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1C72B349-6119-4AA4-8088-04671D7318C8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README" sheetId="1" r:id="rId1"/>
    <sheet name="Inputs" sheetId="2" r:id="rId2"/>
    <sheet name="DCF" sheetId="3" r:id="rId3"/>
    <sheet name="Options" sheetId="4" r:id="rId4"/>
    <sheet name="MonteCarlo" sheetId="5" r:id="rId5"/>
    <sheet name="Inversion" sheetId="6" r:id="rId6"/>
    <sheet name="SumOfPar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7" l="1"/>
  <c r="B8" i="7"/>
  <c r="B6" i="7"/>
  <c r="B5" i="7"/>
  <c r="B4" i="7"/>
  <c r="B4" i="6"/>
  <c r="B5" i="6" s="1"/>
  <c r="AP1013" i="5"/>
  <c r="AN1013" i="5"/>
  <c r="AL1013" i="5"/>
  <c r="AB1013" i="5"/>
  <c r="AA1013" i="5"/>
  <c r="P1013" i="5"/>
  <c r="M1013" i="5"/>
  <c r="L1013" i="5"/>
  <c r="W1013" i="5" s="1"/>
  <c r="K1013" i="5"/>
  <c r="V1013" i="5" s="1"/>
  <c r="J1013" i="5"/>
  <c r="U1013" i="5" s="1"/>
  <c r="I1013" i="5"/>
  <c r="T1013" i="5" s="1"/>
  <c r="H1013" i="5"/>
  <c r="G1013" i="5"/>
  <c r="F1013" i="5"/>
  <c r="E1013" i="5"/>
  <c r="D1013" i="5"/>
  <c r="AK1013" i="5" s="1"/>
  <c r="C1013" i="5"/>
  <c r="AJ1013" i="5" s="1"/>
  <c r="AQ1012" i="5"/>
  <c r="AP1012" i="5"/>
  <c r="AH1012" i="5"/>
  <c r="AG1012" i="5"/>
  <c r="AF1012" i="5"/>
  <c r="T1012" i="5"/>
  <c r="S1012" i="5"/>
  <c r="O1012" i="5"/>
  <c r="M1012" i="5"/>
  <c r="AT1012" i="5" s="1"/>
  <c r="L1012" i="5"/>
  <c r="W1012" i="5" s="1"/>
  <c r="K1012" i="5"/>
  <c r="J1012" i="5"/>
  <c r="U1012" i="5" s="1"/>
  <c r="I1012" i="5"/>
  <c r="AE1012" i="5" s="1"/>
  <c r="H1012" i="5"/>
  <c r="G1012" i="5"/>
  <c r="F1012" i="5"/>
  <c r="E1012" i="5"/>
  <c r="D1012" i="5"/>
  <c r="C1012" i="5"/>
  <c r="AR1011" i="5"/>
  <c r="AQ1011" i="5"/>
  <c r="AP1011" i="5"/>
  <c r="W1011" i="5"/>
  <c r="U1011" i="5"/>
  <c r="T1011" i="5"/>
  <c r="Q1011" i="5"/>
  <c r="P1011" i="5"/>
  <c r="O1011" i="5"/>
  <c r="M1011" i="5"/>
  <c r="L1011" i="5"/>
  <c r="K1011" i="5"/>
  <c r="J1011" i="5"/>
  <c r="AF1011" i="5" s="1"/>
  <c r="I1011" i="5"/>
  <c r="AE1011" i="5" s="1"/>
  <c r="H1011" i="5"/>
  <c r="G1011" i="5"/>
  <c r="F1011" i="5"/>
  <c r="E1011" i="5"/>
  <c r="D1011" i="5"/>
  <c r="Z1011" i="5" s="1"/>
  <c r="C1011" i="5"/>
  <c r="AT1010" i="5"/>
  <c r="AK1010" i="5"/>
  <c r="AH1010" i="5"/>
  <c r="AE1010" i="5"/>
  <c r="Z1010" i="5"/>
  <c r="Y1010" i="5"/>
  <c r="O1010" i="5"/>
  <c r="M1010" i="5"/>
  <c r="X1010" i="5" s="1"/>
  <c r="L1010" i="5"/>
  <c r="K1010" i="5"/>
  <c r="J1010" i="5"/>
  <c r="I1010" i="5"/>
  <c r="H1010" i="5"/>
  <c r="S1010" i="5" s="1"/>
  <c r="G1010" i="5"/>
  <c r="R1010" i="5" s="1"/>
  <c r="F1010" i="5"/>
  <c r="Q1010" i="5" s="1"/>
  <c r="E1010" i="5"/>
  <c r="D1010" i="5"/>
  <c r="C1010" i="5"/>
  <c r="N1010" i="5" s="1"/>
  <c r="AP1009" i="5"/>
  <c r="AO1009" i="5"/>
  <c r="AN1009" i="5"/>
  <c r="AK1009" i="5"/>
  <c r="AI1009" i="5"/>
  <c r="AB1009" i="5"/>
  <c r="S1009" i="5"/>
  <c r="O1009" i="5"/>
  <c r="M1009" i="5"/>
  <c r="L1009" i="5"/>
  <c r="K1009" i="5"/>
  <c r="AR1009" i="5" s="1"/>
  <c r="J1009" i="5"/>
  <c r="I1009" i="5"/>
  <c r="H1009" i="5"/>
  <c r="AD1009" i="5" s="1"/>
  <c r="G1009" i="5"/>
  <c r="F1009" i="5"/>
  <c r="AM1009" i="5" s="1"/>
  <c r="E1009" i="5"/>
  <c r="AL1009" i="5" s="1"/>
  <c r="D1009" i="5"/>
  <c r="Z1009" i="5" s="1"/>
  <c r="C1009" i="5"/>
  <c r="Y1009" i="5" s="1"/>
  <c r="AT1008" i="5"/>
  <c r="AS1008" i="5"/>
  <c r="AR1008" i="5"/>
  <c r="AQ1008" i="5"/>
  <c r="AP1008" i="5"/>
  <c r="AG1008" i="5"/>
  <c r="AC1008" i="5"/>
  <c r="AA1008" i="5"/>
  <c r="Z1008" i="5"/>
  <c r="M1008" i="5"/>
  <c r="L1008" i="5"/>
  <c r="W1008" i="5" s="1"/>
  <c r="K1008" i="5"/>
  <c r="V1008" i="5" s="1"/>
  <c r="J1008" i="5"/>
  <c r="AF1008" i="5" s="1"/>
  <c r="I1008" i="5"/>
  <c r="H1008" i="5"/>
  <c r="S1008" i="5" s="1"/>
  <c r="G1008" i="5"/>
  <c r="F1008" i="5"/>
  <c r="Q1008" i="5" s="1"/>
  <c r="E1008" i="5"/>
  <c r="P1008" i="5" s="1"/>
  <c r="D1008" i="5"/>
  <c r="C1008" i="5"/>
  <c r="AO1007" i="5"/>
  <c r="AN1007" i="5"/>
  <c r="AL1007" i="5"/>
  <c r="AK1007" i="5"/>
  <c r="AJ1007" i="5"/>
  <c r="AD1007" i="5"/>
  <c r="AC1007" i="5"/>
  <c r="AB1007" i="5"/>
  <c r="Z1007" i="5"/>
  <c r="R1007" i="5"/>
  <c r="O1007" i="5"/>
  <c r="M1007" i="5"/>
  <c r="X1007" i="5" s="1"/>
  <c r="L1007" i="5"/>
  <c r="W1007" i="5" s="1"/>
  <c r="K1007" i="5"/>
  <c r="J1007" i="5"/>
  <c r="I1007" i="5"/>
  <c r="H1007" i="5"/>
  <c r="S1007" i="5" s="1"/>
  <c r="G1007" i="5"/>
  <c r="F1007" i="5"/>
  <c r="Q1007" i="5" s="1"/>
  <c r="E1007" i="5"/>
  <c r="P1007" i="5" s="1"/>
  <c r="D1007" i="5"/>
  <c r="C1007" i="5"/>
  <c r="AP1006" i="5"/>
  <c r="AI1006" i="5"/>
  <c r="W1006" i="5"/>
  <c r="V1006" i="5"/>
  <c r="U1006" i="5"/>
  <c r="T1006" i="5"/>
  <c r="M1006" i="5"/>
  <c r="X1006" i="5" s="1"/>
  <c r="L1006" i="5"/>
  <c r="K1006" i="5"/>
  <c r="AR1006" i="5" s="1"/>
  <c r="J1006" i="5"/>
  <c r="AQ1006" i="5" s="1"/>
  <c r="I1006" i="5"/>
  <c r="AE1006" i="5" s="1"/>
  <c r="H1006" i="5"/>
  <c r="G1006" i="5"/>
  <c r="AC1006" i="5" s="1"/>
  <c r="F1006" i="5"/>
  <c r="E1006" i="5"/>
  <c r="D1006" i="5"/>
  <c r="C1006" i="5"/>
  <c r="AP1005" i="5"/>
  <c r="AO1005" i="5"/>
  <c r="U1005" i="5"/>
  <c r="R1005" i="5"/>
  <c r="N1005" i="5"/>
  <c r="M1005" i="5"/>
  <c r="L1005" i="5"/>
  <c r="K1005" i="5"/>
  <c r="J1005" i="5"/>
  <c r="I1005" i="5"/>
  <c r="H1005" i="5"/>
  <c r="S1005" i="5" s="1"/>
  <c r="G1005" i="5"/>
  <c r="AN1005" i="5" s="1"/>
  <c r="F1005" i="5"/>
  <c r="E1005" i="5"/>
  <c r="D1005" i="5"/>
  <c r="C1005" i="5"/>
  <c r="AT1004" i="5"/>
  <c r="AR1004" i="5"/>
  <c r="AQ1004" i="5"/>
  <c r="AP1004" i="5"/>
  <c r="AG1004" i="5"/>
  <c r="AE1004" i="5"/>
  <c r="AD1004" i="5"/>
  <c r="X1004" i="5"/>
  <c r="M1004" i="5"/>
  <c r="AI1004" i="5" s="1"/>
  <c r="L1004" i="5"/>
  <c r="AH1004" i="5" s="1"/>
  <c r="K1004" i="5"/>
  <c r="V1004" i="5" s="1"/>
  <c r="J1004" i="5"/>
  <c r="I1004" i="5"/>
  <c r="T1004" i="5" s="1"/>
  <c r="H1004" i="5"/>
  <c r="G1004" i="5"/>
  <c r="R1004" i="5" s="1"/>
  <c r="F1004" i="5"/>
  <c r="Q1004" i="5" s="1"/>
  <c r="E1004" i="5"/>
  <c r="D1004" i="5"/>
  <c r="O1004" i="5" s="1"/>
  <c r="C1004" i="5"/>
  <c r="AT1003" i="5"/>
  <c r="AJ1003" i="5"/>
  <c r="AI1003" i="5"/>
  <c r="AH1003" i="5"/>
  <c r="AG1003" i="5"/>
  <c r="AD1003" i="5"/>
  <c r="AC1003" i="5"/>
  <c r="M1003" i="5"/>
  <c r="X1003" i="5" s="1"/>
  <c r="L1003" i="5"/>
  <c r="K1003" i="5"/>
  <c r="J1003" i="5"/>
  <c r="U1003" i="5" s="1"/>
  <c r="I1003" i="5"/>
  <c r="AP1003" i="5" s="1"/>
  <c r="H1003" i="5"/>
  <c r="G1003" i="5"/>
  <c r="R1003" i="5" s="1"/>
  <c r="F1003" i="5"/>
  <c r="Q1003" i="5" s="1"/>
  <c r="E1003" i="5"/>
  <c r="D1003" i="5"/>
  <c r="C1003" i="5"/>
  <c r="Y1003" i="5" s="1"/>
  <c r="AP1002" i="5"/>
  <c r="AN1002" i="5"/>
  <c r="AM1002" i="5"/>
  <c r="AH1002" i="5"/>
  <c r="AB1002" i="5"/>
  <c r="R1002" i="5"/>
  <c r="Q1002" i="5"/>
  <c r="M1002" i="5"/>
  <c r="L1002" i="5"/>
  <c r="K1002" i="5"/>
  <c r="AG1002" i="5" s="1"/>
  <c r="J1002" i="5"/>
  <c r="I1002" i="5"/>
  <c r="H1002" i="5"/>
  <c r="G1002" i="5"/>
  <c r="AC1002" i="5" s="1"/>
  <c r="F1002" i="5"/>
  <c r="E1002" i="5"/>
  <c r="D1002" i="5"/>
  <c r="C1002" i="5"/>
  <c r="AO1001" i="5"/>
  <c r="AN1001" i="5"/>
  <c r="AM1001" i="5"/>
  <c r="AL1001" i="5"/>
  <c r="AK1001" i="5"/>
  <c r="AC1001" i="5"/>
  <c r="AA1001" i="5"/>
  <c r="Q1001" i="5"/>
  <c r="O1001" i="5"/>
  <c r="N1001" i="5"/>
  <c r="M1001" i="5"/>
  <c r="X1001" i="5" s="1"/>
  <c r="L1001" i="5"/>
  <c r="AS1001" i="5" s="1"/>
  <c r="K1001" i="5"/>
  <c r="J1001" i="5"/>
  <c r="I1001" i="5"/>
  <c r="H1001" i="5"/>
  <c r="S1001" i="5" s="1"/>
  <c r="G1001" i="5"/>
  <c r="R1001" i="5" s="1"/>
  <c r="F1001" i="5"/>
  <c r="AB1001" i="5" s="1"/>
  <c r="E1001" i="5"/>
  <c r="P1001" i="5" s="1"/>
  <c r="D1001" i="5"/>
  <c r="Z1001" i="5" s="1"/>
  <c r="C1001" i="5"/>
  <c r="AT1000" i="5"/>
  <c r="AS1000" i="5"/>
  <c r="AR1000" i="5"/>
  <c r="AQ1000" i="5"/>
  <c r="AM1000" i="5"/>
  <c r="AI1000" i="5"/>
  <c r="AH1000" i="5"/>
  <c r="W1000" i="5"/>
  <c r="V1000" i="5"/>
  <c r="U1000" i="5"/>
  <c r="T1000" i="5"/>
  <c r="P1000" i="5"/>
  <c r="O1000" i="5"/>
  <c r="M1000" i="5"/>
  <c r="X1000" i="5" s="1"/>
  <c r="L1000" i="5"/>
  <c r="K1000" i="5"/>
  <c r="AG1000" i="5" s="1"/>
  <c r="J1000" i="5"/>
  <c r="AF1000" i="5" s="1"/>
  <c r="I1000" i="5"/>
  <c r="AP1000" i="5" s="1"/>
  <c r="H1000" i="5"/>
  <c r="AD1000" i="5" s="1"/>
  <c r="G1000" i="5"/>
  <c r="F1000" i="5"/>
  <c r="AB1000" i="5" s="1"/>
  <c r="E1000" i="5"/>
  <c r="D1000" i="5"/>
  <c r="C1000" i="5"/>
  <c r="AT999" i="5"/>
  <c r="AK999" i="5"/>
  <c r="AI999" i="5"/>
  <c r="AC999" i="5"/>
  <c r="X999" i="5"/>
  <c r="M999" i="5"/>
  <c r="L999" i="5"/>
  <c r="K999" i="5"/>
  <c r="J999" i="5"/>
  <c r="I999" i="5"/>
  <c r="T999" i="5" s="1"/>
  <c r="H999" i="5"/>
  <c r="G999" i="5"/>
  <c r="F999" i="5"/>
  <c r="E999" i="5"/>
  <c r="D999" i="5"/>
  <c r="Z999" i="5" s="1"/>
  <c r="C999" i="5"/>
  <c r="AJ999" i="5" s="1"/>
  <c r="AO998" i="5"/>
  <c r="AN998" i="5"/>
  <c r="AM998" i="5"/>
  <c r="AI998" i="5"/>
  <c r="AH998" i="5"/>
  <c r="AE998" i="5"/>
  <c r="Q998" i="5"/>
  <c r="P998" i="5"/>
  <c r="M998" i="5"/>
  <c r="L998" i="5"/>
  <c r="K998" i="5"/>
  <c r="AR998" i="5" s="1"/>
  <c r="J998" i="5"/>
  <c r="I998" i="5"/>
  <c r="H998" i="5"/>
  <c r="S998" i="5" s="1"/>
  <c r="G998" i="5"/>
  <c r="AC998" i="5" s="1"/>
  <c r="F998" i="5"/>
  <c r="AB998" i="5" s="1"/>
  <c r="E998" i="5"/>
  <c r="AL998" i="5" s="1"/>
  <c r="D998" i="5"/>
  <c r="C998" i="5"/>
  <c r="N998" i="5" s="1"/>
  <c r="AN997" i="5"/>
  <c r="AC997" i="5"/>
  <c r="X997" i="5"/>
  <c r="W997" i="5"/>
  <c r="Q997" i="5"/>
  <c r="M997" i="5"/>
  <c r="L997" i="5"/>
  <c r="K997" i="5"/>
  <c r="AG997" i="5" s="1"/>
  <c r="J997" i="5"/>
  <c r="I997" i="5"/>
  <c r="H997" i="5"/>
  <c r="G997" i="5"/>
  <c r="R997" i="5" s="1"/>
  <c r="F997" i="5"/>
  <c r="E997" i="5"/>
  <c r="D997" i="5"/>
  <c r="C997" i="5"/>
  <c r="AT996" i="5"/>
  <c r="AS996" i="5"/>
  <c r="AP996" i="5"/>
  <c r="AC996" i="5"/>
  <c r="Z996" i="5"/>
  <c r="W996" i="5"/>
  <c r="R996" i="5"/>
  <c r="O996" i="5"/>
  <c r="N996" i="5"/>
  <c r="M996" i="5"/>
  <c r="X996" i="5" s="1"/>
  <c r="L996" i="5"/>
  <c r="AH996" i="5" s="1"/>
  <c r="K996" i="5"/>
  <c r="J996" i="5"/>
  <c r="I996" i="5"/>
  <c r="H996" i="5"/>
  <c r="G996" i="5"/>
  <c r="AN996" i="5" s="1"/>
  <c r="F996" i="5"/>
  <c r="E996" i="5"/>
  <c r="D996" i="5"/>
  <c r="AK996" i="5" s="1"/>
  <c r="C996" i="5"/>
  <c r="AK995" i="5"/>
  <c r="AJ995" i="5"/>
  <c r="AI995" i="5"/>
  <c r="AH995" i="5"/>
  <c r="AC995" i="5"/>
  <c r="AB995" i="5"/>
  <c r="U995" i="5"/>
  <c r="T995" i="5"/>
  <c r="Q995" i="5"/>
  <c r="M995" i="5"/>
  <c r="L995" i="5"/>
  <c r="K995" i="5"/>
  <c r="J995" i="5"/>
  <c r="I995" i="5"/>
  <c r="H995" i="5"/>
  <c r="G995" i="5"/>
  <c r="R995" i="5" s="1"/>
  <c r="F995" i="5"/>
  <c r="AM995" i="5" s="1"/>
  <c r="E995" i="5"/>
  <c r="D995" i="5"/>
  <c r="C995" i="5"/>
  <c r="AS994" i="5"/>
  <c r="AQ994" i="5"/>
  <c r="AP994" i="5"/>
  <c r="AO994" i="5"/>
  <c r="AC994" i="5"/>
  <c r="AB994" i="5"/>
  <c r="X994" i="5"/>
  <c r="W994" i="5"/>
  <c r="P994" i="5"/>
  <c r="M994" i="5"/>
  <c r="L994" i="5"/>
  <c r="AH994" i="5" s="1"/>
  <c r="K994" i="5"/>
  <c r="J994" i="5"/>
  <c r="I994" i="5"/>
  <c r="H994" i="5"/>
  <c r="G994" i="5"/>
  <c r="F994" i="5"/>
  <c r="E994" i="5"/>
  <c r="D994" i="5"/>
  <c r="C994" i="5"/>
  <c r="AH993" i="5"/>
  <c r="AB993" i="5"/>
  <c r="U993" i="5"/>
  <c r="T993" i="5"/>
  <c r="P993" i="5"/>
  <c r="O993" i="5"/>
  <c r="M993" i="5"/>
  <c r="X993" i="5" s="1"/>
  <c r="L993" i="5"/>
  <c r="K993" i="5"/>
  <c r="AG993" i="5" s="1"/>
  <c r="J993" i="5"/>
  <c r="I993" i="5"/>
  <c r="AE993" i="5" s="1"/>
  <c r="H993" i="5"/>
  <c r="G993" i="5"/>
  <c r="R993" i="5" s="1"/>
  <c r="F993" i="5"/>
  <c r="E993" i="5"/>
  <c r="AL993" i="5" s="1"/>
  <c r="D993" i="5"/>
  <c r="C993" i="5"/>
  <c r="AT992" i="5"/>
  <c r="AQ992" i="5"/>
  <c r="AC992" i="5"/>
  <c r="Y992" i="5"/>
  <c r="X992" i="5"/>
  <c r="S992" i="5"/>
  <c r="R992" i="5"/>
  <c r="M992" i="5"/>
  <c r="AI992" i="5" s="1"/>
  <c r="L992" i="5"/>
  <c r="AS992" i="5" s="1"/>
  <c r="K992" i="5"/>
  <c r="J992" i="5"/>
  <c r="I992" i="5"/>
  <c r="AE992" i="5" s="1"/>
  <c r="H992" i="5"/>
  <c r="AO992" i="5" s="1"/>
  <c r="G992" i="5"/>
  <c r="AN992" i="5" s="1"/>
  <c r="F992" i="5"/>
  <c r="Q992" i="5" s="1"/>
  <c r="E992" i="5"/>
  <c r="D992" i="5"/>
  <c r="C992" i="5"/>
  <c r="N992" i="5" s="1"/>
  <c r="AR991" i="5"/>
  <c r="AQ991" i="5"/>
  <c r="AH991" i="5"/>
  <c r="AG991" i="5"/>
  <c r="AF991" i="5"/>
  <c r="V991" i="5"/>
  <c r="U991" i="5"/>
  <c r="M991" i="5"/>
  <c r="L991" i="5"/>
  <c r="K991" i="5"/>
  <c r="J991" i="5"/>
  <c r="I991" i="5"/>
  <c r="H991" i="5"/>
  <c r="G991" i="5"/>
  <c r="F991" i="5"/>
  <c r="E991" i="5"/>
  <c r="D991" i="5"/>
  <c r="C991" i="5"/>
  <c r="AQ990" i="5"/>
  <c r="Y990" i="5"/>
  <c r="X990" i="5"/>
  <c r="W990" i="5"/>
  <c r="S990" i="5"/>
  <c r="M990" i="5"/>
  <c r="L990" i="5"/>
  <c r="K990" i="5"/>
  <c r="J990" i="5"/>
  <c r="I990" i="5"/>
  <c r="H990" i="5"/>
  <c r="G990" i="5"/>
  <c r="F990" i="5"/>
  <c r="E990" i="5"/>
  <c r="D990" i="5"/>
  <c r="Z990" i="5" s="1"/>
  <c r="C990" i="5"/>
  <c r="AI989" i="5"/>
  <c r="AA989" i="5"/>
  <c r="Y989" i="5"/>
  <c r="X989" i="5"/>
  <c r="U989" i="5"/>
  <c r="P989" i="5"/>
  <c r="O989" i="5"/>
  <c r="M989" i="5"/>
  <c r="AT989" i="5" s="1"/>
  <c r="L989" i="5"/>
  <c r="K989" i="5"/>
  <c r="J989" i="5"/>
  <c r="I989" i="5"/>
  <c r="T989" i="5" s="1"/>
  <c r="H989" i="5"/>
  <c r="G989" i="5"/>
  <c r="F989" i="5"/>
  <c r="E989" i="5"/>
  <c r="AL989" i="5" s="1"/>
  <c r="D989" i="5"/>
  <c r="Z989" i="5" s="1"/>
  <c r="C989" i="5"/>
  <c r="N989" i="5" s="1"/>
  <c r="AO988" i="5"/>
  <c r="AL988" i="5"/>
  <c r="AK988" i="5"/>
  <c r="AD988" i="5"/>
  <c r="AC988" i="5"/>
  <c r="S988" i="5"/>
  <c r="Q988" i="5"/>
  <c r="P988" i="5"/>
  <c r="M988" i="5"/>
  <c r="L988" i="5"/>
  <c r="K988" i="5"/>
  <c r="V988" i="5" s="1"/>
  <c r="J988" i="5"/>
  <c r="AQ988" i="5" s="1"/>
  <c r="I988" i="5"/>
  <c r="H988" i="5"/>
  <c r="G988" i="5"/>
  <c r="AN988" i="5" s="1"/>
  <c r="F988" i="5"/>
  <c r="AM988" i="5" s="1"/>
  <c r="E988" i="5"/>
  <c r="AA988" i="5" s="1"/>
  <c r="D988" i="5"/>
  <c r="C988" i="5"/>
  <c r="Y988" i="5" s="1"/>
  <c r="AS987" i="5"/>
  <c r="AR987" i="5"/>
  <c r="AN987" i="5"/>
  <c r="AM987" i="5"/>
  <c r="AH987" i="5"/>
  <c r="AG987" i="5"/>
  <c r="W987" i="5"/>
  <c r="V987" i="5"/>
  <c r="T987" i="5"/>
  <c r="S987" i="5"/>
  <c r="Q987" i="5"/>
  <c r="P987" i="5"/>
  <c r="M987" i="5"/>
  <c r="L987" i="5"/>
  <c r="K987" i="5"/>
  <c r="J987" i="5"/>
  <c r="U987" i="5" s="1"/>
  <c r="I987" i="5"/>
  <c r="H987" i="5"/>
  <c r="G987" i="5"/>
  <c r="AC987" i="5" s="1"/>
  <c r="F987" i="5"/>
  <c r="AB987" i="5" s="1"/>
  <c r="E987" i="5"/>
  <c r="D987" i="5"/>
  <c r="C987" i="5"/>
  <c r="AT986" i="5"/>
  <c r="AS986" i="5"/>
  <c r="AE986" i="5"/>
  <c r="AA986" i="5"/>
  <c r="Y986" i="5"/>
  <c r="X986" i="5"/>
  <c r="M986" i="5"/>
  <c r="AI986" i="5" s="1"/>
  <c r="L986" i="5"/>
  <c r="K986" i="5"/>
  <c r="J986" i="5"/>
  <c r="AF986" i="5" s="1"/>
  <c r="I986" i="5"/>
  <c r="H986" i="5"/>
  <c r="G986" i="5"/>
  <c r="F986" i="5"/>
  <c r="E986" i="5"/>
  <c r="D986" i="5"/>
  <c r="AK986" i="5" s="1"/>
  <c r="C986" i="5"/>
  <c r="AL985" i="5"/>
  <c r="AK985" i="5"/>
  <c r="AF985" i="5"/>
  <c r="AB985" i="5"/>
  <c r="AA985" i="5"/>
  <c r="M985" i="5"/>
  <c r="AT985" i="5" s="1"/>
  <c r="L985" i="5"/>
  <c r="K985" i="5"/>
  <c r="J985" i="5"/>
  <c r="I985" i="5"/>
  <c r="H985" i="5"/>
  <c r="AO985" i="5" s="1"/>
  <c r="G985" i="5"/>
  <c r="AN985" i="5" s="1"/>
  <c r="F985" i="5"/>
  <c r="Q985" i="5" s="1"/>
  <c r="E985" i="5"/>
  <c r="P985" i="5" s="1"/>
  <c r="D985" i="5"/>
  <c r="Z985" i="5" s="1"/>
  <c r="C985" i="5"/>
  <c r="AN984" i="5"/>
  <c r="AM984" i="5"/>
  <c r="AL984" i="5"/>
  <c r="AJ984" i="5"/>
  <c r="AB984" i="5"/>
  <c r="AA984" i="5"/>
  <c r="Y984" i="5"/>
  <c r="Q984" i="5"/>
  <c r="N984" i="5"/>
  <c r="M984" i="5"/>
  <c r="X984" i="5" s="1"/>
  <c r="L984" i="5"/>
  <c r="AS984" i="5" s="1"/>
  <c r="K984" i="5"/>
  <c r="J984" i="5"/>
  <c r="I984" i="5"/>
  <c r="AE984" i="5" s="1"/>
  <c r="H984" i="5"/>
  <c r="G984" i="5"/>
  <c r="F984" i="5"/>
  <c r="E984" i="5"/>
  <c r="P984" i="5" s="1"/>
  <c r="D984" i="5"/>
  <c r="O984" i="5" s="1"/>
  <c r="C984" i="5"/>
  <c r="AR983" i="5"/>
  <c r="AL983" i="5"/>
  <c r="AK983" i="5"/>
  <c r="T983" i="5"/>
  <c r="S983" i="5"/>
  <c r="N983" i="5"/>
  <c r="M983" i="5"/>
  <c r="L983" i="5"/>
  <c r="K983" i="5"/>
  <c r="J983" i="5"/>
  <c r="I983" i="5"/>
  <c r="AP983" i="5" s="1"/>
  <c r="H983" i="5"/>
  <c r="G983" i="5"/>
  <c r="F983" i="5"/>
  <c r="E983" i="5"/>
  <c r="D983" i="5"/>
  <c r="C983" i="5"/>
  <c r="AS982" i="5"/>
  <c r="AJ982" i="5"/>
  <c r="AI982" i="5"/>
  <c r="AB982" i="5"/>
  <c r="M982" i="5"/>
  <c r="L982" i="5"/>
  <c r="K982" i="5"/>
  <c r="J982" i="5"/>
  <c r="I982" i="5"/>
  <c r="H982" i="5"/>
  <c r="G982" i="5"/>
  <c r="F982" i="5"/>
  <c r="E982" i="5"/>
  <c r="D982" i="5"/>
  <c r="C982" i="5"/>
  <c r="N982" i="5" s="1"/>
  <c r="AT981" i="5"/>
  <c r="AP981" i="5"/>
  <c r="AO981" i="5"/>
  <c r="X981" i="5"/>
  <c r="W981" i="5"/>
  <c r="V981" i="5"/>
  <c r="O981" i="5"/>
  <c r="N981" i="5"/>
  <c r="M981" i="5"/>
  <c r="AI981" i="5" s="1"/>
  <c r="L981" i="5"/>
  <c r="K981" i="5"/>
  <c r="J981" i="5"/>
  <c r="I981" i="5"/>
  <c r="T981" i="5" s="1"/>
  <c r="H981" i="5"/>
  <c r="G981" i="5"/>
  <c r="F981" i="5"/>
  <c r="E981" i="5"/>
  <c r="D981" i="5"/>
  <c r="C981" i="5"/>
  <c r="AT980" i="5"/>
  <c r="AI980" i="5"/>
  <c r="X980" i="5"/>
  <c r="P980" i="5"/>
  <c r="M980" i="5"/>
  <c r="L980" i="5"/>
  <c r="K980" i="5"/>
  <c r="J980" i="5"/>
  <c r="I980" i="5"/>
  <c r="H980" i="5"/>
  <c r="G980" i="5"/>
  <c r="F980" i="5"/>
  <c r="E980" i="5"/>
  <c r="D980" i="5"/>
  <c r="C980" i="5"/>
  <c r="N980" i="5" s="1"/>
  <c r="AJ979" i="5"/>
  <c r="AI979" i="5"/>
  <c r="AH979" i="5"/>
  <c r="AD979" i="5"/>
  <c r="AC979" i="5"/>
  <c r="M979" i="5"/>
  <c r="AT979" i="5" s="1"/>
  <c r="L979" i="5"/>
  <c r="K979" i="5"/>
  <c r="J979" i="5"/>
  <c r="I979" i="5"/>
  <c r="H979" i="5"/>
  <c r="G979" i="5"/>
  <c r="R979" i="5" s="1"/>
  <c r="F979" i="5"/>
  <c r="E979" i="5"/>
  <c r="D979" i="5"/>
  <c r="C979" i="5"/>
  <c r="AT978" i="5"/>
  <c r="AI978" i="5"/>
  <c r="AB978" i="5"/>
  <c r="X978" i="5"/>
  <c r="Q978" i="5"/>
  <c r="M978" i="5"/>
  <c r="L978" i="5"/>
  <c r="K978" i="5"/>
  <c r="J978" i="5"/>
  <c r="I978" i="5"/>
  <c r="H978" i="5"/>
  <c r="AD978" i="5" s="1"/>
  <c r="G978" i="5"/>
  <c r="R978" i="5" s="1"/>
  <c r="F978" i="5"/>
  <c r="AM978" i="5" s="1"/>
  <c r="E978" i="5"/>
  <c r="P978" i="5" s="1"/>
  <c r="D978" i="5"/>
  <c r="C978" i="5"/>
  <c r="AN977" i="5"/>
  <c r="AI977" i="5"/>
  <c r="AD977" i="5"/>
  <c r="AC977" i="5"/>
  <c r="AA977" i="5"/>
  <c r="Z977" i="5"/>
  <c r="Y977" i="5"/>
  <c r="N977" i="5"/>
  <c r="M977" i="5"/>
  <c r="L977" i="5"/>
  <c r="K977" i="5"/>
  <c r="V977" i="5" s="1"/>
  <c r="J977" i="5"/>
  <c r="U977" i="5" s="1"/>
  <c r="I977" i="5"/>
  <c r="H977" i="5"/>
  <c r="G977" i="5"/>
  <c r="R977" i="5" s="1"/>
  <c r="F977" i="5"/>
  <c r="E977" i="5"/>
  <c r="P977" i="5" s="1"/>
  <c r="D977" i="5"/>
  <c r="O977" i="5" s="1"/>
  <c r="C977" i="5"/>
  <c r="AJ977" i="5" s="1"/>
  <c r="AT976" i="5"/>
  <c r="AI976" i="5"/>
  <c r="AH976" i="5"/>
  <c r="AA976" i="5"/>
  <c r="X976" i="5"/>
  <c r="P976" i="5"/>
  <c r="O976" i="5"/>
  <c r="M976" i="5"/>
  <c r="L976" i="5"/>
  <c r="K976" i="5"/>
  <c r="V976" i="5" s="1"/>
  <c r="J976" i="5"/>
  <c r="I976" i="5"/>
  <c r="H976" i="5"/>
  <c r="G976" i="5"/>
  <c r="F976" i="5"/>
  <c r="E976" i="5"/>
  <c r="AL976" i="5" s="1"/>
  <c r="D976" i="5"/>
  <c r="C976" i="5"/>
  <c r="AM975" i="5"/>
  <c r="AL975" i="5"/>
  <c r="AK975" i="5"/>
  <c r="AC975" i="5"/>
  <c r="AB975" i="5"/>
  <c r="R975" i="5"/>
  <c r="N975" i="5"/>
  <c r="M975" i="5"/>
  <c r="AI975" i="5" s="1"/>
  <c r="L975" i="5"/>
  <c r="K975" i="5"/>
  <c r="J975" i="5"/>
  <c r="U975" i="5" s="1"/>
  <c r="I975" i="5"/>
  <c r="H975" i="5"/>
  <c r="AD975" i="5" s="1"/>
  <c r="G975" i="5"/>
  <c r="AN975" i="5" s="1"/>
  <c r="F975" i="5"/>
  <c r="Q975" i="5" s="1"/>
  <c r="E975" i="5"/>
  <c r="P975" i="5" s="1"/>
  <c r="D975" i="5"/>
  <c r="Z975" i="5" s="1"/>
  <c r="C975" i="5"/>
  <c r="AT974" i="5"/>
  <c r="AS974" i="5"/>
  <c r="AR974" i="5"/>
  <c r="AQ974" i="5"/>
  <c r="AP974" i="5"/>
  <c r="AO974" i="5"/>
  <c r="W974" i="5"/>
  <c r="V974" i="5"/>
  <c r="U974" i="5"/>
  <c r="Q974" i="5"/>
  <c r="P974" i="5"/>
  <c r="M974" i="5"/>
  <c r="L974" i="5"/>
  <c r="AH974" i="5" s="1"/>
  <c r="K974" i="5"/>
  <c r="AG974" i="5" s="1"/>
  <c r="J974" i="5"/>
  <c r="AF974" i="5" s="1"/>
  <c r="I974" i="5"/>
  <c r="H974" i="5"/>
  <c r="G974" i="5"/>
  <c r="F974" i="5"/>
  <c r="E974" i="5"/>
  <c r="D974" i="5"/>
  <c r="C974" i="5"/>
  <c r="AT973" i="5"/>
  <c r="AJ973" i="5"/>
  <c r="AC973" i="5"/>
  <c r="AB973" i="5"/>
  <c r="AA973" i="5"/>
  <c r="Z973" i="5"/>
  <c r="X973" i="5"/>
  <c r="P973" i="5"/>
  <c r="O973" i="5"/>
  <c r="M973" i="5"/>
  <c r="AI973" i="5" s="1"/>
  <c r="L973" i="5"/>
  <c r="AS973" i="5" s="1"/>
  <c r="K973" i="5"/>
  <c r="V973" i="5" s="1"/>
  <c r="J973" i="5"/>
  <c r="I973" i="5"/>
  <c r="AP973" i="5" s="1"/>
  <c r="H973" i="5"/>
  <c r="G973" i="5"/>
  <c r="F973" i="5"/>
  <c r="E973" i="5"/>
  <c r="AL973" i="5" s="1"/>
  <c r="D973" i="5"/>
  <c r="AK973" i="5" s="1"/>
  <c r="C973" i="5"/>
  <c r="Y973" i="5" s="1"/>
  <c r="AQ972" i="5"/>
  <c r="AP972" i="5"/>
  <c r="AO972" i="5"/>
  <c r="AN972" i="5"/>
  <c r="AM972" i="5"/>
  <c r="AJ972" i="5"/>
  <c r="AD972" i="5"/>
  <c r="W972" i="5"/>
  <c r="P972" i="5"/>
  <c r="O972" i="5"/>
  <c r="M972" i="5"/>
  <c r="L972" i="5"/>
  <c r="AH972" i="5" s="1"/>
  <c r="K972" i="5"/>
  <c r="J972" i="5"/>
  <c r="U972" i="5" s="1"/>
  <c r="I972" i="5"/>
  <c r="T972" i="5" s="1"/>
  <c r="H972" i="5"/>
  <c r="S972" i="5" s="1"/>
  <c r="G972" i="5"/>
  <c r="AC972" i="5" s="1"/>
  <c r="F972" i="5"/>
  <c r="AB972" i="5" s="1"/>
  <c r="E972" i="5"/>
  <c r="D972" i="5"/>
  <c r="C972" i="5"/>
  <c r="AT971" i="5"/>
  <c r="AO971" i="5"/>
  <c r="AD971" i="5"/>
  <c r="AC971" i="5"/>
  <c r="Z971" i="5"/>
  <c r="X971" i="5"/>
  <c r="W971" i="5"/>
  <c r="M971" i="5"/>
  <c r="AI971" i="5" s="1"/>
  <c r="L971" i="5"/>
  <c r="K971" i="5"/>
  <c r="J971" i="5"/>
  <c r="I971" i="5"/>
  <c r="H971" i="5"/>
  <c r="S971" i="5" s="1"/>
  <c r="G971" i="5"/>
  <c r="F971" i="5"/>
  <c r="E971" i="5"/>
  <c r="D971" i="5"/>
  <c r="AK971" i="5" s="1"/>
  <c r="C971" i="5"/>
  <c r="AT970" i="5"/>
  <c r="AN970" i="5"/>
  <c r="AM970" i="5"/>
  <c r="AE970" i="5"/>
  <c r="AD970" i="5"/>
  <c r="AC970" i="5"/>
  <c r="AB970" i="5"/>
  <c r="X970" i="5"/>
  <c r="O970" i="5"/>
  <c r="M970" i="5"/>
  <c r="AI970" i="5" s="1"/>
  <c r="L970" i="5"/>
  <c r="K970" i="5"/>
  <c r="J970" i="5"/>
  <c r="AF970" i="5" s="1"/>
  <c r="I970" i="5"/>
  <c r="H970" i="5"/>
  <c r="G970" i="5"/>
  <c r="R970" i="5" s="1"/>
  <c r="F970" i="5"/>
  <c r="Q970" i="5" s="1"/>
  <c r="E970" i="5"/>
  <c r="D970" i="5"/>
  <c r="C970" i="5"/>
  <c r="AN969" i="5"/>
  <c r="AM969" i="5"/>
  <c r="AL969" i="5"/>
  <c r="AH969" i="5"/>
  <c r="AG969" i="5"/>
  <c r="AC969" i="5"/>
  <c r="R969" i="5"/>
  <c r="Q969" i="5"/>
  <c r="N969" i="5"/>
  <c r="M969" i="5"/>
  <c r="L969" i="5"/>
  <c r="K969" i="5"/>
  <c r="J969" i="5"/>
  <c r="U969" i="5" s="1"/>
  <c r="I969" i="5"/>
  <c r="AP969" i="5" s="1"/>
  <c r="H969" i="5"/>
  <c r="G969" i="5"/>
  <c r="F969" i="5"/>
  <c r="AB969" i="5" s="1"/>
  <c r="E969" i="5"/>
  <c r="D969" i="5"/>
  <c r="O969" i="5" s="1"/>
  <c r="C969" i="5"/>
  <c r="AT968" i="5"/>
  <c r="AQ968" i="5"/>
  <c r="AH968" i="5"/>
  <c r="AE968" i="5"/>
  <c r="AA968" i="5"/>
  <c r="X968" i="5"/>
  <c r="U968" i="5"/>
  <c r="M968" i="5"/>
  <c r="AI968" i="5" s="1"/>
  <c r="L968" i="5"/>
  <c r="K968" i="5"/>
  <c r="AR968" i="5" s="1"/>
  <c r="J968" i="5"/>
  <c r="AF968" i="5" s="1"/>
  <c r="I968" i="5"/>
  <c r="T968" i="5" s="1"/>
  <c r="H968" i="5"/>
  <c r="G968" i="5"/>
  <c r="F968" i="5"/>
  <c r="AM968" i="5" s="1"/>
  <c r="E968" i="5"/>
  <c r="AL968" i="5" s="1"/>
  <c r="D968" i="5"/>
  <c r="O968" i="5" s="1"/>
  <c r="C968" i="5"/>
  <c r="Y967" i="5"/>
  <c r="U967" i="5"/>
  <c r="S967" i="5"/>
  <c r="R967" i="5"/>
  <c r="M967" i="5"/>
  <c r="L967" i="5"/>
  <c r="K967" i="5"/>
  <c r="J967" i="5"/>
  <c r="I967" i="5"/>
  <c r="H967" i="5"/>
  <c r="AO967" i="5" s="1"/>
  <c r="G967" i="5"/>
  <c r="AN967" i="5" s="1"/>
  <c r="F967" i="5"/>
  <c r="E967" i="5"/>
  <c r="D967" i="5"/>
  <c r="C967" i="5"/>
  <c r="N967" i="5" s="1"/>
  <c r="AQ966" i="5"/>
  <c r="AN966" i="5"/>
  <c r="AJ966" i="5"/>
  <c r="AC966" i="5"/>
  <c r="AB966" i="5"/>
  <c r="T966" i="5"/>
  <c r="M966" i="5"/>
  <c r="L966" i="5"/>
  <c r="K966" i="5"/>
  <c r="J966" i="5"/>
  <c r="I966" i="5"/>
  <c r="H966" i="5"/>
  <c r="G966" i="5"/>
  <c r="R966" i="5" s="1"/>
  <c r="F966" i="5"/>
  <c r="E966" i="5"/>
  <c r="D966" i="5"/>
  <c r="O966" i="5" s="1"/>
  <c r="C966" i="5"/>
  <c r="AQ965" i="5"/>
  <c r="AP965" i="5"/>
  <c r="AN965" i="5"/>
  <c r="AL965" i="5"/>
  <c r="AE965" i="5"/>
  <c r="AD965" i="5"/>
  <c r="U965" i="5"/>
  <c r="R965" i="5"/>
  <c r="N965" i="5"/>
  <c r="M965" i="5"/>
  <c r="L965" i="5"/>
  <c r="K965" i="5"/>
  <c r="J965" i="5"/>
  <c r="AF965" i="5" s="1"/>
  <c r="I965" i="5"/>
  <c r="T965" i="5" s="1"/>
  <c r="H965" i="5"/>
  <c r="AO965" i="5" s="1"/>
  <c r="G965" i="5"/>
  <c r="AC965" i="5" s="1"/>
  <c r="F965" i="5"/>
  <c r="AB965" i="5" s="1"/>
  <c r="E965" i="5"/>
  <c r="P965" i="5" s="1"/>
  <c r="D965" i="5"/>
  <c r="O965" i="5" s="1"/>
  <c r="C965" i="5"/>
  <c r="AT964" i="5"/>
  <c r="AP964" i="5"/>
  <c r="AM964" i="5"/>
  <c r="AL964" i="5"/>
  <c r="AD964" i="5"/>
  <c r="X964" i="5"/>
  <c r="T964" i="5"/>
  <c r="R964" i="5"/>
  <c r="P964" i="5"/>
  <c r="M964" i="5"/>
  <c r="AI964" i="5" s="1"/>
  <c r="L964" i="5"/>
  <c r="K964" i="5"/>
  <c r="J964" i="5"/>
  <c r="I964" i="5"/>
  <c r="AE964" i="5" s="1"/>
  <c r="H964" i="5"/>
  <c r="G964" i="5"/>
  <c r="AC964" i="5" s="1"/>
  <c r="F964" i="5"/>
  <c r="E964" i="5"/>
  <c r="AA964" i="5" s="1"/>
  <c r="D964" i="5"/>
  <c r="C964" i="5"/>
  <c r="AR963" i="5"/>
  <c r="AG963" i="5"/>
  <c r="V963" i="5"/>
  <c r="T963" i="5"/>
  <c r="S963" i="5"/>
  <c r="R963" i="5"/>
  <c r="M963" i="5"/>
  <c r="L963" i="5"/>
  <c r="K963" i="5"/>
  <c r="J963" i="5"/>
  <c r="I963" i="5"/>
  <c r="H963" i="5"/>
  <c r="AD963" i="5" s="1"/>
  <c r="G963" i="5"/>
  <c r="AC963" i="5" s="1"/>
  <c r="F963" i="5"/>
  <c r="E963" i="5"/>
  <c r="D963" i="5"/>
  <c r="C963" i="5"/>
  <c r="Y963" i="5" s="1"/>
  <c r="AR962" i="5"/>
  <c r="AK962" i="5"/>
  <c r="AA962" i="5"/>
  <c r="Z962" i="5"/>
  <c r="Y962" i="5"/>
  <c r="R962" i="5"/>
  <c r="O962" i="5"/>
  <c r="M962" i="5"/>
  <c r="L962" i="5"/>
  <c r="K962" i="5"/>
  <c r="J962" i="5"/>
  <c r="I962" i="5"/>
  <c r="T962" i="5" s="1"/>
  <c r="H962" i="5"/>
  <c r="AD962" i="5" s="1"/>
  <c r="G962" i="5"/>
  <c r="AC962" i="5" s="1"/>
  <c r="F962" i="5"/>
  <c r="E962" i="5"/>
  <c r="D962" i="5"/>
  <c r="C962" i="5"/>
  <c r="AR961" i="5"/>
  <c r="AQ961" i="5"/>
  <c r="AJ961" i="5"/>
  <c r="AG961" i="5"/>
  <c r="AF961" i="5"/>
  <c r="AE961" i="5"/>
  <c r="AD961" i="5"/>
  <c r="V961" i="5"/>
  <c r="R961" i="5"/>
  <c r="Q961" i="5"/>
  <c r="P961" i="5"/>
  <c r="M961" i="5"/>
  <c r="L961" i="5"/>
  <c r="K961" i="5"/>
  <c r="J961" i="5"/>
  <c r="U961" i="5" s="1"/>
  <c r="I961" i="5"/>
  <c r="H961" i="5"/>
  <c r="AO961" i="5" s="1"/>
  <c r="G961" i="5"/>
  <c r="AC961" i="5" s="1"/>
  <c r="F961" i="5"/>
  <c r="AB961" i="5" s="1"/>
  <c r="E961" i="5"/>
  <c r="D961" i="5"/>
  <c r="Z961" i="5" s="1"/>
  <c r="C961" i="5"/>
  <c r="Y961" i="5" s="1"/>
  <c r="AS960" i="5"/>
  <c r="AR960" i="5"/>
  <c r="AK960" i="5"/>
  <c r="AH960" i="5"/>
  <c r="AF960" i="5"/>
  <c r="AA960" i="5"/>
  <c r="Z960" i="5"/>
  <c r="R960" i="5"/>
  <c r="P960" i="5"/>
  <c r="M960" i="5"/>
  <c r="L960" i="5"/>
  <c r="W960" i="5" s="1"/>
  <c r="K960" i="5"/>
  <c r="J960" i="5"/>
  <c r="I960" i="5"/>
  <c r="AP960" i="5" s="1"/>
  <c r="H960" i="5"/>
  <c r="G960" i="5"/>
  <c r="AC960" i="5" s="1"/>
  <c r="F960" i="5"/>
  <c r="AM960" i="5" s="1"/>
  <c r="E960" i="5"/>
  <c r="AL960" i="5" s="1"/>
  <c r="D960" i="5"/>
  <c r="O960" i="5" s="1"/>
  <c r="C960" i="5"/>
  <c r="N960" i="5" s="1"/>
  <c r="AO959" i="5"/>
  <c r="AC959" i="5"/>
  <c r="X959" i="5"/>
  <c r="M959" i="5"/>
  <c r="AI959" i="5" s="1"/>
  <c r="L959" i="5"/>
  <c r="AS959" i="5" s="1"/>
  <c r="K959" i="5"/>
  <c r="J959" i="5"/>
  <c r="I959" i="5"/>
  <c r="H959" i="5"/>
  <c r="G959" i="5"/>
  <c r="F959" i="5"/>
  <c r="E959" i="5"/>
  <c r="D959" i="5"/>
  <c r="C959" i="5"/>
  <c r="AL958" i="5"/>
  <c r="AF958" i="5"/>
  <c r="AA958" i="5"/>
  <c r="V958" i="5"/>
  <c r="P958" i="5"/>
  <c r="M958" i="5"/>
  <c r="AT958" i="5" s="1"/>
  <c r="L958" i="5"/>
  <c r="K958" i="5"/>
  <c r="AR958" i="5" s="1"/>
  <c r="J958" i="5"/>
  <c r="I958" i="5"/>
  <c r="AP958" i="5" s="1"/>
  <c r="H958" i="5"/>
  <c r="AD958" i="5" s="1"/>
  <c r="G958" i="5"/>
  <c r="F958" i="5"/>
  <c r="AM958" i="5" s="1"/>
  <c r="E958" i="5"/>
  <c r="D958" i="5"/>
  <c r="C958" i="5"/>
  <c r="N958" i="5" s="1"/>
  <c r="AR957" i="5"/>
  <c r="AQ957" i="5"/>
  <c r="AL957" i="5"/>
  <c r="AG957" i="5"/>
  <c r="AF957" i="5"/>
  <c r="X957" i="5"/>
  <c r="V957" i="5"/>
  <c r="T957" i="5"/>
  <c r="O957" i="5"/>
  <c r="N957" i="5"/>
  <c r="M957" i="5"/>
  <c r="AI957" i="5" s="1"/>
  <c r="L957" i="5"/>
  <c r="AS957" i="5" s="1"/>
  <c r="K957" i="5"/>
  <c r="J957" i="5"/>
  <c r="U957" i="5" s="1"/>
  <c r="I957" i="5"/>
  <c r="H957" i="5"/>
  <c r="G957" i="5"/>
  <c r="F957" i="5"/>
  <c r="AB957" i="5" s="1"/>
  <c r="E957" i="5"/>
  <c r="AA957" i="5" s="1"/>
  <c r="D957" i="5"/>
  <c r="C957" i="5"/>
  <c r="AL956" i="5"/>
  <c r="AJ956" i="5"/>
  <c r="R956" i="5"/>
  <c r="P956" i="5"/>
  <c r="N956" i="5"/>
  <c r="M956" i="5"/>
  <c r="L956" i="5"/>
  <c r="K956" i="5"/>
  <c r="J956" i="5"/>
  <c r="I956" i="5"/>
  <c r="H956" i="5"/>
  <c r="AD956" i="5" s="1"/>
  <c r="G956" i="5"/>
  <c r="AC956" i="5" s="1"/>
  <c r="F956" i="5"/>
  <c r="E956" i="5"/>
  <c r="AA956" i="5" s="1"/>
  <c r="D956" i="5"/>
  <c r="C956" i="5"/>
  <c r="Y956" i="5" s="1"/>
  <c r="AS955" i="5"/>
  <c r="AR955" i="5"/>
  <c r="AQ955" i="5"/>
  <c r="AP955" i="5"/>
  <c r="AL955" i="5"/>
  <c r="AJ955" i="5"/>
  <c r="T955" i="5"/>
  <c r="S955" i="5"/>
  <c r="O955" i="5"/>
  <c r="M955" i="5"/>
  <c r="L955" i="5"/>
  <c r="K955" i="5"/>
  <c r="J955" i="5"/>
  <c r="AF955" i="5" s="1"/>
  <c r="I955" i="5"/>
  <c r="AE955" i="5" s="1"/>
  <c r="H955" i="5"/>
  <c r="G955" i="5"/>
  <c r="F955" i="5"/>
  <c r="E955" i="5"/>
  <c r="D955" i="5"/>
  <c r="C955" i="5"/>
  <c r="AS954" i="5"/>
  <c r="AR954" i="5"/>
  <c r="AD954" i="5"/>
  <c r="Y954" i="5"/>
  <c r="T954" i="5"/>
  <c r="R954" i="5"/>
  <c r="P954" i="5"/>
  <c r="N954" i="5"/>
  <c r="M954" i="5"/>
  <c r="L954" i="5"/>
  <c r="W954" i="5" s="1"/>
  <c r="K954" i="5"/>
  <c r="J954" i="5"/>
  <c r="U954" i="5" s="1"/>
  <c r="I954" i="5"/>
  <c r="AE954" i="5" s="1"/>
  <c r="H954" i="5"/>
  <c r="G954" i="5"/>
  <c r="AC954" i="5" s="1"/>
  <c r="F954" i="5"/>
  <c r="E954" i="5"/>
  <c r="D954" i="5"/>
  <c r="C954" i="5"/>
  <c r="AJ954" i="5" s="1"/>
  <c r="AQ953" i="5"/>
  <c r="AP953" i="5"/>
  <c r="AG953" i="5"/>
  <c r="AD953" i="5"/>
  <c r="AC953" i="5"/>
  <c r="Z953" i="5"/>
  <c r="T953" i="5"/>
  <c r="S953" i="5"/>
  <c r="O953" i="5"/>
  <c r="M953" i="5"/>
  <c r="L953" i="5"/>
  <c r="K953" i="5"/>
  <c r="J953" i="5"/>
  <c r="U953" i="5" s="1"/>
  <c r="I953" i="5"/>
  <c r="AE953" i="5" s="1"/>
  <c r="H953" i="5"/>
  <c r="AO953" i="5" s="1"/>
  <c r="G953" i="5"/>
  <c r="AN953" i="5" s="1"/>
  <c r="F953" i="5"/>
  <c r="E953" i="5"/>
  <c r="D953" i="5"/>
  <c r="AK953" i="5" s="1"/>
  <c r="C953" i="5"/>
  <c r="Y953" i="5" s="1"/>
  <c r="AR952" i="5"/>
  <c r="AP952" i="5"/>
  <c r="AG952" i="5"/>
  <c r="V952" i="5"/>
  <c r="T952" i="5"/>
  <c r="P952" i="5"/>
  <c r="M952" i="5"/>
  <c r="L952" i="5"/>
  <c r="K952" i="5"/>
  <c r="J952" i="5"/>
  <c r="I952" i="5"/>
  <c r="AE952" i="5" s="1"/>
  <c r="H952" i="5"/>
  <c r="G952" i="5"/>
  <c r="F952" i="5"/>
  <c r="E952" i="5"/>
  <c r="AA952" i="5" s="1"/>
  <c r="D952" i="5"/>
  <c r="C952" i="5"/>
  <c r="AJ952" i="5" s="1"/>
  <c r="AR951" i="5"/>
  <c r="AQ951" i="5"/>
  <c r="AG951" i="5"/>
  <c r="AF951" i="5"/>
  <c r="Z951" i="5"/>
  <c r="Y951" i="5"/>
  <c r="V951" i="5"/>
  <c r="U951" i="5"/>
  <c r="M951" i="5"/>
  <c r="X951" i="5" s="1"/>
  <c r="L951" i="5"/>
  <c r="AS951" i="5" s="1"/>
  <c r="K951" i="5"/>
  <c r="J951" i="5"/>
  <c r="I951" i="5"/>
  <c r="H951" i="5"/>
  <c r="AD951" i="5" s="1"/>
  <c r="G951" i="5"/>
  <c r="F951" i="5"/>
  <c r="E951" i="5"/>
  <c r="AL951" i="5" s="1"/>
  <c r="D951" i="5"/>
  <c r="C951" i="5"/>
  <c r="Y950" i="5"/>
  <c r="T950" i="5"/>
  <c r="S950" i="5"/>
  <c r="M950" i="5"/>
  <c r="L950" i="5"/>
  <c r="W950" i="5" s="1"/>
  <c r="K950" i="5"/>
  <c r="V950" i="5" s="1"/>
  <c r="J950" i="5"/>
  <c r="I950" i="5"/>
  <c r="H950" i="5"/>
  <c r="G950" i="5"/>
  <c r="F950" i="5"/>
  <c r="AM950" i="5" s="1"/>
  <c r="E950" i="5"/>
  <c r="D950" i="5"/>
  <c r="O950" i="5" s="1"/>
  <c r="C950" i="5"/>
  <c r="AJ950" i="5" s="1"/>
  <c r="AM949" i="5"/>
  <c r="AL949" i="5"/>
  <c r="AC949" i="5"/>
  <c r="AA949" i="5"/>
  <c r="N949" i="5"/>
  <c r="M949" i="5"/>
  <c r="L949" i="5"/>
  <c r="K949" i="5"/>
  <c r="J949" i="5"/>
  <c r="I949" i="5"/>
  <c r="AP949" i="5" s="1"/>
  <c r="H949" i="5"/>
  <c r="G949" i="5"/>
  <c r="F949" i="5"/>
  <c r="Q949" i="5" s="1"/>
  <c r="E949" i="5"/>
  <c r="P949" i="5" s="1"/>
  <c r="D949" i="5"/>
  <c r="C949" i="5"/>
  <c r="AM948" i="5"/>
  <c r="AL948" i="5"/>
  <c r="AK948" i="5"/>
  <c r="AA948" i="5"/>
  <c r="Z948" i="5"/>
  <c r="P948" i="5"/>
  <c r="O948" i="5"/>
  <c r="N948" i="5"/>
  <c r="M948" i="5"/>
  <c r="AT948" i="5" s="1"/>
  <c r="L948" i="5"/>
  <c r="K948" i="5"/>
  <c r="J948" i="5"/>
  <c r="I948" i="5"/>
  <c r="AE948" i="5" s="1"/>
  <c r="H948" i="5"/>
  <c r="AD948" i="5" s="1"/>
  <c r="G948" i="5"/>
  <c r="R948" i="5" s="1"/>
  <c r="F948" i="5"/>
  <c r="E948" i="5"/>
  <c r="D948" i="5"/>
  <c r="C948" i="5"/>
  <c r="AR947" i="5"/>
  <c r="AQ947" i="5"/>
  <c r="AP947" i="5"/>
  <c r="AN947" i="5"/>
  <c r="AM947" i="5"/>
  <c r="AJ947" i="5"/>
  <c r="AG947" i="5"/>
  <c r="AF947" i="5"/>
  <c r="AE947" i="5"/>
  <c r="V947" i="5"/>
  <c r="U947" i="5"/>
  <c r="T947" i="5"/>
  <c r="R947" i="5"/>
  <c r="Q947" i="5"/>
  <c r="P947" i="5"/>
  <c r="M947" i="5"/>
  <c r="L947" i="5"/>
  <c r="K947" i="5"/>
  <c r="J947" i="5"/>
  <c r="I947" i="5"/>
  <c r="H947" i="5"/>
  <c r="G947" i="5"/>
  <c r="AC947" i="5" s="1"/>
  <c r="F947" i="5"/>
  <c r="AB947" i="5" s="1"/>
  <c r="E947" i="5"/>
  <c r="D947" i="5"/>
  <c r="C947" i="5"/>
  <c r="AT946" i="5"/>
  <c r="AS946" i="5"/>
  <c r="AH946" i="5"/>
  <c r="AG946" i="5"/>
  <c r="AD946" i="5"/>
  <c r="W946" i="5"/>
  <c r="M946" i="5"/>
  <c r="L946" i="5"/>
  <c r="K946" i="5"/>
  <c r="J946" i="5"/>
  <c r="I946" i="5"/>
  <c r="AP946" i="5" s="1"/>
  <c r="H946" i="5"/>
  <c r="G946" i="5"/>
  <c r="R946" i="5" s="1"/>
  <c r="F946" i="5"/>
  <c r="E946" i="5"/>
  <c r="D946" i="5"/>
  <c r="C946" i="5"/>
  <c r="N946" i="5" s="1"/>
  <c r="AK945" i="5"/>
  <c r="AG945" i="5"/>
  <c r="AF945" i="5"/>
  <c r="AD945" i="5"/>
  <c r="X945" i="5"/>
  <c r="V945" i="5"/>
  <c r="U945" i="5"/>
  <c r="M945" i="5"/>
  <c r="L945" i="5"/>
  <c r="K945" i="5"/>
  <c r="AR945" i="5" s="1"/>
  <c r="J945" i="5"/>
  <c r="AQ945" i="5" s="1"/>
  <c r="I945" i="5"/>
  <c r="H945" i="5"/>
  <c r="G945" i="5"/>
  <c r="F945" i="5"/>
  <c r="E945" i="5"/>
  <c r="P945" i="5" s="1"/>
  <c r="D945" i="5"/>
  <c r="C945" i="5"/>
  <c r="AP944" i="5"/>
  <c r="AL944" i="5"/>
  <c r="AK944" i="5"/>
  <c r="AA944" i="5"/>
  <c r="Z944" i="5"/>
  <c r="Y944" i="5"/>
  <c r="O944" i="5"/>
  <c r="M944" i="5"/>
  <c r="L944" i="5"/>
  <c r="W944" i="5" s="1"/>
  <c r="K944" i="5"/>
  <c r="J944" i="5"/>
  <c r="I944" i="5"/>
  <c r="H944" i="5"/>
  <c r="S944" i="5" s="1"/>
  <c r="G944" i="5"/>
  <c r="R944" i="5" s="1"/>
  <c r="F944" i="5"/>
  <c r="AM944" i="5" s="1"/>
  <c r="E944" i="5"/>
  <c r="P944" i="5" s="1"/>
  <c r="D944" i="5"/>
  <c r="C944" i="5"/>
  <c r="AJ944" i="5" s="1"/>
  <c r="AR943" i="5"/>
  <c r="AQ943" i="5"/>
  <c r="AP943" i="5"/>
  <c r="AM943" i="5"/>
  <c r="AG943" i="5"/>
  <c r="AF943" i="5"/>
  <c r="V943" i="5"/>
  <c r="U943" i="5"/>
  <c r="T943" i="5"/>
  <c r="S943" i="5"/>
  <c r="O943" i="5"/>
  <c r="M943" i="5"/>
  <c r="L943" i="5"/>
  <c r="K943" i="5"/>
  <c r="J943" i="5"/>
  <c r="I943" i="5"/>
  <c r="AE943" i="5" s="1"/>
  <c r="H943" i="5"/>
  <c r="G943" i="5"/>
  <c r="AN943" i="5" s="1"/>
  <c r="F943" i="5"/>
  <c r="E943" i="5"/>
  <c r="D943" i="5"/>
  <c r="C943" i="5"/>
  <c r="N943" i="5" s="1"/>
  <c r="V942" i="5"/>
  <c r="U942" i="5"/>
  <c r="T942" i="5"/>
  <c r="O942" i="5"/>
  <c r="M942" i="5"/>
  <c r="AI942" i="5" s="1"/>
  <c r="L942" i="5"/>
  <c r="K942" i="5"/>
  <c r="J942" i="5"/>
  <c r="AF942" i="5" s="1"/>
  <c r="I942" i="5"/>
  <c r="AE942" i="5" s="1"/>
  <c r="H942" i="5"/>
  <c r="AD942" i="5" s="1"/>
  <c r="G942" i="5"/>
  <c r="F942" i="5"/>
  <c r="AB942" i="5" s="1"/>
  <c r="E942" i="5"/>
  <c r="D942" i="5"/>
  <c r="C942" i="5"/>
  <c r="AN941" i="5"/>
  <c r="AK941" i="5"/>
  <c r="R941" i="5"/>
  <c r="O941" i="5"/>
  <c r="M941" i="5"/>
  <c r="L941" i="5"/>
  <c r="K941" i="5"/>
  <c r="J941" i="5"/>
  <c r="I941" i="5"/>
  <c r="H941" i="5"/>
  <c r="G941" i="5"/>
  <c r="AC941" i="5" s="1"/>
  <c r="F941" i="5"/>
  <c r="AB941" i="5" s="1"/>
  <c r="E941" i="5"/>
  <c r="D941" i="5"/>
  <c r="Z941" i="5" s="1"/>
  <c r="C941" i="5"/>
  <c r="AS940" i="5"/>
  <c r="AR940" i="5"/>
  <c r="AH940" i="5"/>
  <c r="AG940" i="5"/>
  <c r="V940" i="5"/>
  <c r="U940" i="5"/>
  <c r="M940" i="5"/>
  <c r="L940" i="5"/>
  <c r="W940" i="5" s="1"/>
  <c r="K940" i="5"/>
  <c r="J940" i="5"/>
  <c r="I940" i="5"/>
  <c r="AE940" i="5" s="1"/>
  <c r="H940" i="5"/>
  <c r="G940" i="5"/>
  <c r="F940" i="5"/>
  <c r="AM940" i="5" s="1"/>
  <c r="E940" i="5"/>
  <c r="D940" i="5"/>
  <c r="O940" i="5" s="1"/>
  <c r="C940" i="5"/>
  <c r="AO939" i="5"/>
  <c r="AL939" i="5"/>
  <c r="AK939" i="5"/>
  <c r="AD939" i="5"/>
  <c r="AC939" i="5"/>
  <c r="Y939" i="5"/>
  <c r="X939" i="5"/>
  <c r="R939" i="5"/>
  <c r="M939" i="5"/>
  <c r="L939" i="5"/>
  <c r="AS939" i="5" s="1"/>
  <c r="K939" i="5"/>
  <c r="J939" i="5"/>
  <c r="I939" i="5"/>
  <c r="H939" i="5"/>
  <c r="S939" i="5" s="1"/>
  <c r="G939" i="5"/>
  <c r="AN939" i="5" s="1"/>
  <c r="F939" i="5"/>
  <c r="E939" i="5"/>
  <c r="P939" i="5" s="1"/>
  <c r="D939" i="5"/>
  <c r="O939" i="5" s="1"/>
  <c r="C939" i="5"/>
  <c r="AJ939" i="5" s="1"/>
  <c r="AS938" i="5"/>
  <c r="AM938" i="5"/>
  <c r="AL938" i="5"/>
  <c r="AC938" i="5"/>
  <c r="Q938" i="5"/>
  <c r="P938" i="5"/>
  <c r="M938" i="5"/>
  <c r="L938" i="5"/>
  <c r="K938" i="5"/>
  <c r="J938" i="5"/>
  <c r="I938" i="5"/>
  <c r="H938" i="5"/>
  <c r="G938" i="5"/>
  <c r="F938" i="5"/>
  <c r="AB938" i="5" s="1"/>
  <c r="E938" i="5"/>
  <c r="AA938" i="5" s="1"/>
  <c r="D938" i="5"/>
  <c r="O938" i="5" s="1"/>
  <c r="C938" i="5"/>
  <c r="N938" i="5" s="1"/>
  <c r="AS937" i="5"/>
  <c r="AR937" i="5"/>
  <c r="AP937" i="5"/>
  <c r="AM937" i="5"/>
  <c r="Z937" i="5"/>
  <c r="Y937" i="5"/>
  <c r="W937" i="5"/>
  <c r="Q937" i="5"/>
  <c r="P937" i="5"/>
  <c r="N937" i="5"/>
  <c r="M937" i="5"/>
  <c r="L937" i="5"/>
  <c r="AH937" i="5" s="1"/>
  <c r="K937" i="5"/>
  <c r="J937" i="5"/>
  <c r="AF937" i="5" s="1"/>
  <c r="I937" i="5"/>
  <c r="H937" i="5"/>
  <c r="AD937" i="5" s="1"/>
  <c r="G937" i="5"/>
  <c r="F937" i="5"/>
  <c r="AB937" i="5" s="1"/>
  <c r="E937" i="5"/>
  <c r="D937" i="5"/>
  <c r="C937" i="5"/>
  <c r="AJ937" i="5" s="1"/>
  <c r="AT936" i="5"/>
  <c r="AI936" i="5"/>
  <c r="AH936" i="5"/>
  <c r="AF936" i="5"/>
  <c r="X936" i="5"/>
  <c r="W936" i="5"/>
  <c r="V936" i="5"/>
  <c r="T936" i="5"/>
  <c r="R936" i="5"/>
  <c r="N936" i="5"/>
  <c r="M936" i="5"/>
  <c r="L936" i="5"/>
  <c r="AS936" i="5" s="1"/>
  <c r="K936" i="5"/>
  <c r="J936" i="5"/>
  <c r="I936" i="5"/>
  <c r="AP936" i="5" s="1"/>
  <c r="H936" i="5"/>
  <c r="G936" i="5"/>
  <c r="AC936" i="5" s="1"/>
  <c r="F936" i="5"/>
  <c r="E936" i="5"/>
  <c r="D936" i="5"/>
  <c r="O936" i="5" s="1"/>
  <c r="C936" i="5"/>
  <c r="AO935" i="5"/>
  <c r="AN935" i="5"/>
  <c r="AD935" i="5"/>
  <c r="AC935" i="5"/>
  <c r="AB935" i="5"/>
  <c r="U935" i="5"/>
  <c r="T935" i="5"/>
  <c r="M935" i="5"/>
  <c r="AT935" i="5" s="1"/>
  <c r="L935" i="5"/>
  <c r="AS935" i="5" s="1"/>
  <c r="K935" i="5"/>
  <c r="J935" i="5"/>
  <c r="I935" i="5"/>
  <c r="AE935" i="5" s="1"/>
  <c r="H935" i="5"/>
  <c r="S935" i="5" s="1"/>
  <c r="G935" i="5"/>
  <c r="R935" i="5" s="1"/>
  <c r="F935" i="5"/>
  <c r="E935" i="5"/>
  <c r="P935" i="5" s="1"/>
  <c r="D935" i="5"/>
  <c r="C935" i="5"/>
  <c r="AP934" i="5"/>
  <c r="AO934" i="5"/>
  <c r="AN934" i="5"/>
  <c r="AM934" i="5"/>
  <c r="AC934" i="5"/>
  <c r="S934" i="5"/>
  <c r="R934" i="5"/>
  <c r="O934" i="5"/>
  <c r="M934" i="5"/>
  <c r="L934" i="5"/>
  <c r="K934" i="5"/>
  <c r="J934" i="5"/>
  <c r="U934" i="5" s="1"/>
  <c r="I934" i="5"/>
  <c r="H934" i="5"/>
  <c r="AD934" i="5" s="1"/>
  <c r="G934" i="5"/>
  <c r="F934" i="5"/>
  <c r="E934" i="5"/>
  <c r="D934" i="5"/>
  <c r="C934" i="5"/>
  <c r="AT933" i="5"/>
  <c r="AS933" i="5"/>
  <c r="AO933" i="5"/>
  <c r="AN933" i="5"/>
  <c r="W933" i="5"/>
  <c r="V933" i="5"/>
  <c r="U933" i="5"/>
  <c r="T933" i="5"/>
  <c r="R933" i="5"/>
  <c r="M933" i="5"/>
  <c r="L933" i="5"/>
  <c r="AH933" i="5" s="1"/>
  <c r="K933" i="5"/>
  <c r="J933" i="5"/>
  <c r="I933" i="5"/>
  <c r="H933" i="5"/>
  <c r="G933" i="5"/>
  <c r="AC933" i="5" s="1"/>
  <c r="F933" i="5"/>
  <c r="AB933" i="5" s="1"/>
  <c r="E933" i="5"/>
  <c r="D933" i="5"/>
  <c r="C933" i="5"/>
  <c r="AR932" i="5"/>
  <c r="AL932" i="5"/>
  <c r="AC932" i="5"/>
  <c r="Z932" i="5"/>
  <c r="W932" i="5"/>
  <c r="V932" i="5"/>
  <c r="P932" i="5"/>
  <c r="N932" i="5"/>
  <c r="M932" i="5"/>
  <c r="L932" i="5"/>
  <c r="K932" i="5"/>
  <c r="AG932" i="5" s="1"/>
  <c r="J932" i="5"/>
  <c r="I932" i="5"/>
  <c r="H932" i="5"/>
  <c r="G932" i="5"/>
  <c r="F932" i="5"/>
  <c r="E932" i="5"/>
  <c r="AA932" i="5" s="1"/>
  <c r="D932" i="5"/>
  <c r="C932" i="5"/>
  <c r="AP931" i="5"/>
  <c r="AL931" i="5"/>
  <c r="AG931" i="5"/>
  <c r="AA931" i="5"/>
  <c r="Y931" i="5"/>
  <c r="T931" i="5"/>
  <c r="P931" i="5"/>
  <c r="M931" i="5"/>
  <c r="AI931" i="5" s="1"/>
  <c r="L931" i="5"/>
  <c r="K931" i="5"/>
  <c r="J931" i="5"/>
  <c r="I931" i="5"/>
  <c r="AE931" i="5" s="1"/>
  <c r="H931" i="5"/>
  <c r="G931" i="5"/>
  <c r="F931" i="5"/>
  <c r="E931" i="5"/>
  <c r="D931" i="5"/>
  <c r="C931" i="5"/>
  <c r="AR930" i="5"/>
  <c r="AJ930" i="5"/>
  <c r="AG930" i="5"/>
  <c r="AC930" i="5"/>
  <c r="AA930" i="5"/>
  <c r="Z930" i="5"/>
  <c r="Y930" i="5"/>
  <c r="X930" i="5"/>
  <c r="V930" i="5"/>
  <c r="M930" i="5"/>
  <c r="L930" i="5"/>
  <c r="K930" i="5"/>
  <c r="J930" i="5"/>
  <c r="I930" i="5"/>
  <c r="H930" i="5"/>
  <c r="G930" i="5"/>
  <c r="F930" i="5"/>
  <c r="E930" i="5"/>
  <c r="D930" i="5"/>
  <c r="AK930" i="5" s="1"/>
  <c r="C930" i="5"/>
  <c r="N930" i="5" s="1"/>
  <c r="AM929" i="5"/>
  <c r="AL929" i="5"/>
  <c r="AK929" i="5"/>
  <c r="AD929" i="5"/>
  <c r="AA929" i="5"/>
  <c r="Z929" i="5"/>
  <c r="X929" i="5"/>
  <c r="S929" i="5"/>
  <c r="R929" i="5"/>
  <c r="O929" i="5"/>
  <c r="N929" i="5"/>
  <c r="M929" i="5"/>
  <c r="L929" i="5"/>
  <c r="K929" i="5"/>
  <c r="AR929" i="5" s="1"/>
  <c r="J929" i="5"/>
  <c r="I929" i="5"/>
  <c r="H929" i="5"/>
  <c r="AO929" i="5" s="1"/>
  <c r="G929" i="5"/>
  <c r="F929" i="5"/>
  <c r="E929" i="5"/>
  <c r="P929" i="5" s="1"/>
  <c r="D929" i="5"/>
  <c r="C929" i="5"/>
  <c r="AQ928" i="5"/>
  <c r="AP928" i="5"/>
  <c r="AD928" i="5"/>
  <c r="AC928" i="5"/>
  <c r="U928" i="5"/>
  <c r="T928" i="5"/>
  <c r="Q928" i="5"/>
  <c r="M928" i="5"/>
  <c r="L928" i="5"/>
  <c r="AS928" i="5" s="1"/>
  <c r="K928" i="5"/>
  <c r="J928" i="5"/>
  <c r="AF928" i="5" s="1"/>
  <c r="I928" i="5"/>
  <c r="AE928" i="5" s="1"/>
  <c r="H928" i="5"/>
  <c r="AO928" i="5" s="1"/>
  <c r="G928" i="5"/>
  <c r="R928" i="5" s="1"/>
  <c r="F928" i="5"/>
  <c r="E928" i="5"/>
  <c r="P928" i="5" s="1"/>
  <c r="D928" i="5"/>
  <c r="C928" i="5"/>
  <c r="AT927" i="5"/>
  <c r="AS927" i="5"/>
  <c r="AL927" i="5"/>
  <c r="AJ927" i="5"/>
  <c r="AE927" i="5"/>
  <c r="AA927" i="5"/>
  <c r="Y927" i="5"/>
  <c r="M927" i="5"/>
  <c r="AI927" i="5" s="1"/>
  <c r="L927" i="5"/>
  <c r="K927" i="5"/>
  <c r="AG927" i="5" s="1"/>
  <c r="J927" i="5"/>
  <c r="I927" i="5"/>
  <c r="H927" i="5"/>
  <c r="G927" i="5"/>
  <c r="F927" i="5"/>
  <c r="E927" i="5"/>
  <c r="P927" i="5" s="1"/>
  <c r="D927" i="5"/>
  <c r="C927" i="5"/>
  <c r="N927" i="5" s="1"/>
  <c r="AT926" i="5"/>
  <c r="AR926" i="5"/>
  <c r="AH926" i="5"/>
  <c r="AG926" i="5"/>
  <c r="AF926" i="5"/>
  <c r="AB926" i="5"/>
  <c r="AA926" i="5"/>
  <c r="X926" i="5"/>
  <c r="P926" i="5"/>
  <c r="M926" i="5"/>
  <c r="AI926" i="5" s="1"/>
  <c r="L926" i="5"/>
  <c r="K926" i="5"/>
  <c r="V926" i="5" s="1"/>
  <c r="J926" i="5"/>
  <c r="I926" i="5"/>
  <c r="H926" i="5"/>
  <c r="AO926" i="5" s="1"/>
  <c r="G926" i="5"/>
  <c r="F926" i="5"/>
  <c r="E926" i="5"/>
  <c r="AL926" i="5" s="1"/>
  <c r="D926" i="5"/>
  <c r="O926" i="5" s="1"/>
  <c r="C926" i="5"/>
  <c r="N926" i="5" s="1"/>
  <c r="AN925" i="5"/>
  <c r="AM925" i="5"/>
  <c r="AL925" i="5"/>
  <c r="AD925" i="5"/>
  <c r="AB925" i="5"/>
  <c r="AA925" i="5"/>
  <c r="S925" i="5"/>
  <c r="R925" i="5"/>
  <c r="P925" i="5"/>
  <c r="N925" i="5"/>
  <c r="M925" i="5"/>
  <c r="L925" i="5"/>
  <c r="K925" i="5"/>
  <c r="AR925" i="5" s="1"/>
  <c r="J925" i="5"/>
  <c r="I925" i="5"/>
  <c r="H925" i="5"/>
  <c r="AO925" i="5" s="1"/>
  <c r="G925" i="5"/>
  <c r="AC925" i="5" s="1"/>
  <c r="F925" i="5"/>
  <c r="Q925" i="5" s="1"/>
  <c r="E925" i="5"/>
  <c r="D925" i="5"/>
  <c r="AK925" i="5" s="1"/>
  <c r="C925" i="5"/>
  <c r="AO924" i="5"/>
  <c r="AN924" i="5"/>
  <c r="AL924" i="5"/>
  <c r="AK924" i="5"/>
  <c r="AE924" i="5"/>
  <c r="AD924" i="5"/>
  <c r="AC924" i="5"/>
  <c r="R924" i="5"/>
  <c r="P924" i="5"/>
  <c r="N924" i="5"/>
  <c r="M924" i="5"/>
  <c r="L924" i="5"/>
  <c r="K924" i="5"/>
  <c r="J924" i="5"/>
  <c r="U924" i="5" s="1"/>
  <c r="I924" i="5"/>
  <c r="T924" i="5" s="1"/>
  <c r="H924" i="5"/>
  <c r="S924" i="5" s="1"/>
  <c r="G924" i="5"/>
  <c r="F924" i="5"/>
  <c r="AB924" i="5" s="1"/>
  <c r="E924" i="5"/>
  <c r="AA924" i="5" s="1"/>
  <c r="D924" i="5"/>
  <c r="C924" i="5"/>
  <c r="AT923" i="5"/>
  <c r="AS923" i="5"/>
  <c r="AR923" i="5"/>
  <c r="AQ923" i="5"/>
  <c r="AN923" i="5"/>
  <c r="AI923" i="5"/>
  <c r="AH923" i="5"/>
  <c r="AF923" i="5"/>
  <c r="X923" i="5"/>
  <c r="V923" i="5"/>
  <c r="U923" i="5"/>
  <c r="S923" i="5"/>
  <c r="R923" i="5"/>
  <c r="P923" i="5"/>
  <c r="M923" i="5"/>
  <c r="L923" i="5"/>
  <c r="W923" i="5" s="1"/>
  <c r="K923" i="5"/>
  <c r="AG923" i="5" s="1"/>
  <c r="J923" i="5"/>
  <c r="I923" i="5"/>
  <c r="AP923" i="5" s="1"/>
  <c r="H923" i="5"/>
  <c r="AO923" i="5" s="1"/>
  <c r="G923" i="5"/>
  <c r="AC923" i="5" s="1"/>
  <c r="F923" i="5"/>
  <c r="E923" i="5"/>
  <c r="D923" i="5"/>
  <c r="C923" i="5"/>
  <c r="AT922" i="5"/>
  <c r="AO922" i="5"/>
  <c r="AN922" i="5"/>
  <c r="AL922" i="5"/>
  <c r="AK922" i="5"/>
  <c r="AA922" i="5"/>
  <c r="Z922" i="5"/>
  <c r="P922" i="5"/>
  <c r="O922" i="5"/>
  <c r="M922" i="5"/>
  <c r="X922" i="5" s="1"/>
  <c r="L922" i="5"/>
  <c r="K922" i="5"/>
  <c r="J922" i="5"/>
  <c r="I922" i="5"/>
  <c r="AP922" i="5" s="1"/>
  <c r="H922" i="5"/>
  <c r="S922" i="5" s="1"/>
  <c r="G922" i="5"/>
  <c r="R922" i="5" s="1"/>
  <c r="F922" i="5"/>
  <c r="Q922" i="5" s="1"/>
  <c r="E922" i="5"/>
  <c r="D922" i="5"/>
  <c r="C922" i="5"/>
  <c r="AT921" i="5"/>
  <c r="AR921" i="5"/>
  <c r="AP921" i="5"/>
  <c r="AG921" i="5"/>
  <c r="X921" i="5"/>
  <c r="V921" i="5"/>
  <c r="U921" i="5"/>
  <c r="S921" i="5"/>
  <c r="R921" i="5"/>
  <c r="Q921" i="5"/>
  <c r="M921" i="5"/>
  <c r="AI921" i="5" s="1"/>
  <c r="L921" i="5"/>
  <c r="K921" i="5"/>
  <c r="J921" i="5"/>
  <c r="AF921" i="5" s="1"/>
  <c r="I921" i="5"/>
  <c r="H921" i="5"/>
  <c r="AO921" i="5" s="1"/>
  <c r="G921" i="5"/>
  <c r="F921" i="5"/>
  <c r="E921" i="5"/>
  <c r="D921" i="5"/>
  <c r="O921" i="5" s="1"/>
  <c r="C921" i="5"/>
  <c r="AJ920" i="5"/>
  <c r="AG920" i="5"/>
  <c r="AD920" i="5"/>
  <c r="Y920" i="5"/>
  <c r="M920" i="5"/>
  <c r="L920" i="5"/>
  <c r="K920" i="5"/>
  <c r="J920" i="5"/>
  <c r="U920" i="5" s="1"/>
  <c r="I920" i="5"/>
  <c r="AP920" i="5" s="1"/>
  <c r="H920" i="5"/>
  <c r="G920" i="5"/>
  <c r="AC920" i="5" s="1"/>
  <c r="F920" i="5"/>
  <c r="E920" i="5"/>
  <c r="D920" i="5"/>
  <c r="C920" i="5"/>
  <c r="N920" i="5" s="1"/>
  <c r="AR919" i="5"/>
  <c r="AQ919" i="5"/>
  <c r="AN919" i="5"/>
  <c r="AI919" i="5"/>
  <c r="AG919" i="5"/>
  <c r="AF919" i="5"/>
  <c r="AC919" i="5"/>
  <c r="X919" i="5"/>
  <c r="V919" i="5"/>
  <c r="U919" i="5"/>
  <c r="R919" i="5"/>
  <c r="Q919" i="5"/>
  <c r="O919" i="5"/>
  <c r="M919" i="5"/>
  <c r="AT919" i="5" s="1"/>
  <c r="L919" i="5"/>
  <c r="K919" i="5"/>
  <c r="J919" i="5"/>
  <c r="I919" i="5"/>
  <c r="H919" i="5"/>
  <c r="G919" i="5"/>
  <c r="F919" i="5"/>
  <c r="E919" i="5"/>
  <c r="D919" i="5"/>
  <c r="C919" i="5"/>
  <c r="AN918" i="5"/>
  <c r="AC918" i="5"/>
  <c r="AB918" i="5"/>
  <c r="AA918" i="5"/>
  <c r="R918" i="5"/>
  <c r="P918" i="5"/>
  <c r="O918" i="5"/>
  <c r="M918" i="5"/>
  <c r="L918" i="5"/>
  <c r="AH918" i="5" s="1"/>
  <c r="K918" i="5"/>
  <c r="J918" i="5"/>
  <c r="U918" i="5" s="1"/>
  <c r="I918" i="5"/>
  <c r="AP918" i="5" s="1"/>
  <c r="H918" i="5"/>
  <c r="G918" i="5"/>
  <c r="F918" i="5"/>
  <c r="E918" i="5"/>
  <c r="AL918" i="5" s="1"/>
  <c r="D918" i="5"/>
  <c r="AK918" i="5" s="1"/>
  <c r="C918" i="5"/>
  <c r="N918" i="5" s="1"/>
  <c r="AT917" i="5"/>
  <c r="AJ917" i="5"/>
  <c r="AI917" i="5"/>
  <c r="AG917" i="5"/>
  <c r="X917" i="5"/>
  <c r="V917" i="5"/>
  <c r="O917" i="5"/>
  <c r="M917" i="5"/>
  <c r="L917" i="5"/>
  <c r="K917" i="5"/>
  <c r="AR917" i="5" s="1"/>
  <c r="J917" i="5"/>
  <c r="U917" i="5" s="1"/>
  <c r="I917" i="5"/>
  <c r="H917" i="5"/>
  <c r="S917" i="5" s="1"/>
  <c r="G917" i="5"/>
  <c r="AN917" i="5" s="1"/>
  <c r="F917" i="5"/>
  <c r="E917" i="5"/>
  <c r="D917" i="5"/>
  <c r="C917" i="5"/>
  <c r="AO916" i="5"/>
  <c r="AN916" i="5"/>
  <c r="AM916" i="5"/>
  <c r="Z916" i="5"/>
  <c r="Y916" i="5"/>
  <c r="O916" i="5"/>
  <c r="M916" i="5"/>
  <c r="AT916" i="5" s="1"/>
  <c r="L916" i="5"/>
  <c r="AS916" i="5" s="1"/>
  <c r="K916" i="5"/>
  <c r="J916" i="5"/>
  <c r="I916" i="5"/>
  <c r="AP916" i="5" s="1"/>
  <c r="H916" i="5"/>
  <c r="S916" i="5" s="1"/>
  <c r="G916" i="5"/>
  <c r="R916" i="5" s="1"/>
  <c r="F916" i="5"/>
  <c r="Q916" i="5" s="1"/>
  <c r="E916" i="5"/>
  <c r="D916" i="5"/>
  <c r="AK916" i="5" s="1"/>
  <c r="C916" i="5"/>
  <c r="AJ916" i="5" s="1"/>
  <c r="AR915" i="5"/>
  <c r="AO915" i="5"/>
  <c r="AN915" i="5"/>
  <c r="AJ915" i="5"/>
  <c r="AI915" i="5"/>
  <c r="X915" i="5"/>
  <c r="M915" i="5"/>
  <c r="AT915" i="5" s="1"/>
  <c r="L915" i="5"/>
  <c r="K915" i="5"/>
  <c r="J915" i="5"/>
  <c r="I915" i="5"/>
  <c r="T915" i="5" s="1"/>
  <c r="H915" i="5"/>
  <c r="G915" i="5"/>
  <c r="F915" i="5"/>
  <c r="E915" i="5"/>
  <c r="D915" i="5"/>
  <c r="C915" i="5"/>
  <c r="AP914" i="5"/>
  <c r="AN914" i="5"/>
  <c r="AM914" i="5"/>
  <c r="AL914" i="5"/>
  <c r="AG914" i="5"/>
  <c r="AB914" i="5"/>
  <c r="AA914" i="5"/>
  <c r="P914" i="5"/>
  <c r="O914" i="5"/>
  <c r="M914" i="5"/>
  <c r="L914" i="5"/>
  <c r="AS914" i="5" s="1"/>
  <c r="K914" i="5"/>
  <c r="J914" i="5"/>
  <c r="I914" i="5"/>
  <c r="H914" i="5"/>
  <c r="G914" i="5"/>
  <c r="F914" i="5"/>
  <c r="Q914" i="5" s="1"/>
  <c r="E914" i="5"/>
  <c r="D914" i="5"/>
  <c r="AK914" i="5" s="1"/>
  <c r="C914" i="5"/>
  <c r="AR913" i="5"/>
  <c r="AG913" i="5"/>
  <c r="AF913" i="5"/>
  <c r="AE913" i="5"/>
  <c r="X913" i="5"/>
  <c r="V913" i="5"/>
  <c r="P913" i="5"/>
  <c r="M913" i="5"/>
  <c r="L913" i="5"/>
  <c r="K913" i="5"/>
  <c r="J913" i="5"/>
  <c r="I913" i="5"/>
  <c r="H913" i="5"/>
  <c r="S913" i="5" s="1"/>
  <c r="G913" i="5"/>
  <c r="F913" i="5"/>
  <c r="E913" i="5"/>
  <c r="D913" i="5"/>
  <c r="C913" i="5"/>
  <c r="AN912" i="5"/>
  <c r="AK912" i="5"/>
  <c r="AA912" i="5"/>
  <c r="M912" i="5"/>
  <c r="L912" i="5"/>
  <c r="K912" i="5"/>
  <c r="J912" i="5"/>
  <c r="I912" i="5"/>
  <c r="AP912" i="5" s="1"/>
  <c r="H912" i="5"/>
  <c r="G912" i="5"/>
  <c r="F912" i="5"/>
  <c r="E912" i="5"/>
  <c r="D912" i="5"/>
  <c r="Z912" i="5" s="1"/>
  <c r="C912" i="5"/>
  <c r="AS911" i="5"/>
  <c r="AI911" i="5"/>
  <c r="AH911" i="5"/>
  <c r="AE911" i="5"/>
  <c r="X911" i="5"/>
  <c r="W911" i="5"/>
  <c r="V911" i="5"/>
  <c r="M911" i="5"/>
  <c r="AT911" i="5" s="1"/>
  <c r="L911" i="5"/>
  <c r="K911" i="5"/>
  <c r="J911" i="5"/>
  <c r="I911" i="5"/>
  <c r="H911" i="5"/>
  <c r="G911" i="5"/>
  <c r="F911" i="5"/>
  <c r="E911" i="5"/>
  <c r="D911" i="5"/>
  <c r="C911" i="5"/>
  <c r="AJ911" i="5" s="1"/>
  <c r="AT910" i="5"/>
  <c r="AO910" i="5"/>
  <c r="AJ910" i="5"/>
  <c r="AI910" i="5"/>
  <c r="Y910" i="5"/>
  <c r="X910" i="5"/>
  <c r="W910" i="5"/>
  <c r="U910" i="5"/>
  <c r="S910" i="5"/>
  <c r="N910" i="5"/>
  <c r="M910" i="5"/>
  <c r="L910" i="5"/>
  <c r="AS910" i="5" s="1"/>
  <c r="K910" i="5"/>
  <c r="J910" i="5"/>
  <c r="I910" i="5"/>
  <c r="H910" i="5"/>
  <c r="AD910" i="5" s="1"/>
  <c r="G910" i="5"/>
  <c r="F910" i="5"/>
  <c r="AM910" i="5" s="1"/>
  <c r="E910" i="5"/>
  <c r="AL910" i="5" s="1"/>
  <c r="D910" i="5"/>
  <c r="C910" i="5"/>
  <c r="AJ909" i="5"/>
  <c r="AI909" i="5"/>
  <c r="AA909" i="5"/>
  <c r="X909" i="5"/>
  <c r="W909" i="5"/>
  <c r="V909" i="5"/>
  <c r="M909" i="5"/>
  <c r="AT909" i="5" s="1"/>
  <c r="L909" i="5"/>
  <c r="AS909" i="5" s="1"/>
  <c r="K909" i="5"/>
  <c r="AR909" i="5" s="1"/>
  <c r="J909" i="5"/>
  <c r="U909" i="5" s="1"/>
  <c r="I909" i="5"/>
  <c r="H909" i="5"/>
  <c r="G909" i="5"/>
  <c r="F909" i="5"/>
  <c r="AM909" i="5" s="1"/>
  <c r="E909" i="5"/>
  <c r="D909" i="5"/>
  <c r="O909" i="5" s="1"/>
  <c r="C909" i="5"/>
  <c r="AK908" i="5"/>
  <c r="AJ908" i="5"/>
  <c r="AI908" i="5"/>
  <c r="AD908" i="5"/>
  <c r="AC908" i="5"/>
  <c r="AA908" i="5"/>
  <c r="Z908" i="5"/>
  <c r="U908" i="5"/>
  <c r="S908" i="5"/>
  <c r="R908" i="5"/>
  <c r="P908" i="5"/>
  <c r="N908" i="5"/>
  <c r="M908" i="5"/>
  <c r="L908" i="5"/>
  <c r="AH908" i="5" s="1"/>
  <c r="K908" i="5"/>
  <c r="V908" i="5" s="1"/>
  <c r="J908" i="5"/>
  <c r="I908" i="5"/>
  <c r="H908" i="5"/>
  <c r="AO908" i="5" s="1"/>
  <c r="G908" i="5"/>
  <c r="AN908" i="5" s="1"/>
  <c r="F908" i="5"/>
  <c r="E908" i="5"/>
  <c r="AL908" i="5" s="1"/>
  <c r="D908" i="5"/>
  <c r="O908" i="5" s="1"/>
  <c r="C908" i="5"/>
  <c r="Y908" i="5" s="1"/>
  <c r="AT907" i="5"/>
  <c r="AI907" i="5"/>
  <c r="AB907" i="5"/>
  <c r="AA907" i="5"/>
  <c r="X907" i="5"/>
  <c r="W907" i="5"/>
  <c r="M907" i="5"/>
  <c r="L907" i="5"/>
  <c r="K907" i="5"/>
  <c r="J907" i="5"/>
  <c r="I907" i="5"/>
  <c r="AP907" i="5" s="1"/>
  <c r="H907" i="5"/>
  <c r="G907" i="5"/>
  <c r="AC907" i="5" s="1"/>
  <c r="F907" i="5"/>
  <c r="E907" i="5"/>
  <c r="D907" i="5"/>
  <c r="O907" i="5" s="1"/>
  <c r="C907" i="5"/>
  <c r="AN906" i="5"/>
  <c r="AM906" i="5"/>
  <c r="AL906" i="5"/>
  <c r="AK906" i="5"/>
  <c r="AD906" i="5"/>
  <c r="AC906" i="5"/>
  <c r="AB906" i="5"/>
  <c r="AA906" i="5"/>
  <c r="R906" i="5"/>
  <c r="P906" i="5"/>
  <c r="M906" i="5"/>
  <c r="L906" i="5"/>
  <c r="K906" i="5"/>
  <c r="V906" i="5" s="1"/>
  <c r="J906" i="5"/>
  <c r="I906" i="5"/>
  <c r="AP906" i="5" s="1"/>
  <c r="H906" i="5"/>
  <c r="G906" i="5"/>
  <c r="F906" i="5"/>
  <c r="Q906" i="5" s="1"/>
  <c r="E906" i="5"/>
  <c r="D906" i="5"/>
  <c r="C906" i="5"/>
  <c r="N906" i="5" s="1"/>
  <c r="AT905" i="5"/>
  <c r="AS905" i="5"/>
  <c r="AM905" i="5"/>
  <c r="AJ905" i="5"/>
  <c r="AG905" i="5"/>
  <c r="AA905" i="5"/>
  <c r="U905" i="5"/>
  <c r="S905" i="5"/>
  <c r="P905" i="5"/>
  <c r="M905" i="5"/>
  <c r="L905" i="5"/>
  <c r="K905" i="5"/>
  <c r="J905" i="5"/>
  <c r="AQ905" i="5" s="1"/>
  <c r="I905" i="5"/>
  <c r="H905" i="5"/>
  <c r="G905" i="5"/>
  <c r="F905" i="5"/>
  <c r="E905" i="5"/>
  <c r="AL905" i="5" s="1"/>
  <c r="D905" i="5"/>
  <c r="Z905" i="5" s="1"/>
  <c r="C905" i="5"/>
  <c r="AT904" i="5"/>
  <c r="AO904" i="5"/>
  <c r="AG904" i="5"/>
  <c r="V904" i="5"/>
  <c r="S904" i="5"/>
  <c r="P904" i="5"/>
  <c r="M904" i="5"/>
  <c r="L904" i="5"/>
  <c r="K904" i="5"/>
  <c r="AR904" i="5" s="1"/>
  <c r="J904" i="5"/>
  <c r="I904" i="5"/>
  <c r="H904" i="5"/>
  <c r="AD904" i="5" s="1"/>
  <c r="G904" i="5"/>
  <c r="AC904" i="5" s="1"/>
  <c r="F904" i="5"/>
  <c r="AB904" i="5" s="1"/>
  <c r="E904" i="5"/>
  <c r="D904" i="5"/>
  <c r="O904" i="5" s="1"/>
  <c r="C904" i="5"/>
  <c r="AR903" i="5"/>
  <c r="AQ903" i="5"/>
  <c r="AP903" i="5"/>
  <c r="AO903" i="5"/>
  <c r="AG903" i="5"/>
  <c r="V903" i="5"/>
  <c r="T903" i="5"/>
  <c r="S903" i="5"/>
  <c r="R903" i="5"/>
  <c r="P903" i="5"/>
  <c r="M903" i="5"/>
  <c r="AT903" i="5" s="1"/>
  <c r="L903" i="5"/>
  <c r="K903" i="5"/>
  <c r="J903" i="5"/>
  <c r="I903" i="5"/>
  <c r="AE903" i="5" s="1"/>
  <c r="H903" i="5"/>
  <c r="AD903" i="5" s="1"/>
  <c r="G903" i="5"/>
  <c r="F903" i="5"/>
  <c r="E903" i="5"/>
  <c r="D903" i="5"/>
  <c r="O903" i="5" s="1"/>
  <c r="C903" i="5"/>
  <c r="Y903" i="5" s="1"/>
  <c r="AI902" i="5"/>
  <c r="AH902" i="5"/>
  <c r="AG902" i="5"/>
  <c r="W902" i="5"/>
  <c r="V902" i="5"/>
  <c r="M902" i="5"/>
  <c r="X902" i="5" s="1"/>
  <c r="L902" i="5"/>
  <c r="AS902" i="5" s="1"/>
  <c r="K902" i="5"/>
  <c r="AR902" i="5" s="1"/>
  <c r="J902" i="5"/>
  <c r="I902" i="5"/>
  <c r="H902" i="5"/>
  <c r="G902" i="5"/>
  <c r="F902" i="5"/>
  <c r="Q902" i="5" s="1"/>
  <c r="E902" i="5"/>
  <c r="D902" i="5"/>
  <c r="C902" i="5"/>
  <c r="N902" i="5" s="1"/>
  <c r="AJ901" i="5"/>
  <c r="AH901" i="5"/>
  <c r="AE901" i="5"/>
  <c r="AC901" i="5"/>
  <c r="AA901" i="5"/>
  <c r="V901" i="5"/>
  <c r="S901" i="5"/>
  <c r="M901" i="5"/>
  <c r="X901" i="5" s="1"/>
  <c r="L901" i="5"/>
  <c r="K901" i="5"/>
  <c r="J901" i="5"/>
  <c r="I901" i="5"/>
  <c r="T901" i="5" s="1"/>
  <c r="H901" i="5"/>
  <c r="G901" i="5"/>
  <c r="F901" i="5"/>
  <c r="AB901" i="5" s="1"/>
  <c r="E901" i="5"/>
  <c r="D901" i="5"/>
  <c r="O901" i="5" s="1"/>
  <c r="C901" i="5"/>
  <c r="Y901" i="5" s="1"/>
  <c r="AI900" i="5"/>
  <c r="AD900" i="5"/>
  <c r="AC900" i="5"/>
  <c r="AB900" i="5"/>
  <c r="Y900" i="5"/>
  <c r="M900" i="5"/>
  <c r="X900" i="5" s="1"/>
  <c r="L900" i="5"/>
  <c r="K900" i="5"/>
  <c r="J900" i="5"/>
  <c r="I900" i="5"/>
  <c r="H900" i="5"/>
  <c r="AO900" i="5" s="1"/>
  <c r="G900" i="5"/>
  <c r="F900" i="5"/>
  <c r="E900" i="5"/>
  <c r="P900" i="5" s="1"/>
  <c r="D900" i="5"/>
  <c r="C900" i="5"/>
  <c r="N900" i="5" s="1"/>
  <c r="AO899" i="5"/>
  <c r="AN899" i="5"/>
  <c r="AM899" i="5"/>
  <c r="AL899" i="5"/>
  <c r="AE899" i="5"/>
  <c r="AC899" i="5"/>
  <c r="AB899" i="5"/>
  <c r="S899" i="5"/>
  <c r="Q899" i="5"/>
  <c r="P899" i="5"/>
  <c r="M899" i="5"/>
  <c r="L899" i="5"/>
  <c r="K899" i="5"/>
  <c r="J899" i="5"/>
  <c r="I899" i="5"/>
  <c r="T899" i="5" s="1"/>
  <c r="H899" i="5"/>
  <c r="AD899" i="5" s="1"/>
  <c r="G899" i="5"/>
  <c r="R899" i="5" s="1"/>
  <c r="F899" i="5"/>
  <c r="E899" i="5"/>
  <c r="AA899" i="5" s="1"/>
  <c r="D899" i="5"/>
  <c r="C899" i="5"/>
  <c r="AO898" i="5"/>
  <c r="AN898" i="5"/>
  <c r="AI898" i="5"/>
  <c r="AF898" i="5"/>
  <c r="U898" i="5"/>
  <c r="R898" i="5"/>
  <c r="Q898" i="5"/>
  <c r="M898" i="5"/>
  <c r="X898" i="5" s="1"/>
  <c r="L898" i="5"/>
  <c r="K898" i="5"/>
  <c r="J898" i="5"/>
  <c r="AQ898" i="5" s="1"/>
  <c r="I898" i="5"/>
  <c r="H898" i="5"/>
  <c r="G898" i="5"/>
  <c r="AC898" i="5" s="1"/>
  <c r="F898" i="5"/>
  <c r="E898" i="5"/>
  <c r="D898" i="5"/>
  <c r="C898" i="5"/>
  <c r="AO897" i="5"/>
  <c r="AN897" i="5"/>
  <c r="AM897" i="5"/>
  <c r="AJ897" i="5"/>
  <c r="AE897" i="5"/>
  <c r="AC897" i="5"/>
  <c r="AB897" i="5"/>
  <c r="V897" i="5"/>
  <c r="S897" i="5"/>
  <c r="Q897" i="5"/>
  <c r="M897" i="5"/>
  <c r="AI897" i="5" s="1"/>
  <c r="L897" i="5"/>
  <c r="AH897" i="5" s="1"/>
  <c r="K897" i="5"/>
  <c r="J897" i="5"/>
  <c r="I897" i="5"/>
  <c r="T897" i="5" s="1"/>
  <c r="H897" i="5"/>
  <c r="AD897" i="5" s="1"/>
  <c r="G897" i="5"/>
  <c r="R897" i="5" s="1"/>
  <c r="F897" i="5"/>
  <c r="E897" i="5"/>
  <c r="P897" i="5" s="1"/>
  <c r="D897" i="5"/>
  <c r="O897" i="5" s="1"/>
  <c r="C897" i="5"/>
  <c r="Y897" i="5" s="1"/>
  <c r="AS896" i="5"/>
  <c r="AH896" i="5"/>
  <c r="AF896" i="5"/>
  <c r="W896" i="5"/>
  <c r="R896" i="5"/>
  <c r="Q896" i="5"/>
  <c r="M896" i="5"/>
  <c r="L896" i="5"/>
  <c r="K896" i="5"/>
  <c r="J896" i="5"/>
  <c r="I896" i="5"/>
  <c r="AE896" i="5" s="1"/>
  <c r="H896" i="5"/>
  <c r="AO896" i="5" s="1"/>
  <c r="G896" i="5"/>
  <c r="AN896" i="5" s="1"/>
  <c r="F896" i="5"/>
  <c r="E896" i="5"/>
  <c r="P896" i="5" s="1"/>
  <c r="D896" i="5"/>
  <c r="C896" i="5"/>
  <c r="AT895" i="5"/>
  <c r="AJ895" i="5"/>
  <c r="AB895" i="5"/>
  <c r="Y895" i="5"/>
  <c r="X895" i="5"/>
  <c r="V895" i="5"/>
  <c r="M895" i="5"/>
  <c r="AI895" i="5" s="1"/>
  <c r="L895" i="5"/>
  <c r="K895" i="5"/>
  <c r="J895" i="5"/>
  <c r="I895" i="5"/>
  <c r="H895" i="5"/>
  <c r="G895" i="5"/>
  <c r="F895" i="5"/>
  <c r="E895" i="5"/>
  <c r="D895" i="5"/>
  <c r="C895" i="5"/>
  <c r="N895" i="5" s="1"/>
  <c r="AO894" i="5"/>
  <c r="AN894" i="5"/>
  <c r="Y894" i="5"/>
  <c r="Q894" i="5"/>
  <c r="M894" i="5"/>
  <c r="L894" i="5"/>
  <c r="K894" i="5"/>
  <c r="J894" i="5"/>
  <c r="I894" i="5"/>
  <c r="AP894" i="5" s="1"/>
  <c r="H894" i="5"/>
  <c r="G894" i="5"/>
  <c r="F894" i="5"/>
  <c r="E894" i="5"/>
  <c r="D894" i="5"/>
  <c r="C894" i="5"/>
  <c r="N894" i="5" s="1"/>
  <c r="AT893" i="5"/>
  <c r="AE893" i="5"/>
  <c r="AC893" i="5"/>
  <c r="AA893" i="5"/>
  <c r="P893" i="5"/>
  <c r="M893" i="5"/>
  <c r="X893" i="5" s="1"/>
  <c r="L893" i="5"/>
  <c r="K893" i="5"/>
  <c r="V893" i="5" s="1"/>
  <c r="J893" i="5"/>
  <c r="I893" i="5"/>
  <c r="T893" i="5" s="1"/>
  <c r="H893" i="5"/>
  <c r="G893" i="5"/>
  <c r="R893" i="5" s="1"/>
  <c r="F893" i="5"/>
  <c r="E893" i="5"/>
  <c r="AL893" i="5" s="1"/>
  <c r="D893" i="5"/>
  <c r="O893" i="5" s="1"/>
  <c r="C893" i="5"/>
  <c r="Y893" i="5" s="1"/>
  <c r="AI892" i="5"/>
  <c r="AH892" i="5"/>
  <c r="AC892" i="5"/>
  <c r="R892" i="5"/>
  <c r="Q892" i="5"/>
  <c r="P892" i="5"/>
  <c r="M892" i="5"/>
  <c r="L892" i="5"/>
  <c r="W892" i="5" s="1"/>
  <c r="K892" i="5"/>
  <c r="AR892" i="5" s="1"/>
  <c r="J892" i="5"/>
  <c r="U892" i="5" s="1"/>
  <c r="I892" i="5"/>
  <c r="T892" i="5" s="1"/>
  <c r="H892" i="5"/>
  <c r="G892" i="5"/>
  <c r="AN892" i="5" s="1"/>
  <c r="F892" i="5"/>
  <c r="AM892" i="5" s="1"/>
  <c r="E892" i="5"/>
  <c r="D892" i="5"/>
  <c r="C892" i="5"/>
  <c r="AO891" i="5"/>
  <c r="AL891" i="5"/>
  <c r="X891" i="5"/>
  <c r="S891" i="5"/>
  <c r="Q891" i="5"/>
  <c r="M891" i="5"/>
  <c r="AI891" i="5" s="1"/>
  <c r="L891" i="5"/>
  <c r="K891" i="5"/>
  <c r="J891" i="5"/>
  <c r="I891" i="5"/>
  <c r="T891" i="5" s="1"/>
  <c r="H891" i="5"/>
  <c r="AD891" i="5" s="1"/>
  <c r="G891" i="5"/>
  <c r="F891" i="5"/>
  <c r="E891" i="5"/>
  <c r="D891" i="5"/>
  <c r="C891" i="5"/>
  <c r="M890" i="5"/>
  <c r="L890" i="5"/>
  <c r="K890" i="5"/>
  <c r="J890" i="5"/>
  <c r="I890" i="5"/>
  <c r="H890" i="5"/>
  <c r="G890" i="5"/>
  <c r="F890" i="5"/>
  <c r="E890" i="5"/>
  <c r="D890" i="5"/>
  <c r="C890" i="5"/>
  <c r="AN889" i="5"/>
  <c r="AM889" i="5"/>
  <c r="AJ889" i="5"/>
  <c r="AE889" i="5"/>
  <c r="AC889" i="5"/>
  <c r="Q889" i="5"/>
  <c r="P889" i="5"/>
  <c r="O889" i="5"/>
  <c r="M889" i="5"/>
  <c r="L889" i="5"/>
  <c r="K889" i="5"/>
  <c r="V889" i="5" s="1"/>
  <c r="J889" i="5"/>
  <c r="I889" i="5"/>
  <c r="T889" i="5" s="1"/>
  <c r="H889" i="5"/>
  <c r="G889" i="5"/>
  <c r="R889" i="5" s="1"/>
  <c r="F889" i="5"/>
  <c r="AB889" i="5" s="1"/>
  <c r="E889" i="5"/>
  <c r="D889" i="5"/>
  <c r="C889" i="5"/>
  <c r="Y889" i="5" s="1"/>
  <c r="AS888" i="5"/>
  <c r="AH888" i="5"/>
  <c r="AF888" i="5"/>
  <c r="AC888" i="5"/>
  <c r="R888" i="5"/>
  <c r="Q888" i="5"/>
  <c r="P888" i="5"/>
  <c r="M888" i="5"/>
  <c r="L888" i="5"/>
  <c r="W888" i="5" s="1"/>
  <c r="K888" i="5"/>
  <c r="J888" i="5"/>
  <c r="I888" i="5"/>
  <c r="H888" i="5"/>
  <c r="G888" i="5"/>
  <c r="AN888" i="5" s="1"/>
  <c r="F888" i="5"/>
  <c r="AM888" i="5" s="1"/>
  <c r="E888" i="5"/>
  <c r="D888" i="5"/>
  <c r="C888" i="5"/>
  <c r="AT887" i="5"/>
  <c r="AJ887" i="5"/>
  <c r="Z887" i="5"/>
  <c r="X887" i="5"/>
  <c r="W887" i="5"/>
  <c r="V887" i="5"/>
  <c r="Q887" i="5"/>
  <c r="M887" i="5"/>
  <c r="AI887" i="5" s="1"/>
  <c r="L887" i="5"/>
  <c r="K887" i="5"/>
  <c r="J887" i="5"/>
  <c r="I887" i="5"/>
  <c r="H887" i="5"/>
  <c r="G887" i="5"/>
  <c r="F887" i="5"/>
  <c r="E887" i="5"/>
  <c r="D887" i="5"/>
  <c r="C887" i="5"/>
  <c r="N887" i="5" s="1"/>
  <c r="AF886" i="5"/>
  <c r="Y886" i="5"/>
  <c r="V886" i="5"/>
  <c r="U886" i="5"/>
  <c r="M886" i="5"/>
  <c r="L886" i="5"/>
  <c r="K886" i="5"/>
  <c r="J886" i="5"/>
  <c r="AQ886" i="5" s="1"/>
  <c r="I886" i="5"/>
  <c r="H886" i="5"/>
  <c r="G886" i="5"/>
  <c r="F886" i="5"/>
  <c r="Q886" i="5" s="1"/>
  <c r="E886" i="5"/>
  <c r="D886" i="5"/>
  <c r="C886" i="5"/>
  <c r="N886" i="5" s="1"/>
  <c r="AO885" i="5"/>
  <c r="AN885" i="5"/>
  <c r="AM885" i="5"/>
  <c r="AA885" i="5"/>
  <c r="M885" i="5"/>
  <c r="X885" i="5" s="1"/>
  <c r="L885" i="5"/>
  <c r="K885" i="5"/>
  <c r="V885" i="5" s="1"/>
  <c r="J885" i="5"/>
  <c r="I885" i="5"/>
  <c r="T885" i="5" s="1"/>
  <c r="H885" i="5"/>
  <c r="G885" i="5"/>
  <c r="F885" i="5"/>
  <c r="E885" i="5"/>
  <c r="D885" i="5"/>
  <c r="O885" i="5" s="1"/>
  <c r="C885" i="5"/>
  <c r="Y885" i="5" s="1"/>
  <c r="AP884" i="5"/>
  <c r="AI884" i="5"/>
  <c r="AH884" i="5"/>
  <c r="AC884" i="5"/>
  <c r="AB884" i="5"/>
  <c r="Q884" i="5"/>
  <c r="P884" i="5"/>
  <c r="M884" i="5"/>
  <c r="L884" i="5"/>
  <c r="K884" i="5"/>
  <c r="AR884" i="5" s="1"/>
  <c r="J884" i="5"/>
  <c r="U884" i="5" s="1"/>
  <c r="I884" i="5"/>
  <c r="T884" i="5" s="1"/>
  <c r="H884" i="5"/>
  <c r="G884" i="5"/>
  <c r="F884" i="5"/>
  <c r="AM884" i="5" s="1"/>
  <c r="E884" i="5"/>
  <c r="D884" i="5"/>
  <c r="C884" i="5"/>
  <c r="N884" i="5" s="1"/>
  <c r="AO883" i="5"/>
  <c r="AN883" i="5"/>
  <c r="AE883" i="5"/>
  <c r="Y883" i="5"/>
  <c r="X883" i="5"/>
  <c r="S883" i="5"/>
  <c r="M883" i="5"/>
  <c r="AI883" i="5" s="1"/>
  <c r="L883" i="5"/>
  <c r="K883" i="5"/>
  <c r="J883" i="5"/>
  <c r="I883" i="5"/>
  <c r="T883" i="5" s="1"/>
  <c r="H883" i="5"/>
  <c r="AD883" i="5" s="1"/>
  <c r="G883" i="5"/>
  <c r="R883" i="5" s="1"/>
  <c r="F883" i="5"/>
  <c r="E883" i="5"/>
  <c r="D883" i="5"/>
  <c r="C883" i="5"/>
  <c r="N883" i="5" s="1"/>
  <c r="U882" i="5"/>
  <c r="M882" i="5"/>
  <c r="L882" i="5"/>
  <c r="K882" i="5"/>
  <c r="J882" i="5"/>
  <c r="I882" i="5"/>
  <c r="H882" i="5"/>
  <c r="G882" i="5"/>
  <c r="F882" i="5"/>
  <c r="E882" i="5"/>
  <c r="D882" i="5"/>
  <c r="C882" i="5"/>
  <c r="AO881" i="5"/>
  <c r="AN881" i="5"/>
  <c r="AM881" i="5"/>
  <c r="AJ881" i="5"/>
  <c r="AI881" i="5"/>
  <c r="S881" i="5"/>
  <c r="Q881" i="5"/>
  <c r="N881" i="5"/>
  <c r="M881" i="5"/>
  <c r="L881" i="5"/>
  <c r="AH881" i="5" s="1"/>
  <c r="K881" i="5"/>
  <c r="V881" i="5" s="1"/>
  <c r="J881" i="5"/>
  <c r="I881" i="5"/>
  <c r="H881" i="5"/>
  <c r="AD881" i="5" s="1"/>
  <c r="G881" i="5"/>
  <c r="R881" i="5" s="1"/>
  <c r="F881" i="5"/>
  <c r="AB881" i="5" s="1"/>
  <c r="E881" i="5"/>
  <c r="P881" i="5" s="1"/>
  <c r="D881" i="5"/>
  <c r="O881" i="5" s="1"/>
  <c r="C881" i="5"/>
  <c r="Y881" i="5" s="1"/>
  <c r="AT880" i="5"/>
  <c r="AS880" i="5"/>
  <c r="AI880" i="5"/>
  <c r="AH880" i="5"/>
  <c r="AF880" i="5"/>
  <c r="AE880" i="5"/>
  <c r="Y880" i="5"/>
  <c r="W880" i="5"/>
  <c r="R880" i="5"/>
  <c r="M880" i="5"/>
  <c r="X880" i="5" s="1"/>
  <c r="L880" i="5"/>
  <c r="K880" i="5"/>
  <c r="J880" i="5"/>
  <c r="I880" i="5"/>
  <c r="H880" i="5"/>
  <c r="G880" i="5"/>
  <c r="AN880" i="5" s="1"/>
  <c r="F880" i="5"/>
  <c r="E880" i="5"/>
  <c r="P880" i="5" s="1"/>
  <c r="D880" i="5"/>
  <c r="C880" i="5"/>
  <c r="N880" i="5" s="1"/>
  <c r="AN879" i="5"/>
  <c r="AM879" i="5"/>
  <c r="AL879" i="5"/>
  <c r="AJ879" i="5"/>
  <c r="AC879" i="5"/>
  <c r="AB879" i="5"/>
  <c r="AA879" i="5"/>
  <c r="Z879" i="5"/>
  <c r="Y879" i="5"/>
  <c r="S879" i="5"/>
  <c r="O879" i="5"/>
  <c r="M879" i="5"/>
  <c r="L879" i="5"/>
  <c r="W879" i="5" s="1"/>
  <c r="K879" i="5"/>
  <c r="V879" i="5" s="1"/>
  <c r="J879" i="5"/>
  <c r="I879" i="5"/>
  <c r="T879" i="5" s="1"/>
  <c r="H879" i="5"/>
  <c r="G879" i="5"/>
  <c r="R879" i="5" s="1"/>
  <c r="F879" i="5"/>
  <c r="Q879" i="5" s="1"/>
  <c r="E879" i="5"/>
  <c r="P879" i="5" s="1"/>
  <c r="D879" i="5"/>
  <c r="AK879" i="5" s="1"/>
  <c r="C879" i="5"/>
  <c r="N879" i="5" s="1"/>
  <c r="AS878" i="5"/>
  <c r="AO878" i="5"/>
  <c r="AN878" i="5"/>
  <c r="S878" i="5"/>
  <c r="R878" i="5"/>
  <c r="Q878" i="5"/>
  <c r="M878" i="5"/>
  <c r="L878" i="5"/>
  <c r="K878" i="5"/>
  <c r="J878" i="5"/>
  <c r="I878" i="5"/>
  <c r="AE878" i="5" s="1"/>
  <c r="H878" i="5"/>
  <c r="AD878" i="5" s="1"/>
  <c r="G878" i="5"/>
  <c r="AC878" i="5" s="1"/>
  <c r="F878" i="5"/>
  <c r="E878" i="5"/>
  <c r="D878" i="5"/>
  <c r="C878" i="5"/>
  <c r="AO877" i="5"/>
  <c r="AM877" i="5"/>
  <c r="AL877" i="5"/>
  <c r="AK877" i="5"/>
  <c r="AB877" i="5"/>
  <c r="S877" i="5"/>
  <c r="Q877" i="5"/>
  <c r="P877" i="5"/>
  <c r="M877" i="5"/>
  <c r="L877" i="5"/>
  <c r="K877" i="5"/>
  <c r="J877" i="5"/>
  <c r="I877" i="5"/>
  <c r="H877" i="5"/>
  <c r="AD877" i="5" s="1"/>
  <c r="G877" i="5"/>
  <c r="AN877" i="5" s="1"/>
  <c r="F877" i="5"/>
  <c r="E877" i="5"/>
  <c r="AA877" i="5" s="1"/>
  <c r="D877" i="5"/>
  <c r="C877" i="5"/>
  <c r="Y877" i="5" s="1"/>
  <c r="AQ876" i="5"/>
  <c r="AN876" i="5"/>
  <c r="AH876" i="5"/>
  <c r="AF876" i="5"/>
  <c r="AE876" i="5"/>
  <c r="T876" i="5"/>
  <c r="S876" i="5"/>
  <c r="R876" i="5"/>
  <c r="Q876" i="5"/>
  <c r="M876" i="5"/>
  <c r="L876" i="5"/>
  <c r="W876" i="5" s="1"/>
  <c r="K876" i="5"/>
  <c r="J876" i="5"/>
  <c r="U876" i="5" s="1"/>
  <c r="I876" i="5"/>
  <c r="AP876" i="5" s="1"/>
  <c r="H876" i="5"/>
  <c r="AO876" i="5" s="1"/>
  <c r="G876" i="5"/>
  <c r="AC876" i="5" s="1"/>
  <c r="F876" i="5"/>
  <c r="E876" i="5"/>
  <c r="P876" i="5" s="1"/>
  <c r="D876" i="5"/>
  <c r="C876" i="5"/>
  <c r="AL875" i="5"/>
  <c r="AK875" i="5"/>
  <c r="AH875" i="5"/>
  <c r="X875" i="5"/>
  <c r="W875" i="5"/>
  <c r="V875" i="5"/>
  <c r="P875" i="5"/>
  <c r="O875" i="5"/>
  <c r="M875" i="5"/>
  <c r="L875" i="5"/>
  <c r="AS875" i="5" s="1"/>
  <c r="K875" i="5"/>
  <c r="J875" i="5"/>
  <c r="I875" i="5"/>
  <c r="T875" i="5" s="1"/>
  <c r="H875" i="5"/>
  <c r="G875" i="5"/>
  <c r="F875" i="5"/>
  <c r="E875" i="5"/>
  <c r="AA875" i="5" s="1"/>
  <c r="D875" i="5"/>
  <c r="Z875" i="5" s="1"/>
  <c r="C875" i="5"/>
  <c r="AJ875" i="5" s="1"/>
  <c r="P874" i="5"/>
  <c r="M874" i="5"/>
  <c r="L874" i="5"/>
  <c r="K874" i="5"/>
  <c r="J874" i="5"/>
  <c r="I874" i="5"/>
  <c r="H874" i="5"/>
  <c r="G874" i="5"/>
  <c r="F874" i="5"/>
  <c r="AM874" i="5" s="1"/>
  <c r="E874" i="5"/>
  <c r="D874" i="5"/>
  <c r="AK874" i="5" s="1"/>
  <c r="C874" i="5"/>
  <c r="AT873" i="5"/>
  <c r="AO873" i="5"/>
  <c r="AN873" i="5"/>
  <c r="AM873" i="5"/>
  <c r="AE873" i="5"/>
  <c r="AB873" i="5"/>
  <c r="S873" i="5"/>
  <c r="Q873" i="5"/>
  <c r="N873" i="5"/>
  <c r="M873" i="5"/>
  <c r="X873" i="5" s="1"/>
  <c r="L873" i="5"/>
  <c r="K873" i="5"/>
  <c r="J873" i="5"/>
  <c r="AQ873" i="5" s="1"/>
  <c r="I873" i="5"/>
  <c r="T873" i="5" s="1"/>
  <c r="H873" i="5"/>
  <c r="AD873" i="5" s="1"/>
  <c r="G873" i="5"/>
  <c r="F873" i="5"/>
  <c r="E873" i="5"/>
  <c r="AL873" i="5" s="1"/>
  <c r="D873" i="5"/>
  <c r="Z873" i="5" s="1"/>
  <c r="C873" i="5"/>
  <c r="AS872" i="5"/>
  <c r="AN872" i="5"/>
  <c r="AI872" i="5"/>
  <c r="AH872" i="5"/>
  <c r="AG872" i="5"/>
  <c r="Y872" i="5"/>
  <c r="V872" i="5"/>
  <c r="M872" i="5"/>
  <c r="X872" i="5" s="1"/>
  <c r="L872" i="5"/>
  <c r="W872" i="5" s="1"/>
  <c r="K872" i="5"/>
  <c r="AR872" i="5" s="1"/>
  <c r="J872" i="5"/>
  <c r="U872" i="5" s="1"/>
  <c r="I872" i="5"/>
  <c r="T872" i="5" s="1"/>
  <c r="H872" i="5"/>
  <c r="S872" i="5" s="1"/>
  <c r="G872" i="5"/>
  <c r="AC872" i="5" s="1"/>
  <c r="F872" i="5"/>
  <c r="E872" i="5"/>
  <c r="D872" i="5"/>
  <c r="C872" i="5"/>
  <c r="AJ872" i="5" s="1"/>
  <c r="AT871" i="5"/>
  <c r="AO871" i="5"/>
  <c r="AN871" i="5"/>
  <c r="AM871" i="5"/>
  <c r="AL871" i="5"/>
  <c r="AE871" i="5"/>
  <c r="AC871" i="5"/>
  <c r="Z871" i="5"/>
  <c r="Y871" i="5"/>
  <c r="X871" i="5"/>
  <c r="T871" i="5"/>
  <c r="S871" i="5"/>
  <c r="Q871" i="5"/>
  <c r="O871" i="5"/>
  <c r="N871" i="5"/>
  <c r="M871" i="5"/>
  <c r="AI871" i="5" s="1"/>
  <c r="L871" i="5"/>
  <c r="W871" i="5" s="1"/>
  <c r="K871" i="5"/>
  <c r="J871" i="5"/>
  <c r="AQ871" i="5" s="1"/>
  <c r="I871" i="5"/>
  <c r="AP871" i="5" s="1"/>
  <c r="H871" i="5"/>
  <c r="AD871" i="5" s="1"/>
  <c r="G871" i="5"/>
  <c r="R871" i="5" s="1"/>
  <c r="F871" i="5"/>
  <c r="AB871" i="5" s="1"/>
  <c r="E871" i="5"/>
  <c r="D871" i="5"/>
  <c r="AK871" i="5" s="1"/>
  <c r="C871" i="5"/>
  <c r="AJ871" i="5" s="1"/>
  <c r="AT870" i="5"/>
  <c r="AQ870" i="5"/>
  <c r="AE870" i="5"/>
  <c r="Y870" i="5"/>
  <c r="U870" i="5"/>
  <c r="T870" i="5"/>
  <c r="N870" i="5"/>
  <c r="M870" i="5"/>
  <c r="X870" i="5" s="1"/>
  <c r="L870" i="5"/>
  <c r="K870" i="5"/>
  <c r="J870" i="5"/>
  <c r="AF870" i="5" s="1"/>
  <c r="I870" i="5"/>
  <c r="AP870" i="5" s="1"/>
  <c r="H870" i="5"/>
  <c r="G870" i="5"/>
  <c r="F870" i="5"/>
  <c r="Q870" i="5" s="1"/>
  <c r="E870" i="5"/>
  <c r="P870" i="5" s="1"/>
  <c r="D870" i="5"/>
  <c r="C870" i="5"/>
  <c r="AJ870" i="5" s="1"/>
  <c r="AO869" i="5"/>
  <c r="AL869" i="5"/>
  <c r="AA869" i="5"/>
  <c r="T869" i="5"/>
  <c r="Q869" i="5"/>
  <c r="P869" i="5"/>
  <c r="N869" i="5"/>
  <c r="M869" i="5"/>
  <c r="L869" i="5"/>
  <c r="K869" i="5"/>
  <c r="J869" i="5"/>
  <c r="I869" i="5"/>
  <c r="AP869" i="5" s="1"/>
  <c r="H869" i="5"/>
  <c r="G869" i="5"/>
  <c r="F869" i="5"/>
  <c r="AB869" i="5" s="1"/>
  <c r="E869" i="5"/>
  <c r="D869" i="5"/>
  <c r="C869" i="5"/>
  <c r="AS868" i="5"/>
  <c r="AR868" i="5"/>
  <c r="AO868" i="5"/>
  <c r="AH868" i="5"/>
  <c r="AD868" i="5"/>
  <c r="Y868" i="5"/>
  <c r="W868" i="5"/>
  <c r="V868" i="5"/>
  <c r="T868" i="5"/>
  <c r="S868" i="5"/>
  <c r="R868" i="5"/>
  <c r="M868" i="5"/>
  <c r="L868" i="5"/>
  <c r="K868" i="5"/>
  <c r="AG868" i="5" s="1"/>
  <c r="J868" i="5"/>
  <c r="I868" i="5"/>
  <c r="H868" i="5"/>
  <c r="G868" i="5"/>
  <c r="F868" i="5"/>
  <c r="E868" i="5"/>
  <c r="P868" i="5" s="1"/>
  <c r="D868" i="5"/>
  <c r="C868" i="5"/>
  <c r="AJ868" i="5" s="1"/>
  <c r="AJ867" i="5"/>
  <c r="AI867" i="5"/>
  <c r="AB867" i="5"/>
  <c r="Z867" i="5"/>
  <c r="Y867" i="5"/>
  <c r="N867" i="5"/>
  <c r="M867" i="5"/>
  <c r="L867" i="5"/>
  <c r="K867" i="5"/>
  <c r="J867" i="5"/>
  <c r="I867" i="5"/>
  <c r="H867" i="5"/>
  <c r="S867" i="5" s="1"/>
  <c r="G867" i="5"/>
  <c r="F867" i="5"/>
  <c r="E867" i="5"/>
  <c r="D867" i="5"/>
  <c r="C867" i="5"/>
  <c r="AO866" i="5"/>
  <c r="AL866" i="5"/>
  <c r="AH866" i="5"/>
  <c r="AG866" i="5"/>
  <c r="AB866" i="5"/>
  <c r="Y866" i="5"/>
  <c r="S866" i="5"/>
  <c r="Q866" i="5"/>
  <c r="P866" i="5"/>
  <c r="N866" i="5"/>
  <c r="M866" i="5"/>
  <c r="L866" i="5"/>
  <c r="K866" i="5"/>
  <c r="J866" i="5"/>
  <c r="U866" i="5" s="1"/>
  <c r="I866" i="5"/>
  <c r="T866" i="5" s="1"/>
  <c r="H866" i="5"/>
  <c r="AD866" i="5" s="1"/>
  <c r="G866" i="5"/>
  <c r="F866" i="5"/>
  <c r="AM866" i="5" s="1"/>
  <c r="E866" i="5"/>
  <c r="AA866" i="5" s="1"/>
  <c r="D866" i="5"/>
  <c r="C866" i="5"/>
  <c r="AJ866" i="5" s="1"/>
  <c r="AS865" i="5"/>
  <c r="AR865" i="5"/>
  <c r="AQ865" i="5"/>
  <c r="AM865" i="5"/>
  <c r="AJ865" i="5"/>
  <c r="AB865" i="5"/>
  <c r="W865" i="5"/>
  <c r="V865" i="5"/>
  <c r="U865" i="5"/>
  <c r="T865" i="5"/>
  <c r="Q865" i="5"/>
  <c r="M865" i="5"/>
  <c r="AI865" i="5" s="1"/>
  <c r="L865" i="5"/>
  <c r="AH865" i="5" s="1"/>
  <c r="K865" i="5"/>
  <c r="AG865" i="5" s="1"/>
  <c r="J865" i="5"/>
  <c r="AF865" i="5" s="1"/>
  <c r="I865" i="5"/>
  <c r="AP865" i="5" s="1"/>
  <c r="H865" i="5"/>
  <c r="G865" i="5"/>
  <c r="F865" i="5"/>
  <c r="E865" i="5"/>
  <c r="D865" i="5"/>
  <c r="C865" i="5"/>
  <c r="N865" i="5" s="1"/>
  <c r="AF864" i="5"/>
  <c r="AE864" i="5"/>
  <c r="AC864" i="5"/>
  <c r="AB864" i="5"/>
  <c r="R864" i="5"/>
  <c r="P864" i="5"/>
  <c r="N864" i="5"/>
  <c r="M864" i="5"/>
  <c r="X864" i="5" s="1"/>
  <c r="L864" i="5"/>
  <c r="K864" i="5"/>
  <c r="J864" i="5"/>
  <c r="I864" i="5"/>
  <c r="H864" i="5"/>
  <c r="AO864" i="5" s="1"/>
  <c r="G864" i="5"/>
  <c r="AN864" i="5" s="1"/>
  <c r="F864" i="5"/>
  <c r="E864" i="5"/>
  <c r="D864" i="5"/>
  <c r="O864" i="5" s="1"/>
  <c r="C864" i="5"/>
  <c r="AQ863" i="5"/>
  <c r="AN863" i="5"/>
  <c r="AM863" i="5"/>
  <c r="AF863" i="5"/>
  <c r="AC863" i="5"/>
  <c r="AA863" i="5"/>
  <c r="Z863" i="5"/>
  <c r="U863" i="5"/>
  <c r="Q863" i="5"/>
  <c r="O863" i="5"/>
  <c r="N863" i="5"/>
  <c r="M863" i="5"/>
  <c r="L863" i="5"/>
  <c r="K863" i="5"/>
  <c r="J863" i="5"/>
  <c r="I863" i="5"/>
  <c r="AP863" i="5" s="1"/>
  <c r="H863" i="5"/>
  <c r="G863" i="5"/>
  <c r="R863" i="5" s="1"/>
  <c r="F863" i="5"/>
  <c r="AB863" i="5" s="1"/>
  <c r="E863" i="5"/>
  <c r="AL863" i="5" s="1"/>
  <c r="D863" i="5"/>
  <c r="AK863" i="5" s="1"/>
  <c r="C863" i="5"/>
  <c r="AS862" i="5"/>
  <c r="AO862" i="5"/>
  <c r="AN862" i="5"/>
  <c r="AM862" i="5"/>
  <c r="AK862" i="5"/>
  <c r="AH862" i="5"/>
  <c r="AC862" i="5"/>
  <c r="W862" i="5"/>
  <c r="S862" i="5"/>
  <c r="R862" i="5"/>
  <c r="P862" i="5"/>
  <c r="M862" i="5"/>
  <c r="L862" i="5"/>
  <c r="K862" i="5"/>
  <c r="V862" i="5" s="1"/>
  <c r="J862" i="5"/>
  <c r="U862" i="5" s="1"/>
  <c r="I862" i="5"/>
  <c r="H862" i="5"/>
  <c r="AD862" i="5" s="1"/>
  <c r="G862" i="5"/>
  <c r="F862" i="5"/>
  <c r="Q862" i="5" s="1"/>
  <c r="E862" i="5"/>
  <c r="AL862" i="5" s="1"/>
  <c r="D862" i="5"/>
  <c r="Z862" i="5" s="1"/>
  <c r="C862" i="5"/>
  <c r="N862" i="5" s="1"/>
  <c r="AL861" i="5"/>
  <c r="AK861" i="5"/>
  <c r="AJ861" i="5"/>
  <c r="AI861" i="5"/>
  <c r="W861" i="5"/>
  <c r="V861" i="5"/>
  <c r="U861" i="5"/>
  <c r="P861" i="5"/>
  <c r="O861" i="5"/>
  <c r="M861" i="5"/>
  <c r="X861" i="5" s="1"/>
  <c r="L861" i="5"/>
  <c r="AH861" i="5" s="1"/>
  <c r="K861" i="5"/>
  <c r="J861" i="5"/>
  <c r="I861" i="5"/>
  <c r="T861" i="5" s="1"/>
  <c r="H861" i="5"/>
  <c r="G861" i="5"/>
  <c r="F861" i="5"/>
  <c r="E861" i="5"/>
  <c r="AA861" i="5" s="1"/>
  <c r="D861" i="5"/>
  <c r="Z861" i="5" s="1"/>
  <c r="C861" i="5"/>
  <c r="AS860" i="5"/>
  <c r="AK860" i="5"/>
  <c r="AD860" i="5"/>
  <c r="AC860" i="5"/>
  <c r="W860" i="5"/>
  <c r="P860" i="5"/>
  <c r="M860" i="5"/>
  <c r="AT860" i="5" s="1"/>
  <c r="L860" i="5"/>
  <c r="AH860" i="5" s="1"/>
  <c r="K860" i="5"/>
  <c r="AG860" i="5" s="1"/>
  <c r="J860" i="5"/>
  <c r="I860" i="5"/>
  <c r="H860" i="5"/>
  <c r="G860" i="5"/>
  <c r="AN860" i="5" s="1"/>
  <c r="F860" i="5"/>
  <c r="Q860" i="5" s="1"/>
  <c r="E860" i="5"/>
  <c r="D860" i="5"/>
  <c r="C860" i="5"/>
  <c r="AS859" i="5"/>
  <c r="AR859" i="5"/>
  <c r="AQ859" i="5"/>
  <c r="AH859" i="5"/>
  <c r="AB859" i="5"/>
  <c r="U859" i="5"/>
  <c r="T859" i="5"/>
  <c r="S859" i="5"/>
  <c r="Q859" i="5"/>
  <c r="O859" i="5"/>
  <c r="N859" i="5"/>
  <c r="M859" i="5"/>
  <c r="L859" i="5"/>
  <c r="W859" i="5" s="1"/>
  <c r="K859" i="5"/>
  <c r="V859" i="5" s="1"/>
  <c r="J859" i="5"/>
  <c r="AF859" i="5" s="1"/>
  <c r="I859" i="5"/>
  <c r="AP859" i="5" s="1"/>
  <c r="H859" i="5"/>
  <c r="AD859" i="5" s="1"/>
  <c r="G859" i="5"/>
  <c r="F859" i="5"/>
  <c r="AM859" i="5" s="1"/>
  <c r="E859" i="5"/>
  <c r="P859" i="5" s="1"/>
  <c r="D859" i="5"/>
  <c r="C859" i="5"/>
  <c r="AS858" i="5"/>
  <c r="AQ858" i="5"/>
  <c r="AL858" i="5"/>
  <c r="AB858" i="5"/>
  <c r="AA858" i="5"/>
  <c r="Z858" i="5"/>
  <c r="Y858" i="5"/>
  <c r="N858" i="5"/>
  <c r="M858" i="5"/>
  <c r="L858" i="5"/>
  <c r="AH858" i="5" s="1"/>
  <c r="K858" i="5"/>
  <c r="J858" i="5"/>
  <c r="I858" i="5"/>
  <c r="H858" i="5"/>
  <c r="AO858" i="5" s="1"/>
  <c r="G858" i="5"/>
  <c r="F858" i="5"/>
  <c r="E858" i="5"/>
  <c r="P858" i="5" s="1"/>
  <c r="D858" i="5"/>
  <c r="C858" i="5"/>
  <c r="AJ858" i="5" s="1"/>
  <c r="AO857" i="5"/>
  <c r="AN857" i="5"/>
  <c r="AM857" i="5"/>
  <c r="AK857" i="5"/>
  <c r="AB857" i="5"/>
  <c r="Z857" i="5"/>
  <c r="Q857" i="5"/>
  <c r="O857" i="5"/>
  <c r="M857" i="5"/>
  <c r="L857" i="5"/>
  <c r="K857" i="5"/>
  <c r="J857" i="5"/>
  <c r="I857" i="5"/>
  <c r="H857" i="5"/>
  <c r="G857" i="5"/>
  <c r="R857" i="5" s="1"/>
  <c r="F857" i="5"/>
  <c r="E857" i="5"/>
  <c r="AL857" i="5" s="1"/>
  <c r="D857" i="5"/>
  <c r="C857" i="5"/>
  <c r="Y857" i="5" s="1"/>
  <c r="AO856" i="5"/>
  <c r="AM856" i="5"/>
  <c r="AL856" i="5"/>
  <c r="AK856" i="5"/>
  <c r="V856" i="5"/>
  <c r="U856" i="5"/>
  <c r="T856" i="5"/>
  <c r="S856" i="5"/>
  <c r="R856" i="5"/>
  <c r="O856" i="5"/>
  <c r="M856" i="5"/>
  <c r="L856" i="5"/>
  <c r="K856" i="5"/>
  <c r="AR856" i="5" s="1"/>
  <c r="J856" i="5"/>
  <c r="AQ856" i="5" s="1"/>
  <c r="I856" i="5"/>
  <c r="AP856" i="5" s="1"/>
  <c r="H856" i="5"/>
  <c r="AD856" i="5" s="1"/>
  <c r="G856" i="5"/>
  <c r="F856" i="5"/>
  <c r="E856" i="5"/>
  <c r="P856" i="5" s="1"/>
  <c r="D856" i="5"/>
  <c r="Z856" i="5" s="1"/>
  <c r="C856" i="5"/>
  <c r="AT855" i="5"/>
  <c r="AR855" i="5"/>
  <c r="W855" i="5"/>
  <c r="V855" i="5"/>
  <c r="U855" i="5"/>
  <c r="T855" i="5"/>
  <c r="M855" i="5"/>
  <c r="L855" i="5"/>
  <c r="AS855" i="5" s="1"/>
  <c r="K855" i="5"/>
  <c r="AG855" i="5" s="1"/>
  <c r="J855" i="5"/>
  <c r="AQ855" i="5" s="1"/>
  <c r="I855" i="5"/>
  <c r="AP855" i="5" s="1"/>
  <c r="H855" i="5"/>
  <c r="G855" i="5"/>
  <c r="F855" i="5"/>
  <c r="Q855" i="5" s="1"/>
  <c r="E855" i="5"/>
  <c r="D855" i="5"/>
  <c r="O855" i="5" s="1"/>
  <c r="C855" i="5"/>
  <c r="AR854" i="5"/>
  <c r="AF854" i="5"/>
  <c r="AD854" i="5"/>
  <c r="AC854" i="5"/>
  <c r="W854" i="5"/>
  <c r="T854" i="5"/>
  <c r="S854" i="5"/>
  <c r="R854" i="5"/>
  <c r="M854" i="5"/>
  <c r="L854" i="5"/>
  <c r="AS854" i="5" s="1"/>
  <c r="K854" i="5"/>
  <c r="J854" i="5"/>
  <c r="U854" i="5" s="1"/>
  <c r="I854" i="5"/>
  <c r="AP854" i="5" s="1"/>
  <c r="H854" i="5"/>
  <c r="AO854" i="5" s="1"/>
  <c r="G854" i="5"/>
  <c r="AN854" i="5" s="1"/>
  <c r="F854" i="5"/>
  <c r="E854" i="5"/>
  <c r="P854" i="5" s="1"/>
  <c r="D854" i="5"/>
  <c r="O854" i="5" s="1"/>
  <c r="C854" i="5"/>
  <c r="N854" i="5" s="1"/>
  <c r="AM853" i="5"/>
  <c r="AB853" i="5"/>
  <c r="T853" i="5"/>
  <c r="Q853" i="5"/>
  <c r="P853" i="5"/>
  <c r="N853" i="5"/>
  <c r="M853" i="5"/>
  <c r="L853" i="5"/>
  <c r="K853" i="5"/>
  <c r="J853" i="5"/>
  <c r="I853" i="5"/>
  <c r="AP853" i="5" s="1"/>
  <c r="H853" i="5"/>
  <c r="G853" i="5"/>
  <c r="R853" i="5" s="1"/>
  <c r="F853" i="5"/>
  <c r="E853" i="5"/>
  <c r="AL853" i="5" s="1"/>
  <c r="D853" i="5"/>
  <c r="C853" i="5"/>
  <c r="AS852" i="5"/>
  <c r="AK852" i="5"/>
  <c r="AH852" i="5"/>
  <c r="Z852" i="5"/>
  <c r="W852" i="5"/>
  <c r="R852" i="5"/>
  <c r="O852" i="5"/>
  <c r="M852" i="5"/>
  <c r="L852" i="5"/>
  <c r="K852" i="5"/>
  <c r="J852" i="5"/>
  <c r="I852" i="5"/>
  <c r="T852" i="5" s="1"/>
  <c r="H852" i="5"/>
  <c r="G852" i="5"/>
  <c r="F852" i="5"/>
  <c r="E852" i="5"/>
  <c r="D852" i="5"/>
  <c r="C852" i="5"/>
  <c r="N852" i="5" s="1"/>
  <c r="AN851" i="5"/>
  <c r="AM851" i="5"/>
  <c r="AK851" i="5"/>
  <c r="AI851" i="5"/>
  <c r="AH851" i="5"/>
  <c r="AG851" i="5"/>
  <c r="AF851" i="5"/>
  <c r="AB851" i="5"/>
  <c r="S851" i="5"/>
  <c r="O851" i="5"/>
  <c r="M851" i="5"/>
  <c r="L851" i="5"/>
  <c r="W851" i="5" s="1"/>
  <c r="K851" i="5"/>
  <c r="J851" i="5"/>
  <c r="I851" i="5"/>
  <c r="H851" i="5"/>
  <c r="G851" i="5"/>
  <c r="F851" i="5"/>
  <c r="Q851" i="5" s="1"/>
  <c r="E851" i="5"/>
  <c r="AA851" i="5" s="1"/>
  <c r="D851" i="5"/>
  <c r="Z851" i="5" s="1"/>
  <c r="C851" i="5"/>
  <c r="AK850" i="5"/>
  <c r="AG850" i="5"/>
  <c r="AF850" i="5"/>
  <c r="AE850" i="5"/>
  <c r="T850" i="5"/>
  <c r="S850" i="5"/>
  <c r="R850" i="5"/>
  <c r="O850" i="5"/>
  <c r="M850" i="5"/>
  <c r="AT850" i="5" s="1"/>
  <c r="L850" i="5"/>
  <c r="K850" i="5"/>
  <c r="V850" i="5" s="1"/>
  <c r="J850" i="5"/>
  <c r="AQ850" i="5" s="1"/>
  <c r="I850" i="5"/>
  <c r="AP850" i="5" s="1"/>
  <c r="H850" i="5"/>
  <c r="AO850" i="5" s="1"/>
  <c r="G850" i="5"/>
  <c r="F850" i="5"/>
  <c r="E850" i="5"/>
  <c r="D850" i="5"/>
  <c r="Z850" i="5" s="1"/>
  <c r="C850" i="5"/>
  <c r="AO849" i="5"/>
  <c r="AM849" i="5"/>
  <c r="AK849" i="5"/>
  <c r="AJ849" i="5"/>
  <c r="Y849" i="5"/>
  <c r="X849" i="5"/>
  <c r="V849" i="5"/>
  <c r="S849" i="5"/>
  <c r="M849" i="5"/>
  <c r="L849" i="5"/>
  <c r="K849" i="5"/>
  <c r="AR849" i="5" s="1"/>
  <c r="J849" i="5"/>
  <c r="I849" i="5"/>
  <c r="H849" i="5"/>
  <c r="AD849" i="5" s="1"/>
  <c r="G849" i="5"/>
  <c r="F849" i="5"/>
  <c r="E849" i="5"/>
  <c r="D849" i="5"/>
  <c r="C849" i="5"/>
  <c r="N849" i="5" s="1"/>
  <c r="AQ848" i="5"/>
  <c r="AP848" i="5"/>
  <c r="AO848" i="5"/>
  <c r="AD848" i="5"/>
  <c r="AC848" i="5"/>
  <c r="AB848" i="5"/>
  <c r="U848" i="5"/>
  <c r="R848" i="5"/>
  <c r="Q848" i="5"/>
  <c r="M848" i="5"/>
  <c r="L848" i="5"/>
  <c r="K848" i="5"/>
  <c r="J848" i="5"/>
  <c r="AF848" i="5" s="1"/>
  <c r="I848" i="5"/>
  <c r="T848" i="5" s="1"/>
  <c r="H848" i="5"/>
  <c r="S848" i="5" s="1"/>
  <c r="G848" i="5"/>
  <c r="AN848" i="5" s="1"/>
  <c r="F848" i="5"/>
  <c r="AM848" i="5" s="1"/>
  <c r="E848" i="5"/>
  <c r="D848" i="5"/>
  <c r="C848" i="5"/>
  <c r="AO847" i="5"/>
  <c r="AN847" i="5"/>
  <c r="AM847" i="5"/>
  <c r="AL847" i="5"/>
  <c r="AA847" i="5"/>
  <c r="R847" i="5"/>
  <c r="Q847" i="5"/>
  <c r="N847" i="5"/>
  <c r="M847" i="5"/>
  <c r="AI847" i="5" s="1"/>
  <c r="L847" i="5"/>
  <c r="AH847" i="5" s="1"/>
  <c r="K847" i="5"/>
  <c r="J847" i="5"/>
  <c r="I847" i="5"/>
  <c r="H847" i="5"/>
  <c r="AD847" i="5" s="1"/>
  <c r="G847" i="5"/>
  <c r="AC847" i="5" s="1"/>
  <c r="F847" i="5"/>
  <c r="AB847" i="5" s="1"/>
  <c r="E847" i="5"/>
  <c r="P847" i="5" s="1"/>
  <c r="D847" i="5"/>
  <c r="C847" i="5"/>
  <c r="AJ847" i="5" s="1"/>
  <c r="AT846" i="5"/>
  <c r="AH846" i="5"/>
  <c r="X846" i="5"/>
  <c r="W846" i="5"/>
  <c r="O846" i="5"/>
  <c r="M846" i="5"/>
  <c r="AI846" i="5" s="1"/>
  <c r="L846" i="5"/>
  <c r="AS846" i="5" s="1"/>
  <c r="K846" i="5"/>
  <c r="J846" i="5"/>
  <c r="I846" i="5"/>
  <c r="H846" i="5"/>
  <c r="G846" i="5"/>
  <c r="F846" i="5"/>
  <c r="E846" i="5"/>
  <c r="D846" i="5"/>
  <c r="C846" i="5"/>
  <c r="AT845" i="5"/>
  <c r="AQ845" i="5"/>
  <c r="AP845" i="5"/>
  <c r="AO845" i="5"/>
  <c r="AG845" i="5"/>
  <c r="AE845" i="5"/>
  <c r="AD845" i="5"/>
  <c r="X845" i="5"/>
  <c r="U845" i="5"/>
  <c r="S845" i="5"/>
  <c r="Q845" i="5"/>
  <c r="O845" i="5"/>
  <c r="M845" i="5"/>
  <c r="AI845" i="5" s="1"/>
  <c r="L845" i="5"/>
  <c r="K845" i="5"/>
  <c r="AR845" i="5" s="1"/>
  <c r="J845" i="5"/>
  <c r="AF845" i="5" s="1"/>
  <c r="I845" i="5"/>
  <c r="T845" i="5" s="1"/>
  <c r="H845" i="5"/>
  <c r="G845" i="5"/>
  <c r="AN845" i="5" s="1"/>
  <c r="F845" i="5"/>
  <c r="E845" i="5"/>
  <c r="P845" i="5" s="1"/>
  <c r="D845" i="5"/>
  <c r="C845" i="5"/>
  <c r="AR844" i="5"/>
  <c r="AE844" i="5"/>
  <c r="U844" i="5"/>
  <c r="R844" i="5"/>
  <c r="M844" i="5"/>
  <c r="L844" i="5"/>
  <c r="K844" i="5"/>
  <c r="J844" i="5"/>
  <c r="AF844" i="5" s="1"/>
  <c r="I844" i="5"/>
  <c r="H844" i="5"/>
  <c r="G844" i="5"/>
  <c r="AN844" i="5" s="1"/>
  <c r="F844" i="5"/>
  <c r="E844" i="5"/>
  <c r="D844" i="5"/>
  <c r="C844" i="5"/>
  <c r="AL843" i="5"/>
  <c r="AK843" i="5"/>
  <c r="AJ843" i="5"/>
  <c r="AA843" i="5"/>
  <c r="Z843" i="5"/>
  <c r="Y843" i="5"/>
  <c r="N843" i="5"/>
  <c r="M843" i="5"/>
  <c r="X843" i="5" s="1"/>
  <c r="L843" i="5"/>
  <c r="K843" i="5"/>
  <c r="J843" i="5"/>
  <c r="I843" i="5"/>
  <c r="H843" i="5"/>
  <c r="G843" i="5"/>
  <c r="F843" i="5"/>
  <c r="E843" i="5"/>
  <c r="P843" i="5" s="1"/>
  <c r="D843" i="5"/>
  <c r="O843" i="5" s="1"/>
  <c r="C843" i="5"/>
  <c r="AS842" i="5"/>
  <c r="AR842" i="5"/>
  <c r="AK842" i="5"/>
  <c r="AI842" i="5"/>
  <c r="S842" i="5"/>
  <c r="R842" i="5"/>
  <c r="O842" i="5"/>
  <c r="M842" i="5"/>
  <c r="AT842" i="5" s="1"/>
  <c r="L842" i="5"/>
  <c r="K842" i="5"/>
  <c r="J842" i="5"/>
  <c r="I842" i="5"/>
  <c r="T842" i="5" s="1"/>
  <c r="H842" i="5"/>
  <c r="G842" i="5"/>
  <c r="F842" i="5"/>
  <c r="E842" i="5"/>
  <c r="D842" i="5"/>
  <c r="Z842" i="5" s="1"/>
  <c r="C842" i="5"/>
  <c r="AT841" i="5"/>
  <c r="AS841" i="5"/>
  <c r="AQ841" i="5"/>
  <c r="AP841" i="5"/>
  <c r="AO841" i="5"/>
  <c r="AN841" i="5"/>
  <c r="AB841" i="5"/>
  <c r="AA841" i="5"/>
  <c r="X841" i="5"/>
  <c r="U841" i="5"/>
  <c r="S841" i="5"/>
  <c r="Q841" i="5"/>
  <c r="M841" i="5"/>
  <c r="AI841" i="5" s="1"/>
  <c r="L841" i="5"/>
  <c r="W841" i="5" s="1"/>
  <c r="K841" i="5"/>
  <c r="AR841" i="5" s="1"/>
  <c r="J841" i="5"/>
  <c r="AF841" i="5" s="1"/>
  <c r="I841" i="5"/>
  <c r="H841" i="5"/>
  <c r="AD841" i="5" s="1"/>
  <c r="G841" i="5"/>
  <c r="R841" i="5" s="1"/>
  <c r="F841" i="5"/>
  <c r="AM841" i="5" s="1"/>
  <c r="E841" i="5"/>
  <c r="AL841" i="5" s="1"/>
  <c r="D841" i="5"/>
  <c r="O841" i="5" s="1"/>
  <c r="C841" i="5"/>
  <c r="N841" i="5" s="1"/>
  <c r="AC840" i="5"/>
  <c r="AB840" i="5"/>
  <c r="Y840" i="5"/>
  <c r="X840" i="5"/>
  <c r="M840" i="5"/>
  <c r="L840" i="5"/>
  <c r="K840" i="5"/>
  <c r="J840" i="5"/>
  <c r="AF840" i="5" s="1"/>
  <c r="I840" i="5"/>
  <c r="H840" i="5"/>
  <c r="G840" i="5"/>
  <c r="F840" i="5"/>
  <c r="E840" i="5"/>
  <c r="AA840" i="5" s="1"/>
  <c r="D840" i="5"/>
  <c r="C840" i="5"/>
  <c r="AI839" i="5"/>
  <c r="AD839" i="5"/>
  <c r="U839" i="5"/>
  <c r="S839" i="5"/>
  <c r="R839" i="5"/>
  <c r="Q839" i="5"/>
  <c r="M839" i="5"/>
  <c r="L839" i="5"/>
  <c r="K839" i="5"/>
  <c r="V839" i="5" s="1"/>
  <c r="J839" i="5"/>
  <c r="I839" i="5"/>
  <c r="H839" i="5"/>
  <c r="AO839" i="5" s="1"/>
  <c r="G839" i="5"/>
  <c r="AC839" i="5" s="1"/>
  <c r="F839" i="5"/>
  <c r="E839" i="5"/>
  <c r="D839" i="5"/>
  <c r="C839" i="5"/>
  <c r="AS838" i="5"/>
  <c r="AR838" i="5"/>
  <c r="AK838" i="5"/>
  <c r="AH838" i="5"/>
  <c r="AF838" i="5"/>
  <c r="AE838" i="5"/>
  <c r="X838" i="5"/>
  <c r="W838" i="5"/>
  <c r="T838" i="5"/>
  <c r="S838" i="5"/>
  <c r="R838" i="5"/>
  <c r="M838" i="5"/>
  <c r="AI838" i="5" s="1"/>
  <c r="L838" i="5"/>
  <c r="K838" i="5"/>
  <c r="V838" i="5" s="1"/>
  <c r="J838" i="5"/>
  <c r="I838" i="5"/>
  <c r="AP838" i="5" s="1"/>
  <c r="H838" i="5"/>
  <c r="G838" i="5"/>
  <c r="F838" i="5"/>
  <c r="E838" i="5"/>
  <c r="D838" i="5"/>
  <c r="C838" i="5"/>
  <c r="AT837" i="5"/>
  <c r="AS837" i="5"/>
  <c r="AH837" i="5"/>
  <c r="AG837" i="5"/>
  <c r="AD837" i="5"/>
  <c r="AA837" i="5"/>
  <c r="X837" i="5"/>
  <c r="S837" i="5"/>
  <c r="M837" i="5"/>
  <c r="AI837" i="5" s="1"/>
  <c r="L837" i="5"/>
  <c r="W837" i="5" s="1"/>
  <c r="K837" i="5"/>
  <c r="AR837" i="5" s="1"/>
  <c r="J837" i="5"/>
  <c r="I837" i="5"/>
  <c r="H837" i="5"/>
  <c r="AO837" i="5" s="1"/>
  <c r="G837" i="5"/>
  <c r="R837" i="5" s="1"/>
  <c r="F837" i="5"/>
  <c r="E837" i="5"/>
  <c r="AL837" i="5" s="1"/>
  <c r="D837" i="5"/>
  <c r="O837" i="5" s="1"/>
  <c r="C837" i="5"/>
  <c r="N837" i="5" s="1"/>
  <c r="AN836" i="5"/>
  <c r="AM836" i="5"/>
  <c r="AD836" i="5"/>
  <c r="AC836" i="5"/>
  <c r="Y836" i="5"/>
  <c r="M836" i="5"/>
  <c r="X836" i="5" s="1"/>
  <c r="L836" i="5"/>
  <c r="K836" i="5"/>
  <c r="AR836" i="5" s="1"/>
  <c r="J836" i="5"/>
  <c r="I836" i="5"/>
  <c r="H836" i="5"/>
  <c r="G836" i="5"/>
  <c r="R836" i="5" s="1"/>
  <c r="F836" i="5"/>
  <c r="Q836" i="5" s="1"/>
  <c r="E836" i="5"/>
  <c r="P836" i="5" s="1"/>
  <c r="D836" i="5"/>
  <c r="Z836" i="5" s="1"/>
  <c r="C836" i="5"/>
  <c r="AO835" i="5"/>
  <c r="AN835" i="5"/>
  <c r="AM835" i="5"/>
  <c r="AL835" i="5"/>
  <c r="AK835" i="5"/>
  <c r="AD835" i="5"/>
  <c r="S835" i="5"/>
  <c r="R835" i="5"/>
  <c r="Q835" i="5"/>
  <c r="O835" i="5"/>
  <c r="N835" i="5"/>
  <c r="M835" i="5"/>
  <c r="AI835" i="5" s="1"/>
  <c r="L835" i="5"/>
  <c r="K835" i="5"/>
  <c r="V835" i="5" s="1"/>
  <c r="J835" i="5"/>
  <c r="U835" i="5" s="1"/>
  <c r="I835" i="5"/>
  <c r="H835" i="5"/>
  <c r="G835" i="5"/>
  <c r="AC835" i="5" s="1"/>
  <c r="F835" i="5"/>
  <c r="AB835" i="5" s="1"/>
  <c r="E835" i="5"/>
  <c r="D835" i="5"/>
  <c r="Z835" i="5" s="1"/>
  <c r="C835" i="5"/>
  <c r="AT834" i="5"/>
  <c r="AS834" i="5"/>
  <c r="AK834" i="5"/>
  <c r="AJ834" i="5"/>
  <c r="AI834" i="5"/>
  <c r="AE834" i="5"/>
  <c r="R834" i="5"/>
  <c r="O834" i="5"/>
  <c r="M834" i="5"/>
  <c r="X834" i="5" s="1"/>
  <c r="L834" i="5"/>
  <c r="K834" i="5"/>
  <c r="AG834" i="5" s="1"/>
  <c r="J834" i="5"/>
  <c r="AF834" i="5" s="1"/>
  <c r="I834" i="5"/>
  <c r="H834" i="5"/>
  <c r="G834" i="5"/>
  <c r="F834" i="5"/>
  <c r="E834" i="5"/>
  <c r="D834" i="5"/>
  <c r="Z834" i="5" s="1"/>
  <c r="C834" i="5"/>
  <c r="N834" i="5" s="1"/>
  <c r="AT833" i="5"/>
  <c r="AS833" i="5"/>
  <c r="AP833" i="5"/>
  <c r="AD833" i="5"/>
  <c r="AC833" i="5"/>
  <c r="X833" i="5"/>
  <c r="R833" i="5"/>
  <c r="M833" i="5"/>
  <c r="AI833" i="5" s="1"/>
  <c r="L833" i="5"/>
  <c r="W833" i="5" s="1"/>
  <c r="K833" i="5"/>
  <c r="AR833" i="5" s="1"/>
  <c r="J833" i="5"/>
  <c r="I833" i="5"/>
  <c r="T833" i="5" s="1"/>
  <c r="H833" i="5"/>
  <c r="S833" i="5" s="1"/>
  <c r="G833" i="5"/>
  <c r="AN833" i="5" s="1"/>
  <c r="F833" i="5"/>
  <c r="Q833" i="5" s="1"/>
  <c r="E833" i="5"/>
  <c r="D833" i="5"/>
  <c r="O833" i="5" s="1"/>
  <c r="C833" i="5"/>
  <c r="N833" i="5" s="1"/>
  <c r="AM832" i="5"/>
  <c r="AD832" i="5"/>
  <c r="AB832" i="5"/>
  <c r="X832" i="5"/>
  <c r="M832" i="5"/>
  <c r="L832" i="5"/>
  <c r="K832" i="5"/>
  <c r="AR832" i="5" s="1"/>
  <c r="J832" i="5"/>
  <c r="I832" i="5"/>
  <c r="H832" i="5"/>
  <c r="G832" i="5"/>
  <c r="AC832" i="5" s="1"/>
  <c r="F832" i="5"/>
  <c r="Q832" i="5" s="1"/>
  <c r="E832" i="5"/>
  <c r="P832" i="5" s="1"/>
  <c r="D832" i="5"/>
  <c r="C832" i="5"/>
  <c r="AO831" i="5"/>
  <c r="AN831" i="5"/>
  <c r="AM831" i="5"/>
  <c r="AL831" i="5"/>
  <c r="AK831" i="5"/>
  <c r="AD831" i="5"/>
  <c r="AA831" i="5"/>
  <c r="S831" i="5"/>
  <c r="R831" i="5"/>
  <c r="Q831" i="5"/>
  <c r="O831" i="5"/>
  <c r="M831" i="5"/>
  <c r="AI831" i="5" s="1"/>
  <c r="L831" i="5"/>
  <c r="AH831" i="5" s="1"/>
  <c r="K831" i="5"/>
  <c r="J831" i="5"/>
  <c r="U831" i="5" s="1"/>
  <c r="I831" i="5"/>
  <c r="H831" i="5"/>
  <c r="G831" i="5"/>
  <c r="AC831" i="5" s="1"/>
  <c r="F831" i="5"/>
  <c r="AB831" i="5" s="1"/>
  <c r="E831" i="5"/>
  <c r="P831" i="5" s="1"/>
  <c r="D831" i="5"/>
  <c r="Z831" i="5" s="1"/>
  <c r="C831" i="5"/>
  <c r="AR830" i="5"/>
  <c r="AI830" i="5"/>
  <c r="U830" i="5"/>
  <c r="T830" i="5"/>
  <c r="M830" i="5"/>
  <c r="L830" i="5"/>
  <c r="K830" i="5"/>
  <c r="J830" i="5"/>
  <c r="AQ830" i="5" s="1"/>
  <c r="I830" i="5"/>
  <c r="H830" i="5"/>
  <c r="G830" i="5"/>
  <c r="F830" i="5"/>
  <c r="E830" i="5"/>
  <c r="D830" i="5"/>
  <c r="Z830" i="5" s="1"/>
  <c r="C830" i="5"/>
  <c r="AS829" i="5"/>
  <c r="AQ829" i="5"/>
  <c r="AP829" i="5"/>
  <c r="AN829" i="5"/>
  <c r="AH829" i="5"/>
  <c r="AD829" i="5"/>
  <c r="X829" i="5"/>
  <c r="U829" i="5"/>
  <c r="S829" i="5"/>
  <c r="R829" i="5"/>
  <c r="O829" i="5"/>
  <c r="M829" i="5"/>
  <c r="AI829" i="5" s="1"/>
  <c r="L829" i="5"/>
  <c r="W829" i="5" s="1"/>
  <c r="K829" i="5"/>
  <c r="J829" i="5"/>
  <c r="AF829" i="5" s="1"/>
  <c r="I829" i="5"/>
  <c r="T829" i="5" s="1"/>
  <c r="H829" i="5"/>
  <c r="AO829" i="5" s="1"/>
  <c r="G829" i="5"/>
  <c r="AC829" i="5" s="1"/>
  <c r="F829" i="5"/>
  <c r="E829" i="5"/>
  <c r="D829" i="5"/>
  <c r="C829" i="5"/>
  <c r="N829" i="5" s="1"/>
  <c r="AD828" i="5"/>
  <c r="P828" i="5"/>
  <c r="M828" i="5"/>
  <c r="L828" i="5"/>
  <c r="K828" i="5"/>
  <c r="J828" i="5"/>
  <c r="I828" i="5"/>
  <c r="H828" i="5"/>
  <c r="G828" i="5"/>
  <c r="AN828" i="5" s="1"/>
  <c r="F828" i="5"/>
  <c r="Q828" i="5" s="1"/>
  <c r="E828" i="5"/>
  <c r="AL828" i="5" s="1"/>
  <c r="D828" i="5"/>
  <c r="C828" i="5"/>
  <c r="AN827" i="5"/>
  <c r="AK827" i="5"/>
  <c r="AJ827" i="5"/>
  <c r="AD827" i="5"/>
  <c r="AC827" i="5"/>
  <c r="Y827" i="5"/>
  <c r="R827" i="5"/>
  <c r="Q827" i="5"/>
  <c r="P827" i="5"/>
  <c r="M827" i="5"/>
  <c r="X827" i="5" s="1"/>
  <c r="L827" i="5"/>
  <c r="K827" i="5"/>
  <c r="J827" i="5"/>
  <c r="U827" i="5" s="1"/>
  <c r="I827" i="5"/>
  <c r="H827" i="5"/>
  <c r="G827" i="5"/>
  <c r="F827" i="5"/>
  <c r="AB827" i="5" s="1"/>
  <c r="E827" i="5"/>
  <c r="AA827" i="5" s="1"/>
  <c r="D827" i="5"/>
  <c r="C827" i="5"/>
  <c r="N827" i="5" s="1"/>
  <c r="AS826" i="5"/>
  <c r="AR826" i="5"/>
  <c r="AQ826" i="5"/>
  <c r="AP826" i="5"/>
  <c r="AN826" i="5"/>
  <c r="AM826" i="5"/>
  <c r="W826" i="5"/>
  <c r="V826" i="5"/>
  <c r="M826" i="5"/>
  <c r="AT826" i="5" s="1"/>
  <c r="L826" i="5"/>
  <c r="AH826" i="5" s="1"/>
  <c r="K826" i="5"/>
  <c r="AG826" i="5" s="1"/>
  <c r="J826" i="5"/>
  <c r="U826" i="5" s="1"/>
  <c r="I826" i="5"/>
  <c r="T826" i="5" s="1"/>
  <c r="H826" i="5"/>
  <c r="G826" i="5"/>
  <c r="AC826" i="5" s="1"/>
  <c r="F826" i="5"/>
  <c r="E826" i="5"/>
  <c r="D826" i="5"/>
  <c r="O826" i="5" s="1"/>
  <c r="C826" i="5"/>
  <c r="AT825" i="5"/>
  <c r="AD825" i="5"/>
  <c r="AC825" i="5"/>
  <c r="AB825" i="5"/>
  <c r="U825" i="5"/>
  <c r="S825" i="5"/>
  <c r="O825" i="5"/>
  <c r="M825" i="5"/>
  <c r="L825" i="5"/>
  <c r="K825" i="5"/>
  <c r="AG825" i="5" s="1"/>
  <c r="J825" i="5"/>
  <c r="I825" i="5"/>
  <c r="AP825" i="5" s="1"/>
  <c r="H825" i="5"/>
  <c r="AO825" i="5" s="1"/>
  <c r="G825" i="5"/>
  <c r="F825" i="5"/>
  <c r="AM825" i="5" s="1"/>
  <c r="E825" i="5"/>
  <c r="D825" i="5"/>
  <c r="C825" i="5"/>
  <c r="AJ825" i="5" s="1"/>
  <c r="AP824" i="5"/>
  <c r="AJ824" i="5"/>
  <c r="AI824" i="5"/>
  <c r="AA824" i="5"/>
  <c r="X824" i="5"/>
  <c r="P824" i="5"/>
  <c r="M824" i="5"/>
  <c r="AT824" i="5" s="1"/>
  <c r="L824" i="5"/>
  <c r="W824" i="5" s="1"/>
  <c r="K824" i="5"/>
  <c r="J824" i="5"/>
  <c r="I824" i="5"/>
  <c r="H824" i="5"/>
  <c r="S824" i="5" s="1"/>
  <c r="G824" i="5"/>
  <c r="F824" i="5"/>
  <c r="E824" i="5"/>
  <c r="AL824" i="5" s="1"/>
  <c r="D824" i="5"/>
  <c r="O824" i="5" s="1"/>
  <c r="C824" i="5"/>
  <c r="AP823" i="5"/>
  <c r="AO823" i="5"/>
  <c r="AN823" i="5"/>
  <c r="AM823" i="5"/>
  <c r="AD823" i="5"/>
  <c r="AC823" i="5"/>
  <c r="AB823" i="5"/>
  <c r="S823" i="5"/>
  <c r="R823" i="5"/>
  <c r="Q823" i="5"/>
  <c r="M823" i="5"/>
  <c r="L823" i="5"/>
  <c r="K823" i="5"/>
  <c r="J823" i="5"/>
  <c r="I823" i="5"/>
  <c r="H823" i="5"/>
  <c r="G823" i="5"/>
  <c r="F823" i="5"/>
  <c r="E823" i="5"/>
  <c r="D823" i="5"/>
  <c r="C823" i="5"/>
  <c r="AT822" i="5"/>
  <c r="AQ822" i="5"/>
  <c r="AM822" i="5"/>
  <c r="AG822" i="5"/>
  <c r="AA822" i="5"/>
  <c r="X822" i="5"/>
  <c r="W822" i="5"/>
  <c r="V822" i="5"/>
  <c r="U822" i="5"/>
  <c r="M822" i="5"/>
  <c r="AI822" i="5" s="1"/>
  <c r="L822" i="5"/>
  <c r="K822" i="5"/>
  <c r="AR822" i="5" s="1"/>
  <c r="J822" i="5"/>
  <c r="AF822" i="5" s="1"/>
  <c r="I822" i="5"/>
  <c r="T822" i="5" s="1"/>
  <c r="H822" i="5"/>
  <c r="S822" i="5" s="1"/>
  <c r="G822" i="5"/>
  <c r="F822" i="5"/>
  <c r="E822" i="5"/>
  <c r="D822" i="5"/>
  <c r="C822" i="5"/>
  <c r="AP821" i="5"/>
  <c r="AM821" i="5"/>
  <c r="AL821" i="5"/>
  <c r="AG821" i="5"/>
  <c r="AD821" i="5"/>
  <c r="AB821" i="5"/>
  <c r="Z821" i="5"/>
  <c r="P821" i="5"/>
  <c r="M821" i="5"/>
  <c r="L821" i="5"/>
  <c r="AS821" i="5" s="1"/>
  <c r="K821" i="5"/>
  <c r="J821" i="5"/>
  <c r="I821" i="5"/>
  <c r="H821" i="5"/>
  <c r="G821" i="5"/>
  <c r="F821" i="5"/>
  <c r="Q821" i="5" s="1"/>
  <c r="E821" i="5"/>
  <c r="AA821" i="5" s="1"/>
  <c r="D821" i="5"/>
  <c r="O821" i="5" s="1"/>
  <c r="C821" i="5"/>
  <c r="AR820" i="5"/>
  <c r="AH820" i="5"/>
  <c r="AG820" i="5"/>
  <c r="AE820" i="5"/>
  <c r="T820" i="5"/>
  <c r="S820" i="5"/>
  <c r="R820" i="5"/>
  <c r="P820" i="5"/>
  <c r="M820" i="5"/>
  <c r="L820" i="5"/>
  <c r="K820" i="5"/>
  <c r="V820" i="5" s="1"/>
  <c r="J820" i="5"/>
  <c r="I820" i="5"/>
  <c r="AP820" i="5" s="1"/>
  <c r="H820" i="5"/>
  <c r="AO820" i="5" s="1"/>
  <c r="G820" i="5"/>
  <c r="AC820" i="5" s="1"/>
  <c r="F820" i="5"/>
  <c r="E820" i="5"/>
  <c r="D820" i="5"/>
  <c r="O820" i="5" s="1"/>
  <c r="C820" i="5"/>
  <c r="AN819" i="5"/>
  <c r="AM819" i="5"/>
  <c r="AJ819" i="5"/>
  <c r="AD819" i="5"/>
  <c r="AC819" i="5"/>
  <c r="Y819" i="5"/>
  <c r="S819" i="5"/>
  <c r="M819" i="5"/>
  <c r="L819" i="5"/>
  <c r="K819" i="5"/>
  <c r="J819" i="5"/>
  <c r="I819" i="5"/>
  <c r="H819" i="5"/>
  <c r="AO819" i="5" s="1"/>
  <c r="G819" i="5"/>
  <c r="R819" i="5" s="1"/>
  <c r="F819" i="5"/>
  <c r="AB819" i="5" s="1"/>
  <c r="E819" i="5"/>
  <c r="AA819" i="5" s="1"/>
  <c r="D819" i="5"/>
  <c r="AK819" i="5" s="1"/>
  <c r="C819" i="5"/>
  <c r="N819" i="5" s="1"/>
  <c r="AT818" i="5"/>
  <c r="AN818" i="5"/>
  <c r="AM818" i="5"/>
  <c r="AI818" i="5"/>
  <c r="AA818" i="5"/>
  <c r="X818" i="5"/>
  <c r="O818" i="5"/>
  <c r="M818" i="5"/>
  <c r="L818" i="5"/>
  <c r="K818" i="5"/>
  <c r="J818" i="5"/>
  <c r="U818" i="5" s="1"/>
  <c r="I818" i="5"/>
  <c r="AE818" i="5" s="1"/>
  <c r="H818" i="5"/>
  <c r="AD818" i="5" s="1"/>
  <c r="G818" i="5"/>
  <c r="AC818" i="5" s="1"/>
  <c r="F818" i="5"/>
  <c r="Q818" i="5" s="1"/>
  <c r="E818" i="5"/>
  <c r="D818" i="5"/>
  <c r="C818" i="5"/>
  <c r="AT817" i="5"/>
  <c r="AK817" i="5"/>
  <c r="O817" i="5"/>
  <c r="M817" i="5"/>
  <c r="L817" i="5"/>
  <c r="K817" i="5"/>
  <c r="J817" i="5"/>
  <c r="U817" i="5" s="1"/>
  <c r="I817" i="5"/>
  <c r="AP817" i="5" s="1"/>
  <c r="H817" i="5"/>
  <c r="G817" i="5"/>
  <c r="F817" i="5"/>
  <c r="E817" i="5"/>
  <c r="D817" i="5"/>
  <c r="Z817" i="5" s="1"/>
  <c r="C817" i="5"/>
  <c r="Y817" i="5" s="1"/>
  <c r="AT816" i="5"/>
  <c r="AI816" i="5"/>
  <c r="AA816" i="5"/>
  <c r="X816" i="5"/>
  <c r="P816" i="5"/>
  <c r="M816" i="5"/>
  <c r="L816" i="5"/>
  <c r="K816" i="5"/>
  <c r="J816" i="5"/>
  <c r="I816" i="5"/>
  <c r="H816" i="5"/>
  <c r="G816" i="5"/>
  <c r="AN816" i="5" s="1"/>
  <c r="F816" i="5"/>
  <c r="E816" i="5"/>
  <c r="AL816" i="5" s="1"/>
  <c r="D816" i="5"/>
  <c r="O816" i="5" s="1"/>
  <c r="C816" i="5"/>
  <c r="AJ816" i="5" s="1"/>
  <c r="AS815" i="5"/>
  <c r="AM815" i="5"/>
  <c r="AG815" i="5"/>
  <c r="V815" i="5"/>
  <c r="S815" i="5"/>
  <c r="R815" i="5"/>
  <c r="O815" i="5"/>
  <c r="N815" i="5"/>
  <c r="M815" i="5"/>
  <c r="L815" i="5"/>
  <c r="K815" i="5"/>
  <c r="AR815" i="5" s="1"/>
  <c r="J815" i="5"/>
  <c r="I815" i="5"/>
  <c r="AP815" i="5" s="1"/>
  <c r="H815" i="5"/>
  <c r="G815" i="5"/>
  <c r="AN815" i="5" s="1"/>
  <c r="F815" i="5"/>
  <c r="AB815" i="5" s="1"/>
  <c r="E815" i="5"/>
  <c r="P815" i="5" s="1"/>
  <c r="D815" i="5"/>
  <c r="C815" i="5"/>
  <c r="AT814" i="5"/>
  <c r="AS814" i="5"/>
  <c r="AQ814" i="5"/>
  <c r="AE814" i="5"/>
  <c r="W814" i="5"/>
  <c r="U814" i="5"/>
  <c r="S814" i="5"/>
  <c r="R814" i="5"/>
  <c r="M814" i="5"/>
  <c r="L814" i="5"/>
  <c r="AH814" i="5" s="1"/>
  <c r="K814" i="5"/>
  <c r="AG814" i="5" s="1"/>
  <c r="J814" i="5"/>
  <c r="AF814" i="5" s="1"/>
  <c r="I814" i="5"/>
  <c r="AP814" i="5" s="1"/>
  <c r="H814" i="5"/>
  <c r="G814" i="5"/>
  <c r="AC814" i="5" s="1"/>
  <c r="F814" i="5"/>
  <c r="E814" i="5"/>
  <c r="D814" i="5"/>
  <c r="C814" i="5"/>
  <c r="AJ814" i="5" s="1"/>
  <c r="AP813" i="5"/>
  <c r="AO813" i="5"/>
  <c r="Z813" i="5"/>
  <c r="Y813" i="5"/>
  <c r="X813" i="5"/>
  <c r="V813" i="5"/>
  <c r="S813" i="5"/>
  <c r="M813" i="5"/>
  <c r="L813" i="5"/>
  <c r="AS813" i="5" s="1"/>
  <c r="K813" i="5"/>
  <c r="AR813" i="5" s="1"/>
  <c r="J813" i="5"/>
  <c r="I813" i="5"/>
  <c r="H813" i="5"/>
  <c r="AD813" i="5" s="1"/>
  <c r="G813" i="5"/>
  <c r="F813" i="5"/>
  <c r="E813" i="5"/>
  <c r="D813" i="5"/>
  <c r="O813" i="5" s="1"/>
  <c r="C813" i="5"/>
  <c r="N813" i="5" s="1"/>
  <c r="AT812" i="5"/>
  <c r="AI812" i="5"/>
  <c r="AH812" i="5"/>
  <c r="AF812" i="5"/>
  <c r="AB812" i="5"/>
  <c r="T812" i="5"/>
  <c r="S812" i="5"/>
  <c r="R812" i="5"/>
  <c r="M812" i="5"/>
  <c r="X812" i="5" s="1"/>
  <c r="L812" i="5"/>
  <c r="K812" i="5"/>
  <c r="J812" i="5"/>
  <c r="U812" i="5" s="1"/>
  <c r="I812" i="5"/>
  <c r="AP812" i="5" s="1"/>
  <c r="H812" i="5"/>
  <c r="AO812" i="5" s="1"/>
  <c r="G812" i="5"/>
  <c r="AC812" i="5" s="1"/>
  <c r="F812" i="5"/>
  <c r="E812" i="5"/>
  <c r="D812" i="5"/>
  <c r="C812" i="5"/>
  <c r="AN811" i="5"/>
  <c r="AG811" i="5"/>
  <c r="Y811" i="5"/>
  <c r="X811" i="5"/>
  <c r="V811" i="5"/>
  <c r="R811" i="5"/>
  <c r="M811" i="5"/>
  <c r="AI811" i="5" s="1"/>
  <c r="L811" i="5"/>
  <c r="K811" i="5"/>
  <c r="AR811" i="5" s="1"/>
  <c r="J811" i="5"/>
  <c r="I811" i="5"/>
  <c r="H811" i="5"/>
  <c r="AD811" i="5" s="1"/>
  <c r="G811" i="5"/>
  <c r="AC811" i="5" s="1"/>
  <c r="F811" i="5"/>
  <c r="E811" i="5"/>
  <c r="AL811" i="5" s="1"/>
  <c r="D811" i="5"/>
  <c r="AK811" i="5" s="1"/>
  <c r="C811" i="5"/>
  <c r="AA810" i="5"/>
  <c r="P810" i="5"/>
  <c r="O810" i="5"/>
  <c r="M810" i="5"/>
  <c r="L810" i="5"/>
  <c r="AH810" i="5" s="1"/>
  <c r="K810" i="5"/>
  <c r="J810" i="5"/>
  <c r="I810" i="5"/>
  <c r="AE810" i="5" s="1"/>
  <c r="H810" i="5"/>
  <c r="AD810" i="5" s="1"/>
  <c r="G810" i="5"/>
  <c r="F810" i="5"/>
  <c r="E810" i="5"/>
  <c r="AL810" i="5" s="1"/>
  <c r="D810" i="5"/>
  <c r="C810" i="5"/>
  <c r="AP809" i="5"/>
  <c r="AN809" i="5"/>
  <c r="AK809" i="5"/>
  <c r="AG809" i="5"/>
  <c r="AC809" i="5"/>
  <c r="R809" i="5"/>
  <c r="P809" i="5"/>
  <c r="O809" i="5"/>
  <c r="M809" i="5"/>
  <c r="L809" i="5"/>
  <c r="K809" i="5"/>
  <c r="AR809" i="5" s="1"/>
  <c r="J809" i="5"/>
  <c r="U809" i="5" s="1"/>
  <c r="I809" i="5"/>
  <c r="H809" i="5"/>
  <c r="G809" i="5"/>
  <c r="F809" i="5"/>
  <c r="Q809" i="5" s="1"/>
  <c r="E809" i="5"/>
  <c r="D809" i="5"/>
  <c r="Z809" i="5" s="1"/>
  <c r="C809" i="5"/>
  <c r="AT808" i="5"/>
  <c r="AP808" i="5"/>
  <c r="AJ808" i="5"/>
  <c r="AH808" i="5"/>
  <c r="X808" i="5"/>
  <c r="M808" i="5"/>
  <c r="AI808" i="5" s="1"/>
  <c r="L808" i="5"/>
  <c r="K808" i="5"/>
  <c r="J808" i="5"/>
  <c r="I808" i="5"/>
  <c r="H808" i="5"/>
  <c r="G808" i="5"/>
  <c r="F808" i="5"/>
  <c r="E808" i="5"/>
  <c r="AL808" i="5" s="1"/>
  <c r="D808" i="5"/>
  <c r="O808" i="5" s="1"/>
  <c r="C808" i="5"/>
  <c r="AT807" i="5"/>
  <c r="AO807" i="5"/>
  <c r="AM807" i="5"/>
  <c r="AG807" i="5"/>
  <c r="AD807" i="5"/>
  <c r="AB807" i="5"/>
  <c r="V807" i="5"/>
  <c r="R807" i="5"/>
  <c r="Q807" i="5"/>
  <c r="O807" i="5"/>
  <c r="M807" i="5"/>
  <c r="L807" i="5"/>
  <c r="K807" i="5"/>
  <c r="AR807" i="5" s="1"/>
  <c r="J807" i="5"/>
  <c r="I807" i="5"/>
  <c r="AP807" i="5" s="1"/>
  <c r="H807" i="5"/>
  <c r="S807" i="5" s="1"/>
  <c r="G807" i="5"/>
  <c r="F807" i="5"/>
  <c r="E807" i="5"/>
  <c r="P807" i="5" s="1"/>
  <c r="D807" i="5"/>
  <c r="C807" i="5"/>
  <c r="AT806" i="5"/>
  <c r="AS806" i="5"/>
  <c r="AQ806" i="5"/>
  <c r="AN806" i="5"/>
  <c r="AH806" i="5"/>
  <c r="AF806" i="5"/>
  <c r="X806" i="5"/>
  <c r="W806" i="5"/>
  <c r="V806" i="5"/>
  <c r="U806" i="5"/>
  <c r="M806" i="5"/>
  <c r="AI806" i="5" s="1"/>
  <c r="L806" i="5"/>
  <c r="K806" i="5"/>
  <c r="J806" i="5"/>
  <c r="I806" i="5"/>
  <c r="AE806" i="5" s="1"/>
  <c r="H806" i="5"/>
  <c r="G806" i="5"/>
  <c r="F806" i="5"/>
  <c r="AM806" i="5" s="1"/>
  <c r="E806" i="5"/>
  <c r="D806" i="5"/>
  <c r="O806" i="5" s="1"/>
  <c r="C806" i="5"/>
  <c r="AJ806" i="5" s="1"/>
  <c r="AK805" i="5"/>
  <c r="AJ805" i="5"/>
  <c r="AA805" i="5"/>
  <c r="Z805" i="5"/>
  <c r="Y805" i="5"/>
  <c r="P805" i="5"/>
  <c r="M805" i="5"/>
  <c r="L805" i="5"/>
  <c r="K805" i="5"/>
  <c r="J805" i="5"/>
  <c r="U805" i="5" s="1"/>
  <c r="I805" i="5"/>
  <c r="AP805" i="5" s="1"/>
  <c r="H805" i="5"/>
  <c r="G805" i="5"/>
  <c r="F805" i="5"/>
  <c r="E805" i="5"/>
  <c r="AL805" i="5" s="1"/>
  <c r="D805" i="5"/>
  <c r="O805" i="5" s="1"/>
  <c r="C805" i="5"/>
  <c r="N805" i="5" s="1"/>
  <c r="AI804" i="5"/>
  <c r="AF804" i="5"/>
  <c r="AE804" i="5"/>
  <c r="AD804" i="5"/>
  <c r="AB804" i="5"/>
  <c r="AA804" i="5"/>
  <c r="T804" i="5"/>
  <c r="M804" i="5"/>
  <c r="X804" i="5" s="1"/>
  <c r="L804" i="5"/>
  <c r="K804" i="5"/>
  <c r="J804" i="5"/>
  <c r="U804" i="5" s="1"/>
  <c r="I804" i="5"/>
  <c r="AP804" i="5" s="1"/>
  <c r="H804" i="5"/>
  <c r="G804" i="5"/>
  <c r="F804" i="5"/>
  <c r="E804" i="5"/>
  <c r="D804" i="5"/>
  <c r="O804" i="5" s="1"/>
  <c r="C804" i="5"/>
  <c r="AN803" i="5"/>
  <c r="AJ803" i="5"/>
  <c r="AH803" i="5"/>
  <c r="AG803" i="5"/>
  <c r="AD803" i="5"/>
  <c r="Y803" i="5"/>
  <c r="X803" i="5"/>
  <c r="U803" i="5"/>
  <c r="S803" i="5"/>
  <c r="R803" i="5"/>
  <c r="M803" i="5"/>
  <c r="AI803" i="5" s="1"/>
  <c r="L803" i="5"/>
  <c r="W803" i="5" s="1"/>
  <c r="K803" i="5"/>
  <c r="J803" i="5"/>
  <c r="I803" i="5"/>
  <c r="H803" i="5"/>
  <c r="AO803" i="5" s="1"/>
  <c r="G803" i="5"/>
  <c r="AC803" i="5" s="1"/>
  <c r="F803" i="5"/>
  <c r="E803" i="5"/>
  <c r="D803" i="5"/>
  <c r="C803" i="5"/>
  <c r="N803" i="5" s="1"/>
  <c r="AS802" i="5"/>
  <c r="AM802" i="5"/>
  <c r="AI802" i="5"/>
  <c r="AE802" i="5"/>
  <c r="AA802" i="5"/>
  <c r="W802" i="5"/>
  <c r="V802" i="5"/>
  <c r="P802" i="5"/>
  <c r="M802" i="5"/>
  <c r="X802" i="5" s="1"/>
  <c r="L802" i="5"/>
  <c r="AH802" i="5" s="1"/>
  <c r="K802" i="5"/>
  <c r="AG802" i="5" s="1"/>
  <c r="J802" i="5"/>
  <c r="I802" i="5"/>
  <c r="H802" i="5"/>
  <c r="G802" i="5"/>
  <c r="F802" i="5"/>
  <c r="Q802" i="5" s="1"/>
  <c r="E802" i="5"/>
  <c r="AL802" i="5" s="1"/>
  <c r="D802" i="5"/>
  <c r="O802" i="5" s="1"/>
  <c r="C802" i="5"/>
  <c r="AG801" i="5"/>
  <c r="AB801" i="5"/>
  <c r="AA801" i="5"/>
  <c r="U801" i="5"/>
  <c r="R801" i="5"/>
  <c r="P801" i="5"/>
  <c r="M801" i="5"/>
  <c r="L801" i="5"/>
  <c r="AH801" i="5" s="1"/>
  <c r="K801" i="5"/>
  <c r="J801" i="5"/>
  <c r="I801" i="5"/>
  <c r="AP801" i="5" s="1"/>
  <c r="H801" i="5"/>
  <c r="G801" i="5"/>
  <c r="F801" i="5"/>
  <c r="AM801" i="5" s="1"/>
  <c r="E801" i="5"/>
  <c r="AL801" i="5" s="1"/>
  <c r="D801" i="5"/>
  <c r="O801" i="5" s="1"/>
  <c r="C801" i="5"/>
  <c r="AT800" i="5"/>
  <c r="AR800" i="5"/>
  <c r="AQ800" i="5"/>
  <c r="AN800" i="5"/>
  <c r="AI800" i="5"/>
  <c r="V800" i="5"/>
  <c r="U800" i="5"/>
  <c r="T800" i="5"/>
  <c r="S800" i="5"/>
  <c r="M800" i="5"/>
  <c r="X800" i="5" s="1"/>
  <c r="L800" i="5"/>
  <c r="K800" i="5"/>
  <c r="AG800" i="5" s="1"/>
  <c r="J800" i="5"/>
  <c r="AF800" i="5" s="1"/>
  <c r="I800" i="5"/>
  <c r="AE800" i="5" s="1"/>
  <c r="H800" i="5"/>
  <c r="G800" i="5"/>
  <c r="F800" i="5"/>
  <c r="AM800" i="5" s="1"/>
  <c r="E800" i="5"/>
  <c r="D800" i="5"/>
  <c r="O800" i="5" s="1"/>
  <c r="C800" i="5"/>
  <c r="AJ800" i="5" s="1"/>
  <c r="AP799" i="5"/>
  <c r="AO799" i="5"/>
  <c r="AD799" i="5"/>
  <c r="Z799" i="5"/>
  <c r="V799" i="5"/>
  <c r="S799" i="5"/>
  <c r="Q799" i="5"/>
  <c r="M799" i="5"/>
  <c r="L799" i="5"/>
  <c r="K799" i="5"/>
  <c r="AR799" i="5" s="1"/>
  <c r="J799" i="5"/>
  <c r="I799" i="5"/>
  <c r="H799" i="5"/>
  <c r="G799" i="5"/>
  <c r="F799" i="5"/>
  <c r="E799" i="5"/>
  <c r="D799" i="5"/>
  <c r="AK799" i="5" s="1"/>
  <c r="C799" i="5"/>
  <c r="AJ799" i="5" s="1"/>
  <c r="AS798" i="5"/>
  <c r="AQ798" i="5"/>
  <c r="AH798" i="5"/>
  <c r="AF798" i="5"/>
  <c r="W798" i="5"/>
  <c r="V798" i="5"/>
  <c r="U798" i="5"/>
  <c r="M798" i="5"/>
  <c r="AT798" i="5" s="1"/>
  <c r="L798" i="5"/>
  <c r="K798" i="5"/>
  <c r="J798" i="5"/>
  <c r="I798" i="5"/>
  <c r="H798" i="5"/>
  <c r="G798" i="5"/>
  <c r="F798" i="5"/>
  <c r="E798" i="5"/>
  <c r="D798" i="5"/>
  <c r="O798" i="5" s="1"/>
  <c r="C798" i="5"/>
  <c r="AO797" i="5"/>
  <c r="AN797" i="5"/>
  <c r="AD797" i="5"/>
  <c r="Y797" i="5"/>
  <c r="R797" i="5"/>
  <c r="M797" i="5"/>
  <c r="L797" i="5"/>
  <c r="K797" i="5"/>
  <c r="J797" i="5"/>
  <c r="I797" i="5"/>
  <c r="H797" i="5"/>
  <c r="S797" i="5" s="1"/>
  <c r="G797" i="5"/>
  <c r="AC797" i="5" s="1"/>
  <c r="F797" i="5"/>
  <c r="AB797" i="5" s="1"/>
  <c r="E797" i="5"/>
  <c r="D797" i="5"/>
  <c r="O797" i="5" s="1"/>
  <c r="C797" i="5"/>
  <c r="AT796" i="5"/>
  <c r="AP796" i="5"/>
  <c r="AI796" i="5"/>
  <c r="AG796" i="5"/>
  <c r="AB796" i="5"/>
  <c r="X796" i="5"/>
  <c r="S796" i="5"/>
  <c r="R796" i="5"/>
  <c r="P796" i="5"/>
  <c r="M796" i="5"/>
  <c r="L796" i="5"/>
  <c r="AH796" i="5" s="1"/>
  <c r="K796" i="5"/>
  <c r="J796" i="5"/>
  <c r="I796" i="5"/>
  <c r="T796" i="5" s="1"/>
  <c r="H796" i="5"/>
  <c r="AO796" i="5" s="1"/>
  <c r="G796" i="5"/>
  <c r="AC796" i="5" s="1"/>
  <c r="F796" i="5"/>
  <c r="Q796" i="5" s="1"/>
  <c r="E796" i="5"/>
  <c r="AL796" i="5" s="1"/>
  <c r="D796" i="5"/>
  <c r="C796" i="5"/>
  <c r="AT795" i="5"/>
  <c r="AN795" i="5"/>
  <c r="AH795" i="5"/>
  <c r="AG795" i="5"/>
  <c r="AD795" i="5"/>
  <c r="X795" i="5"/>
  <c r="R795" i="5"/>
  <c r="Q795" i="5"/>
  <c r="M795" i="5"/>
  <c r="AI795" i="5" s="1"/>
  <c r="L795" i="5"/>
  <c r="K795" i="5"/>
  <c r="J795" i="5"/>
  <c r="U795" i="5" s="1"/>
  <c r="I795" i="5"/>
  <c r="H795" i="5"/>
  <c r="S795" i="5" s="1"/>
  <c r="G795" i="5"/>
  <c r="AC795" i="5" s="1"/>
  <c r="F795" i="5"/>
  <c r="E795" i="5"/>
  <c r="D795" i="5"/>
  <c r="Z795" i="5" s="1"/>
  <c r="C795" i="5"/>
  <c r="Y795" i="5" s="1"/>
  <c r="AT794" i="5"/>
  <c r="AJ794" i="5"/>
  <c r="AI794" i="5"/>
  <c r="AD794" i="5"/>
  <c r="AB794" i="5"/>
  <c r="AA794" i="5"/>
  <c r="M794" i="5"/>
  <c r="X794" i="5" s="1"/>
  <c r="L794" i="5"/>
  <c r="K794" i="5"/>
  <c r="J794" i="5"/>
  <c r="I794" i="5"/>
  <c r="H794" i="5"/>
  <c r="G794" i="5"/>
  <c r="AN794" i="5" s="1"/>
  <c r="F794" i="5"/>
  <c r="Q794" i="5" s="1"/>
  <c r="E794" i="5"/>
  <c r="D794" i="5"/>
  <c r="O794" i="5" s="1"/>
  <c r="C794" i="5"/>
  <c r="AM793" i="5"/>
  <c r="AH793" i="5"/>
  <c r="AG793" i="5"/>
  <c r="AD793" i="5"/>
  <c r="AC793" i="5"/>
  <c r="Y793" i="5"/>
  <c r="M793" i="5"/>
  <c r="AT793" i="5" s="1"/>
  <c r="L793" i="5"/>
  <c r="K793" i="5"/>
  <c r="J793" i="5"/>
  <c r="I793" i="5"/>
  <c r="AP793" i="5" s="1"/>
  <c r="H793" i="5"/>
  <c r="G793" i="5"/>
  <c r="R793" i="5" s="1"/>
  <c r="F793" i="5"/>
  <c r="E793" i="5"/>
  <c r="D793" i="5"/>
  <c r="O793" i="5" s="1"/>
  <c r="C793" i="5"/>
  <c r="AG792" i="5"/>
  <c r="AE792" i="5"/>
  <c r="AA792" i="5"/>
  <c r="X792" i="5"/>
  <c r="P792" i="5"/>
  <c r="O792" i="5"/>
  <c r="M792" i="5"/>
  <c r="L792" i="5"/>
  <c r="K792" i="5"/>
  <c r="J792" i="5"/>
  <c r="AF792" i="5" s="1"/>
  <c r="I792" i="5"/>
  <c r="AP792" i="5" s="1"/>
  <c r="H792" i="5"/>
  <c r="S792" i="5" s="1"/>
  <c r="G792" i="5"/>
  <c r="AC792" i="5" s="1"/>
  <c r="F792" i="5"/>
  <c r="E792" i="5"/>
  <c r="AL792" i="5" s="1"/>
  <c r="D792" i="5"/>
  <c r="C792" i="5"/>
  <c r="AS791" i="5"/>
  <c r="AP791" i="5"/>
  <c r="AO791" i="5"/>
  <c r="V791" i="5"/>
  <c r="U791" i="5"/>
  <c r="R791" i="5"/>
  <c r="O791" i="5"/>
  <c r="M791" i="5"/>
  <c r="X791" i="5" s="1"/>
  <c r="L791" i="5"/>
  <c r="K791" i="5"/>
  <c r="J791" i="5"/>
  <c r="I791" i="5"/>
  <c r="H791" i="5"/>
  <c r="S791" i="5" s="1"/>
  <c r="G791" i="5"/>
  <c r="AC791" i="5" s="1"/>
  <c r="F791" i="5"/>
  <c r="AM791" i="5" s="1"/>
  <c r="E791" i="5"/>
  <c r="D791" i="5"/>
  <c r="C791" i="5"/>
  <c r="AT790" i="5"/>
  <c r="AS790" i="5"/>
  <c r="AG790" i="5"/>
  <c r="X790" i="5"/>
  <c r="V790" i="5"/>
  <c r="O790" i="5"/>
  <c r="M790" i="5"/>
  <c r="AI790" i="5" s="1"/>
  <c r="L790" i="5"/>
  <c r="K790" i="5"/>
  <c r="AR790" i="5" s="1"/>
  <c r="J790" i="5"/>
  <c r="I790" i="5"/>
  <c r="H790" i="5"/>
  <c r="AD790" i="5" s="1"/>
  <c r="G790" i="5"/>
  <c r="F790" i="5"/>
  <c r="Q790" i="5" s="1"/>
  <c r="E790" i="5"/>
  <c r="AL790" i="5" s="1"/>
  <c r="D790" i="5"/>
  <c r="C790" i="5"/>
  <c r="AN789" i="5"/>
  <c r="AL789" i="5"/>
  <c r="AH789" i="5"/>
  <c r="X789" i="5"/>
  <c r="W789" i="5"/>
  <c r="V789" i="5"/>
  <c r="R789" i="5"/>
  <c r="P789" i="5"/>
  <c r="M789" i="5"/>
  <c r="L789" i="5"/>
  <c r="AS789" i="5" s="1"/>
  <c r="K789" i="5"/>
  <c r="AR789" i="5" s="1"/>
  <c r="J789" i="5"/>
  <c r="I789" i="5"/>
  <c r="H789" i="5"/>
  <c r="S789" i="5" s="1"/>
  <c r="G789" i="5"/>
  <c r="AC789" i="5" s="1"/>
  <c r="F789" i="5"/>
  <c r="E789" i="5"/>
  <c r="AA789" i="5" s="1"/>
  <c r="D789" i="5"/>
  <c r="C789" i="5"/>
  <c r="Y789" i="5" s="1"/>
  <c r="AS788" i="5"/>
  <c r="AQ788" i="5"/>
  <c r="AF788" i="5"/>
  <c r="AE788" i="5"/>
  <c r="U788" i="5"/>
  <c r="T788" i="5"/>
  <c r="S788" i="5"/>
  <c r="M788" i="5"/>
  <c r="L788" i="5"/>
  <c r="K788" i="5"/>
  <c r="J788" i="5"/>
  <c r="I788" i="5"/>
  <c r="AP788" i="5" s="1"/>
  <c r="H788" i="5"/>
  <c r="AO788" i="5" s="1"/>
  <c r="G788" i="5"/>
  <c r="F788" i="5"/>
  <c r="E788" i="5"/>
  <c r="P788" i="5" s="1"/>
  <c r="D788" i="5"/>
  <c r="O788" i="5" s="1"/>
  <c r="C788" i="5"/>
  <c r="AH787" i="5"/>
  <c r="AB787" i="5"/>
  <c r="M787" i="5"/>
  <c r="AI787" i="5" s="1"/>
  <c r="L787" i="5"/>
  <c r="K787" i="5"/>
  <c r="AG787" i="5" s="1"/>
  <c r="J787" i="5"/>
  <c r="U787" i="5" s="1"/>
  <c r="I787" i="5"/>
  <c r="H787" i="5"/>
  <c r="G787" i="5"/>
  <c r="F787" i="5"/>
  <c r="E787" i="5"/>
  <c r="D787" i="5"/>
  <c r="C787" i="5"/>
  <c r="N787" i="5" s="1"/>
  <c r="AP786" i="5"/>
  <c r="AN786" i="5"/>
  <c r="AM786" i="5"/>
  <c r="AI786" i="5"/>
  <c r="AH786" i="5"/>
  <c r="AG786" i="5"/>
  <c r="AE786" i="5"/>
  <c r="AC786" i="5"/>
  <c r="Q786" i="5"/>
  <c r="P786" i="5"/>
  <c r="M786" i="5"/>
  <c r="L786" i="5"/>
  <c r="K786" i="5"/>
  <c r="J786" i="5"/>
  <c r="I786" i="5"/>
  <c r="T786" i="5" s="1"/>
  <c r="H786" i="5"/>
  <c r="G786" i="5"/>
  <c r="R786" i="5" s="1"/>
  <c r="F786" i="5"/>
  <c r="AB786" i="5" s="1"/>
  <c r="E786" i="5"/>
  <c r="AL786" i="5" s="1"/>
  <c r="D786" i="5"/>
  <c r="O786" i="5" s="1"/>
  <c r="C786" i="5"/>
  <c r="AT785" i="5"/>
  <c r="AS785" i="5"/>
  <c r="Y785" i="5"/>
  <c r="X785" i="5"/>
  <c r="W785" i="5"/>
  <c r="V785" i="5"/>
  <c r="R785" i="5"/>
  <c r="M785" i="5"/>
  <c r="AI785" i="5" s="1"/>
  <c r="L785" i="5"/>
  <c r="AH785" i="5" s="1"/>
  <c r="K785" i="5"/>
  <c r="J785" i="5"/>
  <c r="I785" i="5"/>
  <c r="H785" i="5"/>
  <c r="G785" i="5"/>
  <c r="F785" i="5"/>
  <c r="E785" i="5"/>
  <c r="D785" i="5"/>
  <c r="C785" i="5"/>
  <c r="AJ785" i="5" s="1"/>
  <c r="AP784" i="5"/>
  <c r="AI784" i="5"/>
  <c r="AH784" i="5"/>
  <c r="AG784" i="5"/>
  <c r="AB784" i="5"/>
  <c r="X784" i="5"/>
  <c r="M784" i="5"/>
  <c r="AT784" i="5" s="1"/>
  <c r="L784" i="5"/>
  <c r="W784" i="5" s="1"/>
  <c r="K784" i="5"/>
  <c r="V784" i="5" s="1"/>
  <c r="J784" i="5"/>
  <c r="AF784" i="5" s="1"/>
  <c r="I784" i="5"/>
  <c r="H784" i="5"/>
  <c r="G784" i="5"/>
  <c r="F784" i="5"/>
  <c r="E784" i="5"/>
  <c r="AL784" i="5" s="1"/>
  <c r="D784" i="5"/>
  <c r="O784" i="5" s="1"/>
  <c r="C784" i="5"/>
  <c r="AG783" i="5"/>
  <c r="AB783" i="5"/>
  <c r="AA783" i="5"/>
  <c r="Y783" i="5"/>
  <c r="X783" i="5"/>
  <c r="O783" i="5"/>
  <c r="M783" i="5"/>
  <c r="L783" i="5"/>
  <c r="K783" i="5"/>
  <c r="J783" i="5"/>
  <c r="I783" i="5"/>
  <c r="H783" i="5"/>
  <c r="S783" i="5" s="1"/>
  <c r="G783" i="5"/>
  <c r="F783" i="5"/>
  <c r="Q783" i="5" s="1"/>
  <c r="E783" i="5"/>
  <c r="AL783" i="5" s="1"/>
  <c r="D783" i="5"/>
  <c r="Z783" i="5" s="1"/>
  <c r="C783" i="5"/>
  <c r="N783" i="5" s="1"/>
  <c r="AS782" i="5"/>
  <c r="AR782" i="5"/>
  <c r="AQ782" i="5"/>
  <c r="AH782" i="5"/>
  <c r="AG782" i="5"/>
  <c r="AF782" i="5"/>
  <c r="V782" i="5"/>
  <c r="U782" i="5"/>
  <c r="S782" i="5"/>
  <c r="R782" i="5"/>
  <c r="O782" i="5"/>
  <c r="M782" i="5"/>
  <c r="AI782" i="5" s="1"/>
  <c r="L782" i="5"/>
  <c r="W782" i="5" s="1"/>
  <c r="K782" i="5"/>
  <c r="J782" i="5"/>
  <c r="I782" i="5"/>
  <c r="AE782" i="5" s="1"/>
  <c r="H782" i="5"/>
  <c r="AO782" i="5" s="1"/>
  <c r="G782" i="5"/>
  <c r="F782" i="5"/>
  <c r="E782" i="5"/>
  <c r="P782" i="5" s="1"/>
  <c r="D782" i="5"/>
  <c r="C782" i="5"/>
  <c r="AS781" i="5"/>
  <c r="Y781" i="5"/>
  <c r="W781" i="5"/>
  <c r="V781" i="5"/>
  <c r="U781" i="5"/>
  <c r="M781" i="5"/>
  <c r="L781" i="5"/>
  <c r="AH781" i="5" s="1"/>
  <c r="K781" i="5"/>
  <c r="J781" i="5"/>
  <c r="I781" i="5"/>
  <c r="AP781" i="5" s="1"/>
  <c r="H781" i="5"/>
  <c r="G781" i="5"/>
  <c r="F781" i="5"/>
  <c r="E781" i="5"/>
  <c r="D781" i="5"/>
  <c r="C781" i="5"/>
  <c r="N781" i="5" s="1"/>
  <c r="AP780" i="5"/>
  <c r="AO780" i="5"/>
  <c r="AF780" i="5"/>
  <c r="AE780" i="5"/>
  <c r="AD780" i="5"/>
  <c r="AC780" i="5"/>
  <c r="T780" i="5"/>
  <c r="S780" i="5"/>
  <c r="R780" i="5"/>
  <c r="Q780" i="5"/>
  <c r="P780" i="5"/>
  <c r="M780" i="5"/>
  <c r="L780" i="5"/>
  <c r="K780" i="5"/>
  <c r="J780" i="5"/>
  <c r="U780" i="5" s="1"/>
  <c r="I780" i="5"/>
  <c r="H780" i="5"/>
  <c r="G780" i="5"/>
  <c r="AN780" i="5" s="1"/>
  <c r="F780" i="5"/>
  <c r="AM780" i="5" s="1"/>
  <c r="E780" i="5"/>
  <c r="D780" i="5"/>
  <c r="O780" i="5" s="1"/>
  <c r="C780" i="5"/>
  <c r="AT779" i="5"/>
  <c r="AL779" i="5"/>
  <c r="AJ779" i="5"/>
  <c r="AA779" i="5"/>
  <c r="Z779" i="5"/>
  <c r="Y779" i="5"/>
  <c r="X779" i="5"/>
  <c r="W779" i="5"/>
  <c r="V779" i="5"/>
  <c r="N779" i="5"/>
  <c r="M779" i="5"/>
  <c r="AI779" i="5" s="1"/>
  <c r="L779" i="5"/>
  <c r="AH779" i="5" s="1"/>
  <c r="K779" i="5"/>
  <c r="J779" i="5"/>
  <c r="U779" i="5" s="1"/>
  <c r="I779" i="5"/>
  <c r="H779" i="5"/>
  <c r="G779" i="5"/>
  <c r="F779" i="5"/>
  <c r="E779" i="5"/>
  <c r="P779" i="5" s="1"/>
  <c r="D779" i="5"/>
  <c r="O779" i="5" s="1"/>
  <c r="C779" i="5"/>
  <c r="AR778" i="5"/>
  <c r="AN778" i="5"/>
  <c r="AL778" i="5"/>
  <c r="AA778" i="5"/>
  <c r="S778" i="5"/>
  <c r="P778" i="5"/>
  <c r="M778" i="5"/>
  <c r="L778" i="5"/>
  <c r="K778" i="5"/>
  <c r="J778" i="5"/>
  <c r="I778" i="5"/>
  <c r="T778" i="5" s="1"/>
  <c r="H778" i="5"/>
  <c r="G778" i="5"/>
  <c r="F778" i="5"/>
  <c r="E778" i="5"/>
  <c r="D778" i="5"/>
  <c r="AK778" i="5" s="1"/>
  <c r="C778" i="5"/>
  <c r="AN777" i="5"/>
  <c r="AM777" i="5"/>
  <c r="AL777" i="5"/>
  <c r="AK777" i="5"/>
  <c r="AJ777" i="5"/>
  <c r="AI777" i="5"/>
  <c r="W777" i="5"/>
  <c r="V777" i="5"/>
  <c r="U777" i="5"/>
  <c r="R777" i="5"/>
  <c r="P777" i="5"/>
  <c r="M777" i="5"/>
  <c r="L777" i="5"/>
  <c r="AS777" i="5" s="1"/>
  <c r="K777" i="5"/>
  <c r="J777" i="5"/>
  <c r="I777" i="5"/>
  <c r="H777" i="5"/>
  <c r="G777" i="5"/>
  <c r="AC777" i="5" s="1"/>
  <c r="F777" i="5"/>
  <c r="E777" i="5"/>
  <c r="AA777" i="5" s="1"/>
  <c r="D777" i="5"/>
  <c r="C777" i="5"/>
  <c r="Y777" i="5" s="1"/>
  <c r="AM776" i="5"/>
  <c r="AJ776" i="5"/>
  <c r="AG776" i="5"/>
  <c r="AC776" i="5"/>
  <c r="AB776" i="5"/>
  <c r="P776" i="5"/>
  <c r="N776" i="5"/>
  <c r="M776" i="5"/>
  <c r="L776" i="5"/>
  <c r="K776" i="5"/>
  <c r="J776" i="5"/>
  <c r="I776" i="5"/>
  <c r="H776" i="5"/>
  <c r="G776" i="5"/>
  <c r="R776" i="5" s="1"/>
  <c r="F776" i="5"/>
  <c r="Q776" i="5" s="1"/>
  <c r="E776" i="5"/>
  <c r="D776" i="5"/>
  <c r="C776" i="5"/>
  <c r="Y776" i="5" s="1"/>
  <c r="AR775" i="5"/>
  <c r="AP775" i="5"/>
  <c r="AN775" i="5"/>
  <c r="AM775" i="5"/>
  <c r="AL775" i="5"/>
  <c r="AD775" i="5"/>
  <c r="T775" i="5"/>
  <c r="R775" i="5"/>
  <c r="P775" i="5"/>
  <c r="M775" i="5"/>
  <c r="L775" i="5"/>
  <c r="AS775" i="5" s="1"/>
  <c r="K775" i="5"/>
  <c r="J775" i="5"/>
  <c r="AQ775" i="5" s="1"/>
  <c r="I775" i="5"/>
  <c r="AE775" i="5" s="1"/>
  <c r="H775" i="5"/>
  <c r="G775" i="5"/>
  <c r="AC775" i="5" s="1"/>
  <c r="F775" i="5"/>
  <c r="E775" i="5"/>
  <c r="AA775" i="5" s="1"/>
  <c r="D775" i="5"/>
  <c r="C775" i="5"/>
  <c r="N775" i="5" s="1"/>
  <c r="AT774" i="5"/>
  <c r="AQ774" i="5"/>
  <c r="X774" i="5"/>
  <c r="N774" i="5"/>
  <c r="M774" i="5"/>
  <c r="AI774" i="5" s="1"/>
  <c r="L774" i="5"/>
  <c r="K774" i="5"/>
  <c r="J774" i="5"/>
  <c r="I774" i="5"/>
  <c r="H774" i="5"/>
  <c r="G774" i="5"/>
  <c r="R774" i="5" s="1"/>
  <c r="F774" i="5"/>
  <c r="Q774" i="5" s="1"/>
  <c r="E774" i="5"/>
  <c r="D774" i="5"/>
  <c r="O774" i="5" s="1"/>
  <c r="C774" i="5"/>
  <c r="AS773" i="5"/>
  <c r="AR773" i="5"/>
  <c r="AN773" i="5"/>
  <c r="AL773" i="5"/>
  <c r="AK773" i="5"/>
  <c r="AH773" i="5"/>
  <c r="AG773" i="5"/>
  <c r="AF773" i="5"/>
  <c r="W773" i="5"/>
  <c r="V773" i="5"/>
  <c r="U773" i="5"/>
  <c r="T773" i="5"/>
  <c r="P773" i="5"/>
  <c r="O773" i="5"/>
  <c r="M773" i="5"/>
  <c r="AI773" i="5" s="1"/>
  <c r="L773" i="5"/>
  <c r="K773" i="5"/>
  <c r="J773" i="5"/>
  <c r="AQ773" i="5" s="1"/>
  <c r="I773" i="5"/>
  <c r="H773" i="5"/>
  <c r="G773" i="5"/>
  <c r="AC773" i="5" s="1"/>
  <c r="F773" i="5"/>
  <c r="E773" i="5"/>
  <c r="AA773" i="5" s="1"/>
  <c r="D773" i="5"/>
  <c r="Z773" i="5" s="1"/>
  <c r="C773" i="5"/>
  <c r="AT772" i="5"/>
  <c r="AS772" i="5"/>
  <c r="AJ772" i="5"/>
  <c r="AI772" i="5"/>
  <c r="AH772" i="5"/>
  <c r="AG772" i="5"/>
  <c r="X772" i="5"/>
  <c r="M772" i="5"/>
  <c r="L772" i="5"/>
  <c r="W772" i="5" s="1"/>
  <c r="K772" i="5"/>
  <c r="J772" i="5"/>
  <c r="I772" i="5"/>
  <c r="T772" i="5" s="1"/>
  <c r="H772" i="5"/>
  <c r="G772" i="5"/>
  <c r="AN772" i="5" s="1"/>
  <c r="F772" i="5"/>
  <c r="E772" i="5"/>
  <c r="D772" i="5"/>
  <c r="C772" i="5"/>
  <c r="Y772" i="5" s="1"/>
  <c r="AN771" i="5"/>
  <c r="AL771" i="5"/>
  <c r="AK771" i="5"/>
  <c r="AJ771" i="5"/>
  <c r="AF771" i="5"/>
  <c r="AC771" i="5"/>
  <c r="AA771" i="5"/>
  <c r="T771" i="5"/>
  <c r="R771" i="5"/>
  <c r="P771" i="5"/>
  <c r="N771" i="5"/>
  <c r="M771" i="5"/>
  <c r="L771" i="5"/>
  <c r="K771" i="5"/>
  <c r="AG771" i="5" s="1"/>
  <c r="J771" i="5"/>
  <c r="I771" i="5"/>
  <c r="AE771" i="5" s="1"/>
  <c r="H771" i="5"/>
  <c r="G771" i="5"/>
  <c r="F771" i="5"/>
  <c r="E771" i="5"/>
  <c r="D771" i="5"/>
  <c r="C771" i="5"/>
  <c r="Y771" i="5" s="1"/>
  <c r="AT770" i="5"/>
  <c r="AR770" i="5"/>
  <c r="AM770" i="5"/>
  <c r="AL770" i="5"/>
  <c r="AH770" i="5"/>
  <c r="X770" i="5"/>
  <c r="V770" i="5"/>
  <c r="U770" i="5"/>
  <c r="M770" i="5"/>
  <c r="AI770" i="5" s="1"/>
  <c r="L770" i="5"/>
  <c r="K770" i="5"/>
  <c r="AG770" i="5" s="1"/>
  <c r="J770" i="5"/>
  <c r="AF770" i="5" s="1"/>
  <c r="I770" i="5"/>
  <c r="H770" i="5"/>
  <c r="G770" i="5"/>
  <c r="F770" i="5"/>
  <c r="Q770" i="5" s="1"/>
  <c r="E770" i="5"/>
  <c r="D770" i="5"/>
  <c r="O770" i="5" s="1"/>
  <c r="C770" i="5"/>
  <c r="X769" i="5"/>
  <c r="W769" i="5"/>
  <c r="T769" i="5"/>
  <c r="R769" i="5"/>
  <c r="M769" i="5"/>
  <c r="AI769" i="5" s="1"/>
  <c r="L769" i="5"/>
  <c r="AH769" i="5" s="1"/>
  <c r="K769" i="5"/>
  <c r="V769" i="5" s="1"/>
  <c r="J769" i="5"/>
  <c r="AF769" i="5" s="1"/>
  <c r="I769" i="5"/>
  <c r="AE769" i="5" s="1"/>
  <c r="H769" i="5"/>
  <c r="AD769" i="5" s="1"/>
  <c r="G769" i="5"/>
  <c r="AN769" i="5" s="1"/>
  <c r="F769" i="5"/>
  <c r="E769" i="5"/>
  <c r="D769" i="5"/>
  <c r="Z769" i="5" s="1"/>
  <c r="C769" i="5"/>
  <c r="Y769" i="5" s="1"/>
  <c r="AT768" i="5"/>
  <c r="AI768" i="5"/>
  <c r="AH768" i="5"/>
  <c r="AG768" i="5"/>
  <c r="X768" i="5"/>
  <c r="V768" i="5"/>
  <c r="M768" i="5"/>
  <c r="L768" i="5"/>
  <c r="W768" i="5" s="1"/>
  <c r="K768" i="5"/>
  <c r="AR768" i="5" s="1"/>
  <c r="J768" i="5"/>
  <c r="I768" i="5"/>
  <c r="H768" i="5"/>
  <c r="G768" i="5"/>
  <c r="F768" i="5"/>
  <c r="AM768" i="5" s="1"/>
  <c r="E768" i="5"/>
  <c r="D768" i="5"/>
  <c r="C768" i="5"/>
  <c r="N768" i="5" s="1"/>
  <c r="AK767" i="5"/>
  <c r="AJ767" i="5"/>
  <c r="AC767" i="5"/>
  <c r="Z767" i="5"/>
  <c r="Y767" i="5"/>
  <c r="W767" i="5"/>
  <c r="M767" i="5"/>
  <c r="L767" i="5"/>
  <c r="AH767" i="5" s="1"/>
  <c r="K767" i="5"/>
  <c r="J767" i="5"/>
  <c r="I767" i="5"/>
  <c r="H767" i="5"/>
  <c r="G767" i="5"/>
  <c r="F767" i="5"/>
  <c r="E767" i="5"/>
  <c r="D767" i="5"/>
  <c r="O767" i="5" s="1"/>
  <c r="C767" i="5"/>
  <c r="N767" i="5" s="1"/>
  <c r="AI766" i="5"/>
  <c r="AE766" i="5"/>
  <c r="AD766" i="5"/>
  <c r="R766" i="5"/>
  <c r="Q766" i="5"/>
  <c r="O766" i="5"/>
  <c r="M766" i="5"/>
  <c r="L766" i="5"/>
  <c r="K766" i="5"/>
  <c r="J766" i="5"/>
  <c r="I766" i="5"/>
  <c r="H766" i="5"/>
  <c r="G766" i="5"/>
  <c r="F766" i="5"/>
  <c r="E766" i="5"/>
  <c r="D766" i="5"/>
  <c r="C766" i="5"/>
  <c r="AJ766" i="5" s="1"/>
  <c r="AR765" i="5"/>
  <c r="AN765" i="5"/>
  <c r="AM765" i="5"/>
  <c r="AL765" i="5"/>
  <c r="AG765" i="5"/>
  <c r="AF765" i="5"/>
  <c r="V765" i="5"/>
  <c r="U765" i="5"/>
  <c r="T765" i="5"/>
  <c r="Q765" i="5"/>
  <c r="P765" i="5"/>
  <c r="N765" i="5"/>
  <c r="M765" i="5"/>
  <c r="L765" i="5"/>
  <c r="K765" i="5"/>
  <c r="J765" i="5"/>
  <c r="AQ765" i="5" s="1"/>
  <c r="I765" i="5"/>
  <c r="AE765" i="5" s="1"/>
  <c r="H765" i="5"/>
  <c r="G765" i="5"/>
  <c r="AC765" i="5" s="1"/>
  <c r="F765" i="5"/>
  <c r="AB765" i="5" s="1"/>
  <c r="E765" i="5"/>
  <c r="AA765" i="5" s="1"/>
  <c r="D765" i="5"/>
  <c r="C765" i="5"/>
  <c r="AM764" i="5"/>
  <c r="AJ764" i="5"/>
  <c r="AF764" i="5"/>
  <c r="O764" i="5"/>
  <c r="M764" i="5"/>
  <c r="L764" i="5"/>
  <c r="K764" i="5"/>
  <c r="J764" i="5"/>
  <c r="U764" i="5" s="1"/>
  <c r="I764" i="5"/>
  <c r="H764" i="5"/>
  <c r="G764" i="5"/>
  <c r="R764" i="5" s="1"/>
  <c r="F764" i="5"/>
  <c r="E764" i="5"/>
  <c r="AA764" i="5" s="1"/>
  <c r="D764" i="5"/>
  <c r="C764" i="5"/>
  <c r="AP763" i="5"/>
  <c r="AN763" i="5"/>
  <c r="AM763" i="5"/>
  <c r="AL763" i="5"/>
  <c r="AK763" i="5"/>
  <c r="AC763" i="5"/>
  <c r="AB763" i="5"/>
  <c r="R763" i="5"/>
  <c r="P763" i="5"/>
  <c r="M763" i="5"/>
  <c r="L763" i="5"/>
  <c r="W763" i="5" s="1"/>
  <c r="K763" i="5"/>
  <c r="V763" i="5" s="1"/>
  <c r="J763" i="5"/>
  <c r="I763" i="5"/>
  <c r="H763" i="5"/>
  <c r="G763" i="5"/>
  <c r="F763" i="5"/>
  <c r="Q763" i="5" s="1"/>
  <c r="E763" i="5"/>
  <c r="AA763" i="5" s="1"/>
  <c r="D763" i="5"/>
  <c r="C763" i="5"/>
  <c r="AQ762" i="5"/>
  <c r="W762" i="5"/>
  <c r="V762" i="5"/>
  <c r="U762" i="5"/>
  <c r="N762" i="5"/>
  <c r="M762" i="5"/>
  <c r="L762" i="5"/>
  <c r="K762" i="5"/>
  <c r="AR762" i="5" s="1"/>
  <c r="J762" i="5"/>
  <c r="AF762" i="5" s="1"/>
  <c r="I762" i="5"/>
  <c r="H762" i="5"/>
  <c r="G762" i="5"/>
  <c r="F762" i="5"/>
  <c r="E762" i="5"/>
  <c r="D762" i="5"/>
  <c r="C762" i="5"/>
  <c r="AT761" i="5"/>
  <c r="AS761" i="5"/>
  <c r="X761" i="5"/>
  <c r="W761" i="5"/>
  <c r="R761" i="5"/>
  <c r="M761" i="5"/>
  <c r="AI761" i="5" s="1"/>
  <c r="L761" i="5"/>
  <c r="AH761" i="5" s="1"/>
  <c r="K761" i="5"/>
  <c r="J761" i="5"/>
  <c r="I761" i="5"/>
  <c r="AP761" i="5" s="1"/>
  <c r="H761" i="5"/>
  <c r="G761" i="5"/>
  <c r="AN761" i="5" s="1"/>
  <c r="F761" i="5"/>
  <c r="AM761" i="5" s="1"/>
  <c r="E761" i="5"/>
  <c r="D761" i="5"/>
  <c r="Z761" i="5" s="1"/>
  <c r="C761" i="5"/>
  <c r="N761" i="5" s="1"/>
  <c r="AQ760" i="5"/>
  <c r="AN760" i="5"/>
  <c r="AM760" i="5"/>
  <c r="AL760" i="5"/>
  <c r="S760" i="5"/>
  <c r="R760" i="5"/>
  <c r="Q760" i="5"/>
  <c r="P760" i="5"/>
  <c r="M760" i="5"/>
  <c r="L760" i="5"/>
  <c r="K760" i="5"/>
  <c r="J760" i="5"/>
  <c r="AF760" i="5" s="1"/>
  <c r="I760" i="5"/>
  <c r="T760" i="5" s="1"/>
  <c r="H760" i="5"/>
  <c r="G760" i="5"/>
  <c r="AC760" i="5" s="1"/>
  <c r="F760" i="5"/>
  <c r="AB760" i="5" s="1"/>
  <c r="E760" i="5"/>
  <c r="AA760" i="5" s="1"/>
  <c r="D760" i="5"/>
  <c r="C760" i="5"/>
  <c r="N760" i="5" s="1"/>
  <c r="AT759" i="5"/>
  <c r="AS759" i="5"/>
  <c r="AR759" i="5"/>
  <c r="AQ759" i="5"/>
  <c r="AB759" i="5"/>
  <c r="W759" i="5"/>
  <c r="U759" i="5"/>
  <c r="Q759" i="5"/>
  <c r="O759" i="5"/>
  <c r="M759" i="5"/>
  <c r="X759" i="5" s="1"/>
  <c r="L759" i="5"/>
  <c r="AH759" i="5" s="1"/>
  <c r="K759" i="5"/>
  <c r="V759" i="5" s="1"/>
  <c r="J759" i="5"/>
  <c r="AF759" i="5" s="1"/>
  <c r="I759" i="5"/>
  <c r="H759" i="5"/>
  <c r="AD759" i="5" s="1"/>
  <c r="G759" i="5"/>
  <c r="AC759" i="5" s="1"/>
  <c r="F759" i="5"/>
  <c r="AM759" i="5" s="1"/>
  <c r="E759" i="5"/>
  <c r="D759" i="5"/>
  <c r="C759" i="5"/>
  <c r="N759" i="5" s="1"/>
  <c r="AM758" i="5"/>
  <c r="AI758" i="5"/>
  <c r="AG758" i="5"/>
  <c r="AC758" i="5"/>
  <c r="AB758" i="5"/>
  <c r="Q758" i="5"/>
  <c r="P758" i="5"/>
  <c r="M758" i="5"/>
  <c r="X758" i="5" s="1"/>
  <c r="L758" i="5"/>
  <c r="K758" i="5"/>
  <c r="J758" i="5"/>
  <c r="I758" i="5"/>
  <c r="T758" i="5" s="1"/>
  <c r="H758" i="5"/>
  <c r="G758" i="5"/>
  <c r="R758" i="5" s="1"/>
  <c r="F758" i="5"/>
  <c r="E758" i="5"/>
  <c r="D758" i="5"/>
  <c r="C758" i="5"/>
  <c r="N758" i="5" s="1"/>
  <c r="AL757" i="5"/>
  <c r="N757" i="5"/>
  <c r="M757" i="5"/>
  <c r="L757" i="5"/>
  <c r="K757" i="5"/>
  <c r="J757" i="5"/>
  <c r="I757" i="5"/>
  <c r="T757" i="5" s="1"/>
  <c r="H757" i="5"/>
  <c r="G757" i="5"/>
  <c r="F757" i="5"/>
  <c r="AB757" i="5" s="1"/>
  <c r="E757" i="5"/>
  <c r="AA757" i="5" s="1"/>
  <c r="D757" i="5"/>
  <c r="C757" i="5"/>
  <c r="AN756" i="5"/>
  <c r="AM756" i="5"/>
  <c r="AK756" i="5"/>
  <c r="AG756" i="5"/>
  <c r="V756" i="5"/>
  <c r="U756" i="5"/>
  <c r="T756" i="5"/>
  <c r="Q756" i="5"/>
  <c r="M756" i="5"/>
  <c r="L756" i="5"/>
  <c r="K756" i="5"/>
  <c r="AR756" i="5" s="1"/>
  <c r="J756" i="5"/>
  <c r="AQ756" i="5" s="1"/>
  <c r="I756" i="5"/>
  <c r="H756" i="5"/>
  <c r="G756" i="5"/>
  <c r="R756" i="5" s="1"/>
  <c r="F756" i="5"/>
  <c r="AB756" i="5" s="1"/>
  <c r="E756" i="5"/>
  <c r="D756" i="5"/>
  <c r="C756" i="5"/>
  <c r="N756" i="5" s="1"/>
  <c r="AT755" i="5"/>
  <c r="AS755" i="5"/>
  <c r="AO755" i="5"/>
  <c r="AH755" i="5"/>
  <c r="Z755" i="5"/>
  <c r="W755" i="5"/>
  <c r="S755" i="5"/>
  <c r="R755" i="5"/>
  <c r="P755" i="5"/>
  <c r="M755" i="5"/>
  <c r="X755" i="5" s="1"/>
  <c r="L755" i="5"/>
  <c r="K755" i="5"/>
  <c r="J755" i="5"/>
  <c r="I755" i="5"/>
  <c r="T755" i="5" s="1"/>
  <c r="H755" i="5"/>
  <c r="AD755" i="5" s="1"/>
  <c r="G755" i="5"/>
  <c r="F755" i="5"/>
  <c r="AM755" i="5" s="1"/>
  <c r="E755" i="5"/>
  <c r="AL755" i="5" s="1"/>
  <c r="D755" i="5"/>
  <c r="C755" i="5"/>
  <c r="N755" i="5" s="1"/>
  <c r="AJ754" i="5"/>
  <c r="Z754" i="5"/>
  <c r="Y754" i="5"/>
  <c r="W754" i="5"/>
  <c r="M754" i="5"/>
  <c r="L754" i="5"/>
  <c r="AS754" i="5" s="1"/>
  <c r="K754" i="5"/>
  <c r="J754" i="5"/>
  <c r="I754" i="5"/>
  <c r="T754" i="5" s="1"/>
  <c r="H754" i="5"/>
  <c r="G754" i="5"/>
  <c r="F754" i="5"/>
  <c r="E754" i="5"/>
  <c r="D754" i="5"/>
  <c r="O754" i="5" s="1"/>
  <c r="C754" i="5"/>
  <c r="N754" i="5" s="1"/>
  <c r="AQ753" i="5"/>
  <c r="AP753" i="5"/>
  <c r="AO753" i="5"/>
  <c r="AL753" i="5"/>
  <c r="AI753" i="5"/>
  <c r="AH753" i="5"/>
  <c r="W753" i="5"/>
  <c r="V753" i="5"/>
  <c r="U753" i="5"/>
  <c r="T753" i="5"/>
  <c r="O753" i="5"/>
  <c r="M753" i="5"/>
  <c r="L753" i="5"/>
  <c r="AS753" i="5" s="1"/>
  <c r="K753" i="5"/>
  <c r="J753" i="5"/>
  <c r="AF753" i="5" s="1"/>
  <c r="I753" i="5"/>
  <c r="AE753" i="5" s="1"/>
  <c r="H753" i="5"/>
  <c r="G753" i="5"/>
  <c r="F753" i="5"/>
  <c r="E753" i="5"/>
  <c r="D753" i="5"/>
  <c r="C753" i="5"/>
  <c r="Q752" i="5"/>
  <c r="N752" i="5"/>
  <c r="M752" i="5"/>
  <c r="L752" i="5"/>
  <c r="K752" i="5"/>
  <c r="J752" i="5"/>
  <c r="I752" i="5"/>
  <c r="H752" i="5"/>
  <c r="G752" i="5"/>
  <c r="F752" i="5"/>
  <c r="E752" i="5"/>
  <c r="D752" i="5"/>
  <c r="AK752" i="5" s="1"/>
  <c r="C752" i="5"/>
  <c r="AT751" i="5"/>
  <c r="AS751" i="5"/>
  <c r="AO751" i="5"/>
  <c r="AN751" i="5"/>
  <c r="AM751" i="5"/>
  <c r="AE751" i="5"/>
  <c r="AD751" i="5"/>
  <c r="AC751" i="5"/>
  <c r="AB751" i="5"/>
  <c r="S751" i="5"/>
  <c r="Q751" i="5"/>
  <c r="P751" i="5"/>
  <c r="N751" i="5"/>
  <c r="M751" i="5"/>
  <c r="X751" i="5" s="1"/>
  <c r="L751" i="5"/>
  <c r="W751" i="5" s="1"/>
  <c r="K751" i="5"/>
  <c r="J751" i="5"/>
  <c r="AQ751" i="5" s="1"/>
  <c r="I751" i="5"/>
  <c r="AP751" i="5" s="1"/>
  <c r="H751" i="5"/>
  <c r="G751" i="5"/>
  <c r="R751" i="5" s="1"/>
  <c r="F751" i="5"/>
  <c r="E751" i="5"/>
  <c r="D751" i="5"/>
  <c r="O751" i="5" s="1"/>
  <c r="C751" i="5"/>
  <c r="AO750" i="5"/>
  <c r="AN750" i="5"/>
  <c r="AM750" i="5"/>
  <c r="AL750" i="5"/>
  <c r="Q750" i="5"/>
  <c r="P750" i="5"/>
  <c r="M750" i="5"/>
  <c r="L750" i="5"/>
  <c r="K750" i="5"/>
  <c r="AG750" i="5" s="1"/>
  <c r="J750" i="5"/>
  <c r="AF750" i="5" s="1"/>
  <c r="I750" i="5"/>
  <c r="T750" i="5" s="1"/>
  <c r="H750" i="5"/>
  <c r="G750" i="5"/>
  <c r="R750" i="5" s="1"/>
  <c r="F750" i="5"/>
  <c r="AB750" i="5" s="1"/>
  <c r="E750" i="5"/>
  <c r="AA750" i="5" s="1"/>
  <c r="D750" i="5"/>
  <c r="O750" i="5" s="1"/>
  <c r="C750" i="5"/>
  <c r="N750" i="5" s="1"/>
  <c r="AS749" i="5"/>
  <c r="AR749" i="5"/>
  <c r="AQ749" i="5"/>
  <c r="AP749" i="5"/>
  <c r="AD749" i="5"/>
  <c r="AB749" i="5"/>
  <c r="W749" i="5"/>
  <c r="V749" i="5"/>
  <c r="U749" i="5"/>
  <c r="S749" i="5"/>
  <c r="Q749" i="5"/>
  <c r="O749" i="5"/>
  <c r="N749" i="5"/>
  <c r="M749" i="5"/>
  <c r="L749" i="5"/>
  <c r="AH749" i="5" s="1"/>
  <c r="K749" i="5"/>
  <c r="AG749" i="5" s="1"/>
  <c r="J749" i="5"/>
  <c r="AF749" i="5" s="1"/>
  <c r="I749" i="5"/>
  <c r="H749" i="5"/>
  <c r="AO749" i="5" s="1"/>
  <c r="G749" i="5"/>
  <c r="F749" i="5"/>
  <c r="AM749" i="5" s="1"/>
  <c r="E749" i="5"/>
  <c r="P749" i="5" s="1"/>
  <c r="D749" i="5"/>
  <c r="C749" i="5"/>
  <c r="AO748" i="5"/>
  <c r="AN748" i="5"/>
  <c r="AM748" i="5"/>
  <c r="AF748" i="5"/>
  <c r="AC748" i="5"/>
  <c r="AB748" i="5"/>
  <c r="Q748" i="5"/>
  <c r="P748" i="5"/>
  <c r="M748" i="5"/>
  <c r="AI748" i="5" s="1"/>
  <c r="L748" i="5"/>
  <c r="K748" i="5"/>
  <c r="J748" i="5"/>
  <c r="I748" i="5"/>
  <c r="T748" i="5" s="1"/>
  <c r="H748" i="5"/>
  <c r="G748" i="5"/>
  <c r="R748" i="5" s="1"/>
  <c r="F748" i="5"/>
  <c r="E748" i="5"/>
  <c r="D748" i="5"/>
  <c r="O748" i="5" s="1"/>
  <c r="C748" i="5"/>
  <c r="N748" i="5" s="1"/>
  <c r="AT747" i="5"/>
  <c r="AS747" i="5"/>
  <c r="AQ747" i="5"/>
  <c r="AI747" i="5"/>
  <c r="AB747" i="5"/>
  <c r="W747" i="5"/>
  <c r="U747" i="5"/>
  <c r="S747" i="5"/>
  <c r="R747" i="5"/>
  <c r="Q747" i="5"/>
  <c r="M747" i="5"/>
  <c r="X747" i="5" s="1"/>
  <c r="L747" i="5"/>
  <c r="AH747" i="5" s="1"/>
  <c r="K747" i="5"/>
  <c r="AR747" i="5" s="1"/>
  <c r="J747" i="5"/>
  <c r="AF747" i="5" s="1"/>
  <c r="I747" i="5"/>
  <c r="H747" i="5"/>
  <c r="G747" i="5"/>
  <c r="AN747" i="5" s="1"/>
  <c r="F747" i="5"/>
  <c r="AM747" i="5" s="1"/>
  <c r="E747" i="5"/>
  <c r="P747" i="5" s="1"/>
  <c r="D747" i="5"/>
  <c r="O747" i="5" s="1"/>
  <c r="C747" i="5"/>
  <c r="N747" i="5" s="1"/>
  <c r="AN746" i="5"/>
  <c r="AM746" i="5"/>
  <c r="AC746" i="5"/>
  <c r="Q746" i="5"/>
  <c r="O746" i="5"/>
  <c r="M746" i="5"/>
  <c r="L746" i="5"/>
  <c r="K746" i="5"/>
  <c r="J746" i="5"/>
  <c r="I746" i="5"/>
  <c r="H746" i="5"/>
  <c r="G746" i="5"/>
  <c r="R746" i="5" s="1"/>
  <c r="F746" i="5"/>
  <c r="AB746" i="5" s="1"/>
  <c r="E746" i="5"/>
  <c r="P746" i="5" s="1"/>
  <c r="D746" i="5"/>
  <c r="Z746" i="5" s="1"/>
  <c r="C746" i="5"/>
  <c r="AT745" i="5"/>
  <c r="AS745" i="5"/>
  <c r="AR745" i="5"/>
  <c r="AI745" i="5"/>
  <c r="AH745" i="5"/>
  <c r="S745" i="5"/>
  <c r="P745" i="5"/>
  <c r="M745" i="5"/>
  <c r="X745" i="5" s="1"/>
  <c r="L745" i="5"/>
  <c r="W745" i="5" s="1"/>
  <c r="K745" i="5"/>
  <c r="J745" i="5"/>
  <c r="U745" i="5" s="1"/>
  <c r="I745" i="5"/>
  <c r="H745" i="5"/>
  <c r="AO745" i="5" s="1"/>
  <c r="G745" i="5"/>
  <c r="F745" i="5"/>
  <c r="E745" i="5"/>
  <c r="AA745" i="5" s="1"/>
  <c r="D745" i="5"/>
  <c r="C745" i="5"/>
  <c r="N745" i="5" s="1"/>
  <c r="AJ744" i="5"/>
  <c r="Y744" i="5"/>
  <c r="X744" i="5"/>
  <c r="W744" i="5"/>
  <c r="V744" i="5"/>
  <c r="N744" i="5"/>
  <c r="M744" i="5"/>
  <c r="AI744" i="5" s="1"/>
  <c r="L744" i="5"/>
  <c r="K744" i="5"/>
  <c r="J744" i="5"/>
  <c r="I744" i="5"/>
  <c r="H744" i="5"/>
  <c r="G744" i="5"/>
  <c r="F744" i="5"/>
  <c r="E744" i="5"/>
  <c r="AL744" i="5" s="1"/>
  <c r="D744" i="5"/>
  <c r="AK744" i="5" s="1"/>
  <c r="C744" i="5"/>
  <c r="U743" i="5"/>
  <c r="P743" i="5"/>
  <c r="O743" i="5"/>
  <c r="M743" i="5"/>
  <c r="L743" i="5"/>
  <c r="K743" i="5"/>
  <c r="J743" i="5"/>
  <c r="AQ743" i="5" s="1"/>
  <c r="I743" i="5"/>
  <c r="H743" i="5"/>
  <c r="G743" i="5"/>
  <c r="AC743" i="5" s="1"/>
  <c r="F743" i="5"/>
  <c r="AM743" i="5" s="1"/>
  <c r="E743" i="5"/>
  <c r="AA743" i="5" s="1"/>
  <c r="D743" i="5"/>
  <c r="C743" i="5"/>
  <c r="N743" i="5" s="1"/>
  <c r="AN742" i="5"/>
  <c r="AM742" i="5"/>
  <c r="AL742" i="5"/>
  <c r="AK742" i="5"/>
  <c r="AJ742" i="5"/>
  <c r="AB742" i="5"/>
  <c r="AA742" i="5"/>
  <c r="Z742" i="5"/>
  <c r="Y742" i="5"/>
  <c r="O742" i="5"/>
  <c r="M742" i="5"/>
  <c r="L742" i="5"/>
  <c r="K742" i="5"/>
  <c r="V742" i="5" s="1"/>
  <c r="J742" i="5"/>
  <c r="U742" i="5" s="1"/>
  <c r="I742" i="5"/>
  <c r="T742" i="5" s="1"/>
  <c r="H742" i="5"/>
  <c r="G742" i="5"/>
  <c r="F742" i="5"/>
  <c r="Q742" i="5" s="1"/>
  <c r="E742" i="5"/>
  <c r="P742" i="5" s="1"/>
  <c r="D742" i="5"/>
  <c r="C742" i="5"/>
  <c r="N742" i="5" s="1"/>
  <c r="AS741" i="5"/>
  <c r="AQ741" i="5"/>
  <c r="AP741" i="5"/>
  <c r="AO741" i="5"/>
  <c r="AN741" i="5"/>
  <c r="AI741" i="5"/>
  <c r="W741" i="5"/>
  <c r="V741" i="5"/>
  <c r="U741" i="5"/>
  <c r="T741" i="5"/>
  <c r="Q741" i="5"/>
  <c r="O741" i="5"/>
  <c r="M741" i="5"/>
  <c r="X741" i="5" s="1"/>
  <c r="L741" i="5"/>
  <c r="AH741" i="5" s="1"/>
  <c r="K741" i="5"/>
  <c r="J741" i="5"/>
  <c r="AF741" i="5" s="1"/>
  <c r="I741" i="5"/>
  <c r="AE741" i="5" s="1"/>
  <c r="H741" i="5"/>
  <c r="G741" i="5"/>
  <c r="AC741" i="5" s="1"/>
  <c r="F741" i="5"/>
  <c r="E741" i="5"/>
  <c r="D741" i="5"/>
  <c r="C741" i="5"/>
  <c r="N741" i="5" s="1"/>
  <c r="AL740" i="5"/>
  <c r="AK740" i="5"/>
  <c r="AJ740" i="5"/>
  <c r="AB740" i="5"/>
  <c r="AA740" i="5"/>
  <c r="Z740" i="5"/>
  <c r="X740" i="5"/>
  <c r="O740" i="5"/>
  <c r="N740" i="5"/>
  <c r="M740" i="5"/>
  <c r="L740" i="5"/>
  <c r="K740" i="5"/>
  <c r="J740" i="5"/>
  <c r="I740" i="5"/>
  <c r="H740" i="5"/>
  <c r="AO740" i="5" s="1"/>
  <c r="G740" i="5"/>
  <c r="F740" i="5"/>
  <c r="Q740" i="5" s="1"/>
  <c r="E740" i="5"/>
  <c r="P740" i="5" s="1"/>
  <c r="D740" i="5"/>
  <c r="C740" i="5"/>
  <c r="Y740" i="5" s="1"/>
  <c r="AS739" i="5"/>
  <c r="AP739" i="5"/>
  <c r="AO739" i="5"/>
  <c r="W739" i="5"/>
  <c r="V739" i="5"/>
  <c r="T739" i="5"/>
  <c r="S739" i="5"/>
  <c r="P739" i="5"/>
  <c r="M739" i="5"/>
  <c r="AT739" i="5" s="1"/>
  <c r="L739" i="5"/>
  <c r="AH739" i="5" s="1"/>
  <c r="K739" i="5"/>
  <c r="AG739" i="5" s="1"/>
  <c r="J739" i="5"/>
  <c r="I739" i="5"/>
  <c r="AE739" i="5" s="1"/>
  <c r="H739" i="5"/>
  <c r="AD739" i="5" s="1"/>
  <c r="G739" i="5"/>
  <c r="F739" i="5"/>
  <c r="E739" i="5"/>
  <c r="D739" i="5"/>
  <c r="C739" i="5"/>
  <c r="N739" i="5" s="1"/>
  <c r="AS738" i="5"/>
  <c r="AR738" i="5"/>
  <c r="AF738" i="5"/>
  <c r="T738" i="5"/>
  <c r="P738" i="5"/>
  <c r="O738" i="5"/>
  <c r="M738" i="5"/>
  <c r="L738" i="5"/>
  <c r="K738" i="5"/>
  <c r="V738" i="5" s="1"/>
  <c r="J738" i="5"/>
  <c r="I738" i="5"/>
  <c r="H738" i="5"/>
  <c r="AO738" i="5" s="1"/>
  <c r="G738" i="5"/>
  <c r="F738" i="5"/>
  <c r="AM738" i="5" s="1"/>
  <c r="E738" i="5"/>
  <c r="AA738" i="5" s="1"/>
  <c r="D738" i="5"/>
  <c r="C738" i="5"/>
  <c r="AT737" i="5"/>
  <c r="AS737" i="5"/>
  <c r="AI737" i="5"/>
  <c r="AH737" i="5"/>
  <c r="AG737" i="5"/>
  <c r="Z737" i="5"/>
  <c r="O737" i="5"/>
  <c r="N737" i="5"/>
  <c r="M737" i="5"/>
  <c r="X737" i="5" s="1"/>
  <c r="L737" i="5"/>
  <c r="W737" i="5" s="1"/>
  <c r="K737" i="5"/>
  <c r="J737" i="5"/>
  <c r="I737" i="5"/>
  <c r="H737" i="5"/>
  <c r="G737" i="5"/>
  <c r="AC737" i="5" s="1"/>
  <c r="F737" i="5"/>
  <c r="Q737" i="5" s="1"/>
  <c r="E737" i="5"/>
  <c r="D737" i="5"/>
  <c r="AK737" i="5" s="1"/>
  <c r="C737" i="5"/>
  <c r="AT736" i="5"/>
  <c r="AS736" i="5"/>
  <c r="AR736" i="5"/>
  <c r="AN736" i="5"/>
  <c r="AM736" i="5"/>
  <c r="AJ736" i="5"/>
  <c r="AI736" i="5"/>
  <c r="AH736" i="5"/>
  <c r="X736" i="5"/>
  <c r="W736" i="5"/>
  <c r="V736" i="5"/>
  <c r="U736" i="5"/>
  <c r="T736" i="5"/>
  <c r="R736" i="5"/>
  <c r="Q736" i="5"/>
  <c r="M736" i="5"/>
  <c r="L736" i="5"/>
  <c r="K736" i="5"/>
  <c r="AG736" i="5" s="1"/>
  <c r="J736" i="5"/>
  <c r="I736" i="5"/>
  <c r="H736" i="5"/>
  <c r="G736" i="5"/>
  <c r="AC736" i="5" s="1"/>
  <c r="F736" i="5"/>
  <c r="AB736" i="5" s="1"/>
  <c r="E736" i="5"/>
  <c r="D736" i="5"/>
  <c r="O736" i="5" s="1"/>
  <c r="C736" i="5"/>
  <c r="Y736" i="5" s="1"/>
  <c r="Z735" i="5"/>
  <c r="X735" i="5"/>
  <c r="W735" i="5"/>
  <c r="M735" i="5"/>
  <c r="AT735" i="5" s="1"/>
  <c r="L735" i="5"/>
  <c r="K735" i="5"/>
  <c r="J735" i="5"/>
  <c r="U735" i="5" s="1"/>
  <c r="I735" i="5"/>
  <c r="T735" i="5" s="1"/>
  <c r="H735" i="5"/>
  <c r="S735" i="5" s="1"/>
  <c r="G735" i="5"/>
  <c r="R735" i="5" s="1"/>
  <c r="F735" i="5"/>
  <c r="E735" i="5"/>
  <c r="D735" i="5"/>
  <c r="AK735" i="5" s="1"/>
  <c r="C735" i="5"/>
  <c r="N735" i="5" s="1"/>
  <c r="AM734" i="5"/>
  <c r="AL734" i="5"/>
  <c r="AK734" i="5"/>
  <c r="AJ734" i="5"/>
  <c r="AI734" i="5"/>
  <c r="AC734" i="5"/>
  <c r="AB734" i="5"/>
  <c r="AA734" i="5"/>
  <c r="Z734" i="5"/>
  <c r="Q734" i="5"/>
  <c r="P734" i="5"/>
  <c r="O734" i="5"/>
  <c r="M734" i="5"/>
  <c r="L734" i="5"/>
  <c r="W734" i="5" s="1"/>
  <c r="K734" i="5"/>
  <c r="J734" i="5"/>
  <c r="I734" i="5"/>
  <c r="H734" i="5"/>
  <c r="G734" i="5"/>
  <c r="AN734" i="5" s="1"/>
  <c r="F734" i="5"/>
  <c r="E734" i="5"/>
  <c r="D734" i="5"/>
  <c r="C734" i="5"/>
  <c r="AT733" i="5"/>
  <c r="AS733" i="5"/>
  <c r="AO733" i="5"/>
  <c r="AA733" i="5"/>
  <c r="X733" i="5"/>
  <c r="W733" i="5"/>
  <c r="P733" i="5"/>
  <c r="M733" i="5"/>
  <c r="AI733" i="5" s="1"/>
  <c r="L733" i="5"/>
  <c r="AH733" i="5" s="1"/>
  <c r="K733" i="5"/>
  <c r="J733" i="5"/>
  <c r="AQ733" i="5" s="1"/>
  <c r="I733" i="5"/>
  <c r="H733" i="5"/>
  <c r="G733" i="5"/>
  <c r="F733" i="5"/>
  <c r="E733" i="5"/>
  <c r="AL733" i="5" s="1"/>
  <c r="D733" i="5"/>
  <c r="C733" i="5"/>
  <c r="N733" i="5" s="1"/>
  <c r="AR732" i="5"/>
  <c r="T732" i="5"/>
  <c r="R732" i="5"/>
  <c r="M732" i="5"/>
  <c r="L732" i="5"/>
  <c r="K732" i="5"/>
  <c r="J732" i="5"/>
  <c r="I732" i="5"/>
  <c r="H732" i="5"/>
  <c r="AO732" i="5" s="1"/>
  <c r="G732" i="5"/>
  <c r="F732" i="5"/>
  <c r="E732" i="5"/>
  <c r="D732" i="5"/>
  <c r="C732" i="5"/>
  <c r="AT731" i="5"/>
  <c r="AG731" i="5"/>
  <c r="AF731" i="5"/>
  <c r="AD731" i="5"/>
  <c r="Z731" i="5"/>
  <c r="Q731" i="5"/>
  <c r="O731" i="5"/>
  <c r="M731" i="5"/>
  <c r="L731" i="5"/>
  <c r="K731" i="5"/>
  <c r="J731" i="5"/>
  <c r="I731" i="5"/>
  <c r="AE731" i="5" s="1"/>
  <c r="H731" i="5"/>
  <c r="G731" i="5"/>
  <c r="F731" i="5"/>
  <c r="AM731" i="5" s="1"/>
  <c r="E731" i="5"/>
  <c r="D731" i="5"/>
  <c r="AK731" i="5" s="1"/>
  <c r="C731" i="5"/>
  <c r="N731" i="5" s="1"/>
  <c r="AT730" i="5"/>
  <c r="AS730" i="5"/>
  <c r="AR730" i="5"/>
  <c r="AI730" i="5"/>
  <c r="AH730" i="5"/>
  <c r="X730" i="5"/>
  <c r="W730" i="5"/>
  <c r="V730" i="5"/>
  <c r="U730" i="5"/>
  <c r="M730" i="5"/>
  <c r="L730" i="5"/>
  <c r="K730" i="5"/>
  <c r="AG730" i="5" s="1"/>
  <c r="J730" i="5"/>
  <c r="I730" i="5"/>
  <c r="T730" i="5" s="1"/>
  <c r="H730" i="5"/>
  <c r="G730" i="5"/>
  <c r="F730" i="5"/>
  <c r="E730" i="5"/>
  <c r="P730" i="5" s="1"/>
  <c r="D730" i="5"/>
  <c r="C730" i="5"/>
  <c r="Z729" i="5"/>
  <c r="V729" i="5"/>
  <c r="U729" i="5"/>
  <c r="T729" i="5"/>
  <c r="O729" i="5"/>
  <c r="N729" i="5"/>
  <c r="M729" i="5"/>
  <c r="L729" i="5"/>
  <c r="K729" i="5"/>
  <c r="J729" i="5"/>
  <c r="AQ729" i="5" s="1"/>
  <c r="I729" i="5"/>
  <c r="AP729" i="5" s="1"/>
  <c r="H729" i="5"/>
  <c r="G729" i="5"/>
  <c r="R729" i="5" s="1"/>
  <c r="F729" i="5"/>
  <c r="Q729" i="5" s="1"/>
  <c r="E729" i="5"/>
  <c r="D729" i="5"/>
  <c r="AK729" i="5" s="1"/>
  <c r="C729" i="5"/>
  <c r="AS728" i="5"/>
  <c r="AL728" i="5"/>
  <c r="AK728" i="5"/>
  <c r="AD728" i="5"/>
  <c r="Z728" i="5"/>
  <c r="P728" i="5"/>
  <c r="O728" i="5"/>
  <c r="M728" i="5"/>
  <c r="L728" i="5"/>
  <c r="K728" i="5"/>
  <c r="J728" i="5"/>
  <c r="I728" i="5"/>
  <c r="H728" i="5"/>
  <c r="G728" i="5"/>
  <c r="R728" i="5" s="1"/>
  <c r="F728" i="5"/>
  <c r="E728" i="5"/>
  <c r="AA728" i="5" s="1"/>
  <c r="D728" i="5"/>
  <c r="C728" i="5"/>
  <c r="AR727" i="5"/>
  <c r="AQ727" i="5"/>
  <c r="AP727" i="5"/>
  <c r="AO727" i="5"/>
  <c r="AE727" i="5"/>
  <c r="AD727" i="5"/>
  <c r="Y727" i="5"/>
  <c r="V727" i="5"/>
  <c r="U727" i="5"/>
  <c r="S727" i="5"/>
  <c r="N727" i="5"/>
  <c r="M727" i="5"/>
  <c r="L727" i="5"/>
  <c r="K727" i="5"/>
  <c r="AG727" i="5" s="1"/>
  <c r="J727" i="5"/>
  <c r="AF727" i="5" s="1"/>
  <c r="I727" i="5"/>
  <c r="T727" i="5" s="1"/>
  <c r="H727" i="5"/>
  <c r="G727" i="5"/>
  <c r="F727" i="5"/>
  <c r="E727" i="5"/>
  <c r="D727" i="5"/>
  <c r="C727" i="5"/>
  <c r="AJ727" i="5" s="1"/>
  <c r="AT726" i="5"/>
  <c r="AS726" i="5"/>
  <c r="AA726" i="5"/>
  <c r="Z726" i="5"/>
  <c r="Y726" i="5"/>
  <c r="X726" i="5"/>
  <c r="W726" i="5"/>
  <c r="M726" i="5"/>
  <c r="AI726" i="5" s="1"/>
  <c r="L726" i="5"/>
  <c r="AH726" i="5" s="1"/>
  <c r="K726" i="5"/>
  <c r="AR726" i="5" s="1"/>
  <c r="J726" i="5"/>
  <c r="I726" i="5"/>
  <c r="H726" i="5"/>
  <c r="AO726" i="5" s="1"/>
  <c r="G726" i="5"/>
  <c r="R726" i="5" s="1"/>
  <c r="F726" i="5"/>
  <c r="E726" i="5"/>
  <c r="D726" i="5"/>
  <c r="C726" i="5"/>
  <c r="N726" i="5" s="1"/>
  <c r="AP725" i="5"/>
  <c r="AO725" i="5"/>
  <c r="AG725" i="5"/>
  <c r="AE725" i="5"/>
  <c r="AD725" i="5"/>
  <c r="AC725" i="5"/>
  <c r="AB725" i="5"/>
  <c r="AA725" i="5"/>
  <c r="S725" i="5"/>
  <c r="R725" i="5"/>
  <c r="P725" i="5"/>
  <c r="N725" i="5"/>
  <c r="M725" i="5"/>
  <c r="L725" i="5"/>
  <c r="K725" i="5"/>
  <c r="J725" i="5"/>
  <c r="I725" i="5"/>
  <c r="T725" i="5" s="1"/>
  <c r="H725" i="5"/>
  <c r="G725" i="5"/>
  <c r="AN725" i="5" s="1"/>
  <c r="F725" i="5"/>
  <c r="AM725" i="5" s="1"/>
  <c r="E725" i="5"/>
  <c r="AL725" i="5" s="1"/>
  <c r="D725" i="5"/>
  <c r="C725" i="5"/>
  <c r="AJ725" i="5" s="1"/>
  <c r="AP724" i="5"/>
  <c r="AL724" i="5"/>
  <c r="AG724" i="5"/>
  <c r="AD724" i="5"/>
  <c r="T724" i="5"/>
  <c r="R724" i="5"/>
  <c r="P724" i="5"/>
  <c r="O724" i="5"/>
  <c r="M724" i="5"/>
  <c r="L724" i="5"/>
  <c r="AS724" i="5" s="1"/>
  <c r="K724" i="5"/>
  <c r="J724" i="5"/>
  <c r="I724" i="5"/>
  <c r="AE724" i="5" s="1"/>
  <c r="H724" i="5"/>
  <c r="AO724" i="5" s="1"/>
  <c r="G724" i="5"/>
  <c r="F724" i="5"/>
  <c r="E724" i="5"/>
  <c r="AA724" i="5" s="1"/>
  <c r="D724" i="5"/>
  <c r="C724" i="5"/>
  <c r="AR723" i="5"/>
  <c r="AP723" i="5"/>
  <c r="S723" i="5"/>
  <c r="N723" i="5"/>
  <c r="M723" i="5"/>
  <c r="L723" i="5"/>
  <c r="K723" i="5"/>
  <c r="V723" i="5" s="1"/>
  <c r="J723" i="5"/>
  <c r="I723" i="5"/>
  <c r="T723" i="5" s="1"/>
  <c r="H723" i="5"/>
  <c r="AO723" i="5" s="1"/>
  <c r="G723" i="5"/>
  <c r="R723" i="5" s="1"/>
  <c r="F723" i="5"/>
  <c r="Q723" i="5" s="1"/>
  <c r="E723" i="5"/>
  <c r="D723" i="5"/>
  <c r="O723" i="5" s="1"/>
  <c r="C723" i="5"/>
  <c r="AT722" i="5"/>
  <c r="AS722" i="5"/>
  <c r="AQ722" i="5"/>
  <c r="AL722" i="5"/>
  <c r="AF722" i="5"/>
  <c r="AA722" i="5"/>
  <c r="Z722" i="5"/>
  <c r="Y722" i="5"/>
  <c r="R722" i="5"/>
  <c r="M722" i="5"/>
  <c r="L722" i="5"/>
  <c r="W722" i="5" s="1"/>
  <c r="K722" i="5"/>
  <c r="J722" i="5"/>
  <c r="U722" i="5" s="1"/>
  <c r="I722" i="5"/>
  <c r="AP722" i="5" s="1"/>
  <c r="H722" i="5"/>
  <c r="G722" i="5"/>
  <c r="F722" i="5"/>
  <c r="E722" i="5"/>
  <c r="P722" i="5" s="1"/>
  <c r="D722" i="5"/>
  <c r="C722" i="5"/>
  <c r="AR721" i="5"/>
  <c r="AG721" i="5"/>
  <c r="AF721" i="5"/>
  <c r="AE721" i="5"/>
  <c r="V721" i="5"/>
  <c r="U721" i="5"/>
  <c r="S721" i="5"/>
  <c r="P721" i="5"/>
  <c r="M721" i="5"/>
  <c r="L721" i="5"/>
  <c r="K721" i="5"/>
  <c r="J721" i="5"/>
  <c r="AQ721" i="5" s="1"/>
  <c r="I721" i="5"/>
  <c r="H721" i="5"/>
  <c r="G721" i="5"/>
  <c r="AC721" i="5" s="1"/>
  <c r="F721" i="5"/>
  <c r="E721" i="5"/>
  <c r="AL721" i="5" s="1"/>
  <c r="D721" i="5"/>
  <c r="O721" i="5" s="1"/>
  <c r="C721" i="5"/>
  <c r="Y721" i="5" s="1"/>
  <c r="AQ720" i="5"/>
  <c r="AI720" i="5"/>
  <c r="AH720" i="5"/>
  <c r="AG720" i="5"/>
  <c r="AF720" i="5"/>
  <c r="AD720" i="5"/>
  <c r="U720" i="5"/>
  <c r="T720" i="5"/>
  <c r="S720" i="5"/>
  <c r="R720" i="5"/>
  <c r="M720" i="5"/>
  <c r="L720" i="5"/>
  <c r="K720" i="5"/>
  <c r="V720" i="5" s="1"/>
  <c r="J720" i="5"/>
  <c r="I720" i="5"/>
  <c r="AP720" i="5" s="1"/>
  <c r="H720" i="5"/>
  <c r="AO720" i="5" s="1"/>
  <c r="G720" i="5"/>
  <c r="F720" i="5"/>
  <c r="E720" i="5"/>
  <c r="D720" i="5"/>
  <c r="C720" i="5"/>
  <c r="AJ720" i="5" s="1"/>
  <c r="AR719" i="5"/>
  <c r="AQ719" i="5"/>
  <c r="U719" i="5"/>
  <c r="S719" i="5"/>
  <c r="Q719" i="5"/>
  <c r="O719" i="5"/>
  <c r="M719" i="5"/>
  <c r="L719" i="5"/>
  <c r="K719" i="5"/>
  <c r="V719" i="5" s="1"/>
  <c r="J719" i="5"/>
  <c r="AF719" i="5" s="1"/>
  <c r="I719" i="5"/>
  <c r="T719" i="5" s="1"/>
  <c r="H719" i="5"/>
  <c r="AO719" i="5" s="1"/>
  <c r="G719" i="5"/>
  <c r="R719" i="5" s="1"/>
  <c r="F719" i="5"/>
  <c r="E719" i="5"/>
  <c r="D719" i="5"/>
  <c r="Z719" i="5" s="1"/>
  <c r="C719" i="5"/>
  <c r="AT718" i="5"/>
  <c r="AK718" i="5"/>
  <c r="AJ718" i="5"/>
  <c r="Z718" i="5"/>
  <c r="Y718" i="5"/>
  <c r="O718" i="5"/>
  <c r="M718" i="5"/>
  <c r="X718" i="5" s="1"/>
  <c r="L718" i="5"/>
  <c r="W718" i="5" s="1"/>
  <c r="K718" i="5"/>
  <c r="J718" i="5"/>
  <c r="I718" i="5"/>
  <c r="AE718" i="5" s="1"/>
  <c r="H718" i="5"/>
  <c r="AD718" i="5" s="1"/>
  <c r="G718" i="5"/>
  <c r="R718" i="5" s="1"/>
  <c r="F718" i="5"/>
  <c r="E718" i="5"/>
  <c r="D718" i="5"/>
  <c r="C718" i="5"/>
  <c r="N718" i="5" s="1"/>
  <c r="AG717" i="5"/>
  <c r="AE717" i="5"/>
  <c r="AC717" i="5"/>
  <c r="AB717" i="5"/>
  <c r="R717" i="5"/>
  <c r="Q717" i="5"/>
  <c r="N717" i="5"/>
  <c r="M717" i="5"/>
  <c r="X717" i="5" s="1"/>
  <c r="L717" i="5"/>
  <c r="K717" i="5"/>
  <c r="J717" i="5"/>
  <c r="I717" i="5"/>
  <c r="H717" i="5"/>
  <c r="G717" i="5"/>
  <c r="AN717" i="5" s="1"/>
  <c r="F717" i="5"/>
  <c r="AM717" i="5" s="1"/>
  <c r="E717" i="5"/>
  <c r="AA717" i="5" s="1"/>
  <c r="D717" i="5"/>
  <c r="O717" i="5" s="1"/>
  <c r="C717" i="5"/>
  <c r="Y717" i="5" s="1"/>
  <c r="AT716" i="5"/>
  <c r="AS716" i="5"/>
  <c r="AR716" i="5"/>
  <c r="AQ716" i="5"/>
  <c r="AP716" i="5"/>
  <c r="AL716" i="5"/>
  <c r="AK716" i="5"/>
  <c r="AH716" i="5"/>
  <c r="Y716" i="5"/>
  <c r="V716" i="5"/>
  <c r="T716" i="5"/>
  <c r="S716" i="5"/>
  <c r="O716" i="5"/>
  <c r="M716" i="5"/>
  <c r="L716" i="5"/>
  <c r="W716" i="5" s="1"/>
  <c r="K716" i="5"/>
  <c r="AG716" i="5" s="1"/>
  <c r="J716" i="5"/>
  <c r="U716" i="5" s="1"/>
  <c r="I716" i="5"/>
  <c r="AE716" i="5" s="1"/>
  <c r="H716" i="5"/>
  <c r="AO716" i="5" s="1"/>
  <c r="G716" i="5"/>
  <c r="F716" i="5"/>
  <c r="E716" i="5"/>
  <c r="D716" i="5"/>
  <c r="Z716" i="5" s="1"/>
  <c r="C716" i="5"/>
  <c r="AR715" i="5"/>
  <c r="AQ715" i="5"/>
  <c r="AE715" i="5"/>
  <c r="AC715" i="5"/>
  <c r="AA715" i="5"/>
  <c r="U715" i="5"/>
  <c r="O715" i="5"/>
  <c r="M715" i="5"/>
  <c r="L715" i="5"/>
  <c r="K715" i="5"/>
  <c r="V715" i="5" s="1"/>
  <c r="J715" i="5"/>
  <c r="AF715" i="5" s="1"/>
  <c r="I715" i="5"/>
  <c r="H715" i="5"/>
  <c r="G715" i="5"/>
  <c r="F715" i="5"/>
  <c r="E715" i="5"/>
  <c r="D715" i="5"/>
  <c r="Z715" i="5" s="1"/>
  <c r="C715" i="5"/>
  <c r="N715" i="5" s="1"/>
  <c r="AT714" i="5"/>
  <c r="AK714" i="5"/>
  <c r="AJ714" i="5"/>
  <c r="AD714" i="5"/>
  <c r="Z714" i="5"/>
  <c r="Y714" i="5"/>
  <c r="S714" i="5"/>
  <c r="O714" i="5"/>
  <c r="M714" i="5"/>
  <c r="X714" i="5" s="1"/>
  <c r="L714" i="5"/>
  <c r="AS714" i="5" s="1"/>
  <c r="K714" i="5"/>
  <c r="AR714" i="5" s="1"/>
  <c r="J714" i="5"/>
  <c r="AQ714" i="5" s="1"/>
  <c r="I714" i="5"/>
  <c r="H714" i="5"/>
  <c r="AO714" i="5" s="1"/>
  <c r="G714" i="5"/>
  <c r="F714" i="5"/>
  <c r="E714" i="5"/>
  <c r="D714" i="5"/>
  <c r="C714" i="5"/>
  <c r="N714" i="5" s="1"/>
  <c r="AP713" i="5"/>
  <c r="AA713" i="5"/>
  <c r="V713" i="5"/>
  <c r="U713" i="5"/>
  <c r="M713" i="5"/>
  <c r="L713" i="5"/>
  <c r="K713" i="5"/>
  <c r="J713" i="5"/>
  <c r="I713" i="5"/>
  <c r="T713" i="5" s="1"/>
  <c r="H713" i="5"/>
  <c r="S713" i="5" s="1"/>
  <c r="G713" i="5"/>
  <c r="F713" i="5"/>
  <c r="E713" i="5"/>
  <c r="D713" i="5"/>
  <c r="C713" i="5"/>
  <c r="AL712" i="5"/>
  <c r="AK712" i="5"/>
  <c r="AF712" i="5"/>
  <c r="AD712" i="5"/>
  <c r="AA712" i="5"/>
  <c r="Z712" i="5"/>
  <c r="P712" i="5"/>
  <c r="M712" i="5"/>
  <c r="AT712" i="5" s="1"/>
  <c r="L712" i="5"/>
  <c r="K712" i="5"/>
  <c r="J712" i="5"/>
  <c r="I712" i="5"/>
  <c r="H712" i="5"/>
  <c r="G712" i="5"/>
  <c r="R712" i="5" s="1"/>
  <c r="F712" i="5"/>
  <c r="E712" i="5"/>
  <c r="D712" i="5"/>
  <c r="O712" i="5" s="1"/>
  <c r="C712" i="5"/>
  <c r="AQ711" i="5"/>
  <c r="AP711" i="5"/>
  <c r="AO711" i="5"/>
  <c r="AG711" i="5"/>
  <c r="AF711" i="5"/>
  <c r="AE711" i="5"/>
  <c r="AD711" i="5"/>
  <c r="AC711" i="5"/>
  <c r="R711" i="5"/>
  <c r="Q711" i="5"/>
  <c r="M711" i="5"/>
  <c r="L711" i="5"/>
  <c r="K711" i="5"/>
  <c r="J711" i="5"/>
  <c r="U711" i="5" s="1"/>
  <c r="I711" i="5"/>
  <c r="T711" i="5" s="1"/>
  <c r="H711" i="5"/>
  <c r="S711" i="5" s="1"/>
  <c r="G711" i="5"/>
  <c r="AN711" i="5" s="1"/>
  <c r="F711" i="5"/>
  <c r="AM711" i="5" s="1"/>
  <c r="E711" i="5"/>
  <c r="D711" i="5"/>
  <c r="O711" i="5" s="1"/>
  <c r="C711" i="5"/>
  <c r="AR710" i="5"/>
  <c r="AQ710" i="5"/>
  <c r="AA710" i="5"/>
  <c r="Y710" i="5"/>
  <c r="W710" i="5"/>
  <c r="V710" i="5"/>
  <c r="U710" i="5"/>
  <c r="T710" i="5"/>
  <c r="M710" i="5"/>
  <c r="X710" i="5" s="1"/>
  <c r="L710" i="5"/>
  <c r="AS710" i="5" s="1"/>
  <c r="K710" i="5"/>
  <c r="AG710" i="5" s="1"/>
  <c r="J710" i="5"/>
  <c r="AF710" i="5" s="1"/>
  <c r="I710" i="5"/>
  <c r="H710" i="5"/>
  <c r="G710" i="5"/>
  <c r="R710" i="5" s="1"/>
  <c r="F710" i="5"/>
  <c r="E710" i="5"/>
  <c r="D710" i="5"/>
  <c r="C710" i="5"/>
  <c r="N710" i="5" s="1"/>
  <c r="AG709" i="5"/>
  <c r="AF709" i="5"/>
  <c r="X709" i="5"/>
  <c r="V709" i="5"/>
  <c r="U709" i="5"/>
  <c r="M709" i="5"/>
  <c r="L709" i="5"/>
  <c r="K709" i="5"/>
  <c r="AR709" i="5" s="1"/>
  <c r="J709" i="5"/>
  <c r="AQ709" i="5" s="1"/>
  <c r="I709" i="5"/>
  <c r="H709" i="5"/>
  <c r="G709" i="5"/>
  <c r="R709" i="5" s="1"/>
  <c r="F709" i="5"/>
  <c r="AM709" i="5" s="1"/>
  <c r="E709" i="5"/>
  <c r="P709" i="5" s="1"/>
  <c r="D709" i="5"/>
  <c r="C709" i="5"/>
  <c r="AR708" i="5"/>
  <c r="AK708" i="5"/>
  <c r="AJ708" i="5"/>
  <c r="AG708" i="5"/>
  <c r="AF708" i="5"/>
  <c r="AE708" i="5"/>
  <c r="Z708" i="5"/>
  <c r="V708" i="5"/>
  <c r="T708" i="5"/>
  <c r="R708" i="5"/>
  <c r="P708" i="5"/>
  <c r="O708" i="5"/>
  <c r="M708" i="5"/>
  <c r="AT708" i="5" s="1"/>
  <c r="L708" i="5"/>
  <c r="K708" i="5"/>
  <c r="J708" i="5"/>
  <c r="I708" i="5"/>
  <c r="AP708" i="5" s="1"/>
  <c r="H708" i="5"/>
  <c r="G708" i="5"/>
  <c r="F708" i="5"/>
  <c r="E708" i="5"/>
  <c r="AA708" i="5" s="1"/>
  <c r="D708" i="5"/>
  <c r="C708" i="5"/>
  <c r="AR707" i="5"/>
  <c r="AQ707" i="5"/>
  <c r="AP707" i="5"/>
  <c r="AG707" i="5"/>
  <c r="AF707" i="5"/>
  <c r="V707" i="5"/>
  <c r="U707" i="5"/>
  <c r="S707" i="5"/>
  <c r="R707" i="5"/>
  <c r="M707" i="5"/>
  <c r="X707" i="5" s="1"/>
  <c r="L707" i="5"/>
  <c r="K707" i="5"/>
  <c r="J707" i="5"/>
  <c r="I707" i="5"/>
  <c r="T707" i="5" s="1"/>
  <c r="H707" i="5"/>
  <c r="AO707" i="5" s="1"/>
  <c r="G707" i="5"/>
  <c r="AC707" i="5" s="1"/>
  <c r="F707" i="5"/>
  <c r="Q707" i="5" s="1"/>
  <c r="E707" i="5"/>
  <c r="P707" i="5" s="1"/>
  <c r="D707" i="5"/>
  <c r="O707" i="5" s="1"/>
  <c r="C707" i="5"/>
  <c r="AT706" i="5"/>
  <c r="AS706" i="5"/>
  <c r="AP706" i="5"/>
  <c r="AJ706" i="5"/>
  <c r="AA706" i="5"/>
  <c r="Y706" i="5"/>
  <c r="X706" i="5"/>
  <c r="W706" i="5"/>
  <c r="O706" i="5"/>
  <c r="M706" i="5"/>
  <c r="AI706" i="5" s="1"/>
  <c r="L706" i="5"/>
  <c r="AH706" i="5" s="1"/>
  <c r="K706" i="5"/>
  <c r="J706" i="5"/>
  <c r="I706" i="5"/>
  <c r="H706" i="5"/>
  <c r="AO706" i="5" s="1"/>
  <c r="G706" i="5"/>
  <c r="F706" i="5"/>
  <c r="E706" i="5"/>
  <c r="D706" i="5"/>
  <c r="Z706" i="5" s="1"/>
  <c r="C706" i="5"/>
  <c r="N706" i="5" s="1"/>
  <c r="AO705" i="5"/>
  <c r="AM705" i="5"/>
  <c r="AG705" i="5"/>
  <c r="AF705" i="5"/>
  <c r="AE705" i="5"/>
  <c r="AD705" i="5"/>
  <c r="U705" i="5"/>
  <c r="S705" i="5"/>
  <c r="M705" i="5"/>
  <c r="X705" i="5" s="1"/>
  <c r="L705" i="5"/>
  <c r="K705" i="5"/>
  <c r="J705" i="5"/>
  <c r="AQ705" i="5" s="1"/>
  <c r="I705" i="5"/>
  <c r="H705" i="5"/>
  <c r="G705" i="5"/>
  <c r="F705" i="5"/>
  <c r="E705" i="5"/>
  <c r="AA705" i="5" s="1"/>
  <c r="D705" i="5"/>
  <c r="C705" i="5"/>
  <c r="AT704" i="5"/>
  <c r="AL704" i="5"/>
  <c r="AI704" i="5"/>
  <c r="AH704" i="5"/>
  <c r="X704" i="5"/>
  <c r="W704" i="5"/>
  <c r="V704" i="5"/>
  <c r="U704" i="5"/>
  <c r="T704" i="5"/>
  <c r="S704" i="5"/>
  <c r="M704" i="5"/>
  <c r="L704" i="5"/>
  <c r="AS704" i="5" s="1"/>
  <c r="K704" i="5"/>
  <c r="AR704" i="5" s="1"/>
  <c r="J704" i="5"/>
  <c r="AF704" i="5" s="1"/>
  <c r="I704" i="5"/>
  <c r="H704" i="5"/>
  <c r="G704" i="5"/>
  <c r="F704" i="5"/>
  <c r="E704" i="5"/>
  <c r="D704" i="5"/>
  <c r="C704" i="5"/>
  <c r="AM703" i="5"/>
  <c r="AG703" i="5"/>
  <c r="AE703" i="5"/>
  <c r="AD703" i="5"/>
  <c r="AB703" i="5"/>
  <c r="V703" i="5"/>
  <c r="M703" i="5"/>
  <c r="X703" i="5" s="1"/>
  <c r="L703" i="5"/>
  <c r="K703" i="5"/>
  <c r="AR703" i="5" s="1"/>
  <c r="J703" i="5"/>
  <c r="I703" i="5"/>
  <c r="H703" i="5"/>
  <c r="G703" i="5"/>
  <c r="F703" i="5"/>
  <c r="Q703" i="5" s="1"/>
  <c r="E703" i="5"/>
  <c r="AL703" i="5" s="1"/>
  <c r="D703" i="5"/>
  <c r="C703" i="5"/>
  <c r="Y703" i="5" s="1"/>
  <c r="AK702" i="5"/>
  <c r="AJ702" i="5"/>
  <c r="Z702" i="5"/>
  <c r="Y702" i="5"/>
  <c r="O702" i="5"/>
  <c r="M702" i="5"/>
  <c r="L702" i="5"/>
  <c r="W702" i="5" s="1"/>
  <c r="K702" i="5"/>
  <c r="J702" i="5"/>
  <c r="I702" i="5"/>
  <c r="AE702" i="5" s="1"/>
  <c r="H702" i="5"/>
  <c r="G702" i="5"/>
  <c r="R702" i="5" s="1"/>
  <c r="F702" i="5"/>
  <c r="E702" i="5"/>
  <c r="D702" i="5"/>
  <c r="C702" i="5"/>
  <c r="N702" i="5" s="1"/>
  <c r="AO701" i="5"/>
  <c r="AG701" i="5"/>
  <c r="AC701" i="5"/>
  <c r="AA701" i="5"/>
  <c r="Z701" i="5"/>
  <c r="Y701" i="5"/>
  <c r="M701" i="5"/>
  <c r="L701" i="5"/>
  <c r="K701" i="5"/>
  <c r="V701" i="5" s="1"/>
  <c r="J701" i="5"/>
  <c r="I701" i="5"/>
  <c r="H701" i="5"/>
  <c r="G701" i="5"/>
  <c r="F701" i="5"/>
  <c r="E701" i="5"/>
  <c r="P701" i="5" s="1"/>
  <c r="D701" i="5"/>
  <c r="AK701" i="5" s="1"/>
  <c r="C701" i="5"/>
  <c r="AJ700" i="5"/>
  <c r="AG700" i="5"/>
  <c r="Y700" i="5"/>
  <c r="X700" i="5"/>
  <c r="V700" i="5"/>
  <c r="M700" i="5"/>
  <c r="AT700" i="5" s="1"/>
  <c r="L700" i="5"/>
  <c r="K700" i="5"/>
  <c r="AR700" i="5" s="1"/>
  <c r="J700" i="5"/>
  <c r="I700" i="5"/>
  <c r="H700" i="5"/>
  <c r="G700" i="5"/>
  <c r="F700" i="5"/>
  <c r="E700" i="5"/>
  <c r="D700" i="5"/>
  <c r="C700" i="5"/>
  <c r="N700" i="5" s="1"/>
  <c r="AL699" i="5"/>
  <c r="AK699" i="5"/>
  <c r="AG699" i="5"/>
  <c r="AE699" i="5"/>
  <c r="AD699" i="5"/>
  <c r="X699" i="5"/>
  <c r="Q699" i="5"/>
  <c r="N699" i="5"/>
  <c r="M699" i="5"/>
  <c r="L699" i="5"/>
  <c r="K699" i="5"/>
  <c r="J699" i="5"/>
  <c r="I699" i="5"/>
  <c r="T699" i="5" s="1"/>
  <c r="H699" i="5"/>
  <c r="AO699" i="5" s="1"/>
  <c r="G699" i="5"/>
  <c r="AC699" i="5" s="1"/>
  <c r="F699" i="5"/>
  <c r="AB699" i="5" s="1"/>
  <c r="E699" i="5"/>
  <c r="AA699" i="5" s="1"/>
  <c r="D699" i="5"/>
  <c r="C699" i="5"/>
  <c r="AS698" i="5"/>
  <c r="AL698" i="5"/>
  <c r="AK698" i="5"/>
  <c r="AJ698" i="5"/>
  <c r="AA698" i="5"/>
  <c r="Z698" i="5"/>
  <c r="Y698" i="5"/>
  <c r="W698" i="5"/>
  <c r="O698" i="5"/>
  <c r="M698" i="5"/>
  <c r="X698" i="5" s="1"/>
  <c r="L698" i="5"/>
  <c r="AH698" i="5" s="1"/>
  <c r="K698" i="5"/>
  <c r="J698" i="5"/>
  <c r="I698" i="5"/>
  <c r="H698" i="5"/>
  <c r="G698" i="5"/>
  <c r="F698" i="5"/>
  <c r="E698" i="5"/>
  <c r="P698" i="5" s="1"/>
  <c r="D698" i="5"/>
  <c r="C698" i="5"/>
  <c r="N698" i="5" s="1"/>
  <c r="AR697" i="5"/>
  <c r="AO697" i="5"/>
  <c r="AN697" i="5"/>
  <c r="AJ697" i="5"/>
  <c r="AC697" i="5"/>
  <c r="Z697" i="5"/>
  <c r="Y697" i="5"/>
  <c r="X697" i="5"/>
  <c r="N697" i="5"/>
  <c r="M697" i="5"/>
  <c r="L697" i="5"/>
  <c r="K697" i="5"/>
  <c r="AG697" i="5" s="1"/>
  <c r="J697" i="5"/>
  <c r="I697" i="5"/>
  <c r="H697" i="5"/>
  <c r="G697" i="5"/>
  <c r="R697" i="5" s="1"/>
  <c r="F697" i="5"/>
  <c r="E697" i="5"/>
  <c r="D697" i="5"/>
  <c r="AK697" i="5" s="1"/>
  <c r="C697" i="5"/>
  <c r="AJ696" i="5"/>
  <c r="P696" i="5"/>
  <c r="M696" i="5"/>
  <c r="AI696" i="5" s="1"/>
  <c r="L696" i="5"/>
  <c r="AS696" i="5" s="1"/>
  <c r="K696" i="5"/>
  <c r="J696" i="5"/>
  <c r="I696" i="5"/>
  <c r="AE696" i="5" s="1"/>
  <c r="H696" i="5"/>
  <c r="AD696" i="5" s="1"/>
  <c r="G696" i="5"/>
  <c r="R696" i="5" s="1"/>
  <c r="F696" i="5"/>
  <c r="E696" i="5"/>
  <c r="AL696" i="5" s="1"/>
  <c r="D696" i="5"/>
  <c r="O696" i="5" s="1"/>
  <c r="C696" i="5"/>
  <c r="N696" i="5" s="1"/>
  <c r="AP695" i="5"/>
  <c r="AE695" i="5"/>
  <c r="AD695" i="5"/>
  <c r="V695" i="5"/>
  <c r="U695" i="5"/>
  <c r="O695" i="5"/>
  <c r="M695" i="5"/>
  <c r="L695" i="5"/>
  <c r="K695" i="5"/>
  <c r="AR695" i="5" s="1"/>
  <c r="J695" i="5"/>
  <c r="AQ695" i="5" s="1"/>
  <c r="I695" i="5"/>
  <c r="T695" i="5" s="1"/>
  <c r="H695" i="5"/>
  <c r="G695" i="5"/>
  <c r="F695" i="5"/>
  <c r="E695" i="5"/>
  <c r="D695" i="5"/>
  <c r="C695" i="5"/>
  <c r="N695" i="5" s="1"/>
  <c r="AS694" i="5"/>
  <c r="AR694" i="5"/>
  <c r="R694" i="5"/>
  <c r="P694" i="5"/>
  <c r="M694" i="5"/>
  <c r="L694" i="5"/>
  <c r="K694" i="5"/>
  <c r="V694" i="5" s="1"/>
  <c r="J694" i="5"/>
  <c r="I694" i="5"/>
  <c r="H694" i="5"/>
  <c r="G694" i="5"/>
  <c r="F694" i="5"/>
  <c r="E694" i="5"/>
  <c r="AL694" i="5" s="1"/>
  <c r="D694" i="5"/>
  <c r="C694" i="5"/>
  <c r="AR693" i="5"/>
  <c r="AQ693" i="5"/>
  <c r="AG693" i="5"/>
  <c r="AF693" i="5"/>
  <c r="V693" i="5"/>
  <c r="U693" i="5"/>
  <c r="R693" i="5"/>
  <c r="M693" i="5"/>
  <c r="L693" i="5"/>
  <c r="K693" i="5"/>
  <c r="J693" i="5"/>
  <c r="I693" i="5"/>
  <c r="H693" i="5"/>
  <c r="G693" i="5"/>
  <c r="F693" i="5"/>
  <c r="E693" i="5"/>
  <c r="D693" i="5"/>
  <c r="C693" i="5"/>
  <c r="AJ692" i="5"/>
  <c r="AH692" i="5"/>
  <c r="AD692" i="5"/>
  <c r="AA692" i="5"/>
  <c r="Z692" i="5"/>
  <c r="Y692" i="5"/>
  <c r="P692" i="5"/>
  <c r="M692" i="5"/>
  <c r="X692" i="5" s="1"/>
  <c r="L692" i="5"/>
  <c r="K692" i="5"/>
  <c r="J692" i="5"/>
  <c r="I692" i="5"/>
  <c r="H692" i="5"/>
  <c r="G692" i="5"/>
  <c r="R692" i="5" s="1"/>
  <c r="F692" i="5"/>
  <c r="E692" i="5"/>
  <c r="AL692" i="5" s="1"/>
  <c r="D692" i="5"/>
  <c r="AK692" i="5" s="1"/>
  <c r="C692" i="5"/>
  <c r="N692" i="5" s="1"/>
  <c r="AQ691" i="5"/>
  <c r="AP691" i="5"/>
  <c r="AM691" i="5"/>
  <c r="AJ691" i="5"/>
  <c r="AG691" i="5"/>
  <c r="AF691" i="5"/>
  <c r="AB691" i="5"/>
  <c r="U691" i="5"/>
  <c r="Q691" i="5"/>
  <c r="M691" i="5"/>
  <c r="L691" i="5"/>
  <c r="K691" i="5"/>
  <c r="J691" i="5"/>
  <c r="I691" i="5"/>
  <c r="T691" i="5" s="1"/>
  <c r="H691" i="5"/>
  <c r="G691" i="5"/>
  <c r="F691" i="5"/>
  <c r="E691" i="5"/>
  <c r="D691" i="5"/>
  <c r="C691" i="5"/>
  <c r="AR690" i="5"/>
  <c r="AQ690" i="5"/>
  <c r="AP690" i="5"/>
  <c r="AI690" i="5"/>
  <c r="AF690" i="5"/>
  <c r="AE690" i="5"/>
  <c r="AD690" i="5"/>
  <c r="AA690" i="5"/>
  <c r="Y690" i="5"/>
  <c r="X690" i="5"/>
  <c r="U690" i="5"/>
  <c r="P690" i="5"/>
  <c r="O690" i="5"/>
  <c r="N690" i="5"/>
  <c r="M690" i="5"/>
  <c r="AT690" i="5" s="1"/>
  <c r="L690" i="5"/>
  <c r="AS690" i="5" s="1"/>
  <c r="K690" i="5"/>
  <c r="J690" i="5"/>
  <c r="I690" i="5"/>
  <c r="T690" i="5" s="1"/>
  <c r="H690" i="5"/>
  <c r="G690" i="5"/>
  <c r="F690" i="5"/>
  <c r="E690" i="5"/>
  <c r="AL690" i="5" s="1"/>
  <c r="D690" i="5"/>
  <c r="C690" i="5"/>
  <c r="AJ690" i="5" s="1"/>
  <c r="AR689" i="5"/>
  <c r="AQ689" i="5"/>
  <c r="AP689" i="5"/>
  <c r="AG689" i="5"/>
  <c r="AF689" i="5"/>
  <c r="AE689" i="5"/>
  <c r="AD689" i="5"/>
  <c r="X689" i="5"/>
  <c r="V689" i="5"/>
  <c r="U689" i="5"/>
  <c r="T689" i="5"/>
  <c r="M689" i="5"/>
  <c r="L689" i="5"/>
  <c r="K689" i="5"/>
  <c r="J689" i="5"/>
  <c r="I689" i="5"/>
  <c r="H689" i="5"/>
  <c r="G689" i="5"/>
  <c r="F689" i="5"/>
  <c r="E689" i="5"/>
  <c r="D689" i="5"/>
  <c r="C689" i="5"/>
  <c r="N689" i="5" s="1"/>
  <c r="AL688" i="5"/>
  <c r="AK688" i="5"/>
  <c r="AD688" i="5"/>
  <c r="AA688" i="5"/>
  <c r="Z688" i="5"/>
  <c r="X688" i="5"/>
  <c r="S688" i="5"/>
  <c r="R688" i="5"/>
  <c r="O688" i="5"/>
  <c r="M688" i="5"/>
  <c r="L688" i="5"/>
  <c r="K688" i="5"/>
  <c r="V688" i="5" s="1"/>
  <c r="J688" i="5"/>
  <c r="I688" i="5"/>
  <c r="H688" i="5"/>
  <c r="AO688" i="5" s="1"/>
  <c r="G688" i="5"/>
  <c r="F688" i="5"/>
  <c r="E688" i="5"/>
  <c r="P688" i="5" s="1"/>
  <c r="D688" i="5"/>
  <c r="C688" i="5"/>
  <c r="AR687" i="5"/>
  <c r="AQ687" i="5"/>
  <c r="AP687" i="5"/>
  <c r="AO687" i="5"/>
  <c r="AL687" i="5"/>
  <c r="AK687" i="5"/>
  <c r="AF687" i="5"/>
  <c r="AE687" i="5"/>
  <c r="AA687" i="5"/>
  <c r="Z687" i="5"/>
  <c r="X687" i="5"/>
  <c r="V687" i="5"/>
  <c r="U687" i="5"/>
  <c r="T687" i="5"/>
  <c r="O687" i="5"/>
  <c r="M687" i="5"/>
  <c r="L687" i="5"/>
  <c r="K687" i="5"/>
  <c r="AG687" i="5" s="1"/>
  <c r="J687" i="5"/>
  <c r="I687" i="5"/>
  <c r="H687" i="5"/>
  <c r="G687" i="5"/>
  <c r="F687" i="5"/>
  <c r="Q687" i="5" s="1"/>
  <c r="E687" i="5"/>
  <c r="P687" i="5" s="1"/>
  <c r="D687" i="5"/>
  <c r="C687" i="5"/>
  <c r="N687" i="5" s="1"/>
  <c r="AP686" i="5"/>
  <c r="AL686" i="5"/>
  <c r="AJ686" i="5"/>
  <c r="Y686" i="5"/>
  <c r="X686" i="5"/>
  <c r="T686" i="5"/>
  <c r="M686" i="5"/>
  <c r="AT686" i="5" s="1"/>
  <c r="L686" i="5"/>
  <c r="K686" i="5"/>
  <c r="J686" i="5"/>
  <c r="I686" i="5"/>
  <c r="AE686" i="5" s="1"/>
  <c r="H686" i="5"/>
  <c r="G686" i="5"/>
  <c r="F686" i="5"/>
  <c r="AB686" i="5" s="1"/>
  <c r="E686" i="5"/>
  <c r="P686" i="5" s="1"/>
  <c r="D686" i="5"/>
  <c r="AK686" i="5" s="1"/>
  <c r="C686" i="5"/>
  <c r="N686" i="5" s="1"/>
  <c r="AR685" i="5"/>
  <c r="AP685" i="5"/>
  <c r="AO685" i="5"/>
  <c r="AK685" i="5"/>
  <c r="AH685" i="5"/>
  <c r="AE685" i="5"/>
  <c r="V685" i="5"/>
  <c r="T685" i="5"/>
  <c r="Q685" i="5"/>
  <c r="P685" i="5"/>
  <c r="M685" i="5"/>
  <c r="L685" i="5"/>
  <c r="K685" i="5"/>
  <c r="AG685" i="5" s="1"/>
  <c r="J685" i="5"/>
  <c r="I685" i="5"/>
  <c r="H685" i="5"/>
  <c r="G685" i="5"/>
  <c r="F685" i="5"/>
  <c r="AB685" i="5" s="1"/>
  <c r="E685" i="5"/>
  <c r="D685" i="5"/>
  <c r="C685" i="5"/>
  <c r="AN684" i="5"/>
  <c r="Y684" i="5"/>
  <c r="R684" i="5"/>
  <c r="N684" i="5"/>
  <c r="M684" i="5"/>
  <c r="L684" i="5"/>
  <c r="K684" i="5"/>
  <c r="AR684" i="5" s="1"/>
  <c r="J684" i="5"/>
  <c r="I684" i="5"/>
  <c r="H684" i="5"/>
  <c r="AD684" i="5" s="1"/>
  <c r="G684" i="5"/>
  <c r="AC684" i="5" s="1"/>
  <c r="F684" i="5"/>
  <c r="AB684" i="5" s="1"/>
  <c r="E684" i="5"/>
  <c r="D684" i="5"/>
  <c r="AK684" i="5" s="1"/>
  <c r="C684" i="5"/>
  <c r="AJ684" i="5" s="1"/>
  <c r="AT683" i="5"/>
  <c r="AR683" i="5"/>
  <c r="AP683" i="5"/>
  <c r="AO683" i="5"/>
  <c r="X683" i="5"/>
  <c r="V683" i="5"/>
  <c r="S683" i="5"/>
  <c r="R683" i="5"/>
  <c r="Q683" i="5"/>
  <c r="P683" i="5"/>
  <c r="M683" i="5"/>
  <c r="AI683" i="5" s="1"/>
  <c r="L683" i="5"/>
  <c r="K683" i="5"/>
  <c r="AG683" i="5" s="1"/>
  <c r="J683" i="5"/>
  <c r="I683" i="5"/>
  <c r="T683" i="5" s="1"/>
  <c r="H683" i="5"/>
  <c r="AD683" i="5" s="1"/>
  <c r="G683" i="5"/>
  <c r="F683" i="5"/>
  <c r="E683" i="5"/>
  <c r="D683" i="5"/>
  <c r="AK683" i="5" s="1"/>
  <c r="C683" i="5"/>
  <c r="AT682" i="5"/>
  <c r="AJ682" i="5"/>
  <c r="AB682" i="5"/>
  <c r="Y682" i="5"/>
  <c r="T682" i="5"/>
  <c r="S682" i="5"/>
  <c r="M682" i="5"/>
  <c r="L682" i="5"/>
  <c r="K682" i="5"/>
  <c r="J682" i="5"/>
  <c r="I682" i="5"/>
  <c r="AP682" i="5" s="1"/>
  <c r="H682" i="5"/>
  <c r="AO682" i="5" s="1"/>
  <c r="G682" i="5"/>
  <c r="F682" i="5"/>
  <c r="E682" i="5"/>
  <c r="D682" i="5"/>
  <c r="C682" i="5"/>
  <c r="N682" i="5" s="1"/>
  <c r="AR681" i="5"/>
  <c r="AP681" i="5"/>
  <c r="AM681" i="5"/>
  <c r="AK681" i="5"/>
  <c r="M681" i="5"/>
  <c r="L681" i="5"/>
  <c r="K681" i="5"/>
  <c r="J681" i="5"/>
  <c r="I681" i="5"/>
  <c r="H681" i="5"/>
  <c r="G681" i="5"/>
  <c r="R681" i="5" s="1"/>
  <c r="F681" i="5"/>
  <c r="E681" i="5"/>
  <c r="D681" i="5"/>
  <c r="Z681" i="5" s="1"/>
  <c r="C681" i="5"/>
  <c r="AJ681" i="5" s="1"/>
  <c r="AL680" i="5"/>
  <c r="AJ680" i="5"/>
  <c r="AA680" i="5"/>
  <c r="Y680" i="5"/>
  <c r="X680" i="5"/>
  <c r="M680" i="5"/>
  <c r="L680" i="5"/>
  <c r="K680" i="5"/>
  <c r="AR680" i="5" s="1"/>
  <c r="J680" i="5"/>
  <c r="AQ680" i="5" s="1"/>
  <c r="I680" i="5"/>
  <c r="H680" i="5"/>
  <c r="G680" i="5"/>
  <c r="F680" i="5"/>
  <c r="AB680" i="5" s="1"/>
  <c r="E680" i="5"/>
  <c r="P680" i="5" s="1"/>
  <c r="D680" i="5"/>
  <c r="C680" i="5"/>
  <c r="N680" i="5" s="1"/>
  <c r="AT679" i="5"/>
  <c r="AP679" i="5"/>
  <c r="AO679" i="5"/>
  <c r="AG679" i="5"/>
  <c r="AA679" i="5"/>
  <c r="Z679" i="5"/>
  <c r="P679" i="5"/>
  <c r="M679" i="5"/>
  <c r="L679" i="5"/>
  <c r="AH679" i="5" s="1"/>
  <c r="K679" i="5"/>
  <c r="J679" i="5"/>
  <c r="I679" i="5"/>
  <c r="H679" i="5"/>
  <c r="S679" i="5" s="1"/>
  <c r="G679" i="5"/>
  <c r="F679" i="5"/>
  <c r="E679" i="5"/>
  <c r="AL679" i="5" s="1"/>
  <c r="D679" i="5"/>
  <c r="AK679" i="5" s="1"/>
  <c r="C679" i="5"/>
  <c r="AT678" i="5"/>
  <c r="AN678" i="5"/>
  <c r="AL678" i="5"/>
  <c r="AK678" i="5"/>
  <c r="AJ678" i="5"/>
  <c r="AH678" i="5"/>
  <c r="X678" i="5"/>
  <c r="W678" i="5"/>
  <c r="R678" i="5"/>
  <c r="M678" i="5"/>
  <c r="AI678" i="5" s="1"/>
  <c r="L678" i="5"/>
  <c r="AS678" i="5" s="1"/>
  <c r="K678" i="5"/>
  <c r="J678" i="5"/>
  <c r="I678" i="5"/>
  <c r="H678" i="5"/>
  <c r="AD678" i="5" s="1"/>
  <c r="G678" i="5"/>
  <c r="AC678" i="5" s="1"/>
  <c r="F678" i="5"/>
  <c r="AB678" i="5" s="1"/>
  <c r="E678" i="5"/>
  <c r="D678" i="5"/>
  <c r="C678" i="5"/>
  <c r="AT677" i="5"/>
  <c r="AP677" i="5"/>
  <c r="AH677" i="5"/>
  <c r="AG677" i="5"/>
  <c r="Y677" i="5"/>
  <c r="X677" i="5"/>
  <c r="V677" i="5"/>
  <c r="S677" i="5"/>
  <c r="M677" i="5"/>
  <c r="AI677" i="5" s="1"/>
  <c r="L677" i="5"/>
  <c r="K677" i="5"/>
  <c r="AR677" i="5" s="1"/>
  <c r="J677" i="5"/>
  <c r="I677" i="5"/>
  <c r="T677" i="5" s="1"/>
  <c r="H677" i="5"/>
  <c r="AD677" i="5" s="1"/>
  <c r="G677" i="5"/>
  <c r="F677" i="5"/>
  <c r="Q677" i="5" s="1"/>
  <c r="E677" i="5"/>
  <c r="AL677" i="5" s="1"/>
  <c r="D677" i="5"/>
  <c r="Z677" i="5" s="1"/>
  <c r="C677" i="5"/>
  <c r="N677" i="5" s="1"/>
  <c r="AP676" i="5"/>
  <c r="AM676" i="5"/>
  <c r="AH676" i="5"/>
  <c r="Y676" i="5"/>
  <c r="W676" i="5"/>
  <c r="T676" i="5"/>
  <c r="M676" i="5"/>
  <c r="X676" i="5" s="1"/>
  <c r="L676" i="5"/>
  <c r="AS676" i="5" s="1"/>
  <c r="K676" i="5"/>
  <c r="J676" i="5"/>
  <c r="I676" i="5"/>
  <c r="AE676" i="5" s="1"/>
  <c r="H676" i="5"/>
  <c r="G676" i="5"/>
  <c r="F676" i="5"/>
  <c r="Q676" i="5" s="1"/>
  <c r="E676" i="5"/>
  <c r="D676" i="5"/>
  <c r="C676" i="5"/>
  <c r="AO675" i="5"/>
  <c r="AK675" i="5"/>
  <c r="AH675" i="5"/>
  <c r="AG675" i="5"/>
  <c r="AD675" i="5"/>
  <c r="AC675" i="5"/>
  <c r="AB675" i="5"/>
  <c r="S675" i="5"/>
  <c r="R675" i="5"/>
  <c r="M675" i="5"/>
  <c r="L675" i="5"/>
  <c r="K675" i="5"/>
  <c r="J675" i="5"/>
  <c r="I675" i="5"/>
  <c r="H675" i="5"/>
  <c r="G675" i="5"/>
  <c r="AN675" i="5" s="1"/>
  <c r="F675" i="5"/>
  <c r="E675" i="5"/>
  <c r="D675" i="5"/>
  <c r="C675" i="5"/>
  <c r="Y675" i="5" s="1"/>
  <c r="AN674" i="5"/>
  <c r="AM674" i="5"/>
  <c r="AL674" i="5"/>
  <c r="R674" i="5"/>
  <c r="M674" i="5"/>
  <c r="L674" i="5"/>
  <c r="K674" i="5"/>
  <c r="J674" i="5"/>
  <c r="I674" i="5"/>
  <c r="H674" i="5"/>
  <c r="G674" i="5"/>
  <c r="AC674" i="5" s="1"/>
  <c r="F674" i="5"/>
  <c r="Q674" i="5" s="1"/>
  <c r="E674" i="5"/>
  <c r="AA674" i="5" s="1"/>
  <c r="D674" i="5"/>
  <c r="O674" i="5" s="1"/>
  <c r="C674" i="5"/>
  <c r="AP673" i="5"/>
  <c r="AO673" i="5"/>
  <c r="AN673" i="5"/>
  <c r="AM673" i="5"/>
  <c r="AD673" i="5"/>
  <c r="AC673" i="5"/>
  <c r="AB673" i="5"/>
  <c r="S673" i="5"/>
  <c r="R673" i="5"/>
  <c r="Q673" i="5"/>
  <c r="P673" i="5"/>
  <c r="M673" i="5"/>
  <c r="L673" i="5"/>
  <c r="K673" i="5"/>
  <c r="J673" i="5"/>
  <c r="AQ673" i="5" s="1"/>
  <c r="I673" i="5"/>
  <c r="H673" i="5"/>
  <c r="G673" i="5"/>
  <c r="F673" i="5"/>
  <c r="E673" i="5"/>
  <c r="AL673" i="5" s="1"/>
  <c r="D673" i="5"/>
  <c r="C673" i="5"/>
  <c r="N673" i="5" s="1"/>
  <c r="AN672" i="5"/>
  <c r="AM672" i="5"/>
  <c r="AL672" i="5"/>
  <c r="AF672" i="5"/>
  <c r="AA672" i="5"/>
  <c r="P672" i="5"/>
  <c r="O672" i="5"/>
  <c r="M672" i="5"/>
  <c r="AT672" i="5" s="1"/>
  <c r="L672" i="5"/>
  <c r="K672" i="5"/>
  <c r="J672" i="5"/>
  <c r="I672" i="5"/>
  <c r="H672" i="5"/>
  <c r="AD672" i="5" s="1"/>
  <c r="G672" i="5"/>
  <c r="F672" i="5"/>
  <c r="Q672" i="5" s="1"/>
  <c r="E672" i="5"/>
  <c r="D672" i="5"/>
  <c r="C672" i="5"/>
  <c r="AT671" i="5"/>
  <c r="AR671" i="5"/>
  <c r="AQ671" i="5"/>
  <c r="AO671" i="5"/>
  <c r="AN671" i="5"/>
  <c r="AM671" i="5"/>
  <c r="U671" i="5"/>
  <c r="S671" i="5"/>
  <c r="P671" i="5"/>
  <c r="M671" i="5"/>
  <c r="L671" i="5"/>
  <c r="K671" i="5"/>
  <c r="J671" i="5"/>
  <c r="AF671" i="5" s="1"/>
  <c r="I671" i="5"/>
  <c r="AE671" i="5" s="1"/>
  <c r="H671" i="5"/>
  <c r="AD671" i="5" s="1"/>
  <c r="G671" i="5"/>
  <c r="R671" i="5" s="1"/>
  <c r="F671" i="5"/>
  <c r="Q671" i="5" s="1"/>
  <c r="E671" i="5"/>
  <c r="D671" i="5"/>
  <c r="C671" i="5"/>
  <c r="AQ670" i="5"/>
  <c r="AL670" i="5"/>
  <c r="AK670" i="5"/>
  <c r="AD670" i="5"/>
  <c r="W670" i="5"/>
  <c r="U670" i="5"/>
  <c r="T670" i="5"/>
  <c r="S670" i="5"/>
  <c r="P670" i="5"/>
  <c r="O670" i="5"/>
  <c r="M670" i="5"/>
  <c r="L670" i="5"/>
  <c r="AS670" i="5" s="1"/>
  <c r="K670" i="5"/>
  <c r="V670" i="5" s="1"/>
  <c r="J670" i="5"/>
  <c r="AF670" i="5" s="1"/>
  <c r="I670" i="5"/>
  <c r="H670" i="5"/>
  <c r="AO670" i="5" s="1"/>
  <c r="G670" i="5"/>
  <c r="F670" i="5"/>
  <c r="E670" i="5"/>
  <c r="AA670" i="5" s="1"/>
  <c r="D670" i="5"/>
  <c r="Z670" i="5" s="1"/>
  <c r="C670" i="5"/>
  <c r="AS669" i="5"/>
  <c r="AR669" i="5"/>
  <c r="AK669" i="5"/>
  <c r="AJ669" i="5"/>
  <c r="Z669" i="5"/>
  <c r="Y669" i="5"/>
  <c r="U669" i="5"/>
  <c r="S669" i="5"/>
  <c r="M669" i="5"/>
  <c r="L669" i="5"/>
  <c r="K669" i="5"/>
  <c r="J669" i="5"/>
  <c r="I669" i="5"/>
  <c r="H669" i="5"/>
  <c r="AO669" i="5" s="1"/>
  <c r="G669" i="5"/>
  <c r="F669" i="5"/>
  <c r="E669" i="5"/>
  <c r="AA669" i="5" s="1"/>
  <c r="D669" i="5"/>
  <c r="O669" i="5" s="1"/>
  <c r="C669" i="5"/>
  <c r="N669" i="5" s="1"/>
  <c r="AN668" i="5"/>
  <c r="AL668" i="5"/>
  <c r="AK668" i="5"/>
  <c r="AJ668" i="5"/>
  <c r="AB668" i="5"/>
  <c r="AA668" i="5"/>
  <c r="Y668" i="5"/>
  <c r="T668" i="5"/>
  <c r="O668" i="5"/>
  <c r="M668" i="5"/>
  <c r="L668" i="5"/>
  <c r="K668" i="5"/>
  <c r="AG668" i="5" s="1"/>
  <c r="J668" i="5"/>
  <c r="AQ668" i="5" s="1"/>
  <c r="I668" i="5"/>
  <c r="H668" i="5"/>
  <c r="G668" i="5"/>
  <c r="AC668" i="5" s="1"/>
  <c r="F668" i="5"/>
  <c r="Q668" i="5" s="1"/>
  <c r="E668" i="5"/>
  <c r="P668" i="5" s="1"/>
  <c r="D668" i="5"/>
  <c r="Z668" i="5" s="1"/>
  <c r="C668" i="5"/>
  <c r="N668" i="5" s="1"/>
  <c r="AR667" i="5"/>
  <c r="AO667" i="5"/>
  <c r="AM667" i="5"/>
  <c r="AJ667" i="5"/>
  <c r="AG667" i="5"/>
  <c r="Y667" i="5"/>
  <c r="V667" i="5"/>
  <c r="U667" i="5"/>
  <c r="S667" i="5"/>
  <c r="Q667" i="5"/>
  <c r="N667" i="5"/>
  <c r="M667" i="5"/>
  <c r="L667" i="5"/>
  <c r="AH667" i="5" s="1"/>
  <c r="K667" i="5"/>
  <c r="J667" i="5"/>
  <c r="AF667" i="5" s="1"/>
  <c r="I667" i="5"/>
  <c r="H667" i="5"/>
  <c r="AD667" i="5" s="1"/>
  <c r="G667" i="5"/>
  <c r="F667" i="5"/>
  <c r="AB667" i="5" s="1"/>
  <c r="E667" i="5"/>
  <c r="D667" i="5"/>
  <c r="C667" i="5"/>
  <c r="AT666" i="5"/>
  <c r="AQ666" i="5"/>
  <c r="AF666" i="5"/>
  <c r="V666" i="5"/>
  <c r="S666" i="5"/>
  <c r="R666" i="5"/>
  <c r="M666" i="5"/>
  <c r="L666" i="5"/>
  <c r="K666" i="5"/>
  <c r="J666" i="5"/>
  <c r="U666" i="5" s="1"/>
  <c r="I666" i="5"/>
  <c r="H666" i="5"/>
  <c r="AO666" i="5" s="1"/>
  <c r="G666" i="5"/>
  <c r="F666" i="5"/>
  <c r="E666" i="5"/>
  <c r="D666" i="5"/>
  <c r="AK666" i="5" s="1"/>
  <c r="C666" i="5"/>
  <c r="AT665" i="5"/>
  <c r="AS665" i="5"/>
  <c r="AM665" i="5"/>
  <c r="AH665" i="5"/>
  <c r="AD665" i="5"/>
  <c r="AC665" i="5"/>
  <c r="AB665" i="5"/>
  <c r="Y665" i="5"/>
  <c r="S665" i="5"/>
  <c r="R665" i="5"/>
  <c r="Q665" i="5"/>
  <c r="M665" i="5"/>
  <c r="L665" i="5"/>
  <c r="W665" i="5" s="1"/>
  <c r="K665" i="5"/>
  <c r="J665" i="5"/>
  <c r="I665" i="5"/>
  <c r="H665" i="5"/>
  <c r="AO665" i="5" s="1"/>
  <c r="G665" i="5"/>
  <c r="AN665" i="5" s="1"/>
  <c r="F665" i="5"/>
  <c r="E665" i="5"/>
  <c r="D665" i="5"/>
  <c r="O665" i="5" s="1"/>
  <c r="C665" i="5"/>
  <c r="AT664" i="5"/>
  <c r="AL664" i="5"/>
  <c r="AJ664" i="5"/>
  <c r="AI664" i="5"/>
  <c r="AG664" i="5"/>
  <c r="AA664" i="5"/>
  <c r="U664" i="5"/>
  <c r="T664" i="5"/>
  <c r="S664" i="5"/>
  <c r="M664" i="5"/>
  <c r="X664" i="5" s="1"/>
  <c r="L664" i="5"/>
  <c r="K664" i="5"/>
  <c r="J664" i="5"/>
  <c r="I664" i="5"/>
  <c r="AP664" i="5" s="1"/>
  <c r="H664" i="5"/>
  <c r="G664" i="5"/>
  <c r="F664" i="5"/>
  <c r="E664" i="5"/>
  <c r="P664" i="5" s="1"/>
  <c r="D664" i="5"/>
  <c r="C664" i="5"/>
  <c r="AS663" i="5"/>
  <c r="AR663" i="5"/>
  <c r="AG663" i="5"/>
  <c r="Y663" i="5"/>
  <c r="X663" i="5"/>
  <c r="V663" i="5"/>
  <c r="M663" i="5"/>
  <c r="AI663" i="5" s="1"/>
  <c r="L663" i="5"/>
  <c r="K663" i="5"/>
  <c r="J663" i="5"/>
  <c r="U663" i="5" s="1"/>
  <c r="I663" i="5"/>
  <c r="H663" i="5"/>
  <c r="G663" i="5"/>
  <c r="F663" i="5"/>
  <c r="E663" i="5"/>
  <c r="D663" i="5"/>
  <c r="AK663" i="5" s="1"/>
  <c r="C663" i="5"/>
  <c r="X662" i="5"/>
  <c r="V662" i="5"/>
  <c r="U662" i="5"/>
  <c r="T662" i="5"/>
  <c r="P662" i="5"/>
  <c r="O662" i="5"/>
  <c r="M662" i="5"/>
  <c r="AT662" i="5" s="1"/>
  <c r="L662" i="5"/>
  <c r="AH662" i="5" s="1"/>
  <c r="K662" i="5"/>
  <c r="AR662" i="5" s="1"/>
  <c r="J662" i="5"/>
  <c r="AF662" i="5" s="1"/>
  <c r="I662" i="5"/>
  <c r="H662" i="5"/>
  <c r="G662" i="5"/>
  <c r="F662" i="5"/>
  <c r="AM662" i="5" s="1"/>
  <c r="E662" i="5"/>
  <c r="AL662" i="5" s="1"/>
  <c r="D662" i="5"/>
  <c r="C662" i="5"/>
  <c r="AR661" i="5"/>
  <c r="V661" i="5"/>
  <c r="U661" i="5"/>
  <c r="S661" i="5"/>
  <c r="Q661" i="5"/>
  <c r="M661" i="5"/>
  <c r="X661" i="5" s="1"/>
  <c r="L661" i="5"/>
  <c r="K661" i="5"/>
  <c r="AG661" i="5" s="1"/>
  <c r="J661" i="5"/>
  <c r="I661" i="5"/>
  <c r="T661" i="5" s="1"/>
  <c r="H661" i="5"/>
  <c r="G661" i="5"/>
  <c r="F661" i="5"/>
  <c r="E661" i="5"/>
  <c r="D661" i="5"/>
  <c r="C661" i="5"/>
  <c r="AT660" i="5"/>
  <c r="AR660" i="5"/>
  <c r="AK660" i="5"/>
  <c r="AJ660" i="5"/>
  <c r="AD660" i="5"/>
  <c r="AA660" i="5"/>
  <c r="W660" i="5"/>
  <c r="V660" i="5"/>
  <c r="T660" i="5"/>
  <c r="O660" i="5"/>
  <c r="M660" i="5"/>
  <c r="L660" i="5"/>
  <c r="AS660" i="5" s="1"/>
  <c r="K660" i="5"/>
  <c r="AG660" i="5" s="1"/>
  <c r="J660" i="5"/>
  <c r="I660" i="5"/>
  <c r="AP660" i="5" s="1"/>
  <c r="H660" i="5"/>
  <c r="G660" i="5"/>
  <c r="F660" i="5"/>
  <c r="E660" i="5"/>
  <c r="D660" i="5"/>
  <c r="Z660" i="5" s="1"/>
  <c r="C660" i="5"/>
  <c r="AS659" i="5"/>
  <c r="AP659" i="5"/>
  <c r="AO659" i="5"/>
  <c r="AJ659" i="5"/>
  <c r="AH659" i="5"/>
  <c r="AG659" i="5"/>
  <c r="AE659" i="5"/>
  <c r="S659" i="5"/>
  <c r="M659" i="5"/>
  <c r="L659" i="5"/>
  <c r="W659" i="5" s="1"/>
  <c r="K659" i="5"/>
  <c r="V659" i="5" s="1"/>
  <c r="J659" i="5"/>
  <c r="I659" i="5"/>
  <c r="T659" i="5" s="1"/>
  <c r="H659" i="5"/>
  <c r="AD659" i="5" s="1"/>
  <c r="G659" i="5"/>
  <c r="F659" i="5"/>
  <c r="E659" i="5"/>
  <c r="D659" i="5"/>
  <c r="C659" i="5"/>
  <c r="Y659" i="5" s="1"/>
  <c r="AL658" i="5"/>
  <c r="AH658" i="5"/>
  <c r="AF658" i="5"/>
  <c r="AA658" i="5"/>
  <c r="Y658" i="5"/>
  <c r="M658" i="5"/>
  <c r="AT658" i="5" s="1"/>
  <c r="L658" i="5"/>
  <c r="K658" i="5"/>
  <c r="J658" i="5"/>
  <c r="I658" i="5"/>
  <c r="H658" i="5"/>
  <c r="S658" i="5" s="1"/>
  <c r="G658" i="5"/>
  <c r="F658" i="5"/>
  <c r="E658" i="5"/>
  <c r="P658" i="5" s="1"/>
  <c r="D658" i="5"/>
  <c r="C658" i="5"/>
  <c r="N658" i="5" s="1"/>
  <c r="AR657" i="5"/>
  <c r="AP657" i="5"/>
  <c r="AJ657" i="5"/>
  <c r="AH657" i="5"/>
  <c r="AG657" i="5"/>
  <c r="M657" i="5"/>
  <c r="L657" i="5"/>
  <c r="K657" i="5"/>
  <c r="V657" i="5" s="1"/>
  <c r="J657" i="5"/>
  <c r="U657" i="5" s="1"/>
  <c r="I657" i="5"/>
  <c r="H657" i="5"/>
  <c r="G657" i="5"/>
  <c r="R657" i="5" s="1"/>
  <c r="F657" i="5"/>
  <c r="AM657" i="5" s="1"/>
  <c r="E657" i="5"/>
  <c r="D657" i="5"/>
  <c r="O657" i="5" s="1"/>
  <c r="C657" i="5"/>
  <c r="Y657" i="5" s="1"/>
  <c r="AS656" i="5"/>
  <c r="AJ656" i="5"/>
  <c r="AH656" i="5"/>
  <c r="AE656" i="5"/>
  <c r="T656" i="5"/>
  <c r="O656" i="5"/>
  <c r="M656" i="5"/>
  <c r="L656" i="5"/>
  <c r="W656" i="5" s="1"/>
  <c r="K656" i="5"/>
  <c r="J656" i="5"/>
  <c r="I656" i="5"/>
  <c r="AP656" i="5" s="1"/>
  <c r="H656" i="5"/>
  <c r="G656" i="5"/>
  <c r="F656" i="5"/>
  <c r="E656" i="5"/>
  <c r="P656" i="5" s="1"/>
  <c r="D656" i="5"/>
  <c r="C656" i="5"/>
  <c r="N656" i="5" s="1"/>
  <c r="AT655" i="5"/>
  <c r="AP655" i="5"/>
  <c r="AO655" i="5"/>
  <c r="AN655" i="5"/>
  <c r="AM655" i="5"/>
  <c r="AJ655" i="5"/>
  <c r="AD655" i="5"/>
  <c r="AC655" i="5"/>
  <c r="AB655" i="5"/>
  <c r="AA655" i="5"/>
  <c r="Y655" i="5"/>
  <c r="S655" i="5"/>
  <c r="Q655" i="5"/>
  <c r="M655" i="5"/>
  <c r="AI655" i="5" s="1"/>
  <c r="L655" i="5"/>
  <c r="K655" i="5"/>
  <c r="J655" i="5"/>
  <c r="I655" i="5"/>
  <c r="T655" i="5" s="1"/>
  <c r="H655" i="5"/>
  <c r="G655" i="5"/>
  <c r="R655" i="5" s="1"/>
  <c r="F655" i="5"/>
  <c r="E655" i="5"/>
  <c r="D655" i="5"/>
  <c r="C655" i="5"/>
  <c r="N655" i="5" s="1"/>
  <c r="AM654" i="5"/>
  <c r="AJ654" i="5"/>
  <c r="AI654" i="5"/>
  <c r="AH654" i="5"/>
  <c r="AE654" i="5"/>
  <c r="AA654" i="5"/>
  <c r="T654" i="5"/>
  <c r="Q654" i="5"/>
  <c r="M654" i="5"/>
  <c r="X654" i="5" s="1"/>
  <c r="L654" i="5"/>
  <c r="K654" i="5"/>
  <c r="J654" i="5"/>
  <c r="I654" i="5"/>
  <c r="AP654" i="5" s="1"/>
  <c r="H654" i="5"/>
  <c r="G654" i="5"/>
  <c r="F654" i="5"/>
  <c r="AB654" i="5" s="1"/>
  <c r="E654" i="5"/>
  <c r="D654" i="5"/>
  <c r="C654" i="5"/>
  <c r="AS653" i="5"/>
  <c r="AO653" i="5"/>
  <c r="AN653" i="5"/>
  <c r="AK653" i="5"/>
  <c r="AH653" i="5"/>
  <c r="AD653" i="5"/>
  <c r="AC653" i="5"/>
  <c r="S653" i="5"/>
  <c r="P653" i="5"/>
  <c r="N653" i="5"/>
  <c r="M653" i="5"/>
  <c r="L653" i="5"/>
  <c r="W653" i="5" s="1"/>
  <c r="K653" i="5"/>
  <c r="J653" i="5"/>
  <c r="I653" i="5"/>
  <c r="AP653" i="5" s="1"/>
  <c r="H653" i="5"/>
  <c r="G653" i="5"/>
  <c r="R653" i="5" s="1"/>
  <c r="F653" i="5"/>
  <c r="E653" i="5"/>
  <c r="D653" i="5"/>
  <c r="C653" i="5"/>
  <c r="Y653" i="5" s="1"/>
  <c r="AS652" i="5"/>
  <c r="AR652" i="5"/>
  <c r="AQ652" i="5"/>
  <c r="AP652" i="5"/>
  <c r="AH652" i="5"/>
  <c r="AC652" i="5"/>
  <c r="W652" i="5"/>
  <c r="U652" i="5"/>
  <c r="T652" i="5"/>
  <c r="R652" i="5"/>
  <c r="M652" i="5"/>
  <c r="AT652" i="5" s="1"/>
  <c r="L652" i="5"/>
  <c r="K652" i="5"/>
  <c r="V652" i="5" s="1"/>
  <c r="J652" i="5"/>
  <c r="AF652" i="5" s="1"/>
  <c r="I652" i="5"/>
  <c r="AE652" i="5" s="1"/>
  <c r="H652" i="5"/>
  <c r="G652" i="5"/>
  <c r="AN652" i="5" s="1"/>
  <c r="F652" i="5"/>
  <c r="E652" i="5"/>
  <c r="P652" i="5" s="1"/>
  <c r="D652" i="5"/>
  <c r="C652" i="5"/>
  <c r="AQ651" i="5"/>
  <c r="AP651" i="5"/>
  <c r="AJ651" i="5"/>
  <c r="Y651" i="5"/>
  <c r="X651" i="5"/>
  <c r="S651" i="5"/>
  <c r="N651" i="5"/>
  <c r="M651" i="5"/>
  <c r="L651" i="5"/>
  <c r="AH651" i="5" s="1"/>
  <c r="K651" i="5"/>
  <c r="J651" i="5"/>
  <c r="I651" i="5"/>
  <c r="T651" i="5" s="1"/>
  <c r="H651" i="5"/>
  <c r="AO651" i="5" s="1"/>
  <c r="G651" i="5"/>
  <c r="F651" i="5"/>
  <c r="E651" i="5"/>
  <c r="AA651" i="5" s="1"/>
  <c r="D651" i="5"/>
  <c r="C651" i="5"/>
  <c r="AM650" i="5"/>
  <c r="AH650" i="5"/>
  <c r="AE650" i="5"/>
  <c r="R650" i="5"/>
  <c r="Q650" i="5"/>
  <c r="M650" i="5"/>
  <c r="L650" i="5"/>
  <c r="AS650" i="5" s="1"/>
  <c r="K650" i="5"/>
  <c r="J650" i="5"/>
  <c r="AF650" i="5" s="1"/>
  <c r="I650" i="5"/>
  <c r="H650" i="5"/>
  <c r="G650" i="5"/>
  <c r="AC650" i="5" s="1"/>
  <c r="F650" i="5"/>
  <c r="AB650" i="5" s="1"/>
  <c r="E650" i="5"/>
  <c r="D650" i="5"/>
  <c r="C650" i="5"/>
  <c r="AS649" i="5"/>
  <c r="AK649" i="5"/>
  <c r="AJ649" i="5"/>
  <c r="AH649" i="5"/>
  <c r="AD649" i="5"/>
  <c r="Z649" i="5"/>
  <c r="X649" i="5"/>
  <c r="W649" i="5"/>
  <c r="M649" i="5"/>
  <c r="AT649" i="5" s="1"/>
  <c r="L649" i="5"/>
  <c r="K649" i="5"/>
  <c r="J649" i="5"/>
  <c r="AQ649" i="5" s="1"/>
  <c r="I649" i="5"/>
  <c r="AP649" i="5" s="1"/>
  <c r="H649" i="5"/>
  <c r="S649" i="5" s="1"/>
  <c r="G649" i="5"/>
  <c r="F649" i="5"/>
  <c r="E649" i="5"/>
  <c r="AA649" i="5" s="1"/>
  <c r="D649" i="5"/>
  <c r="O649" i="5" s="1"/>
  <c r="C649" i="5"/>
  <c r="Y649" i="5" s="1"/>
  <c r="AH648" i="5"/>
  <c r="AG648" i="5"/>
  <c r="AF648" i="5"/>
  <c r="AD648" i="5"/>
  <c r="AC648" i="5"/>
  <c r="W648" i="5"/>
  <c r="M648" i="5"/>
  <c r="L648" i="5"/>
  <c r="AS648" i="5" s="1"/>
  <c r="K648" i="5"/>
  <c r="J648" i="5"/>
  <c r="I648" i="5"/>
  <c r="T648" i="5" s="1"/>
  <c r="H648" i="5"/>
  <c r="G648" i="5"/>
  <c r="F648" i="5"/>
  <c r="AM648" i="5" s="1"/>
  <c r="E648" i="5"/>
  <c r="AL648" i="5" s="1"/>
  <c r="D648" i="5"/>
  <c r="O648" i="5" s="1"/>
  <c r="C648" i="5"/>
  <c r="AB647" i="5"/>
  <c r="Y647" i="5"/>
  <c r="X647" i="5"/>
  <c r="S647" i="5"/>
  <c r="Q647" i="5"/>
  <c r="M647" i="5"/>
  <c r="L647" i="5"/>
  <c r="K647" i="5"/>
  <c r="J647" i="5"/>
  <c r="I647" i="5"/>
  <c r="H647" i="5"/>
  <c r="AO647" i="5" s="1"/>
  <c r="G647" i="5"/>
  <c r="F647" i="5"/>
  <c r="AM647" i="5" s="1"/>
  <c r="E647" i="5"/>
  <c r="D647" i="5"/>
  <c r="C647" i="5"/>
  <c r="AQ646" i="5"/>
  <c r="AM646" i="5"/>
  <c r="AB646" i="5"/>
  <c r="U646" i="5"/>
  <c r="T646" i="5"/>
  <c r="Q646" i="5"/>
  <c r="M646" i="5"/>
  <c r="L646" i="5"/>
  <c r="K646" i="5"/>
  <c r="J646" i="5"/>
  <c r="AF646" i="5" s="1"/>
  <c r="I646" i="5"/>
  <c r="H646" i="5"/>
  <c r="G646" i="5"/>
  <c r="F646" i="5"/>
  <c r="E646" i="5"/>
  <c r="AA646" i="5" s="1"/>
  <c r="D646" i="5"/>
  <c r="C646" i="5"/>
  <c r="AS645" i="5"/>
  <c r="AQ645" i="5"/>
  <c r="AC645" i="5"/>
  <c r="AA645" i="5"/>
  <c r="W645" i="5"/>
  <c r="S645" i="5"/>
  <c r="P645" i="5"/>
  <c r="N645" i="5"/>
  <c r="M645" i="5"/>
  <c r="L645" i="5"/>
  <c r="AH645" i="5" s="1"/>
  <c r="K645" i="5"/>
  <c r="AR645" i="5" s="1"/>
  <c r="J645" i="5"/>
  <c r="I645" i="5"/>
  <c r="T645" i="5" s="1"/>
  <c r="H645" i="5"/>
  <c r="AO645" i="5" s="1"/>
  <c r="G645" i="5"/>
  <c r="F645" i="5"/>
  <c r="E645" i="5"/>
  <c r="AL645" i="5" s="1"/>
  <c r="D645" i="5"/>
  <c r="C645" i="5"/>
  <c r="AS644" i="5"/>
  <c r="AK644" i="5"/>
  <c r="AJ644" i="5"/>
  <c r="AH644" i="5"/>
  <c r="M644" i="5"/>
  <c r="L644" i="5"/>
  <c r="W644" i="5" s="1"/>
  <c r="K644" i="5"/>
  <c r="J644" i="5"/>
  <c r="I644" i="5"/>
  <c r="H644" i="5"/>
  <c r="G644" i="5"/>
  <c r="AN644" i="5" s="1"/>
  <c r="F644" i="5"/>
  <c r="E644" i="5"/>
  <c r="AL644" i="5" s="1"/>
  <c r="D644" i="5"/>
  <c r="Z644" i="5" s="1"/>
  <c r="C644" i="5"/>
  <c r="AQ643" i="5"/>
  <c r="AN643" i="5"/>
  <c r="AM643" i="5"/>
  <c r="AJ643" i="5"/>
  <c r="AC643" i="5"/>
  <c r="AB643" i="5"/>
  <c r="Z643" i="5"/>
  <c r="N643" i="5"/>
  <c r="M643" i="5"/>
  <c r="L643" i="5"/>
  <c r="K643" i="5"/>
  <c r="AG643" i="5" s="1"/>
  <c r="J643" i="5"/>
  <c r="AF643" i="5" s="1"/>
  <c r="I643" i="5"/>
  <c r="T643" i="5" s="1"/>
  <c r="H643" i="5"/>
  <c r="G643" i="5"/>
  <c r="R643" i="5" s="1"/>
  <c r="F643" i="5"/>
  <c r="Q643" i="5" s="1"/>
  <c r="E643" i="5"/>
  <c r="D643" i="5"/>
  <c r="AK643" i="5" s="1"/>
  <c r="C643" i="5"/>
  <c r="Y643" i="5" s="1"/>
  <c r="AO642" i="5"/>
  <c r="AM642" i="5"/>
  <c r="AK642" i="5"/>
  <c r="AI642" i="5"/>
  <c r="AH642" i="5"/>
  <c r="AE642" i="5"/>
  <c r="AD642" i="5"/>
  <c r="T642" i="5"/>
  <c r="Q642" i="5"/>
  <c r="M642" i="5"/>
  <c r="AT642" i="5" s="1"/>
  <c r="L642" i="5"/>
  <c r="AS642" i="5" s="1"/>
  <c r="K642" i="5"/>
  <c r="V642" i="5" s="1"/>
  <c r="J642" i="5"/>
  <c r="I642" i="5"/>
  <c r="AP642" i="5" s="1"/>
  <c r="H642" i="5"/>
  <c r="S642" i="5" s="1"/>
  <c r="G642" i="5"/>
  <c r="F642" i="5"/>
  <c r="AB642" i="5" s="1"/>
  <c r="E642" i="5"/>
  <c r="AA642" i="5" s="1"/>
  <c r="D642" i="5"/>
  <c r="Z642" i="5" s="1"/>
  <c r="C642" i="5"/>
  <c r="AS641" i="5"/>
  <c r="AQ641" i="5"/>
  <c r="AP641" i="5"/>
  <c r="AN641" i="5"/>
  <c r="AK641" i="5"/>
  <c r="AC641" i="5"/>
  <c r="Z641" i="5"/>
  <c r="R641" i="5"/>
  <c r="N641" i="5"/>
  <c r="M641" i="5"/>
  <c r="AI641" i="5" s="1"/>
  <c r="L641" i="5"/>
  <c r="K641" i="5"/>
  <c r="AR641" i="5" s="1"/>
  <c r="J641" i="5"/>
  <c r="AF641" i="5" s="1"/>
  <c r="I641" i="5"/>
  <c r="T641" i="5" s="1"/>
  <c r="H641" i="5"/>
  <c r="G641" i="5"/>
  <c r="F641" i="5"/>
  <c r="E641" i="5"/>
  <c r="D641" i="5"/>
  <c r="O641" i="5" s="1"/>
  <c r="C641" i="5"/>
  <c r="AT640" i="5"/>
  <c r="AS640" i="5"/>
  <c r="AQ640" i="5"/>
  <c r="AP640" i="5"/>
  <c r="AF640" i="5"/>
  <c r="AE640" i="5"/>
  <c r="W640" i="5"/>
  <c r="U640" i="5"/>
  <c r="T640" i="5"/>
  <c r="M640" i="5"/>
  <c r="AI640" i="5" s="1"/>
  <c r="L640" i="5"/>
  <c r="AH640" i="5" s="1"/>
  <c r="K640" i="5"/>
  <c r="J640" i="5"/>
  <c r="I640" i="5"/>
  <c r="H640" i="5"/>
  <c r="G640" i="5"/>
  <c r="F640" i="5"/>
  <c r="E640" i="5"/>
  <c r="AL640" i="5" s="1"/>
  <c r="D640" i="5"/>
  <c r="C640" i="5"/>
  <c r="AJ640" i="5" s="1"/>
  <c r="AQ639" i="5"/>
  <c r="AP639" i="5"/>
  <c r="AN639" i="5"/>
  <c r="AB639" i="5"/>
  <c r="Y639" i="5"/>
  <c r="S639" i="5"/>
  <c r="P639" i="5"/>
  <c r="M639" i="5"/>
  <c r="L639" i="5"/>
  <c r="K639" i="5"/>
  <c r="J639" i="5"/>
  <c r="AF639" i="5" s="1"/>
  <c r="I639" i="5"/>
  <c r="T639" i="5" s="1"/>
  <c r="H639" i="5"/>
  <c r="AD639" i="5" s="1"/>
  <c r="G639" i="5"/>
  <c r="R639" i="5" s="1"/>
  <c r="F639" i="5"/>
  <c r="AM639" i="5" s="1"/>
  <c r="E639" i="5"/>
  <c r="D639" i="5"/>
  <c r="Z639" i="5" s="1"/>
  <c r="C639" i="5"/>
  <c r="AJ639" i="5" s="1"/>
  <c r="AM638" i="5"/>
  <c r="AH638" i="5"/>
  <c r="AE638" i="5"/>
  <c r="AB638" i="5"/>
  <c r="X638" i="5"/>
  <c r="T638" i="5"/>
  <c r="M638" i="5"/>
  <c r="L638" i="5"/>
  <c r="K638" i="5"/>
  <c r="AR638" i="5" s="1"/>
  <c r="J638" i="5"/>
  <c r="I638" i="5"/>
  <c r="AP638" i="5" s="1"/>
  <c r="H638" i="5"/>
  <c r="G638" i="5"/>
  <c r="F638" i="5"/>
  <c r="Q638" i="5" s="1"/>
  <c r="E638" i="5"/>
  <c r="D638" i="5"/>
  <c r="C638" i="5"/>
  <c r="AM637" i="5"/>
  <c r="AJ637" i="5"/>
  <c r="AH637" i="5"/>
  <c r="AG637" i="5"/>
  <c r="W637" i="5"/>
  <c r="V637" i="5"/>
  <c r="U637" i="5"/>
  <c r="M637" i="5"/>
  <c r="L637" i="5"/>
  <c r="AS637" i="5" s="1"/>
  <c r="K637" i="5"/>
  <c r="AR637" i="5" s="1"/>
  <c r="J637" i="5"/>
  <c r="AF637" i="5" s="1"/>
  <c r="I637" i="5"/>
  <c r="H637" i="5"/>
  <c r="G637" i="5"/>
  <c r="F637" i="5"/>
  <c r="E637" i="5"/>
  <c r="D637" i="5"/>
  <c r="C637" i="5"/>
  <c r="Y637" i="5" s="1"/>
  <c r="AO636" i="5"/>
  <c r="AJ636" i="5"/>
  <c r="AH636" i="5"/>
  <c r="AD636" i="5"/>
  <c r="O636" i="5"/>
  <c r="M636" i="5"/>
  <c r="L636" i="5"/>
  <c r="AS636" i="5" s="1"/>
  <c r="K636" i="5"/>
  <c r="V636" i="5" s="1"/>
  <c r="J636" i="5"/>
  <c r="AF636" i="5" s="1"/>
  <c r="I636" i="5"/>
  <c r="H636" i="5"/>
  <c r="S636" i="5" s="1"/>
  <c r="G636" i="5"/>
  <c r="R636" i="5" s="1"/>
  <c r="F636" i="5"/>
  <c r="E636" i="5"/>
  <c r="D636" i="5"/>
  <c r="C636" i="5"/>
  <c r="AL635" i="5"/>
  <c r="AG635" i="5"/>
  <c r="AD635" i="5"/>
  <c r="AA635" i="5"/>
  <c r="X635" i="5"/>
  <c r="U635" i="5"/>
  <c r="P635" i="5"/>
  <c r="O635" i="5"/>
  <c r="M635" i="5"/>
  <c r="AI635" i="5" s="1"/>
  <c r="L635" i="5"/>
  <c r="K635" i="5"/>
  <c r="J635" i="5"/>
  <c r="I635" i="5"/>
  <c r="T635" i="5" s="1"/>
  <c r="H635" i="5"/>
  <c r="S635" i="5" s="1"/>
  <c r="G635" i="5"/>
  <c r="F635" i="5"/>
  <c r="E635" i="5"/>
  <c r="D635" i="5"/>
  <c r="C635" i="5"/>
  <c r="N635" i="5" s="1"/>
  <c r="AQ634" i="5"/>
  <c r="AM634" i="5"/>
  <c r="AE634" i="5"/>
  <c r="AB634" i="5"/>
  <c r="R634" i="5"/>
  <c r="Q634" i="5"/>
  <c r="M634" i="5"/>
  <c r="L634" i="5"/>
  <c r="K634" i="5"/>
  <c r="J634" i="5"/>
  <c r="I634" i="5"/>
  <c r="H634" i="5"/>
  <c r="AD634" i="5" s="1"/>
  <c r="G634" i="5"/>
  <c r="F634" i="5"/>
  <c r="E634" i="5"/>
  <c r="D634" i="5"/>
  <c r="O634" i="5" s="1"/>
  <c r="C634" i="5"/>
  <c r="AS633" i="5"/>
  <c r="AO633" i="5"/>
  <c r="AM633" i="5"/>
  <c r="AI633" i="5"/>
  <c r="AH633" i="5"/>
  <c r="X633" i="5"/>
  <c r="W633" i="5"/>
  <c r="V633" i="5"/>
  <c r="U633" i="5"/>
  <c r="S633" i="5"/>
  <c r="Q633" i="5"/>
  <c r="P633" i="5"/>
  <c r="M633" i="5"/>
  <c r="AT633" i="5" s="1"/>
  <c r="L633" i="5"/>
  <c r="K633" i="5"/>
  <c r="AR633" i="5" s="1"/>
  <c r="J633" i="5"/>
  <c r="I633" i="5"/>
  <c r="H633" i="5"/>
  <c r="AD633" i="5" s="1"/>
  <c r="G633" i="5"/>
  <c r="AN633" i="5" s="1"/>
  <c r="F633" i="5"/>
  <c r="AB633" i="5" s="1"/>
  <c r="E633" i="5"/>
  <c r="D633" i="5"/>
  <c r="C633" i="5"/>
  <c r="AS632" i="5"/>
  <c r="AO632" i="5"/>
  <c r="AH632" i="5"/>
  <c r="AE632" i="5"/>
  <c r="X632" i="5"/>
  <c r="T632" i="5"/>
  <c r="S632" i="5"/>
  <c r="Q632" i="5"/>
  <c r="M632" i="5"/>
  <c r="AI632" i="5" s="1"/>
  <c r="L632" i="5"/>
  <c r="W632" i="5" s="1"/>
  <c r="K632" i="5"/>
  <c r="J632" i="5"/>
  <c r="I632" i="5"/>
  <c r="AP632" i="5" s="1"/>
  <c r="H632" i="5"/>
  <c r="AD632" i="5" s="1"/>
  <c r="G632" i="5"/>
  <c r="R632" i="5" s="1"/>
  <c r="F632" i="5"/>
  <c r="AM632" i="5" s="1"/>
  <c r="E632" i="5"/>
  <c r="D632" i="5"/>
  <c r="C632" i="5"/>
  <c r="AT631" i="5"/>
  <c r="AI631" i="5"/>
  <c r="AB631" i="5"/>
  <c r="X631" i="5"/>
  <c r="V631" i="5"/>
  <c r="P631" i="5"/>
  <c r="M631" i="5"/>
  <c r="L631" i="5"/>
  <c r="K631" i="5"/>
  <c r="AG631" i="5" s="1"/>
  <c r="J631" i="5"/>
  <c r="I631" i="5"/>
  <c r="H631" i="5"/>
  <c r="G631" i="5"/>
  <c r="AN631" i="5" s="1"/>
  <c r="F631" i="5"/>
  <c r="E631" i="5"/>
  <c r="AL631" i="5" s="1"/>
  <c r="D631" i="5"/>
  <c r="C631" i="5"/>
  <c r="AJ631" i="5" s="1"/>
  <c r="AT630" i="5"/>
  <c r="AO630" i="5"/>
  <c r="AL630" i="5"/>
  <c r="AA630" i="5"/>
  <c r="X630" i="5"/>
  <c r="V630" i="5"/>
  <c r="P630" i="5"/>
  <c r="M630" i="5"/>
  <c r="AI630" i="5" s="1"/>
  <c r="L630" i="5"/>
  <c r="K630" i="5"/>
  <c r="AR630" i="5" s="1"/>
  <c r="J630" i="5"/>
  <c r="I630" i="5"/>
  <c r="AP630" i="5" s="1"/>
  <c r="H630" i="5"/>
  <c r="S630" i="5" s="1"/>
  <c r="G630" i="5"/>
  <c r="F630" i="5"/>
  <c r="E630" i="5"/>
  <c r="D630" i="5"/>
  <c r="C630" i="5"/>
  <c r="P629" i="5"/>
  <c r="M629" i="5"/>
  <c r="L629" i="5"/>
  <c r="K629" i="5"/>
  <c r="J629" i="5"/>
  <c r="I629" i="5"/>
  <c r="H629" i="5"/>
  <c r="G629" i="5"/>
  <c r="R629" i="5" s="1"/>
  <c r="F629" i="5"/>
  <c r="E629" i="5"/>
  <c r="AL629" i="5" s="1"/>
  <c r="D629" i="5"/>
  <c r="C629" i="5"/>
  <c r="AO628" i="5"/>
  <c r="AN628" i="5"/>
  <c r="AK628" i="5"/>
  <c r="AJ628" i="5"/>
  <c r="AH628" i="5"/>
  <c r="AG628" i="5"/>
  <c r="Z628" i="5"/>
  <c r="Y628" i="5"/>
  <c r="R628" i="5"/>
  <c r="Q628" i="5"/>
  <c r="M628" i="5"/>
  <c r="L628" i="5"/>
  <c r="K628" i="5"/>
  <c r="J628" i="5"/>
  <c r="U628" i="5" s="1"/>
  <c r="I628" i="5"/>
  <c r="H628" i="5"/>
  <c r="S628" i="5" s="1"/>
  <c r="G628" i="5"/>
  <c r="AC628" i="5" s="1"/>
  <c r="F628" i="5"/>
  <c r="AB628" i="5" s="1"/>
  <c r="E628" i="5"/>
  <c r="D628" i="5"/>
  <c r="O628" i="5" s="1"/>
  <c r="C628" i="5"/>
  <c r="N628" i="5" s="1"/>
  <c r="AF627" i="5"/>
  <c r="AB627" i="5"/>
  <c r="S627" i="5"/>
  <c r="R627" i="5"/>
  <c r="P627" i="5"/>
  <c r="M627" i="5"/>
  <c r="L627" i="5"/>
  <c r="AS627" i="5" s="1"/>
  <c r="K627" i="5"/>
  <c r="J627" i="5"/>
  <c r="U627" i="5" s="1"/>
  <c r="I627" i="5"/>
  <c r="H627" i="5"/>
  <c r="G627" i="5"/>
  <c r="F627" i="5"/>
  <c r="Q627" i="5" s="1"/>
  <c r="E627" i="5"/>
  <c r="AL627" i="5" s="1"/>
  <c r="D627" i="5"/>
  <c r="O627" i="5" s="1"/>
  <c r="C627" i="5"/>
  <c r="AO626" i="5"/>
  <c r="AN626" i="5"/>
  <c r="AJ626" i="5"/>
  <c r="AG626" i="5"/>
  <c r="AD626" i="5"/>
  <c r="V626" i="5"/>
  <c r="S626" i="5"/>
  <c r="R626" i="5"/>
  <c r="Q626" i="5"/>
  <c r="N626" i="5"/>
  <c r="M626" i="5"/>
  <c r="L626" i="5"/>
  <c r="K626" i="5"/>
  <c r="AR626" i="5" s="1"/>
  <c r="J626" i="5"/>
  <c r="I626" i="5"/>
  <c r="H626" i="5"/>
  <c r="G626" i="5"/>
  <c r="AC626" i="5" s="1"/>
  <c r="F626" i="5"/>
  <c r="AB626" i="5" s="1"/>
  <c r="E626" i="5"/>
  <c r="D626" i="5"/>
  <c r="C626" i="5"/>
  <c r="Y626" i="5" s="1"/>
  <c r="AQ625" i="5"/>
  <c r="AP625" i="5"/>
  <c r="AN625" i="5"/>
  <c r="AJ625" i="5"/>
  <c r="O625" i="5"/>
  <c r="M625" i="5"/>
  <c r="L625" i="5"/>
  <c r="K625" i="5"/>
  <c r="J625" i="5"/>
  <c r="I625" i="5"/>
  <c r="T625" i="5" s="1"/>
  <c r="H625" i="5"/>
  <c r="G625" i="5"/>
  <c r="F625" i="5"/>
  <c r="E625" i="5"/>
  <c r="D625" i="5"/>
  <c r="C625" i="5"/>
  <c r="AS624" i="5"/>
  <c r="AP624" i="5"/>
  <c r="AO624" i="5"/>
  <c r="AN624" i="5"/>
  <c r="AJ624" i="5"/>
  <c r="Z624" i="5"/>
  <c r="Y624" i="5"/>
  <c r="S624" i="5"/>
  <c r="N624" i="5"/>
  <c r="M624" i="5"/>
  <c r="AT624" i="5" s="1"/>
  <c r="L624" i="5"/>
  <c r="K624" i="5"/>
  <c r="J624" i="5"/>
  <c r="U624" i="5" s="1"/>
  <c r="I624" i="5"/>
  <c r="H624" i="5"/>
  <c r="AD624" i="5" s="1"/>
  <c r="G624" i="5"/>
  <c r="F624" i="5"/>
  <c r="E624" i="5"/>
  <c r="D624" i="5"/>
  <c r="AK624" i="5" s="1"/>
  <c r="C624" i="5"/>
  <c r="AT623" i="5"/>
  <c r="AP623" i="5"/>
  <c r="AI623" i="5"/>
  <c r="X623" i="5"/>
  <c r="W623" i="5"/>
  <c r="S623" i="5"/>
  <c r="P623" i="5"/>
  <c r="M623" i="5"/>
  <c r="L623" i="5"/>
  <c r="K623" i="5"/>
  <c r="J623" i="5"/>
  <c r="AF623" i="5" s="1"/>
  <c r="I623" i="5"/>
  <c r="AE623" i="5" s="1"/>
  <c r="H623" i="5"/>
  <c r="G623" i="5"/>
  <c r="R623" i="5" s="1"/>
  <c r="F623" i="5"/>
  <c r="E623" i="5"/>
  <c r="D623" i="5"/>
  <c r="C623" i="5"/>
  <c r="AO622" i="5"/>
  <c r="AN622" i="5"/>
  <c r="AB622" i="5"/>
  <c r="V622" i="5"/>
  <c r="U622" i="5"/>
  <c r="S622" i="5"/>
  <c r="R622" i="5"/>
  <c r="M622" i="5"/>
  <c r="L622" i="5"/>
  <c r="AS622" i="5" s="1"/>
  <c r="K622" i="5"/>
  <c r="J622" i="5"/>
  <c r="I622" i="5"/>
  <c r="H622" i="5"/>
  <c r="AD622" i="5" s="1"/>
  <c r="G622" i="5"/>
  <c r="AC622" i="5" s="1"/>
  <c r="F622" i="5"/>
  <c r="E622" i="5"/>
  <c r="D622" i="5"/>
  <c r="C622" i="5"/>
  <c r="N622" i="5" s="1"/>
  <c r="AS621" i="5"/>
  <c r="AR621" i="5"/>
  <c r="AM621" i="5"/>
  <c r="AA621" i="5"/>
  <c r="S621" i="5"/>
  <c r="O621" i="5"/>
  <c r="M621" i="5"/>
  <c r="L621" i="5"/>
  <c r="W621" i="5" s="1"/>
  <c r="K621" i="5"/>
  <c r="J621" i="5"/>
  <c r="I621" i="5"/>
  <c r="H621" i="5"/>
  <c r="AO621" i="5" s="1"/>
  <c r="G621" i="5"/>
  <c r="F621" i="5"/>
  <c r="E621" i="5"/>
  <c r="D621" i="5"/>
  <c r="C621" i="5"/>
  <c r="AN620" i="5"/>
  <c r="AJ620" i="5"/>
  <c r="AG620" i="5"/>
  <c r="AD620" i="5"/>
  <c r="AC620" i="5"/>
  <c r="V620" i="5"/>
  <c r="U620" i="5"/>
  <c r="R620" i="5"/>
  <c r="M620" i="5"/>
  <c r="L620" i="5"/>
  <c r="K620" i="5"/>
  <c r="AR620" i="5" s="1"/>
  <c r="J620" i="5"/>
  <c r="I620" i="5"/>
  <c r="H620" i="5"/>
  <c r="S620" i="5" s="1"/>
  <c r="G620" i="5"/>
  <c r="F620" i="5"/>
  <c r="AB620" i="5" s="1"/>
  <c r="E620" i="5"/>
  <c r="D620" i="5"/>
  <c r="C620" i="5"/>
  <c r="AS619" i="5"/>
  <c r="AH619" i="5"/>
  <c r="AG619" i="5"/>
  <c r="X619" i="5"/>
  <c r="W619" i="5"/>
  <c r="S619" i="5"/>
  <c r="O619" i="5"/>
  <c r="M619" i="5"/>
  <c r="L619" i="5"/>
  <c r="K619" i="5"/>
  <c r="J619" i="5"/>
  <c r="I619" i="5"/>
  <c r="H619" i="5"/>
  <c r="G619" i="5"/>
  <c r="F619" i="5"/>
  <c r="Q619" i="5" s="1"/>
  <c r="E619" i="5"/>
  <c r="D619" i="5"/>
  <c r="C619" i="5"/>
  <c r="AT618" i="5"/>
  <c r="AS618" i="5"/>
  <c r="AJ618" i="5"/>
  <c r="AH618" i="5"/>
  <c r="AC618" i="5"/>
  <c r="X618" i="5"/>
  <c r="S618" i="5"/>
  <c r="P618" i="5"/>
  <c r="M618" i="5"/>
  <c r="AI618" i="5" s="1"/>
  <c r="L618" i="5"/>
  <c r="W618" i="5" s="1"/>
  <c r="K618" i="5"/>
  <c r="J618" i="5"/>
  <c r="U618" i="5" s="1"/>
  <c r="I618" i="5"/>
  <c r="H618" i="5"/>
  <c r="AO618" i="5" s="1"/>
  <c r="G618" i="5"/>
  <c r="F618" i="5"/>
  <c r="E618" i="5"/>
  <c r="D618" i="5"/>
  <c r="O618" i="5" s="1"/>
  <c r="C618" i="5"/>
  <c r="Y618" i="5" s="1"/>
  <c r="AP617" i="5"/>
  <c r="AM617" i="5"/>
  <c r="AJ617" i="5"/>
  <c r="AI617" i="5"/>
  <c r="AE617" i="5"/>
  <c r="AB617" i="5"/>
  <c r="X617" i="5"/>
  <c r="W617" i="5"/>
  <c r="T617" i="5"/>
  <c r="M617" i="5"/>
  <c r="AT617" i="5" s="1"/>
  <c r="L617" i="5"/>
  <c r="K617" i="5"/>
  <c r="J617" i="5"/>
  <c r="I617" i="5"/>
  <c r="H617" i="5"/>
  <c r="G617" i="5"/>
  <c r="F617" i="5"/>
  <c r="Q617" i="5" s="1"/>
  <c r="E617" i="5"/>
  <c r="D617" i="5"/>
  <c r="O617" i="5" s="1"/>
  <c r="C617" i="5"/>
  <c r="AO616" i="5"/>
  <c r="AG616" i="5"/>
  <c r="AD616" i="5"/>
  <c r="AB616" i="5"/>
  <c r="AA616" i="5"/>
  <c r="Z616" i="5"/>
  <c r="O616" i="5"/>
  <c r="M616" i="5"/>
  <c r="AT616" i="5" s="1"/>
  <c r="L616" i="5"/>
  <c r="K616" i="5"/>
  <c r="AR616" i="5" s="1"/>
  <c r="J616" i="5"/>
  <c r="U616" i="5" s="1"/>
  <c r="I616" i="5"/>
  <c r="AP616" i="5" s="1"/>
  <c r="H616" i="5"/>
  <c r="S616" i="5" s="1"/>
  <c r="G616" i="5"/>
  <c r="F616" i="5"/>
  <c r="AM616" i="5" s="1"/>
  <c r="E616" i="5"/>
  <c r="AL616" i="5" s="1"/>
  <c r="D616" i="5"/>
  <c r="AK616" i="5" s="1"/>
  <c r="C616" i="5"/>
  <c r="AT615" i="5"/>
  <c r="AP615" i="5"/>
  <c r="AN615" i="5"/>
  <c r="AM615" i="5"/>
  <c r="AJ615" i="5"/>
  <c r="AE615" i="5"/>
  <c r="R615" i="5"/>
  <c r="P615" i="5"/>
  <c r="O615" i="5"/>
  <c r="M615" i="5"/>
  <c r="AI615" i="5" s="1"/>
  <c r="L615" i="5"/>
  <c r="K615" i="5"/>
  <c r="AR615" i="5" s="1"/>
  <c r="J615" i="5"/>
  <c r="AQ615" i="5" s="1"/>
  <c r="I615" i="5"/>
  <c r="T615" i="5" s="1"/>
  <c r="H615" i="5"/>
  <c r="G615" i="5"/>
  <c r="AC615" i="5" s="1"/>
  <c r="F615" i="5"/>
  <c r="E615" i="5"/>
  <c r="D615" i="5"/>
  <c r="C615" i="5"/>
  <c r="N615" i="5" s="1"/>
  <c r="AT614" i="5"/>
  <c r="AM614" i="5"/>
  <c r="AG614" i="5"/>
  <c r="AB614" i="5"/>
  <c r="X614" i="5"/>
  <c r="V614" i="5"/>
  <c r="S614" i="5"/>
  <c r="Q614" i="5"/>
  <c r="M614" i="5"/>
  <c r="AI614" i="5" s="1"/>
  <c r="L614" i="5"/>
  <c r="K614" i="5"/>
  <c r="AR614" i="5" s="1"/>
  <c r="J614" i="5"/>
  <c r="I614" i="5"/>
  <c r="T614" i="5" s="1"/>
  <c r="H614" i="5"/>
  <c r="G614" i="5"/>
  <c r="F614" i="5"/>
  <c r="E614" i="5"/>
  <c r="D614" i="5"/>
  <c r="C614" i="5"/>
  <c r="AQ613" i="5"/>
  <c r="AP613" i="5"/>
  <c r="AE613" i="5"/>
  <c r="Y613" i="5"/>
  <c r="X613" i="5"/>
  <c r="R613" i="5"/>
  <c r="M613" i="5"/>
  <c r="AI613" i="5" s="1"/>
  <c r="L613" i="5"/>
  <c r="K613" i="5"/>
  <c r="J613" i="5"/>
  <c r="I613" i="5"/>
  <c r="T613" i="5" s="1"/>
  <c r="H613" i="5"/>
  <c r="G613" i="5"/>
  <c r="F613" i="5"/>
  <c r="E613" i="5"/>
  <c r="AA613" i="5" s="1"/>
  <c r="D613" i="5"/>
  <c r="Z613" i="5" s="1"/>
  <c r="C613" i="5"/>
  <c r="AJ613" i="5" s="1"/>
  <c r="AT612" i="5"/>
  <c r="AS612" i="5"/>
  <c r="AO612" i="5"/>
  <c r="AI612" i="5"/>
  <c r="AH612" i="5"/>
  <c r="X612" i="5"/>
  <c r="W612" i="5"/>
  <c r="S612" i="5"/>
  <c r="M612" i="5"/>
  <c r="L612" i="5"/>
  <c r="K612" i="5"/>
  <c r="V612" i="5" s="1"/>
  <c r="J612" i="5"/>
  <c r="I612" i="5"/>
  <c r="H612" i="5"/>
  <c r="AD612" i="5" s="1"/>
  <c r="G612" i="5"/>
  <c r="F612" i="5"/>
  <c r="AM612" i="5" s="1"/>
  <c r="E612" i="5"/>
  <c r="P612" i="5" s="1"/>
  <c r="D612" i="5"/>
  <c r="C612" i="5"/>
  <c r="AM611" i="5"/>
  <c r="AK611" i="5"/>
  <c r="Z611" i="5"/>
  <c r="X611" i="5"/>
  <c r="V611" i="5"/>
  <c r="R611" i="5"/>
  <c r="N611" i="5"/>
  <c r="M611" i="5"/>
  <c r="L611" i="5"/>
  <c r="AS611" i="5" s="1"/>
  <c r="K611" i="5"/>
  <c r="J611" i="5"/>
  <c r="I611" i="5"/>
  <c r="H611" i="5"/>
  <c r="G611" i="5"/>
  <c r="AN611" i="5" s="1"/>
  <c r="F611" i="5"/>
  <c r="E611" i="5"/>
  <c r="D611" i="5"/>
  <c r="O611" i="5" s="1"/>
  <c r="C611" i="5"/>
  <c r="AS610" i="5"/>
  <c r="AJ610" i="5"/>
  <c r="AH610" i="5"/>
  <c r="P610" i="5"/>
  <c r="M610" i="5"/>
  <c r="L610" i="5"/>
  <c r="W610" i="5" s="1"/>
  <c r="K610" i="5"/>
  <c r="J610" i="5"/>
  <c r="I610" i="5"/>
  <c r="H610" i="5"/>
  <c r="S610" i="5" s="1"/>
  <c r="G610" i="5"/>
  <c r="F610" i="5"/>
  <c r="E610" i="5"/>
  <c r="D610" i="5"/>
  <c r="C610" i="5"/>
  <c r="N610" i="5" s="1"/>
  <c r="AT609" i="5"/>
  <c r="AN609" i="5"/>
  <c r="AK609" i="5"/>
  <c r="AH609" i="5"/>
  <c r="AB609" i="5"/>
  <c r="Z609" i="5"/>
  <c r="O609" i="5"/>
  <c r="M609" i="5"/>
  <c r="X609" i="5" s="1"/>
  <c r="L609" i="5"/>
  <c r="K609" i="5"/>
  <c r="J609" i="5"/>
  <c r="I609" i="5"/>
  <c r="T609" i="5" s="1"/>
  <c r="H609" i="5"/>
  <c r="G609" i="5"/>
  <c r="R609" i="5" s="1"/>
  <c r="F609" i="5"/>
  <c r="AM609" i="5" s="1"/>
  <c r="E609" i="5"/>
  <c r="D609" i="5"/>
  <c r="C609" i="5"/>
  <c r="AJ609" i="5" s="1"/>
  <c r="AT608" i="5"/>
  <c r="AI608" i="5"/>
  <c r="AH608" i="5"/>
  <c r="AF608" i="5"/>
  <c r="AE608" i="5"/>
  <c r="X608" i="5"/>
  <c r="S608" i="5"/>
  <c r="P608" i="5"/>
  <c r="M608" i="5"/>
  <c r="L608" i="5"/>
  <c r="K608" i="5"/>
  <c r="AG608" i="5" s="1"/>
  <c r="J608" i="5"/>
  <c r="I608" i="5"/>
  <c r="AP608" i="5" s="1"/>
  <c r="H608" i="5"/>
  <c r="G608" i="5"/>
  <c r="F608" i="5"/>
  <c r="E608" i="5"/>
  <c r="D608" i="5"/>
  <c r="C608" i="5"/>
  <c r="AP607" i="5"/>
  <c r="AN607" i="5"/>
  <c r="AK607" i="5"/>
  <c r="AC607" i="5"/>
  <c r="Z607" i="5"/>
  <c r="R607" i="5"/>
  <c r="P607" i="5"/>
  <c r="M607" i="5"/>
  <c r="X607" i="5" s="1"/>
  <c r="L607" i="5"/>
  <c r="K607" i="5"/>
  <c r="V607" i="5" s="1"/>
  <c r="J607" i="5"/>
  <c r="I607" i="5"/>
  <c r="T607" i="5" s="1"/>
  <c r="H607" i="5"/>
  <c r="AD607" i="5" s="1"/>
  <c r="G607" i="5"/>
  <c r="F607" i="5"/>
  <c r="E607" i="5"/>
  <c r="AL607" i="5" s="1"/>
  <c r="D607" i="5"/>
  <c r="O607" i="5" s="1"/>
  <c r="C607" i="5"/>
  <c r="N607" i="5" s="1"/>
  <c r="AO606" i="5"/>
  <c r="AN606" i="5"/>
  <c r="AL606" i="5"/>
  <c r="AJ606" i="5"/>
  <c r="AC606" i="5"/>
  <c r="N606" i="5"/>
  <c r="M606" i="5"/>
  <c r="L606" i="5"/>
  <c r="K606" i="5"/>
  <c r="J606" i="5"/>
  <c r="U606" i="5" s="1"/>
  <c r="I606" i="5"/>
  <c r="H606" i="5"/>
  <c r="S606" i="5" s="1"/>
  <c r="G606" i="5"/>
  <c r="R606" i="5" s="1"/>
  <c r="F606" i="5"/>
  <c r="E606" i="5"/>
  <c r="D606" i="5"/>
  <c r="C606" i="5"/>
  <c r="Y606" i="5" s="1"/>
  <c r="AR605" i="5"/>
  <c r="AQ605" i="5"/>
  <c r="AP605" i="5"/>
  <c r="AL605" i="5"/>
  <c r="AI605" i="5"/>
  <c r="AE605" i="5"/>
  <c r="W605" i="5"/>
  <c r="T605" i="5"/>
  <c r="O605" i="5"/>
  <c r="M605" i="5"/>
  <c r="X605" i="5" s="1"/>
  <c r="L605" i="5"/>
  <c r="K605" i="5"/>
  <c r="J605" i="5"/>
  <c r="U605" i="5" s="1"/>
  <c r="I605" i="5"/>
  <c r="H605" i="5"/>
  <c r="G605" i="5"/>
  <c r="F605" i="5"/>
  <c r="E605" i="5"/>
  <c r="P605" i="5" s="1"/>
  <c r="D605" i="5"/>
  <c r="C605" i="5"/>
  <c r="AR604" i="5"/>
  <c r="AC604" i="5"/>
  <c r="AB604" i="5"/>
  <c r="V604" i="5"/>
  <c r="U604" i="5"/>
  <c r="Q604" i="5"/>
  <c r="M604" i="5"/>
  <c r="L604" i="5"/>
  <c r="AH604" i="5" s="1"/>
  <c r="K604" i="5"/>
  <c r="AG604" i="5" s="1"/>
  <c r="J604" i="5"/>
  <c r="I604" i="5"/>
  <c r="H604" i="5"/>
  <c r="S604" i="5" s="1"/>
  <c r="G604" i="5"/>
  <c r="R604" i="5" s="1"/>
  <c r="F604" i="5"/>
  <c r="AM604" i="5" s="1"/>
  <c r="E604" i="5"/>
  <c r="D604" i="5"/>
  <c r="C604" i="5"/>
  <c r="AJ604" i="5" s="1"/>
  <c r="AT603" i="5"/>
  <c r="AI603" i="5"/>
  <c r="AH603" i="5"/>
  <c r="W603" i="5"/>
  <c r="V603" i="5"/>
  <c r="M603" i="5"/>
  <c r="X603" i="5" s="1"/>
  <c r="L603" i="5"/>
  <c r="AS603" i="5" s="1"/>
  <c r="K603" i="5"/>
  <c r="J603" i="5"/>
  <c r="I603" i="5"/>
  <c r="H603" i="5"/>
  <c r="G603" i="5"/>
  <c r="AN603" i="5" s="1"/>
  <c r="F603" i="5"/>
  <c r="E603" i="5"/>
  <c r="D603" i="5"/>
  <c r="O603" i="5" s="1"/>
  <c r="C603" i="5"/>
  <c r="AJ602" i="5"/>
  <c r="AG602" i="5"/>
  <c r="AB602" i="5"/>
  <c r="Z602" i="5"/>
  <c r="Y602" i="5"/>
  <c r="X602" i="5"/>
  <c r="M602" i="5"/>
  <c r="AI602" i="5" s="1"/>
  <c r="L602" i="5"/>
  <c r="W602" i="5" s="1"/>
  <c r="K602" i="5"/>
  <c r="J602" i="5"/>
  <c r="U602" i="5" s="1"/>
  <c r="I602" i="5"/>
  <c r="H602" i="5"/>
  <c r="G602" i="5"/>
  <c r="F602" i="5"/>
  <c r="E602" i="5"/>
  <c r="D602" i="5"/>
  <c r="O602" i="5" s="1"/>
  <c r="C602" i="5"/>
  <c r="N602" i="5" s="1"/>
  <c r="AP601" i="5"/>
  <c r="AF601" i="5"/>
  <c r="M601" i="5"/>
  <c r="L601" i="5"/>
  <c r="K601" i="5"/>
  <c r="V601" i="5" s="1"/>
  <c r="J601" i="5"/>
  <c r="I601" i="5"/>
  <c r="AE601" i="5" s="1"/>
  <c r="H601" i="5"/>
  <c r="G601" i="5"/>
  <c r="F601" i="5"/>
  <c r="E601" i="5"/>
  <c r="D601" i="5"/>
  <c r="O601" i="5" s="1"/>
  <c r="C601" i="5"/>
  <c r="AN600" i="5"/>
  <c r="AJ600" i="5"/>
  <c r="AG600" i="5"/>
  <c r="Y600" i="5"/>
  <c r="V600" i="5"/>
  <c r="M600" i="5"/>
  <c r="L600" i="5"/>
  <c r="W600" i="5" s="1"/>
  <c r="K600" i="5"/>
  <c r="AR600" i="5" s="1"/>
  <c r="J600" i="5"/>
  <c r="I600" i="5"/>
  <c r="H600" i="5"/>
  <c r="G600" i="5"/>
  <c r="R600" i="5" s="1"/>
  <c r="F600" i="5"/>
  <c r="E600" i="5"/>
  <c r="D600" i="5"/>
  <c r="O600" i="5" s="1"/>
  <c r="C600" i="5"/>
  <c r="N600" i="5" s="1"/>
  <c r="AP599" i="5"/>
  <c r="AH599" i="5"/>
  <c r="AF599" i="5"/>
  <c r="AE599" i="5"/>
  <c r="W599" i="5"/>
  <c r="T599" i="5"/>
  <c r="M599" i="5"/>
  <c r="L599" i="5"/>
  <c r="AS599" i="5" s="1"/>
  <c r="K599" i="5"/>
  <c r="J599" i="5"/>
  <c r="I599" i="5"/>
  <c r="H599" i="5"/>
  <c r="G599" i="5"/>
  <c r="F599" i="5"/>
  <c r="E599" i="5"/>
  <c r="D599" i="5"/>
  <c r="O599" i="5" s="1"/>
  <c r="C599" i="5"/>
  <c r="AO598" i="5"/>
  <c r="AN598" i="5"/>
  <c r="AC598" i="5"/>
  <c r="AB598" i="5"/>
  <c r="Y598" i="5"/>
  <c r="Q598" i="5"/>
  <c r="P598" i="5"/>
  <c r="N598" i="5"/>
  <c r="M598" i="5"/>
  <c r="L598" i="5"/>
  <c r="K598" i="5"/>
  <c r="J598" i="5"/>
  <c r="U598" i="5" s="1"/>
  <c r="I598" i="5"/>
  <c r="H598" i="5"/>
  <c r="S598" i="5" s="1"/>
  <c r="G598" i="5"/>
  <c r="R598" i="5" s="1"/>
  <c r="F598" i="5"/>
  <c r="AM598" i="5" s="1"/>
  <c r="E598" i="5"/>
  <c r="AA598" i="5" s="1"/>
  <c r="D598" i="5"/>
  <c r="O598" i="5" s="1"/>
  <c r="C598" i="5"/>
  <c r="AJ598" i="5" s="1"/>
  <c r="AT597" i="5"/>
  <c r="AQ597" i="5"/>
  <c r="AP597" i="5"/>
  <c r="AL597" i="5"/>
  <c r="AF597" i="5"/>
  <c r="AA597" i="5"/>
  <c r="T597" i="5"/>
  <c r="P597" i="5"/>
  <c r="M597" i="5"/>
  <c r="X597" i="5" s="1"/>
  <c r="L597" i="5"/>
  <c r="K597" i="5"/>
  <c r="AG597" i="5" s="1"/>
  <c r="J597" i="5"/>
  <c r="U597" i="5" s="1"/>
  <c r="I597" i="5"/>
  <c r="AE597" i="5" s="1"/>
  <c r="H597" i="5"/>
  <c r="G597" i="5"/>
  <c r="F597" i="5"/>
  <c r="E597" i="5"/>
  <c r="D597" i="5"/>
  <c r="O597" i="5" s="1"/>
  <c r="C597" i="5"/>
  <c r="AS596" i="5"/>
  <c r="AR596" i="5"/>
  <c r="AN596" i="5"/>
  <c r="AC596" i="5"/>
  <c r="AB596" i="5"/>
  <c r="Z596" i="5"/>
  <c r="Y596" i="5"/>
  <c r="V596" i="5"/>
  <c r="R596" i="5"/>
  <c r="Q596" i="5"/>
  <c r="N596" i="5"/>
  <c r="M596" i="5"/>
  <c r="L596" i="5"/>
  <c r="W596" i="5" s="1"/>
  <c r="K596" i="5"/>
  <c r="AG596" i="5" s="1"/>
  <c r="J596" i="5"/>
  <c r="I596" i="5"/>
  <c r="H596" i="5"/>
  <c r="S596" i="5" s="1"/>
  <c r="G596" i="5"/>
  <c r="F596" i="5"/>
  <c r="AM596" i="5" s="1"/>
  <c r="E596" i="5"/>
  <c r="D596" i="5"/>
  <c r="O596" i="5" s="1"/>
  <c r="C596" i="5"/>
  <c r="AJ596" i="5" s="1"/>
  <c r="AT595" i="5"/>
  <c r="AI595" i="5"/>
  <c r="AH595" i="5"/>
  <c r="AD595" i="5"/>
  <c r="AB595" i="5"/>
  <c r="AA595" i="5"/>
  <c r="X595" i="5"/>
  <c r="T595" i="5"/>
  <c r="M595" i="5"/>
  <c r="L595" i="5"/>
  <c r="K595" i="5"/>
  <c r="J595" i="5"/>
  <c r="I595" i="5"/>
  <c r="AP595" i="5" s="1"/>
  <c r="H595" i="5"/>
  <c r="AO595" i="5" s="1"/>
  <c r="G595" i="5"/>
  <c r="F595" i="5"/>
  <c r="Q595" i="5" s="1"/>
  <c r="E595" i="5"/>
  <c r="D595" i="5"/>
  <c r="C595" i="5"/>
  <c r="AK594" i="5"/>
  <c r="AJ594" i="5"/>
  <c r="AB594" i="5"/>
  <c r="Y594" i="5"/>
  <c r="P594" i="5"/>
  <c r="N594" i="5"/>
  <c r="M594" i="5"/>
  <c r="L594" i="5"/>
  <c r="K594" i="5"/>
  <c r="J594" i="5"/>
  <c r="I594" i="5"/>
  <c r="H594" i="5"/>
  <c r="S594" i="5" s="1"/>
  <c r="G594" i="5"/>
  <c r="R594" i="5" s="1"/>
  <c r="F594" i="5"/>
  <c r="E594" i="5"/>
  <c r="AA594" i="5" s="1"/>
  <c r="D594" i="5"/>
  <c r="O594" i="5" s="1"/>
  <c r="C594" i="5"/>
  <c r="AT593" i="5"/>
  <c r="AQ593" i="5"/>
  <c r="AP593" i="5"/>
  <c r="AM593" i="5"/>
  <c r="AL593" i="5"/>
  <c r="AF593" i="5"/>
  <c r="AE593" i="5"/>
  <c r="V593" i="5"/>
  <c r="T593" i="5"/>
  <c r="S593" i="5"/>
  <c r="O593" i="5"/>
  <c r="M593" i="5"/>
  <c r="L593" i="5"/>
  <c r="K593" i="5"/>
  <c r="AG593" i="5" s="1"/>
  <c r="J593" i="5"/>
  <c r="U593" i="5" s="1"/>
  <c r="I593" i="5"/>
  <c r="H593" i="5"/>
  <c r="G593" i="5"/>
  <c r="AC593" i="5" s="1"/>
  <c r="F593" i="5"/>
  <c r="E593" i="5"/>
  <c r="D593" i="5"/>
  <c r="C593" i="5"/>
  <c r="AR592" i="5"/>
  <c r="AB592" i="5"/>
  <c r="Y592" i="5"/>
  <c r="V592" i="5"/>
  <c r="U592" i="5"/>
  <c r="Q592" i="5"/>
  <c r="M592" i="5"/>
  <c r="L592" i="5"/>
  <c r="K592" i="5"/>
  <c r="AG592" i="5" s="1"/>
  <c r="J592" i="5"/>
  <c r="I592" i="5"/>
  <c r="H592" i="5"/>
  <c r="S592" i="5" s="1"/>
  <c r="G592" i="5"/>
  <c r="F592" i="5"/>
  <c r="AM592" i="5" s="1"/>
  <c r="E592" i="5"/>
  <c r="AL592" i="5" s="1"/>
  <c r="D592" i="5"/>
  <c r="O592" i="5" s="1"/>
  <c r="C592" i="5"/>
  <c r="AP591" i="5"/>
  <c r="AL591" i="5"/>
  <c r="AA591" i="5"/>
  <c r="X591" i="5"/>
  <c r="W591" i="5"/>
  <c r="V591" i="5"/>
  <c r="T591" i="5"/>
  <c r="P591" i="5"/>
  <c r="M591" i="5"/>
  <c r="AI591" i="5" s="1"/>
  <c r="L591" i="5"/>
  <c r="AS591" i="5" s="1"/>
  <c r="K591" i="5"/>
  <c r="AG591" i="5" s="1"/>
  <c r="J591" i="5"/>
  <c r="U591" i="5" s="1"/>
  <c r="I591" i="5"/>
  <c r="AE591" i="5" s="1"/>
  <c r="H591" i="5"/>
  <c r="G591" i="5"/>
  <c r="F591" i="5"/>
  <c r="Q591" i="5" s="1"/>
  <c r="E591" i="5"/>
  <c r="D591" i="5"/>
  <c r="C591" i="5"/>
  <c r="AT590" i="5"/>
  <c r="AJ590" i="5"/>
  <c r="AG590" i="5"/>
  <c r="Y590" i="5"/>
  <c r="X590" i="5"/>
  <c r="R590" i="5"/>
  <c r="N590" i="5"/>
  <c r="M590" i="5"/>
  <c r="AI590" i="5" s="1"/>
  <c r="L590" i="5"/>
  <c r="W590" i="5" s="1"/>
  <c r="K590" i="5"/>
  <c r="J590" i="5"/>
  <c r="U590" i="5" s="1"/>
  <c r="I590" i="5"/>
  <c r="H590" i="5"/>
  <c r="G590" i="5"/>
  <c r="AN590" i="5" s="1"/>
  <c r="F590" i="5"/>
  <c r="E590" i="5"/>
  <c r="P590" i="5" s="1"/>
  <c r="D590" i="5"/>
  <c r="C590" i="5"/>
  <c r="AN589" i="5"/>
  <c r="AL589" i="5"/>
  <c r="AA589" i="5"/>
  <c r="S589" i="5"/>
  <c r="P589" i="5"/>
  <c r="M589" i="5"/>
  <c r="L589" i="5"/>
  <c r="K589" i="5"/>
  <c r="J589" i="5"/>
  <c r="I589" i="5"/>
  <c r="H589" i="5"/>
  <c r="AO589" i="5" s="1"/>
  <c r="G589" i="5"/>
  <c r="F589" i="5"/>
  <c r="AM589" i="5" s="1"/>
  <c r="E589" i="5"/>
  <c r="D589" i="5"/>
  <c r="O589" i="5" s="1"/>
  <c r="C589" i="5"/>
  <c r="AT588" i="5"/>
  <c r="AR588" i="5"/>
  <c r="AN588" i="5"/>
  <c r="AB588" i="5"/>
  <c r="X588" i="5"/>
  <c r="Q588" i="5"/>
  <c r="P588" i="5"/>
  <c r="M588" i="5"/>
  <c r="AI588" i="5" s="1"/>
  <c r="L588" i="5"/>
  <c r="K588" i="5"/>
  <c r="J588" i="5"/>
  <c r="U588" i="5" s="1"/>
  <c r="I588" i="5"/>
  <c r="H588" i="5"/>
  <c r="G588" i="5"/>
  <c r="AC588" i="5" s="1"/>
  <c r="F588" i="5"/>
  <c r="AM588" i="5" s="1"/>
  <c r="E588" i="5"/>
  <c r="D588" i="5"/>
  <c r="C588" i="5"/>
  <c r="AT587" i="5"/>
  <c r="AL587" i="5"/>
  <c r="AI587" i="5"/>
  <c r="AH587" i="5"/>
  <c r="X587" i="5"/>
  <c r="W587" i="5"/>
  <c r="R587" i="5"/>
  <c r="M587" i="5"/>
  <c r="L587" i="5"/>
  <c r="AS587" i="5" s="1"/>
  <c r="K587" i="5"/>
  <c r="J587" i="5"/>
  <c r="I587" i="5"/>
  <c r="H587" i="5"/>
  <c r="G587" i="5"/>
  <c r="AC587" i="5" s="1"/>
  <c r="F587" i="5"/>
  <c r="Q587" i="5" s="1"/>
  <c r="E587" i="5"/>
  <c r="D587" i="5"/>
  <c r="O587" i="5" s="1"/>
  <c r="C587" i="5"/>
  <c r="AR586" i="5"/>
  <c r="AO586" i="5"/>
  <c r="AN586" i="5"/>
  <c r="AH586" i="5"/>
  <c r="AG586" i="5"/>
  <c r="AC586" i="5"/>
  <c r="R586" i="5"/>
  <c r="Q586" i="5"/>
  <c r="P586" i="5"/>
  <c r="M586" i="5"/>
  <c r="L586" i="5"/>
  <c r="K586" i="5"/>
  <c r="V586" i="5" s="1"/>
  <c r="J586" i="5"/>
  <c r="I586" i="5"/>
  <c r="H586" i="5"/>
  <c r="S586" i="5" s="1"/>
  <c r="G586" i="5"/>
  <c r="F586" i="5"/>
  <c r="AM586" i="5" s="1"/>
  <c r="E586" i="5"/>
  <c r="AA586" i="5" s="1"/>
  <c r="D586" i="5"/>
  <c r="O586" i="5" s="1"/>
  <c r="C586" i="5"/>
  <c r="AT585" i="5"/>
  <c r="AP585" i="5"/>
  <c r="AL585" i="5"/>
  <c r="AI585" i="5"/>
  <c r="AE585" i="5"/>
  <c r="AA585" i="5"/>
  <c r="X585" i="5"/>
  <c r="W585" i="5"/>
  <c r="T585" i="5"/>
  <c r="S585" i="5"/>
  <c r="R585" i="5"/>
  <c r="P585" i="5"/>
  <c r="M585" i="5"/>
  <c r="L585" i="5"/>
  <c r="AS585" i="5" s="1"/>
  <c r="K585" i="5"/>
  <c r="J585" i="5"/>
  <c r="I585" i="5"/>
  <c r="H585" i="5"/>
  <c r="AO585" i="5" s="1"/>
  <c r="G585" i="5"/>
  <c r="AC585" i="5" s="1"/>
  <c r="F585" i="5"/>
  <c r="E585" i="5"/>
  <c r="D585" i="5"/>
  <c r="C585" i="5"/>
  <c r="AR584" i="5"/>
  <c r="AN584" i="5"/>
  <c r="AD584" i="5"/>
  <c r="AC584" i="5"/>
  <c r="V584" i="5"/>
  <c r="U584" i="5"/>
  <c r="R584" i="5"/>
  <c r="Q584" i="5"/>
  <c r="N584" i="5"/>
  <c r="M584" i="5"/>
  <c r="L584" i="5"/>
  <c r="K584" i="5"/>
  <c r="AG584" i="5" s="1"/>
  <c r="J584" i="5"/>
  <c r="I584" i="5"/>
  <c r="H584" i="5"/>
  <c r="G584" i="5"/>
  <c r="F584" i="5"/>
  <c r="AM584" i="5" s="1"/>
  <c r="E584" i="5"/>
  <c r="D584" i="5"/>
  <c r="C584" i="5"/>
  <c r="AT583" i="5"/>
  <c r="AP583" i="5"/>
  <c r="AE583" i="5"/>
  <c r="AA583" i="5"/>
  <c r="X583" i="5"/>
  <c r="W583" i="5"/>
  <c r="V583" i="5"/>
  <c r="T583" i="5"/>
  <c r="P583" i="5"/>
  <c r="O583" i="5"/>
  <c r="M583" i="5"/>
  <c r="AI583" i="5" s="1"/>
  <c r="L583" i="5"/>
  <c r="AS583" i="5" s="1"/>
  <c r="K583" i="5"/>
  <c r="AG583" i="5" s="1"/>
  <c r="J583" i="5"/>
  <c r="U583" i="5" s="1"/>
  <c r="I583" i="5"/>
  <c r="H583" i="5"/>
  <c r="G583" i="5"/>
  <c r="AC583" i="5" s="1"/>
  <c r="F583" i="5"/>
  <c r="E583" i="5"/>
  <c r="AL583" i="5" s="1"/>
  <c r="D583" i="5"/>
  <c r="C583" i="5"/>
  <c r="AT582" i="5"/>
  <c r="AB582" i="5"/>
  <c r="Y582" i="5"/>
  <c r="X582" i="5"/>
  <c r="V582" i="5"/>
  <c r="M582" i="5"/>
  <c r="AI582" i="5" s="1"/>
  <c r="L582" i="5"/>
  <c r="W582" i="5" s="1"/>
  <c r="K582" i="5"/>
  <c r="AR582" i="5" s="1"/>
  <c r="J582" i="5"/>
  <c r="U582" i="5" s="1"/>
  <c r="I582" i="5"/>
  <c r="H582" i="5"/>
  <c r="G582" i="5"/>
  <c r="AC582" i="5" s="1"/>
  <c r="F582" i="5"/>
  <c r="E582" i="5"/>
  <c r="D582" i="5"/>
  <c r="C582" i="5"/>
  <c r="AJ582" i="5" s="1"/>
  <c r="AT581" i="5"/>
  <c r="AH581" i="5"/>
  <c r="AF581" i="5"/>
  <c r="AE581" i="5"/>
  <c r="W581" i="5"/>
  <c r="V581" i="5"/>
  <c r="T581" i="5"/>
  <c r="P581" i="5"/>
  <c r="O581" i="5"/>
  <c r="M581" i="5"/>
  <c r="X581" i="5" s="1"/>
  <c r="L581" i="5"/>
  <c r="AS581" i="5" s="1"/>
  <c r="K581" i="5"/>
  <c r="AG581" i="5" s="1"/>
  <c r="J581" i="5"/>
  <c r="I581" i="5"/>
  <c r="AP581" i="5" s="1"/>
  <c r="H581" i="5"/>
  <c r="G581" i="5"/>
  <c r="F581" i="5"/>
  <c r="Q581" i="5" s="1"/>
  <c r="E581" i="5"/>
  <c r="D581" i="5"/>
  <c r="C581" i="5"/>
  <c r="AP580" i="5"/>
  <c r="AN580" i="5"/>
  <c r="V580" i="5"/>
  <c r="R580" i="5"/>
  <c r="N580" i="5"/>
  <c r="M580" i="5"/>
  <c r="AI580" i="5" s="1"/>
  <c r="L580" i="5"/>
  <c r="W580" i="5" s="1"/>
  <c r="K580" i="5"/>
  <c r="AG580" i="5" s="1"/>
  <c r="J580" i="5"/>
  <c r="U580" i="5" s="1"/>
  <c r="I580" i="5"/>
  <c r="H580" i="5"/>
  <c r="AD580" i="5" s="1"/>
  <c r="G580" i="5"/>
  <c r="AC580" i="5" s="1"/>
  <c r="F580" i="5"/>
  <c r="Q580" i="5" s="1"/>
  <c r="E580" i="5"/>
  <c r="D580" i="5"/>
  <c r="Z580" i="5" s="1"/>
  <c r="C580" i="5"/>
  <c r="Y580" i="5" s="1"/>
  <c r="AT579" i="5"/>
  <c r="AP579" i="5"/>
  <c r="AE579" i="5"/>
  <c r="X579" i="5"/>
  <c r="V579" i="5"/>
  <c r="T579" i="5"/>
  <c r="M579" i="5"/>
  <c r="AI579" i="5" s="1"/>
  <c r="L579" i="5"/>
  <c r="AH579" i="5" s="1"/>
  <c r="K579" i="5"/>
  <c r="AG579" i="5" s="1"/>
  <c r="J579" i="5"/>
  <c r="U579" i="5" s="1"/>
  <c r="I579" i="5"/>
  <c r="H579" i="5"/>
  <c r="AO579" i="5" s="1"/>
  <c r="G579" i="5"/>
  <c r="F579" i="5"/>
  <c r="AM579" i="5" s="1"/>
  <c r="E579" i="5"/>
  <c r="D579" i="5"/>
  <c r="O579" i="5" s="1"/>
  <c r="C579" i="5"/>
  <c r="AT578" i="5"/>
  <c r="AR578" i="5"/>
  <c r="X578" i="5"/>
  <c r="V578" i="5"/>
  <c r="R578" i="5"/>
  <c r="N578" i="5"/>
  <c r="M578" i="5"/>
  <c r="AI578" i="5" s="1"/>
  <c r="L578" i="5"/>
  <c r="W578" i="5" s="1"/>
  <c r="K578" i="5"/>
  <c r="AG578" i="5" s="1"/>
  <c r="J578" i="5"/>
  <c r="AQ578" i="5" s="1"/>
  <c r="I578" i="5"/>
  <c r="H578" i="5"/>
  <c r="S578" i="5" s="1"/>
  <c r="G578" i="5"/>
  <c r="F578" i="5"/>
  <c r="E578" i="5"/>
  <c r="D578" i="5"/>
  <c r="AK578" i="5" s="1"/>
  <c r="C578" i="5"/>
  <c r="AT577" i="5"/>
  <c r="AI577" i="5"/>
  <c r="AA577" i="5"/>
  <c r="X577" i="5"/>
  <c r="V577" i="5"/>
  <c r="T577" i="5"/>
  <c r="P577" i="5"/>
  <c r="M577" i="5"/>
  <c r="L577" i="5"/>
  <c r="W577" i="5" s="1"/>
  <c r="K577" i="5"/>
  <c r="J577" i="5"/>
  <c r="I577" i="5"/>
  <c r="AP577" i="5" s="1"/>
  <c r="H577" i="5"/>
  <c r="AD577" i="5" s="1"/>
  <c r="G577" i="5"/>
  <c r="F577" i="5"/>
  <c r="E577" i="5"/>
  <c r="AL577" i="5" s="1"/>
  <c r="D577" i="5"/>
  <c r="O577" i="5" s="1"/>
  <c r="C577" i="5"/>
  <c r="Y577" i="5" s="1"/>
  <c r="AJ576" i="5"/>
  <c r="AG576" i="5"/>
  <c r="AF576" i="5"/>
  <c r="Y576" i="5"/>
  <c r="U576" i="5"/>
  <c r="Q576" i="5"/>
  <c r="N576" i="5"/>
  <c r="M576" i="5"/>
  <c r="L576" i="5"/>
  <c r="W576" i="5" s="1"/>
  <c r="K576" i="5"/>
  <c r="V576" i="5" s="1"/>
  <c r="J576" i="5"/>
  <c r="AQ576" i="5" s="1"/>
  <c r="I576" i="5"/>
  <c r="H576" i="5"/>
  <c r="G576" i="5"/>
  <c r="F576" i="5"/>
  <c r="AM576" i="5" s="1"/>
  <c r="E576" i="5"/>
  <c r="D576" i="5"/>
  <c r="C576" i="5"/>
  <c r="AR575" i="5"/>
  <c r="AP575" i="5"/>
  <c r="AE575" i="5"/>
  <c r="W575" i="5"/>
  <c r="V575" i="5"/>
  <c r="T575" i="5"/>
  <c r="O575" i="5"/>
  <c r="M575" i="5"/>
  <c r="AI575" i="5" s="1"/>
  <c r="L575" i="5"/>
  <c r="AS575" i="5" s="1"/>
  <c r="K575" i="5"/>
  <c r="AG575" i="5" s="1"/>
  <c r="J575" i="5"/>
  <c r="U575" i="5" s="1"/>
  <c r="I575" i="5"/>
  <c r="H575" i="5"/>
  <c r="G575" i="5"/>
  <c r="F575" i="5"/>
  <c r="Q575" i="5" s="1"/>
  <c r="E575" i="5"/>
  <c r="D575" i="5"/>
  <c r="Z575" i="5" s="1"/>
  <c r="C575" i="5"/>
  <c r="Y575" i="5" s="1"/>
  <c r="AT574" i="5"/>
  <c r="AS574" i="5"/>
  <c r="AG574" i="5"/>
  <c r="AF574" i="5"/>
  <c r="AE574" i="5"/>
  <c r="Y574" i="5"/>
  <c r="X574" i="5"/>
  <c r="V574" i="5"/>
  <c r="S574" i="5"/>
  <c r="N574" i="5"/>
  <c r="M574" i="5"/>
  <c r="AI574" i="5" s="1"/>
  <c r="L574" i="5"/>
  <c r="K574" i="5"/>
  <c r="AR574" i="5" s="1"/>
  <c r="J574" i="5"/>
  <c r="U574" i="5" s="1"/>
  <c r="I574" i="5"/>
  <c r="H574" i="5"/>
  <c r="G574" i="5"/>
  <c r="F574" i="5"/>
  <c r="E574" i="5"/>
  <c r="D574" i="5"/>
  <c r="AK574" i="5" s="1"/>
  <c r="C574" i="5"/>
  <c r="AJ574" i="5" s="1"/>
  <c r="AT573" i="5"/>
  <c r="AI573" i="5"/>
  <c r="X573" i="5"/>
  <c r="T573" i="5"/>
  <c r="S573" i="5"/>
  <c r="R573" i="5"/>
  <c r="P573" i="5"/>
  <c r="M573" i="5"/>
  <c r="L573" i="5"/>
  <c r="K573" i="5"/>
  <c r="J573" i="5"/>
  <c r="I573" i="5"/>
  <c r="AP573" i="5" s="1"/>
  <c r="H573" i="5"/>
  <c r="AO573" i="5" s="1"/>
  <c r="G573" i="5"/>
  <c r="AC573" i="5" s="1"/>
  <c r="F573" i="5"/>
  <c r="AM573" i="5" s="1"/>
  <c r="E573" i="5"/>
  <c r="AL573" i="5" s="1"/>
  <c r="D573" i="5"/>
  <c r="C573" i="5"/>
  <c r="AT572" i="5"/>
  <c r="AR572" i="5"/>
  <c r="AE572" i="5"/>
  <c r="AB572" i="5"/>
  <c r="Z572" i="5"/>
  <c r="V572" i="5"/>
  <c r="Q572" i="5"/>
  <c r="M572" i="5"/>
  <c r="L572" i="5"/>
  <c r="K572" i="5"/>
  <c r="AG572" i="5" s="1"/>
  <c r="J572" i="5"/>
  <c r="I572" i="5"/>
  <c r="H572" i="5"/>
  <c r="AD572" i="5" s="1"/>
  <c r="G572" i="5"/>
  <c r="AC572" i="5" s="1"/>
  <c r="F572" i="5"/>
  <c r="AM572" i="5" s="1"/>
  <c r="E572" i="5"/>
  <c r="D572" i="5"/>
  <c r="C572" i="5"/>
  <c r="AK571" i="5"/>
  <c r="AH571" i="5"/>
  <c r="AF571" i="5"/>
  <c r="AE571" i="5"/>
  <c r="AA571" i="5"/>
  <c r="W571" i="5"/>
  <c r="V571" i="5"/>
  <c r="M571" i="5"/>
  <c r="L571" i="5"/>
  <c r="AS571" i="5" s="1"/>
  <c r="K571" i="5"/>
  <c r="AG571" i="5" s="1"/>
  <c r="J571" i="5"/>
  <c r="I571" i="5"/>
  <c r="H571" i="5"/>
  <c r="G571" i="5"/>
  <c r="AC571" i="5" s="1"/>
  <c r="F571" i="5"/>
  <c r="AB571" i="5" s="1"/>
  <c r="E571" i="5"/>
  <c r="D571" i="5"/>
  <c r="O571" i="5" s="1"/>
  <c r="C571" i="5"/>
  <c r="AR570" i="5"/>
  <c r="AQ570" i="5"/>
  <c r="AH570" i="5"/>
  <c r="AD570" i="5"/>
  <c r="AC570" i="5"/>
  <c r="V570" i="5"/>
  <c r="U570" i="5"/>
  <c r="P570" i="5"/>
  <c r="M570" i="5"/>
  <c r="L570" i="5"/>
  <c r="W570" i="5" s="1"/>
  <c r="K570" i="5"/>
  <c r="AG570" i="5" s="1"/>
  <c r="J570" i="5"/>
  <c r="AF570" i="5" s="1"/>
  <c r="I570" i="5"/>
  <c r="H570" i="5"/>
  <c r="G570" i="5"/>
  <c r="F570" i="5"/>
  <c r="E570" i="5"/>
  <c r="D570" i="5"/>
  <c r="C570" i="5"/>
  <c r="AI569" i="5"/>
  <c r="AE569" i="5"/>
  <c r="AD569" i="5"/>
  <c r="X569" i="5"/>
  <c r="W569" i="5"/>
  <c r="M569" i="5"/>
  <c r="AT569" i="5" s="1"/>
  <c r="L569" i="5"/>
  <c r="AS569" i="5" s="1"/>
  <c r="K569" i="5"/>
  <c r="J569" i="5"/>
  <c r="AQ569" i="5" s="1"/>
  <c r="I569" i="5"/>
  <c r="H569" i="5"/>
  <c r="G569" i="5"/>
  <c r="F569" i="5"/>
  <c r="E569" i="5"/>
  <c r="D569" i="5"/>
  <c r="Z569" i="5" s="1"/>
  <c r="C569" i="5"/>
  <c r="AJ569" i="5" s="1"/>
  <c r="AR568" i="5"/>
  <c r="AJ568" i="5"/>
  <c r="Y568" i="5"/>
  <c r="X568" i="5"/>
  <c r="V568" i="5"/>
  <c r="U568" i="5"/>
  <c r="N568" i="5"/>
  <c r="M568" i="5"/>
  <c r="AI568" i="5" s="1"/>
  <c r="L568" i="5"/>
  <c r="K568" i="5"/>
  <c r="AG568" i="5" s="1"/>
  <c r="J568" i="5"/>
  <c r="AQ568" i="5" s="1"/>
  <c r="I568" i="5"/>
  <c r="H568" i="5"/>
  <c r="G568" i="5"/>
  <c r="F568" i="5"/>
  <c r="E568" i="5"/>
  <c r="D568" i="5"/>
  <c r="C568" i="5"/>
  <c r="AH567" i="5"/>
  <c r="AD567" i="5"/>
  <c r="T567" i="5"/>
  <c r="S567" i="5"/>
  <c r="M567" i="5"/>
  <c r="AI567" i="5" s="1"/>
  <c r="L567" i="5"/>
  <c r="K567" i="5"/>
  <c r="J567" i="5"/>
  <c r="I567" i="5"/>
  <c r="AP567" i="5" s="1"/>
  <c r="H567" i="5"/>
  <c r="AO567" i="5" s="1"/>
  <c r="G567" i="5"/>
  <c r="F567" i="5"/>
  <c r="AM567" i="5" s="1"/>
  <c r="E567" i="5"/>
  <c r="D567" i="5"/>
  <c r="Z567" i="5" s="1"/>
  <c r="C567" i="5"/>
  <c r="N567" i="5" s="1"/>
  <c r="AG566" i="5"/>
  <c r="AE566" i="5"/>
  <c r="AC566" i="5"/>
  <c r="Z566" i="5"/>
  <c r="Y566" i="5"/>
  <c r="V566" i="5"/>
  <c r="R566" i="5"/>
  <c r="M566" i="5"/>
  <c r="L566" i="5"/>
  <c r="AH566" i="5" s="1"/>
  <c r="K566" i="5"/>
  <c r="AR566" i="5" s="1"/>
  <c r="J566" i="5"/>
  <c r="AQ566" i="5" s="1"/>
  <c r="I566" i="5"/>
  <c r="H566" i="5"/>
  <c r="G566" i="5"/>
  <c r="AN566" i="5" s="1"/>
  <c r="F566" i="5"/>
  <c r="E566" i="5"/>
  <c r="D566" i="5"/>
  <c r="O566" i="5" s="1"/>
  <c r="C566" i="5"/>
  <c r="N566" i="5" s="1"/>
  <c r="AQ565" i="5"/>
  <c r="AI565" i="5"/>
  <c r="AF565" i="5"/>
  <c r="AE565" i="5"/>
  <c r="AB565" i="5"/>
  <c r="Z565" i="5"/>
  <c r="Y565" i="5"/>
  <c r="M565" i="5"/>
  <c r="L565" i="5"/>
  <c r="K565" i="5"/>
  <c r="J565" i="5"/>
  <c r="U565" i="5" s="1"/>
  <c r="I565" i="5"/>
  <c r="H565" i="5"/>
  <c r="G565" i="5"/>
  <c r="F565" i="5"/>
  <c r="E565" i="5"/>
  <c r="D565" i="5"/>
  <c r="C565" i="5"/>
  <c r="AK564" i="5"/>
  <c r="AJ564" i="5"/>
  <c r="AF564" i="5"/>
  <c r="AD564" i="5"/>
  <c r="AB564" i="5"/>
  <c r="Y564" i="5"/>
  <c r="N564" i="5"/>
  <c r="M564" i="5"/>
  <c r="L564" i="5"/>
  <c r="AS564" i="5" s="1"/>
  <c r="K564" i="5"/>
  <c r="J564" i="5"/>
  <c r="I564" i="5"/>
  <c r="H564" i="5"/>
  <c r="G564" i="5"/>
  <c r="F564" i="5"/>
  <c r="E564" i="5"/>
  <c r="D564" i="5"/>
  <c r="O564" i="5" s="1"/>
  <c r="C564" i="5"/>
  <c r="AR563" i="5"/>
  <c r="AP563" i="5"/>
  <c r="AL563" i="5"/>
  <c r="AK563" i="5"/>
  <c r="AE563" i="5"/>
  <c r="AA563" i="5"/>
  <c r="T563" i="5"/>
  <c r="P563" i="5"/>
  <c r="M563" i="5"/>
  <c r="L563" i="5"/>
  <c r="K563" i="5"/>
  <c r="J563" i="5"/>
  <c r="I563" i="5"/>
  <c r="H563" i="5"/>
  <c r="G563" i="5"/>
  <c r="F563" i="5"/>
  <c r="E563" i="5"/>
  <c r="D563" i="5"/>
  <c r="Z563" i="5" s="1"/>
  <c r="C563" i="5"/>
  <c r="Y563" i="5" s="1"/>
  <c r="AS562" i="5"/>
  <c r="AJ562" i="5"/>
  <c r="AG562" i="5"/>
  <c r="AD562" i="5"/>
  <c r="AC562" i="5"/>
  <c r="S562" i="5"/>
  <c r="Q562" i="5"/>
  <c r="N562" i="5"/>
  <c r="M562" i="5"/>
  <c r="L562" i="5"/>
  <c r="W562" i="5" s="1"/>
  <c r="K562" i="5"/>
  <c r="V562" i="5" s="1"/>
  <c r="J562" i="5"/>
  <c r="I562" i="5"/>
  <c r="H562" i="5"/>
  <c r="AO562" i="5" s="1"/>
  <c r="G562" i="5"/>
  <c r="R562" i="5" s="1"/>
  <c r="F562" i="5"/>
  <c r="E562" i="5"/>
  <c r="D562" i="5"/>
  <c r="AK562" i="5" s="1"/>
  <c r="C562" i="5"/>
  <c r="Y562" i="5" s="1"/>
  <c r="AT561" i="5"/>
  <c r="AR561" i="5"/>
  <c r="AL561" i="5"/>
  <c r="AI561" i="5"/>
  <c r="AH561" i="5"/>
  <c r="AE561" i="5"/>
  <c r="AD561" i="5"/>
  <c r="AA561" i="5"/>
  <c r="Y561" i="5"/>
  <c r="O561" i="5"/>
  <c r="M561" i="5"/>
  <c r="X561" i="5" s="1"/>
  <c r="L561" i="5"/>
  <c r="K561" i="5"/>
  <c r="J561" i="5"/>
  <c r="AF561" i="5" s="1"/>
  <c r="I561" i="5"/>
  <c r="H561" i="5"/>
  <c r="G561" i="5"/>
  <c r="AN561" i="5" s="1"/>
  <c r="F561" i="5"/>
  <c r="E561" i="5"/>
  <c r="P561" i="5" s="1"/>
  <c r="D561" i="5"/>
  <c r="AK561" i="5" s="1"/>
  <c r="C561" i="5"/>
  <c r="AJ560" i="5"/>
  <c r="AF560" i="5"/>
  <c r="AE560" i="5"/>
  <c r="Y560" i="5"/>
  <c r="N560" i="5"/>
  <c r="M560" i="5"/>
  <c r="L560" i="5"/>
  <c r="K560" i="5"/>
  <c r="J560" i="5"/>
  <c r="I560" i="5"/>
  <c r="T560" i="5" s="1"/>
  <c r="H560" i="5"/>
  <c r="G560" i="5"/>
  <c r="F560" i="5"/>
  <c r="E560" i="5"/>
  <c r="D560" i="5"/>
  <c r="C560" i="5"/>
  <c r="AQ559" i="5"/>
  <c r="AL559" i="5"/>
  <c r="AK559" i="5"/>
  <c r="AF559" i="5"/>
  <c r="AB559" i="5"/>
  <c r="S559" i="5"/>
  <c r="R559" i="5"/>
  <c r="P559" i="5"/>
  <c r="N559" i="5"/>
  <c r="M559" i="5"/>
  <c r="AI559" i="5" s="1"/>
  <c r="L559" i="5"/>
  <c r="K559" i="5"/>
  <c r="J559" i="5"/>
  <c r="U559" i="5" s="1"/>
  <c r="I559" i="5"/>
  <c r="AE559" i="5" s="1"/>
  <c r="H559" i="5"/>
  <c r="G559" i="5"/>
  <c r="AC559" i="5" s="1"/>
  <c r="F559" i="5"/>
  <c r="E559" i="5"/>
  <c r="AA559" i="5" s="1"/>
  <c r="D559" i="5"/>
  <c r="C559" i="5"/>
  <c r="AR558" i="5"/>
  <c r="AL558" i="5"/>
  <c r="AK558" i="5"/>
  <c r="AJ558" i="5"/>
  <c r="AD558" i="5"/>
  <c r="T558" i="5"/>
  <c r="S558" i="5"/>
  <c r="N558" i="5"/>
  <c r="M558" i="5"/>
  <c r="L558" i="5"/>
  <c r="K558" i="5"/>
  <c r="J558" i="5"/>
  <c r="AF558" i="5" s="1"/>
  <c r="I558" i="5"/>
  <c r="AE558" i="5" s="1"/>
  <c r="H558" i="5"/>
  <c r="AO558" i="5" s="1"/>
  <c r="G558" i="5"/>
  <c r="AC558" i="5" s="1"/>
  <c r="F558" i="5"/>
  <c r="AB558" i="5" s="1"/>
  <c r="E558" i="5"/>
  <c r="AA558" i="5" s="1"/>
  <c r="D558" i="5"/>
  <c r="C558" i="5"/>
  <c r="Y558" i="5" s="1"/>
  <c r="AM557" i="5"/>
  <c r="AL557" i="5"/>
  <c r="AE557" i="5"/>
  <c r="T557" i="5"/>
  <c r="P557" i="5"/>
  <c r="M557" i="5"/>
  <c r="L557" i="5"/>
  <c r="K557" i="5"/>
  <c r="J557" i="5"/>
  <c r="I557" i="5"/>
  <c r="AP557" i="5" s="1"/>
  <c r="H557" i="5"/>
  <c r="G557" i="5"/>
  <c r="F557" i="5"/>
  <c r="Q557" i="5" s="1"/>
  <c r="E557" i="5"/>
  <c r="AA557" i="5" s="1"/>
  <c r="D557" i="5"/>
  <c r="C557" i="5"/>
  <c r="AS556" i="5"/>
  <c r="AN556" i="5"/>
  <c r="AJ556" i="5"/>
  <c r="AC556" i="5"/>
  <c r="Y556" i="5"/>
  <c r="R556" i="5"/>
  <c r="Q556" i="5"/>
  <c r="N556" i="5"/>
  <c r="M556" i="5"/>
  <c r="L556" i="5"/>
  <c r="K556" i="5"/>
  <c r="J556" i="5"/>
  <c r="I556" i="5"/>
  <c r="AE556" i="5" s="1"/>
  <c r="H556" i="5"/>
  <c r="S556" i="5" s="1"/>
  <c r="G556" i="5"/>
  <c r="F556" i="5"/>
  <c r="AM556" i="5" s="1"/>
  <c r="E556" i="5"/>
  <c r="D556" i="5"/>
  <c r="Z556" i="5" s="1"/>
  <c r="C556" i="5"/>
  <c r="AQ555" i="5"/>
  <c r="AP555" i="5"/>
  <c r="AN555" i="5"/>
  <c r="AM555" i="5"/>
  <c r="AL555" i="5"/>
  <c r="AE555" i="5"/>
  <c r="T555" i="5"/>
  <c r="R555" i="5"/>
  <c r="P555" i="5"/>
  <c r="N555" i="5"/>
  <c r="M555" i="5"/>
  <c r="L555" i="5"/>
  <c r="K555" i="5"/>
  <c r="J555" i="5"/>
  <c r="U555" i="5" s="1"/>
  <c r="I555" i="5"/>
  <c r="H555" i="5"/>
  <c r="G555" i="5"/>
  <c r="AC555" i="5" s="1"/>
  <c r="F555" i="5"/>
  <c r="Q555" i="5" s="1"/>
  <c r="E555" i="5"/>
  <c r="AA555" i="5" s="1"/>
  <c r="D555" i="5"/>
  <c r="AK555" i="5" s="1"/>
  <c r="C555" i="5"/>
  <c r="AJ555" i="5" s="1"/>
  <c r="AT554" i="5"/>
  <c r="AR554" i="5"/>
  <c r="AQ554" i="5"/>
  <c r="AP554" i="5"/>
  <c r="AO554" i="5"/>
  <c r="AJ554" i="5"/>
  <c r="AF554" i="5"/>
  <c r="AB554" i="5"/>
  <c r="X554" i="5"/>
  <c r="V554" i="5"/>
  <c r="T554" i="5"/>
  <c r="R554" i="5"/>
  <c r="Q554" i="5"/>
  <c r="P554" i="5"/>
  <c r="M554" i="5"/>
  <c r="AI554" i="5" s="1"/>
  <c r="L554" i="5"/>
  <c r="K554" i="5"/>
  <c r="AG554" i="5" s="1"/>
  <c r="J554" i="5"/>
  <c r="U554" i="5" s="1"/>
  <c r="I554" i="5"/>
  <c r="AE554" i="5" s="1"/>
  <c r="H554" i="5"/>
  <c r="G554" i="5"/>
  <c r="F554" i="5"/>
  <c r="AM554" i="5" s="1"/>
  <c r="E554" i="5"/>
  <c r="D554" i="5"/>
  <c r="C554" i="5"/>
  <c r="AP553" i="5"/>
  <c r="AN553" i="5"/>
  <c r="AJ553" i="5"/>
  <c r="AH553" i="5"/>
  <c r="AB553" i="5"/>
  <c r="S553" i="5"/>
  <c r="R553" i="5"/>
  <c r="N553" i="5"/>
  <c r="M553" i="5"/>
  <c r="AI553" i="5" s="1"/>
  <c r="L553" i="5"/>
  <c r="K553" i="5"/>
  <c r="AR553" i="5" s="1"/>
  <c r="J553" i="5"/>
  <c r="AF553" i="5" s="1"/>
  <c r="I553" i="5"/>
  <c r="H553" i="5"/>
  <c r="AO553" i="5" s="1"/>
  <c r="G553" i="5"/>
  <c r="AC553" i="5" s="1"/>
  <c r="F553" i="5"/>
  <c r="E553" i="5"/>
  <c r="D553" i="5"/>
  <c r="C553" i="5"/>
  <c r="Y553" i="5" s="1"/>
  <c r="AS552" i="5"/>
  <c r="AJ552" i="5"/>
  <c r="AG552" i="5"/>
  <c r="AE552" i="5"/>
  <c r="AC552" i="5"/>
  <c r="Y552" i="5"/>
  <c r="M552" i="5"/>
  <c r="L552" i="5"/>
  <c r="K552" i="5"/>
  <c r="AR552" i="5" s="1"/>
  <c r="J552" i="5"/>
  <c r="I552" i="5"/>
  <c r="H552" i="5"/>
  <c r="G552" i="5"/>
  <c r="R552" i="5" s="1"/>
  <c r="F552" i="5"/>
  <c r="E552" i="5"/>
  <c r="D552" i="5"/>
  <c r="C552" i="5"/>
  <c r="N552" i="5" s="1"/>
  <c r="AF551" i="5"/>
  <c r="AE551" i="5"/>
  <c r="AD551" i="5"/>
  <c r="AB551" i="5"/>
  <c r="M551" i="5"/>
  <c r="L551" i="5"/>
  <c r="AH551" i="5" s="1"/>
  <c r="K551" i="5"/>
  <c r="AR551" i="5" s="1"/>
  <c r="J551" i="5"/>
  <c r="I551" i="5"/>
  <c r="T551" i="5" s="1"/>
  <c r="H551" i="5"/>
  <c r="G551" i="5"/>
  <c r="AN551" i="5" s="1"/>
  <c r="F551" i="5"/>
  <c r="Q551" i="5" s="1"/>
  <c r="E551" i="5"/>
  <c r="D551" i="5"/>
  <c r="C551" i="5"/>
  <c r="AO550" i="5"/>
  <c r="AK550" i="5"/>
  <c r="AJ550" i="5"/>
  <c r="AH550" i="5"/>
  <c r="AD550" i="5"/>
  <c r="Y550" i="5"/>
  <c r="N550" i="5"/>
  <c r="M550" i="5"/>
  <c r="L550" i="5"/>
  <c r="K550" i="5"/>
  <c r="J550" i="5"/>
  <c r="I550" i="5"/>
  <c r="H550" i="5"/>
  <c r="S550" i="5" s="1"/>
  <c r="G550" i="5"/>
  <c r="AC550" i="5" s="1"/>
  <c r="F550" i="5"/>
  <c r="AM550" i="5" s="1"/>
  <c r="E550" i="5"/>
  <c r="P550" i="5" s="1"/>
  <c r="D550" i="5"/>
  <c r="O550" i="5" s="1"/>
  <c r="C550" i="5"/>
  <c r="AR549" i="5"/>
  <c r="AP549" i="5"/>
  <c r="AL549" i="5"/>
  <c r="AJ549" i="5"/>
  <c r="AH549" i="5"/>
  <c r="AE549" i="5"/>
  <c r="AA549" i="5"/>
  <c r="W549" i="5"/>
  <c r="T549" i="5"/>
  <c r="P549" i="5"/>
  <c r="M549" i="5"/>
  <c r="AI549" i="5" s="1"/>
  <c r="L549" i="5"/>
  <c r="AS549" i="5" s="1"/>
  <c r="K549" i="5"/>
  <c r="J549" i="5"/>
  <c r="I549" i="5"/>
  <c r="H549" i="5"/>
  <c r="S549" i="5" s="1"/>
  <c r="G549" i="5"/>
  <c r="R549" i="5" s="1"/>
  <c r="F549" i="5"/>
  <c r="E549" i="5"/>
  <c r="D549" i="5"/>
  <c r="Z549" i="5" s="1"/>
  <c r="C549" i="5"/>
  <c r="Y549" i="5" s="1"/>
  <c r="AR548" i="5"/>
  <c r="AG548" i="5"/>
  <c r="AF548" i="5"/>
  <c r="AE548" i="5"/>
  <c r="X548" i="5"/>
  <c r="V548" i="5"/>
  <c r="U548" i="5"/>
  <c r="T548" i="5"/>
  <c r="M548" i="5"/>
  <c r="AI548" i="5" s="1"/>
  <c r="L548" i="5"/>
  <c r="K548" i="5"/>
  <c r="J548" i="5"/>
  <c r="AQ548" i="5" s="1"/>
  <c r="I548" i="5"/>
  <c r="AP548" i="5" s="1"/>
  <c r="H548" i="5"/>
  <c r="G548" i="5"/>
  <c r="R548" i="5" s="1"/>
  <c r="F548" i="5"/>
  <c r="Q548" i="5" s="1"/>
  <c r="E548" i="5"/>
  <c r="AL548" i="5" s="1"/>
  <c r="D548" i="5"/>
  <c r="AK548" i="5" s="1"/>
  <c r="C548" i="5"/>
  <c r="AT547" i="5"/>
  <c r="AP547" i="5"/>
  <c r="AI547" i="5"/>
  <c r="AE547" i="5"/>
  <c r="X547" i="5"/>
  <c r="W547" i="5"/>
  <c r="V547" i="5"/>
  <c r="T547" i="5"/>
  <c r="P547" i="5"/>
  <c r="M547" i="5"/>
  <c r="L547" i="5"/>
  <c r="AS547" i="5" s="1"/>
  <c r="K547" i="5"/>
  <c r="J547" i="5"/>
  <c r="AF547" i="5" s="1"/>
  <c r="I547" i="5"/>
  <c r="H547" i="5"/>
  <c r="S547" i="5" s="1"/>
  <c r="G547" i="5"/>
  <c r="F547" i="5"/>
  <c r="AM547" i="5" s="1"/>
  <c r="E547" i="5"/>
  <c r="D547" i="5"/>
  <c r="C547" i="5"/>
  <c r="N547" i="5" s="1"/>
  <c r="AJ546" i="5"/>
  <c r="AH546" i="5"/>
  <c r="AE546" i="5"/>
  <c r="T546" i="5"/>
  <c r="R546" i="5"/>
  <c r="N546" i="5"/>
  <c r="M546" i="5"/>
  <c r="AI546" i="5" s="1"/>
  <c r="L546" i="5"/>
  <c r="W546" i="5" s="1"/>
  <c r="K546" i="5"/>
  <c r="J546" i="5"/>
  <c r="I546" i="5"/>
  <c r="AP546" i="5" s="1"/>
  <c r="H546" i="5"/>
  <c r="G546" i="5"/>
  <c r="F546" i="5"/>
  <c r="E546" i="5"/>
  <c r="AL546" i="5" s="1"/>
  <c r="D546" i="5"/>
  <c r="AK546" i="5" s="1"/>
  <c r="C546" i="5"/>
  <c r="Y546" i="5" s="1"/>
  <c r="AP545" i="5"/>
  <c r="AK545" i="5"/>
  <c r="AI545" i="5"/>
  <c r="AE545" i="5"/>
  <c r="Z545" i="5"/>
  <c r="Y545" i="5"/>
  <c r="W545" i="5"/>
  <c r="T545" i="5"/>
  <c r="N545" i="5"/>
  <c r="M545" i="5"/>
  <c r="AT545" i="5" s="1"/>
  <c r="L545" i="5"/>
  <c r="AS545" i="5" s="1"/>
  <c r="K545" i="5"/>
  <c r="V545" i="5" s="1"/>
  <c r="J545" i="5"/>
  <c r="I545" i="5"/>
  <c r="H545" i="5"/>
  <c r="S545" i="5" s="1"/>
  <c r="G545" i="5"/>
  <c r="F545" i="5"/>
  <c r="E545" i="5"/>
  <c r="P545" i="5" s="1"/>
  <c r="D545" i="5"/>
  <c r="O545" i="5" s="1"/>
  <c r="C545" i="5"/>
  <c r="AJ545" i="5" s="1"/>
  <c r="AR544" i="5"/>
  <c r="AJ544" i="5"/>
  <c r="AH544" i="5"/>
  <c r="AG544" i="5"/>
  <c r="AD544" i="5"/>
  <c r="Z544" i="5"/>
  <c r="Y544" i="5"/>
  <c r="U544" i="5"/>
  <c r="S544" i="5"/>
  <c r="M544" i="5"/>
  <c r="X544" i="5" s="1"/>
  <c r="L544" i="5"/>
  <c r="K544" i="5"/>
  <c r="V544" i="5" s="1"/>
  <c r="J544" i="5"/>
  <c r="AF544" i="5" s="1"/>
  <c r="I544" i="5"/>
  <c r="H544" i="5"/>
  <c r="AO544" i="5" s="1"/>
  <c r="G544" i="5"/>
  <c r="R544" i="5" s="1"/>
  <c r="F544" i="5"/>
  <c r="E544" i="5"/>
  <c r="D544" i="5"/>
  <c r="C544" i="5"/>
  <c r="N544" i="5" s="1"/>
  <c r="AP543" i="5"/>
  <c r="AL543" i="5"/>
  <c r="AJ543" i="5"/>
  <c r="AI543" i="5"/>
  <c r="AE543" i="5"/>
  <c r="AA543" i="5"/>
  <c r="Y543" i="5"/>
  <c r="X543" i="5"/>
  <c r="T543" i="5"/>
  <c r="P543" i="5"/>
  <c r="M543" i="5"/>
  <c r="AT543" i="5" s="1"/>
  <c r="L543" i="5"/>
  <c r="W543" i="5" s="1"/>
  <c r="K543" i="5"/>
  <c r="J543" i="5"/>
  <c r="I543" i="5"/>
  <c r="H543" i="5"/>
  <c r="G543" i="5"/>
  <c r="AN543" i="5" s="1"/>
  <c r="F543" i="5"/>
  <c r="E543" i="5"/>
  <c r="D543" i="5"/>
  <c r="AK543" i="5" s="1"/>
  <c r="C543" i="5"/>
  <c r="N543" i="5" s="1"/>
  <c r="AR542" i="5"/>
  <c r="AN542" i="5"/>
  <c r="AG542" i="5"/>
  <c r="AA542" i="5"/>
  <c r="X542" i="5"/>
  <c r="V542" i="5"/>
  <c r="T542" i="5"/>
  <c r="N542" i="5"/>
  <c r="M542" i="5"/>
  <c r="AI542" i="5" s="1"/>
  <c r="L542" i="5"/>
  <c r="W542" i="5" s="1"/>
  <c r="K542" i="5"/>
  <c r="J542" i="5"/>
  <c r="I542" i="5"/>
  <c r="H542" i="5"/>
  <c r="G542" i="5"/>
  <c r="AC542" i="5" s="1"/>
  <c r="F542" i="5"/>
  <c r="AB542" i="5" s="1"/>
  <c r="E542" i="5"/>
  <c r="D542" i="5"/>
  <c r="C542" i="5"/>
  <c r="AJ542" i="5" s="1"/>
  <c r="AT541" i="5"/>
  <c r="AS541" i="5"/>
  <c r="AR541" i="5"/>
  <c r="AJ541" i="5"/>
  <c r="X541" i="5"/>
  <c r="W541" i="5"/>
  <c r="T541" i="5"/>
  <c r="S541" i="5"/>
  <c r="N541" i="5"/>
  <c r="M541" i="5"/>
  <c r="AI541" i="5" s="1"/>
  <c r="L541" i="5"/>
  <c r="AH541" i="5" s="1"/>
  <c r="K541" i="5"/>
  <c r="AG541" i="5" s="1"/>
  <c r="J541" i="5"/>
  <c r="I541" i="5"/>
  <c r="AP541" i="5" s="1"/>
  <c r="H541" i="5"/>
  <c r="AO541" i="5" s="1"/>
  <c r="G541" i="5"/>
  <c r="F541" i="5"/>
  <c r="E541" i="5"/>
  <c r="D541" i="5"/>
  <c r="C541" i="5"/>
  <c r="Y541" i="5" s="1"/>
  <c r="AT540" i="5"/>
  <c r="AS540" i="5"/>
  <c r="AO540" i="5"/>
  <c r="AH540" i="5"/>
  <c r="Z540" i="5"/>
  <c r="V540" i="5"/>
  <c r="S540" i="5"/>
  <c r="N540" i="5"/>
  <c r="M540" i="5"/>
  <c r="X540" i="5" s="1"/>
  <c r="L540" i="5"/>
  <c r="W540" i="5" s="1"/>
  <c r="K540" i="5"/>
  <c r="AR540" i="5" s="1"/>
  <c r="J540" i="5"/>
  <c r="I540" i="5"/>
  <c r="H540" i="5"/>
  <c r="AD540" i="5" s="1"/>
  <c r="G540" i="5"/>
  <c r="F540" i="5"/>
  <c r="AB540" i="5" s="1"/>
  <c r="E540" i="5"/>
  <c r="D540" i="5"/>
  <c r="C540" i="5"/>
  <c r="AL539" i="5"/>
  <c r="AA539" i="5"/>
  <c r="T539" i="5"/>
  <c r="Q539" i="5"/>
  <c r="M539" i="5"/>
  <c r="L539" i="5"/>
  <c r="W539" i="5" s="1"/>
  <c r="K539" i="5"/>
  <c r="V539" i="5" s="1"/>
  <c r="J539" i="5"/>
  <c r="AQ539" i="5" s="1"/>
  <c r="I539" i="5"/>
  <c r="H539" i="5"/>
  <c r="AO539" i="5" s="1"/>
  <c r="G539" i="5"/>
  <c r="F539" i="5"/>
  <c r="AM539" i="5" s="1"/>
  <c r="E539" i="5"/>
  <c r="P539" i="5" s="1"/>
  <c r="D539" i="5"/>
  <c r="C539" i="5"/>
  <c r="N539" i="5" s="1"/>
  <c r="AR538" i="5"/>
  <c r="AQ538" i="5"/>
  <c r="AN538" i="5"/>
  <c r="AE538" i="5"/>
  <c r="AD538" i="5"/>
  <c r="W538" i="5"/>
  <c r="U538" i="5"/>
  <c r="Q538" i="5"/>
  <c r="N538" i="5"/>
  <c r="M538" i="5"/>
  <c r="L538" i="5"/>
  <c r="K538" i="5"/>
  <c r="V538" i="5" s="1"/>
  <c r="J538" i="5"/>
  <c r="AF538" i="5" s="1"/>
  <c r="I538" i="5"/>
  <c r="H538" i="5"/>
  <c r="G538" i="5"/>
  <c r="R538" i="5" s="1"/>
  <c r="F538" i="5"/>
  <c r="E538" i="5"/>
  <c r="P538" i="5" s="1"/>
  <c r="D538" i="5"/>
  <c r="C538" i="5"/>
  <c r="AT537" i="5"/>
  <c r="AN537" i="5"/>
  <c r="AJ537" i="5"/>
  <c r="AC537" i="5"/>
  <c r="N537" i="5"/>
  <c r="M537" i="5"/>
  <c r="X537" i="5" s="1"/>
  <c r="L537" i="5"/>
  <c r="AS537" i="5" s="1"/>
  <c r="K537" i="5"/>
  <c r="J537" i="5"/>
  <c r="I537" i="5"/>
  <c r="T537" i="5" s="1"/>
  <c r="H537" i="5"/>
  <c r="G537" i="5"/>
  <c r="R537" i="5" s="1"/>
  <c r="F537" i="5"/>
  <c r="E537" i="5"/>
  <c r="D537" i="5"/>
  <c r="C537" i="5"/>
  <c r="Y537" i="5" s="1"/>
  <c r="AR536" i="5"/>
  <c r="AL536" i="5"/>
  <c r="AI536" i="5"/>
  <c r="AH536" i="5"/>
  <c r="R536" i="5"/>
  <c r="N536" i="5"/>
  <c r="M536" i="5"/>
  <c r="X536" i="5" s="1"/>
  <c r="L536" i="5"/>
  <c r="K536" i="5"/>
  <c r="AG536" i="5" s="1"/>
  <c r="J536" i="5"/>
  <c r="I536" i="5"/>
  <c r="H536" i="5"/>
  <c r="G536" i="5"/>
  <c r="F536" i="5"/>
  <c r="E536" i="5"/>
  <c r="D536" i="5"/>
  <c r="C536" i="5"/>
  <c r="AR535" i="5"/>
  <c r="AN535" i="5"/>
  <c r="AL535" i="5"/>
  <c r="AJ535" i="5"/>
  <c r="AI535" i="5"/>
  <c r="AC535" i="5"/>
  <c r="AB535" i="5"/>
  <c r="Y535" i="5"/>
  <c r="N535" i="5"/>
  <c r="M535" i="5"/>
  <c r="X535" i="5" s="1"/>
  <c r="L535" i="5"/>
  <c r="K535" i="5"/>
  <c r="AG535" i="5" s="1"/>
  <c r="J535" i="5"/>
  <c r="I535" i="5"/>
  <c r="T535" i="5" s="1"/>
  <c r="H535" i="5"/>
  <c r="G535" i="5"/>
  <c r="R535" i="5" s="1"/>
  <c r="F535" i="5"/>
  <c r="AM535" i="5" s="1"/>
  <c r="E535" i="5"/>
  <c r="D535" i="5"/>
  <c r="C535" i="5"/>
  <c r="AL534" i="5"/>
  <c r="AI534" i="5"/>
  <c r="AH534" i="5"/>
  <c r="AD534" i="5"/>
  <c r="AA534" i="5"/>
  <c r="P534" i="5"/>
  <c r="M534" i="5"/>
  <c r="X534" i="5" s="1"/>
  <c r="L534" i="5"/>
  <c r="W534" i="5" s="1"/>
  <c r="K534" i="5"/>
  <c r="J534" i="5"/>
  <c r="I534" i="5"/>
  <c r="H534" i="5"/>
  <c r="G534" i="5"/>
  <c r="AC534" i="5" s="1"/>
  <c r="F534" i="5"/>
  <c r="E534" i="5"/>
  <c r="D534" i="5"/>
  <c r="Z534" i="5" s="1"/>
  <c r="C534" i="5"/>
  <c r="N534" i="5" s="1"/>
  <c r="AR533" i="5"/>
  <c r="AM533" i="5"/>
  <c r="AL533" i="5"/>
  <c r="AK533" i="5"/>
  <c r="AF533" i="5"/>
  <c r="Z533" i="5"/>
  <c r="V533" i="5"/>
  <c r="P533" i="5"/>
  <c r="M533" i="5"/>
  <c r="AI533" i="5" s="1"/>
  <c r="L533" i="5"/>
  <c r="AS533" i="5" s="1"/>
  <c r="K533" i="5"/>
  <c r="AG533" i="5" s="1"/>
  <c r="J533" i="5"/>
  <c r="I533" i="5"/>
  <c r="T533" i="5" s="1"/>
  <c r="H533" i="5"/>
  <c r="G533" i="5"/>
  <c r="F533" i="5"/>
  <c r="AB533" i="5" s="1"/>
  <c r="E533" i="5"/>
  <c r="AA533" i="5" s="1"/>
  <c r="D533" i="5"/>
  <c r="O533" i="5" s="1"/>
  <c r="C533" i="5"/>
  <c r="AT532" i="5"/>
  <c r="AS532" i="5"/>
  <c r="AH532" i="5"/>
  <c r="Z532" i="5"/>
  <c r="W532" i="5"/>
  <c r="N532" i="5"/>
  <c r="M532" i="5"/>
  <c r="L532" i="5"/>
  <c r="K532" i="5"/>
  <c r="J532" i="5"/>
  <c r="I532" i="5"/>
  <c r="H532" i="5"/>
  <c r="G532" i="5"/>
  <c r="F532" i="5"/>
  <c r="E532" i="5"/>
  <c r="P532" i="5" s="1"/>
  <c r="D532" i="5"/>
  <c r="C532" i="5"/>
  <c r="AT531" i="5"/>
  <c r="AR531" i="5"/>
  <c r="AL531" i="5"/>
  <c r="AK531" i="5"/>
  <c r="AI531" i="5"/>
  <c r="AC531" i="5"/>
  <c r="Z531" i="5"/>
  <c r="Y531" i="5"/>
  <c r="X531" i="5"/>
  <c r="V531" i="5"/>
  <c r="O531" i="5"/>
  <c r="N531" i="5"/>
  <c r="M531" i="5"/>
  <c r="L531" i="5"/>
  <c r="K531" i="5"/>
  <c r="AG531" i="5" s="1"/>
  <c r="J531" i="5"/>
  <c r="I531" i="5"/>
  <c r="T531" i="5" s="1"/>
  <c r="H531" i="5"/>
  <c r="G531" i="5"/>
  <c r="R531" i="5" s="1"/>
  <c r="F531" i="5"/>
  <c r="E531" i="5"/>
  <c r="P531" i="5" s="1"/>
  <c r="D531" i="5"/>
  <c r="C531" i="5"/>
  <c r="AJ531" i="5" s="1"/>
  <c r="AT530" i="5"/>
  <c r="AN530" i="5"/>
  <c r="AM530" i="5"/>
  <c r="AL530" i="5"/>
  <c r="AB530" i="5"/>
  <c r="AA530" i="5"/>
  <c r="P530" i="5"/>
  <c r="N530" i="5"/>
  <c r="M530" i="5"/>
  <c r="X530" i="5" s="1"/>
  <c r="L530" i="5"/>
  <c r="K530" i="5"/>
  <c r="J530" i="5"/>
  <c r="I530" i="5"/>
  <c r="H530" i="5"/>
  <c r="G530" i="5"/>
  <c r="F530" i="5"/>
  <c r="Q530" i="5" s="1"/>
  <c r="E530" i="5"/>
  <c r="D530" i="5"/>
  <c r="C530" i="5"/>
  <c r="AN529" i="5"/>
  <c r="AJ529" i="5"/>
  <c r="AF529" i="5"/>
  <c r="AC529" i="5"/>
  <c r="AB529" i="5"/>
  <c r="V529" i="5"/>
  <c r="N529" i="5"/>
  <c r="M529" i="5"/>
  <c r="L529" i="5"/>
  <c r="K529" i="5"/>
  <c r="AG529" i="5" s="1"/>
  <c r="J529" i="5"/>
  <c r="I529" i="5"/>
  <c r="T529" i="5" s="1"/>
  <c r="H529" i="5"/>
  <c r="AO529" i="5" s="1"/>
  <c r="G529" i="5"/>
  <c r="R529" i="5" s="1"/>
  <c r="F529" i="5"/>
  <c r="AM529" i="5" s="1"/>
  <c r="E529" i="5"/>
  <c r="AA529" i="5" s="1"/>
  <c r="D529" i="5"/>
  <c r="Z529" i="5" s="1"/>
  <c r="C529" i="5"/>
  <c r="Y529" i="5" s="1"/>
  <c r="AP528" i="5"/>
  <c r="AG528" i="5"/>
  <c r="AF528" i="5"/>
  <c r="AB528" i="5"/>
  <c r="V528" i="5"/>
  <c r="T528" i="5"/>
  <c r="Q528" i="5"/>
  <c r="M528" i="5"/>
  <c r="AT528" i="5" s="1"/>
  <c r="L528" i="5"/>
  <c r="K528" i="5"/>
  <c r="AR528" i="5" s="1"/>
  <c r="J528" i="5"/>
  <c r="U528" i="5" s="1"/>
  <c r="I528" i="5"/>
  <c r="AE528" i="5" s="1"/>
  <c r="H528" i="5"/>
  <c r="G528" i="5"/>
  <c r="F528" i="5"/>
  <c r="AM528" i="5" s="1"/>
  <c r="E528" i="5"/>
  <c r="D528" i="5"/>
  <c r="AK528" i="5" s="1"/>
  <c r="C528" i="5"/>
  <c r="N528" i="5" s="1"/>
  <c r="AT527" i="5"/>
  <c r="AL527" i="5"/>
  <c r="AH527" i="5"/>
  <c r="AF527" i="5"/>
  <c r="AD527" i="5"/>
  <c r="X527" i="5"/>
  <c r="W527" i="5"/>
  <c r="P527" i="5"/>
  <c r="M527" i="5"/>
  <c r="AI527" i="5" s="1"/>
  <c r="L527" i="5"/>
  <c r="AS527" i="5" s="1"/>
  <c r="K527" i="5"/>
  <c r="AR527" i="5" s="1"/>
  <c r="J527" i="5"/>
  <c r="AQ527" i="5" s="1"/>
  <c r="I527" i="5"/>
  <c r="H527" i="5"/>
  <c r="G527" i="5"/>
  <c r="F527" i="5"/>
  <c r="E527" i="5"/>
  <c r="AA527" i="5" s="1"/>
  <c r="D527" i="5"/>
  <c r="O527" i="5" s="1"/>
  <c r="C527" i="5"/>
  <c r="AR526" i="5"/>
  <c r="AO526" i="5"/>
  <c r="AN526" i="5"/>
  <c r="AF526" i="5"/>
  <c r="AC526" i="5"/>
  <c r="AB526" i="5"/>
  <c r="Z526" i="5"/>
  <c r="U526" i="5"/>
  <c r="T526" i="5"/>
  <c r="R526" i="5"/>
  <c r="O526" i="5"/>
  <c r="M526" i="5"/>
  <c r="L526" i="5"/>
  <c r="K526" i="5"/>
  <c r="V526" i="5" s="1"/>
  <c r="J526" i="5"/>
  <c r="AQ526" i="5" s="1"/>
  <c r="I526" i="5"/>
  <c r="AE526" i="5" s="1"/>
  <c r="H526" i="5"/>
  <c r="G526" i="5"/>
  <c r="F526" i="5"/>
  <c r="E526" i="5"/>
  <c r="AL526" i="5" s="1"/>
  <c r="D526" i="5"/>
  <c r="AK526" i="5" s="1"/>
  <c r="C526" i="5"/>
  <c r="AR525" i="5"/>
  <c r="AL525" i="5"/>
  <c r="AG525" i="5"/>
  <c r="AF525" i="5"/>
  <c r="Z525" i="5"/>
  <c r="X525" i="5"/>
  <c r="W525" i="5"/>
  <c r="V525" i="5"/>
  <c r="N525" i="5"/>
  <c r="M525" i="5"/>
  <c r="AI525" i="5" s="1"/>
  <c r="L525" i="5"/>
  <c r="AS525" i="5" s="1"/>
  <c r="K525" i="5"/>
  <c r="J525" i="5"/>
  <c r="AQ525" i="5" s="1"/>
  <c r="I525" i="5"/>
  <c r="H525" i="5"/>
  <c r="G525" i="5"/>
  <c r="F525" i="5"/>
  <c r="E525" i="5"/>
  <c r="AA525" i="5" s="1"/>
  <c r="D525" i="5"/>
  <c r="C525" i="5"/>
  <c r="Y525" i="5" s="1"/>
  <c r="AF524" i="5"/>
  <c r="AC524" i="5"/>
  <c r="Z524" i="5"/>
  <c r="X524" i="5"/>
  <c r="R524" i="5"/>
  <c r="M524" i="5"/>
  <c r="L524" i="5"/>
  <c r="K524" i="5"/>
  <c r="V524" i="5" s="1"/>
  <c r="J524" i="5"/>
  <c r="I524" i="5"/>
  <c r="H524" i="5"/>
  <c r="AO524" i="5" s="1"/>
  <c r="G524" i="5"/>
  <c r="AN524" i="5" s="1"/>
  <c r="F524" i="5"/>
  <c r="E524" i="5"/>
  <c r="D524" i="5"/>
  <c r="AK524" i="5" s="1"/>
  <c r="C524" i="5"/>
  <c r="Y524" i="5" s="1"/>
  <c r="AR523" i="5"/>
  <c r="AN523" i="5"/>
  <c r="AL523" i="5"/>
  <c r="AI523" i="5"/>
  <c r="AA523" i="5"/>
  <c r="Z523" i="5"/>
  <c r="X523" i="5"/>
  <c r="V523" i="5"/>
  <c r="R523" i="5"/>
  <c r="P523" i="5"/>
  <c r="M523" i="5"/>
  <c r="AT523" i="5" s="1"/>
  <c r="L523" i="5"/>
  <c r="K523" i="5"/>
  <c r="AG523" i="5" s="1"/>
  <c r="J523" i="5"/>
  <c r="I523" i="5"/>
  <c r="AP523" i="5" s="1"/>
  <c r="H523" i="5"/>
  <c r="G523" i="5"/>
  <c r="AC523" i="5" s="1"/>
  <c r="F523" i="5"/>
  <c r="E523" i="5"/>
  <c r="D523" i="5"/>
  <c r="AK523" i="5" s="1"/>
  <c r="C523" i="5"/>
  <c r="AG522" i="5"/>
  <c r="X522" i="5"/>
  <c r="U522" i="5"/>
  <c r="M522" i="5"/>
  <c r="L522" i="5"/>
  <c r="K522" i="5"/>
  <c r="V522" i="5" s="1"/>
  <c r="J522" i="5"/>
  <c r="AQ522" i="5" s="1"/>
  <c r="I522" i="5"/>
  <c r="AE522" i="5" s="1"/>
  <c r="H522" i="5"/>
  <c r="AO522" i="5" s="1"/>
  <c r="G522" i="5"/>
  <c r="AC522" i="5" s="1"/>
  <c r="F522" i="5"/>
  <c r="AB522" i="5" s="1"/>
  <c r="E522" i="5"/>
  <c r="D522" i="5"/>
  <c r="AK522" i="5" s="1"/>
  <c r="C522" i="5"/>
  <c r="AL521" i="5"/>
  <c r="AH521" i="5"/>
  <c r="AF521" i="5"/>
  <c r="AD521" i="5"/>
  <c r="AA521" i="5"/>
  <c r="X521" i="5"/>
  <c r="T521" i="5"/>
  <c r="P521" i="5"/>
  <c r="O521" i="5"/>
  <c r="M521" i="5"/>
  <c r="AT521" i="5" s="1"/>
  <c r="L521" i="5"/>
  <c r="K521" i="5"/>
  <c r="AR521" i="5" s="1"/>
  <c r="J521" i="5"/>
  <c r="AQ521" i="5" s="1"/>
  <c r="I521" i="5"/>
  <c r="AE521" i="5" s="1"/>
  <c r="H521" i="5"/>
  <c r="G521" i="5"/>
  <c r="F521" i="5"/>
  <c r="E521" i="5"/>
  <c r="D521" i="5"/>
  <c r="C521" i="5"/>
  <c r="AR520" i="5"/>
  <c r="AM520" i="5"/>
  <c r="AJ520" i="5"/>
  <c r="AG520" i="5"/>
  <c r="AF520" i="5"/>
  <c r="Z520" i="5"/>
  <c r="X520" i="5"/>
  <c r="V520" i="5"/>
  <c r="Q520" i="5"/>
  <c r="O520" i="5"/>
  <c r="M520" i="5"/>
  <c r="AI520" i="5" s="1"/>
  <c r="L520" i="5"/>
  <c r="K520" i="5"/>
  <c r="J520" i="5"/>
  <c r="I520" i="5"/>
  <c r="H520" i="5"/>
  <c r="AO520" i="5" s="1"/>
  <c r="G520" i="5"/>
  <c r="F520" i="5"/>
  <c r="AB520" i="5" s="1"/>
  <c r="E520" i="5"/>
  <c r="AL520" i="5" s="1"/>
  <c r="D520" i="5"/>
  <c r="AK520" i="5" s="1"/>
  <c r="C520" i="5"/>
  <c r="AN519" i="5"/>
  <c r="AL519" i="5"/>
  <c r="AG519" i="5"/>
  <c r="AF519" i="5"/>
  <c r="R519" i="5"/>
  <c r="P519" i="5"/>
  <c r="O519" i="5"/>
  <c r="N519" i="5"/>
  <c r="M519" i="5"/>
  <c r="L519" i="5"/>
  <c r="K519" i="5"/>
  <c r="J519" i="5"/>
  <c r="AQ519" i="5" s="1"/>
  <c r="I519" i="5"/>
  <c r="AE519" i="5" s="1"/>
  <c r="H519" i="5"/>
  <c r="G519" i="5"/>
  <c r="AC519" i="5" s="1"/>
  <c r="F519" i="5"/>
  <c r="E519" i="5"/>
  <c r="AA519" i="5" s="1"/>
  <c r="D519" i="5"/>
  <c r="AK519" i="5" s="1"/>
  <c r="C519" i="5"/>
  <c r="Y519" i="5" s="1"/>
  <c r="AT518" i="5"/>
  <c r="AS518" i="5"/>
  <c r="AR518" i="5"/>
  <c r="AN518" i="5"/>
  <c r="AM518" i="5"/>
  <c r="U518" i="5"/>
  <c r="T518" i="5"/>
  <c r="R518" i="5"/>
  <c r="Q518" i="5"/>
  <c r="O518" i="5"/>
  <c r="M518" i="5"/>
  <c r="L518" i="5"/>
  <c r="K518" i="5"/>
  <c r="J518" i="5"/>
  <c r="AQ518" i="5" s="1"/>
  <c r="I518" i="5"/>
  <c r="H518" i="5"/>
  <c r="G518" i="5"/>
  <c r="AC518" i="5" s="1"/>
  <c r="F518" i="5"/>
  <c r="AB518" i="5" s="1"/>
  <c r="E518" i="5"/>
  <c r="D518" i="5"/>
  <c r="C518" i="5"/>
  <c r="AJ518" i="5" s="1"/>
  <c r="AT517" i="5"/>
  <c r="AS517" i="5"/>
  <c r="AP517" i="5"/>
  <c r="AN517" i="5"/>
  <c r="X517" i="5"/>
  <c r="W517" i="5"/>
  <c r="T517" i="5"/>
  <c r="R517" i="5"/>
  <c r="O517" i="5"/>
  <c r="M517" i="5"/>
  <c r="AI517" i="5" s="1"/>
  <c r="L517" i="5"/>
  <c r="AH517" i="5" s="1"/>
  <c r="K517" i="5"/>
  <c r="AG517" i="5" s="1"/>
  <c r="J517" i="5"/>
  <c r="I517" i="5"/>
  <c r="AE517" i="5" s="1"/>
  <c r="H517" i="5"/>
  <c r="AD517" i="5" s="1"/>
  <c r="G517" i="5"/>
  <c r="AC517" i="5" s="1"/>
  <c r="F517" i="5"/>
  <c r="E517" i="5"/>
  <c r="D517" i="5"/>
  <c r="C517" i="5"/>
  <c r="N517" i="5" s="1"/>
  <c r="AT516" i="5"/>
  <c r="AR516" i="5"/>
  <c r="AO516" i="5"/>
  <c r="AG516" i="5"/>
  <c r="AA516" i="5"/>
  <c r="V516" i="5"/>
  <c r="U516" i="5"/>
  <c r="R516" i="5"/>
  <c r="Q516" i="5"/>
  <c r="M516" i="5"/>
  <c r="L516" i="5"/>
  <c r="K516" i="5"/>
  <c r="J516" i="5"/>
  <c r="AQ516" i="5" s="1"/>
  <c r="I516" i="5"/>
  <c r="H516" i="5"/>
  <c r="G516" i="5"/>
  <c r="F516" i="5"/>
  <c r="E516" i="5"/>
  <c r="D516" i="5"/>
  <c r="AK516" i="5" s="1"/>
  <c r="C516" i="5"/>
  <c r="Y516" i="5" s="1"/>
  <c r="AS515" i="5"/>
  <c r="AI515" i="5"/>
  <c r="AH515" i="5"/>
  <c r="X515" i="5"/>
  <c r="W515" i="5"/>
  <c r="R515" i="5"/>
  <c r="P515" i="5"/>
  <c r="O515" i="5"/>
  <c r="M515" i="5"/>
  <c r="AT515" i="5" s="1"/>
  <c r="L515" i="5"/>
  <c r="K515" i="5"/>
  <c r="J515" i="5"/>
  <c r="I515" i="5"/>
  <c r="AE515" i="5" s="1"/>
  <c r="H515" i="5"/>
  <c r="AD515" i="5" s="1"/>
  <c r="G515" i="5"/>
  <c r="F515" i="5"/>
  <c r="E515" i="5"/>
  <c r="D515" i="5"/>
  <c r="C515" i="5"/>
  <c r="N515" i="5" s="1"/>
  <c r="Z514" i="5"/>
  <c r="X514" i="5"/>
  <c r="V514" i="5"/>
  <c r="U514" i="5"/>
  <c r="M514" i="5"/>
  <c r="AI514" i="5" s="1"/>
  <c r="L514" i="5"/>
  <c r="AS514" i="5" s="1"/>
  <c r="K514" i="5"/>
  <c r="AG514" i="5" s="1"/>
  <c r="J514" i="5"/>
  <c r="AQ514" i="5" s="1"/>
  <c r="I514" i="5"/>
  <c r="T514" i="5" s="1"/>
  <c r="H514" i="5"/>
  <c r="AO514" i="5" s="1"/>
  <c r="G514" i="5"/>
  <c r="F514" i="5"/>
  <c r="E514" i="5"/>
  <c r="D514" i="5"/>
  <c r="C514" i="5"/>
  <c r="Y514" i="5" s="1"/>
  <c r="AT513" i="5"/>
  <c r="AI513" i="5"/>
  <c r="AH513" i="5"/>
  <c r="AG513" i="5"/>
  <c r="AF513" i="5"/>
  <c r="AA513" i="5"/>
  <c r="Z513" i="5"/>
  <c r="W513" i="5"/>
  <c r="U513" i="5"/>
  <c r="O513" i="5"/>
  <c r="M513" i="5"/>
  <c r="X513" i="5" s="1"/>
  <c r="L513" i="5"/>
  <c r="AS513" i="5" s="1"/>
  <c r="K513" i="5"/>
  <c r="AR513" i="5" s="1"/>
  <c r="J513" i="5"/>
  <c r="AQ513" i="5" s="1"/>
  <c r="I513" i="5"/>
  <c r="AE513" i="5" s="1"/>
  <c r="H513" i="5"/>
  <c r="G513" i="5"/>
  <c r="AC513" i="5" s="1"/>
  <c r="F513" i="5"/>
  <c r="AM513" i="5" s="1"/>
  <c r="E513" i="5"/>
  <c r="D513" i="5"/>
  <c r="AK513" i="5" s="1"/>
  <c r="C513" i="5"/>
  <c r="AS512" i="5"/>
  <c r="AM512" i="5"/>
  <c r="AL512" i="5"/>
  <c r="AJ512" i="5"/>
  <c r="AC512" i="5"/>
  <c r="X512" i="5"/>
  <c r="T512" i="5"/>
  <c r="N512" i="5"/>
  <c r="M512" i="5"/>
  <c r="AI512" i="5" s="1"/>
  <c r="L512" i="5"/>
  <c r="K512" i="5"/>
  <c r="J512" i="5"/>
  <c r="I512" i="5"/>
  <c r="H512" i="5"/>
  <c r="G512" i="5"/>
  <c r="F512" i="5"/>
  <c r="AB512" i="5" s="1"/>
  <c r="E512" i="5"/>
  <c r="P512" i="5" s="1"/>
  <c r="D512" i="5"/>
  <c r="AK512" i="5" s="1"/>
  <c r="C512" i="5"/>
  <c r="Y512" i="5" s="1"/>
  <c r="AN511" i="5"/>
  <c r="AL511" i="5"/>
  <c r="AI511" i="5"/>
  <c r="AH511" i="5"/>
  <c r="AG511" i="5"/>
  <c r="R511" i="5"/>
  <c r="P511" i="5"/>
  <c r="N511" i="5"/>
  <c r="M511" i="5"/>
  <c r="L511" i="5"/>
  <c r="K511" i="5"/>
  <c r="J511" i="5"/>
  <c r="I511" i="5"/>
  <c r="AP511" i="5" s="1"/>
  <c r="H511" i="5"/>
  <c r="G511" i="5"/>
  <c r="AC511" i="5" s="1"/>
  <c r="F511" i="5"/>
  <c r="AM511" i="5" s="1"/>
  <c r="E511" i="5"/>
  <c r="AA511" i="5" s="1"/>
  <c r="D511" i="5"/>
  <c r="C511" i="5"/>
  <c r="AT510" i="5"/>
  <c r="AS510" i="5"/>
  <c r="AR510" i="5"/>
  <c r="AO510" i="5"/>
  <c r="AN510" i="5"/>
  <c r="AM510" i="5"/>
  <c r="AF510" i="5"/>
  <c r="V510" i="5"/>
  <c r="U510" i="5"/>
  <c r="R510" i="5"/>
  <c r="O510" i="5"/>
  <c r="M510" i="5"/>
  <c r="L510" i="5"/>
  <c r="K510" i="5"/>
  <c r="AG510" i="5" s="1"/>
  <c r="J510" i="5"/>
  <c r="AQ510" i="5" s="1"/>
  <c r="I510" i="5"/>
  <c r="T510" i="5" s="1"/>
  <c r="H510" i="5"/>
  <c r="G510" i="5"/>
  <c r="AC510" i="5" s="1"/>
  <c r="F510" i="5"/>
  <c r="E510" i="5"/>
  <c r="D510" i="5"/>
  <c r="C510" i="5"/>
  <c r="AT509" i="5"/>
  <c r="AS509" i="5"/>
  <c r="AI509" i="5"/>
  <c r="Z509" i="5"/>
  <c r="X509" i="5"/>
  <c r="W509" i="5"/>
  <c r="U509" i="5"/>
  <c r="P509" i="5"/>
  <c r="O509" i="5"/>
  <c r="M509" i="5"/>
  <c r="L509" i="5"/>
  <c r="AH509" i="5" s="1"/>
  <c r="K509" i="5"/>
  <c r="AR509" i="5" s="1"/>
  <c r="J509" i="5"/>
  <c r="AQ509" i="5" s="1"/>
  <c r="I509" i="5"/>
  <c r="AE509" i="5" s="1"/>
  <c r="H509" i="5"/>
  <c r="AD509" i="5" s="1"/>
  <c r="G509" i="5"/>
  <c r="F509" i="5"/>
  <c r="E509" i="5"/>
  <c r="D509" i="5"/>
  <c r="AK509" i="5" s="1"/>
  <c r="C509" i="5"/>
  <c r="AT508" i="5"/>
  <c r="AN508" i="5"/>
  <c r="AG508" i="5"/>
  <c r="AF508" i="5"/>
  <c r="AC508" i="5"/>
  <c r="V508" i="5"/>
  <c r="U508" i="5"/>
  <c r="Q508" i="5"/>
  <c r="P508" i="5"/>
  <c r="M508" i="5"/>
  <c r="L508" i="5"/>
  <c r="AS508" i="5" s="1"/>
  <c r="K508" i="5"/>
  <c r="AR508" i="5" s="1"/>
  <c r="J508" i="5"/>
  <c r="AQ508" i="5" s="1"/>
  <c r="I508" i="5"/>
  <c r="T508" i="5" s="1"/>
  <c r="H508" i="5"/>
  <c r="G508" i="5"/>
  <c r="R508" i="5" s="1"/>
  <c r="F508" i="5"/>
  <c r="AM508" i="5" s="1"/>
  <c r="E508" i="5"/>
  <c r="D508" i="5"/>
  <c r="C508" i="5"/>
  <c r="AT507" i="5"/>
  <c r="AL507" i="5"/>
  <c r="AI507" i="5"/>
  <c r="AA507" i="5"/>
  <c r="Z507" i="5"/>
  <c r="W507" i="5"/>
  <c r="U507" i="5"/>
  <c r="P507" i="5"/>
  <c r="N507" i="5"/>
  <c r="M507" i="5"/>
  <c r="X507" i="5" s="1"/>
  <c r="L507" i="5"/>
  <c r="AH507" i="5" s="1"/>
  <c r="K507" i="5"/>
  <c r="J507" i="5"/>
  <c r="I507" i="5"/>
  <c r="H507" i="5"/>
  <c r="G507" i="5"/>
  <c r="F507" i="5"/>
  <c r="AM507" i="5" s="1"/>
  <c r="E507" i="5"/>
  <c r="D507" i="5"/>
  <c r="AK507" i="5" s="1"/>
  <c r="C507" i="5"/>
  <c r="AM506" i="5"/>
  <c r="AJ506" i="5"/>
  <c r="AG506" i="5"/>
  <c r="AF506" i="5"/>
  <c r="AC506" i="5"/>
  <c r="AB506" i="5"/>
  <c r="Z506" i="5"/>
  <c r="R506" i="5"/>
  <c r="O506" i="5"/>
  <c r="N506" i="5"/>
  <c r="M506" i="5"/>
  <c r="L506" i="5"/>
  <c r="AS506" i="5" s="1"/>
  <c r="K506" i="5"/>
  <c r="J506" i="5"/>
  <c r="I506" i="5"/>
  <c r="H506" i="5"/>
  <c r="AO506" i="5" s="1"/>
  <c r="G506" i="5"/>
  <c r="AN506" i="5" s="1"/>
  <c r="F506" i="5"/>
  <c r="Q506" i="5" s="1"/>
  <c r="E506" i="5"/>
  <c r="AL506" i="5" s="1"/>
  <c r="D506" i="5"/>
  <c r="AK506" i="5" s="1"/>
  <c r="C506" i="5"/>
  <c r="Y506" i="5" s="1"/>
  <c r="AS505" i="5"/>
  <c r="AN505" i="5"/>
  <c r="AM505" i="5"/>
  <c r="AL505" i="5"/>
  <c r="AI505" i="5"/>
  <c r="AH505" i="5"/>
  <c r="AA505" i="5"/>
  <c r="Z505" i="5"/>
  <c r="P505" i="5"/>
  <c r="O505" i="5"/>
  <c r="M505" i="5"/>
  <c r="L505" i="5"/>
  <c r="W505" i="5" s="1"/>
  <c r="K505" i="5"/>
  <c r="J505" i="5"/>
  <c r="AQ505" i="5" s="1"/>
  <c r="I505" i="5"/>
  <c r="AE505" i="5" s="1"/>
  <c r="H505" i="5"/>
  <c r="AD505" i="5" s="1"/>
  <c r="G505" i="5"/>
  <c r="AC505" i="5" s="1"/>
  <c r="F505" i="5"/>
  <c r="E505" i="5"/>
  <c r="D505" i="5"/>
  <c r="AK505" i="5" s="1"/>
  <c r="C505" i="5"/>
  <c r="AT504" i="5"/>
  <c r="AN504" i="5"/>
  <c r="AM504" i="5"/>
  <c r="AL504" i="5"/>
  <c r="AF504" i="5"/>
  <c r="AC504" i="5"/>
  <c r="X504" i="5"/>
  <c r="U504" i="5"/>
  <c r="T504" i="5"/>
  <c r="R504" i="5"/>
  <c r="Q504" i="5"/>
  <c r="P504" i="5"/>
  <c r="M504" i="5"/>
  <c r="AI504" i="5" s="1"/>
  <c r="L504" i="5"/>
  <c r="AS504" i="5" s="1"/>
  <c r="K504" i="5"/>
  <c r="J504" i="5"/>
  <c r="AQ504" i="5" s="1"/>
  <c r="I504" i="5"/>
  <c r="H504" i="5"/>
  <c r="G504" i="5"/>
  <c r="F504" i="5"/>
  <c r="AB504" i="5" s="1"/>
  <c r="E504" i="5"/>
  <c r="AA504" i="5" s="1"/>
  <c r="D504" i="5"/>
  <c r="C504" i="5"/>
  <c r="N504" i="5" s="1"/>
  <c r="AT503" i="5"/>
  <c r="AN503" i="5"/>
  <c r="AI503" i="5"/>
  <c r="X503" i="5"/>
  <c r="R503" i="5"/>
  <c r="P503" i="5"/>
  <c r="M503" i="5"/>
  <c r="L503" i="5"/>
  <c r="K503" i="5"/>
  <c r="J503" i="5"/>
  <c r="I503" i="5"/>
  <c r="H503" i="5"/>
  <c r="G503" i="5"/>
  <c r="AC503" i="5" s="1"/>
  <c r="F503" i="5"/>
  <c r="E503" i="5"/>
  <c r="AL503" i="5" s="1"/>
  <c r="D503" i="5"/>
  <c r="C503" i="5"/>
  <c r="N503" i="5" s="1"/>
  <c r="AT502" i="5"/>
  <c r="AN502" i="5"/>
  <c r="AM502" i="5"/>
  <c r="AH502" i="5"/>
  <c r="AG502" i="5"/>
  <c r="AC502" i="5"/>
  <c r="Z502" i="5"/>
  <c r="Q502" i="5"/>
  <c r="O502" i="5"/>
  <c r="M502" i="5"/>
  <c r="L502" i="5"/>
  <c r="W502" i="5" s="1"/>
  <c r="K502" i="5"/>
  <c r="J502" i="5"/>
  <c r="I502" i="5"/>
  <c r="T502" i="5" s="1"/>
  <c r="H502" i="5"/>
  <c r="G502" i="5"/>
  <c r="R502" i="5" s="1"/>
  <c r="F502" i="5"/>
  <c r="AB502" i="5" s="1"/>
  <c r="E502" i="5"/>
  <c r="D502" i="5"/>
  <c r="AK502" i="5" s="1"/>
  <c r="C502" i="5"/>
  <c r="AS501" i="5"/>
  <c r="AP501" i="5"/>
  <c r="AN501" i="5"/>
  <c r="AL501" i="5"/>
  <c r="R501" i="5"/>
  <c r="P501" i="5"/>
  <c r="M501" i="5"/>
  <c r="L501" i="5"/>
  <c r="K501" i="5"/>
  <c r="J501" i="5"/>
  <c r="I501" i="5"/>
  <c r="AE501" i="5" s="1"/>
  <c r="H501" i="5"/>
  <c r="AD501" i="5" s="1"/>
  <c r="G501" i="5"/>
  <c r="AC501" i="5" s="1"/>
  <c r="F501" i="5"/>
  <c r="Q501" i="5" s="1"/>
  <c r="E501" i="5"/>
  <c r="AA501" i="5" s="1"/>
  <c r="D501" i="5"/>
  <c r="C501" i="5"/>
  <c r="N501" i="5" s="1"/>
  <c r="AN500" i="5"/>
  <c r="AM500" i="5"/>
  <c r="U500" i="5"/>
  <c r="R500" i="5"/>
  <c r="P500" i="5"/>
  <c r="N500" i="5"/>
  <c r="M500" i="5"/>
  <c r="AT500" i="5" s="1"/>
  <c r="L500" i="5"/>
  <c r="K500" i="5"/>
  <c r="J500" i="5"/>
  <c r="I500" i="5"/>
  <c r="T500" i="5" s="1"/>
  <c r="H500" i="5"/>
  <c r="G500" i="5"/>
  <c r="AC500" i="5" s="1"/>
  <c r="F500" i="5"/>
  <c r="Q500" i="5" s="1"/>
  <c r="E500" i="5"/>
  <c r="AL500" i="5" s="1"/>
  <c r="D500" i="5"/>
  <c r="AK500" i="5" s="1"/>
  <c r="C500" i="5"/>
  <c r="AT499" i="5"/>
  <c r="AS499" i="5"/>
  <c r="AP499" i="5"/>
  <c r="AN499" i="5"/>
  <c r="AJ499" i="5"/>
  <c r="T499" i="5"/>
  <c r="R499" i="5"/>
  <c r="N499" i="5"/>
  <c r="M499" i="5"/>
  <c r="L499" i="5"/>
  <c r="K499" i="5"/>
  <c r="J499" i="5"/>
  <c r="AQ499" i="5" s="1"/>
  <c r="I499" i="5"/>
  <c r="AE499" i="5" s="1"/>
  <c r="H499" i="5"/>
  <c r="AD499" i="5" s="1"/>
  <c r="G499" i="5"/>
  <c r="AC499" i="5" s="1"/>
  <c r="F499" i="5"/>
  <c r="Q499" i="5" s="1"/>
  <c r="E499" i="5"/>
  <c r="D499" i="5"/>
  <c r="C499" i="5"/>
  <c r="Y499" i="5" s="1"/>
  <c r="AN498" i="5"/>
  <c r="AM498" i="5"/>
  <c r="AD498" i="5"/>
  <c r="AC498" i="5"/>
  <c r="R498" i="5"/>
  <c r="M498" i="5"/>
  <c r="L498" i="5"/>
  <c r="K498" i="5"/>
  <c r="J498" i="5"/>
  <c r="I498" i="5"/>
  <c r="T498" i="5" s="1"/>
  <c r="H498" i="5"/>
  <c r="G498" i="5"/>
  <c r="F498" i="5"/>
  <c r="AB498" i="5" s="1"/>
  <c r="E498" i="5"/>
  <c r="P498" i="5" s="1"/>
  <c r="D498" i="5"/>
  <c r="C498" i="5"/>
  <c r="AN497" i="5"/>
  <c r="AM497" i="5"/>
  <c r="AL497" i="5"/>
  <c r="AJ497" i="5"/>
  <c r="AB497" i="5"/>
  <c r="R497" i="5"/>
  <c r="P497" i="5"/>
  <c r="M497" i="5"/>
  <c r="L497" i="5"/>
  <c r="AS497" i="5" s="1"/>
  <c r="K497" i="5"/>
  <c r="J497" i="5"/>
  <c r="I497" i="5"/>
  <c r="H497" i="5"/>
  <c r="G497" i="5"/>
  <c r="AC497" i="5" s="1"/>
  <c r="F497" i="5"/>
  <c r="Q497" i="5" s="1"/>
  <c r="E497" i="5"/>
  <c r="AA497" i="5" s="1"/>
  <c r="D497" i="5"/>
  <c r="O497" i="5" s="1"/>
  <c r="C497" i="5"/>
  <c r="Y497" i="5" s="1"/>
  <c r="AT496" i="5"/>
  <c r="AS496" i="5"/>
  <c r="AR496" i="5"/>
  <c r="AP496" i="5"/>
  <c r="AH496" i="5"/>
  <c r="X496" i="5"/>
  <c r="V496" i="5"/>
  <c r="T496" i="5"/>
  <c r="O496" i="5"/>
  <c r="M496" i="5"/>
  <c r="AI496" i="5" s="1"/>
  <c r="L496" i="5"/>
  <c r="W496" i="5" s="1"/>
  <c r="K496" i="5"/>
  <c r="AG496" i="5" s="1"/>
  <c r="J496" i="5"/>
  <c r="I496" i="5"/>
  <c r="AE496" i="5" s="1"/>
  <c r="H496" i="5"/>
  <c r="S496" i="5" s="1"/>
  <c r="G496" i="5"/>
  <c r="F496" i="5"/>
  <c r="AB496" i="5" s="1"/>
  <c r="E496" i="5"/>
  <c r="D496" i="5"/>
  <c r="C496" i="5"/>
  <c r="AT495" i="5"/>
  <c r="AI495" i="5"/>
  <c r="AH495" i="5"/>
  <c r="X495" i="5"/>
  <c r="V495" i="5"/>
  <c r="T495" i="5"/>
  <c r="N495" i="5"/>
  <c r="M495" i="5"/>
  <c r="L495" i="5"/>
  <c r="AS495" i="5" s="1"/>
  <c r="K495" i="5"/>
  <c r="AG495" i="5" s="1"/>
  <c r="J495" i="5"/>
  <c r="U495" i="5" s="1"/>
  <c r="I495" i="5"/>
  <c r="AE495" i="5" s="1"/>
  <c r="H495" i="5"/>
  <c r="G495" i="5"/>
  <c r="F495" i="5"/>
  <c r="E495" i="5"/>
  <c r="D495" i="5"/>
  <c r="AK495" i="5" s="1"/>
  <c r="C495" i="5"/>
  <c r="AT494" i="5"/>
  <c r="AP494" i="5"/>
  <c r="AM494" i="5"/>
  <c r="AB494" i="5"/>
  <c r="Z494" i="5"/>
  <c r="X494" i="5"/>
  <c r="R494" i="5"/>
  <c r="Q494" i="5"/>
  <c r="P494" i="5"/>
  <c r="M494" i="5"/>
  <c r="AI494" i="5" s="1"/>
  <c r="L494" i="5"/>
  <c r="K494" i="5"/>
  <c r="J494" i="5"/>
  <c r="I494" i="5"/>
  <c r="AE494" i="5" s="1"/>
  <c r="H494" i="5"/>
  <c r="G494" i="5"/>
  <c r="F494" i="5"/>
  <c r="E494" i="5"/>
  <c r="D494" i="5"/>
  <c r="C494" i="5"/>
  <c r="AI493" i="5"/>
  <c r="AF493" i="5"/>
  <c r="Z493" i="5"/>
  <c r="X493" i="5"/>
  <c r="U493" i="5"/>
  <c r="M493" i="5"/>
  <c r="AT493" i="5" s="1"/>
  <c r="L493" i="5"/>
  <c r="K493" i="5"/>
  <c r="V493" i="5" s="1"/>
  <c r="J493" i="5"/>
  <c r="AQ493" i="5" s="1"/>
  <c r="I493" i="5"/>
  <c r="T493" i="5" s="1"/>
  <c r="H493" i="5"/>
  <c r="G493" i="5"/>
  <c r="F493" i="5"/>
  <c r="E493" i="5"/>
  <c r="D493" i="5"/>
  <c r="C493" i="5"/>
  <c r="AJ492" i="5"/>
  <c r="AI492" i="5"/>
  <c r="AC492" i="5"/>
  <c r="Y492" i="5"/>
  <c r="X492" i="5"/>
  <c r="W492" i="5"/>
  <c r="R492" i="5"/>
  <c r="O492" i="5"/>
  <c r="N492" i="5"/>
  <c r="M492" i="5"/>
  <c r="AT492" i="5" s="1"/>
  <c r="L492" i="5"/>
  <c r="K492" i="5"/>
  <c r="J492" i="5"/>
  <c r="I492" i="5"/>
  <c r="H492" i="5"/>
  <c r="S492" i="5" s="1"/>
  <c r="G492" i="5"/>
  <c r="AN492" i="5" s="1"/>
  <c r="F492" i="5"/>
  <c r="Q492" i="5" s="1"/>
  <c r="E492" i="5"/>
  <c r="D492" i="5"/>
  <c r="Z492" i="5" s="1"/>
  <c r="C492" i="5"/>
  <c r="AT491" i="5"/>
  <c r="AL491" i="5"/>
  <c r="AG491" i="5"/>
  <c r="AA491" i="5"/>
  <c r="X491" i="5"/>
  <c r="V491" i="5"/>
  <c r="U491" i="5"/>
  <c r="S491" i="5"/>
  <c r="P491" i="5"/>
  <c r="M491" i="5"/>
  <c r="AI491" i="5" s="1"/>
  <c r="L491" i="5"/>
  <c r="AH491" i="5" s="1"/>
  <c r="K491" i="5"/>
  <c r="AR491" i="5" s="1"/>
  <c r="J491" i="5"/>
  <c r="AQ491" i="5" s="1"/>
  <c r="I491" i="5"/>
  <c r="T491" i="5" s="1"/>
  <c r="H491" i="5"/>
  <c r="G491" i="5"/>
  <c r="F491" i="5"/>
  <c r="Q491" i="5" s="1"/>
  <c r="E491" i="5"/>
  <c r="D491" i="5"/>
  <c r="AK491" i="5" s="1"/>
  <c r="C491" i="5"/>
  <c r="AR490" i="5"/>
  <c r="AN490" i="5"/>
  <c r="AG490" i="5"/>
  <c r="AD490" i="5"/>
  <c r="Y490" i="5"/>
  <c r="V490" i="5"/>
  <c r="M490" i="5"/>
  <c r="L490" i="5"/>
  <c r="AS490" i="5" s="1"/>
  <c r="K490" i="5"/>
  <c r="J490" i="5"/>
  <c r="I490" i="5"/>
  <c r="AE490" i="5" s="1"/>
  <c r="H490" i="5"/>
  <c r="S490" i="5" s="1"/>
  <c r="G490" i="5"/>
  <c r="F490" i="5"/>
  <c r="E490" i="5"/>
  <c r="D490" i="5"/>
  <c r="C490" i="5"/>
  <c r="N490" i="5" s="1"/>
  <c r="AT489" i="5"/>
  <c r="AS489" i="5"/>
  <c r="AP489" i="5"/>
  <c r="AI489" i="5"/>
  <c r="AH489" i="5"/>
  <c r="X489" i="5"/>
  <c r="W489" i="5"/>
  <c r="V489" i="5"/>
  <c r="T489" i="5"/>
  <c r="S489" i="5"/>
  <c r="M489" i="5"/>
  <c r="L489" i="5"/>
  <c r="K489" i="5"/>
  <c r="AG489" i="5" s="1"/>
  <c r="J489" i="5"/>
  <c r="I489" i="5"/>
  <c r="AE489" i="5" s="1"/>
  <c r="H489" i="5"/>
  <c r="G489" i="5"/>
  <c r="F489" i="5"/>
  <c r="E489" i="5"/>
  <c r="AL489" i="5" s="1"/>
  <c r="D489" i="5"/>
  <c r="O489" i="5" s="1"/>
  <c r="C489" i="5"/>
  <c r="AT488" i="5"/>
  <c r="AC488" i="5"/>
  <c r="Z488" i="5"/>
  <c r="Y488" i="5"/>
  <c r="X488" i="5"/>
  <c r="P488" i="5"/>
  <c r="M488" i="5"/>
  <c r="AI488" i="5" s="1"/>
  <c r="L488" i="5"/>
  <c r="K488" i="5"/>
  <c r="J488" i="5"/>
  <c r="AQ488" i="5" s="1"/>
  <c r="I488" i="5"/>
  <c r="H488" i="5"/>
  <c r="S488" i="5" s="1"/>
  <c r="G488" i="5"/>
  <c r="F488" i="5"/>
  <c r="E488" i="5"/>
  <c r="AL488" i="5" s="1"/>
  <c r="D488" i="5"/>
  <c r="O488" i="5" s="1"/>
  <c r="C488" i="5"/>
  <c r="AL487" i="5"/>
  <c r="AJ487" i="5"/>
  <c r="AI487" i="5"/>
  <c r="AH487" i="5"/>
  <c r="AD487" i="5"/>
  <c r="AC487" i="5"/>
  <c r="AA487" i="5"/>
  <c r="W487" i="5"/>
  <c r="N487" i="5"/>
  <c r="M487" i="5"/>
  <c r="X487" i="5" s="1"/>
  <c r="L487" i="5"/>
  <c r="AS487" i="5" s="1"/>
  <c r="K487" i="5"/>
  <c r="V487" i="5" s="1"/>
  <c r="J487" i="5"/>
  <c r="I487" i="5"/>
  <c r="H487" i="5"/>
  <c r="S487" i="5" s="1"/>
  <c r="G487" i="5"/>
  <c r="F487" i="5"/>
  <c r="E487" i="5"/>
  <c r="P487" i="5" s="1"/>
  <c r="D487" i="5"/>
  <c r="C487" i="5"/>
  <c r="Y487" i="5" s="1"/>
  <c r="AK486" i="5"/>
  <c r="AI486" i="5"/>
  <c r="AH486" i="5"/>
  <c r="X486" i="5"/>
  <c r="T486" i="5"/>
  <c r="O486" i="5"/>
  <c r="N486" i="5"/>
  <c r="M486" i="5"/>
  <c r="AT486" i="5" s="1"/>
  <c r="L486" i="5"/>
  <c r="K486" i="5"/>
  <c r="J486" i="5"/>
  <c r="I486" i="5"/>
  <c r="H486" i="5"/>
  <c r="G486" i="5"/>
  <c r="F486" i="5"/>
  <c r="E486" i="5"/>
  <c r="D486" i="5"/>
  <c r="Z486" i="5" s="1"/>
  <c r="C486" i="5"/>
  <c r="Y486" i="5" s="1"/>
  <c r="AR485" i="5"/>
  <c r="AO485" i="5"/>
  <c r="AL485" i="5"/>
  <c r="Q485" i="5"/>
  <c r="P485" i="5"/>
  <c r="M485" i="5"/>
  <c r="L485" i="5"/>
  <c r="K485" i="5"/>
  <c r="J485" i="5"/>
  <c r="I485" i="5"/>
  <c r="AE485" i="5" s="1"/>
  <c r="H485" i="5"/>
  <c r="S485" i="5" s="1"/>
  <c r="G485" i="5"/>
  <c r="AN485" i="5" s="1"/>
  <c r="F485" i="5"/>
  <c r="E485" i="5"/>
  <c r="AA485" i="5" s="1"/>
  <c r="D485" i="5"/>
  <c r="C485" i="5"/>
  <c r="Y485" i="5" s="1"/>
  <c r="AO484" i="5"/>
  <c r="AN484" i="5"/>
  <c r="AM484" i="5"/>
  <c r="AL484" i="5"/>
  <c r="AG484" i="5"/>
  <c r="AC484" i="5"/>
  <c r="V484" i="5"/>
  <c r="R484" i="5"/>
  <c r="N484" i="5"/>
  <c r="M484" i="5"/>
  <c r="L484" i="5"/>
  <c r="W484" i="5" s="1"/>
  <c r="K484" i="5"/>
  <c r="AR484" i="5" s="1"/>
  <c r="J484" i="5"/>
  <c r="I484" i="5"/>
  <c r="H484" i="5"/>
  <c r="S484" i="5" s="1"/>
  <c r="G484" i="5"/>
  <c r="F484" i="5"/>
  <c r="Q484" i="5" s="1"/>
  <c r="E484" i="5"/>
  <c r="AA484" i="5" s="1"/>
  <c r="D484" i="5"/>
  <c r="O484" i="5" s="1"/>
  <c r="C484" i="5"/>
  <c r="AT483" i="5"/>
  <c r="AP483" i="5"/>
  <c r="AA483" i="5"/>
  <c r="X483" i="5"/>
  <c r="T483" i="5"/>
  <c r="M483" i="5"/>
  <c r="AI483" i="5" s="1"/>
  <c r="L483" i="5"/>
  <c r="K483" i="5"/>
  <c r="J483" i="5"/>
  <c r="U483" i="5" s="1"/>
  <c r="I483" i="5"/>
  <c r="AE483" i="5" s="1"/>
  <c r="H483" i="5"/>
  <c r="G483" i="5"/>
  <c r="F483" i="5"/>
  <c r="E483" i="5"/>
  <c r="P483" i="5" s="1"/>
  <c r="D483" i="5"/>
  <c r="Z483" i="5" s="1"/>
  <c r="C483" i="5"/>
  <c r="AM482" i="5"/>
  <c r="AH482" i="5"/>
  <c r="W482" i="5"/>
  <c r="R482" i="5"/>
  <c r="Q482" i="5"/>
  <c r="M482" i="5"/>
  <c r="L482" i="5"/>
  <c r="AS482" i="5" s="1"/>
  <c r="K482" i="5"/>
  <c r="V482" i="5" s="1"/>
  <c r="J482" i="5"/>
  <c r="U482" i="5" s="1"/>
  <c r="I482" i="5"/>
  <c r="H482" i="5"/>
  <c r="AO482" i="5" s="1"/>
  <c r="G482" i="5"/>
  <c r="AN482" i="5" s="1"/>
  <c r="F482" i="5"/>
  <c r="AB482" i="5" s="1"/>
  <c r="E482" i="5"/>
  <c r="D482" i="5"/>
  <c r="AK482" i="5" s="1"/>
  <c r="C482" i="5"/>
  <c r="AT481" i="5"/>
  <c r="AS481" i="5"/>
  <c r="AJ481" i="5"/>
  <c r="AA481" i="5"/>
  <c r="Z481" i="5"/>
  <c r="X481" i="5"/>
  <c r="W481" i="5"/>
  <c r="R481" i="5"/>
  <c r="N481" i="5"/>
  <c r="M481" i="5"/>
  <c r="AI481" i="5" s="1"/>
  <c r="L481" i="5"/>
  <c r="AH481" i="5" s="1"/>
  <c r="K481" i="5"/>
  <c r="J481" i="5"/>
  <c r="I481" i="5"/>
  <c r="H481" i="5"/>
  <c r="G481" i="5"/>
  <c r="AC481" i="5" s="1"/>
  <c r="F481" i="5"/>
  <c r="E481" i="5"/>
  <c r="P481" i="5" s="1"/>
  <c r="D481" i="5"/>
  <c r="C481" i="5"/>
  <c r="Y481" i="5" s="1"/>
  <c r="AN480" i="5"/>
  <c r="AK480" i="5"/>
  <c r="AI480" i="5"/>
  <c r="AH480" i="5"/>
  <c r="AD480" i="5"/>
  <c r="AC480" i="5"/>
  <c r="X480" i="5"/>
  <c r="R480" i="5"/>
  <c r="M480" i="5"/>
  <c r="AT480" i="5" s="1"/>
  <c r="L480" i="5"/>
  <c r="K480" i="5"/>
  <c r="J480" i="5"/>
  <c r="I480" i="5"/>
  <c r="H480" i="5"/>
  <c r="S480" i="5" s="1"/>
  <c r="G480" i="5"/>
  <c r="F480" i="5"/>
  <c r="E480" i="5"/>
  <c r="D480" i="5"/>
  <c r="C480" i="5"/>
  <c r="AR479" i="5"/>
  <c r="AO479" i="5"/>
  <c r="AN479" i="5"/>
  <c r="AL479" i="5"/>
  <c r="AI479" i="5"/>
  <c r="AH479" i="5"/>
  <c r="AC479" i="5"/>
  <c r="V479" i="5"/>
  <c r="U479" i="5"/>
  <c r="R479" i="5"/>
  <c r="M479" i="5"/>
  <c r="L479" i="5"/>
  <c r="W479" i="5" s="1"/>
  <c r="K479" i="5"/>
  <c r="AG479" i="5" s="1"/>
  <c r="J479" i="5"/>
  <c r="AF479" i="5" s="1"/>
  <c r="I479" i="5"/>
  <c r="H479" i="5"/>
  <c r="G479" i="5"/>
  <c r="F479" i="5"/>
  <c r="Q479" i="5" s="1"/>
  <c r="E479" i="5"/>
  <c r="D479" i="5"/>
  <c r="C479" i="5"/>
  <c r="AS478" i="5"/>
  <c r="AO478" i="5"/>
  <c r="X478" i="5"/>
  <c r="W478" i="5"/>
  <c r="T478" i="5"/>
  <c r="R478" i="5"/>
  <c r="O478" i="5"/>
  <c r="M478" i="5"/>
  <c r="L478" i="5"/>
  <c r="AH478" i="5" s="1"/>
  <c r="K478" i="5"/>
  <c r="J478" i="5"/>
  <c r="I478" i="5"/>
  <c r="AE478" i="5" s="1"/>
  <c r="H478" i="5"/>
  <c r="S478" i="5" s="1"/>
  <c r="G478" i="5"/>
  <c r="F478" i="5"/>
  <c r="E478" i="5"/>
  <c r="D478" i="5"/>
  <c r="AK478" i="5" s="1"/>
  <c r="C478" i="5"/>
  <c r="AT477" i="5"/>
  <c r="AP477" i="5"/>
  <c r="AI477" i="5"/>
  <c r="AH477" i="5"/>
  <c r="AC477" i="5"/>
  <c r="X477" i="5"/>
  <c r="W477" i="5"/>
  <c r="V477" i="5"/>
  <c r="U477" i="5"/>
  <c r="M477" i="5"/>
  <c r="L477" i="5"/>
  <c r="AS477" i="5" s="1"/>
  <c r="K477" i="5"/>
  <c r="AR477" i="5" s="1"/>
  <c r="J477" i="5"/>
  <c r="I477" i="5"/>
  <c r="AE477" i="5" s="1"/>
  <c r="H477" i="5"/>
  <c r="G477" i="5"/>
  <c r="R477" i="5" s="1"/>
  <c r="F477" i="5"/>
  <c r="E477" i="5"/>
  <c r="AA477" i="5" s="1"/>
  <c r="D477" i="5"/>
  <c r="O477" i="5" s="1"/>
  <c r="C477" i="5"/>
  <c r="AJ477" i="5" s="1"/>
  <c r="AR476" i="5"/>
  <c r="AJ476" i="5"/>
  <c r="AG476" i="5"/>
  <c r="AF476" i="5"/>
  <c r="AC476" i="5"/>
  <c r="Y476" i="5"/>
  <c r="R476" i="5"/>
  <c r="N476" i="5"/>
  <c r="M476" i="5"/>
  <c r="L476" i="5"/>
  <c r="W476" i="5" s="1"/>
  <c r="K476" i="5"/>
  <c r="V476" i="5" s="1"/>
  <c r="J476" i="5"/>
  <c r="I476" i="5"/>
  <c r="H476" i="5"/>
  <c r="AD476" i="5" s="1"/>
  <c r="G476" i="5"/>
  <c r="AN476" i="5" s="1"/>
  <c r="F476" i="5"/>
  <c r="E476" i="5"/>
  <c r="D476" i="5"/>
  <c r="C476" i="5"/>
  <c r="AN475" i="5"/>
  <c r="AI475" i="5"/>
  <c r="AC475" i="5"/>
  <c r="AB475" i="5"/>
  <c r="U475" i="5"/>
  <c r="Q475" i="5"/>
  <c r="M475" i="5"/>
  <c r="X475" i="5" s="1"/>
  <c r="L475" i="5"/>
  <c r="W475" i="5" s="1"/>
  <c r="K475" i="5"/>
  <c r="J475" i="5"/>
  <c r="I475" i="5"/>
  <c r="H475" i="5"/>
  <c r="G475" i="5"/>
  <c r="R475" i="5" s="1"/>
  <c r="F475" i="5"/>
  <c r="AM475" i="5" s="1"/>
  <c r="E475" i="5"/>
  <c r="P475" i="5" s="1"/>
  <c r="D475" i="5"/>
  <c r="C475" i="5"/>
  <c r="Y475" i="5" s="1"/>
  <c r="AO474" i="5"/>
  <c r="AN474" i="5"/>
  <c r="AM474" i="5"/>
  <c r="AH474" i="5"/>
  <c r="AD474" i="5"/>
  <c r="U474" i="5"/>
  <c r="R474" i="5"/>
  <c r="M474" i="5"/>
  <c r="L474" i="5"/>
  <c r="K474" i="5"/>
  <c r="J474" i="5"/>
  <c r="I474" i="5"/>
  <c r="T474" i="5" s="1"/>
  <c r="H474" i="5"/>
  <c r="S474" i="5" s="1"/>
  <c r="G474" i="5"/>
  <c r="AC474" i="5" s="1"/>
  <c r="F474" i="5"/>
  <c r="AB474" i="5" s="1"/>
  <c r="E474" i="5"/>
  <c r="D474" i="5"/>
  <c r="C474" i="5"/>
  <c r="N474" i="5" s="1"/>
  <c r="AR473" i="5"/>
  <c r="AD473" i="5"/>
  <c r="AC473" i="5"/>
  <c r="S473" i="5"/>
  <c r="R473" i="5"/>
  <c r="O473" i="5"/>
  <c r="M473" i="5"/>
  <c r="L473" i="5"/>
  <c r="W473" i="5" s="1"/>
  <c r="K473" i="5"/>
  <c r="AG473" i="5" s="1"/>
  <c r="J473" i="5"/>
  <c r="I473" i="5"/>
  <c r="T473" i="5" s="1"/>
  <c r="H473" i="5"/>
  <c r="AO473" i="5" s="1"/>
  <c r="G473" i="5"/>
  <c r="AN473" i="5" s="1"/>
  <c r="F473" i="5"/>
  <c r="E473" i="5"/>
  <c r="D473" i="5"/>
  <c r="AK473" i="5" s="1"/>
  <c r="C473" i="5"/>
  <c r="AJ473" i="5" s="1"/>
  <c r="AT472" i="5"/>
  <c r="AR472" i="5"/>
  <c r="AP472" i="5"/>
  <c r="AN472" i="5"/>
  <c r="AI472" i="5"/>
  <c r="AG472" i="5"/>
  <c r="Z472" i="5"/>
  <c r="V472" i="5"/>
  <c r="T472" i="5"/>
  <c r="P472" i="5"/>
  <c r="O472" i="5"/>
  <c r="M472" i="5"/>
  <c r="X472" i="5" s="1"/>
  <c r="L472" i="5"/>
  <c r="K472" i="5"/>
  <c r="J472" i="5"/>
  <c r="AQ472" i="5" s="1"/>
  <c r="I472" i="5"/>
  <c r="AE472" i="5" s="1"/>
  <c r="H472" i="5"/>
  <c r="AO472" i="5" s="1"/>
  <c r="G472" i="5"/>
  <c r="AC472" i="5" s="1"/>
  <c r="F472" i="5"/>
  <c r="E472" i="5"/>
  <c r="D472" i="5"/>
  <c r="AK472" i="5" s="1"/>
  <c r="C472" i="5"/>
  <c r="AR471" i="5"/>
  <c r="AL471" i="5"/>
  <c r="AK471" i="5"/>
  <c r="AH471" i="5"/>
  <c r="AG471" i="5"/>
  <c r="AA471" i="5"/>
  <c r="Z471" i="5"/>
  <c r="P471" i="5"/>
  <c r="M471" i="5"/>
  <c r="L471" i="5"/>
  <c r="K471" i="5"/>
  <c r="V471" i="5" s="1"/>
  <c r="J471" i="5"/>
  <c r="I471" i="5"/>
  <c r="H471" i="5"/>
  <c r="AO471" i="5" s="1"/>
  <c r="G471" i="5"/>
  <c r="F471" i="5"/>
  <c r="E471" i="5"/>
  <c r="D471" i="5"/>
  <c r="O471" i="5" s="1"/>
  <c r="C471" i="5"/>
  <c r="Y471" i="5" s="1"/>
  <c r="AN470" i="5"/>
  <c r="AL470" i="5"/>
  <c r="AK470" i="5"/>
  <c r="AJ470" i="5"/>
  <c r="AG470" i="5"/>
  <c r="AA470" i="5"/>
  <c r="R470" i="5"/>
  <c r="P470" i="5"/>
  <c r="O470" i="5"/>
  <c r="M470" i="5"/>
  <c r="X470" i="5" s="1"/>
  <c r="L470" i="5"/>
  <c r="W470" i="5" s="1"/>
  <c r="K470" i="5"/>
  <c r="J470" i="5"/>
  <c r="AF470" i="5" s="1"/>
  <c r="I470" i="5"/>
  <c r="AE470" i="5" s="1"/>
  <c r="H470" i="5"/>
  <c r="G470" i="5"/>
  <c r="AC470" i="5" s="1"/>
  <c r="F470" i="5"/>
  <c r="Q470" i="5" s="1"/>
  <c r="E470" i="5"/>
  <c r="D470" i="5"/>
  <c r="Z470" i="5" s="1"/>
  <c r="C470" i="5"/>
  <c r="Y470" i="5" s="1"/>
  <c r="AS469" i="5"/>
  <c r="AR469" i="5"/>
  <c r="AQ469" i="5"/>
  <c r="AK469" i="5"/>
  <c r="V469" i="5"/>
  <c r="S469" i="5"/>
  <c r="P469" i="5"/>
  <c r="M469" i="5"/>
  <c r="AI469" i="5" s="1"/>
  <c r="L469" i="5"/>
  <c r="W469" i="5" s="1"/>
  <c r="K469" i="5"/>
  <c r="AG469" i="5" s="1"/>
  <c r="J469" i="5"/>
  <c r="AF469" i="5" s="1"/>
  <c r="I469" i="5"/>
  <c r="H469" i="5"/>
  <c r="AO469" i="5" s="1"/>
  <c r="G469" i="5"/>
  <c r="AC469" i="5" s="1"/>
  <c r="F469" i="5"/>
  <c r="E469" i="5"/>
  <c r="AL469" i="5" s="1"/>
  <c r="D469" i="5"/>
  <c r="C469" i="5"/>
  <c r="AJ469" i="5" s="1"/>
  <c r="AT468" i="5"/>
  <c r="AR468" i="5"/>
  <c r="X468" i="5"/>
  <c r="V468" i="5"/>
  <c r="T468" i="5"/>
  <c r="M468" i="5"/>
  <c r="AI468" i="5" s="1"/>
  <c r="L468" i="5"/>
  <c r="K468" i="5"/>
  <c r="AG468" i="5" s="1"/>
  <c r="J468" i="5"/>
  <c r="I468" i="5"/>
  <c r="H468" i="5"/>
  <c r="G468" i="5"/>
  <c r="F468" i="5"/>
  <c r="E468" i="5"/>
  <c r="D468" i="5"/>
  <c r="C468" i="5"/>
  <c r="N468" i="5" s="1"/>
  <c r="AS467" i="5"/>
  <c r="AL467" i="5"/>
  <c r="AA467" i="5"/>
  <c r="M467" i="5"/>
  <c r="L467" i="5"/>
  <c r="W467" i="5" s="1"/>
  <c r="K467" i="5"/>
  <c r="J467" i="5"/>
  <c r="I467" i="5"/>
  <c r="H467" i="5"/>
  <c r="G467" i="5"/>
  <c r="F467" i="5"/>
  <c r="E467" i="5"/>
  <c r="P467" i="5" s="1"/>
  <c r="D467" i="5"/>
  <c r="O467" i="5" s="1"/>
  <c r="C467" i="5"/>
  <c r="AG466" i="5"/>
  <c r="AE466" i="5"/>
  <c r="AD466" i="5"/>
  <c r="AB466" i="5"/>
  <c r="N466" i="5"/>
  <c r="M466" i="5"/>
  <c r="AI466" i="5" s="1"/>
  <c r="L466" i="5"/>
  <c r="K466" i="5"/>
  <c r="J466" i="5"/>
  <c r="I466" i="5"/>
  <c r="H466" i="5"/>
  <c r="AO466" i="5" s="1"/>
  <c r="G466" i="5"/>
  <c r="F466" i="5"/>
  <c r="E466" i="5"/>
  <c r="D466" i="5"/>
  <c r="O466" i="5" s="1"/>
  <c r="C466" i="5"/>
  <c r="AJ466" i="5" s="1"/>
  <c r="AQ465" i="5"/>
  <c r="AL465" i="5"/>
  <c r="AH465" i="5"/>
  <c r="AF465" i="5"/>
  <c r="AD465" i="5"/>
  <c r="AA465" i="5"/>
  <c r="S465" i="5"/>
  <c r="R465" i="5"/>
  <c r="P465" i="5"/>
  <c r="O465" i="5"/>
  <c r="M465" i="5"/>
  <c r="L465" i="5"/>
  <c r="W465" i="5" s="1"/>
  <c r="K465" i="5"/>
  <c r="AG465" i="5" s="1"/>
  <c r="J465" i="5"/>
  <c r="U465" i="5" s="1"/>
  <c r="I465" i="5"/>
  <c r="H465" i="5"/>
  <c r="AO465" i="5" s="1"/>
  <c r="G465" i="5"/>
  <c r="F465" i="5"/>
  <c r="Q465" i="5" s="1"/>
  <c r="E465" i="5"/>
  <c r="D465" i="5"/>
  <c r="AK465" i="5" s="1"/>
  <c r="C465" i="5"/>
  <c r="AJ465" i="5" s="1"/>
  <c r="AS464" i="5"/>
  <c r="AR464" i="5"/>
  <c r="AQ464" i="5"/>
  <c r="AN464" i="5"/>
  <c r="V464" i="5"/>
  <c r="U464" i="5"/>
  <c r="T464" i="5"/>
  <c r="S464" i="5"/>
  <c r="P464" i="5"/>
  <c r="M464" i="5"/>
  <c r="AI464" i="5" s="1"/>
  <c r="L464" i="5"/>
  <c r="W464" i="5" s="1"/>
  <c r="K464" i="5"/>
  <c r="AG464" i="5" s="1"/>
  <c r="J464" i="5"/>
  <c r="AF464" i="5" s="1"/>
  <c r="I464" i="5"/>
  <c r="AP464" i="5" s="1"/>
  <c r="H464" i="5"/>
  <c r="G464" i="5"/>
  <c r="F464" i="5"/>
  <c r="E464" i="5"/>
  <c r="D464" i="5"/>
  <c r="C464" i="5"/>
  <c r="AS463" i="5"/>
  <c r="AR463" i="5"/>
  <c r="AG463" i="5"/>
  <c r="AF463" i="5"/>
  <c r="AE463" i="5"/>
  <c r="V463" i="5"/>
  <c r="U463" i="5"/>
  <c r="P463" i="5"/>
  <c r="M463" i="5"/>
  <c r="AT463" i="5" s="1"/>
  <c r="L463" i="5"/>
  <c r="W463" i="5" s="1"/>
  <c r="K463" i="5"/>
  <c r="J463" i="5"/>
  <c r="AQ463" i="5" s="1"/>
  <c r="I463" i="5"/>
  <c r="T463" i="5" s="1"/>
  <c r="H463" i="5"/>
  <c r="G463" i="5"/>
  <c r="AC463" i="5" s="1"/>
  <c r="F463" i="5"/>
  <c r="Q463" i="5" s="1"/>
  <c r="E463" i="5"/>
  <c r="AL463" i="5" s="1"/>
  <c r="D463" i="5"/>
  <c r="C463" i="5"/>
  <c r="AJ463" i="5" s="1"/>
  <c r="AT462" i="5"/>
  <c r="AS462" i="5"/>
  <c r="AG462" i="5"/>
  <c r="Y462" i="5"/>
  <c r="X462" i="5"/>
  <c r="V462" i="5"/>
  <c r="M462" i="5"/>
  <c r="AI462" i="5" s="1"/>
  <c r="L462" i="5"/>
  <c r="W462" i="5" s="1"/>
  <c r="K462" i="5"/>
  <c r="AR462" i="5" s="1"/>
  <c r="J462" i="5"/>
  <c r="I462" i="5"/>
  <c r="H462" i="5"/>
  <c r="G462" i="5"/>
  <c r="F462" i="5"/>
  <c r="E462" i="5"/>
  <c r="D462" i="5"/>
  <c r="C462" i="5"/>
  <c r="AM461" i="5"/>
  <c r="AK461" i="5"/>
  <c r="AG461" i="5"/>
  <c r="AD461" i="5"/>
  <c r="AA461" i="5"/>
  <c r="Z461" i="5"/>
  <c r="Y461" i="5"/>
  <c r="X461" i="5"/>
  <c r="R461" i="5"/>
  <c r="O461" i="5"/>
  <c r="N461" i="5"/>
  <c r="M461" i="5"/>
  <c r="L461" i="5"/>
  <c r="W461" i="5" s="1"/>
  <c r="K461" i="5"/>
  <c r="J461" i="5"/>
  <c r="U461" i="5" s="1"/>
  <c r="I461" i="5"/>
  <c r="T461" i="5" s="1"/>
  <c r="H461" i="5"/>
  <c r="G461" i="5"/>
  <c r="F461" i="5"/>
  <c r="E461" i="5"/>
  <c r="AL461" i="5" s="1"/>
  <c r="D461" i="5"/>
  <c r="C461" i="5"/>
  <c r="AJ461" i="5" s="1"/>
  <c r="AS460" i="5"/>
  <c r="AR460" i="5"/>
  <c r="AG460" i="5"/>
  <c r="AE460" i="5"/>
  <c r="T460" i="5"/>
  <c r="S460" i="5"/>
  <c r="M460" i="5"/>
  <c r="L460" i="5"/>
  <c r="W460" i="5" s="1"/>
  <c r="K460" i="5"/>
  <c r="V460" i="5" s="1"/>
  <c r="J460" i="5"/>
  <c r="U460" i="5" s="1"/>
  <c r="I460" i="5"/>
  <c r="AP460" i="5" s="1"/>
  <c r="H460" i="5"/>
  <c r="AO460" i="5" s="1"/>
  <c r="G460" i="5"/>
  <c r="F460" i="5"/>
  <c r="E460" i="5"/>
  <c r="P460" i="5" s="1"/>
  <c r="D460" i="5"/>
  <c r="C460" i="5"/>
  <c r="AR459" i="5"/>
  <c r="AQ459" i="5"/>
  <c r="AB459" i="5"/>
  <c r="Z459" i="5"/>
  <c r="Y459" i="5"/>
  <c r="V459" i="5"/>
  <c r="N459" i="5"/>
  <c r="M459" i="5"/>
  <c r="L459" i="5"/>
  <c r="W459" i="5" s="1"/>
  <c r="K459" i="5"/>
  <c r="AG459" i="5" s="1"/>
  <c r="J459" i="5"/>
  <c r="I459" i="5"/>
  <c r="H459" i="5"/>
  <c r="G459" i="5"/>
  <c r="F459" i="5"/>
  <c r="E459" i="5"/>
  <c r="D459" i="5"/>
  <c r="C459" i="5"/>
  <c r="AJ459" i="5" s="1"/>
  <c r="AL458" i="5"/>
  <c r="AK458" i="5"/>
  <c r="AJ458" i="5"/>
  <c r="AF458" i="5"/>
  <c r="AA458" i="5"/>
  <c r="Z458" i="5"/>
  <c r="P458" i="5"/>
  <c r="O458" i="5"/>
  <c r="N458" i="5"/>
  <c r="M458" i="5"/>
  <c r="L458" i="5"/>
  <c r="K458" i="5"/>
  <c r="AR458" i="5" s="1"/>
  <c r="J458" i="5"/>
  <c r="AQ458" i="5" s="1"/>
  <c r="I458" i="5"/>
  <c r="AP458" i="5" s="1"/>
  <c r="H458" i="5"/>
  <c r="S458" i="5" s="1"/>
  <c r="G458" i="5"/>
  <c r="F458" i="5"/>
  <c r="E458" i="5"/>
  <c r="D458" i="5"/>
  <c r="C458" i="5"/>
  <c r="Y458" i="5" s="1"/>
  <c r="AL457" i="5"/>
  <c r="AK457" i="5"/>
  <c r="AD457" i="5"/>
  <c r="V457" i="5"/>
  <c r="S457" i="5"/>
  <c r="P457" i="5"/>
  <c r="M457" i="5"/>
  <c r="X457" i="5" s="1"/>
  <c r="L457" i="5"/>
  <c r="K457" i="5"/>
  <c r="AR457" i="5" s="1"/>
  <c r="J457" i="5"/>
  <c r="AQ457" i="5" s="1"/>
  <c r="I457" i="5"/>
  <c r="H457" i="5"/>
  <c r="AO457" i="5" s="1"/>
  <c r="G457" i="5"/>
  <c r="F457" i="5"/>
  <c r="E457" i="5"/>
  <c r="AA457" i="5" s="1"/>
  <c r="D457" i="5"/>
  <c r="Z457" i="5" s="1"/>
  <c r="C457" i="5"/>
  <c r="AT456" i="5"/>
  <c r="AS456" i="5"/>
  <c r="AM456" i="5"/>
  <c r="AL456" i="5"/>
  <c r="AE456" i="5"/>
  <c r="AD456" i="5"/>
  <c r="AB456" i="5"/>
  <c r="X456" i="5"/>
  <c r="P456" i="5"/>
  <c r="M456" i="5"/>
  <c r="AI456" i="5" s="1"/>
  <c r="L456" i="5"/>
  <c r="W456" i="5" s="1"/>
  <c r="K456" i="5"/>
  <c r="AR456" i="5" s="1"/>
  <c r="J456" i="5"/>
  <c r="AF456" i="5" s="1"/>
  <c r="I456" i="5"/>
  <c r="H456" i="5"/>
  <c r="G456" i="5"/>
  <c r="F456" i="5"/>
  <c r="Q456" i="5" s="1"/>
  <c r="E456" i="5"/>
  <c r="AA456" i="5" s="1"/>
  <c r="D456" i="5"/>
  <c r="C456" i="5"/>
  <c r="AM455" i="5"/>
  <c r="AL455" i="5"/>
  <c r="AK455" i="5"/>
  <c r="AA455" i="5"/>
  <c r="Z455" i="5"/>
  <c r="P455" i="5"/>
  <c r="O455" i="5"/>
  <c r="M455" i="5"/>
  <c r="L455" i="5"/>
  <c r="AS455" i="5" s="1"/>
  <c r="K455" i="5"/>
  <c r="J455" i="5"/>
  <c r="I455" i="5"/>
  <c r="H455" i="5"/>
  <c r="G455" i="5"/>
  <c r="F455" i="5"/>
  <c r="Q455" i="5" s="1"/>
  <c r="E455" i="5"/>
  <c r="D455" i="5"/>
  <c r="C455" i="5"/>
  <c r="AJ455" i="5" s="1"/>
  <c r="AQ454" i="5"/>
  <c r="AP454" i="5"/>
  <c r="AO454" i="5"/>
  <c r="AM454" i="5"/>
  <c r="AE454" i="5"/>
  <c r="T454" i="5"/>
  <c r="S454" i="5"/>
  <c r="R454" i="5"/>
  <c r="O454" i="5"/>
  <c r="M454" i="5"/>
  <c r="AT454" i="5" s="1"/>
  <c r="L454" i="5"/>
  <c r="K454" i="5"/>
  <c r="V454" i="5" s="1"/>
  <c r="J454" i="5"/>
  <c r="I454" i="5"/>
  <c r="H454" i="5"/>
  <c r="AD454" i="5" s="1"/>
  <c r="G454" i="5"/>
  <c r="F454" i="5"/>
  <c r="AB454" i="5" s="1"/>
  <c r="E454" i="5"/>
  <c r="D454" i="5"/>
  <c r="Z454" i="5" s="1"/>
  <c r="C454" i="5"/>
  <c r="AJ454" i="5" s="1"/>
  <c r="AS453" i="5"/>
  <c r="AQ453" i="5"/>
  <c r="AJ453" i="5"/>
  <c r="AF453" i="5"/>
  <c r="S453" i="5"/>
  <c r="N453" i="5"/>
  <c r="M453" i="5"/>
  <c r="AI453" i="5" s="1"/>
  <c r="L453" i="5"/>
  <c r="K453" i="5"/>
  <c r="V453" i="5" s="1"/>
  <c r="J453" i="5"/>
  <c r="U453" i="5" s="1"/>
  <c r="I453" i="5"/>
  <c r="H453" i="5"/>
  <c r="AD453" i="5" s="1"/>
  <c r="G453" i="5"/>
  <c r="F453" i="5"/>
  <c r="Q453" i="5" s="1"/>
  <c r="E453" i="5"/>
  <c r="D453" i="5"/>
  <c r="C453" i="5"/>
  <c r="Y453" i="5" s="1"/>
  <c r="AP452" i="5"/>
  <c r="AO452" i="5"/>
  <c r="AL452" i="5"/>
  <c r="AK452" i="5"/>
  <c r="AH452" i="5"/>
  <c r="AE452" i="5"/>
  <c r="W452" i="5"/>
  <c r="V452" i="5"/>
  <c r="T452" i="5"/>
  <c r="Q452" i="5"/>
  <c r="O452" i="5"/>
  <c r="M452" i="5"/>
  <c r="L452" i="5"/>
  <c r="AS452" i="5" s="1"/>
  <c r="K452" i="5"/>
  <c r="J452" i="5"/>
  <c r="I452" i="5"/>
  <c r="H452" i="5"/>
  <c r="AD452" i="5" s="1"/>
  <c r="G452" i="5"/>
  <c r="AC452" i="5" s="1"/>
  <c r="F452" i="5"/>
  <c r="AB452" i="5" s="1"/>
  <c r="E452" i="5"/>
  <c r="P452" i="5" s="1"/>
  <c r="D452" i="5"/>
  <c r="Z452" i="5" s="1"/>
  <c r="C452" i="5"/>
  <c r="N452" i="5" s="1"/>
  <c r="AR451" i="5"/>
  <c r="AF451" i="5"/>
  <c r="AC451" i="5"/>
  <c r="X451" i="5"/>
  <c r="S451" i="5"/>
  <c r="Q451" i="5"/>
  <c r="P451" i="5"/>
  <c r="M451" i="5"/>
  <c r="AT451" i="5" s="1"/>
  <c r="L451" i="5"/>
  <c r="K451" i="5"/>
  <c r="J451" i="5"/>
  <c r="I451" i="5"/>
  <c r="T451" i="5" s="1"/>
  <c r="H451" i="5"/>
  <c r="AD451" i="5" s="1"/>
  <c r="G451" i="5"/>
  <c r="R451" i="5" s="1"/>
  <c r="F451" i="5"/>
  <c r="AM451" i="5" s="1"/>
  <c r="E451" i="5"/>
  <c r="D451" i="5"/>
  <c r="AK451" i="5" s="1"/>
  <c r="C451" i="5"/>
  <c r="AO450" i="5"/>
  <c r="AL450" i="5"/>
  <c r="AK450" i="5"/>
  <c r="AE450" i="5"/>
  <c r="M450" i="5"/>
  <c r="L450" i="5"/>
  <c r="K450" i="5"/>
  <c r="V450" i="5" s="1"/>
  <c r="J450" i="5"/>
  <c r="I450" i="5"/>
  <c r="H450" i="5"/>
  <c r="G450" i="5"/>
  <c r="F450" i="5"/>
  <c r="E450" i="5"/>
  <c r="P450" i="5" s="1"/>
  <c r="D450" i="5"/>
  <c r="O450" i="5" s="1"/>
  <c r="C450" i="5"/>
  <c r="AK449" i="5"/>
  <c r="AJ449" i="5"/>
  <c r="AI449" i="5"/>
  <c r="AG449" i="5"/>
  <c r="AB449" i="5"/>
  <c r="Y449" i="5"/>
  <c r="X449" i="5"/>
  <c r="N449" i="5"/>
  <c r="M449" i="5"/>
  <c r="AT449" i="5" s="1"/>
  <c r="L449" i="5"/>
  <c r="K449" i="5"/>
  <c r="J449" i="5"/>
  <c r="AF449" i="5" s="1"/>
  <c r="I449" i="5"/>
  <c r="AP449" i="5" s="1"/>
  <c r="H449" i="5"/>
  <c r="G449" i="5"/>
  <c r="R449" i="5" s="1"/>
  <c r="F449" i="5"/>
  <c r="E449" i="5"/>
  <c r="P449" i="5" s="1"/>
  <c r="D449" i="5"/>
  <c r="C449" i="5"/>
  <c r="AQ448" i="5"/>
  <c r="AP448" i="5"/>
  <c r="AM448" i="5"/>
  <c r="AK448" i="5"/>
  <c r="AI448" i="5"/>
  <c r="AE448" i="5"/>
  <c r="AD448" i="5"/>
  <c r="Z448" i="5"/>
  <c r="T448" i="5"/>
  <c r="R448" i="5"/>
  <c r="N448" i="5"/>
  <c r="M448" i="5"/>
  <c r="L448" i="5"/>
  <c r="K448" i="5"/>
  <c r="J448" i="5"/>
  <c r="I448" i="5"/>
  <c r="H448" i="5"/>
  <c r="G448" i="5"/>
  <c r="F448" i="5"/>
  <c r="AB448" i="5" s="1"/>
  <c r="E448" i="5"/>
  <c r="AA448" i="5" s="1"/>
  <c r="D448" i="5"/>
  <c r="O448" i="5" s="1"/>
  <c r="C448" i="5"/>
  <c r="AJ448" i="5" s="1"/>
  <c r="AS447" i="5"/>
  <c r="AR447" i="5"/>
  <c r="AQ447" i="5"/>
  <c r="AF447" i="5"/>
  <c r="AE447" i="5"/>
  <c r="AB447" i="5"/>
  <c r="U447" i="5"/>
  <c r="Q447" i="5"/>
  <c r="M447" i="5"/>
  <c r="AI447" i="5" s="1"/>
  <c r="L447" i="5"/>
  <c r="K447" i="5"/>
  <c r="V447" i="5" s="1"/>
  <c r="J447" i="5"/>
  <c r="I447" i="5"/>
  <c r="AP447" i="5" s="1"/>
  <c r="H447" i="5"/>
  <c r="G447" i="5"/>
  <c r="AN447" i="5" s="1"/>
  <c r="F447" i="5"/>
  <c r="AM447" i="5" s="1"/>
  <c r="E447" i="5"/>
  <c r="P447" i="5" s="1"/>
  <c r="D447" i="5"/>
  <c r="C447" i="5"/>
  <c r="AJ447" i="5" s="1"/>
  <c r="AO446" i="5"/>
  <c r="AM446" i="5"/>
  <c r="AD446" i="5"/>
  <c r="AC446" i="5"/>
  <c r="Z446" i="5"/>
  <c r="Y446" i="5"/>
  <c r="S446" i="5"/>
  <c r="O446" i="5"/>
  <c r="N446" i="5"/>
  <c r="M446" i="5"/>
  <c r="L446" i="5"/>
  <c r="K446" i="5"/>
  <c r="V446" i="5" s="1"/>
  <c r="J446" i="5"/>
  <c r="I446" i="5"/>
  <c r="H446" i="5"/>
  <c r="G446" i="5"/>
  <c r="AN446" i="5" s="1"/>
  <c r="F446" i="5"/>
  <c r="E446" i="5"/>
  <c r="D446" i="5"/>
  <c r="AK446" i="5" s="1"/>
  <c r="C446" i="5"/>
  <c r="AJ446" i="5" s="1"/>
  <c r="AK445" i="5"/>
  <c r="AJ445" i="5"/>
  <c r="AF445" i="5"/>
  <c r="AB445" i="5"/>
  <c r="Q445" i="5"/>
  <c r="P445" i="5"/>
  <c r="N445" i="5"/>
  <c r="M445" i="5"/>
  <c r="L445" i="5"/>
  <c r="K445" i="5"/>
  <c r="V445" i="5" s="1"/>
  <c r="J445" i="5"/>
  <c r="U445" i="5" s="1"/>
  <c r="I445" i="5"/>
  <c r="H445" i="5"/>
  <c r="G445" i="5"/>
  <c r="R445" i="5" s="1"/>
  <c r="F445" i="5"/>
  <c r="AM445" i="5" s="1"/>
  <c r="E445" i="5"/>
  <c r="D445" i="5"/>
  <c r="C445" i="5"/>
  <c r="Y445" i="5" s="1"/>
  <c r="AR444" i="5"/>
  <c r="AP444" i="5"/>
  <c r="AO444" i="5"/>
  <c r="AM444" i="5"/>
  <c r="AL444" i="5"/>
  <c r="AE444" i="5"/>
  <c r="AD444" i="5"/>
  <c r="T444" i="5"/>
  <c r="S444" i="5"/>
  <c r="Q444" i="5"/>
  <c r="P444" i="5"/>
  <c r="N444" i="5"/>
  <c r="M444" i="5"/>
  <c r="L444" i="5"/>
  <c r="K444" i="5"/>
  <c r="J444" i="5"/>
  <c r="I444" i="5"/>
  <c r="H444" i="5"/>
  <c r="G444" i="5"/>
  <c r="F444" i="5"/>
  <c r="AB444" i="5" s="1"/>
  <c r="E444" i="5"/>
  <c r="AA444" i="5" s="1"/>
  <c r="D444" i="5"/>
  <c r="C444" i="5"/>
  <c r="AS443" i="5"/>
  <c r="AN443" i="5"/>
  <c r="AJ443" i="5"/>
  <c r="Q443" i="5"/>
  <c r="M443" i="5"/>
  <c r="AT443" i="5" s="1"/>
  <c r="L443" i="5"/>
  <c r="AH443" i="5" s="1"/>
  <c r="K443" i="5"/>
  <c r="J443" i="5"/>
  <c r="I443" i="5"/>
  <c r="H443" i="5"/>
  <c r="G443" i="5"/>
  <c r="R443" i="5" s="1"/>
  <c r="F443" i="5"/>
  <c r="AM443" i="5" s="1"/>
  <c r="E443" i="5"/>
  <c r="D443" i="5"/>
  <c r="C443" i="5"/>
  <c r="Y443" i="5" s="1"/>
  <c r="AQ442" i="5"/>
  <c r="AP442" i="5"/>
  <c r="AO442" i="5"/>
  <c r="AD442" i="5"/>
  <c r="AC442" i="5"/>
  <c r="T442" i="5"/>
  <c r="S442" i="5"/>
  <c r="R442" i="5"/>
  <c r="Q442" i="5"/>
  <c r="M442" i="5"/>
  <c r="AT442" i="5" s="1"/>
  <c r="L442" i="5"/>
  <c r="K442" i="5"/>
  <c r="J442" i="5"/>
  <c r="I442" i="5"/>
  <c r="AE442" i="5" s="1"/>
  <c r="H442" i="5"/>
  <c r="G442" i="5"/>
  <c r="AN442" i="5" s="1"/>
  <c r="F442" i="5"/>
  <c r="E442" i="5"/>
  <c r="D442" i="5"/>
  <c r="C442" i="5"/>
  <c r="AS441" i="5"/>
  <c r="AM441" i="5"/>
  <c r="AJ441" i="5"/>
  <c r="AH441" i="5"/>
  <c r="Y441" i="5"/>
  <c r="N441" i="5"/>
  <c r="M441" i="5"/>
  <c r="L441" i="5"/>
  <c r="W441" i="5" s="1"/>
  <c r="K441" i="5"/>
  <c r="J441" i="5"/>
  <c r="I441" i="5"/>
  <c r="T441" i="5" s="1"/>
  <c r="H441" i="5"/>
  <c r="AD441" i="5" s="1"/>
  <c r="G441" i="5"/>
  <c r="AC441" i="5" s="1"/>
  <c r="F441" i="5"/>
  <c r="AB441" i="5" s="1"/>
  <c r="E441" i="5"/>
  <c r="D441" i="5"/>
  <c r="C441" i="5"/>
  <c r="AO440" i="5"/>
  <c r="AM440" i="5"/>
  <c r="AL440" i="5"/>
  <c r="AK440" i="5"/>
  <c r="AH440" i="5"/>
  <c r="AE440" i="5"/>
  <c r="AB440" i="5"/>
  <c r="Y440" i="5"/>
  <c r="Q440" i="5"/>
  <c r="N440" i="5"/>
  <c r="M440" i="5"/>
  <c r="L440" i="5"/>
  <c r="K440" i="5"/>
  <c r="V440" i="5" s="1"/>
  <c r="J440" i="5"/>
  <c r="AQ440" i="5" s="1"/>
  <c r="I440" i="5"/>
  <c r="H440" i="5"/>
  <c r="G440" i="5"/>
  <c r="F440" i="5"/>
  <c r="E440" i="5"/>
  <c r="P440" i="5" s="1"/>
  <c r="D440" i="5"/>
  <c r="O440" i="5" s="1"/>
  <c r="C440" i="5"/>
  <c r="AJ440" i="5" s="1"/>
  <c r="AS439" i="5"/>
  <c r="AQ439" i="5"/>
  <c r="AH439" i="5"/>
  <c r="AG439" i="5"/>
  <c r="AF439" i="5"/>
  <c r="AB439" i="5"/>
  <c r="Y439" i="5"/>
  <c r="Q439" i="5"/>
  <c r="P439" i="5"/>
  <c r="M439" i="5"/>
  <c r="X439" i="5" s="1"/>
  <c r="L439" i="5"/>
  <c r="W439" i="5" s="1"/>
  <c r="K439" i="5"/>
  <c r="AR439" i="5" s="1"/>
  <c r="J439" i="5"/>
  <c r="U439" i="5" s="1"/>
  <c r="I439" i="5"/>
  <c r="H439" i="5"/>
  <c r="G439" i="5"/>
  <c r="F439" i="5"/>
  <c r="AM439" i="5" s="1"/>
  <c r="E439" i="5"/>
  <c r="D439" i="5"/>
  <c r="C439" i="5"/>
  <c r="AJ439" i="5" s="1"/>
  <c r="AN438" i="5"/>
  <c r="AM438" i="5"/>
  <c r="AH438" i="5"/>
  <c r="AE438" i="5"/>
  <c r="AC438" i="5"/>
  <c r="AB438" i="5"/>
  <c r="Q438" i="5"/>
  <c r="M438" i="5"/>
  <c r="AT438" i="5" s="1"/>
  <c r="L438" i="5"/>
  <c r="K438" i="5"/>
  <c r="V438" i="5" s="1"/>
  <c r="J438" i="5"/>
  <c r="I438" i="5"/>
  <c r="H438" i="5"/>
  <c r="G438" i="5"/>
  <c r="R438" i="5" s="1"/>
  <c r="F438" i="5"/>
  <c r="E438" i="5"/>
  <c r="D438" i="5"/>
  <c r="C438" i="5"/>
  <c r="AJ438" i="5" s="1"/>
  <c r="AT437" i="5"/>
  <c r="AO437" i="5"/>
  <c r="AK437" i="5"/>
  <c r="AI437" i="5"/>
  <c r="AH437" i="5"/>
  <c r="Y437" i="5"/>
  <c r="W437" i="5"/>
  <c r="N437" i="5"/>
  <c r="M437" i="5"/>
  <c r="X437" i="5" s="1"/>
  <c r="L437" i="5"/>
  <c r="AS437" i="5" s="1"/>
  <c r="K437" i="5"/>
  <c r="J437" i="5"/>
  <c r="I437" i="5"/>
  <c r="H437" i="5"/>
  <c r="G437" i="5"/>
  <c r="F437" i="5"/>
  <c r="AB437" i="5" s="1"/>
  <c r="E437" i="5"/>
  <c r="P437" i="5" s="1"/>
  <c r="D437" i="5"/>
  <c r="C437" i="5"/>
  <c r="AJ437" i="5" s="1"/>
  <c r="AQ436" i="5"/>
  <c r="AE436" i="5"/>
  <c r="AB436" i="5"/>
  <c r="W436" i="5"/>
  <c r="T436" i="5"/>
  <c r="M436" i="5"/>
  <c r="L436" i="5"/>
  <c r="K436" i="5"/>
  <c r="J436" i="5"/>
  <c r="I436" i="5"/>
  <c r="AP436" i="5" s="1"/>
  <c r="H436" i="5"/>
  <c r="G436" i="5"/>
  <c r="F436" i="5"/>
  <c r="Q436" i="5" s="1"/>
  <c r="E436" i="5"/>
  <c r="D436" i="5"/>
  <c r="C436" i="5"/>
  <c r="AJ436" i="5" s="1"/>
  <c r="W435" i="5"/>
  <c r="U435" i="5"/>
  <c r="S435" i="5"/>
  <c r="M435" i="5"/>
  <c r="AI435" i="5" s="1"/>
  <c r="L435" i="5"/>
  <c r="K435" i="5"/>
  <c r="AR435" i="5" s="1"/>
  <c r="J435" i="5"/>
  <c r="AQ435" i="5" s="1"/>
  <c r="I435" i="5"/>
  <c r="AP435" i="5" s="1"/>
  <c r="H435" i="5"/>
  <c r="AD435" i="5" s="1"/>
  <c r="G435" i="5"/>
  <c r="F435" i="5"/>
  <c r="E435" i="5"/>
  <c r="D435" i="5"/>
  <c r="C435" i="5"/>
  <c r="N435" i="5" s="1"/>
  <c r="AQ434" i="5"/>
  <c r="AO434" i="5"/>
  <c r="AH434" i="5"/>
  <c r="W434" i="5"/>
  <c r="T434" i="5"/>
  <c r="P434" i="5"/>
  <c r="N434" i="5"/>
  <c r="M434" i="5"/>
  <c r="X434" i="5" s="1"/>
  <c r="L434" i="5"/>
  <c r="AS434" i="5" s="1"/>
  <c r="K434" i="5"/>
  <c r="J434" i="5"/>
  <c r="I434" i="5"/>
  <c r="H434" i="5"/>
  <c r="AD434" i="5" s="1"/>
  <c r="G434" i="5"/>
  <c r="F434" i="5"/>
  <c r="E434" i="5"/>
  <c r="D434" i="5"/>
  <c r="C434" i="5"/>
  <c r="AT433" i="5"/>
  <c r="AS433" i="5"/>
  <c r="AH433" i="5"/>
  <c r="Y433" i="5"/>
  <c r="W433" i="5"/>
  <c r="V433" i="5"/>
  <c r="U433" i="5"/>
  <c r="Q433" i="5"/>
  <c r="N433" i="5"/>
  <c r="M433" i="5"/>
  <c r="L433" i="5"/>
  <c r="K433" i="5"/>
  <c r="AG433" i="5" s="1"/>
  <c r="J433" i="5"/>
  <c r="AF433" i="5" s="1"/>
  <c r="I433" i="5"/>
  <c r="AP433" i="5" s="1"/>
  <c r="H433" i="5"/>
  <c r="G433" i="5"/>
  <c r="AN433" i="5" s="1"/>
  <c r="F433" i="5"/>
  <c r="E433" i="5"/>
  <c r="P433" i="5" s="1"/>
  <c r="D433" i="5"/>
  <c r="AK433" i="5" s="1"/>
  <c r="C433" i="5"/>
  <c r="AJ433" i="5" s="1"/>
  <c r="AS432" i="5"/>
  <c r="AN432" i="5"/>
  <c r="AK432" i="5"/>
  <c r="Z432" i="5"/>
  <c r="T432" i="5"/>
  <c r="O432" i="5"/>
  <c r="M432" i="5"/>
  <c r="L432" i="5"/>
  <c r="AH432" i="5" s="1"/>
  <c r="K432" i="5"/>
  <c r="J432" i="5"/>
  <c r="AQ432" i="5" s="1"/>
  <c r="I432" i="5"/>
  <c r="AP432" i="5" s="1"/>
  <c r="H432" i="5"/>
  <c r="G432" i="5"/>
  <c r="R432" i="5" s="1"/>
  <c r="F432" i="5"/>
  <c r="AB432" i="5" s="1"/>
  <c r="E432" i="5"/>
  <c r="D432" i="5"/>
  <c r="C432" i="5"/>
  <c r="AJ432" i="5" s="1"/>
  <c r="AS431" i="5"/>
  <c r="AN431" i="5"/>
  <c r="AC431" i="5"/>
  <c r="V431" i="5"/>
  <c r="T431" i="5"/>
  <c r="Q431" i="5"/>
  <c r="P431" i="5"/>
  <c r="M431" i="5"/>
  <c r="X431" i="5" s="1"/>
  <c r="L431" i="5"/>
  <c r="W431" i="5" s="1"/>
  <c r="K431" i="5"/>
  <c r="AR431" i="5" s="1"/>
  <c r="J431" i="5"/>
  <c r="AQ431" i="5" s="1"/>
  <c r="I431" i="5"/>
  <c r="AP431" i="5" s="1"/>
  <c r="H431" i="5"/>
  <c r="G431" i="5"/>
  <c r="R431" i="5" s="1"/>
  <c r="F431" i="5"/>
  <c r="AM431" i="5" s="1"/>
  <c r="E431" i="5"/>
  <c r="D431" i="5"/>
  <c r="AK431" i="5" s="1"/>
  <c r="C431" i="5"/>
  <c r="AT430" i="5"/>
  <c r="AS430" i="5"/>
  <c r="AH430" i="5"/>
  <c r="AB430" i="5"/>
  <c r="Y430" i="5"/>
  <c r="W430" i="5"/>
  <c r="S430" i="5"/>
  <c r="N430" i="5"/>
  <c r="M430" i="5"/>
  <c r="L430" i="5"/>
  <c r="K430" i="5"/>
  <c r="V430" i="5" s="1"/>
  <c r="J430" i="5"/>
  <c r="I430" i="5"/>
  <c r="H430" i="5"/>
  <c r="G430" i="5"/>
  <c r="F430" i="5"/>
  <c r="AM430" i="5" s="1"/>
  <c r="E430" i="5"/>
  <c r="D430" i="5"/>
  <c r="C430" i="5"/>
  <c r="AJ430" i="5" s="1"/>
  <c r="AT429" i="5"/>
  <c r="AS429" i="5"/>
  <c r="AH429" i="5"/>
  <c r="AG429" i="5"/>
  <c r="AB429" i="5"/>
  <c r="W429" i="5"/>
  <c r="P429" i="5"/>
  <c r="M429" i="5"/>
  <c r="L429" i="5"/>
  <c r="K429" i="5"/>
  <c r="V429" i="5" s="1"/>
  <c r="J429" i="5"/>
  <c r="I429" i="5"/>
  <c r="AE429" i="5" s="1"/>
  <c r="H429" i="5"/>
  <c r="G429" i="5"/>
  <c r="R429" i="5" s="1"/>
  <c r="F429" i="5"/>
  <c r="E429" i="5"/>
  <c r="D429" i="5"/>
  <c r="AK429" i="5" s="1"/>
  <c r="C429" i="5"/>
  <c r="AK428" i="5"/>
  <c r="AH428" i="5"/>
  <c r="AE428" i="5"/>
  <c r="AB428" i="5"/>
  <c r="Z428" i="5"/>
  <c r="Y428" i="5"/>
  <c r="W428" i="5"/>
  <c r="M428" i="5"/>
  <c r="AT428" i="5" s="1"/>
  <c r="L428" i="5"/>
  <c r="AS428" i="5" s="1"/>
  <c r="K428" i="5"/>
  <c r="J428" i="5"/>
  <c r="AQ428" i="5" s="1"/>
  <c r="I428" i="5"/>
  <c r="H428" i="5"/>
  <c r="G428" i="5"/>
  <c r="F428" i="5"/>
  <c r="E428" i="5"/>
  <c r="D428" i="5"/>
  <c r="O428" i="5" s="1"/>
  <c r="C428" i="5"/>
  <c r="AJ428" i="5" s="1"/>
  <c r="AS427" i="5"/>
  <c r="AM427" i="5"/>
  <c r="AI427" i="5"/>
  <c r="AE427" i="5"/>
  <c r="AB427" i="5"/>
  <c r="W427" i="5"/>
  <c r="Q427" i="5"/>
  <c r="M427" i="5"/>
  <c r="X427" i="5" s="1"/>
  <c r="L427" i="5"/>
  <c r="AH427" i="5" s="1"/>
  <c r="K427" i="5"/>
  <c r="AG427" i="5" s="1"/>
  <c r="J427" i="5"/>
  <c r="I427" i="5"/>
  <c r="H427" i="5"/>
  <c r="S427" i="5" s="1"/>
  <c r="G427" i="5"/>
  <c r="F427" i="5"/>
  <c r="E427" i="5"/>
  <c r="D427" i="5"/>
  <c r="C427" i="5"/>
  <c r="AS426" i="5"/>
  <c r="AQ426" i="5"/>
  <c r="AE426" i="5"/>
  <c r="V426" i="5"/>
  <c r="T426" i="5"/>
  <c r="S426" i="5"/>
  <c r="Q426" i="5"/>
  <c r="P426" i="5"/>
  <c r="N426" i="5"/>
  <c r="M426" i="5"/>
  <c r="X426" i="5" s="1"/>
  <c r="L426" i="5"/>
  <c r="W426" i="5" s="1"/>
  <c r="K426" i="5"/>
  <c r="J426" i="5"/>
  <c r="I426" i="5"/>
  <c r="AP426" i="5" s="1"/>
  <c r="H426" i="5"/>
  <c r="G426" i="5"/>
  <c r="F426" i="5"/>
  <c r="E426" i="5"/>
  <c r="AA426" i="5" s="1"/>
  <c r="D426" i="5"/>
  <c r="C426" i="5"/>
  <c r="AS425" i="5"/>
  <c r="AR425" i="5"/>
  <c r="AH425" i="5"/>
  <c r="Y425" i="5"/>
  <c r="W425" i="5"/>
  <c r="N425" i="5"/>
  <c r="M425" i="5"/>
  <c r="L425" i="5"/>
  <c r="K425" i="5"/>
  <c r="V425" i="5" s="1"/>
  <c r="J425" i="5"/>
  <c r="AQ425" i="5" s="1"/>
  <c r="I425" i="5"/>
  <c r="H425" i="5"/>
  <c r="G425" i="5"/>
  <c r="F425" i="5"/>
  <c r="E425" i="5"/>
  <c r="D425" i="5"/>
  <c r="C425" i="5"/>
  <c r="AJ425" i="5" s="1"/>
  <c r="AH424" i="5"/>
  <c r="AE424" i="5"/>
  <c r="AA424" i="5"/>
  <c r="W424" i="5"/>
  <c r="T424" i="5"/>
  <c r="M424" i="5"/>
  <c r="L424" i="5"/>
  <c r="AS424" i="5" s="1"/>
  <c r="K424" i="5"/>
  <c r="J424" i="5"/>
  <c r="I424" i="5"/>
  <c r="AP424" i="5" s="1"/>
  <c r="H424" i="5"/>
  <c r="G424" i="5"/>
  <c r="F424" i="5"/>
  <c r="AB424" i="5" s="1"/>
  <c r="E424" i="5"/>
  <c r="D424" i="5"/>
  <c r="C424" i="5"/>
  <c r="AK423" i="5"/>
  <c r="AI423" i="5"/>
  <c r="AG423" i="5"/>
  <c r="Y423" i="5"/>
  <c r="W423" i="5"/>
  <c r="V423" i="5"/>
  <c r="N423" i="5"/>
  <c r="M423" i="5"/>
  <c r="X423" i="5" s="1"/>
  <c r="L423" i="5"/>
  <c r="AS423" i="5" s="1"/>
  <c r="K423" i="5"/>
  <c r="AR423" i="5" s="1"/>
  <c r="J423" i="5"/>
  <c r="I423" i="5"/>
  <c r="H423" i="5"/>
  <c r="AD423" i="5" s="1"/>
  <c r="G423" i="5"/>
  <c r="F423" i="5"/>
  <c r="E423" i="5"/>
  <c r="P423" i="5" s="1"/>
  <c r="D423" i="5"/>
  <c r="C423" i="5"/>
  <c r="AJ423" i="5" s="1"/>
  <c r="AS422" i="5"/>
  <c r="AM422" i="5"/>
  <c r="AH422" i="5"/>
  <c r="AB422" i="5"/>
  <c r="Y422" i="5"/>
  <c r="T422" i="5"/>
  <c r="S422" i="5"/>
  <c r="Q422" i="5"/>
  <c r="M422" i="5"/>
  <c r="L422" i="5"/>
  <c r="W422" i="5" s="1"/>
  <c r="K422" i="5"/>
  <c r="V422" i="5" s="1"/>
  <c r="J422" i="5"/>
  <c r="I422" i="5"/>
  <c r="AP422" i="5" s="1"/>
  <c r="H422" i="5"/>
  <c r="AD422" i="5" s="1"/>
  <c r="G422" i="5"/>
  <c r="R422" i="5" s="1"/>
  <c r="F422" i="5"/>
  <c r="E422" i="5"/>
  <c r="P422" i="5" s="1"/>
  <c r="D422" i="5"/>
  <c r="C422" i="5"/>
  <c r="AJ422" i="5" s="1"/>
  <c r="AT421" i="5"/>
  <c r="AS421" i="5"/>
  <c r="AR421" i="5"/>
  <c r="AH421" i="5"/>
  <c r="AB421" i="5"/>
  <c r="Y421" i="5"/>
  <c r="W421" i="5"/>
  <c r="V421" i="5"/>
  <c r="Q421" i="5"/>
  <c r="N421" i="5"/>
  <c r="M421" i="5"/>
  <c r="L421" i="5"/>
  <c r="K421" i="5"/>
  <c r="AG421" i="5" s="1"/>
  <c r="J421" i="5"/>
  <c r="AF421" i="5" s="1"/>
  <c r="I421" i="5"/>
  <c r="H421" i="5"/>
  <c r="AD421" i="5" s="1"/>
  <c r="G421" i="5"/>
  <c r="F421" i="5"/>
  <c r="AM421" i="5" s="1"/>
  <c r="E421" i="5"/>
  <c r="D421" i="5"/>
  <c r="C421" i="5"/>
  <c r="AJ421" i="5" s="1"/>
  <c r="AS420" i="5"/>
  <c r="AH420" i="5"/>
  <c r="AF420" i="5"/>
  <c r="Y420" i="5"/>
  <c r="W420" i="5"/>
  <c r="U420" i="5"/>
  <c r="N420" i="5"/>
  <c r="M420" i="5"/>
  <c r="AI420" i="5" s="1"/>
  <c r="L420" i="5"/>
  <c r="K420" i="5"/>
  <c r="J420" i="5"/>
  <c r="AQ420" i="5" s="1"/>
  <c r="I420" i="5"/>
  <c r="H420" i="5"/>
  <c r="G420" i="5"/>
  <c r="F420" i="5"/>
  <c r="E420" i="5"/>
  <c r="D420" i="5"/>
  <c r="C420" i="5"/>
  <c r="AJ420" i="5" s="1"/>
  <c r="AT419" i="5"/>
  <c r="AS419" i="5"/>
  <c r="AK419" i="5"/>
  <c r="AI419" i="5"/>
  <c r="AH419" i="5"/>
  <c r="AG419" i="5"/>
  <c r="Z419" i="5"/>
  <c r="Y419" i="5"/>
  <c r="W419" i="5"/>
  <c r="O419" i="5"/>
  <c r="N419" i="5"/>
  <c r="M419" i="5"/>
  <c r="X419" i="5" s="1"/>
  <c r="L419" i="5"/>
  <c r="K419" i="5"/>
  <c r="J419" i="5"/>
  <c r="I419" i="5"/>
  <c r="H419" i="5"/>
  <c r="G419" i="5"/>
  <c r="F419" i="5"/>
  <c r="E419" i="5"/>
  <c r="D419" i="5"/>
  <c r="C419" i="5"/>
  <c r="AJ419" i="5" s="1"/>
  <c r="AS418" i="5"/>
  <c r="AH418" i="5"/>
  <c r="AF418" i="5"/>
  <c r="AB418" i="5"/>
  <c r="Y418" i="5"/>
  <c r="W418" i="5"/>
  <c r="P418" i="5"/>
  <c r="N418" i="5"/>
  <c r="M418" i="5"/>
  <c r="L418" i="5"/>
  <c r="K418" i="5"/>
  <c r="J418" i="5"/>
  <c r="I418" i="5"/>
  <c r="H418" i="5"/>
  <c r="S418" i="5" s="1"/>
  <c r="G418" i="5"/>
  <c r="AN418" i="5" s="1"/>
  <c r="F418" i="5"/>
  <c r="Q418" i="5" s="1"/>
  <c r="E418" i="5"/>
  <c r="AA418" i="5" s="1"/>
  <c r="D418" i="5"/>
  <c r="C418" i="5"/>
  <c r="AJ418" i="5" s="1"/>
  <c r="AO417" i="5"/>
  <c r="AE417" i="5"/>
  <c r="AC417" i="5"/>
  <c r="Z417" i="5"/>
  <c r="S417" i="5"/>
  <c r="N417" i="5"/>
  <c r="M417" i="5"/>
  <c r="L417" i="5"/>
  <c r="W417" i="5" s="1"/>
  <c r="K417" i="5"/>
  <c r="J417" i="5"/>
  <c r="I417" i="5"/>
  <c r="H417" i="5"/>
  <c r="AD417" i="5" s="1"/>
  <c r="G417" i="5"/>
  <c r="F417" i="5"/>
  <c r="E417" i="5"/>
  <c r="D417" i="5"/>
  <c r="C417" i="5"/>
  <c r="AQ416" i="5"/>
  <c r="AN416" i="5"/>
  <c r="AF416" i="5"/>
  <c r="AE416" i="5"/>
  <c r="W416" i="5"/>
  <c r="U416" i="5"/>
  <c r="T416" i="5"/>
  <c r="N416" i="5"/>
  <c r="M416" i="5"/>
  <c r="L416" i="5"/>
  <c r="AS416" i="5" s="1"/>
  <c r="K416" i="5"/>
  <c r="J416" i="5"/>
  <c r="I416" i="5"/>
  <c r="AP416" i="5" s="1"/>
  <c r="H416" i="5"/>
  <c r="G416" i="5"/>
  <c r="F416" i="5"/>
  <c r="E416" i="5"/>
  <c r="D416" i="5"/>
  <c r="AK416" i="5" s="1"/>
  <c r="C416" i="5"/>
  <c r="AO415" i="5"/>
  <c r="AH415" i="5"/>
  <c r="AE415" i="5"/>
  <c r="V415" i="5"/>
  <c r="T415" i="5"/>
  <c r="S415" i="5"/>
  <c r="O415" i="5"/>
  <c r="N415" i="5"/>
  <c r="M415" i="5"/>
  <c r="L415" i="5"/>
  <c r="W415" i="5" s="1"/>
  <c r="K415" i="5"/>
  <c r="AG415" i="5" s="1"/>
  <c r="J415" i="5"/>
  <c r="I415" i="5"/>
  <c r="AP415" i="5" s="1"/>
  <c r="H415" i="5"/>
  <c r="AD415" i="5" s="1"/>
  <c r="G415" i="5"/>
  <c r="F415" i="5"/>
  <c r="Q415" i="5" s="1"/>
  <c r="E415" i="5"/>
  <c r="D415" i="5"/>
  <c r="C415" i="5"/>
  <c r="AS414" i="5"/>
  <c r="AQ414" i="5"/>
  <c r="AF414" i="5"/>
  <c r="U414" i="5"/>
  <c r="T414" i="5"/>
  <c r="P414" i="5"/>
  <c r="N414" i="5"/>
  <c r="M414" i="5"/>
  <c r="L414" i="5"/>
  <c r="K414" i="5"/>
  <c r="J414" i="5"/>
  <c r="I414" i="5"/>
  <c r="AP414" i="5" s="1"/>
  <c r="H414" i="5"/>
  <c r="G414" i="5"/>
  <c r="AN414" i="5" s="1"/>
  <c r="F414" i="5"/>
  <c r="E414" i="5"/>
  <c r="AA414" i="5" s="1"/>
  <c r="D414" i="5"/>
  <c r="C414" i="5"/>
  <c r="AQ413" i="5"/>
  <c r="AO413" i="5"/>
  <c r="AM413" i="5"/>
  <c r="AK413" i="5"/>
  <c r="V413" i="5"/>
  <c r="S413" i="5"/>
  <c r="Q413" i="5"/>
  <c r="O413" i="5"/>
  <c r="N413" i="5"/>
  <c r="M413" i="5"/>
  <c r="L413" i="5"/>
  <c r="K413" i="5"/>
  <c r="AG413" i="5" s="1"/>
  <c r="J413" i="5"/>
  <c r="I413" i="5"/>
  <c r="T413" i="5" s="1"/>
  <c r="H413" i="5"/>
  <c r="AD413" i="5" s="1"/>
  <c r="G413" i="5"/>
  <c r="F413" i="5"/>
  <c r="AB413" i="5" s="1"/>
  <c r="E413" i="5"/>
  <c r="D413" i="5"/>
  <c r="Z413" i="5" s="1"/>
  <c r="C413" i="5"/>
  <c r="AS412" i="5"/>
  <c r="AQ412" i="5"/>
  <c r="AH412" i="5"/>
  <c r="AB412" i="5"/>
  <c r="U412" i="5"/>
  <c r="S412" i="5"/>
  <c r="P412" i="5"/>
  <c r="N412" i="5"/>
  <c r="M412" i="5"/>
  <c r="L412" i="5"/>
  <c r="W412" i="5" s="1"/>
  <c r="K412" i="5"/>
  <c r="J412" i="5"/>
  <c r="AF412" i="5" s="1"/>
  <c r="I412" i="5"/>
  <c r="H412" i="5"/>
  <c r="G412" i="5"/>
  <c r="F412" i="5"/>
  <c r="Q412" i="5" s="1"/>
  <c r="E412" i="5"/>
  <c r="AA412" i="5" s="1"/>
  <c r="D412" i="5"/>
  <c r="C412" i="5"/>
  <c r="AO411" i="5"/>
  <c r="AM411" i="5"/>
  <c r="AK411" i="5"/>
  <c r="AC411" i="5"/>
  <c r="AB411" i="5"/>
  <c r="Z411" i="5"/>
  <c r="S411" i="5"/>
  <c r="O411" i="5"/>
  <c r="M411" i="5"/>
  <c r="L411" i="5"/>
  <c r="W411" i="5" s="1"/>
  <c r="K411" i="5"/>
  <c r="J411" i="5"/>
  <c r="I411" i="5"/>
  <c r="H411" i="5"/>
  <c r="AD411" i="5" s="1"/>
  <c r="G411" i="5"/>
  <c r="F411" i="5"/>
  <c r="Q411" i="5" s="1"/>
  <c r="E411" i="5"/>
  <c r="D411" i="5"/>
  <c r="C411" i="5"/>
  <c r="AS410" i="5"/>
  <c r="AH410" i="5"/>
  <c r="AF410" i="5"/>
  <c r="AB410" i="5"/>
  <c r="Y410" i="5"/>
  <c r="W410" i="5"/>
  <c r="M410" i="5"/>
  <c r="L410" i="5"/>
  <c r="K410" i="5"/>
  <c r="J410" i="5"/>
  <c r="I410" i="5"/>
  <c r="H410" i="5"/>
  <c r="G410" i="5"/>
  <c r="F410" i="5"/>
  <c r="Q410" i="5" s="1"/>
  <c r="E410" i="5"/>
  <c r="AA410" i="5" s="1"/>
  <c r="D410" i="5"/>
  <c r="AK410" i="5" s="1"/>
  <c r="C410" i="5"/>
  <c r="AJ410" i="5" s="1"/>
  <c r="Z409" i="5"/>
  <c r="Y409" i="5"/>
  <c r="T409" i="5"/>
  <c r="O409" i="5"/>
  <c r="M409" i="5"/>
  <c r="L409" i="5"/>
  <c r="W409" i="5" s="1"/>
  <c r="K409" i="5"/>
  <c r="J409" i="5"/>
  <c r="I409" i="5"/>
  <c r="AP409" i="5" s="1"/>
  <c r="H409" i="5"/>
  <c r="G409" i="5"/>
  <c r="F409" i="5"/>
  <c r="E409" i="5"/>
  <c r="D409" i="5"/>
  <c r="AK409" i="5" s="1"/>
  <c r="C409" i="5"/>
  <c r="AJ409" i="5" s="1"/>
  <c r="AS408" i="5"/>
  <c r="AH408" i="5"/>
  <c r="AE408" i="5"/>
  <c r="Y408" i="5"/>
  <c r="W408" i="5"/>
  <c r="U408" i="5"/>
  <c r="T408" i="5"/>
  <c r="N408" i="5"/>
  <c r="M408" i="5"/>
  <c r="L408" i="5"/>
  <c r="K408" i="5"/>
  <c r="J408" i="5"/>
  <c r="AQ408" i="5" s="1"/>
  <c r="I408" i="5"/>
  <c r="AP408" i="5" s="1"/>
  <c r="H408" i="5"/>
  <c r="G408" i="5"/>
  <c r="AN408" i="5" s="1"/>
  <c r="F408" i="5"/>
  <c r="Q408" i="5" s="1"/>
  <c r="E408" i="5"/>
  <c r="D408" i="5"/>
  <c r="C408" i="5"/>
  <c r="AJ408" i="5" s="1"/>
  <c r="AL407" i="5"/>
  <c r="AK407" i="5"/>
  <c r="Z407" i="5"/>
  <c r="Y407" i="5"/>
  <c r="W407" i="5"/>
  <c r="V407" i="5"/>
  <c r="O407" i="5"/>
  <c r="N407" i="5"/>
  <c r="M407" i="5"/>
  <c r="AT407" i="5" s="1"/>
  <c r="L407" i="5"/>
  <c r="AS407" i="5" s="1"/>
  <c r="K407" i="5"/>
  <c r="AG407" i="5" s="1"/>
  <c r="J407" i="5"/>
  <c r="I407" i="5"/>
  <c r="H407" i="5"/>
  <c r="G407" i="5"/>
  <c r="F407" i="5"/>
  <c r="E407" i="5"/>
  <c r="D407" i="5"/>
  <c r="C407" i="5"/>
  <c r="AJ407" i="5" s="1"/>
  <c r="AS406" i="5"/>
  <c r="AK406" i="5"/>
  <c r="AH406" i="5"/>
  <c r="AE406" i="5"/>
  <c r="Y406" i="5"/>
  <c r="S406" i="5"/>
  <c r="N406" i="5"/>
  <c r="M406" i="5"/>
  <c r="L406" i="5"/>
  <c r="W406" i="5" s="1"/>
  <c r="K406" i="5"/>
  <c r="AR406" i="5" s="1"/>
  <c r="J406" i="5"/>
  <c r="I406" i="5"/>
  <c r="AP406" i="5" s="1"/>
  <c r="H406" i="5"/>
  <c r="G406" i="5"/>
  <c r="AN406" i="5" s="1"/>
  <c r="F406" i="5"/>
  <c r="AB406" i="5" s="1"/>
  <c r="E406" i="5"/>
  <c r="D406" i="5"/>
  <c r="C406" i="5"/>
  <c r="AJ406" i="5" s="1"/>
  <c r="AM405" i="5"/>
  <c r="AK405" i="5"/>
  <c r="AH405" i="5"/>
  <c r="AE405" i="5"/>
  <c r="Z405" i="5"/>
  <c r="Y405" i="5"/>
  <c r="W405" i="5"/>
  <c r="V405" i="5"/>
  <c r="Q405" i="5"/>
  <c r="M405" i="5"/>
  <c r="AT405" i="5" s="1"/>
  <c r="L405" i="5"/>
  <c r="AS405" i="5" s="1"/>
  <c r="K405" i="5"/>
  <c r="AG405" i="5" s="1"/>
  <c r="J405" i="5"/>
  <c r="AQ405" i="5" s="1"/>
  <c r="I405" i="5"/>
  <c r="H405" i="5"/>
  <c r="G405" i="5"/>
  <c r="AC405" i="5" s="1"/>
  <c r="F405" i="5"/>
  <c r="AB405" i="5" s="1"/>
  <c r="E405" i="5"/>
  <c r="D405" i="5"/>
  <c r="O405" i="5" s="1"/>
  <c r="C405" i="5"/>
  <c r="AJ405" i="5" s="1"/>
  <c r="AS404" i="5"/>
  <c r="AB404" i="5"/>
  <c r="Y404" i="5"/>
  <c r="W404" i="5"/>
  <c r="T404" i="5"/>
  <c r="N404" i="5"/>
  <c r="M404" i="5"/>
  <c r="L404" i="5"/>
  <c r="AH404" i="5" s="1"/>
  <c r="K404" i="5"/>
  <c r="J404" i="5"/>
  <c r="I404" i="5"/>
  <c r="AP404" i="5" s="1"/>
  <c r="H404" i="5"/>
  <c r="S404" i="5" s="1"/>
  <c r="G404" i="5"/>
  <c r="F404" i="5"/>
  <c r="E404" i="5"/>
  <c r="D404" i="5"/>
  <c r="C404" i="5"/>
  <c r="AJ404" i="5" s="1"/>
  <c r="AL403" i="5"/>
  <c r="AK403" i="5"/>
  <c r="AH403" i="5"/>
  <c r="AE403" i="5"/>
  <c r="AB403" i="5"/>
  <c r="Z403" i="5"/>
  <c r="Y403" i="5"/>
  <c r="O403" i="5"/>
  <c r="M403" i="5"/>
  <c r="AT403" i="5" s="1"/>
  <c r="L403" i="5"/>
  <c r="K403" i="5"/>
  <c r="J403" i="5"/>
  <c r="I403" i="5"/>
  <c r="H403" i="5"/>
  <c r="G403" i="5"/>
  <c r="AC403" i="5" s="1"/>
  <c r="F403" i="5"/>
  <c r="E403" i="5"/>
  <c r="D403" i="5"/>
  <c r="C403" i="5"/>
  <c r="AJ403" i="5" s="1"/>
  <c r="AK402" i="5"/>
  <c r="AE402" i="5"/>
  <c r="AB402" i="5"/>
  <c r="Y402" i="5"/>
  <c r="Q402" i="5"/>
  <c r="M402" i="5"/>
  <c r="L402" i="5"/>
  <c r="AH402" i="5" s="1"/>
  <c r="K402" i="5"/>
  <c r="J402" i="5"/>
  <c r="I402" i="5"/>
  <c r="H402" i="5"/>
  <c r="S402" i="5" s="1"/>
  <c r="G402" i="5"/>
  <c r="AN402" i="5" s="1"/>
  <c r="F402" i="5"/>
  <c r="AM402" i="5" s="1"/>
  <c r="E402" i="5"/>
  <c r="AA402" i="5" s="1"/>
  <c r="D402" i="5"/>
  <c r="C402" i="5"/>
  <c r="AJ402" i="5" s="1"/>
  <c r="AO401" i="5"/>
  <c r="AM401" i="5"/>
  <c r="AL401" i="5"/>
  <c r="AK401" i="5"/>
  <c r="AC401" i="5"/>
  <c r="Y401" i="5"/>
  <c r="V401" i="5"/>
  <c r="S401" i="5"/>
  <c r="O401" i="5"/>
  <c r="N401" i="5"/>
  <c r="M401" i="5"/>
  <c r="L401" i="5"/>
  <c r="K401" i="5"/>
  <c r="AG401" i="5" s="1"/>
  <c r="J401" i="5"/>
  <c r="I401" i="5"/>
  <c r="H401" i="5"/>
  <c r="AD401" i="5" s="1"/>
  <c r="G401" i="5"/>
  <c r="F401" i="5"/>
  <c r="AB401" i="5" s="1"/>
  <c r="E401" i="5"/>
  <c r="D401" i="5"/>
  <c r="Z401" i="5" s="1"/>
  <c r="C401" i="5"/>
  <c r="AJ401" i="5" s="1"/>
  <c r="AS400" i="5"/>
  <c r="AQ400" i="5"/>
  <c r="AK400" i="5"/>
  <c r="AB400" i="5"/>
  <c r="Y400" i="5"/>
  <c r="W400" i="5"/>
  <c r="N400" i="5"/>
  <c r="M400" i="5"/>
  <c r="L400" i="5"/>
  <c r="AH400" i="5" s="1"/>
  <c r="K400" i="5"/>
  <c r="J400" i="5"/>
  <c r="I400" i="5"/>
  <c r="H400" i="5"/>
  <c r="G400" i="5"/>
  <c r="F400" i="5"/>
  <c r="AM400" i="5" s="1"/>
  <c r="E400" i="5"/>
  <c r="AA400" i="5" s="1"/>
  <c r="D400" i="5"/>
  <c r="C400" i="5"/>
  <c r="AJ400" i="5" s="1"/>
  <c r="AT399" i="5"/>
  <c r="AO399" i="5"/>
  <c r="AK399" i="5"/>
  <c r="AH399" i="5"/>
  <c r="AB399" i="5"/>
  <c r="Z399" i="5"/>
  <c r="Y399" i="5"/>
  <c r="S399" i="5"/>
  <c r="O399" i="5"/>
  <c r="N399" i="5"/>
  <c r="M399" i="5"/>
  <c r="L399" i="5"/>
  <c r="K399" i="5"/>
  <c r="J399" i="5"/>
  <c r="I399" i="5"/>
  <c r="H399" i="5"/>
  <c r="AD399" i="5" s="1"/>
  <c r="G399" i="5"/>
  <c r="F399" i="5"/>
  <c r="E399" i="5"/>
  <c r="AL399" i="5" s="1"/>
  <c r="D399" i="5"/>
  <c r="C399" i="5"/>
  <c r="AJ399" i="5" s="1"/>
  <c r="AS398" i="5"/>
  <c r="AK398" i="5"/>
  <c r="AH398" i="5"/>
  <c r="AF398" i="5"/>
  <c r="AE398" i="5"/>
  <c r="AB398" i="5"/>
  <c r="Q398" i="5"/>
  <c r="P398" i="5"/>
  <c r="N398" i="5"/>
  <c r="M398" i="5"/>
  <c r="L398" i="5"/>
  <c r="W398" i="5" s="1"/>
  <c r="K398" i="5"/>
  <c r="AR398" i="5" s="1"/>
  <c r="J398" i="5"/>
  <c r="U398" i="5" s="1"/>
  <c r="I398" i="5"/>
  <c r="H398" i="5"/>
  <c r="S398" i="5" s="1"/>
  <c r="G398" i="5"/>
  <c r="F398" i="5"/>
  <c r="AM398" i="5" s="1"/>
  <c r="E398" i="5"/>
  <c r="AA398" i="5" s="1"/>
  <c r="D398" i="5"/>
  <c r="C398" i="5"/>
  <c r="AT397" i="5"/>
  <c r="AO397" i="5"/>
  <c r="AL397" i="5"/>
  <c r="AH397" i="5"/>
  <c r="AC397" i="5"/>
  <c r="V397" i="5"/>
  <c r="T397" i="5"/>
  <c r="S397" i="5"/>
  <c r="Q397" i="5"/>
  <c r="M397" i="5"/>
  <c r="L397" i="5"/>
  <c r="K397" i="5"/>
  <c r="AG397" i="5" s="1"/>
  <c r="J397" i="5"/>
  <c r="AQ397" i="5" s="1"/>
  <c r="I397" i="5"/>
  <c r="AP397" i="5" s="1"/>
  <c r="H397" i="5"/>
  <c r="AD397" i="5" s="1"/>
  <c r="G397" i="5"/>
  <c r="F397" i="5"/>
  <c r="E397" i="5"/>
  <c r="D397" i="5"/>
  <c r="O397" i="5" s="1"/>
  <c r="C397" i="5"/>
  <c r="N397" i="5" s="1"/>
  <c r="AS396" i="5"/>
  <c r="AQ396" i="5"/>
  <c r="AB396" i="5"/>
  <c r="W396" i="5"/>
  <c r="U396" i="5"/>
  <c r="T396" i="5"/>
  <c r="Q396" i="5"/>
  <c r="P396" i="5"/>
  <c r="M396" i="5"/>
  <c r="L396" i="5"/>
  <c r="AH396" i="5" s="1"/>
  <c r="K396" i="5"/>
  <c r="J396" i="5"/>
  <c r="AF396" i="5" s="1"/>
  <c r="I396" i="5"/>
  <c r="AP396" i="5" s="1"/>
  <c r="H396" i="5"/>
  <c r="G396" i="5"/>
  <c r="F396" i="5"/>
  <c r="AM396" i="5" s="1"/>
  <c r="E396" i="5"/>
  <c r="AA396" i="5" s="1"/>
  <c r="D396" i="5"/>
  <c r="AK396" i="5" s="1"/>
  <c r="C396" i="5"/>
  <c r="AO395" i="5"/>
  <c r="AK395" i="5"/>
  <c r="AH395" i="5"/>
  <c r="Z395" i="5"/>
  <c r="Y395" i="5"/>
  <c r="V395" i="5"/>
  <c r="T395" i="5"/>
  <c r="S395" i="5"/>
  <c r="O395" i="5"/>
  <c r="N395" i="5"/>
  <c r="M395" i="5"/>
  <c r="AT395" i="5" s="1"/>
  <c r="L395" i="5"/>
  <c r="K395" i="5"/>
  <c r="AG395" i="5" s="1"/>
  <c r="J395" i="5"/>
  <c r="I395" i="5"/>
  <c r="AP395" i="5" s="1"/>
  <c r="H395" i="5"/>
  <c r="AD395" i="5" s="1"/>
  <c r="G395" i="5"/>
  <c r="F395" i="5"/>
  <c r="E395" i="5"/>
  <c r="AL395" i="5" s="1"/>
  <c r="D395" i="5"/>
  <c r="C395" i="5"/>
  <c r="AJ395" i="5" s="1"/>
  <c r="AS394" i="5"/>
  <c r="AR394" i="5"/>
  <c r="AQ394" i="5"/>
  <c r="AH394" i="5"/>
  <c r="AB394" i="5"/>
  <c r="Y394" i="5"/>
  <c r="W394" i="5"/>
  <c r="S394" i="5"/>
  <c r="Q394" i="5"/>
  <c r="P394" i="5"/>
  <c r="N394" i="5"/>
  <c r="M394" i="5"/>
  <c r="L394" i="5"/>
  <c r="K394" i="5"/>
  <c r="J394" i="5"/>
  <c r="U394" i="5" s="1"/>
  <c r="I394" i="5"/>
  <c r="H394" i="5"/>
  <c r="G394" i="5"/>
  <c r="AN394" i="5" s="1"/>
  <c r="F394" i="5"/>
  <c r="AM394" i="5" s="1"/>
  <c r="E394" i="5"/>
  <c r="AA394" i="5" s="1"/>
  <c r="D394" i="5"/>
  <c r="AK394" i="5" s="1"/>
  <c r="C394" i="5"/>
  <c r="AJ394" i="5" s="1"/>
  <c r="AT393" i="5"/>
  <c r="AQ393" i="5"/>
  <c r="AK393" i="5"/>
  <c r="AH393" i="5"/>
  <c r="Z393" i="5"/>
  <c r="Y393" i="5"/>
  <c r="W393" i="5"/>
  <c r="S393" i="5"/>
  <c r="O393" i="5"/>
  <c r="N393" i="5"/>
  <c r="M393" i="5"/>
  <c r="L393" i="5"/>
  <c r="AS393" i="5" s="1"/>
  <c r="K393" i="5"/>
  <c r="J393" i="5"/>
  <c r="I393" i="5"/>
  <c r="H393" i="5"/>
  <c r="G393" i="5"/>
  <c r="AC393" i="5" s="1"/>
  <c r="F393" i="5"/>
  <c r="AB393" i="5" s="1"/>
  <c r="E393" i="5"/>
  <c r="AL393" i="5" s="1"/>
  <c r="D393" i="5"/>
  <c r="C393" i="5"/>
  <c r="AJ393" i="5" s="1"/>
  <c r="AE392" i="5"/>
  <c r="W392" i="5"/>
  <c r="U392" i="5"/>
  <c r="T392" i="5"/>
  <c r="Q392" i="5"/>
  <c r="M392" i="5"/>
  <c r="L392" i="5"/>
  <c r="AS392" i="5" s="1"/>
  <c r="K392" i="5"/>
  <c r="J392" i="5"/>
  <c r="AQ392" i="5" s="1"/>
  <c r="I392" i="5"/>
  <c r="AP392" i="5" s="1"/>
  <c r="H392" i="5"/>
  <c r="S392" i="5" s="1"/>
  <c r="G392" i="5"/>
  <c r="F392" i="5"/>
  <c r="E392" i="5"/>
  <c r="D392" i="5"/>
  <c r="AK392" i="5" s="1"/>
  <c r="C392" i="5"/>
  <c r="AM391" i="5"/>
  <c r="AL391" i="5"/>
  <c r="AB391" i="5"/>
  <c r="Y391" i="5"/>
  <c r="W391" i="5"/>
  <c r="V391" i="5"/>
  <c r="Q391" i="5"/>
  <c r="O391" i="5"/>
  <c r="M391" i="5"/>
  <c r="AT391" i="5" s="1"/>
  <c r="L391" i="5"/>
  <c r="AS391" i="5" s="1"/>
  <c r="K391" i="5"/>
  <c r="AG391" i="5" s="1"/>
  <c r="J391" i="5"/>
  <c r="I391" i="5"/>
  <c r="H391" i="5"/>
  <c r="G391" i="5"/>
  <c r="AC391" i="5" s="1"/>
  <c r="F391" i="5"/>
  <c r="E391" i="5"/>
  <c r="D391" i="5"/>
  <c r="AK391" i="5" s="1"/>
  <c r="C391" i="5"/>
  <c r="AF390" i="5"/>
  <c r="AE390" i="5"/>
  <c r="U390" i="5"/>
  <c r="T390" i="5"/>
  <c r="S390" i="5"/>
  <c r="N390" i="5"/>
  <c r="M390" i="5"/>
  <c r="L390" i="5"/>
  <c r="W390" i="5" s="1"/>
  <c r="K390" i="5"/>
  <c r="J390" i="5"/>
  <c r="AQ390" i="5" s="1"/>
  <c r="I390" i="5"/>
  <c r="AP390" i="5" s="1"/>
  <c r="H390" i="5"/>
  <c r="G390" i="5"/>
  <c r="AN390" i="5" s="1"/>
  <c r="F390" i="5"/>
  <c r="E390" i="5"/>
  <c r="D390" i="5"/>
  <c r="AK390" i="5" s="1"/>
  <c r="C390" i="5"/>
  <c r="AT389" i="5"/>
  <c r="AL389" i="5"/>
  <c r="AK389" i="5"/>
  <c r="Z389" i="5"/>
  <c r="Y389" i="5"/>
  <c r="V389" i="5"/>
  <c r="M389" i="5"/>
  <c r="L389" i="5"/>
  <c r="K389" i="5"/>
  <c r="AG389" i="5" s="1"/>
  <c r="J389" i="5"/>
  <c r="I389" i="5"/>
  <c r="H389" i="5"/>
  <c r="G389" i="5"/>
  <c r="AC389" i="5" s="1"/>
  <c r="F389" i="5"/>
  <c r="E389" i="5"/>
  <c r="D389" i="5"/>
  <c r="O389" i="5" s="1"/>
  <c r="C389" i="5"/>
  <c r="AF388" i="5"/>
  <c r="AE388" i="5"/>
  <c r="AB388" i="5"/>
  <c r="Y388" i="5"/>
  <c r="W388" i="5"/>
  <c r="U388" i="5"/>
  <c r="N388" i="5"/>
  <c r="M388" i="5"/>
  <c r="L388" i="5"/>
  <c r="AS388" i="5" s="1"/>
  <c r="K388" i="5"/>
  <c r="J388" i="5"/>
  <c r="AQ388" i="5" s="1"/>
  <c r="I388" i="5"/>
  <c r="H388" i="5"/>
  <c r="G388" i="5"/>
  <c r="F388" i="5"/>
  <c r="E388" i="5"/>
  <c r="D388" i="5"/>
  <c r="AK388" i="5" s="1"/>
  <c r="C388" i="5"/>
  <c r="AJ388" i="5" s="1"/>
  <c r="AO387" i="5"/>
  <c r="AL387" i="5"/>
  <c r="AH387" i="5"/>
  <c r="AC387" i="5"/>
  <c r="Z387" i="5"/>
  <c r="Y387" i="5"/>
  <c r="S387" i="5"/>
  <c r="O387" i="5"/>
  <c r="M387" i="5"/>
  <c r="AT387" i="5" s="1"/>
  <c r="L387" i="5"/>
  <c r="K387" i="5"/>
  <c r="J387" i="5"/>
  <c r="I387" i="5"/>
  <c r="H387" i="5"/>
  <c r="AD387" i="5" s="1"/>
  <c r="G387" i="5"/>
  <c r="F387" i="5"/>
  <c r="E387" i="5"/>
  <c r="D387" i="5"/>
  <c r="AK387" i="5" s="1"/>
  <c r="C387" i="5"/>
  <c r="AJ387" i="5" s="1"/>
  <c r="AQ386" i="5"/>
  <c r="AK386" i="5"/>
  <c r="AF386" i="5"/>
  <c r="AE386" i="5"/>
  <c r="W386" i="5"/>
  <c r="U386" i="5"/>
  <c r="T386" i="5"/>
  <c r="P386" i="5"/>
  <c r="M386" i="5"/>
  <c r="L386" i="5"/>
  <c r="AS386" i="5" s="1"/>
  <c r="K386" i="5"/>
  <c r="AR386" i="5" s="1"/>
  <c r="J386" i="5"/>
  <c r="I386" i="5"/>
  <c r="AP386" i="5" s="1"/>
  <c r="H386" i="5"/>
  <c r="S386" i="5" s="1"/>
  <c r="G386" i="5"/>
  <c r="F386" i="5"/>
  <c r="E386" i="5"/>
  <c r="AA386" i="5" s="1"/>
  <c r="D386" i="5"/>
  <c r="C386" i="5"/>
  <c r="N386" i="5" s="1"/>
  <c r="AM385" i="5"/>
  <c r="AL385" i="5"/>
  <c r="AC385" i="5"/>
  <c r="AB385" i="5"/>
  <c r="Z385" i="5"/>
  <c r="Y385" i="5"/>
  <c r="N385" i="5"/>
  <c r="M385" i="5"/>
  <c r="AT385" i="5" s="1"/>
  <c r="L385" i="5"/>
  <c r="K385" i="5"/>
  <c r="J385" i="5"/>
  <c r="I385" i="5"/>
  <c r="H385" i="5"/>
  <c r="G385" i="5"/>
  <c r="F385" i="5"/>
  <c r="Q385" i="5" s="1"/>
  <c r="E385" i="5"/>
  <c r="D385" i="5"/>
  <c r="C385" i="5"/>
  <c r="AJ385" i="5" s="1"/>
  <c r="AR384" i="5"/>
  <c r="AQ384" i="5"/>
  <c r="AI384" i="5"/>
  <c r="AF384" i="5"/>
  <c r="AE384" i="5"/>
  <c r="AB384" i="5"/>
  <c r="P384" i="5"/>
  <c r="M384" i="5"/>
  <c r="L384" i="5"/>
  <c r="K384" i="5"/>
  <c r="V384" i="5" s="1"/>
  <c r="J384" i="5"/>
  <c r="U384" i="5" s="1"/>
  <c r="I384" i="5"/>
  <c r="H384" i="5"/>
  <c r="S384" i="5" s="1"/>
  <c r="G384" i="5"/>
  <c r="F384" i="5"/>
  <c r="E384" i="5"/>
  <c r="AA384" i="5" s="1"/>
  <c r="D384" i="5"/>
  <c r="C384" i="5"/>
  <c r="AJ384" i="5" s="1"/>
  <c r="AO383" i="5"/>
  <c r="AM383" i="5"/>
  <c r="AK383" i="5"/>
  <c r="AE383" i="5"/>
  <c r="AC383" i="5"/>
  <c r="AB383" i="5"/>
  <c r="T383" i="5"/>
  <c r="S383" i="5"/>
  <c r="O383" i="5"/>
  <c r="N383" i="5"/>
  <c r="M383" i="5"/>
  <c r="L383" i="5"/>
  <c r="AH383" i="5" s="1"/>
  <c r="K383" i="5"/>
  <c r="J383" i="5"/>
  <c r="AQ383" i="5" s="1"/>
  <c r="I383" i="5"/>
  <c r="AP383" i="5" s="1"/>
  <c r="H383" i="5"/>
  <c r="AD383" i="5" s="1"/>
  <c r="G383" i="5"/>
  <c r="F383" i="5"/>
  <c r="Q383" i="5" s="1"/>
  <c r="E383" i="5"/>
  <c r="P383" i="5" s="1"/>
  <c r="D383" i="5"/>
  <c r="Z383" i="5" s="1"/>
  <c r="C383" i="5"/>
  <c r="AS382" i="5"/>
  <c r="AQ382" i="5"/>
  <c r="AO382" i="5"/>
  <c r="AN382" i="5"/>
  <c r="AH382" i="5"/>
  <c r="AE382" i="5"/>
  <c r="AB382" i="5"/>
  <c r="W382" i="5"/>
  <c r="U382" i="5"/>
  <c r="T382" i="5"/>
  <c r="Q382" i="5"/>
  <c r="P382" i="5"/>
  <c r="N382" i="5"/>
  <c r="M382" i="5"/>
  <c r="L382" i="5"/>
  <c r="K382" i="5"/>
  <c r="AG382" i="5" s="1"/>
  <c r="J382" i="5"/>
  <c r="AF382" i="5" s="1"/>
  <c r="I382" i="5"/>
  <c r="AP382" i="5" s="1"/>
  <c r="H382" i="5"/>
  <c r="AD382" i="5" s="1"/>
  <c r="G382" i="5"/>
  <c r="R382" i="5" s="1"/>
  <c r="F382" i="5"/>
  <c r="AM382" i="5" s="1"/>
  <c r="E382" i="5"/>
  <c r="D382" i="5"/>
  <c r="C382" i="5"/>
  <c r="AO381" i="5"/>
  <c r="AE381" i="5"/>
  <c r="AC381" i="5"/>
  <c r="AB381" i="5"/>
  <c r="Y381" i="5"/>
  <c r="T381" i="5"/>
  <c r="S381" i="5"/>
  <c r="Q381" i="5"/>
  <c r="N381" i="5"/>
  <c r="M381" i="5"/>
  <c r="L381" i="5"/>
  <c r="K381" i="5"/>
  <c r="V381" i="5" s="1"/>
  <c r="J381" i="5"/>
  <c r="I381" i="5"/>
  <c r="AP381" i="5" s="1"/>
  <c r="H381" i="5"/>
  <c r="AD381" i="5" s="1"/>
  <c r="G381" i="5"/>
  <c r="F381" i="5"/>
  <c r="AM381" i="5" s="1"/>
  <c r="E381" i="5"/>
  <c r="D381" i="5"/>
  <c r="C381" i="5"/>
  <c r="AJ381" i="5" s="1"/>
  <c r="AR380" i="5"/>
  <c r="AI380" i="5"/>
  <c r="Y380" i="5"/>
  <c r="N380" i="5"/>
  <c r="M380" i="5"/>
  <c r="L380" i="5"/>
  <c r="K380" i="5"/>
  <c r="J380" i="5"/>
  <c r="AF380" i="5" s="1"/>
  <c r="I380" i="5"/>
  <c r="H380" i="5"/>
  <c r="G380" i="5"/>
  <c r="R380" i="5" s="1"/>
  <c r="F380" i="5"/>
  <c r="E380" i="5"/>
  <c r="D380" i="5"/>
  <c r="C380" i="5"/>
  <c r="AJ380" i="5" s="1"/>
  <c r="AM379" i="5"/>
  <c r="AK379" i="5"/>
  <c r="AE379" i="5"/>
  <c r="AB379" i="5"/>
  <c r="Z379" i="5"/>
  <c r="O379" i="5"/>
  <c r="M379" i="5"/>
  <c r="L379" i="5"/>
  <c r="K379" i="5"/>
  <c r="V379" i="5" s="1"/>
  <c r="J379" i="5"/>
  <c r="I379" i="5"/>
  <c r="H379" i="5"/>
  <c r="G379" i="5"/>
  <c r="F379" i="5"/>
  <c r="Q379" i="5" s="1"/>
  <c r="E379" i="5"/>
  <c r="D379" i="5"/>
  <c r="C379" i="5"/>
  <c r="AJ379" i="5" s="1"/>
  <c r="AK378" i="5"/>
  <c r="AH378" i="5"/>
  <c r="AB378" i="5"/>
  <c r="Q378" i="5"/>
  <c r="M378" i="5"/>
  <c r="L378" i="5"/>
  <c r="K378" i="5"/>
  <c r="J378" i="5"/>
  <c r="I378" i="5"/>
  <c r="AE378" i="5" s="1"/>
  <c r="H378" i="5"/>
  <c r="G378" i="5"/>
  <c r="R378" i="5" s="1"/>
  <c r="F378" i="5"/>
  <c r="AM378" i="5" s="1"/>
  <c r="E378" i="5"/>
  <c r="D378" i="5"/>
  <c r="C378" i="5"/>
  <c r="N378" i="5" s="1"/>
  <c r="AO377" i="5"/>
  <c r="AM377" i="5"/>
  <c r="AL377" i="5"/>
  <c r="AK377" i="5"/>
  <c r="AJ377" i="5"/>
  <c r="AI377" i="5"/>
  <c r="W377" i="5"/>
  <c r="V377" i="5"/>
  <c r="S377" i="5"/>
  <c r="O377" i="5"/>
  <c r="N377" i="5"/>
  <c r="M377" i="5"/>
  <c r="L377" i="5"/>
  <c r="AS377" i="5" s="1"/>
  <c r="K377" i="5"/>
  <c r="J377" i="5"/>
  <c r="I377" i="5"/>
  <c r="H377" i="5"/>
  <c r="AD377" i="5" s="1"/>
  <c r="G377" i="5"/>
  <c r="F377" i="5"/>
  <c r="AB377" i="5" s="1"/>
  <c r="E377" i="5"/>
  <c r="AA377" i="5" s="1"/>
  <c r="D377" i="5"/>
  <c r="Z377" i="5" s="1"/>
  <c r="C377" i="5"/>
  <c r="Y377" i="5" s="1"/>
  <c r="AT376" i="5"/>
  <c r="AI376" i="5"/>
  <c r="AH376" i="5"/>
  <c r="AF376" i="5"/>
  <c r="AB376" i="5"/>
  <c r="Y376" i="5"/>
  <c r="T376" i="5"/>
  <c r="Q376" i="5"/>
  <c r="N376" i="5"/>
  <c r="M376" i="5"/>
  <c r="X376" i="5" s="1"/>
  <c r="L376" i="5"/>
  <c r="K376" i="5"/>
  <c r="J376" i="5"/>
  <c r="U376" i="5" s="1"/>
  <c r="I376" i="5"/>
  <c r="AP376" i="5" s="1"/>
  <c r="H376" i="5"/>
  <c r="S376" i="5" s="1"/>
  <c r="G376" i="5"/>
  <c r="F376" i="5"/>
  <c r="AM376" i="5" s="1"/>
  <c r="E376" i="5"/>
  <c r="P376" i="5" s="1"/>
  <c r="D376" i="5"/>
  <c r="AK376" i="5" s="1"/>
  <c r="C376" i="5"/>
  <c r="AJ376" i="5" s="1"/>
  <c r="AM375" i="5"/>
  <c r="AJ375" i="5"/>
  <c r="N375" i="5"/>
  <c r="M375" i="5"/>
  <c r="L375" i="5"/>
  <c r="K375" i="5"/>
  <c r="V375" i="5" s="1"/>
  <c r="J375" i="5"/>
  <c r="AQ375" i="5" s="1"/>
  <c r="I375" i="5"/>
  <c r="H375" i="5"/>
  <c r="G375" i="5"/>
  <c r="R375" i="5" s="1"/>
  <c r="F375" i="5"/>
  <c r="AB375" i="5" s="1"/>
  <c r="E375" i="5"/>
  <c r="P375" i="5" s="1"/>
  <c r="D375" i="5"/>
  <c r="C375" i="5"/>
  <c r="Y375" i="5" s="1"/>
  <c r="AN374" i="5"/>
  <c r="AH374" i="5"/>
  <c r="AG374" i="5"/>
  <c r="AD374" i="5"/>
  <c r="AC374" i="5"/>
  <c r="Y374" i="5"/>
  <c r="N374" i="5"/>
  <c r="M374" i="5"/>
  <c r="L374" i="5"/>
  <c r="K374" i="5"/>
  <c r="V374" i="5" s="1"/>
  <c r="J374" i="5"/>
  <c r="I374" i="5"/>
  <c r="H374" i="5"/>
  <c r="S374" i="5" s="1"/>
  <c r="G374" i="5"/>
  <c r="R374" i="5" s="1"/>
  <c r="F374" i="5"/>
  <c r="AM374" i="5" s="1"/>
  <c r="E374" i="5"/>
  <c r="D374" i="5"/>
  <c r="AK374" i="5" s="1"/>
  <c r="C374" i="5"/>
  <c r="AJ374" i="5" s="1"/>
  <c r="AM373" i="5"/>
  <c r="AI373" i="5"/>
  <c r="AB373" i="5"/>
  <c r="X373" i="5"/>
  <c r="P373" i="5"/>
  <c r="O373" i="5"/>
  <c r="M373" i="5"/>
  <c r="AT373" i="5" s="1"/>
  <c r="L373" i="5"/>
  <c r="AS373" i="5" s="1"/>
  <c r="K373" i="5"/>
  <c r="J373" i="5"/>
  <c r="I373" i="5"/>
  <c r="H373" i="5"/>
  <c r="G373" i="5"/>
  <c r="R373" i="5" s="1"/>
  <c r="F373" i="5"/>
  <c r="Q373" i="5" s="1"/>
  <c r="E373" i="5"/>
  <c r="AL373" i="5" s="1"/>
  <c r="D373" i="5"/>
  <c r="AK373" i="5" s="1"/>
  <c r="C373" i="5"/>
  <c r="AP372" i="5"/>
  <c r="AK372" i="5"/>
  <c r="AI372" i="5"/>
  <c r="AE372" i="5"/>
  <c r="T372" i="5"/>
  <c r="Q372" i="5"/>
  <c r="M372" i="5"/>
  <c r="L372" i="5"/>
  <c r="K372" i="5"/>
  <c r="J372" i="5"/>
  <c r="I372" i="5"/>
  <c r="H372" i="5"/>
  <c r="G372" i="5"/>
  <c r="F372" i="5"/>
  <c r="E372" i="5"/>
  <c r="P372" i="5" s="1"/>
  <c r="D372" i="5"/>
  <c r="C372" i="5"/>
  <c r="N372" i="5" s="1"/>
  <c r="AN371" i="5"/>
  <c r="AM371" i="5"/>
  <c r="AL371" i="5"/>
  <c r="AB371" i="5"/>
  <c r="AA371" i="5"/>
  <c r="Z371" i="5"/>
  <c r="V371" i="5"/>
  <c r="N371" i="5"/>
  <c r="M371" i="5"/>
  <c r="L371" i="5"/>
  <c r="K371" i="5"/>
  <c r="J371" i="5"/>
  <c r="AQ371" i="5" s="1"/>
  <c r="I371" i="5"/>
  <c r="H371" i="5"/>
  <c r="G371" i="5"/>
  <c r="F371" i="5"/>
  <c r="Q371" i="5" s="1"/>
  <c r="E371" i="5"/>
  <c r="P371" i="5" s="1"/>
  <c r="D371" i="5"/>
  <c r="O371" i="5" s="1"/>
  <c r="C371" i="5"/>
  <c r="AJ371" i="5" s="1"/>
  <c r="AK370" i="5"/>
  <c r="AD370" i="5"/>
  <c r="AC370" i="5"/>
  <c r="M370" i="5"/>
  <c r="L370" i="5"/>
  <c r="K370" i="5"/>
  <c r="J370" i="5"/>
  <c r="AQ370" i="5" s="1"/>
  <c r="I370" i="5"/>
  <c r="H370" i="5"/>
  <c r="G370" i="5"/>
  <c r="F370" i="5"/>
  <c r="E370" i="5"/>
  <c r="D370" i="5"/>
  <c r="C370" i="5"/>
  <c r="AO369" i="5"/>
  <c r="AN369" i="5"/>
  <c r="AM369" i="5"/>
  <c r="AK369" i="5"/>
  <c r="AJ369" i="5"/>
  <c r="AE369" i="5"/>
  <c r="AB369" i="5"/>
  <c r="S369" i="5"/>
  <c r="P369" i="5"/>
  <c r="N369" i="5"/>
  <c r="M369" i="5"/>
  <c r="L369" i="5"/>
  <c r="AS369" i="5" s="1"/>
  <c r="K369" i="5"/>
  <c r="J369" i="5"/>
  <c r="I369" i="5"/>
  <c r="H369" i="5"/>
  <c r="AD369" i="5" s="1"/>
  <c r="G369" i="5"/>
  <c r="R369" i="5" s="1"/>
  <c r="F369" i="5"/>
  <c r="Q369" i="5" s="1"/>
  <c r="E369" i="5"/>
  <c r="AL369" i="5" s="1"/>
  <c r="D369" i="5"/>
  <c r="Z369" i="5" s="1"/>
  <c r="C369" i="5"/>
  <c r="Y369" i="5" s="1"/>
  <c r="AT368" i="5"/>
  <c r="AS368" i="5"/>
  <c r="AQ368" i="5"/>
  <c r="AP368" i="5"/>
  <c r="AI368" i="5"/>
  <c r="AB368" i="5"/>
  <c r="U368" i="5"/>
  <c r="T368" i="5"/>
  <c r="Q368" i="5"/>
  <c r="N368" i="5"/>
  <c r="M368" i="5"/>
  <c r="X368" i="5" s="1"/>
  <c r="L368" i="5"/>
  <c r="K368" i="5"/>
  <c r="J368" i="5"/>
  <c r="AF368" i="5" s="1"/>
  <c r="I368" i="5"/>
  <c r="AE368" i="5" s="1"/>
  <c r="H368" i="5"/>
  <c r="AO368" i="5" s="1"/>
  <c r="G368" i="5"/>
  <c r="F368" i="5"/>
  <c r="AM368" i="5" s="1"/>
  <c r="E368" i="5"/>
  <c r="P368" i="5" s="1"/>
  <c r="D368" i="5"/>
  <c r="C368" i="5"/>
  <c r="AO367" i="5"/>
  <c r="AN367" i="5"/>
  <c r="AM367" i="5"/>
  <c r="AB367" i="5"/>
  <c r="X367" i="5"/>
  <c r="S367" i="5"/>
  <c r="Q367" i="5"/>
  <c r="P367" i="5"/>
  <c r="M367" i="5"/>
  <c r="AT367" i="5" s="1"/>
  <c r="L367" i="5"/>
  <c r="K367" i="5"/>
  <c r="V367" i="5" s="1"/>
  <c r="J367" i="5"/>
  <c r="I367" i="5"/>
  <c r="T367" i="5" s="1"/>
  <c r="H367" i="5"/>
  <c r="AD367" i="5" s="1"/>
  <c r="G367" i="5"/>
  <c r="R367" i="5" s="1"/>
  <c r="F367" i="5"/>
  <c r="E367" i="5"/>
  <c r="D367" i="5"/>
  <c r="C367" i="5"/>
  <c r="AN366" i="5"/>
  <c r="S366" i="5"/>
  <c r="R366" i="5"/>
  <c r="M366" i="5"/>
  <c r="L366" i="5"/>
  <c r="K366" i="5"/>
  <c r="J366" i="5"/>
  <c r="U366" i="5" s="1"/>
  <c r="I366" i="5"/>
  <c r="H366" i="5"/>
  <c r="AO366" i="5" s="1"/>
  <c r="G366" i="5"/>
  <c r="AC366" i="5" s="1"/>
  <c r="F366" i="5"/>
  <c r="AM366" i="5" s="1"/>
  <c r="E366" i="5"/>
  <c r="D366" i="5"/>
  <c r="C366" i="5"/>
  <c r="AM365" i="5"/>
  <c r="AL365" i="5"/>
  <c r="AK365" i="5"/>
  <c r="AI365" i="5"/>
  <c r="AE365" i="5"/>
  <c r="AB365" i="5"/>
  <c r="Q365" i="5"/>
  <c r="P365" i="5"/>
  <c r="O365" i="5"/>
  <c r="M365" i="5"/>
  <c r="L365" i="5"/>
  <c r="K365" i="5"/>
  <c r="V365" i="5" s="1"/>
  <c r="J365" i="5"/>
  <c r="I365" i="5"/>
  <c r="H365" i="5"/>
  <c r="G365" i="5"/>
  <c r="F365" i="5"/>
  <c r="E365" i="5"/>
  <c r="AA365" i="5" s="1"/>
  <c r="D365" i="5"/>
  <c r="Z365" i="5" s="1"/>
  <c r="C365" i="5"/>
  <c r="AQ364" i="5"/>
  <c r="AP364" i="5"/>
  <c r="U364" i="5"/>
  <c r="T364" i="5"/>
  <c r="Q364" i="5"/>
  <c r="P364" i="5"/>
  <c r="M364" i="5"/>
  <c r="AT364" i="5" s="1"/>
  <c r="L364" i="5"/>
  <c r="K364" i="5"/>
  <c r="J364" i="5"/>
  <c r="AF364" i="5" s="1"/>
  <c r="I364" i="5"/>
  <c r="AE364" i="5" s="1"/>
  <c r="H364" i="5"/>
  <c r="S364" i="5" s="1"/>
  <c r="G364" i="5"/>
  <c r="F364" i="5"/>
  <c r="E364" i="5"/>
  <c r="D364" i="5"/>
  <c r="AK364" i="5" s="1"/>
  <c r="C364" i="5"/>
  <c r="AQ363" i="5"/>
  <c r="AO363" i="5"/>
  <c r="AM363" i="5"/>
  <c r="AB363" i="5"/>
  <c r="V363" i="5"/>
  <c r="T363" i="5"/>
  <c r="S363" i="5"/>
  <c r="Q363" i="5"/>
  <c r="M363" i="5"/>
  <c r="L363" i="5"/>
  <c r="K363" i="5"/>
  <c r="J363" i="5"/>
  <c r="I363" i="5"/>
  <c r="AP363" i="5" s="1"/>
  <c r="H363" i="5"/>
  <c r="AD363" i="5" s="1"/>
  <c r="G363" i="5"/>
  <c r="R363" i="5" s="1"/>
  <c r="F363" i="5"/>
  <c r="E363" i="5"/>
  <c r="D363" i="5"/>
  <c r="C363" i="5"/>
  <c r="AR362" i="5"/>
  <c r="AO362" i="5"/>
  <c r="AH362" i="5"/>
  <c r="AB362" i="5"/>
  <c r="Z362" i="5"/>
  <c r="Y362" i="5"/>
  <c r="U362" i="5"/>
  <c r="T362" i="5"/>
  <c r="N362" i="5"/>
  <c r="M362" i="5"/>
  <c r="X362" i="5" s="1"/>
  <c r="L362" i="5"/>
  <c r="W362" i="5" s="1"/>
  <c r="K362" i="5"/>
  <c r="J362" i="5"/>
  <c r="AQ362" i="5" s="1"/>
  <c r="I362" i="5"/>
  <c r="H362" i="5"/>
  <c r="S362" i="5" s="1"/>
  <c r="G362" i="5"/>
  <c r="F362" i="5"/>
  <c r="E362" i="5"/>
  <c r="D362" i="5"/>
  <c r="O362" i="5" s="1"/>
  <c r="C362" i="5"/>
  <c r="AJ362" i="5" s="1"/>
  <c r="AT361" i="5"/>
  <c r="AR361" i="5"/>
  <c r="AQ361" i="5"/>
  <c r="AO361" i="5"/>
  <c r="AN361" i="5"/>
  <c r="AC361" i="5"/>
  <c r="V361" i="5"/>
  <c r="T361" i="5"/>
  <c r="Q361" i="5"/>
  <c r="N361" i="5"/>
  <c r="M361" i="5"/>
  <c r="L361" i="5"/>
  <c r="K361" i="5"/>
  <c r="AG361" i="5" s="1"/>
  <c r="J361" i="5"/>
  <c r="U361" i="5" s="1"/>
  <c r="I361" i="5"/>
  <c r="AP361" i="5" s="1"/>
  <c r="H361" i="5"/>
  <c r="G361" i="5"/>
  <c r="R361" i="5" s="1"/>
  <c r="F361" i="5"/>
  <c r="E361" i="5"/>
  <c r="P361" i="5" s="1"/>
  <c r="D361" i="5"/>
  <c r="C361" i="5"/>
  <c r="AS360" i="5"/>
  <c r="AR360" i="5"/>
  <c r="AC360" i="5"/>
  <c r="Y360" i="5"/>
  <c r="W360" i="5"/>
  <c r="V360" i="5"/>
  <c r="N360" i="5"/>
  <c r="M360" i="5"/>
  <c r="L360" i="5"/>
  <c r="AH360" i="5" s="1"/>
  <c r="K360" i="5"/>
  <c r="AG360" i="5" s="1"/>
  <c r="J360" i="5"/>
  <c r="I360" i="5"/>
  <c r="AP360" i="5" s="1"/>
  <c r="H360" i="5"/>
  <c r="AD360" i="5" s="1"/>
  <c r="G360" i="5"/>
  <c r="F360" i="5"/>
  <c r="E360" i="5"/>
  <c r="D360" i="5"/>
  <c r="C360" i="5"/>
  <c r="AJ360" i="5" s="1"/>
  <c r="AD359" i="5"/>
  <c r="AC359" i="5"/>
  <c r="Z359" i="5"/>
  <c r="Y359" i="5"/>
  <c r="W359" i="5"/>
  <c r="V359" i="5"/>
  <c r="R359" i="5"/>
  <c r="Q359" i="5"/>
  <c r="O359" i="5"/>
  <c r="M359" i="5"/>
  <c r="L359" i="5"/>
  <c r="K359" i="5"/>
  <c r="AR359" i="5" s="1"/>
  <c r="J359" i="5"/>
  <c r="I359" i="5"/>
  <c r="AP359" i="5" s="1"/>
  <c r="H359" i="5"/>
  <c r="G359" i="5"/>
  <c r="AN359" i="5" s="1"/>
  <c r="F359" i="5"/>
  <c r="E359" i="5"/>
  <c r="D359" i="5"/>
  <c r="AK359" i="5" s="1"/>
  <c r="C359" i="5"/>
  <c r="AJ359" i="5" s="1"/>
  <c r="AQ358" i="5"/>
  <c r="AM358" i="5"/>
  <c r="AL358" i="5"/>
  <c r="AK358" i="5"/>
  <c r="AI358" i="5"/>
  <c r="AF358" i="5"/>
  <c r="AE358" i="5"/>
  <c r="U358" i="5"/>
  <c r="T358" i="5"/>
  <c r="Q358" i="5"/>
  <c r="M358" i="5"/>
  <c r="L358" i="5"/>
  <c r="K358" i="5"/>
  <c r="J358" i="5"/>
  <c r="I358" i="5"/>
  <c r="AP358" i="5" s="1"/>
  <c r="H358" i="5"/>
  <c r="G358" i="5"/>
  <c r="F358" i="5"/>
  <c r="AB358" i="5" s="1"/>
  <c r="E358" i="5"/>
  <c r="AA358" i="5" s="1"/>
  <c r="D358" i="5"/>
  <c r="Z358" i="5" s="1"/>
  <c r="C358" i="5"/>
  <c r="AQ357" i="5"/>
  <c r="AO357" i="5"/>
  <c r="AD357" i="5"/>
  <c r="AC357" i="5"/>
  <c r="Z357" i="5"/>
  <c r="Y357" i="5"/>
  <c r="S357" i="5"/>
  <c r="R357" i="5"/>
  <c r="N357" i="5"/>
  <c r="M357" i="5"/>
  <c r="L357" i="5"/>
  <c r="K357" i="5"/>
  <c r="J357" i="5"/>
  <c r="I357" i="5"/>
  <c r="H357" i="5"/>
  <c r="G357" i="5"/>
  <c r="AN357" i="5" s="1"/>
  <c r="F357" i="5"/>
  <c r="Q357" i="5" s="1"/>
  <c r="E357" i="5"/>
  <c r="D357" i="5"/>
  <c r="C357" i="5"/>
  <c r="AJ357" i="5" s="1"/>
  <c r="AM356" i="5"/>
  <c r="AL356" i="5"/>
  <c r="AI356" i="5"/>
  <c r="AF356" i="5"/>
  <c r="AE356" i="5"/>
  <c r="AB356" i="5"/>
  <c r="AA356" i="5"/>
  <c r="Q356" i="5"/>
  <c r="P356" i="5"/>
  <c r="M356" i="5"/>
  <c r="L356" i="5"/>
  <c r="W356" i="5" s="1"/>
  <c r="K356" i="5"/>
  <c r="J356" i="5"/>
  <c r="I356" i="5"/>
  <c r="H356" i="5"/>
  <c r="AD356" i="5" s="1"/>
  <c r="G356" i="5"/>
  <c r="F356" i="5"/>
  <c r="E356" i="5"/>
  <c r="D356" i="5"/>
  <c r="C356" i="5"/>
  <c r="AR355" i="5"/>
  <c r="AQ355" i="5"/>
  <c r="AO355" i="5"/>
  <c r="AG355" i="5"/>
  <c r="V355" i="5"/>
  <c r="U355" i="5"/>
  <c r="S355" i="5"/>
  <c r="N355" i="5"/>
  <c r="M355" i="5"/>
  <c r="L355" i="5"/>
  <c r="K355" i="5"/>
  <c r="J355" i="5"/>
  <c r="AF355" i="5" s="1"/>
  <c r="I355" i="5"/>
  <c r="H355" i="5"/>
  <c r="AD355" i="5" s="1"/>
  <c r="G355" i="5"/>
  <c r="F355" i="5"/>
  <c r="E355" i="5"/>
  <c r="D355" i="5"/>
  <c r="Z355" i="5" s="1"/>
  <c r="C355" i="5"/>
  <c r="AQ354" i="5"/>
  <c r="AJ354" i="5"/>
  <c r="AE354" i="5"/>
  <c r="Y354" i="5"/>
  <c r="U354" i="5"/>
  <c r="T354" i="5"/>
  <c r="S354" i="5"/>
  <c r="Q354" i="5"/>
  <c r="M354" i="5"/>
  <c r="X354" i="5" s="1"/>
  <c r="L354" i="5"/>
  <c r="K354" i="5"/>
  <c r="J354" i="5"/>
  <c r="AF354" i="5" s="1"/>
  <c r="I354" i="5"/>
  <c r="AP354" i="5" s="1"/>
  <c r="H354" i="5"/>
  <c r="AD354" i="5" s="1"/>
  <c r="G354" i="5"/>
  <c r="F354" i="5"/>
  <c r="AB354" i="5" s="1"/>
  <c r="E354" i="5"/>
  <c r="D354" i="5"/>
  <c r="C354" i="5"/>
  <c r="N354" i="5" s="1"/>
  <c r="AR353" i="5"/>
  <c r="AQ353" i="5"/>
  <c r="AP353" i="5"/>
  <c r="AO353" i="5"/>
  <c r="AD353" i="5"/>
  <c r="Y353" i="5"/>
  <c r="U353" i="5"/>
  <c r="S353" i="5"/>
  <c r="N353" i="5"/>
  <c r="M353" i="5"/>
  <c r="AT353" i="5" s="1"/>
  <c r="L353" i="5"/>
  <c r="K353" i="5"/>
  <c r="V353" i="5" s="1"/>
  <c r="J353" i="5"/>
  <c r="AF353" i="5" s="1"/>
  <c r="I353" i="5"/>
  <c r="T353" i="5" s="1"/>
  <c r="H353" i="5"/>
  <c r="G353" i="5"/>
  <c r="R353" i="5" s="1"/>
  <c r="F353" i="5"/>
  <c r="Q353" i="5" s="1"/>
  <c r="E353" i="5"/>
  <c r="D353" i="5"/>
  <c r="C353" i="5"/>
  <c r="AJ353" i="5" s="1"/>
  <c r="AR352" i="5"/>
  <c r="AB352" i="5"/>
  <c r="X352" i="5"/>
  <c r="S352" i="5"/>
  <c r="O352" i="5"/>
  <c r="M352" i="5"/>
  <c r="AT352" i="5" s="1"/>
  <c r="L352" i="5"/>
  <c r="K352" i="5"/>
  <c r="V352" i="5" s="1"/>
  <c r="J352" i="5"/>
  <c r="I352" i="5"/>
  <c r="H352" i="5"/>
  <c r="G352" i="5"/>
  <c r="AN352" i="5" s="1"/>
  <c r="F352" i="5"/>
  <c r="E352" i="5"/>
  <c r="P352" i="5" s="1"/>
  <c r="D352" i="5"/>
  <c r="C352" i="5"/>
  <c r="AJ352" i="5" s="1"/>
  <c r="AS351" i="5"/>
  <c r="AH351" i="5"/>
  <c r="AG351" i="5"/>
  <c r="AD351" i="5"/>
  <c r="W351" i="5"/>
  <c r="V351" i="5"/>
  <c r="M351" i="5"/>
  <c r="L351" i="5"/>
  <c r="K351" i="5"/>
  <c r="AR351" i="5" s="1"/>
  <c r="J351" i="5"/>
  <c r="U351" i="5" s="1"/>
  <c r="I351" i="5"/>
  <c r="H351" i="5"/>
  <c r="G351" i="5"/>
  <c r="F351" i="5"/>
  <c r="E351" i="5"/>
  <c r="D351" i="5"/>
  <c r="C351" i="5"/>
  <c r="AS350" i="5"/>
  <c r="AK350" i="5"/>
  <c r="AG350" i="5"/>
  <c r="AF350" i="5"/>
  <c r="AB350" i="5"/>
  <c r="Y350" i="5"/>
  <c r="X350" i="5"/>
  <c r="U350" i="5"/>
  <c r="M350" i="5"/>
  <c r="AT350" i="5" s="1"/>
  <c r="L350" i="5"/>
  <c r="K350" i="5"/>
  <c r="V350" i="5" s="1"/>
  <c r="J350" i="5"/>
  <c r="AQ350" i="5" s="1"/>
  <c r="I350" i="5"/>
  <c r="H350" i="5"/>
  <c r="G350" i="5"/>
  <c r="F350" i="5"/>
  <c r="E350" i="5"/>
  <c r="D350" i="5"/>
  <c r="C350" i="5"/>
  <c r="AR349" i="5"/>
  <c r="AK349" i="5"/>
  <c r="AG349" i="5"/>
  <c r="AE349" i="5"/>
  <c r="Y349" i="5"/>
  <c r="V349" i="5"/>
  <c r="R349" i="5"/>
  <c r="N349" i="5"/>
  <c r="M349" i="5"/>
  <c r="L349" i="5"/>
  <c r="K349" i="5"/>
  <c r="J349" i="5"/>
  <c r="I349" i="5"/>
  <c r="H349" i="5"/>
  <c r="G349" i="5"/>
  <c r="F349" i="5"/>
  <c r="AB349" i="5" s="1"/>
  <c r="E349" i="5"/>
  <c r="D349" i="5"/>
  <c r="Z349" i="5" s="1"/>
  <c r="C349" i="5"/>
  <c r="AJ349" i="5" s="1"/>
  <c r="AM348" i="5"/>
  <c r="AL348" i="5"/>
  <c r="AE348" i="5"/>
  <c r="AB348" i="5"/>
  <c r="AA348" i="5"/>
  <c r="Y348" i="5"/>
  <c r="O348" i="5"/>
  <c r="M348" i="5"/>
  <c r="L348" i="5"/>
  <c r="AH348" i="5" s="1"/>
  <c r="K348" i="5"/>
  <c r="AR348" i="5" s="1"/>
  <c r="J348" i="5"/>
  <c r="I348" i="5"/>
  <c r="H348" i="5"/>
  <c r="S348" i="5" s="1"/>
  <c r="G348" i="5"/>
  <c r="F348" i="5"/>
  <c r="Q348" i="5" s="1"/>
  <c r="E348" i="5"/>
  <c r="P348" i="5" s="1"/>
  <c r="D348" i="5"/>
  <c r="Z348" i="5" s="1"/>
  <c r="C348" i="5"/>
  <c r="AO347" i="5"/>
  <c r="AM347" i="5"/>
  <c r="AK347" i="5"/>
  <c r="AH347" i="5"/>
  <c r="AD347" i="5"/>
  <c r="Z347" i="5"/>
  <c r="O347" i="5"/>
  <c r="M347" i="5"/>
  <c r="L347" i="5"/>
  <c r="W347" i="5" s="1"/>
  <c r="K347" i="5"/>
  <c r="J347" i="5"/>
  <c r="I347" i="5"/>
  <c r="H347" i="5"/>
  <c r="S347" i="5" s="1"/>
  <c r="G347" i="5"/>
  <c r="F347" i="5"/>
  <c r="AB347" i="5" s="1"/>
  <c r="E347" i="5"/>
  <c r="AA347" i="5" s="1"/>
  <c r="D347" i="5"/>
  <c r="C347" i="5"/>
  <c r="AN346" i="5"/>
  <c r="AM346" i="5"/>
  <c r="AL346" i="5"/>
  <c r="AK346" i="5"/>
  <c r="AJ346" i="5"/>
  <c r="AF346" i="5"/>
  <c r="AB346" i="5"/>
  <c r="Y346" i="5"/>
  <c r="Q346" i="5"/>
  <c r="O346" i="5"/>
  <c r="M346" i="5"/>
  <c r="L346" i="5"/>
  <c r="K346" i="5"/>
  <c r="V346" i="5" s="1"/>
  <c r="J346" i="5"/>
  <c r="I346" i="5"/>
  <c r="T346" i="5" s="1"/>
  <c r="H346" i="5"/>
  <c r="G346" i="5"/>
  <c r="F346" i="5"/>
  <c r="E346" i="5"/>
  <c r="AA346" i="5" s="1"/>
  <c r="D346" i="5"/>
  <c r="Z346" i="5" s="1"/>
  <c r="C346" i="5"/>
  <c r="N346" i="5" s="1"/>
  <c r="AR345" i="5"/>
  <c r="AP345" i="5"/>
  <c r="AO345" i="5"/>
  <c r="AL345" i="5"/>
  <c r="AH345" i="5"/>
  <c r="AA345" i="5"/>
  <c r="V345" i="5"/>
  <c r="S345" i="5"/>
  <c r="O345" i="5"/>
  <c r="M345" i="5"/>
  <c r="L345" i="5"/>
  <c r="W345" i="5" s="1"/>
  <c r="K345" i="5"/>
  <c r="AG345" i="5" s="1"/>
  <c r="J345" i="5"/>
  <c r="I345" i="5"/>
  <c r="H345" i="5"/>
  <c r="AD345" i="5" s="1"/>
  <c r="G345" i="5"/>
  <c r="F345" i="5"/>
  <c r="E345" i="5"/>
  <c r="P345" i="5" s="1"/>
  <c r="D345" i="5"/>
  <c r="Z345" i="5" s="1"/>
  <c r="C345" i="5"/>
  <c r="Y345" i="5" s="1"/>
  <c r="AQ344" i="5"/>
  <c r="AM344" i="5"/>
  <c r="AF344" i="5"/>
  <c r="AB344" i="5"/>
  <c r="U344" i="5"/>
  <c r="Q344" i="5"/>
  <c r="M344" i="5"/>
  <c r="AT344" i="5" s="1"/>
  <c r="L344" i="5"/>
  <c r="AS344" i="5" s="1"/>
  <c r="K344" i="5"/>
  <c r="J344" i="5"/>
  <c r="I344" i="5"/>
  <c r="H344" i="5"/>
  <c r="S344" i="5" s="1"/>
  <c r="G344" i="5"/>
  <c r="AN344" i="5" s="1"/>
  <c r="F344" i="5"/>
  <c r="E344" i="5"/>
  <c r="AL344" i="5" s="1"/>
  <c r="D344" i="5"/>
  <c r="C344" i="5"/>
  <c r="AS343" i="5"/>
  <c r="AP343" i="5"/>
  <c r="AL343" i="5"/>
  <c r="AK343" i="5"/>
  <c r="AH343" i="5"/>
  <c r="AG343" i="5"/>
  <c r="AD343" i="5"/>
  <c r="AC343" i="5"/>
  <c r="Z343" i="5"/>
  <c r="W343" i="5"/>
  <c r="V343" i="5"/>
  <c r="O343" i="5"/>
  <c r="M343" i="5"/>
  <c r="AT343" i="5" s="1"/>
  <c r="L343" i="5"/>
  <c r="K343" i="5"/>
  <c r="AR343" i="5" s="1"/>
  <c r="J343" i="5"/>
  <c r="I343" i="5"/>
  <c r="T343" i="5" s="1"/>
  <c r="H343" i="5"/>
  <c r="G343" i="5"/>
  <c r="AN343" i="5" s="1"/>
  <c r="F343" i="5"/>
  <c r="E343" i="5"/>
  <c r="D343" i="5"/>
  <c r="C343" i="5"/>
  <c r="N343" i="5" s="1"/>
  <c r="AM342" i="5"/>
  <c r="AL342" i="5"/>
  <c r="AE342" i="5"/>
  <c r="AB342" i="5"/>
  <c r="AA342" i="5"/>
  <c r="Q342" i="5"/>
  <c r="P342" i="5"/>
  <c r="O342" i="5"/>
  <c r="M342" i="5"/>
  <c r="L342" i="5"/>
  <c r="K342" i="5"/>
  <c r="J342" i="5"/>
  <c r="I342" i="5"/>
  <c r="AP342" i="5" s="1"/>
  <c r="H342" i="5"/>
  <c r="G342" i="5"/>
  <c r="F342" i="5"/>
  <c r="E342" i="5"/>
  <c r="D342" i="5"/>
  <c r="C342" i="5"/>
  <c r="AS341" i="5"/>
  <c r="AR341" i="5"/>
  <c r="AQ341" i="5"/>
  <c r="AO341" i="5"/>
  <c r="AG341" i="5"/>
  <c r="V341" i="5"/>
  <c r="S341" i="5"/>
  <c r="R341" i="5"/>
  <c r="O341" i="5"/>
  <c r="M341" i="5"/>
  <c r="AT341" i="5" s="1"/>
  <c r="L341" i="5"/>
  <c r="K341" i="5"/>
  <c r="J341" i="5"/>
  <c r="AF341" i="5" s="1"/>
  <c r="I341" i="5"/>
  <c r="H341" i="5"/>
  <c r="AD341" i="5" s="1"/>
  <c r="G341" i="5"/>
  <c r="AN341" i="5" s="1"/>
  <c r="F341" i="5"/>
  <c r="AM341" i="5" s="1"/>
  <c r="E341" i="5"/>
  <c r="D341" i="5"/>
  <c r="C341" i="5"/>
  <c r="AQ340" i="5"/>
  <c r="AN340" i="5"/>
  <c r="AM340" i="5"/>
  <c r="AF340" i="5"/>
  <c r="X340" i="5"/>
  <c r="W340" i="5"/>
  <c r="U340" i="5"/>
  <c r="T340" i="5"/>
  <c r="S340" i="5"/>
  <c r="P340" i="5"/>
  <c r="M340" i="5"/>
  <c r="AT340" i="5" s="1"/>
  <c r="L340" i="5"/>
  <c r="AH340" i="5" s="1"/>
  <c r="K340" i="5"/>
  <c r="V340" i="5" s="1"/>
  <c r="J340" i="5"/>
  <c r="I340" i="5"/>
  <c r="H340" i="5"/>
  <c r="G340" i="5"/>
  <c r="F340" i="5"/>
  <c r="E340" i="5"/>
  <c r="D340" i="5"/>
  <c r="C340" i="5"/>
  <c r="AO339" i="5"/>
  <c r="AC339" i="5"/>
  <c r="AA339" i="5"/>
  <c r="Z339" i="5"/>
  <c r="U339" i="5"/>
  <c r="S339" i="5"/>
  <c r="Q339" i="5"/>
  <c r="O339" i="5"/>
  <c r="M339" i="5"/>
  <c r="L339" i="5"/>
  <c r="K339" i="5"/>
  <c r="J339" i="5"/>
  <c r="AF339" i="5" s="1"/>
  <c r="I339" i="5"/>
  <c r="AE339" i="5" s="1"/>
  <c r="H339" i="5"/>
  <c r="AD339" i="5" s="1"/>
  <c r="G339" i="5"/>
  <c r="F339" i="5"/>
  <c r="AB339" i="5" s="1"/>
  <c r="E339" i="5"/>
  <c r="P339" i="5" s="1"/>
  <c r="D339" i="5"/>
  <c r="AK339" i="5" s="1"/>
  <c r="C339" i="5"/>
  <c r="AS338" i="5"/>
  <c r="AQ338" i="5"/>
  <c r="AI338" i="5"/>
  <c r="Y338" i="5"/>
  <c r="X338" i="5"/>
  <c r="U338" i="5"/>
  <c r="S338" i="5"/>
  <c r="M338" i="5"/>
  <c r="AT338" i="5" s="1"/>
  <c r="L338" i="5"/>
  <c r="K338" i="5"/>
  <c r="V338" i="5" s="1"/>
  <c r="J338" i="5"/>
  <c r="AF338" i="5" s="1"/>
  <c r="I338" i="5"/>
  <c r="H338" i="5"/>
  <c r="G338" i="5"/>
  <c r="AN338" i="5" s="1"/>
  <c r="F338" i="5"/>
  <c r="E338" i="5"/>
  <c r="D338" i="5"/>
  <c r="AK338" i="5" s="1"/>
  <c r="C338" i="5"/>
  <c r="N338" i="5" s="1"/>
  <c r="AM337" i="5"/>
  <c r="AL337" i="5"/>
  <c r="AK337" i="5"/>
  <c r="AA337" i="5"/>
  <c r="Y337" i="5"/>
  <c r="Q337" i="5"/>
  <c r="N337" i="5"/>
  <c r="M337" i="5"/>
  <c r="AT337" i="5" s="1"/>
  <c r="L337" i="5"/>
  <c r="K337" i="5"/>
  <c r="J337" i="5"/>
  <c r="I337" i="5"/>
  <c r="H337" i="5"/>
  <c r="AD337" i="5" s="1"/>
  <c r="G337" i="5"/>
  <c r="F337" i="5"/>
  <c r="AB337" i="5" s="1"/>
  <c r="E337" i="5"/>
  <c r="P337" i="5" s="1"/>
  <c r="D337" i="5"/>
  <c r="Z337" i="5" s="1"/>
  <c r="C337" i="5"/>
  <c r="AJ337" i="5" s="1"/>
  <c r="AQ336" i="5"/>
  <c r="AM336" i="5"/>
  <c r="AL336" i="5"/>
  <c r="AJ336" i="5"/>
  <c r="AF336" i="5"/>
  <c r="AB336" i="5"/>
  <c r="Q336" i="5"/>
  <c r="M336" i="5"/>
  <c r="L336" i="5"/>
  <c r="K336" i="5"/>
  <c r="J336" i="5"/>
  <c r="U336" i="5" s="1"/>
  <c r="I336" i="5"/>
  <c r="H336" i="5"/>
  <c r="S336" i="5" s="1"/>
  <c r="G336" i="5"/>
  <c r="F336" i="5"/>
  <c r="E336" i="5"/>
  <c r="AA336" i="5" s="1"/>
  <c r="D336" i="5"/>
  <c r="C336" i="5"/>
  <c r="AS335" i="5"/>
  <c r="AR335" i="5"/>
  <c r="AQ335" i="5"/>
  <c r="AO335" i="5"/>
  <c r="AK335" i="5"/>
  <c r="AG335" i="5"/>
  <c r="AD335" i="5"/>
  <c r="V335" i="5"/>
  <c r="U335" i="5"/>
  <c r="S335" i="5"/>
  <c r="R335" i="5"/>
  <c r="O335" i="5"/>
  <c r="M335" i="5"/>
  <c r="AT335" i="5" s="1"/>
  <c r="L335" i="5"/>
  <c r="K335" i="5"/>
  <c r="J335" i="5"/>
  <c r="AF335" i="5" s="1"/>
  <c r="I335" i="5"/>
  <c r="H335" i="5"/>
  <c r="G335" i="5"/>
  <c r="AN335" i="5" s="1"/>
  <c r="F335" i="5"/>
  <c r="E335" i="5"/>
  <c r="D335" i="5"/>
  <c r="Z335" i="5" s="1"/>
  <c r="C335" i="5"/>
  <c r="AR334" i="5"/>
  <c r="AK334" i="5"/>
  <c r="AG334" i="5"/>
  <c r="AB334" i="5"/>
  <c r="AA334" i="5"/>
  <c r="Q334" i="5"/>
  <c r="P334" i="5"/>
  <c r="M334" i="5"/>
  <c r="AT334" i="5" s="1"/>
  <c r="L334" i="5"/>
  <c r="AS334" i="5" s="1"/>
  <c r="K334" i="5"/>
  <c r="V334" i="5" s="1"/>
  <c r="J334" i="5"/>
  <c r="I334" i="5"/>
  <c r="H334" i="5"/>
  <c r="G334" i="5"/>
  <c r="F334" i="5"/>
  <c r="AM334" i="5" s="1"/>
  <c r="E334" i="5"/>
  <c r="AL334" i="5" s="1"/>
  <c r="D334" i="5"/>
  <c r="C334" i="5"/>
  <c r="AK333" i="5"/>
  <c r="AC333" i="5"/>
  <c r="AA333" i="5"/>
  <c r="Z333" i="5"/>
  <c r="Y333" i="5"/>
  <c r="R333" i="5"/>
  <c r="O333" i="5"/>
  <c r="M333" i="5"/>
  <c r="L333" i="5"/>
  <c r="K333" i="5"/>
  <c r="J333" i="5"/>
  <c r="I333" i="5"/>
  <c r="AP333" i="5" s="1"/>
  <c r="H333" i="5"/>
  <c r="G333" i="5"/>
  <c r="AN333" i="5" s="1"/>
  <c r="F333" i="5"/>
  <c r="Q333" i="5" s="1"/>
  <c r="E333" i="5"/>
  <c r="P333" i="5" s="1"/>
  <c r="D333" i="5"/>
  <c r="C333" i="5"/>
  <c r="AJ333" i="5" s="1"/>
  <c r="AN332" i="5"/>
  <c r="AM332" i="5"/>
  <c r="AL332" i="5"/>
  <c r="AK332" i="5"/>
  <c r="AB332" i="5"/>
  <c r="P332" i="5"/>
  <c r="O332" i="5"/>
  <c r="M332" i="5"/>
  <c r="X332" i="5" s="1"/>
  <c r="L332" i="5"/>
  <c r="AH332" i="5" s="1"/>
  <c r="K332" i="5"/>
  <c r="V332" i="5" s="1"/>
  <c r="J332" i="5"/>
  <c r="I332" i="5"/>
  <c r="H332" i="5"/>
  <c r="S332" i="5" s="1"/>
  <c r="G332" i="5"/>
  <c r="F332" i="5"/>
  <c r="Q332" i="5" s="1"/>
  <c r="E332" i="5"/>
  <c r="AA332" i="5" s="1"/>
  <c r="D332" i="5"/>
  <c r="Z332" i="5" s="1"/>
  <c r="C332" i="5"/>
  <c r="Y332" i="5" s="1"/>
  <c r="AR331" i="5"/>
  <c r="AQ331" i="5"/>
  <c r="AP331" i="5"/>
  <c r="AO331" i="5"/>
  <c r="AM331" i="5"/>
  <c r="AD331" i="5"/>
  <c r="V331" i="5"/>
  <c r="U331" i="5"/>
  <c r="S331" i="5"/>
  <c r="M331" i="5"/>
  <c r="L331" i="5"/>
  <c r="K331" i="5"/>
  <c r="AG331" i="5" s="1"/>
  <c r="J331" i="5"/>
  <c r="AF331" i="5" s="1"/>
  <c r="I331" i="5"/>
  <c r="T331" i="5" s="1"/>
  <c r="H331" i="5"/>
  <c r="G331" i="5"/>
  <c r="AN331" i="5" s="1"/>
  <c r="F331" i="5"/>
  <c r="AB331" i="5" s="1"/>
  <c r="E331" i="5"/>
  <c r="D331" i="5"/>
  <c r="C331" i="5"/>
  <c r="AL330" i="5"/>
  <c r="AJ330" i="5"/>
  <c r="AG330" i="5"/>
  <c r="AE330" i="5"/>
  <c r="AB330" i="5"/>
  <c r="Y330" i="5"/>
  <c r="U330" i="5"/>
  <c r="P330" i="5"/>
  <c r="M330" i="5"/>
  <c r="L330" i="5"/>
  <c r="K330" i="5"/>
  <c r="V330" i="5" s="1"/>
  <c r="J330" i="5"/>
  <c r="I330" i="5"/>
  <c r="H330" i="5"/>
  <c r="G330" i="5"/>
  <c r="F330" i="5"/>
  <c r="E330" i="5"/>
  <c r="AA330" i="5" s="1"/>
  <c r="D330" i="5"/>
  <c r="O330" i="5" s="1"/>
  <c r="C330" i="5"/>
  <c r="N330" i="5" s="1"/>
  <c r="AT329" i="5"/>
  <c r="AS329" i="5"/>
  <c r="AR329" i="5"/>
  <c r="AQ329" i="5"/>
  <c r="AM329" i="5"/>
  <c r="AE329" i="5"/>
  <c r="W329" i="5"/>
  <c r="V329" i="5"/>
  <c r="U329" i="5"/>
  <c r="T329" i="5"/>
  <c r="S329" i="5"/>
  <c r="Q329" i="5"/>
  <c r="M329" i="5"/>
  <c r="L329" i="5"/>
  <c r="AH329" i="5" s="1"/>
  <c r="K329" i="5"/>
  <c r="AG329" i="5" s="1"/>
  <c r="J329" i="5"/>
  <c r="AF329" i="5" s="1"/>
  <c r="I329" i="5"/>
  <c r="AP329" i="5" s="1"/>
  <c r="H329" i="5"/>
  <c r="G329" i="5"/>
  <c r="F329" i="5"/>
  <c r="AB329" i="5" s="1"/>
  <c r="E329" i="5"/>
  <c r="D329" i="5"/>
  <c r="C329" i="5"/>
  <c r="AS328" i="5"/>
  <c r="AF328" i="5"/>
  <c r="AA328" i="5"/>
  <c r="Z328" i="5"/>
  <c r="Y328" i="5"/>
  <c r="X328" i="5"/>
  <c r="P328" i="5"/>
  <c r="M328" i="5"/>
  <c r="AT328" i="5" s="1"/>
  <c r="L328" i="5"/>
  <c r="K328" i="5"/>
  <c r="J328" i="5"/>
  <c r="I328" i="5"/>
  <c r="H328" i="5"/>
  <c r="S328" i="5" s="1"/>
  <c r="G328" i="5"/>
  <c r="AN328" i="5" s="1"/>
  <c r="F328" i="5"/>
  <c r="E328" i="5"/>
  <c r="AL328" i="5" s="1"/>
  <c r="D328" i="5"/>
  <c r="O328" i="5" s="1"/>
  <c r="C328" i="5"/>
  <c r="N328" i="5" s="1"/>
  <c r="AO327" i="5"/>
  <c r="AK327" i="5"/>
  <c r="AH327" i="5"/>
  <c r="AG327" i="5"/>
  <c r="AF327" i="5"/>
  <c r="AD327" i="5"/>
  <c r="W327" i="5"/>
  <c r="S327" i="5"/>
  <c r="Q327" i="5"/>
  <c r="M327" i="5"/>
  <c r="L327" i="5"/>
  <c r="AS327" i="5" s="1"/>
  <c r="K327" i="5"/>
  <c r="J327" i="5"/>
  <c r="I327" i="5"/>
  <c r="H327" i="5"/>
  <c r="G327" i="5"/>
  <c r="F327" i="5"/>
  <c r="AB327" i="5" s="1"/>
  <c r="E327" i="5"/>
  <c r="D327" i="5"/>
  <c r="Z327" i="5" s="1"/>
  <c r="C327" i="5"/>
  <c r="AS326" i="5"/>
  <c r="AQ326" i="5"/>
  <c r="AM326" i="5"/>
  <c r="AL326" i="5"/>
  <c r="AE326" i="5"/>
  <c r="AB326" i="5"/>
  <c r="X326" i="5"/>
  <c r="W326" i="5"/>
  <c r="P326" i="5"/>
  <c r="M326" i="5"/>
  <c r="L326" i="5"/>
  <c r="AH326" i="5" s="1"/>
  <c r="K326" i="5"/>
  <c r="J326" i="5"/>
  <c r="I326" i="5"/>
  <c r="H326" i="5"/>
  <c r="G326" i="5"/>
  <c r="R326" i="5" s="1"/>
  <c r="F326" i="5"/>
  <c r="Q326" i="5" s="1"/>
  <c r="E326" i="5"/>
  <c r="AA326" i="5" s="1"/>
  <c r="D326" i="5"/>
  <c r="C326" i="5"/>
  <c r="AK325" i="5"/>
  <c r="AH325" i="5"/>
  <c r="AF325" i="5"/>
  <c r="Z325" i="5"/>
  <c r="O325" i="5"/>
  <c r="M325" i="5"/>
  <c r="L325" i="5"/>
  <c r="K325" i="5"/>
  <c r="J325" i="5"/>
  <c r="I325" i="5"/>
  <c r="H325" i="5"/>
  <c r="AD325" i="5" s="1"/>
  <c r="G325" i="5"/>
  <c r="F325" i="5"/>
  <c r="E325" i="5"/>
  <c r="D325" i="5"/>
  <c r="C325" i="5"/>
  <c r="Y325" i="5" s="1"/>
  <c r="AT324" i="5"/>
  <c r="AS324" i="5"/>
  <c r="AO324" i="5"/>
  <c r="AM324" i="5"/>
  <c r="AF324" i="5"/>
  <c r="AB324" i="5"/>
  <c r="T324" i="5"/>
  <c r="S324" i="5"/>
  <c r="Q324" i="5"/>
  <c r="O324" i="5"/>
  <c r="M324" i="5"/>
  <c r="X324" i="5" s="1"/>
  <c r="L324" i="5"/>
  <c r="K324" i="5"/>
  <c r="J324" i="5"/>
  <c r="I324" i="5"/>
  <c r="H324" i="5"/>
  <c r="AD324" i="5" s="1"/>
  <c r="G324" i="5"/>
  <c r="F324" i="5"/>
  <c r="E324" i="5"/>
  <c r="D324" i="5"/>
  <c r="Z324" i="5" s="1"/>
  <c r="C324" i="5"/>
  <c r="AJ324" i="5" s="1"/>
  <c r="AQ323" i="5"/>
  <c r="AP323" i="5"/>
  <c r="AM323" i="5"/>
  <c r="AF323" i="5"/>
  <c r="T323" i="5"/>
  <c r="Q323" i="5"/>
  <c r="P323" i="5"/>
  <c r="M323" i="5"/>
  <c r="AT323" i="5" s="1"/>
  <c r="L323" i="5"/>
  <c r="K323" i="5"/>
  <c r="AG323" i="5" s="1"/>
  <c r="J323" i="5"/>
  <c r="U323" i="5" s="1"/>
  <c r="I323" i="5"/>
  <c r="AE323" i="5" s="1"/>
  <c r="H323" i="5"/>
  <c r="G323" i="5"/>
  <c r="F323" i="5"/>
  <c r="AB323" i="5" s="1"/>
  <c r="E323" i="5"/>
  <c r="D323" i="5"/>
  <c r="C323" i="5"/>
  <c r="AS322" i="5"/>
  <c r="AR322" i="5"/>
  <c r="AQ322" i="5"/>
  <c r="AJ322" i="5"/>
  <c r="AE322" i="5"/>
  <c r="Z322" i="5"/>
  <c r="W322" i="5"/>
  <c r="V322" i="5"/>
  <c r="U322" i="5"/>
  <c r="T322" i="5"/>
  <c r="N322" i="5"/>
  <c r="M322" i="5"/>
  <c r="L322" i="5"/>
  <c r="AH322" i="5" s="1"/>
  <c r="K322" i="5"/>
  <c r="AG322" i="5" s="1"/>
  <c r="J322" i="5"/>
  <c r="AF322" i="5" s="1"/>
  <c r="I322" i="5"/>
  <c r="AP322" i="5" s="1"/>
  <c r="H322" i="5"/>
  <c r="G322" i="5"/>
  <c r="F322" i="5"/>
  <c r="E322" i="5"/>
  <c r="D322" i="5"/>
  <c r="C322" i="5"/>
  <c r="Y322" i="5" s="1"/>
  <c r="AR321" i="5"/>
  <c r="AQ321" i="5"/>
  <c r="AK321" i="5"/>
  <c r="AJ321" i="5"/>
  <c r="AF321" i="5"/>
  <c r="AE321" i="5"/>
  <c r="AB321" i="5"/>
  <c r="Y321" i="5"/>
  <c r="Q321" i="5"/>
  <c r="M321" i="5"/>
  <c r="AI321" i="5" s="1"/>
  <c r="L321" i="5"/>
  <c r="K321" i="5"/>
  <c r="J321" i="5"/>
  <c r="U321" i="5" s="1"/>
  <c r="I321" i="5"/>
  <c r="H321" i="5"/>
  <c r="AD321" i="5" s="1"/>
  <c r="G321" i="5"/>
  <c r="F321" i="5"/>
  <c r="AM321" i="5" s="1"/>
  <c r="E321" i="5"/>
  <c r="P321" i="5" s="1"/>
  <c r="D321" i="5"/>
  <c r="C321" i="5"/>
  <c r="N321" i="5" s="1"/>
  <c r="AP320" i="5"/>
  <c r="AO320" i="5"/>
  <c r="AM320" i="5"/>
  <c r="AB320" i="5"/>
  <c r="S320" i="5"/>
  <c r="Q320" i="5"/>
  <c r="M320" i="5"/>
  <c r="AT320" i="5" s="1"/>
  <c r="L320" i="5"/>
  <c r="K320" i="5"/>
  <c r="J320" i="5"/>
  <c r="AQ320" i="5" s="1"/>
  <c r="I320" i="5"/>
  <c r="T320" i="5" s="1"/>
  <c r="H320" i="5"/>
  <c r="AD320" i="5" s="1"/>
  <c r="G320" i="5"/>
  <c r="F320" i="5"/>
  <c r="E320" i="5"/>
  <c r="AL320" i="5" s="1"/>
  <c r="D320" i="5"/>
  <c r="C320" i="5"/>
  <c r="AS319" i="5"/>
  <c r="AR319" i="5"/>
  <c r="AQ319" i="5"/>
  <c r="W319" i="5"/>
  <c r="T319" i="5"/>
  <c r="Q319" i="5"/>
  <c r="M319" i="5"/>
  <c r="AI319" i="5" s="1"/>
  <c r="L319" i="5"/>
  <c r="AH319" i="5" s="1"/>
  <c r="K319" i="5"/>
  <c r="J319" i="5"/>
  <c r="I319" i="5"/>
  <c r="H319" i="5"/>
  <c r="AD319" i="5" s="1"/>
  <c r="G319" i="5"/>
  <c r="F319" i="5"/>
  <c r="AM319" i="5" s="1"/>
  <c r="E319" i="5"/>
  <c r="P319" i="5" s="1"/>
  <c r="D319" i="5"/>
  <c r="AK319" i="5" s="1"/>
  <c r="C319" i="5"/>
  <c r="AP318" i="5"/>
  <c r="AO318" i="5"/>
  <c r="AM318" i="5"/>
  <c r="AL318" i="5"/>
  <c r="AE318" i="5"/>
  <c r="S318" i="5"/>
  <c r="Q318" i="5"/>
  <c r="N318" i="5"/>
  <c r="M318" i="5"/>
  <c r="L318" i="5"/>
  <c r="K318" i="5"/>
  <c r="J318" i="5"/>
  <c r="AQ318" i="5" s="1"/>
  <c r="I318" i="5"/>
  <c r="T318" i="5" s="1"/>
  <c r="H318" i="5"/>
  <c r="AD318" i="5" s="1"/>
  <c r="G318" i="5"/>
  <c r="F318" i="5"/>
  <c r="AB318" i="5" s="1"/>
  <c r="E318" i="5"/>
  <c r="D318" i="5"/>
  <c r="C318" i="5"/>
  <c r="AS317" i="5"/>
  <c r="AR317" i="5"/>
  <c r="AQ317" i="5"/>
  <c r="AO317" i="5"/>
  <c r="AF317" i="5"/>
  <c r="AE317" i="5"/>
  <c r="W317" i="5"/>
  <c r="T317" i="5"/>
  <c r="Q317" i="5"/>
  <c r="M317" i="5"/>
  <c r="AI317" i="5" s="1"/>
  <c r="L317" i="5"/>
  <c r="AH317" i="5" s="1"/>
  <c r="K317" i="5"/>
  <c r="J317" i="5"/>
  <c r="U317" i="5" s="1"/>
  <c r="I317" i="5"/>
  <c r="AP317" i="5" s="1"/>
  <c r="H317" i="5"/>
  <c r="AD317" i="5" s="1"/>
  <c r="G317" i="5"/>
  <c r="F317" i="5"/>
  <c r="AM317" i="5" s="1"/>
  <c r="E317" i="5"/>
  <c r="P317" i="5" s="1"/>
  <c r="D317" i="5"/>
  <c r="AK317" i="5" s="1"/>
  <c r="C317" i="5"/>
  <c r="AP316" i="5"/>
  <c r="AO316" i="5"/>
  <c r="AM316" i="5"/>
  <c r="AH316" i="5"/>
  <c r="AE316" i="5"/>
  <c r="AB316" i="5"/>
  <c r="W316" i="5"/>
  <c r="S316" i="5"/>
  <c r="Q316" i="5"/>
  <c r="M316" i="5"/>
  <c r="L316" i="5"/>
  <c r="AS316" i="5" s="1"/>
  <c r="K316" i="5"/>
  <c r="J316" i="5"/>
  <c r="AQ316" i="5" s="1"/>
  <c r="I316" i="5"/>
  <c r="T316" i="5" s="1"/>
  <c r="H316" i="5"/>
  <c r="AD316" i="5" s="1"/>
  <c r="G316" i="5"/>
  <c r="F316" i="5"/>
  <c r="E316" i="5"/>
  <c r="AL316" i="5" s="1"/>
  <c r="D316" i="5"/>
  <c r="C316" i="5"/>
  <c r="AO315" i="5"/>
  <c r="AK315" i="5"/>
  <c r="AJ315" i="5"/>
  <c r="Y315" i="5"/>
  <c r="W315" i="5"/>
  <c r="M315" i="5"/>
  <c r="AI315" i="5" s="1"/>
  <c r="L315" i="5"/>
  <c r="K315" i="5"/>
  <c r="AR315" i="5" s="1"/>
  <c r="J315" i="5"/>
  <c r="I315" i="5"/>
  <c r="H315" i="5"/>
  <c r="AD315" i="5" s="1"/>
  <c r="G315" i="5"/>
  <c r="F315" i="5"/>
  <c r="AB315" i="5" s="1"/>
  <c r="E315" i="5"/>
  <c r="P315" i="5" s="1"/>
  <c r="D315" i="5"/>
  <c r="C315" i="5"/>
  <c r="N315" i="5" s="1"/>
  <c r="AP314" i="5"/>
  <c r="AO314" i="5"/>
  <c r="AM314" i="5"/>
  <c r="AI314" i="5"/>
  <c r="AE314" i="5"/>
  <c r="AB314" i="5"/>
  <c r="Z314" i="5"/>
  <c r="Q314" i="5"/>
  <c r="N314" i="5"/>
  <c r="M314" i="5"/>
  <c r="L314" i="5"/>
  <c r="K314" i="5"/>
  <c r="J314" i="5"/>
  <c r="I314" i="5"/>
  <c r="T314" i="5" s="1"/>
  <c r="H314" i="5"/>
  <c r="S314" i="5" s="1"/>
  <c r="G314" i="5"/>
  <c r="R314" i="5" s="1"/>
  <c r="F314" i="5"/>
  <c r="E314" i="5"/>
  <c r="AA314" i="5" s="1"/>
  <c r="D314" i="5"/>
  <c r="O314" i="5" s="1"/>
  <c r="C314" i="5"/>
  <c r="AT313" i="5"/>
  <c r="AR313" i="5"/>
  <c r="AO313" i="5"/>
  <c r="AN313" i="5"/>
  <c r="AJ313" i="5"/>
  <c r="AE313" i="5"/>
  <c r="T313" i="5"/>
  <c r="S313" i="5"/>
  <c r="Q313" i="5"/>
  <c r="M313" i="5"/>
  <c r="X313" i="5" s="1"/>
  <c r="L313" i="5"/>
  <c r="K313" i="5"/>
  <c r="J313" i="5"/>
  <c r="I313" i="5"/>
  <c r="AP313" i="5" s="1"/>
  <c r="H313" i="5"/>
  <c r="AD313" i="5" s="1"/>
  <c r="G313" i="5"/>
  <c r="F313" i="5"/>
  <c r="E313" i="5"/>
  <c r="D313" i="5"/>
  <c r="AK313" i="5" s="1"/>
  <c r="C313" i="5"/>
  <c r="AO312" i="5"/>
  <c r="AN312" i="5"/>
  <c r="AM312" i="5"/>
  <c r="AK312" i="5"/>
  <c r="AE312" i="5"/>
  <c r="S312" i="5"/>
  <c r="Q312" i="5"/>
  <c r="O312" i="5"/>
  <c r="M312" i="5"/>
  <c r="L312" i="5"/>
  <c r="K312" i="5"/>
  <c r="J312" i="5"/>
  <c r="I312" i="5"/>
  <c r="H312" i="5"/>
  <c r="AD312" i="5" s="1"/>
  <c r="G312" i="5"/>
  <c r="R312" i="5" s="1"/>
  <c r="F312" i="5"/>
  <c r="AB312" i="5" s="1"/>
  <c r="E312" i="5"/>
  <c r="D312" i="5"/>
  <c r="Z312" i="5" s="1"/>
  <c r="C312" i="5"/>
  <c r="AT311" i="5"/>
  <c r="AK311" i="5"/>
  <c r="AJ311" i="5"/>
  <c r="AD311" i="5"/>
  <c r="S311" i="5"/>
  <c r="M311" i="5"/>
  <c r="L311" i="5"/>
  <c r="K311" i="5"/>
  <c r="AR311" i="5" s="1"/>
  <c r="J311" i="5"/>
  <c r="U311" i="5" s="1"/>
  <c r="I311" i="5"/>
  <c r="H311" i="5"/>
  <c r="AO311" i="5" s="1"/>
  <c r="G311" i="5"/>
  <c r="AN311" i="5" s="1"/>
  <c r="F311" i="5"/>
  <c r="E311" i="5"/>
  <c r="D311" i="5"/>
  <c r="C311" i="5"/>
  <c r="AP310" i="5"/>
  <c r="AO310" i="5"/>
  <c r="AN310" i="5"/>
  <c r="AM310" i="5"/>
  <c r="AL310" i="5"/>
  <c r="AJ310" i="5"/>
  <c r="AB310" i="5"/>
  <c r="Q310" i="5"/>
  <c r="P310" i="5"/>
  <c r="O310" i="5"/>
  <c r="M310" i="5"/>
  <c r="L310" i="5"/>
  <c r="AS310" i="5" s="1"/>
  <c r="K310" i="5"/>
  <c r="V310" i="5" s="1"/>
  <c r="J310" i="5"/>
  <c r="AQ310" i="5" s="1"/>
  <c r="I310" i="5"/>
  <c r="T310" i="5" s="1"/>
  <c r="H310" i="5"/>
  <c r="AD310" i="5" s="1"/>
  <c r="G310" i="5"/>
  <c r="F310" i="5"/>
  <c r="E310" i="5"/>
  <c r="AA310" i="5" s="1"/>
  <c r="D310" i="5"/>
  <c r="C310" i="5"/>
  <c r="AQ309" i="5"/>
  <c r="AN309" i="5"/>
  <c r="AJ309" i="5"/>
  <c r="AI309" i="5"/>
  <c r="AG309" i="5"/>
  <c r="AE309" i="5"/>
  <c r="V309" i="5"/>
  <c r="U309" i="5"/>
  <c r="T309" i="5"/>
  <c r="R309" i="5"/>
  <c r="M309" i="5"/>
  <c r="X309" i="5" s="1"/>
  <c r="L309" i="5"/>
  <c r="K309" i="5"/>
  <c r="AR309" i="5" s="1"/>
  <c r="J309" i="5"/>
  <c r="AF309" i="5" s="1"/>
  <c r="I309" i="5"/>
  <c r="AP309" i="5" s="1"/>
  <c r="H309" i="5"/>
  <c r="G309" i="5"/>
  <c r="AC309" i="5" s="1"/>
  <c r="F309" i="5"/>
  <c r="E309" i="5"/>
  <c r="P309" i="5" s="1"/>
  <c r="D309" i="5"/>
  <c r="C309" i="5"/>
  <c r="AT308" i="5"/>
  <c r="AQ308" i="5"/>
  <c r="AK308" i="5"/>
  <c r="AB308" i="5"/>
  <c r="AA308" i="5"/>
  <c r="Z308" i="5"/>
  <c r="Y308" i="5"/>
  <c r="W308" i="5"/>
  <c r="O308" i="5"/>
  <c r="M308" i="5"/>
  <c r="X308" i="5" s="1"/>
  <c r="L308" i="5"/>
  <c r="K308" i="5"/>
  <c r="J308" i="5"/>
  <c r="I308" i="5"/>
  <c r="H308" i="5"/>
  <c r="G308" i="5"/>
  <c r="F308" i="5"/>
  <c r="E308" i="5"/>
  <c r="P308" i="5" s="1"/>
  <c r="D308" i="5"/>
  <c r="C308" i="5"/>
  <c r="AJ308" i="5" s="1"/>
  <c r="AJ307" i="5"/>
  <c r="AF307" i="5"/>
  <c r="AB307" i="5"/>
  <c r="Y307" i="5"/>
  <c r="R307" i="5"/>
  <c r="Q307" i="5"/>
  <c r="M307" i="5"/>
  <c r="AT307" i="5" s="1"/>
  <c r="L307" i="5"/>
  <c r="K307" i="5"/>
  <c r="J307" i="5"/>
  <c r="I307" i="5"/>
  <c r="H307" i="5"/>
  <c r="G307" i="5"/>
  <c r="F307" i="5"/>
  <c r="AM307" i="5" s="1"/>
  <c r="E307" i="5"/>
  <c r="D307" i="5"/>
  <c r="C307" i="5"/>
  <c r="N307" i="5" s="1"/>
  <c r="AO306" i="5"/>
  <c r="AN306" i="5"/>
  <c r="AM306" i="5"/>
  <c r="AL306" i="5"/>
  <c r="AD306" i="5"/>
  <c r="Z306" i="5"/>
  <c r="S306" i="5"/>
  <c r="Q306" i="5"/>
  <c r="M306" i="5"/>
  <c r="X306" i="5" s="1"/>
  <c r="L306" i="5"/>
  <c r="AS306" i="5" s="1"/>
  <c r="K306" i="5"/>
  <c r="V306" i="5" s="1"/>
  <c r="J306" i="5"/>
  <c r="I306" i="5"/>
  <c r="H306" i="5"/>
  <c r="G306" i="5"/>
  <c r="F306" i="5"/>
  <c r="AB306" i="5" s="1"/>
  <c r="E306" i="5"/>
  <c r="D306" i="5"/>
  <c r="O306" i="5" s="1"/>
  <c r="C306" i="5"/>
  <c r="N306" i="5" s="1"/>
  <c r="AT305" i="5"/>
  <c r="AQ305" i="5"/>
  <c r="AO305" i="5"/>
  <c r="AI305" i="5"/>
  <c r="AC305" i="5"/>
  <c r="T305" i="5"/>
  <c r="S305" i="5"/>
  <c r="R305" i="5"/>
  <c r="M305" i="5"/>
  <c r="X305" i="5" s="1"/>
  <c r="L305" i="5"/>
  <c r="K305" i="5"/>
  <c r="J305" i="5"/>
  <c r="U305" i="5" s="1"/>
  <c r="I305" i="5"/>
  <c r="AP305" i="5" s="1"/>
  <c r="H305" i="5"/>
  <c r="AD305" i="5" s="1"/>
  <c r="G305" i="5"/>
  <c r="AN305" i="5" s="1"/>
  <c r="F305" i="5"/>
  <c r="E305" i="5"/>
  <c r="P305" i="5" s="1"/>
  <c r="D305" i="5"/>
  <c r="C305" i="5"/>
  <c r="AO304" i="5"/>
  <c r="AN304" i="5"/>
  <c r="AM304" i="5"/>
  <c r="AL304" i="5"/>
  <c r="AE304" i="5"/>
  <c r="AB304" i="5"/>
  <c r="AA304" i="5"/>
  <c r="S304" i="5"/>
  <c r="Q304" i="5"/>
  <c r="P304" i="5"/>
  <c r="M304" i="5"/>
  <c r="L304" i="5"/>
  <c r="K304" i="5"/>
  <c r="V304" i="5" s="1"/>
  <c r="J304" i="5"/>
  <c r="I304" i="5"/>
  <c r="H304" i="5"/>
  <c r="AD304" i="5" s="1"/>
  <c r="G304" i="5"/>
  <c r="F304" i="5"/>
  <c r="E304" i="5"/>
  <c r="D304" i="5"/>
  <c r="AK304" i="5" s="1"/>
  <c r="C304" i="5"/>
  <c r="AT303" i="5"/>
  <c r="AS303" i="5"/>
  <c r="Y303" i="5"/>
  <c r="W303" i="5"/>
  <c r="U303" i="5"/>
  <c r="S303" i="5"/>
  <c r="M303" i="5"/>
  <c r="L303" i="5"/>
  <c r="AH303" i="5" s="1"/>
  <c r="K303" i="5"/>
  <c r="AR303" i="5" s="1"/>
  <c r="J303" i="5"/>
  <c r="AQ303" i="5" s="1"/>
  <c r="I303" i="5"/>
  <c r="T303" i="5" s="1"/>
  <c r="H303" i="5"/>
  <c r="AO303" i="5" s="1"/>
  <c r="G303" i="5"/>
  <c r="F303" i="5"/>
  <c r="E303" i="5"/>
  <c r="P303" i="5" s="1"/>
  <c r="D303" i="5"/>
  <c r="C303" i="5"/>
  <c r="AT302" i="5"/>
  <c r="AK302" i="5"/>
  <c r="AD302" i="5"/>
  <c r="AB302" i="5"/>
  <c r="Z302" i="5"/>
  <c r="X302" i="5"/>
  <c r="M302" i="5"/>
  <c r="AI302" i="5" s="1"/>
  <c r="L302" i="5"/>
  <c r="K302" i="5"/>
  <c r="J302" i="5"/>
  <c r="I302" i="5"/>
  <c r="H302" i="5"/>
  <c r="G302" i="5"/>
  <c r="AN302" i="5" s="1"/>
  <c r="F302" i="5"/>
  <c r="E302" i="5"/>
  <c r="AL302" i="5" s="1"/>
  <c r="D302" i="5"/>
  <c r="O302" i="5" s="1"/>
  <c r="C302" i="5"/>
  <c r="AK301" i="5"/>
  <c r="AJ301" i="5"/>
  <c r="AH301" i="5"/>
  <c r="AG301" i="5"/>
  <c r="AC301" i="5"/>
  <c r="R301" i="5"/>
  <c r="P301" i="5"/>
  <c r="M301" i="5"/>
  <c r="L301" i="5"/>
  <c r="K301" i="5"/>
  <c r="J301" i="5"/>
  <c r="AQ301" i="5" s="1"/>
  <c r="I301" i="5"/>
  <c r="H301" i="5"/>
  <c r="S301" i="5" s="1"/>
  <c r="G301" i="5"/>
  <c r="AN301" i="5" s="1"/>
  <c r="F301" i="5"/>
  <c r="AM301" i="5" s="1"/>
  <c r="E301" i="5"/>
  <c r="D301" i="5"/>
  <c r="C301" i="5"/>
  <c r="N301" i="5" s="1"/>
  <c r="AP300" i="5"/>
  <c r="AO300" i="5"/>
  <c r="AK300" i="5"/>
  <c r="AJ300" i="5"/>
  <c r="AI300" i="5"/>
  <c r="X300" i="5"/>
  <c r="W300" i="5"/>
  <c r="V300" i="5"/>
  <c r="P300" i="5"/>
  <c r="N300" i="5"/>
  <c r="M300" i="5"/>
  <c r="AT300" i="5" s="1"/>
  <c r="L300" i="5"/>
  <c r="AS300" i="5" s="1"/>
  <c r="K300" i="5"/>
  <c r="J300" i="5"/>
  <c r="I300" i="5"/>
  <c r="T300" i="5" s="1"/>
  <c r="H300" i="5"/>
  <c r="AD300" i="5" s="1"/>
  <c r="G300" i="5"/>
  <c r="AC300" i="5" s="1"/>
  <c r="F300" i="5"/>
  <c r="E300" i="5"/>
  <c r="AA300" i="5" s="1"/>
  <c r="D300" i="5"/>
  <c r="C300" i="5"/>
  <c r="Y300" i="5" s="1"/>
  <c r="AT299" i="5"/>
  <c r="AC299" i="5"/>
  <c r="Y299" i="5"/>
  <c r="W299" i="5"/>
  <c r="U299" i="5"/>
  <c r="M299" i="5"/>
  <c r="L299" i="5"/>
  <c r="AS299" i="5" s="1"/>
  <c r="K299" i="5"/>
  <c r="J299" i="5"/>
  <c r="AQ299" i="5" s="1"/>
  <c r="I299" i="5"/>
  <c r="AP299" i="5" s="1"/>
  <c r="H299" i="5"/>
  <c r="G299" i="5"/>
  <c r="R299" i="5" s="1"/>
  <c r="F299" i="5"/>
  <c r="E299" i="5"/>
  <c r="P299" i="5" s="1"/>
  <c r="D299" i="5"/>
  <c r="AK299" i="5" s="1"/>
  <c r="C299" i="5"/>
  <c r="AM298" i="5"/>
  <c r="AJ298" i="5"/>
  <c r="AH298" i="5"/>
  <c r="AD298" i="5"/>
  <c r="AB298" i="5"/>
  <c r="V298" i="5"/>
  <c r="S298" i="5"/>
  <c r="Q298" i="5"/>
  <c r="M298" i="5"/>
  <c r="L298" i="5"/>
  <c r="K298" i="5"/>
  <c r="J298" i="5"/>
  <c r="AQ298" i="5" s="1"/>
  <c r="I298" i="5"/>
  <c r="T298" i="5" s="1"/>
  <c r="H298" i="5"/>
  <c r="AO298" i="5" s="1"/>
  <c r="G298" i="5"/>
  <c r="F298" i="5"/>
  <c r="E298" i="5"/>
  <c r="AL298" i="5" s="1"/>
  <c r="D298" i="5"/>
  <c r="C298" i="5"/>
  <c r="AT297" i="5"/>
  <c r="AS297" i="5"/>
  <c r="AK297" i="5"/>
  <c r="AJ297" i="5"/>
  <c r="AI297" i="5"/>
  <c r="AH297" i="5"/>
  <c r="AE297" i="5"/>
  <c r="Y297" i="5"/>
  <c r="W297" i="5"/>
  <c r="M297" i="5"/>
  <c r="X297" i="5" s="1"/>
  <c r="L297" i="5"/>
  <c r="K297" i="5"/>
  <c r="V297" i="5" s="1"/>
  <c r="J297" i="5"/>
  <c r="AQ297" i="5" s="1"/>
  <c r="I297" i="5"/>
  <c r="H297" i="5"/>
  <c r="G297" i="5"/>
  <c r="F297" i="5"/>
  <c r="E297" i="5"/>
  <c r="P297" i="5" s="1"/>
  <c r="D297" i="5"/>
  <c r="C297" i="5"/>
  <c r="N297" i="5" s="1"/>
  <c r="AP296" i="5"/>
  <c r="AK296" i="5"/>
  <c r="AI296" i="5"/>
  <c r="X296" i="5"/>
  <c r="M296" i="5"/>
  <c r="AT296" i="5" s="1"/>
  <c r="L296" i="5"/>
  <c r="K296" i="5"/>
  <c r="V296" i="5" s="1"/>
  <c r="J296" i="5"/>
  <c r="AQ296" i="5" s="1"/>
  <c r="I296" i="5"/>
  <c r="T296" i="5" s="1"/>
  <c r="H296" i="5"/>
  <c r="G296" i="5"/>
  <c r="F296" i="5"/>
  <c r="AM296" i="5" s="1"/>
  <c r="E296" i="5"/>
  <c r="AL296" i="5" s="1"/>
  <c r="D296" i="5"/>
  <c r="C296" i="5"/>
  <c r="N296" i="5" s="1"/>
  <c r="AR295" i="5"/>
  <c r="AJ295" i="5"/>
  <c r="AH295" i="5"/>
  <c r="Y295" i="5"/>
  <c r="V295" i="5"/>
  <c r="M295" i="5"/>
  <c r="L295" i="5"/>
  <c r="K295" i="5"/>
  <c r="AG295" i="5" s="1"/>
  <c r="J295" i="5"/>
  <c r="I295" i="5"/>
  <c r="AP295" i="5" s="1"/>
  <c r="H295" i="5"/>
  <c r="S295" i="5" s="1"/>
  <c r="G295" i="5"/>
  <c r="AN295" i="5" s="1"/>
  <c r="F295" i="5"/>
  <c r="E295" i="5"/>
  <c r="D295" i="5"/>
  <c r="AK295" i="5" s="1"/>
  <c r="C295" i="5"/>
  <c r="N295" i="5" s="1"/>
  <c r="AP294" i="5"/>
  <c r="AN294" i="5"/>
  <c r="AM294" i="5"/>
  <c r="AJ294" i="5"/>
  <c r="AD294" i="5"/>
  <c r="Z294" i="5"/>
  <c r="O294" i="5"/>
  <c r="M294" i="5"/>
  <c r="AT294" i="5" s="1"/>
  <c r="L294" i="5"/>
  <c r="K294" i="5"/>
  <c r="J294" i="5"/>
  <c r="AQ294" i="5" s="1"/>
  <c r="I294" i="5"/>
  <c r="T294" i="5" s="1"/>
  <c r="H294" i="5"/>
  <c r="G294" i="5"/>
  <c r="R294" i="5" s="1"/>
  <c r="F294" i="5"/>
  <c r="Q294" i="5" s="1"/>
  <c r="E294" i="5"/>
  <c r="D294" i="5"/>
  <c r="AK294" i="5" s="1"/>
  <c r="C294" i="5"/>
  <c r="AQ293" i="5"/>
  <c r="AO293" i="5"/>
  <c r="AN293" i="5"/>
  <c r="AJ293" i="5"/>
  <c r="U293" i="5"/>
  <c r="R293" i="5"/>
  <c r="P293" i="5"/>
  <c r="M293" i="5"/>
  <c r="X293" i="5" s="1"/>
  <c r="L293" i="5"/>
  <c r="K293" i="5"/>
  <c r="J293" i="5"/>
  <c r="AF293" i="5" s="1"/>
  <c r="I293" i="5"/>
  <c r="H293" i="5"/>
  <c r="G293" i="5"/>
  <c r="AC293" i="5" s="1"/>
  <c r="F293" i="5"/>
  <c r="E293" i="5"/>
  <c r="D293" i="5"/>
  <c r="AK293" i="5" s="1"/>
  <c r="C293" i="5"/>
  <c r="AP292" i="5"/>
  <c r="AO292" i="5"/>
  <c r="AM292" i="5"/>
  <c r="AI292" i="5"/>
  <c r="AE292" i="5"/>
  <c r="AD292" i="5"/>
  <c r="AC292" i="5"/>
  <c r="AB292" i="5"/>
  <c r="S292" i="5"/>
  <c r="Q292" i="5"/>
  <c r="P292" i="5"/>
  <c r="M292" i="5"/>
  <c r="X292" i="5" s="1"/>
  <c r="L292" i="5"/>
  <c r="K292" i="5"/>
  <c r="V292" i="5" s="1"/>
  <c r="J292" i="5"/>
  <c r="I292" i="5"/>
  <c r="T292" i="5" s="1"/>
  <c r="H292" i="5"/>
  <c r="G292" i="5"/>
  <c r="R292" i="5" s="1"/>
  <c r="F292" i="5"/>
  <c r="E292" i="5"/>
  <c r="D292" i="5"/>
  <c r="C292" i="5"/>
  <c r="AO291" i="5"/>
  <c r="AN291" i="5"/>
  <c r="AK291" i="5"/>
  <c r="AJ291" i="5"/>
  <c r="S291" i="5"/>
  <c r="Q291" i="5"/>
  <c r="M291" i="5"/>
  <c r="L291" i="5"/>
  <c r="K291" i="5"/>
  <c r="J291" i="5"/>
  <c r="I291" i="5"/>
  <c r="H291" i="5"/>
  <c r="AD291" i="5" s="1"/>
  <c r="G291" i="5"/>
  <c r="F291" i="5"/>
  <c r="AM291" i="5" s="1"/>
  <c r="E291" i="5"/>
  <c r="D291" i="5"/>
  <c r="C291" i="5"/>
  <c r="AP290" i="5"/>
  <c r="AO290" i="5"/>
  <c r="AN290" i="5"/>
  <c r="AM290" i="5"/>
  <c r="AE290" i="5"/>
  <c r="Y290" i="5"/>
  <c r="X290" i="5"/>
  <c r="S290" i="5"/>
  <c r="R290" i="5"/>
  <c r="N290" i="5"/>
  <c r="M290" i="5"/>
  <c r="AT290" i="5" s="1"/>
  <c r="L290" i="5"/>
  <c r="AS290" i="5" s="1"/>
  <c r="K290" i="5"/>
  <c r="V290" i="5" s="1"/>
  <c r="J290" i="5"/>
  <c r="I290" i="5"/>
  <c r="T290" i="5" s="1"/>
  <c r="H290" i="5"/>
  <c r="AD290" i="5" s="1"/>
  <c r="G290" i="5"/>
  <c r="AC290" i="5" s="1"/>
  <c r="F290" i="5"/>
  <c r="E290" i="5"/>
  <c r="D290" i="5"/>
  <c r="C290" i="5"/>
  <c r="AJ290" i="5" s="1"/>
  <c r="AP289" i="5"/>
  <c r="Y289" i="5"/>
  <c r="X289" i="5"/>
  <c r="V289" i="5"/>
  <c r="R289" i="5"/>
  <c r="M289" i="5"/>
  <c r="AT289" i="5" s="1"/>
  <c r="L289" i="5"/>
  <c r="AS289" i="5" s="1"/>
  <c r="K289" i="5"/>
  <c r="J289" i="5"/>
  <c r="I289" i="5"/>
  <c r="AE289" i="5" s="1"/>
  <c r="H289" i="5"/>
  <c r="S289" i="5" s="1"/>
  <c r="G289" i="5"/>
  <c r="AN289" i="5" s="1"/>
  <c r="F289" i="5"/>
  <c r="AB289" i="5" s="1"/>
  <c r="E289" i="5"/>
  <c r="P289" i="5" s="1"/>
  <c r="D289" i="5"/>
  <c r="AK289" i="5" s="1"/>
  <c r="C289" i="5"/>
  <c r="AQ288" i="5"/>
  <c r="AO288" i="5"/>
  <c r="AA288" i="5"/>
  <c r="W288" i="5"/>
  <c r="S288" i="5"/>
  <c r="P288" i="5"/>
  <c r="M288" i="5"/>
  <c r="L288" i="5"/>
  <c r="K288" i="5"/>
  <c r="J288" i="5"/>
  <c r="I288" i="5"/>
  <c r="H288" i="5"/>
  <c r="AD288" i="5" s="1"/>
  <c r="G288" i="5"/>
  <c r="F288" i="5"/>
  <c r="E288" i="5"/>
  <c r="AL288" i="5" s="1"/>
  <c r="D288" i="5"/>
  <c r="C288" i="5"/>
  <c r="Y288" i="5" s="1"/>
  <c r="AC287" i="5"/>
  <c r="AB287" i="5"/>
  <c r="U287" i="5"/>
  <c r="Q287" i="5"/>
  <c r="M287" i="5"/>
  <c r="AT287" i="5" s="1"/>
  <c r="L287" i="5"/>
  <c r="AH287" i="5" s="1"/>
  <c r="K287" i="5"/>
  <c r="J287" i="5"/>
  <c r="AF287" i="5" s="1"/>
  <c r="I287" i="5"/>
  <c r="H287" i="5"/>
  <c r="G287" i="5"/>
  <c r="F287" i="5"/>
  <c r="AM287" i="5" s="1"/>
  <c r="E287" i="5"/>
  <c r="P287" i="5" s="1"/>
  <c r="D287" i="5"/>
  <c r="AK287" i="5" s="1"/>
  <c r="C287" i="5"/>
  <c r="AE286" i="5"/>
  <c r="AD286" i="5"/>
  <c r="Z286" i="5"/>
  <c r="Y286" i="5"/>
  <c r="M286" i="5"/>
  <c r="L286" i="5"/>
  <c r="K286" i="5"/>
  <c r="J286" i="5"/>
  <c r="I286" i="5"/>
  <c r="T286" i="5" s="1"/>
  <c r="H286" i="5"/>
  <c r="G286" i="5"/>
  <c r="F286" i="5"/>
  <c r="E286" i="5"/>
  <c r="D286" i="5"/>
  <c r="C286" i="5"/>
  <c r="N286" i="5" s="1"/>
  <c r="AJ285" i="5"/>
  <c r="AE285" i="5"/>
  <c r="AB285" i="5"/>
  <c r="Y285" i="5"/>
  <c r="P285" i="5"/>
  <c r="M285" i="5"/>
  <c r="L285" i="5"/>
  <c r="K285" i="5"/>
  <c r="J285" i="5"/>
  <c r="I285" i="5"/>
  <c r="H285" i="5"/>
  <c r="S285" i="5" s="1"/>
  <c r="G285" i="5"/>
  <c r="F285" i="5"/>
  <c r="E285" i="5"/>
  <c r="D285" i="5"/>
  <c r="C285" i="5"/>
  <c r="N285" i="5" s="1"/>
  <c r="AP284" i="5"/>
  <c r="AO284" i="5"/>
  <c r="AN284" i="5"/>
  <c r="AM284" i="5"/>
  <c r="AK284" i="5"/>
  <c r="AE284" i="5"/>
  <c r="AD284" i="5"/>
  <c r="AC284" i="5"/>
  <c r="AA284" i="5"/>
  <c r="Q284" i="5"/>
  <c r="N284" i="5"/>
  <c r="M284" i="5"/>
  <c r="L284" i="5"/>
  <c r="K284" i="5"/>
  <c r="J284" i="5"/>
  <c r="AQ284" i="5" s="1"/>
  <c r="I284" i="5"/>
  <c r="T284" i="5" s="1"/>
  <c r="H284" i="5"/>
  <c r="S284" i="5" s="1"/>
  <c r="G284" i="5"/>
  <c r="R284" i="5" s="1"/>
  <c r="F284" i="5"/>
  <c r="AB284" i="5" s="1"/>
  <c r="E284" i="5"/>
  <c r="D284" i="5"/>
  <c r="Z284" i="5" s="1"/>
  <c r="C284" i="5"/>
  <c r="AJ284" i="5" s="1"/>
  <c r="AQ283" i="5"/>
  <c r="AO283" i="5"/>
  <c r="AK283" i="5"/>
  <c r="AJ283" i="5"/>
  <c r="AD283" i="5"/>
  <c r="AC283" i="5"/>
  <c r="U283" i="5"/>
  <c r="S283" i="5"/>
  <c r="R283" i="5"/>
  <c r="Q283" i="5"/>
  <c r="M283" i="5"/>
  <c r="L283" i="5"/>
  <c r="K283" i="5"/>
  <c r="J283" i="5"/>
  <c r="AF283" i="5" s="1"/>
  <c r="I283" i="5"/>
  <c r="H283" i="5"/>
  <c r="G283" i="5"/>
  <c r="AN283" i="5" s="1"/>
  <c r="F283" i="5"/>
  <c r="E283" i="5"/>
  <c r="D283" i="5"/>
  <c r="C283" i="5"/>
  <c r="AT282" i="5"/>
  <c r="AQ282" i="5"/>
  <c r="AP282" i="5"/>
  <c r="AA282" i="5"/>
  <c r="X282" i="5"/>
  <c r="V282" i="5"/>
  <c r="R282" i="5"/>
  <c r="N282" i="5"/>
  <c r="M282" i="5"/>
  <c r="AI282" i="5" s="1"/>
  <c r="L282" i="5"/>
  <c r="K282" i="5"/>
  <c r="J282" i="5"/>
  <c r="I282" i="5"/>
  <c r="H282" i="5"/>
  <c r="G282" i="5"/>
  <c r="F282" i="5"/>
  <c r="AB282" i="5" s="1"/>
  <c r="E282" i="5"/>
  <c r="D282" i="5"/>
  <c r="C282" i="5"/>
  <c r="AR281" i="5"/>
  <c r="AP281" i="5"/>
  <c r="AN281" i="5"/>
  <c r="AJ281" i="5"/>
  <c r="AG281" i="5"/>
  <c r="AF281" i="5"/>
  <c r="AE281" i="5"/>
  <c r="AC281" i="5"/>
  <c r="V281" i="5"/>
  <c r="T281" i="5"/>
  <c r="S281" i="5"/>
  <c r="R281" i="5"/>
  <c r="P281" i="5"/>
  <c r="M281" i="5"/>
  <c r="L281" i="5"/>
  <c r="K281" i="5"/>
  <c r="J281" i="5"/>
  <c r="U281" i="5" s="1"/>
  <c r="I281" i="5"/>
  <c r="H281" i="5"/>
  <c r="AO281" i="5" s="1"/>
  <c r="G281" i="5"/>
  <c r="F281" i="5"/>
  <c r="E281" i="5"/>
  <c r="D281" i="5"/>
  <c r="C281" i="5"/>
  <c r="AT280" i="5"/>
  <c r="AD280" i="5"/>
  <c r="Y280" i="5"/>
  <c r="W280" i="5"/>
  <c r="S280" i="5"/>
  <c r="N280" i="5"/>
  <c r="M280" i="5"/>
  <c r="X280" i="5" s="1"/>
  <c r="L280" i="5"/>
  <c r="AS280" i="5" s="1"/>
  <c r="K280" i="5"/>
  <c r="J280" i="5"/>
  <c r="AQ280" i="5" s="1"/>
  <c r="I280" i="5"/>
  <c r="H280" i="5"/>
  <c r="AO280" i="5" s="1"/>
  <c r="G280" i="5"/>
  <c r="F280" i="5"/>
  <c r="E280" i="5"/>
  <c r="D280" i="5"/>
  <c r="O280" i="5" s="1"/>
  <c r="C280" i="5"/>
  <c r="AJ280" i="5" s="1"/>
  <c r="AS279" i="5"/>
  <c r="AH279" i="5"/>
  <c r="AF279" i="5"/>
  <c r="AD279" i="5"/>
  <c r="Y279" i="5"/>
  <c r="W279" i="5"/>
  <c r="U279" i="5"/>
  <c r="M279" i="5"/>
  <c r="L279" i="5"/>
  <c r="K279" i="5"/>
  <c r="J279" i="5"/>
  <c r="AQ279" i="5" s="1"/>
  <c r="I279" i="5"/>
  <c r="H279" i="5"/>
  <c r="G279" i="5"/>
  <c r="F279" i="5"/>
  <c r="E279" i="5"/>
  <c r="D279" i="5"/>
  <c r="C279" i="5"/>
  <c r="N279" i="5" s="1"/>
  <c r="AO278" i="5"/>
  <c r="AN278" i="5"/>
  <c r="AJ278" i="5"/>
  <c r="AD278" i="5"/>
  <c r="AC278" i="5"/>
  <c r="S278" i="5"/>
  <c r="Q278" i="5"/>
  <c r="N278" i="5"/>
  <c r="M278" i="5"/>
  <c r="L278" i="5"/>
  <c r="AH278" i="5" s="1"/>
  <c r="K278" i="5"/>
  <c r="V278" i="5" s="1"/>
  <c r="J278" i="5"/>
  <c r="AQ278" i="5" s="1"/>
  <c r="I278" i="5"/>
  <c r="H278" i="5"/>
  <c r="G278" i="5"/>
  <c r="R278" i="5" s="1"/>
  <c r="F278" i="5"/>
  <c r="AM278" i="5" s="1"/>
  <c r="E278" i="5"/>
  <c r="D278" i="5"/>
  <c r="AK278" i="5" s="1"/>
  <c r="C278" i="5"/>
  <c r="Y278" i="5" s="1"/>
  <c r="AS277" i="5"/>
  <c r="AR277" i="5"/>
  <c r="AP277" i="5"/>
  <c r="AJ277" i="5"/>
  <c r="AI277" i="5"/>
  <c r="AE277" i="5"/>
  <c r="W277" i="5"/>
  <c r="V277" i="5"/>
  <c r="T277" i="5"/>
  <c r="S277" i="5"/>
  <c r="N277" i="5"/>
  <c r="M277" i="5"/>
  <c r="X277" i="5" s="1"/>
  <c r="L277" i="5"/>
  <c r="AH277" i="5" s="1"/>
  <c r="K277" i="5"/>
  <c r="AG277" i="5" s="1"/>
  <c r="J277" i="5"/>
  <c r="I277" i="5"/>
  <c r="H277" i="5"/>
  <c r="AO277" i="5" s="1"/>
  <c r="G277" i="5"/>
  <c r="F277" i="5"/>
  <c r="Q277" i="5" s="1"/>
  <c r="E277" i="5"/>
  <c r="P277" i="5" s="1"/>
  <c r="D277" i="5"/>
  <c r="C277" i="5"/>
  <c r="Y277" i="5" s="1"/>
  <c r="AR276" i="5"/>
  <c r="AL276" i="5"/>
  <c r="AF276" i="5"/>
  <c r="AE276" i="5"/>
  <c r="AC276" i="5"/>
  <c r="Y276" i="5"/>
  <c r="X276" i="5"/>
  <c r="P276" i="5"/>
  <c r="M276" i="5"/>
  <c r="AT276" i="5" s="1"/>
  <c r="L276" i="5"/>
  <c r="K276" i="5"/>
  <c r="J276" i="5"/>
  <c r="I276" i="5"/>
  <c r="H276" i="5"/>
  <c r="G276" i="5"/>
  <c r="F276" i="5"/>
  <c r="E276" i="5"/>
  <c r="AA276" i="5" s="1"/>
  <c r="D276" i="5"/>
  <c r="O276" i="5" s="1"/>
  <c r="C276" i="5"/>
  <c r="AJ276" i="5" s="1"/>
  <c r="AR275" i="5"/>
  <c r="AQ275" i="5"/>
  <c r="AP275" i="5"/>
  <c r="AO275" i="5"/>
  <c r="AI275" i="5"/>
  <c r="AD275" i="5"/>
  <c r="AC275" i="5"/>
  <c r="V275" i="5"/>
  <c r="T275" i="5"/>
  <c r="R275" i="5"/>
  <c r="N275" i="5"/>
  <c r="M275" i="5"/>
  <c r="L275" i="5"/>
  <c r="K275" i="5"/>
  <c r="AG275" i="5" s="1"/>
  <c r="J275" i="5"/>
  <c r="U275" i="5" s="1"/>
  <c r="I275" i="5"/>
  <c r="AE275" i="5" s="1"/>
  <c r="H275" i="5"/>
  <c r="S275" i="5" s="1"/>
  <c r="G275" i="5"/>
  <c r="AN275" i="5" s="1"/>
  <c r="F275" i="5"/>
  <c r="AM275" i="5" s="1"/>
  <c r="E275" i="5"/>
  <c r="AL275" i="5" s="1"/>
  <c r="D275" i="5"/>
  <c r="Z275" i="5" s="1"/>
  <c r="C275" i="5"/>
  <c r="AM274" i="5"/>
  <c r="AL274" i="5"/>
  <c r="AH274" i="5"/>
  <c r="AE274" i="5"/>
  <c r="W274" i="5"/>
  <c r="T274" i="5"/>
  <c r="P274" i="5"/>
  <c r="M274" i="5"/>
  <c r="L274" i="5"/>
  <c r="AS274" i="5" s="1"/>
  <c r="K274" i="5"/>
  <c r="AG274" i="5" s="1"/>
  <c r="J274" i="5"/>
  <c r="I274" i="5"/>
  <c r="AP274" i="5" s="1"/>
  <c r="H274" i="5"/>
  <c r="G274" i="5"/>
  <c r="F274" i="5"/>
  <c r="E274" i="5"/>
  <c r="AA274" i="5" s="1"/>
  <c r="D274" i="5"/>
  <c r="O274" i="5" s="1"/>
  <c r="C274" i="5"/>
  <c r="AT273" i="5"/>
  <c r="AS273" i="5"/>
  <c r="AE273" i="5"/>
  <c r="W273" i="5"/>
  <c r="V273" i="5"/>
  <c r="T273" i="5"/>
  <c r="S273" i="5"/>
  <c r="M273" i="5"/>
  <c r="X273" i="5" s="1"/>
  <c r="L273" i="5"/>
  <c r="AH273" i="5" s="1"/>
  <c r="K273" i="5"/>
  <c r="AG273" i="5" s="1"/>
  <c r="J273" i="5"/>
  <c r="AF273" i="5" s="1"/>
  <c r="I273" i="5"/>
  <c r="AP273" i="5" s="1"/>
  <c r="H273" i="5"/>
  <c r="AO273" i="5" s="1"/>
  <c r="G273" i="5"/>
  <c r="AN273" i="5" s="1"/>
  <c r="F273" i="5"/>
  <c r="AM273" i="5" s="1"/>
  <c r="E273" i="5"/>
  <c r="AA273" i="5" s="1"/>
  <c r="D273" i="5"/>
  <c r="C273" i="5"/>
  <c r="AL272" i="5"/>
  <c r="Z272" i="5"/>
  <c r="Y272" i="5"/>
  <c r="W272" i="5"/>
  <c r="P272" i="5"/>
  <c r="M272" i="5"/>
  <c r="L272" i="5"/>
  <c r="K272" i="5"/>
  <c r="AG272" i="5" s="1"/>
  <c r="J272" i="5"/>
  <c r="I272" i="5"/>
  <c r="AE272" i="5" s="1"/>
  <c r="H272" i="5"/>
  <c r="AO272" i="5" s="1"/>
  <c r="G272" i="5"/>
  <c r="AC272" i="5" s="1"/>
  <c r="F272" i="5"/>
  <c r="E272" i="5"/>
  <c r="AA272" i="5" s="1"/>
  <c r="D272" i="5"/>
  <c r="O272" i="5" s="1"/>
  <c r="C272" i="5"/>
  <c r="N272" i="5" s="1"/>
  <c r="AR271" i="5"/>
  <c r="AP271" i="5"/>
  <c r="AN271" i="5"/>
  <c r="AI271" i="5"/>
  <c r="AE271" i="5"/>
  <c r="T271" i="5"/>
  <c r="S271" i="5"/>
  <c r="P271" i="5"/>
  <c r="N271" i="5"/>
  <c r="M271" i="5"/>
  <c r="L271" i="5"/>
  <c r="K271" i="5"/>
  <c r="J271" i="5"/>
  <c r="I271" i="5"/>
  <c r="H271" i="5"/>
  <c r="G271" i="5"/>
  <c r="R271" i="5" s="1"/>
  <c r="F271" i="5"/>
  <c r="E271" i="5"/>
  <c r="AA271" i="5" s="1"/>
  <c r="D271" i="5"/>
  <c r="Z271" i="5" s="1"/>
  <c r="C271" i="5"/>
  <c r="AR270" i="5"/>
  <c r="AO270" i="5"/>
  <c r="AM270" i="5"/>
  <c r="AH270" i="5"/>
  <c r="AB270" i="5"/>
  <c r="Y270" i="5"/>
  <c r="T270" i="5"/>
  <c r="N270" i="5"/>
  <c r="M270" i="5"/>
  <c r="AI270" i="5" s="1"/>
  <c r="L270" i="5"/>
  <c r="AS270" i="5" s="1"/>
  <c r="K270" i="5"/>
  <c r="J270" i="5"/>
  <c r="I270" i="5"/>
  <c r="AP270" i="5" s="1"/>
  <c r="H270" i="5"/>
  <c r="G270" i="5"/>
  <c r="F270" i="5"/>
  <c r="Q270" i="5" s="1"/>
  <c r="E270" i="5"/>
  <c r="P270" i="5" s="1"/>
  <c r="D270" i="5"/>
  <c r="C270" i="5"/>
  <c r="AJ270" i="5" s="1"/>
  <c r="AT269" i="5"/>
  <c r="AS269" i="5"/>
  <c r="Y269" i="5"/>
  <c r="W269" i="5"/>
  <c r="V269" i="5"/>
  <c r="T269" i="5"/>
  <c r="R269" i="5"/>
  <c r="N269" i="5"/>
  <c r="M269" i="5"/>
  <c r="X269" i="5" s="1"/>
  <c r="L269" i="5"/>
  <c r="AH269" i="5" s="1"/>
  <c r="K269" i="5"/>
  <c r="AG269" i="5" s="1"/>
  <c r="J269" i="5"/>
  <c r="AF269" i="5" s="1"/>
  <c r="I269" i="5"/>
  <c r="AP269" i="5" s="1"/>
  <c r="H269" i="5"/>
  <c r="G269" i="5"/>
  <c r="F269" i="5"/>
  <c r="E269" i="5"/>
  <c r="AA269" i="5" s="1"/>
  <c r="D269" i="5"/>
  <c r="C269" i="5"/>
  <c r="AJ269" i="5" s="1"/>
  <c r="AM268" i="5"/>
  <c r="AK268" i="5"/>
  <c r="AJ268" i="5"/>
  <c r="AF268" i="5"/>
  <c r="AC268" i="5"/>
  <c r="AB268" i="5"/>
  <c r="Q268" i="5"/>
  <c r="M268" i="5"/>
  <c r="L268" i="5"/>
  <c r="K268" i="5"/>
  <c r="AR268" i="5" s="1"/>
  <c r="J268" i="5"/>
  <c r="I268" i="5"/>
  <c r="H268" i="5"/>
  <c r="G268" i="5"/>
  <c r="F268" i="5"/>
  <c r="E268" i="5"/>
  <c r="AL268" i="5" s="1"/>
  <c r="D268" i="5"/>
  <c r="O268" i="5" s="1"/>
  <c r="C268" i="5"/>
  <c r="Y268" i="5" s="1"/>
  <c r="AS267" i="5"/>
  <c r="AQ267" i="5"/>
  <c r="AP267" i="5"/>
  <c r="AO267" i="5"/>
  <c r="AN267" i="5"/>
  <c r="AK267" i="5"/>
  <c r="AE267" i="5"/>
  <c r="AC267" i="5"/>
  <c r="W267" i="5"/>
  <c r="T267" i="5"/>
  <c r="S267" i="5"/>
  <c r="R267" i="5"/>
  <c r="M267" i="5"/>
  <c r="L267" i="5"/>
  <c r="AH267" i="5" s="1"/>
  <c r="K267" i="5"/>
  <c r="J267" i="5"/>
  <c r="U267" i="5" s="1"/>
  <c r="I267" i="5"/>
  <c r="H267" i="5"/>
  <c r="AD267" i="5" s="1"/>
  <c r="G267" i="5"/>
  <c r="F267" i="5"/>
  <c r="AM267" i="5" s="1"/>
  <c r="E267" i="5"/>
  <c r="P267" i="5" s="1"/>
  <c r="D267" i="5"/>
  <c r="C267" i="5"/>
  <c r="N267" i="5" s="1"/>
  <c r="AT266" i="5"/>
  <c r="AM266" i="5"/>
  <c r="AB266" i="5"/>
  <c r="X266" i="5"/>
  <c r="W266" i="5"/>
  <c r="T266" i="5"/>
  <c r="Q266" i="5"/>
  <c r="M266" i="5"/>
  <c r="AI266" i="5" s="1"/>
  <c r="L266" i="5"/>
  <c r="AS266" i="5" s="1"/>
  <c r="K266" i="5"/>
  <c r="AG266" i="5" s="1"/>
  <c r="J266" i="5"/>
  <c r="I266" i="5"/>
  <c r="H266" i="5"/>
  <c r="G266" i="5"/>
  <c r="F266" i="5"/>
  <c r="E266" i="5"/>
  <c r="D266" i="5"/>
  <c r="C266" i="5"/>
  <c r="AN265" i="5"/>
  <c r="AL265" i="5"/>
  <c r="AI265" i="5"/>
  <c r="AB265" i="5"/>
  <c r="Y265" i="5"/>
  <c r="R265" i="5"/>
  <c r="N265" i="5"/>
  <c r="M265" i="5"/>
  <c r="L265" i="5"/>
  <c r="AH265" i="5" s="1"/>
  <c r="K265" i="5"/>
  <c r="J265" i="5"/>
  <c r="I265" i="5"/>
  <c r="H265" i="5"/>
  <c r="G265" i="5"/>
  <c r="AC265" i="5" s="1"/>
  <c r="F265" i="5"/>
  <c r="AM265" i="5" s="1"/>
  <c r="E265" i="5"/>
  <c r="AA265" i="5" s="1"/>
  <c r="D265" i="5"/>
  <c r="C265" i="5"/>
  <c r="AJ265" i="5" s="1"/>
  <c r="AO264" i="5"/>
  <c r="AN264" i="5"/>
  <c r="AM264" i="5"/>
  <c r="AI264" i="5"/>
  <c r="AF264" i="5"/>
  <c r="AC264" i="5"/>
  <c r="AB264" i="5"/>
  <c r="T264" i="5"/>
  <c r="S264" i="5"/>
  <c r="Q264" i="5"/>
  <c r="M264" i="5"/>
  <c r="X264" i="5" s="1"/>
  <c r="L264" i="5"/>
  <c r="K264" i="5"/>
  <c r="J264" i="5"/>
  <c r="U264" i="5" s="1"/>
  <c r="I264" i="5"/>
  <c r="AP264" i="5" s="1"/>
  <c r="H264" i="5"/>
  <c r="AD264" i="5" s="1"/>
  <c r="G264" i="5"/>
  <c r="R264" i="5" s="1"/>
  <c r="F264" i="5"/>
  <c r="E264" i="5"/>
  <c r="D264" i="5"/>
  <c r="C264" i="5"/>
  <c r="AS263" i="5"/>
  <c r="AP263" i="5"/>
  <c r="AO263" i="5"/>
  <c r="AL263" i="5"/>
  <c r="AE263" i="5"/>
  <c r="T263" i="5"/>
  <c r="S263" i="5"/>
  <c r="N263" i="5"/>
  <c r="M263" i="5"/>
  <c r="X263" i="5" s="1"/>
  <c r="L263" i="5"/>
  <c r="K263" i="5"/>
  <c r="J263" i="5"/>
  <c r="I263" i="5"/>
  <c r="H263" i="5"/>
  <c r="AD263" i="5" s="1"/>
  <c r="G263" i="5"/>
  <c r="AN263" i="5" s="1"/>
  <c r="F263" i="5"/>
  <c r="E263" i="5"/>
  <c r="AA263" i="5" s="1"/>
  <c r="D263" i="5"/>
  <c r="C263" i="5"/>
  <c r="AQ262" i="5"/>
  <c r="AM262" i="5"/>
  <c r="AF262" i="5"/>
  <c r="AE262" i="5"/>
  <c r="W262" i="5"/>
  <c r="T262" i="5"/>
  <c r="Q262" i="5"/>
  <c r="O262" i="5"/>
  <c r="M262" i="5"/>
  <c r="L262" i="5"/>
  <c r="AS262" i="5" s="1"/>
  <c r="K262" i="5"/>
  <c r="J262" i="5"/>
  <c r="U262" i="5" s="1"/>
  <c r="I262" i="5"/>
  <c r="AP262" i="5" s="1"/>
  <c r="H262" i="5"/>
  <c r="G262" i="5"/>
  <c r="F262" i="5"/>
  <c r="AB262" i="5" s="1"/>
  <c r="E262" i="5"/>
  <c r="AA262" i="5" s="1"/>
  <c r="D262" i="5"/>
  <c r="C262" i="5"/>
  <c r="AS261" i="5"/>
  <c r="AK261" i="5"/>
  <c r="AH261" i="5"/>
  <c r="AC261" i="5"/>
  <c r="Z261" i="5"/>
  <c r="Y261" i="5"/>
  <c r="W261" i="5"/>
  <c r="M261" i="5"/>
  <c r="X261" i="5" s="1"/>
  <c r="L261" i="5"/>
  <c r="K261" i="5"/>
  <c r="J261" i="5"/>
  <c r="I261" i="5"/>
  <c r="AP261" i="5" s="1"/>
  <c r="H261" i="5"/>
  <c r="G261" i="5"/>
  <c r="AN261" i="5" s="1"/>
  <c r="F261" i="5"/>
  <c r="E261" i="5"/>
  <c r="D261" i="5"/>
  <c r="O261" i="5" s="1"/>
  <c r="C261" i="5"/>
  <c r="AJ261" i="5" s="1"/>
  <c r="AM260" i="5"/>
  <c r="AL260" i="5"/>
  <c r="AK260" i="5"/>
  <c r="AI260" i="5"/>
  <c r="AB260" i="5"/>
  <c r="AA260" i="5"/>
  <c r="Q260" i="5"/>
  <c r="M260" i="5"/>
  <c r="L260" i="5"/>
  <c r="K260" i="5"/>
  <c r="J260" i="5"/>
  <c r="U260" i="5" s="1"/>
  <c r="I260" i="5"/>
  <c r="H260" i="5"/>
  <c r="G260" i="5"/>
  <c r="AC260" i="5" s="1"/>
  <c r="F260" i="5"/>
  <c r="E260" i="5"/>
  <c r="P260" i="5" s="1"/>
  <c r="D260" i="5"/>
  <c r="Z260" i="5" s="1"/>
  <c r="C260" i="5"/>
  <c r="AN259" i="5"/>
  <c r="AL259" i="5"/>
  <c r="AH259" i="5"/>
  <c r="AE259" i="5"/>
  <c r="Q259" i="5"/>
  <c r="M259" i="5"/>
  <c r="AI259" i="5" s="1"/>
  <c r="L259" i="5"/>
  <c r="K259" i="5"/>
  <c r="AR259" i="5" s="1"/>
  <c r="J259" i="5"/>
  <c r="AQ259" i="5" s="1"/>
  <c r="I259" i="5"/>
  <c r="AP259" i="5" s="1"/>
  <c r="H259" i="5"/>
  <c r="G259" i="5"/>
  <c r="F259" i="5"/>
  <c r="AM259" i="5" s="1"/>
  <c r="E259" i="5"/>
  <c r="AA259" i="5" s="1"/>
  <c r="D259" i="5"/>
  <c r="C259" i="5"/>
  <c r="AR258" i="5"/>
  <c r="AO258" i="5"/>
  <c r="AN258" i="5"/>
  <c r="AE258" i="5"/>
  <c r="AC258" i="5"/>
  <c r="T258" i="5"/>
  <c r="S258" i="5"/>
  <c r="Q258" i="5"/>
  <c r="M258" i="5"/>
  <c r="AT258" i="5" s="1"/>
  <c r="L258" i="5"/>
  <c r="K258" i="5"/>
  <c r="J258" i="5"/>
  <c r="I258" i="5"/>
  <c r="AP258" i="5" s="1"/>
  <c r="H258" i="5"/>
  <c r="AD258" i="5" s="1"/>
  <c r="G258" i="5"/>
  <c r="R258" i="5" s="1"/>
  <c r="F258" i="5"/>
  <c r="AB258" i="5" s="1"/>
  <c r="E258" i="5"/>
  <c r="D258" i="5"/>
  <c r="C258" i="5"/>
  <c r="AP257" i="5"/>
  <c r="AO257" i="5"/>
  <c r="AG257" i="5"/>
  <c r="T257" i="5"/>
  <c r="S257" i="5"/>
  <c r="N257" i="5"/>
  <c r="M257" i="5"/>
  <c r="X257" i="5" s="1"/>
  <c r="L257" i="5"/>
  <c r="K257" i="5"/>
  <c r="AR257" i="5" s="1"/>
  <c r="J257" i="5"/>
  <c r="I257" i="5"/>
  <c r="AE257" i="5" s="1"/>
  <c r="H257" i="5"/>
  <c r="AD257" i="5" s="1"/>
  <c r="G257" i="5"/>
  <c r="R257" i="5" s="1"/>
  <c r="F257" i="5"/>
  <c r="Q257" i="5" s="1"/>
  <c r="E257" i="5"/>
  <c r="D257" i="5"/>
  <c r="C257" i="5"/>
  <c r="AQ256" i="5"/>
  <c r="AO256" i="5"/>
  <c r="AM256" i="5"/>
  <c r="AB256" i="5"/>
  <c r="AA256" i="5"/>
  <c r="T256" i="5"/>
  <c r="Q256" i="5"/>
  <c r="O256" i="5"/>
  <c r="M256" i="5"/>
  <c r="AI256" i="5" s="1"/>
  <c r="L256" i="5"/>
  <c r="AS256" i="5" s="1"/>
  <c r="K256" i="5"/>
  <c r="J256" i="5"/>
  <c r="U256" i="5" s="1"/>
  <c r="I256" i="5"/>
  <c r="H256" i="5"/>
  <c r="AD256" i="5" s="1"/>
  <c r="G256" i="5"/>
  <c r="F256" i="5"/>
  <c r="E256" i="5"/>
  <c r="D256" i="5"/>
  <c r="AK256" i="5" s="1"/>
  <c r="C256" i="5"/>
  <c r="AK255" i="5"/>
  <c r="AI255" i="5"/>
  <c r="AH255" i="5"/>
  <c r="AG255" i="5"/>
  <c r="AC255" i="5"/>
  <c r="Z255" i="5"/>
  <c r="Y255" i="5"/>
  <c r="N255" i="5"/>
  <c r="M255" i="5"/>
  <c r="X255" i="5" s="1"/>
  <c r="L255" i="5"/>
  <c r="K255" i="5"/>
  <c r="V255" i="5" s="1"/>
  <c r="J255" i="5"/>
  <c r="I255" i="5"/>
  <c r="T255" i="5" s="1"/>
  <c r="H255" i="5"/>
  <c r="G255" i="5"/>
  <c r="R255" i="5" s="1"/>
  <c r="F255" i="5"/>
  <c r="E255" i="5"/>
  <c r="AA255" i="5" s="1"/>
  <c r="D255" i="5"/>
  <c r="O255" i="5" s="1"/>
  <c r="C255" i="5"/>
  <c r="AJ255" i="5" s="1"/>
  <c r="AO254" i="5"/>
  <c r="AM254" i="5"/>
  <c r="AL254" i="5"/>
  <c r="AI254" i="5"/>
  <c r="AH254" i="5"/>
  <c r="AC254" i="5"/>
  <c r="AB254" i="5"/>
  <c r="Q254" i="5"/>
  <c r="M254" i="5"/>
  <c r="L254" i="5"/>
  <c r="K254" i="5"/>
  <c r="J254" i="5"/>
  <c r="U254" i="5" s="1"/>
  <c r="I254" i="5"/>
  <c r="H254" i="5"/>
  <c r="AD254" i="5" s="1"/>
  <c r="G254" i="5"/>
  <c r="F254" i="5"/>
  <c r="E254" i="5"/>
  <c r="AA254" i="5" s="1"/>
  <c r="D254" i="5"/>
  <c r="C254" i="5"/>
  <c r="AS253" i="5"/>
  <c r="AN253" i="5"/>
  <c r="AH253" i="5"/>
  <c r="W253" i="5"/>
  <c r="U253" i="5"/>
  <c r="R253" i="5"/>
  <c r="M253" i="5"/>
  <c r="L253" i="5"/>
  <c r="K253" i="5"/>
  <c r="V253" i="5" s="1"/>
  <c r="J253" i="5"/>
  <c r="AF253" i="5" s="1"/>
  <c r="I253" i="5"/>
  <c r="T253" i="5" s="1"/>
  <c r="H253" i="5"/>
  <c r="G253" i="5"/>
  <c r="AC253" i="5" s="1"/>
  <c r="F253" i="5"/>
  <c r="E253" i="5"/>
  <c r="D253" i="5"/>
  <c r="C253" i="5"/>
  <c r="N253" i="5" s="1"/>
  <c r="AT252" i="5"/>
  <c r="AR252" i="5"/>
  <c r="AK252" i="5"/>
  <c r="AE252" i="5"/>
  <c r="Z252" i="5"/>
  <c r="Y252" i="5"/>
  <c r="W252" i="5"/>
  <c r="O252" i="5"/>
  <c r="M252" i="5"/>
  <c r="X252" i="5" s="1"/>
  <c r="L252" i="5"/>
  <c r="AS252" i="5" s="1"/>
  <c r="K252" i="5"/>
  <c r="J252" i="5"/>
  <c r="I252" i="5"/>
  <c r="H252" i="5"/>
  <c r="G252" i="5"/>
  <c r="AC252" i="5" s="1"/>
  <c r="F252" i="5"/>
  <c r="E252" i="5"/>
  <c r="D252" i="5"/>
  <c r="C252" i="5"/>
  <c r="AS251" i="5"/>
  <c r="AG251" i="5"/>
  <c r="AE251" i="5"/>
  <c r="Z251" i="5"/>
  <c r="W251" i="5"/>
  <c r="T251" i="5"/>
  <c r="Q251" i="5"/>
  <c r="M251" i="5"/>
  <c r="X251" i="5" s="1"/>
  <c r="L251" i="5"/>
  <c r="AH251" i="5" s="1"/>
  <c r="K251" i="5"/>
  <c r="V251" i="5" s="1"/>
  <c r="J251" i="5"/>
  <c r="I251" i="5"/>
  <c r="AP251" i="5" s="1"/>
  <c r="H251" i="5"/>
  <c r="G251" i="5"/>
  <c r="AN251" i="5" s="1"/>
  <c r="F251" i="5"/>
  <c r="E251" i="5"/>
  <c r="D251" i="5"/>
  <c r="C251" i="5"/>
  <c r="AI250" i="5"/>
  <c r="AH250" i="5"/>
  <c r="AA250" i="5"/>
  <c r="W250" i="5"/>
  <c r="R250" i="5"/>
  <c r="Q250" i="5"/>
  <c r="M250" i="5"/>
  <c r="L250" i="5"/>
  <c r="AS250" i="5" s="1"/>
  <c r="K250" i="5"/>
  <c r="AG250" i="5" s="1"/>
  <c r="J250" i="5"/>
  <c r="I250" i="5"/>
  <c r="H250" i="5"/>
  <c r="G250" i="5"/>
  <c r="AN250" i="5" s="1"/>
  <c r="F250" i="5"/>
  <c r="AB250" i="5" s="1"/>
  <c r="E250" i="5"/>
  <c r="D250" i="5"/>
  <c r="C250" i="5"/>
  <c r="Y250" i="5" s="1"/>
  <c r="AP249" i="5"/>
  <c r="AN249" i="5"/>
  <c r="AJ249" i="5"/>
  <c r="AF249" i="5"/>
  <c r="AE249" i="5"/>
  <c r="T249" i="5"/>
  <c r="R249" i="5"/>
  <c r="N249" i="5"/>
  <c r="M249" i="5"/>
  <c r="L249" i="5"/>
  <c r="K249" i="5"/>
  <c r="V249" i="5" s="1"/>
  <c r="J249" i="5"/>
  <c r="I249" i="5"/>
  <c r="H249" i="5"/>
  <c r="S249" i="5" s="1"/>
  <c r="G249" i="5"/>
  <c r="AC249" i="5" s="1"/>
  <c r="F249" i="5"/>
  <c r="AM249" i="5" s="1"/>
  <c r="E249" i="5"/>
  <c r="D249" i="5"/>
  <c r="C249" i="5"/>
  <c r="Y249" i="5" s="1"/>
  <c r="AP248" i="5"/>
  <c r="AO248" i="5"/>
  <c r="AK248" i="5"/>
  <c r="AI248" i="5"/>
  <c r="AD248" i="5"/>
  <c r="T248" i="5"/>
  <c r="S248" i="5"/>
  <c r="R248" i="5"/>
  <c r="O248" i="5"/>
  <c r="M248" i="5"/>
  <c r="L248" i="5"/>
  <c r="AS248" i="5" s="1"/>
  <c r="K248" i="5"/>
  <c r="V248" i="5" s="1"/>
  <c r="J248" i="5"/>
  <c r="I248" i="5"/>
  <c r="AE248" i="5" s="1"/>
  <c r="H248" i="5"/>
  <c r="G248" i="5"/>
  <c r="AC248" i="5" s="1"/>
  <c r="F248" i="5"/>
  <c r="E248" i="5"/>
  <c r="D248" i="5"/>
  <c r="Z248" i="5" s="1"/>
  <c r="C248" i="5"/>
  <c r="AT247" i="5"/>
  <c r="AS247" i="5"/>
  <c r="AP247" i="5"/>
  <c r="Y247" i="5"/>
  <c r="U247" i="5"/>
  <c r="P247" i="5"/>
  <c r="N247" i="5"/>
  <c r="M247" i="5"/>
  <c r="L247" i="5"/>
  <c r="W247" i="5" s="1"/>
  <c r="K247" i="5"/>
  <c r="J247" i="5"/>
  <c r="AQ247" i="5" s="1"/>
  <c r="I247" i="5"/>
  <c r="T247" i="5" s="1"/>
  <c r="H247" i="5"/>
  <c r="G247" i="5"/>
  <c r="F247" i="5"/>
  <c r="E247" i="5"/>
  <c r="D247" i="5"/>
  <c r="O247" i="5" s="1"/>
  <c r="C247" i="5"/>
  <c r="AJ247" i="5" s="1"/>
  <c r="AR246" i="5"/>
  <c r="AP246" i="5"/>
  <c r="T246" i="5"/>
  <c r="S246" i="5"/>
  <c r="R246" i="5"/>
  <c r="P246" i="5"/>
  <c r="N246" i="5"/>
  <c r="M246" i="5"/>
  <c r="X246" i="5" s="1"/>
  <c r="L246" i="5"/>
  <c r="W246" i="5" s="1"/>
  <c r="K246" i="5"/>
  <c r="AG246" i="5" s="1"/>
  <c r="J246" i="5"/>
  <c r="I246" i="5"/>
  <c r="AE246" i="5" s="1"/>
  <c r="H246" i="5"/>
  <c r="AD246" i="5" s="1"/>
  <c r="G246" i="5"/>
  <c r="AN246" i="5" s="1"/>
  <c r="F246" i="5"/>
  <c r="E246" i="5"/>
  <c r="D246" i="5"/>
  <c r="C246" i="5"/>
  <c r="Y246" i="5" s="1"/>
  <c r="AT245" i="5"/>
  <c r="AR245" i="5"/>
  <c r="AJ245" i="5"/>
  <c r="AH245" i="5"/>
  <c r="AC245" i="5"/>
  <c r="Y245" i="5"/>
  <c r="W245" i="5"/>
  <c r="V245" i="5"/>
  <c r="N245" i="5"/>
  <c r="M245" i="5"/>
  <c r="X245" i="5" s="1"/>
  <c r="L245" i="5"/>
  <c r="AS245" i="5" s="1"/>
  <c r="K245" i="5"/>
  <c r="AG245" i="5" s="1"/>
  <c r="J245" i="5"/>
  <c r="U245" i="5" s="1"/>
  <c r="I245" i="5"/>
  <c r="H245" i="5"/>
  <c r="AO245" i="5" s="1"/>
  <c r="G245" i="5"/>
  <c r="F245" i="5"/>
  <c r="E245" i="5"/>
  <c r="D245" i="5"/>
  <c r="O245" i="5" s="1"/>
  <c r="C245" i="5"/>
  <c r="AQ244" i="5"/>
  <c r="AH244" i="5"/>
  <c r="AD244" i="5"/>
  <c r="AB244" i="5"/>
  <c r="Q244" i="5"/>
  <c r="M244" i="5"/>
  <c r="L244" i="5"/>
  <c r="AS244" i="5" s="1"/>
  <c r="K244" i="5"/>
  <c r="J244" i="5"/>
  <c r="I244" i="5"/>
  <c r="H244" i="5"/>
  <c r="G244" i="5"/>
  <c r="F244" i="5"/>
  <c r="AM244" i="5" s="1"/>
  <c r="E244" i="5"/>
  <c r="D244" i="5"/>
  <c r="C244" i="5"/>
  <c r="Y244" i="5" s="1"/>
  <c r="AI243" i="5"/>
  <c r="AE243" i="5"/>
  <c r="AC243" i="5"/>
  <c r="Y243" i="5"/>
  <c r="R243" i="5"/>
  <c r="Q243" i="5"/>
  <c r="M243" i="5"/>
  <c r="L243" i="5"/>
  <c r="K243" i="5"/>
  <c r="J243" i="5"/>
  <c r="I243" i="5"/>
  <c r="AP243" i="5" s="1"/>
  <c r="H243" i="5"/>
  <c r="G243" i="5"/>
  <c r="AN243" i="5" s="1"/>
  <c r="F243" i="5"/>
  <c r="AM243" i="5" s="1"/>
  <c r="E243" i="5"/>
  <c r="AA243" i="5" s="1"/>
  <c r="D243" i="5"/>
  <c r="C243" i="5"/>
  <c r="AR242" i="5"/>
  <c r="AP242" i="5"/>
  <c r="AN242" i="5"/>
  <c r="AL242" i="5"/>
  <c r="AE242" i="5"/>
  <c r="V242" i="5"/>
  <c r="T242" i="5"/>
  <c r="R242" i="5"/>
  <c r="P242" i="5"/>
  <c r="M242" i="5"/>
  <c r="L242" i="5"/>
  <c r="K242" i="5"/>
  <c r="AG242" i="5" s="1"/>
  <c r="J242" i="5"/>
  <c r="U242" i="5" s="1"/>
  <c r="I242" i="5"/>
  <c r="H242" i="5"/>
  <c r="G242" i="5"/>
  <c r="AC242" i="5" s="1"/>
  <c r="F242" i="5"/>
  <c r="E242" i="5"/>
  <c r="AA242" i="5" s="1"/>
  <c r="D242" i="5"/>
  <c r="Z242" i="5" s="1"/>
  <c r="C242" i="5"/>
  <c r="N242" i="5" s="1"/>
  <c r="AT241" i="5"/>
  <c r="AJ241" i="5"/>
  <c r="V241" i="5"/>
  <c r="S241" i="5"/>
  <c r="M241" i="5"/>
  <c r="L241" i="5"/>
  <c r="K241" i="5"/>
  <c r="AG241" i="5" s="1"/>
  <c r="J241" i="5"/>
  <c r="I241" i="5"/>
  <c r="H241" i="5"/>
  <c r="G241" i="5"/>
  <c r="AC241" i="5" s="1"/>
  <c r="F241" i="5"/>
  <c r="AB241" i="5" s="1"/>
  <c r="E241" i="5"/>
  <c r="D241" i="5"/>
  <c r="C241" i="5"/>
  <c r="N241" i="5" s="1"/>
  <c r="AR240" i="5"/>
  <c r="AJ240" i="5"/>
  <c r="AE240" i="5"/>
  <c r="Y240" i="5"/>
  <c r="X240" i="5"/>
  <c r="V240" i="5"/>
  <c r="S240" i="5"/>
  <c r="N240" i="5"/>
  <c r="M240" i="5"/>
  <c r="AI240" i="5" s="1"/>
  <c r="L240" i="5"/>
  <c r="AH240" i="5" s="1"/>
  <c r="K240" i="5"/>
  <c r="AG240" i="5" s="1"/>
  <c r="J240" i="5"/>
  <c r="I240" i="5"/>
  <c r="H240" i="5"/>
  <c r="AO240" i="5" s="1"/>
  <c r="G240" i="5"/>
  <c r="F240" i="5"/>
  <c r="E240" i="5"/>
  <c r="D240" i="5"/>
  <c r="C240" i="5"/>
  <c r="AP239" i="5"/>
  <c r="Y239" i="5"/>
  <c r="V239" i="5"/>
  <c r="M239" i="5"/>
  <c r="AI239" i="5" s="1"/>
  <c r="L239" i="5"/>
  <c r="K239" i="5"/>
  <c r="AG239" i="5" s="1"/>
  <c r="J239" i="5"/>
  <c r="I239" i="5"/>
  <c r="H239" i="5"/>
  <c r="G239" i="5"/>
  <c r="AN239" i="5" s="1"/>
  <c r="F239" i="5"/>
  <c r="E239" i="5"/>
  <c r="D239" i="5"/>
  <c r="C239" i="5"/>
  <c r="AR238" i="5"/>
  <c r="AP238" i="5"/>
  <c r="Y238" i="5"/>
  <c r="V238" i="5"/>
  <c r="T238" i="5"/>
  <c r="N238" i="5"/>
  <c r="M238" i="5"/>
  <c r="AT238" i="5" s="1"/>
  <c r="L238" i="5"/>
  <c r="K238" i="5"/>
  <c r="AG238" i="5" s="1"/>
  <c r="J238" i="5"/>
  <c r="U238" i="5" s="1"/>
  <c r="I238" i="5"/>
  <c r="AE238" i="5" s="1"/>
  <c r="H238" i="5"/>
  <c r="AO238" i="5" s="1"/>
  <c r="G238" i="5"/>
  <c r="AN238" i="5" s="1"/>
  <c r="F238" i="5"/>
  <c r="AM238" i="5" s="1"/>
  <c r="E238" i="5"/>
  <c r="P238" i="5" s="1"/>
  <c r="D238" i="5"/>
  <c r="C238" i="5"/>
  <c r="AJ238" i="5" s="1"/>
  <c r="AL237" i="5"/>
  <c r="X237" i="5"/>
  <c r="W237" i="5"/>
  <c r="S237" i="5"/>
  <c r="P237" i="5"/>
  <c r="M237" i="5"/>
  <c r="AI237" i="5" s="1"/>
  <c r="L237" i="5"/>
  <c r="K237" i="5"/>
  <c r="V237" i="5" s="1"/>
  <c r="J237" i="5"/>
  <c r="I237" i="5"/>
  <c r="AP237" i="5" s="1"/>
  <c r="H237" i="5"/>
  <c r="G237" i="5"/>
  <c r="F237" i="5"/>
  <c r="AB237" i="5" s="1"/>
  <c r="E237" i="5"/>
  <c r="AA237" i="5" s="1"/>
  <c r="D237" i="5"/>
  <c r="O237" i="5" s="1"/>
  <c r="C237" i="5"/>
  <c r="AJ236" i="5"/>
  <c r="AD236" i="5"/>
  <c r="Y236" i="5"/>
  <c r="X236" i="5"/>
  <c r="M236" i="5"/>
  <c r="AI236" i="5" s="1"/>
  <c r="L236" i="5"/>
  <c r="K236" i="5"/>
  <c r="J236" i="5"/>
  <c r="U236" i="5" s="1"/>
  <c r="I236" i="5"/>
  <c r="H236" i="5"/>
  <c r="G236" i="5"/>
  <c r="F236" i="5"/>
  <c r="E236" i="5"/>
  <c r="D236" i="5"/>
  <c r="AK236" i="5" s="1"/>
  <c r="C236" i="5"/>
  <c r="N236" i="5" s="1"/>
  <c r="AK235" i="5"/>
  <c r="AJ235" i="5"/>
  <c r="AE235" i="5"/>
  <c r="Y235" i="5"/>
  <c r="W235" i="5"/>
  <c r="M235" i="5"/>
  <c r="L235" i="5"/>
  <c r="K235" i="5"/>
  <c r="V235" i="5" s="1"/>
  <c r="J235" i="5"/>
  <c r="I235" i="5"/>
  <c r="AP235" i="5" s="1"/>
  <c r="H235" i="5"/>
  <c r="G235" i="5"/>
  <c r="AC235" i="5" s="1"/>
  <c r="F235" i="5"/>
  <c r="E235" i="5"/>
  <c r="D235" i="5"/>
  <c r="O235" i="5" s="1"/>
  <c r="C235" i="5"/>
  <c r="N235" i="5" s="1"/>
  <c r="AP234" i="5"/>
  <c r="AJ234" i="5"/>
  <c r="AC234" i="5"/>
  <c r="Y234" i="5"/>
  <c r="V234" i="5"/>
  <c r="R234" i="5"/>
  <c r="N234" i="5"/>
  <c r="M234" i="5"/>
  <c r="L234" i="5"/>
  <c r="K234" i="5"/>
  <c r="AG234" i="5" s="1"/>
  <c r="J234" i="5"/>
  <c r="I234" i="5"/>
  <c r="H234" i="5"/>
  <c r="G234" i="5"/>
  <c r="AN234" i="5" s="1"/>
  <c r="F234" i="5"/>
  <c r="AM234" i="5" s="1"/>
  <c r="E234" i="5"/>
  <c r="P234" i="5" s="1"/>
  <c r="D234" i="5"/>
  <c r="C234" i="5"/>
  <c r="AQ233" i="5"/>
  <c r="AP233" i="5"/>
  <c r="AL233" i="5"/>
  <c r="AJ233" i="5"/>
  <c r="AE233" i="5"/>
  <c r="Y233" i="5"/>
  <c r="T233" i="5"/>
  <c r="S233" i="5"/>
  <c r="P233" i="5"/>
  <c r="N233" i="5"/>
  <c r="M233" i="5"/>
  <c r="AI233" i="5" s="1"/>
  <c r="L233" i="5"/>
  <c r="K233" i="5"/>
  <c r="V233" i="5" s="1"/>
  <c r="J233" i="5"/>
  <c r="I233" i="5"/>
  <c r="H233" i="5"/>
  <c r="AO233" i="5" s="1"/>
  <c r="G233" i="5"/>
  <c r="F233" i="5"/>
  <c r="E233" i="5"/>
  <c r="AA233" i="5" s="1"/>
  <c r="D233" i="5"/>
  <c r="C233" i="5"/>
  <c r="AR232" i="5"/>
  <c r="AP232" i="5"/>
  <c r="AN232" i="5"/>
  <c r="AJ232" i="5"/>
  <c r="AE232" i="5"/>
  <c r="V232" i="5"/>
  <c r="T232" i="5"/>
  <c r="N232" i="5"/>
  <c r="M232" i="5"/>
  <c r="L232" i="5"/>
  <c r="AH232" i="5" s="1"/>
  <c r="K232" i="5"/>
  <c r="AG232" i="5" s="1"/>
  <c r="J232" i="5"/>
  <c r="I232" i="5"/>
  <c r="H232" i="5"/>
  <c r="AD232" i="5" s="1"/>
  <c r="G232" i="5"/>
  <c r="AC232" i="5" s="1"/>
  <c r="F232" i="5"/>
  <c r="E232" i="5"/>
  <c r="P232" i="5" s="1"/>
  <c r="D232" i="5"/>
  <c r="C232" i="5"/>
  <c r="Y232" i="5" s="1"/>
  <c r="AT231" i="5"/>
  <c r="AP231" i="5"/>
  <c r="AL231" i="5"/>
  <c r="AE231" i="5"/>
  <c r="AD231" i="5"/>
  <c r="T231" i="5"/>
  <c r="S231" i="5"/>
  <c r="P231" i="5"/>
  <c r="N231" i="5"/>
  <c r="M231" i="5"/>
  <c r="L231" i="5"/>
  <c r="AH231" i="5" s="1"/>
  <c r="K231" i="5"/>
  <c r="J231" i="5"/>
  <c r="I231" i="5"/>
  <c r="H231" i="5"/>
  <c r="AO231" i="5" s="1"/>
  <c r="G231" i="5"/>
  <c r="AC231" i="5" s="1"/>
  <c r="F231" i="5"/>
  <c r="AB231" i="5" s="1"/>
  <c r="E231" i="5"/>
  <c r="AA231" i="5" s="1"/>
  <c r="D231" i="5"/>
  <c r="C231" i="5"/>
  <c r="AT230" i="5"/>
  <c r="AR230" i="5"/>
  <c r="AP230" i="5"/>
  <c r="AJ230" i="5"/>
  <c r="AE230" i="5"/>
  <c r="X230" i="5"/>
  <c r="V230" i="5"/>
  <c r="T230" i="5"/>
  <c r="M230" i="5"/>
  <c r="AI230" i="5" s="1"/>
  <c r="L230" i="5"/>
  <c r="K230" i="5"/>
  <c r="AG230" i="5" s="1"/>
  <c r="J230" i="5"/>
  <c r="I230" i="5"/>
  <c r="H230" i="5"/>
  <c r="AO230" i="5" s="1"/>
  <c r="G230" i="5"/>
  <c r="F230" i="5"/>
  <c r="E230" i="5"/>
  <c r="P230" i="5" s="1"/>
  <c r="D230" i="5"/>
  <c r="C230" i="5"/>
  <c r="Y230" i="5" s="1"/>
  <c r="AT229" i="5"/>
  <c r="AN229" i="5"/>
  <c r="AL229" i="5"/>
  <c r="AI229" i="5"/>
  <c r="AE229" i="5"/>
  <c r="Y229" i="5"/>
  <c r="X229" i="5"/>
  <c r="W229" i="5"/>
  <c r="P229" i="5"/>
  <c r="M229" i="5"/>
  <c r="L229" i="5"/>
  <c r="AS229" i="5" s="1"/>
  <c r="K229" i="5"/>
  <c r="V229" i="5" s="1"/>
  <c r="J229" i="5"/>
  <c r="I229" i="5"/>
  <c r="H229" i="5"/>
  <c r="G229" i="5"/>
  <c r="AC229" i="5" s="1"/>
  <c r="F229" i="5"/>
  <c r="E229" i="5"/>
  <c r="AA229" i="5" s="1"/>
  <c r="D229" i="5"/>
  <c r="AK229" i="5" s="1"/>
  <c r="C229" i="5"/>
  <c r="N229" i="5" s="1"/>
  <c r="AJ228" i="5"/>
  <c r="AG228" i="5"/>
  <c r="Y228" i="5"/>
  <c r="X228" i="5"/>
  <c r="P228" i="5"/>
  <c r="M228" i="5"/>
  <c r="AI228" i="5" s="1"/>
  <c r="L228" i="5"/>
  <c r="AH228" i="5" s="1"/>
  <c r="K228" i="5"/>
  <c r="AR228" i="5" s="1"/>
  <c r="J228" i="5"/>
  <c r="I228" i="5"/>
  <c r="H228" i="5"/>
  <c r="G228" i="5"/>
  <c r="AC228" i="5" s="1"/>
  <c r="F228" i="5"/>
  <c r="Q228" i="5" s="1"/>
  <c r="E228" i="5"/>
  <c r="D228" i="5"/>
  <c r="C228" i="5"/>
  <c r="N228" i="5" s="1"/>
  <c r="AP227" i="5"/>
  <c r="AL227" i="5"/>
  <c r="AK227" i="5"/>
  <c r="AE227" i="5"/>
  <c r="AD227" i="5"/>
  <c r="AB227" i="5"/>
  <c r="Z227" i="5"/>
  <c r="S227" i="5"/>
  <c r="P227" i="5"/>
  <c r="M227" i="5"/>
  <c r="AT227" i="5" s="1"/>
  <c r="L227" i="5"/>
  <c r="K227" i="5"/>
  <c r="J227" i="5"/>
  <c r="AQ227" i="5" s="1"/>
  <c r="I227" i="5"/>
  <c r="T227" i="5" s="1"/>
  <c r="H227" i="5"/>
  <c r="AO227" i="5" s="1"/>
  <c r="G227" i="5"/>
  <c r="AC227" i="5" s="1"/>
  <c r="F227" i="5"/>
  <c r="E227" i="5"/>
  <c r="AA227" i="5" s="1"/>
  <c r="D227" i="5"/>
  <c r="O227" i="5" s="1"/>
  <c r="C227" i="5"/>
  <c r="AQ226" i="5"/>
  <c r="AP226" i="5"/>
  <c r="AO226" i="5"/>
  <c r="AJ226" i="5"/>
  <c r="AH226" i="5"/>
  <c r="AE226" i="5"/>
  <c r="AD226" i="5"/>
  <c r="Y226" i="5"/>
  <c r="T226" i="5"/>
  <c r="R226" i="5"/>
  <c r="N226" i="5"/>
  <c r="M226" i="5"/>
  <c r="AI226" i="5" s="1"/>
  <c r="L226" i="5"/>
  <c r="K226" i="5"/>
  <c r="J226" i="5"/>
  <c r="I226" i="5"/>
  <c r="H226" i="5"/>
  <c r="S226" i="5" s="1"/>
  <c r="G226" i="5"/>
  <c r="F226" i="5"/>
  <c r="Q226" i="5" s="1"/>
  <c r="E226" i="5"/>
  <c r="P226" i="5" s="1"/>
  <c r="D226" i="5"/>
  <c r="C226" i="5"/>
  <c r="AJ225" i="5"/>
  <c r="Z225" i="5"/>
  <c r="W225" i="5"/>
  <c r="V225" i="5"/>
  <c r="M225" i="5"/>
  <c r="AI225" i="5" s="1"/>
  <c r="L225" i="5"/>
  <c r="AS225" i="5" s="1"/>
  <c r="K225" i="5"/>
  <c r="J225" i="5"/>
  <c r="I225" i="5"/>
  <c r="H225" i="5"/>
  <c r="G225" i="5"/>
  <c r="F225" i="5"/>
  <c r="E225" i="5"/>
  <c r="D225" i="5"/>
  <c r="C225" i="5"/>
  <c r="N225" i="5" s="1"/>
  <c r="AP224" i="5"/>
  <c r="AJ224" i="5"/>
  <c r="AG224" i="5"/>
  <c r="AE224" i="5"/>
  <c r="Y224" i="5"/>
  <c r="V224" i="5"/>
  <c r="T224" i="5"/>
  <c r="N224" i="5"/>
  <c r="M224" i="5"/>
  <c r="L224" i="5"/>
  <c r="AH224" i="5" s="1"/>
  <c r="K224" i="5"/>
  <c r="AR224" i="5" s="1"/>
  <c r="J224" i="5"/>
  <c r="U224" i="5" s="1"/>
  <c r="I224" i="5"/>
  <c r="H224" i="5"/>
  <c r="S224" i="5" s="1"/>
  <c r="G224" i="5"/>
  <c r="F224" i="5"/>
  <c r="E224" i="5"/>
  <c r="D224" i="5"/>
  <c r="C224" i="5"/>
  <c r="AP223" i="5"/>
  <c r="AL223" i="5"/>
  <c r="AE223" i="5"/>
  <c r="AB223" i="5"/>
  <c r="AA223" i="5"/>
  <c r="S223" i="5"/>
  <c r="P223" i="5"/>
  <c r="M223" i="5"/>
  <c r="L223" i="5"/>
  <c r="K223" i="5"/>
  <c r="V223" i="5" s="1"/>
  <c r="J223" i="5"/>
  <c r="I223" i="5"/>
  <c r="T223" i="5" s="1"/>
  <c r="H223" i="5"/>
  <c r="G223" i="5"/>
  <c r="AC223" i="5" s="1"/>
  <c r="F223" i="5"/>
  <c r="E223" i="5"/>
  <c r="D223" i="5"/>
  <c r="C223" i="5"/>
  <c r="AP222" i="5"/>
  <c r="AJ222" i="5"/>
  <c r="AE222" i="5"/>
  <c r="AB222" i="5"/>
  <c r="T222" i="5"/>
  <c r="P222" i="5"/>
  <c r="M222" i="5"/>
  <c r="AT222" i="5" s="1"/>
  <c r="L222" i="5"/>
  <c r="K222" i="5"/>
  <c r="AG222" i="5" s="1"/>
  <c r="J222" i="5"/>
  <c r="U222" i="5" s="1"/>
  <c r="I222" i="5"/>
  <c r="H222" i="5"/>
  <c r="G222" i="5"/>
  <c r="F222" i="5"/>
  <c r="AM222" i="5" s="1"/>
  <c r="E222" i="5"/>
  <c r="D222" i="5"/>
  <c r="C222" i="5"/>
  <c r="AP221" i="5"/>
  <c r="AN221" i="5"/>
  <c r="AL221" i="5"/>
  <c r="AJ221" i="5"/>
  <c r="AH221" i="5"/>
  <c r="AD221" i="5"/>
  <c r="AC221" i="5"/>
  <c r="W221" i="5"/>
  <c r="T221" i="5"/>
  <c r="S221" i="5"/>
  <c r="R221" i="5"/>
  <c r="Q221" i="5"/>
  <c r="M221" i="5"/>
  <c r="L221" i="5"/>
  <c r="AS221" i="5" s="1"/>
  <c r="K221" i="5"/>
  <c r="J221" i="5"/>
  <c r="I221" i="5"/>
  <c r="AE221" i="5" s="1"/>
  <c r="H221" i="5"/>
  <c r="AO221" i="5" s="1"/>
  <c r="G221" i="5"/>
  <c r="F221" i="5"/>
  <c r="E221" i="5"/>
  <c r="AA221" i="5" s="1"/>
  <c r="D221" i="5"/>
  <c r="O221" i="5" s="1"/>
  <c r="C221" i="5"/>
  <c r="AT220" i="5"/>
  <c r="AP220" i="5"/>
  <c r="AI220" i="5"/>
  <c r="AH220" i="5"/>
  <c r="X220" i="5"/>
  <c r="W220" i="5"/>
  <c r="T220" i="5"/>
  <c r="S220" i="5"/>
  <c r="P220" i="5"/>
  <c r="M220" i="5"/>
  <c r="L220" i="5"/>
  <c r="AS220" i="5" s="1"/>
  <c r="K220" i="5"/>
  <c r="J220" i="5"/>
  <c r="I220" i="5"/>
  <c r="AE220" i="5" s="1"/>
  <c r="H220" i="5"/>
  <c r="G220" i="5"/>
  <c r="AC220" i="5" s="1"/>
  <c r="F220" i="5"/>
  <c r="Q220" i="5" s="1"/>
  <c r="E220" i="5"/>
  <c r="D220" i="5"/>
  <c r="C220" i="5"/>
  <c r="AO219" i="5"/>
  <c r="AL219" i="5"/>
  <c r="AK219" i="5"/>
  <c r="AJ219" i="5"/>
  <c r="AD219" i="5"/>
  <c r="Z219" i="5"/>
  <c r="T219" i="5"/>
  <c r="S219" i="5"/>
  <c r="P219" i="5"/>
  <c r="N219" i="5"/>
  <c r="M219" i="5"/>
  <c r="AI219" i="5" s="1"/>
  <c r="L219" i="5"/>
  <c r="K219" i="5"/>
  <c r="J219" i="5"/>
  <c r="AQ219" i="5" s="1"/>
  <c r="I219" i="5"/>
  <c r="H219" i="5"/>
  <c r="G219" i="5"/>
  <c r="F219" i="5"/>
  <c r="E219" i="5"/>
  <c r="AA219" i="5" s="1"/>
  <c r="D219" i="5"/>
  <c r="O219" i="5" s="1"/>
  <c r="C219" i="5"/>
  <c r="Y219" i="5" s="1"/>
  <c r="AQ218" i="5"/>
  <c r="AN218" i="5"/>
  <c r="AJ218" i="5"/>
  <c r="AI218" i="5"/>
  <c r="V218" i="5"/>
  <c r="Q218" i="5"/>
  <c r="M218" i="5"/>
  <c r="AT218" i="5" s="1"/>
  <c r="L218" i="5"/>
  <c r="K218" i="5"/>
  <c r="J218" i="5"/>
  <c r="U218" i="5" s="1"/>
  <c r="I218" i="5"/>
  <c r="H218" i="5"/>
  <c r="G218" i="5"/>
  <c r="F218" i="5"/>
  <c r="AM218" i="5" s="1"/>
  <c r="E218" i="5"/>
  <c r="D218" i="5"/>
  <c r="C218" i="5"/>
  <c r="AS217" i="5"/>
  <c r="AP217" i="5"/>
  <c r="AI217" i="5"/>
  <c r="AD217" i="5"/>
  <c r="X217" i="5"/>
  <c r="V217" i="5"/>
  <c r="U217" i="5"/>
  <c r="Q217" i="5"/>
  <c r="M217" i="5"/>
  <c r="AT217" i="5" s="1"/>
  <c r="L217" i="5"/>
  <c r="W217" i="5" s="1"/>
  <c r="K217" i="5"/>
  <c r="AR217" i="5" s="1"/>
  <c r="J217" i="5"/>
  <c r="AF217" i="5" s="1"/>
  <c r="I217" i="5"/>
  <c r="H217" i="5"/>
  <c r="AO217" i="5" s="1"/>
  <c r="G217" i="5"/>
  <c r="F217" i="5"/>
  <c r="E217" i="5"/>
  <c r="P217" i="5" s="1"/>
  <c r="D217" i="5"/>
  <c r="C217" i="5"/>
  <c r="AO216" i="5"/>
  <c r="AN216" i="5"/>
  <c r="AG216" i="5"/>
  <c r="AF216" i="5"/>
  <c r="AC216" i="5"/>
  <c r="V216" i="5"/>
  <c r="U216" i="5"/>
  <c r="S216" i="5"/>
  <c r="R216" i="5"/>
  <c r="P216" i="5"/>
  <c r="M216" i="5"/>
  <c r="L216" i="5"/>
  <c r="K216" i="5"/>
  <c r="AR216" i="5" s="1"/>
  <c r="J216" i="5"/>
  <c r="AQ216" i="5" s="1"/>
  <c r="I216" i="5"/>
  <c r="H216" i="5"/>
  <c r="AD216" i="5" s="1"/>
  <c r="G216" i="5"/>
  <c r="F216" i="5"/>
  <c r="AM216" i="5" s="1"/>
  <c r="E216" i="5"/>
  <c r="D216" i="5"/>
  <c r="C216" i="5"/>
  <c r="AT215" i="5"/>
  <c r="AO215" i="5"/>
  <c r="AJ215" i="5"/>
  <c r="AA215" i="5"/>
  <c r="Y215" i="5"/>
  <c r="X215" i="5"/>
  <c r="W215" i="5"/>
  <c r="S215" i="5"/>
  <c r="P215" i="5"/>
  <c r="M215" i="5"/>
  <c r="AI215" i="5" s="1"/>
  <c r="L215" i="5"/>
  <c r="K215" i="5"/>
  <c r="J215" i="5"/>
  <c r="I215" i="5"/>
  <c r="H215" i="5"/>
  <c r="AD215" i="5" s="1"/>
  <c r="G215" i="5"/>
  <c r="F215" i="5"/>
  <c r="E215" i="5"/>
  <c r="AL215" i="5" s="1"/>
  <c r="D215" i="5"/>
  <c r="O215" i="5" s="1"/>
  <c r="C215" i="5"/>
  <c r="N215" i="5" s="1"/>
  <c r="AM214" i="5"/>
  <c r="AB214" i="5"/>
  <c r="AA214" i="5"/>
  <c r="Y214" i="5"/>
  <c r="Q214" i="5"/>
  <c r="M214" i="5"/>
  <c r="L214" i="5"/>
  <c r="AH214" i="5" s="1"/>
  <c r="K214" i="5"/>
  <c r="J214" i="5"/>
  <c r="I214" i="5"/>
  <c r="T214" i="5" s="1"/>
  <c r="H214" i="5"/>
  <c r="G214" i="5"/>
  <c r="F214" i="5"/>
  <c r="E214" i="5"/>
  <c r="D214" i="5"/>
  <c r="C214" i="5"/>
  <c r="N214" i="5" s="1"/>
  <c r="AO213" i="5"/>
  <c r="AJ213" i="5"/>
  <c r="AI213" i="5"/>
  <c r="AC213" i="5"/>
  <c r="X213" i="5"/>
  <c r="W213" i="5"/>
  <c r="R213" i="5"/>
  <c r="M213" i="5"/>
  <c r="AT213" i="5" s="1"/>
  <c r="L213" i="5"/>
  <c r="K213" i="5"/>
  <c r="V213" i="5" s="1"/>
  <c r="J213" i="5"/>
  <c r="I213" i="5"/>
  <c r="T213" i="5" s="1"/>
  <c r="H213" i="5"/>
  <c r="S213" i="5" s="1"/>
  <c r="G213" i="5"/>
  <c r="AN213" i="5" s="1"/>
  <c r="F213" i="5"/>
  <c r="E213" i="5"/>
  <c r="AL213" i="5" s="1"/>
  <c r="D213" i="5"/>
  <c r="C213" i="5"/>
  <c r="N213" i="5" s="1"/>
  <c r="AR212" i="5"/>
  <c r="M212" i="5"/>
  <c r="L212" i="5"/>
  <c r="K212" i="5"/>
  <c r="J212" i="5"/>
  <c r="I212" i="5"/>
  <c r="H212" i="5"/>
  <c r="G212" i="5"/>
  <c r="AN212" i="5" s="1"/>
  <c r="F212" i="5"/>
  <c r="AB212" i="5" s="1"/>
  <c r="E212" i="5"/>
  <c r="AL212" i="5" s="1"/>
  <c r="D212" i="5"/>
  <c r="C212" i="5"/>
  <c r="AO211" i="5"/>
  <c r="AL211" i="5"/>
  <c r="AD211" i="5"/>
  <c r="AA211" i="5"/>
  <c r="X211" i="5"/>
  <c r="S211" i="5"/>
  <c r="P211" i="5"/>
  <c r="O211" i="5"/>
  <c r="M211" i="5"/>
  <c r="L211" i="5"/>
  <c r="K211" i="5"/>
  <c r="J211" i="5"/>
  <c r="I211" i="5"/>
  <c r="H211" i="5"/>
  <c r="G211" i="5"/>
  <c r="F211" i="5"/>
  <c r="E211" i="5"/>
  <c r="D211" i="5"/>
  <c r="Z211" i="5" s="1"/>
  <c r="C211" i="5"/>
  <c r="AN210" i="5"/>
  <c r="AK210" i="5"/>
  <c r="AI210" i="5"/>
  <c r="AH210" i="5"/>
  <c r="V210" i="5"/>
  <c r="U210" i="5"/>
  <c r="T210" i="5"/>
  <c r="M210" i="5"/>
  <c r="L210" i="5"/>
  <c r="K210" i="5"/>
  <c r="AR210" i="5" s="1"/>
  <c r="J210" i="5"/>
  <c r="AF210" i="5" s="1"/>
  <c r="I210" i="5"/>
  <c r="AE210" i="5" s="1"/>
  <c r="H210" i="5"/>
  <c r="G210" i="5"/>
  <c r="F210" i="5"/>
  <c r="E210" i="5"/>
  <c r="D210" i="5"/>
  <c r="Z210" i="5" s="1"/>
  <c r="C210" i="5"/>
  <c r="Y210" i="5" s="1"/>
  <c r="AO209" i="5"/>
  <c r="AD209" i="5"/>
  <c r="AC209" i="5"/>
  <c r="S209" i="5"/>
  <c r="R209" i="5"/>
  <c r="Q209" i="5"/>
  <c r="P209" i="5"/>
  <c r="M209" i="5"/>
  <c r="L209" i="5"/>
  <c r="K209" i="5"/>
  <c r="J209" i="5"/>
  <c r="I209" i="5"/>
  <c r="H209" i="5"/>
  <c r="G209" i="5"/>
  <c r="AN209" i="5" s="1"/>
  <c r="F209" i="5"/>
  <c r="E209" i="5"/>
  <c r="AA209" i="5" s="1"/>
  <c r="D209" i="5"/>
  <c r="C209" i="5"/>
  <c r="AT208" i="5"/>
  <c r="AS208" i="5"/>
  <c r="AR208" i="5"/>
  <c r="AH208" i="5"/>
  <c r="AB208" i="5"/>
  <c r="W208" i="5"/>
  <c r="V208" i="5"/>
  <c r="T208" i="5"/>
  <c r="O208" i="5"/>
  <c r="M208" i="5"/>
  <c r="X208" i="5" s="1"/>
  <c r="L208" i="5"/>
  <c r="K208" i="5"/>
  <c r="AG208" i="5" s="1"/>
  <c r="J208" i="5"/>
  <c r="I208" i="5"/>
  <c r="H208" i="5"/>
  <c r="AD208" i="5" s="1"/>
  <c r="G208" i="5"/>
  <c r="AN208" i="5" s="1"/>
  <c r="F208" i="5"/>
  <c r="E208" i="5"/>
  <c r="D208" i="5"/>
  <c r="Z208" i="5" s="1"/>
  <c r="C208" i="5"/>
  <c r="AT207" i="5"/>
  <c r="AP207" i="5"/>
  <c r="AE207" i="5"/>
  <c r="AD207" i="5"/>
  <c r="X207" i="5"/>
  <c r="M207" i="5"/>
  <c r="AI207" i="5" s="1"/>
  <c r="L207" i="5"/>
  <c r="AH207" i="5" s="1"/>
  <c r="K207" i="5"/>
  <c r="J207" i="5"/>
  <c r="I207" i="5"/>
  <c r="T207" i="5" s="1"/>
  <c r="H207" i="5"/>
  <c r="G207" i="5"/>
  <c r="F207" i="5"/>
  <c r="E207" i="5"/>
  <c r="D207" i="5"/>
  <c r="O207" i="5" s="1"/>
  <c r="C207" i="5"/>
  <c r="AJ207" i="5" s="1"/>
  <c r="AT206" i="5"/>
  <c r="AM206" i="5"/>
  <c r="AK206" i="5"/>
  <c r="AF206" i="5"/>
  <c r="AB206" i="5"/>
  <c r="X206" i="5"/>
  <c r="U206" i="5"/>
  <c r="Q206" i="5"/>
  <c r="M206" i="5"/>
  <c r="AI206" i="5" s="1"/>
  <c r="L206" i="5"/>
  <c r="AH206" i="5" s="1"/>
  <c r="K206" i="5"/>
  <c r="J206" i="5"/>
  <c r="AQ206" i="5" s="1"/>
  <c r="I206" i="5"/>
  <c r="AE206" i="5" s="1"/>
  <c r="H206" i="5"/>
  <c r="AO206" i="5" s="1"/>
  <c r="G206" i="5"/>
  <c r="AN206" i="5" s="1"/>
  <c r="F206" i="5"/>
  <c r="E206" i="5"/>
  <c r="D206" i="5"/>
  <c r="C206" i="5"/>
  <c r="Y206" i="5" s="1"/>
  <c r="AK205" i="5"/>
  <c r="AJ205" i="5"/>
  <c r="AD205" i="5"/>
  <c r="AC205" i="5"/>
  <c r="R205" i="5"/>
  <c r="P205" i="5"/>
  <c r="M205" i="5"/>
  <c r="L205" i="5"/>
  <c r="AH205" i="5" s="1"/>
  <c r="K205" i="5"/>
  <c r="J205" i="5"/>
  <c r="AF205" i="5" s="1"/>
  <c r="I205" i="5"/>
  <c r="H205" i="5"/>
  <c r="S205" i="5" s="1"/>
  <c r="G205" i="5"/>
  <c r="AN205" i="5" s="1"/>
  <c r="F205" i="5"/>
  <c r="Q205" i="5" s="1"/>
  <c r="E205" i="5"/>
  <c r="AA205" i="5" s="1"/>
  <c r="D205" i="5"/>
  <c r="C205" i="5"/>
  <c r="N205" i="5" s="1"/>
  <c r="AN204" i="5"/>
  <c r="AJ204" i="5"/>
  <c r="AF204" i="5"/>
  <c r="Y204" i="5"/>
  <c r="Q204" i="5"/>
  <c r="P204" i="5"/>
  <c r="M204" i="5"/>
  <c r="L204" i="5"/>
  <c r="K204" i="5"/>
  <c r="AG204" i="5" s="1"/>
  <c r="J204" i="5"/>
  <c r="I204" i="5"/>
  <c r="AE204" i="5" s="1"/>
  <c r="H204" i="5"/>
  <c r="S204" i="5" s="1"/>
  <c r="G204" i="5"/>
  <c r="F204" i="5"/>
  <c r="E204" i="5"/>
  <c r="D204" i="5"/>
  <c r="C204" i="5"/>
  <c r="N204" i="5" s="1"/>
  <c r="AT203" i="5"/>
  <c r="AP203" i="5"/>
  <c r="AN203" i="5"/>
  <c r="AI203" i="5"/>
  <c r="AE203" i="5"/>
  <c r="AA203" i="5"/>
  <c r="V203" i="5"/>
  <c r="R203" i="5"/>
  <c r="N203" i="5"/>
  <c r="M203" i="5"/>
  <c r="X203" i="5" s="1"/>
  <c r="L203" i="5"/>
  <c r="AS203" i="5" s="1"/>
  <c r="K203" i="5"/>
  <c r="J203" i="5"/>
  <c r="I203" i="5"/>
  <c r="T203" i="5" s="1"/>
  <c r="H203" i="5"/>
  <c r="G203" i="5"/>
  <c r="AC203" i="5" s="1"/>
  <c r="F203" i="5"/>
  <c r="E203" i="5"/>
  <c r="D203" i="5"/>
  <c r="C203" i="5"/>
  <c r="Y203" i="5" s="1"/>
  <c r="AT202" i="5"/>
  <c r="AR202" i="5"/>
  <c r="AG202" i="5"/>
  <c r="AC202" i="5"/>
  <c r="Y202" i="5"/>
  <c r="X202" i="5"/>
  <c r="R202" i="5"/>
  <c r="M202" i="5"/>
  <c r="AI202" i="5" s="1"/>
  <c r="L202" i="5"/>
  <c r="K202" i="5"/>
  <c r="V202" i="5" s="1"/>
  <c r="J202" i="5"/>
  <c r="I202" i="5"/>
  <c r="H202" i="5"/>
  <c r="S202" i="5" s="1"/>
  <c r="G202" i="5"/>
  <c r="AN202" i="5" s="1"/>
  <c r="F202" i="5"/>
  <c r="AM202" i="5" s="1"/>
  <c r="E202" i="5"/>
  <c r="P202" i="5" s="1"/>
  <c r="D202" i="5"/>
  <c r="C202" i="5"/>
  <c r="AT201" i="5"/>
  <c r="AL201" i="5"/>
  <c r="AC201" i="5"/>
  <c r="Z201" i="5"/>
  <c r="X201" i="5"/>
  <c r="R201" i="5"/>
  <c r="M201" i="5"/>
  <c r="AI201" i="5" s="1"/>
  <c r="L201" i="5"/>
  <c r="AS201" i="5" s="1"/>
  <c r="K201" i="5"/>
  <c r="V201" i="5" s="1"/>
  <c r="J201" i="5"/>
  <c r="I201" i="5"/>
  <c r="H201" i="5"/>
  <c r="AD201" i="5" s="1"/>
  <c r="G201" i="5"/>
  <c r="AN201" i="5" s="1"/>
  <c r="F201" i="5"/>
  <c r="Q201" i="5" s="1"/>
  <c r="E201" i="5"/>
  <c r="D201" i="5"/>
  <c r="AK201" i="5" s="1"/>
  <c r="C201" i="5"/>
  <c r="AI200" i="5"/>
  <c r="AF200" i="5"/>
  <c r="AC200" i="5"/>
  <c r="Y200" i="5"/>
  <c r="U200" i="5"/>
  <c r="Q200" i="5"/>
  <c r="M200" i="5"/>
  <c r="L200" i="5"/>
  <c r="AS200" i="5" s="1"/>
  <c r="K200" i="5"/>
  <c r="J200" i="5"/>
  <c r="AQ200" i="5" s="1"/>
  <c r="I200" i="5"/>
  <c r="AE200" i="5" s="1"/>
  <c r="H200" i="5"/>
  <c r="S200" i="5" s="1"/>
  <c r="G200" i="5"/>
  <c r="F200" i="5"/>
  <c r="E200" i="5"/>
  <c r="P200" i="5" s="1"/>
  <c r="D200" i="5"/>
  <c r="C200" i="5"/>
  <c r="N200" i="5" s="1"/>
  <c r="AP199" i="5"/>
  <c r="AO199" i="5"/>
  <c r="AN199" i="5"/>
  <c r="AM199" i="5"/>
  <c r="AI199" i="5"/>
  <c r="AE199" i="5"/>
  <c r="AC199" i="5"/>
  <c r="S199" i="5"/>
  <c r="R199" i="5"/>
  <c r="Q199" i="5"/>
  <c r="M199" i="5"/>
  <c r="L199" i="5"/>
  <c r="AS199" i="5" s="1"/>
  <c r="K199" i="5"/>
  <c r="V199" i="5" s="1"/>
  <c r="J199" i="5"/>
  <c r="I199" i="5"/>
  <c r="T199" i="5" s="1"/>
  <c r="H199" i="5"/>
  <c r="AD199" i="5" s="1"/>
  <c r="G199" i="5"/>
  <c r="F199" i="5"/>
  <c r="AB199" i="5" s="1"/>
  <c r="E199" i="5"/>
  <c r="D199" i="5"/>
  <c r="C199" i="5"/>
  <c r="AT198" i="5"/>
  <c r="AI198" i="5"/>
  <c r="X198" i="5"/>
  <c r="R198" i="5"/>
  <c r="M198" i="5"/>
  <c r="L198" i="5"/>
  <c r="K198" i="5"/>
  <c r="J198" i="5"/>
  <c r="I198" i="5"/>
  <c r="H198" i="5"/>
  <c r="S198" i="5" s="1"/>
  <c r="G198" i="5"/>
  <c r="F198" i="5"/>
  <c r="AM198" i="5" s="1"/>
  <c r="E198" i="5"/>
  <c r="P198" i="5" s="1"/>
  <c r="D198" i="5"/>
  <c r="C198" i="5"/>
  <c r="AT197" i="5"/>
  <c r="AP197" i="5"/>
  <c r="AO197" i="5"/>
  <c r="AN197" i="5"/>
  <c r="AL197" i="5"/>
  <c r="AI197" i="5"/>
  <c r="AE197" i="5"/>
  <c r="X197" i="5"/>
  <c r="S197" i="5"/>
  <c r="R197" i="5"/>
  <c r="M197" i="5"/>
  <c r="L197" i="5"/>
  <c r="AS197" i="5" s="1"/>
  <c r="K197" i="5"/>
  <c r="V197" i="5" s="1"/>
  <c r="J197" i="5"/>
  <c r="I197" i="5"/>
  <c r="T197" i="5" s="1"/>
  <c r="H197" i="5"/>
  <c r="AD197" i="5" s="1"/>
  <c r="G197" i="5"/>
  <c r="AC197" i="5" s="1"/>
  <c r="F197" i="5"/>
  <c r="Q197" i="5" s="1"/>
  <c r="E197" i="5"/>
  <c r="P197" i="5" s="1"/>
  <c r="D197" i="5"/>
  <c r="C197" i="5"/>
  <c r="AJ196" i="5"/>
  <c r="AI196" i="5"/>
  <c r="AC196" i="5"/>
  <c r="Y196" i="5"/>
  <c r="X196" i="5"/>
  <c r="V196" i="5"/>
  <c r="R196" i="5"/>
  <c r="P196" i="5"/>
  <c r="M196" i="5"/>
  <c r="AT196" i="5" s="1"/>
  <c r="L196" i="5"/>
  <c r="AS196" i="5" s="1"/>
  <c r="K196" i="5"/>
  <c r="AR196" i="5" s="1"/>
  <c r="J196" i="5"/>
  <c r="AQ196" i="5" s="1"/>
  <c r="I196" i="5"/>
  <c r="AE196" i="5" s="1"/>
  <c r="H196" i="5"/>
  <c r="S196" i="5" s="1"/>
  <c r="G196" i="5"/>
  <c r="AN196" i="5" s="1"/>
  <c r="F196" i="5"/>
  <c r="Q196" i="5" s="1"/>
  <c r="E196" i="5"/>
  <c r="D196" i="5"/>
  <c r="C196" i="5"/>
  <c r="N196" i="5" s="1"/>
  <c r="AT195" i="5"/>
  <c r="AP195" i="5"/>
  <c r="AM195" i="5"/>
  <c r="AJ195" i="5"/>
  <c r="AI195" i="5"/>
  <c r="AE195" i="5"/>
  <c r="AD195" i="5"/>
  <c r="AB195" i="5"/>
  <c r="V195" i="5"/>
  <c r="Q195" i="5"/>
  <c r="P195" i="5"/>
  <c r="M195" i="5"/>
  <c r="X195" i="5" s="1"/>
  <c r="L195" i="5"/>
  <c r="AS195" i="5" s="1"/>
  <c r="K195" i="5"/>
  <c r="J195" i="5"/>
  <c r="I195" i="5"/>
  <c r="T195" i="5" s="1"/>
  <c r="H195" i="5"/>
  <c r="G195" i="5"/>
  <c r="F195" i="5"/>
  <c r="E195" i="5"/>
  <c r="AL195" i="5" s="1"/>
  <c r="D195" i="5"/>
  <c r="C195" i="5"/>
  <c r="AS194" i="5"/>
  <c r="AR194" i="5"/>
  <c r="AN194" i="5"/>
  <c r="AK194" i="5"/>
  <c r="AI194" i="5"/>
  <c r="Y194" i="5"/>
  <c r="R194" i="5"/>
  <c r="P194" i="5"/>
  <c r="M194" i="5"/>
  <c r="X194" i="5" s="1"/>
  <c r="L194" i="5"/>
  <c r="K194" i="5"/>
  <c r="J194" i="5"/>
  <c r="I194" i="5"/>
  <c r="H194" i="5"/>
  <c r="S194" i="5" s="1"/>
  <c r="G194" i="5"/>
  <c r="AC194" i="5" s="1"/>
  <c r="F194" i="5"/>
  <c r="E194" i="5"/>
  <c r="D194" i="5"/>
  <c r="C194" i="5"/>
  <c r="AT193" i="5"/>
  <c r="AP193" i="5"/>
  <c r="AO193" i="5"/>
  <c r="AH193" i="5"/>
  <c r="S193" i="5"/>
  <c r="P193" i="5"/>
  <c r="M193" i="5"/>
  <c r="L193" i="5"/>
  <c r="AS193" i="5" s="1"/>
  <c r="K193" i="5"/>
  <c r="V193" i="5" s="1"/>
  <c r="J193" i="5"/>
  <c r="I193" i="5"/>
  <c r="T193" i="5" s="1"/>
  <c r="H193" i="5"/>
  <c r="AD193" i="5" s="1"/>
  <c r="G193" i="5"/>
  <c r="F193" i="5"/>
  <c r="AB193" i="5" s="1"/>
  <c r="E193" i="5"/>
  <c r="D193" i="5"/>
  <c r="C193" i="5"/>
  <c r="AT192" i="5"/>
  <c r="AJ192" i="5"/>
  <c r="AF192" i="5"/>
  <c r="X192" i="5"/>
  <c r="U192" i="5"/>
  <c r="N192" i="5"/>
  <c r="M192" i="5"/>
  <c r="AI192" i="5" s="1"/>
  <c r="L192" i="5"/>
  <c r="AH192" i="5" s="1"/>
  <c r="K192" i="5"/>
  <c r="J192" i="5"/>
  <c r="AQ192" i="5" s="1"/>
  <c r="I192" i="5"/>
  <c r="H192" i="5"/>
  <c r="G192" i="5"/>
  <c r="F192" i="5"/>
  <c r="E192" i="5"/>
  <c r="P192" i="5" s="1"/>
  <c r="D192" i="5"/>
  <c r="AK192" i="5" s="1"/>
  <c r="C192" i="5"/>
  <c r="Y192" i="5" s="1"/>
  <c r="AT191" i="5"/>
  <c r="AO191" i="5"/>
  <c r="AE191" i="5"/>
  <c r="AD191" i="5"/>
  <c r="AB191" i="5"/>
  <c r="X191" i="5"/>
  <c r="W191" i="5"/>
  <c r="S191" i="5"/>
  <c r="Q191" i="5"/>
  <c r="M191" i="5"/>
  <c r="AI191" i="5" s="1"/>
  <c r="L191" i="5"/>
  <c r="AS191" i="5" s="1"/>
  <c r="K191" i="5"/>
  <c r="V191" i="5" s="1"/>
  <c r="J191" i="5"/>
  <c r="AQ191" i="5" s="1"/>
  <c r="I191" i="5"/>
  <c r="H191" i="5"/>
  <c r="G191" i="5"/>
  <c r="F191" i="5"/>
  <c r="AM191" i="5" s="1"/>
  <c r="E191" i="5"/>
  <c r="D191" i="5"/>
  <c r="C191" i="5"/>
  <c r="N191" i="5" s="1"/>
  <c r="AK190" i="5"/>
  <c r="AH190" i="5"/>
  <c r="U190" i="5"/>
  <c r="R190" i="5"/>
  <c r="M190" i="5"/>
  <c r="L190" i="5"/>
  <c r="K190" i="5"/>
  <c r="J190" i="5"/>
  <c r="AQ190" i="5" s="1"/>
  <c r="I190" i="5"/>
  <c r="H190" i="5"/>
  <c r="G190" i="5"/>
  <c r="AC190" i="5" s="1"/>
  <c r="F190" i="5"/>
  <c r="E190" i="5"/>
  <c r="P190" i="5" s="1"/>
  <c r="D190" i="5"/>
  <c r="C190" i="5"/>
  <c r="AT189" i="5"/>
  <c r="AQ189" i="5"/>
  <c r="AP189" i="5"/>
  <c r="AO189" i="5"/>
  <c r="AI189" i="5"/>
  <c r="AE189" i="5"/>
  <c r="X189" i="5"/>
  <c r="T189" i="5"/>
  <c r="S189" i="5"/>
  <c r="O189" i="5"/>
  <c r="M189" i="5"/>
  <c r="L189" i="5"/>
  <c r="K189" i="5"/>
  <c r="V189" i="5" s="1"/>
  <c r="J189" i="5"/>
  <c r="I189" i="5"/>
  <c r="H189" i="5"/>
  <c r="AD189" i="5" s="1"/>
  <c r="G189" i="5"/>
  <c r="F189" i="5"/>
  <c r="AM189" i="5" s="1"/>
  <c r="E189" i="5"/>
  <c r="D189" i="5"/>
  <c r="AK189" i="5" s="1"/>
  <c r="C189" i="5"/>
  <c r="AP188" i="5"/>
  <c r="AH188" i="5"/>
  <c r="AB188" i="5"/>
  <c r="Y188" i="5"/>
  <c r="U188" i="5"/>
  <c r="M188" i="5"/>
  <c r="AT188" i="5" s="1"/>
  <c r="L188" i="5"/>
  <c r="AS188" i="5" s="1"/>
  <c r="K188" i="5"/>
  <c r="AR188" i="5" s="1"/>
  <c r="J188" i="5"/>
  <c r="AQ188" i="5" s="1"/>
  <c r="I188" i="5"/>
  <c r="H188" i="5"/>
  <c r="S188" i="5" s="1"/>
  <c r="G188" i="5"/>
  <c r="F188" i="5"/>
  <c r="E188" i="5"/>
  <c r="D188" i="5"/>
  <c r="C188" i="5"/>
  <c r="AP187" i="5"/>
  <c r="W187" i="5"/>
  <c r="T187" i="5"/>
  <c r="S187" i="5"/>
  <c r="N187" i="5"/>
  <c r="M187" i="5"/>
  <c r="L187" i="5"/>
  <c r="AS187" i="5" s="1"/>
  <c r="K187" i="5"/>
  <c r="J187" i="5"/>
  <c r="I187" i="5"/>
  <c r="AE187" i="5" s="1"/>
  <c r="H187" i="5"/>
  <c r="AO187" i="5" s="1"/>
  <c r="G187" i="5"/>
  <c r="AC187" i="5" s="1"/>
  <c r="F187" i="5"/>
  <c r="AB187" i="5" s="1"/>
  <c r="E187" i="5"/>
  <c r="D187" i="5"/>
  <c r="C187" i="5"/>
  <c r="Y187" i="5" s="1"/>
  <c r="AS186" i="5"/>
  <c r="AN186" i="5"/>
  <c r="AJ186" i="5"/>
  <c r="AH186" i="5"/>
  <c r="Y186" i="5"/>
  <c r="W186" i="5"/>
  <c r="V186" i="5"/>
  <c r="M186" i="5"/>
  <c r="L186" i="5"/>
  <c r="K186" i="5"/>
  <c r="J186" i="5"/>
  <c r="AF186" i="5" s="1"/>
  <c r="I186" i="5"/>
  <c r="AP186" i="5" s="1"/>
  <c r="H186" i="5"/>
  <c r="G186" i="5"/>
  <c r="R186" i="5" s="1"/>
  <c r="F186" i="5"/>
  <c r="AM186" i="5" s="1"/>
  <c r="E186" i="5"/>
  <c r="D186" i="5"/>
  <c r="AK186" i="5" s="1"/>
  <c r="C186" i="5"/>
  <c r="N186" i="5" s="1"/>
  <c r="AQ185" i="5"/>
  <c r="AP185" i="5"/>
  <c r="AM185" i="5"/>
  <c r="AI185" i="5"/>
  <c r="AE185" i="5"/>
  <c r="AB185" i="5"/>
  <c r="T185" i="5"/>
  <c r="Q185" i="5"/>
  <c r="M185" i="5"/>
  <c r="L185" i="5"/>
  <c r="AS185" i="5" s="1"/>
  <c r="K185" i="5"/>
  <c r="V185" i="5" s="1"/>
  <c r="J185" i="5"/>
  <c r="I185" i="5"/>
  <c r="H185" i="5"/>
  <c r="G185" i="5"/>
  <c r="F185" i="5"/>
  <c r="E185" i="5"/>
  <c r="AA185" i="5" s="1"/>
  <c r="D185" i="5"/>
  <c r="O185" i="5" s="1"/>
  <c r="C185" i="5"/>
  <c r="Y185" i="5" s="1"/>
  <c r="AR184" i="5"/>
  <c r="AN184" i="5"/>
  <c r="AJ184" i="5"/>
  <c r="AC184" i="5"/>
  <c r="Y184" i="5"/>
  <c r="V184" i="5"/>
  <c r="R184" i="5"/>
  <c r="N184" i="5"/>
  <c r="M184" i="5"/>
  <c r="L184" i="5"/>
  <c r="K184" i="5"/>
  <c r="AG184" i="5" s="1"/>
  <c r="J184" i="5"/>
  <c r="I184" i="5"/>
  <c r="T184" i="5" s="1"/>
  <c r="H184" i="5"/>
  <c r="G184" i="5"/>
  <c r="F184" i="5"/>
  <c r="E184" i="5"/>
  <c r="P184" i="5" s="1"/>
  <c r="D184" i="5"/>
  <c r="AK184" i="5" s="1"/>
  <c r="C184" i="5"/>
  <c r="AB183" i="5"/>
  <c r="Z183" i="5"/>
  <c r="X183" i="5"/>
  <c r="V183" i="5"/>
  <c r="T183" i="5"/>
  <c r="O183" i="5"/>
  <c r="M183" i="5"/>
  <c r="L183" i="5"/>
  <c r="AH183" i="5" s="1"/>
  <c r="K183" i="5"/>
  <c r="J183" i="5"/>
  <c r="AQ183" i="5" s="1"/>
  <c r="I183" i="5"/>
  <c r="AE183" i="5" s="1"/>
  <c r="H183" i="5"/>
  <c r="G183" i="5"/>
  <c r="AN183" i="5" s="1"/>
  <c r="F183" i="5"/>
  <c r="E183" i="5"/>
  <c r="D183" i="5"/>
  <c r="AK183" i="5" s="1"/>
  <c r="C183" i="5"/>
  <c r="N183" i="5" s="1"/>
  <c r="AP182" i="5"/>
  <c r="AJ182" i="5"/>
  <c r="Y182" i="5"/>
  <c r="T182" i="5"/>
  <c r="Q182" i="5"/>
  <c r="M182" i="5"/>
  <c r="AT182" i="5" s="1"/>
  <c r="L182" i="5"/>
  <c r="K182" i="5"/>
  <c r="J182" i="5"/>
  <c r="U182" i="5" s="1"/>
  <c r="I182" i="5"/>
  <c r="AE182" i="5" s="1"/>
  <c r="H182" i="5"/>
  <c r="AD182" i="5" s="1"/>
  <c r="G182" i="5"/>
  <c r="AC182" i="5" s="1"/>
  <c r="F182" i="5"/>
  <c r="E182" i="5"/>
  <c r="D182" i="5"/>
  <c r="C182" i="5"/>
  <c r="N182" i="5" s="1"/>
  <c r="AO181" i="5"/>
  <c r="AM181" i="5"/>
  <c r="AI181" i="5"/>
  <c r="X181" i="5"/>
  <c r="M181" i="5"/>
  <c r="AT181" i="5" s="1"/>
  <c r="L181" i="5"/>
  <c r="W181" i="5" s="1"/>
  <c r="K181" i="5"/>
  <c r="J181" i="5"/>
  <c r="I181" i="5"/>
  <c r="H181" i="5"/>
  <c r="G181" i="5"/>
  <c r="F181" i="5"/>
  <c r="E181" i="5"/>
  <c r="AL181" i="5" s="1"/>
  <c r="D181" i="5"/>
  <c r="Z181" i="5" s="1"/>
  <c r="C181" i="5"/>
  <c r="Y181" i="5" s="1"/>
  <c r="V180" i="5"/>
  <c r="P180" i="5"/>
  <c r="N180" i="5"/>
  <c r="M180" i="5"/>
  <c r="L180" i="5"/>
  <c r="K180" i="5"/>
  <c r="AR180" i="5" s="1"/>
  <c r="J180" i="5"/>
  <c r="AF180" i="5" s="1"/>
  <c r="I180" i="5"/>
  <c r="AP180" i="5" s="1"/>
  <c r="H180" i="5"/>
  <c r="G180" i="5"/>
  <c r="F180" i="5"/>
  <c r="E180" i="5"/>
  <c r="D180" i="5"/>
  <c r="C180" i="5"/>
  <c r="AT179" i="5"/>
  <c r="AQ179" i="5"/>
  <c r="AN179" i="5"/>
  <c r="AM179" i="5"/>
  <c r="AH179" i="5"/>
  <c r="AB179" i="5"/>
  <c r="X179" i="5"/>
  <c r="T179" i="5"/>
  <c r="S179" i="5"/>
  <c r="R179" i="5"/>
  <c r="Q179" i="5"/>
  <c r="M179" i="5"/>
  <c r="AI179" i="5" s="1"/>
  <c r="L179" i="5"/>
  <c r="K179" i="5"/>
  <c r="J179" i="5"/>
  <c r="I179" i="5"/>
  <c r="AP179" i="5" s="1"/>
  <c r="H179" i="5"/>
  <c r="G179" i="5"/>
  <c r="AC179" i="5" s="1"/>
  <c r="F179" i="5"/>
  <c r="E179" i="5"/>
  <c r="D179" i="5"/>
  <c r="C179" i="5"/>
  <c r="Y179" i="5" s="1"/>
  <c r="AJ178" i="5"/>
  <c r="AC178" i="5"/>
  <c r="Y178" i="5"/>
  <c r="V178" i="5"/>
  <c r="R178" i="5"/>
  <c r="N178" i="5"/>
  <c r="M178" i="5"/>
  <c r="X178" i="5" s="1"/>
  <c r="L178" i="5"/>
  <c r="AH178" i="5" s="1"/>
  <c r="K178" i="5"/>
  <c r="AG178" i="5" s="1"/>
  <c r="J178" i="5"/>
  <c r="I178" i="5"/>
  <c r="T178" i="5" s="1"/>
  <c r="H178" i="5"/>
  <c r="G178" i="5"/>
  <c r="AN178" i="5" s="1"/>
  <c r="F178" i="5"/>
  <c r="E178" i="5"/>
  <c r="P178" i="5" s="1"/>
  <c r="D178" i="5"/>
  <c r="AK178" i="5" s="1"/>
  <c r="C178" i="5"/>
  <c r="AP177" i="5"/>
  <c r="AL177" i="5"/>
  <c r="AI177" i="5"/>
  <c r="AE177" i="5"/>
  <c r="AC177" i="5"/>
  <c r="AA177" i="5"/>
  <c r="T177" i="5"/>
  <c r="R177" i="5"/>
  <c r="P177" i="5"/>
  <c r="M177" i="5"/>
  <c r="L177" i="5"/>
  <c r="AH177" i="5" s="1"/>
  <c r="K177" i="5"/>
  <c r="V177" i="5" s="1"/>
  <c r="J177" i="5"/>
  <c r="AQ177" i="5" s="1"/>
  <c r="I177" i="5"/>
  <c r="H177" i="5"/>
  <c r="G177" i="5"/>
  <c r="AN177" i="5" s="1"/>
  <c r="F177" i="5"/>
  <c r="E177" i="5"/>
  <c r="D177" i="5"/>
  <c r="C177" i="5"/>
  <c r="AO176" i="5"/>
  <c r="AJ176" i="5"/>
  <c r="AC176" i="5"/>
  <c r="Y176" i="5"/>
  <c r="U176" i="5"/>
  <c r="N176" i="5"/>
  <c r="M176" i="5"/>
  <c r="L176" i="5"/>
  <c r="W176" i="5" s="1"/>
  <c r="K176" i="5"/>
  <c r="V176" i="5" s="1"/>
  <c r="J176" i="5"/>
  <c r="I176" i="5"/>
  <c r="H176" i="5"/>
  <c r="S176" i="5" s="1"/>
  <c r="G176" i="5"/>
  <c r="F176" i="5"/>
  <c r="E176" i="5"/>
  <c r="D176" i="5"/>
  <c r="C176" i="5"/>
  <c r="AT175" i="5"/>
  <c r="AP175" i="5"/>
  <c r="AM175" i="5"/>
  <c r="AE175" i="5"/>
  <c r="W175" i="5"/>
  <c r="V175" i="5"/>
  <c r="T175" i="5"/>
  <c r="Q175" i="5"/>
  <c r="M175" i="5"/>
  <c r="X175" i="5" s="1"/>
  <c r="L175" i="5"/>
  <c r="AS175" i="5" s="1"/>
  <c r="K175" i="5"/>
  <c r="J175" i="5"/>
  <c r="I175" i="5"/>
  <c r="H175" i="5"/>
  <c r="G175" i="5"/>
  <c r="F175" i="5"/>
  <c r="AB175" i="5" s="1"/>
  <c r="E175" i="5"/>
  <c r="D175" i="5"/>
  <c r="C175" i="5"/>
  <c r="AN174" i="5"/>
  <c r="AF174" i="5"/>
  <c r="R174" i="5"/>
  <c r="P174" i="5"/>
  <c r="M174" i="5"/>
  <c r="L174" i="5"/>
  <c r="AH174" i="5" s="1"/>
  <c r="K174" i="5"/>
  <c r="J174" i="5"/>
  <c r="I174" i="5"/>
  <c r="H174" i="5"/>
  <c r="S174" i="5" s="1"/>
  <c r="G174" i="5"/>
  <c r="AC174" i="5" s="1"/>
  <c r="F174" i="5"/>
  <c r="AM174" i="5" s="1"/>
  <c r="E174" i="5"/>
  <c r="D174" i="5"/>
  <c r="AK174" i="5" s="1"/>
  <c r="C174" i="5"/>
  <c r="AT173" i="5"/>
  <c r="AO173" i="5"/>
  <c r="AL173" i="5"/>
  <c r="AI173" i="5"/>
  <c r="AE173" i="5"/>
  <c r="AD173" i="5"/>
  <c r="X173" i="5"/>
  <c r="T173" i="5"/>
  <c r="S173" i="5"/>
  <c r="Q173" i="5"/>
  <c r="O173" i="5"/>
  <c r="M173" i="5"/>
  <c r="L173" i="5"/>
  <c r="AS173" i="5" s="1"/>
  <c r="K173" i="5"/>
  <c r="V173" i="5" s="1"/>
  <c r="J173" i="5"/>
  <c r="AQ173" i="5" s="1"/>
  <c r="I173" i="5"/>
  <c r="AP173" i="5" s="1"/>
  <c r="H173" i="5"/>
  <c r="G173" i="5"/>
  <c r="R173" i="5" s="1"/>
  <c r="F173" i="5"/>
  <c r="E173" i="5"/>
  <c r="D173" i="5"/>
  <c r="C173" i="5"/>
  <c r="Y173" i="5" s="1"/>
  <c r="AS172" i="5"/>
  <c r="AK172" i="5"/>
  <c r="AJ172" i="5"/>
  <c r="Y172" i="5"/>
  <c r="V172" i="5"/>
  <c r="N172" i="5"/>
  <c r="M172" i="5"/>
  <c r="L172" i="5"/>
  <c r="K172" i="5"/>
  <c r="AG172" i="5" s="1"/>
  <c r="J172" i="5"/>
  <c r="I172" i="5"/>
  <c r="H172" i="5"/>
  <c r="G172" i="5"/>
  <c r="F172" i="5"/>
  <c r="E172" i="5"/>
  <c r="P172" i="5" s="1"/>
  <c r="D172" i="5"/>
  <c r="C172" i="5"/>
  <c r="AT171" i="5"/>
  <c r="AP171" i="5"/>
  <c r="AI171" i="5"/>
  <c r="AE171" i="5"/>
  <c r="AD171" i="5"/>
  <c r="X171" i="5"/>
  <c r="S171" i="5"/>
  <c r="R171" i="5"/>
  <c r="M171" i="5"/>
  <c r="L171" i="5"/>
  <c r="AH171" i="5" s="1"/>
  <c r="K171" i="5"/>
  <c r="V171" i="5" s="1"/>
  <c r="J171" i="5"/>
  <c r="AQ171" i="5" s="1"/>
  <c r="I171" i="5"/>
  <c r="T171" i="5" s="1"/>
  <c r="H171" i="5"/>
  <c r="AO171" i="5" s="1"/>
  <c r="G171" i="5"/>
  <c r="AN171" i="5" s="1"/>
  <c r="F171" i="5"/>
  <c r="AM171" i="5" s="1"/>
  <c r="E171" i="5"/>
  <c r="P171" i="5" s="1"/>
  <c r="D171" i="5"/>
  <c r="O171" i="5" s="1"/>
  <c r="C171" i="5"/>
  <c r="N171" i="5" s="1"/>
  <c r="AN170" i="5"/>
  <c r="AJ170" i="5"/>
  <c r="AH170" i="5"/>
  <c r="AD170" i="5"/>
  <c r="Y170" i="5"/>
  <c r="M170" i="5"/>
  <c r="AT170" i="5" s="1"/>
  <c r="L170" i="5"/>
  <c r="W170" i="5" s="1"/>
  <c r="K170" i="5"/>
  <c r="J170" i="5"/>
  <c r="U170" i="5" s="1"/>
  <c r="I170" i="5"/>
  <c r="H170" i="5"/>
  <c r="S170" i="5" s="1"/>
  <c r="G170" i="5"/>
  <c r="F170" i="5"/>
  <c r="E170" i="5"/>
  <c r="D170" i="5"/>
  <c r="C170" i="5"/>
  <c r="N170" i="5" s="1"/>
  <c r="AO169" i="5"/>
  <c r="AD169" i="5"/>
  <c r="T169" i="5"/>
  <c r="M169" i="5"/>
  <c r="L169" i="5"/>
  <c r="K169" i="5"/>
  <c r="J169" i="5"/>
  <c r="I169" i="5"/>
  <c r="H169" i="5"/>
  <c r="S169" i="5" s="1"/>
  <c r="G169" i="5"/>
  <c r="F169" i="5"/>
  <c r="E169" i="5"/>
  <c r="AL169" i="5" s="1"/>
  <c r="D169" i="5"/>
  <c r="AK169" i="5" s="1"/>
  <c r="C169" i="5"/>
  <c r="AN168" i="5"/>
  <c r="AH168" i="5"/>
  <c r="Y168" i="5"/>
  <c r="W168" i="5"/>
  <c r="U168" i="5"/>
  <c r="R168" i="5"/>
  <c r="Q168" i="5"/>
  <c r="M168" i="5"/>
  <c r="L168" i="5"/>
  <c r="AS168" i="5" s="1"/>
  <c r="K168" i="5"/>
  <c r="J168" i="5"/>
  <c r="AQ168" i="5" s="1"/>
  <c r="I168" i="5"/>
  <c r="AP168" i="5" s="1"/>
  <c r="H168" i="5"/>
  <c r="G168" i="5"/>
  <c r="AC168" i="5" s="1"/>
  <c r="F168" i="5"/>
  <c r="E168" i="5"/>
  <c r="P168" i="5" s="1"/>
  <c r="D168" i="5"/>
  <c r="C168" i="5"/>
  <c r="AQ167" i="5"/>
  <c r="AO167" i="5"/>
  <c r="AM167" i="5"/>
  <c r="AL167" i="5"/>
  <c r="AH167" i="5"/>
  <c r="AB167" i="5"/>
  <c r="W167" i="5"/>
  <c r="V167" i="5"/>
  <c r="Q167" i="5"/>
  <c r="M167" i="5"/>
  <c r="L167" i="5"/>
  <c r="AS167" i="5" s="1"/>
  <c r="K167" i="5"/>
  <c r="J167" i="5"/>
  <c r="I167" i="5"/>
  <c r="AE167" i="5" s="1"/>
  <c r="H167" i="5"/>
  <c r="S167" i="5" s="1"/>
  <c r="G167" i="5"/>
  <c r="F167" i="5"/>
  <c r="E167" i="5"/>
  <c r="P167" i="5" s="1"/>
  <c r="D167" i="5"/>
  <c r="AK167" i="5" s="1"/>
  <c r="C167" i="5"/>
  <c r="N167" i="5" s="1"/>
  <c r="AJ166" i="5"/>
  <c r="AH166" i="5"/>
  <c r="AF166" i="5"/>
  <c r="Y166" i="5"/>
  <c r="P166" i="5"/>
  <c r="M166" i="5"/>
  <c r="X166" i="5" s="1"/>
  <c r="L166" i="5"/>
  <c r="W166" i="5" s="1"/>
  <c r="K166" i="5"/>
  <c r="J166" i="5"/>
  <c r="I166" i="5"/>
  <c r="H166" i="5"/>
  <c r="G166" i="5"/>
  <c r="F166" i="5"/>
  <c r="AB166" i="5" s="1"/>
  <c r="E166" i="5"/>
  <c r="D166" i="5"/>
  <c r="AK166" i="5" s="1"/>
  <c r="C166" i="5"/>
  <c r="N166" i="5" s="1"/>
  <c r="AQ165" i="5"/>
  <c r="AO165" i="5"/>
  <c r="AI165" i="5"/>
  <c r="AD165" i="5"/>
  <c r="T165" i="5"/>
  <c r="S165" i="5"/>
  <c r="M165" i="5"/>
  <c r="AT165" i="5" s="1"/>
  <c r="L165" i="5"/>
  <c r="AH165" i="5" s="1"/>
  <c r="K165" i="5"/>
  <c r="V165" i="5" s="1"/>
  <c r="J165" i="5"/>
  <c r="I165" i="5"/>
  <c r="AP165" i="5" s="1"/>
  <c r="H165" i="5"/>
  <c r="G165" i="5"/>
  <c r="F165" i="5"/>
  <c r="E165" i="5"/>
  <c r="AA165" i="5" s="1"/>
  <c r="D165" i="5"/>
  <c r="O165" i="5" s="1"/>
  <c r="C165" i="5"/>
  <c r="AO164" i="5"/>
  <c r="AJ164" i="5"/>
  <c r="AC164" i="5"/>
  <c r="Y164" i="5"/>
  <c r="R164" i="5"/>
  <c r="N164" i="5"/>
  <c r="M164" i="5"/>
  <c r="X164" i="5" s="1"/>
  <c r="L164" i="5"/>
  <c r="K164" i="5"/>
  <c r="J164" i="5"/>
  <c r="I164" i="5"/>
  <c r="H164" i="5"/>
  <c r="S164" i="5" s="1"/>
  <c r="G164" i="5"/>
  <c r="AN164" i="5" s="1"/>
  <c r="F164" i="5"/>
  <c r="E164" i="5"/>
  <c r="P164" i="5" s="1"/>
  <c r="D164" i="5"/>
  <c r="C164" i="5"/>
  <c r="AI163" i="5"/>
  <c r="AE163" i="5"/>
  <c r="AD163" i="5"/>
  <c r="X163" i="5"/>
  <c r="M163" i="5"/>
  <c r="AT163" i="5" s="1"/>
  <c r="L163" i="5"/>
  <c r="K163" i="5"/>
  <c r="V163" i="5" s="1"/>
  <c r="J163" i="5"/>
  <c r="I163" i="5"/>
  <c r="H163" i="5"/>
  <c r="S163" i="5" s="1"/>
  <c r="G163" i="5"/>
  <c r="AC163" i="5" s="1"/>
  <c r="F163" i="5"/>
  <c r="AB163" i="5" s="1"/>
  <c r="E163" i="5"/>
  <c r="D163" i="5"/>
  <c r="C163" i="5"/>
  <c r="Y163" i="5" s="1"/>
  <c r="AT162" i="5"/>
  <c r="AJ162" i="5"/>
  <c r="AH162" i="5"/>
  <c r="X162" i="5"/>
  <c r="P162" i="5"/>
  <c r="M162" i="5"/>
  <c r="AI162" i="5" s="1"/>
  <c r="L162" i="5"/>
  <c r="W162" i="5" s="1"/>
  <c r="K162" i="5"/>
  <c r="V162" i="5" s="1"/>
  <c r="J162" i="5"/>
  <c r="I162" i="5"/>
  <c r="AE162" i="5" s="1"/>
  <c r="H162" i="5"/>
  <c r="S162" i="5" s="1"/>
  <c r="G162" i="5"/>
  <c r="R162" i="5" s="1"/>
  <c r="F162" i="5"/>
  <c r="E162" i="5"/>
  <c r="D162" i="5"/>
  <c r="AK162" i="5" s="1"/>
  <c r="C162" i="5"/>
  <c r="Y162" i="5" s="1"/>
  <c r="AO161" i="5"/>
  <c r="AI161" i="5"/>
  <c r="AD161" i="5"/>
  <c r="X161" i="5"/>
  <c r="T161" i="5"/>
  <c r="S161" i="5"/>
  <c r="N161" i="5"/>
  <c r="M161" i="5"/>
  <c r="AT161" i="5" s="1"/>
  <c r="L161" i="5"/>
  <c r="K161" i="5"/>
  <c r="V161" i="5" s="1"/>
  <c r="J161" i="5"/>
  <c r="AQ161" i="5" s="1"/>
  <c r="I161" i="5"/>
  <c r="H161" i="5"/>
  <c r="G161" i="5"/>
  <c r="R161" i="5" s="1"/>
  <c r="F161" i="5"/>
  <c r="E161" i="5"/>
  <c r="D161" i="5"/>
  <c r="AK161" i="5" s="1"/>
  <c r="C161" i="5"/>
  <c r="Y161" i="5" s="1"/>
  <c r="AS160" i="5"/>
  <c r="AJ160" i="5"/>
  <c r="AF160" i="5"/>
  <c r="Y160" i="5"/>
  <c r="W160" i="5"/>
  <c r="U160" i="5"/>
  <c r="R160" i="5"/>
  <c r="N160" i="5"/>
  <c r="M160" i="5"/>
  <c r="L160" i="5"/>
  <c r="AH160" i="5" s="1"/>
  <c r="K160" i="5"/>
  <c r="J160" i="5"/>
  <c r="AQ160" i="5" s="1"/>
  <c r="I160" i="5"/>
  <c r="AE160" i="5" s="1"/>
  <c r="H160" i="5"/>
  <c r="G160" i="5"/>
  <c r="AC160" i="5" s="1"/>
  <c r="F160" i="5"/>
  <c r="AM160" i="5" s="1"/>
  <c r="E160" i="5"/>
  <c r="P160" i="5" s="1"/>
  <c r="D160" i="5"/>
  <c r="AK160" i="5" s="1"/>
  <c r="C160" i="5"/>
  <c r="AT159" i="5"/>
  <c r="AP159" i="5"/>
  <c r="AL159" i="5"/>
  <c r="AE159" i="5"/>
  <c r="Z159" i="5"/>
  <c r="V159" i="5"/>
  <c r="S159" i="5"/>
  <c r="O159" i="5"/>
  <c r="M159" i="5"/>
  <c r="L159" i="5"/>
  <c r="AS159" i="5" s="1"/>
  <c r="K159" i="5"/>
  <c r="J159" i="5"/>
  <c r="I159" i="5"/>
  <c r="T159" i="5" s="1"/>
  <c r="H159" i="5"/>
  <c r="AD159" i="5" s="1"/>
  <c r="G159" i="5"/>
  <c r="AN159" i="5" s="1"/>
  <c r="F159" i="5"/>
  <c r="Q159" i="5" s="1"/>
  <c r="E159" i="5"/>
  <c r="P159" i="5" s="1"/>
  <c r="D159" i="5"/>
  <c r="AK159" i="5" s="1"/>
  <c r="C159" i="5"/>
  <c r="N159" i="5" s="1"/>
  <c r="AS158" i="5"/>
  <c r="AO158" i="5"/>
  <c r="AH158" i="5"/>
  <c r="W158" i="5"/>
  <c r="N158" i="5"/>
  <c r="M158" i="5"/>
  <c r="AI158" i="5" s="1"/>
  <c r="L158" i="5"/>
  <c r="K158" i="5"/>
  <c r="AG158" i="5" s="1"/>
  <c r="J158" i="5"/>
  <c r="U158" i="5" s="1"/>
  <c r="I158" i="5"/>
  <c r="H158" i="5"/>
  <c r="S158" i="5" s="1"/>
  <c r="G158" i="5"/>
  <c r="R158" i="5" s="1"/>
  <c r="F158" i="5"/>
  <c r="Q158" i="5" s="1"/>
  <c r="E158" i="5"/>
  <c r="D158" i="5"/>
  <c r="C158" i="5"/>
  <c r="AJ158" i="5" s="1"/>
  <c r="AT157" i="5"/>
  <c r="AP157" i="5"/>
  <c r="AN157" i="5"/>
  <c r="AI157" i="5"/>
  <c r="W157" i="5"/>
  <c r="Q157" i="5"/>
  <c r="M157" i="5"/>
  <c r="X157" i="5" s="1"/>
  <c r="L157" i="5"/>
  <c r="K157" i="5"/>
  <c r="J157" i="5"/>
  <c r="I157" i="5"/>
  <c r="H157" i="5"/>
  <c r="G157" i="5"/>
  <c r="R157" i="5" s="1"/>
  <c r="F157" i="5"/>
  <c r="E157" i="5"/>
  <c r="D157" i="5"/>
  <c r="C157" i="5"/>
  <c r="AK156" i="5"/>
  <c r="AJ156" i="5"/>
  <c r="AH156" i="5"/>
  <c r="AF156" i="5"/>
  <c r="AB156" i="5"/>
  <c r="Y156" i="5"/>
  <c r="U156" i="5"/>
  <c r="N156" i="5"/>
  <c r="M156" i="5"/>
  <c r="L156" i="5"/>
  <c r="AS156" i="5" s="1"/>
  <c r="K156" i="5"/>
  <c r="AR156" i="5" s="1"/>
  <c r="J156" i="5"/>
  <c r="AQ156" i="5" s="1"/>
  <c r="I156" i="5"/>
  <c r="AP156" i="5" s="1"/>
  <c r="H156" i="5"/>
  <c r="AD156" i="5" s="1"/>
  <c r="G156" i="5"/>
  <c r="AC156" i="5" s="1"/>
  <c r="F156" i="5"/>
  <c r="E156" i="5"/>
  <c r="P156" i="5" s="1"/>
  <c r="D156" i="5"/>
  <c r="C156" i="5"/>
  <c r="AO155" i="5"/>
  <c r="AI155" i="5"/>
  <c r="AH155" i="5"/>
  <c r="AE155" i="5"/>
  <c r="AD155" i="5"/>
  <c r="X155" i="5"/>
  <c r="V155" i="5"/>
  <c r="S155" i="5"/>
  <c r="N155" i="5"/>
  <c r="M155" i="5"/>
  <c r="AT155" i="5" s="1"/>
  <c r="L155" i="5"/>
  <c r="K155" i="5"/>
  <c r="J155" i="5"/>
  <c r="I155" i="5"/>
  <c r="H155" i="5"/>
  <c r="G155" i="5"/>
  <c r="F155" i="5"/>
  <c r="E155" i="5"/>
  <c r="D155" i="5"/>
  <c r="C155" i="5"/>
  <c r="Y155" i="5" s="1"/>
  <c r="AR154" i="5"/>
  <c r="AJ154" i="5"/>
  <c r="AF154" i="5"/>
  <c r="Y154" i="5"/>
  <c r="U154" i="5"/>
  <c r="T154" i="5"/>
  <c r="N154" i="5"/>
  <c r="M154" i="5"/>
  <c r="L154" i="5"/>
  <c r="AS154" i="5" s="1"/>
  <c r="K154" i="5"/>
  <c r="AG154" i="5" s="1"/>
  <c r="J154" i="5"/>
  <c r="AQ154" i="5" s="1"/>
  <c r="I154" i="5"/>
  <c r="H154" i="5"/>
  <c r="G154" i="5"/>
  <c r="F154" i="5"/>
  <c r="E154" i="5"/>
  <c r="P154" i="5" s="1"/>
  <c r="D154" i="5"/>
  <c r="AK154" i="5" s="1"/>
  <c r="C154" i="5"/>
  <c r="AT153" i="5"/>
  <c r="AO153" i="5"/>
  <c r="AJ153" i="5"/>
  <c r="AD153" i="5"/>
  <c r="X153" i="5"/>
  <c r="S153" i="5"/>
  <c r="O153" i="5"/>
  <c r="M153" i="5"/>
  <c r="AI153" i="5" s="1"/>
  <c r="L153" i="5"/>
  <c r="AH153" i="5" s="1"/>
  <c r="K153" i="5"/>
  <c r="J153" i="5"/>
  <c r="AQ153" i="5" s="1"/>
  <c r="I153" i="5"/>
  <c r="H153" i="5"/>
  <c r="G153" i="5"/>
  <c r="AC153" i="5" s="1"/>
  <c r="F153" i="5"/>
  <c r="E153" i="5"/>
  <c r="D153" i="5"/>
  <c r="AK153" i="5" s="1"/>
  <c r="C153" i="5"/>
  <c r="AR152" i="5"/>
  <c r="AJ152" i="5"/>
  <c r="Y152" i="5"/>
  <c r="X152" i="5"/>
  <c r="R152" i="5"/>
  <c r="Q152" i="5"/>
  <c r="N152" i="5"/>
  <c r="M152" i="5"/>
  <c r="L152" i="5"/>
  <c r="K152" i="5"/>
  <c r="V152" i="5" s="1"/>
  <c r="J152" i="5"/>
  <c r="AQ152" i="5" s="1"/>
  <c r="I152" i="5"/>
  <c r="H152" i="5"/>
  <c r="G152" i="5"/>
  <c r="AN152" i="5" s="1"/>
  <c r="F152" i="5"/>
  <c r="E152" i="5"/>
  <c r="P152" i="5" s="1"/>
  <c r="D152" i="5"/>
  <c r="C152" i="5"/>
  <c r="AT151" i="5"/>
  <c r="AO151" i="5"/>
  <c r="AH151" i="5"/>
  <c r="T151" i="5"/>
  <c r="R151" i="5"/>
  <c r="N151" i="5"/>
  <c r="M151" i="5"/>
  <c r="L151" i="5"/>
  <c r="K151" i="5"/>
  <c r="J151" i="5"/>
  <c r="I151" i="5"/>
  <c r="AP151" i="5" s="1"/>
  <c r="H151" i="5"/>
  <c r="G151" i="5"/>
  <c r="AC151" i="5" s="1"/>
  <c r="F151" i="5"/>
  <c r="AM151" i="5" s="1"/>
  <c r="E151" i="5"/>
  <c r="D151" i="5"/>
  <c r="C151" i="5"/>
  <c r="Y151" i="5" s="1"/>
  <c r="AT150" i="5"/>
  <c r="AJ150" i="5"/>
  <c r="AD150" i="5"/>
  <c r="R150" i="5"/>
  <c r="P150" i="5"/>
  <c r="N150" i="5"/>
  <c r="M150" i="5"/>
  <c r="AI150" i="5" s="1"/>
  <c r="L150" i="5"/>
  <c r="K150" i="5"/>
  <c r="J150" i="5"/>
  <c r="I150" i="5"/>
  <c r="H150" i="5"/>
  <c r="S150" i="5" s="1"/>
  <c r="G150" i="5"/>
  <c r="F150" i="5"/>
  <c r="E150" i="5"/>
  <c r="D150" i="5"/>
  <c r="AK150" i="5" s="1"/>
  <c r="C150" i="5"/>
  <c r="Y150" i="5" s="1"/>
  <c r="AT149" i="5"/>
  <c r="AP149" i="5"/>
  <c r="AO149" i="5"/>
  <c r="AI149" i="5"/>
  <c r="AB149" i="5"/>
  <c r="S149" i="5"/>
  <c r="Q149" i="5"/>
  <c r="M149" i="5"/>
  <c r="X149" i="5" s="1"/>
  <c r="L149" i="5"/>
  <c r="K149" i="5"/>
  <c r="J149" i="5"/>
  <c r="AQ149" i="5" s="1"/>
  <c r="I149" i="5"/>
  <c r="H149" i="5"/>
  <c r="AD149" i="5" s="1"/>
  <c r="G149" i="5"/>
  <c r="R149" i="5" s="1"/>
  <c r="F149" i="5"/>
  <c r="AM149" i="5" s="1"/>
  <c r="E149" i="5"/>
  <c r="AA149" i="5" s="1"/>
  <c r="D149" i="5"/>
  <c r="AK149" i="5" s="1"/>
  <c r="C149" i="5"/>
  <c r="Y149" i="5" s="1"/>
  <c r="AJ148" i="5"/>
  <c r="AF148" i="5"/>
  <c r="AC148" i="5"/>
  <c r="W148" i="5"/>
  <c r="R148" i="5"/>
  <c r="N148" i="5"/>
  <c r="M148" i="5"/>
  <c r="L148" i="5"/>
  <c r="AH148" i="5" s="1"/>
  <c r="K148" i="5"/>
  <c r="AG148" i="5" s="1"/>
  <c r="J148" i="5"/>
  <c r="I148" i="5"/>
  <c r="H148" i="5"/>
  <c r="G148" i="5"/>
  <c r="AN148" i="5" s="1"/>
  <c r="F148" i="5"/>
  <c r="AM148" i="5" s="1"/>
  <c r="E148" i="5"/>
  <c r="P148" i="5" s="1"/>
  <c r="D148" i="5"/>
  <c r="AK148" i="5" s="1"/>
  <c r="C148" i="5"/>
  <c r="Y148" i="5" s="1"/>
  <c r="AT147" i="5"/>
  <c r="AH147" i="5"/>
  <c r="AE147" i="5"/>
  <c r="Z147" i="5"/>
  <c r="X147" i="5"/>
  <c r="V147" i="5"/>
  <c r="O147" i="5"/>
  <c r="M147" i="5"/>
  <c r="AI147" i="5" s="1"/>
  <c r="L147" i="5"/>
  <c r="AS147" i="5" s="1"/>
  <c r="K147" i="5"/>
  <c r="J147" i="5"/>
  <c r="I147" i="5"/>
  <c r="H147" i="5"/>
  <c r="AD147" i="5" s="1"/>
  <c r="G147" i="5"/>
  <c r="AN147" i="5" s="1"/>
  <c r="F147" i="5"/>
  <c r="Q147" i="5" s="1"/>
  <c r="E147" i="5"/>
  <c r="D147" i="5"/>
  <c r="AK147" i="5" s="1"/>
  <c r="C147" i="5"/>
  <c r="N147" i="5" s="1"/>
  <c r="AI146" i="5"/>
  <c r="AH146" i="5"/>
  <c r="AD146" i="5"/>
  <c r="Y146" i="5"/>
  <c r="W146" i="5"/>
  <c r="M146" i="5"/>
  <c r="AT146" i="5" s="1"/>
  <c r="L146" i="5"/>
  <c r="AS146" i="5" s="1"/>
  <c r="K146" i="5"/>
  <c r="J146" i="5"/>
  <c r="U146" i="5" s="1"/>
  <c r="I146" i="5"/>
  <c r="H146" i="5"/>
  <c r="G146" i="5"/>
  <c r="F146" i="5"/>
  <c r="Q146" i="5" s="1"/>
  <c r="E146" i="5"/>
  <c r="D146" i="5"/>
  <c r="C146" i="5"/>
  <c r="N146" i="5" s="1"/>
  <c r="AO145" i="5"/>
  <c r="AN145" i="5"/>
  <c r="AM145" i="5"/>
  <c r="AD145" i="5"/>
  <c r="AB145" i="5"/>
  <c r="X145" i="5"/>
  <c r="S145" i="5"/>
  <c r="Q145" i="5"/>
  <c r="O145" i="5"/>
  <c r="M145" i="5"/>
  <c r="L145" i="5"/>
  <c r="W145" i="5" s="1"/>
  <c r="K145" i="5"/>
  <c r="J145" i="5"/>
  <c r="I145" i="5"/>
  <c r="H145" i="5"/>
  <c r="G145" i="5"/>
  <c r="R145" i="5" s="1"/>
  <c r="F145" i="5"/>
  <c r="E145" i="5"/>
  <c r="AL145" i="5" s="1"/>
  <c r="D145" i="5"/>
  <c r="AK145" i="5" s="1"/>
  <c r="C145" i="5"/>
  <c r="AN144" i="5"/>
  <c r="AJ144" i="5"/>
  <c r="AF144" i="5"/>
  <c r="AB144" i="5"/>
  <c r="Q144" i="5"/>
  <c r="P144" i="5"/>
  <c r="M144" i="5"/>
  <c r="L144" i="5"/>
  <c r="K144" i="5"/>
  <c r="J144" i="5"/>
  <c r="AQ144" i="5" s="1"/>
  <c r="I144" i="5"/>
  <c r="H144" i="5"/>
  <c r="S144" i="5" s="1"/>
  <c r="G144" i="5"/>
  <c r="AC144" i="5" s="1"/>
  <c r="F144" i="5"/>
  <c r="AM144" i="5" s="1"/>
  <c r="E144" i="5"/>
  <c r="D144" i="5"/>
  <c r="C144" i="5"/>
  <c r="Y144" i="5" s="1"/>
  <c r="AT143" i="5"/>
  <c r="AQ143" i="5"/>
  <c r="AP143" i="5"/>
  <c r="AO143" i="5"/>
  <c r="AI143" i="5"/>
  <c r="AB143" i="5"/>
  <c r="X143" i="5"/>
  <c r="W143" i="5"/>
  <c r="O143" i="5"/>
  <c r="M143" i="5"/>
  <c r="L143" i="5"/>
  <c r="AS143" i="5" s="1"/>
  <c r="K143" i="5"/>
  <c r="J143" i="5"/>
  <c r="I143" i="5"/>
  <c r="H143" i="5"/>
  <c r="G143" i="5"/>
  <c r="F143" i="5"/>
  <c r="AM143" i="5" s="1"/>
  <c r="E143" i="5"/>
  <c r="AL143" i="5" s="1"/>
  <c r="D143" i="5"/>
  <c r="C143" i="5"/>
  <c r="AT142" i="5"/>
  <c r="AN142" i="5"/>
  <c r="AI142" i="5"/>
  <c r="AF142" i="5"/>
  <c r="AC142" i="5"/>
  <c r="AB142" i="5"/>
  <c r="Y142" i="5"/>
  <c r="R142" i="5"/>
  <c r="P142" i="5"/>
  <c r="M142" i="5"/>
  <c r="X142" i="5" s="1"/>
  <c r="L142" i="5"/>
  <c r="K142" i="5"/>
  <c r="J142" i="5"/>
  <c r="AQ142" i="5" s="1"/>
  <c r="I142" i="5"/>
  <c r="T142" i="5" s="1"/>
  <c r="H142" i="5"/>
  <c r="S142" i="5" s="1"/>
  <c r="G142" i="5"/>
  <c r="F142" i="5"/>
  <c r="E142" i="5"/>
  <c r="D142" i="5"/>
  <c r="AK142" i="5" s="1"/>
  <c r="C142" i="5"/>
  <c r="AJ142" i="5" s="1"/>
  <c r="AQ141" i="5"/>
  <c r="AP141" i="5"/>
  <c r="AO141" i="5"/>
  <c r="AN141" i="5"/>
  <c r="AI141" i="5"/>
  <c r="AE141" i="5"/>
  <c r="AC141" i="5"/>
  <c r="X141" i="5"/>
  <c r="T141" i="5"/>
  <c r="S141" i="5"/>
  <c r="R141" i="5"/>
  <c r="M141" i="5"/>
  <c r="AT141" i="5" s="1"/>
  <c r="L141" i="5"/>
  <c r="AH141" i="5" s="1"/>
  <c r="K141" i="5"/>
  <c r="J141" i="5"/>
  <c r="I141" i="5"/>
  <c r="H141" i="5"/>
  <c r="AD141" i="5" s="1"/>
  <c r="G141" i="5"/>
  <c r="F141" i="5"/>
  <c r="AB141" i="5" s="1"/>
  <c r="E141" i="5"/>
  <c r="D141" i="5"/>
  <c r="C141" i="5"/>
  <c r="Y141" i="5" s="1"/>
  <c r="AS140" i="5"/>
  <c r="AP140" i="5"/>
  <c r="AK140" i="5"/>
  <c r="AH140" i="5"/>
  <c r="X140" i="5"/>
  <c r="T140" i="5"/>
  <c r="R140" i="5"/>
  <c r="P140" i="5"/>
  <c r="M140" i="5"/>
  <c r="L140" i="5"/>
  <c r="W140" i="5" s="1"/>
  <c r="K140" i="5"/>
  <c r="AR140" i="5" s="1"/>
  <c r="J140" i="5"/>
  <c r="AQ140" i="5" s="1"/>
  <c r="I140" i="5"/>
  <c r="AE140" i="5" s="1"/>
  <c r="H140" i="5"/>
  <c r="G140" i="5"/>
  <c r="AN140" i="5" s="1"/>
  <c r="F140" i="5"/>
  <c r="E140" i="5"/>
  <c r="D140" i="5"/>
  <c r="C140" i="5"/>
  <c r="AP139" i="5"/>
  <c r="AM139" i="5"/>
  <c r="X139" i="5"/>
  <c r="V139" i="5"/>
  <c r="R139" i="5"/>
  <c r="Q139" i="5"/>
  <c r="M139" i="5"/>
  <c r="AT139" i="5" s="1"/>
  <c r="L139" i="5"/>
  <c r="K139" i="5"/>
  <c r="J139" i="5"/>
  <c r="I139" i="5"/>
  <c r="H139" i="5"/>
  <c r="G139" i="5"/>
  <c r="F139" i="5"/>
  <c r="AB139" i="5" s="1"/>
  <c r="E139" i="5"/>
  <c r="D139" i="5"/>
  <c r="Z139" i="5" s="1"/>
  <c r="C139" i="5"/>
  <c r="Y139" i="5" s="1"/>
  <c r="AN138" i="5"/>
  <c r="AJ138" i="5"/>
  <c r="AC138" i="5"/>
  <c r="R138" i="5"/>
  <c r="M138" i="5"/>
  <c r="L138" i="5"/>
  <c r="K138" i="5"/>
  <c r="J138" i="5"/>
  <c r="AF138" i="5" s="1"/>
  <c r="I138" i="5"/>
  <c r="AE138" i="5" s="1"/>
  <c r="H138" i="5"/>
  <c r="AO138" i="5" s="1"/>
  <c r="G138" i="5"/>
  <c r="F138" i="5"/>
  <c r="Q138" i="5" s="1"/>
  <c r="E138" i="5"/>
  <c r="D138" i="5"/>
  <c r="C138" i="5"/>
  <c r="Y138" i="5" s="1"/>
  <c r="AT137" i="5"/>
  <c r="AQ137" i="5"/>
  <c r="AP137" i="5"/>
  <c r="AO137" i="5"/>
  <c r="AM137" i="5"/>
  <c r="AL137" i="5"/>
  <c r="AI137" i="5"/>
  <c r="AD137" i="5"/>
  <c r="X137" i="5"/>
  <c r="T137" i="5"/>
  <c r="S137" i="5"/>
  <c r="P137" i="5"/>
  <c r="O137" i="5"/>
  <c r="N137" i="5"/>
  <c r="M137" i="5"/>
  <c r="L137" i="5"/>
  <c r="W137" i="5" s="1"/>
  <c r="K137" i="5"/>
  <c r="J137" i="5"/>
  <c r="I137" i="5"/>
  <c r="AE137" i="5" s="1"/>
  <c r="H137" i="5"/>
  <c r="G137" i="5"/>
  <c r="F137" i="5"/>
  <c r="E137" i="5"/>
  <c r="AA137" i="5" s="1"/>
  <c r="D137" i="5"/>
  <c r="C137" i="5"/>
  <c r="Y137" i="5" s="1"/>
  <c r="AT136" i="5"/>
  <c r="AB136" i="5"/>
  <c r="U136" i="5"/>
  <c r="T136" i="5"/>
  <c r="M136" i="5"/>
  <c r="X136" i="5" s="1"/>
  <c r="L136" i="5"/>
  <c r="AH136" i="5" s="1"/>
  <c r="K136" i="5"/>
  <c r="J136" i="5"/>
  <c r="AQ136" i="5" s="1"/>
  <c r="I136" i="5"/>
  <c r="AE136" i="5" s="1"/>
  <c r="H136" i="5"/>
  <c r="AD136" i="5" s="1"/>
  <c r="G136" i="5"/>
  <c r="AC136" i="5" s="1"/>
  <c r="F136" i="5"/>
  <c r="E136" i="5"/>
  <c r="P136" i="5" s="1"/>
  <c r="D136" i="5"/>
  <c r="AK136" i="5" s="1"/>
  <c r="C136" i="5"/>
  <c r="AB135" i="5"/>
  <c r="Z135" i="5"/>
  <c r="X135" i="5"/>
  <c r="T135" i="5"/>
  <c r="M135" i="5"/>
  <c r="AT135" i="5" s="1"/>
  <c r="L135" i="5"/>
  <c r="AS135" i="5" s="1"/>
  <c r="K135" i="5"/>
  <c r="V135" i="5" s="1"/>
  <c r="J135" i="5"/>
  <c r="I135" i="5"/>
  <c r="AE135" i="5" s="1"/>
  <c r="H135" i="5"/>
  <c r="G135" i="5"/>
  <c r="AN135" i="5" s="1"/>
  <c r="F135" i="5"/>
  <c r="E135" i="5"/>
  <c r="D135" i="5"/>
  <c r="AK135" i="5" s="1"/>
  <c r="C135" i="5"/>
  <c r="Y135" i="5" s="1"/>
  <c r="AN134" i="5"/>
  <c r="AJ134" i="5"/>
  <c r="AG134" i="5"/>
  <c r="AD134" i="5"/>
  <c r="Y134" i="5"/>
  <c r="U134" i="5"/>
  <c r="M134" i="5"/>
  <c r="L134" i="5"/>
  <c r="K134" i="5"/>
  <c r="V134" i="5" s="1"/>
  <c r="J134" i="5"/>
  <c r="I134" i="5"/>
  <c r="H134" i="5"/>
  <c r="G134" i="5"/>
  <c r="F134" i="5"/>
  <c r="AM134" i="5" s="1"/>
  <c r="E134" i="5"/>
  <c r="D134" i="5"/>
  <c r="C134" i="5"/>
  <c r="N134" i="5" s="1"/>
  <c r="AP133" i="5"/>
  <c r="AO133" i="5"/>
  <c r="AM133" i="5"/>
  <c r="AE133" i="5"/>
  <c r="AD133" i="5"/>
  <c r="X133" i="5"/>
  <c r="T133" i="5"/>
  <c r="S133" i="5"/>
  <c r="P133" i="5"/>
  <c r="O133" i="5"/>
  <c r="M133" i="5"/>
  <c r="AT133" i="5" s="1"/>
  <c r="L133" i="5"/>
  <c r="AH133" i="5" s="1"/>
  <c r="K133" i="5"/>
  <c r="J133" i="5"/>
  <c r="I133" i="5"/>
  <c r="H133" i="5"/>
  <c r="G133" i="5"/>
  <c r="AN133" i="5" s="1"/>
  <c r="F133" i="5"/>
  <c r="E133" i="5"/>
  <c r="D133" i="5"/>
  <c r="C133" i="5"/>
  <c r="AT132" i="5"/>
  <c r="AR132" i="5"/>
  <c r="AD132" i="5"/>
  <c r="X132" i="5"/>
  <c r="V132" i="5"/>
  <c r="P132" i="5"/>
  <c r="M132" i="5"/>
  <c r="AI132" i="5" s="1"/>
  <c r="L132" i="5"/>
  <c r="AS132" i="5" s="1"/>
  <c r="K132" i="5"/>
  <c r="AG132" i="5" s="1"/>
  <c r="J132" i="5"/>
  <c r="U132" i="5" s="1"/>
  <c r="I132" i="5"/>
  <c r="H132" i="5"/>
  <c r="S132" i="5" s="1"/>
  <c r="G132" i="5"/>
  <c r="AC132" i="5" s="1"/>
  <c r="F132" i="5"/>
  <c r="E132" i="5"/>
  <c r="D132" i="5"/>
  <c r="AK132" i="5" s="1"/>
  <c r="C132" i="5"/>
  <c r="AT131" i="5"/>
  <c r="AO131" i="5"/>
  <c r="AD131" i="5"/>
  <c r="AC131" i="5"/>
  <c r="AA131" i="5"/>
  <c r="X131" i="5"/>
  <c r="V131" i="5"/>
  <c r="S131" i="5"/>
  <c r="P131" i="5"/>
  <c r="M131" i="5"/>
  <c r="AI131" i="5" s="1"/>
  <c r="L131" i="5"/>
  <c r="K131" i="5"/>
  <c r="J131" i="5"/>
  <c r="I131" i="5"/>
  <c r="AE131" i="5" s="1"/>
  <c r="H131" i="5"/>
  <c r="G131" i="5"/>
  <c r="R131" i="5" s="1"/>
  <c r="F131" i="5"/>
  <c r="AM131" i="5" s="1"/>
  <c r="E131" i="5"/>
  <c r="AL131" i="5" s="1"/>
  <c r="D131" i="5"/>
  <c r="O131" i="5" s="1"/>
  <c r="C131" i="5"/>
  <c r="AN130" i="5"/>
  <c r="AK130" i="5"/>
  <c r="AC130" i="5"/>
  <c r="Y130" i="5"/>
  <c r="T130" i="5"/>
  <c r="P130" i="5"/>
  <c r="M130" i="5"/>
  <c r="L130" i="5"/>
  <c r="AH130" i="5" s="1"/>
  <c r="K130" i="5"/>
  <c r="J130" i="5"/>
  <c r="U130" i="5" s="1"/>
  <c r="I130" i="5"/>
  <c r="H130" i="5"/>
  <c r="G130" i="5"/>
  <c r="R130" i="5" s="1"/>
  <c r="F130" i="5"/>
  <c r="E130" i="5"/>
  <c r="D130" i="5"/>
  <c r="C130" i="5"/>
  <c r="N130" i="5" s="1"/>
  <c r="AT129" i="5"/>
  <c r="AP129" i="5"/>
  <c r="AO129" i="5"/>
  <c r="AL129" i="5"/>
  <c r="AI129" i="5"/>
  <c r="AA129" i="5"/>
  <c r="X129" i="5"/>
  <c r="P129" i="5"/>
  <c r="N129" i="5"/>
  <c r="M129" i="5"/>
  <c r="L129" i="5"/>
  <c r="K129" i="5"/>
  <c r="V129" i="5" s="1"/>
  <c r="J129" i="5"/>
  <c r="AQ129" i="5" s="1"/>
  <c r="I129" i="5"/>
  <c r="T129" i="5" s="1"/>
  <c r="H129" i="5"/>
  <c r="S129" i="5" s="1"/>
  <c r="G129" i="5"/>
  <c r="F129" i="5"/>
  <c r="AB129" i="5" s="1"/>
  <c r="E129" i="5"/>
  <c r="D129" i="5"/>
  <c r="C129" i="5"/>
  <c r="AP128" i="5"/>
  <c r="AK128" i="5"/>
  <c r="AJ128" i="5"/>
  <c r="AG128" i="5"/>
  <c r="AB128" i="5"/>
  <c r="R128" i="5"/>
  <c r="M128" i="5"/>
  <c r="L128" i="5"/>
  <c r="K128" i="5"/>
  <c r="AR128" i="5" s="1"/>
  <c r="J128" i="5"/>
  <c r="I128" i="5"/>
  <c r="H128" i="5"/>
  <c r="G128" i="5"/>
  <c r="F128" i="5"/>
  <c r="AM128" i="5" s="1"/>
  <c r="E128" i="5"/>
  <c r="D128" i="5"/>
  <c r="C128" i="5"/>
  <c r="N128" i="5" s="1"/>
  <c r="AQ127" i="5"/>
  <c r="AO127" i="5"/>
  <c r="AL127" i="5"/>
  <c r="AI127" i="5"/>
  <c r="N127" i="5"/>
  <c r="M127" i="5"/>
  <c r="L127" i="5"/>
  <c r="AS127" i="5" s="1"/>
  <c r="K127" i="5"/>
  <c r="J127" i="5"/>
  <c r="I127" i="5"/>
  <c r="AP127" i="5" s="1"/>
  <c r="H127" i="5"/>
  <c r="S127" i="5" s="1"/>
  <c r="G127" i="5"/>
  <c r="AC127" i="5" s="1"/>
  <c r="F127" i="5"/>
  <c r="E127" i="5"/>
  <c r="D127" i="5"/>
  <c r="Z127" i="5" s="1"/>
  <c r="C127" i="5"/>
  <c r="Y127" i="5" s="1"/>
  <c r="AJ126" i="5"/>
  <c r="AH126" i="5"/>
  <c r="AF126" i="5"/>
  <c r="AC126" i="5"/>
  <c r="N126" i="5"/>
  <c r="M126" i="5"/>
  <c r="L126" i="5"/>
  <c r="W126" i="5" s="1"/>
  <c r="K126" i="5"/>
  <c r="J126" i="5"/>
  <c r="I126" i="5"/>
  <c r="H126" i="5"/>
  <c r="AO126" i="5" s="1"/>
  <c r="G126" i="5"/>
  <c r="F126" i="5"/>
  <c r="Q126" i="5" s="1"/>
  <c r="E126" i="5"/>
  <c r="D126" i="5"/>
  <c r="C126" i="5"/>
  <c r="Y126" i="5" s="1"/>
  <c r="AP125" i="5"/>
  <c r="AO125" i="5"/>
  <c r="AM125" i="5"/>
  <c r="AJ125" i="5"/>
  <c r="AE125" i="5"/>
  <c r="AD125" i="5"/>
  <c r="AB125" i="5"/>
  <c r="T125" i="5"/>
  <c r="Q125" i="5"/>
  <c r="N125" i="5"/>
  <c r="M125" i="5"/>
  <c r="X125" i="5" s="1"/>
  <c r="L125" i="5"/>
  <c r="K125" i="5"/>
  <c r="J125" i="5"/>
  <c r="I125" i="5"/>
  <c r="H125" i="5"/>
  <c r="S125" i="5" s="1"/>
  <c r="G125" i="5"/>
  <c r="R125" i="5" s="1"/>
  <c r="F125" i="5"/>
  <c r="E125" i="5"/>
  <c r="D125" i="5"/>
  <c r="AK125" i="5" s="1"/>
  <c r="C125" i="5"/>
  <c r="Y125" i="5" s="1"/>
  <c r="AS124" i="5"/>
  <c r="AR124" i="5"/>
  <c r="AN124" i="5"/>
  <c r="AK124" i="5"/>
  <c r="AF124" i="5"/>
  <c r="W124" i="5"/>
  <c r="P124" i="5"/>
  <c r="M124" i="5"/>
  <c r="L124" i="5"/>
  <c r="AH124" i="5" s="1"/>
  <c r="K124" i="5"/>
  <c r="V124" i="5" s="1"/>
  <c r="J124" i="5"/>
  <c r="I124" i="5"/>
  <c r="T124" i="5" s="1"/>
  <c r="H124" i="5"/>
  <c r="G124" i="5"/>
  <c r="AC124" i="5" s="1"/>
  <c r="F124" i="5"/>
  <c r="E124" i="5"/>
  <c r="D124" i="5"/>
  <c r="C124" i="5"/>
  <c r="AT123" i="5"/>
  <c r="AP123" i="5"/>
  <c r="AO123" i="5"/>
  <c r="AI123" i="5"/>
  <c r="AD123" i="5"/>
  <c r="V123" i="5"/>
  <c r="T123" i="5"/>
  <c r="S123" i="5"/>
  <c r="R123" i="5"/>
  <c r="Q123" i="5"/>
  <c r="M123" i="5"/>
  <c r="X123" i="5" s="1"/>
  <c r="L123" i="5"/>
  <c r="AS123" i="5" s="1"/>
  <c r="K123" i="5"/>
  <c r="J123" i="5"/>
  <c r="I123" i="5"/>
  <c r="AE123" i="5" s="1"/>
  <c r="H123" i="5"/>
  <c r="G123" i="5"/>
  <c r="F123" i="5"/>
  <c r="E123" i="5"/>
  <c r="P123" i="5" s="1"/>
  <c r="D123" i="5"/>
  <c r="C123" i="5"/>
  <c r="Y123" i="5" s="1"/>
  <c r="AP122" i="5"/>
  <c r="AO122" i="5"/>
  <c r="AN122" i="5"/>
  <c r="AJ122" i="5"/>
  <c r="Y122" i="5"/>
  <c r="U122" i="5"/>
  <c r="N122" i="5"/>
  <c r="M122" i="5"/>
  <c r="L122" i="5"/>
  <c r="W122" i="5" s="1"/>
  <c r="K122" i="5"/>
  <c r="J122" i="5"/>
  <c r="I122" i="5"/>
  <c r="AE122" i="5" s="1"/>
  <c r="H122" i="5"/>
  <c r="S122" i="5" s="1"/>
  <c r="G122" i="5"/>
  <c r="R122" i="5" s="1"/>
  <c r="F122" i="5"/>
  <c r="AM122" i="5" s="1"/>
  <c r="E122" i="5"/>
  <c r="D122" i="5"/>
  <c r="C122" i="5"/>
  <c r="AT121" i="5"/>
  <c r="AP121" i="5"/>
  <c r="AJ121" i="5"/>
  <c r="AE121" i="5"/>
  <c r="X121" i="5"/>
  <c r="T121" i="5"/>
  <c r="M121" i="5"/>
  <c r="AI121" i="5" s="1"/>
  <c r="L121" i="5"/>
  <c r="K121" i="5"/>
  <c r="J121" i="5"/>
  <c r="I121" i="5"/>
  <c r="H121" i="5"/>
  <c r="AD121" i="5" s="1"/>
  <c r="G121" i="5"/>
  <c r="AC121" i="5" s="1"/>
  <c r="F121" i="5"/>
  <c r="AB121" i="5" s="1"/>
  <c r="E121" i="5"/>
  <c r="D121" i="5"/>
  <c r="C121" i="5"/>
  <c r="AP120" i="5"/>
  <c r="AJ120" i="5"/>
  <c r="AH120" i="5"/>
  <c r="AD120" i="5"/>
  <c r="AB120" i="5"/>
  <c r="Y120" i="5"/>
  <c r="X120" i="5"/>
  <c r="Q120" i="5"/>
  <c r="M120" i="5"/>
  <c r="AI120" i="5" s="1"/>
  <c r="L120" i="5"/>
  <c r="K120" i="5"/>
  <c r="V120" i="5" s="1"/>
  <c r="J120" i="5"/>
  <c r="I120" i="5"/>
  <c r="H120" i="5"/>
  <c r="S120" i="5" s="1"/>
  <c r="G120" i="5"/>
  <c r="F120" i="5"/>
  <c r="AM120" i="5" s="1"/>
  <c r="E120" i="5"/>
  <c r="D120" i="5"/>
  <c r="C120" i="5"/>
  <c r="N120" i="5" s="1"/>
  <c r="AI119" i="5"/>
  <c r="AC119" i="5"/>
  <c r="X119" i="5"/>
  <c r="W119" i="5"/>
  <c r="M119" i="5"/>
  <c r="AT119" i="5" s="1"/>
  <c r="L119" i="5"/>
  <c r="K119" i="5"/>
  <c r="V119" i="5" s="1"/>
  <c r="J119" i="5"/>
  <c r="AQ119" i="5" s="1"/>
  <c r="I119" i="5"/>
  <c r="AE119" i="5" s="1"/>
  <c r="H119" i="5"/>
  <c r="AO119" i="5" s="1"/>
  <c r="G119" i="5"/>
  <c r="R119" i="5" s="1"/>
  <c r="F119" i="5"/>
  <c r="E119" i="5"/>
  <c r="AA119" i="5" s="1"/>
  <c r="D119" i="5"/>
  <c r="O119" i="5" s="1"/>
  <c r="C119" i="5"/>
  <c r="AJ119" i="5" s="1"/>
  <c r="AK118" i="5"/>
  <c r="AJ118" i="5"/>
  <c r="AH118" i="5"/>
  <c r="AD118" i="5"/>
  <c r="Y118" i="5"/>
  <c r="X118" i="5"/>
  <c r="M118" i="5"/>
  <c r="AT118" i="5" s="1"/>
  <c r="L118" i="5"/>
  <c r="K118" i="5"/>
  <c r="J118" i="5"/>
  <c r="I118" i="5"/>
  <c r="T118" i="5" s="1"/>
  <c r="H118" i="5"/>
  <c r="S118" i="5" s="1"/>
  <c r="G118" i="5"/>
  <c r="F118" i="5"/>
  <c r="AB118" i="5" s="1"/>
  <c r="E118" i="5"/>
  <c r="D118" i="5"/>
  <c r="C118" i="5"/>
  <c r="N118" i="5" s="1"/>
  <c r="AP117" i="5"/>
  <c r="AO117" i="5"/>
  <c r="AL117" i="5"/>
  <c r="AB117" i="5"/>
  <c r="P117" i="5"/>
  <c r="O117" i="5"/>
  <c r="M117" i="5"/>
  <c r="L117" i="5"/>
  <c r="AH117" i="5" s="1"/>
  <c r="K117" i="5"/>
  <c r="J117" i="5"/>
  <c r="AQ117" i="5" s="1"/>
  <c r="I117" i="5"/>
  <c r="T117" i="5" s="1"/>
  <c r="H117" i="5"/>
  <c r="S117" i="5" s="1"/>
  <c r="G117" i="5"/>
  <c r="F117" i="5"/>
  <c r="E117" i="5"/>
  <c r="AA117" i="5" s="1"/>
  <c r="D117" i="5"/>
  <c r="C117" i="5"/>
  <c r="AR116" i="5"/>
  <c r="AP116" i="5"/>
  <c r="AN116" i="5"/>
  <c r="AI116" i="5"/>
  <c r="AG116" i="5"/>
  <c r="T116" i="5"/>
  <c r="Q116" i="5"/>
  <c r="P116" i="5"/>
  <c r="M116" i="5"/>
  <c r="L116" i="5"/>
  <c r="K116" i="5"/>
  <c r="V116" i="5" s="1"/>
  <c r="J116" i="5"/>
  <c r="AQ116" i="5" s="1"/>
  <c r="I116" i="5"/>
  <c r="AE116" i="5" s="1"/>
  <c r="H116" i="5"/>
  <c r="AO116" i="5" s="1"/>
  <c r="G116" i="5"/>
  <c r="R116" i="5" s="1"/>
  <c r="F116" i="5"/>
  <c r="AM116" i="5" s="1"/>
  <c r="E116" i="5"/>
  <c r="D116" i="5"/>
  <c r="C116" i="5"/>
  <c r="N116" i="5" s="1"/>
  <c r="AT115" i="5"/>
  <c r="AP115" i="5"/>
  <c r="AO115" i="5"/>
  <c r="AN115" i="5"/>
  <c r="AL115" i="5"/>
  <c r="AH115" i="5"/>
  <c r="AD115" i="5"/>
  <c r="T115" i="5"/>
  <c r="S115" i="5"/>
  <c r="R115" i="5"/>
  <c r="P115" i="5"/>
  <c r="M115" i="5"/>
  <c r="AI115" i="5" s="1"/>
  <c r="L115" i="5"/>
  <c r="K115" i="5"/>
  <c r="V115" i="5" s="1"/>
  <c r="J115" i="5"/>
  <c r="I115" i="5"/>
  <c r="AE115" i="5" s="1"/>
  <c r="H115" i="5"/>
  <c r="G115" i="5"/>
  <c r="AC115" i="5" s="1"/>
  <c r="F115" i="5"/>
  <c r="E115" i="5"/>
  <c r="AA115" i="5" s="1"/>
  <c r="D115" i="5"/>
  <c r="Z115" i="5" s="1"/>
  <c r="C115" i="5"/>
  <c r="AN114" i="5"/>
  <c r="AJ114" i="5"/>
  <c r="AF114" i="5"/>
  <c r="Y114" i="5"/>
  <c r="R114" i="5"/>
  <c r="N114" i="5"/>
  <c r="M114" i="5"/>
  <c r="L114" i="5"/>
  <c r="K114" i="5"/>
  <c r="AR114" i="5" s="1"/>
  <c r="J114" i="5"/>
  <c r="I114" i="5"/>
  <c r="AE114" i="5" s="1"/>
  <c r="H114" i="5"/>
  <c r="S114" i="5" s="1"/>
  <c r="G114" i="5"/>
  <c r="AC114" i="5" s="1"/>
  <c r="F114" i="5"/>
  <c r="Q114" i="5" s="1"/>
  <c r="E114" i="5"/>
  <c r="P114" i="5" s="1"/>
  <c r="D114" i="5"/>
  <c r="C114" i="5"/>
  <c r="AT113" i="5"/>
  <c r="AP113" i="5"/>
  <c r="AN113" i="5"/>
  <c r="AI113" i="5"/>
  <c r="AB113" i="5"/>
  <c r="X113" i="5"/>
  <c r="O113" i="5"/>
  <c r="M113" i="5"/>
  <c r="L113" i="5"/>
  <c r="W113" i="5" s="1"/>
  <c r="K113" i="5"/>
  <c r="V113" i="5" s="1"/>
  <c r="J113" i="5"/>
  <c r="I113" i="5"/>
  <c r="AE113" i="5" s="1"/>
  <c r="H113" i="5"/>
  <c r="AD113" i="5" s="1"/>
  <c r="G113" i="5"/>
  <c r="R113" i="5" s="1"/>
  <c r="F113" i="5"/>
  <c r="E113" i="5"/>
  <c r="D113" i="5"/>
  <c r="C113" i="5"/>
  <c r="AR112" i="5"/>
  <c r="AK112" i="5"/>
  <c r="AJ112" i="5"/>
  <c r="AD112" i="5"/>
  <c r="Y112" i="5"/>
  <c r="M112" i="5"/>
  <c r="L112" i="5"/>
  <c r="W112" i="5" s="1"/>
  <c r="K112" i="5"/>
  <c r="AG112" i="5" s="1"/>
  <c r="J112" i="5"/>
  <c r="I112" i="5"/>
  <c r="H112" i="5"/>
  <c r="G112" i="5"/>
  <c r="F112" i="5"/>
  <c r="AM112" i="5" s="1"/>
  <c r="E112" i="5"/>
  <c r="P112" i="5" s="1"/>
  <c r="D112" i="5"/>
  <c r="C112" i="5"/>
  <c r="N112" i="5" s="1"/>
  <c r="AM111" i="5"/>
  <c r="AL111" i="5"/>
  <c r="AJ111" i="5"/>
  <c r="AI111" i="5"/>
  <c r="AD111" i="5"/>
  <c r="AA111" i="5"/>
  <c r="X111" i="5"/>
  <c r="Q111" i="5"/>
  <c r="M111" i="5"/>
  <c r="AT111" i="5" s="1"/>
  <c r="L111" i="5"/>
  <c r="K111" i="5"/>
  <c r="V111" i="5" s="1"/>
  <c r="J111" i="5"/>
  <c r="AQ111" i="5" s="1"/>
  <c r="I111" i="5"/>
  <c r="H111" i="5"/>
  <c r="G111" i="5"/>
  <c r="F111" i="5"/>
  <c r="AB111" i="5" s="1"/>
  <c r="E111" i="5"/>
  <c r="P111" i="5" s="1"/>
  <c r="D111" i="5"/>
  <c r="C111" i="5"/>
  <c r="Y111" i="5" s="1"/>
  <c r="AP110" i="5"/>
  <c r="AN110" i="5"/>
  <c r="AI110" i="5"/>
  <c r="AC110" i="5"/>
  <c r="AB110" i="5"/>
  <c r="W110" i="5"/>
  <c r="R110" i="5"/>
  <c r="Q110" i="5"/>
  <c r="M110" i="5"/>
  <c r="X110" i="5" s="1"/>
  <c r="L110" i="5"/>
  <c r="AH110" i="5" s="1"/>
  <c r="K110" i="5"/>
  <c r="J110" i="5"/>
  <c r="I110" i="5"/>
  <c r="AE110" i="5" s="1"/>
  <c r="H110" i="5"/>
  <c r="G110" i="5"/>
  <c r="F110" i="5"/>
  <c r="AM110" i="5" s="1"/>
  <c r="E110" i="5"/>
  <c r="D110" i="5"/>
  <c r="C110" i="5"/>
  <c r="AT109" i="5"/>
  <c r="AM109" i="5"/>
  <c r="AI109" i="5"/>
  <c r="AA109" i="5"/>
  <c r="X109" i="5"/>
  <c r="Q109" i="5"/>
  <c r="M109" i="5"/>
  <c r="L109" i="5"/>
  <c r="AS109" i="5" s="1"/>
  <c r="K109" i="5"/>
  <c r="J109" i="5"/>
  <c r="I109" i="5"/>
  <c r="H109" i="5"/>
  <c r="AD109" i="5" s="1"/>
  <c r="G109" i="5"/>
  <c r="AN109" i="5" s="1"/>
  <c r="F109" i="5"/>
  <c r="AB109" i="5" s="1"/>
  <c r="E109" i="5"/>
  <c r="AL109" i="5" s="1"/>
  <c r="D109" i="5"/>
  <c r="Z109" i="5" s="1"/>
  <c r="C109" i="5"/>
  <c r="N109" i="5" s="1"/>
  <c r="AJ108" i="5"/>
  <c r="AC108" i="5"/>
  <c r="AB108" i="5"/>
  <c r="Y108" i="5"/>
  <c r="X108" i="5"/>
  <c r="W108" i="5"/>
  <c r="R108" i="5"/>
  <c r="N108" i="5"/>
  <c r="M108" i="5"/>
  <c r="L108" i="5"/>
  <c r="AS108" i="5" s="1"/>
  <c r="K108" i="5"/>
  <c r="AG108" i="5" s="1"/>
  <c r="J108" i="5"/>
  <c r="I108" i="5"/>
  <c r="H108" i="5"/>
  <c r="AD108" i="5" s="1"/>
  <c r="G108" i="5"/>
  <c r="AN108" i="5" s="1"/>
  <c r="F108" i="5"/>
  <c r="E108" i="5"/>
  <c r="D108" i="5"/>
  <c r="O108" i="5" s="1"/>
  <c r="C108" i="5"/>
  <c r="AR107" i="5"/>
  <c r="AN107" i="5"/>
  <c r="AI107" i="5"/>
  <c r="AF107" i="5"/>
  <c r="AE107" i="5"/>
  <c r="AB107" i="5"/>
  <c r="S107" i="5"/>
  <c r="R107" i="5"/>
  <c r="M107" i="5"/>
  <c r="L107" i="5"/>
  <c r="AH107" i="5" s="1"/>
  <c r="K107" i="5"/>
  <c r="AG107" i="5" s="1"/>
  <c r="J107" i="5"/>
  <c r="I107" i="5"/>
  <c r="AP107" i="5" s="1"/>
  <c r="H107" i="5"/>
  <c r="AO107" i="5" s="1"/>
  <c r="G107" i="5"/>
  <c r="AC107" i="5" s="1"/>
  <c r="F107" i="5"/>
  <c r="Q107" i="5" s="1"/>
  <c r="E107" i="5"/>
  <c r="P107" i="5" s="1"/>
  <c r="D107" i="5"/>
  <c r="C107" i="5"/>
  <c r="Y107" i="5" s="1"/>
  <c r="AN106" i="5"/>
  <c r="AF106" i="5"/>
  <c r="AC106" i="5"/>
  <c r="Z106" i="5"/>
  <c r="U106" i="5"/>
  <c r="T106" i="5"/>
  <c r="R106" i="5"/>
  <c r="P106" i="5"/>
  <c r="M106" i="5"/>
  <c r="X106" i="5" s="1"/>
  <c r="L106" i="5"/>
  <c r="W106" i="5" s="1"/>
  <c r="K106" i="5"/>
  <c r="J106" i="5"/>
  <c r="AQ106" i="5" s="1"/>
  <c r="I106" i="5"/>
  <c r="H106" i="5"/>
  <c r="G106" i="5"/>
  <c r="F106" i="5"/>
  <c r="E106" i="5"/>
  <c r="AA106" i="5" s="1"/>
  <c r="D106" i="5"/>
  <c r="C106" i="5"/>
  <c r="AR105" i="5"/>
  <c r="AQ105" i="5"/>
  <c r="AO105" i="5"/>
  <c r="AD105" i="5"/>
  <c r="AC105" i="5"/>
  <c r="W105" i="5"/>
  <c r="Q105" i="5"/>
  <c r="M105" i="5"/>
  <c r="X105" i="5" s="1"/>
  <c r="L105" i="5"/>
  <c r="AS105" i="5" s="1"/>
  <c r="K105" i="5"/>
  <c r="AG105" i="5" s="1"/>
  <c r="J105" i="5"/>
  <c r="U105" i="5" s="1"/>
  <c r="I105" i="5"/>
  <c r="AE105" i="5" s="1"/>
  <c r="H105" i="5"/>
  <c r="S105" i="5" s="1"/>
  <c r="G105" i="5"/>
  <c r="F105" i="5"/>
  <c r="E105" i="5"/>
  <c r="D105" i="5"/>
  <c r="O105" i="5" s="1"/>
  <c r="C105" i="5"/>
  <c r="AJ105" i="5" s="1"/>
  <c r="AR104" i="5"/>
  <c r="AD104" i="5"/>
  <c r="AC104" i="5"/>
  <c r="X104" i="5"/>
  <c r="R104" i="5"/>
  <c r="M104" i="5"/>
  <c r="L104" i="5"/>
  <c r="AS104" i="5" s="1"/>
  <c r="K104" i="5"/>
  <c r="AG104" i="5" s="1"/>
  <c r="J104" i="5"/>
  <c r="AF104" i="5" s="1"/>
  <c r="I104" i="5"/>
  <c r="H104" i="5"/>
  <c r="G104" i="5"/>
  <c r="AN104" i="5" s="1"/>
  <c r="F104" i="5"/>
  <c r="E104" i="5"/>
  <c r="D104" i="5"/>
  <c r="C104" i="5"/>
  <c r="N104" i="5" s="1"/>
  <c r="AO103" i="5"/>
  <c r="AM103" i="5"/>
  <c r="AJ103" i="5"/>
  <c r="AI103" i="5"/>
  <c r="AB103" i="5"/>
  <c r="Z103" i="5"/>
  <c r="S103" i="5"/>
  <c r="R103" i="5"/>
  <c r="N103" i="5"/>
  <c r="M103" i="5"/>
  <c r="L103" i="5"/>
  <c r="AH103" i="5" s="1"/>
  <c r="K103" i="5"/>
  <c r="J103" i="5"/>
  <c r="AQ103" i="5" s="1"/>
  <c r="I103" i="5"/>
  <c r="H103" i="5"/>
  <c r="AD103" i="5" s="1"/>
  <c r="G103" i="5"/>
  <c r="F103" i="5"/>
  <c r="Q103" i="5" s="1"/>
  <c r="E103" i="5"/>
  <c r="D103" i="5"/>
  <c r="AK103" i="5" s="1"/>
  <c r="C103" i="5"/>
  <c r="Y103" i="5" s="1"/>
  <c r="AT102" i="5"/>
  <c r="AP102" i="5"/>
  <c r="AO102" i="5"/>
  <c r="AN102" i="5"/>
  <c r="T102" i="5"/>
  <c r="R102" i="5"/>
  <c r="M102" i="5"/>
  <c r="AI102" i="5" s="1"/>
  <c r="L102" i="5"/>
  <c r="W102" i="5" s="1"/>
  <c r="K102" i="5"/>
  <c r="J102" i="5"/>
  <c r="I102" i="5"/>
  <c r="AE102" i="5" s="1"/>
  <c r="H102" i="5"/>
  <c r="S102" i="5" s="1"/>
  <c r="G102" i="5"/>
  <c r="AC102" i="5" s="1"/>
  <c r="F102" i="5"/>
  <c r="E102" i="5"/>
  <c r="D102" i="5"/>
  <c r="C102" i="5"/>
  <c r="AJ102" i="5" s="1"/>
  <c r="AT101" i="5"/>
  <c r="AS101" i="5"/>
  <c r="AP101" i="5"/>
  <c r="AI101" i="5"/>
  <c r="AD101" i="5"/>
  <c r="X101" i="5"/>
  <c r="W101" i="5"/>
  <c r="U101" i="5"/>
  <c r="T101" i="5"/>
  <c r="O101" i="5"/>
  <c r="M101" i="5"/>
  <c r="L101" i="5"/>
  <c r="AH101" i="5" s="1"/>
  <c r="K101" i="5"/>
  <c r="AR101" i="5" s="1"/>
  <c r="J101" i="5"/>
  <c r="I101" i="5"/>
  <c r="AE101" i="5" s="1"/>
  <c r="H101" i="5"/>
  <c r="S101" i="5" s="1"/>
  <c r="G101" i="5"/>
  <c r="F101" i="5"/>
  <c r="E101" i="5"/>
  <c r="D101" i="5"/>
  <c r="AK101" i="5" s="1"/>
  <c r="C101" i="5"/>
  <c r="N101" i="5" s="1"/>
  <c r="AR100" i="5"/>
  <c r="AP100" i="5"/>
  <c r="AN100" i="5"/>
  <c r="AM100" i="5"/>
  <c r="AC100" i="5"/>
  <c r="Y100" i="5"/>
  <c r="T100" i="5"/>
  <c r="R100" i="5"/>
  <c r="N100" i="5"/>
  <c r="M100" i="5"/>
  <c r="L100" i="5"/>
  <c r="AH100" i="5" s="1"/>
  <c r="K100" i="5"/>
  <c r="V100" i="5" s="1"/>
  <c r="J100" i="5"/>
  <c r="I100" i="5"/>
  <c r="AE100" i="5" s="1"/>
  <c r="H100" i="5"/>
  <c r="S100" i="5" s="1"/>
  <c r="G100" i="5"/>
  <c r="F100" i="5"/>
  <c r="E100" i="5"/>
  <c r="D100" i="5"/>
  <c r="C100" i="5"/>
  <c r="AJ100" i="5" s="1"/>
  <c r="AT99" i="5"/>
  <c r="AN99" i="5"/>
  <c r="AG99" i="5"/>
  <c r="R99" i="5"/>
  <c r="Q99" i="5"/>
  <c r="M99" i="5"/>
  <c r="L99" i="5"/>
  <c r="K99" i="5"/>
  <c r="V99" i="5" s="1"/>
  <c r="J99" i="5"/>
  <c r="AF99" i="5" s="1"/>
  <c r="I99" i="5"/>
  <c r="H99" i="5"/>
  <c r="G99" i="5"/>
  <c r="AC99" i="5" s="1"/>
  <c r="F99" i="5"/>
  <c r="E99" i="5"/>
  <c r="D99" i="5"/>
  <c r="C99" i="5"/>
  <c r="AT98" i="5"/>
  <c r="AR98" i="5"/>
  <c r="AN98" i="5"/>
  <c r="AL98" i="5"/>
  <c r="AG98" i="5"/>
  <c r="AF98" i="5"/>
  <c r="AB98" i="5"/>
  <c r="AA98" i="5"/>
  <c r="V98" i="5"/>
  <c r="R98" i="5"/>
  <c r="Q98" i="5"/>
  <c r="M98" i="5"/>
  <c r="X98" i="5" s="1"/>
  <c r="L98" i="5"/>
  <c r="K98" i="5"/>
  <c r="J98" i="5"/>
  <c r="AQ98" i="5" s="1"/>
  <c r="I98" i="5"/>
  <c r="T98" i="5" s="1"/>
  <c r="H98" i="5"/>
  <c r="G98" i="5"/>
  <c r="AC98" i="5" s="1"/>
  <c r="F98" i="5"/>
  <c r="AM98" i="5" s="1"/>
  <c r="E98" i="5"/>
  <c r="P98" i="5" s="1"/>
  <c r="D98" i="5"/>
  <c r="C98" i="5"/>
  <c r="AT97" i="5"/>
  <c r="AP97" i="5"/>
  <c r="AI97" i="5"/>
  <c r="AG97" i="5"/>
  <c r="AE97" i="5"/>
  <c r="O97" i="5"/>
  <c r="M97" i="5"/>
  <c r="X97" i="5" s="1"/>
  <c r="L97" i="5"/>
  <c r="K97" i="5"/>
  <c r="V97" i="5" s="1"/>
  <c r="J97" i="5"/>
  <c r="I97" i="5"/>
  <c r="T97" i="5" s="1"/>
  <c r="H97" i="5"/>
  <c r="AO97" i="5" s="1"/>
  <c r="G97" i="5"/>
  <c r="F97" i="5"/>
  <c r="E97" i="5"/>
  <c r="D97" i="5"/>
  <c r="AK97" i="5" s="1"/>
  <c r="C97" i="5"/>
  <c r="AJ97" i="5" s="1"/>
  <c r="AN96" i="5"/>
  <c r="AC96" i="5"/>
  <c r="AB96" i="5"/>
  <c r="Z96" i="5"/>
  <c r="Y96" i="5"/>
  <c r="M96" i="5"/>
  <c r="X96" i="5" s="1"/>
  <c r="L96" i="5"/>
  <c r="K96" i="5"/>
  <c r="V96" i="5" s="1"/>
  <c r="J96" i="5"/>
  <c r="U96" i="5" s="1"/>
  <c r="I96" i="5"/>
  <c r="H96" i="5"/>
  <c r="S96" i="5" s="1"/>
  <c r="G96" i="5"/>
  <c r="R96" i="5" s="1"/>
  <c r="F96" i="5"/>
  <c r="AM96" i="5" s="1"/>
  <c r="E96" i="5"/>
  <c r="D96" i="5"/>
  <c r="C96" i="5"/>
  <c r="AQ95" i="5"/>
  <c r="AJ95" i="5"/>
  <c r="AI95" i="5"/>
  <c r="AF95" i="5"/>
  <c r="X95" i="5"/>
  <c r="O95" i="5"/>
  <c r="M95" i="5"/>
  <c r="AT95" i="5" s="1"/>
  <c r="L95" i="5"/>
  <c r="K95" i="5"/>
  <c r="J95" i="5"/>
  <c r="U95" i="5" s="1"/>
  <c r="I95" i="5"/>
  <c r="H95" i="5"/>
  <c r="G95" i="5"/>
  <c r="F95" i="5"/>
  <c r="E95" i="5"/>
  <c r="P95" i="5" s="1"/>
  <c r="D95" i="5"/>
  <c r="AK95" i="5" s="1"/>
  <c r="C95" i="5"/>
  <c r="AT94" i="5"/>
  <c r="AR94" i="5"/>
  <c r="AP94" i="5"/>
  <c r="AO94" i="5"/>
  <c r="AM94" i="5"/>
  <c r="AI94" i="5"/>
  <c r="AD94" i="5"/>
  <c r="AB94" i="5"/>
  <c r="U94" i="5"/>
  <c r="T94" i="5"/>
  <c r="Q94" i="5"/>
  <c r="M94" i="5"/>
  <c r="X94" i="5" s="1"/>
  <c r="L94" i="5"/>
  <c r="AS94" i="5" s="1"/>
  <c r="K94" i="5"/>
  <c r="J94" i="5"/>
  <c r="I94" i="5"/>
  <c r="AE94" i="5" s="1"/>
  <c r="H94" i="5"/>
  <c r="S94" i="5" s="1"/>
  <c r="G94" i="5"/>
  <c r="F94" i="5"/>
  <c r="E94" i="5"/>
  <c r="P94" i="5" s="1"/>
  <c r="D94" i="5"/>
  <c r="C94" i="5"/>
  <c r="N94" i="5" s="1"/>
  <c r="AM93" i="5"/>
  <c r="AL93" i="5"/>
  <c r="AB93" i="5"/>
  <c r="X93" i="5"/>
  <c r="V93" i="5"/>
  <c r="N93" i="5"/>
  <c r="M93" i="5"/>
  <c r="AI93" i="5" s="1"/>
  <c r="L93" i="5"/>
  <c r="K93" i="5"/>
  <c r="J93" i="5"/>
  <c r="I93" i="5"/>
  <c r="H93" i="5"/>
  <c r="G93" i="5"/>
  <c r="R93" i="5" s="1"/>
  <c r="F93" i="5"/>
  <c r="Q93" i="5" s="1"/>
  <c r="E93" i="5"/>
  <c r="D93" i="5"/>
  <c r="C93" i="5"/>
  <c r="AO92" i="5"/>
  <c r="AN92" i="5"/>
  <c r="AL92" i="5"/>
  <c r="AF92" i="5"/>
  <c r="AC92" i="5"/>
  <c r="AB92" i="5"/>
  <c r="AA92" i="5"/>
  <c r="R92" i="5"/>
  <c r="P92" i="5"/>
  <c r="M92" i="5"/>
  <c r="X92" i="5" s="1"/>
  <c r="L92" i="5"/>
  <c r="K92" i="5"/>
  <c r="J92" i="5"/>
  <c r="I92" i="5"/>
  <c r="H92" i="5"/>
  <c r="S92" i="5" s="1"/>
  <c r="G92" i="5"/>
  <c r="F92" i="5"/>
  <c r="AM92" i="5" s="1"/>
  <c r="E92" i="5"/>
  <c r="D92" i="5"/>
  <c r="Z92" i="5" s="1"/>
  <c r="C92" i="5"/>
  <c r="AJ92" i="5" s="1"/>
  <c r="AT91" i="5"/>
  <c r="AR91" i="5"/>
  <c r="AN91" i="5"/>
  <c r="AM91" i="5"/>
  <c r="AC91" i="5"/>
  <c r="AB91" i="5"/>
  <c r="X91" i="5"/>
  <c r="Q91" i="5"/>
  <c r="N91" i="5"/>
  <c r="M91" i="5"/>
  <c r="AI91" i="5" s="1"/>
  <c r="L91" i="5"/>
  <c r="K91" i="5"/>
  <c r="J91" i="5"/>
  <c r="I91" i="5"/>
  <c r="H91" i="5"/>
  <c r="G91" i="5"/>
  <c r="R91" i="5" s="1"/>
  <c r="F91" i="5"/>
  <c r="E91" i="5"/>
  <c r="D91" i="5"/>
  <c r="AK91" i="5" s="1"/>
  <c r="C91" i="5"/>
  <c r="AP90" i="5"/>
  <c r="AL90" i="5"/>
  <c r="AG90" i="5"/>
  <c r="AF90" i="5"/>
  <c r="Y90" i="5"/>
  <c r="X90" i="5"/>
  <c r="V90" i="5"/>
  <c r="N90" i="5"/>
  <c r="M90" i="5"/>
  <c r="L90" i="5"/>
  <c r="W90" i="5" s="1"/>
  <c r="K90" i="5"/>
  <c r="AR90" i="5" s="1"/>
  <c r="J90" i="5"/>
  <c r="I90" i="5"/>
  <c r="AE90" i="5" s="1"/>
  <c r="H90" i="5"/>
  <c r="G90" i="5"/>
  <c r="F90" i="5"/>
  <c r="E90" i="5"/>
  <c r="P90" i="5" s="1"/>
  <c r="D90" i="5"/>
  <c r="C90" i="5"/>
  <c r="AJ90" i="5" s="1"/>
  <c r="AP89" i="5"/>
  <c r="AF89" i="5"/>
  <c r="AB89" i="5"/>
  <c r="X89" i="5"/>
  <c r="U89" i="5"/>
  <c r="P89" i="5"/>
  <c r="M89" i="5"/>
  <c r="AT89" i="5" s="1"/>
  <c r="L89" i="5"/>
  <c r="K89" i="5"/>
  <c r="J89" i="5"/>
  <c r="AQ89" i="5" s="1"/>
  <c r="I89" i="5"/>
  <c r="AE89" i="5" s="1"/>
  <c r="H89" i="5"/>
  <c r="G89" i="5"/>
  <c r="AC89" i="5" s="1"/>
  <c r="F89" i="5"/>
  <c r="Q89" i="5" s="1"/>
  <c r="E89" i="5"/>
  <c r="D89" i="5"/>
  <c r="C89" i="5"/>
  <c r="Y89" i="5" s="1"/>
  <c r="AT88" i="5"/>
  <c r="AI88" i="5"/>
  <c r="AH88" i="5"/>
  <c r="AG88" i="5"/>
  <c r="AD88" i="5"/>
  <c r="Y88" i="5"/>
  <c r="X88" i="5"/>
  <c r="U88" i="5"/>
  <c r="M88" i="5"/>
  <c r="L88" i="5"/>
  <c r="K88" i="5"/>
  <c r="V88" i="5" s="1"/>
  <c r="J88" i="5"/>
  <c r="AQ88" i="5" s="1"/>
  <c r="I88" i="5"/>
  <c r="H88" i="5"/>
  <c r="G88" i="5"/>
  <c r="AC88" i="5" s="1"/>
  <c r="F88" i="5"/>
  <c r="AM88" i="5" s="1"/>
  <c r="E88" i="5"/>
  <c r="D88" i="5"/>
  <c r="O88" i="5" s="1"/>
  <c r="C88" i="5"/>
  <c r="AJ88" i="5" s="1"/>
  <c r="AR87" i="5"/>
  <c r="AQ87" i="5"/>
  <c r="AP87" i="5"/>
  <c r="AO87" i="5"/>
  <c r="AH87" i="5"/>
  <c r="AE87" i="5"/>
  <c r="X87" i="5"/>
  <c r="W87" i="5"/>
  <c r="S87" i="5"/>
  <c r="O87" i="5"/>
  <c r="M87" i="5"/>
  <c r="AI87" i="5" s="1"/>
  <c r="L87" i="5"/>
  <c r="AS87" i="5" s="1"/>
  <c r="K87" i="5"/>
  <c r="AG87" i="5" s="1"/>
  <c r="J87" i="5"/>
  <c r="I87" i="5"/>
  <c r="T87" i="5" s="1"/>
  <c r="H87" i="5"/>
  <c r="AD87" i="5" s="1"/>
  <c r="G87" i="5"/>
  <c r="F87" i="5"/>
  <c r="AB87" i="5" s="1"/>
  <c r="E87" i="5"/>
  <c r="D87" i="5"/>
  <c r="C87" i="5"/>
  <c r="AN86" i="5"/>
  <c r="AL86" i="5"/>
  <c r="AI86" i="5"/>
  <c r="AF86" i="5"/>
  <c r="AC86" i="5"/>
  <c r="AA86" i="5"/>
  <c r="P86" i="5"/>
  <c r="O86" i="5"/>
  <c r="M86" i="5"/>
  <c r="X86" i="5" s="1"/>
  <c r="L86" i="5"/>
  <c r="W86" i="5" s="1"/>
  <c r="K86" i="5"/>
  <c r="J86" i="5"/>
  <c r="AQ86" i="5" s="1"/>
  <c r="I86" i="5"/>
  <c r="H86" i="5"/>
  <c r="AO86" i="5" s="1"/>
  <c r="G86" i="5"/>
  <c r="R86" i="5" s="1"/>
  <c r="F86" i="5"/>
  <c r="E86" i="5"/>
  <c r="D86" i="5"/>
  <c r="AK86" i="5" s="1"/>
  <c r="C86" i="5"/>
  <c r="AT85" i="5"/>
  <c r="AO85" i="5"/>
  <c r="AM85" i="5"/>
  <c r="AL85" i="5"/>
  <c r="AI85" i="5"/>
  <c r="AE85" i="5"/>
  <c r="AD85" i="5"/>
  <c r="X85" i="5"/>
  <c r="U85" i="5"/>
  <c r="S85" i="5"/>
  <c r="N85" i="5"/>
  <c r="M85" i="5"/>
  <c r="L85" i="5"/>
  <c r="AH85" i="5" s="1"/>
  <c r="K85" i="5"/>
  <c r="AR85" i="5" s="1"/>
  <c r="J85" i="5"/>
  <c r="AF85" i="5" s="1"/>
  <c r="I85" i="5"/>
  <c r="T85" i="5" s="1"/>
  <c r="H85" i="5"/>
  <c r="G85" i="5"/>
  <c r="F85" i="5"/>
  <c r="AB85" i="5" s="1"/>
  <c r="E85" i="5"/>
  <c r="D85" i="5"/>
  <c r="Z85" i="5" s="1"/>
  <c r="C85" i="5"/>
  <c r="Y85" i="5" s="1"/>
  <c r="AT84" i="5"/>
  <c r="AM84" i="5"/>
  <c r="AA84" i="5"/>
  <c r="Z84" i="5"/>
  <c r="X84" i="5"/>
  <c r="W84" i="5"/>
  <c r="P84" i="5"/>
  <c r="M84" i="5"/>
  <c r="AI84" i="5" s="1"/>
  <c r="L84" i="5"/>
  <c r="AS84" i="5" s="1"/>
  <c r="K84" i="5"/>
  <c r="AR84" i="5" s="1"/>
  <c r="J84" i="5"/>
  <c r="I84" i="5"/>
  <c r="T84" i="5" s="1"/>
  <c r="H84" i="5"/>
  <c r="G84" i="5"/>
  <c r="F84" i="5"/>
  <c r="E84" i="5"/>
  <c r="AL84" i="5" s="1"/>
  <c r="D84" i="5"/>
  <c r="C84" i="5"/>
  <c r="Y84" i="5" s="1"/>
  <c r="AN83" i="5"/>
  <c r="AH83" i="5"/>
  <c r="AD83" i="5"/>
  <c r="AC83" i="5"/>
  <c r="W83" i="5"/>
  <c r="S83" i="5"/>
  <c r="R83" i="5"/>
  <c r="Q83" i="5"/>
  <c r="M83" i="5"/>
  <c r="L83" i="5"/>
  <c r="AS83" i="5" s="1"/>
  <c r="K83" i="5"/>
  <c r="V83" i="5" s="1"/>
  <c r="J83" i="5"/>
  <c r="I83" i="5"/>
  <c r="H83" i="5"/>
  <c r="AO83" i="5" s="1"/>
  <c r="G83" i="5"/>
  <c r="F83" i="5"/>
  <c r="AB83" i="5" s="1"/>
  <c r="E83" i="5"/>
  <c r="AL83" i="5" s="1"/>
  <c r="D83" i="5"/>
  <c r="C83" i="5"/>
  <c r="AP82" i="5"/>
  <c r="AJ82" i="5"/>
  <c r="AA82" i="5"/>
  <c r="X82" i="5"/>
  <c r="T82" i="5"/>
  <c r="M82" i="5"/>
  <c r="L82" i="5"/>
  <c r="AH82" i="5" s="1"/>
  <c r="K82" i="5"/>
  <c r="AG82" i="5" s="1"/>
  <c r="J82" i="5"/>
  <c r="I82" i="5"/>
  <c r="AE82" i="5" s="1"/>
  <c r="H82" i="5"/>
  <c r="G82" i="5"/>
  <c r="F82" i="5"/>
  <c r="AB82" i="5" s="1"/>
  <c r="E82" i="5"/>
  <c r="P82" i="5" s="1"/>
  <c r="D82" i="5"/>
  <c r="C82" i="5"/>
  <c r="AS81" i="5"/>
  <c r="AR81" i="5"/>
  <c r="AG81" i="5"/>
  <c r="AB81" i="5"/>
  <c r="Z81" i="5"/>
  <c r="V81" i="5"/>
  <c r="U81" i="5"/>
  <c r="O81" i="5"/>
  <c r="N81" i="5"/>
  <c r="M81" i="5"/>
  <c r="L81" i="5"/>
  <c r="W81" i="5" s="1"/>
  <c r="K81" i="5"/>
  <c r="J81" i="5"/>
  <c r="AF81" i="5" s="1"/>
  <c r="I81" i="5"/>
  <c r="T81" i="5" s="1"/>
  <c r="H81" i="5"/>
  <c r="G81" i="5"/>
  <c r="R81" i="5" s="1"/>
  <c r="F81" i="5"/>
  <c r="Q81" i="5" s="1"/>
  <c r="E81" i="5"/>
  <c r="D81" i="5"/>
  <c r="AK81" i="5" s="1"/>
  <c r="C81" i="5"/>
  <c r="Y81" i="5" s="1"/>
  <c r="AQ80" i="5"/>
  <c r="AC80" i="5"/>
  <c r="Y80" i="5"/>
  <c r="R80" i="5"/>
  <c r="M80" i="5"/>
  <c r="X80" i="5" s="1"/>
  <c r="L80" i="5"/>
  <c r="K80" i="5"/>
  <c r="V80" i="5" s="1"/>
  <c r="J80" i="5"/>
  <c r="I80" i="5"/>
  <c r="H80" i="5"/>
  <c r="AO80" i="5" s="1"/>
  <c r="G80" i="5"/>
  <c r="AN80" i="5" s="1"/>
  <c r="F80" i="5"/>
  <c r="AB80" i="5" s="1"/>
  <c r="E80" i="5"/>
  <c r="AL80" i="5" s="1"/>
  <c r="D80" i="5"/>
  <c r="O80" i="5" s="1"/>
  <c r="C80" i="5"/>
  <c r="N80" i="5" s="1"/>
  <c r="AP79" i="5"/>
  <c r="AM79" i="5"/>
  <c r="AK79" i="5"/>
  <c r="AF79" i="5"/>
  <c r="X79" i="5"/>
  <c r="M79" i="5"/>
  <c r="L79" i="5"/>
  <c r="K79" i="5"/>
  <c r="AR79" i="5" s="1"/>
  <c r="J79" i="5"/>
  <c r="U79" i="5" s="1"/>
  <c r="I79" i="5"/>
  <c r="H79" i="5"/>
  <c r="AO79" i="5" s="1"/>
  <c r="G79" i="5"/>
  <c r="F79" i="5"/>
  <c r="E79" i="5"/>
  <c r="P79" i="5" s="1"/>
  <c r="D79" i="5"/>
  <c r="Z79" i="5" s="1"/>
  <c r="C79" i="5"/>
  <c r="AQ78" i="5"/>
  <c r="AO78" i="5"/>
  <c r="AL78" i="5"/>
  <c r="AC78" i="5"/>
  <c r="R78" i="5"/>
  <c r="Q78" i="5"/>
  <c r="M78" i="5"/>
  <c r="X78" i="5" s="1"/>
  <c r="L78" i="5"/>
  <c r="AS78" i="5" s="1"/>
  <c r="K78" i="5"/>
  <c r="V78" i="5" s="1"/>
  <c r="J78" i="5"/>
  <c r="AF78" i="5" s="1"/>
  <c r="I78" i="5"/>
  <c r="H78" i="5"/>
  <c r="AD78" i="5" s="1"/>
  <c r="G78" i="5"/>
  <c r="AN78" i="5" s="1"/>
  <c r="F78" i="5"/>
  <c r="AB78" i="5" s="1"/>
  <c r="E78" i="5"/>
  <c r="D78" i="5"/>
  <c r="C78" i="5"/>
  <c r="Y78" i="5" s="1"/>
  <c r="AP77" i="5"/>
  <c r="AK77" i="5"/>
  <c r="AE77" i="5"/>
  <c r="AA77" i="5"/>
  <c r="O77" i="5"/>
  <c r="M77" i="5"/>
  <c r="L77" i="5"/>
  <c r="K77" i="5"/>
  <c r="AR77" i="5" s="1"/>
  <c r="J77" i="5"/>
  <c r="AQ77" i="5" s="1"/>
  <c r="I77" i="5"/>
  <c r="T77" i="5" s="1"/>
  <c r="H77" i="5"/>
  <c r="AO77" i="5" s="1"/>
  <c r="G77" i="5"/>
  <c r="R77" i="5" s="1"/>
  <c r="F77" i="5"/>
  <c r="AM77" i="5" s="1"/>
  <c r="E77" i="5"/>
  <c r="P77" i="5" s="1"/>
  <c r="D77" i="5"/>
  <c r="Z77" i="5" s="1"/>
  <c r="C77" i="5"/>
  <c r="AO76" i="5"/>
  <c r="AL76" i="5"/>
  <c r="AJ76" i="5"/>
  <c r="AD76" i="5"/>
  <c r="AC76" i="5"/>
  <c r="S76" i="5"/>
  <c r="R76" i="5"/>
  <c r="Q76" i="5"/>
  <c r="M76" i="5"/>
  <c r="X76" i="5" s="1"/>
  <c r="L76" i="5"/>
  <c r="K76" i="5"/>
  <c r="V76" i="5" s="1"/>
  <c r="J76" i="5"/>
  <c r="I76" i="5"/>
  <c r="H76" i="5"/>
  <c r="G76" i="5"/>
  <c r="AN76" i="5" s="1"/>
  <c r="F76" i="5"/>
  <c r="AB76" i="5" s="1"/>
  <c r="E76" i="5"/>
  <c r="D76" i="5"/>
  <c r="C76" i="5"/>
  <c r="AQ75" i="5"/>
  <c r="AK75" i="5"/>
  <c r="AI75" i="5"/>
  <c r="X75" i="5"/>
  <c r="W75" i="5"/>
  <c r="T75" i="5"/>
  <c r="S75" i="5"/>
  <c r="O75" i="5"/>
  <c r="M75" i="5"/>
  <c r="AT75" i="5" s="1"/>
  <c r="L75" i="5"/>
  <c r="AH75" i="5" s="1"/>
  <c r="K75" i="5"/>
  <c r="AR75" i="5" s="1"/>
  <c r="J75" i="5"/>
  <c r="U75" i="5" s="1"/>
  <c r="I75" i="5"/>
  <c r="AP75" i="5" s="1"/>
  <c r="H75" i="5"/>
  <c r="AO75" i="5" s="1"/>
  <c r="G75" i="5"/>
  <c r="F75" i="5"/>
  <c r="AM75" i="5" s="1"/>
  <c r="E75" i="5"/>
  <c r="D75" i="5"/>
  <c r="Z75" i="5" s="1"/>
  <c r="C75" i="5"/>
  <c r="AS74" i="5"/>
  <c r="AK74" i="5"/>
  <c r="Z74" i="5"/>
  <c r="Y74" i="5"/>
  <c r="U74" i="5"/>
  <c r="S74" i="5"/>
  <c r="N74" i="5"/>
  <c r="M74" i="5"/>
  <c r="X74" i="5" s="1"/>
  <c r="L74" i="5"/>
  <c r="K74" i="5"/>
  <c r="V74" i="5" s="1"/>
  <c r="J74" i="5"/>
  <c r="AF74" i="5" s="1"/>
  <c r="I74" i="5"/>
  <c r="H74" i="5"/>
  <c r="G74" i="5"/>
  <c r="F74" i="5"/>
  <c r="AB74" i="5" s="1"/>
  <c r="E74" i="5"/>
  <c r="AL74" i="5" s="1"/>
  <c r="D74" i="5"/>
  <c r="O74" i="5" s="1"/>
  <c r="C74" i="5"/>
  <c r="AJ74" i="5" s="1"/>
  <c r="AQ73" i="5"/>
  <c r="AP73" i="5"/>
  <c r="AE73" i="5"/>
  <c r="AA73" i="5"/>
  <c r="X73" i="5"/>
  <c r="T73" i="5"/>
  <c r="M73" i="5"/>
  <c r="AT73" i="5" s="1"/>
  <c r="L73" i="5"/>
  <c r="K73" i="5"/>
  <c r="AR73" i="5" s="1"/>
  <c r="J73" i="5"/>
  <c r="U73" i="5" s="1"/>
  <c r="I73" i="5"/>
  <c r="H73" i="5"/>
  <c r="AO73" i="5" s="1"/>
  <c r="G73" i="5"/>
  <c r="R73" i="5" s="1"/>
  <c r="F73" i="5"/>
  <c r="AM73" i="5" s="1"/>
  <c r="E73" i="5"/>
  <c r="P73" i="5" s="1"/>
  <c r="D73" i="5"/>
  <c r="Z73" i="5" s="1"/>
  <c r="C73" i="5"/>
  <c r="AL72" i="5"/>
  <c r="AC72" i="5"/>
  <c r="Z72" i="5"/>
  <c r="X72" i="5"/>
  <c r="Q72" i="5"/>
  <c r="M72" i="5"/>
  <c r="L72" i="5"/>
  <c r="K72" i="5"/>
  <c r="V72" i="5" s="1"/>
  <c r="J72" i="5"/>
  <c r="U72" i="5" s="1"/>
  <c r="I72" i="5"/>
  <c r="H72" i="5"/>
  <c r="G72" i="5"/>
  <c r="AN72" i="5" s="1"/>
  <c r="F72" i="5"/>
  <c r="AB72" i="5" s="1"/>
  <c r="E72" i="5"/>
  <c r="D72" i="5"/>
  <c r="O72" i="5" s="1"/>
  <c r="C72" i="5"/>
  <c r="AK71" i="5"/>
  <c r="AI71" i="5"/>
  <c r="AF71" i="5"/>
  <c r="AA71" i="5"/>
  <c r="W71" i="5"/>
  <c r="M71" i="5"/>
  <c r="AT71" i="5" s="1"/>
  <c r="L71" i="5"/>
  <c r="AH71" i="5" s="1"/>
  <c r="K71" i="5"/>
  <c r="AR71" i="5" s="1"/>
  <c r="J71" i="5"/>
  <c r="I71" i="5"/>
  <c r="H71" i="5"/>
  <c r="AO71" i="5" s="1"/>
  <c r="G71" i="5"/>
  <c r="F71" i="5"/>
  <c r="AM71" i="5" s="1"/>
  <c r="E71" i="5"/>
  <c r="P71" i="5" s="1"/>
  <c r="D71" i="5"/>
  <c r="C71" i="5"/>
  <c r="AL70" i="5"/>
  <c r="AK70" i="5"/>
  <c r="AJ70" i="5"/>
  <c r="AD70" i="5"/>
  <c r="Z70" i="5"/>
  <c r="Y70" i="5"/>
  <c r="N70" i="5"/>
  <c r="M70" i="5"/>
  <c r="X70" i="5" s="1"/>
  <c r="L70" i="5"/>
  <c r="AS70" i="5" s="1"/>
  <c r="K70" i="5"/>
  <c r="V70" i="5" s="1"/>
  <c r="J70" i="5"/>
  <c r="I70" i="5"/>
  <c r="H70" i="5"/>
  <c r="S70" i="5" s="1"/>
  <c r="G70" i="5"/>
  <c r="F70" i="5"/>
  <c r="AB70" i="5" s="1"/>
  <c r="E70" i="5"/>
  <c r="D70" i="5"/>
  <c r="O70" i="5" s="1"/>
  <c r="C70" i="5"/>
  <c r="AQ69" i="5"/>
  <c r="AP69" i="5"/>
  <c r="AK69" i="5"/>
  <c r="AI69" i="5"/>
  <c r="X69" i="5"/>
  <c r="M69" i="5"/>
  <c r="AT69" i="5" s="1"/>
  <c r="L69" i="5"/>
  <c r="K69" i="5"/>
  <c r="AR69" i="5" s="1"/>
  <c r="J69" i="5"/>
  <c r="U69" i="5" s="1"/>
  <c r="I69" i="5"/>
  <c r="AE69" i="5" s="1"/>
  <c r="H69" i="5"/>
  <c r="AO69" i="5" s="1"/>
  <c r="G69" i="5"/>
  <c r="R69" i="5" s="1"/>
  <c r="F69" i="5"/>
  <c r="AM69" i="5" s="1"/>
  <c r="E69" i="5"/>
  <c r="D69" i="5"/>
  <c r="Z69" i="5" s="1"/>
  <c r="C69" i="5"/>
  <c r="AL68" i="5"/>
  <c r="AK68" i="5"/>
  <c r="Z68" i="5"/>
  <c r="Q68" i="5"/>
  <c r="N68" i="5"/>
  <c r="M68" i="5"/>
  <c r="X68" i="5" s="1"/>
  <c r="L68" i="5"/>
  <c r="K68" i="5"/>
  <c r="J68" i="5"/>
  <c r="AF68" i="5" s="1"/>
  <c r="I68" i="5"/>
  <c r="H68" i="5"/>
  <c r="AD68" i="5" s="1"/>
  <c r="G68" i="5"/>
  <c r="AN68" i="5" s="1"/>
  <c r="F68" i="5"/>
  <c r="AB68" i="5" s="1"/>
  <c r="E68" i="5"/>
  <c r="D68" i="5"/>
  <c r="O68" i="5" s="1"/>
  <c r="C68" i="5"/>
  <c r="AJ68" i="5" s="1"/>
  <c r="AR67" i="5"/>
  <c r="AQ67" i="5"/>
  <c r="AM67" i="5"/>
  <c r="AF67" i="5"/>
  <c r="S67" i="5"/>
  <c r="O67" i="5"/>
  <c r="M67" i="5"/>
  <c r="AT67" i="5" s="1"/>
  <c r="L67" i="5"/>
  <c r="K67" i="5"/>
  <c r="J67" i="5"/>
  <c r="U67" i="5" s="1"/>
  <c r="I67" i="5"/>
  <c r="H67" i="5"/>
  <c r="AO67" i="5" s="1"/>
  <c r="G67" i="5"/>
  <c r="F67" i="5"/>
  <c r="E67" i="5"/>
  <c r="P67" i="5" s="1"/>
  <c r="D67" i="5"/>
  <c r="C67" i="5"/>
  <c r="AO66" i="5"/>
  <c r="AL66" i="5"/>
  <c r="AG66" i="5"/>
  <c r="AD66" i="5"/>
  <c r="S66" i="5"/>
  <c r="Q66" i="5"/>
  <c r="M66" i="5"/>
  <c r="X66" i="5" s="1"/>
  <c r="L66" i="5"/>
  <c r="AS66" i="5" s="1"/>
  <c r="K66" i="5"/>
  <c r="V66" i="5" s="1"/>
  <c r="J66" i="5"/>
  <c r="AF66" i="5" s="1"/>
  <c r="I66" i="5"/>
  <c r="H66" i="5"/>
  <c r="G66" i="5"/>
  <c r="AC66" i="5" s="1"/>
  <c r="F66" i="5"/>
  <c r="AB66" i="5" s="1"/>
  <c r="E66" i="5"/>
  <c r="D66" i="5"/>
  <c r="C66" i="5"/>
  <c r="AR65" i="5"/>
  <c r="AQ65" i="5"/>
  <c r="AM65" i="5"/>
  <c r="X65" i="5"/>
  <c r="M65" i="5"/>
  <c r="AT65" i="5" s="1"/>
  <c r="L65" i="5"/>
  <c r="W65" i="5" s="1"/>
  <c r="K65" i="5"/>
  <c r="J65" i="5"/>
  <c r="U65" i="5" s="1"/>
  <c r="I65" i="5"/>
  <c r="H65" i="5"/>
  <c r="AO65" i="5" s="1"/>
  <c r="G65" i="5"/>
  <c r="R65" i="5" s="1"/>
  <c r="F65" i="5"/>
  <c r="E65" i="5"/>
  <c r="P65" i="5" s="1"/>
  <c r="D65" i="5"/>
  <c r="Z65" i="5" s="1"/>
  <c r="C65" i="5"/>
  <c r="AS64" i="5"/>
  <c r="AP64" i="5"/>
  <c r="AJ64" i="5"/>
  <c r="Y64" i="5"/>
  <c r="U64" i="5"/>
  <c r="S64" i="5"/>
  <c r="N64" i="5"/>
  <c r="M64" i="5"/>
  <c r="L64" i="5"/>
  <c r="K64" i="5"/>
  <c r="J64" i="5"/>
  <c r="AF64" i="5" s="1"/>
  <c r="I64" i="5"/>
  <c r="T64" i="5" s="1"/>
  <c r="H64" i="5"/>
  <c r="AO64" i="5" s="1"/>
  <c r="G64" i="5"/>
  <c r="AN64" i="5" s="1"/>
  <c r="F64" i="5"/>
  <c r="Q64" i="5" s="1"/>
  <c r="E64" i="5"/>
  <c r="AL64" i="5" s="1"/>
  <c r="D64" i="5"/>
  <c r="C64" i="5"/>
  <c r="AR63" i="5"/>
  <c r="AP63" i="5"/>
  <c r="AD63" i="5"/>
  <c r="Y63" i="5"/>
  <c r="X63" i="5"/>
  <c r="T63" i="5"/>
  <c r="M63" i="5"/>
  <c r="AT63" i="5" s="1"/>
  <c r="L63" i="5"/>
  <c r="K63" i="5"/>
  <c r="J63" i="5"/>
  <c r="U63" i="5" s="1"/>
  <c r="I63" i="5"/>
  <c r="AE63" i="5" s="1"/>
  <c r="H63" i="5"/>
  <c r="AO63" i="5" s="1"/>
  <c r="G63" i="5"/>
  <c r="R63" i="5" s="1"/>
  <c r="F63" i="5"/>
  <c r="AM63" i="5" s="1"/>
  <c r="E63" i="5"/>
  <c r="P63" i="5" s="1"/>
  <c r="D63" i="5"/>
  <c r="Z63" i="5" s="1"/>
  <c r="C63" i="5"/>
  <c r="N63" i="5" s="1"/>
  <c r="AS62" i="5"/>
  <c r="AG62" i="5"/>
  <c r="AD62" i="5"/>
  <c r="AC62" i="5"/>
  <c r="Z62" i="5"/>
  <c r="U62" i="5"/>
  <c r="N62" i="5"/>
  <c r="M62" i="5"/>
  <c r="L62" i="5"/>
  <c r="K62" i="5"/>
  <c r="V62" i="5" s="1"/>
  <c r="J62" i="5"/>
  <c r="AF62" i="5" s="1"/>
  <c r="I62" i="5"/>
  <c r="H62" i="5"/>
  <c r="S62" i="5" s="1"/>
  <c r="G62" i="5"/>
  <c r="F62" i="5"/>
  <c r="Q62" i="5" s="1"/>
  <c r="E62" i="5"/>
  <c r="AL62" i="5" s="1"/>
  <c r="D62" i="5"/>
  <c r="O62" i="5" s="1"/>
  <c r="C62" i="5"/>
  <c r="AJ62" i="5" s="1"/>
  <c r="AR61" i="5"/>
  <c r="AQ61" i="5"/>
  <c r="AF61" i="5"/>
  <c r="AE61" i="5"/>
  <c r="AA61" i="5"/>
  <c r="T61" i="5"/>
  <c r="M61" i="5"/>
  <c r="L61" i="5"/>
  <c r="K61" i="5"/>
  <c r="J61" i="5"/>
  <c r="U61" i="5" s="1"/>
  <c r="I61" i="5"/>
  <c r="AP61" i="5" s="1"/>
  <c r="H61" i="5"/>
  <c r="AO61" i="5" s="1"/>
  <c r="G61" i="5"/>
  <c r="R61" i="5" s="1"/>
  <c r="F61" i="5"/>
  <c r="AM61" i="5" s="1"/>
  <c r="E61" i="5"/>
  <c r="P61" i="5" s="1"/>
  <c r="D61" i="5"/>
  <c r="C61" i="5"/>
  <c r="N61" i="5" s="1"/>
  <c r="AS60" i="5"/>
  <c r="AQ60" i="5"/>
  <c r="AJ60" i="5"/>
  <c r="AG60" i="5"/>
  <c r="AD60" i="5"/>
  <c r="Y60" i="5"/>
  <c r="S60" i="5"/>
  <c r="M60" i="5"/>
  <c r="X60" i="5" s="1"/>
  <c r="L60" i="5"/>
  <c r="K60" i="5"/>
  <c r="V60" i="5" s="1"/>
  <c r="J60" i="5"/>
  <c r="I60" i="5"/>
  <c r="H60" i="5"/>
  <c r="AO60" i="5" s="1"/>
  <c r="G60" i="5"/>
  <c r="F60" i="5"/>
  <c r="Q60" i="5" s="1"/>
  <c r="E60" i="5"/>
  <c r="AL60" i="5" s="1"/>
  <c r="D60" i="5"/>
  <c r="C60" i="5"/>
  <c r="N60" i="5" s="1"/>
  <c r="AJ59" i="5"/>
  <c r="AI59" i="5"/>
  <c r="AC59" i="5"/>
  <c r="Y59" i="5"/>
  <c r="X59" i="5"/>
  <c r="M59" i="5"/>
  <c r="AT59" i="5" s="1"/>
  <c r="L59" i="5"/>
  <c r="K59" i="5"/>
  <c r="J59" i="5"/>
  <c r="I59" i="5"/>
  <c r="T59" i="5" s="1"/>
  <c r="H59" i="5"/>
  <c r="AO59" i="5" s="1"/>
  <c r="G59" i="5"/>
  <c r="AN59" i="5" s="1"/>
  <c r="F59" i="5"/>
  <c r="AB59" i="5" s="1"/>
  <c r="E59" i="5"/>
  <c r="AA59" i="5" s="1"/>
  <c r="D59" i="5"/>
  <c r="Z59" i="5" s="1"/>
  <c r="C59" i="5"/>
  <c r="N59" i="5" s="1"/>
  <c r="AO58" i="5"/>
  <c r="AI58" i="5"/>
  <c r="AC58" i="5"/>
  <c r="R58" i="5"/>
  <c r="Q58" i="5"/>
  <c r="M58" i="5"/>
  <c r="AT58" i="5" s="1"/>
  <c r="L58" i="5"/>
  <c r="K58" i="5"/>
  <c r="J58" i="5"/>
  <c r="AF58" i="5" s="1"/>
  <c r="I58" i="5"/>
  <c r="H58" i="5"/>
  <c r="AD58" i="5" s="1"/>
  <c r="G58" i="5"/>
  <c r="AN58" i="5" s="1"/>
  <c r="F58" i="5"/>
  <c r="E58" i="5"/>
  <c r="AL58" i="5" s="1"/>
  <c r="D58" i="5"/>
  <c r="C58" i="5"/>
  <c r="AQ57" i="5"/>
  <c r="AO57" i="5"/>
  <c r="AF57" i="5"/>
  <c r="AE57" i="5"/>
  <c r="AA57" i="5"/>
  <c r="T57" i="5"/>
  <c r="O57" i="5"/>
  <c r="M57" i="5"/>
  <c r="AT57" i="5" s="1"/>
  <c r="L57" i="5"/>
  <c r="W57" i="5" s="1"/>
  <c r="K57" i="5"/>
  <c r="AR57" i="5" s="1"/>
  <c r="J57" i="5"/>
  <c r="U57" i="5" s="1"/>
  <c r="I57" i="5"/>
  <c r="AP57" i="5" s="1"/>
  <c r="H57" i="5"/>
  <c r="G57" i="5"/>
  <c r="AN57" i="5" s="1"/>
  <c r="F57" i="5"/>
  <c r="AB57" i="5" s="1"/>
  <c r="E57" i="5"/>
  <c r="D57" i="5"/>
  <c r="Z57" i="5" s="1"/>
  <c r="C57" i="5"/>
  <c r="AS56" i="5"/>
  <c r="AQ56" i="5"/>
  <c r="AO56" i="5"/>
  <c r="AL56" i="5"/>
  <c r="AG56" i="5"/>
  <c r="AE56" i="5"/>
  <c r="AD56" i="5"/>
  <c r="W56" i="5"/>
  <c r="U56" i="5"/>
  <c r="S56" i="5"/>
  <c r="R56" i="5"/>
  <c r="N56" i="5"/>
  <c r="M56" i="5"/>
  <c r="AT56" i="5" s="1"/>
  <c r="L56" i="5"/>
  <c r="AH56" i="5" s="1"/>
  <c r="K56" i="5"/>
  <c r="J56" i="5"/>
  <c r="AF56" i="5" s="1"/>
  <c r="I56" i="5"/>
  <c r="T56" i="5" s="1"/>
  <c r="H56" i="5"/>
  <c r="G56" i="5"/>
  <c r="AN56" i="5" s="1"/>
  <c r="F56" i="5"/>
  <c r="Q56" i="5" s="1"/>
  <c r="E56" i="5"/>
  <c r="D56" i="5"/>
  <c r="C56" i="5"/>
  <c r="AJ56" i="5" s="1"/>
  <c r="AR55" i="5"/>
  <c r="AQ55" i="5"/>
  <c r="AP55" i="5"/>
  <c r="AO55" i="5"/>
  <c r="AD55" i="5"/>
  <c r="AA55" i="5"/>
  <c r="T55" i="5"/>
  <c r="M55" i="5"/>
  <c r="L55" i="5"/>
  <c r="W55" i="5" s="1"/>
  <c r="K55" i="5"/>
  <c r="J55" i="5"/>
  <c r="U55" i="5" s="1"/>
  <c r="I55" i="5"/>
  <c r="AE55" i="5" s="1"/>
  <c r="H55" i="5"/>
  <c r="S55" i="5" s="1"/>
  <c r="G55" i="5"/>
  <c r="AN55" i="5" s="1"/>
  <c r="F55" i="5"/>
  <c r="E55" i="5"/>
  <c r="D55" i="5"/>
  <c r="C55" i="5"/>
  <c r="N55" i="5" s="1"/>
  <c r="AQ54" i="5"/>
  <c r="AC54" i="5"/>
  <c r="Y54" i="5"/>
  <c r="U54" i="5"/>
  <c r="N54" i="5"/>
  <c r="M54" i="5"/>
  <c r="AT54" i="5" s="1"/>
  <c r="L54" i="5"/>
  <c r="AH54" i="5" s="1"/>
  <c r="K54" i="5"/>
  <c r="AG54" i="5" s="1"/>
  <c r="J54" i="5"/>
  <c r="AF54" i="5" s="1"/>
  <c r="I54" i="5"/>
  <c r="T54" i="5" s="1"/>
  <c r="H54" i="5"/>
  <c r="G54" i="5"/>
  <c r="AN54" i="5" s="1"/>
  <c r="F54" i="5"/>
  <c r="Q54" i="5" s="1"/>
  <c r="E54" i="5"/>
  <c r="D54" i="5"/>
  <c r="C54" i="5"/>
  <c r="AJ54" i="5" s="1"/>
  <c r="AR53" i="5"/>
  <c r="AQ53" i="5"/>
  <c r="AP53" i="5"/>
  <c r="AE53" i="5"/>
  <c r="AD53" i="5"/>
  <c r="W53" i="5"/>
  <c r="T53" i="5"/>
  <c r="M53" i="5"/>
  <c r="AT53" i="5" s="1"/>
  <c r="L53" i="5"/>
  <c r="K53" i="5"/>
  <c r="J53" i="5"/>
  <c r="U53" i="5" s="1"/>
  <c r="I53" i="5"/>
  <c r="H53" i="5"/>
  <c r="AO53" i="5" s="1"/>
  <c r="G53" i="5"/>
  <c r="AN53" i="5" s="1"/>
  <c r="F53" i="5"/>
  <c r="E53" i="5"/>
  <c r="AA53" i="5" s="1"/>
  <c r="D53" i="5"/>
  <c r="C53" i="5"/>
  <c r="N53" i="5" s="1"/>
  <c r="AG52" i="5"/>
  <c r="AD52" i="5"/>
  <c r="Y52" i="5"/>
  <c r="S52" i="5"/>
  <c r="Q52" i="5"/>
  <c r="M52" i="5"/>
  <c r="AT52" i="5" s="1"/>
  <c r="L52" i="5"/>
  <c r="AH52" i="5" s="1"/>
  <c r="K52" i="5"/>
  <c r="J52" i="5"/>
  <c r="I52" i="5"/>
  <c r="T52" i="5" s="1"/>
  <c r="H52" i="5"/>
  <c r="AO52" i="5" s="1"/>
  <c r="G52" i="5"/>
  <c r="AN52" i="5" s="1"/>
  <c r="F52" i="5"/>
  <c r="E52" i="5"/>
  <c r="D52" i="5"/>
  <c r="C52" i="5"/>
  <c r="N52" i="5" s="1"/>
  <c r="AK51" i="5"/>
  <c r="AJ51" i="5"/>
  <c r="AE51" i="5"/>
  <c r="Y51" i="5"/>
  <c r="M51" i="5"/>
  <c r="L51" i="5"/>
  <c r="K51" i="5"/>
  <c r="AR51" i="5" s="1"/>
  <c r="J51" i="5"/>
  <c r="U51" i="5" s="1"/>
  <c r="I51" i="5"/>
  <c r="H51" i="5"/>
  <c r="AO51" i="5" s="1"/>
  <c r="G51" i="5"/>
  <c r="AN51" i="5" s="1"/>
  <c r="F51" i="5"/>
  <c r="AB51" i="5" s="1"/>
  <c r="E51" i="5"/>
  <c r="AA51" i="5" s="1"/>
  <c r="D51" i="5"/>
  <c r="Z51" i="5" s="1"/>
  <c r="C51" i="5"/>
  <c r="N51" i="5" s="1"/>
  <c r="AQ50" i="5"/>
  <c r="AO50" i="5"/>
  <c r="AJ50" i="5"/>
  <c r="AD50" i="5"/>
  <c r="AC50" i="5"/>
  <c r="S50" i="5"/>
  <c r="R50" i="5"/>
  <c r="M50" i="5"/>
  <c r="AT50" i="5" s="1"/>
  <c r="L50" i="5"/>
  <c r="K50" i="5"/>
  <c r="J50" i="5"/>
  <c r="AF50" i="5" s="1"/>
  <c r="I50" i="5"/>
  <c r="H50" i="5"/>
  <c r="G50" i="5"/>
  <c r="AN50" i="5" s="1"/>
  <c r="F50" i="5"/>
  <c r="E50" i="5"/>
  <c r="AL50" i="5" s="1"/>
  <c r="D50" i="5"/>
  <c r="C50" i="5"/>
  <c r="Y50" i="5" s="1"/>
  <c r="AQ49" i="5"/>
  <c r="AO49" i="5"/>
  <c r="AF49" i="5"/>
  <c r="AE49" i="5"/>
  <c r="T49" i="5"/>
  <c r="O49" i="5"/>
  <c r="M49" i="5"/>
  <c r="AT49" i="5" s="1"/>
  <c r="L49" i="5"/>
  <c r="W49" i="5" s="1"/>
  <c r="K49" i="5"/>
  <c r="AR49" i="5" s="1"/>
  <c r="J49" i="5"/>
  <c r="U49" i="5" s="1"/>
  <c r="I49" i="5"/>
  <c r="AP49" i="5" s="1"/>
  <c r="H49" i="5"/>
  <c r="G49" i="5"/>
  <c r="AN49" i="5" s="1"/>
  <c r="F49" i="5"/>
  <c r="AB49" i="5" s="1"/>
  <c r="E49" i="5"/>
  <c r="AA49" i="5" s="1"/>
  <c r="D49" i="5"/>
  <c r="Z49" i="5" s="1"/>
  <c r="C49" i="5"/>
  <c r="AQ48" i="5"/>
  <c r="AP48" i="5"/>
  <c r="AO48" i="5"/>
  <c r="X48" i="5"/>
  <c r="U48" i="5"/>
  <c r="S48" i="5"/>
  <c r="R48" i="5"/>
  <c r="M48" i="5"/>
  <c r="AT48" i="5" s="1"/>
  <c r="L48" i="5"/>
  <c r="AH48" i="5" s="1"/>
  <c r="K48" i="5"/>
  <c r="AG48" i="5" s="1"/>
  <c r="J48" i="5"/>
  <c r="AF48" i="5" s="1"/>
  <c r="I48" i="5"/>
  <c r="T48" i="5" s="1"/>
  <c r="H48" i="5"/>
  <c r="AD48" i="5" s="1"/>
  <c r="G48" i="5"/>
  <c r="AN48" i="5" s="1"/>
  <c r="F48" i="5"/>
  <c r="Q48" i="5" s="1"/>
  <c r="E48" i="5"/>
  <c r="AL48" i="5" s="1"/>
  <c r="D48" i="5"/>
  <c r="O48" i="5" s="1"/>
  <c r="C48" i="5"/>
  <c r="AP47" i="5"/>
  <c r="AF47" i="5"/>
  <c r="AE47" i="5"/>
  <c r="AD47" i="5"/>
  <c r="Q47" i="5"/>
  <c r="M47" i="5"/>
  <c r="AT47" i="5" s="1"/>
  <c r="L47" i="5"/>
  <c r="W47" i="5" s="1"/>
  <c r="K47" i="5"/>
  <c r="AR47" i="5" s="1"/>
  <c r="J47" i="5"/>
  <c r="I47" i="5"/>
  <c r="T47" i="5" s="1"/>
  <c r="H47" i="5"/>
  <c r="G47" i="5"/>
  <c r="AN47" i="5" s="1"/>
  <c r="F47" i="5"/>
  <c r="AB47" i="5" s="1"/>
  <c r="E47" i="5"/>
  <c r="D47" i="5"/>
  <c r="Z47" i="5" s="1"/>
  <c r="C47" i="5"/>
  <c r="AQ46" i="5"/>
  <c r="Y46" i="5"/>
  <c r="U46" i="5"/>
  <c r="N46" i="5"/>
  <c r="M46" i="5"/>
  <c r="AT46" i="5" s="1"/>
  <c r="L46" i="5"/>
  <c r="AH46" i="5" s="1"/>
  <c r="K46" i="5"/>
  <c r="AG46" i="5" s="1"/>
  <c r="J46" i="5"/>
  <c r="AF46" i="5" s="1"/>
  <c r="I46" i="5"/>
  <c r="T46" i="5" s="1"/>
  <c r="H46" i="5"/>
  <c r="AD46" i="5" s="1"/>
  <c r="G46" i="5"/>
  <c r="AN46" i="5" s="1"/>
  <c r="F46" i="5"/>
  <c r="Q46" i="5" s="1"/>
  <c r="E46" i="5"/>
  <c r="D46" i="5"/>
  <c r="C46" i="5"/>
  <c r="AJ46" i="5" s="1"/>
  <c r="AQ45" i="5"/>
  <c r="AP45" i="5"/>
  <c r="AE45" i="5"/>
  <c r="X45" i="5"/>
  <c r="W45" i="5"/>
  <c r="T45" i="5"/>
  <c r="Q45" i="5"/>
  <c r="M45" i="5"/>
  <c r="AT45" i="5" s="1"/>
  <c r="L45" i="5"/>
  <c r="K45" i="5"/>
  <c r="AR45" i="5" s="1"/>
  <c r="J45" i="5"/>
  <c r="U45" i="5" s="1"/>
  <c r="I45" i="5"/>
  <c r="H45" i="5"/>
  <c r="S45" i="5" s="1"/>
  <c r="G45" i="5"/>
  <c r="AN45" i="5" s="1"/>
  <c r="F45" i="5"/>
  <c r="AB45" i="5" s="1"/>
  <c r="E45" i="5"/>
  <c r="AA45" i="5" s="1"/>
  <c r="D45" i="5"/>
  <c r="Z45" i="5" s="1"/>
  <c r="C45" i="5"/>
  <c r="N45" i="5" s="1"/>
  <c r="AK44" i="5"/>
  <c r="AE44" i="5"/>
  <c r="Z44" i="5"/>
  <c r="X44" i="5"/>
  <c r="Q44" i="5"/>
  <c r="M44" i="5"/>
  <c r="AT44" i="5" s="1"/>
  <c r="L44" i="5"/>
  <c r="AH44" i="5" s="1"/>
  <c r="K44" i="5"/>
  <c r="AG44" i="5" s="1"/>
  <c r="J44" i="5"/>
  <c r="I44" i="5"/>
  <c r="H44" i="5"/>
  <c r="S44" i="5" s="1"/>
  <c r="G44" i="5"/>
  <c r="AN44" i="5" s="1"/>
  <c r="F44" i="5"/>
  <c r="E44" i="5"/>
  <c r="D44" i="5"/>
  <c r="O44" i="5" s="1"/>
  <c r="C44" i="5"/>
  <c r="AJ43" i="5"/>
  <c r="AI43" i="5"/>
  <c r="AF43" i="5"/>
  <c r="AC43" i="5"/>
  <c r="Y43" i="5"/>
  <c r="X43" i="5"/>
  <c r="R43" i="5"/>
  <c r="M43" i="5"/>
  <c r="AT43" i="5" s="1"/>
  <c r="L43" i="5"/>
  <c r="K43" i="5"/>
  <c r="AR43" i="5" s="1"/>
  <c r="J43" i="5"/>
  <c r="I43" i="5"/>
  <c r="T43" i="5" s="1"/>
  <c r="H43" i="5"/>
  <c r="AO43" i="5" s="1"/>
  <c r="G43" i="5"/>
  <c r="AN43" i="5" s="1"/>
  <c r="F43" i="5"/>
  <c r="AB43" i="5" s="1"/>
  <c r="E43" i="5"/>
  <c r="AA43" i="5" s="1"/>
  <c r="D43" i="5"/>
  <c r="Z43" i="5" s="1"/>
  <c r="C43" i="5"/>
  <c r="N43" i="5" s="1"/>
  <c r="AP42" i="5"/>
  <c r="AK42" i="5"/>
  <c r="AC42" i="5"/>
  <c r="Z42" i="5"/>
  <c r="R42" i="5"/>
  <c r="N42" i="5"/>
  <c r="M42" i="5"/>
  <c r="AT42" i="5" s="1"/>
  <c r="L42" i="5"/>
  <c r="AH42" i="5" s="1"/>
  <c r="K42" i="5"/>
  <c r="J42" i="5"/>
  <c r="AF42" i="5" s="1"/>
  <c r="I42" i="5"/>
  <c r="T42" i="5" s="1"/>
  <c r="H42" i="5"/>
  <c r="G42" i="5"/>
  <c r="AN42" i="5" s="1"/>
  <c r="F42" i="5"/>
  <c r="E42" i="5"/>
  <c r="AL42" i="5" s="1"/>
  <c r="D42" i="5"/>
  <c r="O42" i="5" s="1"/>
  <c r="C42" i="5"/>
  <c r="AQ41" i="5"/>
  <c r="AP41" i="5"/>
  <c r="AM41" i="5"/>
  <c r="AK41" i="5"/>
  <c r="AE41" i="5"/>
  <c r="Z41" i="5"/>
  <c r="O41" i="5"/>
  <c r="M41" i="5"/>
  <c r="L41" i="5"/>
  <c r="W41" i="5" s="1"/>
  <c r="K41" i="5"/>
  <c r="J41" i="5"/>
  <c r="I41" i="5"/>
  <c r="T41" i="5" s="1"/>
  <c r="H41" i="5"/>
  <c r="AD41" i="5" s="1"/>
  <c r="G41" i="5"/>
  <c r="AN41" i="5" s="1"/>
  <c r="F41" i="5"/>
  <c r="AB41" i="5" s="1"/>
  <c r="E41" i="5"/>
  <c r="D41" i="5"/>
  <c r="C41" i="5"/>
  <c r="N41" i="5" s="1"/>
  <c r="AS40" i="5"/>
  <c r="AO40" i="5"/>
  <c r="AD40" i="5"/>
  <c r="AC40" i="5"/>
  <c r="U40" i="5"/>
  <c r="S40" i="5"/>
  <c r="R40" i="5"/>
  <c r="M40" i="5"/>
  <c r="L40" i="5"/>
  <c r="AH40" i="5" s="1"/>
  <c r="K40" i="5"/>
  <c r="AG40" i="5" s="1"/>
  <c r="J40" i="5"/>
  <c r="AF40" i="5" s="1"/>
  <c r="I40" i="5"/>
  <c r="T40" i="5" s="1"/>
  <c r="H40" i="5"/>
  <c r="G40" i="5"/>
  <c r="AN40" i="5" s="1"/>
  <c r="F40" i="5"/>
  <c r="Q40" i="5" s="1"/>
  <c r="E40" i="5"/>
  <c r="D40" i="5"/>
  <c r="C40" i="5"/>
  <c r="AP39" i="5"/>
  <c r="W39" i="5"/>
  <c r="T39" i="5"/>
  <c r="Q39" i="5"/>
  <c r="M39" i="5"/>
  <c r="L39" i="5"/>
  <c r="K39" i="5"/>
  <c r="J39" i="5"/>
  <c r="I39" i="5"/>
  <c r="AE39" i="5" s="1"/>
  <c r="H39" i="5"/>
  <c r="S39" i="5" s="1"/>
  <c r="G39" i="5"/>
  <c r="AN39" i="5" s="1"/>
  <c r="F39" i="5"/>
  <c r="AB39" i="5" s="1"/>
  <c r="E39" i="5"/>
  <c r="AA39" i="5" s="1"/>
  <c r="D39" i="5"/>
  <c r="C39" i="5"/>
  <c r="N39" i="5" s="1"/>
  <c r="AS38" i="5"/>
  <c r="AQ38" i="5"/>
  <c r="AK38" i="5"/>
  <c r="AJ38" i="5"/>
  <c r="AI38" i="5"/>
  <c r="Z38" i="5"/>
  <c r="Y38" i="5"/>
  <c r="U38" i="5"/>
  <c r="N38" i="5"/>
  <c r="M38" i="5"/>
  <c r="AT38" i="5" s="1"/>
  <c r="L38" i="5"/>
  <c r="AH38" i="5" s="1"/>
  <c r="K38" i="5"/>
  <c r="AG38" i="5" s="1"/>
  <c r="J38" i="5"/>
  <c r="AF38" i="5" s="1"/>
  <c r="I38" i="5"/>
  <c r="T38" i="5" s="1"/>
  <c r="H38" i="5"/>
  <c r="G38" i="5"/>
  <c r="AC38" i="5" s="1"/>
  <c r="F38" i="5"/>
  <c r="Q38" i="5" s="1"/>
  <c r="E38" i="5"/>
  <c r="D38" i="5"/>
  <c r="O38" i="5" s="1"/>
  <c r="C38" i="5"/>
  <c r="AQ37" i="5"/>
  <c r="AP37" i="5"/>
  <c r="AE37" i="5"/>
  <c r="Z37" i="5"/>
  <c r="M37" i="5"/>
  <c r="AT37" i="5" s="1"/>
  <c r="L37" i="5"/>
  <c r="W37" i="5" s="1"/>
  <c r="K37" i="5"/>
  <c r="J37" i="5"/>
  <c r="U37" i="5" s="1"/>
  <c r="I37" i="5"/>
  <c r="T37" i="5" s="1"/>
  <c r="H37" i="5"/>
  <c r="AO37" i="5" s="1"/>
  <c r="G37" i="5"/>
  <c r="AN37" i="5" s="1"/>
  <c r="F37" i="5"/>
  <c r="AB37" i="5" s="1"/>
  <c r="E37" i="5"/>
  <c r="AA37" i="5" s="1"/>
  <c r="D37" i="5"/>
  <c r="C37" i="5"/>
  <c r="N37" i="5" s="1"/>
  <c r="AI36" i="5"/>
  <c r="AF36" i="5"/>
  <c r="Y36" i="5"/>
  <c r="X36" i="5"/>
  <c r="M36" i="5"/>
  <c r="AT36" i="5" s="1"/>
  <c r="L36" i="5"/>
  <c r="K36" i="5"/>
  <c r="J36" i="5"/>
  <c r="U36" i="5" s="1"/>
  <c r="I36" i="5"/>
  <c r="T36" i="5" s="1"/>
  <c r="H36" i="5"/>
  <c r="S36" i="5" s="1"/>
  <c r="G36" i="5"/>
  <c r="AN36" i="5" s="1"/>
  <c r="F36" i="5"/>
  <c r="Q36" i="5" s="1"/>
  <c r="E36" i="5"/>
  <c r="AL36" i="5" s="1"/>
  <c r="D36" i="5"/>
  <c r="C36" i="5"/>
  <c r="N36" i="5" s="1"/>
  <c r="AE35" i="5"/>
  <c r="AD35" i="5"/>
  <c r="S35" i="5"/>
  <c r="R35" i="5"/>
  <c r="M35" i="5"/>
  <c r="AT35" i="5" s="1"/>
  <c r="L35" i="5"/>
  <c r="W35" i="5" s="1"/>
  <c r="K35" i="5"/>
  <c r="J35" i="5"/>
  <c r="AF35" i="5" s="1"/>
  <c r="I35" i="5"/>
  <c r="H35" i="5"/>
  <c r="AO35" i="5" s="1"/>
  <c r="G35" i="5"/>
  <c r="AN35" i="5" s="1"/>
  <c r="F35" i="5"/>
  <c r="AB35" i="5" s="1"/>
  <c r="E35" i="5"/>
  <c r="D35" i="5"/>
  <c r="C35" i="5"/>
  <c r="N35" i="5" s="1"/>
  <c r="AL34" i="5"/>
  <c r="AK34" i="5"/>
  <c r="AJ34" i="5"/>
  <c r="Z34" i="5"/>
  <c r="Y34" i="5"/>
  <c r="M34" i="5"/>
  <c r="AT34" i="5" s="1"/>
  <c r="L34" i="5"/>
  <c r="K34" i="5"/>
  <c r="AG34" i="5" s="1"/>
  <c r="J34" i="5"/>
  <c r="I34" i="5"/>
  <c r="T34" i="5" s="1"/>
  <c r="H34" i="5"/>
  <c r="AD34" i="5" s="1"/>
  <c r="G34" i="5"/>
  <c r="AN34" i="5" s="1"/>
  <c r="F34" i="5"/>
  <c r="Q34" i="5" s="1"/>
  <c r="E34" i="5"/>
  <c r="D34" i="5"/>
  <c r="O34" i="5" s="1"/>
  <c r="C34" i="5"/>
  <c r="N34" i="5" s="1"/>
  <c r="AP33" i="5"/>
  <c r="AK33" i="5"/>
  <c r="AI33" i="5"/>
  <c r="AF33" i="5"/>
  <c r="AE33" i="5"/>
  <c r="AA33" i="5"/>
  <c r="Z33" i="5"/>
  <c r="Y33" i="5"/>
  <c r="O33" i="5"/>
  <c r="M33" i="5"/>
  <c r="L33" i="5"/>
  <c r="K33" i="5"/>
  <c r="J33" i="5"/>
  <c r="I33" i="5"/>
  <c r="T33" i="5" s="1"/>
  <c r="H33" i="5"/>
  <c r="AO33" i="5" s="1"/>
  <c r="G33" i="5"/>
  <c r="F33" i="5"/>
  <c r="AB33" i="5" s="1"/>
  <c r="E33" i="5"/>
  <c r="D33" i="5"/>
  <c r="C33" i="5"/>
  <c r="N33" i="5" s="1"/>
  <c r="AQ32" i="5"/>
  <c r="AL32" i="5"/>
  <c r="AD32" i="5"/>
  <c r="U32" i="5"/>
  <c r="S32" i="5"/>
  <c r="M32" i="5"/>
  <c r="L32" i="5"/>
  <c r="K32" i="5"/>
  <c r="J32" i="5"/>
  <c r="AF32" i="5" s="1"/>
  <c r="I32" i="5"/>
  <c r="T32" i="5" s="1"/>
  <c r="H32" i="5"/>
  <c r="AO32" i="5" s="1"/>
  <c r="G32" i="5"/>
  <c r="AN32" i="5" s="1"/>
  <c r="F32" i="5"/>
  <c r="E32" i="5"/>
  <c r="D32" i="5"/>
  <c r="O32" i="5" s="1"/>
  <c r="C32" i="5"/>
  <c r="Y32" i="5" s="1"/>
  <c r="AP31" i="5"/>
  <c r="AK31" i="5"/>
  <c r="AE31" i="5"/>
  <c r="AD31" i="5"/>
  <c r="T31" i="5"/>
  <c r="S31" i="5"/>
  <c r="R31" i="5"/>
  <c r="Q31" i="5"/>
  <c r="O31" i="5"/>
  <c r="M31" i="5"/>
  <c r="AT31" i="5" s="1"/>
  <c r="L31" i="5"/>
  <c r="W31" i="5" s="1"/>
  <c r="K31" i="5"/>
  <c r="J31" i="5"/>
  <c r="U31" i="5" s="1"/>
  <c r="I31" i="5"/>
  <c r="H31" i="5"/>
  <c r="AO31" i="5" s="1"/>
  <c r="G31" i="5"/>
  <c r="AN31" i="5" s="1"/>
  <c r="F31" i="5"/>
  <c r="AB31" i="5" s="1"/>
  <c r="E31" i="5"/>
  <c r="AA31" i="5" s="1"/>
  <c r="D31" i="5"/>
  <c r="Z31" i="5" s="1"/>
  <c r="C31" i="5"/>
  <c r="N31" i="5" s="1"/>
  <c r="AS30" i="5"/>
  <c r="AO30" i="5"/>
  <c r="AK30" i="5"/>
  <c r="Z30" i="5"/>
  <c r="S30" i="5"/>
  <c r="M30" i="5"/>
  <c r="AT30" i="5" s="1"/>
  <c r="L30" i="5"/>
  <c r="AH30" i="5" s="1"/>
  <c r="K30" i="5"/>
  <c r="AG30" i="5" s="1"/>
  <c r="J30" i="5"/>
  <c r="I30" i="5"/>
  <c r="T30" i="5" s="1"/>
  <c r="H30" i="5"/>
  <c r="AD30" i="5" s="1"/>
  <c r="G30" i="5"/>
  <c r="AN30" i="5" s="1"/>
  <c r="F30" i="5"/>
  <c r="Q30" i="5" s="1"/>
  <c r="E30" i="5"/>
  <c r="D30" i="5"/>
  <c r="O30" i="5" s="1"/>
  <c r="C30" i="5"/>
  <c r="AJ30" i="5" s="1"/>
  <c r="AQ29" i="5"/>
  <c r="AI29" i="5"/>
  <c r="AF29" i="5"/>
  <c r="Y29" i="5"/>
  <c r="X29" i="5"/>
  <c r="W29" i="5"/>
  <c r="T29" i="5"/>
  <c r="R29" i="5"/>
  <c r="M29" i="5"/>
  <c r="AT29" i="5" s="1"/>
  <c r="L29" i="5"/>
  <c r="K29" i="5"/>
  <c r="J29" i="5"/>
  <c r="U29" i="5" s="1"/>
  <c r="I29" i="5"/>
  <c r="AP29" i="5" s="1"/>
  <c r="H29" i="5"/>
  <c r="S29" i="5" s="1"/>
  <c r="G29" i="5"/>
  <c r="AN29" i="5" s="1"/>
  <c r="F29" i="5"/>
  <c r="AB29" i="5" s="1"/>
  <c r="E29" i="5"/>
  <c r="AA29" i="5" s="1"/>
  <c r="D29" i="5"/>
  <c r="C29" i="5"/>
  <c r="N29" i="5" s="1"/>
  <c r="AO28" i="5"/>
  <c r="AJ28" i="5"/>
  <c r="Y28" i="5"/>
  <c r="U28" i="5"/>
  <c r="S28" i="5"/>
  <c r="N28" i="5"/>
  <c r="M28" i="5"/>
  <c r="L28" i="5"/>
  <c r="AH28" i="5" s="1"/>
  <c r="K28" i="5"/>
  <c r="AG28" i="5" s="1"/>
  <c r="J28" i="5"/>
  <c r="AQ28" i="5" s="1"/>
  <c r="I28" i="5"/>
  <c r="T28" i="5" s="1"/>
  <c r="H28" i="5"/>
  <c r="AD28" i="5" s="1"/>
  <c r="G28" i="5"/>
  <c r="F28" i="5"/>
  <c r="E28" i="5"/>
  <c r="AL28" i="5" s="1"/>
  <c r="D28" i="5"/>
  <c r="O28" i="5" s="1"/>
  <c r="C28" i="5"/>
  <c r="AQ27" i="5"/>
  <c r="AP27" i="5"/>
  <c r="AM27" i="5"/>
  <c r="AA27" i="5"/>
  <c r="Z27" i="5"/>
  <c r="W27" i="5"/>
  <c r="O27" i="5"/>
  <c r="M27" i="5"/>
  <c r="AT27" i="5" s="1"/>
  <c r="L27" i="5"/>
  <c r="K27" i="5"/>
  <c r="J27" i="5"/>
  <c r="U27" i="5" s="1"/>
  <c r="I27" i="5"/>
  <c r="H27" i="5"/>
  <c r="AO27" i="5" s="1"/>
  <c r="G27" i="5"/>
  <c r="AN27" i="5" s="1"/>
  <c r="F27" i="5"/>
  <c r="AB27" i="5" s="1"/>
  <c r="E27" i="5"/>
  <c r="D27" i="5"/>
  <c r="AK27" i="5" s="1"/>
  <c r="C27" i="5"/>
  <c r="N27" i="5" s="1"/>
  <c r="AJ26" i="5"/>
  <c r="AI26" i="5"/>
  <c r="AG26" i="5"/>
  <c r="AF26" i="5"/>
  <c r="Y26" i="5"/>
  <c r="X26" i="5"/>
  <c r="W26" i="5"/>
  <c r="N26" i="5"/>
  <c r="M26" i="5"/>
  <c r="AT26" i="5" s="1"/>
  <c r="L26" i="5"/>
  <c r="AH26" i="5" s="1"/>
  <c r="K26" i="5"/>
  <c r="J26" i="5"/>
  <c r="U26" i="5" s="1"/>
  <c r="I26" i="5"/>
  <c r="T26" i="5" s="1"/>
  <c r="H26" i="5"/>
  <c r="G26" i="5"/>
  <c r="AN26" i="5" s="1"/>
  <c r="F26" i="5"/>
  <c r="Q26" i="5" s="1"/>
  <c r="E26" i="5"/>
  <c r="AL26" i="5" s="1"/>
  <c r="D26" i="5"/>
  <c r="O26" i="5" s="1"/>
  <c r="C26" i="5"/>
  <c r="AP25" i="5"/>
  <c r="AK25" i="5"/>
  <c r="AJ25" i="5"/>
  <c r="AE25" i="5"/>
  <c r="Z25" i="5"/>
  <c r="Y25" i="5"/>
  <c r="O25" i="5"/>
  <c r="M25" i="5"/>
  <c r="AI25" i="5" s="1"/>
  <c r="L25" i="5"/>
  <c r="W25" i="5" s="1"/>
  <c r="K25" i="5"/>
  <c r="J25" i="5"/>
  <c r="I25" i="5"/>
  <c r="T25" i="5" s="1"/>
  <c r="H25" i="5"/>
  <c r="S25" i="5" s="1"/>
  <c r="G25" i="5"/>
  <c r="AN25" i="5" s="1"/>
  <c r="F25" i="5"/>
  <c r="AB25" i="5" s="1"/>
  <c r="E25" i="5"/>
  <c r="AA25" i="5" s="1"/>
  <c r="D25" i="5"/>
  <c r="C25" i="5"/>
  <c r="N25" i="5" s="1"/>
  <c r="AQ24" i="5"/>
  <c r="AO24" i="5"/>
  <c r="AF24" i="5"/>
  <c r="AE24" i="5"/>
  <c r="U24" i="5"/>
  <c r="S24" i="5"/>
  <c r="R24" i="5"/>
  <c r="M24" i="5"/>
  <c r="X24" i="5" s="1"/>
  <c r="L24" i="5"/>
  <c r="AH24" i="5" s="1"/>
  <c r="K24" i="5"/>
  <c r="AG24" i="5" s="1"/>
  <c r="J24" i="5"/>
  <c r="I24" i="5"/>
  <c r="T24" i="5" s="1"/>
  <c r="H24" i="5"/>
  <c r="AD24" i="5" s="1"/>
  <c r="G24" i="5"/>
  <c r="AN24" i="5" s="1"/>
  <c r="F24" i="5"/>
  <c r="Q24" i="5" s="1"/>
  <c r="E24" i="5"/>
  <c r="AL24" i="5" s="1"/>
  <c r="D24" i="5"/>
  <c r="C24" i="5"/>
  <c r="AM23" i="5"/>
  <c r="AK23" i="5"/>
  <c r="AA23" i="5"/>
  <c r="Z23" i="5"/>
  <c r="S23" i="5"/>
  <c r="O23" i="5"/>
  <c r="M23" i="5"/>
  <c r="AT23" i="5" s="1"/>
  <c r="L23" i="5"/>
  <c r="K23" i="5"/>
  <c r="J23" i="5"/>
  <c r="U23" i="5" s="1"/>
  <c r="I23" i="5"/>
  <c r="H23" i="5"/>
  <c r="AO23" i="5" s="1"/>
  <c r="G23" i="5"/>
  <c r="AN23" i="5" s="1"/>
  <c r="F23" i="5"/>
  <c r="AB23" i="5" s="1"/>
  <c r="E23" i="5"/>
  <c r="D23" i="5"/>
  <c r="C23" i="5"/>
  <c r="AR22" i="5"/>
  <c r="AJ22" i="5"/>
  <c r="AD22" i="5"/>
  <c r="M22" i="5"/>
  <c r="AT22" i="5" s="1"/>
  <c r="L22" i="5"/>
  <c r="AH22" i="5" s="1"/>
  <c r="K22" i="5"/>
  <c r="V22" i="5" s="1"/>
  <c r="J22" i="5"/>
  <c r="AF22" i="5" s="1"/>
  <c r="I22" i="5"/>
  <c r="AP22" i="5" s="1"/>
  <c r="H22" i="5"/>
  <c r="AO22" i="5" s="1"/>
  <c r="G22" i="5"/>
  <c r="AN22" i="5" s="1"/>
  <c r="F22" i="5"/>
  <c r="Q22" i="5" s="1"/>
  <c r="E22" i="5"/>
  <c r="AL22" i="5" s="1"/>
  <c r="D22" i="5"/>
  <c r="C22" i="5"/>
  <c r="N22" i="5" s="1"/>
  <c r="AK21" i="5"/>
  <c r="AJ21" i="5"/>
  <c r="AI21" i="5"/>
  <c r="AF21" i="5"/>
  <c r="AE21" i="5"/>
  <c r="Z21" i="5"/>
  <c r="T21" i="5"/>
  <c r="O21" i="5"/>
  <c r="M21" i="5"/>
  <c r="AT21" i="5" s="1"/>
  <c r="L21" i="5"/>
  <c r="W21" i="5" s="1"/>
  <c r="K21" i="5"/>
  <c r="J21" i="5"/>
  <c r="I21" i="5"/>
  <c r="AP21" i="5" s="1"/>
  <c r="H21" i="5"/>
  <c r="AD21" i="5" s="1"/>
  <c r="G21" i="5"/>
  <c r="F21" i="5"/>
  <c r="AB21" i="5" s="1"/>
  <c r="E21" i="5"/>
  <c r="P21" i="5" s="1"/>
  <c r="D21" i="5"/>
  <c r="C21" i="5"/>
  <c r="N21" i="5" s="1"/>
  <c r="AK20" i="5"/>
  <c r="AJ20" i="5"/>
  <c r="Y20" i="5"/>
  <c r="W20" i="5"/>
  <c r="N20" i="5"/>
  <c r="M20" i="5"/>
  <c r="AT20" i="5" s="1"/>
  <c r="L20" i="5"/>
  <c r="AH20" i="5" s="1"/>
  <c r="K20" i="5"/>
  <c r="V20" i="5" s="1"/>
  <c r="J20" i="5"/>
  <c r="AF20" i="5" s="1"/>
  <c r="I20" i="5"/>
  <c r="T20" i="5" s="1"/>
  <c r="H20" i="5"/>
  <c r="G20" i="5"/>
  <c r="AN20" i="5" s="1"/>
  <c r="F20" i="5"/>
  <c r="Q20" i="5" s="1"/>
  <c r="E20" i="5"/>
  <c r="D20" i="5"/>
  <c r="O20" i="5" s="1"/>
  <c r="C20" i="5"/>
  <c r="AR19" i="5"/>
  <c r="AQ19" i="5"/>
  <c r="AP19" i="5"/>
  <c r="AM19" i="5"/>
  <c r="AF19" i="5"/>
  <c r="AE19" i="5"/>
  <c r="AD19" i="5"/>
  <c r="T19" i="5"/>
  <c r="Q19" i="5"/>
  <c r="O19" i="5"/>
  <c r="N19" i="5"/>
  <c r="M19" i="5"/>
  <c r="AT19" i="5" s="1"/>
  <c r="L19" i="5"/>
  <c r="W19" i="5" s="1"/>
  <c r="K19" i="5"/>
  <c r="J19" i="5"/>
  <c r="U19" i="5" s="1"/>
  <c r="I19" i="5"/>
  <c r="H19" i="5"/>
  <c r="AO19" i="5" s="1"/>
  <c r="G19" i="5"/>
  <c r="AN19" i="5" s="1"/>
  <c r="F19" i="5"/>
  <c r="AB19" i="5" s="1"/>
  <c r="E19" i="5"/>
  <c r="D19" i="5"/>
  <c r="C19" i="5"/>
  <c r="Y19" i="5" s="1"/>
  <c r="AR18" i="5"/>
  <c r="AL18" i="5"/>
  <c r="AJ18" i="5"/>
  <c r="AG18" i="5"/>
  <c r="AE18" i="5"/>
  <c r="Y18" i="5"/>
  <c r="U18" i="5"/>
  <c r="T18" i="5"/>
  <c r="N18" i="5"/>
  <c r="M18" i="5"/>
  <c r="L18" i="5"/>
  <c r="AH18" i="5" s="1"/>
  <c r="K18" i="5"/>
  <c r="V18" i="5" s="1"/>
  <c r="J18" i="5"/>
  <c r="AQ18" i="5" s="1"/>
  <c r="I18" i="5"/>
  <c r="AP18" i="5" s="1"/>
  <c r="H18" i="5"/>
  <c r="S18" i="5" s="1"/>
  <c r="G18" i="5"/>
  <c r="AN18" i="5" s="1"/>
  <c r="F18" i="5"/>
  <c r="Q18" i="5" s="1"/>
  <c r="E18" i="5"/>
  <c r="D18" i="5"/>
  <c r="O18" i="5" s="1"/>
  <c r="C18" i="5"/>
  <c r="AQ17" i="5"/>
  <c r="AP17" i="5"/>
  <c r="AO17" i="5"/>
  <c r="AF17" i="5"/>
  <c r="AA17" i="5"/>
  <c r="T17" i="5"/>
  <c r="O17" i="5"/>
  <c r="N17" i="5"/>
  <c r="M17" i="5"/>
  <c r="AT17" i="5" s="1"/>
  <c r="L17" i="5"/>
  <c r="W17" i="5" s="1"/>
  <c r="K17" i="5"/>
  <c r="AR17" i="5" s="1"/>
  <c r="J17" i="5"/>
  <c r="U17" i="5" s="1"/>
  <c r="I17" i="5"/>
  <c r="AE17" i="5" s="1"/>
  <c r="H17" i="5"/>
  <c r="S17" i="5" s="1"/>
  <c r="G17" i="5"/>
  <c r="F17" i="5"/>
  <c r="AB17" i="5" s="1"/>
  <c r="E17" i="5"/>
  <c r="P17" i="5" s="1"/>
  <c r="D17" i="5"/>
  <c r="Z17" i="5" s="1"/>
  <c r="C17" i="5"/>
  <c r="AJ17" i="5" s="1"/>
  <c r="AQ16" i="5"/>
  <c r="AO16" i="5"/>
  <c r="AG16" i="5"/>
  <c r="AF16" i="5"/>
  <c r="U16" i="5"/>
  <c r="S16" i="5"/>
  <c r="R16" i="5"/>
  <c r="N16" i="5"/>
  <c r="M16" i="5"/>
  <c r="AT16" i="5" s="1"/>
  <c r="L16" i="5"/>
  <c r="AH16" i="5" s="1"/>
  <c r="K16" i="5"/>
  <c r="V16" i="5" s="1"/>
  <c r="J16" i="5"/>
  <c r="I16" i="5"/>
  <c r="AE16" i="5" s="1"/>
  <c r="H16" i="5"/>
  <c r="AD16" i="5" s="1"/>
  <c r="G16" i="5"/>
  <c r="F16" i="5"/>
  <c r="Q16" i="5" s="1"/>
  <c r="E16" i="5"/>
  <c r="D16" i="5"/>
  <c r="C16" i="5"/>
  <c r="AJ16" i="5" s="1"/>
  <c r="AQ15" i="5"/>
  <c r="AP15" i="5"/>
  <c r="AE15" i="5"/>
  <c r="Y15" i="5"/>
  <c r="W15" i="5"/>
  <c r="O15" i="5"/>
  <c r="M15" i="5"/>
  <c r="AT15" i="5" s="1"/>
  <c r="L15" i="5"/>
  <c r="K15" i="5"/>
  <c r="AR15" i="5" s="1"/>
  <c r="J15" i="5"/>
  <c r="U15" i="5" s="1"/>
  <c r="I15" i="5"/>
  <c r="T15" i="5" s="1"/>
  <c r="H15" i="5"/>
  <c r="S15" i="5" s="1"/>
  <c r="G15" i="5"/>
  <c r="AN15" i="5" s="1"/>
  <c r="F15" i="5"/>
  <c r="AB15" i="5" s="1"/>
  <c r="E15" i="5"/>
  <c r="D15" i="5"/>
  <c r="AK15" i="5" s="1"/>
  <c r="C15" i="5"/>
  <c r="N15" i="5" s="1"/>
  <c r="AK14" i="5"/>
  <c r="AJ14" i="5"/>
  <c r="AF14" i="5"/>
  <c r="AE14" i="5"/>
  <c r="Z14" i="5"/>
  <c r="Y14" i="5"/>
  <c r="M14" i="5"/>
  <c r="AT14" i="5" s="1"/>
  <c r="L14" i="5"/>
  <c r="AH14" i="5" s="1"/>
  <c r="K14" i="5"/>
  <c r="J14" i="5"/>
  <c r="I14" i="5"/>
  <c r="H14" i="5"/>
  <c r="AO14" i="5" s="1"/>
  <c r="G14" i="5"/>
  <c r="AN14" i="5" s="1"/>
  <c r="F14" i="5"/>
  <c r="Q14" i="5" s="1"/>
  <c r="E14" i="5"/>
  <c r="AL14" i="5" s="1"/>
  <c r="D14" i="5"/>
  <c r="O14" i="5" s="1"/>
  <c r="C14" i="5"/>
  <c r="N14" i="5" s="1"/>
  <c r="M7" i="5"/>
  <c r="L7" i="5"/>
  <c r="K7" i="5"/>
  <c r="J7" i="5"/>
  <c r="I7" i="5"/>
  <c r="H7" i="5"/>
  <c r="G7" i="5"/>
  <c r="F7" i="5"/>
  <c r="E7" i="5"/>
  <c r="D7" i="5"/>
  <c r="C7" i="5"/>
  <c r="M6" i="5"/>
  <c r="L6" i="5"/>
  <c r="K6" i="5"/>
  <c r="J6" i="5"/>
  <c r="I6" i="5"/>
  <c r="H6" i="5"/>
  <c r="G6" i="5"/>
  <c r="F6" i="5"/>
  <c r="E6" i="5"/>
  <c r="D6" i="5"/>
  <c r="C6" i="5"/>
  <c r="M5" i="5"/>
  <c r="L5" i="5"/>
  <c r="K5" i="5"/>
  <c r="J5" i="5"/>
  <c r="I5" i="5"/>
  <c r="H5" i="5"/>
  <c r="G5" i="5"/>
  <c r="F5" i="5"/>
  <c r="E5" i="5"/>
  <c r="D5" i="5"/>
  <c r="C5" i="5"/>
  <c r="B24" i="4"/>
  <c r="C20" i="4"/>
  <c r="B20" i="4"/>
  <c r="C19" i="4"/>
  <c r="B19" i="4"/>
  <c r="C18" i="4"/>
  <c r="B18" i="4"/>
  <c r="B21" i="4" s="1"/>
  <c r="B12" i="4"/>
  <c r="B13" i="4" s="1"/>
  <c r="B11" i="4"/>
  <c r="B86" i="3"/>
  <c r="B85" i="3"/>
  <c r="B84" i="3"/>
  <c r="G69" i="3"/>
  <c r="E69" i="3"/>
  <c r="D67" i="3"/>
  <c r="M64" i="3"/>
  <c r="L64" i="3"/>
  <c r="K64" i="3"/>
  <c r="J64" i="3"/>
  <c r="I64" i="3"/>
  <c r="H64" i="3"/>
  <c r="G64" i="3"/>
  <c r="F64" i="3"/>
  <c r="E64" i="3"/>
  <c r="D64" i="3"/>
  <c r="D65" i="3" s="1"/>
  <c r="C64" i="3"/>
  <c r="E63" i="3"/>
  <c r="E65" i="3" s="1"/>
  <c r="F62" i="3"/>
  <c r="C63" i="3" s="1"/>
  <c r="D63" i="3" s="1"/>
  <c r="J51" i="3"/>
  <c r="C49" i="3"/>
  <c r="M46" i="3"/>
  <c r="L46" i="3"/>
  <c r="K46" i="3"/>
  <c r="J46" i="3"/>
  <c r="I46" i="3"/>
  <c r="H46" i="3"/>
  <c r="G46" i="3"/>
  <c r="F46" i="3"/>
  <c r="E46" i="3"/>
  <c r="D46" i="3"/>
  <c r="C46" i="3"/>
  <c r="C45" i="3"/>
  <c r="F44" i="3"/>
  <c r="B10" i="5" s="1"/>
  <c r="BQ122" i="5" s="1"/>
  <c r="I33" i="3"/>
  <c r="E33" i="3"/>
  <c r="D33" i="3"/>
  <c r="M28" i="3"/>
  <c r="L28" i="3"/>
  <c r="K28" i="3"/>
  <c r="J28" i="3"/>
  <c r="I28" i="3"/>
  <c r="H28" i="3"/>
  <c r="G28" i="3"/>
  <c r="F28" i="3"/>
  <c r="E28" i="3"/>
  <c r="D28" i="3"/>
  <c r="C28" i="3"/>
  <c r="C27" i="3"/>
  <c r="C29" i="3" s="1"/>
  <c r="F26" i="3"/>
  <c r="B9" i="5" s="1"/>
  <c r="L15" i="3"/>
  <c r="K15" i="3"/>
  <c r="J15" i="3"/>
  <c r="C15" i="3"/>
  <c r="M10" i="3"/>
  <c r="L10" i="3"/>
  <c r="K10" i="3"/>
  <c r="J10" i="3"/>
  <c r="I10" i="3"/>
  <c r="H10" i="3"/>
  <c r="G10" i="3"/>
  <c r="F10" i="3"/>
  <c r="E10" i="3"/>
  <c r="D10" i="3"/>
  <c r="C10" i="3"/>
  <c r="F8" i="3"/>
  <c r="B8" i="5" s="1"/>
  <c r="M6" i="3"/>
  <c r="M51" i="3" s="1"/>
  <c r="L6" i="3"/>
  <c r="L51" i="3" s="1"/>
  <c r="K6" i="3"/>
  <c r="K69" i="3" s="1"/>
  <c r="J6" i="3"/>
  <c r="I6" i="3"/>
  <c r="H6" i="3"/>
  <c r="G6" i="3"/>
  <c r="F6" i="3"/>
  <c r="F15" i="3" s="1"/>
  <c r="E6" i="3"/>
  <c r="E51" i="3" s="1"/>
  <c r="D6" i="3"/>
  <c r="D69" i="3" s="1"/>
  <c r="C6" i="3"/>
  <c r="C51" i="3" s="1"/>
  <c r="M5" i="3"/>
  <c r="L5" i="3"/>
  <c r="K5" i="3"/>
  <c r="J5" i="3"/>
  <c r="I5" i="3"/>
  <c r="H5" i="3"/>
  <c r="G5" i="3"/>
  <c r="F5" i="3"/>
  <c r="E5" i="3"/>
  <c r="D5" i="3"/>
  <c r="C5" i="3"/>
  <c r="N24" i="5" l="1"/>
  <c r="Y24" i="5"/>
  <c r="T27" i="5"/>
  <c r="AE27" i="5"/>
  <c r="O29" i="5"/>
  <c r="Z29" i="5"/>
  <c r="AQ31" i="5"/>
  <c r="N32" i="5"/>
  <c r="AD36" i="5"/>
  <c r="AF44" i="5"/>
  <c r="AQ44" i="5"/>
  <c r="U44" i="5"/>
  <c r="AS48" i="5"/>
  <c r="T50" i="5"/>
  <c r="AE50" i="5"/>
  <c r="AP50" i="5"/>
  <c r="AT51" i="5"/>
  <c r="X51" i="5"/>
  <c r="S54" i="5"/>
  <c r="AO54" i="5"/>
  <c r="AD54" i="5"/>
  <c r="Y58" i="5"/>
  <c r="AJ58" i="5"/>
  <c r="V68" i="5"/>
  <c r="AG68" i="5"/>
  <c r="P75" i="5"/>
  <c r="AA75" i="5"/>
  <c r="AF76" i="5"/>
  <c r="U76" i="5"/>
  <c r="AQ76" i="5"/>
  <c r="AF80" i="5"/>
  <c r="U80" i="5"/>
  <c r="AO82" i="5"/>
  <c r="AD82" i="5"/>
  <c r="Y87" i="5"/>
  <c r="N87" i="5"/>
  <c r="AE92" i="5"/>
  <c r="T92" i="5"/>
  <c r="W93" i="5"/>
  <c r="AS93" i="5"/>
  <c r="AD95" i="5"/>
  <c r="S95" i="5"/>
  <c r="AO95" i="5"/>
  <c r="AN97" i="5"/>
  <c r="R97" i="5"/>
  <c r="Y110" i="5"/>
  <c r="N110" i="5"/>
  <c r="AO113" i="5"/>
  <c r="AH114" i="5"/>
  <c r="W114" i="5"/>
  <c r="AC120" i="5"/>
  <c r="AN120" i="5"/>
  <c r="Y124" i="5"/>
  <c r="AJ124" i="5"/>
  <c r="N124" i="5"/>
  <c r="AT128" i="5"/>
  <c r="X128" i="5"/>
  <c r="AG130" i="5"/>
  <c r="AR130" i="5"/>
  <c r="AA161" i="5"/>
  <c r="P161" i="5"/>
  <c r="N217" i="5"/>
  <c r="AJ217" i="5"/>
  <c r="Y217" i="5"/>
  <c r="AA225" i="5"/>
  <c r="P225" i="5"/>
  <c r="AL225" i="5"/>
  <c r="AI234" i="5"/>
  <c r="X234" i="5"/>
  <c r="AT234" i="5"/>
  <c r="AN247" i="5"/>
  <c r="AC247" i="5"/>
  <c r="AG254" i="5"/>
  <c r="AR254" i="5"/>
  <c r="AS384" i="5"/>
  <c r="W384" i="5"/>
  <c r="AH384" i="5"/>
  <c r="AF52" i="5"/>
  <c r="AQ52" i="5"/>
  <c r="U52" i="5"/>
  <c r="Z53" i="5"/>
  <c r="O53" i="5"/>
  <c r="AK53" i="5"/>
  <c r="Z55" i="5"/>
  <c r="O55" i="5"/>
  <c r="AK55" i="5"/>
  <c r="O58" i="5"/>
  <c r="Z58" i="5"/>
  <c r="O60" i="5"/>
  <c r="AK60" i="5"/>
  <c r="Z60" i="5"/>
  <c r="P69" i="5"/>
  <c r="AA69" i="5"/>
  <c r="Y83" i="5"/>
  <c r="N83" i="5"/>
  <c r="AC94" i="5"/>
  <c r="R94" i="5"/>
  <c r="AN94" i="5"/>
  <c r="T95" i="5"/>
  <c r="AE95" i="5"/>
  <c r="AP95" i="5"/>
  <c r="N98" i="5"/>
  <c r="AJ98" i="5"/>
  <c r="Y98" i="5"/>
  <c r="AL101" i="5"/>
  <c r="P101" i="5"/>
  <c r="AA101" i="5"/>
  <c r="AB104" i="5"/>
  <c r="Q104" i="5"/>
  <c r="AM104" i="5"/>
  <c r="AE109" i="5"/>
  <c r="T109" i="5"/>
  <c r="AP109" i="5"/>
  <c r="X114" i="5"/>
  <c r="AT114" i="5"/>
  <c r="AI114" i="5"/>
  <c r="AT117" i="5"/>
  <c r="AI117" i="5"/>
  <c r="R118" i="5"/>
  <c r="AN118" i="5"/>
  <c r="X126" i="5"/>
  <c r="AT126" i="5"/>
  <c r="AR144" i="5"/>
  <c r="V144" i="5"/>
  <c r="AG144" i="5"/>
  <c r="AP153" i="5"/>
  <c r="AE153" i="5"/>
  <c r="AB161" i="5"/>
  <c r="Q161" i="5"/>
  <c r="AM161" i="5"/>
  <c r="N209" i="5"/>
  <c r="Y209" i="5"/>
  <c r="AJ209" i="5"/>
  <c r="AE218" i="5"/>
  <c r="T218" i="5"/>
  <c r="AP218" i="5"/>
  <c r="AI224" i="5"/>
  <c r="X224" i="5"/>
  <c r="T228" i="5"/>
  <c r="AP228" i="5"/>
  <c r="AE228" i="5"/>
  <c r="AM232" i="5"/>
  <c r="AB232" i="5"/>
  <c r="Q232" i="5"/>
  <c r="AJ367" i="5"/>
  <c r="Y367" i="5"/>
  <c r="N367" i="5"/>
  <c r="X501" i="5"/>
  <c r="AI501" i="5"/>
  <c r="AT501" i="5"/>
  <c r="AA614" i="5"/>
  <c r="AL614" i="5"/>
  <c r="P614" i="5"/>
  <c r="AR624" i="5"/>
  <c r="AG624" i="5"/>
  <c r="V624" i="5"/>
  <c r="AQ30" i="5"/>
  <c r="AF30" i="5"/>
  <c r="U34" i="5"/>
  <c r="AQ34" i="5"/>
  <c r="O40" i="5"/>
  <c r="Z40" i="5"/>
  <c r="AK40" i="5"/>
  <c r="U59" i="5"/>
  <c r="AQ59" i="5"/>
  <c r="AN84" i="5"/>
  <c r="R84" i="5"/>
  <c r="AC84" i="5"/>
  <c r="P87" i="5"/>
  <c r="AA87" i="5"/>
  <c r="AB90" i="5"/>
  <c r="AM90" i="5"/>
  <c r="AD91" i="5"/>
  <c r="AO91" i="5"/>
  <c r="S91" i="5"/>
  <c r="AK98" i="5"/>
  <c r="Z98" i="5"/>
  <c r="O98" i="5"/>
  <c r="Q101" i="5"/>
  <c r="AB101" i="5"/>
  <c r="AM108" i="5"/>
  <c r="Q108" i="5"/>
  <c r="T111" i="5"/>
  <c r="AP111" i="5"/>
  <c r="AE111" i="5"/>
  <c r="AE127" i="5"/>
  <c r="T127" i="5"/>
  <c r="AD143" i="5"/>
  <c r="S143" i="5"/>
  <c r="AS144" i="5"/>
  <c r="AH144" i="5"/>
  <c r="W305" i="5"/>
  <c r="AH305" i="5"/>
  <c r="AS305" i="5"/>
  <c r="W413" i="5"/>
  <c r="AH413" i="5"/>
  <c r="O421" i="5"/>
  <c r="AK421" i="5"/>
  <c r="Z421" i="5"/>
  <c r="AT18" i="5"/>
  <c r="AI18" i="5"/>
  <c r="AN21" i="5"/>
  <c r="AC21" i="5"/>
  <c r="R21" i="5"/>
  <c r="X20" i="5"/>
  <c r="N23" i="5"/>
  <c r="AJ23" i="5"/>
  <c r="AN33" i="5"/>
  <c r="AC33" i="5"/>
  <c r="R33" i="5"/>
  <c r="Z35" i="5"/>
  <c r="O35" i="5"/>
  <c r="AO36" i="5"/>
  <c r="AB53" i="5"/>
  <c r="Q53" i="5"/>
  <c r="AN62" i="5"/>
  <c r="R62" i="5"/>
  <c r="AJ66" i="5"/>
  <c r="Y66" i="5"/>
  <c r="N66" i="5"/>
  <c r="N72" i="5"/>
  <c r="AJ72" i="5"/>
  <c r="AC90" i="5"/>
  <c r="R90" i="5"/>
  <c r="AH92" i="5"/>
  <c r="W92" i="5"/>
  <c r="AS92" i="5"/>
  <c r="AQ102" i="5"/>
  <c r="AF102" i="5"/>
  <c r="AE106" i="5"/>
  <c r="AP106" i="5"/>
  <c r="AQ120" i="5"/>
  <c r="U120" i="5"/>
  <c r="AE143" i="5"/>
  <c r="T143" i="5"/>
  <c r="AI144" i="5"/>
  <c r="X144" i="5"/>
  <c r="AT144" i="5"/>
  <c r="R166" i="5"/>
  <c r="AC166" i="5"/>
  <c r="AN166" i="5"/>
  <c r="AT169" i="5"/>
  <c r="AI169" i="5"/>
  <c r="X169" i="5"/>
  <c r="AM203" i="5"/>
  <c r="AB203" i="5"/>
  <c r="Q203" i="5"/>
  <c r="AP385" i="5"/>
  <c r="T385" i="5"/>
  <c r="AE385" i="5"/>
  <c r="AP391" i="5"/>
  <c r="T391" i="5"/>
  <c r="AE391" i="5"/>
  <c r="AG409" i="5"/>
  <c r="V409" i="5"/>
  <c r="AJ411" i="5"/>
  <c r="Y411" i="5"/>
  <c r="N411" i="5"/>
  <c r="AR455" i="5"/>
  <c r="V455" i="5"/>
  <c r="AG455" i="5"/>
  <c r="Y40" i="5"/>
  <c r="N40" i="5"/>
  <c r="N49" i="5"/>
  <c r="Y49" i="5"/>
  <c r="AK19" i="5"/>
  <c r="Z19" i="5"/>
  <c r="Z32" i="5"/>
  <c r="AN38" i="5"/>
  <c r="R38" i="5"/>
  <c r="AH50" i="5"/>
  <c r="AS50" i="5"/>
  <c r="G33" i="3"/>
  <c r="G51" i="3"/>
  <c r="G15" i="3"/>
  <c r="T14" i="5"/>
  <c r="AP14" i="5"/>
  <c r="O16" i="5"/>
  <c r="Z16" i="5"/>
  <c r="P19" i="5"/>
  <c r="AA19" i="5"/>
  <c r="Y23" i="5"/>
  <c r="AQ26" i="5"/>
  <c r="AH34" i="5"/>
  <c r="AS34" i="5"/>
  <c r="AQ36" i="5"/>
  <c r="AO38" i="5"/>
  <c r="AD38" i="5"/>
  <c r="U39" i="5"/>
  <c r="AF39" i="5"/>
  <c r="AQ39" i="5"/>
  <c r="U41" i="5"/>
  <c r="AF41" i="5"/>
  <c r="Y42" i="5"/>
  <c r="AJ42" i="5"/>
  <c r="S47" i="5"/>
  <c r="AO47" i="5"/>
  <c r="N48" i="5"/>
  <c r="Y48" i="5"/>
  <c r="AK58" i="5"/>
  <c r="AN60" i="5"/>
  <c r="R60" i="5"/>
  <c r="AT61" i="5"/>
  <c r="X61" i="5"/>
  <c r="AO62" i="5"/>
  <c r="O66" i="5"/>
  <c r="AK66" i="5"/>
  <c r="Z66" i="5"/>
  <c r="U66" i="5"/>
  <c r="AE67" i="5"/>
  <c r="AP67" i="5"/>
  <c r="AP71" i="5"/>
  <c r="AE71" i="5"/>
  <c r="AN87" i="5"/>
  <c r="AC87" i="5"/>
  <c r="R87" i="5"/>
  <c r="AE88" i="5"/>
  <c r="AP88" i="5"/>
  <c r="T88" i="5"/>
  <c r="S90" i="5"/>
  <c r="AD90" i="5"/>
  <c r="AL96" i="5"/>
  <c r="P96" i="5"/>
  <c r="AA96" i="5"/>
  <c r="S99" i="5"/>
  <c r="AD99" i="5"/>
  <c r="AO99" i="5"/>
  <c r="Z100" i="5"/>
  <c r="AK100" i="5"/>
  <c r="O100" i="5"/>
  <c r="R134" i="5"/>
  <c r="AC134" i="5"/>
  <c r="AO157" i="5"/>
  <c r="S157" i="5"/>
  <c r="AD157" i="5"/>
  <c r="AC175" i="5"/>
  <c r="AN175" i="5"/>
  <c r="R175" i="5"/>
  <c r="AQ212" i="5"/>
  <c r="U212" i="5"/>
  <c r="AF212" i="5"/>
  <c r="P286" i="5"/>
  <c r="AL286" i="5"/>
  <c r="AA286" i="5"/>
  <c r="AT342" i="5"/>
  <c r="AI342" i="5"/>
  <c r="AD358" i="5"/>
  <c r="S358" i="5"/>
  <c r="O363" i="5"/>
  <c r="AK363" i="5"/>
  <c r="Z363" i="5"/>
  <c r="S450" i="5"/>
  <c r="AD450" i="5"/>
  <c r="AE459" i="5"/>
  <c r="T459" i="5"/>
  <c r="O24" i="5"/>
  <c r="Z24" i="5"/>
  <c r="AT28" i="5"/>
  <c r="AI28" i="5"/>
  <c r="AS16" i="5"/>
  <c r="AI51" i="5"/>
  <c r="AB55" i="5"/>
  <c r="Q55" i="5"/>
  <c r="O64" i="5"/>
  <c r="AK64" i="5"/>
  <c r="AP65" i="5"/>
  <c r="AE65" i="5"/>
  <c r="H15" i="3"/>
  <c r="H69" i="3"/>
  <c r="D27" i="3"/>
  <c r="D29" i="3" s="1"/>
  <c r="U14" i="5"/>
  <c r="AQ14" i="5"/>
  <c r="X17" i="5"/>
  <c r="X18" i="5"/>
  <c r="U21" i="5"/>
  <c r="AQ21" i="5"/>
  <c r="T22" i="5"/>
  <c r="AS26" i="5"/>
  <c r="AK29" i="5"/>
  <c r="AH36" i="5"/>
  <c r="AS36" i="5"/>
  <c r="W36" i="5"/>
  <c r="AJ40" i="5"/>
  <c r="N44" i="5"/>
  <c r="AJ44" i="5"/>
  <c r="Y44" i="5"/>
  <c r="N50" i="5"/>
  <c r="T62" i="5"/>
  <c r="AP62" i="5"/>
  <c r="O63" i="5"/>
  <c r="Z64" i="5"/>
  <c r="Y68" i="5"/>
  <c r="U71" i="5"/>
  <c r="AQ71" i="5"/>
  <c r="Y72" i="5"/>
  <c r="Y76" i="5"/>
  <c r="N76" i="5"/>
  <c r="N78" i="5"/>
  <c r="S80" i="5"/>
  <c r="AI82" i="5"/>
  <c r="AT82" i="5"/>
  <c r="Q85" i="5"/>
  <c r="U86" i="5"/>
  <c r="V91" i="5"/>
  <c r="AG91" i="5"/>
  <c r="O92" i="5"/>
  <c r="AG96" i="5"/>
  <c r="AH97" i="5"/>
  <c r="AS97" i="5"/>
  <c r="P100" i="5"/>
  <c r="AA100" i="5"/>
  <c r="AL100" i="5"/>
  <c r="AK107" i="5"/>
  <c r="Z107" i="5"/>
  <c r="AE108" i="5"/>
  <c r="AP108" i="5"/>
  <c r="S110" i="5"/>
  <c r="AD110" i="5"/>
  <c r="AO110" i="5"/>
  <c r="AJ110" i="5"/>
  <c r="AK121" i="5"/>
  <c r="O121" i="5"/>
  <c r="V122" i="5"/>
  <c r="AR122" i="5"/>
  <c r="AG122" i="5"/>
  <c r="V130" i="5"/>
  <c r="S134" i="5"/>
  <c r="AO134" i="5"/>
  <c r="AA141" i="5"/>
  <c r="P141" i="5"/>
  <c r="AL141" i="5"/>
  <c r="T157" i="5"/>
  <c r="AE157" i="5"/>
  <c r="AN188" i="5"/>
  <c r="R188" i="5"/>
  <c r="AC188" i="5"/>
  <c r="R211" i="5"/>
  <c r="AN211" i="5"/>
  <c r="AC211" i="5"/>
  <c r="Z254" i="5"/>
  <c r="O254" i="5"/>
  <c r="AK254" i="5"/>
  <c r="AJ431" i="5"/>
  <c r="Y431" i="5"/>
  <c r="N431" i="5"/>
  <c r="AK123" i="5"/>
  <c r="O123" i="5"/>
  <c r="Z123" i="5"/>
  <c r="V14" i="5"/>
  <c r="AR14" i="5"/>
  <c r="W16" i="5"/>
  <c r="Y17" i="5"/>
  <c r="AI20" i="5"/>
  <c r="U22" i="5"/>
  <c r="Q27" i="5"/>
  <c r="Z28" i="5"/>
  <c r="N30" i="5"/>
  <c r="AJ32" i="5"/>
  <c r="U33" i="5"/>
  <c r="AQ33" i="5"/>
  <c r="W34" i="5"/>
  <c r="AJ35" i="5"/>
  <c r="O37" i="5"/>
  <c r="AK37" i="5"/>
  <c r="AC37" i="5"/>
  <c r="U43" i="5"/>
  <c r="AQ43" i="5"/>
  <c r="O46" i="5"/>
  <c r="AK46" i="5"/>
  <c r="U47" i="5"/>
  <c r="AQ47" i="5"/>
  <c r="W48" i="5"/>
  <c r="S49" i="5"/>
  <c r="AD49" i="5"/>
  <c r="N57" i="5"/>
  <c r="Y57" i="5"/>
  <c r="T58" i="5"/>
  <c r="AE58" i="5"/>
  <c r="AP58" i="5"/>
  <c r="T60" i="5"/>
  <c r="AP60" i="5"/>
  <c r="AH73" i="5"/>
  <c r="W73" i="5"/>
  <c r="AN74" i="5"/>
  <c r="R74" i="5"/>
  <c r="AC74" i="5"/>
  <c r="O76" i="5"/>
  <c r="Z76" i="5"/>
  <c r="AK76" i="5"/>
  <c r="AN90" i="5"/>
  <c r="W91" i="5"/>
  <c r="AH91" i="5"/>
  <c r="AS91" i="5"/>
  <c r="AH93" i="5"/>
  <c r="AN105" i="5"/>
  <c r="R105" i="5"/>
  <c r="AS115" i="5"/>
  <c r="W115" i="5"/>
  <c r="AS118" i="5"/>
  <c r="W118" i="5"/>
  <c r="AM123" i="5"/>
  <c r="AB123" i="5"/>
  <c r="AI126" i="5"/>
  <c r="AN128" i="5"/>
  <c r="AC128" i="5"/>
  <c r="AC133" i="5"/>
  <c r="R154" i="5"/>
  <c r="AN154" i="5"/>
  <c r="AC154" i="5"/>
  <c r="AI183" i="5"/>
  <c r="AT183" i="5"/>
  <c r="X204" i="5"/>
  <c r="AI204" i="5"/>
  <c r="AT204" i="5"/>
  <c r="O233" i="5"/>
  <c r="Z233" i="5"/>
  <c r="AK233" i="5"/>
  <c r="T236" i="5"/>
  <c r="AP236" i="5"/>
  <c r="AE236" i="5"/>
  <c r="AO239" i="5"/>
  <c r="S239" i="5"/>
  <c r="AD239" i="5"/>
  <c r="U372" i="5"/>
  <c r="AQ372" i="5"/>
  <c r="AF372" i="5"/>
  <c r="U378" i="5"/>
  <c r="AF378" i="5"/>
  <c r="AQ378" i="5"/>
  <c r="R379" i="5"/>
  <c r="AN379" i="5"/>
  <c r="X117" i="5"/>
  <c r="J69" i="3"/>
  <c r="J33" i="3"/>
  <c r="F33" i="3"/>
  <c r="P15" i="5"/>
  <c r="AL15" i="5"/>
  <c r="AN16" i="5"/>
  <c r="AC16" i="5"/>
  <c r="X16" i="5"/>
  <c r="AN17" i="5"/>
  <c r="R17" i="5"/>
  <c r="Z18" i="5"/>
  <c r="AD20" i="5"/>
  <c r="S20" i="5"/>
  <c r="O22" i="5"/>
  <c r="Z22" i="5"/>
  <c r="AK22" i="5"/>
  <c r="Y22" i="5"/>
  <c r="AC23" i="5"/>
  <c r="AJ24" i="5"/>
  <c r="U25" i="5"/>
  <c r="AF25" i="5"/>
  <c r="AQ25" i="5"/>
  <c r="AN28" i="5"/>
  <c r="R28" i="5"/>
  <c r="AK32" i="5"/>
  <c r="AK35" i="5"/>
  <c r="AD37" i="5"/>
  <c r="AT39" i="5"/>
  <c r="X39" i="5"/>
  <c r="AQ40" i="5"/>
  <c r="AT41" i="5"/>
  <c r="X41" i="5"/>
  <c r="AI42" i="5"/>
  <c r="AD44" i="5"/>
  <c r="Z46" i="5"/>
  <c r="O50" i="5"/>
  <c r="Z50" i="5"/>
  <c r="AK50" i="5"/>
  <c r="O52" i="5"/>
  <c r="AK52" i="5"/>
  <c r="Z52" i="5"/>
  <c r="AF60" i="5"/>
  <c r="U60" i="5"/>
  <c r="Z61" i="5"/>
  <c r="O61" i="5"/>
  <c r="AK61" i="5"/>
  <c r="AH67" i="5"/>
  <c r="W67" i="5"/>
  <c r="AO74" i="5"/>
  <c r="AD74" i="5"/>
  <c r="O78" i="5"/>
  <c r="Z78" i="5"/>
  <c r="AK78" i="5"/>
  <c r="AE79" i="5"/>
  <c r="T79" i="5"/>
  <c r="AJ83" i="5"/>
  <c r="AA85" i="5"/>
  <c r="P85" i="5"/>
  <c r="W88" i="5"/>
  <c r="AS88" i="5"/>
  <c r="AL89" i="5"/>
  <c r="AA89" i="5"/>
  <c r="AO90" i="5"/>
  <c r="AR96" i="5"/>
  <c r="Y113" i="5"/>
  <c r="N113" i="5"/>
  <c r="AJ113" i="5"/>
  <c r="S113" i="5"/>
  <c r="Y116" i="5"/>
  <c r="AJ116" i="5"/>
  <c r="AN119" i="5"/>
  <c r="AT122" i="5"/>
  <c r="X122" i="5"/>
  <c r="AQ124" i="5"/>
  <c r="U124" i="5"/>
  <c r="R126" i="5"/>
  <c r="AN126" i="5"/>
  <c r="Y132" i="5"/>
  <c r="N132" i="5"/>
  <c r="AJ132" i="5"/>
  <c r="AQ164" i="5"/>
  <c r="U164" i="5"/>
  <c r="AF164" i="5"/>
  <c r="AL165" i="5"/>
  <c r="P165" i="5"/>
  <c r="AG166" i="5"/>
  <c r="AR166" i="5"/>
  <c r="V166" i="5"/>
  <c r="AT187" i="5"/>
  <c r="AI187" i="5"/>
  <c r="X187" i="5"/>
  <c r="AE188" i="5"/>
  <c r="T188" i="5"/>
  <c r="Y326" i="5"/>
  <c r="AJ326" i="5"/>
  <c r="N326" i="5"/>
  <c r="V328" i="5"/>
  <c r="AG328" i="5"/>
  <c r="P329" i="5"/>
  <c r="AA329" i="5"/>
  <c r="AP377" i="5"/>
  <c r="T377" i="5"/>
  <c r="AE377" i="5"/>
  <c r="S108" i="5"/>
  <c r="AO108" i="5"/>
  <c r="Z15" i="5"/>
  <c r="AD17" i="5"/>
  <c r="AC22" i="5"/>
  <c r="AD23" i="5"/>
  <c r="AK24" i="5"/>
  <c r="Y27" i="5"/>
  <c r="U30" i="5"/>
  <c r="T35" i="5"/>
  <c r="AP35" i="5"/>
  <c r="AC46" i="5"/>
  <c r="AJ48" i="5"/>
  <c r="T51" i="5"/>
  <c r="AP51" i="5"/>
  <c r="O54" i="5"/>
  <c r="AK54" i="5"/>
  <c r="O56" i="5"/>
  <c r="AK56" i="5"/>
  <c r="Z56" i="5"/>
  <c r="O65" i="5"/>
  <c r="AH69" i="5"/>
  <c r="W69" i="5"/>
  <c r="AN70" i="5"/>
  <c r="AC70" i="5"/>
  <c r="R70" i="5"/>
  <c r="S72" i="5"/>
  <c r="AO72" i="5"/>
  <c r="AD72" i="5"/>
  <c r="U77" i="5"/>
  <c r="AF77" i="5"/>
  <c r="AD80" i="5"/>
  <c r="Z82" i="5"/>
  <c r="O82" i="5"/>
  <c r="AF83" i="5"/>
  <c r="AQ83" i="5"/>
  <c r="U83" i="5"/>
  <c r="T105" i="5"/>
  <c r="AP105" i="5"/>
  <c r="AS114" i="5"/>
  <c r="R120" i="5"/>
  <c r="N136" i="5"/>
  <c r="AJ136" i="5"/>
  <c r="Y136" i="5"/>
  <c r="AR138" i="5"/>
  <c r="V138" i="5"/>
  <c r="AG138" i="5"/>
  <c r="N140" i="5"/>
  <c r="AJ140" i="5"/>
  <c r="Y140" i="5"/>
  <c r="AT145" i="5"/>
  <c r="AI145" i="5"/>
  <c r="T153" i="5"/>
  <c r="V164" i="5"/>
  <c r="AR164" i="5"/>
  <c r="AB169" i="5"/>
  <c r="Q169" i="5"/>
  <c r="AM169" i="5"/>
  <c r="P324" i="5"/>
  <c r="AA324" i="5"/>
  <c r="AL324" i="5"/>
  <c r="AM350" i="5"/>
  <c r="Q350" i="5"/>
  <c r="W366" i="5"/>
  <c r="AS366" i="5"/>
  <c r="AH366" i="5"/>
  <c r="AA103" i="5"/>
  <c r="AL103" i="5"/>
  <c r="P103" i="5"/>
  <c r="AP131" i="5"/>
  <c r="T131" i="5"/>
  <c r="L69" i="3"/>
  <c r="L33" i="3"/>
  <c r="AL19" i="5"/>
  <c r="U20" i="5"/>
  <c r="AQ20" i="5"/>
  <c r="AO20" i="5"/>
  <c r="T23" i="5"/>
  <c r="AE23" i="5"/>
  <c r="AK28" i="5"/>
  <c r="Y30" i="5"/>
  <c r="AF31" i="5"/>
  <c r="AT33" i="5"/>
  <c r="X33" i="5"/>
  <c r="AE34" i="5"/>
  <c r="U35" i="5"/>
  <c r="AQ35" i="5"/>
  <c r="O36" i="5"/>
  <c r="AK36" i="5"/>
  <c r="AD42" i="5"/>
  <c r="S42" i="5"/>
  <c r="AO42" i="5"/>
  <c r="AE52" i="5"/>
  <c r="Z54" i="5"/>
  <c r="AH58" i="5"/>
  <c r="AS58" i="5"/>
  <c r="AF59" i="5"/>
  <c r="AA63" i="5"/>
  <c r="N65" i="5"/>
  <c r="AJ65" i="5"/>
  <c r="T65" i="5"/>
  <c r="AQ66" i="5"/>
  <c r="S68" i="5"/>
  <c r="AO68" i="5"/>
  <c r="T71" i="5"/>
  <c r="AJ78" i="5"/>
  <c r="AG80" i="5"/>
  <c r="R89" i="5"/>
  <c r="AN89" i="5"/>
  <c r="AI90" i="5"/>
  <c r="AT90" i="5"/>
  <c r="AI99" i="5"/>
  <c r="X99" i="5"/>
  <c r="O102" i="5"/>
  <c r="AK102" i="5"/>
  <c r="Z102" i="5"/>
  <c r="U102" i="5"/>
  <c r="AK111" i="5"/>
  <c r="Z111" i="5"/>
  <c r="O111" i="5"/>
  <c r="Y115" i="5"/>
  <c r="N115" i="5"/>
  <c r="T119" i="5"/>
  <c r="AP119" i="5"/>
  <c r="AQ128" i="5"/>
  <c r="U128" i="5"/>
  <c r="AF128" i="5"/>
  <c r="T139" i="5"/>
  <c r="AE139" i="5"/>
  <c r="W164" i="5"/>
  <c r="AH164" i="5"/>
  <c r="AS164" i="5"/>
  <c r="AJ174" i="5"/>
  <c r="Y174" i="5"/>
  <c r="N174" i="5"/>
  <c r="AI180" i="5"/>
  <c r="AT180" i="5"/>
  <c r="X180" i="5"/>
  <c r="AS219" i="5"/>
  <c r="W219" i="5"/>
  <c r="AJ220" i="5"/>
  <c r="Y220" i="5"/>
  <c r="N220" i="5"/>
  <c r="AO222" i="5"/>
  <c r="S222" i="5"/>
  <c r="AD222" i="5"/>
  <c r="N223" i="5"/>
  <c r="AJ223" i="5"/>
  <c r="Y223" i="5"/>
  <c r="R274" i="5"/>
  <c r="AC274" i="5"/>
  <c r="AN274" i="5"/>
  <c r="T280" i="5"/>
  <c r="AE280" i="5"/>
  <c r="AP280" i="5"/>
  <c r="AJ316" i="5"/>
  <c r="Y316" i="5"/>
  <c r="N316" i="5"/>
  <c r="AH323" i="5"/>
  <c r="W323" i="5"/>
  <c r="AS323" i="5"/>
  <c r="AQ22" i="5"/>
  <c r="AO26" i="5"/>
  <c r="S26" i="5"/>
  <c r="M15" i="3"/>
  <c r="M69" i="3"/>
  <c r="M33" i="3"/>
  <c r="AF15" i="5"/>
  <c r="AT25" i="5"/>
  <c r="X25" i="5"/>
  <c r="AF34" i="5"/>
  <c r="AH77" i="5"/>
  <c r="W77" i="5"/>
  <c r="AH79" i="5"/>
  <c r="W79" i="5"/>
  <c r="Q82" i="5"/>
  <c r="AM82" i="5"/>
  <c r="AE86" i="5"/>
  <c r="AP86" i="5"/>
  <c r="T86" i="5"/>
  <c r="AQ112" i="5"/>
  <c r="AF112" i="5"/>
  <c r="U112" i="5"/>
  <c r="AC118" i="5"/>
  <c r="X124" i="5"/>
  <c r="AT124" i="5"/>
  <c r="AI124" i="5"/>
  <c r="Y131" i="5"/>
  <c r="N131" i="5"/>
  <c r="AM132" i="5"/>
  <c r="Q132" i="5"/>
  <c r="AO135" i="5"/>
  <c r="S135" i="5"/>
  <c r="AD135" i="5"/>
  <c r="AN146" i="5"/>
  <c r="R146" i="5"/>
  <c r="AC146" i="5"/>
  <c r="P183" i="5"/>
  <c r="AL183" i="5"/>
  <c r="AA183" i="5"/>
  <c r="N266" i="5"/>
  <c r="AJ266" i="5"/>
  <c r="Y266" i="5"/>
  <c r="T475" i="5"/>
  <c r="AP475" i="5"/>
  <c r="AE475" i="5"/>
  <c r="AQ480" i="5"/>
  <c r="U480" i="5"/>
  <c r="AF480" i="5"/>
  <c r="C47" i="3"/>
  <c r="AE22" i="5"/>
  <c r="AT24" i="5"/>
  <c r="AI24" i="5"/>
  <c r="AH32" i="5"/>
  <c r="W32" i="5"/>
  <c r="AK39" i="5"/>
  <c r="Z39" i="5"/>
  <c r="O39" i="5"/>
  <c r="AC41" i="5"/>
  <c r="AO44" i="5"/>
  <c r="S46" i="5"/>
  <c r="AO46" i="5"/>
  <c r="AT55" i="5"/>
  <c r="AI55" i="5"/>
  <c r="V64" i="5"/>
  <c r="AG64" i="5"/>
  <c r="AF72" i="5"/>
  <c r="AQ72" i="5"/>
  <c r="AQ93" i="5"/>
  <c r="U93" i="5"/>
  <c r="Z94" i="5"/>
  <c r="O94" i="5"/>
  <c r="AA102" i="5"/>
  <c r="AL102" i="5"/>
  <c r="P102" i="5"/>
  <c r="AR103" i="5"/>
  <c r="V103" i="5"/>
  <c r="AB132" i="5"/>
  <c r="AS142" i="5"/>
  <c r="AH142" i="5"/>
  <c r="AA163" i="5"/>
  <c r="P163" i="5"/>
  <c r="AP265" i="5"/>
  <c r="T265" i="5"/>
  <c r="AE265" i="5"/>
  <c r="D45" i="3"/>
  <c r="F69" i="3"/>
  <c r="AC14" i="5"/>
  <c r="AJ15" i="5"/>
  <c r="AK16" i="5"/>
  <c r="AI17" i="5"/>
  <c r="AK18" i="5"/>
  <c r="AP23" i="5"/>
  <c r="AD26" i="5"/>
  <c r="AD27" i="5"/>
  <c r="AT32" i="5"/>
  <c r="AI32" i="5"/>
  <c r="X32" i="5"/>
  <c r="Z36" i="5"/>
  <c r="S38" i="5"/>
  <c r="AJ39" i="5"/>
  <c r="AT40" i="5"/>
  <c r="AI40" i="5"/>
  <c r="X40" i="5"/>
  <c r="T44" i="5"/>
  <c r="AP44" i="5"/>
  <c r="N47" i="5"/>
  <c r="AJ47" i="5"/>
  <c r="AP52" i="5"/>
  <c r="S53" i="5"/>
  <c r="R55" i="5"/>
  <c r="S57" i="5"/>
  <c r="AD57" i="5"/>
  <c r="N58" i="5"/>
  <c r="AK63" i="5"/>
  <c r="AK65" i="5"/>
  <c r="Z67" i="5"/>
  <c r="AK67" i="5"/>
  <c r="T67" i="5"/>
  <c r="AF69" i="5"/>
  <c r="AF70" i="5"/>
  <c r="U70" i="5"/>
  <c r="AQ70" i="5"/>
  <c r="Z71" i="5"/>
  <c r="O71" i="5"/>
  <c r="AT77" i="5"/>
  <c r="AI77" i="5"/>
  <c r="X77" i="5"/>
  <c r="AT79" i="5"/>
  <c r="AI79" i="5"/>
  <c r="AK82" i="5"/>
  <c r="AT83" i="5"/>
  <c r="X83" i="5"/>
  <c r="AI83" i="5"/>
  <c r="O84" i="5"/>
  <c r="AK84" i="5"/>
  <c r="Q90" i="5"/>
  <c r="AL91" i="5"/>
  <c r="P91" i="5"/>
  <c r="AA91" i="5"/>
  <c r="AR93" i="5"/>
  <c r="AG93" i="5"/>
  <c r="AL95" i="5"/>
  <c r="U107" i="5"/>
  <c r="AQ107" i="5"/>
  <c r="S146" i="5"/>
  <c r="AO146" i="5"/>
  <c r="AB155" i="5"/>
  <c r="AM155" i="5"/>
  <c r="AL163" i="5"/>
  <c r="AC170" i="5"/>
  <c r="R170" i="5"/>
  <c r="AJ180" i="5"/>
  <c r="Y180" i="5"/>
  <c r="AT205" i="5"/>
  <c r="AI205" i="5"/>
  <c r="X205" i="5"/>
  <c r="Y227" i="5"/>
  <c r="N227" i="5"/>
  <c r="AJ227" i="5"/>
  <c r="O249" i="5"/>
  <c r="Z249" i="5"/>
  <c r="AK249" i="5"/>
  <c r="AP260" i="5"/>
  <c r="T260" i="5"/>
  <c r="AE260" i="5"/>
  <c r="AJ273" i="5"/>
  <c r="N273" i="5"/>
  <c r="Y273" i="5"/>
  <c r="AE43" i="5"/>
  <c r="AC47" i="5"/>
  <c r="AF51" i="5"/>
  <c r="W54" i="5"/>
  <c r="AE59" i="5"/>
  <c r="Y62" i="5"/>
  <c r="AQ64" i="5"/>
  <c r="AG70" i="5"/>
  <c r="Z80" i="5"/>
  <c r="W82" i="5"/>
  <c r="AJ85" i="5"/>
  <c r="Z86" i="5"/>
  <c r="AF88" i="5"/>
  <c r="Z91" i="5"/>
  <c r="AI92" i="5"/>
  <c r="AE96" i="5"/>
  <c r="AP96" i="5"/>
  <c r="AS99" i="5"/>
  <c r="AH99" i="5"/>
  <c r="W104" i="5"/>
  <c r="AB105" i="5"/>
  <c r="AM105" i="5"/>
  <c r="AM106" i="5"/>
  <c r="AB106" i="5"/>
  <c r="AD107" i="5"/>
  <c r="Z108" i="5"/>
  <c r="AT116" i="5"/>
  <c r="X116" i="5"/>
  <c r="AD119" i="5"/>
  <c r="AO121" i="5"/>
  <c r="Y129" i="5"/>
  <c r="AJ129" i="5"/>
  <c r="AN136" i="5"/>
  <c r="AS138" i="5"/>
  <c r="W138" i="5"/>
  <c r="AN143" i="5"/>
  <c r="R143" i="5"/>
  <c r="AC143" i="5"/>
  <c r="AR160" i="5"/>
  <c r="AG160" i="5"/>
  <c r="AE164" i="5"/>
  <c r="T164" i="5"/>
  <c r="AP164" i="5"/>
  <c r="S166" i="5"/>
  <c r="AO166" i="5"/>
  <c r="AE181" i="5"/>
  <c r="T181" i="5"/>
  <c r="AP181" i="5"/>
  <c r="AM192" i="5"/>
  <c r="AB192" i="5"/>
  <c r="Q192" i="5"/>
  <c r="AR200" i="5"/>
  <c r="V200" i="5"/>
  <c r="AG200" i="5"/>
  <c r="P207" i="5"/>
  <c r="AA207" i="5"/>
  <c r="AL207" i="5"/>
  <c r="AH216" i="5"/>
  <c r="AS216" i="5"/>
  <c r="AP268" i="5"/>
  <c r="T268" i="5"/>
  <c r="AE268" i="5"/>
  <c r="R270" i="5"/>
  <c r="AC270" i="5"/>
  <c r="AN270" i="5"/>
  <c r="W271" i="5"/>
  <c r="AS271" i="5"/>
  <c r="AH271" i="5"/>
  <c r="Z329" i="5"/>
  <c r="AK329" i="5"/>
  <c r="O329" i="5"/>
  <c r="S333" i="5"/>
  <c r="AO333" i="5"/>
  <c r="AD333" i="5"/>
  <c r="AD378" i="5"/>
  <c r="S378" i="5"/>
  <c r="W380" i="5"/>
  <c r="AS380" i="5"/>
  <c r="AH380" i="5"/>
  <c r="AP387" i="5"/>
  <c r="T387" i="5"/>
  <c r="AE387" i="5"/>
  <c r="AJ392" i="5"/>
  <c r="N392" i="5"/>
  <c r="Y392" i="5"/>
  <c r="AG393" i="5"/>
  <c r="V393" i="5"/>
  <c r="AM434" i="5"/>
  <c r="AB434" i="5"/>
  <c r="Q434" i="5"/>
  <c r="AI460" i="5"/>
  <c r="X460" i="5"/>
  <c r="P466" i="5"/>
  <c r="AL466" i="5"/>
  <c r="AA466" i="5"/>
  <c r="AP714" i="5"/>
  <c r="T714" i="5"/>
  <c r="AE714" i="5"/>
  <c r="S717" i="5"/>
  <c r="AO717" i="5"/>
  <c r="AD717" i="5"/>
  <c r="X882" i="5"/>
  <c r="AT882" i="5"/>
  <c r="AI882" i="5"/>
  <c r="AO884" i="5"/>
  <c r="AD884" i="5"/>
  <c r="AD887" i="5"/>
  <c r="S887" i="5"/>
  <c r="AO887" i="5"/>
  <c r="X888" i="5"/>
  <c r="AT888" i="5"/>
  <c r="AI888" i="5"/>
  <c r="AH890" i="5"/>
  <c r="AS890" i="5"/>
  <c r="W890" i="5"/>
  <c r="E15" i="3"/>
  <c r="D51" i="3"/>
  <c r="Y16" i="5"/>
  <c r="Q17" i="5"/>
  <c r="AF18" i="5"/>
  <c r="AO21" i="5"/>
  <c r="AK26" i="5"/>
  <c r="AF28" i="5"/>
  <c r="AC30" i="5"/>
  <c r="AO34" i="5"/>
  <c r="AJ36" i="5"/>
  <c r="AF37" i="5"/>
  <c r="Q41" i="5"/>
  <c r="AQ42" i="5"/>
  <c r="AK43" i="5"/>
  <c r="AF45" i="5"/>
  <c r="AI47" i="5"/>
  <c r="U50" i="5"/>
  <c r="O51" i="5"/>
  <c r="AI52" i="5"/>
  <c r="AF53" i="5"/>
  <c r="Y56" i="5"/>
  <c r="S58" i="5"/>
  <c r="AQ58" i="5"/>
  <c r="AK59" i="5"/>
  <c r="AC64" i="5"/>
  <c r="AA65" i="5"/>
  <c r="R68" i="5"/>
  <c r="Q70" i="5"/>
  <c r="AO70" i="5"/>
  <c r="AF73" i="5"/>
  <c r="S78" i="5"/>
  <c r="O79" i="5"/>
  <c r="AQ79" i="5"/>
  <c r="AJ80" i="5"/>
  <c r="AH81" i="5"/>
  <c r="AH84" i="5"/>
  <c r="W85" i="5"/>
  <c r="AQ85" i="5"/>
  <c r="AH86" i="5"/>
  <c r="AT87" i="5"/>
  <c r="N88" i="5"/>
  <c r="AI89" i="5"/>
  <c r="AA90" i="5"/>
  <c r="W99" i="5"/>
  <c r="AN101" i="5"/>
  <c r="R101" i="5"/>
  <c r="AJ107" i="5"/>
  <c r="T113" i="5"/>
  <c r="AD117" i="5"/>
  <c r="AS119" i="5"/>
  <c r="AH119" i="5"/>
  <c r="AS120" i="5"/>
  <c r="W120" i="5"/>
  <c r="AN123" i="5"/>
  <c r="AC123" i="5"/>
  <c r="W123" i="5"/>
  <c r="AI125" i="5"/>
  <c r="AE126" i="5"/>
  <c r="T126" i="5"/>
  <c r="N144" i="5"/>
  <c r="AU144" i="5" s="1"/>
  <c r="AE150" i="5"/>
  <c r="AP150" i="5"/>
  <c r="AL153" i="5"/>
  <c r="P153" i="5"/>
  <c r="AA153" i="5"/>
  <c r="S154" i="5"/>
  <c r="AD154" i="5"/>
  <c r="AO154" i="5"/>
  <c r="AM156" i="5"/>
  <c r="Q156" i="5"/>
  <c r="AC158" i="5"/>
  <c r="AN163" i="5"/>
  <c r="AD167" i="5"/>
  <c r="AE172" i="5"/>
  <c r="T172" i="5"/>
  <c r="AP172" i="5"/>
  <c r="V212" i="5"/>
  <c r="AG212" i="5"/>
  <c r="AO223" i="5"/>
  <c r="AD223" i="5"/>
  <c r="S243" i="5"/>
  <c r="AD243" i="5"/>
  <c r="AO243" i="5"/>
  <c r="AB300" i="5"/>
  <c r="Q300" i="5"/>
  <c r="AM300" i="5"/>
  <c r="AP301" i="5"/>
  <c r="T301" i="5"/>
  <c r="AE301" i="5"/>
  <c r="AD403" i="5"/>
  <c r="S403" i="5"/>
  <c r="AO403" i="5"/>
  <c r="AM407" i="5"/>
  <c r="Q407" i="5"/>
  <c r="AB407" i="5"/>
  <c r="R425" i="5"/>
  <c r="AN425" i="5"/>
  <c r="AC425" i="5"/>
  <c r="AM429" i="5"/>
  <c r="Q429" i="5"/>
  <c r="AK17" i="5"/>
  <c r="AF23" i="5"/>
  <c r="AF27" i="5"/>
  <c r="S34" i="5"/>
  <c r="AJ37" i="5"/>
  <c r="U42" i="5"/>
  <c r="AS42" i="5"/>
  <c r="O43" i="5"/>
  <c r="AP43" i="5"/>
  <c r="AI44" i="5"/>
  <c r="AK45" i="5"/>
  <c r="Z48" i="5"/>
  <c r="R51" i="5"/>
  <c r="AQ51" i="5"/>
  <c r="AJ52" i="5"/>
  <c r="AF55" i="5"/>
  <c r="U58" i="5"/>
  <c r="O59" i="5"/>
  <c r="AP59" i="5"/>
  <c r="AD64" i="5"/>
  <c r="X67" i="5"/>
  <c r="AQ68" i="5"/>
  <c r="O69" i="5"/>
  <c r="AG72" i="5"/>
  <c r="AI73" i="5"/>
  <c r="AG74" i="5"/>
  <c r="AE75" i="5"/>
  <c r="U78" i="5"/>
  <c r="S79" i="5"/>
  <c r="AK80" i="5"/>
  <c r="AJ81" i="5"/>
  <c r="R88" i="5"/>
  <c r="AN88" i="5"/>
  <c r="AJ89" i="5"/>
  <c r="AT92" i="5"/>
  <c r="Q96" i="5"/>
  <c r="S97" i="5"/>
  <c r="AF103" i="5"/>
  <c r="S104" i="5"/>
  <c r="AO104" i="5"/>
  <c r="AH104" i="5"/>
  <c r="AG106" i="5"/>
  <c r="V106" i="5"/>
  <c r="AT107" i="5"/>
  <c r="X107" i="5"/>
  <c r="AK108" i="5"/>
  <c r="AO109" i="5"/>
  <c r="AE117" i="5"/>
  <c r="AT127" i="5"/>
  <c r="X127" i="5"/>
  <c r="AD129" i="5"/>
  <c r="S130" i="5"/>
  <c r="AD130" i="5"/>
  <c r="AJ130" i="5"/>
  <c r="AS131" i="5"/>
  <c r="W131" i="5"/>
  <c r="AH131" i="5"/>
  <c r="AN131" i="5"/>
  <c r="AI133" i="5"/>
  <c r="P135" i="5"/>
  <c r="AL135" i="5"/>
  <c r="AA135" i="5"/>
  <c r="AB137" i="5"/>
  <c r="Q137" i="5"/>
  <c r="AH138" i="5"/>
  <c r="AL151" i="5"/>
  <c r="AA151" i="5"/>
  <c r="P151" i="5"/>
  <c r="R156" i="5"/>
  <c r="AN156" i="5"/>
  <c r="AE161" i="5"/>
  <c r="AP161" i="5"/>
  <c r="AO163" i="5"/>
  <c r="AC167" i="5"/>
  <c r="R167" i="5"/>
  <c r="AN167" i="5"/>
  <c r="AQ172" i="5"/>
  <c r="U172" i="5"/>
  <c r="AF172" i="5"/>
  <c r="AG190" i="5"/>
  <c r="AR190" i="5"/>
  <c r="V190" i="5"/>
  <c r="AN191" i="5"/>
  <c r="R191" i="5"/>
  <c r="AC191" i="5"/>
  <c r="T211" i="5"/>
  <c r="AP211" i="5"/>
  <c r="AE211" i="5"/>
  <c r="AS260" i="5"/>
  <c r="W260" i="5"/>
  <c r="AE269" i="5"/>
  <c r="Q296" i="5"/>
  <c r="AB296" i="5"/>
  <c r="AJ341" i="5"/>
  <c r="Y341" i="5"/>
  <c r="N341" i="5"/>
  <c r="AP418" i="5"/>
  <c r="T418" i="5"/>
  <c r="AE418" i="5"/>
  <c r="AM423" i="5"/>
  <c r="AB423" i="5"/>
  <c r="Q423" i="5"/>
  <c r="AD425" i="5"/>
  <c r="AO425" i="5"/>
  <c r="S425" i="5"/>
  <c r="AS444" i="5"/>
  <c r="W444" i="5"/>
  <c r="AH444" i="5"/>
  <c r="AC493" i="5"/>
  <c r="R493" i="5"/>
  <c r="AN493" i="5"/>
  <c r="AG498" i="5"/>
  <c r="AR498" i="5"/>
  <c r="V498" i="5"/>
  <c r="AL517" i="5"/>
  <c r="P517" i="5"/>
  <c r="AA517" i="5"/>
  <c r="W519" i="5"/>
  <c r="AS519" i="5"/>
  <c r="AH519" i="5"/>
  <c r="BF108" i="5"/>
  <c r="AM15" i="5"/>
  <c r="AM17" i="5"/>
  <c r="AC19" i="5"/>
  <c r="S21" i="5"/>
  <c r="AE29" i="5"/>
  <c r="AC31" i="5"/>
  <c r="R36" i="5"/>
  <c r="AO45" i="5"/>
  <c r="AK47" i="5"/>
  <c r="R59" i="5"/>
  <c r="AK62" i="5"/>
  <c r="AF63" i="5"/>
  <c r="AE64" i="5"/>
  <c r="AF65" i="5"/>
  <c r="AA67" i="5"/>
  <c r="U68" i="5"/>
  <c r="T69" i="5"/>
  <c r="AK73" i="5"/>
  <c r="AF75" i="5"/>
  <c r="Q80" i="5"/>
  <c r="N84" i="5"/>
  <c r="AS85" i="5"/>
  <c r="AM89" i="5"/>
  <c r="O91" i="5"/>
  <c r="AT93" i="5"/>
  <c r="AH95" i="5"/>
  <c r="AS95" i="5"/>
  <c r="N96" i="5"/>
  <c r="AJ96" i="5"/>
  <c r="AC101" i="5"/>
  <c r="AJ104" i="5"/>
  <c r="AS106" i="5"/>
  <c r="N107" i="5"/>
  <c r="AT108" i="5"/>
  <c r="AI108" i="5"/>
  <c r="AT110" i="5"/>
  <c r="N111" i="5"/>
  <c r="AM113" i="5"/>
  <c r="Q113" i="5"/>
  <c r="X115" i="5"/>
  <c r="AC116" i="5"/>
  <c r="AQ118" i="5"/>
  <c r="U118" i="5"/>
  <c r="S119" i="5"/>
  <c r="AT120" i="5"/>
  <c r="AS126" i="5"/>
  <c r="AE129" i="5"/>
  <c r="AN132" i="5"/>
  <c r="AS133" i="5"/>
  <c r="W133" i="5"/>
  <c r="AH134" i="5"/>
  <c r="W134" i="5"/>
  <c r="AS134" i="5"/>
  <c r="P147" i="5"/>
  <c r="AL147" i="5"/>
  <c r="AN153" i="5"/>
  <c r="R153" i="5"/>
  <c r="AK155" i="5"/>
  <c r="O155" i="5"/>
  <c r="AN158" i="5"/>
  <c r="Z169" i="5"/>
  <c r="AK179" i="5"/>
  <c r="O179" i="5"/>
  <c r="AM180" i="5"/>
  <c r="Q180" i="5"/>
  <c r="AB180" i="5"/>
  <c r="W182" i="5"/>
  <c r="AH182" i="5"/>
  <c r="AS182" i="5"/>
  <c r="AE241" i="5"/>
  <c r="AP241" i="5"/>
  <c r="T241" i="5"/>
  <c r="AA257" i="5"/>
  <c r="AL257" i="5"/>
  <c r="AS258" i="5"/>
  <c r="AH258" i="5"/>
  <c r="W258" i="5"/>
  <c r="AG293" i="5"/>
  <c r="V293" i="5"/>
  <c r="AR293" i="5"/>
  <c r="R296" i="5"/>
  <c r="AC296" i="5"/>
  <c r="T312" i="5"/>
  <c r="AP312" i="5"/>
  <c r="AK331" i="5"/>
  <c r="Z331" i="5"/>
  <c r="O331" i="5"/>
  <c r="P420" i="5"/>
  <c r="AA420" i="5"/>
  <c r="AP425" i="5"/>
  <c r="AE425" i="5"/>
  <c r="AM435" i="5"/>
  <c r="AB435" i="5"/>
  <c r="Q435" i="5"/>
  <c r="O436" i="5"/>
  <c r="AK436" i="5"/>
  <c r="Z436" i="5"/>
  <c r="AS442" i="5"/>
  <c r="W442" i="5"/>
  <c r="AH442" i="5"/>
  <c r="AA482" i="5"/>
  <c r="P482" i="5"/>
  <c r="AI485" i="5"/>
  <c r="X485" i="5"/>
  <c r="AT485" i="5"/>
  <c r="AA490" i="5"/>
  <c r="AL490" i="5"/>
  <c r="P490" i="5"/>
  <c r="AD493" i="5"/>
  <c r="S493" i="5"/>
  <c r="AO493" i="5"/>
  <c r="AT519" i="5"/>
  <c r="X519" i="5"/>
  <c r="AI519" i="5"/>
  <c r="O47" i="5"/>
  <c r="AJ63" i="5"/>
  <c r="S71" i="5"/>
  <c r="AK72" i="5"/>
  <c r="AM81" i="5"/>
  <c r="AK93" i="5"/>
  <c r="O93" i="5"/>
  <c r="AD97" i="5"/>
  <c r="AF101" i="5"/>
  <c r="AQ101" i="5"/>
  <c r="AQ104" i="5"/>
  <c r="U104" i="5"/>
  <c r="AT105" i="5"/>
  <c r="AI105" i="5"/>
  <c r="Y109" i="5"/>
  <c r="AJ109" i="5"/>
  <c r="P109" i="5"/>
  <c r="AG118" i="5"/>
  <c r="AR118" i="5"/>
  <c r="S121" i="5"/>
  <c r="AH123" i="5"/>
  <c r="R136" i="5"/>
  <c r="AC140" i="5"/>
  <c r="AG142" i="5"/>
  <c r="AR142" i="5"/>
  <c r="V142" i="5"/>
  <c r="T145" i="5"/>
  <c r="AP145" i="5"/>
  <c r="AE145" i="5"/>
  <c r="AH150" i="5"/>
  <c r="W150" i="5"/>
  <c r="AS150" i="5"/>
  <c r="AI159" i="5"/>
  <c r="X159" i="5"/>
  <c r="AP167" i="5"/>
  <c r="T167" i="5"/>
  <c r="AA169" i="5"/>
  <c r="AQ178" i="5"/>
  <c r="AF178" i="5"/>
  <c r="U178" i="5"/>
  <c r="AI186" i="5"/>
  <c r="X186" i="5"/>
  <c r="AT186" i="5"/>
  <c r="AT190" i="5"/>
  <c r="AI190" i="5"/>
  <c r="Y199" i="5"/>
  <c r="N199" i="5"/>
  <c r="AJ199" i="5"/>
  <c r="AL210" i="5"/>
  <c r="AA210" i="5"/>
  <c r="P210" i="5"/>
  <c r="Z215" i="5"/>
  <c r="AK215" i="5"/>
  <c r="W216" i="5"/>
  <c r="AD255" i="5"/>
  <c r="AO255" i="5"/>
  <c r="S255" i="5"/>
  <c r="N291" i="5"/>
  <c r="Y291" i="5"/>
  <c r="W293" i="5"/>
  <c r="AH293" i="5"/>
  <c r="AS293" i="5"/>
  <c r="S296" i="5"/>
  <c r="AO296" i="5"/>
  <c r="AD296" i="5"/>
  <c r="AH330" i="5"/>
  <c r="W330" i="5"/>
  <c r="AS401" i="5"/>
  <c r="W401" i="5"/>
  <c r="AH401" i="5"/>
  <c r="S475" i="5"/>
  <c r="AD475" i="5"/>
  <c r="AQ484" i="5"/>
  <c r="AF484" i="5"/>
  <c r="P492" i="5"/>
  <c r="AL492" i="5"/>
  <c r="AA492" i="5"/>
  <c r="AK48" i="5"/>
  <c r="AS54" i="5"/>
  <c r="AI67" i="5"/>
  <c r="R72" i="5"/>
  <c r="Q74" i="5"/>
  <c r="AA79" i="5"/>
  <c r="AL82" i="5"/>
  <c r="AL94" i="5"/>
  <c r="AA94" i="5"/>
  <c r="AS100" i="5"/>
  <c r="W100" i="5"/>
  <c r="AS103" i="5"/>
  <c r="W103" i="5"/>
  <c r="Y105" i="5"/>
  <c r="N105" i="5"/>
  <c r="AJ106" i="5"/>
  <c r="N106" i="5"/>
  <c r="Y106" i="5"/>
  <c r="Q106" i="5"/>
  <c r="AL107" i="5"/>
  <c r="AA107" i="5"/>
  <c r="S109" i="5"/>
  <c r="AB112" i="5"/>
  <c r="AC113" i="5"/>
  <c r="AT125" i="5"/>
  <c r="AD127" i="5"/>
  <c r="W130" i="5"/>
  <c r="AS130" i="5"/>
  <c r="AO147" i="5"/>
  <c r="S147" i="5"/>
  <c r="AC155" i="5"/>
  <c r="R155" i="5"/>
  <c r="AN155" i="5"/>
  <c r="AD166" i="5"/>
  <c r="AI168" i="5"/>
  <c r="AT168" i="5"/>
  <c r="X168" i="5"/>
  <c r="R169" i="5"/>
  <c r="AC169" i="5"/>
  <c r="AN169" i="5"/>
  <c r="AD175" i="5"/>
  <c r="AO175" i="5"/>
  <c r="S175" i="5"/>
  <c r="AO177" i="5"/>
  <c r="S177" i="5"/>
  <c r="AD177" i="5"/>
  <c r="AO234" i="5"/>
  <c r="S234" i="5"/>
  <c r="AL280" i="5"/>
  <c r="AA280" i="5"/>
  <c r="W281" i="5"/>
  <c r="AS281" i="5"/>
  <c r="AH281" i="5"/>
  <c r="U285" i="5"/>
  <c r="AQ285" i="5"/>
  <c r="AF285" i="5"/>
  <c r="P351" i="5"/>
  <c r="AL351" i="5"/>
  <c r="AA351" i="5"/>
  <c r="O367" i="5"/>
  <c r="Z367" i="5"/>
  <c r="AM417" i="5"/>
  <c r="Q417" i="5"/>
  <c r="AB417" i="5"/>
  <c r="P428" i="5"/>
  <c r="AL428" i="5"/>
  <c r="AL430" i="5"/>
  <c r="P430" i="5"/>
  <c r="AA430" i="5"/>
  <c r="AC462" i="5"/>
  <c r="R462" i="5"/>
  <c r="Z474" i="5"/>
  <c r="AK474" i="5"/>
  <c r="O474" i="5"/>
  <c r="R47" i="5"/>
  <c r="AD14" i="5"/>
  <c r="X15" i="5"/>
  <c r="Z20" i="5"/>
  <c r="AQ23" i="5"/>
  <c r="Z26" i="5"/>
  <c r="AI31" i="5"/>
  <c r="AM39" i="5"/>
  <c r="AE42" i="5"/>
  <c r="O45" i="5"/>
  <c r="AK49" i="5"/>
  <c r="AI50" i="5"/>
  <c r="AC51" i="5"/>
  <c r="X52" i="5"/>
  <c r="AK57" i="5"/>
  <c r="AQ62" i="5"/>
  <c r="AQ63" i="5"/>
  <c r="AC68" i="5"/>
  <c r="X71" i="5"/>
  <c r="O73" i="5"/>
  <c r="AQ74" i="5"/>
  <c r="AG76" i="5"/>
  <c r="AG78" i="5"/>
  <c r="AG83" i="5"/>
  <c r="AD92" i="5"/>
  <c r="AC93" i="5"/>
  <c r="AN93" i="5"/>
  <c r="Z93" i="5"/>
  <c r="AQ99" i="5"/>
  <c r="AI100" i="5"/>
  <c r="AT100" i="5"/>
  <c r="X100" i="5"/>
  <c r="AS102" i="5"/>
  <c r="AH102" i="5"/>
  <c r="AT103" i="5"/>
  <c r="X103" i="5"/>
  <c r="R112" i="5"/>
  <c r="AN112" i="5"/>
  <c r="AC112" i="5"/>
  <c r="V118" i="5"/>
  <c r="AM119" i="5"/>
  <c r="Q119" i="5"/>
  <c r="AB119" i="5"/>
  <c r="AE128" i="5"/>
  <c r="T128" i="5"/>
  <c r="R132" i="5"/>
  <c r="AK133" i="5"/>
  <c r="Z133" i="5"/>
  <c r="AL139" i="5"/>
  <c r="P139" i="5"/>
  <c r="AA139" i="5"/>
  <c r="AA143" i="5"/>
  <c r="T147" i="5"/>
  <c r="AP147" i="5"/>
  <c r="AE149" i="5"/>
  <c r="T149" i="5"/>
  <c r="AN162" i="5"/>
  <c r="AC162" i="5"/>
  <c r="AP162" i="5"/>
  <c r="X190" i="5"/>
  <c r="AM194" i="5"/>
  <c r="AB194" i="5"/>
  <c r="Q194" i="5"/>
  <c r="AQ208" i="5"/>
  <c r="AF208" i="5"/>
  <c r="U208" i="5"/>
  <c r="W307" i="5"/>
  <c r="AS307" i="5"/>
  <c r="AH307" i="5"/>
  <c r="R308" i="5"/>
  <c r="AN308" i="5"/>
  <c r="AC308" i="5"/>
  <c r="S349" i="5"/>
  <c r="AO349" i="5"/>
  <c r="AD349" i="5"/>
  <c r="AF359" i="5"/>
  <c r="U359" i="5"/>
  <c r="AQ359" i="5"/>
  <c r="Y363" i="5"/>
  <c r="AJ363" i="5"/>
  <c r="N363" i="5"/>
  <c r="Y365" i="5"/>
  <c r="N365" i="5"/>
  <c r="AJ365" i="5"/>
  <c r="AP393" i="5"/>
  <c r="AE393" i="5"/>
  <c r="T393" i="5"/>
  <c r="AP400" i="5"/>
  <c r="T400" i="5"/>
  <c r="AE400" i="5"/>
  <c r="AJ414" i="5"/>
  <c r="Y414" i="5"/>
  <c r="AP420" i="5"/>
  <c r="T420" i="5"/>
  <c r="P459" i="5"/>
  <c r="AL459" i="5"/>
  <c r="AA459" i="5"/>
  <c r="AB99" i="5"/>
  <c r="AM99" i="5"/>
  <c r="AT104" i="5"/>
  <c r="AI104" i="5"/>
  <c r="AH105" i="5"/>
  <c r="T107" i="5"/>
  <c r="AK117" i="5"/>
  <c r="Z117" i="5"/>
  <c r="AC122" i="5"/>
  <c r="R124" i="5"/>
  <c r="AL133" i="5"/>
  <c r="AA133" i="5"/>
  <c r="AK137" i="5"/>
  <c r="Z137" i="5"/>
  <c r="AC139" i="5"/>
  <c r="AN139" i="5"/>
  <c r="AE146" i="5"/>
  <c r="T146" i="5"/>
  <c r="AS151" i="5"/>
  <c r="W151" i="5"/>
  <c r="AM152" i="5"/>
  <c r="AB152" i="5"/>
  <c r="AP163" i="5"/>
  <c r="T163" i="5"/>
  <c r="AE165" i="5"/>
  <c r="N168" i="5"/>
  <c r="AJ168" i="5"/>
  <c r="AH172" i="5"/>
  <c r="W172" i="5"/>
  <c r="AO183" i="5"/>
  <c r="S183" i="5"/>
  <c r="AD183" i="5"/>
  <c r="AC192" i="5"/>
  <c r="R192" i="5"/>
  <c r="AN192" i="5"/>
  <c r="AI193" i="5"/>
  <c r="X193" i="5"/>
  <c r="AL199" i="5"/>
  <c r="AA199" i="5"/>
  <c r="P199" i="5"/>
  <c r="AN200" i="5"/>
  <c r="R200" i="5"/>
  <c r="AN207" i="5"/>
  <c r="AC207" i="5"/>
  <c r="R207" i="5"/>
  <c r="AF214" i="5"/>
  <c r="AQ214" i="5"/>
  <c r="U214" i="5"/>
  <c r="AG220" i="5"/>
  <c r="V220" i="5"/>
  <c r="Y221" i="5"/>
  <c r="N221" i="5"/>
  <c r="U228" i="5"/>
  <c r="AF228" i="5"/>
  <c r="AJ231" i="5"/>
  <c r="Y231" i="5"/>
  <c r="AA241" i="5"/>
  <c r="AL241" i="5"/>
  <c r="P241" i="5"/>
  <c r="AP244" i="5"/>
  <c r="T244" i="5"/>
  <c r="AE244" i="5"/>
  <c r="AS249" i="5"/>
  <c r="AH249" i="5"/>
  <c r="Q252" i="5"/>
  <c r="AM252" i="5"/>
  <c r="AB252" i="5"/>
  <c r="AR255" i="5"/>
  <c r="AC259" i="5"/>
  <c r="R259" i="5"/>
  <c r="N262" i="5"/>
  <c r="AJ262" i="5"/>
  <c r="Y262" i="5"/>
  <c r="X278" i="5"/>
  <c r="AT278" i="5"/>
  <c r="AI278" i="5"/>
  <c r="AS294" i="5"/>
  <c r="W294" i="5"/>
  <c r="AH294" i="5"/>
  <c r="AM295" i="5"/>
  <c r="Q295" i="5"/>
  <c r="AB295" i="5"/>
  <c r="AD301" i="5"/>
  <c r="N305" i="5"/>
  <c r="AJ305" i="5"/>
  <c r="Y305" i="5"/>
  <c r="AO308" i="5"/>
  <c r="S308" i="5"/>
  <c r="U326" i="5"/>
  <c r="AF326" i="5"/>
  <c r="AL339" i="5"/>
  <c r="Z341" i="5"/>
  <c r="AK341" i="5"/>
  <c r="AS372" i="5"/>
  <c r="AH372" i="5"/>
  <c r="W372" i="5"/>
  <c r="AD375" i="5"/>
  <c r="S375" i="5"/>
  <c r="AO375" i="5"/>
  <c r="V378" i="5"/>
  <c r="AR378" i="5"/>
  <c r="AG378" i="5"/>
  <c r="AJ382" i="5"/>
  <c r="Y382" i="5"/>
  <c r="AJ383" i="5"/>
  <c r="Y383" i="5"/>
  <c r="AS385" i="5"/>
  <c r="AH385" i="5"/>
  <c r="W385" i="5"/>
  <c r="AM386" i="5"/>
  <c r="AB386" i="5"/>
  <c r="Q386" i="5"/>
  <c r="AP389" i="5"/>
  <c r="AE389" i="5"/>
  <c r="T389" i="5"/>
  <c r="AP410" i="5"/>
  <c r="T410" i="5"/>
  <c r="AE410" i="5"/>
  <c r="AP417" i="5"/>
  <c r="T417" i="5"/>
  <c r="AT497" i="5"/>
  <c r="AI497" i="5"/>
  <c r="X497" i="5"/>
  <c r="AE524" i="5"/>
  <c r="T524" i="5"/>
  <c r="T536" i="5"/>
  <c r="AE536" i="5"/>
  <c r="AP536" i="5"/>
  <c r="AC103" i="5"/>
  <c r="AN103" i="5"/>
  <c r="Y119" i="5"/>
  <c r="N119" i="5"/>
  <c r="AN121" i="5"/>
  <c r="R121" i="5"/>
  <c r="AD122" i="5"/>
  <c r="AC135" i="5"/>
  <c r="S139" i="5"/>
  <c r="AO139" i="5"/>
  <c r="AD139" i="5"/>
  <c r="AI151" i="5"/>
  <c r="X151" i="5"/>
  <c r="T155" i="5"/>
  <c r="AP155" i="5"/>
  <c r="AE158" i="5"/>
  <c r="T158" i="5"/>
  <c r="AC165" i="5"/>
  <c r="R165" i="5"/>
  <c r="AQ166" i="5"/>
  <c r="U166" i="5"/>
  <c r="Y175" i="5"/>
  <c r="N175" i="5"/>
  <c r="AK191" i="5"/>
  <c r="O191" i="5"/>
  <c r="Z206" i="5"/>
  <c r="O206" i="5"/>
  <c r="S207" i="5"/>
  <c r="AO207" i="5"/>
  <c r="Q215" i="5"/>
  <c r="AB215" i="5"/>
  <c r="Z218" i="5"/>
  <c r="AK218" i="5"/>
  <c r="O218" i="5"/>
  <c r="AO225" i="5"/>
  <c r="AD225" i="5"/>
  <c r="S225" i="5"/>
  <c r="AJ242" i="5"/>
  <c r="Y242" i="5"/>
  <c r="O242" i="5"/>
  <c r="U244" i="5"/>
  <c r="AF244" i="5"/>
  <c r="AM245" i="5"/>
  <c r="AB245" i="5"/>
  <c r="Q245" i="5"/>
  <c r="R252" i="5"/>
  <c r="AN252" i="5"/>
  <c r="N256" i="5"/>
  <c r="AJ256" i="5"/>
  <c r="Y256" i="5"/>
  <c r="AK262" i="5"/>
  <c r="Z262" i="5"/>
  <c r="AC273" i="5"/>
  <c r="R276" i="5"/>
  <c r="AN276" i="5"/>
  <c r="Q288" i="5"/>
  <c r="AM288" i="5"/>
  <c r="AB288" i="5"/>
  <c r="AM303" i="5"/>
  <c r="AB303" i="5"/>
  <c r="Q303" i="5"/>
  <c r="AT304" i="5"/>
  <c r="AI304" i="5"/>
  <c r="X304" i="5"/>
  <c r="T308" i="5"/>
  <c r="AE308" i="5"/>
  <c r="AP308" i="5"/>
  <c r="AD308" i="5"/>
  <c r="U332" i="5"/>
  <c r="AQ332" i="5"/>
  <c r="AF332" i="5"/>
  <c r="AF337" i="5"/>
  <c r="AQ337" i="5"/>
  <c r="V357" i="5"/>
  <c r="AR357" i="5"/>
  <c r="AG357" i="5"/>
  <c r="AD371" i="5"/>
  <c r="S371" i="5"/>
  <c r="AO371" i="5"/>
  <c r="X372" i="5"/>
  <c r="AT372" i="5"/>
  <c r="AP375" i="5"/>
  <c r="T375" i="5"/>
  <c r="AE375" i="5"/>
  <c r="AP412" i="5"/>
  <c r="AE412" i="5"/>
  <c r="T412" i="5"/>
  <c r="AA416" i="5"/>
  <c r="P416" i="5"/>
  <c r="AJ434" i="5"/>
  <c r="Y434" i="5"/>
  <c r="AS450" i="5"/>
  <c r="W450" i="5"/>
  <c r="AH450" i="5"/>
  <c r="AJ452" i="5"/>
  <c r="Y452" i="5"/>
  <c r="AM480" i="5"/>
  <c r="AB480" i="5"/>
  <c r="Q480" i="5"/>
  <c r="AQ481" i="5"/>
  <c r="AF481" i="5"/>
  <c r="U481" i="5"/>
  <c r="P486" i="5"/>
  <c r="AA486" i="5"/>
  <c r="AK501" i="5"/>
  <c r="Z501" i="5"/>
  <c r="O501" i="5"/>
  <c r="V534" i="5"/>
  <c r="AG534" i="5"/>
  <c r="AR534" i="5"/>
  <c r="Y570" i="5"/>
  <c r="N570" i="5"/>
  <c r="AJ570" i="5"/>
  <c r="AI594" i="5"/>
  <c r="AT594" i="5"/>
  <c r="U603" i="5"/>
  <c r="AF603" i="5"/>
  <c r="AQ603" i="5"/>
  <c r="AM176" i="5"/>
  <c r="AB176" i="5"/>
  <c r="Q176" i="5"/>
  <c r="X177" i="5"/>
  <c r="AT177" i="5"/>
  <c r="R185" i="5"/>
  <c r="AC185" i="5"/>
  <c r="AL187" i="5"/>
  <c r="P187" i="5"/>
  <c r="AA187" i="5"/>
  <c r="U196" i="5"/>
  <c r="Y201" i="5"/>
  <c r="AJ201" i="5"/>
  <c r="AL206" i="5"/>
  <c r="P206" i="5"/>
  <c r="AA206" i="5"/>
  <c r="AE225" i="5"/>
  <c r="AP225" i="5"/>
  <c r="T225" i="5"/>
  <c r="O239" i="5"/>
  <c r="Z239" i="5"/>
  <c r="U248" i="5"/>
  <c r="AQ248" i="5"/>
  <c r="O270" i="5"/>
  <c r="AK270" i="5"/>
  <c r="Z270" i="5"/>
  <c r="AS272" i="5"/>
  <c r="AH272" i="5"/>
  <c r="AS291" i="5"/>
  <c r="W291" i="5"/>
  <c r="AO299" i="5"/>
  <c r="AD299" i="5"/>
  <c r="S299" i="5"/>
  <c r="AS302" i="5"/>
  <c r="W302" i="5"/>
  <c r="AH302" i="5"/>
  <c r="AC303" i="5"/>
  <c r="AN303" i="5"/>
  <c r="R303" i="5"/>
  <c r="U334" i="5"/>
  <c r="AQ334" i="5"/>
  <c r="AF334" i="5"/>
  <c r="V337" i="5"/>
  <c r="AR337" i="5"/>
  <c r="AG337" i="5"/>
  <c r="P338" i="5"/>
  <c r="AL338" i="5"/>
  <c r="AA338" i="5"/>
  <c r="V370" i="5"/>
  <c r="AG370" i="5"/>
  <c r="AR370" i="5"/>
  <c r="AP371" i="5"/>
  <c r="AE371" i="5"/>
  <c r="T371" i="5"/>
  <c r="AP373" i="5"/>
  <c r="T373" i="5"/>
  <c r="AE373" i="5"/>
  <c r="U402" i="5"/>
  <c r="AQ402" i="5"/>
  <c r="AF402" i="5"/>
  <c r="U406" i="5"/>
  <c r="AQ406" i="5"/>
  <c r="AF406" i="5"/>
  <c r="AJ427" i="5"/>
  <c r="N427" i="5"/>
  <c r="AD428" i="5"/>
  <c r="S428" i="5"/>
  <c r="AO428" i="5"/>
  <c r="Q432" i="5"/>
  <c r="AM432" i="5"/>
  <c r="AK468" i="5"/>
  <c r="O468" i="5"/>
  <c r="Z468" i="5"/>
  <c r="AL495" i="5"/>
  <c r="AA495" i="5"/>
  <c r="P495" i="5"/>
  <c r="R533" i="5"/>
  <c r="AN533" i="5"/>
  <c r="AC533" i="5"/>
  <c r="Y548" i="5"/>
  <c r="N548" i="5"/>
  <c r="AJ548" i="5"/>
  <c r="V550" i="5"/>
  <c r="AR550" i="5"/>
  <c r="AG550" i="5"/>
  <c r="P551" i="5"/>
  <c r="AL551" i="5"/>
  <c r="AA551" i="5"/>
  <c r="V564" i="5"/>
  <c r="AR564" i="5"/>
  <c r="AG564" i="5"/>
  <c r="P565" i="5"/>
  <c r="AL565" i="5"/>
  <c r="AA565" i="5"/>
  <c r="P601" i="5"/>
  <c r="AL601" i="5"/>
  <c r="AA601" i="5"/>
  <c r="T612" i="5"/>
  <c r="AE612" i="5"/>
  <c r="AP612" i="5"/>
  <c r="Z95" i="5"/>
  <c r="AO111" i="5"/>
  <c r="S111" i="5"/>
  <c r="AK113" i="5"/>
  <c r="Z113" i="5"/>
  <c r="AG120" i="5"/>
  <c r="AA127" i="5"/>
  <c r="P127" i="5"/>
  <c r="Y128" i="5"/>
  <c r="AP135" i="5"/>
  <c r="AT140" i="5"/>
  <c r="AI140" i="5"/>
  <c r="AK141" i="5"/>
  <c r="Z141" i="5"/>
  <c r="AS163" i="5"/>
  <c r="W163" i="5"/>
  <c r="AH163" i="5"/>
  <c r="AM164" i="5"/>
  <c r="Q164" i="5"/>
  <c r="AB164" i="5"/>
  <c r="AN165" i="5"/>
  <c r="AM168" i="5"/>
  <c r="AB168" i="5"/>
  <c r="P175" i="5"/>
  <c r="AL175" i="5"/>
  <c r="AD181" i="5"/>
  <c r="S181" i="5"/>
  <c r="X182" i="5"/>
  <c r="AD185" i="5"/>
  <c r="AO185" i="5"/>
  <c r="S185" i="5"/>
  <c r="AN185" i="5"/>
  <c r="Y195" i="5"/>
  <c r="N195" i="5"/>
  <c r="V198" i="5"/>
  <c r="AG198" i="5"/>
  <c r="AR198" i="5"/>
  <c r="AC204" i="5"/>
  <c r="R204" i="5"/>
  <c r="AM211" i="5"/>
  <c r="AB211" i="5"/>
  <c r="AS223" i="5"/>
  <c r="W223" i="5"/>
  <c r="AN226" i="5"/>
  <c r="AC226" i="5"/>
  <c r="AP229" i="5"/>
  <c r="T229" i="5"/>
  <c r="AJ251" i="5"/>
  <c r="N251" i="5"/>
  <c r="Y251" i="5"/>
  <c r="V263" i="5"/>
  <c r="AG263" i="5"/>
  <c r="Z264" i="5"/>
  <c r="O264" i="5"/>
  <c r="AK264" i="5"/>
  <c r="U271" i="5"/>
  <c r="AF271" i="5"/>
  <c r="R285" i="5"/>
  <c r="AN285" i="5"/>
  <c r="AC285" i="5"/>
  <c r="O298" i="5"/>
  <c r="AK298" i="5"/>
  <c r="Z298" i="5"/>
  <c r="R322" i="5"/>
  <c r="AC322" i="5"/>
  <c r="AN322" i="5"/>
  <c r="W337" i="5"/>
  <c r="AS337" i="5"/>
  <c r="AH337" i="5"/>
  <c r="X363" i="5"/>
  <c r="AI363" i="5"/>
  <c r="W370" i="5"/>
  <c r="AS370" i="5"/>
  <c r="AH370" i="5"/>
  <c r="Y427" i="5"/>
  <c r="AP430" i="5"/>
  <c r="AE430" i="5"/>
  <c r="T430" i="5"/>
  <c r="O442" i="5"/>
  <c r="Z442" i="5"/>
  <c r="AK442" i="5"/>
  <c r="AC467" i="5"/>
  <c r="R467" i="5"/>
  <c r="AN467" i="5"/>
  <c r="AT474" i="5"/>
  <c r="X474" i="5"/>
  <c r="AI474" i="5"/>
  <c r="AG500" i="5"/>
  <c r="V500" i="5"/>
  <c r="AR500" i="5"/>
  <c r="AC521" i="5"/>
  <c r="R521" i="5"/>
  <c r="AN521" i="5"/>
  <c r="W531" i="5"/>
  <c r="AS531" i="5"/>
  <c r="AH531" i="5"/>
  <c r="Q585" i="5"/>
  <c r="AB585" i="5"/>
  <c r="AE170" i="5"/>
  <c r="T170" i="5"/>
  <c r="R172" i="5"/>
  <c r="AC172" i="5"/>
  <c r="AN172" i="5"/>
  <c r="AI174" i="5"/>
  <c r="AT174" i="5"/>
  <c r="X174" i="5"/>
  <c r="S178" i="5"/>
  <c r="AD178" i="5"/>
  <c r="AO178" i="5"/>
  <c r="N194" i="5"/>
  <c r="AJ194" i="5"/>
  <c r="AN195" i="5"/>
  <c r="R195" i="5"/>
  <c r="AC195" i="5"/>
  <c r="AF196" i="5"/>
  <c r="N198" i="5"/>
  <c r="AJ198" i="5"/>
  <c r="Y198" i="5"/>
  <c r="AD203" i="5"/>
  <c r="S203" i="5"/>
  <c r="AR204" i="5"/>
  <c r="V204" i="5"/>
  <c r="AH209" i="5"/>
  <c r="W209" i="5"/>
  <c r="Q210" i="5"/>
  <c r="AB210" i="5"/>
  <c r="AM210" i="5"/>
  <c r="AS212" i="5"/>
  <c r="AH212" i="5"/>
  <c r="W212" i="5"/>
  <c r="AL214" i="5"/>
  <c r="P214" i="5"/>
  <c r="V222" i="5"/>
  <c r="AR222" i="5"/>
  <c r="AD233" i="5"/>
  <c r="T234" i="5"/>
  <c r="AE234" i="5"/>
  <c r="AE239" i="5"/>
  <c r="T239" i="5"/>
  <c r="AA253" i="5"/>
  <c r="AL253" i="5"/>
  <c r="AJ263" i="5"/>
  <c r="Y263" i="5"/>
  <c r="AG265" i="5"/>
  <c r="V265" i="5"/>
  <c r="R286" i="5"/>
  <c r="AN286" i="5"/>
  <c r="AO307" i="5"/>
  <c r="S307" i="5"/>
  <c r="AD307" i="5"/>
  <c r="W313" i="5"/>
  <c r="AH313" i="5"/>
  <c r="AS313" i="5"/>
  <c r="AS318" i="5"/>
  <c r="AH318" i="5"/>
  <c r="W318" i="5"/>
  <c r="AS320" i="5"/>
  <c r="AH320" i="5"/>
  <c r="W320" i="5"/>
  <c r="N342" i="5"/>
  <c r="Y342" i="5"/>
  <c r="AR347" i="5"/>
  <c r="V347" i="5"/>
  <c r="AG347" i="5"/>
  <c r="O360" i="5"/>
  <c r="AK360" i="5"/>
  <c r="AJ396" i="5"/>
  <c r="Y396" i="5"/>
  <c r="N396" i="5"/>
  <c r="AG403" i="5"/>
  <c r="V403" i="5"/>
  <c r="AP445" i="5"/>
  <c r="AE445" i="5"/>
  <c r="Y456" i="5"/>
  <c r="AJ456" i="5"/>
  <c r="N456" i="5"/>
  <c r="V467" i="5"/>
  <c r="AR467" i="5"/>
  <c r="AG467" i="5"/>
  <c r="U473" i="5"/>
  <c r="AF473" i="5"/>
  <c r="AQ473" i="5"/>
  <c r="AE488" i="5"/>
  <c r="AP488" i="5"/>
  <c r="T488" i="5"/>
  <c r="AM188" i="5"/>
  <c r="Q188" i="5"/>
  <c r="N190" i="5"/>
  <c r="AJ190" i="5"/>
  <c r="Y190" i="5"/>
  <c r="T201" i="5"/>
  <c r="AP201" i="5"/>
  <c r="AE201" i="5"/>
  <c r="N202" i="5"/>
  <c r="AJ202" i="5"/>
  <c r="AO203" i="5"/>
  <c r="AS204" i="5"/>
  <c r="AH204" i="5"/>
  <c r="X212" i="5"/>
  <c r="AT212" i="5"/>
  <c r="AI212" i="5"/>
  <c r="Z216" i="5"/>
  <c r="O216" i="5"/>
  <c r="AE237" i="5"/>
  <c r="T237" i="5"/>
  <c r="AT250" i="5"/>
  <c r="X250" i="5"/>
  <c r="AJ259" i="5"/>
  <c r="Y259" i="5"/>
  <c r="N259" i="5"/>
  <c r="AG260" i="5"/>
  <c r="AR260" i="5"/>
  <c r="W265" i="5"/>
  <c r="AS265" i="5"/>
  <c r="AS275" i="5"/>
  <c r="W275" i="5"/>
  <c r="AH275" i="5"/>
  <c r="T278" i="5"/>
  <c r="AP278" i="5"/>
  <c r="AE278" i="5"/>
  <c r="AO286" i="5"/>
  <c r="S286" i="5"/>
  <c r="W311" i="5"/>
  <c r="AS311" i="5"/>
  <c r="AH311" i="5"/>
  <c r="AP315" i="5"/>
  <c r="T315" i="5"/>
  <c r="AE315" i="5"/>
  <c r="AH341" i="5"/>
  <c r="W341" i="5"/>
  <c r="AS349" i="5"/>
  <c r="AH349" i="5"/>
  <c r="W349" i="5"/>
  <c r="P350" i="5"/>
  <c r="AL350" i="5"/>
  <c r="AA350" i="5"/>
  <c r="Z354" i="5"/>
  <c r="AK354" i="5"/>
  <c r="O354" i="5"/>
  <c r="AD385" i="5"/>
  <c r="S385" i="5"/>
  <c r="AO385" i="5"/>
  <c r="AD393" i="5"/>
  <c r="AO393" i="5"/>
  <c r="Q469" i="5"/>
  <c r="AB469" i="5"/>
  <c r="AM469" i="5"/>
  <c r="AB487" i="5"/>
  <c r="Q487" i="5"/>
  <c r="Y557" i="5"/>
  <c r="AJ557" i="5"/>
  <c r="AM578" i="5"/>
  <c r="Q578" i="5"/>
  <c r="S582" i="5"/>
  <c r="AO582" i="5"/>
  <c r="AD582" i="5"/>
  <c r="N138" i="5"/>
  <c r="AI139" i="5"/>
  <c r="AG140" i="5"/>
  <c r="N142" i="5"/>
  <c r="R144" i="5"/>
  <c r="P145" i="5"/>
  <c r="AJ146" i="5"/>
  <c r="AQ148" i="5"/>
  <c r="U148" i="5"/>
  <c r="AS148" i="5"/>
  <c r="P149" i="5"/>
  <c r="AC152" i="5"/>
  <c r="AS155" i="5"/>
  <c r="W155" i="5"/>
  <c r="AS162" i="5"/>
  <c r="AT167" i="5"/>
  <c r="X167" i="5"/>
  <c r="AI167" i="5"/>
  <c r="AE169" i="5"/>
  <c r="AP169" i="5"/>
  <c r="AS170" i="5"/>
  <c r="R176" i="5"/>
  <c r="AN176" i="5"/>
  <c r="R180" i="5"/>
  <c r="AN180" i="5"/>
  <c r="AC180" i="5"/>
  <c r="AQ184" i="5"/>
  <c r="AF184" i="5"/>
  <c r="U184" i="5"/>
  <c r="AD187" i="5"/>
  <c r="T191" i="5"/>
  <c r="AP191" i="5"/>
  <c r="AH191" i="5"/>
  <c r="Y197" i="5"/>
  <c r="AJ197" i="5"/>
  <c r="P201" i="5"/>
  <c r="AA201" i="5"/>
  <c r="X214" i="5"/>
  <c r="AT214" i="5"/>
  <c r="AI214" i="5"/>
  <c r="R215" i="5"/>
  <c r="AN215" i="5"/>
  <c r="AS218" i="5"/>
  <c r="W218" i="5"/>
  <c r="O223" i="5"/>
  <c r="AK223" i="5"/>
  <c r="O231" i="5"/>
  <c r="Z231" i="5"/>
  <c r="AS233" i="5"/>
  <c r="W233" i="5"/>
  <c r="AI241" i="5"/>
  <c r="X241" i="5"/>
  <c r="T250" i="5"/>
  <c r="AP250" i="5"/>
  <c r="AE250" i="5"/>
  <c r="AP252" i="5"/>
  <c r="T252" i="5"/>
  <c r="X253" i="5"/>
  <c r="AI253" i="5"/>
  <c r="AT253" i="5"/>
  <c r="AS255" i="5"/>
  <c r="W255" i="5"/>
  <c r="Z258" i="5"/>
  <c r="O258" i="5"/>
  <c r="AK258" i="5"/>
  <c r="AR261" i="5"/>
  <c r="AG261" i="5"/>
  <c r="V261" i="5"/>
  <c r="AS264" i="5"/>
  <c r="W264" i="5"/>
  <c r="R266" i="5"/>
  <c r="AC266" i="5"/>
  <c r="AS268" i="5"/>
  <c r="W268" i="5"/>
  <c r="AH268" i="5"/>
  <c r="X271" i="5"/>
  <c r="AT271" i="5"/>
  <c r="AJ274" i="5"/>
  <c r="N274" i="5"/>
  <c r="AP276" i="5"/>
  <c r="T276" i="5"/>
  <c r="AT277" i="5"/>
  <c r="AI310" i="5"/>
  <c r="AT310" i="5"/>
  <c r="AQ325" i="5"/>
  <c r="U325" i="5"/>
  <c r="AH331" i="5"/>
  <c r="W331" i="5"/>
  <c r="AS331" i="5"/>
  <c r="Q338" i="5"/>
  <c r="AM338" i="5"/>
  <c r="AB338" i="5"/>
  <c r="AT346" i="5"/>
  <c r="X346" i="5"/>
  <c r="AF348" i="5"/>
  <c r="U348" i="5"/>
  <c r="AQ348" i="5"/>
  <c r="P354" i="5"/>
  <c r="AA354" i="5"/>
  <c r="AL354" i="5"/>
  <c r="AA367" i="5"/>
  <c r="AL367" i="5"/>
  <c r="AT369" i="5"/>
  <c r="X369" i="5"/>
  <c r="AI369" i="5"/>
  <c r="X375" i="5"/>
  <c r="AI375" i="5"/>
  <c r="AA390" i="5"/>
  <c r="P390" i="5"/>
  <c r="AA392" i="5"/>
  <c r="P392" i="5"/>
  <c r="AJ398" i="5"/>
  <c r="Y398" i="5"/>
  <c r="AJ413" i="5"/>
  <c r="Y413" i="5"/>
  <c r="AA421" i="5"/>
  <c r="P421" i="5"/>
  <c r="AL421" i="5"/>
  <c r="AC422" i="5"/>
  <c r="P424" i="5"/>
  <c r="AL424" i="5"/>
  <c r="R434" i="5"/>
  <c r="AC434" i="5"/>
  <c r="AN434" i="5"/>
  <c r="AP438" i="5"/>
  <c r="T438" i="5"/>
  <c r="U451" i="5"/>
  <c r="AQ451" i="5"/>
  <c r="AF459" i="5"/>
  <c r="U459" i="5"/>
  <c r="Y498" i="5"/>
  <c r="AJ498" i="5"/>
  <c r="AG518" i="5"/>
  <c r="V518" i="5"/>
  <c r="R520" i="5"/>
  <c r="AN520" i="5"/>
  <c r="AC520" i="5"/>
  <c r="AL540" i="5"/>
  <c r="P540" i="5"/>
  <c r="AA540" i="5"/>
  <c r="AQ644" i="5"/>
  <c r="U644" i="5"/>
  <c r="AF644" i="5"/>
  <c r="N650" i="5"/>
  <c r="Y650" i="5"/>
  <c r="AJ650" i="5"/>
  <c r="N135" i="5"/>
  <c r="AU135" i="5" s="1"/>
  <c r="AI135" i="5"/>
  <c r="AF136" i="5"/>
  <c r="N139" i="5"/>
  <c r="AF152" i="5"/>
  <c r="N163" i="5"/>
  <c r="AS166" i="5"/>
  <c r="AF168" i="5"/>
  <c r="AA173" i="5"/>
  <c r="P173" i="5"/>
  <c r="AH175" i="5"/>
  <c r="AD179" i="5"/>
  <c r="AO179" i="5"/>
  <c r="AE179" i="5"/>
  <c r="X185" i="5"/>
  <c r="AT185" i="5"/>
  <c r="AL189" i="5"/>
  <c r="P189" i="5"/>
  <c r="AA189" i="5"/>
  <c r="AE194" i="5"/>
  <c r="T194" i="5"/>
  <c r="AP194" i="5"/>
  <c r="AK197" i="5"/>
  <c r="Z197" i="5"/>
  <c r="AT200" i="5"/>
  <c r="X200" i="5"/>
  <c r="AL208" i="5"/>
  <c r="P208" i="5"/>
  <c r="AF213" i="5"/>
  <c r="U213" i="5"/>
  <c r="AQ213" i="5"/>
  <c r="AQ217" i="5"/>
  <c r="AO220" i="5"/>
  <c r="AD220" i="5"/>
  <c r="N230" i="5"/>
  <c r="AO235" i="5"/>
  <c r="S235" i="5"/>
  <c r="AD235" i="5"/>
  <c r="AP240" i="5"/>
  <c r="T240" i="5"/>
  <c r="AA251" i="5"/>
  <c r="AL251" i="5"/>
  <c r="U252" i="5"/>
  <c r="AF252" i="5"/>
  <c r="AN266" i="5"/>
  <c r="X267" i="5"/>
  <c r="AT267" i="5"/>
  <c r="AI267" i="5"/>
  <c r="AM269" i="5"/>
  <c r="Q269" i="5"/>
  <c r="AK290" i="5"/>
  <c r="Z290" i="5"/>
  <c r="O290" i="5"/>
  <c r="W301" i="5"/>
  <c r="AS301" i="5"/>
  <c r="AH309" i="5"/>
  <c r="W309" i="5"/>
  <c r="AS309" i="5"/>
  <c r="AH315" i="5"/>
  <c r="AS315" i="5"/>
  <c r="AJ320" i="5"/>
  <c r="Y320" i="5"/>
  <c r="N320" i="5"/>
  <c r="AO329" i="5"/>
  <c r="AD329" i="5"/>
  <c r="U342" i="5"/>
  <c r="AF342" i="5"/>
  <c r="AQ342" i="5"/>
  <c r="O353" i="5"/>
  <c r="AK353" i="5"/>
  <c r="Z353" i="5"/>
  <c r="Z356" i="5"/>
  <c r="O356" i="5"/>
  <c r="AK356" i="5"/>
  <c r="AM360" i="5"/>
  <c r="AB360" i="5"/>
  <c r="AO374" i="5"/>
  <c r="W376" i="5"/>
  <c r="AS376" i="5"/>
  <c r="AS379" i="5"/>
  <c r="W379" i="5"/>
  <c r="AH379" i="5"/>
  <c r="AM390" i="5"/>
  <c r="Q390" i="5"/>
  <c r="AB390" i="5"/>
  <c r="AM392" i="5"/>
  <c r="AB392" i="5"/>
  <c r="AM395" i="5"/>
  <c r="Q395" i="5"/>
  <c r="AB395" i="5"/>
  <c r="AP407" i="5"/>
  <c r="T407" i="5"/>
  <c r="AE407" i="5"/>
  <c r="Q424" i="5"/>
  <c r="AM424" i="5"/>
  <c r="AM437" i="5"/>
  <c r="Q437" i="5"/>
  <c r="AD440" i="5"/>
  <c r="S440" i="5"/>
  <c r="AP443" i="5"/>
  <c r="AE443" i="5"/>
  <c r="AS446" i="5"/>
  <c r="AH446" i="5"/>
  <c r="W446" i="5"/>
  <c r="V451" i="5"/>
  <c r="AG451" i="5"/>
  <c r="W457" i="5"/>
  <c r="AS457" i="5"/>
  <c r="AH457" i="5"/>
  <c r="AC458" i="5"/>
  <c r="R458" i="5"/>
  <c r="AN458" i="5"/>
  <c r="Q478" i="5"/>
  <c r="AM478" i="5"/>
  <c r="AB478" i="5"/>
  <c r="AG507" i="5"/>
  <c r="AR507" i="5"/>
  <c r="V507" i="5"/>
  <c r="Y508" i="5"/>
  <c r="AJ508" i="5"/>
  <c r="AC509" i="5"/>
  <c r="AN509" i="5"/>
  <c r="R509" i="5"/>
  <c r="AO565" i="5"/>
  <c r="AD565" i="5"/>
  <c r="AA568" i="5"/>
  <c r="AL568" i="5"/>
  <c r="O135" i="5"/>
  <c r="AC150" i="5"/>
  <c r="AN150" i="5"/>
  <c r="S151" i="5"/>
  <c r="AD151" i="5"/>
  <c r="AE152" i="5"/>
  <c r="AP152" i="5"/>
  <c r="AI156" i="5"/>
  <c r="AT156" i="5"/>
  <c r="AA159" i="5"/>
  <c r="N162" i="5"/>
  <c r="Y167" i="5"/>
  <c r="AJ167" i="5"/>
  <c r="O167" i="5"/>
  <c r="AR168" i="5"/>
  <c r="AG168" i="5"/>
  <c r="V168" i="5"/>
  <c r="AK171" i="5"/>
  <c r="Z171" i="5"/>
  <c r="AM173" i="5"/>
  <c r="AB173" i="5"/>
  <c r="AE176" i="5"/>
  <c r="T176" i="5"/>
  <c r="AP176" i="5"/>
  <c r="AK177" i="5"/>
  <c r="Z177" i="5"/>
  <c r="O177" i="5"/>
  <c r="AN182" i="5"/>
  <c r="R182" i="5"/>
  <c r="AP183" i="5"/>
  <c r="AH184" i="5"/>
  <c r="W184" i="5"/>
  <c r="AS184" i="5"/>
  <c r="Z189" i="5"/>
  <c r="AM193" i="5"/>
  <c r="Q193" i="5"/>
  <c r="AQ194" i="5"/>
  <c r="AF194" i="5"/>
  <c r="AT199" i="5"/>
  <c r="X199" i="5"/>
  <c r="AR206" i="5"/>
  <c r="V206" i="5"/>
  <c r="AQ210" i="5"/>
  <c r="T215" i="5"/>
  <c r="AE215" i="5"/>
  <c r="AP215" i="5"/>
  <c r="AG226" i="5"/>
  <c r="V226" i="5"/>
  <c r="AR226" i="5"/>
  <c r="AS243" i="5"/>
  <c r="W243" i="5"/>
  <c r="AH243" i="5"/>
  <c r="AP254" i="5"/>
  <c r="AE254" i="5"/>
  <c r="T254" i="5"/>
  <c r="Y274" i="5"/>
  <c r="AG276" i="5"/>
  <c r="V276" i="5"/>
  <c r="AP279" i="5"/>
  <c r="T279" i="5"/>
  <c r="AE279" i="5"/>
  <c r="AN282" i="5"/>
  <c r="AC282" i="5"/>
  <c r="O288" i="5"/>
  <c r="AK288" i="5"/>
  <c r="P290" i="5"/>
  <c r="AL290" i="5"/>
  <c r="AJ292" i="5"/>
  <c r="Y292" i="5"/>
  <c r="N292" i="5"/>
  <c r="O318" i="5"/>
  <c r="Z318" i="5"/>
  <c r="AK318" i="5"/>
  <c r="O320" i="5"/>
  <c r="Z320" i="5"/>
  <c r="AK320" i="5"/>
  <c r="V327" i="5"/>
  <c r="AR327" i="5"/>
  <c r="V333" i="5"/>
  <c r="AR333" i="5"/>
  <c r="AG333" i="5"/>
  <c r="AP336" i="5"/>
  <c r="T336" i="5"/>
  <c r="AE336" i="5"/>
  <c r="AH364" i="5"/>
  <c r="W364" i="5"/>
  <c r="AS364" i="5"/>
  <c r="AH368" i="5"/>
  <c r="W368" i="5"/>
  <c r="AS389" i="5"/>
  <c r="AH389" i="5"/>
  <c r="W389" i="5"/>
  <c r="AJ397" i="5"/>
  <c r="Y397" i="5"/>
  <c r="AP399" i="5"/>
  <c r="T399" i="5"/>
  <c r="AE399" i="5"/>
  <c r="AM406" i="5"/>
  <c r="Q406" i="5"/>
  <c r="Q409" i="5"/>
  <c r="AM409" i="5"/>
  <c r="AR419" i="5"/>
  <c r="V419" i="5"/>
  <c r="R421" i="5"/>
  <c r="AC421" i="5"/>
  <c r="AN421" i="5"/>
  <c r="R426" i="5"/>
  <c r="AC426" i="5"/>
  <c r="AB431" i="5"/>
  <c r="R437" i="5"/>
  <c r="AC437" i="5"/>
  <c r="AQ443" i="5"/>
  <c r="AF443" i="5"/>
  <c r="AG456" i="5"/>
  <c r="V456" i="5"/>
  <c r="AQ476" i="5"/>
  <c r="U476" i="5"/>
  <c r="R483" i="5"/>
  <c r="AN483" i="5"/>
  <c r="AN496" i="5"/>
  <c r="AC496" i="5"/>
  <c r="R496" i="5"/>
  <c r="AQ503" i="5"/>
  <c r="AF503" i="5"/>
  <c r="AG530" i="5"/>
  <c r="V530" i="5"/>
  <c r="AR530" i="5"/>
  <c r="O542" i="5"/>
  <c r="Z542" i="5"/>
  <c r="AK542" i="5"/>
  <c r="AH143" i="5"/>
  <c r="AE151" i="5"/>
  <c r="AT154" i="5"/>
  <c r="AI154" i="5"/>
  <c r="AK157" i="5"/>
  <c r="O157" i="5"/>
  <c r="Y158" i="5"/>
  <c r="AN160" i="5"/>
  <c r="AK165" i="5"/>
  <c r="Z165" i="5"/>
  <c r="AQ180" i="5"/>
  <c r="U180" i="5"/>
  <c r="S182" i="5"/>
  <c r="AO182" i="5"/>
  <c r="N188" i="5"/>
  <c r="AJ188" i="5"/>
  <c r="R189" i="5"/>
  <c r="AC189" i="5"/>
  <c r="S190" i="5"/>
  <c r="AD190" i="5"/>
  <c r="AA197" i="5"/>
  <c r="AN198" i="5"/>
  <c r="AC198" i="5"/>
  <c r="AO201" i="5"/>
  <c r="S201" i="5"/>
  <c r="T205" i="5"/>
  <c r="AP205" i="5"/>
  <c r="AA208" i="5"/>
  <c r="AT210" i="5"/>
  <c r="X210" i="5"/>
  <c r="AH213" i="5"/>
  <c r="AS213" i="5"/>
  <c r="AC215" i="5"/>
  <c r="Y222" i="5"/>
  <c r="N222" i="5"/>
  <c r="O225" i="5"/>
  <c r="AK225" i="5"/>
  <c r="U232" i="5"/>
  <c r="AF232" i="5"/>
  <c r="AR247" i="5"/>
  <c r="AG247" i="5"/>
  <c r="V247" i="5"/>
  <c r="AS257" i="5"/>
  <c r="AH257" i="5"/>
  <c r="W257" i="5"/>
  <c r="W259" i="5"/>
  <c r="AS259" i="5"/>
  <c r="AD260" i="5"/>
  <c r="AO260" i="5"/>
  <c r="AD262" i="5"/>
  <c r="AO262" i="5"/>
  <c r="AJ267" i="5"/>
  <c r="Y267" i="5"/>
  <c r="AB269" i="5"/>
  <c r="R272" i="5"/>
  <c r="AN272" i="5"/>
  <c r="AB274" i="5"/>
  <c r="Q274" i="5"/>
  <c r="AO282" i="5"/>
  <c r="AD282" i="5"/>
  <c r="S282" i="5"/>
  <c r="AH283" i="5"/>
  <c r="W283" i="5"/>
  <c r="AS283" i="5"/>
  <c r="AO287" i="5"/>
  <c r="AD287" i="5"/>
  <c r="S287" i="5"/>
  <c r="Z288" i="5"/>
  <c r="AR305" i="5"/>
  <c r="AG305" i="5"/>
  <c r="V305" i="5"/>
  <c r="Y306" i="5"/>
  <c r="AJ306" i="5"/>
  <c r="X312" i="5"/>
  <c r="AI312" i="5"/>
  <c r="W321" i="5"/>
  <c r="AS321" i="5"/>
  <c r="AH321" i="5"/>
  <c r="X325" i="5"/>
  <c r="AT325" i="5"/>
  <c r="AI325" i="5"/>
  <c r="AS333" i="5"/>
  <c r="W333" i="5"/>
  <c r="AH333" i="5"/>
  <c r="AB340" i="5"/>
  <c r="Q340" i="5"/>
  <c r="AN347" i="5"/>
  <c r="R347" i="5"/>
  <c r="AC347" i="5"/>
  <c r="AQ352" i="5"/>
  <c r="AF352" i="5"/>
  <c r="U352" i="5"/>
  <c r="AF357" i="5"/>
  <c r="U357" i="5"/>
  <c r="AT358" i="5"/>
  <c r="X358" i="5"/>
  <c r="AO360" i="5"/>
  <c r="S360" i="5"/>
  <c r="AN370" i="5"/>
  <c r="R370" i="5"/>
  <c r="Z397" i="5"/>
  <c r="AK397" i="5"/>
  <c r="AB409" i="5"/>
  <c r="X441" i="5"/>
  <c r="AT441" i="5"/>
  <c r="AI441" i="5"/>
  <c r="AE471" i="5"/>
  <c r="T471" i="5"/>
  <c r="AP471" i="5"/>
  <c r="AP481" i="5"/>
  <c r="T481" i="5"/>
  <c r="AE481" i="5"/>
  <c r="AT482" i="5"/>
  <c r="X482" i="5"/>
  <c r="AD483" i="5"/>
  <c r="S483" i="5"/>
  <c r="AM516" i="5"/>
  <c r="AB516" i="5"/>
  <c r="AC527" i="5"/>
  <c r="AN527" i="5"/>
  <c r="R527" i="5"/>
  <c r="Y559" i="5"/>
  <c r="AJ559" i="5"/>
  <c r="AP136" i="5"/>
  <c r="AA145" i="5"/>
  <c r="AB157" i="5"/>
  <c r="AM157" i="5"/>
  <c r="Z157" i="5"/>
  <c r="AD158" i="5"/>
  <c r="AO159" i="5"/>
  <c r="X165" i="5"/>
  <c r="AC171" i="5"/>
  <c r="AS179" i="5"/>
  <c r="W179" i="5"/>
  <c r="AS180" i="5"/>
  <c r="W180" i="5"/>
  <c r="AH180" i="5"/>
  <c r="S186" i="5"/>
  <c r="AO186" i="5"/>
  <c r="AN189" i="5"/>
  <c r="AO190" i="5"/>
  <c r="W192" i="5"/>
  <c r="AO205" i="5"/>
  <c r="AE208" i="5"/>
  <c r="AP208" i="5"/>
  <c r="AC208" i="5"/>
  <c r="AF209" i="5"/>
  <c r="AQ209" i="5"/>
  <c r="AL218" i="5"/>
  <c r="AA218" i="5"/>
  <c r="P218" i="5"/>
  <c r="AP219" i="5"/>
  <c r="AE219" i="5"/>
  <c r="AD228" i="5"/>
  <c r="S228" i="5"/>
  <c r="AM230" i="5"/>
  <c r="AB230" i="5"/>
  <c r="Q230" i="5"/>
  <c r="AS235" i="5"/>
  <c r="AH235" i="5"/>
  <c r="AO236" i="5"/>
  <c r="S236" i="5"/>
  <c r="AA239" i="5"/>
  <c r="AL239" i="5"/>
  <c r="P239" i="5"/>
  <c r="N243" i="5"/>
  <c r="AJ243" i="5"/>
  <c r="AM248" i="5"/>
  <c r="AB248" i="5"/>
  <c r="Q248" i="5"/>
  <c r="AM253" i="5"/>
  <c r="Q253" i="5"/>
  <c r="AS254" i="5"/>
  <c r="W254" i="5"/>
  <c r="S265" i="5"/>
  <c r="AO265" i="5"/>
  <c r="AD265" i="5"/>
  <c r="X275" i="5"/>
  <c r="AT275" i="5"/>
  <c r="AM280" i="5"/>
  <c r="Q280" i="5"/>
  <c r="AB280" i="5"/>
  <c r="AR291" i="5"/>
  <c r="V291" i="5"/>
  <c r="AM299" i="5"/>
  <c r="Q299" i="5"/>
  <c r="AB299" i="5"/>
  <c r="T302" i="5"/>
  <c r="AP302" i="5"/>
  <c r="AE302" i="5"/>
  <c r="AS314" i="5"/>
  <c r="W314" i="5"/>
  <c r="AH314" i="5"/>
  <c r="V326" i="5"/>
  <c r="AG326" i="5"/>
  <c r="AR326" i="5"/>
  <c r="AP332" i="5"/>
  <c r="AE332" i="5"/>
  <c r="T332" i="5"/>
  <c r="AJ364" i="5"/>
  <c r="Y364" i="5"/>
  <c r="N364" i="5"/>
  <c r="Q387" i="5"/>
  <c r="AM387" i="5"/>
  <c r="AB387" i="5"/>
  <c r="AP388" i="5"/>
  <c r="T388" i="5"/>
  <c r="AB397" i="5"/>
  <c r="AM397" i="5"/>
  <c r="AP401" i="5"/>
  <c r="T401" i="5"/>
  <c r="AE401" i="5"/>
  <c r="AF404" i="5"/>
  <c r="AQ404" i="5"/>
  <c r="U404" i="5"/>
  <c r="O417" i="5"/>
  <c r="AK417" i="5"/>
  <c r="U418" i="5"/>
  <c r="AQ418" i="5"/>
  <c r="O420" i="5"/>
  <c r="AK420" i="5"/>
  <c r="AM428" i="5"/>
  <c r="Q428" i="5"/>
  <c r="U437" i="5"/>
  <c r="AF437" i="5"/>
  <c r="AQ437" i="5"/>
  <c r="AS448" i="5"/>
  <c r="W448" i="5"/>
  <c r="AH448" i="5"/>
  <c r="N451" i="5"/>
  <c r="AJ451" i="5"/>
  <c r="Y451" i="5"/>
  <c r="AL464" i="5"/>
  <c r="AA464" i="5"/>
  <c r="AO467" i="5"/>
  <c r="AD467" i="5"/>
  <c r="P468" i="5"/>
  <c r="AL468" i="5"/>
  <c r="AA468" i="5"/>
  <c r="AK479" i="5"/>
  <c r="Z479" i="5"/>
  <c r="O479" i="5"/>
  <c r="V481" i="5"/>
  <c r="AG481" i="5"/>
  <c r="AQ572" i="5"/>
  <c r="U572" i="5"/>
  <c r="AF572" i="5"/>
  <c r="AA544" i="5"/>
  <c r="AL544" i="5"/>
  <c r="P544" i="5"/>
  <c r="U552" i="5"/>
  <c r="AF552" i="5"/>
  <c r="V556" i="5"/>
  <c r="AG556" i="5"/>
  <c r="AR556" i="5"/>
  <c r="V558" i="5"/>
  <c r="AG558" i="5"/>
  <c r="Y584" i="5"/>
  <c r="AJ584" i="5"/>
  <c r="S590" i="5"/>
  <c r="AO590" i="5"/>
  <c r="AD590" i="5"/>
  <c r="R592" i="5"/>
  <c r="AN592" i="5"/>
  <c r="AC592" i="5"/>
  <c r="AJ688" i="5"/>
  <c r="Y688" i="5"/>
  <c r="N688" i="5"/>
  <c r="W774" i="5"/>
  <c r="AH774" i="5"/>
  <c r="AS774" i="5"/>
  <c r="X776" i="5"/>
  <c r="AT776" i="5"/>
  <c r="AI776" i="5"/>
  <c r="AO170" i="5"/>
  <c r="W174" i="5"/>
  <c r="AB181" i="5"/>
  <c r="Q181" i="5"/>
  <c r="AQ204" i="5"/>
  <c r="U204" i="5"/>
  <c r="Z214" i="5"/>
  <c r="O214" i="5"/>
  <c r="S217" i="5"/>
  <c r="N218" i="5"/>
  <c r="AU218" i="5" s="1"/>
  <c r="Y218" i="5"/>
  <c r="AQ222" i="5"/>
  <c r="Y225" i="5"/>
  <c r="R229" i="5"/>
  <c r="AR234" i="5"/>
  <c r="T235" i="5"/>
  <c r="AC236" i="5"/>
  <c r="R236" i="5"/>
  <c r="AN236" i="5"/>
  <c r="Q238" i="5"/>
  <c r="R241" i="5"/>
  <c r="AO244" i="5"/>
  <c r="S244" i="5"/>
  <c r="AA247" i="5"/>
  <c r="AL247" i="5"/>
  <c r="AQ249" i="5"/>
  <c r="U249" i="5"/>
  <c r="AD252" i="5"/>
  <c r="S252" i="5"/>
  <c r="AF255" i="5"/>
  <c r="AQ255" i="5"/>
  <c r="U255" i="5"/>
  <c r="AJ257" i="5"/>
  <c r="Y257" i="5"/>
  <c r="O267" i="5"/>
  <c r="Z267" i="5"/>
  <c r="AC269" i="5"/>
  <c r="AN269" i="5"/>
  <c r="AG271" i="5"/>
  <c r="V271" i="5"/>
  <c r="T282" i="5"/>
  <c r="AE282" i="5"/>
  <c r="Q286" i="5"/>
  <c r="AM286" i="5"/>
  <c r="AB286" i="5"/>
  <c r="AD295" i="5"/>
  <c r="AL300" i="5"/>
  <c r="AR301" i="5"/>
  <c r="V301" i="5"/>
  <c r="AD303" i="5"/>
  <c r="N311" i="5"/>
  <c r="Y311" i="5"/>
  <c r="AG313" i="5"/>
  <c r="V313" i="5"/>
  <c r="X314" i="5"/>
  <c r="AT314" i="5"/>
  <c r="AJ318" i="5"/>
  <c r="Y318" i="5"/>
  <c r="BF318" i="5" s="1"/>
  <c r="AP326" i="5"/>
  <c r="T326" i="5"/>
  <c r="U327" i="5"/>
  <c r="AQ327" i="5"/>
  <c r="AS345" i="5"/>
  <c r="AP348" i="5"/>
  <c r="T348" i="5"/>
  <c r="AO351" i="5"/>
  <c r="S351" i="5"/>
  <c r="AK355" i="5"/>
  <c r="U356" i="5"/>
  <c r="AQ356" i="5"/>
  <c r="AH357" i="5"/>
  <c r="W357" i="5"/>
  <c r="AS357" i="5"/>
  <c r="R360" i="5"/>
  <c r="AN360" i="5"/>
  <c r="AS362" i="5"/>
  <c r="AM364" i="5"/>
  <c r="AB364" i="5"/>
  <c r="AR366" i="5"/>
  <c r="V366" i="5"/>
  <c r="AQ380" i="5"/>
  <c r="AS381" i="5"/>
  <c r="AH381" i="5"/>
  <c r="W381" i="5"/>
  <c r="AG385" i="5"/>
  <c r="V385" i="5"/>
  <c r="AS395" i="5"/>
  <c r="W395" i="5"/>
  <c r="AF400" i="5"/>
  <c r="U400" i="5"/>
  <c r="AP403" i="5"/>
  <c r="T403" i="5"/>
  <c r="AQ410" i="5"/>
  <c r="U410" i="5"/>
  <c r="AJ416" i="5"/>
  <c r="Y416" i="5"/>
  <c r="O424" i="5"/>
  <c r="AK424" i="5"/>
  <c r="Z424" i="5"/>
  <c r="Q430" i="5"/>
  <c r="AL434" i="5"/>
  <c r="AA434" i="5"/>
  <c r="S434" i="5"/>
  <c r="AP440" i="5"/>
  <c r="T440" i="5"/>
  <c r="AD443" i="5"/>
  <c r="S443" i="5"/>
  <c r="AJ444" i="5"/>
  <c r="Y444" i="5"/>
  <c r="X448" i="5"/>
  <c r="AT448" i="5"/>
  <c r="AS454" i="5"/>
  <c r="AH454" i="5"/>
  <c r="W454" i="5"/>
  <c r="AG457" i="5"/>
  <c r="AG458" i="5"/>
  <c r="T462" i="5"/>
  <c r="AP462" i="5"/>
  <c r="S466" i="5"/>
  <c r="T467" i="5"/>
  <c r="AP467" i="5"/>
  <c r="AE467" i="5"/>
  <c r="Q468" i="5"/>
  <c r="AM468" i="5"/>
  <c r="AB468" i="5"/>
  <c r="AI473" i="5"/>
  <c r="X473" i="5"/>
  <c r="AA479" i="5"/>
  <c r="P479" i="5"/>
  <c r="R487" i="5"/>
  <c r="AN487" i="5"/>
  <c r="AB489" i="5"/>
  <c r="Q489" i="5"/>
  <c r="AM489" i="5"/>
  <c r="AG503" i="5"/>
  <c r="V503" i="5"/>
  <c r="AR503" i="5"/>
  <c r="AQ506" i="5"/>
  <c r="U506" i="5"/>
  <c r="AP530" i="5"/>
  <c r="T530" i="5"/>
  <c r="AE530" i="5"/>
  <c r="AQ533" i="5"/>
  <c r="U533" i="5"/>
  <c r="W558" i="5"/>
  <c r="AH558" i="5"/>
  <c r="AS563" i="5"/>
  <c r="W563" i="5"/>
  <c r="AH563" i="5"/>
  <c r="AM582" i="5"/>
  <c r="Q582" i="5"/>
  <c r="X589" i="5"/>
  <c r="AI589" i="5"/>
  <c r="AT589" i="5"/>
  <c r="AR598" i="5"/>
  <c r="V598" i="5"/>
  <c r="AG598" i="5"/>
  <c r="T674" i="5"/>
  <c r="AE674" i="5"/>
  <c r="AL711" i="5"/>
  <c r="AA711" i="5"/>
  <c r="P711" i="5"/>
  <c r="AQ758" i="5"/>
  <c r="U758" i="5"/>
  <c r="AF758" i="5"/>
  <c r="T764" i="5"/>
  <c r="AP764" i="5"/>
  <c r="AE764" i="5"/>
  <c r="AO772" i="5"/>
  <c r="S772" i="5"/>
  <c r="X454" i="5"/>
  <c r="AI454" i="5"/>
  <c r="N460" i="5"/>
  <c r="Y460" i="5"/>
  <c r="AO461" i="5"/>
  <c r="S461" i="5"/>
  <c r="AF462" i="5"/>
  <c r="U462" i="5"/>
  <c r="AI465" i="5"/>
  <c r="X465" i="5"/>
  <c r="AQ467" i="5"/>
  <c r="AF467" i="5"/>
  <c r="U467" i="5"/>
  <c r="AE480" i="5"/>
  <c r="AP480" i="5"/>
  <c r="R489" i="5"/>
  <c r="AN489" i="5"/>
  <c r="AC489" i="5"/>
  <c r="AQ498" i="5"/>
  <c r="AF498" i="5"/>
  <c r="AS503" i="5"/>
  <c r="W503" i="5"/>
  <c r="AH503" i="5"/>
  <c r="V506" i="5"/>
  <c r="AR506" i="5"/>
  <c r="AK514" i="5"/>
  <c r="O514" i="5"/>
  <c r="P516" i="5"/>
  <c r="AL516" i="5"/>
  <c r="AI518" i="5"/>
  <c r="X518" i="5"/>
  <c r="AE520" i="5"/>
  <c r="T520" i="5"/>
  <c r="Y522" i="5"/>
  <c r="AJ522" i="5"/>
  <c r="P529" i="5"/>
  <c r="AL529" i="5"/>
  <c r="AK540" i="5"/>
  <c r="O540" i="5"/>
  <c r="AF550" i="5"/>
  <c r="U550" i="5"/>
  <c r="AQ550" i="5"/>
  <c r="AI556" i="5"/>
  <c r="AT556" i="5"/>
  <c r="X556" i="5"/>
  <c r="AN562" i="5"/>
  <c r="AA578" i="5"/>
  <c r="AL578" i="5"/>
  <c r="P578" i="5"/>
  <c r="R582" i="5"/>
  <c r="AN582" i="5"/>
  <c r="AF654" i="5"/>
  <c r="U654" i="5"/>
  <c r="AQ654" i="5"/>
  <c r="T712" i="5"/>
  <c r="AP712" i="5"/>
  <c r="AE712" i="5"/>
  <c r="AS757" i="5"/>
  <c r="W757" i="5"/>
  <c r="AH757" i="5"/>
  <c r="AQ768" i="5"/>
  <c r="AF768" i="5"/>
  <c r="U768" i="5"/>
  <c r="P769" i="5"/>
  <c r="AL769" i="5"/>
  <c r="AA769" i="5"/>
  <c r="AP216" i="5"/>
  <c r="T216" i="5"/>
  <c r="AN217" i="5"/>
  <c r="R217" i="5"/>
  <c r="AM219" i="5"/>
  <c r="Q219" i="5"/>
  <c r="R224" i="5"/>
  <c r="AN224" i="5"/>
  <c r="AC224" i="5"/>
  <c r="AN230" i="5"/>
  <c r="AC230" i="5"/>
  <c r="AA235" i="5"/>
  <c r="P235" i="5"/>
  <c r="AL235" i="5"/>
  <c r="AJ237" i="5"/>
  <c r="N237" i="5"/>
  <c r="AI249" i="5"/>
  <c r="X249" i="5"/>
  <c r="AT249" i="5"/>
  <c r="AA261" i="5"/>
  <c r="P261" i="5"/>
  <c r="AL261" i="5"/>
  <c r="X265" i="5"/>
  <c r="AT265" i="5"/>
  <c r="AT270" i="5"/>
  <c r="AM279" i="5"/>
  <c r="Q279" i="5"/>
  <c r="AI281" i="5"/>
  <c r="AT281" i="5"/>
  <c r="X281" i="5"/>
  <c r="O284" i="5"/>
  <c r="AP286" i="5"/>
  <c r="Q290" i="5"/>
  <c r="AB290" i="5"/>
  <c r="AE298" i="5"/>
  <c r="Q302" i="5"/>
  <c r="AM302" i="5"/>
  <c r="N304" i="5"/>
  <c r="AU304" i="5" s="1"/>
  <c r="Y304" i="5"/>
  <c r="AH306" i="5"/>
  <c r="AE307" i="5"/>
  <c r="T307" i="5"/>
  <c r="N317" i="5"/>
  <c r="AJ317" i="5"/>
  <c r="Y317" i="5"/>
  <c r="U319" i="5"/>
  <c r="AF319" i="5"/>
  <c r="AT356" i="5"/>
  <c r="X356" i="5"/>
  <c r="U360" i="5"/>
  <c r="AQ360" i="5"/>
  <c r="AF360" i="5"/>
  <c r="AS365" i="5"/>
  <c r="W365" i="5"/>
  <c r="O369" i="5"/>
  <c r="AC373" i="5"/>
  <c r="AR374" i="5"/>
  <c r="W378" i="5"/>
  <c r="AS378" i="5"/>
  <c r="AP384" i="5"/>
  <c r="T384" i="5"/>
  <c r="AG387" i="5"/>
  <c r="V387" i="5"/>
  <c r="Q389" i="5"/>
  <c r="AM389" i="5"/>
  <c r="AB389" i="5"/>
  <c r="AJ391" i="5"/>
  <c r="N391" i="5"/>
  <c r="AG399" i="5"/>
  <c r="V399" i="5"/>
  <c r="AS403" i="5"/>
  <c r="W403" i="5"/>
  <c r="AD405" i="5"/>
  <c r="S405" i="5"/>
  <c r="AO405" i="5"/>
  <c r="AA408" i="5"/>
  <c r="P408" i="5"/>
  <c r="AD409" i="5"/>
  <c r="S409" i="5"/>
  <c r="AO409" i="5"/>
  <c r="AE409" i="5"/>
  <c r="Q416" i="5"/>
  <c r="AB416" i="5"/>
  <c r="Q420" i="5"/>
  <c r="AM420" i="5"/>
  <c r="R424" i="5"/>
  <c r="AN424" i="5"/>
  <c r="Z426" i="5"/>
  <c r="O426" i="5"/>
  <c r="AK426" i="5"/>
  <c r="R427" i="5"/>
  <c r="AN427" i="5"/>
  <c r="AJ429" i="5"/>
  <c r="N429" i="5"/>
  <c r="AG437" i="5"/>
  <c r="V437" i="5"/>
  <c r="AD439" i="5"/>
  <c r="S439" i="5"/>
  <c r="AS440" i="5"/>
  <c r="W440" i="5"/>
  <c r="T446" i="5"/>
  <c r="AP446" i="5"/>
  <c r="AE446" i="5"/>
  <c r="AH447" i="5"/>
  <c r="W447" i="5"/>
  <c r="AP450" i="5"/>
  <c r="T450" i="5"/>
  <c r="AE457" i="5"/>
  <c r="T457" i="5"/>
  <c r="AA460" i="5"/>
  <c r="AL460" i="5"/>
  <c r="AQ471" i="5"/>
  <c r="U471" i="5"/>
  <c r="AF471" i="5"/>
  <c r="N478" i="5"/>
  <c r="AJ478" i="5"/>
  <c r="AQ485" i="5"/>
  <c r="U485" i="5"/>
  <c r="AF485" i="5"/>
  <c r="AF487" i="5"/>
  <c r="AQ487" i="5"/>
  <c r="U487" i="5"/>
  <c r="W498" i="5"/>
  <c r="AH498" i="5"/>
  <c r="AQ502" i="5"/>
  <c r="AF502" i="5"/>
  <c r="U502" i="5"/>
  <c r="AQ512" i="5"/>
  <c r="U512" i="5"/>
  <c r="AF512" i="5"/>
  <c r="Q514" i="5"/>
  <c r="AM514" i="5"/>
  <c r="AB514" i="5"/>
  <c r="AM526" i="5"/>
  <c r="Q526" i="5"/>
  <c r="W530" i="5"/>
  <c r="AS530" i="5"/>
  <c r="AH530" i="5"/>
  <c r="Q532" i="5"/>
  <c r="AM532" i="5"/>
  <c r="AB532" i="5"/>
  <c r="Q543" i="5"/>
  <c r="AB543" i="5"/>
  <c r="AM543" i="5"/>
  <c r="AE544" i="5"/>
  <c r="AP544" i="5"/>
  <c r="AL571" i="5"/>
  <c r="P571" i="5"/>
  <c r="AP629" i="5"/>
  <c r="T629" i="5"/>
  <c r="AE629" i="5"/>
  <c r="V644" i="5"/>
  <c r="AR644" i="5"/>
  <c r="AG644" i="5"/>
  <c r="AT646" i="5"/>
  <c r="AI646" i="5"/>
  <c r="AS668" i="5"/>
  <c r="AH668" i="5"/>
  <c r="W668" i="5"/>
  <c r="W671" i="5"/>
  <c r="AH671" i="5"/>
  <c r="AB753" i="5"/>
  <c r="Q753" i="5"/>
  <c r="AM753" i="5"/>
  <c r="AE216" i="5"/>
  <c r="AM221" i="5"/>
  <c r="AB221" i="5"/>
  <c r="AG236" i="5"/>
  <c r="AR236" i="5"/>
  <c r="AC238" i="5"/>
  <c r="AF243" i="5"/>
  <c r="AQ243" i="5"/>
  <c r="U243" i="5"/>
  <c r="AD251" i="5"/>
  <c r="S251" i="5"/>
  <c r="AO251" i="5"/>
  <c r="U258" i="5"/>
  <c r="AF258" i="5"/>
  <c r="AF259" i="5"/>
  <c r="U259" i="5"/>
  <c r="AT264" i="5"/>
  <c r="AA266" i="5"/>
  <c r="AL266" i="5"/>
  <c r="R268" i="5"/>
  <c r="AN268" i="5"/>
  <c r="AJ271" i="5"/>
  <c r="Y271" i="5"/>
  <c r="AJ275" i="5"/>
  <c r="Y275" i="5"/>
  <c r="N283" i="5"/>
  <c r="Y283" i="5"/>
  <c r="N287" i="5"/>
  <c r="AJ287" i="5"/>
  <c r="T288" i="5"/>
  <c r="AE288" i="5"/>
  <c r="AE294" i="5"/>
  <c r="AO295" i="5"/>
  <c r="AQ307" i="5"/>
  <c r="U307" i="5"/>
  <c r="AP307" i="5"/>
  <c r="N309" i="5"/>
  <c r="Y309" i="5"/>
  <c r="AK310" i="5"/>
  <c r="Z310" i="5"/>
  <c r="N313" i="5"/>
  <c r="Y313" i="5"/>
  <c r="AJ323" i="5"/>
  <c r="Y323" i="5"/>
  <c r="AO325" i="5"/>
  <c r="S325" i="5"/>
  <c r="Q328" i="5"/>
  <c r="AM328" i="5"/>
  <c r="AQ330" i="5"/>
  <c r="AF330" i="5"/>
  <c r="AH336" i="5"/>
  <c r="W336" i="5"/>
  <c r="Z340" i="5"/>
  <c r="AK340" i="5"/>
  <c r="O340" i="5"/>
  <c r="AH355" i="5"/>
  <c r="W355" i="5"/>
  <c r="AS355" i="5"/>
  <c r="S359" i="5"/>
  <c r="AO359" i="5"/>
  <c r="AT365" i="5"/>
  <c r="X365" i="5"/>
  <c r="AJ366" i="5"/>
  <c r="N366" i="5"/>
  <c r="AU366" i="5" s="1"/>
  <c r="Y366" i="5"/>
  <c r="AQ376" i="5"/>
  <c r="AH386" i="5"/>
  <c r="AS387" i="5"/>
  <c r="W387" i="5"/>
  <c r="AP398" i="5"/>
  <c r="T398" i="5"/>
  <c r="AS399" i="5"/>
  <c r="W399" i="5"/>
  <c r="AA404" i="5"/>
  <c r="P404" i="5"/>
  <c r="AP405" i="5"/>
  <c r="T405" i="5"/>
  <c r="AJ415" i="5"/>
  <c r="Y415" i="5"/>
  <c r="Q419" i="5"/>
  <c r="AM419" i="5"/>
  <c r="AD424" i="5"/>
  <c r="S424" i="5"/>
  <c r="AO424" i="5"/>
  <c r="R430" i="5"/>
  <c r="AC430" i="5"/>
  <c r="AN430" i="5"/>
  <c r="R436" i="5"/>
  <c r="AN436" i="5"/>
  <c r="U442" i="5"/>
  <c r="AF442" i="5"/>
  <c r="AG445" i="5"/>
  <c r="AM449" i="5"/>
  <c r="Q449" i="5"/>
  <c r="AP453" i="5"/>
  <c r="AE453" i="5"/>
  <c r="AP456" i="5"/>
  <c r="T456" i="5"/>
  <c r="AP457" i="5"/>
  <c r="AC466" i="5"/>
  <c r="R466" i="5"/>
  <c r="AN466" i="5"/>
  <c r="Z469" i="5"/>
  <c r="O469" i="5"/>
  <c r="N472" i="5"/>
  <c r="Y472" i="5"/>
  <c r="AG485" i="5"/>
  <c r="V485" i="5"/>
  <c r="R486" i="5"/>
  <c r="AN486" i="5"/>
  <c r="AC486" i="5"/>
  <c r="S494" i="5"/>
  <c r="AO494" i="5"/>
  <c r="AD494" i="5"/>
  <c r="AL496" i="5"/>
  <c r="P496" i="5"/>
  <c r="AI498" i="5"/>
  <c r="X498" i="5"/>
  <c r="AT498" i="5"/>
  <c r="AI500" i="5"/>
  <c r="X500" i="5"/>
  <c r="AR502" i="5"/>
  <c r="V502" i="5"/>
  <c r="AL510" i="5"/>
  <c r="AA510" i="5"/>
  <c r="P510" i="5"/>
  <c r="AG512" i="5"/>
  <c r="AR512" i="5"/>
  <c r="V512" i="5"/>
  <c r="AN514" i="5"/>
  <c r="AC514" i="5"/>
  <c r="R514" i="5"/>
  <c r="AQ537" i="5"/>
  <c r="AF537" i="5"/>
  <c r="AN540" i="5"/>
  <c r="R540" i="5"/>
  <c r="AC540" i="5"/>
  <c r="U553" i="5"/>
  <c r="AQ553" i="5"/>
  <c r="AI555" i="5"/>
  <c r="X555" i="5"/>
  <c r="AJ614" i="5"/>
  <c r="N614" i="5"/>
  <c r="Y614" i="5"/>
  <c r="AI625" i="5"/>
  <c r="X625" i="5"/>
  <c r="AT625" i="5"/>
  <c r="AQ629" i="5"/>
  <c r="U629" i="5"/>
  <c r="AF629" i="5"/>
  <c r="AC638" i="5"/>
  <c r="AN638" i="5"/>
  <c r="R638" i="5"/>
  <c r="N642" i="5"/>
  <c r="AJ642" i="5"/>
  <c r="Y642" i="5"/>
  <c r="AG673" i="5"/>
  <c r="V673" i="5"/>
  <c r="AR673" i="5"/>
  <c r="X150" i="5"/>
  <c r="Q151" i="5"/>
  <c r="AR172" i="5"/>
  <c r="AI175" i="5"/>
  <c r="AC186" i="5"/>
  <c r="AS190" i="5"/>
  <c r="W190" i="5"/>
  <c r="AN190" i="5"/>
  <c r="Y193" i="5"/>
  <c r="AJ193" i="5"/>
  <c r="AH200" i="5"/>
  <c r="AL203" i="5"/>
  <c r="P203" i="5"/>
  <c r="AI208" i="5"/>
  <c r="O210" i="5"/>
  <c r="AI211" i="5"/>
  <c r="AT211" i="5"/>
  <c r="AD213" i="5"/>
  <c r="AK214" i="5"/>
  <c r="T217" i="5"/>
  <c r="AE217" i="5"/>
  <c r="AC217" i="5"/>
  <c r="AB218" i="5"/>
  <c r="AB219" i="5"/>
  <c r="AN222" i="5"/>
  <c r="AC222" i="5"/>
  <c r="V228" i="5"/>
  <c r="AO229" i="5"/>
  <c r="S229" i="5"/>
  <c r="AD229" i="5"/>
  <c r="AI232" i="5"/>
  <c r="X232" i="5"/>
  <c r="AD238" i="5"/>
  <c r="AA240" i="5"/>
  <c r="P240" i="5"/>
  <c r="AO241" i="5"/>
  <c r="AD241" i="5"/>
  <c r="Y241" i="5"/>
  <c r="V243" i="5"/>
  <c r="AR243" i="5"/>
  <c r="AA245" i="5"/>
  <c r="P245" i="5"/>
  <c r="AA246" i="5"/>
  <c r="AL246" i="5"/>
  <c r="AT248" i="5"/>
  <c r="X248" i="5"/>
  <c r="AL250" i="5"/>
  <c r="P250" i="5"/>
  <c r="AO252" i="5"/>
  <c r="P254" i="5"/>
  <c r="Z256" i="5"/>
  <c r="AM258" i="5"/>
  <c r="Q272" i="5"/>
  <c r="AM272" i="5"/>
  <c r="AB272" i="5"/>
  <c r="S279" i="5"/>
  <c r="AO279" i="5"/>
  <c r="N281" i="5"/>
  <c r="Y281" i="5"/>
  <c r="AM285" i="5"/>
  <c r="Q285" i="5"/>
  <c r="AD285" i="5"/>
  <c r="AP288" i="5"/>
  <c r="N293" i="5"/>
  <c r="Y293" i="5"/>
  <c r="AN297" i="5"/>
  <c r="AC297" i="5"/>
  <c r="R297" i="5"/>
  <c r="S300" i="5"/>
  <c r="S302" i="5"/>
  <c r="AO302" i="5"/>
  <c r="T306" i="5"/>
  <c r="AE306" i="5"/>
  <c r="AP306" i="5"/>
  <c r="V307" i="5"/>
  <c r="AR307" i="5"/>
  <c r="AS312" i="5"/>
  <c r="AH312" i="5"/>
  <c r="W312" i="5"/>
  <c r="AD314" i="5"/>
  <c r="O323" i="5"/>
  <c r="AK323" i="5"/>
  <c r="Z323" i="5"/>
  <c r="AK324" i="5"/>
  <c r="AB328" i="5"/>
  <c r="AJ331" i="5"/>
  <c r="N331" i="5"/>
  <c r="Y331" i="5"/>
  <c r="Q331" i="5"/>
  <c r="AP334" i="5"/>
  <c r="AE334" i="5"/>
  <c r="T334" i="5"/>
  <c r="AH335" i="5"/>
  <c r="W335" i="5"/>
  <c r="AL340" i="5"/>
  <c r="AA340" i="5"/>
  <c r="V344" i="5"/>
  <c r="AG344" i="5"/>
  <c r="AF347" i="5"/>
  <c r="AQ347" i="5"/>
  <c r="AS347" i="5"/>
  <c r="AP350" i="5"/>
  <c r="T350" i="5"/>
  <c r="Q352" i="5"/>
  <c r="AM352" i="5"/>
  <c r="AA352" i="5"/>
  <c r="AM354" i="5"/>
  <c r="Y361" i="5"/>
  <c r="AJ361" i="5"/>
  <c r="AA362" i="5"/>
  <c r="P362" i="5"/>
  <c r="AG366" i="5"/>
  <c r="AJ368" i="5"/>
  <c r="Y368" i="5"/>
  <c r="AD373" i="5"/>
  <c r="S373" i="5"/>
  <c r="AO373" i="5"/>
  <c r="AS374" i="5"/>
  <c r="W374" i="5"/>
  <c r="X377" i="5"/>
  <c r="AT377" i="5"/>
  <c r="AG380" i="5"/>
  <c r="V380" i="5"/>
  <c r="AD389" i="5"/>
  <c r="S389" i="5"/>
  <c r="AO389" i="5"/>
  <c r="AQ398" i="5"/>
  <c r="AP402" i="5"/>
  <c r="T402" i="5"/>
  <c r="AM404" i="5"/>
  <c r="Q404" i="5"/>
  <c r="AB408" i="5"/>
  <c r="AP411" i="5"/>
  <c r="AE411" i="5"/>
  <c r="T411" i="5"/>
  <c r="Z415" i="5"/>
  <c r="AK415" i="5"/>
  <c r="R419" i="5"/>
  <c r="AN419" i="5"/>
  <c r="AB419" i="5"/>
  <c r="AB420" i="5"/>
  <c r="X422" i="5"/>
  <c r="AI422" i="5"/>
  <c r="AB426" i="5"/>
  <c r="AM426" i="5"/>
  <c r="Y429" i="5"/>
  <c r="BF429" i="5" s="1"/>
  <c r="AD430" i="5"/>
  <c r="AO430" i="5"/>
  <c r="X432" i="5"/>
  <c r="AI432" i="5"/>
  <c r="AM433" i="5"/>
  <c r="AB433" i="5"/>
  <c r="AS435" i="5"/>
  <c r="AH435" i="5"/>
  <c r="AD436" i="5"/>
  <c r="S436" i="5"/>
  <c r="AO436" i="5"/>
  <c r="AM436" i="5"/>
  <c r="AL438" i="5"/>
  <c r="AA438" i="5"/>
  <c r="P438" i="5"/>
  <c r="AG442" i="5"/>
  <c r="V442" i="5"/>
  <c r="AR442" i="5"/>
  <c r="O459" i="5"/>
  <c r="AK459" i="5"/>
  <c r="AJ460" i="5"/>
  <c r="AA469" i="5"/>
  <c r="AE476" i="5"/>
  <c r="T476" i="5"/>
  <c r="AP476" i="5"/>
  <c r="P477" i="5"/>
  <c r="W485" i="5"/>
  <c r="AS485" i="5"/>
  <c r="AH485" i="5"/>
  <c r="X490" i="5"/>
  <c r="AT490" i="5"/>
  <c r="AI490" i="5"/>
  <c r="AA496" i="5"/>
  <c r="AB510" i="5"/>
  <c r="Q510" i="5"/>
  <c r="P513" i="5"/>
  <c r="AL513" i="5"/>
  <c r="AK515" i="5"/>
  <c r="Z515" i="5"/>
  <c r="AG537" i="5"/>
  <c r="V537" i="5"/>
  <c r="AR537" i="5"/>
  <c r="Y567" i="5"/>
  <c r="AE576" i="5"/>
  <c r="AP576" i="5"/>
  <c r="T576" i="5"/>
  <c r="AR618" i="5"/>
  <c r="AG618" i="5"/>
  <c r="V618" i="5"/>
  <c r="S638" i="5"/>
  <c r="AO638" i="5"/>
  <c r="AD638" i="5"/>
  <c r="AH641" i="5"/>
  <c r="W641" i="5"/>
  <c r="S643" i="5"/>
  <c r="AO643" i="5"/>
  <c r="AD643" i="5"/>
  <c r="Q701" i="5"/>
  <c r="AM701" i="5"/>
  <c r="AB701" i="5"/>
  <c r="AS174" i="5"/>
  <c r="AO195" i="5"/>
  <c r="S195" i="5"/>
  <c r="AT209" i="5"/>
  <c r="AI209" i="5"/>
  <c r="X209" i="5"/>
  <c r="Z212" i="5"/>
  <c r="O212" i="5"/>
  <c r="AB234" i="5"/>
  <c r="AC237" i="5"/>
  <c r="AN237" i="5"/>
  <c r="R237" i="5"/>
  <c r="AN241" i="5"/>
  <c r="AT243" i="5"/>
  <c r="X243" i="5"/>
  <c r="R245" i="5"/>
  <c r="AN245" i="5"/>
  <c r="Z245" i="5"/>
  <c r="AJ246" i="5"/>
  <c r="AC250" i="5"/>
  <c r="X259" i="5"/>
  <c r="AT259" i="5"/>
  <c r="AH263" i="5"/>
  <c r="W263" i="5"/>
  <c r="AM283" i="5"/>
  <c r="AB283" i="5"/>
  <c r="Y287" i="5"/>
  <c r="N289" i="5"/>
  <c r="AJ289" i="5"/>
  <c r="AI293" i="5"/>
  <c r="AO294" i="5"/>
  <c r="S294" i="5"/>
  <c r="W295" i="5"/>
  <c r="AS295" i="5"/>
  <c r="T297" i="5"/>
  <c r="AP297" i="5"/>
  <c r="AP298" i="5"/>
  <c r="N303" i="5"/>
  <c r="AJ303" i="5"/>
  <c r="R304" i="5"/>
  <c r="AC304" i="5"/>
  <c r="AQ311" i="5"/>
  <c r="AF311" i="5"/>
  <c r="U315" i="5"/>
  <c r="AQ315" i="5"/>
  <c r="AF315" i="5"/>
  <c r="O316" i="5"/>
  <c r="AK316" i="5"/>
  <c r="Z316" i="5"/>
  <c r="AR324" i="5"/>
  <c r="AG324" i="5"/>
  <c r="V324" i="5"/>
  <c r="AG325" i="5"/>
  <c r="V325" i="5"/>
  <c r="AG332" i="5"/>
  <c r="S337" i="5"/>
  <c r="AO337" i="5"/>
  <c r="AK345" i="5"/>
  <c r="T349" i="5"/>
  <c r="AP349" i="5"/>
  <c r="AJ355" i="5"/>
  <c r="Y355" i="5"/>
  <c r="O355" i="5"/>
  <c r="AG359" i="5"/>
  <c r="AL361" i="5"/>
  <c r="AA361" i="5"/>
  <c r="X364" i="5"/>
  <c r="AI364" i="5"/>
  <c r="AO370" i="5"/>
  <c r="S370" i="5"/>
  <c r="AN373" i="5"/>
  <c r="AD379" i="5"/>
  <c r="S379" i="5"/>
  <c r="AO379" i="5"/>
  <c r="X380" i="5"/>
  <c r="AT380" i="5"/>
  <c r="AG383" i="5"/>
  <c r="V383" i="5"/>
  <c r="AA388" i="5"/>
  <c r="P388" i="5"/>
  <c r="Z391" i="5"/>
  <c r="AS397" i="5"/>
  <c r="W397" i="5"/>
  <c r="AE404" i="5"/>
  <c r="T406" i="5"/>
  <c r="AF408" i="5"/>
  <c r="AG411" i="5"/>
  <c r="V411" i="5"/>
  <c r="AJ412" i="5"/>
  <c r="Y412" i="5"/>
  <c r="AH414" i="5"/>
  <c r="W414" i="5"/>
  <c r="AM415" i="5"/>
  <c r="AB415" i="5"/>
  <c r="AD426" i="5"/>
  <c r="AO426" i="5"/>
  <c r="AQ445" i="5"/>
  <c r="S448" i="5"/>
  <c r="AO448" i="5"/>
  <c r="AH453" i="5"/>
  <c r="W453" i="5"/>
  <c r="AK454" i="5"/>
  <c r="T455" i="5"/>
  <c r="AE455" i="5"/>
  <c r="U458" i="5"/>
  <c r="Q459" i="5"/>
  <c r="AM459" i="5"/>
  <c r="N464" i="5"/>
  <c r="AU464" i="5" s="1"/>
  <c r="AJ464" i="5"/>
  <c r="Y464" i="5"/>
  <c r="V470" i="5"/>
  <c r="AR470" i="5"/>
  <c r="AP470" i="5"/>
  <c r="AT473" i="5"/>
  <c r="AC478" i="5"/>
  <c r="AN478" i="5"/>
  <c r="Z478" i="5"/>
  <c r="AL483" i="5"/>
  <c r="AS484" i="5"/>
  <c r="P493" i="5"/>
  <c r="AL493" i="5"/>
  <c r="AA493" i="5"/>
  <c r="Y495" i="5"/>
  <c r="AJ495" i="5"/>
  <c r="AQ524" i="5"/>
  <c r="U524" i="5"/>
  <c r="AI539" i="5"/>
  <c r="X539" i="5"/>
  <c r="O570" i="5"/>
  <c r="AK570" i="5"/>
  <c r="Z570" i="5"/>
  <c r="AB575" i="5"/>
  <c r="AG605" i="5"/>
  <c r="V605" i="5"/>
  <c r="W626" i="5"/>
  <c r="AH626" i="5"/>
  <c r="AS626" i="5"/>
  <c r="AR658" i="5"/>
  <c r="V658" i="5"/>
  <c r="AG658" i="5"/>
  <c r="AJ661" i="5"/>
  <c r="Y661" i="5"/>
  <c r="N661" i="5"/>
  <c r="U220" i="5"/>
  <c r="AF220" i="5"/>
  <c r="AF222" i="5"/>
  <c r="AM226" i="5"/>
  <c r="AB226" i="5"/>
  <c r="V236" i="5"/>
  <c r="AO237" i="5"/>
  <c r="AD237" i="5"/>
  <c r="Y237" i="5"/>
  <c r="N239" i="5"/>
  <c r="AJ239" i="5"/>
  <c r="AD240" i="5"/>
  <c r="X242" i="5"/>
  <c r="AI242" i="5"/>
  <c r="AT242" i="5"/>
  <c r="O244" i="5"/>
  <c r="AK244" i="5"/>
  <c r="Z244" i="5"/>
  <c r="S245" i="5"/>
  <c r="AD245" i="5"/>
  <c r="X247" i="5"/>
  <c r="AI247" i="5"/>
  <c r="AJ253" i="5"/>
  <c r="Y253" i="5"/>
  <c r="AP256" i="5"/>
  <c r="AE256" i="5"/>
  <c r="AF261" i="5"/>
  <c r="U261" i="5"/>
  <c r="AQ261" i="5"/>
  <c r="AP266" i="5"/>
  <c r="AE266" i="5"/>
  <c r="AP272" i="5"/>
  <c r="T272" i="5"/>
  <c r="AM276" i="5"/>
  <c r="Q276" i="5"/>
  <c r="AB276" i="5"/>
  <c r="AM281" i="5"/>
  <c r="AB281" i="5"/>
  <c r="P282" i="5"/>
  <c r="AL282" i="5"/>
  <c r="T285" i="5"/>
  <c r="AP285" i="5"/>
  <c r="R287" i="5"/>
  <c r="AN287" i="5"/>
  <c r="AF291" i="5"/>
  <c r="U291" i="5"/>
  <c r="AL292" i="5"/>
  <c r="AA292" i="5"/>
  <c r="N299" i="5"/>
  <c r="AJ299" i="5"/>
  <c r="AM308" i="5"/>
  <c r="Q308" i="5"/>
  <c r="AG311" i="5"/>
  <c r="V311" i="5"/>
  <c r="N319" i="5"/>
  <c r="AJ319" i="5"/>
  <c r="Y319" i="5"/>
  <c r="AM322" i="5"/>
  <c r="Q322" i="5"/>
  <c r="AB322" i="5"/>
  <c r="AH324" i="5"/>
  <c r="W324" i="5"/>
  <c r="AS325" i="5"/>
  <c r="W325" i="5"/>
  <c r="AQ328" i="5"/>
  <c r="U328" i="5"/>
  <c r="T337" i="5"/>
  <c r="AP337" i="5"/>
  <c r="AH342" i="5"/>
  <c r="W342" i="5"/>
  <c r="AJ343" i="5"/>
  <c r="Y343" i="5"/>
  <c r="U346" i="5"/>
  <c r="AQ346" i="5"/>
  <c r="O351" i="5"/>
  <c r="AK351" i="5"/>
  <c r="Z351" i="5"/>
  <c r="AL352" i="5"/>
  <c r="AS359" i="5"/>
  <c r="AH359" i="5"/>
  <c r="AB361" i="5"/>
  <c r="AM361" i="5"/>
  <c r="AP379" i="5"/>
  <c r="T379" i="5"/>
  <c r="AS383" i="5"/>
  <c r="W383" i="5"/>
  <c r="AM388" i="5"/>
  <c r="Q388" i="5"/>
  <c r="AD391" i="5"/>
  <c r="AO391" i="5"/>
  <c r="S391" i="5"/>
  <c r="Q393" i="5"/>
  <c r="AM393" i="5"/>
  <c r="W402" i="5"/>
  <c r="AS402" i="5"/>
  <c r="AA406" i="5"/>
  <c r="P406" i="5"/>
  <c r="AD407" i="5"/>
  <c r="AO407" i="5"/>
  <c r="S407" i="5"/>
  <c r="AF419" i="5"/>
  <c r="AQ419" i="5"/>
  <c r="U419" i="5"/>
  <c r="AM425" i="5"/>
  <c r="Q425" i="5"/>
  <c r="AB425" i="5"/>
  <c r="AD429" i="5"/>
  <c r="AO429" i="5"/>
  <c r="W432" i="5"/>
  <c r="AJ435" i="5"/>
  <c r="Y435" i="5"/>
  <c r="AD438" i="5"/>
  <c r="S438" i="5"/>
  <c r="AO438" i="5"/>
  <c r="AR445" i="5"/>
  <c r="U449" i="5"/>
  <c r="AQ449" i="5"/>
  <c r="AQ455" i="5"/>
  <c r="U455" i="5"/>
  <c r="AF455" i="5"/>
  <c r="V458" i="5"/>
  <c r="AC459" i="5"/>
  <c r="AN459" i="5"/>
  <c r="AL462" i="5"/>
  <c r="P462" i="5"/>
  <c r="AA462" i="5"/>
  <c r="AK464" i="5"/>
  <c r="O464" i="5"/>
  <c r="AJ474" i="5"/>
  <c r="Y474" i="5"/>
  <c r="AB483" i="5"/>
  <c r="AM483" i="5"/>
  <c r="Q483" i="5"/>
  <c r="Q493" i="5"/>
  <c r="AM493" i="5"/>
  <c r="AB493" i="5"/>
  <c r="W497" i="5"/>
  <c r="AH497" i="5"/>
  <c r="AE507" i="5"/>
  <c r="T507" i="5"/>
  <c r="AL509" i="5"/>
  <c r="AA509" i="5"/>
  <c r="AR511" i="5"/>
  <c r="V511" i="5"/>
  <c r="AC525" i="5"/>
  <c r="AN525" i="5"/>
  <c r="R525" i="5"/>
  <c r="AQ534" i="5"/>
  <c r="AF534" i="5"/>
  <c r="U534" i="5"/>
  <c r="AO536" i="5"/>
  <c r="AD536" i="5"/>
  <c r="S536" i="5"/>
  <c r="AC595" i="5"/>
  <c r="R595" i="5"/>
  <c r="AE603" i="5"/>
  <c r="AP603" i="5"/>
  <c r="T603" i="5"/>
  <c r="AA604" i="5"/>
  <c r="P604" i="5"/>
  <c r="AL604" i="5"/>
  <c r="AN612" i="5"/>
  <c r="R612" i="5"/>
  <c r="AC612" i="5"/>
  <c r="V638" i="5"/>
  <c r="AG638" i="5"/>
  <c r="P1006" i="5"/>
  <c r="AA1006" i="5"/>
  <c r="AL1006" i="5"/>
  <c r="W904" i="5"/>
  <c r="AS904" i="5"/>
  <c r="AH904" i="5"/>
  <c r="AA997" i="5"/>
  <c r="AL997" i="5"/>
  <c r="P997" i="5"/>
  <c r="AC516" i="5"/>
  <c r="AN516" i="5"/>
  <c r="T540" i="5"/>
  <c r="AP540" i="5"/>
  <c r="U549" i="5"/>
  <c r="AF549" i="5"/>
  <c r="AE553" i="5"/>
  <c r="T553" i="5"/>
  <c r="AS555" i="5"/>
  <c r="W555" i="5"/>
  <c r="AG563" i="5"/>
  <c r="V563" i="5"/>
  <c r="O568" i="5"/>
  <c r="AK568" i="5"/>
  <c r="AP569" i="5"/>
  <c r="T569" i="5"/>
  <c r="AA575" i="5"/>
  <c r="AL575" i="5"/>
  <c r="P575" i="5"/>
  <c r="AL581" i="5"/>
  <c r="AA581" i="5"/>
  <c r="AI622" i="5"/>
  <c r="X622" i="5"/>
  <c r="Q669" i="5"/>
  <c r="AM669" i="5"/>
  <c r="AB669" i="5"/>
  <c r="R754" i="5"/>
  <c r="AN754" i="5"/>
  <c r="AC754" i="5"/>
  <c r="X757" i="5"/>
  <c r="AT757" i="5"/>
  <c r="AI757" i="5"/>
  <c r="AG764" i="5"/>
  <c r="V764" i="5"/>
  <c r="AR764" i="5"/>
  <c r="AH187" i="5"/>
  <c r="AF188" i="5"/>
  <c r="AG196" i="5"/>
  <c r="AJ200" i="5"/>
  <c r="AJ229" i="5"/>
  <c r="AF247" i="5"/>
  <c r="N250" i="5"/>
  <c r="AJ250" i="5"/>
  <c r="BQ250" i="5" s="1"/>
  <c r="P255" i="5"/>
  <c r="AL255" i="5"/>
  <c r="O260" i="5"/>
  <c r="AI261" i="5"/>
  <c r="Q265" i="5"/>
  <c r="N268" i="5"/>
  <c r="AJ272" i="5"/>
  <c r="AI276" i="5"/>
  <c r="AJ279" i="5"/>
  <c r="AQ281" i="5"/>
  <c r="AJ286" i="5"/>
  <c r="AC289" i="5"/>
  <c r="Q301" i="5"/>
  <c r="AF303" i="5"/>
  <c r="S310" i="5"/>
  <c r="AJ314" i="5"/>
  <c r="Y314" i="5"/>
  <c r="O327" i="5"/>
  <c r="AI328" i="5"/>
  <c r="Z334" i="5"/>
  <c r="O334" i="5"/>
  <c r="P336" i="5"/>
  <c r="O337" i="5"/>
  <c r="AB343" i="5"/>
  <c r="Q343" i="5"/>
  <c r="P344" i="5"/>
  <c r="P346" i="5"/>
  <c r="N348" i="5"/>
  <c r="AJ348" i="5"/>
  <c r="O349" i="5"/>
  <c r="AM349" i="5"/>
  <c r="AI350" i="5"/>
  <c r="AG353" i="5"/>
  <c r="AN355" i="5"/>
  <c r="AC355" i="5"/>
  <c r="S356" i="5"/>
  <c r="AK357" i="5"/>
  <c r="O357" i="5"/>
  <c r="O358" i="5"/>
  <c r="AE361" i="5"/>
  <c r="AM362" i="5"/>
  <c r="Q362" i="5"/>
  <c r="Q375" i="5"/>
  <c r="P377" i="5"/>
  <c r="N379" i="5"/>
  <c r="AL381" i="5"/>
  <c r="P381" i="5"/>
  <c r="N384" i="5"/>
  <c r="AH388" i="5"/>
  <c r="AH390" i="5"/>
  <c r="AF392" i="5"/>
  <c r="P400" i="5"/>
  <c r="Q401" i="5"/>
  <c r="N402" i="5"/>
  <c r="N403" i="5"/>
  <c r="N405" i="5"/>
  <c r="AH407" i="5"/>
  <c r="N410" i="5"/>
  <c r="Q414" i="5"/>
  <c r="AB414" i="5"/>
  <c r="AH416" i="5"/>
  <c r="AG417" i="5"/>
  <c r="V417" i="5"/>
  <c r="AH417" i="5"/>
  <c r="AE422" i="5"/>
  <c r="AP423" i="5"/>
  <c r="T423" i="5"/>
  <c r="AH423" i="5"/>
  <c r="AH426" i="5"/>
  <c r="AP427" i="5"/>
  <c r="T427" i="5"/>
  <c r="AP428" i="5"/>
  <c r="T428" i="5"/>
  <c r="AE431" i="5"/>
  <c r="AE432" i="5"/>
  <c r="AP434" i="5"/>
  <c r="AE434" i="5"/>
  <c r="AE435" i="5"/>
  <c r="AS438" i="5"/>
  <c r="W438" i="5"/>
  <c r="Q441" i="5"/>
  <c r="AL442" i="5"/>
  <c r="P442" i="5"/>
  <c r="R446" i="5"/>
  <c r="N447" i="5"/>
  <c r="X450" i="5"/>
  <c r="AT450" i="5"/>
  <c r="S452" i="5"/>
  <c r="V461" i="5"/>
  <c r="AR461" i="5"/>
  <c r="AH461" i="5"/>
  <c r="Q464" i="5"/>
  <c r="AB464" i="5"/>
  <c r="AC468" i="5"/>
  <c r="AN468" i="5"/>
  <c r="AF475" i="5"/>
  <c r="AQ475" i="5"/>
  <c r="Q477" i="5"/>
  <c r="AM477" i="5"/>
  <c r="W480" i="5"/>
  <c r="AS480" i="5"/>
  <c r="AK481" i="5"/>
  <c r="O481" i="5"/>
  <c r="AC485" i="5"/>
  <c r="N488" i="5"/>
  <c r="AJ488" i="5"/>
  <c r="AO489" i="5"/>
  <c r="AD489" i="5"/>
  <c r="N497" i="5"/>
  <c r="Y500" i="5"/>
  <c r="AJ500" i="5"/>
  <c r="AA508" i="5"/>
  <c r="AL508" i="5"/>
  <c r="W511" i="5"/>
  <c r="AS511" i="5"/>
  <c r="AL515" i="5"/>
  <c r="AA515" i="5"/>
  <c r="AQ520" i="5"/>
  <c r="U520" i="5"/>
  <c r="AC532" i="5"/>
  <c r="R532" i="5"/>
  <c r="AL532" i="5"/>
  <c r="AS536" i="5"/>
  <c r="W536" i="5"/>
  <c r="AS538" i="5"/>
  <c r="AH538" i="5"/>
  <c r="AK539" i="5"/>
  <c r="O539" i="5"/>
  <c r="Z539" i="5"/>
  <c r="P542" i="5"/>
  <c r="AL542" i="5"/>
  <c r="AD546" i="5"/>
  <c r="S546" i="5"/>
  <c r="N554" i="5"/>
  <c r="Y554" i="5"/>
  <c r="V560" i="5"/>
  <c r="AR560" i="5"/>
  <c r="AG560" i="5"/>
  <c r="AR562" i="5"/>
  <c r="AI563" i="5"/>
  <c r="AT563" i="5"/>
  <c r="X563" i="5"/>
  <c r="AM568" i="5"/>
  <c r="Q568" i="5"/>
  <c r="AC575" i="5"/>
  <c r="R575" i="5"/>
  <c r="AL579" i="5"/>
  <c r="P579" i="5"/>
  <c r="AA579" i="5"/>
  <c r="P599" i="5"/>
  <c r="AA599" i="5"/>
  <c r="AL599" i="5"/>
  <c r="AF697" i="5"/>
  <c r="AQ697" i="5"/>
  <c r="U697" i="5"/>
  <c r="X749" i="5"/>
  <c r="AI749" i="5"/>
  <c r="AT749" i="5"/>
  <c r="AC753" i="5"/>
  <c r="R753" i="5"/>
  <c r="AN753" i="5"/>
  <c r="AG188" i="5"/>
  <c r="AE193" i="5"/>
  <c r="AH196" i="5"/>
  <c r="AH217" i="5"/>
  <c r="N244" i="5"/>
  <c r="AC246" i="5"/>
  <c r="AI252" i="5"/>
  <c r="AF256" i="5"/>
  <c r="AH266" i="5"/>
  <c r="AE270" i="5"/>
  <c r="N276" i="5"/>
  <c r="AD277" i="5"/>
  <c r="AH280" i="5"/>
  <c r="AD289" i="5"/>
  <c r="AS298" i="5"/>
  <c r="W298" i="5"/>
  <c r="AF299" i="5"/>
  <c r="T304" i="5"/>
  <c r="AP304" i="5"/>
  <c r="AI308" i="5"/>
  <c r="AB317" i="5"/>
  <c r="AE320" i="5"/>
  <c r="AJ328" i="5"/>
  <c r="AM330" i="5"/>
  <c r="Q330" i="5"/>
  <c r="N336" i="5"/>
  <c r="Y336" i="5"/>
  <c r="Q349" i="5"/>
  <c r="W353" i="5"/>
  <c r="AS353" i="5"/>
  <c r="AH353" i="5"/>
  <c r="P358" i="5"/>
  <c r="N359" i="5"/>
  <c r="AF361" i="5"/>
  <c r="AJ370" i="5"/>
  <c r="N370" i="5"/>
  <c r="AJ372" i="5"/>
  <c r="Y372" i="5"/>
  <c r="Q377" i="5"/>
  <c r="AK385" i="5"/>
  <c r="O385" i="5"/>
  <c r="N387" i="5"/>
  <c r="AH391" i="5"/>
  <c r="AH392" i="5"/>
  <c r="AP394" i="5"/>
  <c r="T394" i="5"/>
  <c r="AE394" i="5"/>
  <c r="Q400" i="5"/>
  <c r="P402" i="5"/>
  <c r="N409" i="5"/>
  <c r="P410" i="5"/>
  <c r="AF423" i="5"/>
  <c r="U423" i="5"/>
  <c r="AF431" i="5"/>
  <c r="AD432" i="5"/>
  <c r="S432" i="5"/>
  <c r="AO432" i="5"/>
  <c r="AE433" i="5"/>
  <c r="AF435" i="5"/>
  <c r="AS436" i="5"/>
  <c r="AH436" i="5"/>
  <c r="N439" i="5"/>
  <c r="N443" i="5"/>
  <c r="AH449" i="5"/>
  <c r="AS449" i="5"/>
  <c r="AN454" i="5"/>
  <c r="AC454" i="5"/>
  <c r="O457" i="5"/>
  <c r="AE465" i="5"/>
  <c r="T465" i="5"/>
  <c r="AO468" i="5"/>
  <c r="AD468" i="5"/>
  <c r="N470" i="5"/>
  <c r="AL472" i="5"/>
  <c r="AA472" i="5"/>
  <c r="AB477" i="5"/>
  <c r="AK484" i="5"/>
  <c r="Z484" i="5"/>
  <c r="P484" i="5"/>
  <c r="Y491" i="5"/>
  <c r="N491" i="5"/>
  <c r="AK494" i="5"/>
  <c r="O494" i="5"/>
  <c r="V499" i="5"/>
  <c r="AR499" i="5"/>
  <c r="AI502" i="5"/>
  <c r="X502" i="5"/>
  <c r="AI506" i="5"/>
  <c r="X506" i="5"/>
  <c r="AT506" i="5"/>
  <c r="AB508" i="5"/>
  <c r="AI510" i="5"/>
  <c r="X510" i="5"/>
  <c r="X511" i="5"/>
  <c r="AT511" i="5"/>
  <c r="AE525" i="5"/>
  <c r="T525" i="5"/>
  <c r="AP525" i="5"/>
  <c r="Y527" i="5"/>
  <c r="N527" i="5"/>
  <c r="AU527" i="5" s="1"/>
  <c r="AN532" i="5"/>
  <c r="X538" i="5"/>
  <c r="AT538" i="5"/>
  <c r="AI538" i="5"/>
  <c r="Y542" i="5"/>
  <c r="AK547" i="5"/>
  <c r="O547" i="5"/>
  <c r="Z547" i="5"/>
  <c r="AM552" i="5"/>
  <c r="Q552" i="5"/>
  <c r="AB552" i="5"/>
  <c r="AO561" i="5"/>
  <c r="S561" i="5"/>
  <c r="AN568" i="5"/>
  <c r="R568" i="5"/>
  <c r="AC568" i="5"/>
  <c r="AB568" i="5"/>
  <c r="Y586" i="5"/>
  <c r="N586" i="5"/>
  <c r="AJ586" i="5"/>
  <c r="AA587" i="5"/>
  <c r="P587" i="5"/>
  <c r="V588" i="5"/>
  <c r="AG588" i="5"/>
  <c r="AR597" i="5"/>
  <c r="AI598" i="5"/>
  <c r="X598" i="5"/>
  <c r="AE610" i="5"/>
  <c r="AP610" i="5"/>
  <c r="AP621" i="5"/>
  <c r="AE621" i="5"/>
  <c r="T621" i="5"/>
  <c r="O622" i="5"/>
  <c r="AK622" i="5"/>
  <c r="Z622" i="5"/>
  <c r="AF655" i="5"/>
  <c r="U655" i="5"/>
  <c r="AQ656" i="5"/>
  <c r="U656" i="5"/>
  <c r="AF656" i="5"/>
  <c r="AO694" i="5"/>
  <c r="S694" i="5"/>
  <c r="AD694" i="5"/>
  <c r="U737" i="5"/>
  <c r="AQ737" i="5"/>
  <c r="AF737" i="5"/>
  <c r="AR743" i="5"/>
  <c r="V743" i="5"/>
  <c r="AQ746" i="5"/>
  <c r="U746" i="5"/>
  <c r="AF746" i="5"/>
  <c r="AE253" i="5"/>
  <c r="N261" i="5"/>
  <c r="AI269" i="5"/>
  <c r="AI273" i="5"/>
  <c r="AK276" i="5"/>
  <c r="AI280" i="5"/>
  <c r="X298" i="5"/>
  <c r="AT298" i="5"/>
  <c r="AH299" i="5"/>
  <c r="N308" i="5"/>
  <c r="AU308" i="5" s="1"/>
  <c r="AM311" i="5"/>
  <c r="Q311" i="5"/>
  <c r="AM313" i="5"/>
  <c r="AB313" i="5"/>
  <c r="AR339" i="5"/>
  <c r="V339" i="5"/>
  <c r="AG339" i="5"/>
  <c r="AO343" i="5"/>
  <c r="S343" i="5"/>
  <c r="AJ378" i="5"/>
  <c r="Y378" i="5"/>
  <c r="AJ386" i="5"/>
  <c r="Y386" i="5"/>
  <c r="BF386" i="5" s="1"/>
  <c r="AJ389" i="5"/>
  <c r="N389" i="5"/>
  <c r="AF394" i="5"/>
  <c r="AM399" i="5"/>
  <c r="Q399" i="5"/>
  <c r="X425" i="5"/>
  <c r="AI425" i="5"/>
  <c r="AR427" i="5"/>
  <c r="V427" i="5"/>
  <c r="AG431" i="5"/>
  <c r="X436" i="5"/>
  <c r="AI436" i="5"/>
  <c r="AA441" i="5"/>
  <c r="P441" i="5"/>
  <c r="AB446" i="5"/>
  <c r="Q446" i="5"/>
  <c r="AI461" i="5"/>
  <c r="AT461" i="5"/>
  <c r="AA463" i="5"/>
  <c r="V466" i="5"/>
  <c r="AR466" i="5"/>
  <c r="AP468" i="5"/>
  <c r="AE468" i="5"/>
  <c r="AQ474" i="5"/>
  <c r="AF474" i="5"/>
  <c r="X479" i="5"/>
  <c r="AT479" i="5"/>
  <c r="AQ486" i="5"/>
  <c r="AF486" i="5"/>
  <c r="U486" i="5"/>
  <c r="AQ490" i="5"/>
  <c r="AF490" i="5"/>
  <c r="AL494" i="5"/>
  <c r="AA494" i="5"/>
  <c r="AK497" i="5"/>
  <c r="Z497" i="5"/>
  <c r="AG504" i="5"/>
  <c r="V504" i="5"/>
  <c r="AC515" i="5"/>
  <c r="AN515" i="5"/>
  <c r="Q522" i="5"/>
  <c r="AM522" i="5"/>
  <c r="AK527" i="5"/>
  <c r="Z527" i="5"/>
  <c r="AC528" i="5"/>
  <c r="R528" i="5"/>
  <c r="AN528" i="5"/>
  <c r="AE532" i="5"/>
  <c r="AP532" i="5"/>
  <c r="T532" i="5"/>
  <c r="AQ535" i="5"/>
  <c r="U535" i="5"/>
  <c r="AB539" i="5"/>
  <c r="AA547" i="5"/>
  <c r="AL547" i="5"/>
  <c r="AN552" i="5"/>
  <c r="AF610" i="5"/>
  <c r="AQ610" i="5"/>
  <c r="AC611" i="5"/>
  <c r="Q630" i="5"/>
  <c r="AM630" i="5"/>
  <c r="AB630" i="5"/>
  <c r="O645" i="5"/>
  <c r="Z645" i="5"/>
  <c r="AR656" i="5"/>
  <c r="V656" i="5"/>
  <c r="AG656" i="5"/>
  <c r="AE692" i="5"/>
  <c r="AP692" i="5"/>
  <c r="T692" i="5"/>
  <c r="AJ693" i="5"/>
  <c r="N693" i="5"/>
  <c r="AU693" i="5" s="1"/>
  <c r="Y693" i="5"/>
  <c r="BF693" i="5" s="1"/>
  <c r="AB294" i="5"/>
  <c r="AE305" i="5"/>
  <c r="AC312" i="5"/>
  <c r="R313" i="5"/>
  <c r="AC313" i="5"/>
  <c r="AM315" i="5"/>
  <c r="Q315" i="5"/>
  <c r="AP321" i="5"/>
  <c r="T321" i="5"/>
  <c r="P327" i="5"/>
  <c r="AA327" i="5"/>
  <c r="AS339" i="5"/>
  <c r="W339" i="5"/>
  <c r="AH339" i="5"/>
  <c r="AE362" i="5"/>
  <c r="AP362" i="5"/>
  <c r="AD362" i="5"/>
  <c r="AE363" i="5"/>
  <c r="AD365" i="5"/>
  <c r="AO365" i="5"/>
  <c r="S365" i="5"/>
  <c r="AP367" i="5"/>
  <c r="AE367" i="5"/>
  <c r="AM380" i="5"/>
  <c r="Q380" i="5"/>
  <c r="AB380" i="5"/>
  <c r="AP413" i="5"/>
  <c r="AE413" i="5"/>
  <c r="AH431" i="5"/>
  <c r="AC445" i="5"/>
  <c r="Z450" i="5"/>
  <c r="AM453" i="5"/>
  <c r="AB453" i="5"/>
  <c r="AC455" i="5"/>
  <c r="AN455" i="5"/>
  <c r="R455" i="5"/>
  <c r="N462" i="5"/>
  <c r="AJ462" i="5"/>
  <c r="AB463" i="5"/>
  <c r="V465" i="5"/>
  <c r="AR465" i="5"/>
  <c r="Q471" i="5"/>
  <c r="AM471" i="5"/>
  <c r="AB471" i="5"/>
  <c r="AB476" i="5"/>
  <c r="Q476" i="5"/>
  <c r="AM476" i="5"/>
  <c r="Y483" i="5"/>
  <c r="N483" i="5"/>
  <c r="AJ483" i="5"/>
  <c r="AB488" i="5"/>
  <c r="Q488" i="5"/>
  <c r="AM488" i="5"/>
  <c r="AI499" i="5"/>
  <c r="X499" i="5"/>
  <c r="R512" i="5"/>
  <c r="AN512" i="5"/>
  <c r="Y521" i="5"/>
  <c r="N521" i="5"/>
  <c r="AN522" i="5"/>
  <c r="R522" i="5"/>
  <c r="Y526" i="5"/>
  <c r="N526" i="5"/>
  <c r="AJ526" i="5"/>
  <c r="AG546" i="5"/>
  <c r="AR546" i="5"/>
  <c r="V546" i="5"/>
  <c r="AD552" i="5"/>
  <c r="AO552" i="5"/>
  <c r="S552" i="5"/>
  <c r="AG559" i="5"/>
  <c r="V559" i="5"/>
  <c r="AD566" i="5"/>
  <c r="S566" i="5"/>
  <c r="AO566" i="5"/>
  <c r="N571" i="5"/>
  <c r="AJ571" i="5"/>
  <c r="AJ578" i="5"/>
  <c r="Y578" i="5"/>
  <c r="Z586" i="5"/>
  <c r="AG606" i="5"/>
  <c r="V606" i="5"/>
  <c r="AR606" i="5"/>
  <c r="V621" i="5"/>
  <c r="AG621" i="5"/>
  <c r="AN630" i="5"/>
  <c r="AC630" i="5"/>
  <c r="R630" i="5"/>
  <c r="S654" i="5"/>
  <c r="AD654" i="5"/>
  <c r="U692" i="5"/>
  <c r="AQ692" i="5"/>
  <c r="AF692" i="5"/>
  <c r="AR178" i="5"/>
  <c r="AA195" i="5"/>
  <c r="AJ203" i="5"/>
  <c r="Y205" i="5"/>
  <c r="Y213" i="5"/>
  <c r="AB216" i="5"/>
  <c r="AT240" i="5"/>
  <c r="AB243" i="5"/>
  <c r="AB249" i="5"/>
  <c r="AH262" i="5"/>
  <c r="AE264" i="5"/>
  <c r="AC271" i="5"/>
  <c r="AR273" i="5"/>
  <c r="AB278" i="5"/>
  <c r="AD281" i="5"/>
  <c r="AB291" i="5"/>
  <c r="AC294" i="5"/>
  <c r="AE300" i="5"/>
  <c r="Y301" i="5"/>
  <c r="AE310" i="5"/>
  <c r="AC314" i="5"/>
  <c r="AP319" i="5"/>
  <c r="AE319" i="5"/>
  <c r="AN325" i="5"/>
  <c r="R325" i="5"/>
  <c r="AC325" i="5"/>
  <c r="AP330" i="5"/>
  <c r="T330" i="5"/>
  <c r="AE343" i="5"/>
  <c r="AA344" i="5"/>
  <c r="T345" i="5"/>
  <c r="AE345" i="5"/>
  <c r="AN349" i="5"/>
  <c r="AC349" i="5"/>
  <c r="Z352" i="5"/>
  <c r="AK352" i="5"/>
  <c r="AP356" i="5"/>
  <c r="T356" i="5"/>
  <c r="AF362" i="5"/>
  <c r="AP365" i="5"/>
  <c r="T365" i="5"/>
  <c r="AD366" i="5"/>
  <c r="AP369" i="5"/>
  <c r="T369" i="5"/>
  <c r="AA369" i="5"/>
  <c r="Y370" i="5"/>
  <c r="R371" i="5"/>
  <c r="AC371" i="5"/>
  <c r="AM372" i="5"/>
  <c r="AB372" i="5"/>
  <c r="AE376" i="5"/>
  <c r="AC380" i="5"/>
  <c r="AA381" i="5"/>
  <c r="AC382" i="5"/>
  <c r="AM384" i="5"/>
  <c r="Q384" i="5"/>
  <c r="Y384" i="5"/>
  <c r="AJ390" i="5"/>
  <c r="Y390" i="5"/>
  <c r="AS390" i="5"/>
  <c r="AE395" i="5"/>
  <c r="AE396" i="5"/>
  <c r="AE397" i="5"/>
  <c r="AM403" i="5"/>
  <c r="Q403" i="5"/>
  <c r="AJ417" i="5"/>
  <c r="Y417" i="5"/>
  <c r="AO422" i="5"/>
  <c r="AQ423" i="5"/>
  <c r="Z440" i="5"/>
  <c r="AA442" i="5"/>
  <c r="AD445" i="5"/>
  <c r="S445" i="5"/>
  <c r="Y447" i="5"/>
  <c r="AN448" i="5"/>
  <c r="AC448" i="5"/>
  <c r="W449" i="5"/>
  <c r="AA450" i="5"/>
  <c r="AB451" i="5"/>
  <c r="AP465" i="5"/>
  <c r="Q467" i="5"/>
  <c r="AM467" i="5"/>
  <c r="W474" i="5"/>
  <c r="AS474" i="5"/>
  <c r="W486" i="5"/>
  <c r="AS486" i="5"/>
  <c r="AK487" i="5"/>
  <c r="O487" i="5"/>
  <c r="AN488" i="5"/>
  <c r="R488" i="5"/>
  <c r="AA488" i="5"/>
  <c r="AN494" i="5"/>
  <c r="AC494" i="5"/>
  <c r="AH501" i="5"/>
  <c r="W501" i="5"/>
  <c r="AR504" i="5"/>
  <c r="X505" i="5"/>
  <c r="AT505" i="5"/>
  <c r="AC507" i="5"/>
  <c r="R507" i="5"/>
  <c r="AN507" i="5"/>
  <c r="AK510" i="5"/>
  <c r="Z510" i="5"/>
  <c r="AK517" i="5"/>
  <c r="Z517" i="5"/>
  <c r="V519" i="5"/>
  <c r="AR519" i="5"/>
  <c r="AK521" i="5"/>
  <c r="Z521" i="5"/>
  <c r="Q524" i="5"/>
  <c r="AM524" i="5"/>
  <c r="AB524" i="5"/>
  <c r="AS535" i="5"/>
  <c r="AH535" i="5"/>
  <c r="P541" i="5"/>
  <c r="AL541" i="5"/>
  <c r="AA541" i="5"/>
  <c r="O544" i="5"/>
  <c r="AK544" i="5"/>
  <c r="T552" i="5"/>
  <c r="AP552" i="5"/>
  <c r="AI557" i="5"/>
  <c r="X557" i="5"/>
  <c r="AT557" i="5"/>
  <c r="AP566" i="5"/>
  <c r="T566" i="5"/>
  <c r="Y571" i="5"/>
  <c r="AP572" i="5"/>
  <c r="T572" i="5"/>
  <c r="AB586" i="5"/>
  <c r="AG594" i="5"/>
  <c r="V594" i="5"/>
  <c r="AR594" i="5"/>
  <c r="AO596" i="5"/>
  <c r="AS597" i="5"/>
  <c r="AH597" i="5"/>
  <c r="W597" i="5"/>
  <c r="AE644" i="5"/>
  <c r="T644" i="5"/>
  <c r="AP644" i="5"/>
  <c r="X656" i="5"/>
  <c r="AT656" i="5"/>
  <c r="AI656" i="5"/>
  <c r="S657" i="5"/>
  <c r="AO657" i="5"/>
  <c r="AD657" i="5"/>
  <c r="P675" i="5"/>
  <c r="AA675" i="5"/>
  <c r="AL675" i="5"/>
  <c r="AE678" i="5"/>
  <c r="T678" i="5"/>
  <c r="AC680" i="5"/>
  <c r="R680" i="5"/>
  <c r="AN680" i="5"/>
  <c r="V692" i="5"/>
  <c r="AR692" i="5"/>
  <c r="AQ621" i="5"/>
  <c r="U621" i="5"/>
  <c r="X627" i="5"/>
  <c r="AT627" i="5"/>
  <c r="AR629" i="5"/>
  <c r="V629" i="5"/>
  <c r="Q635" i="5"/>
  <c r="AB635" i="5"/>
  <c r="AM635" i="5"/>
  <c r="AP636" i="5"/>
  <c r="AE636" i="5"/>
  <c r="O637" i="5"/>
  <c r="AK637" i="5"/>
  <c r="AF659" i="5"/>
  <c r="AQ659" i="5"/>
  <c r="Q666" i="5"/>
  <c r="AM666" i="5"/>
  <c r="AB666" i="5"/>
  <c r="AJ671" i="5"/>
  <c r="Y671" i="5"/>
  <c r="N671" i="5"/>
  <c r="AN689" i="5"/>
  <c r="AC689" i="5"/>
  <c r="R689" i="5"/>
  <c r="AD691" i="5"/>
  <c r="S691" i="5"/>
  <c r="AO691" i="5"/>
  <c r="AM693" i="5"/>
  <c r="AB693" i="5"/>
  <c r="R695" i="5"/>
  <c r="AN695" i="5"/>
  <c r="AC695" i="5"/>
  <c r="AN701" i="5"/>
  <c r="R701" i="5"/>
  <c r="AG702" i="5"/>
  <c r="AR702" i="5"/>
  <c r="AE706" i="5"/>
  <c r="T706" i="5"/>
  <c r="U712" i="5"/>
  <c r="AQ712" i="5"/>
  <c r="AH743" i="5"/>
  <c r="AS743" i="5"/>
  <c r="W743" i="5"/>
  <c r="V746" i="5"/>
  <c r="AR746" i="5"/>
  <c r="AG746" i="5"/>
  <c r="AH764" i="5"/>
  <c r="AS764" i="5"/>
  <c r="W764" i="5"/>
  <c r="S817" i="5"/>
  <c r="AO817" i="5"/>
  <c r="AD817" i="5"/>
  <c r="W819" i="5"/>
  <c r="AH819" i="5"/>
  <c r="AB875" i="5"/>
  <c r="Q875" i="5"/>
  <c r="AM875" i="5"/>
  <c r="T881" i="5"/>
  <c r="AE881" i="5"/>
  <c r="AS886" i="5"/>
  <c r="AH886" i="5"/>
  <c r="W886" i="5"/>
  <c r="T887" i="5"/>
  <c r="AE887" i="5"/>
  <c r="AD889" i="5"/>
  <c r="S889" i="5"/>
  <c r="AO889" i="5"/>
  <c r="AI670" i="5"/>
  <c r="X670" i="5"/>
  <c r="AT670" i="5"/>
  <c r="AI673" i="5"/>
  <c r="X673" i="5"/>
  <c r="AT673" i="5"/>
  <c r="AT674" i="5"/>
  <c r="X674" i="5"/>
  <c r="AI674" i="5"/>
  <c r="AO689" i="5"/>
  <c r="S689" i="5"/>
  <c r="AQ706" i="5"/>
  <c r="U706" i="5"/>
  <c r="AF706" i="5"/>
  <c r="AD726" i="5"/>
  <c r="AL814" i="5"/>
  <c r="P814" i="5"/>
  <c r="S852" i="5"/>
  <c r="AO852" i="5"/>
  <c r="AD852" i="5"/>
  <c r="AA570" i="5"/>
  <c r="AL570" i="5"/>
  <c r="R574" i="5"/>
  <c r="AN574" i="5"/>
  <c r="AC574" i="5"/>
  <c r="AC578" i="5"/>
  <c r="AN578" i="5"/>
  <c r="O584" i="5"/>
  <c r="AK584" i="5"/>
  <c r="AP587" i="5"/>
  <c r="T587" i="5"/>
  <c r="AE587" i="5"/>
  <c r="N588" i="5"/>
  <c r="Y588" i="5"/>
  <c r="AS593" i="5"/>
  <c r="AH593" i="5"/>
  <c r="W593" i="5"/>
  <c r="AM602" i="5"/>
  <c r="Q602" i="5"/>
  <c r="S611" i="5"/>
  <c r="AO611" i="5"/>
  <c r="AD611" i="5"/>
  <c r="Y616" i="5"/>
  <c r="BF616" i="5" s="1"/>
  <c r="N616" i="5"/>
  <c r="AU616" i="5" s="1"/>
  <c r="P622" i="5"/>
  <c r="AA622" i="5"/>
  <c r="AI626" i="5"/>
  <c r="X626" i="5"/>
  <c r="AT626" i="5"/>
  <c r="AI629" i="5"/>
  <c r="X629" i="5"/>
  <c r="N634" i="5"/>
  <c r="AJ634" i="5"/>
  <c r="AL639" i="5"/>
  <c r="AA639" i="5"/>
  <c r="AM652" i="5"/>
  <c r="AB652" i="5"/>
  <c r="Q652" i="5"/>
  <c r="AG654" i="5"/>
  <c r="V654" i="5"/>
  <c r="AR654" i="5"/>
  <c r="T657" i="5"/>
  <c r="AE657" i="5"/>
  <c r="T672" i="5"/>
  <c r="AE672" i="5"/>
  <c r="AP672" i="5"/>
  <c r="AF675" i="5"/>
  <c r="AQ675" i="5"/>
  <c r="U675" i="5"/>
  <c r="T701" i="5"/>
  <c r="AE701" i="5"/>
  <c r="AP701" i="5"/>
  <c r="T703" i="5"/>
  <c r="AP703" i="5"/>
  <c r="Z704" i="5"/>
  <c r="O704" i="5"/>
  <c r="X746" i="5"/>
  <c r="AT746" i="5"/>
  <c r="AI746" i="5"/>
  <c r="AS756" i="5"/>
  <c r="W756" i="5"/>
  <c r="AH756" i="5"/>
  <c r="Y801" i="5"/>
  <c r="N801" i="5"/>
  <c r="AA814" i="5"/>
  <c r="S969" i="5"/>
  <c r="AO969" i="5"/>
  <c r="AD969" i="5"/>
  <c r="U1009" i="5"/>
  <c r="AQ1009" i="5"/>
  <c r="AF1009" i="5"/>
  <c r="P461" i="5"/>
  <c r="N471" i="5"/>
  <c r="AJ471" i="5"/>
  <c r="U489" i="5"/>
  <c r="AF489" i="5"/>
  <c r="AC495" i="5"/>
  <c r="R495" i="5"/>
  <c r="AN495" i="5"/>
  <c r="P499" i="5"/>
  <c r="AL499" i="5"/>
  <c r="AF516" i="5"/>
  <c r="AH523" i="5"/>
  <c r="W523" i="5"/>
  <c r="AG524" i="5"/>
  <c r="AH525" i="5"/>
  <c r="AS534" i="5"/>
  <c r="AT536" i="5"/>
  <c r="AM538" i="5"/>
  <c r="AB538" i="5"/>
  <c r="R539" i="5"/>
  <c r="AC539" i="5"/>
  <c r="U540" i="5"/>
  <c r="AQ540" i="5"/>
  <c r="AF540" i="5"/>
  <c r="O559" i="5"/>
  <c r="Z559" i="5"/>
  <c r="AP561" i="5"/>
  <c r="T561" i="5"/>
  <c r="T565" i="5"/>
  <c r="AP565" i="5"/>
  <c r="P567" i="5"/>
  <c r="AL567" i="5"/>
  <c r="AP571" i="5"/>
  <c r="T571" i="5"/>
  <c r="AO574" i="5"/>
  <c r="AD574" i="5"/>
  <c r="Q577" i="5"/>
  <c r="AM577" i="5"/>
  <c r="AC581" i="5"/>
  <c r="R581" i="5"/>
  <c r="AN581" i="5"/>
  <c r="AO592" i="5"/>
  <c r="AI593" i="5"/>
  <c r="X593" i="5"/>
  <c r="Z600" i="5"/>
  <c r="R602" i="5"/>
  <c r="AN602" i="5"/>
  <c r="AC602" i="5"/>
  <c r="N608" i="5"/>
  <c r="AJ608" i="5"/>
  <c r="S609" i="5"/>
  <c r="AO609" i="5"/>
  <c r="AD609" i="5"/>
  <c r="AP609" i="5"/>
  <c r="AT610" i="5"/>
  <c r="AI610" i="5"/>
  <c r="AL619" i="5"/>
  <c r="AA619" i="5"/>
  <c r="P619" i="5"/>
  <c r="AT621" i="5"/>
  <c r="AI621" i="5"/>
  <c r="X621" i="5"/>
  <c r="AR628" i="5"/>
  <c r="V628" i="5"/>
  <c r="U632" i="5"/>
  <c r="AQ632" i="5"/>
  <c r="AF632" i="5"/>
  <c r="Y633" i="5"/>
  <c r="N633" i="5"/>
  <c r="AJ633" i="5"/>
  <c r="Y634" i="5"/>
  <c r="BF634" i="5" s="1"/>
  <c r="AF645" i="5"/>
  <c r="U645" i="5"/>
  <c r="N646" i="5"/>
  <c r="AJ646" i="5"/>
  <c r="Y646" i="5"/>
  <c r="O655" i="5"/>
  <c r="AK655" i="5"/>
  <c r="Z655" i="5"/>
  <c r="AL660" i="5"/>
  <c r="P660" i="5"/>
  <c r="T665" i="5"/>
  <c r="AP665" i="5"/>
  <c r="AE665" i="5"/>
  <c r="AK667" i="5"/>
  <c r="Z667" i="5"/>
  <c r="AQ672" i="5"/>
  <c r="U672" i="5"/>
  <c r="W680" i="5"/>
  <c r="AH680" i="5"/>
  <c r="AS680" i="5"/>
  <c r="U701" i="5"/>
  <c r="AQ701" i="5"/>
  <c r="AF701" i="5"/>
  <c r="AR701" i="5"/>
  <c r="AQ703" i="5"/>
  <c r="AF703" i="5"/>
  <c r="U703" i="5"/>
  <c r="Z724" i="5"/>
  <c r="AK724" i="5"/>
  <c r="AL736" i="5"/>
  <c r="AA736" i="5"/>
  <c r="AS742" i="5"/>
  <c r="AH742" i="5"/>
  <c r="W742" i="5"/>
  <c r="Z789" i="5"/>
  <c r="O789" i="5"/>
  <c r="Z791" i="5"/>
  <c r="AK791" i="5"/>
  <c r="AC804" i="5"/>
  <c r="R804" i="5"/>
  <c r="AR878" i="5"/>
  <c r="V878" i="5"/>
  <c r="AG878" i="5"/>
  <c r="P883" i="5"/>
  <c r="AA883" i="5"/>
  <c r="AL883" i="5"/>
  <c r="U959" i="5"/>
  <c r="AQ959" i="5"/>
  <c r="AF959" i="5"/>
  <c r="AS989" i="5"/>
  <c r="AH989" i="5"/>
  <c r="W989" i="5"/>
  <c r="AM990" i="5"/>
  <c r="AB990" i="5"/>
  <c r="Q990" i="5"/>
  <c r="AD469" i="5"/>
  <c r="AC482" i="5"/>
  <c r="AF483" i="5"/>
  <c r="AC490" i="5"/>
  <c r="R490" i="5"/>
  <c r="AA499" i="5"/>
  <c r="AK511" i="5"/>
  <c r="O511" i="5"/>
  <c r="AF514" i="5"/>
  <c r="AE527" i="5"/>
  <c r="T527" i="5"/>
  <c r="AT534" i="5"/>
  <c r="AT535" i="5"/>
  <c r="AG540" i="5"/>
  <c r="AD541" i="5"/>
  <c r="AP542" i="5"/>
  <c r="AE542" i="5"/>
  <c r="AI562" i="5"/>
  <c r="AT562" i="5"/>
  <c r="AM564" i="5"/>
  <c r="Q564" i="5"/>
  <c r="AA567" i="5"/>
  <c r="U571" i="5"/>
  <c r="AQ571" i="5"/>
  <c r="AB577" i="5"/>
  <c r="AD578" i="5"/>
  <c r="AD585" i="5"/>
  <c r="U599" i="5"/>
  <c r="AQ599" i="5"/>
  <c r="AS601" i="5"/>
  <c r="AH601" i="5"/>
  <c r="S602" i="5"/>
  <c r="AO602" i="5"/>
  <c r="AB619" i="5"/>
  <c r="AO620" i="5"/>
  <c r="AL622" i="5"/>
  <c r="V632" i="5"/>
  <c r="AG632" i="5"/>
  <c r="AR632" i="5"/>
  <c r="AO635" i="5"/>
  <c r="AO637" i="5"/>
  <c r="AD637" i="5"/>
  <c r="S637" i="5"/>
  <c r="AF653" i="5"/>
  <c r="U653" i="5"/>
  <c r="AA667" i="5"/>
  <c r="P667" i="5"/>
  <c r="AL667" i="5"/>
  <c r="AG669" i="5"/>
  <c r="V669" i="5"/>
  <c r="P682" i="5"/>
  <c r="AA682" i="5"/>
  <c r="AL682" i="5"/>
  <c r="P697" i="5"/>
  <c r="AL697" i="5"/>
  <c r="AA697" i="5"/>
  <c r="O700" i="5"/>
  <c r="AK700" i="5"/>
  <c r="AK732" i="5"/>
  <c r="O732" i="5"/>
  <c r="Z732" i="5"/>
  <c r="AT742" i="5"/>
  <c r="AI742" i="5"/>
  <c r="X742" i="5"/>
  <c r="AN749" i="5"/>
  <c r="R749" i="5"/>
  <c r="AC749" i="5"/>
  <c r="O781" i="5"/>
  <c r="AK781" i="5"/>
  <c r="Z781" i="5"/>
  <c r="AG788" i="5"/>
  <c r="AR788" i="5"/>
  <c r="V788" i="5"/>
  <c r="AN799" i="5"/>
  <c r="AC799" i="5"/>
  <c r="R799" i="5"/>
  <c r="W817" i="5"/>
  <c r="AS817" i="5"/>
  <c r="AH817" i="5"/>
  <c r="T840" i="5"/>
  <c r="AP840" i="5"/>
  <c r="AE840" i="5"/>
  <c r="AJ860" i="5"/>
  <c r="N860" i="5"/>
  <c r="S930" i="5"/>
  <c r="AD930" i="5"/>
  <c r="AO930" i="5"/>
  <c r="Y934" i="5"/>
  <c r="BF934" i="5" s="1"/>
  <c r="AJ934" i="5"/>
  <c r="AE296" i="5"/>
  <c r="AB319" i="5"/>
  <c r="AK328" i="5"/>
  <c r="AI340" i="5"/>
  <c r="AG352" i="5"/>
  <c r="AH409" i="5"/>
  <c r="AB443" i="5"/>
  <c r="AE464" i="5"/>
  <c r="AT466" i="5"/>
  <c r="AT475" i="5"/>
  <c r="AD478" i="5"/>
  <c r="AR494" i="5"/>
  <c r="V494" i="5"/>
  <c r="AG494" i="5"/>
  <c r="AQ496" i="5"/>
  <c r="AF496" i="5"/>
  <c r="AD496" i="5"/>
  <c r="AB499" i="5"/>
  <c r="R505" i="5"/>
  <c r="AF509" i="5"/>
  <c r="Q512" i="5"/>
  <c r="Y520" i="5"/>
  <c r="N520" i="5"/>
  <c r="AI521" i="5"/>
  <c r="AR522" i="5"/>
  <c r="O523" i="5"/>
  <c r="AS523" i="5"/>
  <c r="AI524" i="5"/>
  <c r="AT524" i="5"/>
  <c r="AR524" i="5"/>
  <c r="AG526" i="5"/>
  <c r="AQ528" i="5"/>
  <c r="X532" i="5"/>
  <c r="AI532" i="5"/>
  <c r="N533" i="5"/>
  <c r="AJ533" i="5"/>
  <c r="Q533" i="5"/>
  <c r="AT533" i="5"/>
  <c r="Q535" i="5"/>
  <c r="AN539" i="5"/>
  <c r="AO551" i="5"/>
  <c r="S551" i="5"/>
  <c r="P553" i="5"/>
  <c r="AL553" i="5"/>
  <c r="P558" i="5"/>
  <c r="AC560" i="5"/>
  <c r="AN560" i="5"/>
  <c r="R560" i="5"/>
  <c r="AG565" i="5"/>
  <c r="V565" i="5"/>
  <c r="AC567" i="5"/>
  <c r="R567" i="5"/>
  <c r="AN567" i="5"/>
  <c r="N572" i="5"/>
  <c r="AJ572" i="5"/>
  <c r="AB584" i="5"/>
  <c r="U585" i="5"/>
  <c r="AQ585" i="5"/>
  <c r="AF585" i="5"/>
  <c r="AP589" i="5"/>
  <c r="T589" i="5"/>
  <c r="AE589" i="5"/>
  <c r="AB591" i="5"/>
  <c r="X601" i="5"/>
  <c r="AT601" i="5"/>
  <c r="AI601" i="5"/>
  <c r="AM606" i="5"/>
  <c r="AB606" i="5"/>
  <c r="Q606" i="5"/>
  <c r="AS607" i="5"/>
  <c r="AH607" i="5"/>
  <c r="X610" i="5"/>
  <c r="AC619" i="5"/>
  <c r="R619" i="5"/>
  <c r="AG629" i="5"/>
  <c r="AL633" i="5"/>
  <c r="AA633" i="5"/>
  <c r="AP635" i="5"/>
  <c r="U659" i="5"/>
  <c r="AC660" i="5"/>
  <c r="AN660" i="5"/>
  <c r="V665" i="5"/>
  <c r="AG665" i="5"/>
  <c r="AI685" i="5"/>
  <c r="AT685" i="5"/>
  <c r="X685" i="5"/>
  <c r="AP688" i="5"/>
  <c r="T688" i="5"/>
  <c r="AE688" i="5"/>
  <c r="Q697" i="5"/>
  <c r="AM697" i="5"/>
  <c r="P700" i="5"/>
  <c r="AL700" i="5"/>
  <c r="AA700" i="5"/>
  <c r="Z700" i="5"/>
  <c r="Y719" i="5"/>
  <c r="BF719" i="5" s="1"/>
  <c r="AJ719" i="5"/>
  <c r="N719" i="5"/>
  <c r="AC730" i="5"/>
  <c r="AN730" i="5"/>
  <c r="R730" i="5"/>
  <c r="AL732" i="5"/>
  <c r="AA732" i="5"/>
  <c r="AP770" i="5"/>
  <c r="AE770" i="5"/>
  <c r="T770" i="5"/>
  <c r="AO774" i="5"/>
  <c r="S774" i="5"/>
  <c r="AD774" i="5"/>
  <c r="AL781" i="5"/>
  <c r="P781" i="5"/>
  <c r="O785" i="5"/>
  <c r="AK785" i="5"/>
  <c r="Z785" i="5"/>
  <c r="AI815" i="5"/>
  <c r="X815" i="5"/>
  <c r="Q816" i="5"/>
  <c r="AM816" i="5"/>
  <c r="AB816" i="5"/>
  <c r="Y839" i="5"/>
  <c r="BF839" i="5" s="1"/>
  <c r="N839" i="5"/>
  <c r="AU839" i="5" s="1"/>
  <c r="AJ839" i="5"/>
  <c r="S844" i="5"/>
  <c r="AO844" i="5"/>
  <c r="AD844" i="5"/>
  <c r="X856" i="5"/>
  <c r="AI856" i="5"/>
  <c r="AT856" i="5"/>
  <c r="Q867" i="5"/>
  <c r="AM867" i="5"/>
  <c r="AJ869" i="5"/>
  <c r="Y869" i="5"/>
  <c r="BF869" i="5" s="1"/>
  <c r="AG338" i="5"/>
  <c r="AH411" i="5"/>
  <c r="AE414" i="5"/>
  <c r="AC443" i="5"/>
  <c r="AH456" i="5"/>
  <c r="AP463" i="5"/>
  <c r="AH469" i="5"/>
  <c r="AB484" i="5"/>
  <c r="AT487" i="5"/>
  <c r="AA500" i="5"/>
  <c r="AA503" i="5"/>
  <c r="O507" i="5"/>
  <c r="AG509" i="5"/>
  <c r="AI516" i="5"/>
  <c r="X516" i="5"/>
  <c r="AQ517" i="5"/>
  <c r="U517" i="5"/>
  <c r="W521" i="5"/>
  <c r="AS521" i="5"/>
  <c r="Y523" i="5"/>
  <c r="N523" i="5"/>
  <c r="O524" i="5"/>
  <c r="P525" i="5"/>
  <c r="AP538" i="5"/>
  <c r="T538" i="5"/>
  <c r="AR539" i="5"/>
  <c r="AI540" i="5"/>
  <c r="AP551" i="5"/>
  <c r="V552" i="5"/>
  <c r="AA553" i="5"/>
  <c r="AN554" i="5"/>
  <c r="AC554" i="5"/>
  <c r="O558" i="5"/>
  <c r="Z558" i="5"/>
  <c r="AD560" i="5"/>
  <c r="S560" i="5"/>
  <c r="AO560" i="5"/>
  <c r="S564" i="5"/>
  <c r="AO564" i="5"/>
  <c r="AE567" i="5"/>
  <c r="AA573" i="5"/>
  <c r="AA576" i="5"/>
  <c r="P576" i="5"/>
  <c r="AE577" i="5"/>
  <c r="U581" i="5"/>
  <c r="AQ581" i="5"/>
  <c r="S584" i="5"/>
  <c r="AO584" i="5"/>
  <c r="AJ588" i="5"/>
  <c r="AF591" i="5"/>
  <c r="Z615" i="5"/>
  <c r="AK615" i="5"/>
  <c r="R616" i="5"/>
  <c r="AC616" i="5"/>
  <c r="AN616" i="5"/>
  <c r="AC624" i="5"/>
  <c r="R624" i="5"/>
  <c r="AF625" i="5"/>
  <c r="U625" i="5"/>
  <c r="AA626" i="5"/>
  <c r="P626" i="5"/>
  <c r="AC627" i="5"/>
  <c r="AN627" i="5"/>
  <c r="AI627" i="5"/>
  <c r="AT629" i="5"/>
  <c r="Q631" i="5"/>
  <c r="AM631" i="5"/>
  <c r="AC634" i="5"/>
  <c r="AN634" i="5"/>
  <c r="T636" i="5"/>
  <c r="AF642" i="5"/>
  <c r="U642" i="5"/>
  <c r="AQ642" i="5"/>
  <c r="AM644" i="5"/>
  <c r="AB644" i="5"/>
  <c r="S650" i="5"/>
  <c r="AO650" i="5"/>
  <c r="AD650" i="5"/>
  <c r="O651" i="5"/>
  <c r="AK651" i="5"/>
  <c r="Z651" i="5"/>
  <c r="AO660" i="5"/>
  <c r="S660" i="5"/>
  <c r="AR665" i="5"/>
  <c r="T679" i="5"/>
  <c r="AE679" i="5"/>
  <c r="AL684" i="5"/>
  <c r="AA684" i="5"/>
  <c r="P684" i="5"/>
  <c r="AQ688" i="5"/>
  <c r="U688" i="5"/>
  <c r="AF688" i="5"/>
  <c r="AB697" i="5"/>
  <c r="AO710" i="5"/>
  <c r="S710" i="5"/>
  <c r="AD710" i="5"/>
  <c r="U723" i="5"/>
  <c r="AF723" i="5"/>
  <c r="AQ723" i="5"/>
  <c r="AT729" i="5"/>
  <c r="AI729" i="5"/>
  <c r="X729" i="5"/>
  <c r="AS731" i="5"/>
  <c r="W731" i="5"/>
  <c r="AH731" i="5"/>
  <c r="AM732" i="5"/>
  <c r="AB732" i="5"/>
  <c r="Q732" i="5"/>
  <c r="AP774" i="5"/>
  <c r="T774" i="5"/>
  <c r="AE774" i="5"/>
  <c r="AA781" i="5"/>
  <c r="P785" i="5"/>
  <c r="AL785" i="5"/>
  <c r="AA785" i="5"/>
  <c r="AN801" i="5"/>
  <c r="AC801" i="5"/>
  <c r="W825" i="5"/>
  <c r="AH825" i="5"/>
  <c r="AS825" i="5"/>
  <c r="AR827" i="5"/>
  <c r="V827" i="5"/>
  <c r="AG827" i="5"/>
  <c r="T837" i="5"/>
  <c r="AP837" i="5"/>
  <c r="AE837" i="5"/>
  <c r="O839" i="5"/>
  <c r="AK839" i="5"/>
  <c r="Z839" i="5"/>
  <c r="S498" i="5"/>
  <c r="AO498" i="5"/>
  <c r="Z511" i="5"/>
  <c r="AT512" i="5"/>
  <c r="AR514" i="5"/>
  <c r="N516" i="5"/>
  <c r="V517" i="5"/>
  <c r="AR517" i="5"/>
  <c r="Z519" i="5"/>
  <c r="AI522" i="5"/>
  <c r="AT522" i="5"/>
  <c r="AK525" i="5"/>
  <c r="O525" i="5"/>
  <c r="AI526" i="5"/>
  <c r="AT526" i="5"/>
  <c r="X526" i="5"/>
  <c r="AP527" i="5"/>
  <c r="AA535" i="5"/>
  <c r="P535" i="5"/>
  <c r="AA536" i="5"/>
  <c r="P536" i="5"/>
  <c r="Q537" i="5"/>
  <c r="AB537" i="5"/>
  <c r="AS539" i="5"/>
  <c r="AT542" i="5"/>
  <c r="U551" i="5"/>
  <c r="AQ551" i="5"/>
  <c r="S554" i="5"/>
  <c r="AD554" i="5"/>
  <c r="AP560" i="5"/>
  <c r="Q563" i="5"/>
  <c r="AB563" i="5"/>
  <c r="AE564" i="5"/>
  <c r="T564" i="5"/>
  <c r="AL569" i="5"/>
  <c r="P569" i="5"/>
  <c r="Y569" i="5"/>
  <c r="Y572" i="5"/>
  <c r="AD573" i="5"/>
  <c r="U577" i="5"/>
  <c r="AQ577" i="5"/>
  <c r="AF577" i="5"/>
  <c r="N582" i="5"/>
  <c r="Q583" i="5"/>
  <c r="AB583" i="5"/>
  <c r="S588" i="5"/>
  <c r="AD588" i="5"/>
  <c r="AG589" i="5"/>
  <c r="V589" i="5"/>
  <c r="AM590" i="5"/>
  <c r="Q590" i="5"/>
  <c r="AB590" i="5"/>
  <c r="AA593" i="5"/>
  <c r="P593" i="5"/>
  <c r="AI597" i="5"/>
  <c r="X599" i="5"/>
  <c r="AT599" i="5"/>
  <c r="AI599" i="5"/>
  <c r="S600" i="5"/>
  <c r="AO600" i="5"/>
  <c r="W601" i="5"/>
  <c r="AR602" i="5"/>
  <c r="V602" i="5"/>
  <c r="AA605" i="5"/>
  <c r="Y615" i="5"/>
  <c r="AA618" i="5"/>
  <c r="AL618" i="5"/>
  <c r="T619" i="5"/>
  <c r="AE619" i="5"/>
  <c r="AP619" i="5"/>
  <c r="AN619" i="5"/>
  <c r="AF621" i="5"/>
  <c r="AG625" i="5"/>
  <c r="V625" i="5"/>
  <c r="Z640" i="5"/>
  <c r="AK640" i="5"/>
  <c r="S641" i="5"/>
  <c r="AD641" i="5"/>
  <c r="AO641" i="5"/>
  <c r="R644" i="5"/>
  <c r="AC644" i="5"/>
  <c r="AP650" i="5"/>
  <c r="T650" i="5"/>
  <c r="AP658" i="5"/>
  <c r="AE658" i="5"/>
  <c r="AG681" i="5"/>
  <c r="V681" i="5"/>
  <c r="Y685" i="5"/>
  <c r="BF685" i="5" s="1"/>
  <c r="N685" i="5"/>
  <c r="AJ685" i="5"/>
  <c r="Y691" i="5"/>
  <c r="N691" i="5"/>
  <c r="AF698" i="5"/>
  <c r="U698" i="5"/>
  <c r="AQ698" i="5"/>
  <c r="AP704" i="5"/>
  <c r="AE704" i="5"/>
  <c r="W708" i="5"/>
  <c r="AS708" i="5"/>
  <c r="AH708" i="5"/>
  <c r="AQ713" i="5"/>
  <c r="AF713" i="5"/>
  <c r="AQ718" i="5"/>
  <c r="AF718" i="5"/>
  <c r="U718" i="5"/>
  <c r="S726" i="5"/>
  <c r="AB727" i="5"/>
  <c r="Q727" i="5"/>
  <c r="AM727" i="5"/>
  <c r="AK765" i="5"/>
  <c r="Z765" i="5"/>
  <c r="AN781" i="5"/>
  <c r="R781" i="5"/>
  <c r="AC781" i="5"/>
  <c r="AB465" i="5"/>
  <c r="AB470" i="5"/>
  <c r="AD485" i="5"/>
  <c r="AO490" i="5"/>
  <c r="AK493" i="5"/>
  <c r="O493" i="5"/>
  <c r="AP495" i="5"/>
  <c r="AE503" i="5"/>
  <c r="T503" i="5"/>
  <c r="AS507" i="5"/>
  <c r="AI508" i="5"/>
  <c r="X508" i="5"/>
  <c r="AT514" i="5"/>
  <c r="AF518" i="5"/>
  <c r="AT520" i="5"/>
  <c r="AP521" i="5"/>
  <c r="T522" i="5"/>
  <c r="AT525" i="5"/>
  <c r="AI528" i="5"/>
  <c r="X528" i="5"/>
  <c r="AB531" i="5"/>
  <c r="AM531" i="5"/>
  <c r="Q531" i="5"/>
  <c r="AK532" i="5"/>
  <c r="O532" i="5"/>
  <c r="AM537" i="5"/>
  <c r="AL545" i="5"/>
  <c r="AA545" i="5"/>
  <c r="AD553" i="5"/>
  <c r="AS557" i="5"/>
  <c r="W557" i="5"/>
  <c r="AP559" i="5"/>
  <c r="T559" i="5"/>
  <c r="AQ560" i="5"/>
  <c r="U560" i="5"/>
  <c r="X562" i="5"/>
  <c r="AC563" i="5"/>
  <c r="R563" i="5"/>
  <c r="U564" i="5"/>
  <c r="AQ564" i="5"/>
  <c r="AP564" i="5"/>
  <c r="Q569" i="5"/>
  <c r="AB569" i="5"/>
  <c r="AM569" i="5"/>
  <c r="AA569" i="5"/>
  <c r="AB576" i="5"/>
  <c r="S580" i="5"/>
  <c r="AO580" i="5"/>
  <c r="AJ580" i="5"/>
  <c r="AO588" i="5"/>
  <c r="AS589" i="5"/>
  <c r="W589" i="5"/>
  <c r="AH589" i="5"/>
  <c r="AC590" i="5"/>
  <c r="S595" i="5"/>
  <c r="AC597" i="5"/>
  <c r="R597" i="5"/>
  <c r="Y607" i="5"/>
  <c r="BF607" i="5" s="1"/>
  <c r="AJ607" i="5"/>
  <c r="AD608" i="5"/>
  <c r="AO608" i="5"/>
  <c r="AO613" i="5"/>
  <c r="AD613" i="5"/>
  <c r="S613" i="5"/>
  <c r="Q615" i="5"/>
  <c r="AB615" i="5"/>
  <c r="AQ648" i="5"/>
  <c r="U648" i="5"/>
  <c r="U658" i="5"/>
  <c r="AQ658" i="5"/>
  <c r="AB659" i="5"/>
  <c r="AM659" i="5"/>
  <c r="Q659" i="5"/>
  <c r="AO662" i="5"/>
  <c r="S662" i="5"/>
  <c r="AJ663" i="5"/>
  <c r="N663" i="5"/>
  <c r="AF664" i="5"/>
  <c r="AQ664" i="5"/>
  <c r="Q693" i="5"/>
  <c r="T697" i="5"/>
  <c r="AE697" i="5"/>
  <c r="AP697" i="5"/>
  <c r="AG698" i="5"/>
  <c r="AR698" i="5"/>
  <c r="V698" i="5"/>
  <c r="AK704" i="5"/>
  <c r="AL706" i="5"/>
  <c r="P706" i="5"/>
  <c r="Y711" i="5"/>
  <c r="N711" i="5"/>
  <c r="AR713" i="5"/>
  <c r="AG713" i="5"/>
  <c r="V718" i="5"/>
  <c r="AR718" i="5"/>
  <c r="R727" i="5"/>
  <c r="AC727" i="5"/>
  <c r="AN727" i="5"/>
  <c r="AT773" i="5"/>
  <c r="X773" i="5"/>
  <c r="AG774" i="5"/>
  <c r="V774" i="5"/>
  <c r="AR774" i="5"/>
  <c r="AC1013" i="5"/>
  <c r="R1013" i="5"/>
  <c r="Q920" i="5"/>
  <c r="AM920" i="5"/>
  <c r="AB920" i="5"/>
  <c r="O958" i="5"/>
  <c r="AK958" i="5"/>
  <c r="Z958" i="5"/>
  <c r="AK488" i="5"/>
  <c r="AK492" i="5"/>
  <c r="R513" i="5"/>
  <c r="AN513" i="5"/>
  <c r="T519" i="5"/>
  <c r="AP519" i="5"/>
  <c r="Q529" i="5"/>
  <c r="AE541" i="5"/>
  <c r="AG549" i="5"/>
  <c r="V549" i="5"/>
  <c r="W550" i="5"/>
  <c r="AS550" i="5"/>
  <c r="AA556" i="5"/>
  <c r="AL556" i="5"/>
  <c r="P556" i="5"/>
  <c r="Z557" i="5"/>
  <c r="O557" i="5"/>
  <c r="AI566" i="5"/>
  <c r="X566" i="5"/>
  <c r="AJ566" i="5"/>
  <c r="W574" i="5"/>
  <c r="AH574" i="5"/>
  <c r="AF575" i="5"/>
  <c r="AH576" i="5"/>
  <c r="AG577" i="5"/>
  <c r="AR577" i="5"/>
  <c r="AI581" i="5"/>
  <c r="AG582" i="5"/>
  <c r="AF583" i="5"/>
  <c r="AG587" i="5"/>
  <c r="AR587" i="5"/>
  <c r="O588" i="5"/>
  <c r="Z588" i="5"/>
  <c r="R588" i="5"/>
  <c r="AD589" i="5"/>
  <c r="AH590" i="5"/>
  <c r="AJ592" i="5"/>
  <c r="N592" i="5"/>
  <c r="AM594" i="5"/>
  <c r="Q594" i="5"/>
  <c r="AC594" i="5"/>
  <c r="AL603" i="5"/>
  <c r="AA603" i="5"/>
  <c r="P603" i="5"/>
  <c r="AO604" i="5"/>
  <c r="AT605" i="5"/>
  <c r="AS609" i="5"/>
  <c r="W609" i="5"/>
  <c r="R614" i="5"/>
  <c r="AC614" i="5"/>
  <c r="AN614" i="5"/>
  <c r="AN618" i="5"/>
  <c r="R618" i="5"/>
  <c r="Q622" i="5"/>
  <c r="AM622" i="5"/>
  <c r="AO627" i="5"/>
  <c r="AD627" i="5"/>
  <c r="AG630" i="5"/>
  <c r="N638" i="5"/>
  <c r="AJ638" i="5"/>
  <c r="Y638" i="5"/>
  <c r="AO639" i="5"/>
  <c r="AP643" i="5"/>
  <c r="AP646" i="5"/>
  <c r="AE646" i="5"/>
  <c r="N647" i="5"/>
  <c r="AJ647" i="5"/>
  <c r="BQ647" i="5" s="1"/>
  <c r="V648" i="5"/>
  <c r="AR648" i="5"/>
  <c r="Q651" i="5"/>
  <c r="AB651" i="5"/>
  <c r="AM651" i="5"/>
  <c r="AR659" i="5"/>
  <c r="AI660" i="5"/>
  <c r="X660" i="5"/>
  <c r="AA663" i="5"/>
  <c r="AL663" i="5"/>
  <c r="AR664" i="5"/>
  <c r="V664" i="5"/>
  <c r="AI675" i="5"/>
  <c r="X675" i="5"/>
  <c r="AT675" i="5"/>
  <c r="AD679" i="5"/>
  <c r="AG688" i="5"/>
  <c r="V691" i="5"/>
  <c r="AR691" i="5"/>
  <c r="T693" i="5"/>
  <c r="AE693" i="5"/>
  <c r="AP693" i="5"/>
  <c r="S695" i="5"/>
  <c r="AO695" i="5"/>
  <c r="Z696" i="5"/>
  <c r="P699" i="5"/>
  <c r="AA704" i="5"/>
  <c r="P704" i="5"/>
  <c r="S709" i="5"/>
  <c r="AO709" i="5"/>
  <c r="AD709" i="5"/>
  <c r="O710" i="5"/>
  <c r="AK710" i="5"/>
  <c r="U717" i="5"/>
  <c r="AQ717" i="5"/>
  <c r="AF717" i="5"/>
  <c r="O726" i="5"/>
  <c r="AK726" i="5"/>
  <c r="AA739" i="5"/>
  <c r="AL739" i="5"/>
  <c r="AJ752" i="5"/>
  <c r="Y752" i="5"/>
  <c r="O752" i="5"/>
  <c r="X760" i="5"/>
  <c r="AT760" i="5"/>
  <c r="AI760" i="5"/>
  <c r="X762" i="5"/>
  <c r="AT762" i="5"/>
  <c r="AI762" i="5"/>
  <c r="X764" i="5"/>
  <c r="AT764" i="5"/>
  <c r="AQ766" i="5"/>
  <c r="U766" i="5"/>
  <c r="AF766" i="5"/>
  <c r="AN783" i="5"/>
  <c r="R783" i="5"/>
  <c r="AC783" i="5"/>
  <c r="AL798" i="5"/>
  <c r="AA798" i="5"/>
  <c r="P798" i="5"/>
  <c r="AL800" i="5"/>
  <c r="AA800" i="5"/>
  <c r="P800" i="5"/>
  <c r="P813" i="5"/>
  <c r="AL813" i="5"/>
  <c r="AA813" i="5"/>
  <c r="W548" i="5"/>
  <c r="AH548" i="5"/>
  <c r="AS567" i="5"/>
  <c r="W567" i="5"/>
  <c r="W572" i="5"/>
  <c r="AS572" i="5"/>
  <c r="AH572" i="5"/>
  <c r="AH583" i="5"/>
  <c r="W586" i="5"/>
  <c r="AS586" i="5"/>
  <c r="AA588" i="5"/>
  <c r="AL588" i="5"/>
  <c r="AQ608" i="5"/>
  <c r="U608" i="5"/>
  <c r="AD614" i="5"/>
  <c r="AO614" i="5"/>
  <c r="AL621" i="5"/>
  <c r="P621" i="5"/>
  <c r="AQ623" i="5"/>
  <c r="N654" i="5"/>
  <c r="Y654" i="5"/>
  <c r="T667" i="5"/>
  <c r="AE667" i="5"/>
  <c r="AP667" i="5"/>
  <c r="AL676" i="5"/>
  <c r="P676" i="5"/>
  <c r="AA676" i="5"/>
  <c r="AB683" i="5"/>
  <c r="AM683" i="5"/>
  <c r="AJ687" i="5"/>
  <c r="Y687" i="5"/>
  <c r="N694" i="5"/>
  <c r="Y694" i="5"/>
  <c r="AJ694" i="5"/>
  <c r="AA696" i="5"/>
  <c r="Z699" i="5"/>
  <c r="O699" i="5"/>
  <c r="T709" i="5"/>
  <c r="AP709" i="5"/>
  <c r="AE709" i="5"/>
  <c r="P710" i="5"/>
  <c r="AL710" i="5"/>
  <c r="V717" i="5"/>
  <c r="AR717" i="5"/>
  <c r="Z720" i="5"/>
  <c r="AK720" i="5"/>
  <c r="O720" i="5"/>
  <c r="AN721" i="5"/>
  <c r="R721" i="5"/>
  <c r="Q733" i="5"/>
  <c r="AM733" i="5"/>
  <c r="AB733" i="5"/>
  <c r="AB767" i="5"/>
  <c r="Q767" i="5"/>
  <c r="AM767" i="5"/>
  <c r="V778" i="5"/>
  <c r="AG778" i="5"/>
  <c r="AN821" i="5"/>
  <c r="R821" i="5"/>
  <c r="AC821" i="5"/>
  <c r="Y831" i="5"/>
  <c r="N831" i="5"/>
  <c r="AJ831" i="5"/>
  <c r="AS548" i="5"/>
  <c r="AT549" i="5"/>
  <c r="N565" i="5"/>
  <c r="AJ565" i="5"/>
  <c r="AR580" i="5"/>
  <c r="AR590" i="5"/>
  <c r="V590" i="5"/>
  <c r="AO593" i="5"/>
  <c r="AD593" i="5"/>
  <c r="AS595" i="5"/>
  <c r="W595" i="5"/>
  <c r="AI600" i="5"/>
  <c r="X600" i="5"/>
  <c r="S607" i="5"/>
  <c r="AO607" i="5"/>
  <c r="Y612" i="5"/>
  <c r="N612" i="5"/>
  <c r="AJ612" i="5"/>
  <c r="N620" i="5"/>
  <c r="Y620" i="5"/>
  <c r="AA629" i="5"/>
  <c r="V634" i="5"/>
  <c r="AG634" i="5"/>
  <c r="AD645" i="5"/>
  <c r="AL647" i="5"/>
  <c r="AA647" i="5"/>
  <c r="W657" i="5"/>
  <c r="AS657" i="5"/>
  <c r="AC658" i="5"/>
  <c r="R658" i="5"/>
  <c r="AM661" i="5"/>
  <c r="AB661" i="5"/>
  <c r="P665" i="5"/>
  <c r="AL665" i="5"/>
  <c r="AB676" i="5"/>
  <c r="AC683" i="5"/>
  <c r="AN683" i="5"/>
  <c r="AN685" i="5"/>
  <c r="AC685" i="5"/>
  <c r="R685" i="5"/>
  <c r="AI688" i="5"/>
  <c r="AT688" i="5"/>
  <c r="AK694" i="5"/>
  <c r="Z694" i="5"/>
  <c r="O694" i="5"/>
  <c r="AO700" i="5"/>
  <c r="S700" i="5"/>
  <c r="AD700" i="5"/>
  <c r="AM715" i="5"/>
  <c r="AB715" i="5"/>
  <c r="AL720" i="5"/>
  <c r="AA720" i="5"/>
  <c r="P720" i="5"/>
  <c r="AD721" i="5"/>
  <c r="AO721" i="5"/>
  <c r="R733" i="5"/>
  <c r="AN733" i="5"/>
  <c r="AC733" i="5"/>
  <c r="AH740" i="5"/>
  <c r="W740" i="5"/>
  <c r="AS740" i="5"/>
  <c r="AB744" i="5"/>
  <c r="AM744" i="5"/>
  <c r="Q744" i="5"/>
  <c r="Z752" i="5"/>
  <c r="W766" i="5"/>
  <c r="AS766" i="5"/>
  <c r="AH766" i="5"/>
  <c r="W778" i="5"/>
  <c r="AS778" i="5"/>
  <c r="R779" i="5"/>
  <c r="AN779" i="5"/>
  <c r="AC779" i="5"/>
  <c r="AO811" i="5"/>
  <c r="S811" i="5"/>
  <c r="S821" i="5"/>
  <c r="AO821" i="5"/>
  <c r="AC530" i="5"/>
  <c r="R530" i="5"/>
  <c r="AC538" i="5"/>
  <c r="AG543" i="5"/>
  <c r="V543" i="5"/>
  <c r="AT548" i="5"/>
  <c r="AK551" i="5"/>
  <c r="Z551" i="5"/>
  <c r="O551" i="5"/>
  <c r="AO555" i="5"/>
  <c r="S555" i="5"/>
  <c r="AD555" i="5"/>
  <c r="AB556" i="5"/>
  <c r="AB557" i="5"/>
  <c r="AA564" i="5"/>
  <c r="P564" i="5"/>
  <c r="AK565" i="5"/>
  <c r="O565" i="5"/>
  <c r="AT567" i="5"/>
  <c r="AT568" i="5"/>
  <c r="AQ575" i="5"/>
  <c r="AR576" i="5"/>
  <c r="AS579" i="5"/>
  <c r="W579" i="5"/>
  <c r="AT580" i="5"/>
  <c r="AN594" i="5"/>
  <c r="AA596" i="5"/>
  <c r="P596" i="5"/>
  <c r="AA606" i="5"/>
  <c r="P606" i="5"/>
  <c r="AS608" i="5"/>
  <c r="W608" i="5"/>
  <c r="AT611" i="5"/>
  <c r="AI611" i="5"/>
  <c r="AI619" i="5"/>
  <c r="AT619" i="5"/>
  <c r="O620" i="5"/>
  <c r="Z620" i="5"/>
  <c r="AK620" i="5"/>
  <c r="AR623" i="5"/>
  <c r="V623" i="5"/>
  <c r="AL625" i="5"/>
  <c r="AA625" i="5"/>
  <c r="P625" i="5"/>
  <c r="Q629" i="5"/>
  <c r="AM629" i="5"/>
  <c r="AB629" i="5"/>
  <c r="AE645" i="5"/>
  <c r="AO649" i="5"/>
  <c r="AI657" i="5"/>
  <c r="AT657" i="5"/>
  <c r="X657" i="5"/>
  <c r="AN658" i="5"/>
  <c r="AO663" i="5"/>
  <c r="AD663" i="5"/>
  <c r="S663" i="5"/>
  <c r="AA665" i="5"/>
  <c r="AL666" i="5"/>
  <c r="P666" i="5"/>
  <c r="AA666" i="5"/>
  <c r="AG671" i="5"/>
  <c r="V671" i="5"/>
  <c r="Z675" i="5"/>
  <c r="O675" i="5"/>
  <c r="AA678" i="5"/>
  <c r="P678" i="5"/>
  <c r="AI682" i="5"/>
  <c r="X682" i="5"/>
  <c r="AD685" i="5"/>
  <c r="S685" i="5"/>
  <c r="AA694" i="5"/>
  <c r="AK696" i="5"/>
  <c r="Z710" i="5"/>
  <c r="R715" i="5"/>
  <c r="AN715" i="5"/>
  <c r="P718" i="5"/>
  <c r="AL718" i="5"/>
  <c r="AA718" i="5"/>
  <c r="T721" i="5"/>
  <c r="AP721" i="5"/>
  <c r="AH728" i="5"/>
  <c r="W728" i="5"/>
  <c r="T737" i="5"/>
  <c r="AP737" i="5"/>
  <c r="AE737" i="5"/>
  <c r="AB752" i="5"/>
  <c r="AM752" i="5"/>
  <c r="AK762" i="5"/>
  <c r="Z762" i="5"/>
  <c r="AI764" i="5"/>
  <c r="S787" i="5"/>
  <c r="AD787" i="5"/>
  <c r="AM600" i="5"/>
  <c r="Q600" i="5"/>
  <c r="AB600" i="5"/>
  <c r="N604" i="5"/>
  <c r="AC609" i="5"/>
  <c r="T611" i="5"/>
  <c r="AP611" i="5"/>
  <c r="AH617" i="5"/>
  <c r="AS617" i="5"/>
  <c r="AS623" i="5"/>
  <c r="AH623" i="5"/>
  <c r="AP634" i="5"/>
  <c r="T634" i="5"/>
  <c r="AO648" i="5"/>
  <c r="S648" i="5"/>
  <c r="AC656" i="5"/>
  <c r="R656" i="5"/>
  <c r="Z662" i="5"/>
  <c r="AK662" i="5"/>
  <c r="N675" i="5"/>
  <c r="AU675" i="5" s="1"/>
  <c r="AC677" i="5"/>
  <c r="R677" i="5"/>
  <c r="S681" i="5"/>
  <c r="AD681" i="5"/>
  <c r="AK690" i="5"/>
  <c r="Z690" i="5"/>
  <c r="AQ699" i="5"/>
  <c r="U699" i="5"/>
  <c r="AD706" i="5"/>
  <c r="AA714" i="5"/>
  <c r="P714" i="5"/>
  <c r="AL714" i="5"/>
  <c r="AD715" i="5"/>
  <c r="S715" i="5"/>
  <c r="AO715" i="5"/>
  <c r="AO722" i="5"/>
  <c r="AD722" i="5"/>
  <c r="S722" i="5"/>
  <c r="AD733" i="5"/>
  <c r="S733" i="5"/>
  <c r="AG735" i="5"/>
  <c r="AR735" i="5"/>
  <c r="V735" i="5"/>
  <c r="AM739" i="5"/>
  <c r="AB739" i="5"/>
  <c r="AR758" i="5"/>
  <c r="V758" i="5"/>
  <c r="AB762" i="5"/>
  <c r="AM762" i="5"/>
  <c r="V775" i="5"/>
  <c r="AG775" i="5"/>
  <c r="Q785" i="5"/>
  <c r="AB785" i="5"/>
  <c r="AM785" i="5"/>
  <c r="N846" i="5"/>
  <c r="AJ846" i="5"/>
  <c r="AM880" i="5"/>
  <c r="AB880" i="5"/>
  <c r="Q880" i="5"/>
  <c r="X886" i="5"/>
  <c r="AT886" i="5"/>
  <c r="AI886" i="5"/>
  <c r="N888" i="5"/>
  <c r="Y888" i="5"/>
  <c r="N891" i="5"/>
  <c r="Y891" i="5"/>
  <c r="AJ891" i="5"/>
  <c r="AH941" i="5"/>
  <c r="W941" i="5"/>
  <c r="AS941" i="5"/>
  <c r="X983" i="5"/>
  <c r="AT983" i="5"/>
  <c r="AI983" i="5"/>
  <c r="AH585" i="5"/>
  <c r="AD586" i="5"/>
  <c r="AL595" i="5"/>
  <c r="P595" i="5"/>
  <c r="Q597" i="5"/>
  <c r="AB597" i="5"/>
  <c r="AC600" i="5"/>
  <c r="U601" i="5"/>
  <c r="AQ601" i="5"/>
  <c r="AO610" i="5"/>
  <c r="V613" i="5"/>
  <c r="AG613" i="5"/>
  <c r="AR613" i="5"/>
  <c r="AD628" i="5"/>
  <c r="AO629" i="5"/>
  <c r="S629" i="5"/>
  <c r="AD629" i="5"/>
  <c r="AD630" i="5"/>
  <c r="AF634" i="5"/>
  <c r="U634" i="5"/>
  <c r="AP648" i="5"/>
  <c r="O653" i="5"/>
  <c r="Z653" i="5"/>
  <c r="N676" i="5"/>
  <c r="AU676" i="5" s="1"/>
  <c r="AJ676" i="5"/>
  <c r="AO677" i="5"/>
  <c r="T681" i="5"/>
  <c r="AE681" i="5"/>
  <c r="AM689" i="5"/>
  <c r="AB689" i="5"/>
  <c r="AD693" i="5"/>
  <c r="AO693" i="5"/>
  <c r="AR699" i="5"/>
  <c r="V699" i="5"/>
  <c r="AF699" i="5"/>
  <c r="P702" i="5"/>
  <c r="AL702" i="5"/>
  <c r="AA702" i="5"/>
  <c r="N704" i="5"/>
  <c r="Y704" i="5"/>
  <c r="AJ704" i="5"/>
  <c r="N705" i="5"/>
  <c r="Y705" i="5"/>
  <c r="AJ705" i="5"/>
  <c r="AM721" i="5"/>
  <c r="Q721" i="5"/>
  <c r="AB721" i="5"/>
  <c r="AE722" i="5"/>
  <c r="T722" i="5"/>
  <c r="Q730" i="5"/>
  <c r="AM730" i="5"/>
  <c r="AB730" i="5"/>
  <c r="AS735" i="5"/>
  <c r="AH735" i="5"/>
  <c r="AD737" i="5"/>
  <c r="S737" i="5"/>
  <c r="AO737" i="5"/>
  <c r="R739" i="5"/>
  <c r="AC739" i="5"/>
  <c r="AN739" i="5"/>
  <c r="AG740" i="5"/>
  <c r="AR740" i="5"/>
  <c r="V740" i="5"/>
  <c r="AS758" i="5"/>
  <c r="W758" i="5"/>
  <c r="AQ778" i="5"/>
  <c r="U778" i="5"/>
  <c r="AC785" i="5"/>
  <c r="AN785" i="5"/>
  <c r="W809" i="5"/>
  <c r="AH809" i="5"/>
  <c r="AS809" i="5"/>
  <c r="AR817" i="5"/>
  <c r="V817" i="5"/>
  <c r="AG817" i="5"/>
  <c r="AM844" i="5"/>
  <c r="Q844" i="5"/>
  <c r="AB844" i="5"/>
  <c r="Z846" i="5"/>
  <c r="AK846" i="5"/>
  <c r="AD875" i="5"/>
  <c r="S875" i="5"/>
  <c r="AO875" i="5"/>
  <c r="O891" i="5"/>
  <c r="Z891" i="5"/>
  <c r="AK891" i="5"/>
  <c r="AI941" i="5"/>
  <c r="X941" i="5"/>
  <c r="AT941" i="5"/>
  <c r="V970" i="5"/>
  <c r="AR970" i="5"/>
  <c r="AG970" i="5"/>
  <c r="AF522" i="5"/>
  <c r="AI530" i="5"/>
  <c r="AN531" i="5"/>
  <c r="R534" i="5"/>
  <c r="AN534" i="5"/>
  <c r="V536" i="5"/>
  <c r="AH545" i="5"/>
  <c r="AE573" i="5"/>
  <c r="AH582" i="5"/>
  <c r="AI586" i="5"/>
  <c r="AT586" i="5"/>
  <c r="AE595" i="5"/>
  <c r="Z598" i="5"/>
  <c r="T601" i="5"/>
  <c r="Y604" i="5"/>
  <c r="AL615" i="5"/>
  <c r="AA615" i="5"/>
  <c r="X615" i="5"/>
  <c r="V616" i="5"/>
  <c r="AL617" i="5"/>
  <c r="P617" i="5"/>
  <c r="AA617" i="5"/>
  <c r="AD618" i="5"/>
  <c r="AO619" i="5"/>
  <c r="AD619" i="5"/>
  <c r="AD621" i="5"/>
  <c r="AL623" i="5"/>
  <c r="AA623" i="5"/>
  <c r="AQ627" i="5"/>
  <c r="W636" i="5"/>
  <c r="AB637" i="5"/>
  <c r="Q637" i="5"/>
  <c r="Y641" i="5"/>
  <c r="AJ641" i="5"/>
  <c r="AJ653" i="5"/>
  <c r="AP662" i="5"/>
  <c r="AE662" i="5"/>
  <c r="AA662" i="5"/>
  <c r="AC666" i="5"/>
  <c r="AN666" i="5"/>
  <c r="AC679" i="5"/>
  <c r="R679" i="5"/>
  <c r="AI681" i="5"/>
  <c r="AT681" i="5"/>
  <c r="X681" i="5"/>
  <c r="AS688" i="5"/>
  <c r="W688" i="5"/>
  <c r="AH688" i="5"/>
  <c r="AO692" i="5"/>
  <c r="S692" i="5"/>
  <c r="V697" i="5"/>
  <c r="AD701" i="5"/>
  <c r="S701" i="5"/>
  <c r="O703" i="5"/>
  <c r="AK703" i="5"/>
  <c r="Z703" i="5"/>
  <c r="AO712" i="5"/>
  <c r="S712" i="5"/>
  <c r="AG723" i="5"/>
  <c r="AL726" i="5"/>
  <c r="P726" i="5"/>
  <c r="AI731" i="5"/>
  <c r="X731" i="5"/>
  <c r="AN732" i="5"/>
  <c r="AC732" i="5"/>
  <c r="R744" i="5"/>
  <c r="AC744" i="5"/>
  <c r="AN744" i="5"/>
  <c r="AL751" i="5"/>
  <c r="AA751" i="5"/>
  <c r="P752" i="5"/>
  <c r="AL752" i="5"/>
  <c r="AA752" i="5"/>
  <c r="W760" i="5"/>
  <c r="AS760" i="5"/>
  <c r="AH760" i="5"/>
  <c r="AF774" i="5"/>
  <c r="U774" i="5"/>
  <c r="AN787" i="5"/>
  <c r="R787" i="5"/>
  <c r="AC787" i="5"/>
  <c r="AR797" i="5"/>
  <c r="AG797" i="5"/>
  <c r="V797" i="5"/>
  <c r="Q813" i="5"/>
  <c r="AM813" i="5"/>
  <c r="AB813" i="5"/>
  <c r="W827" i="5"/>
  <c r="AH827" i="5"/>
  <c r="AF837" i="5"/>
  <c r="AQ837" i="5"/>
  <c r="U837" i="5"/>
  <c r="N838" i="5"/>
  <c r="AJ838" i="5"/>
  <c r="P839" i="5"/>
  <c r="AL839" i="5"/>
  <c r="AA839" i="5"/>
  <c r="AD855" i="5"/>
  <c r="S855" i="5"/>
  <c r="AC937" i="5"/>
  <c r="R937" i="5"/>
  <c r="AN937" i="5"/>
  <c r="AH562" i="5"/>
  <c r="Z571" i="5"/>
  <c r="AF579" i="5"/>
  <c r="AT591" i="5"/>
  <c r="AO594" i="5"/>
  <c r="AN604" i="5"/>
  <c r="AS605" i="5"/>
  <c r="AH605" i="5"/>
  <c r="Q609" i="5"/>
  <c r="AD610" i="5"/>
  <c r="AB611" i="5"/>
  <c r="Q611" i="5"/>
  <c r="AC613" i="5"/>
  <c r="AN613" i="5"/>
  <c r="AR622" i="5"/>
  <c r="AG622" i="5"/>
  <c r="AA631" i="5"/>
  <c r="AG636" i="5"/>
  <c r="Q639" i="5"/>
  <c r="AA640" i="5"/>
  <c r="Y645" i="5"/>
  <c r="AJ645" i="5"/>
  <c r="Z646" i="5"/>
  <c r="AK646" i="5"/>
  <c r="AE648" i="5"/>
  <c r="W658" i="5"/>
  <c r="AS658" i="5"/>
  <c r="AA659" i="5"/>
  <c r="P659" i="5"/>
  <c r="AO661" i="5"/>
  <c r="AD661" i="5"/>
  <c r="AK673" i="5"/>
  <c r="O673" i="5"/>
  <c r="Z673" i="5"/>
  <c r="AR675" i="5"/>
  <c r="V675" i="5"/>
  <c r="AJ675" i="5"/>
  <c r="V679" i="5"/>
  <c r="AR679" i="5"/>
  <c r="AO681" i="5"/>
  <c r="AA683" i="5"/>
  <c r="AL683" i="5"/>
  <c r="S687" i="5"/>
  <c r="AD687" i="5"/>
  <c r="Q689" i="5"/>
  <c r="AS692" i="5"/>
  <c r="W692" i="5"/>
  <c r="S693" i="5"/>
  <c r="Y696" i="5"/>
  <c r="AD697" i="5"/>
  <c r="S697" i="5"/>
  <c r="AO703" i="5"/>
  <c r="S703" i="5"/>
  <c r="AQ708" i="5"/>
  <c r="U708" i="5"/>
  <c r="AL715" i="5"/>
  <c r="P715" i="5"/>
  <c r="T717" i="5"/>
  <c r="AP717" i="5"/>
  <c r="N724" i="5"/>
  <c r="Y724" i="5"/>
  <c r="AJ724" i="5"/>
  <c r="T726" i="5"/>
  <c r="AP726" i="5"/>
  <c r="Q739" i="5"/>
  <c r="X743" i="5"/>
  <c r="AI743" i="5"/>
  <c r="AT743" i="5"/>
  <c r="W746" i="5"/>
  <c r="AS746" i="5"/>
  <c r="AH746" i="5"/>
  <c r="AH758" i="5"/>
  <c r="Y762" i="5"/>
  <c r="AJ762" i="5"/>
  <c r="Q762" i="5"/>
  <c r="AR766" i="5"/>
  <c r="V766" i="5"/>
  <c r="AG766" i="5"/>
  <c r="P767" i="5"/>
  <c r="AL767" i="5"/>
  <c r="AA767" i="5"/>
  <c r="O777" i="5"/>
  <c r="Z777" i="5"/>
  <c r="N791" i="5"/>
  <c r="AU791" i="5" s="1"/>
  <c r="AJ791" i="5"/>
  <c r="Y791" i="5"/>
  <c r="AL804" i="5"/>
  <c r="P804" i="5"/>
  <c r="AR805" i="5"/>
  <c r="V805" i="5"/>
  <c r="AG805" i="5"/>
  <c r="R817" i="5"/>
  <c r="AC817" i="5"/>
  <c r="AN817" i="5"/>
  <c r="AR819" i="5"/>
  <c r="AG819" i="5"/>
  <c r="V819" i="5"/>
  <c r="AL820" i="5"/>
  <c r="AA820" i="5"/>
  <c r="AH591" i="5"/>
  <c r="AH596" i="5"/>
  <c r="AF605" i="5"/>
  <c r="N637" i="5"/>
  <c r="AT638" i="5"/>
  <c r="AI638" i="5"/>
  <c r="AD647" i="5"/>
  <c r="N649" i="5"/>
  <c r="R651" i="5"/>
  <c r="AN651" i="5"/>
  <c r="AL653" i="5"/>
  <c r="AA653" i="5"/>
  <c r="P655" i="5"/>
  <c r="AL655" i="5"/>
  <c r="AI662" i="5"/>
  <c r="AD666" i="5"/>
  <c r="Q675" i="5"/>
  <c r="AM675" i="5"/>
  <c r="AI679" i="5"/>
  <c r="X679" i="5"/>
  <c r="AI680" i="5"/>
  <c r="AT680" i="5"/>
  <c r="AA686" i="5"/>
  <c r="AO690" i="5"/>
  <c r="S690" i="5"/>
  <c r="O692" i="5"/>
  <c r="AG694" i="5"/>
  <c r="AF695" i="5"/>
  <c r="S699" i="5"/>
  <c r="AM699" i="5"/>
  <c r="O701" i="5"/>
  <c r="AJ703" i="5"/>
  <c r="AG704" i="5"/>
  <c r="N708" i="5"/>
  <c r="Y708" i="5"/>
  <c r="AR711" i="5"/>
  <c r="V711" i="5"/>
  <c r="AL713" i="5"/>
  <c r="P713" i="5"/>
  <c r="AD713" i="5"/>
  <c r="N716" i="5"/>
  <c r="AJ716" i="5"/>
  <c r="AD719" i="5"/>
  <c r="AQ725" i="5"/>
  <c r="U725" i="5"/>
  <c r="U726" i="5"/>
  <c r="AQ726" i="5"/>
  <c r="AI728" i="5"/>
  <c r="X728" i="5"/>
  <c r="AR737" i="5"/>
  <c r="V737" i="5"/>
  <c r="AK741" i="5"/>
  <c r="Z741" i="5"/>
  <c r="R741" i="5"/>
  <c r="R752" i="5"/>
  <c r="AC752" i="5"/>
  <c r="AN752" i="5"/>
  <c r="X756" i="5"/>
  <c r="AT756" i="5"/>
  <c r="AI756" i="5"/>
  <c r="AT766" i="5"/>
  <c r="X766" i="5"/>
  <c r="R767" i="5"/>
  <c r="AN767" i="5"/>
  <c r="AA770" i="5"/>
  <c r="P770" i="5"/>
  <c r="AB770" i="5"/>
  <c r="AF772" i="5"/>
  <c r="AQ772" i="5"/>
  <c r="U772" i="5"/>
  <c r="S776" i="5"/>
  <c r="AO776" i="5"/>
  <c r="AD776" i="5"/>
  <c r="X778" i="5"/>
  <c r="AT778" i="5"/>
  <c r="AI778" i="5"/>
  <c r="S779" i="5"/>
  <c r="AD779" i="5"/>
  <c r="AB782" i="5"/>
  <c r="Q782" i="5"/>
  <c r="AD783" i="5"/>
  <c r="S785" i="5"/>
  <c r="AD785" i="5"/>
  <c r="W788" i="5"/>
  <c r="AH788" i="5"/>
  <c r="P791" i="5"/>
  <c r="AA791" i="5"/>
  <c r="AL791" i="5"/>
  <c r="U796" i="5"/>
  <c r="AQ796" i="5"/>
  <c r="P808" i="5"/>
  <c r="S809" i="5"/>
  <c r="AD809" i="5"/>
  <c r="R813" i="5"/>
  <c r="AC813" i="5"/>
  <c r="AN813" i="5"/>
  <c r="N821" i="5"/>
  <c r="AJ821" i="5"/>
  <c r="Y821" i="5"/>
  <c r="T828" i="5"/>
  <c r="AE828" i="5"/>
  <c r="AP828" i="5"/>
  <c r="Z899" i="5"/>
  <c r="O899" i="5"/>
  <c r="AK899" i="5"/>
  <c r="AO919" i="5"/>
  <c r="S919" i="5"/>
  <c r="AD919" i="5"/>
  <c r="AL921" i="5"/>
  <c r="P921" i="5"/>
  <c r="AA921" i="5"/>
  <c r="AQ938" i="5"/>
  <c r="AF938" i="5"/>
  <c r="U938" i="5"/>
  <c r="P953" i="5"/>
  <c r="AA953" i="5"/>
  <c r="AL953" i="5"/>
  <c r="AA627" i="5"/>
  <c r="AR631" i="5"/>
  <c r="AG633" i="5"/>
  <c r="T647" i="5"/>
  <c r="AP647" i="5"/>
  <c r="AD651" i="5"/>
  <c r="AH660" i="5"/>
  <c r="W663" i="5"/>
  <c r="AH663" i="5"/>
  <c r="AI665" i="5"/>
  <c r="X665" i="5"/>
  <c r="AD669" i="5"/>
  <c r="AP670" i="5"/>
  <c r="AE670" i="5"/>
  <c r="AB672" i="5"/>
  <c r="P674" i="5"/>
  <c r="AT676" i="5"/>
  <c r="O677" i="5"/>
  <c r="AC682" i="5"/>
  <c r="R682" i="5"/>
  <c r="AN682" i="5"/>
  <c r="AE683" i="5"/>
  <c r="AG695" i="5"/>
  <c r="AJ701" i="5"/>
  <c r="BQ701" i="5" s="1"/>
  <c r="N701" i="5"/>
  <c r="AL701" i="5"/>
  <c r="T705" i="5"/>
  <c r="AP705" i="5"/>
  <c r="X720" i="5"/>
  <c r="AT720" i="5"/>
  <c r="N722" i="5"/>
  <c r="AJ722" i="5"/>
  <c r="AR725" i="5"/>
  <c r="V725" i="5"/>
  <c r="AF725" i="5"/>
  <c r="Y730" i="5"/>
  <c r="BF730" i="5" s="1"/>
  <c r="N730" i="5"/>
  <c r="AJ730" i="5"/>
  <c r="P741" i="5"/>
  <c r="AA741" i="5"/>
  <c r="AL741" i="5"/>
  <c r="AP745" i="5"/>
  <c r="T745" i="5"/>
  <c r="V748" i="5"/>
  <c r="AR748" i="5"/>
  <c r="AG748" i="5"/>
  <c r="AQ771" i="5"/>
  <c r="U771" i="5"/>
  <c r="AR772" i="5"/>
  <c r="V772" i="5"/>
  <c r="AP776" i="5"/>
  <c r="T776" i="5"/>
  <c r="AE776" i="5"/>
  <c r="AC782" i="5"/>
  <c r="AN782" i="5"/>
  <c r="Q789" i="5"/>
  <c r="AB789" i="5"/>
  <c r="AM789" i="5"/>
  <c r="Q793" i="5"/>
  <c r="AB793" i="5"/>
  <c r="V796" i="5"/>
  <c r="AR796" i="5"/>
  <c r="N797" i="5"/>
  <c r="AJ797" i="5"/>
  <c r="AB802" i="5"/>
  <c r="Q805" i="5"/>
  <c r="AM805" i="5"/>
  <c r="AB805" i="5"/>
  <c r="AO809" i="5"/>
  <c r="AC822" i="5"/>
  <c r="R822" i="5"/>
  <c r="AN822" i="5"/>
  <c r="AR823" i="5"/>
  <c r="V823" i="5"/>
  <c r="AG823" i="5"/>
  <c r="AO827" i="5"/>
  <c r="S827" i="5"/>
  <c r="AF828" i="5"/>
  <c r="U828" i="5"/>
  <c r="AQ828" i="5"/>
  <c r="N842" i="5"/>
  <c r="AU842" i="5" s="1"/>
  <c r="AJ842" i="5"/>
  <c r="BQ842" i="5" s="1"/>
  <c r="O849" i="5"/>
  <c r="Z849" i="5"/>
  <c r="P852" i="5"/>
  <c r="AL852" i="5"/>
  <c r="AA852" i="5"/>
  <c r="AR898" i="5"/>
  <c r="AG898" i="5"/>
  <c r="V898" i="5"/>
  <c r="AJ925" i="5"/>
  <c r="Y925" i="5"/>
  <c r="AK931" i="5"/>
  <c r="Z931" i="5"/>
  <c r="O931" i="5"/>
  <c r="AR938" i="5"/>
  <c r="V938" i="5"/>
  <c r="AG938" i="5"/>
  <c r="AL656" i="5"/>
  <c r="AA656" i="5"/>
  <c r="Z658" i="5"/>
  <c r="AK658" i="5"/>
  <c r="O658" i="5"/>
  <c r="N659" i="5"/>
  <c r="N678" i="5"/>
  <c r="Y678" i="5"/>
  <c r="BF678" i="5" s="1"/>
  <c r="AD682" i="5"/>
  <c r="AP699" i="5"/>
  <c r="N703" i="5"/>
  <c r="AC713" i="5"/>
  <c r="R713" i="5"/>
  <c r="P716" i="5"/>
  <c r="AA716" i="5"/>
  <c r="AO718" i="5"/>
  <c r="S718" i="5"/>
  <c r="AK722" i="5"/>
  <c r="O722" i="5"/>
  <c r="AK723" i="5"/>
  <c r="Z723" i="5"/>
  <c r="N728" i="5"/>
  <c r="AJ728" i="5"/>
  <c r="Y728" i="5"/>
  <c r="AB741" i="5"/>
  <c r="AM741" i="5"/>
  <c r="P754" i="5"/>
  <c r="AL754" i="5"/>
  <c r="AA754" i="5"/>
  <c r="Y756" i="5"/>
  <c r="AJ756" i="5"/>
  <c r="R770" i="5"/>
  <c r="AC770" i="5"/>
  <c r="AN770" i="5"/>
  <c r="AR771" i="5"/>
  <c r="V771" i="5"/>
  <c r="N777" i="5"/>
  <c r="Y778" i="5"/>
  <c r="AJ778" i="5"/>
  <c r="P787" i="5"/>
  <c r="AA787" i="5"/>
  <c r="AL787" i="5"/>
  <c r="W790" i="5"/>
  <c r="AH790" i="5"/>
  <c r="W792" i="5"/>
  <c r="AS792" i="5"/>
  <c r="AH792" i="5"/>
  <c r="Z797" i="5"/>
  <c r="AK797" i="5"/>
  <c r="AC802" i="5"/>
  <c r="AN802" i="5"/>
  <c r="R805" i="5"/>
  <c r="AN805" i="5"/>
  <c r="AC805" i="5"/>
  <c r="AA808" i="5"/>
  <c r="X810" i="5"/>
  <c r="AI810" i="5"/>
  <c r="AT810" i="5"/>
  <c r="AL812" i="5"/>
  <c r="P812" i="5"/>
  <c r="AA812" i="5"/>
  <c r="AA849" i="5"/>
  <c r="P849" i="5"/>
  <c r="AL849" i="5"/>
  <c r="AJ851" i="5"/>
  <c r="Y851" i="5"/>
  <c r="N851" i="5"/>
  <c r="AQ890" i="5"/>
  <c r="AF890" i="5"/>
  <c r="U890" i="5"/>
  <c r="AQ894" i="5"/>
  <c r="U894" i="5"/>
  <c r="AF894" i="5"/>
  <c r="R895" i="5"/>
  <c r="AN895" i="5"/>
  <c r="AC895" i="5"/>
  <c r="AH912" i="5"/>
  <c r="W912" i="5"/>
  <c r="AO668" i="5"/>
  <c r="S668" i="5"/>
  <c r="AO672" i="5"/>
  <c r="S672" i="5"/>
  <c r="T673" i="5"/>
  <c r="AE673" i="5"/>
  <c r="AE682" i="5"/>
  <c r="AR705" i="5"/>
  <c r="V705" i="5"/>
  <c r="AK707" i="5"/>
  <c r="Z707" i="5"/>
  <c r="AO713" i="5"/>
  <c r="AP718" i="5"/>
  <c r="T718" i="5"/>
  <c r="N720" i="5"/>
  <c r="Y720" i="5"/>
  <c r="BF720" i="5" s="1"/>
  <c r="X739" i="5"/>
  <c r="AI739" i="5"/>
  <c r="V747" i="5"/>
  <c r="AG747" i="5"/>
  <c r="Q754" i="5"/>
  <c r="AM754" i="5"/>
  <c r="AB754" i="5"/>
  <c r="V760" i="5"/>
  <c r="AR760" i="5"/>
  <c r="AG760" i="5"/>
  <c r="Z763" i="5"/>
  <c r="O763" i="5"/>
  <c r="S764" i="5"/>
  <c r="AO764" i="5"/>
  <c r="AD764" i="5"/>
  <c r="AJ765" i="5"/>
  <c r="Y765" i="5"/>
  <c r="AR776" i="5"/>
  <c r="V776" i="5"/>
  <c r="Q787" i="5"/>
  <c r="AM787" i="5"/>
  <c r="AT792" i="5"/>
  <c r="AI792" i="5"/>
  <c r="S793" i="5"/>
  <c r="AO793" i="5"/>
  <c r="AN793" i="5"/>
  <c r="AO795" i="5"/>
  <c r="P797" i="5"/>
  <c r="AL797" i="5"/>
  <c r="AA797" i="5"/>
  <c r="S805" i="5"/>
  <c r="AD805" i="5"/>
  <c r="AO805" i="5"/>
  <c r="AL826" i="5"/>
  <c r="AA826" i="5"/>
  <c r="P826" i="5"/>
  <c r="AQ836" i="5"/>
  <c r="U836" i="5"/>
  <c r="AF836" i="5"/>
  <c r="S840" i="5"/>
  <c r="AO840" i="5"/>
  <c r="AD840" i="5"/>
  <c r="AB849" i="5"/>
  <c r="Q849" i="5"/>
  <c r="W882" i="5"/>
  <c r="AS882" i="5"/>
  <c r="AH882" i="5"/>
  <c r="AR890" i="5"/>
  <c r="AG890" i="5"/>
  <c r="V890" i="5"/>
  <c r="AO892" i="5"/>
  <c r="AD892" i="5"/>
  <c r="AR894" i="5"/>
  <c r="V894" i="5"/>
  <c r="AG894" i="5"/>
  <c r="AD895" i="5"/>
  <c r="S895" i="5"/>
  <c r="AO895" i="5"/>
  <c r="AE909" i="5"/>
  <c r="AP909" i="5"/>
  <c r="T909" i="5"/>
  <c r="O910" i="5"/>
  <c r="AK910" i="5"/>
  <c r="T832" i="5"/>
  <c r="AP832" i="5"/>
  <c r="AE832" i="5"/>
  <c r="T844" i="5"/>
  <c r="AP844" i="5"/>
  <c r="O866" i="5"/>
  <c r="Z866" i="5"/>
  <c r="AK866" i="5"/>
  <c r="O869" i="5"/>
  <c r="Z869" i="5"/>
  <c r="N876" i="5"/>
  <c r="Y876" i="5"/>
  <c r="W878" i="5"/>
  <c r="AH878" i="5"/>
  <c r="AB883" i="5"/>
  <c r="AM883" i="5"/>
  <c r="Q883" i="5"/>
  <c r="Q885" i="5"/>
  <c r="AB885" i="5"/>
  <c r="W913" i="5"/>
  <c r="AH913" i="5"/>
  <c r="AS913" i="5"/>
  <c r="AQ915" i="5"/>
  <c r="U915" i="5"/>
  <c r="P916" i="5"/>
  <c r="AL916" i="5"/>
  <c r="AA916" i="5"/>
  <c r="O933" i="5"/>
  <c r="AK933" i="5"/>
  <c r="Z933" i="5"/>
  <c r="AT966" i="5"/>
  <c r="AI966" i="5"/>
  <c r="X966" i="5"/>
  <c r="AM971" i="5"/>
  <c r="AB971" i="5"/>
  <c r="Q971" i="5"/>
  <c r="AC990" i="5"/>
  <c r="AN990" i="5"/>
  <c r="R990" i="5"/>
  <c r="Y1012" i="5"/>
  <c r="AJ1012" i="5"/>
  <c r="N1012" i="5"/>
  <c r="S1013" i="5"/>
  <c r="AD1013" i="5"/>
  <c r="AL708" i="5"/>
  <c r="N712" i="5"/>
  <c r="AJ712" i="5"/>
  <c r="T715" i="5"/>
  <c r="AP715" i="5"/>
  <c r="P717" i="5"/>
  <c r="AE719" i="5"/>
  <c r="AR720" i="5"/>
  <c r="S724" i="5"/>
  <c r="AK725" i="5"/>
  <c r="Z725" i="5"/>
  <c r="Q725" i="5"/>
  <c r="AJ726" i="5"/>
  <c r="AQ730" i="5"/>
  <c r="AF730" i="5"/>
  <c r="Q738" i="5"/>
  <c r="AK743" i="5"/>
  <c r="Z743" i="5"/>
  <c r="AG751" i="5"/>
  <c r="AR751" i="5"/>
  <c r="V751" i="5"/>
  <c r="AH751" i="5"/>
  <c r="X753" i="5"/>
  <c r="AT753" i="5"/>
  <c r="AK755" i="5"/>
  <c r="O755" i="5"/>
  <c r="AT758" i="5"/>
  <c r="AL761" i="5"/>
  <c r="P761" i="5"/>
  <c r="AA761" i="5"/>
  <c r="R765" i="5"/>
  <c r="R773" i="5"/>
  <c r="S781" i="5"/>
  <c r="AD781" i="5"/>
  <c r="AA784" i="5"/>
  <c r="U786" i="5"/>
  <c r="AQ786" i="5"/>
  <c r="AB788" i="5"/>
  <c r="AM788" i="5"/>
  <c r="Q788" i="5"/>
  <c r="AD788" i="5"/>
  <c r="AR793" i="5"/>
  <c r="V793" i="5"/>
  <c r="S801" i="5"/>
  <c r="AD801" i="5"/>
  <c r="AO801" i="5"/>
  <c r="AA803" i="5"/>
  <c r="P803" i="5"/>
  <c r="AL803" i="5"/>
  <c r="AO804" i="5"/>
  <c r="S804" i="5"/>
  <c r="Q815" i="5"/>
  <c r="AI819" i="5"/>
  <c r="X819" i="5"/>
  <c r="AD820" i="5"/>
  <c r="AL823" i="5"/>
  <c r="AA823" i="5"/>
  <c r="P823" i="5"/>
  <c r="AT829" i="5"/>
  <c r="O830" i="5"/>
  <c r="AQ832" i="5"/>
  <c r="AF832" i="5"/>
  <c r="AE833" i="5"/>
  <c r="Y835" i="5"/>
  <c r="AJ835" i="5"/>
  <c r="T841" i="5"/>
  <c r="AE841" i="5"/>
  <c r="AQ842" i="5"/>
  <c r="U842" i="5"/>
  <c r="AF842" i="5"/>
  <c r="AD863" i="5"/>
  <c r="S863" i="5"/>
  <c r="AO863" i="5"/>
  <c r="T864" i="5"/>
  <c r="AP864" i="5"/>
  <c r="R873" i="5"/>
  <c r="AC873" i="5"/>
  <c r="AG874" i="5"/>
  <c r="AR874" i="5"/>
  <c r="V874" i="5"/>
  <c r="X878" i="5"/>
  <c r="AI878" i="5"/>
  <c r="AI913" i="5"/>
  <c r="AT913" i="5"/>
  <c r="AH952" i="5"/>
  <c r="W952" i="5"/>
  <c r="AS952" i="5"/>
  <c r="AG719" i="5"/>
  <c r="N721" i="5"/>
  <c r="V722" i="5"/>
  <c r="AR722" i="5"/>
  <c r="AO729" i="5"/>
  <c r="S729" i="5"/>
  <c r="AO731" i="5"/>
  <c r="S731" i="5"/>
  <c r="AT734" i="5"/>
  <c r="X734" i="5"/>
  <c r="R740" i="5"/>
  <c r="AN740" i="5"/>
  <c r="AG745" i="5"/>
  <c r="V745" i="5"/>
  <c r="T749" i="5"/>
  <c r="AE749" i="5"/>
  <c r="AI751" i="5"/>
  <c r="AB761" i="5"/>
  <c r="AC769" i="5"/>
  <c r="X771" i="5"/>
  <c r="AT771" i="5"/>
  <c r="AJ775" i="5"/>
  <c r="BQ775" i="5" s="1"/>
  <c r="Y775" i="5"/>
  <c r="Q777" i="5"/>
  <c r="AB777" i="5"/>
  <c r="X782" i="5"/>
  <c r="AT782" i="5"/>
  <c r="AR783" i="5"/>
  <c r="V783" i="5"/>
  <c r="AR786" i="5"/>
  <c r="V786" i="5"/>
  <c r="AC788" i="5"/>
  <c r="AN788" i="5"/>
  <c r="R788" i="5"/>
  <c r="W793" i="5"/>
  <c r="AS793" i="5"/>
  <c r="AL794" i="5"/>
  <c r="P794" i="5"/>
  <c r="AR795" i="5"/>
  <c r="V795" i="5"/>
  <c r="AB803" i="5"/>
  <c r="AM803" i="5"/>
  <c r="Q803" i="5"/>
  <c r="AL806" i="5"/>
  <c r="AA806" i="5"/>
  <c r="P806" i="5"/>
  <c r="AC807" i="5"/>
  <c r="AN807" i="5"/>
  <c r="AD812" i="5"/>
  <c r="X814" i="5"/>
  <c r="AI814" i="5"/>
  <c r="AE824" i="5"/>
  <c r="T824" i="5"/>
  <c r="N830" i="5"/>
  <c r="AU830" i="5" s="1"/>
  <c r="AJ830" i="5"/>
  <c r="AO833" i="5"/>
  <c r="AG842" i="5"/>
  <c r="V842" i="5"/>
  <c r="AG857" i="5"/>
  <c r="V857" i="5"/>
  <c r="AR857" i="5"/>
  <c r="N861" i="5"/>
  <c r="AU861" i="5" s="1"/>
  <c r="Y861" i="5"/>
  <c r="BF861" i="5" s="1"/>
  <c r="AE863" i="5"/>
  <c r="AQ864" i="5"/>
  <c r="U864" i="5"/>
  <c r="AP867" i="5"/>
  <c r="T867" i="5"/>
  <c r="AE867" i="5"/>
  <c r="AR870" i="5"/>
  <c r="AG870" i="5"/>
  <c r="V870" i="5"/>
  <c r="P871" i="5"/>
  <c r="AA871" i="5"/>
  <c r="AH874" i="5"/>
  <c r="W874" i="5"/>
  <c r="AS874" i="5"/>
  <c r="AE956" i="5"/>
  <c r="T956" i="5"/>
  <c r="AR965" i="5"/>
  <c r="AG965" i="5"/>
  <c r="V965" i="5"/>
  <c r="R968" i="5"/>
  <c r="AC968" i="5"/>
  <c r="AN968" i="5"/>
  <c r="AH710" i="5"/>
  <c r="AD716" i="5"/>
  <c r="AD729" i="5"/>
  <c r="T731" i="5"/>
  <c r="AP731" i="5"/>
  <c r="AB738" i="5"/>
  <c r="AC740" i="5"/>
  <c r="R742" i="5"/>
  <c r="AC742" i="5"/>
  <c r="AO747" i="5"/>
  <c r="AD747" i="5"/>
  <c r="AC747" i="5"/>
  <c r="Y758" i="5"/>
  <c r="AJ758" i="5"/>
  <c r="AC761" i="5"/>
  <c r="AI763" i="5"/>
  <c r="X763" i="5"/>
  <c r="AT763" i="5"/>
  <c r="AK768" i="5"/>
  <c r="O768" i="5"/>
  <c r="AR780" i="5"/>
  <c r="V780" i="5"/>
  <c r="AS783" i="5"/>
  <c r="W783" i="5"/>
  <c r="AH783" i="5"/>
  <c r="W786" i="5"/>
  <c r="AS786" i="5"/>
  <c r="W795" i="5"/>
  <c r="AS795" i="5"/>
  <c r="AI798" i="5"/>
  <c r="X798" i="5"/>
  <c r="N811" i="5"/>
  <c r="AU811" i="5" s="1"/>
  <c r="AJ811" i="5"/>
  <c r="W842" i="5"/>
  <c r="AH842" i="5"/>
  <c r="AS857" i="5"/>
  <c r="W857" i="5"/>
  <c r="AH857" i="5"/>
  <c r="V864" i="5"/>
  <c r="AR864" i="5"/>
  <c r="AG864" i="5"/>
  <c r="AK869" i="5"/>
  <c r="AS870" i="5"/>
  <c r="W870" i="5"/>
  <c r="AH870" i="5"/>
  <c r="AK895" i="5"/>
  <c r="O895" i="5"/>
  <c r="AN907" i="5"/>
  <c r="R907" i="5"/>
  <c r="S918" i="5"/>
  <c r="AO918" i="5"/>
  <c r="AD918" i="5"/>
  <c r="U948" i="5"/>
  <c r="AQ948" i="5"/>
  <c r="AF948" i="5"/>
  <c r="X954" i="5"/>
  <c r="AT954" i="5"/>
  <c r="AI954" i="5"/>
  <c r="AI963" i="5"/>
  <c r="X963" i="5"/>
  <c r="AJ658" i="5"/>
  <c r="AE664" i="5"/>
  <c r="O697" i="5"/>
  <c r="AK706" i="5"/>
  <c r="AD707" i="5"/>
  <c r="AI710" i="5"/>
  <c r="AB711" i="5"/>
  <c r="AG715" i="5"/>
  <c r="AD723" i="5"/>
  <c r="AE729" i="5"/>
  <c r="U731" i="5"/>
  <c r="AQ731" i="5"/>
  <c r="N734" i="5"/>
  <c r="AU734" i="5" s="1"/>
  <c r="Y734" i="5"/>
  <c r="R738" i="5"/>
  <c r="AN738" i="5"/>
  <c r="AC738" i="5"/>
  <c r="AL743" i="5"/>
  <c r="AS744" i="5"/>
  <c r="AH744" i="5"/>
  <c r="T747" i="5"/>
  <c r="AE747" i="5"/>
  <c r="AK753" i="5"/>
  <c r="Z753" i="5"/>
  <c r="AC755" i="5"/>
  <c r="AN755" i="5"/>
  <c r="AQ757" i="5"/>
  <c r="U757" i="5"/>
  <c r="S761" i="5"/>
  <c r="AO761" i="5"/>
  <c r="AD761" i="5"/>
  <c r="Z768" i="5"/>
  <c r="AG780" i="5"/>
  <c r="AT783" i="5"/>
  <c r="AI783" i="5"/>
  <c r="AT786" i="5"/>
  <c r="X786" i="5"/>
  <c r="U792" i="5"/>
  <c r="AQ792" i="5"/>
  <c r="AM794" i="5"/>
  <c r="AL799" i="5"/>
  <c r="AA799" i="5"/>
  <c r="AG824" i="5"/>
  <c r="AR824" i="5"/>
  <c r="V824" i="5"/>
  <c r="Z829" i="5"/>
  <c r="AK829" i="5"/>
  <c r="Q840" i="5"/>
  <c r="AM840" i="5"/>
  <c r="AC853" i="5"/>
  <c r="AB855" i="5"/>
  <c r="AT857" i="5"/>
  <c r="X857" i="5"/>
  <c r="AH864" i="5"/>
  <c r="W864" i="5"/>
  <c r="AS864" i="5"/>
  <c r="P895" i="5"/>
  <c r="AL895" i="5"/>
  <c r="Z895" i="5"/>
  <c r="AC902" i="5"/>
  <c r="AN902" i="5"/>
  <c r="S907" i="5"/>
  <c r="AO907" i="5"/>
  <c r="R957" i="5"/>
  <c r="AC957" i="5"/>
  <c r="AN957" i="5"/>
  <c r="AG652" i="5"/>
  <c r="AH670" i="5"/>
  <c r="AB674" i="5"/>
  <c r="AE677" i="5"/>
  <c r="AE691" i="5"/>
  <c r="AE707" i="5"/>
  <c r="AJ710" i="5"/>
  <c r="Y712" i="5"/>
  <c r="AS718" i="5"/>
  <c r="AP719" i="5"/>
  <c r="AE720" i="5"/>
  <c r="AE723" i="5"/>
  <c r="AR729" i="5"/>
  <c r="AG729" i="5"/>
  <c r="AF729" i="5"/>
  <c r="AR731" i="5"/>
  <c r="V731" i="5"/>
  <c r="AQ736" i="5"/>
  <c r="AF736" i="5"/>
  <c r="AT744" i="5"/>
  <c r="AP747" i="5"/>
  <c r="AQ748" i="5"/>
  <c r="U748" i="5"/>
  <c r="P753" i="5"/>
  <c r="AA753" i="5"/>
  <c r="AA755" i="5"/>
  <c r="AS762" i="5"/>
  <c r="AH762" i="5"/>
  <c r="AP766" i="5"/>
  <c r="T766" i="5"/>
  <c r="O771" i="5"/>
  <c r="Z771" i="5"/>
  <c r="P772" i="5"/>
  <c r="AL772" i="5"/>
  <c r="AA772" i="5"/>
  <c r="AS779" i="5"/>
  <c r="AT780" i="5"/>
  <c r="X780" i="5"/>
  <c r="AI780" i="5"/>
  <c r="AT789" i="5"/>
  <c r="AI789" i="5"/>
  <c r="AA790" i="5"/>
  <c r="AN791" i="5"/>
  <c r="AR792" i="5"/>
  <c r="V792" i="5"/>
  <c r="AB799" i="5"/>
  <c r="AM799" i="5"/>
  <c r="Y799" i="5"/>
  <c r="AM817" i="5"/>
  <c r="Q817" i="5"/>
  <c r="AL822" i="5"/>
  <c r="P822" i="5"/>
  <c r="AL829" i="5"/>
  <c r="AA829" i="5"/>
  <c r="AK830" i="5"/>
  <c r="U832" i="5"/>
  <c r="AS839" i="5"/>
  <c r="W839" i="5"/>
  <c r="AH839" i="5"/>
  <c r="R840" i="5"/>
  <c r="AN840" i="5"/>
  <c r="AD853" i="5"/>
  <c r="AO853" i="5"/>
  <c r="AM855" i="5"/>
  <c r="AH856" i="5"/>
  <c r="W856" i="5"/>
  <c r="AS856" i="5"/>
  <c r="AN858" i="5"/>
  <c r="R858" i="5"/>
  <c r="AC858" i="5"/>
  <c r="X860" i="5"/>
  <c r="AI860" i="5"/>
  <c r="AM861" i="5"/>
  <c r="AB861" i="5"/>
  <c r="Q861" i="5"/>
  <c r="P887" i="5"/>
  <c r="AA887" i="5"/>
  <c r="AL887" i="5"/>
  <c r="Q895" i="5"/>
  <c r="AM895" i="5"/>
  <c r="AA895" i="5"/>
  <c r="N899" i="5"/>
  <c r="Y899" i="5"/>
  <c r="AJ899" i="5"/>
  <c r="AQ784" i="5"/>
  <c r="AT788" i="5"/>
  <c r="X788" i="5"/>
  <c r="AB790" i="5"/>
  <c r="U802" i="5"/>
  <c r="AF802" i="5"/>
  <c r="AE808" i="5"/>
  <c r="T808" i="5"/>
  <c r="R825" i="5"/>
  <c r="AN825" i="5"/>
  <c r="AF833" i="5"/>
  <c r="U833" i="5"/>
  <c r="AQ833" i="5"/>
  <c r="AH834" i="5"/>
  <c r="W834" i="5"/>
  <c r="P835" i="5"/>
  <c r="AA835" i="5"/>
  <c r="Z838" i="5"/>
  <c r="O838" i="5"/>
  <c r="AB839" i="5"/>
  <c r="AM839" i="5"/>
  <c r="AS867" i="5"/>
  <c r="W867" i="5"/>
  <c r="AH867" i="5"/>
  <c r="T877" i="5"/>
  <c r="AE877" i="5"/>
  <c r="R885" i="5"/>
  <c r="AC885" i="5"/>
  <c r="Q893" i="5"/>
  <c r="AB893" i="5"/>
  <c r="AM893" i="5"/>
  <c r="AS894" i="5"/>
  <c r="AH894" i="5"/>
  <c r="W894" i="5"/>
  <c r="AH898" i="5"/>
  <c r="W898" i="5"/>
  <c r="AS898" i="5"/>
  <c r="AA933" i="5"/>
  <c r="P933" i="5"/>
  <c r="W938" i="5"/>
  <c r="AH938" i="5"/>
  <c r="Z952" i="5"/>
  <c r="AK952" i="5"/>
  <c r="O952" i="5"/>
  <c r="U980" i="5"/>
  <c r="AQ980" i="5"/>
  <c r="AF980" i="5"/>
  <c r="AC981" i="5"/>
  <c r="R981" i="5"/>
  <c r="AN981" i="5"/>
  <c r="AR982" i="5"/>
  <c r="AG982" i="5"/>
  <c r="V982" i="5"/>
  <c r="Z1012" i="5"/>
  <c r="AK1012" i="5"/>
  <c r="R734" i="5"/>
  <c r="AI735" i="5"/>
  <c r="AG738" i="5"/>
  <c r="AM740" i="5"/>
  <c r="AT741" i="5"/>
  <c r="T751" i="5"/>
  <c r="AK754" i="5"/>
  <c r="AI755" i="5"/>
  <c r="P757" i="5"/>
  <c r="P764" i="5"/>
  <c r="AG769" i="5"/>
  <c r="AP771" i="5"/>
  <c r="AN776" i="5"/>
  <c r="AQ780" i="5"/>
  <c r="AJ781" i="5"/>
  <c r="P783" i="5"/>
  <c r="AR784" i="5"/>
  <c r="R792" i="5"/>
  <c r="AQ802" i="5"/>
  <c r="AR803" i="5"/>
  <c r="V803" i="5"/>
  <c r="AQ804" i="5"/>
  <c r="AG813" i="5"/>
  <c r="AO815" i="5"/>
  <c r="AD815" i="5"/>
  <c r="U820" i="5"/>
  <c r="AF820" i="5"/>
  <c r="AR821" i="5"/>
  <c r="V821" i="5"/>
  <c r="AH822" i="5"/>
  <c r="AS822" i="5"/>
  <c r="S843" i="5"/>
  <c r="AO843" i="5"/>
  <c r="AD843" i="5"/>
  <c r="O847" i="5"/>
  <c r="AK847" i="5"/>
  <c r="Y853" i="5"/>
  <c r="AJ853" i="5"/>
  <c r="S864" i="5"/>
  <c r="AR866" i="5"/>
  <c r="V866" i="5"/>
  <c r="AT867" i="5"/>
  <c r="X867" i="5"/>
  <c r="N878" i="5"/>
  <c r="Y878" i="5"/>
  <c r="AD885" i="5"/>
  <c r="S885" i="5"/>
  <c r="AN893" i="5"/>
  <c r="N896" i="5"/>
  <c r="Y896" i="5"/>
  <c r="AE902" i="5"/>
  <c r="T902" i="5"/>
  <c r="AL903" i="5"/>
  <c r="AA903" i="5"/>
  <c r="S912" i="5"/>
  <c r="AO912" i="5"/>
  <c r="AD912" i="5"/>
  <c r="AB913" i="5"/>
  <c r="Q913" i="5"/>
  <c r="AM913" i="5"/>
  <c r="U926" i="5"/>
  <c r="AQ926" i="5"/>
  <c r="AT932" i="5"/>
  <c r="AI932" i="5"/>
  <c r="X932" i="5"/>
  <c r="X938" i="5"/>
  <c r="AT938" i="5"/>
  <c r="AI938" i="5"/>
  <c r="S949" i="5"/>
  <c r="AO949" i="5"/>
  <c r="AD949" i="5"/>
  <c r="AE713" i="5"/>
  <c r="Q757" i="5"/>
  <c r="AN758" i="5"/>
  <c r="AG759" i="5"/>
  <c r="U760" i="5"/>
  <c r="AK761" i="5"/>
  <c r="AJ769" i="5"/>
  <c r="AD782" i="5"/>
  <c r="AS784" i="5"/>
  <c r="AI788" i="5"/>
  <c r="AA796" i="5"/>
  <c r="AG799" i="5"/>
  <c r="AP800" i="5"/>
  <c r="AR801" i="5"/>
  <c r="V801" i="5"/>
  <c r="AR802" i="5"/>
  <c r="AT804" i="5"/>
  <c r="AQ812" i="5"/>
  <c r="AJ813" i="5"/>
  <c r="AL818" i="5"/>
  <c r="P818" i="5"/>
  <c r="AB818" i="5"/>
  <c r="AQ820" i="5"/>
  <c r="AG830" i="5"/>
  <c r="V830" i="5"/>
  <c r="Y847" i="5"/>
  <c r="AP851" i="5"/>
  <c r="AE851" i="5"/>
  <c r="W866" i="5"/>
  <c r="AS866" i="5"/>
  <c r="AP868" i="5"/>
  <c r="AE868" i="5"/>
  <c r="R891" i="5"/>
  <c r="AC891" i="5"/>
  <c r="AN891" i="5"/>
  <c r="AQ902" i="5"/>
  <c r="U902" i="5"/>
  <c r="AF902" i="5"/>
  <c r="AJ922" i="5"/>
  <c r="Y922" i="5"/>
  <c r="T925" i="5"/>
  <c r="AP925" i="5"/>
  <c r="AE925" i="5"/>
  <c r="AL930" i="5"/>
  <c r="P930" i="5"/>
  <c r="AL933" i="5"/>
  <c r="AI940" i="5"/>
  <c r="X940" i="5"/>
  <c r="AT940" i="5"/>
  <c r="AA950" i="5"/>
  <c r="AL950" i="5"/>
  <c r="P950" i="5"/>
  <c r="Z950" i="5"/>
  <c r="X988" i="5"/>
  <c r="AT988" i="5"/>
  <c r="AI988" i="5"/>
  <c r="AC993" i="5"/>
  <c r="AI997" i="5"/>
  <c r="AT997" i="5"/>
  <c r="O735" i="5"/>
  <c r="AC750" i="5"/>
  <c r="O761" i="5"/>
  <c r="AG762" i="5"/>
  <c r="AS767" i="5"/>
  <c r="N769" i="5"/>
  <c r="AU769" i="5" s="1"/>
  <c r="AM783" i="5"/>
  <c r="N785" i="5"/>
  <c r="AU785" i="5" s="1"/>
  <c r="S786" i="5"/>
  <c r="AO786" i="5"/>
  <c r="AR791" i="5"/>
  <c r="AG791" i="5"/>
  <c r="AD791" i="5"/>
  <c r="W801" i="5"/>
  <c r="AS801" i="5"/>
  <c r="AS808" i="5"/>
  <c r="W808" i="5"/>
  <c r="Q810" i="5"/>
  <c r="AB810" i="5"/>
  <c r="W811" i="5"/>
  <c r="AH811" i="5"/>
  <c r="AC815" i="5"/>
  <c r="W820" i="5"/>
  <c r="AS820" i="5"/>
  <c r="AJ823" i="5"/>
  <c r="Y823" i="5"/>
  <c r="AI826" i="5"/>
  <c r="X826" i="5"/>
  <c r="AA828" i="5"/>
  <c r="AH830" i="5"/>
  <c r="W830" i="5"/>
  <c r="AS830" i="5"/>
  <c r="R832" i="5"/>
  <c r="AN832" i="5"/>
  <c r="S836" i="5"/>
  <c r="AO836" i="5"/>
  <c r="Z844" i="5"/>
  <c r="O844" i="5"/>
  <c r="AK844" i="5"/>
  <c r="Z847" i="5"/>
  <c r="AL850" i="5"/>
  <c r="AA850" i="5"/>
  <c r="P850" i="5"/>
  <c r="AQ851" i="5"/>
  <c r="U851" i="5"/>
  <c r="V854" i="5"/>
  <c r="AG854" i="5"/>
  <c r="U868" i="5"/>
  <c r="AF868" i="5"/>
  <c r="AQ868" i="5"/>
  <c r="AQ882" i="5"/>
  <c r="AF882" i="5"/>
  <c r="AO888" i="5"/>
  <c r="AD888" i="5"/>
  <c r="U900" i="5"/>
  <c r="AQ900" i="5"/>
  <c r="AF900" i="5"/>
  <c r="Q901" i="5"/>
  <c r="AM901" i="5"/>
  <c r="Q930" i="5"/>
  <c r="AM930" i="5"/>
  <c r="AP945" i="5"/>
  <c r="T945" i="5"/>
  <c r="AE945" i="5"/>
  <c r="AO948" i="5"/>
  <c r="S948" i="5"/>
  <c r="U949" i="5"/>
  <c r="AQ949" i="5"/>
  <c r="AF949" i="5"/>
  <c r="AK950" i="5"/>
  <c r="W962" i="5"/>
  <c r="AH962" i="5"/>
  <c r="AS962" i="5"/>
  <c r="AM986" i="5"/>
  <c r="Q986" i="5"/>
  <c r="AB986" i="5"/>
  <c r="X987" i="5"/>
  <c r="AI987" i="5"/>
  <c r="AT987" i="5"/>
  <c r="AQ1007" i="5"/>
  <c r="U1007" i="5"/>
  <c r="AF1007" i="5"/>
  <c r="AC756" i="5"/>
  <c r="AI759" i="5"/>
  <c r="AF775" i="5"/>
  <c r="AH777" i="5"/>
  <c r="Z778" i="5"/>
  <c r="AK779" i="5"/>
  <c r="AB780" i="5"/>
  <c r="AD786" i="5"/>
  <c r="AG789" i="5"/>
  <c r="AM790" i="5"/>
  <c r="AD796" i="5"/>
  <c r="AR798" i="5"/>
  <c r="AG798" i="5"/>
  <c r="AT802" i="5"/>
  <c r="AC810" i="5"/>
  <c r="AN810" i="5"/>
  <c r="AM810" i="5"/>
  <c r="AR814" i="5"/>
  <c r="V814" i="5"/>
  <c r="AI820" i="5"/>
  <c r="X820" i="5"/>
  <c r="AT820" i="5"/>
  <c r="AK823" i="5"/>
  <c r="Z823" i="5"/>
  <c r="AR825" i="5"/>
  <c r="V825" i="5"/>
  <c r="AM828" i="5"/>
  <c r="AB828" i="5"/>
  <c r="X830" i="5"/>
  <c r="AT830" i="5"/>
  <c r="T836" i="5"/>
  <c r="AP836" i="5"/>
  <c r="AE836" i="5"/>
  <c r="AC841" i="5"/>
  <c r="AL844" i="5"/>
  <c r="P844" i="5"/>
  <c r="AA844" i="5"/>
  <c r="W858" i="5"/>
  <c r="AD864" i="5"/>
  <c r="AR882" i="5"/>
  <c r="AG882" i="5"/>
  <c r="V882" i="5"/>
  <c r="O887" i="5"/>
  <c r="AK887" i="5"/>
  <c r="N892" i="5"/>
  <c r="Y892" i="5"/>
  <c r="P920" i="5"/>
  <c r="AL920" i="5"/>
  <c r="AA920" i="5"/>
  <c r="V928" i="5"/>
  <c r="AG928" i="5"/>
  <c r="AR928" i="5"/>
  <c r="AN930" i="5"/>
  <c r="R930" i="5"/>
  <c r="AB930" i="5"/>
  <c r="AA942" i="5"/>
  <c r="AL942" i="5"/>
  <c r="P942" i="5"/>
  <c r="T948" i="5"/>
  <c r="AP948" i="5"/>
  <c r="AG949" i="5"/>
  <c r="AR949" i="5"/>
  <c r="V949" i="5"/>
  <c r="X962" i="5"/>
  <c r="AT962" i="5"/>
  <c r="AI962" i="5"/>
  <c r="AB979" i="5"/>
  <c r="Q979" i="5"/>
  <c r="AM979" i="5"/>
  <c r="W983" i="5"/>
  <c r="AS983" i="5"/>
  <c r="AH983" i="5"/>
  <c r="AR985" i="5"/>
  <c r="V985" i="5"/>
  <c r="AG985" i="5"/>
  <c r="AK853" i="5"/>
  <c r="Z853" i="5"/>
  <c r="AE854" i="5"/>
  <c r="N857" i="5"/>
  <c r="AM868" i="5"/>
  <c r="Q868" i="5"/>
  <c r="AS876" i="5"/>
  <c r="N877" i="5"/>
  <c r="AU877" i="5" s="1"/>
  <c r="AO880" i="5"/>
  <c r="AD880" i="5"/>
  <c r="N882" i="5"/>
  <c r="Y882" i="5"/>
  <c r="X890" i="5"/>
  <c r="AT890" i="5"/>
  <c r="AI890" i="5"/>
  <c r="AD893" i="5"/>
  <c r="S893" i="5"/>
  <c r="AO893" i="5"/>
  <c r="X894" i="5"/>
  <c r="AT894" i="5"/>
  <c r="AI894" i="5"/>
  <c r="AS900" i="5"/>
  <c r="AH900" i="5"/>
  <c r="R901" i="5"/>
  <c r="AN901" i="5"/>
  <c r="Q903" i="5"/>
  <c r="AB903" i="5"/>
  <c r="N905" i="5"/>
  <c r="Y905" i="5"/>
  <c r="AB943" i="5"/>
  <c r="Q943" i="5"/>
  <c r="X965" i="5"/>
  <c r="AT965" i="5"/>
  <c r="AI965" i="5"/>
  <c r="AD968" i="5"/>
  <c r="S968" i="5"/>
  <c r="AO968" i="5"/>
  <c r="AN971" i="5"/>
  <c r="R971" i="5"/>
  <c r="AT972" i="5"/>
  <c r="X972" i="5"/>
  <c r="AI972" i="5"/>
  <c r="AJ990" i="5"/>
  <c r="BQ990" i="5" s="1"/>
  <c r="N990" i="5"/>
  <c r="AU990" i="5" s="1"/>
  <c r="AR850" i="5"/>
  <c r="AT851" i="5"/>
  <c r="X851" i="5"/>
  <c r="AS861" i="5"/>
  <c r="AT864" i="5"/>
  <c r="AT865" i="5"/>
  <c r="AN868" i="5"/>
  <c r="AC868" i="5"/>
  <c r="N874" i="5"/>
  <c r="Y874" i="5"/>
  <c r="AD879" i="5"/>
  <c r="AO879" i="5"/>
  <c r="X896" i="5"/>
  <c r="AT896" i="5"/>
  <c r="AI896" i="5"/>
  <c r="AI899" i="5"/>
  <c r="AT899" i="5"/>
  <c r="X899" i="5"/>
  <c r="AD901" i="5"/>
  <c r="AO901" i="5"/>
  <c r="AF907" i="5"/>
  <c r="U907" i="5"/>
  <c r="AQ907" i="5"/>
  <c r="AS908" i="5"/>
  <c r="W908" i="5"/>
  <c r="AC915" i="5"/>
  <c r="R915" i="5"/>
  <c r="AQ921" i="5"/>
  <c r="W922" i="5"/>
  <c r="AS922" i="5"/>
  <c r="AB932" i="5"/>
  <c r="Q932" i="5"/>
  <c r="AM932" i="5"/>
  <c r="AR942" i="5"/>
  <c r="AG942" i="5"/>
  <c r="N947" i="5"/>
  <c r="AU947" i="5" s="1"/>
  <c r="Y947" i="5"/>
  <c r="BF947" i="5" s="1"/>
  <c r="AP968" i="5"/>
  <c r="AQ989" i="5"/>
  <c r="AF989" i="5"/>
  <c r="AR996" i="5"/>
  <c r="AG996" i="5"/>
  <c r="V996" i="5"/>
  <c r="N997" i="5"/>
  <c r="AJ997" i="5"/>
  <c r="Y997" i="5"/>
  <c r="Y1006" i="5"/>
  <c r="BF1006" i="5" s="1"/>
  <c r="N1006" i="5"/>
  <c r="AU1006" i="5" s="1"/>
  <c r="AE1008" i="5"/>
  <c r="T1008" i="5"/>
  <c r="AE796" i="5"/>
  <c r="V809" i="5"/>
  <c r="AE812" i="5"/>
  <c r="P819" i="5"/>
  <c r="AK821" i="5"/>
  <c r="AF824" i="5"/>
  <c r="U824" i="5"/>
  <c r="AQ824" i="5"/>
  <c r="Z828" i="5"/>
  <c r="O828" i="5"/>
  <c r="R828" i="5"/>
  <c r="S832" i="5"/>
  <c r="AO832" i="5"/>
  <c r="AB836" i="5"/>
  <c r="AQ840" i="5"/>
  <c r="P841" i="5"/>
  <c r="AC844" i="5"/>
  <c r="S847" i="5"/>
  <c r="AA853" i="5"/>
  <c r="AQ854" i="5"/>
  <c r="X855" i="5"/>
  <c r="AI855" i="5"/>
  <c r="Q858" i="5"/>
  <c r="AM858" i="5"/>
  <c r="R859" i="5"/>
  <c r="AC859" i="5"/>
  <c r="AT861" i="5"/>
  <c r="AJ863" i="5"/>
  <c r="Y863" i="5"/>
  <c r="AB868" i="5"/>
  <c r="AI870" i="5"/>
  <c r="AT875" i="5"/>
  <c r="AI875" i="5"/>
  <c r="O877" i="5"/>
  <c r="Z877" i="5"/>
  <c r="AE879" i="5"/>
  <c r="Z883" i="5"/>
  <c r="O883" i="5"/>
  <c r="AN884" i="5"/>
  <c r="R884" i="5"/>
  <c r="N890" i="5"/>
  <c r="Y890" i="5"/>
  <c r="AT898" i="5"/>
  <c r="W900" i="5"/>
  <c r="AM903" i="5"/>
  <c r="S906" i="5"/>
  <c r="AO906" i="5"/>
  <c r="AG907" i="5"/>
  <c r="V907" i="5"/>
  <c r="AR907" i="5"/>
  <c r="AT908" i="5"/>
  <c r="X908" i="5"/>
  <c r="AN910" i="5"/>
  <c r="R910" i="5"/>
  <c r="AC910" i="5"/>
  <c r="AD915" i="5"/>
  <c r="S915" i="5"/>
  <c r="AE926" i="5"/>
  <c r="AP926" i="5"/>
  <c r="T926" i="5"/>
  <c r="AH927" i="5"/>
  <c r="W927" i="5"/>
  <c r="N931" i="5"/>
  <c r="AJ931" i="5"/>
  <c r="AN932" i="5"/>
  <c r="R932" i="5"/>
  <c r="AT934" i="5"/>
  <c r="X934" i="5"/>
  <c r="AI934" i="5"/>
  <c r="AR936" i="5"/>
  <c r="AG936" i="5"/>
  <c r="AP961" i="5"/>
  <c r="T961" i="5"/>
  <c r="AK963" i="5"/>
  <c r="Z963" i="5"/>
  <c r="AR989" i="5"/>
  <c r="AG989" i="5"/>
  <c r="V989" i="5"/>
  <c r="AL990" i="5"/>
  <c r="AA990" i="5"/>
  <c r="O997" i="5"/>
  <c r="Z997" i="5"/>
  <c r="AK997" i="5"/>
  <c r="Z1006" i="5"/>
  <c r="O1006" i="5"/>
  <c r="AL825" i="5"/>
  <c r="P825" i="5"/>
  <c r="Q826" i="5"/>
  <c r="AB826" i="5"/>
  <c r="AT839" i="5"/>
  <c r="X839" i="5"/>
  <c r="AB843" i="5"/>
  <c r="Q843" i="5"/>
  <c r="AM843" i="5"/>
  <c r="W845" i="5"/>
  <c r="AH845" i="5"/>
  <c r="AB852" i="5"/>
  <c r="Q852" i="5"/>
  <c r="AM852" i="5"/>
  <c r="AE853" i="5"/>
  <c r="AP858" i="5"/>
  <c r="T858" i="5"/>
  <c r="AE858" i="5"/>
  <c r="AM864" i="5"/>
  <c r="Q864" i="5"/>
  <c r="AM869" i="5"/>
  <c r="AJ883" i="5"/>
  <c r="AQ884" i="5"/>
  <c r="AB887" i="5"/>
  <c r="AM887" i="5"/>
  <c r="P891" i="5"/>
  <c r="AA891" i="5"/>
  <c r="AP892" i="5"/>
  <c r="X904" i="5"/>
  <c r="AI904" i="5"/>
  <c r="AK905" i="5"/>
  <c r="Q912" i="5"/>
  <c r="AM912" i="5"/>
  <c r="AB912" i="5"/>
  <c r="AC914" i="5"/>
  <c r="R914" i="5"/>
  <c r="V915" i="5"/>
  <c r="AG915" i="5"/>
  <c r="T919" i="5"/>
  <c r="AP919" i="5"/>
  <c r="AN920" i="5"/>
  <c r="R920" i="5"/>
  <c r="AK934" i="5"/>
  <c r="Z934" i="5"/>
  <c r="X952" i="5"/>
  <c r="AI952" i="5"/>
  <c r="Y955" i="5"/>
  <c r="N955" i="5"/>
  <c r="Y957" i="5"/>
  <c r="AJ957" i="5"/>
  <c r="BQ957" i="5" s="1"/>
  <c r="AR959" i="5"/>
  <c r="V959" i="5"/>
  <c r="AG959" i="5"/>
  <c r="V980" i="5"/>
  <c r="AR980" i="5"/>
  <c r="AG980" i="5"/>
  <c r="AD990" i="5"/>
  <c r="AO990" i="5"/>
  <c r="AN994" i="5"/>
  <c r="R994" i="5"/>
  <c r="AR995" i="5"/>
  <c r="V995" i="5"/>
  <c r="AG995" i="5"/>
  <c r="AJ1001" i="5"/>
  <c r="Y1001" i="5"/>
  <c r="AJ1006" i="5"/>
  <c r="AT1011" i="5"/>
  <c r="AI1011" i="5"/>
  <c r="X1011" i="5"/>
  <c r="T802" i="5"/>
  <c r="AP802" i="5"/>
  <c r="AR806" i="5"/>
  <c r="AG806" i="5"/>
  <c r="AI823" i="5"/>
  <c r="AT823" i="5"/>
  <c r="AA825" i="5"/>
  <c r="AC828" i="5"/>
  <c r="AT838" i="5"/>
  <c r="U840" i="5"/>
  <c r="X842" i="5"/>
  <c r="AC843" i="5"/>
  <c r="R843" i="5"/>
  <c r="AN843" i="5"/>
  <c r="AQ844" i="5"/>
  <c r="AS845" i="5"/>
  <c r="AC852" i="5"/>
  <c r="AN852" i="5"/>
  <c r="AJ857" i="5"/>
  <c r="AF858" i="5"/>
  <c r="U858" i="5"/>
  <c r="X865" i="5"/>
  <c r="AM876" i="5"/>
  <c r="AB876" i="5"/>
  <c r="AJ877" i="5"/>
  <c r="BQ877" i="5" s="1"/>
  <c r="AQ878" i="5"/>
  <c r="U878" i="5"/>
  <c r="AF878" i="5"/>
  <c r="AP878" i="5"/>
  <c r="AI879" i="5"/>
  <c r="AT879" i="5"/>
  <c r="X879" i="5"/>
  <c r="AK883" i="5"/>
  <c r="AE885" i="5"/>
  <c r="AR886" i="5"/>
  <c r="AG886" i="5"/>
  <c r="R887" i="5"/>
  <c r="AC887" i="5"/>
  <c r="AN887" i="5"/>
  <c r="Y887" i="5"/>
  <c r="AB891" i="5"/>
  <c r="AM891" i="5"/>
  <c r="AQ892" i="5"/>
  <c r="AM896" i="5"/>
  <c r="AB896" i="5"/>
  <c r="AH906" i="5"/>
  <c r="W906" i="5"/>
  <c r="AS906" i="5"/>
  <c r="R912" i="5"/>
  <c r="AC912" i="5"/>
  <c r="S914" i="5"/>
  <c r="AD914" i="5"/>
  <c r="AO914" i="5"/>
  <c r="W915" i="5"/>
  <c r="AS915" i="5"/>
  <c r="AH915" i="5"/>
  <c r="AE919" i="5"/>
  <c r="S920" i="5"/>
  <c r="AO920" i="5"/>
  <c r="P934" i="5"/>
  <c r="AA934" i="5"/>
  <c r="AL934" i="5"/>
  <c r="Z942" i="5"/>
  <c r="AK942" i="5"/>
  <c r="AC958" i="5"/>
  <c r="R958" i="5"/>
  <c r="AI961" i="5"/>
  <c r="X961" i="5"/>
  <c r="AI974" i="5"/>
  <c r="X974" i="5"/>
  <c r="W980" i="5"/>
  <c r="AS980" i="5"/>
  <c r="AH980" i="5"/>
  <c r="AL986" i="5"/>
  <c r="P986" i="5"/>
  <c r="AH988" i="5"/>
  <c r="W988" i="5"/>
  <c r="AS988" i="5"/>
  <c r="AK1006" i="5"/>
  <c r="U1008" i="5"/>
  <c r="AP1010" i="5"/>
  <c r="T1010" i="5"/>
  <c r="AL827" i="5"/>
  <c r="AE829" i="5"/>
  <c r="AG833" i="5"/>
  <c r="AE855" i="5"/>
  <c r="AE865" i="5"/>
  <c r="AC886" i="5"/>
  <c r="R886" i="5"/>
  <c r="AN886" i="5"/>
  <c r="T895" i="5"/>
  <c r="AE895" i="5"/>
  <c r="N898" i="5"/>
  <c r="AU898" i="5" s="1"/>
  <c r="Y898" i="5"/>
  <c r="AN903" i="5"/>
  <c r="AC903" i="5"/>
  <c r="AC913" i="5"/>
  <c r="R913" i="5"/>
  <c r="AB916" i="5"/>
  <c r="AM921" i="5"/>
  <c r="AB921" i="5"/>
  <c r="AB922" i="5"/>
  <c r="AQ925" i="5"/>
  <c r="U925" i="5"/>
  <c r="AF925" i="5"/>
  <c r="T929" i="5"/>
  <c r="AP929" i="5"/>
  <c r="AI944" i="5"/>
  <c r="AT944" i="5"/>
  <c r="AK954" i="5"/>
  <c r="O954" i="5"/>
  <c r="Z954" i="5"/>
  <c r="AQ958" i="5"/>
  <c r="U958" i="5"/>
  <c r="N964" i="5"/>
  <c r="AJ964" i="5"/>
  <c r="Y964" i="5"/>
  <c r="O967" i="5"/>
  <c r="AK967" i="5"/>
  <c r="AJ981" i="5"/>
  <c r="BQ981" i="5" s="1"/>
  <c r="Y981" i="5"/>
  <c r="AS985" i="5"/>
  <c r="W985" i="5"/>
  <c r="AH985" i="5"/>
  <c r="AO1004" i="5"/>
  <c r="S1004" i="5"/>
  <c r="AE826" i="5"/>
  <c r="AM827" i="5"/>
  <c r="AH833" i="5"/>
  <c r="AN839" i="5"/>
  <c r="AE848" i="5"/>
  <c r="AH854" i="5"/>
  <c r="AF855" i="5"/>
  <c r="AE859" i="5"/>
  <c r="N868" i="5"/>
  <c r="AD869" i="5"/>
  <c r="S869" i="5"/>
  <c r="N872" i="5"/>
  <c r="AE875" i="5"/>
  <c r="W884" i="5"/>
  <c r="AS884" i="5"/>
  <c r="AD886" i="5"/>
  <c r="S886" i="5"/>
  <c r="AO886" i="5"/>
  <c r="AS892" i="5"/>
  <c r="AM900" i="5"/>
  <c r="Q900" i="5"/>
  <c r="AR905" i="5"/>
  <c r="V905" i="5"/>
  <c r="AC916" i="5"/>
  <c r="AE917" i="5"/>
  <c r="AP917" i="5"/>
  <c r="T917" i="5"/>
  <c r="AN921" i="5"/>
  <c r="AC921" i="5"/>
  <c r="W926" i="5"/>
  <c r="AS926" i="5"/>
  <c r="AN928" i="5"/>
  <c r="U929" i="5"/>
  <c r="AQ929" i="5"/>
  <c r="AE929" i="5"/>
  <c r="AF930" i="5"/>
  <c r="U930" i="5"/>
  <c r="Y932" i="5"/>
  <c r="AJ932" i="5"/>
  <c r="AP935" i="5"/>
  <c r="AQ940" i="5"/>
  <c r="AF940" i="5"/>
  <c r="Y941" i="5"/>
  <c r="BF941" i="5" s="1"/>
  <c r="AJ941" i="5"/>
  <c r="N944" i="5"/>
  <c r="AB945" i="5"/>
  <c r="Q945" i="5"/>
  <c r="AM945" i="5"/>
  <c r="AR946" i="5"/>
  <c r="V946" i="5"/>
  <c r="N953" i="5"/>
  <c r="AA954" i="5"/>
  <c r="AL954" i="5"/>
  <c r="Z964" i="5"/>
  <c r="AK964" i="5"/>
  <c r="O964" i="5"/>
  <c r="AF966" i="5"/>
  <c r="U966" i="5"/>
  <c r="AA967" i="5"/>
  <c r="P967" i="5"/>
  <c r="AL967" i="5"/>
  <c r="AS968" i="5"/>
  <c r="W968" i="5"/>
  <c r="N978" i="5"/>
  <c r="AU978" i="5" s="1"/>
  <c r="AJ978" i="5"/>
  <c r="Z981" i="5"/>
  <c r="AK981" i="5"/>
  <c r="AQ999" i="5"/>
  <c r="U999" i="5"/>
  <c r="AF999" i="5"/>
  <c r="AF826" i="5"/>
  <c r="AG841" i="5"/>
  <c r="AE856" i="5"/>
  <c r="O858" i="5"/>
  <c r="AK858" i="5"/>
  <c r="AO860" i="5"/>
  <c r="S860" i="5"/>
  <c r="AA862" i="5"/>
  <c r="O867" i="5"/>
  <c r="AK867" i="5"/>
  <c r="AB874" i="5"/>
  <c r="X884" i="5"/>
  <c r="AT884" i="5"/>
  <c r="AE886" i="5"/>
  <c r="T886" i="5"/>
  <c r="AP886" i="5"/>
  <c r="X892" i="5"/>
  <c r="AT892" i="5"/>
  <c r="AC894" i="5"/>
  <c r="R894" i="5"/>
  <c r="AN900" i="5"/>
  <c r="R900" i="5"/>
  <c r="AH905" i="5"/>
  <c r="W905" i="5"/>
  <c r="AL907" i="5"/>
  <c r="P907" i="5"/>
  <c r="AL909" i="5"/>
  <c r="P909" i="5"/>
  <c r="AD916" i="5"/>
  <c r="AF929" i="5"/>
  <c r="AS931" i="5"/>
  <c r="W931" i="5"/>
  <c r="AH931" i="5"/>
  <c r="AQ935" i="5"/>
  <c r="AF935" i="5"/>
  <c r="AA937" i="5"/>
  <c r="AL937" i="5"/>
  <c r="Y943" i="5"/>
  <c r="AJ943" i="5"/>
  <c r="U963" i="5"/>
  <c r="AQ963" i="5"/>
  <c r="AF963" i="5"/>
  <c r="Z967" i="5"/>
  <c r="S973" i="5"/>
  <c r="AO973" i="5"/>
  <c r="Q976" i="5"/>
  <c r="AM976" i="5"/>
  <c r="AB976" i="5"/>
  <c r="S980" i="5"/>
  <c r="AO980" i="5"/>
  <c r="AD980" i="5"/>
  <c r="P981" i="5"/>
  <c r="AA981" i="5"/>
  <c r="AL981" i="5"/>
  <c r="AR999" i="5"/>
  <c r="V999" i="5"/>
  <c r="AQ1002" i="5"/>
  <c r="U1002" i="5"/>
  <c r="AF1004" i="5"/>
  <c r="U1004" i="5"/>
  <c r="AK813" i="5"/>
  <c r="AH841" i="5"/>
  <c r="AG849" i="5"/>
  <c r="AD850" i="5"/>
  <c r="AH855" i="5"/>
  <c r="AG859" i="5"/>
  <c r="AB862" i="5"/>
  <c r="AE869" i="5"/>
  <c r="AA873" i="5"/>
  <c r="AD876" i="5"/>
  <c r="AT883" i="5"/>
  <c r="AL885" i="5"/>
  <c r="P885" i="5"/>
  <c r="AT891" i="5"/>
  <c r="AD894" i="5"/>
  <c r="S894" i="5"/>
  <c r="Y902" i="5"/>
  <c r="U903" i="5"/>
  <c r="AF903" i="5"/>
  <c r="AI905" i="5"/>
  <c r="X905" i="5"/>
  <c r="Q907" i="5"/>
  <c r="AM907" i="5"/>
  <c r="Q908" i="5"/>
  <c r="AM908" i="5"/>
  <c r="AL912" i="5"/>
  <c r="P912" i="5"/>
  <c r="AI914" i="5"/>
  <c r="X914" i="5"/>
  <c r="AT914" i="5"/>
  <c r="T921" i="5"/>
  <c r="AE921" i="5"/>
  <c r="AD921" i="5"/>
  <c r="AM922" i="5"/>
  <c r="AH929" i="5"/>
  <c r="W929" i="5"/>
  <c r="AQ930" i="5"/>
  <c r="V935" i="5"/>
  <c r="AR935" i="5"/>
  <c r="AG935" i="5"/>
  <c r="Y936" i="5"/>
  <c r="BF936" i="5" s="1"/>
  <c r="AJ936" i="5"/>
  <c r="AL941" i="5"/>
  <c r="AA941" i="5"/>
  <c r="Z943" i="5"/>
  <c r="AK943" i="5"/>
  <c r="X944" i="5"/>
  <c r="AO945" i="5"/>
  <c r="S945" i="5"/>
  <c r="AC967" i="5"/>
  <c r="AD973" i="5"/>
  <c r="AS977" i="5"/>
  <c r="W977" i="5"/>
  <c r="AH977" i="5"/>
  <c r="AP980" i="5"/>
  <c r="T980" i="5"/>
  <c r="AE980" i="5"/>
  <c r="Q981" i="5"/>
  <c r="AB981" i="5"/>
  <c r="AM981" i="5"/>
  <c r="Z995" i="5"/>
  <c r="O995" i="5"/>
  <c r="AS999" i="5"/>
  <c r="W999" i="5"/>
  <c r="AH999" i="5"/>
  <c r="AT885" i="5"/>
  <c r="AC922" i="5"/>
  <c r="AQ933" i="5"/>
  <c r="AF933" i="5"/>
  <c r="AG955" i="5"/>
  <c r="V955" i="5"/>
  <c r="AA959" i="5"/>
  <c r="P959" i="5"/>
  <c r="AG960" i="5"/>
  <c r="V960" i="5"/>
  <c r="AD967" i="5"/>
  <c r="AH982" i="5"/>
  <c r="W982" i="5"/>
  <c r="AD994" i="5"/>
  <c r="S994" i="5"/>
  <c r="AS995" i="5"/>
  <c r="W995" i="5"/>
  <c r="AB997" i="5"/>
  <c r="AM997" i="5"/>
  <c r="W1002" i="5"/>
  <c r="AS1002" i="5"/>
  <c r="AJ1005" i="5"/>
  <c r="Y1005" i="5"/>
  <c r="AQ1010" i="5"/>
  <c r="AF1010" i="5"/>
  <c r="U1010" i="5"/>
  <c r="AC896" i="5"/>
  <c r="AL919" i="5"/>
  <c r="AA919" i="5"/>
  <c r="AD922" i="5"/>
  <c r="AR933" i="5"/>
  <c r="AG933" i="5"/>
  <c r="AM935" i="5"/>
  <c r="Q935" i="5"/>
  <c r="Z939" i="5"/>
  <c r="AB940" i="5"/>
  <c r="O946" i="5"/>
  <c r="AK946" i="5"/>
  <c r="AB949" i="5"/>
  <c r="AF953" i="5"/>
  <c r="AB959" i="5"/>
  <c r="Q959" i="5"/>
  <c r="AM959" i="5"/>
  <c r="S977" i="5"/>
  <c r="AO977" i="5"/>
  <c r="S979" i="5"/>
  <c r="AO979" i="5"/>
  <c r="AN979" i="5"/>
  <c r="X982" i="5"/>
  <c r="AT982" i="5"/>
  <c r="Z993" i="5"/>
  <c r="AK993" i="5"/>
  <c r="T994" i="5"/>
  <c r="AE994" i="5"/>
  <c r="AT995" i="5"/>
  <c r="X995" i="5"/>
  <c r="X1002" i="5"/>
  <c r="AT1002" i="5"/>
  <c r="AI1002" i="5"/>
  <c r="AR1010" i="5"/>
  <c r="AG1010" i="5"/>
  <c r="V1010" i="5"/>
  <c r="AC880" i="5"/>
  <c r="AD896" i="5"/>
  <c r="AT900" i="5"/>
  <c r="AM919" i="5"/>
  <c r="AB919" i="5"/>
  <c r="AD923" i="5"/>
  <c r="V937" i="5"/>
  <c r="AG937" i="5"/>
  <c r="Q939" i="5"/>
  <c r="AM939" i="5"/>
  <c r="AA939" i="5"/>
  <c r="P946" i="5"/>
  <c r="AL946" i="5"/>
  <c r="Z946" i="5"/>
  <c r="AI955" i="5"/>
  <c r="X955" i="5"/>
  <c r="Z956" i="5"/>
  <c r="O956" i="5"/>
  <c r="AK956" i="5"/>
  <c r="R959" i="5"/>
  <c r="AN959" i="5"/>
  <c r="AA969" i="5"/>
  <c r="P969" i="5"/>
  <c r="S970" i="5"/>
  <c r="AO970" i="5"/>
  <c r="T979" i="5"/>
  <c r="AP979" i="5"/>
  <c r="X998" i="5"/>
  <c r="AT998" i="5"/>
  <c r="AM999" i="5"/>
  <c r="Q999" i="5"/>
  <c r="AB999" i="5"/>
  <c r="S1003" i="5"/>
  <c r="AO1003" i="5"/>
  <c r="AN1003" i="5"/>
  <c r="AA1011" i="5"/>
  <c r="AL1011" i="5"/>
  <c r="AG856" i="5"/>
  <c r="AC881" i="5"/>
  <c r="AC883" i="5"/>
  <c r="Y884" i="5"/>
  <c r="AB888" i="5"/>
  <c r="AE891" i="5"/>
  <c r="AB892" i="5"/>
  <c r="AT901" i="5"/>
  <c r="AT902" i="5"/>
  <c r="Z914" i="5"/>
  <c r="Z918" i="5"/>
  <c r="AE923" i="5"/>
  <c r="Z925" i="5"/>
  <c r="X927" i="5"/>
  <c r="AR931" i="5"/>
  <c r="V931" i="5"/>
  <c r="AH932" i="5"/>
  <c r="AS932" i="5"/>
  <c r="AB939" i="5"/>
  <c r="AA946" i="5"/>
  <c r="R949" i="5"/>
  <c r="AN949" i="5"/>
  <c r="AL952" i="5"/>
  <c r="V953" i="5"/>
  <c r="AR953" i="5"/>
  <c r="AP963" i="5"/>
  <c r="AE963" i="5"/>
  <c r="T970" i="5"/>
  <c r="AP970" i="5"/>
  <c r="R973" i="5"/>
  <c r="AN973" i="5"/>
  <c r="AG983" i="5"/>
  <c r="V983" i="5"/>
  <c r="Q993" i="5"/>
  <c r="AM993" i="5"/>
  <c r="AA993" i="5"/>
  <c r="N995" i="5"/>
  <c r="AU995" i="5" s="1"/>
  <c r="Y995" i="5"/>
  <c r="Q996" i="5"/>
  <c r="AM996" i="5"/>
  <c r="AB996" i="5"/>
  <c r="R999" i="5"/>
  <c r="AN999" i="5"/>
  <c r="AN1008" i="5"/>
  <c r="R1008" i="5"/>
  <c r="AL1008" i="5"/>
  <c r="AE1009" i="5"/>
  <c r="T1009" i="5"/>
  <c r="N939" i="5"/>
  <c r="AU939" i="5" s="1"/>
  <c r="N951" i="5"/>
  <c r="AJ951" i="5"/>
  <c r="P955" i="5"/>
  <c r="AA955" i="5"/>
  <c r="AL961" i="5"/>
  <c r="AA961" i="5"/>
  <c r="S961" i="5"/>
  <c r="Q966" i="5"/>
  <c r="AM966" i="5"/>
  <c r="P968" i="5"/>
  <c r="Q972" i="5"/>
  <c r="AL974" i="5"/>
  <c r="AA974" i="5"/>
  <c r="AT977" i="5"/>
  <c r="X977" i="5"/>
  <c r="S981" i="5"/>
  <c r="AD981" i="5"/>
  <c r="R987" i="5"/>
  <c r="W991" i="5"/>
  <c r="AS991" i="5"/>
  <c r="Y994" i="5"/>
  <c r="N994" i="5"/>
  <c r="AU994" i="5" s="1"/>
  <c r="AJ994" i="5"/>
  <c r="AA1000" i="5"/>
  <c r="AL1000" i="5"/>
  <c r="AK1005" i="5"/>
  <c r="Z1005" i="5"/>
  <c r="AH1009" i="5"/>
  <c r="AS1009" i="5"/>
  <c r="W1009" i="5"/>
  <c r="AM1011" i="5"/>
  <c r="AB1011" i="5"/>
  <c r="O951" i="5"/>
  <c r="AK951" i="5"/>
  <c r="AL962" i="5"/>
  <c r="P962" i="5"/>
  <c r="AB963" i="5"/>
  <c r="AM963" i="5"/>
  <c r="Q963" i="5"/>
  <c r="O971" i="5"/>
  <c r="R972" i="5"/>
  <c r="AM974" i="5"/>
  <c r="AB974" i="5"/>
  <c r="AJ983" i="5"/>
  <c r="Y983" i="5"/>
  <c r="X991" i="5"/>
  <c r="AT991" i="5"/>
  <c r="AI991" i="5"/>
  <c r="AD992" i="5"/>
  <c r="AD996" i="5"/>
  <c r="AO996" i="5"/>
  <c r="AR1003" i="5"/>
  <c r="V1003" i="5"/>
  <c r="AL1005" i="5"/>
  <c r="AA1005" i="5"/>
  <c r="AT1009" i="5"/>
  <c r="X1009" i="5"/>
  <c r="N950" i="5"/>
  <c r="AU950" i="5" s="1"/>
  <c r="AI969" i="5"/>
  <c r="X969" i="5"/>
  <c r="R974" i="5"/>
  <c r="AC974" i="5"/>
  <c r="AS979" i="5"/>
  <c r="W979" i="5"/>
  <c r="O983" i="5"/>
  <c r="Z983" i="5"/>
  <c r="AD989" i="5"/>
  <c r="S989" i="5"/>
  <c r="AA994" i="5"/>
  <c r="AL994" i="5"/>
  <c r="AG998" i="5"/>
  <c r="V998" i="5"/>
  <c r="AD1002" i="5"/>
  <c r="S1002" i="5"/>
  <c r="W1003" i="5"/>
  <c r="AS1003" i="5"/>
  <c r="AT1006" i="5"/>
  <c r="V1012" i="5"/>
  <c r="AR1012" i="5"/>
  <c r="Q973" i="5"/>
  <c r="AM973" i="5"/>
  <c r="AN974" i="5"/>
  <c r="S975" i="5"/>
  <c r="AO975" i="5"/>
  <c r="AS976" i="5"/>
  <c r="W976" i="5"/>
  <c r="S978" i="5"/>
  <c r="AO978" i="5"/>
  <c r="AN978" i="5"/>
  <c r="P983" i="5"/>
  <c r="AA983" i="5"/>
  <c r="AQ985" i="5"/>
  <c r="U985" i="5"/>
  <c r="N986" i="5"/>
  <c r="AU986" i="5" s="1"/>
  <c r="AJ986" i="5"/>
  <c r="BQ986" i="5" s="1"/>
  <c r="T992" i="5"/>
  <c r="AP992" i="5"/>
  <c r="W998" i="5"/>
  <c r="AS998" i="5"/>
  <c r="AE1002" i="5"/>
  <c r="T1002" i="5"/>
  <c r="AO1002" i="5"/>
  <c r="AK1008" i="5"/>
  <c r="O1008" i="5"/>
  <c r="R953" i="5"/>
  <c r="U955" i="5"/>
  <c r="S965" i="5"/>
  <c r="AJ967" i="5"/>
  <c r="AS972" i="5"/>
  <c r="O975" i="5"/>
  <c r="AJ980" i="5"/>
  <c r="O985" i="5"/>
  <c r="AM985" i="5"/>
  <c r="R998" i="5"/>
  <c r="AE1000" i="5"/>
  <c r="AM1007" i="5"/>
  <c r="N1013" i="5"/>
  <c r="AK977" i="5"/>
  <c r="AN995" i="5"/>
  <c r="AI996" i="5"/>
  <c r="AL977" i="5"/>
  <c r="AC1005" i="5"/>
  <c r="N963" i="5"/>
  <c r="AU963" i="5" s="1"/>
  <c r="AJ963" i="5"/>
  <c r="AA965" i="5"/>
  <c r="AE972" i="5"/>
  <c r="AJ989" i="5"/>
  <c r="AA998" i="5"/>
  <c r="AD1005" i="5"/>
  <c r="AF1006" i="5"/>
  <c r="AH1008" i="5"/>
  <c r="AI1010" i="5"/>
  <c r="Y1013" i="5"/>
  <c r="AF972" i="5"/>
  <c r="AA975" i="5"/>
  <c r="X979" i="5"/>
  <c r="AE983" i="5"/>
  <c r="Z984" i="5"/>
  <c r="AB988" i="5"/>
  <c r="AK989" i="5"/>
  <c r="AT993" i="5"/>
  <c r="AD998" i="5"/>
  <c r="AG1006" i="5"/>
  <c r="AA1007" i="5"/>
  <c r="AA1009" i="5"/>
  <c r="AJ1010" i="5"/>
  <c r="Z1013" i="5"/>
  <c r="AU1013" i="5"/>
  <c r="AU1012" i="5"/>
  <c r="AU998" i="5"/>
  <c r="AU1010" i="5"/>
  <c r="AU1001" i="5"/>
  <c r="AU996" i="5"/>
  <c r="AU984" i="5"/>
  <c r="AU977" i="5"/>
  <c r="AU1005" i="5"/>
  <c r="AU989" i="5"/>
  <c r="AU982" i="5"/>
  <c r="AU975" i="5"/>
  <c r="AU983" i="5"/>
  <c r="AU980" i="5"/>
  <c r="AU957" i="5"/>
  <c r="AU955" i="5"/>
  <c r="AU953" i="5"/>
  <c r="AU951" i="5"/>
  <c r="AU949" i="5"/>
  <c r="AU943" i="5"/>
  <c r="AU954" i="5"/>
  <c r="AU997" i="5"/>
  <c r="AU967" i="5"/>
  <c r="AU930" i="5"/>
  <c r="AU926" i="5"/>
  <c r="AU924" i="5"/>
  <c r="AU969" i="5"/>
  <c r="AU960" i="5"/>
  <c r="AU964" i="5"/>
  <c r="AU925" i="5"/>
  <c r="AU992" i="5"/>
  <c r="AU944" i="5"/>
  <c r="AU932" i="5"/>
  <c r="AU929" i="5"/>
  <c r="AU981" i="5"/>
  <c r="AU958" i="5"/>
  <c r="AU937" i="5"/>
  <c r="AU931" i="5"/>
  <c r="AU908" i="5"/>
  <c r="AU948" i="5"/>
  <c r="AU906" i="5"/>
  <c r="AU902" i="5"/>
  <c r="AU894" i="5"/>
  <c r="AU890" i="5"/>
  <c r="AU886" i="5"/>
  <c r="AU882" i="5"/>
  <c r="AU878" i="5"/>
  <c r="AU849" i="5"/>
  <c r="AU938" i="5"/>
  <c r="AU920" i="5"/>
  <c r="AU867" i="5"/>
  <c r="AU858" i="5"/>
  <c r="AU853" i="5"/>
  <c r="AU965" i="5"/>
  <c r="AU863" i="5"/>
  <c r="AU874" i="5"/>
  <c r="AU869" i="5"/>
  <c r="AU854" i="5"/>
  <c r="AU899" i="5"/>
  <c r="AU895" i="5"/>
  <c r="AU891" i="5"/>
  <c r="AU887" i="5"/>
  <c r="AU883" i="5"/>
  <c r="AU879" i="5"/>
  <c r="AU864" i="5"/>
  <c r="AU927" i="5"/>
  <c r="AU910" i="5"/>
  <c r="AU918" i="5"/>
  <c r="AU900" i="5"/>
  <c r="AU936" i="5"/>
  <c r="AU946" i="5"/>
  <c r="AU876" i="5"/>
  <c r="AU827" i="5"/>
  <c r="AU821" i="5"/>
  <c r="AU819" i="5"/>
  <c r="AU815" i="5"/>
  <c r="AU813" i="5"/>
  <c r="AU805" i="5"/>
  <c r="AU803" i="5"/>
  <c r="AU801" i="5"/>
  <c r="AU797" i="5"/>
  <c r="AU865" i="5"/>
  <c r="AU892" i="5"/>
  <c r="AU884" i="5"/>
  <c r="AU881" i="5"/>
  <c r="AU857" i="5"/>
  <c r="AU905" i="5"/>
  <c r="AU871" i="5"/>
  <c r="AU835" i="5"/>
  <c r="AU896" i="5"/>
  <c r="AU873" i="5"/>
  <c r="AU870" i="5"/>
  <c r="AU868" i="5"/>
  <c r="AU838" i="5"/>
  <c r="AU859" i="5"/>
  <c r="AU776" i="5"/>
  <c r="AU774" i="5"/>
  <c r="AU768" i="5"/>
  <c r="AU956" i="5"/>
  <c r="AU866" i="5"/>
  <c r="AU834" i="5"/>
  <c r="AU833" i="5"/>
  <c r="AU783" i="5"/>
  <c r="AU779" i="5"/>
  <c r="AU777" i="5"/>
  <c r="AU860" i="5"/>
  <c r="AU846" i="5"/>
  <c r="AU831" i="5"/>
  <c r="AU781" i="5"/>
  <c r="AU888" i="5"/>
  <c r="AU829" i="5"/>
  <c r="AU872" i="5"/>
  <c r="AU843" i="5"/>
  <c r="AU754" i="5"/>
  <c r="AU742" i="5"/>
  <c r="AU741" i="5"/>
  <c r="AU733" i="5"/>
  <c r="AU727" i="5"/>
  <c r="AU725" i="5"/>
  <c r="AU723" i="5"/>
  <c r="AU721" i="5"/>
  <c r="AU719" i="5"/>
  <c r="AU717" i="5"/>
  <c r="AU715" i="5"/>
  <c r="AU711" i="5"/>
  <c r="AU705" i="5"/>
  <c r="AU703" i="5"/>
  <c r="AU701" i="5"/>
  <c r="AU699" i="5"/>
  <c r="AU697" i="5"/>
  <c r="AU695" i="5"/>
  <c r="AU691" i="5"/>
  <c r="AU689" i="5"/>
  <c r="AU687" i="5"/>
  <c r="AU685" i="5"/>
  <c r="AU677" i="5"/>
  <c r="AU673" i="5"/>
  <c r="AU671" i="5"/>
  <c r="AU669" i="5"/>
  <c r="AU667" i="5"/>
  <c r="AU663" i="5"/>
  <c r="AU661" i="5"/>
  <c r="AU659" i="5"/>
  <c r="AU787" i="5"/>
  <c r="AU837" i="5"/>
  <c r="AU775" i="5"/>
  <c r="AU765" i="5"/>
  <c r="AU752" i="5"/>
  <c r="AU751" i="5"/>
  <c r="AU740" i="5"/>
  <c r="AU739" i="5"/>
  <c r="AU767" i="5"/>
  <c r="AU852" i="5"/>
  <c r="AU841" i="5"/>
  <c r="AU862" i="5"/>
  <c r="AU880" i="5"/>
  <c r="AU851" i="5"/>
  <c r="AU756" i="5"/>
  <c r="AU700" i="5"/>
  <c r="AU686" i="5"/>
  <c r="AU750" i="5"/>
  <c r="AU698" i="5"/>
  <c r="AU758" i="5"/>
  <c r="AU760" i="5"/>
  <c r="AU728" i="5"/>
  <c r="AU743" i="5"/>
  <c r="AU735" i="5"/>
  <c r="AU762" i="5"/>
  <c r="AU712" i="5"/>
  <c r="AU708" i="5"/>
  <c r="AU730" i="5"/>
  <c r="AU678" i="5"/>
  <c r="AU680" i="5"/>
  <c r="AU847" i="5"/>
  <c r="AU757" i="5"/>
  <c r="AU716" i="5"/>
  <c r="AU710" i="5"/>
  <c r="AU690" i="5"/>
  <c r="AU682" i="5"/>
  <c r="AU748" i="5"/>
  <c r="AU726" i="5"/>
  <c r="AU771" i="5"/>
  <c r="AU722" i="5"/>
  <c r="AU718" i="5"/>
  <c r="AU714" i="5"/>
  <c r="AU755" i="5"/>
  <c r="AU737" i="5"/>
  <c r="AU731" i="5"/>
  <c r="AU706" i="5"/>
  <c r="AU704" i="5"/>
  <c r="AU696" i="5"/>
  <c r="AU745" i="5"/>
  <c r="AU744" i="5"/>
  <c r="AU720" i="5"/>
  <c r="AU759" i="5"/>
  <c r="AU761" i="5"/>
  <c r="AU747" i="5"/>
  <c r="AU692" i="5"/>
  <c r="AU729" i="5"/>
  <c r="AU684" i="5"/>
  <c r="AU649" i="5"/>
  <c r="AU647" i="5"/>
  <c r="AU653" i="5"/>
  <c r="AU651" i="5"/>
  <c r="AU655" i="5"/>
  <c r="AU749" i="5"/>
  <c r="AU702" i="5"/>
  <c r="AU694" i="5"/>
  <c r="AU658" i="5"/>
  <c r="AU654" i="5"/>
  <c r="AU724" i="5"/>
  <c r="AU668" i="5"/>
  <c r="AU650" i="5"/>
  <c r="AU642" i="5"/>
  <c r="AU646" i="5"/>
  <c r="AU656" i="5"/>
  <c r="AU628" i="5"/>
  <c r="AU626" i="5"/>
  <c r="AU624" i="5"/>
  <c r="AU622" i="5"/>
  <c r="AU620" i="5"/>
  <c r="AU614" i="5"/>
  <c r="AU641" i="5"/>
  <c r="AU645" i="5"/>
  <c r="AU643" i="5"/>
  <c r="AU638" i="5"/>
  <c r="AU688" i="5"/>
  <c r="AU615" i="5"/>
  <c r="AU637" i="5"/>
  <c r="AU634" i="5"/>
  <c r="AU635" i="5"/>
  <c r="AU633" i="5"/>
  <c r="AU606" i="5"/>
  <c r="AU604" i="5"/>
  <c r="AU602" i="5"/>
  <c r="AU600" i="5"/>
  <c r="AU598" i="5"/>
  <c r="AU596" i="5"/>
  <c r="AU594" i="5"/>
  <c r="AU592" i="5"/>
  <c r="AU590" i="5"/>
  <c r="AU588" i="5"/>
  <c r="AU586" i="5"/>
  <c r="AU584" i="5"/>
  <c r="AU582" i="5"/>
  <c r="AU580" i="5"/>
  <c r="AU578" i="5"/>
  <c r="AU576" i="5"/>
  <c r="AU574" i="5"/>
  <c r="AU572" i="5"/>
  <c r="AU570" i="5"/>
  <c r="AU568" i="5"/>
  <c r="AU566" i="5"/>
  <c r="AU564" i="5"/>
  <c r="AU562" i="5"/>
  <c r="AU560" i="5"/>
  <c r="AU558" i="5"/>
  <c r="AU556" i="5"/>
  <c r="AU554" i="5"/>
  <c r="AU552" i="5"/>
  <c r="AU550" i="5"/>
  <c r="AU548" i="5"/>
  <c r="AU546" i="5"/>
  <c r="AU544" i="5"/>
  <c r="AU542" i="5"/>
  <c r="AU540" i="5"/>
  <c r="AU610" i="5"/>
  <c r="AU607" i="5"/>
  <c r="AU612" i="5"/>
  <c r="AU608" i="5"/>
  <c r="AU565" i="5"/>
  <c r="AU611" i="5"/>
  <c r="AU543" i="5"/>
  <c r="AU553" i="5"/>
  <c r="AU571" i="5"/>
  <c r="AU559" i="5"/>
  <c r="AU541" i="5"/>
  <c r="AU535" i="5"/>
  <c r="AU534" i="5"/>
  <c r="AU533" i="5"/>
  <c r="AU532" i="5"/>
  <c r="AU567" i="5"/>
  <c r="AU547" i="5"/>
  <c r="AU545" i="5"/>
  <c r="AU531" i="5"/>
  <c r="AU530" i="5"/>
  <c r="AU526" i="5"/>
  <c r="AU520" i="5"/>
  <c r="AU516" i="5"/>
  <c r="AU512" i="5"/>
  <c r="AU506" i="5"/>
  <c r="AU504" i="5"/>
  <c r="AU500" i="5"/>
  <c r="AU529" i="5"/>
  <c r="AU528" i="5"/>
  <c r="AU539" i="5"/>
  <c r="AU538" i="5"/>
  <c r="AU537" i="5"/>
  <c r="AU492" i="5"/>
  <c r="AU503" i="5"/>
  <c r="AU495" i="5"/>
  <c r="AU483" i="5"/>
  <c r="AU478" i="5"/>
  <c r="AU471" i="5"/>
  <c r="AU461" i="5"/>
  <c r="AU459" i="5"/>
  <c r="AU555" i="5"/>
  <c r="AU525" i="5"/>
  <c r="AU519" i="5"/>
  <c r="AU517" i="5"/>
  <c r="AU488" i="5"/>
  <c r="AU507" i="5"/>
  <c r="AU497" i="5"/>
  <c r="AU484" i="5"/>
  <c r="AU511" i="5"/>
  <c r="AU515" i="5"/>
  <c r="AU499" i="5"/>
  <c r="AU490" i="5"/>
  <c r="AU470" i="5"/>
  <c r="AU468" i="5"/>
  <c r="AU466" i="5"/>
  <c r="AU462" i="5"/>
  <c r="AU460" i="5"/>
  <c r="AU458" i="5"/>
  <c r="AU456" i="5"/>
  <c r="AU487" i="5"/>
  <c r="AU474" i="5"/>
  <c r="AU481" i="5"/>
  <c r="AU472" i="5"/>
  <c r="AU536" i="5"/>
  <c r="AU521" i="5"/>
  <c r="AU449" i="5"/>
  <c r="AU523" i="5"/>
  <c r="AU491" i="5"/>
  <c r="AU453" i="5"/>
  <c r="AU444" i="5"/>
  <c r="AU501" i="5"/>
  <c r="AU447" i="5"/>
  <c r="AU476" i="5"/>
  <c r="AU448" i="5"/>
  <c r="AU486" i="5"/>
  <c r="AU446" i="5"/>
  <c r="AU443" i="5"/>
  <c r="AU420" i="5"/>
  <c r="AU439" i="5"/>
  <c r="AU427" i="5"/>
  <c r="AU419" i="5"/>
  <c r="AU417" i="5"/>
  <c r="AU415" i="5"/>
  <c r="AU413" i="5"/>
  <c r="AU411" i="5"/>
  <c r="AU409" i="5"/>
  <c r="AU407" i="5"/>
  <c r="AU405" i="5"/>
  <c r="AU403" i="5"/>
  <c r="AU401" i="5"/>
  <c r="AU399" i="5"/>
  <c r="AU397" i="5"/>
  <c r="AU395" i="5"/>
  <c r="AU393" i="5"/>
  <c r="AU391" i="5"/>
  <c r="AU389" i="5"/>
  <c r="AU387" i="5"/>
  <c r="AU385" i="5"/>
  <c r="AU383" i="5"/>
  <c r="AU445" i="5"/>
  <c r="AU423" i="5"/>
  <c r="AU433" i="5"/>
  <c r="AU421" i="5"/>
  <c r="AU452" i="5"/>
  <c r="AU451" i="5"/>
  <c r="AU437" i="5"/>
  <c r="AU429" i="5"/>
  <c r="AU434" i="5"/>
  <c r="AU425" i="5"/>
  <c r="AU441" i="5"/>
  <c r="AU430" i="5"/>
  <c r="AU402" i="5"/>
  <c r="AU390" i="5"/>
  <c r="AU374" i="5"/>
  <c r="AU367" i="5"/>
  <c r="AU362" i="5"/>
  <c r="AU359" i="5"/>
  <c r="AU357" i="5"/>
  <c r="AU355" i="5"/>
  <c r="AU353" i="5"/>
  <c r="AU349" i="5"/>
  <c r="AU343" i="5"/>
  <c r="AU341" i="5"/>
  <c r="AU337" i="5"/>
  <c r="AU331" i="5"/>
  <c r="AU404" i="5"/>
  <c r="AU392" i="5"/>
  <c r="AU380" i="5"/>
  <c r="AU376" i="5"/>
  <c r="AU369" i="5"/>
  <c r="AU364" i="5"/>
  <c r="AU361" i="5"/>
  <c r="AU360" i="5"/>
  <c r="AU406" i="5"/>
  <c r="AU394" i="5"/>
  <c r="AU384" i="5"/>
  <c r="AU371" i="5"/>
  <c r="AU398" i="5"/>
  <c r="AU386" i="5"/>
  <c r="AU375" i="5"/>
  <c r="AU370" i="5"/>
  <c r="AU363" i="5"/>
  <c r="AU435" i="5"/>
  <c r="AU426" i="5"/>
  <c r="AU400" i="5"/>
  <c r="AU388" i="5"/>
  <c r="AU377" i="5"/>
  <c r="AU372" i="5"/>
  <c r="AU365" i="5"/>
  <c r="AU410" i="5"/>
  <c r="AU440" i="5"/>
  <c r="AU414" i="5"/>
  <c r="AU328" i="5"/>
  <c r="AU416" i="5"/>
  <c r="AU379" i="5"/>
  <c r="AU346" i="5"/>
  <c r="AU381" i="5"/>
  <c r="AU342" i="5"/>
  <c r="AU408" i="5"/>
  <c r="AU354" i="5"/>
  <c r="AU306" i="5"/>
  <c r="AU295" i="5"/>
  <c r="AU290" i="5"/>
  <c r="AU289" i="5"/>
  <c r="AU297" i="5"/>
  <c r="AU287" i="5"/>
  <c r="AU314" i="5"/>
  <c r="AU299" i="5"/>
  <c r="AU286" i="5"/>
  <c r="AU285" i="5"/>
  <c r="AU275" i="5"/>
  <c r="AU431" i="5"/>
  <c r="AU418" i="5"/>
  <c r="AU368" i="5"/>
  <c r="AU313" i="5"/>
  <c r="AU303" i="5"/>
  <c r="AU282" i="5"/>
  <c r="AU281" i="5"/>
  <c r="AU412" i="5"/>
  <c r="AU382" i="5"/>
  <c r="AU348" i="5"/>
  <c r="AU336" i="5"/>
  <c r="AU326" i="5"/>
  <c r="AU320" i="5"/>
  <c r="AU318" i="5"/>
  <c r="AU316" i="5"/>
  <c r="AU311" i="5"/>
  <c r="AU378" i="5"/>
  <c r="AU330" i="5"/>
  <c r="AU322" i="5"/>
  <c r="AU319" i="5"/>
  <c r="AU283" i="5"/>
  <c r="AU269" i="5"/>
  <c r="AU267" i="5"/>
  <c r="AU245" i="5"/>
  <c r="AU240" i="5"/>
  <c r="AU238" i="5"/>
  <c r="AU236" i="5"/>
  <c r="AU234" i="5"/>
  <c r="AU232" i="5"/>
  <c r="AU230" i="5"/>
  <c r="AU228" i="5"/>
  <c r="AU226" i="5"/>
  <c r="AU224" i="5"/>
  <c r="AU222" i="5"/>
  <c r="AU309" i="5"/>
  <c r="AU307" i="5"/>
  <c r="AU305" i="5"/>
  <c r="AU296" i="5"/>
  <c r="AU293" i="5"/>
  <c r="AU291" i="5"/>
  <c r="AU274" i="5"/>
  <c r="AU270" i="5"/>
  <c r="AU253" i="5"/>
  <c r="AU246" i="5"/>
  <c r="AU317" i="5"/>
  <c r="AU280" i="5"/>
  <c r="AU271" i="5"/>
  <c r="AU277" i="5"/>
  <c r="AU266" i="5"/>
  <c r="AU241" i="5"/>
  <c r="AU239" i="5"/>
  <c r="AU321" i="5"/>
  <c r="AU301" i="5"/>
  <c r="AU284" i="5"/>
  <c r="AU273" i="5"/>
  <c r="AU315" i="5"/>
  <c r="AU259" i="5"/>
  <c r="AU249" i="5"/>
  <c r="AU244" i="5"/>
  <c r="AU396" i="5"/>
  <c r="AU300" i="5"/>
  <c r="AU278" i="5"/>
  <c r="AU272" i="5"/>
  <c r="AU255" i="5"/>
  <c r="AU235" i="5"/>
  <c r="AU256" i="5"/>
  <c r="AU215" i="5"/>
  <c r="AU243" i="5"/>
  <c r="AU229" i="5"/>
  <c r="AU219" i="5"/>
  <c r="AU257" i="5"/>
  <c r="AU225" i="5"/>
  <c r="AU242" i="5"/>
  <c r="AU233" i="5"/>
  <c r="AU338" i="5"/>
  <c r="AU221" i="5"/>
  <c r="AU262" i="5"/>
  <c r="AU188" i="5"/>
  <c r="AU176" i="5"/>
  <c r="AU251" i="5"/>
  <c r="AU204" i="5"/>
  <c r="AU200" i="5"/>
  <c r="AU196" i="5"/>
  <c r="AU183" i="5"/>
  <c r="AU171" i="5"/>
  <c r="AU159" i="5"/>
  <c r="AU147" i="5"/>
  <c r="AU111" i="5"/>
  <c r="AU90" i="5"/>
  <c r="AU81" i="5"/>
  <c r="AU261" i="5"/>
  <c r="AU217" i="5"/>
  <c r="AU214" i="5"/>
  <c r="AU190" i="5"/>
  <c r="AU223" i="5"/>
  <c r="AU292" i="5"/>
  <c r="AU268" i="5"/>
  <c r="AU220" i="5"/>
  <c r="AU192" i="5"/>
  <c r="AU213" i="5"/>
  <c r="AU182" i="5"/>
  <c r="AU170" i="5"/>
  <c r="AU158" i="5"/>
  <c r="AU146" i="5"/>
  <c r="AU134" i="5"/>
  <c r="AU122" i="5"/>
  <c r="AU110" i="5"/>
  <c r="AU106" i="5"/>
  <c r="AU202" i="5"/>
  <c r="AU198" i="5"/>
  <c r="AU276" i="5"/>
  <c r="AU247" i="5"/>
  <c r="AU191" i="5"/>
  <c r="AU167" i="5"/>
  <c r="AU155" i="5"/>
  <c r="AU279" i="5"/>
  <c r="AU156" i="5"/>
  <c r="AU154" i="5"/>
  <c r="AU138" i="5"/>
  <c r="AU115" i="5"/>
  <c r="AU108" i="5"/>
  <c r="AU101" i="5"/>
  <c r="AU87" i="5"/>
  <c r="AU178" i="5"/>
  <c r="AU140" i="5"/>
  <c r="AU124" i="5"/>
  <c r="AU119" i="5"/>
  <c r="AU107" i="5"/>
  <c r="AU105" i="5"/>
  <c r="AU94" i="5"/>
  <c r="AU85" i="5"/>
  <c r="AU209" i="5"/>
  <c r="AU195" i="5"/>
  <c r="AU142" i="5"/>
  <c r="AU227" i="5"/>
  <c r="AU163" i="5"/>
  <c r="AU126" i="5"/>
  <c r="AU168" i="5"/>
  <c r="AU265" i="5"/>
  <c r="AU231" i="5"/>
  <c r="AU175" i="5"/>
  <c r="AU137" i="5"/>
  <c r="AU132" i="5"/>
  <c r="AU130" i="5"/>
  <c r="AU104" i="5"/>
  <c r="AU88" i="5"/>
  <c r="AU80" i="5"/>
  <c r="AU78" i="5"/>
  <c r="AU76" i="5"/>
  <c r="AU74" i="5"/>
  <c r="AU72" i="5"/>
  <c r="AU70" i="5"/>
  <c r="AU68" i="5"/>
  <c r="AU66" i="5"/>
  <c r="AU64" i="5"/>
  <c r="AU62" i="5"/>
  <c r="AU60" i="5"/>
  <c r="AU199" i="5"/>
  <c r="AU161" i="5"/>
  <c r="AU160" i="5"/>
  <c r="AU148" i="5"/>
  <c r="AU139" i="5"/>
  <c r="AU114" i="5"/>
  <c r="AU102" i="5"/>
  <c r="AU263" i="5"/>
  <c r="AU250" i="5"/>
  <c r="AU237" i="5"/>
  <c r="AU166" i="5"/>
  <c r="AU205" i="5"/>
  <c r="AU194" i="5"/>
  <c r="AU186" i="5"/>
  <c r="AU180" i="5"/>
  <c r="AU162" i="5"/>
  <c r="AU151" i="5"/>
  <c r="AU150" i="5"/>
  <c r="AU125" i="5"/>
  <c r="AU120" i="5"/>
  <c r="AU118" i="5"/>
  <c r="AU100" i="5"/>
  <c r="AU93" i="5"/>
  <c r="AU91" i="5"/>
  <c r="AU187" i="5"/>
  <c r="AU172" i="5"/>
  <c r="AU164" i="5"/>
  <c r="AU152" i="5"/>
  <c r="AU127" i="5"/>
  <c r="AU84" i="5"/>
  <c r="AU203" i="5"/>
  <c r="AU184" i="5"/>
  <c r="AU174" i="5"/>
  <c r="AU136" i="5"/>
  <c r="AU131" i="5"/>
  <c r="AU129" i="5"/>
  <c r="AU103" i="5"/>
  <c r="AU98" i="5"/>
  <c r="AU54" i="5"/>
  <c r="AU112" i="5"/>
  <c r="AU61" i="5"/>
  <c r="AU34" i="5"/>
  <c r="AU27" i="5"/>
  <c r="AU16" i="5"/>
  <c r="AU57" i="5"/>
  <c r="AU49" i="5"/>
  <c r="AU41" i="5"/>
  <c r="AU24" i="5"/>
  <c r="AU113" i="5"/>
  <c r="AU63" i="5"/>
  <c r="AU52" i="5"/>
  <c r="AU44" i="5"/>
  <c r="AU38" i="5"/>
  <c r="AU31" i="5"/>
  <c r="AU21" i="5"/>
  <c r="AU128" i="5"/>
  <c r="AU28" i="5"/>
  <c r="AU18" i="5"/>
  <c r="AU65" i="5"/>
  <c r="AU55" i="5"/>
  <c r="AU47" i="5"/>
  <c r="AU35" i="5"/>
  <c r="AU50" i="5"/>
  <c r="AU42" i="5"/>
  <c r="AU25" i="5"/>
  <c r="AU96" i="5"/>
  <c r="AU77" i="5"/>
  <c r="AU58" i="5"/>
  <c r="AU32" i="5"/>
  <c r="AU15" i="5"/>
  <c r="AU19" i="5"/>
  <c r="AU116" i="5"/>
  <c r="AU109" i="5"/>
  <c r="AU39" i="5"/>
  <c r="AU20" i="5"/>
  <c r="AU14" i="5"/>
  <c r="AU43" i="5"/>
  <c r="AU46" i="5"/>
  <c r="AU83" i="5"/>
  <c r="AU53" i="5"/>
  <c r="AU45" i="5"/>
  <c r="AU36" i="5"/>
  <c r="AU29" i="5"/>
  <c r="AU26" i="5"/>
  <c r="AU17" i="5"/>
  <c r="AU22" i="5"/>
  <c r="AU51" i="5"/>
  <c r="AU30" i="5"/>
  <c r="AU23" i="5"/>
  <c r="AU37" i="5"/>
  <c r="AU56" i="5"/>
  <c r="AU48" i="5"/>
  <c r="AU40" i="5"/>
  <c r="AU33" i="5"/>
  <c r="AU59" i="5"/>
  <c r="CX122" i="5"/>
  <c r="CM108" i="5"/>
  <c r="BG108" i="5"/>
  <c r="D68" i="3"/>
  <c r="D70" i="3" s="1"/>
  <c r="X53" i="5"/>
  <c r="P55" i="5"/>
  <c r="AL55" i="5"/>
  <c r="AB58" i="5"/>
  <c r="AM58" i="5"/>
  <c r="V59" i="5"/>
  <c r="AG59" i="5"/>
  <c r="AD61" i="5"/>
  <c r="AH63" i="5"/>
  <c r="AS63" i="5"/>
  <c r="AI64" i="5"/>
  <c r="AT64" i="5"/>
  <c r="BQ66" i="5"/>
  <c r="AC67" i="5"/>
  <c r="AN67" i="5"/>
  <c r="BQ70" i="5"/>
  <c r="AC71" i="5"/>
  <c r="AN71" i="5"/>
  <c r="BQ74" i="5"/>
  <c r="AC75" i="5"/>
  <c r="AN75" i="5"/>
  <c r="BQ78" i="5"/>
  <c r="AC79" i="5"/>
  <c r="AN79" i="5"/>
  <c r="AI81" i="5"/>
  <c r="X81" i="5"/>
  <c r="Q84" i="5"/>
  <c r="AB84" i="5"/>
  <c r="R85" i="5"/>
  <c r="AC85" i="5"/>
  <c r="AN85" i="5"/>
  <c r="Q86" i="5"/>
  <c r="AM86" i="5"/>
  <c r="AB86" i="5"/>
  <c r="AD89" i="5"/>
  <c r="S89" i="5"/>
  <c r="AQ91" i="5"/>
  <c r="U91" i="5"/>
  <c r="AF91" i="5"/>
  <c r="AO93" i="5"/>
  <c r="S93" i="5"/>
  <c r="AD93" i="5"/>
  <c r="V95" i="5"/>
  <c r="AG95" i="5"/>
  <c r="AR95" i="5"/>
  <c r="AA104" i="5"/>
  <c r="AL104" i="5"/>
  <c r="P104" i="5"/>
  <c r="U115" i="5"/>
  <c r="AF115" i="5"/>
  <c r="AQ115" i="5"/>
  <c r="AE120" i="5"/>
  <c r="T120" i="5"/>
  <c r="O122" i="5"/>
  <c r="Z122" i="5"/>
  <c r="AK122" i="5"/>
  <c r="BR122" i="5" s="1"/>
  <c r="BF129" i="5"/>
  <c r="AB133" i="5"/>
  <c r="Q133" i="5"/>
  <c r="AM140" i="5"/>
  <c r="AB140" i="5"/>
  <c r="Q140" i="5"/>
  <c r="AR150" i="5"/>
  <c r="AG150" i="5"/>
  <c r="V150" i="5"/>
  <c r="AL157" i="5"/>
  <c r="AA157" i="5"/>
  <c r="P157" i="5"/>
  <c r="BQ34" i="5"/>
  <c r="AM35" i="5"/>
  <c r="P38" i="5"/>
  <c r="AA38" i="5"/>
  <c r="Y39" i="5"/>
  <c r="BF39" i="5" s="1"/>
  <c r="R41" i="5"/>
  <c r="AI41" i="5"/>
  <c r="W42" i="5"/>
  <c r="AH43" i="5"/>
  <c r="AS43" i="5"/>
  <c r="AD43" i="5"/>
  <c r="R44" i="5"/>
  <c r="Y45" i="5"/>
  <c r="AE46" i="5"/>
  <c r="AM47" i="5"/>
  <c r="Q49" i="5"/>
  <c r="AI49" i="5"/>
  <c r="W50" i="5"/>
  <c r="AH51" i="5"/>
  <c r="AS51" i="5"/>
  <c r="AD51" i="5"/>
  <c r="R52" i="5"/>
  <c r="Y53" i="5"/>
  <c r="BF53" i="5" s="1"/>
  <c r="AE54" i="5"/>
  <c r="AM55" i="5"/>
  <c r="Q57" i="5"/>
  <c r="AI57" i="5"/>
  <c r="W58" i="5"/>
  <c r="AH59" i="5"/>
  <c r="AS59" i="5"/>
  <c r="AD59" i="5"/>
  <c r="AC60" i="5"/>
  <c r="BQ60" i="5"/>
  <c r="V61" i="5"/>
  <c r="AG61" i="5"/>
  <c r="W62" i="5"/>
  <c r="AH62" i="5"/>
  <c r="AE62" i="5"/>
  <c r="AI63" i="5"/>
  <c r="P70" i="5"/>
  <c r="AA70" i="5"/>
  <c r="P74" i="5"/>
  <c r="AA74" i="5"/>
  <c r="P78" i="5"/>
  <c r="AA78" i="5"/>
  <c r="BF90" i="5"/>
  <c r="Y92" i="5"/>
  <c r="BF92" i="5" s="1"/>
  <c r="AP93" i="5"/>
  <c r="T93" i="5"/>
  <c r="AE93" i="5"/>
  <c r="AG94" i="5"/>
  <c r="V94" i="5"/>
  <c r="AK96" i="5"/>
  <c r="O96" i="5"/>
  <c r="AA97" i="5"/>
  <c r="AL97" i="5"/>
  <c r="P97" i="5"/>
  <c r="Y101" i="5"/>
  <c r="BF101" i="5" s="1"/>
  <c r="AJ101" i="5"/>
  <c r="BQ101" i="5"/>
  <c r="N102" i="5"/>
  <c r="Y102" i="5"/>
  <c r="O116" i="5"/>
  <c r="Z116" i="5"/>
  <c r="AK116" i="5"/>
  <c r="BQ120" i="5"/>
  <c r="U125" i="5"/>
  <c r="AF125" i="5"/>
  <c r="AQ125" i="5"/>
  <c r="AQ132" i="5"/>
  <c r="AF132" i="5"/>
  <c r="BQ132" i="5"/>
  <c r="O134" i="5"/>
  <c r="Z134" i="5"/>
  <c r="AK134" i="5"/>
  <c r="Q135" i="5"/>
  <c r="AM135" i="5"/>
  <c r="BQ140" i="5"/>
  <c r="BF146" i="5"/>
  <c r="U147" i="5"/>
  <c r="AF147" i="5"/>
  <c r="AQ147" i="5"/>
  <c r="V36" i="5"/>
  <c r="AR36" i="5"/>
  <c r="AC36" i="5"/>
  <c r="Q37" i="5"/>
  <c r="AB38" i="5"/>
  <c r="AM38" i="5"/>
  <c r="AE40" i="5"/>
  <c r="P41" i="5"/>
  <c r="AL41" i="5"/>
  <c r="S41" i="5"/>
  <c r="AJ41" i="5"/>
  <c r="BQ41" i="5" s="1"/>
  <c r="X42" i="5"/>
  <c r="P44" i="5"/>
  <c r="AA44" i="5"/>
  <c r="BQ46" i="5"/>
  <c r="V48" i="5"/>
  <c r="AR48" i="5"/>
  <c r="AC48" i="5"/>
  <c r="R49" i="5"/>
  <c r="AJ49" i="5"/>
  <c r="BQ49" i="5" s="1"/>
  <c r="X50" i="5"/>
  <c r="P52" i="5"/>
  <c r="AA52" i="5"/>
  <c r="BQ54" i="5"/>
  <c r="V56" i="5"/>
  <c r="AR56" i="5"/>
  <c r="AC56" i="5"/>
  <c r="R57" i="5"/>
  <c r="AJ57" i="5"/>
  <c r="X58" i="5"/>
  <c r="AH61" i="5"/>
  <c r="AS61" i="5"/>
  <c r="AI62" i="5"/>
  <c r="AT62" i="5"/>
  <c r="S65" i="5"/>
  <c r="P66" i="5"/>
  <c r="AA66" i="5"/>
  <c r="AD67" i="5"/>
  <c r="W68" i="5"/>
  <c r="AH68" i="5"/>
  <c r="N69" i="5"/>
  <c r="AU69" i="5" s="1"/>
  <c r="Y69" i="5"/>
  <c r="AJ69" i="5"/>
  <c r="BQ69" i="5" s="1"/>
  <c r="AD71" i="5"/>
  <c r="W72" i="5"/>
  <c r="AH72" i="5"/>
  <c r="N73" i="5"/>
  <c r="AU73" i="5" s="1"/>
  <c r="Y73" i="5"/>
  <c r="BF73" i="5" s="1"/>
  <c r="AJ73" i="5"/>
  <c r="BQ73" i="5" s="1"/>
  <c r="AD75" i="5"/>
  <c r="W76" i="5"/>
  <c r="AH76" i="5"/>
  <c r="N77" i="5"/>
  <c r="Y77" i="5"/>
  <c r="AJ77" i="5"/>
  <c r="AD79" i="5"/>
  <c r="W80" i="5"/>
  <c r="AH80" i="5"/>
  <c r="AC82" i="5"/>
  <c r="AN82" i="5"/>
  <c r="R82" i="5"/>
  <c r="AF87" i="5"/>
  <c r="U87" i="5"/>
  <c r="AO96" i="5"/>
  <c r="AM97" i="5"/>
  <c r="Q97" i="5"/>
  <c r="AB97" i="5"/>
  <c r="BQ106" i="5"/>
  <c r="V114" i="5"/>
  <c r="AA118" i="5"/>
  <c r="AL118" i="5"/>
  <c r="P118" i="5"/>
  <c r="AL121" i="5"/>
  <c r="P121" i="5"/>
  <c r="AA121" i="5"/>
  <c r="AR126" i="5"/>
  <c r="AG126" i="5"/>
  <c r="V126" i="5"/>
  <c r="AG127" i="5"/>
  <c r="AR127" i="5"/>
  <c r="V127" i="5"/>
  <c r="AM130" i="5"/>
  <c r="Q130" i="5"/>
  <c r="AB130" i="5"/>
  <c r="AG143" i="5"/>
  <c r="AR143" i="5"/>
  <c r="V143" i="5"/>
  <c r="W152" i="5"/>
  <c r="AH152" i="5"/>
  <c r="AS152" i="5"/>
  <c r="U159" i="5"/>
  <c r="AF159" i="5"/>
  <c r="AQ159" i="5"/>
  <c r="BQ38" i="5"/>
  <c r="BQ24" i="5"/>
  <c r="AM25" i="5"/>
  <c r="V33" i="5"/>
  <c r="AG33" i="5"/>
  <c r="AR33" i="5"/>
  <c r="AP36" i="5"/>
  <c r="AO39" i="5"/>
  <c r="AB42" i="5"/>
  <c r="AM42" i="5"/>
  <c r="AB50" i="5"/>
  <c r="AM50" i="5"/>
  <c r="V51" i="5"/>
  <c r="AG51" i="5"/>
  <c r="C9" i="3"/>
  <c r="AO15" i="5"/>
  <c r="P16" i="5"/>
  <c r="AA16" i="5"/>
  <c r="AO25" i="5"/>
  <c r="V26" i="5"/>
  <c r="AR26" i="5"/>
  <c r="AC26" i="5"/>
  <c r="AB28" i="5"/>
  <c r="AM28" i="5"/>
  <c r="AE30" i="5"/>
  <c r="P31" i="5"/>
  <c r="AL31" i="5"/>
  <c r="AJ31" i="5"/>
  <c r="BQ31" i="5" s="1"/>
  <c r="AH33" i="5"/>
  <c r="AS33" i="5"/>
  <c r="K33" i="3"/>
  <c r="V15" i="5"/>
  <c r="AG15" i="5"/>
  <c r="AB16" i="5"/>
  <c r="AM16" i="5"/>
  <c r="T16" i="5"/>
  <c r="AO18" i="5"/>
  <c r="R19" i="5"/>
  <c r="AI19" i="5"/>
  <c r="AC20" i="5"/>
  <c r="AR20" i="5"/>
  <c r="AL21" i="5"/>
  <c r="P24" i="5"/>
  <c r="AA24" i="5"/>
  <c r="R27" i="5"/>
  <c r="AI27" i="5"/>
  <c r="W28" i="5"/>
  <c r="V29" i="5"/>
  <c r="AG29" i="5"/>
  <c r="AR29" i="5"/>
  <c r="AP32" i="5"/>
  <c r="AD33" i="5"/>
  <c r="R34" i="5"/>
  <c r="AI34" i="5"/>
  <c r="X35" i="5"/>
  <c r="D30" i="3"/>
  <c r="BF1013" i="5"/>
  <c r="BF1009" i="5"/>
  <c r="BF1012" i="5"/>
  <c r="BF1010" i="5"/>
  <c r="BF1005" i="5"/>
  <c r="BF997" i="5"/>
  <c r="BF1003" i="5"/>
  <c r="BF995" i="5"/>
  <c r="BF992" i="5"/>
  <c r="BF986" i="5"/>
  <c r="BF994" i="5"/>
  <c r="BF988" i="5"/>
  <c r="BF984" i="5"/>
  <c r="BF990" i="5"/>
  <c r="BF967" i="5"/>
  <c r="BF989" i="5"/>
  <c r="BF963" i="5"/>
  <c r="BF961" i="5"/>
  <c r="BF957" i="5"/>
  <c r="BF955" i="5"/>
  <c r="BF953" i="5"/>
  <c r="BF951" i="5"/>
  <c r="BF943" i="5"/>
  <c r="BF1001" i="5"/>
  <c r="BF950" i="5"/>
  <c r="BF944" i="5"/>
  <c r="BF930" i="5"/>
  <c r="BF956" i="5"/>
  <c r="BF954" i="5"/>
  <c r="BF973" i="5"/>
  <c r="BF931" i="5"/>
  <c r="BF962" i="5"/>
  <c r="BF983" i="5"/>
  <c r="BF977" i="5"/>
  <c r="BF964" i="5"/>
  <c r="BF925" i="5"/>
  <c r="BF927" i="5"/>
  <c r="BF910" i="5"/>
  <c r="BF939" i="5"/>
  <c r="BF908" i="5"/>
  <c r="BF937" i="5"/>
  <c r="BF903" i="5"/>
  <c r="BF870" i="5"/>
  <c r="BF857" i="5"/>
  <c r="BF849" i="5"/>
  <c r="BF922" i="5"/>
  <c r="BF866" i="5"/>
  <c r="BF901" i="5"/>
  <c r="BF897" i="5"/>
  <c r="BF893" i="5"/>
  <c r="BF889" i="5"/>
  <c r="BF885" i="5"/>
  <c r="BF881" i="5"/>
  <c r="BF872" i="5"/>
  <c r="BF858" i="5"/>
  <c r="BF853" i="5"/>
  <c r="BF916" i="5"/>
  <c r="BF863" i="5"/>
  <c r="BF981" i="5"/>
  <c r="BF920" i="5"/>
  <c r="BF898" i="5"/>
  <c r="BF895" i="5"/>
  <c r="BF851" i="5"/>
  <c r="BF847" i="5"/>
  <c r="BF843" i="5"/>
  <c r="BF835" i="5"/>
  <c r="BF831" i="5"/>
  <c r="BF827" i="5"/>
  <c r="BF892" i="5"/>
  <c r="BF884" i="5"/>
  <c r="BF871" i="5"/>
  <c r="BF890" i="5"/>
  <c r="BF887" i="5"/>
  <c r="BF882" i="5"/>
  <c r="BF879" i="5"/>
  <c r="BF840" i="5"/>
  <c r="BF836" i="5"/>
  <c r="BF883" i="5"/>
  <c r="BF877" i="5"/>
  <c r="BF867" i="5"/>
  <c r="BF817" i="5"/>
  <c r="BF801" i="5"/>
  <c r="BF900" i="5"/>
  <c r="BF891" i="5"/>
  <c r="BF932" i="5"/>
  <c r="BF899" i="5"/>
  <c r="BF795" i="5"/>
  <c r="BF819" i="5"/>
  <c r="BF811" i="5"/>
  <c r="BF803" i="5"/>
  <c r="BF878" i="5"/>
  <c r="BF874" i="5"/>
  <c r="BF905" i="5"/>
  <c r="BF778" i="5"/>
  <c r="BF772" i="5"/>
  <c r="BF888" i="5"/>
  <c r="BF823" i="5"/>
  <c r="BF821" i="5"/>
  <c r="BF799" i="5"/>
  <c r="BF797" i="5"/>
  <c r="BF777" i="5"/>
  <c r="BF771" i="5"/>
  <c r="BF876" i="5"/>
  <c r="BF791" i="5"/>
  <c r="BF785" i="5"/>
  <c r="BF756" i="5"/>
  <c r="BF744" i="5"/>
  <c r="BF727" i="5"/>
  <c r="BF721" i="5"/>
  <c r="BF717" i="5"/>
  <c r="BF711" i="5"/>
  <c r="BF705" i="5"/>
  <c r="BF703" i="5"/>
  <c r="BF701" i="5"/>
  <c r="BF697" i="5"/>
  <c r="BF691" i="5"/>
  <c r="BF687" i="5"/>
  <c r="BF902" i="5"/>
  <c r="BF783" i="5"/>
  <c r="BF762" i="5"/>
  <c r="BF734" i="5"/>
  <c r="BF754" i="5"/>
  <c r="BF742" i="5"/>
  <c r="BF769" i="5"/>
  <c r="BF886" i="5"/>
  <c r="BF880" i="5"/>
  <c r="BF896" i="5"/>
  <c r="BF868" i="5"/>
  <c r="BF894" i="5"/>
  <c r="BF781" i="5"/>
  <c r="BF775" i="5"/>
  <c r="BF793" i="5"/>
  <c r="BF779" i="5"/>
  <c r="BF718" i="5"/>
  <c r="BF710" i="5"/>
  <c r="BF676" i="5"/>
  <c r="BF708" i="5"/>
  <c r="BF688" i="5"/>
  <c r="BF677" i="5"/>
  <c r="BF675" i="5"/>
  <c r="BF805" i="5"/>
  <c r="BF765" i="5"/>
  <c r="BF813" i="5"/>
  <c r="BF789" i="5"/>
  <c r="BF758" i="5"/>
  <c r="BF752" i="5"/>
  <c r="BF706" i="5"/>
  <c r="BF702" i="5"/>
  <c r="BF690" i="5"/>
  <c r="BF684" i="5"/>
  <c r="BF654" i="5"/>
  <c r="BF650" i="5"/>
  <c r="BF646" i="5"/>
  <c r="BF642" i="5"/>
  <c r="BF638" i="5"/>
  <c r="BF736" i="5"/>
  <c r="BF767" i="5"/>
  <c r="BF726" i="5"/>
  <c r="BF714" i="5"/>
  <c r="BF655" i="5"/>
  <c r="BF651" i="5"/>
  <c r="BF647" i="5"/>
  <c r="BF643" i="5"/>
  <c r="BF639" i="5"/>
  <c r="BF722" i="5"/>
  <c r="BF668" i="5"/>
  <c r="BF776" i="5"/>
  <c r="BF700" i="5"/>
  <c r="BF740" i="5"/>
  <c r="BF728" i="5"/>
  <c r="BF712" i="5"/>
  <c r="BF698" i="5"/>
  <c r="BF724" i="5"/>
  <c r="BF704" i="5"/>
  <c r="BF680" i="5"/>
  <c r="BF716" i="5"/>
  <c r="BF669" i="5"/>
  <c r="BF665" i="5"/>
  <c r="BF692" i="5"/>
  <c r="BF686" i="5"/>
  <c r="BF682" i="5"/>
  <c r="BF659" i="5"/>
  <c r="BF694" i="5"/>
  <c r="BF661" i="5"/>
  <c r="BF671" i="5"/>
  <c r="BF658" i="5"/>
  <c r="BF657" i="5"/>
  <c r="BF696" i="5"/>
  <c r="BF653" i="5"/>
  <c r="BF667" i="5"/>
  <c r="BF645" i="5"/>
  <c r="BF649" i="5"/>
  <c r="BF663" i="5"/>
  <c r="BF626" i="5"/>
  <c r="BF618" i="5"/>
  <c r="BF612" i="5"/>
  <c r="BF624" i="5"/>
  <c r="BF615" i="5"/>
  <c r="BF602" i="5"/>
  <c r="BF600" i="5"/>
  <c r="BF598" i="5"/>
  <c r="BF641" i="5"/>
  <c r="BF620" i="5"/>
  <c r="BF567" i="5"/>
  <c r="BF566" i="5"/>
  <c r="BF614" i="5"/>
  <c r="BF596" i="5"/>
  <c r="BF586" i="5"/>
  <c r="BF578" i="5"/>
  <c r="BF637" i="5"/>
  <c r="BF594" i="5"/>
  <c r="BF604" i="5"/>
  <c r="BF580" i="5"/>
  <c r="BF577" i="5"/>
  <c r="BF572" i="5"/>
  <c r="BF561" i="5"/>
  <c r="BF560" i="5"/>
  <c r="BF606" i="5"/>
  <c r="BF590" i="5"/>
  <c r="BF582" i="5"/>
  <c r="BF571" i="5"/>
  <c r="BF570" i="5"/>
  <c r="BF569" i="5"/>
  <c r="BF546" i="5"/>
  <c r="BF633" i="5"/>
  <c r="BF556" i="5"/>
  <c r="BF613" i="5"/>
  <c r="BF552" i="5"/>
  <c r="BF576" i="5"/>
  <c r="BF584" i="5"/>
  <c r="BF568" i="5"/>
  <c r="BF563" i="5"/>
  <c r="BF553" i="5"/>
  <c r="BF559" i="5"/>
  <c r="BF535" i="5"/>
  <c r="BF588" i="5"/>
  <c r="BF564" i="5"/>
  <c r="BF541" i="5"/>
  <c r="BF574" i="5"/>
  <c r="BF526" i="5"/>
  <c r="BF524" i="5"/>
  <c r="BF522" i="5"/>
  <c r="BF520" i="5"/>
  <c r="BF516" i="5"/>
  <c r="BF514" i="5"/>
  <c r="BF512" i="5"/>
  <c r="BF508" i="5"/>
  <c r="BF506" i="5"/>
  <c r="BF557" i="5"/>
  <c r="BF548" i="5"/>
  <c r="BF529" i="5"/>
  <c r="BF558" i="5"/>
  <c r="BF531" i="5"/>
  <c r="BF523" i="5"/>
  <c r="BF487" i="5"/>
  <c r="BF492" i="5"/>
  <c r="BF565" i="5"/>
  <c r="BF562" i="5"/>
  <c r="BF544" i="5"/>
  <c r="BF498" i="5"/>
  <c r="BF592" i="5"/>
  <c r="BF488" i="5"/>
  <c r="BF549" i="5"/>
  <c r="BF527" i="5"/>
  <c r="BF521" i="5"/>
  <c r="BF495" i="5"/>
  <c r="BF475" i="5"/>
  <c r="BF628" i="5"/>
  <c r="BF543" i="5"/>
  <c r="BF471" i="5"/>
  <c r="BF459" i="5"/>
  <c r="BF575" i="5"/>
  <c r="BF500" i="5"/>
  <c r="BF474" i="5"/>
  <c r="BF470" i="5"/>
  <c r="BF458" i="5"/>
  <c r="BF490" i="5"/>
  <c r="BF483" i="5"/>
  <c r="BF481" i="5"/>
  <c r="BF453" i="5"/>
  <c r="BF451" i="5"/>
  <c r="BF449" i="5"/>
  <c r="BF447" i="5"/>
  <c r="BF445" i="5"/>
  <c r="BF554" i="5"/>
  <c r="BF545" i="5"/>
  <c r="BF542" i="5"/>
  <c r="BF519" i="5"/>
  <c r="BF462" i="5"/>
  <c r="BF491" i="5"/>
  <c r="BF464" i="5"/>
  <c r="BF452" i="5"/>
  <c r="BF537" i="5"/>
  <c r="BF497" i="5"/>
  <c r="BF444" i="5"/>
  <c r="BF525" i="5"/>
  <c r="BF476" i="5"/>
  <c r="BF472" i="5"/>
  <c r="BF446" i="5"/>
  <c r="BF550" i="5"/>
  <c r="BF441" i="5"/>
  <c r="BF485" i="5"/>
  <c r="BF486" i="5"/>
  <c r="BF456" i="5"/>
  <c r="BF434" i="5"/>
  <c r="BF425" i="5"/>
  <c r="BF461" i="5"/>
  <c r="BF430" i="5"/>
  <c r="BF499" i="5"/>
  <c r="BF420" i="5"/>
  <c r="BF435" i="5"/>
  <c r="BF431" i="5"/>
  <c r="BF419" i="5"/>
  <c r="BF439" i="5"/>
  <c r="BF427" i="5"/>
  <c r="BF422" i="5"/>
  <c r="BF460" i="5"/>
  <c r="BF423" i="5"/>
  <c r="BF421" i="5"/>
  <c r="BF418" i="5"/>
  <c r="BF416" i="5"/>
  <c r="BF414" i="5"/>
  <c r="BF412" i="5"/>
  <c r="BF410" i="5"/>
  <c r="BF408" i="5"/>
  <c r="BF406" i="5"/>
  <c r="BF404" i="5"/>
  <c r="BF402" i="5"/>
  <c r="BF400" i="5"/>
  <c r="BF398" i="5"/>
  <c r="BF396" i="5"/>
  <c r="BF394" i="5"/>
  <c r="BF392" i="5"/>
  <c r="BF390" i="5"/>
  <c r="BF388" i="5"/>
  <c r="BF384" i="5"/>
  <c r="BF382" i="5"/>
  <c r="BF433" i="5"/>
  <c r="BF428" i="5"/>
  <c r="BF413" i="5"/>
  <c r="BF407" i="5"/>
  <c r="BF395" i="5"/>
  <c r="BF378" i="5"/>
  <c r="BF375" i="5"/>
  <c r="BF370" i="5"/>
  <c r="BF363" i="5"/>
  <c r="BF381" i="5"/>
  <c r="BF397" i="5"/>
  <c r="BF377" i="5"/>
  <c r="BF372" i="5"/>
  <c r="BF365" i="5"/>
  <c r="BF359" i="5"/>
  <c r="BF357" i="5"/>
  <c r="BF355" i="5"/>
  <c r="BF443" i="5"/>
  <c r="BF415" i="5"/>
  <c r="BF409" i="5"/>
  <c r="BF399" i="5"/>
  <c r="BF387" i="5"/>
  <c r="BF383" i="5"/>
  <c r="BF374" i="5"/>
  <c r="BF367" i="5"/>
  <c r="BF362" i="5"/>
  <c r="BF440" i="5"/>
  <c r="BF385" i="5"/>
  <c r="BF361" i="5"/>
  <c r="BF360" i="5"/>
  <c r="BF417" i="5"/>
  <c r="BF411" i="5"/>
  <c r="BF403" i="5"/>
  <c r="BF391" i="5"/>
  <c r="BF366" i="5"/>
  <c r="BF354" i="5"/>
  <c r="BF350" i="5"/>
  <c r="BF348" i="5"/>
  <c r="BF346" i="5"/>
  <c r="BF342" i="5"/>
  <c r="BF338" i="5"/>
  <c r="BF336" i="5"/>
  <c r="BF332" i="5"/>
  <c r="BF330" i="5"/>
  <c r="BF328" i="5"/>
  <c r="BF326" i="5"/>
  <c r="BF437" i="5"/>
  <c r="BF405" i="5"/>
  <c r="BF393" i="5"/>
  <c r="BF368" i="5"/>
  <c r="BF380" i="5"/>
  <c r="BF401" i="5"/>
  <c r="BF369" i="5"/>
  <c r="BF331" i="5"/>
  <c r="BF321" i="5"/>
  <c r="BF319" i="5"/>
  <c r="BF317" i="5"/>
  <c r="BF315" i="5"/>
  <c r="BF341" i="5"/>
  <c r="BF322" i="5"/>
  <c r="BF343" i="5"/>
  <c r="BF311" i="5"/>
  <c r="BF364" i="5"/>
  <c r="BF300" i="5"/>
  <c r="BF333" i="5"/>
  <c r="BF291" i="5"/>
  <c r="BF345" i="5"/>
  <c r="BF306" i="5"/>
  <c r="BF295" i="5"/>
  <c r="BF288" i="5"/>
  <c r="BF287" i="5"/>
  <c r="BF376" i="5"/>
  <c r="BF353" i="5"/>
  <c r="BF337" i="5"/>
  <c r="BF349" i="5"/>
  <c r="BF314" i="5"/>
  <c r="BF303" i="5"/>
  <c r="BF313" i="5"/>
  <c r="BF307" i="5"/>
  <c r="BF280" i="5"/>
  <c r="BF272" i="5"/>
  <c r="BF259" i="5"/>
  <c r="BF249" i="5"/>
  <c r="BF244" i="5"/>
  <c r="BF323" i="5"/>
  <c r="BF277" i="5"/>
  <c r="BF257" i="5"/>
  <c r="BF245" i="5"/>
  <c r="BF389" i="5"/>
  <c r="BF279" i="5"/>
  <c r="BF275" i="5"/>
  <c r="BF265" i="5"/>
  <c r="BF250" i="5"/>
  <c r="BF268" i="5"/>
  <c r="BF267" i="5"/>
  <c r="BF256" i="5"/>
  <c r="BF255" i="5"/>
  <c r="BF304" i="5"/>
  <c r="BF286" i="5"/>
  <c r="BF253" i="5"/>
  <c r="BF320" i="5"/>
  <c r="BF293" i="5"/>
  <c r="BF274" i="5"/>
  <c r="BF270" i="5"/>
  <c r="BF263" i="5"/>
  <c r="BF252" i="5"/>
  <c r="BF251" i="5"/>
  <c r="BF325" i="5"/>
  <c r="BF278" i="5"/>
  <c r="BF271" i="5"/>
  <c r="BF243" i="5"/>
  <c r="BF292" i="5"/>
  <c r="BF290" i="5"/>
  <c r="BF285" i="5"/>
  <c r="BF266" i="5"/>
  <c r="BF262" i="5"/>
  <c r="BF261" i="5"/>
  <c r="BF237" i="5"/>
  <c r="BF214" i="5"/>
  <c r="BF210" i="5"/>
  <c r="BF206" i="5"/>
  <c r="BF234" i="5"/>
  <c r="BF222" i="5"/>
  <c r="BF308" i="5"/>
  <c r="BF299" i="5"/>
  <c r="BF273" i="5"/>
  <c r="BF242" i="5"/>
  <c r="BF227" i="5"/>
  <c r="BF220" i="5"/>
  <c r="BF309" i="5"/>
  <c r="BF297" i="5"/>
  <c r="BF239" i="5"/>
  <c r="BF238" i="5"/>
  <c r="BF231" i="5"/>
  <c r="BF215" i="5"/>
  <c r="BF316" i="5"/>
  <c r="BF241" i="5"/>
  <c r="BF228" i="5"/>
  <c r="BF223" i="5"/>
  <c r="BF218" i="5"/>
  <c r="BF305" i="5"/>
  <c r="BF235" i="5"/>
  <c r="BF247" i="5"/>
  <c r="BF232" i="5"/>
  <c r="BF224" i="5"/>
  <c r="BF236" i="5"/>
  <c r="BF229" i="5"/>
  <c r="BF225" i="5"/>
  <c r="BF213" i="5"/>
  <c r="BF202" i="5"/>
  <c r="BF198" i="5"/>
  <c r="BF194" i="5"/>
  <c r="BF184" i="5"/>
  <c r="BF209" i="5"/>
  <c r="BF179" i="5"/>
  <c r="BF167" i="5"/>
  <c r="BF155" i="5"/>
  <c r="BF131" i="5"/>
  <c r="BF119" i="5"/>
  <c r="BF283" i="5"/>
  <c r="BF281" i="5"/>
  <c r="BF240" i="5"/>
  <c r="BF230" i="5"/>
  <c r="BF203" i="5"/>
  <c r="BF199" i="5"/>
  <c r="BF195" i="5"/>
  <c r="BF301" i="5"/>
  <c r="BF226" i="5"/>
  <c r="BF221" i="5"/>
  <c r="BF205" i="5"/>
  <c r="BF193" i="5"/>
  <c r="BF188" i="5"/>
  <c r="BF289" i="5"/>
  <c r="BF246" i="5"/>
  <c r="BF269" i="5"/>
  <c r="BF200" i="5"/>
  <c r="BF196" i="5"/>
  <c r="BF190" i="5"/>
  <c r="BF178" i="5"/>
  <c r="BF166" i="5"/>
  <c r="BF154" i="5"/>
  <c r="BF142" i="5"/>
  <c r="BF130" i="5"/>
  <c r="BF118" i="5"/>
  <c r="BF109" i="5"/>
  <c r="BF96" i="5"/>
  <c r="BF204" i="5"/>
  <c r="BF185" i="5"/>
  <c r="BF173" i="5"/>
  <c r="BF233" i="5"/>
  <c r="BF201" i="5"/>
  <c r="BF197" i="5"/>
  <c r="BF187" i="5"/>
  <c r="BF175" i="5"/>
  <c r="BF163" i="5"/>
  <c r="BF151" i="5"/>
  <c r="BF276" i="5"/>
  <c r="BF192" i="5"/>
  <c r="BF176" i="5"/>
  <c r="BF161" i="5"/>
  <c r="BF160" i="5"/>
  <c r="BF148" i="5"/>
  <c r="BF123" i="5"/>
  <c r="BF116" i="5"/>
  <c r="BF100" i="5"/>
  <c r="BF93" i="5"/>
  <c r="BF77" i="5"/>
  <c r="BF69" i="5"/>
  <c r="BF63" i="5"/>
  <c r="BF59" i="5"/>
  <c r="BF57" i="5"/>
  <c r="BF55" i="5"/>
  <c r="BF51" i="5"/>
  <c r="BF49" i="5"/>
  <c r="BF45" i="5"/>
  <c r="BF43" i="5"/>
  <c r="BF33" i="5"/>
  <c r="BF29" i="5"/>
  <c r="BF27" i="5"/>
  <c r="BF25" i="5"/>
  <c r="BF23" i="5"/>
  <c r="BF19" i="5"/>
  <c r="BF17" i="5"/>
  <c r="BF15" i="5"/>
  <c r="BF149" i="5"/>
  <c r="BF141" i="5"/>
  <c r="BF125" i="5"/>
  <c r="BF120" i="5"/>
  <c r="BF84" i="5"/>
  <c r="BF170" i="5"/>
  <c r="BF150" i="5"/>
  <c r="BF127" i="5"/>
  <c r="BF103" i="5"/>
  <c r="BF98" i="5"/>
  <c r="BF89" i="5"/>
  <c r="BF186" i="5"/>
  <c r="BF180" i="5"/>
  <c r="BF162" i="5"/>
  <c r="BF152" i="5"/>
  <c r="BF134" i="5"/>
  <c r="BF172" i="5"/>
  <c r="BF164" i="5"/>
  <c r="BF182" i="5"/>
  <c r="BF181" i="5"/>
  <c r="BF174" i="5"/>
  <c r="BF138" i="5"/>
  <c r="BF115" i="5"/>
  <c r="BF107" i="5"/>
  <c r="BF81" i="5"/>
  <c r="BF217" i="5"/>
  <c r="BF156" i="5"/>
  <c r="BF140" i="5"/>
  <c r="BF122" i="5"/>
  <c r="BF106" i="5"/>
  <c r="BF105" i="5"/>
  <c r="BF80" i="5"/>
  <c r="BF78" i="5"/>
  <c r="BF76" i="5"/>
  <c r="BF74" i="5"/>
  <c r="BF72" i="5"/>
  <c r="BF70" i="5"/>
  <c r="BF68" i="5"/>
  <c r="BF66" i="5"/>
  <c r="BF64" i="5"/>
  <c r="BF62" i="5"/>
  <c r="BF60" i="5"/>
  <c r="BF58" i="5"/>
  <c r="BF56" i="5"/>
  <c r="BF54" i="5"/>
  <c r="BF52" i="5"/>
  <c r="BF50" i="5"/>
  <c r="BF48" i="5"/>
  <c r="BF46" i="5"/>
  <c r="BF44" i="5"/>
  <c r="BF42" i="5"/>
  <c r="BF40" i="5"/>
  <c r="BF38" i="5"/>
  <c r="BF36" i="5"/>
  <c r="BF34" i="5"/>
  <c r="BF32" i="5"/>
  <c r="BF30" i="5"/>
  <c r="BF28" i="5"/>
  <c r="BF26" i="5"/>
  <c r="BF24" i="5"/>
  <c r="BF22" i="5"/>
  <c r="BF20" i="5"/>
  <c r="BF18" i="5"/>
  <c r="BF16" i="5"/>
  <c r="BF14" i="5"/>
  <c r="BF126" i="5"/>
  <c r="BF135" i="5"/>
  <c r="BF128" i="5"/>
  <c r="BF110" i="5"/>
  <c r="BF88" i="5"/>
  <c r="BF219" i="5"/>
  <c r="BF168" i="5"/>
  <c r="BF137" i="5"/>
  <c r="BF132" i="5"/>
  <c r="BF112" i="5"/>
  <c r="BF102" i="5"/>
  <c r="BF158" i="5"/>
  <c r="F51" i="3"/>
  <c r="D66" i="3"/>
  <c r="C69" i="3"/>
  <c r="R14" i="5"/>
  <c r="AG14" i="5"/>
  <c r="AH15" i="5"/>
  <c r="AS15" i="5"/>
  <c r="AA15" i="5"/>
  <c r="BQ16" i="5"/>
  <c r="S19" i="5"/>
  <c r="AJ19" i="5"/>
  <c r="BQ19" i="5" s="1"/>
  <c r="AS20" i="5"/>
  <c r="X21" i="5"/>
  <c r="AM21" i="5"/>
  <c r="R22" i="5"/>
  <c r="AG22" i="5"/>
  <c r="Q23" i="5"/>
  <c r="AB24" i="5"/>
  <c r="AM24" i="5"/>
  <c r="AE26" i="5"/>
  <c r="P27" i="5"/>
  <c r="AL27" i="5"/>
  <c r="S27" i="5"/>
  <c r="AJ27" i="5"/>
  <c r="BQ27" i="5" s="1"/>
  <c r="X28" i="5"/>
  <c r="AH29" i="5"/>
  <c r="AS29" i="5"/>
  <c r="AC29" i="5"/>
  <c r="BQ30" i="5"/>
  <c r="AM31" i="5"/>
  <c r="P34" i="5"/>
  <c r="AA34" i="5"/>
  <c r="Y35" i="5"/>
  <c r="BF35" i="5" s="1"/>
  <c r="R37" i="5"/>
  <c r="AI37" i="5"/>
  <c r="W38" i="5"/>
  <c r="AL38" i="5"/>
  <c r="V39" i="5"/>
  <c r="AG39" i="5"/>
  <c r="AR39" i="5"/>
  <c r="AB44" i="5"/>
  <c r="AM44" i="5"/>
  <c r="AL44" i="5"/>
  <c r="V45" i="5"/>
  <c r="AG45" i="5"/>
  <c r="AC45" i="5"/>
  <c r="AI46" i="5"/>
  <c r="X47" i="5"/>
  <c r="P49" i="5"/>
  <c r="AL49" i="5"/>
  <c r="AB52" i="5"/>
  <c r="AM52" i="5"/>
  <c r="AL52" i="5"/>
  <c r="V53" i="5"/>
  <c r="AG53" i="5"/>
  <c r="AC53" i="5"/>
  <c r="AI54" i="5"/>
  <c r="X55" i="5"/>
  <c r="P57" i="5"/>
  <c r="AL57" i="5"/>
  <c r="W60" i="5"/>
  <c r="AH60" i="5"/>
  <c r="AE60" i="5"/>
  <c r="AI61" i="5"/>
  <c r="R64" i="5"/>
  <c r="AI68" i="5"/>
  <c r="AT68" i="5"/>
  <c r="S69" i="5"/>
  <c r="AI72" i="5"/>
  <c r="AT72" i="5"/>
  <c r="S73" i="5"/>
  <c r="AI76" i="5"/>
  <c r="AT76" i="5"/>
  <c r="S77" i="5"/>
  <c r="AI80" i="5"/>
  <c r="AT80" i="5"/>
  <c r="AQ81" i="5"/>
  <c r="BQ81" i="5"/>
  <c r="T83" i="5"/>
  <c r="AE83" i="5"/>
  <c r="AP83" i="5"/>
  <c r="AE84" i="5"/>
  <c r="AP84" i="5"/>
  <c r="BF86" i="5"/>
  <c r="AR89" i="5"/>
  <c r="V89" i="5"/>
  <c r="AG89" i="5"/>
  <c r="O90" i="5"/>
  <c r="AK90" i="5"/>
  <c r="Z90" i="5"/>
  <c r="AG92" i="5"/>
  <c r="AR92" i="5"/>
  <c r="V92" i="5"/>
  <c r="AS98" i="5"/>
  <c r="W98" i="5"/>
  <c r="AH98" i="5"/>
  <c r="AC109" i="5"/>
  <c r="R109" i="5"/>
  <c r="AQ110" i="5"/>
  <c r="AF110" i="5"/>
  <c r="U110" i="5"/>
  <c r="AE112" i="5"/>
  <c r="AP112" i="5"/>
  <c r="T112" i="5"/>
  <c r="BQ112" i="5"/>
  <c r="AA113" i="5"/>
  <c r="AL113" i="5"/>
  <c r="P113" i="5"/>
  <c r="AG117" i="5"/>
  <c r="AR117" i="5"/>
  <c r="V117" i="5"/>
  <c r="W128" i="5"/>
  <c r="AH128" i="5"/>
  <c r="AS128" i="5"/>
  <c r="AS129" i="5"/>
  <c r="W129" i="5"/>
  <c r="AH129" i="5"/>
  <c r="AB131" i="5"/>
  <c r="Q131" i="5"/>
  <c r="AM136" i="5"/>
  <c r="Q136" i="5"/>
  <c r="BF136" i="5"/>
  <c r="AS139" i="5"/>
  <c r="AH139" i="5"/>
  <c r="W139" i="5"/>
  <c r="BQ1013" i="5"/>
  <c r="BQ1006" i="5"/>
  <c r="BQ1003" i="5"/>
  <c r="BQ1012" i="5"/>
  <c r="BQ1001" i="5"/>
  <c r="BQ1007" i="5"/>
  <c r="BQ997" i="5"/>
  <c r="BQ1005" i="5"/>
  <c r="BQ989" i="5"/>
  <c r="BQ983" i="5"/>
  <c r="BQ979" i="5"/>
  <c r="BQ995" i="5"/>
  <c r="BQ1010" i="5"/>
  <c r="BQ999" i="5"/>
  <c r="BQ994" i="5"/>
  <c r="BQ978" i="5"/>
  <c r="BQ952" i="5"/>
  <c r="BQ967" i="5"/>
  <c r="BQ951" i="5"/>
  <c r="BQ964" i="5"/>
  <c r="BQ955" i="5"/>
  <c r="BQ947" i="5"/>
  <c r="BQ972" i="5"/>
  <c r="BQ982" i="5"/>
  <c r="BQ937" i="5"/>
  <c r="BQ927" i="5"/>
  <c r="BQ980" i="5"/>
  <c r="BQ956" i="5"/>
  <c r="BQ944" i="5"/>
  <c r="BQ984" i="5"/>
  <c r="BQ961" i="5"/>
  <c r="BQ954" i="5"/>
  <c r="BQ931" i="5"/>
  <c r="BQ977" i="5"/>
  <c r="BQ901" i="5"/>
  <c r="BQ899" i="5"/>
  <c r="BQ897" i="5"/>
  <c r="BQ895" i="5"/>
  <c r="BQ891" i="5"/>
  <c r="BQ889" i="5"/>
  <c r="BQ887" i="5"/>
  <c r="BQ883" i="5"/>
  <c r="BQ881" i="5"/>
  <c r="BQ879" i="5"/>
  <c r="BQ875" i="5"/>
  <c r="BQ871" i="5"/>
  <c r="BQ869" i="5"/>
  <c r="BQ867" i="5"/>
  <c r="BQ916" i="5"/>
  <c r="BQ905" i="5"/>
  <c r="BQ966" i="5"/>
  <c r="BQ932" i="5"/>
  <c r="BQ941" i="5"/>
  <c r="BQ943" i="5"/>
  <c r="BQ851" i="5"/>
  <c r="BQ936" i="5"/>
  <c r="BQ908" i="5"/>
  <c r="BQ861" i="5"/>
  <c r="BQ920" i="5"/>
  <c r="BQ915" i="5"/>
  <c r="BQ910" i="5"/>
  <c r="BQ909" i="5"/>
  <c r="BQ868" i="5"/>
  <c r="BQ857" i="5"/>
  <c r="BQ925" i="5"/>
  <c r="BQ917" i="5"/>
  <c r="BQ973" i="5"/>
  <c r="BQ963" i="5"/>
  <c r="BQ930" i="5"/>
  <c r="BQ950" i="5"/>
  <c r="BQ911" i="5"/>
  <c r="BQ939" i="5"/>
  <c r="BQ922" i="5"/>
  <c r="BQ858" i="5"/>
  <c r="BQ846" i="5"/>
  <c r="BQ838" i="5"/>
  <c r="BQ834" i="5"/>
  <c r="BQ830" i="5"/>
  <c r="BQ934" i="5"/>
  <c r="BQ847" i="5"/>
  <c r="BQ843" i="5"/>
  <c r="BQ839" i="5"/>
  <c r="BQ835" i="5"/>
  <c r="BQ831" i="5"/>
  <c r="BQ827" i="5"/>
  <c r="BQ865" i="5"/>
  <c r="BQ853" i="5"/>
  <c r="BQ823" i="5"/>
  <c r="BQ799" i="5"/>
  <c r="BQ872" i="5"/>
  <c r="BQ860" i="5"/>
  <c r="BQ863" i="5"/>
  <c r="BQ866" i="5"/>
  <c r="BQ849" i="5"/>
  <c r="BQ870" i="5"/>
  <c r="BQ816" i="5"/>
  <c r="BQ794" i="5"/>
  <c r="BQ805" i="5"/>
  <c r="BQ803" i="5"/>
  <c r="BQ785" i="5"/>
  <c r="BQ767" i="5"/>
  <c r="BQ778" i="5"/>
  <c r="BQ772" i="5"/>
  <c r="BQ777" i="5"/>
  <c r="BQ776" i="5"/>
  <c r="BQ736" i="5"/>
  <c r="BQ730" i="5"/>
  <c r="BQ819" i="5"/>
  <c r="BQ811" i="5"/>
  <c r="BQ758" i="5"/>
  <c r="BQ727" i="5"/>
  <c r="BQ725" i="5"/>
  <c r="BQ719" i="5"/>
  <c r="BQ705" i="5"/>
  <c r="BQ703" i="5"/>
  <c r="BQ697" i="5"/>
  <c r="BQ693" i="5"/>
  <c r="BQ691" i="5"/>
  <c r="BQ687" i="5"/>
  <c r="BQ685" i="5"/>
  <c r="BQ681" i="5"/>
  <c r="BQ824" i="5"/>
  <c r="BQ821" i="5"/>
  <c r="BQ806" i="5"/>
  <c r="BQ764" i="5"/>
  <c r="BQ813" i="5"/>
  <c r="BQ781" i="5"/>
  <c r="BQ808" i="5"/>
  <c r="BQ696" i="5"/>
  <c r="BQ779" i="5"/>
  <c r="BQ766" i="5"/>
  <c r="BQ765" i="5"/>
  <c r="BQ752" i="5"/>
  <c r="BQ694" i="5"/>
  <c r="BQ791" i="5"/>
  <c r="BQ756" i="5"/>
  <c r="BQ742" i="5"/>
  <c r="BQ728" i="5"/>
  <c r="BQ726" i="5"/>
  <c r="BQ769" i="5"/>
  <c r="BQ744" i="5"/>
  <c r="BQ734" i="5"/>
  <c r="BQ724" i="5"/>
  <c r="BQ714" i="5"/>
  <c r="BQ740" i="5"/>
  <c r="BQ797" i="5"/>
  <c r="BQ700" i="5"/>
  <c r="BQ814" i="5"/>
  <c r="BQ720" i="5"/>
  <c r="BQ678" i="5"/>
  <c r="BQ675" i="5"/>
  <c r="BQ754" i="5"/>
  <c r="BQ680" i="5"/>
  <c r="BQ676" i="5"/>
  <c r="BQ771" i="5"/>
  <c r="BQ698" i="5"/>
  <c r="BQ690" i="5"/>
  <c r="BQ682" i="5"/>
  <c r="BQ762" i="5"/>
  <c r="BQ716" i="5"/>
  <c r="BQ710" i="5"/>
  <c r="BQ825" i="5"/>
  <c r="BQ800" i="5"/>
  <c r="BQ684" i="5"/>
  <c r="BQ669" i="5"/>
  <c r="BQ667" i="5"/>
  <c r="BQ686" i="5"/>
  <c r="BQ722" i="5"/>
  <c r="BQ702" i="5"/>
  <c r="BQ688" i="5"/>
  <c r="BQ664" i="5"/>
  <c r="BQ646" i="5"/>
  <c r="BQ650" i="5"/>
  <c r="BQ718" i="5"/>
  <c r="BQ692" i="5"/>
  <c r="BQ655" i="5"/>
  <c r="BQ653" i="5"/>
  <c r="BQ708" i="5"/>
  <c r="BQ704" i="5"/>
  <c r="BQ671" i="5"/>
  <c r="BQ668" i="5"/>
  <c r="BQ663" i="5"/>
  <c r="BQ658" i="5"/>
  <c r="BQ659" i="5"/>
  <c r="BQ651" i="5"/>
  <c r="BQ639" i="5"/>
  <c r="BQ643" i="5"/>
  <c r="BQ641" i="5"/>
  <c r="BQ645" i="5"/>
  <c r="BQ661" i="5"/>
  <c r="BQ634" i="5"/>
  <c r="BQ657" i="5"/>
  <c r="BQ638" i="5"/>
  <c r="BQ636" i="5"/>
  <c r="BQ706" i="5"/>
  <c r="BQ649" i="5"/>
  <c r="BQ609" i="5"/>
  <c r="BQ607" i="5"/>
  <c r="BQ656" i="5"/>
  <c r="BQ640" i="5"/>
  <c r="BQ624" i="5"/>
  <c r="BQ660" i="5"/>
  <c r="BQ642" i="5"/>
  <c r="BQ637" i="5"/>
  <c r="BQ633" i="5"/>
  <c r="BQ618" i="5"/>
  <c r="BQ712" i="5"/>
  <c r="BQ620" i="5"/>
  <c r="BQ612" i="5"/>
  <c r="BQ631" i="5"/>
  <c r="BQ606" i="5"/>
  <c r="BQ654" i="5"/>
  <c r="BQ571" i="5"/>
  <c r="BQ569" i="5"/>
  <c r="BQ565" i="5"/>
  <c r="BQ559" i="5"/>
  <c r="BQ557" i="5"/>
  <c r="BQ555" i="5"/>
  <c r="BQ553" i="5"/>
  <c r="BQ549" i="5"/>
  <c r="BQ545" i="5"/>
  <c r="BQ543" i="5"/>
  <c r="BQ614" i="5"/>
  <c r="BQ592" i="5"/>
  <c r="BQ580" i="5"/>
  <c r="BQ570" i="5"/>
  <c r="BQ558" i="5"/>
  <c r="BQ613" i="5"/>
  <c r="BQ604" i="5"/>
  <c r="BQ590" i="5"/>
  <c r="BQ582" i="5"/>
  <c r="BQ608" i="5"/>
  <c r="BQ610" i="5"/>
  <c r="BQ626" i="5"/>
  <c r="BQ625" i="5"/>
  <c r="BQ596" i="5"/>
  <c r="BQ586" i="5"/>
  <c r="BQ574" i="5"/>
  <c r="BQ562" i="5"/>
  <c r="BQ615" i="5"/>
  <c r="BQ578" i="5"/>
  <c r="BQ566" i="5"/>
  <c r="BQ548" i="5"/>
  <c r="BQ628" i="5"/>
  <c r="BQ576" i="5"/>
  <c r="BQ554" i="5"/>
  <c r="BQ556" i="5"/>
  <c r="BQ602" i="5"/>
  <c r="BQ572" i="5"/>
  <c r="BQ600" i="5"/>
  <c r="BQ560" i="5"/>
  <c r="BQ598" i="5"/>
  <c r="BQ594" i="5"/>
  <c r="BQ617" i="5"/>
  <c r="BQ568" i="5"/>
  <c r="BQ544" i="5"/>
  <c r="BQ529" i="5"/>
  <c r="BQ644" i="5"/>
  <c r="BQ588" i="5"/>
  <c r="BQ584" i="5"/>
  <c r="BQ552" i="5"/>
  <c r="BQ542" i="5"/>
  <c r="BQ537" i="5"/>
  <c r="BQ550" i="5"/>
  <c r="BQ535" i="5"/>
  <c r="BQ526" i="5"/>
  <c r="BQ522" i="5"/>
  <c r="BQ520" i="5"/>
  <c r="BQ518" i="5"/>
  <c r="BQ541" i="5"/>
  <c r="BQ533" i="5"/>
  <c r="BQ508" i="5"/>
  <c r="BQ497" i="5"/>
  <c r="BQ481" i="5"/>
  <c r="BQ476" i="5"/>
  <c r="BQ500" i="5"/>
  <c r="BQ512" i="5"/>
  <c r="BQ477" i="5"/>
  <c r="BQ499" i="5"/>
  <c r="BQ492" i="5"/>
  <c r="BQ506" i="5"/>
  <c r="BQ483" i="5"/>
  <c r="BQ478" i="5"/>
  <c r="BQ498" i="5"/>
  <c r="BQ474" i="5"/>
  <c r="BQ493" i="5"/>
  <c r="BQ462" i="5"/>
  <c r="BQ454" i="5"/>
  <c r="BQ452" i="5"/>
  <c r="BQ448" i="5"/>
  <c r="BQ446" i="5"/>
  <c r="BQ444" i="5"/>
  <c r="BQ461" i="5"/>
  <c r="BQ470" i="5"/>
  <c r="BQ564" i="5"/>
  <c r="BQ487" i="5"/>
  <c r="BQ469" i="5"/>
  <c r="BQ465" i="5"/>
  <c r="BQ495" i="5"/>
  <c r="BQ473" i="5"/>
  <c r="BQ460" i="5"/>
  <c r="BQ455" i="5"/>
  <c r="BQ447" i="5"/>
  <c r="BQ488" i="5"/>
  <c r="BQ458" i="5"/>
  <c r="BQ464" i="5"/>
  <c r="BQ463" i="5"/>
  <c r="BQ546" i="5"/>
  <c r="BQ453" i="5"/>
  <c r="BQ441" i="5"/>
  <c r="BQ440" i="5"/>
  <c r="BQ438" i="5"/>
  <c r="BQ436" i="5"/>
  <c r="BQ434" i="5"/>
  <c r="BQ432" i="5"/>
  <c r="BQ430" i="5"/>
  <c r="BQ428" i="5"/>
  <c r="BQ422" i="5"/>
  <c r="BQ456" i="5"/>
  <c r="BQ451" i="5"/>
  <c r="BQ421" i="5"/>
  <c r="BQ443" i="5"/>
  <c r="BQ423" i="5"/>
  <c r="BQ433" i="5"/>
  <c r="BQ471" i="5"/>
  <c r="BQ417" i="5"/>
  <c r="BQ415" i="5"/>
  <c r="BQ413" i="5"/>
  <c r="BQ411" i="5"/>
  <c r="BQ409" i="5"/>
  <c r="BQ407" i="5"/>
  <c r="BQ405" i="5"/>
  <c r="BQ403" i="5"/>
  <c r="BQ401" i="5"/>
  <c r="BQ399" i="5"/>
  <c r="BQ397" i="5"/>
  <c r="BQ395" i="5"/>
  <c r="BQ393" i="5"/>
  <c r="BQ391" i="5"/>
  <c r="BQ389" i="5"/>
  <c r="BQ387" i="5"/>
  <c r="BQ385" i="5"/>
  <c r="BQ383" i="5"/>
  <c r="BQ381" i="5"/>
  <c r="BQ379" i="5"/>
  <c r="BQ377" i="5"/>
  <c r="BQ375" i="5"/>
  <c r="BQ371" i="5"/>
  <c r="BQ369" i="5"/>
  <c r="BQ367" i="5"/>
  <c r="BQ365" i="5"/>
  <c r="BQ363" i="5"/>
  <c r="BQ361" i="5"/>
  <c r="BQ437" i="5"/>
  <c r="BQ429" i="5"/>
  <c r="BQ449" i="5"/>
  <c r="BQ425" i="5"/>
  <c r="BQ420" i="5"/>
  <c r="BQ466" i="5"/>
  <c r="BQ445" i="5"/>
  <c r="BQ459" i="5"/>
  <c r="BQ435" i="5"/>
  <c r="BQ431" i="5"/>
  <c r="BQ416" i="5"/>
  <c r="BQ414" i="5"/>
  <c r="BQ412" i="5"/>
  <c r="BQ410" i="5"/>
  <c r="BQ408" i="5"/>
  <c r="BQ406" i="5"/>
  <c r="BQ404" i="5"/>
  <c r="BQ402" i="5"/>
  <c r="BQ400" i="5"/>
  <c r="BQ398" i="5"/>
  <c r="BQ396" i="5"/>
  <c r="BQ394" i="5"/>
  <c r="BQ392" i="5"/>
  <c r="BQ390" i="5"/>
  <c r="BQ388" i="5"/>
  <c r="BQ386" i="5"/>
  <c r="BQ380" i="5"/>
  <c r="BQ366" i="5"/>
  <c r="BQ419" i="5"/>
  <c r="BQ368" i="5"/>
  <c r="BQ531" i="5"/>
  <c r="BQ370" i="5"/>
  <c r="BQ384" i="5"/>
  <c r="BQ382" i="5"/>
  <c r="BQ378" i="5"/>
  <c r="BQ374" i="5"/>
  <c r="BQ362" i="5"/>
  <c r="BQ360" i="5"/>
  <c r="BQ358" i="5"/>
  <c r="BQ354" i="5"/>
  <c r="BQ352" i="5"/>
  <c r="BQ439" i="5"/>
  <c r="BQ376" i="5"/>
  <c r="BQ364" i="5"/>
  <c r="BQ346" i="5"/>
  <c r="BQ326" i="5"/>
  <c r="BQ320" i="5"/>
  <c r="BQ318" i="5"/>
  <c r="BQ316" i="5"/>
  <c r="BQ314" i="5"/>
  <c r="BQ310" i="5"/>
  <c r="BQ308" i="5"/>
  <c r="BQ306" i="5"/>
  <c r="BQ300" i="5"/>
  <c r="BQ298" i="5"/>
  <c r="BQ294" i="5"/>
  <c r="BQ292" i="5"/>
  <c r="BQ290" i="5"/>
  <c r="BQ286" i="5"/>
  <c r="BQ284" i="5"/>
  <c r="BQ280" i="5"/>
  <c r="BQ278" i="5"/>
  <c r="BQ418" i="5"/>
  <c r="BQ337" i="5"/>
  <c r="BQ357" i="5"/>
  <c r="BQ333" i="5"/>
  <c r="BQ427" i="5"/>
  <c r="BQ353" i="5"/>
  <c r="BQ348" i="5"/>
  <c r="BQ321" i="5"/>
  <c r="BQ319" i="5"/>
  <c r="BQ317" i="5"/>
  <c r="BQ315" i="5"/>
  <c r="BQ313" i="5"/>
  <c r="BQ355" i="5"/>
  <c r="BQ336" i="5"/>
  <c r="BQ323" i="5"/>
  <c r="BQ322" i="5"/>
  <c r="BQ303" i="5"/>
  <c r="BQ277" i="5"/>
  <c r="BQ305" i="5"/>
  <c r="BQ330" i="5"/>
  <c r="BQ328" i="5"/>
  <c r="BQ307" i="5"/>
  <c r="BQ349" i="5"/>
  <c r="BQ311" i="5"/>
  <c r="BQ275" i="5"/>
  <c r="BQ273" i="5"/>
  <c r="BQ271" i="5"/>
  <c r="BQ269" i="5"/>
  <c r="BQ267" i="5"/>
  <c r="BQ265" i="5"/>
  <c r="BQ331" i="5"/>
  <c r="BQ341" i="5"/>
  <c r="BQ343" i="5"/>
  <c r="BQ299" i="5"/>
  <c r="BQ281" i="5"/>
  <c r="BQ276" i="5"/>
  <c r="BQ274" i="5"/>
  <c r="BQ272" i="5"/>
  <c r="BQ270" i="5"/>
  <c r="BQ268" i="5"/>
  <c r="BQ266" i="5"/>
  <c r="BQ262" i="5"/>
  <c r="BQ256" i="5"/>
  <c r="BQ246" i="5"/>
  <c r="BQ242" i="5"/>
  <c r="BQ289" i="5"/>
  <c r="BQ249" i="5"/>
  <c r="BQ240" i="5"/>
  <c r="BQ238" i="5"/>
  <c r="BQ236" i="5"/>
  <c r="BQ234" i="5"/>
  <c r="BQ232" i="5"/>
  <c r="BQ230" i="5"/>
  <c r="BQ228" i="5"/>
  <c r="BQ226" i="5"/>
  <c r="BQ224" i="5"/>
  <c r="BQ222" i="5"/>
  <c r="BQ220" i="5"/>
  <c r="BQ218" i="5"/>
  <c r="BQ372" i="5"/>
  <c r="BQ291" i="5"/>
  <c r="BQ283" i="5"/>
  <c r="BQ259" i="5"/>
  <c r="BQ293" i="5"/>
  <c r="BQ245" i="5"/>
  <c r="BQ285" i="5"/>
  <c r="BQ241" i="5"/>
  <c r="BQ239" i="5"/>
  <c r="BQ237" i="5"/>
  <c r="BQ235" i="5"/>
  <c r="BQ233" i="5"/>
  <c r="BQ231" i="5"/>
  <c r="BQ229" i="5"/>
  <c r="BQ227" i="5"/>
  <c r="BQ225" i="5"/>
  <c r="BQ223" i="5"/>
  <c r="BQ221" i="5"/>
  <c r="BQ219" i="5"/>
  <c r="BQ359" i="5"/>
  <c r="BQ324" i="5"/>
  <c r="BQ287" i="5"/>
  <c r="BQ253" i="5"/>
  <c r="BQ247" i="5"/>
  <c r="BQ297" i="5"/>
  <c r="BQ279" i="5"/>
  <c r="BQ203" i="5"/>
  <c r="BQ201" i="5"/>
  <c r="BQ199" i="5"/>
  <c r="BQ197" i="5"/>
  <c r="BQ195" i="5"/>
  <c r="BQ193" i="5"/>
  <c r="BQ191" i="5"/>
  <c r="BQ179" i="5"/>
  <c r="BQ177" i="5"/>
  <c r="BQ169" i="5"/>
  <c r="BQ167" i="5"/>
  <c r="BQ153" i="5"/>
  <c r="BQ129" i="5"/>
  <c r="BQ125" i="5"/>
  <c r="BQ123" i="5"/>
  <c r="BQ121" i="5"/>
  <c r="BQ119" i="5"/>
  <c r="BQ113" i="5"/>
  <c r="BQ111" i="5"/>
  <c r="BQ109" i="5"/>
  <c r="BQ107" i="5"/>
  <c r="BQ105" i="5"/>
  <c r="BQ295" i="5"/>
  <c r="BQ309" i="5"/>
  <c r="BQ261" i="5"/>
  <c r="BQ251" i="5"/>
  <c r="BQ263" i="5"/>
  <c r="BQ215" i="5"/>
  <c r="BQ255" i="5"/>
  <c r="BQ243" i="5"/>
  <c r="BQ204" i="5"/>
  <c r="BQ207" i="5"/>
  <c r="BQ192" i="5"/>
  <c r="BQ180" i="5"/>
  <c r="BQ103" i="5"/>
  <c r="BQ98" i="5"/>
  <c r="BQ301" i="5"/>
  <c r="BQ202" i="5"/>
  <c r="BQ198" i="5"/>
  <c r="BQ194" i="5"/>
  <c r="BQ186" i="5"/>
  <c r="BQ174" i="5"/>
  <c r="BQ162" i="5"/>
  <c r="BQ150" i="5"/>
  <c r="BQ138" i="5"/>
  <c r="BQ126" i="5"/>
  <c r="BQ114" i="5"/>
  <c r="BQ100" i="5"/>
  <c r="BQ213" i="5"/>
  <c r="BQ209" i="5"/>
  <c r="BQ217" i="5"/>
  <c r="BQ211" i="5"/>
  <c r="BQ182" i="5"/>
  <c r="BQ156" i="5"/>
  <c r="BQ154" i="5"/>
  <c r="BQ124" i="5"/>
  <c r="BQ104" i="5"/>
  <c r="BQ184" i="5"/>
  <c r="BQ144" i="5"/>
  <c r="BQ142" i="5"/>
  <c r="BQ97" i="5"/>
  <c r="BQ95" i="5"/>
  <c r="BQ88" i="5"/>
  <c r="BQ77" i="5"/>
  <c r="BQ65" i="5"/>
  <c r="BQ63" i="5"/>
  <c r="BQ59" i="5"/>
  <c r="BQ57" i="5"/>
  <c r="BQ51" i="5"/>
  <c r="BQ47" i="5"/>
  <c r="BQ43" i="5"/>
  <c r="BQ39" i="5"/>
  <c r="BQ37" i="5"/>
  <c r="BQ35" i="5"/>
  <c r="BQ25" i="5"/>
  <c r="BQ23" i="5"/>
  <c r="BQ21" i="5"/>
  <c r="BQ17" i="5"/>
  <c r="BQ15" i="5"/>
  <c r="BQ200" i="5"/>
  <c r="BQ128" i="5"/>
  <c r="BQ110" i="5"/>
  <c r="BQ102" i="5"/>
  <c r="BQ205" i="5"/>
  <c r="BQ178" i="5"/>
  <c r="BQ168" i="5"/>
  <c r="BQ158" i="5"/>
  <c r="BQ146" i="5"/>
  <c r="BQ116" i="5"/>
  <c r="BQ89" i="5"/>
  <c r="BQ257" i="5"/>
  <c r="BQ188" i="5"/>
  <c r="BQ160" i="5"/>
  <c r="BQ148" i="5"/>
  <c r="BQ96" i="5"/>
  <c r="BQ176" i="5"/>
  <c r="BQ166" i="5"/>
  <c r="BQ134" i="5"/>
  <c r="BQ85" i="5"/>
  <c r="BQ190" i="5"/>
  <c r="BQ170" i="5"/>
  <c r="BQ152" i="5"/>
  <c r="BQ136" i="5"/>
  <c r="BQ108" i="5"/>
  <c r="BQ196" i="5"/>
  <c r="BQ164" i="5"/>
  <c r="BQ92" i="5"/>
  <c r="BQ82" i="5"/>
  <c r="BQ172" i="5"/>
  <c r="V46" i="5"/>
  <c r="AR46" i="5"/>
  <c r="P50" i="5"/>
  <c r="AA50" i="5"/>
  <c r="V54" i="5"/>
  <c r="AR54" i="5"/>
  <c r="BQ18" i="5"/>
  <c r="AP20" i="5"/>
  <c r="AH23" i="5"/>
  <c r="AS23" i="5"/>
  <c r="V43" i="5"/>
  <c r="AG43" i="5"/>
  <c r="P47" i="5"/>
  <c r="AL47" i="5"/>
  <c r="AI16" i="5"/>
  <c r="AC17" i="5"/>
  <c r="W18" i="5"/>
  <c r="C31" i="3"/>
  <c r="E66" i="3"/>
  <c r="P14" i="5"/>
  <c r="AA14" i="5"/>
  <c r="S14" i="5"/>
  <c r="AI14" i="5"/>
  <c r="AC15" i="5"/>
  <c r="AL16" i="5"/>
  <c r="AE20" i="5"/>
  <c r="Y21" i="5"/>
  <c r="BF21" i="5" s="1"/>
  <c r="P22" i="5"/>
  <c r="AA22" i="5"/>
  <c r="S22" i="5"/>
  <c r="AI22" i="5"/>
  <c r="R23" i="5"/>
  <c r="AI23" i="5"/>
  <c r="W24" i="5"/>
  <c r="V25" i="5"/>
  <c r="AG25" i="5"/>
  <c r="AR25" i="5"/>
  <c r="AP28" i="5"/>
  <c r="AD29" i="5"/>
  <c r="R30" i="5"/>
  <c r="AI30" i="5"/>
  <c r="X31" i="5"/>
  <c r="V32" i="5"/>
  <c r="AR32" i="5"/>
  <c r="AC32" i="5"/>
  <c r="AS32" i="5"/>
  <c r="Q33" i="5"/>
  <c r="AB34" i="5"/>
  <c r="AM34" i="5"/>
  <c r="AE36" i="5"/>
  <c r="P37" i="5"/>
  <c r="AL37" i="5"/>
  <c r="S37" i="5"/>
  <c r="X38" i="5"/>
  <c r="AH39" i="5"/>
  <c r="AS39" i="5"/>
  <c r="AC39" i="5"/>
  <c r="BQ40" i="5"/>
  <c r="Q43" i="5"/>
  <c r="W44" i="5"/>
  <c r="AH45" i="5"/>
  <c r="AS45" i="5"/>
  <c r="AD45" i="5"/>
  <c r="R46" i="5"/>
  <c r="Y47" i="5"/>
  <c r="BF47" i="5" s="1"/>
  <c r="AE48" i="5"/>
  <c r="AM49" i="5"/>
  <c r="Q51" i="5"/>
  <c r="W52" i="5"/>
  <c r="AH53" i="5"/>
  <c r="AS53" i="5"/>
  <c r="R54" i="5"/>
  <c r="Y55" i="5"/>
  <c r="AM57" i="5"/>
  <c r="Q59" i="5"/>
  <c r="AI60" i="5"/>
  <c r="AT60" i="5"/>
  <c r="AJ61" i="5"/>
  <c r="BQ61" i="5" s="1"/>
  <c r="S63" i="5"/>
  <c r="P64" i="5"/>
  <c r="AA64" i="5"/>
  <c r="Q65" i="5"/>
  <c r="AB65" i="5"/>
  <c r="AN66" i="5"/>
  <c r="R66" i="5"/>
  <c r="V67" i="5"/>
  <c r="AG67" i="5"/>
  <c r="V71" i="5"/>
  <c r="AG71" i="5"/>
  <c r="V75" i="5"/>
  <c r="AG75" i="5"/>
  <c r="V79" i="5"/>
  <c r="AG79" i="5"/>
  <c r="AL81" i="5"/>
  <c r="P81" i="5"/>
  <c r="AA81" i="5"/>
  <c r="AQ84" i="5"/>
  <c r="U84" i="5"/>
  <c r="AF84" i="5"/>
  <c r="AG85" i="5"/>
  <c r="V85" i="5"/>
  <c r="AS89" i="5"/>
  <c r="W89" i="5"/>
  <c r="AH89" i="5"/>
  <c r="BQ90" i="5"/>
  <c r="Y95" i="5"/>
  <c r="BF95" i="5" s="1"/>
  <c r="N95" i="5"/>
  <c r="AU95" i="5" s="1"/>
  <c r="AB100" i="5"/>
  <c r="Q100" i="5"/>
  <c r="AM102" i="5"/>
  <c r="Q102" i="5"/>
  <c r="AB102" i="5"/>
  <c r="AE103" i="5"/>
  <c r="AP103" i="5"/>
  <c r="T103" i="5"/>
  <c r="AE104" i="5"/>
  <c r="T104" i="5"/>
  <c r="AP104" i="5"/>
  <c r="AH106" i="5"/>
  <c r="V110" i="5"/>
  <c r="AG110" i="5"/>
  <c r="AR110" i="5"/>
  <c r="AN111" i="5"/>
  <c r="R111" i="5"/>
  <c r="AC111" i="5"/>
  <c r="BF114" i="5"/>
  <c r="BQ130" i="5"/>
  <c r="AT138" i="5"/>
  <c r="X138" i="5"/>
  <c r="AI138" i="5"/>
  <c r="AE148" i="5"/>
  <c r="AP148" i="5"/>
  <c r="T148" i="5"/>
  <c r="V23" i="5"/>
  <c r="AG23" i="5"/>
  <c r="P35" i="5"/>
  <c r="AL35" i="5"/>
  <c r="BQ44" i="5"/>
  <c r="F63" i="3"/>
  <c r="E67" i="3"/>
  <c r="AS22" i="5"/>
  <c r="P28" i="5"/>
  <c r="AA28" i="5"/>
  <c r="V40" i="5"/>
  <c r="AR40" i="5"/>
  <c r="AC18" i="5"/>
  <c r="AB22" i="5"/>
  <c r="AM22" i="5"/>
  <c r="BQ26" i="5"/>
  <c r="P30" i="5"/>
  <c r="AA30" i="5"/>
  <c r="Y31" i="5"/>
  <c r="BF31" i="5" s="1"/>
  <c r="V35" i="5"/>
  <c r="AG35" i="5"/>
  <c r="AR35" i="5"/>
  <c r="AP38" i="5"/>
  <c r="AO41" i="5"/>
  <c r="AA47" i="5"/>
  <c r="BQ48" i="5"/>
  <c r="BQ56" i="5"/>
  <c r="V58" i="5"/>
  <c r="AR58" i="5"/>
  <c r="AB64" i="5"/>
  <c r="AM64" i="5"/>
  <c r="AC65" i="5"/>
  <c r="AN65" i="5"/>
  <c r="Q69" i="5"/>
  <c r="AB69" i="5"/>
  <c r="T70" i="5"/>
  <c r="AE70" i="5"/>
  <c r="AP70" i="5"/>
  <c r="Q73" i="5"/>
  <c r="AB73" i="5"/>
  <c r="T74" i="5"/>
  <c r="AE74" i="5"/>
  <c r="AP74" i="5"/>
  <c r="Q77" i="5"/>
  <c r="AB77" i="5"/>
  <c r="T78" i="5"/>
  <c r="AE78" i="5"/>
  <c r="AP78" i="5"/>
  <c r="U82" i="5"/>
  <c r="AF82" i="5"/>
  <c r="AQ82" i="5"/>
  <c r="BF83" i="5"/>
  <c r="AR86" i="5"/>
  <c r="V86" i="5"/>
  <c r="AG86" i="5"/>
  <c r="BF87" i="5"/>
  <c r="Y94" i="5"/>
  <c r="BF94" i="5" s="1"/>
  <c r="AJ94" i="5"/>
  <c r="BQ94" i="5" s="1"/>
  <c r="S116" i="5"/>
  <c r="AD116" i="5"/>
  <c r="U135" i="5"/>
  <c r="AF135" i="5"/>
  <c r="AQ135" i="5"/>
  <c r="R137" i="5"/>
  <c r="AC137" i="5"/>
  <c r="AN137" i="5"/>
  <c r="D31" i="3"/>
  <c r="AB14" i="5"/>
  <c r="AM14" i="5"/>
  <c r="AD15" i="5"/>
  <c r="V21" i="5"/>
  <c r="AG21" i="5"/>
  <c r="P23" i="5"/>
  <c r="AL23" i="5"/>
  <c r="AH25" i="5"/>
  <c r="AS25" i="5"/>
  <c r="AC25" i="5"/>
  <c r="AA35" i="5"/>
  <c r="AD39" i="5"/>
  <c r="V42" i="5"/>
  <c r="AR42" i="5"/>
  <c r="P46" i="5"/>
  <c r="AA46" i="5"/>
  <c r="V50" i="5"/>
  <c r="AR50" i="5"/>
  <c r="P54" i="5"/>
  <c r="AA54" i="5"/>
  <c r="H33" i="3"/>
  <c r="H51" i="3"/>
  <c r="D15" i="3"/>
  <c r="E27" i="3"/>
  <c r="K51" i="3"/>
  <c r="C65" i="3"/>
  <c r="BQ14" i="5"/>
  <c r="AP16" i="5"/>
  <c r="AD18" i="5"/>
  <c r="AS18" i="5"/>
  <c r="X19" i="5"/>
  <c r="R20" i="5"/>
  <c r="AG20" i="5"/>
  <c r="AH21" i="5"/>
  <c r="AS21" i="5"/>
  <c r="AA21" i="5"/>
  <c r="BQ22" i="5"/>
  <c r="AP24" i="5"/>
  <c r="AD25" i="5"/>
  <c r="R26" i="5"/>
  <c r="X27" i="5"/>
  <c r="V28" i="5"/>
  <c r="AR28" i="5"/>
  <c r="AC28" i="5"/>
  <c r="AS28" i="5"/>
  <c r="Q29" i="5"/>
  <c r="AB30" i="5"/>
  <c r="AM30" i="5"/>
  <c r="AE32" i="5"/>
  <c r="P33" i="5"/>
  <c r="AL33" i="5"/>
  <c r="S33" i="5"/>
  <c r="AJ33" i="5"/>
  <c r="BQ33" i="5" s="1"/>
  <c r="X34" i="5"/>
  <c r="AH35" i="5"/>
  <c r="AS35" i="5"/>
  <c r="AC35" i="5"/>
  <c r="AG36" i="5"/>
  <c r="BQ36" i="5"/>
  <c r="AM37" i="5"/>
  <c r="P40" i="5"/>
  <c r="AA40" i="5"/>
  <c r="Y41" i="5"/>
  <c r="BF41" i="5" s="1"/>
  <c r="P43" i="5"/>
  <c r="AL43" i="5"/>
  <c r="S43" i="5"/>
  <c r="AB46" i="5"/>
  <c r="AM46" i="5"/>
  <c r="AL46" i="5"/>
  <c r="V47" i="5"/>
  <c r="AG47" i="5"/>
  <c r="AI48" i="5"/>
  <c r="X49" i="5"/>
  <c r="P51" i="5"/>
  <c r="AL51" i="5"/>
  <c r="S51" i="5"/>
  <c r="AB54" i="5"/>
  <c r="AM54" i="5"/>
  <c r="AL54" i="5"/>
  <c r="V55" i="5"/>
  <c r="AG55" i="5"/>
  <c r="AC55" i="5"/>
  <c r="AI56" i="5"/>
  <c r="X57" i="5"/>
  <c r="P59" i="5"/>
  <c r="AL59" i="5"/>
  <c r="S59" i="5"/>
  <c r="S61" i="5"/>
  <c r="P62" i="5"/>
  <c r="AA62" i="5"/>
  <c r="Q63" i="5"/>
  <c r="AB63" i="5"/>
  <c r="W63" i="5"/>
  <c r="X64" i="5"/>
  <c r="Y65" i="5"/>
  <c r="BF65" i="5" s="1"/>
  <c r="T66" i="5"/>
  <c r="AE66" i="5"/>
  <c r="AP66" i="5"/>
  <c r="BQ68" i="5"/>
  <c r="AC69" i="5"/>
  <c r="AN69" i="5"/>
  <c r="BQ72" i="5"/>
  <c r="AC73" i="5"/>
  <c r="AN73" i="5"/>
  <c r="BQ76" i="5"/>
  <c r="AC77" i="5"/>
  <c r="AN77" i="5"/>
  <c r="BQ80" i="5"/>
  <c r="AT81" i="5"/>
  <c r="V82" i="5"/>
  <c r="AR82" i="5"/>
  <c r="BF85" i="5"/>
  <c r="AO89" i="5"/>
  <c r="N92" i="5"/>
  <c r="AU92" i="5" s="1"/>
  <c r="U97" i="5"/>
  <c r="AF97" i="5"/>
  <c r="AQ97" i="5"/>
  <c r="AK99" i="5"/>
  <c r="O99" i="5"/>
  <c r="Z99" i="5"/>
  <c r="O106" i="5"/>
  <c r="AK106" i="5"/>
  <c r="U109" i="5"/>
  <c r="AQ109" i="5"/>
  <c r="AF109" i="5"/>
  <c r="AH112" i="5"/>
  <c r="AS112" i="5"/>
  <c r="AE118" i="5"/>
  <c r="AP118" i="5"/>
  <c r="AQ130" i="5"/>
  <c r="AF130" i="5"/>
  <c r="AE134" i="5"/>
  <c r="AP134" i="5"/>
  <c r="T134" i="5"/>
  <c r="Y143" i="5"/>
  <c r="BF143" i="5" s="1"/>
  <c r="AJ143" i="5"/>
  <c r="BQ143" i="5" s="1"/>
  <c r="N143" i="5"/>
  <c r="AU143" i="5" s="1"/>
  <c r="V17" i="5"/>
  <c r="AG17" i="5"/>
  <c r="AO29" i="5"/>
  <c r="AB32" i="5"/>
  <c r="AM32" i="5"/>
  <c r="P42" i="5"/>
  <c r="AA42" i="5"/>
  <c r="I51" i="3"/>
  <c r="I69" i="3"/>
  <c r="W14" i="5"/>
  <c r="Q15" i="5"/>
  <c r="P20" i="5"/>
  <c r="AA20" i="5"/>
  <c r="AR21" i="5"/>
  <c r="P26" i="5"/>
  <c r="AA26" i="5"/>
  <c r="AL30" i="5"/>
  <c r="V31" i="5"/>
  <c r="AG31" i="5"/>
  <c r="AR31" i="5"/>
  <c r="AP34" i="5"/>
  <c r="X37" i="5"/>
  <c r="AM43" i="5"/>
  <c r="AS44" i="5"/>
  <c r="W46" i="5"/>
  <c r="AI53" i="5"/>
  <c r="AH55" i="5"/>
  <c r="AS55" i="5"/>
  <c r="AM59" i="5"/>
  <c r="AC63" i="5"/>
  <c r="AN63" i="5"/>
  <c r="P68" i="5"/>
  <c r="AA68" i="5"/>
  <c r="P72" i="5"/>
  <c r="AA72" i="5"/>
  <c r="P76" i="5"/>
  <c r="AA76" i="5"/>
  <c r="P80" i="5"/>
  <c r="AA80" i="5"/>
  <c r="S81" i="5"/>
  <c r="AO81" i="5"/>
  <c r="AM95" i="5"/>
  <c r="Q95" i="5"/>
  <c r="AB95" i="5"/>
  <c r="AA99" i="5"/>
  <c r="AL99" i="5"/>
  <c r="P99" i="5"/>
  <c r="AG109" i="5"/>
  <c r="AR109" i="5"/>
  <c r="V109" i="5"/>
  <c r="X112" i="5"/>
  <c r="AI112" i="5"/>
  <c r="AT112" i="5"/>
  <c r="AG114" i="5"/>
  <c r="Y117" i="5"/>
  <c r="BF117" i="5" s="1"/>
  <c r="N117" i="5"/>
  <c r="AU117" i="5" s="1"/>
  <c r="AJ117" i="5"/>
  <c r="BQ117" i="5" s="1"/>
  <c r="AM124" i="5"/>
  <c r="AB124" i="5"/>
  <c r="Q124" i="5"/>
  <c r="O126" i="5"/>
  <c r="Z126" i="5"/>
  <c r="AK126" i="5"/>
  <c r="AK129" i="5"/>
  <c r="Z129" i="5"/>
  <c r="O129" i="5"/>
  <c r="W22" i="5"/>
  <c r="W23" i="5"/>
  <c r="W30" i="5"/>
  <c r="V38" i="5"/>
  <c r="AR38" i="5"/>
  <c r="AB40" i="5"/>
  <c r="AM40" i="5"/>
  <c r="AI45" i="5"/>
  <c r="AH47" i="5"/>
  <c r="AS47" i="5"/>
  <c r="AM51" i="5"/>
  <c r="AS52" i="5"/>
  <c r="AB62" i="5"/>
  <c r="AM62" i="5"/>
  <c r="O120" i="5"/>
  <c r="Z120" i="5"/>
  <c r="AK120" i="5"/>
  <c r="C30" i="3"/>
  <c r="C33" i="3"/>
  <c r="X14" i="5"/>
  <c r="R15" i="5"/>
  <c r="AI15" i="5"/>
  <c r="AR16" i="5"/>
  <c r="AL17" i="5"/>
  <c r="V19" i="5"/>
  <c r="AG19" i="5"/>
  <c r="AB20" i="5"/>
  <c r="AM20" i="5"/>
  <c r="X22" i="5"/>
  <c r="X23" i="5"/>
  <c r="V24" i="5"/>
  <c r="AR24" i="5"/>
  <c r="AC24" i="5"/>
  <c r="AS24" i="5"/>
  <c r="Q25" i="5"/>
  <c r="AB26" i="5"/>
  <c r="AM26" i="5"/>
  <c r="AE28" i="5"/>
  <c r="P29" i="5"/>
  <c r="AL29" i="5"/>
  <c r="AJ29" i="5"/>
  <c r="BQ29" i="5" s="1"/>
  <c r="X30" i="5"/>
  <c r="AH31" i="5"/>
  <c r="AS31" i="5"/>
  <c r="Q32" i="5"/>
  <c r="AG32" i="5"/>
  <c r="BQ32" i="5"/>
  <c r="W33" i="5"/>
  <c r="AM33" i="5"/>
  <c r="P36" i="5"/>
  <c r="AA36" i="5"/>
  <c r="Y37" i="5"/>
  <c r="BF37" i="5" s="1"/>
  <c r="R39" i="5"/>
  <c r="AI39" i="5"/>
  <c r="W40" i="5"/>
  <c r="AL40" i="5"/>
  <c r="V41" i="5"/>
  <c r="AG41" i="5"/>
  <c r="AA41" i="5"/>
  <c r="AR41" i="5"/>
  <c r="AG42" i="5"/>
  <c r="BQ42" i="5"/>
  <c r="W43" i="5"/>
  <c r="V44" i="5"/>
  <c r="AR44" i="5"/>
  <c r="AC44" i="5"/>
  <c r="R45" i="5"/>
  <c r="AJ45" i="5"/>
  <c r="BQ45" i="5" s="1"/>
  <c r="X46" i="5"/>
  <c r="AP46" i="5"/>
  <c r="P48" i="5"/>
  <c r="AA48" i="5"/>
  <c r="AG50" i="5"/>
  <c r="BQ50" i="5"/>
  <c r="W51" i="5"/>
  <c r="V52" i="5"/>
  <c r="AR52" i="5"/>
  <c r="AC52" i="5"/>
  <c r="R53" i="5"/>
  <c r="AJ53" i="5"/>
  <c r="BQ53" i="5" s="1"/>
  <c r="X54" i="5"/>
  <c r="AP54" i="5"/>
  <c r="P56" i="5"/>
  <c r="AA56" i="5"/>
  <c r="AG58" i="5"/>
  <c r="BQ58" i="5"/>
  <c r="W59" i="5"/>
  <c r="P60" i="5"/>
  <c r="AA60" i="5"/>
  <c r="Q61" i="5"/>
  <c r="AB61" i="5"/>
  <c r="W61" i="5"/>
  <c r="X62" i="5"/>
  <c r="AD65" i="5"/>
  <c r="N67" i="5"/>
  <c r="AU67" i="5" s="1"/>
  <c r="Y67" i="5"/>
  <c r="BF67" i="5" s="1"/>
  <c r="AJ67" i="5"/>
  <c r="BQ67" i="5" s="1"/>
  <c r="R67" i="5"/>
  <c r="AS68" i="5"/>
  <c r="AD69" i="5"/>
  <c r="W70" i="5"/>
  <c r="AH70" i="5"/>
  <c r="N71" i="5"/>
  <c r="AU71" i="5" s="1"/>
  <c r="Y71" i="5"/>
  <c r="BF71" i="5" s="1"/>
  <c r="AJ71" i="5"/>
  <c r="BQ71" i="5" s="1"/>
  <c r="R71" i="5"/>
  <c r="AS72" i="5"/>
  <c r="AD73" i="5"/>
  <c r="W74" i="5"/>
  <c r="AH74" i="5"/>
  <c r="N75" i="5"/>
  <c r="AU75" i="5" s="1"/>
  <c r="Y75" i="5"/>
  <c r="BF75" i="5" s="1"/>
  <c r="AJ75" i="5"/>
  <c r="BQ75" i="5" s="1"/>
  <c r="R75" i="5"/>
  <c r="AS76" i="5"/>
  <c r="AD77" i="5"/>
  <c r="W78" i="5"/>
  <c r="AH78" i="5"/>
  <c r="N79" i="5"/>
  <c r="AU79" i="5" s="1"/>
  <c r="Y79" i="5"/>
  <c r="BF79" i="5" s="1"/>
  <c r="AJ79" i="5"/>
  <c r="BQ79" i="5" s="1"/>
  <c r="R79" i="5"/>
  <c r="AS80" i="5"/>
  <c r="AE81" i="5"/>
  <c r="AP81" i="5"/>
  <c r="BQ83" i="5"/>
  <c r="AK89" i="5"/>
  <c r="Z89" i="5"/>
  <c r="O89" i="5"/>
  <c r="AC95" i="5"/>
  <c r="AN95" i="5"/>
  <c r="R95" i="5"/>
  <c r="AQ100" i="5"/>
  <c r="U100" i="5"/>
  <c r="AF100" i="5"/>
  <c r="AR106" i="5"/>
  <c r="BF111" i="5"/>
  <c r="AB115" i="5"/>
  <c r="AM115" i="5"/>
  <c r="Q115" i="5"/>
  <c r="BQ118" i="5"/>
  <c r="AA120" i="5"/>
  <c r="AL120" i="5"/>
  <c r="P120" i="5"/>
  <c r="AS122" i="5"/>
  <c r="AH122" i="5"/>
  <c r="BF124" i="5"/>
  <c r="AA125" i="5"/>
  <c r="AL125" i="5"/>
  <c r="P125" i="5"/>
  <c r="AA128" i="5"/>
  <c r="AL128" i="5"/>
  <c r="P128" i="5"/>
  <c r="AR136" i="5"/>
  <c r="V136" i="5"/>
  <c r="AG136" i="5"/>
  <c r="AA138" i="5"/>
  <c r="AL138" i="5"/>
  <c r="P138" i="5"/>
  <c r="AG149" i="5"/>
  <c r="AR149" i="5"/>
  <c r="V149" i="5"/>
  <c r="AB18" i="5"/>
  <c r="AM18" i="5"/>
  <c r="AS14" i="5"/>
  <c r="AH17" i="5"/>
  <c r="AS17" i="5"/>
  <c r="R18" i="5"/>
  <c r="AH19" i="5"/>
  <c r="AS19" i="5"/>
  <c r="BQ20" i="5"/>
  <c r="R25" i="5"/>
  <c r="V27" i="5"/>
  <c r="AG27" i="5"/>
  <c r="AR27" i="5"/>
  <c r="AP30" i="5"/>
  <c r="R32" i="5"/>
  <c r="V34" i="5"/>
  <c r="AR34" i="5"/>
  <c r="AC34" i="5"/>
  <c r="Q35" i="5"/>
  <c r="AB36" i="5"/>
  <c r="AM36" i="5"/>
  <c r="AE38" i="5"/>
  <c r="P39" i="5"/>
  <c r="AL39" i="5"/>
  <c r="AH41" i="5"/>
  <c r="AS41" i="5"/>
  <c r="Q42" i="5"/>
  <c r="P45" i="5"/>
  <c r="AL45" i="5"/>
  <c r="AB48" i="5"/>
  <c r="AM48" i="5"/>
  <c r="V49" i="5"/>
  <c r="AG49" i="5"/>
  <c r="AC49" i="5"/>
  <c r="Q50" i="5"/>
  <c r="P53" i="5"/>
  <c r="AL53" i="5"/>
  <c r="AB56" i="5"/>
  <c r="AM56" i="5"/>
  <c r="V57" i="5"/>
  <c r="AG57" i="5"/>
  <c r="AC57" i="5"/>
  <c r="AB60" i="5"/>
  <c r="AM60" i="5"/>
  <c r="AC61" i="5"/>
  <c r="AN61" i="5"/>
  <c r="BQ64" i="5"/>
  <c r="V65" i="5"/>
  <c r="AG65" i="5"/>
  <c r="W66" i="5"/>
  <c r="AH66" i="5"/>
  <c r="AI70" i="5"/>
  <c r="AT70" i="5"/>
  <c r="AI74" i="5"/>
  <c r="AT74" i="5"/>
  <c r="AI78" i="5"/>
  <c r="AT78" i="5"/>
  <c r="AD81" i="5"/>
  <c r="AJ86" i="5"/>
  <c r="BQ86" i="5" s="1"/>
  <c r="Y86" i="5"/>
  <c r="N86" i="5"/>
  <c r="AU86" i="5" s="1"/>
  <c r="P93" i="5"/>
  <c r="AA93" i="5"/>
  <c r="AS96" i="5"/>
  <c r="W96" i="5"/>
  <c r="AH96" i="5"/>
  <c r="AD96" i="5"/>
  <c r="AG101" i="5"/>
  <c r="V101" i="5"/>
  <c r="V102" i="5"/>
  <c r="AG102" i="5"/>
  <c r="AR102" i="5"/>
  <c r="P105" i="5"/>
  <c r="AA105" i="5"/>
  <c r="AL105" i="5"/>
  <c r="AS111" i="5"/>
  <c r="W111" i="5"/>
  <c r="AH111" i="5"/>
  <c r="W116" i="5"/>
  <c r="AS116" i="5"/>
  <c r="AH116" i="5"/>
  <c r="P119" i="5"/>
  <c r="AL119" i="5"/>
  <c r="AS121" i="5"/>
  <c r="AH121" i="5"/>
  <c r="W121" i="5"/>
  <c r="AM127" i="5"/>
  <c r="Q127" i="5"/>
  <c r="AB127" i="5"/>
  <c r="AI130" i="5"/>
  <c r="AT130" i="5"/>
  <c r="X130" i="5"/>
  <c r="AG137" i="5"/>
  <c r="AR137" i="5"/>
  <c r="V137" i="5"/>
  <c r="BF144" i="5"/>
  <c r="AR23" i="5"/>
  <c r="AP26" i="5"/>
  <c r="V30" i="5"/>
  <c r="AR30" i="5"/>
  <c r="AH37" i="5"/>
  <c r="AS37" i="5"/>
  <c r="BQ52" i="5"/>
  <c r="I15" i="3"/>
  <c r="C67" i="3"/>
  <c r="B14" i="4"/>
  <c r="P18" i="5"/>
  <c r="AA18" i="5"/>
  <c r="AL20" i="5"/>
  <c r="Q21" i="5"/>
  <c r="P25" i="5"/>
  <c r="AL25" i="5"/>
  <c r="AH27" i="5"/>
  <c r="AS27" i="5"/>
  <c r="AC27" i="5"/>
  <c r="Q28" i="5"/>
  <c r="BQ28" i="5"/>
  <c r="AM29" i="5"/>
  <c r="P32" i="5"/>
  <c r="AA32" i="5"/>
  <c r="AI35" i="5"/>
  <c r="V37" i="5"/>
  <c r="AG37" i="5"/>
  <c r="AR37" i="5"/>
  <c r="AP40" i="5"/>
  <c r="AM45" i="5"/>
  <c r="AS46" i="5"/>
  <c r="AH49" i="5"/>
  <c r="AS49" i="5"/>
  <c r="AM53" i="5"/>
  <c r="AH57" i="5"/>
  <c r="AS57" i="5"/>
  <c r="Y61" i="5"/>
  <c r="BF61" i="5" s="1"/>
  <c r="AH65" i="5"/>
  <c r="AS65" i="5"/>
  <c r="AI66" i="5"/>
  <c r="AT66" i="5"/>
  <c r="V69" i="5"/>
  <c r="AG69" i="5"/>
  <c r="V73" i="5"/>
  <c r="AG73" i="5"/>
  <c r="V77" i="5"/>
  <c r="AG77" i="5"/>
  <c r="N82" i="5"/>
  <c r="AU82" i="5" s="1"/>
  <c r="Y82" i="5"/>
  <c r="BF82" i="5" s="1"/>
  <c r="AK83" i="5"/>
  <c r="O83" i="5"/>
  <c r="Z83" i="5"/>
  <c r="AM87" i="5"/>
  <c r="Q87" i="5"/>
  <c r="AL88" i="5"/>
  <c r="P88" i="5"/>
  <c r="AA88" i="5"/>
  <c r="S106" i="5"/>
  <c r="AD106" i="5"/>
  <c r="AO106" i="5"/>
  <c r="AQ108" i="5"/>
  <c r="AF108" i="5"/>
  <c r="U108" i="5"/>
  <c r="BF113" i="5"/>
  <c r="AI118" i="5"/>
  <c r="AE124" i="5"/>
  <c r="AP124" i="5"/>
  <c r="AN129" i="5"/>
  <c r="R129" i="5"/>
  <c r="AC129" i="5"/>
  <c r="X134" i="5"/>
  <c r="AI134" i="5"/>
  <c r="AT134" i="5"/>
  <c r="P155" i="5"/>
  <c r="AA155" i="5"/>
  <c r="AL155" i="5"/>
  <c r="AJ55" i="5"/>
  <c r="BQ55" i="5" s="1"/>
  <c r="X56" i="5"/>
  <c r="AP56" i="5"/>
  <c r="P58" i="5"/>
  <c r="AA58" i="5"/>
  <c r="AR59" i="5"/>
  <c r="BQ62" i="5"/>
  <c r="V63" i="5"/>
  <c r="AG63" i="5"/>
  <c r="W64" i="5"/>
  <c r="AH64" i="5"/>
  <c r="AI65" i="5"/>
  <c r="Q67" i="5"/>
  <c r="AB67" i="5"/>
  <c r="T68" i="5"/>
  <c r="AE68" i="5"/>
  <c r="AP68" i="5"/>
  <c r="Q71" i="5"/>
  <c r="AB71" i="5"/>
  <c r="T72" i="5"/>
  <c r="AE72" i="5"/>
  <c r="AP72" i="5"/>
  <c r="Q75" i="5"/>
  <c r="AB75" i="5"/>
  <c r="T76" i="5"/>
  <c r="AE76" i="5"/>
  <c r="AP76" i="5"/>
  <c r="Q79" i="5"/>
  <c r="AB79" i="5"/>
  <c r="T80" i="5"/>
  <c r="AE80" i="5"/>
  <c r="AP80" i="5"/>
  <c r="P83" i="5"/>
  <c r="AA83" i="5"/>
  <c r="AB88" i="5"/>
  <c r="Q88" i="5"/>
  <c r="AH90" i="5"/>
  <c r="AS90" i="5"/>
  <c r="AE91" i="5"/>
  <c r="AP91" i="5"/>
  <c r="T91" i="5"/>
  <c r="S98" i="5"/>
  <c r="AD98" i="5"/>
  <c r="AO98" i="5"/>
  <c r="T99" i="5"/>
  <c r="AE99" i="5"/>
  <c r="AP99" i="5"/>
  <c r="AK104" i="5"/>
  <c r="O104" i="5"/>
  <c r="Z104" i="5"/>
  <c r="AS107" i="5"/>
  <c r="W107" i="5"/>
  <c r="V108" i="5"/>
  <c r="AR108" i="5"/>
  <c r="AC117" i="5"/>
  <c r="AN117" i="5"/>
  <c r="R117" i="5"/>
  <c r="S126" i="5"/>
  <c r="AD126" i="5"/>
  <c r="S138" i="5"/>
  <c r="AD138" i="5"/>
  <c r="BF139" i="5"/>
  <c r="S152" i="5"/>
  <c r="AD152" i="5"/>
  <c r="AN161" i="5"/>
  <c r="AM162" i="5"/>
  <c r="AB162" i="5"/>
  <c r="Q162" i="5"/>
  <c r="AA170" i="5"/>
  <c r="AL170" i="5"/>
  <c r="P170" i="5"/>
  <c r="AM172" i="5"/>
  <c r="Q172" i="5"/>
  <c r="AJ173" i="5"/>
  <c r="BQ173" i="5" s="1"/>
  <c r="AK175" i="5"/>
  <c r="O175" i="5"/>
  <c r="Z175" i="5"/>
  <c r="AH176" i="5"/>
  <c r="AG179" i="5"/>
  <c r="AR179" i="5"/>
  <c r="AM184" i="5"/>
  <c r="Q184" i="5"/>
  <c r="AA186" i="5"/>
  <c r="AL186" i="5"/>
  <c r="O188" i="5"/>
  <c r="Z188" i="5"/>
  <c r="AK188" i="5"/>
  <c r="AE190" i="5"/>
  <c r="AP190" i="5"/>
  <c r="AE192" i="5"/>
  <c r="T192" i="5"/>
  <c r="AK199" i="5"/>
  <c r="Z199" i="5"/>
  <c r="O199" i="5"/>
  <c r="N216" i="5"/>
  <c r="AU216" i="5" s="1"/>
  <c r="Y216" i="5"/>
  <c r="BF216" i="5" s="1"/>
  <c r="AJ216" i="5"/>
  <c r="BQ216" i="5" s="1"/>
  <c r="AI221" i="5"/>
  <c r="X221" i="5"/>
  <c r="AT221" i="5"/>
  <c r="AA279" i="5"/>
  <c r="AL279" i="5"/>
  <c r="P279" i="5"/>
  <c r="AN81" i="5"/>
  <c r="AM83" i="5"/>
  <c r="Z88" i="5"/>
  <c r="Y91" i="5"/>
  <c r="BF91" i="5" s="1"/>
  <c r="AJ91" i="5"/>
  <c r="BQ91" i="5" s="1"/>
  <c r="AK92" i="5"/>
  <c r="AA95" i="5"/>
  <c r="Z97" i="5"/>
  <c r="AD100" i="5"/>
  <c r="AG103" i="5"/>
  <c r="Y104" i="5"/>
  <c r="BF104" i="5" s="1"/>
  <c r="AI106" i="5"/>
  <c r="AH108" i="5"/>
  <c r="AK109" i="5"/>
  <c r="O109" i="5"/>
  <c r="O110" i="5"/>
  <c r="Z110" i="5"/>
  <c r="AK110" i="5"/>
  <c r="AO114" i="5"/>
  <c r="AR120" i="5"/>
  <c r="AM121" i="5"/>
  <c r="U123" i="5"/>
  <c r="AF123" i="5"/>
  <c r="AG124" i="5"/>
  <c r="AG125" i="5"/>
  <c r="AR125" i="5"/>
  <c r="Z125" i="5"/>
  <c r="AA126" i="5"/>
  <c r="AL126" i="5"/>
  <c r="Y133" i="5"/>
  <c r="BF133" i="5" s="1"/>
  <c r="N133" i="5"/>
  <c r="AU133" i="5" s="1"/>
  <c r="AQ134" i="5"/>
  <c r="AF134" i="5"/>
  <c r="AB134" i="5"/>
  <c r="AJ135" i="5"/>
  <c r="BQ135" i="5" s="1"/>
  <c r="O144" i="5"/>
  <c r="Z144" i="5"/>
  <c r="Y145" i="5"/>
  <c r="BF145" i="5" s="1"/>
  <c r="N145" i="5"/>
  <c r="AU145" i="5" s="1"/>
  <c r="O146" i="5"/>
  <c r="Z146" i="5"/>
  <c r="AK146" i="5"/>
  <c r="U151" i="5"/>
  <c r="AF151" i="5"/>
  <c r="AQ151" i="5"/>
  <c r="AG153" i="5"/>
  <c r="AR153" i="5"/>
  <c r="O158" i="5"/>
  <c r="Z158" i="5"/>
  <c r="AK158" i="5"/>
  <c r="T160" i="5"/>
  <c r="Y165" i="5"/>
  <c r="BF165" i="5" s="1"/>
  <c r="N165" i="5"/>
  <c r="AU165" i="5" s="1"/>
  <c r="O168" i="5"/>
  <c r="Z168" i="5"/>
  <c r="U169" i="5"/>
  <c r="AF169" i="5"/>
  <c r="AQ169" i="5"/>
  <c r="AM170" i="5"/>
  <c r="AB170" i="5"/>
  <c r="AP170" i="5"/>
  <c r="AK173" i="5"/>
  <c r="Z173" i="5"/>
  <c r="AT176" i="5"/>
  <c r="AI176" i="5"/>
  <c r="Y177" i="5"/>
  <c r="BF177" i="5" s="1"/>
  <c r="N177" i="5"/>
  <c r="AU177" i="5" s="1"/>
  <c r="S180" i="5"/>
  <c r="AO180" i="5"/>
  <c r="AA188" i="5"/>
  <c r="AL188" i="5"/>
  <c r="P188" i="5"/>
  <c r="AA191" i="5"/>
  <c r="AL191" i="5"/>
  <c r="P191" i="5"/>
  <c r="AC193" i="5"/>
  <c r="AN193" i="5"/>
  <c r="R193" i="5"/>
  <c r="U201" i="5"/>
  <c r="AF201" i="5"/>
  <c r="AQ201" i="5"/>
  <c r="O204" i="5"/>
  <c r="Z204" i="5"/>
  <c r="AK204" i="5"/>
  <c r="AR214" i="5"/>
  <c r="V214" i="5"/>
  <c r="AG214" i="5"/>
  <c r="AM224" i="5"/>
  <c r="AB224" i="5"/>
  <c r="AG84" i="5"/>
  <c r="AS86" i="5"/>
  <c r="AJ87" i="5"/>
  <c r="BQ87" i="5" s="1"/>
  <c r="AQ90" i="5"/>
  <c r="U90" i="5"/>
  <c r="Y93" i="5"/>
  <c r="AJ93" i="5"/>
  <c r="BQ93" i="5" s="1"/>
  <c r="AK94" i="5"/>
  <c r="AA108" i="5"/>
  <c r="P108" i="5"/>
  <c r="T108" i="5"/>
  <c r="AH109" i="5"/>
  <c r="AA110" i="5"/>
  <c r="AL110" i="5"/>
  <c r="P110" i="5"/>
  <c r="T110" i="5"/>
  <c r="AP114" i="5"/>
  <c r="AK115" i="5"/>
  <c r="O115" i="5"/>
  <c r="O124" i="5"/>
  <c r="Z124" i="5"/>
  <c r="AS125" i="5"/>
  <c r="AH125" i="5"/>
  <c r="AM126" i="5"/>
  <c r="AB126" i="5"/>
  <c r="AO130" i="5"/>
  <c r="AK131" i="5"/>
  <c r="Z131" i="5"/>
  <c r="W132" i="5"/>
  <c r="AO132" i="5"/>
  <c r="U139" i="5"/>
  <c r="AF139" i="5"/>
  <c r="O140" i="5"/>
  <c r="Z140" i="5"/>
  <c r="AG141" i="5"/>
  <c r="AR141" i="5"/>
  <c r="AA142" i="5"/>
  <c r="AL142" i="5"/>
  <c r="AA144" i="5"/>
  <c r="AL144" i="5"/>
  <c r="AJ145" i="5"/>
  <c r="BQ145" i="5" s="1"/>
  <c r="AA146" i="5"/>
  <c r="AL146" i="5"/>
  <c r="P146" i="5"/>
  <c r="AM147" i="5"/>
  <c r="AG151" i="5"/>
  <c r="AR151" i="5"/>
  <c r="AS153" i="5"/>
  <c r="W153" i="5"/>
  <c r="Y157" i="5"/>
  <c r="BF157" i="5" s="1"/>
  <c r="N157" i="5"/>
  <c r="AU157" i="5" s="1"/>
  <c r="AJ157" i="5"/>
  <c r="BQ157" i="5" s="1"/>
  <c r="AA158" i="5"/>
  <c r="AL158" i="5"/>
  <c r="P158" i="5"/>
  <c r="AM159" i="5"/>
  <c r="AP160" i="5"/>
  <c r="AK163" i="5"/>
  <c r="O163" i="5"/>
  <c r="Z163" i="5"/>
  <c r="Q163" i="5"/>
  <c r="AJ165" i="5"/>
  <c r="BQ165" i="5" s="1"/>
  <c r="AE166" i="5"/>
  <c r="AP166" i="5"/>
  <c r="AA168" i="5"/>
  <c r="AL168" i="5"/>
  <c r="AG169" i="5"/>
  <c r="AR169" i="5"/>
  <c r="V169" i="5"/>
  <c r="Y171" i="5"/>
  <c r="BF171" i="5" s="1"/>
  <c r="AJ171" i="5"/>
  <c r="BQ171" i="5" s="1"/>
  <c r="S172" i="5"/>
  <c r="AO172" i="5"/>
  <c r="AD172" i="5"/>
  <c r="AE174" i="5"/>
  <c r="T174" i="5"/>
  <c r="AJ177" i="5"/>
  <c r="AI178" i="5"/>
  <c r="AE180" i="5"/>
  <c r="T180" i="5"/>
  <c r="AC181" i="5"/>
  <c r="R181" i="5"/>
  <c r="S184" i="5"/>
  <c r="AO184" i="5"/>
  <c r="AD184" i="5"/>
  <c r="Y189" i="5"/>
  <c r="BF189" i="5" s="1"/>
  <c r="AJ189" i="5"/>
  <c r="BQ189" i="5" s="1"/>
  <c r="N189" i="5"/>
  <c r="AU189" i="5" s="1"/>
  <c r="AG192" i="5"/>
  <c r="AR192" i="5"/>
  <c r="T209" i="5"/>
  <c r="AE209" i="5"/>
  <c r="AL216" i="5"/>
  <c r="AA216" i="5"/>
  <c r="AT223" i="5"/>
  <c r="X223" i="5"/>
  <c r="AI223" i="5"/>
  <c r="AR60" i="5"/>
  <c r="AL61" i="5"/>
  <c r="AR62" i="5"/>
  <c r="AL63" i="5"/>
  <c r="AR64" i="5"/>
  <c r="AL65" i="5"/>
  <c r="AR66" i="5"/>
  <c r="AL67" i="5"/>
  <c r="AR68" i="5"/>
  <c r="AL69" i="5"/>
  <c r="AR70" i="5"/>
  <c r="AL71" i="5"/>
  <c r="AR72" i="5"/>
  <c r="AL73" i="5"/>
  <c r="AR74" i="5"/>
  <c r="AL75" i="5"/>
  <c r="AR76" i="5"/>
  <c r="AL77" i="5"/>
  <c r="AR78" i="5"/>
  <c r="AL79" i="5"/>
  <c r="AR80" i="5"/>
  <c r="AC81" i="5"/>
  <c r="S82" i="5"/>
  <c r="AS82" i="5"/>
  <c r="AT86" i="5"/>
  <c r="V87" i="5"/>
  <c r="AL87" i="5"/>
  <c r="AR88" i="5"/>
  <c r="T89" i="5"/>
  <c r="AQ92" i="5"/>
  <c r="U92" i="5"/>
  <c r="AF93" i="5"/>
  <c r="AQ94" i="5"/>
  <c r="AF94" i="5"/>
  <c r="W94" i="5"/>
  <c r="T96" i="5"/>
  <c r="AI96" i="5"/>
  <c r="AC97" i="5"/>
  <c r="AR97" i="5"/>
  <c r="U98" i="5"/>
  <c r="AI98" i="5"/>
  <c r="AG100" i="5"/>
  <c r="AM101" i="5"/>
  <c r="AD102" i="5"/>
  <c r="U103" i="5"/>
  <c r="V105" i="5"/>
  <c r="V107" i="5"/>
  <c r="AM107" i="5"/>
  <c r="S112" i="5"/>
  <c r="AO112" i="5"/>
  <c r="V112" i="5"/>
  <c r="AQ114" i="5"/>
  <c r="U114" i="5"/>
  <c r="AB116" i="5"/>
  <c r="AM117" i="5"/>
  <c r="Q117" i="5"/>
  <c r="Q122" i="5"/>
  <c r="AI122" i="5"/>
  <c r="AA123" i="5"/>
  <c r="AQ123" i="5"/>
  <c r="AC125" i="5"/>
  <c r="S128" i="5"/>
  <c r="AD128" i="5"/>
  <c r="V128" i="5"/>
  <c r="AO128" i="5"/>
  <c r="AE130" i="5"/>
  <c r="AP130" i="5"/>
  <c r="AE132" i="5"/>
  <c r="T132" i="5"/>
  <c r="AP132" i="5"/>
  <c r="R133" i="5"/>
  <c r="AJ133" i="5"/>
  <c r="BQ133" i="5" s="1"/>
  <c r="W135" i="5"/>
  <c r="U137" i="5"/>
  <c r="AF137" i="5"/>
  <c r="O138" i="5"/>
  <c r="Z138" i="5"/>
  <c r="AG139" i="5"/>
  <c r="AR139" i="5"/>
  <c r="AQ139" i="5"/>
  <c r="AA140" i="5"/>
  <c r="AL140" i="5"/>
  <c r="AS141" i="5"/>
  <c r="W141" i="5"/>
  <c r="AM142" i="5"/>
  <c r="Q142" i="5"/>
  <c r="U142" i="5"/>
  <c r="U144" i="5"/>
  <c r="AK144" i="5"/>
  <c r="AM146" i="5"/>
  <c r="AB146" i="5"/>
  <c r="AP146" i="5"/>
  <c r="W147" i="5"/>
  <c r="S148" i="5"/>
  <c r="AO148" i="5"/>
  <c r="AD148" i="5"/>
  <c r="V148" i="5"/>
  <c r="AR148" i="5"/>
  <c r="Z149" i="5"/>
  <c r="AQ150" i="5"/>
  <c r="U150" i="5"/>
  <c r="AB151" i="5"/>
  <c r="AH154" i="5"/>
  <c r="Q155" i="5"/>
  <c r="AG156" i="5"/>
  <c r="AM158" i="5"/>
  <c r="AB158" i="5"/>
  <c r="AP158" i="5"/>
  <c r="W159" i="5"/>
  <c r="S160" i="5"/>
  <c r="AO160" i="5"/>
  <c r="AD160" i="5"/>
  <c r="V160" i="5"/>
  <c r="Z161" i="5"/>
  <c r="R163" i="5"/>
  <c r="AM163" i="5"/>
  <c r="AT166" i="5"/>
  <c r="AK168" i="5"/>
  <c r="AS169" i="5"/>
  <c r="AH169" i="5"/>
  <c r="X170" i="5"/>
  <c r="Q171" i="5"/>
  <c r="AN173" i="5"/>
  <c r="AQ174" i="5"/>
  <c r="U174" i="5"/>
  <c r="AD174" i="5"/>
  <c r="N179" i="5"/>
  <c r="AU179" i="5" s="1"/>
  <c r="AQ182" i="5"/>
  <c r="AF182" i="5"/>
  <c r="AE184" i="5"/>
  <c r="AP184" i="5"/>
  <c r="AG185" i="5"/>
  <c r="AR185" i="5"/>
  <c r="AM204" i="5"/>
  <c r="AB204" i="5"/>
  <c r="N207" i="5"/>
  <c r="AU207" i="5" s="1"/>
  <c r="Y207" i="5"/>
  <c r="BF207" i="5" s="1"/>
  <c r="AD212" i="5"/>
  <c r="AO212" i="5"/>
  <c r="S212" i="5"/>
  <c r="AE245" i="5"/>
  <c r="AP245" i="5"/>
  <c r="T245" i="5"/>
  <c r="AG161" i="5"/>
  <c r="AR161" i="5"/>
  <c r="AQ162" i="5"/>
  <c r="U162" i="5"/>
  <c r="AM165" i="5"/>
  <c r="Q165" i="5"/>
  <c r="AB165" i="5"/>
  <c r="AB172" i="5"/>
  <c r="AR174" i="5"/>
  <c r="AG174" i="5"/>
  <c r="O176" i="5"/>
  <c r="Z176" i="5"/>
  <c r="AK176" i="5"/>
  <c r="AM177" i="5"/>
  <c r="Q177" i="5"/>
  <c r="AB177" i="5"/>
  <c r="AA181" i="5"/>
  <c r="V182" i="5"/>
  <c r="AR182" i="5"/>
  <c r="AB184" i="5"/>
  <c r="AE186" i="5"/>
  <c r="T186" i="5"/>
  <c r="U187" i="5"/>
  <c r="AF187" i="5"/>
  <c r="AQ187" i="5"/>
  <c r="AK195" i="5"/>
  <c r="Z195" i="5"/>
  <c r="O195" i="5"/>
  <c r="AE202" i="5"/>
  <c r="T202" i="5"/>
  <c r="Z207" i="5"/>
  <c r="AK207" i="5"/>
  <c r="AR209" i="5"/>
  <c r="AG209" i="5"/>
  <c r="V209" i="5"/>
  <c r="T212" i="5"/>
  <c r="AE212" i="5"/>
  <c r="AG219" i="5"/>
  <c r="AR219" i="5"/>
  <c r="V219" i="5"/>
  <c r="U266" i="5"/>
  <c r="AF266" i="5"/>
  <c r="AQ266" i="5"/>
  <c r="AR83" i="5"/>
  <c r="AJ84" i="5"/>
  <c r="BQ84" i="5" s="1"/>
  <c r="AP85" i="5"/>
  <c r="AP92" i="5"/>
  <c r="Y97" i="5"/>
  <c r="BF97" i="5" s="1"/>
  <c r="N97" i="5"/>
  <c r="AU97" i="5" s="1"/>
  <c r="AE98" i="5"/>
  <c r="AP98" i="5"/>
  <c r="AR99" i="5"/>
  <c r="Z101" i="5"/>
  <c r="AO101" i="5"/>
  <c r="AL108" i="5"/>
  <c r="AD114" i="5"/>
  <c r="AF116" i="5"/>
  <c r="AF118" i="5"/>
  <c r="U119" i="5"/>
  <c r="AF119" i="5"/>
  <c r="AF120" i="5"/>
  <c r="U121" i="5"/>
  <c r="AF121" i="5"/>
  <c r="AQ121" i="5"/>
  <c r="Z121" i="5"/>
  <c r="AA122" i="5"/>
  <c r="AL122" i="5"/>
  <c r="P122" i="5"/>
  <c r="T122" i="5"/>
  <c r="N123" i="5"/>
  <c r="AU123" i="5" s="1"/>
  <c r="O125" i="5"/>
  <c r="AP126" i="5"/>
  <c r="AK127" i="5"/>
  <c r="O127" i="5"/>
  <c r="AH127" i="5"/>
  <c r="AJ131" i="5"/>
  <c r="BQ131" i="5" s="1"/>
  <c r="O136" i="5"/>
  <c r="Z136" i="5"/>
  <c r="AI136" i="5"/>
  <c r="AS137" i="5"/>
  <c r="AH137" i="5"/>
  <c r="AM138" i="5"/>
  <c r="AB138" i="5"/>
  <c r="T138" i="5"/>
  <c r="AK138" i="5"/>
  <c r="U140" i="5"/>
  <c r="N141" i="5"/>
  <c r="AU141" i="5" s="1"/>
  <c r="W142" i="5"/>
  <c r="AO142" i="5"/>
  <c r="AK143" i="5"/>
  <c r="Z143" i="5"/>
  <c r="P143" i="5"/>
  <c r="W144" i="5"/>
  <c r="AO144" i="5"/>
  <c r="X146" i="5"/>
  <c r="AS149" i="5"/>
  <c r="AH149" i="5"/>
  <c r="W149" i="5"/>
  <c r="AC149" i="5"/>
  <c r="AF150" i="5"/>
  <c r="AT152" i="5"/>
  <c r="AI152" i="5"/>
  <c r="AG152" i="5"/>
  <c r="Y153" i="5"/>
  <c r="BF153" i="5" s="1"/>
  <c r="N153" i="5"/>
  <c r="AU153" i="5" s="1"/>
  <c r="AJ155" i="5"/>
  <c r="BQ155" i="5" s="1"/>
  <c r="O156" i="5"/>
  <c r="Z156" i="5"/>
  <c r="X158" i="5"/>
  <c r="AT158" i="5"/>
  <c r="AS161" i="5"/>
  <c r="AH161" i="5"/>
  <c r="W161" i="5"/>
  <c r="AC161" i="5"/>
  <c r="AR162" i="5"/>
  <c r="AG162" i="5"/>
  <c r="AD162" i="5"/>
  <c r="S168" i="5"/>
  <c r="AO168" i="5"/>
  <c r="O169" i="5"/>
  <c r="AQ170" i="5"/>
  <c r="AF170" i="5"/>
  <c r="AL171" i="5"/>
  <c r="AA176" i="5"/>
  <c r="AL176" i="5"/>
  <c r="P176" i="5"/>
  <c r="AR176" i="5"/>
  <c r="U181" i="5"/>
  <c r="AF181" i="5"/>
  <c r="AQ181" i="5"/>
  <c r="AG182" i="5"/>
  <c r="AS183" i="5"/>
  <c r="W183" i="5"/>
  <c r="AC183" i="5"/>
  <c r="AQ186" i="5"/>
  <c r="U186" i="5"/>
  <c r="AD186" i="5"/>
  <c r="AG187" i="5"/>
  <c r="AR187" i="5"/>
  <c r="V187" i="5"/>
  <c r="U197" i="5"/>
  <c r="AF197" i="5"/>
  <c r="AQ197" i="5"/>
  <c r="O200" i="5"/>
  <c r="Z200" i="5"/>
  <c r="AK200" i="5"/>
  <c r="AQ202" i="5"/>
  <c r="U202" i="5"/>
  <c r="AF202" i="5"/>
  <c r="AP202" i="5"/>
  <c r="S84" i="5"/>
  <c r="AD84" i="5"/>
  <c r="V84" i="5"/>
  <c r="AQ96" i="5"/>
  <c r="AF96" i="5"/>
  <c r="Y99" i="5"/>
  <c r="BF99" i="5" s="1"/>
  <c r="N99" i="5"/>
  <c r="AU99" i="5" s="1"/>
  <c r="W109" i="5"/>
  <c r="AS110" i="5"/>
  <c r="AG119" i="5"/>
  <c r="AR119" i="5"/>
  <c r="AG121" i="5"/>
  <c r="AR121" i="5"/>
  <c r="V121" i="5"/>
  <c r="S124" i="5"/>
  <c r="AO124" i="5"/>
  <c r="AQ126" i="5"/>
  <c r="U126" i="5"/>
  <c r="R127" i="5"/>
  <c r="AM129" i="5"/>
  <c r="Q129" i="5"/>
  <c r="Q134" i="5"/>
  <c r="S140" i="5"/>
  <c r="AD140" i="5"/>
  <c r="V140" i="5"/>
  <c r="AO140" i="5"/>
  <c r="O141" i="5"/>
  <c r="AE142" i="5"/>
  <c r="AP142" i="5"/>
  <c r="Q143" i="5"/>
  <c r="AE144" i="5"/>
  <c r="T144" i="5"/>
  <c r="AP144" i="5"/>
  <c r="AA147" i="5"/>
  <c r="AB148" i="5"/>
  <c r="AA154" i="5"/>
  <c r="AL154" i="5"/>
  <c r="AA156" i="5"/>
  <c r="AL156" i="5"/>
  <c r="AB160" i="5"/>
  <c r="AF162" i="5"/>
  <c r="AT164" i="5"/>
  <c r="AI164" i="5"/>
  <c r="AG164" i="5"/>
  <c r="AE168" i="5"/>
  <c r="T168" i="5"/>
  <c r="Y169" i="5"/>
  <c r="BF169" i="5" s="1"/>
  <c r="N169" i="5"/>
  <c r="AU169" i="5" s="1"/>
  <c r="AJ169" i="5"/>
  <c r="P169" i="5"/>
  <c r="V170" i="5"/>
  <c r="AR170" i="5"/>
  <c r="U175" i="5"/>
  <c r="AF175" i="5"/>
  <c r="AQ175" i="5"/>
  <c r="AS176" i="5"/>
  <c r="AM178" i="5"/>
  <c r="Q178" i="5"/>
  <c r="AA179" i="5"/>
  <c r="P179" i="5"/>
  <c r="AJ179" i="5"/>
  <c r="AD180" i="5"/>
  <c r="AG181" i="5"/>
  <c r="AR181" i="5"/>
  <c r="V181" i="5"/>
  <c r="N185" i="5"/>
  <c r="AU185" i="5" s="1"/>
  <c r="AR186" i="5"/>
  <c r="AG186" i="5"/>
  <c r="AM207" i="5"/>
  <c r="AB207" i="5"/>
  <c r="Q207" i="5"/>
  <c r="AH211" i="5"/>
  <c r="AS211" i="5"/>
  <c r="W211" i="5"/>
  <c r="AP212" i="5"/>
  <c r="U234" i="5"/>
  <c r="AF234" i="5"/>
  <c r="AQ234" i="5"/>
  <c r="AM247" i="5"/>
  <c r="Q247" i="5"/>
  <c r="AB247" i="5"/>
  <c r="O263" i="5"/>
  <c r="AK263" i="5"/>
  <c r="Z263" i="5"/>
  <c r="Z145" i="5"/>
  <c r="AQ146" i="5"/>
  <c r="AF146" i="5"/>
  <c r="AB147" i="5"/>
  <c r="N149" i="5"/>
  <c r="AU149" i="5" s="1"/>
  <c r="AK151" i="5"/>
  <c r="O151" i="5"/>
  <c r="Z151" i="5"/>
  <c r="AM154" i="5"/>
  <c r="Q154" i="5"/>
  <c r="AQ158" i="5"/>
  <c r="AF158" i="5"/>
  <c r="AB159" i="5"/>
  <c r="AG170" i="5"/>
  <c r="X172" i="5"/>
  <c r="AT172" i="5"/>
  <c r="AI172" i="5"/>
  <c r="AG175" i="5"/>
  <c r="AR175" i="5"/>
  <c r="AA175" i="5"/>
  <c r="X176" i="5"/>
  <c r="AL179" i="5"/>
  <c r="AS181" i="5"/>
  <c r="AH181" i="5"/>
  <c r="AI182" i="5"/>
  <c r="X184" i="5"/>
  <c r="AT184" i="5"/>
  <c r="AI184" i="5"/>
  <c r="AJ185" i="5"/>
  <c r="BQ185" i="5" s="1"/>
  <c r="T190" i="5"/>
  <c r="AP192" i="5"/>
  <c r="AM200" i="5"/>
  <c r="AB200" i="5"/>
  <c r="W202" i="5"/>
  <c r="AH202" i="5"/>
  <c r="AS202" i="5"/>
  <c r="R206" i="5"/>
  <c r="AC206" i="5"/>
  <c r="AP209" i="5"/>
  <c r="AF215" i="5"/>
  <c r="U215" i="5"/>
  <c r="AQ215" i="5"/>
  <c r="Q229" i="5"/>
  <c r="AM229" i="5"/>
  <c r="AB229" i="5"/>
  <c r="Q233" i="5"/>
  <c r="AM233" i="5"/>
  <c r="AB233" i="5"/>
  <c r="W238" i="5"/>
  <c r="AS238" i="5"/>
  <c r="AH238" i="5"/>
  <c r="O281" i="5"/>
  <c r="Z281" i="5"/>
  <c r="AK281" i="5"/>
  <c r="U131" i="5"/>
  <c r="AF131" i="5"/>
  <c r="U133" i="5"/>
  <c r="AF133" i="5"/>
  <c r="AQ133" i="5"/>
  <c r="AA134" i="5"/>
  <c r="AL134" i="5"/>
  <c r="P134" i="5"/>
  <c r="AP138" i="5"/>
  <c r="AK139" i="5"/>
  <c r="O139" i="5"/>
  <c r="U145" i="5"/>
  <c r="AF145" i="5"/>
  <c r="AQ145" i="5"/>
  <c r="V146" i="5"/>
  <c r="AR146" i="5"/>
  <c r="AC147" i="5"/>
  <c r="X148" i="5"/>
  <c r="AT148" i="5"/>
  <c r="O149" i="5"/>
  <c r="O152" i="5"/>
  <c r="Z152" i="5"/>
  <c r="AK152" i="5"/>
  <c r="AM153" i="5"/>
  <c r="Q153" i="5"/>
  <c r="AB153" i="5"/>
  <c r="W154" i="5"/>
  <c r="V156" i="5"/>
  <c r="V158" i="5"/>
  <c r="AR158" i="5"/>
  <c r="AC159" i="5"/>
  <c r="X160" i="5"/>
  <c r="AT160" i="5"/>
  <c r="O161" i="5"/>
  <c r="U163" i="5"/>
  <c r="AF163" i="5"/>
  <c r="AQ163" i="5"/>
  <c r="AI166" i="5"/>
  <c r="AG173" i="5"/>
  <c r="AR173" i="5"/>
  <c r="AC173" i="5"/>
  <c r="W178" i="5"/>
  <c r="AS178" i="5"/>
  <c r="AG180" i="5"/>
  <c r="Y183" i="5"/>
  <c r="BF183" i="5" s="1"/>
  <c r="AJ183" i="5"/>
  <c r="BQ183" i="5" s="1"/>
  <c r="AK185" i="5"/>
  <c r="Z185" i="5"/>
  <c r="P185" i="5"/>
  <c r="AL185" i="5"/>
  <c r="AE198" i="5"/>
  <c r="T198" i="5"/>
  <c r="AK203" i="5"/>
  <c r="Z203" i="5"/>
  <c r="O203" i="5"/>
  <c r="S206" i="5"/>
  <c r="AD206" i="5"/>
  <c r="U230" i="5"/>
  <c r="AF230" i="5"/>
  <c r="AQ230" i="5"/>
  <c r="U237" i="5"/>
  <c r="AF237" i="5"/>
  <c r="AQ237" i="5"/>
  <c r="AM263" i="5"/>
  <c r="AB263" i="5"/>
  <c r="Q263" i="5"/>
  <c r="AK273" i="5"/>
  <c r="O273" i="5"/>
  <c r="Z273" i="5"/>
  <c r="R288" i="5"/>
  <c r="AN288" i="5"/>
  <c r="AC288" i="5"/>
  <c r="S86" i="5"/>
  <c r="AD86" i="5"/>
  <c r="AT106" i="5"/>
  <c r="U113" i="5"/>
  <c r="AF113" i="5"/>
  <c r="O114" i="5"/>
  <c r="Z114" i="5"/>
  <c r="AG115" i="5"/>
  <c r="AR115" i="5"/>
  <c r="AA116" i="5"/>
  <c r="AL116" i="5"/>
  <c r="AS117" i="5"/>
  <c r="W117" i="5"/>
  <c r="AM118" i="5"/>
  <c r="Q118" i="5"/>
  <c r="AN127" i="5"/>
  <c r="AG131" i="5"/>
  <c r="AR131" i="5"/>
  <c r="AG133" i="5"/>
  <c r="AR133" i="5"/>
  <c r="V133" i="5"/>
  <c r="S136" i="5"/>
  <c r="AO136" i="5"/>
  <c r="AQ138" i="5"/>
  <c r="U138" i="5"/>
  <c r="AM141" i="5"/>
  <c r="Q141" i="5"/>
  <c r="AJ141" i="5"/>
  <c r="BQ141" i="5" s="1"/>
  <c r="AG145" i="5"/>
  <c r="AR145" i="5"/>
  <c r="V145" i="5"/>
  <c r="AG146" i="5"/>
  <c r="Y147" i="5"/>
  <c r="BF147" i="5" s="1"/>
  <c r="AJ147" i="5"/>
  <c r="BQ147" i="5" s="1"/>
  <c r="AJ149" i="5"/>
  <c r="BQ149" i="5" s="1"/>
  <c r="AA152" i="5"/>
  <c r="AL152" i="5"/>
  <c r="V153" i="5"/>
  <c r="X154" i="5"/>
  <c r="U155" i="5"/>
  <c r="AF155" i="5"/>
  <c r="S156" i="5"/>
  <c r="AO156" i="5"/>
  <c r="W156" i="5"/>
  <c r="U157" i="5"/>
  <c r="AF157" i="5"/>
  <c r="AQ157" i="5"/>
  <c r="Y159" i="5"/>
  <c r="BF159" i="5" s="1"/>
  <c r="AJ159" i="5"/>
  <c r="BQ159" i="5" s="1"/>
  <c r="AJ161" i="5"/>
  <c r="BQ161" i="5" s="1"/>
  <c r="AG163" i="5"/>
  <c r="AR163" i="5"/>
  <c r="O164" i="5"/>
  <c r="Z164" i="5"/>
  <c r="AK164" i="5"/>
  <c r="AG165" i="5"/>
  <c r="AR165" i="5"/>
  <c r="AI170" i="5"/>
  <c r="AO174" i="5"/>
  <c r="AE178" i="5"/>
  <c r="AP178" i="5"/>
  <c r="AT178" i="5"/>
  <c r="V179" i="5"/>
  <c r="O180" i="5"/>
  <c r="Z180" i="5"/>
  <c r="P181" i="5"/>
  <c r="AN181" i="5"/>
  <c r="O182" i="5"/>
  <c r="Z182" i="5"/>
  <c r="AK182" i="5"/>
  <c r="R183" i="5"/>
  <c r="AM187" i="5"/>
  <c r="AM190" i="5"/>
  <c r="Q190" i="5"/>
  <c r="AB190" i="5"/>
  <c r="V192" i="5"/>
  <c r="V194" i="5"/>
  <c r="AG194" i="5"/>
  <c r="O196" i="5"/>
  <c r="Z196" i="5"/>
  <c r="AK196" i="5"/>
  <c r="AQ198" i="5"/>
  <c r="U198" i="5"/>
  <c r="AF198" i="5"/>
  <c r="AP198" i="5"/>
  <c r="Y211" i="5"/>
  <c r="BF211" i="5" s="1"/>
  <c r="AJ211" i="5"/>
  <c r="N211" i="5"/>
  <c r="AU211" i="5" s="1"/>
  <c r="AA213" i="5"/>
  <c r="P213" i="5"/>
  <c r="AM66" i="5"/>
  <c r="AS67" i="5"/>
  <c r="AM68" i="5"/>
  <c r="AS69" i="5"/>
  <c r="AM70" i="5"/>
  <c r="AS71" i="5"/>
  <c r="AM72" i="5"/>
  <c r="AS73" i="5"/>
  <c r="AM74" i="5"/>
  <c r="AS75" i="5"/>
  <c r="AM76" i="5"/>
  <c r="AS77" i="5"/>
  <c r="AM78" i="5"/>
  <c r="AS79" i="5"/>
  <c r="AM80" i="5"/>
  <c r="AO84" i="5"/>
  <c r="AK87" i="5"/>
  <c r="Z87" i="5"/>
  <c r="S88" i="5"/>
  <c r="AO88" i="5"/>
  <c r="AK88" i="5"/>
  <c r="N89" i="5"/>
  <c r="AU89" i="5" s="1"/>
  <c r="T90" i="5"/>
  <c r="Q92" i="5"/>
  <c r="W95" i="5"/>
  <c r="U99" i="5"/>
  <c r="AJ99" i="5"/>
  <c r="BQ99" i="5" s="1"/>
  <c r="AO100" i="5"/>
  <c r="X102" i="5"/>
  <c r="O103" i="5"/>
  <c r="V104" i="5"/>
  <c r="O107" i="5"/>
  <c r="U111" i="5"/>
  <c r="AF111" i="5"/>
  <c r="AG113" i="5"/>
  <c r="AR113" i="5"/>
  <c r="AQ113" i="5"/>
  <c r="AA114" i="5"/>
  <c r="AL114" i="5"/>
  <c r="Y121" i="5"/>
  <c r="BF121" i="5" s="1"/>
  <c r="N121" i="5"/>
  <c r="AU121" i="5" s="1"/>
  <c r="AQ122" i="5"/>
  <c r="AF122" i="5"/>
  <c r="AB122" i="5"/>
  <c r="AJ123" i="5"/>
  <c r="V125" i="5"/>
  <c r="AN125" i="5"/>
  <c r="W127" i="5"/>
  <c r="O132" i="5"/>
  <c r="Z132" i="5"/>
  <c r="AH132" i="5"/>
  <c r="W136" i="5"/>
  <c r="AJ137" i="5"/>
  <c r="BQ137" i="5" s="1"/>
  <c r="AD142" i="5"/>
  <c r="AD144" i="5"/>
  <c r="AS145" i="5"/>
  <c r="AH145" i="5"/>
  <c r="AC145" i="5"/>
  <c r="AI148" i="5"/>
  <c r="AL149" i="5"/>
  <c r="AA150" i="5"/>
  <c r="AL150" i="5"/>
  <c r="T150" i="5"/>
  <c r="AN151" i="5"/>
  <c r="U152" i="5"/>
  <c r="AO152" i="5"/>
  <c r="AE154" i="5"/>
  <c r="AP154" i="5"/>
  <c r="AG155" i="5"/>
  <c r="AR155" i="5"/>
  <c r="AE156" i="5"/>
  <c r="T156" i="5"/>
  <c r="AG157" i="5"/>
  <c r="AR157" i="5"/>
  <c r="V157" i="5"/>
  <c r="AC157" i="5"/>
  <c r="AI160" i="5"/>
  <c r="AL161" i="5"/>
  <c r="AA164" i="5"/>
  <c r="AL164" i="5"/>
  <c r="AS165" i="5"/>
  <c r="W165" i="5"/>
  <c r="AA166" i="5"/>
  <c r="AL166" i="5"/>
  <c r="T166" i="5"/>
  <c r="U167" i="5"/>
  <c r="AF167" i="5"/>
  <c r="AD168" i="5"/>
  <c r="W169" i="5"/>
  <c r="Q170" i="5"/>
  <c r="AA171" i="5"/>
  <c r="AA174" i="5"/>
  <c r="AL174" i="5"/>
  <c r="V174" i="5"/>
  <c r="AP174" i="5"/>
  <c r="AQ176" i="5"/>
  <c r="AF176" i="5"/>
  <c r="AS177" i="5"/>
  <c r="W177" i="5"/>
  <c r="AB178" i="5"/>
  <c r="AA180" i="5"/>
  <c r="AL180" i="5"/>
  <c r="AA182" i="5"/>
  <c r="AL182" i="5"/>
  <c r="P182" i="5"/>
  <c r="P186" i="5"/>
  <c r="AK187" i="5"/>
  <c r="O187" i="5"/>
  <c r="Z187" i="5"/>
  <c r="Q187" i="5"/>
  <c r="AN187" i="5"/>
  <c r="AK193" i="5"/>
  <c r="O193" i="5"/>
  <c r="Z193" i="5"/>
  <c r="W194" i="5"/>
  <c r="AH194" i="5"/>
  <c r="AR205" i="5"/>
  <c r="AG205" i="5"/>
  <c r="V205" i="5"/>
  <c r="AB213" i="5"/>
  <c r="AM213" i="5"/>
  <c r="Q213" i="5"/>
  <c r="Q224" i="5"/>
  <c r="AK85" i="5"/>
  <c r="O85" i="5"/>
  <c r="AH94" i="5"/>
  <c r="AT96" i="5"/>
  <c r="W97" i="5"/>
  <c r="AK105" i="5"/>
  <c r="Z105" i="5"/>
  <c r="AF105" i="5"/>
  <c r="O112" i="5"/>
  <c r="Z112" i="5"/>
  <c r="Q112" i="5"/>
  <c r="AS113" i="5"/>
  <c r="AH113" i="5"/>
  <c r="AM114" i="5"/>
  <c r="AB114" i="5"/>
  <c r="T114" i="5"/>
  <c r="AK114" i="5"/>
  <c r="U116" i="5"/>
  <c r="AO118" i="5"/>
  <c r="AK119" i="5"/>
  <c r="Z119" i="5"/>
  <c r="AO120" i="5"/>
  <c r="Q121" i="5"/>
  <c r="AL123" i="5"/>
  <c r="AD124" i="5"/>
  <c r="W125" i="5"/>
  <c r="P126" i="5"/>
  <c r="U127" i="5"/>
  <c r="AF127" i="5"/>
  <c r="O128" i="5"/>
  <c r="Z128" i="5"/>
  <c r="Q128" i="5"/>
  <c r="AI128" i="5"/>
  <c r="AG129" i="5"/>
  <c r="AR129" i="5"/>
  <c r="AA130" i="5"/>
  <c r="AL130" i="5"/>
  <c r="AQ131" i="5"/>
  <c r="AA132" i="5"/>
  <c r="AL132" i="5"/>
  <c r="AR134" i="5"/>
  <c r="R135" i="5"/>
  <c r="AH135" i="5"/>
  <c r="AS136" i="5"/>
  <c r="AF140" i="5"/>
  <c r="V141" i="5"/>
  <c r="U143" i="5"/>
  <c r="AF143" i="5"/>
  <c r="R147" i="5"/>
  <c r="O148" i="5"/>
  <c r="Z148" i="5"/>
  <c r="Q148" i="5"/>
  <c r="AN149" i="5"/>
  <c r="AM150" i="5"/>
  <c r="AB150" i="5"/>
  <c r="Q150" i="5"/>
  <c r="AO150" i="5"/>
  <c r="V151" i="5"/>
  <c r="Z153" i="5"/>
  <c r="AB154" i="5"/>
  <c r="AQ155" i="5"/>
  <c r="AS157" i="5"/>
  <c r="AH157" i="5"/>
  <c r="R159" i="5"/>
  <c r="AH159" i="5"/>
  <c r="O160" i="5"/>
  <c r="Z160" i="5"/>
  <c r="Q160" i="5"/>
  <c r="AA162" i="5"/>
  <c r="AL162" i="5"/>
  <c r="T162" i="5"/>
  <c r="AO162" i="5"/>
  <c r="AM166" i="5"/>
  <c r="Q166" i="5"/>
  <c r="AG167" i="5"/>
  <c r="AR167" i="5"/>
  <c r="AA167" i="5"/>
  <c r="O170" i="5"/>
  <c r="Z170" i="5"/>
  <c r="AK170" i="5"/>
  <c r="AS171" i="5"/>
  <c r="W171" i="5"/>
  <c r="AB171" i="5"/>
  <c r="N173" i="5"/>
  <c r="AU173" i="5" s="1"/>
  <c r="AG176" i="5"/>
  <c r="U179" i="5"/>
  <c r="AF179" i="5"/>
  <c r="AK180" i="5"/>
  <c r="AK181" i="5"/>
  <c r="O181" i="5"/>
  <c r="AM182" i="5"/>
  <c r="AB182" i="5"/>
  <c r="Q183" i="5"/>
  <c r="AM183" i="5"/>
  <c r="R187" i="5"/>
  <c r="AS189" i="5"/>
  <c r="W189" i="5"/>
  <c r="AH189" i="5"/>
  <c r="Y191" i="5"/>
  <c r="BF191" i="5" s="1"/>
  <c r="AJ191" i="5"/>
  <c r="S192" i="5"/>
  <c r="AD192" i="5"/>
  <c r="AO192" i="5"/>
  <c r="AA193" i="5"/>
  <c r="AL193" i="5"/>
  <c r="AM196" i="5"/>
  <c r="AB196" i="5"/>
  <c r="W198" i="5"/>
  <c r="AH198" i="5"/>
  <c r="AS198" i="5"/>
  <c r="AS205" i="5"/>
  <c r="W205" i="5"/>
  <c r="R210" i="5"/>
  <c r="AC210" i="5"/>
  <c r="O224" i="5"/>
  <c r="Z224" i="5"/>
  <c r="AK224" i="5"/>
  <c r="AS296" i="5"/>
  <c r="W296" i="5"/>
  <c r="AH296" i="5"/>
  <c r="U149" i="5"/>
  <c r="AF149" i="5"/>
  <c r="O150" i="5"/>
  <c r="Z150" i="5"/>
  <c r="T152" i="5"/>
  <c r="V154" i="5"/>
  <c r="X156" i="5"/>
  <c r="U161" i="5"/>
  <c r="AF161" i="5"/>
  <c r="O162" i="5"/>
  <c r="Z162" i="5"/>
  <c r="U173" i="5"/>
  <c r="AF173" i="5"/>
  <c r="W173" i="5"/>
  <c r="O174" i="5"/>
  <c r="Z174" i="5"/>
  <c r="Q174" i="5"/>
  <c r="U185" i="5"/>
  <c r="AF185" i="5"/>
  <c r="W185" i="5"/>
  <c r="O186" i="5"/>
  <c r="Z186" i="5"/>
  <c r="Q186" i="5"/>
  <c r="AI188" i="5"/>
  <c r="AB189" i="5"/>
  <c r="AD194" i="5"/>
  <c r="AT194" i="5"/>
  <c r="AA196" i="5"/>
  <c r="AL196" i="5"/>
  <c r="T196" i="5"/>
  <c r="W197" i="5"/>
  <c r="AM197" i="5"/>
  <c r="AB198" i="5"/>
  <c r="AA200" i="5"/>
  <c r="AL200" i="5"/>
  <c r="T200" i="5"/>
  <c r="W201" i="5"/>
  <c r="AM201" i="5"/>
  <c r="AB202" i="5"/>
  <c r="AA204" i="5"/>
  <c r="AL204" i="5"/>
  <c r="T204" i="5"/>
  <c r="AE205" i="5"/>
  <c r="AP206" i="5"/>
  <c r="AS209" i="5"/>
  <c r="AA212" i="5"/>
  <c r="AP213" i="5"/>
  <c r="AS214" i="5"/>
  <c r="W214" i="5"/>
  <c r="AG218" i="5"/>
  <c r="AR218" i="5"/>
  <c r="AA224" i="5"/>
  <c r="AL224" i="5"/>
  <c r="P224" i="5"/>
  <c r="U225" i="5"/>
  <c r="AF225" i="5"/>
  <c r="AQ225" i="5"/>
  <c r="W230" i="5"/>
  <c r="AS230" i="5"/>
  <c r="AH230" i="5"/>
  <c r="AC233" i="5"/>
  <c r="R233" i="5"/>
  <c r="W234" i="5"/>
  <c r="AS234" i="5"/>
  <c r="AH234" i="5"/>
  <c r="AI238" i="5"/>
  <c r="X238" i="5"/>
  <c r="O241" i="5"/>
  <c r="Z241" i="5"/>
  <c r="AK241" i="5"/>
  <c r="U265" i="5"/>
  <c r="AQ265" i="5"/>
  <c r="AF265" i="5"/>
  <c r="S276" i="5"/>
  <c r="AD276" i="5"/>
  <c r="AO276" i="5"/>
  <c r="AT291" i="5"/>
  <c r="AI291" i="5"/>
  <c r="X291" i="5"/>
  <c r="X316" i="5"/>
  <c r="AI316" i="5"/>
  <c r="AT316" i="5"/>
  <c r="AJ373" i="5"/>
  <c r="BQ373" i="5" s="1"/>
  <c r="Y373" i="5"/>
  <c r="BF373" i="5" s="1"/>
  <c r="N373" i="5"/>
  <c r="AU373" i="5" s="1"/>
  <c r="U171" i="5"/>
  <c r="AF171" i="5"/>
  <c r="O172" i="5"/>
  <c r="Z172" i="5"/>
  <c r="AJ181" i="5"/>
  <c r="BQ181" i="5" s="1"/>
  <c r="U183" i="5"/>
  <c r="AF183" i="5"/>
  <c r="O184" i="5"/>
  <c r="Z184" i="5"/>
  <c r="V188" i="5"/>
  <c r="AH195" i="5"/>
  <c r="AG197" i="5"/>
  <c r="AR197" i="5"/>
  <c r="AD198" i="5"/>
  <c r="AH199" i="5"/>
  <c r="AG201" i="5"/>
  <c r="AR201" i="5"/>
  <c r="AD202" i="5"/>
  <c r="AH203" i="5"/>
  <c r="N208" i="5"/>
  <c r="AU208" i="5" s="1"/>
  <c r="Y208" i="5"/>
  <c r="BF208" i="5" s="1"/>
  <c r="AJ208" i="5"/>
  <c r="BQ208" i="5" s="1"/>
  <c r="S210" i="5"/>
  <c r="AD210" i="5"/>
  <c r="AO210" i="5"/>
  <c r="AC212" i="5"/>
  <c r="AR215" i="5"/>
  <c r="V215" i="5"/>
  <c r="AG215" i="5"/>
  <c r="O220" i="5"/>
  <c r="Z220" i="5"/>
  <c r="AK220" i="5"/>
  <c r="O232" i="5"/>
  <c r="Z232" i="5"/>
  <c r="AK232" i="5"/>
  <c r="AG285" i="5"/>
  <c r="V285" i="5"/>
  <c r="AR285" i="5"/>
  <c r="O305" i="5"/>
  <c r="Z305" i="5"/>
  <c r="AK305" i="5"/>
  <c r="AG111" i="5"/>
  <c r="AR111" i="5"/>
  <c r="AA112" i="5"/>
  <c r="AL112" i="5"/>
  <c r="AG123" i="5"/>
  <c r="AR123" i="5"/>
  <c r="AA124" i="5"/>
  <c r="AL124" i="5"/>
  <c r="AG135" i="5"/>
  <c r="AR135" i="5"/>
  <c r="AA136" i="5"/>
  <c r="AL136" i="5"/>
  <c r="AG147" i="5"/>
  <c r="AR147" i="5"/>
  <c r="AA148" i="5"/>
  <c r="AL148" i="5"/>
  <c r="AG159" i="5"/>
  <c r="AR159" i="5"/>
  <c r="AA160" i="5"/>
  <c r="AL160" i="5"/>
  <c r="AG171" i="5"/>
  <c r="AR171" i="5"/>
  <c r="AA172" i="5"/>
  <c r="AL172" i="5"/>
  <c r="AG183" i="5"/>
  <c r="AR183" i="5"/>
  <c r="AA184" i="5"/>
  <c r="AL184" i="5"/>
  <c r="W188" i="5"/>
  <c r="Q189" i="5"/>
  <c r="AS192" i="5"/>
  <c r="W193" i="5"/>
  <c r="O194" i="5"/>
  <c r="Z194" i="5"/>
  <c r="W196" i="5"/>
  <c r="AO196" i="5"/>
  <c r="W200" i="5"/>
  <c r="AO200" i="5"/>
  <c r="W204" i="5"/>
  <c r="AO204" i="5"/>
  <c r="O205" i="5"/>
  <c r="Z205" i="5"/>
  <c r="AS206" i="5"/>
  <c r="W206" i="5"/>
  <c r="W207" i="5"/>
  <c r="R208" i="5"/>
  <c r="AP210" i="5"/>
  <c r="Q211" i="5"/>
  <c r="AK211" i="5"/>
  <c r="AH215" i="5"/>
  <c r="AS215" i="5"/>
  <c r="O217" i="5"/>
  <c r="Z217" i="5"/>
  <c r="AK217" i="5"/>
  <c r="AD224" i="5"/>
  <c r="AO224" i="5"/>
  <c r="X226" i="5"/>
  <c r="O228" i="5"/>
  <c r="Z228" i="5"/>
  <c r="AK228" i="5"/>
  <c r="AA232" i="5"/>
  <c r="AL232" i="5"/>
  <c r="R232" i="5"/>
  <c r="U233" i="5"/>
  <c r="AF233" i="5"/>
  <c r="AA236" i="5"/>
  <c r="AL236" i="5"/>
  <c r="P236" i="5"/>
  <c r="AS237" i="5"/>
  <c r="AH237" i="5"/>
  <c r="O238" i="5"/>
  <c r="Z238" i="5"/>
  <c r="AK238" i="5"/>
  <c r="AG244" i="5"/>
  <c r="AR244" i="5"/>
  <c r="V244" i="5"/>
  <c r="AD247" i="5"/>
  <c r="AO247" i="5"/>
  <c r="S247" i="5"/>
  <c r="N258" i="5"/>
  <c r="AU258" i="5" s="1"/>
  <c r="AJ258" i="5"/>
  <c r="BQ258" i="5" s="1"/>
  <c r="Y258" i="5"/>
  <c r="BF258" i="5" s="1"/>
  <c r="AL262" i="5"/>
  <c r="P262" i="5"/>
  <c r="AO269" i="5"/>
  <c r="S269" i="5"/>
  <c r="AD269" i="5"/>
  <c r="X188" i="5"/>
  <c r="AO188" i="5"/>
  <c r="U193" i="5"/>
  <c r="AF193" i="5"/>
  <c r="AA194" i="5"/>
  <c r="AL194" i="5"/>
  <c r="AP196" i="5"/>
  <c r="AB197" i="5"/>
  <c r="Q198" i="5"/>
  <c r="AP200" i="5"/>
  <c r="AB201" i="5"/>
  <c r="Q202" i="5"/>
  <c r="AP204" i="5"/>
  <c r="S208" i="5"/>
  <c r="AR213" i="5"/>
  <c r="AG213" i="5"/>
  <c r="AA217" i="5"/>
  <c r="AL217" i="5"/>
  <c r="AM220" i="5"/>
  <c r="AB220" i="5"/>
  <c r="AT226" i="5"/>
  <c r="AG227" i="5"/>
  <c r="AR227" i="5"/>
  <c r="V227" i="5"/>
  <c r="AM236" i="5"/>
  <c r="Q236" i="5"/>
  <c r="AB236" i="5"/>
  <c r="AK246" i="5"/>
  <c r="O246" i="5"/>
  <c r="Z246" i="5"/>
  <c r="AA249" i="5"/>
  <c r="P249" i="5"/>
  <c r="AL249" i="5"/>
  <c r="AF257" i="5"/>
  <c r="AQ257" i="5"/>
  <c r="U257" i="5"/>
  <c r="AI285" i="5"/>
  <c r="AT285" i="5"/>
  <c r="X285" i="5"/>
  <c r="AG299" i="5"/>
  <c r="V299" i="5"/>
  <c r="AR299" i="5"/>
  <c r="AG302" i="5"/>
  <c r="AR302" i="5"/>
  <c r="V302" i="5"/>
  <c r="AG193" i="5"/>
  <c r="AR193" i="5"/>
  <c r="U194" i="5"/>
  <c r="N197" i="5"/>
  <c r="AU197" i="5" s="1"/>
  <c r="O198" i="5"/>
  <c r="Z198" i="5"/>
  <c r="AK198" i="5"/>
  <c r="N201" i="5"/>
  <c r="AU201" i="5" s="1"/>
  <c r="O202" i="5"/>
  <c r="Z202" i="5"/>
  <c r="AK202" i="5"/>
  <c r="AB205" i="5"/>
  <c r="AM205" i="5"/>
  <c r="U205" i="5"/>
  <c r="AL205" i="5"/>
  <c r="AG206" i="5"/>
  <c r="AF207" i="5"/>
  <c r="U207" i="5"/>
  <c r="AQ207" i="5"/>
  <c r="AM208" i="5"/>
  <c r="Q208" i="5"/>
  <c r="N212" i="5"/>
  <c r="AU212" i="5" s="1"/>
  <c r="Y212" i="5"/>
  <c r="BF212" i="5" s="1"/>
  <c r="AJ212" i="5"/>
  <c r="BQ212" i="5" s="1"/>
  <c r="P212" i="5"/>
  <c r="AB217" i="5"/>
  <c r="AM217" i="5"/>
  <c r="W222" i="5"/>
  <c r="AS222" i="5"/>
  <c r="AH222" i="5"/>
  <c r="AS227" i="5"/>
  <c r="W227" i="5"/>
  <c r="AH227" i="5"/>
  <c r="AM228" i="5"/>
  <c r="AB228" i="5"/>
  <c r="AG231" i="5"/>
  <c r="AR231" i="5"/>
  <c r="V231" i="5"/>
  <c r="Q240" i="5"/>
  <c r="AM240" i="5"/>
  <c r="AI244" i="5"/>
  <c r="X244" i="5"/>
  <c r="AT244" i="5"/>
  <c r="P258" i="5"/>
  <c r="AA258" i="5"/>
  <c r="AL258" i="5"/>
  <c r="R262" i="5"/>
  <c r="AN262" i="5"/>
  <c r="AC262" i="5"/>
  <c r="AA267" i="5"/>
  <c r="AL267" i="5"/>
  <c r="AO323" i="5"/>
  <c r="S323" i="5"/>
  <c r="AD323" i="5"/>
  <c r="U191" i="5"/>
  <c r="AF191" i="5"/>
  <c r="O192" i="5"/>
  <c r="Z192" i="5"/>
  <c r="W195" i="5"/>
  <c r="O197" i="5"/>
  <c r="AA198" i="5"/>
  <c r="AL198" i="5"/>
  <c r="W199" i="5"/>
  <c r="O201" i="5"/>
  <c r="AA202" i="5"/>
  <c r="AL202" i="5"/>
  <c r="W203" i="5"/>
  <c r="N206" i="5"/>
  <c r="AU206" i="5" s="1"/>
  <c r="AJ206" i="5"/>
  <c r="BQ206" i="5" s="1"/>
  <c r="AR207" i="5"/>
  <c r="V207" i="5"/>
  <c r="AG207" i="5"/>
  <c r="AS207" i="5"/>
  <c r="AO208" i="5"/>
  <c r="O209" i="5"/>
  <c r="Z209" i="5"/>
  <c r="AS210" i="5"/>
  <c r="W210" i="5"/>
  <c r="R212" i="5"/>
  <c r="AE213" i="5"/>
  <c r="AI222" i="5"/>
  <c r="X222" i="5"/>
  <c r="U226" i="5"/>
  <c r="AF226" i="5"/>
  <c r="X227" i="5"/>
  <c r="AI227" i="5"/>
  <c r="AS231" i="5"/>
  <c r="W231" i="5"/>
  <c r="AT235" i="5"/>
  <c r="X235" i="5"/>
  <c r="AI235" i="5"/>
  <c r="AC240" i="5"/>
  <c r="R240" i="5"/>
  <c r="AN240" i="5"/>
  <c r="Q246" i="5"/>
  <c r="AB246" i="5"/>
  <c r="AM246" i="5"/>
  <c r="AM271" i="5"/>
  <c r="Q271" i="5"/>
  <c r="AB271" i="5"/>
  <c r="AA311" i="5"/>
  <c r="AL311" i="5"/>
  <c r="P311" i="5"/>
  <c r="AF190" i="5"/>
  <c r="AG191" i="5"/>
  <c r="AR191" i="5"/>
  <c r="AA192" i="5"/>
  <c r="AL192" i="5"/>
  <c r="AQ193" i="5"/>
  <c r="U195" i="5"/>
  <c r="AF195" i="5"/>
  <c r="AQ195" i="5"/>
  <c r="U199" i="5"/>
  <c r="AF199" i="5"/>
  <c r="AQ199" i="5"/>
  <c r="U203" i="5"/>
  <c r="AF203" i="5"/>
  <c r="AQ203" i="5"/>
  <c r="AK209" i="5"/>
  <c r="R214" i="5"/>
  <c r="AC214" i="5"/>
  <c r="AN214" i="5"/>
  <c r="R219" i="5"/>
  <c r="AC219" i="5"/>
  <c r="AN219" i="5"/>
  <c r="U221" i="5"/>
  <c r="AF221" i="5"/>
  <c r="AQ221" i="5"/>
  <c r="X231" i="5"/>
  <c r="AI231" i="5"/>
  <c r="AS242" i="5"/>
  <c r="W242" i="5"/>
  <c r="AH242" i="5"/>
  <c r="AM261" i="5"/>
  <c r="AB261" i="5"/>
  <c r="Q261" i="5"/>
  <c r="AL106" i="5"/>
  <c r="AJ115" i="5"/>
  <c r="BQ115" i="5" s="1"/>
  <c r="U117" i="5"/>
  <c r="AF117" i="5"/>
  <c r="O118" i="5"/>
  <c r="Z118" i="5"/>
  <c r="AJ127" i="5"/>
  <c r="BQ127" i="5" s="1"/>
  <c r="U129" i="5"/>
  <c r="AF129" i="5"/>
  <c r="O130" i="5"/>
  <c r="Z130" i="5"/>
  <c r="AJ139" i="5"/>
  <c r="BQ139" i="5" s="1"/>
  <c r="U141" i="5"/>
  <c r="AF141" i="5"/>
  <c r="O142" i="5"/>
  <c r="Z142" i="5"/>
  <c r="AJ151" i="5"/>
  <c r="BQ151" i="5" s="1"/>
  <c r="U153" i="5"/>
  <c r="AF153" i="5"/>
  <c r="O154" i="5"/>
  <c r="Z154" i="5"/>
  <c r="Z155" i="5"/>
  <c r="AJ163" i="5"/>
  <c r="BQ163" i="5" s="1"/>
  <c r="AD164" i="5"/>
  <c r="U165" i="5"/>
  <c r="AF165" i="5"/>
  <c r="O166" i="5"/>
  <c r="Z166" i="5"/>
  <c r="Z167" i="5"/>
  <c r="AH173" i="5"/>
  <c r="AB174" i="5"/>
  <c r="AJ175" i="5"/>
  <c r="BQ175" i="5" s="1"/>
  <c r="AD176" i="5"/>
  <c r="U177" i="5"/>
  <c r="AF177" i="5"/>
  <c r="O178" i="5"/>
  <c r="Z178" i="5"/>
  <c r="Z179" i="5"/>
  <c r="N181" i="5"/>
  <c r="AU181" i="5" s="1"/>
  <c r="AH185" i="5"/>
  <c r="AB186" i="5"/>
  <c r="AJ187" i="5"/>
  <c r="BQ187" i="5" s="1"/>
  <c r="AD188" i="5"/>
  <c r="U189" i="5"/>
  <c r="AF189" i="5"/>
  <c r="O190" i="5"/>
  <c r="Z190" i="5"/>
  <c r="Z191" i="5"/>
  <c r="N193" i="5"/>
  <c r="AU193" i="5" s="1"/>
  <c r="AO194" i="5"/>
  <c r="AG195" i="5"/>
  <c r="AR195" i="5"/>
  <c r="AD196" i="5"/>
  <c r="AH197" i="5"/>
  <c r="AG199" i="5"/>
  <c r="AR199" i="5"/>
  <c r="AD200" i="5"/>
  <c r="AH201" i="5"/>
  <c r="AG203" i="5"/>
  <c r="AR203" i="5"/>
  <c r="AD204" i="5"/>
  <c r="AQ205" i="5"/>
  <c r="T206" i="5"/>
  <c r="AB209" i="5"/>
  <c r="AM209" i="5"/>
  <c r="U209" i="5"/>
  <c r="AL209" i="5"/>
  <c r="AG210" i="5"/>
  <c r="AF211" i="5"/>
  <c r="U211" i="5"/>
  <c r="AQ211" i="5"/>
  <c r="AM212" i="5"/>
  <c r="Q212" i="5"/>
  <c r="S214" i="5"/>
  <c r="AD214" i="5"/>
  <c r="AO214" i="5"/>
  <c r="R218" i="5"/>
  <c r="AC218" i="5"/>
  <c r="AG221" i="5"/>
  <c r="AR221" i="5"/>
  <c r="V221" i="5"/>
  <c r="Q225" i="5"/>
  <c r="AM225" i="5"/>
  <c r="AB225" i="5"/>
  <c r="O229" i="5"/>
  <c r="Z229" i="5"/>
  <c r="S230" i="5"/>
  <c r="AD230" i="5"/>
  <c r="AN233" i="5"/>
  <c r="Q239" i="5"/>
  <c r="AM239" i="5"/>
  <c r="AB239" i="5"/>
  <c r="AB240" i="5"/>
  <c r="P248" i="5"/>
  <c r="AA248" i="5"/>
  <c r="AL248" i="5"/>
  <c r="AO271" i="5"/>
  <c r="AD271" i="5"/>
  <c r="U313" i="5"/>
  <c r="AQ313" i="5"/>
  <c r="AF313" i="5"/>
  <c r="AG177" i="5"/>
  <c r="AR177" i="5"/>
  <c r="AA178" i="5"/>
  <c r="AL178" i="5"/>
  <c r="AG189" i="5"/>
  <c r="AR189" i="5"/>
  <c r="AA190" i="5"/>
  <c r="AL190" i="5"/>
  <c r="AO198" i="5"/>
  <c r="AO202" i="5"/>
  <c r="N210" i="5"/>
  <c r="AU210" i="5" s="1"/>
  <c r="AJ210" i="5"/>
  <c r="BQ210" i="5" s="1"/>
  <c r="AR211" i="5"/>
  <c r="V211" i="5"/>
  <c r="AG211" i="5"/>
  <c r="O213" i="5"/>
  <c r="Z213" i="5"/>
  <c r="AK213" i="5"/>
  <c r="AE214" i="5"/>
  <c r="AP214" i="5"/>
  <c r="X216" i="5"/>
  <c r="AI216" i="5"/>
  <c r="AT216" i="5"/>
  <c r="S218" i="5"/>
  <c r="AD218" i="5"/>
  <c r="AO218" i="5"/>
  <c r="AC225" i="5"/>
  <c r="R225" i="5"/>
  <c r="AN225" i="5"/>
  <c r="AC239" i="5"/>
  <c r="R239" i="5"/>
  <c r="U240" i="5"/>
  <c r="AF240" i="5"/>
  <c r="AQ240" i="5"/>
  <c r="AD261" i="5"/>
  <c r="AO261" i="5"/>
  <c r="S261" i="5"/>
  <c r="AL322" i="5"/>
  <c r="AA322" i="5"/>
  <c r="P322" i="5"/>
  <c r="AF333" i="5"/>
  <c r="AQ333" i="5"/>
  <c r="U333" i="5"/>
  <c r="U395" i="5"/>
  <c r="AF395" i="5"/>
  <c r="AJ327" i="5"/>
  <c r="BQ327" i="5" s="1"/>
  <c r="N327" i="5"/>
  <c r="AU327" i="5" s="1"/>
  <c r="Y327" i="5"/>
  <c r="BF327" i="5" s="1"/>
  <c r="X349" i="5"/>
  <c r="AI349" i="5"/>
  <c r="AT349" i="5"/>
  <c r="X366" i="5"/>
  <c r="AI366" i="5"/>
  <c r="AT366" i="5"/>
  <c r="AJ214" i="5"/>
  <c r="BQ214" i="5" s="1"/>
  <c r="AM215" i="5"/>
  <c r="Q216" i="5"/>
  <c r="AG217" i="5"/>
  <c r="X218" i="5"/>
  <c r="U219" i="5"/>
  <c r="AF219" i="5"/>
  <c r="X219" i="5"/>
  <c r="AA220" i="5"/>
  <c r="AL220" i="5"/>
  <c r="R220" i="5"/>
  <c r="Z221" i="5"/>
  <c r="R223" i="5"/>
  <c r="AH223" i="5"/>
  <c r="X225" i="5"/>
  <c r="W226" i="5"/>
  <c r="AS226" i="5"/>
  <c r="AA228" i="5"/>
  <c r="AL228" i="5"/>
  <c r="R228" i="5"/>
  <c r="S232" i="5"/>
  <c r="X233" i="5"/>
  <c r="AD234" i="5"/>
  <c r="R235" i="5"/>
  <c r="AG237" i="5"/>
  <c r="AR237" i="5"/>
  <c r="Z237" i="5"/>
  <c r="AT237" i="5"/>
  <c r="AF238" i="5"/>
  <c r="X239" i="5"/>
  <c r="AT239" i="5"/>
  <c r="Q241" i="5"/>
  <c r="AM241" i="5"/>
  <c r="AR249" i="5"/>
  <c r="O250" i="5"/>
  <c r="Z250" i="5"/>
  <c r="AK250" i="5"/>
  <c r="O251" i="5"/>
  <c r="AK251" i="5"/>
  <c r="S253" i="5"/>
  <c r="AD253" i="5"/>
  <c r="AO253" i="5"/>
  <c r="AG256" i="5"/>
  <c r="AR256" i="5"/>
  <c r="V256" i="5"/>
  <c r="O259" i="5"/>
  <c r="Z259" i="5"/>
  <c r="AK259" i="5"/>
  <c r="R260" i="5"/>
  <c r="AN260" i="5"/>
  <c r="AG264" i="5"/>
  <c r="V264" i="5"/>
  <c r="AA268" i="5"/>
  <c r="P268" i="5"/>
  <c r="U269" i="5"/>
  <c r="AQ269" i="5"/>
  <c r="Q273" i="5"/>
  <c r="AA275" i="5"/>
  <c r="P275" i="5"/>
  <c r="AN279" i="5"/>
  <c r="R279" i="5"/>
  <c r="AC279" i="5"/>
  <c r="AA283" i="5"/>
  <c r="AL283" i="5"/>
  <c r="P283" i="5"/>
  <c r="AK292" i="5"/>
  <c r="Z292" i="5"/>
  <c r="O292" i="5"/>
  <c r="Y294" i="5"/>
  <c r="BF294" i="5" s="1"/>
  <c r="N294" i="5"/>
  <c r="AU294" i="5" s="1"/>
  <c r="X295" i="5"/>
  <c r="AT295" i="5"/>
  <c r="AI295" i="5"/>
  <c r="AM305" i="5"/>
  <c r="AB305" i="5"/>
  <c r="Q305" i="5"/>
  <c r="O307" i="5"/>
  <c r="Z307" i="5"/>
  <c r="AK307" i="5"/>
  <c r="O222" i="5"/>
  <c r="Z222" i="5"/>
  <c r="Q222" i="5"/>
  <c r="Q223" i="5"/>
  <c r="AM223" i="5"/>
  <c r="AG225" i="5"/>
  <c r="AR225" i="5"/>
  <c r="R227" i="5"/>
  <c r="R231" i="5"/>
  <c r="AO232" i="5"/>
  <c r="AG233" i="5"/>
  <c r="AR233" i="5"/>
  <c r="AT233" i="5"/>
  <c r="Q235" i="5"/>
  <c r="AM235" i="5"/>
  <c r="AQ236" i="5"/>
  <c r="AA238" i="5"/>
  <c r="AL238" i="5"/>
  <c r="R238" i="5"/>
  <c r="U239" i="5"/>
  <c r="AF239" i="5"/>
  <c r="AQ239" i="5"/>
  <c r="O243" i="5"/>
  <c r="Z243" i="5"/>
  <c r="AK243" i="5"/>
  <c r="AM251" i="5"/>
  <c r="AB251" i="5"/>
  <c r="AG252" i="5"/>
  <c r="V252" i="5"/>
  <c r="AT254" i="5"/>
  <c r="X254" i="5"/>
  <c r="AT256" i="5"/>
  <c r="X256" i="5"/>
  <c r="AA270" i="5"/>
  <c r="AL270" i="5"/>
  <c r="Z277" i="5"/>
  <c r="AK277" i="5"/>
  <c r="O277" i="5"/>
  <c r="U282" i="5"/>
  <c r="AF282" i="5"/>
  <c r="T287" i="5"/>
  <c r="AE287" i="5"/>
  <c r="AP287" i="5"/>
  <c r="AL294" i="5"/>
  <c r="AA294" i="5"/>
  <c r="P294" i="5"/>
  <c r="O309" i="5"/>
  <c r="Z309" i="5"/>
  <c r="AK309" i="5"/>
  <c r="AN327" i="5"/>
  <c r="AC327" i="5"/>
  <c r="R327" i="5"/>
  <c r="P221" i="5"/>
  <c r="AA222" i="5"/>
  <c r="AL222" i="5"/>
  <c r="R222" i="5"/>
  <c r="AT225" i="5"/>
  <c r="AN228" i="5"/>
  <c r="U229" i="5"/>
  <c r="AF229" i="5"/>
  <c r="AQ229" i="5"/>
  <c r="O234" i="5"/>
  <c r="Z234" i="5"/>
  <c r="Q234" i="5"/>
  <c r="S238" i="5"/>
  <c r="W240" i="5"/>
  <c r="AS240" i="5"/>
  <c r="AM242" i="5"/>
  <c r="Q242" i="5"/>
  <c r="AB242" i="5"/>
  <c r="U246" i="5"/>
  <c r="AF246" i="5"/>
  <c r="AQ246" i="5"/>
  <c r="AH247" i="5"/>
  <c r="AG262" i="5"/>
  <c r="V262" i="5"/>
  <c r="AR262" i="5"/>
  <c r="U263" i="5"/>
  <c r="AF263" i="5"/>
  <c r="AQ263" i="5"/>
  <c r="X272" i="5"/>
  <c r="AI272" i="5"/>
  <c r="AT272" i="5"/>
  <c r="AS276" i="5"/>
  <c r="W276" i="5"/>
  <c r="AH276" i="5"/>
  <c r="AI286" i="5"/>
  <c r="AT286" i="5"/>
  <c r="AG288" i="5"/>
  <c r="AR288" i="5"/>
  <c r="V288" i="5"/>
  <c r="Z296" i="5"/>
  <c r="O296" i="5"/>
  <c r="O313" i="5"/>
  <c r="Z313" i="5"/>
  <c r="X379" i="5"/>
  <c r="AT379" i="5"/>
  <c r="AI379" i="5"/>
  <c r="AT219" i="5"/>
  <c r="AN220" i="5"/>
  <c r="AQ224" i="5"/>
  <c r="O226" i="5"/>
  <c r="Z226" i="5"/>
  <c r="Q227" i="5"/>
  <c r="AM227" i="5"/>
  <c r="AO228" i="5"/>
  <c r="AG229" i="5"/>
  <c r="AR229" i="5"/>
  <c r="Q231" i="5"/>
  <c r="AM231" i="5"/>
  <c r="AK231" i="5"/>
  <c r="AQ232" i="5"/>
  <c r="AA234" i="5"/>
  <c r="AL234" i="5"/>
  <c r="AN235" i="5"/>
  <c r="W236" i="5"/>
  <c r="AS236" i="5"/>
  <c r="AT236" i="5"/>
  <c r="W239" i="5"/>
  <c r="AS239" i="5"/>
  <c r="U241" i="5"/>
  <c r="AF241" i="5"/>
  <c r="AQ241" i="5"/>
  <c r="AI245" i="5"/>
  <c r="AG248" i="5"/>
  <c r="AR248" i="5"/>
  <c r="S250" i="5"/>
  <c r="AD250" i="5"/>
  <c r="AO250" i="5"/>
  <c r="AJ254" i="5"/>
  <c r="BQ254" i="5" s="1"/>
  <c r="N254" i="5"/>
  <c r="AU254" i="5" s="1"/>
  <c r="Y254" i="5"/>
  <c r="BF254" i="5" s="1"/>
  <c r="O257" i="5"/>
  <c r="AK257" i="5"/>
  <c r="AD259" i="5"/>
  <c r="AO259" i="5"/>
  <c r="S259" i="5"/>
  <c r="AJ264" i="5"/>
  <c r="BQ264" i="5" s="1"/>
  <c r="N264" i="5"/>
  <c r="AU264" i="5" s="1"/>
  <c r="O265" i="5"/>
  <c r="Z265" i="5"/>
  <c r="AK265" i="5"/>
  <c r="O266" i="5"/>
  <c r="AK266" i="5"/>
  <c r="Z266" i="5"/>
  <c r="AM277" i="5"/>
  <c r="AB277" i="5"/>
  <c r="V279" i="5"/>
  <c r="AG279" i="5"/>
  <c r="AR279" i="5"/>
  <c r="T283" i="5"/>
  <c r="AP283" i="5"/>
  <c r="AE283" i="5"/>
  <c r="AG287" i="5"/>
  <c r="AR287" i="5"/>
  <c r="V287" i="5"/>
  <c r="U290" i="5"/>
  <c r="AF290" i="5"/>
  <c r="AQ290" i="5"/>
  <c r="AM297" i="5"/>
  <c r="Q297" i="5"/>
  <c r="AP327" i="5"/>
  <c r="T327" i="5"/>
  <c r="AE327" i="5"/>
  <c r="AP338" i="5"/>
  <c r="AE338" i="5"/>
  <c r="T338" i="5"/>
  <c r="AK222" i="5"/>
  <c r="AN223" i="5"/>
  <c r="W224" i="5"/>
  <c r="AS224" i="5"/>
  <c r="AA226" i="5"/>
  <c r="AL226" i="5"/>
  <c r="O230" i="5"/>
  <c r="Z230" i="5"/>
  <c r="AK234" i="5"/>
  <c r="S242" i="5"/>
  <c r="AD242" i="5"/>
  <c r="AO242" i="5"/>
  <c r="P244" i="5"/>
  <c r="AA244" i="5"/>
  <c r="AL244" i="5"/>
  <c r="AS246" i="5"/>
  <c r="AH246" i="5"/>
  <c r="X262" i="5"/>
  <c r="AT262" i="5"/>
  <c r="AT274" i="5"/>
  <c r="X274" i="5"/>
  <c r="AI274" i="5"/>
  <c r="AT288" i="5"/>
  <c r="X288" i="5"/>
  <c r="AI288" i="5"/>
  <c r="R291" i="5"/>
  <c r="AC291" i="5"/>
  <c r="AE293" i="5"/>
  <c r="AP293" i="5"/>
  <c r="T293" i="5"/>
  <c r="N302" i="5"/>
  <c r="AU302" i="5" s="1"/>
  <c r="Y302" i="5"/>
  <c r="BF302" i="5" s="1"/>
  <c r="AJ302" i="5"/>
  <c r="BQ302" i="5" s="1"/>
  <c r="AS304" i="5"/>
  <c r="AH304" i="5"/>
  <c r="W304" i="5"/>
  <c r="AF305" i="5"/>
  <c r="AP311" i="5"/>
  <c r="T311" i="5"/>
  <c r="AE311" i="5"/>
  <c r="R316" i="5"/>
  <c r="AN316" i="5"/>
  <c r="AC316" i="5"/>
  <c r="AB345" i="5"/>
  <c r="AM345" i="5"/>
  <c r="Q345" i="5"/>
  <c r="AH346" i="5"/>
  <c r="AS346" i="5"/>
  <c r="W346" i="5"/>
  <c r="U377" i="5"/>
  <c r="AF377" i="5"/>
  <c r="AQ377" i="5"/>
  <c r="AA378" i="5"/>
  <c r="AL378" i="5"/>
  <c r="P378" i="5"/>
  <c r="AQ395" i="5"/>
  <c r="U223" i="5"/>
  <c r="AF223" i="5"/>
  <c r="AT224" i="5"/>
  <c r="AQ228" i="5"/>
  <c r="AA230" i="5"/>
  <c r="AL230" i="5"/>
  <c r="R230" i="5"/>
  <c r="AN231" i="5"/>
  <c r="W232" i="5"/>
  <c r="AS232" i="5"/>
  <c r="AT232" i="5"/>
  <c r="AH233" i="5"/>
  <c r="U235" i="5"/>
  <c r="AF235" i="5"/>
  <c r="AQ235" i="5"/>
  <c r="AH239" i="5"/>
  <c r="W241" i="5"/>
  <c r="AS241" i="5"/>
  <c r="AG249" i="5"/>
  <c r="U250" i="5"/>
  <c r="AF250" i="5"/>
  <c r="AQ250" i="5"/>
  <c r="U251" i="5"/>
  <c r="AF251" i="5"/>
  <c r="AQ251" i="5"/>
  <c r="AJ252" i="5"/>
  <c r="BQ252" i="5" s="1"/>
  <c r="N252" i="5"/>
  <c r="AU252" i="5" s="1"/>
  <c r="AQ253" i="5"/>
  <c r="AM255" i="5"/>
  <c r="Q255" i="5"/>
  <c r="AB255" i="5"/>
  <c r="P256" i="5"/>
  <c r="AL256" i="5"/>
  <c r="AM257" i="5"/>
  <c r="AB257" i="5"/>
  <c r="X260" i="5"/>
  <c r="AT260" i="5"/>
  <c r="AI262" i="5"/>
  <c r="AL264" i="5"/>
  <c r="P264" i="5"/>
  <c r="AA264" i="5"/>
  <c r="AG268" i="5"/>
  <c r="V268" i="5"/>
  <c r="AK269" i="5"/>
  <c r="O269" i="5"/>
  <c r="Z269" i="5"/>
  <c r="AB273" i="5"/>
  <c r="AL278" i="5"/>
  <c r="AA278" i="5"/>
  <c r="P278" i="5"/>
  <c r="X279" i="5"/>
  <c r="AI279" i="5"/>
  <c r="AT279" i="5"/>
  <c r="V283" i="5"/>
  <c r="AR283" i="5"/>
  <c r="AG283" i="5"/>
  <c r="U292" i="5"/>
  <c r="AF292" i="5"/>
  <c r="AQ292" i="5"/>
  <c r="R295" i="5"/>
  <c r="AC295" i="5"/>
  <c r="S297" i="5"/>
  <c r="AD297" i="5"/>
  <c r="AO297" i="5"/>
  <c r="AB297" i="5"/>
  <c r="U306" i="5"/>
  <c r="AF306" i="5"/>
  <c r="AQ306" i="5"/>
  <c r="AO309" i="5"/>
  <c r="S309" i="5"/>
  <c r="AD309" i="5"/>
  <c r="T357" i="5"/>
  <c r="AE357" i="5"/>
  <c r="AP357" i="5"/>
  <c r="N358" i="5"/>
  <c r="AU358" i="5" s="1"/>
  <c r="Y358" i="5"/>
  <c r="BF358" i="5" s="1"/>
  <c r="AJ358" i="5"/>
  <c r="AK208" i="5"/>
  <c r="AK212" i="5"/>
  <c r="AK216" i="5"/>
  <c r="AF218" i="5"/>
  <c r="AH219" i="5"/>
  <c r="AQ220" i="5"/>
  <c r="AG223" i="5"/>
  <c r="AR223" i="5"/>
  <c r="Z223" i="5"/>
  <c r="AQ223" i="5"/>
  <c r="AH225" i="5"/>
  <c r="AK226" i="5"/>
  <c r="AN227" i="5"/>
  <c r="W228" i="5"/>
  <c r="AS228" i="5"/>
  <c r="AK230" i="5"/>
  <c r="AG235" i="5"/>
  <c r="AR235" i="5"/>
  <c r="Z235" i="5"/>
  <c r="AF236" i="5"/>
  <c r="Q237" i="5"/>
  <c r="AM237" i="5"/>
  <c r="AK237" i="5"/>
  <c r="AQ238" i="5"/>
  <c r="O240" i="5"/>
  <c r="Z240" i="5"/>
  <c r="AK240" i="5"/>
  <c r="AH241" i="5"/>
  <c r="R244" i="5"/>
  <c r="AC244" i="5"/>
  <c r="AN244" i="5"/>
  <c r="AG258" i="5"/>
  <c r="V258" i="5"/>
  <c r="AR264" i="5"/>
  <c r="AG267" i="5"/>
  <c r="AR267" i="5"/>
  <c r="V267" i="5"/>
  <c r="U273" i="5"/>
  <c r="AQ273" i="5"/>
  <c r="AG289" i="5"/>
  <c r="AR289" i="5"/>
  <c r="AE291" i="5"/>
  <c r="AP291" i="5"/>
  <c r="T291" i="5"/>
  <c r="T299" i="5"/>
  <c r="AE299" i="5"/>
  <c r="AA302" i="5"/>
  <c r="P302" i="5"/>
  <c r="AA379" i="5"/>
  <c r="AL379" i="5"/>
  <c r="P379" i="5"/>
  <c r="R392" i="5"/>
  <c r="AC392" i="5"/>
  <c r="AN392" i="5"/>
  <c r="AH218" i="5"/>
  <c r="AR220" i="5"/>
  <c r="AK221" i="5"/>
  <c r="AF224" i="5"/>
  <c r="U227" i="5"/>
  <c r="AF227" i="5"/>
  <c r="AT228" i="5"/>
  <c r="AH229" i="5"/>
  <c r="U231" i="5"/>
  <c r="AF231" i="5"/>
  <c r="AQ231" i="5"/>
  <c r="AB235" i="5"/>
  <c r="O236" i="5"/>
  <c r="Z236" i="5"/>
  <c r="AH236" i="5"/>
  <c r="AB238" i="5"/>
  <c r="AK239" i="5"/>
  <c r="N248" i="5"/>
  <c r="AU248" i="5" s="1"/>
  <c r="Y248" i="5"/>
  <c r="BF248" i="5" s="1"/>
  <c r="AJ248" i="5"/>
  <c r="BQ248" i="5" s="1"/>
  <c r="AL252" i="5"/>
  <c r="P252" i="5"/>
  <c r="AA252" i="5"/>
  <c r="O253" i="5"/>
  <c r="AK253" i="5"/>
  <c r="Z253" i="5"/>
  <c r="R254" i="5"/>
  <c r="AN254" i="5"/>
  <c r="R256" i="5"/>
  <c r="AC256" i="5"/>
  <c r="AN256" i="5"/>
  <c r="Z257" i="5"/>
  <c r="N260" i="5"/>
  <c r="AU260" i="5" s="1"/>
  <c r="Y260" i="5"/>
  <c r="BF260" i="5" s="1"/>
  <c r="AJ260" i="5"/>
  <c r="BQ260" i="5" s="1"/>
  <c r="Y264" i="5"/>
  <c r="BF264" i="5" s="1"/>
  <c r="AD266" i="5"/>
  <c r="S266" i="5"/>
  <c r="AO266" i="5"/>
  <c r="AT268" i="5"/>
  <c r="X268" i="5"/>
  <c r="AI268" i="5"/>
  <c r="AG270" i="5"/>
  <c r="V270" i="5"/>
  <c r="U277" i="5"/>
  <c r="AQ277" i="5"/>
  <c r="AF277" i="5"/>
  <c r="AK282" i="5"/>
  <c r="O282" i="5"/>
  <c r="Z282" i="5"/>
  <c r="AS284" i="5"/>
  <c r="AH284" i="5"/>
  <c r="W284" i="5"/>
  <c r="X286" i="5"/>
  <c r="AG294" i="5"/>
  <c r="AR294" i="5"/>
  <c r="V294" i="5"/>
  <c r="AE295" i="5"/>
  <c r="T295" i="5"/>
  <c r="AD326" i="5"/>
  <c r="S326" i="5"/>
  <c r="AO326" i="5"/>
  <c r="X327" i="5"/>
  <c r="AI327" i="5"/>
  <c r="AT327" i="5"/>
  <c r="AQ272" i="5"/>
  <c r="U272" i="5"/>
  <c r="AN277" i="5"/>
  <c r="AC277" i="5"/>
  <c r="U286" i="5"/>
  <c r="AF286" i="5"/>
  <c r="AQ286" i="5"/>
  <c r="W287" i="5"/>
  <c r="AF295" i="5"/>
  <c r="AQ295" i="5"/>
  <c r="P306" i="5"/>
  <c r="AA306" i="5"/>
  <c r="AG312" i="5"/>
  <c r="AR312" i="5"/>
  <c r="V312" i="5"/>
  <c r="AG314" i="5"/>
  <c r="AR314" i="5"/>
  <c r="V314" i="5"/>
  <c r="R319" i="5"/>
  <c r="AN319" i="5"/>
  <c r="AC319" i="5"/>
  <c r="AH334" i="5"/>
  <c r="W334" i="5"/>
  <c r="AN337" i="5"/>
  <c r="R337" i="5"/>
  <c r="AC337" i="5"/>
  <c r="R350" i="5"/>
  <c r="AC350" i="5"/>
  <c r="AN350" i="5"/>
  <c r="T351" i="5"/>
  <c r="AE351" i="5"/>
  <c r="AP351" i="5"/>
  <c r="AH352" i="5"/>
  <c r="AS352" i="5"/>
  <c r="W352" i="5"/>
  <c r="X402" i="5"/>
  <c r="AT402" i="5"/>
  <c r="AI402" i="5"/>
  <c r="AR239" i="5"/>
  <c r="AL240" i="5"/>
  <c r="AR241" i="5"/>
  <c r="AK245" i="5"/>
  <c r="AF248" i="5"/>
  <c r="AC251" i="5"/>
  <c r="W256" i="5"/>
  <c r="AI257" i="5"/>
  <c r="AI258" i="5"/>
  <c r="AG259" i="5"/>
  <c r="AF260" i="5"/>
  <c r="AE261" i="5"/>
  <c r="AC263" i="5"/>
  <c r="W270" i="5"/>
  <c r="AR272" i="5"/>
  <c r="AD273" i="5"/>
  <c r="AQ276" i="5"/>
  <c r="U276" i="5"/>
  <c r="Z276" i="5"/>
  <c r="O278" i="5"/>
  <c r="AK280" i="5"/>
  <c r="Z280" i="5"/>
  <c r="P280" i="5"/>
  <c r="Q282" i="5"/>
  <c r="AM282" i="5"/>
  <c r="AI283" i="5"/>
  <c r="AT283" i="5"/>
  <c r="X283" i="5"/>
  <c r="Y284" i="5"/>
  <c r="BF284" i="5" s="1"/>
  <c r="AG286" i="5"/>
  <c r="AR286" i="5"/>
  <c r="X287" i="5"/>
  <c r="AQ287" i="5"/>
  <c r="N288" i="5"/>
  <c r="AU288" i="5" s="1"/>
  <c r="AJ288" i="5"/>
  <c r="BQ288" i="5" s="1"/>
  <c r="AG291" i="5"/>
  <c r="AS292" i="5"/>
  <c r="W292" i="5"/>
  <c r="AH292" i="5"/>
  <c r="X294" i="5"/>
  <c r="AI294" i="5"/>
  <c r="X299" i="5"/>
  <c r="AI299" i="5"/>
  <c r="R300" i="5"/>
  <c r="AN300" i="5"/>
  <c r="AP303" i="5"/>
  <c r="U304" i="5"/>
  <c r="AF304" i="5"/>
  <c r="AQ304" i="5"/>
  <c r="AG307" i="5"/>
  <c r="AC311" i="5"/>
  <c r="R311" i="5"/>
  <c r="X317" i="5"/>
  <c r="AT317" i="5"/>
  <c r="AJ335" i="5"/>
  <c r="BQ335" i="5" s="1"/>
  <c r="Y335" i="5"/>
  <c r="BF335" i="5" s="1"/>
  <c r="N335" i="5"/>
  <c r="AU335" i="5" s="1"/>
  <c r="AD346" i="5"/>
  <c r="AO346" i="5"/>
  <c r="S346" i="5"/>
  <c r="T366" i="5"/>
  <c r="AE366" i="5"/>
  <c r="AP366" i="5"/>
  <c r="AQ242" i="5"/>
  <c r="T243" i="5"/>
  <c r="AG243" i="5"/>
  <c r="W244" i="5"/>
  <c r="AJ244" i="5"/>
  <c r="BQ244" i="5" s="1"/>
  <c r="AL245" i="5"/>
  <c r="AO246" i="5"/>
  <c r="R247" i="5"/>
  <c r="AE247" i="5"/>
  <c r="AH248" i="5"/>
  <c r="W249" i="5"/>
  <c r="AM250" i="5"/>
  <c r="P251" i="5"/>
  <c r="AR251" i="5"/>
  <c r="AQ252" i="5"/>
  <c r="AB253" i="5"/>
  <c r="AP253" i="5"/>
  <c r="AN255" i="5"/>
  <c r="V257" i="5"/>
  <c r="T259" i="5"/>
  <c r="S260" i="5"/>
  <c r="AH260" i="5"/>
  <c r="R261" i="5"/>
  <c r="AT261" i="5"/>
  <c r="P263" i="5"/>
  <c r="AR263" i="5"/>
  <c r="AQ264" i="5"/>
  <c r="AR266" i="5"/>
  <c r="AL269" i="5"/>
  <c r="S270" i="5"/>
  <c r="AD270" i="5"/>
  <c r="X270" i="5"/>
  <c r="AQ271" i="5"/>
  <c r="P273" i="5"/>
  <c r="V274" i="5"/>
  <c r="AK274" i="5"/>
  <c r="AK275" i="5"/>
  <c r="O275" i="5"/>
  <c r="Q275" i="5"/>
  <c r="AF275" i="5"/>
  <c r="O285" i="5"/>
  <c r="Z285" i="5"/>
  <c r="AK285" i="5"/>
  <c r="AO285" i="5"/>
  <c r="AS286" i="5"/>
  <c r="AH286" i="5"/>
  <c r="W286" i="5"/>
  <c r="AS287" i="5"/>
  <c r="AF289" i="5"/>
  <c r="AQ289" i="5"/>
  <c r="U289" i="5"/>
  <c r="W290" i="5"/>
  <c r="Y296" i="5"/>
  <c r="BF296" i="5" s="1"/>
  <c r="AJ296" i="5"/>
  <c r="BQ296" i="5" s="1"/>
  <c r="P296" i="5"/>
  <c r="AN299" i="5"/>
  <c r="AA303" i="5"/>
  <c r="AL303" i="5"/>
  <c r="R306" i="5"/>
  <c r="AC306" i="5"/>
  <c r="X307" i="5"/>
  <c r="AI307" i="5"/>
  <c r="AG310" i="5"/>
  <c r="AR310" i="5"/>
  <c r="R315" i="5"/>
  <c r="AN315" i="5"/>
  <c r="AC315" i="5"/>
  <c r="R320" i="5"/>
  <c r="AN320" i="5"/>
  <c r="AC320" i="5"/>
  <c r="AE325" i="5"/>
  <c r="AP325" i="5"/>
  <c r="T325" i="5"/>
  <c r="AT330" i="5"/>
  <c r="X330" i="5"/>
  <c r="AI330" i="5"/>
  <c r="Z344" i="5"/>
  <c r="O344" i="5"/>
  <c r="AK344" i="5"/>
  <c r="T347" i="5"/>
  <c r="AP347" i="5"/>
  <c r="AE347" i="5"/>
  <c r="AB355" i="5"/>
  <c r="AM355" i="5"/>
  <c r="Q355" i="5"/>
  <c r="X360" i="5"/>
  <c r="AI360" i="5"/>
  <c r="AT360" i="5"/>
  <c r="AF242" i="5"/>
  <c r="W248" i="5"/>
  <c r="R251" i="5"/>
  <c r="AT251" i="5"/>
  <c r="P253" i="5"/>
  <c r="AR253" i="5"/>
  <c r="AQ254" i="5"/>
  <c r="AP255" i="5"/>
  <c r="AN257" i="5"/>
  <c r="X258" i="5"/>
  <c r="V259" i="5"/>
  <c r="V260" i="5"/>
  <c r="T261" i="5"/>
  <c r="S262" i="5"/>
  <c r="R263" i="5"/>
  <c r="AT263" i="5"/>
  <c r="P266" i="5"/>
  <c r="AQ270" i="5"/>
  <c r="U270" i="5"/>
  <c r="AF272" i="5"/>
  <c r="R273" i="5"/>
  <c r="S274" i="5"/>
  <c r="AD274" i="5"/>
  <c r="AO274" i="5"/>
  <c r="R280" i="5"/>
  <c r="AN280" i="5"/>
  <c r="Q281" i="5"/>
  <c r="AG284" i="5"/>
  <c r="AR284" i="5"/>
  <c r="V284" i="5"/>
  <c r="AH289" i="5"/>
  <c r="O293" i="5"/>
  <c r="Z293" i="5"/>
  <c r="AI298" i="5"/>
  <c r="U300" i="5"/>
  <c r="AF300" i="5"/>
  <c r="AQ300" i="5"/>
  <c r="U301" i="5"/>
  <c r="AF301" i="5"/>
  <c r="AJ312" i="5"/>
  <c r="BQ312" i="5" s="1"/>
  <c r="N312" i="5"/>
  <c r="AU312" i="5" s="1"/>
  <c r="P314" i="5"/>
  <c r="AL314" i="5"/>
  <c r="X318" i="5"/>
  <c r="AI318" i="5"/>
  <c r="R321" i="5"/>
  <c r="AN321" i="5"/>
  <c r="AC321" i="5"/>
  <c r="P341" i="5"/>
  <c r="AL341" i="5"/>
  <c r="AA341" i="5"/>
  <c r="X359" i="5"/>
  <c r="AI359" i="5"/>
  <c r="AT359" i="5"/>
  <c r="U407" i="5"/>
  <c r="AF407" i="5"/>
  <c r="AQ407" i="5"/>
  <c r="AQ245" i="5"/>
  <c r="AT246" i="5"/>
  <c r="AO249" i="5"/>
  <c r="AH252" i="5"/>
  <c r="AH264" i="5"/>
  <c r="AB267" i="5"/>
  <c r="S268" i="5"/>
  <c r="AD268" i="5"/>
  <c r="AL273" i="5"/>
  <c r="AQ274" i="5"/>
  <c r="U274" i="5"/>
  <c r="Z274" i="5"/>
  <c r="AR274" i="5"/>
  <c r="AI284" i="5"/>
  <c r="AT284" i="5"/>
  <c r="X284" i="5"/>
  <c r="O286" i="5"/>
  <c r="AK286" i="5"/>
  <c r="AG290" i="5"/>
  <c r="AR290" i="5"/>
  <c r="AM293" i="5"/>
  <c r="Q293" i="5"/>
  <c r="AB293" i="5"/>
  <c r="U295" i="5"/>
  <c r="Y298" i="5"/>
  <c r="BF298" i="5" s="1"/>
  <c r="N298" i="5"/>
  <c r="AU298" i="5" s="1"/>
  <c r="AG306" i="5"/>
  <c r="AR306" i="5"/>
  <c r="AA307" i="5"/>
  <c r="AL307" i="5"/>
  <c r="P307" i="5"/>
  <c r="U308" i="5"/>
  <c r="AF308" i="5"/>
  <c r="N310" i="5"/>
  <c r="AU310" i="5" s="1"/>
  <c r="Y310" i="5"/>
  <c r="BF310" i="5" s="1"/>
  <c r="AL312" i="5"/>
  <c r="P312" i="5"/>
  <c r="X319" i="5"/>
  <c r="AT319" i="5"/>
  <c r="AF343" i="5"/>
  <c r="AQ343" i="5"/>
  <c r="U343" i="5"/>
  <c r="AJ351" i="5"/>
  <c r="BQ351" i="5" s="1"/>
  <c r="N351" i="5"/>
  <c r="AU351" i="5" s="1"/>
  <c r="Y351" i="5"/>
  <c r="BF351" i="5" s="1"/>
  <c r="AA360" i="5"/>
  <c r="P360" i="5"/>
  <c r="AL360" i="5"/>
  <c r="P411" i="5"/>
  <c r="AA411" i="5"/>
  <c r="AL411" i="5"/>
  <c r="AD414" i="5"/>
  <c r="AO414" i="5"/>
  <c r="S414" i="5"/>
  <c r="AR434" i="5"/>
  <c r="AG434" i="5"/>
  <c r="V434" i="5"/>
  <c r="AR441" i="5"/>
  <c r="V441" i="5"/>
  <c r="AG441" i="5"/>
  <c r="AL243" i="5"/>
  <c r="AR250" i="5"/>
  <c r="AI251" i="5"/>
  <c r="AG253" i="5"/>
  <c r="AF254" i="5"/>
  <c r="AE255" i="5"/>
  <c r="AC257" i="5"/>
  <c r="AI263" i="5"/>
  <c r="AR269" i="5"/>
  <c r="AK271" i="5"/>
  <c r="O271" i="5"/>
  <c r="AS282" i="5"/>
  <c r="W282" i="5"/>
  <c r="AI287" i="5"/>
  <c r="AA291" i="5"/>
  <c r="AL291" i="5"/>
  <c r="P291" i="5"/>
  <c r="AQ291" i="5"/>
  <c r="AA295" i="5"/>
  <c r="AL295" i="5"/>
  <c r="P295" i="5"/>
  <c r="AF297" i="5"/>
  <c r="U297" i="5"/>
  <c r="X301" i="5"/>
  <c r="AI301" i="5"/>
  <c r="AT301" i="5"/>
  <c r="R302" i="5"/>
  <c r="AC302" i="5"/>
  <c r="O304" i="5"/>
  <c r="Z304" i="5"/>
  <c r="AG308" i="5"/>
  <c r="AR308" i="5"/>
  <c r="V308" i="5"/>
  <c r="AM309" i="5"/>
  <c r="AB309" i="5"/>
  <c r="Q309" i="5"/>
  <c r="X311" i="5"/>
  <c r="AI311" i="5"/>
  <c r="Y312" i="5"/>
  <c r="BF312" i="5" s="1"/>
  <c r="R317" i="5"/>
  <c r="AN317" i="5"/>
  <c r="AC317" i="5"/>
  <c r="T335" i="5"/>
  <c r="AP335" i="5"/>
  <c r="AE335" i="5"/>
  <c r="V336" i="5"/>
  <c r="AG336" i="5"/>
  <c r="AR336" i="5"/>
  <c r="AD342" i="5"/>
  <c r="AO342" i="5"/>
  <c r="S342" i="5"/>
  <c r="P349" i="5"/>
  <c r="AA349" i="5"/>
  <c r="AL349" i="5"/>
  <c r="AD396" i="5"/>
  <c r="AO396" i="5"/>
  <c r="S396" i="5"/>
  <c r="AD420" i="5"/>
  <c r="S420" i="5"/>
  <c r="AO420" i="5"/>
  <c r="AL425" i="5"/>
  <c r="AA425" i="5"/>
  <c r="P425" i="5"/>
  <c r="AK242" i="5"/>
  <c r="AF245" i="5"/>
  <c r="V246" i="5"/>
  <c r="AI246" i="5"/>
  <c r="AK247" i="5"/>
  <c r="AN248" i="5"/>
  <c r="Q249" i="5"/>
  <c r="AD249" i="5"/>
  <c r="S254" i="5"/>
  <c r="AT255" i="5"/>
  <c r="P257" i="5"/>
  <c r="AQ258" i="5"/>
  <c r="AB259" i="5"/>
  <c r="AR265" i="5"/>
  <c r="V266" i="5"/>
  <c r="AQ268" i="5"/>
  <c r="U268" i="5"/>
  <c r="Z268" i="5"/>
  <c r="AO268" i="5"/>
  <c r="AF270" i="5"/>
  <c r="V272" i="5"/>
  <c r="AK272" i="5"/>
  <c r="Z278" i="5"/>
  <c r="O279" i="5"/>
  <c r="Z279" i="5"/>
  <c r="AK279" i="5"/>
  <c r="AG280" i="5"/>
  <c r="AR280" i="5"/>
  <c r="V280" i="5"/>
  <c r="AC280" i="5"/>
  <c r="V286" i="5"/>
  <c r="U288" i="5"/>
  <c r="AF288" i="5"/>
  <c r="T289" i="5"/>
  <c r="AO289" i="5"/>
  <c r="AT292" i="5"/>
  <c r="AD293" i="5"/>
  <c r="S293" i="5"/>
  <c r="AA296" i="5"/>
  <c r="AG297" i="5"/>
  <c r="AR297" i="5"/>
  <c r="AA298" i="5"/>
  <c r="P298" i="5"/>
  <c r="V303" i="5"/>
  <c r="AG303" i="5"/>
  <c r="AE303" i="5"/>
  <c r="AT306" i="5"/>
  <c r="AI306" i="5"/>
  <c r="AN307" i="5"/>
  <c r="AC307" i="5"/>
  <c r="AS308" i="5"/>
  <c r="AH308" i="5"/>
  <c r="AA312" i="5"/>
  <c r="X315" i="5"/>
  <c r="AT315" i="5"/>
  <c r="AT318" i="5"/>
  <c r="X320" i="5"/>
  <c r="AI320" i="5"/>
  <c r="AJ325" i="5"/>
  <c r="BQ325" i="5" s="1"/>
  <c r="N325" i="5"/>
  <c r="AU325" i="5" s="1"/>
  <c r="AH328" i="5"/>
  <c r="W328" i="5"/>
  <c r="AJ347" i="5"/>
  <c r="BQ347" i="5" s="1"/>
  <c r="Y347" i="5"/>
  <c r="BF347" i="5" s="1"/>
  <c r="N347" i="5"/>
  <c r="AU347" i="5" s="1"/>
  <c r="P359" i="5"/>
  <c r="AA359" i="5"/>
  <c r="AL359" i="5"/>
  <c r="AD408" i="5"/>
  <c r="AO408" i="5"/>
  <c r="S408" i="5"/>
  <c r="O412" i="5"/>
  <c r="Z412" i="5"/>
  <c r="AK412" i="5"/>
  <c r="P243" i="5"/>
  <c r="Z247" i="5"/>
  <c r="V250" i="5"/>
  <c r="V254" i="5"/>
  <c r="S256" i="5"/>
  <c r="AH256" i="5"/>
  <c r="AT257" i="5"/>
  <c r="P259" i="5"/>
  <c r="AQ260" i="5"/>
  <c r="P265" i="5"/>
  <c r="Q267" i="5"/>
  <c r="AF267" i="5"/>
  <c r="P269" i="5"/>
  <c r="AL271" i="5"/>
  <c r="S272" i="5"/>
  <c r="AD272" i="5"/>
  <c r="AF274" i="5"/>
  <c r="AB275" i="5"/>
  <c r="AA277" i="5"/>
  <c r="AL277" i="5"/>
  <c r="R277" i="5"/>
  <c r="AS278" i="5"/>
  <c r="W278" i="5"/>
  <c r="AJ282" i="5"/>
  <c r="BQ282" i="5" s="1"/>
  <c r="Y282" i="5"/>
  <c r="BF282" i="5" s="1"/>
  <c r="AH282" i="5"/>
  <c r="P284" i="5"/>
  <c r="AL284" i="5"/>
  <c r="AH285" i="5"/>
  <c r="AS285" i="5"/>
  <c r="W285" i="5"/>
  <c r="AS288" i="5"/>
  <c r="AH288" i="5"/>
  <c r="AM289" i="5"/>
  <c r="Q289" i="5"/>
  <c r="W289" i="5"/>
  <c r="AH290" i="5"/>
  <c r="R298" i="5"/>
  <c r="AN298" i="5"/>
  <c r="AC298" i="5"/>
  <c r="Z300" i="5"/>
  <c r="O300" i="5"/>
  <c r="O301" i="5"/>
  <c r="Z301" i="5"/>
  <c r="AO301" i="5"/>
  <c r="X303" i="5"/>
  <c r="AI303" i="5"/>
  <c r="R310" i="5"/>
  <c r="AC310" i="5"/>
  <c r="X310" i="5"/>
  <c r="R318" i="5"/>
  <c r="AN318" i="5"/>
  <c r="AC318" i="5"/>
  <c r="X321" i="5"/>
  <c r="AT321" i="5"/>
  <c r="AB279" i="5"/>
  <c r="AG282" i="5"/>
  <c r="AR282" i="5"/>
  <c r="U284" i="5"/>
  <c r="AF284" i="5"/>
  <c r="AI289" i="5"/>
  <c r="AI290" i="5"/>
  <c r="AH291" i="5"/>
  <c r="AG292" i="5"/>
  <c r="AR292" i="5"/>
  <c r="AN292" i="5"/>
  <c r="AA293" i="5"/>
  <c r="AL293" i="5"/>
  <c r="W310" i="5"/>
  <c r="U312" i="5"/>
  <c r="AF312" i="5"/>
  <c r="AA313" i="5"/>
  <c r="AL313" i="5"/>
  <c r="AK314" i="5"/>
  <c r="R323" i="5"/>
  <c r="AN323" i="5"/>
  <c r="R324" i="5"/>
  <c r="AC324" i="5"/>
  <c r="AN324" i="5"/>
  <c r="AR325" i="5"/>
  <c r="X329" i="5"/>
  <c r="AI329" i="5"/>
  <c r="AD330" i="5"/>
  <c r="AO330" i="5"/>
  <c r="R332" i="5"/>
  <c r="AC332" i="5"/>
  <c r="Z336" i="5"/>
  <c r="AK336" i="5"/>
  <c r="O336" i="5"/>
  <c r="Z338" i="5"/>
  <c r="O338" i="5"/>
  <c r="R342" i="5"/>
  <c r="AC342" i="5"/>
  <c r="AN342" i="5"/>
  <c r="P343" i="5"/>
  <c r="AA343" i="5"/>
  <c r="R343" i="5"/>
  <c r="AP344" i="5"/>
  <c r="T344" i="5"/>
  <c r="AE344" i="5"/>
  <c r="AN345" i="5"/>
  <c r="R345" i="5"/>
  <c r="AC345" i="5"/>
  <c r="X355" i="5"/>
  <c r="AI355" i="5"/>
  <c r="AT355" i="5"/>
  <c r="AG364" i="5"/>
  <c r="AR364" i="5"/>
  <c r="V364" i="5"/>
  <c r="AR372" i="5"/>
  <c r="V372" i="5"/>
  <c r="AG372" i="5"/>
  <c r="AH300" i="5"/>
  <c r="AB301" i="5"/>
  <c r="AJ304" i="5"/>
  <c r="BQ304" i="5" s="1"/>
  <c r="W306" i="5"/>
  <c r="AK306" i="5"/>
  <c r="AL308" i="5"/>
  <c r="AT309" i="5"/>
  <c r="U310" i="5"/>
  <c r="AF310" i="5"/>
  <c r="O311" i="5"/>
  <c r="Z311" i="5"/>
  <c r="AQ312" i="5"/>
  <c r="O315" i="5"/>
  <c r="Z315" i="5"/>
  <c r="S315" i="5"/>
  <c r="U316" i="5"/>
  <c r="AF316" i="5"/>
  <c r="O317" i="5"/>
  <c r="Z317" i="5"/>
  <c r="S317" i="5"/>
  <c r="U318" i="5"/>
  <c r="AF318" i="5"/>
  <c r="O319" i="5"/>
  <c r="Z319" i="5"/>
  <c r="S319" i="5"/>
  <c r="U320" i="5"/>
  <c r="AF320" i="5"/>
  <c r="O321" i="5"/>
  <c r="Z321" i="5"/>
  <c r="S321" i="5"/>
  <c r="AC323" i="5"/>
  <c r="AP324" i="5"/>
  <c r="AE324" i="5"/>
  <c r="AJ329" i="5"/>
  <c r="BQ329" i="5" s="1"/>
  <c r="N329" i="5"/>
  <c r="AU329" i="5" s="1"/>
  <c r="Y329" i="5"/>
  <c r="BF329" i="5" s="1"/>
  <c r="P331" i="5"/>
  <c r="AA331" i="5"/>
  <c r="R331" i="5"/>
  <c r="AL331" i="5"/>
  <c r="X339" i="5"/>
  <c r="AI339" i="5"/>
  <c r="AT339" i="5"/>
  <c r="AP340" i="5"/>
  <c r="AE340" i="5"/>
  <c r="AR340" i="5"/>
  <c r="AB351" i="5"/>
  <c r="AM351" i="5"/>
  <c r="Q351" i="5"/>
  <c r="V356" i="5"/>
  <c r="AG356" i="5"/>
  <c r="AR356" i="5"/>
  <c r="AB357" i="5"/>
  <c r="AM357" i="5"/>
  <c r="AH358" i="5"/>
  <c r="AS358" i="5"/>
  <c r="W358" i="5"/>
  <c r="AS361" i="5"/>
  <c r="AH361" i="5"/>
  <c r="W361" i="5"/>
  <c r="AS371" i="5"/>
  <c r="AH371" i="5"/>
  <c r="W371" i="5"/>
  <c r="O375" i="5"/>
  <c r="Z375" i="5"/>
  <c r="AK375" i="5"/>
  <c r="R376" i="5"/>
  <c r="AC376" i="5"/>
  <c r="AN376" i="5"/>
  <c r="R377" i="5"/>
  <c r="AN377" i="5"/>
  <c r="AC377" i="5"/>
  <c r="P417" i="5"/>
  <c r="AA417" i="5"/>
  <c r="AL417" i="5"/>
  <c r="Z438" i="5"/>
  <c r="O438" i="5"/>
  <c r="AK438" i="5"/>
  <c r="AT312" i="5"/>
  <c r="AN314" i="5"/>
  <c r="AA315" i="5"/>
  <c r="AL315" i="5"/>
  <c r="AG316" i="5"/>
  <c r="AR316" i="5"/>
  <c r="AA317" i="5"/>
  <c r="AL317" i="5"/>
  <c r="AG318" i="5"/>
  <c r="AR318" i="5"/>
  <c r="AA319" i="5"/>
  <c r="AL319" i="5"/>
  <c r="AO319" i="5"/>
  <c r="AG320" i="5"/>
  <c r="AR320" i="5"/>
  <c r="AA321" i="5"/>
  <c r="AL321" i="5"/>
  <c r="AO321" i="5"/>
  <c r="X322" i="5"/>
  <c r="AI322" i="5"/>
  <c r="AT322" i="5"/>
  <c r="U324" i="5"/>
  <c r="AQ324" i="5"/>
  <c r="AB333" i="5"/>
  <c r="AM333" i="5"/>
  <c r="R336" i="5"/>
  <c r="AC336" i="5"/>
  <c r="AN336" i="5"/>
  <c r="AH344" i="5"/>
  <c r="W344" i="5"/>
  <c r="AI344" i="5"/>
  <c r="AF345" i="5"/>
  <c r="AQ345" i="5"/>
  <c r="AN351" i="5"/>
  <c r="R351" i="5"/>
  <c r="AH354" i="5"/>
  <c r="AS354" i="5"/>
  <c r="W354" i="5"/>
  <c r="AS363" i="5"/>
  <c r="W363" i="5"/>
  <c r="AH363" i="5"/>
  <c r="X409" i="5"/>
  <c r="AI409" i="5"/>
  <c r="AT409" i="5"/>
  <c r="X415" i="5"/>
  <c r="AI415" i="5"/>
  <c r="AT415" i="5"/>
  <c r="AD419" i="5"/>
  <c r="S419" i="5"/>
  <c r="AO419" i="5"/>
  <c r="AA309" i="5"/>
  <c r="AL309" i="5"/>
  <c r="AR323" i="5"/>
  <c r="V323" i="5"/>
  <c r="N334" i="5"/>
  <c r="AU334" i="5" s="1"/>
  <c r="Y334" i="5"/>
  <c r="BF334" i="5" s="1"/>
  <c r="AJ334" i="5"/>
  <c r="BQ334" i="5" s="1"/>
  <c r="AD336" i="5"/>
  <c r="AO336" i="5"/>
  <c r="AJ339" i="5"/>
  <c r="BQ339" i="5" s="1"/>
  <c r="N339" i="5"/>
  <c r="AU339" i="5" s="1"/>
  <c r="Y339" i="5"/>
  <c r="BF339" i="5" s="1"/>
  <c r="V342" i="5"/>
  <c r="AG342" i="5"/>
  <c r="R348" i="5"/>
  <c r="AC348" i="5"/>
  <c r="AN348" i="5"/>
  <c r="N352" i="5"/>
  <c r="AU352" i="5" s="1"/>
  <c r="Y352" i="5"/>
  <c r="BF352" i="5" s="1"/>
  <c r="X353" i="5"/>
  <c r="AI353" i="5"/>
  <c r="AT354" i="5"/>
  <c r="AI354" i="5"/>
  <c r="O368" i="5"/>
  <c r="Z368" i="5"/>
  <c r="AK368" i="5"/>
  <c r="X370" i="5"/>
  <c r="AI370" i="5"/>
  <c r="AT370" i="5"/>
  <c r="V388" i="5"/>
  <c r="AG388" i="5"/>
  <c r="AR388" i="5"/>
  <c r="O404" i="5"/>
  <c r="Z404" i="5"/>
  <c r="AK404" i="5"/>
  <c r="AA281" i="5"/>
  <c r="AL281" i="5"/>
  <c r="O283" i="5"/>
  <c r="Z283" i="5"/>
  <c r="AC286" i="5"/>
  <c r="AA290" i="5"/>
  <c r="U302" i="5"/>
  <c r="AF302" i="5"/>
  <c r="O303" i="5"/>
  <c r="Z303" i="5"/>
  <c r="AG304" i="5"/>
  <c r="AR304" i="5"/>
  <c r="AA305" i="5"/>
  <c r="AL305" i="5"/>
  <c r="U314" i="5"/>
  <c r="AF314" i="5"/>
  <c r="AQ314" i="5"/>
  <c r="O322" i="5"/>
  <c r="AK322" i="5"/>
  <c r="X323" i="5"/>
  <c r="AI323" i="5"/>
  <c r="AI324" i="5"/>
  <c r="AT326" i="5"/>
  <c r="AI326" i="5"/>
  <c r="AN329" i="5"/>
  <c r="AC329" i="5"/>
  <c r="R329" i="5"/>
  <c r="AT332" i="5"/>
  <c r="AI332" i="5"/>
  <c r="T333" i="5"/>
  <c r="AE333" i="5"/>
  <c r="U337" i="5"/>
  <c r="AG340" i="5"/>
  <c r="AB341" i="5"/>
  <c r="Q341" i="5"/>
  <c r="N344" i="5"/>
  <c r="AU344" i="5" s="1"/>
  <c r="Y344" i="5"/>
  <c r="BF344" i="5" s="1"/>
  <c r="AJ344" i="5"/>
  <c r="BQ344" i="5" s="1"/>
  <c r="AH350" i="5"/>
  <c r="W350" i="5"/>
  <c r="AF351" i="5"/>
  <c r="AQ351" i="5"/>
  <c r="AC351" i="5"/>
  <c r="N356" i="5"/>
  <c r="AU356" i="5" s="1"/>
  <c r="Y356" i="5"/>
  <c r="BF356" i="5" s="1"/>
  <c r="AJ356" i="5"/>
  <c r="BQ356" i="5" s="1"/>
  <c r="O361" i="5"/>
  <c r="AK361" i="5"/>
  <c r="X413" i="5"/>
  <c r="AI413" i="5"/>
  <c r="AT413" i="5"/>
  <c r="O418" i="5"/>
  <c r="Z418" i="5"/>
  <c r="AK418" i="5"/>
  <c r="AA285" i="5"/>
  <c r="AL285" i="5"/>
  <c r="O287" i="5"/>
  <c r="Z287" i="5"/>
  <c r="U298" i="5"/>
  <c r="AF298" i="5"/>
  <c r="O299" i="5"/>
  <c r="Z299" i="5"/>
  <c r="AG300" i="5"/>
  <c r="AR300" i="5"/>
  <c r="AA301" i="5"/>
  <c r="AL301" i="5"/>
  <c r="N324" i="5"/>
  <c r="AU324" i="5" s="1"/>
  <c r="Y324" i="5"/>
  <c r="BF324" i="5" s="1"/>
  <c r="Z330" i="5"/>
  <c r="AK330" i="5"/>
  <c r="N332" i="5"/>
  <c r="AU332" i="5" s="1"/>
  <c r="AJ332" i="5"/>
  <c r="BQ332" i="5" s="1"/>
  <c r="AH338" i="5"/>
  <c r="W338" i="5"/>
  <c r="AN339" i="5"/>
  <c r="R339" i="5"/>
  <c r="N340" i="5"/>
  <c r="AU340" i="5" s="1"/>
  <c r="Y340" i="5"/>
  <c r="BF340" i="5" s="1"/>
  <c r="AJ340" i="5"/>
  <c r="BQ340" i="5" s="1"/>
  <c r="X343" i="5"/>
  <c r="AI343" i="5"/>
  <c r="AJ345" i="5"/>
  <c r="BQ345" i="5" s="1"/>
  <c r="N345" i="5"/>
  <c r="AU345" i="5" s="1"/>
  <c r="AP346" i="5"/>
  <c r="AE346" i="5"/>
  <c r="V348" i="5"/>
  <c r="AG348" i="5"/>
  <c r="P353" i="5"/>
  <c r="AA353" i="5"/>
  <c r="AL353" i="5"/>
  <c r="T355" i="5"/>
  <c r="AP355" i="5"/>
  <c r="AE355" i="5"/>
  <c r="AL363" i="5"/>
  <c r="AA363" i="5"/>
  <c r="P363" i="5"/>
  <c r="AA370" i="5"/>
  <c r="AL370" i="5"/>
  <c r="P370" i="5"/>
  <c r="O380" i="5"/>
  <c r="Z380" i="5"/>
  <c r="AK380" i="5"/>
  <c r="X394" i="5"/>
  <c r="AT394" i="5"/>
  <c r="AI394" i="5"/>
  <c r="P405" i="5"/>
  <c r="AA405" i="5"/>
  <c r="AL405" i="5"/>
  <c r="X424" i="5"/>
  <c r="AI424" i="5"/>
  <c r="AT424" i="5"/>
  <c r="U278" i="5"/>
  <c r="AF278" i="5"/>
  <c r="AA287" i="5"/>
  <c r="AL287" i="5"/>
  <c r="O289" i="5"/>
  <c r="Z289" i="5"/>
  <c r="U296" i="5"/>
  <c r="AF296" i="5"/>
  <c r="O297" i="5"/>
  <c r="Z297" i="5"/>
  <c r="AG298" i="5"/>
  <c r="AR298" i="5"/>
  <c r="AA299" i="5"/>
  <c r="AL299" i="5"/>
  <c r="AH310" i="5"/>
  <c r="AB311" i="5"/>
  <c r="P313" i="5"/>
  <c r="AI313" i="5"/>
  <c r="V315" i="5"/>
  <c r="AG315" i="5"/>
  <c r="P316" i="5"/>
  <c r="AA316" i="5"/>
  <c r="V316" i="5"/>
  <c r="V317" i="5"/>
  <c r="AG317" i="5"/>
  <c r="P318" i="5"/>
  <c r="AA318" i="5"/>
  <c r="V318" i="5"/>
  <c r="V319" i="5"/>
  <c r="AG319" i="5"/>
  <c r="P320" i="5"/>
  <c r="AA320" i="5"/>
  <c r="V320" i="5"/>
  <c r="V321" i="5"/>
  <c r="AG321" i="5"/>
  <c r="P325" i="5"/>
  <c r="AA325" i="5"/>
  <c r="AL325" i="5"/>
  <c r="O326" i="5"/>
  <c r="Z326" i="5"/>
  <c r="AK326" i="5"/>
  <c r="AD328" i="5"/>
  <c r="AO328" i="5"/>
  <c r="S330" i="5"/>
  <c r="AC331" i="5"/>
  <c r="AD334" i="5"/>
  <c r="AO334" i="5"/>
  <c r="S334" i="5"/>
  <c r="P335" i="5"/>
  <c r="AA335" i="5"/>
  <c r="AL335" i="5"/>
  <c r="AT336" i="5"/>
  <c r="X336" i="5"/>
  <c r="AI336" i="5"/>
  <c r="T341" i="5"/>
  <c r="AE341" i="5"/>
  <c r="AP341" i="5"/>
  <c r="Z342" i="5"/>
  <c r="AK342" i="5"/>
  <c r="AR342" i="5"/>
  <c r="X344" i="5"/>
  <c r="P347" i="5"/>
  <c r="AL347" i="5"/>
  <c r="N350" i="5"/>
  <c r="AU350" i="5" s="1"/>
  <c r="AJ350" i="5"/>
  <c r="BQ350" i="5" s="1"/>
  <c r="X351" i="5"/>
  <c r="AI351" i="5"/>
  <c r="AT351" i="5"/>
  <c r="AD352" i="5"/>
  <c r="AO352" i="5"/>
  <c r="X357" i="5"/>
  <c r="AI357" i="5"/>
  <c r="AT357" i="5"/>
  <c r="R358" i="5"/>
  <c r="AC358" i="5"/>
  <c r="AN358" i="5"/>
  <c r="Z361" i="5"/>
  <c r="AD372" i="5"/>
  <c r="AO372" i="5"/>
  <c r="S372" i="5"/>
  <c r="X378" i="5"/>
  <c r="AT378" i="5"/>
  <c r="AI378" i="5"/>
  <c r="X383" i="5"/>
  <c r="AI383" i="5"/>
  <c r="AT383" i="5"/>
  <c r="U391" i="5"/>
  <c r="AF391" i="5"/>
  <c r="AQ391" i="5"/>
  <c r="AG278" i="5"/>
  <c r="AR278" i="5"/>
  <c r="U280" i="5"/>
  <c r="AF280" i="5"/>
  <c r="AA289" i="5"/>
  <c r="AL289" i="5"/>
  <c r="O291" i="5"/>
  <c r="Z291" i="5"/>
  <c r="AT293" i="5"/>
  <c r="U294" i="5"/>
  <c r="AF294" i="5"/>
  <c r="O295" i="5"/>
  <c r="Z295" i="5"/>
  <c r="AG296" i="5"/>
  <c r="AR296" i="5"/>
  <c r="AN296" i="5"/>
  <c r="AA297" i="5"/>
  <c r="AL297" i="5"/>
  <c r="AQ302" i="5"/>
  <c r="AK303" i="5"/>
  <c r="AD322" i="5"/>
  <c r="AO322" i="5"/>
  <c r="S322" i="5"/>
  <c r="AA323" i="5"/>
  <c r="AL323" i="5"/>
  <c r="AB325" i="5"/>
  <c r="Q325" i="5"/>
  <c r="AM325" i="5"/>
  <c r="AP328" i="5"/>
  <c r="T328" i="5"/>
  <c r="AE328" i="5"/>
  <c r="X331" i="5"/>
  <c r="AI331" i="5"/>
  <c r="AT331" i="5"/>
  <c r="X333" i="5"/>
  <c r="AI333" i="5"/>
  <c r="AT333" i="5"/>
  <c r="AB335" i="5"/>
  <c r="Q335" i="5"/>
  <c r="AM335" i="5"/>
  <c r="T339" i="5"/>
  <c r="AP339" i="5"/>
  <c r="R344" i="5"/>
  <c r="AC344" i="5"/>
  <c r="U345" i="5"/>
  <c r="AT348" i="5"/>
  <c r="X348" i="5"/>
  <c r="AI348" i="5"/>
  <c r="AF349" i="5"/>
  <c r="AQ349" i="5"/>
  <c r="U349" i="5"/>
  <c r="Z350" i="5"/>
  <c r="O350" i="5"/>
  <c r="AP352" i="5"/>
  <c r="T352" i="5"/>
  <c r="AE352" i="5"/>
  <c r="AN353" i="5"/>
  <c r="AC353" i="5"/>
  <c r="R362" i="5"/>
  <c r="AC362" i="5"/>
  <c r="AN362" i="5"/>
  <c r="AF374" i="5"/>
  <c r="AQ374" i="5"/>
  <c r="U374" i="5"/>
  <c r="AS375" i="5"/>
  <c r="W375" i="5"/>
  <c r="AH375" i="5"/>
  <c r="X389" i="5"/>
  <c r="AI389" i="5"/>
  <c r="V400" i="5"/>
  <c r="AG400" i="5"/>
  <c r="AR400" i="5"/>
  <c r="P413" i="5"/>
  <c r="AA413" i="5"/>
  <c r="AL413" i="5"/>
  <c r="X390" i="5"/>
  <c r="AT390" i="5"/>
  <c r="R395" i="5"/>
  <c r="AN395" i="5"/>
  <c r="AC395" i="5"/>
  <c r="X401" i="5"/>
  <c r="AI401" i="5"/>
  <c r="R404" i="5"/>
  <c r="AC404" i="5"/>
  <c r="R412" i="5"/>
  <c r="AC412" i="5"/>
  <c r="U415" i="5"/>
  <c r="AF415" i="5"/>
  <c r="AQ415" i="5"/>
  <c r="V416" i="5"/>
  <c r="AG416" i="5"/>
  <c r="AR416" i="5"/>
  <c r="AG448" i="5"/>
  <c r="AR448" i="5"/>
  <c r="V448" i="5"/>
  <c r="AR332" i="5"/>
  <c r="N333" i="5"/>
  <c r="AU333" i="5" s="1"/>
  <c r="AI334" i="5"/>
  <c r="R340" i="5"/>
  <c r="AC340" i="5"/>
  <c r="AS342" i="5"/>
  <c r="X347" i="5"/>
  <c r="AI347" i="5"/>
  <c r="AD350" i="5"/>
  <c r="AO350" i="5"/>
  <c r="R356" i="5"/>
  <c r="AC356" i="5"/>
  <c r="AN356" i="5"/>
  <c r="T360" i="5"/>
  <c r="AE360" i="5"/>
  <c r="AD361" i="5"/>
  <c r="S361" i="5"/>
  <c r="AA366" i="5"/>
  <c r="AL366" i="5"/>
  <c r="P366" i="5"/>
  <c r="AM370" i="5"/>
  <c r="AB370" i="5"/>
  <c r="Q370" i="5"/>
  <c r="AP378" i="5"/>
  <c r="T378" i="5"/>
  <c r="AD380" i="5"/>
  <c r="S380" i="5"/>
  <c r="AK381" i="5"/>
  <c r="O381" i="5"/>
  <c r="Z381" i="5"/>
  <c r="V382" i="5"/>
  <c r="AR382" i="5"/>
  <c r="AI390" i="5"/>
  <c r="V392" i="5"/>
  <c r="AG392" i="5"/>
  <c r="AR392" i="5"/>
  <c r="U403" i="5"/>
  <c r="AF403" i="5"/>
  <c r="AQ403" i="5"/>
  <c r="P409" i="5"/>
  <c r="AA409" i="5"/>
  <c r="AL409" i="5"/>
  <c r="X417" i="5"/>
  <c r="AI417" i="5"/>
  <c r="AT417" i="5"/>
  <c r="X429" i="5"/>
  <c r="AI429" i="5"/>
  <c r="AO463" i="5"/>
  <c r="S463" i="5"/>
  <c r="AD463" i="5"/>
  <c r="S486" i="5"/>
  <c r="AD486" i="5"/>
  <c r="AO486" i="5"/>
  <c r="R330" i="5"/>
  <c r="AC330" i="5"/>
  <c r="AS332" i="5"/>
  <c r="X337" i="5"/>
  <c r="AI337" i="5"/>
  <c r="AD340" i="5"/>
  <c r="AO340" i="5"/>
  <c r="AR346" i="5"/>
  <c r="AT347" i="5"/>
  <c r="AS367" i="5"/>
  <c r="AH367" i="5"/>
  <c r="AE374" i="5"/>
  <c r="AP374" i="5"/>
  <c r="T374" i="5"/>
  <c r="AP380" i="5"/>
  <c r="AE380" i="5"/>
  <c r="T380" i="5"/>
  <c r="X385" i="5"/>
  <c r="AI385" i="5"/>
  <c r="R396" i="5"/>
  <c r="AC396" i="5"/>
  <c r="AN396" i="5"/>
  <c r="R407" i="5"/>
  <c r="AN407" i="5"/>
  <c r="AC407" i="5"/>
  <c r="R410" i="5"/>
  <c r="AC410" i="5"/>
  <c r="V414" i="5"/>
  <c r="AG414" i="5"/>
  <c r="AR414" i="5"/>
  <c r="AR428" i="5"/>
  <c r="AG428" i="5"/>
  <c r="V428" i="5"/>
  <c r="AD433" i="5"/>
  <c r="S433" i="5"/>
  <c r="AO433" i="5"/>
  <c r="AP437" i="5"/>
  <c r="T437" i="5"/>
  <c r="AE437" i="5"/>
  <c r="R439" i="5"/>
  <c r="AC439" i="5"/>
  <c r="AN439" i="5"/>
  <c r="AR328" i="5"/>
  <c r="AL329" i="5"/>
  <c r="AN330" i="5"/>
  <c r="R334" i="5"/>
  <c r="AC334" i="5"/>
  <c r="AS336" i="5"/>
  <c r="AE337" i="5"/>
  <c r="AJ338" i="5"/>
  <c r="BQ338" i="5" s="1"/>
  <c r="AM339" i="5"/>
  <c r="X341" i="5"/>
  <c r="AI341" i="5"/>
  <c r="AC341" i="5"/>
  <c r="AD344" i="5"/>
  <c r="AO344" i="5"/>
  <c r="Q347" i="5"/>
  <c r="AK348" i="5"/>
  <c r="AR350" i="5"/>
  <c r="AI352" i="5"/>
  <c r="P355" i="5"/>
  <c r="AA355" i="5"/>
  <c r="AL355" i="5"/>
  <c r="R355" i="5"/>
  <c r="P357" i="5"/>
  <c r="AA357" i="5"/>
  <c r="AL357" i="5"/>
  <c r="V358" i="5"/>
  <c r="AG358" i="5"/>
  <c r="AR358" i="5"/>
  <c r="AB359" i="5"/>
  <c r="AM359" i="5"/>
  <c r="AG362" i="5"/>
  <c r="V362" i="5"/>
  <c r="R365" i="5"/>
  <c r="AN365" i="5"/>
  <c r="AC365" i="5"/>
  <c r="AK367" i="5"/>
  <c r="AP370" i="5"/>
  <c r="T370" i="5"/>
  <c r="AE370" i="5"/>
  <c r="AI371" i="5"/>
  <c r="AT371" i="5"/>
  <c r="X371" i="5"/>
  <c r="AK371" i="5"/>
  <c r="AL375" i="5"/>
  <c r="AA375" i="5"/>
  <c r="AO380" i="5"/>
  <c r="U387" i="5"/>
  <c r="AF387" i="5"/>
  <c r="AQ387" i="5"/>
  <c r="R388" i="5"/>
  <c r="AC388" i="5"/>
  <c r="AN388" i="5"/>
  <c r="V404" i="5"/>
  <c r="AG404" i="5"/>
  <c r="AR404" i="5"/>
  <c r="R408" i="5"/>
  <c r="AC408" i="5"/>
  <c r="V412" i="5"/>
  <c r="AG412" i="5"/>
  <c r="AR412" i="5"/>
  <c r="R420" i="5"/>
  <c r="AC420" i="5"/>
  <c r="AN420" i="5"/>
  <c r="U421" i="5"/>
  <c r="AQ421" i="5"/>
  <c r="AK434" i="5"/>
  <c r="O434" i="5"/>
  <c r="Z434" i="5"/>
  <c r="R435" i="5"/>
  <c r="AC435" i="5"/>
  <c r="AN435" i="5"/>
  <c r="N323" i="5"/>
  <c r="AU323" i="5" s="1"/>
  <c r="AL327" i="5"/>
  <c r="AR330" i="5"/>
  <c r="AL333" i="5"/>
  <c r="X334" i="5"/>
  <c r="AN334" i="5"/>
  <c r="R338" i="5"/>
  <c r="AC338" i="5"/>
  <c r="AS340" i="5"/>
  <c r="AJ342" i="5"/>
  <c r="BQ342" i="5" s="1"/>
  <c r="AM343" i="5"/>
  <c r="X345" i="5"/>
  <c r="AI345" i="5"/>
  <c r="AG346" i="5"/>
  <c r="AD348" i="5"/>
  <c r="AO348" i="5"/>
  <c r="W348" i="5"/>
  <c r="AE350" i="5"/>
  <c r="AE353" i="5"/>
  <c r="R354" i="5"/>
  <c r="AC354" i="5"/>
  <c r="AN354" i="5"/>
  <c r="AH356" i="5"/>
  <c r="AS356" i="5"/>
  <c r="AI361" i="5"/>
  <c r="X361" i="5"/>
  <c r="AN368" i="5"/>
  <c r="R368" i="5"/>
  <c r="AC368" i="5"/>
  <c r="U369" i="5"/>
  <c r="AF369" i="5"/>
  <c r="AQ369" i="5"/>
  <c r="X374" i="5"/>
  <c r="AT374" i="5"/>
  <c r="AI374" i="5"/>
  <c r="R384" i="5"/>
  <c r="AC384" i="5"/>
  <c r="AN384" i="5"/>
  <c r="P385" i="5"/>
  <c r="AA385" i="5"/>
  <c r="X386" i="5"/>
  <c r="AT386" i="5"/>
  <c r="AI386" i="5"/>
  <c r="O392" i="5"/>
  <c r="Z392" i="5"/>
  <c r="P393" i="5"/>
  <c r="AA393" i="5"/>
  <c r="V396" i="5"/>
  <c r="AG396" i="5"/>
  <c r="AR396" i="5"/>
  <c r="AT401" i="5"/>
  <c r="U409" i="5"/>
  <c r="AF409" i="5"/>
  <c r="AQ409" i="5"/>
  <c r="V410" i="5"/>
  <c r="AG410" i="5"/>
  <c r="AR410" i="5"/>
  <c r="AN412" i="5"/>
  <c r="R418" i="5"/>
  <c r="AC418" i="5"/>
  <c r="AP419" i="5"/>
  <c r="T419" i="5"/>
  <c r="AE419" i="5"/>
  <c r="AF427" i="5"/>
  <c r="U427" i="5"/>
  <c r="AQ427" i="5"/>
  <c r="AD449" i="5"/>
  <c r="S449" i="5"/>
  <c r="AO449" i="5"/>
  <c r="AN326" i="5"/>
  <c r="AM327" i="5"/>
  <c r="AS330" i="5"/>
  <c r="AE331" i="5"/>
  <c r="X335" i="5"/>
  <c r="AI335" i="5"/>
  <c r="AC335" i="5"/>
  <c r="AD338" i="5"/>
  <c r="AO338" i="5"/>
  <c r="AQ339" i="5"/>
  <c r="T342" i="5"/>
  <c r="AR344" i="5"/>
  <c r="AT345" i="5"/>
  <c r="AI346" i="5"/>
  <c r="U347" i="5"/>
  <c r="R352" i="5"/>
  <c r="AC352" i="5"/>
  <c r="T359" i="5"/>
  <c r="AE359" i="5"/>
  <c r="R364" i="5"/>
  <c r="AC364" i="5"/>
  <c r="AN364" i="5"/>
  <c r="U365" i="5"/>
  <c r="AF365" i="5"/>
  <c r="AQ365" i="5"/>
  <c r="AG369" i="5"/>
  <c r="AR369" i="5"/>
  <c r="V369" i="5"/>
  <c r="AC372" i="5"/>
  <c r="AN372" i="5"/>
  <c r="R372" i="5"/>
  <c r="U373" i="5"/>
  <c r="AF373" i="5"/>
  <c r="AQ373" i="5"/>
  <c r="AG376" i="5"/>
  <c r="AR376" i="5"/>
  <c r="V376" i="5"/>
  <c r="R400" i="5"/>
  <c r="AC400" i="5"/>
  <c r="AN400" i="5"/>
  <c r="AN404" i="5"/>
  <c r="X406" i="5"/>
  <c r="AT406" i="5"/>
  <c r="AI406" i="5"/>
  <c r="AN410" i="5"/>
  <c r="X411" i="5"/>
  <c r="AI411" i="5"/>
  <c r="AT411" i="5"/>
  <c r="P415" i="5"/>
  <c r="AA415" i="5"/>
  <c r="AL415" i="5"/>
  <c r="R423" i="5"/>
  <c r="AN423" i="5"/>
  <c r="AC423" i="5"/>
  <c r="AK460" i="5"/>
  <c r="O460" i="5"/>
  <c r="Z460" i="5"/>
  <c r="U399" i="5"/>
  <c r="AF399" i="5"/>
  <c r="AQ399" i="5"/>
  <c r="V408" i="5"/>
  <c r="AG408" i="5"/>
  <c r="AR408" i="5"/>
  <c r="R416" i="5"/>
  <c r="AC416" i="5"/>
  <c r="AG420" i="5"/>
  <c r="AR420" i="5"/>
  <c r="V420" i="5"/>
  <c r="R440" i="5"/>
  <c r="AC440" i="5"/>
  <c r="AN440" i="5"/>
  <c r="AA443" i="5"/>
  <c r="AL443" i="5"/>
  <c r="P443" i="5"/>
  <c r="AC326" i="5"/>
  <c r="R328" i="5"/>
  <c r="AC328" i="5"/>
  <c r="AD332" i="5"/>
  <c r="AO332" i="5"/>
  <c r="W332" i="5"/>
  <c r="AR338" i="5"/>
  <c r="U341" i="5"/>
  <c r="X342" i="5"/>
  <c r="R346" i="5"/>
  <c r="AC346" i="5"/>
  <c r="AS348" i="5"/>
  <c r="S350" i="5"/>
  <c r="AB353" i="5"/>
  <c r="AM353" i="5"/>
  <c r="V354" i="5"/>
  <c r="AG354" i="5"/>
  <c r="AR354" i="5"/>
  <c r="W367" i="5"/>
  <c r="V368" i="5"/>
  <c r="AG368" i="5"/>
  <c r="AR368" i="5"/>
  <c r="AA374" i="5"/>
  <c r="AL374" i="5"/>
  <c r="P374" i="5"/>
  <c r="X381" i="5"/>
  <c r="AI381" i="5"/>
  <c r="AT381" i="5"/>
  <c r="X398" i="5"/>
  <c r="AT398" i="5"/>
  <c r="AI398" i="5"/>
  <c r="R414" i="5"/>
  <c r="AC414" i="5"/>
  <c r="V418" i="5"/>
  <c r="AG418" i="5"/>
  <c r="AR418" i="5"/>
  <c r="AA422" i="5"/>
  <c r="AL422" i="5"/>
  <c r="R428" i="5"/>
  <c r="AC428" i="5"/>
  <c r="AN428" i="5"/>
  <c r="AR432" i="5"/>
  <c r="AG432" i="5"/>
  <c r="V432" i="5"/>
  <c r="AI362" i="5"/>
  <c r="O372" i="5"/>
  <c r="Z372" i="5"/>
  <c r="AG373" i="5"/>
  <c r="AR373" i="5"/>
  <c r="AC379" i="5"/>
  <c r="AA380" i="5"/>
  <c r="AL380" i="5"/>
  <c r="U385" i="5"/>
  <c r="AF385" i="5"/>
  <c r="R387" i="5"/>
  <c r="AN387" i="5"/>
  <c r="AD388" i="5"/>
  <c r="AO388" i="5"/>
  <c r="X393" i="5"/>
  <c r="AI393" i="5"/>
  <c r="O396" i="5"/>
  <c r="Z396" i="5"/>
  <c r="P397" i="5"/>
  <c r="AA397" i="5"/>
  <c r="R399" i="5"/>
  <c r="AN399" i="5"/>
  <c r="AD400" i="5"/>
  <c r="AO400" i="5"/>
  <c r="X405" i="5"/>
  <c r="AI405" i="5"/>
  <c r="O408" i="5"/>
  <c r="Z408" i="5"/>
  <c r="AD410" i="5"/>
  <c r="AO410" i="5"/>
  <c r="U411" i="5"/>
  <c r="AF411" i="5"/>
  <c r="O414" i="5"/>
  <c r="Z414" i="5"/>
  <c r="AD416" i="5"/>
  <c r="AO416" i="5"/>
  <c r="U417" i="5"/>
  <c r="AF417" i="5"/>
  <c r="P419" i="5"/>
  <c r="AA419" i="5"/>
  <c r="AL419" i="5"/>
  <c r="AF422" i="5"/>
  <c r="U422" i="5"/>
  <c r="AQ422" i="5"/>
  <c r="AF424" i="5"/>
  <c r="U424" i="5"/>
  <c r="AQ424" i="5"/>
  <c r="AP429" i="5"/>
  <c r="T429" i="5"/>
  <c r="Z430" i="5"/>
  <c r="O430" i="5"/>
  <c r="AD431" i="5"/>
  <c r="AO431" i="5"/>
  <c r="S431" i="5"/>
  <c r="AR436" i="5"/>
  <c r="AG436" i="5"/>
  <c r="V436" i="5"/>
  <c r="X438" i="5"/>
  <c r="AI438" i="5"/>
  <c r="AH445" i="5"/>
  <c r="W445" i="5"/>
  <c r="AS445" i="5"/>
  <c r="AK463" i="5"/>
  <c r="O463" i="5"/>
  <c r="Z463" i="5"/>
  <c r="Q541" i="5"/>
  <c r="AM541" i="5"/>
  <c r="AB541" i="5"/>
  <c r="AK362" i="5"/>
  <c r="AT363" i="5"/>
  <c r="AI367" i="5"/>
  <c r="U371" i="5"/>
  <c r="AF371" i="5"/>
  <c r="AA372" i="5"/>
  <c r="AL372" i="5"/>
  <c r="Z373" i="5"/>
  <c r="AT375" i="5"/>
  <c r="U381" i="5"/>
  <c r="AF381" i="5"/>
  <c r="AQ381" i="5"/>
  <c r="U383" i="5"/>
  <c r="AF383" i="5"/>
  <c r="O384" i="5"/>
  <c r="Z384" i="5"/>
  <c r="AK384" i="5"/>
  <c r="R386" i="5"/>
  <c r="AC386" i="5"/>
  <c r="U389" i="5"/>
  <c r="AF389" i="5"/>
  <c r="V390" i="5"/>
  <c r="AG390" i="5"/>
  <c r="X392" i="5"/>
  <c r="AT392" i="5"/>
  <c r="R398" i="5"/>
  <c r="AC398" i="5"/>
  <c r="U401" i="5"/>
  <c r="AF401" i="5"/>
  <c r="V402" i="5"/>
  <c r="AG402" i="5"/>
  <c r="X404" i="5"/>
  <c r="AT404" i="5"/>
  <c r="R409" i="5"/>
  <c r="AN409" i="5"/>
  <c r="X412" i="5"/>
  <c r="AT412" i="5"/>
  <c r="AI412" i="5"/>
  <c r="R415" i="5"/>
  <c r="AN415" i="5"/>
  <c r="X418" i="5"/>
  <c r="AT418" i="5"/>
  <c r="AI418" i="5"/>
  <c r="U429" i="5"/>
  <c r="AF429" i="5"/>
  <c r="AP439" i="5"/>
  <c r="AE439" i="5"/>
  <c r="T439" i="5"/>
  <c r="V443" i="5"/>
  <c r="AR443" i="5"/>
  <c r="AG443" i="5"/>
  <c r="P446" i="5"/>
  <c r="AA446" i="5"/>
  <c r="AL446" i="5"/>
  <c r="P454" i="5"/>
  <c r="AA454" i="5"/>
  <c r="AL454" i="5"/>
  <c r="AP479" i="5"/>
  <c r="T479" i="5"/>
  <c r="AE479" i="5"/>
  <c r="Z360" i="5"/>
  <c r="AL362" i="5"/>
  <c r="AC363" i="5"/>
  <c r="AO364" i="5"/>
  <c r="AH365" i="5"/>
  <c r="AB366" i="5"/>
  <c r="AQ366" i="5"/>
  <c r="AD368" i="5"/>
  <c r="W369" i="5"/>
  <c r="O370" i="5"/>
  <c r="Z370" i="5"/>
  <c r="AF370" i="5"/>
  <c r="AG371" i="5"/>
  <c r="AR371" i="5"/>
  <c r="Y371" i="5"/>
  <c r="BF371" i="5" s="1"/>
  <c r="AA373" i="5"/>
  <c r="AC375" i="5"/>
  <c r="AO376" i="5"/>
  <c r="AH377" i="5"/>
  <c r="AC378" i="5"/>
  <c r="U380" i="5"/>
  <c r="AN380" i="5"/>
  <c r="AG381" i="5"/>
  <c r="AR381" i="5"/>
  <c r="AA383" i="5"/>
  <c r="AD386" i="5"/>
  <c r="AO386" i="5"/>
  <c r="X391" i="5"/>
  <c r="AI391" i="5"/>
  <c r="AI392" i="5"/>
  <c r="O394" i="5"/>
  <c r="Z394" i="5"/>
  <c r="P395" i="5"/>
  <c r="AA395" i="5"/>
  <c r="R397" i="5"/>
  <c r="AN397" i="5"/>
  <c r="AD398" i="5"/>
  <c r="AO398" i="5"/>
  <c r="X403" i="5"/>
  <c r="AI403" i="5"/>
  <c r="AI404" i="5"/>
  <c r="O406" i="5"/>
  <c r="Z406" i="5"/>
  <c r="P407" i="5"/>
  <c r="AA407" i="5"/>
  <c r="AP421" i="5"/>
  <c r="T421" i="5"/>
  <c r="AE421" i="5"/>
  <c r="R433" i="5"/>
  <c r="AC433" i="5"/>
  <c r="AL435" i="5"/>
  <c r="AA435" i="5"/>
  <c r="P435" i="5"/>
  <c r="AD437" i="5"/>
  <c r="S437" i="5"/>
  <c r="AQ441" i="5"/>
  <c r="U441" i="5"/>
  <c r="AF441" i="5"/>
  <c r="U466" i="5"/>
  <c r="AF466" i="5"/>
  <c r="AQ466" i="5"/>
  <c r="V475" i="5"/>
  <c r="AR475" i="5"/>
  <c r="AG475" i="5"/>
  <c r="AK536" i="5"/>
  <c r="O536" i="5"/>
  <c r="Z536" i="5"/>
  <c r="U367" i="5"/>
  <c r="AF367" i="5"/>
  <c r="AA368" i="5"/>
  <c r="AL368" i="5"/>
  <c r="AD384" i="5"/>
  <c r="AO384" i="5"/>
  <c r="V386" i="5"/>
  <c r="AG386" i="5"/>
  <c r="X388" i="5"/>
  <c r="AT388" i="5"/>
  <c r="R394" i="5"/>
  <c r="AC394" i="5"/>
  <c r="U397" i="5"/>
  <c r="AF397" i="5"/>
  <c r="V398" i="5"/>
  <c r="AG398" i="5"/>
  <c r="AC399" i="5"/>
  <c r="X400" i="5"/>
  <c r="AT400" i="5"/>
  <c r="R406" i="5"/>
  <c r="AC406" i="5"/>
  <c r="AC409" i="5"/>
  <c r="X410" i="5"/>
  <c r="AT410" i="5"/>
  <c r="AI410" i="5"/>
  <c r="R413" i="5"/>
  <c r="AN413" i="5"/>
  <c r="AC415" i="5"/>
  <c r="X416" i="5"/>
  <c r="AT416" i="5"/>
  <c r="AI416" i="5"/>
  <c r="AJ424" i="5"/>
  <c r="BQ424" i="5" s="1"/>
  <c r="N424" i="5"/>
  <c r="AU424" i="5" s="1"/>
  <c r="Z427" i="5"/>
  <c r="O427" i="5"/>
  <c r="AK427" i="5"/>
  <c r="AQ429" i="5"/>
  <c r="P432" i="5"/>
  <c r="AA432" i="5"/>
  <c r="AL432" i="5"/>
  <c r="AD447" i="5"/>
  <c r="S447" i="5"/>
  <c r="AO447" i="5"/>
  <c r="AE469" i="5"/>
  <c r="AP469" i="5"/>
  <c r="T469" i="5"/>
  <c r="AR474" i="5"/>
  <c r="V474" i="5"/>
  <c r="AK530" i="5"/>
  <c r="O530" i="5"/>
  <c r="Z530" i="5"/>
  <c r="Q360" i="5"/>
  <c r="AD364" i="5"/>
  <c r="O366" i="5"/>
  <c r="Z366" i="5"/>
  <c r="Q366" i="5"/>
  <c r="AF366" i="5"/>
  <c r="AG367" i="5"/>
  <c r="AR367" i="5"/>
  <c r="S368" i="5"/>
  <c r="U370" i="5"/>
  <c r="AH373" i="5"/>
  <c r="AB374" i="5"/>
  <c r="AD376" i="5"/>
  <c r="O378" i="5"/>
  <c r="Z378" i="5"/>
  <c r="X382" i="5"/>
  <c r="AT382" i="5"/>
  <c r="X387" i="5"/>
  <c r="AI387" i="5"/>
  <c r="AI388" i="5"/>
  <c r="O390" i="5"/>
  <c r="Z390" i="5"/>
  <c r="P391" i="5"/>
  <c r="AA391" i="5"/>
  <c r="R393" i="5"/>
  <c r="AN393" i="5"/>
  <c r="AD394" i="5"/>
  <c r="AO394" i="5"/>
  <c r="X399" i="5"/>
  <c r="AI399" i="5"/>
  <c r="AI400" i="5"/>
  <c r="O402" i="5"/>
  <c r="Z402" i="5"/>
  <c r="P403" i="5"/>
  <c r="AA403" i="5"/>
  <c r="R405" i="5"/>
  <c r="AN405" i="5"/>
  <c r="AD406" i="5"/>
  <c r="AO406" i="5"/>
  <c r="X421" i="5"/>
  <c r="AI421" i="5"/>
  <c r="O422" i="5"/>
  <c r="Z422" i="5"/>
  <c r="AK422" i="5"/>
  <c r="AL427" i="5"/>
  <c r="AA427" i="5"/>
  <c r="P427" i="5"/>
  <c r="P436" i="5"/>
  <c r="AA436" i="5"/>
  <c r="AL436" i="5"/>
  <c r="AJ450" i="5"/>
  <c r="BQ450" i="5" s="1"/>
  <c r="N450" i="5"/>
  <c r="AU450" i="5" s="1"/>
  <c r="Y450" i="5"/>
  <c r="BF450" i="5" s="1"/>
  <c r="AG474" i="5"/>
  <c r="O364" i="5"/>
  <c r="Z364" i="5"/>
  <c r="AG365" i="5"/>
  <c r="AR365" i="5"/>
  <c r="AQ367" i="5"/>
  <c r="AC369" i="5"/>
  <c r="O376" i="5"/>
  <c r="Z376" i="5"/>
  <c r="AG377" i="5"/>
  <c r="AR377" i="5"/>
  <c r="U379" i="5"/>
  <c r="AF379" i="5"/>
  <c r="Y379" i="5"/>
  <c r="BF379" i="5" s="1"/>
  <c r="AL383" i="5"/>
  <c r="O388" i="5"/>
  <c r="Z388" i="5"/>
  <c r="P389" i="5"/>
  <c r="AA389" i="5"/>
  <c r="AR390" i="5"/>
  <c r="R391" i="5"/>
  <c r="AN391" i="5"/>
  <c r="AD392" i="5"/>
  <c r="AO392" i="5"/>
  <c r="X397" i="5"/>
  <c r="AI397" i="5"/>
  <c r="O400" i="5"/>
  <c r="Z400" i="5"/>
  <c r="P401" i="5"/>
  <c r="AA401" i="5"/>
  <c r="AR402" i="5"/>
  <c r="R403" i="5"/>
  <c r="AN403" i="5"/>
  <c r="AD404" i="5"/>
  <c r="AO404" i="5"/>
  <c r="O410" i="5"/>
  <c r="Z410" i="5"/>
  <c r="S410" i="5"/>
  <c r="AQ411" i="5"/>
  <c r="AD412" i="5"/>
  <c r="AO412" i="5"/>
  <c r="U413" i="5"/>
  <c r="AF413" i="5"/>
  <c r="O416" i="5"/>
  <c r="Z416" i="5"/>
  <c r="S416" i="5"/>
  <c r="AQ417" i="5"/>
  <c r="AD418" i="5"/>
  <c r="AO418" i="5"/>
  <c r="AJ426" i="5"/>
  <c r="BQ426" i="5" s="1"/>
  <c r="Y426" i="5"/>
  <c r="BF426" i="5" s="1"/>
  <c r="X433" i="5"/>
  <c r="AI433" i="5"/>
  <c r="Z439" i="5"/>
  <c r="O439" i="5"/>
  <c r="AK439" i="5"/>
  <c r="AR440" i="5"/>
  <c r="AG440" i="5"/>
  <c r="Z441" i="5"/>
  <c r="AK441" i="5"/>
  <c r="O441" i="5"/>
  <c r="AJ442" i="5"/>
  <c r="BQ442" i="5" s="1"/>
  <c r="N442" i="5"/>
  <c r="AU442" i="5" s="1"/>
  <c r="Y442" i="5"/>
  <c r="BF442" i="5" s="1"/>
  <c r="AC456" i="5"/>
  <c r="R456" i="5"/>
  <c r="AN456" i="5"/>
  <c r="AO354" i="5"/>
  <c r="AO356" i="5"/>
  <c r="AO358" i="5"/>
  <c r="AT362" i="5"/>
  <c r="U363" i="5"/>
  <c r="AF363" i="5"/>
  <c r="AA364" i="5"/>
  <c r="AL364" i="5"/>
  <c r="V373" i="5"/>
  <c r="U375" i="5"/>
  <c r="AF375" i="5"/>
  <c r="AA376" i="5"/>
  <c r="AL376" i="5"/>
  <c r="AN378" i="5"/>
  <c r="AG379" i="5"/>
  <c r="AR379" i="5"/>
  <c r="AQ379" i="5"/>
  <c r="O382" i="5"/>
  <c r="Z382" i="5"/>
  <c r="AI382" i="5"/>
  <c r="R385" i="5"/>
  <c r="AN385" i="5"/>
  <c r="S388" i="5"/>
  <c r="R390" i="5"/>
  <c r="AC390" i="5"/>
  <c r="U393" i="5"/>
  <c r="AF393" i="5"/>
  <c r="V394" i="5"/>
  <c r="AG394" i="5"/>
  <c r="X396" i="5"/>
  <c r="AT396" i="5"/>
  <c r="S400" i="5"/>
  <c r="R402" i="5"/>
  <c r="AC402" i="5"/>
  <c r="U405" i="5"/>
  <c r="AF405" i="5"/>
  <c r="V406" i="5"/>
  <c r="AG406" i="5"/>
  <c r="X408" i="5"/>
  <c r="AT408" i="5"/>
  <c r="AI408" i="5"/>
  <c r="R411" i="5"/>
  <c r="AN411" i="5"/>
  <c r="AC413" i="5"/>
  <c r="X414" i="5"/>
  <c r="AT414" i="5"/>
  <c r="AI414" i="5"/>
  <c r="R417" i="5"/>
  <c r="AN417" i="5"/>
  <c r="X420" i="5"/>
  <c r="AT420" i="5"/>
  <c r="Y424" i="5"/>
  <c r="BF424" i="5" s="1"/>
  <c r="AG425" i="5"/>
  <c r="AD427" i="5"/>
  <c r="AO427" i="5"/>
  <c r="X428" i="5"/>
  <c r="AI428" i="5"/>
  <c r="X430" i="5"/>
  <c r="AI430" i="5"/>
  <c r="AR433" i="5"/>
  <c r="O476" i="5"/>
  <c r="AK476" i="5"/>
  <c r="Z476" i="5"/>
  <c r="AG363" i="5"/>
  <c r="AR363" i="5"/>
  <c r="AN363" i="5"/>
  <c r="AK366" i="5"/>
  <c r="AC367" i="5"/>
  <c r="AH369" i="5"/>
  <c r="W373" i="5"/>
  <c r="O374" i="5"/>
  <c r="Z374" i="5"/>
  <c r="Q374" i="5"/>
  <c r="AG375" i="5"/>
  <c r="AR375" i="5"/>
  <c r="AN375" i="5"/>
  <c r="AO378" i="5"/>
  <c r="P380" i="5"/>
  <c r="R381" i="5"/>
  <c r="AN381" i="5"/>
  <c r="AA382" i="5"/>
  <c r="AL382" i="5"/>
  <c r="S382" i="5"/>
  <c r="AK382" i="5"/>
  <c r="R383" i="5"/>
  <c r="AN383" i="5"/>
  <c r="X384" i="5"/>
  <c r="AT384" i="5"/>
  <c r="AG384" i="5"/>
  <c r="AQ385" i="5"/>
  <c r="O386" i="5"/>
  <c r="Z386" i="5"/>
  <c r="AN386" i="5"/>
  <c r="P387" i="5"/>
  <c r="AA387" i="5"/>
  <c r="R389" i="5"/>
  <c r="AN389" i="5"/>
  <c r="AQ389" i="5"/>
  <c r="AD390" i="5"/>
  <c r="AO390" i="5"/>
  <c r="X395" i="5"/>
  <c r="AI395" i="5"/>
  <c r="AI396" i="5"/>
  <c r="O398" i="5"/>
  <c r="Z398" i="5"/>
  <c r="AN398" i="5"/>
  <c r="P399" i="5"/>
  <c r="AA399" i="5"/>
  <c r="R401" i="5"/>
  <c r="AN401" i="5"/>
  <c r="AQ401" i="5"/>
  <c r="AD402" i="5"/>
  <c r="AO402" i="5"/>
  <c r="X407" i="5"/>
  <c r="AI407" i="5"/>
  <c r="AK408" i="5"/>
  <c r="AK414" i="5"/>
  <c r="AK430" i="5"/>
  <c r="AF434" i="5"/>
  <c r="U434" i="5"/>
  <c r="X435" i="5"/>
  <c r="AT435" i="5"/>
  <c r="X440" i="5"/>
  <c r="AI440" i="5"/>
  <c r="AT440" i="5"/>
  <c r="R453" i="5"/>
  <c r="AC453" i="5"/>
  <c r="AN453" i="5"/>
  <c r="AO462" i="5"/>
  <c r="AD462" i="5"/>
  <c r="S462" i="5"/>
  <c r="Y496" i="5"/>
  <c r="BF496" i="5" s="1"/>
  <c r="AJ496" i="5"/>
  <c r="BQ496" i="5" s="1"/>
  <c r="N496" i="5"/>
  <c r="AU496" i="5" s="1"/>
  <c r="AO421" i="5"/>
  <c r="AR424" i="5"/>
  <c r="AG424" i="5"/>
  <c r="AT425" i="5"/>
  <c r="AR429" i="5"/>
  <c r="Z431" i="5"/>
  <c r="O431" i="5"/>
  <c r="AT434" i="5"/>
  <c r="AG435" i="5"/>
  <c r="AR437" i="5"/>
  <c r="N438" i="5"/>
  <c r="AU438" i="5" s="1"/>
  <c r="AL439" i="5"/>
  <c r="AA439" i="5"/>
  <c r="AI439" i="5"/>
  <c r="X442" i="5"/>
  <c r="AI442" i="5"/>
  <c r="O444" i="5"/>
  <c r="Z444" i="5"/>
  <c r="AK444" i="5"/>
  <c r="AT445" i="5"/>
  <c r="AI445" i="5"/>
  <c r="X446" i="5"/>
  <c r="AT446" i="5"/>
  <c r="Q466" i="5"/>
  <c r="AM466" i="5"/>
  <c r="P476" i="5"/>
  <c r="AA476" i="5"/>
  <c r="AL420" i="5"/>
  <c r="AO423" i="5"/>
  <c r="AF425" i="5"/>
  <c r="AI426" i="5"/>
  <c r="AF428" i="5"/>
  <c r="U428" i="5"/>
  <c r="AC429" i="5"/>
  <c r="AL431" i="5"/>
  <c r="AA431" i="5"/>
  <c r="AI431" i="5"/>
  <c r="AQ433" i="5"/>
  <c r="Z435" i="5"/>
  <c r="O435" i="5"/>
  <c r="AF440" i="5"/>
  <c r="U440" i="5"/>
  <c r="AI443" i="5"/>
  <c r="V449" i="5"/>
  <c r="AR449" i="5"/>
  <c r="AK456" i="5"/>
  <c r="Z456" i="5"/>
  <c r="O456" i="5"/>
  <c r="AC460" i="5"/>
  <c r="R460" i="5"/>
  <c r="W493" i="5"/>
  <c r="AH493" i="5"/>
  <c r="AS493" i="5"/>
  <c r="S500" i="5"/>
  <c r="AD500" i="5"/>
  <c r="AO500" i="5"/>
  <c r="S523" i="5"/>
  <c r="AO523" i="5"/>
  <c r="AD523" i="5"/>
  <c r="S495" i="5"/>
  <c r="AO495" i="5"/>
  <c r="AD495" i="5"/>
  <c r="S503" i="5"/>
  <c r="AO503" i="5"/>
  <c r="AD503" i="5"/>
  <c r="AC545" i="5"/>
  <c r="AN545" i="5"/>
  <c r="R545" i="5"/>
  <c r="Z420" i="5"/>
  <c r="AN422" i="5"/>
  <c r="AC424" i="5"/>
  <c r="Z425" i="5"/>
  <c r="O425" i="5"/>
  <c r="AL426" i="5"/>
  <c r="AA428" i="5"/>
  <c r="U431" i="5"/>
  <c r="AF432" i="5"/>
  <c r="U432" i="5"/>
  <c r="Y432" i="5"/>
  <c r="BF432" i="5" s="1"/>
  <c r="T435" i="5"/>
  <c r="AK435" i="5"/>
  <c r="AF436" i="5"/>
  <c r="U436" i="5"/>
  <c r="Y436" i="5"/>
  <c r="BF436" i="5" s="1"/>
  <c r="V439" i="5"/>
  <c r="AO439" i="5"/>
  <c r="AA440" i="5"/>
  <c r="O443" i="5"/>
  <c r="Z443" i="5"/>
  <c r="AK443" i="5"/>
  <c r="R444" i="5"/>
  <c r="AC444" i="5"/>
  <c r="AN444" i="5"/>
  <c r="AI446" i="5"/>
  <c r="AT447" i="5"/>
  <c r="X447" i="5"/>
  <c r="AN452" i="5"/>
  <c r="R452" i="5"/>
  <c r="Q461" i="5"/>
  <c r="AB461" i="5"/>
  <c r="T466" i="5"/>
  <c r="AP466" i="5"/>
  <c r="AC471" i="5"/>
  <c r="R471" i="5"/>
  <c r="AN471" i="5"/>
  <c r="AH483" i="5"/>
  <c r="AS483" i="5"/>
  <c r="W483" i="5"/>
  <c r="AK504" i="5"/>
  <c r="Z504" i="5"/>
  <c r="O504" i="5"/>
  <c r="AR383" i="5"/>
  <c r="AL384" i="5"/>
  <c r="AR385" i="5"/>
  <c r="AL386" i="5"/>
  <c r="AR387" i="5"/>
  <c r="AL388" i="5"/>
  <c r="AR389" i="5"/>
  <c r="AL390" i="5"/>
  <c r="AR391" i="5"/>
  <c r="AL392" i="5"/>
  <c r="AR393" i="5"/>
  <c r="AL394" i="5"/>
  <c r="AR395" i="5"/>
  <c r="AL396" i="5"/>
  <c r="AR397" i="5"/>
  <c r="AL398" i="5"/>
  <c r="AR399" i="5"/>
  <c r="AL400" i="5"/>
  <c r="AR401" i="5"/>
  <c r="AL402" i="5"/>
  <c r="AR403" i="5"/>
  <c r="AL404" i="5"/>
  <c r="AR405" i="5"/>
  <c r="AL406" i="5"/>
  <c r="AR407" i="5"/>
  <c r="AL408" i="5"/>
  <c r="AR409" i="5"/>
  <c r="AL410" i="5"/>
  <c r="AR411" i="5"/>
  <c r="AL412" i="5"/>
  <c r="AR413" i="5"/>
  <c r="AL414" i="5"/>
  <c r="AR415" i="5"/>
  <c r="AL416" i="5"/>
  <c r="AR417" i="5"/>
  <c r="AL418" i="5"/>
  <c r="AC419" i="5"/>
  <c r="AR422" i="5"/>
  <c r="AG422" i="5"/>
  <c r="AE423" i="5"/>
  <c r="AT423" i="5"/>
  <c r="T425" i="5"/>
  <c r="AK425" i="5"/>
  <c r="AN426" i="5"/>
  <c r="N428" i="5"/>
  <c r="AU428" i="5" s="1"/>
  <c r="Z429" i="5"/>
  <c r="O429" i="5"/>
  <c r="AI434" i="5"/>
  <c r="V435" i="5"/>
  <c r="AO435" i="5"/>
  <c r="AT436" i="5"/>
  <c r="S441" i="5"/>
  <c r="AB442" i="5"/>
  <c r="AM442" i="5"/>
  <c r="U443" i="5"/>
  <c r="T445" i="5"/>
  <c r="P448" i="5"/>
  <c r="AL448" i="5"/>
  <c r="AT453" i="5"/>
  <c r="X453" i="5"/>
  <c r="AO464" i="5"/>
  <c r="AD464" i="5"/>
  <c r="Y479" i="5"/>
  <c r="BF479" i="5" s="1"/>
  <c r="AJ479" i="5"/>
  <c r="BQ479" i="5" s="1"/>
  <c r="N479" i="5"/>
  <c r="AU479" i="5" s="1"/>
  <c r="O482" i="5"/>
  <c r="Z482" i="5"/>
  <c r="AQ492" i="5"/>
  <c r="U492" i="5"/>
  <c r="AF492" i="5"/>
  <c r="Y502" i="5"/>
  <c r="BF502" i="5" s="1"/>
  <c r="AJ502" i="5"/>
  <c r="BQ502" i="5" s="1"/>
  <c r="N502" i="5"/>
  <c r="AU502" i="5" s="1"/>
  <c r="AE506" i="5"/>
  <c r="AP506" i="5"/>
  <c r="T506" i="5"/>
  <c r="V515" i="5"/>
  <c r="AG515" i="5"/>
  <c r="AR515" i="5"/>
  <c r="AM408" i="5"/>
  <c r="AS409" i="5"/>
  <c r="AM410" i="5"/>
  <c r="AS411" i="5"/>
  <c r="AM412" i="5"/>
  <c r="AS413" i="5"/>
  <c r="AM414" i="5"/>
  <c r="AS415" i="5"/>
  <c r="AM416" i="5"/>
  <c r="AS417" i="5"/>
  <c r="AM418" i="5"/>
  <c r="S421" i="5"/>
  <c r="U425" i="5"/>
  <c r="AF426" i="5"/>
  <c r="U426" i="5"/>
  <c r="AC427" i="5"/>
  <c r="AL429" i="5"/>
  <c r="AA429" i="5"/>
  <c r="S429" i="5"/>
  <c r="AT432" i="5"/>
  <c r="Z437" i="5"/>
  <c r="O437" i="5"/>
  <c r="AL441" i="5"/>
  <c r="X443" i="5"/>
  <c r="U444" i="5"/>
  <c r="AF444" i="5"/>
  <c r="AQ444" i="5"/>
  <c r="O447" i="5"/>
  <c r="Z447" i="5"/>
  <c r="AK447" i="5"/>
  <c r="AP451" i="5"/>
  <c r="AE451" i="5"/>
  <c r="U452" i="5"/>
  <c r="AF452" i="5"/>
  <c r="AQ452" i="5"/>
  <c r="AJ457" i="5"/>
  <c r="BQ457" i="5" s="1"/>
  <c r="Y457" i="5"/>
  <c r="BF457" i="5" s="1"/>
  <c r="N457" i="5"/>
  <c r="AU457" i="5" s="1"/>
  <c r="W466" i="5"/>
  <c r="AH466" i="5"/>
  <c r="AS466" i="5"/>
  <c r="AI467" i="5"/>
  <c r="X467" i="5"/>
  <c r="AT467" i="5"/>
  <c r="AO470" i="5"/>
  <c r="AD470" i="5"/>
  <c r="S470" i="5"/>
  <c r="AQ478" i="5"/>
  <c r="U478" i="5"/>
  <c r="AF478" i="5"/>
  <c r="AG492" i="5"/>
  <c r="AR492" i="5"/>
  <c r="V492" i="5"/>
  <c r="AE420" i="5"/>
  <c r="AT422" i="5"/>
  <c r="AR426" i="5"/>
  <c r="AG426" i="5"/>
  <c r="AT427" i="5"/>
  <c r="N432" i="5"/>
  <c r="AU432" i="5" s="1"/>
  <c r="AC432" i="5"/>
  <c r="Z433" i="5"/>
  <c r="O433" i="5"/>
  <c r="N436" i="5"/>
  <c r="AU436" i="5" s="1"/>
  <c r="AC436" i="5"/>
  <c r="AL437" i="5"/>
  <c r="AA437" i="5"/>
  <c r="AT439" i="5"/>
  <c r="R441" i="5"/>
  <c r="AN441" i="5"/>
  <c r="AG444" i="5"/>
  <c r="V444" i="5"/>
  <c r="X445" i="5"/>
  <c r="AA449" i="5"/>
  <c r="AL449" i="5"/>
  <c r="AB450" i="5"/>
  <c r="Q450" i="5"/>
  <c r="AM450" i="5"/>
  <c r="N455" i="5"/>
  <c r="AU455" i="5" s="1"/>
  <c r="Y455" i="5"/>
  <c r="BF455" i="5" s="1"/>
  <c r="AN460" i="5"/>
  <c r="N422" i="5"/>
  <c r="AU422" i="5" s="1"/>
  <c r="Z423" i="5"/>
  <c r="O423" i="5"/>
  <c r="AF430" i="5"/>
  <c r="U430" i="5"/>
  <c r="AL433" i="5"/>
  <c r="AA433" i="5"/>
  <c r="AF438" i="5"/>
  <c r="U438" i="5"/>
  <c r="Y438" i="5"/>
  <c r="BF438" i="5" s="1"/>
  <c r="AO441" i="5"/>
  <c r="AN450" i="5"/>
  <c r="AC450" i="5"/>
  <c r="R450" i="5"/>
  <c r="O453" i="5"/>
  <c r="Z453" i="5"/>
  <c r="AK453" i="5"/>
  <c r="AG454" i="5"/>
  <c r="AR454" i="5"/>
  <c r="AI458" i="5"/>
  <c r="AT458" i="5"/>
  <c r="X458" i="5"/>
  <c r="AO459" i="5"/>
  <c r="AD459" i="5"/>
  <c r="S459" i="5"/>
  <c r="AN463" i="5"/>
  <c r="N467" i="5"/>
  <c r="AU467" i="5" s="1"/>
  <c r="AJ467" i="5"/>
  <c r="BQ467" i="5" s="1"/>
  <c r="Y467" i="5"/>
  <c r="BF467" i="5" s="1"/>
  <c r="X476" i="5"/>
  <c r="AI476" i="5"/>
  <c r="AT476" i="5"/>
  <c r="AL476" i="5"/>
  <c r="AQ494" i="5"/>
  <c r="U494" i="5"/>
  <c r="AF494" i="5"/>
  <c r="U542" i="5"/>
  <c r="AF542" i="5"/>
  <c r="AQ542" i="5"/>
  <c r="AL423" i="5"/>
  <c r="AA423" i="5"/>
  <c r="S423" i="5"/>
  <c r="V424" i="5"/>
  <c r="AT426" i="5"/>
  <c r="AN429" i="5"/>
  <c r="AR430" i="5"/>
  <c r="AG430" i="5"/>
  <c r="AQ430" i="5"/>
  <c r="AT431" i="5"/>
  <c r="T433" i="5"/>
  <c r="AN437" i="5"/>
  <c r="AR438" i="5"/>
  <c r="AG438" i="5"/>
  <c r="AQ438" i="5"/>
  <c r="AP441" i="5"/>
  <c r="AE441" i="5"/>
  <c r="X444" i="5"/>
  <c r="AI444" i="5"/>
  <c r="AT444" i="5"/>
  <c r="U446" i="5"/>
  <c r="AF446" i="5"/>
  <c r="AQ446" i="5"/>
  <c r="R447" i="5"/>
  <c r="AC447" i="5"/>
  <c r="AH451" i="5"/>
  <c r="AS451" i="5"/>
  <c r="W451" i="5"/>
  <c r="X452" i="5"/>
  <c r="AI452" i="5"/>
  <c r="AT452" i="5"/>
  <c r="AA453" i="5"/>
  <c r="AL453" i="5"/>
  <c r="P453" i="5"/>
  <c r="Q457" i="5"/>
  <c r="AB457" i="5"/>
  <c r="AM457" i="5"/>
  <c r="Q462" i="5"/>
  <c r="AM462" i="5"/>
  <c r="AB462" i="5"/>
  <c r="R463" i="5"/>
  <c r="AA473" i="5"/>
  <c r="AL473" i="5"/>
  <c r="P473" i="5"/>
  <c r="V501" i="5"/>
  <c r="AG501" i="5"/>
  <c r="AR501" i="5"/>
  <c r="Q517" i="5"/>
  <c r="AB517" i="5"/>
  <c r="AM517" i="5"/>
  <c r="W443" i="5"/>
  <c r="T447" i="5"/>
  <c r="U448" i="5"/>
  <c r="AF448" i="5"/>
  <c r="Y448" i="5"/>
  <c r="BF448" i="5" s="1"/>
  <c r="AE449" i="5"/>
  <c r="AI450" i="5"/>
  <c r="AO451" i="5"/>
  <c r="AA452" i="5"/>
  <c r="AG453" i="5"/>
  <c r="AI455" i="5"/>
  <c r="X455" i="5"/>
  <c r="R459" i="5"/>
  <c r="AH460" i="5"/>
  <c r="Z462" i="5"/>
  <c r="O462" i="5"/>
  <c r="AK462" i="5"/>
  <c r="AC464" i="5"/>
  <c r="R464" i="5"/>
  <c r="AM464" i="5"/>
  <c r="AC465" i="5"/>
  <c r="AN465" i="5"/>
  <c r="Z466" i="5"/>
  <c r="Y469" i="5"/>
  <c r="BF469" i="5" s="1"/>
  <c r="V480" i="5"/>
  <c r="AG480" i="5"/>
  <c r="AR480" i="5"/>
  <c r="AD481" i="5"/>
  <c r="AO481" i="5"/>
  <c r="S481" i="5"/>
  <c r="Q486" i="5"/>
  <c r="AB486" i="5"/>
  <c r="AM486" i="5"/>
  <c r="AK499" i="5"/>
  <c r="O499" i="5"/>
  <c r="Z499" i="5"/>
  <c r="AQ501" i="5"/>
  <c r="U501" i="5"/>
  <c r="AF501" i="5"/>
  <c r="AO443" i="5"/>
  <c r="O449" i="5"/>
  <c r="Z449" i="5"/>
  <c r="T453" i="5"/>
  <c r="U454" i="5"/>
  <c r="AF454" i="5"/>
  <c r="Y454" i="5"/>
  <c r="BF454" i="5" s="1"/>
  <c r="U456" i="5"/>
  <c r="Q458" i="5"/>
  <c r="AM458" i="5"/>
  <c r="Q460" i="5"/>
  <c r="AB460" i="5"/>
  <c r="AM460" i="5"/>
  <c r="AC461" i="5"/>
  <c r="AN461" i="5"/>
  <c r="AQ462" i="5"/>
  <c r="Z464" i="5"/>
  <c r="Y465" i="5"/>
  <c r="BF465" i="5" s="1"/>
  <c r="AT465" i="5"/>
  <c r="AF468" i="5"/>
  <c r="AQ468" i="5"/>
  <c r="U468" i="5"/>
  <c r="Q472" i="5"/>
  <c r="AB472" i="5"/>
  <c r="AM472" i="5"/>
  <c r="AH473" i="5"/>
  <c r="V478" i="5"/>
  <c r="AG478" i="5"/>
  <c r="AR478" i="5"/>
  <c r="Y484" i="5"/>
  <c r="BF484" i="5" s="1"/>
  <c r="AJ484" i="5"/>
  <c r="BQ484" i="5" s="1"/>
  <c r="Y489" i="5"/>
  <c r="BF489" i="5" s="1"/>
  <c r="AJ489" i="5"/>
  <c r="BQ489" i="5" s="1"/>
  <c r="N489" i="5"/>
  <c r="AU489" i="5" s="1"/>
  <c r="AA524" i="5"/>
  <c r="AL524" i="5"/>
  <c r="P524" i="5"/>
  <c r="U532" i="5"/>
  <c r="AQ532" i="5"/>
  <c r="AF532" i="5"/>
  <c r="O445" i="5"/>
  <c r="Z445" i="5"/>
  <c r="T449" i="5"/>
  <c r="U450" i="5"/>
  <c r="AF450" i="5"/>
  <c r="AO453" i="5"/>
  <c r="AO456" i="5"/>
  <c r="S456" i="5"/>
  <c r="AC457" i="5"/>
  <c r="R457" i="5"/>
  <c r="AN457" i="5"/>
  <c r="AO458" i="5"/>
  <c r="AD458" i="5"/>
  <c r="AP459" i="5"/>
  <c r="AP461" i="5"/>
  <c r="AE461" i="5"/>
  <c r="AQ461" i="5"/>
  <c r="Z467" i="5"/>
  <c r="AK467" i="5"/>
  <c r="W468" i="5"/>
  <c r="AH468" i="5"/>
  <c r="S472" i="5"/>
  <c r="AD472" i="5"/>
  <c r="AK477" i="5"/>
  <c r="Z477" i="5"/>
  <c r="Z480" i="5"/>
  <c r="O480" i="5"/>
  <c r="AR486" i="5"/>
  <c r="AG486" i="5"/>
  <c r="V486" i="5"/>
  <c r="T487" i="5"/>
  <c r="AE487" i="5"/>
  <c r="AP487" i="5"/>
  <c r="W491" i="5"/>
  <c r="AS491" i="5"/>
  <c r="Y493" i="5"/>
  <c r="BF493" i="5" s="1"/>
  <c r="AJ493" i="5"/>
  <c r="N493" i="5"/>
  <c r="AU493" i="5" s="1"/>
  <c r="P528" i="5"/>
  <c r="AA528" i="5"/>
  <c r="AL528" i="5"/>
  <c r="S530" i="5"/>
  <c r="AD530" i="5"/>
  <c r="AO530" i="5"/>
  <c r="W568" i="5"/>
  <c r="AH568" i="5"/>
  <c r="AS568" i="5"/>
  <c r="AA445" i="5"/>
  <c r="AL445" i="5"/>
  <c r="Q448" i="5"/>
  <c r="AN449" i="5"/>
  <c r="AG450" i="5"/>
  <c r="AR450" i="5"/>
  <c r="AQ450" i="5"/>
  <c r="AP455" i="5"/>
  <c r="AQ456" i="5"/>
  <c r="AE458" i="5"/>
  <c r="T458" i="5"/>
  <c r="AI470" i="5"/>
  <c r="AT470" i="5"/>
  <c r="W471" i="5"/>
  <c r="AS471" i="5"/>
  <c r="AK475" i="5"/>
  <c r="Z475" i="5"/>
  <c r="O475" i="5"/>
  <c r="AA480" i="5"/>
  <c r="AL480" i="5"/>
  <c r="P480" i="5"/>
  <c r="W510" i="5"/>
  <c r="AH510" i="5"/>
  <c r="AR453" i="5"/>
  <c r="N454" i="5"/>
  <c r="AU454" i="5" s="1"/>
  <c r="AO455" i="5"/>
  <c r="S455" i="5"/>
  <c r="AQ460" i="5"/>
  <c r="AF460" i="5"/>
  <c r="AI463" i="5"/>
  <c r="X463" i="5"/>
  <c r="N465" i="5"/>
  <c r="AU465" i="5" s="1"/>
  <c r="AK466" i="5"/>
  <c r="N469" i="5"/>
  <c r="AU469" i="5" s="1"/>
  <c r="AI471" i="5"/>
  <c r="X471" i="5"/>
  <c r="AT471" i="5"/>
  <c r="P474" i="5"/>
  <c r="AA474" i="5"/>
  <c r="AL474" i="5"/>
  <c r="AA475" i="5"/>
  <c r="AL475" i="5"/>
  <c r="AE482" i="5"/>
  <c r="T482" i="5"/>
  <c r="AP482" i="5"/>
  <c r="Q519" i="5"/>
  <c r="AB519" i="5"/>
  <c r="AM519" i="5"/>
  <c r="AE534" i="5"/>
  <c r="AP534" i="5"/>
  <c r="T534" i="5"/>
  <c r="AN445" i="5"/>
  <c r="AG446" i="5"/>
  <c r="AR446" i="5"/>
  <c r="O451" i="5"/>
  <c r="Z451" i="5"/>
  <c r="AI451" i="5"/>
  <c r="AM452" i="5"/>
  <c r="AF457" i="5"/>
  <c r="U457" i="5"/>
  <c r="AS459" i="5"/>
  <c r="AE462" i="5"/>
  <c r="Y468" i="5"/>
  <c r="BF468" i="5" s="1"/>
  <c r="AJ468" i="5"/>
  <c r="BQ468" i="5" s="1"/>
  <c r="AQ482" i="5"/>
  <c r="AF482" i="5"/>
  <c r="AQ497" i="5"/>
  <c r="U497" i="5"/>
  <c r="AF497" i="5"/>
  <c r="T443" i="5"/>
  <c r="AO445" i="5"/>
  <c r="AG447" i="5"/>
  <c r="AA451" i="5"/>
  <c r="AL451" i="5"/>
  <c r="Q454" i="5"/>
  <c r="AD455" i="5"/>
  <c r="AT455" i="5"/>
  <c r="W458" i="5"/>
  <c r="AS458" i="5"/>
  <c r="AH458" i="5"/>
  <c r="AB458" i="5"/>
  <c r="AI459" i="5"/>
  <c r="X459" i="5"/>
  <c r="AT459" i="5"/>
  <c r="AD460" i="5"/>
  <c r="Y463" i="5"/>
  <c r="BF463" i="5" s="1"/>
  <c r="N463" i="5"/>
  <c r="AU463" i="5" s="1"/>
  <c r="AH463" i="5"/>
  <c r="AH464" i="5"/>
  <c r="AS472" i="5"/>
  <c r="W472" i="5"/>
  <c r="AH472" i="5"/>
  <c r="AS473" i="5"/>
  <c r="S477" i="5"/>
  <c r="AD477" i="5"/>
  <c r="AO477" i="5"/>
  <c r="P478" i="5"/>
  <c r="AA478" i="5"/>
  <c r="AL478" i="5"/>
  <c r="AN481" i="5"/>
  <c r="AE484" i="5"/>
  <c r="T484" i="5"/>
  <c r="AP484" i="5"/>
  <c r="S508" i="5"/>
  <c r="AD508" i="5"/>
  <c r="AO508" i="5"/>
  <c r="S533" i="5"/>
  <c r="AD533" i="5"/>
  <c r="AO533" i="5"/>
  <c r="AA447" i="5"/>
  <c r="AL447" i="5"/>
  <c r="AC449" i="5"/>
  <c r="AN451" i="5"/>
  <c r="AG452" i="5"/>
  <c r="AR452" i="5"/>
  <c r="W455" i="5"/>
  <c r="AH455" i="5"/>
  <c r="AI457" i="5"/>
  <c r="AT457" i="5"/>
  <c r="AH459" i="5"/>
  <c r="AF461" i="5"/>
  <c r="AM465" i="5"/>
  <c r="X466" i="5"/>
  <c r="AS468" i="5"/>
  <c r="U470" i="5"/>
  <c r="AQ470" i="5"/>
  <c r="Q473" i="5"/>
  <c r="AM473" i="5"/>
  <c r="AB473" i="5"/>
  <c r="T485" i="5"/>
  <c r="AP485" i="5"/>
  <c r="S507" i="5"/>
  <c r="AO507" i="5"/>
  <c r="AD507" i="5"/>
  <c r="Y509" i="5"/>
  <c r="BF509" i="5" s="1"/>
  <c r="AJ509" i="5"/>
  <c r="BQ509" i="5" s="1"/>
  <c r="N509" i="5"/>
  <c r="AU509" i="5" s="1"/>
  <c r="AA518" i="5"/>
  <c r="AL518" i="5"/>
  <c r="P518" i="5"/>
  <c r="AO542" i="5"/>
  <c r="S542" i="5"/>
  <c r="AD542" i="5"/>
  <c r="AF472" i="5"/>
  <c r="S476" i="5"/>
  <c r="AO476" i="5"/>
  <c r="AB485" i="5"/>
  <c r="AM485" i="5"/>
  <c r="AQ489" i="5"/>
  <c r="T490" i="5"/>
  <c r="AE491" i="5"/>
  <c r="AP491" i="5"/>
  <c r="AA498" i="5"/>
  <c r="AL498" i="5"/>
  <c r="AR505" i="5"/>
  <c r="V505" i="5"/>
  <c r="S511" i="5"/>
  <c r="AO511" i="5"/>
  <c r="AD511" i="5"/>
  <c r="O535" i="5"/>
  <c r="Z535" i="5"/>
  <c r="AK535" i="5"/>
  <c r="AK553" i="5"/>
  <c r="O553" i="5"/>
  <c r="Z553" i="5"/>
  <c r="AM560" i="5"/>
  <c r="Q560" i="5"/>
  <c r="AB560" i="5"/>
  <c r="AS476" i="5"/>
  <c r="AM479" i="5"/>
  <c r="AI482" i="5"/>
  <c r="V488" i="5"/>
  <c r="AR488" i="5"/>
  <c r="AA489" i="5"/>
  <c r="AB490" i="5"/>
  <c r="AM490" i="5"/>
  <c r="AF491" i="5"/>
  <c r="S497" i="5"/>
  <c r="AO497" i="5"/>
  <c r="AD497" i="5"/>
  <c r="W500" i="5"/>
  <c r="AH500" i="5"/>
  <c r="AS500" i="5"/>
  <c r="AE511" i="5"/>
  <c r="T511" i="5"/>
  <c r="Y518" i="5"/>
  <c r="BF518" i="5" s="1"/>
  <c r="N518" i="5"/>
  <c r="AU518" i="5" s="1"/>
  <c r="AQ529" i="5"/>
  <c r="U529" i="5"/>
  <c r="AQ531" i="5"/>
  <c r="U531" i="5"/>
  <c r="AF531" i="5"/>
  <c r="N583" i="5"/>
  <c r="AU583" i="5" s="1"/>
  <c r="Y583" i="5"/>
  <c r="BF583" i="5" s="1"/>
  <c r="AJ583" i="5"/>
  <c r="BQ583" i="5" s="1"/>
  <c r="W606" i="5"/>
  <c r="AS606" i="5"/>
  <c r="AH606" i="5"/>
  <c r="AT460" i="5"/>
  <c r="AS461" i="5"/>
  <c r="Z465" i="5"/>
  <c r="Y466" i="5"/>
  <c r="BF466" i="5" s="1"/>
  <c r="U469" i="5"/>
  <c r="T470" i="5"/>
  <c r="AH470" i="5"/>
  <c r="S471" i="5"/>
  <c r="R472" i="5"/>
  <c r="Z473" i="5"/>
  <c r="AP473" i="5"/>
  <c r="Q474" i="5"/>
  <c r="AO475" i="5"/>
  <c r="AG477" i="5"/>
  <c r="S479" i="5"/>
  <c r="AD479" i="5"/>
  <c r="N482" i="5"/>
  <c r="AU482" i="5" s="1"/>
  <c r="Y482" i="5"/>
  <c r="BF482" i="5" s="1"/>
  <c r="AJ482" i="5"/>
  <c r="BQ482" i="5" s="1"/>
  <c r="V483" i="5"/>
  <c r="AG483" i="5"/>
  <c r="AR483" i="5"/>
  <c r="AC483" i="5"/>
  <c r="W488" i="5"/>
  <c r="AH488" i="5"/>
  <c r="AS488" i="5"/>
  <c r="AG488" i="5"/>
  <c r="Y494" i="5"/>
  <c r="BF494" i="5" s="1"/>
  <c r="AJ494" i="5"/>
  <c r="BQ494" i="5" s="1"/>
  <c r="N494" i="5"/>
  <c r="AU494" i="5" s="1"/>
  <c r="AE497" i="5"/>
  <c r="T497" i="5"/>
  <c r="AQ511" i="5"/>
  <c r="U511" i="5"/>
  <c r="AF511" i="5"/>
  <c r="AA514" i="5"/>
  <c r="AL514" i="5"/>
  <c r="P514" i="5"/>
  <c r="AK518" i="5"/>
  <c r="Z518" i="5"/>
  <c r="P522" i="5"/>
  <c r="AA522" i="5"/>
  <c r="X469" i="5"/>
  <c r="U472" i="5"/>
  <c r="AJ472" i="5"/>
  <c r="BQ472" i="5" s="1"/>
  <c r="AH475" i="5"/>
  <c r="AS475" i="5"/>
  <c r="Y477" i="5"/>
  <c r="BF477" i="5" s="1"/>
  <c r="N477" i="5"/>
  <c r="AU477" i="5" s="1"/>
  <c r="AK496" i="5"/>
  <c r="Z496" i="5"/>
  <c r="AG497" i="5"/>
  <c r="AR497" i="5"/>
  <c r="AE498" i="5"/>
  <c r="AP498" i="5"/>
  <c r="AK503" i="5"/>
  <c r="O503" i="5"/>
  <c r="Z503" i="5"/>
  <c r="Y505" i="5"/>
  <c r="BF505" i="5" s="1"/>
  <c r="AJ505" i="5"/>
  <c r="BQ505" i="5" s="1"/>
  <c r="N505" i="5"/>
  <c r="AU505" i="5" s="1"/>
  <c r="AQ515" i="5"/>
  <c r="U515" i="5"/>
  <c r="AF515" i="5"/>
  <c r="Q525" i="5"/>
  <c r="AB525" i="5"/>
  <c r="AM525" i="5"/>
  <c r="AI529" i="5"/>
  <c r="AT529" i="5"/>
  <c r="X529" i="5"/>
  <c r="AC541" i="5"/>
  <c r="R541" i="5"/>
  <c r="AN541" i="5"/>
  <c r="AQ546" i="5"/>
  <c r="AF546" i="5"/>
  <c r="U546" i="5"/>
  <c r="AN550" i="5"/>
  <c r="R550" i="5"/>
  <c r="AA580" i="5"/>
  <c r="P580" i="5"/>
  <c r="AL580" i="5"/>
  <c r="AB455" i="5"/>
  <c r="AH462" i="5"/>
  <c r="AT464" i="5"/>
  <c r="AS465" i="5"/>
  <c r="AB467" i="5"/>
  <c r="AN469" i="5"/>
  <c r="AM470" i="5"/>
  <c r="Y473" i="5"/>
  <c r="BF473" i="5" s="1"/>
  <c r="N473" i="5"/>
  <c r="AU473" i="5" s="1"/>
  <c r="AE473" i="5"/>
  <c r="N475" i="5"/>
  <c r="AU475" i="5" s="1"/>
  <c r="AH476" i="5"/>
  <c r="T477" i="5"/>
  <c r="Y478" i="5"/>
  <c r="BF478" i="5" s="1"/>
  <c r="AB479" i="5"/>
  <c r="AE486" i="5"/>
  <c r="AP486" i="5"/>
  <c r="AK489" i="5"/>
  <c r="Z489" i="5"/>
  <c r="P489" i="5"/>
  <c r="Q495" i="5"/>
  <c r="AB495" i="5"/>
  <c r="AM495" i="5"/>
  <c r="AM496" i="5"/>
  <c r="Q496" i="5"/>
  <c r="Q503" i="5"/>
  <c r="AB503" i="5"/>
  <c r="AM503" i="5"/>
  <c r="S512" i="5"/>
  <c r="AD512" i="5"/>
  <c r="AO512" i="5"/>
  <c r="Y513" i="5"/>
  <c r="BF513" i="5" s="1"/>
  <c r="AJ513" i="5"/>
  <c r="BQ513" i="5" s="1"/>
  <c r="N513" i="5"/>
  <c r="AU513" i="5" s="1"/>
  <c r="S516" i="5"/>
  <c r="AD516" i="5"/>
  <c r="N524" i="5"/>
  <c r="AU524" i="5" s="1"/>
  <c r="S525" i="5"/>
  <c r="AO525" i="5"/>
  <c r="AD525" i="5"/>
  <c r="AG532" i="5"/>
  <c r="AR532" i="5"/>
  <c r="V532" i="5"/>
  <c r="O537" i="5"/>
  <c r="Z537" i="5"/>
  <c r="AK537" i="5"/>
  <c r="AO547" i="5"/>
  <c r="AD547" i="5"/>
  <c r="AE550" i="5"/>
  <c r="AP550" i="5"/>
  <c r="T550" i="5"/>
  <c r="AE474" i="5"/>
  <c r="AP474" i="5"/>
  <c r="N480" i="5"/>
  <c r="AU480" i="5" s="1"/>
  <c r="Y480" i="5"/>
  <c r="BF480" i="5" s="1"/>
  <c r="AJ480" i="5"/>
  <c r="BQ480" i="5" s="1"/>
  <c r="Q481" i="5"/>
  <c r="AB481" i="5"/>
  <c r="AM481" i="5"/>
  <c r="S482" i="5"/>
  <c r="AD482" i="5"/>
  <c r="AK483" i="5"/>
  <c r="O483" i="5"/>
  <c r="X484" i="5"/>
  <c r="AT484" i="5"/>
  <c r="AI484" i="5"/>
  <c r="W490" i="5"/>
  <c r="AH490" i="5"/>
  <c r="AE492" i="5"/>
  <c r="T492" i="5"/>
  <c r="AP492" i="5"/>
  <c r="Y504" i="5"/>
  <c r="BF504" i="5" s="1"/>
  <c r="AJ504" i="5"/>
  <c r="BQ504" i="5" s="1"/>
  <c r="Q507" i="5"/>
  <c r="AB507" i="5"/>
  <c r="AE516" i="5"/>
  <c r="AP516" i="5"/>
  <c r="T516" i="5"/>
  <c r="AJ524" i="5"/>
  <c r="BQ524" i="5" s="1"/>
  <c r="AA537" i="5"/>
  <c r="AL537" i="5"/>
  <c r="P537" i="5"/>
  <c r="AQ541" i="5"/>
  <c r="U541" i="5"/>
  <c r="AF541" i="5"/>
  <c r="AM544" i="5"/>
  <c r="Q544" i="5"/>
  <c r="AB544" i="5"/>
  <c r="AJ551" i="5"/>
  <c r="BQ551" i="5" s="1"/>
  <c r="N551" i="5"/>
  <c r="AU551" i="5" s="1"/>
  <c r="Y551" i="5"/>
  <c r="BF551" i="5" s="1"/>
  <c r="S467" i="5"/>
  <c r="R468" i="5"/>
  <c r="AO480" i="5"/>
  <c r="AR481" i="5"/>
  <c r="AG482" i="5"/>
  <c r="AR482" i="5"/>
  <c r="AK485" i="5"/>
  <c r="O485" i="5"/>
  <c r="Z485" i="5"/>
  <c r="R485" i="5"/>
  <c r="AG487" i="5"/>
  <c r="AR487" i="5"/>
  <c r="Q490" i="5"/>
  <c r="R491" i="5"/>
  <c r="AC491" i="5"/>
  <c r="AN491" i="5"/>
  <c r="AH492" i="5"/>
  <c r="AS492" i="5"/>
  <c r="AQ495" i="5"/>
  <c r="AF495" i="5"/>
  <c r="Q498" i="5"/>
  <c r="AG499" i="5"/>
  <c r="AE500" i="5"/>
  <c r="AP500" i="5"/>
  <c r="AA502" i="5"/>
  <c r="AL502" i="5"/>
  <c r="P502" i="5"/>
  <c r="W516" i="5"/>
  <c r="AH516" i="5"/>
  <c r="AS516" i="5"/>
  <c r="AL522" i="5"/>
  <c r="AE523" i="5"/>
  <c r="T523" i="5"/>
  <c r="S537" i="5"/>
  <c r="AD537" i="5"/>
  <c r="AO537" i="5"/>
  <c r="O560" i="5"/>
  <c r="AK560" i="5"/>
  <c r="Z560" i="5"/>
  <c r="AN462" i="5"/>
  <c r="AM463" i="5"/>
  <c r="X464" i="5"/>
  <c r="AH467" i="5"/>
  <c r="S468" i="5"/>
  <c r="R469" i="5"/>
  <c r="AT469" i="5"/>
  <c r="AS470" i="5"/>
  <c r="AD471" i="5"/>
  <c r="V473" i="5"/>
  <c r="AJ475" i="5"/>
  <c r="BQ475" i="5" s="1"/>
  <c r="AF477" i="5"/>
  <c r="AQ477" i="5"/>
  <c r="AI478" i="5"/>
  <c r="AT478" i="5"/>
  <c r="O490" i="5"/>
  <c r="Z490" i="5"/>
  <c r="AK490" i="5"/>
  <c r="AP490" i="5"/>
  <c r="AD491" i="5"/>
  <c r="AO491" i="5"/>
  <c r="W494" i="5"/>
  <c r="AH494" i="5"/>
  <c r="AS494" i="5"/>
  <c r="V497" i="5"/>
  <c r="AP497" i="5"/>
  <c r="AK498" i="5"/>
  <c r="O498" i="5"/>
  <c r="Z498" i="5"/>
  <c r="W499" i="5"/>
  <c r="AH499" i="5"/>
  <c r="AQ500" i="5"/>
  <c r="AF500" i="5"/>
  <c r="AG505" i="5"/>
  <c r="AQ507" i="5"/>
  <c r="AF507" i="5"/>
  <c r="AK508" i="5"/>
  <c r="O508" i="5"/>
  <c r="Z508" i="5"/>
  <c r="Y510" i="5"/>
  <c r="BF510" i="5" s="1"/>
  <c r="AJ510" i="5"/>
  <c r="BQ510" i="5" s="1"/>
  <c r="N510" i="5"/>
  <c r="AU510" i="5" s="1"/>
  <c r="N514" i="5"/>
  <c r="AU514" i="5" s="1"/>
  <c r="AJ514" i="5"/>
  <c r="BQ514" i="5" s="1"/>
  <c r="S519" i="5"/>
  <c r="AO519" i="5"/>
  <c r="AD519" i="5"/>
  <c r="AQ523" i="5"/>
  <c r="U523" i="5"/>
  <c r="AF523" i="5"/>
  <c r="S531" i="5"/>
  <c r="AD531" i="5"/>
  <c r="AO531" i="5"/>
  <c r="Q536" i="5"/>
  <c r="AB536" i="5"/>
  <c r="AM536" i="5"/>
  <c r="AM610" i="5"/>
  <c r="Q610" i="5"/>
  <c r="AB610" i="5"/>
  <c r="AL477" i="5"/>
  <c r="AQ479" i="5"/>
  <c r="T480" i="5"/>
  <c r="AL482" i="5"/>
  <c r="AO483" i="5"/>
  <c r="AD484" i="5"/>
  <c r="AJ486" i="5"/>
  <c r="BQ486" i="5" s="1"/>
  <c r="Z487" i="5"/>
  <c r="AM487" i="5"/>
  <c r="AO488" i="5"/>
  <c r="AR489" i="5"/>
  <c r="U490" i="5"/>
  <c r="AJ491" i="5"/>
  <c r="BQ491" i="5" s="1"/>
  <c r="AM492" i="5"/>
  <c r="AP493" i="5"/>
  <c r="W495" i="5"/>
  <c r="U498" i="5"/>
  <c r="AF499" i="5"/>
  <c r="Z500" i="5"/>
  <c r="AB501" i="5"/>
  <c r="U503" i="5"/>
  <c r="AF505" i="5"/>
  <c r="W506" i="5"/>
  <c r="AH506" i="5"/>
  <c r="AA506" i="5"/>
  <c r="AP507" i="5"/>
  <c r="AE512" i="5"/>
  <c r="AP512" i="5"/>
  <c r="Q513" i="5"/>
  <c r="AB513" i="5"/>
  <c r="T513" i="5"/>
  <c r="Z516" i="5"/>
  <c r="S517" i="5"/>
  <c r="AO517" i="5"/>
  <c r="U519" i="5"/>
  <c r="W520" i="5"/>
  <c r="AH520" i="5"/>
  <c r="AS520" i="5"/>
  <c r="AA520" i="5"/>
  <c r="AG521" i="5"/>
  <c r="S522" i="5"/>
  <c r="AD522" i="5"/>
  <c r="U525" i="5"/>
  <c r="W526" i="5"/>
  <c r="AH526" i="5"/>
  <c r="AS526" i="5"/>
  <c r="AA526" i="5"/>
  <c r="AG527" i="5"/>
  <c r="AO528" i="5"/>
  <c r="S528" i="5"/>
  <c r="AD528" i="5"/>
  <c r="W529" i="5"/>
  <c r="AH529" i="5"/>
  <c r="AS529" i="5"/>
  <c r="W533" i="5"/>
  <c r="AC536" i="5"/>
  <c r="AN536" i="5"/>
  <c r="T544" i="5"/>
  <c r="U545" i="5"/>
  <c r="AF545" i="5"/>
  <c r="AQ545" i="5"/>
  <c r="AC547" i="5"/>
  <c r="R547" i="5"/>
  <c r="AN547" i="5"/>
  <c r="AI552" i="5"/>
  <c r="AT552" i="5"/>
  <c r="X552" i="5"/>
  <c r="AM566" i="5"/>
  <c r="Q566" i="5"/>
  <c r="AB566" i="5"/>
  <c r="W584" i="5"/>
  <c r="AS584" i="5"/>
  <c r="AH584" i="5"/>
  <c r="AO601" i="5"/>
  <c r="S601" i="5"/>
  <c r="AD601" i="5"/>
  <c r="AN477" i="5"/>
  <c r="AP478" i="5"/>
  <c r="AS479" i="5"/>
  <c r="AL481" i="5"/>
  <c r="AQ483" i="5"/>
  <c r="AL486" i="5"/>
  <c r="AO487" i="5"/>
  <c r="AD488" i="5"/>
  <c r="AJ490" i="5"/>
  <c r="BQ490" i="5" s="1"/>
  <c r="Z491" i="5"/>
  <c r="AM491" i="5"/>
  <c r="AB492" i="5"/>
  <c r="AO492" i="5"/>
  <c r="AE493" i="5"/>
  <c r="AR493" i="5"/>
  <c r="Z495" i="5"/>
  <c r="AB500" i="5"/>
  <c r="Y501" i="5"/>
  <c r="BF501" i="5" s="1"/>
  <c r="AJ501" i="5"/>
  <c r="BQ501" i="5" s="1"/>
  <c r="AP503" i="5"/>
  <c r="AE508" i="5"/>
  <c r="AP508" i="5"/>
  <c r="Q509" i="5"/>
  <c r="AB509" i="5"/>
  <c r="T509" i="5"/>
  <c r="Z512" i="5"/>
  <c r="S513" i="5"/>
  <c r="AO513" i="5"/>
  <c r="V513" i="5"/>
  <c r="Y515" i="5"/>
  <c r="BF515" i="5" s="1"/>
  <c r="AJ515" i="5"/>
  <c r="BQ515" i="5" s="1"/>
  <c r="S518" i="5"/>
  <c r="AD518" i="5"/>
  <c r="AE533" i="5"/>
  <c r="AP533" i="5"/>
  <c r="AH539" i="5"/>
  <c r="Q549" i="5"/>
  <c r="AM549" i="5"/>
  <c r="AC551" i="5"/>
  <c r="R551" i="5"/>
  <c r="U567" i="5"/>
  <c r="AQ567" i="5"/>
  <c r="AF567" i="5"/>
  <c r="U484" i="5"/>
  <c r="AH484" i="5"/>
  <c r="AJ485" i="5"/>
  <c r="BQ485" i="5" s="1"/>
  <c r="AF488" i="5"/>
  <c r="AR495" i="5"/>
  <c r="U496" i="5"/>
  <c r="S504" i="5"/>
  <c r="AD504" i="5"/>
  <c r="AM509" i="5"/>
  <c r="W512" i="5"/>
  <c r="AH512" i="5"/>
  <c r="AA512" i="5"/>
  <c r="AP513" i="5"/>
  <c r="AE518" i="5"/>
  <c r="AP518" i="5"/>
  <c r="AO518" i="5"/>
  <c r="Q521" i="5"/>
  <c r="AB521" i="5"/>
  <c r="AM521" i="5"/>
  <c r="Z522" i="5"/>
  <c r="Q527" i="5"/>
  <c r="AB527" i="5"/>
  <c r="AM527" i="5"/>
  <c r="Z528" i="5"/>
  <c r="U530" i="5"/>
  <c r="AF530" i="5"/>
  <c r="AQ530" i="5"/>
  <c r="AQ536" i="5"/>
  <c r="U536" i="5"/>
  <c r="O543" i="5"/>
  <c r="Z543" i="5"/>
  <c r="O546" i="5"/>
  <c r="Z546" i="5"/>
  <c r="AI550" i="5"/>
  <c r="X550" i="5"/>
  <c r="AT550" i="5"/>
  <c r="O552" i="5"/>
  <c r="AK552" i="5"/>
  <c r="Z552" i="5"/>
  <c r="AA562" i="5"/>
  <c r="AL562" i="5"/>
  <c r="P562" i="5"/>
  <c r="AE570" i="5"/>
  <c r="T570" i="5"/>
  <c r="AP570" i="5"/>
  <c r="O491" i="5"/>
  <c r="AB491" i="5"/>
  <c r="AD492" i="5"/>
  <c r="AG493" i="5"/>
  <c r="U499" i="5"/>
  <c r="O500" i="5"/>
  <c r="S502" i="5"/>
  <c r="AD502" i="5"/>
  <c r="AE504" i="5"/>
  <c r="AP504" i="5"/>
  <c r="AO504" i="5"/>
  <c r="Q505" i="5"/>
  <c r="AB505" i="5"/>
  <c r="T505" i="5"/>
  <c r="P506" i="5"/>
  <c r="S509" i="5"/>
  <c r="AO509" i="5"/>
  <c r="V509" i="5"/>
  <c r="Y511" i="5"/>
  <c r="BF511" i="5" s="1"/>
  <c r="AJ511" i="5"/>
  <c r="BQ511" i="5" s="1"/>
  <c r="S514" i="5"/>
  <c r="AD514" i="5"/>
  <c r="O516" i="5"/>
  <c r="P520" i="5"/>
  <c r="U521" i="5"/>
  <c r="W522" i="5"/>
  <c r="AH522" i="5"/>
  <c r="AS522" i="5"/>
  <c r="S524" i="5"/>
  <c r="AD524" i="5"/>
  <c r="P526" i="5"/>
  <c r="U527" i="5"/>
  <c r="W528" i="5"/>
  <c r="AH528" i="5"/>
  <c r="AS528" i="5"/>
  <c r="AK529" i="5"/>
  <c r="O529" i="5"/>
  <c r="AK534" i="5"/>
  <c r="O534" i="5"/>
  <c r="AF535" i="5"/>
  <c r="AF536" i="5"/>
  <c r="AK538" i="5"/>
  <c r="O538" i="5"/>
  <c r="Z538" i="5"/>
  <c r="Y540" i="5"/>
  <c r="BF540" i="5" s="1"/>
  <c r="AJ540" i="5"/>
  <c r="BQ540" i="5" s="1"/>
  <c r="AG547" i="5"/>
  <c r="AR547" i="5"/>
  <c r="AO549" i="5"/>
  <c r="AD549" i="5"/>
  <c r="AB549" i="5"/>
  <c r="U563" i="5"/>
  <c r="AF563" i="5"/>
  <c r="AQ563" i="5"/>
  <c r="Q565" i="5"/>
  <c r="AM565" i="5"/>
  <c r="X571" i="5"/>
  <c r="AT571" i="5"/>
  <c r="AI571" i="5"/>
  <c r="AA574" i="5"/>
  <c r="P574" i="5"/>
  <c r="AL574" i="5"/>
  <c r="AI620" i="5"/>
  <c r="AT620" i="5"/>
  <c r="X620" i="5"/>
  <c r="AH625" i="5"/>
  <c r="W625" i="5"/>
  <c r="AS625" i="5"/>
  <c r="U488" i="5"/>
  <c r="T494" i="5"/>
  <c r="S499" i="5"/>
  <c r="AO499" i="5"/>
  <c r="T501" i="5"/>
  <c r="AE502" i="5"/>
  <c r="AP502" i="5"/>
  <c r="U505" i="5"/>
  <c r="W508" i="5"/>
  <c r="AH508" i="5"/>
  <c r="AP509" i="5"/>
  <c r="AE514" i="5"/>
  <c r="AP514" i="5"/>
  <c r="Q515" i="5"/>
  <c r="AB515" i="5"/>
  <c r="T515" i="5"/>
  <c r="S521" i="5"/>
  <c r="AO521" i="5"/>
  <c r="V521" i="5"/>
  <c r="S527" i="5"/>
  <c r="AO527" i="5"/>
  <c r="V527" i="5"/>
  <c r="AA538" i="5"/>
  <c r="AL538" i="5"/>
  <c r="Y539" i="5"/>
  <c r="BF539" i="5" s="1"/>
  <c r="AJ539" i="5"/>
  <c r="BQ539" i="5" s="1"/>
  <c r="AM546" i="5"/>
  <c r="Q546" i="5"/>
  <c r="AB546" i="5"/>
  <c r="AA548" i="5"/>
  <c r="P548" i="5"/>
  <c r="AG557" i="5"/>
  <c r="V557" i="5"/>
  <c r="AR557" i="5"/>
  <c r="AM574" i="5"/>
  <c r="AB574" i="5"/>
  <c r="Q574" i="5"/>
  <c r="AO575" i="5"/>
  <c r="S575" i="5"/>
  <c r="AD575" i="5"/>
  <c r="N579" i="5"/>
  <c r="AU579" i="5" s="1"/>
  <c r="Y579" i="5"/>
  <c r="BF579" i="5" s="1"/>
  <c r="AJ579" i="5"/>
  <c r="BQ579" i="5" s="1"/>
  <c r="O590" i="5"/>
  <c r="Z590" i="5"/>
  <c r="AK590" i="5"/>
  <c r="N485" i="5"/>
  <c r="AU485" i="5" s="1"/>
  <c r="O495" i="5"/>
  <c r="AO496" i="5"/>
  <c r="N498" i="5"/>
  <c r="AU498" i="5" s="1"/>
  <c r="AS498" i="5"/>
  <c r="AM499" i="5"/>
  <c r="AO502" i="5"/>
  <c r="S505" i="5"/>
  <c r="AO505" i="5"/>
  <c r="Y507" i="5"/>
  <c r="BF507" i="5" s="1"/>
  <c r="AJ507" i="5"/>
  <c r="BQ507" i="5" s="1"/>
  <c r="S510" i="5"/>
  <c r="AD510" i="5"/>
  <c r="O512" i="5"/>
  <c r="AM515" i="5"/>
  <c r="AJ516" i="5"/>
  <c r="BQ516" i="5" s="1"/>
  <c r="AF517" i="5"/>
  <c r="W518" i="5"/>
  <c r="AH518" i="5"/>
  <c r="N522" i="5"/>
  <c r="AU522" i="5" s="1"/>
  <c r="Q534" i="5"/>
  <c r="AB534" i="5"/>
  <c r="AM534" i="5"/>
  <c r="AC546" i="5"/>
  <c r="AN546" i="5"/>
  <c r="X553" i="5"/>
  <c r="AT553" i="5"/>
  <c r="AG573" i="5"/>
  <c r="V573" i="5"/>
  <c r="AR573" i="5"/>
  <c r="U587" i="5"/>
  <c r="AQ587" i="5"/>
  <c r="AF587" i="5"/>
  <c r="S501" i="5"/>
  <c r="AO501" i="5"/>
  <c r="AM501" i="5"/>
  <c r="W504" i="5"/>
  <c r="AH504" i="5"/>
  <c r="AP505" i="5"/>
  <c r="N508" i="5"/>
  <c r="AU508" i="5" s="1"/>
  <c r="AE510" i="5"/>
  <c r="AP510" i="5"/>
  <c r="Q511" i="5"/>
  <c r="AB511" i="5"/>
  <c r="AD513" i="5"/>
  <c r="S515" i="5"/>
  <c r="AO515" i="5"/>
  <c r="Y517" i="5"/>
  <c r="BF517" i="5" s="1"/>
  <c r="AJ517" i="5"/>
  <c r="BQ517" i="5" s="1"/>
  <c r="O522" i="5"/>
  <c r="Q523" i="5"/>
  <c r="AB523" i="5"/>
  <c r="AM523" i="5"/>
  <c r="AJ528" i="5"/>
  <c r="BQ528" i="5" s="1"/>
  <c r="Y528" i="5"/>
  <c r="BF528" i="5" s="1"/>
  <c r="O528" i="5"/>
  <c r="AH533" i="5"/>
  <c r="AM540" i="5"/>
  <c r="Q540" i="5"/>
  <c r="Z541" i="5"/>
  <c r="O541" i="5"/>
  <c r="AK541" i="5"/>
  <c r="AO543" i="5"/>
  <c r="S543" i="5"/>
  <c r="AD543" i="5"/>
  <c r="AC548" i="5"/>
  <c r="AN548" i="5"/>
  <c r="T562" i="5"/>
  <c r="AP562" i="5"/>
  <c r="AE562" i="5"/>
  <c r="AI570" i="5"/>
  <c r="AT570" i="5"/>
  <c r="X570" i="5"/>
  <c r="AS502" i="5"/>
  <c r="Y503" i="5"/>
  <c r="BF503" i="5" s="1"/>
  <c r="AJ503" i="5"/>
  <c r="BQ503" i="5" s="1"/>
  <c r="S506" i="5"/>
  <c r="AD506" i="5"/>
  <c r="W514" i="5"/>
  <c r="AH514" i="5"/>
  <c r="AP515" i="5"/>
  <c r="S520" i="5"/>
  <c r="AD520" i="5"/>
  <c r="W524" i="5"/>
  <c r="AH524" i="5"/>
  <c r="AS524" i="5"/>
  <c r="S526" i="5"/>
  <c r="AD526" i="5"/>
  <c r="S529" i="5"/>
  <c r="AD529" i="5"/>
  <c r="S532" i="5"/>
  <c r="AD532" i="5"/>
  <c r="AO532" i="5"/>
  <c r="S534" i="5"/>
  <c r="AO534" i="5"/>
  <c r="AO538" i="5"/>
  <c r="S538" i="5"/>
  <c r="Q545" i="5"/>
  <c r="AB545" i="5"/>
  <c r="AM545" i="5"/>
  <c r="AO548" i="5"/>
  <c r="S548" i="5"/>
  <c r="AD548" i="5"/>
  <c r="X551" i="5"/>
  <c r="AT551" i="5"/>
  <c r="AI551" i="5"/>
  <c r="W554" i="5"/>
  <c r="AH554" i="5"/>
  <c r="AS554" i="5"/>
  <c r="R564" i="5"/>
  <c r="AN564" i="5"/>
  <c r="AC564" i="5"/>
  <c r="AJ519" i="5"/>
  <c r="BQ519" i="5" s="1"/>
  <c r="AP520" i="5"/>
  <c r="AJ521" i="5"/>
  <c r="BQ521" i="5" s="1"/>
  <c r="AP522" i="5"/>
  <c r="AJ523" i="5"/>
  <c r="BQ523" i="5" s="1"/>
  <c r="AP524" i="5"/>
  <c r="AJ525" i="5"/>
  <c r="BQ525" i="5" s="1"/>
  <c r="AP526" i="5"/>
  <c r="AJ527" i="5"/>
  <c r="BQ527" i="5" s="1"/>
  <c r="AR529" i="5"/>
  <c r="X533" i="5"/>
  <c r="S535" i="5"/>
  <c r="AD535" i="5"/>
  <c r="V535" i="5"/>
  <c r="AH537" i="5"/>
  <c r="AF539" i="5"/>
  <c r="AT539" i="5"/>
  <c r="AN544" i="5"/>
  <c r="AO545" i="5"/>
  <c r="AD545" i="5"/>
  <c r="X549" i="5"/>
  <c r="AQ549" i="5"/>
  <c r="Z550" i="5"/>
  <c r="AA552" i="5"/>
  <c r="P552" i="5"/>
  <c r="AL552" i="5"/>
  <c r="O554" i="5"/>
  <c r="AK554" i="5"/>
  <c r="Y555" i="5"/>
  <c r="BF555" i="5" s="1"/>
  <c r="Q559" i="5"/>
  <c r="AM559" i="5"/>
  <c r="AC565" i="5"/>
  <c r="R565" i="5"/>
  <c r="AN565" i="5"/>
  <c r="AR565" i="5"/>
  <c r="U566" i="5"/>
  <c r="AF566" i="5"/>
  <c r="AC569" i="5"/>
  <c r="AN569" i="5"/>
  <c r="R569" i="5"/>
  <c r="AS573" i="5"/>
  <c r="W573" i="5"/>
  <c r="AH573" i="5"/>
  <c r="AF600" i="5"/>
  <c r="AQ600" i="5"/>
  <c r="U600" i="5"/>
  <c r="AN610" i="5"/>
  <c r="R610" i="5"/>
  <c r="AC610" i="5"/>
  <c r="AH613" i="5"/>
  <c r="W613" i="5"/>
  <c r="AS613" i="5"/>
  <c r="AL632" i="5"/>
  <c r="AA632" i="5"/>
  <c r="P632" i="5"/>
  <c r="Z652" i="5"/>
  <c r="O652" i="5"/>
  <c r="AK652" i="5"/>
  <c r="Y530" i="5"/>
  <c r="BF530" i="5" s="1"/>
  <c r="AJ530" i="5"/>
  <c r="BQ530" i="5" s="1"/>
  <c r="AA531" i="5"/>
  <c r="AA532" i="5"/>
  <c r="Y533" i="5"/>
  <c r="BF533" i="5" s="1"/>
  <c r="AE535" i="5"/>
  <c r="AP535" i="5"/>
  <c r="W535" i="5"/>
  <c r="U537" i="5"/>
  <c r="AI537" i="5"/>
  <c r="AG538" i="5"/>
  <c r="AG539" i="5"/>
  <c r="AE540" i="5"/>
  <c r="V541" i="5"/>
  <c r="AS542" i="5"/>
  <c r="AC543" i="5"/>
  <c r="R543" i="5"/>
  <c r="X545" i="5"/>
  <c r="X546" i="5"/>
  <c r="AO546" i="5"/>
  <c r="U547" i="5"/>
  <c r="AQ547" i="5"/>
  <c r="Y547" i="5"/>
  <c r="BF547" i="5" s="1"/>
  <c r="AB550" i="5"/>
  <c r="AM551" i="5"/>
  <c r="Q553" i="5"/>
  <c r="AM553" i="5"/>
  <c r="AA554" i="5"/>
  <c r="AL554" i="5"/>
  <c r="AG555" i="5"/>
  <c r="V555" i="5"/>
  <c r="AR555" i="5"/>
  <c r="Z555" i="5"/>
  <c r="U557" i="5"/>
  <c r="AF557" i="5"/>
  <c r="AQ557" i="5"/>
  <c r="AJ561" i="5"/>
  <c r="BQ561" i="5" s="1"/>
  <c r="N561" i="5"/>
  <c r="AU561" i="5" s="1"/>
  <c r="AO569" i="5"/>
  <c r="S569" i="5"/>
  <c r="O576" i="5"/>
  <c r="AK576" i="5"/>
  <c r="O578" i="5"/>
  <c r="Z578" i="5"/>
  <c r="O580" i="5"/>
  <c r="AK580" i="5"/>
  <c r="AC591" i="5"/>
  <c r="AN591" i="5"/>
  <c r="R591" i="5"/>
  <c r="T596" i="5"/>
  <c r="AE596" i="5"/>
  <c r="AP596" i="5"/>
  <c r="Q599" i="5"/>
  <c r="AM599" i="5"/>
  <c r="AB599" i="5"/>
  <c r="AC601" i="5"/>
  <c r="R601" i="5"/>
  <c r="AN601" i="5"/>
  <c r="W620" i="5"/>
  <c r="AS620" i="5"/>
  <c r="AH620" i="5"/>
  <c r="Y532" i="5"/>
  <c r="BF532" i="5" s="1"/>
  <c r="AJ532" i="5"/>
  <c r="BQ532" i="5" s="1"/>
  <c r="AE537" i="5"/>
  <c r="AP537" i="5"/>
  <c r="W537" i="5"/>
  <c r="U539" i="5"/>
  <c r="Q542" i="5"/>
  <c r="AQ544" i="5"/>
  <c r="AG545" i="5"/>
  <c r="AR545" i="5"/>
  <c r="AQ556" i="5"/>
  <c r="U556" i="5"/>
  <c r="U562" i="5"/>
  <c r="AF562" i="5"/>
  <c r="AJ573" i="5"/>
  <c r="BQ573" i="5" s="1"/>
  <c r="N573" i="5"/>
  <c r="AU573" i="5" s="1"/>
  <c r="Y573" i="5"/>
  <c r="BF573" i="5" s="1"/>
  <c r="AO581" i="5"/>
  <c r="S581" i="5"/>
  <c r="AD581" i="5"/>
  <c r="Q589" i="5"/>
  <c r="AB589" i="5"/>
  <c r="T590" i="5"/>
  <c r="AE590" i="5"/>
  <c r="AP590" i="5"/>
  <c r="Q603" i="5"/>
  <c r="AM603" i="5"/>
  <c r="AB603" i="5"/>
  <c r="S539" i="5"/>
  <c r="AD539" i="5"/>
  <c r="R542" i="5"/>
  <c r="U543" i="5"/>
  <c r="AF543" i="5"/>
  <c r="AQ543" i="5"/>
  <c r="AS546" i="5"/>
  <c r="N549" i="5"/>
  <c r="AU549" i="5" s="1"/>
  <c r="AQ552" i="5"/>
  <c r="AK557" i="5"/>
  <c r="W560" i="5"/>
  <c r="AS560" i="5"/>
  <c r="AH560" i="5"/>
  <c r="Q561" i="5"/>
  <c r="AB561" i="5"/>
  <c r="AM561" i="5"/>
  <c r="O567" i="5"/>
  <c r="AK567" i="5"/>
  <c r="S568" i="5"/>
  <c r="AO568" i="5"/>
  <c r="AG569" i="5"/>
  <c r="AR569" i="5"/>
  <c r="V569" i="5"/>
  <c r="AK573" i="5"/>
  <c r="O573" i="5"/>
  <c r="Z573" i="5"/>
  <c r="AJ575" i="5"/>
  <c r="BQ575" i="5" s="1"/>
  <c r="W592" i="5"/>
  <c r="AS592" i="5"/>
  <c r="AH592" i="5"/>
  <c r="U595" i="5"/>
  <c r="AQ595" i="5"/>
  <c r="AF595" i="5"/>
  <c r="AC603" i="5"/>
  <c r="R603" i="5"/>
  <c r="V619" i="5"/>
  <c r="AR619" i="5"/>
  <c r="AO631" i="5"/>
  <c r="AD631" i="5"/>
  <c r="S631" i="5"/>
  <c r="Z638" i="5"/>
  <c r="AK638" i="5"/>
  <c r="O638" i="5"/>
  <c r="Y534" i="5"/>
  <c r="BF534" i="5" s="1"/>
  <c r="AJ534" i="5"/>
  <c r="BQ534" i="5" s="1"/>
  <c r="AO535" i="5"/>
  <c r="AE539" i="5"/>
  <c r="AP539" i="5"/>
  <c r="AH542" i="5"/>
  <c r="AR543" i="5"/>
  <c r="W544" i="5"/>
  <c r="AS544" i="5"/>
  <c r="AC544" i="5"/>
  <c r="AT546" i="5"/>
  <c r="O549" i="5"/>
  <c r="Q550" i="5"/>
  <c r="O555" i="5"/>
  <c r="AF555" i="5"/>
  <c r="N557" i="5"/>
  <c r="AU557" i="5" s="1"/>
  <c r="AI560" i="5"/>
  <c r="X560" i="5"/>
  <c r="AT560" i="5"/>
  <c r="AC561" i="5"/>
  <c r="R561" i="5"/>
  <c r="AS565" i="5"/>
  <c r="W565" i="5"/>
  <c r="AH565" i="5"/>
  <c r="N575" i="5"/>
  <c r="AU575" i="5" s="1"/>
  <c r="S576" i="5"/>
  <c r="AD576" i="5"/>
  <c r="AO576" i="5"/>
  <c r="Q579" i="5"/>
  <c r="AB579" i="5"/>
  <c r="AI592" i="5"/>
  <c r="AT592" i="5"/>
  <c r="X592" i="5"/>
  <c r="AG595" i="5"/>
  <c r="V595" i="5"/>
  <c r="AR595" i="5"/>
  <c r="AI596" i="5"/>
  <c r="AT596" i="5"/>
  <c r="X596" i="5"/>
  <c r="W604" i="5"/>
  <c r="AS604" i="5"/>
  <c r="Q605" i="5"/>
  <c r="AM605" i="5"/>
  <c r="AB605" i="5"/>
  <c r="N627" i="5"/>
  <c r="AU627" i="5" s="1"/>
  <c r="Y627" i="5"/>
  <c r="BF627" i="5" s="1"/>
  <c r="AJ627" i="5"/>
  <c r="BQ627" i="5" s="1"/>
  <c r="AS543" i="5"/>
  <c r="AH543" i="5"/>
  <c r="AI544" i="5"/>
  <c r="AT544" i="5"/>
  <c r="AA550" i="5"/>
  <c r="AL550" i="5"/>
  <c r="AG551" i="5"/>
  <c r="V551" i="5"/>
  <c r="AG553" i="5"/>
  <c r="V553" i="5"/>
  <c r="AF556" i="5"/>
  <c r="AS559" i="5"/>
  <c r="W559" i="5"/>
  <c r="AH559" i="5"/>
  <c r="AI572" i="5"/>
  <c r="X572" i="5"/>
  <c r="Z576" i="5"/>
  <c r="AC579" i="5"/>
  <c r="AN579" i="5"/>
  <c r="R579" i="5"/>
  <c r="T580" i="5"/>
  <c r="AE580" i="5"/>
  <c r="T586" i="5"/>
  <c r="AE586" i="5"/>
  <c r="AP586" i="5"/>
  <c r="Q593" i="5"/>
  <c r="AB593" i="5"/>
  <c r="AG599" i="5"/>
  <c r="AR599" i="5"/>
  <c r="V599" i="5"/>
  <c r="AI604" i="5"/>
  <c r="AT604" i="5"/>
  <c r="X604" i="5"/>
  <c r="AC605" i="5"/>
  <c r="R605" i="5"/>
  <c r="AN605" i="5"/>
  <c r="Z623" i="5"/>
  <c r="AK623" i="5"/>
  <c r="O623" i="5"/>
  <c r="X645" i="5"/>
  <c r="AT645" i="5"/>
  <c r="AI645" i="5"/>
  <c r="AE529" i="5"/>
  <c r="AP529" i="5"/>
  <c r="Y536" i="5"/>
  <c r="BF536" i="5" s="1"/>
  <c r="AJ536" i="5"/>
  <c r="BQ536" i="5" s="1"/>
  <c r="AH547" i="5"/>
  <c r="O548" i="5"/>
  <c r="Z548" i="5"/>
  <c r="AS551" i="5"/>
  <c r="W551" i="5"/>
  <c r="W552" i="5"/>
  <c r="AH552" i="5"/>
  <c r="AS553" i="5"/>
  <c r="W553" i="5"/>
  <c r="Z554" i="5"/>
  <c r="X559" i="5"/>
  <c r="AT559" i="5"/>
  <c r="W564" i="5"/>
  <c r="AH564" i="5"/>
  <c r="AA566" i="5"/>
  <c r="P566" i="5"/>
  <c r="AL566" i="5"/>
  <c r="AD568" i="5"/>
  <c r="AF580" i="5"/>
  <c r="AQ580" i="5"/>
  <c r="AA584" i="5"/>
  <c r="P584" i="5"/>
  <c r="AL584" i="5"/>
  <c r="AF586" i="5"/>
  <c r="AQ586" i="5"/>
  <c r="U586" i="5"/>
  <c r="AO605" i="5"/>
  <c r="S605" i="5"/>
  <c r="AD605" i="5"/>
  <c r="Q664" i="5"/>
  <c r="AB664" i="5"/>
  <c r="AM664" i="5"/>
  <c r="AE531" i="5"/>
  <c r="AP531" i="5"/>
  <c r="Y538" i="5"/>
  <c r="BF538" i="5" s="1"/>
  <c r="AJ538" i="5"/>
  <c r="BQ538" i="5" s="1"/>
  <c r="AM542" i="5"/>
  <c r="AA546" i="5"/>
  <c r="P546" i="5"/>
  <c r="Q547" i="5"/>
  <c r="AB547" i="5"/>
  <c r="AJ547" i="5"/>
  <c r="BQ547" i="5" s="1"/>
  <c r="AM548" i="5"/>
  <c r="AB548" i="5"/>
  <c r="AC549" i="5"/>
  <c r="AN549" i="5"/>
  <c r="AK549" i="5"/>
  <c r="O556" i="5"/>
  <c r="AK556" i="5"/>
  <c r="AA560" i="5"/>
  <c r="AL560" i="5"/>
  <c r="P560" i="5"/>
  <c r="O562" i="5"/>
  <c r="Z562" i="5"/>
  <c r="AQ562" i="5"/>
  <c r="AO570" i="5"/>
  <c r="S570" i="5"/>
  <c r="AI606" i="5"/>
  <c r="AT606" i="5"/>
  <c r="X606" i="5"/>
  <c r="P628" i="5"/>
  <c r="AA628" i="5"/>
  <c r="AL628" i="5"/>
  <c r="AO557" i="5"/>
  <c r="S557" i="5"/>
  <c r="AS561" i="5"/>
  <c r="W561" i="5"/>
  <c r="O563" i="5"/>
  <c r="AM570" i="5"/>
  <c r="Q570" i="5"/>
  <c r="AJ577" i="5"/>
  <c r="BQ577" i="5" s="1"/>
  <c r="AE578" i="5"/>
  <c r="T578" i="5"/>
  <c r="O582" i="5"/>
  <c r="Z582" i="5"/>
  <c r="U589" i="5"/>
  <c r="AF589" i="5"/>
  <c r="AQ589" i="5"/>
  <c r="Z591" i="5"/>
  <c r="AK591" i="5"/>
  <c r="N595" i="5"/>
  <c r="AU595" i="5" s="1"/>
  <c r="Y595" i="5"/>
  <c r="BF595" i="5" s="1"/>
  <c r="AJ595" i="5"/>
  <c r="BQ595" i="5" s="1"/>
  <c r="AO597" i="5"/>
  <c r="S597" i="5"/>
  <c r="AD597" i="5"/>
  <c r="AA602" i="5"/>
  <c r="AL602" i="5"/>
  <c r="P602" i="5"/>
  <c r="AG603" i="5"/>
  <c r="AR603" i="5"/>
  <c r="N609" i="5"/>
  <c r="AU609" i="5" s="1"/>
  <c r="V610" i="5"/>
  <c r="AG610" i="5"/>
  <c r="AR610" i="5"/>
  <c r="Q613" i="5"/>
  <c r="AB613" i="5"/>
  <c r="AM613" i="5"/>
  <c r="P620" i="5"/>
  <c r="AA620" i="5"/>
  <c r="AL620" i="5"/>
  <c r="Q625" i="5"/>
  <c r="AM625" i="5"/>
  <c r="T626" i="5"/>
  <c r="AE626" i="5"/>
  <c r="AP626" i="5"/>
  <c r="T627" i="5"/>
  <c r="AP627" i="5"/>
  <c r="AE627" i="5"/>
  <c r="W629" i="5"/>
  <c r="AS629" i="5"/>
  <c r="AH629" i="5"/>
  <c r="AJ630" i="5"/>
  <c r="BQ630" i="5" s="1"/>
  <c r="N630" i="5"/>
  <c r="AU630" i="5" s="1"/>
  <c r="Y630" i="5"/>
  <c r="BF630" i="5" s="1"/>
  <c r="AP556" i="5"/>
  <c r="T556" i="5"/>
  <c r="AO556" i="5"/>
  <c r="AJ563" i="5"/>
  <c r="BQ563" i="5" s="1"/>
  <c r="S565" i="5"/>
  <c r="AN570" i="5"/>
  <c r="R570" i="5"/>
  <c r="AO571" i="5"/>
  <c r="AD571" i="5"/>
  <c r="AN571" i="5"/>
  <c r="U573" i="5"/>
  <c r="AQ573" i="5"/>
  <c r="AK577" i="5"/>
  <c r="Z577" i="5"/>
  <c r="AA582" i="5"/>
  <c r="AL582" i="5"/>
  <c r="AO583" i="5"/>
  <c r="AD583" i="5"/>
  <c r="S583" i="5"/>
  <c r="W594" i="5"/>
  <c r="AS594" i="5"/>
  <c r="AH594" i="5"/>
  <c r="Z595" i="5"/>
  <c r="AK595" i="5"/>
  <c r="O595" i="5"/>
  <c r="W598" i="5"/>
  <c r="AH598" i="5"/>
  <c r="AS598" i="5"/>
  <c r="AG615" i="5"/>
  <c r="V615" i="5"/>
  <c r="W616" i="5"/>
  <c r="AS616" i="5"/>
  <c r="AH616" i="5"/>
  <c r="AM618" i="5"/>
  <c r="Q618" i="5"/>
  <c r="AB618" i="5"/>
  <c r="AL624" i="5"/>
  <c r="P624" i="5"/>
  <c r="AA624" i="5"/>
  <c r="AF626" i="5"/>
  <c r="AQ626" i="5"/>
  <c r="U626" i="5"/>
  <c r="AK630" i="5"/>
  <c r="Z630" i="5"/>
  <c r="AH615" i="5"/>
  <c r="AS615" i="5"/>
  <c r="W615" i="5"/>
  <c r="AM624" i="5"/>
  <c r="Q624" i="5"/>
  <c r="AB624" i="5"/>
  <c r="AO625" i="5"/>
  <c r="S625" i="5"/>
  <c r="AD625" i="5"/>
  <c r="AB625" i="5"/>
  <c r="V627" i="5"/>
  <c r="AR627" i="5"/>
  <c r="AG627" i="5"/>
  <c r="AI628" i="5"/>
  <c r="AT628" i="5"/>
  <c r="X628" i="5"/>
  <c r="W556" i="5"/>
  <c r="AH556" i="5"/>
  <c r="AD557" i="5"/>
  <c r="AI558" i="5"/>
  <c r="AT558" i="5"/>
  <c r="AM562" i="5"/>
  <c r="AB562" i="5"/>
  <c r="Q567" i="5"/>
  <c r="AB567" i="5"/>
  <c r="AP568" i="5"/>
  <c r="T568" i="5"/>
  <c r="AF573" i="5"/>
  <c r="AK575" i="5"/>
  <c r="AC577" i="5"/>
  <c r="R577" i="5"/>
  <c r="AN577" i="5"/>
  <c r="AF578" i="5"/>
  <c r="AM580" i="5"/>
  <c r="AB580" i="5"/>
  <c r="AI584" i="5"/>
  <c r="AT584" i="5"/>
  <c r="X584" i="5"/>
  <c r="Z585" i="5"/>
  <c r="AK585" i="5"/>
  <c r="O585" i="5"/>
  <c r="AO587" i="5"/>
  <c r="S587" i="5"/>
  <c r="AD587" i="5"/>
  <c r="W588" i="5"/>
  <c r="AH588" i="5"/>
  <c r="AS588" i="5"/>
  <c r="AA590" i="5"/>
  <c r="AL590" i="5"/>
  <c r="AO591" i="5"/>
  <c r="AD591" i="5"/>
  <c r="S591" i="5"/>
  <c r="AF596" i="5"/>
  <c r="AQ596" i="5"/>
  <c r="U596" i="5"/>
  <c r="AC599" i="5"/>
  <c r="R599" i="5"/>
  <c r="Q607" i="5"/>
  <c r="AB607" i="5"/>
  <c r="AM607" i="5"/>
  <c r="AM608" i="5"/>
  <c r="AB608" i="5"/>
  <c r="Q608" i="5"/>
  <c r="Y611" i="5"/>
  <c r="BF611" i="5" s="1"/>
  <c r="AJ611" i="5"/>
  <c r="BQ611" i="5" s="1"/>
  <c r="Z629" i="5"/>
  <c r="AK629" i="5"/>
  <c r="O629" i="5"/>
  <c r="AE631" i="5"/>
  <c r="T631" i="5"/>
  <c r="AP631" i="5"/>
  <c r="AB555" i="5"/>
  <c r="AT555" i="5"/>
  <c r="AD556" i="5"/>
  <c r="AO563" i="5"/>
  <c r="S563" i="5"/>
  <c r="Z564" i="5"/>
  <c r="X567" i="5"/>
  <c r="Z568" i="5"/>
  <c r="U569" i="5"/>
  <c r="AF569" i="5"/>
  <c r="AB570" i="5"/>
  <c r="O574" i="5"/>
  <c r="Z574" i="5"/>
  <c r="R576" i="5"/>
  <c r="AN576" i="5"/>
  <c r="AO577" i="5"/>
  <c r="S577" i="5"/>
  <c r="T582" i="5"/>
  <c r="AE582" i="5"/>
  <c r="AP582" i="5"/>
  <c r="AO599" i="5"/>
  <c r="S599" i="5"/>
  <c r="AD599" i="5"/>
  <c r="Q601" i="5"/>
  <c r="AM601" i="5"/>
  <c r="AB601" i="5"/>
  <c r="AF602" i="5"/>
  <c r="AQ602" i="5"/>
  <c r="R608" i="5"/>
  <c r="AC608" i="5"/>
  <c r="AN608" i="5"/>
  <c r="Y609" i="5"/>
  <c r="BF609" i="5" s="1"/>
  <c r="O614" i="5"/>
  <c r="Z614" i="5"/>
  <c r="AK614" i="5"/>
  <c r="N621" i="5"/>
  <c r="AU621" i="5" s="1"/>
  <c r="Y621" i="5"/>
  <c r="BF621" i="5" s="1"/>
  <c r="AJ621" i="5"/>
  <c r="BQ621" i="5" s="1"/>
  <c r="AJ622" i="5"/>
  <c r="BQ622" i="5" s="1"/>
  <c r="Y622" i="5"/>
  <c r="BF622" i="5" s="1"/>
  <c r="N623" i="5"/>
  <c r="AU623" i="5" s="1"/>
  <c r="Y623" i="5"/>
  <c r="BF623" i="5" s="1"/>
  <c r="AJ623" i="5"/>
  <c r="BQ623" i="5" s="1"/>
  <c r="AF631" i="5"/>
  <c r="U631" i="5"/>
  <c r="AQ631" i="5"/>
  <c r="O633" i="5"/>
  <c r="Z633" i="5"/>
  <c r="AK633" i="5"/>
  <c r="AH555" i="5"/>
  <c r="AM558" i="5"/>
  <c r="Q558" i="5"/>
  <c r="U558" i="5"/>
  <c r="Z561" i="5"/>
  <c r="AD563" i="5"/>
  <c r="AI564" i="5"/>
  <c r="AT564" i="5"/>
  <c r="X564" i="5"/>
  <c r="AT565" i="5"/>
  <c r="X565" i="5"/>
  <c r="W566" i="5"/>
  <c r="AS566" i="5"/>
  <c r="AT566" i="5"/>
  <c r="AG567" i="5"/>
  <c r="AR567" i="5"/>
  <c r="V567" i="5"/>
  <c r="AE568" i="5"/>
  <c r="N569" i="5"/>
  <c r="AU569" i="5" s="1"/>
  <c r="R571" i="5"/>
  <c r="O572" i="5"/>
  <c r="AK572" i="5"/>
  <c r="R572" i="5"/>
  <c r="Q573" i="5"/>
  <c r="AB573" i="5"/>
  <c r="AN573" i="5"/>
  <c r="AQ574" i="5"/>
  <c r="X575" i="5"/>
  <c r="AT575" i="5"/>
  <c r="AC576" i="5"/>
  <c r="AS576" i="5"/>
  <c r="AS577" i="5"/>
  <c r="AH577" i="5"/>
  <c r="U578" i="5"/>
  <c r="Z583" i="5"/>
  <c r="AK583" i="5"/>
  <c r="R583" i="5"/>
  <c r="AN583" i="5"/>
  <c r="AC589" i="5"/>
  <c r="R589" i="5"/>
  <c r="AR589" i="5"/>
  <c r="Z594" i="5"/>
  <c r="AO603" i="5"/>
  <c r="S603" i="5"/>
  <c r="AD603" i="5"/>
  <c r="N618" i="5"/>
  <c r="AU618" i="5" s="1"/>
  <c r="AC621" i="5"/>
  <c r="AN621" i="5"/>
  <c r="R621" i="5"/>
  <c r="AC623" i="5"/>
  <c r="AN623" i="5"/>
  <c r="T663" i="5"/>
  <c r="AE663" i="5"/>
  <c r="AP663" i="5"/>
  <c r="AC664" i="5"/>
  <c r="AN664" i="5"/>
  <c r="R664" i="5"/>
  <c r="AN558" i="5"/>
  <c r="R558" i="5"/>
  <c r="AP558" i="5"/>
  <c r="AO559" i="5"/>
  <c r="AD559" i="5"/>
  <c r="AN559" i="5"/>
  <c r="U561" i="5"/>
  <c r="AQ561" i="5"/>
  <c r="P568" i="5"/>
  <c r="AF568" i="5"/>
  <c r="O569" i="5"/>
  <c r="S571" i="5"/>
  <c r="AA572" i="5"/>
  <c r="AL572" i="5"/>
  <c r="P572" i="5"/>
  <c r="S572" i="5"/>
  <c r="AN572" i="5"/>
  <c r="T574" i="5"/>
  <c r="AP574" i="5"/>
  <c r="AO578" i="5"/>
  <c r="O591" i="5"/>
  <c r="AA600" i="5"/>
  <c r="AL600" i="5"/>
  <c r="P600" i="5"/>
  <c r="AG601" i="5"/>
  <c r="AR601" i="5"/>
  <c r="AG617" i="5"/>
  <c r="V617" i="5"/>
  <c r="AR617" i="5"/>
  <c r="AO623" i="5"/>
  <c r="AD623" i="5"/>
  <c r="V640" i="5"/>
  <c r="AG640" i="5"/>
  <c r="AR640" i="5"/>
  <c r="AC557" i="5"/>
  <c r="AN557" i="5"/>
  <c r="R557" i="5"/>
  <c r="X558" i="5"/>
  <c r="AQ558" i="5"/>
  <c r="AG561" i="5"/>
  <c r="V561" i="5"/>
  <c r="N563" i="5"/>
  <c r="AU563" i="5" s="1"/>
  <c r="AK569" i="5"/>
  <c r="Q571" i="5"/>
  <c r="AM571" i="5"/>
  <c r="AO572" i="5"/>
  <c r="AI576" i="5"/>
  <c r="AT576" i="5"/>
  <c r="X576" i="5"/>
  <c r="N577" i="5"/>
  <c r="AU577" i="5" s="1"/>
  <c r="AP578" i="5"/>
  <c r="P582" i="5"/>
  <c r="AK582" i="5"/>
  <c r="AG585" i="5"/>
  <c r="AR585" i="5"/>
  <c r="V585" i="5"/>
  <c r="N591" i="5"/>
  <c r="AU591" i="5" s="1"/>
  <c r="Y591" i="5"/>
  <c r="BF591" i="5" s="1"/>
  <c r="AJ591" i="5"/>
  <c r="BQ591" i="5" s="1"/>
  <c r="AA592" i="5"/>
  <c r="P592" i="5"/>
  <c r="AF594" i="5"/>
  <c r="AQ594" i="5"/>
  <c r="U594" i="5"/>
  <c r="AN599" i="5"/>
  <c r="O604" i="5"/>
  <c r="Z604" i="5"/>
  <c r="AK604" i="5"/>
  <c r="O606" i="5"/>
  <c r="Z606" i="5"/>
  <c r="AK606" i="5"/>
  <c r="AI607" i="5"/>
  <c r="AT607" i="5"/>
  <c r="AI609" i="5"/>
  <c r="AL613" i="5"/>
  <c r="P613" i="5"/>
  <c r="O630" i="5"/>
  <c r="AS558" i="5"/>
  <c r="AR559" i="5"/>
  <c r="AM563" i="5"/>
  <c r="AL564" i="5"/>
  <c r="AS570" i="5"/>
  <c r="AR571" i="5"/>
  <c r="AM575" i="5"/>
  <c r="AL576" i="5"/>
  <c r="AH578" i="5"/>
  <c r="Z579" i="5"/>
  <c r="AK579" i="5"/>
  <c r="AB581" i="5"/>
  <c r="AR581" i="5"/>
  <c r="AB587" i="5"/>
  <c r="T588" i="5"/>
  <c r="AE588" i="5"/>
  <c r="AP588" i="5"/>
  <c r="N593" i="5"/>
  <c r="AU593" i="5" s="1"/>
  <c r="Y593" i="5"/>
  <c r="BF593" i="5" s="1"/>
  <c r="AJ593" i="5"/>
  <c r="BQ593" i="5" s="1"/>
  <c r="T598" i="5"/>
  <c r="AE598" i="5"/>
  <c r="AP598" i="5"/>
  <c r="AS600" i="5"/>
  <c r="AS602" i="5"/>
  <c r="P611" i="5"/>
  <c r="AA611" i="5"/>
  <c r="AL611" i="5"/>
  <c r="AQ612" i="5"/>
  <c r="U612" i="5"/>
  <c r="AF612" i="5"/>
  <c r="Z618" i="5"/>
  <c r="AK618" i="5"/>
  <c r="U623" i="5"/>
  <c r="AE625" i="5"/>
  <c r="W627" i="5"/>
  <c r="AH627" i="5"/>
  <c r="N632" i="5"/>
  <c r="AU632" i="5" s="1"/>
  <c r="AJ632" i="5"/>
  <c r="BQ632" i="5" s="1"/>
  <c r="Y632" i="5"/>
  <c r="BF632" i="5" s="1"/>
  <c r="AL634" i="5"/>
  <c r="P634" i="5"/>
  <c r="AA634" i="5"/>
  <c r="T684" i="5"/>
  <c r="AP684" i="5"/>
  <c r="AE684" i="5"/>
  <c r="AH557" i="5"/>
  <c r="AN563" i="5"/>
  <c r="AK566" i="5"/>
  <c r="AJ567" i="5"/>
  <c r="BQ567" i="5" s="1"/>
  <c r="AH569" i="5"/>
  <c r="AN575" i="5"/>
  <c r="S579" i="5"/>
  <c r="X580" i="5"/>
  <c r="AM583" i="5"/>
  <c r="N585" i="5"/>
  <c r="AU585" i="5" s="1"/>
  <c r="Y585" i="5"/>
  <c r="BF585" i="5" s="1"/>
  <c r="AJ585" i="5"/>
  <c r="BQ585" i="5" s="1"/>
  <c r="AF588" i="5"/>
  <c r="AQ588" i="5"/>
  <c r="AM591" i="5"/>
  <c r="AK592" i="5"/>
  <c r="Z593" i="5"/>
  <c r="AK593" i="5"/>
  <c r="R593" i="5"/>
  <c r="AF598" i="5"/>
  <c r="AQ598" i="5"/>
  <c r="AT598" i="5"/>
  <c r="T600" i="5"/>
  <c r="AE600" i="5"/>
  <c r="AP600" i="5"/>
  <c r="AT600" i="5"/>
  <c r="T602" i="5"/>
  <c r="AE602" i="5"/>
  <c r="AP602" i="5"/>
  <c r="AT602" i="5"/>
  <c r="AA609" i="5"/>
  <c r="AL609" i="5"/>
  <c r="P609" i="5"/>
  <c r="AG612" i="5"/>
  <c r="N619" i="5"/>
  <c r="AU619" i="5" s="1"/>
  <c r="Y619" i="5"/>
  <c r="BF619" i="5" s="1"/>
  <c r="AJ619" i="5"/>
  <c r="BQ619" i="5" s="1"/>
  <c r="Q621" i="5"/>
  <c r="AB621" i="5"/>
  <c r="Q623" i="5"/>
  <c r="AB623" i="5"/>
  <c r="N629" i="5"/>
  <c r="AU629" i="5" s="1"/>
  <c r="Y629" i="5"/>
  <c r="BF629" i="5" s="1"/>
  <c r="AJ629" i="5"/>
  <c r="BQ629" i="5" s="1"/>
  <c r="AS631" i="5"/>
  <c r="AH631" i="5"/>
  <c r="W631" i="5"/>
  <c r="Z632" i="5"/>
  <c r="AK632" i="5"/>
  <c r="O632" i="5"/>
  <c r="AI636" i="5"/>
  <c r="AT636" i="5"/>
  <c r="X636" i="5"/>
  <c r="AS580" i="5"/>
  <c r="N581" i="5"/>
  <c r="AU581" i="5" s="1"/>
  <c r="Y581" i="5"/>
  <c r="BF581" i="5" s="1"/>
  <c r="AF582" i="5"/>
  <c r="AQ582" i="5"/>
  <c r="AS582" i="5"/>
  <c r="AQ583" i="5"/>
  <c r="AM585" i="5"/>
  <c r="N587" i="5"/>
  <c r="AU587" i="5" s="1"/>
  <c r="Y587" i="5"/>
  <c r="BF587" i="5" s="1"/>
  <c r="AJ587" i="5"/>
  <c r="BQ587" i="5" s="1"/>
  <c r="AF590" i="5"/>
  <c r="AQ590" i="5"/>
  <c r="AS590" i="5"/>
  <c r="AQ591" i="5"/>
  <c r="AN593" i="5"/>
  <c r="AL594" i="5"/>
  <c r="N597" i="5"/>
  <c r="AU597" i="5" s="1"/>
  <c r="Y597" i="5"/>
  <c r="BF597" i="5" s="1"/>
  <c r="AJ597" i="5"/>
  <c r="BQ597" i="5" s="1"/>
  <c r="T622" i="5"/>
  <c r="AE622" i="5"/>
  <c r="AP622" i="5"/>
  <c r="W624" i="5"/>
  <c r="AH624" i="5"/>
  <c r="Z626" i="5"/>
  <c r="AK626" i="5"/>
  <c r="O626" i="5"/>
  <c r="AC632" i="5"/>
  <c r="AN632" i="5"/>
  <c r="R637" i="5"/>
  <c r="AC637" i="5"/>
  <c r="AN637" i="5"/>
  <c r="Z581" i="5"/>
  <c r="AK581" i="5"/>
  <c r="AR583" i="5"/>
  <c r="AN585" i="5"/>
  <c r="AK586" i="5"/>
  <c r="Z587" i="5"/>
  <c r="AK587" i="5"/>
  <c r="AR591" i="5"/>
  <c r="AM595" i="5"/>
  <c r="AK596" i="5"/>
  <c r="Z597" i="5"/>
  <c r="AK597" i="5"/>
  <c r="AH600" i="5"/>
  <c r="AH602" i="5"/>
  <c r="AC617" i="5"/>
  <c r="R617" i="5"/>
  <c r="AN617" i="5"/>
  <c r="AC629" i="5"/>
  <c r="AN629" i="5"/>
  <c r="AL636" i="5"/>
  <c r="AA636" i="5"/>
  <c r="P636" i="5"/>
  <c r="AR639" i="5"/>
  <c r="V639" i="5"/>
  <c r="AG639" i="5"/>
  <c r="R640" i="5"/>
  <c r="AC640" i="5"/>
  <c r="AN640" i="5"/>
  <c r="AA657" i="5"/>
  <c r="P657" i="5"/>
  <c r="AL657" i="5"/>
  <c r="AQ579" i="5"/>
  <c r="AJ581" i="5"/>
  <c r="BQ581" i="5" s="1"/>
  <c r="T584" i="5"/>
  <c r="AE584" i="5"/>
  <c r="AP584" i="5"/>
  <c r="AL586" i="5"/>
  <c r="T592" i="5"/>
  <c r="AE592" i="5"/>
  <c r="AP592" i="5"/>
  <c r="AN595" i="5"/>
  <c r="AL596" i="5"/>
  <c r="N599" i="5"/>
  <c r="AU599" i="5" s="1"/>
  <c r="Y599" i="5"/>
  <c r="BF599" i="5" s="1"/>
  <c r="AJ599" i="5"/>
  <c r="BQ599" i="5" s="1"/>
  <c r="N601" i="5"/>
  <c r="AU601" i="5" s="1"/>
  <c r="Y601" i="5"/>
  <c r="BF601" i="5" s="1"/>
  <c r="AJ601" i="5"/>
  <c r="BQ601" i="5" s="1"/>
  <c r="N603" i="5"/>
  <c r="AU603" i="5" s="1"/>
  <c r="Y603" i="5"/>
  <c r="BF603" i="5" s="1"/>
  <c r="AJ603" i="5"/>
  <c r="BQ603" i="5" s="1"/>
  <c r="N605" i="5"/>
  <c r="AU605" i="5" s="1"/>
  <c r="Y605" i="5"/>
  <c r="BF605" i="5" s="1"/>
  <c r="AJ605" i="5"/>
  <c r="BQ605" i="5" s="1"/>
  <c r="U609" i="5"/>
  <c r="AF609" i="5"/>
  <c r="AQ609" i="5"/>
  <c r="AO615" i="5"/>
  <c r="S615" i="5"/>
  <c r="AO617" i="5"/>
  <c r="S617" i="5"/>
  <c r="AM636" i="5"/>
  <c r="AB636" i="5"/>
  <c r="Q636" i="5"/>
  <c r="AR651" i="5"/>
  <c r="V651" i="5"/>
  <c r="AG651" i="5"/>
  <c r="AH575" i="5"/>
  <c r="AB578" i="5"/>
  <c r="AR579" i="5"/>
  <c r="AF584" i="5"/>
  <c r="AQ584" i="5"/>
  <c r="Z584" i="5"/>
  <c r="AM587" i="5"/>
  <c r="N589" i="5"/>
  <c r="AU589" i="5" s="1"/>
  <c r="Y589" i="5"/>
  <c r="BF589" i="5" s="1"/>
  <c r="AJ589" i="5"/>
  <c r="BQ589" i="5" s="1"/>
  <c r="AF592" i="5"/>
  <c r="AQ592" i="5"/>
  <c r="Z592" i="5"/>
  <c r="AR593" i="5"/>
  <c r="X594" i="5"/>
  <c r="AM597" i="5"/>
  <c r="AK598" i="5"/>
  <c r="Z599" i="5"/>
  <c r="AK599" i="5"/>
  <c r="AK600" i="5"/>
  <c r="Z601" i="5"/>
  <c r="AK601" i="5"/>
  <c r="AK602" i="5"/>
  <c r="Z603" i="5"/>
  <c r="AK603" i="5"/>
  <c r="T604" i="5"/>
  <c r="AE604" i="5"/>
  <c r="AP604" i="5"/>
  <c r="Z605" i="5"/>
  <c r="AK605" i="5"/>
  <c r="T606" i="5"/>
  <c r="AE606" i="5"/>
  <c r="AP606" i="5"/>
  <c r="U607" i="5"/>
  <c r="AF607" i="5"/>
  <c r="AQ607" i="5"/>
  <c r="AG609" i="5"/>
  <c r="AR609" i="5"/>
  <c r="V609" i="5"/>
  <c r="T610" i="5"/>
  <c r="AA612" i="5"/>
  <c r="AL612" i="5"/>
  <c r="U613" i="5"/>
  <c r="AF613" i="5"/>
  <c r="AD615" i="5"/>
  <c r="AD617" i="5"/>
  <c r="W630" i="5"/>
  <c r="AH630" i="5"/>
  <c r="AS630" i="5"/>
  <c r="AI639" i="5"/>
  <c r="AT639" i="5"/>
  <c r="X639" i="5"/>
  <c r="AS578" i="5"/>
  <c r="AD579" i="5"/>
  <c r="AH580" i="5"/>
  <c r="AM581" i="5"/>
  <c r="X586" i="5"/>
  <c r="V587" i="5"/>
  <c r="AN587" i="5"/>
  <c r="AK588" i="5"/>
  <c r="Z589" i="5"/>
  <c r="AK589" i="5"/>
  <c r="T594" i="5"/>
  <c r="AE594" i="5"/>
  <c r="AP594" i="5"/>
  <c r="V597" i="5"/>
  <c r="AN597" i="5"/>
  <c r="AL598" i="5"/>
  <c r="AF604" i="5"/>
  <c r="AQ604" i="5"/>
  <c r="AF606" i="5"/>
  <c r="AQ606" i="5"/>
  <c r="AG607" i="5"/>
  <c r="AR607" i="5"/>
  <c r="AA608" i="5"/>
  <c r="AL608" i="5"/>
  <c r="T608" i="5"/>
  <c r="U610" i="5"/>
  <c r="AR612" i="5"/>
  <c r="U615" i="5"/>
  <c r="AF615" i="5"/>
  <c r="AF617" i="5"/>
  <c r="AQ617" i="5"/>
  <c r="U617" i="5"/>
  <c r="U619" i="5"/>
  <c r="AF619" i="5"/>
  <c r="AQ619" i="5"/>
  <c r="AM623" i="5"/>
  <c r="AF628" i="5"/>
  <c r="AQ628" i="5"/>
  <c r="X634" i="5"/>
  <c r="AT634" i="5"/>
  <c r="AI634" i="5"/>
  <c r="Z635" i="5"/>
  <c r="AK635" i="5"/>
  <c r="AB641" i="5"/>
  <c r="AM641" i="5"/>
  <c r="Q641" i="5"/>
  <c r="AA607" i="5"/>
  <c r="V608" i="5"/>
  <c r="W611" i="5"/>
  <c r="O612" i="5"/>
  <c r="Z612" i="5"/>
  <c r="AK612" i="5"/>
  <c r="Q612" i="5"/>
  <c r="AT613" i="5"/>
  <c r="AI616" i="5"/>
  <c r="X616" i="5"/>
  <c r="Z619" i="5"/>
  <c r="AK619" i="5"/>
  <c r="AM620" i="5"/>
  <c r="R633" i="5"/>
  <c r="AC633" i="5"/>
  <c r="Z634" i="5"/>
  <c r="AK634" i="5"/>
  <c r="AN636" i="5"/>
  <c r="AC636" i="5"/>
  <c r="AT653" i="5"/>
  <c r="X653" i="5"/>
  <c r="AI653" i="5"/>
  <c r="Q660" i="5"/>
  <c r="AB660" i="5"/>
  <c r="AM660" i="5"/>
  <c r="U611" i="5"/>
  <c r="AF611" i="5"/>
  <c r="AQ611" i="5"/>
  <c r="AF622" i="5"/>
  <c r="AQ622" i="5"/>
  <c r="AI624" i="5"/>
  <c r="X624" i="5"/>
  <c r="Z627" i="5"/>
  <c r="AK627" i="5"/>
  <c r="AM628" i="5"/>
  <c r="T633" i="5"/>
  <c r="AP633" i="5"/>
  <c r="AE633" i="5"/>
  <c r="AS638" i="5"/>
  <c r="W638" i="5"/>
  <c r="AD592" i="5"/>
  <c r="AD594" i="5"/>
  <c r="AD596" i="5"/>
  <c r="AD598" i="5"/>
  <c r="AD600" i="5"/>
  <c r="AD602" i="5"/>
  <c r="AD604" i="5"/>
  <c r="AD606" i="5"/>
  <c r="AG611" i="5"/>
  <c r="AR611" i="5"/>
  <c r="N613" i="5"/>
  <c r="AU613" i="5" s="1"/>
  <c r="AF614" i="5"/>
  <c r="U614" i="5"/>
  <c r="AP614" i="5"/>
  <c r="P616" i="5"/>
  <c r="T620" i="5"/>
  <c r="AE620" i="5"/>
  <c r="AP620" i="5"/>
  <c r="AG623" i="5"/>
  <c r="AL626" i="5"/>
  <c r="T630" i="5"/>
  <c r="AE630" i="5"/>
  <c r="AS643" i="5"/>
  <c r="W643" i="5"/>
  <c r="AH643" i="5"/>
  <c r="AC646" i="5"/>
  <c r="R646" i="5"/>
  <c r="AN646" i="5"/>
  <c r="AR647" i="5"/>
  <c r="V647" i="5"/>
  <c r="AG647" i="5"/>
  <c r="V650" i="5"/>
  <c r="AR650" i="5"/>
  <c r="AG650" i="5"/>
  <c r="AC654" i="5"/>
  <c r="AN654" i="5"/>
  <c r="R654" i="5"/>
  <c r="W661" i="5"/>
  <c r="AH661" i="5"/>
  <c r="AS661" i="5"/>
  <c r="AR608" i="5"/>
  <c r="O610" i="5"/>
  <c r="Z610" i="5"/>
  <c r="AK610" i="5"/>
  <c r="O613" i="5"/>
  <c r="AQ614" i="5"/>
  <c r="Q616" i="5"/>
  <c r="AJ616" i="5"/>
  <c r="BQ616" i="5" s="1"/>
  <c r="T618" i="5"/>
  <c r="AE618" i="5"/>
  <c r="AP618" i="5"/>
  <c r="AF620" i="5"/>
  <c r="AQ620" i="5"/>
  <c r="W622" i="5"/>
  <c r="AH622" i="5"/>
  <c r="AT622" i="5"/>
  <c r="O624" i="5"/>
  <c r="AM626" i="5"/>
  <c r="AF630" i="5"/>
  <c r="AQ630" i="5"/>
  <c r="U630" i="5"/>
  <c r="AI637" i="5"/>
  <c r="AT637" i="5"/>
  <c r="X637" i="5"/>
  <c r="AI643" i="5"/>
  <c r="X643" i="5"/>
  <c r="S646" i="5"/>
  <c r="AD646" i="5"/>
  <c r="AO646" i="5"/>
  <c r="AS647" i="5"/>
  <c r="W647" i="5"/>
  <c r="AH647" i="5"/>
  <c r="AL689" i="5"/>
  <c r="AA689" i="5"/>
  <c r="P689" i="5"/>
  <c r="AA610" i="5"/>
  <c r="AL610" i="5"/>
  <c r="AK613" i="5"/>
  <c r="W614" i="5"/>
  <c r="AH614" i="5"/>
  <c r="AS614" i="5"/>
  <c r="AF618" i="5"/>
  <c r="AQ618" i="5"/>
  <c r="T628" i="5"/>
  <c r="AE628" i="5"/>
  <c r="AP628" i="5"/>
  <c r="AM640" i="5"/>
  <c r="Q640" i="5"/>
  <c r="AB640" i="5"/>
  <c r="AL641" i="5"/>
  <c r="P641" i="5"/>
  <c r="AA641" i="5"/>
  <c r="X650" i="5"/>
  <c r="AT650" i="5"/>
  <c r="AI650" i="5"/>
  <c r="N652" i="5"/>
  <c r="AU652" i="5" s="1"/>
  <c r="Y652" i="5"/>
  <c r="BF652" i="5" s="1"/>
  <c r="AJ652" i="5"/>
  <c r="BQ652" i="5" s="1"/>
  <c r="AF665" i="5"/>
  <c r="U665" i="5"/>
  <c r="AQ665" i="5"/>
  <c r="AO698" i="5"/>
  <c r="S698" i="5"/>
  <c r="AD698" i="5"/>
  <c r="AS635" i="5"/>
  <c r="AH635" i="5"/>
  <c r="W635" i="5"/>
  <c r="AL638" i="5"/>
  <c r="P638" i="5"/>
  <c r="AA638" i="5"/>
  <c r="AC642" i="5"/>
  <c r="R642" i="5"/>
  <c r="AN642" i="5"/>
  <c r="AT643" i="5"/>
  <c r="AG646" i="5"/>
  <c r="AR646" i="5"/>
  <c r="V646" i="5"/>
  <c r="R691" i="5"/>
  <c r="AC691" i="5"/>
  <c r="AN691" i="5"/>
  <c r="AE698" i="5"/>
  <c r="AP698" i="5"/>
  <c r="T698" i="5"/>
  <c r="W607" i="5"/>
  <c r="O608" i="5"/>
  <c r="Z608" i="5"/>
  <c r="AK608" i="5"/>
  <c r="AH611" i="5"/>
  <c r="AB612" i="5"/>
  <c r="AE614" i="5"/>
  <c r="Q620" i="5"/>
  <c r="Z621" i="5"/>
  <c r="AK621" i="5"/>
  <c r="AH621" i="5"/>
  <c r="T623" i="5"/>
  <c r="AC625" i="5"/>
  <c r="R625" i="5"/>
  <c r="AR625" i="5"/>
  <c r="W628" i="5"/>
  <c r="AS628" i="5"/>
  <c r="AC631" i="5"/>
  <c r="R631" i="5"/>
  <c r="AS634" i="5"/>
  <c r="W634" i="5"/>
  <c r="AH634" i="5"/>
  <c r="N636" i="5"/>
  <c r="AU636" i="5" s="1"/>
  <c r="Y636" i="5"/>
  <c r="BF636" i="5" s="1"/>
  <c r="AL637" i="5"/>
  <c r="P637" i="5"/>
  <c r="AA637" i="5"/>
  <c r="AL643" i="5"/>
  <c r="P643" i="5"/>
  <c r="AA643" i="5"/>
  <c r="AS646" i="5"/>
  <c r="AH646" i="5"/>
  <c r="W646" i="5"/>
  <c r="O647" i="5"/>
  <c r="Z647" i="5"/>
  <c r="AK647" i="5"/>
  <c r="AR649" i="5"/>
  <c r="AG649" i="5"/>
  <c r="V649" i="5"/>
  <c r="Z631" i="5"/>
  <c r="AK631" i="5"/>
  <c r="AF635" i="5"/>
  <c r="AQ635" i="5"/>
  <c r="S644" i="5"/>
  <c r="AD644" i="5"/>
  <c r="AO644" i="5"/>
  <c r="AN645" i="5"/>
  <c r="R645" i="5"/>
  <c r="AL650" i="5"/>
  <c r="P650" i="5"/>
  <c r="AA650" i="5"/>
  <c r="Z654" i="5"/>
  <c r="AK654" i="5"/>
  <c r="O661" i="5"/>
  <c r="Z661" i="5"/>
  <c r="AK661" i="5"/>
  <c r="V682" i="5"/>
  <c r="AG682" i="5"/>
  <c r="AR682" i="5"/>
  <c r="AI684" i="5"/>
  <c r="AT684" i="5"/>
  <c r="X684" i="5"/>
  <c r="AJ738" i="5"/>
  <c r="BQ738" i="5" s="1"/>
  <c r="Y738" i="5"/>
  <c r="BF738" i="5" s="1"/>
  <c r="N738" i="5"/>
  <c r="AU738" i="5" s="1"/>
  <c r="AR635" i="5"/>
  <c r="V635" i="5"/>
  <c r="AF638" i="5"/>
  <c r="AQ638" i="5"/>
  <c r="AF647" i="5"/>
  <c r="U647" i="5"/>
  <c r="R659" i="5"/>
  <c r="AN659" i="5"/>
  <c r="AC659" i="5"/>
  <c r="AA661" i="5"/>
  <c r="AL661" i="5"/>
  <c r="P661" i="5"/>
  <c r="Z709" i="5"/>
  <c r="O709" i="5"/>
  <c r="AK709" i="5"/>
  <c r="N664" i="5"/>
  <c r="AU664" i="5" s="1"/>
  <c r="Y664" i="5"/>
  <c r="BF664" i="5" s="1"/>
  <c r="AA685" i="5"/>
  <c r="AL685" i="5"/>
  <c r="AJ635" i="5"/>
  <c r="BQ635" i="5" s="1"/>
  <c r="Z636" i="5"/>
  <c r="AK636" i="5"/>
  <c r="AS639" i="5"/>
  <c r="W639" i="5"/>
  <c r="AH639" i="5"/>
  <c r="AD640" i="5"/>
  <c r="AO640" i="5"/>
  <c r="AL642" i="5"/>
  <c r="P642" i="5"/>
  <c r="AI644" i="5"/>
  <c r="AT644" i="5"/>
  <c r="X644" i="5"/>
  <c r="AQ647" i="5"/>
  <c r="AN648" i="5"/>
  <c r="R648" i="5"/>
  <c r="AI668" i="5"/>
  <c r="X668" i="5"/>
  <c r="AT668" i="5"/>
  <c r="R669" i="5"/>
  <c r="AC669" i="5"/>
  <c r="AN669" i="5"/>
  <c r="AP759" i="5"/>
  <c r="T759" i="5"/>
  <c r="AE759" i="5"/>
  <c r="AE607" i="5"/>
  <c r="Y608" i="5"/>
  <c r="BF608" i="5" s="1"/>
  <c r="AE609" i="5"/>
  <c r="Y610" i="5"/>
  <c r="BF610" i="5" s="1"/>
  <c r="AE611" i="5"/>
  <c r="N617" i="5"/>
  <c r="AU617" i="5" s="1"/>
  <c r="Y617" i="5"/>
  <c r="BF617" i="5" s="1"/>
  <c r="N625" i="5"/>
  <c r="AU625" i="5" s="1"/>
  <c r="Y625" i="5"/>
  <c r="BF625" i="5" s="1"/>
  <c r="AB632" i="5"/>
  <c r="AF633" i="5"/>
  <c r="AQ633" i="5"/>
  <c r="R635" i="5"/>
  <c r="AC635" i="5"/>
  <c r="AN635" i="5"/>
  <c r="AR636" i="5"/>
  <c r="U638" i="5"/>
  <c r="AK639" i="5"/>
  <c r="O639" i="5"/>
  <c r="AS651" i="5"/>
  <c r="W651" i="5"/>
  <c r="N662" i="5"/>
  <c r="AU662" i="5" s="1"/>
  <c r="Y662" i="5"/>
  <c r="BF662" i="5" s="1"/>
  <c r="AJ662" i="5"/>
  <c r="BQ662" i="5" s="1"/>
  <c r="T616" i="5"/>
  <c r="AE616" i="5"/>
  <c r="Z617" i="5"/>
  <c r="AK617" i="5"/>
  <c r="T624" i="5"/>
  <c r="AE624" i="5"/>
  <c r="Z625" i="5"/>
  <c r="AK625" i="5"/>
  <c r="O631" i="5"/>
  <c r="AT632" i="5"/>
  <c r="S634" i="5"/>
  <c r="AO634" i="5"/>
  <c r="T637" i="5"/>
  <c r="AE637" i="5"/>
  <c r="AP637" i="5"/>
  <c r="AB649" i="5"/>
  <c r="Q649" i="5"/>
  <c r="AM649" i="5"/>
  <c r="O654" i="5"/>
  <c r="AF616" i="5"/>
  <c r="AQ616" i="5"/>
  <c r="AM619" i="5"/>
  <c r="AF624" i="5"/>
  <c r="AQ624" i="5"/>
  <c r="AM627" i="5"/>
  <c r="N631" i="5"/>
  <c r="AU631" i="5" s="1"/>
  <c r="Y631" i="5"/>
  <c r="BF631" i="5" s="1"/>
  <c r="AR634" i="5"/>
  <c r="Y635" i="5"/>
  <c r="BF635" i="5" s="1"/>
  <c r="AQ636" i="5"/>
  <c r="U636" i="5"/>
  <c r="Z637" i="5"/>
  <c r="AQ637" i="5"/>
  <c r="S640" i="5"/>
  <c r="X641" i="5"/>
  <c r="AT641" i="5"/>
  <c r="AG642" i="5"/>
  <c r="AR642" i="5"/>
  <c r="AB645" i="5"/>
  <c r="AM645" i="5"/>
  <c r="Q645" i="5"/>
  <c r="AI648" i="5"/>
  <c r="X648" i="5"/>
  <c r="AT648" i="5"/>
  <c r="AN649" i="5"/>
  <c r="R649" i="5"/>
  <c r="AC649" i="5"/>
  <c r="Z650" i="5"/>
  <c r="AK650" i="5"/>
  <c r="O650" i="5"/>
  <c r="AB653" i="5"/>
  <c r="Q653" i="5"/>
  <c r="AM653" i="5"/>
  <c r="AO656" i="5"/>
  <c r="AD656" i="5"/>
  <c r="S656" i="5"/>
  <c r="AH666" i="5"/>
  <c r="AS666" i="5"/>
  <c r="W666" i="5"/>
  <c r="AC676" i="5"/>
  <c r="AN676" i="5"/>
  <c r="R676" i="5"/>
  <c r="AH684" i="5"/>
  <c r="W684" i="5"/>
  <c r="AS684" i="5"/>
  <c r="AA693" i="5"/>
  <c r="AL693" i="5"/>
  <c r="P693" i="5"/>
  <c r="N639" i="5"/>
  <c r="AU639" i="5" s="1"/>
  <c r="AC639" i="5"/>
  <c r="AE641" i="5"/>
  <c r="W642" i="5"/>
  <c r="O643" i="5"/>
  <c r="AG645" i="5"/>
  <c r="X646" i="5"/>
  <c r="AI647" i="5"/>
  <c r="AT647" i="5"/>
  <c r="AA648" i="5"/>
  <c r="T649" i="5"/>
  <c r="AE649" i="5"/>
  <c r="AI652" i="5"/>
  <c r="X652" i="5"/>
  <c r="AR655" i="5"/>
  <c r="V655" i="5"/>
  <c r="AG655" i="5"/>
  <c r="N657" i="5"/>
  <c r="AU657" i="5" s="1"/>
  <c r="AS662" i="5"/>
  <c r="W662" i="5"/>
  <c r="Z664" i="5"/>
  <c r="AK664" i="5"/>
  <c r="O664" i="5"/>
  <c r="R667" i="5"/>
  <c r="AC667" i="5"/>
  <c r="AN667" i="5"/>
  <c r="T669" i="5"/>
  <c r="AP669" i="5"/>
  <c r="AE669" i="5"/>
  <c r="AC672" i="5"/>
  <c r="R672" i="5"/>
  <c r="AO676" i="5"/>
  <c r="AD676" i="5"/>
  <c r="S676" i="5"/>
  <c r="AI724" i="5"/>
  <c r="X724" i="5"/>
  <c r="AT724" i="5"/>
  <c r="AT635" i="5"/>
  <c r="X640" i="5"/>
  <c r="AG641" i="5"/>
  <c r="X642" i="5"/>
  <c r="AA644" i="5"/>
  <c r="P647" i="5"/>
  <c r="AB648" i="5"/>
  <c r="AF649" i="5"/>
  <c r="U649" i="5"/>
  <c r="AF651" i="5"/>
  <c r="U651" i="5"/>
  <c r="AS655" i="5"/>
  <c r="AH655" i="5"/>
  <c r="W655" i="5"/>
  <c r="Q656" i="5"/>
  <c r="AB656" i="5"/>
  <c r="AM656" i="5"/>
  <c r="X658" i="5"/>
  <c r="AI658" i="5"/>
  <c r="AC670" i="5"/>
  <c r="R670" i="5"/>
  <c r="AN670" i="5"/>
  <c r="W725" i="5"/>
  <c r="AH725" i="5"/>
  <c r="AS725" i="5"/>
  <c r="U641" i="5"/>
  <c r="U643" i="5"/>
  <c r="O644" i="5"/>
  <c r="V645" i="5"/>
  <c r="AK645" i="5"/>
  <c r="AI649" i="5"/>
  <c r="U650" i="5"/>
  <c r="AQ650" i="5"/>
  <c r="AI651" i="5"/>
  <c r="AT651" i="5"/>
  <c r="AB657" i="5"/>
  <c r="Q657" i="5"/>
  <c r="P663" i="5"/>
  <c r="V672" i="5"/>
  <c r="AG672" i="5"/>
  <c r="AR672" i="5"/>
  <c r="U674" i="5"/>
  <c r="AQ674" i="5"/>
  <c r="AF674" i="5"/>
  <c r="AA677" i="5"/>
  <c r="P677" i="5"/>
  <c r="AO680" i="5"/>
  <c r="AD680" i="5"/>
  <c r="S680" i="5"/>
  <c r="W681" i="5"/>
  <c r="AS681" i="5"/>
  <c r="AH681" i="5"/>
  <c r="W683" i="5"/>
  <c r="AS683" i="5"/>
  <c r="AH683" i="5"/>
  <c r="U639" i="5"/>
  <c r="O640" i="5"/>
  <c r="V641" i="5"/>
  <c r="N644" i="5"/>
  <c r="AU644" i="5" s="1"/>
  <c r="Y644" i="5"/>
  <c r="BF644" i="5" s="1"/>
  <c r="P644" i="5"/>
  <c r="O646" i="5"/>
  <c r="N648" i="5"/>
  <c r="AU648" i="5" s="1"/>
  <c r="Y648" i="5"/>
  <c r="BF648" i="5" s="1"/>
  <c r="P648" i="5"/>
  <c r="AQ653" i="5"/>
  <c r="AN657" i="5"/>
  <c r="AC657" i="5"/>
  <c r="AI659" i="5"/>
  <c r="AT659" i="5"/>
  <c r="X659" i="5"/>
  <c r="N666" i="5"/>
  <c r="AU666" i="5" s="1"/>
  <c r="Y666" i="5"/>
  <c r="BF666" i="5" s="1"/>
  <c r="AJ666" i="5"/>
  <c r="BQ666" i="5" s="1"/>
  <c r="AR670" i="5"/>
  <c r="AG670" i="5"/>
  <c r="AG674" i="5"/>
  <c r="V674" i="5"/>
  <c r="AR674" i="5"/>
  <c r="T680" i="5"/>
  <c r="AE680" i="5"/>
  <c r="AP680" i="5"/>
  <c r="Q692" i="5"/>
  <c r="AB692" i="5"/>
  <c r="AM692" i="5"/>
  <c r="AC693" i="5"/>
  <c r="AN693" i="5"/>
  <c r="AE700" i="5"/>
  <c r="AP700" i="5"/>
  <c r="T700" i="5"/>
  <c r="N640" i="5"/>
  <c r="AU640" i="5" s="1"/>
  <c r="Y640" i="5"/>
  <c r="BF640" i="5" s="1"/>
  <c r="P640" i="5"/>
  <c r="O642" i="5"/>
  <c r="Q644" i="5"/>
  <c r="R647" i="5"/>
  <c r="AC647" i="5"/>
  <c r="AN647" i="5"/>
  <c r="Z648" i="5"/>
  <c r="AK648" i="5"/>
  <c r="Q648" i="5"/>
  <c r="Q662" i="5"/>
  <c r="AB662" i="5"/>
  <c r="Z666" i="5"/>
  <c r="O666" i="5"/>
  <c r="AI667" i="5"/>
  <c r="AT667" i="5"/>
  <c r="X667" i="5"/>
  <c r="AF696" i="5"/>
  <c r="U696" i="5"/>
  <c r="AQ696" i="5"/>
  <c r="AF700" i="5"/>
  <c r="U700" i="5"/>
  <c r="AQ700" i="5"/>
  <c r="AO652" i="5"/>
  <c r="AD652" i="5"/>
  <c r="S652" i="5"/>
  <c r="AS654" i="5"/>
  <c r="W654" i="5"/>
  <c r="AB671" i="5"/>
  <c r="N683" i="5"/>
  <c r="AU683" i="5" s="1"/>
  <c r="Y683" i="5"/>
  <c r="BF683" i="5" s="1"/>
  <c r="AJ683" i="5"/>
  <c r="BQ683" i="5" s="1"/>
  <c r="AH686" i="5"/>
  <c r="W686" i="5"/>
  <c r="AS686" i="5"/>
  <c r="AL691" i="5"/>
  <c r="AA691" i="5"/>
  <c r="P691" i="5"/>
  <c r="Q695" i="5"/>
  <c r="AM695" i="5"/>
  <c r="AB695" i="5"/>
  <c r="AG696" i="5"/>
  <c r="V696" i="5"/>
  <c r="AR696" i="5"/>
  <c r="Q706" i="5"/>
  <c r="AB706" i="5"/>
  <c r="AM706" i="5"/>
  <c r="AR643" i="5"/>
  <c r="V643" i="5"/>
  <c r="AP645" i="5"/>
  <c r="AL646" i="5"/>
  <c r="P646" i="5"/>
  <c r="AJ648" i="5"/>
  <c r="BQ648" i="5" s="1"/>
  <c r="AL649" i="5"/>
  <c r="P649" i="5"/>
  <c r="P651" i="5"/>
  <c r="AL651" i="5"/>
  <c r="W664" i="5"/>
  <c r="AS664" i="5"/>
  <c r="AH664" i="5"/>
  <c r="P669" i="5"/>
  <c r="AL669" i="5"/>
  <c r="AC671" i="5"/>
  <c r="Z676" i="5"/>
  <c r="O676" i="5"/>
  <c r="AK676" i="5"/>
  <c r="AB679" i="5"/>
  <c r="AM679" i="5"/>
  <c r="Q679" i="5"/>
  <c r="O683" i="5"/>
  <c r="Z683" i="5"/>
  <c r="AI694" i="5"/>
  <c r="AT694" i="5"/>
  <c r="X694" i="5"/>
  <c r="AR653" i="5"/>
  <c r="AG653" i="5"/>
  <c r="V653" i="5"/>
  <c r="AL654" i="5"/>
  <c r="P654" i="5"/>
  <c r="AQ655" i="5"/>
  <c r="AO658" i="5"/>
  <c r="AD658" i="5"/>
  <c r="AK659" i="5"/>
  <c r="Z659" i="5"/>
  <c r="O659" i="5"/>
  <c r="AL659" i="5"/>
  <c r="AC662" i="5"/>
  <c r="R662" i="5"/>
  <c r="AN662" i="5"/>
  <c r="AB663" i="5"/>
  <c r="Q663" i="5"/>
  <c r="X666" i="5"/>
  <c r="AI666" i="5"/>
  <c r="U668" i="5"/>
  <c r="AF668" i="5"/>
  <c r="U678" i="5"/>
  <c r="AF678" i="5"/>
  <c r="AQ678" i="5"/>
  <c r="U679" i="5"/>
  <c r="AF679" i="5"/>
  <c r="AQ679" i="5"/>
  <c r="Z656" i="5"/>
  <c r="AK656" i="5"/>
  <c r="AC663" i="5"/>
  <c r="AN663" i="5"/>
  <c r="AR668" i="5"/>
  <c r="V668" i="5"/>
  <c r="AI669" i="5"/>
  <c r="AT669" i="5"/>
  <c r="X669" i="5"/>
  <c r="N670" i="5"/>
  <c r="AU670" i="5" s="1"/>
  <c r="Y670" i="5"/>
  <c r="BF670" i="5" s="1"/>
  <c r="AJ670" i="5"/>
  <c r="BQ670" i="5" s="1"/>
  <c r="AI672" i="5"/>
  <c r="X672" i="5"/>
  <c r="T675" i="5"/>
  <c r="AE675" i="5"/>
  <c r="AP675" i="5"/>
  <c r="AK677" i="5"/>
  <c r="V678" i="5"/>
  <c r="AR678" i="5"/>
  <c r="AG678" i="5"/>
  <c r="AO686" i="5"/>
  <c r="S686" i="5"/>
  <c r="AD686" i="5"/>
  <c r="Z689" i="5"/>
  <c r="AK689" i="5"/>
  <c r="O689" i="5"/>
  <c r="Z730" i="5"/>
  <c r="AK730" i="5"/>
  <c r="O730" i="5"/>
  <c r="AN656" i="5"/>
  <c r="N660" i="5"/>
  <c r="AU660" i="5" s="1"/>
  <c r="Y660" i="5"/>
  <c r="BF660" i="5" s="1"/>
  <c r="AI661" i="5"/>
  <c r="AT661" i="5"/>
  <c r="AD662" i="5"/>
  <c r="AF663" i="5"/>
  <c r="AQ663" i="5"/>
  <c r="Q670" i="5"/>
  <c r="AB670" i="5"/>
  <c r="AM670" i="5"/>
  <c r="AJ673" i="5"/>
  <c r="BQ673" i="5" s="1"/>
  <c r="Y673" i="5"/>
  <c r="BF673" i="5" s="1"/>
  <c r="U682" i="5"/>
  <c r="AF682" i="5"/>
  <c r="AQ682" i="5"/>
  <c r="Z685" i="5"/>
  <c r="O685" i="5"/>
  <c r="AG686" i="5"/>
  <c r="V686" i="5"/>
  <c r="AR686" i="5"/>
  <c r="AB687" i="5"/>
  <c r="AM687" i="5"/>
  <c r="AO702" i="5"/>
  <c r="AD702" i="5"/>
  <c r="S702" i="5"/>
  <c r="Q704" i="5"/>
  <c r="AB704" i="5"/>
  <c r="AM704" i="5"/>
  <c r="N707" i="5"/>
  <c r="AU707" i="5" s="1"/>
  <c r="Y707" i="5"/>
  <c r="BF707" i="5" s="1"/>
  <c r="AJ707" i="5"/>
  <c r="BQ707" i="5" s="1"/>
  <c r="AQ734" i="5"/>
  <c r="AF734" i="5"/>
  <c r="U734" i="5"/>
  <c r="AC768" i="5"/>
  <c r="AN768" i="5"/>
  <c r="R768" i="5"/>
  <c r="AL652" i="5"/>
  <c r="AA652" i="5"/>
  <c r="T653" i="5"/>
  <c r="AE653" i="5"/>
  <c r="X655" i="5"/>
  <c r="AF657" i="5"/>
  <c r="AQ657" i="5"/>
  <c r="Q658" i="5"/>
  <c r="AB658" i="5"/>
  <c r="T658" i="5"/>
  <c r="AM658" i="5"/>
  <c r="R661" i="5"/>
  <c r="AC661" i="5"/>
  <c r="AN661" i="5"/>
  <c r="R663" i="5"/>
  <c r="AM663" i="5"/>
  <c r="AO664" i="5"/>
  <c r="AD664" i="5"/>
  <c r="AO678" i="5"/>
  <c r="S678" i="5"/>
  <c r="AL695" i="5"/>
  <c r="AA695" i="5"/>
  <c r="P695" i="5"/>
  <c r="W703" i="5"/>
  <c r="AH703" i="5"/>
  <c r="AS703" i="5"/>
  <c r="N709" i="5"/>
  <c r="AU709" i="5" s="1"/>
  <c r="Y709" i="5"/>
  <c r="BF709" i="5" s="1"/>
  <c r="AJ709" i="5"/>
  <c r="BQ709" i="5" s="1"/>
  <c r="AG752" i="5"/>
  <c r="AR752" i="5"/>
  <c r="V752" i="5"/>
  <c r="AT654" i="5"/>
  <c r="Z657" i="5"/>
  <c r="AK657" i="5"/>
  <c r="AE660" i="5"/>
  <c r="AE661" i="5"/>
  <c r="AG662" i="5"/>
  <c r="O663" i="5"/>
  <c r="Z663" i="5"/>
  <c r="AJ677" i="5"/>
  <c r="BQ677" i="5" s="1"/>
  <c r="W682" i="5"/>
  <c r="AH682" i="5"/>
  <c r="AS682" i="5"/>
  <c r="AG684" i="5"/>
  <c r="V684" i="5"/>
  <c r="AF686" i="5"/>
  <c r="AQ686" i="5"/>
  <c r="U686" i="5"/>
  <c r="AR688" i="5"/>
  <c r="AK691" i="5"/>
  <c r="O691" i="5"/>
  <c r="Z691" i="5"/>
  <c r="AK693" i="5"/>
  <c r="O693" i="5"/>
  <c r="Z693" i="5"/>
  <c r="R699" i="5"/>
  <c r="AN699" i="5"/>
  <c r="AC706" i="5"/>
  <c r="AN706" i="5"/>
  <c r="R706" i="5"/>
  <c r="Q722" i="5"/>
  <c r="AB722" i="5"/>
  <c r="AM722" i="5"/>
  <c r="W672" i="5"/>
  <c r="AH672" i="5"/>
  <c r="AH674" i="5"/>
  <c r="AS674" i="5"/>
  <c r="AQ676" i="5"/>
  <c r="U676" i="5"/>
  <c r="AF676" i="5"/>
  <c r="O682" i="5"/>
  <c r="Z682" i="5"/>
  <c r="AK682" i="5"/>
  <c r="AC687" i="5"/>
  <c r="R687" i="5"/>
  <c r="AN687" i="5"/>
  <c r="AT702" i="5"/>
  <c r="AI702" i="5"/>
  <c r="AC704" i="5"/>
  <c r="AN704" i="5"/>
  <c r="R704" i="5"/>
  <c r="AR712" i="5"/>
  <c r="V712" i="5"/>
  <c r="AG712" i="5"/>
  <c r="AI725" i="5"/>
  <c r="AT725" i="5"/>
  <c r="X725" i="5"/>
  <c r="AN731" i="5"/>
  <c r="AC731" i="5"/>
  <c r="R731" i="5"/>
  <c r="AR734" i="5"/>
  <c r="AG734" i="5"/>
  <c r="V734" i="5"/>
  <c r="AR676" i="5"/>
  <c r="AG676" i="5"/>
  <c r="V676" i="5"/>
  <c r="AT696" i="5"/>
  <c r="W701" i="5"/>
  <c r="AH701" i="5"/>
  <c r="AS701" i="5"/>
  <c r="W712" i="5"/>
  <c r="AS712" i="5"/>
  <c r="AH712" i="5"/>
  <c r="P735" i="5"/>
  <c r="AA735" i="5"/>
  <c r="AL735" i="5"/>
  <c r="W675" i="5"/>
  <c r="AS675" i="5"/>
  <c r="T694" i="5"/>
  <c r="AP694" i="5"/>
  <c r="AI695" i="5"/>
  <c r="AT695" i="5"/>
  <c r="X695" i="5"/>
  <c r="AI701" i="5"/>
  <c r="AT701" i="5"/>
  <c r="X701" i="5"/>
  <c r="AO708" i="5"/>
  <c r="AD708" i="5"/>
  <c r="S708" i="5"/>
  <c r="AN709" i="5"/>
  <c r="AC709" i="5"/>
  <c r="AG767" i="5"/>
  <c r="AR767" i="5"/>
  <c r="V767" i="5"/>
  <c r="AC651" i="5"/>
  <c r="Y656" i="5"/>
  <c r="BF656" i="5" s="1"/>
  <c r="T666" i="5"/>
  <c r="AP666" i="5"/>
  <c r="AF669" i="5"/>
  <c r="AQ669" i="5"/>
  <c r="N674" i="5"/>
  <c r="AU674" i="5" s="1"/>
  <c r="Y674" i="5"/>
  <c r="BF674" i="5" s="1"/>
  <c r="AJ674" i="5"/>
  <c r="BQ674" i="5" s="1"/>
  <c r="U677" i="5"/>
  <c r="AF677" i="5"/>
  <c r="AQ677" i="5"/>
  <c r="O679" i="5"/>
  <c r="AL681" i="5"/>
  <c r="P681" i="5"/>
  <c r="Q688" i="5"/>
  <c r="AB688" i="5"/>
  <c r="AM688" i="5"/>
  <c r="U694" i="5"/>
  <c r="AQ694" i="5"/>
  <c r="X696" i="5"/>
  <c r="T728" i="5"/>
  <c r="AP728" i="5"/>
  <c r="AE728" i="5"/>
  <c r="W650" i="5"/>
  <c r="AF661" i="5"/>
  <c r="AQ661" i="5"/>
  <c r="AQ662" i="5"/>
  <c r="AT663" i="5"/>
  <c r="AE666" i="5"/>
  <c r="AQ667" i="5"/>
  <c r="AI671" i="5"/>
  <c r="X671" i="5"/>
  <c r="W673" i="5"/>
  <c r="AH673" i="5"/>
  <c r="AS673" i="5"/>
  <c r="Z674" i="5"/>
  <c r="AK674" i="5"/>
  <c r="AP678" i="5"/>
  <c r="N679" i="5"/>
  <c r="AU679" i="5" s="1"/>
  <c r="Y679" i="5"/>
  <c r="BF679" i="5" s="1"/>
  <c r="AJ679" i="5"/>
  <c r="BQ679" i="5" s="1"/>
  <c r="AB681" i="5"/>
  <c r="Q681" i="5"/>
  <c r="AA681" i="5"/>
  <c r="W690" i="5"/>
  <c r="AH690" i="5"/>
  <c r="W691" i="5"/>
  <c r="AH691" i="5"/>
  <c r="AS691" i="5"/>
  <c r="AE694" i="5"/>
  <c r="AJ695" i="5"/>
  <c r="BQ695" i="5" s="1"/>
  <c r="Y695" i="5"/>
  <c r="BF695" i="5" s="1"/>
  <c r="Y699" i="5"/>
  <c r="BF699" i="5" s="1"/>
  <c r="AJ699" i="5"/>
  <c r="BQ699" i="5" s="1"/>
  <c r="X702" i="5"/>
  <c r="AN650" i="5"/>
  <c r="AO654" i="5"/>
  <c r="U660" i="5"/>
  <c r="AF660" i="5"/>
  <c r="AQ660" i="5"/>
  <c r="AP661" i="5"/>
  <c r="AJ665" i="5"/>
  <c r="BQ665" i="5" s="1"/>
  <c r="N665" i="5"/>
  <c r="AU665" i="5" s="1"/>
  <c r="AR666" i="5"/>
  <c r="AG666" i="5"/>
  <c r="W667" i="5"/>
  <c r="AS667" i="5"/>
  <c r="AE668" i="5"/>
  <c r="AP668" i="5"/>
  <c r="W669" i="5"/>
  <c r="AH669" i="5"/>
  <c r="AS672" i="5"/>
  <c r="W674" i="5"/>
  <c r="AC681" i="5"/>
  <c r="AN681" i="5"/>
  <c r="AO684" i="5"/>
  <c r="S684" i="5"/>
  <c r="AC686" i="5"/>
  <c r="R686" i="5"/>
  <c r="AN686" i="5"/>
  <c r="Y689" i="5"/>
  <c r="BF689" i="5" s="1"/>
  <c r="AJ689" i="5"/>
  <c r="BQ689" i="5" s="1"/>
  <c r="AI692" i="5"/>
  <c r="AT692" i="5"/>
  <c r="AH694" i="5"/>
  <c r="W694" i="5"/>
  <c r="AF694" i="5"/>
  <c r="AC698" i="5"/>
  <c r="AN698" i="5"/>
  <c r="R698" i="5"/>
  <c r="Q702" i="5"/>
  <c r="AB702" i="5"/>
  <c r="AM702" i="5"/>
  <c r="AC703" i="5"/>
  <c r="R703" i="5"/>
  <c r="AN703" i="5"/>
  <c r="AC716" i="5"/>
  <c r="AN716" i="5"/>
  <c r="R716" i="5"/>
  <c r="AM723" i="5"/>
  <c r="AB723" i="5"/>
  <c r="AG728" i="5"/>
  <c r="V728" i="5"/>
  <c r="AR728" i="5"/>
  <c r="W765" i="5"/>
  <c r="AH765" i="5"/>
  <c r="AS765" i="5"/>
  <c r="AD668" i="5"/>
  <c r="T671" i="5"/>
  <c r="AP671" i="5"/>
  <c r="AA673" i="5"/>
  <c r="W677" i="5"/>
  <c r="AS677" i="5"/>
  <c r="O680" i="5"/>
  <c r="Z680" i="5"/>
  <c r="AK680" i="5"/>
  <c r="U684" i="5"/>
  <c r="AF684" i="5"/>
  <c r="V690" i="5"/>
  <c r="AG690" i="5"/>
  <c r="Z695" i="5"/>
  <c r="AK695" i="5"/>
  <c r="T696" i="5"/>
  <c r="AP696" i="5"/>
  <c r="W697" i="5"/>
  <c r="AH697" i="5"/>
  <c r="AS697" i="5"/>
  <c r="Q698" i="5"/>
  <c r="AB698" i="5"/>
  <c r="AM698" i="5"/>
  <c r="V702" i="5"/>
  <c r="AO704" i="5"/>
  <c r="AD704" i="5"/>
  <c r="AF714" i="5"/>
  <c r="U714" i="5"/>
  <c r="AI717" i="5"/>
  <c r="AT717" i="5"/>
  <c r="AL723" i="5"/>
  <c r="P723" i="5"/>
  <c r="AA723" i="5"/>
  <c r="U728" i="5"/>
  <c r="AF728" i="5"/>
  <c r="AQ728" i="5"/>
  <c r="AA756" i="5"/>
  <c r="AL756" i="5"/>
  <c r="P756" i="5"/>
  <c r="AC723" i="5"/>
  <c r="AN723" i="5"/>
  <c r="AI727" i="5"/>
  <c r="AT727" i="5"/>
  <c r="X727" i="5"/>
  <c r="AK733" i="5"/>
  <c r="O733" i="5"/>
  <c r="AO762" i="5"/>
  <c r="AD762" i="5"/>
  <c r="S762" i="5"/>
  <c r="AL730" i="5"/>
  <c r="AA730" i="5"/>
  <c r="AB735" i="5"/>
  <c r="Q735" i="5"/>
  <c r="AM735" i="5"/>
  <c r="Y746" i="5"/>
  <c r="BF746" i="5" s="1"/>
  <c r="AJ746" i="5"/>
  <c r="BQ746" i="5" s="1"/>
  <c r="N746" i="5"/>
  <c r="AU746" i="5" s="1"/>
  <c r="AI715" i="5"/>
  <c r="AT715" i="5"/>
  <c r="X715" i="5"/>
  <c r="AA719" i="5"/>
  <c r="AL719" i="5"/>
  <c r="P719" i="5"/>
  <c r="AK727" i="5"/>
  <c r="O727" i="5"/>
  <c r="Z727" i="5"/>
  <c r="Y731" i="5"/>
  <c r="BF731" i="5" s="1"/>
  <c r="AJ731" i="5"/>
  <c r="BQ731" i="5" s="1"/>
  <c r="AH732" i="5"/>
  <c r="AS732" i="5"/>
  <c r="W732" i="5"/>
  <c r="S763" i="5"/>
  <c r="AD763" i="5"/>
  <c r="AO763" i="5"/>
  <c r="O667" i="5"/>
  <c r="AM668" i="5"/>
  <c r="AB677" i="5"/>
  <c r="AM677" i="5"/>
  <c r="U680" i="5"/>
  <c r="AF680" i="5"/>
  <c r="O681" i="5"/>
  <c r="AC688" i="5"/>
  <c r="AN688" i="5"/>
  <c r="AS700" i="5"/>
  <c r="W700" i="5"/>
  <c r="AH700" i="5"/>
  <c r="W707" i="5"/>
  <c r="AH707" i="5"/>
  <c r="AS707" i="5"/>
  <c r="Y713" i="5"/>
  <c r="BF713" i="5" s="1"/>
  <c r="AJ713" i="5"/>
  <c r="BQ713" i="5" s="1"/>
  <c r="N713" i="5"/>
  <c r="AU713" i="5" s="1"/>
  <c r="AM719" i="5"/>
  <c r="AB719" i="5"/>
  <c r="U724" i="5"/>
  <c r="AQ724" i="5"/>
  <c r="AA727" i="5"/>
  <c r="AL727" i="5"/>
  <c r="P727" i="5"/>
  <c r="AI732" i="5"/>
  <c r="AT732" i="5"/>
  <c r="X732" i="5"/>
  <c r="Z733" i="5"/>
  <c r="Q771" i="5"/>
  <c r="AM771" i="5"/>
  <c r="AB771" i="5"/>
  <c r="AJ807" i="5"/>
  <c r="BQ807" i="5" s="1"/>
  <c r="N807" i="5"/>
  <c r="AU807" i="5" s="1"/>
  <c r="Y807" i="5"/>
  <c r="BF807" i="5" s="1"/>
  <c r="O671" i="5"/>
  <c r="Z671" i="5"/>
  <c r="N672" i="5"/>
  <c r="AU672" i="5" s="1"/>
  <c r="AJ672" i="5"/>
  <c r="BQ672" i="5" s="1"/>
  <c r="Y672" i="5"/>
  <c r="BF672" i="5" s="1"/>
  <c r="AO674" i="5"/>
  <c r="S674" i="5"/>
  <c r="V680" i="5"/>
  <c r="AG680" i="5"/>
  <c r="N681" i="5"/>
  <c r="AU681" i="5" s="1"/>
  <c r="Y681" i="5"/>
  <c r="BF681" i="5" s="1"/>
  <c r="AM685" i="5"/>
  <c r="Q690" i="5"/>
  <c r="AB690" i="5"/>
  <c r="AM690" i="5"/>
  <c r="AI693" i="5"/>
  <c r="AT693" i="5"/>
  <c r="X693" i="5"/>
  <c r="AI698" i="5"/>
  <c r="AT698" i="5"/>
  <c r="P703" i="5"/>
  <c r="AA703" i="5"/>
  <c r="AL705" i="5"/>
  <c r="P705" i="5"/>
  <c r="AP710" i="5"/>
  <c r="AE710" i="5"/>
  <c r="Z713" i="5"/>
  <c r="O713" i="5"/>
  <c r="AK713" i="5"/>
  <c r="Y715" i="5"/>
  <c r="BF715" i="5" s="1"/>
  <c r="AJ715" i="5"/>
  <c r="BQ715" i="5" s="1"/>
  <c r="AN719" i="5"/>
  <c r="AC719" i="5"/>
  <c r="V724" i="5"/>
  <c r="AR724" i="5"/>
  <c r="T733" i="5"/>
  <c r="AE733" i="5"/>
  <c r="AP733" i="5"/>
  <c r="S754" i="5"/>
  <c r="AD754" i="5"/>
  <c r="AO754" i="5"/>
  <c r="AK787" i="5"/>
  <c r="Z787" i="5"/>
  <c r="O787" i="5"/>
  <c r="Z665" i="5"/>
  <c r="AK665" i="5"/>
  <c r="AL671" i="5"/>
  <c r="AA671" i="5"/>
  <c r="AK671" i="5"/>
  <c r="Z672" i="5"/>
  <c r="AK672" i="5"/>
  <c r="AD674" i="5"/>
  <c r="AI676" i="5"/>
  <c r="AQ684" i="5"/>
  <c r="AC690" i="5"/>
  <c r="AN690" i="5"/>
  <c r="R690" i="5"/>
  <c r="AS702" i="5"/>
  <c r="AH702" i="5"/>
  <c r="AB705" i="5"/>
  <c r="Q705" i="5"/>
  <c r="AR706" i="5"/>
  <c r="V706" i="5"/>
  <c r="AG706" i="5"/>
  <c r="AF724" i="5"/>
  <c r="AE734" i="5"/>
  <c r="AP734" i="5"/>
  <c r="T734" i="5"/>
  <c r="AD743" i="5"/>
  <c r="AO743" i="5"/>
  <c r="S743" i="5"/>
  <c r="Y748" i="5"/>
  <c r="BF748" i="5" s="1"/>
  <c r="AJ748" i="5"/>
  <c r="BQ748" i="5" s="1"/>
  <c r="AJ750" i="5"/>
  <c r="BQ750" i="5" s="1"/>
  <c r="Y750" i="5"/>
  <c r="BF750" i="5" s="1"/>
  <c r="AP762" i="5"/>
  <c r="T762" i="5"/>
  <c r="AE762" i="5"/>
  <c r="AE743" i="5"/>
  <c r="AP743" i="5"/>
  <c r="T743" i="5"/>
  <c r="AK748" i="5"/>
  <c r="Z748" i="5"/>
  <c r="AK750" i="5"/>
  <c r="Z750" i="5"/>
  <c r="Y753" i="5"/>
  <c r="BF753" i="5" s="1"/>
  <c r="AJ753" i="5"/>
  <c r="BQ753" i="5" s="1"/>
  <c r="N753" i="5"/>
  <c r="AU753" i="5" s="1"/>
  <c r="AR757" i="5"/>
  <c r="V757" i="5"/>
  <c r="AG883" i="5"/>
  <c r="AR883" i="5"/>
  <c r="V883" i="5"/>
  <c r="AH696" i="5"/>
  <c r="W696" i="5"/>
  <c r="AC705" i="5"/>
  <c r="AN705" i="5"/>
  <c r="R705" i="5"/>
  <c r="Q710" i="5"/>
  <c r="AB710" i="5"/>
  <c r="AM710" i="5"/>
  <c r="AM713" i="5"/>
  <c r="Q713" i="5"/>
  <c r="AB713" i="5"/>
  <c r="V714" i="5"/>
  <c r="AG714" i="5"/>
  <c r="W720" i="5"/>
  <c r="AS720" i="5"/>
  <c r="AI721" i="5"/>
  <c r="AT721" i="5"/>
  <c r="X721" i="5"/>
  <c r="AL731" i="5"/>
  <c r="P731" i="5"/>
  <c r="AA731" i="5"/>
  <c r="AQ761" i="5"/>
  <c r="U761" i="5"/>
  <c r="AF761" i="5"/>
  <c r="AT781" i="5"/>
  <c r="X781" i="5"/>
  <c r="AI781" i="5"/>
  <c r="U702" i="5"/>
  <c r="AF702" i="5"/>
  <c r="Q708" i="5"/>
  <c r="AB708" i="5"/>
  <c r="AM708" i="5"/>
  <c r="Q709" i="5"/>
  <c r="AB709" i="5"/>
  <c r="W717" i="5"/>
  <c r="AH717" i="5"/>
  <c r="AS717" i="5"/>
  <c r="Y723" i="5"/>
  <c r="BF723" i="5" s="1"/>
  <c r="AJ723" i="5"/>
  <c r="BQ723" i="5" s="1"/>
  <c r="AQ752" i="5"/>
  <c r="U752" i="5"/>
  <c r="AF752" i="5"/>
  <c r="AO759" i="5"/>
  <c r="S759" i="5"/>
  <c r="AG761" i="5"/>
  <c r="AR761" i="5"/>
  <c r="V761" i="5"/>
  <c r="AQ767" i="5"/>
  <c r="U767" i="5"/>
  <c r="AF767" i="5"/>
  <c r="Q779" i="5"/>
  <c r="AB779" i="5"/>
  <c r="AM779" i="5"/>
  <c r="O803" i="5"/>
  <c r="Z803" i="5"/>
  <c r="AK803" i="5"/>
  <c r="S744" i="5"/>
  <c r="AD744" i="5"/>
  <c r="AO744" i="5"/>
  <c r="AH752" i="5"/>
  <c r="AS752" i="5"/>
  <c r="W752" i="5"/>
  <c r="AD768" i="5"/>
  <c r="AO768" i="5"/>
  <c r="S768" i="5"/>
  <c r="N773" i="5"/>
  <c r="AU773" i="5" s="1"/>
  <c r="Y773" i="5"/>
  <c r="BF773" i="5" s="1"/>
  <c r="AJ773" i="5"/>
  <c r="BQ773" i="5" s="1"/>
  <c r="O756" i="5"/>
  <c r="Z756" i="5"/>
  <c r="AP768" i="5"/>
  <c r="AE768" i="5"/>
  <c r="T768" i="5"/>
  <c r="AI697" i="5"/>
  <c r="AT697" i="5"/>
  <c r="AP702" i="5"/>
  <c r="AB731" i="5"/>
  <c r="AJ732" i="5"/>
  <c r="BQ732" i="5" s="1"/>
  <c r="N732" i="5"/>
  <c r="AU732" i="5" s="1"/>
  <c r="Y732" i="5"/>
  <c r="BF732" i="5" s="1"/>
  <c r="X765" i="5"/>
  <c r="AT765" i="5"/>
  <c r="AI765" i="5"/>
  <c r="R784" i="5"/>
  <c r="AN784" i="5"/>
  <c r="AC784" i="5"/>
  <c r="AO696" i="5"/>
  <c r="S696" i="5"/>
  <c r="AI700" i="5"/>
  <c r="T702" i="5"/>
  <c r="AQ702" i="5"/>
  <c r="AA707" i="5"/>
  <c r="AL707" i="5"/>
  <c r="X708" i="5"/>
  <c r="AI708" i="5"/>
  <c r="AI711" i="5"/>
  <c r="AT711" i="5"/>
  <c r="X711" i="5"/>
  <c r="AN713" i="5"/>
  <c r="AC714" i="5"/>
  <c r="AN714" i="5"/>
  <c r="R714" i="5"/>
  <c r="AS729" i="5"/>
  <c r="W729" i="5"/>
  <c r="AH729" i="5"/>
  <c r="AI738" i="5"/>
  <c r="AT738" i="5"/>
  <c r="X738" i="5"/>
  <c r="AQ754" i="5"/>
  <c r="AF754" i="5"/>
  <c r="U754" i="5"/>
  <c r="AG757" i="5"/>
  <c r="AC762" i="5"/>
  <c r="AN762" i="5"/>
  <c r="R762" i="5"/>
  <c r="AD784" i="5"/>
  <c r="AO784" i="5"/>
  <c r="S784" i="5"/>
  <c r="Z812" i="5"/>
  <c r="AK812" i="5"/>
  <c r="O812" i="5"/>
  <c r="W714" i="5"/>
  <c r="AH714" i="5"/>
  <c r="Q720" i="5"/>
  <c r="AB720" i="5"/>
  <c r="AM720" i="5"/>
  <c r="AF733" i="5"/>
  <c r="U733" i="5"/>
  <c r="AS734" i="5"/>
  <c r="AH734" i="5"/>
  <c r="AC735" i="5"/>
  <c r="AN735" i="5"/>
  <c r="AK738" i="5"/>
  <c r="Z738" i="5"/>
  <c r="AK739" i="5"/>
  <c r="O739" i="5"/>
  <c r="S741" i="5"/>
  <c r="AD741" i="5"/>
  <c r="AE744" i="5"/>
  <c r="AP744" i="5"/>
  <c r="AB745" i="5"/>
  <c r="Q745" i="5"/>
  <c r="AL748" i="5"/>
  <c r="AA748" i="5"/>
  <c r="AI752" i="5"/>
  <c r="AT752" i="5"/>
  <c r="X752" i="5"/>
  <c r="AG754" i="5"/>
  <c r="AR754" i="5"/>
  <c r="Z758" i="5"/>
  <c r="O758" i="5"/>
  <c r="Y764" i="5"/>
  <c r="BF764" i="5" s="1"/>
  <c r="N764" i="5"/>
  <c r="AU764" i="5" s="1"/>
  <c r="AI767" i="5"/>
  <c r="AT767" i="5"/>
  <c r="X767" i="5"/>
  <c r="N788" i="5"/>
  <c r="AU788" i="5" s="1"/>
  <c r="Y788" i="5"/>
  <c r="BF788" i="5" s="1"/>
  <c r="AJ788" i="5"/>
  <c r="BQ788" i="5" s="1"/>
  <c r="Q798" i="5"/>
  <c r="AB798" i="5"/>
  <c r="AM798" i="5"/>
  <c r="V804" i="5"/>
  <c r="AR804" i="5"/>
  <c r="AC708" i="5"/>
  <c r="AN708" i="5"/>
  <c r="Q712" i="5"/>
  <c r="AB712" i="5"/>
  <c r="AM712" i="5"/>
  <c r="Q715" i="5"/>
  <c r="AK715" i="5"/>
  <c r="AC720" i="5"/>
  <c r="AN720" i="5"/>
  <c r="O725" i="5"/>
  <c r="S730" i="5"/>
  <c r="AD730" i="5"/>
  <c r="AO730" i="5"/>
  <c r="AG733" i="5"/>
  <c r="AR733" i="5"/>
  <c r="V733" i="5"/>
  <c r="AO735" i="5"/>
  <c r="AD735" i="5"/>
  <c r="AQ744" i="5"/>
  <c r="AF744" i="5"/>
  <c r="AC745" i="5"/>
  <c r="AN745" i="5"/>
  <c r="R745" i="5"/>
  <c r="Y749" i="5"/>
  <c r="BF749" i="5" s="1"/>
  <c r="AJ749" i="5"/>
  <c r="BQ749" i="5" s="1"/>
  <c r="AA758" i="5"/>
  <c r="AL758" i="5"/>
  <c r="AK758" i="5"/>
  <c r="AK764" i="5"/>
  <c r="Z764" i="5"/>
  <c r="Q773" i="5"/>
  <c r="AB773" i="5"/>
  <c r="AM773" i="5"/>
  <c r="Z788" i="5"/>
  <c r="AK788" i="5"/>
  <c r="AC798" i="5"/>
  <c r="R798" i="5"/>
  <c r="AN798" i="5"/>
  <c r="W804" i="5"/>
  <c r="AH804" i="5"/>
  <c r="AS804" i="5"/>
  <c r="AG804" i="5"/>
  <c r="Y809" i="5"/>
  <c r="BF809" i="5" s="1"/>
  <c r="AJ809" i="5"/>
  <c r="BQ809" i="5" s="1"/>
  <c r="N809" i="5"/>
  <c r="AU809" i="5" s="1"/>
  <c r="AG816" i="5"/>
  <c r="AR816" i="5"/>
  <c r="V816" i="5"/>
  <c r="AT710" i="5"/>
  <c r="Z711" i="5"/>
  <c r="AK711" i="5"/>
  <c r="Z717" i="5"/>
  <c r="AK717" i="5"/>
  <c r="Z721" i="5"/>
  <c r="AK721" i="5"/>
  <c r="X722" i="5"/>
  <c r="AI722" i="5"/>
  <c r="P729" i="5"/>
  <c r="AA729" i="5"/>
  <c r="AP735" i="5"/>
  <c r="AE735" i="5"/>
  <c r="S736" i="5"/>
  <c r="AD736" i="5"/>
  <c r="AO736" i="5"/>
  <c r="AR744" i="5"/>
  <c r="AG744" i="5"/>
  <c r="AK749" i="5"/>
  <c r="Z749" i="5"/>
  <c r="AQ755" i="5"/>
  <c r="U755" i="5"/>
  <c r="AF755" i="5"/>
  <c r="S756" i="5"/>
  <c r="AD756" i="5"/>
  <c r="AO756" i="5"/>
  <c r="Y770" i="5"/>
  <c r="BF770" i="5" s="1"/>
  <c r="N770" i="5"/>
  <c r="AU770" i="5" s="1"/>
  <c r="AJ770" i="5"/>
  <c r="BQ770" i="5" s="1"/>
  <c r="T783" i="5"/>
  <c r="AE783" i="5"/>
  <c r="AP783" i="5"/>
  <c r="AL788" i="5"/>
  <c r="AA788" i="5"/>
  <c r="N796" i="5"/>
  <c r="AU796" i="5" s="1"/>
  <c r="Y796" i="5"/>
  <c r="BF796" i="5" s="1"/>
  <c r="AJ796" i="5"/>
  <c r="BQ796" i="5" s="1"/>
  <c r="AI801" i="5"/>
  <c r="X801" i="5"/>
  <c r="AT801" i="5"/>
  <c r="AS816" i="5"/>
  <c r="W816" i="5"/>
  <c r="AH816" i="5"/>
  <c r="O872" i="5"/>
  <c r="Z872" i="5"/>
  <c r="AK872" i="5"/>
  <c r="U685" i="5"/>
  <c r="AF685" i="5"/>
  <c r="W687" i="5"/>
  <c r="AH687" i="5"/>
  <c r="AS687" i="5"/>
  <c r="AI691" i="5"/>
  <c r="AT691" i="5"/>
  <c r="X691" i="5"/>
  <c r="Q700" i="5"/>
  <c r="AB700" i="5"/>
  <c r="AM700" i="5"/>
  <c r="AI703" i="5"/>
  <c r="AT703" i="5"/>
  <c r="AB707" i="5"/>
  <c r="AM707" i="5"/>
  <c r="W713" i="5"/>
  <c r="AH713" i="5"/>
  <c r="AS713" i="5"/>
  <c r="AJ717" i="5"/>
  <c r="BQ717" i="5" s="1"/>
  <c r="AG718" i="5"/>
  <c r="AJ721" i="5"/>
  <c r="BQ721" i="5" s="1"/>
  <c r="AG722" i="5"/>
  <c r="V726" i="5"/>
  <c r="AG726" i="5"/>
  <c r="AB729" i="5"/>
  <c r="AM729" i="5"/>
  <c r="AL729" i="5"/>
  <c r="AQ735" i="5"/>
  <c r="AF735" i="5"/>
  <c r="AE736" i="5"/>
  <c r="AP736" i="5"/>
  <c r="AI740" i="5"/>
  <c r="AT740" i="5"/>
  <c r="AD745" i="5"/>
  <c r="Y747" i="5"/>
  <c r="BF747" i="5" s="1"/>
  <c r="AJ747" i="5"/>
  <c r="BQ747" i="5" s="1"/>
  <c r="AL749" i="5"/>
  <c r="AA749" i="5"/>
  <c r="AR755" i="5"/>
  <c r="V755" i="5"/>
  <c r="AG755" i="5"/>
  <c r="AK760" i="5"/>
  <c r="O760" i="5"/>
  <c r="Z760" i="5"/>
  <c r="Y761" i="5"/>
  <c r="BF761" i="5" s="1"/>
  <c r="AJ761" i="5"/>
  <c r="BQ761" i="5" s="1"/>
  <c r="AB764" i="5"/>
  <c r="Q764" i="5"/>
  <c r="AK770" i="5"/>
  <c r="Z770" i="5"/>
  <c r="AF779" i="5"/>
  <c r="AQ779" i="5"/>
  <c r="AF783" i="5"/>
  <c r="AQ783" i="5"/>
  <c r="U783" i="5"/>
  <c r="Z796" i="5"/>
  <c r="AK796" i="5"/>
  <c r="O796" i="5"/>
  <c r="X862" i="5"/>
  <c r="AT862" i="5"/>
  <c r="AI862" i="5"/>
  <c r="AN679" i="5"/>
  <c r="U683" i="5"/>
  <c r="AF683" i="5"/>
  <c r="AQ683" i="5"/>
  <c r="AI687" i="5"/>
  <c r="AT687" i="5"/>
  <c r="W699" i="5"/>
  <c r="AH699" i="5"/>
  <c r="AS699" i="5"/>
  <c r="AC700" i="5"/>
  <c r="AN700" i="5"/>
  <c r="R700" i="5"/>
  <c r="AQ704" i="5"/>
  <c r="AN707" i="5"/>
  <c r="AJ711" i="5"/>
  <c r="BQ711" i="5" s="1"/>
  <c r="AI713" i="5"/>
  <c r="AT713" i="5"/>
  <c r="X713" i="5"/>
  <c r="AI714" i="5"/>
  <c r="AF716" i="5"/>
  <c r="AL717" i="5"/>
  <c r="AH718" i="5"/>
  <c r="AH722" i="5"/>
  <c r="W723" i="5"/>
  <c r="AH723" i="5"/>
  <c r="AS723" i="5"/>
  <c r="AE726" i="5"/>
  <c r="AC729" i="5"/>
  <c r="AN729" i="5"/>
  <c r="AQ732" i="5"/>
  <c r="U732" i="5"/>
  <c r="Z739" i="5"/>
  <c r="AQ745" i="5"/>
  <c r="AF745" i="5"/>
  <c r="AE745" i="5"/>
  <c r="AE746" i="5"/>
  <c r="AP746" i="5"/>
  <c r="T746" i="5"/>
  <c r="AK747" i="5"/>
  <c r="Z747" i="5"/>
  <c r="S753" i="5"/>
  <c r="AD753" i="5"/>
  <c r="S758" i="5"/>
  <c r="AD758" i="5"/>
  <c r="AO758" i="5"/>
  <c r="AJ763" i="5"/>
  <c r="BQ763" i="5" s="1"/>
  <c r="Y763" i="5"/>
  <c r="BF763" i="5" s="1"/>
  <c r="N763" i="5"/>
  <c r="AU763" i="5" s="1"/>
  <c r="AN764" i="5"/>
  <c r="AC764" i="5"/>
  <c r="AE635" i="5"/>
  <c r="AE639" i="5"/>
  <c r="AE643" i="5"/>
  <c r="AE647" i="5"/>
  <c r="AE651" i="5"/>
  <c r="AE655" i="5"/>
  <c r="R660" i="5"/>
  <c r="R668" i="5"/>
  <c r="AN677" i="5"/>
  <c r="U681" i="5"/>
  <c r="AF681" i="5"/>
  <c r="AQ681" i="5"/>
  <c r="O684" i="5"/>
  <c r="Z684" i="5"/>
  <c r="AQ685" i="5"/>
  <c r="AI686" i="5"/>
  <c r="W693" i="5"/>
  <c r="AH693" i="5"/>
  <c r="AS693" i="5"/>
  <c r="AI699" i="5"/>
  <c r="AT699" i="5"/>
  <c r="AI705" i="5"/>
  <c r="AT705" i="5"/>
  <c r="S706" i="5"/>
  <c r="X716" i="5"/>
  <c r="AI716" i="5"/>
  <c r="AI718" i="5"/>
  <c r="AI719" i="5"/>
  <c r="AT719" i="5"/>
  <c r="X719" i="5"/>
  <c r="AI723" i="5"/>
  <c r="AT723" i="5"/>
  <c r="X723" i="5"/>
  <c r="AF726" i="5"/>
  <c r="W727" i="5"/>
  <c r="AH727" i="5"/>
  <c r="AS727" i="5"/>
  <c r="V732" i="5"/>
  <c r="AG732" i="5"/>
  <c r="Y733" i="5"/>
  <c r="BF733" i="5" s="1"/>
  <c r="AJ733" i="5"/>
  <c r="BQ733" i="5" s="1"/>
  <c r="AL737" i="5"/>
  <c r="P737" i="5"/>
  <c r="AA737" i="5"/>
  <c r="R737" i="5"/>
  <c r="AN737" i="5"/>
  <c r="S742" i="5"/>
  <c r="AD742" i="5"/>
  <c r="AO742" i="5"/>
  <c r="R743" i="5"/>
  <c r="AN743" i="5"/>
  <c r="AQ750" i="5"/>
  <c r="U750" i="5"/>
  <c r="AC757" i="5"/>
  <c r="AN757" i="5"/>
  <c r="R757" i="5"/>
  <c r="AS771" i="5"/>
  <c r="W771" i="5"/>
  <c r="AH771" i="5"/>
  <c r="X775" i="5"/>
  <c r="AI775" i="5"/>
  <c r="AT775" i="5"/>
  <c r="AM737" i="5"/>
  <c r="AB737" i="5"/>
  <c r="U739" i="5"/>
  <c r="AF739" i="5"/>
  <c r="AQ739" i="5"/>
  <c r="AE742" i="5"/>
  <c r="AP742" i="5"/>
  <c r="V750" i="5"/>
  <c r="AR750" i="5"/>
  <c r="AO757" i="5"/>
  <c r="S757" i="5"/>
  <c r="W780" i="5"/>
  <c r="AH780" i="5"/>
  <c r="AS780" i="5"/>
  <c r="Z822" i="5"/>
  <c r="AK822" i="5"/>
  <c r="O822" i="5"/>
  <c r="Q743" i="5"/>
  <c r="AB743" i="5"/>
  <c r="T744" i="5"/>
  <c r="AM745" i="5"/>
  <c r="W748" i="5"/>
  <c r="AS748" i="5"/>
  <c r="W750" i="5"/>
  <c r="AH750" i="5"/>
  <c r="AS750" i="5"/>
  <c r="S752" i="5"/>
  <c r="AD752" i="5"/>
  <c r="AO752" i="5"/>
  <c r="AP757" i="5"/>
  <c r="AE757" i="5"/>
  <c r="AD757" i="5"/>
  <c r="AO766" i="5"/>
  <c r="S766" i="5"/>
  <c r="AL768" i="5"/>
  <c r="P768" i="5"/>
  <c r="AA768" i="5"/>
  <c r="S770" i="5"/>
  <c r="AD770" i="5"/>
  <c r="AO770" i="5"/>
  <c r="N786" i="5"/>
  <c r="AU786" i="5" s="1"/>
  <c r="Y786" i="5"/>
  <c r="BF786" i="5" s="1"/>
  <c r="AJ786" i="5"/>
  <c r="BQ786" i="5" s="1"/>
  <c r="AL793" i="5"/>
  <c r="AA793" i="5"/>
  <c r="P793" i="5"/>
  <c r="T839" i="5"/>
  <c r="AE839" i="5"/>
  <c r="AP839" i="5"/>
  <c r="AS671" i="5"/>
  <c r="AF673" i="5"/>
  <c r="U673" i="5"/>
  <c r="AP674" i="5"/>
  <c r="O678" i="5"/>
  <c r="Z678" i="5"/>
  <c r="W679" i="5"/>
  <c r="AS679" i="5"/>
  <c r="Q686" i="5"/>
  <c r="AM686" i="5"/>
  <c r="AG692" i="5"/>
  <c r="W695" i="5"/>
  <c r="AH695" i="5"/>
  <c r="AS695" i="5"/>
  <c r="AC696" i="5"/>
  <c r="AN696" i="5"/>
  <c r="AC702" i="5"/>
  <c r="AN702" i="5"/>
  <c r="O705" i="5"/>
  <c r="Z705" i="5"/>
  <c r="AK705" i="5"/>
  <c r="AA709" i="5"/>
  <c r="AL709" i="5"/>
  <c r="AC710" i="5"/>
  <c r="AN710" i="5"/>
  <c r="X712" i="5"/>
  <c r="AI712" i="5"/>
  <c r="W715" i="5"/>
  <c r="AH715" i="5"/>
  <c r="AS715" i="5"/>
  <c r="Q718" i="5"/>
  <c r="AB718" i="5"/>
  <c r="AM718" i="5"/>
  <c r="AK719" i="5"/>
  <c r="AA721" i="5"/>
  <c r="W724" i="5"/>
  <c r="AH724" i="5"/>
  <c r="Y725" i="5"/>
  <c r="BF725" i="5" s="1"/>
  <c r="AO728" i="5"/>
  <c r="S728" i="5"/>
  <c r="AT728" i="5"/>
  <c r="AF732" i="5"/>
  <c r="S734" i="5"/>
  <c r="AD734" i="5"/>
  <c r="AO734" i="5"/>
  <c r="AL738" i="5"/>
  <c r="AA744" i="5"/>
  <c r="P744" i="5"/>
  <c r="U744" i="5"/>
  <c r="X748" i="5"/>
  <c r="AT748" i="5"/>
  <c r="AH748" i="5"/>
  <c r="AI750" i="5"/>
  <c r="X750" i="5"/>
  <c r="AT750" i="5"/>
  <c r="AE752" i="5"/>
  <c r="AP752" i="5"/>
  <c r="T752" i="5"/>
  <c r="V754" i="5"/>
  <c r="AF757" i="5"/>
  <c r="AN759" i="5"/>
  <c r="R759" i="5"/>
  <c r="AP760" i="5"/>
  <c r="AE760" i="5"/>
  <c r="AE767" i="5"/>
  <c r="AP767" i="5"/>
  <c r="T767" i="5"/>
  <c r="AB768" i="5"/>
  <c r="Q768" i="5"/>
  <c r="AA776" i="5"/>
  <c r="AL776" i="5"/>
  <c r="Q784" i="5"/>
  <c r="AM784" i="5"/>
  <c r="Z786" i="5"/>
  <c r="AK786" i="5"/>
  <c r="AF789" i="5"/>
  <c r="AQ789" i="5"/>
  <c r="U789" i="5"/>
  <c r="R849" i="5"/>
  <c r="AC849" i="5"/>
  <c r="AN849" i="5"/>
  <c r="AK772" i="5"/>
  <c r="O772" i="5"/>
  <c r="Z772" i="5"/>
  <c r="Y774" i="5"/>
  <c r="BF774" i="5" s="1"/>
  <c r="AJ774" i="5"/>
  <c r="BQ774" i="5" s="1"/>
  <c r="AK776" i="5"/>
  <c r="O776" i="5"/>
  <c r="Z776" i="5"/>
  <c r="AT777" i="5"/>
  <c r="X777" i="5"/>
  <c r="T779" i="5"/>
  <c r="AE779" i="5"/>
  <c r="AP779" i="5"/>
  <c r="AK793" i="5"/>
  <c r="Z793" i="5"/>
  <c r="AB911" i="5"/>
  <c r="AM911" i="5"/>
  <c r="Q911" i="5"/>
  <c r="S740" i="5"/>
  <c r="AD740" i="5"/>
  <c r="AG741" i="5"/>
  <c r="AR741" i="5"/>
  <c r="AQ742" i="5"/>
  <c r="AF742" i="5"/>
  <c r="AA747" i="5"/>
  <c r="AL747" i="5"/>
  <c r="AE756" i="5"/>
  <c r="AP756" i="5"/>
  <c r="AE758" i="5"/>
  <c r="AP758" i="5"/>
  <c r="AQ763" i="5"/>
  <c r="AF763" i="5"/>
  <c r="U763" i="5"/>
  <c r="Q772" i="5"/>
  <c r="AB772" i="5"/>
  <c r="AM772" i="5"/>
  <c r="AA774" i="5"/>
  <c r="AL774" i="5"/>
  <c r="P774" i="5"/>
  <c r="N802" i="5"/>
  <c r="AU802" i="5" s="1"/>
  <c r="Y802" i="5"/>
  <c r="BF802" i="5" s="1"/>
  <c r="AJ802" i="5"/>
  <c r="BQ802" i="5" s="1"/>
  <c r="AF808" i="5"/>
  <c r="U808" i="5"/>
  <c r="AQ808" i="5"/>
  <c r="T818" i="5"/>
  <c r="AP818" i="5"/>
  <c r="AF823" i="5"/>
  <c r="AQ823" i="5"/>
  <c r="U823" i="5"/>
  <c r="AD834" i="5"/>
  <c r="AO834" i="5"/>
  <c r="S834" i="5"/>
  <c r="W705" i="5"/>
  <c r="AH705" i="5"/>
  <c r="AS705" i="5"/>
  <c r="AC712" i="5"/>
  <c r="AN712" i="5"/>
  <c r="Q714" i="5"/>
  <c r="AB714" i="5"/>
  <c r="AM714" i="5"/>
  <c r="Q716" i="5"/>
  <c r="AB716" i="5"/>
  <c r="AM716" i="5"/>
  <c r="AC718" i="5"/>
  <c r="AN718" i="5"/>
  <c r="AC722" i="5"/>
  <c r="AN722" i="5"/>
  <c r="Q724" i="5"/>
  <c r="AB724" i="5"/>
  <c r="AM724" i="5"/>
  <c r="AE730" i="5"/>
  <c r="AP730" i="5"/>
  <c r="P732" i="5"/>
  <c r="N736" i="5"/>
  <c r="AU736" i="5" s="1"/>
  <c r="AR739" i="5"/>
  <c r="AE740" i="5"/>
  <c r="AP740" i="5"/>
  <c r="T740" i="5"/>
  <c r="AG742" i="5"/>
  <c r="AR742" i="5"/>
  <c r="AA746" i="5"/>
  <c r="AL746" i="5"/>
  <c r="AG753" i="5"/>
  <c r="AR753" i="5"/>
  <c r="AT754" i="5"/>
  <c r="X754" i="5"/>
  <c r="Y759" i="5"/>
  <c r="BF759" i="5" s="1"/>
  <c r="AJ759" i="5"/>
  <c r="BQ759" i="5" s="1"/>
  <c r="AR763" i="5"/>
  <c r="AG763" i="5"/>
  <c r="AK766" i="5"/>
  <c r="Z766" i="5"/>
  <c r="O769" i="5"/>
  <c r="AK769" i="5"/>
  <c r="AC772" i="5"/>
  <c r="R772" i="5"/>
  <c r="AM774" i="5"/>
  <c r="AB774" i="5"/>
  <c r="Q778" i="5"/>
  <c r="AB778" i="5"/>
  <c r="AM778" i="5"/>
  <c r="AA786" i="5"/>
  <c r="AF797" i="5"/>
  <c r="AQ797" i="5"/>
  <c r="U797" i="5"/>
  <c r="U810" i="5"/>
  <c r="AQ810" i="5"/>
  <c r="AF810" i="5"/>
  <c r="AB811" i="5"/>
  <c r="AM811" i="5"/>
  <c r="Q811" i="5"/>
  <c r="AF843" i="5"/>
  <c r="AQ843" i="5"/>
  <c r="U843" i="5"/>
  <c r="AQ846" i="5"/>
  <c r="U846" i="5"/>
  <c r="AF846" i="5"/>
  <c r="AC724" i="5"/>
  <c r="AN724" i="5"/>
  <c r="Q726" i="5"/>
  <c r="AB726" i="5"/>
  <c r="AM726" i="5"/>
  <c r="AQ738" i="5"/>
  <c r="U738" i="5"/>
  <c r="AQ740" i="5"/>
  <c r="U740" i="5"/>
  <c r="AF740" i="5"/>
  <c r="AF743" i="5"/>
  <c r="AK746" i="5"/>
  <c r="Y751" i="5"/>
  <c r="BF751" i="5" s="1"/>
  <c r="AJ751" i="5"/>
  <c r="BQ751" i="5" s="1"/>
  <c r="AH754" i="5"/>
  <c r="Q755" i="5"/>
  <c r="AB755" i="5"/>
  <c r="AK757" i="5"/>
  <c r="O757" i="5"/>
  <c r="Z757" i="5"/>
  <c r="AS763" i="5"/>
  <c r="AH763" i="5"/>
  <c r="AA766" i="5"/>
  <c r="AL766" i="5"/>
  <c r="P766" i="5"/>
  <c r="AI771" i="5"/>
  <c r="AN774" i="5"/>
  <c r="AC774" i="5"/>
  <c r="AK775" i="5"/>
  <c r="Z775" i="5"/>
  <c r="O775" i="5"/>
  <c r="AC778" i="5"/>
  <c r="R778" i="5"/>
  <c r="AR787" i="5"/>
  <c r="V787" i="5"/>
  <c r="S790" i="5"/>
  <c r="AO790" i="5"/>
  <c r="AF794" i="5"/>
  <c r="AQ794" i="5"/>
  <c r="U794" i="5"/>
  <c r="AI799" i="5"/>
  <c r="AT799" i="5"/>
  <c r="X799" i="5"/>
  <c r="AL833" i="5"/>
  <c r="P833" i="5"/>
  <c r="AA833" i="5"/>
  <c r="Q842" i="5"/>
  <c r="AB842" i="5"/>
  <c r="AM842" i="5"/>
  <c r="Q678" i="5"/>
  <c r="AM678" i="5"/>
  <c r="Q680" i="5"/>
  <c r="AM680" i="5"/>
  <c r="Q682" i="5"/>
  <c r="AM682" i="5"/>
  <c r="Q684" i="5"/>
  <c r="AM684" i="5"/>
  <c r="W685" i="5"/>
  <c r="AS685" i="5"/>
  <c r="O686" i="5"/>
  <c r="Z686" i="5"/>
  <c r="W689" i="5"/>
  <c r="AH689" i="5"/>
  <c r="AS689" i="5"/>
  <c r="AC692" i="5"/>
  <c r="AN692" i="5"/>
  <c r="Q694" i="5"/>
  <c r="AB694" i="5"/>
  <c r="AM694" i="5"/>
  <c r="AI707" i="5"/>
  <c r="AT707" i="5"/>
  <c r="W709" i="5"/>
  <c r="AH709" i="5"/>
  <c r="AS709" i="5"/>
  <c r="AC726" i="5"/>
  <c r="AN726" i="5"/>
  <c r="Q728" i="5"/>
  <c r="AB728" i="5"/>
  <c r="AM728" i="5"/>
  <c r="Z736" i="5"/>
  <c r="AK736" i="5"/>
  <c r="P736" i="5"/>
  <c r="Y737" i="5"/>
  <c r="BF737" i="5" s="1"/>
  <c r="AJ737" i="5"/>
  <c r="BQ737" i="5" s="1"/>
  <c r="AG743" i="5"/>
  <c r="AK745" i="5"/>
  <c r="O745" i="5"/>
  <c r="Z745" i="5"/>
  <c r="AK751" i="5"/>
  <c r="Z751" i="5"/>
  <c r="AI754" i="5"/>
  <c r="AM757" i="5"/>
  <c r="AA759" i="5"/>
  <c r="AL759" i="5"/>
  <c r="P759" i="5"/>
  <c r="P762" i="5"/>
  <c r="AA762" i="5"/>
  <c r="AL762" i="5"/>
  <c r="S765" i="5"/>
  <c r="AD765" i="5"/>
  <c r="AO765" i="5"/>
  <c r="AM766" i="5"/>
  <c r="AB766" i="5"/>
  <c r="AD778" i="5"/>
  <c r="AO778" i="5"/>
  <c r="W787" i="5"/>
  <c r="AS787" i="5"/>
  <c r="AG794" i="5"/>
  <c r="AR794" i="5"/>
  <c r="V794" i="5"/>
  <c r="AA795" i="5"/>
  <c r="AL795" i="5"/>
  <c r="P795" i="5"/>
  <c r="Z814" i="5"/>
  <c r="AK814" i="5"/>
  <c r="O814" i="5"/>
  <c r="Y845" i="5"/>
  <c r="BF845" i="5" s="1"/>
  <c r="AJ845" i="5"/>
  <c r="BQ845" i="5" s="1"/>
  <c r="N845" i="5"/>
  <c r="AU845" i="5" s="1"/>
  <c r="AI689" i="5"/>
  <c r="AT689" i="5"/>
  <c r="AC694" i="5"/>
  <c r="AN694" i="5"/>
  <c r="Q696" i="5"/>
  <c r="AB696" i="5"/>
  <c r="AM696" i="5"/>
  <c r="AI709" i="5"/>
  <c r="AT709" i="5"/>
  <c r="W711" i="5"/>
  <c r="AH711" i="5"/>
  <c r="AS711" i="5"/>
  <c r="W719" i="5"/>
  <c r="AH719" i="5"/>
  <c r="AS719" i="5"/>
  <c r="W721" i="5"/>
  <c r="AH721" i="5"/>
  <c r="AS721" i="5"/>
  <c r="AC728" i="5"/>
  <c r="AN728" i="5"/>
  <c r="W738" i="5"/>
  <c r="AH738" i="5"/>
  <c r="Y739" i="5"/>
  <c r="BF739" i="5" s="1"/>
  <c r="AJ739" i="5"/>
  <c r="BQ739" i="5" s="1"/>
  <c r="Y741" i="5"/>
  <c r="BF741" i="5" s="1"/>
  <c r="AJ741" i="5"/>
  <c r="BQ741" i="5" s="1"/>
  <c r="O744" i="5"/>
  <c r="Z744" i="5"/>
  <c r="AL745" i="5"/>
  <c r="S746" i="5"/>
  <c r="AD746" i="5"/>
  <c r="AO746" i="5"/>
  <c r="AF756" i="5"/>
  <c r="AE761" i="5"/>
  <c r="T761" i="5"/>
  <c r="AP765" i="5"/>
  <c r="AN766" i="5"/>
  <c r="AC766" i="5"/>
  <c r="S767" i="5"/>
  <c r="AO767" i="5"/>
  <c r="AD767" i="5"/>
  <c r="Q769" i="5"/>
  <c r="AB769" i="5"/>
  <c r="AM769" i="5"/>
  <c r="Q775" i="5"/>
  <c r="AB775" i="5"/>
  <c r="U776" i="5"/>
  <c r="AF776" i="5"/>
  <c r="AQ776" i="5"/>
  <c r="Q781" i="5"/>
  <c r="AB781" i="5"/>
  <c r="AM781" i="5"/>
  <c r="X787" i="5"/>
  <c r="AT787" i="5"/>
  <c r="AF790" i="5"/>
  <c r="AQ790" i="5"/>
  <c r="U790" i="5"/>
  <c r="AH794" i="5"/>
  <c r="AS794" i="5"/>
  <c r="W794" i="5"/>
  <c r="AB795" i="5"/>
  <c r="AM795" i="5"/>
  <c r="AE816" i="5"/>
  <c r="AP816" i="5"/>
  <c r="T816" i="5"/>
  <c r="AC824" i="5"/>
  <c r="R824" i="5"/>
  <c r="AN824" i="5"/>
  <c r="Z825" i="5"/>
  <c r="AK825" i="5"/>
  <c r="X852" i="5"/>
  <c r="AI852" i="5"/>
  <c r="AT852" i="5"/>
  <c r="W796" i="5"/>
  <c r="AS796" i="5"/>
  <c r="AF816" i="5"/>
  <c r="AQ816" i="5"/>
  <c r="U816" i="5"/>
  <c r="AF821" i="5"/>
  <c r="AQ821" i="5"/>
  <c r="U821" i="5"/>
  <c r="W797" i="5"/>
  <c r="AH797" i="5"/>
  <c r="AS797" i="5"/>
  <c r="AO798" i="5"/>
  <c r="AD798" i="5"/>
  <c r="S798" i="5"/>
  <c r="AO806" i="5"/>
  <c r="AD806" i="5"/>
  <c r="S806" i="5"/>
  <c r="AK807" i="5"/>
  <c r="Z807" i="5"/>
  <c r="Q822" i="5"/>
  <c r="AB822" i="5"/>
  <c r="W844" i="5"/>
  <c r="AH844" i="5"/>
  <c r="AS844" i="5"/>
  <c r="AR779" i="5"/>
  <c r="AG779" i="5"/>
  <c r="U784" i="5"/>
  <c r="R790" i="5"/>
  <c r="AN790" i="5"/>
  <c r="AC790" i="5"/>
  <c r="AI797" i="5"/>
  <c r="AT797" i="5"/>
  <c r="X797" i="5"/>
  <c r="AP798" i="5"/>
  <c r="AE798" i="5"/>
  <c r="AS800" i="5"/>
  <c r="AH800" i="5"/>
  <c r="W800" i="5"/>
  <c r="AP806" i="5"/>
  <c r="T806" i="5"/>
  <c r="AL807" i="5"/>
  <c r="AA807" i="5"/>
  <c r="N812" i="5"/>
  <c r="AU812" i="5" s="1"/>
  <c r="Y812" i="5"/>
  <c r="BF812" i="5" s="1"/>
  <c r="AJ812" i="5"/>
  <c r="BQ812" i="5" s="1"/>
  <c r="Q824" i="5"/>
  <c r="AB824" i="5"/>
  <c r="AM824" i="5"/>
  <c r="AL842" i="5"/>
  <c r="P842" i="5"/>
  <c r="AA842" i="5"/>
  <c r="T843" i="5"/>
  <c r="AE843" i="5"/>
  <c r="AP843" i="5"/>
  <c r="AJ852" i="5"/>
  <c r="BQ852" i="5" s="1"/>
  <c r="Y852" i="5"/>
  <c r="BF852" i="5" s="1"/>
  <c r="U883" i="5"/>
  <c r="AF883" i="5"/>
  <c r="AQ883" i="5"/>
  <c r="U751" i="5"/>
  <c r="AF751" i="5"/>
  <c r="AE754" i="5"/>
  <c r="AP754" i="5"/>
  <c r="AE755" i="5"/>
  <c r="AP755" i="5"/>
  <c r="AK759" i="5"/>
  <c r="Z759" i="5"/>
  <c r="AD760" i="5"/>
  <c r="AO760" i="5"/>
  <c r="AE763" i="5"/>
  <c r="T763" i="5"/>
  <c r="AL764" i="5"/>
  <c r="Y766" i="5"/>
  <c r="BF766" i="5" s="1"/>
  <c r="N766" i="5"/>
  <c r="AU766" i="5" s="1"/>
  <c r="N782" i="5"/>
  <c r="AU782" i="5" s="1"/>
  <c r="Y782" i="5"/>
  <c r="BF782" i="5" s="1"/>
  <c r="AJ782" i="5"/>
  <c r="BQ782" i="5" s="1"/>
  <c r="T789" i="5"/>
  <c r="AE789" i="5"/>
  <c r="AP789" i="5"/>
  <c r="AE790" i="5"/>
  <c r="AP790" i="5"/>
  <c r="T790" i="5"/>
  <c r="AJ793" i="5"/>
  <c r="BQ793" i="5" s="1"/>
  <c r="N793" i="5"/>
  <c r="AU793" i="5" s="1"/>
  <c r="AO816" i="5"/>
  <c r="AD816" i="5"/>
  <c r="S816" i="5"/>
  <c r="T821" i="5"/>
  <c r="AE821" i="5"/>
  <c r="Y825" i="5"/>
  <c r="BF825" i="5" s="1"/>
  <c r="N825" i="5"/>
  <c r="AU825" i="5" s="1"/>
  <c r="AR843" i="5"/>
  <c r="AG843" i="5"/>
  <c r="V843" i="5"/>
  <c r="AR860" i="5"/>
  <c r="V860" i="5"/>
  <c r="V896" i="5"/>
  <c r="AG896" i="5"/>
  <c r="AR896" i="5"/>
  <c r="AM923" i="5"/>
  <c r="AB923" i="5"/>
  <c r="Q923" i="5"/>
  <c r="X854" i="5"/>
  <c r="AI854" i="5"/>
  <c r="AT854" i="5"/>
  <c r="U877" i="5"/>
  <c r="AF877" i="5"/>
  <c r="AQ877" i="5"/>
  <c r="AE784" i="5"/>
  <c r="T784" i="5"/>
  <c r="T798" i="5"/>
  <c r="AG808" i="5"/>
  <c r="V808" i="5"/>
  <c r="AI809" i="5"/>
  <c r="X809" i="5"/>
  <c r="AT809" i="5"/>
  <c r="AO810" i="5"/>
  <c r="S810" i="5"/>
  <c r="T811" i="5"/>
  <c r="AE811" i="5"/>
  <c r="AP811" i="5"/>
  <c r="AJ815" i="5"/>
  <c r="BQ815" i="5" s="1"/>
  <c r="Y815" i="5"/>
  <c r="BF815" i="5" s="1"/>
  <c r="N820" i="5"/>
  <c r="AU820" i="5" s="1"/>
  <c r="Y820" i="5"/>
  <c r="BF820" i="5" s="1"/>
  <c r="AJ820" i="5"/>
  <c r="BQ820" i="5" s="1"/>
  <c r="AD846" i="5"/>
  <c r="AO846" i="5"/>
  <c r="S846" i="5"/>
  <c r="AA894" i="5"/>
  <c r="AL894" i="5"/>
  <c r="P894" i="5"/>
  <c r="AD911" i="5"/>
  <c r="AO911" i="5"/>
  <c r="S911" i="5"/>
  <c r="AK774" i="5"/>
  <c r="Z774" i="5"/>
  <c r="N780" i="5"/>
  <c r="AU780" i="5" s="1"/>
  <c r="Y780" i="5"/>
  <c r="BF780" i="5" s="1"/>
  <c r="AJ780" i="5"/>
  <c r="BQ780" i="5" s="1"/>
  <c r="AP782" i="5"/>
  <c r="T782" i="5"/>
  <c r="Y787" i="5"/>
  <c r="BF787" i="5" s="1"/>
  <c r="AJ787" i="5"/>
  <c r="BQ787" i="5" s="1"/>
  <c r="N789" i="5"/>
  <c r="AU789" i="5" s="1"/>
  <c r="AJ789" i="5"/>
  <c r="BQ789" i="5" s="1"/>
  <c r="T797" i="5"/>
  <c r="AE797" i="5"/>
  <c r="AP797" i="5"/>
  <c r="W799" i="5"/>
  <c r="AH799" i="5"/>
  <c r="AS799" i="5"/>
  <c r="AR808" i="5"/>
  <c r="T810" i="5"/>
  <c r="AP810" i="5"/>
  <c r="AF811" i="5"/>
  <c r="AQ811" i="5"/>
  <c r="U811" i="5"/>
  <c r="AF813" i="5"/>
  <c r="AQ813" i="5"/>
  <c r="U813" i="5"/>
  <c r="Z820" i="5"/>
  <c r="AK820" i="5"/>
  <c r="N822" i="5"/>
  <c r="AU822" i="5" s="1"/>
  <c r="Y822" i="5"/>
  <c r="BF822" i="5" s="1"/>
  <c r="AJ822" i="5"/>
  <c r="BQ822" i="5" s="1"/>
  <c r="AT835" i="5"/>
  <c r="X835" i="5"/>
  <c r="AP846" i="5"/>
  <c r="T846" i="5"/>
  <c r="AE846" i="5"/>
  <c r="AJ854" i="5"/>
  <c r="BQ854" i="5" s="1"/>
  <c r="Y854" i="5"/>
  <c r="BF854" i="5" s="1"/>
  <c r="AM833" i="5"/>
  <c r="AB833" i="5"/>
  <c r="AP834" i="5"/>
  <c r="T834" i="5"/>
  <c r="V840" i="5"/>
  <c r="AG840" i="5"/>
  <c r="AR840" i="5"/>
  <c r="AS843" i="5"/>
  <c r="AH843" i="5"/>
  <c r="AI844" i="5"/>
  <c r="AT844" i="5"/>
  <c r="X844" i="5"/>
  <c r="AR846" i="5"/>
  <c r="V846" i="5"/>
  <c r="AI853" i="5"/>
  <c r="X853" i="5"/>
  <c r="AT853" i="5"/>
  <c r="AJ856" i="5"/>
  <c r="BQ856" i="5" s="1"/>
  <c r="N856" i="5"/>
  <c r="AU856" i="5" s="1"/>
  <c r="Y856" i="5"/>
  <c r="BF856" i="5" s="1"/>
  <c r="AG877" i="5"/>
  <c r="AR877" i="5"/>
  <c r="V877" i="5"/>
  <c r="AS893" i="5"/>
  <c r="W893" i="5"/>
  <c r="AH893" i="5"/>
  <c r="Q820" i="5"/>
  <c r="AM820" i="5"/>
  <c r="W821" i="5"/>
  <c r="AH821" i="5"/>
  <c r="W823" i="5"/>
  <c r="AH823" i="5"/>
  <c r="V828" i="5"/>
  <c r="AG828" i="5"/>
  <c r="AR828" i="5"/>
  <c r="AL830" i="5"/>
  <c r="P830" i="5"/>
  <c r="AA830" i="5"/>
  <c r="AQ834" i="5"/>
  <c r="U834" i="5"/>
  <c r="AT843" i="5"/>
  <c r="AI843" i="5"/>
  <c r="AL848" i="5"/>
  <c r="AA848" i="5"/>
  <c r="P848" i="5"/>
  <c r="X859" i="5"/>
  <c r="AI859" i="5"/>
  <c r="AT859" i="5"/>
  <c r="R866" i="5"/>
  <c r="AC866" i="5"/>
  <c r="AN866" i="5"/>
  <c r="U869" i="5"/>
  <c r="AF869" i="5"/>
  <c r="AQ869" i="5"/>
  <c r="V876" i="5"/>
  <c r="AR876" i="5"/>
  <c r="AG876" i="5"/>
  <c r="AS877" i="5"/>
  <c r="AH877" i="5"/>
  <c r="W877" i="5"/>
  <c r="T904" i="5"/>
  <c r="AE904" i="5"/>
  <c r="AP904" i="5"/>
  <c r="W919" i="5"/>
  <c r="AH919" i="5"/>
  <c r="AS919" i="5"/>
  <c r="AJ965" i="5"/>
  <c r="BQ965" i="5" s="1"/>
  <c r="Y965" i="5"/>
  <c r="BF965" i="5" s="1"/>
  <c r="AK815" i="5"/>
  <c r="Z815" i="5"/>
  <c r="AF818" i="5"/>
  <c r="AI821" i="5"/>
  <c r="AT821" i="5"/>
  <c r="AO822" i="5"/>
  <c r="AD822" i="5"/>
  <c r="W828" i="5"/>
  <c r="AS828" i="5"/>
  <c r="Q830" i="5"/>
  <c r="AM830" i="5"/>
  <c r="AB830" i="5"/>
  <c r="V834" i="5"/>
  <c r="AR834" i="5"/>
  <c r="N844" i="5"/>
  <c r="AU844" i="5" s="1"/>
  <c r="AJ844" i="5"/>
  <c r="BQ844" i="5" s="1"/>
  <c r="Y844" i="5"/>
  <c r="BF844" i="5" s="1"/>
  <c r="AF847" i="5"/>
  <c r="AQ847" i="5"/>
  <c r="U847" i="5"/>
  <c r="AM854" i="5"/>
  <c r="AB854" i="5"/>
  <c r="Q854" i="5"/>
  <c r="AD865" i="5"/>
  <c r="AO865" i="5"/>
  <c r="S865" i="5"/>
  <c r="AG869" i="5"/>
  <c r="AR869" i="5"/>
  <c r="V869" i="5"/>
  <c r="AI877" i="5"/>
  <c r="X877" i="5"/>
  <c r="AT877" i="5"/>
  <c r="AF904" i="5"/>
  <c r="AQ904" i="5"/>
  <c r="U904" i="5"/>
  <c r="AG810" i="5"/>
  <c r="V810" i="5"/>
  <c r="AL815" i="5"/>
  <c r="AA815" i="5"/>
  <c r="AG818" i="5"/>
  <c r="AR818" i="5"/>
  <c r="T819" i="5"/>
  <c r="AE819" i="5"/>
  <c r="AP819" i="5"/>
  <c r="AP822" i="5"/>
  <c r="AE822" i="5"/>
  <c r="N826" i="5"/>
  <c r="AU826" i="5" s="1"/>
  <c r="Y826" i="5"/>
  <c r="BF826" i="5" s="1"/>
  <c r="AJ826" i="5"/>
  <c r="BQ826" i="5" s="1"/>
  <c r="AI828" i="5"/>
  <c r="AT828" i="5"/>
  <c r="X828" i="5"/>
  <c r="AH828" i="5"/>
  <c r="AC830" i="5"/>
  <c r="AN830" i="5"/>
  <c r="R830" i="5"/>
  <c r="AR831" i="5"/>
  <c r="AG831" i="5"/>
  <c r="V831" i="5"/>
  <c r="N832" i="5"/>
  <c r="AU832" i="5" s="1"/>
  <c r="AJ832" i="5"/>
  <c r="BQ832" i="5" s="1"/>
  <c r="Y832" i="5"/>
  <c r="BF832" i="5" s="1"/>
  <c r="AR847" i="5"/>
  <c r="AG847" i="5"/>
  <c r="V847" i="5"/>
  <c r="AA855" i="5"/>
  <c r="P855" i="5"/>
  <c r="AL855" i="5"/>
  <c r="Y859" i="5"/>
  <c r="BF859" i="5" s="1"/>
  <c r="AJ859" i="5"/>
  <c r="BQ859" i="5" s="1"/>
  <c r="R861" i="5"/>
  <c r="AC861" i="5"/>
  <c r="AN861" i="5"/>
  <c r="AS885" i="5"/>
  <c r="W885" i="5"/>
  <c r="AH885" i="5"/>
  <c r="S773" i="5"/>
  <c r="AO773" i="5"/>
  <c r="S777" i="5"/>
  <c r="AO777" i="5"/>
  <c r="AD777" i="5"/>
  <c r="AE778" i="5"/>
  <c r="AP778" i="5"/>
  <c r="Z780" i="5"/>
  <c r="AK780" i="5"/>
  <c r="Z782" i="5"/>
  <c r="AK782" i="5"/>
  <c r="T785" i="5"/>
  <c r="AE785" i="5"/>
  <c r="AP785" i="5"/>
  <c r="Q791" i="5"/>
  <c r="AB791" i="5"/>
  <c r="N792" i="5"/>
  <c r="AU792" i="5" s="1"/>
  <c r="Y792" i="5"/>
  <c r="BF792" i="5" s="1"/>
  <c r="AO802" i="5"/>
  <c r="S802" i="5"/>
  <c r="AD802" i="5"/>
  <c r="AF807" i="5"/>
  <c r="AQ807" i="5"/>
  <c r="U807" i="5"/>
  <c r="AL809" i="5"/>
  <c r="AA809" i="5"/>
  <c r="AL817" i="5"/>
  <c r="P817" i="5"/>
  <c r="AH818" i="5"/>
  <c r="AS818" i="5"/>
  <c r="W818" i="5"/>
  <c r="AF819" i="5"/>
  <c r="AQ819" i="5"/>
  <c r="U819" i="5"/>
  <c r="AB820" i="5"/>
  <c r="AD830" i="5"/>
  <c r="S830" i="5"/>
  <c r="AO830" i="5"/>
  <c r="AS831" i="5"/>
  <c r="W831" i="5"/>
  <c r="Z832" i="5"/>
  <c r="O832" i="5"/>
  <c r="AK832" i="5"/>
  <c r="AC856" i="5"/>
  <c r="AN856" i="5"/>
  <c r="AD861" i="5"/>
  <c r="AO861" i="5"/>
  <c r="S861" i="5"/>
  <c r="S748" i="5"/>
  <c r="AD748" i="5"/>
  <c r="Q761" i="5"/>
  <c r="O765" i="5"/>
  <c r="AQ769" i="5"/>
  <c r="U769" i="5"/>
  <c r="AP769" i="5"/>
  <c r="S771" i="5"/>
  <c r="AO771" i="5"/>
  <c r="AD771" i="5"/>
  <c r="AE772" i="5"/>
  <c r="AP772" i="5"/>
  <c r="AE773" i="5"/>
  <c r="AP773" i="5"/>
  <c r="W776" i="5"/>
  <c r="AH776" i="5"/>
  <c r="AS776" i="5"/>
  <c r="AE777" i="5"/>
  <c r="T777" i="5"/>
  <c r="AP777" i="5"/>
  <c r="AL780" i="5"/>
  <c r="AA780" i="5"/>
  <c r="T781" i="5"/>
  <c r="AE781" i="5"/>
  <c r="AL782" i="5"/>
  <c r="AA782" i="5"/>
  <c r="AM782" i="5"/>
  <c r="AF785" i="5"/>
  <c r="AQ785" i="5"/>
  <c r="U785" i="5"/>
  <c r="AK789" i="5"/>
  <c r="Z792" i="5"/>
  <c r="AK792" i="5"/>
  <c r="AJ792" i="5"/>
  <c r="BQ792" i="5" s="1"/>
  <c r="T795" i="5"/>
  <c r="AE795" i="5"/>
  <c r="AP795" i="5"/>
  <c r="AJ801" i="5"/>
  <c r="BQ801" i="5" s="1"/>
  <c r="Q808" i="5"/>
  <c r="AM808" i="5"/>
  <c r="AM809" i="5"/>
  <c r="AB809" i="5"/>
  <c r="AS824" i="5"/>
  <c r="AH824" i="5"/>
  <c r="O827" i="5"/>
  <c r="Z827" i="5"/>
  <c r="N828" i="5"/>
  <c r="AU828" i="5" s="1"/>
  <c r="AJ828" i="5"/>
  <c r="BQ828" i="5" s="1"/>
  <c r="Y828" i="5"/>
  <c r="BF828" i="5" s="1"/>
  <c r="AM829" i="5"/>
  <c r="Q829" i="5"/>
  <c r="AP830" i="5"/>
  <c r="AE830" i="5"/>
  <c r="AT831" i="5"/>
  <c r="X831" i="5"/>
  <c r="AL832" i="5"/>
  <c r="AA832" i="5"/>
  <c r="AQ838" i="5"/>
  <c r="U838" i="5"/>
  <c r="AG838" i="5"/>
  <c r="Z840" i="5"/>
  <c r="AK840" i="5"/>
  <c r="O840" i="5"/>
  <c r="W850" i="5"/>
  <c r="AS850" i="5"/>
  <c r="AS889" i="5"/>
  <c r="W889" i="5"/>
  <c r="AH889" i="5"/>
  <c r="AK935" i="5"/>
  <c r="Z935" i="5"/>
  <c r="O935" i="5"/>
  <c r="Y743" i="5"/>
  <c r="BF743" i="5" s="1"/>
  <c r="AJ743" i="5"/>
  <c r="BQ743" i="5" s="1"/>
  <c r="AE748" i="5"/>
  <c r="AP748" i="5"/>
  <c r="Y755" i="5"/>
  <c r="BF755" i="5" s="1"/>
  <c r="AJ755" i="5"/>
  <c r="BQ755" i="5" s="1"/>
  <c r="AR769" i="5"/>
  <c r="W770" i="5"/>
  <c r="AS770" i="5"/>
  <c r="AQ777" i="5"/>
  <c r="AF777" i="5"/>
  <c r="AF778" i="5"/>
  <c r="AF781" i="5"/>
  <c r="AQ781" i="5"/>
  <c r="AR785" i="5"/>
  <c r="AG785" i="5"/>
  <c r="N798" i="5"/>
  <c r="AU798" i="5" s="1"/>
  <c r="Y798" i="5"/>
  <c r="BF798" i="5" s="1"/>
  <c r="Z801" i="5"/>
  <c r="AK801" i="5"/>
  <c r="W805" i="5"/>
  <c r="AH805" i="5"/>
  <c r="AS805" i="5"/>
  <c r="W807" i="5"/>
  <c r="AH807" i="5"/>
  <c r="AS807" i="5"/>
  <c r="AC808" i="5"/>
  <c r="R808" i="5"/>
  <c r="AN808" i="5"/>
  <c r="AR810" i="5"/>
  <c r="V812" i="5"/>
  <c r="AR812" i="5"/>
  <c r="X850" i="5"/>
  <c r="AI850" i="5"/>
  <c r="AH850" i="5"/>
  <c r="AF852" i="5"/>
  <c r="U852" i="5"/>
  <c r="AQ852" i="5"/>
  <c r="V863" i="5"/>
  <c r="AG863" i="5"/>
  <c r="AR863" i="5"/>
  <c r="AE882" i="5"/>
  <c r="AP882" i="5"/>
  <c r="T882" i="5"/>
  <c r="X889" i="5"/>
  <c r="AT889" i="5"/>
  <c r="AI889" i="5"/>
  <c r="V900" i="5"/>
  <c r="AG900" i="5"/>
  <c r="AR900" i="5"/>
  <c r="W903" i="5"/>
  <c r="AH903" i="5"/>
  <c r="AS903" i="5"/>
  <c r="Y729" i="5"/>
  <c r="BF729" i="5" s="1"/>
  <c r="AJ729" i="5"/>
  <c r="BQ729" i="5" s="1"/>
  <c r="S732" i="5"/>
  <c r="AD732" i="5"/>
  <c r="Y735" i="5"/>
  <c r="BF735" i="5" s="1"/>
  <c r="AJ735" i="5"/>
  <c r="BQ735" i="5" s="1"/>
  <c r="S738" i="5"/>
  <c r="AD738" i="5"/>
  <c r="S750" i="5"/>
  <c r="AD750" i="5"/>
  <c r="Y768" i="5"/>
  <c r="BF768" i="5" s="1"/>
  <c r="AJ768" i="5"/>
  <c r="BQ768" i="5" s="1"/>
  <c r="AS769" i="5"/>
  <c r="AQ770" i="5"/>
  <c r="AD772" i="5"/>
  <c r="AG777" i="5"/>
  <c r="AR777" i="5"/>
  <c r="AR781" i="5"/>
  <c r="AG781" i="5"/>
  <c r="AJ783" i="5"/>
  <c r="BQ783" i="5" s="1"/>
  <c r="T791" i="5"/>
  <c r="AE791" i="5"/>
  <c r="AO794" i="5"/>
  <c r="S794" i="5"/>
  <c r="Q797" i="5"/>
  <c r="AM797" i="5"/>
  <c r="Z798" i="5"/>
  <c r="AK798" i="5"/>
  <c r="AJ798" i="5"/>
  <c r="BQ798" i="5" s="1"/>
  <c r="Q800" i="5"/>
  <c r="AB800" i="5"/>
  <c r="AI805" i="5"/>
  <c r="AT805" i="5"/>
  <c r="X805" i="5"/>
  <c r="Q806" i="5"/>
  <c r="AB806" i="5"/>
  <c r="AI807" i="5"/>
  <c r="X807" i="5"/>
  <c r="AO808" i="5"/>
  <c r="AD808" i="5"/>
  <c r="S808" i="5"/>
  <c r="AS810" i="5"/>
  <c r="O811" i="5"/>
  <c r="Z811" i="5"/>
  <c r="W812" i="5"/>
  <c r="AS812" i="5"/>
  <c r="AA817" i="5"/>
  <c r="N818" i="5"/>
  <c r="AU818" i="5" s="1"/>
  <c r="Y818" i="5"/>
  <c r="BF818" i="5" s="1"/>
  <c r="AJ818" i="5"/>
  <c r="BQ818" i="5" s="1"/>
  <c r="AQ818" i="5"/>
  <c r="AI825" i="5"/>
  <c r="X825" i="5"/>
  <c r="AB829" i="5"/>
  <c r="AI836" i="5"/>
  <c r="AT836" i="5"/>
  <c r="AM837" i="5"/>
  <c r="Q837" i="5"/>
  <c r="AB837" i="5"/>
  <c r="Q846" i="5"/>
  <c r="AB846" i="5"/>
  <c r="AM846" i="5"/>
  <c r="AR852" i="5"/>
  <c r="V852" i="5"/>
  <c r="W863" i="5"/>
  <c r="AH863" i="5"/>
  <c r="AS863" i="5"/>
  <c r="N889" i="5"/>
  <c r="AU889" i="5" s="1"/>
  <c r="AE732" i="5"/>
  <c r="AP732" i="5"/>
  <c r="AE738" i="5"/>
  <c r="AP738" i="5"/>
  <c r="Y745" i="5"/>
  <c r="BF745" i="5" s="1"/>
  <c r="AJ745" i="5"/>
  <c r="BQ745" i="5" s="1"/>
  <c r="AE750" i="5"/>
  <c r="AP750" i="5"/>
  <c r="Y757" i="5"/>
  <c r="BF757" i="5" s="1"/>
  <c r="AJ757" i="5"/>
  <c r="BQ757" i="5" s="1"/>
  <c r="Y760" i="5"/>
  <c r="BF760" i="5" s="1"/>
  <c r="AJ760" i="5"/>
  <c r="BQ760" i="5" s="1"/>
  <c r="AQ764" i="5"/>
  <c r="AS768" i="5"/>
  <c r="AT769" i="5"/>
  <c r="AD773" i="5"/>
  <c r="W775" i="5"/>
  <c r="AH775" i="5"/>
  <c r="AH778" i="5"/>
  <c r="AK783" i="5"/>
  <c r="AF786" i="5"/>
  <c r="AE794" i="5"/>
  <c r="AP794" i="5"/>
  <c r="T794" i="5"/>
  <c r="AF796" i="5"/>
  <c r="AF799" i="5"/>
  <c r="AQ799" i="5"/>
  <c r="U799" i="5"/>
  <c r="AC800" i="5"/>
  <c r="R800" i="5"/>
  <c r="Q804" i="5"/>
  <c r="AM804" i="5"/>
  <c r="AC806" i="5"/>
  <c r="R806" i="5"/>
  <c r="AB808" i="5"/>
  <c r="W810" i="5"/>
  <c r="AA811" i="5"/>
  <c r="P811" i="5"/>
  <c r="AG812" i="5"/>
  <c r="T813" i="5"/>
  <c r="AE813" i="5"/>
  <c r="N814" i="5"/>
  <c r="AU814" i="5" s="1"/>
  <c r="Y814" i="5"/>
  <c r="BF814" i="5" s="1"/>
  <c r="AB817" i="5"/>
  <c r="V818" i="5"/>
  <c r="X821" i="5"/>
  <c r="X823" i="5"/>
  <c r="AS823" i="5"/>
  <c r="AO826" i="5"/>
  <c r="S826" i="5"/>
  <c r="AD826" i="5"/>
  <c r="AN837" i="5"/>
  <c r="AC837" i="5"/>
  <c r="W843" i="5"/>
  <c r="AC846" i="5"/>
  <c r="AN846" i="5"/>
  <c r="R846" i="5"/>
  <c r="AG846" i="5"/>
  <c r="AG852" i="5"/>
  <c r="AF857" i="5"/>
  <c r="AQ857" i="5"/>
  <c r="U857" i="5"/>
  <c r="AI863" i="5"/>
  <c r="AT863" i="5"/>
  <c r="X863" i="5"/>
  <c r="AO870" i="5"/>
  <c r="S870" i="5"/>
  <c r="AD870" i="5"/>
  <c r="Z923" i="5"/>
  <c r="AK923" i="5"/>
  <c r="O923" i="5"/>
  <c r="AF931" i="5"/>
  <c r="AQ931" i="5"/>
  <c r="U931" i="5"/>
  <c r="AG934" i="5"/>
  <c r="AR934" i="5"/>
  <c r="V934" i="5"/>
  <c r="O762" i="5"/>
  <c r="N772" i="5"/>
  <c r="AU772" i="5" s="1"/>
  <c r="U775" i="5"/>
  <c r="N778" i="5"/>
  <c r="AU778" i="5" s="1"/>
  <c r="N790" i="5"/>
  <c r="AU790" i="5" s="1"/>
  <c r="Y790" i="5"/>
  <c r="BF790" i="5" s="1"/>
  <c r="AJ790" i="5"/>
  <c r="BQ790" i="5" s="1"/>
  <c r="P790" i="5"/>
  <c r="AF791" i="5"/>
  <c r="AQ791" i="5"/>
  <c r="Q792" i="5"/>
  <c r="AB792" i="5"/>
  <c r="T792" i="5"/>
  <c r="AM792" i="5"/>
  <c r="AF793" i="5"/>
  <c r="AQ793" i="5"/>
  <c r="U793" i="5"/>
  <c r="N799" i="5"/>
  <c r="AU799" i="5" s="1"/>
  <c r="AO800" i="5"/>
  <c r="AD800" i="5"/>
  <c r="Q801" i="5"/>
  <c r="Q812" i="5"/>
  <c r="AM812" i="5"/>
  <c r="W813" i="5"/>
  <c r="AH813" i="5"/>
  <c r="Q814" i="5"/>
  <c r="AB814" i="5"/>
  <c r="T814" i="5"/>
  <c r="AM814" i="5"/>
  <c r="AF815" i="5"/>
  <c r="AQ815" i="5"/>
  <c r="U815" i="5"/>
  <c r="AT815" i="5"/>
  <c r="AI817" i="5"/>
  <c r="X817" i="5"/>
  <c r="Q819" i="5"/>
  <c r="N823" i="5"/>
  <c r="AU823" i="5" s="1"/>
  <c r="AO824" i="5"/>
  <c r="AD824" i="5"/>
  <c r="Q825" i="5"/>
  <c r="O836" i="5"/>
  <c r="AK836" i="5"/>
  <c r="AL840" i="5"/>
  <c r="P840" i="5"/>
  <c r="AC842" i="5"/>
  <c r="AN842" i="5"/>
  <c r="Z845" i="5"/>
  <c r="AK845" i="5"/>
  <c r="AS847" i="5"/>
  <c r="W847" i="5"/>
  <c r="AI848" i="5"/>
  <c r="AT848" i="5"/>
  <c r="X848" i="5"/>
  <c r="AK859" i="5"/>
  <c r="Z859" i="5"/>
  <c r="AS869" i="5"/>
  <c r="AH869" i="5"/>
  <c r="W869" i="5"/>
  <c r="AA882" i="5"/>
  <c r="AL882" i="5"/>
  <c r="P882" i="5"/>
  <c r="AP911" i="5"/>
  <c r="T911" i="5"/>
  <c r="S769" i="5"/>
  <c r="AO769" i="5"/>
  <c r="S775" i="5"/>
  <c r="AO775" i="5"/>
  <c r="O778" i="5"/>
  <c r="N784" i="5"/>
  <c r="AU784" i="5" s="1"/>
  <c r="Y784" i="5"/>
  <c r="BF784" i="5" s="1"/>
  <c r="AJ784" i="5"/>
  <c r="BQ784" i="5" s="1"/>
  <c r="P784" i="5"/>
  <c r="Z790" i="5"/>
  <c r="AK790" i="5"/>
  <c r="AN792" i="5"/>
  <c r="N795" i="5"/>
  <c r="AU795" i="5" s="1"/>
  <c r="AJ795" i="5"/>
  <c r="BQ795" i="5" s="1"/>
  <c r="O799" i="5"/>
  <c r="N804" i="5"/>
  <c r="AU804" i="5" s="1"/>
  <c r="Y804" i="5"/>
  <c r="BF804" i="5" s="1"/>
  <c r="AJ804" i="5"/>
  <c r="BQ804" i="5" s="1"/>
  <c r="T805" i="5"/>
  <c r="AE805" i="5"/>
  <c r="N806" i="5"/>
  <c r="AU806" i="5" s="1"/>
  <c r="Y806" i="5"/>
  <c r="BF806" i="5" s="1"/>
  <c r="AI813" i="5"/>
  <c r="AT813" i="5"/>
  <c r="AN814" i="5"/>
  <c r="N817" i="5"/>
  <c r="AU817" i="5" s="1"/>
  <c r="O819" i="5"/>
  <c r="Z819" i="5"/>
  <c r="AL819" i="5"/>
  <c r="O823" i="5"/>
  <c r="S828" i="5"/>
  <c r="AO828" i="5"/>
  <c r="W832" i="5"/>
  <c r="AH832" i="5"/>
  <c r="AS832" i="5"/>
  <c r="N836" i="5"/>
  <c r="AU836" i="5" s="1"/>
  <c r="AJ836" i="5"/>
  <c r="BQ836" i="5" s="1"/>
  <c r="AL838" i="5"/>
  <c r="P838" i="5"/>
  <c r="AA838" i="5"/>
  <c r="Y841" i="5"/>
  <c r="BF841" i="5" s="1"/>
  <c r="AJ841" i="5"/>
  <c r="BQ841" i="5" s="1"/>
  <c r="AD842" i="5"/>
  <c r="AO842" i="5"/>
  <c r="AL845" i="5"/>
  <c r="AA845" i="5"/>
  <c r="AT847" i="5"/>
  <c r="X847" i="5"/>
  <c r="Q850" i="5"/>
  <c r="AB850" i="5"/>
  <c r="AM850" i="5"/>
  <c r="U853" i="5"/>
  <c r="AF853" i="5"/>
  <c r="AQ853" i="5"/>
  <c r="V858" i="5"/>
  <c r="AG858" i="5"/>
  <c r="AR858" i="5"/>
  <c r="AL859" i="5"/>
  <c r="AA859" i="5"/>
  <c r="AI869" i="5"/>
  <c r="AT869" i="5"/>
  <c r="X869" i="5"/>
  <c r="AM882" i="5"/>
  <c r="AB882" i="5"/>
  <c r="Q882" i="5"/>
  <c r="AA890" i="5"/>
  <c r="AL890" i="5"/>
  <c r="P890" i="5"/>
  <c r="AD902" i="5"/>
  <c r="S902" i="5"/>
  <c r="AO902" i="5"/>
  <c r="Z784" i="5"/>
  <c r="AK784" i="5"/>
  <c r="T787" i="5"/>
  <c r="AE787" i="5"/>
  <c r="AP787" i="5"/>
  <c r="W791" i="5"/>
  <c r="AH791" i="5"/>
  <c r="AO792" i="5"/>
  <c r="AD792" i="5"/>
  <c r="O795" i="5"/>
  <c r="AK795" i="5"/>
  <c r="P799" i="5"/>
  <c r="T803" i="5"/>
  <c r="AE803" i="5"/>
  <c r="AP803" i="5"/>
  <c r="Z804" i="5"/>
  <c r="AK804" i="5"/>
  <c r="AF805" i="5"/>
  <c r="AQ805" i="5"/>
  <c r="Z806" i="5"/>
  <c r="AK806" i="5"/>
  <c r="N810" i="5"/>
  <c r="AU810" i="5" s="1"/>
  <c r="Y810" i="5"/>
  <c r="BF810" i="5" s="1"/>
  <c r="AJ810" i="5"/>
  <c r="BQ810" i="5" s="1"/>
  <c r="AO814" i="5"/>
  <c r="AD814" i="5"/>
  <c r="W815" i="5"/>
  <c r="AH815" i="5"/>
  <c r="T827" i="5"/>
  <c r="AE827" i="5"/>
  <c r="AP827" i="5"/>
  <c r="AR829" i="5"/>
  <c r="V829" i="5"/>
  <c r="AG829" i="5"/>
  <c r="AI832" i="5"/>
  <c r="AT832" i="5"/>
  <c r="Z841" i="5"/>
  <c r="AK841" i="5"/>
  <c r="AP842" i="5"/>
  <c r="AE842" i="5"/>
  <c r="AD872" i="5"/>
  <c r="AO872" i="5"/>
  <c r="O876" i="5"/>
  <c r="Z876" i="5"/>
  <c r="AK876" i="5"/>
  <c r="AC882" i="5"/>
  <c r="R882" i="5"/>
  <c r="AN882" i="5"/>
  <c r="AM890" i="5"/>
  <c r="AB890" i="5"/>
  <c r="Q890" i="5"/>
  <c r="X918" i="5"/>
  <c r="AT918" i="5"/>
  <c r="AI918" i="5"/>
  <c r="AF787" i="5"/>
  <c r="AQ787" i="5"/>
  <c r="AI791" i="5"/>
  <c r="AT791" i="5"/>
  <c r="AI793" i="5"/>
  <c r="X793" i="5"/>
  <c r="AC794" i="5"/>
  <c r="R794" i="5"/>
  <c r="AF803" i="5"/>
  <c r="AQ803" i="5"/>
  <c r="AC816" i="5"/>
  <c r="R816" i="5"/>
  <c r="AJ817" i="5"/>
  <c r="BQ817" i="5" s="1"/>
  <c r="AO818" i="5"/>
  <c r="S818" i="5"/>
  <c r="AF827" i="5"/>
  <c r="AQ827" i="5"/>
  <c r="AS835" i="5"/>
  <c r="W835" i="5"/>
  <c r="AH835" i="5"/>
  <c r="AL836" i="5"/>
  <c r="AA836" i="5"/>
  <c r="AC845" i="5"/>
  <c r="R845" i="5"/>
  <c r="Z848" i="5"/>
  <c r="O848" i="5"/>
  <c r="AK848" i="5"/>
  <c r="X858" i="5"/>
  <c r="AI858" i="5"/>
  <c r="AT858" i="5"/>
  <c r="P867" i="5"/>
  <c r="AA867" i="5"/>
  <c r="AL867" i="5"/>
  <c r="AD882" i="5"/>
  <c r="S882" i="5"/>
  <c r="AO882" i="5"/>
  <c r="AC890" i="5"/>
  <c r="R890" i="5"/>
  <c r="AN890" i="5"/>
  <c r="N923" i="5"/>
  <c r="AU923" i="5" s="1"/>
  <c r="Y923" i="5"/>
  <c r="BF923" i="5" s="1"/>
  <c r="AJ923" i="5"/>
  <c r="BQ923" i="5" s="1"/>
  <c r="V848" i="5"/>
  <c r="AG848" i="5"/>
  <c r="AR848" i="5"/>
  <c r="T849" i="5"/>
  <c r="AE849" i="5"/>
  <c r="AP849" i="5"/>
  <c r="AS851" i="5"/>
  <c r="V853" i="5"/>
  <c r="AR853" i="5"/>
  <c r="AG853" i="5"/>
  <c r="AK854" i="5"/>
  <c r="Z854" i="5"/>
  <c r="N855" i="5"/>
  <c r="AU855" i="5" s="1"/>
  <c r="Y855" i="5"/>
  <c r="BF855" i="5" s="1"/>
  <c r="AP860" i="5"/>
  <c r="T860" i="5"/>
  <c r="AE860" i="5"/>
  <c r="AS883" i="5"/>
  <c r="AH883" i="5"/>
  <c r="W883" i="5"/>
  <c r="AD890" i="5"/>
  <c r="S890" i="5"/>
  <c r="AO890" i="5"/>
  <c r="AG891" i="5"/>
  <c r="AR891" i="5"/>
  <c r="V891" i="5"/>
  <c r="T896" i="5"/>
  <c r="AP896" i="5"/>
  <c r="W848" i="5"/>
  <c r="AH848" i="5"/>
  <c r="AS848" i="5"/>
  <c r="AF849" i="5"/>
  <c r="AQ849" i="5"/>
  <c r="U849" i="5"/>
  <c r="AH853" i="5"/>
  <c r="AS853" i="5"/>
  <c r="W853" i="5"/>
  <c r="AL854" i="5"/>
  <c r="AA854" i="5"/>
  <c r="Z855" i="5"/>
  <c r="AK855" i="5"/>
  <c r="AJ855" i="5"/>
  <c r="BQ855" i="5" s="1"/>
  <c r="Q856" i="5"/>
  <c r="AB856" i="5"/>
  <c r="AQ860" i="5"/>
  <c r="U860" i="5"/>
  <c r="AF860" i="5"/>
  <c r="X868" i="5"/>
  <c r="AI868" i="5"/>
  <c r="AT868" i="5"/>
  <c r="R872" i="5"/>
  <c r="O878" i="5"/>
  <c r="Z878" i="5"/>
  <c r="AK878" i="5"/>
  <c r="AE890" i="5"/>
  <c r="AP890" i="5"/>
  <c r="T890" i="5"/>
  <c r="AS891" i="5"/>
  <c r="AH891" i="5"/>
  <c r="W891" i="5"/>
  <c r="U896" i="5"/>
  <c r="AQ896" i="5"/>
  <c r="AI924" i="5"/>
  <c r="AT924" i="5"/>
  <c r="X924" i="5"/>
  <c r="P943" i="5"/>
  <c r="AA943" i="5"/>
  <c r="AL943" i="5"/>
  <c r="V844" i="5"/>
  <c r="AG844" i="5"/>
  <c r="AM845" i="5"/>
  <c r="AB845" i="5"/>
  <c r="W849" i="5"/>
  <c r="AS849" i="5"/>
  <c r="AH849" i="5"/>
  <c r="V851" i="5"/>
  <c r="AR851" i="5"/>
  <c r="AD857" i="5"/>
  <c r="S857" i="5"/>
  <c r="AJ864" i="5"/>
  <c r="BQ864" i="5" s="1"/>
  <c r="Y864" i="5"/>
  <c r="BF864" i="5" s="1"/>
  <c r="AA865" i="5"/>
  <c r="AL865" i="5"/>
  <c r="P865" i="5"/>
  <c r="AA872" i="5"/>
  <c r="AL872" i="5"/>
  <c r="P872" i="5"/>
  <c r="AS881" i="5"/>
  <c r="W881" i="5"/>
  <c r="Q905" i="5"/>
  <c r="AB905" i="5"/>
  <c r="AP913" i="5"/>
  <c r="T913" i="5"/>
  <c r="AL915" i="5"/>
  <c r="P915" i="5"/>
  <c r="AA915" i="5"/>
  <c r="R926" i="5"/>
  <c r="AC926" i="5"/>
  <c r="AN926" i="5"/>
  <c r="R943" i="5"/>
  <c r="AC943" i="5"/>
  <c r="AT956" i="5"/>
  <c r="X956" i="5"/>
  <c r="AI956" i="5"/>
  <c r="N848" i="5"/>
  <c r="AU848" i="5" s="1"/>
  <c r="AJ848" i="5"/>
  <c r="BQ848" i="5" s="1"/>
  <c r="Y848" i="5"/>
  <c r="BF848" i="5" s="1"/>
  <c r="AI849" i="5"/>
  <c r="AT849" i="5"/>
  <c r="R855" i="5"/>
  <c r="AN855" i="5"/>
  <c r="AC855" i="5"/>
  <c r="AP857" i="5"/>
  <c r="T857" i="5"/>
  <c r="AE857" i="5"/>
  <c r="Z864" i="5"/>
  <c r="AK864" i="5"/>
  <c r="O868" i="5"/>
  <c r="Z868" i="5"/>
  <c r="AK868" i="5"/>
  <c r="AM872" i="5"/>
  <c r="AB872" i="5"/>
  <c r="Q872" i="5"/>
  <c r="X876" i="5"/>
  <c r="AI876" i="5"/>
  <c r="AT876" i="5"/>
  <c r="X881" i="5"/>
  <c r="AT881" i="5"/>
  <c r="O886" i="5"/>
  <c r="Z886" i="5"/>
  <c r="AK886" i="5"/>
  <c r="AE898" i="5"/>
  <c r="AP898" i="5"/>
  <c r="T898" i="5"/>
  <c r="T900" i="5"/>
  <c r="AE900" i="5"/>
  <c r="AP900" i="5"/>
  <c r="AS901" i="5"/>
  <c r="W901" i="5"/>
  <c r="R905" i="5"/>
  <c r="AC905" i="5"/>
  <c r="AN905" i="5"/>
  <c r="AB915" i="5"/>
  <c r="Q915" i="5"/>
  <c r="AM915" i="5"/>
  <c r="R865" i="5"/>
  <c r="AN865" i="5"/>
  <c r="AC865" i="5"/>
  <c r="AA886" i="5"/>
  <c r="AL886" i="5"/>
  <c r="P886" i="5"/>
  <c r="AJ914" i="5"/>
  <c r="BQ914" i="5" s="1"/>
  <c r="N914" i="5"/>
  <c r="AU914" i="5" s="1"/>
  <c r="Y914" i="5"/>
  <c r="BF914" i="5" s="1"/>
  <c r="AO779" i="5"/>
  <c r="AO781" i="5"/>
  <c r="AO783" i="5"/>
  <c r="AO785" i="5"/>
  <c r="AO787" i="5"/>
  <c r="AO789" i="5"/>
  <c r="AF795" i="5"/>
  <c r="AQ795" i="5"/>
  <c r="T801" i="5"/>
  <c r="AE801" i="5"/>
  <c r="Z802" i="5"/>
  <c r="AK802" i="5"/>
  <c r="R802" i="5"/>
  <c r="T809" i="5"/>
  <c r="AE809" i="5"/>
  <c r="Z810" i="5"/>
  <c r="AK810" i="5"/>
  <c r="R810" i="5"/>
  <c r="T817" i="5"/>
  <c r="AE817" i="5"/>
  <c r="Z818" i="5"/>
  <c r="AK818" i="5"/>
  <c r="R818" i="5"/>
  <c r="T825" i="5"/>
  <c r="AE825" i="5"/>
  <c r="Z826" i="5"/>
  <c r="AK826" i="5"/>
  <c r="R826" i="5"/>
  <c r="AK828" i="5"/>
  <c r="Q838" i="5"/>
  <c r="AB838" i="5"/>
  <c r="AM838" i="5"/>
  <c r="AF839" i="5"/>
  <c r="AQ839" i="5"/>
  <c r="W840" i="5"/>
  <c r="AH840" i="5"/>
  <c r="AS840" i="5"/>
  <c r="P851" i="5"/>
  <c r="AL851" i="5"/>
  <c r="O853" i="5"/>
  <c r="AP861" i="5"/>
  <c r="AE861" i="5"/>
  <c r="AJ862" i="5"/>
  <c r="BQ862" i="5" s="1"/>
  <c r="Y862" i="5"/>
  <c r="BF862" i="5" s="1"/>
  <c r="O862" i="5"/>
  <c r="AL864" i="5"/>
  <c r="AA864" i="5"/>
  <c r="AE866" i="5"/>
  <c r="AP866" i="5"/>
  <c r="AE872" i="5"/>
  <c r="AP872" i="5"/>
  <c r="R874" i="5"/>
  <c r="AN874" i="5"/>
  <c r="AC874" i="5"/>
  <c r="N875" i="5"/>
  <c r="AU875" i="5" s="1"/>
  <c r="Y875" i="5"/>
  <c r="BF875" i="5" s="1"/>
  <c r="T888" i="5"/>
  <c r="AP888" i="5"/>
  <c r="Z889" i="5"/>
  <c r="AK889" i="5"/>
  <c r="R909" i="5"/>
  <c r="AC909" i="5"/>
  <c r="AN909" i="5"/>
  <c r="Y959" i="5"/>
  <c r="BF959" i="5" s="1"/>
  <c r="N959" i="5"/>
  <c r="AU959" i="5" s="1"/>
  <c r="AJ959" i="5"/>
  <c r="BQ959" i="5" s="1"/>
  <c r="AQ983" i="5"/>
  <c r="AF983" i="5"/>
  <c r="U983" i="5"/>
  <c r="AD789" i="5"/>
  <c r="N794" i="5"/>
  <c r="AU794" i="5" s="1"/>
  <c r="Y794" i="5"/>
  <c r="BF794" i="5" s="1"/>
  <c r="AF801" i="5"/>
  <c r="AQ801" i="5"/>
  <c r="AF809" i="5"/>
  <c r="AQ809" i="5"/>
  <c r="AF817" i="5"/>
  <c r="AQ817" i="5"/>
  <c r="AF825" i="5"/>
  <c r="AQ825" i="5"/>
  <c r="AI827" i="5"/>
  <c r="AT827" i="5"/>
  <c r="Y829" i="5"/>
  <c r="BF829" i="5" s="1"/>
  <c r="AJ829" i="5"/>
  <c r="BQ829" i="5" s="1"/>
  <c r="AL834" i="5"/>
  <c r="P834" i="5"/>
  <c r="AA834" i="5"/>
  <c r="T835" i="5"/>
  <c r="AE835" i="5"/>
  <c r="AP835" i="5"/>
  <c r="Y837" i="5"/>
  <c r="BF837" i="5" s="1"/>
  <c r="AJ837" i="5"/>
  <c r="BQ837" i="5" s="1"/>
  <c r="AC838" i="5"/>
  <c r="AN838" i="5"/>
  <c r="AR839" i="5"/>
  <c r="AG839" i="5"/>
  <c r="AI840" i="5"/>
  <c r="AT840" i="5"/>
  <c r="N850" i="5"/>
  <c r="AU850" i="5" s="1"/>
  <c r="Y850" i="5"/>
  <c r="BF850" i="5" s="1"/>
  <c r="AJ850" i="5"/>
  <c r="BQ850" i="5" s="1"/>
  <c r="AQ861" i="5"/>
  <c r="AF861" i="5"/>
  <c r="AF866" i="5"/>
  <c r="AQ866" i="5"/>
  <c r="AQ872" i="5"/>
  <c r="AF872" i="5"/>
  <c r="P873" i="5"/>
  <c r="S874" i="5"/>
  <c r="AO874" i="5"/>
  <c r="AD874" i="5"/>
  <c r="T880" i="5"/>
  <c r="AP880" i="5"/>
  <c r="Z881" i="5"/>
  <c r="AK881" i="5"/>
  <c r="U888" i="5"/>
  <c r="AQ888" i="5"/>
  <c r="AE888" i="5"/>
  <c r="AL889" i="5"/>
  <c r="AA889" i="5"/>
  <c r="U895" i="5"/>
  <c r="AF895" i="5"/>
  <c r="AQ895" i="5"/>
  <c r="AS897" i="5"/>
  <c r="W897" i="5"/>
  <c r="U899" i="5"/>
  <c r="AF899" i="5"/>
  <c r="AQ899" i="5"/>
  <c r="AD909" i="5"/>
  <c r="S909" i="5"/>
  <c r="AO909" i="5"/>
  <c r="Z794" i="5"/>
  <c r="AK794" i="5"/>
  <c r="AM796" i="5"/>
  <c r="N800" i="5"/>
  <c r="AU800" i="5" s="1"/>
  <c r="Y800" i="5"/>
  <c r="BF800" i="5" s="1"/>
  <c r="AS803" i="5"/>
  <c r="AN804" i="5"/>
  <c r="N808" i="5"/>
  <c r="AU808" i="5" s="1"/>
  <c r="Y808" i="5"/>
  <c r="BF808" i="5" s="1"/>
  <c r="AS811" i="5"/>
  <c r="AN812" i="5"/>
  <c r="N816" i="5"/>
  <c r="AU816" i="5" s="1"/>
  <c r="Y816" i="5"/>
  <c r="BF816" i="5" s="1"/>
  <c r="AS819" i="5"/>
  <c r="AN820" i="5"/>
  <c r="N824" i="5"/>
  <c r="AU824" i="5" s="1"/>
  <c r="Y824" i="5"/>
  <c r="BF824" i="5" s="1"/>
  <c r="AS827" i="5"/>
  <c r="P829" i="5"/>
  <c r="AF830" i="5"/>
  <c r="T831" i="5"/>
  <c r="AE831" i="5"/>
  <c r="AP831" i="5"/>
  <c r="Y833" i="5"/>
  <c r="BF833" i="5" s="1"/>
  <c r="AJ833" i="5"/>
  <c r="BQ833" i="5" s="1"/>
  <c r="Q834" i="5"/>
  <c r="AB834" i="5"/>
  <c r="AM834" i="5"/>
  <c r="AF835" i="5"/>
  <c r="AQ835" i="5"/>
  <c r="V836" i="5"/>
  <c r="AG836" i="5"/>
  <c r="Z837" i="5"/>
  <c r="AK837" i="5"/>
  <c r="P837" i="5"/>
  <c r="AD838" i="5"/>
  <c r="AO838" i="5"/>
  <c r="AR861" i="5"/>
  <c r="AG861" i="5"/>
  <c r="R869" i="5"/>
  <c r="AC869" i="5"/>
  <c r="AN869" i="5"/>
  <c r="AK873" i="5"/>
  <c r="O873" i="5"/>
  <c r="T874" i="5"/>
  <c r="AE874" i="5"/>
  <c r="AP874" i="5"/>
  <c r="U880" i="5"/>
  <c r="AQ880" i="5"/>
  <c r="AL881" i="5"/>
  <c r="AA881" i="5"/>
  <c r="V888" i="5"/>
  <c r="AG888" i="5"/>
  <c r="AR888" i="5"/>
  <c r="X897" i="5"/>
  <c r="AT897" i="5"/>
  <c r="AG899" i="5"/>
  <c r="AR899" i="5"/>
  <c r="V899" i="5"/>
  <c r="AR910" i="5"/>
  <c r="AG910" i="5"/>
  <c r="V910" i="5"/>
  <c r="AR918" i="5"/>
  <c r="V918" i="5"/>
  <c r="AG918" i="5"/>
  <c r="AK928" i="5"/>
  <c r="Z928" i="5"/>
  <c r="O928" i="5"/>
  <c r="T793" i="5"/>
  <c r="AE793" i="5"/>
  <c r="AN796" i="5"/>
  <c r="T799" i="5"/>
  <c r="AE799" i="5"/>
  <c r="Z800" i="5"/>
  <c r="AK800" i="5"/>
  <c r="AT803" i="5"/>
  <c r="T807" i="5"/>
  <c r="AE807" i="5"/>
  <c r="Z808" i="5"/>
  <c r="AK808" i="5"/>
  <c r="AT811" i="5"/>
  <c r="T815" i="5"/>
  <c r="AE815" i="5"/>
  <c r="Z816" i="5"/>
  <c r="AK816" i="5"/>
  <c r="AT819" i="5"/>
  <c r="T823" i="5"/>
  <c r="AE823" i="5"/>
  <c r="Z824" i="5"/>
  <c r="AK824" i="5"/>
  <c r="AF831" i="5"/>
  <c r="AQ831" i="5"/>
  <c r="V832" i="5"/>
  <c r="AG832" i="5"/>
  <c r="Z833" i="5"/>
  <c r="AK833" i="5"/>
  <c r="AC834" i="5"/>
  <c r="AN834" i="5"/>
  <c r="AR835" i="5"/>
  <c r="AG835" i="5"/>
  <c r="W836" i="5"/>
  <c r="AH836" i="5"/>
  <c r="AS836" i="5"/>
  <c r="N840" i="5"/>
  <c r="AU840" i="5" s="1"/>
  <c r="AJ840" i="5"/>
  <c r="BQ840" i="5" s="1"/>
  <c r="AL846" i="5"/>
  <c r="P846" i="5"/>
  <c r="AA846" i="5"/>
  <c r="T847" i="5"/>
  <c r="AE847" i="5"/>
  <c r="AP847" i="5"/>
  <c r="P857" i="5"/>
  <c r="AA857" i="5"/>
  <c r="S858" i="5"/>
  <c r="AD858" i="5"/>
  <c r="O865" i="5"/>
  <c r="Z865" i="5"/>
  <c r="AK865" i="5"/>
  <c r="AG867" i="5"/>
  <c r="AR867" i="5"/>
  <c r="V867" i="5"/>
  <c r="AC870" i="5"/>
  <c r="AN870" i="5"/>
  <c r="R870" i="5"/>
  <c r="U871" i="5"/>
  <c r="AF871" i="5"/>
  <c r="AF874" i="5"/>
  <c r="AQ874" i="5"/>
  <c r="U874" i="5"/>
  <c r="V880" i="5"/>
  <c r="AG880" i="5"/>
  <c r="AR880" i="5"/>
  <c r="U891" i="5"/>
  <c r="AF891" i="5"/>
  <c r="AQ891" i="5"/>
  <c r="O894" i="5"/>
  <c r="Z894" i="5"/>
  <c r="AK894" i="5"/>
  <c r="AS895" i="5"/>
  <c r="AH895" i="5"/>
  <c r="W895" i="5"/>
  <c r="AS899" i="5"/>
  <c r="AH899" i="5"/>
  <c r="W899" i="5"/>
  <c r="N907" i="5"/>
  <c r="AU907" i="5" s="1"/>
  <c r="Y907" i="5"/>
  <c r="BF907" i="5" s="1"/>
  <c r="AJ907" i="5"/>
  <c r="BQ907" i="5" s="1"/>
  <c r="N913" i="5"/>
  <c r="AU913" i="5" s="1"/>
  <c r="Y913" i="5"/>
  <c r="BF913" i="5" s="1"/>
  <c r="AJ913" i="5"/>
  <c r="BQ913" i="5" s="1"/>
  <c r="W925" i="5"/>
  <c r="AH925" i="5"/>
  <c r="AS925" i="5"/>
  <c r="AO932" i="5"/>
  <c r="S932" i="5"/>
  <c r="AD932" i="5"/>
  <c r="AO940" i="5"/>
  <c r="AD940" i="5"/>
  <c r="S940" i="5"/>
  <c r="AS942" i="5"/>
  <c r="AH942" i="5"/>
  <c r="W942" i="5"/>
  <c r="Y830" i="5"/>
  <c r="BF830" i="5" s="1"/>
  <c r="V833" i="5"/>
  <c r="Y834" i="5"/>
  <c r="BF834" i="5" s="1"/>
  <c r="V837" i="5"/>
  <c r="Y838" i="5"/>
  <c r="BF838" i="5" s="1"/>
  <c r="V841" i="5"/>
  <c r="Y842" i="5"/>
  <c r="BF842" i="5" s="1"/>
  <c r="V845" i="5"/>
  <c r="Y846" i="5"/>
  <c r="BF846" i="5" s="1"/>
  <c r="AC850" i="5"/>
  <c r="AN850" i="5"/>
  <c r="U850" i="5"/>
  <c r="T851" i="5"/>
  <c r="AN859" i="5"/>
  <c r="O860" i="5"/>
  <c r="Z860" i="5"/>
  <c r="AA868" i="5"/>
  <c r="AL868" i="5"/>
  <c r="AG871" i="5"/>
  <c r="AR871" i="5"/>
  <c r="V871" i="5"/>
  <c r="AG873" i="5"/>
  <c r="AR873" i="5"/>
  <c r="V873" i="5"/>
  <c r="AA876" i="5"/>
  <c r="AL876" i="5"/>
  <c r="AA878" i="5"/>
  <c r="AL878" i="5"/>
  <c r="P878" i="5"/>
  <c r="T878" i="5"/>
  <c r="U879" i="5"/>
  <c r="AF879" i="5"/>
  <c r="AQ879" i="5"/>
  <c r="AI885" i="5"/>
  <c r="AM886" i="5"/>
  <c r="AB886" i="5"/>
  <c r="U887" i="5"/>
  <c r="AF887" i="5"/>
  <c r="AQ887" i="5"/>
  <c r="AI893" i="5"/>
  <c r="AM894" i="5"/>
  <c r="AB894" i="5"/>
  <c r="N897" i="5"/>
  <c r="AU897" i="5" s="1"/>
  <c r="N901" i="5"/>
  <c r="AU901" i="5" s="1"/>
  <c r="R902" i="5"/>
  <c r="AD905" i="5"/>
  <c r="AO905" i="5"/>
  <c r="AQ911" i="5"/>
  <c r="AF911" i="5"/>
  <c r="U911" i="5"/>
  <c r="AI912" i="5"/>
  <c r="AT912" i="5"/>
  <c r="X912" i="5"/>
  <c r="AQ913" i="5"/>
  <c r="U913" i="5"/>
  <c r="Q917" i="5"/>
  <c r="AB917" i="5"/>
  <c r="AM917" i="5"/>
  <c r="W920" i="5"/>
  <c r="AS920" i="5"/>
  <c r="AH920" i="5"/>
  <c r="R851" i="5"/>
  <c r="AC851" i="5"/>
  <c r="AO855" i="5"/>
  <c r="AO859" i="5"/>
  <c r="AA860" i="5"/>
  <c r="AL860" i="5"/>
  <c r="R860" i="5"/>
  <c r="P863" i="5"/>
  <c r="R867" i="5"/>
  <c r="AC867" i="5"/>
  <c r="AN867" i="5"/>
  <c r="AS871" i="5"/>
  <c r="AH871" i="5"/>
  <c r="AS873" i="5"/>
  <c r="W873" i="5"/>
  <c r="AH873" i="5"/>
  <c r="AM878" i="5"/>
  <c r="AB878" i="5"/>
  <c r="AG879" i="5"/>
  <c r="AR879" i="5"/>
  <c r="N885" i="5"/>
  <c r="AU885" i="5" s="1"/>
  <c r="AJ885" i="5"/>
  <c r="BQ885" i="5" s="1"/>
  <c r="AG887" i="5"/>
  <c r="AR887" i="5"/>
  <c r="N893" i="5"/>
  <c r="AU893" i="5" s="1"/>
  <c r="AJ893" i="5"/>
  <c r="BQ893" i="5" s="1"/>
  <c r="AA898" i="5"/>
  <c r="AL898" i="5"/>
  <c r="P898" i="5"/>
  <c r="AE905" i="5"/>
  <c r="AP905" i="5"/>
  <c r="T905" i="5"/>
  <c r="AB910" i="5"/>
  <c r="Q910" i="5"/>
  <c r="AR911" i="5"/>
  <c r="AG911" i="5"/>
  <c r="O912" i="5"/>
  <c r="AC917" i="5"/>
  <c r="R917" i="5"/>
  <c r="AT920" i="5"/>
  <c r="X920" i="5"/>
  <c r="AI920" i="5"/>
  <c r="S941" i="5"/>
  <c r="AD941" i="5"/>
  <c r="AO941" i="5"/>
  <c r="AD851" i="5"/>
  <c r="AO851" i="5"/>
  <c r="AB860" i="5"/>
  <c r="AM860" i="5"/>
  <c r="T862" i="5"/>
  <c r="AE862" i="5"/>
  <c r="X866" i="5"/>
  <c r="AT866" i="5"/>
  <c r="AD867" i="5"/>
  <c r="AO867" i="5"/>
  <c r="O870" i="5"/>
  <c r="Z870" i="5"/>
  <c r="AI873" i="5"/>
  <c r="X874" i="5"/>
  <c r="AI874" i="5"/>
  <c r="AT874" i="5"/>
  <c r="AS879" i="5"/>
  <c r="AH879" i="5"/>
  <c r="AS887" i="5"/>
  <c r="AH887" i="5"/>
  <c r="Z897" i="5"/>
  <c r="AK897" i="5"/>
  <c r="AM898" i="5"/>
  <c r="AB898" i="5"/>
  <c r="AA902" i="5"/>
  <c r="AL902" i="5"/>
  <c r="P902" i="5"/>
  <c r="AJ912" i="5"/>
  <c r="BQ912" i="5" s="1"/>
  <c r="Y912" i="5"/>
  <c r="BF912" i="5" s="1"/>
  <c r="N912" i="5"/>
  <c r="AU912" i="5" s="1"/>
  <c r="AD917" i="5"/>
  <c r="AO917" i="5"/>
  <c r="AN853" i="5"/>
  <c r="AF862" i="5"/>
  <c r="AQ862" i="5"/>
  <c r="AP862" i="5"/>
  <c r="AA870" i="5"/>
  <c r="AL870" i="5"/>
  <c r="R875" i="5"/>
  <c r="AC875" i="5"/>
  <c r="AN875" i="5"/>
  <c r="R877" i="5"/>
  <c r="AC877" i="5"/>
  <c r="AE884" i="5"/>
  <c r="Z885" i="5"/>
  <c r="AK885" i="5"/>
  <c r="AE892" i="5"/>
  <c r="Z893" i="5"/>
  <c r="AK893" i="5"/>
  <c r="AE894" i="5"/>
  <c r="T894" i="5"/>
  <c r="AL897" i="5"/>
  <c r="AA897" i="5"/>
  <c r="AL901" i="5"/>
  <c r="P901" i="5"/>
  <c r="Z906" i="5"/>
  <c r="O906" i="5"/>
  <c r="AF916" i="5"/>
  <c r="AQ916" i="5"/>
  <c r="U916" i="5"/>
  <c r="AQ939" i="5"/>
  <c r="U939" i="5"/>
  <c r="AF939" i="5"/>
  <c r="AQ941" i="5"/>
  <c r="AF941" i="5"/>
  <c r="U941" i="5"/>
  <c r="Z992" i="5"/>
  <c r="AK992" i="5"/>
  <c r="O992" i="5"/>
  <c r="AE852" i="5"/>
  <c r="AP852" i="5"/>
  <c r="AF856" i="5"/>
  <c r="AI857" i="5"/>
  <c r="AG862" i="5"/>
  <c r="AR862" i="5"/>
  <c r="AI866" i="5"/>
  <c r="U867" i="5"/>
  <c r="AF867" i="5"/>
  <c r="AQ867" i="5"/>
  <c r="AM870" i="5"/>
  <c r="AB870" i="5"/>
  <c r="AK870" i="5"/>
  <c r="Y873" i="5"/>
  <c r="BF873" i="5" s="1"/>
  <c r="AJ873" i="5"/>
  <c r="BQ873" i="5" s="1"/>
  <c r="O882" i="5"/>
  <c r="Z882" i="5"/>
  <c r="AK882" i="5"/>
  <c r="V884" i="5"/>
  <c r="AG884" i="5"/>
  <c r="AF884" i="5"/>
  <c r="O890" i="5"/>
  <c r="Z890" i="5"/>
  <c r="AK890" i="5"/>
  <c r="V892" i="5"/>
  <c r="AG892" i="5"/>
  <c r="AF892" i="5"/>
  <c r="AD898" i="5"/>
  <c r="S898" i="5"/>
  <c r="AN904" i="5"/>
  <c r="R904" i="5"/>
  <c r="T910" i="5"/>
  <c r="AE910" i="5"/>
  <c r="AP910" i="5"/>
  <c r="O920" i="5"/>
  <c r="AK920" i="5"/>
  <c r="Z920" i="5"/>
  <c r="W921" i="5"/>
  <c r="AH921" i="5"/>
  <c r="AS921" i="5"/>
  <c r="AP951" i="5"/>
  <c r="AE951" i="5"/>
  <c r="T951" i="5"/>
  <c r="N993" i="5"/>
  <c r="AU993" i="5" s="1"/>
  <c r="Y993" i="5"/>
  <c r="BF993" i="5" s="1"/>
  <c r="AJ993" i="5"/>
  <c r="BQ993" i="5" s="1"/>
  <c r="Z915" i="5"/>
  <c r="AK915" i="5"/>
  <c r="O915" i="5"/>
  <c r="AS918" i="5"/>
  <c r="W918" i="5"/>
  <c r="N921" i="5"/>
  <c r="AU921" i="5" s="1"/>
  <c r="Y921" i="5"/>
  <c r="BF921" i="5" s="1"/>
  <c r="AJ921" i="5"/>
  <c r="BQ921" i="5" s="1"/>
  <c r="AG924" i="5"/>
  <c r="V924" i="5"/>
  <c r="AR924" i="5"/>
  <c r="W945" i="5"/>
  <c r="AH945" i="5"/>
  <c r="AS945" i="5"/>
  <c r="AI950" i="5"/>
  <c r="AT950" i="5"/>
  <c r="X950" i="5"/>
  <c r="AC952" i="5"/>
  <c r="AN952" i="5"/>
  <c r="R952" i="5"/>
  <c r="AK959" i="5"/>
  <c r="Z959" i="5"/>
  <c r="O959" i="5"/>
  <c r="O902" i="5"/>
  <c r="Z902" i="5"/>
  <c r="AK902" i="5"/>
  <c r="AP902" i="5"/>
  <c r="AC927" i="5"/>
  <c r="AN927" i="5"/>
  <c r="R927" i="5"/>
  <c r="AN940" i="5"/>
  <c r="R940" i="5"/>
  <c r="AC940" i="5"/>
  <c r="N945" i="5"/>
  <c r="AU945" i="5" s="1"/>
  <c r="Y945" i="5"/>
  <c r="BF945" i="5" s="1"/>
  <c r="AJ945" i="5"/>
  <c r="BQ945" i="5" s="1"/>
  <c r="AF952" i="5"/>
  <c r="AQ952" i="5"/>
  <c r="U952" i="5"/>
  <c r="AG895" i="5"/>
  <c r="AR895" i="5"/>
  <c r="AI901" i="5"/>
  <c r="AM902" i="5"/>
  <c r="AB902" i="5"/>
  <c r="P910" i="5"/>
  <c r="AA910" i="5"/>
  <c r="AR916" i="5"/>
  <c r="V916" i="5"/>
  <c r="AG916" i="5"/>
  <c r="Z924" i="5"/>
  <c r="O924" i="5"/>
  <c r="AO931" i="5"/>
  <c r="AD931" i="5"/>
  <c r="S931" i="5"/>
  <c r="T940" i="5"/>
  <c r="AP940" i="5"/>
  <c r="N942" i="5"/>
  <c r="AU942" i="5" s="1"/>
  <c r="Y942" i="5"/>
  <c r="BF942" i="5" s="1"/>
  <c r="AJ942" i="5"/>
  <c r="BQ942" i="5" s="1"/>
  <c r="AP982" i="5"/>
  <c r="AE982" i="5"/>
  <c r="T982" i="5"/>
  <c r="W916" i="5"/>
  <c r="AH916" i="5"/>
  <c r="U927" i="5"/>
  <c r="AQ927" i="5"/>
  <c r="AF927" i="5"/>
  <c r="Y928" i="5"/>
  <c r="BF928" i="5" s="1"/>
  <c r="AJ928" i="5"/>
  <c r="BQ928" i="5" s="1"/>
  <c r="N928" i="5"/>
  <c r="AU928" i="5" s="1"/>
  <c r="AJ935" i="5"/>
  <c r="BQ935" i="5" s="1"/>
  <c r="N935" i="5"/>
  <c r="AU935" i="5" s="1"/>
  <c r="Y935" i="5"/>
  <c r="BF935" i="5" s="1"/>
  <c r="AM936" i="5"/>
  <c r="AB936" i="5"/>
  <c r="Q936" i="5"/>
  <c r="AE939" i="5"/>
  <c r="T939" i="5"/>
  <c r="AP939" i="5"/>
  <c r="O898" i="5"/>
  <c r="Z898" i="5"/>
  <c r="AK898" i="5"/>
  <c r="Z901" i="5"/>
  <c r="AK901" i="5"/>
  <c r="X903" i="5"/>
  <c r="AI903" i="5"/>
  <c r="AM904" i="5"/>
  <c r="Q904" i="5"/>
  <c r="Y906" i="5"/>
  <c r="BF906" i="5" s="1"/>
  <c r="AJ906" i="5"/>
  <c r="BQ906" i="5" s="1"/>
  <c r="Q909" i="5"/>
  <c r="AB909" i="5"/>
  <c r="T914" i="5"/>
  <c r="AE914" i="5"/>
  <c r="AL917" i="5"/>
  <c r="P917" i="5"/>
  <c r="AA917" i="5"/>
  <c r="AL928" i="5"/>
  <c r="AA928" i="5"/>
  <c r="AL935" i="5"/>
  <c r="AA935" i="5"/>
  <c r="AI937" i="5"/>
  <c r="AT937" i="5"/>
  <c r="X937" i="5"/>
  <c r="AO951" i="5"/>
  <c r="S951" i="5"/>
  <c r="AO927" i="5"/>
  <c r="AD927" i="5"/>
  <c r="S927" i="5"/>
  <c r="AM928" i="5"/>
  <c r="AB928" i="5"/>
  <c r="Y933" i="5"/>
  <c r="BF933" i="5" s="1"/>
  <c r="AJ933" i="5"/>
  <c r="BQ933" i="5" s="1"/>
  <c r="N933" i="5"/>
  <c r="AU933" i="5" s="1"/>
  <c r="AD943" i="5"/>
  <c r="AO943" i="5"/>
  <c r="AI960" i="5"/>
  <c r="AT960" i="5"/>
  <c r="X960" i="5"/>
  <c r="AQ964" i="5"/>
  <c r="AF964" i="5"/>
  <c r="U964" i="5"/>
  <c r="AJ987" i="5"/>
  <c r="BQ987" i="5" s="1"/>
  <c r="N987" i="5"/>
  <c r="AU987" i="5" s="1"/>
  <c r="Y987" i="5"/>
  <c r="BF987" i="5" s="1"/>
  <c r="AI925" i="5"/>
  <c r="AT925" i="5"/>
  <c r="X925" i="5"/>
  <c r="AP927" i="5"/>
  <c r="T927" i="5"/>
  <c r="AC931" i="5"/>
  <c r="AN931" i="5"/>
  <c r="R931" i="5"/>
  <c r="AO946" i="5"/>
  <c r="S946" i="5"/>
  <c r="V964" i="5"/>
  <c r="AG964" i="5"/>
  <c r="AR964" i="5"/>
  <c r="AH970" i="5"/>
  <c r="W970" i="5"/>
  <c r="AS970" i="5"/>
  <c r="AD982" i="5"/>
  <c r="AO982" i="5"/>
  <c r="S982" i="5"/>
  <c r="AI906" i="5"/>
  <c r="AT906" i="5"/>
  <c r="X906" i="5"/>
  <c r="AF910" i="5"/>
  <c r="AQ910" i="5"/>
  <c r="AC911" i="5"/>
  <c r="AN911" i="5"/>
  <c r="R911" i="5"/>
  <c r="AR927" i="5"/>
  <c r="V927" i="5"/>
  <c r="AE941" i="5"/>
  <c r="AP941" i="5"/>
  <c r="T941" i="5"/>
  <c r="Z949" i="5"/>
  <c r="O949" i="5"/>
  <c r="AK949" i="5"/>
  <c r="AF982" i="5"/>
  <c r="AQ982" i="5"/>
  <c r="U982" i="5"/>
  <c r="AL1004" i="5"/>
  <c r="AA1004" i="5"/>
  <c r="P1004" i="5"/>
  <c r="T1007" i="5"/>
  <c r="AE1007" i="5"/>
  <c r="AP1007" i="5"/>
  <c r="AF922" i="5"/>
  <c r="AQ922" i="5"/>
  <c r="U922" i="5"/>
  <c r="W924" i="5"/>
  <c r="AS924" i="5"/>
  <c r="AH924" i="5"/>
  <c r="S926" i="5"/>
  <c r="AD926" i="5"/>
  <c r="T932" i="5"/>
  <c r="AP932" i="5"/>
  <c r="AE932" i="5"/>
  <c r="AG941" i="5"/>
  <c r="AR941" i="5"/>
  <c r="V941" i="5"/>
  <c r="Q962" i="5"/>
  <c r="AB962" i="5"/>
  <c r="AM962" i="5"/>
  <c r="AS966" i="5"/>
  <c r="W966" i="5"/>
  <c r="AH966" i="5"/>
  <c r="AL923" i="5"/>
  <c r="AA923" i="5"/>
  <c r="AJ924" i="5"/>
  <c r="BQ924" i="5" s="1"/>
  <c r="Y924" i="5"/>
  <c r="BF924" i="5" s="1"/>
  <c r="AG939" i="5"/>
  <c r="AR939" i="5"/>
  <c r="V939" i="5"/>
  <c r="AK947" i="5"/>
  <c r="O947" i="5"/>
  <c r="Z947" i="5"/>
  <c r="R951" i="5"/>
  <c r="AN951" i="5"/>
  <c r="AC951" i="5"/>
  <c r="AE962" i="5"/>
  <c r="AP962" i="5"/>
  <c r="U875" i="5"/>
  <c r="AF875" i="5"/>
  <c r="O880" i="5"/>
  <c r="Z880" i="5"/>
  <c r="AK880" i="5"/>
  <c r="O884" i="5"/>
  <c r="Z884" i="5"/>
  <c r="AK884" i="5"/>
  <c r="O888" i="5"/>
  <c r="Z888" i="5"/>
  <c r="AK888" i="5"/>
  <c r="O892" i="5"/>
  <c r="Z892" i="5"/>
  <c r="AK892" i="5"/>
  <c r="O896" i="5"/>
  <c r="Z896" i="5"/>
  <c r="AK896" i="5"/>
  <c r="O900" i="5"/>
  <c r="Z900" i="5"/>
  <c r="AK900" i="5"/>
  <c r="N903" i="5"/>
  <c r="AU903" i="5" s="1"/>
  <c r="AJ903" i="5"/>
  <c r="BQ903" i="5" s="1"/>
  <c r="T908" i="5"/>
  <c r="AE908" i="5"/>
  <c r="AP908" i="5"/>
  <c r="Z913" i="5"/>
  <c r="AK913" i="5"/>
  <c r="O913" i="5"/>
  <c r="AF914" i="5"/>
  <c r="AQ914" i="5"/>
  <c r="U914" i="5"/>
  <c r="X916" i="5"/>
  <c r="AI916" i="5"/>
  <c r="Y918" i="5"/>
  <c r="BF918" i="5" s="1"/>
  <c r="AJ918" i="5"/>
  <c r="BQ918" i="5" s="1"/>
  <c r="Z921" i="5"/>
  <c r="AK921" i="5"/>
  <c r="AR922" i="5"/>
  <c r="AG922" i="5"/>
  <c r="V922" i="5"/>
  <c r="AJ929" i="5"/>
  <c r="BQ929" i="5" s="1"/>
  <c r="Y929" i="5"/>
  <c r="BF929" i="5" s="1"/>
  <c r="T930" i="5"/>
  <c r="AE930" i="5"/>
  <c r="AP930" i="5"/>
  <c r="AF932" i="5"/>
  <c r="AQ932" i="5"/>
  <c r="U932" i="5"/>
  <c r="Q934" i="5"/>
  <c r="AB934" i="5"/>
  <c r="U944" i="5"/>
  <c r="AF944" i="5"/>
  <c r="AQ944" i="5"/>
  <c r="AF946" i="5"/>
  <c r="U946" i="5"/>
  <c r="AQ946" i="5"/>
  <c r="AJ953" i="5"/>
  <c r="BQ953" i="5" s="1"/>
  <c r="AQ962" i="5"/>
  <c r="U962" i="5"/>
  <c r="AF962" i="5"/>
  <c r="S853" i="5"/>
  <c r="AA856" i="5"/>
  <c r="AC857" i="5"/>
  <c r="Y860" i="5"/>
  <c r="BF860" i="5" s="1"/>
  <c r="T863" i="5"/>
  <c r="AI864" i="5"/>
  <c r="Y865" i="5"/>
  <c r="BF865" i="5" s="1"/>
  <c r="Q874" i="5"/>
  <c r="AG875" i="5"/>
  <c r="AR875" i="5"/>
  <c r="AA880" i="5"/>
  <c r="AL880" i="5"/>
  <c r="S880" i="5"/>
  <c r="AA884" i="5"/>
  <c r="AL884" i="5"/>
  <c r="S884" i="5"/>
  <c r="AA888" i="5"/>
  <c r="AL888" i="5"/>
  <c r="S888" i="5"/>
  <c r="AA892" i="5"/>
  <c r="AL892" i="5"/>
  <c r="S892" i="5"/>
  <c r="AA896" i="5"/>
  <c r="AL896" i="5"/>
  <c r="S896" i="5"/>
  <c r="AA900" i="5"/>
  <c r="AL900" i="5"/>
  <c r="S900" i="5"/>
  <c r="Z903" i="5"/>
  <c r="AK903" i="5"/>
  <c r="AF905" i="5"/>
  <c r="T906" i="5"/>
  <c r="AE906" i="5"/>
  <c r="T907" i="5"/>
  <c r="AE907" i="5"/>
  <c r="AF908" i="5"/>
  <c r="AQ908" i="5"/>
  <c r="AF909" i="5"/>
  <c r="AQ909" i="5"/>
  <c r="T912" i="5"/>
  <c r="AE912" i="5"/>
  <c r="AS912" i="5"/>
  <c r="AL913" i="5"/>
  <c r="AA913" i="5"/>
  <c r="AN913" i="5"/>
  <c r="AR914" i="5"/>
  <c r="V914" i="5"/>
  <c r="N916" i="5"/>
  <c r="AU916" i="5" s="1"/>
  <c r="AF917" i="5"/>
  <c r="AQ917" i="5"/>
  <c r="N919" i="5"/>
  <c r="AU919" i="5" s="1"/>
  <c r="Y919" i="5"/>
  <c r="BF919" i="5" s="1"/>
  <c r="AJ919" i="5"/>
  <c r="BQ919" i="5" s="1"/>
  <c r="P919" i="5"/>
  <c r="AH922" i="5"/>
  <c r="Q924" i="5"/>
  <c r="AM924" i="5"/>
  <c r="AD936" i="5"/>
  <c r="S936" i="5"/>
  <c r="AO936" i="5"/>
  <c r="AE936" i="5"/>
  <c r="AE937" i="5"/>
  <c r="T937" i="5"/>
  <c r="AR944" i="5"/>
  <c r="AG944" i="5"/>
  <c r="V944" i="5"/>
  <c r="AG948" i="5"/>
  <c r="AR948" i="5"/>
  <c r="V948" i="5"/>
  <c r="AJ971" i="5"/>
  <c r="BQ971" i="5" s="1"/>
  <c r="N971" i="5"/>
  <c r="AU971" i="5" s="1"/>
  <c r="Y971" i="5"/>
  <c r="BF971" i="5" s="1"/>
  <c r="AP991" i="5"/>
  <c r="AE991" i="5"/>
  <c r="T991" i="5"/>
  <c r="S997" i="5"/>
  <c r="AD997" i="5"/>
  <c r="AO997" i="5"/>
  <c r="O874" i="5"/>
  <c r="Z874" i="5"/>
  <c r="AQ875" i="5"/>
  <c r="N904" i="5"/>
  <c r="AU904" i="5" s="1"/>
  <c r="Y904" i="5"/>
  <c r="BF904" i="5" s="1"/>
  <c r="AF906" i="5"/>
  <c r="AQ906" i="5"/>
  <c r="U906" i="5"/>
  <c r="AR908" i="5"/>
  <c r="AG908" i="5"/>
  <c r="AG909" i="5"/>
  <c r="AH910" i="5"/>
  <c r="AF912" i="5"/>
  <c r="AQ912" i="5"/>
  <c r="U912" i="5"/>
  <c r="W914" i="5"/>
  <c r="AH914" i="5"/>
  <c r="AE915" i="5"/>
  <c r="AP915" i="5"/>
  <c r="Z919" i="5"/>
  <c r="AK919" i="5"/>
  <c r="AI922" i="5"/>
  <c r="AT931" i="5"/>
  <c r="X931" i="5"/>
  <c r="AH944" i="5"/>
  <c r="AS944" i="5"/>
  <c r="AH948" i="5"/>
  <c r="AS948" i="5"/>
  <c r="W948" i="5"/>
  <c r="Q967" i="5"/>
  <c r="AB967" i="5"/>
  <c r="AM967" i="5"/>
  <c r="R976" i="5"/>
  <c r="AN976" i="5"/>
  <c r="AC976" i="5"/>
  <c r="AG984" i="5"/>
  <c r="AR984" i="5"/>
  <c r="V984" i="5"/>
  <c r="P995" i="5"/>
  <c r="AA995" i="5"/>
  <c r="AL995" i="5"/>
  <c r="AA874" i="5"/>
  <c r="AL874" i="5"/>
  <c r="AT878" i="5"/>
  <c r="U881" i="5"/>
  <c r="AF881" i="5"/>
  <c r="AQ881" i="5"/>
  <c r="U885" i="5"/>
  <c r="AF885" i="5"/>
  <c r="AQ885" i="5"/>
  <c r="U889" i="5"/>
  <c r="AF889" i="5"/>
  <c r="AQ889" i="5"/>
  <c r="U893" i="5"/>
  <c r="AF893" i="5"/>
  <c r="AQ893" i="5"/>
  <c r="U897" i="5"/>
  <c r="AF897" i="5"/>
  <c r="AQ897" i="5"/>
  <c r="U901" i="5"/>
  <c r="AF901" i="5"/>
  <c r="AQ901" i="5"/>
  <c r="Z904" i="5"/>
  <c r="AK904" i="5"/>
  <c r="AR906" i="5"/>
  <c r="AG906" i="5"/>
  <c r="AH909" i="5"/>
  <c r="Z911" i="5"/>
  <c r="AK911" i="5"/>
  <c r="O911" i="5"/>
  <c r="AR912" i="5"/>
  <c r="V912" i="5"/>
  <c r="AG912" i="5"/>
  <c r="AF915" i="5"/>
  <c r="W917" i="5"/>
  <c r="AS917" i="5"/>
  <c r="AH917" i="5"/>
  <c r="Q918" i="5"/>
  <c r="AM918" i="5"/>
  <c r="AF920" i="5"/>
  <c r="AQ920" i="5"/>
  <c r="N922" i="5"/>
  <c r="AU922" i="5" s="1"/>
  <c r="AI928" i="5"/>
  <c r="AT928" i="5"/>
  <c r="X928" i="5"/>
  <c r="X933" i="5"/>
  <c r="AI933" i="5"/>
  <c r="AQ936" i="5"/>
  <c r="U936" i="5"/>
  <c r="AD938" i="5"/>
  <c r="AO938" i="5"/>
  <c r="S938" i="5"/>
  <c r="AM953" i="5"/>
  <c r="Q953" i="5"/>
  <c r="AB953" i="5"/>
  <c r="W961" i="5"/>
  <c r="AH961" i="5"/>
  <c r="AS961" i="5"/>
  <c r="AT872" i="5"/>
  <c r="U873" i="5"/>
  <c r="AF873" i="5"/>
  <c r="AG881" i="5"/>
  <c r="AR881" i="5"/>
  <c r="AG885" i="5"/>
  <c r="AR885" i="5"/>
  <c r="AG889" i="5"/>
  <c r="AR889" i="5"/>
  <c r="AG893" i="5"/>
  <c r="AR893" i="5"/>
  <c r="AG897" i="5"/>
  <c r="AR897" i="5"/>
  <c r="AG901" i="5"/>
  <c r="AR901" i="5"/>
  <c r="AA904" i="5"/>
  <c r="AL904" i="5"/>
  <c r="AJ904" i="5"/>
  <c r="BQ904" i="5" s="1"/>
  <c r="AH907" i="5"/>
  <c r="AS907" i="5"/>
  <c r="AD907" i="5"/>
  <c r="AL911" i="5"/>
  <c r="P911" i="5"/>
  <c r="AA911" i="5"/>
  <c r="AD913" i="5"/>
  <c r="AO913" i="5"/>
  <c r="AR920" i="5"/>
  <c r="V920" i="5"/>
  <c r="V925" i="5"/>
  <c r="AG925" i="5"/>
  <c r="AI930" i="5"/>
  <c r="AT930" i="5"/>
  <c r="AF934" i="5"/>
  <c r="AQ934" i="5"/>
  <c r="AE938" i="5"/>
  <c r="AP938" i="5"/>
  <c r="T938" i="5"/>
  <c r="P963" i="5"/>
  <c r="AA963" i="5"/>
  <c r="AL963" i="5"/>
  <c r="AP873" i="5"/>
  <c r="AJ874" i="5"/>
  <c r="BQ874" i="5" s="1"/>
  <c r="AP875" i="5"/>
  <c r="AJ876" i="5"/>
  <c r="BQ876" i="5" s="1"/>
  <c r="AP877" i="5"/>
  <c r="AJ878" i="5"/>
  <c r="BQ878" i="5" s="1"/>
  <c r="AP879" i="5"/>
  <c r="AJ880" i="5"/>
  <c r="BQ880" i="5" s="1"/>
  <c r="AP881" i="5"/>
  <c r="AJ882" i="5"/>
  <c r="BQ882" i="5" s="1"/>
  <c r="AP883" i="5"/>
  <c r="AJ884" i="5"/>
  <c r="BQ884" i="5" s="1"/>
  <c r="AP885" i="5"/>
  <c r="AJ886" i="5"/>
  <c r="BQ886" i="5" s="1"/>
  <c r="AP887" i="5"/>
  <c r="AJ888" i="5"/>
  <c r="BQ888" i="5" s="1"/>
  <c r="AP889" i="5"/>
  <c r="AJ890" i="5"/>
  <c r="BQ890" i="5" s="1"/>
  <c r="AP891" i="5"/>
  <c r="AJ892" i="5"/>
  <c r="BQ892" i="5" s="1"/>
  <c r="AP893" i="5"/>
  <c r="AJ894" i="5"/>
  <c r="BQ894" i="5" s="1"/>
  <c r="AP895" i="5"/>
  <c r="AJ896" i="5"/>
  <c r="BQ896" i="5" s="1"/>
  <c r="AP897" i="5"/>
  <c r="AJ898" i="5"/>
  <c r="BQ898" i="5" s="1"/>
  <c r="AP899" i="5"/>
  <c r="AJ900" i="5"/>
  <c r="BQ900" i="5" s="1"/>
  <c r="AP901" i="5"/>
  <c r="AJ902" i="5"/>
  <c r="BQ902" i="5" s="1"/>
  <c r="O905" i="5"/>
  <c r="Z907" i="5"/>
  <c r="AK907" i="5"/>
  <c r="AB908" i="5"/>
  <c r="Z910" i="5"/>
  <c r="T923" i="5"/>
  <c r="O925" i="5"/>
  <c r="Y926" i="5"/>
  <c r="BF926" i="5" s="1"/>
  <c r="AJ926" i="5"/>
  <c r="BQ926" i="5" s="1"/>
  <c r="S928" i="5"/>
  <c r="AS929" i="5"/>
  <c r="O930" i="5"/>
  <c r="AS934" i="5"/>
  <c r="W934" i="5"/>
  <c r="AH934" i="5"/>
  <c r="Y938" i="5"/>
  <c r="BF938" i="5" s="1"/>
  <c r="AJ938" i="5"/>
  <c r="BQ938" i="5" s="1"/>
  <c r="AH939" i="5"/>
  <c r="W939" i="5"/>
  <c r="Y940" i="5"/>
  <c r="BF940" i="5" s="1"/>
  <c r="AJ940" i="5"/>
  <c r="BQ940" i="5" s="1"/>
  <c r="N940" i="5"/>
  <c r="AU940" i="5" s="1"/>
  <c r="Q940" i="5"/>
  <c r="Q942" i="5"/>
  <c r="AM942" i="5"/>
  <c r="AL947" i="5"/>
  <c r="AA947" i="5"/>
  <c r="N973" i="5"/>
  <c r="AU973" i="5" s="1"/>
  <c r="AG976" i="5"/>
  <c r="AR976" i="5"/>
  <c r="Z987" i="5"/>
  <c r="AK987" i="5"/>
  <c r="O987" i="5"/>
  <c r="N909" i="5"/>
  <c r="AU909" i="5" s="1"/>
  <c r="Y909" i="5"/>
  <c r="BF909" i="5" s="1"/>
  <c r="Z926" i="5"/>
  <c r="AK926" i="5"/>
  <c r="O927" i="5"/>
  <c r="Z927" i="5"/>
  <c r="W935" i="5"/>
  <c r="AH935" i="5"/>
  <c r="AK938" i="5"/>
  <c r="Z938" i="5"/>
  <c r="AT939" i="5"/>
  <c r="AI939" i="5"/>
  <c r="AC942" i="5"/>
  <c r="AN942" i="5"/>
  <c r="R942" i="5"/>
  <c r="AI943" i="5"/>
  <c r="AT943" i="5"/>
  <c r="X943" i="5"/>
  <c r="AA945" i="5"/>
  <c r="AL945" i="5"/>
  <c r="AH967" i="5"/>
  <c r="AS967" i="5"/>
  <c r="W967" i="5"/>
  <c r="Z974" i="5"/>
  <c r="AK974" i="5"/>
  <c r="O974" i="5"/>
  <c r="Z909" i="5"/>
  <c r="AK909" i="5"/>
  <c r="N917" i="5"/>
  <c r="AU917" i="5" s="1"/>
  <c r="Y917" i="5"/>
  <c r="BF917" i="5" s="1"/>
  <c r="T918" i="5"/>
  <c r="AE918" i="5"/>
  <c r="O937" i="5"/>
  <c r="AK937" i="5"/>
  <c r="AA940" i="5"/>
  <c r="AL940" i="5"/>
  <c r="P940" i="5"/>
  <c r="Q948" i="5"/>
  <c r="AB948" i="5"/>
  <c r="Y952" i="5"/>
  <c r="BF952" i="5" s="1"/>
  <c r="N952" i="5"/>
  <c r="AU952" i="5" s="1"/>
  <c r="W965" i="5"/>
  <c r="AH965" i="5"/>
  <c r="AS965" i="5"/>
  <c r="AQ978" i="5"/>
  <c r="U978" i="5"/>
  <c r="AF978" i="5"/>
  <c r="T990" i="5"/>
  <c r="AE990" i="5"/>
  <c r="AP990" i="5"/>
  <c r="N1004" i="5"/>
  <c r="AU1004" i="5" s="1"/>
  <c r="Y1004" i="5"/>
  <c r="BF1004" i="5" s="1"/>
  <c r="AJ1004" i="5"/>
  <c r="BQ1004" i="5" s="1"/>
  <c r="N911" i="5"/>
  <c r="AU911" i="5" s="1"/>
  <c r="Y911" i="5"/>
  <c r="BF911" i="5" s="1"/>
  <c r="N915" i="5"/>
  <c r="AU915" i="5" s="1"/>
  <c r="Y915" i="5"/>
  <c r="BF915" i="5" s="1"/>
  <c r="T916" i="5"/>
  <c r="AE916" i="5"/>
  <c r="Z917" i="5"/>
  <c r="AK917" i="5"/>
  <c r="AF918" i="5"/>
  <c r="AQ918" i="5"/>
  <c r="T920" i="5"/>
  <c r="AE920" i="5"/>
  <c r="T922" i="5"/>
  <c r="AE922" i="5"/>
  <c r="AF924" i="5"/>
  <c r="AQ924" i="5"/>
  <c r="AP924" i="5"/>
  <c r="AM926" i="5"/>
  <c r="Q926" i="5"/>
  <c r="Q927" i="5"/>
  <c r="AB927" i="5"/>
  <c r="AM927" i="5"/>
  <c r="AK927" i="5"/>
  <c r="AI929" i="5"/>
  <c r="AT929" i="5"/>
  <c r="Q931" i="5"/>
  <c r="AB931" i="5"/>
  <c r="AM931" i="5"/>
  <c r="AM941" i="5"/>
  <c r="Q941" i="5"/>
  <c r="Q944" i="5"/>
  <c r="AB944" i="5"/>
  <c r="AC945" i="5"/>
  <c r="AN945" i="5"/>
  <c r="R945" i="5"/>
  <c r="S947" i="5"/>
  <c r="AD947" i="5"/>
  <c r="AO947" i="5"/>
  <c r="Q950" i="5"/>
  <c r="AB950" i="5"/>
  <c r="AB951" i="5"/>
  <c r="Q951" i="5"/>
  <c r="AM951" i="5"/>
  <c r="AI953" i="5"/>
  <c r="AT953" i="5"/>
  <c r="X953" i="5"/>
  <c r="AN955" i="5"/>
  <c r="R955" i="5"/>
  <c r="AC955" i="5"/>
  <c r="AO957" i="5"/>
  <c r="S957" i="5"/>
  <c r="AD957" i="5"/>
  <c r="AG978" i="5"/>
  <c r="V978" i="5"/>
  <c r="AR978" i="5"/>
  <c r="AF984" i="5"/>
  <c r="U984" i="5"/>
  <c r="AQ984" i="5"/>
  <c r="Z1004" i="5"/>
  <c r="AK1004" i="5"/>
  <c r="V929" i="5"/>
  <c r="AG929" i="5"/>
  <c r="W930" i="5"/>
  <c r="AH930" i="5"/>
  <c r="AS930" i="5"/>
  <c r="Q933" i="5"/>
  <c r="AM933" i="5"/>
  <c r="AL936" i="5"/>
  <c r="P936" i="5"/>
  <c r="AA936" i="5"/>
  <c r="AN936" i="5"/>
  <c r="AQ937" i="5"/>
  <c r="U937" i="5"/>
  <c r="O945" i="5"/>
  <c r="Z945" i="5"/>
  <c r="AI948" i="5"/>
  <c r="X948" i="5"/>
  <c r="AI949" i="5"/>
  <c r="AT949" i="5"/>
  <c r="X949" i="5"/>
  <c r="AJ969" i="5"/>
  <c r="BQ969" i="5" s="1"/>
  <c r="Y969" i="5"/>
  <c r="BF969" i="5" s="1"/>
  <c r="AE950" i="5"/>
  <c r="AP950" i="5"/>
  <c r="AQ954" i="5"/>
  <c r="AF954" i="5"/>
  <c r="S959" i="5"/>
  <c r="AD959" i="5"/>
  <c r="AJ960" i="5"/>
  <c r="BQ960" i="5" s="1"/>
  <c r="Y960" i="5"/>
  <c r="BF960" i="5" s="1"/>
  <c r="AK969" i="5"/>
  <c r="Z969" i="5"/>
  <c r="P971" i="5"/>
  <c r="AA971" i="5"/>
  <c r="AL971" i="5"/>
  <c r="AE985" i="5"/>
  <c r="T985" i="5"/>
  <c r="AP985" i="5"/>
  <c r="S933" i="5"/>
  <c r="AD933" i="5"/>
  <c r="T934" i="5"/>
  <c r="AE934" i="5"/>
  <c r="AI935" i="5"/>
  <c r="X935" i="5"/>
  <c r="R938" i="5"/>
  <c r="AN938" i="5"/>
  <c r="AK940" i="5"/>
  <c r="Z940" i="5"/>
  <c r="AT942" i="5"/>
  <c r="X942" i="5"/>
  <c r="T944" i="5"/>
  <c r="AE944" i="5"/>
  <c r="AJ949" i="5"/>
  <c r="BQ949" i="5" s="1"/>
  <c r="Y949" i="5"/>
  <c r="BF949" i="5" s="1"/>
  <c r="AF950" i="5"/>
  <c r="AQ950" i="5"/>
  <c r="U950" i="5"/>
  <c r="AQ956" i="5"/>
  <c r="U956" i="5"/>
  <c r="AF956" i="5"/>
  <c r="AG966" i="5"/>
  <c r="AR966" i="5"/>
  <c r="V966" i="5"/>
  <c r="AR967" i="5"/>
  <c r="AG967" i="5"/>
  <c r="V967" i="5"/>
  <c r="AS950" i="5"/>
  <c r="AH950" i="5"/>
  <c r="AA951" i="5"/>
  <c r="P951" i="5"/>
  <c r="AO952" i="5"/>
  <c r="AD952" i="5"/>
  <c r="S952" i="5"/>
  <c r="Q955" i="5"/>
  <c r="AB955" i="5"/>
  <c r="AM955" i="5"/>
  <c r="AH956" i="5"/>
  <c r="W956" i="5"/>
  <c r="AS956" i="5"/>
  <c r="AP957" i="5"/>
  <c r="AE957" i="5"/>
  <c r="Y958" i="5"/>
  <c r="BF958" i="5" s="1"/>
  <c r="AJ958" i="5"/>
  <c r="BQ958" i="5" s="1"/>
  <c r="AG979" i="5"/>
  <c r="AR979" i="5"/>
  <c r="V979" i="5"/>
  <c r="AM980" i="5"/>
  <c r="Q980" i="5"/>
  <c r="AB980" i="5"/>
  <c r="V962" i="5"/>
  <c r="AG962" i="5"/>
  <c r="N968" i="5"/>
  <c r="AU968" i="5" s="1"/>
  <c r="Y968" i="5"/>
  <c r="BF968" i="5" s="1"/>
  <c r="AJ968" i="5"/>
  <c r="BQ968" i="5" s="1"/>
  <c r="S976" i="5"/>
  <c r="AO976" i="5"/>
  <c r="AH978" i="5"/>
  <c r="AS978" i="5"/>
  <c r="W978" i="5"/>
  <c r="Q983" i="5"/>
  <c r="AB983" i="5"/>
  <c r="AM983" i="5"/>
  <c r="AJ948" i="5"/>
  <c r="BQ948" i="5" s="1"/>
  <c r="Y948" i="5"/>
  <c r="BF948" i="5" s="1"/>
  <c r="AC950" i="5"/>
  <c r="AN950" i="5"/>
  <c r="R950" i="5"/>
  <c r="Q957" i="5"/>
  <c r="AM957" i="5"/>
  <c r="AL970" i="5"/>
  <c r="AA970" i="5"/>
  <c r="P970" i="5"/>
  <c r="AH971" i="5"/>
  <c r="AS971" i="5"/>
  <c r="AE976" i="5"/>
  <c r="AP976" i="5"/>
  <c r="T976" i="5"/>
  <c r="AC983" i="5"/>
  <c r="R983" i="5"/>
  <c r="AN983" i="5"/>
  <c r="V1007" i="5"/>
  <c r="AG1007" i="5"/>
  <c r="AR1007" i="5"/>
  <c r="T946" i="5"/>
  <c r="AE946" i="5"/>
  <c r="AO950" i="5"/>
  <c r="AD950" i="5"/>
  <c r="Q952" i="5"/>
  <c r="AB952" i="5"/>
  <c r="AM952" i="5"/>
  <c r="AF967" i="5"/>
  <c r="AQ967" i="5"/>
  <c r="AF976" i="5"/>
  <c r="U976" i="5"/>
  <c r="AQ976" i="5"/>
  <c r="AD976" i="5"/>
  <c r="R986" i="5"/>
  <c r="AC986" i="5"/>
  <c r="AN986" i="5"/>
  <c r="AI994" i="5"/>
  <c r="AT994" i="5"/>
  <c r="Y996" i="5"/>
  <c r="BF996" i="5" s="1"/>
  <c r="AJ996" i="5"/>
  <c r="BQ996" i="5" s="1"/>
  <c r="W949" i="5"/>
  <c r="AH949" i="5"/>
  <c r="AS949" i="5"/>
  <c r="AR950" i="5"/>
  <c r="AG950" i="5"/>
  <c r="W953" i="5"/>
  <c r="AH953" i="5"/>
  <c r="AS953" i="5"/>
  <c r="Q954" i="5"/>
  <c r="AB954" i="5"/>
  <c r="AM954" i="5"/>
  <c r="AG956" i="5"/>
  <c r="V956" i="5"/>
  <c r="AR956" i="5"/>
  <c r="W964" i="5"/>
  <c r="AH964" i="5"/>
  <c r="AS964" i="5"/>
  <c r="Y975" i="5"/>
  <c r="BF975" i="5" s="1"/>
  <c r="AJ975" i="5"/>
  <c r="BQ975" i="5" s="1"/>
  <c r="AP984" i="5"/>
  <c r="T984" i="5"/>
  <c r="AD991" i="5"/>
  <c r="S991" i="5"/>
  <c r="AO991" i="5"/>
  <c r="AA999" i="5"/>
  <c r="P999" i="5"/>
  <c r="AL999" i="5"/>
  <c r="AL1003" i="5"/>
  <c r="AA1003" i="5"/>
  <c r="P1003" i="5"/>
  <c r="Q929" i="5"/>
  <c r="AB929" i="5"/>
  <c r="AK932" i="5"/>
  <c r="O932" i="5"/>
  <c r="AE933" i="5"/>
  <c r="AP933" i="5"/>
  <c r="N934" i="5"/>
  <c r="AU934" i="5" s="1"/>
  <c r="N941" i="5"/>
  <c r="AU941" i="5" s="1"/>
  <c r="AO942" i="5"/>
  <c r="S942" i="5"/>
  <c r="W947" i="5"/>
  <c r="AH947" i="5"/>
  <c r="W951" i="5"/>
  <c r="AH951" i="5"/>
  <c r="AG954" i="5"/>
  <c r="V954" i="5"/>
  <c r="AO955" i="5"/>
  <c r="AD955" i="5"/>
  <c r="AP959" i="5"/>
  <c r="T959" i="5"/>
  <c r="AK961" i="5"/>
  <c r="O961" i="5"/>
  <c r="Q964" i="5"/>
  <c r="AB964" i="5"/>
  <c r="AT967" i="5"/>
  <c r="AI967" i="5"/>
  <c r="X967" i="5"/>
  <c r="AG972" i="5"/>
  <c r="AR972" i="5"/>
  <c r="V972" i="5"/>
  <c r="Q977" i="5"/>
  <c r="AB977" i="5"/>
  <c r="AM977" i="5"/>
  <c r="Z979" i="5"/>
  <c r="AK979" i="5"/>
  <c r="O979" i="5"/>
  <c r="AS981" i="5"/>
  <c r="AH981" i="5"/>
  <c r="T988" i="5"/>
  <c r="AE988" i="5"/>
  <c r="AP988" i="5"/>
  <c r="AA992" i="5"/>
  <c r="AL992" i="5"/>
  <c r="P992" i="5"/>
  <c r="AC929" i="5"/>
  <c r="AN929" i="5"/>
  <c r="AP942" i="5"/>
  <c r="X946" i="5"/>
  <c r="AI946" i="5"/>
  <c r="AI947" i="5"/>
  <c r="AT947" i="5"/>
  <c r="X947" i="5"/>
  <c r="AI951" i="5"/>
  <c r="AT951" i="5"/>
  <c r="AL966" i="5"/>
  <c r="P966" i="5"/>
  <c r="AF973" i="5"/>
  <c r="AQ973" i="5"/>
  <c r="U973" i="5"/>
  <c r="AR975" i="5"/>
  <c r="AG975" i="5"/>
  <c r="V975" i="5"/>
  <c r="AA979" i="5"/>
  <c r="AL979" i="5"/>
  <c r="P979" i="5"/>
  <c r="AJ985" i="5"/>
  <c r="BQ985" i="5" s="1"/>
  <c r="N985" i="5"/>
  <c r="AU985" i="5" s="1"/>
  <c r="Y985" i="5"/>
  <c r="BF985" i="5" s="1"/>
  <c r="Q989" i="5"/>
  <c r="AB989" i="5"/>
  <c r="AM989" i="5"/>
  <c r="AB992" i="5"/>
  <c r="AM992" i="5"/>
  <c r="P1012" i="5"/>
  <c r="AA1012" i="5"/>
  <c r="AL1012" i="5"/>
  <c r="P941" i="5"/>
  <c r="AQ942" i="5"/>
  <c r="AS947" i="5"/>
  <c r="AT952" i="5"/>
  <c r="AH954" i="5"/>
  <c r="Q956" i="5"/>
  <c r="AB956" i="5"/>
  <c r="AM956" i="5"/>
  <c r="AH958" i="5"/>
  <c r="AS958" i="5"/>
  <c r="W958" i="5"/>
  <c r="AG958" i="5"/>
  <c r="S960" i="5"/>
  <c r="AO960" i="5"/>
  <c r="AD960" i="5"/>
  <c r="AM961" i="5"/>
  <c r="W963" i="5"/>
  <c r="AH963" i="5"/>
  <c r="AS963" i="5"/>
  <c r="AM965" i="5"/>
  <c r="Q965" i="5"/>
  <c r="AF971" i="5"/>
  <c r="AQ971" i="5"/>
  <c r="U971" i="5"/>
  <c r="AH975" i="5"/>
  <c r="W975" i="5"/>
  <c r="AS975" i="5"/>
  <c r="O982" i="5"/>
  <c r="Z982" i="5"/>
  <c r="AK982" i="5"/>
  <c r="AR986" i="5"/>
  <c r="V986" i="5"/>
  <c r="AG986" i="5"/>
  <c r="W928" i="5"/>
  <c r="AH928" i="5"/>
  <c r="AK936" i="5"/>
  <c r="Z936" i="5"/>
  <c r="S937" i="5"/>
  <c r="AO937" i="5"/>
  <c r="W943" i="5"/>
  <c r="AH943" i="5"/>
  <c r="AS943" i="5"/>
  <c r="Y946" i="5"/>
  <c r="BF946" i="5" s="1"/>
  <c r="AJ946" i="5"/>
  <c r="BQ946" i="5" s="1"/>
  <c r="AE949" i="5"/>
  <c r="T949" i="5"/>
  <c r="AI958" i="5"/>
  <c r="X958" i="5"/>
  <c r="W959" i="5"/>
  <c r="AH959" i="5"/>
  <c r="AE959" i="5"/>
  <c r="AE960" i="5"/>
  <c r="T960" i="5"/>
  <c r="AJ962" i="5"/>
  <c r="BQ962" i="5" s="1"/>
  <c r="N962" i="5"/>
  <c r="AU962" i="5" s="1"/>
  <c r="AA966" i="5"/>
  <c r="AR971" i="5"/>
  <c r="V971" i="5"/>
  <c r="AG971" i="5"/>
  <c r="AT975" i="5"/>
  <c r="X975" i="5"/>
  <c r="AD984" i="5"/>
  <c r="AO984" i="5"/>
  <c r="S984" i="5"/>
  <c r="N991" i="5"/>
  <c r="AU991" i="5" s="1"/>
  <c r="AJ991" i="5"/>
  <c r="BQ991" i="5" s="1"/>
  <c r="Y991" i="5"/>
  <c r="BF991" i="5" s="1"/>
  <c r="AK1003" i="5"/>
  <c r="O1003" i="5"/>
  <c r="Z1003" i="5"/>
  <c r="AD1006" i="5"/>
  <c r="AO1006" i="5"/>
  <c r="S1006" i="5"/>
  <c r="S958" i="5"/>
  <c r="AO958" i="5"/>
  <c r="AQ960" i="5"/>
  <c r="U960" i="5"/>
  <c r="AN961" i="5"/>
  <c r="AN963" i="5"/>
  <c r="S966" i="5"/>
  <c r="AD966" i="5"/>
  <c r="AO966" i="5"/>
  <c r="Q968" i="5"/>
  <c r="AB968" i="5"/>
  <c r="N972" i="5"/>
  <c r="AU972" i="5" s="1"/>
  <c r="Y972" i="5"/>
  <c r="BF972" i="5" s="1"/>
  <c r="AR977" i="5"/>
  <c r="AG977" i="5"/>
  <c r="AN980" i="5"/>
  <c r="AC980" i="5"/>
  <c r="R980" i="5"/>
  <c r="AH984" i="5"/>
  <c r="W984" i="5"/>
  <c r="AL987" i="5"/>
  <c r="AA987" i="5"/>
  <c r="R989" i="5"/>
  <c r="AC989" i="5"/>
  <c r="AN989" i="5"/>
  <c r="AF990" i="5"/>
  <c r="U990" i="5"/>
  <c r="AM1004" i="5"/>
  <c r="AB1004" i="5"/>
  <c r="AC944" i="5"/>
  <c r="AN944" i="5"/>
  <c r="AI945" i="5"/>
  <c r="AT945" i="5"/>
  <c r="Q946" i="5"/>
  <c r="AB946" i="5"/>
  <c r="AM946" i="5"/>
  <c r="S954" i="5"/>
  <c r="AO954" i="5"/>
  <c r="AK955" i="5"/>
  <c r="Z955" i="5"/>
  <c r="S956" i="5"/>
  <c r="AO956" i="5"/>
  <c r="AK957" i="5"/>
  <c r="Z957" i="5"/>
  <c r="P957" i="5"/>
  <c r="AE958" i="5"/>
  <c r="T958" i="5"/>
  <c r="AL959" i="5"/>
  <c r="AO963" i="5"/>
  <c r="AE966" i="5"/>
  <c r="AP966" i="5"/>
  <c r="N970" i="5"/>
  <c r="AU970" i="5" s="1"/>
  <c r="Y970" i="5"/>
  <c r="BF970" i="5" s="1"/>
  <c r="AJ970" i="5"/>
  <c r="BQ970" i="5" s="1"/>
  <c r="Z972" i="5"/>
  <c r="AK972" i="5"/>
  <c r="R985" i="5"/>
  <c r="AC985" i="5"/>
  <c r="AR990" i="5"/>
  <c r="AG990" i="5"/>
  <c r="V990" i="5"/>
  <c r="AO944" i="5"/>
  <c r="AD944" i="5"/>
  <c r="AC946" i="5"/>
  <c r="AN946" i="5"/>
  <c r="AP954" i="5"/>
  <c r="AP956" i="5"/>
  <c r="T967" i="5"/>
  <c r="AE967" i="5"/>
  <c r="AP967" i="5"/>
  <c r="Z970" i="5"/>
  <c r="AK970" i="5"/>
  <c r="T971" i="5"/>
  <c r="AE971" i="5"/>
  <c r="AP971" i="5"/>
  <c r="T973" i="5"/>
  <c r="AE973" i="5"/>
  <c r="T975" i="5"/>
  <c r="AE975" i="5"/>
  <c r="AP975" i="5"/>
  <c r="AD985" i="5"/>
  <c r="S985" i="5"/>
  <c r="AH990" i="5"/>
  <c r="AS990" i="5"/>
  <c r="AM994" i="5"/>
  <c r="Q994" i="5"/>
  <c r="AL972" i="5"/>
  <c r="AA972" i="5"/>
  <c r="AR973" i="5"/>
  <c r="AG973" i="5"/>
  <c r="S974" i="5"/>
  <c r="AD974" i="5"/>
  <c r="AC978" i="5"/>
  <c r="AD986" i="5"/>
  <c r="AO986" i="5"/>
  <c r="S986" i="5"/>
  <c r="AP987" i="5"/>
  <c r="AE987" i="5"/>
  <c r="AL991" i="5"/>
  <c r="P991" i="5"/>
  <c r="AC948" i="5"/>
  <c r="AN948" i="5"/>
  <c r="W957" i="5"/>
  <c r="AH957" i="5"/>
  <c r="Q960" i="5"/>
  <c r="AB960" i="5"/>
  <c r="N961" i="5"/>
  <c r="AU961" i="5" s="1"/>
  <c r="O963" i="5"/>
  <c r="S964" i="5"/>
  <c r="AO964" i="5"/>
  <c r="Z965" i="5"/>
  <c r="AK965" i="5"/>
  <c r="V968" i="5"/>
  <c r="AG968" i="5"/>
  <c r="W969" i="5"/>
  <c r="AS969" i="5"/>
  <c r="U970" i="5"/>
  <c r="AQ970" i="5"/>
  <c r="AH973" i="5"/>
  <c r="W973" i="5"/>
  <c r="T974" i="5"/>
  <c r="AE974" i="5"/>
  <c r="O980" i="5"/>
  <c r="Z980" i="5"/>
  <c r="AK980" i="5"/>
  <c r="AM982" i="5"/>
  <c r="Q982" i="5"/>
  <c r="AP986" i="5"/>
  <c r="T986" i="5"/>
  <c r="AB991" i="5"/>
  <c r="AM991" i="5"/>
  <c r="Q991" i="5"/>
  <c r="AA991" i="5"/>
  <c r="W955" i="5"/>
  <c r="AH955" i="5"/>
  <c r="Q958" i="5"/>
  <c r="AB958" i="5"/>
  <c r="S962" i="5"/>
  <c r="AO962" i="5"/>
  <c r="T978" i="5"/>
  <c r="AP978" i="5"/>
  <c r="AE978" i="5"/>
  <c r="N979" i="5"/>
  <c r="AU979" i="5" s="1"/>
  <c r="Y979" i="5"/>
  <c r="BF979" i="5" s="1"/>
  <c r="AA980" i="5"/>
  <c r="AL980" i="5"/>
  <c r="AN982" i="5"/>
  <c r="AC982" i="5"/>
  <c r="R982" i="5"/>
  <c r="AQ986" i="5"/>
  <c r="U986" i="5"/>
  <c r="N988" i="5"/>
  <c r="AU988" i="5" s="1"/>
  <c r="AJ988" i="5"/>
  <c r="BQ988" i="5" s="1"/>
  <c r="AC991" i="5"/>
  <c r="R991" i="5"/>
  <c r="AN991" i="5"/>
  <c r="P1010" i="5"/>
  <c r="AA1010" i="5"/>
  <c r="AL1010" i="5"/>
  <c r="AN954" i="5"/>
  <c r="AT955" i="5"/>
  <c r="AN956" i="5"/>
  <c r="AT957" i="5"/>
  <c r="AN958" i="5"/>
  <c r="AT959" i="5"/>
  <c r="AN960" i="5"/>
  <c r="AT961" i="5"/>
  <c r="AN962" i="5"/>
  <c r="AT963" i="5"/>
  <c r="AN964" i="5"/>
  <c r="N966" i="5"/>
  <c r="AU966" i="5" s="1"/>
  <c r="Y966" i="5"/>
  <c r="BF966" i="5" s="1"/>
  <c r="Z968" i="5"/>
  <c r="AK968" i="5"/>
  <c r="T977" i="5"/>
  <c r="AE977" i="5"/>
  <c r="U981" i="5"/>
  <c r="AF981" i="5"/>
  <c r="AQ981" i="5"/>
  <c r="AD983" i="5"/>
  <c r="AO983" i="5"/>
  <c r="AT984" i="5"/>
  <c r="AI984" i="5"/>
  <c r="X985" i="5"/>
  <c r="AI985" i="5"/>
  <c r="AH986" i="5"/>
  <c r="W986" i="5"/>
  <c r="Z988" i="5"/>
  <c r="O988" i="5"/>
  <c r="P996" i="5"/>
  <c r="AL996" i="5"/>
  <c r="AA996" i="5"/>
  <c r="AK998" i="5"/>
  <c r="O998" i="5"/>
  <c r="Z998" i="5"/>
  <c r="Y1000" i="5"/>
  <c r="BF1000" i="5" s="1"/>
  <c r="AJ1000" i="5"/>
  <c r="BQ1000" i="5" s="1"/>
  <c r="N1000" i="5"/>
  <c r="AU1000" i="5" s="1"/>
  <c r="Z966" i="5"/>
  <c r="AK966" i="5"/>
  <c r="AR969" i="5"/>
  <c r="V969" i="5"/>
  <c r="AT969" i="5"/>
  <c r="N976" i="5"/>
  <c r="AU976" i="5" s="1"/>
  <c r="Y976" i="5"/>
  <c r="BF976" i="5" s="1"/>
  <c r="AJ976" i="5"/>
  <c r="BQ976" i="5" s="1"/>
  <c r="AF977" i="5"/>
  <c r="AQ977" i="5"/>
  <c r="AP977" i="5"/>
  <c r="U979" i="5"/>
  <c r="AF979" i="5"/>
  <c r="AQ979" i="5"/>
  <c r="AG981" i="5"/>
  <c r="AR981" i="5"/>
  <c r="AO987" i="5"/>
  <c r="AD987" i="5"/>
  <c r="AF993" i="5"/>
  <c r="AQ993" i="5"/>
  <c r="AG999" i="5"/>
  <c r="AI1001" i="5"/>
  <c r="AT1001" i="5"/>
  <c r="AM1005" i="5"/>
  <c r="Q1005" i="5"/>
  <c r="AB1005" i="5"/>
  <c r="N974" i="5"/>
  <c r="AU974" i="5" s="1"/>
  <c r="Y974" i="5"/>
  <c r="BF974" i="5" s="1"/>
  <c r="AJ974" i="5"/>
  <c r="BQ974" i="5" s="1"/>
  <c r="AF975" i="5"/>
  <c r="AQ975" i="5"/>
  <c r="AA982" i="5"/>
  <c r="AL982" i="5"/>
  <c r="P982" i="5"/>
  <c r="AQ987" i="5"/>
  <c r="AF987" i="5"/>
  <c r="W992" i="5"/>
  <c r="AH992" i="5"/>
  <c r="AE995" i="5"/>
  <c r="AP995" i="5"/>
  <c r="Z976" i="5"/>
  <c r="AK976" i="5"/>
  <c r="O978" i="5"/>
  <c r="Z978" i="5"/>
  <c r="AK978" i="5"/>
  <c r="AK984" i="5"/>
  <c r="AF988" i="5"/>
  <c r="U988" i="5"/>
  <c r="AO989" i="5"/>
  <c r="P990" i="5"/>
  <c r="AR993" i="5"/>
  <c r="V993" i="5"/>
  <c r="AI993" i="5"/>
  <c r="U996" i="5"/>
  <c r="AF996" i="5"/>
  <c r="AQ996" i="5"/>
  <c r="AN1000" i="5"/>
  <c r="R1000" i="5"/>
  <c r="AC1000" i="5"/>
  <c r="AF1001" i="5"/>
  <c r="AQ1001" i="5"/>
  <c r="U1001" i="5"/>
  <c r="AN1004" i="5"/>
  <c r="AC1004" i="5"/>
  <c r="AJ1009" i="5"/>
  <c r="BQ1009" i="5" s="1"/>
  <c r="AB1012" i="5"/>
  <c r="AM1012" i="5"/>
  <c r="Q1012" i="5"/>
  <c r="T969" i="5"/>
  <c r="AE969" i="5"/>
  <c r="AA978" i="5"/>
  <c r="AL978" i="5"/>
  <c r="AR988" i="5"/>
  <c r="AG988" i="5"/>
  <c r="AE989" i="5"/>
  <c r="AP989" i="5"/>
  <c r="AK990" i="5"/>
  <c r="O990" i="5"/>
  <c r="AF992" i="5"/>
  <c r="U992" i="5"/>
  <c r="AS993" i="5"/>
  <c r="W993" i="5"/>
  <c r="Z994" i="5"/>
  <c r="AK994" i="5"/>
  <c r="O994" i="5"/>
  <c r="AQ997" i="5"/>
  <c r="U997" i="5"/>
  <c r="AF997" i="5"/>
  <c r="AQ998" i="5"/>
  <c r="U998" i="5"/>
  <c r="AF998" i="5"/>
  <c r="AR1001" i="5"/>
  <c r="V1001" i="5"/>
  <c r="AG1001" i="5"/>
  <c r="N1009" i="5"/>
  <c r="AU1009" i="5" s="1"/>
  <c r="AN1012" i="5"/>
  <c r="AC1012" i="5"/>
  <c r="R1012" i="5"/>
  <c r="AF969" i="5"/>
  <c r="AQ969" i="5"/>
  <c r="AR992" i="5"/>
  <c r="V992" i="5"/>
  <c r="AG992" i="5"/>
  <c r="AH1001" i="5"/>
  <c r="W1001" i="5"/>
  <c r="AL1002" i="5"/>
  <c r="P1002" i="5"/>
  <c r="AA1002" i="5"/>
  <c r="O986" i="5"/>
  <c r="Z986" i="5"/>
  <c r="AT990" i="5"/>
  <c r="AI990" i="5"/>
  <c r="S995" i="5"/>
  <c r="AD995" i="5"/>
  <c r="AO995" i="5"/>
  <c r="AE997" i="5"/>
  <c r="AP997" i="5"/>
  <c r="T997" i="5"/>
  <c r="Z1002" i="5"/>
  <c r="AK1002" i="5"/>
  <c r="O1002" i="5"/>
  <c r="AM1003" i="5"/>
  <c r="AB1003" i="5"/>
  <c r="N1007" i="5"/>
  <c r="AU1007" i="5" s="1"/>
  <c r="Y1007" i="5"/>
  <c r="BF1007" i="5" s="1"/>
  <c r="N1011" i="5"/>
  <c r="AU1011" i="5" s="1"/>
  <c r="Y1011" i="5"/>
  <c r="BF1011" i="5" s="1"/>
  <c r="AJ1011" i="5"/>
  <c r="BQ1011" i="5" s="1"/>
  <c r="Z991" i="5"/>
  <c r="AK991" i="5"/>
  <c r="O991" i="5"/>
  <c r="AJ992" i="5"/>
  <c r="BQ992" i="5" s="1"/>
  <c r="AQ995" i="5"/>
  <c r="AF995" i="5"/>
  <c r="T996" i="5"/>
  <c r="AE996" i="5"/>
  <c r="AR997" i="5"/>
  <c r="V997" i="5"/>
  <c r="AS997" i="5"/>
  <c r="AH997" i="5"/>
  <c r="W1004" i="5"/>
  <c r="AS1004" i="5"/>
  <c r="Y978" i="5"/>
  <c r="BF978" i="5" s="1"/>
  <c r="AE979" i="5"/>
  <c r="Y980" i="5"/>
  <c r="BF980" i="5" s="1"/>
  <c r="AE981" i="5"/>
  <c r="Y982" i="5"/>
  <c r="BF982" i="5" s="1"/>
  <c r="R988" i="5"/>
  <c r="AN993" i="5"/>
  <c r="AF994" i="5"/>
  <c r="U994" i="5"/>
  <c r="O999" i="5"/>
  <c r="AO1000" i="5"/>
  <c r="S1000" i="5"/>
  <c r="AF1002" i="5"/>
  <c r="AR1005" i="5"/>
  <c r="V1005" i="5"/>
  <c r="AG1005" i="5"/>
  <c r="AB1010" i="5"/>
  <c r="AM1010" i="5"/>
  <c r="AN1011" i="5"/>
  <c r="R1011" i="5"/>
  <c r="AC1011" i="5"/>
  <c r="S993" i="5"/>
  <c r="AD993" i="5"/>
  <c r="AO993" i="5"/>
  <c r="AR994" i="5"/>
  <c r="V994" i="5"/>
  <c r="AG994" i="5"/>
  <c r="N999" i="5"/>
  <c r="AU999" i="5" s="1"/>
  <c r="Y999" i="5"/>
  <c r="BF999" i="5" s="1"/>
  <c r="N1003" i="5"/>
  <c r="AU1003" i="5" s="1"/>
  <c r="W1005" i="5"/>
  <c r="AH1005" i="5"/>
  <c r="AS1005" i="5"/>
  <c r="AN1010" i="5"/>
  <c r="AC1010" i="5"/>
  <c r="AO1011" i="5"/>
  <c r="S1011" i="5"/>
  <c r="AD1011" i="5"/>
  <c r="R984" i="5"/>
  <c r="AC984" i="5"/>
  <c r="AP993" i="5"/>
  <c r="AP998" i="5"/>
  <c r="T998" i="5"/>
  <c r="T1001" i="5"/>
  <c r="AE1001" i="5"/>
  <c r="AP1001" i="5"/>
  <c r="AR1002" i="5"/>
  <c r="V1002" i="5"/>
  <c r="X1005" i="5"/>
  <c r="AI1005" i="5"/>
  <c r="AT1005" i="5"/>
  <c r="AH1006" i="5"/>
  <c r="AS1006" i="5"/>
  <c r="AJ1008" i="5"/>
  <c r="BQ1008" i="5" s="1"/>
  <c r="Y1008" i="5"/>
  <c r="BF1008" i="5" s="1"/>
  <c r="N1008" i="5"/>
  <c r="AU1008" i="5" s="1"/>
  <c r="AO1010" i="5"/>
  <c r="AD1010" i="5"/>
  <c r="Q1013" i="5"/>
  <c r="AM1013" i="5"/>
  <c r="S996" i="5"/>
  <c r="S999" i="5"/>
  <c r="AD999" i="5"/>
  <c r="AO999" i="5"/>
  <c r="AK1000" i="5"/>
  <c r="Z1000" i="5"/>
  <c r="Q1000" i="5"/>
  <c r="AB1008" i="5"/>
  <c r="AM1008" i="5"/>
  <c r="R1009" i="5"/>
  <c r="AC1009" i="5"/>
  <c r="AE999" i="5"/>
  <c r="AP999" i="5"/>
  <c r="AB1006" i="5"/>
  <c r="Q1006" i="5"/>
  <c r="AM1006" i="5"/>
  <c r="AN1006" i="5"/>
  <c r="R1006" i="5"/>
  <c r="AO1008" i="5"/>
  <c r="AD1008" i="5"/>
  <c r="O1005" i="5"/>
  <c r="AH1007" i="5"/>
  <c r="AS1007" i="5"/>
  <c r="V1009" i="5"/>
  <c r="AG1009" i="5"/>
  <c r="AS1010" i="5"/>
  <c r="W1010" i="5"/>
  <c r="AO1012" i="5"/>
  <c r="AD1012" i="5"/>
  <c r="Y998" i="5"/>
  <c r="BF998" i="5" s="1"/>
  <c r="AJ998" i="5"/>
  <c r="BQ998" i="5" s="1"/>
  <c r="P1005" i="5"/>
  <c r="AT1007" i="5"/>
  <c r="AI1007" i="5"/>
  <c r="AI1008" i="5"/>
  <c r="X1008" i="5"/>
  <c r="N1002" i="5"/>
  <c r="AU1002" i="5" s="1"/>
  <c r="Y1002" i="5"/>
  <c r="BF1002" i="5" s="1"/>
  <c r="AJ1002" i="5"/>
  <c r="BQ1002" i="5" s="1"/>
  <c r="V1011" i="5"/>
  <c r="AG1011" i="5"/>
  <c r="X1013" i="5"/>
  <c r="AI1013" i="5"/>
  <c r="AT1013" i="5"/>
  <c r="AD1001" i="5"/>
  <c r="T1003" i="5"/>
  <c r="AE1003" i="5"/>
  <c r="P1009" i="5"/>
  <c r="AS1012" i="5"/>
  <c r="O1013" i="5"/>
  <c r="AF1003" i="5"/>
  <c r="AQ1003" i="5"/>
  <c r="T1005" i="5"/>
  <c r="AE1005" i="5"/>
  <c r="Q1009" i="5"/>
  <c r="AF1005" i="5"/>
  <c r="AQ1005" i="5"/>
  <c r="AK1011" i="5"/>
  <c r="AI1012" i="5"/>
  <c r="X1012" i="5"/>
  <c r="AH1011" i="5"/>
  <c r="AS1011" i="5"/>
  <c r="AO1013" i="5"/>
  <c r="AE1013" i="5"/>
  <c r="AQ1013" i="5"/>
  <c r="AF1013" i="5"/>
  <c r="AR1013" i="5"/>
  <c r="AG1013" i="5"/>
  <c r="AS1013" i="5"/>
  <c r="AH1013" i="5"/>
  <c r="E68" i="3" l="1"/>
  <c r="E70" i="3" s="1"/>
  <c r="D32" i="3"/>
  <c r="D34" i="3" s="1"/>
  <c r="D47" i="3"/>
  <c r="E45" i="3"/>
  <c r="D49" i="3"/>
  <c r="C48" i="3"/>
  <c r="C50" i="3" s="1"/>
  <c r="C52" i="3" s="1"/>
  <c r="CM982" i="5"/>
  <c r="BG982" i="5"/>
  <c r="AV796" i="5"/>
  <c r="CB796" i="5"/>
  <c r="AV1011" i="5"/>
  <c r="CB1011" i="5"/>
  <c r="CM979" i="5"/>
  <c r="BG979" i="5"/>
  <c r="AV972" i="5"/>
  <c r="CB972" i="5"/>
  <c r="BG996" i="5"/>
  <c r="CM996" i="5"/>
  <c r="CM958" i="5"/>
  <c r="BG958" i="5"/>
  <c r="CM969" i="5"/>
  <c r="BG969" i="5"/>
  <c r="CB1004" i="5"/>
  <c r="AV1004" i="5"/>
  <c r="CX890" i="5"/>
  <c r="BR890" i="5"/>
  <c r="CX878" i="5"/>
  <c r="BR878" i="5"/>
  <c r="CM929" i="5"/>
  <c r="BG929" i="5"/>
  <c r="AV933" i="5"/>
  <c r="CB933" i="5"/>
  <c r="CX906" i="5"/>
  <c r="BR906" i="5"/>
  <c r="CB921" i="5"/>
  <c r="AV921" i="5"/>
  <c r="CX885" i="5"/>
  <c r="BR885" i="5"/>
  <c r="BG913" i="5"/>
  <c r="CM913" i="5"/>
  <c r="BG824" i="5"/>
  <c r="CM824" i="5"/>
  <c r="CM800" i="5"/>
  <c r="BG800" i="5"/>
  <c r="CM850" i="5"/>
  <c r="BG850" i="5"/>
  <c r="BG959" i="5"/>
  <c r="CM959" i="5"/>
  <c r="BG855" i="5"/>
  <c r="CM855" i="5"/>
  <c r="CX836" i="5"/>
  <c r="BR836" i="5"/>
  <c r="CB795" i="5"/>
  <c r="AV795" i="5"/>
  <c r="AV778" i="5"/>
  <c r="CB778" i="5"/>
  <c r="BG757" i="5"/>
  <c r="CM757" i="5"/>
  <c r="BR798" i="5"/>
  <c r="CX798" i="5"/>
  <c r="CM735" i="5"/>
  <c r="BG735" i="5"/>
  <c r="CX832" i="5"/>
  <c r="BR832" i="5"/>
  <c r="CX826" i="5"/>
  <c r="BR826" i="5"/>
  <c r="CX789" i="5"/>
  <c r="BR789" i="5"/>
  <c r="BR815" i="5"/>
  <c r="CX815" i="5"/>
  <c r="AV782" i="5"/>
  <c r="CB782" i="5"/>
  <c r="BR711" i="5"/>
  <c r="CX711" i="5"/>
  <c r="BR715" i="5"/>
  <c r="CX715" i="5"/>
  <c r="CB713" i="5"/>
  <c r="AV713" i="5"/>
  <c r="CX731" i="5"/>
  <c r="BR731" i="5"/>
  <c r="CX746" i="5"/>
  <c r="BR746" i="5"/>
  <c r="CM674" i="5"/>
  <c r="BG674" i="5"/>
  <c r="BG660" i="5"/>
  <c r="CM660" i="5"/>
  <c r="AV617" i="5"/>
  <c r="CB617" i="5"/>
  <c r="CM601" i="5"/>
  <c r="BG601" i="5"/>
  <c r="CX597" i="5"/>
  <c r="BR597" i="5"/>
  <c r="BR619" i="5"/>
  <c r="CX619" i="5"/>
  <c r="BR998" i="5"/>
  <c r="CX998" i="5"/>
  <c r="BG1008" i="5"/>
  <c r="CM1008" i="5"/>
  <c r="BG1007" i="5"/>
  <c r="CM1007" i="5"/>
  <c r="BR1009" i="5"/>
  <c r="CX1009" i="5"/>
  <c r="CX974" i="5"/>
  <c r="BR974" i="5"/>
  <c r="CB979" i="5"/>
  <c r="AV979" i="5"/>
  <c r="CB961" i="5"/>
  <c r="AV961" i="5"/>
  <c r="CM968" i="5"/>
  <c r="BG968" i="5"/>
  <c r="BR969" i="5"/>
  <c r="CX969" i="5"/>
  <c r="BG909" i="5"/>
  <c r="CM909" i="5"/>
  <c r="CX919" i="5"/>
  <c r="BR919" i="5"/>
  <c r="BR929" i="5"/>
  <c r="CX929" i="5"/>
  <c r="CM987" i="5"/>
  <c r="BG987" i="5"/>
  <c r="BR933" i="5"/>
  <c r="CX933" i="5"/>
  <c r="CM906" i="5"/>
  <c r="BG906" i="5"/>
  <c r="CX873" i="5"/>
  <c r="BR873" i="5"/>
  <c r="CB885" i="5"/>
  <c r="AV885" i="5"/>
  <c r="CB913" i="5"/>
  <c r="AV913" i="5"/>
  <c r="AV824" i="5"/>
  <c r="CB824" i="5"/>
  <c r="AV800" i="5"/>
  <c r="CB800" i="5"/>
  <c r="AV850" i="5"/>
  <c r="CB850" i="5"/>
  <c r="CB855" i="5"/>
  <c r="AV855" i="5"/>
  <c r="AV836" i="5"/>
  <c r="CB836" i="5"/>
  <c r="AV832" i="5"/>
  <c r="CB832" i="5"/>
  <c r="BG826" i="5"/>
  <c r="CM826" i="5"/>
  <c r="CM965" i="5"/>
  <c r="BG965" i="5"/>
  <c r="BG856" i="5"/>
  <c r="CM856" i="5"/>
  <c r="CB789" i="5"/>
  <c r="AV789" i="5"/>
  <c r="AV766" i="5"/>
  <c r="CB766" i="5"/>
  <c r="BR751" i="5"/>
  <c r="CX751" i="5"/>
  <c r="BR796" i="5"/>
  <c r="CX796" i="5"/>
  <c r="CX749" i="5"/>
  <c r="BR749" i="5"/>
  <c r="CB764" i="5"/>
  <c r="AV764" i="5"/>
  <c r="BG715" i="5"/>
  <c r="CM715" i="5"/>
  <c r="BR713" i="5"/>
  <c r="CX713" i="5"/>
  <c r="BG731" i="5"/>
  <c r="CM731" i="5"/>
  <c r="CM746" i="5"/>
  <c r="BG746" i="5"/>
  <c r="BR699" i="5"/>
  <c r="CX699" i="5"/>
  <c r="AV674" i="5"/>
  <c r="CB674" i="5"/>
  <c r="AV660" i="5"/>
  <c r="CB660" i="5"/>
  <c r="CM640" i="5"/>
  <c r="BG640" i="5"/>
  <c r="CM635" i="5"/>
  <c r="BG635" i="5"/>
  <c r="AV601" i="5"/>
  <c r="CB601" i="5"/>
  <c r="BG597" i="5"/>
  <c r="CM597" i="5"/>
  <c r="CM619" i="5"/>
  <c r="BG619" i="5"/>
  <c r="CX585" i="5"/>
  <c r="BR585" i="5"/>
  <c r="CM621" i="5"/>
  <c r="BG621" i="5"/>
  <c r="BR511" i="5"/>
  <c r="CX511" i="5"/>
  <c r="BR504" i="5"/>
  <c r="CX504" i="5"/>
  <c r="AV524" i="5"/>
  <c r="CB524" i="5"/>
  <c r="CX509" i="5"/>
  <c r="BR509" i="5"/>
  <c r="BR468" i="5"/>
  <c r="CX468" i="5"/>
  <c r="CX484" i="5"/>
  <c r="BR484" i="5"/>
  <c r="CM454" i="5"/>
  <c r="BG454" i="5"/>
  <c r="AV467" i="5"/>
  <c r="CB467" i="5"/>
  <c r="CB432" i="5"/>
  <c r="AV432" i="5"/>
  <c r="AV340" i="5"/>
  <c r="CB340" i="5"/>
  <c r="BG329" i="5"/>
  <c r="CM329" i="5"/>
  <c r="BG294" i="5"/>
  <c r="CM294" i="5"/>
  <c r="BR175" i="5"/>
  <c r="CX175" i="5"/>
  <c r="BR181" i="5"/>
  <c r="CX181" i="5"/>
  <c r="CB141" i="5"/>
  <c r="AV141" i="5"/>
  <c r="CX189" i="5"/>
  <c r="BR189" i="5"/>
  <c r="CB157" i="5"/>
  <c r="AV157" i="5"/>
  <c r="CX87" i="5"/>
  <c r="BR87" i="5"/>
  <c r="CM75" i="5"/>
  <c r="BG75" i="5"/>
  <c r="BG37" i="5"/>
  <c r="CM37" i="5"/>
  <c r="BR143" i="5"/>
  <c r="CX143" i="5"/>
  <c r="AV73" i="5"/>
  <c r="CB73" i="5"/>
  <c r="BR41" i="5"/>
  <c r="CX41" i="5"/>
  <c r="CB823" i="5"/>
  <c r="AV823" i="5"/>
  <c r="BG792" i="5"/>
  <c r="CM792" i="5"/>
  <c r="CM741" i="5"/>
  <c r="BG741" i="5"/>
  <c r="AV1008" i="5"/>
  <c r="CB1008" i="5"/>
  <c r="AV976" i="5"/>
  <c r="CB976" i="5"/>
  <c r="BR968" i="5"/>
  <c r="CX968" i="5"/>
  <c r="CX902" i="5"/>
  <c r="BR902" i="5"/>
  <c r="BR621" i="5"/>
  <c r="CX621" i="5"/>
  <c r="CM998" i="5"/>
  <c r="BG998" i="5"/>
  <c r="CX1008" i="5"/>
  <c r="BR1008" i="5"/>
  <c r="CB1003" i="5"/>
  <c r="AV1003" i="5"/>
  <c r="CB1007" i="5"/>
  <c r="AV1007" i="5"/>
  <c r="CM974" i="5"/>
  <c r="BG974" i="5"/>
  <c r="CM948" i="5"/>
  <c r="BG948" i="5"/>
  <c r="CB968" i="5"/>
  <c r="AV968" i="5"/>
  <c r="AV909" i="5"/>
  <c r="CB909" i="5"/>
  <c r="AV940" i="5"/>
  <c r="CB940" i="5"/>
  <c r="BR900" i="5"/>
  <c r="CX900" i="5"/>
  <c r="BR888" i="5"/>
  <c r="CX888" i="5"/>
  <c r="BR876" i="5"/>
  <c r="CX876" i="5"/>
  <c r="CB922" i="5"/>
  <c r="AV922" i="5"/>
  <c r="BG919" i="5"/>
  <c r="CM919" i="5"/>
  <c r="CM860" i="5"/>
  <c r="BG860" i="5"/>
  <c r="AV987" i="5"/>
  <c r="CB987" i="5"/>
  <c r="CM933" i="5"/>
  <c r="BG933" i="5"/>
  <c r="CM873" i="5"/>
  <c r="BG873" i="5"/>
  <c r="CM846" i="5"/>
  <c r="BG846" i="5"/>
  <c r="BR907" i="5"/>
  <c r="CX907" i="5"/>
  <c r="BR923" i="5"/>
  <c r="CX923" i="5"/>
  <c r="CX810" i="5"/>
  <c r="BR810" i="5"/>
  <c r="AV772" i="5"/>
  <c r="CB772" i="5"/>
  <c r="BG814" i="5"/>
  <c r="CM814" i="5"/>
  <c r="AV826" i="5"/>
  <c r="CB826" i="5"/>
  <c r="CX965" i="5"/>
  <c r="BR965" i="5"/>
  <c r="AV856" i="5"/>
  <c r="CB856" i="5"/>
  <c r="CX787" i="5"/>
  <c r="BR787" i="5"/>
  <c r="CB793" i="5"/>
  <c r="AV793" i="5"/>
  <c r="CM766" i="5"/>
  <c r="BG766" i="5"/>
  <c r="CX741" i="5"/>
  <c r="BR741" i="5"/>
  <c r="CM751" i="5"/>
  <c r="BG751" i="5"/>
  <c r="BG796" i="5"/>
  <c r="CM796" i="5"/>
  <c r="BG749" i="5"/>
  <c r="CM749" i="5"/>
  <c r="BG764" i="5"/>
  <c r="CM764" i="5"/>
  <c r="CM732" i="5"/>
  <c r="BG732" i="5"/>
  <c r="BR773" i="5"/>
  <c r="CX773" i="5"/>
  <c r="CM672" i="5"/>
  <c r="BG672" i="5"/>
  <c r="BG713" i="5"/>
  <c r="CM713" i="5"/>
  <c r="BG699" i="5"/>
  <c r="CM699" i="5"/>
  <c r="BR679" i="5"/>
  <c r="CX679" i="5"/>
  <c r="BG673" i="5"/>
  <c r="CM673" i="5"/>
  <c r="AV640" i="5"/>
  <c r="CB640" i="5"/>
  <c r="BG610" i="5"/>
  <c r="CM610" i="5"/>
  <c r="CB738" i="5"/>
  <c r="AV738" i="5"/>
  <c r="BR599" i="5"/>
  <c r="CX599" i="5"/>
  <c r="BR581" i="5"/>
  <c r="CX581" i="5"/>
  <c r="AV597" i="5"/>
  <c r="CB597" i="5"/>
  <c r="CB619" i="5"/>
  <c r="AV619" i="5"/>
  <c r="BG585" i="5"/>
  <c r="CM585" i="5"/>
  <c r="CB577" i="5"/>
  <c r="AV577" i="5"/>
  <c r="AV621" i="5"/>
  <c r="CB621" i="5"/>
  <c r="BR627" i="5"/>
  <c r="CX627" i="5"/>
  <c r="BG547" i="5"/>
  <c r="CM547" i="5"/>
  <c r="BR527" i="5"/>
  <c r="CX527" i="5"/>
  <c r="BR517" i="5"/>
  <c r="CX517" i="5"/>
  <c r="CB485" i="5"/>
  <c r="AV485" i="5"/>
  <c r="CM511" i="5"/>
  <c r="BG511" i="5"/>
  <c r="BG504" i="5"/>
  <c r="CM504" i="5"/>
  <c r="BR472" i="5"/>
  <c r="CX472" i="5"/>
  <c r="BR583" i="5"/>
  <c r="CX583" i="5"/>
  <c r="CM509" i="5"/>
  <c r="BG509" i="5"/>
  <c r="AV463" i="5"/>
  <c r="CB463" i="5"/>
  <c r="BG468" i="5"/>
  <c r="CM468" i="5"/>
  <c r="AV493" i="5"/>
  <c r="CB493" i="5"/>
  <c r="CM484" i="5"/>
  <c r="BG484" i="5"/>
  <c r="BG465" i="5"/>
  <c r="CM465" i="5"/>
  <c r="AV479" i="5"/>
  <c r="CB479" i="5"/>
  <c r="AV329" i="5"/>
  <c r="CB329" i="5"/>
  <c r="AV347" i="5"/>
  <c r="CB347" i="5"/>
  <c r="AV351" i="5"/>
  <c r="CB351" i="5"/>
  <c r="AV312" i="5"/>
  <c r="CB312" i="5"/>
  <c r="CM248" i="5"/>
  <c r="BG248" i="5"/>
  <c r="CX127" i="5"/>
  <c r="BR127" i="5"/>
  <c r="CM212" i="5"/>
  <c r="BG212" i="5"/>
  <c r="BG211" i="5"/>
  <c r="CM211" i="5"/>
  <c r="CX161" i="5"/>
  <c r="BR161" i="5"/>
  <c r="CM189" i="5"/>
  <c r="BG189" i="5"/>
  <c r="CX165" i="5"/>
  <c r="BR165" i="5"/>
  <c r="CM157" i="5"/>
  <c r="BG157" i="5"/>
  <c r="CB177" i="5"/>
  <c r="AV177" i="5"/>
  <c r="CB133" i="5"/>
  <c r="AV133" i="5"/>
  <c r="CX173" i="5"/>
  <c r="BR173" i="5"/>
  <c r="AV75" i="5"/>
  <c r="CB75" i="5"/>
  <c r="CX117" i="5"/>
  <c r="BR117" i="5"/>
  <c r="BG143" i="5"/>
  <c r="CM143" i="5"/>
  <c r="BG41" i="5"/>
  <c r="CM41" i="5"/>
  <c r="CX94" i="5"/>
  <c r="BR94" i="5"/>
  <c r="AV95" i="5"/>
  <c r="CB95" i="5"/>
  <c r="CB732" i="5"/>
  <c r="AV732" i="5"/>
  <c r="CM773" i="5"/>
  <c r="BG773" i="5"/>
  <c r="AV753" i="5"/>
  <c r="CB753" i="5"/>
  <c r="BR672" i="5"/>
  <c r="CX672" i="5"/>
  <c r="BG695" i="5"/>
  <c r="CM695" i="5"/>
  <c r="BG679" i="5"/>
  <c r="CM679" i="5"/>
  <c r="BR673" i="5"/>
  <c r="CX673" i="5"/>
  <c r="BG631" i="5"/>
  <c r="CM631" i="5"/>
  <c r="CM738" i="5"/>
  <c r="BG738" i="5"/>
  <c r="BG599" i="5"/>
  <c r="CM599" i="5"/>
  <c r="AV585" i="5"/>
  <c r="CB585" i="5"/>
  <c r="CX593" i="5"/>
  <c r="BR593" i="5"/>
  <c r="CB618" i="5"/>
  <c r="AV618" i="5"/>
  <c r="BG627" i="5"/>
  <c r="CM627" i="5"/>
  <c r="CM517" i="5"/>
  <c r="BG517" i="5"/>
  <c r="CX485" i="5"/>
  <c r="BR485" i="5"/>
  <c r="AV475" i="5"/>
  <c r="CB475" i="5"/>
  <c r="CM583" i="5"/>
  <c r="BG583" i="5"/>
  <c r="BG463" i="5"/>
  <c r="CM463" i="5"/>
  <c r="CB422" i="5"/>
  <c r="AV422" i="5"/>
  <c r="CX479" i="5"/>
  <c r="BR479" i="5"/>
  <c r="BG432" i="5"/>
  <c r="CM432" i="5"/>
  <c r="BG442" i="5"/>
  <c r="CM442" i="5"/>
  <c r="CX342" i="5"/>
  <c r="BR342" i="5"/>
  <c r="BR329" i="5"/>
  <c r="CX329" i="5"/>
  <c r="BG347" i="5"/>
  <c r="CM347" i="5"/>
  <c r="BR351" i="5"/>
  <c r="CX351" i="5"/>
  <c r="CX312" i="5"/>
  <c r="BR312" i="5"/>
  <c r="CX288" i="5"/>
  <c r="BR288" i="5"/>
  <c r="AV248" i="5"/>
  <c r="CB248" i="5"/>
  <c r="CM254" i="5"/>
  <c r="BG254" i="5"/>
  <c r="BR187" i="5"/>
  <c r="CX187" i="5"/>
  <c r="CB212" i="5"/>
  <c r="AV212" i="5"/>
  <c r="CM258" i="5"/>
  <c r="BG258" i="5"/>
  <c r="BR159" i="5"/>
  <c r="CX159" i="5"/>
  <c r="AV99" i="5"/>
  <c r="CB99" i="5"/>
  <c r="CB97" i="5"/>
  <c r="AV97" i="5"/>
  <c r="BR133" i="5"/>
  <c r="CX133" i="5"/>
  <c r="CM177" i="5"/>
  <c r="BG177" i="5"/>
  <c r="CM133" i="5"/>
  <c r="BG133" i="5"/>
  <c r="CX216" i="5"/>
  <c r="BR216" i="5"/>
  <c r="CB117" i="5"/>
  <c r="AV117" i="5"/>
  <c r="CM94" i="5"/>
  <c r="BG94" i="5"/>
  <c r="CM95" i="5"/>
  <c r="BG95" i="5"/>
  <c r="BR538" i="5"/>
  <c r="CX538" i="5"/>
  <c r="BR536" i="5"/>
  <c r="CX536" i="5"/>
  <c r="CB627" i="5"/>
  <c r="AV627" i="5"/>
  <c r="CX525" i="5"/>
  <c r="BR525" i="5"/>
  <c r="BR507" i="5"/>
  <c r="CX507" i="5"/>
  <c r="CX490" i="5"/>
  <c r="BR490" i="5"/>
  <c r="BR491" i="5"/>
  <c r="CX491" i="5"/>
  <c r="AV513" i="5"/>
  <c r="CB513" i="5"/>
  <c r="BR482" i="5"/>
  <c r="CX482" i="5"/>
  <c r="AV583" i="5"/>
  <c r="CB583" i="5"/>
  <c r="CB454" i="5"/>
  <c r="AV454" i="5"/>
  <c r="CM493" i="5"/>
  <c r="BG493" i="5"/>
  <c r="BG479" i="5"/>
  <c r="CM479" i="5"/>
  <c r="AV442" i="5"/>
  <c r="CB442" i="5"/>
  <c r="BG426" i="5"/>
  <c r="CM426" i="5"/>
  <c r="CX338" i="5"/>
  <c r="BR338" i="5"/>
  <c r="CX344" i="5"/>
  <c r="BR344" i="5"/>
  <c r="CM282" i="5"/>
  <c r="BG282" i="5"/>
  <c r="BR347" i="5"/>
  <c r="CX347" i="5"/>
  <c r="CB288" i="5"/>
  <c r="AV288" i="5"/>
  <c r="CM358" i="5"/>
  <c r="BG358" i="5"/>
  <c r="AV254" i="5"/>
  <c r="CB254" i="5"/>
  <c r="BG327" i="5"/>
  <c r="CM327" i="5"/>
  <c r="BR210" i="5"/>
  <c r="CX210" i="5"/>
  <c r="CX151" i="5"/>
  <c r="BR151" i="5"/>
  <c r="CX258" i="5"/>
  <c r="BR258" i="5"/>
  <c r="BG191" i="5"/>
  <c r="CM191" i="5"/>
  <c r="CM159" i="5"/>
  <c r="BG159" i="5"/>
  <c r="CB185" i="5"/>
  <c r="AV185" i="5"/>
  <c r="CM99" i="5"/>
  <c r="BG99" i="5"/>
  <c r="CM97" i="5"/>
  <c r="BG97" i="5"/>
  <c r="CB165" i="5"/>
  <c r="AV165" i="5"/>
  <c r="CM216" i="5"/>
  <c r="BG216" i="5"/>
  <c r="BR55" i="5"/>
  <c r="CX55" i="5"/>
  <c r="BR79" i="5"/>
  <c r="CX79" i="5"/>
  <c r="BR67" i="5"/>
  <c r="CX67" i="5"/>
  <c r="BR27" i="5"/>
  <c r="CX27" i="5"/>
  <c r="AV974" i="5"/>
  <c r="CB974" i="5"/>
  <c r="CM810" i="5"/>
  <c r="BG810" i="5"/>
  <c r="BR745" i="5"/>
  <c r="CX745" i="5"/>
  <c r="CM787" i="5"/>
  <c r="BG787" i="5"/>
  <c r="CB988" i="5"/>
  <c r="AV988" i="5"/>
  <c r="CX975" i="5"/>
  <c r="BR975" i="5"/>
  <c r="CX898" i="5"/>
  <c r="BR898" i="5"/>
  <c r="CX904" i="5"/>
  <c r="BR904" i="5"/>
  <c r="CB897" i="5"/>
  <c r="AV897" i="5"/>
  <c r="CX833" i="5"/>
  <c r="BR833" i="5"/>
  <c r="CM794" i="5"/>
  <c r="BG794" i="5"/>
  <c r="CX848" i="5"/>
  <c r="BR848" i="5"/>
  <c r="CB923" i="5"/>
  <c r="AV923" i="5"/>
  <c r="AV810" i="5"/>
  <c r="CB810" i="5"/>
  <c r="CB806" i="5"/>
  <c r="AV806" i="5"/>
  <c r="BG745" i="5"/>
  <c r="CM745" i="5"/>
  <c r="BG818" i="5"/>
  <c r="CM818" i="5"/>
  <c r="BG729" i="5"/>
  <c r="CM729" i="5"/>
  <c r="BG798" i="5"/>
  <c r="CM798" i="5"/>
  <c r="CX755" i="5"/>
  <c r="BR755" i="5"/>
  <c r="CB792" i="5"/>
  <c r="AV792" i="5"/>
  <c r="CM859" i="5"/>
  <c r="BG859" i="5"/>
  <c r="BR822" i="5"/>
  <c r="CX822" i="5"/>
  <c r="BR739" i="5"/>
  <c r="CX739" i="5"/>
  <c r="CB845" i="5"/>
  <c r="AV845" i="5"/>
  <c r="BG737" i="5"/>
  <c r="CM737" i="5"/>
  <c r="BR786" i="5"/>
  <c r="CX786" i="5"/>
  <c r="CM763" i="5"/>
  <c r="BG763" i="5"/>
  <c r="CX747" i="5"/>
  <c r="BR747" i="5"/>
  <c r="CX732" i="5"/>
  <c r="BR732" i="5"/>
  <c r="AV773" i="5"/>
  <c r="CB773" i="5"/>
  <c r="CX753" i="5"/>
  <c r="BR753" i="5"/>
  <c r="CM750" i="5"/>
  <c r="BG750" i="5"/>
  <c r="CB672" i="5"/>
  <c r="AV672" i="5"/>
  <c r="CB665" i="5"/>
  <c r="AV665" i="5"/>
  <c r="BR695" i="5"/>
  <c r="CX695" i="5"/>
  <c r="CB679" i="5"/>
  <c r="AV679" i="5"/>
  <c r="CB657" i="5"/>
  <c r="AV657" i="5"/>
  <c r="CB631" i="5"/>
  <c r="AV631" i="5"/>
  <c r="BG608" i="5"/>
  <c r="CM608" i="5"/>
  <c r="CX738" i="5"/>
  <c r="BR738" i="5"/>
  <c r="AV599" i="5"/>
  <c r="CB599" i="5"/>
  <c r="BG593" i="5"/>
  <c r="CM593" i="5"/>
  <c r="BR1002" i="5"/>
  <c r="CX1002" i="5"/>
  <c r="CM980" i="5"/>
  <c r="BG980" i="5"/>
  <c r="BR946" i="5"/>
  <c r="CX946" i="5"/>
  <c r="CM975" i="5"/>
  <c r="BG975" i="5"/>
  <c r="BR949" i="5"/>
  <c r="CX949" i="5"/>
  <c r="BR960" i="5"/>
  <c r="CX960" i="5"/>
  <c r="BG924" i="5"/>
  <c r="CM924" i="5"/>
  <c r="CM935" i="5"/>
  <c r="BG935" i="5"/>
  <c r="CM833" i="5"/>
  <c r="BG833" i="5"/>
  <c r="AV816" i="5"/>
  <c r="CB816" i="5"/>
  <c r="CM829" i="5"/>
  <c r="BG829" i="5"/>
  <c r="AV794" i="5"/>
  <c r="CB794" i="5"/>
  <c r="CB914" i="5"/>
  <c r="AV914" i="5"/>
  <c r="AV848" i="5"/>
  <c r="CB848" i="5"/>
  <c r="CM864" i="5"/>
  <c r="BG864" i="5"/>
  <c r="CX784" i="5"/>
  <c r="BR784" i="5"/>
  <c r="AV818" i="5"/>
  <c r="CB818" i="5"/>
  <c r="CX768" i="5"/>
  <c r="BR768" i="5"/>
  <c r="AV798" i="5"/>
  <c r="CB798" i="5"/>
  <c r="BG755" i="5"/>
  <c r="CM755" i="5"/>
  <c r="BG822" i="5"/>
  <c r="CM822" i="5"/>
  <c r="CM739" i="5"/>
  <c r="BG739" i="5"/>
  <c r="CX845" i="5"/>
  <c r="BR845" i="5"/>
  <c r="BG786" i="5"/>
  <c r="CM786" i="5"/>
  <c r="BR763" i="5"/>
  <c r="CX763" i="5"/>
  <c r="BG747" i="5"/>
  <c r="CM747" i="5"/>
  <c r="CB809" i="5"/>
  <c r="AV809" i="5"/>
  <c r="CM753" i="5"/>
  <c r="BG753" i="5"/>
  <c r="CX750" i="5"/>
  <c r="BR750" i="5"/>
  <c r="CX665" i="5"/>
  <c r="BR665" i="5"/>
  <c r="CM648" i="5"/>
  <c r="BG648" i="5"/>
  <c r="CX605" i="5"/>
  <c r="BR605" i="5"/>
  <c r="CM581" i="5"/>
  <c r="BG581" i="5"/>
  <c r="BR629" i="5"/>
  <c r="CX629" i="5"/>
  <c r="AV593" i="5"/>
  <c r="CB593" i="5"/>
  <c r="BR591" i="5"/>
  <c r="CX591" i="5"/>
  <c r="BR563" i="5"/>
  <c r="CX563" i="5"/>
  <c r="CX595" i="5"/>
  <c r="BR595" i="5"/>
  <c r="CX577" i="5"/>
  <c r="BR577" i="5"/>
  <c r="CM538" i="5"/>
  <c r="BG538" i="5"/>
  <c r="BG536" i="5"/>
  <c r="CM536" i="5"/>
  <c r="BR575" i="5"/>
  <c r="CX575" i="5"/>
  <c r="CM507" i="5"/>
  <c r="BG507" i="5"/>
  <c r="BR475" i="5"/>
  <c r="CX475" i="5"/>
  <c r="BR513" i="5"/>
  <c r="CX513" i="5"/>
  <c r="AV473" i="5"/>
  <c r="CB473" i="5"/>
  <c r="CB494" i="5"/>
  <c r="AV494" i="5"/>
  <c r="CM482" i="5"/>
  <c r="BG482" i="5"/>
  <c r="BG455" i="5"/>
  <c r="CM455" i="5"/>
  <c r="CX442" i="5"/>
  <c r="BR442" i="5"/>
  <c r="CX426" i="5"/>
  <c r="BR426" i="5"/>
  <c r="CM379" i="5"/>
  <c r="BG379" i="5"/>
  <c r="CM344" i="5"/>
  <c r="BG344" i="5"/>
  <c r="BG339" i="5"/>
  <c r="CM339" i="5"/>
  <c r="CX296" i="5"/>
  <c r="BR296" i="5"/>
  <c r="AV335" i="5"/>
  <c r="CB335" i="5"/>
  <c r="CB358" i="5"/>
  <c r="AV358" i="5"/>
  <c r="AV252" i="5"/>
  <c r="CB252" i="5"/>
  <c r="CX254" i="5"/>
  <c r="BR254" i="5"/>
  <c r="AV327" i="5"/>
  <c r="CB327" i="5"/>
  <c r="AV210" i="5"/>
  <c r="CB210" i="5"/>
  <c r="AV206" i="5"/>
  <c r="CB206" i="5"/>
  <c r="CB201" i="5"/>
  <c r="AV201" i="5"/>
  <c r="AV258" i="5"/>
  <c r="CB258" i="5"/>
  <c r="BR137" i="5"/>
  <c r="CX137" i="5"/>
  <c r="CB121" i="5"/>
  <c r="AV121" i="5"/>
  <c r="CX149" i="5"/>
  <c r="BR149" i="5"/>
  <c r="CX185" i="5"/>
  <c r="BR185" i="5"/>
  <c r="CB149" i="5"/>
  <c r="AV149" i="5"/>
  <c r="CX171" i="5"/>
  <c r="BR171" i="5"/>
  <c r="CM165" i="5"/>
  <c r="BG165" i="5"/>
  <c r="BG91" i="5"/>
  <c r="CM91" i="5"/>
  <c r="AV216" i="5"/>
  <c r="CB216" i="5"/>
  <c r="CM79" i="5"/>
  <c r="BG79" i="5"/>
  <c r="CM67" i="5"/>
  <c r="BG67" i="5"/>
  <c r="BG923" i="5"/>
  <c r="CM923" i="5"/>
  <c r="BG806" i="5"/>
  <c r="CM806" i="5"/>
  <c r="CX793" i="5"/>
  <c r="BR793" i="5"/>
  <c r="CB763" i="5"/>
  <c r="AV763" i="5"/>
  <c r="BG949" i="5"/>
  <c r="CM949" i="5"/>
  <c r="BG926" i="5"/>
  <c r="CM926" i="5"/>
  <c r="CX886" i="5"/>
  <c r="BR886" i="5"/>
  <c r="CM842" i="5"/>
  <c r="BG842" i="5"/>
  <c r="CM816" i="5"/>
  <c r="BG816" i="5"/>
  <c r="BG1002" i="5"/>
  <c r="CM1002" i="5"/>
  <c r="AV1000" i="5"/>
  <c r="CB1000" i="5"/>
  <c r="CX970" i="5"/>
  <c r="BR970" i="5"/>
  <c r="BG991" i="5"/>
  <c r="CM991" i="5"/>
  <c r="AV962" i="5"/>
  <c r="CB962" i="5"/>
  <c r="CM946" i="5"/>
  <c r="BG946" i="5"/>
  <c r="BG915" i="5"/>
  <c r="CM915" i="5"/>
  <c r="BR896" i="5"/>
  <c r="CX896" i="5"/>
  <c r="BR884" i="5"/>
  <c r="CX884" i="5"/>
  <c r="CM971" i="5"/>
  <c r="BG971" i="5"/>
  <c r="CB916" i="5"/>
  <c r="AV916" i="5"/>
  <c r="CX924" i="5"/>
  <c r="BR924" i="5"/>
  <c r="AV935" i="5"/>
  <c r="CB935" i="5"/>
  <c r="BR945" i="5"/>
  <c r="CX945" i="5"/>
  <c r="BR993" i="5"/>
  <c r="CX993" i="5"/>
  <c r="CM838" i="5"/>
  <c r="BG838" i="5"/>
  <c r="CX914" i="5"/>
  <c r="BR914" i="5"/>
  <c r="CX864" i="5"/>
  <c r="BR864" i="5"/>
  <c r="BG784" i="5"/>
  <c r="CM784" i="5"/>
  <c r="BG768" i="5"/>
  <c r="CM768" i="5"/>
  <c r="AV822" i="5"/>
  <c r="CB822" i="5"/>
  <c r="BR780" i="5"/>
  <c r="CX780" i="5"/>
  <c r="BR812" i="5"/>
  <c r="CX812" i="5"/>
  <c r="CM845" i="5"/>
  <c r="BG845" i="5"/>
  <c r="AV786" i="5"/>
  <c r="CB786" i="5"/>
  <c r="BR761" i="5"/>
  <c r="CX761" i="5"/>
  <c r="CX809" i="5"/>
  <c r="BR809" i="5"/>
  <c r="CX748" i="5"/>
  <c r="BR748" i="5"/>
  <c r="BG656" i="5"/>
  <c r="CM656" i="5"/>
  <c r="BR683" i="5"/>
  <c r="CX683" i="5"/>
  <c r="AV648" i="5"/>
  <c r="CB648" i="5"/>
  <c r="BR662" i="5"/>
  <c r="CX662" i="5"/>
  <c r="CX635" i="5"/>
  <c r="BR635" i="5"/>
  <c r="BR589" i="5"/>
  <c r="CX589" i="5"/>
  <c r="BG605" i="5"/>
  <c r="CM605" i="5"/>
  <c r="CB581" i="5"/>
  <c r="AV581" i="5"/>
  <c r="CM629" i="5"/>
  <c r="BG629" i="5"/>
  <c r="CM591" i="5"/>
  <c r="BG591" i="5"/>
  <c r="AV569" i="5"/>
  <c r="CB569" i="5"/>
  <c r="CM609" i="5"/>
  <c r="BG609" i="5"/>
  <c r="BG595" i="5"/>
  <c r="CM595" i="5"/>
  <c r="CM555" i="5"/>
  <c r="BG555" i="5"/>
  <c r="CX523" i="5"/>
  <c r="BR523" i="5"/>
  <c r="BR579" i="5"/>
  <c r="CX579" i="5"/>
  <c r="CX515" i="5"/>
  <c r="BR515" i="5"/>
  <c r="BR501" i="5"/>
  <c r="CX501" i="5"/>
  <c r="BR480" i="5"/>
  <c r="CX480" i="5"/>
  <c r="CM513" i="5"/>
  <c r="BG513" i="5"/>
  <c r="BG473" i="5"/>
  <c r="CM473" i="5"/>
  <c r="CX494" i="5"/>
  <c r="BR494" i="5"/>
  <c r="CB482" i="5"/>
  <c r="AV482" i="5"/>
  <c r="BG448" i="5"/>
  <c r="CM448" i="5"/>
  <c r="BG438" i="5"/>
  <c r="CM438" i="5"/>
  <c r="AV455" i="5"/>
  <c r="CB455" i="5"/>
  <c r="CB502" i="5"/>
  <c r="AV502" i="5"/>
  <c r="CB424" i="5"/>
  <c r="AV424" i="5"/>
  <c r="AV344" i="5"/>
  <c r="CB344" i="5"/>
  <c r="AV339" i="5"/>
  <c r="CB339" i="5"/>
  <c r="BG296" i="5"/>
  <c r="CM296" i="5"/>
  <c r="CX244" i="5"/>
  <c r="BR244" i="5"/>
  <c r="BG335" i="5"/>
  <c r="CM335" i="5"/>
  <c r="CX252" i="5"/>
  <c r="BR252" i="5"/>
  <c r="BR327" i="5"/>
  <c r="CX327" i="5"/>
  <c r="CB181" i="5"/>
  <c r="AV181" i="5"/>
  <c r="CB373" i="5"/>
  <c r="AV373" i="5"/>
  <c r="CM121" i="5"/>
  <c r="BG121" i="5"/>
  <c r="CX183" i="5"/>
  <c r="BR183" i="5"/>
  <c r="CB123" i="5"/>
  <c r="AV123" i="5"/>
  <c r="CM171" i="5"/>
  <c r="BG171" i="5"/>
  <c r="CB145" i="5"/>
  <c r="AV145" i="5"/>
  <c r="AV79" i="5"/>
  <c r="CB79" i="5"/>
  <c r="AV67" i="5"/>
  <c r="CB67" i="5"/>
  <c r="CM65" i="5"/>
  <c r="BG65" i="5"/>
  <c r="CB919" i="5"/>
  <c r="AV919" i="5"/>
  <c r="CM848" i="5"/>
  <c r="BG848" i="5"/>
  <c r="BR729" i="5"/>
  <c r="CX729" i="5"/>
  <c r="BR737" i="5"/>
  <c r="CX737" i="5"/>
  <c r="CB999" i="5"/>
  <c r="AV999" i="5"/>
  <c r="CM940" i="5"/>
  <c r="BG940" i="5"/>
  <c r="CX874" i="5"/>
  <c r="BR874" i="5"/>
  <c r="AV907" i="5"/>
  <c r="CB907" i="5"/>
  <c r="BR829" i="5"/>
  <c r="CX829" i="5"/>
  <c r="CM914" i="5"/>
  <c r="BG914" i="5"/>
  <c r="CX992" i="5"/>
  <c r="BR992" i="5"/>
  <c r="AV1002" i="5"/>
  <c r="CB1002" i="5"/>
  <c r="CM978" i="5"/>
  <c r="BG978" i="5"/>
  <c r="CB1009" i="5"/>
  <c r="AV1009" i="5"/>
  <c r="BR1000" i="5"/>
  <c r="CX1000" i="5"/>
  <c r="CM970" i="5"/>
  <c r="BG970" i="5"/>
  <c r="CX991" i="5"/>
  <c r="BR991" i="5"/>
  <c r="CX962" i="5"/>
  <c r="BR962" i="5"/>
  <c r="AV915" i="5"/>
  <c r="CB915" i="5"/>
  <c r="BR938" i="5"/>
  <c r="CX938" i="5"/>
  <c r="CM904" i="5"/>
  <c r="BG904" i="5"/>
  <c r="CB971" i="5"/>
  <c r="AV971" i="5"/>
  <c r="BR918" i="5"/>
  <c r="CX918" i="5"/>
  <c r="CX935" i="5"/>
  <c r="BR935" i="5"/>
  <c r="CX942" i="5"/>
  <c r="BR942" i="5"/>
  <c r="BG945" i="5"/>
  <c r="CM945" i="5"/>
  <c r="BG993" i="5"/>
  <c r="CM993" i="5"/>
  <c r="CB912" i="5"/>
  <c r="AV912" i="5"/>
  <c r="CX817" i="5"/>
  <c r="BR817" i="5"/>
  <c r="CX841" i="5"/>
  <c r="BR841" i="5"/>
  <c r="BR804" i="5"/>
  <c r="CX804" i="5"/>
  <c r="AV784" i="5"/>
  <c r="CB784" i="5"/>
  <c r="CX801" i="5"/>
  <c r="BR801" i="5"/>
  <c r="BG780" i="5"/>
  <c r="CM780" i="5"/>
  <c r="CB825" i="5"/>
  <c r="AV825" i="5"/>
  <c r="CM852" i="5"/>
  <c r="BG852" i="5"/>
  <c r="BG812" i="5"/>
  <c r="CM812" i="5"/>
  <c r="CX802" i="5"/>
  <c r="BR802" i="5"/>
  <c r="CM761" i="5"/>
  <c r="BG761" i="5"/>
  <c r="BR721" i="5"/>
  <c r="CX721" i="5"/>
  <c r="BG809" i="5"/>
  <c r="CM809" i="5"/>
  <c r="CX788" i="5"/>
  <c r="BR788" i="5"/>
  <c r="BR723" i="5"/>
  <c r="CX723" i="5"/>
  <c r="CM748" i="5"/>
  <c r="BG748" i="5"/>
  <c r="BG807" i="5"/>
  <c r="CM807" i="5"/>
  <c r="BR707" i="5"/>
  <c r="CX707" i="5"/>
  <c r="BG683" i="5"/>
  <c r="CM683" i="5"/>
  <c r="CX666" i="5"/>
  <c r="BR666" i="5"/>
  <c r="BG662" i="5"/>
  <c r="CM662" i="5"/>
  <c r="CM636" i="5"/>
  <c r="BG636" i="5"/>
  <c r="CM589" i="5"/>
  <c r="BG589" i="5"/>
  <c r="AV605" i="5"/>
  <c r="CB605" i="5"/>
  <c r="AV629" i="5"/>
  <c r="CB629" i="5"/>
  <c r="CM632" i="5"/>
  <c r="BG632" i="5"/>
  <c r="AV591" i="5"/>
  <c r="CB591" i="5"/>
  <c r="BR623" i="5"/>
  <c r="CX623" i="5"/>
  <c r="AV595" i="5"/>
  <c r="CB595" i="5"/>
  <c r="BG573" i="5"/>
  <c r="CM573" i="5"/>
  <c r="AV522" i="5"/>
  <c r="CB522" i="5"/>
  <c r="BG579" i="5"/>
  <c r="CM579" i="5"/>
  <c r="CM515" i="5"/>
  <c r="BG515" i="5"/>
  <c r="CM501" i="5"/>
  <c r="BG501" i="5"/>
  <c r="CM551" i="5"/>
  <c r="BG551" i="5"/>
  <c r="BR524" i="5"/>
  <c r="CX524" i="5"/>
  <c r="CM480" i="5"/>
  <c r="BG480" i="5"/>
  <c r="BG494" i="5"/>
  <c r="CM494" i="5"/>
  <c r="BG466" i="5"/>
  <c r="CM466" i="5"/>
  <c r="AV469" i="5"/>
  <c r="CB469" i="5"/>
  <c r="CX502" i="5"/>
  <c r="BR502" i="5"/>
  <c r="BG450" i="5"/>
  <c r="CM450" i="5"/>
  <c r="CX424" i="5"/>
  <c r="BR424" i="5"/>
  <c r="BG371" i="5"/>
  <c r="CM371" i="5"/>
  <c r="AV345" i="5"/>
  <c r="CB345" i="5"/>
  <c r="AV332" i="5"/>
  <c r="CB332" i="5"/>
  <c r="BR339" i="5"/>
  <c r="CX339" i="5"/>
  <c r="AV325" i="5"/>
  <c r="CB325" i="5"/>
  <c r="BG312" i="5"/>
  <c r="CM312" i="5"/>
  <c r="BR335" i="5"/>
  <c r="CX335" i="5"/>
  <c r="CX302" i="5"/>
  <c r="BR302" i="5"/>
  <c r="CX115" i="5"/>
  <c r="BR115" i="5"/>
  <c r="CM373" i="5"/>
  <c r="BG373" i="5"/>
  <c r="CB173" i="5"/>
  <c r="AV173" i="5"/>
  <c r="CX99" i="5"/>
  <c r="BR99" i="5"/>
  <c r="CM147" i="5"/>
  <c r="BG147" i="5"/>
  <c r="CM183" i="5"/>
  <c r="BG183" i="5"/>
  <c r="CB153" i="5"/>
  <c r="AV153" i="5"/>
  <c r="BR84" i="5"/>
  <c r="CX84" i="5"/>
  <c r="CM145" i="5"/>
  <c r="BG145" i="5"/>
  <c r="BR61" i="5"/>
  <c r="CX61" i="5"/>
  <c r="CX988" i="5"/>
  <c r="BR988" i="5"/>
  <c r="CX987" i="5"/>
  <c r="BR987" i="5"/>
  <c r="CB901" i="5"/>
  <c r="AV901" i="5"/>
  <c r="CX859" i="5"/>
  <c r="BR859" i="5"/>
  <c r="CX856" i="5"/>
  <c r="BR856" i="5"/>
  <c r="CM960" i="5"/>
  <c r="BG960" i="5"/>
  <c r="BG1000" i="5"/>
  <c r="CM1000" i="5"/>
  <c r="CM966" i="5"/>
  <c r="BG966" i="5"/>
  <c r="CB970" i="5"/>
  <c r="AV970" i="5"/>
  <c r="AV991" i="5"/>
  <c r="CB991" i="5"/>
  <c r="BG911" i="5"/>
  <c r="CM911" i="5"/>
  <c r="CB973" i="5"/>
  <c r="AV973" i="5"/>
  <c r="BG938" i="5"/>
  <c r="CM938" i="5"/>
  <c r="CX894" i="5"/>
  <c r="BR894" i="5"/>
  <c r="CX882" i="5"/>
  <c r="BR882" i="5"/>
  <c r="CB904" i="5"/>
  <c r="AV904" i="5"/>
  <c r="BR971" i="5"/>
  <c r="CX971" i="5"/>
  <c r="CM918" i="5"/>
  <c r="BG918" i="5"/>
  <c r="CX903" i="5"/>
  <c r="BR903" i="5"/>
  <c r="CB928" i="5"/>
  <c r="AV928" i="5"/>
  <c r="BG942" i="5"/>
  <c r="CM942" i="5"/>
  <c r="CB945" i="5"/>
  <c r="AV945" i="5"/>
  <c r="AV993" i="5"/>
  <c r="CB993" i="5"/>
  <c r="CM912" i="5"/>
  <c r="BG912" i="5"/>
  <c r="CX893" i="5"/>
  <c r="BR893" i="5"/>
  <c r="CM834" i="5"/>
  <c r="BG834" i="5"/>
  <c r="CX840" i="5"/>
  <c r="BR840" i="5"/>
  <c r="BG808" i="5"/>
  <c r="CM808" i="5"/>
  <c r="CX837" i="5"/>
  <c r="BR837" i="5"/>
  <c r="CM875" i="5"/>
  <c r="BG875" i="5"/>
  <c r="BG862" i="5"/>
  <c r="CM862" i="5"/>
  <c r="CX855" i="5"/>
  <c r="BR855" i="5"/>
  <c r="CM841" i="5"/>
  <c r="BG841" i="5"/>
  <c r="CM804" i="5"/>
  <c r="BG804" i="5"/>
  <c r="CX743" i="5"/>
  <c r="BR743" i="5"/>
  <c r="BG828" i="5"/>
  <c r="CM828" i="5"/>
  <c r="BG844" i="5"/>
  <c r="CM844" i="5"/>
  <c r="CB780" i="5"/>
  <c r="AV780" i="5"/>
  <c r="BR820" i="5"/>
  <c r="CX820" i="5"/>
  <c r="BG825" i="5"/>
  <c r="CM825" i="5"/>
  <c r="BR852" i="5"/>
  <c r="CX852" i="5"/>
  <c r="AV812" i="5"/>
  <c r="CB812" i="5"/>
  <c r="BR759" i="5"/>
  <c r="CX759" i="5"/>
  <c r="BG802" i="5"/>
  <c r="CM802" i="5"/>
  <c r="BR774" i="5"/>
  <c r="CX774" i="5"/>
  <c r="BG725" i="5"/>
  <c r="CM725" i="5"/>
  <c r="CX733" i="5"/>
  <c r="BR733" i="5"/>
  <c r="BG788" i="5"/>
  <c r="CM788" i="5"/>
  <c r="BG723" i="5"/>
  <c r="CM723" i="5"/>
  <c r="BG681" i="5"/>
  <c r="CM681" i="5"/>
  <c r="CB807" i="5"/>
  <c r="AV807" i="5"/>
  <c r="BR677" i="5"/>
  <c r="CX677" i="5"/>
  <c r="BR709" i="5"/>
  <c r="CX709" i="5"/>
  <c r="BG707" i="5"/>
  <c r="CM707" i="5"/>
  <c r="CB683" i="5"/>
  <c r="AV683" i="5"/>
  <c r="CM666" i="5"/>
  <c r="BG666" i="5"/>
  <c r="AV662" i="5"/>
  <c r="CB662" i="5"/>
  <c r="AV636" i="5"/>
  <c r="CB636" i="5"/>
  <c r="CX652" i="5"/>
  <c r="BR652" i="5"/>
  <c r="AV589" i="5"/>
  <c r="CB589" i="5"/>
  <c r="CX603" i="5"/>
  <c r="BR603" i="5"/>
  <c r="BR632" i="5"/>
  <c r="CX632" i="5"/>
  <c r="BG623" i="5"/>
  <c r="CM623" i="5"/>
  <c r="CX611" i="5"/>
  <c r="BR611" i="5"/>
  <c r="CB609" i="5"/>
  <c r="AV609" i="5"/>
  <c r="CB573" i="5"/>
  <c r="AV573" i="5"/>
  <c r="CM533" i="5"/>
  <c r="BG533" i="5"/>
  <c r="BR521" i="5"/>
  <c r="CX521" i="5"/>
  <c r="CM528" i="5"/>
  <c r="BG528" i="5"/>
  <c r="CB579" i="5"/>
  <c r="AV579" i="5"/>
  <c r="BR514" i="5"/>
  <c r="CX514" i="5"/>
  <c r="CB551" i="5"/>
  <c r="AV551" i="5"/>
  <c r="CB480" i="5"/>
  <c r="AV480" i="5"/>
  <c r="BG502" i="5"/>
  <c r="CM502" i="5"/>
  <c r="CM424" i="5"/>
  <c r="BG424" i="5"/>
  <c r="CB450" i="5"/>
  <c r="AV450" i="5"/>
  <c r="BR345" i="5"/>
  <c r="CX345" i="5"/>
  <c r="CX356" i="5"/>
  <c r="BR356" i="5"/>
  <c r="BR325" i="5"/>
  <c r="CX325" i="5"/>
  <c r="CB298" i="5"/>
  <c r="AV298" i="5"/>
  <c r="CM302" i="5"/>
  <c r="BG302" i="5"/>
  <c r="CB264" i="5"/>
  <c r="AV264" i="5"/>
  <c r="CB193" i="5"/>
  <c r="AV193" i="5"/>
  <c r="CX208" i="5"/>
  <c r="BR208" i="5"/>
  <c r="CX373" i="5"/>
  <c r="BR373" i="5"/>
  <c r="CM153" i="5"/>
  <c r="BG153" i="5"/>
  <c r="CB179" i="5"/>
  <c r="AV179" i="5"/>
  <c r="CM82" i="5"/>
  <c r="BG82" i="5"/>
  <c r="BG61" i="5"/>
  <c r="CM61" i="5"/>
  <c r="CM47" i="5"/>
  <c r="BG47" i="5"/>
  <c r="CX528" i="5"/>
  <c r="BR528" i="5"/>
  <c r="CB514" i="5"/>
  <c r="AV514" i="5"/>
  <c r="BR551" i="5"/>
  <c r="CX551" i="5"/>
  <c r="CB465" i="5"/>
  <c r="AV465" i="5"/>
  <c r="CB436" i="5"/>
  <c r="AV436" i="5"/>
  <c r="BR450" i="5"/>
  <c r="CX450" i="5"/>
  <c r="AV333" i="5"/>
  <c r="CB333" i="5"/>
  <c r="BG356" i="5"/>
  <c r="CM356" i="5"/>
  <c r="CM298" i="5"/>
  <c r="BG298" i="5"/>
  <c r="CM284" i="5"/>
  <c r="BG284" i="5"/>
  <c r="CM264" i="5"/>
  <c r="BG264" i="5"/>
  <c r="CB302" i="5"/>
  <c r="AV302" i="5"/>
  <c r="CX264" i="5"/>
  <c r="BR264" i="5"/>
  <c r="BR214" i="5"/>
  <c r="CX214" i="5"/>
  <c r="CX139" i="5"/>
  <c r="BR139" i="5"/>
  <c r="CB197" i="5"/>
  <c r="AV197" i="5"/>
  <c r="CM208" i="5"/>
  <c r="BG208" i="5"/>
  <c r="CX93" i="5"/>
  <c r="BR93" i="5"/>
  <c r="CB82" i="5"/>
  <c r="AV82" i="5"/>
  <c r="CM71" i="5"/>
  <c r="BG71" i="5"/>
  <c r="BR45" i="5"/>
  <c r="CX45" i="5"/>
  <c r="CX926" i="5"/>
  <c r="BR926" i="5"/>
  <c r="CM907" i="5"/>
  <c r="BG907" i="5"/>
  <c r="AV814" i="5"/>
  <c r="CB814" i="5"/>
  <c r="BG985" i="5"/>
  <c r="CM985" i="5"/>
  <c r="AV941" i="5"/>
  <c r="CB941" i="5"/>
  <c r="AV911" i="5"/>
  <c r="CB911" i="5"/>
  <c r="BR953" i="5"/>
  <c r="CX953" i="5"/>
  <c r="AV903" i="5"/>
  <c r="CB903" i="5"/>
  <c r="CB942" i="5"/>
  <c r="AV942" i="5"/>
  <c r="BR912" i="5"/>
  <c r="CX912" i="5"/>
  <c r="CB893" i="5"/>
  <c r="AV893" i="5"/>
  <c r="AV840" i="5"/>
  <c r="CB840" i="5"/>
  <c r="AV808" i="5"/>
  <c r="CB808" i="5"/>
  <c r="CB875" i="5"/>
  <c r="AV875" i="5"/>
  <c r="AV804" i="5"/>
  <c r="CB804" i="5"/>
  <c r="CX760" i="5"/>
  <c r="BR760" i="5"/>
  <c r="BG743" i="5"/>
  <c r="CM743" i="5"/>
  <c r="CX844" i="5"/>
  <c r="BR844" i="5"/>
  <c r="CM854" i="5"/>
  <c r="BG854" i="5"/>
  <c r="AV802" i="5"/>
  <c r="CB802" i="5"/>
  <c r="CM733" i="5"/>
  <c r="BG733" i="5"/>
  <c r="CX770" i="5"/>
  <c r="BR770" i="5"/>
  <c r="CB681" i="5"/>
  <c r="AV681" i="5"/>
  <c r="BR689" i="5"/>
  <c r="CX689" i="5"/>
  <c r="CB707" i="5"/>
  <c r="AV707" i="5"/>
  <c r="AV666" i="5"/>
  <c r="CB666" i="5"/>
  <c r="CB639" i="5"/>
  <c r="AV639" i="5"/>
  <c r="CM652" i="5"/>
  <c r="BG652" i="5"/>
  <c r="BG603" i="5"/>
  <c r="CM603" i="5"/>
  <c r="CX587" i="5"/>
  <c r="BR587" i="5"/>
  <c r="AV632" i="5"/>
  <c r="CB632" i="5"/>
  <c r="CM611" i="5"/>
  <c r="BG611" i="5"/>
  <c r="AV557" i="5"/>
  <c r="CB557" i="5"/>
  <c r="BR1011" i="5"/>
  <c r="CX1011" i="5"/>
  <c r="BR976" i="5"/>
  <c r="CX976" i="5"/>
  <c r="AV985" i="5"/>
  <c r="CB985" i="5"/>
  <c r="CB934" i="5"/>
  <c r="AV934" i="5"/>
  <c r="CX1004" i="5"/>
  <c r="BR1004" i="5"/>
  <c r="AV952" i="5"/>
  <c r="CB952" i="5"/>
  <c r="CB917" i="5"/>
  <c r="AV917" i="5"/>
  <c r="BR892" i="5"/>
  <c r="CX892" i="5"/>
  <c r="BR880" i="5"/>
  <c r="CX880" i="5"/>
  <c r="BG928" i="5"/>
  <c r="CM928" i="5"/>
  <c r="BR921" i="5"/>
  <c r="CX921" i="5"/>
  <c r="CM830" i="5"/>
  <c r="BG830" i="5"/>
  <c r="BR959" i="5"/>
  <c r="CX959" i="5"/>
  <c r="CB799" i="5"/>
  <c r="AV799" i="5"/>
  <c r="BG790" i="5"/>
  <c r="CM790" i="5"/>
  <c r="BG760" i="5"/>
  <c r="CM760" i="5"/>
  <c r="AV828" i="5"/>
  <c r="CB828" i="5"/>
  <c r="AV844" i="5"/>
  <c r="CB844" i="5"/>
  <c r="CX854" i="5"/>
  <c r="BR854" i="5"/>
  <c r="CB820" i="5"/>
  <c r="AV820" i="5"/>
  <c r="BR782" i="5"/>
  <c r="CX782" i="5"/>
  <c r="AV736" i="5"/>
  <c r="CB736" i="5"/>
  <c r="AV770" i="5"/>
  <c r="CB770" i="5"/>
  <c r="BG689" i="5"/>
  <c r="CM689" i="5"/>
  <c r="CB709" i="5"/>
  <c r="AV709" i="5"/>
  <c r="BG670" i="5"/>
  <c r="CM670" i="5"/>
  <c r="AV644" i="5"/>
  <c r="CB644" i="5"/>
  <c r="AV625" i="5"/>
  <c r="CB625" i="5"/>
  <c r="CB664" i="5"/>
  <c r="AV664" i="5"/>
  <c r="AV652" i="5"/>
  <c r="CB652" i="5"/>
  <c r="CX616" i="5"/>
  <c r="BR616" i="5"/>
  <c r="AV603" i="5"/>
  <c r="CB603" i="5"/>
  <c r="BG587" i="5"/>
  <c r="CM587" i="5"/>
  <c r="AV563" i="5"/>
  <c r="CB563" i="5"/>
  <c r="BG622" i="5"/>
  <c r="CM622" i="5"/>
  <c r="CB630" i="5"/>
  <c r="AV630" i="5"/>
  <c r="CX547" i="5"/>
  <c r="BR547" i="5"/>
  <c r="CX532" i="5"/>
  <c r="BR532" i="5"/>
  <c r="CX519" i="5"/>
  <c r="BR519" i="5"/>
  <c r="BR486" i="5"/>
  <c r="CX486" i="5"/>
  <c r="CB510" i="5"/>
  <c r="AV510" i="5"/>
  <c r="AV505" i="5"/>
  <c r="CB505" i="5"/>
  <c r="AV477" i="5"/>
  <c r="CB477" i="5"/>
  <c r="AV518" i="5"/>
  <c r="CB518" i="5"/>
  <c r="AV489" i="5"/>
  <c r="CB489" i="5"/>
  <c r="AV457" i="5"/>
  <c r="CB457" i="5"/>
  <c r="CB428" i="5"/>
  <c r="AV428" i="5"/>
  <c r="CM436" i="5"/>
  <c r="BG436" i="5"/>
  <c r="AV496" i="5"/>
  <c r="CB496" i="5"/>
  <c r="CX350" i="5"/>
  <c r="BR350" i="5"/>
  <c r="CM324" i="5"/>
  <c r="BG324" i="5"/>
  <c r="CB356" i="5"/>
  <c r="AV356" i="5"/>
  <c r="CM352" i="5"/>
  <c r="BG352" i="5"/>
  <c r="CX334" i="5"/>
  <c r="BR334" i="5"/>
  <c r="CX304" i="5"/>
  <c r="BR304" i="5"/>
  <c r="CX260" i="5"/>
  <c r="BR260" i="5"/>
  <c r="BR163" i="5"/>
  <c r="CX163" i="5"/>
  <c r="CB208" i="5"/>
  <c r="AV208" i="5"/>
  <c r="CB169" i="5"/>
  <c r="AV169" i="5"/>
  <c r="BG207" i="5"/>
  <c r="CM207" i="5"/>
  <c r="BR135" i="5"/>
  <c r="CX135" i="5"/>
  <c r="CB86" i="5"/>
  <c r="AV86" i="5"/>
  <c r="AV71" i="5"/>
  <c r="CB71" i="5"/>
  <c r="CM21" i="5"/>
  <c r="BG21" i="5"/>
  <c r="CY122" i="5"/>
  <c r="BS122" i="5"/>
  <c r="CM999" i="5"/>
  <c r="BG999" i="5"/>
  <c r="BR948" i="5"/>
  <c r="CX948" i="5"/>
  <c r="CX940" i="5"/>
  <c r="BR940" i="5"/>
  <c r="CX818" i="5"/>
  <c r="BR818" i="5"/>
  <c r="CB966" i="5"/>
  <c r="AV966" i="5"/>
  <c r="BG917" i="5"/>
  <c r="CM917" i="5"/>
  <c r="BR928" i="5"/>
  <c r="CX928" i="5"/>
  <c r="CM837" i="5"/>
  <c r="BG837" i="5"/>
  <c r="BR862" i="5"/>
  <c r="CX862" i="5"/>
  <c r="CX790" i="5"/>
  <c r="BR790" i="5"/>
  <c r="CB889" i="5"/>
  <c r="AV889" i="5"/>
  <c r="CX783" i="5"/>
  <c r="BR783" i="5"/>
  <c r="CX828" i="5"/>
  <c r="BR828" i="5"/>
  <c r="BG820" i="5"/>
  <c r="CM820" i="5"/>
  <c r="CM759" i="5"/>
  <c r="BG759" i="5"/>
  <c r="BG774" i="5"/>
  <c r="CM774" i="5"/>
  <c r="BR717" i="5"/>
  <c r="CX717" i="5"/>
  <c r="AV788" i="5"/>
  <c r="CB788" i="5"/>
  <c r="BR807" i="5"/>
  <c r="CX807" i="5"/>
  <c r="BG709" i="5"/>
  <c r="CM709" i="5"/>
  <c r="BR670" i="5"/>
  <c r="CX670" i="5"/>
  <c r="CX648" i="5"/>
  <c r="BR648" i="5"/>
  <c r="CM644" i="5"/>
  <c r="BG644" i="5"/>
  <c r="BG625" i="5"/>
  <c r="CM625" i="5"/>
  <c r="CM664" i="5"/>
  <c r="BG664" i="5"/>
  <c r="CX567" i="5"/>
  <c r="BR567" i="5"/>
  <c r="CB623" i="5"/>
  <c r="AV623" i="5"/>
  <c r="BG630" i="5"/>
  <c r="CM630" i="5"/>
  <c r="CX573" i="5"/>
  <c r="BR573" i="5"/>
  <c r="BG1011" i="5"/>
  <c r="CM1011" i="5"/>
  <c r="CM976" i="5"/>
  <c r="BG976" i="5"/>
  <c r="CM972" i="5"/>
  <c r="BG972" i="5"/>
  <c r="CX985" i="5"/>
  <c r="BR985" i="5"/>
  <c r="CX996" i="5"/>
  <c r="BR996" i="5"/>
  <c r="CX958" i="5"/>
  <c r="BR958" i="5"/>
  <c r="BG1004" i="5"/>
  <c r="CM1004" i="5"/>
  <c r="CM952" i="5"/>
  <c r="BG952" i="5"/>
  <c r="CM865" i="5"/>
  <c r="BG865" i="5"/>
  <c r="BG921" i="5"/>
  <c r="CM921" i="5"/>
  <c r="CX913" i="5"/>
  <c r="BR913" i="5"/>
  <c r="CX850" i="5"/>
  <c r="BR850" i="5"/>
  <c r="CB959" i="5"/>
  <c r="AV959" i="5"/>
  <c r="CB817" i="5"/>
  <c r="AV817" i="5"/>
  <c r="CX795" i="5"/>
  <c r="BR795" i="5"/>
  <c r="AV790" i="5"/>
  <c r="CB790" i="5"/>
  <c r="BR757" i="5"/>
  <c r="CX757" i="5"/>
  <c r="BR735" i="5"/>
  <c r="CX735" i="5"/>
  <c r="BR792" i="5"/>
  <c r="CX792" i="5"/>
  <c r="BG832" i="5"/>
  <c r="CM832" i="5"/>
  <c r="BG815" i="5"/>
  <c r="CM815" i="5"/>
  <c r="BG782" i="5"/>
  <c r="CM782" i="5"/>
  <c r="BG770" i="5"/>
  <c r="CM770" i="5"/>
  <c r="CB746" i="5"/>
  <c r="AV746" i="5"/>
  <c r="BR674" i="5"/>
  <c r="CX674" i="5"/>
  <c r="CB670" i="5"/>
  <c r="AV670" i="5"/>
  <c r="CM617" i="5"/>
  <c r="BG617" i="5"/>
  <c r="CB613" i="5"/>
  <c r="AV613" i="5"/>
  <c r="BR601" i="5"/>
  <c r="CX601" i="5"/>
  <c r="AV587" i="5"/>
  <c r="CB587" i="5"/>
  <c r="BR622" i="5"/>
  <c r="CX622" i="5"/>
  <c r="CX630" i="5"/>
  <c r="BR630" i="5"/>
  <c r="BR534" i="5"/>
  <c r="CX534" i="5"/>
  <c r="CM532" i="5"/>
  <c r="BG532" i="5"/>
  <c r="CB561" i="5"/>
  <c r="AV561" i="5"/>
  <c r="BR530" i="5"/>
  <c r="CX530" i="5"/>
  <c r="BR503" i="5"/>
  <c r="CX503" i="5"/>
  <c r="AV508" i="5"/>
  <c r="CB508" i="5"/>
  <c r="BR516" i="5"/>
  <c r="CX516" i="5"/>
  <c r="AV498" i="5"/>
  <c r="CB498" i="5"/>
  <c r="CX539" i="5"/>
  <c r="BR539" i="5"/>
  <c r="CX540" i="5"/>
  <c r="BR540" i="5"/>
  <c r="BR510" i="5"/>
  <c r="CX510" i="5"/>
  <c r="CX505" i="5"/>
  <c r="BR505" i="5"/>
  <c r="CM477" i="5"/>
  <c r="BG477" i="5"/>
  <c r="BG518" i="5"/>
  <c r="CM518" i="5"/>
  <c r="CX489" i="5"/>
  <c r="BR489" i="5"/>
  <c r="BG469" i="5"/>
  <c r="CM469" i="5"/>
  <c r="BG467" i="5"/>
  <c r="CM467" i="5"/>
  <c r="BG457" i="5"/>
  <c r="CM457" i="5"/>
  <c r="CB438" i="5"/>
  <c r="AV438" i="5"/>
  <c r="CX496" i="5"/>
  <c r="BR496" i="5"/>
  <c r="AV350" i="5"/>
  <c r="CB350" i="5"/>
  <c r="CX340" i="5"/>
  <c r="BR340" i="5"/>
  <c r="CB324" i="5"/>
  <c r="AV324" i="5"/>
  <c r="AV352" i="5"/>
  <c r="CB352" i="5"/>
  <c r="BG334" i="5"/>
  <c r="CM334" i="5"/>
  <c r="CM310" i="5"/>
  <c r="BG310" i="5"/>
  <c r="CM260" i="5"/>
  <c r="BG260" i="5"/>
  <c r="CM169" i="5"/>
  <c r="BG169" i="5"/>
  <c r="CB207" i="5"/>
  <c r="AV207" i="5"/>
  <c r="CB92" i="5"/>
  <c r="AV92" i="5"/>
  <c r="BR31" i="5"/>
  <c r="CX31" i="5"/>
  <c r="BR73" i="5"/>
  <c r="CX73" i="5"/>
  <c r="CM92" i="5"/>
  <c r="BG92" i="5"/>
  <c r="CM53" i="5"/>
  <c r="BG53" i="5"/>
  <c r="AV575" i="5"/>
  <c r="CB575" i="5"/>
  <c r="CM534" i="5"/>
  <c r="BG534" i="5"/>
  <c r="AV549" i="5"/>
  <c r="CB549" i="5"/>
  <c r="BR561" i="5"/>
  <c r="CX561" i="5"/>
  <c r="CM530" i="5"/>
  <c r="BG530" i="5"/>
  <c r="CM503" i="5"/>
  <c r="BG503" i="5"/>
  <c r="CM539" i="5"/>
  <c r="BG539" i="5"/>
  <c r="BG540" i="5"/>
  <c r="CM540" i="5"/>
  <c r="BG510" i="5"/>
  <c r="CM510" i="5"/>
  <c r="CM478" i="5"/>
  <c r="BG478" i="5"/>
  <c r="CM505" i="5"/>
  <c r="BG505" i="5"/>
  <c r="AV509" i="5"/>
  <c r="CB509" i="5"/>
  <c r="CM489" i="5"/>
  <c r="BG489" i="5"/>
  <c r="BR467" i="5"/>
  <c r="CX467" i="5"/>
  <c r="BR457" i="5"/>
  <c r="CX457" i="5"/>
  <c r="BG496" i="5"/>
  <c r="CM496" i="5"/>
  <c r="AV323" i="5"/>
  <c r="CB323" i="5"/>
  <c r="CM340" i="5"/>
  <c r="BG340" i="5"/>
  <c r="AV334" i="5"/>
  <c r="CB334" i="5"/>
  <c r="CB310" i="5"/>
  <c r="AV310" i="5"/>
  <c r="AV260" i="5"/>
  <c r="CB260" i="5"/>
  <c r="CB294" i="5"/>
  <c r="AV294" i="5"/>
  <c r="CB89" i="5"/>
  <c r="AV89" i="5"/>
  <c r="CB211" i="5"/>
  <c r="AV211" i="5"/>
  <c r="CX141" i="5"/>
  <c r="BR141" i="5"/>
  <c r="CB189" i="5"/>
  <c r="AV189" i="5"/>
  <c r="BR157" i="5"/>
  <c r="CX157" i="5"/>
  <c r="BR86" i="5"/>
  <c r="CX86" i="5"/>
  <c r="BR75" i="5"/>
  <c r="CX75" i="5"/>
  <c r="BR29" i="5"/>
  <c r="CX29" i="5"/>
  <c r="CB143" i="5"/>
  <c r="AV143" i="5"/>
  <c r="BR33" i="5"/>
  <c r="CX33" i="5"/>
  <c r="CM73" i="5"/>
  <c r="BG73" i="5"/>
  <c r="BG101" i="5"/>
  <c r="CM101" i="5"/>
  <c r="BR20" i="5"/>
  <c r="CX20" i="5"/>
  <c r="CM124" i="5"/>
  <c r="BG124" i="5"/>
  <c r="CM83" i="5"/>
  <c r="BG83" i="5"/>
  <c r="BR26" i="5"/>
  <c r="CX26" i="5"/>
  <c r="BR44" i="5"/>
  <c r="CX44" i="5"/>
  <c r="CM114" i="5"/>
  <c r="BG114" i="5"/>
  <c r="CX92" i="5"/>
  <c r="BR92" i="5"/>
  <c r="CX176" i="5"/>
  <c r="BR176" i="5"/>
  <c r="CX205" i="5"/>
  <c r="BR205" i="5"/>
  <c r="BR51" i="5"/>
  <c r="CX51" i="5"/>
  <c r="CX156" i="5"/>
  <c r="BR156" i="5"/>
  <c r="BR174" i="5"/>
  <c r="CX174" i="5"/>
  <c r="BR123" i="5"/>
  <c r="CX123" i="5"/>
  <c r="BR147" i="5"/>
  <c r="CX147" i="5"/>
  <c r="BR195" i="5"/>
  <c r="CX195" i="5"/>
  <c r="CX239" i="5"/>
  <c r="BR239" i="5"/>
  <c r="CX220" i="5"/>
  <c r="BR220" i="5"/>
  <c r="CX289" i="5"/>
  <c r="BR289" i="5"/>
  <c r="BR331" i="5"/>
  <c r="CX331" i="5"/>
  <c r="BR305" i="5"/>
  <c r="CX305" i="5"/>
  <c r="CX418" i="5"/>
  <c r="BR418" i="5"/>
  <c r="CX300" i="5"/>
  <c r="BR300" i="5"/>
  <c r="CX346" i="5"/>
  <c r="BR346" i="5"/>
  <c r="CX362" i="5"/>
  <c r="BR362" i="5"/>
  <c r="CX388" i="5"/>
  <c r="BR388" i="5"/>
  <c r="CX412" i="5"/>
  <c r="BR412" i="5"/>
  <c r="CX437" i="5"/>
  <c r="BR437" i="5"/>
  <c r="CX383" i="5"/>
  <c r="BR383" i="5"/>
  <c r="CX407" i="5"/>
  <c r="BR407" i="5"/>
  <c r="BR456" i="5"/>
  <c r="CX456" i="5"/>
  <c r="BR453" i="5"/>
  <c r="CX453" i="5"/>
  <c r="BR487" i="5"/>
  <c r="CX487" i="5"/>
  <c r="BR508" i="5"/>
  <c r="CX508" i="5"/>
  <c r="CX588" i="5"/>
  <c r="BR588" i="5"/>
  <c r="CX602" i="5"/>
  <c r="BR602" i="5"/>
  <c r="CX596" i="5"/>
  <c r="BR596" i="5"/>
  <c r="CX580" i="5"/>
  <c r="BR580" i="5"/>
  <c r="BR606" i="5"/>
  <c r="CX606" i="5"/>
  <c r="BR660" i="5"/>
  <c r="CX660" i="5"/>
  <c r="CX649" i="5"/>
  <c r="BR649" i="5"/>
  <c r="BR680" i="5"/>
  <c r="CX680" i="5"/>
  <c r="CX742" i="5"/>
  <c r="BR742" i="5"/>
  <c r="CX696" i="5"/>
  <c r="BR696" i="5"/>
  <c r="BR764" i="5"/>
  <c r="CX764" i="5"/>
  <c r="CX685" i="5"/>
  <c r="BR685" i="5"/>
  <c r="CX778" i="5"/>
  <c r="BR778" i="5"/>
  <c r="BR860" i="5"/>
  <c r="CX860" i="5"/>
  <c r="BR835" i="5"/>
  <c r="CX835" i="5"/>
  <c r="CX842" i="5"/>
  <c r="BR842" i="5"/>
  <c r="CX908" i="5"/>
  <c r="BR908" i="5"/>
  <c r="BR916" i="5"/>
  <c r="CX916" i="5"/>
  <c r="CX887" i="5"/>
  <c r="BR887" i="5"/>
  <c r="CX931" i="5"/>
  <c r="BR931" i="5"/>
  <c r="BR956" i="5"/>
  <c r="CX956" i="5"/>
  <c r="CX972" i="5"/>
  <c r="BR972" i="5"/>
  <c r="BR1005" i="5"/>
  <c r="CX1005" i="5"/>
  <c r="BG24" i="5"/>
  <c r="CM24" i="5"/>
  <c r="BG48" i="5"/>
  <c r="CM48" i="5"/>
  <c r="BG72" i="5"/>
  <c r="CM72" i="5"/>
  <c r="BG81" i="5"/>
  <c r="CM81" i="5"/>
  <c r="CM134" i="5"/>
  <c r="BG134" i="5"/>
  <c r="CM120" i="5"/>
  <c r="BG120" i="5"/>
  <c r="BG31" i="5"/>
  <c r="CM31" i="5"/>
  <c r="BG55" i="5"/>
  <c r="CM55" i="5"/>
  <c r="BG151" i="5"/>
  <c r="CM151" i="5"/>
  <c r="BG109" i="5"/>
  <c r="CM109" i="5"/>
  <c r="BG246" i="5"/>
  <c r="CM246" i="5"/>
  <c r="BG179" i="5"/>
  <c r="CM179" i="5"/>
  <c r="BG215" i="5"/>
  <c r="CM215" i="5"/>
  <c r="BG222" i="5"/>
  <c r="CM222" i="5"/>
  <c r="CM292" i="5"/>
  <c r="BG292" i="5"/>
  <c r="BG293" i="5"/>
  <c r="CM293" i="5"/>
  <c r="BG275" i="5"/>
  <c r="CM275" i="5"/>
  <c r="BG353" i="5"/>
  <c r="CM353" i="5"/>
  <c r="BG351" i="5"/>
  <c r="CM351" i="5"/>
  <c r="BG405" i="5"/>
  <c r="CM405" i="5"/>
  <c r="BG411" i="5"/>
  <c r="CM411" i="5"/>
  <c r="BG399" i="5"/>
  <c r="CM399" i="5"/>
  <c r="CM404" i="5"/>
  <c r="BG404" i="5"/>
  <c r="BG422" i="5"/>
  <c r="CM422" i="5"/>
  <c r="BG461" i="5"/>
  <c r="CM461" i="5"/>
  <c r="BG452" i="5"/>
  <c r="CM452" i="5"/>
  <c r="BG542" i="5"/>
  <c r="CM542" i="5"/>
  <c r="BG483" i="5"/>
  <c r="CM483" i="5"/>
  <c r="CM543" i="5"/>
  <c r="BG543" i="5"/>
  <c r="BG487" i="5"/>
  <c r="CM487" i="5"/>
  <c r="BG524" i="5"/>
  <c r="CM524" i="5"/>
  <c r="CM553" i="5"/>
  <c r="BG553" i="5"/>
  <c r="CM633" i="5"/>
  <c r="BG633" i="5"/>
  <c r="BG620" i="5"/>
  <c r="CM620" i="5"/>
  <c r="BG663" i="5"/>
  <c r="CM663" i="5"/>
  <c r="BG685" i="5"/>
  <c r="CM685" i="5"/>
  <c r="CM686" i="5"/>
  <c r="BG686" i="5"/>
  <c r="CM724" i="5"/>
  <c r="BG724" i="5"/>
  <c r="CM650" i="5"/>
  <c r="BG650" i="5"/>
  <c r="CM779" i="5"/>
  <c r="BG779" i="5"/>
  <c r="CM896" i="5"/>
  <c r="BG896" i="5"/>
  <c r="CM754" i="5"/>
  <c r="BG754" i="5"/>
  <c r="BG778" i="5"/>
  <c r="CM778" i="5"/>
  <c r="CM884" i="5"/>
  <c r="BG884" i="5"/>
  <c r="CM922" i="5"/>
  <c r="BG922" i="5"/>
  <c r="CM937" i="5"/>
  <c r="BG937" i="5"/>
  <c r="CM936" i="5"/>
  <c r="BG936" i="5"/>
  <c r="BG930" i="5"/>
  <c r="CM930" i="5"/>
  <c r="BG947" i="5"/>
  <c r="CM947" i="5"/>
  <c r="CM989" i="5"/>
  <c r="BG989" i="5"/>
  <c r="BG1012" i="5"/>
  <c r="CM1012" i="5"/>
  <c r="BR132" i="5"/>
  <c r="CX132" i="5"/>
  <c r="CX101" i="5"/>
  <c r="BR101" i="5"/>
  <c r="CB40" i="5"/>
  <c r="AV40" i="5"/>
  <c r="AV45" i="5"/>
  <c r="CB45" i="5"/>
  <c r="CB32" i="5"/>
  <c r="AV32" i="5"/>
  <c r="AV65" i="5"/>
  <c r="CB65" i="5"/>
  <c r="CB24" i="5"/>
  <c r="AV24" i="5"/>
  <c r="AV184" i="5"/>
  <c r="CB184" i="5"/>
  <c r="CB120" i="5"/>
  <c r="AV120" i="5"/>
  <c r="AV250" i="5"/>
  <c r="CB250" i="5"/>
  <c r="CB64" i="5"/>
  <c r="AV64" i="5"/>
  <c r="AV130" i="5"/>
  <c r="CB130" i="5"/>
  <c r="CB227" i="5"/>
  <c r="AV227" i="5"/>
  <c r="CB119" i="5"/>
  <c r="AV119" i="5"/>
  <c r="CB279" i="5"/>
  <c r="AV279" i="5"/>
  <c r="CB213" i="5"/>
  <c r="AV213" i="5"/>
  <c r="AV196" i="5"/>
  <c r="CB196" i="5"/>
  <c r="CB233" i="5"/>
  <c r="AV233" i="5"/>
  <c r="AV218" i="5"/>
  <c r="CB218" i="5"/>
  <c r="AV315" i="5"/>
  <c r="CB315" i="5"/>
  <c r="AV317" i="5"/>
  <c r="CB317" i="5"/>
  <c r="AV222" i="5"/>
  <c r="CB222" i="5"/>
  <c r="AV269" i="5"/>
  <c r="CB269" i="5"/>
  <c r="AV318" i="5"/>
  <c r="CB318" i="5"/>
  <c r="AV313" i="5"/>
  <c r="CB313" i="5"/>
  <c r="AV297" i="5"/>
  <c r="CB297" i="5"/>
  <c r="CB363" i="5"/>
  <c r="AV363" i="5"/>
  <c r="AV364" i="5"/>
  <c r="CB364" i="5"/>
  <c r="AV337" i="5"/>
  <c r="CB337" i="5"/>
  <c r="AV362" i="5"/>
  <c r="CB362" i="5"/>
  <c r="AV451" i="5"/>
  <c r="CB451" i="5"/>
  <c r="AV389" i="5"/>
  <c r="CB389" i="5"/>
  <c r="AV413" i="5"/>
  <c r="CB413" i="5"/>
  <c r="CB476" i="5"/>
  <c r="AV476" i="5"/>
  <c r="AV536" i="5"/>
  <c r="CB536" i="5"/>
  <c r="AV456" i="5"/>
  <c r="CB456" i="5"/>
  <c r="AV511" i="5"/>
  <c r="CB511" i="5"/>
  <c r="CB555" i="5"/>
  <c r="AV555" i="5"/>
  <c r="AV483" i="5"/>
  <c r="CB483" i="5"/>
  <c r="CB567" i="5"/>
  <c r="AV567" i="5"/>
  <c r="CB560" i="5"/>
  <c r="AV560" i="5"/>
  <c r="CB584" i="5"/>
  <c r="AV584" i="5"/>
  <c r="CB624" i="5"/>
  <c r="AV624" i="5"/>
  <c r="CB724" i="5"/>
  <c r="AV724" i="5"/>
  <c r="CB647" i="5"/>
  <c r="AV647" i="5"/>
  <c r="AV745" i="5"/>
  <c r="CB745" i="5"/>
  <c r="CB748" i="5"/>
  <c r="AV748" i="5"/>
  <c r="CB730" i="5"/>
  <c r="AV730" i="5"/>
  <c r="AV758" i="5"/>
  <c r="CB758" i="5"/>
  <c r="AV739" i="5"/>
  <c r="CB739" i="5"/>
  <c r="CB663" i="5"/>
  <c r="AV663" i="5"/>
  <c r="CB687" i="5"/>
  <c r="AV687" i="5"/>
  <c r="CB711" i="5"/>
  <c r="AV711" i="5"/>
  <c r="CB834" i="5"/>
  <c r="AV834" i="5"/>
  <c r="CB805" i="5"/>
  <c r="AV805" i="5"/>
  <c r="AV876" i="5"/>
  <c r="CB876" i="5"/>
  <c r="CB883" i="5"/>
  <c r="AV883" i="5"/>
  <c r="AV858" i="5"/>
  <c r="CB858" i="5"/>
  <c r="AV898" i="5"/>
  <c r="CB898" i="5"/>
  <c r="AV964" i="5"/>
  <c r="CB964" i="5"/>
  <c r="CB1005" i="5"/>
  <c r="AV1005" i="5"/>
  <c r="AV998" i="5"/>
  <c r="CB998" i="5"/>
  <c r="BG113" i="5"/>
  <c r="CM113" i="5"/>
  <c r="BR52" i="5"/>
  <c r="CX52" i="5"/>
  <c r="BR58" i="5"/>
  <c r="CX58" i="5"/>
  <c r="BR50" i="5"/>
  <c r="CX50" i="5"/>
  <c r="BR42" i="5"/>
  <c r="CX42" i="5"/>
  <c r="BR56" i="5"/>
  <c r="CX56" i="5"/>
  <c r="CX164" i="5"/>
  <c r="BR164" i="5"/>
  <c r="CX96" i="5"/>
  <c r="BR96" i="5"/>
  <c r="BR53" i="5"/>
  <c r="CX53" i="5"/>
  <c r="BR77" i="5"/>
  <c r="CX77" i="5"/>
  <c r="CX182" i="5"/>
  <c r="BR182" i="5"/>
  <c r="CX186" i="5"/>
  <c r="BR186" i="5"/>
  <c r="CX212" i="5"/>
  <c r="BR212" i="5"/>
  <c r="BR309" i="5"/>
  <c r="CX309" i="5"/>
  <c r="BR125" i="5"/>
  <c r="CX125" i="5"/>
  <c r="BR197" i="5"/>
  <c r="CX197" i="5"/>
  <c r="BR359" i="5"/>
  <c r="CX359" i="5"/>
  <c r="CX241" i="5"/>
  <c r="BR241" i="5"/>
  <c r="BR222" i="5"/>
  <c r="CX222" i="5"/>
  <c r="CX242" i="5"/>
  <c r="BR242" i="5"/>
  <c r="CX266" i="5"/>
  <c r="BR266" i="5"/>
  <c r="CX265" i="5"/>
  <c r="BR265" i="5"/>
  <c r="BR277" i="5"/>
  <c r="CX277" i="5"/>
  <c r="BR278" i="5"/>
  <c r="CX278" i="5"/>
  <c r="CX374" i="5"/>
  <c r="BR374" i="5"/>
  <c r="CX390" i="5"/>
  <c r="BR390" i="5"/>
  <c r="CX414" i="5"/>
  <c r="BR414" i="5"/>
  <c r="CX361" i="5"/>
  <c r="BR361" i="5"/>
  <c r="CX385" i="5"/>
  <c r="BR385" i="5"/>
  <c r="CX409" i="5"/>
  <c r="BR409" i="5"/>
  <c r="CX422" i="5"/>
  <c r="BR422" i="5"/>
  <c r="CX546" i="5"/>
  <c r="BR546" i="5"/>
  <c r="CX495" i="5"/>
  <c r="BR495" i="5"/>
  <c r="BR564" i="5"/>
  <c r="CX564" i="5"/>
  <c r="BR452" i="5"/>
  <c r="CX452" i="5"/>
  <c r="CX478" i="5"/>
  <c r="BR478" i="5"/>
  <c r="BR477" i="5"/>
  <c r="CX477" i="5"/>
  <c r="CX535" i="5"/>
  <c r="BR535" i="5"/>
  <c r="BR644" i="5"/>
  <c r="CX644" i="5"/>
  <c r="BR556" i="5"/>
  <c r="CX556" i="5"/>
  <c r="CX625" i="5"/>
  <c r="BR625" i="5"/>
  <c r="CX592" i="5"/>
  <c r="BR592" i="5"/>
  <c r="CX706" i="5"/>
  <c r="BR706" i="5"/>
  <c r="CX639" i="5"/>
  <c r="BR639" i="5"/>
  <c r="CX653" i="5"/>
  <c r="BR653" i="5"/>
  <c r="BR722" i="5"/>
  <c r="CX722" i="5"/>
  <c r="CX740" i="5"/>
  <c r="BR740" i="5"/>
  <c r="BR687" i="5"/>
  <c r="CX687" i="5"/>
  <c r="BR816" i="5"/>
  <c r="CX816" i="5"/>
  <c r="CX853" i="5"/>
  <c r="BR853" i="5"/>
  <c r="BR839" i="5"/>
  <c r="CX839" i="5"/>
  <c r="CX846" i="5"/>
  <c r="BR846" i="5"/>
  <c r="CX973" i="5"/>
  <c r="BR973" i="5"/>
  <c r="BR868" i="5"/>
  <c r="CX868" i="5"/>
  <c r="BR936" i="5"/>
  <c r="CX936" i="5"/>
  <c r="CX889" i="5"/>
  <c r="BR889" i="5"/>
  <c r="BR980" i="5"/>
  <c r="CX980" i="5"/>
  <c r="BR947" i="5"/>
  <c r="CX947" i="5"/>
  <c r="CX999" i="5"/>
  <c r="BR999" i="5"/>
  <c r="CX997" i="5"/>
  <c r="BR997" i="5"/>
  <c r="CM132" i="5"/>
  <c r="BG132" i="5"/>
  <c r="BG26" i="5"/>
  <c r="CM26" i="5"/>
  <c r="CM50" i="5"/>
  <c r="BG50" i="5"/>
  <c r="BG74" i="5"/>
  <c r="CM74" i="5"/>
  <c r="CM107" i="5"/>
  <c r="BG107" i="5"/>
  <c r="CM152" i="5"/>
  <c r="BG152" i="5"/>
  <c r="BG125" i="5"/>
  <c r="CM125" i="5"/>
  <c r="BG33" i="5"/>
  <c r="CM33" i="5"/>
  <c r="BG57" i="5"/>
  <c r="CM57" i="5"/>
  <c r="CM163" i="5"/>
  <c r="BG163" i="5"/>
  <c r="CM118" i="5"/>
  <c r="BG118" i="5"/>
  <c r="CM289" i="5"/>
  <c r="BG289" i="5"/>
  <c r="BG230" i="5"/>
  <c r="CM230" i="5"/>
  <c r="BG231" i="5"/>
  <c r="CM231" i="5"/>
  <c r="BG234" i="5"/>
  <c r="CM234" i="5"/>
  <c r="BG320" i="5"/>
  <c r="CM320" i="5"/>
  <c r="BG279" i="5"/>
  <c r="CM279" i="5"/>
  <c r="CM272" i="5"/>
  <c r="BG272" i="5"/>
  <c r="BG376" i="5"/>
  <c r="CM376" i="5"/>
  <c r="BG364" i="5"/>
  <c r="CM364" i="5"/>
  <c r="CM437" i="5"/>
  <c r="BG437" i="5"/>
  <c r="CM346" i="5"/>
  <c r="BG346" i="5"/>
  <c r="BG417" i="5"/>
  <c r="CM417" i="5"/>
  <c r="BG409" i="5"/>
  <c r="CM409" i="5"/>
  <c r="BG381" i="5"/>
  <c r="CM381" i="5"/>
  <c r="CM382" i="5"/>
  <c r="BG382" i="5"/>
  <c r="CM406" i="5"/>
  <c r="BG406" i="5"/>
  <c r="CM427" i="5"/>
  <c r="BG427" i="5"/>
  <c r="BG425" i="5"/>
  <c r="CM425" i="5"/>
  <c r="BG628" i="5"/>
  <c r="CM628" i="5"/>
  <c r="CM557" i="5"/>
  <c r="BG557" i="5"/>
  <c r="BG526" i="5"/>
  <c r="CM526" i="5"/>
  <c r="BG546" i="5"/>
  <c r="CM546" i="5"/>
  <c r="CM577" i="5"/>
  <c r="BG577" i="5"/>
  <c r="BG578" i="5"/>
  <c r="CM578" i="5"/>
  <c r="CM696" i="5"/>
  <c r="BG696" i="5"/>
  <c r="CM692" i="5"/>
  <c r="BG692" i="5"/>
  <c r="BG668" i="5"/>
  <c r="CM668" i="5"/>
  <c r="CM767" i="5"/>
  <c r="BG767" i="5"/>
  <c r="BG654" i="5"/>
  <c r="CM654" i="5"/>
  <c r="CM765" i="5"/>
  <c r="BG765" i="5"/>
  <c r="BG793" i="5"/>
  <c r="CM793" i="5"/>
  <c r="CM880" i="5"/>
  <c r="BG880" i="5"/>
  <c r="BG691" i="5"/>
  <c r="CM691" i="5"/>
  <c r="BG817" i="5"/>
  <c r="CM817" i="5"/>
  <c r="CM892" i="5"/>
  <c r="BG892" i="5"/>
  <c r="CM895" i="5"/>
  <c r="BG895" i="5"/>
  <c r="CM916" i="5"/>
  <c r="BG916" i="5"/>
  <c r="CM908" i="5"/>
  <c r="BG908" i="5"/>
  <c r="BG925" i="5"/>
  <c r="CM925" i="5"/>
  <c r="BG934" i="5"/>
  <c r="CM934" i="5"/>
  <c r="CM967" i="5"/>
  <c r="BG967" i="5"/>
  <c r="CM992" i="5"/>
  <c r="BG992" i="5"/>
  <c r="C11" i="3"/>
  <c r="C13" i="3"/>
  <c r="D9" i="3"/>
  <c r="CN108" i="5"/>
  <c r="BH108" i="5"/>
  <c r="CB48" i="5"/>
  <c r="AV48" i="5"/>
  <c r="AV53" i="5"/>
  <c r="CB53" i="5"/>
  <c r="CB58" i="5"/>
  <c r="AV58" i="5"/>
  <c r="AV41" i="5"/>
  <c r="CB41" i="5"/>
  <c r="CB203" i="5"/>
  <c r="AV203" i="5"/>
  <c r="CB125" i="5"/>
  <c r="AV125" i="5"/>
  <c r="AV263" i="5"/>
  <c r="CB263" i="5"/>
  <c r="CB66" i="5"/>
  <c r="AV66" i="5"/>
  <c r="CB132" i="5"/>
  <c r="AV132" i="5"/>
  <c r="AV124" i="5"/>
  <c r="CB124" i="5"/>
  <c r="CB155" i="5"/>
  <c r="AV155" i="5"/>
  <c r="AV192" i="5"/>
  <c r="CB192" i="5"/>
  <c r="AV261" i="5"/>
  <c r="CB261" i="5"/>
  <c r="AV200" i="5"/>
  <c r="CB200" i="5"/>
  <c r="AV242" i="5"/>
  <c r="CB242" i="5"/>
  <c r="AV256" i="5"/>
  <c r="CB256" i="5"/>
  <c r="AV246" i="5"/>
  <c r="CB246" i="5"/>
  <c r="AV224" i="5"/>
  <c r="CB224" i="5"/>
  <c r="CB283" i="5"/>
  <c r="AV283" i="5"/>
  <c r="AV320" i="5"/>
  <c r="CB320" i="5"/>
  <c r="AV368" i="5"/>
  <c r="CB368" i="5"/>
  <c r="CB308" i="5"/>
  <c r="AV308" i="5"/>
  <c r="AV342" i="5"/>
  <c r="CB342" i="5"/>
  <c r="CB440" i="5"/>
  <c r="AV440" i="5"/>
  <c r="AV370" i="5"/>
  <c r="CB370" i="5"/>
  <c r="CB369" i="5"/>
  <c r="AV369" i="5"/>
  <c r="CB367" i="5"/>
  <c r="AV367" i="5"/>
  <c r="CB452" i="5"/>
  <c r="AV452" i="5"/>
  <c r="AV391" i="5"/>
  <c r="CB391" i="5"/>
  <c r="AV415" i="5"/>
  <c r="CB415" i="5"/>
  <c r="CB472" i="5"/>
  <c r="AV472" i="5"/>
  <c r="AV458" i="5"/>
  <c r="CB458" i="5"/>
  <c r="CB484" i="5"/>
  <c r="AV484" i="5"/>
  <c r="AV495" i="5"/>
  <c r="CB495" i="5"/>
  <c r="CB520" i="5"/>
  <c r="AV520" i="5"/>
  <c r="AV532" i="5"/>
  <c r="CB532" i="5"/>
  <c r="AV543" i="5"/>
  <c r="CB543" i="5"/>
  <c r="AV562" i="5"/>
  <c r="CB562" i="5"/>
  <c r="CB586" i="5"/>
  <c r="AV586" i="5"/>
  <c r="CB633" i="5"/>
  <c r="AV633" i="5"/>
  <c r="AV638" i="5"/>
  <c r="CB638" i="5"/>
  <c r="CB626" i="5"/>
  <c r="AV626" i="5"/>
  <c r="CB649" i="5"/>
  <c r="AV649" i="5"/>
  <c r="AV696" i="5"/>
  <c r="CB696" i="5"/>
  <c r="AV682" i="5"/>
  <c r="CB682" i="5"/>
  <c r="CB842" i="5"/>
  <c r="AV842" i="5"/>
  <c r="AV756" i="5"/>
  <c r="CB756" i="5"/>
  <c r="AV740" i="5"/>
  <c r="CB740" i="5"/>
  <c r="CB689" i="5"/>
  <c r="AV689" i="5"/>
  <c r="CB754" i="5"/>
  <c r="AV754" i="5"/>
  <c r="CB831" i="5"/>
  <c r="AV831" i="5"/>
  <c r="AV866" i="5"/>
  <c r="CB866" i="5"/>
  <c r="AV857" i="5"/>
  <c r="CB857" i="5"/>
  <c r="CB865" i="5"/>
  <c r="AV865" i="5"/>
  <c r="AV946" i="5"/>
  <c r="CB946" i="5"/>
  <c r="CB887" i="5"/>
  <c r="AV887" i="5"/>
  <c r="CB867" i="5"/>
  <c r="AV867" i="5"/>
  <c r="AV902" i="5"/>
  <c r="CB902" i="5"/>
  <c r="CB937" i="5"/>
  <c r="AV937" i="5"/>
  <c r="CB929" i="5"/>
  <c r="AV929" i="5"/>
  <c r="AV978" i="5"/>
  <c r="CB978" i="5"/>
  <c r="CB963" i="5"/>
  <c r="AV963" i="5"/>
  <c r="BR72" i="5"/>
  <c r="CX72" i="5"/>
  <c r="BR48" i="5"/>
  <c r="CX48" i="5"/>
  <c r="CX196" i="5"/>
  <c r="BR196" i="5"/>
  <c r="BR148" i="5"/>
  <c r="CX148" i="5"/>
  <c r="CX102" i="5"/>
  <c r="BR102" i="5"/>
  <c r="CX211" i="5"/>
  <c r="BR211" i="5"/>
  <c r="BR194" i="5"/>
  <c r="CX194" i="5"/>
  <c r="CX295" i="5"/>
  <c r="BR295" i="5"/>
  <c r="BR199" i="5"/>
  <c r="CX199" i="5"/>
  <c r="CX219" i="5"/>
  <c r="BR219" i="5"/>
  <c r="CX224" i="5"/>
  <c r="BR224" i="5"/>
  <c r="CX268" i="5"/>
  <c r="BR268" i="5"/>
  <c r="CX267" i="5"/>
  <c r="BR267" i="5"/>
  <c r="CX303" i="5"/>
  <c r="BR303" i="5"/>
  <c r="BR280" i="5"/>
  <c r="CX280" i="5"/>
  <c r="CX378" i="5"/>
  <c r="BR378" i="5"/>
  <c r="CX392" i="5"/>
  <c r="BR392" i="5"/>
  <c r="CX416" i="5"/>
  <c r="BR416" i="5"/>
  <c r="CX363" i="5"/>
  <c r="BR363" i="5"/>
  <c r="CX387" i="5"/>
  <c r="BR387" i="5"/>
  <c r="CX411" i="5"/>
  <c r="BR411" i="5"/>
  <c r="CX463" i="5"/>
  <c r="BR463" i="5"/>
  <c r="CX470" i="5"/>
  <c r="BR470" i="5"/>
  <c r="CX454" i="5"/>
  <c r="BR454" i="5"/>
  <c r="BR483" i="5"/>
  <c r="CX483" i="5"/>
  <c r="BR512" i="5"/>
  <c r="CX512" i="5"/>
  <c r="BR550" i="5"/>
  <c r="CX550" i="5"/>
  <c r="BR554" i="5"/>
  <c r="CX554" i="5"/>
  <c r="BR626" i="5"/>
  <c r="CX626" i="5"/>
  <c r="BR614" i="5"/>
  <c r="CX614" i="5"/>
  <c r="BR565" i="5"/>
  <c r="CX565" i="5"/>
  <c r="CX631" i="5"/>
  <c r="BR631" i="5"/>
  <c r="CX636" i="5"/>
  <c r="BR636" i="5"/>
  <c r="CX651" i="5"/>
  <c r="BR651" i="5"/>
  <c r="CX655" i="5"/>
  <c r="BR655" i="5"/>
  <c r="CX710" i="5"/>
  <c r="BR710" i="5"/>
  <c r="CX754" i="5"/>
  <c r="BR754" i="5"/>
  <c r="BR808" i="5"/>
  <c r="CX808" i="5"/>
  <c r="BR843" i="5"/>
  <c r="CX843" i="5"/>
  <c r="CX858" i="5"/>
  <c r="BR858" i="5"/>
  <c r="CX851" i="5"/>
  <c r="BR851" i="5"/>
  <c r="CX867" i="5"/>
  <c r="BR867" i="5"/>
  <c r="CX891" i="5"/>
  <c r="BR891" i="5"/>
  <c r="BR927" i="5"/>
  <c r="CX927" i="5"/>
  <c r="BR955" i="5"/>
  <c r="CX955" i="5"/>
  <c r="CX967" i="5"/>
  <c r="BR967" i="5"/>
  <c r="CX1010" i="5"/>
  <c r="BR1010" i="5"/>
  <c r="CM136" i="5"/>
  <c r="BG136" i="5"/>
  <c r="BG137" i="5"/>
  <c r="CM137" i="5"/>
  <c r="BG28" i="5"/>
  <c r="CM28" i="5"/>
  <c r="BG52" i="5"/>
  <c r="CM52" i="5"/>
  <c r="BG76" i="5"/>
  <c r="CM76" i="5"/>
  <c r="CM115" i="5"/>
  <c r="BG115" i="5"/>
  <c r="CM162" i="5"/>
  <c r="BG162" i="5"/>
  <c r="BG141" i="5"/>
  <c r="CM141" i="5"/>
  <c r="CM35" i="5"/>
  <c r="BG35" i="5"/>
  <c r="BG59" i="5"/>
  <c r="CM59" i="5"/>
  <c r="CM93" i="5"/>
  <c r="BG93" i="5"/>
  <c r="CM175" i="5"/>
  <c r="BG175" i="5"/>
  <c r="CM130" i="5"/>
  <c r="BG130" i="5"/>
  <c r="CM188" i="5"/>
  <c r="BG188" i="5"/>
  <c r="BG240" i="5"/>
  <c r="CM240" i="5"/>
  <c r="CM209" i="5"/>
  <c r="BG209" i="5"/>
  <c r="BG224" i="5"/>
  <c r="CM224" i="5"/>
  <c r="BG238" i="5"/>
  <c r="CM238" i="5"/>
  <c r="CM206" i="5"/>
  <c r="BG206" i="5"/>
  <c r="CM243" i="5"/>
  <c r="BG243" i="5"/>
  <c r="CM253" i="5"/>
  <c r="BG253" i="5"/>
  <c r="CM280" i="5"/>
  <c r="BG280" i="5"/>
  <c r="BG348" i="5"/>
  <c r="CM348" i="5"/>
  <c r="CM360" i="5"/>
  <c r="BG360" i="5"/>
  <c r="BG415" i="5"/>
  <c r="CM415" i="5"/>
  <c r="CM429" i="5"/>
  <c r="BG429" i="5"/>
  <c r="BG384" i="5"/>
  <c r="CM384" i="5"/>
  <c r="CM408" i="5"/>
  <c r="BG408" i="5"/>
  <c r="CM439" i="5"/>
  <c r="BG439" i="5"/>
  <c r="BG434" i="5"/>
  <c r="CM434" i="5"/>
  <c r="BG550" i="5"/>
  <c r="CM550" i="5"/>
  <c r="BG545" i="5"/>
  <c r="CM545" i="5"/>
  <c r="CM490" i="5"/>
  <c r="BG490" i="5"/>
  <c r="CM475" i="5"/>
  <c r="BG475" i="5"/>
  <c r="BG592" i="5"/>
  <c r="CM592" i="5"/>
  <c r="CM523" i="5"/>
  <c r="BG523" i="5"/>
  <c r="BG580" i="5"/>
  <c r="CM580" i="5"/>
  <c r="BG586" i="5"/>
  <c r="CM586" i="5"/>
  <c r="BG641" i="5"/>
  <c r="CM641" i="5"/>
  <c r="BG616" i="5"/>
  <c r="CM616" i="5"/>
  <c r="BG657" i="5"/>
  <c r="CM657" i="5"/>
  <c r="CM730" i="5"/>
  <c r="BG730" i="5"/>
  <c r="CM698" i="5"/>
  <c r="BG698" i="5"/>
  <c r="CM722" i="5"/>
  <c r="BG722" i="5"/>
  <c r="BG688" i="5"/>
  <c r="CM688" i="5"/>
  <c r="BG886" i="5"/>
  <c r="CM886" i="5"/>
  <c r="BG693" i="5"/>
  <c r="CM693" i="5"/>
  <c r="BG717" i="5"/>
  <c r="CM717" i="5"/>
  <c r="BG797" i="5"/>
  <c r="CM797" i="5"/>
  <c r="BG827" i="5"/>
  <c r="CM827" i="5"/>
  <c r="BG898" i="5"/>
  <c r="CM898" i="5"/>
  <c r="BG853" i="5"/>
  <c r="CM853" i="5"/>
  <c r="BG849" i="5"/>
  <c r="CM849" i="5"/>
  <c r="CM973" i="5"/>
  <c r="BG973" i="5"/>
  <c r="BG951" i="5"/>
  <c r="CM951" i="5"/>
  <c r="CM995" i="5"/>
  <c r="BG995" i="5"/>
  <c r="CM1009" i="5"/>
  <c r="BG1009" i="5"/>
  <c r="BR24" i="5"/>
  <c r="CX24" i="5"/>
  <c r="BR54" i="5"/>
  <c r="CX54" i="5"/>
  <c r="CM90" i="5"/>
  <c r="BG90" i="5"/>
  <c r="BR74" i="5"/>
  <c r="CX74" i="5"/>
  <c r="CB56" i="5"/>
  <c r="AV56" i="5"/>
  <c r="CB83" i="5"/>
  <c r="AV83" i="5"/>
  <c r="AV69" i="5"/>
  <c r="CB69" i="5"/>
  <c r="CB18" i="5"/>
  <c r="AV18" i="5"/>
  <c r="AV49" i="5"/>
  <c r="CB49" i="5"/>
  <c r="CB84" i="5"/>
  <c r="AV84" i="5"/>
  <c r="AV150" i="5"/>
  <c r="CB150" i="5"/>
  <c r="CB68" i="5"/>
  <c r="AV68" i="5"/>
  <c r="CB137" i="5"/>
  <c r="AV137" i="5"/>
  <c r="AV142" i="5"/>
  <c r="CB142" i="5"/>
  <c r="AV140" i="5"/>
  <c r="CB140" i="5"/>
  <c r="CB167" i="5"/>
  <c r="AV167" i="5"/>
  <c r="CB81" i="5"/>
  <c r="AV81" i="5"/>
  <c r="AV204" i="5"/>
  <c r="CB204" i="5"/>
  <c r="CB235" i="5"/>
  <c r="AV235" i="5"/>
  <c r="AV273" i="5"/>
  <c r="CB273" i="5"/>
  <c r="AV253" i="5"/>
  <c r="CB253" i="5"/>
  <c r="AV226" i="5"/>
  <c r="CB226" i="5"/>
  <c r="CB326" i="5"/>
  <c r="AV326" i="5"/>
  <c r="CB418" i="5"/>
  <c r="AV418" i="5"/>
  <c r="CB375" i="5"/>
  <c r="AV375" i="5"/>
  <c r="AV376" i="5"/>
  <c r="CB376" i="5"/>
  <c r="AV341" i="5"/>
  <c r="CB341" i="5"/>
  <c r="AV374" i="5"/>
  <c r="CB374" i="5"/>
  <c r="AV421" i="5"/>
  <c r="CB421" i="5"/>
  <c r="AV393" i="5"/>
  <c r="CB393" i="5"/>
  <c r="AV417" i="5"/>
  <c r="CB417" i="5"/>
  <c r="AV447" i="5"/>
  <c r="CB447" i="5"/>
  <c r="CB481" i="5"/>
  <c r="AV481" i="5"/>
  <c r="CB460" i="5"/>
  <c r="AV460" i="5"/>
  <c r="AV503" i="5"/>
  <c r="CB503" i="5"/>
  <c r="AV533" i="5"/>
  <c r="CB533" i="5"/>
  <c r="CB540" i="5"/>
  <c r="AV540" i="5"/>
  <c r="AV564" i="5"/>
  <c r="CB564" i="5"/>
  <c r="CB588" i="5"/>
  <c r="AV588" i="5"/>
  <c r="CB635" i="5"/>
  <c r="AV635" i="5"/>
  <c r="CB643" i="5"/>
  <c r="AV643" i="5"/>
  <c r="CB628" i="5"/>
  <c r="AV628" i="5"/>
  <c r="CB654" i="5"/>
  <c r="AV654" i="5"/>
  <c r="CB704" i="5"/>
  <c r="AV704" i="5"/>
  <c r="CB690" i="5"/>
  <c r="AV690" i="5"/>
  <c r="AV708" i="5"/>
  <c r="CB708" i="5"/>
  <c r="AV751" i="5"/>
  <c r="CB751" i="5"/>
  <c r="CB667" i="5"/>
  <c r="AV667" i="5"/>
  <c r="CB691" i="5"/>
  <c r="AV691" i="5"/>
  <c r="CB715" i="5"/>
  <c r="AV715" i="5"/>
  <c r="AV956" i="5"/>
  <c r="CB956" i="5"/>
  <c r="CB861" i="5"/>
  <c r="AV861" i="5"/>
  <c r="AV936" i="5"/>
  <c r="CB936" i="5"/>
  <c r="CB891" i="5"/>
  <c r="AV891" i="5"/>
  <c r="CB920" i="5"/>
  <c r="AV920" i="5"/>
  <c r="CB932" i="5"/>
  <c r="AV932" i="5"/>
  <c r="AV960" i="5"/>
  <c r="CB960" i="5"/>
  <c r="AV980" i="5"/>
  <c r="CB980" i="5"/>
  <c r="CB977" i="5"/>
  <c r="AV977" i="5"/>
  <c r="CB990" i="5"/>
  <c r="AV990" i="5"/>
  <c r="BG117" i="5"/>
  <c r="CM117" i="5"/>
  <c r="BR18" i="5"/>
  <c r="CX18" i="5"/>
  <c r="CX108" i="5"/>
  <c r="BR108" i="5"/>
  <c r="BR160" i="5"/>
  <c r="CX160" i="5"/>
  <c r="CX110" i="5"/>
  <c r="BR110" i="5"/>
  <c r="BR57" i="5"/>
  <c r="CX57" i="5"/>
  <c r="BR88" i="5"/>
  <c r="CX88" i="5"/>
  <c r="CX217" i="5"/>
  <c r="BR217" i="5"/>
  <c r="BR198" i="5"/>
  <c r="CX198" i="5"/>
  <c r="BR243" i="5"/>
  <c r="CX243" i="5"/>
  <c r="BR105" i="5"/>
  <c r="CX105" i="5"/>
  <c r="CX129" i="5"/>
  <c r="BR129" i="5"/>
  <c r="CX153" i="5"/>
  <c r="BR153" i="5"/>
  <c r="CX177" i="5"/>
  <c r="BR177" i="5"/>
  <c r="BR201" i="5"/>
  <c r="CX201" i="5"/>
  <c r="BR221" i="5"/>
  <c r="CX221" i="5"/>
  <c r="CX285" i="5"/>
  <c r="BR285" i="5"/>
  <c r="BR226" i="5"/>
  <c r="CX226" i="5"/>
  <c r="CX246" i="5"/>
  <c r="BR246" i="5"/>
  <c r="CX270" i="5"/>
  <c r="BR270" i="5"/>
  <c r="CX269" i="5"/>
  <c r="BR269" i="5"/>
  <c r="CX322" i="5"/>
  <c r="BR322" i="5"/>
  <c r="CX348" i="5"/>
  <c r="BR348" i="5"/>
  <c r="CX282" i="5"/>
  <c r="BR282" i="5"/>
  <c r="CX306" i="5"/>
  <c r="BR306" i="5"/>
  <c r="CX382" i="5"/>
  <c r="BR382" i="5"/>
  <c r="CX394" i="5"/>
  <c r="BR394" i="5"/>
  <c r="CX431" i="5"/>
  <c r="BR431" i="5"/>
  <c r="CX365" i="5"/>
  <c r="BR365" i="5"/>
  <c r="CX389" i="5"/>
  <c r="BR389" i="5"/>
  <c r="CX413" i="5"/>
  <c r="BR413" i="5"/>
  <c r="BR464" i="5"/>
  <c r="CX464" i="5"/>
  <c r="CX462" i="5"/>
  <c r="BR462" i="5"/>
  <c r="BR506" i="5"/>
  <c r="CX506" i="5"/>
  <c r="CX529" i="5"/>
  <c r="BR529" i="5"/>
  <c r="BR576" i="5"/>
  <c r="CX576" i="5"/>
  <c r="BR610" i="5"/>
  <c r="CX610" i="5"/>
  <c r="CX543" i="5"/>
  <c r="BR543" i="5"/>
  <c r="BR612" i="5"/>
  <c r="CX612" i="5"/>
  <c r="CX624" i="5"/>
  <c r="BR624" i="5"/>
  <c r="CX638" i="5"/>
  <c r="BR638" i="5"/>
  <c r="CX659" i="5"/>
  <c r="BR659" i="5"/>
  <c r="BR692" i="5"/>
  <c r="CX692" i="5"/>
  <c r="CX686" i="5"/>
  <c r="BR686" i="5"/>
  <c r="BR716" i="5"/>
  <c r="CX716" i="5"/>
  <c r="CX675" i="5"/>
  <c r="BR675" i="5"/>
  <c r="CX756" i="5"/>
  <c r="BR756" i="5"/>
  <c r="BR781" i="5"/>
  <c r="CX781" i="5"/>
  <c r="BR691" i="5"/>
  <c r="CX691" i="5"/>
  <c r="CX758" i="5"/>
  <c r="BR758" i="5"/>
  <c r="BR767" i="5"/>
  <c r="CX767" i="5"/>
  <c r="BR870" i="5"/>
  <c r="CX870" i="5"/>
  <c r="BR847" i="5"/>
  <c r="CX847" i="5"/>
  <c r="CX909" i="5"/>
  <c r="BR909" i="5"/>
  <c r="CX869" i="5"/>
  <c r="BR869" i="5"/>
  <c r="CX964" i="5"/>
  <c r="BR964" i="5"/>
  <c r="CX995" i="5"/>
  <c r="BR995" i="5"/>
  <c r="BR1007" i="5"/>
  <c r="CX1007" i="5"/>
  <c r="CM168" i="5"/>
  <c r="BG168" i="5"/>
  <c r="BG30" i="5"/>
  <c r="CM30" i="5"/>
  <c r="BG54" i="5"/>
  <c r="CM54" i="5"/>
  <c r="BG78" i="5"/>
  <c r="CM78" i="5"/>
  <c r="CM138" i="5"/>
  <c r="BG138" i="5"/>
  <c r="CM180" i="5"/>
  <c r="BG180" i="5"/>
  <c r="BG149" i="5"/>
  <c r="CM149" i="5"/>
  <c r="CM100" i="5"/>
  <c r="BG100" i="5"/>
  <c r="CM187" i="5"/>
  <c r="BG187" i="5"/>
  <c r="CM142" i="5"/>
  <c r="BG142" i="5"/>
  <c r="CM193" i="5"/>
  <c r="BG193" i="5"/>
  <c r="CM281" i="5"/>
  <c r="BG281" i="5"/>
  <c r="BG232" i="5"/>
  <c r="CM232" i="5"/>
  <c r="BG239" i="5"/>
  <c r="CM239" i="5"/>
  <c r="CM210" i="5"/>
  <c r="BG210" i="5"/>
  <c r="BG389" i="5"/>
  <c r="CM389" i="5"/>
  <c r="CM287" i="5"/>
  <c r="BG287" i="5"/>
  <c r="CM311" i="5"/>
  <c r="BG311" i="5"/>
  <c r="BG326" i="5"/>
  <c r="CM326" i="5"/>
  <c r="BG350" i="5"/>
  <c r="CM350" i="5"/>
  <c r="CM361" i="5"/>
  <c r="BG361" i="5"/>
  <c r="CM363" i="5"/>
  <c r="BG363" i="5"/>
  <c r="CM386" i="5"/>
  <c r="BG386" i="5"/>
  <c r="CM410" i="5"/>
  <c r="BG410" i="5"/>
  <c r="CM419" i="5"/>
  <c r="BG419" i="5"/>
  <c r="BG456" i="5"/>
  <c r="CM456" i="5"/>
  <c r="BG446" i="5"/>
  <c r="CM446" i="5"/>
  <c r="BG554" i="5"/>
  <c r="CM554" i="5"/>
  <c r="BG458" i="5"/>
  <c r="CM458" i="5"/>
  <c r="BG498" i="5"/>
  <c r="CM498" i="5"/>
  <c r="CM531" i="5"/>
  <c r="BG531" i="5"/>
  <c r="BG506" i="5"/>
  <c r="CM506" i="5"/>
  <c r="CM563" i="5"/>
  <c r="BG563" i="5"/>
  <c r="CM569" i="5"/>
  <c r="BG569" i="5"/>
  <c r="BG596" i="5"/>
  <c r="CM596" i="5"/>
  <c r="BG598" i="5"/>
  <c r="CM598" i="5"/>
  <c r="BG615" i="5"/>
  <c r="CM615" i="5"/>
  <c r="BG658" i="5"/>
  <c r="CM658" i="5"/>
  <c r="BG665" i="5"/>
  <c r="CM665" i="5"/>
  <c r="CM712" i="5"/>
  <c r="BG712" i="5"/>
  <c r="BG708" i="5"/>
  <c r="CM708" i="5"/>
  <c r="CM775" i="5"/>
  <c r="BG775" i="5"/>
  <c r="BG719" i="5"/>
  <c r="CM719" i="5"/>
  <c r="BG799" i="5"/>
  <c r="CM799" i="5"/>
  <c r="CM869" i="5"/>
  <c r="BG869" i="5"/>
  <c r="BG831" i="5"/>
  <c r="CM831" i="5"/>
  <c r="BG858" i="5"/>
  <c r="CM858" i="5"/>
  <c r="BG857" i="5"/>
  <c r="CM857" i="5"/>
  <c r="CM964" i="5"/>
  <c r="BG964" i="5"/>
  <c r="BG953" i="5"/>
  <c r="CM953" i="5"/>
  <c r="BR60" i="5"/>
  <c r="CX60" i="5"/>
  <c r="CB37" i="5"/>
  <c r="AV37" i="5"/>
  <c r="CB46" i="5"/>
  <c r="AV46" i="5"/>
  <c r="CB28" i="5"/>
  <c r="AV28" i="5"/>
  <c r="AV57" i="5"/>
  <c r="CB57" i="5"/>
  <c r="CB127" i="5"/>
  <c r="AV127" i="5"/>
  <c r="CB151" i="5"/>
  <c r="AV151" i="5"/>
  <c r="CB102" i="5"/>
  <c r="AV102" i="5"/>
  <c r="CB70" i="5"/>
  <c r="AV70" i="5"/>
  <c r="CB175" i="5"/>
  <c r="AV175" i="5"/>
  <c r="AV144" i="5"/>
  <c r="CB144" i="5"/>
  <c r="AV178" i="5"/>
  <c r="CB178" i="5"/>
  <c r="AV106" i="5"/>
  <c r="CB106" i="5"/>
  <c r="CB90" i="5"/>
  <c r="AV90" i="5"/>
  <c r="AV251" i="5"/>
  <c r="CB251" i="5"/>
  <c r="AV255" i="5"/>
  <c r="CB255" i="5"/>
  <c r="CB284" i="5"/>
  <c r="AV284" i="5"/>
  <c r="CB228" i="5"/>
  <c r="AV228" i="5"/>
  <c r="AV319" i="5"/>
  <c r="CB319" i="5"/>
  <c r="AV431" i="5"/>
  <c r="CB431" i="5"/>
  <c r="CB289" i="5"/>
  <c r="AV289" i="5"/>
  <c r="AV386" i="5"/>
  <c r="CB386" i="5"/>
  <c r="AV380" i="5"/>
  <c r="CB380" i="5"/>
  <c r="AV343" i="5"/>
  <c r="CB343" i="5"/>
  <c r="AV390" i="5"/>
  <c r="CB390" i="5"/>
  <c r="AV395" i="5"/>
  <c r="CB395" i="5"/>
  <c r="AV419" i="5"/>
  <c r="CB419" i="5"/>
  <c r="AV474" i="5"/>
  <c r="CB474" i="5"/>
  <c r="AV462" i="5"/>
  <c r="CB462" i="5"/>
  <c r="AV497" i="5"/>
  <c r="CB497" i="5"/>
  <c r="CB492" i="5"/>
  <c r="AV492" i="5"/>
  <c r="AV500" i="5"/>
  <c r="CB500" i="5"/>
  <c r="AV534" i="5"/>
  <c r="CB534" i="5"/>
  <c r="CB565" i="5"/>
  <c r="AV565" i="5"/>
  <c r="CB542" i="5"/>
  <c r="AV542" i="5"/>
  <c r="CB566" i="5"/>
  <c r="AV566" i="5"/>
  <c r="CB590" i="5"/>
  <c r="AV590" i="5"/>
  <c r="CB645" i="5"/>
  <c r="AV645" i="5"/>
  <c r="AV658" i="5"/>
  <c r="CB658" i="5"/>
  <c r="AV684" i="5"/>
  <c r="CB684" i="5"/>
  <c r="CB706" i="5"/>
  <c r="AV706" i="5"/>
  <c r="AV710" i="5"/>
  <c r="CB710" i="5"/>
  <c r="CB712" i="5"/>
  <c r="AV712" i="5"/>
  <c r="AV698" i="5"/>
  <c r="CB698" i="5"/>
  <c r="AV851" i="5"/>
  <c r="CB851" i="5"/>
  <c r="AV752" i="5"/>
  <c r="CB752" i="5"/>
  <c r="CB669" i="5"/>
  <c r="AV669" i="5"/>
  <c r="CB693" i="5"/>
  <c r="AV693" i="5"/>
  <c r="CB717" i="5"/>
  <c r="AV717" i="5"/>
  <c r="CB843" i="5"/>
  <c r="AV843" i="5"/>
  <c r="CB881" i="5"/>
  <c r="AV881" i="5"/>
  <c r="CB811" i="5"/>
  <c r="AV811" i="5"/>
  <c r="AV900" i="5"/>
  <c r="CB900" i="5"/>
  <c r="CB895" i="5"/>
  <c r="AV895" i="5"/>
  <c r="AV938" i="5"/>
  <c r="CB938" i="5"/>
  <c r="CB958" i="5"/>
  <c r="AV958" i="5"/>
  <c r="AV944" i="5"/>
  <c r="CB944" i="5"/>
  <c r="CB969" i="5"/>
  <c r="AV969" i="5"/>
  <c r="AV943" i="5"/>
  <c r="CB943" i="5"/>
  <c r="AV983" i="5"/>
  <c r="CB983" i="5"/>
  <c r="CB994" i="5"/>
  <c r="AV994" i="5"/>
  <c r="BR32" i="5"/>
  <c r="CX32" i="5"/>
  <c r="CX91" i="5"/>
  <c r="BR91" i="5"/>
  <c r="BG85" i="5"/>
  <c r="CM85" i="5"/>
  <c r="CX136" i="5"/>
  <c r="BR136" i="5"/>
  <c r="CX188" i="5"/>
  <c r="BR188" i="5"/>
  <c r="BR128" i="5"/>
  <c r="CX128" i="5"/>
  <c r="BR35" i="5"/>
  <c r="CX35" i="5"/>
  <c r="BR59" i="5"/>
  <c r="CX59" i="5"/>
  <c r="CX95" i="5"/>
  <c r="BR95" i="5"/>
  <c r="BR209" i="5"/>
  <c r="CX209" i="5"/>
  <c r="BR202" i="5"/>
  <c r="CX202" i="5"/>
  <c r="CX255" i="5"/>
  <c r="BR255" i="5"/>
  <c r="BR107" i="5"/>
  <c r="CX107" i="5"/>
  <c r="BR131" i="5"/>
  <c r="CX131" i="5"/>
  <c r="CX155" i="5"/>
  <c r="BR155" i="5"/>
  <c r="BR179" i="5"/>
  <c r="CX179" i="5"/>
  <c r="BR203" i="5"/>
  <c r="CX203" i="5"/>
  <c r="BR223" i="5"/>
  <c r="CX223" i="5"/>
  <c r="BR245" i="5"/>
  <c r="CX245" i="5"/>
  <c r="BR228" i="5"/>
  <c r="CX228" i="5"/>
  <c r="BR248" i="5"/>
  <c r="CX248" i="5"/>
  <c r="CX272" i="5"/>
  <c r="BR272" i="5"/>
  <c r="CX271" i="5"/>
  <c r="BR271" i="5"/>
  <c r="BR323" i="5"/>
  <c r="CX323" i="5"/>
  <c r="CX353" i="5"/>
  <c r="BR353" i="5"/>
  <c r="CX284" i="5"/>
  <c r="BR284" i="5"/>
  <c r="CX308" i="5"/>
  <c r="BR308" i="5"/>
  <c r="BR364" i="5"/>
  <c r="CX364" i="5"/>
  <c r="CX384" i="5"/>
  <c r="BR384" i="5"/>
  <c r="CX396" i="5"/>
  <c r="BR396" i="5"/>
  <c r="CX435" i="5"/>
  <c r="BR435" i="5"/>
  <c r="CX367" i="5"/>
  <c r="BR367" i="5"/>
  <c r="CX391" i="5"/>
  <c r="BR391" i="5"/>
  <c r="CX415" i="5"/>
  <c r="BR415" i="5"/>
  <c r="CX428" i="5"/>
  <c r="BR428" i="5"/>
  <c r="BR461" i="5"/>
  <c r="CX461" i="5"/>
  <c r="CX493" i="5"/>
  <c r="BR493" i="5"/>
  <c r="BR544" i="5"/>
  <c r="CX544" i="5"/>
  <c r="CX628" i="5"/>
  <c r="BR628" i="5"/>
  <c r="BR608" i="5"/>
  <c r="CX608" i="5"/>
  <c r="CX545" i="5"/>
  <c r="BR545" i="5"/>
  <c r="BR569" i="5"/>
  <c r="CX569" i="5"/>
  <c r="BR620" i="5"/>
  <c r="CX620" i="5"/>
  <c r="CX640" i="5"/>
  <c r="BR640" i="5"/>
  <c r="BR647" i="5"/>
  <c r="CX647" i="5"/>
  <c r="BR658" i="5"/>
  <c r="CX658" i="5"/>
  <c r="CX718" i="5"/>
  <c r="BR718" i="5"/>
  <c r="CX667" i="5"/>
  <c r="BR667" i="5"/>
  <c r="BR762" i="5"/>
  <c r="CX762" i="5"/>
  <c r="BR678" i="5"/>
  <c r="CX678" i="5"/>
  <c r="CX714" i="5"/>
  <c r="BR714" i="5"/>
  <c r="CX791" i="5"/>
  <c r="BR791" i="5"/>
  <c r="CX806" i="5"/>
  <c r="BR806" i="5"/>
  <c r="BR693" i="5"/>
  <c r="CX693" i="5"/>
  <c r="CX811" i="5"/>
  <c r="BR811" i="5"/>
  <c r="BR922" i="5"/>
  <c r="CX922" i="5"/>
  <c r="BR910" i="5"/>
  <c r="CX910" i="5"/>
  <c r="CX871" i="5"/>
  <c r="BR871" i="5"/>
  <c r="CX895" i="5"/>
  <c r="BR895" i="5"/>
  <c r="BR954" i="5"/>
  <c r="CX954" i="5"/>
  <c r="BR937" i="5"/>
  <c r="CX937" i="5"/>
  <c r="BR990" i="5"/>
  <c r="CX990" i="5"/>
  <c r="BR979" i="5"/>
  <c r="CX979" i="5"/>
  <c r="CM86" i="5"/>
  <c r="BG86" i="5"/>
  <c r="CM219" i="5"/>
  <c r="BG219" i="5"/>
  <c r="CM104" i="5"/>
  <c r="BG104" i="5"/>
  <c r="CM32" i="5"/>
  <c r="BG32" i="5"/>
  <c r="BG56" i="5"/>
  <c r="CM56" i="5"/>
  <c r="BG80" i="5"/>
  <c r="CM80" i="5"/>
  <c r="CM186" i="5"/>
  <c r="BG186" i="5"/>
  <c r="CM15" i="5"/>
  <c r="BG15" i="5"/>
  <c r="CM39" i="5"/>
  <c r="BG39" i="5"/>
  <c r="CM63" i="5"/>
  <c r="BG63" i="5"/>
  <c r="CM116" i="5"/>
  <c r="BG116" i="5"/>
  <c r="CM197" i="5"/>
  <c r="BG197" i="5"/>
  <c r="CM154" i="5"/>
  <c r="BG154" i="5"/>
  <c r="CM205" i="5"/>
  <c r="BG205" i="5"/>
  <c r="CM283" i="5"/>
  <c r="BG283" i="5"/>
  <c r="CM184" i="5"/>
  <c r="BG184" i="5"/>
  <c r="BG247" i="5"/>
  <c r="CM247" i="5"/>
  <c r="BG297" i="5"/>
  <c r="CM297" i="5"/>
  <c r="CM214" i="5"/>
  <c r="BG214" i="5"/>
  <c r="BG271" i="5"/>
  <c r="CM271" i="5"/>
  <c r="CM286" i="5"/>
  <c r="BG286" i="5"/>
  <c r="CM245" i="5"/>
  <c r="BG245" i="5"/>
  <c r="BG318" i="5"/>
  <c r="CM318" i="5"/>
  <c r="BG288" i="5"/>
  <c r="CM288" i="5"/>
  <c r="BG343" i="5"/>
  <c r="CM343" i="5"/>
  <c r="CM369" i="5"/>
  <c r="BG369" i="5"/>
  <c r="CM328" i="5"/>
  <c r="BG328" i="5"/>
  <c r="BG385" i="5"/>
  <c r="CM385" i="5"/>
  <c r="CM443" i="5"/>
  <c r="BG443" i="5"/>
  <c r="CM370" i="5"/>
  <c r="BG370" i="5"/>
  <c r="CM388" i="5"/>
  <c r="BG388" i="5"/>
  <c r="CM412" i="5"/>
  <c r="BG412" i="5"/>
  <c r="CM472" i="5"/>
  <c r="BG472" i="5"/>
  <c r="BG464" i="5"/>
  <c r="CM464" i="5"/>
  <c r="BG470" i="5"/>
  <c r="CM470" i="5"/>
  <c r="BG508" i="5"/>
  <c r="CM508" i="5"/>
  <c r="BG574" i="5"/>
  <c r="CM574" i="5"/>
  <c r="BG568" i="5"/>
  <c r="CM568" i="5"/>
  <c r="BG570" i="5"/>
  <c r="CM570" i="5"/>
  <c r="BG669" i="5"/>
  <c r="CM669" i="5"/>
  <c r="CM728" i="5"/>
  <c r="BG728" i="5"/>
  <c r="CM736" i="5"/>
  <c r="BG736" i="5"/>
  <c r="CM684" i="5"/>
  <c r="BG684" i="5"/>
  <c r="CM781" i="5"/>
  <c r="BG781" i="5"/>
  <c r="CM769" i="5"/>
  <c r="BG769" i="5"/>
  <c r="CM734" i="5"/>
  <c r="BG734" i="5"/>
  <c r="BG697" i="5"/>
  <c r="CM697" i="5"/>
  <c r="BG721" i="5"/>
  <c r="CM721" i="5"/>
  <c r="CM785" i="5"/>
  <c r="BG785" i="5"/>
  <c r="BG821" i="5"/>
  <c r="CM821" i="5"/>
  <c r="CM905" i="5"/>
  <c r="BG905" i="5"/>
  <c r="CM861" i="5"/>
  <c r="BG861" i="5"/>
  <c r="CM867" i="5"/>
  <c r="BG867" i="5"/>
  <c r="BG835" i="5"/>
  <c r="CM835" i="5"/>
  <c r="BG872" i="5"/>
  <c r="CM872" i="5"/>
  <c r="CM977" i="5"/>
  <c r="BG977" i="5"/>
  <c r="BG955" i="5"/>
  <c r="CM955" i="5"/>
  <c r="BG990" i="5"/>
  <c r="CM990" i="5"/>
  <c r="BG1013" i="5"/>
  <c r="CM1013" i="5"/>
  <c r="BR38" i="5"/>
  <c r="CX38" i="5"/>
  <c r="CB23" i="5"/>
  <c r="AV23" i="5"/>
  <c r="CB43" i="5"/>
  <c r="AV43" i="5"/>
  <c r="AV77" i="5"/>
  <c r="CB77" i="5"/>
  <c r="AV128" i="5"/>
  <c r="CB128" i="5"/>
  <c r="AV16" i="5"/>
  <c r="CB16" i="5"/>
  <c r="CB152" i="5"/>
  <c r="AV152" i="5"/>
  <c r="AV162" i="5"/>
  <c r="CB162" i="5"/>
  <c r="AV114" i="5"/>
  <c r="CB114" i="5"/>
  <c r="CB72" i="5"/>
  <c r="AV72" i="5"/>
  <c r="CB231" i="5"/>
  <c r="AV231" i="5"/>
  <c r="CB195" i="5"/>
  <c r="AV195" i="5"/>
  <c r="CB87" i="5"/>
  <c r="AV87" i="5"/>
  <c r="CB191" i="5"/>
  <c r="AV191" i="5"/>
  <c r="CB110" i="5"/>
  <c r="AV110" i="5"/>
  <c r="AV220" i="5"/>
  <c r="CB220" i="5"/>
  <c r="CB176" i="5"/>
  <c r="AV176" i="5"/>
  <c r="CB225" i="5"/>
  <c r="AV225" i="5"/>
  <c r="AV272" i="5"/>
  <c r="CB272" i="5"/>
  <c r="AV301" i="5"/>
  <c r="CB301" i="5"/>
  <c r="AV270" i="5"/>
  <c r="CB270" i="5"/>
  <c r="AV230" i="5"/>
  <c r="CB230" i="5"/>
  <c r="AV336" i="5"/>
  <c r="CB336" i="5"/>
  <c r="AV275" i="5"/>
  <c r="CB275" i="5"/>
  <c r="CB290" i="5"/>
  <c r="AV290" i="5"/>
  <c r="AV381" i="5"/>
  <c r="CB381" i="5"/>
  <c r="AV410" i="5"/>
  <c r="CB410" i="5"/>
  <c r="AV398" i="5"/>
  <c r="CB398" i="5"/>
  <c r="AV392" i="5"/>
  <c r="CB392" i="5"/>
  <c r="AV402" i="5"/>
  <c r="CB402" i="5"/>
  <c r="AV433" i="5"/>
  <c r="CB433" i="5"/>
  <c r="AV397" i="5"/>
  <c r="CB397" i="5"/>
  <c r="CB464" i="5"/>
  <c r="AV464" i="5"/>
  <c r="AV459" i="5"/>
  <c r="CB459" i="5"/>
  <c r="CB526" i="5"/>
  <c r="AV526" i="5"/>
  <c r="CB535" i="5"/>
  <c r="AV535" i="5"/>
  <c r="AV608" i="5"/>
  <c r="CB608" i="5"/>
  <c r="AV544" i="5"/>
  <c r="CB544" i="5"/>
  <c r="AV568" i="5"/>
  <c r="CB568" i="5"/>
  <c r="CB592" i="5"/>
  <c r="AV592" i="5"/>
  <c r="CB634" i="5"/>
  <c r="AV634" i="5"/>
  <c r="AV656" i="5"/>
  <c r="CB656" i="5"/>
  <c r="AV729" i="5"/>
  <c r="CB729" i="5"/>
  <c r="AV731" i="5"/>
  <c r="CB731" i="5"/>
  <c r="AV716" i="5"/>
  <c r="CB716" i="5"/>
  <c r="CB762" i="5"/>
  <c r="AV762" i="5"/>
  <c r="CB750" i="5"/>
  <c r="AV750" i="5"/>
  <c r="AV880" i="5"/>
  <c r="CB880" i="5"/>
  <c r="AV765" i="5"/>
  <c r="CB765" i="5"/>
  <c r="CB671" i="5"/>
  <c r="AV671" i="5"/>
  <c r="CB695" i="5"/>
  <c r="AV695" i="5"/>
  <c r="CB719" i="5"/>
  <c r="AV719" i="5"/>
  <c r="AV872" i="5"/>
  <c r="CB872" i="5"/>
  <c r="CB846" i="5"/>
  <c r="AV846" i="5"/>
  <c r="CB838" i="5"/>
  <c r="AV838" i="5"/>
  <c r="AV884" i="5"/>
  <c r="CB884" i="5"/>
  <c r="CB813" i="5"/>
  <c r="AV813" i="5"/>
  <c r="CB899" i="5"/>
  <c r="AV899" i="5"/>
  <c r="CB992" i="5"/>
  <c r="AV992" i="5"/>
  <c r="CB924" i="5"/>
  <c r="AV924" i="5"/>
  <c r="BR68" i="5"/>
  <c r="CX68" i="5"/>
  <c r="BR14" i="5"/>
  <c r="CX14" i="5"/>
  <c r="CX152" i="5"/>
  <c r="BR152" i="5"/>
  <c r="CX257" i="5"/>
  <c r="BR257" i="5"/>
  <c r="CX200" i="5"/>
  <c r="BR200" i="5"/>
  <c r="BR37" i="5"/>
  <c r="CX37" i="5"/>
  <c r="CX97" i="5"/>
  <c r="BR97" i="5"/>
  <c r="CX213" i="5"/>
  <c r="BR213" i="5"/>
  <c r="BR301" i="5"/>
  <c r="CX301" i="5"/>
  <c r="CX109" i="5"/>
  <c r="BR109" i="5"/>
  <c r="BR279" i="5"/>
  <c r="CX279" i="5"/>
  <c r="BR225" i="5"/>
  <c r="CX225" i="5"/>
  <c r="CX293" i="5"/>
  <c r="BR293" i="5"/>
  <c r="BR230" i="5"/>
  <c r="CX230" i="5"/>
  <c r="BR250" i="5"/>
  <c r="CX250" i="5"/>
  <c r="CX274" i="5"/>
  <c r="BR274" i="5"/>
  <c r="CX273" i="5"/>
  <c r="BR273" i="5"/>
  <c r="CX336" i="5"/>
  <c r="BR336" i="5"/>
  <c r="CX427" i="5"/>
  <c r="BR427" i="5"/>
  <c r="CX286" i="5"/>
  <c r="BR286" i="5"/>
  <c r="CX310" i="5"/>
  <c r="BR310" i="5"/>
  <c r="BR376" i="5"/>
  <c r="CX376" i="5"/>
  <c r="CX370" i="5"/>
  <c r="BR370" i="5"/>
  <c r="CX398" i="5"/>
  <c r="BR398" i="5"/>
  <c r="CX459" i="5"/>
  <c r="BR459" i="5"/>
  <c r="CX369" i="5"/>
  <c r="BR369" i="5"/>
  <c r="CX393" i="5"/>
  <c r="BR393" i="5"/>
  <c r="CX417" i="5"/>
  <c r="BR417" i="5"/>
  <c r="CX430" i="5"/>
  <c r="BR430" i="5"/>
  <c r="CX458" i="5"/>
  <c r="BR458" i="5"/>
  <c r="BR492" i="5"/>
  <c r="CX492" i="5"/>
  <c r="CX533" i="5"/>
  <c r="BR533" i="5"/>
  <c r="CX537" i="5"/>
  <c r="BR537" i="5"/>
  <c r="BR568" i="5"/>
  <c r="CX568" i="5"/>
  <c r="BR548" i="5"/>
  <c r="CX548" i="5"/>
  <c r="CX582" i="5"/>
  <c r="BR582" i="5"/>
  <c r="CX571" i="5"/>
  <c r="BR571" i="5"/>
  <c r="CX657" i="5"/>
  <c r="BR657" i="5"/>
  <c r="BR669" i="5"/>
  <c r="CX669" i="5"/>
  <c r="BR682" i="5"/>
  <c r="CX682" i="5"/>
  <c r="BR720" i="5"/>
  <c r="CX720" i="5"/>
  <c r="BR724" i="5"/>
  <c r="CX724" i="5"/>
  <c r="BR694" i="5"/>
  <c r="CX694" i="5"/>
  <c r="CX821" i="5"/>
  <c r="BR821" i="5"/>
  <c r="BR719" i="5"/>
  <c r="CX719" i="5"/>
  <c r="CX819" i="5"/>
  <c r="BR819" i="5"/>
  <c r="BR849" i="5"/>
  <c r="CX849" i="5"/>
  <c r="BR943" i="5"/>
  <c r="CX943" i="5"/>
  <c r="CX897" i="5"/>
  <c r="BR897" i="5"/>
  <c r="CX982" i="5"/>
  <c r="BR982" i="5"/>
  <c r="CX952" i="5"/>
  <c r="BR952" i="5"/>
  <c r="BR981" i="5"/>
  <c r="CX981" i="5"/>
  <c r="CX1001" i="5"/>
  <c r="BR1001" i="5"/>
  <c r="CM88" i="5"/>
  <c r="BG88" i="5"/>
  <c r="CM126" i="5"/>
  <c r="BG126" i="5"/>
  <c r="BG34" i="5"/>
  <c r="CM34" i="5"/>
  <c r="CM58" i="5"/>
  <c r="BG58" i="5"/>
  <c r="CM174" i="5"/>
  <c r="BG174" i="5"/>
  <c r="CM89" i="5"/>
  <c r="BG89" i="5"/>
  <c r="BG17" i="5"/>
  <c r="CM17" i="5"/>
  <c r="CM123" i="5"/>
  <c r="BG123" i="5"/>
  <c r="CM201" i="5"/>
  <c r="BG201" i="5"/>
  <c r="CM166" i="5"/>
  <c r="BG166" i="5"/>
  <c r="CM194" i="5"/>
  <c r="BG194" i="5"/>
  <c r="BG235" i="5"/>
  <c r="CM235" i="5"/>
  <c r="BG309" i="5"/>
  <c r="CM309" i="5"/>
  <c r="CM237" i="5"/>
  <c r="BG237" i="5"/>
  <c r="CM278" i="5"/>
  <c r="BG278" i="5"/>
  <c r="CM304" i="5"/>
  <c r="BG304" i="5"/>
  <c r="BG257" i="5"/>
  <c r="CM257" i="5"/>
  <c r="CM295" i="5"/>
  <c r="BG295" i="5"/>
  <c r="CM322" i="5"/>
  <c r="BG322" i="5"/>
  <c r="BG401" i="5"/>
  <c r="CM401" i="5"/>
  <c r="BG330" i="5"/>
  <c r="CM330" i="5"/>
  <c r="BG354" i="5"/>
  <c r="CM354" i="5"/>
  <c r="BG440" i="5"/>
  <c r="CM440" i="5"/>
  <c r="BG355" i="5"/>
  <c r="CM355" i="5"/>
  <c r="CM375" i="5"/>
  <c r="BG375" i="5"/>
  <c r="BG390" i="5"/>
  <c r="CM390" i="5"/>
  <c r="CM414" i="5"/>
  <c r="BG414" i="5"/>
  <c r="BG431" i="5"/>
  <c r="CM431" i="5"/>
  <c r="CM486" i="5"/>
  <c r="BG486" i="5"/>
  <c r="CM476" i="5"/>
  <c r="BG476" i="5"/>
  <c r="BG445" i="5"/>
  <c r="CM445" i="5"/>
  <c r="CM474" i="5"/>
  <c r="BG474" i="5"/>
  <c r="BG544" i="5"/>
  <c r="CM544" i="5"/>
  <c r="BG584" i="5"/>
  <c r="CM584" i="5"/>
  <c r="BG571" i="5"/>
  <c r="CM571" i="5"/>
  <c r="BG604" i="5"/>
  <c r="CM604" i="5"/>
  <c r="BG614" i="5"/>
  <c r="CM614" i="5"/>
  <c r="BG600" i="5"/>
  <c r="CM600" i="5"/>
  <c r="BG671" i="5"/>
  <c r="CM671" i="5"/>
  <c r="BG716" i="5"/>
  <c r="CM716" i="5"/>
  <c r="BG639" i="5"/>
  <c r="CM639" i="5"/>
  <c r="CM690" i="5"/>
  <c r="BG690" i="5"/>
  <c r="BG676" i="5"/>
  <c r="CM676" i="5"/>
  <c r="BG894" i="5"/>
  <c r="CM894" i="5"/>
  <c r="CM762" i="5"/>
  <c r="BG762" i="5"/>
  <c r="BG823" i="5"/>
  <c r="CM823" i="5"/>
  <c r="CM874" i="5"/>
  <c r="BG874" i="5"/>
  <c r="CM899" i="5"/>
  <c r="BG899" i="5"/>
  <c r="CM877" i="5"/>
  <c r="BG877" i="5"/>
  <c r="CM879" i="5"/>
  <c r="BG879" i="5"/>
  <c r="BG839" i="5"/>
  <c r="CM839" i="5"/>
  <c r="CM920" i="5"/>
  <c r="BG920" i="5"/>
  <c r="CM881" i="5"/>
  <c r="BG881" i="5"/>
  <c r="BG870" i="5"/>
  <c r="CM870" i="5"/>
  <c r="BG957" i="5"/>
  <c r="CM957" i="5"/>
  <c r="CM984" i="5"/>
  <c r="BG984" i="5"/>
  <c r="CM1003" i="5"/>
  <c r="BG1003" i="5"/>
  <c r="CM146" i="5"/>
  <c r="BG146" i="5"/>
  <c r="BR70" i="5"/>
  <c r="CX70" i="5"/>
  <c r="CB30" i="5"/>
  <c r="AV30" i="5"/>
  <c r="CB14" i="5"/>
  <c r="AV14" i="5"/>
  <c r="CB96" i="5"/>
  <c r="AV96" i="5"/>
  <c r="CB21" i="5"/>
  <c r="AV21" i="5"/>
  <c r="AV27" i="5"/>
  <c r="CB27" i="5"/>
  <c r="CB98" i="5"/>
  <c r="AV98" i="5"/>
  <c r="CB164" i="5"/>
  <c r="AV164" i="5"/>
  <c r="CB180" i="5"/>
  <c r="AV180" i="5"/>
  <c r="CB139" i="5"/>
  <c r="AV139" i="5"/>
  <c r="CB74" i="5"/>
  <c r="AV74" i="5"/>
  <c r="AV265" i="5"/>
  <c r="CB265" i="5"/>
  <c r="AV101" i="5"/>
  <c r="CB101" i="5"/>
  <c r="AV247" i="5"/>
  <c r="CB247" i="5"/>
  <c r="CB122" i="5"/>
  <c r="AV122" i="5"/>
  <c r="AV268" i="5"/>
  <c r="CB268" i="5"/>
  <c r="CB111" i="5"/>
  <c r="AV111" i="5"/>
  <c r="CB188" i="5"/>
  <c r="AV188" i="5"/>
  <c r="AV257" i="5"/>
  <c r="CB257" i="5"/>
  <c r="CB278" i="5"/>
  <c r="AV278" i="5"/>
  <c r="AV321" i="5"/>
  <c r="CB321" i="5"/>
  <c r="AV274" i="5"/>
  <c r="CB274" i="5"/>
  <c r="AV232" i="5"/>
  <c r="CB232" i="5"/>
  <c r="AV322" i="5"/>
  <c r="CB322" i="5"/>
  <c r="AV348" i="5"/>
  <c r="CB348" i="5"/>
  <c r="AV285" i="5"/>
  <c r="CB285" i="5"/>
  <c r="AV295" i="5"/>
  <c r="CB295" i="5"/>
  <c r="CB346" i="5"/>
  <c r="AV346" i="5"/>
  <c r="CB365" i="5"/>
  <c r="AV365" i="5"/>
  <c r="AV366" i="5"/>
  <c r="CB366" i="5"/>
  <c r="AV404" i="5"/>
  <c r="CB404" i="5"/>
  <c r="CB430" i="5"/>
  <c r="AV430" i="5"/>
  <c r="AV423" i="5"/>
  <c r="CB423" i="5"/>
  <c r="AV399" i="5"/>
  <c r="CB399" i="5"/>
  <c r="AV427" i="5"/>
  <c r="CB427" i="5"/>
  <c r="AV501" i="5"/>
  <c r="CB501" i="5"/>
  <c r="CB466" i="5"/>
  <c r="AV466" i="5"/>
  <c r="AV507" i="5"/>
  <c r="CB507" i="5"/>
  <c r="AV461" i="5"/>
  <c r="CB461" i="5"/>
  <c r="AV537" i="5"/>
  <c r="CB537" i="5"/>
  <c r="AV504" i="5"/>
  <c r="CB504" i="5"/>
  <c r="AV530" i="5"/>
  <c r="CB530" i="5"/>
  <c r="CB541" i="5"/>
  <c r="AV541" i="5"/>
  <c r="CB612" i="5"/>
  <c r="AV612" i="5"/>
  <c r="AV546" i="5"/>
  <c r="CB546" i="5"/>
  <c r="CB570" i="5"/>
  <c r="AV570" i="5"/>
  <c r="CB594" i="5"/>
  <c r="AV594" i="5"/>
  <c r="CB637" i="5"/>
  <c r="AV637" i="5"/>
  <c r="CB641" i="5"/>
  <c r="AV641" i="5"/>
  <c r="AV646" i="5"/>
  <c r="CB646" i="5"/>
  <c r="CB676" i="5"/>
  <c r="AV676" i="5"/>
  <c r="AV692" i="5"/>
  <c r="CB692" i="5"/>
  <c r="AV737" i="5"/>
  <c r="CB737" i="5"/>
  <c r="AV757" i="5"/>
  <c r="CB757" i="5"/>
  <c r="AV735" i="5"/>
  <c r="CB735" i="5"/>
  <c r="AV862" i="5"/>
  <c r="CB862" i="5"/>
  <c r="CB775" i="5"/>
  <c r="AV775" i="5"/>
  <c r="CB673" i="5"/>
  <c r="AV673" i="5"/>
  <c r="CB697" i="5"/>
  <c r="AV697" i="5"/>
  <c r="CB721" i="5"/>
  <c r="AV721" i="5"/>
  <c r="CB829" i="5"/>
  <c r="AV829" i="5"/>
  <c r="AV860" i="5"/>
  <c r="CB860" i="5"/>
  <c r="AV868" i="5"/>
  <c r="CB868" i="5"/>
  <c r="CB791" i="5"/>
  <c r="AV791" i="5"/>
  <c r="CB815" i="5"/>
  <c r="AV815" i="5"/>
  <c r="CB918" i="5"/>
  <c r="AV918" i="5"/>
  <c r="AV854" i="5"/>
  <c r="CB854" i="5"/>
  <c r="CB849" i="5"/>
  <c r="AV849" i="5"/>
  <c r="AV950" i="5"/>
  <c r="CB950" i="5"/>
  <c r="CB981" i="5"/>
  <c r="AV981" i="5"/>
  <c r="AV925" i="5"/>
  <c r="CB925" i="5"/>
  <c r="CB926" i="5"/>
  <c r="AV926" i="5"/>
  <c r="CB947" i="5"/>
  <c r="AV947" i="5"/>
  <c r="CB995" i="5"/>
  <c r="AV995" i="5"/>
  <c r="BR62" i="5"/>
  <c r="CX62" i="5"/>
  <c r="BR118" i="5"/>
  <c r="CX118" i="5"/>
  <c r="C68" i="3"/>
  <c r="C70" i="3" s="1"/>
  <c r="CX170" i="5"/>
  <c r="BR170" i="5"/>
  <c r="BR89" i="5"/>
  <c r="CX89" i="5"/>
  <c r="BR15" i="5"/>
  <c r="CX15" i="5"/>
  <c r="BR39" i="5"/>
  <c r="CX39" i="5"/>
  <c r="BR63" i="5"/>
  <c r="CX63" i="5"/>
  <c r="BR142" i="5"/>
  <c r="CX142" i="5"/>
  <c r="CX100" i="5"/>
  <c r="BR100" i="5"/>
  <c r="CX98" i="5"/>
  <c r="BR98" i="5"/>
  <c r="BR215" i="5"/>
  <c r="CX215" i="5"/>
  <c r="CX111" i="5"/>
  <c r="BR111" i="5"/>
  <c r="BR297" i="5"/>
  <c r="CX297" i="5"/>
  <c r="BR227" i="5"/>
  <c r="CX227" i="5"/>
  <c r="CX232" i="5"/>
  <c r="BR232" i="5"/>
  <c r="CX276" i="5"/>
  <c r="BR276" i="5"/>
  <c r="CX275" i="5"/>
  <c r="BR275" i="5"/>
  <c r="BR355" i="5"/>
  <c r="CX355" i="5"/>
  <c r="CX333" i="5"/>
  <c r="BR333" i="5"/>
  <c r="CX439" i="5"/>
  <c r="BR439" i="5"/>
  <c r="CX531" i="5"/>
  <c r="BR531" i="5"/>
  <c r="CX400" i="5"/>
  <c r="BR400" i="5"/>
  <c r="BR445" i="5"/>
  <c r="CX445" i="5"/>
  <c r="CX371" i="5"/>
  <c r="BR371" i="5"/>
  <c r="CX395" i="5"/>
  <c r="BR395" i="5"/>
  <c r="CX471" i="5"/>
  <c r="BR471" i="5"/>
  <c r="CX432" i="5"/>
  <c r="BR432" i="5"/>
  <c r="BR488" i="5"/>
  <c r="CX488" i="5"/>
  <c r="CX541" i="5"/>
  <c r="BR541" i="5"/>
  <c r="BR617" i="5"/>
  <c r="CX617" i="5"/>
  <c r="CX566" i="5"/>
  <c r="BR566" i="5"/>
  <c r="CX590" i="5"/>
  <c r="BR590" i="5"/>
  <c r="BR549" i="5"/>
  <c r="CX549" i="5"/>
  <c r="BR712" i="5"/>
  <c r="CX712" i="5"/>
  <c r="BR663" i="5"/>
  <c r="CX663" i="5"/>
  <c r="BR684" i="5"/>
  <c r="CX684" i="5"/>
  <c r="CX690" i="5"/>
  <c r="BR690" i="5"/>
  <c r="CX734" i="5"/>
  <c r="BR734" i="5"/>
  <c r="CX824" i="5"/>
  <c r="BR824" i="5"/>
  <c r="BR697" i="5"/>
  <c r="CX697" i="5"/>
  <c r="CX785" i="5"/>
  <c r="BR785" i="5"/>
  <c r="BR934" i="5"/>
  <c r="CX934" i="5"/>
  <c r="BR939" i="5"/>
  <c r="CX939" i="5"/>
  <c r="CX875" i="5"/>
  <c r="BR875" i="5"/>
  <c r="CX899" i="5"/>
  <c r="BR899" i="5"/>
  <c r="BR961" i="5"/>
  <c r="CX961" i="5"/>
  <c r="BR983" i="5"/>
  <c r="CX983" i="5"/>
  <c r="BR1012" i="5"/>
  <c r="CX1012" i="5"/>
  <c r="CM36" i="5"/>
  <c r="BG36" i="5"/>
  <c r="BG60" i="5"/>
  <c r="CM60" i="5"/>
  <c r="CM105" i="5"/>
  <c r="BG105" i="5"/>
  <c r="CM181" i="5"/>
  <c r="BG181" i="5"/>
  <c r="CM98" i="5"/>
  <c r="BG98" i="5"/>
  <c r="CM19" i="5"/>
  <c r="BG19" i="5"/>
  <c r="BG43" i="5"/>
  <c r="CM43" i="5"/>
  <c r="CM148" i="5"/>
  <c r="BG148" i="5"/>
  <c r="CM233" i="5"/>
  <c r="BG233" i="5"/>
  <c r="CM178" i="5"/>
  <c r="BG178" i="5"/>
  <c r="CM221" i="5"/>
  <c r="BG221" i="5"/>
  <c r="CM198" i="5"/>
  <c r="BG198" i="5"/>
  <c r="BG305" i="5"/>
  <c r="CM305" i="5"/>
  <c r="CM220" i="5"/>
  <c r="BG220" i="5"/>
  <c r="BG325" i="5"/>
  <c r="CM325" i="5"/>
  <c r="BG255" i="5"/>
  <c r="CM255" i="5"/>
  <c r="CM307" i="5"/>
  <c r="BG307" i="5"/>
  <c r="CM306" i="5"/>
  <c r="BG306" i="5"/>
  <c r="BG341" i="5"/>
  <c r="CM341" i="5"/>
  <c r="BG332" i="5"/>
  <c r="CM332" i="5"/>
  <c r="CM362" i="5"/>
  <c r="BG362" i="5"/>
  <c r="BG357" i="5"/>
  <c r="CM357" i="5"/>
  <c r="CM378" i="5"/>
  <c r="BG378" i="5"/>
  <c r="CM392" i="5"/>
  <c r="BG392" i="5"/>
  <c r="CM416" i="5"/>
  <c r="BG416" i="5"/>
  <c r="BG435" i="5"/>
  <c r="CM435" i="5"/>
  <c r="CM485" i="5"/>
  <c r="BG485" i="5"/>
  <c r="CM447" i="5"/>
  <c r="BG447" i="5"/>
  <c r="BG500" i="5"/>
  <c r="CM500" i="5"/>
  <c r="CM495" i="5"/>
  <c r="BG495" i="5"/>
  <c r="BG562" i="5"/>
  <c r="CM562" i="5"/>
  <c r="BG558" i="5"/>
  <c r="CM558" i="5"/>
  <c r="BG512" i="5"/>
  <c r="CM512" i="5"/>
  <c r="CM541" i="5"/>
  <c r="BG541" i="5"/>
  <c r="BG582" i="5"/>
  <c r="CM582" i="5"/>
  <c r="BG566" i="5"/>
  <c r="CM566" i="5"/>
  <c r="BG624" i="5"/>
  <c r="CM624" i="5"/>
  <c r="CM740" i="5"/>
  <c r="BG740" i="5"/>
  <c r="BG643" i="5"/>
  <c r="CM643" i="5"/>
  <c r="BG702" i="5"/>
  <c r="CM702" i="5"/>
  <c r="CM710" i="5"/>
  <c r="BG710" i="5"/>
  <c r="CM783" i="5"/>
  <c r="BG783" i="5"/>
  <c r="BG701" i="5"/>
  <c r="CM701" i="5"/>
  <c r="BG791" i="5"/>
  <c r="CM791" i="5"/>
  <c r="BG878" i="5"/>
  <c r="CM878" i="5"/>
  <c r="CM932" i="5"/>
  <c r="BG932" i="5"/>
  <c r="CM883" i="5"/>
  <c r="BG883" i="5"/>
  <c r="BG882" i="5"/>
  <c r="CM882" i="5"/>
  <c r="BG843" i="5"/>
  <c r="CM843" i="5"/>
  <c r="CM941" i="5"/>
  <c r="BG941" i="5"/>
  <c r="CM885" i="5"/>
  <c r="BG885" i="5"/>
  <c r="CM939" i="5"/>
  <c r="BG939" i="5"/>
  <c r="CM944" i="5"/>
  <c r="BG944" i="5"/>
  <c r="CM988" i="5"/>
  <c r="BG988" i="5"/>
  <c r="BR106" i="5"/>
  <c r="CX106" i="5"/>
  <c r="CX140" i="5"/>
  <c r="BR140" i="5"/>
  <c r="BR120" i="5"/>
  <c r="CX120" i="5"/>
  <c r="CB51" i="5"/>
  <c r="AV51" i="5"/>
  <c r="CB20" i="5"/>
  <c r="AV20" i="5"/>
  <c r="AV25" i="5"/>
  <c r="CB25" i="5"/>
  <c r="AV31" i="5"/>
  <c r="CB31" i="5"/>
  <c r="CB34" i="5"/>
  <c r="AV34" i="5"/>
  <c r="CB103" i="5"/>
  <c r="AV103" i="5"/>
  <c r="AV172" i="5"/>
  <c r="CB172" i="5"/>
  <c r="CB148" i="5"/>
  <c r="AV148" i="5"/>
  <c r="CB76" i="5"/>
  <c r="AV76" i="5"/>
  <c r="CB168" i="5"/>
  <c r="AV168" i="5"/>
  <c r="CB209" i="5"/>
  <c r="AV209" i="5"/>
  <c r="CB108" i="5"/>
  <c r="AV108" i="5"/>
  <c r="CB276" i="5"/>
  <c r="AV276" i="5"/>
  <c r="CB134" i="5"/>
  <c r="AV134" i="5"/>
  <c r="CB292" i="5"/>
  <c r="AV292" i="5"/>
  <c r="CB219" i="5"/>
  <c r="AV219" i="5"/>
  <c r="CB300" i="5"/>
  <c r="AV300" i="5"/>
  <c r="CB239" i="5"/>
  <c r="AV239" i="5"/>
  <c r="CB291" i="5"/>
  <c r="AV291" i="5"/>
  <c r="AV234" i="5"/>
  <c r="CB234" i="5"/>
  <c r="CB330" i="5"/>
  <c r="AV330" i="5"/>
  <c r="CB286" i="5"/>
  <c r="AV286" i="5"/>
  <c r="CB306" i="5"/>
  <c r="AV306" i="5"/>
  <c r="AV379" i="5"/>
  <c r="CB379" i="5"/>
  <c r="AV372" i="5"/>
  <c r="CB372" i="5"/>
  <c r="CB371" i="5"/>
  <c r="AV371" i="5"/>
  <c r="AV349" i="5"/>
  <c r="CB349" i="5"/>
  <c r="CB441" i="5"/>
  <c r="AV441" i="5"/>
  <c r="AV401" i="5"/>
  <c r="CB401" i="5"/>
  <c r="AV439" i="5"/>
  <c r="CB439" i="5"/>
  <c r="AV444" i="5"/>
  <c r="CB444" i="5"/>
  <c r="AV468" i="5"/>
  <c r="CB468" i="5"/>
  <c r="CB506" i="5"/>
  <c r="AV506" i="5"/>
  <c r="AV531" i="5"/>
  <c r="CB531" i="5"/>
  <c r="CB559" i="5"/>
  <c r="AV559" i="5"/>
  <c r="AV548" i="5"/>
  <c r="CB548" i="5"/>
  <c r="CB572" i="5"/>
  <c r="AV572" i="5"/>
  <c r="CB596" i="5"/>
  <c r="AV596" i="5"/>
  <c r="CB642" i="5"/>
  <c r="AV642" i="5"/>
  <c r="AV694" i="5"/>
  <c r="CB694" i="5"/>
  <c r="AV734" i="5"/>
  <c r="CB734" i="5"/>
  <c r="AV755" i="5"/>
  <c r="CB755" i="5"/>
  <c r="CB847" i="5"/>
  <c r="AV847" i="5"/>
  <c r="AV743" i="5"/>
  <c r="CB743" i="5"/>
  <c r="CB841" i="5"/>
  <c r="AV841" i="5"/>
  <c r="CB837" i="5"/>
  <c r="AV837" i="5"/>
  <c r="CB675" i="5"/>
  <c r="AV675" i="5"/>
  <c r="CB699" i="5"/>
  <c r="AV699" i="5"/>
  <c r="CB723" i="5"/>
  <c r="AV723" i="5"/>
  <c r="AV777" i="5"/>
  <c r="CB777" i="5"/>
  <c r="CB768" i="5"/>
  <c r="AV768" i="5"/>
  <c r="AV830" i="5"/>
  <c r="CB830" i="5"/>
  <c r="AV870" i="5"/>
  <c r="CB870" i="5"/>
  <c r="AV892" i="5"/>
  <c r="CB892" i="5"/>
  <c r="CB869" i="5"/>
  <c r="AV869" i="5"/>
  <c r="CB906" i="5"/>
  <c r="AV906" i="5"/>
  <c r="AV949" i="5"/>
  <c r="CB949" i="5"/>
  <c r="AV984" i="5"/>
  <c r="CB984" i="5"/>
  <c r="BR22" i="5"/>
  <c r="CX22" i="5"/>
  <c r="CX190" i="5"/>
  <c r="BR190" i="5"/>
  <c r="CX116" i="5"/>
  <c r="BR116" i="5"/>
  <c r="BR17" i="5"/>
  <c r="CX17" i="5"/>
  <c r="BR65" i="5"/>
  <c r="CX65" i="5"/>
  <c r="BR144" i="5"/>
  <c r="CX144" i="5"/>
  <c r="CX114" i="5"/>
  <c r="BR114" i="5"/>
  <c r="BR103" i="5"/>
  <c r="CX103" i="5"/>
  <c r="CX263" i="5"/>
  <c r="BR263" i="5"/>
  <c r="CX113" i="5"/>
  <c r="BR113" i="5"/>
  <c r="CX247" i="5"/>
  <c r="BR247" i="5"/>
  <c r="BR229" i="5"/>
  <c r="CX229" i="5"/>
  <c r="CX259" i="5"/>
  <c r="BR259" i="5"/>
  <c r="BR234" i="5"/>
  <c r="CX234" i="5"/>
  <c r="BR281" i="5"/>
  <c r="CX281" i="5"/>
  <c r="CX311" i="5"/>
  <c r="BR311" i="5"/>
  <c r="CX313" i="5"/>
  <c r="BR313" i="5"/>
  <c r="BR357" i="5"/>
  <c r="CX357" i="5"/>
  <c r="CX290" i="5"/>
  <c r="BR290" i="5"/>
  <c r="CX314" i="5"/>
  <c r="BR314" i="5"/>
  <c r="CX352" i="5"/>
  <c r="BR352" i="5"/>
  <c r="BR368" i="5"/>
  <c r="CX368" i="5"/>
  <c r="CX402" i="5"/>
  <c r="BR402" i="5"/>
  <c r="CX466" i="5"/>
  <c r="BR466" i="5"/>
  <c r="CX397" i="5"/>
  <c r="BR397" i="5"/>
  <c r="CX433" i="5"/>
  <c r="BR433" i="5"/>
  <c r="CX434" i="5"/>
  <c r="BR434" i="5"/>
  <c r="CX465" i="5"/>
  <c r="BR465" i="5"/>
  <c r="BR474" i="5"/>
  <c r="CX474" i="5"/>
  <c r="CX500" i="5"/>
  <c r="BR500" i="5"/>
  <c r="BR518" i="5"/>
  <c r="CX518" i="5"/>
  <c r="CX594" i="5"/>
  <c r="BR594" i="5"/>
  <c r="BR578" i="5"/>
  <c r="CX578" i="5"/>
  <c r="CX604" i="5"/>
  <c r="BR604" i="5"/>
  <c r="CX618" i="5"/>
  <c r="BR618" i="5"/>
  <c r="BR656" i="5"/>
  <c r="CX656" i="5"/>
  <c r="BR634" i="5"/>
  <c r="CX634" i="5"/>
  <c r="CX668" i="5"/>
  <c r="BR668" i="5"/>
  <c r="CX650" i="5"/>
  <c r="BR650" i="5"/>
  <c r="CX800" i="5"/>
  <c r="BR800" i="5"/>
  <c r="BR698" i="5"/>
  <c r="CX698" i="5"/>
  <c r="BR814" i="5"/>
  <c r="CX814" i="5"/>
  <c r="CX744" i="5"/>
  <c r="BR744" i="5"/>
  <c r="CX730" i="5"/>
  <c r="BR730" i="5"/>
  <c r="CX866" i="5"/>
  <c r="BR866" i="5"/>
  <c r="BR872" i="5"/>
  <c r="CX872" i="5"/>
  <c r="CX911" i="5"/>
  <c r="BR911" i="5"/>
  <c r="BR941" i="5"/>
  <c r="CX941" i="5"/>
  <c r="CX877" i="5"/>
  <c r="BR877" i="5"/>
  <c r="CX901" i="5"/>
  <c r="BR901" i="5"/>
  <c r="CX984" i="5"/>
  <c r="BR984" i="5"/>
  <c r="CX986" i="5"/>
  <c r="BR986" i="5"/>
  <c r="BR1003" i="5"/>
  <c r="CX1003" i="5"/>
  <c r="BR112" i="5"/>
  <c r="CX112" i="5"/>
  <c r="BR16" i="5"/>
  <c r="CX16" i="5"/>
  <c r="CM158" i="5"/>
  <c r="BG158" i="5"/>
  <c r="CM14" i="5"/>
  <c r="BG14" i="5"/>
  <c r="BG38" i="5"/>
  <c r="CM38" i="5"/>
  <c r="BG62" i="5"/>
  <c r="CM62" i="5"/>
  <c r="CM106" i="5"/>
  <c r="BG106" i="5"/>
  <c r="CM182" i="5"/>
  <c r="BG182" i="5"/>
  <c r="CM103" i="5"/>
  <c r="BG103" i="5"/>
  <c r="CM45" i="5"/>
  <c r="BG45" i="5"/>
  <c r="CM69" i="5"/>
  <c r="BG69" i="5"/>
  <c r="CM160" i="5"/>
  <c r="BG160" i="5"/>
  <c r="BG173" i="5"/>
  <c r="CM173" i="5"/>
  <c r="CM190" i="5"/>
  <c r="BG190" i="5"/>
  <c r="BG226" i="5"/>
  <c r="CM226" i="5"/>
  <c r="BG119" i="5"/>
  <c r="CM119" i="5"/>
  <c r="CM202" i="5"/>
  <c r="BG202" i="5"/>
  <c r="CM218" i="5"/>
  <c r="BG218" i="5"/>
  <c r="BG227" i="5"/>
  <c r="CM227" i="5"/>
  <c r="BG261" i="5"/>
  <c r="CM261" i="5"/>
  <c r="BG251" i="5"/>
  <c r="CM251" i="5"/>
  <c r="CM256" i="5"/>
  <c r="BG256" i="5"/>
  <c r="CM277" i="5"/>
  <c r="BG277" i="5"/>
  <c r="BG313" i="5"/>
  <c r="CM313" i="5"/>
  <c r="BG345" i="5"/>
  <c r="CM345" i="5"/>
  <c r="CM315" i="5"/>
  <c r="BG315" i="5"/>
  <c r="CM367" i="5"/>
  <c r="BG367" i="5"/>
  <c r="BG359" i="5"/>
  <c r="CM359" i="5"/>
  <c r="BG395" i="5"/>
  <c r="CM395" i="5"/>
  <c r="CM394" i="5"/>
  <c r="BG394" i="5"/>
  <c r="CM418" i="5"/>
  <c r="BG418" i="5"/>
  <c r="CM420" i="5"/>
  <c r="BG420" i="5"/>
  <c r="CM525" i="5"/>
  <c r="BG525" i="5"/>
  <c r="CM491" i="5"/>
  <c r="BG491" i="5"/>
  <c r="CM449" i="5"/>
  <c r="BG449" i="5"/>
  <c r="CM521" i="5"/>
  <c r="BG521" i="5"/>
  <c r="BG565" i="5"/>
  <c r="CM565" i="5"/>
  <c r="BG514" i="5"/>
  <c r="CM514" i="5"/>
  <c r="BG564" i="5"/>
  <c r="CM564" i="5"/>
  <c r="BG590" i="5"/>
  <c r="CM590" i="5"/>
  <c r="BG567" i="5"/>
  <c r="CM567" i="5"/>
  <c r="BG602" i="5"/>
  <c r="CM602" i="5"/>
  <c r="CM612" i="5"/>
  <c r="BG612" i="5"/>
  <c r="CM649" i="5"/>
  <c r="BG649" i="5"/>
  <c r="BG661" i="5"/>
  <c r="CM661" i="5"/>
  <c r="BG678" i="5"/>
  <c r="CM678" i="5"/>
  <c r="BG647" i="5"/>
  <c r="CM647" i="5"/>
  <c r="BG706" i="5"/>
  <c r="CM706" i="5"/>
  <c r="CM718" i="5"/>
  <c r="BG718" i="5"/>
  <c r="BG703" i="5"/>
  <c r="CM703" i="5"/>
  <c r="BG727" i="5"/>
  <c r="CM727" i="5"/>
  <c r="BG803" i="5"/>
  <c r="CM803" i="5"/>
  <c r="CM887" i="5"/>
  <c r="BG887" i="5"/>
  <c r="BG847" i="5"/>
  <c r="CM847" i="5"/>
  <c r="CM889" i="5"/>
  <c r="BG889" i="5"/>
  <c r="CM910" i="5"/>
  <c r="BG910" i="5"/>
  <c r="CM983" i="5"/>
  <c r="BG983" i="5"/>
  <c r="BG950" i="5"/>
  <c r="CM950" i="5"/>
  <c r="BG961" i="5"/>
  <c r="CM961" i="5"/>
  <c r="CM997" i="5"/>
  <c r="BG997" i="5"/>
  <c r="C66" i="3"/>
  <c r="CB59" i="5"/>
  <c r="AV59" i="5"/>
  <c r="CB22" i="5"/>
  <c r="AV22" i="5"/>
  <c r="AV39" i="5"/>
  <c r="CB39" i="5"/>
  <c r="CB42" i="5"/>
  <c r="AV42" i="5"/>
  <c r="CB38" i="5"/>
  <c r="AV38" i="5"/>
  <c r="AV61" i="5"/>
  <c r="CB61" i="5"/>
  <c r="CB129" i="5"/>
  <c r="AV129" i="5"/>
  <c r="CB187" i="5"/>
  <c r="AV187" i="5"/>
  <c r="AV186" i="5"/>
  <c r="CB186" i="5"/>
  <c r="CB160" i="5"/>
  <c r="AV160" i="5"/>
  <c r="CB78" i="5"/>
  <c r="AV78" i="5"/>
  <c r="AV126" i="5"/>
  <c r="CB126" i="5"/>
  <c r="CB85" i="5"/>
  <c r="AV85" i="5"/>
  <c r="CB115" i="5"/>
  <c r="AV115" i="5"/>
  <c r="CB146" i="5"/>
  <c r="AV146" i="5"/>
  <c r="CB135" i="5"/>
  <c r="AV135" i="5"/>
  <c r="CB229" i="5"/>
  <c r="AV229" i="5"/>
  <c r="AV396" i="5"/>
  <c r="CB396" i="5"/>
  <c r="CB241" i="5"/>
  <c r="AV241" i="5"/>
  <c r="AV293" i="5"/>
  <c r="CB293" i="5"/>
  <c r="AV236" i="5"/>
  <c r="CB236" i="5"/>
  <c r="AV382" i="5"/>
  <c r="CB382" i="5"/>
  <c r="AV299" i="5"/>
  <c r="CB299" i="5"/>
  <c r="CB354" i="5"/>
  <c r="AV354" i="5"/>
  <c r="AV416" i="5"/>
  <c r="CB416" i="5"/>
  <c r="CB377" i="5"/>
  <c r="AV377" i="5"/>
  <c r="AV384" i="5"/>
  <c r="CB384" i="5"/>
  <c r="AV425" i="5"/>
  <c r="CB425" i="5"/>
  <c r="CB445" i="5"/>
  <c r="AV445" i="5"/>
  <c r="AV403" i="5"/>
  <c r="CB403" i="5"/>
  <c r="AV420" i="5"/>
  <c r="CB420" i="5"/>
  <c r="CB453" i="5"/>
  <c r="AV453" i="5"/>
  <c r="CB470" i="5"/>
  <c r="AV470" i="5"/>
  <c r="AV488" i="5"/>
  <c r="CB488" i="5"/>
  <c r="AV538" i="5"/>
  <c r="CB538" i="5"/>
  <c r="AV545" i="5"/>
  <c r="CB545" i="5"/>
  <c r="CB550" i="5"/>
  <c r="AV550" i="5"/>
  <c r="AV574" i="5"/>
  <c r="CB574" i="5"/>
  <c r="CB598" i="5"/>
  <c r="AV598" i="5"/>
  <c r="AV615" i="5"/>
  <c r="CB615" i="5"/>
  <c r="CB614" i="5"/>
  <c r="AV614" i="5"/>
  <c r="CB702" i="5"/>
  <c r="AV702" i="5"/>
  <c r="AV747" i="5"/>
  <c r="CB747" i="5"/>
  <c r="CB714" i="5"/>
  <c r="AV714" i="5"/>
  <c r="AV728" i="5"/>
  <c r="CB728" i="5"/>
  <c r="AV686" i="5"/>
  <c r="CB686" i="5"/>
  <c r="CB785" i="5"/>
  <c r="AV785" i="5"/>
  <c r="CB787" i="5"/>
  <c r="AV787" i="5"/>
  <c r="CB677" i="5"/>
  <c r="AV677" i="5"/>
  <c r="CB701" i="5"/>
  <c r="AV701" i="5"/>
  <c r="CB725" i="5"/>
  <c r="AV725" i="5"/>
  <c r="AV888" i="5"/>
  <c r="CB888" i="5"/>
  <c r="CB779" i="5"/>
  <c r="AV779" i="5"/>
  <c r="CB839" i="5"/>
  <c r="AV839" i="5"/>
  <c r="CB873" i="5"/>
  <c r="AV873" i="5"/>
  <c r="CB986" i="5"/>
  <c r="AV986" i="5"/>
  <c r="CB819" i="5"/>
  <c r="AV819" i="5"/>
  <c r="CB910" i="5"/>
  <c r="AV910" i="5"/>
  <c r="AV874" i="5"/>
  <c r="CB874" i="5"/>
  <c r="AV878" i="5"/>
  <c r="CB878" i="5"/>
  <c r="AV930" i="5"/>
  <c r="CB930" i="5"/>
  <c r="CB951" i="5"/>
  <c r="AV951" i="5"/>
  <c r="AV996" i="5"/>
  <c r="CB996" i="5"/>
  <c r="BR28" i="5"/>
  <c r="CX28" i="5"/>
  <c r="BR80" i="5"/>
  <c r="CX80" i="5"/>
  <c r="E31" i="3"/>
  <c r="E29" i="3"/>
  <c r="F27" i="3"/>
  <c r="CM87" i="5"/>
  <c r="BG87" i="5"/>
  <c r="BR85" i="5"/>
  <c r="CX85" i="5"/>
  <c r="CX146" i="5"/>
  <c r="BR146" i="5"/>
  <c r="BR19" i="5"/>
  <c r="CX19" i="5"/>
  <c r="BR43" i="5"/>
  <c r="CX43" i="5"/>
  <c r="BR184" i="5"/>
  <c r="CX184" i="5"/>
  <c r="BR126" i="5"/>
  <c r="CX126" i="5"/>
  <c r="CX180" i="5"/>
  <c r="BR180" i="5"/>
  <c r="CX251" i="5"/>
  <c r="BR251" i="5"/>
  <c r="CX253" i="5"/>
  <c r="BR253" i="5"/>
  <c r="BR231" i="5"/>
  <c r="CX231" i="5"/>
  <c r="BR283" i="5"/>
  <c r="CX283" i="5"/>
  <c r="BR236" i="5"/>
  <c r="CX236" i="5"/>
  <c r="CX256" i="5"/>
  <c r="BR256" i="5"/>
  <c r="CX299" i="5"/>
  <c r="BR299" i="5"/>
  <c r="CX349" i="5"/>
  <c r="BR349" i="5"/>
  <c r="CX315" i="5"/>
  <c r="BR315" i="5"/>
  <c r="CX292" i="5"/>
  <c r="BR292" i="5"/>
  <c r="CX316" i="5"/>
  <c r="BR316" i="5"/>
  <c r="CX354" i="5"/>
  <c r="BR354" i="5"/>
  <c r="CX419" i="5"/>
  <c r="BR419" i="5"/>
  <c r="CX404" i="5"/>
  <c r="BR404" i="5"/>
  <c r="CX420" i="5"/>
  <c r="BR420" i="5"/>
  <c r="CX375" i="5"/>
  <c r="BR375" i="5"/>
  <c r="CX399" i="5"/>
  <c r="BR399" i="5"/>
  <c r="CX423" i="5"/>
  <c r="BR423" i="5"/>
  <c r="CX436" i="5"/>
  <c r="BR436" i="5"/>
  <c r="BR447" i="5"/>
  <c r="CX447" i="5"/>
  <c r="BR520" i="5"/>
  <c r="CX520" i="5"/>
  <c r="CX598" i="5"/>
  <c r="BR598" i="5"/>
  <c r="CX615" i="5"/>
  <c r="BR615" i="5"/>
  <c r="CX553" i="5"/>
  <c r="BR553" i="5"/>
  <c r="CX633" i="5"/>
  <c r="BR633" i="5"/>
  <c r="CX607" i="5"/>
  <c r="BR607" i="5"/>
  <c r="BR661" i="5"/>
  <c r="CX661" i="5"/>
  <c r="CX671" i="5"/>
  <c r="BR671" i="5"/>
  <c r="CX646" i="5"/>
  <c r="BR646" i="5"/>
  <c r="CX771" i="5"/>
  <c r="BR771" i="5"/>
  <c r="CX700" i="5"/>
  <c r="BR700" i="5"/>
  <c r="BR769" i="5"/>
  <c r="CX769" i="5"/>
  <c r="CX752" i="5"/>
  <c r="BR752" i="5"/>
  <c r="BR701" i="5"/>
  <c r="CX701" i="5"/>
  <c r="BR725" i="5"/>
  <c r="CX725" i="5"/>
  <c r="CX736" i="5"/>
  <c r="BR736" i="5"/>
  <c r="BR803" i="5"/>
  <c r="CX803" i="5"/>
  <c r="CX863" i="5"/>
  <c r="BR863" i="5"/>
  <c r="BR799" i="5"/>
  <c r="CX799" i="5"/>
  <c r="CX865" i="5"/>
  <c r="BR865" i="5"/>
  <c r="BR915" i="5"/>
  <c r="CX915" i="5"/>
  <c r="BR932" i="5"/>
  <c r="CX932" i="5"/>
  <c r="CX879" i="5"/>
  <c r="BR879" i="5"/>
  <c r="BR989" i="5"/>
  <c r="CX989" i="5"/>
  <c r="BR1006" i="5"/>
  <c r="CX1006" i="5"/>
  <c r="CM110" i="5"/>
  <c r="BG110" i="5"/>
  <c r="CM16" i="5"/>
  <c r="BG16" i="5"/>
  <c r="BG40" i="5"/>
  <c r="CM40" i="5"/>
  <c r="BG64" i="5"/>
  <c r="CM64" i="5"/>
  <c r="CM122" i="5"/>
  <c r="BG122" i="5"/>
  <c r="BG127" i="5"/>
  <c r="CM127" i="5"/>
  <c r="BG23" i="5"/>
  <c r="CM23" i="5"/>
  <c r="BG161" i="5"/>
  <c r="CM161" i="5"/>
  <c r="BG185" i="5"/>
  <c r="CM185" i="5"/>
  <c r="CM196" i="5"/>
  <c r="BG196" i="5"/>
  <c r="BG301" i="5"/>
  <c r="CM301" i="5"/>
  <c r="BG131" i="5"/>
  <c r="CM131" i="5"/>
  <c r="CM213" i="5"/>
  <c r="BG213" i="5"/>
  <c r="BG223" i="5"/>
  <c r="CM223" i="5"/>
  <c r="CM242" i="5"/>
  <c r="BG242" i="5"/>
  <c r="CM262" i="5"/>
  <c r="BG262" i="5"/>
  <c r="CM252" i="5"/>
  <c r="BG252" i="5"/>
  <c r="CM267" i="5"/>
  <c r="BG267" i="5"/>
  <c r="CM323" i="5"/>
  <c r="BG323" i="5"/>
  <c r="CM303" i="5"/>
  <c r="BG303" i="5"/>
  <c r="BG291" i="5"/>
  <c r="CM291" i="5"/>
  <c r="BG317" i="5"/>
  <c r="CM317" i="5"/>
  <c r="CM380" i="5"/>
  <c r="BG380" i="5"/>
  <c r="CM336" i="5"/>
  <c r="BG336" i="5"/>
  <c r="CM366" i="5"/>
  <c r="BG366" i="5"/>
  <c r="CM374" i="5"/>
  <c r="BG374" i="5"/>
  <c r="CM365" i="5"/>
  <c r="BG365" i="5"/>
  <c r="BG407" i="5"/>
  <c r="CM407" i="5"/>
  <c r="CM396" i="5"/>
  <c r="BG396" i="5"/>
  <c r="CM421" i="5"/>
  <c r="BG421" i="5"/>
  <c r="BG441" i="5"/>
  <c r="CM441" i="5"/>
  <c r="CM444" i="5"/>
  <c r="BG444" i="5"/>
  <c r="CM451" i="5"/>
  <c r="BG451" i="5"/>
  <c r="CM575" i="5"/>
  <c r="BG575" i="5"/>
  <c r="CM527" i="5"/>
  <c r="BG527" i="5"/>
  <c r="CM492" i="5"/>
  <c r="BG492" i="5"/>
  <c r="BG516" i="5"/>
  <c r="CM516" i="5"/>
  <c r="BG588" i="5"/>
  <c r="CM588" i="5"/>
  <c r="BG576" i="5"/>
  <c r="CM576" i="5"/>
  <c r="CM606" i="5"/>
  <c r="BG606" i="5"/>
  <c r="CM607" i="5"/>
  <c r="BG607" i="5"/>
  <c r="CM645" i="5"/>
  <c r="BG645" i="5"/>
  <c r="BG694" i="5"/>
  <c r="CM694" i="5"/>
  <c r="CM680" i="5"/>
  <c r="BG680" i="5"/>
  <c r="BG651" i="5"/>
  <c r="CM651" i="5"/>
  <c r="BG634" i="5"/>
  <c r="CM634" i="5"/>
  <c r="CM752" i="5"/>
  <c r="BG752" i="5"/>
  <c r="BG805" i="5"/>
  <c r="CM805" i="5"/>
  <c r="CM720" i="5"/>
  <c r="BG720" i="5"/>
  <c r="BG705" i="5"/>
  <c r="CM705" i="5"/>
  <c r="CM876" i="5"/>
  <c r="BG876" i="5"/>
  <c r="BG811" i="5"/>
  <c r="CM811" i="5"/>
  <c r="BG890" i="5"/>
  <c r="CM890" i="5"/>
  <c r="CM893" i="5"/>
  <c r="BG893" i="5"/>
  <c r="BG963" i="5"/>
  <c r="CM963" i="5"/>
  <c r="BR66" i="5"/>
  <c r="CX66" i="5"/>
  <c r="CB17" i="5"/>
  <c r="AV17" i="5"/>
  <c r="CB109" i="5"/>
  <c r="AV109" i="5"/>
  <c r="CB50" i="5"/>
  <c r="AV50" i="5"/>
  <c r="CB44" i="5"/>
  <c r="AV44" i="5"/>
  <c r="CB112" i="5"/>
  <c r="AV112" i="5"/>
  <c r="CB131" i="5"/>
  <c r="AV131" i="5"/>
  <c r="CB91" i="5"/>
  <c r="AV91" i="5"/>
  <c r="AV194" i="5"/>
  <c r="CB194" i="5"/>
  <c r="CB161" i="5"/>
  <c r="AV161" i="5"/>
  <c r="CB80" i="5"/>
  <c r="AV80" i="5"/>
  <c r="CB94" i="5"/>
  <c r="AV94" i="5"/>
  <c r="AV138" i="5"/>
  <c r="CB138" i="5"/>
  <c r="CB158" i="5"/>
  <c r="AV158" i="5"/>
  <c r="CB223" i="5"/>
  <c r="AV223" i="5"/>
  <c r="CB147" i="5"/>
  <c r="AV147" i="5"/>
  <c r="CB262" i="5"/>
  <c r="AV262" i="5"/>
  <c r="AV243" i="5"/>
  <c r="CB243" i="5"/>
  <c r="CB244" i="5"/>
  <c r="AV244" i="5"/>
  <c r="AV266" i="5"/>
  <c r="CB266" i="5"/>
  <c r="CB296" i="5"/>
  <c r="AV296" i="5"/>
  <c r="CB238" i="5"/>
  <c r="AV238" i="5"/>
  <c r="AV378" i="5"/>
  <c r="CB378" i="5"/>
  <c r="AV412" i="5"/>
  <c r="CB412" i="5"/>
  <c r="AV408" i="5"/>
  <c r="CB408" i="5"/>
  <c r="CB328" i="5"/>
  <c r="AV328" i="5"/>
  <c r="AV388" i="5"/>
  <c r="CB388" i="5"/>
  <c r="AV394" i="5"/>
  <c r="CB394" i="5"/>
  <c r="AV353" i="5"/>
  <c r="CB353" i="5"/>
  <c r="CB434" i="5"/>
  <c r="AV434" i="5"/>
  <c r="AV405" i="5"/>
  <c r="CB405" i="5"/>
  <c r="CB443" i="5"/>
  <c r="AV443" i="5"/>
  <c r="CB491" i="5"/>
  <c r="AV491" i="5"/>
  <c r="CB487" i="5"/>
  <c r="AV487" i="5"/>
  <c r="CB490" i="5"/>
  <c r="AV490" i="5"/>
  <c r="CB539" i="5"/>
  <c r="AV539" i="5"/>
  <c r="AV547" i="5"/>
  <c r="CB547" i="5"/>
  <c r="AV571" i="5"/>
  <c r="CB571" i="5"/>
  <c r="CB552" i="5"/>
  <c r="AV552" i="5"/>
  <c r="AV576" i="5"/>
  <c r="CB576" i="5"/>
  <c r="CB600" i="5"/>
  <c r="AV600" i="5"/>
  <c r="CB616" i="5"/>
  <c r="AV616" i="5"/>
  <c r="AV650" i="5"/>
  <c r="CB650" i="5"/>
  <c r="AV749" i="5"/>
  <c r="CB749" i="5"/>
  <c r="AV761" i="5"/>
  <c r="CB761" i="5"/>
  <c r="CB718" i="5"/>
  <c r="AV718" i="5"/>
  <c r="AV680" i="5"/>
  <c r="CB680" i="5"/>
  <c r="CB700" i="5"/>
  <c r="AV700" i="5"/>
  <c r="CB703" i="5"/>
  <c r="AV703" i="5"/>
  <c r="CB727" i="5"/>
  <c r="AV727" i="5"/>
  <c r="CB783" i="5"/>
  <c r="AV783" i="5"/>
  <c r="AV896" i="5"/>
  <c r="CB896" i="5"/>
  <c r="CB797" i="5"/>
  <c r="AV797" i="5"/>
  <c r="CB821" i="5"/>
  <c r="AV821" i="5"/>
  <c r="CB927" i="5"/>
  <c r="AV927" i="5"/>
  <c r="AV882" i="5"/>
  <c r="CB882" i="5"/>
  <c r="AV948" i="5"/>
  <c r="CB948" i="5"/>
  <c r="CB1006" i="5"/>
  <c r="AV1006" i="5"/>
  <c r="CB939" i="5"/>
  <c r="AV939" i="5"/>
  <c r="AV953" i="5"/>
  <c r="CB953" i="5"/>
  <c r="CB975" i="5"/>
  <c r="AV975" i="5"/>
  <c r="CM144" i="5"/>
  <c r="BG144" i="5"/>
  <c r="CX83" i="5"/>
  <c r="BR83" i="5"/>
  <c r="C32" i="3"/>
  <c r="C34" i="3" s="1"/>
  <c r="BR36" i="5"/>
  <c r="CX36" i="5"/>
  <c r="BR40" i="5"/>
  <c r="CX40" i="5"/>
  <c r="CX158" i="5"/>
  <c r="BR158" i="5"/>
  <c r="BR21" i="5"/>
  <c r="CX21" i="5"/>
  <c r="BR69" i="5"/>
  <c r="CX69" i="5"/>
  <c r="BR104" i="5"/>
  <c r="CX104" i="5"/>
  <c r="CX138" i="5"/>
  <c r="BR138" i="5"/>
  <c r="CX192" i="5"/>
  <c r="BR192" i="5"/>
  <c r="BR261" i="5"/>
  <c r="CX261" i="5"/>
  <c r="CX287" i="5"/>
  <c r="BR287" i="5"/>
  <c r="BR233" i="5"/>
  <c r="CX233" i="5"/>
  <c r="BR291" i="5"/>
  <c r="CX291" i="5"/>
  <c r="BR238" i="5"/>
  <c r="CX238" i="5"/>
  <c r="BR307" i="5"/>
  <c r="CX307" i="5"/>
  <c r="CX317" i="5"/>
  <c r="BR317" i="5"/>
  <c r="CX294" i="5"/>
  <c r="BR294" i="5"/>
  <c r="CX318" i="5"/>
  <c r="BR318" i="5"/>
  <c r="CX366" i="5"/>
  <c r="BR366" i="5"/>
  <c r="CX406" i="5"/>
  <c r="BR406" i="5"/>
  <c r="CX425" i="5"/>
  <c r="BR425" i="5"/>
  <c r="CX377" i="5"/>
  <c r="BR377" i="5"/>
  <c r="CX401" i="5"/>
  <c r="BR401" i="5"/>
  <c r="CX443" i="5"/>
  <c r="BR443" i="5"/>
  <c r="CX438" i="5"/>
  <c r="BR438" i="5"/>
  <c r="CX455" i="5"/>
  <c r="BR455" i="5"/>
  <c r="CX444" i="5"/>
  <c r="BR444" i="5"/>
  <c r="BR498" i="5"/>
  <c r="CX498" i="5"/>
  <c r="CX476" i="5"/>
  <c r="BR476" i="5"/>
  <c r="BR522" i="5"/>
  <c r="CX522" i="5"/>
  <c r="CX542" i="5"/>
  <c r="BR542" i="5"/>
  <c r="CX560" i="5"/>
  <c r="BR560" i="5"/>
  <c r="BR562" i="5"/>
  <c r="CX562" i="5"/>
  <c r="BR613" i="5"/>
  <c r="CX613" i="5"/>
  <c r="BR555" i="5"/>
  <c r="CX555" i="5"/>
  <c r="CX609" i="5"/>
  <c r="BR609" i="5"/>
  <c r="CX645" i="5"/>
  <c r="BR645" i="5"/>
  <c r="BR664" i="5"/>
  <c r="CX664" i="5"/>
  <c r="CX825" i="5"/>
  <c r="BR825" i="5"/>
  <c r="BR726" i="5"/>
  <c r="CX726" i="5"/>
  <c r="CX765" i="5"/>
  <c r="BR765" i="5"/>
  <c r="BR703" i="5"/>
  <c r="CX703" i="5"/>
  <c r="BR727" i="5"/>
  <c r="CX727" i="5"/>
  <c r="BR805" i="5"/>
  <c r="CX805" i="5"/>
  <c r="BR830" i="5"/>
  <c r="CX830" i="5"/>
  <c r="CX950" i="5"/>
  <c r="BR950" i="5"/>
  <c r="CX917" i="5"/>
  <c r="BR917" i="5"/>
  <c r="BR920" i="5"/>
  <c r="CX920" i="5"/>
  <c r="CX966" i="5"/>
  <c r="BR966" i="5"/>
  <c r="CX881" i="5"/>
  <c r="BR881" i="5"/>
  <c r="CX977" i="5"/>
  <c r="BR977" i="5"/>
  <c r="CX978" i="5"/>
  <c r="BR978" i="5"/>
  <c r="CM128" i="5"/>
  <c r="BG128" i="5"/>
  <c r="CM18" i="5"/>
  <c r="BG18" i="5"/>
  <c r="CM42" i="5"/>
  <c r="BG42" i="5"/>
  <c r="BG66" i="5"/>
  <c r="CM66" i="5"/>
  <c r="CM140" i="5"/>
  <c r="BG140" i="5"/>
  <c r="CM150" i="5"/>
  <c r="BG150" i="5"/>
  <c r="CM25" i="5"/>
  <c r="BG25" i="5"/>
  <c r="BG49" i="5"/>
  <c r="CM49" i="5"/>
  <c r="CM176" i="5"/>
  <c r="BG176" i="5"/>
  <c r="CM204" i="5"/>
  <c r="BG204" i="5"/>
  <c r="CM200" i="5"/>
  <c r="BG200" i="5"/>
  <c r="CM195" i="5"/>
  <c r="BG195" i="5"/>
  <c r="BG225" i="5"/>
  <c r="CM225" i="5"/>
  <c r="BG228" i="5"/>
  <c r="CM228" i="5"/>
  <c r="BG273" i="5"/>
  <c r="CM273" i="5"/>
  <c r="CM266" i="5"/>
  <c r="BG266" i="5"/>
  <c r="BG263" i="5"/>
  <c r="CM263" i="5"/>
  <c r="CM268" i="5"/>
  <c r="BG268" i="5"/>
  <c r="CM244" i="5"/>
  <c r="BG244" i="5"/>
  <c r="CM314" i="5"/>
  <c r="BG314" i="5"/>
  <c r="BG319" i="5"/>
  <c r="CM319" i="5"/>
  <c r="BG368" i="5"/>
  <c r="CM368" i="5"/>
  <c r="BG338" i="5"/>
  <c r="CM338" i="5"/>
  <c r="BG372" i="5"/>
  <c r="CM372" i="5"/>
  <c r="BG413" i="5"/>
  <c r="CM413" i="5"/>
  <c r="CM398" i="5"/>
  <c r="BG398" i="5"/>
  <c r="CM423" i="5"/>
  <c r="BG423" i="5"/>
  <c r="CM497" i="5"/>
  <c r="BG497" i="5"/>
  <c r="BG462" i="5"/>
  <c r="CM462" i="5"/>
  <c r="BG453" i="5"/>
  <c r="CM453" i="5"/>
  <c r="BG459" i="5"/>
  <c r="CM459" i="5"/>
  <c r="BG549" i="5"/>
  <c r="CM549" i="5"/>
  <c r="CM535" i="5"/>
  <c r="BG535" i="5"/>
  <c r="BG552" i="5"/>
  <c r="CM552" i="5"/>
  <c r="BG560" i="5"/>
  <c r="CM560" i="5"/>
  <c r="BG667" i="5"/>
  <c r="CM667" i="5"/>
  <c r="BG659" i="5"/>
  <c r="CM659" i="5"/>
  <c r="CM655" i="5"/>
  <c r="BG655" i="5"/>
  <c r="CM638" i="5"/>
  <c r="BG638" i="5"/>
  <c r="CM758" i="5"/>
  <c r="BG758" i="5"/>
  <c r="BG675" i="5"/>
  <c r="CM675" i="5"/>
  <c r="CM868" i="5"/>
  <c r="BG868" i="5"/>
  <c r="CM744" i="5"/>
  <c r="BG744" i="5"/>
  <c r="CM771" i="5"/>
  <c r="BG771" i="5"/>
  <c r="BG819" i="5"/>
  <c r="CM819" i="5"/>
  <c r="CM891" i="5"/>
  <c r="BG891" i="5"/>
  <c r="BG836" i="5"/>
  <c r="CM836" i="5"/>
  <c r="CM981" i="5"/>
  <c r="BG981" i="5"/>
  <c r="CM897" i="5"/>
  <c r="BG897" i="5"/>
  <c r="CM954" i="5"/>
  <c r="BG954" i="5"/>
  <c r="CM1001" i="5"/>
  <c r="BG1001" i="5"/>
  <c r="BG994" i="5"/>
  <c r="CM994" i="5"/>
  <c r="CM1005" i="5"/>
  <c r="BG1005" i="5"/>
  <c r="CB26" i="5"/>
  <c r="AV26" i="5"/>
  <c r="AV116" i="5"/>
  <c r="CB116" i="5"/>
  <c r="AV35" i="5"/>
  <c r="CB35" i="5"/>
  <c r="CB52" i="5"/>
  <c r="AV52" i="5"/>
  <c r="CB54" i="5"/>
  <c r="AV54" i="5"/>
  <c r="CB136" i="5"/>
  <c r="AV136" i="5"/>
  <c r="AV93" i="5"/>
  <c r="CB93" i="5"/>
  <c r="CB205" i="5"/>
  <c r="AV205" i="5"/>
  <c r="CB199" i="5"/>
  <c r="AV199" i="5"/>
  <c r="CB88" i="5"/>
  <c r="AV88" i="5"/>
  <c r="AV105" i="5"/>
  <c r="CB105" i="5"/>
  <c r="AV154" i="5"/>
  <c r="CB154" i="5"/>
  <c r="CB170" i="5"/>
  <c r="AV170" i="5"/>
  <c r="AV190" i="5"/>
  <c r="CB190" i="5"/>
  <c r="CB159" i="5"/>
  <c r="AV159" i="5"/>
  <c r="CB304" i="5"/>
  <c r="AV304" i="5"/>
  <c r="CB249" i="5"/>
  <c r="AV249" i="5"/>
  <c r="CB277" i="5"/>
  <c r="AV277" i="5"/>
  <c r="AV305" i="5"/>
  <c r="CB305" i="5"/>
  <c r="CB240" i="5"/>
  <c r="AV240" i="5"/>
  <c r="CB281" i="5"/>
  <c r="AV281" i="5"/>
  <c r="AV314" i="5"/>
  <c r="CB314" i="5"/>
  <c r="AV400" i="5"/>
  <c r="CB400" i="5"/>
  <c r="AV406" i="5"/>
  <c r="CB406" i="5"/>
  <c r="AV331" i="5"/>
  <c r="CB331" i="5"/>
  <c r="AV355" i="5"/>
  <c r="CB355" i="5"/>
  <c r="AV383" i="5"/>
  <c r="CB383" i="5"/>
  <c r="AV407" i="5"/>
  <c r="CB407" i="5"/>
  <c r="CB446" i="5"/>
  <c r="AV446" i="5"/>
  <c r="AV523" i="5"/>
  <c r="CB523" i="5"/>
  <c r="CB499" i="5"/>
  <c r="AV499" i="5"/>
  <c r="AV517" i="5"/>
  <c r="CB517" i="5"/>
  <c r="AV528" i="5"/>
  <c r="CB528" i="5"/>
  <c r="AV512" i="5"/>
  <c r="CB512" i="5"/>
  <c r="CB553" i="5"/>
  <c r="AV553" i="5"/>
  <c r="CB611" i="5"/>
  <c r="AV611" i="5"/>
  <c r="CB607" i="5"/>
  <c r="AV607" i="5"/>
  <c r="CB554" i="5"/>
  <c r="AV554" i="5"/>
  <c r="AV578" i="5"/>
  <c r="CB578" i="5"/>
  <c r="CB602" i="5"/>
  <c r="AV602" i="5"/>
  <c r="AV668" i="5"/>
  <c r="CB668" i="5"/>
  <c r="CB655" i="5"/>
  <c r="AV655" i="5"/>
  <c r="AV759" i="5"/>
  <c r="CB759" i="5"/>
  <c r="CB722" i="5"/>
  <c r="AV722" i="5"/>
  <c r="AV760" i="5"/>
  <c r="CB760" i="5"/>
  <c r="AV769" i="5"/>
  <c r="CB769" i="5"/>
  <c r="AV852" i="5"/>
  <c r="CB852" i="5"/>
  <c r="CB705" i="5"/>
  <c r="AV705" i="5"/>
  <c r="AV733" i="5"/>
  <c r="CB733" i="5"/>
  <c r="CB781" i="5"/>
  <c r="AV781" i="5"/>
  <c r="CB774" i="5"/>
  <c r="AV774" i="5"/>
  <c r="AV859" i="5"/>
  <c r="CB859" i="5"/>
  <c r="CB835" i="5"/>
  <c r="AV835" i="5"/>
  <c r="AV864" i="5"/>
  <c r="CB864" i="5"/>
  <c r="AV863" i="5"/>
  <c r="CB863" i="5"/>
  <c r="AV886" i="5"/>
  <c r="CB886" i="5"/>
  <c r="CB908" i="5"/>
  <c r="AV908" i="5"/>
  <c r="CB967" i="5"/>
  <c r="AV967" i="5"/>
  <c r="AV955" i="5"/>
  <c r="CB955" i="5"/>
  <c r="CB982" i="5"/>
  <c r="AV982" i="5"/>
  <c r="CB1001" i="5"/>
  <c r="AV1001" i="5"/>
  <c r="AV1012" i="5"/>
  <c r="CB1012" i="5"/>
  <c r="CM139" i="5"/>
  <c r="BG139" i="5"/>
  <c r="BR64" i="5"/>
  <c r="CX64" i="5"/>
  <c r="BG111" i="5"/>
  <c r="CM111" i="5"/>
  <c r="F65" i="3"/>
  <c r="F67" i="3"/>
  <c r="G63" i="3"/>
  <c r="CX90" i="5"/>
  <c r="BR90" i="5"/>
  <c r="CX172" i="5"/>
  <c r="BR172" i="5"/>
  <c r="CX134" i="5"/>
  <c r="BR134" i="5"/>
  <c r="CX168" i="5"/>
  <c r="BR168" i="5"/>
  <c r="BR23" i="5"/>
  <c r="CX23" i="5"/>
  <c r="BR47" i="5"/>
  <c r="CX47" i="5"/>
  <c r="BR71" i="5"/>
  <c r="CX71" i="5"/>
  <c r="CX124" i="5"/>
  <c r="BR124" i="5"/>
  <c r="CX150" i="5"/>
  <c r="BR150" i="5"/>
  <c r="CX207" i="5"/>
  <c r="BR207" i="5"/>
  <c r="BR206" i="5"/>
  <c r="CX206" i="5"/>
  <c r="CX119" i="5"/>
  <c r="BR119" i="5"/>
  <c r="CX167" i="5"/>
  <c r="BR167" i="5"/>
  <c r="CX191" i="5"/>
  <c r="BR191" i="5"/>
  <c r="CX324" i="5"/>
  <c r="BR324" i="5"/>
  <c r="CX235" i="5"/>
  <c r="BR235" i="5"/>
  <c r="BR372" i="5"/>
  <c r="CX372" i="5"/>
  <c r="BR240" i="5"/>
  <c r="CX240" i="5"/>
  <c r="BR343" i="5"/>
  <c r="CX343" i="5"/>
  <c r="CX328" i="5"/>
  <c r="BR328" i="5"/>
  <c r="CX319" i="5"/>
  <c r="BR319" i="5"/>
  <c r="CX332" i="5"/>
  <c r="BR332" i="5"/>
  <c r="CX320" i="5"/>
  <c r="BR320" i="5"/>
  <c r="CX358" i="5"/>
  <c r="BR358" i="5"/>
  <c r="CX380" i="5"/>
  <c r="BR380" i="5"/>
  <c r="CX408" i="5"/>
  <c r="BR408" i="5"/>
  <c r="BR449" i="5"/>
  <c r="CX449" i="5"/>
  <c r="CX379" i="5"/>
  <c r="BR379" i="5"/>
  <c r="CX403" i="5"/>
  <c r="BR403" i="5"/>
  <c r="CX421" i="5"/>
  <c r="BR421" i="5"/>
  <c r="CX440" i="5"/>
  <c r="BR440" i="5"/>
  <c r="BR460" i="5"/>
  <c r="CX460" i="5"/>
  <c r="BR469" i="5"/>
  <c r="CX469" i="5"/>
  <c r="CX446" i="5"/>
  <c r="BR446" i="5"/>
  <c r="CX481" i="5"/>
  <c r="BR481" i="5"/>
  <c r="CX552" i="5"/>
  <c r="BR552" i="5"/>
  <c r="CX600" i="5"/>
  <c r="BR600" i="5"/>
  <c r="BR574" i="5"/>
  <c r="CX574" i="5"/>
  <c r="BR558" i="5"/>
  <c r="CX558" i="5"/>
  <c r="BR557" i="5"/>
  <c r="CX557" i="5"/>
  <c r="CX637" i="5"/>
  <c r="BR637" i="5"/>
  <c r="CX641" i="5"/>
  <c r="BR641" i="5"/>
  <c r="BR704" i="5"/>
  <c r="CX704" i="5"/>
  <c r="CX688" i="5"/>
  <c r="BR688" i="5"/>
  <c r="CX797" i="5"/>
  <c r="BR797" i="5"/>
  <c r="CX728" i="5"/>
  <c r="BR728" i="5"/>
  <c r="CX766" i="5"/>
  <c r="BR766" i="5"/>
  <c r="BR775" i="5"/>
  <c r="CX775" i="5"/>
  <c r="CX681" i="5"/>
  <c r="BR681" i="5"/>
  <c r="BR705" i="5"/>
  <c r="CX705" i="5"/>
  <c r="BR776" i="5"/>
  <c r="CX776" i="5"/>
  <c r="CX827" i="5"/>
  <c r="BR827" i="5"/>
  <c r="BR834" i="5"/>
  <c r="CX834" i="5"/>
  <c r="BR930" i="5"/>
  <c r="CX930" i="5"/>
  <c r="CX925" i="5"/>
  <c r="BR925" i="5"/>
  <c r="CX861" i="5"/>
  <c r="BR861" i="5"/>
  <c r="CX883" i="5"/>
  <c r="BR883" i="5"/>
  <c r="BR951" i="5"/>
  <c r="CX951" i="5"/>
  <c r="BR1013" i="5"/>
  <c r="CX1013" i="5"/>
  <c r="CX81" i="5"/>
  <c r="BR81" i="5"/>
  <c r="CM102" i="5"/>
  <c r="BG102" i="5"/>
  <c r="BG135" i="5"/>
  <c r="CM135" i="5"/>
  <c r="CM20" i="5"/>
  <c r="BG20" i="5"/>
  <c r="BG44" i="5"/>
  <c r="CM44" i="5"/>
  <c r="BG68" i="5"/>
  <c r="CM68" i="5"/>
  <c r="CM156" i="5"/>
  <c r="BG156" i="5"/>
  <c r="CM164" i="5"/>
  <c r="BG164" i="5"/>
  <c r="CM170" i="5"/>
  <c r="BG170" i="5"/>
  <c r="BG27" i="5"/>
  <c r="CM27" i="5"/>
  <c r="BG51" i="5"/>
  <c r="CM51" i="5"/>
  <c r="CM192" i="5"/>
  <c r="BG192" i="5"/>
  <c r="CM96" i="5"/>
  <c r="BG96" i="5"/>
  <c r="CM199" i="5"/>
  <c r="BG199" i="5"/>
  <c r="BG155" i="5"/>
  <c r="CM155" i="5"/>
  <c r="CM229" i="5"/>
  <c r="BG229" i="5"/>
  <c r="BG241" i="5"/>
  <c r="CM241" i="5"/>
  <c r="BG299" i="5"/>
  <c r="CM299" i="5"/>
  <c r="CM285" i="5"/>
  <c r="BG285" i="5"/>
  <c r="CM270" i="5"/>
  <c r="BG270" i="5"/>
  <c r="BG250" i="5"/>
  <c r="CM250" i="5"/>
  <c r="CM249" i="5"/>
  <c r="BG249" i="5"/>
  <c r="BG349" i="5"/>
  <c r="CM349" i="5"/>
  <c r="BG333" i="5"/>
  <c r="CM333" i="5"/>
  <c r="CM321" i="5"/>
  <c r="BG321" i="5"/>
  <c r="BG391" i="5"/>
  <c r="CM391" i="5"/>
  <c r="BG383" i="5"/>
  <c r="CM383" i="5"/>
  <c r="CM377" i="5"/>
  <c r="BG377" i="5"/>
  <c r="BG428" i="5"/>
  <c r="CM428" i="5"/>
  <c r="CM400" i="5"/>
  <c r="BG400" i="5"/>
  <c r="CM499" i="5"/>
  <c r="BG499" i="5"/>
  <c r="BG471" i="5"/>
  <c r="CM471" i="5"/>
  <c r="CM488" i="5"/>
  <c r="BG488" i="5"/>
  <c r="CM529" i="5"/>
  <c r="BG529" i="5"/>
  <c r="BG520" i="5"/>
  <c r="CM520" i="5"/>
  <c r="BG559" i="5"/>
  <c r="CM559" i="5"/>
  <c r="BG613" i="5"/>
  <c r="CM613" i="5"/>
  <c r="CM561" i="5"/>
  <c r="BG561" i="5"/>
  <c r="BG594" i="5"/>
  <c r="CM594" i="5"/>
  <c r="BG618" i="5"/>
  <c r="CM618" i="5"/>
  <c r="CM700" i="5"/>
  <c r="BG700" i="5"/>
  <c r="CM714" i="5"/>
  <c r="BG714" i="5"/>
  <c r="CM642" i="5"/>
  <c r="BG642" i="5"/>
  <c r="CM789" i="5"/>
  <c r="BG789" i="5"/>
  <c r="BG677" i="5"/>
  <c r="CM677" i="5"/>
  <c r="CM742" i="5"/>
  <c r="BG742" i="5"/>
  <c r="BG902" i="5"/>
  <c r="CM902" i="5"/>
  <c r="CM777" i="5"/>
  <c r="BG777" i="5"/>
  <c r="CM888" i="5"/>
  <c r="BG888" i="5"/>
  <c r="CM900" i="5"/>
  <c r="BG900" i="5"/>
  <c r="BG840" i="5"/>
  <c r="CM840" i="5"/>
  <c r="CM851" i="5"/>
  <c r="BG851" i="5"/>
  <c r="CM901" i="5"/>
  <c r="BG901" i="5"/>
  <c r="CM903" i="5"/>
  <c r="BG903" i="5"/>
  <c r="BG927" i="5"/>
  <c r="CM927" i="5"/>
  <c r="CM962" i="5"/>
  <c r="BG962" i="5"/>
  <c r="CM956" i="5"/>
  <c r="BG956" i="5"/>
  <c r="BG943" i="5"/>
  <c r="CM943" i="5"/>
  <c r="BG1006" i="5"/>
  <c r="CM1006" i="5"/>
  <c r="AV29" i="5"/>
  <c r="CB29" i="5"/>
  <c r="CB19" i="5"/>
  <c r="AV19" i="5"/>
  <c r="AV47" i="5"/>
  <c r="CB47" i="5"/>
  <c r="AV63" i="5"/>
  <c r="CB63" i="5"/>
  <c r="AV174" i="5"/>
  <c r="CB174" i="5"/>
  <c r="AV100" i="5"/>
  <c r="CB100" i="5"/>
  <c r="AV166" i="5"/>
  <c r="CB166" i="5"/>
  <c r="CB60" i="5"/>
  <c r="AV60" i="5"/>
  <c r="CB104" i="5"/>
  <c r="AV104" i="5"/>
  <c r="CB163" i="5"/>
  <c r="AV163" i="5"/>
  <c r="CB107" i="5"/>
  <c r="AV107" i="5"/>
  <c r="CB156" i="5"/>
  <c r="AV156" i="5"/>
  <c r="AV198" i="5"/>
  <c r="CB198" i="5"/>
  <c r="CB182" i="5"/>
  <c r="AV182" i="5"/>
  <c r="CB214" i="5"/>
  <c r="AV214" i="5"/>
  <c r="CB171" i="5"/>
  <c r="AV171" i="5"/>
  <c r="CB221" i="5"/>
  <c r="AV221" i="5"/>
  <c r="AV259" i="5"/>
  <c r="CB259" i="5"/>
  <c r="AV271" i="5"/>
  <c r="CB271" i="5"/>
  <c r="AV307" i="5"/>
  <c r="CB307" i="5"/>
  <c r="CB245" i="5"/>
  <c r="AV245" i="5"/>
  <c r="AV311" i="5"/>
  <c r="CB311" i="5"/>
  <c r="CB282" i="5"/>
  <c r="AV282" i="5"/>
  <c r="AV287" i="5"/>
  <c r="CB287" i="5"/>
  <c r="AV414" i="5"/>
  <c r="CB414" i="5"/>
  <c r="CB426" i="5"/>
  <c r="AV426" i="5"/>
  <c r="AV360" i="5"/>
  <c r="CB360" i="5"/>
  <c r="AV357" i="5"/>
  <c r="CB357" i="5"/>
  <c r="AV429" i="5"/>
  <c r="CB429" i="5"/>
  <c r="AV385" i="5"/>
  <c r="CB385" i="5"/>
  <c r="AV409" i="5"/>
  <c r="CB409" i="5"/>
  <c r="AV486" i="5"/>
  <c r="CB486" i="5"/>
  <c r="CB449" i="5"/>
  <c r="AV449" i="5"/>
  <c r="AV527" i="5"/>
  <c r="CB527" i="5"/>
  <c r="AV515" i="5"/>
  <c r="CB515" i="5"/>
  <c r="AV519" i="5"/>
  <c r="CB519" i="5"/>
  <c r="AV471" i="5"/>
  <c r="CB471" i="5"/>
  <c r="AV529" i="5"/>
  <c r="CB529" i="5"/>
  <c r="AV610" i="5"/>
  <c r="CB610" i="5"/>
  <c r="AV556" i="5"/>
  <c r="CB556" i="5"/>
  <c r="CB580" i="5"/>
  <c r="AV580" i="5"/>
  <c r="CB604" i="5"/>
  <c r="AV604" i="5"/>
  <c r="CB688" i="5"/>
  <c r="AV688" i="5"/>
  <c r="CB620" i="5"/>
  <c r="AV620" i="5"/>
  <c r="CB651" i="5"/>
  <c r="AV651" i="5"/>
  <c r="CB720" i="5"/>
  <c r="AV720" i="5"/>
  <c r="AV771" i="5"/>
  <c r="CB771" i="5"/>
  <c r="CB659" i="5"/>
  <c r="AV659" i="5"/>
  <c r="AV741" i="5"/>
  <c r="CB741" i="5"/>
  <c r="AV776" i="5"/>
  <c r="CB776" i="5"/>
  <c r="CB871" i="5"/>
  <c r="AV871" i="5"/>
  <c r="CB801" i="5"/>
  <c r="AV801" i="5"/>
  <c r="CB877" i="5"/>
  <c r="AV877" i="5"/>
  <c r="CB965" i="5"/>
  <c r="AV965" i="5"/>
  <c r="AV890" i="5"/>
  <c r="CB890" i="5"/>
  <c r="CB997" i="5"/>
  <c r="AV997" i="5"/>
  <c r="AV957" i="5"/>
  <c r="CB957" i="5"/>
  <c r="AV989" i="5"/>
  <c r="CB989" i="5"/>
  <c r="AV1013" i="5"/>
  <c r="CB1013" i="5"/>
  <c r="BR76" i="5"/>
  <c r="CX76" i="5"/>
  <c r="BR130" i="5"/>
  <c r="CX130" i="5"/>
  <c r="CX82" i="5"/>
  <c r="BR82" i="5"/>
  <c r="CX166" i="5"/>
  <c r="BR166" i="5"/>
  <c r="CX178" i="5"/>
  <c r="BR178" i="5"/>
  <c r="BR25" i="5"/>
  <c r="CX25" i="5"/>
  <c r="BR49" i="5"/>
  <c r="CX49" i="5"/>
  <c r="CX154" i="5"/>
  <c r="BR154" i="5"/>
  <c r="CX162" i="5"/>
  <c r="BR162" i="5"/>
  <c r="CX204" i="5"/>
  <c r="BR204" i="5"/>
  <c r="BR121" i="5"/>
  <c r="CX121" i="5"/>
  <c r="BR145" i="5"/>
  <c r="CX145" i="5"/>
  <c r="BR169" i="5"/>
  <c r="CX169" i="5"/>
  <c r="CX193" i="5"/>
  <c r="BR193" i="5"/>
  <c r="BR237" i="5"/>
  <c r="CX237" i="5"/>
  <c r="CX218" i="5"/>
  <c r="BR218" i="5"/>
  <c r="CX249" i="5"/>
  <c r="BR249" i="5"/>
  <c r="CX262" i="5"/>
  <c r="BR262" i="5"/>
  <c r="CX341" i="5"/>
  <c r="BR341" i="5"/>
  <c r="CX330" i="5"/>
  <c r="BR330" i="5"/>
  <c r="BR321" i="5"/>
  <c r="CX321" i="5"/>
  <c r="BR337" i="5"/>
  <c r="CX337" i="5"/>
  <c r="CX298" i="5"/>
  <c r="BR298" i="5"/>
  <c r="CX326" i="5"/>
  <c r="BR326" i="5"/>
  <c r="CX360" i="5"/>
  <c r="BR360" i="5"/>
  <c r="CX386" i="5"/>
  <c r="BR386" i="5"/>
  <c r="CX410" i="5"/>
  <c r="BR410" i="5"/>
  <c r="CX429" i="5"/>
  <c r="BR429" i="5"/>
  <c r="CX381" i="5"/>
  <c r="BR381" i="5"/>
  <c r="CX405" i="5"/>
  <c r="BR405" i="5"/>
  <c r="BR451" i="5"/>
  <c r="CX451" i="5"/>
  <c r="CX441" i="5"/>
  <c r="BR441" i="5"/>
  <c r="CX473" i="5"/>
  <c r="BR473" i="5"/>
  <c r="BR448" i="5"/>
  <c r="CX448" i="5"/>
  <c r="CX499" i="5"/>
  <c r="BR499" i="5"/>
  <c r="BR497" i="5"/>
  <c r="CX497" i="5"/>
  <c r="BR526" i="5"/>
  <c r="CX526" i="5"/>
  <c r="CX584" i="5"/>
  <c r="BR584" i="5"/>
  <c r="CX572" i="5"/>
  <c r="BR572" i="5"/>
  <c r="CX586" i="5"/>
  <c r="BR586" i="5"/>
  <c r="CX570" i="5"/>
  <c r="BR570" i="5"/>
  <c r="CX559" i="5"/>
  <c r="BR559" i="5"/>
  <c r="CX654" i="5"/>
  <c r="BR654" i="5"/>
  <c r="CX642" i="5"/>
  <c r="BR642" i="5"/>
  <c r="CX643" i="5"/>
  <c r="BR643" i="5"/>
  <c r="BR708" i="5"/>
  <c r="CX708" i="5"/>
  <c r="CX702" i="5"/>
  <c r="BR702" i="5"/>
  <c r="CX676" i="5"/>
  <c r="BR676" i="5"/>
  <c r="BR779" i="5"/>
  <c r="CX779" i="5"/>
  <c r="CX813" i="5"/>
  <c r="BR813" i="5"/>
  <c r="CX777" i="5"/>
  <c r="BR777" i="5"/>
  <c r="CX772" i="5"/>
  <c r="BR772" i="5"/>
  <c r="BR794" i="5"/>
  <c r="CX794" i="5"/>
  <c r="BR823" i="5"/>
  <c r="CX823" i="5"/>
  <c r="BR831" i="5"/>
  <c r="CX831" i="5"/>
  <c r="BR838" i="5"/>
  <c r="CX838" i="5"/>
  <c r="BR963" i="5"/>
  <c r="CX963" i="5"/>
  <c r="CX857" i="5"/>
  <c r="BR857" i="5"/>
  <c r="BR905" i="5"/>
  <c r="CX905" i="5"/>
  <c r="CX944" i="5"/>
  <c r="BR944" i="5"/>
  <c r="BR957" i="5"/>
  <c r="CX957" i="5"/>
  <c r="CX994" i="5"/>
  <c r="BR994" i="5"/>
  <c r="BR30" i="5"/>
  <c r="CX30" i="5"/>
  <c r="CM112" i="5"/>
  <c r="BG112" i="5"/>
  <c r="CM22" i="5"/>
  <c r="BG22" i="5"/>
  <c r="BG46" i="5"/>
  <c r="CM46" i="5"/>
  <c r="BG70" i="5"/>
  <c r="CM70" i="5"/>
  <c r="CM217" i="5"/>
  <c r="BG217" i="5"/>
  <c r="CM172" i="5"/>
  <c r="BG172" i="5"/>
  <c r="CM84" i="5"/>
  <c r="BG84" i="5"/>
  <c r="CM29" i="5"/>
  <c r="BG29" i="5"/>
  <c r="CM77" i="5"/>
  <c r="BG77" i="5"/>
  <c r="CM276" i="5"/>
  <c r="BG276" i="5"/>
  <c r="BG269" i="5"/>
  <c r="CM269" i="5"/>
  <c r="CM203" i="5"/>
  <c r="BG203" i="5"/>
  <c r="BG167" i="5"/>
  <c r="CM167" i="5"/>
  <c r="BG236" i="5"/>
  <c r="CM236" i="5"/>
  <c r="BG316" i="5"/>
  <c r="CM316" i="5"/>
  <c r="BG308" i="5"/>
  <c r="CM308" i="5"/>
  <c r="BG290" i="5"/>
  <c r="CM290" i="5"/>
  <c r="CM274" i="5"/>
  <c r="BG274" i="5"/>
  <c r="CM265" i="5"/>
  <c r="BG265" i="5"/>
  <c r="CM259" i="5"/>
  <c r="BG259" i="5"/>
  <c r="BG337" i="5"/>
  <c r="CM337" i="5"/>
  <c r="BG300" i="5"/>
  <c r="CM300" i="5"/>
  <c r="BG331" i="5"/>
  <c r="CM331" i="5"/>
  <c r="BG393" i="5"/>
  <c r="CM393" i="5"/>
  <c r="BG342" i="5"/>
  <c r="CM342" i="5"/>
  <c r="BG403" i="5"/>
  <c r="CM403" i="5"/>
  <c r="BG387" i="5"/>
  <c r="CM387" i="5"/>
  <c r="BG397" i="5"/>
  <c r="CM397" i="5"/>
  <c r="CM433" i="5"/>
  <c r="BG433" i="5"/>
  <c r="CM402" i="5"/>
  <c r="BG402" i="5"/>
  <c r="BG460" i="5"/>
  <c r="CM460" i="5"/>
  <c r="BG430" i="5"/>
  <c r="CM430" i="5"/>
  <c r="CM537" i="5"/>
  <c r="BG537" i="5"/>
  <c r="CM519" i="5"/>
  <c r="BG519" i="5"/>
  <c r="BG481" i="5"/>
  <c r="CM481" i="5"/>
  <c r="BG548" i="5"/>
  <c r="CM548" i="5"/>
  <c r="BG522" i="5"/>
  <c r="CM522" i="5"/>
  <c r="BG556" i="5"/>
  <c r="CM556" i="5"/>
  <c r="BG572" i="5"/>
  <c r="CM572" i="5"/>
  <c r="CM637" i="5"/>
  <c r="BG637" i="5"/>
  <c r="BG626" i="5"/>
  <c r="CM626" i="5"/>
  <c r="CM653" i="5"/>
  <c r="BG653" i="5"/>
  <c r="CM682" i="5"/>
  <c r="BG682" i="5"/>
  <c r="BG704" i="5"/>
  <c r="CM704" i="5"/>
  <c r="BG776" i="5"/>
  <c r="CM776" i="5"/>
  <c r="CM726" i="5"/>
  <c r="BG726" i="5"/>
  <c r="BG646" i="5"/>
  <c r="CM646" i="5"/>
  <c r="BG813" i="5"/>
  <c r="CM813" i="5"/>
  <c r="BG687" i="5"/>
  <c r="CM687" i="5"/>
  <c r="BG711" i="5"/>
  <c r="CM711" i="5"/>
  <c r="CM756" i="5"/>
  <c r="BG756" i="5"/>
  <c r="BG772" i="5"/>
  <c r="CM772" i="5"/>
  <c r="BG795" i="5"/>
  <c r="CM795" i="5"/>
  <c r="BG801" i="5"/>
  <c r="CM801" i="5"/>
  <c r="BG871" i="5"/>
  <c r="CM871" i="5"/>
  <c r="BG863" i="5"/>
  <c r="CM863" i="5"/>
  <c r="BG866" i="5"/>
  <c r="CM866" i="5"/>
  <c r="CM931" i="5"/>
  <c r="BG931" i="5"/>
  <c r="CM986" i="5"/>
  <c r="BG986" i="5"/>
  <c r="BG1010" i="5"/>
  <c r="CM1010" i="5"/>
  <c r="BR46" i="5"/>
  <c r="CX46" i="5"/>
  <c r="BR34" i="5"/>
  <c r="CX34" i="5"/>
  <c r="BG129" i="5"/>
  <c r="CM129" i="5"/>
  <c r="BR78" i="5"/>
  <c r="CX78" i="5"/>
  <c r="CB33" i="5"/>
  <c r="AV33" i="5"/>
  <c r="CB36" i="5"/>
  <c r="AV36" i="5"/>
  <c r="CB15" i="5"/>
  <c r="AV15" i="5"/>
  <c r="AV55" i="5"/>
  <c r="CB55" i="5"/>
  <c r="CB113" i="5"/>
  <c r="AV113" i="5"/>
  <c r="AV118" i="5"/>
  <c r="CB118" i="5"/>
  <c r="CB237" i="5"/>
  <c r="AV237" i="5"/>
  <c r="CB62" i="5"/>
  <c r="AV62" i="5"/>
  <c r="AV202" i="5"/>
  <c r="CB202" i="5"/>
  <c r="CB217" i="5"/>
  <c r="AV217" i="5"/>
  <c r="CB183" i="5"/>
  <c r="AV183" i="5"/>
  <c r="CB338" i="5"/>
  <c r="AV338" i="5"/>
  <c r="CB215" i="5"/>
  <c r="AV215" i="5"/>
  <c r="CB280" i="5"/>
  <c r="AV280" i="5"/>
  <c r="AV309" i="5"/>
  <c r="CB309" i="5"/>
  <c r="AV267" i="5"/>
  <c r="CB267" i="5"/>
  <c r="AV316" i="5"/>
  <c r="CB316" i="5"/>
  <c r="AV303" i="5"/>
  <c r="CB303" i="5"/>
  <c r="AV435" i="5"/>
  <c r="CB435" i="5"/>
  <c r="AV361" i="5"/>
  <c r="CB361" i="5"/>
  <c r="AV359" i="5"/>
  <c r="CB359" i="5"/>
  <c r="AV437" i="5"/>
  <c r="CB437" i="5"/>
  <c r="AV387" i="5"/>
  <c r="CB387" i="5"/>
  <c r="AV411" i="5"/>
  <c r="CB411" i="5"/>
  <c r="CB448" i="5"/>
  <c r="AV448" i="5"/>
  <c r="AV521" i="5"/>
  <c r="CB521" i="5"/>
  <c r="AV525" i="5"/>
  <c r="CB525" i="5"/>
  <c r="AV478" i="5"/>
  <c r="CB478" i="5"/>
  <c r="AV516" i="5"/>
  <c r="CB516" i="5"/>
  <c r="AV558" i="5"/>
  <c r="CB558" i="5"/>
  <c r="CB582" i="5"/>
  <c r="AV582" i="5"/>
  <c r="AV606" i="5"/>
  <c r="CB606" i="5"/>
  <c r="CB622" i="5"/>
  <c r="AV622" i="5"/>
  <c r="CB653" i="5"/>
  <c r="AV653" i="5"/>
  <c r="AV744" i="5"/>
  <c r="CB744" i="5"/>
  <c r="AV726" i="5"/>
  <c r="CB726" i="5"/>
  <c r="CB678" i="5"/>
  <c r="AV678" i="5"/>
  <c r="CB767" i="5"/>
  <c r="AV767" i="5"/>
  <c r="CB661" i="5"/>
  <c r="AV661" i="5"/>
  <c r="CB685" i="5"/>
  <c r="AV685" i="5"/>
  <c r="AV742" i="5"/>
  <c r="CB742" i="5"/>
  <c r="CB833" i="5"/>
  <c r="AV833" i="5"/>
  <c r="CB905" i="5"/>
  <c r="AV905" i="5"/>
  <c r="CB803" i="5"/>
  <c r="AV803" i="5"/>
  <c r="CB827" i="5"/>
  <c r="AV827" i="5"/>
  <c r="CB879" i="5"/>
  <c r="AV879" i="5"/>
  <c r="AV853" i="5"/>
  <c r="CB853" i="5"/>
  <c r="AV894" i="5"/>
  <c r="CB894" i="5"/>
  <c r="CB931" i="5"/>
  <c r="AV931" i="5"/>
  <c r="AV954" i="5"/>
  <c r="CB954" i="5"/>
  <c r="CB1010" i="5"/>
  <c r="AV1010" i="5"/>
  <c r="E47" i="3" l="1"/>
  <c r="E48" i="3" s="1"/>
  <c r="F45" i="3"/>
  <c r="E49" i="3"/>
  <c r="D48" i="3"/>
  <c r="D50" i="3" s="1"/>
  <c r="D52" i="3" s="1"/>
  <c r="AW517" i="5"/>
  <c r="CC517" i="5"/>
  <c r="AW355" i="5"/>
  <c r="CC355" i="5"/>
  <c r="AW190" i="5"/>
  <c r="CC190" i="5"/>
  <c r="AW116" i="5"/>
  <c r="CC116" i="5"/>
  <c r="CN659" i="5"/>
  <c r="BH659" i="5"/>
  <c r="CN459" i="5"/>
  <c r="BH459" i="5"/>
  <c r="BH413" i="5"/>
  <c r="CN413" i="5"/>
  <c r="CN225" i="5"/>
  <c r="BH225" i="5"/>
  <c r="BS555" i="5"/>
  <c r="CY555" i="5"/>
  <c r="CY21" i="5"/>
  <c r="BS21" i="5"/>
  <c r="CC975" i="5"/>
  <c r="AW975" i="5"/>
  <c r="CC927" i="5"/>
  <c r="AW927" i="5"/>
  <c r="CC703" i="5"/>
  <c r="AW703" i="5"/>
  <c r="CC244" i="5"/>
  <c r="AW244" i="5"/>
  <c r="CC131" i="5"/>
  <c r="AW131" i="5"/>
  <c r="CN680" i="5"/>
  <c r="BH680" i="5"/>
  <c r="BH444" i="5"/>
  <c r="CN444" i="5"/>
  <c r="BH374" i="5"/>
  <c r="CN374" i="5"/>
  <c r="BH303" i="5"/>
  <c r="CN303" i="5"/>
  <c r="CN16" i="5"/>
  <c r="BH16" i="5"/>
  <c r="BS646" i="5"/>
  <c r="CY646" i="5"/>
  <c r="BS615" i="5"/>
  <c r="CY615" i="5"/>
  <c r="BS399" i="5"/>
  <c r="CY399" i="5"/>
  <c r="CY316" i="5"/>
  <c r="BS316" i="5"/>
  <c r="CN87" i="5"/>
  <c r="BH87" i="5"/>
  <c r="AW574" i="5"/>
  <c r="CC574" i="5"/>
  <c r="CC293" i="5"/>
  <c r="AW293" i="5"/>
  <c r="CN910" i="5"/>
  <c r="BH910" i="5"/>
  <c r="CN649" i="5"/>
  <c r="BH649" i="5"/>
  <c r="BH420" i="5"/>
  <c r="CN420" i="5"/>
  <c r="BH315" i="5"/>
  <c r="CN315" i="5"/>
  <c r="BH190" i="5"/>
  <c r="CN190" i="5"/>
  <c r="CN182" i="5"/>
  <c r="BH182" i="5"/>
  <c r="BS877" i="5"/>
  <c r="CY877" i="5"/>
  <c r="CY744" i="5"/>
  <c r="BS744" i="5"/>
  <c r="BS397" i="5"/>
  <c r="CY397" i="5"/>
  <c r="CY290" i="5"/>
  <c r="BS290" i="5"/>
  <c r="BS259" i="5"/>
  <c r="CY259" i="5"/>
  <c r="CY114" i="5"/>
  <c r="BS114" i="5"/>
  <c r="CC675" i="5"/>
  <c r="AW675" i="5"/>
  <c r="CC559" i="5"/>
  <c r="AW559" i="5"/>
  <c r="CC306" i="5"/>
  <c r="AW306" i="5"/>
  <c r="CC300" i="5"/>
  <c r="AW300" i="5"/>
  <c r="CC209" i="5"/>
  <c r="AW209" i="5"/>
  <c r="CC34" i="5"/>
  <c r="AW34" i="5"/>
  <c r="CY140" i="5"/>
  <c r="BS140" i="5"/>
  <c r="CN941" i="5"/>
  <c r="BH941" i="5"/>
  <c r="CN740" i="5"/>
  <c r="BH740" i="5"/>
  <c r="CN220" i="5"/>
  <c r="BH220" i="5"/>
  <c r="CN148" i="5"/>
  <c r="BH148" i="5"/>
  <c r="BS875" i="5"/>
  <c r="CY875" i="5"/>
  <c r="CY734" i="5"/>
  <c r="BS734" i="5"/>
  <c r="BS590" i="5"/>
  <c r="CY590" i="5"/>
  <c r="BS471" i="5"/>
  <c r="CY471" i="5"/>
  <c r="CY439" i="5"/>
  <c r="BS439" i="5"/>
  <c r="AW925" i="5"/>
  <c r="CC925" i="5"/>
  <c r="AW737" i="5"/>
  <c r="CC737" i="5"/>
  <c r="AW504" i="5"/>
  <c r="CC504" i="5"/>
  <c r="AW427" i="5"/>
  <c r="CC427" i="5"/>
  <c r="CC232" i="5"/>
  <c r="AW232" i="5"/>
  <c r="CN839" i="5"/>
  <c r="BH839" i="5"/>
  <c r="CN671" i="5"/>
  <c r="BH671" i="5"/>
  <c r="BH544" i="5"/>
  <c r="CN544" i="5"/>
  <c r="CN330" i="5"/>
  <c r="BH330" i="5"/>
  <c r="CN34" i="5"/>
  <c r="BH34" i="5"/>
  <c r="BS230" i="5"/>
  <c r="CY230" i="5"/>
  <c r="CY14" i="5"/>
  <c r="BS14" i="5"/>
  <c r="AW884" i="5"/>
  <c r="CC884" i="5"/>
  <c r="AW731" i="5"/>
  <c r="CC731" i="5"/>
  <c r="AW544" i="5"/>
  <c r="CC544" i="5"/>
  <c r="CC397" i="5"/>
  <c r="AW397" i="5"/>
  <c r="CC381" i="5"/>
  <c r="AW381" i="5"/>
  <c r="CC301" i="5"/>
  <c r="AW301" i="5"/>
  <c r="CC162" i="5"/>
  <c r="AW162" i="5"/>
  <c r="BH872" i="5"/>
  <c r="CN872" i="5"/>
  <c r="CN574" i="5"/>
  <c r="BH574" i="5"/>
  <c r="BH343" i="5"/>
  <c r="CN343" i="5"/>
  <c r="CY658" i="5"/>
  <c r="BS658" i="5"/>
  <c r="CY608" i="5"/>
  <c r="BS608" i="5"/>
  <c r="BS364" i="5"/>
  <c r="CY364" i="5"/>
  <c r="CY179" i="5"/>
  <c r="BS179" i="5"/>
  <c r="BS209" i="5"/>
  <c r="CY209" i="5"/>
  <c r="CC943" i="5"/>
  <c r="AW943" i="5"/>
  <c r="AW900" i="5"/>
  <c r="CC900" i="5"/>
  <c r="AW462" i="5"/>
  <c r="CC462" i="5"/>
  <c r="AW380" i="5"/>
  <c r="CC380" i="5"/>
  <c r="AW144" i="5"/>
  <c r="CC144" i="5"/>
  <c r="CC57" i="5"/>
  <c r="AW57" i="5"/>
  <c r="CN719" i="5"/>
  <c r="BH719" i="5"/>
  <c r="CN615" i="5"/>
  <c r="BH615" i="5"/>
  <c r="CN326" i="5"/>
  <c r="BH326" i="5"/>
  <c r="BH232" i="5"/>
  <c r="CN232" i="5"/>
  <c r="CN149" i="5"/>
  <c r="BH149" i="5"/>
  <c r="BS847" i="5"/>
  <c r="CY847" i="5"/>
  <c r="BS105" i="5"/>
  <c r="CY105" i="5"/>
  <c r="AW936" i="5"/>
  <c r="CC936" i="5"/>
  <c r="AW751" i="5"/>
  <c r="CC751" i="5"/>
  <c r="AW503" i="5"/>
  <c r="CC503" i="5"/>
  <c r="CC421" i="5"/>
  <c r="AW421" i="5"/>
  <c r="CC150" i="5"/>
  <c r="AW150" i="5"/>
  <c r="CN827" i="5"/>
  <c r="BH827" i="5"/>
  <c r="CN586" i="5"/>
  <c r="BH586" i="5"/>
  <c r="BH545" i="5"/>
  <c r="CN545" i="5"/>
  <c r="CN141" i="5"/>
  <c r="BH141" i="5"/>
  <c r="CN137" i="5"/>
  <c r="BH137" i="5"/>
  <c r="CY565" i="5"/>
  <c r="BS565" i="5"/>
  <c r="CY483" i="5"/>
  <c r="BS483" i="5"/>
  <c r="CY194" i="5"/>
  <c r="BS194" i="5"/>
  <c r="BS72" i="5"/>
  <c r="CY72" i="5"/>
  <c r="AW682" i="5"/>
  <c r="CC682" i="5"/>
  <c r="CC368" i="5"/>
  <c r="AW368" i="5"/>
  <c r="CC242" i="5"/>
  <c r="AW242" i="5"/>
  <c r="CN967" i="5"/>
  <c r="BH967" i="5"/>
  <c r="BH892" i="5"/>
  <c r="CN892" i="5"/>
  <c r="CN577" i="5"/>
  <c r="BH577" i="5"/>
  <c r="BH427" i="5"/>
  <c r="CN427" i="5"/>
  <c r="CN346" i="5"/>
  <c r="BH346" i="5"/>
  <c r="CN163" i="5"/>
  <c r="BH163" i="5"/>
  <c r="CY846" i="5"/>
  <c r="BS846" i="5"/>
  <c r="BS361" i="5"/>
  <c r="CY361" i="5"/>
  <c r="BS265" i="5"/>
  <c r="CY265" i="5"/>
  <c r="CC834" i="5"/>
  <c r="AW834" i="5"/>
  <c r="CC730" i="5"/>
  <c r="AW730" i="5"/>
  <c r="CC584" i="5"/>
  <c r="AW584" i="5"/>
  <c r="CC233" i="5"/>
  <c r="AW233" i="5"/>
  <c r="CN922" i="5"/>
  <c r="BH922" i="5"/>
  <c r="BH650" i="5"/>
  <c r="CN650" i="5"/>
  <c r="CN633" i="5"/>
  <c r="BH633" i="5"/>
  <c r="CN292" i="5"/>
  <c r="BH292" i="5"/>
  <c r="CY931" i="5"/>
  <c r="BS931" i="5"/>
  <c r="BS602" i="5"/>
  <c r="CY602" i="5"/>
  <c r="BS407" i="5"/>
  <c r="CY407" i="5"/>
  <c r="BS346" i="5"/>
  <c r="CY346" i="5"/>
  <c r="CY220" i="5"/>
  <c r="BS220" i="5"/>
  <c r="CY156" i="5"/>
  <c r="BS156" i="5"/>
  <c r="BH73" i="5"/>
  <c r="CN73" i="5"/>
  <c r="CC438" i="5"/>
  <c r="AW438" i="5"/>
  <c r="CN477" i="5"/>
  <c r="BH477" i="5"/>
  <c r="BH617" i="5"/>
  <c r="CN617" i="5"/>
  <c r="BS795" i="5"/>
  <c r="CY795" i="5"/>
  <c r="CN865" i="5"/>
  <c r="BH865" i="5"/>
  <c r="CN972" i="5"/>
  <c r="BH972" i="5"/>
  <c r="BS567" i="5"/>
  <c r="CY567" i="5"/>
  <c r="CN837" i="5"/>
  <c r="BH837" i="5"/>
  <c r="CY304" i="5"/>
  <c r="BS304" i="5"/>
  <c r="BS547" i="5"/>
  <c r="CY547" i="5"/>
  <c r="BS616" i="5"/>
  <c r="CY616" i="5"/>
  <c r="CC709" i="5"/>
  <c r="AW709" i="5"/>
  <c r="CY854" i="5"/>
  <c r="BS854" i="5"/>
  <c r="AW917" i="5"/>
  <c r="CC917" i="5"/>
  <c r="BH652" i="5"/>
  <c r="CN652" i="5"/>
  <c r="BS770" i="5"/>
  <c r="CY770" i="5"/>
  <c r="BS760" i="5"/>
  <c r="CY760" i="5"/>
  <c r="CC82" i="5"/>
  <c r="AW82" i="5"/>
  <c r="BS264" i="5"/>
  <c r="CY264" i="5"/>
  <c r="CY528" i="5"/>
  <c r="BS528" i="5"/>
  <c r="BS373" i="5"/>
  <c r="CY373" i="5"/>
  <c r="CC480" i="5"/>
  <c r="AW480" i="5"/>
  <c r="BH533" i="5"/>
  <c r="CN533" i="5"/>
  <c r="BS603" i="5"/>
  <c r="CY603" i="5"/>
  <c r="CC683" i="5"/>
  <c r="AW683" i="5"/>
  <c r="CY893" i="5"/>
  <c r="BS893" i="5"/>
  <c r="CY903" i="5"/>
  <c r="BS903" i="5"/>
  <c r="CY988" i="5"/>
  <c r="BS988" i="5"/>
  <c r="CN147" i="5"/>
  <c r="BH147" i="5"/>
  <c r="CN632" i="5"/>
  <c r="BH632" i="5"/>
  <c r="CY666" i="5"/>
  <c r="BS666" i="5"/>
  <c r="BS788" i="5"/>
  <c r="CY788" i="5"/>
  <c r="BH852" i="5"/>
  <c r="CN852" i="5"/>
  <c r="CY841" i="5"/>
  <c r="BS841" i="5"/>
  <c r="CY935" i="5"/>
  <c r="BS935" i="5"/>
  <c r="CY962" i="5"/>
  <c r="BS962" i="5"/>
  <c r="CN940" i="5"/>
  <c r="BH940" i="5"/>
  <c r="CN65" i="5"/>
  <c r="BH65" i="5"/>
  <c r="CY183" i="5"/>
  <c r="BS183" i="5"/>
  <c r="AW502" i="5"/>
  <c r="CC502" i="5"/>
  <c r="CY523" i="5"/>
  <c r="BS523" i="5"/>
  <c r="CN629" i="5"/>
  <c r="BH629" i="5"/>
  <c r="CC763" i="5"/>
  <c r="AW763" i="5"/>
  <c r="BS149" i="5"/>
  <c r="CY149" i="5"/>
  <c r="CY296" i="5"/>
  <c r="BS296" i="5"/>
  <c r="BH507" i="5"/>
  <c r="CN507" i="5"/>
  <c r="CN648" i="5"/>
  <c r="BH648" i="5"/>
  <c r="AW914" i="5"/>
  <c r="CC914" i="5"/>
  <c r="AW657" i="5"/>
  <c r="CC657" i="5"/>
  <c r="CY753" i="5"/>
  <c r="BS753" i="5"/>
  <c r="CY755" i="5"/>
  <c r="BS755" i="5"/>
  <c r="CY904" i="5"/>
  <c r="BS904" i="5"/>
  <c r="BH810" i="5"/>
  <c r="CN810" i="5"/>
  <c r="BH216" i="5"/>
  <c r="CN216" i="5"/>
  <c r="CN358" i="5"/>
  <c r="BH358" i="5"/>
  <c r="AW627" i="5"/>
  <c r="CC627" i="5"/>
  <c r="CY216" i="5"/>
  <c r="BS216" i="5"/>
  <c r="CY288" i="5"/>
  <c r="BS288" i="5"/>
  <c r="CY94" i="5"/>
  <c r="BS94" i="5"/>
  <c r="CC133" i="5"/>
  <c r="AW133" i="5"/>
  <c r="BH511" i="5"/>
  <c r="CN511" i="5"/>
  <c r="CY787" i="5"/>
  <c r="BS787" i="5"/>
  <c r="BS810" i="5"/>
  <c r="CY810" i="5"/>
  <c r="AW1007" i="5"/>
  <c r="CC1007" i="5"/>
  <c r="CC157" i="5"/>
  <c r="AW157" i="5"/>
  <c r="CY585" i="5"/>
  <c r="BS585" i="5"/>
  <c r="CC789" i="5"/>
  <c r="AW789" i="5"/>
  <c r="CC855" i="5"/>
  <c r="AW855" i="5"/>
  <c r="CY873" i="5"/>
  <c r="BS873" i="5"/>
  <c r="BH601" i="5"/>
  <c r="CN601" i="5"/>
  <c r="CC713" i="5"/>
  <c r="AW713" i="5"/>
  <c r="CY826" i="5"/>
  <c r="BS826" i="5"/>
  <c r="CC795" i="5"/>
  <c r="AW795" i="5"/>
  <c r="CN929" i="5"/>
  <c r="BH929" i="5"/>
  <c r="CN161" i="5"/>
  <c r="BH161" i="5"/>
  <c r="BS915" i="5"/>
  <c r="CY915" i="5"/>
  <c r="BS725" i="5"/>
  <c r="CY725" i="5"/>
  <c r="BS236" i="5"/>
  <c r="CY236" i="5"/>
  <c r="CY126" i="5"/>
  <c r="BS126" i="5"/>
  <c r="CC873" i="5"/>
  <c r="AW873" i="5"/>
  <c r="CC677" i="5"/>
  <c r="AW677" i="5"/>
  <c r="CC550" i="5"/>
  <c r="AW550" i="5"/>
  <c r="AW241" i="5"/>
  <c r="CC241" i="5"/>
  <c r="AW85" i="5"/>
  <c r="CC85" i="5"/>
  <c r="CC129" i="5"/>
  <c r="AW129" i="5"/>
  <c r="CC59" i="5"/>
  <c r="AW59" i="5"/>
  <c r="CN703" i="5"/>
  <c r="BH703" i="5"/>
  <c r="BH514" i="5"/>
  <c r="CN514" i="5"/>
  <c r="BH261" i="5"/>
  <c r="CN261" i="5"/>
  <c r="CY16" i="5"/>
  <c r="BS16" i="5"/>
  <c r="BS634" i="5"/>
  <c r="CY634" i="5"/>
  <c r="BS518" i="5"/>
  <c r="CY518" i="5"/>
  <c r="BS22" i="5"/>
  <c r="CY22" i="5"/>
  <c r="AW870" i="5"/>
  <c r="CC870" i="5"/>
  <c r="AW734" i="5"/>
  <c r="CC734" i="5"/>
  <c r="CC401" i="5"/>
  <c r="AW401" i="5"/>
  <c r="CN791" i="5"/>
  <c r="BH791" i="5"/>
  <c r="BH558" i="5"/>
  <c r="CN558" i="5"/>
  <c r="BH435" i="5"/>
  <c r="CN435" i="5"/>
  <c r="CN332" i="5"/>
  <c r="BH332" i="5"/>
  <c r="CN60" i="5"/>
  <c r="BH60" i="5"/>
  <c r="BS227" i="5"/>
  <c r="CY227" i="5"/>
  <c r="CY142" i="5"/>
  <c r="BS142" i="5"/>
  <c r="CC981" i="5"/>
  <c r="AW981" i="5"/>
  <c r="CC791" i="5"/>
  <c r="AW791" i="5"/>
  <c r="AW673" i="5"/>
  <c r="CC673" i="5"/>
  <c r="AW570" i="5"/>
  <c r="CC570" i="5"/>
  <c r="AW346" i="5"/>
  <c r="CC346" i="5"/>
  <c r="CC139" i="5"/>
  <c r="AW139" i="5"/>
  <c r="CC96" i="5"/>
  <c r="AW96" i="5"/>
  <c r="CN984" i="5"/>
  <c r="BH984" i="5"/>
  <c r="CN879" i="5"/>
  <c r="BH879" i="5"/>
  <c r="CN474" i="5"/>
  <c r="BH474" i="5"/>
  <c r="CN237" i="5"/>
  <c r="BH237" i="5"/>
  <c r="CN123" i="5"/>
  <c r="BH123" i="5"/>
  <c r="CN126" i="5"/>
  <c r="BH126" i="5"/>
  <c r="CY897" i="5"/>
  <c r="BS897" i="5"/>
  <c r="CY571" i="5"/>
  <c r="BS571" i="5"/>
  <c r="BS459" i="5"/>
  <c r="CY459" i="5"/>
  <c r="CY427" i="5"/>
  <c r="BS427" i="5"/>
  <c r="BS293" i="5"/>
  <c r="CY293" i="5"/>
  <c r="BS97" i="5"/>
  <c r="CY97" i="5"/>
  <c r="CC838" i="5"/>
  <c r="AW838" i="5"/>
  <c r="CC290" i="5"/>
  <c r="AW290" i="5"/>
  <c r="AW87" i="5"/>
  <c r="CC87" i="5"/>
  <c r="CC152" i="5"/>
  <c r="AW152" i="5"/>
  <c r="CN736" i="5"/>
  <c r="BH736" i="5"/>
  <c r="BH370" i="5"/>
  <c r="CN370" i="5"/>
  <c r="CN197" i="5"/>
  <c r="BH197" i="5"/>
  <c r="BS714" i="5"/>
  <c r="CY714" i="5"/>
  <c r="BS628" i="5"/>
  <c r="CY628" i="5"/>
  <c r="BS391" i="5"/>
  <c r="CY391" i="5"/>
  <c r="CY308" i="5"/>
  <c r="BS308" i="5"/>
  <c r="CY155" i="5"/>
  <c r="BS155" i="5"/>
  <c r="CY95" i="5"/>
  <c r="BS95" i="5"/>
  <c r="CC969" i="5"/>
  <c r="AW969" i="5"/>
  <c r="CC811" i="5"/>
  <c r="AW811" i="5"/>
  <c r="CC565" i="5"/>
  <c r="AW565" i="5"/>
  <c r="CC175" i="5"/>
  <c r="AW175" i="5"/>
  <c r="AW28" i="5"/>
  <c r="CC28" i="5"/>
  <c r="CN775" i="5"/>
  <c r="BH775" i="5"/>
  <c r="BH410" i="5"/>
  <c r="CN410" i="5"/>
  <c r="BH311" i="5"/>
  <c r="CN311" i="5"/>
  <c r="CN281" i="5"/>
  <c r="BH281" i="5"/>
  <c r="BH180" i="5"/>
  <c r="CN180" i="5"/>
  <c r="BS675" i="5"/>
  <c r="CY675" i="5"/>
  <c r="BS624" i="5"/>
  <c r="CY624" i="5"/>
  <c r="BS431" i="5"/>
  <c r="CY431" i="5"/>
  <c r="CY322" i="5"/>
  <c r="BS322" i="5"/>
  <c r="CC861" i="5"/>
  <c r="AW861" i="5"/>
  <c r="CC635" i="5"/>
  <c r="AW635" i="5"/>
  <c r="AW460" i="5"/>
  <c r="CC460" i="5"/>
  <c r="CC167" i="5"/>
  <c r="AW167" i="5"/>
  <c r="CC84" i="5"/>
  <c r="AW84" i="5"/>
  <c r="CN698" i="5"/>
  <c r="BH698" i="5"/>
  <c r="CN206" i="5"/>
  <c r="BH206" i="5"/>
  <c r="CN130" i="5"/>
  <c r="BH130" i="5"/>
  <c r="CN162" i="5"/>
  <c r="BH162" i="5"/>
  <c r="BH136" i="5"/>
  <c r="CN136" i="5"/>
  <c r="BS867" i="5"/>
  <c r="CY867" i="5"/>
  <c r="BS710" i="5"/>
  <c r="CY710" i="5"/>
  <c r="CY454" i="5"/>
  <c r="BS454" i="5"/>
  <c r="CY416" i="5"/>
  <c r="BS416" i="5"/>
  <c r="CY268" i="5"/>
  <c r="BS268" i="5"/>
  <c r="CY211" i="5"/>
  <c r="BS211" i="5"/>
  <c r="AW963" i="5"/>
  <c r="CC963" i="5"/>
  <c r="CC887" i="5"/>
  <c r="AW887" i="5"/>
  <c r="CC754" i="5"/>
  <c r="AW754" i="5"/>
  <c r="CC369" i="5"/>
  <c r="AW369" i="5"/>
  <c r="CC66" i="5"/>
  <c r="AW66" i="5"/>
  <c r="CN654" i="5"/>
  <c r="BH654" i="5"/>
  <c r="BH320" i="5"/>
  <c r="CN320" i="5"/>
  <c r="CN74" i="5"/>
  <c r="BH74" i="5"/>
  <c r="BS947" i="5"/>
  <c r="CY947" i="5"/>
  <c r="BS722" i="5"/>
  <c r="CY722" i="5"/>
  <c r="BS556" i="5"/>
  <c r="CY556" i="5"/>
  <c r="BS564" i="5"/>
  <c r="CY564" i="5"/>
  <c r="CY197" i="5"/>
  <c r="BS197" i="5"/>
  <c r="CY77" i="5"/>
  <c r="BS77" i="5"/>
  <c r="BS50" i="5"/>
  <c r="CY50" i="5"/>
  <c r="AW964" i="5"/>
  <c r="CC964" i="5"/>
  <c r="AW456" i="5"/>
  <c r="CC456" i="5"/>
  <c r="AW362" i="5"/>
  <c r="CC362" i="5"/>
  <c r="CC318" i="5"/>
  <c r="AW318" i="5"/>
  <c r="CC130" i="5"/>
  <c r="AW130" i="5"/>
  <c r="CC65" i="5"/>
  <c r="AW65" i="5"/>
  <c r="CN1012" i="5"/>
  <c r="BH1012" i="5"/>
  <c r="BH542" i="5"/>
  <c r="CN542" i="5"/>
  <c r="BH411" i="5"/>
  <c r="CN411" i="5"/>
  <c r="CN151" i="5"/>
  <c r="BH151" i="5"/>
  <c r="CN72" i="5"/>
  <c r="BH72" i="5"/>
  <c r="CY860" i="5"/>
  <c r="BS860" i="5"/>
  <c r="BS680" i="5"/>
  <c r="CY680" i="5"/>
  <c r="CY44" i="5"/>
  <c r="BS44" i="5"/>
  <c r="BS157" i="5"/>
  <c r="CY157" i="5"/>
  <c r="CC260" i="5"/>
  <c r="AW260" i="5"/>
  <c r="BS457" i="5"/>
  <c r="CY457" i="5"/>
  <c r="BH510" i="5"/>
  <c r="CN510" i="5"/>
  <c r="CC549" i="5"/>
  <c r="AW549" i="5"/>
  <c r="CY31" i="5"/>
  <c r="BS31" i="5"/>
  <c r="BH334" i="5"/>
  <c r="CN334" i="5"/>
  <c r="BS516" i="5"/>
  <c r="CY516" i="5"/>
  <c r="CY534" i="5"/>
  <c r="BS534" i="5"/>
  <c r="CN815" i="5"/>
  <c r="BH815" i="5"/>
  <c r="CN709" i="5"/>
  <c r="BH709" i="5"/>
  <c r="BH820" i="5"/>
  <c r="CN820" i="5"/>
  <c r="CY948" i="5"/>
  <c r="BS948" i="5"/>
  <c r="CY135" i="5"/>
  <c r="BS135" i="5"/>
  <c r="AW496" i="5"/>
  <c r="CC496" i="5"/>
  <c r="AW477" i="5"/>
  <c r="CC477" i="5"/>
  <c r="BS959" i="5"/>
  <c r="CY959" i="5"/>
  <c r="BS1011" i="5"/>
  <c r="CY1011" i="5"/>
  <c r="CY912" i="5"/>
  <c r="BS912" i="5"/>
  <c r="BH985" i="5"/>
  <c r="CN985" i="5"/>
  <c r="AW333" i="5"/>
  <c r="CC333" i="5"/>
  <c r="CY325" i="5"/>
  <c r="BS325" i="5"/>
  <c r="CN723" i="5"/>
  <c r="BH723" i="5"/>
  <c r="CY759" i="5"/>
  <c r="BS759" i="5"/>
  <c r="BH844" i="5"/>
  <c r="CN844" i="5"/>
  <c r="BH862" i="5"/>
  <c r="CN862" i="5"/>
  <c r="CN938" i="5"/>
  <c r="BH938" i="5"/>
  <c r="BH1000" i="5"/>
  <c r="CN1000" i="5"/>
  <c r="BS335" i="5"/>
  <c r="CY335" i="5"/>
  <c r="CN371" i="5"/>
  <c r="BH371" i="5"/>
  <c r="BH494" i="5"/>
  <c r="CN494" i="5"/>
  <c r="BH579" i="5"/>
  <c r="CN579" i="5"/>
  <c r="AW1002" i="5"/>
  <c r="CC1002" i="5"/>
  <c r="BH335" i="5"/>
  <c r="CN335" i="5"/>
  <c r="CN473" i="5"/>
  <c r="BH473" i="5"/>
  <c r="CC648" i="5"/>
  <c r="AW648" i="5"/>
  <c r="AW786" i="5"/>
  <c r="CC786" i="5"/>
  <c r="BH784" i="5"/>
  <c r="CN784" i="5"/>
  <c r="AW935" i="5"/>
  <c r="CC935" i="5"/>
  <c r="CN915" i="5"/>
  <c r="BH915" i="5"/>
  <c r="BH1002" i="5"/>
  <c r="CN1002" i="5"/>
  <c r="AW216" i="5"/>
  <c r="CC216" i="5"/>
  <c r="AW210" i="5"/>
  <c r="CC210" i="5"/>
  <c r="CN455" i="5"/>
  <c r="BH455" i="5"/>
  <c r="CY563" i="5"/>
  <c r="BS563" i="5"/>
  <c r="CY763" i="5"/>
  <c r="BS763" i="5"/>
  <c r="AW798" i="5"/>
  <c r="CC798" i="5"/>
  <c r="BH924" i="5"/>
  <c r="CN924" i="5"/>
  <c r="CY1002" i="5"/>
  <c r="BS1002" i="5"/>
  <c r="BH737" i="5"/>
  <c r="CN737" i="5"/>
  <c r="AW810" i="5"/>
  <c r="CC810" i="5"/>
  <c r="CN191" i="5"/>
  <c r="BH191" i="5"/>
  <c r="CN426" i="5"/>
  <c r="BH426" i="5"/>
  <c r="CY482" i="5"/>
  <c r="BS482" i="5"/>
  <c r="CY159" i="5"/>
  <c r="BS159" i="5"/>
  <c r="BH442" i="5"/>
  <c r="CN442" i="5"/>
  <c r="AW475" i="5"/>
  <c r="CC475" i="5"/>
  <c r="AW585" i="5"/>
  <c r="CC585" i="5"/>
  <c r="CN695" i="5"/>
  <c r="BH695" i="5"/>
  <c r="CN211" i="5"/>
  <c r="BH211" i="5"/>
  <c r="CC347" i="5"/>
  <c r="AW347" i="5"/>
  <c r="CN468" i="5"/>
  <c r="BH468" i="5"/>
  <c r="AW621" i="5"/>
  <c r="CC621" i="5"/>
  <c r="BS599" i="5"/>
  <c r="CY599" i="5"/>
  <c r="CN699" i="5"/>
  <c r="BH699" i="5"/>
  <c r="BH749" i="5"/>
  <c r="CN749" i="5"/>
  <c r="AW987" i="5"/>
  <c r="CC987" i="5"/>
  <c r="BS900" i="5"/>
  <c r="CY900" i="5"/>
  <c r="BS968" i="5"/>
  <c r="CY968" i="5"/>
  <c r="CY41" i="5"/>
  <c r="BS41" i="5"/>
  <c r="BH329" i="5"/>
  <c r="CN329" i="5"/>
  <c r="BS468" i="5"/>
  <c r="CY468" i="5"/>
  <c r="AW660" i="5"/>
  <c r="CC660" i="5"/>
  <c r="CN715" i="5"/>
  <c r="BH715" i="5"/>
  <c r="BH909" i="5"/>
  <c r="CN909" i="5"/>
  <c r="CY1009" i="5"/>
  <c r="BS1009" i="5"/>
  <c r="BH824" i="5"/>
  <c r="CN824" i="5"/>
  <c r="BH996" i="5"/>
  <c r="CN996" i="5"/>
  <c r="CN801" i="5"/>
  <c r="BH801" i="5"/>
  <c r="AW776" i="5"/>
  <c r="CC776" i="5"/>
  <c r="CC529" i="5"/>
  <c r="AW529" i="5"/>
  <c r="CC486" i="5"/>
  <c r="AW486" i="5"/>
  <c r="CC307" i="5"/>
  <c r="AW307" i="5"/>
  <c r="CN613" i="5"/>
  <c r="BH613" i="5"/>
  <c r="BS930" i="5"/>
  <c r="CY930" i="5"/>
  <c r="CY775" i="5"/>
  <c r="BS775" i="5"/>
  <c r="BS240" i="5"/>
  <c r="CY240" i="5"/>
  <c r="BS47" i="5"/>
  <c r="CY47" i="5"/>
  <c r="AW1012" i="5"/>
  <c r="CC1012" i="5"/>
  <c r="AW886" i="5"/>
  <c r="CC886" i="5"/>
  <c r="AW931" i="5"/>
  <c r="CC931" i="5"/>
  <c r="CC905" i="5"/>
  <c r="AW905" i="5"/>
  <c r="AW678" i="5"/>
  <c r="CC678" i="5"/>
  <c r="AW582" i="5"/>
  <c r="CC582" i="5"/>
  <c r="CC448" i="5"/>
  <c r="AW448" i="5"/>
  <c r="CC215" i="5"/>
  <c r="AW215" i="5"/>
  <c r="CC237" i="5"/>
  <c r="AW237" i="5"/>
  <c r="CC33" i="5"/>
  <c r="AW33" i="5"/>
  <c r="CN986" i="5"/>
  <c r="BH986" i="5"/>
  <c r="BH433" i="5"/>
  <c r="CN433" i="5"/>
  <c r="CN217" i="5"/>
  <c r="BH217" i="5"/>
  <c r="CY994" i="5"/>
  <c r="BS994" i="5"/>
  <c r="BS813" i="5"/>
  <c r="CY813" i="5"/>
  <c r="BS642" i="5"/>
  <c r="CY642" i="5"/>
  <c r="BS584" i="5"/>
  <c r="CY584" i="5"/>
  <c r="CY441" i="5"/>
  <c r="BS441" i="5"/>
  <c r="CY386" i="5"/>
  <c r="BS386" i="5"/>
  <c r="BS330" i="5"/>
  <c r="CY330" i="5"/>
  <c r="CY193" i="5"/>
  <c r="BS193" i="5"/>
  <c r="CY154" i="5"/>
  <c r="BS154" i="5"/>
  <c r="CC688" i="5"/>
  <c r="AW688" i="5"/>
  <c r="BH903" i="5"/>
  <c r="CN903" i="5"/>
  <c r="BH777" i="5"/>
  <c r="CN777" i="5"/>
  <c r="CN714" i="5"/>
  <c r="BH714" i="5"/>
  <c r="BH400" i="5"/>
  <c r="CN400" i="5"/>
  <c r="BH192" i="5"/>
  <c r="CN192" i="5"/>
  <c r="CY766" i="5"/>
  <c r="BS766" i="5"/>
  <c r="CY637" i="5"/>
  <c r="BS637" i="5"/>
  <c r="CY481" i="5"/>
  <c r="BS481" i="5"/>
  <c r="BS403" i="5"/>
  <c r="CY403" i="5"/>
  <c r="CY320" i="5"/>
  <c r="BS320" i="5"/>
  <c r="F66" i="3"/>
  <c r="F68" i="3" s="1"/>
  <c r="F70" i="3" s="1"/>
  <c r="AW1001" i="5"/>
  <c r="CC1001" i="5"/>
  <c r="CC607" i="5"/>
  <c r="AW607" i="5"/>
  <c r="AW499" i="5"/>
  <c r="CC499" i="5"/>
  <c r="CC170" i="5"/>
  <c r="AW170" i="5"/>
  <c r="AW26" i="5"/>
  <c r="CC26" i="5"/>
  <c r="CN981" i="5"/>
  <c r="BH981" i="5"/>
  <c r="BH868" i="5"/>
  <c r="CN868" i="5"/>
  <c r="BH268" i="5"/>
  <c r="CN268" i="5"/>
  <c r="CN195" i="5"/>
  <c r="BH195" i="5"/>
  <c r="CN150" i="5"/>
  <c r="BH150" i="5"/>
  <c r="BS978" i="5"/>
  <c r="CY978" i="5"/>
  <c r="CY950" i="5"/>
  <c r="BS950" i="5"/>
  <c r="BS377" i="5"/>
  <c r="CY377" i="5"/>
  <c r="BS317" i="5"/>
  <c r="CY317" i="5"/>
  <c r="CY158" i="5"/>
  <c r="BS158" i="5"/>
  <c r="CC650" i="5"/>
  <c r="AW650" i="5"/>
  <c r="CC547" i="5"/>
  <c r="AW547" i="5"/>
  <c r="CC405" i="5"/>
  <c r="AW405" i="5"/>
  <c r="CC408" i="5"/>
  <c r="AW408" i="5"/>
  <c r="CC138" i="5"/>
  <c r="AW138" i="5"/>
  <c r="BS66" i="5"/>
  <c r="CY66" i="5"/>
  <c r="CN705" i="5"/>
  <c r="BH705" i="5"/>
  <c r="CN588" i="5"/>
  <c r="BH588" i="5"/>
  <c r="CN223" i="5"/>
  <c r="BH223" i="5"/>
  <c r="CC435" i="5"/>
  <c r="AW435" i="5"/>
  <c r="CN795" i="5"/>
  <c r="BH795" i="5"/>
  <c r="BH646" i="5"/>
  <c r="CN646" i="5"/>
  <c r="CN626" i="5"/>
  <c r="BH626" i="5"/>
  <c r="CN481" i="5"/>
  <c r="BH481" i="5"/>
  <c r="BH331" i="5"/>
  <c r="CN331" i="5"/>
  <c r="CN290" i="5"/>
  <c r="BH290" i="5"/>
  <c r="BH269" i="5"/>
  <c r="CN269" i="5"/>
  <c r="BS838" i="5"/>
  <c r="CY838" i="5"/>
  <c r="CY130" i="5"/>
  <c r="BS130" i="5"/>
  <c r="AW890" i="5"/>
  <c r="CC890" i="5"/>
  <c r="AW741" i="5"/>
  <c r="CC741" i="5"/>
  <c r="CC471" i="5"/>
  <c r="AW471" i="5"/>
  <c r="CC409" i="5"/>
  <c r="AW409" i="5"/>
  <c r="CC414" i="5"/>
  <c r="AW414" i="5"/>
  <c r="AW271" i="5"/>
  <c r="CC271" i="5"/>
  <c r="AW198" i="5"/>
  <c r="CC198" i="5"/>
  <c r="CC166" i="5"/>
  <c r="AW166" i="5"/>
  <c r="CC29" i="5"/>
  <c r="AW29" i="5"/>
  <c r="BH559" i="5"/>
  <c r="CN559" i="5"/>
  <c r="BH333" i="5"/>
  <c r="CN333" i="5"/>
  <c r="BH299" i="5"/>
  <c r="CN299" i="5"/>
  <c r="CN68" i="5"/>
  <c r="BH68" i="5"/>
  <c r="BS1013" i="5"/>
  <c r="CY1013" i="5"/>
  <c r="CY834" i="5"/>
  <c r="BS834" i="5"/>
  <c r="BS372" i="5"/>
  <c r="CY372" i="5"/>
  <c r="BS206" i="5"/>
  <c r="CY206" i="5"/>
  <c r="BS23" i="5"/>
  <c r="CY23" i="5"/>
  <c r="AW863" i="5"/>
  <c r="CC863" i="5"/>
  <c r="AW733" i="5"/>
  <c r="CC733" i="5"/>
  <c r="AW759" i="5"/>
  <c r="CC759" i="5"/>
  <c r="AW331" i="5"/>
  <c r="CC331" i="5"/>
  <c r="CC305" i="5"/>
  <c r="AW305" i="5"/>
  <c r="AW93" i="5"/>
  <c r="CC93" i="5"/>
  <c r="CN667" i="5"/>
  <c r="BH667" i="5"/>
  <c r="BH453" i="5"/>
  <c r="CN453" i="5"/>
  <c r="BH372" i="5"/>
  <c r="CN372" i="5"/>
  <c r="BS726" i="5"/>
  <c r="CY726" i="5"/>
  <c r="BS613" i="5"/>
  <c r="CY613" i="5"/>
  <c r="BS498" i="5"/>
  <c r="CY498" i="5"/>
  <c r="CY261" i="5"/>
  <c r="BS261" i="5"/>
  <c r="CC821" i="5"/>
  <c r="AW821" i="5"/>
  <c r="CC700" i="5"/>
  <c r="AW700" i="5"/>
  <c r="CC616" i="5"/>
  <c r="AW616" i="5"/>
  <c r="CC539" i="5"/>
  <c r="AW539" i="5"/>
  <c r="CC434" i="5"/>
  <c r="AW434" i="5"/>
  <c r="AW94" i="5"/>
  <c r="CC94" i="5"/>
  <c r="AW112" i="5"/>
  <c r="CC112" i="5"/>
  <c r="CN720" i="5"/>
  <c r="BH720" i="5"/>
  <c r="BH366" i="5"/>
  <c r="CN366" i="5"/>
  <c r="BH323" i="5"/>
  <c r="CN323" i="5"/>
  <c r="CN213" i="5"/>
  <c r="BH213" i="5"/>
  <c r="CN110" i="5"/>
  <c r="BH110" i="5"/>
  <c r="CY865" i="5"/>
  <c r="BS865" i="5"/>
  <c r="BS671" i="5"/>
  <c r="CY671" i="5"/>
  <c r="BS598" i="5"/>
  <c r="CY598" i="5"/>
  <c r="CY375" i="5"/>
  <c r="BS375" i="5"/>
  <c r="CY292" i="5"/>
  <c r="BS292" i="5"/>
  <c r="F31" i="3"/>
  <c r="G27" i="3"/>
  <c r="F29" i="3"/>
  <c r="AW930" i="5"/>
  <c r="CC930" i="5"/>
  <c r="AW747" i="5"/>
  <c r="CC747" i="5"/>
  <c r="CC420" i="5"/>
  <c r="AW420" i="5"/>
  <c r="CC416" i="5"/>
  <c r="AW416" i="5"/>
  <c r="CN889" i="5"/>
  <c r="BH889" i="5"/>
  <c r="CN718" i="5"/>
  <c r="BH718" i="5"/>
  <c r="CN612" i="5"/>
  <c r="BH612" i="5"/>
  <c r="BH418" i="5"/>
  <c r="CN418" i="5"/>
  <c r="CN106" i="5"/>
  <c r="BH106" i="5"/>
  <c r="BS500" i="5"/>
  <c r="CY500" i="5"/>
  <c r="BS466" i="5"/>
  <c r="CY466" i="5"/>
  <c r="AW837" i="5"/>
  <c r="CC837" i="5"/>
  <c r="CC441" i="5"/>
  <c r="AW441" i="5"/>
  <c r="CC286" i="5"/>
  <c r="AW286" i="5"/>
  <c r="CC219" i="5"/>
  <c r="AW219" i="5"/>
  <c r="AW168" i="5"/>
  <c r="CC168" i="5"/>
  <c r="BH416" i="5"/>
  <c r="CN416" i="5"/>
  <c r="CN36" i="5"/>
  <c r="BH36" i="5"/>
  <c r="BS690" i="5"/>
  <c r="CY690" i="5"/>
  <c r="BS566" i="5"/>
  <c r="CY566" i="5"/>
  <c r="BS395" i="5"/>
  <c r="CY395" i="5"/>
  <c r="BS333" i="5"/>
  <c r="CY333" i="5"/>
  <c r="CY118" i="5"/>
  <c r="BS118" i="5"/>
  <c r="AW692" i="5"/>
  <c r="CC692" i="5"/>
  <c r="CC537" i="5"/>
  <c r="AW537" i="5"/>
  <c r="CC399" i="5"/>
  <c r="AW399" i="5"/>
  <c r="CC274" i="5"/>
  <c r="AW274" i="5"/>
  <c r="CC268" i="5"/>
  <c r="AW268" i="5"/>
  <c r="BH894" i="5"/>
  <c r="CN894" i="5"/>
  <c r="CN600" i="5"/>
  <c r="BH600" i="5"/>
  <c r="BH390" i="5"/>
  <c r="CN390" i="5"/>
  <c r="BH401" i="5"/>
  <c r="CN401" i="5"/>
  <c r="CY694" i="5"/>
  <c r="BS694" i="5"/>
  <c r="CY492" i="5"/>
  <c r="BS492" i="5"/>
  <c r="BS68" i="5"/>
  <c r="CY68" i="5"/>
  <c r="AW765" i="5"/>
  <c r="CC765" i="5"/>
  <c r="AW729" i="5"/>
  <c r="CC729" i="5"/>
  <c r="AW608" i="5"/>
  <c r="CC608" i="5"/>
  <c r="AW433" i="5"/>
  <c r="CC433" i="5"/>
  <c r="CC272" i="5"/>
  <c r="AW272" i="5"/>
  <c r="CY38" i="5"/>
  <c r="BS38" i="5"/>
  <c r="CN835" i="5"/>
  <c r="BH835" i="5"/>
  <c r="CN721" i="5"/>
  <c r="BH721" i="5"/>
  <c r="CN508" i="5"/>
  <c r="BH508" i="5"/>
  <c r="CN288" i="5"/>
  <c r="BH288" i="5"/>
  <c r="BH297" i="5"/>
  <c r="CN297" i="5"/>
  <c r="CN80" i="5"/>
  <c r="BH80" i="5"/>
  <c r="CY979" i="5"/>
  <c r="BS979" i="5"/>
  <c r="CY910" i="5"/>
  <c r="BS910" i="5"/>
  <c r="BS647" i="5"/>
  <c r="CY647" i="5"/>
  <c r="CY248" i="5"/>
  <c r="BS248" i="5"/>
  <c r="CN85" i="5"/>
  <c r="BH85" i="5"/>
  <c r="AW752" i="5"/>
  <c r="CC752" i="5"/>
  <c r="AW684" i="5"/>
  <c r="CC684" i="5"/>
  <c r="AW474" i="5"/>
  <c r="CC474" i="5"/>
  <c r="CC386" i="5"/>
  <c r="AW386" i="5"/>
  <c r="AW255" i="5"/>
  <c r="CC255" i="5"/>
  <c r="CN857" i="5"/>
  <c r="BH857" i="5"/>
  <c r="CN598" i="5"/>
  <c r="BH598" i="5"/>
  <c r="CN498" i="5"/>
  <c r="BH498" i="5"/>
  <c r="BS1007" i="5"/>
  <c r="CY1007" i="5"/>
  <c r="BS870" i="5"/>
  <c r="CY870" i="5"/>
  <c r="BS506" i="5"/>
  <c r="CY506" i="5"/>
  <c r="BS221" i="5"/>
  <c r="CY221" i="5"/>
  <c r="CY243" i="5"/>
  <c r="BS243" i="5"/>
  <c r="CY160" i="5"/>
  <c r="BS160" i="5"/>
  <c r="AW980" i="5"/>
  <c r="CC980" i="5"/>
  <c r="AW708" i="5"/>
  <c r="CC708" i="5"/>
  <c r="CC374" i="5"/>
  <c r="AW374" i="5"/>
  <c r="CC226" i="5"/>
  <c r="AW226" i="5"/>
  <c r="BS74" i="5"/>
  <c r="CY74" i="5"/>
  <c r="CN951" i="5"/>
  <c r="BH951" i="5"/>
  <c r="CN797" i="5"/>
  <c r="BH797" i="5"/>
  <c r="CN580" i="5"/>
  <c r="BH580" i="5"/>
  <c r="CN550" i="5"/>
  <c r="BH550" i="5"/>
  <c r="BH415" i="5"/>
  <c r="CN415" i="5"/>
  <c r="BS614" i="5"/>
  <c r="CY614" i="5"/>
  <c r="AW696" i="5"/>
  <c r="CC696" i="5"/>
  <c r="AW562" i="5"/>
  <c r="CC562" i="5"/>
  <c r="AW458" i="5"/>
  <c r="CC458" i="5"/>
  <c r="CC320" i="5"/>
  <c r="AW320" i="5"/>
  <c r="AW200" i="5"/>
  <c r="CC200" i="5"/>
  <c r="CC53" i="5"/>
  <c r="AW53" i="5"/>
  <c r="BH767" i="5"/>
  <c r="CN767" i="5"/>
  <c r="BH406" i="5"/>
  <c r="CN406" i="5"/>
  <c r="BH437" i="5"/>
  <c r="CN437" i="5"/>
  <c r="CN50" i="5"/>
  <c r="BH50" i="5"/>
  <c r="CY653" i="5"/>
  <c r="BS653" i="5"/>
  <c r="CY495" i="5"/>
  <c r="BS495" i="5"/>
  <c r="CY414" i="5"/>
  <c r="BS414" i="5"/>
  <c r="CY266" i="5"/>
  <c r="BS266" i="5"/>
  <c r="CC711" i="5"/>
  <c r="AW711" i="5"/>
  <c r="CC748" i="5"/>
  <c r="AW748" i="5"/>
  <c r="CC560" i="5"/>
  <c r="AW560" i="5"/>
  <c r="AW64" i="5"/>
  <c r="CC64" i="5"/>
  <c r="AW32" i="5"/>
  <c r="CC32" i="5"/>
  <c r="CN989" i="5"/>
  <c r="BH989" i="5"/>
  <c r="BH884" i="5"/>
  <c r="CN884" i="5"/>
  <c r="CN724" i="5"/>
  <c r="BH724" i="5"/>
  <c r="CN553" i="5"/>
  <c r="BH553" i="5"/>
  <c r="CY887" i="5"/>
  <c r="BS887" i="5"/>
  <c r="BS778" i="5"/>
  <c r="CY778" i="5"/>
  <c r="CY649" i="5"/>
  <c r="BS649" i="5"/>
  <c r="BS588" i="5"/>
  <c r="CY588" i="5"/>
  <c r="BS383" i="5"/>
  <c r="CY383" i="5"/>
  <c r="CY300" i="5"/>
  <c r="BS300" i="5"/>
  <c r="BS239" i="5"/>
  <c r="CY239" i="5"/>
  <c r="CC189" i="5"/>
  <c r="AW189" i="5"/>
  <c r="CC310" i="5"/>
  <c r="AW310" i="5"/>
  <c r="BH534" i="5"/>
  <c r="CN534" i="5"/>
  <c r="CC92" i="5"/>
  <c r="AW92" i="5"/>
  <c r="CY505" i="5"/>
  <c r="BS505" i="5"/>
  <c r="BS630" i="5"/>
  <c r="CY630" i="5"/>
  <c r="CC670" i="5"/>
  <c r="AW670" i="5"/>
  <c r="CC817" i="5"/>
  <c r="AW817" i="5"/>
  <c r="CN952" i="5"/>
  <c r="BH952" i="5"/>
  <c r="BH976" i="5"/>
  <c r="CN976" i="5"/>
  <c r="BH664" i="5"/>
  <c r="CN664" i="5"/>
  <c r="BS828" i="5"/>
  <c r="CY828" i="5"/>
  <c r="BH999" i="5"/>
  <c r="CN999" i="5"/>
  <c r="BS334" i="5"/>
  <c r="CY334" i="5"/>
  <c r="CN436" i="5"/>
  <c r="BH436" i="5"/>
  <c r="AW630" i="5"/>
  <c r="CC630" i="5"/>
  <c r="CN830" i="5"/>
  <c r="BH830" i="5"/>
  <c r="AW639" i="5"/>
  <c r="CC639" i="5"/>
  <c r="BH733" i="5"/>
  <c r="CN733" i="5"/>
  <c r="CC942" i="5"/>
  <c r="AW942" i="5"/>
  <c r="CY93" i="5"/>
  <c r="BS93" i="5"/>
  <c r="CC302" i="5"/>
  <c r="AW302" i="5"/>
  <c r="BH47" i="5"/>
  <c r="CN47" i="5"/>
  <c r="CY208" i="5"/>
  <c r="BS208" i="5"/>
  <c r="BS356" i="5"/>
  <c r="CY356" i="5"/>
  <c r="CC551" i="5"/>
  <c r="AW551" i="5"/>
  <c r="CC573" i="5"/>
  <c r="AW573" i="5"/>
  <c r="CN875" i="5"/>
  <c r="BH875" i="5"/>
  <c r="CN912" i="5"/>
  <c r="BH912" i="5"/>
  <c r="CN918" i="5"/>
  <c r="BH918" i="5"/>
  <c r="AW973" i="5"/>
  <c r="CC973" i="5"/>
  <c r="CN960" i="5"/>
  <c r="BH960" i="5"/>
  <c r="BS99" i="5"/>
  <c r="CY99" i="5"/>
  <c r="BS424" i="5"/>
  <c r="CY424" i="5"/>
  <c r="CN480" i="5"/>
  <c r="BH480" i="5"/>
  <c r="CC825" i="5"/>
  <c r="AW825" i="5"/>
  <c r="BS817" i="5"/>
  <c r="CY817" i="5"/>
  <c r="CY991" i="5"/>
  <c r="BS991" i="5"/>
  <c r="CY992" i="5"/>
  <c r="BS992" i="5"/>
  <c r="CC999" i="5"/>
  <c r="AW999" i="5"/>
  <c r="CN121" i="5"/>
  <c r="BH121" i="5"/>
  <c r="BS244" i="5"/>
  <c r="CY244" i="5"/>
  <c r="BH513" i="5"/>
  <c r="CN513" i="5"/>
  <c r="CN555" i="5"/>
  <c r="BH555" i="5"/>
  <c r="AW581" i="5"/>
  <c r="CC581" i="5"/>
  <c r="CN845" i="5"/>
  <c r="BH845" i="5"/>
  <c r="CY864" i="5"/>
  <c r="BS864" i="5"/>
  <c r="BS924" i="5"/>
  <c r="CY924" i="5"/>
  <c r="CN946" i="5"/>
  <c r="BH946" i="5"/>
  <c r="BH816" i="5"/>
  <c r="CN816" i="5"/>
  <c r="BS793" i="5"/>
  <c r="CY793" i="5"/>
  <c r="CC121" i="5"/>
  <c r="AW121" i="5"/>
  <c r="CN482" i="5"/>
  <c r="BH482" i="5"/>
  <c r="BS665" i="5"/>
  <c r="CY665" i="5"/>
  <c r="BS768" i="5"/>
  <c r="CY768" i="5"/>
  <c r="CC679" i="5"/>
  <c r="AW679" i="5"/>
  <c r="AW845" i="5"/>
  <c r="CC845" i="5"/>
  <c r="AW923" i="5"/>
  <c r="CC923" i="5"/>
  <c r="CY898" i="5"/>
  <c r="BS898" i="5"/>
  <c r="CC165" i="5"/>
  <c r="AW165" i="5"/>
  <c r="CY258" i="5"/>
  <c r="BS258" i="5"/>
  <c r="CC288" i="5"/>
  <c r="AW288" i="5"/>
  <c r="CN133" i="5"/>
  <c r="BH133" i="5"/>
  <c r="BH258" i="5"/>
  <c r="CN258" i="5"/>
  <c r="CY312" i="5"/>
  <c r="BS312" i="5"/>
  <c r="CY485" i="5"/>
  <c r="BS485" i="5"/>
  <c r="CC177" i="5"/>
  <c r="AW177" i="5"/>
  <c r="CN212" i="5"/>
  <c r="BH212" i="5"/>
  <c r="AW485" i="5"/>
  <c r="CC485" i="5"/>
  <c r="AW577" i="5"/>
  <c r="CC577" i="5"/>
  <c r="CC738" i="5"/>
  <c r="AW738" i="5"/>
  <c r="BH860" i="5"/>
  <c r="CN860" i="5"/>
  <c r="CC1003" i="5"/>
  <c r="AW1003" i="5"/>
  <c r="CY189" i="5"/>
  <c r="BS189" i="5"/>
  <c r="CY509" i="5"/>
  <c r="BS509" i="5"/>
  <c r="CN619" i="5"/>
  <c r="BH619" i="5"/>
  <c r="AW764" i="5"/>
  <c r="CC764" i="5"/>
  <c r="CN906" i="5"/>
  <c r="BH906" i="5"/>
  <c r="BS832" i="5"/>
  <c r="CY832" i="5"/>
  <c r="BS836" i="5"/>
  <c r="CY836" i="5"/>
  <c r="CY878" i="5"/>
  <c r="BS878" i="5"/>
  <c r="CC361" i="5"/>
  <c r="AW361" i="5"/>
  <c r="BH1010" i="5"/>
  <c r="CN1010" i="5"/>
  <c r="BH548" i="5"/>
  <c r="CN548" i="5"/>
  <c r="CY379" i="5"/>
  <c r="BS379" i="5"/>
  <c r="BS332" i="5"/>
  <c r="CY332" i="5"/>
  <c r="BS235" i="5"/>
  <c r="CY235" i="5"/>
  <c r="CY207" i="5"/>
  <c r="BS207" i="5"/>
  <c r="CY168" i="5"/>
  <c r="BS168" i="5"/>
  <c r="CN111" i="5"/>
  <c r="BH111" i="5"/>
  <c r="CC982" i="5"/>
  <c r="AW982" i="5"/>
  <c r="CC705" i="5"/>
  <c r="AW705" i="5"/>
  <c r="CC655" i="5"/>
  <c r="AW655" i="5"/>
  <c r="CC611" i="5"/>
  <c r="AW611" i="5"/>
  <c r="CC277" i="5"/>
  <c r="AW277" i="5"/>
  <c r="AW136" i="5"/>
  <c r="CC136" i="5"/>
  <c r="CN1005" i="5"/>
  <c r="BH1005" i="5"/>
  <c r="BH200" i="5"/>
  <c r="CN200" i="5"/>
  <c r="BH140" i="5"/>
  <c r="CN140" i="5"/>
  <c r="CY977" i="5"/>
  <c r="BS977" i="5"/>
  <c r="BS825" i="5"/>
  <c r="CY825" i="5"/>
  <c r="CY444" i="5"/>
  <c r="BS444" i="5"/>
  <c r="BS425" i="5"/>
  <c r="CY425" i="5"/>
  <c r="CY192" i="5"/>
  <c r="BS192" i="5"/>
  <c r="AW953" i="5"/>
  <c r="CC953" i="5"/>
  <c r="CC412" i="5"/>
  <c r="AW412" i="5"/>
  <c r="CC243" i="5"/>
  <c r="AW243" i="5"/>
  <c r="CN963" i="5"/>
  <c r="BH963" i="5"/>
  <c r="CN694" i="5"/>
  <c r="BH694" i="5"/>
  <c r="CN516" i="5"/>
  <c r="BH516" i="5"/>
  <c r="BH441" i="5"/>
  <c r="CN441" i="5"/>
  <c r="BH23" i="5"/>
  <c r="CN23" i="5"/>
  <c r="BS701" i="5"/>
  <c r="CY701" i="5"/>
  <c r="CY283" i="5"/>
  <c r="BS283" i="5"/>
  <c r="CY184" i="5"/>
  <c r="BS184" i="5"/>
  <c r="E30" i="3"/>
  <c r="E32" i="3" s="1"/>
  <c r="E34" i="3" s="1"/>
  <c r="CC839" i="5"/>
  <c r="AW839" i="5"/>
  <c r="CC787" i="5"/>
  <c r="AW787" i="5"/>
  <c r="CC702" i="5"/>
  <c r="AW702" i="5"/>
  <c r="CC354" i="5"/>
  <c r="AW354" i="5"/>
  <c r="BH565" i="5"/>
  <c r="CN565" i="5"/>
  <c r="BH345" i="5"/>
  <c r="CN345" i="5"/>
  <c r="CN227" i="5"/>
  <c r="BH227" i="5"/>
  <c r="CN173" i="5"/>
  <c r="BH173" i="5"/>
  <c r="CY112" i="5"/>
  <c r="BS112" i="5"/>
  <c r="CY941" i="5"/>
  <c r="BS941" i="5"/>
  <c r="BS814" i="5"/>
  <c r="CY814" i="5"/>
  <c r="BS656" i="5"/>
  <c r="CY656" i="5"/>
  <c r="BS357" i="5"/>
  <c r="CY357" i="5"/>
  <c r="CY229" i="5"/>
  <c r="BS229" i="5"/>
  <c r="CY144" i="5"/>
  <c r="BS144" i="5"/>
  <c r="CC984" i="5"/>
  <c r="AW984" i="5"/>
  <c r="CC830" i="5"/>
  <c r="AW830" i="5"/>
  <c r="AW694" i="5"/>
  <c r="CC694" i="5"/>
  <c r="CC531" i="5"/>
  <c r="AW531" i="5"/>
  <c r="CC31" i="5"/>
  <c r="AW31" i="5"/>
  <c r="CY106" i="5"/>
  <c r="BS106" i="5"/>
  <c r="CN843" i="5"/>
  <c r="BH843" i="5"/>
  <c r="CN701" i="5"/>
  <c r="BH701" i="5"/>
  <c r="CN624" i="5"/>
  <c r="BH624" i="5"/>
  <c r="CN562" i="5"/>
  <c r="BH562" i="5"/>
  <c r="BH341" i="5"/>
  <c r="CN341" i="5"/>
  <c r="BH305" i="5"/>
  <c r="CN305" i="5"/>
  <c r="BH43" i="5"/>
  <c r="CN43" i="5"/>
  <c r="CY939" i="5"/>
  <c r="BS939" i="5"/>
  <c r="CY297" i="5"/>
  <c r="BS297" i="5"/>
  <c r="BS63" i="5"/>
  <c r="CY63" i="5"/>
  <c r="CC775" i="5"/>
  <c r="AW775" i="5"/>
  <c r="AW676" i="5"/>
  <c r="CC676" i="5"/>
  <c r="CC122" i="5"/>
  <c r="AW122" i="5"/>
  <c r="CC180" i="5"/>
  <c r="AW180" i="5"/>
  <c r="CC14" i="5"/>
  <c r="AW14" i="5"/>
  <c r="CN877" i="5"/>
  <c r="BH877" i="5"/>
  <c r="CN375" i="5"/>
  <c r="BH375" i="5"/>
  <c r="CN322" i="5"/>
  <c r="BH322" i="5"/>
  <c r="BH88" i="5"/>
  <c r="CN88" i="5"/>
  <c r="BS582" i="5"/>
  <c r="CY582" i="5"/>
  <c r="BS458" i="5"/>
  <c r="CY458" i="5"/>
  <c r="CY398" i="5"/>
  <c r="BS398" i="5"/>
  <c r="CY336" i="5"/>
  <c r="BS336" i="5"/>
  <c r="CC924" i="5"/>
  <c r="AW924" i="5"/>
  <c r="CC846" i="5"/>
  <c r="AW846" i="5"/>
  <c r="CC535" i="5"/>
  <c r="AW535" i="5"/>
  <c r="CC225" i="5"/>
  <c r="AW225" i="5"/>
  <c r="CC195" i="5"/>
  <c r="AW195" i="5"/>
  <c r="CN867" i="5"/>
  <c r="BH867" i="5"/>
  <c r="CN728" i="5"/>
  <c r="BH728" i="5"/>
  <c r="CN443" i="5"/>
  <c r="BH443" i="5"/>
  <c r="BH116" i="5"/>
  <c r="CN116" i="5"/>
  <c r="CY640" i="5"/>
  <c r="BS640" i="5"/>
  <c r="CY367" i="5"/>
  <c r="BS367" i="5"/>
  <c r="CY284" i="5"/>
  <c r="BS284" i="5"/>
  <c r="CY91" i="5"/>
  <c r="BS91" i="5"/>
  <c r="CC881" i="5"/>
  <c r="AW881" i="5"/>
  <c r="AW289" i="5"/>
  <c r="CC289" i="5"/>
  <c r="CC70" i="5"/>
  <c r="AW70" i="5"/>
  <c r="CC46" i="5"/>
  <c r="AW46" i="5"/>
  <c r="BH386" i="5"/>
  <c r="CN386" i="5"/>
  <c r="CN287" i="5"/>
  <c r="BH287" i="5"/>
  <c r="CN193" i="5"/>
  <c r="BH193" i="5"/>
  <c r="CN138" i="5"/>
  <c r="BH138" i="5"/>
  <c r="CY995" i="5"/>
  <c r="BS995" i="5"/>
  <c r="BS462" i="5"/>
  <c r="CY462" i="5"/>
  <c r="CY394" i="5"/>
  <c r="BS394" i="5"/>
  <c r="BS269" i="5"/>
  <c r="CY269" i="5"/>
  <c r="CY108" i="5"/>
  <c r="BS108" i="5"/>
  <c r="AW690" i="5"/>
  <c r="CC690" i="5"/>
  <c r="AW588" i="5"/>
  <c r="CC588" i="5"/>
  <c r="AW481" i="5"/>
  <c r="CC481" i="5"/>
  <c r="BH90" i="5"/>
  <c r="CN90" i="5"/>
  <c r="CN973" i="5"/>
  <c r="BH973" i="5"/>
  <c r="BH730" i="5"/>
  <c r="CN730" i="5"/>
  <c r="BH523" i="5"/>
  <c r="CN523" i="5"/>
  <c r="BH360" i="5"/>
  <c r="CN360" i="5"/>
  <c r="CN175" i="5"/>
  <c r="BH175" i="5"/>
  <c r="CN115" i="5"/>
  <c r="BH115" i="5"/>
  <c r="BS1010" i="5"/>
  <c r="CY1010" i="5"/>
  <c r="BS851" i="5"/>
  <c r="CY851" i="5"/>
  <c r="BS655" i="5"/>
  <c r="CY655" i="5"/>
  <c r="BS470" i="5"/>
  <c r="CY470" i="5"/>
  <c r="BS392" i="5"/>
  <c r="CY392" i="5"/>
  <c r="BS224" i="5"/>
  <c r="CY224" i="5"/>
  <c r="CY102" i="5"/>
  <c r="BS102" i="5"/>
  <c r="CC689" i="5"/>
  <c r="AW689" i="5"/>
  <c r="CC649" i="5"/>
  <c r="AW649" i="5"/>
  <c r="CC472" i="5"/>
  <c r="AW472" i="5"/>
  <c r="AW283" i="5"/>
  <c r="CC283" i="5"/>
  <c r="AW48" i="5"/>
  <c r="CC48" i="5"/>
  <c r="CN934" i="5"/>
  <c r="BH934" i="5"/>
  <c r="CN817" i="5"/>
  <c r="BH817" i="5"/>
  <c r="CN546" i="5"/>
  <c r="BH546" i="5"/>
  <c r="BH234" i="5"/>
  <c r="CN234" i="5"/>
  <c r="BH57" i="5"/>
  <c r="CN57" i="5"/>
  <c r="BS980" i="5"/>
  <c r="CY980" i="5"/>
  <c r="BS839" i="5"/>
  <c r="CY839" i="5"/>
  <c r="CY644" i="5"/>
  <c r="BS644" i="5"/>
  <c r="BS125" i="5"/>
  <c r="CY125" i="5"/>
  <c r="BS53" i="5"/>
  <c r="CY53" i="5"/>
  <c r="BS58" i="5"/>
  <c r="CY58" i="5"/>
  <c r="AW898" i="5"/>
  <c r="CC898" i="5"/>
  <c r="AW536" i="5"/>
  <c r="CC536" i="5"/>
  <c r="AW337" i="5"/>
  <c r="CC337" i="5"/>
  <c r="AW269" i="5"/>
  <c r="CC269" i="5"/>
  <c r="AW196" i="5"/>
  <c r="CC196" i="5"/>
  <c r="CN452" i="5"/>
  <c r="BH452" i="5"/>
  <c r="BH405" i="5"/>
  <c r="CN405" i="5"/>
  <c r="BH222" i="5"/>
  <c r="CN222" i="5"/>
  <c r="BH55" i="5"/>
  <c r="CN55" i="5"/>
  <c r="CN48" i="5"/>
  <c r="BH48" i="5"/>
  <c r="BS51" i="5"/>
  <c r="CY51" i="5"/>
  <c r="BS26" i="5"/>
  <c r="CY26" i="5"/>
  <c r="BS33" i="5"/>
  <c r="CY33" i="5"/>
  <c r="BS467" i="5"/>
  <c r="CY467" i="5"/>
  <c r="CN540" i="5"/>
  <c r="BH540" i="5"/>
  <c r="CC352" i="5"/>
  <c r="AW352" i="5"/>
  <c r="BH457" i="5"/>
  <c r="CN457" i="5"/>
  <c r="AW508" i="5"/>
  <c r="CC508" i="5"/>
  <c r="BH832" i="5"/>
  <c r="CN832" i="5"/>
  <c r="BS807" i="5"/>
  <c r="CY807" i="5"/>
  <c r="BS928" i="5"/>
  <c r="CY928" i="5"/>
  <c r="CN207" i="5"/>
  <c r="BH207" i="5"/>
  <c r="AW505" i="5"/>
  <c r="CC505" i="5"/>
  <c r="AW652" i="5"/>
  <c r="CC652" i="5"/>
  <c r="CN689" i="5"/>
  <c r="BH689" i="5"/>
  <c r="AW844" i="5"/>
  <c r="CC844" i="5"/>
  <c r="AW952" i="5"/>
  <c r="CC952" i="5"/>
  <c r="CC557" i="5"/>
  <c r="AW557" i="5"/>
  <c r="AW804" i="5"/>
  <c r="CC804" i="5"/>
  <c r="AW814" i="5"/>
  <c r="CC814" i="5"/>
  <c r="BS450" i="5"/>
  <c r="CY450" i="5"/>
  <c r="AW589" i="5"/>
  <c r="CC589" i="5"/>
  <c r="CN707" i="5"/>
  <c r="BH707" i="5"/>
  <c r="BH788" i="5"/>
  <c r="CN788" i="5"/>
  <c r="AW812" i="5"/>
  <c r="CC812" i="5"/>
  <c r="BH828" i="5"/>
  <c r="CN828" i="5"/>
  <c r="CY61" i="5"/>
  <c r="BS61" i="5"/>
  <c r="BH312" i="5"/>
  <c r="CN312" i="5"/>
  <c r="AW522" i="5"/>
  <c r="CC522" i="5"/>
  <c r="AW629" i="5"/>
  <c r="CC629" i="5"/>
  <c r="CN683" i="5"/>
  <c r="BH683" i="5"/>
  <c r="CN809" i="5"/>
  <c r="BH809" i="5"/>
  <c r="CY918" i="5"/>
  <c r="BS918" i="5"/>
  <c r="CC67" i="5"/>
  <c r="AW67" i="5"/>
  <c r="AW455" i="5"/>
  <c r="CC455" i="5"/>
  <c r="BS683" i="5"/>
  <c r="CY683" i="5"/>
  <c r="CN91" i="5"/>
  <c r="BH91" i="5"/>
  <c r="AW327" i="5"/>
  <c r="CC327" i="5"/>
  <c r="BH339" i="5"/>
  <c r="CN339" i="5"/>
  <c r="BS575" i="5"/>
  <c r="CY575" i="5"/>
  <c r="CY591" i="5"/>
  <c r="BS591" i="5"/>
  <c r="BH786" i="5"/>
  <c r="CN786" i="5"/>
  <c r="AW794" i="5"/>
  <c r="CC794" i="5"/>
  <c r="CY960" i="5"/>
  <c r="BS960" i="5"/>
  <c r="BH593" i="5"/>
  <c r="CN593" i="5"/>
  <c r="CC773" i="5"/>
  <c r="AW773" i="5"/>
  <c r="BH798" i="5"/>
  <c r="CN798" i="5"/>
  <c r="AW974" i="5"/>
  <c r="CC974" i="5"/>
  <c r="CC442" i="5"/>
  <c r="AW442" i="5"/>
  <c r="AW513" i="5"/>
  <c r="CC513" i="5"/>
  <c r="CY536" i="5"/>
  <c r="BS536" i="5"/>
  <c r="CN432" i="5"/>
  <c r="BH432" i="5"/>
  <c r="BH599" i="5"/>
  <c r="CN599" i="5"/>
  <c r="BS672" i="5"/>
  <c r="CY672" i="5"/>
  <c r="BH41" i="5"/>
  <c r="CN41" i="5"/>
  <c r="CC329" i="5"/>
  <c r="AW329" i="5"/>
  <c r="CC463" i="5"/>
  <c r="AW463" i="5"/>
  <c r="CN713" i="5"/>
  <c r="BH713" i="5"/>
  <c r="BH796" i="5"/>
  <c r="CN796" i="5"/>
  <c r="CC856" i="5"/>
  <c r="AW856" i="5"/>
  <c r="BS923" i="5"/>
  <c r="CY923" i="5"/>
  <c r="AW940" i="5"/>
  <c r="CC940" i="5"/>
  <c r="AW976" i="5"/>
  <c r="CC976" i="5"/>
  <c r="CC73" i="5"/>
  <c r="AW73" i="5"/>
  <c r="CC340" i="5"/>
  <c r="AW340" i="5"/>
  <c r="AW674" i="5"/>
  <c r="CC674" i="5"/>
  <c r="BH856" i="5"/>
  <c r="CN856" i="5"/>
  <c r="AW850" i="5"/>
  <c r="CC850" i="5"/>
  <c r="CY969" i="5"/>
  <c r="BS969" i="5"/>
  <c r="BH1007" i="5"/>
  <c r="CN1007" i="5"/>
  <c r="AW617" i="5"/>
  <c r="CC617" i="5"/>
  <c r="BS715" i="5"/>
  <c r="CY715" i="5"/>
  <c r="CN913" i="5"/>
  <c r="BH913" i="5"/>
  <c r="AW972" i="5"/>
  <c r="CC972" i="5"/>
  <c r="CC606" i="5"/>
  <c r="AW606" i="5"/>
  <c r="CN813" i="5"/>
  <c r="BH813" i="5"/>
  <c r="BS963" i="5"/>
  <c r="CY963" i="5"/>
  <c r="BS237" i="5"/>
  <c r="CY237" i="5"/>
  <c r="CN927" i="5"/>
  <c r="BH927" i="5"/>
  <c r="AW833" i="5"/>
  <c r="CC833" i="5"/>
  <c r="AW338" i="5"/>
  <c r="CC338" i="5"/>
  <c r="CN931" i="5"/>
  <c r="BH931" i="5"/>
  <c r="CN726" i="5"/>
  <c r="BH726" i="5"/>
  <c r="CN637" i="5"/>
  <c r="BH637" i="5"/>
  <c r="BH519" i="5"/>
  <c r="CN519" i="5"/>
  <c r="CN276" i="5"/>
  <c r="BH276" i="5"/>
  <c r="BS654" i="5"/>
  <c r="CY654" i="5"/>
  <c r="CY360" i="5"/>
  <c r="BS360" i="5"/>
  <c r="BS341" i="5"/>
  <c r="CY341" i="5"/>
  <c r="AW965" i="5"/>
  <c r="CC965" i="5"/>
  <c r="CC659" i="5"/>
  <c r="AW659" i="5"/>
  <c r="CC604" i="5"/>
  <c r="AW604" i="5"/>
  <c r="CN901" i="5"/>
  <c r="BH901" i="5"/>
  <c r="CY728" i="5"/>
  <c r="BS728" i="5"/>
  <c r="AW894" i="5"/>
  <c r="CC894" i="5"/>
  <c r="AW726" i="5"/>
  <c r="CC726" i="5"/>
  <c r="CC411" i="5"/>
  <c r="AW411" i="5"/>
  <c r="BS78" i="5"/>
  <c r="CY78" i="5"/>
  <c r="BH772" i="5"/>
  <c r="CN772" i="5"/>
  <c r="BH397" i="5"/>
  <c r="CN397" i="5"/>
  <c r="CN308" i="5"/>
  <c r="BH308" i="5"/>
  <c r="CN70" i="5"/>
  <c r="BH70" i="5"/>
  <c r="BS831" i="5"/>
  <c r="CY831" i="5"/>
  <c r="BS451" i="5"/>
  <c r="CY451" i="5"/>
  <c r="CY49" i="5"/>
  <c r="BS49" i="5"/>
  <c r="CC385" i="5"/>
  <c r="AW385" i="5"/>
  <c r="AW259" i="5"/>
  <c r="CC259" i="5"/>
  <c r="CC100" i="5"/>
  <c r="AW100" i="5"/>
  <c r="CN1006" i="5"/>
  <c r="BH1006" i="5"/>
  <c r="BH902" i="5"/>
  <c r="CN902" i="5"/>
  <c r="CN428" i="5"/>
  <c r="BH428" i="5"/>
  <c r="CN241" i="5"/>
  <c r="BH241" i="5"/>
  <c r="CN44" i="5"/>
  <c r="BH44" i="5"/>
  <c r="BS557" i="5"/>
  <c r="CY557" i="5"/>
  <c r="CC490" i="5"/>
  <c r="AW490" i="5"/>
  <c r="CC262" i="5"/>
  <c r="AW262" i="5"/>
  <c r="CC80" i="5"/>
  <c r="AW80" i="5"/>
  <c r="AW44" i="5"/>
  <c r="CC44" i="5"/>
  <c r="CN893" i="5"/>
  <c r="BH893" i="5"/>
  <c r="CN645" i="5"/>
  <c r="BH645" i="5"/>
  <c r="BH492" i="5"/>
  <c r="CN492" i="5"/>
  <c r="BH421" i="5"/>
  <c r="CN421" i="5"/>
  <c r="BH336" i="5"/>
  <c r="CN336" i="5"/>
  <c r="BH267" i="5"/>
  <c r="CN267" i="5"/>
  <c r="CY752" i="5"/>
  <c r="BS752" i="5"/>
  <c r="CY420" i="5"/>
  <c r="BS420" i="5"/>
  <c r="CY315" i="5"/>
  <c r="BS315" i="5"/>
  <c r="AW878" i="5"/>
  <c r="CC878" i="5"/>
  <c r="CC545" i="5"/>
  <c r="AW545" i="5"/>
  <c r="CC403" i="5"/>
  <c r="AW403" i="5"/>
  <c r="CC396" i="5"/>
  <c r="AW396" i="5"/>
  <c r="AW126" i="5"/>
  <c r="CC126" i="5"/>
  <c r="CC61" i="5"/>
  <c r="AW61" i="5"/>
  <c r="BH997" i="5"/>
  <c r="CN997" i="5"/>
  <c r="BH521" i="5"/>
  <c r="CN521" i="5"/>
  <c r="BH394" i="5"/>
  <c r="CN394" i="5"/>
  <c r="BH218" i="5"/>
  <c r="CN218" i="5"/>
  <c r="CN160" i="5"/>
  <c r="BH160" i="5"/>
  <c r="BS911" i="5"/>
  <c r="CY911" i="5"/>
  <c r="BS618" i="5"/>
  <c r="CY618" i="5"/>
  <c r="CY402" i="5"/>
  <c r="BS402" i="5"/>
  <c r="BS313" i="5"/>
  <c r="CY313" i="5"/>
  <c r="CY247" i="5"/>
  <c r="BS247" i="5"/>
  <c r="AW768" i="5"/>
  <c r="CC768" i="5"/>
  <c r="AW841" i="5"/>
  <c r="CC841" i="5"/>
  <c r="CC642" i="5"/>
  <c r="AW642" i="5"/>
  <c r="AW506" i="5"/>
  <c r="CC506" i="5"/>
  <c r="AW330" i="5"/>
  <c r="CC330" i="5"/>
  <c r="CC292" i="5"/>
  <c r="AW292" i="5"/>
  <c r="CC76" i="5"/>
  <c r="AW76" i="5"/>
  <c r="CN988" i="5"/>
  <c r="BH988" i="5"/>
  <c r="CN783" i="5"/>
  <c r="BH783" i="5"/>
  <c r="BH495" i="5"/>
  <c r="CN495" i="5"/>
  <c r="BH392" i="5"/>
  <c r="CN392" i="5"/>
  <c r="CN306" i="5"/>
  <c r="BH306" i="5"/>
  <c r="CN198" i="5"/>
  <c r="BH198" i="5"/>
  <c r="CN19" i="5"/>
  <c r="BH19" i="5"/>
  <c r="CY371" i="5"/>
  <c r="BS371" i="5"/>
  <c r="CY111" i="5"/>
  <c r="BS111" i="5"/>
  <c r="BS62" i="5"/>
  <c r="CY62" i="5"/>
  <c r="AW950" i="5"/>
  <c r="CC950" i="5"/>
  <c r="AW868" i="5"/>
  <c r="CC868" i="5"/>
  <c r="AW546" i="5"/>
  <c r="CC546" i="5"/>
  <c r="AW461" i="5"/>
  <c r="CC461" i="5"/>
  <c r="AW423" i="5"/>
  <c r="CC423" i="5"/>
  <c r="CC295" i="5"/>
  <c r="AW295" i="5"/>
  <c r="CC321" i="5"/>
  <c r="AW321" i="5"/>
  <c r="CN957" i="5"/>
  <c r="BH957" i="5"/>
  <c r="CN676" i="5"/>
  <c r="BH676" i="5"/>
  <c r="CN614" i="5"/>
  <c r="BH614" i="5"/>
  <c r="CN445" i="5"/>
  <c r="BH445" i="5"/>
  <c r="BH309" i="5"/>
  <c r="CN309" i="5"/>
  <c r="CN17" i="5"/>
  <c r="BH17" i="5"/>
  <c r="BS943" i="5"/>
  <c r="CY943" i="5"/>
  <c r="BS724" i="5"/>
  <c r="CY724" i="5"/>
  <c r="BS225" i="5"/>
  <c r="CY225" i="5"/>
  <c r="BS37" i="5"/>
  <c r="CY37" i="5"/>
  <c r="AW880" i="5"/>
  <c r="CC880" i="5"/>
  <c r="CC656" i="5"/>
  <c r="AW656" i="5"/>
  <c r="CC402" i="5"/>
  <c r="AW402" i="5"/>
  <c r="AW275" i="5"/>
  <c r="CC275" i="5"/>
  <c r="AW16" i="5"/>
  <c r="CC16" i="5"/>
  <c r="BH1013" i="5"/>
  <c r="CN1013" i="5"/>
  <c r="CN697" i="5"/>
  <c r="BH697" i="5"/>
  <c r="BH470" i="5"/>
  <c r="CN470" i="5"/>
  <c r="BH318" i="5"/>
  <c r="CN318" i="5"/>
  <c r="CN247" i="5"/>
  <c r="BH247" i="5"/>
  <c r="CN56" i="5"/>
  <c r="BH56" i="5"/>
  <c r="BS990" i="5"/>
  <c r="CY990" i="5"/>
  <c r="CY922" i="5"/>
  <c r="BS922" i="5"/>
  <c r="BS678" i="5"/>
  <c r="CY678" i="5"/>
  <c r="BS544" i="5"/>
  <c r="CY544" i="5"/>
  <c r="BS228" i="5"/>
  <c r="CY228" i="5"/>
  <c r="CY131" i="5"/>
  <c r="BS131" i="5"/>
  <c r="CY59" i="5"/>
  <c r="BS59" i="5"/>
  <c r="AW944" i="5"/>
  <c r="CC944" i="5"/>
  <c r="CC851" i="5"/>
  <c r="AW851" i="5"/>
  <c r="CC658" i="5"/>
  <c r="AW658" i="5"/>
  <c r="AW534" i="5"/>
  <c r="CC534" i="5"/>
  <c r="AW419" i="5"/>
  <c r="CC419" i="5"/>
  <c r="AW251" i="5"/>
  <c r="CC251" i="5"/>
  <c r="BH858" i="5"/>
  <c r="CN858" i="5"/>
  <c r="CN708" i="5"/>
  <c r="BH708" i="5"/>
  <c r="CN596" i="5"/>
  <c r="BH596" i="5"/>
  <c r="BH458" i="5"/>
  <c r="CN458" i="5"/>
  <c r="CY767" i="5"/>
  <c r="BS767" i="5"/>
  <c r="BS716" i="5"/>
  <c r="CY716" i="5"/>
  <c r="CY612" i="5"/>
  <c r="BS612" i="5"/>
  <c r="CY201" i="5"/>
  <c r="BS201" i="5"/>
  <c r="CY198" i="5"/>
  <c r="BS198" i="5"/>
  <c r="AW960" i="5"/>
  <c r="CC960" i="5"/>
  <c r="AW956" i="5"/>
  <c r="CC956" i="5"/>
  <c r="AW341" i="5"/>
  <c r="CC341" i="5"/>
  <c r="AW253" i="5"/>
  <c r="CC253" i="5"/>
  <c r="CC140" i="5"/>
  <c r="AW140" i="5"/>
  <c r="CC49" i="5"/>
  <c r="AW49" i="5"/>
  <c r="CN717" i="5"/>
  <c r="BH717" i="5"/>
  <c r="CN434" i="5"/>
  <c r="BH434" i="5"/>
  <c r="BH238" i="5"/>
  <c r="CN238" i="5"/>
  <c r="BS626" i="5"/>
  <c r="CY626" i="5"/>
  <c r="AW978" i="5"/>
  <c r="CC978" i="5"/>
  <c r="AW946" i="5"/>
  <c r="CC946" i="5"/>
  <c r="CC543" i="5"/>
  <c r="AW543" i="5"/>
  <c r="AW370" i="5"/>
  <c r="CC370" i="5"/>
  <c r="CC261" i="5"/>
  <c r="AW261" i="5"/>
  <c r="AW263" i="5"/>
  <c r="CC263" i="5"/>
  <c r="BH382" i="5"/>
  <c r="CN382" i="5"/>
  <c r="CY889" i="5"/>
  <c r="BS889" i="5"/>
  <c r="BS853" i="5"/>
  <c r="CY853" i="5"/>
  <c r="BS639" i="5"/>
  <c r="CY639" i="5"/>
  <c r="CY535" i="5"/>
  <c r="BS535" i="5"/>
  <c r="BS546" i="5"/>
  <c r="CY546" i="5"/>
  <c r="CY390" i="5"/>
  <c r="BS390" i="5"/>
  <c r="CY242" i="5"/>
  <c r="BS242" i="5"/>
  <c r="CY96" i="5"/>
  <c r="BS96" i="5"/>
  <c r="CC687" i="5"/>
  <c r="AW687" i="5"/>
  <c r="CC567" i="5"/>
  <c r="AW567" i="5"/>
  <c r="CC476" i="5"/>
  <c r="AW476" i="5"/>
  <c r="CC213" i="5"/>
  <c r="AW213" i="5"/>
  <c r="CN686" i="5"/>
  <c r="BH686" i="5"/>
  <c r="BS685" i="5"/>
  <c r="CY685" i="5"/>
  <c r="BS437" i="5"/>
  <c r="CY437" i="5"/>
  <c r="CY418" i="5"/>
  <c r="BS418" i="5"/>
  <c r="BS205" i="5"/>
  <c r="CY205" i="5"/>
  <c r="CN83" i="5"/>
  <c r="BH83" i="5"/>
  <c r="CC143" i="5"/>
  <c r="AW143" i="5"/>
  <c r="BS141" i="5"/>
  <c r="CY141" i="5"/>
  <c r="BH489" i="5"/>
  <c r="CN489" i="5"/>
  <c r="BH539" i="5"/>
  <c r="CN539" i="5"/>
  <c r="AW207" i="5"/>
  <c r="CC207" i="5"/>
  <c r="CC324" i="5"/>
  <c r="AW324" i="5"/>
  <c r="AW959" i="5"/>
  <c r="CC959" i="5"/>
  <c r="CY783" i="5"/>
  <c r="BS783" i="5"/>
  <c r="CZ122" i="5"/>
  <c r="BT122" i="5"/>
  <c r="CC169" i="5"/>
  <c r="AW169" i="5"/>
  <c r="CN352" i="5"/>
  <c r="BH352" i="5"/>
  <c r="CC428" i="5"/>
  <c r="AW428" i="5"/>
  <c r="AW510" i="5"/>
  <c r="CC510" i="5"/>
  <c r="CC664" i="5"/>
  <c r="AW664" i="5"/>
  <c r="BS1004" i="5"/>
  <c r="CY1004" i="5"/>
  <c r="CN611" i="5"/>
  <c r="BH611" i="5"/>
  <c r="CC875" i="5"/>
  <c r="AW875" i="5"/>
  <c r="CN907" i="5"/>
  <c r="BH907" i="5"/>
  <c r="BH208" i="5"/>
  <c r="CN208" i="5"/>
  <c r="CN264" i="5"/>
  <c r="BH264" i="5"/>
  <c r="CC436" i="5"/>
  <c r="AW436" i="5"/>
  <c r="CC193" i="5"/>
  <c r="AW193" i="5"/>
  <c r="CC609" i="5"/>
  <c r="AW609" i="5"/>
  <c r="CY652" i="5"/>
  <c r="BS652" i="5"/>
  <c r="CY733" i="5"/>
  <c r="BS733" i="5"/>
  <c r="CY743" i="5"/>
  <c r="BS743" i="5"/>
  <c r="CY837" i="5"/>
  <c r="BS837" i="5"/>
  <c r="BS856" i="5"/>
  <c r="CY856" i="5"/>
  <c r="CN145" i="5"/>
  <c r="BH145" i="5"/>
  <c r="CC173" i="5"/>
  <c r="AW173" i="5"/>
  <c r="AW912" i="5"/>
  <c r="CC912" i="5"/>
  <c r="AW971" i="5"/>
  <c r="CC971" i="5"/>
  <c r="CN970" i="5"/>
  <c r="BH970" i="5"/>
  <c r="CN914" i="5"/>
  <c r="BH914" i="5"/>
  <c r="CC373" i="5"/>
  <c r="AW373" i="5"/>
  <c r="CY914" i="5"/>
  <c r="BS914" i="5"/>
  <c r="AW916" i="5"/>
  <c r="CC916" i="5"/>
  <c r="CN842" i="5"/>
  <c r="BH842" i="5"/>
  <c r="CN165" i="5"/>
  <c r="BH165" i="5"/>
  <c r="CY254" i="5"/>
  <c r="BS254" i="5"/>
  <c r="BH344" i="5"/>
  <c r="CN344" i="5"/>
  <c r="AW494" i="5"/>
  <c r="CC494" i="5"/>
  <c r="CY750" i="5"/>
  <c r="BS750" i="5"/>
  <c r="CY845" i="5"/>
  <c r="BS845" i="5"/>
  <c r="CN829" i="5"/>
  <c r="BH829" i="5"/>
  <c r="CY732" i="5"/>
  <c r="BS732" i="5"/>
  <c r="CY848" i="5"/>
  <c r="BS848" i="5"/>
  <c r="CY975" i="5"/>
  <c r="BS975" i="5"/>
  <c r="CN97" i="5"/>
  <c r="BH97" i="5"/>
  <c r="BS151" i="5"/>
  <c r="CY151" i="5"/>
  <c r="CN177" i="5"/>
  <c r="BH177" i="5"/>
  <c r="AW212" i="5"/>
  <c r="CC212" i="5"/>
  <c r="CY479" i="5"/>
  <c r="BS479" i="5"/>
  <c r="BH517" i="5"/>
  <c r="CN517" i="5"/>
  <c r="CN738" i="5"/>
  <c r="BH738" i="5"/>
  <c r="CN157" i="5"/>
  <c r="BH157" i="5"/>
  <c r="BS127" i="5"/>
  <c r="CY127" i="5"/>
  <c r="BH509" i="5"/>
  <c r="CN509" i="5"/>
  <c r="CN672" i="5"/>
  <c r="BH672" i="5"/>
  <c r="BH751" i="5"/>
  <c r="CN751" i="5"/>
  <c r="CY965" i="5"/>
  <c r="BS965" i="5"/>
  <c r="BS1008" i="5"/>
  <c r="CY1008" i="5"/>
  <c r="CC141" i="5"/>
  <c r="AW141" i="5"/>
  <c r="CC432" i="5"/>
  <c r="AW432" i="5"/>
  <c r="CY749" i="5"/>
  <c r="BS749" i="5"/>
  <c r="CN965" i="5"/>
  <c r="BH965" i="5"/>
  <c r="CN968" i="5"/>
  <c r="BH968" i="5"/>
  <c r="BH735" i="5"/>
  <c r="CN735" i="5"/>
  <c r="CY885" i="5"/>
  <c r="BS885" i="5"/>
  <c r="CY890" i="5"/>
  <c r="BS890" i="5"/>
  <c r="CN979" i="5"/>
  <c r="BH979" i="5"/>
  <c r="CN756" i="5"/>
  <c r="BH756" i="5"/>
  <c r="CN537" i="5"/>
  <c r="BH537" i="5"/>
  <c r="BH77" i="5"/>
  <c r="CN77" i="5"/>
  <c r="BS944" i="5"/>
  <c r="CY944" i="5"/>
  <c r="BS676" i="5"/>
  <c r="CY676" i="5"/>
  <c r="CY559" i="5"/>
  <c r="BS559" i="5"/>
  <c r="BS405" i="5"/>
  <c r="CY405" i="5"/>
  <c r="BS326" i="5"/>
  <c r="CY326" i="5"/>
  <c r="CY262" i="5"/>
  <c r="BS262" i="5"/>
  <c r="CC877" i="5"/>
  <c r="AW877" i="5"/>
  <c r="AW580" i="5"/>
  <c r="CC580" i="5"/>
  <c r="CC282" i="5"/>
  <c r="AW282" i="5"/>
  <c r="CC221" i="5"/>
  <c r="AW221" i="5"/>
  <c r="CC107" i="5"/>
  <c r="AW107" i="5"/>
  <c r="CN851" i="5"/>
  <c r="BH851" i="5"/>
  <c r="BH742" i="5"/>
  <c r="CN742" i="5"/>
  <c r="CN529" i="5"/>
  <c r="BH529" i="5"/>
  <c r="CN377" i="5"/>
  <c r="BH377" i="5"/>
  <c r="BH249" i="5"/>
  <c r="CN249" i="5"/>
  <c r="CN229" i="5"/>
  <c r="BH229" i="5"/>
  <c r="CN20" i="5"/>
  <c r="BH20" i="5"/>
  <c r="CY883" i="5"/>
  <c r="BS883" i="5"/>
  <c r="BS797" i="5"/>
  <c r="CY797" i="5"/>
  <c r="CY319" i="5"/>
  <c r="BS319" i="5"/>
  <c r="BS324" i="5"/>
  <c r="CY324" i="5"/>
  <c r="CY150" i="5"/>
  <c r="BS150" i="5"/>
  <c r="CY134" i="5"/>
  <c r="BS134" i="5"/>
  <c r="BS64" i="5"/>
  <c r="CY64" i="5"/>
  <c r="CC835" i="5"/>
  <c r="AW835" i="5"/>
  <c r="CC553" i="5"/>
  <c r="AW553" i="5"/>
  <c r="CC446" i="5"/>
  <c r="AW446" i="5"/>
  <c r="CC249" i="5"/>
  <c r="AW249" i="5"/>
  <c r="CC54" i="5"/>
  <c r="AW54" i="5"/>
  <c r="CN891" i="5"/>
  <c r="BH891" i="5"/>
  <c r="CN758" i="5"/>
  <c r="BH758" i="5"/>
  <c r="CN497" i="5"/>
  <c r="BH497" i="5"/>
  <c r="CN266" i="5"/>
  <c r="BH266" i="5"/>
  <c r="BH204" i="5"/>
  <c r="CN204" i="5"/>
  <c r="CY881" i="5"/>
  <c r="BS881" i="5"/>
  <c r="BS560" i="5"/>
  <c r="CY560" i="5"/>
  <c r="BS455" i="5"/>
  <c r="CY455" i="5"/>
  <c r="CY406" i="5"/>
  <c r="BS406" i="5"/>
  <c r="CY138" i="5"/>
  <c r="BS138" i="5"/>
  <c r="AW680" i="5"/>
  <c r="CC680" i="5"/>
  <c r="AW353" i="5"/>
  <c r="CC353" i="5"/>
  <c r="CC378" i="5"/>
  <c r="AW378" i="5"/>
  <c r="CN805" i="5"/>
  <c r="BH805" i="5"/>
  <c r="CN131" i="5"/>
  <c r="BH131" i="5"/>
  <c r="CN127" i="5"/>
  <c r="BH127" i="5"/>
  <c r="CY1006" i="5"/>
  <c r="BS1006" i="5"/>
  <c r="BS799" i="5"/>
  <c r="CY799" i="5"/>
  <c r="BS661" i="5"/>
  <c r="CY661" i="5"/>
  <c r="BS520" i="5"/>
  <c r="CY520" i="5"/>
  <c r="BS231" i="5"/>
  <c r="CY231" i="5"/>
  <c r="BS43" i="5"/>
  <c r="CY43" i="5"/>
  <c r="CC779" i="5"/>
  <c r="AW779" i="5"/>
  <c r="AW785" i="5"/>
  <c r="CC785" i="5"/>
  <c r="AW614" i="5"/>
  <c r="CC614" i="5"/>
  <c r="AW445" i="5"/>
  <c r="CC445" i="5"/>
  <c r="CC229" i="5"/>
  <c r="AW229" i="5"/>
  <c r="CC78" i="5"/>
  <c r="AW78" i="5"/>
  <c r="AW38" i="5"/>
  <c r="CC38" i="5"/>
  <c r="CN847" i="5"/>
  <c r="BH847" i="5"/>
  <c r="BH706" i="5"/>
  <c r="CN706" i="5"/>
  <c r="CN602" i="5"/>
  <c r="BH602" i="5"/>
  <c r="BH313" i="5"/>
  <c r="CN313" i="5"/>
  <c r="CN62" i="5"/>
  <c r="BH62" i="5"/>
  <c r="CY1003" i="5"/>
  <c r="BS1003" i="5"/>
  <c r="CY698" i="5"/>
  <c r="BS698" i="5"/>
  <c r="CY474" i="5"/>
  <c r="BS474" i="5"/>
  <c r="BS65" i="5"/>
  <c r="CY65" i="5"/>
  <c r="CC949" i="5"/>
  <c r="AW949" i="5"/>
  <c r="AW349" i="5"/>
  <c r="CC349" i="5"/>
  <c r="CC25" i="5"/>
  <c r="AW25" i="5"/>
  <c r="BH882" i="5"/>
  <c r="CN882" i="5"/>
  <c r="BH566" i="5"/>
  <c r="CN566" i="5"/>
  <c r="BS1012" i="5"/>
  <c r="CY1012" i="5"/>
  <c r="BS934" i="5"/>
  <c r="CY934" i="5"/>
  <c r="BS684" i="5"/>
  <c r="CY684" i="5"/>
  <c r="CY617" i="5"/>
  <c r="BS617" i="5"/>
  <c r="BS355" i="5"/>
  <c r="CY355" i="5"/>
  <c r="BS39" i="5"/>
  <c r="CY39" i="5"/>
  <c r="AW995" i="5"/>
  <c r="CC995" i="5"/>
  <c r="AW849" i="5"/>
  <c r="CC849" i="5"/>
  <c r="AW612" i="5"/>
  <c r="CC612" i="5"/>
  <c r="CC430" i="5"/>
  <c r="AW430" i="5"/>
  <c r="CC278" i="5"/>
  <c r="AW278" i="5"/>
  <c r="CC164" i="5"/>
  <c r="AW164" i="5"/>
  <c r="AW30" i="5"/>
  <c r="CC30" i="5"/>
  <c r="CN899" i="5"/>
  <c r="BH899" i="5"/>
  <c r="CN690" i="5"/>
  <c r="BH690" i="5"/>
  <c r="BH476" i="5"/>
  <c r="CN476" i="5"/>
  <c r="BH295" i="5"/>
  <c r="CN295" i="5"/>
  <c r="CN89" i="5"/>
  <c r="BH89" i="5"/>
  <c r="CY1001" i="5"/>
  <c r="BS1001" i="5"/>
  <c r="BS430" i="5"/>
  <c r="CY430" i="5"/>
  <c r="BS370" i="5"/>
  <c r="CY370" i="5"/>
  <c r="BS273" i="5"/>
  <c r="CY273" i="5"/>
  <c r="CY200" i="5"/>
  <c r="BS200" i="5"/>
  <c r="CC992" i="5"/>
  <c r="AW992" i="5"/>
  <c r="CC750" i="5"/>
  <c r="AW750" i="5"/>
  <c r="CC634" i="5"/>
  <c r="AW634" i="5"/>
  <c r="AW526" i="5"/>
  <c r="CC526" i="5"/>
  <c r="CC176" i="5"/>
  <c r="AW176" i="5"/>
  <c r="CC231" i="5"/>
  <c r="AW231" i="5"/>
  <c r="BH861" i="5"/>
  <c r="CN861" i="5"/>
  <c r="BH734" i="5"/>
  <c r="CN734" i="5"/>
  <c r="BH245" i="5"/>
  <c r="CN245" i="5"/>
  <c r="CN184" i="5"/>
  <c r="BH184" i="5"/>
  <c r="CN63" i="5"/>
  <c r="BH63" i="5"/>
  <c r="CN32" i="5"/>
  <c r="BH32" i="5"/>
  <c r="BS811" i="5"/>
  <c r="CY811" i="5"/>
  <c r="CY493" i="5"/>
  <c r="BS493" i="5"/>
  <c r="BS435" i="5"/>
  <c r="CY435" i="5"/>
  <c r="BS353" i="5"/>
  <c r="CY353" i="5"/>
  <c r="AW958" i="5"/>
  <c r="CC958" i="5"/>
  <c r="CC843" i="5"/>
  <c r="AW843" i="5"/>
  <c r="CC645" i="5"/>
  <c r="AW645" i="5"/>
  <c r="CC90" i="5"/>
  <c r="AW90" i="5"/>
  <c r="CC102" i="5"/>
  <c r="AW102" i="5"/>
  <c r="CC37" i="5"/>
  <c r="AW37" i="5"/>
  <c r="CN712" i="5"/>
  <c r="BH712" i="5"/>
  <c r="BH569" i="5"/>
  <c r="CN569" i="5"/>
  <c r="CN363" i="5"/>
  <c r="BH363" i="5"/>
  <c r="BH142" i="5"/>
  <c r="CN142" i="5"/>
  <c r="CY964" i="5"/>
  <c r="BS964" i="5"/>
  <c r="CY758" i="5"/>
  <c r="BS758" i="5"/>
  <c r="CY686" i="5"/>
  <c r="BS686" i="5"/>
  <c r="CY543" i="5"/>
  <c r="BS543" i="5"/>
  <c r="CY382" i="5"/>
  <c r="BS382" i="5"/>
  <c r="CY270" i="5"/>
  <c r="BS270" i="5"/>
  <c r="CY177" i="5"/>
  <c r="BS177" i="5"/>
  <c r="CY217" i="5"/>
  <c r="BS217" i="5"/>
  <c r="AW932" i="5"/>
  <c r="CC932" i="5"/>
  <c r="CC715" i="5"/>
  <c r="AW715" i="5"/>
  <c r="CC704" i="5"/>
  <c r="AW704" i="5"/>
  <c r="CC18" i="5"/>
  <c r="AW18" i="5"/>
  <c r="BH439" i="5"/>
  <c r="CN439" i="5"/>
  <c r="CN93" i="5"/>
  <c r="BH93" i="5"/>
  <c r="CY967" i="5"/>
  <c r="BS967" i="5"/>
  <c r="BS858" i="5"/>
  <c r="CY858" i="5"/>
  <c r="BS651" i="5"/>
  <c r="CY651" i="5"/>
  <c r="BS463" i="5"/>
  <c r="CY463" i="5"/>
  <c r="CY378" i="5"/>
  <c r="BS378" i="5"/>
  <c r="CY219" i="5"/>
  <c r="BS219" i="5"/>
  <c r="AW929" i="5"/>
  <c r="CC929" i="5"/>
  <c r="CC865" i="5"/>
  <c r="AW865" i="5"/>
  <c r="CC626" i="5"/>
  <c r="AW626" i="5"/>
  <c r="CC440" i="5"/>
  <c r="AW440" i="5"/>
  <c r="CC125" i="5"/>
  <c r="AW125" i="5"/>
  <c r="BI108" i="5"/>
  <c r="CO108" i="5"/>
  <c r="BH925" i="5"/>
  <c r="CN925" i="5"/>
  <c r="CN691" i="5"/>
  <c r="BH691" i="5"/>
  <c r="CN668" i="5"/>
  <c r="BH668" i="5"/>
  <c r="BH526" i="5"/>
  <c r="CN526" i="5"/>
  <c r="BH364" i="5"/>
  <c r="CN364" i="5"/>
  <c r="CN231" i="5"/>
  <c r="BH231" i="5"/>
  <c r="BH33" i="5"/>
  <c r="CN33" i="5"/>
  <c r="CN26" i="5"/>
  <c r="BH26" i="5"/>
  <c r="BS309" i="5"/>
  <c r="CY309" i="5"/>
  <c r="CY52" i="5"/>
  <c r="BS52" i="5"/>
  <c r="AW858" i="5"/>
  <c r="CC858" i="5"/>
  <c r="AW745" i="5"/>
  <c r="CC745" i="5"/>
  <c r="CC364" i="5"/>
  <c r="AW364" i="5"/>
  <c r="CC222" i="5"/>
  <c r="AW222" i="5"/>
  <c r="CC250" i="5"/>
  <c r="AW250" i="5"/>
  <c r="CC45" i="5"/>
  <c r="AW45" i="5"/>
  <c r="CN947" i="5"/>
  <c r="BH947" i="5"/>
  <c r="CN778" i="5"/>
  <c r="BH778" i="5"/>
  <c r="CN524" i="5"/>
  <c r="BH524" i="5"/>
  <c r="BH461" i="5"/>
  <c r="CN461" i="5"/>
  <c r="BH351" i="5"/>
  <c r="CN351" i="5"/>
  <c r="CN215" i="5"/>
  <c r="BH215" i="5"/>
  <c r="BH31" i="5"/>
  <c r="CN31" i="5"/>
  <c r="CN24" i="5"/>
  <c r="BH24" i="5"/>
  <c r="CY916" i="5"/>
  <c r="BS916" i="5"/>
  <c r="CY660" i="5"/>
  <c r="BS660" i="5"/>
  <c r="BS508" i="5"/>
  <c r="CY508" i="5"/>
  <c r="CY195" i="5"/>
  <c r="BS195" i="5"/>
  <c r="AW334" i="5"/>
  <c r="CC334" i="5"/>
  <c r="CC575" i="5"/>
  <c r="AW575" i="5"/>
  <c r="CN467" i="5"/>
  <c r="BH467" i="5"/>
  <c r="BS510" i="5"/>
  <c r="CY510" i="5"/>
  <c r="CY503" i="5"/>
  <c r="BS503" i="5"/>
  <c r="BS622" i="5"/>
  <c r="CY622" i="5"/>
  <c r="BS674" i="5"/>
  <c r="CY674" i="5"/>
  <c r="BS792" i="5"/>
  <c r="CY792" i="5"/>
  <c r="BH1004" i="5"/>
  <c r="CN1004" i="5"/>
  <c r="CN1011" i="5"/>
  <c r="BH1011" i="5"/>
  <c r="CN625" i="5"/>
  <c r="BH625" i="5"/>
  <c r="AW788" i="5"/>
  <c r="CC788" i="5"/>
  <c r="CN917" i="5"/>
  <c r="BH917" i="5"/>
  <c r="CN622" i="5"/>
  <c r="BH622" i="5"/>
  <c r="AW770" i="5"/>
  <c r="CC770" i="5"/>
  <c r="AW828" i="5"/>
  <c r="CC828" i="5"/>
  <c r="BS921" i="5"/>
  <c r="CY921" i="5"/>
  <c r="CC666" i="5"/>
  <c r="AW666" i="5"/>
  <c r="AW802" i="5"/>
  <c r="CC802" i="5"/>
  <c r="AW903" i="5"/>
  <c r="CC903" i="5"/>
  <c r="BH61" i="5"/>
  <c r="CN61" i="5"/>
  <c r="BS345" i="5"/>
  <c r="CY345" i="5"/>
  <c r="BS514" i="5"/>
  <c r="CY514" i="5"/>
  <c r="BS709" i="5"/>
  <c r="CY709" i="5"/>
  <c r="BS852" i="5"/>
  <c r="CY852" i="5"/>
  <c r="CC993" i="5"/>
  <c r="AW993" i="5"/>
  <c r="CY971" i="5"/>
  <c r="BS971" i="5"/>
  <c r="CN911" i="5"/>
  <c r="BH911" i="5"/>
  <c r="CC325" i="5"/>
  <c r="AW325" i="5"/>
  <c r="CN450" i="5"/>
  <c r="BH450" i="5"/>
  <c r="BS524" i="5"/>
  <c r="CY524" i="5"/>
  <c r="BH573" i="5"/>
  <c r="CN573" i="5"/>
  <c r="AW605" i="5"/>
  <c r="CC605" i="5"/>
  <c r="BS707" i="5"/>
  <c r="CY707" i="5"/>
  <c r="BS721" i="5"/>
  <c r="CY721" i="5"/>
  <c r="BH780" i="5"/>
  <c r="CN780" i="5"/>
  <c r="CY737" i="5"/>
  <c r="BS737" i="5"/>
  <c r="CC79" i="5"/>
  <c r="AW79" i="5"/>
  <c r="CN296" i="5"/>
  <c r="BH296" i="5"/>
  <c r="CN438" i="5"/>
  <c r="BH438" i="5"/>
  <c r="CY480" i="5"/>
  <c r="BS480" i="5"/>
  <c r="BH595" i="5"/>
  <c r="CN595" i="5"/>
  <c r="BH605" i="5"/>
  <c r="CN605" i="5"/>
  <c r="BH656" i="5"/>
  <c r="CN656" i="5"/>
  <c r="BS812" i="5"/>
  <c r="CY812" i="5"/>
  <c r="AW962" i="5"/>
  <c r="CC962" i="5"/>
  <c r="BH806" i="5"/>
  <c r="CN806" i="5"/>
  <c r="BS137" i="5"/>
  <c r="CY137" i="5"/>
  <c r="BH536" i="5"/>
  <c r="CN536" i="5"/>
  <c r="AW593" i="5"/>
  <c r="CC593" i="5"/>
  <c r="AW818" i="5"/>
  <c r="CC818" i="5"/>
  <c r="BS949" i="5"/>
  <c r="CY949" i="5"/>
  <c r="AW599" i="5"/>
  <c r="CC599" i="5"/>
  <c r="BS695" i="5"/>
  <c r="CY695" i="5"/>
  <c r="CY739" i="5"/>
  <c r="BS739" i="5"/>
  <c r="BH729" i="5"/>
  <c r="CN729" i="5"/>
  <c r="CY27" i="5"/>
  <c r="BS27" i="5"/>
  <c r="BS347" i="5"/>
  <c r="CY347" i="5"/>
  <c r="CN479" i="5"/>
  <c r="BH479" i="5"/>
  <c r="CY491" i="5"/>
  <c r="BS491" i="5"/>
  <c r="BS538" i="5"/>
  <c r="CY538" i="5"/>
  <c r="BS351" i="5"/>
  <c r="CY351" i="5"/>
  <c r="AW753" i="5"/>
  <c r="CC753" i="5"/>
  <c r="CN143" i="5"/>
  <c r="BH143" i="5"/>
  <c r="AW479" i="5"/>
  <c r="CC479" i="5"/>
  <c r="CY517" i="5"/>
  <c r="BS517" i="5"/>
  <c r="BH585" i="5"/>
  <c r="CN585" i="5"/>
  <c r="CN610" i="5"/>
  <c r="BH610" i="5"/>
  <c r="CY907" i="5"/>
  <c r="BS907" i="5"/>
  <c r="CN919" i="5"/>
  <c r="BH919" i="5"/>
  <c r="AW909" i="5"/>
  <c r="CC909" i="5"/>
  <c r="AW1008" i="5"/>
  <c r="CC1008" i="5"/>
  <c r="BS143" i="5"/>
  <c r="CY143" i="5"/>
  <c r="AW524" i="5"/>
  <c r="CC524" i="5"/>
  <c r="BH597" i="5"/>
  <c r="CN597" i="5"/>
  <c r="BS699" i="5"/>
  <c r="CY699" i="5"/>
  <c r="AW800" i="5"/>
  <c r="CC800" i="5"/>
  <c r="CY933" i="5"/>
  <c r="BS933" i="5"/>
  <c r="CN1008" i="5"/>
  <c r="BH1008" i="5"/>
  <c r="CN660" i="5"/>
  <c r="BH660" i="5"/>
  <c r="BS711" i="5"/>
  <c r="CY711" i="5"/>
  <c r="CN855" i="5"/>
  <c r="BH855" i="5"/>
  <c r="CC156" i="5"/>
  <c r="AW156" i="5"/>
  <c r="BH700" i="5"/>
  <c r="CN700" i="5"/>
  <c r="BS827" i="5"/>
  <c r="CY827" i="5"/>
  <c r="CY446" i="5"/>
  <c r="BS446" i="5"/>
  <c r="CC558" i="5"/>
  <c r="AW558" i="5"/>
  <c r="CC303" i="5"/>
  <c r="AW303" i="5"/>
  <c r="CC118" i="5"/>
  <c r="AW118" i="5"/>
  <c r="CN300" i="5"/>
  <c r="BH300" i="5"/>
  <c r="BS957" i="5"/>
  <c r="CY957" i="5"/>
  <c r="CY779" i="5"/>
  <c r="BS779" i="5"/>
  <c r="BS526" i="5"/>
  <c r="CY526" i="5"/>
  <c r="BS169" i="5"/>
  <c r="CY169" i="5"/>
  <c r="BS76" i="5"/>
  <c r="CY76" i="5"/>
  <c r="AW519" i="5"/>
  <c r="CC519" i="5"/>
  <c r="CC287" i="5"/>
  <c r="AW287" i="5"/>
  <c r="BH520" i="5"/>
  <c r="CN520" i="5"/>
  <c r="BH349" i="5"/>
  <c r="CN349" i="5"/>
  <c r="BH51" i="5"/>
  <c r="CN51" i="5"/>
  <c r="BS951" i="5"/>
  <c r="CY951" i="5"/>
  <c r="AW864" i="5"/>
  <c r="CC864" i="5"/>
  <c r="AW523" i="5"/>
  <c r="CC523" i="5"/>
  <c r="CC406" i="5"/>
  <c r="AW406" i="5"/>
  <c r="CC154" i="5"/>
  <c r="AW154" i="5"/>
  <c r="BH836" i="5"/>
  <c r="CN836" i="5"/>
  <c r="CN675" i="5"/>
  <c r="BH675" i="5"/>
  <c r="CN560" i="5"/>
  <c r="BH560" i="5"/>
  <c r="CN462" i="5"/>
  <c r="BH462" i="5"/>
  <c r="CN338" i="5"/>
  <c r="BH338" i="5"/>
  <c r="BH263" i="5"/>
  <c r="CN263" i="5"/>
  <c r="BS830" i="5"/>
  <c r="CY830" i="5"/>
  <c r="BS562" i="5"/>
  <c r="CY562" i="5"/>
  <c r="BS307" i="5"/>
  <c r="CY307" i="5"/>
  <c r="BS40" i="5"/>
  <c r="CY40" i="5"/>
  <c r="CC939" i="5"/>
  <c r="AW939" i="5"/>
  <c r="CC797" i="5"/>
  <c r="AW797" i="5"/>
  <c r="AW600" i="5"/>
  <c r="CC600" i="5"/>
  <c r="CC183" i="5"/>
  <c r="AW183" i="5"/>
  <c r="CC113" i="5"/>
  <c r="AW113" i="5"/>
  <c r="AW853" i="5"/>
  <c r="CC853" i="5"/>
  <c r="AW742" i="5"/>
  <c r="CC742" i="5"/>
  <c r="AW744" i="5"/>
  <c r="CC744" i="5"/>
  <c r="AW516" i="5"/>
  <c r="CC516" i="5"/>
  <c r="CC387" i="5"/>
  <c r="AW387" i="5"/>
  <c r="CC316" i="5"/>
  <c r="AW316" i="5"/>
  <c r="CN129" i="5"/>
  <c r="BH129" i="5"/>
  <c r="BH866" i="5"/>
  <c r="CN866" i="5"/>
  <c r="CN776" i="5"/>
  <c r="BH776" i="5"/>
  <c r="BH572" i="5"/>
  <c r="CN572" i="5"/>
  <c r="BH387" i="5"/>
  <c r="CN387" i="5"/>
  <c r="BH337" i="5"/>
  <c r="CN337" i="5"/>
  <c r="BH316" i="5"/>
  <c r="CN316" i="5"/>
  <c r="CN46" i="5"/>
  <c r="BH46" i="5"/>
  <c r="BS823" i="5"/>
  <c r="CY823" i="5"/>
  <c r="CY497" i="5"/>
  <c r="BS497" i="5"/>
  <c r="BS145" i="5"/>
  <c r="CY145" i="5"/>
  <c r="BS25" i="5"/>
  <c r="CY25" i="5"/>
  <c r="CC1013" i="5"/>
  <c r="AW1013" i="5"/>
  <c r="CC771" i="5"/>
  <c r="AW771" i="5"/>
  <c r="AW515" i="5"/>
  <c r="CC515" i="5"/>
  <c r="CC429" i="5"/>
  <c r="AW429" i="5"/>
  <c r="CC174" i="5"/>
  <c r="AW174" i="5"/>
  <c r="CN943" i="5"/>
  <c r="BH943" i="5"/>
  <c r="CN618" i="5"/>
  <c r="BH618" i="5"/>
  <c r="BH27" i="5"/>
  <c r="CN27" i="5"/>
  <c r="BS776" i="5"/>
  <c r="CY776" i="5"/>
  <c r="BS558" i="5"/>
  <c r="CY558" i="5"/>
  <c r="BS469" i="5"/>
  <c r="CY469" i="5"/>
  <c r="BS449" i="5"/>
  <c r="CY449" i="5"/>
  <c r="AW955" i="5"/>
  <c r="CC955" i="5"/>
  <c r="CC852" i="5"/>
  <c r="AW852" i="5"/>
  <c r="CC668" i="5"/>
  <c r="AW668" i="5"/>
  <c r="CC400" i="5"/>
  <c r="AW400" i="5"/>
  <c r="CC105" i="5"/>
  <c r="AW105" i="5"/>
  <c r="CN994" i="5"/>
  <c r="BH994" i="5"/>
  <c r="CN552" i="5"/>
  <c r="BH552" i="5"/>
  <c r="BH368" i="5"/>
  <c r="CN368" i="5"/>
  <c r="CN66" i="5"/>
  <c r="BH66" i="5"/>
  <c r="BS805" i="5"/>
  <c r="CY805" i="5"/>
  <c r="BS664" i="5"/>
  <c r="CY664" i="5"/>
  <c r="BS238" i="5"/>
  <c r="CY238" i="5"/>
  <c r="BS36" i="5"/>
  <c r="CY36" i="5"/>
  <c r="AW1006" i="5"/>
  <c r="CC1006" i="5"/>
  <c r="CC718" i="5"/>
  <c r="AW718" i="5"/>
  <c r="AW487" i="5"/>
  <c r="CC487" i="5"/>
  <c r="CC238" i="5"/>
  <c r="AW238" i="5"/>
  <c r="CC147" i="5"/>
  <c r="AW147" i="5"/>
  <c r="CC161" i="5"/>
  <c r="AW161" i="5"/>
  <c r="AW50" i="5"/>
  <c r="CC50" i="5"/>
  <c r="CN752" i="5"/>
  <c r="BH752" i="5"/>
  <c r="CN607" i="5"/>
  <c r="BH607" i="5"/>
  <c r="BH527" i="5"/>
  <c r="CN527" i="5"/>
  <c r="BH396" i="5"/>
  <c r="CN396" i="5"/>
  <c r="BH380" i="5"/>
  <c r="CN380" i="5"/>
  <c r="CN252" i="5"/>
  <c r="BH252" i="5"/>
  <c r="CN122" i="5"/>
  <c r="BH122" i="5"/>
  <c r="BS863" i="5"/>
  <c r="CY863" i="5"/>
  <c r="CY607" i="5"/>
  <c r="BS607" i="5"/>
  <c r="BS404" i="5"/>
  <c r="CY404" i="5"/>
  <c r="BS349" i="5"/>
  <c r="CY349" i="5"/>
  <c r="BS253" i="5"/>
  <c r="CY253" i="5"/>
  <c r="BS80" i="5"/>
  <c r="CY80" i="5"/>
  <c r="CC874" i="5"/>
  <c r="AW874" i="5"/>
  <c r="AW538" i="5"/>
  <c r="CC538" i="5"/>
  <c r="CC299" i="5"/>
  <c r="AW299" i="5"/>
  <c r="CN887" i="5"/>
  <c r="BH887" i="5"/>
  <c r="BH449" i="5"/>
  <c r="CN449" i="5"/>
  <c r="BH277" i="5"/>
  <c r="CN277" i="5"/>
  <c r="CN202" i="5"/>
  <c r="BH202" i="5"/>
  <c r="BH69" i="5"/>
  <c r="CN69" i="5"/>
  <c r="BS986" i="5"/>
  <c r="CY986" i="5"/>
  <c r="CY800" i="5"/>
  <c r="BS800" i="5"/>
  <c r="BS604" i="5"/>
  <c r="CY604" i="5"/>
  <c r="BS465" i="5"/>
  <c r="CY465" i="5"/>
  <c r="BS311" i="5"/>
  <c r="CY311" i="5"/>
  <c r="BS113" i="5"/>
  <c r="CY113" i="5"/>
  <c r="AW906" i="5"/>
  <c r="CC906" i="5"/>
  <c r="CC596" i="5"/>
  <c r="AW596" i="5"/>
  <c r="CC371" i="5"/>
  <c r="AW371" i="5"/>
  <c r="CC134" i="5"/>
  <c r="AW134" i="5"/>
  <c r="AW148" i="5"/>
  <c r="CC148" i="5"/>
  <c r="CC20" i="5"/>
  <c r="AW20" i="5"/>
  <c r="CN944" i="5"/>
  <c r="BH944" i="5"/>
  <c r="CN883" i="5"/>
  <c r="BH883" i="5"/>
  <c r="CN710" i="5"/>
  <c r="BH710" i="5"/>
  <c r="BH378" i="5"/>
  <c r="CN378" i="5"/>
  <c r="BH307" i="5"/>
  <c r="CN307" i="5"/>
  <c r="CN221" i="5"/>
  <c r="BH221" i="5"/>
  <c r="CN98" i="5"/>
  <c r="BH98" i="5"/>
  <c r="CY785" i="5"/>
  <c r="BS785" i="5"/>
  <c r="CY541" i="5"/>
  <c r="BS541" i="5"/>
  <c r="BS275" i="5"/>
  <c r="CY275" i="5"/>
  <c r="CC860" i="5"/>
  <c r="AW860" i="5"/>
  <c r="CC862" i="5"/>
  <c r="AW862" i="5"/>
  <c r="CC646" i="5"/>
  <c r="AW646" i="5"/>
  <c r="AW507" i="5"/>
  <c r="CC507" i="5"/>
  <c r="AW285" i="5"/>
  <c r="CC285" i="5"/>
  <c r="AW247" i="5"/>
  <c r="CC247" i="5"/>
  <c r="BH870" i="5"/>
  <c r="CN870" i="5"/>
  <c r="CN604" i="5"/>
  <c r="BH604" i="5"/>
  <c r="BH355" i="5"/>
  <c r="CN355" i="5"/>
  <c r="CN235" i="5"/>
  <c r="BH235" i="5"/>
  <c r="BS849" i="5"/>
  <c r="CY849" i="5"/>
  <c r="BS720" i="5"/>
  <c r="CY720" i="5"/>
  <c r="BS548" i="5"/>
  <c r="CY548" i="5"/>
  <c r="BS279" i="5"/>
  <c r="CY279" i="5"/>
  <c r="AW872" i="5"/>
  <c r="CC872" i="5"/>
  <c r="CC392" i="5"/>
  <c r="AW392" i="5"/>
  <c r="AW336" i="5"/>
  <c r="CC336" i="5"/>
  <c r="AW128" i="5"/>
  <c r="CC128" i="5"/>
  <c r="CN990" i="5"/>
  <c r="BH990" i="5"/>
  <c r="CN669" i="5"/>
  <c r="BH669" i="5"/>
  <c r="CN464" i="5"/>
  <c r="BH464" i="5"/>
  <c r="BH385" i="5"/>
  <c r="CN385" i="5"/>
  <c r="CY937" i="5"/>
  <c r="BS937" i="5"/>
  <c r="CY762" i="5"/>
  <c r="BS762" i="5"/>
  <c r="BS620" i="5"/>
  <c r="CY620" i="5"/>
  <c r="BS245" i="5"/>
  <c r="CY245" i="5"/>
  <c r="CY107" i="5"/>
  <c r="BS107" i="5"/>
  <c r="BS35" i="5"/>
  <c r="CY35" i="5"/>
  <c r="BS32" i="5"/>
  <c r="CY32" i="5"/>
  <c r="AW698" i="5"/>
  <c r="CC698" i="5"/>
  <c r="AW500" i="5"/>
  <c r="CC500" i="5"/>
  <c r="CC395" i="5"/>
  <c r="AW395" i="5"/>
  <c r="CC431" i="5"/>
  <c r="AW431" i="5"/>
  <c r="CN831" i="5"/>
  <c r="BH831" i="5"/>
  <c r="CN554" i="5"/>
  <c r="BH554" i="5"/>
  <c r="BH389" i="5"/>
  <c r="CN389" i="5"/>
  <c r="CN78" i="5"/>
  <c r="BH78" i="5"/>
  <c r="BS464" i="5"/>
  <c r="CY464" i="5"/>
  <c r="BS18" i="5"/>
  <c r="CY18" i="5"/>
  <c r="CC564" i="5"/>
  <c r="AW564" i="5"/>
  <c r="AW447" i="5"/>
  <c r="CC447" i="5"/>
  <c r="CC376" i="5"/>
  <c r="AW376" i="5"/>
  <c r="AW273" i="5"/>
  <c r="CC273" i="5"/>
  <c r="CC142" i="5"/>
  <c r="AW142" i="5"/>
  <c r="BS54" i="5"/>
  <c r="CY54" i="5"/>
  <c r="CN849" i="5"/>
  <c r="BH849" i="5"/>
  <c r="CN693" i="5"/>
  <c r="BH693" i="5"/>
  <c r="CN657" i="5"/>
  <c r="BH657" i="5"/>
  <c r="CN592" i="5"/>
  <c r="BH592" i="5"/>
  <c r="CN348" i="5"/>
  <c r="BH348" i="5"/>
  <c r="BH224" i="5"/>
  <c r="CN224" i="5"/>
  <c r="CN76" i="5"/>
  <c r="BH76" i="5"/>
  <c r="BS554" i="5"/>
  <c r="CY554" i="5"/>
  <c r="CY148" i="5"/>
  <c r="BS148" i="5"/>
  <c r="AW740" i="5"/>
  <c r="CC740" i="5"/>
  <c r="AW532" i="5"/>
  <c r="CC532" i="5"/>
  <c r="CC415" i="5"/>
  <c r="AW415" i="5"/>
  <c r="CC224" i="5"/>
  <c r="AW224" i="5"/>
  <c r="AW192" i="5"/>
  <c r="CC192" i="5"/>
  <c r="CN908" i="5"/>
  <c r="BH908" i="5"/>
  <c r="BH880" i="5"/>
  <c r="CN880" i="5"/>
  <c r="CN692" i="5"/>
  <c r="BH692" i="5"/>
  <c r="BH557" i="5"/>
  <c r="CN557" i="5"/>
  <c r="BH132" i="5"/>
  <c r="CN132" i="5"/>
  <c r="CY706" i="5"/>
  <c r="BS706" i="5"/>
  <c r="BS422" i="5"/>
  <c r="CY422" i="5"/>
  <c r="CY374" i="5"/>
  <c r="BS374" i="5"/>
  <c r="CY212" i="5"/>
  <c r="BS212" i="5"/>
  <c r="CY164" i="5"/>
  <c r="BS164" i="5"/>
  <c r="CC883" i="5"/>
  <c r="AW883" i="5"/>
  <c r="AW663" i="5"/>
  <c r="CC663" i="5"/>
  <c r="CC647" i="5"/>
  <c r="AW647" i="5"/>
  <c r="CC363" i="5"/>
  <c r="AW363" i="5"/>
  <c r="CC279" i="5"/>
  <c r="AW279" i="5"/>
  <c r="AW120" i="5"/>
  <c r="CC120" i="5"/>
  <c r="AW40" i="5"/>
  <c r="CC40" i="5"/>
  <c r="BH754" i="5"/>
  <c r="CN754" i="5"/>
  <c r="BH120" i="5"/>
  <c r="CN120" i="5"/>
  <c r="CY908" i="5"/>
  <c r="BS908" i="5"/>
  <c r="CY412" i="5"/>
  <c r="BS412" i="5"/>
  <c r="CY176" i="5"/>
  <c r="BS176" i="5"/>
  <c r="BH124" i="5"/>
  <c r="CN124" i="5"/>
  <c r="CC211" i="5"/>
  <c r="AW211" i="5"/>
  <c r="BH340" i="5"/>
  <c r="CN340" i="5"/>
  <c r="BH503" i="5"/>
  <c r="CN503" i="5"/>
  <c r="CN53" i="5"/>
  <c r="BH53" i="5"/>
  <c r="CN169" i="5"/>
  <c r="BH169" i="5"/>
  <c r="CY340" i="5"/>
  <c r="BS340" i="5"/>
  <c r="BS540" i="5"/>
  <c r="CY540" i="5"/>
  <c r="CC746" i="5"/>
  <c r="AW746" i="5"/>
  <c r="BS850" i="5"/>
  <c r="CY850" i="5"/>
  <c r="CY958" i="5"/>
  <c r="BS958" i="5"/>
  <c r="BS573" i="5"/>
  <c r="CY573" i="5"/>
  <c r="BH644" i="5"/>
  <c r="CN644" i="5"/>
  <c r="CC889" i="5"/>
  <c r="AW889" i="5"/>
  <c r="AW966" i="5"/>
  <c r="CC966" i="5"/>
  <c r="CN21" i="5"/>
  <c r="BH21" i="5"/>
  <c r="AW208" i="5"/>
  <c r="CC208" i="5"/>
  <c r="AW356" i="5"/>
  <c r="CC356" i="5"/>
  <c r="AW934" i="5"/>
  <c r="CC934" i="5"/>
  <c r="CC707" i="5"/>
  <c r="AW707" i="5"/>
  <c r="BH854" i="5"/>
  <c r="CN854" i="5"/>
  <c r="BS926" i="5"/>
  <c r="CY926" i="5"/>
  <c r="CC197" i="5"/>
  <c r="AW197" i="5"/>
  <c r="CN284" i="5"/>
  <c r="BH284" i="5"/>
  <c r="AW465" i="5"/>
  <c r="CC465" i="5"/>
  <c r="BH82" i="5"/>
  <c r="CN82" i="5"/>
  <c r="CC264" i="5"/>
  <c r="AW264" i="5"/>
  <c r="CC450" i="5"/>
  <c r="AW450" i="5"/>
  <c r="AW579" i="5"/>
  <c r="CC579" i="5"/>
  <c r="CY611" i="5"/>
  <c r="BS611" i="5"/>
  <c r="BH804" i="5"/>
  <c r="CN804" i="5"/>
  <c r="AW945" i="5"/>
  <c r="CC945" i="5"/>
  <c r="AW904" i="5"/>
  <c r="CC904" i="5"/>
  <c r="CY859" i="5"/>
  <c r="BS859" i="5"/>
  <c r="CN373" i="5"/>
  <c r="BH373" i="5"/>
  <c r="BS502" i="5"/>
  <c r="CY502" i="5"/>
  <c r="BH551" i="5"/>
  <c r="CN551" i="5"/>
  <c r="BH589" i="5"/>
  <c r="CN589" i="5"/>
  <c r="CN761" i="5"/>
  <c r="BH761" i="5"/>
  <c r="BS801" i="5"/>
  <c r="CY801" i="5"/>
  <c r="CN904" i="5"/>
  <c r="BH904" i="5"/>
  <c r="CC145" i="5"/>
  <c r="AW145" i="5"/>
  <c r="CC181" i="5"/>
  <c r="AW181" i="5"/>
  <c r="CN609" i="5"/>
  <c r="BH609" i="5"/>
  <c r="CY748" i="5"/>
  <c r="BS748" i="5"/>
  <c r="CN838" i="5"/>
  <c r="BH838" i="5"/>
  <c r="CN971" i="5"/>
  <c r="BH971" i="5"/>
  <c r="CY886" i="5"/>
  <c r="BS886" i="5"/>
  <c r="CY171" i="5"/>
  <c r="BS171" i="5"/>
  <c r="BH379" i="5"/>
  <c r="CN379" i="5"/>
  <c r="BH538" i="5"/>
  <c r="CN538" i="5"/>
  <c r="BH753" i="5"/>
  <c r="CN753" i="5"/>
  <c r="BH739" i="5"/>
  <c r="CN739" i="5"/>
  <c r="BS784" i="5"/>
  <c r="CY784" i="5"/>
  <c r="CN975" i="5"/>
  <c r="BH975" i="5"/>
  <c r="CY738" i="5"/>
  <c r="BS738" i="5"/>
  <c r="AW665" i="5"/>
  <c r="CC665" i="5"/>
  <c r="CY747" i="5"/>
  <c r="BS747" i="5"/>
  <c r="CN794" i="5"/>
  <c r="BH794" i="5"/>
  <c r="AW988" i="5"/>
  <c r="CC988" i="5"/>
  <c r="CN99" i="5"/>
  <c r="BH99" i="5"/>
  <c r="CN282" i="5"/>
  <c r="BH282" i="5"/>
  <c r="CN493" i="5"/>
  <c r="BH493" i="5"/>
  <c r="CY490" i="5"/>
  <c r="BS490" i="5"/>
  <c r="BH95" i="5"/>
  <c r="CN95" i="5"/>
  <c r="CC422" i="5"/>
  <c r="AW422" i="5"/>
  <c r="CN773" i="5"/>
  <c r="BH773" i="5"/>
  <c r="BS117" i="5"/>
  <c r="CY117" i="5"/>
  <c r="BS165" i="5"/>
  <c r="CY165" i="5"/>
  <c r="CN248" i="5"/>
  <c r="BH248" i="5"/>
  <c r="AW619" i="5"/>
  <c r="CC619" i="5"/>
  <c r="CY741" i="5"/>
  <c r="BS741" i="5"/>
  <c r="CN846" i="5"/>
  <c r="BH846" i="5"/>
  <c r="CC922" i="5"/>
  <c r="AW922" i="5"/>
  <c r="AW968" i="5"/>
  <c r="CC968" i="5"/>
  <c r="BH998" i="5"/>
  <c r="CN998" i="5"/>
  <c r="BH741" i="5"/>
  <c r="CN741" i="5"/>
  <c r="BH746" i="5"/>
  <c r="CN746" i="5"/>
  <c r="BH987" i="5"/>
  <c r="CN987" i="5"/>
  <c r="AW961" i="5"/>
  <c r="CC961" i="5"/>
  <c r="BH674" i="5"/>
  <c r="CN674" i="5"/>
  <c r="AW921" i="5"/>
  <c r="CC921" i="5"/>
  <c r="AW1004" i="5"/>
  <c r="CC1004" i="5"/>
  <c r="CC163" i="5"/>
  <c r="AW163" i="5"/>
  <c r="CN170" i="5"/>
  <c r="BH170" i="5"/>
  <c r="CY688" i="5"/>
  <c r="BS688" i="5"/>
  <c r="CY328" i="5"/>
  <c r="BS328" i="5"/>
  <c r="CC967" i="5"/>
  <c r="AW967" i="5"/>
  <c r="AW52" i="5"/>
  <c r="CC52" i="5"/>
  <c r="BH423" i="5"/>
  <c r="CN423" i="5"/>
  <c r="CN42" i="5"/>
  <c r="BH42" i="5"/>
  <c r="CY645" i="5"/>
  <c r="BS645" i="5"/>
  <c r="AW896" i="5"/>
  <c r="CC896" i="5"/>
  <c r="CC135" i="5"/>
  <c r="AW135" i="5"/>
  <c r="AW160" i="5"/>
  <c r="CC160" i="5"/>
  <c r="AW42" i="5"/>
  <c r="CC42" i="5"/>
  <c r="CN961" i="5"/>
  <c r="BH961" i="5"/>
  <c r="CN647" i="5"/>
  <c r="BH647" i="5"/>
  <c r="CN567" i="5"/>
  <c r="BH567" i="5"/>
  <c r="BH395" i="5"/>
  <c r="CN395" i="5"/>
  <c r="BS872" i="5"/>
  <c r="CY872" i="5"/>
  <c r="BS368" i="5"/>
  <c r="CY368" i="5"/>
  <c r="CY17" i="5"/>
  <c r="BS17" i="5"/>
  <c r="AW777" i="5"/>
  <c r="CC777" i="5"/>
  <c r="AW743" i="5"/>
  <c r="CC743" i="5"/>
  <c r="AW468" i="5"/>
  <c r="CC468" i="5"/>
  <c r="CC234" i="5"/>
  <c r="AW234" i="5"/>
  <c r="CN582" i="5"/>
  <c r="BH582" i="5"/>
  <c r="BH500" i="5"/>
  <c r="CN500" i="5"/>
  <c r="CY983" i="5"/>
  <c r="BS983" i="5"/>
  <c r="BS663" i="5"/>
  <c r="CY663" i="5"/>
  <c r="BS445" i="5"/>
  <c r="CY445" i="5"/>
  <c r="BS215" i="5"/>
  <c r="CY215" i="5"/>
  <c r="BS15" i="5"/>
  <c r="CY15" i="5"/>
  <c r="CC947" i="5"/>
  <c r="AW947" i="5"/>
  <c r="AW829" i="5"/>
  <c r="CC829" i="5"/>
  <c r="CC641" i="5"/>
  <c r="AW641" i="5"/>
  <c r="CC541" i="5"/>
  <c r="AW541" i="5"/>
  <c r="AW466" i="5"/>
  <c r="CC466" i="5"/>
  <c r="CC98" i="5"/>
  <c r="AW98" i="5"/>
  <c r="CN881" i="5"/>
  <c r="BH881" i="5"/>
  <c r="BH874" i="5"/>
  <c r="CN874" i="5"/>
  <c r="CN486" i="5"/>
  <c r="BH486" i="5"/>
  <c r="CN194" i="5"/>
  <c r="BH194" i="5"/>
  <c r="CN174" i="5"/>
  <c r="BH174" i="5"/>
  <c r="BS819" i="5"/>
  <c r="CY819" i="5"/>
  <c r="BS417" i="5"/>
  <c r="CY417" i="5"/>
  <c r="CY274" i="5"/>
  <c r="BS274" i="5"/>
  <c r="BS109" i="5"/>
  <c r="CY109" i="5"/>
  <c r="BS257" i="5"/>
  <c r="CY257" i="5"/>
  <c r="CC899" i="5"/>
  <c r="AW899" i="5"/>
  <c r="CC719" i="5"/>
  <c r="AW719" i="5"/>
  <c r="AW762" i="5"/>
  <c r="CC762" i="5"/>
  <c r="AW592" i="5"/>
  <c r="CC592" i="5"/>
  <c r="CC72" i="5"/>
  <c r="AW72" i="5"/>
  <c r="CN905" i="5"/>
  <c r="BH905" i="5"/>
  <c r="CN769" i="5"/>
  <c r="BH769" i="5"/>
  <c r="CN472" i="5"/>
  <c r="BH472" i="5"/>
  <c r="CN328" i="5"/>
  <c r="BH328" i="5"/>
  <c r="CN286" i="5"/>
  <c r="BH286" i="5"/>
  <c r="CN283" i="5"/>
  <c r="BH283" i="5"/>
  <c r="CN39" i="5"/>
  <c r="BH39" i="5"/>
  <c r="CN104" i="5"/>
  <c r="BH104" i="5"/>
  <c r="BS667" i="5"/>
  <c r="CY667" i="5"/>
  <c r="BS396" i="5"/>
  <c r="CY396" i="5"/>
  <c r="CY255" i="5"/>
  <c r="BS255" i="5"/>
  <c r="CC994" i="5"/>
  <c r="AW994" i="5"/>
  <c r="CC717" i="5"/>
  <c r="AW717" i="5"/>
  <c r="CC712" i="5"/>
  <c r="AW712" i="5"/>
  <c r="AW590" i="5"/>
  <c r="CC590" i="5"/>
  <c r="CC492" i="5"/>
  <c r="AW492" i="5"/>
  <c r="CC151" i="5"/>
  <c r="AW151" i="5"/>
  <c r="CN869" i="5"/>
  <c r="BH869" i="5"/>
  <c r="CN563" i="5"/>
  <c r="BH563" i="5"/>
  <c r="CN361" i="5"/>
  <c r="BH361" i="5"/>
  <c r="BH210" i="5"/>
  <c r="CN210" i="5"/>
  <c r="CN187" i="5"/>
  <c r="BH187" i="5"/>
  <c r="CY869" i="5"/>
  <c r="BS869" i="5"/>
  <c r="BS413" i="5"/>
  <c r="CY413" i="5"/>
  <c r="CY306" i="5"/>
  <c r="BS306" i="5"/>
  <c r="BS246" i="5"/>
  <c r="CY246" i="5"/>
  <c r="BS153" i="5"/>
  <c r="CY153" i="5"/>
  <c r="AW920" i="5"/>
  <c r="CC920" i="5"/>
  <c r="CC691" i="5"/>
  <c r="AW691" i="5"/>
  <c r="CC654" i="5"/>
  <c r="AW654" i="5"/>
  <c r="AW540" i="5"/>
  <c r="CC540" i="5"/>
  <c r="CC375" i="5"/>
  <c r="AW375" i="5"/>
  <c r="CC235" i="5"/>
  <c r="AW235" i="5"/>
  <c r="CC137" i="5"/>
  <c r="AW137" i="5"/>
  <c r="BH475" i="5"/>
  <c r="CN475" i="5"/>
  <c r="BH408" i="5"/>
  <c r="CN408" i="5"/>
  <c r="CN280" i="5"/>
  <c r="BH280" i="5"/>
  <c r="CN209" i="5"/>
  <c r="BH209" i="5"/>
  <c r="BS636" i="5"/>
  <c r="CY636" i="5"/>
  <c r="BS411" i="5"/>
  <c r="CY411" i="5"/>
  <c r="CY196" i="5"/>
  <c r="BS196" i="5"/>
  <c r="CC937" i="5"/>
  <c r="AW937" i="5"/>
  <c r="AW520" i="5"/>
  <c r="CC520" i="5"/>
  <c r="CC155" i="5"/>
  <c r="AW155" i="5"/>
  <c r="CC203" i="5"/>
  <c r="AW203" i="5"/>
  <c r="D13" i="3"/>
  <c r="D11" i="3"/>
  <c r="E9" i="3"/>
  <c r="BH381" i="5"/>
  <c r="CN381" i="5"/>
  <c r="BH376" i="5"/>
  <c r="CN376" i="5"/>
  <c r="CN230" i="5"/>
  <c r="BH230" i="5"/>
  <c r="CN125" i="5"/>
  <c r="BH125" i="5"/>
  <c r="CY936" i="5"/>
  <c r="BS936" i="5"/>
  <c r="CY816" i="5"/>
  <c r="BS816" i="5"/>
  <c r="BS477" i="5"/>
  <c r="CY477" i="5"/>
  <c r="BS222" i="5"/>
  <c r="CY222" i="5"/>
  <c r="CN113" i="5"/>
  <c r="BH113" i="5"/>
  <c r="AW483" i="5"/>
  <c r="CC483" i="5"/>
  <c r="CC413" i="5"/>
  <c r="AW413" i="5"/>
  <c r="CC317" i="5"/>
  <c r="AW317" i="5"/>
  <c r="BH930" i="5"/>
  <c r="CN930" i="5"/>
  <c r="CN685" i="5"/>
  <c r="BH685" i="5"/>
  <c r="BH487" i="5"/>
  <c r="CN487" i="5"/>
  <c r="CN422" i="5"/>
  <c r="BH422" i="5"/>
  <c r="BH353" i="5"/>
  <c r="CN353" i="5"/>
  <c r="CN179" i="5"/>
  <c r="BH179" i="5"/>
  <c r="BS1005" i="5"/>
  <c r="CY1005" i="5"/>
  <c r="BS764" i="5"/>
  <c r="CY764" i="5"/>
  <c r="BS606" i="5"/>
  <c r="CY606" i="5"/>
  <c r="BS487" i="5"/>
  <c r="CY487" i="5"/>
  <c r="CY305" i="5"/>
  <c r="BS305" i="5"/>
  <c r="CY147" i="5"/>
  <c r="BS147" i="5"/>
  <c r="BS29" i="5"/>
  <c r="CY29" i="5"/>
  <c r="AW509" i="5"/>
  <c r="CC509" i="5"/>
  <c r="BH469" i="5"/>
  <c r="CN469" i="5"/>
  <c r="CY530" i="5"/>
  <c r="BS530" i="5"/>
  <c r="AW587" i="5"/>
  <c r="CC587" i="5"/>
  <c r="BS735" i="5"/>
  <c r="CY735" i="5"/>
  <c r="BS717" i="5"/>
  <c r="CY717" i="5"/>
  <c r="AW457" i="5"/>
  <c r="CC457" i="5"/>
  <c r="CY486" i="5"/>
  <c r="BS486" i="5"/>
  <c r="CC563" i="5"/>
  <c r="AW563" i="5"/>
  <c r="AW625" i="5"/>
  <c r="CC625" i="5"/>
  <c r="CC736" i="5"/>
  <c r="AW736" i="5"/>
  <c r="CN760" i="5"/>
  <c r="BH760" i="5"/>
  <c r="CN928" i="5"/>
  <c r="BH928" i="5"/>
  <c r="AW632" i="5"/>
  <c r="CC632" i="5"/>
  <c r="AW808" i="5"/>
  <c r="CC808" i="5"/>
  <c r="BS953" i="5"/>
  <c r="CY953" i="5"/>
  <c r="AW636" i="5"/>
  <c r="CC636" i="5"/>
  <c r="BS677" i="5"/>
  <c r="CY677" i="5"/>
  <c r="CN725" i="5"/>
  <c r="BH725" i="5"/>
  <c r="CN825" i="5"/>
  <c r="BH825" i="5"/>
  <c r="BH808" i="5"/>
  <c r="CN808" i="5"/>
  <c r="AW991" i="5"/>
  <c r="CC991" i="5"/>
  <c r="CY84" i="5"/>
  <c r="BS84" i="5"/>
  <c r="BS339" i="5"/>
  <c r="CY339" i="5"/>
  <c r="AW595" i="5"/>
  <c r="CC595" i="5"/>
  <c r="CN807" i="5"/>
  <c r="BH807" i="5"/>
  <c r="BH993" i="5"/>
  <c r="CN993" i="5"/>
  <c r="BS1000" i="5"/>
  <c r="CY1000" i="5"/>
  <c r="CY829" i="5"/>
  <c r="BS829" i="5"/>
  <c r="BS729" i="5"/>
  <c r="CY729" i="5"/>
  <c r="AW339" i="5"/>
  <c r="CC339" i="5"/>
  <c r="CN448" i="5"/>
  <c r="BH448" i="5"/>
  <c r="CY501" i="5"/>
  <c r="BS501" i="5"/>
  <c r="BS589" i="5"/>
  <c r="CY589" i="5"/>
  <c r="BS780" i="5"/>
  <c r="CY780" i="5"/>
  <c r="BH991" i="5"/>
  <c r="CN991" i="5"/>
  <c r="CN923" i="5"/>
  <c r="BH923" i="5"/>
  <c r="CC258" i="5"/>
  <c r="AW258" i="5"/>
  <c r="CC252" i="5"/>
  <c r="AW252" i="5"/>
  <c r="AW473" i="5"/>
  <c r="CC473" i="5"/>
  <c r="BS629" i="5"/>
  <c r="CY629" i="5"/>
  <c r="AW816" i="5"/>
  <c r="CC816" i="5"/>
  <c r="BS822" i="5"/>
  <c r="CY822" i="5"/>
  <c r="CN818" i="5"/>
  <c r="BH818" i="5"/>
  <c r="CY67" i="5"/>
  <c r="BS67" i="5"/>
  <c r="BS210" i="5"/>
  <c r="CY210" i="5"/>
  <c r="CY133" i="5"/>
  <c r="BS133" i="5"/>
  <c r="BS187" i="5"/>
  <c r="CY187" i="5"/>
  <c r="BH347" i="5"/>
  <c r="CN347" i="5"/>
  <c r="CN627" i="5"/>
  <c r="BH627" i="5"/>
  <c r="BH631" i="5"/>
  <c r="CN631" i="5"/>
  <c r="BH465" i="5"/>
  <c r="CN465" i="5"/>
  <c r="BS583" i="5"/>
  <c r="CY583" i="5"/>
  <c r="CY527" i="5"/>
  <c r="BS527" i="5"/>
  <c r="CC640" i="5"/>
  <c r="AW640" i="5"/>
  <c r="CY773" i="5"/>
  <c r="BS773" i="5"/>
  <c r="AW826" i="5"/>
  <c r="CC826" i="5"/>
  <c r="BH37" i="5"/>
  <c r="CN37" i="5"/>
  <c r="BS181" i="5"/>
  <c r="CY181" i="5"/>
  <c r="AW467" i="5"/>
  <c r="CC467" i="5"/>
  <c r="BS504" i="5"/>
  <c r="CY504" i="5"/>
  <c r="AW601" i="5"/>
  <c r="CC601" i="5"/>
  <c r="BS796" i="5"/>
  <c r="CY796" i="5"/>
  <c r="CN826" i="5"/>
  <c r="BH826" i="5"/>
  <c r="AW824" i="5"/>
  <c r="CC824" i="5"/>
  <c r="BS998" i="5"/>
  <c r="CY998" i="5"/>
  <c r="AW782" i="5"/>
  <c r="CC782" i="5"/>
  <c r="BS798" i="5"/>
  <c r="CY798" i="5"/>
  <c r="BH959" i="5"/>
  <c r="CN959" i="5"/>
  <c r="CC1011" i="5"/>
  <c r="AW1011" i="5"/>
  <c r="CC954" i="5"/>
  <c r="AW954" i="5"/>
  <c r="AW521" i="5"/>
  <c r="CC521" i="5"/>
  <c r="BH393" i="5"/>
  <c r="CN393" i="5"/>
  <c r="BS30" i="5"/>
  <c r="CY30" i="5"/>
  <c r="CY321" i="5"/>
  <c r="BS321" i="5"/>
  <c r="CC879" i="5"/>
  <c r="AW879" i="5"/>
  <c r="CC653" i="5"/>
  <c r="AW653" i="5"/>
  <c r="CC217" i="5"/>
  <c r="AW217" i="5"/>
  <c r="BS702" i="5"/>
  <c r="CY702" i="5"/>
  <c r="CY499" i="5"/>
  <c r="BS499" i="5"/>
  <c r="CY298" i="5"/>
  <c r="BS298" i="5"/>
  <c r="AW720" i="5"/>
  <c r="CC720" i="5"/>
  <c r="CC171" i="5"/>
  <c r="AW171" i="5"/>
  <c r="BH956" i="5"/>
  <c r="CN956" i="5"/>
  <c r="AW602" i="5"/>
  <c r="CC602" i="5"/>
  <c r="CC304" i="5"/>
  <c r="AW304" i="5"/>
  <c r="CN1001" i="5"/>
  <c r="BH1001" i="5"/>
  <c r="BH535" i="5"/>
  <c r="CN535" i="5"/>
  <c r="CY966" i="5"/>
  <c r="BS966" i="5"/>
  <c r="BS542" i="5"/>
  <c r="CY542" i="5"/>
  <c r="BS366" i="5"/>
  <c r="CY366" i="5"/>
  <c r="CC576" i="5"/>
  <c r="AW576" i="5"/>
  <c r="CC394" i="5"/>
  <c r="AW394" i="5"/>
  <c r="BH890" i="5"/>
  <c r="CN890" i="5"/>
  <c r="BH301" i="5"/>
  <c r="CN301" i="5"/>
  <c r="CY19" i="5"/>
  <c r="BS19" i="5"/>
  <c r="CC478" i="5"/>
  <c r="AW478" i="5"/>
  <c r="CC55" i="5"/>
  <c r="AW55" i="5"/>
  <c r="CN711" i="5"/>
  <c r="BH711" i="5"/>
  <c r="CN430" i="5"/>
  <c r="BH430" i="5"/>
  <c r="BH236" i="5"/>
  <c r="CN236" i="5"/>
  <c r="BS905" i="5"/>
  <c r="CY905" i="5"/>
  <c r="AW527" i="5"/>
  <c r="CC527" i="5"/>
  <c r="CN677" i="5"/>
  <c r="BH677" i="5"/>
  <c r="BH250" i="5"/>
  <c r="CN250" i="5"/>
  <c r="BS574" i="5"/>
  <c r="CY574" i="5"/>
  <c r="AW859" i="5"/>
  <c r="CC859" i="5"/>
  <c r="CC407" i="5"/>
  <c r="AW407" i="5"/>
  <c r="BS727" i="5"/>
  <c r="CY727" i="5"/>
  <c r="BS291" i="5"/>
  <c r="CY291" i="5"/>
  <c r="AW491" i="5"/>
  <c r="CC491" i="5"/>
  <c r="CC296" i="5"/>
  <c r="AW296" i="5"/>
  <c r="CC223" i="5"/>
  <c r="AW223" i="5"/>
  <c r="CC109" i="5"/>
  <c r="AW109" i="5"/>
  <c r="CN575" i="5"/>
  <c r="BH575" i="5"/>
  <c r="BH262" i="5"/>
  <c r="CN262" i="5"/>
  <c r="BH196" i="5"/>
  <c r="CN196" i="5"/>
  <c r="CY879" i="5"/>
  <c r="BS879" i="5"/>
  <c r="CY700" i="5"/>
  <c r="BS700" i="5"/>
  <c r="CY633" i="5"/>
  <c r="BS633" i="5"/>
  <c r="CY436" i="5"/>
  <c r="BS436" i="5"/>
  <c r="CY419" i="5"/>
  <c r="BS419" i="5"/>
  <c r="BS299" i="5"/>
  <c r="CY299" i="5"/>
  <c r="BS251" i="5"/>
  <c r="CY251" i="5"/>
  <c r="CY146" i="5"/>
  <c r="BS146" i="5"/>
  <c r="CY28" i="5"/>
  <c r="BS28" i="5"/>
  <c r="AW888" i="5"/>
  <c r="CC888" i="5"/>
  <c r="CC686" i="5"/>
  <c r="AW686" i="5"/>
  <c r="AW615" i="5"/>
  <c r="CC615" i="5"/>
  <c r="AW488" i="5"/>
  <c r="CC488" i="5"/>
  <c r="AW425" i="5"/>
  <c r="CC425" i="5"/>
  <c r="AW382" i="5"/>
  <c r="CC382" i="5"/>
  <c r="CN491" i="5"/>
  <c r="BH491" i="5"/>
  <c r="BH256" i="5"/>
  <c r="CN256" i="5"/>
  <c r="CN45" i="5"/>
  <c r="BH45" i="5"/>
  <c r="CN14" i="5"/>
  <c r="BH14" i="5"/>
  <c r="BS984" i="5"/>
  <c r="CY984" i="5"/>
  <c r="CY866" i="5"/>
  <c r="BS866" i="5"/>
  <c r="BS650" i="5"/>
  <c r="CY650" i="5"/>
  <c r="BS434" i="5"/>
  <c r="CY434" i="5"/>
  <c r="CY352" i="5"/>
  <c r="BS352" i="5"/>
  <c r="BS263" i="5"/>
  <c r="CY263" i="5"/>
  <c r="CY116" i="5"/>
  <c r="BS116" i="5"/>
  <c r="CC869" i="5"/>
  <c r="AW869" i="5"/>
  <c r="CC723" i="5"/>
  <c r="AW723" i="5"/>
  <c r="CC847" i="5"/>
  <c r="AW847" i="5"/>
  <c r="CC572" i="5"/>
  <c r="AW572" i="5"/>
  <c r="CC291" i="5"/>
  <c r="AW291" i="5"/>
  <c r="CC276" i="5"/>
  <c r="AW276" i="5"/>
  <c r="CC51" i="5"/>
  <c r="AW51" i="5"/>
  <c r="BH939" i="5"/>
  <c r="CN939" i="5"/>
  <c r="CN932" i="5"/>
  <c r="BH932" i="5"/>
  <c r="CN541" i="5"/>
  <c r="BH541" i="5"/>
  <c r="BH447" i="5"/>
  <c r="CN447" i="5"/>
  <c r="CN178" i="5"/>
  <c r="BH178" i="5"/>
  <c r="CN181" i="5"/>
  <c r="BH181" i="5"/>
  <c r="BS400" i="5"/>
  <c r="CY400" i="5"/>
  <c r="CY276" i="5"/>
  <c r="BS276" i="5"/>
  <c r="CY98" i="5"/>
  <c r="BS98" i="5"/>
  <c r="AW854" i="5"/>
  <c r="CC854" i="5"/>
  <c r="AW735" i="5"/>
  <c r="CC735" i="5"/>
  <c r="CC404" i="5"/>
  <c r="AW404" i="5"/>
  <c r="CC348" i="5"/>
  <c r="AW348" i="5"/>
  <c r="AW257" i="5"/>
  <c r="CC257" i="5"/>
  <c r="AW101" i="5"/>
  <c r="CC101" i="5"/>
  <c r="BS70" i="5"/>
  <c r="CY70" i="5"/>
  <c r="CN639" i="5"/>
  <c r="BH639" i="5"/>
  <c r="BH571" i="5"/>
  <c r="CN571" i="5"/>
  <c r="CN440" i="5"/>
  <c r="BH440" i="5"/>
  <c r="BH257" i="5"/>
  <c r="CN257" i="5"/>
  <c r="CY981" i="5"/>
  <c r="BS981" i="5"/>
  <c r="BS682" i="5"/>
  <c r="CY682" i="5"/>
  <c r="BS568" i="5"/>
  <c r="CY568" i="5"/>
  <c r="BS376" i="5"/>
  <c r="CY376" i="5"/>
  <c r="CC459" i="5"/>
  <c r="AW459" i="5"/>
  <c r="CC398" i="5"/>
  <c r="AW398" i="5"/>
  <c r="CC230" i="5"/>
  <c r="AW230" i="5"/>
  <c r="CC220" i="5"/>
  <c r="AW220" i="5"/>
  <c r="CC77" i="5"/>
  <c r="AW77" i="5"/>
  <c r="BH955" i="5"/>
  <c r="CN955" i="5"/>
  <c r="BH570" i="5"/>
  <c r="CN570" i="5"/>
  <c r="CY954" i="5"/>
  <c r="BS954" i="5"/>
  <c r="BS693" i="5"/>
  <c r="CY693" i="5"/>
  <c r="BS569" i="5"/>
  <c r="CY569" i="5"/>
  <c r="BS461" i="5"/>
  <c r="CY461" i="5"/>
  <c r="CY323" i="5"/>
  <c r="BS323" i="5"/>
  <c r="CY223" i="5"/>
  <c r="BS223" i="5"/>
  <c r="CY128" i="5"/>
  <c r="BS128" i="5"/>
  <c r="AW938" i="5"/>
  <c r="CC938" i="5"/>
  <c r="CC390" i="5"/>
  <c r="AW390" i="5"/>
  <c r="CC319" i="5"/>
  <c r="AW319" i="5"/>
  <c r="AW106" i="5"/>
  <c r="CC106" i="5"/>
  <c r="BS60" i="5"/>
  <c r="CY60" i="5"/>
  <c r="CN665" i="5"/>
  <c r="BH665" i="5"/>
  <c r="CN446" i="5"/>
  <c r="BH446" i="5"/>
  <c r="CN54" i="5"/>
  <c r="BH54" i="5"/>
  <c r="BS691" i="5"/>
  <c r="CY691" i="5"/>
  <c r="BS692" i="5"/>
  <c r="CY692" i="5"/>
  <c r="CY610" i="5"/>
  <c r="BS610" i="5"/>
  <c r="CY88" i="5"/>
  <c r="BS88" i="5"/>
  <c r="CN117" i="5"/>
  <c r="BH117" i="5"/>
  <c r="CC417" i="5"/>
  <c r="AW417" i="5"/>
  <c r="CC69" i="5"/>
  <c r="AW69" i="5"/>
  <c r="BS24" i="5"/>
  <c r="CY24" i="5"/>
  <c r="BH853" i="5"/>
  <c r="CN853" i="5"/>
  <c r="BH886" i="5"/>
  <c r="CN886" i="5"/>
  <c r="CN616" i="5"/>
  <c r="BH616" i="5"/>
  <c r="BH59" i="5"/>
  <c r="CN59" i="5"/>
  <c r="CN52" i="5"/>
  <c r="BH52" i="5"/>
  <c r="BS955" i="5"/>
  <c r="CY955" i="5"/>
  <c r="BS843" i="5"/>
  <c r="CY843" i="5"/>
  <c r="BS550" i="5"/>
  <c r="CY550" i="5"/>
  <c r="CY280" i="5"/>
  <c r="BS280" i="5"/>
  <c r="CY199" i="5"/>
  <c r="BS199" i="5"/>
  <c r="AW857" i="5"/>
  <c r="CC857" i="5"/>
  <c r="AW756" i="5"/>
  <c r="CC756" i="5"/>
  <c r="CC638" i="5"/>
  <c r="AW638" i="5"/>
  <c r="CC391" i="5"/>
  <c r="AW391" i="5"/>
  <c r="AW342" i="5"/>
  <c r="CC342" i="5"/>
  <c r="CC246" i="5"/>
  <c r="AW246" i="5"/>
  <c r="CN916" i="5"/>
  <c r="BH916" i="5"/>
  <c r="BH696" i="5"/>
  <c r="CN696" i="5"/>
  <c r="BH272" i="5"/>
  <c r="CN272" i="5"/>
  <c r="BH289" i="5"/>
  <c r="CN289" i="5"/>
  <c r="BH152" i="5"/>
  <c r="CN152" i="5"/>
  <c r="CY997" i="5"/>
  <c r="BS997" i="5"/>
  <c r="BS592" i="5"/>
  <c r="CY592" i="5"/>
  <c r="CY478" i="5"/>
  <c r="BS478" i="5"/>
  <c r="BS409" i="5"/>
  <c r="CY409" i="5"/>
  <c r="BS241" i="5"/>
  <c r="CY241" i="5"/>
  <c r="CY186" i="5"/>
  <c r="BS186" i="5"/>
  <c r="AW724" i="5"/>
  <c r="CC724" i="5"/>
  <c r="CC555" i="5"/>
  <c r="AW555" i="5"/>
  <c r="CC119" i="5"/>
  <c r="AW119" i="5"/>
  <c r="CY101" i="5"/>
  <c r="BS101" i="5"/>
  <c r="BH936" i="5"/>
  <c r="CN936" i="5"/>
  <c r="BH896" i="5"/>
  <c r="CN896" i="5"/>
  <c r="BH543" i="5"/>
  <c r="CN543" i="5"/>
  <c r="BH404" i="5"/>
  <c r="CN404" i="5"/>
  <c r="BH134" i="5"/>
  <c r="CN134" i="5"/>
  <c r="CY972" i="5"/>
  <c r="BS972" i="5"/>
  <c r="BS842" i="5"/>
  <c r="CY842" i="5"/>
  <c r="CY696" i="5"/>
  <c r="BS696" i="5"/>
  <c r="BS580" i="5"/>
  <c r="CY580" i="5"/>
  <c r="BS388" i="5"/>
  <c r="CY388" i="5"/>
  <c r="CY92" i="5"/>
  <c r="BS92" i="5"/>
  <c r="AW89" i="5"/>
  <c r="CC89" i="5"/>
  <c r="BH505" i="5"/>
  <c r="CN505" i="5"/>
  <c r="BH530" i="5"/>
  <c r="CN530" i="5"/>
  <c r="CN92" i="5"/>
  <c r="BH92" i="5"/>
  <c r="BH260" i="5"/>
  <c r="CN260" i="5"/>
  <c r="CY489" i="5"/>
  <c r="BS489" i="5"/>
  <c r="CY539" i="5"/>
  <c r="BS539" i="5"/>
  <c r="CC561" i="5"/>
  <c r="AW561" i="5"/>
  <c r="BS913" i="5"/>
  <c r="CY913" i="5"/>
  <c r="CY996" i="5"/>
  <c r="BS996" i="5"/>
  <c r="CY648" i="5"/>
  <c r="BS648" i="5"/>
  <c r="CY790" i="5"/>
  <c r="BS790" i="5"/>
  <c r="BS818" i="5"/>
  <c r="CY818" i="5"/>
  <c r="CN324" i="5"/>
  <c r="BH324" i="5"/>
  <c r="CY519" i="5"/>
  <c r="BS519" i="5"/>
  <c r="BS587" i="5"/>
  <c r="CY587" i="5"/>
  <c r="BS844" i="5"/>
  <c r="CY844" i="5"/>
  <c r="BS139" i="5"/>
  <c r="CY139" i="5"/>
  <c r="CN298" i="5"/>
  <c r="BH298" i="5"/>
  <c r="CC179" i="5"/>
  <c r="AW179" i="5"/>
  <c r="CN302" i="5"/>
  <c r="BH302" i="5"/>
  <c r="CN424" i="5"/>
  <c r="BH424" i="5"/>
  <c r="BH528" i="5"/>
  <c r="CN528" i="5"/>
  <c r="CC807" i="5"/>
  <c r="AW807" i="5"/>
  <c r="CN841" i="5"/>
  <c r="BH841" i="5"/>
  <c r="BS840" i="5"/>
  <c r="CY840" i="5"/>
  <c r="CY882" i="5"/>
  <c r="BS882" i="5"/>
  <c r="AW970" i="5"/>
  <c r="CC970" i="5"/>
  <c r="CC901" i="5"/>
  <c r="AW901" i="5"/>
  <c r="CC153" i="5"/>
  <c r="AW153" i="5"/>
  <c r="CY115" i="5"/>
  <c r="BS115" i="5"/>
  <c r="BH501" i="5"/>
  <c r="CN501" i="5"/>
  <c r="CN636" i="5"/>
  <c r="BH636" i="5"/>
  <c r="BH748" i="5"/>
  <c r="CN748" i="5"/>
  <c r="CY802" i="5"/>
  <c r="BS802" i="5"/>
  <c r="CC1009" i="5"/>
  <c r="AW1009" i="5"/>
  <c r="CN848" i="5"/>
  <c r="BH848" i="5"/>
  <c r="CN171" i="5"/>
  <c r="BH171" i="5"/>
  <c r="CC482" i="5"/>
  <c r="AW482" i="5"/>
  <c r="CY515" i="5"/>
  <c r="BS515" i="5"/>
  <c r="BS635" i="5"/>
  <c r="CY635" i="5"/>
  <c r="BS809" i="5"/>
  <c r="CY809" i="5"/>
  <c r="CY970" i="5"/>
  <c r="BS970" i="5"/>
  <c r="BH67" i="5"/>
  <c r="CN67" i="5"/>
  <c r="CC149" i="5"/>
  <c r="AW149" i="5"/>
  <c r="CC201" i="5"/>
  <c r="AW201" i="5"/>
  <c r="AW358" i="5"/>
  <c r="CC358" i="5"/>
  <c r="CY426" i="5"/>
  <c r="BS426" i="5"/>
  <c r="CY577" i="5"/>
  <c r="BS577" i="5"/>
  <c r="CN581" i="5"/>
  <c r="BH581" i="5"/>
  <c r="AW809" i="5"/>
  <c r="CC809" i="5"/>
  <c r="BH864" i="5"/>
  <c r="CN864" i="5"/>
  <c r="CN833" i="5"/>
  <c r="BH833" i="5"/>
  <c r="AW672" i="5"/>
  <c r="CC672" i="5"/>
  <c r="BH763" i="5"/>
  <c r="CN763" i="5"/>
  <c r="BH859" i="5"/>
  <c r="CN859" i="5"/>
  <c r="CY833" i="5"/>
  <c r="BS833" i="5"/>
  <c r="CN787" i="5"/>
  <c r="BH787" i="5"/>
  <c r="CC185" i="5"/>
  <c r="AW185" i="5"/>
  <c r="CY344" i="5"/>
  <c r="BS344" i="5"/>
  <c r="CC454" i="5"/>
  <c r="AW454" i="5"/>
  <c r="CN94" i="5"/>
  <c r="BH94" i="5"/>
  <c r="AW97" i="5"/>
  <c r="CC97" i="5"/>
  <c r="BH254" i="5"/>
  <c r="CN254" i="5"/>
  <c r="AW618" i="5"/>
  <c r="CC618" i="5"/>
  <c r="AW732" i="5"/>
  <c r="CC732" i="5"/>
  <c r="CN189" i="5"/>
  <c r="BH189" i="5"/>
  <c r="BH484" i="5"/>
  <c r="CN484" i="5"/>
  <c r="CN732" i="5"/>
  <c r="BH732" i="5"/>
  <c r="CN766" i="5"/>
  <c r="BH766" i="5"/>
  <c r="CN873" i="5"/>
  <c r="BH873" i="5"/>
  <c r="CN948" i="5"/>
  <c r="BH948" i="5"/>
  <c r="BH75" i="5"/>
  <c r="CN75" i="5"/>
  <c r="BH454" i="5"/>
  <c r="CN454" i="5"/>
  <c r="CN635" i="5"/>
  <c r="BH635" i="5"/>
  <c r="AW913" i="5"/>
  <c r="CC913" i="5"/>
  <c r="CC979" i="5"/>
  <c r="AW979" i="5"/>
  <c r="CY746" i="5"/>
  <c r="BS746" i="5"/>
  <c r="BH850" i="5"/>
  <c r="CN850" i="5"/>
  <c r="CY906" i="5"/>
  <c r="BS906" i="5"/>
  <c r="CN969" i="5"/>
  <c r="BH969" i="5"/>
  <c r="CC685" i="5"/>
  <c r="AW685" i="5"/>
  <c r="BH259" i="5"/>
  <c r="CN259" i="5"/>
  <c r="CN29" i="5"/>
  <c r="BH29" i="5"/>
  <c r="CN22" i="5"/>
  <c r="BH22" i="5"/>
  <c r="BS570" i="5"/>
  <c r="CY570" i="5"/>
  <c r="BS381" i="5"/>
  <c r="CY381" i="5"/>
  <c r="BS249" i="5"/>
  <c r="CY249" i="5"/>
  <c r="CY178" i="5"/>
  <c r="BS178" i="5"/>
  <c r="CC801" i="5"/>
  <c r="AW801" i="5"/>
  <c r="BH488" i="5"/>
  <c r="CN488" i="5"/>
  <c r="BS861" i="5"/>
  <c r="CY861" i="5"/>
  <c r="CY408" i="5"/>
  <c r="BS408" i="5"/>
  <c r="CY191" i="5"/>
  <c r="BS191" i="5"/>
  <c r="CY172" i="5"/>
  <c r="BS172" i="5"/>
  <c r="BS989" i="5"/>
  <c r="CY989" i="5"/>
  <c r="CY769" i="5"/>
  <c r="BS769" i="5"/>
  <c r="BS447" i="5"/>
  <c r="CY447" i="5"/>
  <c r="AW910" i="5"/>
  <c r="CC910" i="5"/>
  <c r="CN38" i="5"/>
  <c r="BH38" i="5"/>
  <c r="CC267" i="5"/>
  <c r="AW267" i="5"/>
  <c r="BH863" i="5"/>
  <c r="CN863" i="5"/>
  <c r="CN556" i="5"/>
  <c r="BH556" i="5"/>
  <c r="BS794" i="5"/>
  <c r="CY794" i="5"/>
  <c r="BS121" i="5"/>
  <c r="CY121" i="5"/>
  <c r="CC989" i="5"/>
  <c r="AW989" i="5"/>
  <c r="AW556" i="5"/>
  <c r="CC556" i="5"/>
  <c r="CC311" i="5"/>
  <c r="AW311" i="5"/>
  <c r="CC63" i="5"/>
  <c r="AW63" i="5"/>
  <c r="BH840" i="5"/>
  <c r="CN840" i="5"/>
  <c r="CN155" i="5"/>
  <c r="BH155" i="5"/>
  <c r="CN135" i="5"/>
  <c r="BH135" i="5"/>
  <c r="BS460" i="5"/>
  <c r="CY460" i="5"/>
  <c r="CC314" i="5"/>
  <c r="AW314" i="5"/>
  <c r="CN819" i="5"/>
  <c r="BH819" i="5"/>
  <c r="CY104" i="5"/>
  <c r="BS104" i="5"/>
  <c r="CC1010" i="5"/>
  <c r="AW1010" i="5"/>
  <c r="CC827" i="5"/>
  <c r="AW827" i="5"/>
  <c r="CC661" i="5"/>
  <c r="AW661" i="5"/>
  <c r="CC622" i="5"/>
  <c r="AW622" i="5"/>
  <c r="CC15" i="5"/>
  <c r="AW15" i="5"/>
  <c r="CN682" i="5"/>
  <c r="BH682" i="5"/>
  <c r="BH265" i="5"/>
  <c r="CN265" i="5"/>
  <c r="BH84" i="5"/>
  <c r="CN84" i="5"/>
  <c r="CN112" i="5"/>
  <c r="BH112" i="5"/>
  <c r="BS857" i="5"/>
  <c r="CY857" i="5"/>
  <c r="BS772" i="5"/>
  <c r="CY772" i="5"/>
  <c r="BS586" i="5"/>
  <c r="CY586" i="5"/>
  <c r="BS429" i="5"/>
  <c r="CY429" i="5"/>
  <c r="CY218" i="5"/>
  <c r="BS218" i="5"/>
  <c r="CY204" i="5"/>
  <c r="BS204" i="5"/>
  <c r="CY166" i="5"/>
  <c r="BS166" i="5"/>
  <c r="CC871" i="5"/>
  <c r="AW871" i="5"/>
  <c r="AW651" i="5"/>
  <c r="CC651" i="5"/>
  <c r="AW449" i="5"/>
  <c r="CC449" i="5"/>
  <c r="AW245" i="5"/>
  <c r="CC245" i="5"/>
  <c r="CC214" i="5"/>
  <c r="AW214" i="5"/>
  <c r="CC104" i="5"/>
  <c r="AW104" i="5"/>
  <c r="CN962" i="5"/>
  <c r="BH962" i="5"/>
  <c r="BH900" i="5"/>
  <c r="CN900" i="5"/>
  <c r="CN789" i="5"/>
  <c r="BH789" i="5"/>
  <c r="BH561" i="5"/>
  <c r="CN561" i="5"/>
  <c r="BH270" i="5"/>
  <c r="CN270" i="5"/>
  <c r="CN199" i="5"/>
  <c r="BH199" i="5"/>
  <c r="BH164" i="5"/>
  <c r="CN164" i="5"/>
  <c r="CN102" i="5"/>
  <c r="BH102" i="5"/>
  <c r="CY925" i="5"/>
  <c r="BS925" i="5"/>
  <c r="BS681" i="5"/>
  <c r="CY681" i="5"/>
  <c r="BS600" i="5"/>
  <c r="CY600" i="5"/>
  <c r="BS440" i="5"/>
  <c r="CY440" i="5"/>
  <c r="CY380" i="5"/>
  <c r="BS380" i="5"/>
  <c r="CY167" i="5"/>
  <c r="BS167" i="5"/>
  <c r="CY90" i="5"/>
  <c r="BS90" i="5"/>
  <c r="CN139" i="5"/>
  <c r="BH139" i="5"/>
  <c r="AW908" i="5"/>
  <c r="CC908" i="5"/>
  <c r="AW774" i="5"/>
  <c r="CC774" i="5"/>
  <c r="CC281" i="5"/>
  <c r="AW281" i="5"/>
  <c r="CC159" i="5"/>
  <c r="AW159" i="5"/>
  <c r="CC199" i="5"/>
  <c r="AW199" i="5"/>
  <c r="BH954" i="5"/>
  <c r="CN954" i="5"/>
  <c r="BH771" i="5"/>
  <c r="CN771" i="5"/>
  <c r="CN655" i="5"/>
  <c r="BH655" i="5"/>
  <c r="BH398" i="5"/>
  <c r="CN398" i="5"/>
  <c r="BH314" i="5"/>
  <c r="CN314" i="5"/>
  <c r="CN18" i="5"/>
  <c r="BH18" i="5"/>
  <c r="CY609" i="5"/>
  <c r="BS609" i="5"/>
  <c r="BS443" i="5"/>
  <c r="CY443" i="5"/>
  <c r="CY318" i="5"/>
  <c r="BS318" i="5"/>
  <c r="AW948" i="5"/>
  <c r="CC948" i="5"/>
  <c r="AW761" i="5"/>
  <c r="CC761" i="5"/>
  <c r="CC388" i="5"/>
  <c r="AW388" i="5"/>
  <c r="AW194" i="5"/>
  <c r="CC194" i="5"/>
  <c r="CN811" i="5"/>
  <c r="BH811" i="5"/>
  <c r="CN634" i="5"/>
  <c r="BH634" i="5"/>
  <c r="BH407" i="5"/>
  <c r="CN407" i="5"/>
  <c r="BH317" i="5"/>
  <c r="CN317" i="5"/>
  <c r="CN64" i="5"/>
  <c r="BH64" i="5"/>
  <c r="BS803" i="5"/>
  <c r="CY803" i="5"/>
  <c r="AW819" i="5"/>
  <c r="CC819" i="5"/>
  <c r="CC725" i="5"/>
  <c r="AW725" i="5"/>
  <c r="CC598" i="5"/>
  <c r="AW598" i="5"/>
  <c r="AW470" i="5"/>
  <c r="CC470" i="5"/>
  <c r="AW146" i="5"/>
  <c r="CC146" i="5"/>
  <c r="BH950" i="5"/>
  <c r="CN950" i="5"/>
  <c r="CN803" i="5"/>
  <c r="BH803" i="5"/>
  <c r="CN678" i="5"/>
  <c r="BH678" i="5"/>
  <c r="CN590" i="5"/>
  <c r="BH590" i="5"/>
  <c r="BH359" i="5"/>
  <c r="CN359" i="5"/>
  <c r="CN119" i="5"/>
  <c r="BH119" i="5"/>
  <c r="BS578" i="5"/>
  <c r="CY578" i="5"/>
  <c r="CY281" i="5"/>
  <c r="BS281" i="5"/>
  <c r="CC444" i="5"/>
  <c r="AW444" i="5"/>
  <c r="CC372" i="5"/>
  <c r="AW372" i="5"/>
  <c r="AW172" i="5"/>
  <c r="CC172" i="5"/>
  <c r="BH702" i="5"/>
  <c r="CN702" i="5"/>
  <c r="BH357" i="5"/>
  <c r="CN357" i="5"/>
  <c r="BH255" i="5"/>
  <c r="CN255" i="5"/>
  <c r="BS961" i="5"/>
  <c r="CY961" i="5"/>
  <c r="BS697" i="5"/>
  <c r="CY697" i="5"/>
  <c r="BS712" i="5"/>
  <c r="CY712" i="5"/>
  <c r="CY488" i="5"/>
  <c r="BS488" i="5"/>
  <c r="CY89" i="5"/>
  <c r="BS89" i="5"/>
  <c r="AW926" i="5"/>
  <c r="CC926" i="5"/>
  <c r="AW918" i="5"/>
  <c r="CC918" i="5"/>
  <c r="CC721" i="5"/>
  <c r="AW721" i="5"/>
  <c r="CC637" i="5"/>
  <c r="AW637" i="5"/>
  <c r="CC188" i="5"/>
  <c r="AW188" i="5"/>
  <c r="CN146" i="5"/>
  <c r="BH146" i="5"/>
  <c r="CN920" i="5"/>
  <c r="BH920" i="5"/>
  <c r="CN304" i="5"/>
  <c r="BH304" i="5"/>
  <c r="BH166" i="5"/>
  <c r="CN166" i="5"/>
  <c r="CN58" i="5"/>
  <c r="BH58" i="5"/>
  <c r="CY952" i="5"/>
  <c r="BS952" i="5"/>
  <c r="CY537" i="5"/>
  <c r="BS537" i="5"/>
  <c r="BS393" i="5"/>
  <c r="CY393" i="5"/>
  <c r="BS310" i="5"/>
  <c r="CY310" i="5"/>
  <c r="CY152" i="5"/>
  <c r="BS152" i="5"/>
  <c r="CC813" i="5"/>
  <c r="AW813" i="5"/>
  <c r="CC695" i="5"/>
  <c r="AW695" i="5"/>
  <c r="CC464" i="5"/>
  <c r="AW464" i="5"/>
  <c r="AW110" i="5"/>
  <c r="CC110" i="5"/>
  <c r="CC43" i="5"/>
  <c r="AW43" i="5"/>
  <c r="CN977" i="5"/>
  <c r="BH977" i="5"/>
  <c r="CN781" i="5"/>
  <c r="BH781" i="5"/>
  <c r="BH412" i="5"/>
  <c r="CN412" i="5"/>
  <c r="CN369" i="5"/>
  <c r="BH369" i="5"/>
  <c r="CN205" i="5"/>
  <c r="BH205" i="5"/>
  <c r="CN15" i="5"/>
  <c r="BH15" i="5"/>
  <c r="CN219" i="5"/>
  <c r="BH219" i="5"/>
  <c r="CY895" i="5"/>
  <c r="BS895" i="5"/>
  <c r="CY806" i="5"/>
  <c r="BS806" i="5"/>
  <c r="BS718" i="5"/>
  <c r="CY718" i="5"/>
  <c r="CY545" i="5"/>
  <c r="BS545" i="5"/>
  <c r="BS428" i="5"/>
  <c r="CY428" i="5"/>
  <c r="CY384" i="5"/>
  <c r="BS384" i="5"/>
  <c r="BS271" i="5"/>
  <c r="CY271" i="5"/>
  <c r="CY188" i="5"/>
  <c r="BS188" i="5"/>
  <c r="CC895" i="5"/>
  <c r="AW895" i="5"/>
  <c r="CC693" i="5"/>
  <c r="AW693" i="5"/>
  <c r="AW566" i="5"/>
  <c r="CC566" i="5"/>
  <c r="CC228" i="5"/>
  <c r="AW228" i="5"/>
  <c r="CC127" i="5"/>
  <c r="AW127" i="5"/>
  <c r="CN100" i="5"/>
  <c r="BH100" i="5"/>
  <c r="CY909" i="5"/>
  <c r="BS909" i="5"/>
  <c r="BS659" i="5"/>
  <c r="CY659" i="5"/>
  <c r="BS389" i="5"/>
  <c r="CY389" i="5"/>
  <c r="CY282" i="5"/>
  <c r="BS282" i="5"/>
  <c r="BS129" i="5"/>
  <c r="CY129" i="5"/>
  <c r="CC990" i="5"/>
  <c r="AW990" i="5"/>
  <c r="CC891" i="5"/>
  <c r="AW891" i="5"/>
  <c r="AW667" i="5"/>
  <c r="CC667" i="5"/>
  <c r="CC628" i="5"/>
  <c r="AW628" i="5"/>
  <c r="CC418" i="5"/>
  <c r="AW418" i="5"/>
  <c r="CC68" i="5"/>
  <c r="AW68" i="5"/>
  <c r="AW83" i="5"/>
  <c r="CC83" i="5"/>
  <c r="CN1009" i="5"/>
  <c r="BH1009" i="5"/>
  <c r="CN490" i="5"/>
  <c r="BH490" i="5"/>
  <c r="BH253" i="5"/>
  <c r="CN253" i="5"/>
  <c r="BH35" i="5"/>
  <c r="CN35" i="5"/>
  <c r="CY631" i="5"/>
  <c r="BS631" i="5"/>
  <c r="BS387" i="5"/>
  <c r="CY387" i="5"/>
  <c r="BS303" i="5"/>
  <c r="CY303" i="5"/>
  <c r="CY295" i="5"/>
  <c r="BS295" i="5"/>
  <c r="CC842" i="5"/>
  <c r="AW842" i="5"/>
  <c r="CC633" i="5"/>
  <c r="AW633" i="5"/>
  <c r="CC452" i="5"/>
  <c r="AW452" i="5"/>
  <c r="CC308" i="5"/>
  <c r="AW308" i="5"/>
  <c r="C12" i="3"/>
  <c r="C14" i="3" s="1"/>
  <c r="CN793" i="5"/>
  <c r="BH793" i="5"/>
  <c r="CN628" i="5"/>
  <c r="BH628" i="5"/>
  <c r="BH409" i="5"/>
  <c r="CN409" i="5"/>
  <c r="BS868" i="5"/>
  <c r="CY868" i="5"/>
  <c r="BS687" i="5"/>
  <c r="CY687" i="5"/>
  <c r="BS278" i="5"/>
  <c r="CY278" i="5"/>
  <c r="BS56" i="5"/>
  <c r="CY56" i="5"/>
  <c r="AW998" i="5"/>
  <c r="CC998" i="5"/>
  <c r="AW876" i="5"/>
  <c r="CC876" i="5"/>
  <c r="AW739" i="5"/>
  <c r="CC739" i="5"/>
  <c r="CC389" i="5"/>
  <c r="AW389" i="5"/>
  <c r="CC297" i="5"/>
  <c r="AW297" i="5"/>
  <c r="CC315" i="5"/>
  <c r="AW315" i="5"/>
  <c r="AW184" i="5"/>
  <c r="CC184" i="5"/>
  <c r="CN663" i="5"/>
  <c r="BH663" i="5"/>
  <c r="BH275" i="5"/>
  <c r="CN275" i="5"/>
  <c r="BH246" i="5"/>
  <c r="CN246" i="5"/>
  <c r="CY453" i="5"/>
  <c r="BS453" i="5"/>
  <c r="BS331" i="5"/>
  <c r="CY331" i="5"/>
  <c r="CY123" i="5"/>
  <c r="BS123" i="5"/>
  <c r="CY20" i="5"/>
  <c r="BS20" i="5"/>
  <c r="CY75" i="5"/>
  <c r="BS75" i="5"/>
  <c r="AW323" i="5"/>
  <c r="CC323" i="5"/>
  <c r="AW350" i="5"/>
  <c r="CC350" i="5"/>
  <c r="BS601" i="5"/>
  <c r="CY601" i="5"/>
  <c r="BH770" i="5"/>
  <c r="CN770" i="5"/>
  <c r="BS757" i="5"/>
  <c r="CY757" i="5"/>
  <c r="CN630" i="5"/>
  <c r="BH630" i="5"/>
  <c r="BH774" i="5"/>
  <c r="CN774" i="5"/>
  <c r="CC71" i="5"/>
  <c r="AW71" i="5"/>
  <c r="BS163" i="5"/>
  <c r="CY163" i="5"/>
  <c r="AW489" i="5"/>
  <c r="CC489" i="5"/>
  <c r="BH587" i="5"/>
  <c r="CN587" i="5"/>
  <c r="CC644" i="5"/>
  <c r="AW644" i="5"/>
  <c r="BS782" i="5"/>
  <c r="CY782" i="5"/>
  <c r="BH790" i="5"/>
  <c r="CN790" i="5"/>
  <c r="BS880" i="5"/>
  <c r="CY880" i="5"/>
  <c r="CC985" i="5"/>
  <c r="AW985" i="5"/>
  <c r="BS689" i="5"/>
  <c r="CY689" i="5"/>
  <c r="AW840" i="5"/>
  <c r="CC840" i="5"/>
  <c r="AW911" i="5"/>
  <c r="CC911" i="5"/>
  <c r="BS45" i="5"/>
  <c r="CY45" i="5"/>
  <c r="CY551" i="5"/>
  <c r="BS551" i="5"/>
  <c r="BH623" i="5"/>
  <c r="CN623" i="5"/>
  <c r="AW662" i="5"/>
  <c r="CC662" i="5"/>
  <c r="BS774" i="5"/>
  <c r="CY774" i="5"/>
  <c r="BS820" i="5"/>
  <c r="CY820" i="5"/>
  <c r="BH942" i="5"/>
  <c r="CN942" i="5"/>
  <c r="CC332" i="5"/>
  <c r="AW332" i="5"/>
  <c r="CC469" i="5"/>
  <c r="AW469" i="5"/>
  <c r="CY623" i="5"/>
  <c r="BS623" i="5"/>
  <c r="AW784" i="5"/>
  <c r="CC784" i="5"/>
  <c r="BH945" i="5"/>
  <c r="CN945" i="5"/>
  <c r="CY938" i="5"/>
  <c r="BS938" i="5"/>
  <c r="AW907" i="5"/>
  <c r="CC907" i="5"/>
  <c r="BS327" i="5"/>
  <c r="CY327" i="5"/>
  <c r="AW344" i="5"/>
  <c r="CC344" i="5"/>
  <c r="CC569" i="5"/>
  <c r="AW569" i="5"/>
  <c r="AW822" i="5"/>
  <c r="CC822" i="5"/>
  <c r="BS993" i="5"/>
  <c r="CY993" i="5"/>
  <c r="BS884" i="5"/>
  <c r="CY884" i="5"/>
  <c r="CN926" i="5"/>
  <c r="BH926" i="5"/>
  <c r="CY513" i="5"/>
  <c r="BS513" i="5"/>
  <c r="BH822" i="5"/>
  <c r="CN822" i="5"/>
  <c r="BS946" i="5"/>
  <c r="CY946" i="5"/>
  <c r="BH608" i="5"/>
  <c r="CN608" i="5"/>
  <c r="BH745" i="5"/>
  <c r="CN745" i="5"/>
  <c r="CY79" i="5"/>
  <c r="BS79" i="5"/>
  <c r="BH327" i="5"/>
  <c r="CN327" i="5"/>
  <c r="CY507" i="5"/>
  <c r="BS507" i="5"/>
  <c r="BS329" i="5"/>
  <c r="CY329" i="5"/>
  <c r="CN463" i="5"/>
  <c r="BH463" i="5"/>
  <c r="BS673" i="5"/>
  <c r="CY673" i="5"/>
  <c r="CC75" i="5"/>
  <c r="AW75" i="5"/>
  <c r="CC312" i="5"/>
  <c r="AW312" i="5"/>
  <c r="CY472" i="5"/>
  <c r="BS472" i="5"/>
  <c r="CN547" i="5"/>
  <c r="BH547" i="5"/>
  <c r="AW597" i="5"/>
  <c r="CC597" i="5"/>
  <c r="CN673" i="5"/>
  <c r="BH673" i="5"/>
  <c r="BH814" i="5"/>
  <c r="CN814" i="5"/>
  <c r="BS876" i="5"/>
  <c r="CY876" i="5"/>
  <c r="BS621" i="5"/>
  <c r="CY621" i="5"/>
  <c r="BH792" i="5"/>
  <c r="CN792" i="5"/>
  <c r="CY175" i="5"/>
  <c r="BS175" i="5"/>
  <c r="CY511" i="5"/>
  <c r="BS511" i="5"/>
  <c r="BH731" i="5"/>
  <c r="CN731" i="5"/>
  <c r="CY751" i="5"/>
  <c r="BS751" i="5"/>
  <c r="AW832" i="5"/>
  <c r="CC832" i="5"/>
  <c r="BS929" i="5"/>
  <c r="CY929" i="5"/>
  <c r="CY619" i="5"/>
  <c r="BS619" i="5"/>
  <c r="BS815" i="5"/>
  <c r="CY815" i="5"/>
  <c r="BH757" i="5"/>
  <c r="CN757" i="5"/>
  <c r="AW796" i="5"/>
  <c r="CC796" i="5"/>
  <c r="AW357" i="5"/>
  <c r="CC357" i="5"/>
  <c r="CN594" i="5"/>
  <c r="BH594" i="5"/>
  <c r="BH383" i="5"/>
  <c r="CN383" i="5"/>
  <c r="BS705" i="5"/>
  <c r="CY705" i="5"/>
  <c r="AW769" i="5"/>
  <c r="CC769" i="5"/>
  <c r="AW512" i="5"/>
  <c r="CC512" i="5"/>
  <c r="BH319" i="5"/>
  <c r="CN319" i="5"/>
  <c r="BH273" i="5"/>
  <c r="CN273" i="5"/>
  <c r="CY83" i="5"/>
  <c r="BS83" i="5"/>
  <c r="CC783" i="5"/>
  <c r="AW783" i="5"/>
  <c r="AW552" i="5"/>
  <c r="CC552" i="5"/>
  <c r="CN606" i="5"/>
  <c r="BH606" i="5"/>
  <c r="AW525" i="5"/>
  <c r="CC525" i="5"/>
  <c r="CC359" i="5"/>
  <c r="AW359" i="5"/>
  <c r="CC309" i="5"/>
  <c r="AW309" i="5"/>
  <c r="AW202" i="5"/>
  <c r="CC202" i="5"/>
  <c r="BS46" i="5"/>
  <c r="CY46" i="5"/>
  <c r="CN871" i="5"/>
  <c r="BH871" i="5"/>
  <c r="CN687" i="5"/>
  <c r="BH687" i="5"/>
  <c r="CN522" i="5"/>
  <c r="BH522" i="5"/>
  <c r="CN460" i="5"/>
  <c r="BH460" i="5"/>
  <c r="BH342" i="5"/>
  <c r="CN342" i="5"/>
  <c r="CN167" i="5"/>
  <c r="BH167" i="5"/>
  <c r="CY708" i="5"/>
  <c r="BS708" i="5"/>
  <c r="CY448" i="5"/>
  <c r="BS448" i="5"/>
  <c r="BS337" i="5"/>
  <c r="CY337" i="5"/>
  <c r="AW957" i="5"/>
  <c r="CC957" i="5"/>
  <c r="AW610" i="5"/>
  <c r="CC610" i="5"/>
  <c r="AW360" i="5"/>
  <c r="CC360" i="5"/>
  <c r="CC47" i="5"/>
  <c r="AW47" i="5"/>
  <c r="BH471" i="5"/>
  <c r="CN471" i="5"/>
  <c r="BH391" i="5"/>
  <c r="CN391" i="5"/>
  <c r="BS704" i="5"/>
  <c r="CY704" i="5"/>
  <c r="BS343" i="5"/>
  <c r="CY343" i="5"/>
  <c r="CY71" i="5"/>
  <c r="BS71" i="5"/>
  <c r="AW760" i="5"/>
  <c r="CC760" i="5"/>
  <c r="CC578" i="5"/>
  <c r="AW578" i="5"/>
  <c r="AW528" i="5"/>
  <c r="CC528" i="5"/>
  <c r="CC383" i="5"/>
  <c r="AW383" i="5"/>
  <c r="CC35" i="5"/>
  <c r="AW35" i="5"/>
  <c r="BH549" i="5"/>
  <c r="CN549" i="5"/>
  <c r="BH228" i="5"/>
  <c r="CN228" i="5"/>
  <c r="BH49" i="5"/>
  <c r="CN49" i="5"/>
  <c r="CY920" i="5"/>
  <c r="BS920" i="5"/>
  <c r="BS703" i="5"/>
  <c r="CY703" i="5"/>
  <c r="BS522" i="5"/>
  <c r="CY522" i="5"/>
  <c r="BS233" i="5"/>
  <c r="CY233" i="5"/>
  <c r="CY69" i="5"/>
  <c r="BS69" i="5"/>
  <c r="BH144" i="5"/>
  <c r="CN144" i="5"/>
  <c r="CC727" i="5"/>
  <c r="AW727" i="5"/>
  <c r="CC443" i="5"/>
  <c r="AW443" i="5"/>
  <c r="CC328" i="5"/>
  <c r="AW328" i="5"/>
  <c r="AW158" i="5"/>
  <c r="CC158" i="5"/>
  <c r="AW91" i="5"/>
  <c r="CC91" i="5"/>
  <c r="CC17" i="5"/>
  <c r="AW17" i="5"/>
  <c r="BH876" i="5"/>
  <c r="CN876" i="5"/>
  <c r="BH451" i="5"/>
  <c r="CN451" i="5"/>
  <c r="CN365" i="5"/>
  <c r="BH365" i="5"/>
  <c r="BH242" i="5"/>
  <c r="CN242" i="5"/>
  <c r="CY736" i="5"/>
  <c r="BS736" i="5"/>
  <c r="CY771" i="5"/>
  <c r="BS771" i="5"/>
  <c r="BS553" i="5"/>
  <c r="CY553" i="5"/>
  <c r="CY423" i="5"/>
  <c r="BS423" i="5"/>
  <c r="BS354" i="5"/>
  <c r="CY354" i="5"/>
  <c r="CY256" i="5"/>
  <c r="BS256" i="5"/>
  <c r="CY180" i="5"/>
  <c r="BS180" i="5"/>
  <c r="AW996" i="5"/>
  <c r="CC996" i="5"/>
  <c r="AW728" i="5"/>
  <c r="CC728" i="5"/>
  <c r="AW384" i="5"/>
  <c r="CC384" i="5"/>
  <c r="CC236" i="5"/>
  <c r="AW236" i="5"/>
  <c r="CC186" i="5"/>
  <c r="AW186" i="5"/>
  <c r="CC39" i="5"/>
  <c r="AW39" i="5"/>
  <c r="BH983" i="5"/>
  <c r="CN983" i="5"/>
  <c r="BH525" i="5"/>
  <c r="CN525" i="5"/>
  <c r="CN367" i="5"/>
  <c r="BH367" i="5"/>
  <c r="CN103" i="5"/>
  <c r="BH103" i="5"/>
  <c r="CN158" i="5"/>
  <c r="BH158" i="5"/>
  <c r="CY901" i="5"/>
  <c r="BS901" i="5"/>
  <c r="CY730" i="5"/>
  <c r="BS730" i="5"/>
  <c r="CY668" i="5"/>
  <c r="BS668" i="5"/>
  <c r="BS594" i="5"/>
  <c r="CY594" i="5"/>
  <c r="BS433" i="5"/>
  <c r="CY433" i="5"/>
  <c r="BS314" i="5"/>
  <c r="CY314" i="5"/>
  <c r="CY190" i="5"/>
  <c r="BS190" i="5"/>
  <c r="CC699" i="5"/>
  <c r="AW699" i="5"/>
  <c r="CC239" i="5"/>
  <c r="AW239" i="5"/>
  <c r="CC108" i="5"/>
  <c r="AW108" i="5"/>
  <c r="AW103" i="5"/>
  <c r="CC103" i="5"/>
  <c r="CN885" i="5"/>
  <c r="BH885" i="5"/>
  <c r="CN485" i="5"/>
  <c r="BH485" i="5"/>
  <c r="BH362" i="5"/>
  <c r="CN362" i="5"/>
  <c r="CN233" i="5"/>
  <c r="BH233" i="5"/>
  <c r="CN105" i="5"/>
  <c r="BH105" i="5"/>
  <c r="CY899" i="5"/>
  <c r="BS899" i="5"/>
  <c r="CY824" i="5"/>
  <c r="BS824" i="5"/>
  <c r="CY432" i="5"/>
  <c r="BS432" i="5"/>
  <c r="CY531" i="5"/>
  <c r="BS531" i="5"/>
  <c r="BS232" i="5"/>
  <c r="CY232" i="5"/>
  <c r="CY100" i="5"/>
  <c r="BS100" i="5"/>
  <c r="CY170" i="5"/>
  <c r="BS170" i="5"/>
  <c r="AW757" i="5"/>
  <c r="CC757" i="5"/>
  <c r="AW530" i="5"/>
  <c r="CC530" i="5"/>
  <c r="AW501" i="5"/>
  <c r="CC501" i="5"/>
  <c r="AW366" i="5"/>
  <c r="CC366" i="5"/>
  <c r="CC322" i="5"/>
  <c r="AW322" i="5"/>
  <c r="CC265" i="5"/>
  <c r="AW265" i="5"/>
  <c r="CC27" i="5"/>
  <c r="AW27" i="5"/>
  <c r="CN823" i="5"/>
  <c r="BH823" i="5"/>
  <c r="CN716" i="5"/>
  <c r="BH716" i="5"/>
  <c r="CN584" i="5"/>
  <c r="BH584" i="5"/>
  <c r="BH431" i="5"/>
  <c r="CN431" i="5"/>
  <c r="CN354" i="5"/>
  <c r="BH354" i="5"/>
  <c r="BS719" i="5"/>
  <c r="CY719" i="5"/>
  <c r="BS669" i="5"/>
  <c r="CY669" i="5"/>
  <c r="BS250" i="5"/>
  <c r="CY250" i="5"/>
  <c r="CY301" i="5"/>
  <c r="BS301" i="5"/>
  <c r="AW716" i="5"/>
  <c r="CC716" i="5"/>
  <c r="AW568" i="5"/>
  <c r="CC568" i="5"/>
  <c r="CC410" i="5"/>
  <c r="AW410" i="5"/>
  <c r="CC270" i="5"/>
  <c r="AW270" i="5"/>
  <c r="CC114" i="5"/>
  <c r="AW114" i="5"/>
  <c r="CN821" i="5"/>
  <c r="BH821" i="5"/>
  <c r="CN568" i="5"/>
  <c r="BH568" i="5"/>
  <c r="BH271" i="5"/>
  <c r="CN271" i="5"/>
  <c r="CY203" i="5"/>
  <c r="BS203" i="5"/>
  <c r="CY202" i="5"/>
  <c r="BS202" i="5"/>
  <c r="CC983" i="5"/>
  <c r="AW983" i="5"/>
  <c r="AW710" i="5"/>
  <c r="CC710" i="5"/>
  <c r="AW497" i="5"/>
  <c r="CC497" i="5"/>
  <c r="AW343" i="5"/>
  <c r="CC343" i="5"/>
  <c r="AW178" i="5"/>
  <c r="CC178" i="5"/>
  <c r="CN953" i="5"/>
  <c r="BH953" i="5"/>
  <c r="CN799" i="5"/>
  <c r="BH799" i="5"/>
  <c r="CN658" i="5"/>
  <c r="BH658" i="5"/>
  <c r="BH506" i="5"/>
  <c r="CN506" i="5"/>
  <c r="BH456" i="5"/>
  <c r="CN456" i="5"/>
  <c r="BH350" i="5"/>
  <c r="CN350" i="5"/>
  <c r="CN239" i="5"/>
  <c r="BH239" i="5"/>
  <c r="CN30" i="5"/>
  <c r="BH30" i="5"/>
  <c r="CY781" i="5"/>
  <c r="BS781" i="5"/>
  <c r="BS576" i="5"/>
  <c r="CY576" i="5"/>
  <c r="BS226" i="5"/>
  <c r="CY226" i="5"/>
  <c r="CY57" i="5"/>
  <c r="BS57" i="5"/>
  <c r="AW533" i="5"/>
  <c r="CC533" i="5"/>
  <c r="CC393" i="5"/>
  <c r="AW393" i="5"/>
  <c r="AW204" i="5"/>
  <c r="CC204" i="5"/>
  <c r="BH898" i="5"/>
  <c r="CN898" i="5"/>
  <c r="BH688" i="5"/>
  <c r="CN688" i="5"/>
  <c r="CN641" i="5"/>
  <c r="BH641" i="5"/>
  <c r="BH384" i="5"/>
  <c r="CN384" i="5"/>
  <c r="CN240" i="5"/>
  <c r="BH240" i="5"/>
  <c r="CN28" i="5"/>
  <c r="BH28" i="5"/>
  <c r="CY927" i="5"/>
  <c r="BS927" i="5"/>
  <c r="BS808" i="5"/>
  <c r="CY808" i="5"/>
  <c r="BS512" i="5"/>
  <c r="CY512" i="5"/>
  <c r="BS48" i="5"/>
  <c r="CY48" i="5"/>
  <c r="AW902" i="5"/>
  <c r="CC902" i="5"/>
  <c r="CC866" i="5"/>
  <c r="AW866" i="5"/>
  <c r="AW495" i="5"/>
  <c r="CC495" i="5"/>
  <c r="CC256" i="5"/>
  <c r="AW256" i="5"/>
  <c r="AW124" i="5"/>
  <c r="CC124" i="5"/>
  <c r="CC41" i="5"/>
  <c r="AW41" i="5"/>
  <c r="CN992" i="5"/>
  <c r="BH992" i="5"/>
  <c r="CN895" i="5"/>
  <c r="BH895" i="5"/>
  <c r="BH765" i="5"/>
  <c r="CN765" i="5"/>
  <c r="BH118" i="5"/>
  <c r="CN118" i="5"/>
  <c r="BH107" i="5"/>
  <c r="CN107" i="5"/>
  <c r="CY999" i="5"/>
  <c r="BS999" i="5"/>
  <c r="CY973" i="5"/>
  <c r="BS973" i="5"/>
  <c r="CY740" i="5"/>
  <c r="BS740" i="5"/>
  <c r="CY625" i="5"/>
  <c r="BS625" i="5"/>
  <c r="BS385" i="5"/>
  <c r="CY385" i="5"/>
  <c r="CY182" i="5"/>
  <c r="BS182" i="5"/>
  <c r="CC1005" i="5"/>
  <c r="AW1005" i="5"/>
  <c r="CC805" i="5"/>
  <c r="AW805" i="5"/>
  <c r="CC624" i="5"/>
  <c r="AW624" i="5"/>
  <c r="CC227" i="5"/>
  <c r="AW227" i="5"/>
  <c r="AW24" i="5"/>
  <c r="CC24" i="5"/>
  <c r="CN937" i="5"/>
  <c r="BH937" i="5"/>
  <c r="CN779" i="5"/>
  <c r="BH779" i="5"/>
  <c r="CY742" i="5"/>
  <c r="BS742" i="5"/>
  <c r="BS596" i="5"/>
  <c r="CY596" i="5"/>
  <c r="BS362" i="5"/>
  <c r="CY362" i="5"/>
  <c r="CY289" i="5"/>
  <c r="BS289" i="5"/>
  <c r="CN114" i="5"/>
  <c r="BH114" i="5"/>
  <c r="CC294" i="5"/>
  <c r="AW294" i="5"/>
  <c r="BH478" i="5"/>
  <c r="CN478" i="5"/>
  <c r="CN310" i="5"/>
  <c r="BH310" i="5"/>
  <c r="BS496" i="5"/>
  <c r="CY496" i="5"/>
  <c r="BH532" i="5"/>
  <c r="CN532" i="5"/>
  <c r="AW613" i="5"/>
  <c r="CC613" i="5"/>
  <c r="BS985" i="5"/>
  <c r="CY985" i="5"/>
  <c r="AW623" i="5"/>
  <c r="CC623" i="5"/>
  <c r="BH759" i="5"/>
  <c r="CN759" i="5"/>
  <c r="BS940" i="5"/>
  <c r="CY940" i="5"/>
  <c r="AW86" i="5"/>
  <c r="CC86" i="5"/>
  <c r="CY260" i="5"/>
  <c r="BS260" i="5"/>
  <c r="BS350" i="5"/>
  <c r="CY350" i="5"/>
  <c r="CY532" i="5"/>
  <c r="BS532" i="5"/>
  <c r="AW820" i="5"/>
  <c r="CC820" i="5"/>
  <c r="CC799" i="5"/>
  <c r="AW799" i="5"/>
  <c r="CC681" i="5"/>
  <c r="AW681" i="5"/>
  <c r="CC893" i="5"/>
  <c r="AW893" i="5"/>
  <c r="BH71" i="5"/>
  <c r="CN71" i="5"/>
  <c r="AW514" i="5"/>
  <c r="CC514" i="5"/>
  <c r="CN153" i="5"/>
  <c r="BH153" i="5"/>
  <c r="CC298" i="5"/>
  <c r="AW298" i="5"/>
  <c r="CN666" i="5"/>
  <c r="BH666" i="5"/>
  <c r="AW780" i="5"/>
  <c r="CC780" i="5"/>
  <c r="CY855" i="5"/>
  <c r="BS855" i="5"/>
  <c r="CN834" i="5"/>
  <c r="BH834" i="5"/>
  <c r="CC928" i="5"/>
  <c r="AW928" i="5"/>
  <c r="CY894" i="5"/>
  <c r="BS894" i="5"/>
  <c r="BH966" i="5"/>
  <c r="CN966" i="5"/>
  <c r="CY987" i="5"/>
  <c r="BS987" i="5"/>
  <c r="CN183" i="5"/>
  <c r="BH183" i="5"/>
  <c r="BS302" i="5"/>
  <c r="CY302" i="5"/>
  <c r="BH515" i="5"/>
  <c r="CN515" i="5"/>
  <c r="CY942" i="5"/>
  <c r="BS942" i="5"/>
  <c r="BH978" i="5"/>
  <c r="CN978" i="5"/>
  <c r="BS874" i="5"/>
  <c r="CY874" i="5"/>
  <c r="AW919" i="5"/>
  <c r="CC919" i="5"/>
  <c r="CC123" i="5"/>
  <c r="AW123" i="5"/>
  <c r="CY252" i="5"/>
  <c r="BS252" i="5"/>
  <c r="CC424" i="5"/>
  <c r="AW424" i="5"/>
  <c r="BS494" i="5"/>
  <c r="CY494" i="5"/>
  <c r="BH591" i="5"/>
  <c r="CN591" i="5"/>
  <c r="BH79" i="5"/>
  <c r="CN79" i="5"/>
  <c r="BS185" i="5"/>
  <c r="CY185" i="5"/>
  <c r="BS442" i="5"/>
  <c r="CY442" i="5"/>
  <c r="CY595" i="5"/>
  <c r="BS595" i="5"/>
  <c r="BS605" i="5"/>
  <c r="CY605" i="5"/>
  <c r="BH935" i="5"/>
  <c r="CN935" i="5"/>
  <c r="CN980" i="5"/>
  <c r="BH980" i="5"/>
  <c r="AW631" i="5"/>
  <c r="CC631" i="5"/>
  <c r="CN750" i="5"/>
  <c r="BH750" i="5"/>
  <c r="AW792" i="5"/>
  <c r="CC792" i="5"/>
  <c r="AW806" i="5"/>
  <c r="CC806" i="5"/>
  <c r="CC897" i="5"/>
  <c r="AW897" i="5"/>
  <c r="CN159" i="5"/>
  <c r="BH159" i="5"/>
  <c r="BS338" i="5"/>
  <c r="CY338" i="5"/>
  <c r="CY525" i="5"/>
  <c r="BS525" i="5"/>
  <c r="CC117" i="5"/>
  <c r="AW117" i="5"/>
  <c r="BS342" i="5"/>
  <c r="CY342" i="5"/>
  <c r="BH583" i="5"/>
  <c r="CN583" i="5"/>
  <c r="CY593" i="5"/>
  <c r="BS593" i="5"/>
  <c r="BS173" i="5"/>
  <c r="CY173" i="5"/>
  <c r="BS161" i="5"/>
  <c r="CY161" i="5"/>
  <c r="AW793" i="5"/>
  <c r="CC793" i="5"/>
  <c r="CN933" i="5"/>
  <c r="BH933" i="5"/>
  <c r="CN974" i="5"/>
  <c r="BH974" i="5"/>
  <c r="CY902" i="5"/>
  <c r="BS902" i="5"/>
  <c r="CC823" i="5"/>
  <c r="AW823" i="5"/>
  <c r="CY87" i="5"/>
  <c r="BS87" i="5"/>
  <c r="CY484" i="5"/>
  <c r="BS484" i="5"/>
  <c r="CN621" i="5"/>
  <c r="BH621" i="5"/>
  <c r="BH640" i="5"/>
  <c r="CN640" i="5"/>
  <c r="CC885" i="5"/>
  <c r="AW885" i="5"/>
  <c r="BS919" i="5"/>
  <c r="CY919" i="5"/>
  <c r="BS974" i="5"/>
  <c r="CY974" i="5"/>
  <c r="CY597" i="5"/>
  <c r="BS597" i="5"/>
  <c r="CY731" i="5"/>
  <c r="BS731" i="5"/>
  <c r="CY789" i="5"/>
  <c r="BS789" i="5"/>
  <c r="BH800" i="5"/>
  <c r="CN800" i="5"/>
  <c r="BH958" i="5"/>
  <c r="CN958" i="5"/>
  <c r="CN982" i="5"/>
  <c r="BH982" i="5"/>
  <c r="CY124" i="5"/>
  <c r="BS124" i="5"/>
  <c r="CC88" i="5"/>
  <c r="AW88" i="5"/>
  <c r="CN638" i="5"/>
  <c r="BH638" i="5"/>
  <c r="CN176" i="5"/>
  <c r="BH176" i="5"/>
  <c r="BS438" i="5"/>
  <c r="CY438" i="5"/>
  <c r="CC437" i="5"/>
  <c r="AW437" i="5"/>
  <c r="BS34" i="5"/>
  <c r="CY34" i="5"/>
  <c r="BH704" i="5"/>
  <c r="CN704" i="5"/>
  <c r="BH403" i="5"/>
  <c r="CN403" i="5"/>
  <c r="AW803" i="5"/>
  <c r="CC803" i="5"/>
  <c r="CC767" i="5"/>
  <c r="AW767" i="5"/>
  <c r="CC280" i="5"/>
  <c r="AW280" i="5"/>
  <c r="AW62" i="5"/>
  <c r="CC62" i="5"/>
  <c r="AW36" i="5"/>
  <c r="CC36" i="5"/>
  <c r="CN653" i="5"/>
  <c r="BH653" i="5"/>
  <c r="BH402" i="5"/>
  <c r="CN402" i="5"/>
  <c r="CN274" i="5"/>
  <c r="BH274" i="5"/>
  <c r="CN203" i="5"/>
  <c r="BH203" i="5"/>
  <c r="BH172" i="5"/>
  <c r="CN172" i="5"/>
  <c r="CY777" i="5"/>
  <c r="BS777" i="5"/>
  <c r="BS643" i="5"/>
  <c r="CY643" i="5"/>
  <c r="BS572" i="5"/>
  <c r="CY572" i="5"/>
  <c r="CY473" i="5"/>
  <c r="BS473" i="5"/>
  <c r="CY410" i="5"/>
  <c r="BS410" i="5"/>
  <c r="CY162" i="5"/>
  <c r="BS162" i="5"/>
  <c r="CY82" i="5"/>
  <c r="BS82" i="5"/>
  <c r="CC997" i="5"/>
  <c r="AW997" i="5"/>
  <c r="AW620" i="5"/>
  <c r="CC620" i="5"/>
  <c r="CC426" i="5"/>
  <c r="AW426" i="5"/>
  <c r="CC182" i="5"/>
  <c r="AW182" i="5"/>
  <c r="CC60" i="5"/>
  <c r="AW60" i="5"/>
  <c r="CC19" i="5"/>
  <c r="AW19" i="5"/>
  <c r="BH888" i="5"/>
  <c r="CN888" i="5"/>
  <c r="CN642" i="5"/>
  <c r="BH642" i="5"/>
  <c r="BH499" i="5"/>
  <c r="CN499" i="5"/>
  <c r="BH321" i="5"/>
  <c r="CN321" i="5"/>
  <c r="CN285" i="5"/>
  <c r="BH285" i="5"/>
  <c r="CN96" i="5"/>
  <c r="BH96" i="5"/>
  <c r="BH156" i="5"/>
  <c r="CN156" i="5"/>
  <c r="BS81" i="5"/>
  <c r="CY81" i="5"/>
  <c r="CY641" i="5"/>
  <c r="BS641" i="5"/>
  <c r="BS552" i="5"/>
  <c r="CY552" i="5"/>
  <c r="BS421" i="5"/>
  <c r="CY421" i="5"/>
  <c r="BS358" i="5"/>
  <c r="CY358" i="5"/>
  <c r="CY119" i="5"/>
  <c r="BS119" i="5"/>
  <c r="G67" i="3"/>
  <c r="G65" i="3"/>
  <c r="H63" i="3"/>
  <c r="AW781" i="5"/>
  <c r="CC781" i="5"/>
  <c r="CC722" i="5"/>
  <c r="AW722" i="5"/>
  <c r="CC554" i="5"/>
  <c r="AW554" i="5"/>
  <c r="CC240" i="5"/>
  <c r="AW240" i="5"/>
  <c r="CC205" i="5"/>
  <c r="AW205" i="5"/>
  <c r="CN897" i="5"/>
  <c r="BH897" i="5"/>
  <c r="CN744" i="5"/>
  <c r="BH744" i="5"/>
  <c r="CN244" i="5"/>
  <c r="BH244" i="5"/>
  <c r="CN25" i="5"/>
  <c r="BH25" i="5"/>
  <c r="CN128" i="5"/>
  <c r="BH128" i="5"/>
  <c r="BS917" i="5"/>
  <c r="CY917" i="5"/>
  <c r="CY765" i="5"/>
  <c r="BS765" i="5"/>
  <c r="CY476" i="5"/>
  <c r="BS476" i="5"/>
  <c r="BS401" i="5"/>
  <c r="CY401" i="5"/>
  <c r="BS294" i="5"/>
  <c r="CY294" i="5"/>
  <c r="CY287" i="5"/>
  <c r="BS287" i="5"/>
  <c r="AW882" i="5"/>
  <c r="CC882" i="5"/>
  <c r="AW749" i="5"/>
  <c r="CC749" i="5"/>
  <c r="CC571" i="5"/>
  <c r="AW571" i="5"/>
  <c r="CC266" i="5"/>
  <c r="AW266" i="5"/>
  <c r="CN651" i="5"/>
  <c r="BH651" i="5"/>
  <c r="CN576" i="5"/>
  <c r="BH576" i="5"/>
  <c r="BH291" i="5"/>
  <c r="CN291" i="5"/>
  <c r="CN185" i="5"/>
  <c r="BH185" i="5"/>
  <c r="CN40" i="5"/>
  <c r="BH40" i="5"/>
  <c r="CY932" i="5"/>
  <c r="BS932" i="5"/>
  <c r="CY85" i="5"/>
  <c r="BS85" i="5"/>
  <c r="AW951" i="5"/>
  <c r="CC951" i="5"/>
  <c r="AW986" i="5"/>
  <c r="CC986" i="5"/>
  <c r="CC701" i="5"/>
  <c r="AW701" i="5"/>
  <c r="AW714" i="5"/>
  <c r="CC714" i="5"/>
  <c r="AW453" i="5"/>
  <c r="CC453" i="5"/>
  <c r="CC377" i="5"/>
  <c r="AW377" i="5"/>
  <c r="CC115" i="5"/>
  <c r="AW115" i="5"/>
  <c r="CC187" i="5"/>
  <c r="AW187" i="5"/>
  <c r="CC22" i="5"/>
  <c r="AW22" i="5"/>
  <c r="CN727" i="5"/>
  <c r="BH727" i="5"/>
  <c r="CN661" i="5"/>
  <c r="BH661" i="5"/>
  <c r="BH564" i="5"/>
  <c r="CN564" i="5"/>
  <c r="BH251" i="5"/>
  <c r="CN251" i="5"/>
  <c r="CN226" i="5"/>
  <c r="BH226" i="5"/>
  <c r="BS234" i="5"/>
  <c r="CY234" i="5"/>
  <c r="CY103" i="5"/>
  <c r="BS103" i="5"/>
  <c r="AW892" i="5"/>
  <c r="CC892" i="5"/>
  <c r="AW755" i="5"/>
  <c r="CC755" i="5"/>
  <c r="AW548" i="5"/>
  <c r="CC548" i="5"/>
  <c r="AW439" i="5"/>
  <c r="CC439" i="5"/>
  <c r="CC379" i="5"/>
  <c r="AW379" i="5"/>
  <c r="CY120" i="5"/>
  <c r="BS120" i="5"/>
  <c r="BH878" i="5"/>
  <c r="CN878" i="5"/>
  <c r="CN643" i="5"/>
  <c r="BH643" i="5"/>
  <c r="CN512" i="5"/>
  <c r="BH512" i="5"/>
  <c r="BH325" i="5"/>
  <c r="CN325" i="5"/>
  <c r="BS549" i="5"/>
  <c r="CY549" i="5"/>
  <c r="AW815" i="5"/>
  <c r="CC815" i="5"/>
  <c r="CC697" i="5"/>
  <c r="AW697" i="5"/>
  <c r="CC594" i="5"/>
  <c r="AW594" i="5"/>
  <c r="CC365" i="5"/>
  <c r="AW365" i="5"/>
  <c r="CC111" i="5"/>
  <c r="AW111" i="5"/>
  <c r="CC74" i="5"/>
  <c r="AW74" i="5"/>
  <c r="CC21" i="5"/>
  <c r="AW21" i="5"/>
  <c r="CN1003" i="5"/>
  <c r="BH1003" i="5"/>
  <c r="BH762" i="5"/>
  <c r="CN762" i="5"/>
  <c r="BH414" i="5"/>
  <c r="CN414" i="5"/>
  <c r="CN278" i="5"/>
  <c r="BH278" i="5"/>
  <c r="CN201" i="5"/>
  <c r="BH201" i="5"/>
  <c r="CY982" i="5"/>
  <c r="BS982" i="5"/>
  <c r="BS821" i="5"/>
  <c r="CY821" i="5"/>
  <c r="BS657" i="5"/>
  <c r="CY657" i="5"/>
  <c r="CY533" i="5"/>
  <c r="BS533" i="5"/>
  <c r="BS369" i="5"/>
  <c r="CY369" i="5"/>
  <c r="CY286" i="5"/>
  <c r="BS286" i="5"/>
  <c r="CY213" i="5"/>
  <c r="BS213" i="5"/>
  <c r="CC671" i="5"/>
  <c r="AW671" i="5"/>
  <c r="CC191" i="5"/>
  <c r="AW191" i="5"/>
  <c r="CC23" i="5"/>
  <c r="AW23" i="5"/>
  <c r="CN785" i="5"/>
  <c r="BH785" i="5"/>
  <c r="CN684" i="5"/>
  <c r="BH684" i="5"/>
  <c r="BH388" i="5"/>
  <c r="CN388" i="5"/>
  <c r="CN214" i="5"/>
  <c r="BH214" i="5"/>
  <c r="CN154" i="5"/>
  <c r="BH154" i="5"/>
  <c r="BH186" i="5"/>
  <c r="CN186" i="5"/>
  <c r="CN86" i="5"/>
  <c r="BH86" i="5"/>
  <c r="BS871" i="5"/>
  <c r="CY871" i="5"/>
  <c r="BS791" i="5"/>
  <c r="CY791" i="5"/>
  <c r="BS415" i="5"/>
  <c r="CY415" i="5"/>
  <c r="CY272" i="5"/>
  <c r="BS272" i="5"/>
  <c r="CY136" i="5"/>
  <c r="BS136" i="5"/>
  <c r="AW669" i="5"/>
  <c r="CC669" i="5"/>
  <c r="AW706" i="5"/>
  <c r="CC706" i="5"/>
  <c r="CC542" i="5"/>
  <c r="AW542" i="5"/>
  <c r="CC284" i="5"/>
  <c r="AW284" i="5"/>
  <c r="CN964" i="5"/>
  <c r="BH964" i="5"/>
  <c r="BH531" i="5"/>
  <c r="CN531" i="5"/>
  <c r="BH419" i="5"/>
  <c r="CN419" i="5"/>
  <c r="BH168" i="5"/>
  <c r="CN168" i="5"/>
  <c r="CY756" i="5"/>
  <c r="BS756" i="5"/>
  <c r="BS638" i="5"/>
  <c r="CY638" i="5"/>
  <c r="CY529" i="5"/>
  <c r="BS529" i="5"/>
  <c r="BS365" i="5"/>
  <c r="CY365" i="5"/>
  <c r="CY348" i="5"/>
  <c r="BS348" i="5"/>
  <c r="CY285" i="5"/>
  <c r="BS285" i="5"/>
  <c r="CY110" i="5"/>
  <c r="BS110" i="5"/>
  <c r="AW977" i="5"/>
  <c r="CC977" i="5"/>
  <c r="AW643" i="5"/>
  <c r="CC643" i="5"/>
  <c r="AW326" i="5"/>
  <c r="CC326" i="5"/>
  <c r="CC81" i="5"/>
  <c r="AW81" i="5"/>
  <c r="AW56" i="5"/>
  <c r="CC56" i="5"/>
  <c r="BH995" i="5"/>
  <c r="CN995" i="5"/>
  <c r="CN722" i="5"/>
  <c r="BH722" i="5"/>
  <c r="BH429" i="5"/>
  <c r="CN429" i="5"/>
  <c r="CN243" i="5"/>
  <c r="BH243" i="5"/>
  <c r="BH188" i="5"/>
  <c r="CN188" i="5"/>
  <c r="CY891" i="5"/>
  <c r="BS891" i="5"/>
  <c r="CY754" i="5"/>
  <c r="BS754" i="5"/>
  <c r="CY363" i="5"/>
  <c r="BS363" i="5"/>
  <c r="BS267" i="5"/>
  <c r="CY267" i="5"/>
  <c r="CC867" i="5"/>
  <c r="AW867" i="5"/>
  <c r="CC831" i="5"/>
  <c r="AW831" i="5"/>
  <c r="CC586" i="5"/>
  <c r="AW586" i="5"/>
  <c r="AW484" i="5"/>
  <c r="CC484" i="5"/>
  <c r="CC367" i="5"/>
  <c r="AW367" i="5"/>
  <c r="AW132" i="5"/>
  <c r="CC132" i="5"/>
  <c r="AW58" i="5"/>
  <c r="CC58" i="5"/>
  <c r="CN578" i="5"/>
  <c r="BH578" i="5"/>
  <c r="BH425" i="5"/>
  <c r="CN425" i="5"/>
  <c r="BH417" i="5"/>
  <c r="CN417" i="5"/>
  <c r="CN279" i="5"/>
  <c r="BH279" i="5"/>
  <c r="BS452" i="5"/>
  <c r="CY452" i="5"/>
  <c r="BS277" i="5"/>
  <c r="CY277" i="5"/>
  <c r="BS359" i="5"/>
  <c r="CY359" i="5"/>
  <c r="BS42" i="5"/>
  <c r="CY42" i="5"/>
  <c r="AW758" i="5"/>
  <c r="CC758" i="5"/>
  <c r="AW511" i="5"/>
  <c r="CC511" i="5"/>
  <c r="AW451" i="5"/>
  <c r="CC451" i="5"/>
  <c r="CC313" i="5"/>
  <c r="AW313" i="5"/>
  <c r="CC218" i="5"/>
  <c r="AW218" i="5"/>
  <c r="CY132" i="5"/>
  <c r="BS132" i="5"/>
  <c r="CN620" i="5"/>
  <c r="BH620" i="5"/>
  <c r="BH483" i="5"/>
  <c r="CN483" i="5"/>
  <c r="BH399" i="5"/>
  <c r="CN399" i="5"/>
  <c r="BH293" i="5"/>
  <c r="CN293" i="5"/>
  <c r="CN109" i="5"/>
  <c r="BH109" i="5"/>
  <c r="CN81" i="5"/>
  <c r="BH81" i="5"/>
  <c r="CY956" i="5"/>
  <c r="BS956" i="5"/>
  <c r="BS835" i="5"/>
  <c r="CY835" i="5"/>
  <c r="BS456" i="5"/>
  <c r="CY456" i="5"/>
  <c r="CY174" i="5"/>
  <c r="BS174" i="5"/>
  <c r="CN101" i="5"/>
  <c r="BH101" i="5"/>
  <c r="CY86" i="5"/>
  <c r="BS86" i="5"/>
  <c r="CN496" i="5"/>
  <c r="BH496" i="5"/>
  <c r="BS561" i="5"/>
  <c r="CY561" i="5"/>
  <c r="CY73" i="5"/>
  <c r="BS73" i="5"/>
  <c r="CN518" i="5"/>
  <c r="BH518" i="5"/>
  <c r="AW498" i="5"/>
  <c r="CC498" i="5"/>
  <c r="BH782" i="5"/>
  <c r="CN782" i="5"/>
  <c r="AW790" i="5"/>
  <c r="CC790" i="5"/>
  <c r="CN921" i="5"/>
  <c r="BH921" i="5"/>
  <c r="CY670" i="5"/>
  <c r="BS670" i="5"/>
  <c r="BS862" i="5"/>
  <c r="CY862" i="5"/>
  <c r="AW518" i="5"/>
  <c r="CC518" i="5"/>
  <c r="AW603" i="5"/>
  <c r="CC603" i="5"/>
  <c r="BH670" i="5"/>
  <c r="CN670" i="5"/>
  <c r="BS892" i="5"/>
  <c r="CY892" i="5"/>
  <c r="CY976" i="5"/>
  <c r="BS976" i="5"/>
  <c r="BH603" i="5"/>
  <c r="CN603" i="5"/>
  <c r="BH743" i="5"/>
  <c r="CN743" i="5"/>
  <c r="CC941" i="5"/>
  <c r="AW941" i="5"/>
  <c r="BS214" i="5"/>
  <c r="CY214" i="5"/>
  <c r="CN356" i="5"/>
  <c r="BH356" i="5"/>
  <c r="BH502" i="5"/>
  <c r="CN502" i="5"/>
  <c r="CY521" i="5"/>
  <c r="BS521" i="5"/>
  <c r="BS632" i="5"/>
  <c r="CY632" i="5"/>
  <c r="CN681" i="5"/>
  <c r="BH681" i="5"/>
  <c r="BH802" i="5"/>
  <c r="CN802" i="5"/>
  <c r="CC345" i="5"/>
  <c r="AW345" i="5"/>
  <c r="CN466" i="5"/>
  <c r="BH466" i="5"/>
  <c r="AW591" i="5"/>
  <c r="CC591" i="5"/>
  <c r="BH662" i="5"/>
  <c r="CN662" i="5"/>
  <c r="BS723" i="5"/>
  <c r="CY723" i="5"/>
  <c r="CN812" i="5"/>
  <c r="BH812" i="5"/>
  <c r="BS804" i="5"/>
  <c r="CY804" i="5"/>
  <c r="AW915" i="5"/>
  <c r="CC915" i="5"/>
  <c r="BS579" i="5"/>
  <c r="CY579" i="5"/>
  <c r="CY662" i="5"/>
  <c r="BS662" i="5"/>
  <c r="CY761" i="5"/>
  <c r="BS761" i="5"/>
  <c r="BH768" i="5"/>
  <c r="CN768" i="5"/>
  <c r="BS945" i="5"/>
  <c r="CY945" i="5"/>
  <c r="BS896" i="5"/>
  <c r="CY896" i="5"/>
  <c r="AW1000" i="5"/>
  <c r="CC1000" i="5"/>
  <c r="BH949" i="5"/>
  <c r="CN949" i="5"/>
  <c r="AW206" i="5"/>
  <c r="CC206" i="5"/>
  <c r="CC335" i="5"/>
  <c r="AW335" i="5"/>
  <c r="BS475" i="5"/>
  <c r="CY475" i="5"/>
  <c r="BH747" i="5"/>
  <c r="CN747" i="5"/>
  <c r="BH755" i="5"/>
  <c r="CN755" i="5"/>
  <c r="AW848" i="5"/>
  <c r="CC848" i="5"/>
  <c r="BS786" i="5"/>
  <c r="CY786" i="5"/>
  <c r="BS745" i="5"/>
  <c r="CY745" i="5"/>
  <c r="BS55" i="5"/>
  <c r="CY55" i="5"/>
  <c r="CC254" i="5"/>
  <c r="AW254" i="5"/>
  <c r="AW583" i="5"/>
  <c r="CC583" i="5"/>
  <c r="AW99" i="5"/>
  <c r="CC99" i="5"/>
  <c r="CC248" i="5"/>
  <c r="AW248" i="5"/>
  <c r="CN679" i="5"/>
  <c r="BH679" i="5"/>
  <c r="AW95" i="5"/>
  <c r="CC95" i="5"/>
  <c r="CC351" i="5"/>
  <c r="AW351" i="5"/>
  <c r="AW493" i="5"/>
  <c r="CC493" i="5"/>
  <c r="BH504" i="5"/>
  <c r="CN504" i="5"/>
  <c r="CY627" i="5"/>
  <c r="BS627" i="5"/>
  <c r="BS581" i="5"/>
  <c r="CY581" i="5"/>
  <c r="BS679" i="5"/>
  <c r="CY679" i="5"/>
  <c r="BH764" i="5"/>
  <c r="CN764" i="5"/>
  <c r="AW772" i="5"/>
  <c r="CC772" i="5"/>
  <c r="BS888" i="5"/>
  <c r="CY888" i="5"/>
  <c r="CN294" i="5"/>
  <c r="BH294" i="5"/>
  <c r="BS713" i="5"/>
  <c r="CY713" i="5"/>
  <c r="AW766" i="5"/>
  <c r="CC766" i="5"/>
  <c r="AW836" i="5"/>
  <c r="CC836" i="5"/>
  <c r="AW778" i="5"/>
  <c r="CC778" i="5"/>
  <c r="CC933" i="5"/>
  <c r="AW933" i="5"/>
  <c r="G45" i="3" l="1"/>
  <c r="F49" i="3"/>
  <c r="F47" i="3"/>
  <c r="E50" i="3"/>
  <c r="E52" i="3" s="1"/>
  <c r="C16" i="3"/>
  <c r="BI273" i="5"/>
  <c r="CO273" i="5"/>
  <c r="BT929" i="5"/>
  <c r="CZ929" i="5"/>
  <c r="BI792" i="5"/>
  <c r="CO792" i="5"/>
  <c r="BT329" i="5"/>
  <c r="CZ329" i="5"/>
  <c r="CZ946" i="5"/>
  <c r="BT946" i="5"/>
  <c r="AX822" i="5"/>
  <c r="CD822" i="5"/>
  <c r="BI945" i="5"/>
  <c r="CO945" i="5"/>
  <c r="BT820" i="5"/>
  <c r="CZ820" i="5"/>
  <c r="AX911" i="5"/>
  <c r="CD911" i="5"/>
  <c r="BT782" i="5"/>
  <c r="CZ782" i="5"/>
  <c r="BI774" i="5"/>
  <c r="CO774" i="5"/>
  <c r="CD323" i="5"/>
  <c r="AX323" i="5"/>
  <c r="CO246" i="5"/>
  <c r="BI246" i="5"/>
  <c r="CZ687" i="5"/>
  <c r="BT687" i="5"/>
  <c r="BT387" i="5"/>
  <c r="CZ387" i="5"/>
  <c r="CD83" i="5"/>
  <c r="AX83" i="5"/>
  <c r="CO412" i="5"/>
  <c r="BI412" i="5"/>
  <c r="BI702" i="5"/>
  <c r="CO702" i="5"/>
  <c r="AX146" i="5"/>
  <c r="CD146" i="5"/>
  <c r="AX449" i="5"/>
  <c r="CD449" i="5"/>
  <c r="BT429" i="5"/>
  <c r="CZ429" i="5"/>
  <c r="CO265" i="5"/>
  <c r="BI265" i="5"/>
  <c r="CZ121" i="5"/>
  <c r="BT121" i="5"/>
  <c r="AX910" i="5"/>
  <c r="CD910" i="5"/>
  <c r="BT381" i="5"/>
  <c r="CZ381" i="5"/>
  <c r="CD97" i="5"/>
  <c r="AX97" i="5"/>
  <c r="CD809" i="5"/>
  <c r="AX809" i="5"/>
  <c r="CZ913" i="5"/>
  <c r="BT913" i="5"/>
  <c r="BI530" i="5"/>
  <c r="CO530" i="5"/>
  <c r="BI896" i="5"/>
  <c r="CO896" i="5"/>
  <c r="BI152" i="5"/>
  <c r="CO152" i="5"/>
  <c r="AX342" i="5"/>
  <c r="CD342" i="5"/>
  <c r="CD938" i="5"/>
  <c r="AX938" i="5"/>
  <c r="CZ693" i="5"/>
  <c r="BT693" i="5"/>
  <c r="CD101" i="5"/>
  <c r="AX101" i="5"/>
  <c r="AX615" i="5"/>
  <c r="CD615" i="5"/>
  <c r="BT299" i="5"/>
  <c r="CZ299" i="5"/>
  <c r="BI196" i="5"/>
  <c r="CO196" i="5"/>
  <c r="CD491" i="5"/>
  <c r="AX491" i="5"/>
  <c r="CO250" i="5"/>
  <c r="BI250" i="5"/>
  <c r="AX720" i="5"/>
  <c r="CD720" i="5"/>
  <c r="CO37" i="5"/>
  <c r="BI37" i="5"/>
  <c r="CO465" i="5"/>
  <c r="BI465" i="5"/>
  <c r="BT210" i="5"/>
  <c r="CZ210" i="5"/>
  <c r="CD473" i="5"/>
  <c r="AX473" i="5"/>
  <c r="BT589" i="5"/>
  <c r="CZ589" i="5"/>
  <c r="BT1000" i="5"/>
  <c r="CZ1000" i="5"/>
  <c r="AX991" i="5"/>
  <c r="CD991" i="5"/>
  <c r="BT953" i="5"/>
  <c r="CZ953" i="5"/>
  <c r="AX625" i="5"/>
  <c r="CD625" i="5"/>
  <c r="AX587" i="5"/>
  <c r="CD587" i="5"/>
  <c r="BI353" i="5"/>
  <c r="CO353" i="5"/>
  <c r="CD203" i="5"/>
  <c r="AX203" i="5"/>
  <c r="CD235" i="5"/>
  <c r="AX235" i="5"/>
  <c r="CO472" i="5"/>
  <c r="BI472" i="5"/>
  <c r="CD719" i="5"/>
  <c r="AX719" i="5"/>
  <c r="CD98" i="5"/>
  <c r="AX98" i="5"/>
  <c r="CO582" i="5"/>
  <c r="BI582" i="5"/>
  <c r="AX163" i="5"/>
  <c r="CD163" i="5"/>
  <c r="BT741" i="5"/>
  <c r="CZ741" i="5"/>
  <c r="CD422" i="5"/>
  <c r="AX422" i="5"/>
  <c r="BT886" i="5"/>
  <c r="CZ886" i="5"/>
  <c r="CD145" i="5"/>
  <c r="AX145" i="5"/>
  <c r="CZ611" i="5"/>
  <c r="BT611" i="5"/>
  <c r="CO284" i="5"/>
  <c r="BI284" i="5"/>
  <c r="CO169" i="5"/>
  <c r="BI169" i="5"/>
  <c r="CZ176" i="5"/>
  <c r="BT176" i="5"/>
  <c r="CZ164" i="5"/>
  <c r="BT164" i="5"/>
  <c r="AX415" i="5"/>
  <c r="CD415" i="5"/>
  <c r="AX431" i="5"/>
  <c r="CD431" i="5"/>
  <c r="CZ107" i="5"/>
  <c r="BT107" i="5"/>
  <c r="BI464" i="5"/>
  <c r="CO464" i="5"/>
  <c r="AX646" i="5"/>
  <c r="CD646" i="5"/>
  <c r="CO98" i="5"/>
  <c r="BI98" i="5"/>
  <c r="CO944" i="5"/>
  <c r="BI944" i="5"/>
  <c r="AX299" i="5"/>
  <c r="CD299" i="5"/>
  <c r="AX147" i="5"/>
  <c r="CD147" i="5"/>
  <c r="BI994" i="5"/>
  <c r="CO994" i="5"/>
  <c r="CO27" i="5"/>
  <c r="BI27" i="5"/>
  <c r="BI866" i="5"/>
  <c r="CO866" i="5"/>
  <c r="AX742" i="5"/>
  <c r="CD742" i="5"/>
  <c r="BI520" i="5"/>
  <c r="CO520" i="5"/>
  <c r="CD524" i="5"/>
  <c r="AX524" i="5"/>
  <c r="BT351" i="5"/>
  <c r="CZ351" i="5"/>
  <c r="BI729" i="5"/>
  <c r="CO729" i="5"/>
  <c r="AX593" i="5"/>
  <c r="CD593" i="5"/>
  <c r="BI656" i="5"/>
  <c r="CO656" i="5"/>
  <c r="CO573" i="5"/>
  <c r="BI573" i="5"/>
  <c r="AX903" i="5"/>
  <c r="CD903" i="5"/>
  <c r="BT792" i="5"/>
  <c r="CZ792" i="5"/>
  <c r="CD745" i="5"/>
  <c r="AX745" i="5"/>
  <c r="CP108" i="5"/>
  <c r="BJ108" i="5"/>
  <c r="BT353" i="5"/>
  <c r="CZ353" i="5"/>
  <c r="CD526" i="5"/>
  <c r="AX526" i="5"/>
  <c r="BT370" i="5"/>
  <c r="CZ370" i="5"/>
  <c r="AX612" i="5"/>
  <c r="CD612" i="5"/>
  <c r="BT684" i="5"/>
  <c r="CZ684" i="5"/>
  <c r="CD349" i="5"/>
  <c r="AX349" i="5"/>
  <c r="BT43" i="5"/>
  <c r="CZ43" i="5"/>
  <c r="CZ324" i="5"/>
  <c r="BT324" i="5"/>
  <c r="CO249" i="5"/>
  <c r="BI249" i="5"/>
  <c r="BT405" i="5"/>
  <c r="CZ405" i="5"/>
  <c r="BI751" i="5"/>
  <c r="CO751" i="5"/>
  <c r="BI517" i="5"/>
  <c r="CO517" i="5"/>
  <c r="CD494" i="5"/>
  <c r="AX494" i="5"/>
  <c r="CO382" i="5"/>
  <c r="BI382" i="5"/>
  <c r="AX978" i="5"/>
  <c r="CD978" i="5"/>
  <c r="BT678" i="5"/>
  <c r="CZ678" i="5"/>
  <c r="BI470" i="5"/>
  <c r="CO470" i="5"/>
  <c r="CD950" i="5"/>
  <c r="AX950" i="5"/>
  <c r="CO218" i="5"/>
  <c r="BI218" i="5"/>
  <c r="CD259" i="5"/>
  <c r="AX259" i="5"/>
  <c r="AX894" i="5"/>
  <c r="CD894" i="5"/>
  <c r="BT341" i="5"/>
  <c r="CZ341" i="5"/>
  <c r="CZ963" i="5"/>
  <c r="BT963" i="5"/>
  <c r="AX617" i="5"/>
  <c r="CD617" i="5"/>
  <c r="BI796" i="5"/>
  <c r="CO796" i="5"/>
  <c r="BI599" i="5"/>
  <c r="CO599" i="5"/>
  <c r="BI798" i="5"/>
  <c r="CO798" i="5"/>
  <c r="CD455" i="5"/>
  <c r="AX455" i="5"/>
  <c r="CD522" i="5"/>
  <c r="AX522" i="5"/>
  <c r="CD952" i="5"/>
  <c r="AX952" i="5"/>
  <c r="BT928" i="5"/>
  <c r="CZ928" i="5"/>
  <c r="CO55" i="5"/>
  <c r="BI55" i="5"/>
  <c r="AX337" i="5"/>
  <c r="CD337" i="5"/>
  <c r="BT851" i="5"/>
  <c r="CZ851" i="5"/>
  <c r="BI730" i="5"/>
  <c r="CO730" i="5"/>
  <c r="CO88" i="5"/>
  <c r="BI88" i="5"/>
  <c r="CO43" i="5"/>
  <c r="BI43" i="5"/>
  <c r="AX136" i="5"/>
  <c r="CD136" i="5"/>
  <c r="CO548" i="5"/>
  <c r="BI548" i="5"/>
  <c r="CO860" i="5"/>
  <c r="BI860" i="5"/>
  <c r="CZ665" i="5"/>
  <c r="BT665" i="5"/>
  <c r="BT924" i="5"/>
  <c r="CZ924" i="5"/>
  <c r="BT244" i="5"/>
  <c r="CZ244" i="5"/>
  <c r="CD639" i="5"/>
  <c r="AX639" i="5"/>
  <c r="BT828" i="5"/>
  <c r="CZ828" i="5"/>
  <c r="CZ630" i="5"/>
  <c r="BT630" i="5"/>
  <c r="CZ239" i="5"/>
  <c r="BT239" i="5"/>
  <c r="CD64" i="5"/>
  <c r="AX64" i="5"/>
  <c r="CZ614" i="5"/>
  <c r="BT614" i="5"/>
  <c r="CZ74" i="5"/>
  <c r="BT74" i="5"/>
  <c r="CD752" i="5"/>
  <c r="AX752" i="5"/>
  <c r="CZ68" i="5"/>
  <c r="BT68" i="5"/>
  <c r="BI894" i="5"/>
  <c r="CO894" i="5"/>
  <c r="CO416" i="5"/>
  <c r="BI416" i="5"/>
  <c r="BT466" i="5"/>
  <c r="CZ466" i="5"/>
  <c r="CZ292" i="5"/>
  <c r="BT292" i="5"/>
  <c r="CO213" i="5"/>
  <c r="BI213" i="5"/>
  <c r="AX434" i="5"/>
  <c r="CD434" i="5"/>
  <c r="BT130" i="5"/>
  <c r="CZ130" i="5"/>
  <c r="BI626" i="5"/>
  <c r="CO626" i="5"/>
  <c r="CO705" i="5"/>
  <c r="BI705" i="5"/>
  <c r="AX650" i="5"/>
  <c r="CD650" i="5"/>
  <c r="BI150" i="5"/>
  <c r="CO150" i="5"/>
  <c r="AX170" i="5"/>
  <c r="CD170" i="5"/>
  <c r="BI714" i="5"/>
  <c r="CO714" i="5"/>
  <c r="CZ994" i="5"/>
  <c r="BT994" i="5"/>
  <c r="CD215" i="5"/>
  <c r="AX215" i="5"/>
  <c r="CO613" i="5"/>
  <c r="BI613" i="5"/>
  <c r="BI211" i="5"/>
  <c r="CO211" i="5"/>
  <c r="BT482" i="5"/>
  <c r="CZ482" i="5"/>
  <c r="AX648" i="5"/>
  <c r="CD648" i="5"/>
  <c r="CO371" i="5"/>
  <c r="BI371" i="5"/>
  <c r="BT759" i="5"/>
  <c r="CZ759" i="5"/>
  <c r="CZ31" i="5"/>
  <c r="BT31" i="5"/>
  <c r="CZ44" i="5"/>
  <c r="BT44" i="5"/>
  <c r="CD66" i="5"/>
  <c r="AX66" i="5"/>
  <c r="BT268" i="5"/>
  <c r="CZ268" i="5"/>
  <c r="BI162" i="5"/>
  <c r="CO162" i="5"/>
  <c r="CZ155" i="5"/>
  <c r="BT155" i="5"/>
  <c r="BI126" i="5"/>
  <c r="CO126" i="5"/>
  <c r="AX96" i="5"/>
  <c r="CD96" i="5"/>
  <c r="AX981" i="5"/>
  <c r="CD981" i="5"/>
  <c r="CD59" i="5"/>
  <c r="AX59" i="5"/>
  <c r="CD873" i="5"/>
  <c r="AX873" i="5"/>
  <c r="CO929" i="5"/>
  <c r="BI929" i="5"/>
  <c r="AX855" i="5"/>
  <c r="CD855" i="5"/>
  <c r="CZ787" i="5"/>
  <c r="BT787" i="5"/>
  <c r="BT753" i="5"/>
  <c r="CZ753" i="5"/>
  <c r="CO65" i="5"/>
  <c r="BI65" i="5"/>
  <c r="CZ893" i="5"/>
  <c r="BT893" i="5"/>
  <c r="BT528" i="5"/>
  <c r="CZ528" i="5"/>
  <c r="BI837" i="5"/>
  <c r="CO837" i="5"/>
  <c r="BI477" i="5"/>
  <c r="CO477" i="5"/>
  <c r="BI922" i="5"/>
  <c r="CO922" i="5"/>
  <c r="BT194" i="5"/>
  <c r="CZ194" i="5"/>
  <c r="BI586" i="5"/>
  <c r="CO586" i="5"/>
  <c r="CO615" i="5"/>
  <c r="BI615" i="5"/>
  <c r="BT658" i="5"/>
  <c r="CZ658" i="5"/>
  <c r="AX381" i="5"/>
  <c r="CD381" i="5"/>
  <c r="AX232" i="5"/>
  <c r="CD232" i="5"/>
  <c r="CO740" i="5"/>
  <c r="BI740" i="5"/>
  <c r="CD306" i="5"/>
  <c r="AX306" i="5"/>
  <c r="BT316" i="5"/>
  <c r="CZ316" i="5"/>
  <c r="CD927" i="5"/>
  <c r="AX927" i="5"/>
  <c r="CO459" i="5"/>
  <c r="BI459" i="5"/>
  <c r="AX714" i="5"/>
  <c r="CD714" i="5"/>
  <c r="CZ641" i="5"/>
  <c r="BT641" i="5"/>
  <c r="CO274" i="5"/>
  <c r="BI274" i="5"/>
  <c r="CO834" i="5"/>
  <c r="BI834" i="5"/>
  <c r="CD805" i="5"/>
  <c r="AX805" i="5"/>
  <c r="CO240" i="5"/>
  <c r="BI240" i="5"/>
  <c r="CD983" i="5"/>
  <c r="AX983" i="5"/>
  <c r="CZ730" i="5"/>
  <c r="BT730" i="5"/>
  <c r="CD17" i="5"/>
  <c r="AX17" i="5"/>
  <c r="BT507" i="5"/>
  <c r="CZ507" i="5"/>
  <c r="CD813" i="5"/>
  <c r="AX813" i="5"/>
  <c r="CO102" i="5"/>
  <c r="BI102" i="5"/>
  <c r="CO682" i="5"/>
  <c r="BI682" i="5"/>
  <c r="CO94" i="5"/>
  <c r="BI94" i="5"/>
  <c r="CD179" i="5"/>
  <c r="AX179" i="5"/>
  <c r="AX563" i="5"/>
  <c r="CD563" i="5"/>
  <c r="AX356" i="5"/>
  <c r="CD356" i="5"/>
  <c r="BI355" i="5"/>
  <c r="CO355" i="5"/>
  <c r="AX906" i="5"/>
  <c r="CD906" i="5"/>
  <c r="BT404" i="5"/>
  <c r="CZ404" i="5"/>
  <c r="CO396" i="5"/>
  <c r="BI396" i="5"/>
  <c r="BT238" i="5"/>
  <c r="CZ238" i="5"/>
  <c r="CO618" i="5"/>
  <c r="BI618" i="5"/>
  <c r="CD1013" i="5"/>
  <c r="AX1013" i="5"/>
  <c r="CO129" i="5"/>
  <c r="BI129" i="5"/>
  <c r="CO462" i="5"/>
  <c r="BI462" i="5"/>
  <c r="AX287" i="5"/>
  <c r="CD287" i="5"/>
  <c r="BI1008" i="5"/>
  <c r="CO1008" i="5"/>
  <c r="BT739" i="5"/>
  <c r="CZ739" i="5"/>
  <c r="BT737" i="5"/>
  <c r="CZ737" i="5"/>
  <c r="BI917" i="5"/>
  <c r="CO917" i="5"/>
  <c r="CO947" i="5"/>
  <c r="BI947" i="5"/>
  <c r="CD125" i="5"/>
  <c r="AX125" i="5"/>
  <c r="BT378" i="5"/>
  <c r="CZ378" i="5"/>
  <c r="CZ177" i="5"/>
  <c r="BT177" i="5"/>
  <c r="AX102" i="5"/>
  <c r="CD102" i="5"/>
  <c r="AX634" i="5"/>
  <c r="CD634" i="5"/>
  <c r="CO899" i="5"/>
  <c r="BI899" i="5"/>
  <c r="CD949" i="5"/>
  <c r="AX949" i="5"/>
  <c r="AX229" i="5"/>
  <c r="CD229" i="5"/>
  <c r="CO131" i="5"/>
  <c r="BI131" i="5"/>
  <c r="BT406" i="5"/>
  <c r="CZ406" i="5"/>
  <c r="BI497" i="5"/>
  <c r="CO497" i="5"/>
  <c r="CD553" i="5"/>
  <c r="AX553" i="5"/>
  <c r="BT319" i="5"/>
  <c r="CZ319" i="5"/>
  <c r="CO377" i="5"/>
  <c r="BI377" i="5"/>
  <c r="AX282" i="5"/>
  <c r="CD282" i="5"/>
  <c r="CZ559" i="5"/>
  <c r="BT559" i="5"/>
  <c r="CO979" i="5"/>
  <c r="BI979" i="5"/>
  <c r="BT749" i="5"/>
  <c r="CZ749" i="5"/>
  <c r="CO672" i="5"/>
  <c r="BI672" i="5"/>
  <c r="CZ479" i="5"/>
  <c r="BT479" i="5"/>
  <c r="CZ848" i="5"/>
  <c r="BT848" i="5"/>
  <c r="CD373" i="5"/>
  <c r="AX373" i="5"/>
  <c r="CO145" i="5"/>
  <c r="BI145" i="5"/>
  <c r="CD609" i="5"/>
  <c r="AX609" i="5"/>
  <c r="AX875" i="5"/>
  <c r="CD875" i="5"/>
  <c r="CO352" i="5"/>
  <c r="BI352" i="5"/>
  <c r="CD476" i="5"/>
  <c r="AX476" i="5"/>
  <c r="BT612" i="5"/>
  <c r="CZ612" i="5"/>
  <c r="CZ922" i="5"/>
  <c r="BT922" i="5"/>
  <c r="CO697" i="5"/>
  <c r="BI697" i="5"/>
  <c r="AX295" i="5"/>
  <c r="CD295" i="5"/>
  <c r="CD403" i="5"/>
  <c r="AX403" i="5"/>
  <c r="BI241" i="5"/>
  <c r="CO241" i="5"/>
  <c r="CD385" i="5"/>
  <c r="AX385" i="5"/>
  <c r="CZ728" i="5"/>
  <c r="BT728" i="5"/>
  <c r="BT360" i="5"/>
  <c r="CZ360" i="5"/>
  <c r="CO931" i="5"/>
  <c r="BI931" i="5"/>
  <c r="CO813" i="5"/>
  <c r="BI813" i="5"/>
  <c r="CD73" i="5"/>
  <c r="AX73" i="5"/>
  <c r="CO713" i="5"/>
  <c r="BI713" i="5"/>
  <c r="CO432" i="5"/>
  <c r="BI432" i="5"/>
  <c r="CD773" i="5"/>
  <c r="AX773" i="5"/>
  <c r="CD67" i="5"/>
  <c r="AX67" i="5"/>
  <c r="BI934" i="5"/>
  <c r="CO934" i="5"/>
  <c r="BT102" i="5"/>
  <c r="CZ102" i="5"/>
  <c r="CO973" i="5"/>
  <c r="BI973" i="5"/>
  <c r="BI287" i="5"/>
  <c r="CO287" i="5"/>
  <c r="CZ91" i="5"/>
  <c r="BT91" i="5"/>
  <c r="CO728" i="5"/>
  <c r="BI728" i="5"/>
  <c r="CD924" i="5"/>
  <c r="AX924" i="5"/>
  <c r="BI322" i="5"/>
  <c r="CO322" i="5"/>
  <c r="BT106" i="5"/>
  <c r="CZ106" i="5"/>
  <c r="BT144" i="5"/>
  <c r="CZ144" i="5"/>
  <c r="BT112" i="5"/>
  <c r="CZ112" i="5"/>
  <c r="AX702" i="5"/>
  <c r="CD702" i="5"/>
  <c r="AX243" i="5"/>
  <c r="CD243" i="5"/>
  <c r="AX277" i="5"/>
  <c r="CD277" i="5"/>
  <c r="BT168" i="5"/>
  <c r="CZ168" i="5"/>
  <c r="AX738" i="5"/>
  <c r="CD738" i="5"/>
  <c r="BT312" i="5"/>
  <c r="CZ312" i="5"/>
  <c r="BT898" i="5"/>
  <c r="CZ898" i="5"/>
  <c r="CO482" i="5"/>
  <c r="BI482" i="5"/>
  <c r="BT864" i="5"/>
  <c r="CZ864" i="5"/>
  <c r="CO121" i="5"/>
  <c r="BI121" i="5"/>
  <c r="CO480" i="5"/>
  <c r="BI480" i="5"/>
  <c r="CO912" i="5"/>
  <c r="BI912" i="5"/>
  <c r="BI830" i="5"/>
  <c r="CO830" i="5"/>
  <c r="BT505" i="5"/>
  <c r="CZ505" i="5"/>
  <c r="CZ300" i="5"/>
  <c r="BT300" i="5"/>
  <c r="CO553" i="5"/>
  <c r="BI553" i="5"/>
  <c r="CD560" i="5"/>
  <c r="AX560" i="5"/>
  <c r="CZ653" i="5"/>
  <c r="BT653" i="5"/>
  <c r="AX226" i="5"/>
  <c r="CD226" i="5"/>
  <c r="CO857" i="5"/>
  <c r="BI857" i="5"/>
  <c r="BI85" i="5"/>
  <c r="CO85" i="5"/>
  <c r="AX272" i="5"/>
  <c r="CD272" i="5"/>
  <c r="BT492" i="5"/>
  <c r="CZ492" i="5"/>
  <c r="CD268" i="5"/>
  <c r="AX268" i="5"/>
  <c r="AX416" i="5"/>
  <c r="CD416" i="5"/>
  <c r="CZ498" i="5"/>
  <c r="BT498" i="5"/>
  <c r="AX93" i="5"/>
  <c r="CD93" i="5"/>
  <c r="BT23" i="5"/>
  <c r="CZ23" i="5"/>
  <c r="CO299" i="5"/>
  <c r="BI299" i="5"/>
  <c r="AX271" i="5"/>
  <c r="CD271" i="5"/>
  <c r="BT403" i="5"/>
  <c r="CZ403" i="5"/>
  <c r="CZ330" i="5"/>
  <c r="BT330" i="5"/>
  <c r="AX886" i="5"/>
  <c r="CD886" i="5"/>
  <c r="BI996" i="5"/>
  <c r="CO996" i="5"/>
  <c r="CZ468" i="5"/>
  <c r="BT468" i="5"/>
  <c r="BI749" i="5"/>
  <c r="CO749" i="5"/>
  <c r="BI924" i="5"/>
  <c r="CO924" i="5"/>
  <c r="AX216" i="5"/>
  <c r="CD216" i="5"/>
  <c r="CZ1011" i="5"/>
  <c r="BT1011" i="5"/>
  <c r="BI820" i="5"/>
  <c r="CO820" i="5"/>
  <c r="CO542" i="5"/>
  <c r="BI542" i="5"/>
  <c r="AX456" i="5"/>
  <c r="CD456" i="5"/>
  <c r="BT556" i="5"/>
  <c r="CZ556" i="5"/>
  <c r="CD460" i="5"/>
  <c r="AX460" i="5"/>
  <c r="CZ675" i="5"/>
  <c r="BT675" i="5"/>
  <c r="CD28" i="5"/>
  <c r="AX28" i="5"/>
  <c r="CO370" i="5"/>
  <c r="BI370" i="5"/>
  <c r="CZ97" i="5"/>
  <c r="BT97" i="5"/>
  <c r="BI558" i="5"/>
  <c r="CO558" i="5"/>
  <c r="BT518" i="5"/>
  <c r="CZ518" i="5"/>
  <c r="AX627" i="5"/>
  <c r="CD627" i="5"/>
  <c r="CZ149" i="5"/>
  <c r="BT149" i="5"/>
  <c r="BT788" i="5"/>
  <c r="CZ788" i="5"/>
  <c r="AX917" i="5"/>
  <c r="CD917" i="5"/>
  <c r="BT407" i="5"/>
  <c r="CZ407" i="5"/>
  <c r="CZ361" i="5"/>
  <c r="BT361" i="5"/>
  <c r="BI892" i="5"/>
  <c r="CO892" i="5"/>
  <c r="AX936" i="5"/>
  <c r="CD936" i="5"/>
  <c r="AX900" i="5"/>
  <c r="CD900" i="5"/>
  <c r="BT230" i="5"/>
  <c r="CZ230" i="5"/>
  <c r="BT471" i="5"/>
  <c r="CZ471" i="5"/>
  <c r="BT397" i="5"/>
  <c r="CZ397" i="5"/>
  <c r="CO420" i="5"/>
  <c r="BI420" i="5"/>
  <c r="CO374" i="5"/>
  <c r="BI374" i="5"/>
  <c r="AX820" i="5"/>
  <c r="CD820" i="5"/>
  <c r="BI759" i="5"/>
  <c r="CO759" i="5"/>
  <c r="CZ596" i="5"/>
  <c r="BT596" i="5"/>
  <c r="AX204" i="5"/>
  <c r="CD204" i="5"/>
  <c r="AX710" i="5"/>
  <c r="CD710" i="5"/>
  <c r="AX366" i="5"/>
  <c r="CD366" i="5"/>
  <c r="CZ232" i="5"/>
  <c r="BT232" i="5"/>
  <c r="BI525" i="5"/>
  <c r="CO525" i="5"/>
  <c r="AX728" i="5"/>
  <c r="CD728" i="5"/>
  <c r="BT553" i="5"/>
  <c r="CZ553" i="5"/>
  <c r="CO876" i="5"/>
  <c r="BI876" i="5"/>
  <c r="AX528" i="5"/>
  <c r="CD528" i="5"/>
  <c r="CO391" i="5"/>
  <c r="BI391" i="5"/>
  <c r="BT337" i="5"/>
  <c r="CZ337" i="5"/>
  <c r="CZ713" i="5"/>
  <c r="BT713" i="5"/>
  <c r="BT745" i="5"/>
  <c r="CZ745" i="5"/>
  <c r="BI768" i="5"/>
  <c r="CO768" i="5"/>
  <c r="BI802" i="5"/>
  <c r="CO802" i="5"/>
  <c r="CZ214" i="5"/>
  <c r="BT214" i="5"/>
  <c r="BI670" i="5"/>
  <c r="CO670" i="5"/>
  <c r="AX790" i="5"/>
  <c r="CD790" i="5"/>
  <c r="CD758" i="5"/>
  <c r="AX758" i="5"/>
  <c r="CO417" i="5"/>
  <c r="BI417" i="5"/>
  <c r="AX484" i="5"/>
  <c r="CD484" i="5"/>
  <c r="CO995" i="5"/>
  <c r="BI995" i="5"/>
  <c r="CZ791" i="5"/>
  <c r="BT791" i="5"/>
  <c r="CO388" i="5"/>
  <c r="BI388" i="5"/>
  <c r="CD815" i="5"/>
  <c r="AX815" i="5"/>
  <c r="CD781" i="5"/>
  <c r="AX781" i="5"/>
  <c r="CD426" i="5"/>
  <c r="AX426" i="5"/>
  <c r="BT473" i="5"/>
  <c r="CZ473" i="5"/>
  <c r="CD767" i="5"/>
  <c r="AX767" i="5"/>
  <c r="CD823" i="5"/>
  <c r="AX823" i="5"/>
  <c r="AX123" i="5"/>
  <c r="CD123" i="5"/>
  <c r="BT532" i="5"/>
  <c r="CZ532" i="5"/>
  <c r="CZ742" i="5"/>
  <c r="BT742" i="5"/>
  <c r="CZ973" i="5"/>
  <c r="BT973" i="5"/>
  <c r="CO992" i="5"/>
  <c r="BI992" i="5"/>
  <c r="CD393" i="5"/>
  <c r="AX393" i="5"/>
  <c r="BI30" i="5"/>
  <c r="CO30" i="5"/>
  <c r="BI799" i="5"/>
  <c r="CO799" i="5"/>
  <c r="AX114" i="5"/>
  <c r="CD114" i="5"/>
  <c r="CO716" i="5"/>
  <c r="BI716" i="5"/>
  <c r="CZ531" i="5"/>
  <c r="BT531" i="5"/>
  <c r="CD699" i="5"/>
  <c r="AX699" i="5"/>
  <c r="BT771" i="5"/>
  <c r="CZ771" i="5"/>
  <c r="CD578" i="5"/>
  <c r="AX578" i="5"/>
  <c r="CZ448" i="5"/>
  <c r="BT448" i="5"/>
  <c r="CO687" i="5"/>
  <c r="BI687" i="5"/>
  <c r="BT472" i="5"/>
  <c r="CZ472" i="5"/>
  <c r="CD569" i="5"/>
  <c r="AX569" i="5"/>
  <c r="AX644" i="5"/>
  <c r="CD644" i="5"/>
  <c r="CO630" i="5"/>
  <c r="BI630" i="5"/>
  <c r="BT75" i="5"/>
  <c r="CZ75" i="5"/>
  <c r="AX452" i="5"/>
  <c r="CD452" i="5"/>
  <c r="CZ631" i="5"/>
  <c r="BT631" i="5"/>
  <c r="CD68" i="5"/>
  <c r="AX68" i="5"/>
  <c r="AX127" i="5"/>
  <c r="CD127" i="5"/>
  <c r="CZ895" i="5"/>
  <c r="BT895" i="5"/>
  <c r="BI781" i="5"/>
  <c r="CO781" i="5"/>
  <c r="BI58" i="5"/>
  <c r="CO58" i="5"/>
  <c r="CD637" i="5"/>
  <c r="AX637" i="5"/>
  <c r="AX159" i="5"/>
  <c r="CD159" i="5"/>
  <c r="CZ167" i="5"/>
  <c r="BT167" i="5"/>
  <c r="BT104" i="5"/>
  <c r="CZ104" i="5"/>
  <c r="CZ906" i="5"/>
  <c r="BT906" i="5"/>
  <c r="BI581" i="5"/>
  <c r="CO581" i="5"/>
  <c r="CO171" i="5"/>
  <c r="BI171" i="5"/>
  <c r="BI324" i="5"/>
  <c r="CO324" i="5"/>
  <c r="AX561" i="5"/>
  <c r="CD561" i="5"/>
  <c r="CD391" i="5"/>
  <c r="AX391" i="5"/>
  <c r="CZ88" i="5"/>
  <c r="BT88" i="5"/>
  <c r="CO665" i="5"/>
  <c r="BI665" i="5"/>
  <c r="CZ128" i="5"/>
  <c r="BT128" i="5"/>
  <c r="CZ954" i="5"/>
  <c r="BT954" i="5"/>
  <c r="BT276" i="5"/>
  <c r="CZ276" i="5"/>
  <c r="CD847" i="5"/>
  <c r="AX847" i="5"/>
  <c r="CD55" i="5"/>
  <c r="AX55" i="5"/>
  <c r="AX304" i="5"/>
  <c r="CD304" i="5"/>
  <c r="CZ321" i="5"/>
  <c r="BT321" i="5"/>
  <c r="CD252" i="5"/>
  <c r="AX252" i="5"/>
  <c r="BT501" i="5"/>
  <c r="CZ501" i="5"/>
  <c r="BI210" i="5"/>
  <c r="CO210" i="5"/>
  <c r="CZ667" i="5"/>
  <c r="BT667" i="5"/>
  <c r="CZ819" i="5"/>
  <c r="BT819" i="5"/>
  <c r="CZ15" i="5"/>
  <c r="BT15" i="5"/>
  <c r="BT368" i="5"/>
  <c r="CZ368" i="5"/>
  <c r="BT784" i="5"/>
  <c r="CZ784" i="5"/>
  <c r="AX120" i="5"/>
  <c r="CD120" i="5"/>
  <c r="CO557" i="5"/>
  <c r="BI557" i="5"/>
  <c r="CO224" i="5"/>
  <c r="BI224" i="5"/>
  <c r="CZ18" i="5"/>
  <c r="BT18" i="5"/>
  <c r="AX872" i="5"/>
  <c r="CD872" i="5"/>
  <c r="BT986" i="5"/>
  <c r="CZ986" i="5"/>
  <c r="CZ964" i="5"/>
  <c r="BT964" i="5"/>
  <c r="CO294" i="5"/>
  <c r="BI294" i="5"/>
  <c r="CZ761" i="5"/>
  <c r="BT761" i="5"/>
  <c r="CO681" i="5"/>
  <c r="BI681" i="5"/>
  <c r="CO81" i="5"/>
  <c r="BI81" i="5"/>
  <c r="CD586" i="5"/>
  <c r="AX586" i="5"/>
  <c r="CZ891" i="5"/>
  <c r="BT891" i="5"/>
  <c r="CZ285" i="5"/>
  <c r="BT285" i="5"/>
  <c r="CZ286" i="5"/>
  <c r="BT286" i="5"/>
  <c r="CD74" i="5"/>
  <c r="AX74" i="5"/>
  <c r="CO185" i="5"/>
  <c r="BI185" i="5"/>
  <c r="H67" i="3"/>
  <c r="H65" i="3"/>
  <c r="I63" i="3"/>
  <c r="CZ438" i="5"/>
  <c r="BT438" i="5"/>
  <c r="BT919" i="5"/>
  <c r="CZ919" i="5"/>
  <c r="CZ338" i="5"/>
  <c r="BT338" i="5"/>
  <c r="CZ185" i="5"/>
  <c r="BT185" i="5"/>
  <c r="CZ302" i="5"/>
  <c r="BT302" i="5"/>
  <c r="CD514" i="5"/>
  <c r="AX514" i="5"/>
  <c r="AX623" i="5"/>
  <c r="CD623" i="5"/>
  <c r="AX902" i="5"/>
  <c r="CD902" i="5"/>
  <c r="BT250" i="5"/>
  <c r="CZ250" i="5"/>
  <c r="AX501" i="5"/>
  <c r="CD501" i="5"/>
  <c r="CO362" i="5"/>
  <c r="BI362" i="5"/>
  <c r="CO983" i="5"/>
  <c r="BI983" i="5"/>
  <c r="AX996" i="5"/>
  <c r="CD996" i="5"/>
  <c r="CO144" i="5"/>
  <c r="BI144" i="5"/>
  <c r="CO49" i="5"/>
  <c r="BI49" i="5"/>
  <c r="CO471" i="5"/>
  <c r="BI471" i="5"/>
  <c r="AX525" i="5"/>
  <c r="CD525" i="5"/>
  <c r="CO319" i="5"/>
  <c r="BI319" i="5"/>
  <c r="CD357" i="5"/>
  <c r="AX357" i="5"/>
  <c r="AX832" i="5"/>
  <c r="CD832" i="5"/>
  <c r="BT621" i="5"/>
  <c r="CZ621" i="5"/>
  <c r="BI822" i="5"/>
  <c r="CO822" i="5"/>
  <c r="AX784" i="5"/>
  <c r="CD784" i="5"/>
  <c r="CZ774" i="5"/>
  <c r="BT774" i="5"/>
  <c r="AX840" i="5"/>
  <c r="CD840" i="5"/>
  <c r="BI275" i="5"/>
  <c r="CO275" i="5"/>
  <c r="AX739" i="5"/>
  <c r="CD739" i="5"/>
  <c r="BT868" i="5"/>
  <c r="CZ868" i="5"/>
  <c r="CZ129" i="5"/>
  <c r="BT129" i="5"/>
  <c r="BT271" i="5"/>
  <c r="CZ271" i="5"/>
  <c r="BT712" i="5"/>
  <c r="CZ712" i="5"/>
  <c r="AX172" i="5"/>
  <c r="CD172" i="5"/>
  <c r="BI359" i="5"/>
  <c r="CO359" i="5"/>
  <c r="CD470" i="5"/>
  <c r="AX470" i="5"/>
  <c r="CO317" i="5"/>
  <c r="BI317" i="5"/>
  <c r="AX761" i="5"/>
  <c r="CD761" i="5"/>
  <c r="CO314" i="5"/>
  <c r="BI314" i="5"/>
  <c r="BI900" i="5"/>
  <c r="CO900" i="5"/>
  <c r="AX651" i="5"/>
  <c r="CD651" i="5"/>
  <c r="CZ586" i="5"/>
  <c r="BT586" i="5"/>
  <c r="BI840" i="5"/>
  <c r="CO840" i="5"/>
  <c r="BT794" i="5"/>
  <c r="CZ794" i="5"/>
  <c r="BT447" i="5"/>
  <c r="CZ447" i="5"/>
  <c r="BT861" i="5"/>
  <c r="CZ861" i="5"/>
  <c r="CZ570" i="5"/>
  <c r="BT570" i="5"/>
  <c r="CO454" i="5"/>
  <c r="BI454" i="5"/>
  <c r="CO484" i="5"/>
  <c r="BI484" i="5"/>
  <c r="BI859" i="5"/>
  <c r="CO859" i="5"/>
  <c r="CO67" i="5"/>
  <c r="BI67" i="5"/>
  <c r="BI501" i="5"/>
  <c r="CO501" i="5"/>
  <c r="BT840" i="5"/>
  <c r="CZ840" i="5"/>
  <c r="BI505" i="5"/>
  <c r="CO505" i="5"/>
  <c r="CZ842" i="5"/>
  <c r="BT842" i="5"/>
  <c r="BI936" i="5"/>
  <c r="CO936" i="5"/>
  <c r="CZ241" i="5"/>
  <c r="BT241" i="5"/>
  <c r="BI289" i="5"/>
  <c r="CO289" i="5"/>
  <c r="CZ550" i="5"/>
  <c r="BT550" i="5"/>
  <c r="BI886" i="5"/>
  <c r="CO886" i="5"/>
  <c r="BI257" i="5"/>
  <c r="CO257" i="5"/>
  <c r="CD257" i="5"/>
  <c r="AX257" i="5"/>
  <c r="CZ434" i="5"/>
  <c r="BT434" i="5"/>
  <c r="CO256" i="5"/>
  <c r="BI256" i="5"/>
  <c r="CO262" i="5"/>
  <c r="BI262" i="5"/>
  <c r="BT291" i="5"/>
  <c r="CZ291" i="5"/>
  <c r="BI959" i="5"/>
  <c r="CO959" i="5"/>
  <c r="CZ796" i="5"/>
  <c r="BT796" i="5"/>
  <c r="AX826" i="5"/>
  <c r="CD826" i="5"/>
  <c r="BI631" i="5"/>
  <c r="CO631" i="5"/>
  <c r="BI993" i="5"/>
  <c r="CO993" i="5"/>
  <c r="BI808" i="5"/>
  <c r="CO808" i="5"/>
  <c r="AX808" i="5"/>
  <c r="CD808" i="5"/>
  <c r="BT487" i="5"/>
  <c r="CZ487" i="5"/>
  <c r="CD483" i="5"/>
  <c r="AX483" i="5"/>
  <c r="CD155" i="5"/>
  <c r="AX155" i="5"/>
  <c r="CO209" i="5"/>
  <c r="BI209" i="5"/>
  <c r="AX375" i="5"/>
  <c r="CD375" i="5"/>
  <c r="CO361" i="5"/>
  <c r="BI361" i="5"/>
  <c r="AX712" i="5"/>
  <c r="CD712" i="5"/>
  <c r="CO104" i="5"/>
  <c r="BI104" i="5"/>
  <c r="CO769" i="5"/>
  <c r="BI769" i="5"/>
  <c r="AX899" i="5"/>
  <c r="CD899" i="5"/>
  <c r="CO174" i="5"/>
  <c r="BI174" i="5"/>
  <c r="AX234" i="5"/>
  <c r="CD234" i="5"/>
  <c r="BI794" i="5"/>
  <c r="CO794" i="5"/>
  <c r="CO971" i="5"/>
  <c r="BI971" i="5"/>
  <c r="CO904" i="5"/>
  <c r="BI904" i="5"/>
  <c r="CO373" i="5"/>
  <c r="BI373" i="5"/>
  <c r="AX197" i="5"/>
  <c r="CD197" i="5"/>
  <c r="CZ958" i="5"/>
  <c r="BT958" i="5"/>
  <c r="CO53" i="5"/>
  <c r="BI53" i="5"/>
  <c r="BT412" i="5"/>
  <c r="CZ412" i="5"/>
  <c r="AX279" i="5"/>
  <c r="CD279" i="5"/>
  <c r="CZ212" i="5"/>
  <c r="BT212" i="5"/>
  <c r="CO692" i="5"/>
  <c r="BI692" i="5"/>
  <c r="CO348" i="5"/>
  <c r="BI348" i="5"/>
  <c r="AX142" i="5"/>
  <c r="CD142" i="5"/>
  <c r="CD395" i="5"/>
  <c r="AX395" i="5"/>
  <c r="BI669" i="5"/>
  <c r="CO669" i="5"/>
  <c r="CO604" i="5"/>
  <c r="BI604" i="5"/>
  <c r="CD862" i="5"/>
  <c r="AX862" i="5"/>
  <c r="CO221" i="5"/>
  <c r="BI221" i="5"/>
  <c r="CD20" i="5"/>
  <c r="AX20" i="5"/>
  <c r="CZ607" i="5"/>
  <c r="BT607" i="5"/>
  <c r="AX238" i="5"/>
  <c r="CD238" i="5"/>
  <c r="AX105" i="5"/>
  <c r="CD105" i="5"/>
  <c r="CO316" i="5"/>
  <c r="BI316" i="5"/>
  <c r="CD853" i="5"/>
  <c r="AX853" i="5"/>
  <c r="CZ40" i="5"/>
  <c r="BT40" i="5"/>
  <c r="CD523" i="5"/>
  <c r="AX523" i="5"/>
  <c r="CZ957" i="5"/>
  <c r="BT957" i="5"/>
  <c r="CZ827" i="5"/>
  <c r="BT827" i="5"/>
  <c r="CZ143" i="5"/>
  <c r="BT143" i="5"/>
  <c r="BI585" i="5"/>
  <c r="CO585" i="5"/>
  <c r="BT538" i="5"/>
  <c r="CZ538" i="5"/>
  <c r="BI536" i="5"/>
  <c r="CO536" i="5"/>
  <c r="BI605" i="5"/>
  <c r="CO605" i="5"/>
  <c r="BT524" i="5"/>
  <c r="CZ524" i="5"/>
  <c r="BT852" i="5"/>
  <c r="CZ852" i="5"/>
  <c r="AX802" i="5"/>
  <c r="CD802" i="5"/>
  <c r="CZ674" i="5"/>
  <c r="BT674" i="5"/>
  <c r="AX334" i="5"/>
  <c r="CD334" i="5"/>
  <c r="CO31" i="5"/>
  <c r="BI31" i="5"/>
  <c r="AX858" i="5"/>
  <c r="CD858" i="5"/>
  <c r="CO364" i="5"/>
  <c r="BI364" i="5"/>
  <c r="BI439" i="5"/>
  <c r="CO439" i="5"/>
  <c r="BT435" i="5"/>
  <c r="CZ435" i="5"/>
  <c r="CO245" i="5"/>
  <c r="BI245" i="5"/>
  <c r="CZ430" i="5"/>
  <c r="BT430" i="5"/>
  <c r="CD849" i="5"/>
  <c r="AX849" i="5"/>
  <c r="BT934" i="5"/>
  <c r="CZ934" i="5"/>
  <c r="CO313" i="5"/>
  <c r="BI313" i="5"/>
  <c r="CZ231" i="5"/>
  <c r="BT231" i="5"/>
  <c r="BI344" i="5"/>
  <c r="CO344" i="5"/>
  <c r="AX207" i="5"/>
  <c r="CD207" i="5"/>
  <c r="CZ205" i="5"/>
  <c r="BT205" i="5"/>
  <c r="BT546" i="5"/>
  <c r="CZ546" i="5"/>
  <c r="CD263" i="5"/>
  <c r="AX263" i="5"/>
  <c r="CZ626" i="5"/>
  <c r="BT626" i="5"/>
  <c r="CD253" i="5"/>
  <c r="AX253" i="5"/>
  <c r="BI858" i="5"/>
  <c r="CO858" i="5"/>
  <c r="CD944" i="5"/>
  <c r="AX944" i="5"/>
  <c r="AX880" i="5"/>
  <c r="CD880" i="5"/>
  <c r="CO309" i="5"/>
  <c r="BI309" i="5"/>
  <c r="CZ62" i="5"/>
  <c r="BT62" i="5"/>
  <c r="CO392" i="5"/>
  <c r="BI392" i="5"/>
  <c r="AX330" i="5"/>
  <c r="CD330" i="5"/>
  <c r="BT313" i="5"/>
  <c r="CZ313" i="5"/>
  <c r="CO394" i="5"/>
  <c r="BI394" i="5"/>
  <c r="CO267" i="5"/>
  <c r="BI267" i="5"/>
  <c r="CD44" i="5"/>
  <c r="AX44" i="5"/>
  <c r="CO397" i="5"/>
  <c r="BI397" i="5"/>
  <c r="CO1007" i="5"/>
  <c r="BI1007" i="5"/>
  <c r="BT575" i="5"/>
  <c r="CZ575" i="5"/>
  <c r="CO312" i="5"/>
  <c r="BI312" i="5"/>
  <c r="AX589" i="5"/>
  <c r="CD589" i="5"/>
  <c r="AX844" i="5"/>
  <c r="CD844" i="5"/>
  <c r="CZ807" i="5"/>
  <c r="BT807" i="5"/>
  <c r="BT467" i="5"/>
  <c r="CZ467" i="5"/>
  <c r="CO222" i="5"/>
  <c r="BI222" i="5"/>
  <c r="CD536" i="5"/>
  <c r="AX536" i="5"/>
  <c r="CZ839" i="5"/>
  <c r="BT839" i="5"/>
  <c r="BT1010" i="5"/>
  <c r="CZ1010" i="5"/>
  <c r="BT269" i="5"/>
  <c r="CZ269" i="5"/>
  <c r="AX676" i="5"/>
  <c r="CD676" i="5"/>
  <c r="CO305" i="5"/>
  <c r="BI305" i="5"/>
  <c r="CZ701" i="5"/>
  <c r="BT701" i="5"/>
  <c r="CZ825" i="5"/>
  <c r="BT825" i="5"/>
  <c r="BI1010" i="5"/>
  <c r="CO1010" i="5"/>
  <c r="AX764" i="5"/>
  <c r="CD764" i="5"/>
  <c r="CO47" i="5"/>
  <c r="BI47" i="5"/>
  <c r="BI664" i="5"/>
  <c r="CO664" i="5"/>
  <c r="AX200" i="5"/>
  <c r="CD200" i="5"/>
  <c r="CO415" i="5"/>
  <c r="BI415" i="5"/>
  <c r="CZ221" i="5"/>
  <c r="BT221" i="5"/>
  <c r="CO297" i="5"/>
  <c r="BI297" i="5"/>
  <c r="BT333" i="5"/>
  <c r="CZ333" i="5"/>
  <c r="AX168" i="5"/>
  <c r="CD168" i="5"/>
  <c r="CZ500" i="5"/>
  <c r="BT500" i="5"/>
  <c r="CZ375" i="5"/>
  <c r="BT375" i="5"/>
  <c r="CD539" i="5"/>
  <c r="AX539" i="5"/>
  <c r="AX305" i="5"/>
  <c r="CD305" i="5"/>
  <c r="AX414" i="5"/>
  <c r="CD414" i="5"/>
  <c r="BT158" i="5"/>
  <c r="CZ158" i="5"/>
  <c r="CO195" i="5"/>
  <c r="BI195" i="5"/>
  <c r="CZ481" i="5"/>
  <c r="BT481" i="5"/>
  <c r="BT386" i="5"/>
  <c r="CZ386" i="5"/>
  <c r="CO217" i="5"/>
  <c r="BI217" i="5"/>
  <c r="AX448" i="5"/>
  <c r="CD448" i="5"/>
  <c r="AX307" i="5"/>
  <c r="CD307" i="5"/>
  <c r="CO699" i="5"/>
  <c r="BI699" i="5"/>
  <c r="CO695" i="5"/>
  <c r="BI695" i="5"/>
  <c r="CO426" i="5"/>
  <c r="BI426" i="5"/>
  <c r="BI473" i="5"/>
  <c r="CO473" i="5"/>
  <c r="CO723" i="5"/>
  <c r="BI723" i="5"/>
  <c r="CO709" i="5"/>
  <c r="BI709" i="5"/>
  <c r="AX549" i="5"/>
  <c r="CD549" i="5"/>
  <c r="BI1012" i="5"/>
  <c r="CO1012" i="5"/>
  <c r="CD369" i="5"/>
  <c r="AX369" i="5"/>
  <c r="BT416" i="5"/>
  <c r="CZ416" i="5"/>
  <c r="CO130" i="5"/>
  <c r="BI130" i="5"/>
  <c r="AX635" i="5"/>
  <c r="CD635" i="5"/>
  <c r="CD175" i="5"/>
  <c r="AX175" i="5"/>
  <c r="CZ308" i="5"/>
  <c r="BT308" i="5"/>
  <c r="CO736" i="5"/>
  <c r="BI736" i="5"/>
  <c r="CO123" i="5"/>
  <c r="BI123" i="5"/>
  <c r="CD139" i="5"/>
  <c r="AX139" i="5"/>
  <c r="CZ142" i="5"/>
  <c r="BT142" i="5"/>
  <c r="BI791" i="5"/>
  <c r="CO791" i="5"/>
  <c r="CD129" i="5"/>
  <c r="AX129" i="5"/>
  <c r="BT126" i="5"/>
  <c r="CZ126" i="5"/>
  <c r="CD795" i="5"/>
  <c r="AX795" i="5"/>
  <c r="CD789" i="5"/>
  <c r="AX789" i="5"/>
  <c r="BI358" i="5"/>
  <c r="CO358" i="5"/>
  <c r="CD763" i="5"/>
  <c r="AX763" i="5"/>
  <c r="BI940" i="5"/>
  <c r="CO940" i="5"/>
  <c r="BT666" i="5"/>
  <c r="CZ666" i="5"/>
  <c r="CD683" i="5"/>
  <c r="AX683" i="5"/>
  <c r="BT854" i="5"/>
  <c r="CZ854" i="5"/>
  <c r="AX438" i="5"/>
  <c r="CD438" i="5"/>
  <c r="AX233" i="5"/>
  <c r="CD233" i="5"/>
  <c r="CZ846" i="5"/>
  <c r="BT846" i="5"/>
  <c r="CO967" i="5"/>
  <c r="BI967" i="5"/>
  <c r="BT483" i="5"/>
  <c r="CZ483" i="5"/>
  <c r="BI827" i="5"/>
  <c r="CO827" i="5"/>
  <c r="CO719" i="5"/>
  <c r="BI719" i="5"/>
  <c r="CD943" i="5"/>
  <c r="AX943" i="5"/>
  <c r="CD397" i="5"/>
  <c r="AX397" i="5"/>
  <c r="BI34" i="5"/>
  <c r="CO34" i="5"/>
  <c r="BI941" i="5"/>
  <c r="CO941" i="5"/>
  <c r="CD559" i="5"/>
  <c r="AX559" i="5"/>
  <c r="BT744" i="5"/>
  <c r="CZ744" i="5"/>
  <c r="CO649" i="5"/>
  <c r="BI649" i="5"/>
  <c r="CD975" i="5"/>
  <c r="AX975" i="5"/>
  <c r="CO659" i="5"/>
  <c r="BI659" i="5"/>
  <c r="AX81" i="5"/>
  <c r="CD81" i="5"/>
  <c r="CO402" i="5"/>
  <c r="BI402" i="5"/>
  <c r="CO228" i="5"/>
  <c r="BI228" i="5"/>
  <c r="AX796" i="5"/>
  <c r="CD796" i="5"/>
  <c r="BT670" i="5"/>
  <c r="CZ670" i="5"/>
  <c r="AX766" i="5"/>
  <c r="CD766" i="5"/>
  <c r="CZ679" i="5"/>
  <c r="BT679" i="5"/>
  <c r="AX95" i="5"/>
  <c r="CD95" i="5"/>
  <c r="CZ475" i="5"/>
  <c r="BT475" i="5"/>
  <c r="CZ945" i="5"/>
  <c r="BT945" i="5"/>
  <c r="BT804" i="5"/>
  <c r="CZ804" i="5"/>
  <c r="BT892" i="5"/>
  <c r="CZ892" i="5"/>
  <c r="BT561" i="5"/>
  <c r="CZ561" i="5"/>
  <c r="CZ835" i="5"/>
  <c r="BT835" i="5"/>
  <c r="AX511" i="5"/>
  <c r="CD511" i="5"/>
  <c r="CD977" i="5"/>
  <c r="AX977" i="5"/>
  <c r="CO679" i="5"/>
  <c r="BI679" i="5"/>
  <c r="AX335" i="5"/>
  <c r="CD335" i="5"/>
  <c r="BI812" i="5"/>
  <c r="CO812" i="5"/>
  <c r="BI496" i="5"/>
  <c r="CO496" i="5"/>
  <c r="CZ956" i="5"/>
  <c r="BT956" i="5"/>
  <c r="CO620" i="5"/>
  <c r="BI620" i="5"/>
  <c r="CZ754" i="5"/>
  <c r="BT754" i="5"/>
  <c r="BT110" i="5"/>
  <c r="CZ110" i="5"/>
  <c r="BT756" i="5"/>
  <c r="CZ756" i="5"/>
  <c r="CD542" i="5"/>
  <c r="AX542" i="5"/>
  <c r="CZ213" i="5"/>
  <c r="BT213" i="5"/>
  <c r="CZ982" i="5"/>
  <c r="BT982" i="5"/>
  <c r="CD21" i="5"/>
  <c r="AX21" i="5"/>
  <c r="CZ120" i="5"/>
  <c r="BT120" i="5"/>
  <c r="BT103" i="5"/>
  <c r="CZ103" i="5"/>
  <c r="CO727" i="5"/>
  <c r="BI727" i="5"/>
  <c r="CO40" i="5"/>
  <c r="BI40" i="5"/>
  <c r="CD571" i="5"/>
  <c r="AX571" i="5"/>
  <c r="BT476" i="5"/>
  <c r="CZ476" i="5"/>
  <c r="CO744" i="5"/>
  <c r="BI744" i="5"/>
  <c r="BT552" i="5"/>
  <c r="CZ552" i="5"/>
  <c r="CO321" i="5"/>
  <c r="BI321" i="5"/>
  <c r="CZ974" i="5"/>
  <c r="BT974" i="5"/>
  <c r="CZ161" i="5"/>
  <c r="BT161" i="5"/>
  <c r="BT442" i="5"/>
  <c r="CZ442" i="5"/>
  <c r="BI515" i="5"/>
  <c r="CO515" i="5"/>
  <c r="BT581" i="5"/>
  <c r="CZ581" i="5"/>
  <c r="AX398" i="5"/>
  <c r="CD398" i="5"/>
  <c r="BI932" i="5"/>
  <c r="CO932" i="5"/>
  <c r="AX686" i="5"/>
  <c r="CD686" i="5"/>
  <c r="BT419" i="5"/>
  <c r="CZ419" i="5"/>
  <c r="CO677" i="5"/>
  <c r="BI677" i="5"/>
  <c r="CD576" i="5"/>
  <c r="AX576" i="5"/>
  <c r="CZ298" i="5"/>
  <c r="BT298" i="5"/>
  <c r="BT67" i="5"/>
  <c r="CZ67" i="5"/>
  <c r="BT530" i="5"/>
  <c r="CZ530" i="5"/>
  <c r="CO422" i="5"/>
  <c r="BI422" i="5"/>
  <c r="CO125" i="5"/>
  <c r="BI125" i="5"/>
  <c r="CZ636" i="5"/>
  <c r="BT636" i="5"/>
  <c r="CZ153" i="5"/>
  <c r="BT153" i="5"/>
  <c r="AX590" i="5"/>
  <c r="CD590" i="5"/>
  <c r="CD42" i="5"/>
  <c r="AX42" i="5"/>
  <c r="BI423" i="5"/>
  <c r="CO423" i="5"/>
  <c r="BI746" i="5"/>
  <c r="CO746" i="5"/>
  <c r="AX988" i="5"/>
  <c r="CD988" i="5"/>
  <c r="BT502" i="5"/>
  <c r="CZ502" i="5"/>
  <c r="BT573" i="5"/>
  <c r="CZ573" i="5"/>
  <c r="CZ54" i="5"/>
  <c r="BT54" i="5"/>
  <c r="CZ627" i="5"/>
  <c r="BT627" i="5"/>
  <c r="CD248" i="5"/>
  <c r="AX248" i="5"/>
  <c r="AX941" i="5"/>
  <c r="CD941" i="5"/>
  <c r="CZ86" i="5"/>
  <c r="BT86" i="5"/>
  <c r="BT132" i="5"/>
  <c r="CZ132" i="5"/>
  <c r="CO684" i="5"/>
  <c r="BI684" i="5"/>
  <c r="CO201" i="5"/>
  <c r="BI201" i="5"/>
  <c r="CD379" i="5"/>
  <c r="AX379" i="5"/>
  <c r="CD22" i="5"/>
  <c r="AX22" i="5"/>
  <c r="CD701" i="5"/>
  <c r="AX701" i="5"/>
  <c r="BT765" i="5"/>
  <c r="CZ765" i="5"/>
  <c r="CO897" i="5"/>
  <c r="BI897" i="5"/>
  <c r="BI499" i="5"/>
  <c r="CO499" i="5"/>
  <c r="BI958" i="5"/>
  <c r="CO958" i="5"/>
  <c r="CZ173" i="5"/>
  <c r="BT173" i="5"/>
  <c r="AX631" i="5"/>
  <c r="CD631" i="5"/>
  <c r="BI478" i="5"/>
  <c r="CO478" i="5"/>
  <c r="BT786" i="5"/>
  <c r="CZ786" i="5"/>
  <c r="AX206" i="5"/>
  <c r="CD206" i="5"/>
  <c r="CZ723" i="5"/>
  <c r="BT723" i="5"/>
  <c r="AX603" i="5"/>
  <c r="CD603" i="5"/>
  <c r="BI782" i="5"/>
  <c r="CO782" i="5"/>
  <c r="CZ42" i="5"/>
  <c r="BT42" i="5"/>
  <c r="CO425" i="5"/>
  <c r="BI425" i="5"/>
  <c r="CD56" i="5"/>
  <c r="AX56" i="5"/>
  <c r="CO168" i="5"/>
  <c r="BI168" i="5"/>
  <c r="AX706" i="5"/>
  <c r="CD706" i="5"/>
  <c r="CZ871" i="5"/>
  <c r="BT871" i="5"/>
  <c r="CZ549" i="5"/>
  <c r="BT549" i="5"/>
  <c r="BT234" i="5"/>
  <c r="CZ234" i="5"/>
  <c r="AX749" i="5"/>
  <c r="CD749" i="5"/>
  <c r="G66" i="3"/>
  <c r="G68" i="3" s="1"/>
  <c r="G70" i="3" s="1"/>
  <c r="CO642" i="5"/>
  <c r="BI642" i="5"/>
  <c r="BI176" i="5"/>
  <c r="CO176" i="5"/>
  <c r="AX885" i="5"/>
  <c r="CD885" i="5"/>
  <c r="CZ902" i="5"/>
  <c r="BT902" i="5"/>
  <c r="BT593" i="5"/>
  <c r="CZ593" i="5"/>
  <c r="CO159" i="5"/>
  <c r="BI159" i="5"/>
  <c r="BI980" i="5"/>
  <c r="CO980" i="5"/>
  <c r="CO183" i="5"/>
  <c r="BI183" i="5"/>
  <c r="CZ855" i="5"/>
  <c r="BT855" i="5"/>
  <c r="CD294" i="5"/>
  <c r="AX294" i="5"/>
  <c r="BI779" i="5"/>
  <c r="CO779" i="5"/>
  <c r="CD1005" i="5"/>
  <c r="AX1005" i="5"/>
  <c r="BT999" i="5"/>
  <c r="CZ999" i="5"/>
  <c r="CD41" i="5"/>
  <c r="AX41" i="5"/>
  <c r="CO239" i="5"/>
  <c r="BI239" i="5"/>
  <c r="BI953" i="5"/>
  <c r="CO953" i="5"/>
  <c r="BT202" i="5"/>
  <c r="CZ202" i="5"/>
  <c r="AX270" i="5"/>
  <c r="CD270" i="5"/>
  <c r="BI823" i="5"/>
  <c r="CO823" i="5"/>
  <c r="CZ432" i="5"/>
  <c r="BT432" i="5"/>
  <c r="BI485" i="5"/>
  <c r="CO485" i="5"/>
  <c r="BT190" i="5"/>
  <c r="CZ190" i="5"/>
  <c r="CZ901" i="5"/>
  <c r="BT901" i="5"/>
  <c r="CD39" i="5"/>
  <c r="AX39" i="5"/>
  <c r="BT180" i="5"/>
  <c r="CZ180" i="5"/>
  <c r="BT736" i="5"/>
  <c r="CZ736" i="5"/>
  <c r="BT69" i="5"/>
  <c r="CZ69" i="5"/>
  <c r="CD47" i="5"/>
  <c r="AX47" i="5"/>
  <c r="BT708" i="5"/>
  <c r="CZ708" i="5"/>
  <c r="CO871" i="5"/>
  <c r="BI871" i="5"/>
  <c r="CO606" i="5"/>
  <c r="BI606" i="5"/>
  <c r="BT751" i="5"/>
  <c r="CZ751" i="5"/>
  <c r="AX312" i="5"/>
  <c r="CD312" i="5"/>
  <c r="BT513" i="5"/>
  <c r="CZ513" i="5"/>
  <c r="BT623" i="5"/>
  <c r="CZ623" i="5"/>
  <c r="CZ20" i="5"/>
  <c r="BT20" i="5"/>
  <c r="BI663" i="5"/>
  <c r="CO663" i="5"/>
  <c r="AX633" i="5"/>
  <c r="CD633" i="5"/>
  <c r="AX418" i="5"/>
  <c r="CD418" i="5"/>
  <c r="CZ282" i="5"/>
  <c r="BT282" i="5"/>
  <c r="AX228" i="5"/>
  <c r="CD228" i="5"/>
  <c r="BT384" i="5"/>
  <c r="CZ384" i="5"/>
  <c r="CO219" i="5"/>
  <c r="BI219" i="5"/>
  <c r="BI977" i="5"/>
  <c r="CO977" i="5"/>
  <c r="CZ152" i="5"/>
  <c r="BT152" i="5"/>
  <c r="CD721" i="5"/>
  <c r="AX721" i="5"/>
  <c r="AX372" i="5"/>
  <c r="CD372" i="5"/>
  <c r="CO590" i="5"/>
  <c r="BI590" i="5"/>
  <c r="AX598" i="5"/>
  <c r="CD598" i="5"/>
  <c r="AX281" i="5"/>
  <c r="CD281" i="5"/>
  <c r="BT380" i="5"/>
  <c r="CZ380" i="5"/>
  <c r="BI962" i="5"/>
  <c r="CO962" i="5"/>
  <c r="AX871" i="5"/>
  <c r="CD871" i="5"/>
  <c r="CD15" i="5"/>
  <c r="AX15" i="5"/>
  <c r="CO819" i="5"/>
  <c r="BI819" i="5"/>
  <c r="CD63" i="5"/>
  <c r="AX63" i="5"/>
  <c r="CO556" i="5"/>
  <c r="BI556" i="5"/>
  <c r="BT769" i="5"/>
  <c r="CZ769" i="5"/>
  <c r="CO22" i="5"/>
  <c r="BI22" i="5"/>
  <c r="CO189" i="5"/>
  <c r="BI189" i="5"/>
  <c r="AX454" i="5"/>
  <c r="CD454" i="5"/>
  <c r="CZ577" i="5"/>
  <c r="BT577" i="5"/>
  <c r="BT970" i="5"/>
  <c r="CZ970" i="5"/>
  <c r="BI848" i="5"/>
  <c r="CO848" i="5"/>
  <c r="CZ115" i="5"/>
  <c r="BT115" i="5"/>
  <c r="BI841" i="5"/>
  <c r="CO841" i="5"/>
  <c r="CO298" i="5"/>
  <c r="BI298" i="5"/>
  <c r="CZ539" i="5"/>
  <c r="BT539" i="5"/>
  <c r="CZ972" i="5"/>
  <c r="BT972" i="5"/>
  <c r="CZ101" i="5"/>
  <c r="BT101" i="5"/>
  <c r="AX638" i="5"/>
  <c r="CD638" i="5"/>
  <c r="BT610" i="5"/>
  <c r="CZ610" i="5"/>
  <c r="CZ223" i="5"/>
  <c r="BT223" i="5"/>
  <c r="AX459" i="5"/>
  <c r="CD459" i="5"/>
  <c r="CO440" i="5"/>
  <c r="BI440" i="5"/>
  <c r="AX348" i="5"/>
  <c r="CD348" i="5"/>
  <c r="CD723" i="5"/>
  <c r="AX723" i="5"/>
  <c r="BI491" i="5"/>
  <c r="CO491" i="5"/>
  <c r="CZ436" i="5"/>
  <c r="BT436" i="5"/>
  <c r="CO575" i="5"/>
  <c r="BI575" i="5"/>
  <c r="CD478" i="5"/>
  <c r="AX478" i="5"/>
  <c r="BT499" i="5"/>
  <c r="CZ499" i="5"/>
  <c r="BT773" i="5"/>
  <c r="CZ773" i="5"/>
  <c r="BI627" i="5"/>
  <c r="CO627" i="5"/>
  <c r="BI818" i="5"/>
  <c r="CO818" i="5"/>
  <c r="CD258" i="5"/>
  <c r="AX258" i="5"/>
  <c r="CO448" i="5"/>
  <c r="BI448" i="5"/>
  <c r="CO807" i="5"/>
  <c r="BI807" i="5"/>
  <c r="BI825" i="5"/>
  <c r="CO825" i="5"/>
  <c r="CZ486" i="5"/>
  <c r="BT486" i="5"/>
  <c r="CO113" i="5"/>
  <c r="BI113" i="5"/>
  <c r="CO230" i="5"/>
  <c r="BI230" i="5"/>
  <c r="BT246" i="5"/>
  <c r="CZ246" i="5"/>
  <c r="AX466" i="5"/>
  <c r="CD466" i="5"/>
  <c r="CZ215" i="5"/>
  <c r="BT215" i="5"/>
  <c r="BT872" i="5"/>
  <c r="CZ872" i="5"/>
  <c r="AX160" i="5"/>
  <c r="CD160" i="5"/>
  <c r="CD52" i="5"/>
  <c r="AX52" i="5"/>
  <c r="AX1004" i="5"/>
  <c r="CD1004" i="5"/>
  <c r="BI741" i="5"/>
  <c r="CO741" i="5"/>
  <c r="AX619" i="5"/>
  <c r="CD619" i="5"/>
  <c r="BI95" i="5"/>
  <c r="CO95" i="5"/>
  <c r="BI739" i="5"/>
  <c r="CO739" i="5"/>
  <c r="AX579" i="5"/>
  <c r="CD579" i="5"/>
  <c r="AX208" i="5"/>
  <c r="CD208" i="5"/>
  <c r="CD532" i="5"/>
  <c r="AX532" i="5"/>
  <c r="CZ464" i="5"/>
  <c r="BT464" i="5"/>
  <c r="CZ245" i="5"/>
  <c r="BT245" i="5"/>
  <c r="CZ279" i="5"/>
  <c r="BT279" i="5"/>
  <c r="CZ113" i="5"/>
  <c r="BT113" i="5"/>
  <c r="CO69" i="5"/>
  <c r="BI69" i="5"/>
  <c r="CD538" i="5"/>
  <c r="AX538" i="5"/>
  <c r="BI527" i="5"/>
  <c r="CO527" i="5"/>
  <c r="BT664" i="5"/>
  <c r="CZ664" i="5"/>
  <c r="BI943" i="5"/>
  <c r="CO943" i="5"/>
  <c r="AX316" i="5"/>
  <c r="CD316" i="5"/>
  <c r="CD113" i="5"/>
  <c r="AX113" i="5"/>
  <c r="BI560" i="5"/>
  <c r="CO560" i="5"/>
  <c r="CO300" i="5"/>
  <c r="BI300" i="5"/>
  <c r="CZ933" i="5"/>
  <c r="BT933" i="5"/>
  <c r="BT517" i="5"/>
  <c r="CZ517" i="5"/>
  <c r="CZ491" i="5"/>
  <c r="BT491" i="5"/>
  <c r="CO450" i="5"/>
  <c r="BI450" i="5"/>
  <c r="AX666" i="5"/>
  <c r="CD666" i="5"/>
  <c r="CZ195" i="5"/>
  <c r="BT195" i="5"/>
  <c r="BI215" i="5"/>
  <c r="CO215" i="5"/>
  <c r="CD45" i="5"/>
  <c r="AX45" i="5"/>
  <c r="CZ52" i="5"/>
  <c r="BT52" i="5"/>
  <c r="AX440" i="5"/>
  <c r="CD440" i="5"/>
  <c r="CD18" i="5"/>
  <c r="AX18" i="5"/>
  <c r="BT270" i="5"/>
  <c r="CZ270" i="5"/>
  <c r="CD90" i="5"/>
  <c r="AX90" i="5"/>
  <c r="BT493" i="5"/>
  <c r="CZ493" i="5"/>
  <c r="AX750" i="5"/>
  <c r="CD750" i="5"/>
  <c r="CZ1001" i="5"/>
  <c r="BT1001" i="5"/>
  <c r="CO602" i="5"/>
  <c r="BI602" i="5"/>
  <c r="CO805" i="5"/>
  <c r="BI805" i="5"/>
  <c r="CO758" i="5"/>
  <c r="BI758" i="5"/>
  <c r="CD835" i="5"/>
  <c r="AX835" i="5"/>
  <c r="CO529" i="5"/>
  <c r="BI529" i="5"/>
  <c r="BT890" i="5"/>
  <c r="CZ890" i="5"/>
  <c r="AX432" i="5"/>
  <c r="CD432" i="5"/>
  <c r="CZ732" i="5"/>
  <c r="BT732" i="5"/>
  <c r="CZ254" i="5"/>
  <c r="BT254" i="5"/>
  <c r="CO914" i="5"/>
  <c r="BI914" i="5"/>
  <c r="AX193" i="5"/>
  <c r="CD193" i="5"/>
  <c r="CO611" i="5"/>
  <c r="BI611" i="5"/>
  <c r="CD169" i="5"/>
  <c r="AX169" i="5"/>
  <c r="BT418" i="5"/>
  <c r="CZ418" i="5"/>
  <c r="AX567" i="5"/>
  <c r="CD567" i="5"/>
  <c r="BT535" i="5"/>
  <c r="CZ535" i="5"/>
  <c r="CD261" i="5"/>
  <c r="AX261" i="5"/>
  <c r="CZ59" i="5"/>
  <c r="BT59" i="5"/>
  <c r="BI445" i="5"/>
  <c r="CO445" i="5"/>
  <c r="CZ111" i="5"/>
  <c r="BT111" i="5"/>
  <c r="BT402" i="5"/>
  <c r="CZ402" i="5"/>
  <c r="CD545" i="5"/>
  <c r="AX545" i="5"/>
  <c r="CD80" i="5"/>
  <c r="AX80" i="5"/>
  <c r="CO428" i="5"/>
  <c r="BI428" i="5"/>
  <c r="CZ49" i="5"/>
  <c r="BT49" i="5"/>
  <c r="CO901" i="5"/>
  <c r="BI901" i="5"/>
  <c r="AX606" i="5"/>
  <c r="CD606" i="5"/>
  <c r="CZ969" i="5"/>
  <c r="BT969" i="5"/>
  <c r="CD463" i="5"/>
  <c r="AX463" i="5"/>
  <c r="BT536" i="5"/>
  <c r="CZ536" i="5"/>
  <c r="CZ918" i="5"/>
  <c r="BT918" i="5"/>
  <c r="CZ61" i="5"/>
  <c r="BT61" i="5"/>
  <c r="CO689" i="5"/>
  <c r="BI689" i="5"/>
  <c r="CO115" i="5"/>
  <c r="BI115" i="5"/>
  <c r="BT394" i="5"/>
  <c r="CZ394" i="5"/>
  <c r="CZ284" i="5"/>
  <c r="BT284" i="5"/>
  <c r="CO867" i="5"/>
  <c r="BI867" i="5"/>
  <c r="BT336" i="5"/>
  <c r="CZ336" i="5"/>
  <c r="CO375" i="5"/>
  <c r="BI375" i="5"/>
  <c r="AX775" i="5"/>
  <c r="CD775" i="5"/>
  <c r="CD31" i="5"/>
  <c r="AX31" i="5"/>
  <c r="CZ229" i="5"/>
  <c r="BT229" i="5"/>
  <c r="CO173" i="5"/>
  <c r="BI173" i="5"/>
  <c r="CD787" i="5"/>
  <c r="AX787" i="5"/>
  <c r="AX412" i="5"/>
  <c r="CD412" i="5"/>
  <c r="CZ977" i="5"/>
  <c r="BT977" i="5"/>
  <c r="CD611" i="5"/>
  <c r="AX611" i="5"/>
  <c r="CZ207" i="5"/>
  <c r="BT207" i="5"/>
  <c r="CD361" i="5"/>
  <c r="AX361" i="5"/>
  <c r="BI619" i="5"/>
  <c r="CO619" i="5"/>
  <c r="AX121" i="5"/>
  <c r="CD121" i="5"/>
  <c r="BI845" i="5"/>
  <c r="CO845" i="5"/>
  <c r="CD999" i="5"/>
  <c r="AX999" i="5"/>
  <c r="CO875" i="5"/>
  <c r="BI875" i="5"/>
  <c r="CD302" i="5"/>
  <c r="AX302" i="5"/>
  <c r="CD92" i="5"/>
  <c r="AX92" i="5"/>
  <c r="CO724" i="5"/>
  <c r="BI724" i="5"/>
  <c r="CD748" i="5"/>
  <c r="AX748" i="5"/>
  <c r="BI50" i="5"/>
  <c r="CO50" i="5"/>
  <c r="AX320" i="5"/>
  <c r="CD320" i="5"/>
  <c r="CO550" i="5"/>
  <c r="BI550" i="5"/>
  <c r="AX374" i="5"/>
  <c r="CD374" i="5"/>
  <c r="CZ248" i="5"/>
  <c r="BT248" i="5"/>
  <c r="CO288" i="5"/>
  <c r="BI288" i="5"/>
  <c r="CZ694" i="5"/>
  <c r="BT694" i="5"/>
  <c r="CD274" i="5"/>
  <c r="AX274" i="5"/>
  <c r="AX219" i="5"/>
  <c r="CD219" i="5"/>
  <c r="BI106" i="5"/>
  <c r="CO106" i="5"/>
  <c r="CD420" i="5"/>
  <c r="AX420" i="5"/>
  <c r="CO323" i="5"/>
  <c r="BI323" i="5"/>
  <c r="BT613" i="5"/>
  <c r="CZ613" i="5"/>
  <c r="BT206" i="5"/>
  <c r="CZ206" i="5"/>
  <c r="BI333" i="5"/>
  <c r="CO333" i="5"/>
  <c r="CZ838" i="5"/>
  <c r="BT838" i="5"/>
  <c r="CO646" i="5"/>
  <c r="BI646" i="5"/>
  <c r="CZ66" i="5"/>
  <c r="BT66" i="5"/>
  <c r="CD499" i="5"/>
  <c r="AX499" i="5"/>
  <c r="BI777" i="5"/>
  <c r="CO777" i="5"/>
  <c r="CD1012" i="5"/>
  <c r="AX1012" i="5"/>
  <c r="BI824" i="5"/>
  <c r="CO824" i="5"/>
  <c r="CO329" i="5"/>
  <c r="BI329" i="5"/>
  <c r="AX798" i="5"/>
  <c r="CD798" i="5"/>
  <c r="BI1002" i="5"/>
  <c r="CO1002" i="5"/>
  <c r="BT335" i="5"/>
  <c r="CZ335" i="5"/>
  <c r="BT959" i="5"/>
  <c r="CZ959" i="5"/>
  <c r="BT680" i="5"/>
  <c r="CZ680" i="5"/>
  <c r="AX964" i="5"/>
  <c r="CD964" i="5"/>
  <c r="BT722" i="5"/>
  <c r="CZ722" i="5"/>
  <c r="CO180" i="5"/>
  <c r="BI180" i="5"/>
  <c r="BT293" i="5"/>
  <c r="CZ293" i="5"/>
  <c r="CZ634" i="5"/>
  <c r="BT634" i="5"/>
  <c r="BI511" i="5"/>
  <c r="CO511" i="5"/>
  <c r="CD657" i="5"/>
  <c r="AX657" i="5"/>
  <c r="CZ264" i="5"/>
  <c r="BT264" i="5"/>
  <c r="BT567" i="5"/>
  <c r="CZ567" i="5"/>
  <c r="CZ602" i="5"/>
  <c r="BT602" i="5"/>
  <c r="BT105" i="5"/>
  <c r="CZ105" i="5"/>
  <c r="CO343" i="5"/>
  <c r="BI343" i="5"/>
  <c r="AX427" i="5"/>
  <c r="CD427" i="5"/>
  <c r="CZ590" i="5"/>
  <c r="BT590" i="5"/>
  <c r="BT399" i="5"/>
  <c r="CZ399" i="5"/>
  <c r="CO444" i="5"/>
  <c r="BI444" i="5"/>
  <c r="AX662" i="5"/>
  <c r="CD662" i="5"/>
  <c r="CZ689" i="5"/>
  <c r="BT689" i="5"/>
  <c r="BI587" i="5"/>
  <c r="CO587" i="5"/>
  <c r="BT757" i="5"/>
  <c r="CZ757" i="5"/>
  <c r="AX876" i="5"/>
  <c r="CD876" i="5"/>
  <c r="CO409" i="5"/>
  <c r="BI409" i="5"/>
  <c r="CO35" i="5"/>
  <c r="BI35" i="5"/>
  <c r="BI166" i="5"/>
  <c r="CO166" i="5"/>
  <c r="CZ697" i="5"/>
  <c r="BT697" i="5"/>
  <c r="CO407" i="5"/>
  <c r="BI407" i="5"/>
  <c r="CD948" i="5"/>
  <c r="AX948" i="5"/>
  <c r="CO398" i="5"/>
  <c r="BI398" i="5"/>
  <c r="BI164" i="5"/>
  <c r="CO164" i="5"/>
  <c r="BT772" i="5"/>
  <c r="CZ772" i="5"/>
  <c r="BI488" i="5"/>
  <c r="CO488" i="5"/>
  <c r="CO850" i="5"/>
  <c r="BI850" i="5"/>
  <c r="CO75" i="5"/>
  <c r="BI75" i="5"/>
  <c r="CO763" i="5"/>
  <c r="BI763" i="5"/>
  <c r="BT818" i="5"/>
  <c r="CZ818" i="5"/>
  <c r="AX89" i="5"/>
  <c r="CD89" i="5"/>
  <c r="BT409" i="5"/>
  <c r="CZ409" i="5"/>
  <c r="CO272" i="5"/>
  <c r="BI272" i="5"/>
  <c r="CZ843" i="5"/>
  <c r="BT843" i="5"/>
  <c r="BI853" i="5"/>
  <c r="CO853" i="5"/>
  <c r="CZ60" i="5"/>
  <c r="BT60" i="5"/>
  <c r="BI570" i="5"/>
  <c r="CO570" i="5"/>
  <c r="BT400" i="5"/>
  <c r="CZ400" i="5"/>
  <c r="CO939" i="5"/>
  <c r="BI939" i="5"/>
  <c r="BT650" i="5"/>
  <c r="CZ650" i="5"/>
  <c r="AX888" i="5"/>
  <c r="CD888" i="5"/>
  <c r="CZ727" i="5"/>
  <c r="BT727" i="5"/>
  <c r="CD527" i="5"/>
  <c r="AX527" i="5"/>
  <c r="BT366" i="5"/>
  <c r="CZ366" i="5"/>
  <c r="AX602" i="5"/>
  <c r="CD602" i="5"/>
  <c r="CZ30" i="5"/>
  <c r="BT30" i="5"/>
  <c r="BT798" i="5"/>
  <c r="CZ798" i="5"/>
  <c r="AX601" i="5"/>
  <c r="CD601" i="5"/>
  <c r="AX632" i="5"/>
  <c r="CD632" i="5"/>
  <c r="BI469" i="5"/>
  <c r="CO469" i="5"/>
  <c r="CZ606" i="5"/>
  <c r="BT606" i="5"/>
  <c r="BI487" i="5"/>
  <c r="CO487" i="5"/>
  <c r="CO280" i="5"/>
  <c r="BI280" i="5"/>
  <c r="CZ306" i="5"/>
  <c r="BT306" i="5"/>
  <c r="CO563" i="5"/>
  <c r="BI563" i="5"/>
  <c r="CD717" i="5"/>
  <c r="AX717" i="5"/>
  <c r="CO39" i="5"/>
  <c r="BI39" i="5"/>
  <c r="CO905" i="5"/>
  <c r="BI905" i="5"/>
  <c r="BI194" i="5"/>
  <c r="CO194" i="5"/>
  <c r="AX541" i="5"/>
  <c r="CD541" i="5"/>
  <c r="AX135" i="5"/>
  <c r="CD135" i="5"/>
  <c r="AX967" i="5"/>
  <c r="CD967" i="5"/>
  <c r="CO248" i="5"/>
  <c r="BI248" i="5"/>
  <c r="CZ490" i="5"/>
  <c r="BT490" i="5"/>
  <c r="BT747" i="5"/>
  <c r="CZ747" i="5"/>
  <c r="CO838" i="5"/>
  <c r="BI838" i="5"/>
  <c r="CZ859" i="5"/>
  <c r="BT859" i="5"/>
  <c r="AX450" i="5"/>
  <c r="CD450" i="5"/>
  <c r="CO21" i="5"/>
  <c r="BI21" i="5"/>
  <c r="CZ908" i="5"/>
  <c r="BT908" i="5"/>
  <c r="AX363" i="5"/>
  <c r="CD363" i="5"/>
  <c r="BT374" i="5"/>
  <c r="CZ374" i="5"/>
  <c r="BI592" i="5"/>
  <c r="CO592" i="5"/>
  <c r="CO78" i="5"/>
  <c r="BI78" i="5"/>
  <c r="BI990" i="5"/>
  <c r="CO990" i="5"/>
  <c r="CD860" i="5"/>
  <c r="AX860" i="5"/>
  <c r="BI202" i="5"/>
  <c r="CO202" i="5"/>
  <c r="AX874" i="5"/>
  <c r="CD874" i="5"/>
  <c r="CO607" i="5"/>
  <c r="BI607" i="5"/>
  <c r="AX400" i="5"/>
  <c r="CD400" i="5"/>
  <c r="CZ449" i="5"/>
  <c r="BT449" i="5"/>
  <c r="BT25" i="5"/>
  <c r="CZ25" i="5"/>
  <c r="CO337" i="5"/>
  <c r="BI337" i="5"/>
  <c r="BT307" i="5"/>
  <c r="CZ307" i="5"/>
  <c r="AX864" i="5"/>
  <c r="CD864" i="5"/>
  <c r="AX519" i="5"/>
  <c r="CD519" i="5"/>
  <c r="BI700" i="5"/>
  <c r="CO700" i="5"/>
  <c r="AX1008" i="5"/>
  <c r="CD1008" i="5"/>
  <c r="CZ695" i="5"/>
  <c r="BT695" i="5"/>
  <c r="CZ137" i="5"/>
  <c r="BT137" i="5"/>
  <c r="BI595" i="5"/>
  <c r="CO595" i="5"/>
  <c r="BI780" i="5"/>
  <c r="CO780" i="5"/>
  <c r="CZ709" i="5"/>
  <c r="BT709" i="5"/>
  <c r="AX788" i="5"/>
  <c r="CD788" i="5"/>
  <c r="CZ622" i="5"/>
  <c r="BT622" i="5"/>
  <c r="BI526" i="5"/>
  <c r="CO526" i="5"/>
  <c r="BT463" i="5"/>
  <c r="CZ463" i="5"/>
  <c r="BI142" i="5"/>
  <c r="CO142" i="5"/>
  <c r="CO734" i="5"/>
  <c r="BI734" i="5"/>
  <c r="CD30" i="5"/>
  <c r="AX30" i="5"/>
  <c r="AX995" i="5"/>
  <c r="CD995" i="5"/>
  <c r="BT1012" i="5"/>
  <c r="CZ1012" i="5"/>
  <c r="BT65" i="5"/>
  <c r="CZ65" i="5"/>
  <c r="AX445" i="5"/>
  <c r="CD445" i="5"/>
  <c r="CZ520" i="5"/>
  <c r="BT520" i="5"/>
  <c r="BT455" i="5"/>
  <c r="CZ455" i="5"/>
  <c r="CZ797" i="5"/>
  <c r="BT797" i="5"/>
  <c r="AX580" i="5"/>
  <c r="CD580" i="5"/>
  <c r="BT676" i="5"/>
  <c r="CZ676" i="5"/>
  <c r="BI509" i="5"/>
  <c r="CO509" i="5"/>
  <c r="AX212" i="5"/>
  <c r="CD212" i="5"/>
  <c r="BT856" i="5"/>
  <c r="CZ856" i="5"/>
  <c r="CO539" i="5"/>
  <c r="BI539" i="5"/>
  <c r="CO238" i="5"/>
  <c r="BI238" i="5"/>
  <c r="AX341" i="5"/>
  <c r="CD341" i="5"/>
  <c r="BT716" i="5"/>
  <c r="CZ716" i="5"/>
  <c r="CD251" i="5"/>
  <c r="AX251" i="5"/>
  <c r="CZ990" i="5"/>
  <c r="BT990" i="5"/>
  <c r="CO1013" i="5"/>
  <c r="BI1013" i="5"/>
  <c r="BT37" i="5"/>
  <c r="CZ37" i="5"/>
  <c r="AX423" i="5"/>
  <c r="CD423" i="5"/>
  <c r="BI495" i="5"/>
  <c r="CO495" i="5"/>
  <c r="CD506" i="5"/>
  <c r="AX506" i="5"/>
  <c r="BI521" i="5"/>
  <c r="CO521" i="5"/>
  <c r="BI336" i="5"/>
  <c r="CO336" i="5"/>
  <c r="BI772" i="5"/>
  <c r="CO772" i="5"/>
  <c r="CZ654" i="5"/>
  <c r="BT654" i="5"/>
  <c r="AX338" i="5"/>
  <c r="CD338" i="5"/>
  <c r="AX976" i="5"/>
  <c r="CD976" i="5"/>
  <c r="BI593" i="5"/>
  <c r="CO593" i="5"/>
  <c r="BI339" i="5"/>
  <c r="CO339" i="5"/>
  <c r="CZ450" i="5"/>
  <c r="BT450" i="5"/>
  <c r="BI832" i="5"/>
  <c r="CO832" i="5"/>
  <c r="BT33" i="5"/>
  <c r="CZ33" i="5"/>
  <c r="CO405" i="5"/>
  <c r="BI405" i="5"/>
  <c r="AX898" i="5"/>
  <c r="CD898" i="5"/>
  <c r="BT980" i="5"/>
  <c r="CZ980" i="5"/>
  <c r="CD48" i="5"/>
  <c r="AX48" i="5"/>
  <c r="BT224" i="5"/>
  <c r="CZ224" i="5"/>
  <c r="BI90" i="5"/>
  <c r="CO90" i="5"/>
  <c r="CO386" i="5"/>
  <c r="BI386" i="5"/>
  <c r="BI341" i="5"/>
  <c r="CO341" i="5"/>
  <c r="CO23" i="5"/>
  <c r="BI23" i="5"/>
  <c r="CD577" i="5"/>
  <c r="AX577" i="5"/>
  <c r="CO258" i="5"/>
  <c r="BI258" i="5"/>
  <c r="AX923" i="5"/>
  <c r="CD923" i="5"/>
  <c r="CZ424" i="5"/>
  <c r="BT424" i="5"/>
  <c r="CD630" i="5"/>
  <c r="AX630" i="5"/>
  <c r="BI976" i="5"/>
  <c r="CO976" i="5"/>
  <c r="BT383" i="5"/>
  <c r="CZ383" i="5"/>
  <c r="BT506" i="5"/>
  <c r="CZ506" i="5"/>
  <c r="CD255" i="5"/>
  <c r="AX255" i="5"/>
  <c r="AX433" i="5"/>
  <c r="CD433" i="5"/>
  <c r="BT395" i="5"/>
  <c r="CZ395" i="5"/>
  <c r="AX616" i="5"/>
  <c r="CD616" i="5"/>
  <c r="AX409" i="5"/>
  <c r="CD409" i="5"/>
  <c r="CO795" i="5"/>
  <c r="BI795" i="5"/>
  <c r="AX138" i="5"/>
  <c r="CD138" i="5"/>
  <c r="AX607" i="5"/>
  <c r="CD607" i="5"/>
  <c r="CZ637" i="5"/>
  <c r="BT637" i="5"/>
  <c r="BT441" i="5"/>
  <c r="CZ441" i="5"/>
  <c r="CD486" i="5"/>
  <c r="AX486" i="5"/>
  <c r="CZ1009" i="5"/>
  <c r="BT1009" i="5"/>
  <c r="CZ41" i="5"/>
  <c r="BT41" i="5"/>
  <c r="CO191" i="5"/>
  <c r="BI191" i="5"/>
  <c r="BT763" i="5"/>
  <c r="CZ763" i="5"/>
  <c r="BI915" i="5"/>
  <c r="CO915" i="5"/>
  <c r="BT325" i="5"/>
  <c r="CZ325" i="5"/>
  <c r="CO815" i="5"/>
  <c r="BI815" i="5"/>
  <c r="BT860" i="5"/>
  <c r="CZ860" i="5"/>
  <c r="CD65" i="5"/>
  <c r="AX65" i="5"/>
  <c r="AX754" i="5"/>
  <c r="CD754" i="5"/>
  <c r="BT454" i="5"/>
  <c r="CZ454" i="5"/>
  <c r="CO206" i="5"/>
  <c r="BI206" i="5"/>
  <c r="CD861" i="5"/>
  <c r="AX861" i="5"/>
  <c r="CO281" i="5"/>
  <c r="BI281" i="5"/>
  <c r="CD565" i="5"/>
  <c r="AX565" i="5"/>
  <c r="AX152" i="5"/>
  <c r="CD152" i="5"/>
  <c r="BT427" i="5"/>
  <c r="CZ427" i="5"/>
  <c r="CO237" i="5"/>
  <c r="BI237" i="5"/>
  <c r="CD401" i="5"/>
  <c r="AX401" i="5"/>
  <c r="CZ16" i="5"/>
  <c r="BT16" i="5"/>
  <c r="CZ826" i="5"/>
  <c r="BT826" i="5"/>
  <c r="BT585" i="5"/>
  <c r="CZ585" i="5"/>
  <c r="AX133" i="5"/>
  <c r="CD133" i="5"/>
  <c r="BI629" i="5"/>
  <c r="CO629" i="5"/>
  <c r="CZ962" i="5"/>
  <c r="BT962" i="5"/>
  <c r="BI632" i="5"/>
  <c r="CO632" i="5"/>
  <c r="CD82" i="5"/>
  <c r="AX82" i="5"/>
  <c r="CD709" i="5"/>
  <c r="AX709" i="5"/>
  <c r="BI972" i="5"/>
  <c r="CO972" i="5"/>
  <c r="CZ931" i="5"/>
  <c r="BT931" i="5"/>
  <c r="CD584" i="5"/>
  <c r="AX584" i="5"/>
  <c r="CO163" i="5"/>
  <c r="BI163" i="5"/>
  <c r="AX242" i="5"/>
  <c r="CD242" i="5"/>
  <c r="CZ565" i="5"/>
  <c r="BT565" i="5"/>
  <c r="AX150" i="5"/>
  <c r="CD150" i="5"/>
  <c r="CD57" i="5"/>
  <c r="AX57" i="5"/>
  <c r="CO574" i="5"/>
  <c r="BI574" i="5"/>
  <c r="BI330" i="5"/>
  <c r="CO330" i="5"/>
  <c r="CZ734" i="5"/>
  <c r="BT734" i="5"/>
  <c r="CZ140" i="5"/>
  <c r="BT140" i="5"/>
  <c r="CD675" i="5"/>
  <c r="AX675" i="5"/>
  <c r="CO910" i="5"/>
  <c r="BI910" i="5"/>
  <c r="CO680" i="5"/>
  <c r="BI680" i="5"/>
  <c r="CZ21" i="5"/>
  <c r="BT21" i="5"/>
  <c r="CO79" i="5"/>
  <c r="BI79" i="5"/>
  <c r="AX91" i="5"/>
  <c r="CD91" i="5"/>
  <c r="AX344" i="5"/>
  <c r="CD344" i="5"/>
  <c r="BT888" i="5"/>
  <c r="CZ888" i="5"/>
  <c r="BI504" i="5"/>
  <c r="CO504" i="5"/>
  <c r="CD99" i="5"/>
  <c r="AX99" i="5"/>
  <c r="AX848" i="5"/>
  <c r="CD848" i="5"/>
  <c r="BI949" i="5"/>
  <c r="CO949" i="5"/>
  <c r="BI662" i="5"/>
  <c r="CO662" i="5"/>
  <c r="CZ632" i="5"/>
  <c r="BT632" i="5"/>
  <c r="BI743" i="5"/>
  <c r="CO743" i="5"/>
  <c r="CD518" i="5"/>
  <c r="AX518" i="5"/>
  <c r="CD498" i="5"/>
  <c r="AX498" i="5"/>
  <c r="BT359" i="5"/>
  <c r="CZ359" i="5"/>
  <c r="BI188" i="5"/>
  <c r="CO188" i="5"/>
  <c r="BI419" i="5"/>
  <c r="CO419" i="5"/>
  <c r="AX669" i="5"/>
  <c r="CD669" i="5"/>
  <c r="CZ369" i="5"/>
  <c r="BT369" i="5"/>
  <c r="CO325" i="5"/>
  <c r="BI325" i="5"/>
  <c r="AX439" i="5"/>
  <c r="CD439" i="5"/>
  <c r="CD986" i="5"/>
  <c r="AX986" i="5"/>
  <c r="CO291" i="5"/>
  <c r="BI291" i="5"/>
  <c r="AX882" i="5"/>
  <c r="CD882" i="5"/>
  <c r="BT917" i="5"/>
  <c r="CZ917" i="5"/>
  <c r="CZ119" i="5"/>
  <c r="BT119" i="5"/>
  <c r="AX997" i="5"/>
  <c r="CD997" i="5"/>
  <c r="CO653" i="5"/>
  <c r="BI653" i="5"/>
  <c r="BI638" i="5"/>
  <c r="CO638" i="5"/>
  <c r="CZ789" i="5"/>
  <c r="BT789" i="5"/>
  <c r="BI974" i="5"/>
  <c r="CO974" i="5"/>
  <c r="CD897" i="5"/>
  <c r="AX897" i="5"/>
  <c r="BT987" i="5"/>
  <c r="CZ987" i="5"/>
  <c r="AX893" i="5"/>
  <c r="CD893" i="5"/>
  <c r="BT260" i="5"/>
  <c r="CZ260" i="5"/>
  <c r="CO114" i="5"/>
  <c r="BI114" i="5"/>
  <c r="CO937" i="5"/>
  <c r="BI937" i="5"/>
  <c r="CZ182" i="5"/>
  <c r="BT182" i="5"/>
  <c r="CO641" i="5"/>
  <c r="BI641" i="5"/>
  <c r="BT57" i="5"/>
  <c r="CZ57" i="5"/>
  <c r="CZ203" i="5"/>
  <c r="BT203" i="5"/>
  <c r="AX410" i="5"/>
  <c r="CD410" i="5"/>
  <c r="CD27" i="5"/>
  <c r="AX27" i="5"/>
  <c r="BT824" i="5"/>
  <c r="CZ824" i="5"/>
  <c r="CO885" i="5"/>
  <c r="BI885" i="5"/>
  <c r="CO158" i="5"/>
  <c r="BI158" i="5"/>
  <c r="AX186" i="5"/>
  <c r="CD186" i="5"/>
  <c r="BT256" i="5"/>
  <c r="CZ256" i="5"/>
  <c r="BT71" i="5"/>
  <c r="CZ71" i="5"/>
  <c r="CO167" i="5"/>
  <c r="BI167" i="5"/>
  <c r="CD75" i="5"/>
  <c r="AX75" i="5"/>
  <c r="BT79" i="5"/>
  <c r="CZ79" i="5"/>
  <c r="CO926" i="5"/>
  <c r="BI926" i="5"/>
  <c r="AX469" i="5"/>
  <c r="CD469" i="5"/>
  <c r="CD985" i="5"/>
  <c r="AX985" i="5"/>
  <c r="CZ123" i="5"/>
  <c r="BT123" i="5"/>
  <c r="CO628" i="5"/>
  <c r="BI628" i="5"/>
  <c r="AX842" i="5"/>
  <c r="CD842" i="5"/>
  <c r="AX628" i="5"/>
  <c r="CD628" i="5"/>
  <c r="CO15" i="5"/>
  <c r="BI15" i="5"/>
  <c r="CD43" i="5"/>
  <c r="AX43" i="5"/>
  <c r="CO304" i="5"/>
  <c r="BI304" i="5"/>
  <c r="AX444" i="5"/>
  <c r="CD444" i="5"/>
  <c r="BI678" i="5"/>
  <c r="CO678" i="5"/>
  <c r="CD725" i="5"/>
  <c r="AX725" i="5"/>
  <c r="BI634" i="5"/>
  <c r="CO634" i="5"/>
  <c r="BT318" i="5"/>
  <c r="CZ318" i="5"/>
  <c r="BI655" i="5"/>
  <c r="CO655" i="5"/>
  <c r="CO199" i="5"/>
  <c r="BI199" i="5"/>
  <c r="CD104" i="5"/>
  <c r="AX104" i="5"/>
  <c r="BT166" i="5"/>
  <c r="CZ166" i="5"/>
  <c r="CD622" i="5"/>
  <c r="AX622" i="5"/>
  <c r="AX314" i="5"/>
  <c r="CD314" i="5"/>
  <c r="AX311" i="5"/>
  <c r="CD311" i="5"/>
  <c r="CD801" i="5"/>
  <c r="AX801" i="5"/>
  <c r="CO29" i="5"/>
  <c r="BI29" i="5"/>
  <c r="CZ746" i="5"/>
  <c r="BT746" i="5"/>
  <c r="CO948" i="5"/>
  <c r="BI948" i="5"/>
  <c r="BT344" i="5"/>
  <c r="CZ344" i="5"/>
  <c r="CZ426" i="5"/>
  <c r="BT426" i="5"/>
  <c r="CD1009" i="5"/>
  <c r="AX1009" i="5"/>
  <c r="CD153" i="5"/>
  <c r="AX153" i="5"/>
  <c r="CD807" i="5"/>
  <c r="AX807" i="5"/>
  <c r="CZ790" i="5"/>
  <c r="BT790" i="5"/>
  <c r="CZ489" i="5"/>
  <c r="BT489" i="5"/>
  <c r="BT92" i="5"/>
  <c r="CZ92" i="5"/>
  <c r="CD119" i="5"/>
  <c r="AX119" i="5"/>
  <c r="BT478" i="5"/>
  <c r="CZ478" i="5"/>
  <c r="BT323" i="5"/>
  <c r="CZ323" i="5"/>
  <c r="AX404" i="5"/>
  <c r="CD404" i="5"/>
  <c r="CO181" i="5"/>
  <c r="BI181" i="5"/>
  <c r="CD51" i="5"/>
  <c r="AX51" i="5"/>
  <c r="AX869" i="5"/>
  <c r="CD869" i="5"/>
  <c r="BT866" i="5"/>
  <c r="CZ866" i="5"/>
  <c r="CZ28" i="5"/>
  <c r="BT28" i="5"/>
  <c r="CZ633" i="5"/>
  <c r="BT633" i="5"/>
  <c r="AX109" i="5"/>
  <c r="CD109" i="5"/>
  <c r="CD407" i="5"/>
  <c r="AX407" i="5"/>
  <c r="CZ19" i="5"/>
  <c r="BT19" i="5"/>
  <c r="AX640" i="5"/>
  <c r="CD640" i="5"/>
  <c r="BI923" i="5"/>
  <c r="CO923" i="5"/>
  <c r="CO725" i="5"/>
  <c r="BI725" i="5"/>
  <c r="CO928" i="5"/>
  <c r="BI928" i="5"/>
  <c r="CO685" i="5"/>
  <c r="BI685" i="5"/>
  <c r="CD520" i="5"/>
  <c r="AX520" i="5"/>
  <c r="AX540" i="5"/>
  <c r="CD540" i="5"/>
  <c r="BT257" i="5"/>
  <c r="CZ257" i="5"/>
  <c r="BT445" i="5"/>
  <c r="CZ445" i="5"/>
  <c r="CD468" i="5"/>
  <c r="AX468" i="5"/>
  <c r="CO395" i="5"/>
  <c r="BI395" i="5"/>
  <c r="AX921" i="5"/>
  <c r="CD921" i="5"/>
  <c r="BI998" i="5"/>
  <c r="CO998" i="5"/>
  <c r="BI753" i="5"/>
  <c r="CO753" i="5"/>
  <c r="CZ801" i="5"/>
  <c r="BT801" i="5"/>
  <c r="CZ926" i="5"/>
  <c r="BT926" i="5"/>
  <c r="BT850" i="5"/>
  <c r="CZ850" i="5"/>
  <c r="BI503" i="5"/>
  <c r="CO503" i="5"/>
  <c r="BI880" i="5"/>
  <c r="CO880" i="5"/>
  <c r="AX740" i="5"/>
  <c r="CD740" i="5"/>
  <c r="CD273" i="5"/>
  <c r="AX273" i="5"/>
  <c r="AX500" i="5"/>
  <c r="CD500" i="5"/>
  <c r="CZ620" i="5"/>
  <c r="BT620" i="5"/>
  <c r="BT548" i="5"/>
  <c r="CZ548" i="5"/>
  <c r="CO870" i="5"/>
  <c r="BI870" i="5"/>
  <c r="CO307" i="5"/>
  <c r="BI307" i="5"/>
  <c r="AX148" i="5"/>
  <c r="CD148" i="5"/>
  <c r="BT311" i="5"/>
  <c r="CZ311" i="5"/>
  <c r="BT863" i="5"/>
  <c r="CZ863" i="5"/>
  <c r="CD487" i="5"/>
  <c r="AX487" i="5"/>
  <c r="CZ805" i="5"/>
  <c r="BT805" i="5"/>
  <c r="AX174" i="5"/>
  <c r="CD174" i="5"/>
  <c r="CD387" i="5"/>
  <c r="AX387" i="5"/>
  <c r="CD183" i="5"/>
  <c r="AX183" i="5"/>
  <c r="CO675" i="5"/>
  <c r="BI675" i="5"/>
  <c r="AX118" i="5"/>
  <c r="CD118" i="5"/>
  <c r="AX156" i="5"/>
  <c r="CD156" i="5"/>
  <c r="BI479" i="5"/>
  <c r="CO479" i="5"/>
  <c r="CZ480" i="5"/>
  <c r="BT480" i="5"/>
  <c r="AX325" i="5"/>
  <c r="CD325" i="5"/>
  <c r="BI625" i="5"/>
  <c r="CO625" i="5"/>
  <c r="BT503" i="5"/>
  <c r="CZ503" i="5"/>
  <c r="AX250" i="5"/>
  <c r="CD250" i="5"/>
  <c r="BI668" i="5"/>
  <c r="CO668" i="5"/>
  <c r="CD626" i="5"/>
  <c r="AX626" i="5"/>
  <c r="AX704" i="5"/>
  <c r="CD704" i="5"/>
  <c r="BT382" i="5"/>
  <c r="CZ382" i="5"/>
  <c r="CO363" i="5"/>
  <c r="BI363" i="5"/>
  <c r="CD645" i="5"/>
  <c r="AX645" i="5"/>
  <c r="AX992" i="5"/>
  <c r="CD992" i="5"/>
  <c r="BI89" i="5"/>
  <c r="CO89" i="5"/>
  <c r="AX164" i="5"/>
  <c r="CD164" i="5"/>
  <c r="BT474" i="5"/>
  <c r="CZ474" i="5"/>
  <c r="AX378" i="5"/>
  <c r="CD378" i="5"/>
  <c r="CO891" i="5"/>
  <c r="BI891" i="5"/>
  <c r="CZ883" i="5"/>
  <c r="BT883" i="5"/>
  <c r="AX877" i="5"/>
  <c r="CD877" i="5"/>
  <c r="CZ885" i="5"/>
  <c r="BT885" i="5"/>
  <c r="AX141" i="5"/>
  <c r="CD141" i="5"/>
  <c r="CO177" i="5"/>
  <c r="BI177" i="5"/>
  <c r="BI829" i="5"/>
  <c r="CO829" i="5"/>
  <c r="CO165" i="5"/>
  <c r="BI165" i="5"/>
  <c r="BI970" i="5"/>
  <c r="CO970" i="5"/>
  <c r="CZ837" i="5"/>
  <c r="BT837" i="5"/>
  <c r="AX436" i="5"/>
  <c r="CD436" i="5"/>
  <c r="DA122" i="5"/>
  <c r="BU122" i="5"/>
  <c r="CD687" i="5"/>
  <c r="AX687" i="5"/>
  <c r="CO434" i="5"/>
  <c r="BI434" i="5"/>
  <c r="BT767" i="5"/>
  <c r="CZ767" i="5"/>
  <c r="CZ131" i="5"/>
  <c r="BT131" i="5"/>
  <c r="CO56" i="5"/>
  <c r="BI56" i="5"/>
  <c r="CO614" i="5"/>
  <c r="BI614" i="5"/>
  <c r="CZ371" i="5"/>
  <c r="BT371" i="5"/>
  <c r="BI783" i="5"/>
  <c r="CO783" i="5"/>
  <c r="AX642" i="5"/>
  <c r="CD642" i="5"/>
  <c r="CD262" i="5"/>
  <c r="AX262" i="5"/>
  <c r="CD604" i="5"/>
  <c r="AX604" i="5"/>
  <c r="CO276" i="5"/>
  <c r="BI276" i="5"/>
  <c r="AX329" i="5"/>
  <c r="CD329" i="5"/>
  <c r="BT960" i="5"/>
  <c r="CZ960" i="5"/>
  <c r="CO809" i="5"/>
  <c r="BI809" i="5"/>
  <c r="CO452" i="5"/>
  <c r="BI452" i="5"/>
  <c r="CO175" i="5"/>
  <c r="BI175" i="5"/>
  <c r="CD46" i="5"/>
  <c r="AX46" i="5"/>
  <c r="CZ367" i="5"/>
  <c r="BT367" i="5"/>
  <c r="AX195" i="5"/>
  <c r="CD195" i="5"/>
  <c r="BT398" i="5"/>
  <c r="CZ398" i="5"/>
  <c r="CO877" i="5"/>
  <c r="BI877" i="5"/>
  <c r="CO562" i="5"/>
  <c r="BI562" i="5"/>
  <c r="AX531" i="5"/>
  <c r="CD531" i="5"/>
  <c r="CO227" i="5"/>
  <c r="BI227" i="5"/>
  <c r="CD839" i="5"/>
  <c r="AX839" i="5"/>
  <c r="AX655" i="5"/>
  <c r="CD655" i="5"/>
  <c r="BT878" i="5"/>
  <c r="CZ878" i="5"/>
  <c r="BT509" i="5"/>
  <c r="CZ509" i="5"/>
  <c r="CO133" i="5"/>
  <c r="BI133" i="5"/>
  <c r="CZ992" i="5"/>
  <c r="BT992" i="5"/>
  <c r="AX573" i="5"/>
  <c r="CD573" i="5"/>
  <c r="CZ93" i="5"/>
  <c r="BT93" i="5"/>
  <c r="CO436" i="5"/>
  <c r="BI436" i="5"/>
  <c r="BI952" i="5"/>
  <c r="CO952" i="5"/>
  <c r="CD711" i="5"/>
  <c r="AX711" i="5"/>
  <c r="CO580" i="5"/>
  <c r="BI580" i="5"/>
  <c r="AX386" i="5"/>
  <c r="CD386" i="5"/>
  <c r="BI508" i="5"/>
  <c r="CO508" i="5"/>
  <c r="CD399" i="5"/>
  <c r="AX399" i="5"/>
  <c r="CD286" i="5"/>
  <c r="AX286" i="5"/>
  <c r="CZ598" i="5"/>
  <c r="BT598" i="5"/>
  <c r="BI366" i="5"/>
  <c r="CO366" i="5"/>
  <c r="CZ726" i="5"/>
  <c r="BT726" i="5"/>
  <c r="CD331" i="5"/>
  <c r="AX331" i="5"/>
  <c r="BT372" i="5"/>
  <c r="CZ372" i="5"/>
  <c r="CO559" i="5"/>
  <c r="BI559" i="5"/>
  <c r="BI269" i="5"/>
  <c r="CO269" i="5"/>
  <c r="BT317" i="5"/>
  <c r="CZ317" i="5"/>
  <c r="CO268" i="5"/>
  <c r="BI268" i="5"/>
  <c r="BI903" i="5"/>
  <c r="CO903" i="5"/>
  <c r="CO433" i="5"/>
  <c r="BI433" i="5"/>
  <c r="AX582" i="5"/>
  <c r="CD582" i="5"/>
  <c r="CZ47" i="5"/>
  <c r="BT47" i="5"/>
  <c r="BT599" i="5"/>
  <c r="CZ599" i="5"/>
  <c r="AX585" i="5"/>
  <c r="CD585" i="5"/>
  <c r="BI335" i="5"/>
  <c r="CO335" i="5"/>
  <c r="BI1000" i="5"/>
  <c r="CO1000" i="5"/>
  <c r="CD477" i="5"/>
  <c r="AX477" i="5"/>
  <c r="BI510" i="5"/>
  <c r="CO510" i="5"/>
  <c r="CZ50" i="5"/>
  <c r="BT50" i="5"/>
  <c r="BT947" i="5"/>
  <c r="CZ947" i="5"/>
  <c r="BT391" i="5"/>
  <c r="CZ391" i="5"/>
  <c r="AX346" i="5"/>
  <c r="CD346" i="5"/>
  <c r="CZ227" i="5"/>
  <c r="BT227" i="5"/>
  <c r="CD85" i="5"/>
  <c r="AX85" i="5"/>
  <c r="CZ236" i="5"/>
  <c r="BT236" i="5"/>
  <c r="BI216" i="5"/>
  <c r="CO216" i="5"/>
  <c r="AX914" i="5"/>
  <c r="CD914" i="5"/>
  <c r="BT603" i="5"/>
  <c r="CZ603" i="5"/>
  <c r="CO73" i="5"/>
  <c r="BI73" i="5"/>
  <c r="CZ847" i="5"/>
  <c r="BT847" i="5"/>
  <c r="CZ209" i="5"/>
  <c r="BT209" i="5"/>
  <c r="AX544" i="5"/>
  <c r="CD544" i="5"/>
  <c r="CD504" i="5"/>
  <c r="AX504" i="5"/>
  <c r="CZ877" i="5"/>
  <c r="BT877" i="5"/>
  <c r="BT615" i="5"/>
  <c r="CZ615" i="5"/>
  <c r="AX116" i="5"/>
  <c r="CD116" i="5"/>
  <c r="CD933" i="5"/>
  <c r="AX933" i="5"/>
  <c r="CD831" i="5"/>
  <c r="AX831" i="5"/>
  <c r="BI785" i="5"/>
  <c r="CO785" i="5"/>
  <c r="AX620" i="5"/>
  <c r="CD620" i="5"/>
  <c r="CZ669" i="5"/>
  <c r="BT669" i="5"/>
  <c r="BI327" i="5"/>
  <c r="CO327" i="5"/>
  <c r="BT521" i="5"/>
  <c r="CZ521" i="5"/>
  <c r="BI243" i="5"/>
  <c r="CO243" i="5"/>
  <c r="CD365" i="5"/>
  <c r="AX365" i="5"/>
  <c r="CZ287" i="5"/>
  <c r="BT287" i="5"/>
  <c r="AX240" i="5"/>
  <c r="CD240" i="5"/>
  <c r="CO156" i="5"/>
  <c r="BI156" i="5"/>
  <c r="CO403" i="5"/>
  <c r="BI403" i="5"/>
  <c r="BI591" i="5"/>
  <c r="CO591" i="5"/>
  <c r="AX613" i="5"/>
  <c r="CD613" i="5"/>
  <c r="CO107" i="5"/>
  <c r="BI107" i="5"/>
  <c r="AX124" i="5"/>
  <c r="CD124" i="5"/>
  <c r="BI350" i="5"/>
  <c r="CO350" i="5"/>
  <c r="AX178" i="5"/>
  <c r="CD178" i="5"/>
  <c r="BT314" i="5"/>
  <c r="CZ314" i="5"/>
  <c r="CO242" i="5"/>
  <c r="BI242" i="5"/>
  <c r="CZ233" i="5"/>
  <c r="BT233" i="5"/>
  <c r="AX552" i="5"/>
  <c r="CD552" i="5"/>
  <c r="BI757" i="5"/>
  <c r="CO757" i="5"/>
  <c r="BI814" i="5"/>
  <c r="CO814" i="5"/>
  <c r="BI770" i="5"/>
  <c r="CO770" i="5"/>
  <c r="AX184" i="5"/>
  <c r="CD184" i="5"/>
  <c r="BI253" i="5"/>
  <c r="CO253" i="5"/>
  <c r="AX566" i="5"/>
  <c r="CD566" i="5"/>
  <c r="CZ310" i="5"/>
  <c r="BT310" i="5"/>
  <c r="AX918" i="5"/>
  <c r="CD918" i="5"/>
  <c r="CZ961" i="5"/>
  <c r="BT961" i="5"/>
  <c r="CD774" i="5"/>
  <c r="AX774" i="5"/>
  <c r="CZ440" i="5"/>
  <c r="BT440" i="5"/>
  <c r="BT857" i="5"/>
  <c r="CZ857" i="5"/>
  <c r="BI863" i="5"/>
  <c r="CO863" i="5"/>
  <c r="BT989" i="5"/>
  <c r="CZ989" i="5"/>
  <c r="AX732" i="5"/>
  <c r="CD732" i="5"/>
  <c r="AX672" i="5"/>
  <c r="CD672" i="5"/>
  <c r="CZ809" i="5"/>
  <c r="BT809" i="5"/>
  <c r="CZ139" i="5"/>
  <c r="BT139" i="5"/>
  <c r="BI134" i="5"/>
  <c r="CO134" i="5"/>
  <c r="BI696" i="5"/>
  <c r="CO696" i="5"/>
  <c r="AX756" i="5"/>
  <c r="CD756" i="5"/>
  <c r="CZ955" i="5"/>
  <c r="BT955" i="5"/>
  <c r="CZ24" i="5"/>
  <c r="BT24" i="5"/>
  <c r="CZ692" i="5"/>
  <c r="BT692" i="5"/>
  <c r="CD106" i="5"/>
  <c r="AX106" i="5"/>
  <c r="BI955" i="5"/>
  <c r="CO955" i="5"/>
  <c r="BT376" i="5"/>
  <c r="CZ376" i="5"/>
  <c r="CO571" i="5"/>
  <c r="BI571" i="5"/>
  <c r="AX382" i="5"/>
  <c r="CD382" i="5"/>
  <c r="BT905" i="5"/>
  <c r="CZ905" i="5"/>
  <c r="BT542" i="5"/>
  <c r="CZ542" i="5"/>
  <c r="CZ702" i="5"/>
  <c r="BT702" i="5"/>
  <c r="CO393" i="5"/>
  <c r="BI393" i="5"/>
  <c r="AX782" i="5"/>
  <c r="CD782" i="5"/>
  <c r="CZ504" i="5"/>
  <c r="BT504" i="5"/>
  <c r="BI347" i="5"/>
  <c r="CO347" i="5"/>
  <c r="BT822" i="5"/>
  <c r="CZ822" i="5"/>
  <c r="CD339" i="5"/>
  <c r="AX339" i="5"/>
  <c r="AX595" i="5"/>
  <c r="CD595" i="5"/>
  <c r="AX457" i="5"/>
  <c r="CD457" i="5"/>
  <c r="CD509" i="5"/>
  <c r="AX509" i="5"/>
  <c r="BT764" i="5"/>
  <c r="CZ764" i="5"/>
  <c r="BT222" i="5"/>
  <c r="CZ222" i="5"/>
  <c r="CO376" i="5"/>
  <c r="BI376" i="5"/>
  <c r="AX937" i="5"/>
  <c r="CD937" i="5"/>
  <c r="AX654" i="5"/>
  <c r="CD654" i="5"/>
  <c r="CO869" i="5"/>
  <c r="BI869" i="5"/>
  <c r="CD994" i="5"/>
  <c r="AX994" i="5"/>
  <c r="CO283" i="5"/>
  <c r="BI283" i="5"/>
  <c r="CD72" i="5"/>
  <c r="AX72" i="5"/>
  <c r="CO486" i="5"/>
  <c r="BI486" i="5"/>
  <c r="AX641" i="5"/>
  <c r="CD641" i="5"/>
  <c r="CO567" i="5"/>
  <c r="BI567" i="5"/>
  <c r="CZ328" i="5"/>
  <c r="BT328" i="5"/>
  <c r="BI493" i="5"/>
  <c r="CO493" i="5"/>
  <c r="CZ748" i="5"/>
  <c r="BT748" i="5"/>
  <c r="CO761" i="5"/>
  <c r="BI761" i="5"/>
  <c r="AX264" i="5"/>
  <c r="CD264" i="5"/>
  <c r="CD746" i="5"/>
  <c r="AX746" i="5"/>
  <c r="CD647" i="5"/>
  <c r="AX647" i="5"/>
  <c r="BI908" i="5"/>
  <c r="CO908" i="5"/>
  <c r="BT148" i="5"/>
  <c r="CZ148" i="5"/>
  <c r="CO657" i="5"/>
  <c r="BI657" i="5"/>
  <c r="AX376" i="5"/>
  <c r="CD376" i="5"/>
  <c r="CZ762" i="5"/>
  <c r="BT762" i="5"/>
  <c r="AX134" i="5"/>
  <c r="CD134" i="5"/>
  <c r="BI122" i="5"/>
  <c r="CO122" i="5"/>
  <c r="CO752" i="5"/>
  <c r="BI752" i="5"/>
  <c r="AX718" i="5"/>
  <c r="CD718" i="5"/>
  <c r="CO66" i="5"/>
  <c r="BI66" i="5"/>
  <c r="AX668" i="5"/>
  <c r="CD668" i="5"/>
  <c r="CZ469" i="5"/>
  <c r="BT469" i="5"/>
  <c r="CZ145" i="5"/>
  <c r="BT145" i="5"/>
  <c r="CO387" i="5"/>
  <c r="BI387" i="5"/>
  <c r="BT562" i="5"/>
  <c r="CZ562" i="5"/>
  <c r="BT951" i="5"/>
  <c r="CZ951" i="5"/>
  <c r="CZ76" i="5"/>
  <c r="BT76" i="5"/>
  <c r="AX800" i="5"/>
  <c r="CD800" i="5"/>
  <c r="AX909" i="5"/>
  <c r="CD909" i="5"/>
  <c r="AX479" i="5"/>
  <c r="CD479" i="5"/>
  <c r="AX599" i="5"/>
  <c r="CD599" i="5"/>
  <c r="BI806" i="5"/>
  <c r="CO806" i="5"/>
  <c r="CZ721" i="5"/>
  <c r="BT721" i="5"/>
  <c r="CZ514" i="5"/>
  <c r="BT514" i="5"/>
  <c r="BT921" i="5"/>
  <c r="CZ921" i="5"/>
  <c r="BT508" i="5"/>
  <c r="CZ508" i="5"/>
  <c r="BI351" i="5"/>
  <c r="CO351" i="5"/>
  <c r="BT309" i="5"/>
  <c r="CZ309" i="5"/>
  <c r="CZ651" i="5"/>
  <c r="BT651" i="5"/>
  <c r="CZ811" i="5"/>
  <c r="BT811" i="5"/>
  <c r="CO861" i="5"/>
  <c r="BI861" i="5"/>
  <c r="BT39" i="5"/>
  <c r="CZ39" i="5"/>
  <c r="CO566" i="5"/>
  <c r="BI566" i="5"/>
  <c r="CO706" i="5"/>
  <c r="BI706" i="5"/>
  <c r="AX614" i="5"/>
  <c r="CD614" i="5"/>
  <c r="CZ661" i="5"/>
  <c r="BT661" i="5"/>
  <c r="BT560" i="5"/>
  <c r="CZ560" i="5"/>
  <c r="CZ64" i="5"/>
  <c r="BT64" i="5"/>
  <c r="BI742" i="5"/>
  <c r="CO742" i="5"/>
  <c r="BT944" i="5"/>
  <c r="CZ944" i="5"/>
  <c r="CZ127" i="5"/>
  <c r="BT127" i="5"/>
  <c r="CZ1004" i="5"/>
  <c r="BT1004" i="5"/>
  <c r="BI489" i="5"/>
  <c r="CO489" i="5"/>
  <c r="BT437" i="5"/>
  <c r="CZ437" i="5"/>
  <c r="CZ639" i="5"/>
  <c r="BT639" i="5"/>
  <c r="AX370" i="5"/>
  <c r="CD370" i="5"/>
  <c r="CD956" i="5"/>
  <c r="AX956" i="5"/>
  <c r="CD419" i="5"/>
  <c r="AX419" i="5"/>
  <c r="CD16" i="5"/>
  <c r="AX16" i="5"/>
  <c r="CZ225" i="5"/>
  <c r="BT225" i="5"/>
  <c r="AX461" i="5"/>
  <c r="CD461" i="5"/>
  <c r="CZ618" i="5"/>
  <c r="BT618" i="5"/>
  <c r="BI997" i="5"/>
  <c r="CO997" i="5"/>
  <c r="AX878" i="5"/>
  <c r="CD878" i="5"/>
  <c r="CO421" i="5"/>
  <c r="BI421" i="5"/>
  <c r="BI902" i="5"/>
  <c r="CO902" i="5"/>
  <c r="BT451" i="5"/>
  <c r="CZ451" i="5"/>
  <c r="CZ78" i="5"/>
  <c r="BT78" i="5"/>
  <c r="AX833" i="5"/>
  <c r="CD833" i="5"/>
  <c r="AX972" i="5"/>
  <c r="CD972" i="5"/>
  <c r="AX850" i="5"/>
  <c r="CD850" i="5"/>
  <c r="AX940" i="5"/>
  <c r="CD940" i="5"/>
  <c r="AX513" i="5"/>
  <c r="CD513" i="5"/>
  <c r="CD327" i="5"/>
  <c r="AX327" i="5"/>
  <c r="BI828" i="5"/>
  <c r="CO828" i="5"/>
  <c r="AX814" i="5"/>
  <c r="CD814" i="5"/>
  <c r="AX652" i="5"/>
  <c r="CD652" i="5"/>
  <c r="CD508" i="5"/>
  <c r="AX508" i="5"/>
  <c r="CZ26" i="5"/>
  <c r="BT26" i="5"/>
  <c r="CZ58" i="5"/>
  <c r="BT58" i="5"/>
  <c r="CO57" i="5"/>
  <c r="BI57" i="5"/>
  <c r="AX283" i="5"/>
  <c r="CD283" i="5"/>
  <c r="BT392" i="5"/>
  <c r="CZ392" i="5"/>
  <c r="CD481" i="5"/>
  <c r="AX481" i="5"/>
  <c r="BT462" i="5"/>
  <c r="CZ462" i="5"/>
  <c r="BT63" i="5"/>
  <c r="CZ63" i="5"/>
  <c r="BT357" i="5"/>
  <c r="CZ357" i="5"/>
  <c r="BI441" i="5"/>
  <c r="CO441" i="5"/>
  <c r="CD953" i="5"/>
  <c r="AX953" i="5"/>
  <c r="BI140" i="5"/>
  <c r="CO140" i="5"/>
  <c r="CZ235" i="5"/>
  <c r="BT235" i="5"/>
  <c r="AX485" i="5"/>
  <c r="CD485" i="5"/>
  <c r="AX845" i="5"/>
  <c r="CD845" i="5"/>
  <c r="CZ793" i="5"/>
  <c r="BT793" i="5"/>
  <c r="AX581" i="5"/>
  <c r="CD581" i="5"/>
  <c r="CZ99" i="5"/>
  <c r="BT99" i="5"/>
  <c r="BI534" i="5"/>
  <c r="CO534" i="5"/>
  <c r="CZ588" i="5"/>
  <c r="BT588" i="5"/>
  <c r="BI884" i="5"/>
  <c r="CO884" i="5"/>
  <c r="CO437" i="5"/>
  <c r="BI437" i="5"/>
  <c r="CD458" i="5"/>
  <c r="AX458" i="5"/>
  <c r="AX708" i="5"/>
  <c r="CD708" i="5"/>
  <c r="BT870" i="5"/>
  <c r="CZ870" i="5"/>
  <c r="CZ647" i="5"/>
  <c r="BT647" i="5"/>
  <c r="AX608" i="5"/>
  <c r="CD608" i="5"/>
  <c r="CO401" i="5"/>
  <c r="BI401" i="5"/>
  <c r="CZ566" i="5"/>
  <c r="BT566" i="5"/>
  <c r="CO418" i="5"/>
  <c r="BI418" i="5"/>
  <c r="CD747" i="5"/>
  <c r="AX747" i="5"/>
  <c r="CO720" i="5"/>
  <c r="BI720" i="5"/>
  <c r="AX700" i="5"/>
  <c r="CD700" i="5"/>
  <c r="CZ834" i="5"/>
  <c r="BT834" i="5"/>
  <c r="CD29" i="5"/>
  <c r="AX29" i="5"/>
  <c r="CD471" i="5"/>
  <c r="AX471" i="5"/>
  <c r="CO290" i="5"/>
  <c r="BI290" i="5"/>
  <c r="AX435" i="5"/>
  <c r="CD435" i="5"/>
  <c r="AX408" i="5"/>
  <c r="CD408" i="5"/>
  <c r="CZ766" i="5"/>
  <c r="BT766" i="5"/>
  <c r="AX688" i="5"/>
  <c r="CD688" i="5"/>
  <c r="BI986" i="5"/>
  <c r="CO986" i="5"/>
  <c r="AX529" i="5"/>
  <c r="CD529" i="5"/>
  <c r="BT563" i="5"/>
  <c r="CZ563" i="5"/>
  <c r="BI938" i="5"/>
  <c r="CO938" i="5"/>
  <c r="BT534" i="5"/>
  <c r="CZ534" i="5"/>
  <c r="CO72" i="5"/>
  <c r="BI72" i="5"/>
  <c r="AX130" i="5"/>
  <c r="CD130" i="5"/>
  <c r="BT77" i="5"/>
  <c r="CZ77" i="5"/>
  <c r="CO74" i="5"/>
  <c r="BI74" i="5"/>
  <c r="AX887" i="5"/>
  <c r="CD887" i="5"/>
  <c r="CO698" i="5"/>
  <c r="BI698" i="5"/>
  <c r="CZ322" i="5"/>
  <c r="BT322" i="5"/>
  <c r="CD811" i="5"/>
  <c r="AX811" i="5"/>
  <c r="CO474" i="5"/>
  <c r="BI474" i="5"/>
  <c r="BI60" i="5"/>
  <c r="CO60" i="5"/>
  <c r="CD713" i="5"/>
  <c r="AX713" i="5"/>
  <c r="CD157" i="5"/>
  <c r="AX157" i="5"/>
  <c r="CZ94" i="5"/>
  <c r="BT94" i="5"/>
  <c r="BI648" i="5"/>
  <c r="CO648" i="5"/>
  <c r="BT523" i="5"/>
  <c r="CZ523" i="5"/>
  <c r="CZ935" i="5"/>
  <c r="BT935" i="5"/>
  <c r="CO147" i="5"/>
  <c r="BI147" i="5"/>
  <c r="CO865" i="5"/>
  <c r="BI865" i="5"/>
  <c r="BT156" i="5"/>
  <c r="CZ156" i="5"/>
  <c r="CO292" i="5"/>
  <c r="BI292" i="5"/>
  <c r="CD730" i="5"/>
  <c r="AX730" i="5"/>
  <c r="BI346" i="5"/>
  <c r="CO346" i="5"/>
  <c r="AX368" i="5"/>
  <c r="CD368" i="5"/>
  <c r="CO137" i="5"/>
  <c r="BI137" i="5"/>
  <c r="CD421" i="5"/>
  <c r="AX421" i="5"/>
  <c r="CO149" i="5"/>
  <c r="BI149" i="5"/>
  <c r="CZ179" i="5"/>
  <c r="BT179" i="5"/>
  <c r="CD34" i="5"/>
  <c r="AX34" i="5"/>
  <c r="BT114" i="5"/>
  <c r="CZ114" i="5"/>
  <c r="BI182" i="5"/>
  <c r="CO182" i="5"/>
  <c r="AX293" i="5"/>
  <c r="CD293" i="5"/>
  <c r="CD131" i="5"/>
  <c r="AX131" i="5"/>
  <c r="AX218" i="5"/>
  <c r="CD218" i="5"/>
  <c r="CO278" i="5"/>
  <c r="BI278" i="5"/>
  <c r="BT572" i="5"/>
  <c r="CZ572" i="5"/>
  <c r="BT350" i="5"/>
  <c r="CZ350" i="5"/>
  <c r="CZ48" i="5"/>
  <c r="BT48" i="5"/>
  <c r="CD530" i="5"/>
  <c r="AX530" i="5"/>
  <c r="BI518" i="5"/>
  <c r="CO518" i="5"/>
  <c r="CZ174" i="5"/>
  <c r="BT174" i="5"/>
  <c r="AX313" i="5"/>
  <c r="CD313" i="5"/>
  <c r="AX867" i="5"/>
  <c r="CD867" i="5"/>
  <c r="BT136" i="5"/>
  <c r="CZ136" i="5"/>
  <c r="CD23" i="5"/>
  <c r="AX23" i="5"/>
  <c r="BT533" i="5"/>
  <c r="CZ533" i="5"/>
  <c r="BI512" i="5"/>
  <c r="CO512" i="5"/>
  <c r="CD115" i="5"/>
  <c r="AX115" i="5"/>
  <c r="BI576" i="5"/>
  <c r="CO576" i="5"/>
  <c r="BI128" i="5"/>
  <c r="CO128" i="5"/>
  <c r="BI888" i="5"/>
  <c r="CO888" i="5"/>
  <c r="CZ643" i="5"/>
  <c r="BT643" i="5"/>
  <c r="BI640" i="5"/>
  <c r="CO640" i="5"/>
  <c r="BI583" i="5"/>
  <c r="CO583" i="5"/>
  <c r="BI935" i="5"/>
  <c r="CO935" i="5"/>
  <c r="BT874" i="5"/>
  <c r="CZ874" i="5"/>
  <c r="AX780" i="5"/>
  <c r="CD780" i="5"/>
  <c r="BT512" i="5"/>
  <c r="CZ512" i="5"/>
  <c r="CZ719" i="5"/>
  <c r="BT719" i="5"/>
  <c r="CD757" i="5"/>
  <c r="AX757" i="5"/>
  <c r="AX158" i="5"/>
  <c r="CD158" i="5"/>
  <c r="CO549" i="5"/>
  <c r="BI549" i="5"/>
  <c r="AX360" i="5"/>
  <c r="CD360" i="5"/>
  <c r="CZ46" i="5"/>
  <c r="BT46" i="5"/>
  <c r="CD769" i="5"/>
  <c r="AX769" i="5"/>
  <c r="BI731" i="5"/>
  <c r="CO731" i="5"/>
  <c r="BT327" i="5"/>
  <c r="CZ327" i="5"/>
  <c r="BI623" i="5"/>
  <c r="CO623" i="5"/>
  <c r="AX489" i="5"/>
  <c r="CD489" i="5"/>
  <c r="AX998" i="5"/>
  <c r="CD998" i="5"/>
  <c r="BT389" i="5"/>
  <c r="CZ389" i="5"/>
  <c r="CZ428" i="5"/>
  <c r="BT428" i="5"/>
  <c r="AX778" i="5"/>
  <c r="CD778" i="5"/>
  <c r="CD772" i="5"/>
  <c r="AX772" i="5"/>
  <c r="AX493" i="5"/>
  <c r="CD493" i="5"/>
  <c r="AX583" i="5"/>
  <c r="CD583" i="5"/>
  <c r="BI755" i="5"/>
  <c r="CO755" i="5"/>
  <c r="AX1000" i="5"/>
  <c r="CD1000" i="5"/>
  <c r="CZ579" i="5"/>
  <c r="BT579" i="5"/>
  <c r="AX591" i="5"/>
  <c r="CD591" i="5"/>
  <c r="BI603" i="5"/>
  <c r="CO603" i="5"/>
  <c r="BT862" i="5"/>
  <c r="CZ862" i="5"/>
  <c r="CO293" i="5"/>
  <c r="BI293" i="5"/>
  <c r="CZ277" i="5"/>
  <c r="BT277" i="5"/>
  <c r="CD58" i="5"/>
  <c r="AX58" i="5"/>
  <c r="CD326" i="5"/>
  <c r="AX326" i="5"/>
  <c r="CZ365" i="5"/>
  <c r="BT365" i="5"/>
  <c r="CO531" i="5"/>
  <c r="BI531" i="5"/>
  <c r="CO186" i="5"/>
  <c r="BI186" i="5"/>
  <c r="CO414" i="5"/>
  <c r="BI414" i="5"/>
  <c r="AX548" i="5"/>
  <c r="CD548" i="5"/>
  <c r="CO251" i="5"/>
  <c r="BI251" i="5"/>
  <c r="CD951" i="5"/>
  <c r="AX951" i="5"/>
  <c r="CO96" i="5"/>
  <c r="BI96" i="5"/>
  <c r="CD19" i="5"/>
  <c r="AX19" i="5"/>
  <c r="CZ82" i="5"/>
  <c r="BT82" i="5"/>
  <c r="CZ777" i="5"/>
  <c r="BT777" i="5"/>
  <c r="CD88" i="5"/>
  <c r="AX88" i="5"/>
  <c r="BT731" i="5"/>
  <c r="CZ731" i="5"/>
  <c r="BI621" i="5"/>
  <c r="CO621" i="5"/>
  <c r="BI933" i="5"/>
  <c r="CO933" i="5"/>
  <c r="BI666" i="5"/>
  <c r="CO666" i="5"/>
  <c r="AX681" i="5"/>
  <c r="CD681" i="5"/>
  <c r="CZ289" i="5"/>
  <c r="BT289" i="5"/>
  <c r="CD256" i="5"/>
  <c r="AX256" i="5"/>
  <c r="CO354" i="5"/>
  <c r="BI354" i="5"/>
  <c r="CD265" i="5"/>
  <c r="AX265" i="5"/>
  <c r="CZ170" i="5"/>
  <c r="BT170" i="5"/>
  <c r="CZ899" i="5"/>
  <c r="BT899" i="5"/>
  <c r="BI103" i="5"/>
  <c r="CO103" i="5"/>
  <c r="AX236" i="5"/>
  <c r="CD236" i="5"/>
  <c r="CO365" i="5"/>
  <c r="BI365" i="5"/>
  <c r="CD328" i="5"/>
  <c r="AX328" i="5"/>
  <c r="CD35" i="5"/>
  <c r="AX35" i="5"/>
  <c r="CD783" i="5"/>
  <c r="AX783" i="5"/>
  <c r="BT511" i="5"/>
  <c r="CZ511" i="5"/>
  <c r="CO673" i="5"/>
  <c r="BI673" i="5"/>
  <c r="AX332" i="5"/>
  <c r="CD332" i="5"/>
  <c r="BT551" i="5"/>
  <c r="CZ551" i="5"/>
  <c r="AX315" i="5"/>
  <c r="CD315" i="5"/>
  <c r="CO793" i="5"/>
  <c r="BI793" i="5"/>
  <c r="BT295" i="5"/>
  <c r="CZ295" i="5"/>
  <c r="CO490" i="5"/>
  <c r="BI490" i="5"/>
  <c r="CD693" i="5"/>
  <c r="AX693" i="5"/>
  <c r="CZ545" i="5"/>
  <c r="BT545" i="5"/>
  <c r="CO205" i="5"/>
  <c r="BI205" i="5"/>
  <c r="BI920" i="5"/>
  <c r="CO920" i="5"/>
  <c r="CZ281" i="5"/>
  <c r="BT281" i="5"/>
  <c r="CO803" i="5"/>
  <c r="BI803" i="5"/>
  <c r="CO811" i="5"/>
  <c r="BI811" i="5"/>
  <c r="AX214" i="5"/>
  <c r="CD214" i="5"/>
  <c r="CZ204" i="5"/>
  <c r="BT204" i="5"/>
  <c r="CO112" i="5"/>
  <c r="BI112" i="5"/>
  <c r="CD661" i="5"/>
  <c r="AX661" i="5"/>
  <c r="CD267" i="5"/>
  <c r="AX267" i="5"/>
  <c r="BT172" i="5"/>
  <c r="CZ172" i="5"/>
  <c r="BT178" i="5"/>
  <c r="CZ178" i="5"/>
  <c r="AX979" i="5"/>
  <c r="CD979" i="5"/>
  <c r="CO873" i="5"/>
  <c r="BI873" i="5"/>
  <c r="CD185" i="5"/>
  <c r="AX185" i="5"/>
  <c r="BI833" i="5"/>
  <c r="CO833" i="5"/>
  <c r="CZ802" i="5"/>
  <c r="BT802" i="5"/>
  <c r="CD901" i="5"/>
  <c r="AX901" i="5"/>
  <c r="CZ648" i="5"/>
  <c r="BT648" i="5"/>
  <c r="AX555" i="5"/>
  <c r="CD555" i="5"/>
  <c r="BI916" i="5"/>
  <c r="CO916" i="5"/>
  <c r="BI52" i="5"/>
  <c r="CO52" i="5"/>
  <c r="CD69" i="5"/>
  <c r="AX69" i="5"/>
  <c r="AX319" i="5"/>
  <c r="CD319" i="5"/>
  <c r="CD77" i="5"/>
  <c r="AX77" i="5"/>
  <c r="BI639" i="5"/>
  <c r="CO639" i="5"/>
  <c r="CO178" i="5"/>
  <c r="BI178" i="5"/>
  <c r="AX276" i="5"/>
  <c r="CD276" i="5"/>
  <c r="CZ116" i="5"/>
  <c r="BT116" i="5"/>
  <c r="BT146" i="5"/>
  <c r="CZ146" i="5"/>
  <c r="CZ700" i="5"/>
  <c r="BT700" i="5"/>
  <c r="CD223" i="5"/>
  <c r="AX223" i="5"/>
  <c r="BT966" i="5"/>
  <c r="CZ966" i="5"/>
  <c r="AX217" i="5"/>
  <c r="CD217" i="5"/>
  <c r="BT527" i="5"/>
  <c r="CZ527" i="5"/>
  <c r="BI760" i="5"/>
  <c r="CO760" i="5"/>
  <c r="CO408" i="5"/>
  <c r="BI408" i="5"/>
  <c r="BT413" i="5"/>
  <c r="CZ413" i="5"/>
  <c r="CZ109" i="5"/>
  <c r="BT109" i="5"/>
  <c r="CZ663" i="5"/>
  <c r="BT663" i="5"/>
  <c r="AX743" i="5"/>
  <c r="CD743" i="5"/>
  <c r="AX896" i="5"/>
  <c r="CD896" i="5"/>
  <c r="BI674" i="5"/>
  <c r="CO674" i="5"/>
  <c r="AX968" i="5"/>
  <c r="CD968" i="5"/>
  <c r="CZ165" i="5"/>
  <c r="BT165" i="5"/>
  <c r="CD665" i="5"/>
  <c r="AX665" i="5"/>
  <c r="BI538" i="5"/>
  <c r="CO538" i="5"/>
  <c r="AX904" i="5"/>
  <c r="CD904" i="5"/>
  <c r="BI854" i="5"/>
  <c r="CO854" i="5"/>
  <c r="AX966" i="5"/>
  <c r="CD966" i="5"/>
  <c r="CO340" i="5"/>
  <c r="BI340" i="5"/>
  <c r="CO120" i="5"/>
  <c r="BI120" i="5"/>
  <c r="CZ422" i="5"/>
  <c r="BT422" i="5"/>
  <c r="CO389" i="5"/>
  <c r="BI389" i="5"/>
  <c r="AX698" i="5"/>
  <c r="CD698" i="5"/>
  <c r="AX128" i="5"/>
  <c r="CD128" i="5"/>
  <c r="BT720" i="5"/>
  <c r="CZ720" i="5"/>
  <c r="AX247" i="5"/>
  <c r="CD247" i="5"/>
  <c r="BT275" i="5"/>
  <c r="CZ275" i="5"/>
  <c r="CO378" i="5"/>
  <c r="BI378" i="5"/>
  <c r="CZ465" i="5"/>
  <c r="BT465" i="5"/>
  <c r="CO277" i="5"/>
  <c r="BI277" i="5"/>
  <c r="CZ80" i="5"/>
  <c r="BT80" i="5"/>
  <c r="AX429" i="5"/>
  <c r="CD429" i="5"/>
  <c r="CZ497" i="5"/>
  <c r="BT497" i="5"/>
  <c r="AX303" i="5"/>
  <c r="CD303" i="5"/>
  <c r="CO855" i="5"/>
  <c r="BI855" i="5"/>
  <c r="BI919" i="5"/>
  <c r="CO919" i="5"/>
  <c r="CO143" i="5"/>
  <c r="BI143" i="5"/>
  <c r="CO438" i="5"/>
  <c r="BI438" i="5"/>
  <c r="BI911" i="5"/>
  <c r="CO911" i="5"/>
  <c r="CO1011" i="5"/>
  <c r="BI1011" i="5"/>
  <c r="CZ660" i="5"/>
  <c r="BT660" i="5"/>
  <c r="AX222" i="5"/>
  <c r="CD222" i="5"/>
  <c r="CO26" i="5"/>
  <c r="BI26" i="5"/>
  <c r="CO691" i="5"/>
  <c r="BI691" i="5"/>
  <c r="AX865" i="5"/>
  <c r="CD865" i="5"/>
  <c r="CD715" i="5"/>
  <c r="AX715" i="5"/>
  <c r="CZ543" i="5"/>
  <c r="BT543" i="5"/>
  <c r="CD843" i="5"/>
  <c r="AX843" i="5"/>
  <c r="BI32" i="5"/>
  <c r="CO32" i="5"/>
  <c r="CD231" i="5"/>
  <c r="AX231" i="5"/>
  <c r="CZ200" i="5"/>
  <c r="BT200" i="5"/>
  <c r="CD278" i="5"/>
  <c r="AX278" i="5"/>
  <c r="CZ698" i="5"/>
  <c r="BT698" i="5"/>
  <c r="BI847" i="5"/>
  <c r="CO847" i="5"/>
  <c r="CZ881" i="5"/>
  <c r="BT881" i="5"/>
  <c r="CD54" i="5"/>
  <c r="AX54" i="5"/>
  <c r="BT134" i="5"/>
  <c r="CZ134" i="5"/>
  <c r="CO20" i="5"/>
  <c r="BI20" i="5"/>
  <c r="CO851" i="5"/>
  <c r="BI851" i="5"/>
  <c r="BT262" i="5"/>
  <c r="CZ262" i="5"/>
  <c r="CO157" i="5"/>
  <c r="BI157" i="5"/>
  <c r="CZ845" i="5"/>
  <c r="BT845" i="5"/>
  <c r="CO842" i="5"/>
  <c r="BI842" i="5"/>
  <c r="BT743" i="5"/>
  <c r="CZ743" i="5"/>
  <c r="CO264" i="5"/>
  <c r="BI264" i="5"/>
  <c r="AX664" i="5"/>
  <c r="CD664" i="5"/>
  <c r="CZ783" i="5"/>
  <c r="BT783" i="5"/>
  <c r="BT96" i="5"/>
  <c r="CZ96" i="5"/>
  <c r="CD543" i="5"/>
  <c r="AX543" i="5"/>
  <c r="CO717" i="5"/>
  <c r="BI717" i="5"/>
  <c r="BI247" i="5"/>
  <c r="CO247" i="5"/>
  <c r="CO676" i="5"/>
  <c r="BI676" i="5"/>
  <c r="CO19" i="5"/>
  <c r="BI19" i="5"/>
  <c r="CO988" i="5"/>
  <c r="BI988" i="5"/>
  <c r="CD61" i="5"/>
  <c r="AX61" i="5"/>
  <c r="BT315" i="5"/>
  <c r="CZ315" i="5"/>
  <c r="AX490" i="5"/>
  <c r="CD490" i="5"/>
  <c r="CO1006" i="5"/>
  <c r="BI1006" i="5"/>
  <c r="CD411" i="5"/>
  <c r="AX411" i="5"/>
  <c r="AX659" i="5"/>
  <c r="CD659" i="5"/>
  <c r="BI927" i="5"/>
  <c r="CO927" i="5"/>
  <c r="BI913" i="5"/>
  <c r="CO913" i="5"/>
  <c r="AX442" i="5"/>
  <c r="CD442" i="5"/>
  <c r="BI91" i="5"/>
  <c r="CO91" i="5"/>
  <c r="CO683" i="5"/>
  <c r="BI683" i="5"/>
  <c r="AX472" i="5"/>
  <c r="CD472" i="5"/>
  <c r="CZ995" i="5"/>
  <c r="BT995" i="5"/>
  <c r="CD70" i="5"/>
  <c r="AX70" i="5"/>
  <c r="CZ640" i="5"/>
  <c r="BT640" i="5"/>
  <c r="AX225" i="5"/>
  <c r="CD225" i="5"/>
  <c r="CD14" i="5"/>
  <c r="AX14" i="5"/>
  <c r="BT297" i="5"/>
  <c r="CZ297" i="5"/>
  <c r="BI624" i="5"/>
  <c r="CO624" i="5"/>
  <c r="BI516" i="5"/>
  <c r="CO516" i="5"/>
  <c r="BT192" i="5"/>
  <c r="CZ192" i="5"/>
  <c r="CD705" i="5"/>
  <c r="AX705" i="5"/>
  <c r="CZ189" i="5"/>
  <c r="BT189" i="5"/>
  <c r="CO212" i="5"/>
  <c r="BI212" i="5"/>
  <c r="AX288" i="5"/>
  <c r="CD288" i="5"/>
  <c r="CD679" i="5"/>
  <c r="AX679" i="5"/>
  <c r="CO555" i="5"/>
  <c r="BI555" i="5"/>
  <c r="BT991" i="5"/>
  <c r="CZ991" i="5"/>
  <c r="CO960" i="5"/>
  <c r="BI960" i="5"/>
  <c r="CD551" i="5"/>
  <c r="AX551" i="5"/>
  <c r="CD942" i="5"/>
  <c r="AX942" i="5"/>
  <c r="AX817" i="5"/>
  <c r="CD817" i="5"/>
  <c r="CD310" i="5"/>
  <c r="AX310" i="5"/>
  <c r="CZ649" i="5"/>
  <c r="BT649" i="5"/>
  <c r="BI989" i="5"/>
  <c r="CO989" i="5"/>
  <c r="CZ266" i="5"/>
  <c r="BT266" i="5"/>
  <c r="BI797" i="5"/>
  <c r="CO797" i="5"/>
  <c r="CZ910" i="5"/>
  <c r="BT910" i="5"/>
  <c r="CO721" i="5"/>
  <c r="BI721" i="5"/>
  <c r="CD537" i="5"/>
  <c r="AX537" i="5"/>
  <c r="CD441" i="5"/>
  <c r="AX441" i="5"/>
  <c r="BI612" i="5"/>
  <c r="CO612" i="5"/>
  <c r="CZ671" i="5"/>
  <c r="BT671" i="5"/>
  <c r="CO372" i="5"/>
  <c r="BI372" i="5"/>
  <c r="CD759" i="5"/>
  <c r="AX759" i="5"/>
  <c r="CZ377" i="5"/>
  <c r="BT377" i="5"/>
  <c r="CO868" i="5"/>
  <c r="BI868" i="5"/>
  <c r="AX1001" i="5"/>
  <c r="CD1001" i="5"/>
  <c r="CZ584" i="5"/>
  <c r="BT584" i="5"/>
  <c r="AX678" i="5"/>
  <c r="CD678" i="5"/>
  <c r="CZ240" i="5"/>
  <c r="BT240" i="5"/>
  <c r="BI909" i="5"/>
  <c r="CO909" i="5"/>
  <c r="BT968" i="5"/>
  <c r="CZ968" i="5"/>
  <c r="AX621" i="5"/>
  <c r="CD621" i="5"/>
  <c r="CD475" i="5"/>
  <c r="AX475" i="5"/>
  <c r="AX810" i="5"/>
  <c r="CD810" i="5"/>
  <c r="CD935" i="5"/>
  <c r="AX935" i="5"/>
  <c r="AX1002" i="5"/>
  <c r="CD1002" i="5"/>
  <c r="CD333" i="5"/>
  <c r="AX333" i="5"/>
  <c r="AX496" i="5"/>
  <c r="CD496" i="5"/>
  <c r="CZ457" i="5"/>
  <c r="BT457" i="5"/>
  <c r="BT710" i="5"/>
  <c r="CZ710" i="5"/>
  <c r="CO311" i="5"/>
  <c r="BI311" i="5"/>
  <c r="CZ628" i="5"/>
  <c r="BT628" i="5"/>
  <c r="CD87" i="5"/>
  <c r="AX87" i="5"/>
  <c r="BT459" i="5"/>
  <c r="CZ459" i="5"/>
  <c r="CD570" i="5"/>
  <c r="AX570" i="5"/>
  <c r="AX734" i="5"/>
  <c r="CD734" i="5"/>
  <c r="BI261" i="5"/>
  <c r="CO261" i="5"/>
  <c r="AX241" i="5"/>
  <c r="CD241" i="5"/>
  <c r="CZ725" i="5"/>
  <c r="BT725" i="5"/>
  <c r="BI810" i="5"/>
  <c r="CO810" i="5"/>
  <c r="CO533" i="5"/>
  <c r="BI533" i="5"/>
  <c r="BT760" i="5"/>
  <c r="CZ760" i="5"/>
  <c r="CZ616" i="5"/>
  <c r="BT616" i="5"/>
  <c r="AX144" i="5"/>
  <c r="CD144" i="5"/>
  <c r="CO872" i="5"/>
  <c r="BI872" i="5"/>
  <c r="AX731" i="5"/>
  <c r="CD731" i="5"/>
  <c r="BI544" i="5"/>
  <c r="CO544" i="5"/>
  <c r="AX737" i="5"/>
  <c r="CD737" i="5"/>
  <c r="CZ875" i="5"/>
  <c r="BT875" i="5"/>
  <c r="BT646" i="5"/>
  <c r="CZ646" i="5"/>
  <c r="BT555" i="5"/>
  <c r="CZ555" i="5"/>
  <c r="AX190" i="5"/>
  <c r="CD190" i="5"/>
  <c r="BI101" i="5"/>
  <c r="CO101" i="5"/>
  <c r="CO226" i="5"/>
  <c r="BI226" i="5"/>
  <c r="BT81" i="5"/>
  <c r="CZ81" i="5"/>
  <c r="CO71" i="5"/>
  <c r="BI71" i="5"/>
  <c r="CO384" i="5"/>
  <c r="BI384" i="5"/>
  <c r="CD512" i="5"/>
  <c r="AX512" i="5"/>
  <c r="AX351" i="5"/>
  <c r="CD351" i="5"/>
  <c r="CO466" i="5"/>
  <c r="BI466" i="5"/>
  <c r="CZ976" i="5"/>
  <c r="BT976" i="5"/>
  <c r="BT73" i="5"/>
  <c r="CZ73" i="5"/>
  <c r="BT529" i="5"/>
  <c r="CZ529" i="5"/>
  <c r="CO964" i="5"/>
  <c r="BI964" i="5"/>
  <c r="BT272" i="5"/>
  <c r="CZ272" i="5"/>
  <c r="BI154" i="5"/>
  <c r="CO154" i="5"/>
  <c r="CD191" i="5"/>
  <c r="AX191" i="5"/>
  <c r="CD594" i="5"/>
  <c r="AX594" i="5"/>
  <c r="BI643" i="5"/>
  <c r="CO643" i="5"/>
  <c r="CD377" i="5"/>
  <c r="AX377" i="5"/>
  <c r="BT85" i="5"/>
  <c r="CZ85" i="5"/>
  <c r="BI651" i="5"/>
  <c r="CO651" i="5"/>
  <c r="CO25" i="5"/>
  <c r="BI25" i="5"/>
  <c r="AX554" i="5"/>
  <c r="CD554" i="5"/>
  <c r="CZ358" i="5"/>
  <c r="BT358" i="5"/>
  <c r="CD36" i="5"/>
  <c r="AX36" i="5"/>
  <c r="BI704" i="5"/>
  <c r="CO704" i="5"/>
  <c r="BT342" i="5"/>
  <c r="CZ342" i="5"/>
  <c r="AX806" i="5"/>
  <c r="CD806" i="5"/>
  <c r="BT605" i="5"/>
  <c r="CZ605" i="5"/>
  <c r="CZ494" i="5"/>
  <c r="BT494" i="5"/>
  <c r="BI978" i="5"/>
  <c r="CO978" i="5"/>
  <c r="BI966" i="5"/>
  <c r="CO966" i="5"/>
  <c r="AX86" i="5"/>
  <c r="CD86" i="5"/>
  <c r="BI532" i="5"/>
  <c r="CO532" i="5"/>
  <c r="CD24" i="5"/>
  <c r="AX24" i="5"/>
  <c r="BT385" i="5"/>
  <c r="CZ385" i="5"/>
  <c r="BI118" i="5"/>
  <c r="CO118" i="5"/>
  <c r="CZ808" i="5"/>
  <c r="BT808" i="5"/>
  <c r="CO688" i="5"/>
  <c r="BI688" i="5"/>
  <c r="BT226" i="5"/>
  <c r="CZ226" i="5"/>
  <c r="BI456" i="5"/>
  <c r="CO456" i="5"/>
  <c r="AX343" i="5"/>
  <c r="CD343" i="5"/>
  <c r="BI271" i="5"/>
  <c r="CO271" i="5"/>
  <c r="AX568" i="5"/>
  <c r="CD568" i="5"/>
  <c r="CD103" i="5"/>
  <c r="AX103" i="5"/>
  <c r="BT433" i="5"/>
  <c r="CZ433" i="5"/>
  <c r="CZ354" i="5"/>
  <c r="BT354" i="5"/>
  <c r="BT522" i="5"/>
  <c r="CZ522" i="5"/>
  <c r="BT343" i="5"/>
  <c r="CZ343" i="5"/>
  <c r="AX610" i="5"/>
  <c r="CD610" i="5"/>
  <c r="BI342" i="5"/>
  <c r="CO342" i="5"/>
  <c r="AX202" i="5"/>
  <c r="CD202" i="5"/>
  <c r="CZ705" i="5"/>
  <c r="BT705" i="5"/>
  <c r="CZ815" i="5"/>
  <c r="BT815" i="5"/>
  <c r="CZ673" i="5"/>
  <c r="BT673" i="5"/>
  <c r="BI745" i="5"/>
  <c r="CO745" i="5"/>
  <c r="BT884" i="5"/>
  <c r="CZ884" i="5"/>
  <c r="AX907" i="5"/>
  <c r="CD907" i="5"/>
  <c r="BT880" i="5"/>
  <c r="CZ880" i="5"/>
  <c r="CZ163" i="5"/>
  <c r="BT163" i="5"/>
  <c r="BT601" i="5"/>
  <c r="CZ601" i="5"/>
  <c r="BT331" i="5"/>
  <c r="CZ331" i="5"/>
  <c r="CZ56" i="5"/>
  <c r="BT56" i="5"/>
  <c r="AX667" i="5"/>
  <c r="CD667" i="5"/>
  <c r="CZ659" i="5"/>
  <c r="BT659" i="5"/>
  <c r="AX110" i="5"/>
  <c r="CD110" i="5"/>
  <c r="BT393" i="5"/>
  <c r="CZ393" i="5"/>
  <c r="AX926" i="5"/>
  <c r="CD926" i="5"/>
  <c r="BI255" i="5"/>
  <c r="CO255" i="5"/>
  <c r="CD819" i="5"/>
  <c r="AX819" i="5"/>
  <c r="BT443" i="5"/>
  <c r="CZ443" i="5"/>
  <c r="CO771" i="5"/>
  <c r="BI771" i="5"/>
  <c r="AX908" i="5"/>
  <c r="CD908" i="5"/>
  <c r="CZ600" i="5"/>
  <c r="BT600" i="5"/>
  <c r="CO270" i="5"/>
  <c r="BI270" i="5"/>
  <c r="BT460" i="5"/>
  <c r="CZ460" i="5"/>
  <c r="AX556" i="5"/>
  <c r="CD556" i="5"/>
  <c r="BI259" i="5"/>
  <c r="CO259" i="5"/>
  <c r="CD618" i="5"/>
  <c r="AX618" i="5"/>
  <c r="AX358" i="5"/>
  <c r="CD358" i="5"/>
  <c r="CZ635" i="5"/>
  <c r="BT635" i="5"/>
  <c r="BI528" i="5"/>
  <c r="CO528" i="5"/>
  <c r="BT844" i="5"/>
  <c r="CZ844" i="5"/>
  <c r="CO260" i="5"/>
  <c r="BI260" i="5"/>
  <c r="BT388" i="5"/>
  <c r="CZ388" i="5"/>
  <c r="CO404" i="5"/>
  <c r="BI404" i="5"/>
  <c r="CZ592" i="5"/>
  <c r="BT592" i="5"/>
  <c r="CD857" i="5"/>
  <c r="AX857" i="5"/>
  <c r="CZ691" i="5"/>
  <c r="BT691" i="5"/>
  <c r="BT461" i="5"/>
  <c r="CZ461" i="5"/>
  <c r="BT568" i="5"/>
  <c r="CZ568" i="5"/>
  <c r="CD735" i="5"/>
  <c r="AX735" i="5"/>
  <c r="CZ984" i="5"/>
  <c r="BT984" i="5"/>
  <c r="AX425" i="5"/>
  <c r="CD425" i="5"/>
  <c r="AX859" i="5"/>
  <c r="CD859" i="5"/>
  <c r="CO236" i="5"/>
  <c r="BI236" i="5"/>
  <c r="CO301" i="5"/>
  <c r="BI301" i="5"/>
  <c r="CO956" i="5"/>
  <c r="BI956" i="5"/>
  <c r="CD521" i="5"/>
  <c r="AX521" i="5"/>
  <c r="BT998" i="5"/>
  <c r="CZ998" i="5"/>
  <c r="AX467" i="5"/>
  <c r="CD467" i="5"/>
  <c r="CZ187" i="5"/>
  <c r="BT187" i="5"/>
  <c r="AX816" i="5"/>
  <c r="CD816" i="5"/>
  <c r="CO991" i="5"/>
  <c r="BI991" i="5"/>
  <c r="BT729" i="5"/>
  <c r="CZ729" i="5"/>
  <c r="BT339" i="5"/>
  <c r="CZ339" i="5"/>
  <c r="CZ677" i="5"/>
  <c r="BT677" i="5"/>
  <c r="CZ717" i="5"/>
  <c r="BT717" i="5"/>
  <c r="BT29" i="5"/>
  <c r="CZ29" i="5"/>
  <c r="BT1005" i="5"/>
  <c r="CZ1005" i="5"/>
  <c r="BI930" i="5"/>
  <c r="CO930" i="5"/>
  <c r="CZ477" i="5"/>
  <c r="BT477" i="5"/>
  <c r="CO381" i="5"/>
  <c r="BI381" i="5"/>
  <c r="CZ196" i="5"/>
  <c r="BT196" i="5"/>
  <c r="CD691" i="5"/>
  <c r="AX691" i="5"/>
  <c r="CZ869" i="5"/>
  <c r="BT869" i="5"/>
  <c r="CD151" i="5"/>
  <c r="AX151" i="5"/>
  <c r="BT255" i="5"/>
  <c r="CZ255" i="5"/>
  <c r="CO286" i="5"/>
  <c r="BI286" i="5"/>
  <c r="CZ274" i="5"/>
  <c r="BT274" i="5"/>
  <c r="BT983" i="5"/>
  <c r="CZ983" i="5"/>
  <c r="BI647" i="5"/>
  <c r="CO647" i="5"/>
  <c r="CZ645" i="5"/>
  <c r="BT645" i="5"/>
  <c r="CZ688" i="5"/>
  <c r="BT688" i="5"/>
  <c r="CD922" i="5"/>
  <c r="AX922" i="5"/>
  <c r="CO282" i="5"/>
  <c r="BI282" i="5"/>
  <c r="BT738" i="5"/>
  <c r="CZ738" i="5"/>
  <c r="CO609" i="5"/>
  <c r="BI609" i="5"/>
  <c r="CD707" i="5"/>
  <c r="AX707" i="5"/>
  <c r="AX889" i="5"/>
  <c r="CD889" i="5"/>
  <c r="CD211" i="5"/>
  <c r="AX211" i="5"/>
  <c r="BT706" i="5"/>
  <c r="CZ706" i="5"/>
  <c r="CO693" i="5"/>
  <c r="BI693" i="5"/>
  <c r="CO554" i="5"/>
  <c r="BI554" i="5"/>
  <c r="CZ937" i="5"/>
  <c r="BT937" i="5"/>
  <c r="CZ541" i="5"/>
  <c r="BT541" i="5"/>
  <c r="CO710" i="5"/>
  <c r="BI710" i="5"/>
  <c r="AX371" i="5"/>
  <c r="CD371" i="5"/>
  <c r="CO252" i="5"/>
  <c r="BI252" i="5"/>
  <c r="AX852" i="5"/>
  <c r="CD852" i="5"/>
  <c r="CZ558" i="5"/>
  <c r="BT558" i="5"/>
  <c r="BI572" i="5"/>
  <c r="CO572" i="5"/>
  <c r="CD516" i="5"/>
  <c r="AX516" i="5"/>
  <c r="AX600" i="5"/>
  <c r="CD600" i="5"/>
  <c r="CZ830" i="5"/>
  <c r="BT830" i="5"/>
  <c r="BI836" i="5"/>
  <c r="CO836" i="5"/>
  <c r="CO51" i="5"/>
  <c r="BI51" i="5"/>
  <c r="CZ169" i="5"/>
  <c r="BT169" i="5"/>
  <c r="CZ699" i="5"/>
  <c r="BT699" i="5"/>
  <c r="BT347" i="5"/>
  <c r="CZ347" i="5"/>
  <c r="CZ949" i="5"/>
  <c r="BT949" i="5"/>
  <c r="CD962" i="5"/>
  <c r="AX962" i="5"/>
  <c r="CZ707" i="5"/>
  <c r="BT707" i="5"/>
  <c r="BT345" i="5"/>
  <c r="CZ345" i="5"/>
  <c r="AX828" i="5"/>
  <c r="CD828" i="5"/>
  <c r="CZ510" i="5"/>
  <c r="BT510" i="5"/>
  <c r="CO461" i="5"/>
  <c r="BI461" i="5"/>
  <c r="BT858" i="5"/>
  <c r="CZ858" i="5"/>
  <c r="CO569" i="5"/>
  <c r="BI569" i="5"/>
  <c r="CO295" i="5"/>
  <c r="BI295" i="5"/>
  <c r="BT355" i="5"/>
  <c r="CZ355" i="5"/>
  <c r="BI882" i="5"/>
  <c r="CO882" i="5"/>
  <c r="AX785" i="5"/>
  <c r="CD785" i="5"/>
  <c r="CZ799" i="5"/>
  <c r="BT799" i="5"/>
  <c r="AX353" i="5"/>
  <c r="CD353" i="5"/>
  <c r="CO77" i="5"/>
  <c r="BI77" i="5"/>
  <c r="BI735" i="5"/>
  <c r="CO735" i="5"/>
  <c r="BT1008" i="5"/>
  <c r="CZ1008" i="5"/>
  <c r="CZ151" i="5"/>
  <c r="BT151" i="5"/>
  <c r="AX971" i="5"/>
  <c r="CD971" i="5"/>
  <c r="CZ141" i="5"/>
  <c r="BT141" i="5"/>
  <c r="CZ685" i="5"/>
  <c r="BT685" i="5"/>
  <c r="BT853" i="5"/>
  <c r="CZ853" i="5"/>
  <c r="AX960" i="5"/>
  <c r="CD960" i="5"/>
  <c r="CO458" i="5"/>
  <c r="BI458" i="5"/>
  <c r="CD534" i="5"/>
  <c r="AX534" i="5"/>
  <c r="CZ228" i="5"/>
  <c r="BT228" i="5"/>
  <c r="AX275" i="5"/>
  <c r="CD275" i="5"/>
  <c r="BT724" i="5"/>
  <c r="CZ724" i="5"/>
  <c r="CD546" i="5"/>
  <c r="AX546" i="5"/>
  <c r="AX841" i="5"/>
  <c r="CD841" i="5"/>
  <c r="CZ911" i="5"/>
  <c r="BT911" i="5"/>
  <c r="CO492" i="5"/>
  <c r="BI492" i="5"/>
  <c r="CZ831" i="5"/>
  <c r="BT831" i="5"/>
  <c r="BI519" i="5"/>
  <c r="CO519" i="5"/>
  <c r="BI856" i="5"/>
  <c r="CO856" i="5"/>
  <c r="CZ923" i="5"/>
  <c r="BT923" i="5"/>
  <c r="CO41" i="5"/>
  <c r="BI41" i="5"/>
  <c r="AX794" i="5"/>
  <c r="CD794" i="5"/>
  <c r="AX812" i="5"/>
  <c r="CD812" i="5"/>
  <c r="AX804" i="5"/>
  <c r="CD804" i="5"/>
  <c r="CD505" i="5"/>
  <c r="AX505" i="5"/>
  <c r="BI457" i="5"/>
  <c r="CO457" i="5"/>
  <c r="BT51" i="5"/>
  <c r="CZ51" i="5"/>
  <c r="AX196" i="5"/>
  <c r="CD196" i="5"/>
  <c r="BT53" i="5"/>
  <c r="CZ53" i="5"/>
  <c r="CO234" i="5"/>
  <c r="BI234" i="5"/>
  <c r="CZ470" i="5"/>
  <c r="BT470" i="5"/>
  <c r="CO360" i="5"/>
  <c r="BI360" i="5"/>
  <c r="AX588" i="5"/>
  <c r="CD588" i="5"/>
  <c r="CZ458" i="5"/>
  <c r="BT458" i="5"/>
  <c r="AX694" i="5"/>
  <c r="CD694" i="5"/>
  <c r="BT656" i="5"/>
  <c r="CZ656" i="5"/>
  <c r="BI345" i="5"/>
  <c r="CO345" i="5"/>
  <c r="BI200" i="5"/>
  <c r="CO200" i="5"/>
  <c r="BT332" i="5"/>
  <c r="CZ332" i="5"/>
  <c r="BT836" i="5"/>
  <c r="CZ836" i="5"/>
  <c r="BI816" i="5"/>
  <c r="CO816" i="5"/>
  <c r="BT334" i="5"/>
  <c r="CZ334" i="5"/>
  <c r="CO406" i="5"/>
  <c r="BI406" i="5"/>
  <c r="AX562" i="5"/>
  <c r="CD562" i="5"/>
  <c r="AX980" i="5"/>
  <c r="CD980" i="5"/>
  <c r="BT1007" i="5"/>
  <c r="CZ1007" i="5"/>
  <c r="CD474" i="5"/>
  <c r="AX474" i="5"/>
  <c r="CD729" i="5"/>
  <c r="AX729" i="5"/>
  <c r="CO390" i="5"/>
  <c r="BI390" i="5"/>
  <c r="BT690" i="5"/>
  <c r="CZ690" i="5"/>
  <c r="CD930" i="5"/>
  <c r="AX930" i="5"/>
  <c r="CZ865" i="5"/>
  <c r="BT865" i="5"/>
  <c r="CD821" i="5"/>
  <c r="AX821" i="5"/>
  <c r="AX166" i="5"/>
  <c r="CD166" i="5"/>
  <c r="CO223" i="5"/>
  <c r="BI223" i="5"/>
  <c r="CD405" i="5"/>
  <c r="AX405" i="5"/>
  <c r="BT950" i="5"/>
  <c r="CZ950" i="5"/>
  <c r="CO981" i="5"/>
  <c r="BI981" i="5"/>
  <c r="CZ154" i="5"/>
  <c r="BT154" i="5"/>
  <c r="CD33" i="5"/>
  <c r="AX33" i="5"/>
  <c r="AX905" i="5"/>
  <c r="CD905" i="5"/>
  <c r="BT775" i="5"/>
  <c r="CZ775" i="5"/>
  <c r="CO715" i="5"/>
  <c r="BI715" i="5"/>
  <c r="BI468" i="5"/>
  <c r="CO468" i="5"/>
  <c r="BI455" i="5"/>
  <c r="CO455" i="5"/>
  <c r="CZ135" i="5"/>
  <c r="BT135" i="5"/>
  <c r="CD260" i="5"/>
  <c r="AX260" i="5"/>
  <c r="CO151" i="5"/>
  <c r="BI151" i="5"/>
  <c r="AX318" i="5"/>
  <c r="CD318" i="5"/>
  <c r="CZ197" i="5"/>
  <c r="BT197" i="5"/>
  <c r="CD84" i="5"/>
  <c r="AX84" i="5"/>
  <c r="AX969" i="5"/>
  <c r="CD969" i="5"/>
  <c r="AX290" i="5"/>
  <c r="CD290" i="5"/>
  <c r="CZ571" i="5"/>
  <c r="BT571" i="5"/>
  <c r="CO879" i="5"/>
  <c r="BI879" i="5"/>
  <c r="CO332" i="5"/>
  <c r="BI332" i="5"/>
  <c r="CD550" i="5"/>
  <c r="AX550" i="5"/>
  <c r="CZ288" i="5"/>
  <c r="BT288" i="5"/>
  <c r="CZ904" i="5"/>
  <c r="BT904" i="5"/>
  <c r="CZ841" i="5"/>
  <c r="BT841" i="5"/>
  <c r="CZ988" i="5"/>
  <c r="BT988" i="5"/>
  <c r="AX480" i="5"/>
  <c r="CD480" i="5"/>
  <c r="CZ220" i="5"/>
  <c r="BT220" i="5"/>
  <c r="BI633" i="5"/>
  <c r="CO633" i="5"/>
  <c r="AX834" i="5"/>
  <c r="CD834" i="5"/>
  <c r="CO141" i="5"/>
  <c r="BI141" i="5"/>
  <c r="AX162" i="5"/>
  <c r="CD162" i="5"/>
  <c r="BI671" i="5"/>
  <c r="CO671" i="5"/>
  <c r="BI148" i="5"/>
  <c r="CO148" i="5"/>
  <c r="AX209" i="5"/>
  <c r="CD209" i="5"/>
  <c r="CO16" i="5"/>
  <c r="BI16" i="5"/>
  <c r="CD244" i="5"/>
  <c r="AX244" i="5"/>
  <c r="CO225" i="5"/>
  <c r="BI225" i="5"/>
  <c r="CZ662" i="5"/>
  <c r="BT662" i="5"/>
  <c r="BI578" i="5"/>
  <c r="CO578" i="5"/>
  <c r="CD111" i="5"/>
  <c r="AX111" i="5"/>
  <c r="BI800" i="5"/>
  <c r="CO800" i="5"/>
  <c r="BT876" i="5"/>
  <c r="CZ876" i="5"/>
  <c r="CZ452" i="5"/>
  <c r="BT452" i="5"/>
  <c r="CD755" i="5"/>
  <c r="AX755" i="5"/>
  <c r="CZ294" i="5"/>
  <c r="BT294" i="5"/>
  <c r="CO285" i="5"/>
  <c r="BI285" i="5"/>
  <c r="CD60" i="5"/>
  <c r="AX60" i="5"/>
  <c r="CZ162" i="5"/>
  <c r="BT162" i="5"/>
  <c r="BT124" i="5"/>
  <c r="CZ124" i="5"/>
  <c r="BT597" i="5"/>
  <c r="CZ597" i="5"/>
  <c r="CZ484" i="5"/>
  <c r="BT484" i="5"/>
  <c r="AX117" i="5"/>
  <c r="CD117" i="5"/>
  <c r="BT595" i="5"/>
  <c r="CZ595" i="5"/>
  <c r="AX424" i="5"/>
  <c r="CD424" i="5"/>
  <c r="BT942" i="5"/>
  <c r="CZ942" i="5"/>
  <c r="BT894" i="5"/>
  <c r="CZ894" i="5"/>
  <c r="AX298" i="5"/>
  <c r="CD298" i="5"/>
  <c r="CD799" i="5"/>
  <c r="AX799" i="5"/>
  <c r="AX227" i="5"/>
  <c r="CD227" i="5"/>
  <c r="CZ625" i="5"/>
  <c r="BT625" i="5"/>
  <c r="CZ927" i="5"/>
  <c r="BT927" i="5"/>
  <c r="BI568" i="5"/>
  <c r="CO568" i="5"/>
  <c r="AX322" i="5"/>
  <c r="CD322" i="5"/>
  <c r="CZ100" i="5"/>
  <c r="BT100" i="5"/>
  <c r="CO105" i="5"/>
  <c r="BI105" i="5"/>
  <c r="AX108" i="5"/>
  <c r="CD108" i="5"/>
  <c r="CO367" i="5"/>
  <c r="BI367" i="5"/>
  <c r="BT423" i="5"/>
  <c r="CZ423" i="5"/>
  <c r="AX443" i="5"/>
  <c r="CD443" i="5"/>
  <c r="CD383" i="5"/>
  <c r="AX383" i="5"/>
  <c r="BI460" i="5"/>
  <c r="CO460" i="5"/>
  <c r="AX309" i="5"/>
  <c r="CD309" i="5"/>
  <c r="CZ83" i="5"/>
  <c r="BT83" i="5"/>
  <c r="CZ619" i="5"/>
  <c r="BT619" i="5"/>
  <c r="CZ175" i="5"/>
  <c r="BT175" i="5"/>
  <c r="CO463" i="5"/>
  <c r="BI463" i="5"/>
  <c r="CZ938" i="5"/>
  <c r="BT938" i="5"/>
  <c r="CD71" i="5"/>
  <c r="AX71" i="5"/>
  <c r="CZ453" i="5"/>
  <c r="BT453" i="5"/>
  <c r="AX297" i="5"/>
  <c r="CD297" i="5"/>
  <c r="CO1009" i="5"/>
  <c r="BI1009" i="5"/>
  <c r="AX891" i="5"/>
  <c r="CD891" i="5"/>
  <c r="CZ909" i="5"/>
  <c r="BT909" i="5"/>
  <c r="AX895" i="5"/>
  <c r="CD895" i="5"/>
  <c r="CO369" i="5"/>
  <c r="BI369" i="5"/>
  <c r="AX464" i="5"/>
  <c r="CD464" i="5"/>
  <c r="BT537" i="5"/>
  <c r="CZ537" i="5"/>
  <c r="CO146" i="5"/>
  <c r="BI146" i="5"/>
  <c r="CZ89" i="5"/>
  <c r="BT89" i="5"/>
  <c r="CZ609" i="5"/>
  <c r="BT609" i="5"/>
  <c r="CO139" i="5"/>
  <c r="BI139" i="5"/>
  <c r="CZ218" i="5"/>
  <c r="BT218" i="5"/>
  <c r="CD827" i="5"/>
  <c r="AX827" i="5"/>
  <c r="CO135" i="5"/>
  <c r="BI135" i="5"/>
  <c r="AX989" i="5"/>
  <c r="CD989" i="5"/>
  <c r="BI38" i="5"/>
  <c r="CO38" i="5"/>
  <c r="CZ191" i="5"/>
  <c r="BT191" i="5"/>
  <c r="AX685" i="5"/>
  <c r="CD685" i="5"/>
  <c r="BI766" i="5"/>
  <c r="CO766" i="5"/>
  <c r="CO787" i="5"/>
  <c r="BI787" i="5"/>
  <c r="AX201" i="5"/>
  <c r="CD201" i="5"/>
  <c r="BT515" i="5"/>
  <c r="CZ515" i="5"/>
  <c r="CO424" i="5"/>
  <c r="BI424" i="5"/>
  <c r="BT996" i="5"/>
  <c r="CZ996" i="5"/>
  <c r="BI92" i="5"/>
  <c r="CO92" i="5"/>
  <c r="BT997" i="5"/>
  <c r="CZ997" i="5"/>
  <c r="AX246" i="5"/>
  <c r="CD246" i="5"/>
  <c r="CZ199" i="5"/>
  <c r="BT199" i="5"/>
  <c r="CD417" i="5"/>
  <c r="AX417" i="5"/>
  <c r="BI54" i="5"/>
  <c r="CO54" i="5"/>
  <c r="AX390" i="5"/>
  <c r="CD390" i="5"/>
  <c r="AX220" i="5"/>
  <c r="CD220" i="5"/>
  <c r="AX291" i="5"/>
  <c r="CD291" i="5"/>
  <c r="BI14" i="5"/>
  <c r="CO14" i="5"/>
  <c r="CZ879" i="5"/>
  <c r="BT879" i="5"/>
  <c r="AX296" i="5"/>
  <c r="CD296" i="5"/>
  <c r="CO430" i="5"/>
  <c r="BI430" i="5"/>
  <c r="AX171" i="5"/>
  <c r="CD171" i="5"/>
  <c r="AX653" i="5"/>
  <c r="CD653" i="5"/>
  <c r="CD954" i="5"/>
  <c r="AX954" i="5"/>
  <c r="CZ133" i="5"/>
  <c r="BT133" i="5"/>
  <c r="CZ829" i="5"/>
  <c r="BT829" i="5"/>
  <c r="CZ84" i="5"/>
  <c r="BT84" i="5"/>
  <c r="CD736" i="5"/>
  <c r="AX736" i="5"/>
  <c r="CZ147" i="5"/>
  <c r="BT147" i="5"/>
  <c r="CO179" i="5"/>
  <c r="BI179" i="5"/>
  <c r="AX317" i="5"/>
  <c r="CD317" i="5"/>
  <c r="BT816" i="5"/>
  <c r="CZ816" i="5"/>
  <c r="E13" i="3"/>
  <c r="E11" i="3"/>
  <c r="F9" i="3"/>
  <c r="BI475" i="5"/>
  <c r="CO475" i="5"/>
  <c r="CD592" i="5"/>
  <c r="AX592" i="5"/>
  <c r="CO874" i="5"/>
  <c r="BI874" i="5"/>
  <c r="AX829" i="5"/>
  <c r="CD829" i="5"/>
  <c r="AX777" i="5"/>
  <c r="CD777" i="5"/>
  <c r="CD961" i="5"/>
  <c r="AX961" i="5"/>
  <c r="CZ117" i="5"/>
  <c r="BT117" i="5"/>
  <c r="CO379" i="5"/>
  <c r="BI379" i="5"/>
  <c r="BI589" i="5"/>
  <c r="CO589" i="5"/>
  <c r="CD945" i="5"/>
  <c r="AX945" i="5"/>
  <c r="CO82" i="5"/>
  <c r="BI82" i="5"/>
  <c r="CZ540" i="5"/>
  <c r="BT540" i="5"/>
  <c r="BI754" i="5"/>
  <c r="CO754" i="5"/>
  <c r="CD663" i="5"/>
  <c r="AX663" i="5"/>
  <c r="AX192" i="5"/>
  <c r="CD192" i="5"/>
  <c r="BT554" i="5"/>
  <c r="CZ554" i="5"/>
  <c r="AX447" i="5"/>
  <c r="CD447" i="5"/>
  <c r="CZ32" i="5"/>
  <c r="BT32" i="5"/>
  <c r="AX336" i="5"/>
  <c r="CD336" i="5"/>
  <c r="CZ849" i="5"/>
  <c r="BT849" i="5"/>
  <c r="AX285" i="5"/>
  <c r="CD285" i="5"/>
  <c r="CZ604" i="5"/>
  <c r="BT604" i="5"/>
  <c r="BI449" i="5"/>
  <c r="CO449" i="5"/>
  <c r="BT253" i="5"/>
  <c r="CZ253" i="5"/>
  <c r="CD50" i="5"/>
  <c r="AX50" i="5"/>
  <c r="CD1006" i="5"/>
  <c r="AX1006" i="5"/>
  <c r="CO368" i="5"/>
  <c r="BI368" i="5"/>
  <c r="BI776" i="5"/>
  <c r="CO776" i="5"/>
  <c r="CD797" i="5"/>
  <c r="AX797" i="5"/>
  <c r="AX154" i="5"/>
  <c r="CD154" i="5"/>
  <c r="CD558" i="5"/>
  <c r="AX558" i="5"/>
  <c r="CZ907" i="5"/>
  <c r="BT907" i="5"/>
  <c r="BT27" i="5"/>
  <c r="CZ27" i="5"/>
  <c r="CO296" i="5"/>
  <c r="BI296" i="5"/>
  <c r="CZ971" i="5"/>
  <c r="BT971" i="5"/>
  <c r="CO467" i="5"/>
  <c r="BI467" i="5"/>
  <c r="CZ916" i="5"/>
  <c r="BT916" i="5"/>
  <c r="BI524" i="5"/>
  <c r="CO524" i="5"/>
  <c r="AX364" i="5"/>
  <c r="CD364" i="5"/>
  <c r="CZ967" i="5"/>
  <c r="BT967" i="5"/>
  <c r="BT686" i="5"/>
  <c r="CZ686" i="5"/>
  <c r="CO712" i="5"/>
  <c r="BI712" i="5"/>
  <c r="CO63" i="5"/>
  <c r="BI63" i="5"/>
  <c r="AX176" i="5"/>
  <c r="CD176" i="5"/>
  <c r="CD430" i="5"/>
  <c r="AX430" i="5"/>
  <c r="CZ617" i="5"/>
  <c r="BT617" i="5"/>
  <c r="CD25" i="5"/>
  <c r="AX25" i="5"/>
  <c r="CZ1003" i="5"/>
  <c r="BT1003" i="5"/>
  <c r="AX779" i="5"/>
  <c r="CD779" i="5"/>
  <c r="CZ1006" i="5"/>
  <c r="BT1006" i="5"/>
  <c r="CD249" i="5"/>
  <c r="AX249" i="5"/>
  <c r="CZ150" i="5"/>
  <c r="BT150" i="5"/>
  <c r="CO229" i="5"/>
  <c r="BI229" i="5"/>
  <c r="CD107" i="5"/>
  <c r="AX107" i="5"/>
  <c r="CO537" i="5"/>
  <c r="BI537" i="5"/>
  <c r="BI968" i="5"/>
  <c r="CO968" i="5"/>
  <c r="CZ965" i="5"/>
  <c r="BT965" i="5"/>
  <c r="CO738" i="5"/>
  <c r="BI738" i="5"/>
  <c r="BI97" i="5"/>
  <c r="CO97" i="5"/>
  <c r="BT750" i="5"/>
  <c r="CZ750" i="5"/>
  <c r="BT733" i="5"/>
  <c r="CZ733" i="5"/>
  <c r="AX143" i="5"/>
  <c r="CD143" i="5"/>
  <c r="BI686" i="5"/>
  <c r="CO686" i="5"/>
  <c r="CZ242" i="5"/>
  <c r="BT242" i="5"/>
  <c r="CZ889" i="5"/>
  <c r="BT889" i="5"/>
  <c r="CD49" i="5"/>
  <c r="AX49" i="5"/>
  <c r="BT198" i="5"/>
  <c r="CZ198" i="5"/>
  <c r="BI596" i="5"/>
  <c r="CO596" i="5"/>
  <c r="AX658" i="5"/>
  <c r="CD658" i="5"/>
  <c r="AX402" i="5"/>
  <c r="CD402" i="5"/>
  <c r="BI957" i="5"/>
  <c r="CO957" i="5"/>
  <c r="BI198" i="5"/>
  <c r="CO198" i="5"/>
  <c r="CD76" i="5"/>
  <c r="AX76" i="5"/>
  <c r="BI160" i="5"/>
  <c r="CO160" i="5"/>
  <c r="BT420" i="5"/>
  <c r="CZ420" i="5"/>
  <c r="CO645" i="5"/>
  <c r="BI645" i="5"/>
  <c r="CD100" i="5"/>
  <c r="AX100" i="5"/>
  <c r="CO70" i="5"/>
  <c r="BI70" i="5"/>
  <c r="CO637" i="5"/>
  <c r="BI637" i="5"/>
  <c r="CD856" i="5"/>
  <c r="AX856" i="5"/>
  <c r="CD557" i="5"/>
  <c r="AX557" i="5"/>
  <c r="BI207" i="5"/>
  <c r="CO207" i="5"/>
  <c r="AX352" i="5"/>
  <c r="CD352" i="5"/>
  <c r="CO48" i="5"/>
  <c r="BI48" i="5"/>
  <c r="BI546" i="5"/>
  <c r="CO546" i="5"/>
  <c r="AX649" i="5"/>
  <c r="CD649" i="5"/>
  <c r="BI138" i="5"/>
  <c r="CO138" i="5"/>
  <c r="AX535" i="5"/>
  <c r="CD535" i="5"/>
  <c r="AX180" i="5"/>
  <c r="CD180" i="5"/>
  <c r="BT939" i="5"/>
  <c r="CZ939" i="5"/>
  <c r="CO701" i="5"/>
  <c r="BI701" i="5"/>
  <c r="AX830" i="5"/>
  <c r="CD830" i="5"/>
  <c r="BT184" i="5"/>
  <c r="CZ184" i="5"/>
  <c r="BI694" i="5"/>
  <c r="CO694" i="5"/>
  <c r="CO1005" i="5"/>
  <c r="BI1005" i="5"/>
  <c r="CD982" i="5"/>
  <c r="AX982" i="5"/>
  <c r="BT379" i="5"/>
  <c r="CZ379" i="5"/>
  <c r="CD1003" i="5"/>
  <c r="AX1003" i="5"/>
  <c r="CD177" i="5"/>
  <c r="AX177" i="5"/>
  <c r="BT258" i="5"/>
  <c r="CZ258" i="5"/>
  <c r="CO946" i="5"/>
  <c r="BI946" i="5"/>
  <c r="AX670" i="5"/>
  <c r="CD670" i="5"/>
  <c r="CD189" i="5"/>
  <c r="AX189" i="5"/>
  <c r="BT414" i="5"/>
  <c r="CZ414" i="5"/>
  <c r="CO951" i="5"/>
  <c r="BI951" i="5"/>
  <c r="BT160" i="5"/>
  <c r="CZ160" i="5"/>
  <c r="BI498" i="5"/>
  <c r="CO498" i="5"/>
  <c r="CZ979" i="5"/>
  <c r="BT979" i="5"/>
  <c r="BI835" i="5"/>
  <c r="CO835" i="5"/>
  <c r="CO600" i="5"/>
  <c r="BI600" i="5"/>
  <c r="CO36" i="5"/>
  <c r="BI36" i="5"/>
  <c r="CO718" i="5"/>
  <c r="BI718" i="5"/>
  <c r="F30" i="3"/>
  <c r="F32" i="3" s="1"/>
  <c r="F34" i="3" s="1"/>
  <c r="AX112" i="5"/>
  <c r="CD112" i="5"/>
  <c r="BI453" i="5"/>
  <c r="CO453" i="5"/>
  <c r="CD733" i="5"/>
  <c r="AX733" i="5"/>
  <c r="BT1013" i="5"/>
  <c r="CZ1013" i="5"/>
  <c r="AX741" i="5"/>
  <c r="CD741" i="5"/>
  <c r="CO331" i="5"/>
  <c r="BI331" i="5"/>
  <c r="BI192" i="5"/>
  <c r="CO192" i="5"/>
  <c r="BT642" i="5"/>
  <c r="CZ642" i="5"/>
  <c r="AX776" i="5"/>
  <c r="CD776" i="5"/>
  <c r="BT900" i="5"/>
  <c r="CZ900" i="5"/>
  <c r="CO442" i="5"/>
  <c r="BI442" i="5"/>
  <c r="BI737" i="5"/>
  <c r="CO737" i="5"/>
  <c r="BI784" i="5"/>
  <c r="CO784" i="5"/>
  <c r="BI579" i="5"/>
  <c r="CO579" i="5"/>
  <c r="BI862" i="5"/>
  <c r="CO862" i="5"/>
  <c r="BI985" i="5"/>
  <c r="CO985" i="5"/>
  <c r="BT516" i="5"/>
  <c r="CZ516" i="5"/>
  <c r="CO320" i="5"/>
  <c r="BI320" i="5"/>
  <c r="CD963" i="5"/>
  <c r="AX963" i="5"/>
  <c r="CZ867" i="5"/>
  <c r="BT867" i="5"/>
  <c r="BT431" i="5"/>
  <c r="CZ431" i="5"/>
  <c r="CO410" i="5"/>
  <c r="BI410" i="5"/>
  <c r="BT714" i="5"/>
  <c r="CZ714" i="5"/>
  <c r="CD673" i="5"/>
  <c r="AX673" i="5"/>
  <c r="AX870" i="5"/>
  <c r="CD870" i="5"/>
  <c r="BI514" i="5"/>
  <c r="CO514" i="5"/>
  <c r="BT915" i="5"/>
  <c r="CZ915" i="5"/>
  <c r="BI601" i="5"/>
  <c r="CO601" i="5"/>
  <c r="CD1007" i="5"/>
  <c r="AX1007" i="5"/>
  <c r="BI507" i="5"/>
  <c r="CO507" i="5"/>
  <c r="CD502" i="5"/>
  <c r="AX502" i="5"/>
  <c r="CZ770" i="5"/>
  <c r="BT770" i="5"/>
  <c r="BT547" i="5"/>
  <c r="CZ547" i="5"/>
  <c r="CZ795" i="5"/>
  <c r="BT795" i="5"/>
  <c r="BI427" i="5"/>
  <c r="CO427" i="5"/>
  <c r="AX682" i="5"/>
  <c r="CD682" i="5"/>
  <c r="AX503" i="5"/>
  <c r="CD503" i="5"/>
  <c r="CO232" i="5"/>
  <c r="BI232" i="5"/>
  <c r="AX380" i="5"/>
  <c r="CD380" i="5"/>
  <c r="BT364" i="5"/>
  <c r="CZ364" i="5"/>
  <c r="AX884" i="5"/>
  <c r="CD884" i="5"/>
  <c r="AX925" i="5"/>
  <c r="CD925" i="5"/>
  <c r="BT259" i="5"/>
  <c r="CZ259" i="5"/>
  <c r="BI190" i="5"/>
  <c r="CO190" i="5"/>
  <c r="AX574" i="5"/>
  <c r="CD574" i="5"/>
  <c r="CD355" i="5"/>
  <c r="AX355" i="5"/>
  <c r="CO86" i="5"/>
  <c r="BI86" i="5"/>
  <c r="CD187" i="5"/>
  <c r="AX187" i="5"/>
  <c r="BT985" i="5"/>
  <c r="CZ985" i="5"/>
  <c r="CD533" i="5"/>
  <c r="AX533" i="5"/>
  <c r="AX760" i="5"/>
  <c r="CD760" i="5"/>
  <c r="AX836" i="5"/>
  <c r="CD836" i="5"/>
  <c r="BI764" i="5"/>
  <c r="CO764" i="5"/>
  <c r="BI747" i="5"/>
  <c r="CO747" i="5"/>
  <c r="BT896" i="5"/>
  <c r="CZ896" i="5"/>
  <c r="AX915" i="5"/>
  <c r="CD915" i="5"/>
  <c r="BI502" i="5"/>
  <c r="CO502" i="5"/>
  <c r="CZ456" i="5"/>
  <c r="BT456" i="5"/>
  <c r="CO399" i="5"/>
  <c r="BI399" i="5"/>
  <c r="AX451" i="5"/>
  <c r="CD451" i="5"/>
  <c r="AX132" i="5"/>
  <c r="CD132" i="5"/>
  <c r="BT267" i="5"/>
  <c r="CZ267" i="5"/>
  <c r="CO429" i="5"/>
  <c r="BI429" i="5"/>
  <c r="AX643" i="5"/>
  <c r="CD643" i="5"/>
  <c r="CZ657" i="5"/>
  <c r="BT657" i="5"/>
  <c r="BI762" i="5"/>
  <c r="CO762" i="5"/>
  <c r="BI564" i="5"/>
  <c r="CO564" i="5"/>
  <c r="CD345" i="5"/>
  <c r="AX345" i="5"/>
  <c r="BI356" i="5"/>
  <c r="CO356" i="5"/>
  <c r="BI921" i="5"/>
  <c r="CO921" i="5"/>
  <c r="BI279" i="5"/>
  <c r="CO279" i="5"/>
  <c r="AX367" i="5"/>
  <c r="CD367" i="5"/>
  <c r="CZ363" i="5"/>
  <c r="BT363" i="5"/>
  <c r="CO722" i="5"/>
  <c r="BI722" i="5"/>
  <c r="AX284" i="5"/>
  <c r="CD284" i="5"/>
  <c r="CO214" i="5"/>
  <c r="BI214" i="5"/>
  <c r="AX671" i="5"/>
  <c r="CD671" i="5"/>
  <c r="BI1003" i="5"/>
  <c r="CO1003" i="5"/>
  <c r="CD697" i="5"/>
  <c r="AX697" i="5"/>
  <c r="BI661" i="5"/>
  <c r="CO661" i="5"/>
  <c r="BT932" i="5"/>
  <c r="CZ932" i="5"/>
  <c r="AX266" i="5"/>
  <c r="CD266" i="5"/>
  <c r="CO244" i="5"/>
  <c r="BI244" i="5"/>
  <c r="AX722" i="5"/>
  <c r="CD722" i="5"/>
  <c r="BT421" i="5"/>
  <c r="CZ421" i="5"/>
  <c r="BI172" i="5"/>
  <c r="CO172" i="5"/>
  <c r="CD62" i="5"/>
  <c r="AX62" i="5"/>
  <c r="CZ34" i="5"/>
  <c r="BT34" i="5"/>
  <c r="AX793" i="5"/>
  <c r="CD793" i="5"/>
  <c r="AX792" i="5"/>
  <c r="CD792" i="5"/>
  <c r="CZ940" i="5"/>
  <c r="BT940" i="5"/>
  <c r="CZ496" i="5"/>
  <c r="BT496" i="5"/>
  <c r="BT362" i="5"/>
  <c r="CZ362" i="5"/>
  <c r="BI765" i="5"/>
  <c r="CO765" i="5"/>
  <c r="CD495" i="5"/>
  <c r="AX495" i="5"/>
  <c r="BI898" i="5"/>
  <c r="CO898" i="5"/>
  <c r="CZ576" i="5"/>
  <c r="BT576" i="5"/>
  <c r="BI506" i="5"/>
  <c r="CO506" i="5"/>
  <c r="CD497" i="5"/>
  <c r="AX497" i="5"/>
  <c r="AX716" i="5"/>
  <c r="CD716" i="5"/>
  <c r="BI431" i="5"/>
  <c r="CO431" i="5"/>
  <c r="CZ594" i="5"/>
  <c r="BT594" i="5"/>
  <c r="AX384" i="5"/>
  <c r="CD384" i="5"/>
  <c r="CO451" i="5"/>
  <c r="BI451" i="5"/>
  <c r="CZ703" i="5"/>
  <c r="BT703" i="5"/>
  <c r="BT704" i="5"/>
  <c r="CZ704" i="5"/>
  <c r="CD957" i="5"/>
  <c r="AX957" i="5"/>
  <c r="CO383" i="5"/>
  <c r="BI383" i="5"/>
  <c r="AX597" i="5"/>
  <c r="CD597" i="5"/>
  <c r="BI608" i="5"/>
  <c r="CO608" i="5"/>
  <c r="BT993" i="5"/>
  <c r="CZ993" i="5"/>
  <c r="CO942" i="5"/>
  <c r="BI942" i="5"/>
  <c r="BT45" i="5"/>
  <c r="CZ45" i="5"/>
  <c r="BI790" i="5"/>
  <c r="CO790" i="5"/>
  <c r="AX350" i="5"/>
  <c r="CD350" i="5"/>
  <c r="CZ278" i="5"/>
  <c r="BT278" i="5"/>
  <c r="BT303" i="5"/>
  <c r="CZ303" i="5"/>
  <c r="BT718" i="5"/>
  <c r="CZ718" i="5"/>
  <c r="BI357" i="5"/>
  <c r="CO357" i="5"/>
  <c r="CZ578" i="5"/>
  <c r="BT578" i="5"/>
  <c r="CO950" i="5"/>
  <c r="BI950" i="5"/>
  <c r="CZ803" i="5"/>
  <c r="BT803" i="5"/>
  <c r="AX194" i="5"/>
  <c r="CD194" i="5"/>
  <c r="BI954" i="5"/>
  <c r="CO954" i="5"/>
  <c r="CZ681" i="5"/>
  <c r="BT681" i="5"/>
  <c r="CO561" i="5"/>
  <c r="BI561" i="5"/>
  <c r="CD245" i="5"/>
  <c r="AX245" i="5"/>
  <c r="CO84" i="5"/>
  <c r="BI84" i="5"/>
  <c r="CZ249" i="5"/>
  <c r="BT249" i="5"/>
  <c r="AX913" i="5"/>
  <c r="CD913" i="5"/>
  <c r="CO254" i="5"/>
  <c r="BI254" i="5"/>
  <c r="BI864" i="5"/>
  <c r="CO864" i="5"/>
  <c r="BI748" i="5"/>
  <c r="CO748" i="5"/>
  <c r="AX970" i="5"/>
  <c r="CD970" i="5"/>
  <c r="BT587" i="5"/>
  <c r="CZ587" i="5"/>
  <c r="CZ580" i="5"/>
  <c r="BT580" i="5"/>
  <c r="CO543" i="5"/>
  <c r="BI543" i="5"/>
  <c r="AX724" i="5"/>
  <c r="CD724" i="5"/>
  <c r="CO59" i="5"/>
  <c r="BI59" i="5"/>
  <c r="CZ569" i="5"/>
  <c r="BT569" i="5"/>
  <c r="CZ682" i="5"/>
  <c r="BT682" i="5"/>
  <c r="CZ70" i="5"/>
  <c r="BT70" i="5"/>
  <c r="AX854" i="5"/>
  <c r="CD854" i="5"/>
  <c r="CO447" i="5"/>
  <c r="BI447" i="5"/>
  <c r="BT263" i="5"/>
  <c r="CZ263" i="5"/>
  <c r="AX488" i="5"/>
  <c r="CD488" i="5"/>
  <c r="BT251" i="5"/>
  <c r="CZ251" i="5"/>
  <c r="BT574" i="5"/>
  <c r="CZ574" i="5"/>
  <c r="BI890" i="5"/>
  <c r="CO890" i="5"/>
  <c r="BI535" i="5"/>
  <c r="CO535" i="5"/>
  <c r="AX824" i="5"/>
  <c r="CD824" i="5"/>
  <c r="CZ181" i="5"/>
  <c r="BT181" i="5"/>
  <c r="BT583" i="5"/>
  <c r="CZ583" i="5"/>
  <c r="BT629" i="5"/>
  <c r="CZ629" i="5"/>
  <c r="CZ780" i="5"/>
  <c r="BT780" i="5"/>
  <c r="AX636" i="5"/>
  <c r="CD636" i="5"/>
  <c r="BT735" i="5"/>
  <c r="CZ735" i="5"/>
  <c r="D12" i="3"/>
  <c r="D14" i="3" s="1"/>
  <c r="D16" i="3" s="1"/>
  <c r="CD137" i="5"/>
  <c r="AX137" i="5"/>
  <c r="CO187" i="5"/>
  <c r="BI187" i="5"/>
  <c r="CD492" i="5"/>
  <c r="AX492" i="5"/>
  <c r="BI328" i="5"/>
  <c r="CO328" i="5"/>
  <c r="CO881" i="5"/>
  <c r="BI881" i="5"/>
  <c r="CD947" i="5"/>
  <c r="AX947" i="5"/>
  <c r="CZ17" i="5"/>
  <c r="BT17" i="5"/>
  <c r="BI961" i="5"/>
  <c r="CO961" i="5"/>
  <c r="CO42" i="5"/>
  <c r="BI42" i="5"/>
  <c r="BI170" i="5"/>
  <c r="CO170" i="5"/>
  <c r="CO846" i="5"/>
  <c r="BI846" i="5"/>
  <c r="BI773" i="5"/>
  <c r="CO773" i="5"/>
  <c r="BI99" i="5"/>
  <c r="CO99" i="5"/>
  <c r="BI975" i="5"/>
  <c r="CO975" i="5"/>
  <c r="CZ171" i="5"/>
  <c r="BT171" i="5"/>
  <c r="CD181" i="5"/>
  <c r="AX181" i="5"/>
  <c r="CZ340" i="5"/>
  <c r="BT340" i="5"/>
  <c r="AX883" i="5"/>
  <c r="CD883" i="5"/>
  <c r="AX224" i="5"/>
  <c r="CD224" i="5"/>
  <c r="CO76" i="5"/>
  <c r="BI76" i="5"/>
  <c r="CO849" i="5"/>
  <c r="BI849" i="5"/>
  <c r="CD564" i="5"/>
  <c r="AX564" i="5"/>
  <c r="BI831" i="5"/>
  <c r="CO831" i="5"/>
  <c r="AX392" i="5"/>
  <c r="CD392" i="5"/>
  <c r="CO235" i="5"/>
  <c r="BI235" i="5"/>
  <c r="CZ785" i="5"/>
  <c r="BT785" i="5"/>
  <c r="CO883" i="5"/>
  <c r="BI883" i="5"/>
  <c r="CD596" i="5"/>
  <c r="AX596" i="5"/>
  <c r="BT800" i="5"/>
  <c r="CZ800" i="5"/>
  <c r="CO887" i="5"/>
  <c r="BI887" i="5"/>
  <c r="CD161" i="5"/>
  <c r="AX161" i="5"/>
  <c r="CO552" i="5"/>
  <c r="BI552" i="5"/>
  <c r="CZ776" i="5"/>
  <c r="BT776" i="5"/>
  <c r="CD515" i="5"/>
  <c r="AX515" i="5"/>
  <c r="CZ823" i="5"/>
  <c r="BT823" i="5"/>
  <c r="AX744" i="5"/>
  <c r="CD744" i="5"/>
  <c r="CO263" i="5"/>
  <c r="BI263" i="5"/>
  <c r="BI349" i="5"/>
  <c r="CO349" i="5"/>
  <c r="CZ526" i="5"/>
  <c r="BT526" i="5"/>
  <c r="CZ711" i="5"/>
  <c r="BT711" i="5"/>
  <c r="BI597" i="5"/>
  <c r="CO597" i="5"/>
  <c r="AX753" i="5"/>
  <c r="CD753" i="5"/>
  <c r="AX818" i="5"/>
  <c r="CD818" i="5"/>
  <c r="BT812" i="5"/>
  <c r="CZ812" i="5"/>
  <c r="AX605" i="5"/>
  <c r="CD605" i="5"/>
  <c r="CO61" i="5"/>
  <c r="BI61" i="5"/>
  <c r="CD770" i="5"/>
  <c r="AX770" i="5"/>
  <c r="BI1004" i="5"/>
  <c r="CO1004" i="5"/>
  <c r="CO33" i="5"/>
  <c r="BI33" i="5"/>
  <c r="BI925" i="5"/>
  <c r="CO925" i="5"/>
  <c r="AX929" i="5"/>
  <c r="CD929" i="5"/>
  <c r="CD932" i="5"/>
  <c r="AX932" i="5"/>
  <c r="AX958" i="5"/>
  <c r="CD958" i="5"/>
  <c r="BT273" i="5"/>
  <c r="CZ273" i="5"/>
  <c r="CO476" i="5"/>
  <c r="BI476" i="5"/>
  <c r="CD38" i="5"/>
  <c r="AX38" i="5"/>
  <c r="AX680" i="5"/>
  <c r="CD680" i="5"/>
  <c r="BI204" i="5"/>
  <c r="CO204" i="5"/>
  <c r="CZ326" i="5"/>
  <c r="BT326" i="5"/>
  <c r="AX916" i="5"/>
  <c r="CD916" i="5"/>
  <c r="AX912" i="5"/>
  <c r="CD912" i="5"/>
  <c r="BI208" i="5"/>
  <c r="CO208" i="5"/>
  <c r="CD510" i="5"/>
  <c r="AX510" i="5"/>
  <c r="CD959" i="5"/>
  <c r="AX959" i="5"/>
  <c r="CD946" i="5"/>
  <c r="AX946" i="5"/>
  <c r="CZ544" i="5"/>
  <c r="BT544" i="5"/>
  <c r="CO318" i="5"/>
  <c r="BI318" i="5"/>
  <c r="BT943" i="5"/>
  <c r="CZ943" i="5"/>
  <c r="AX868" i="5"/>
  <c r="CD868" i="5"/>
  <c r="AX768" i="5"/>
  <c r="CD768" i="5"/>
  <c r="AX126" i="5"/>
  <c r="CD126" i="5"/>
  <c r="CZ557" i="5"/>
  <c r="BT557" i="5"/>
  <c r="AX726" i="5"/>
  <c r="CD726" i="5"/>
  <c r="AX965" i="5"/>
  <c r="CD965" i="5"/>
  <c r="CZ237" i="5"/>
  <c r="BT237" i="5"/>
  <c r="CZ715" i="5"/>
  <c r="BT715" i="5"/>
  <c r="AX674" i="5"/>
  <c r="CD674" i="5"/>
  <c r="CZ672" i="5"/>
  <c r="BT672" i="5"/>
  <c r="AX974" i="5"/>
  <c r="CD974" i="5"/>
  <c r="BI786" i="5"/>
  <c r="CO786" i="5"/>
  <c r="CZ683" i="5"/>
  <c r="BT683" i="5"/>
  <c r="AX629" i="5"/>
  <c r="CD629" i="5"/>
  <c r="BI788" i="5"/>
  <c r="CO788" i="5"/>
  <c r="CD269" i="5"/>
  <c r="AX269" i="5"/>
  <c r="CZ125" i="5"/>
  <c r="BT125" i="5"/>
  <c r="CZ655" i="5"/>
  <c r="BT655" i="5"/>
  <c r="BI523" i="5"/>
  <c r="CO523" i="5"/>
  <c r="AX690" i="5"/>
  <c r="CD690" i="5"/>
  <c r="AX289" i="5"/>
  <c r="CD289" i="5"/>
  <c r="BI116" i="5"/>
  <c r="CO116" i="5"/>
  <c r="CZ582" i="5"/>
  <c r="BT582" i="5"/>
  <c r="BT814" i="5"/>
  <c r="CZ814" i="5"/>
  <c r="CO565" i="5"/>
  <c r="BI565" i="5"/>
  <c r="BT425" i="5"/>
  <c r="CZ425" i="5"/>
  <c r="BT832" i="5"/>
  <c r="CZ832" i="5"/>
  <c r="BT768" i="5"/>
  <c r="CZ768" i="5"/>
  <c r="BI513" i="5"/>
  <c r="CO513" i="5"/>
  <c r="CZ817" i="5"/>
  <c r="BT817" i="5"/>
  <c r="CD973" i="5"/>
  <c r="AX973" i="5"/>
  <c r="CZ356" i="5"/>
  <c r="BT356" i="5"/>
  <c r="BI733" i="5"/>
  <c r="CO733" i="5"/>
  <c r="BI999" i="5"/>
  <c r="CO999" i="5"/>
  <c r="BT778" i="5"/>
  <c r="CZ778" i="5"/>
  <c r="CD32" i="5"/>
  <c r="AX32" i="5"/>
  <c r="BI767" i="5"/>
  <c r="CO767" i="5"/>
  <c r="AX696" i="5"/>
  <c r="CD696" i="5"/>
  <c r="AX684" i="5"/>
  <c r="CD684" i="5"/>
  <c r="AX765" i="5"/>
  <c r="CD765" i="5"/>
  <c r="AX692" i="5"/>
  <c r="CD692" i="5"/>
  <c r="AX837" i="5"/>
  <c r="CD837" i="5"/>
  <c r="H27" i="3"/>
  <c r="G31" i="3"/>
  <c r="G29" i="3"/>
  <c r="BI110" i="5"/>
  <c r="CO110" i="5"/>
  <c r="BT261" i="5"/>
  <c r="CZ261" i="5"/>
  <c r="CO667" i="5"/>
  <c r="BI667" i="5"/>
  <c r="CO68" i="5"/>
  <c r="BI68" i="5"/>
  <c r="BI481" i="5"/>
  <c r="CO481" i="5"/>
  <c r="CO588" i="5"/>
  <c r="BI588" i="5"/>
  <c r="CD547" i="5"/>
  <c r="AX547" i="5"/>
  <c r="BT320" i="5"/>
  <c r="CZ320" i="5"/>
  <c r="CZ193" i="5"/>
  <c r="BT193" i="5"/>
  <c r="AX237" i="5"/>
  <c r="CD237" i="5"/>
  <c r="BI801" i="5"/>
  <c r="CO801" i="5"/>
  <c r="AX347" i="5"/>
  <c r="CD347" i="5"/>
  <c r="CZ159" i="5"/>
  <c r="BT159" i="5"/>
  <c r="BT1002" i="5"/>
  <c r="CZ1002" i="5"/>
  <c r="CZ912" i="5"/>
  <c r="BT912" i="5"/>
  <c r="CZ948" i="5"/>
  <c r="BT948" i="5"/>
  <c r="BI654" i="5"/>
  <c r="CO654" i="5"/>
  <c r="CZ211" i="5"/>
  <c r="BT211" i="5"/>
  <c r="CD167" i="5"/>
  <c r="AX167" i="5"/>
  <c r="CO775" i="5"/>
  <c r="BI775" i="5"/>
  <c r="CZ95" i="5"/>
  <c r="BT95" i="5"/>
  <c r="CO197" i="5"/>
  <c r="BI197" i="5"/>
  <c r="AX838" i="5"/>
  <c r="CD838" i="5"/>
  <c r="CZ897" i="5"/>
  <c r="BT897" i="5"/>
  <c r="BI984" i="5"/>
  <c r="CO984" i="5"/>
  <c r="CD791" i="5"/>
  <c r="AX791" i="5"/>
  <c r="CO703" i="5"/>
  <c r="BI703" i="5"/>
  <c r="CD677" i="5"/>
  <c r="AX677" i="5"/>
  <c r="CO161" i="5"/>
  <c r="BI161" i="5"/>
  <c r="CZ873" i="5"/>
  <c r="BT873" i="5"/>
  <c r="CZ216" i="5"/>
  <c r="BT216" i="5"/>
  <c r="BT755" i="5"/>
  <c r="CZ755" i="5"/>
  <c r="CZ296" i="5"/>
  <c r="BT296" i="5"/>
  <c r="CZ183" i="5"/>
  <c r="BT183" i="5"/>
  <c r="BT903" i="5"/>
  <c r="CZ903" i="5"/>
  <c r="CZ304" i="5"/>
  <c r="BT304" i="5"/>
  <c r="BI577" i="5"/>
  <c r="CO577" i="5"/>
  <c r="CO326" i="5"/>
  <c r="BI326" i="5"/>
  <c r="BT608" i="5"/>
  <c r="CZ608" i="5"/>
  <c r="AX301" i="5"/>
  <c r="CD301" i="5"/>
  <c r="CZ14" i="5"/>
  <c r="BT14" i="5"/>
  <c r="CO839" i="5"/>
  <c r="BI839" i="5"/>
  <c r="BT439" i="5"/>
  <c r="CZ439" i="5"/>
  <c r="CO220" i="5"/>
  <c r="BI220" i="5"/>
  <c r="AX300" i="5"/>
  <c r="CD300" i="5"/>
  <c r="CZ290" i="5"/>
  <c r="BT290" i="5"/>
  <c r="BI87" i="5"/>
  <c r="CO87" i="5"/>
  <c r="CD703" i="5"/>
  <c r="AX703" i="5"/>
  <c r="CO109" i="5"/>
  <c r="BI109" i="5"/>
  <c r="BT348" i="5"/>
  <c r="CZ348" i="5"/>
  <c r="CD205" i="5"/>
  <c r="AX205" i="5"/>
  <c r="AX803" i="5"/>
  <c r="CD803" i="5"/>
  <c r="AX919" i="5"/>
  <c r="CD919" i="5"/>
  <c r="AX254" i="5"/>
  <c r="CD254" i="5"/>
  <c r="BT55" i="5"/>
  <c r="CZ55" i="5"/>
  <c r="BI483" i="5"/>
  <c r="CO483" i="5"/>
  <c r="BT638" i="5"/>
  <c r="CZ638" i="5"/>
  <c r="BT415" i="5"/>
  <c r="CZ415" i="5"/>
  <c r="CZ821" i="5"/>
  <c r="BT821" i="5"/>
  <c r="BI878" i="5"/>
  <c r="CO878" i="5"/>
  <c r="AX892" i="5"/>
  <c r="CD892" i="5"/>
  <c r="AX453" i="5"/>
  <c r="CD453" i="5"/>
  <c r="BT401" i="5"/>
  <c r="CZ401" i="5"/>
  <c r="AX182" i="5"/>
  <c r="CD182" i="5"/>
  <c r="BT410" i="5"/>
  <c r="CZ410" i="5"/>
  <c r="CO203" i="5"/>
  <c r="BI203" i="5"/>
  <c r="CD280" i="5"/>
  <c r="AX280" i="5"/>
  <c r="AX437" i="5"/>
  <c r="CD437" i="5"/>
  <c r="CO982" i="5"/>
  <c r="BI982" i="5"/>
  <c r="CZ87" i="5"/>
  <c r="BT87" i="5"/>
  <c r="BT525" i="5"/>
  <c r="CZ525" i="5"/>
  <c r="CO750" i="5"/>
  <c r="BI750" i="5"/>
  <c r="BT252" i="5"/>
  <c r="CZ252" i="5"/>
  <c r="CD928" i="5"/>
  <c r="AX928" i="5"/>
  <c r="CO153" i="5"/>
  <c r="BI153" i="5"/>
  <c r="CO310" i="5"/>
  <c r="BI310" i="5"/>
  <c r="CD624" i="5"/>
  <c r="AX624" i="5"/>
  <c r="CZ740" i="5"/>
  <c r="BT740" i="5"/>
  <c r="CO895" i="5"/>
  <c r="BI895" i="5"/>
  <c r="AX866" i="5"/>
  <c r="CD866" i="5"/>
  <c r="BI28" i="5"/>
  <c r="CO28" i="5"/>
  <c r="CZ781" i="5"/>
  <c r="BT781" i="5"/>
  <c r="CO658" i="5"/>
  <c r="BI658" i="5"/>
  <c r="BI821" i="5"/>
  <c r="CO821" i="5"/>
  <c r="BT301" i="5"/>
  <c r="CZ301" i="5"/>
  <c r="BI584" i="5"/>
  <c r="CO584" i="5"/>
  <c r="CO233" i="5"/>
  <c r="BI233" i="5"/>
  <c r="AX239" i="5"/>
  <c r="CD239" i="5"/>
  <c r="BT668" i="5"/>
  <c r="CZ668" i="5"/>
  <c r="CD727" i="5"/>
  <c r="AX727" i="5"/>
  <c r="CZ920" i="5"/>
  <c r="BT920" i="5"/>
  <c r="BI522" i="5"/>
  <c r="CO522" i="5"/>
  <c r="CD359" i="5"/>
  <c r="AX359" i="5"/>
  <c r="BI594" i="5"/>
  <c r="CO594" i="5"/>
  <c r="CO547" i="5"/>
  <c r="BI547" i="5"/>
  <c r="CD389" i="5"/>
  <c r="AX389" i="5"/>
  <c r="AX308" i="5"/>
  <c r="CD308" i="5"/>
  <c r="CD990" i="5"/>
  <c r="AX990" i="5"/>
  <c r="BI100" i="5"/>
  <c r="CO100" i="5"/>
  <c r="BT188" i="5"/>
  <c r="CZ188" i="5"/>
  <c r="BT806" i="5"/>
  <c r="CZ806" i="5"/>
  <c r="CD695" i="5"/>
  <c r="AX695" i="5"/>
  <c r="BT952" i="5"/>
  <c r="CZ952" i="5"/>
  <c r="AX188" i="5"/>
  <c r="CD188" i="5"/>
  <c r="CZ488" i="5"/>
  <c r="BT488" i="5"/>
  <c r="CO119" i="5"/>
  <c r="BI119" i="5"/>
  <c r="CO64" i="5"/>
  <c r="BI64" i="5"/>
  <c r="AX388" i="5"/>
  <c r="CD388" i="5"/>
  <c r="CO18" i="5"/>
  <c r="BI18" i="5"/>
  <c r="CD199" i="5"/>
  <c r="AX199" i="5"/>
  <c r="CZ90" i="5"/>
  <c r="BT90" i="5"/>
  <c r="BT925" i="5"/>
  <c r="CZ925" i="5"/>
  <c r="BI789" i="5"/>
  <c r="CO789" i="5"/>
  <c r="CD1010" i="5"/>
  <c r="AX1010" i="5"/>
  <c r="CO155" i="5"/>
  <c r="BI155" i="5"/>
  <c r="BT408" i="5"/>
  <c r="CZ408" i="5"/>
  <c r="CO969" i="5"/>
  <c r="BI969" i="5"/>
  <c r="BI635" i="5"/>
  <c r="CO635" i="5"/>
  <c r="CO732" i="5"/>
  <c r="BI732" i="5"/>
  <c r="CZ833" i="5"/>
  <c r="BT833" i="5"/>
  <c r="CD149" i="5"/>
  <c r="AX149" i="5"/>
  <c r="AX482" i="5"/>
  <c r="CD482" i="5"/>
  <c r="BI636" i="5"/>
  <c r="CO636" i="5"/>
  <c r="BT882" i="5"/>
  <c r="CZ882" i="5"/>
  <c r="CO302" i="5"/>
  <c r="BI302" i="5"/>
  <c r="BT519" i="5"/>
  <c r="CZ519" i="5"/>
  <c r="CZ696" i="5"/>
  <c r="BT696" i="5"/>
  <c r="CZ186" i="5"/>
  <c r="BT186" i="5"/>
  <c r="CZ280" i="5"/>
  <c r="BT280" i="5"/>
  <c r="BI616" i="5"/>
  <c r="CO616" i="5"/>
  <c r="CO117" i="5"/>
  <c r="BI117" i="5"/>
  <c r="CO446" i="5"/>
  <c r="BI446" i="5"/>
  <c r="AX230" i="5"/>
  <c r="CD230" i="5"/>
  <c r="CZ981" i="5"/>
  <c r="BT981" i="5"/>
  <c r="BT98" i="5"/>
  <c r="CZ98" i="5"/>
  <c r="CO541" i="5"/>
  <c r="BI541" i="5"/>
  <c r="CD572" i="5"/>
  <c r="AX572" i="5"/>
  <c r="BT352" i="5"/>
  <c r="CZ352" i="5"/>
  <c r="CO45" i="5"/>
  <c r="BI45" i="5"/>
  <c r="CO711" i="5"/>
  <c r="BI711" i="5"/>
  <c r="AX394" i="5"/>
  <c r="CD394" i="5"/>
  <c r="BI1001" i="5"/>
  <c r="CO1001" i="5"/>
  <c r="AX879" i="5"/>
  <c r="CD879" i="5"/>
  <c r="CD1011" i="5"/>
  <c r="AX1011" i="5"/>
  <c r="BI826" i="5"/>
  <c r="CO826" i="5"/>
  <c r="BT305" i="5"/>
  <c r="CZ305" i="5"/>
  <c r="CD413" i="5"/>
  <c r="AX413" i="5"/>
  <c r="CZ936" i="5"/>
  <c r="BT936" i="5"/>
  <c r="BT411" i="5"/>
  <c r="CZ411" i="5"/>
  <c r="CD920" i="5"/>
  <c r="AX920" i="5"/>
  <c r="BT396" i="5"/>
  <c r="CZ396" i="5"/>
  <c r="CD762" i="5"/>
  <c r="AX762" i="5"/>
  <c r="BT417" i="5"/>
  <c r="CZ417" i="5"/>
  <c r="BI500" i="5"/>
  <c r="CO500" i="5"/>
  <c r="CO987" i="5"/>
  <c r="BI987" i="5"/>
  <c r="CO551" i="5"/>
  <c r="BI551" i="5"/>
  <c r="BI804" i="5"/>
  <c r="CO804" i="5"/>
  <c r="AX465" i="5"/>
  <c r="CD465" i="5"/>
  <c r="CD934" i="5"/>
  <c r="AX934" i="5"/>
  <c r="BI644" i="5"/>
  <c r="CO644" i="5"/>
  <c r="CO124" i="5"/>
  <c r="BI124" i="5"/>
  <c r="CD40" i="5"/>
  <c r="AX40" i="5"/>
  <c r="CO132" i="5"/>
  <c r="BI132" i="5"/>
  <c r="CZ35" i="5"/>
  <c r="BT35" i="5"/>
  <c r="CO385" i="5"/>
  <c r="BI385" i="5"/>
  <c r="AX507" i="5"/>
  <c r="CD507" i="5"/>
  <c r="BT349" i="5"/>
  <c r="CZ349" i="5"/>
  <c r="BI380" i="5"/>
  <c r="CO380" i="5"/>
  <c r="CZ36" i="5"/>
  <c r="BT36" i="5"/>
  <c r="CD955" i="5"/>
  <c r="AX955" i="5"/>
  <c r="AX771" i="5"/>
  <c r="CD771" i="5"/>
  <c r="BI46" i="5"/>
  <c r="CO46" i="5"/>
  <c r="CD939" i="5"/>
  <c r="AX939" i="5"/>
  <c r="BI338" i="5"/>
  <c r="CO338" i="5"/>
  <c r="AX406" i="5"/>
  <c r="CD406" i="5"/>
  <c r="CZ779" i="5"/>
  <c r="BT779" i="5"/>
  <c r="CZ446" i="5"/>
  <c r="BT446" i="5"/>
  <c r="CO660" i="5"/>
  <c r="BI660" i="5"/>
  <c r="BI610" i="5"/>
  <c r="CO610" i="5"/>
  <c r="CD79" i="5"/>
  <c r="AX79" i="5"/>
  <c r="AX993" i="5"/>
  <c r="CD993" i="5"/>
  <c r="BI622" i="5"/>
  <c r="CO622" i="5"/>
  <c r="AX575" i="5"/>
  <c r="CD575" i="5"/>
  <c r="BI24" i="5"/>
  <c r="CO24" i="5"/>
  <c r="BI778" i="5"/>
  <c r="CO778" i="5"/>
  <c r="CO231" i="5"/>
  <c r="BI231" i="5"/>
  <c r="CZ219" i="5"/>
  <c r="BT219" i="5"/>
  <c r="BI93" i="5"/>
  <c r="CO93" i="5"/>
  <c r="CZ217" i="5"/>
  <c r="BT217" i="5"/>
  <c r="BT758" i="5"/>
  <c r="CZ758" i="5"/>
  <c r="CD37" i="5"/>
  <c r="AX37" i="5"/>
  <c r="BI184" i="5"/>
  <c r="CO184" i="5"/>
  <c r="CO690" i="5"/>
  <c r="BI690" i="5"/>
  <c r="BI62" i="5"/>
  <c r="CO62" i="5"/>
  <c r="CD78" i="5"/>
  <c r="AX78" i="5"/>
  <c r="CO127" i="5"/>
  <c r="BI127" i="5"/>
  <c r="CZ138" i="5"/>
  <c r="BT138" i="5"/>
  <c r="CO266" i="5"/>
  <c r="BI266" i="5"/>
  <c r="CD446" i="5"/>
  <c r="AX446" i="5"/>
  <c r="AX221" i="5"/>
  <c r="CD221" i="5"/>
  <c r="CO756" i="5"/>
  <c r="BI756" i="5"/>
  <c r="BI965" i="5"/>
  <c r="CO965" i="5"/>
  <c r="CZ975" i="5"/>
  <c r="BT975" i="5"/>
  <c r="CZ914" i="5"/>
  <c r="BT914" i="5"/>
  <c r="CD173" i="5"/>
  <c r="AX173" i="5"/>
  <c r="CZ652" i="5"/>
  <c r="BT652" i="5"/>
  <c r="BI907" i="5"/>
  <c r="CO907" i="5"/>
  <c r="AX428" i="5"/>
  <c r="CD428" i="5"/>
  <c r="CD324" i="5"/>
  <c r="AX324" i="5"/>
  <c r="BI83" i="5"/>
  <c r="CO83" i="5"/>
  <c r="AX213" i="5"/>
  <c r="CD213" i="5"/>
  <c r="BT390" i="5"/>
  <c r="CZ390" i="5"/>
  <c r="AX140" i="5"/>
  <c r="CD140" i="5"/>
  <c r="CZ201" i="5"/>
  <c r="BT201" i="5"/>
  <c r="BI708" i="5"/>
  <c r="CO708" i="5"/>
  <c r="CD851" i="5"/>
  <c r="AX851" i="5"/>
  <c r="AX656" i="5"/>
  <c r="CD656" i="5"/>
  <c r="CO17" i="5"/>
  <c r="BI17" i="5"/>
  <c r="AX321" i="5"/>
  <c r="CD321" i="5"/>
  <c r="CO306" i="5"/>
  <c r="BI306" i="5"/>
  <c r="AX292" i="5"/>
  <c r="CD292" i="5"/>
  <c r="BT247" i="5"/>
  <c r="CZ247" i="5"/>
  <c r="AX396" i="5"/>
  <c r="CD396" i="5"/>
  <c r="CZ752" i="5"/>
  <c r="BT752" i="5"/>
  <c r="CO893" i="5"/>
  <c r="BI893" i="5"/>
  <c r="BI44" i="5"/>
  <c r="CO44" i="5"/>
  <c r="CO308" i="5"/>
  <c r="BI308" i="5"/>
  <c r="CO726" i="5"/>
  <c r="BI726" i="5"/>
  <c r="AX340" i="5"/>
  <c r="CD340" i="5"/>
  <c r="BT591" i="5"/>
  <c r="CZ591" i="5"/>
  <c r="CO707" i="5"/>
  <c r="BI707" i="5"/>
  <c r="CO540" i="5"/>
  <c r="BI540" i="5"/>
  <c r="CZ644" i="5"/>
  <c r="BT644" i="5"/>
  <c r="BI817" i="5"/>
  <c r="CO817" i="5"/>
  <c r="CD689" i="5"/>
  <c r="AX689" i="5"/>
  <c r="BT108" i="5"/>
  <c r="CZ108" i="5"/>
  <c r="CO193" i="5"/>
  <c r="BI193" i="5"/>
  <c r="AX881" i="5"/>
  <c r="CD881" i="5"/>
  <c r="BI443" i="5"/>
  <c r="CO443" i="5"/>
  <c r="AX846" i="5"/>
  <c r="CD846" i="5"/>
  <c r="AX122" i="5"/>
  <c r="CD122" i="5"/>
  <c r="CO843" i="5"/>
  <c r="BI843" i="5"/>
  <c r="CD984" i="5"/>
  <c r="AX984" i="5"/>
  <c r="CZ941" i="5"/>
  <c r="BT941" i="5"/>
  <c r="AX354" i="5"/>
  <c r="CD354" i="5"/>
  <c r="CZ283" i="5"/>
  <c r="BT283" i="5"/>
  <c r="BI963" i="5"/>
  <c r="CO963" i="5"/>
  <c r="BT444" i="5"/>
  <c r="CZ444" i="5"/>
  <c r="CO111" i="5"/>
  <c r="BI111" i="5"/>
  <c r="CO906" i="5"/>
  <c r="BI906" i="5"/>
  <c r="CZ485" i="5"/>
  <c r="BT485" i="5"/>
  <c r="AX165" i="5"/>
  <c r="CD165" i="5"/>
  <c r="CD825" i="5"/>
  <c r="AX825" i="5"/>
  <c r="CO918" i="5"/>
  <c r="BI918" i="5"/>
  <c r="CZ208" i="5"/>
  <c r="BT208" i="5"/>
  <c r="CZ887" i="5"/>
  <c r="BT887" i="5"/>
  <c r="CZ495" i="5"/>
  <c r="BT495" i="5"/>
  <c r="CD53" i="5"/>
  <c r="AX53" i="5"/>
  <c r="CZ243" i="5"/>
  <c r="BT243" i="5"/>
  <c r="CO598" i="5"/>
  <c r="BI598" i="5"/>
  <c r="CO80" i="5"/>
  <c r="BI80" i="5"/>
  <c r="CZ38" i="5"/>
  <c r="BT38" i="5"/>
  <c r="CZ118" i="5"/>
  <c r="BT118" i="5"/>
  <c r="CO889" i="5"/>
  <c r="BI889" i="5"/>
  <c r="CD94" i="5"/>
  <c r="AX94" i="5"/>
  <c r="CD863" i="5"/>
  <c r="AX863" i="5"/>
  <c r="AX198" i="5"/>
  <c r="CD198" i="5"/>
  <c r="AX890" i="5"/>
  <c r="CD890" i="5"/>
  <c r="BT978" i="5"/>
  <c r="CZ978" i="5"/>
  <c r="CD26" i="5"/>
  <c r="AX26" i="5"/>
  <c r="CO400" i="5"/>
  <c r="BI400" i="5"/>
  <c r="CZ813" i="5"/>
  <c r="BT813" i="5"/>
  <c r="CD931" i="5"/>
  <c r="AX931" i="5"/>
  <c r="CZ930" i="5"/>
  <c r="BT930" i="5"/>
  <c r="AX660" i="5"/>
  <c r="CD660" i="5"/>
  <c r="AX987" i="5"/>
  <c r="CD987" i="5"/>
  <c r="AX210" i="5"/>
  <c r="CD210" i="5"/>
  <c r="AX786" i="5"/>
  <c r="CD786" i="5"/>
  <c r="BI494" i="5"/>
  <c r="CO494" i="5"/>
  <c r="BI844" i="5"/>
  <c r="CO844" i="5"/>
  <c r="BI334" i="5"/>
  <c r="CO334" i="5"/>
  <c r="CZ157" i="5"/>
  <c r="BT157" i="5"/>
  <c r="CO411" i="5"/>
  <c r="BI411" i="5"/>
  <c r="AX362" i="5"/>
  <c r="CD362" i="5"/>
  <c r="CZ564" i="5"/>
  <c r="BT564" i="5"/>
  <c r="BI136" i="5"/>
  <c r="CO136" i="5"/>
  <c r="CZ624" i="5"/>
  <c r="BT624" i="5"/>
  <c r="BI435" i="5"/>
  <c r="CO435" i="5"/>
  <c r="CZ22" i="5"/>
  <c r="BT22" i="5"/>
  <c r="BT810" i="5"/>
  <c r="CZ810" i="5"/>
  <c r="CO852" i="5"/>
  <c r="BI852" i="5"/>
  <c r="CZ373" i="5"/>
  <c r="BT373" i="5"/>
  <c r="BI652" i="5"/>
  <c r="CO652" i="5"/>
  <c r="BI617" i="5"/>
  <c r="CO617" i="5"/>
  <c r="CZ346" i="5"/>
  <c r="BT346" i="5"/>
  <c r="CO650" i="5"/>
  <c r="BI650" i="5"/>
  <c r="BT265" i="5"/>
  <c r="CZ265" i="5"/>
  <c r="CZ72" i="5"/>
  <c r="BT72" i="5"/>
  <c r="CO545" i="5"/>
  <c r="BI545" i="5"/>
  <c r="AX751" i="5"/>
  <c r="CD751" i="5"/>
  <c r="CD462" i="5"/>
  <c r="AX462" i="5"/>
  <c r="CO315" i="5"/>
  <c r="BI315" i="5"/>
  <c r="CO303" i="5"/>
  <c r="BI303" i="5"/>
  <c r="CO413" i="5"/>
  <c r="BI413" i="5"/>
  <c r="AX517" i="5"/>
  <c r="CD517" i="5"/>
  <c r="F48" i="3" l="1"/>
  <c r="F50" i="3" s="1"/>
  <c r="F52" i="3" s="1"/>
  <c r="G49" i="3"/>
  <c r="G47" i="3"/>
  <c r="G48" i="3" s="1"/>
  <c r="H45" i="3"/>
  <c r="DA208" i="5"/>
  <c r="BU208" i="5"/>
  <c r="DA217" i="5"/>
  <c r="BU217" i="5"/>
  <c r="CE934" i="5"/>
  <c r="AY934" i="5"/>
  <c r="CE359" i="5"/>
  <c r="AY359" i="5"/>
  <c r="DA296" i="5"/>
  <c r="BU296" i="5"/>
  <c r="CP667" i="5"/>
  <c r="BJ667" i="5"/>
  <c r="BJ513" i="5"/>
  <c r="CP513" i="5"/>
  <c r="CE818" i="5"/>
  <c r="AY818" i="5"/>
  <c r="BU779" i="5"/>
  <c r="DA779" i="5"/>
  <c r="CE762" i="5"/>
  <c r="AY762" i="5"/>
  <c r="BJ220" i="5"/>
  <c r="CP220" i="5"/>
  <c r="BJ545" i="5"/>
  <c r="CP545" i="5"/>
  <c r="BU118" i="5"/>
  <c r="DA118" i="5"/>
  <c r="BU485" i="5"/>
  <c r="DA485" i="5"/>
  <c r="BJ308" i="5"/>
  <c r="CP308" i="5"/>
  <c r="CE324" i="5"/>
  <c r="AY324" i="5"/>
  <c r="CP117" i="5"/>
  <c r="BJ117" i="5"/>
  <c r="BJ523" i="5"/>
  <c r="CP523" i="5"/>
  <c r="AY868" i="5"/>
  <c r="CE868" i="5"/>
  <c r="AY680" i="5"/>
  <c r="CE680" i="5"/>
  <c r="CE605" i="5"/>
  <c r="AY605" i="5"/>
  <c r="AY854" i="5"/>
  <c r="CE854" i="5"/>
  <c r="CP357" i="5"/>
  <c r="BJ357" i="5"/>
  <c r="BJ431" i="5"/>
  <c r="CP431" i="5"/>
  <c r="CE793" i="5"/>
  <c r="AY793" i="5"/>
  <c r="CE671" i="5"/>
  <c r="AY671" i="5"/>
  <c r="CP764" i="5"/>
  <c r="BJ764" i="5"/>
  <c r="AY884" i="5"/>
  <c r="CE884" i="5"/>
  <c r="BJ427" i="5"/>
  <c r="CP427" i="5"/>
  <c r="DA714" i="5"/>
  <c r="BU714" i="5"/>
  <c r="DA258" i="5"/>
  <c r="BU258" i="5"/>
  <c r="CE535" i="5"/>
  <c r="AY535" i="5"/>
  <c r="BJ207" i="5"/>
  <c r="CP207" i="5"/>
  <c r="AY517" i="5"/>
  <c r="CE517" i="5"/>
  <c r="BU978" i="5"/>
  <c r="DA978" i="5"/>
  <c r="CE354" i="5"/>
  <c r="AY354" i="5"/>
  <c r="CP778" i="5"/>
  <c r="BJ778" i="5"/>
  <c r="BJ610" i="5"/>
  <c r="CP610" i="5"/>
  <c r="BU349" i="5"/>
  <c r="DA349" i="5"/>
  <c r="AY879" i="5"/>
  <c r="CE879" i="5"/>
  <c r="BU525" i="5"/>
  <c r="DA525" i="5"/>
  <c r="CP87" i="5"/>
  <c r="BJ87" i="5"/>
  <c r="BU903" i="5"/>
  <c r="DA903" i="5"/>
  <c r="AY838" i="5"/>
  <c r="CE838" i="5"/>
  <c r="BJ801" i="5"/>
  <c r="CP801" i="5"/>
  <c r="CP481" i="5"/>
  <c r="BJ481" i="5"/>
  <c r="AY32" i="5"/>
  <c r="CE32" i="5"/>
  <c r="BU655" i="5"/>
  <c r="DA655" i="5"/>
  <c r="CP552" i="5"/>
  <c r="BJ552" i="5"/>
  <c r="CP76" i="5"/>
  <c r="BJ76" i="5"/>
  <c r="DA70" i="5"/>
  <c r="BU70" i="5"/>
  <c r="BU34" i="5"/>
  <c r="DA34" i="5"/>
  <c r="BJ214" i="5"/>
  <c r="CP214" i="5"/>
  <c r="CP951" i="5"/>
  <c r="BJ951" i="5"/>
  <c r="CP413" i="5"/>
  <c r="BJ413" i="5"/>
  <c r="DA72" i="5"/>
  <c r="BU72" i="5"/>
  <c r="DA373" i="5"/>
  <c r="BU373" i="5"/>
  <c r="DA930" i="5"/>
  <c r="BU930" i="5"/>
  <c r="DA38" i="5"/>
  <c r="BU38" i="5"/>
  <c r="DA887" i="5"/>
  <c r="BU887" i="5"/>
  <c r="BJ906" i="5"/>
  <c r="CP906" i="5"/>
  <c r="DA941" i="5"/>
  <c r="BU941" i="5"/>
  <c r="BJ540" i="5"/>
  <c r="CP540" i="5"/>
  <c r="BJ306" i="5"/>
  <c r="CP306" i="5"/>
  <c r="DA201" i="5"/>
  <c r="BU201" i="5"/>
  <c r="CP127" i="5"/>
  <c r="BJ127" i="5"/>
  <c r="BJ660" i="5"/>
  <c r="CP660" i="5"/>
  <c r="BU936" i="5"/>
  <c r="DA936" i="5"/>
  <c r="BJ541" i="5"/>
  <c r="CP541" i="5"/>
  <c r="CP119" i="5"/>
  <c r="BJ119" i="5"/>
  <c r="BU781" i="5"/>
  <c r="DA781" i="5"/>
  <c r="BJ310" i="5"/>
  <c r="CP310" i="5"/>
  <c r="BU87" i="5"/>
  <c r="DA87" i="5"/>
  <c r="DA290" i="5"/>
  <c r="BU290" i="5"/>
  <c r="DA183" i="5"/>
  <c r="BU183" i="5"/>
  <c r="CE677" i="5"/>
  <c r="AY677" i="5"/>
  <c r="BJ197" i="5"/>
  <c r="CP197" i="5"/>
  <c r="DA948" i="5"/>
  <c r="BU948" i="5"/>
  <c r="CP68" i="5"/>
  <c r="BJ68" i="5"/>
  <c r="AY837" i="5"/>
  <c r="CE837" i="5"/>
  <c r="BU814" i="5"/>
  <c r="DA814" i="5"/>
  <c r="BJ786" i="5"/>
  <c r="CP786" i="5"/>
  <c r="AY965" i="5"/>
  <c r="CE965" i="5"/>
  <c r="DA943" i="5"/>
  <c r="BU943" i="5"/>
  <c r="BJ208" i="5"/>
  <c r="CP208" i="5"/>
  <c r="BJ925" i="5"/>
  <c r="CP925" i="5"/>
  <c r="BU812" i="5"/>
  <c r="DA812" i="5"/>
  <c r="BJ349" i="5"/>
  <c r="CP349" i="5"/>
  <c r="BJ975" i="5"/>
  <c r="CP975" i="5"/>
  <c r="CP961" i="5"/>
  <c r="BJ961" i="5"/>
  <c r="BU629" i="5"/>
  <c r="DA629" i="5"/>
  <c r="DA574" i="5"/>
  <c r="BU574" i="5"/>
  <c r="CE913" i="5"/>
  <c r="AY913" i="5"/>
  <c r="BJ954" i="5"/>
  <c r="CP954" i="5"/>
  <c r="BU718" i="5"/>
  <c r="DA718" i="5"/>
  <c r="BU704" i="5"/>
  <c r="DA704" i="5"/>
  <c r="AY716" i="5"/>
  <c r="CE716" i="5"/>
  <c r="BJ765" i="5"/>
  <c r="CP765" i="5"/>
  <c r="AY266" i="5"/>
  <c r="CE266" i="5"/>
  <c r="BJ921" i="5"/>
  <c r="CP921" i="5"/>
  <c r="CE643" i="5"/>
  <c r="AY643" i="5"/>
  <c r="AY836" i="5"/>
  <c r="CE836" i="5"/>
  <c r="DA364" i="5"/>
  <c r="BU364" i="5"/>
  <c r="BJ601" i="5"/>
  <c r="CP601" i="5"/>
  <c r="BJ985" i="5"/>
  <c r="CP985" i="5"/>
  <c r="BU900" i="5"/>
  <c r="DA900" i="5"/>
  <c r="DA1013" i="5"/>
  <c r="BU1013" i="5"/>
  <c r="BU184" i="5"/>
  <c r="DA184" i="5"/>
  <c r="BJ138" i="5"/>
  <c r="CP138" i="5"/>
  <c r="DA420" i="5"/>
  <c r="BU420" i="5"/>
  <c r="CE658" i="5"/>
  <c r="AY658" i="5"/>
  <c r="BJ686" i="5"/>
  <c r="CP686" i="5"/>
  <c r="AY364" i="5"/>
  <c r="CE364" i="5"/>
  <c r="DA27" i="5"/>
  <c r="BU27" i="5"/>
  <c r="AY285" i="5"/>
  <c r="CE285" i="5"/>
  <c r="AY192" i="5"/>
  <c r="CE192" i="5"/>
  <c r="BJ589" i="5"/>
  <c r="CP589" i="5"/>
  <c r="CP179" i="5"/>
  <c r="BJ179" i="5"/>
  <c r="CE954" i="5"/>
  <c r="AY954" i="5"/>
  <c r="DA199" i="5"/>
  <c r="BU199" i="5"/>
  <c r="DA609" i="5"/>
  <c r="BU609" i="5"/>
  <c r="CE71" i="5"/>
  <c r="AY71" i="5"/>
  <c r="BU625" i="5"/>
  <c r="DA625" i="5"/>
  <c r="DA162" i="5"/>
  <c r="BU162" i="5"/>
  <c r="AY244" i="5"/>
  <c r="CE244" i="5"/>
  <c r="CP141" i="5"/>
  <c r="BJ141" i="5"/>
  <c r="DA841" i="5"/>
  <c r="BU841" i="5"/>
  <c r="DA571" i="5"/>
  <c r="BU571" i="5"/>
  <c r="CP151" i="5"/>
  <c r="BJ151" i="5"/>
  <c r="CE405" i="5"/>
  <c r="AY405" i="5"/>
  <c r="BJ360" i="5"/>
  <c r="CP360" i="5"/>
  <c r="BU923" i="5"/>
  <c r="DA923" i="5"/>
  <c r="BJ458" i="5"/>
  <c r="CP458" i="5"/>
  <c r="DA151" i="5"/>
  <c r="BU151" i="5"/>
  <c r="BJ461" i="5"/>
  <c r="CP461" i="5"/>
  <c r="DA949" i="5"/>
  <c r="BU949" i="5"/>
  <c r="DA830" i="5"/>
  <c r="BU830" i="5"/>
  <c r="CP252" i="5"/>
  <c r="BJ252" i="5"/>
  <c r="CP693" i="5"/>
  <c r="BJ693" i="5"/>
  <c r="CE691" i="5"/>
  <c r="AY691" i="5"/>
  <c r="BJ301" i="5"/>
  <c r="CP301" i="5"/>
  <c r="CE618" i="5"/>
  <c r="AY618" i="5"/>
  <c r="DA673" i="5"/>
  <c r="BU673" i="5"/>
  <c r="AY36" i="5"/>
  <c r="CE36" i="5"/>
  <c r="AY377" i="5"/>
  <c r="CE377" i="5"/>
  <c r="BJ964" i="5"/>
  <c r="CP964" i="5"/>
  <c r="CE512" i="5"/>
  <c r="AY512" i="5"/>
  <c r="DA266" i="5"/>
  <c r="BU266" i="5"/>
  <c r="AY551" i="5"/>
  <c r="CE551" i="5"/>
  <c r="BJ212" i="5"/>
  <c r="CP212" i="5"/>
  <c r="CP988" i="5"/>
  <c r="BJ988" i="5"/>
  <c r="DA845" i="5"/>
  <c r="BU845" i="5"/>
  <c r="AY54" i="5"/>
  <c r="CE54" i="5"/>
  <c r="AY231" i="5"/>
  <c r="CE231" i="5"/>
  <c r="CP691" i="5"/>
  <c r="BJ691" i="5"/>
  <c r="BJ438" i="5"/>
  <c r="CP438" i="5"/>
  <c r="BJ120" i="5"/>
  <c r="CP120" i="5"/>
  <c r="CE665" i="5"/>
  <c r="AY665" i="5"/>
  <c r="BU663" i="5"/>
  <c r="DA663" i="5"/>
  <c r="AY267" i="5"/>
  <c r="CE267" i="5"/>
  <c r="CP803" i="5"/>
  <c r="BJ803" i="5"/>
  <c r="CP490" i="5"/>
  <c r="BJ490" i="5"/>
  <c r="BJ673" i="5"/>
  <c r="CP673" i="5"/>
  <c r="AY256" i="5"/>
  <c r="CE256" i="5"/>
  <c r="CE951" i="5"/>
  <c r="AY951" i="5"/>
  <c r="DA365" i="5"/>
  <c r="BU365" i="5"/>
  <c r="CE23" i="5"/>
  <c r="AY23" i="5"/>
  <c r="AY530" i="5"/>
  <c r="CE530" i="5"/>
  <c r="CE131" i="5"/>
  <c r="AY131" i="5"/>
  <c r="CP149" i="5"/>
  <c r="BJ149" i="5"/>
  <c r="BJ292" i="5"/>
  <c r="CP292" i="5"/>
  <c r="CE811" i="5"/>
  <c r="AY811" i="5"/>
  <c r="CE471" i="5"/>
  <c r="AY471" i="5"/>
  <c r="CP418" i="5"/>
  <c r="BJ418" i="5"/>
  <c r="BU99" i="5"/>
  <c r="DA99" i="5"/>
  <c r="AY481" i="5"/>
  <c r="CE481" i="5"/>
  <c r="CE508" i="5"/>
  <c r="AY508" i="5"/>
  <c r="DA225" i="5"/>
  <c r="BU225" i="5"/>
  <c r="BU64" i="5"/>
  <c r="DA64" i="5"/>
  <c r="CP387" i="5"/>
  <c r="BJ387" i="5"/>
  <c r="BJ752" i="5"/>
  <c r="CP752" i="5"/>
  <c r="DA748" i="5"/>
  <c r="BU748" i="5"/>
  <c r="AY72" i="5"/>
  <c r="CE72" i="5"/>
  <c r="BJ376" i="5"/>
  <c r="CP376" i="5"/>
  <c r="CE339" i="5"/>
  <c r="AY339" i="5"/>
  <c r="BU702" i="5"/>
  <c r="DA702" i="5"/>
  <c r="CP403" i="5"/>
  <c r="BJ403" i="5"/>
  <c r="CE933" i="5"/>
  <c r="AY933" i="5"/>
  <c r="DA209" i="5"/>
  <c r="BU209" i="5"/>
  <c r="DA236" i="5"/>
  <c r="BU236" i="5"/>
  <c r="DA50" i="5"/>
  <c r="BU50" i="5"/>
  <c r="BJ580" i="5"/>
  <c r="CP580" i="5"/>
  <c r="DA992" i="5"/>
  <c r="BU992" i="5"/>
  <c r="CP227" i="5"/>
  <c r="BJ227" i="5"/>
  <c r="DA367" i="5"/>
  <c r="BU367" i="5"/>
  <c r="DA371" i="5"/>
  <c r="BU371" i="5"/>
  <c r="CE687" i="5"/>
  <c r="AY687" i="5"/>
  <c r="CP891" i="5"/>
  <c r="BJ891" i="5"/>
  <c r="AY645" i="5"/>
  <c r="CE645" i="5"/>
  <c r="BU805" i="5"/>
  <c r="DA805" i="5"/>
  <c r="BJ870" i="5"/>
  <c r="CP870" i="5"/>
  <c r="CE153" i="5"/>
  <c r="AY153" i="5"/>
  <c r="CP29" i="5"/>
  <c r="BJ29" i="5"/>
  <c r="CE104" i="5"/>
  <c r="AY104" i="5"/>
  <c r="BJ158" i="5"/>
  <c r="CP158" i="5"/>
  <c r="CP653" i="5"/>
  <c r="BJ653" i="5"/>
  <c r="AY986" i="5"/>
  <c r="CE986" i="5"/>
  <c r="CE675" i="5"/>
  <c r="AY675" i="5"/>
  <c r="CP23" i="5"/>
  <c r="BJ23" i="5"/>
  <c r="CP1013" i="5"/>
  <c r="BJ1013" i="5"/>
  <c r="CP539" i="5"/>
  <c r="BJ539" i="5"/>
  <c r="DA797" i="5"/>
  <c r="BU797" i="5"/>
  <c r="DA622" i="5"/>
  <c r="BU622" i="5"/>
  <c r="DA695" i="5"/>
  <c r="BU695" i="5"/>
  <c r="BJ337" i="5"/>
  <c r="CP337" i="5"/>
  <c r="CP280" i="5"/>
  <c r="BJ280" i="5"/>
  <c r="CP763" i="5"/>
  <c r="BJ763" i="5"/>
  <c r="BJ398" i="5"/>
  <c r="CP398" i="5"/>
  <c r="CP409" i="5"/>
  <c r="BJ409" i="5"/>
  <c r="BJ444" i="5"/>
  <c r="CP444" i="5"/>
  <c r="BU602" i="5"/>
  <c r="DA602" i="5"/>
  <c r="AY274" i="5"/>
  <c r="CE274" i="5"/>
  <c r="BJ875" i="5"/>
  <c r="CP875" i="5"/>
  <c r="BU207" i="5"/>
  <c r="DA207" i="5"/>
  <c r="DA229" i="5"/>
  <c r="BU229" i="5"/>
  <c r="DA284" i="5"/>
  <c r="BU284" i="5"/>
  <c r="BJ428" i="5"/>
  <c r="CP428" i="5"/>
  <c r="DA59" i="5"/>
  <c r="BU59" i="5"/>
  <c r="CP611" i="5"/>
  <c r="BJ611" i="5"/>
  <c r="DA1001" i="5"/>
  <c r="BU1001" i="5"/>
  <c r="BJ450" i="5"/>
  <c r="CP450" i="5"/>
  <c r="CE113" i="5"/>
  <c r="AY113" i="5"/>
  <c r="CP69" i="5"/>
  <c r="BJ69" i="5"/>
  <c r="BJ448" i="5"/>
  <c r="CP448" i="5"/>
  <c r="AY478" i="5"/>
  <c r="CE478" i="5"/>
  <c r="BJ440" i="5"/>
  <c r="CP440" i="5"/>
  <c r="BU972" i="5"/>
  <c r="DA972" i="5"/>
  <c r="BJ556" i="5"/>
  <c r="CP556" i="5"/>
  <c r="DA152" i="5"/>
  <c r="BU152" i="5"/>
  <c r="BJ239" i="5"/>
  <c r="CP239" i="5"/>
  <c r="DA855" i="5"/>
  <c r="BU855" i="5"/>
  <c r="DA549" i="5"/>
  <c r="BU549" i="5"/>
  <c r="BU42" i="5"/>
  <c r="DA42" i="5"/>
  <c r="BU974" i="5"/>
  <c r="DA974" i="5"/>
  <c r="CP40" i="5"/>
  <c r="BJ40" i="5"/>
  <c r="DA213" i="5"/>
  <c r="BU213" i="5"/>
  <c r="BU956" i="5"/>
  <c r="DA956" i="5"/>
  <c r="BU475" i="5"/>
  <c r="DA475" i="5"/>
  <c r="BJ228" i="5"/>
  <c r="CP228" i="5"/>
  <c r="CP719" i="5"/>
  <c r="BJ719" i="5"/>
  <c r="BU142" i="5"/>
  <c r="DA142" i="5"/>
  <c r="CP709" i="5"/>
  <c r="BJ709" i="5"/>
  <c r="BJ305" i="5"/>
  <c r="CP305" i="5"/>
  <c r="BJ222" i="5"/>
  <c r="CP222" i="5"/>
  <c r="CE944" i="5"/>
  <c r="AY944" i="5"/>
  <c r="DA205" i="5"/>
  <c r="BU205" i="5"/>
  <c r="CE849" i="5"/>
  <c r="AY849" i="5"/>
  <c r="DA827" i="5"/>
  <c r="BU827" i="5"/>
  <c r="CP604" i="5"/>
  <c r="BJ604" i="5"/>
  <c r="BU212" i="5"/>
  <c r="DA212" i="5"/>
  <c r="BJ373" i="5"/>
  <c r="CP373" i="5"/>
  <c r="CP209" i="5"/>
  <c r="BJ209" i="5"/>
  <c r="CP262" i="5"/>
  <c r="BJ262" i="5"/>
  <c r="BU550" i="5"/>
  <c r="DA550" i="5"/>
  <c r="DA570" i="5"/>
  <c r="BU570" i="5"/>
  <c r="CP49" i="5"/>
  <c r="BJ49" i="5"/>
  <c r="BU338" i="5"/>
  <c r="DA338" i="5"/>
  <c r="BU472" i="5"/>
  <c r="DA472" i="5"/>
  <c r="BJ670" i="5"/>
  <c r="CP670" i="5"/>
  <c r="DA337" i="5"/>
  <c r="BU337" i="5"/>
  <c r="CP525" i="5"/>
  <c r="BJ525" i="5"/>
  <c r="BJ759" i="5"/>
  <c r="CP759" i="5"/>
  <c r="DA230" i="5"/>
  <c r="BU230" i="5"/>
  <c r="CE917" i="5"/>
  <c r="AY917" i="5"/>
  <c r="CE456" i="5"/>
  <c r="AY456" i="5"/>
  <c r="CP749" i="5"/>
  <c r="BJ749" i="5"/>
  <c r="AY271" i="5"/>
  <c r="CE271" i="5"/>
  <c r="DA312" i="5"/>
  <c r="BU312" i="5"/>
  <c r="DA112" i="5"/>
  <c r="BU112" i="5"/>
  <c r="DA360" i="5"/>
  <c r="BU360" i="5"/>
  <c r="BU749" i="5"/>
  <c r="DA749" i="5"/>
  <c r="CP586" i="5"/>
  <c r="BJ586" i="5"/>
  <c r="BJ162" i="5"/>
  <c r="CP162" i="5"/>
  <c r="BJ626" i="5"/>
  <c r="CP626" i="5"/>
  <c r="BU924" i="5"/>
  <c r="DA924" i="5"/>
  <c r="AY617" i="5"/>
  <c r="CE617" i="5"/>
  <c r="CP517" i="5"/>
  <c r="BJ517" i="5"/>
  <c r="CE593" i="5"/>
  <c r="AY593" i="5"/>
  <c r="CP866" i="5"/>
  <c r="BJ866" i="5"/>
  <c r="CP944" i="5"/>
  <c r="BJ944" i="5"/>
  <c r="AY145" i="5"/>
  <c r="CE145" i="5"/>
  <c r="CE98" i="5"/>
  <c r="AY98" i="5"/>
  <c r="CE473" i="5"/>
  <c r="AY473" i="5"/>
  <c r="CE491" i="5"/>
  <c r="AY491" i="5"/>
  <c r="CE938" i="5"/>
  <c r="AY938" i="5"/>
  <c r="CE809" i="5"/>
  <c r="AY809" i="5"/>
  <c r="BU624" i="5"/>
  <c r="DA624" i="5"/>
  <c r="DA644" i="5"/>
  <c r="BU644" i="5"/>
  <c r="DA138" i="5"/>
  <c r="BU138" i="5"/>
  <c r="BJ124" i="5"/>
  <c r="CP124" i="5"/>
  <c r="BJ302" i="5"/>
  <c r="CP302" i="5"/>
  <c r="CP64" i="5"/>
  <c r="BJ64" i="5"/>
  <c r="BJ547" i="5"/>
  <c r="CP547" i="5"/>
  <c r="CE624" i="5"/>
  <c r="AY624" i="5"/>
  <c r="DA821" i="5"/>
  <c r="BU821" i="5"/>
  <c r="DA14" i="5"/>
  <c r="BU14" i="5"/>
  <c r="BJ767" i="5"/>
  <c r="CP767" i="5"/>
  <c r="BJ136" i="5"/>
  <c r="CP136" i="5"/>
  <c r="BJ844" i="5"/>
  <c r="CP844" i="5"/>
  <c r="AY890" i="5"/>
  <c r="CE890" i="5"/>
  <c r="AY881" i="5"/>
  <c r="CE881" i="5"/>
  <c r="CP44" i="5"/>
  <c r="BJ44" i="5"/>
  <c r="AY428" i="5"/>
  <c r="CE428" i="5"/>
  <c r="BJ965" i="5"/>
  <c r="CP965" i="5"/>
  <c r="BU758" i="5"/>
  <c r="DA758" i="5"/>
  <c r="CP24" i="5"/>
  <c r="BJ24" i="5"/>
  <c r="CP46" i="5"/>
  <c r="BJ46" i="5"/>
  <c r="AY507" i="5"/>
  <c r="CE507" i="5"/>
  <c r="BJ644" i="5"/>
  <c r="CP644" i="5"/>
  <c r="BJ500" i="5"/>
  <c r="CP500" i="5"/>
  <c r="CP1001" i="5"/>
  <c r="BJ1001" i="5"/>
  <c r="CP616" i="5"/>
  <c r="BJ616" i="5"/>
  <c r="BU882" i="5"/>
  <c r="DA882" i="5"/>
  <c r="BJ635" i="5"/>
  <c r="CP635" i="5"/>
  <c r="BU925" i="5"/>
  <c r="DA925" i="5"/>
  <c r="BU188" i="5"/>
  <c r="DA188" i="5"/>
  <c r="BJ594" i="5"/>
  <c r="CP594" i="5"/>
  <c r="AY239" i="5"/>
  <c r="CE239" i="5"/>
  <c r="AY182" i="5"/>
  <c r="CE182" i="5"/>
  <c r="DA415" i="5"/>
  <c r="BU415" i="5"/>
  <c r="CE803" i="5"/>
  <c r="AY803" i="5"/>
  <c r="AY301" i="5"/>
  <c r="CE301" i="5"/>
  <c r="AY237" i="5"/>
  <c r="CE237" i="5"/>
  <c r="BU582" i="5"/>
  <c r="DA582" i="5"/>
  <c r="DA125" i="5"/>
  <c r="BU125" i="5"/>
  <c r="BJ318" i="5"/>
  <c r="CP318" i="5"/>
  <c r="CP476" i="5"/>
  <c r="BJ476" i="5"/>
  <c r="CP33" i="5"/>
  <c r="BJ33" i="5"/>
  <c r="CP263" i="5"/>
  <c r="BJ263" i="5"/>
  <c r="AY161" i="5"/>
  <c r="CE161" i="5"/>
  <c r="BJ235" i="5"/>
  <c r="CP235" i="5"/>
  <c r="DA17" i="5"/>
  <c r="BU17" i="5"/>
  <c r="AY137" i="5"/>
  <c r="CE137" i="5"/>
  <c r="DA682" i="5"/>
  <c r="BU682" i="5"/>
  <c r="BU249" i="5"/>
  <c r="DA249" i="5"/>
  <c r="DA703" i="5"/>
  <c r="BU703" i="5"/>
  <c r="CE497" i="5"/>
  <c r="AY497" i="5"/>
  <c r="AY62" i="5"/>
  <c r="CE62" i="5"/>
  <c r="BJ429" i="5"/>
  <c r="CP429" i="5"/>
  <c r="CE733" i="5"/>
  <c r="AY733" i="5"/>
  <c r="CP600" i="5"/>
  <c r="BJ600" i="5"/>
  <c r="CE1003" i="5"/>
  <c r="AY1003" i="5"/>
  <c r="CE856" i="5"/>
  <c r="AY856" i="5"/>
  <c r="DA1006" i="5"/>
  <c r="BU1006" i="5"/>
  <c r="BU907" i="5"/>
  <c r="DA907" i="5"/>
  <c r="CE1006" i="5"/>
  <c r="AY1006" i="5"/>
  <c r="BU849" i="5"/>
  <c r="DA849" i="5"/>
  <c r="CE663" i="5"/>
  <c r="AY663" i="5"/>
  <c r="BJ379" i="5"/>
  <c r="CP379" i="5"/>
  <c r="CE592" i="5"/>
  <c r="AY592" i="5"/>
  <c r="CP14" i="5"/>
  <c r="BJ14" i="5"/>
  <c r="BU515" i="5"/>
  <c r="DA515" i="5"/>
  <c r="CP38" i="5"/>
  <c r="BJ38" i="5"/>
  <c r="AY895" i="5"/>
  <c r="CE895" i="5"/>
  <c r="AY309" i="5"/>
  <c r="CE309" i="5"/>
  <c r="AY108" i="5"/>
  <c r="CE108" i="5"/>
  <c r="AY424" i="5"/>
  <c r="CE424" i="5"/>
  <c r="DA876" i="5"/>
  <c r="BU876" i="5"/>
  <c r="BU775" i="5"/>
  <c r="DA775" i="5"/>
  <c r="BU690" i="5"/>
  <c r="DA690" i="5"/>
  <c r="CE562" i="5"/>
  <c r="AY562" i="5"/>
  <c r="BJ200" i="5"/>
  <c r="CP200" i="5"/>
  <c r="CP457" i="5"/>
  <c r="BJ457" i="5"/>
  <c r="AY841" i="5"/>
  <c r="CE841" i="5"/>
  <c r="AY785" i="5"/>
  <c r="CE785" i="5"/>
  <c r="BU738" i="5"/>
  <c r="DA738" i="5"/>
  <c r="BU983" i="5"/>
  <c r="DA983" i="5"/>
  <c r="DA29" i="5"/>
  <c r="BU29" i="5"/>
  <c r="CE816" i="5"/>
  <c r="AY816" i="5"/>
  <c r="DA568" i="5"/>
  <c r="BU568" i="5"/>
  <c r="DA388" i="5"/>
  <c r="BU388" i="5"/>
  <c r="AY908" i="5"/>
  <c r="CE908" i="5"/>
  <c r="DA393" i="5"/>
  <c r="BU393" i="5"/>
  <c r="BU601" i="5"/>
  <c r="DA601" i="5"/>
  <c r="BU343" i="5"/>
  <c r="DA343" i="5"/>
  <c r="CP271" i="5"/>
  <c r="BJ271" i="5"/>
  <c r="BJ118" i="5"/>
  <c r="CP118" i="5"/>
  <c r="BJ978" i="5"/>
  <c r="CP978" i="5"/>
  <c r="AY190" i="5"/>
  <c r="CE190" i="5"/>
  <c r="AY731" i="5"/>
  <c r="CE731" i="5"/>
  <c r="BJ810" i="5"/>
  <c r="CP810" i="5"/>
  <c r="BU459" i="5"/>
  <c r="DA459" i="5"/>
  <c r="CE496" i="5"/>
  <c r="AY496" i="5"/>
  <c r="AY621" i="5"/>
  <c r="CE621" i="5"/>
  <c r="AY1001" i="5"/>
  <c r="CE1001" i="5"/>
  <c r="BJ612" i="5"/>
  <c r="CP612" i="5"/>
  <c r="DA297" i="5"/>
  <c r="BU297" i="5"/>
  <c r="CE472" i="5"/>
  <c r="AY472" i="5"/>
  <c r="CE659" i="5"/>
  <c r="AY659" i="5"/>
  <c r="DA96" i="5"/>
  <c r="BU96" i="5"/>
  <c r="AY429" i="5"/>
  <c r="CE429" i="5"/>
  <c r="AY247" i="5"/>
  <c r="CE247" i="5"/>
  <c r="AY217" i="5"/>
  <c r="CE217" i="5"/>
  <c r="AY276" i="5"/>
  <c r="CE276" i="5"/>
  <c r="CP52" i="5"/>
  <c r="BJ52" i="5"/>
  <c r="BJ833" i="5"/>
  <c r="CP833" i="5"/>
  <c r="CE236" i="5"/>
  <c r="AY236" i="5"/>
  <c r="BU731" i="5"/>
  <c r="DA731" i="5"/>
  <c r="BJ603" i="5"/>
  <c r="CP603" i="5"/>
  <c r="CE493" i="5"/>
  <c r="AY493" i="5"/>
  <c r="AY489" i="5"/>
  <c r="CE489" i="5"/>
  <c r="AY360" i="5"/>
  <c r="CE360" i="5"/>
  <c r="CE780" i="5"/>
  <c r="AY780" i="5"/>
  <c r="BJ888" i="5"/>
  <c r="CP888" i="5"/>
  <c r="BJ648" i="5"/>
  <c r="CP648" i="5"/>
  <c r="AY130" i="5"/>
  <c r="CE130" i="5"/>
  <c r="CP986" i="5"/>
  <c r="BJ986" i="5"/>
  <c r="AY708" i="5"/>
  <c r="CE708" i="5"/>
  <c r="BJ140" i="5"/>
  <c r="CP140" i="5"/>
  <c r="CE940" i="5"/>
  <c r="AY940" i="5"/>
  <c r="BJ902" i="5"/>
  <c r="CP902" i="5"/>
  <c r="BU437" i="5"/>
  <c r="DA437" i="5"/>
  <c r="DA39" i="5"/>
  <c r="BU39" i="5"/>
  <c r="BU508" i="5"/>
  <c r="DA508" i="5"/>
  <c r="AY479" i="5"/>
  <c r="CE479" i="5"/>
  <c r="DA148" i="5"/>
  <c r="BU148" i="5"/>
  <c r="CP955" i="5"/>
  <c r="BJ955" i="5"/>
  <c r="BJ696" i="5"/>
  <c r="CP696" i="5"/>
  <c r="DA989" i="5"/>
  <c r="BU989" i="5"/>
  <c r="AY918" i="5"/>
  <c r="CE918" i="5"/>
  <c r="BJ814" i="5"/>
  <c r="CP814" i="5"/>
  <c r="AY178" i="5"/>
  <c r="CE178" i="5"/>
  <c r="BU521" i="5"/>
  <c r="DA521" i="5"/>
  <c r="BU599" i="5"/>
  <c r="DA599" i="5"/>
  <c r="DA317" i="5"/>
  <c r="BU317" i="5"/>
  <c r="BJ366" i="5"/>
  <c r="CP366" i="5"/>
  <c r="CE329" i="5"/>
  <c r="AY329" i="5"/>
  <c r="BJ829" i="5"/>
  <c r="CP829" i="5"/>
  <c r="CE250" i="5"/>
  <c r="AY250" i="5"/>
  <c r="AY156" i="5"/>
  <c r="CE156" i="5"/>
  <c r="BJ880" i="5"/>
  <c r="CP880" i="5"/>
  <c r="CP998" i="5"/>
  <c r="BJ998" i="5"/>
  <c r="CE540" i="5"/>
  <c r="AY540" i="5"/>
  <c r="CE640" i="5"/>
  <c r="AY640" i="5"/>
  <c r="BU866" i="5"/>
  <c r="DA866" i="5"/>
  <c r="BU478" i="5"/>
  <c r="DA478" i="5"/>
  <c r="BJ678" i="5"/>
  <c r="CP678" i="5"/>
  <c r="AY842" i="5"/>
  <c r="CE842" i="5"/>
  <c r="DA79" i="5"/>
  <c r="BU79" i="5"/>
  <c r="DA57" i="5"/>
  <c r="BU57" i="5"/>
  <c r="AY893" i="5"/>
  <c r="CE893" i="5"/>
  <c r="BJ188" i="5"/>
  <c r="CP188" i="5"/>
  <c r="BJ662" i="5"/>
  <c r="CP662" i="5"/>
  <c r="CE344" i="5"/>
  <c r="AY344" i="5"/>
  <c r="AY150" i="5"/>
  <c r="CE150" i="5"/>
  <c r="BJ972" i="5"/>
  <c r="CP972" i="5"/>
  <c r="CE133" i="5"/>
  <c r="AY133" i="5"/>
  <c r="BU427" i="5"/>
  <c r="DA427" i="5"/>
  <c r="BU454" i="5"/>
  <c r="DA454" i="5"/>
  <c r="BJ915" i="5"/>
  <c r="CP915" i="5"/>
  <c r="DA441" i="5"/>
  <c r="BU441" i="5"/>
  <c r="CE616" i="5"/>
  <c r="AY616" i="5"/>
  <c r="BJ976" i="5"/>
  <c r="CP976" i="5"/>
  <c r="BU980" i="5"/>
  <c r="DA980" i="5"/>
  <c r="CP339" i="5"/>
  <c r="BJ339" i="5"/>
  <c r="BJ336" i="5"/>
  <c r="CP336" i="5"/>
  <c r="AY995" i="5"/>
  <c r="CE995" i="5"/>
  <c r="BJ202" i="5"/>
  <c r="CP202" i="5"/>
  <c r="AY363" i="5"/>
  <c r="CE363" i="5"/>
  <c r="BU747" i="5"/>
  <c r="DA747" i="5"/>
  <c r="BJ194" i="5"/>
  <c r="CP194" i="5"/>
  <c r="BU798" i="5"/>
  <c r="DA798" i="5"/>
  <c r="AY888" i="5"/>
  <c r="CE888" i="5"/>
  <c r="CP853" i="5"/>
  <c r="BJ853" i="5"/>
  <c r="DA293" i="5"/>
  <c r="BU293" i="5"/>
  <c r="BU335" i="5"/>
  <c r="DA335" i="5"/>
  <c r="CP777" i="5"/>
  <c r="BJ777" i="5"/>
  <c r="BU206" i="5"/>
  <c r="DA206" i="5"/>
  <c r="AY320" i="5"/>
  <c r="CE320" i="5"/>
  <c r="BU536" i="5"/>
  <c r="DA536" i="5"/>
  <c r="BU890" i="5"/>
  <c r="DA890" i="5"/>
  <c r="AY440" i="5"/>
  <c r="CE440" i="5"/>
  <c r="AY208" i="5"/>
  <c r="CE208" i="5"/>
  <c r="CE1004" i="5"/>
  <c r="AY1004" i="5"/>
  <c r="DA246" i="5"/>
  <c r="BU246" i="5"/>
  <c r="BU970" i="5"/>
  <c r="DA970" i="5"/>
  <c r="DA380" i="5"/>
  <c r="BU380" i="5"/>
  <c r="AY418" i="5"/>
  <c r="CE418" i="5"/>
  <c r="CE312" i="5"/>
  <c r="AY312" i="5"/>
  <c r="DA69" i="5"/>
  <c r="BU69" i="5"/>
  <c r="BJ485" i="5"/>
  <c r="CP485" i="5"/>
  <c r="AY885" i="5"/>
  <c r="CE885" i="5"/>
  <c r="BJ478" i="5"/>
  <c r="CP478" i="5"/>
  <c r="BU765" i="5"/>
  <c r="DA765" i="5"/>
  <c r="BU132" i="5"/>
  <c r="DA132" i="5"/>
  <c r="DA573" i="5"/>
  <c r="BU573" i="5"/>
  <c r="CE590" i="5"/>
  <c r="AY590" i="5"/>
  <c r="DA67" i="5"/>
  <c r="BU67" i="5"/>
  <c r="CP932" i="5"/>
  <c r="BJ932" i="5"/>
  <c r="AY511" i="5"/>
  <c r="CE511" i="5"/>
  <c r="BU744" i="5"/>
  <c r="DA744" i="5"/>
  <c r="AY438" i="5"/>
  <c r="CE438" i="5"/>
  <c r="BJ358" i="5"/>
  <c r="CP358" i="5"/>
  <c r="CE635" i="5"/>
  <c r="AY635" i="5"/>
  <c r="AY307" i="5"/>
  <c r="CE307" i="5"/>
  <c r="BU158" i="5"/>
  <c r="DA158" i="5"/>
  <c r="AY168" i="5"/>
  <c r="CE168" i="5"/>
  <c r="BJ664" i="5"/>
  <c r="CP664" i="5"/>
  <c r="DA575" i="5"/>
  <c r="BU575" i="5"/>
  <c r="DA313" i="5"/>
  <c r="BU313" i="5"/>
  <c r="AY858" i="5"/>
  <c r="CE858" i="5"/>
  <c r="BU524" i="5"/>
  <c r="DA524" i="5"/>
  <c r="CE105" i="5"/>
  <c r="AY105" i="5"/>
  <c r="AY899" i="5"/>
  <c r="CE899" i="5"/>
  <c r="BJ993" i="5"/>
  <c r="CP993" i="5"/>
  <c r="BU840" i="5"/>
  <c r="DA840" i="5"/>
  <c r="CE651" i="5"/>
  <c r="AY651" i="5"/>
  <c r="CP359" i="5"/>
  <c r="BJ359" i="5"/>
  <c r="AY739" i="5"/>
  <c r="CE739" i="5"/>
  <c r="BU621" i="5"/>
  <c r="DA621" i="5"/>
  <c r="DA250" i="5"/>
  <c r="BU250" i="5"/>
  <c r="DA286" i="5"/>
  <c r="BU286" i="5"/>
  <c r="DA761" i="5"/>
  <c r="BU761" i="5"/>
  <c r="BJ224" i="5"/>
  <c r="CP224" i="5"/>
  <c r="DA819" i="5"/>
  <c r="BU819" i="5"/>
  <c r="BJ665" i="5"/>
  <c r="CP665" i="5"/>
  <c r="CP687" i="5"/>
  <c r="BJ687" i="5"/>
  <c r="BJ716" i="5"/>
  <c r="CP716" i="5"/>
  <c r="DA973" i="5"/>
  <c r="BU973" i="5"/>
  <c r="CP995" i="5"/>
  <c r="BJ995" i="5"/>
  <c r="DA214" i="5"/>
  <c r="BU214" i="5"/>
  <c r="CP391" i="5"/>
  <c r="BJ391" i="5"/>
  <c r="DA232" i="5"/>
  <c r="BU232" i="5"/>
  <c r="BJ370" i="5"/>
  <c r="CP370" i="5"/>
  <c r="CP542" i="5"/>
  <c r="BJ542" i="5"/>
  <c r="DA468" i="5"/>
  <c r="BU468" i="5"/>
  <c r="BJ299" i="5"/>
  <c r="CP299" i="5"/>
  <c r="CE560" i="5"/>
  <c r="AY560" i="5"/>
  <c r="BJ480" i="5"/>
  <c r="CP480" i="5"/>
  <c r="BJ432" i="5"/>
  <c r="CP432" i="5"/>
  <c r="DA728" i="5"/>
  <c r="BU728" i="5"/>
  <c r="BU922" i="5"/>
  <c r="DA922" i="5"/>
  <c r="CP145" i="5"/>
  <c r="BJ145" i="5"/>
  <c r="BJ979" i="5"/>
  <c r="CP979" i="5"/>
  <c r="BJ129" i="5"/>
  <c r="CP129" i="5"/>
  <c r="CP94" i="5"/>
  <c r="BJ94" i="5"/>
  <c r="DA730" i="5"/>
  <c r="BU730" i="5"/>
  <c r="DA641" i="5"/>
  <c r="BU641" i="5"/>
  <c r="BJ740" i="5"/>
  <c r="CP740" i="5"/>
  <c r="CP65" i="5"/>
  <c r="BJ65" i="5"/>
  <c r="CE59" i="5"/>
  <c r="AY59" i="5"/>
  <c r="DA239" i="5"/>
  <c r="BU239" i="5"/>
  <c r="DA665" i="5"/>
  <c r="BU665" i="5"/>
  <c r="CE522" i="5"/>
  <c r="AY522" i="5"/>
  <c r="BU963" i="5"/>
  <c r="DA963" i="5"/>
  <c r="CE745" i="5"/>
  <c r="AY745" i="5"/>
  <c r="CP27" i="5"/>
  <c r="BJ27" i="5"/>
  <c r="CE415" i="5"/>
  <c r="AY415" i="5"/>
  <c r="CE587" i="5"/>
  <c r="AY587" i="5"/>
  <c r="BU429" i="5"/>
  <c r="DA429" i="5"/>
  <c r="DA387" i="5"/>
  <c r="BU387" i="5"/>
  <c r="CE911" i="5"/>
  <c r="AY911" i="5"/>
  <c r="BJ792" i="5"/>
  <c r="CP792" i="5"/>
  <c r="BU993" i="5"/>
  <c r="DA993" i="5"/>
  <c r="BJ356" i="5"/>
  <c r="CP356" i="5"/>
  <c r="AY760" i="5"/>
  <c r="CE760" i="5"/>
  <c r="DA547" i="5"/>
  <c r="BU547" i="5"/>
  <c r="BJ862" i="5"/>
  <c r="CP862" i="5"/>
  <c r="AY830" i="5"/>
  <c r="CE830" i="5"/>
  <c r="BJ160" i="5"/>
  <c r="CP160" i="5"/>
  <c r="BJ968" i="5"/>
  <c r="CP968" i="5"/>
  <c r="CP524" i="5"/>
  <c r="BJ524" i="5"/>
  <c r="BU909" i="5"/>
  <c r="DA909" i="5"/>
  <c r="BU938" i="5"/>
  <c r="DA938" i="5"/>
  <c r="CP105" i="5"/>
  <c r="BJ105" i="5"/>
  <c r="BJ390" i="5"/>
  <c r="CP390" i="5"/>
  <c r="BJ406" i="5"/>
  <c r="CP406" i="5"/>
  <c r="BU470" i="5"/>
  <c r="DA470" i="5"/>
  <c r="BU510" i="5"/>
  <c r="DA510" i="5"/>
  <c r="CP282" i="5"/>
  <c r="BJ282" i="5"/>
  <c r="BU196" i="5"/>
  <c r="DA196" i="5"/>
  <c r="DA717" i="5"/>
  <c r="BU717" i="5"/>
  <c r="BJ236" i="5"/>
  <c r="CP236" i="5"/>
  <c r="CP771" i="5"/>
  <c r="BJ771" i="5"/>
  <c r="DA163" i="5"/>
  <c r="BU163" i="5"/>
  <c r="BU815" i="5"/>
  <c r="DA815" i="5"/>
  <c r="BU494" i="5"/>
  <c r="DA494" i="5"/>
  <c r="BJ872" i="5"/>
  <c r="CP872" i="5"/>
  <c r="CE87" i="5"/>
  <c r="AY87" i="5"/>
  <c r="CE333" i="5"/>
  <c r="AY333" i="5"/>
  <c r="BJ868" i="5"/>
  <c r="CP868" i="5"/>
  <c r="AY441" i="5"/>
  <c r="CE441" i="5"/>
  <c r="CP960" i="5"/>
  <c r="BJ960" i="5"/>
  <c r="AY14" i="5"/>
  <c r="CE14" i="5"/>
  <c r="BJ683" i="5"/>
  <c r="CP683" i="5"/>
  <c r="CP19" i="5"/>
  <c r="BJ19" i="5"/>
  <c r="CP157" i="5"/>
  <c r="BJ157" i="5"/>
  <c r="CP143" i="5"/>
  <c r="BJ143" i="5"/>
  <c r="BJ340" i="5"/>
  <c r="CP340" i="5"/>
  <c r="DA109" i="5"/>
  <c r="BU109" i="5"/>
  <c r="BJ178" i="5"/>
  <c r="CP178" i="5"/>
  <c r="CE185" i="5"/>
  <c r="AY185" i="5"/>
  <c r="CE661" i="5"/>
  <c r="AY661" i="5"/>
  <c r="DA281" i="5"/>
  <c r="BU281" i="5"/>
  <c r="DA289" i="5"/>
  <c r="BU289" i="5"/>
  <c r="CE88" i="5"/>
  <c r="AY88" i="5"/>
  <c r="CP251" i="5"/>
  <c r="BJ251" i="5"/>
  <c r="CE772" i="5"/>
  <c r="AY772" i="5"/>
  <c r="CP549" i="5"/>
  <c r="BJ549" i="5"/>
  <c r="BU48" i="5"/>
  <c r="DA48" i="5"/>
  <c r="AY421" i="5"/>
  <c r="CE421" i="5"/>
  <c r="DA94" i="5"/>
  <c r="BU94" i="5"/>
  <c r="DA322" i="5"/>
  <c r="BU322" i="5"/>
  <c r="CP72" i="5"/>
  <c r="BJ72" i="5"/>
  <c r="AY29" i="5"/>
  <c r="CE29" i="5"/>
  <c r="BU566" i="5"/>
  <c r="DA566" i="5"/>
  <c r="CE458" i="5"/>
  <c r="AY458" i="5"/>
  <c r="CE953" i="5"/>
  <c r="AY953" i="5"/>
  <c r="CP421" i="5"/>
  <c r="BJ421" i="5"/>
  <c r="AY16" i="5"/>
  <c r="CE16" i="5"/>
  <c r="CP861" i="5"/>
  <c r="BJ861" i="5"/>
  <c r="DA145" i="5"/>
  <c r="BU145" i="5"/>
  <c r="BJ283" i="5"/>
  <c r="CP283" i="5"/>
  <c r="AY106" i="5"/>
  <c r="CE106" i="5"/>
  <c r="DA310" i="5"/>
  <c r="BU310" i="5"/>
  <c r="BJ156" i="5"/>
  <c r="CP156" i="5"/>
  <c r="DA847" i="5"/>
  <c r="BU847" i="5"/>
  <c r="CE85" i="5"/>
  <c r="AY85" i="5"/>
  <c r="DA47" i="5"/>
  <c r="BU47" i="5"/>
  <c r="BU598" i="5"/>
  <c r="DA598" i="5"/>
  <c r="CE711" i="5"/>
  <c r="AY711" i="5"/>
  <c r="BJ133" i="5"/>
  <c r="CP133" i="5"/>
  <c r="AY46" i="5"/>
  <c r="CE46" i="5"/>
  <c r="CP276" i="5"/>
  <c r="BJ276" i="5"/>
  <c r="BJ614" i="5"/>
  <c r="CP614" i="5"/>
  <c r="BV122" i="5"/>
  <c r="DB122" i="5"/>
  <c r="CP177" i="5"/>
  <c r="BJ177" i="5"/>
  <c r="BJ363" i="5"/>
  <c r="CP363" i="5"/>
  <c r="CE487" i="5"/>
  <c r="AY487" i="5"/>
  <c r="CE520" i="5"/>
  <c r="AY520" i="5"/>
  <c r="CE119" i="5"/>
  <c r="AY119" i="5"/>
  <c r="AY1009" i="5"/>
  <c r="CE1009" i="5"/>
  <c r="CE801" i="5"/>
  <c r="AY801" i="5"/>
  <c r="BJ199" i="5"/>
  <c r="CP199" i="5"/>
  <c r="CP628" i="5"/>
  <c r="BJ628" i="5"/>
  <c r="CE75" i="5"/>
  <c r="AY75" i="5"/>
  <c r="CP885" i="5"/>
  <c r="BJ885" i="5"/>
  <c r="CP641" i="5"/>
  <c r="BJ641" i="5"/>
  <c r="DA140" i="5"/>
  <c r="BU140" i="5"/>
  <c r="DA565" i="5"/>
  <c r="BU565" i="5"/>
  <c r="CE709" i="5"/>
  <c r="AY709" i="5"/>
  <c r="DA637" i="5"/>
  <c r="BU637" i="5"/>
  <c r="CE630" i="5"/>
  <c r="AY630" i="5"/>
  <c r="BU990" i="5"/>
  <c r="DA990" i="5"/>
  <c r="AY30" i="5"/>
  <c r="CE30" i="5"/>
  <c r="AY860" i="5"/>
  <c r="CE860" i="5"/>
  <c r="DA908" i="5"/>
  <c r="BU908" i="5"/>
  <c r="DA490" i="5"/>
  <c r="BU490" i="5"/>
  <c r="BJ905" i="5"/>
  <c r="CP905" i="5"/>
  <c r="BU30" i="5"/>
  <c r="DA30" i="5"/>
  <c r="DA843" i="5"/>
  <c r="BU843" i="5"/>
  <c r="CP75" i="5"/>
  <c r="BJ75" i="5"/>
  <c r="AY948" i="5"/>
  <c r="CE948" i="5"/>
  <c r="BJ180" i="5"/>
  <c r="CP180" i="5"/>
  <c r="CE499" i="5"/>
  <c r="AY499" i="5"/>
  <c r="DA694" i="5"/>
  <c r="BU694" i="5"/>
  <c r="AY999" i="5"/>
  <c r="CE999" i="5"/>
  <c r="AY611" i="5"/>
  <c r="CE611" i="5"/>
  <c r="CE31" i="5"/>
  <c r="AY31" i="5"/>
  <c r="CE463" i="5"/>
  <c r="AY463" i="5"/>
  <c r="AY80" i="5"/>
  <c r="CE80" i="5"/>
  <c r="AY261" i="5"/>
  <c r="CE261" i="5"/>
  <c r="BJ529" i="5"/>
  <c r="CP529" i="5"/>
  <c r="DA52" i="5"/>
  <c r="BU52" i="5"/>
  <c r="BU491" i="5"/>
  <c r="DA491" i="5"/>
  <c r="DA113" i="5"/>
  <c r="BU113" i="5"/>
  <c r="AY52" i="5"/>
  <c r="CE52" i="5"/>
  <c r="BJ230" i="5"/>
  <c r="CP230" i="5"/>
  <c r="AY258" i="5"/>
  <c r="CE258" i="5"/>
  <c r="BJ575" i="5"/>
  <c r="CP575" i="5"/>
  <c r="DA539" i="5"/>
  <c r="BU539" i="5"/>
  <c r="BU577" i="5"/>
  <c r="DA577" i="5"/>
  <c r="AY63" i="5"/>
  <c r="CE63" i="5"/>
  <c r="DA432" i="5"/>
  <c r="BU432" i="5"/>
  <c r="CE41" i="5"/>
  <c r="AY41" i="5"/>
  <c r="CP183" i="5"/>
  <c r="BJ183" i="5"/>
  <c r="DA871" i="5"/>
  <c r="BU871" i="5"/>
  <c r="CE701" i="5"/>
  <c r="AY701" i="5"/>
  <c r="BU86" i="5"/>
  <c r="DA86" i="5"/>
  <c r="DA153" i="5"/>
  <c r="BU153" i="5"/>
  <c r="DA298" i="5"/>
  <c r="BU298" i="5"/>
  <c r="BJ321" i="5"/>
  <c r="CP321" i="5"/>
  <c r="CP727" i="5"/>
  <c r="BJ727" i="5"/>
  <c r="CE542" i="5"/>
  <c r="AY542" i="5"/>
  <c r="DA835" i="5"/>
  <c r="BU835" i="5"/>
  <c r="BJ402" i="5"/>
  <c r="CP402" i="5"/>
  <c r="CE559" i="5"/>
  <c r="AY559" i="5"/>
  <c r="CE789" i="5"/>
  <c r="AY789" i="5"/>
  <c r="AY139" i="5"/>
  <c r="CE139" i="5"/>
  <c r="BJ130" i="5"/>
  <c r="CP130" i="5"/>
  <c r="CP723" i="5"/>
  <c r="BJ723" i="5"/>
  <c r="CP47" i="5"/>
  <c r="BJ47" i="5"/>
  <c r="CP1007" i="5"/>
  <c r="BJ1007" i="5"/>
  <c r="DA430" i="5"/>
  <c r="BU430" i="5"/>
  <c r="CP31" i="5"/>
  <c r="BJ31" i="5"/>
  <c r="BU957" i="5"/>
  <c r="DA957" i="5"/>
  <c r="CP904" i="5"/>
  <c r="BJ904" i="5"/>
  <c r="BJ769" i="5"/>
  <c r="CP769" i="5"/>
  <c r="CE155" i="5"/>
  <c r="AY155" i="5"/>
  <c r="BJ256" i="5"/>
  <c r="CP256" i="5"/>
  <c r="BJ144" i="5"/>
  <c r="CP144" i="5"/>
  <c r="CE304" i="5"/>
  <c r="AY304" i="5"/>
  <c r="BJ581" i="5"/>
  <c r="CP581" i="5"/>
  <c r="CP58" i="5"/>
  <c r="BJ58" i="5"/>
  <c r="AY452" i="5"/>
  <c r="CE452" i="5"/>
  <c r="BU473" i="5"/>
  <c r="DA473" i="5"/>
  <c r="AY820" i="5"/>
  <c r="CE820" i="5"/>
  <c r="AY900" i="5"/>
  <c r="CE900" i="5"/>
  <c r="BU788" i="5"/>
  <c r="DA788" i="5"/>
  <c r="BU492" i="5"/>
  <c r="DA492" i="5"/>
  <c r="AY738" i="5"/>
  <c r="CE738" i="5"/>
  <c r="DA144" i="5"/>
  <c r="BU144" i="5"/>
  <c r="BJ287" i="5"/>
  <c r="CP287" i="5"/>
  <c r="CP497" i="5"/>
  <c r="BJ497" i="5"/>
  <c r="CE634" i="5"/>
  <c r="AY634" i="5"/>
  <c r="BJ917" i="5"/>
  <c r="CP917" i="5"/>
  <c r="DA404" i="5"/>
  <c r="BU404" i="5"/>
  <c r="BU194" i="5"/>
  <c r="DA194" i="5"/>
  <c r="DA268" i="5"/>
  <c r="BU268" i="5"/>
  <c r="AY648" i="5"/>
  <c r="CE648" i="5"/>
  <c r="BJ714" i="5"/>
  <c r="CP714" i="5"/>
  <c r="BU130" i="5"/>
  <c r="DA130" i="5"/>
  <c r="BJ894" i="5"/>
  <c r="CP894" i="5"/>
  <c r="BJ730" i="5"/>
  <c r="CP730" i="5"/>
  <c r="CP470" i="5"/>
  <c r="BJ470" i="5"/>
  <c r="BJ751" i="5"/>
  <c r="CP751" i="5"/>
  <c r="BU684" i="5"/>
  <c r="DA684" i="5"/>
  <c r="CP729" i="5"/>
  <c r="BJ729" i="5"/>
  <c r="CP98" i="5"/>
  <c r="BJ98" i="5"/>
  <c r="DA164" i="5"/>
  <c r="BU164" i="5"/>
  <c r="CE719" i="5"/>
  <c r="AY719" i="5"/>
  <c r="CE97" i="5"/>
  <c r="AY97" i="5"/>
  <c r="DA687" i="5"/>
  <c r="BU687" i="5"/>
  <c r="BU251" i="5"/>
  <c r="DA251" i="5"/>
  <c r="BU587" i="5"/>
  <c r="DA587" i="5"/>
  <c r="AY194" i="5"/>
  <c r="CE194" i="5"/>
  <c r="DA303" i="5"/>
  <c r="BU303" i="5"/>
  <c r="DA362" i="5"/>
  <c r="BU362" i="5"/>
  <c r="BU932" i="5"/>
  <c r="DA932" i="5"/>
  <c r="CE284" i="5"/>
  <c r="AY284" i="5"/>
  <c r="BJ502" i="5"/>
  <c r="CP502" i="5"/>
  <c r="CE574" i="5"/>
  <c r="AY574" i="5"/>
  <c r="AY380" i="5"/>
  <c r="CE380" i="5"/>
  <c r="BU915" i="5"/>
  <c r="DA915" i="5"/>
  <c r="BU431" i="5"/>
  <c r="DA431" i="5"/>
  <c r="CE776" i="5"/>
  <c r="AY776" i="5"/>
  <c r="DA414" i="5"/>
  <c r="BU414" i="5"/>
  <c r="AY649" i="5"/>
  <c r="CE649" i="5"/>
  <c r="BJ596" i="5"/>
  <c r="CP596" i="5"/>
  <c r="CE143" i="5"/>
  <c r="AY143" i="5"/>
  <c r="AY176" i="5"/>
  <c r="CE176" i="5"/>
  <c r="DA147" i="5"/>
  <c r="BU147" i="5"/>
  <c r="BU89" i="5"/>
  <c r="DA89" i="5"/>
  <c r="AY60" i="5"/>
  <c r="CE60" i="5"/>
  <c r="CP16" i="5"/>
  <c r="BJ16" i="5"/>
  <c r="DA904" i="5"/>
  <c r="BU904" i="5"/>
  <c r="CE260" i="5"/>
  <c r="AY260" i="5"/>
  <c r="BJ223" i="5"/>
  <c r="CP223" i="5"/>
  <c r="CE505" i="5"/>
  <c r="AY505" i="5"/>
  <c r="CE546" i="5"/>
  <c r="AY546" i="5"/>
  <c r="DA274" i="5"/>
  <c r="BU274" i="5"/>
  <c r="DA187" i="5"/>
  <c r="BU187" i="5"/>
  <c r="CP260" i="5"/>
  <c r="BJ260" i="5"/>
  <c r="BU358" i="5"/>
  <c r="DA358" i="5"/>
  <c r="BJ384" i="5"/>
  <c r="CP384" i="5"/>
  <c r="DA725" i="5"/>
  <c r="BU725" i="5"/>
  <c r="DA189" i="5"/>
  <c r="BU189" i="5"/>
  <c r="CE411" i="5"/>
  <c r="AY411" i="5"/>
  <c r="DA783" i="5"/>
  <c r="BU783" i="5"/>
  <c r="DA881" i="5"/>
  <c r="BU881" i="5"/>
  <c r="CP26" i="5"/>
  <c r="BJ26" i="5"/>
  <c r="DA80" i="5"/>
  <c r="BU80" i="5"/>
  <c r="DA165" i="5"/>
  <c r="BU165" i="5"/>
  <c r="CE326" i="5"/>
  <c r="AY326" i="5"/>
  <c r="DA19" i="5"/>
  <c r="BU19" i="5"/>
  <c r="DA265" i="5"/>
  <c r="BU265" i="5"/>
  <c r="BJ494" i="5"/>
  <c r="CP494" i="5"/>
  <c r="AY198" i="5"/>
  <c r="CE198" i="5"/>
  <c r="AY321" i="5"/>
  <c r="CE321" i="5"/>
  <c r="AY140" i="5"/>
  <c r="CE140" i="5"/>
  <c r="BJ907" i="5"/>
  <c r="CP907" i="5"/>
  <c r="CE575" i="5"/>
  <c r="AY575" i="5"/>
  <c r="CE771" i="5"/>
  <c r="AY771" i="5"/>
  <c r="DA417" i="5"/>
  <c r="BU417" i="5"/>
  <c r="AY394" i="5"/>
  <c r="CE394" i="5"/>
  <c r="DA98" i="5"/>
  <c r="BU98" i="5"/>
  <c r="BJ636" i="5"/>
  <c r="CP636" i="5"/>
  <c r="CP100" i="5"/>
  <c r="BJ100" i="5"/>
  <c r="CP28" i="5"/>
  <c r="BJ28" i="5"/>
  <c r="DA401" i="5"/>
  <c r="BU401" i="5"/>
  <c r="DA638" i="5"/>
  <c r="BU638" i="5"/>
  <c r="AY300" i="5"/>
  <c r="CE300" i="5"/>
  <c r="BU608" i="5"/>
  <c r="DA608" i="5"/>
  <c r="AY269" i="5"/>
  <c r="CE269" i="5"/>
  <c r="DA672" i="5"/>
  <c r="BU672" i="5"/>
  <c r="DA557" i="5"/>
  <c r="BU557" i="5"/>
  <c r="DA544" i="5"/>
  <c r="BU544" i="5"/>
  <c r="CP887" i="5"/>
  <c r="BJ887" i="5"/>
  <c r="CE947" i="5"/>
  <c r="AY947" i="5"/>
  <c r="DA181" i="5"/>
  <c r="BU181" i="5"/>
  <c r="DA569" i="5"/>
  <c r="BU569" i="5"/>
  <c r="CP84" i="5"/>
  <c r="BJ84" i="5"/>
  <c r="DA803" i="5"/>
  <c r="BU803" i="5"/>
  <c r="DA278" i="5"/>
  <c r="BU278" i="5"/>
  <c r="BJ451" i="5"/>
  <c r="CP451" i="5"/>
  <c r="BU496" i="5"/>
  <c r="DA496" i="5"/>
  <c r="BJ722" i="5"/>
  <c r="CP722" i="5"/>
  <c r="CE345" i="5"/>
  <c r="AY345" i="5"/>
  <c r="CE533" i="5"/>
  <c r="AY533" i="5"/>
  <c r="BJ232" i="5"/>
  <c r="CP232" i="5"/>
  <c r="BU770" i="5"/>
  <c r="DA770" i="5"/>
  <c r="DA867" i="5"/>
  <c r="BU867" i="5"/>
  <c r="CE189" i="5"/>
  <c r="AY189" i="5"/>
  <c r="CP701" i="5"/>
  <c r="BJ701" i="5"/>
  <c r="CP637" i="5"/>
  <c r="BJ637" i="5"/>
  <c r="AY76" i="5"/>
  <c r="CE76" i="5"/>
  <c r="BJ537" i="5"/>
  <c r="CP537" i="5"/>
  <c r="CP63" i="5"/>
  <c r="BJ63" i="5"/>
  <c r="DA916" i="5"/>
  <c r="BU916" i="5"/>
  <c r="CE558" i="5"/>
  <c r="AY558" i="5"/>
  <c r="AY50" i="5"/>
  <c r="CE50" i="5"/>
  <c r="DA117" i="5"/>
  <c r="BU117" i="5"/>
  <c r="AY653" i="5"/>
  <c r="CE653" i="5"/>
  <c r="AY291" i="5"/>
  <c r="CE291" i="5"/>
  <c r="CE246" i="5"/>
  <c r="AY246" i="5"/>
  <c r="AY201" i="5"/>
  <c r="CE201" i="5"/>
  <c r="CE989" i="5"/>
  <c r="AY989" i="5"/>
  <c r="CP460" i="5"/>
  <c r="BJ460" i="5"/>
  <c r="AY227" i="5"/>
  <c r="CE227" i="5"/>
  <c r="BU595" i="5"/>
  <c r="DA595" i="5"/>
  <c r="BJ800" i="5"/>
  <c r="CP800" i="5"/>
  <c r="AY834" i="5"/>
  <c r="CE834" i="5"/>
  <c r="AY290" i="5"/>
  <c r="CE290" i="5"/>
  <c r="CE905" i="5"/>
  <c r="AY905" i="5"/>
  <c r="CP345" i="5"/>
  <c r="BJ345" i="5"/>
  <c r="CP856" i="5"/>
  <c r="BJ856" i="5"/>
  <c r="AY960" i="5"/>
  <c r="CE960" i="5"/>
  <c r="DA1008" i="5"/>
  <c r="BU1008" i="5"/>
  <c r="BJ882" i="5"/>
  <c r="CP882" i="5"/>
  <c r="BU347" i="5"/>
  <c r="DA347" i="5"/>
  <c r="CE600" i="5"/>
  <c r="AY600" i="5"/>
  <c r="AY371" i="5"/>
  <c r="CE371" i="5"/>
  <c r="BU706" i="5"/>
  <c r="DA706" i="5"/>
  <c r="BU461" i="5"/>
  <c r="DA461" i="5"/>
  <c r="CP259" i="5"/>
  <c r="BJ259" i="5"/>
  <c r="AY110" i="5"/>
  <c r="CE110" i="5"/>
  <c r="BU522" i="5"/>
  <c r="DA522" i="5"/>
  <c r="CE343" i="5"/>
  <c r="AY343" i="5"/>
  <c r="DA385" i="5"/>
  <c r="BU385" i="5"/>
  <c r="CP643" i="5"/>
  <c r="BJ643" i="5"/>
  <c r="DA529" i="5"/>
  <c r="BU529" i="5"/>
  <c r="DA555" i="5"/>
  <c r="BU555" i="5"/>
  <c r="BU968" i="5"/>
  <c r="DA968" i="5"/>
  <c r="BJ989" i="5"/>
  <c r="CP989" i="5"/>
  <c r="CP32" i="5"/>
  <c r="BJ32" i="5"/>
  <c r="BU720" i="5"/>
  <c r="DA720" i="5"/>
  <c r="BU966" i="5"/>
  <c r="DA966" i="5"/>
  <c r="BJ916" i="5"/>
  <c r="CP916" i="5"/>
  <c r="DA295" i="5"/>
  <c r="BU295" i="5"/>
  <c r="BU511" i="5"/>
  <c r="DA511" i="5"/>
  <c r="CP103" i="5"/>
  <c r="BJ103" i="5"/>
  <c r="AY591" i="5"/>
  <c r="CE591" i="5"/>
  <c r="BJ623" i="5"/>
  <c r="CP623" i="5"/>
  <c r="BU874" i="5"/>
  <c r="DA874" i="5"/>
  <c r="BJ128" i="5"/>
  <c r="CP128" i="5"/>
  <c r="DA136" i="5"/>
  <c r="BU136" i="5"/>
  <c r="AY293" i="5"/>
  <c r="CE293" i="5"/>
  <c r="DA156" i="5"/>
  <c r="BU156" i="5"/>
  <c r="AY688" i="5"/>
  <c r="CE688" i="5"/>
  <c r="AY581" i="5"/>
  <c r="CE581" i="5"/>
  <c r="DA392" i="5"/>
  <c r="BU392" i="5"/>
  <c r="CE652" i="5"/>
  <c r="AY652" i="5"/>
  <c r="AY850" i="5"/>
  <c r="CE850" i="5"/>
  <c r="CP489" i="5"/>
  <c r="BJ489" i="5"/>
  <c r="BU560" i="5"/>
  <c r="DA560" i="5"/>
  <c r="BU921" i="5"/>
  <c r="DA921" i="5"/>
  <c r="AY909" i="5"/>
  <c r="CE909" i="5"/>
  <c r="BJ122" i="5"/>
  <c r="CP122" i="5"/>
  <c r="CP908" i="5"/>
  <c r="BJ908" i="5"/>
  <c r="BJ493" i="5"/>
  <c r="CP493" i="5"/>
  <c r="DA222" i="5"/>
  <c r="BU222" i="5"/>
  <c r="BU822" i="5"/>
  <c r="DA822" i="5"/>
  <c r="DA542" i="5"/>
  <c r="BU542" i="5"/>
  <c r="BJ134" i="5"/>
  <c r="CP134" i="5"/>
  <c r="BJ863" i="5"/>
  <c r="CP863" i="5"/>
  <c r="BJ757" i="5"/>
  <c r="CP757" i="5"/>
  <c r="BJ350" i="5"/>
  <c r="CP350" i="5"/>
  <c r="CP327" i="5"/>
  <c r="BJ327" i="5"/>
  <c r="AY116" i="5"/>
  <c r="CE116" i="5"/>
  <c r="CP510" i="5"/>
  <c r="BJ510" i="5"/>
  <c r="BJ269" i="5"/>
  <c r="CP269" i="5"/>
  <c r="AY531" i="5"/>
  <c r="CE531" i="5"/>
  <c r="AY378" i="5"/>
  <c r="CE378" i="5"/>
  <c r="BU503" i="5"/>
  <c r="DA503" i="5"/>
  <c r="AY118" i="5"/>
  <c r="CE118" i="5"/>
  <c r="DA548" i="5"/>
  <c r="BU548" i="5"/>
  <c r="BJ503" i="5"/>
  <c r="CP503" i="5"/>
  <c r="CE921" i="5"/>
  <c r="AY921" i="5"/>
  <c r="CE869" i="5"/>
  <c r="AY869" i="5"/>
  <c r="AY444" i="5"/>
  <c r="CE444" i="5"/>
  <c r="BU987" i="5"/>
  <c r="DA987" i="5"/>
  <c r="AY997" i="5"/>
  <c r="CE997" i="5"/>
  <c r="AY439" i="5"/>
  <c r="CE439" i="5"/>
  <c r="DA359" i="5"/>
  <c r="BU359" i="5"/>
  <c r="CP949" i="5"/>
  <c r="BJ949" i="5"/>
  <c r="CE91" i="5"/>
  <c r="AY91" i="5"/>
  <c r="BU585" i="5"/>
  <c r="DA585" i="5"/>
  <c r="AY152" i="5"/>
  <c r="CE152" i="5"/>
  <c r="AY754" i="5"/>
  <c r="CE754" i="5"/>
  <c r="BU763" i="5"/>
  <c r="DA763" i="5"/>
  <c r="DA395" i="5"/>
  <c r="BU395" i="5"/>
  <c r="CP341" i="5"/>
  <c r="BJ341" i="5"/>
  <c r="AY898" i="5"/>
  <c r="CE898" i="5"/>
  <c r="BJ593" i="5"/>
  <c r="CP593" i="5"/>
  <c r="CP521" i="5"/>
  <c r="BJ521" i="5"/>
  <c r="DA856" i="5"/>
  <c r="BU856" i="5"/>
  <c r="DA455" i="5"/>
  <c r="BU455" i="5"/>
  <c r="CE788" i="5"/>
  <c r="AY788" i="5"/>
  <c r="AY1008" i="5"/>
  <c r="CE1008" i="5"/>
  <c r="DA25" i="5"/>
  <c r="BU25" i="5"/>
  <c r="CP487" i="5"/>
  <c r="BJ487" i="5"/>
  <c r="BU650" i="5"/>
  <c r="DA650" i="5"/>
  <c r="AY876" i="5"/>
  <c r="CE876" i="5"/>
  <c r="DA399" i="5"/>
  <c r="BU399" i="5"/>
  <c r="DA567" i="5"/>
  <c r="BU567" i="5"/>
  <c r="BJ1002" i="5"/>
  <c r="CP1002" i="5"/>
  <c r="BU613" i="5"/>
  <c r="DA613" i="5"/>
  <c r="CP50" i="5"/>
  <c r="BJ50" i="5"/>
  <c r="DA394" i="5"/>
  <c r="BU394" i="5"/>
  <c r="CE193" i="5"/>
  <c r="AY193" i="5"/>
  <c r="AY750" i="5"/>
  <c r="CE750" i="5"/>
  <c r="AY316" i="5"/>
  <c r="CE316" i="5"/>
  <c r="AY579" i="5"/>
  <c r="CE579" i="5"/>
  <c r="CE459" i="5"/>
  <c r="AY459" i="5"/>
  <c r="AY281" i="5"/>
  <c r="CE281" i="5"/>
  <c r="CP977" i="5"/>
  <c r="BJ977" i="5"/>
  <c r="AY633" i="5"/>
  <c r="CE633" i="5"/>
  <c r="BU751" i="5"/>
  <c r="DA751" i="5"/>
  <c r="BU736" i="5"/>
  <c r="DA736" i="5"/>
  <c r="BJ176" i="5"/>
  <c r="CP176" i="5"/>
  <c r="BJ782" i="5"/>
  <c r="CP782" i="5"/>
  <c r="AY631" i="5"/>
  <c r="CE631" i="5"/>
  <c r="BU502" i="5"/>
  <c r="DA502" i="5"/>
  <c r="AY398" i="5"/>
  <c r="CE398" i="5"/>
  <c r="BJ496" i="5"/>
  <c r="CP496" i="5"/>
  <c r="CE95" i="5"/>
  <c r="AY95" i="5"/>
  <c r="CP827" i="5"/>
  <c r="BJ827" i="5"/>
  <c r="BU854" i="5"/>
  <c r="DA854" i="5"/>
  <c r="AY448" i="5"/>
  <c r="CE448" i="5"/>
  <c r="AY414" i="5"/>
  <c r="CE414" i="5"/>
  <c r="BU333" i="5"/>
  <c r="DA333" i="5"/>
  <c r="AY676" i="5"/>
  <c r="CE676" i="5"/>
  <c r="DA467" i="5"/>
  <c r="BU467" i="5"/>
  <c r="AY330" i="5"/>
  <c r="CE330" i="5"/>
  <c r="BJ858" i="5"/>
  <c r="CP858" i="5"/>
  <c r="CE207" i="5"/>
  <c r="AY207" i="5"/>
  <c r="BJ605" i="5"/>
  <c r="CP605" i="5"/>
  <c r="CE238" i="5"/>
  <c r="AY238" i="5"/>
  <c r="BJ669" i="5"/>
  <c r="CP669" i="5"/>
  <c r="AY279" i="5"/>
  <c r="CE279" i="5"/>
  <c r="BJ631" i="5"/>
  <c r="CP631" i="5"/>
  <c r="BJ289" i="5"/>
  <c r="CP289" i="5"/>
  <c r="CP501" i="5"/>
  <c r="BJ501" i="5"/>
  <c r="BU861" i="5"/>
  <c r="DA861" i="5"/>
  <c r="BJ900" i="5"/>
  <c r="CP900" i="5"/>
  <c r="AY172" i="5"/>
  <c r="CE172" i="5"/>
  <c r="BJ275" i="5"/>
  <c r="CP275" i="5"/>
  <c r="AY832" i="5"/>
  <c r="CE832" i="5"/>
  <c r="AY902" i="5"/>
  <c r="CE902" i="5"/>
  <c r="BU919" i="5"/>
  <c r="DA919" i="5"/>
  <c r="DA285" i="5"/>
  <c r="BU285" i="5"/>
  <c r="CP294" i="5"/>
  <c r="BJ294" i="5"/>
  <c r="BJ557" i="5"/>
  <c r="CP557" i="5"/>
  <c r="DA667" i="5"/>
  <c r="BU667" i="5"/>
  <c r="AY55" i="5"/>
  <c r="CE55" i="5"/>
  <c r="DA88" i="5"/>
  <c r="BU88" i="5"/>
  <c r="DA906" i="5"/>
  <c r="BU906" i="5"/>
  <c r="DA448" i="5"/>
  <c r="BU448" i="5"/>
  <c r="DA742" i="5"/>
  <c r="BU742" i="5"/>
  <c r="AY426" i="5"/>
  <c r="CE426" i="5"/>
  <c r="BJ374" i="5"/>
  <c r="CP374" i="5"/>
  <c r="DA149" i="5"/>
  <c r="BU149" i="5"/>
  <c r="AY28" i="5"/>
  <c r="CE28" i="5"/>
  <c r="CP553" i="5"/>
  <c r="BJ553" i="5"/>
  <c r="CP121" i="5"/>
  <c r="BJ121" i="5"/>
  <c r="BJ973" i="5"/>
  <c r="CP973" i="5"/>
  <c r="CP713" i="5"/>
  <c r="BJ713" i="5"/>
  <c r="CE385" i="5"/>
  <c r="AY385" i="5"/>
  <c r="AY373" i="5"/>
  <c r="CE373" i="5"/>
  <c r="DA559" i="5"/>
  <c r="BU559" i="5"/>
  <c r="CE1013" i="5"/>
  <c r="AY1013" i="5"/>
  <c r="BJ682" i="5"/>
  <c r="CP682" i="5"/>
  <c r="AY983" i="5"/>
  <c r="CE983" i="5"/>
  <c r="AY66" i="5"/>
  <c r="CE66" i="5"/>
  <c r="DA68" i="5"/>
  <c r="BU68" i="5"/>
  <c r="BU630" i="5"/>
  <c r="DA630" i="5"/>
  <c r="BJ860" i="5"/>
  <c r="CP860" i="5"/>
  <c r="CE455" i="5"/>
  <c r="AY455" i="5"/>
  <c r="BU886" i="5"/>
  <c r="DA886" i="5"/>
  <c r="AY625" i="5"/>
  <c r="CE625" i="5"/>
  <c r="DA210" i="5"/>
  <c r="BU210" i="5"/>
  <c r="BJ196" i="5"/>
  <c r="CP196" i="5"/>
  <c r="CE342" i="5"/>
  <c r="AY342" i="5"/>
  <c r="AY449" i="5"/>
  <c r="CE449" i="5"/>
  <c r="BU820" i="5"/>
  <c r="DA820" i="5"/>
  <c r="DA929" i="5"/>
  <c r="BU929" i="5"/>
  <c r="BJ608" i="5"/>
  <c r="CP608" i="5"/>
  <c r="CP506" i="5"/>
  <c r="BJ506" i="5"/>
  <c r="BJ172" i="5"/>
  <c r="CP172" i="5"/>
  <c r="CP661" i="5"/>
  <c r="BJ661" i="5"/>
  <c r="DA267" i="5"/>
  <c r="BU267" i="5"/>
  <c r="CE915" i="5"/>
  <c r="AY915" i="5"/>
  <c r="BJ190" i="5"/>
  <c r="CP190" i="5"/>
  <c r="CP514" i="5"/>
  <c r="BJ514" i="5"/>
  <c r="BJ579" i="5"/>
  <c r="CP579" i="5"/>
  <c r="DA642" i="5"/>
  <c r="BU642" i="5"/>
  <c r="BJ453" i="5"/>
  <c r="CP453" i="5"/>
  <c r="CP835" i="5"/>
  <c r="BJ835" i="5"/>
  <c r="DA379" i="5"/>
  <c r="BU379" i="5"/>
  <c r="BJ546" i="5"/>
  <c r="CP546" i="5"/>
  <c r="BU198" i="5"/>
  <c r="DA198" i="5"/>
  <c r="BU733" i="5"/>
  <c r="DA733" i="5"/>
  <c r="AY779" i="5"/>
  <c r="CE779" i="5"/>
  <c r="AY336" i="5"/>
  <c r="CE336" i="5"/>
  <c r="BJ754" i="5"/>
  <c r="CP754" i="5"/>
  <c r="BJ475" i="5"/>
  <c r="CP475" i="5"/>
  <c r="CE736" i="5"/>
  <c r="AY736" i="5"/>
  <c r="CP787" i="5"/>
  <c r="BJ787" i="5"/>
  <c r="BJ135" i="5"/>
  <c r="CP135" i="5"/>
  <c r="BJ146" i="5"/>
  <c r="CP146" i="5"/>
  <c r="BJ463" i="5"/>
  <c r="CP463" i="5"/>
  <c r="CE383" i="5"/>
  <c r="AY383" i="5"/>
  <c r="DA100" i="5"/>
  <c r="BU100" i="5"/>
  <c r="CE799" i="5"/>
  <c r="AY799" i="5"/>
  <c r="BJ285" i="5"/>
  <c r="CP285" i="5"/>
  <c r="AY111" i="5"/>
  <c r="CE111" i="5"/>
  <c r="DA288" i="5"/>
  <c r="BU288" i="5"/>
  <c r="DA135" i="5"/>
  <c r="BU135" i="5"/>
  <c r="AY33" i="5"/>
  <c r="CE33" i="5"/>
  <c r="CE729" i="5"/>
  <c r="AY729" i="5"/>
  <c r="BJ234" i="5"/>
  <c r="CP234" i="5"/>
  <c r="DA699" i="5"/>
  <c r="BU699" i="5"/>
  <c r="CE516" i="5"/>
  <c r="AY516" i="5"/>
  <c r="BJ710" i="5"/>
  <c r="CP710" i="5"/>
  <c r="CE211" i="5"/>
  <c r="AY211" i="5"/>
  <c r="AY922" i="5"/>
  <c r="CE922" i="5"/>
  <c r="BJ286" i="5"/>
  <c r="CP286" i="5"/>
  <c r="CP381" i="5"/>
  <c r="BJ381" i="5"/>
  <c r="DA677" i="5"/>
  <c r="BU677" i="5"/>
  <c r="DA691" i="5"/>
  <c r="BU691" i="5"/>
  <c r="BU659" i="5"/>
  <c r="DA659" i="5"/>
  <c r="DA705" i="5"/>
  <c r="BU705" i="5"/>
  <c r="DA354" i="5"/>
  <c r="BU354" i="5"/>
  <c r="AY24" i="5"/>
  <c r="CE24" i="5"/>
  <c r="CE594" i="5"/>
  <c r="AY594" i="5"/>
  <c r="CP71" i="5"/>
  <c r="BJ71" i="5"/>
  <c r="DA628" i="5"/>
  <c r="BU628" i="5"/>
  <c r="DA377" i="5"/>
  <c r="BU377" i="5"/>
  <c r="CE537" i="5"/>
  <c r="AY537" i="5"/>
  <c r="DA649" i="5"/>
  <c r="BU649" i="5"/>
  <c r="CE705" i="5"/>
  <c r="AY705" i="5"/>
  <c r="CP1006" i="5"/>
  <c r="BJ1006" i="5"/>
  <c r="BJ676" i="5"/>
  <c r="CP676" i="5"/>
  <c r="CE843" i="5"/>
  <c r="AY843" i="5"/>
  <c r="BJ277" i="5"/>
  <c r="CP277" i="5"/>
  <c r="AY223" i="5"/>
  <c r="CE223" i="5"/>
  <c r="CP873" i="5"/>
  <c r="BJ873" i="5"/>
  <c r="BJ112" i="5"/>
  <c r="CP112" i="5"/>
  <c r="CP793" i="5"/>
  <c r="BJ793" i="5"/>
  <c r="CE783" i="5"/>
  <c r="AY783" i="5"/>
  <c r="DA899" i="5"/>
  <c r="BU899" i="5"/>
  <c r="DA777" i="5"/>
  <c r="BU777" i="5"/>
  <c r="AY58" i="5"/>
  <c r="CE58" i="5"/>
  <c r="BU579" i="5"/>
  <c r="DA579" i="5"/>
  <c r="CP137" i="5"/>
  <c r="BJ137" i="5"/>
  <c r="CP865" i="5"/>
  <c r="BJ865" i="5"/>
  <c r="AY157" i="5"/>
  <c r="CE157" i="5"/>
  <c r="BJ698" i="5"/>
  <c r="CP698" i="5"/>
  <c r="BU766" i="5"/>
  <c r="DA766" i="5"/>
  <c r="DA834" i="5"/>
  <c r="BU834" i="5"/>
  <c r="BJ401" i="5"/>
  <c r="CP401" i="5"/>
  <c r="BJ437" i="5"/>
  <c r="CP437" i="5"/>
  <c r="DA793" i="5"/>
  <c r="BU793" i="5"/>
  <c r="CE419" i="5"/>
  <c r="AY419" i="5"/>
  <c r="BU1004" i="5"/>
  <c r="DA1004" i="5"/>
  <c r="BU661" i="5"/>
  <c r="DA661" i="5"/>
  <c r="BU811" i="5"/>
  <c r="DA811" i="5"/>
  <c r="BU514" i="5"/>
  <c r="DA514" i="5"/>
  <c r="DA469" i="5"/>
  <c r="BU469" i="5"/>
  <c r="AY647" i="5"/>
  <c r="CE647" i="5"/>
  <c r="DA328" i="5"/>
  <c r="BU328" i="5"/>
  <c r="AY994" i="5"/>
  <c r="CE994" i="5"/>
  <c r="BU692" i="5"/>
  <c r="DA692" i="5"/>
  <c r="DA139" i="5"/>
  <c r="BU139" i="5"/>
  <c r="BU669" i="5"/>
  <c r="DA669" i="5"/>
  <c r="CP73" i="5"/>
  <c r="BJ73" i="5"/>
  <c r="DA227" i="5"/>
  <c r="BU227" i="5"/>
  <c r="CE477" i="5"/>
  <c r="AY477" i="5"/>
  <c r="BJ559" i="5"/>
  <c r="CP559" i="5"/>
  <c r="AY286" i="5"/>
  <c r="CE286" i="5"/>
  <c r="CP562" i="5"/>
  <c r="BJ562" i="5"/>
  <c r="CP175" i="5"/>
  <c r="BJ175" i="5"/>
  <c r="CE604" i="5"/>
  <c r="AY604" i="5"/>
  <c r="CP56" i="5"/>
  <c r="BJ56" i="5"/>
  <c r="CP675" i="5"/>
  <c r="BJ675" i="5"/>
  <c r="DA620" i="5"/>
  <c r="BU620" i="5"/>
  <c r="CP395" i="5"/>
  <c r="BJ395" i="5"/>
  <c r="BJ685" i="5"/>
  <c r="CP685" i="5"/>
  <c r="CE407" i="5"/>
  <c r="AY407" i="5"/>
  <c r="AY51" i="5"/>
  <c r="CE51" i="5"/>
  <c r="DA426" i="5"/>
  <c r="BU426" i="5"/>
  <c r="CP304" i="5"/>
  <c r="BJ304" i="5"/>
  <c r="DA123" i="5"/>
  <c r="BU123" i="5"/>
  <c r="BJ167" i="5"/>
  <c r="CP167" i="5"/>
  <c r="DA182" i="5"/>
  <c r="BU182" i="5"/>
  <c r="AY897" i="5"/>
  <c r="CE897" i="5"/>
  <c r="DA119" i="5"/>
  <c r="BU119" i="5"/>
  <c r="CP325" i="5"/>
  <c r="BJ325" i="5"/>
  <c r="CE498" i="5"/>
  <c r="AY498" i="5"/>
  <c r="CP79" i="5"/>
  <c r="BJ79" i="5"/>
  <c r="BU734" i="5"/>
  <c r="DA734" i="5"/>
  <c r="AY82" i="5"/>
  <c r="CE82" i="5"/>
  <c r="BU826" i="5"/>
  <c r="DA826" i="5"/>
  <c r="AY565" i="5"/>
  <c r="CE565" i="5"/>
  <c r="AY65" i="5"/>
  <c r="CE65" i="5"/>
  <c r="BJ191" i="5"/>
  <c r="CP191" i="5"/>
  <c r="DA424" i="5"/>
  <c r="BU424" i="5"/>
  <c r="BJ386" i="5"/>
  <c r="CP386" i="5"/>
  <c r="BJ405" i="5"/>
  <c r="CP405" i="5"/>
  <c r="CE506" i="5"/>
  <c r="AY506" i="5"/>
  <c r="AY251" i="5"/>
  <c r="CE251" i="5"/>
  <c r="BU520" i="5"/>
  <c r="DA520" i="5"/>
  <c r="CP734" i="5"/>
  <c r="BJ734" i="5"/>
  <c r="DA709" i="5"/>
  <c r="BU709" i="5"/>
  <c r="BU449" i="5"/>
  <c r="DA449" i="5"/>
  <c r="CP21" i="5"/>
  <c r="BJ21" i="5"/>
  <c r="BJ248" i="5"/>
  <c r="CP248" i="5"/>
  <c r="CP39" i="5"/>
  <c r="BJ39" i="5"/>
  <c r="BU606" i="5"/>
  <c r="DA606" i="5"/>
  <c r="CP939" i="5"/>
  <c r="BJ939" i="5"/>
  <c r="CP272" i="5"/>
  <c r="BJ272" i="5"/>
  <c r="CP850" i="5"/>
  <c r="BJ850" i="5"/>
  <c r="CP407" i="5"/>
  <c r="BJ407" i="5"/>
  <c r="DA590" i="5"/>
  <c r="BU590" i="5"/>
  <c r="DA264" i="5"/>
  <c r="BU264" i="5"/>
  <c r="DA66" i="5"/>
  <c r="BU66" i="5"/>
  <c r="BJ323" i="5"/>
  <c r="CP323" i="5"/>
  <c r="BJ288" i="5"/>
  <c r="CP288" i="5"/>
  <c r="CE748" i="5"/>
  <c r="AY748" i="5"/>
  <c r="DA977" i="5"/>
  <c r="BU977" i="5"/>
  <c r="CP115" i="5"/>
  <c r="BJ115" i="5"/>
  <c r="DA969" i="5"/>
  <c r="BU969" i="5"/>
  <c r="AY545" i="5"/>
  <c r="CE545" i="5"/>
  <c r="BJ914" i="5"/>
  <c r="CP914" i="5"/>
  <c r="CE835" i="5"/>
  <c r="AY835" i="5"/>
  <c r="AY45" i="5"/>
  <c r="CE45" i="5"/>
  <c r="DA279" i="5"/>
  <c r="BU279" i="5"/>
  <c r="BJ113" i="5"/>
  <c r="CP113" i="5"/>
  <c r="DA436" i="5"/>
  <c r="BU436" i="5"/>
  <c r="DA223" i="5"/>
  <c r="BU223" i="5"/>
  <c r="BJ298" i="5"/>
  <c r="CP298" i="5"/>
  <c r="CP819" i="5"/>
  <c r="BJ819" i="5"/>
  <c r="BJ219" i="5"/>
  <c r="CP219" i="5"/>
  <c r="BJ606" i="5"/>
  <c r="CP606" i="5"/>
  <c r="BJ642" i="5"/>
  <c r="CP642" i="5"/>
  <c r="DA173" i="5"/>
  <c r="BU173" i="5"/>
  <c r="AY22" i="5"/>
  <c r="CE22" i="5"/>
  <c r="BU636" i="5"/>
  <c r="DA636" i="5"/>
  <c r="CE576" i="5"/>
  <c r="AY576" i="5"/>
  <c r="DA679" i="5"/>
  <c r="BU679" i="5"/>
  <c r="CE683" i="5"/>
  <c r="AY683" i="5"/>
  <c r="CE795" i="5"/>
  <c r="AY795" i="5"/>
  <c r="CP123" i="5"/>
  <c r="BJ123" i="5"/>
  <c r="CP217" i="5"/>
  <c r="BJ217" i="5"/>
  <c r="BJ297" i="5"/>
  <c r="CP297" i="5"/>
  <c r="DA807" i="5"/>
  <c r="BU807" i="5"/>
  <c r="BJ397" i="5"/>
  <c r="CP397" i="5"/>
  <c r="BJ392" i="5"/>
  <c r="CP392" i="5"/>
  <c r="AY253" i="5"/>
  <c r="CE253" i="5"/>
  <c r="BJ245" i="5"/>
  <c r="CP245" i="5"/>
  <c r="AY523" i="5"/>
  <c r="CE523" i="5"/>
  <c r="DA607" i="5"/>
  <c r="BU607" i="5"/>
  <c r="CE395" i="5"/>
  <c r="AY395" i="5"/>
  <c r="CP971" i="5"/>
  <c r="BJ971" i="5"/>
  <c r="CP104" i="5"/>
  <c r="BJ104" i="5"/>
  <c r="CE483" i="5"/>
  <c r="AY483" i="5"/>
  <c r="DA434" i="5"/>
  <c r="BU434" i="5"/>
  <c r="BU241" i="5"/>
  <c r="DA241" i="5"/>
  <c r="CP67" i="5"/>
  <c r="BJ67" i="5"/>
  <c r="CP314" i="5"/>
  <c r="BJ314" i="5"/>
  <c r="CE357" i="5"/>
  <c r="AY357" i="5"/>
  <c r="DA438" i="5"/>
  <c r="BU438" i="5"/>
  <c r="BJ781" i="5"/>
  <c r="CP781" i="5"/>
  <c r="DA75" i="5"/>
  <c r="BU75" i="5"/>
  <c r="AY114" i="5"/>
  <c r="CE114" i="5"/>
  <c r="AY484" i="5"/>
  <c r="CE484" i="5"/>
  <c r="BJ802" i="5"/>
  <c r="CP802" i="5"/>
  <c r="CE528" i="5"/>
  <c r="AY528" i="5"/>
  <c r="AY366" i="5"/>
  <c r="CE366" i="5"/>
  <c r="AY936" i="5"/>
  <c r="CE936" i="5"/>
  <c r="BJ820" i="5"/>
  <c r="CP820" i="5"/>
  <c r="CP996" i="5"/>
  <c r="BJ996" i="5"/>
  <c r="DA23" i="5"/>
  <c r="BU23" i="5"/>
  <c r="AY272" i="5"/>
  <c r="CE272" i="5"/>
  <c r="DA168" i="5"/>
  <c r="BU168" i="5"/>
  <c r="DA106" i="5"/>
  <c r="BU106" i="5"/>
  <c r="BU612" i="5"/>
  <c r="DA612" i="5"/>
  <c r="DA406" i="5"/>
  <c r="BU406" i="5"/>
  <c r="AY102" i="5"/>
  <c r="CE102" i="5"/>
  <c r="BU737" i="5"/>
  <c r="DA737" i="5"/>
  <c r="CE906" i="5"/>
  <c r="AY906" i="5"/>
  <c r="AY714" i="5"/>
  <c r="CE714" i="5"/>
  <c r="CE232" i="5"/>
  <c r="AY232" i="5"/>
  <c r="BJ922" i="5"/>
  <c r="CP922" i="5"/>
  <c r="BU753" i="5"/>
  <c r="DA753" i="5"/>
  <c r="AY981" i="5"/>
  <c r="CE981" i="5"/>
  <c r="DA482" i="5"/>
  <c r="BU482" i="5"/>
  <c r="AY170" i="5"/>
  <c r="CE170" i="5"/>
  <c r="CE434" i="5"/>
  <c r="AY434" i="5"/>
  <c r="DA851" i="5"/>
  <c r="BU851" i="5"/>
  <c r="BU341" i="5"/>
  <c r="DA341" i="5"/>
  <c r="DA678" i="5"/>
  <c r="BU678" i="5"/>
  <c r="DA405" i="5"/>
  <c r="BU405" i="5"/>
  <c r="AY612" i="5"/>
  <c r="CE612" i="5"/>
  <c r="BU792" i="5"/>
  <c r="DA792" i="5"/>
  <c r="DA351" i="5"/>
  <c r="BU351" i="5"/>
  <c r="DA176" i="5"/>
  <c r="BU176" i="5"/>
  <c r="CE422" i="5"/>
  <c r="AY422" i="5"/>
  <c r="CP472" i="5"/>
  <c r="BJ472" i="5"/>
  <c r="CP465" i="5"/>
  <c r="BJ465" i="5"/>
  <c r="CP246" i="5"/>
  <c r="BJ246" i="5"/>
  <c r="BJ303" i="5"/>
  <c r="CP303" i="5"/>
  <c r="CP852" i="5"/>
  <c r="BJ852" i="5"/>
  <c r="CP193" i="5"/>
  <c r="BJ193" i="5"/>
  <c r="DA446" i="5"/>
  <c r="BU446" i="5"/>
  <c r="BU90" i="5"/>
  <c r="DA90" i="5"/>
  <c r="BJ233" i="5"/>
  <c r="CP233" i="5"/>
  <c r="CP703" i="5"/>
  <c r="BJ703" i="5"/>
  <c r="AY692" i="5"/>
  <c r="CE692" i="5"/>
  <c r="AY974" i="5"/>
  <c r="CE974" i="5"/>
  <c r="BJ99" i="5"/>
  <c r="CP99" i="5"/>
  <c r="BJ650" i="5"/>
  <c r="CP650" i="5"/>
  <c r="CE928" i="5"/>
  <c r="AY928" i="5"/>
  <c r="CP326" i="5"/>
  <c r="BJ326" i="5"/>
  <c r="CP775" i="5"/>
  <c r="BJ775" i="5"/>
  <c r="BU768" i="5"/>
  <c r="DA768" i="5"/>
  <c r="BJ1004" i="5"/>
  <c r="CP1004" i="5"/>
  <c r="CE786" i="5"/>
  <c r="AY786" i="5"/>
  <c r="DA444" i="5"/>
  <c r="BU444" i="5"/>
  <c r="AY437" i="5"/>
  <c r="CE437" i="5"/>
  <c r="DA320" i="5"/>
  <c r="BU320" i="5"/>
  <c r="CE770" i="5"/>
  <c r="AY770" i="5"/>
  <c r="DA340" i="5"/>
  <c r="BU340" i="5"/>
  <c r="CP59" i="5"/>
  <c r="BJ59" i="5"/>
  <c r="DA363" i="5"/>
  <c r="BU363" i="5"/>
  <c r="AY982" i="5"/>
  <c r="CE982" i="5"/>
  <c r="CE49" i="5"/>
  <c r="AY49" i="5"/>
  <c r="BJ712" i="5"/>
  <c r="CP712" i="5"/>
  <c r="BU32" i="5"/>
  <c r="DA32" i="5"/>
  <c r="AY220" i="5"/>
  <c r="CE220" i="5"/>
  <c r="AY209" i="5"/>
  <c r="CE209" i="5"/>
  <c r="BU334" i="5"/>
  <c r="DA334" i="5"/>
  <c r="CP519" i="5"/>
  <c r="BJ519" i="5"/>
  <c r="BU355" i="5"/>
  <c r="DA355" i="5"/>
  <c r="CE467" i="5"/>
  <c r="AY467" i="5"/>
  <c r="CE556" i="5"/>
  <c r="AY556" i="5"/>
  <c r="BU605" i="5"/>
  <c r="DA605" i="5"/>
  <c r="AY241" i="5"/>
  <c r="CE241" i="5"/>
  <c r="BJ909" i="5"/>
  <c r="CP909" i="5"/>
  <c r="BU991" i="5"/>
  <c r="DA991" i="5"/>
  <c r="CP91" i="5"/>
  <c r="BJ91" i="5"/>
  <c r="DA262" i="5"/>
  <c r="BU262" i="5"/>
  <c r="CP847" i="5"/>
  <c r="BJ847" i="5"/>
  <c r="BJ919" i="5"/>
  <c r="CP919" i="5"/>
  <c r="AY128" i="5"/>
  <c r="CE128" i="5"/>
  <c r="AY966" i="5"/>
  <c r="CE966" i="5"/>
  <c r="CE968" i="5"/>
  <c r="AY968" i="5"/>
  <c r="DA413" i="5"/>
  <c r="BU413" i="5"/>
  <c r="CP639" i="5"/>
  <c r="BJ639" i="5"/>
  <c r="CE555" i="5"/>
  <c r="AY555" i="5"/>
  <c r="CP920" i="5"/>
  <c r="BJ920" i="5"/>
  <c r="CE681" i="5"/>
  <c r="AY681" i="5"/>
  <c r="CE548" i="5"/>
  <c r="AY548" i="5"/>
  <c r="CE778" i="5"/>
  <c r="AY778" i="5"/>
  <c r="BU327" i="5"/>
  <c r="DA327" i="5"/>
  <c r="AY158" i="5"/>
  <c r="CE158" i="5"/>
  <c r="BJ935" i="5"/>
  <c r="CP935" i="5"/>
  <c r="BJ576" i="5"/>
  <c r="CP576" i="5"/>
  <c r="AY867" i="5"/>
  <c r="CE867" i="5"/>
  <c r="BU350" i="5"/>
  <c r="DA350" i="5"/>
  <c r="BJ182" i="5"/>
  <c r="CP182" i="5"/>
  <c r="BU534" i="5"/>
  <c r="DA534" i="5"/>
  <c r="CP441" i="5"/>
  <c r="BJ441" i="5"/>
  <c r="AY283" i="5"/>
  <c r="CE283" i="5"/>
  <c r="CE814" i="5"/>
  <c r="AY814" i="5"/>
  <c r="AY972" i="5"/>
  <c r="CE972" i="5"/>
  <c r="AY878" i="5"/>
  <c r="CE878" i="5"/>
  <c r="AY134" i="5"/>
  <c r="CE134" i="5"/>
  <c r="BU764" i="5"/>
  <c r="DA764" i="5"/>
  <c r="CP347" i="5"/>
  <c r="BJ347" i="5"/>
  <c r="BU905" i="5"/>
  <c r="DA905" i="5"/>
  <c r="DA857" i="5"/>
  <c r="BU857" i="5"/>
  <c r="CE566" i="5"/>
  <c r="AY566" i="5"/>
  <c r="CE552" i="5"/>
  <c r="AY552" i="5"/>
  <c r="AY124" i="5"/>
  <c r="CE124" i="5"/>
  <c r="CE240" i="5"/>
  <c r="AY240" i="5"/>
  <c r="DA615" i="5"/>
  <c r="BU615" i="5"/>
  <c r="CE582" i="5"/>
  <c r="AY582" i="5"/>
  <c r="BJ952" i="5"/>
  <c r="CP952" i="5"/>
  <c r="BU509" i="5"/>
  <c r="DA509" i="5"/>
  <c r="AY436" i="5"/>
  <c r="CE436" i="5"/>
  <c r="AY141" i="5"/>
  <c r="CE141" i="5"/>
  <c r="DA474" i="5"/>
  <c r="BU474" i="5"/>
  <c r="DA382" i="5"/>
  <c r="BU382" i="5"/>
  <c r="BJ625" i="5"/>
  <c r="CP625" i="5"/>
  <c r="BU863" i="5"/>
  <c r="DA863" i="5"/>
  <c r="DA850" i="5"/>
  <c r="BU850" i="5"/>
  <c r="DA92" i="5"/>
  <c r="BU92" i="5"/>
  <c r="AY311" i="5"/>
  <c r="CE311" i="5"/>
  <c r="CP655" i="5"/>
  <c r="BJ655" i="5"/>
  <c r="BU824" i="5"/>
  <c r="DA824" i="5"/>
  <c r="AY848" i="5"/>
  <c r="CE848" i="5"/>
  <c r="CE242" i="5"/>
  <c r="AY242" i="5"/>
  <c r="CE607" i="5"/>
  <c r="AY607" i="5"/>
  <c r="AY433" i="5"/>
  <c r="CE433" i="5"/>
  <c r="CE976" i="5"/>
  <c r="AY976" i="5"/>
  <c r="AY212" i="5"/>
  <c r="CE212" i="5"/>
  <c r="BJ700" i="5"/>
  <c r="CP700" i="5"/>
  <c r="CP990" i="5"/>
  <c r="BJ990" i="5"/>
  <c r="CE602" i="5"/>
  <c r="AY602" i="5"/>
  <c r="BU757" i="5"/>
  <c r="DA757" i="5"/>
  <c r="BU722" i="5"/>
  <c r="DA722" i="5"/>
  <c r="AY798" i="5"/>
  <c r="CE798" i="5"/>
  <c r="BJ845" i="5"/>
  <c r="CP845" i="5"/>
  <c r="AY775" i="5"/>
  <c r="CE775" i="5"/>
  <c r="DA535" i="5"/>
  <c r="BU535" i="5"/>
  <c r="BU493" i="5"/>
  <c r="DA493" i="5"/>
  <c r="BU517" i="5"/>
  <c r="DA517" i="5"/>
  <c r="CP943" i="5"/>
  <c r="BJ943" i="5"/>
  <c r="BJ739" i="5"/>
  <c r="CP739" i="5"/>
  <c r="AY160" i="5"/>
  <c r="CE160" i="5"/>
  <c r="BJ818" i="5"/>
  <c r="CP818" i="5"/>
  <c r="CE454" i="5"/>
  <c r="AY454" i="5"/>
  <c r="CE598" i="5"/>
  <c r="AY598" i="5"/>
  <c r="CP663" i="5"/>
  <c r="BJ663" i="5"/>
  <c r="DA180" i="5"/>
  <c r="BU180" i="5"/>
  <c r="CP823" i="5"/>
  <c r="BJ823" i="5"/>
  <c r="DA999" i="5"/>
  <c r="BU999" i="5"/>
  <c r="BJ980" i="5"/>
  <c r="CP980" i="5"/>
  <c r="AY706" i="5"/>
  <c r="CE706" i="5"/>
  <c r="CE603" i="5"/>
  <c r="AY603" i="5"/>
  <c r="AY941" i="5"/>
  <c r="CE941" i="5"/>
  <c r="AY988" i="5"/>
  <c r="CE988" i="5"/>
  <c r="BU581" i="5"/>
  <c r="DA581" i="5"/>
  <c r="BU552" i="5"/>
  <c r="DA552" i="5"/>
  <c r="BU103" i="5"/>
  <c r="DA103" i="5"/>
  <c r="BU756" i="5"/>
  <c r="DA756" i="5"/>
  <c r="BJ812" i="5"/>
  <c r="CP812" i="5"/>
  <c r="DA561" i="5"/>
  <c r="BU561" i="5"/>
  <c r="CE81" i="5"/>
  <c r="AY81" i="5"/>
  <c r="BJ941" i="5"/>
  <c r="CP941" i="5"/>
  <c r="BU483" i="5"/>
  <c r="DA483" i="5"/>
  <c r="DA416" i="5"/>
  <c r="BU416" i="5"/>
  <c r="CP473" i="5"/>
  <c r="BJ473" i="5"/>
  <c r="AY305" i="5"/>
  <c r="CE305" i="5"/>
  <c r="AY764" i="5"/>
  <c r="CE764" i="5"/>
  <c r="BU269" i="5"/>
  <c r="DA269" i="5"/>
  <c r="BJ344" i="5"/>
  <c r="CP344" i="5"/>
  <c r="CE334" i="5"/>
  <c r="AY334" i="5"/>
  <c r="BJ536" i="5"/>
  <c r="CP536" i="5"/>
  <c r="DA412" i="5"/>
  <c r="BU412" i="5"/>
  <c r="CE826" i="5"/>
  <c r="AY826" i="5"/>
  <c r="DA447" i="5"/>
  <c r="BU447" i="5"/>
  <c r="BU712" i="5"/>
  <c r="DA712" i="5"/>
  <c r="CE840" i="5"/>
  <c r="AY840" i="5"/>
  <c r="CE996" i="5"/>
  <c r="AY996" i="5"/>
  <c r="AY623" i="5"/>
  <c r="CE623" i="5"/>
  <c r="DA891" i="5"/>
  <c r="BU891" i="5"/>
  <c r="BU964" i="5"/>
  <c r="DA964" i="5"/>
  <c r="CE847" i="5"/>
  <c r="AY847" i="5"/>
  <c r="CE391" i="5"/>
  <c r="AY391" i="5"/>
  <c r="DA895" i="5"/>
  <c r="BU895" i="5"/>
  <c r="BJ630" i="5"/>
  <c r="CP630" i="5"/>
  <c r="CE578" i="5"/>
  <c r="AY578" i="5"/>
  <c r="AY781" i="5"/>
  <c r="CE781" i="5"/>
  <c r="CP417" i="5"/>
  <c r="BJ417" i="5"/>
  <c r="BJ876" i="5"/>
  <c r="CP876" i="5"/>
  <c r="BJ420" i="5"/>
  <c r="CP420" i="5"/>
  <c r="BU675" i="5"/>
  <c r="DA675" i="5"/>
  <c r="DA1011" i="5"/>
  <c r="BU1011" i="5"/>
  <c r="DA300" i="5"/>
  <c r="BU300" i="5"/>
  <c r="CE73" i="5"/>
  <c r="AY73" i="5"/>
  <c r="AY476" i="5"/>
  <c r="CE476" i="5"/>
  <c r="DA848" i="5"/>
  <c r="BU848" i="5"/>
  <c r="BJ131" i="5"/>
  <c r="CP131" i="5"/>
  <c r="DA177" i="5"/>
  <c r="BU177" i="5"/>
  <c r="BJ618" i="5"/>
  <c r="CP618" i="5"/>
  <c r="BJ102" i="5"/>
  <c r="CP102" i="5"/>
  <c r="BJ240" i="5"/>
  <c r="CP240" i="5"/>
  <c r="BJ459" i="5"/>
  <c r="CP459" i="5"/>
  <c r="BU787" i="5"/>
  <c r="DA787" i="5"/>
  <c r="DA44" i="5"/>
  <c r="BU44" i="5"/>
  <c r="CP213" i="5"/>
  <c r="BJ213" i="5"/>
  <c r="CE752" i="5"/>
  <c r="AY752" i="5"/>
  <c r="BJ548" i="5"/>
  <c r="CP548" i="5"/>
  <c r="CP249" i="5"/>
  <c r="BJ249" i="5"/>
  <c r="CE524" i="5"/>
  <c r="AY524" i="5"/>
  <c r="AY646" i="5"/>
  <c r="CE646" i="5"/>
  <c r="BU953" i="5"/>
  <c r="DA953" i="5"/>
  <c r="DA299" i="5"/>
  <c r="BU299" i="5"/>
  <c r="BJ152" i="5"/>
  <c r="CP152" i="5"/>
  <c r="DA381" i="5"/>
  <c r="BU381" i="5"/>
  <c r="AY146" i="5"/>
  <c r="CE146" i="5"/>
  <c r="CP945" i="5"/>
  <c r="BJ945" i="5"/>
  <c r="BJ273" i="5"/>
  <c r="CP273" i="5"/>
  <c r="BJ111" i="5"/>
  <c r="CP111" i="5"/>
  <c r="DA280" i="5"/>
  <c r="BU280" i="5"/>
  <c r="BU488" i="5"/>
  <c r="DA488" i="5"/>
  <c r="BJ153" i="5"/>
  <c r="CP153" i="5"/>
  <c r="CE205" i="5"/>
  <c r="AY205" i="5"/>
  <c r="BU95" i="5"/>
  <c r="DA95" i="5"/>
  <c r="BU778" i="5"/>
  <c r="DA778" i="5"/>
  <c r="AY726" i="5"/>
  <c r="CE726" i="5"/>
  <c r="CP598" i="5"/>
  <c r="BJ598" i="5"/>
  <c r="DA752" i="5"/>
  <c r="BU752" i="5"/>
  <c r="DA35" i="5"/>
  <c r="BU35" i="5"/>
  <c r="DA186" i="5"/>
  <c r="BU186" i="5"/>
  <c r="CE791" i="5"/>
  <c r="AY791" i="5"/>
  <c r="BJ999" i="5"/>
  <c r="CP999" i="5"/>
  <c r="AY916" i="5"/>
  <c r="CE916" i="5"/>
  <c r="AY744" i="5"/>
  <c r="CE744" i="5"/>
  <c r="AY883" i="5"/>
  <c r="CE883" i="5"/>
  <c r="CP62" i="5"/>
  <c r="BJ62" i="5"/>
  <c r="DA305" i="5"/>
  <c r="BU305" i="5"/>
  <c r="BJ584" i="5"/>
  <c r="CP584" i="5"/>
  <c r="AY453" i="5"/>
  <c r="CE453" i="5"/>
  <c r="BU755" i="5"/>
  <c r="DA755" i="5"/>
  <c r="AY245" i="5"/>
  <c r="CE245" i="5"/>
  <c r="CP70" i="5"/>
  <c r="BJ70" i="5"/>
  <c r="DA1003" i="5"/>
  <c r="BU1003" i="5"/>
  <c r="G9" i="3"/>
  <c r="F11" i="3"/>
  <c r="F13" i="3"/>
  <c r="CE171" i="5"/>
  <c r="AY171" i="5"/>
  <c r="AY891" i="5"/>
  <c r="CE891" i="5"/>
  <c r="AY166" i="5"/>
  <c r="CE166" i="5"/>
  <c r="DA656" i="5"/>
  <c r="BU656" i="5"/>
  <c r="CE804" i="5"/>
  <c r="AY804" i="5"/>
  <c r="DA724" i="5"/>
  <c r="BU724" i="5"/>
  <c r="CP735" i="5"/>
  <c r="BJ735" i="5"/>
  <c r="DA443" i="5"/>
  <c r="BU443" i="5"/>
  <c r="BU880" i="5"/>
  <c r="DA880" i="5"/>
  <c r="BJ456" i="5"/>
  <c r="CP456" i="5"/>
  <c r="CE554" i="5"/>
  <c r="AY554" i="5"/>
  <c r="DA73" i="5"/>
  <c r="BU73" i="5"/>
  <c r="AY225" i="5"/>
  <c r="CE225" i="5"/>
  <c r="AY800" i="5"/>
  <c r="CE800" i="5"/>
  <c r="CE462" i="5"/>
  <c r="AY462" i="5"/>
  <c r="BU346" i="5"/>
  <c r="DA346" i="5"/>
  <c r="BU22" i="5"/>
  <c r="DA22" i="5"/>
  <c r="CP411" i="5"/>
  <c r="BJ411" i="5"/>
  <c r="BJ400" i="5"/>
  <c r="CP400" i="5"/>
  <c r="CE94" i="5"/>
  <c r="AY94" i="5"/>
  <c r="DA243" i="5"/>
  <c r="BU243" i="5"/>
  <c r="CE825" i="5"/>
  <c r="AY825" i="5"/>
  <c r="CE689" i="5"/>
  <c r="AY689" i="5"/>
  <c r="AY173" i="5"/>
  <c r="CE173" i="5"/>
  <c r="CE446" i="5"/>
  <c r="AY446" i="5"/>
  <c r="BJ690" i="5"/>
  <c r="CP690" i="5"/>
  <c r="DA219" i="5"/>
  <c r="BU219" i="5"/>
  <c r="BU36" i="5"/>
  <c r="DA36" i="5"/>
  <c r="BJ132" i="5"/>
  <c r="CP132" i="5"/>
  <c r="CP45" i="5"/>
  <c r="BJ45" i="5"/>
  <c r="DA696" i="5"/>
  <c r="BU696" i="5"/>
  <c r="AY149" i="5"/>
  <c r="CE149" i="5"/>
  <c r="BJ155" i="5"/>
  <c r="CP155" i="5"/>
  <c r="CP18" i="5"/>
  <c r="BJ18" i="5"/>
  <c r="BU920" i="5"/>
  <c r="DA920" i="5"/>
  <c r="BJ895" i="5"/>
  <c r="CP895" i="5"/>
  <c r="AY280" i="5"/>
  <c r="CE280" i="5"/>
  <c r="BJ109" i="5"/>
  <c r="CP109" i="5"/>
  <c r="BU216" i="5"/>
  <c r="DA216" i="5"/>
  <c r="CE167" i="5"/>
  <c r="AY167" i="5"/>
  <c r="DA159" i="5"/>
  <c r="BU159" i="5"/>
  <c r="AY547" i="5"/>
  <c r="CE547" i="5"/>
  <c r="AY684" i="5"/>
  <c r="CE684" i="5"/>
  <c r="BJ733" i="5"/>
  <c r="CP733" i="5"/>
  <c r="BU832" i="5"/>
  <c r="DA832" i="5"/>
  <c r="AY289" i="5"/>
  <c r="CE289" i="5"/>
  <c r="BJ788" i="5"/>
  <c r="CP788" i="5"/>
  <c r="CE674" i="5"/>
  <c r="AY674" i="5"/>
  <c r="AY126" i="5"/>
  <c r="CE126" i="5"/>
  <c r="CE958" i="5"/>
  <c r="AY958" i="5"/>
  <c r="BJ597" i="5"/>
  <c r="CP597" i="5"/>
  <c r="BU800" i="5"/>
  <c r="DA800" i="5"/>
  <c r="CP831" i="5"/>
  <c r="BJ831" i="5"/>
  <c r="BU735" i="5"/>
  <c r="DA735" i="5"/>
  <c r="AY824" i="5"/>
  <c r="CE824" i="5"/>
  <c r="BU263" i="5"/>
  <c r="DA263" i="5"/>
  <c r="CP748" i="5"/>
  <c r="BJ748" i="5"/>
  <c r="CE350" i="5"/>
  <c r="AY350" i="5"/>
  <c r="AY597" i="5"/>
  <c r="CE597" i="5"/>
  <c r="AY384" i="5"/>
  <c r="CE384" i="5"/>
  <c r="DA421" i="5"/>
  <c r="BU421" i="5"/>
  <c r="BJ564" i="5"/>
  <c r="CP564" i="5"/>
  <c r="AY132" i="5"/>
  <c r="CE132" i="5"/>
  <c r="BU896" i="5"/>
  <c r="DA896" i="5"/>
  <c r="BU985" i="5"/>
  <c r="DA985" i="5"/>
  <c r="BU259" i="5"/>
  <c r="DA259" i="5"/>
  <c r="AY503" i="5"/>
  <c r="CE503" i="5"/>
  <c r="AY870" i="5"/>
  <c r="CE870" i="5"/>
  <c r="BJ784" i="5"/>
  <c r="CP784" i="5"/>
  <c r="BJ192" i="5"/>
  <c r="CP192" i="5"/>
  <c r="AY112" i="5"/>
  <c r="CE112" i="5"/>
  <c r="CE670" i="5"/>
  <c r="AY670" i="5"/>
  <c r="BU939" i="5"/>
  <c r="DA939" i="5"/>
  <c r="BJ198" i="5"/>
  <c r="CP198" i="5"/>
  <c r="BU750" i="5"/>
  <c r="DA750" i="5"/>
  <c r="AY154" i="5"/>
  <c r="CE154" i="5"/>
  <c r="DA253" i="5"/>
  <c r="BU253" i="5"/>
  <c r="E12" i="3"/>
  <c r="E14" i="3" s="1"/>
  <c r="DA84" i="5"/>
  <c r="BU84" i="5"/>
  <c r="CP430" i="5"/>
  <c r="BJ430" i="5"/>
  <c r="CE827" i="5"/>
  <c r="AY827" i="5"/>
  <c r="CP1009" i="5"/>
  <c r="BJ1009" i="5"/>
  <c r="DA175" i="5"/>
  <c r="BU175" i="5"/>
  <c r="BU484" i="5"/>
  <c r="DA484" i="5"/>
  <c r="DA294" i="5"/>
  <c r="BU294" i="5"/>
  <c r="DA220" i="5"/>
  <c r="BU220" i="5"/>
  <c r="CE550" i="5"/>
  <c r="AY550" i="5"/>
  <c r="CE84" i="5"/>
  <c r="AY84" i="5"/>
  <c r="BU154" i="5"/>
  <c r="DA154" i="5"/>
  <c r="CE821" i="5"/>
  <c r="AY821" i="5"/>
  <c r="CE474" i="5"/>
  <c r="AY474" i="5"/>
  <c r="DA831" i="5"/>
  <c r="BU831" i="5"/>
  <c r="DA685" i="5"/>
  <c r="BU685" i="5"/>
  <c r="CP77" i="5"/>
  <c r="BJ77" i="5"/>
  <c r="BJ295" i="5"/>
  <c r="CP295" i="5"/>
  <c r="DA169" i="5"/>
  <c r="BU169" i="5"/>
  <c r="DA541" i="5"/>
  <c r="BU541" i="5"/>
  <c r="DA688" i="5"/>
  <c r="BU688" i="5"/>
  <c r="BU477" i="5"/>
  <c r="DA477" i="5"/>
  <c r="AY857" i="5"/>
  <c r="CE857" i="5"/>
  <c r="CE819" i="5"/>
  <c r="AY819" i="5"/>
  <c r="CP25" i="5"/>
  <c r="BJ25" i="5"/>
  <c r="CE191" i="5"/>
  <c r="AY191" i="5"/>
  <c r="BU976" i="5"/>
  <c r="DA976" i="5"/>
  <c r="DA875" i="5"/>
  <c r="BU875" i="5"/>
  <c r="DA616" i="5"/>
  <c r="BU616" i="5"/>
  <c r="BJ311" i="5"/>
  <c r="CP311" i="5"/>
  <c r="CE935" i="5"/>
  <c r="AY935" i="5"/>
  <c r="DA240" i="5"/>
  <c r="BU240" i="5"/>
  <c r="CE759" i="5"/>
  <c r="AY759" i="5"/>
  <c r="CP721" i="5"/>
  <c r="BJ721" i="5"/>
  <c r="AY310" i="5"/>
  <c r="CE310" i="5"/>
  <c r="CP555" i="5"/>
  <c r="BJ555" i="5"/>
  <c r="BU640" i="5"/>
  <c r="DA640" i="5"/>
  <c r="CP264" i="5"/>
  <c r="BJ264" i="5"/>
  <c r="CP851" i="5"/>
  <c r="BJ851" i="5"/>
  <c r="DA698" i="5"/>
  <c r="BU698" i="5"/>
  <c r="DA543" i="5"/>
  <c r="BU543" i="5"/>
  <c r="BU660" i="5"/>
  <c r="DA660" i="5"/>
  <c r="CP855" i="5"/>
  <c r="BJ855" i="5"/>
  <c r="BU465" i="5"/>
  <c r="DA465" i="5"/>
  <c r="BJ408" i="5"/>
  <c r="CP408" i="5"/>
  <c r="DA700" i="5"/>
  <c r="BU700" i="5"/>
  <c r="CE77" i="5"/>
  <c r="AY77" i="5"/>
  <c r="BU648" i="5"/>
  <c r="DA648" i="5"/>
  <c r="DA204" i="5"/>
  <c r="BU204" i="5"/>
  <c r="CP205" i="5"/>
  <c r="BJ205" i="5"/>
  <c r="AY35" i="5"/>
  <c r="CE35" i="5"/>
  <c r="DA170" i="5"/>
  <c r="BU170" i="5"/>
  <c r="BU82" i="5"/>
  <c r="DA82" i="5"/>
  <c r="BJ414" i="5"/>
  <c r="CP414" i="5"/>
  <c r="DA277" i="5"/>
  <c r="BU277" i="5"/>
  <c r="DA428" i="5"/>
  <c r="BU428" i="5"/>
  <c r="CE757" i="5"/>
  <c r="AY757" i="5"/>
  <c r="CE115" i="5"/>
  <c r="AY115" i="5"/>
  <c r="CP147" i="5"/>
  <c r="BJ147" i="5"/>
  <c r="CE713" i="5"/>
  <c r="AY713" i="5"/>
  <c r="CP57" i="5"/>
  <c r="BJ57" i="5"/>
  <c r="AY956" i="5"/>
  <c r="CE956" i="5"/>
  <c r="DA127" i="5"/>
  <c r="BU127" i="5"/>
  <c r="DA651" i="5"/>
  <c r="BU651" i="5"/>
  <c r="DA721" i="5"/>
  <c r="BU721" i="5"/>
  <c r="DA76" i="5"/>
  <c r="BU76" i="5"/>
  <c r="BU762" i="5"/>
  <c r="DA762" i="5"/>
  <c r="CE746" i="5"/>
  <c r="AY746" i="5"/>
  <c r="CP567" i="5"/>
  <c r="BJ567" i="5"/>
  <c r="BJ869" i="5"/>
  <c r="CP869" i="5"/>
  <c r="CE509" i="5"/>
  <c r="AY509" i="5"/>
  <c r="BU504" i="5"/>
  <c r="DA504" i="5"/>
  <c r="BU24" i="5"/>
  <c r="DA24" i="5"/>
  <c r="DA809" i="5"/>
  <c r="BU809" i="5"/>
  <c r="DA440" i="5"/>
  <c r="BU440" i="5"/>
  <c r="DA233" i="5"/>
  <c r="BU233" i="5"/>
  <c r="CP107" i="5"/>
  <c r="BJ107" i="5"/>
  <c r="DA287" i="5"/>
  <c r="BU287" i="5"/>
  <c r="DA877" i="5"/>
  <c r="BU877" i="5"/>
  <c r="BJ433" i="5"/>
  <c r="CP433" i="5"/>
  <c r="CE399" i="5"/>
  <c r="AY399" i="5"/>
  <c r="CP436" i="5"/>
  <c r="BJ436" i="5"/>
  <c r="BJ877" i="5"/>
  <c r="CP877" i="5"/>
  <c r="BJ452" i="5"/>
  <c r="CP452" i="5"/>
  <c r="AY262" i="5"/>
  <c r="CE262" i="5"/>
  <c r="DA131" i="5"/>
  <c r="BU131" i="5"/>
  <c r="DA837" i="5"/>
  <c r="BU837" i="5"/>
  <c r="DA885" i="5"/>
  <c r="BU885" i="5"/>
  <c r="CE183" i="5"/>
  <c r="AY183" i="5"/>
  <c r="BU926" i="5"/>
  <c r="DA926" i="5"/>
  <c r="CE468" i="5"/>
  <c r="AY468" i="5"/>
  <c r="CP928" i="5"/>
  <c r="BJ928" i="5"/>
  <c r="CP181" i="5"/>
  <c r="BJ181" i="5"/>
  <c r="BU489" i="5"/>
  <c r="DA489" i="5"/>
  <c r="AY43" i="5"/>
  <c r="CE43" i="5"/>
  <c r="CE985" i="5"/>
  <c r="AY985" i="5"/>
  <c r="CE27" i="5"/>
  <c r="AY27" i="5"/>
  <c r="CP937" i="5"/>
  <c r="BJ937" i="5"/>
  <c r="DA369" i="5"/>
  <c r="BU369" i="5"/>
  <c r="CE518" i="5"/>
  <c r="AY518" i="5"/>
  <c r="CE99" i="5"/>
  <c r="AY99" i="5"/>
  <c r="DA21" i="5"/>
  <c r="BU21" i="5"/>
  <c r="CP163" i="5"/>
  <c r="BJ163" i="5"/>
  <c r="DA16" i="5"/>
  <c r="BU16" i="5"/>
  <c r="BJ281" i="5"/>
  <c r="CP281" i="5"/>
  <c r="DA41" i="5"/>
  <c r="BU41" i="5"/>
  <c r="AY255" i="5"/>
  <c r="CE255" i="5"/>
  <c r="CP78" i="5"/>
  <c r="BJ78" i="5"/>
  <c r="CE717" i="5"/>
  <c r="AY717" i="5"/>
  <c r="DA697" i="5"/>
  <c r="BU697" i="5"/>
  <c r="CE657" i="5"/>
  <c r="AY657" i="5"/>
  <c r="CP329" i="5"/>
  <c r="BJ329" i="5"/>
  <c r="BJ646" i="5"/>
  <c r="CP646" i="5"/>
  <c r="AY420" i="5"/>
  <c r="CE420" i="5"/>
  <c r="DA248" i="5"/>
  <c r="BU248" i="5"/>
  <c r="BJ724" i="5"/>
  <c r="CP724" i="5"/>
  <c r="BJ375" i="5"/>
  <c r="CP375" i="5"/>
  <c r="CP689" i="5"/>
  <c r="BJ689" i="5"/>
  <c r="DA254" i="5"/>
  <c r="BU254" i="5"/>
  <c r="CP758" i="5"/>
  <c r="BJ758" i="5"/>
  <c r="CE90" i="5"/>
  <c r="AY90" i="5"/>
  <c r="BU933" i="5"/>
  <c r="DA933" i="5"/>
  <c r="BU245" i="5"/>
  <c r="DA245" i="5"/>
  <c r="DA486" i="5"/>
  <c r="BU486" i="5"/>
  <c r="BJ189" i="5"/>
  <c r="CP189" i="5"/>
  <c r="AY15" i="5"/>
  <c r="CE15" i="5"/>
  <c r="BJ590" i="5"/>
  <c r="CP590" i="5"/>
  <c r="DA20" i="5"/>
  <c r="BU20" i="5"/>
  <c r="CP871" i="5"/>
  <c r="BJ871" i="5"/>
  <c r="AY39" i="5"/>
  <c r="CE39" i="5"/>
  <c r="CE1005" i="5"/>
  <c r="AY1005" i="5"/>
  <c r="CP159" i="5"/>
  <c r="BJ159" i="5"/>
  <c r="BJ168" i="5"/>
  <c r="CP168" i="5"/>
  <c r="DA723" i="5"/>
  <c r="BU723" i="5"/>
  <c r="AY379" i="5"/>
  <c r="CE379" i="5"/>
  <c r="AY248" i="5"/>
  <c r="CE248" i="5"/>
  <c r="CP125" i="5"/>
  <c r="BJ125" i="5"/>
  <c r="CP677" i="5"/>
  <c r="BJ677" i="5"/>
  <c r="CP744" i="5"/>
  <c r="BJ744" i="5"/>
  <c r="DA120" i="5"/>
  <c r="BU120" i="5"/>
  <c r="CP659" i="5"/>
  <c r="BJ659" i="5"/>
  <c r="BJ967" i="5"/>
  <c r="CP967" i="5"/>
  <c r="CP736" i="5"/>
  <c r="BJ736" i="5"/>
  <c r="AY369" i="5"/>
  <c r="CE369" i="5"/>
  <c r="BJ426" i="5"/>
  <c r="CP426" i="5"/>
  <c r="CE539" i="5"/>
  <c r="AY539" i="5"/>
  <c r="DA221" i="5"/>
  <c r="BU221" i="5"/>
  <c r="AY44" i="5"/>
  <c r="CE44" i="5"/>
  <c r="DA62" i="5"/>
  <c r="BU62" i="5"/>
  <c r="DA626" i="5"/>
  <c r="BU626" i="5"/>
  <c r="DA231" i="5"/>
  <c r="BU231" i="5"/>
  <c r="DA674" i="5"/>
  <c r="BU674" i="5"/>
  <c r="BU40" i="5"/>
  <c r="DA40" i="5"/>
  <c r="AY20" i="5"/>
  <c r="CE20" i="5"/>
  <c r="CP53" i="5"/>
  <c r="BJ53" i="5"/>
  <c r="BU796" i="5"/>
  <c r="DA796" i="5"/>
  <c r="AY257" i="5"/>
  <c r="CE257" i="5"/>
  <c r="BU774" i="5"/>
  <c r="DA774" i="5"/>
  <c r="BJ319" i="5"/>
  <c r="CP319" i="5"/>
  <c r="CP983" i="5"/>
  <c r="BJ983" i="5"/>
  <c r="CE514" i="5"/>
  <c r="AY514" i="5"/>
  <c r="J63" i="3"/>
  <c r="I65" i="3"/>
  <c r="I67" i="3"/>
  <c r="AY120" i="5"/>
  <c r="CE120" i="5"/>
  <c r="BJ210" i="5"/>
  <c r="CP210" i="5"/>
  <c r="DA104" i="5"/>
  <c r="BU104" i="5"/>
  <c r="CP799" i="5"/>
  <c r="BJ799" i="5"/>
  <c r="BU532" i="5"/>
  <c r="DA532" i="5"/>
  <c r="CP768" i="5"/>
  <c r="BJ768" i="5"/>
  <c r="AY710" i="5"/>
  <c r="CE710" i="5"/>
  <c r="BJ892" i="5"/>
  <c r="CP892" i="5"/>
  <c r="CE627" i="5"/>
  <c r="AY627" i="5"/>
  <c r="AY886" i="5"/>
  <c r="CE886" i="5"/>
  <c r="CE93" i="5"/>
  <c r="AY93" i="5"/>
  <c r="CP85" i="5"/>
  <c r="BJ85" i="5"/>
  <c r="BU864" i="5"/>
  <c r="DA864" i="5"/>
  <c r="AY277" i="5"/>
  <c r="CE277" i="5"/>
  <c r="CP322" i="5"/>
  <c r="BJ322" i="5"/>
  <c r="DA102" i="5"/>
  <c r="BU102" i="5"/>
  <c r="BJ241" i="5"/>
  <c r="CP241" i="5"/>
  <c r="AY282" i="5"/>
  <c r="CE282" i="5"/>
  <c r="BU739" i="5"/>
  <c r="DA739" i="5"/>
  <c r="CP355" i="5"/>
  <c r="BJ355" i="5"/>
  <c r="AY381" i="5"/>
  <c r="CE381" i="5"/>
  <c r="BJ477" i="5"/>
  <c r="CP477" i="5"/>
  <c r="AY96" i="5"/>
  <c r="CE96" i="5"/>
  <c r="BJ211" i="5"/>
  <c r="CP211" i="5"/>
  <c r="BJ150" i="5"/>
  <c r="CP150" i="5"/>
  <c r="BU828" i="5"/>
  <c r="DA828" i="5"/>
  <c r="CE337" i="5"/>
  <c r="AY337" i="5"/>
  <c r="BJ798" i="5"/>
  <c r="CP798" i="5"/>
  <c r="AY894" i="5"/>
  <c r="CE894" i="5"/>
  <c r="AY978" i="5"/>
  <c r="CE978" i="5"/>
  <c r="DA370" i="5"/>
  <c r="BU370" i="5"/>
  <c r="AY903" i="5"/>
  <c r="CE903" i="5"/>
  <c r="CP169" i="5"/>
  <c r="BJ169" i="5"/>
  <c r="AY235" i="5"/>
  <c r="CE235" i="5"/>
  <c r="CP37" i="5"/>
  <c r="BJ37" i="5"/>
  <c r="CE323" i="5"/>
  <c r="AY323" i="5"/>
  <c r="AY931" i="5"/>
  <c r="CE931" i="5"/>
  <c r="CE984" i="5"/>
  <c r="AY984" i="5"/>
  <c r="CP893" i="5"/>
  <c r="BJ893" i="5"/>
  <c r="AY78" i="5"/>
  <c r="CE78" i="5"/>
  <c r="CP385" i="5"/>
  <c r="BJ385" i="5"/>
  <c r="BJ982" i="5"/>
  <c r="CP982" i="5"/>
  <c r="BU912" i="5"/>
  <c r="DA912" i="5"/>
  <c r="CE912" i="5"/>
  <c r="AY912" i="5"/>
  <c r="BJ315" i="5"/>
  <c r="CP315" i="5"/>
  <c r="BU813" i="5"/>
  <c r="DA813" i="5"/>
  <c r="CP918" i="5"/>
  <c r="BJ918" i="5"/>
  <c r="CP17" i="5"/>
  <c r="BJ17" i="5"/>
  <c r="CE955" i="5"/>
  <c r="AY955" i="5"/>
  <c r="DA981" i="5"/>
  <c r="BU981" i="5"/>
  <c r="CE990" i="5"/>
  <c r="AY990" i="5"/>
  <c r="AY753" i="5"/>
  <c r="CE753" i="5"/>
  <c r="BJ773" i="5"/>
  <c r="CP773" i="5"/>
  <c r="AY970" i="5"/>
  <c r="CE970" i="5"/>
  <c r="AY362" i="5"/>
  <c r="CE362" i="5"/>
  <c r="BU591" i="5"/>
  <c r="DA591" i="5"/>
  <c r="AY221" i="5"/>
  <c r="CE221" i="5"/>
  <c r="AY188" i="5"/>
  <c r="CE188" i="5"/>
  <c r="AY866" i="5"/>
  <c r="CE866" i="5"/>
  <c r="DA348" i="5"/>
  <c r="BU348" i="5"/>
  <c r="BU1002" i="5"/>
  <c r="DA1002" i="5"/>
  <c r="CE946" i="5"/>
  <c r="AY946" i="5"/>
  <c r="CE697" i="5"/>
  <c r="AY697" i="5"/>
  <c r="CP48" i="5"/>
  <c r="BJ48" i="5"/>
  <c r="AY117" i="5"/>
  <c r="CE117" i="5"/>
  <c r="CP633" i="5"/>
  <c r="BJ633" i="5"/>
  <c r="AY969" i="5"/>
  <c r="CE969" i="5"/>
  <c r="BU853" i="5"/>
  <c r="DA853" i="5"/>
  <c r="AY828" i="5"/>
  <c r="CE828" i="5"/>
  <c r="AY859" i="5"/>
  <c r="CE859" i="5"/>
  <c r="BU844" i="5"/>
  <c r="DA844" i="5"/>
  <c r="DA646" i="5"/>
  <c r="BU646" i="5"/>
  <c r="AY144" i="5"/>
  <c r="CE144" i="5"/>
  <c r="CE1002" i="5"/>
  <c r="AY1002" i="5"/>
  <c r="AY664" i="5"/>
  <c r="CE664" i="5"/>
  <c r="CE222" i="5"/>
  <c r="AY222" i="5"/>
  <c r="CE210" i="5"/>
  <c r="AY210" i="5"/>
  <c r="CP963" i="5"/>
  <c r="BJ963" i="5"/>
  <c r="AY122" i="5"/>
  <c r="CE122" i="5"/>
  <c r="AY340" i="5"/>
  <c r="CE340" i="5"/>
  <c r="AY396" i="5"/>
  <c r="CE396" i="5"/>
  <c r="CE656" i="5"/>
  <c r="AY656" i="5"/>
  <c r="AY213" i="5"/>
  <c r="CE213" i="5"/>
  <c r="CE993" i="5"/>
  <c r="AY993" i="5"/>
  <c r="AY406" i="5"/>
  <c r="CE406" i="5"/>
  <c r="BJ804" i="5"/>
  <c r="CP804" i="5"/>
  <c r="DA396" i="5"/>
  <c r="BU396" i="5"/>
  <c r="BJ826" i="5"/>
  <c r="CP826" i="5"/>
  <c r="CE230" i="5"/>
  <c r="AY230" i="5"/>
  <c r="BU952" i="5"/>
  <c r="DA952" i="5"/>
  <c r="CE308" i="5"/>
  <c r="AY308" i="5"/>
  <c r="DA301" i="5"/>
  <c r="BU301" i="5"/>
  <c r="DA252" i="5"/>
  <c r="BU252" i="5"/>
  <c r="AY892" i="5"/>
  <c r="CE892" i="5"/>
  <c r="DA55" i="5"/>
  <c r="BU55" i="5"/>
  <c r="BU439" i="5"/>
  <c r="DA439" i="5"/>
  <c r="CP577" i="5"/>
  <c r="BJ577" i="5"/>
  <c r="BJ984" i="5"/>
  <c r="CP984" i="5"/>
  <c r="BJ110" i="5"/>
  <c r="CP110" i="5"/>
  <c r="BU356" i="5"/>
  <c r="DA356" i="5"/>
  <c r="DA715" i="5"/>
  <c r="BU715" i="5"/>
  <c r="CE959" i="5"/>
  <c r="AY959" i="5"/>
  <c r="CE932" i="5"/>
  <c r="AY932" i="5"/>
  <c r="CP61" i="5"/>
  <c r="BJ61" i="5"/>
  <c r="DA711" i="5"/>
  <c r="BU711" i="5"/>
  <c r="AY515" i="5"/>
  <c r="CE515" i="5"/>
  <c r="CE596" i="5"/>
  <c r="AY596" i="5"/>
  <c r="CE564" i="5"/>
  <c r="AY564" i="5"/>
  <c r="CE181" i="5"/>
  <c r="AY181" i="5"/>
  <c r="BJ447" i="5"/>
  <c r="CP447" i="5"/>
  <c r="CP561" i="5"/>
  <c r="BJ561" i="5"/>
  <c r="DA578" i="5"/>
  <c r="BU578" i="5"/>
  <c r="BJ383" i="5"/>
  <c r="CP383" i="5"/>
  <c r="DA594" i="5"/>
  <c r="BU594" i="5"/>
  <c r="CE187" i="5"/>
  <c r="AY187" i="5"/>
  <c r="CE673" i="5"/>
  <c r="AY673" i="5"/>
  <c r="BJ320" i="5"/>
  <c r="CP320" i="5"/>
  <c r="BJ331" i="5"/>
  <c r="CP331" i="5"/>
  <c r="CP946" i="5"/>
  <c r="BJ946" i="5"/>
  <c r="CP1005" i="5"/>
  <c r="BJ1005" i="5"/>
  <c r="CE100" i="5"/>
  <c r="AY100" i="5"/>
  <c r="DA889" i="5"/>
  <c r="BU889" i="5"/>
  <c r="BJ229" i="5"/>
  <c r="CP229" i="5"/>
  <c r="AY25" i="5"/>
  <c r="CE25" i="5"/>
  <c r="BU971" i="5"/>
  <c r="DA971" i="5"/>
  <c r="CE797" i="5"/>
  <c r="AY797" i="5"/>
  <c r="CP82" i="5"/>
  <c r="BJ82" i="5"/>
  <c r="AY390" i="5"/>
  <c r="CE390" i="5"/>
  <c r="BJ92" i="5"/>
  <c r="CP92" i="5"/>
  <c r="BJ766" i="5"/>
  <c r="CP766" i="5"/>
  <c r="BU537" i="5"/>
  <c r="DA537" i="5"/>
  <c r="AY443" i="5"/>
  <c r="CE443" i="5"/>
  <c r="AY322" i="5"/>
  <c r="CE322" i="5"/>
  <c r="AY298" i="5"/>
  <c r="CE298" i="5"/>
  <c r="CP578" i="5"/>
  <c r="BJ578" i="5"/>
  <c r="BJ148" i="5"/>
  <c r="CP148" i="5"/>
  <c r="BJ455" i="5"/>
  <c r="CP455" i="5"/>
  <c r="BJ816" i="5"/>
  <c r="CP816" i="5"/>
  <c r="AY694" i="5"/>
  <c r="CE694" i="5"/>
  <c r="DA53" i="5"/>
  <c r="BU53" i="5"/>
  <c r="CE812" i="5"/>
  <c r="AY812" i="5"/>
  <c r="CE275" i="5"/>
  <c r="AY275" i="5"/>
  <c r="DA345" i="5"/>
  <c r="BU345" i="5"/>
  <c r="CP572" i="5"/>
  <c r="BJ572" i="5"/>
  <c r="AY889" i="5"/>
  <c r="CE889" i="5"/>
  <c r="BU255" i="5"/>
  <c r="DA255" i="5"/>
  <c r="DA339" i="5"/>
  <c r="BU339" i="5"/>
  <c r="BU998" i="5"/>
  <c r="DA998" i="5"/>
  <c r="AY425" i="5"/>
  <c r="CE425" i="5"/>
  <c r="BJ528" i="5"/>
  <c r="CP528" i="5"/>
  <c r="BU460" i="5"/>
  <c r="DA460" i="5"/>
  <c r="CE667" i="5"/>
  <c r="AY667" i="5"/>
  <c r="AY907" i="5"/>
  <c r="CE907" i="5"/>
  <c r="AY202" i="5"/>
  <c r="CE202" i="5"/>
  <c r="DA433" i="5"/>
  <c r="BU433" i="5"/>
  <c r="DA226" i="5"/>
  <c r="BU226" i="5"/>
  <c r="CP532" i="5"/>
  <c r="BJ532" i="5"/>
  <c r="CE806" i="5"/>
  <c r="AY806" i="5"/>
  <c r="DA81" i="5"/>
  <c r="BU81" i="5"/>
  <c r="CP261" i="5"/>
  <c r="BJ261" i="5"/>
  <c r="DA192" i="5"/>
  <c r="BU192" i="5"/>
  <c r="CE442" i="5"/>
  <c r="AY442" i="5"/>
  <c r="CE490" i="5"/>
  <c r="AY490" i="5"/>
  <c r="BJ247" i="5"/>
  <c r="CP247" i="5"/>
  <c r="AY698" i="5"/>
  <c r="CE698" i="5"/>
  <c r="CP854" i="5"/>
  <c r="BJ854" i="5"/>
  <c r="BJ674" i="5"/>
  <c r="CP674" i="5"/>
  <c r="AY979" i="5"/>
  <c r="CE979" i="5"/>
  <c r="AY315" i="5"/>
  <c r="CE315" i="5"/>
  <c r="BJ666" i="5"/>
  <c r="CP666" i="5"/>
  <c r="AY1000" i="5"/>
  <c r="CE1000" i="5"/>
  <c r="CP731" i="5"/>
  <c r="BJ731" i="5"/>
  <c r="BJ583" i="5"/>
  <c r="CP583" i="5"/>
  <c r="AY313" i="5"/>
  <c r="CE313" i="5"/>
  <c r="BU572" i="5"/>
  <c r="DA572" i="5"/>
  <c r="BU114" i="5"/>
  <c r="DA114" i="5"/>
  <c r="AY368" i="5"/>
  <c r="CE368" i="5"/>
  <c r="AY887" i="5"/>
  <c r="CE887" i="5"/>
  <c r="BJ938" i="5"/>
  <c r="CP938" i="5"/>
  <c r="AY408" i="5"/>
  <c r="CE408" i="5"/>
  <c r="AY700" i="5"/>
  <c r="CE700" i="5"/>
  <c r="AY608" i="5"/>
  <c r="CE608" i="5"/>
  <c r="BJ884" i="5"/>
  <c r="CP884" i="5"/>
  <c r="AY845" i="5"/>
  <c r="CE845" i="5"/>
  <c r="DA357" i="5"/>
  <c r="BU357" i="5"/>
  <c r="BJ828" i="5"/>
  <c r="CP828" i="5"/>
  <c r="AY833" i="5"/>
  <c r="CE833" i="5"/>
  <c r="BJ997" i="5"/>
  <c r="CP997" i="5"/>
  <c r="CE614" i="5"/>
  <c r="AY614" i="5"/>
  <c r="CE668" i="5"/>
  <c r="AY668" i="5"/>
  <c r="AY382" i="5"/>
  <c r="CE382" i="5"/>
  <c r="CP253" i="5"/>
  <c r="BJ253" i="5"/>
  <c r="CE620" i="5"/>
  <c r="AY620" i="5"/>
  <c r="BU603" i="5"/>
  <c r="DA603" i="5"/>
  <c r="AY346" i="5"/>
  <c r="CE346" i="5"/>
  <c r="BJ1000" i="5"/>
  <c r="CP1000" i="5"/>
  <c r="BU372" i="5"/>
  <c r="DA372" i="5"/>
  <c r="BU878" i="5"/>
  <c r="DA878" i="5"/>
  <c r="AY164" i="5"/>
  <c r="CE164" i="5"/>
  <c r="AY704" i="5"/>
  <c r="CE704" i="5"/>
  <c r="CE325" i="5"/>
  <c r="AY325" i="5"/>
  <c r="DA311" i="5"/>
  <c r="BU311" i="5"/>
  <c r="CE500" i="5"/>
  <c r="AY500" i="5"/>
  <c r="AY109" i="5"/>
  <c r="CE109" i="5"/>
  <c r="BU344" i="5"/>
  <c r="DA344" i="5"/>
  <c r="AY314" i="5"/>
  <c r="CE314" i="5"/>
  <c r="DA318" i="5"/>
  <c r="BU318" i="5"/>
  <c r="DA71" i="5"/>
  <c r="BU71" i="5"/>
  <c r="BJ974" i="5"/>
  <c r="CP974" i="5"/>
  <c r="BU917" i="5"/>
  <c r="DA917" i="5"/>
  <c r="BJ330" i="5"/>
  <c r="CP330" i="5"/>
  <c r="BJ632" i="5"/>
  <c r="CP632" i="5"/>
  <c r="DA860" i="5"/>
  <c r="BU860" i="5"/>
  <c r="AY138" i="5"/>
  <c r="CE138" i="5"/>
  <c r="CE923" i="5"/>
  <c r="AY923" i="5"/>
  <c r="CP90" i="5"/>
  <c r="BJ90" i="5"/>
  <c r="DA33" i="5"/>
  <c r="BU33" i="5"/>
  <c r="AY338" i="5"/>
  <c r="CE338" i="5"/>
  <c r="CP495" i="5"/>
  <c r="BJ495" i="5"/>
  <c r="BU716" i="5"/>
  <c r="DA716" i="5"/>
  <c r="BJ509" i="5"/>
  <c r="CP509" i="5"/>
  <c r="AY445" i="5"/>
  <c r="CE445" i="5"/>
  <c r="BJ142" i="5"/>
  <c r="CP142" i="5"/>
  <c r="BJ780" i="5"/>
  <c r="CP780" i="5"/>
  <c r="AY519" i="5"/>
  <c r="CE519" i="5"/>
  <c r="AY400" i="5"/>
  <c r="CE400" i="5"/>
  <c r="AY450" i="5"/>
  <c r="CE450" i="5"/>
  <c r="AY967" i="5"/>
  <c r="CE967" i="5"/>
  <c r="BJ469" i="5"/>
  <c r="CP469" i="5"/>
  <c r="DA366" i="5"/>
  <c r="BU366" i="5"/>
  <c r="DA400" i="5"/>
  <c r="BU400" i="5"/>
  <c r="DA409" i="5"/>
  <c r="BU409" i="5"/>
  <c r="BJ488" i="5"/>
  <c r="CP488" i="5"/>
  <c r="BJ587" i="5"/>
  <c r="CP587" i="5"/>
  <c r="AY427" i="5"/>
  <c r="CE427" i="5"/>
  <c r="CE964" i="5"/>
  <c r="AY964" i="5"/>
  <c r="AY121" i="5"/>
  <c r="CE121" i="5"/>
  <c r="AY412" i="5"/>
  <c r="CE412" i="5"/>
  <c r="CE606" i="5"/>
  <c r="AY606" i="5"/>
  <c r="DA402" i="5"/>
  <c r="BU402" i="5"/>
  <c r="AY567" i="5"/>
  <c r="CE567" i="5"/>
  <c r="CP215" i="5"/>
  <c r="BJ215" i="5"/>
  <c r="DA664" i="5"/>
  <c r="BU664" i="5"/>
  <c r="CP95" i="5"/>
  <c r="BJ95" i="5"/>
  <c r="DA872" i="5"/>
  <c r="BU872" i="5"/>
  <c r="BJ627" i="5"/>
  <c r="CP627" i="5"/>
  <c r="CP491" i="5"/>
  <c r="BJ491" i="5"/>
  <c r="BU610" i="5"/>
  <c r="DA610" i="5"/>
  <c r="BJ841" i="5"/>
  <c r="CP841" i="5"/>
  <c r="DA384" i="5"/>
  <c r="BU384" i="5"/>
  <c r="AY270" i="5"/>
  <c r="CE270" i="5"/>
  <c r="BJ958" i="5"/>
  <c r="CP958" i="5"/>
  <c r="BJ746" i="5"/>
  <c r="CP746" i="5"/>
  <c r="BJ515" i="5"/>
  <c r="CP515" i="5"/>
  <c r="DA110" i="5"/>
  <c r="BU110" i="5"/>
  <c r="CE335" i="5"/>
  <c r="AY335" i="5"/>
  <c r="BU892" i="5"/>
  <c r="DA892" i="5"/>
  <c r="CE766" i="5"/>
  <c r="AY766" i="5"/>
  <c r="CP34" i="5"/>
  <c r="BJ34" i="5"/>
  <c r="DA666" i="5"/>
  <c r="BU666" i="5"/>
  <c r="DA126" i="5"/>
  <c r="BU126" i="5"/>
  <c r="DA386" i="5"/>
  <c r="BU386" i="5"/>
  <c r="BJ1010" i="5"/>
  <c r="CP1010" i="5"/>
  <c r="BU1010" i="5"/>
  <c r="DA1010" i="5"/>
  <c r="CE844" i="5"/>
  <c r="AY844" i="5"/>
  <c r="BU435" i="5"/>
  <c r="DA435" i="5"/>
  <c r="BU538" i="5"/>
  <c r="DA538" i="5"/>
  <c r="AY142" i="5"/>
  <c r="CE142" i="5"/>
  <c r="BJ794" i="5"/>
  <c r="CP794" i="5"/>
  <c r="AY712" i="5"/>
  <c r="CE712" i="5"/>
  <c r="BU487" i="5"/>
  <c r="DA487" i="5"/>
  <c r="CP936" i="5"/>
  <c r="BJ936" i="5"/>
  <c r="BJ859" i="5"/>
  <c r="CP859" i="5"/>
  <c r="BU794" i="5"/>
  <c r="DA794" i="5"/>
  <c r="AY761" i="5"/>
  <c r="CE761" i="5"/>
  <c r="BU271" i="5"/>
  <c r="DA271" i="5"/>
  <c r="H66" i="3"/>
  <c r="H68" i="3" s="1"/>
  <c r="H70" i="3" s="1"/>
  <c r="CE586" i="5"/>
  <c r="AY586" i="5"/>
  <c r="DA167" i="5"/>
  <c r="BU167" i="5"/>
  <c r="CE815" i="5"/>
  <c r="AY815" i="5"/>
  <c r="CE758" i="5"/>
  <c r="AY758" i="5"/>
  <c r="DA361" i="5"/>
  <c r="BU361" i="5"/>
  <c r="CE460" i="5"/>
  <c r="AY460" i="5"/>
  <c r="BU330" i="5"/>
  <c r="DA330" i="5"/>
  <c r="BU498" i="5"/>
  <c r="DA498" i="5"/>
  <c r="CP857" i="5"/>
  <c r="BJ857" i="5"/>
  <c r="CP482" i="5"/>
  <c r="BJ482" i="5"/>
  <c r="CE924" i="5"/>
  <c r="AY924" i="5"/>
  <c r="CP813" i="5"/>
  <c r="BJ813" i="5"/>
  <c r="CE403" i="5"/>
  <c r="AY403" i="5"/>
  <c r="BJ352" i="5"/>
  <c r="CP352" i="5"/>
  <c r="BU479" i="5"/>
  <c r="DA479" i="5"/>
  <c r="BJ377" i="5"/>
  <c r="CP377" i="5"/>
  <c r="CE813" i="5"/>
  <c r="AY813" i="5"/>
  <c r="CE805" i="5"/>
  <c r="AY805" i="5"/>
  <c r="CE927" i="5"/>
  <c r="AY927" i="5"/>
  <c r="DA31" i="5"/>
  <c r="BU31" i="5"/>
  <c r="BJ613" i="5"/>
  <c r="CP613" i="5"/>
  <c r="DA292" i="5"/>
  <c r="BU292" i="5"/>
  <c r="DA74" i="5"/>
  <c r="BU74" i="5"/>
  <c r="CE639" i="5"/>
  <c r="AY639" i="5"/>
  <c r="CP55" i="5"/>
  <c r="BJ55" i="5"/>
  <c r="AY259" i="5"/>
  <c r="CE259" i="5"/>
  <c r="BJ382" i="5"/>
  <c r="CP382" i="5"/>
  <c r="DA324" i="5"/>
  <c r="BU324" i="5"/>
  <c r="CE526" i="5"/>
  <c r="AY526" i="5"/>
  <c r="CP573" i="5"/>
  <c r="BJ573" i="5"/>
  <c r="BJ994" i="5"/>
  <c r="CP994" i="5"/>
  <c r="CP464" i="5"/>
  <c r="BJ464" i="5"/>
  <c r="BU741" i="5"/>
  <c r="DA741" i="5"/>
  <c r="AY991" i="5"/>
  <c r="CE991" i="5"/>
  <c r="AY615" i="5"/>
  <c r="CE615" i="5"/>
  <c r="BJ896" i="5"/>
  <c r="CP896" i="5"/>
  <c r="AY910" i="5"/>
  <c r="CE910" i="5"/>
  <c r="BJ702" i="5"/>
  <c r="CP702" i="5"/>
  <c r="AY822" i="5"/>
  <c r="CE822" i="5"/>
  <c r="DA564" i="5"/>
  <c r="BU564" i="5"/>
  <c r="CP80" i="5"/>
  <c r="BJ80" i="5"/>
  <c r="CP707" i="5"/>
  <c r="BJ707" i="5"/>
  <c r="CP756" i="5"/>
  <c r="BJ756" i="5"/>
  <c r="CE413" i="5"/>
  <c r="AY413" i="5"/>
  <c r="CP969" i="5"/>
  <c r="BJ969" i="5"/>
  <c r="DA193" i="5"/>
  <c r="BU193" i="5"/>
  <c r="CE224" i="5"/>
  <c r="AY224" i="5"/>
  <c r="CE863" i="5"/>
  <c r="AY863" i="5"/>
  <c r="CP711" i="5"/>
  <c r="BJ711" i="5"/>
  <c r="AY199" i="5"/>
  <c r="CE199" i="5"/>
  <c r="CP622" i="5"/>
  <c r="BJ622" i="5"/>
  <c r="CE465" i="5"/>
  <c r="AY465" i="5"/>
  <c r="DA408" i="5"/>
  <c r="BU408" i="5"/>
  <c r="CP522" i="5"/>
  <c r="BJ522" i="5"/>
  <c r="BJ483" i="5"/>
  <c r="CP483" i="5"/>
  <c r="DA823" i="5"/>
  <c r="BU823" i="5"/>
  <c r="CP881" i="5"/>
  <c r="BJ881" i="5"/>
  <c r="BU940" i="5"/>
  <c r="DA940" i="5"/>
  <c r="CE963" i="5"/>
  <c r="AY963" i="5"/>
  <c r="DA979" i="5"/>
  <c r="BU979" i="5"/>
  <c r="CE107" i="5"/>
  <c r="AY107" i="5"/>
  <c r="BJ467" i="5"/>
  <c r="CP467" i="5"/>
  <c r="BU540" i="5"/>
  <c r="DA540" i="5"/>
  <c r="BU997" i="5"/>
  <c r="DA997" i="5"/>
  <c r="DA157" i="5"/>
  <c r="BU157" i="5"/>
  <c r="AY26" i="5"/>
  <c r="CE26" i="5"/>
  <c r="BJ266" i="5"/>
  <c r="CP266" i="5"/>
  <c r="CP231" i="5"/>
  <c r="BJ231" i="5"/>
  <c r="CE79" i="5"/>
  <c r="AY79" i="5"/>
  <c r="CP551" i="5"/>
  <c r="BJ551" i="5"/>
  <c r="CE1011" i="5"/>
  <c r="AY1011" i="5"/>
  <c r="AY1010" i="5"/>
  <c r="CE1010" i="5"/>
  <c r="CE695" i="5"/>
  <c r="AY695" i="5"/>
  <c r="CP750" i="5"/>
  <c r="BJ750" i="5"/>
  <c r="CE703" i="5"/>
  <c r="AY703" i="5"/>
  <c r="DA304" i="5"/>
  <c r="BU304" i="5"/>
  <c r="DA897" i="5"/>
  <c r="BU897" i="5"/>
  <c r="BU211" i="5"/>
  <c r="DA211" i="5"/>
  <c r="CP588" i="5"/>
  <c r="BJ588" i="5"/>
  <c r="AY696" i="5"/>
  <c r="CE696" i="5"/>
  <c r="BU425" i="5"/>
  <c r="DA425" i="5"/>
  <c r="AY629" i="5"/>
  <c r="CE629" i="5"/>
  <c r="CP328" i="5"/>
  <c r="BJ328" i="5"/>
  <c r="CP535" i="5"/>
  <c r="BJ535" i="5"/>
  <c r="AY724" i="5"/>
  <c r="CE724" i="5"/>
  <c r="BJ790" i="5"/>
  <c r="CP790" i="5"/>
  <c r="CE792" i="5"/>
  <c r="AY792" i="5"/>
  <c r="BJ1003" i="5"/>
  <c r="CP1003" i="5"/>
  <c r="CP762" i="5"/>
  <c r="BJ762" i="5"/>
  <c r="CP747" i="5"/>
  <c r="BJ747" i="5"/>
  <c r="CE925" i="5"/>
  <c r="AY925" i="5"/>
  <c r="CP507" i="5"/>
  <c r="BJ507" i="5"/>
  <c r="CP737" i="5"/>
  <c r="BJ737" i="5"/>
  <c r="CP498" i="5"/>
  <c r="BJ498" i="5"/>
  <c r="BU686" i="5"/>
  <c r="DA686" i="5"/>
  <c r="AY447" i="5"/>
  <c r="CE447" i="5"/>
  <c r="AY777" i="5"/>
  <c r="CE777" i="5"/>
  <c r="DA829" i="5"/>
  <c r="BU829" i="5"/>
  <c r="DA218" i="5"/>
  <c r="BU218" i="5"/>
  <c r="BU619" i="5"/>
  <c r="DA619" i="5"/>
  <c r="CE755" i="5"/>
  <c r="AY755" i="5"/>
  <c r="BU662" i="5"/>
  <c r="DA662" i="5"/>
  <c r="BJ332" i="5"/>
  <c r="CP332" i="5"/>
  <c r="DA197" i="5"/>
  <c r="BU197" i="5"/>
  <c r="CP981" i="5"/>
  <c r="BJ981" i="5"/>
  <c r="DA865" i="5"/>
  <c r="BU865" i="5"/>
  <c r="BU458" i="5"/>
  <c r="DA458" i="5"/>
  <c r="CP492" i="5"/>
  <c r="BJ492" i="5"/>
  <c r="DA228" i="5"/>
  <c r="BU228" i="5"/>
  <c r="DA141" i="5"/>
  <c r="BU141" i="5"/>
  <c r="BJ569" i="5"/>
  <c r="CP569" i="5"/>
  <c r="DA707" i="5"/>
  <c r="BU707" i="5"/>
  <c r="CP51" i="5"/>
  <c r="BJ51" i="5"/>
  <c r="BU937" i="5"/>
  <c r="DA937" i="5"/>
  <c r="CE707" i="5"/>
  <c r="AY707" i="5"/>
  <c r="DA645" i="5"/>
  <c r="BU645" i="5"/>
  <c r="AY151" i="5"/>
  <c r="CE151" i="5"/>
  <c r="AY521" i="5"/>
  <c r="CE521" i="5"/>
  <c r="DA984" i="5"/>
  <c r="BU984" i="5"/>
  <c r="DA592" i="5"/>
  <c r="BU592" i="5"/>
  <c r="DA635" i="5"/>
  <c r="BU635" i="5"/>
  <c r="BJ270" i="5"/>
  <c r="CP270" i="5"/>
  <c r="BU56" i="5"/>
  <c r="DA56" i="5"/>
  <c r="AY103" i="5"/>
  <c r="CE103" i="5"/>
  <c r="BJ688" i="5"/>
  <c r="CP688" i="5"/>
  <c r="CP466" i="5"/>
  <c r="BJ466" i="5"/>
  <c r="BJ226" i="5"/>
  <c r="CP226" i="5"/>
  <c r="BJ372" i="5"/>
  <c r="CP372" i="5"/>
  <c r="BU910" i="5"/>
  <c r="DA910" i="5"/>
  <c r="CE679" i="5"/>
  <c r="AY679" i="5"/>
  <c r="AY70" i="5"/>
  <c r="CE70" i="5"/>
  <c r="CP717" i="5"/>
  <c r="BJ717" i="5"/>
  <c r="CP20" i="5"/>
  <c r="BJ20" i="5"/>
  <c r="CE278" i="5"/>
  <c r="AY278" i="5"/>
  <c r="CE715" i="5"/>
  <c r="AY715" i="5"/>
  <c r="CP1011" i="5"/>
  <c r="BJ1011" i="5"/>
  <c r="BJ378" i="5"/>
  <c r="CP378" i="5"/>
  <c r="BJ389" i="5"/>
  <c r="CP389" i="5"/>
  <c r="AY901" i="5"/>
  <c r="CE901" i="5"/>
  <c r="DA545" i="5"/>
  <c r="BU545" i="5"/>
  <c r="AY328" i="5"/>
  <c r="CE328" i="5"/>
  <c r="AY265" i="5"/>
  <c r="CE265" i="5"/>
  <c r="AY19" i="5"/>
  <c r="CE19" i="5"/>
  <c r="BJ186" i="5"/>
  <c r="CP186" i="5"/>
  <c r="BJ293" i="5"/>
  <c r="CP293" i="5"/>
  <c r="CE769" i="5"/>
  <c r="AY769" i="5"/>
  <c r="DA719" i="5"/>
  <c r="BU719" i="5"/>
  <c r="DA174" i="5"/>
  <c r="BU174" i="5"/>
  <c r="CP278" i="5"/>
  <c r="BJ278" i="5"/>
  <c r="AY34" i="5"/>
  <c r="CE34" i="5"/>
  <c r="BU935" i="5"/>
  <c r="DA935" i="5"/>
  <c r="CP74" i="5"/>
  <c r="BJ74" i="5"/>
  <c r="BJ720" i="5"/>
  <c r="CP720" i="5"/>
  <c r="DA647" i="5"/>
  <c r="BU647" i="5"/>
  <c r="BU588" i="5"/>
  <c r="DA588" i="5"/>
  <c r="BU58" i="5"/>
  <c r="DA58" i="5"/>
  <c r="CE327" i="5"/>
  <c r="AY327" i="5"/>
  <c r="DA78" i="5"/>
  <c r="BU78" i="5"/>
  <c r="DA618" i="5"/>
  <c r="BU618" i="5"/>
  <c r="BJ706" i="5"/>
  <c r="CP706" i="5"/>
  <c r="CP66" i="5"/>
  <c r="BJ66" i="5"/>
  <c r="BJ571" i="5"/>
  <c r="CP571" i="5"/>
  <c r="BU955" i="5"/>
  <c r="DA955" i="5"/>
  <c r="CE774" i="5"/>
  <c r="AY774" i="5"/>
  <c r="BJ242" i="5"/>
  <c r="CP242" i="5"/>
  <c r="AY365" i="5"/>
  <c r="CE365" i="5"/>
  <c r="CE504" i="5"/>
  <c r="AY504" i="5"/>
  <c r="CE331" i="5"/>
  <c r="AY331" i="5"/>
  <c r="BU93" i="5"/>
  <c r="DA93" i="5"/>
  <c r="CP809" i="5"/>
  <c r="BJ809" i="5"/>
  <c r="CE626" i="5"/>
  <c r="AY626" i="5"/>
  <c r="DA480" i="5"/>
  <c r="BU480" i="5"/>
  <c r="CE387" i="5"/>
  <c r="AY387" i="5"/>
  <c r="AY273" i="5"/>
  <c r="CE273" i="5"/>
  <c r="DA801" i="5"/>
  <c r="BU801" i="5"/>
  <c r="CP725" i="5"/>
  <c r="BJ725" i="5"/>
  <c r="DA633" i="5"/>
  <c r="BU633" i="5"/>
  <c r="BU790" i="5"/>
  <c r="DA790" i="5"/>
  <c r="BJ948" i="5"/>
  <c r="CP948" i="5"/>
  <c r="CE622" i="5"/>
  <c r="AY622" i="5"/>
  <c r="CP15" i="5"/>
  <c r="BJ15" i="5"/>
  <c r="BJ114" i="5"/>
  <c r="CP114" i="5"/>
  <c r="DA789" i="5"/>
  <c r="BU789" i="5"/>
  <c r="BJ680" i="5"/>
  <c r="CP680" i="5"/>
  <c r="BJ574" i="5"/>
  <c r="CP574" i="5"/>
  <c r="CE584" i="5"/>
  <c r="AY584" i="5"/>
  <c r="BU962" i="5"/>
  <c r="DA962" i="5"/>
  <c r="CE401" i="5"/>
  <c r="AY401" i="5"/>
  <c r="CE861" i="5"/>
  <c r="AY861" i="5"/>
  <c r="CP815" i="5"/>
  <c r="BJ815" i="5"/>
  <c r="BU1009" i="5"/>
  <c r="DA1009" i="5"/>
  <c r="BJ795" i="5"/>
  <c r="CP795" i="5"/>
  <c r="CP258" i="5"/>
  <c r="BJ258" i="5"/>
  <c r="BU654" i="5"/>
  <c r="DA654" i="5"/>
  <c r="BJ607" i="5"/>
  <c r="CP607" i="5"/>
  <c r="DA859" i="5"/>
  <c r="BU859" i="5"/>
  <c r="BJ563" i="5"/>
  <c r="CP563" i="5"/>
  <c r="AY527" i="5"/>
  <c r="CE527" i="5"/>
  <c r="DA689" i="5"/>
  <c r="BU689" i="5"/>
  <c r="BJ343" i="5"/>
  <c r="CP343" i="5"/>
  <c r="DA838" i="5"/>
  <c r="BU838" i="5"/>
  <c r="CE92" i="5"/>
  <c r="AY92" i="5"/>
  <c r="CE787" i="5"/>
  <c r="AY787" i="5"/>
  <c r="DA61" i="5"/>
  <c r="BU61" i="5"/>
  <c r="CP901" i="5"/>
  <c r="BJ901" i="5"/>
  <c r="DA111" i="5"/>
  <c r="BU111" i="5"/>
  <c r="DA732" i="5"/>
  <c r="BU732" i="5"/>
  <c r="CP805" i="5"/>
  <c r="BJ805" i="5"/>
  <c r="DA195" i="5"/>
  <c r="BU195" i="5"/>
  <c r="CP300" i="5"/>
  <c r="BJ300" i="5"/>
  <c r="BU464" i="5"/>
  <c r="DA464" i="5"/>
  <c r="BU215" i="5"/>
  <c r="DA215" i="5"/>
  <c r="CE723" i="5"/>
  <c r="AY723" i="5"/>
  <c r="DA115" i="5"/>
  <c r="BU115" i="5"/>
  <c r="CP22" i="5"/>
  <c r="BJ22" i="5"/>
  <c r="DA901" i="5"/>
  <c r="BU901" i="5"/>
  <c r="AY56" i="5"/>
  <c r="CE56" i="5"/>
  <c r="BJ201" i="5"/>
  <c r="CP201" i="5"/>
  <c r="BU627" i="5"/>
  <c r="DA627" i="5"/>
  <c r="BJ422" i="5"/>
  <c r="CP422" i="5"/>
  <c r="AY21" i="5"/>
  <c r="CE21" i="5"/>
  <c r="DA754" i="5"/>
  <c r="BU754" i="5"/>
  <c r="BJ679" i="5"/>
  <c r="CP679" i="5"/>
  <c r="CE975" i="5"/>
  <c r="AY975" i="5"/>
  <c r="CE397" i="5"/>
  <c r="AY397" i="5"/>
  <c r="DA846" i="5"/>
  <c r="BU846" i="5"/>
  <c r="CE129" i="5"/>
  <c r="AY129" i="5"/>
  <c r="DA308" i="5"/>
  <c r="BU308" i="5"/>
  <c r="CP695" i="5"/>
  <c r="BJ695" i="5"/>
  <c r="BU481" i="5"/>
  <c r="DA481" i="5"/>
  <c r="DA375" i="5"/>
  <c r="BU375" i="5"/>
  <c r="CP415" i="5"/>
  <c r="BJ415" i="5"/>
  <c r="DA825" i="5"/>
  <c r="BU825" i="5"/>
  <c r="BU839" i="5"/>
  <c r="DA839" i="5"/>
  <c r="BJ267" i="5"/>
  <c r="CP267" i="5"/>
  <c r="BJ309" i="5"/>
  <c r="CP309" i="5"/>
  <c r="AY263" i="5"/>
  <c r="CE263" i="5"/>
  <c r="BJ313" i="5"/>
  <c r="CP313" i="5"/>
  <c r="CE853" i="5"/>
  <c r="AY853" i="5"/>
  <c r="BJ221" i="5"/>
  <c r="CP221" i="5"/>
  <c r="BJ348" i="5"/>
  <c r="CP348" i="5"/>
  <c r="BU958" i="5"/>
  <c r="DA958" i="5"/>
  <c r="BJ361" i="5"/>
  <c r="CP361" i="5"/>
  <c r="DA842" i="5"/>
  <c r="BU842" i="5"/>
  <c r="BJ484" i="5"/>
  <c r="CP484" i="5"/>
  <c r="BJ317" i="5"/>
  <c r="CP317" i="5"/>
  <c r="DA129" i="5"/>
  <c r="BU129" i="5"/>
  <c r="BJ362" i="5"/>
  <c r="CP362" i="5"/>
  <c r="DA302" i="5"/>
  <c r="BU302" i="5"/>
  <c r="BU986" i="5"/>
  <c r="DA986" i="5"/>
  <c r="BU784" i="5"/>
  <c r="DA784" i="5"/>
  <c r="BU501" i="5"/>
  <c r="DA501" i="5"/>
  <c r="DA276" i="5"/>
  <c r="BU276" i="5"/>
  <c r="AY561" i="5"/>
  <c r="CE561" i="5"/>
  <c r="AY127" i="5"/>
  <c r="CE127" i="5"/>
  <c r="AY644" i="5"/>
  <c r="CE644" i="5"/>
  <c r="DA771" i="5"/>
  <c r="BU771" i="5"/>
  <c r="CP30" i="5"/>
  <c r="BJ30" i="5"/>
  <c r="CE123" i="5"/>
  <c r="AY123" i="5"/>
  <c r="BU745" i="5"/>
  <c r="DA745" i="5"/>
  <c r="DA553" i="5"/>
  <c r="BU553" i="5"/>
  <c r="AY204" i="5"/>
  <c r="CE204" i="5"/>
  <c r="DA397" i="5"/>
  <c r="BU397" i="5"/>
  <c r="BU518" i="5"/>
  <c r="DA518" i="5"/>
  <c r="AY216" i="5"/>
  <c r="CE216" i="5"/>
  <c r="BU505" i="5"/>
  <c r="DA505" i="5"/>
  <c r="AY243" i="5"/>
  <c r="CE243" i="5"/>
  <c r="BJ934" i="5"/>
  <c r="CP934" i="5"/>
  <c r="AY229" i="5"/>
  <c r="CE229" i="5"/>
  <c r="BU378" i="5"/>
  <c r="DA378" i="5"/>
  <c r="BJ1008" i="5"/>
  <c r="CP1008" i="5"/>
  <c r="AY356" i="5"/>
  <c r="CE356" i="5"/>
  <c r="BU658" i="5"/>
  <c r="DA658" i="5"/>
  <c r="BJ837" i="5"/>
  <c r="CP837" i="5"/>
  <c r="AY855" i="5"/>
  <c r="CE855" i="5"/>
  <c r="BJ126" i="5"/>
  <c r="CP126" i="5"/>
  <c r="AY650" i="5"/>
  <c r="CE650" i="5"/>
  <c r="AY136" i="5"/>
  <c r="CE136" i="5"/>
  <c r="BJ599" i="5"/>
  <c r="CP599" i="5"/>
  <c r="CP520" i="5"/>
  <c r="BJ520" i="5"/>
  <c r="DA107" i="5"/>
  <c r="BU107" i="5"/>
  <c r="CP284" i="5"/>
  <c r="BJ284" i="5"/>
  <c r="AY203" i="5"/>
  <c r="CE203" i="5"/>
  <c r="AY101" i="5"/>
  <c r="CE101" i="5"/>
  <c r="DA121" i="5"/>
  <c r="BU121" i="5"/>
  <c r="BJ412" i="5"/>
  <c r="CP412" i="5"/>
  <c r="DA946" i="5"/>
  <c r="BU946" i="5"/>
  <c r="BU810" i="5"/>
  <c r="DA810" i="5"/>
  <c r="BU108" i="5"/>
  <c r="DA108" i="5"/>
  <c r="DA390" i="5"/>
  <c r="BU390" i="5"/>
  <c r="CP93" i="5"/>
  <c r="BJ93" i="5"/>
  <c r="CE482" i="5"/>
  <c r="AY482" i="5"/>
  <c r="BU261" i="5"/>
  <c r="DA261" i="5"/>
  <c r="BU326" i="5"/>
  <c r="DA326" i="5"/>
  <c r="BJ846" i="5"/>
  <c r="CP846" i="5"/>
  <c r="CP950" i="5"/>
  <c r="BJ950" i="5"/>
  <c r="DA576" i="5"/>
  <c r="BU576" i="5"/>
  <c r="CE502" i="5"/>
  <c r="AY502" i="5"/>
  <c r="CE961" i="5"/>
  <c r="AY961" i="5"/>
  <c r="CP889" i="5"/>
  <c r="BJ889" i="5"/>
  <c r="AY53" i="5"/>
  <c r="CE53" i="5"/>
  <c r="DA283" i="5"/>
  <c r="BU283" i="5"/>
  <c r="BJ726" i="5"/>
  <c r="CP726" i="5"/>
  <c r="AY851" i="5"/>
  <c r="CE851" i="5"/>
  <c r="DA914" i="5"/>
  <c r="BU914" i="5"/>
  <c r="AY40" i="5"/>
  <c r="CE40" i="5"/>
  <c r="AY920" i="5"/>
  <c r="CE920" i="5"/>
  <c r="BJ446" i="5"/>
  <c r="CP446" i="5"/>
  <c r="DA833" i="5"/>
  <c r="BU833" i="5"/>
  <c r="CE389" i="5"/>
  <c r="AY389" i="5"/>
  <c r="CE727" i="5"/>
  <c r="AY727" i="5"/>
  <c r="DA740" i="5"/>
  <c r="BU740" i="5"/>
  <c r="BJ203" i="5"/>
  <c r="CP203" i="5"/>
  <c r="CP839" i="5"/>
  <c r="BJ839" i="5"/>
  <c r="DA873" i="5"/>
  <c r="BU873" i="5"/>
  <c r="G30" i="3"/>
  <c r="G32" i="3" s="1"/>
  <c r="G34" i="3" s="1"/>
  <c r="AY690" i="5"/>
  <c r="CE690" i="5"/>
  <c r="CE768" i="5"/>
  <c r="AY768" i="5"/>
  <c r="BJ204" i="5"/>
  <c r="CP204" i="5"/>
  <c r="BJ170" i="5"/>
  <c r="CP170" i="5"/>
  <c r="CE636" i="5"/>
  <c r="AY636" i="5"/>
  <c r="BJ864" i="5"/>
  <c r="CP864" i="5"/>
  <c r="BJ898" i="5"/>
  <c r="CP898" i="5"/>
  <c r="AY722" i="5"/>
  <c r="CE722" i="5"/>
  <c r="AY367" i="5"/>
  <c r="CE367" i="5"/>
  <c r="AY451" i="5"/>
  <c r="CE451" i="5"/>
  <c r="AY682" i="5"/>
  <c r="CE682" i="5"/>
  <c r="AY180" i="5"/>
  <c r="CE180" i="5"/>
  <c r="CE352" i="5"/>
  <c r="AY352" i="5"/>
  <c r="CP957" i="5"/>
  <c r="BJ957" i="5"/>
  <c r="CP97" i="5"/>
  <c r="BJ97" i="5"/>
  <c r="BJ449" i="5"/>
  <c r="CP449" i="5"/>
  <c r="DA558" i="5"/>
  <c r="BU558" i="5"/>
  <c r="AY751" i="5"/>
  <c r="CE751" i="5"/>
  <c r="BJ617" i="5"/>
  <c r="CP617" i="5"/>
  <c r="BJ435" i="5"/>
  <c r="CP435" i="5"/>
  <c r="AY987" i="5"/>
  <c r="CE987" i="5"/>
  <c r="AY165" i="5"/>
  <c r="CE165" i="5"/>
  <c r="CE846" i="5"/>
  <c r="AY846" i="5"/>
  <c r="BJ817" i="5"/>
  <c r="CP817" i="5"/>
  <c r="DA247" i="5"/>
  <c r="BU247" i="5"/>
  <c r="BJ83" i="5"/>
  <c r="CP83" i="5"/>
  <c r="BJ184" i="5"/>
  <c r="CP184" i="5"/>
  <c r="BJ338" i="5"/>
  <c r="CP338" i="5"/>
  <c r="BJ380" i="5"/>
  <c r="CP380" i="5"/>
  <c r="DA352" i="5"/>
  <c r="BU352" i="5"/>
  <c r="BU519" i="5"/>
  <c r="DA519" i="5"/>
  <c r="AY388" i="5"/>
  <c r="CE388" i="5"/>
  <c r="CP821" i="5"/>
  <c r="BJ821" i="5"/>
  <c r="BJ878" i="5"/>
  <c r="CP878" i="5"/>
  <c r="CE254" i="5"/>
  <c r="AY254" i="5"/>
  <c r="CE347" i="5"/>
  <c r="AY347" i="5"/>
  <c r="CE973" i="5"/>
  <c r="AY973" i="5"/>
  <c r="CP565" i="5"/>
  <c r="BJ565" i="5"/>
  <c r="DA683" i="5"/>
  <c r="BU683" i="5"/>
  <c r="DA237" i="5"/>
  <c r="BU237" i="5"/>
  <c r="CE510" i="5"/>
  <c r="AY510" i="5"/>
  <c r="BU526" i="5"/>
  <c r="DA526" i="5"/>
  <c r="BU776" i="5"/>
  <c r="DA776" i="5"/>
  <c r="CP883" i="5"/>
  <c r="BJ883" i="5"/>
  <c r="CP849" i="5"/>
  <c r="BJ849" i="5"/>
  <c r="DA171" i="5"/>
  <c r="BU171" i="5"/>
  <c r="CP42" i="5"/>
  <c r="BJ42" i="5"/>
  <c r="CE492" i="5"/>
  <c r="AY492" i="5"/>
  <c r="BU780" i="5"/>
  <c r="DA780" i="5"/>
  <c r="BJ543" i="5"/>
  <c r="CP543" i="5"/>
  <c r="CP254" i="5"/>
  <c r="BJ254" i="5"/>
  <c r="DA681" i="5"/>
  <c r="BU681" i="5"/>
  <c r="CE957" i="5"/>
  <c r="AY957" i="5"/>
  <c r="AY495" i="5"/>
  <c r="CE495" i="5"/>
  <c r="CP244" i="5"/>
  <c r="BJ244" i="5"/>
  <c r="BU657" i="5"/>
  <c r="DA657" i="5"/>
  <c r="CP399" i="5"/>
  <c r="BJ399" i="5"/>
  <c r="BJ86" i="5"/>
  <c r="CP86" i="5"/>
  <c r="AY1007" i="5"/>
  <c r="CE1007" i="5"/>
  <c r="BJ442" i="5"/>
  <c r="CP442" i="5"/>
  <c r="BJ718" i="5"/>
  <c r="CP718" i="5"/>
  <c r="CP645" i="5"/>
  <c r="BJ645" i="5"/>
  <c r="DA242" i="5"/>
  <c r="BU242" i="5"/>
  <c r="CP738" i="5"/>
  <c r="BJ738" i="5"/>
  <c r="DA150" i="5"/>
  <c r="BU150" i="5"/>
  <c r="BU617" i="5"/>
  <c r="DA617" i="5"/>
  <c r="BU967" i="5"/>
  <c r="DA967" i="5"/>
  <c r="CP296" i="5"/>
  <c r="BJ296" i="5"/>
  <c r="DA604" i="5"/>
  <c r="BU604" i="5"/>
  <c r="CE945" i="5"/>
  <c r="AY945" i="5"/>
  <c r="BU816" i="5"/>
  <c r="DA816" i="5"/>
  <c r="CE296" i="5"/>
  <c r="AY296" i="5"/>
  <c r="CP54" i="5"/>
  <c r="BJ54" i="5"/>
  <c r="BU996" i="5"/>
  <c r="DA996" i="5"/>
  <c r="CE685" i="5"/>
  <c r="AY685" i="5"/>
  <c r="CE464" i="5"/>
  <c r="AY464" i="5"/>
  <c r="AY297" i="5"/>
  <c r="CE297" i="5"/>
  <c r="DA423" i="5"/>
  <c r="BU423" i="5"/>
  <c r="BJ568" i="5"/>
  <c r="CP568" i="5"/>
  <c r="BU894" i="5"/>
  <c r="DA894" i="5"/>
  <c r="BU597" i="5"/>
  <c r="DA597" i="5"/>
  <c r="CP671" i="5"/>
  <c r="BJ671" i="5"/>
  <c r="AY480" i="5"/>
  <c r="CE480" i="5"/>
  <c r="BJ468" i="5"/>
  <c r="CP468" i="5"/>
  <c r="BU1007" i="5"/>
  <c r="DA1007" i="5"/>
  <c r="BU836" i="5"/>
  <c r="DA836" i="5"/>
  <c r="AY196" i="5"/>
  <c r="CE196" i="5"/>
  <c r="AY794" i="5"/>
  <c r="CE794" i="5"/>
  <c r="CE353" i="5"/>
  <c r="AY353" i="5"/>
  <c r="CP930" i="5"/>
  <c r="BJ930" i="5"/>
  <c r="BU729" i="5"/>
  <c r="DA729" i="5"/>
  <c r="CP255" i="5"/>
  <c r="BJ255" i="5"/>
  <c r="BU884" i="5"/>
  <c r="DA884" i="5"/>
  <c r="BJ342" i="5"/>
  <c r="CP342" i="5"/>
  <c r="CE86" i="5"/>
  <c r="AY86" i="5"/>
  <c r="BU342" i="5"/>
  <c r="DA342" i="5"/>
  <c r="CP651" i="5"/>
  <c r="BJ651" i="5"/>
  <c r="BJ154" i="5"/>
  <c r="CP154" i="5"/>
  <c r="AY737" i="5"/>
  <c r="CE737" i="5"/>
  <c r="BU760" i="5"/>
  <c r="DA760" i="5"/>
  <c r="AY734" i="5"/>
  <c r="CE734" i="5"/>
  <c r="BU710" i="5"/>
  <c r="DA710" i="5"/>
  <c r="CE810" i="5"/>
  <c r="AY810" i="5"/>
  <c r="AY678" i="5"/>
  <c r="CE678" i="5"/>
  <c r="CE817" i="5"/>
  <c r="AY817" i="5"/>
  <c r="CP516" i="5"/>
  <c r="BJ516" i="5"/>
  <c r="BJ913" i="5"/>
  <c r="CP913" i="5"/>
  <c r="DA315" i="5"/>
  <c r="BU315" i="5"/>
  <c r="BU743" i="5"/>
  <c r="DA743" i="5"/>
  <c r="AY303" i="5"/>
  <c r="CE303" i="5"/>
  <c r="AY904" i="5"/>
  <c r="CE904" i="5"/>
  <c r="AY896" i="5"/>
  <c r="CE896" i="5"/>
  <c r="BJ760" i="5"/>
  <c r="CP760" i="5"/>
  <c r="BU146" i="5"/>
  <c r="DA146" i="5"/>
  <c r="AY319" i="5"/>
  <c r="CE319" i="5"/>
  <c r="BU178" i="5"/>
  <c r="DA178" i="5"/>
  <c r="CE214" i="5"/>
  <c r="AY214" i="5"/>
  <c r="DA551" i="5"/>
  <c r="BU551" i="5"/>
  <c r="BJ933" i="5"/>
  <c r="CP933" i="5"/>
  <c r="BJ755" i="5"/>
  <c r="CP755" i="5"/>
  <c r="DA389" i="5"/>
  <c r="BU389" i="5"/>
  <c r="BJ640" i="5"/>
  <c r="CP640" i="5"/>
  <c r="CP512" i="5"/>
  <c r="BJ512" i="5"/>
  <c r="BJ346" i="5"/>
  <c r="CP346" i="5"/>
  <c r="CP60" i="5"/>
  <c r="BJ60" i="5"/>
  <c r="DA563" i="5"/>
  <c r="BU563" i="5"/>
  <c r="AY435" i="5"/>
  <c r="CE435" i="5"/>
  <c r="CE485" i="5"/>
  <c r="AY485" i="5"/>
  <c r="DA63" i="5"/>
  <c r="BU63" i="5"/>
  <c r="AY370" i="5"/>
  <c r="CE370" i="5"/>
  <c r="DA944" i="5"/>
  <c r="BU944" i="5"/>
  <c r="DA309" i="5"/>
  <c r="BU309" i="5"/>
  <c r="BJ806" i="5"/>
  <c r="CP806" i="5"/>
  <c r="BU951" i="5"/>
  <c r="DA951" i="5"/>
  <c r="AY376" i="5"/>
  <c r="CE376" i="5"/>
  <c r="AY264" i="5"/>
  <c r="CE264" i="5"/>
  <c r="AY641" i="5"/>
  <c r="CE641" i="5"/>
  <c r="CE654" i="5"/>
  <c r="AY654" i="5"/>
  <c r="CE457" i="5"/>
  <c r="AY457" i="5"/>
  <c r="CE782" i="5"/>
  <c r="AY782" i="5"/>
  <c r="AY672" i="5"/>
  <c r="CE672" i="5"/>
  <c r="AY184" i="5"/>
  <c r="CE184" i="5"/>
  <c r="AY613" i="5"/>
  <c r="CE613" i="5"/>
  <c r="CP785" i="5"/>
  <c r="BJ785" i="5"/>
  <c r="AY914" i="5"/>
  <c r="CE914" i="5"/>
  <c r="DA391" i="5"/>
  <c r="BU391" i="5"/>
  <c r="BJ335" i="5"/>
  <c r="CP335" i="5"/>
  <c r="BJ903" i="5"/>
  <c r="CP903" i="5"/>
  <c r="CP508" i="5"/>
  <c r="BJ508" i="5"/>
  <c r="CE655" i="5"/>
  <c r="AY655" i="5"/>
  <c r="DA398" i="5"/>
  <c r="BU398" i="5"/>
  <c r="CE642" i="5"/>
  <c r="AY642" i="5"/>
  <c r="BU767" i="5"/>
  <c r="DA767" i="5"/>
  <c r="BJ970" i="5"/>
  <c r="CP970" i="5"/>
  <c r="AY877" i="5"/>
  <c r="CE877" i="5"/>
  <c r="CP89" i="5"/>
  <c r="BJ89" i="5"/>
  <c r="AY148" i="5"/>
  <c r="CE148" i="5"/>
  <c r="DA445" i="5"/>
  <c r="BU445" i="5"/>
  <c r="AY404" i="5"/>
  <c r="CE404" i="5"/>
  <c r="BJ634" i="5"/>
  <c r="CP634" i="5"/>
  <c r="CE469" i="5"/>
  <c r="AY469" i="5"/>
  <c r="DA256" i="5"/>
  <c r="BU256" i="5"/>
  <c r="AY410" i="5"/>
  <c r="CE410" i="5"/>
  <c r="AY882" i="5"/>
  <c r="CE882" i="5"/>
  <c r="CE669" i="5"/>
  <c r="AY669" i="5"/>
  <c r="CP743" i="5"/>
  <c r="BJ743" i="5"/>
  <c r="CP504" i="5"/>
  <c r="BJ504" i="5"/>
  <c r="BU506" i="5"/>
  <c r="DA506" i="5"/>
  <c r="DA224" i="5"/>
  <c r="BU224" i="5"/>
  <c r="BJ832" i="5"/>
  <c r="CP832" i="5"/>
  <c r="AY423" i="5"/>
  <c r="CE423" i="5"/>
  <c r="CE341" i="5"/>
  <c r="AY341" i="5"/>
  <c r="DA676" i="5"/>
  <c r="BU676" i="5"/>
  <c r="DA65" i="5"/>
  <c r="BU65" i="5"/>
  <c r="DA463" i="5"/>
  <c r="BU463" i="5"/>
  <c r="BJ595" i="5"/>
  <c r="CP595" i="5"/>
  <c r="AY864" i="5"/>
  <c r="CE864" i="5"/>
  <c r="BJ592" i="5"/>
  <c r="CP592" i="5"/>
  <c r="AY135" i="5"/>
  <c r="CE135" i="5"/>
  <c r="CE632" i="5"/>
  <c r="AY632" i="5"/>
  <c r="BJ570" i="5"/>
  <c r="CP570" i="5"/>
  <c r="CE89" i="5"/>
  <c r="AY89" i="5"/>
  <c r="BU772" i="5"/>
  <c r="DA772" i="5"/>
  <c r="BJ166" i="5"/>
  <c r="CP166" i="5"/>
  <c r="CP511" i="5"/>
  <c r="BJ511" i="5"/>
  <c r="BU680" i="5"/>
  <c r="DA680" i="5"/>
  <c r="BJ824" i="5"/>
  <c r="CP824" i="5"/>
  <c r="CP106" i="5"/>
  <c r="BJ106" i="5"/>
  <c r="AY374" i="5"/>
  <c r="CE374" i="5"/>
  <c r="BJ619" i="5"/>
  <c r="CP619" i="5"/>
  <c r="DA336" i="5"/>
  <c r="BU336" i="5"/>
  <c r="DA418" i="5"/>
  <c r="BU418" i="5"/>
  <c r="DA270" i="5"/>
  <c r="BU270" i="5"/>
  <c r="CP527" i="5"/>
  <c r="BJ527" i="5"/>
  <c r="CE619" i="5"/>
  <c r="AY619" i="5"/>
  <c r="BJ825" i="5"/>
  <c r="CP825" i="5"/>
  <c r="DA773" i="5"/>
  <c r="BU773" i="5"/>
  <c r="CE638" i="5"/>
  <c r="AY638" i="5"/>
  <c r="AY871" i="5"/>
  <c r="CE871" i="5"/>
  <c r="AY372" i="5"/>
  <c r="CE372" i="5"/>
  <c r="CE228" i="5"/>
  <c r="AY228" i="5"/>
  <c r="BU623" i="5"/>
  <c r="DA623" i="5"/>
  <c r="DA708" i="5"/>
  <c r="BU708" i="5"/>
  <c r="BU202" i="5"/>
  <c r="DA202" i="5"/>
  <c r="BJ779" i="5"/>
  <c r="CP779" i="5"/>
  <c r="BU593" i="5"/>
  <c r="DA593" i="5"/>
  <c r="AY749" i="5"/>
  <c r="CE749" i="5"/>
  <c r="CE206" i="5"/>
  <c r="AY206" i="5"/>
  <c r="BJ499" i="5"/>
  <c r="CP499" i="5"/>
  <c r="BJ423" i="5"/>
  <c r="CP423" i="5"/>
  <c r="DA419" i="5"/>
  <c r="BU419" i="5"/>
  <c r="DA442" i="5"/>
  <c r="BU442" i="5"/>
  <c r="DA476" i="5"/>
  <c r="BU476" i="5"/>
  <c r="BU804" i="5"/>
  <c r="DA804" i="5"/>
  <c r="BU670" i="5"/>
  <c r="DA670" i="5"/>
  <c r="BJ940" i="5"/>
  <c r="CP940" i="5"/>
  <c r="CP1012" i="5"/>
  <c r="BJ1012" i="5"/>
  <c r="AY589" i="5"/>
  <c r="CE589" i="5"/>
  <c r="BJ439" i="5"/>
  <c r="CP439" i="5"/>
  <c r="CE802" i="5"/>
  <c r="AY802" i="5"/>
  <c r="BJ585" i="5"/>
  <c r="CP585" i="5"/>
  <c r="CE234" i="5"/>
  <c r="AY234" i="5"/>
  <c r="CE808" i="5"/>
  <c r="AY808" i="5"/>
  <c r="CP959" i="5"/>
  <c r="BJ959" i="5"/>
  <c r="CP257" i="5"/>
  <c r="BJ257" i="5"/>
  <c r="BJ840" i="5"/>
  <c r="CP840" i="5"/>
  <c r="CE784" i="5"/>
  <c r="AY784" i="5"/>
  <c r="AY525" i="5"/>
  <c r="CE525" i="5"/>
  <c r="CP185" i="5"/>
  <c r="BJ185" i="5"/>
  <c r="CP81" i="5"/>
  <c r="BJ81" i="5"/>
  <c r="AY252" i="5"/>
  <c r="CE252" i="5"/>
  <c r="DA954" i="5"/>
  <c r="BU954" i="5"/>
  <c r="AY68" i="5"/>
  <c r="CE68" i="5"/>
  <c r="CE569" i="5"/>
  <c r="AY569" i="5"/>
  <c r="CE699" i="5"/>
  <c r="AY699" i="5"/>
  <c r="CE393" i="5"/>
  <c r="AY393" i="5"/>
  <c r="CE823" i="5"/>
  <c r="AY823" i="5"/>
  <c r="BJ388" i="5"/>
  <c r="CP388" i="5"/>
  <c r="DA713" i="5"/>
  <c r="BU713" i="5"/>
  <c r="DA596" i="5"/>
  <c r="BU596" i="5"/>
  <c r="BJ728" i="5"/>
  <c r="CP728" i="5"/>
  <c r="CE67" i="5"/>
  <c r="AY67" i="5"/>
  <c r="CP931" i="5"/>
  <c r="BJ931" i="5"/>
  <c r="BJ672" i="5"/>
  <c r="CP672" i="5"/>
  <c r="CE949" i="5"/>
  <c r="AY949" i="5"/>
  <c r="AY125" i="5"/>
  <c r="CE125" i="5"/>
  <c r="BJ834" i="5"/>
  <c r="CP834" i="5"/>
  <c r="BJ615" i="5"/>
  <c r="CP615" i="5"/>
  <c r="CP929" i="5"/>
  <c r="BJ929" i="5"/>
  <c r="DA155" i="5"/>
  <c r="BU155" i="5"/>
  <c r="CE215" i="5"/>
  <c r="AY215" i="5"/>
  <c r="CP705" i="5"/>
  <c r="BJ705" i="5"/>
  <c r="DA614" i="5"/>
  <c r="BU614" i="5"/>
  <c r="CP43" i="5"/>
  <c r="BJ43" i="5"/>
  <c r="BJ218" i="5"/>
  <c r="CP218" i="5"/>
  <c r="CE494" i="5"/>
  <c r="AY494" i="5"/>
  <c r="AY147" i="5"/>
  <c r="CE147" i="5"/>
  <c r="AY163" i="5"/>
  <c r="CE163" i="5"/>
  <c r="BU1000" i="5"/>
  <c r="DA1000" i="5"/>
  <c r="AY720" i="5"/>
  <c r="CE720" i="5"/>
  <c r="BJ530" i="5"/>
  <c r="CP530" i="5"/>
  <c r="CP774" i="5"/>
  <c r="BJ774" i="5"/>
  <c r="BJ776" i="5"/>
  <c r="CP776" i="5"/>
  <c r="DA554" i="5"/>
  <c r="BU554" i="5"/>
  <c r="AY829" i="5"/>
  <c r="CE829" i="5"/>
  <c r="DA133" i="5"/>
  <c r="BU133" i="5"/>
  <c r="DA879" i="5"/>
  <c r="BU879" i="5"/>
  <c r="CE417" i="5"/>
  <c r="AY417" i="5"/>
  <c r="BJ424" i="5"/>
  <c r="CP424" i="5"/>
  <c r="DA191" i="5"/>
  <c r="BU191" i="5"/>
  <c r="CP139" i="5"/>
  <c r="BJ139" i="5"/>
  <c r="BJ369" i="5"/>
  <c r="CP369" i="5"/>
  <c r="BU453" i="5"/>
  <c r="DA453" i="5"/>
  <c r="BU83" i="5"/>
  <c r="DA83" i="5"/>
  <c r="BJ367" i="5"/>
  <c r="CP367" i="5"/>
  <c r="DA927" i="5"/>
  <c r="BU927" i="5"/>
  <c r="DA452" i="5"/>
  <c r="BU452" i="5"/>
  <c r="BJ225" i="5"/>
  <c r="CP225" i="5"/>
  <c r="DA988" i="5"/>
  <c r="BU988" i="5"/>
  <c r="CP879" i="5"/>
  <c r="BJ879" i="5"/>
  <c r="CP715" i="5"/>
  <c r="BJ715" i="5"/>
  <c r="CE930" i="5"/>
  <c r="AY930" i="5"/>
  <c r="CP41" i="5"/>
  <c r="BJ41" i="5"/>
  <c r="BU911" i="5"/>
  <c r="DA911" i="5"/>
  <c r="CE534" i="5"/>
  <c r="AY534" i="5"/>
  <c r="DA799" i="5"/>
  <c r="BU799" i="5"/>
  <c r="AY962" i="5"/>
  <c r="CE962" i="5"/>
  <c r="CP554" i="5"/>
  <c r="BJ554" i="5"/>
  <c r="CP609" i="5"/>
  <c r="BJ609" i="5"/>
  <c r="DA869" i="5"/>
  <c r="BU869" i="5"/>
  <c r="BJ991" i="5"/>
  <c r="CP991" i="5"/>
  <c r="CP956" i="5"/>
  <c r="BJ956" i="5"/>
  <c r="CE735" i="5"/>
  <c r="AY735" i="5"/>
  <c r="BJ404" i="5"/>
  <c r="CP404" i="5"/>
  <c r="BU600" i="5"/>
  <c r="DA600" i="5"/>
  <c r="BU808" i="5"/>
  <c r="DA808" i="5"/>
  <c r="BJ533" i="5"/>
  <c r="CP533" i="5"/>
  <c r="CE570" i="5"/>
  <c r="AY570" i="5"/>
  <c r="BU457" i="5"/>
  <c r="DA457" i="5"/>
  <c r="AY475" i="5"/>
  <c r="CE475" i="5"/>
  <c r="DA584" i="5"/>
  <c r="BU584" i="5"/>
  <c r="BU671" i="5"/>
  <c r="DA671" i="5"/>
  <c r="AY942" i="5"/>
  <c r="CE942" i="5"/>
  <c r="BU995" i="5"/>
  <c r="DA995" i="5"/>
  <c r="CE61" i="5"/>
  <c r="AY61" i="5"/>
  <c r="AY543" i="5"/>
  <c r="CE543" i="5"/>
  <c r="BJ842" i="5"/>
  <c r="CP842" i="5"/>
  <c r="BU200" i="5"/>
  <c r="DA200" i="5"/>
  <c r="BU497" i="5"/>
  <c r="DA497" i="5"/>
  <c r="DA422" i="5"/>
  <c r="BU422" i="5"/>
  <c r="BU116" i="5"/>
  <c r="DA116" i="5"/>
  <c r="CE69" i="5"/>
  <c r="AY69" i="5"/>
  <c r="BU802" i="5"/>
  <c r="DA802" i="5"/>
  <c r="CP811" i="5"/>
  <c r="BJ811" i="5"/>
  <c r="CE693" i="5"/>
  <c r="AY693" i="5"/>
  <c r="BJ365" i="5"/>
  <c r="CP365" i="5"/>
  <c r="BJ354" i="5"/>
  <c r="CP354" i="5"/>
  <c r="BJ96" i="5"/>
  <c r="CP96" i="5"/>
  <c r="BJ531" i="5"/>
  <c r="CP531" i="5"/>
  <c r="BU46" i="5"/>
  <c r="DA46" i="5"/>
  <c r="DA643" i="5"/>
  <c r="BU643" i="5"/>
  <c r="DA179" i="5"/>
  <c r="BU179" i="5"/>
  <c r="CE730" i="5"/>
  <c r="AY730" i="5"/>
  <c r="BJ474" i="5"/>
  <c r="CP474" i="5"/>
  <c r="CP290" i="5"/>
  <c r="BJ290" i="5"/>
  <c r="CE747" i="5"/>
  <c r="AY747" i="5"/>
  <c r="DA235" i="5"/>
  <c r="BU235" i="5"/>
  <c r="BU26" i="5"/>
  <c r="DA26" i="5"/>
  <c r="BU639" i="5"/>
  <c r="DA639" i="5"/>
  <c r="CP566" i="5"/>
  <c r="BJ566" i="5"/>
  <c r="CP657" i="5"/>
  <c r="BJ657" i="5"/>
  <c r="CP761" i="5"/>
  <c r="BJ761" i="5"/>
  <c r="CP486" i="5"/>
  <c r="BJ486" i="5"/>
  <c r="BJ393" i="5"/>
  <c r="CP393" i="5"/>
  <c r="BU961" i="5"/>
  <c r="DA961" i="5"/>
  <c r="CE831" i="5"/>
  <c r="AY831" i="5"/>
  <c r="BJ268" i="5"/>
  <c r="CP268" i="5"/>
  <c r="DA726" i="5"/>
  <c r="BU726" i="5"/>
  <c r="CE839" i="5"/>
  <c r="AY839" i="5"/>
  <c r="CP434" i="5"/>
  <c r="BJ434" i="5"/>
  <c r="CP165" i="5"/>
  <c r="BJ165" i="5"/>
  <c r="DA883" i="5"/>
  <c r="BU883" i="5"/>
  <c r="BJ307" i="5"/>
  <c r="CP307" i="5"/>
  <c r="DA28" i="5"/>
  <c r="BU28" i="5"/>
  <c r="CE807" i="5"/>
  <c r="AY807" i="5"/>
  <c r="DA746" i="5"/>
  <c r="BU746" i="5"/>
  <c r="CE725" i="5"/>
  <c r="AY725" i="5"/>
  <c r="BJ926" i="5"/>
  <c r="CP926" i="5"/>
  <c r="DA203" i="5"/>
  <c r="BU203" i="5"/>
  <c r="BJ291" i="5"/>
  <c r="CP291" i="5"/>
  <c r="DA632" i="5"/>
  <c r="BU632" i="5"/>
  <c r="CP910" i="5"/>
  <c r="BJ910" i="5"/>
  <c r="CE57" i="5"/>
  <c r="AY57" i="5"/>
  <c r="BU931" i="5"/>
  <c r="DA931" i="5"/>
  <c r="CP237" i="5"/>
  <c r="BJ237" i="5"/>
  <c r="BJ206" i="5"/>
  <c r="CP206" i="5"/>
  <c r="CE486" i="5"/>
  <c r="AY486" i="5"/>
  <c r="CE577" i="5"/>
  <c r="AY577" i="5"/>
  <c r="AY48" i="5"/>
  <c r="CE48" i="5"/>
  <c r="DA450" i="5"/>
  <c r="BU450" i="5"/>
  <c r="BJ238" i="5"/>
  <c r="CP238" i="5"/>
  <c r="DA137" i="5"/>
  <c r="BU137" i="5"/>
  <c r="BJ838" i="5"/>
  <c r="CP838" i="5"/>
  <c r="DA306" i="5"/>
  <c r="BU306" i="5"/>
  <c r="DA727" i="5"/>
  <c r="BU727" i="5"/>
  <c r="DA60" i="5"/>
  <c r="BU60" i="5"/>
  <c r="CP35" i="5"/>
  <c r="BJ35" i="5"/>
  <c r="BU634" i="5"/>
  <c r="DA634" i="5"/>
  <c r="AY1012" i="5"/>
  <c r="CE1012" i="5"/>
  <c r="CP550" i="5"/>
  <c r="BJ550" i="5"/>
  <c r="CE302" i="5"/>
  <c r="AY302" i="5"/>
  <c r="CE361" i="5"/>
  <c r="AY361" i="5"/>
  <c r="CP173" i="5"/>
  <c r="BJ173" i="5"/>
  <c r="BJ867" i="5"/>
  <c r="CP867" i="5"/>
  <c r="BU918" i="5"/>
  <c r="DA918" i="5"/>
  <c r="DA49" i="5"/>
  <c r="BU49" i="5"/>
  <c r="CE169" i="5"/>
  <c r="AY169" i="5"/>
  <c r="CP602" i="5"/>
  <c r="BJ602" i="5"/>
  <c r="AY18" i="5"/>
  <c r="CE18" i="5"/>
  <c r="CE538" i="5"/>
  <c r="AY538" i="5"/>
  <c r="AY532" i="5"/>
  <c r="CE532" i="5"/>
  <c r="BJ807" i="5"/>
  <c r="CP807" i="5"/>
  <c r="BU101" i="5"/>
  <c r="DA101" i="5"/>
  <c r="CE721" i="5"/>
  <c r="AY721" i="5"/>
  <c r="DA282" i="5"/>
  <c r="BU282" i="5"/>
  <c r="AY47" i="5"/>
  <c r="CE47" i="5"/>
  <c r="AY294" i="5"/>
  <c r="CE294" i="5"/>
  <c r="BU902" i="5"/>
  <c r="DA902" i="5"/>
  <c r="BJ425" i="5"/>
  <c r="CP425" i="5"/>
  <c r="CP897" i="5"/>
  <c r="BJ897" i="5"/>
  <c r="BJ684" i="5"/>
  <c r="CP684" i="5"/>
  <c r="BU54" i="5"/>
  <c r="DA54" i="5"/>
  <c r="AY42" i="5"/>
  <c r="CE42" i="5"/>
  <c r="DA161" i="5"/>
  <c r="BU161" i="5"/>
  <c r="CE571" i="5"/>
  <c r="AY571" i="5"/>
  <c r="DA982" i="5"/>
  <c r="BU982" i="5"/>
  <c r="CP620" i="5"/>
  <c r="BJ620" i="5"/>
  <c r="CE977" i="5"/>
  <c r="AY977" i="5"/>
  <c r="DA945" i="5"/>
  <c r="BU945" i="5"/>
  <c r="CP649" i="5"/>
  <c r="BJ649" i="5"/>
  <c r="CE943" i="5"/>
  <c r="AY943" i="5"/>
  <c r="CE763" i="5"/>
  <c r="AY763" i="5"/>
  <c r="AY175" i="5"/>
  <c r="CE175" i="5"/>
  <c r="CP699" i="5"/>
  <c r="BJ699" i="5"/>
  <c r="BJ195" i="5"/>
  <c r="CP195" i="5"/>
  <c r="BU500" i="5"/>
  <c r="DA500" i="5"/>
  <c r="DA701" i="5"/>
  <c r="BU701" i="5"/>
  <c r="CE536" i="5"/>
  <c r="AY536" i="5"/>
  <c r="CP312" i="5"/>
  <c r="BJ312" i="5"/>
  <c r="BJ394" i="5"/>
  <c r="CP394" i="5"/>
  <c r="BJ364" i="5"/>
  <c r="CP364" i="5"/>
  <c r="DA143" i="5"/>
  <c r="BU143" i="5"/>
  <c r="BJ316" i="5"/>
  <c r="CP316" i="5"/>
  <c r="CE862" i="5"/>
  <c r="AY862" i="5"/>
  <c r="BJ692" i="5"/>
  <c r="CP692" i="5"/>
  <c r="BJ174" i="5"/>
  <c r="CP174" i="5"/>
  <c r="CP454" i="5"/>
  <c r="BJ454" i="5"/>
  <c r="BU586" i="5"/>
  <c r="DA586" i="5"/>
  <c r="CE470" i="5"/>
  <c r="AY470" i="5"/>
  <c r="BJ471" i="5"/>
  <c r="CP471" i="5"/>
  <c r="DA185" i="5"/>
  <c r="BU185" i="5"/>
  <c r="AY872" i="5"/>
  <c r="CE872" i="5"/>
  <c r="DA368" i="5"/>
  <c r="BU368" i="5"/>
  <c r="CP324" i="5"/>
  <c r="BJ324" i="5"/>
  <c r="AY159" i="5"/>
  <c r="CE159" i="5"/>
  <c r="AY790" i="5"/>
  <c r="CE790" i="5"/>
  <c r="AY728" i="5"/>
  <c r="CE728" i="5"/>
  <c r="BU471" i="5"/>
  <c r="DA471" i="5"/>
  <c r="DA407" i="5"/>
  <c r="BU407" i="5"/>
  <c r="BJ558" i="5"/>
  <c r="CP558" i="5"/>
  <c r="DA556" i="5"/>
  <c r="BU556" i="5"/>
  <c r="BJ924" i="5"/>
  <c r="CP924" i="5"/>
  <c r="DA403" i="5"/>
  <c r="BU403" i="5"/>
  <c r="AY416" i="5"/>
  <c r="CE416" i="5"/>
  <c r="CE226" i="5"/>
  <c r="AY226" i="5"/>
  <c r="BJ830" i="5"/>
  <c r="CP830" i="5"/>
  <c r="BU898" i="5"/>
  <c r="DA898" i="5"/>
  <c r="AY702" i="5"/>
  <c r="CE702" i="5"/>
  <c r="AY295" i="5"/>
  <c r="CE295" i="5"/>
  <c r="AY875" i="5"/>
  <c r="CE875" i="5"/>
  <c r="DA319" i="5"/>
  <c r="BU319" i="5"/>
  <c r="AY287" i="5"/>
  <c r="CE287" i="5"/>
  <c r="DA238" i="5"/>
  <c r="BU238" i="5"/>
  <c r="CE563" i="5"/>
  <c r="AY563" i="5"/>
  <c r="BU507" i="5"/>
  <c r="DA507" i="5"/>
  <c r="DA316" i="5"/>
  <c r="BU316" i="5"/>
  <c r="BU528" i="5"/>
  <c r="DA528" i="5"/>
  <c r="BU759" i="5"/>
  <c r="DA759" i="5"/>
  <c r="BU466" i="5"/>
  <c r="DA466" i="5"/>
  <c r="DA244" i="5"/>
  <c r="BU244" i="5"/>
  <c r="DA928" i="5"/>
  <c r="BU928" i="5"/>
  <c r="BJ796" i="5"/>
  <c r="CP796" i="5"/>
  <c r="DA43" i="5"/>
  <c r="BU43" i="5"/>
  <c r="BU353" i="5"/>
  <c r="DA353" i="5"/>
  <c r="BJ656" i="5"/>
  <c r="CP656" i="5"/>
  <c r="AY742" i="5"/>
  <c r="CE742" i="5"/>
  <c r="DA611" i="5"/>
  <c r="BU611" i="5"/>
  <c r="CP582" i="5"/>
  <c r="BJ582" i="5"/>
  <c r="CP250" i="5"/>
  <c r="BJ250" i="5"/>
  <c r="DA693" i="5"/>
  <c r="BU693" i="5"/>
  <c r="BU913" i="5"/>
  <c r="DA913" i="5"/>
  <c r="CP265" i="5"/>
  <c r="BJ265" i="5"/>
  <c r="CE83" i="5"/>
  <c r="AY83" i="5"/>
  <c r="BU583" i="5"/>
  <c r="DA583" i="5"/>
  <c r="CP843" i="5"/>
  <c r="BJ843" i="5"/>
  <c r="DA652" i="5"/>
  <c r="BU652" i="5"/>
  <c r="AY765" i="5"/>
  <c r="CE765" i="5"/>
  <c r="BJ116" i="5"/>
  <c r="CP116" i="5"/>
  <c r="BU273" i="5"/>
  <c r="DA273" i="5"/>
  <c r="AY392" i="5"/>
  <c r="CE392" i="5"/>
  <c r="CE488" i="5"/>
  <c r="AY488" i="5"/>
  <c r="BU495" i="5"/>
  <c r="DA495" i="5"/>
  <c r="DA975" i="5"/>
  <c r="BU975" i="5"/>
  <c r="CE37" i="5"/>
  <c r="AY37" i="5"/>
  <c r="AY939" i="5"/>
  <c r="CE939" i="5"/>
  <c r="BJ987" i="5"/>
  <c r="CP987" i="5"/>
  <c r="CE572" i="5"/>
  <c r="AY572" i="5"/>
  <c r="CP732" i="5"/>
  <c r="BJ732" i="5"/>
  <c r="BJ658" i="5"/>
  <c r="CP658" i="5"/>
  <c r="CP161" i="5"/>
  <c r="BJ161" i="5"/>
  <c r="I27" i="3"/>
  <c r="H31" i="3"/>
  <c r="H29" i="3"/>
  <c r="AY929" i="5"/>
  <c r="CE929" i="5"/>
  <c r="BJ890" i="5"/>
  <c r="CP890" i="5"/>
  <c r="DA45" i="5"/>
  <c r="BU45" i="5"/>
  <c r="BJ279" i="5"/>
  <c r="CP279" i="5"/>
  <c r="BU516" i="5"/>
  <c r="DA516" i="5"/>
  <c r="AY741" i="5"/>
  <c r="CE741" i="5"/>
  <c r="DA160" i="5"/>
  <c r="BU160" i="5"/>
  <c r="BJ694" i="5"/>
  <c r="CP694" i="5"/>
  <c r="AY402" i="5"/>
  <c r="CE402" i="5"/>
  <c r="BJ652" i="5"/>
  <c r="CP652" i="5"/>
  <c r="BJ334" i="5"/>
  <c r="CP334" i="5"/>
  <c r="AY660" i="5"/>
  <c r="CE660" i="5"/>
  <c r="CP443" i="5"/>
  <c r="BJ443" i="5"/>
  <c r="AY292" i="5"/>
  <c r="CE292" i="5"/>
  <c r="BJ708" i="5"/>
  <c r="CP708" i="5"/>
  <c r="DA411" i="5"/>
  <c r="BU411" i="5"/>
  <c r="BJ789" i="5"/>
  <c r="CP789" i="5"/>
  <c r="BU806" i="5"/>
  <c r="DA806" i="5"/>
  <c r="BU668" i="5"/>
  <c r="DA668" i="5"/>
  <c r="DA410" i="5"/>
  <c r="BU410" i="5"/>
  <c r="CE919" i="5"/>
  <c r="AY919" i="5"/>
  <c r="BJ654" i="5"/>
  <c r="CP654" i="5"/>
  <c r="DA817" i="5"/>
  <c r="BU817" i="5"/>
  <c r="AY38" i="5"/>
  <c r="CE38" i="5"/>
  <c r="DA785" i="5"/>
  <c r="BU785" i="5"/>
  <c r="CP187" i="5"/>
  <c r="BJ187" i="5"/>
  <c r="DA580" i="5"/>
  <c r="BU580" i="5"/>
  <c r="BJ942" i="5"/>
  <c r="CP942" i="5"/>
  <c r="DA456" i="5"/>
  <c r="BU456" i="5"/>
  <c r="CE355" i="5"/>
  <c r="AY355" i="5"/>
  <c r="DA795" i="5"/>
  <c r="BU795" i="5"/>
  <c r="BJ410" i="5"/>
  <c r="CP410" i="5"/>
  <c r="CP36" i="5"/>
  <c r="BJ36" i="5"/>
  <c r="CE177" i="5"/>
  <c r="AY177" i="5"/>
  <c r="CE557" i="5"/>
  <c r="AY557" i="5"/>
  <c r="DA965" i="5"/>
  <c r="BU965" i="5"/>
  <c r="AY249" i="5"/>
  <c r="CE249" i="5"/>
  <c r="AY430" i="5"/>
  <c r="CE430" i="5"/>
  <c r="BJ368" i="5"/>
  <c r="CP368" i="5"/>
  <c r="BJ874" i="5"/>
  <c r="CP874" i="5"/>
  <c r="AY317" i="5"/>
  <c r="CE317" i="5"/>
  <c r="BU942" i="5"/>
  <c r="DA942" i="5"/>
  <c r="DA124" i="5"/>
  <c r="BU124" i="5"/>
  <c r="AY162" i="5"/>
  <c r="CE162" i="5"/>
  <c r="AY318" i="5"/>
  <c r="CE318" i="5"/>
  <c r="BU950" i="5"/>
  <c r="DA950" i="5"/>
  <c r="AY980" i="5"/>
  <c r="CE980" i="5"/>
  <c r="DA332" i="5"/>
  <c r="BU332" i="5"/>
  <c r="CE588" i="5"/>
  <c r="AY588" i="5"/>
  <c r="DA51" i="5"/>
  <c r="BU51" i="5"/>
  <c r="AY971" i="5"/>
  <c r="CE971" i="5"/>
  <c r="BU858" i="5"/>
  <c r="DA858" i="5"/>
  <c r="BJ836" i="5"/>
  <c r="CP836" i="5"/>
  <c r="CE852" i="5"/>
  <c r="AY852" i="5"/>
  <c r="CP647" i="5"/>
  <c r="BJ647" i="5"/>
  <c r="DA1005" i="5"/>
  <c r="BU1005" i="5"/>
  <c r="CE358" i="5"/>
  <c r="AY358" i="5"/>
  <c r="CE926" i="5"/>
  <c r="AY926" i="5"/>
  <c r="DA331" i="5"/>
  <c r="BU331" i="5"/>
  <c r="BJ745" i="5"/>
  <c r="CP745" i="5"/>
  <c r="AY610" i="5"/>
  <c r="CE610" i="5"/>
  <c r="CE568" i="5"/>
  <c r="AY568" i="5"/>
  <c r="BJ966" i="5"/>
  <c r="CP966" i="5"/>
  <c r="BJ704" i="5"/>
  <c r="CP704" i="5"/>
  <c r="BU85" i="5"/>
  <c r="DA85" i="5"/>
  <c r="DA272" i="5"/>
  <c r="BU272" i="5"/>
  <c r="CE351" i="5"/>
  <c r="AY351" i="5"/>
  <c r="CP101" i="5"/>
  <c r="BJ101" i="5"/>
  <c r="BJ544" i="5"/>
  <c r="CP544" i="5"/>
  <c r="CP797" i="5"/>
  <c r="BJ797" i="5"/>
  <c r="CE288" i="5"/>
  <c r="AY288" i="5"/>
  <c r="BJ624" i="5"/>
  <c r="CP624" i="5"/>
  <c r="CP927" i="5"/>
  <c r="BJ927" i="5"/>
  <c r="BU134" i="5"/>
  <c r="DA134" i="5"/>
  <c r="AY865" i="5"/>
  <c r="CE865" i="5"/>
  <c r="BJ911" i="5"/>
  <c r="CP911" i="5"/>
  <c r="BU275" i="5"/>
  <c r="DA275" i="5"/>
  <c r="CP538" i="5"/>
  <c r="BJ538" i="5"/>
  <c r="AY743" i="5"/>
  <c r="CE743" i="5"/>
  <c r="BU527" i="5"/>
  <c r="DA527" i="5"/>
  <c r="DA172" i="5"/>
  <c r="BU172" i="5"/>
  <c r="AY332" i="5"/>
  <c r="CE332" i="5"/>
  <c r="BJ621" i="5"/>
  <c r="CP621" i="5"/>
  <c r="BU862" i="5"/>
  <c r="DA862" i="5"/>
  <c r="AY583" i="5"/>
  <c r="CE583" i="5"/>
  <c r="CE998" i="5"/>
  <c r="AY998" i="5"/>
  <c r="BU512" i="5"/>
  <c r="DA512" i="5"/>
  <c r="DA533" i="5"/>
  <c r="BU533" i="5"/>
  <c r="CP518" i="5"/>
  <c r="BJ518" i="5"/>
  <c r="AY218" i="5"/>
  <c r="CE218" i="5"/>
  <c r="BU523" i="5"/>
  <c r="DA523" i="5"/>
  <c r="DA77" i="5"/>
  <c r="BU77" i="5"/>
  <c r="CE529" i="5"/>
  <c r="AY529" i="5"/>
  <c r="DA870" i="5"/>
  <c r="BU870" i="5"/>
  <c r="CP534" i="5"/>
  <c r="BJ534" i="5"/>
  <c r="BU462" i="5"/>
  <c r="DA462" i="5"/>
  <c r="CE513" i="5"/>
  <c r="AY513" i="5"/>
  <c r="DA451" i="5"/>
  <c r="BU451" i="5"/>
  <c r="CE461" i="5"/>
  <c r="AY461" i="5"/>
  <c r="CP742" i="5"/>
  <c r="BJ742" i="5"/>
  <c r="BJ351" i="5"/>
  <c r="CP351" i="5"/>
  <c r="AY599" i="5"/>
  <c r="CE599" i="5"/>
  <c r="BU562" i="5"/>
  <c r="DA562" i="5"/>
  <c r="AY718" i="5"/>
  <c r="CE718" i="5"/>
  <c r="AY937" i="5"/>
  <c r="CE937" i="5"/>
  <c r="CE595" i="5"/>
  <c r="AY595" i="5"/>
  <c r="DA376" i="5"/>
  <c r="BU376" i="5"/>
  <c r="CE756" i="5"/>
  <c r="AY756" i="5"/>
  <c r="CE732" i="5"/>
  <c r="AY732" i="5"/>
  <c r="BJ770" i="5"/>
  <c r="CP770" i="5"/>
  <c r="DA314" i="5"/>
  <c r="BU314" i="5"/>
  <c r="BJ591" i="5"/>
  <c r="CP591" i="5"/>
  <c r="CP243" i="5"/>
  <c r="BJ243" i="5"/>
  <c r="CE544" i="5"/>
  <c r="AY544" i="5"/>
  <c r="BJ216" i="5"/>
  <c r="CP216" i="5"/>
  <c r="DA947" i="5"/>
  <c r="BU947" i="5"/>
  <c r="CE585" i="5"/>
  <c r="AY585" i="5"/>
  <c r="AY386" i="5"/>
  <c r="CE386" i="5"/>
  <c r="AY573" i="5"/>
  <c r="CE573" i="5"/>
  <c r="AY195" i="5"/>
  <c r="CE195" i="5"/>
  <c r="DA960" i="5"/>
  <c r="BU960" i="5"/>
  <c r="BJ783" i="5"/>
  <c r="CP783" i="5"/>
  <c r="CE992" i="5"/>
  <c r="AY992" i="5"/>
  <c r="BJ668" i="5"/>
  <c r="CP668" i="5"/>
  <c r="BJ479" i="5"/>
  <c r="CP479" i="5"/>
  <c r="AY174" i="5"/>
  <c r="CE174" i="5"/>
  <c r="AY740" i="5"/>
  <c r="CE740" i="5"/>
  <c r="BJ753" i="5"/>
  <c r="CP753" i="5"/>
  <c r="BU257" i="5"/>
  <c r="DA257" i="5"/>
  <c r="BJ923" i="5"/>
  <c r="CP923" i="5"/>
  <c r="DA323" i="5"/>
  <c r="BU323" i="5"/>
  <c r="BU166" i="5"/>
  <c r="DA166" i="5"/>
  <c r="CE628" i="5"/>
  <c r="AY628" i="5"/>
  <c r="AY186" i="5"/>
  <c r="CE186" i="5"/>
  <c r="DA260" i="5"/>
  <c r="BU260" i="5"/>
  <c r="BJ638" i="5"/>
  <c r="CP638" i="5"/>
  <c r="BJ419" i="5"/>
  <c r="CP419" i="5"/>
  <c r="BU888" i="5"/>
  <c r="DA888" i="5"/>
  <c r="BJ629" i="5"/>
  <c r="CP629" i="5"/>
  <c r="DA325" i="5"/>
  <c r="BU325" i="5"/>
  <c r="CE409" i="5"/>
  <c r="AY409" i="5"/>
  <c r="DA383" i="5"/>
  <c r="BU383" i="5"/>
  <c r="BJ772" i="5"/>
  <c r="CP772" i="5"/>
  <c r="DA37" i="5"/>
  <c r="BU37" i="5"/>
  <c r="CE580" i="5"/>
  <c r="AY580" i="5"/>
  <c r="BU1012" i="5"/>
  <c r="DA1012" i="5"/>
  <c r="CP526" i="5"/>
  <c r="BJ526" i="5"/>
  <c r="BU307" i="5"/>
  <c r="DA307" i="5"/>
  <c r="AY874" i="5"/>
  <c r="CE874" i="5"/>
  <c r="DA374" i="5"/>
  <c r="BU374" i="5"/>
  <c r="AY541" i="5"/>
  <c r="CE541" i="5"/>
  <c r="CE601" i="5"/>
  <c r="AY601" i="5"/>
  <c r="BU818" i="5"/>
  <c r="DA818" i="5"/>
  <c r="BJ164" i="5"/>
  <c r="CP164" i="5"/>
  <c r="AY662" i="5"/>
  <c r="CE662" i="5"/>
  <c r="DA105" i="5"/>
  <c r="BU105" i="5"/>
  <c r="BU959" i="5"/>
  <c r="DA959" i="5"/>
  <c r="BJ333" i="5"/>
  <c r="CP333" i="5"/>
  <c r="AY219" i="5"/>
  <c r="CE219" i="5"/>
  <c r="BJ445" i="5"/>
  <c r="CP445" i="5"/>
  <c r="CE432" i="5"/>
  <c r="AY432" i="5"/>
  <c r="CE666" i="5"/>
  <c r="AY666" i="5"/>
  <c r="CP560" i="5"/>
  <c r="BJ560" i="5"/>
  <c r="BJ741" i="5"/>
  <c r="CP741" i="5"/>
  <c r="CE466" i="5"/>
  <c r="AY466" i="5"/>
  <c r="BU499" i="5"/>
  <c r="DA499" i="5"/>
  <c r="AY348" i="5"/>
  <c r="CE348" i="5"/>
  <c r="BJ848" i="5"/>
  <c r="CP848" i="5"/>
  <c r="BU769" i="5"/>
  <c r="DA769" i="5"/>
  <c r="BJ962" i="5"/>
  <c r="CP962" i="5"/>
  <c r="BU513" i="5"/>
  <c r="DA513" i="5"/>
  <c r="BU190" i="5"/>
  <c r="DA190" i="5"/>
  <c r="CP953" i="5"/>
  <c r="BJ953" i="5"/>
  <c r="DA234" i="5"/>
  <c r="BU234" i="5"/>
  <c r="BU786" i="5"/>
  <c r="DA786" i="5"/>
  <c r="BU530" i="5"/>
  <c r="DA530" i="5"/>
  <c r="AY686" i="5"/>
  <c r="CE686" i="5"/>
  <c r="CE796" i="5"/>
  <c r="AY796" i="5"/>
  <c r="AY233" i="5"/>
  <c r="CE233" i="5"/>
  <c r="CP791" i="5"/>
  <c r="BJ791" i="5"/>
  <c r="CE549" i="5"/>
  <c r="AY549" i="5"/>
  <c r="AY200" i="5"/>
  <c r="CE200" i="5"/>
  <c r="AY880" i="5"/>
  <c r="CE880" i="5"/>
  <c r="BU546" i="5"/>
  <c r="DA546" i="5"/>
  <c r="BU934" i="5"/>
  <c r="DA934" i="5"/>
  <c r="DA852" i="5"/>
  <c r="BU852" i="5"/>
  <c r="AY197" i="5"/>
  <c r="CE197" i="5"/>
  <c r="AY375" i="5"/>
  <c r="CE375" i="5"/>
  <c r="BJ808" i="5"/>
  <c r="CP808" i="5"/>
  <c r="BU291" i="5"/>
  <c r="DA291" i="5"/>
  <c r="BJ886" i="5"/>
  <c r="CP886" i="5"/>
  <c r="BJ505" i="5"/>
  <c r="CP505" i="5"/>
  <c r="DA868" i="5"/>
  <c r="BU868" i="5"/>
  <c r="BJ822" i="5"/>
  <c r="CP822" i="5"/>
  <c r="AY501" i="5"/>
  <c r="CE501" i="5"/>
  <c r="AY74" i="5"/>
  <c r="CE74" i="5"/>
  <c r="BJ681" i="5"/>
  <c r="CP681" i="5"/>
  <c r="DA18" i="5"/>
  <c r="BU18" i="5"/>
  <c r="DA15" i="5"/>
  <c r="BU15" i="5"/>
  <c r="BU321" i="5"/>
  <c r="DA321" i="5"/>
  <c r="BU128" i="5"/>
  <c r="DA128" i="5"/>
  <c r="CP171" i="5"/>
  <c r="BJ171" i="5"/>
  <c r="AY637" i="5"/>
  <c r="CE637" i="5"/>
  <c r="BU631" i="5"/>
  <c r="DA631" i="5"/>
  <c r="DA531" i="5"/>
  <c r="BU531" i="5"/>
  <c r="CP992" i="5"/>
  <c r="BJ992" i="5"/>
  <c r="CE767" i="5"/>
  <c r="AY767" i="5"/>
  <c r="BU791" i="5"/>
  <c r="DA791" i="5"/>
  <c r="BU97" i="5"/>
  <c r="DA97" i="5"/>
  <c r="AY268" i="5"/>
  <c r="CE268" i="5"/>
  <c r="DA653" i="5"/>
  <c r="BU653" i="5"/>
  <c r="BJ912" i="5"/>
  <c r="CP912" i="5"/>
  <c r="BU91" i="5"/>
  <c r="DA91" i="5"/>
  <c r="CE773" i="5"/>
  <c r="AY773" i="5"/>
  <c r="CP697" i="5"/>
  <c r="BJ697" i="5"/>
  <c r="AY609" i="5"/>
  <c r="CE609" i="5"/>
  <c r="AY553" i="5"/>
  <c r="CE553" i="5"/>
  <c r="CP899" i="5"/>
  <c r="BJ899" i="5"/>
  <c r="CP947" i="5"/>
  <c r="BJ947" i="5"/>
  <c r="CP462" i="5"/>
  <c r="BJ462" i="5"/>
  <c r="BJ396" i="5"/>
  <c r="CP396" i="5"/>
  <c r="CE179" i="5"/>
  <c r="AY179" i="5"/>
  <c r="AY17" i="5"/>
  <c r="CE17" i="5"/>
  <c r="BJ274" i="5"/>
  <c r="CP274" i="5"/>
  <c r="AY306" i="5"/>
  <c r="CE306" i="5"/>
  <c r="DA893" i="5"/>
  <c r="BU893" i="5"/>
  <c r="AY873" i="5"/>
  <c r="CE873" i="5"/>
  <c r="BJ371" i="5"/>
  <c r="CP371" i="5"/>
  <c r="BU994" i="5"/>
  <c r="DA994" i="5"/>
  <c r="BJ416" i="5"/>
  <c r="CP416" i="5"/>
  <c r="AY64" i="5"/>
  <c r="CE64" i="5"/>
  <c r="CP88" i="5"/>
  <c r="BJ88" i="5"/>
  <c r="CE952" i="5"/>
  <c r="AY952" i="5"/>
  <c r="CE950" i="5"/>
  <c r="AY950" i="5"/>
  <c r="CE349" i="5"/>
  <c r="AY349" i="5"/>
  <c r="BK108" i="5"/>
  <c r="CQ108" i="5"/>
  <c r="AY299" i="5"/>
  <c r="CE299" i="5"/>
  <c r="AY431" i="5"/>
  <c r="CE431" i="5"/>
  <c r="BJ353" i="5"/>
  <c r="CP353" i="5"/>
  <c r="BU589" i="5"/>
  <c r="DA589" i="5"/>
  <c r="BU782" i="5"/>
  <c r="DA782" i="5"/>
  <c r="BU329" i="5"/>
  <c r="DA329" i="5"/>
  <c r="I45" i="3" l="1"/>
  <c r="H47" i="3"/>
  <c r="H49" i="3"/>
  <c r="G50" i="3"/>
  <c r="G52" i="3" s="1"/>
  <c r="E16" i="3"/>
  <c r="CQ554" i="5"/>
  <c r="BK554" i="5"/>
  <c r="AZ930" i="5"/>
  <c r="CF930" i="5"/>
  <c r="BV927" i="5"/>
  <c r="DB927" i="5"/>
  <c r="DB191" i="5"/>
  <c r="BV191" i="5"/>
  <c r="BV554" i="5"/>
  <c r="DB554" i="5"/>
  <c r="AZ720" i="5"/>
  <c r="CF720" i="5"/>
  <c r="BK615" i="5"/>
  <c r="CQ615" i="5"/>
  <c r="CF589" i="5"/>
  <c r="AZ589" i="5"/>
  <c r="BV593" i="5"/>
  <c r="DB593" i="5"/>
  <c r="CF372" i="5"/>
  <c r="AZ372" i="5"/>
  <c r="BK595" i="5"/>
  <c r="CQ595" i="5"/>
  <c r="BK832" i="5"/>
  <c r="CQ832" i="5"/>
  <c r="CF882" i="5"/>
  <c r="AZ882" i="5"/>
  <c r="DB951" i="5"/>
  <c r="BV951" i="5"/>
  <c r="CQ640" i="5"/>
  <c r="BK640" i="5"/>
  <c r="BV178" i="5"/>
  <c r="DB178" i="5"/>
  <c r="CF303" i="5"/>
  <c r="AZ303" i="5"/>
  <c r="AZ678" i="5"/>
  <c r="CF678" i="5"/>
  <c r="BK154" i="5"/>
  <c r="CQ154" i="5"/>
  <c r="BV836" i="5"/>
  <c r="DB836" i="5"/>
  <c r="BV894" i="5"/>
  <c r="DB894" i="5"/>
  <c r="BV996" i="5"/>
  <c r="DB996" i="5"/>
  <c r="BV657" i="5"/>
  <c r="DB657" i="5"/>
  <c r="BK543" i="5"/>
  <c r="CQ543" i="5"/>
  <c r="CF388" i="5"/>
  <c r="AZ388" i="5"/>
  <c r="BK83" i="5"/>
  <c r="CQ83" i="5"/>
  <c r="BK435" i="5"/>
  <c r="CQ435" i="5"/>
  <c r="AZ722" i="5"/>
  <c r="CF722" i="5"/>
  <c r="AZ40" i="5"/>
  <c r="CF40" i="5"/>
  <c r="DB326" i="5"/>
  <c r="BV326" i="5"/>
  <c r="BV810" i="5"/>
  <c r="DB810" i="5"/>
  <c r="AZ123" i="5"/>
  <c r="CF123" i="5"/>
  <c r="BV276" i="5"/>
  <c r="DB276" i="5"/>
  <c r="BV129" i="5"/>
  <c r="DB129" i="5"/>
  <c r="CQ695" i="5"/>
  <c r="BK695" i="5"/>
  <c r="CQ901" i="5"/>
  <c r="BK901" i="5"/>
  <c r="DB689" i="5"/>
  <c r="BV689" i="5"/>
  <c r="BK258" i="5"/>
  <c r="CQ258" i="5"/>
  <c r="BK15" i="5"/>
  <c r="CQ15" i="5"/>
  <c r="DB801" i="5"/>
  <c r="BV801" i="5"/>
  <c r="CF327" i="5"/>
  <c r="AZ327" i="5"/>
  <c r="BK20" i="5"/>
  <c r="CQ20" i="5"/>
  <c r="BV635" i="5"/>
  <c r="DB635" i="5"/>
  <c r="CF707" i="5"/>
  <c r="AZ707" i="5"/>
  <c r="BV228" i="5"/>
  <c r="DB228" i="5"/>
  <c r="AZ925" i="5"/>
  <c r="CF925" i="5"/>
  <c r="CQ588" i="5"/>
  <c r="BK588" i="5"/>
  <c r="CF695" i="5"/>
  <c r="AZ695" i="5"/>
  <c r="AZ107" i="5"/>
  <c r="CF107" i="5"/>
  <c r="CQ711" i="5"/>
  <c r="BK711" i="5"/>
  <c r="CQ756" i="5"/>
  <c r="BK756" i="5"/>
  <c r="CF822" i="5"/>
  <c r="AZ822" i="5"/>
  <c r="BV741" i="5"/>
  <c r="DB741" i="5"/>
  <c r="BK382" i="5"/>
  <c r="CQ382" i="5"/>
  <c r="BK613" i="5"/>
  <c r="CQ613" i="5"/>
  <c r="DB479" i="5"/>
  <c r="BV479" i="5"/>
  <c r="BV794" i="5"/>
  <c r="DB794" i="5"/>
  <c r="AZ142" i="5"/>
  <c r="CF142" i="5"/>
  <c r="CF412" i="5"/>
  <c r="AZ412" i="5"/>
  <c r="CF400" i="5"/>
  <c r="AZ400" i="5"/>
  <c r="BV716" i="5"/>
  <c r="DB716" i="5"/>
  <c r="CF138" i="5"/>
  <c r="AZ138" i="5"/>
  <c r="CQ1000" i="5"/>
  <c r="BK1000" i="5"/>
  <c r="AZ845" i="5"/>
  <c r="CF845" i="5"/>
  <c r="CF887" i="5"/>
  <c r="AZ887" i="5"/>
  <c r="AZ202" i="5"/>
  <c r="CF202" i="5"/>
  <c r="DB998" i="5"/>
  <c r="BV998" i="5"/>
  <c r="BK148" i="5"/>
  <c r="CQ148" i="5"/>
  <c r="CQ766" i="5"/>
  <c r="BK766" i="5"/>
  <c r="AZ25" i="5"/>
  <c r="CF25" i="5"/>
  <c r="CQ331" i="5"/>
  <c r="BK331" i="5"/>
  <c r="AZ515" i="5"/>
  <c r="CF515" i="5"/>
  <c r="BV356" i="5"/>
  <c r="DB356" i="5"/>
  <c r="CF892" i="5"/>
  <c r="AZ892" i="5"/>
  <c r="BK826" i="5"/>
  <c r="CQ826" i="5"/>
  <c r="CF859" i="5"/>
  <c r="AZ859" i="5"/>
  <c r="AZ188" i="5"/>
  <c r="CF188" i="5"/>
  <c r="CF753" i="5"/>
  <c r="AZ753" i="5"/>
  <c r="BV813" i="5"/>
  <c r="DB813" i="5"/>
  <c r="AZ78" i="5"/>
  <c r="CF78" i="5"/>
  <c r="CF894" i="5"/>
  <c r="AZ894" i="5"/>
  <c r="CF96" i="5"/>
  <c r="AZ96" i="5"/>
  <c r="BK241" i="5"/>
  <c r="CQ241" i="5"/>
  <c r="BV532" i="5"/>
  <c r="DB532" i="5"/>
  <c r="CF514" i="5"/>
  <c r="AZ514" i="5"/>
  <c r="CQ53" i="5"/>
  <c r="BK53" i="5"/>
  <c r="DB62" i="5"/>
  <c r="BV62" i="5"/>
  <c r="CQ736" i="5"/>
  <c r="BK736" i="5"/>
  <c r="CQ125" i="5"/>
  <c r="BK125" i="5"/>
  <c r="AZ1005" i="5"/>
  <c r="CF1005" i="5"/>
  <c r="DB254" i="5"/>
  <c r="BV254" i="5"/>
  <c r="CF99" i="5"/>
  <c r="AZ99" i="5"/>
  <c r="CF183" i="5"/>
  <c r="AZ183" i="5"/>
  <c r="CQ107" i="5"/>
  <c r="BK107" i="5"/>
  <c r="AZ509" i="5"/>
  <c r="CF509" i="5"/>
  <c r="DB721" i="5"/>
  <c r="BV721" i="5"/>
  <c r="CQ147" i="5"/>
  <c r="BK147" i="5"/>
  <c r="AZ77" i="5"/>
  <c r="CF77" i="5"/>
  <c r="DB543" i="5"/>
  <c r="BV543" i="5"/>
  <c r="BV616" i="5"/>
  <c r="DB616" i="5"/>
  <c r="BK77" i="5"/>
  <c r="CQ77" i="5"/>
  <c r="CF84" i="5"/>
  <c r="AZ84" i="5"/>
  <c r="BK1009" i="5"/>
  <c r="CQ1009" i="5"/>
  <c r="AZ350" i="5"/>
  <c r="CF350" i="5"/>
  <c r="CF167" i="5"/>
  <c r="AZ167" i="5"/>
  <c r="BK18" i="5"/>
  <c r="CQ18" i="5"/>
  <c r="CF825" i="5"/>
  <c r="AZ825" i="5"/>
  <c r="BV656" i="5"/>
  <c r="DB656" i="5"/>
  <c r="BV778" i="5"/>
  <c r="DB778" i="5"/>
  <c r="CQ111" i="5"/>
  <c r="BK111" i="5"/>
  <c r="BK152" i="5"/>
  <c r="CQ152" i="5"/>
  <c r="BK249" i="5"/>
  <c r="CQ249" i="5"/>
  <c r="BV848" i="5"/>
  <c r="DB848" i="5"/>
  <c r="DB895" i="5"/>
  <c r="BV895" i="5"/>
  <c r="CF996" i="5"/>
  <c r="AZ996" i="5"/>
  <c r="BK473" i="5"/>
  <c r="CQ473" i="5"/>
  <c r="BV180" i="5"/>
  <c r="DB180" i="5"/>
  <c r="AZ552" i="5"/>
  <c r="CF552" i="5"/>
  <c r="AZ555" i="5"/>
  <c r="CF555" i="5"/>
  <c r="CQ326" i="5"/>
  <c r="BK326" i="5"/>
  <c r="CQ703" i="5"/>
  <c r="BK703" i="5"/>
  <c r="BV176" i="5"/>
  <c r="DB176" i="5"/>
  <c r="BV678" i="5"/>
  <c r="DB678" i="5"/>
  <c r="CF528" i="5"/>
  <c r="AZ528" i="5"/>
  <c r="BV438" i="5"/>
  <c r="DB438" i="5"/>
  <c r="CF483" i="5"/>
  <c r="AZ483" i="5"/>
  <c r="BK217" i="5"/>
  <c r="CQ217" i="5"/>
  <c r="CQ819" i="5"/>
  <c r="BK819" i="5"/>
  <c r="DB977" i="5"/>
  <c r="BV977" i="5"/>
  <c r="DB590" i="5"/>
  <c r="BV590" i="5"/>
  <c r="CQ39" i="5"/>
  <c r="BK39" i="5"/>
  <c r="CQ79" i="5"/>
  <c r="BK79" i="5"/>
  <c r="CQ175" i="5"/>
  <c r="BK175" i="5"/>
  <c r="BK73" i="5"/>
  <c r="CQ73" i="5"/>
  <c r="CF419" i="5"/>
  <c r="AZ419" i="5"/>
  <c r="BV777" i="5"/>
  <c r="DB777" i="5"/>
  <c r="DB649" i="5"/>
  <c r="BV649" i="5"/>
  <c r="BK381" i="5"/>
  <c r="CQ381" i="5"/>
  <c r="DB699" i="5"/>
  <c r="BV699" i="5"/>
  <c r="CQ835" i="5"/>
  <c r="BK835" i="5"/>
  <c r="AZ915" i="5"/>
  <c r="CF915" i="5"/>
  <c r="BV210" i="5"/>
  <c r="DB210" i="5"/>
  <c r="DB68" i="5"/>
  <c r="BV68" i="5"/>
  <c r="DB906" i="5"/>
  <c r="BV906" i="5"/>
  <c r="BV285" i="5"/>
  <c r="DB285" i="5"/>
  <c r="DB467" i="5"/>
  <c r="BV467" i="5"/>
  <c r="CQ827" i="5"/>
  <c r="BK827" i="5"/>
  <c r="BV394" i="5"/>
  <c r="DB394" i="5"/>
  <c r="DB455" i="5"/>
  <c r="BV455" i="5"/>
  <c r="DB395" i="5"/>
  <c r="BV395" i="5"/>
  <c r="CQ949" i="5"/>
  <c r="BK949" i="5"/>
  <c r="CF869" i="5"/>
  <c r="AZ869" i="5"/>
  <c r="BV222" i="5"/>
  <c r="DB222" i="5"/>
  <c r="DB529" i="5"/>
  <c r="BV529" i="5"/>
  <c r="BK259" i="5"/>
  <c r="CQ259" i="5"/>
  <c r="AZ989" i="5"/>
  <c r="CF989" i="5"/>
  <c r="BK637" i="5"/>
  <c r="CQ637" i="5"/>
  <c r="AZ533" i="5"/>
  <c r="CF533" i="5"/>
  <c r="DB803" i="5"/>
  <c r="BV803" i="5"/>
  <c r="BV544" i="5"/>
  <c r="DB544" i="5"/>
  <c r="BV638" i="5"/>
  <c r="DB638" i="5"/>
  <c r="BV165" i="5"/>
  <c r="DB165" i="5"/>
  <c r="BV189" i="5"/>
  <c r="DB189" i="5"/>
  <c r="DB274" i="5"/>
  <c r="BV274" i="5"/>
  <c r="BK16" i="5"/>
  <c r="CQ16" i="5"/>
  <c r="BV303" i="5"/>
  <c r="DB303" i="5"/>
  <c r="CF97" i="5"/>
  <c r="AZ97" i="5"/>
  <c r="CQ497" i="5"/>
  <c r="BK497" i="5"/>
  <c r="AZ304" i="5"/>
  <c r="CF304" i="5"/>
  <c r="AZ542" i="5"/>
  <c r="CF542" i="5"/>
  <c r="CF701" i="5"/>
  <c r="AZ701" i="5"/>
  <c r="BV113" i="5"/>
  <c r="DB113" i="5"/>
  <c r="AZ463" i="5"/>
  <c r="CF463" i="5"/>
  <c r="DB490" i="5"/>
  <c r="BV490" i="5"/>
  <c r="DB637" i="5"/>
  <c r="BV637" i="5"/>
  <c r="AZ75" i="5"/>
  <c r="CF75" i="5"/>
  <c r="CF520" i="5"/>
  <c r="AZ520" i="5"/>
  <c r="BK276" i="5"/>
  <c r="CQ276" i="5"/>
  <c r="CF85" i="5"/>
  <c r="AZ85" i="5"/>
  <c r="BV145" i="5"/>
  <c r="DB145" i="5"/>
  <c r="BV281" i="5"/>
  <c r="DB281" i="5"/>
  <c r="CQ143" i="5"/>
  <c r="BK143" i="5"/>
  <c r="CQ282" i="5"/>
  <c r="BK282" i="5"/>
  <c r="BK27" i="5"/>
  <c r="CQ27" i="5"/>
  <c r="AZ59" i="5"/>
  <c r="CF59" i="5"/>
  <c r="BV232" i="5"/>
  <c r="DB232" i="5"/>
  <c r="CQ687" i="5"/>
  <c r="BK687" i="5"/>
  <c r="BV250" i="5"/>
  <c r="DB250" i="5"/>
  <c r="DB575" i="5"/>
  <c r="BV575" i="5"/>
  <c r="CF590" i="5"/>
  <c r="AZ590" i="5"/>
  <c r="BV246" i="5"/>
  <c r="DB246" i="5"/>
  <c r="DB441" i="5"/>
  <c r="BV441" i="5"/>
  <c r="DB79" i="5"/>
  <c r="BV79" i="5"/>
  <c r="CF540" i="5"/>
  <c r="AZ540" i="5"/>
  <c r="CF329" i="5"/>
  <c r="AZ329" i="5"/>
  <c r="CF780" i="5"/>
  <c r="AZ780" i="5"/>
  <c r="AZ236" i="5"/>
  <c r="CF236" i="5"/>
  <c r="DB393" i="5"/>
  <c r="BV393" i="5"/>
  <c r="CF562" i="5"/>
  <c r="AZ562" i="5"/>
  <c r="CF856" i="5"/>
  <c r="AZ856" i="5"/>
  <c r="CF497" i="5"/>
  <c r="AZ497" i="5"/>
  <c r="BV125" i="5"/>
  <c r="DB125" i="5"/>
  <c r="BK46" i="5"/>
  <c r="CQ46" i="5"/>
  <c r="DB821" i="5"/>
  <c r="BV821" i="5"/>
  <c r="BV138" i="5"/>
  <c r="DB138" i="5"/>
  <c r="AZ491" i="5"/>
  <c r="CF491" i="5"/>
  <c r="CF593" i="5"/>
  <c r="AZ593" i="5"/>
  <c r="CQ586" i="5"/>
  <c r="BK586" i="5"/>
  <c r="CQ749" i="5"/>
  <c r="BK749" i="5"/>
  <c r="DB337" i="5"/>
  <c r="BV337" i="5"/>
  <c r="DB827" i="5"/>
  <c r="BV827" i="5"/>
  <c r="CQ709" i="5"/>
  <c r="BK709" i="5"/>
  <c r="DB213" i="5"/>
  <c r="BV213" i="5"/>
  <c r="DB59" i="5"/>
  <c r="BV59" i="5"/>
  <c r="CQ280" i="5"/>
  <c r="BK280" i="5"/>
  <c r="CQ1013" i="5"/>
  <c r="BK1013" i="5"/>
  <c r="CF104" i="5"/>
  <c r="AZ104" i="5"/>
  <c r="BK891" i="5"/>
  <c r="CQ891" i="5"/>
  <c r="CQ387" i="5"/>
  <c r="BK387" i="5"/>
  <c r="BK418" i="5"/>
  <c r="CQ418" i="5"/>
  <c r="BK490" i="5"/>
  <c r="CQ490" i="5"/>
  <c r="BK252" i="5"/>
  <c r="CQ252" i="5"/>
  <c r="CQ141" i="5"/>
  <c r="BK141" i="5"/>
  <c r="BV199" i="5"/>
  <c r="DB199" i="5"/>
  <c r="DB27" i="5"/>
  <c r="BV27" i="5"/>
  <c r="CQ961" i="5"/>
  <c r="BK961" i="5"/>
  <c r="DB943" i="5"/>
  <c r="BV943" i="5"/>
  <c r="DB948" i="5"/>
  <c r="BV948" i="5"/>
  <c r="CQ127" i="5"/>
  <c r="BK127" i="5"/>
  <c r="DB887" i="5"/>
  <c r="BV887" i="5"/>
  <c r="CQ951" i="5"/>
  <c r="BK951" i="5"/>
  <c r="BK87" i="5"/>
  <c r="CQ87" i="5"/>
  <c r="AZ354" i="5"/>
  <c r="CF354" i="5"/>
  <c r="BV714" i="5"/>
  <c r="DB714" i="5"/>
  <c r="CQ667" i="5"/>
  <c r="BK667" i="5"/>
  <c r="BV126" i="5"/>
  <c r="DB126" i="5"/>
  <c r="BV110" i="5"/>
  <c r="DB110" i="5"/>
  <c r="BV664" i="5"/>
  <c r="DB664" i="5"/>
  <c r="BV400" i="5"/>
  <c r="DB400" i="5"/>
  <c r="CQ495" i="5"/>
  <c r="BK495" i="5"/>
  <c r="DB860" i="5"/>
  <c r="BV860" i="5"/>
  <c r="BV318" i="5"/>
  <c r="DB318" i="5"/>
  <c r="CF325" i="5"/>
  <c r="AZ325" i="5"/>
  <c r="AZ614" i="5"/>
  <c r="CF614" i="5"/>
  <c r="DB81" i="5"/>
  <c r="BV81" i="5"/>
  <c r="BV339" i="5"/>
  <c r="DB339" i="5"/>
  <c r="CF812" i="5"/>
  <c r="AZ812" i="5"/>
  <c r="CQ578" i="5"/>
  <c r="BK578" i="5"/>
  <c r="CQ561" i="5"/>
  <c r="BK561" i="5"/>
  <c r="DB711" i="5"/>
  <c r="BV711" i="5"/>
  <c r="DB252" i="5"/>
  <c r="BV252" i="5"/>
  <c r="BV396" i="5"/>
  <c r="DB396" i="5"/>
  <c r="CF697" i="5"/>
  <c r="AZ697" i="5"/>
  <c r="AZ990" i="5"/>
  <c r="CF990" i="5"/>
  <c r="CQ893" i="5"/>
  <c r="BK893" i="5"/>
  <c r="DB102" i="5"/>
  <c r="BV102" i="5"/>
  <c r="CQ799" i="5"/>
  <c r="BK799" i="5"/>
  <c r="CQ189" i="5"/>
  <c r="BK189" i="5"/>
  <c r="CQ646" i="5"/>
  <c r="BK646" i="5"/>
  <c r="CF255" i="5"/>
  <c r="AZ255" i="5"/>
  <c r="AZ43" i="5"/>
  <c r="CF43" i="5"/>
  <c r="BK877" i="5"/>
  <c r="CQ877" i="5"/>
  <c r="BV82" i="5"/>
  <c r="DB82" i="5"/>
  <c r="CF310" i="5"/>
  <c r="AZ310" i="5"/>
  <c r="CF857" i="5"/>
  <c r="AZ857" i="5"/>
  <c r="CF154" i="5"/>
  <c r="AZ154" i="5"/>
  <c r="BK192" i="5"/>
  <c r="CQ192" i="5"/>
  <c r="BV896" i="5"/>
  <c r="DB896" i="5"/>
  <c r="BV800" i="5"/>
  <c r="DB800" i="5"/>
  <c r="CF289" i="5"/>
  <c r="AZ289" i="5"/>
  <c r="DB36" i="5"/>
  <c r="BV36" i="5"/>
  <c r="BV346" i="5"/>
  <c r="DB346" i="5"/>
  <c r="CQ456" i="5"/>
  <c r="BK456" i="5"/>
  <c r="BK70" i="5"/>
  <c r="CQ70" i="5"/>
  <c r="BK62" i="5"/>
  <c r="CQ62" i="5"/>
  <c r="BV186" i="5"/>
  <c r="DB186" i="5"/>
  <c r="BV299" i="5"/>
  <c r="DB299" i="5"/>
  <c r="CQ459" i="5"/>
  <c r="BK459" i="5"/>
  <c r="BK420" i="5"/>
  <c r="CQ420" i="5"/>
  <c r="CQ536" i="5"/>
  <c r="BK536" i="5"/>
  <c r="CQ812" i="5"/>
  <c r="BK812" i="5"/>
  <c r="AZ941" i="5"/>
  <c r="CF941" i="5"/>
  <c r="BK739" i="5"/>
  <c r="CQ739" i="5"/>
  <c r="BK845" i="5"/>
  <c r="CQ845" i="5"/>
  <c r="BK700" i="5"/>
  <c r="CQ700" i="5"/>
  <c r="AZ848" i="5"/>
  <c r="CF848" i="5"/>
  <c r="BV863" i="5"/>
  <c r="DB863" i="5"/>
  <c r="DB509" i="5"/>
  <c r="BV509" i="5"/>
  <c r="CF134" i="5"/>
  <c r="AZ134" i="5"/>
  <c r="DB534" i="5"/>
  <c r="BV534" i="5"/>
  <c r="AZ158" i="5"/>
  <c r="CF158" i="5"/>
  <c r="CQ919" i="5"/>
  <c r="BK919" i="5"/>
  <c r="AZ241" i="5"/>
  <c r="CF241" i="5"/>
  <c r="BV334" i="5"/>
  <c r="DB334" i="5"/>
  <c r="AZ982" i="5"/>
  <c r="CF982" i="5"/>
  <c r="CF437" i="5"/>
  <c r="AZ437" i="5"/>
  <c r="BK303" i="5"/>
  <c r="CQ303" i="5"/>
  <c r="CF981" i="5"/>
  <c r="AZ981" i="5"/>
  <c r="DB737" i="5"/>
  <c r="BV737" i="5"/>
  <c r="AZ272" i="5"/>
  <c r="CF272" i="5"/>
  <c r="BK245" i="5"/>
  <c r="CQ245" i="5"/>
  <c r="BV636" i="5"/>
  <c r="DB636" i="5"/>
  <c r="AZ45" i="5"/>
  <c r="CF45" i="5"/>
  <c r="DB520" i="5"/>
  <c r="BV520" i="5"/>
  <c r="CQ191" i="5"/>
  <c r="BK191" i="5"/>
  <c r="CQ167" i="5"/>
  <c r="BK167" i="5"/>
  <c r="CQ685" i="5"/>
  <c r="BK685" i="5"/>
  <c r="CF647" i="5"/>
  <c r="AZ647" i="5"/>
  <c r="BK698" i="5"/>
  <c r="CQ698" i="5"/>
  <c r="AZ223" i="5"/>
  <c r="CF223" i="5"/>
  <c r="AZ24" i="5"/>
  <c r="CF24" i="5"/>
  <c r="AZ111" i="5"/>
  <c r="CF111" i="5"/>
  <c r="BK146" i="5"/>
  <c r="CQ146" i="5"/>
  <c r="CF336" i="5"/>
  <c r="AZ336" i="5"/>
  <c r="AZ373" i="5"/>
  <c r="CF373" i="5"/>
  <c r="AZ28" i="5"/>
  <c r="CF28" i="5"/>
  <c r="BK900" i="5"/>
  <c r="CQ900" i="5"/>
  <c r="CQ669" i="5"/>
  <c r="BK669" i="5"/>
  <c r="CQ782" i="5"/>
  <c r="BK782" i="5"/>
  <c r="AZ281" i="5"/>
  <c r="CF281" i="5"/>
  <c r="CF876" i="5"/>
  <c r="AZ876" i="5"/>
  <c r="CF378" i="5"/>
  <c r="AZ378" i="5"/>
  <c r="CQ350" i="5"/>
  <c r="BK350" i="5"/>
  <c r="DB560" i="5"/>
  <c r="BV560" i="5"/>
  <c r="AZ688" i="5"/>
  <c r="CF688" i="5"/>
  <c r="BK623" i="5"/>
  <c r="CQ623" i="5"/>
  <c r="BV966" i="5"/>
  <c r="DB966" i="5"/>
  <c r="BK882" i="5"/>
  <c r="CQ882" i="5"/>
  <c r="CF290" i="5"/>
  <c r="AZ290" i="5"/>
  <c r="AZ50" i="5"/>
  <c r="CF50" i="5"/>
  <c r="CF394" i="5"/>
  <c r="AZ394" i="5"/>
  <c r="CF321" i="5"/>
  <c r="AZ321" i="5"/>
  <c r="CQ596" i="5"/>
  <c r="BK596" i="5"/>
  <c r="CF380" i="5"/>
  <c r="AZ380" i="5"/>
  <c r="BK751" i="5"/>
  <c r="CQ751" i="5"/>
  <c r="AZ648" i="5"/>
  <c r="CF648" i="5"/>
  <c r="CF900" i="5"/>
  <c r="AZ900" i="5"/>
  <c r="DB957" i="5"/>
  <c r="BV957" i="5"/>
  <c r="BK130" i="5"/>
  <c r="CQ130" i="5"/>
  <c r="DB577" i="5"/>
  <c r="BV577" i="5"/>
  <c r="BK180" i="5"/>
  <c r="CQ180" i="5"/>
  <c r="BV566" i="5"/>
  <c r="DB566" i="5"/>
  <c r="DB48" i="5"/>
  <c r="BV48" i="5"/>
  <c r="CF441" i="5"/>
  <c r="AZ441" i="5"/>
  <c r="BV815" i="5"/>
  <c r="DB815" i="5"/>
  <c r="BV938" i="5"/>
  <c r="DB938" i="5"/>
  <c r="CQ862" i="5"/>
  <c r="BK862" i="5"/>
  <c r="BK792" i="5"/>
  <c r="CQ792" i="5"/>
  <c r="BK129" i="5"/>
  <c r="CQ129" i="5"/>
  <c r="BK480" i="5"/>
  <c r="CQ480" i="5"/>
  <c r="CQ993" i="5"/>
  <c r="BK993" i="5"/>
  <c r="BK358" i="5"/>
  <c r="CQ358" i="5"/>
  <c r="BK485" i="5"/>
  <c r="CQ485" i="5"/>
  <c r="CF320" i="5"/>
  <c r="AZ320" i="5"/>
  <c r="CF888" i="5"/>
  <c r="AZ888" i="5"/>
  <c r="CF995" i="5"/>
  <c r="AZ995" i="5"/>
  <c r="CF150" i="5"/>
  <c r="AZ150" i="5"/>
  <c r="BK814" i="5"/>
  <c r="CQ814" i="5"/>
  <c r="CF479" i="5"/>
  <c r="AZ479" i="5"/>
  <c r="BK140" i="5"/>
  <c r="CQ140" i="5"/>
  <c r="CF429" i="5"/>
  <c r="AZ429" i="5"/>
  <c r="CF1001" i="5"/>
  <c r="AZ1001" i="5"/>
  <c r="AZ190" i="5"/>
  <c r="CF190" i="5"/>
  <c r="DB983" i="5"/>
  <c r="BV983" i="5"/>
  <c r="CF309" i="5"/>
  <c r="AZ309" i="5"/>
  <c r="BK379" i="5"/>
  <c r="CQ379" i="5"/>
  <c r="BK235" i="5"/>
  <c r="CQ235" i="5"/>
  <c r="CF182" i="5"/>
  <c r="AZ182" i="5"/>
  <c r="BV882" i="5"/>
  <c r="DB882" i="5"/>
  <c r="CF881" i="5"/>
  <c r="AZ881" i="5"/>
  <c r="DB550" i="5"/>
  <c r="BV550" i="5"/>
  <c r="BK239" i="5"/>
  <c r="CQ239" i="5"/>
  <c r="CQ448" i="5"/>
  <c r="BK448" i="5"/>
  <c r="CF274" i="5"/>
  <c r="AZ274" i="5"/>
  <c r="CQ580" i="5"/>
  <c r="BK580" i="5"/>
  <c r="BV702" i="5"/>
  <c r="DB702" i="5"/>
  <c r="CF530" i="5"/>
  <c r="AZ530" i="5"/>
  <c r="CQ438" i="5"/>
  <c r="BK438" i="5"/>
  <c r="BK212" i="5"/>
  <c r="CQ212" i="5"/>
  <c r="AZ36" i="5"/>
  <c r="CF36" i="5"/>
  <c r="BV923" i="5"/>
  <c r="DB923" i="5"/>
  <c r="BV184" i="5"/>
  <c r="DB184" i="5"/>
  <c r="CF836" i="5"/>
  <c r="AZ836" i="5"/>
  <c r="BV704" i="5"/>
  <c r="DB704" i="5"/>
  <c r="BK310" i="5"/>
  <c r="CQ310" i="5"/>
  <c r="BV655" i="5"/>
  <c r="DB655" i="5"/>
  <c r="BK431" i="5"/>
  <c r="CQ431" i="5"/>
  <c r="BK523" i="5"/>
  <c r="CQ523" i="5"/>
  <c r="BK545" i="5"/>
  <c r="CQ545" i="5"/>
  <c r="DB883" i="5"/>
  <c r="BV883" i="5"/>
  <c r="CQ779" i="5"/>
  <c r="BK779" i="5"/>
  <c r="AZ871" i="5"/>
  <c r="CF871" i="5"/>
  <c r="CQ824" i="5"/>
  <c r="BK824" i="5"/>
  <c r="CQ570" i="5"/>
  <c r="BK570" i="5"/>
  <c r="CF410" i="5"/>
  <c r="AZ410" i="5"/>
  <c r="AZ148" i="5"/>
  <c r="CF148" i="5"/>
  <c r="CF914" i="5"/>
  <c r="AZ914" i="5"/>
  <c r="CQ806" i="5"/>
  <c r="BK806" i="5"/>
  <c r="CF435" i="5"/>
  <c r="AZ435" i="5"/>
  <c r="CF319" i="5"/>
  <c r="AZ319" i="5"/>
  <c r="BV743" i="5"/>
  <c r="DB743" i="5"/>
  <c r="DB729" i="5"/>
  <c r="BV729" i="5"/>
  <c r="DB1007" i="5"/>
  <c r="BV1007" i="5"/>
  <c r="CQ568" i="5"/>
  <c r="BK568" i="5"/>
  <c r="DB967" i="5"/>
  <c r="BV967" i="5"/>
  <c r="BK718" i="5"/>
  <c r="CQ718" i="5"/>
  <c r="BV780" i="5"/>
  <c r="DB780" i="5"/>
  <c r="DB776" i="5"/>
  <c r="BV776" i="5"/>
  <c r="BV519" i="5"/>
  <c r="DB519" i="5"/>
  <c r="CQ617" i="5"/>
  <c r="BK617" i="5"/>
  <c r="BK898" i="5"/>
  <c r="CQ898" i="5"/>
  <c r="AZ690" i="5"/>
  <c r="CF690" i="5"/>
  <c r="DB261" i="5"/>
  <c r="BV261" i="5"/>
  <c r="BK284" i="5"/>
  <c r="CQ284" i="5"/>
  <c r="BK30" i="5"/>
  <c r="CQ30" i="5"/>
  <c r="BV308" i="5"/>
  <c r="DB308" i="5"/>
  <c r="BV754" i="5"/>
  <c r="DB754" i="5"/>
  <c r="BV901" i="5"/>
  <c r="DB901" i="5"/>
  <c r="BK300" i="5"/>
  <c r="CQ300" i="5"/>
  <c r="DB61" i="5"/>
  <c r="BV61" i="5"/>
  <c r="CF584" i="5"/>
  <c r="AZ584" i="5"/>
  <c r="CF622" i="5"/>
  <c r="AZ622" i="5"/>
  <c r="CF331" i="5"/>
  <c r="AZ331" i="5"/>
  <c r="CQ717" i="5"/>
  <c r="BK717" i="5"/>
  <c r="CQ466" i="5"/>
  <c r="BK466" i="5"/>
  <c r="DB592" i="5"/>
  <c r="BV592" i="5"/>
  <c r="CQ492" i="5"/>
  <c r="BK492" i="5"/>
  <c r="CQ747" i="5"/>
  <c r="BK747" i="5"/>
  <c r="CQ535" i="5"/>
  <c r="BK535" i="5"/>
  <c r="DB979" i="5"/>
  <c r="BV979" i="5"/>
  <c r="CQ522" i="5"/>
  <c r="BK522" i="5"/>
  <c r="CF863" i="5"/>
  <c r="AZ863" i="5"/>
  <c r="CQ707" i="5"/>
  <c r="BK707" i="5"/>
  <c r="BK702" i="5"/>
  <c r="CQ702" i="5"/>
  <c r="CF259" i="5"/>
  <c r="AZ259" i="5"/>
  <c r="BK352" i="5"/>
  <c r="CQ352" i="5"/>
  <c r="DB498" i="5"/>
  <c r="BV498" i="5"/>
  <c r="BK859" i="5"/>
  <c r="CQ859" i="5"/>
  <c r="BV538" i="5"/>
  <c r="DB538" i="5"/>
  <c r="BK841" i="5"/>
  <c r="CQ841" i="5"/>
  <c r="AZ121" i="5"/>
  <c r="CF121" i="5"/>
  <c r="AZ519" i="5"/>
  <c r="CF519" i="5"/>
  <c r="AZ346" i="5"/>
  <c r="CF346" i="5"/>
  <c r="BK884" i="5"/>
  <c r="CQ884" i="5"/>
  <c r="CF368" i="5"/>
  <c r="AZ368" i="5"/>
  <c r="CF1000" i="5"/>
  <c r="AZ1000" i="5"/>
  <c r="AZ698" i="5"/>
  <c r="CF698" i="5"/>
  <c r="AZ907" i="5"/>
  <c r="CF907" i="5"/>
  <c r="CQ92" i="5"/>
  <c r="BK92" i="5"/>
  <c r="BK229" i="5"/>
  <c r="CQ229" i="5"/>
  <c r="BK320" i="5"/>
  <c r="CQ320" i="5"/>
  <c r="BK110" i="5"/>
  <c r="CQ110" i="5"/>
  <c r="CF396" i="5"/>
  <c r="AZ396" i="5"/>
  <c r="CF664" i="5"/>
  <c r="AZ664" i="5"/>
  <c r="CF828" i="5"/>
  <c r="AZ828" i="5"/>
  <c r="AZ221" i="5"/>
  <c r="CF221" i="5"/>
  <c r="BK315" i="5"/>
  <c r="CQ315" i="5"/>
  <c r="AZ235" i="5"/>
  <c r="CF235" i="5"/>
  <c r="CQ798" i="5"/>
  <c r="BK798" i="5"/>
  <c r="CQ477" i="5"/>
  <c r="BK477" i="5"/>
  <c r="CF886" i="5"/>
  <c r="AZ886" i="5"/>
  <c r="CQ983" i="5"/>
  <c r="BK983" i="5"/>
  <c r="BV486" i="5"/>
  <c r="DB486" i="5"/>
  <c r="CQ689" i="5"/>
  <c r="BK689" i="5"/>
  <c r="CQ329" i="5"/>
  <c r="BK329" i="5"/>
  <c r="DB41" i="5"/>
  <c r="BV41" i="5"/>
  <c r="CF518" i="5"/>
  <c r="AZ518" i="5"/>
  <c r="BV885" i="5"/>
  <c r="DB885" i="5"/>
  <c r="BK436" i="5"/>
  <c r="CQ436" i="5"/>
  <c r="DB233" i="5"/>
  <c r="BV233" i="5"/>
  <c r="BV651" i="5"/>
  <c r="DB651" i="5"/>
  <c r="CF115" i="5"/>
  <c r="AZ115" i="5"/>
  <c r="BV170" i="5"/>
  <c r="DB170" i="5"/>
  <c r="BV700" i="5"/>
  <c r="DB700" i="5"/>
  <c r="BV698" i="5"/>
  <c r="DB698" i="5"/>
  <c r="CQ721" i="5"/>
  <c r="BK721" i="5"/>
  <c r="BV875" i="5"/>
  <c r="DB875" i="5"/>
  <c r="DB685" i="5"/>
  <c r="BV685" i="5"/>
  <c r="AZ550" i="5"/>
  <c r="CF550" i="5"/>
  <c r="CF827" i="5"/>
  <c r="AZ827" i="5"/>
  <c r="CQ748" i="5"/>
  <c r="BK748" i="5"/>
  <c r="BV219" i="5"/>
  <c r="DB219" i="5"/>
  <c r="BV243" i="5"/>
  <c r="DB243" i="5"/>
  <c r="CF462" i="5"/>
  <c r="AZ462" i="5"/>
  <c r="BV95" i="5"/>
  <c r="DB95" i="5"/>
  <c r="CF391" i="5"/>
  <c r="AZ391" i="5"/>
  <c r="CF840" i="5"/>
  <c r="AZ840" i="5"/>
  <c r="AZ334" i="5"/>
  <c r="CF334" i="5"/>
  <c r="BV416" i="5"/>
  <c r="DB416" i="5"/>
  <c r="CF603" i="5"/>
  <c r="AZ603" i="5"/>
  <c r="CQ663" i="5"/>
  <c r="BK663" i="5"/>
  <c r="CQ943" i="5"/>
  <c r="BK943" i="5"/>
  <c r="AZ566" i="5"/>
  <c r="CF566" i="5"/>
  <c r="BK639" i="5"/>
  <c r="CQ639" i="5"/>
  <c r="CQ847" i="5"/>
  <c r="BK847" i="5"/>
  <c r="DB363" i="5"/>
  <c r="BV363" i="5"/>
  <c r="BV444" i="5"/>
  <c r="DB444" i="5"/>
  <c r="AZ928" i="5"/>
  <c r="CF928" i="5"/>
  <c r="DB23" i="5"/>
  <c r="BV23" i="5"/>
  <c r="CF357" i="5"/>
  <c r="AZ357" i="5"/>
  <c r="BK104" i="5"/>
  <c r="CQ104" i="5"/>
  <c r="CQ123" i="5"/>
  <c r="BK123" i="5"/>
  <c r="CF835" i="5"/>
  <c r="AZ835" i="5"/>
  <c r="AZ748" i="5"/>
  <c r="CF748" i="5"/>
  <c r="CQ407" i="5"/>
  <c r="BK407" i="5"/>
  <c r="CF498" i="5"/>
  <c r="AZ498" i="5"/>
  <c r="BV123" i="5"/>
  <c r="DB123" i="5"/>
  <c r="CQ395" i="5"/>
  <c r="BK395" i="5"/>
  <c r="CQ562" i="5"/>
  <c r="BK562" i="5"/>
  <c r="BV469" i="5"/>
  <c r="DB469" i="5"/>
  <c r="BV793" i="5"/>
  <c r="DB793" i="5"/>
  <c r="DB899" i="5"/>
  <c r="BV899" i="5"/>
  <c r="CF537" i="5"/>
  <c r="AZ537" i="5"/>
  <c r="BV354" i="5"/>
  <c r="DB354" i="5"/>
  <c r="BV267" i="5"/>
  <c r="DB267" i="5"/>
  <c r="DB929" i="5"/>
  <c r="BV929" i="5"/>
  <c r="CF385" i="5"/>
  <c r="AZ385" i="5"/>
  <c r="BV149" i="5"/>
  <c r="DB149" i="5"/>
  <c r="DB88" i="5"/>
  <c r="BV88" i="5"/>
  <c r="AZ238" i="5"/>
  <c r="CF238" i="5"/>
  <c r="CF95" i="5"/>
  <c r="AZ95" i="5"/>
  <c r="AZ459" i="5"/>
  <c r="CF459" i="5"/>
  <c r="BK50" i="5"/>
  <c r="CQ50" i="5"/>
  <c r="BV856" i="5"/>
  <c r="DB856" i="5"/>
  <c r="BV359" i="5"/>
  <c r="DB359" i="5"/>
  <c r="CF921" i="5"/>
  <c r="AZ921" i="5"/>
  <c r="BK489" i="5"/>
  <c r="CQ489" i="5"/>
  <c r="BV156" i="5"/>
  <c r="DB156" i="5"/>
  <c r="CQ643" i="5"/>
  <c r="BK643" i="5"/>
  <c r="BV1008" i="5"/>
  <c r="DB1008" i="5"/>
  <c r="CF558" i="5"/>
  <c r="AZ558" i="5"/>
  <c r="CQ701" i="5"/>
  <c r="BK701" i="5"/>
  <c r="CF345" i="5"/>
  <c r="AZ345" i="5"/>
  <c r="CQ84" i="5"/>
  <c r="BK84" i="5"/>
  <c r="DB557" i="5"/>
  <c r="BV557" i="5"/>
  <c r="DB401" i="5"/>
  <c r="BV401" i="5"/>
  <c r="DB417" i="5"/>
  <c r="BV417" i="5"/>
  <c r="DB80" i="5"/>
  <c r="BV80" i="5"/>
  <c r="DB725" i="5"/>
  <c r="BV725" i="5"/>
  <c r="AZ546" i="5"/>
  <c r="CF546" i="5"/>
  <c r="CF574" i="5"/>
  <c r="AZ574" i="5"/>
  <c r="CF719" i="5"/>
  <c r="AZ719" i="5"/>
  <c r="CQ470" i="5"/>
  <c r="BK470" i="5"/>
  <c r="BV268" i="5"/>
  <c r="DB268" i="5"/>
  <c r="BK31" i="5"/>
  <c r="CQ31" i="5"/>
  <c r="CQ727" i="5"/>
  <c r="BK727" i="5"/>
  <c r="DB871" i="5"/>
  <c r="BV871" i="5"/>
  <c r="BV539" i="5"/>
  <c r="DB539" i="5"/>
  <c r="AZ31" i="5"/>
  <c r="CF31" i="5"/>
  <c r="BV908" i="5"/>
  <c r="DB908" i="5"/>
  <c r="AZ709" i="5"/>
  <c r="CF709" i="5"/>
  <c r="CQ628" i="5"/>
  <c r="BK628" i="5"/>
  <c r="CF487" i="5"/>
  <c r="AZ487" i="5"/>
  <c r="DB847" i="5"/>
  <c r="BV847" i="5"/>
  <c r="CQ861" i="5"/>
  <c r="BK861" i="5"/>
  <c r="BK549" i="5"/>
  <c r="CQ549" i="5"/>
  <c r="AZ661" i="5"/>
  <c r="CF661" i="5"/>
  <c r="CQ157" i="5"/>
  <c r="BK157" i="5"/>
  <c r="DB163" i="5"/>
  <c r="BV163" i="5"/>
  <c r="BV547" i="5"/>
  <c r="DB547" i="5"/>
  <c r="CF911" i="5"/>
  <c r="AZ911" i="5"/>
  <c r="CF745" i="5"/>
  <c r="AZ745" i="5"/>
  <c r="CQ65" i="5"/>
  <c r="BK65" i="5"/>
  <c r="AZ560" i="5"/>
  <c r="CF560" i="5"/>
  <c r="CQ391" i="5"/>
  <c r="BK391" i="5"/>
  <c r="DB573" i="5"/>
  <c r="BV573" i="5"/>
  <c r="DB69" i="5"/>
  <c r="BV69" i="5"/>
  <c r="AZ1004" i="5"/>
  <c r="CF1004" i="5"/>
  <c r="CF344" i="5"/>
  <c r="AZ344" i="5"/>
  <c r="CQ998" i="5"/>
  <c r="BK998" i="5"/>
  <c r="DB96" i="5"/>
  <c r="BV96" i="5"/>
  <c r="CF663" i="5"/>
  <c r="AZ663" i="5"/>
  <c r="AZ1003" i="5"/>
  <c r="CF1003" i="5"/>
  <c r="DB703" i="5"/>
  <c r="BV703" i="5"/>
  <c r="CQ616" i="5"/>
  <c r="BK616" i="5"/>
  <c r="BK24" i="5"/>
  <c r="CQ24" i="5"/>
  <c r="AZ624" i="5"/>
  <c r="CF624" i="5"/>
  <c r="BV644" i="5"/>
  <c r="DB644" i="5"/>
  <c r="AZ473" i="5"/>
  <c r="CF473" i="5"/>
  <c r="BK517" i="5"/>
  <c r="CQ517" i="5"/>
  <c r="CF456" i="5"/>
  <c r="AZ456" i="5"/>
  <c r="CQ262" i="5"/>
  <c r="BK262" i="5"/>
  <c r="AZ849" i="5"/>
  <c r="CF849" i="5"/>
  <c r="BK40" i="5"/>
  <c r="CQ40" i="5"/>
  <c r="BV152" i="5"/>
  <c r="DB152" i="5"/>
  <c r="BK69" i="5"/>
  <c r="CQ69" i="5"/>
  <c r="CQ23" i="5"/>
  <c r="BK23" i="5"/>
  <c r="CQ29" i="5"/>
  <c r="BK29" i="5"/>
  <c r="CF687" i="5"/>
  <c r="AZ687" i="5"/>
  <c r="DB50" i="5"/>
  <c r="BV50" i="5"/>
  <c r="CF339" i="5"/>
  <c r="AZ339" i="5"/>
  <c r="AZ471" i="5"/>
  <c r="CF471" i="5"/>
  <c r="AZ23" i="5"/>
  <c r="CF23" i="5"/>
  <c r="CQ803" i="5"/>
  <c r="BK803" i="5"/>
  <c r="CQ691" i="5"/>
  <c r="BK691" i="5"/>
  <c r="DB673" i="5"/>
  <c r="BV673" i="5"/>
  <c r="BV830" i="5"/>
  <c r="DB830" i="5"/>
  <c r="AZ954" i="5"/>
  <c r="CF954" i="5"/>
  <c r="DB1013" i="5"/>
  <c r="BV1013" i="5"/>
  <c r="CF643" i="5"/>
  <c r="AZ643" i="5"/>
  <c r="DB201" i="5"/>
  <c r="BV201" i="5"/>
  <c r="DB38" i="5"/>
  <c r="BV38" i="5"/>
  <c r="CQ357" i="5"/>
  <c r="BK357" i="5"/>
  <c r="CQ117" i="5"/>
  <c r="BK117" i="5"/>
  <c r="BV296" i="5"/>
  <c r="DB296" i="5"/>
  <c r="BK185" i="5"/>
  <c r="CQ185" i="5"/>
  <c r="CF457" i="5"/>
  <c r="AZ457" i="5"/>
  <c r="DB389" i="5"/>
  <c r="BV389" i="5"/>
  <c r="CQ651" i="5"/>
  <c r="BK651" i="5"/>
  <c r="AZ973" i="5"/>
  <c r="CF973" i="5"/>
  <c r="DB914" i="5"/>
  <c r="BV914" i="5"/>
  <c r="CF650" i="5"/>
  <c r="AZ650" i="5"/>
  <c r="BV464" i="5"/>
  <c r="DB464" i="5"/>
  <c r="CQ464" i="5"/>
  <c r="BK464" i="5"/>
  <c r="DB31" i="5"/>
  <c r="BV31" i="5"/>
  <c r="BK992" i="5"/>
  <c r="CQ992" i="5"/>
  <c r="DB947" i="5"/>
  <c r="BV947" i="5"/>
  <c r="DB77" i="5"/>
  <c r="BV77" i="5"/>
  <c r="BK101" i="5"/>
  <c r="CQ101" i="5"/>
  <c r="DB51" i="5"/>
  <c r="BV51" i="5"/>
  <c r="CQ187" i="5"/>
  <c r="BK187" i="5"/>
  <c r="DB556" i="5"/>
  <c r="BV556" i="5"/>
  <c r="DB701" i="5"/>
  <c r="BV701" i="5"/>
  <c r="DB727" i="5"/>
  <c r="BV727" i="5"/>
  <c r="CF735" i="5"/>
  <c r="AZ735" i="5"/>
  <c r="BK728" i="5"/>
  <c r="CQ728" i="5"/>
  <c r="BV329" i="5"/>
  <c r="DB329" i="5"/>
  <c r="BK274" i="5"/>
  <c r="CQ274" i="5"/>
  <c r="BV321" i="5"/>
  <c r="DB321" i="5"/>
  <c r="BK962" i="5"/>
  <c r="CQ962" i="5"/>
  <c r="CF430" i="5"/>
  <c r="AZ430" i="5"/>
  <c r="AZ292" i="5"/>
  <c r="CF292" i="5"/>
  <c r="CF488" i="5"/>
  <c r="AZ488" i="5"/>
  <c r="DB466" i="5"/>
  <c r="BV466" i="5"/>
  <c r="CQ354" i="5"/>
  <c r="BK354" i="5"/>
  <c r="BV457" i="5"/>
  <c r="DB457" i="5"/>
  <c r="CQ367" i="5"/>
  <c r="BK367" i="5"/>
  <c r="CF638" i="5"/>
  <c r="AZ638" i="5"/>
  <c r="DB65" i="5"/>
  <c r="BV65" i="5"/>
  <c r="CQ89" i="5"/>
  <c r="BK89" i="5"/>
  <c r="CQ785" i="5"/>
  <c r="BK785" i="5"/>
  <c r="DB563" i="5"/>
  <c r="BV563" i="5"/>
  <c r="BV315" i="5"/>
  <c r="DB315" i="5"/>
  <c r="BV423" i="5"/>
  <c r="DB423" i="5"/>
  <c r="CF389" i="5"/>
  <c r="AZ389" i="5"/>
  <c r="AZ502" i="5"/>
  <c r="CF502" i="5"/>
  <c r="DB518" i="5"/>
  <c r="BV518" i="5"/>
  <c r="BK317" i="5"/>
  <c r="CQ317" i="5"/>
  <c r="BV839" i="5"/>
  <c r="DB839" i="5"/>
  <c r="CF273" i="5"/>
  <c r="AZ273" i="5"/>
  <c r="BK571" i="5"/>
  <c r="CQ571" i="5"/>
  <c r="AZ34" i="5"/>
  <c r="CF34" i="5"/>
  <c r="CQ389" i="5"/>
  <c r="BK389" i="5"/>
  <c r="DB937" i="5"/>
  <c r="BV937" i="5"/>
  <c r="BV662" i="5"/>
  <c r="DB662" i="5"/>
  <c r="AZ447" i="5"/>
  <c r="CF447" i="5"/>
  <c r="BV211" i="5"/>
  <c r="DB211" i="5"/>
  <c r="AZ1010" i="5"/>
  <c r="CF1010" i="5"/>
  <c r="AZ26" i="5"/>
  <c r="CF26" i="5"/>
  <c r="BK55" i="5"/>
  <c r="CQ55" i="5"/>
  <c r="AZ927" i="5"/>
  <c r="CF927" i="5"/>
  <c r="CF403" i="5"/>
  <c r="AZ403" i="5"/>
  <c r="CF586" i="5"/>
  <c r="AZ586" i="5"/>
  <c r="BK936" i="5"/>
  <c r="CQ936" i="5"/>
  <c r="BV666" i="5"/>
  <c r="DB666" i="5"/>
  <c r="CQ215" i="5"/>
  <c r="BK215" i="5"/>
  <c r="AZ964" i="5"/>
  <c r="CF964" i="5"/>
  <c r="BV366" i="5"/>
  <c r="DB366" i="5"/>
  <c r="AZ806" i="5"/>
  <c r="CF806" i="5"/>
  <c r="AZ667" i="5"/>
  <c r="CF667" i="5"/>
  <c r="DB53" i="5"/>
  <c r="BV53" i="5"/>
  <c r="BV889" i="5"/>
  <c r="DB889" i="5"/>
  <c r="AZ673" i="5"/>
  <c r="CF673" i="5"/>
  <c r="BK61" i="5"/>
  <c r="CQ61" i="5"/>
  <c r="BV301" i="5"/>
  <c r="DB301" i="5"/>
  <c r="CF1002" i="5"/>
  <c r="AZ1002" i="5"/>
  <c r="AZ946" i="5"/>
  <c r="CF946" i="5"/>
  <c r="BV981" i="5"/>
  <c r="DB981" i="5"/>
  <c r="AZ912" i="5"/>
  <c r="CF912" i="5"/>
  <c r="AZ984" i="5"/>
  <c r="CF984" i="5"/>
  <c r="CQ169" i="5"/>
  <c r="BK169" i="5"/>
  <c r="CF337" i="5"/>
  <c r="AZ337" i="5"/>
  <c r="BK322" i="5"/>
  <c r="CQ322" i="5"/>
  <c r="CF627" i="5"/>
  <c r="AZ627" i="5"/>
  <c r="DB104" i="5"/>
  <c r="BV104" i="5"/>
  <c r="AZ20" i="5"/>
  <c r="CF20" i="5"/>
  <c r="AZ44" i="5"/>
  <c r="CF44" i="5"/>
  <c r="CQ967" i="5"/>
  <c r="BK967" i="5"/>
  <c r="AZ248" i="5"/>
  <c r="CF248" i="5"/>
  <c r="AZ39" i="5"/>
  <c r="CF39" i="5"/>
  <c r="BV489" i="5"/>
  <c r="DB489" i="5"/>
  <c r="BK869" i="5"/>
  <c r="CQ869" i="5"/>
  <c r="DB477" i="5"/>
  <c r="BV477" i="5"/>
  <c r="DB750" i="5"/>
  <c r="BV750" i="5"/>
  <c r="CQ784" i="5"/>
  <c r="BK784" i="5"/>
  <c r="AZ132" i="5"/>
  <c r="CF132" i="5"/>
  <c r="CQ597" i="5"/>
  <c r="BK597" i="5"/>
  <c r="BV832" i="5"/>
  <c r="DB832" i="5"/>
  <c r="BV216" i="5"/>
  <c r="DB216" i="5"/>
  <c r="CQ155" i="5"/>
  <c r="BK155" i="5"/>
  <c r="BV880" i="5"/>
  <c r="DB880" i="5"/>
  <c r="CF166" i="5"/>
  <c r="AZ166" i="5"/>
  <c r="DB35" i="5"/>
  <c r="BV35" i="5"/>
  <c r="AZ205" i="5"/>
  <c r="CF205" i="5"/>
  <c r="CQ548" i="5"/>
  <c r="BK548" i="5"/>
  <c r="CQ240" i="5"/>
  <c r="BK240" i="5"/>
  <c r="CF476" i="5"/>
  <c r="AZ476" i="5"/>
  <c r="BK876" i="5"/>
  <c r="CQ876" i="5"/>
  <c r="BV756" i="5"/>
  <c r="DB756" i="5"/>
  <c r="CF798" i="5"/>
  <c r="AZ798" i="5"/>
  <c r="AZ212" i="5"/>
  <c r="CF212" i="5"/>
  <c r="BV824" i="5"/>
  <c r="DB824" i="5"/>
  <c r="CQ625" i="5"/>
  <c r="BK625" i="5"/>
  <c r="BK952" i="5"/>
  <c r="CQ952" i="5"/>
  <c r="CF878" i="5"/>
  <c r="AZ878" i="5"/>
  <c r="BK182" i="5"/>
  <c r="CQ182" i="5"/>
  <c r="DB327" i="5"/>
  <c r="BV327" i="5"/>
  <c r="BV605" i="5"/>
  <c r="DB605" i="5"/>
  <c r="AZ209" i="5"/>
  <c r="CF209" i="5"/>
  <c r="BK233" i="5"/>
  <c r="CQ233" i="5"/>
  <c r="DB341" i="5"/>
  <c r="BV341" i="5"/>
  <c r="BV753" i="5"/>
  <c r="DB753" i="5"/>
  <c r="CF102" i="5"/>
  <c r="AZ102" i="5"/>
  <c r="CQ802" i="5"/>
  <c r="BK802" i="5"/>
  <c r="CF253" i="5"/>
  <c r="AZ253" i="5"/>
  <c r="AZ22" i="5"/>
  <c r="CF22" i="5"/>
  <c r="CQ298" i="5"/>
  <c r="BK298" i="5"/>
  <c r="CQ248" i="5"/>
  <c r="BK248" i="5"/>
  <c r="CF251" i="5"/>
  <c r="AZ251" i="5"/>
  <c r="AZ65" i="5"/>
  <c r="CF65" i="5"/>
  <c r="DB669" i="5"/>
  <c r="BV669" i="5"/>
  <c r="AZ157" i="5"/>
  <c r="CF157" i="5"/>
  <c r="BK277" i="5"/>
  <c r="CQ277" i="5"/>
  <c r="BK286" i="5"/>
  <c r="CQ286" i="5"/>
  <c r="CQ234" i="5"/>
  <c r="BK234" i="5"/>
  <c r="BK285" i="5"/>
  <c r="CQ285" i="5"/>
  <c r="CQ135" i="5"/>
  <c r="BK135" i="5"/>
  <c r="AZ779" i="5"/>
  <c r="CF779" i="5"/>
  <c r="BK453" i="5"/>
  <c r="CQ453" i="5"/>
  <c r="AZ625" i="5"/>
  <c r="CF625" i="5"/>
  <c r="AZ66" i="5"/>
  <c r="CF66" i="5"/>
  <c r="BV919" i="5"/>
  <c r="DB919" i="5"/>
  <c r="DB861" i="5"/>
  <c r="BV861" i="5"/>
  <c r="AZ676" i="5"/>
  <c r="CF676" i="5"/>
  <c r="BK176" i="5"/>
  <c r="CQ176" i="5"/>
  <c r="BV650" i="5"/>
  <c r="DB650" i="5"/>
  <c r="DB763" i="5"/>
  <c r="BV763" i="5"/>
  <c r="CF531" i="5"/>
  <c r="AZ531" i="5"/>
  <c r="BK757" i="5"/>
  <c r="CQ757" i="5"/>
  <c r="BK493" i="5"/>
  <c r="CQ493" i="5"/>
  <c r="CF591" i="5"/>
  <c r="AZ591" i="5"/>
  <c r="BV720" i="5"/>
  <c r="DB720" i="5"/>
  <c r="BV461" i="5"/>
  <c r="DB461" i="5"/>
  <c r="AZ834" i="5"/>
  <c r="CF834" i="5"/>
  <c r="AZ201" i="5"/>
  <c r="CF201" i="5"/>
  <c r="AZ198" i="5"/>
  <c r="CF198" i="5"/>
  <c r="AZ60" i="5"/>
  <c r="CF60" i="5"/>
  <c r="CF649" i="5"/>
  <c r="AZ649" i="5"/>
  <c r="AZ194" i="5"/>
  <c r="CF194" i="5"/>
  <c r="BK287" i="5"/>
  <c r="CQ287" i="5"/>
  <c r="CF820" i="5"/>
  <c r="AZ820" i="5"/>
  <c r="BK144" i="5"/>
  <c r="CQ144" i="5"/>
  <c r="CF139" i="5"/>
  <c r="AZ139" i="5"/>
  <c r="DB491" i="5"/>
  <c r="BV491" i="5"/>
  <c r="AZ948" i="5"/>
  <c r="CF948" i="5"/>
  <c r="AZ46" i="5"/>
  <c r="CF46" i="5"/>
  <c r="AZ29" i="5"/>
  <c r="CF29" i="5"/>
  <c r="BK868" i="5"/>
  <c r="CQ868" i="5"/>
  <c r="DB510" i="5"/>
  <c r="BV510" i="5"/>
  <c r="BV909" i="5"/>
  <c r="DB909" i="5"/>
  <c r="CQ979" i="5"/>
  <c r="BK979" i="5"/>
  <c r="CQ665" i="5"/>
  <c r="BK665" i="5"/>
  <c r="BV621" i="5"/>
  <c r="DB621" i="5"/>
  <c r="CF899" i="5"/>
  <c r="AZ899" i="5"/>
  <c r="CQ664" i="5"/>
  <c r="BK664" i="5"/>
  <c r="CF438" i="5"/>
  <c r="AZ438" i="5"/>
  <c r="BV206" i="5"/>
  <c r="DB206" i="5"/>
  <c r="BV798" i="5"/>
  <c r="DB798" i="5"/>
  <c r="BK336" i="5"/>
  <c r="CQ336" i="5"/>
  <c r="CQ915" i="5"/>
  <c r="BK915" i="5"/>
  <c r="AZ842" i="5"/>
  <c r="CF842" i="5"/>
  <c r="BK366" i="5"/>
  <c r="CQ366" i="5"/>
  <c r="AZ918" i="5"/>
  <c r="CF918" i="5"/>
  <c r="DB508" i="5"/>
  <c r="BV508" i="5"/>
  <c r="AZ708" i="5"/>
  <c r="CF708" i="5"/>
  <c r="CF360" i="5"/>
  <c r="AZ360" i="5"/>
  <c r="BK833" i="5"/>
  <c r="CQ833" i="5"/>
  <c r="AZ621" i="5"/>
  <c r="CF621" i="5"/>
  <c r="BK978" i="5"/>
  <c r="CQ978" i="5"/>
  <c r="CF908" i="5"/>
  <c r="AZ908" i="5"/>
  <c r="DB738" i="5"/>
  <c r="BV738" i="5"/>
  <c r="BV690" i="5"/>
  <c r="DB690" i="5"/>
  <c r="CF895" i="5"/>
  <c r="AZ895" i="5"/>
  <c r="AZ161" i="5"/>
  <c r="CF161" i="5"/>
  <c r="DB582" i="5"/>
  <c r="BV582" i="5"/>
  <c r="CF239" i="5"/>
  <c r="AZ239" i="5"/>
  <c r="CF890" i="5"/>
  <c r="AZ890" i="5"/>
  <c r="DB749" i="5"/>
  <c r="BV749" i="5"/>
  <c r="BK670" i="5"/>
  <c r="CQ670" i="5"/>
  <c r="BV142" i="5"/>
  <c r="DB142" i="5"/>
  <c r="CQ428" i="5"/>
  <c r="BK428" i="5"/>
  <c r="BV602" i="5"/>
  <c r="DB602" i="5"/>
  <c r="CQ337" i="5"/>
  <c r="BK337" i="5"/>
  <c r="DB64" i="5"/>
  <c r="BV64" i="5"/>
  <c r="AZ551" i="5"/>
  <c r="CF551" i="5"/>
  <c r="BK360" i="5"/>
  <c r="CQ360" i="5"/>
  <c r="CF244" i="5"/>
  <c r="AZ244" i="5"/>
  <c r="CF364" i="5"/>
  <c r="AZ364" i="5"/>
  <c r="BV718" i="5"/>
  <c r="DB718" i="5"/>
  <c r="CQ975" i="5"/>
  <c r="BK975" i="5"/>
  <c r="AZ965" i="5"/>
  <c r="CF965" i="5"/>
  <c r="BK197" i="5"/>
  <c r="CQ197" i="5"/>
  <c r="BV781" i="5"/>
  <c r="DB781" i="5"/>
  <c r="CQ214" i="5"/>
  <c r="BK214" i="5"/>
  <c r="AZ32" i="5"/>
  <c r="CF32" i="5"/>
  <c r="BV525" i="5"/>
  <c r="DB525" i="5"/>
  <c r="BV978" i="5"/>
  <c r="DB978" i="5"/>
  <c r="BK427" i="5"/>
  <c r="CQ427" i="5"/>
  <c r="BK220" i="5"/>
  <c r="CQ220" i="5"/>
  <c r="BV91" i="5"/>
  <c r="DB91" i="5"/>
  <c r="DB512" i="5"/>
  <c r="BV512" i="5"/>
  <c r="AZ971" i="5"/>
  <c r="CF971" i="5"/>
  <c r="CF402" i="5"/>
  <c r="AZ402" i="5"/>
  <c r="BK404" i="5"/>
  <c r="CQ404" i="5"/>
  <c r="CF808" i="5"/>
  <c r="AZ808" i="5"/>
  <c r="BV224" i="5"/>
  <c r="DB224" i="5"/>
  <c r="BV247" i="5"/>
  <c r="DB247" i="5"/>
  <c r="BV935" i="5"/>
  <c r="DB935" i="5"/>
  <c r="CF777" i="5"/>
  <c r="AZ777" i="5"/>
  <c r="AZ724" i="5"/>
  <c r="CF724" i="5"/>
  <c r="BK266" i="5"/>
  <c r="CQ266" i="5"/>
  <c r="DB167" i="5"/>
  <c r="BV167" i="5"/>
  <c r="BK899" i="5"/>
  <c r="CQ899" i="5"/>
  <c r="BV325" i="5"/>
  <c r="DB325" i="5"/>
  <c r="CF998" i="5"/>
  <c r="AZ998" i="5"/>
  <c r="AZ568" i="5"/>
  <c r="CF568" i="5"/>
  <c r="DB495" i="5"/>
  <c r="BV495" i="5"/>
  <c r="BV238" i="5"/>
  <c r="DB238" i="5"/>
  <c r="CF470" i="5"/>
  <c r="AZ470" i="5"/>
  <c r="CQ822" i="5"/>
  <c r="BK822" i="5"/>
  <c r="BK741" i="5"/>
  <c r="CQ741" i="5"/>
  <c r="BV1012" i="5"/>
  <c r="DB1012" i="5"/>
  <c r="BK783" i="5"/>
  <c r="CQ783" i="5"/>
  <c r="AZ718" i="5"/>
  <c r="CF718" i="5"/>
  <c r="DB527" i="5"/>
  <c r="BV527" i="5"/>
  <c r="BK890" i="5"/>
  <c r="CQ890" i="5"/>
  <c r="BV913" i="5"/>
  <c r="DB913" i="5"/>
  <c r="DB101" i="5"/>
  <c r="BV101" i="5"/>
  <c r="AZ48" i="5"/>
  <c r="CF48" i="5"/>
  <c r="BV639" i="5"/>
  <c r="DB639" i="5"/>
  <c r="CQ424" i="5"/>
  <c r="BK424" i="5"/>
  <c r="BV596" i="5"/>
  <c r="DB596" i="5"/>
  <c r="AZ632" i="5"/>
  <c r="CF632" i="5"/>
  <c r="CF482" i="5"/>
  <c r="AZ482" i="5"/>
  <c r="DB506" i="5"/>
  <c r="BV506" i="5"/>
  <c r="BK755" i="5"/>
  <c r="CQ755" i="5"/>
  <c r="BV146" i="5"/>
  <c r="DB146" i="5"/>
  <c r="BV710" i="5"/>
  <c r="DB710" i="5"/>
  <c r="BV342" i="5"/>
  <c r="DB342" i="5"/>
  <c r="CQ468" i="5"/>
  <c r="BK468" i="5"/>
  <c r="BV617" i="5"/>
  <c r="DB617" i="5"/>
  <c r="CQ442" i="5"/>
  <c r="BK442" i="5"/>
  <c r="AZ495" i="5"/>
  <c r="CF495" i="5"/>
  <c r="DB526" i="5"/>
  <c r="BV526" i="5"/>
  <c r="CQ817" i="5"/>
  <c r="BK817" i="5"/>
  <c r="CF751" i="5"/>
  <c r="AZ751" i="5"/>
  <c r="CF180" i="5"/>
  <c r="AZ180" i="5"/>
  <c r="BK864" i="5"/>
  <c r="CQ864" i="5"/>
  <c r="AZ851" i="5"/>
  <c r="CF851" i="5"/>
  <c r="BV946" i="5"/>
  <c r="DB946" i="5"/>
  <c r="BV107" i="5"/>
  <c r="DB107" i="5"/>
  <c r="DB397" i="5"/>
  <c r="BV397" i="5"/>
  <c r="BV771" i="5"/>
  <c r="DB771" i="5"/>
  <c r="CF853" i="5"/>
  <c r="AZ853" i="5"/>
  <c r="DB825" i="5"/>
  <c r="BV825" i="5"/>
  <c r="AZ129" i="5"/>
  <c r="CF129" i="5"/>
  <c r="BK22" i="5"/>
  <c r="CQ22" i="5"/>
  <c r="BV195" i="5"/>
  <c r="DB195" i="5"/>
  <c r="AZ787" i="5"/>
  <c r="CF787" i="5"/>
  <c r="CF387" i="5"/>
  <c r="AZ387" i="5"/>
  <c r="CF504" i="5"/>
  <c r="AZ504" i="5"/>
  <c r="BK66" i="5"/>
  <c r="CQ66" i="5"/>
  <c r="CQ278" i="5"/>
  <c r="BK278" i="5"/>
  <c r="DB984" i="5"/>
  <c r="BV984" i="5"/>
  <c r="BK51" i="5"/>
  <c r="CQ51" i="5"/>
  <c r="CF755" i="5"/>
  <c r="AZ755" i="5"/>
  <c r="BK762" i="5"/>
  <c r="CQ762" i="5"/>
  <c r="BK328" i="5"/>
  <c r="CQ328" i="5"/>
  <c r="BV897" i="5"/>
  <c r="DB897" i="5"/>
  <c r="CF1011" i="5"/>
  <c r="AZ1011" i="5"/>
  <c r="BV157" i="5"/>
  <c r="DB157" i="5"/>
  <c r="AZ963" i="5"/>
  <c r="CF963" i="5"/>
  <c r="BV408" i="5"/>
  <c r="DB408" i="5"/>
  <c r="CF224" i="5"/>
  <c r="AZ224" i="5"/>
  <c r="BK80" i="5"/>
  <c r="CQ80" i="5"/>
  <c r="CF910" i="5"/>
  <c r="AZ910" i="5"/>
  <c r="BK994" i="5"/>
  <c r="CQ994" i="5"/>
  <c r="BV330" i="5"/>
  <c r="DB330" i="5"/>
  <c r="BV435" i="5"/>
  <c r="DB435" i="5"/>
  <c r="CQ515" i="5"/>
  <c r="BK515" i="5"/>
  <c r="BV610" i="5"/>
  <c r="DB610" i="5"/>
  <c r="CQ780" i="5"/>
  <c r="BK780" i="5"/>
  <c r="AZ338" i="5"/>
  <c r="CF338" i="5"/>
  <c r="CQ632" i="5"/>
  <c r="BK632" i="5"/>
  <c r="CF314" i="5"/>
  <c r="AZ314" i="5"/>
  <c r="AZ704" i="5"/>
  <c r="CF704" i="5"/>
  <c r="BV603" i="5"/>
  <c r="DB603" i="5"/>
  <c r="BK997" i="5"/>
  <c r="CQ997" i="5"/>
  <c r="AZ608" i="5"/>
  <c r="CF608" i="5"/>
  <c r="BV114" i="5"/>
  <c r="DB114" i="5"/>
  <c r="CQ666" i="5"/>
  <c r="BK666" i="5"/>
  <c r="BK247" i="5"/>
  <c r="CQ247" i="5"/>
  <c r="DB255" i="5"/>
  <c r="BV255" i="5"/>
  <c r="CF298" i="5"/>
  <c r="AZ298" i="5"/>
  <c r="CF390" i="5"/>
  <c r="AZ390" i="5"/>
  <c r="BK447" i="5"/>
  <c r="CQ447" i="5"/>
  <c r="CQ984" i="5"/>
  <c r="BK984" i="5"/>
  <c r="BK804" i="5"/>
  <c r="CQ804" i="5"/>
  <c r="CF340" i="5"/>
  <c r="AZ340" i="5"/>
  <c r="BV853" i="5"/>
  <c r="DB853" i="5"/>
  <c r="BV591" i="5"/>
  <c r="DB591" i="5"/>
  <c r="CF381" i="5"/>
  <c r="AZ381" i="5"/>
  <c r="DB221" i="5"/>
  <c r="BV221" i="5"/>
  <c r="CQ659" i="5"/>
  <c r="BK659" i="5"/>
  <c r="BK871" i="5"/>
  <c r="CQ871" i="5"/>
  <c r="CF657" i="5"/>
  <c r="AZ657" i="5"/>
  <c r="BV369" i="5"/>
  <c r="DB369" i="5"/>
  <c r="CQ181" i="5"/>
  <c r="BK181" i="5"/>
  <c r="BV837" i="5"/>
  <c r="DB837" i="5"/>
  <c r="CF399" i="5"/>
  <c r="AZ399" i="5"/>
  <c r="DB440" i="5"/>
  <c r="BV440" i="5"/>
  <c r="BK567" i="5"/>
  <c r="CQ567" i="5"/>
  <c r="DB127" i="5"/>
  <c r="BV127" i="5"/>
  <c r="CF757" i="5"/>
  <c r="AZ757" i="5"/>
  <c r="CQ851" i="5"/>
  <c r="BK851" i="5"/>
  <c r="CF759" i="5"/>
  <c r="AZ759" i="5"/>
  <c r="BV688" i="5"/>
  <c r="DB688" i="5"/>
  <c r="DB831" i="5"/>
  <c r="BV831" i="5"/>
  <c r="BV220" i="5"/>
  <c r="DB220" i="5"/>
  <c r="CQ430" i="5"/>
  <c r="BK430" i="5"/>
  <c r="AZ958" i="5"/>
  <c r="CF958" i="5"/>
  <c r="CF94" i="5"/>
  <c r="AZ94" i="5"/>
  <c r="DB443" i="5"/>
  <c r="BV443" i="5"/>
  <c r="CF245" i="5"/>
  <c r="AZ245" i="5"/>
  <c r="CF883" i="5"/>
  <c r="AZ883" i="5"/>
  <c r="CQ273" i="5"/>
  <c r="BK273" i="5"/>
  <c r="DB953" i="5"/>
  <c r="BV953" i="5"/>
  <c r="CF752" i="5"/>
  <c r="AZ752" i="5"/>
  <c r="AZ73" i="5"/>
  <c r="CF73" i="5"/>
  <c r="CQ417" i="5"/>
  <c r="BK417" i="5"/>
  <c r="CF847" i="5"/>
  <c r="AZ847" i="5"/>
  <c r="AZ598" i="5"/>
  <c r="CF598" i="5"/>
  <c r="CF976" i="5"/>
  <c r="AZ976" i="5"/>
  <c r="CQ655" i="5"/>
  <c r="BK655" i="5"/>
  <c r="BV382" i="5"/>
  <c r="DB382" i="5"/>
  <c r="AZ582" i="5"/>
  <c r="CF582" i="5"/>
  <c r="BV857" i="5"/>
  <c r="DB857" i="5"/>
  <c r="CF778" i="5"/>
  <c r="AZ778" i="5"/>
  <c r="DB413" i="5"/>
  <c r="BV413" i="5"/>
  <c r="DB262" i="5"/>
  <c r="BV262" i="5"/>
  <c r="CF556" i="5"/>
  <c r="AZ556" i="5"/>
  <c r="BK59" i="5"/>
  <c r="CQ59" i="5"/>
  <c r="CF786" i="5"/>
  <c r="AZ786" i="5"/>
  <c r="BK246" i="5"/>
  <c r="CQ246" i="5"/>
  <c r="BV351" i="5"/>
  <c r="DB351" i="5"/>
  <c r="BV851" i="5"/>
  <c r="DB851" i="5"/>
  <c r="BV406" i="5"/>
  <c r="DB406" i="5"/>
  <c r="CQ996" i="5"/>
  <c r="BK996" i="5"/>
  <c r="BK314" i="5"/>
  <c r="CQ314" i="5"/>
  <c r="BK971" i="5"/>
  <c r="CQ971" i="5"/>
  <c r="AZ795" i="5"/>
  <c r="CF795" i="5"/>
  <c r="DB173" i="5"/>
  <c r="BV173" i="5"/>
  <c r="BV223" i="5"/>
  <c r="DB223" i="5"/>
  <c r="BK850" i="5"/>
  <c r="CQ850" i="5"/>
  <c r="BK21" i="5"/>
  <c r="CQ21" i="5"/>
  <c r="AZ506" i="5"/>
  <c r="CF506" i="5"/>
  <c r="CQ325" i="5"/>
  <c r="BK325" i="5"/>
  <c r="BK304" i="5"/>
  <c r="CQ304" i="5"/>
  <c r="BV620" i="5"/>
  <c r="DB620" i="5"/>
  <c r="BV139" i="5"/>
  <c r="DB139" i="5"/>
  <c r="BK865" i="5"/>
  <c r="CQ865" i="5"/>
  <c r="CF783" i="5"/>
  <c r="AZ783" i="5"/>
  <c r="CF843" i="5"/>
  <c r="AZ843" i="5"/>
  <c r="BV377" i="5"/>
  <c r="DB377" i="5"/>
  <c r="DB705" i="5"/>
  <c r="BV705" i="5"/>
  <c r="CF729" i="5"/>
  <c r="AZ729" i="5"/>
  <c r="AZ799" i="5"/>
  <c r="CF799" i="5"/>
  <c r="CQ787" i="5"/>
  <c r="BK787" i="5"/>
  <c r="BV642" i="5"/>
  <c r="DB642" i="5"/>
  <c r="CQ661" i="5"/>
  <c r="BK661" i="5"/>
  <c r="CQ713" i="5"/>
  <c r="BK713" i="5"/>
  <c r="CQ501" i="5"/>
  <c r="BK501" i="5"/>
  <c r="CQ487" i="5"/>
  <c r="BK487" i="5"/>
  <c r="BK521" i="5"/>
  <c r="CQ521" i="5"/>
  <c r="CQ908" i="5"/>
  <c r="BK908" i="5"/>
  <c r="CQ103" i="5"/>
  <c r="BK103" i="5"/>
  <c r="BK32" i="5"/>
  <c r="CQ32" i="5"/>
  <c r="BV385" i="5"/>
  <c r="DB385" i="5"/>
  <c r="AZ246" i="5"/>
  <c r="CF246" i="5"/>
  <c r="DB916" i="5"/>
  <c r="BV916" i="5"/>
  <c r="CF189" i="5"/>
  <c r="AZ189" i="5"/>
  <c r="DB569" i="5"/>
  <c r="BV569" i="5"/>
  <c r="BV672" i="5"/>
  <c r="DB672" i="5"/>
  <c r="BK28" i="5"/>
  <c r="CQ28" i="5"/>
  <c r="AZ771" i="5"/>
  <c r="CF771" i="5"/>
  <c r="BK26" i="5"/>
  <c r="CQ26" i="5"/>
  <c r="AZ505" i="5"/>
  <c r="CF505" i="5"/>
  <c r="BV414" i="5"/>
  <c r="DB414" i="5"/>
  <c r="BV164" i="5"/>
  <c r="DB164" i="5"/>
  <c r="BV144" i="5"/>
  <c r="DB144" i="5"/>
  <c r="BV430" i="5"/>
  <c r="DB430" i="5"/>
  <c r="CF789" i="5"/>
  <c r="AZ789" i="5"/>
  <c r="CQ183" i="5"/>
  <c r="BK183" i="5"/>
  <c r="DB52" i="5"/>
  <c r="BV52" i="5"/>
  <c r="CQ75" i="5"/>
  <c r="BK75" i="5"/>
  <c r="BV565" i="5"/>
  <c r="DB565" i="5"/>
  <c r="BK72" i="5"/>
  <c r="CQ72" i="5"/>
  <c r="CF772" i="5"/>
  <c r="AZ772" i="5"/>
  <c r="CF185" i="5"/>
  <c r="AZ185" i="5"/>
  <c r="BK19" i="5"/>
  <c r="CQ19" i="5"/>
  <c r="CF333" i="5"/>
  <c r="AZ333" i="5"/>
  <c r="BK771" i="5"/>
  <c r="CQ771" i="5"/>
  <c r="CQ524" i="5"/>
  <c r="BK524" i="5"/>
  <c r="DB387" i="5"/>
  <c r="BV387" i="5"/>
  <c r="CQ145" i="5"/>
  <c r="BK145" i="5"/>
  <c r="BV214" i="5"/>
  <c r="DB214" i="5"/>
  <c r="DB819" i="5"/>
  <c r="BV819" i="5"/>
  <c r="CF105" i="5"/>
  <c r="AZ105" i="5"/>
  <c r="CF312" i="5"/>
  <c r="AZ312" i="5"/>
  <c r="CQ777" i="5"/>
  <c r="BK777" i="5"/>
  <c r="CQ339" i="5"/>
  <c r="BK339" i="5"/>
  <c r="BV317" i="5"/>
  <c r="DB317" i="5"/>
  <c r="BV989" i="5"/>
  <c r="DB989" i="5"/>
  <c r="DB39" i="5"/>
  <c r="BV39" i="5"/>
  <c r="BK986" i="5"/>
  <c r="CQ986" i="5"/>
  <c r="BK52" i="5"/>
  <c r="CQ52" i="5"/>
  <c r="AZ659" i="5"/>
  <c r="CF659" i="5"/>
  <c r="CF496" i="5"/>
  <c r="AZ496" i="5"/>
  <c r="BV388" i="5"/>
  <c r="DB388" i="5"/>
  <c r="BK38" i="5"/>
  <c r="CQ38" i="5"/>
  <c r="CQ600" i="5"/>
  <c r="BK600" i="5"/>
  <c r="BK263" i="5"/>
  <c r="CQ263" i="5"/>
  <c r="CQ1001" i="5"/>
  <c r="BK1001" i="5"/>
  <c r="CF98" i="5"/>
  <c r="AZ98" i="5"/>
  <c r="DB360" i="5"/>
  <c r="BV360" i="5"/>
  <c r="AZ917" i="5"/>
  <c r="CF917" i="5"/>
  <c r="CQ209" i="5"/>
  <c r="BK209" i="5"/>
  <c r="DB205" i="5"/>
  <c r="BV205" i="5"/>
  <c r="CQ719" i="5"/>
  <c r="BK719" i="5"/>
  <c r="CF113" i="5"/>
  <c r="AZ113" i="5"/>
  <c r="DB284" i="5"/>
  <c r="BV284" i="5"/>
  <c r="DB695" i="5"/>
  <c r="BV695" i="5"/>
  <c r="AZ675" i="5"/>
  <c r="CF675" i="5"/>
  <c r="CF153" i="5"/>
  <c r="AZ153" i="5"/>
  <c r="DB371" i="5"/>
  <c r="BV371" i="5"/>
  <c r="BV236" i="5"/>
  <c r="DB236" i="5"/>
  <c r="DB225" i="5"/>
  <c r="BV225" i="5"/>
  <c r="AZ811" i="5"/>
  <c r="CF811" i="5"/>
  <c r="BV365" i="5"/>
  <c r="DB365" i="5"/>
  <c r="BV266" i="5"/>
  <c r="DB266" i="5"/>
  <c r="CF618" i="5"/>
  <c r="AZ618" i="5"/>
  <c r="DB949" i="5"/>
  <c r="BV949" i="5"/>
  <c r="CF405" i="5"/>
  <c r="AZ405" i="5"/>
  <c r="BV162" i="5"/>
  <c r="DB162" i="5"/>
  <c r="CQ179" i="5"/>
  <c r="BK179" i="5"/>
  <c r="CF677" i="5"/>
  <c r="AZ677" i="5"/>
  <c r="BK119" i="5"/>
  <c r="CQ119" i="5"/>
  <c r="DB930" i="5"/>
  <c r="BV930" i="5"/>
  <c r="CQ481" i="5"/>
  <c r="BK481" i="5"/>
  <c r="AZ324" i="5"/>
  <c r="CF324" i="5"/>
  <c r="CF762" i="5"/>
  <c r="AZ762" i="5"/>
  <c r="CF359" i="5"/>
  <c r="AZ359" i="5"/>
  <c r="CF409" i="5"/>
  <c r="AZ409" i="5"/>
  <c r="AZ992" i="5"/>
  <c r="CF992" i="5"/>
  <c r="CF529" i="5"/>
  <c r="AZ529" i="5"/>
  <c r="AZ358" i="5"/>
  <c r="CF358" i="5"/>
  <c r="BK36" i="5"/>
  <c r="CQ36" i="5"/>
  <c r="BV580" i="5"/>
  <c r="DB580" i="5"/>
  <c r="CQ658" i="5"/>
  <c r="BK658" i="5"/>
  <c r="BK265" i="5"/>
  <c r="CQ265" i="5"/>
  <c r="CF563" i="5"/>
  <c r="AZ563" i="5"/>
  <c r="CF536" i="5"/>
  <c r="AZ536" i="5"/>
  <c r="AZ721" i="5"/>
  <c r="CF721" i="5"/>
  <c r="DB450" i="5"/>
  <c r="BV450" i="5"/>
  <c r="CQ566" i="5"/>
  <c r="BK566" i="5"/>
  <c r="AZ686" i="5"/>
  <c r="CF686" i="5"/>
  <c r="BV652" i="5"/>
  <c r="DB652" i="5"/>
  <c r="CQ924" i="5"/>
  <c r="BK924" i="5"/>
  <c r="CQ474" i="5"/>
  <c r="BK474" i="5"/>
  <c r="DB419" i="5"/>
  <c r="BV419" i="5"/>
  <c r="BV398" i="5"/>
  <c r="DB398" i="5"/>
  <c r="CF810" i="5"/>
  <c r="AZ810" i="5"/>
  <c r="BK54" i="5"/>
  <c r="CQ54" i="5"/>
  <c r="CF352" i="5"/>
  <c r="AZ352" i="5"/>
  <c r="AZ727" i="5"/>
  <c r="CF727" i="5"/>
  <c r="AZ961" i="5"/>
  <c r="CF961" i="5"/>
  <c r="AZ203" i="5"/>
  <c r="CF203" i="5"/>
  <c r="BK348" i="5"/>
  <c r="CQ348" i="5"/>
  <c r="AZ56" i="5"/>
  <c r="CF56" i="5"/>
  <c r="BV93" i="5"/>
  <c r="DB93" i="5"/>
  <c r="BK293" i="5"/>
  <c r="CQ293" i="5"/>
  <c r="CF601" i="5"/>
  <c r="AZ601" i="5"/>
  <c r="DB1005" i="5"/>
  <c r="BV1005" i="5"/>
  <c r="AZ571" i="5"/>
  <c r="CF571" i="5"/>
  <c r="AZ302" i="5"/>
  <c r="CF302" i="5"/>
  <c r="AZ725" i="5"/>
  <c r="CF725" i="5"/>
  <c r="CF730" i="5"/>
  <c r="AZ730" i="5"/>
  <c r="AZ61" i="5"/>
  <c r="CF61" i="5"/>
  <c r="CQ715" i="5"/>
  <c r="BK715" i="5"/>
  <c r="BV1000" i="5"/>
  <c r="DB1000" i="5"/>
  <c r="BK416" i="5"/>
  <c r="CQ416" i="5"/>
  <c r="CF200" i="5"/>
  <c r="AZ200" i="5"/>
  <c r="CQ333" i="5"/>
  <c r="BK333" i="5"/>
  <c r="BK753" i="5"/>
  <c r="CQ753" i="5"/>
  <c r="BV134" i="5"/>
  <c r="DB134" i="5"/>
  <c r="AZ572" i="5"/>
  <c r="CF572" i="5"/>
  <c r="CQ656" i="5"/>
  <c r="BK656" i="5"/>
  <c r="BV898" i="5"/>
  <c r="DB898" i="5"/>
  <c r="BK316" i="5"/>
  <c r="CQ316" i="5"/>
  <c r="DB961" i="5"/>
  <c r="BV961" i="5"/>
  <c r="BV116" i="5"/>
  <c r="DB116" i="5"/>
  <c r="AZ962" i="5"/>
  <c r="CF962" i="5"/>
  <c r="DB418" i="5"/>
  <c r="BV418" i="5"/>
  <c r="DB256" i="5"/>
  <c r="BV256" i="5"/>
  <c r="BV309" i="5"/>
  <c r="DB309" i="5"/>
  <c r="CQ930" i="5"/>
  <c r="BK930" i="5"/>
  <c r="CF492" i="5"/>
  <c r="AZ492" i="5"/>
  <c r="BV352" i="5"/>
  <c r="DB352" i="5"/>
  <c r="BK126" i="5"/>
  <c r="CQ126" i="5"/>
  <c r="BV378" i="5"/>
  <c r="DB378" i="5"/>
  <c r="BV501" i="5"/>
  <c r="DB501" i="5"/>
  <c r="BK221" i="5"/>
  <c r="CQ221" i="5"/>
  <c r="AZ527" i="5"/>
  <c r="CF527" i="5"/>
  <c r="CQ795" i="5"/>
  <c r="BK795" i="5"/>
  <c r="DB58" i="5"/>
  <c r="BV58" i="5"/>
  <c r="BK186" i="5"/>
  <c r="CQ186" i="5"/>
  <c r="CF349" i="5"/>
  <c r="AZ349" i="5"/>
  <c r="DB653" i="5"/>
  <c r="BV653" i="5"/>
  <c r="BV531" i="5"/>
  <c r="DB531" i="5"/>
  <c r="DB15" i="5"/>
  <c r="BV15" i="5"/>
  <c r="BV868" i="5"/>
  <c r="DB868" i="5"/>
  <c r="CF549" i="5"/>
  <c r="AZ549" i="5"/>
  <c r="BV782" i="5"/>
  <c r="DB782" i="5"/>
  <c r="AZ17" i="5"/>
  <c r="CF17" i="5"/>
  <c r="AZ740" i="5"/>
  <c r="CF740" i="5"/>
  <c r="BV902" i="5"/>
  <c r="DB902" i="5"/>
  <c r="CQ807" i="5"/>
  <c r="BK807" i="5"/>
  <c r="CQ393" i="5"/>
  <c r="BK393" i="5"/>
  <c r="DB26" i="5"/>
  <c r="BV26" i="5"/>
  <c r="BK365" i="5"/>
  <c r="CQ365" i="5"/>
  <c r="BV995" i="5"/>
  <c r="DB995" i="5"/>
  <c r="DB83" i="5"/>
  <c r="BV83" i="5"/>
  <c r="CF215" i="5"/>
  <c r="AZ215" i="5"/>
  <c r="AZ949" i="5"/>
  <c r="CF949" i="5"/>
  <c r="DB713" i="5"/>
  <c r="BV713" i="5"/>
  <c r="CF784" i="5"/>
  <c r="AZ784" i="5"/>
  <c r="BV708" i="5"/>
  <c r="DB708" i="5"/>
  <c r="DB773" i="5"/>
  <c r="BV773" i="5"/>
  <c r="BV336" i="5"/>
  <c r="DB336" i="5"/>
  <c r="CQ511" i="5"/>
  <c r="BK511" i="5"/>
  <c r="BV676" i="5"/>
  <c r="DB676" i="5"/>
  <c r="CQ504" i="5"/>
  <c r="BK504" i="5"/>
  <c r="CF469" i="5"/>
  <c r="AZ469" i="5"/>
  <c r="CQ508" i="5"/>
  <c r="BK508" i="5"/>
  <c r="DB944" i="5"/>
  <c r="BV944" i="5"/>
  <c r="BK60" i="5"/>
  <c r="CQ60" i="5"/>
  <c r="CF86" i="5"/>
  <c r="AZ86" i="5"/>
  <c r="CF353" i="5"/>
  <c r="AZ353" i="5"/>
  <c r="BV150" i="5"/>
  <c r="DB150" i="5"/>
  <c r="AZ957" i="5"/>
  <c r="CF957" i="5"/>
  <c r="BK42" i="5"/>
  <c r="CQ42" i="5"/>
  <c r="CF510" i="5"/>
  <c r="AZ510" i="5"/>
  <c r="CF254" i="5"/>
  <c r="AZ254" i="5"/>
  <c r="AZ846" i="5"/>
  <c r="CF846" i="5"/>
  <c r="BV558" i="5"/>
  <c r="DB558" i="5"/>
  <c r="AZ636" i="5"/>
  <c r="CF636" i="5"/>
  <c r="DB873" i="5"/>
  <c r="BV873" i="5"/>
  <c r="BV833" i="5"/>
  <c r="DB833" i="5"/>
  <c r="BV576" i="5"/>
  <c r="DB576" i="5"/>
  <c r="BK93" i="5"/>
  <c r="CQ93" i="5"/>
  <c r="AZ855" i="5"/>
  <c r="CF855" i="5"/>
  <c r="CF229" i="5"/>
  <c r="AZ229" i="5"/>
  <c r="BV784" i="5"/>
  <c r="DB784" i="5"/>
  <c r="BK484" i="5"/>
  <c r="CQ484" i="5"/>
  <c r="AZ21" i="5"/>
  <c r="CF21" i="5"/>
  <c r="BK563" i="5"/>
  <c r="CQ563" i="5"/>
  <c r="DB1009" i="5"/>
  <c r="BV1009" i="5"/>
  <c r="CQ574" i="5"/>
  <c r="BK574" i="5"/>
  <c r="BK948" i="5"/>
  <c r="CQ948" i="5"/>
  <c r="BV588" i="5"/>
  <c r="DB588" i="5"/>
  <c r="AZ19" i="5"/>
  <c r="CF19" i="5"/>
  <c r="BK378" i="5"/>
  <c r="CQ378" i="5"/>
  <c r="AZ70" i="5"/>
  <c r="CF70" i="5"/>
  <c r="BK688" i="5"/>
  <c r="CQ688" i="5"/>
  <c r="BV458" i="5"/>
  <c r="DB458" i="5"/>
  <c r="BV686" i="5"/>
  <c r="DB686" i="5"/>
  <c r="CQ573" i="5"/>
  <c r="BK573" i="5"/>
  <c r="CF639" i="5"/>
  <c r="AZ639" i="5"/>
  <c r="AZ805" i="5"/>
  <c r="CF805" i="5"/>
  <c r="CQ813" i="5"/>
  <c r="BK813" i="5"/>
  <c r="AZ460" i="5"/>
  <c r="CF460" i="5"/>
  <c r="CF844" i="5"/>
  <c r="AZ844" i="5"/>
  <c r="BK34" i="5"/>
  <c r="CQ34" i="5"/>
  <c r="CQ491" i="5"/>
  <c r="BK491" i="5"/>
  <c r="DB33" i="5"/>
  <c r="BV33" i="5"/>
  <c r="CF620" i="5"/>
  <c r="AZ620" i="5"/>
  <c r="AZ490" i="5"/>
  <c r="CF490" i="5"/>
  <c r="BK532" i="5"/>
  <c r="CQ532" i="5"/>
  <c r="CQ82" i="5"/>
  <c r="BK82" i="5"/>
  <c r="AZ100" i="5"/>
  <c r="CF100" i="5"/>
  <c r="CF187" i="5"/>
  <c r="AZ187" i="5"/>
  <c r="CF181" i="5"/>
  <c r="AZ181" i="5"/>
  <c r="CF932" i="5"/>
  <c r="AZ932" i="5"/>
  <c r="BK577" i="5"/>
  <c r="CQ577" i="5"/>
  <c r="AZ308" i="5"/>
  <c r="CF308" i="5"/>
  <c r="AZ955" i="5"/>
  <c r="CF955" i="5"/>
  <c r="CQ355" i="5"/>
  <c r="BK355" i="5"/>
  <c r="BK319" i="5"/>
  <c r="CQ319" i="5"/>
  <c r="DB40" i="5"/>
  <c r="BV40" i="5"/>
  <c r="CF379" i="5"/>
  <c r="AZ379" i="5"/>
  <c r="DB245" i="5"/>
  <c r="BV245" i="5"/>
  <c r="CQ375" i="5"/>
  <c r="BK375" i="5"/>
  <c r="BK281" i="5"/>
  <c r="CQ281" i="5"/>
  <c r="AZ35" i="5"/>
  <c r="CF35" i="5"/>
  <c r="BK408" i="5"/>
  <c r="CQ408" i="5"/>
  <c r="BV976" i="5"/>
  <c r="DB976" i="5"/>
  <c r="BK198" i="5"/>
  <c r="CQ198" i="5"/>
  <c r="CF870" i="5"/>
  <c r="AZ870" i="5"/>
  <c r="CQ564" i="5"/>
  <c r="BK564" i="5"/>
  <c r="DB263" i="5"/>
  <c r="BV263" i="5"/>
  <c r="BK733" i="5"/>
  <c r="CQ733" i="5"/>
  <c r="BK109" i="5"/>
  <c r="CQ109" i="5"/>
  <c r="AZ149" i="5"/>
  <c r="CF149" i="5"/>
  <c r="BK690" i="5"/>
  <c r="CQ690" i="5"/>
  <c r="AZ800" i="5"/>
  <c r="CF800" i="5"/>
  <c r="CF891" i="5"/>
  <c r="AZ891" i="5"/>
  <c r="DB752" i="5"/>
  <c r="BV752" i="5"/>
  <c r="CQ945" i="5"/>
  <c r="BK945" i="5"/>
  <c r="CQ102" i="5"/>
  <c r="BK102" i="5"/>
  <c r="BV712" i="5"/>
  <c r="DB712" i="5"/>
  <c r="BK344" i="5"/>
  <c r="CQ344" i="5"/>
  <c r="BV483" i="5"/>
  <c r="DB483" i="5"/>
  <c r="DB103" i="5"/>
  <c r="BV103" i="5"/>
  <c r="AZ706" i="5"/>
  <c r="CF706" i="5"/>
  <c r="BV517" i="5"/>
  <c r="DB517" i="5"/>
  <c r="BV722" i="5"/>
  <c r="DB722" i="5"/>
  <c r="CF972" i="5"/>
  <c r="AZ972" i="5"/>
  <c r="BV350" i="5"/>
  <c r="DB350" i="5"/>
  <c r="CF220" i="5"/>
  <c r="AZ220" i="5"/>
  <c r="CQ650" i="5"/>
  <c r="BK650" i="5"/>
  <c r="DB90" i="5"/>
  <c r="BV90" i="5"/>
  <c r="CQ922" i="5"/>
  <c r="BK922" i="5"/>
  <c r="CF484" i="5"/>
  <c r="AZ484" i="5"/>
  <c r="BK392" i="5"/>
  <c r="CQ392" i="5"/>
  <c r="BK914" i="5"/>
  <c r="CQ914" i="5"/>
  <c r="CQ288" i="5"/>
  <c r="BK288" i="5"/>
  <c r="AZ565" i="5"/>
  <c r="CF565" i="5"/>
  <c r="CF286" i="5"/>
  <c r="AZ286" i="5"/>
  <c r="DB514" i="5"/>
  <c r="BV514" i="5"/>
  <c r="BK437" i="5"/>
  <c r="CQ437" i="5"/>
  <c r="AZ922" i="5"/>
  <c r="CF922" i="5"/>
  <c r="BV733" i="5"/>
  <c r="DB733" i="5"/>
  <c r="BV820" i="5"/>
  <c r="DB820" i="5"/>
  <c r="BV886" i="5"/>
  <c r="DB886" i="5"/>
  <c r="CF983" i="5"/>
  <c r="AZ983" i="5"/>
  <c r="BK374" i="5"/>
  <c r="CQ374" i="5"/>
  <c r="AZ55" i="5"/>
  <c r="CF55" i="5"/>
  <c r="CF902" i="5"/>
  <c r="AZ902" i="5"/>
  <c r="CQ605" i="5"/>
  <c r="BK605" i="5"/>
  <c r="BV333" i="5"/>
  <c r="DB333" i="5"/>
  <c r="CQ496" i="5"/>
  <c r="BK496" i="5"/>
  <c r="BV736" i="5"/>
  <c r="DB736" i="5"/>
  <c r="AZ579" i="5"/>
  <c r="CF579" i="5"/>
  <c r="BV613" i="5"/>
  <c r="DB613" i="5"/>
  <c r="CF754" i="5"/>
  <c r="AZ754" i="5"/>
  <c r="CF439" i="5"/>
  <c r="AZ439" i="5"/>
  <c r="BK503" i="5"/>
  <c r="CQ503" i="5"/>
  <c r="BK269" i="5"/>
  <c r="CQ269" i="5"/>
  <c r="BK863" i="5"/>
  <c r="CQ863" i="5"/>
  <c r="CF850" i="5"/>
  <c r="AZ850" i="5"/>
  <c r="CF293" i="5"/>
  <c r="AZ293" i="5"/>
  <c r="BV706" i="5"/>
  <c r="DB706" i="5"/>
  <c r="AZ960" i="5"/>
  <c r="CF960" i="5"/>
  <c r="CQ800" i="5"/>
  <c r="BK800" i="5"/>
  <c r="BK722" i="5"/>
  <c r="CQ722" i="5"/>
  <c r="CQ494" i="5"/>
  <c r="BK494" i="5"/>
  <c r="BK384" i="5"/>
  <c r="CQ384" i="5"/>
  <c r="DB89" i="5"/>
  <c r="BV89" i="5"/>
  <c r="CQ502" i="5"/>
  <c r="BK502" i="5"/>
  <c r="BV587" i="5"/>
  <c r="DB587" i="5"/>
  <c r="CQ730" i="5"/>
  <c r="BK730" i="5"/>
  <c r="BV194" i="5"/>
  <c r="DB194" i="5"/>
  <c r="DB473" i="5"/>
  <c r="BV473" i="5"/>
  <c r="CQ256" i="5"/>
  <c r="BK256" i="5"/>
  <c r="BK321" i="5"/>
  <c r="CQ321" i="5"/>
  <c r="BK575" i="5"/>
  <c r="CQ575" i="5"/>
  <c r="AZ611" i="5"/>
  <c r="CF611" i="5"/>
  <c r="CF860" i="5"/>
  <c r="AZ860" i="5"/>
  <c r="CQ199" i="5"/>
  <c r="BK199" i="5"/>
  <c r="CQ363" i="5"/>
  <c r="BK363" i="5"/>
  <c r="CQ133" i="5"/>
  <c r="BK133" i="5"/>
  <c r="BK156" i="5"/>
  <c r="CQ156" i="5"/>
  <c r="AZ16" i="5"/>
  <c r="CF16" i="5"/>
  <c r="BV470" i="5"/>
  <c r="DB470" i="5"/>
  <c r="AZ760" i="5"/>
  <c r="CF760" i="5"/>
  <c r="DB963" i="5"/>
  <c r="BV963" i="5"/>
  <c r="BK740" i="5"/>
  <c r="CQ740" i="5"/>
  <c r="BK299" i="5"/>
  <c r="CQ299" i="5"/>
  <c r="CF739" i="5"/>
  <c r="AZ739" i="5"/>
  <c r="AZ168" i="5"/>
  <c r="CF168" i="5"/>
  <c r="BV744" i="5"/>
  <c r="DB744" i="5"/>
  <c r="BV132" i="5"/>
  <c r="DB132" i="5"/>
  <c r="AZ208" i="5"/>
  <c r="CF208" i="5"/>
  <c r="BK194" i="5"/>
  <c r="CQ194" i="5"/>
  <c r="DB454" i="5"/>
  <c r="BV454" i="5"/>
  <c r="CQ662" i="5"/>
  <c r="BK662" i="5"/>
  <c r="BK678" i="5"/>
  <c r="CQ678" i="5"/>
  <c r="BK880" i="5"/>
  <c r="CQ880" i="5"/>
  <c r="AZ489" i="5"/>
  <c r="CF489" i="5"/>
  <c r="BK118" i="5"/>
  <c r="CQ118" i="5"/>
  <c r="CF785" i="5"/>
  <c r="AZ785" i="5"/>
  <c r="DB775" i="5"/>
  <c r="BV775" i="5"/>
  <c r="DB849" i="5"/>
  <c r="BV849" i="5"/>
  <c r="DB249" i="5"/>
  <c r="BV249" i="5"/>
  <c r="AZ237" i="5"/>
  <c r="CF237" i="5"/>
  <c r="CQ594" i="5"/>
  <c r="BK594" i="5"/>
  <c r="BV758" i="5"/>
  <c r="DB758" i="5"/>
  <c r="BK844" i="5"/>
  <c r="CQ844" i="5"/>
  <c r="BK547" i="5"/>
  <c r="CQ547" i="5"/>
  <c r="DB624" i="5"/>
  <c r="BV624" i="5"/>
  <c r="CF617" i="5"/>
  <c r="AZ617" i="5"/>
  <c r="DB472" i="5"/>
  <c r="BV472" i="5"/>
  <c r="BV974" i="5"/>
  <c r="DB974" i="5"/>
  <c r="CQ556" i="5"/>
  <c r="BK556" i="5"/>
  <c r="CQ444" i="5"/>
  <c r="BK444" i="5"/>
  <c r="BK376" i="5"/>
  <c r="CQ376" i="5"/>
  <c r="CF267" i="5"/>
  <c r="AZ267" i="5"/>
  <c r="AZ231" i="5"/>
  <c r="CF231" i="5"/>
  <c r="BK686" i="5"/>
  <c r="CQ686" i="5"/>
  <c r="BV900" i="5"/>
  <c r="DB900" i="5"/>
  <c r="CQ921" i="5"/>
  <c r="BK921" i="5"/>
  <c r="BK954" i="5"/>
  <c r="CQ954" i="5"/>
  <c r="CQ349" i="5"/>
  <c r="BK349" i="5"/>
  <c r="CQ786" i="5"/>
  <c r="BK786" i="5"/>
  <c r="CQ306" i="5"/>
  <c r="BK306" i="5"/>
  <c r="DB34" i="5"/>
  <c r="BV34" i="5"/>
  <c r="CF879" i="5"/>
  <c r="AZ879" i="5"/>
  <c r="AZ517" i="5"/>
  <c r="CF517" i="5"/>
  <c r="CF884" i="5"/>
  <c r="AZ884" i="5"/>
  <c r="CF854" i="5"/>
  <c r="AZ854" i="5"/>
  <c r="DB45" i="5"/>
  <c r="BV45" i="5"/>
  <c r="DB244" i="5"/>
  <c r="BV244" i="5"/>
  <c r="CQ897" i="5"/>
  <c r="BK897" i="5"/>
  <c r="DB60" i="5"/>
  <c r="BV60" i="5"/>
  <c r="AZ69" i="5"/>
  <c r="CF69" i="5"/>
  <c r="CF306" i="5"/>
  <c r="AZ306" i="5"/>
  <c r="CQ808" i="5"/>
  <c r="BK808" i="5"/>
  <c r="AZ865" i="5"/>
  <c r="CF865" i="5"/>
  <c r="CF318" i="5"/>
  <c r="AZ318" i="5"/>
  <c r="BK708" i="5"/>
  <c r="CQ708" i="5"/>
  <c r="CF790" i="5"/>
  <c r="AZ790" i="5"/>
  <c r="BV931" i="5"/>
  <c r="DB931" i="5"/>
  <c r="BK96" i="5"/>
  <c r="CQ96" i="5"/>
  <c r="BK1012" i="5"/>
  <c r="CQ1012" i="5"/>
  <c r="DB270" i="5"/>
  <c r="BV270" i="5"/>
  <c r="CQ244" i="5"/>
  <c r="BK244" i="5"/>
  <c r="CQ679" i="5"/>
  <c r="BK679" i="5"/>
  <c r="DB962" i="5"/>
  <c r="BV962" i="5"/>
  <c r="DB955" i="5"/>
  <c r="BV955" i="5"/>
  <c r="CF901" i="5"/>
  <c r="AZ901" i="5"/>
  <c r="CQ226" i="5"/>
  <c r="BK226" i="5"/>
  <c r="BK332" i="5"/>
  <c r="CQ332" i="5"/>
  <c r="CQ483" i="5"/>
  <c r="BK483" i="5"/>
  <c r="BV451" i="5"/>
  <c r="DB451" i="5"/>
  <c r="BV410" i="5"/>
  <c r="DB410" i="5"/>
  <c r="CF943" i="5"/>
  <c r="AZ943" i="5"/>
  <c r="CF169" i="5"/>
  <c r="AZ169" i="5"/>
  <c r="AZ57" i="5"/>
  <c r="CF57" i="5"/>
  <c r="CQ165" i="5"/>
  <c r="BK165" i="5"/>
  <c r="CQ834" i="5"/>
  <c r="BK834" i="5"/>
  <c r="BL108" i="5"/>
  <c r="CR108" i="5"/>
  <c r="BK912" i="5"/>
  <c r="CQ912" i="5"/>
  <c r="CF375" i="5"/>
  <c r="AZ375" i="5"/>
  <c r="BV530" i="5"/>
  <c r="DB530" i="5"/>
  <c r="CF186" i="5"/>
  <c r="AZ186" i="5"/>
  <c r="CQ770" i="5"/>
  <c r="BK770" i="5"/>
  <c r="CF162" i="5"/>
  <c r="AZ162" i="5"/>
  <c r="BK410" i="5"/>
  <c r="CQ410" i="5"/>
  <c r="BK694" i="5"/>
  <c r="CQ694" i="5"/>
  <c r="CQ843" i="5"/>
  <c r="BK843" i="5"/>
  <c r="CF159" i="5"/>
  <c r="AZ159" i="5"/>
  <c r="BK425" i="5"/>
  <c r="CQ425" i="5"/>
  <c r="CQ776" i="5"/>
  <c r="BK776" i="5"/>
  <c r="CQ705" i="5"/>
  <c r="BK705" i="5"/>
  <c r="CF569" i="5"/>
  <c r="AZ569" i="5"/>
  <c r="AZ234" i="5"/>
  <c r="CF234" i="5"/>
  <c r="CF655" i="5"/>
  <c r="AZ655" i="5"/>
  <c r="CF654" i="5"/>
  <c r="AZ654" i="5"/>
  <c r="AZ296" i="5"/>
  <c r="CF296" i="5"/>
  <c r="CF347" i="5"/>
  <c r="AZ347" i="5"/>
  <c r="CQ560" i="5"/>
  <c r="BK560" i="5"/>
  <c r="CF580" i="5"/>
  <c r="AZ580" i="5"/>
  <c r="CF628" i="5"/>
  <c r="AZ628" i="5"/>
  <c r="DB960" i="5"/>
  <c r="BV960" i="5"/>
  <c r="CF732" i="5"/>
  <c r="AZ732" i="5"/>
  <c r="AZ513" i="5"/>
  <c r="CF513" i="5"/>
  <c r="CQ927" i="5"/>
  <c r="BK927" i="5"/>
  <c r="CF351" i="5"/>
  <c r="AZ351" i="5"/>
  <c r="BK647" i="5"/>
  <c r="CQ647" i="5"/>
  <c r="AZ588" i="5"/>
  <c r="CF588" i="5"/>
  <c r="BV124" i="5"/>
  <c r="DB124" i="5"/>
  <c r="DB795" i="5"/>
  <c r="BV795" i="5"/>
  <c r="DB785" i="5"/>
  <c r="BV785" i="5"/>
  <c r="BK443" i="5"/>
  <c r="CQ443" i="5"/>
  <c r="BV160" i="5"/>
  <c r="DB160" i="5"/>
  <c r="DB693" i="5"/>
  <c r="BV693" i="5"/>
  <c r="CQ324" i="5"/>
  <c r="BK324" i="5"/>
  <c r="DB143" i="5"/>
  <c r="BV143" i="5"/>
  <c r="CQ649" i="5"/>
  <c r="BK649" i="5"/>
  <c r="BV161" i="5"/>
  <c r="DB161" i="5"/>
  <c r="DB49" i="5"/>
  <c r="BV49" i="5"/>
  <c r="CQ550" i="5"/>
  <c r="BK550" i="5"/>
  <c r="DB306" i="5"/>
  <c r="BV306" i="5"/>
  <c r="AZ577" i="5"/>
  <c r="CF577" i="5"/>
  <c r="CQ910" i="5"/>
  <c r="BK910" i="5"/>
  <c r="BV746" i="5"/>
  <c r="DB746" i="5"/>
  <c r="CQ434" i="5"/>
  <c r="BK434" i="5"/>
  <c r="DB179" i="5"/>
  <c r="BV179" i="5"/>
  <c r="DB422" i="5"/>
  <c r="BV422" i="5"/>
  <c r="CF570" i="5"/>
  <c r="AZ570" i="5"/>
  <c r="BK956" i="5"/>
  <c r="CQ956" i="5"/>
  <c r="DB799" i="5"/>
  <c r="BV799" i="5"/>
  <c r="BK879" i="5"/>
  <c r="CQ879" i="5"/>
  <c r="CF417" i="5"/>
  <c r="AZ417" i="5"/>
  <c r="CF163" i="5"/>
  <c r="AZ163" i="5"/>
  <c r="AZ125" i="5"/>
  <c r="CF125" i="5"/>
  <c r="AZ525" i="5"/>
  <c r="CF525" i="5"/>
  <c r="BK940" i="5"/>
  <c r="CQ940" i="5"/>
  <c r="BK423" i="5"/>
  <c r="CQ423" i="5"/>
  <c r="BV202" i="5"/>
  <c r="DB202" i="5"/>
  <c r="BV680" i="5"/>
  <c r="DB680" i="5"/>
  <c r="BV994" i="5"/>
  <c r="DB994" i="5"/>
  <c r="AZ553" i="5"/>
  <c r="CF553" i="5"/>
  <c r="AZ197" i="5"/>
  <c r="CF197" i="5"/>
  <c r="BV786" i="5"/>
  <c r="DB786" i="5"/>
  <c r="DB769" i="5"/>
  <c r="BV769" i="5"/>
  <c r="DB959" i="5"/>
  <c r="BV959" i="5"/>
  <c r="AZ541" i="5"/>
  <c r="CF541" i="5"/>
  <c r="CQ629" i="5"/>
  <c r="BK629" i="5"/>
  <c r="BK216" i="5"/>
  <c r="CQ216" i="5"/>
  <c r="DB562" i="5"/>
  <c r="BV562" i="5"/>
  <c r="DB523" i="5"/>
  <c r="BV523" i="5"/>
  <c r="CF583" i="5"/>
  <c r="AZ583" i="5"/>
  <c r="CF743" i="5"/>
  <c r="AZ743" i="5"/>
  <c r="AZ610" i="5"/>
  <c r="CF610" i="5"/>
  <c r="CF249" i="5"/>
  <c r="AZ249" i="5"/>
  <c r="BV668" i="5"/>
  <c r="DB668" i="5"/>
  <c r="AZ929" i="5"/>
  <c r="CF929" i="5"/>
  <c r="BV353" i="5"/>
  <c r="DB353" i="5"/>
  <c r="DB759" i="5"/>
  <c r="BV759" i="5"/>
  <c r="AZ287" i="5"/>
  <c r="CF287" i="5"/>
  <c r="CQ830" i="5"/>
  <c r="BK830" i="5"/>
  <c r="CQ558" i="5"/>
  <c r="BK558" i="5"/>
  <c r="BV586" i="5"/>
  <c r="DB586" i="5"/>
  <c r="DB500" i="5"/>
  <c r="BV500" i="5"/>
  <c r="AZ950" i="5"/>
  <c r="CF950" i="5"/>
  <c r="CF179" i="5"/>
  <c r="AZ179" i="5"/>
  <c r="DB18" i="5"/>
  <c r="BV18" i="5"/>
  <c r="DB852" i="5"/>
  <c r="BV852" i="5"/>
  <c r="CQ791" i="5"/>
  <c r="BK791" i="5"/>
  <c r="BV234" i="5"/>
  <c r="DB234" i="5"/>
  <c r="AZ666" i="5"/>
  <c r="CF666" i="5"/>
  <c r="DB105" i="5"/>
  <c r="BV105" i="5"/>
  <c r="BV374" i="5"/>
  <c r="DB374" i="5"/>
  <c r="DB37" i="5"/>
  <c r="BV37" i="5"/>
  <c r="CF544" i="5"/>
  <c r="AZ544" i="5"/>
  <c r="CF756" i="5"/>
  <c r="AZ756" i="5"/>
  <c r="CQ538" i="5"/>
  <c r="BK538" i="5"/>
  <c r="BV272" i="5"/>
  <c r="DB272" i="5"/>
  <c r="CF852" i="5"/>
  <c r="AZ852" i="5"/>
  <c r="BV332" i="5"/>
  <c r="DB332" i="5"/>
  <c r="DB965" i="5"/>
  <c r="BV965" i="5"/>
  <c r="CF355" i="5"/>
  <c r="AZ355" i="5"/>
  <c r="H30" i="3"/>
  <c r="H32" i="3" s="1"/>
  <c r="H34" i="3" s="1"/>
  <c r="BK987" i="5"/>
  <c r="CQ987" i="5"/>
  <c r="CF392" i="5"/>
  <c r="AZ392" i="5"/>
  <c r="BV583" i="5"/>
  <c r="DB583" i="5"/>
  <c r="BK250" i="5"/>
  <c r="CQ250" i="5"/>
  <c r="DB43" i="5"/>
  <c r="BV43" i="5"/>
  <c r="BV319" i="5"/>
  <c r="DB319" i="5"/>
  <c r="AZ226" i="5"/>
  <c r="CF226" i="5"/>
  <c r="DB407" i="5"/>
  <c r="BV407" i="5"/>
  <c r="BV368" i="5"/>
  <c r="DB368" i="5"/>
  <c r="CQ454" i="5"/>
  <c r="BK454" i="5"/>
  <c r="DB945" i="5"/>
  <c r="BV945" i="5"/>
  <c r="AZ486" i="5"/>
  <c r="CF486" i="5"/>
  <c r="BV632" i="5"/>
  <c r="DB632" i="5"/>
  <c r="AZ807" i="5"/>
  <c r="CF807" i="5"/>
  <c r="CF839" i="5"/>
  <c r="AZ839" i="5"/>
  <c r="CQ486" i="5"/>
  <c r="BK486" i="5"/>
  <c r="BV235" i="5"/>
  <c r="DB235" i="5"/>
  <c r="BV643" i="5"/>
  <c r="DB643" i="5"/>
  <c r="AZ693" i="5"/>
  <c r="CF693" i="5"/>
  <c r="CF534" i="5"/>
  <c r="AZ534" i="5"/>
  <c r="DB988" i="5"/>
  <c r="BV988" i="5"/>
  <c r="DB879" i="5"/>
  <c r="BV879" i="5"/>
  <c r="CF147" i="5"/>
  <c r="AZ147" i="5"/>
  <c r="AZ68" i="5"/>
  <c r="CF68" i="5"/>
  <c r="BK585" i="5"/>
  <c r="CQ585" i="5"/>
  <c r="BV670" i="5"/>
  <c r="DB670" i="5"/>
  <c r="CQ499" i="5"/>
  <c r="BK499" i="5"/>
  <c r="AZ135" i="5"/>
  <c r="CF135" i="5"/>
  <c r="CF877" i="5"/>
  <c r="AZ877" i="5"/>
  <c r="AZ613" i="5"/>
  <c r="CF613" i="5"/>
  <c r="CF641" i="5"/>
  <c r="AZ641" i="5"/>
  <c r="CQ933" i="5"/>
  <c r="BK933" i="5"/>
  <c r="BK760" i="5"/>
  <c r="CQ760" i="5"/>
  <c r="CQ913" i="5"/>
  <c r="BK913" i="5"/>
  <c r="AZ734" i="5"/>
  <c r="CF734" i="5"/>
  <c r="AZ480" i="5"/>
  <c r="CF480" i="5"/>
  <c r="CF297" i="5"/>
  <c r="AZ297" i="5"/>
  <c r="BV816" i="5"/>
  <c r="DB816" i="5"/>
  <c r="AZ1007" i="5"/>
  <c r="CF1007" i="5"/>
  <c r="BK380" i="5"/>
  <c r="CQ380" i="5"/>
  <c r="AZ682" i="5"/>
  <c r="CF682" i="5"/>
  <c r="BK726" i="5"/>
  <c r="CQ726" i="5"/>
  <c r="CQ520" i="5"/>
  <c r="BK520" i="5"/>
  <c r="BV842" i="5"/>
  <c r="DB842" i="5"/>
  <c r="CQ415" i="5"/>
  <c r="BK415" i="5"/>
  <c r="BV846" i="5"/>
  <c r="DB846" i="5"/>
  <c r="DB115" i="5"/>
  <c r="BV115" i="5"/>
  <c r="CQ805" i="5"/>
  <c r="BK805" i="5"/>
  <c r="AZ92" i="5"/>
  <c r="CF92" i="5"/>
  <c r="BV859" i="5"/>
  <c r="DB859" i="5"/>
  <c r="CQ815" i="5"/>
  <c r="BK815" i="5"/>
  <c r="DB480" i="5"/>
  <c r="BV480" i="5"/>
  <c r="BV647" i="5"/>
  <c r="DB647" i="5"/>
  <c r="BV174" i="5"/>
  <c r="DB174" i="5"/>
  <c r="CQ1011" i="5"/>
  <c r="BK1011" i="5"/>
  <c r="CF679" i="5"/>
  <c r="AZ679" i="5"/>
  <c r="DB707" i="5"/>
  <c r="BV707" i="5"/>
  <c r="DB865" i="5"/>
  <c r="BV865" i="5"/>
  <c r="CQ498" i="5"/>
  <c r="BK498" i="5"/>
  <c r="BV304" i="5"/>
  <c r="DB304" i="5"/>
  <c r="CQ551" i="5"/>
  <c r="BK551" i="5"/>
  <c r="CF465" i="5"/>
  <c r="AZ465" i="5"/>
  <c r="DB193" i="5"/>
  <c r="BV193" i="5"/>
  <c r="BV564" i="5"/>
  <c r="DB564" i="5"/>
  <c r="BK896" i="5"/>
  <c r="CQ896" i="5"/>
  <c r="DB487" i="5"/>
  <c r="BV487" i="5"/>
  <c r="CQ746" i="5"/>
  <c r="BK746" i="5"/>
  <c r="AZ567" i="5"/>
  <c r="CF567" i="5"/>
  <c r="CF427" i="5"/>
  <c r="AZ427" i="5"/>
  <c r="CQ469" i="5"/>
  <c r="BK469" i="5"/>
  <c r="BK142" i="5"/>
  <c r="CQ142" i="5"/>
  <c r="BK330" i="5"/>
  <c r="CQ330" i="5"/>
  <c r="BV344" i="5"/>
  <c r="DB344" i="5"/>
  <c r="AZ164" i="5"/>
  <c r="CF164" i="5"/>
  <c r="AZ833" i="5"/>
  <c r="CF833" i="5"/>
  <c r="AZ700" i="5"/>
  <c r="CF700" i="5"/>
  <c r="DB572" i="5"/>
  <c r="BV572" i="5"/>
  <c r="CF315" i="5"/>
  <c r="AZ315" i="5"/>
  <c r="BV460" i="5"/>
  <c r="DB460" i="5"/>
  <c r="CF889" i="5"/>
  <c r="AZ889" i="5"/>
  <c r="AZ694" i="5"/>
  <c r="CF694" i="5"/>
  <c r="CF322" i="5"/>
  <c r="AZ322" i="5"/>
  <c r="CF406" i="5"/>
  <c r="AZ406" i="5"/>
  <c r="CF122" i="5"/>
  <c r="AZ122" i="5"/>
  <c r="AZ144" i="5"/>
  <c r="CF144" i="5"/>
  <c r="CF969" i="5"/>
  <c r="AZ969" i="5"/>
  <c r="BV1002" i="5"/>
  <c r="DB1002" i="5"/>
  <c r="CF362" i="5"/>
  <c r="AZ362" i="5"/>
  <c r="BV912" i="5"/>
  <c r="DB912" i="5"/>
  <c r="AZ931" i="5"/>
  <c r="CF931" i="5"/>
  <c r="CF903" i="5"/>
  <c r="AZ903" i="5"/>
  <c r="BV828" i="5"/>
  <c r="DB828" i="5"/>
  <c r="AZ277" i="5"/>
  <c r="CF277" i="5"/>
  <c r="BK892" i="5"/>
  <c r="CQ892" i="5"/>
  <c r="CQ210" i="5"/>
  <c r="BK210" i="5"/>
  <c r="BV674" i="5"/>
  <c r="DB674" i="5"/>
  <c r="AZ539" i="5"/>
  <c r="CF539" i="5"/>
  <c r="BV120" i="5"/>
  <c r="DB120" i="5"/>
  <c r="DB723" i="5"/>
  <c r="BV723" i="5"/>
  <c r="DB20" i="5"/>
  <c r="BV20" i="5"/>
  <c r="DB697" i="5"/>
  <c r="BV697" i="5"/>
  <c r="DB16" i="5"/>
  <c r="BV16" i="5"/>
  <c r="BK937" i="5"/>
  <c r="CQ937" i="5"/>
  <c r="CQ928" i="5"/>
  <c r="BK928" i="5"/>
  <c r="DB131" i="5"/>
  <c r="BV131" i="5"/>
  <c r="DB809" i="5"/>
  <c r="BV809" i="5"/>
  <c r="CF746" i="5"/>
  <c r="AZ746" i="5"/>
  <c r="DB428" i="5"/>
  <c r="BV428" i="5"/>
  <c r="BK205" i="5"/>
  <c r="CQ205" i="5"/>
  <c r="BK264" i="5"/>
  <c r="CQ264" i="5"/>
  <c r="BV240" i="5"/>
  <c r="DB240" i="5"/>
  <c r="CF191" i="5"/>
  <c r="AZ191" i="5"/>
  <c r="BV541" i="5"/>
  <c r="DB541" i="5"/>
  <c r="CF474" i="5"/>
  <c r="AZ474" i="5"/>
  <c r="DB294" i="5"/>
  <c r="BV294" i="5"/>
  <c r="DB84" i="5"/>
  <c r="BV84" i="5"/>
  <c r="DB421" i="5"/>
  <c r="BV421" i="5"/>
  <c r="BV696" i="5"/>
  <c r="DB696" i="5"/>
  <c r="AZ446" i="5"/>
  <c r="CF446" i="5"/>
  <c r="CQ735" i="5"/>
  <c r="BK735" i="5"/>
  <c r="CF171" i="5"/>
  <c r="AZ171" i="5"/>
  <c r="BV755" i="5"/>
  <c r="DB755" i="5"/>
  <c r="CF744" i="5"/>
  <c r="AZ744" i="5"/>
  <c r="BK153" i="5"/>
  <c r="CQ153" i="5"/>
  <c r="CF646" i="5"/>
  <c r="AZ646" i="5"/>
  <c r="BK213" i="5"/>
  <c r="CQ213" i="5"/>
  <c r="BV300" i="5"/>
  <c r="DB300" i="5"/>
  <c r="BV447" i="5"/>
  <c r="DB447" i="5"/>
  <c r="AZ454" i="5"/>
  <c r="CF454" i="5"/>
  <c r="DB474" i="5"/>
  <c r="BV474" i="5"/>
  <c r="BV615" i="5"/>
  <c r="DB615" i="5"/>
  <c r="CF814" i="5"/>
  <c r="AZ814" i="5"/>
  <c r="CF548" i="5"/>
  <c r="AZ548" i="5"/>
  <c r="AZ968" i="5"/>
  <c r="CF968" i="5"/>
  <c r="BK91" i="5"/>
  <c r="CQ91" i="5"/>
  <c r="CF467" i="5"/>
  <c r="AZ467" i="5"/>
  <c r="BV340" i="5"/>
  <c r="DB340" i="5"/>
  <c r="BV446" i="5"/>
  <c r="DB446" i="5"/>
  <c r="CQ465" i="5"/>
  <c r="BK465" i="5"/>
  <c r="CF434" i="5"/>
  <c r="AZ434" i="5"/>
  <c r="CF232" i="5"/>
  <c r="AZ232" i="5"/>
  <c r="CQ67" i="5"/>
  <c r="BK67" i="5"/>
  <c r="CF395" i="5"/>
  <c r="AZ395" i="5"/>
  <c r="AZ683" i="5"/>
  <c r="CF683" i="5"/>
  <c r="DB436" i="5"/>
  <c r="BV436" i="5"/>
  <c r="BK272" i="5"/>
  <c r="CQ272" i="5"/>
  <c r="DB119" i="5"/>
  <c r="BV119" i="5"/>
  <c r="DB426" i="5"/>
  <c r="BV426" i="5"/>
  <c r="CQ675" i="5"/>
  <c r="BK675" i="5"/>
  <c r="BK137" i="5"/>
  <c r="CQ137" i="5"/>
  <c r="CQ793" i="5"/>
  <c r="BK793" i="5"/>
  <c r="DB628" i="5"/>
  <c r="BV628" i="5"/>
  <c r="AZ211" i="5"/>
  <c r="CF211" i="5"/>
  <c r="BV100" i="5"/>
  <c r="DB100" i="5"/>
  <c r="CF736" i="5"/>
  <c r="AZ736" i="5"/>
  <c r="AZ455" i="5"/>
  <c r="CF455" i="5"/>
  <c r="BV667" i="5"/>
  <c r="DB667" i="5"/>
  <c r="AZ207" i="5"/>
  <c r="CF207" i="5"/>
  <c r="DB25" i="5"/>
  <c r="BV25" i="5"/>
  <c r="DB548" i="5"/>
  <c r="BV548" i="5"/>
  <c r="CQ510" i="5"/>
  <c r="BK510" i="5"/>
  <c r="AZ652" i="5"/>
  <c r="CF652" i="5"/>
  <c r="BV136" i="5"/>
  <c r="DB136" i="5"/>
  <c r="CF343" i="5"/>
  <c r="AZ343" i="5"/>
  <c r="CQ856" i="5"/>
  <c r="BK856" i="5"/>
  <c r="BK63" i="5"/>
  <c r="CQ63" i="5"/>
  <c r="BV867" i="5"/>
  <c r="DB867" i="5"/>
  <c r="DB181" i="5"/>
  <c r="BV181" i="5"/>
  <c r="CQ100" i="5"/>
  <c r="BK100" i="5"/>
  <c r="CF575" i="5"/>
  <c r="AZ575" i="5"/>
  <c r="DB265" i="5"/>
  <c r="BV265" i="5"/>
  <c r="BV881" i="5"/>
  <c r="DB881" i="5"/>
  <c r="BV147" i="5"/>
  <c r="DB147" i="5"/>
  <c r="AZ776" i="5"/>
  <c r="CF776" i="5"/>
  <c r="AZ284" i="5"/>
  <c r="CF284" i="5"/>
  <c r="CQ98" i="5"/>
  <c r="BK98" i="5"/>
  <c r="BV404" i="5"/>
  <c r="DB404" i="5"/>
  <c r="CF155" i="5"/>
  <c r="AZ155" i="5"/>
  <c r="CQ1007" i="5"/>
  <c r="BK1007" i="5"/>
  <c r="AZ559" i="5"/>
  <c r="CF559" i="5"/>
  <c r="DB298" i="5"/>
  <c r="BV298" i="5"/>
  <c r="AZ41" i="5"/>
  <c r="CF41" i="5"/>
  <c r="BV843" i="5"/>
  <c r="DB843" i="5"/>
  <c r="BV140" i="5"/>
  <c r="DB140" i="5"/>
  <c r="CF801" i="5"/>
  <c r="AZ801" i="5"/>
  <c r="CQ177" i="5"/>
  <c r="BK177" i="5"/>
  <c r="AZ711" i="5"/>
  <c r="CF711" i="5"/>
  <c r="DB310" i="5"/>
  <c r="BV310" i="5"/>
  <c r="BK421" i="5"/>
  <c r="CQ421" i="5"/>
  <c r="BV322" i="5"/>
  <c r="DB322" i="5"/>
  <c r="BK251" i="5"/>
  <c r="CQ251" i="5"/>
  <c r="AZ87" i="5"/>
  <c r="CF87" i="5"/>
  <c r="AZ522" i="5"/>
  <c r="CF522" i="5"/>
  <c r="DB641" i="5"/>
  <c r="BV641" i="5"/>
  <c r="DB468" i="5"/>
  <c r="BV468" i="5"/>
  <c r="CQ995" i="5"/>
  <c r="BK995" i="5"/>
  <c r="CQ359" i="5"/>
  <c r="BK359" i="5"/>
  <c r="CF493" i="5"/>
  <c r="AZ493" i="5"/>
  <c r="CF472" i="5"/>
  <c r="AZ472" i="5"/>
  <c r="BK271" i="5"/>
  <c r="CQ271" i="5"/>
  <c r="DB568" i="5"/>
  <c r="BV568" i="5"/>
  <c r="BV876" i="5"/>
  <c r="DB876" i="5"/>
  <c r="AZ1006" i="5"/>
  <c r="CF1006" i="5"/>
  <c r="CF733" i="5"/>
  <c r="AZ733" i="5"/>
  <c r="BV682" i="5"/>
  <c r="DB682" i="5"/>
  <c r="CQ33" i="5"/>
  <c r="BK33" i="5"/>
  <c r="BK64" i="5"/>
  <c r="CQ64" i="5"/>
  <c r="BV112" i="5"/>
  <c r="DB112" i="5"/>
  <c r="BV230" i="5"/>
  <c r="DB230" i="5"/>
  <c r="AZ944" i="5"/>
  <c r="CF944" i="5"/>
  <c r="DB229" i="5"/>
  <c r="BV229" i="5"/>
  <c r="CQ409" i="5"/>
  <c r="BK409" i="5"/>
  <c r="DB622" i="5"/>
  <c r="BV622" i="5"/>
  <c r="DB367" i="5"/>
  <c r="BV367" i="5"/>
  <c r="DB209" i="5"/>
  <c r="BV209" i="5"/>
  <c r="CF508" i="5"/>
  <c r="AZ508" i="5"/>
  <c r="CF951" i="5"/>
  <c r="AZ951" i="5"/>
  <c r="AZ512" i="5"/>
  <c r="CF512" i="5"/>
  <c r="CQ151" i="5"/>
  <c r="BK151" i="5"/>
  <c r="AZ658" i="5"/>
  <c r="CF658" i="5"/>
  <c r="CF913" i="5"/>
  <c r="AZ913" i="5"/>
  <c r="DB183" i="5"/>
  <c r="BV183" i="5"/>
  <c r="BV373" i="5"/>
  <c r="DB373" i="5"/>
  <c r="DB70" i="5"/>
  <c r="BV70" i="5"/>
  <c r="CQ764" i="5"/>
  <c r="BK764" i="5"/>
  <c r="CF605" i="5"/>
  <c r="AZ605" i="5"/>
  <c r="CF934" i="5"/>
  <c r="AZ934" i="5"/>
  <c r="CF862" i="5"/>
  <c r="AZ862" i="5"/>
  <c r="CF831" i="5"/>
  <c r="AZ831" i="5"/>
  <c r="CF880" i="5"/>
  <c r="AZ880" i="5"/>
  <c r="BV818" i="5"/>
  <c r="DB818" i="5"/>
  <c r="DB257" i="5"/>
  <c r="BV257" i="5"/>
  <c r="CF937" i="5"/>
  <c r="AZ937" i="5"/>
  <c r="CQ544" i="5"/>
  <c r="BK544" i="5"/>
  <c r="BK732" i="5"/>
  <c r="CQ732" i="5"/>
  <c r="CF742" i="5"/>
  <c r="AZ742" i="5"/>
  <c r="CQ471" i="5"/>
  <c r="BK471" i="5"/>
  <c r="CQ926" i="5"/>
  <c r="BK926" i="5"/>
  <c r="AZ543" i="5"/>
  <c r="CF543" i="5"/>
  <c r="BK1008" i="5"/>
  <c r="CQ1008" i="5"/>
  <c r="BV589" i="5"/>
  <c r="DB589" i="5"/>
  <c r="CF268" i="5"/>
  <c r="AZ268" i="5"/>
  <c r="AZ195" i="5"/>
  <c r="CF195" i="5"/>
  <c r="DB462" i="5"/>
  <c r="BV462" i="5"/>
  <c r="DB942" i="5"/>
  <c r="BV942" i="5"/>
  <c r="BV806" i="5"/>
  <c r="DB806" i="5"/>
  <c r="AZ1012" i="5"/>
  <c r="CF1012" i="5"/>
  <c r="BK533" i="5"/>
  <c r="CQ533" i="5"/>
  <c r="CQ774" i="5"/>
  <c r="BK774" i="5"/>
  <c r="CF802" i="5"/>
  <c r="AZ802" i="5"/>
  <c r="BV551" i="5"/>
  <c r="DB551" i="5"/>
  <c r="CQ516" i="5"/>
  <c r="BK516" i="5"/>
  <c r="CQ671" i="5"/>
  <c r="BK671" i="5"/>
  <c r="AZ464" i="5"/>
  <c r="CF464" i="5"/>
  <c r="CF945" i="5"/>
  <c r="AZ945" i="5"/>
  <c r="BV171" i="5"/>
  <c r="DB171" i="5"/>
  <c r="BV237" i="5"/>
  <c r="DB237" i="5"/>
  <c r="CQ839" i="5"/>
  <c r="BK839" i="5"/>
  <c r="BV283" i="5"/>
  <c r="DB283" i="5"/>
  <c r="CQ950" i="5"/>
  <c r="BK950" i="5"/>
  <c r="BV390" i="5"/>
  <c r="DB390" i="5"/>
  <c r="BK412" i="5"/>
  <c r="CQ412" i="5"/>
  <c r="BK837" i="5"/>
  <c r="CQ837" i="5"/>
  <c r="BK934" i="5"/>
  <c r="CQ934" i="5"/>
  <c r="AZ204" i="5"/>
  <c r="CF204" i="5"/>
  <c r="AZ644" i="5"/>
  <c r="CF644" i="5"/>
  <c r="DB986" i="5"/>
  <c r="BV986" i="5"/>
  <c r="BK313" i="5"/>
  <c r="CQ313" i="5"/>
  <c r="BK422" i="5"/>
  <c r="CQ422" i="5"/>
  <c r="BK680" i="5"/>
  <c r="CQ680" i="5"/>
  <c r="BV790" i="5"/>
  <c r="DB790" i="5"/>
  <c r="AZ365" i="5"/>
  <c r="CF365" i="5"/>
  <c r="BK706" i="5"/>
  <c r="CQ706" i="5"/>
  <c r="CF265" i="5"/>
  <c r="AZ265" i="5"/>
  <c r="CF103" i="5"/>
  <c r="AZ103" i="5"/>
  <c r="AZ521" i="5"/>
  <c r="CF521" i="5"/>
  <c r="BV619" i="5"/>
  <c r="DB619" i="5"/>
  <c r="CQ1003" i="5"/>
  <c r="BK1003" i="5"/>
  <c r="AZ629" i="5"/>
  <c r="CF629" i="5"/>
  <c r="DB997" i="5"/>
  <c r="BV997" i="5"/>
  <c r="DB940" i="5"/>
  <c r="BV940" i="5"/>
  <c r="CF526" i="5"/>
  <c r="AZ526" i="5"/>
  <c r="DB74" i="5"/>
  <c r="BV74" i="5"/>
  <c r="AZ813" i="5"/>
  <c r="CF813" i="5"/>
  <c r="AZ924" i="5"/>
  <c r="CF924" i="5"/>
  <c r="DB361" i="5"/>
  <c r="BV361" i="5"/>
  <c r="AZ766" i="5"/>
  <c r="CF766" i="5"/>
  <c r="BV402" i="5"/>
  <c r="DB402" i="5"/>
  <c r="CQ90" i="5"/>
  <c r="BK90" i="5"/>
  <c r="BK253" i="5"/>
  <c r="CQ253" i="5"/>
  <c r="CF442" i="5"/>
  <c r="AZ442" i="5"/>
  <c r="BV226" i="5"/>
  <c r="DB226" i="5"/>
  <c r="CQ572" i="5"/>
  <c r="BK572" i="5"/>
  <c r="CF797" i="5"/>
  <c r="AZ797" i="5"/>
  <c r="CQ1005" i="5"/>
  <c r="BK1005" i="5"/>
  <c r="DB594" i="5"/>
  <c r="BV594" i="5"/>
  <c r="AZ564" i="5"/>
  <c r="CF564" i="5"/>
  <c r="AZ959" i="5"/>
  <c r="CF959" i="5"/>
  <c r="CF993" i="5"/>
  <c r="AZ993" i="5"/>
  <c r="CQ963" i="5"/>
  <c r="BK963" i="5"/>
  <c r="BV646" i="5"/>
  <c r="DB646" i="5"/>
  <c r="BK633" i="5"/>
  <c r="CQ633" i="5"/>
  <c r="BV348" i="5"/>
  <c r="DB348" i="5"/>
  <c r="BK17" i="5"/>
  <c r="CQ17" i="5"/>
  <c r="BV370" i="5"/>
  <c r="DB370" i="5"/>
  <c r="DB774" i="5"/>
  <c r="BV774" i="5"/>
  <c r="DB933" i="5"/>
  <c r="BV933" i="5"/>
  <c r="BK724" i="5"/>
  <c r="CQ724" i="5"/>
  <c r="BK433" i="5"/>
  <c r="CQ433" i="5"/>
  <c r="AZ956" i="5"/>
  <c r="CF956" i="5"/>
  <c r="BV465" i="5"/>
  <c r="DB465" i="5"/>
  <c r="DB939" i="5"/>
  <c r="BV939" i="5"/>
  <c r="AZ503" i="5"/>
  <c r="CF503" i="5"/>
  <c r="AZ824" i="5"/>
  <c r="CF824" i="5"/>
  <c r="CF126" i="5"/>
  <c r="AZ126" i="5"/>
  <c r="AZ684" i="5"/>
  <c r="CF684" i="5"/>
  <c r="AZ280" i="5"/>
  <c r="CF280" i="5"/>
  <c r="BK400" i="5"/>
  <c r="CQ400" i="5"/>
  <c r="AZ225" i="5"/>
  <c r="CF225" i="5"/>
  <c r="CQ598" i="5"/>
  <c r="BK598" i="5"/>
  <c r="CQ618" i="5"/>
  <c r="BK618" i="5"/>
  <c r="AZ781" i="5"/>
  <c r="CF781" i="5"/>
  <c r="DB964" i="5"/>
  <c r="BV964" i="5"/>
  <c r="DB269" i="5"/>
  <c r="BV269" i="5"/>
  <c r="BK941" i="5"/>
  <c r="CQ941" i="5"/>
  <c r="DB552" i="5"/>
  <c r="BV552" i="5"/>
  <c r="BK980" i="5"/>
  <c r="CQ980" i="5"/>
  <c r="DB493" i="5"/>
  <c r="BV493" i="5"/>
  <c r="DB757" i="5"/>
  <c r="BV757" i="5"/>
  <c r="CF433" i="5"/>
  <c r="AZ433" i="5"/>
  <c r="CF311" i="5"/>
  <c r="AZ311" i="5"/>
  <c r="BV905" i="5"/>
  <c r="DB905" i="5"/>
  <c r="AZ867" i="5"/>
  <c r="CF867" i="5"/>
  <c r="DB32" i="5"/>
  <c r="BV32" i="5"/>
  <c r="CQ1004" i="5"/>
  <c r="BK1004" i="5"/>
  <c r="BK99" i="5"/>
  <c r="CQ99" i="5"/>
  <c r="BV792" i="5"/>
  <c r="DB792" i="5"/>
  <c r="BV612" i="5"/>
  <c r="DB612" i="5"/>
  <c r="CQ820" i="5"/>
  <c r="BK820" i="5"/>
  <c r="CF114" i="5"/>
  <c r="AZ114" i="5"/>
  <c r="CQ397" i="5"/>
  <c r="BK397" i="5"/>
  <c r="CQ642" i="5"/>
  <c r="BK642" i="5"/>
  <c r="CF545" i="5"/>
  <c r="AZ545" i="5"/>
  <c r="CQ323" i="5"/>
  <c r="BK323" i="5"/>
  <c r="BV449" i="5"/>
  <c r="DB449" i="5"/>
  <c r="CQ405" i="5"/>
  <c r="BK405" i="5"/>
  <c r="BV826" i="5"/>
  <c r="DB826" i="5"/>
  <c r="BK559" i="5"/>
  <c r="CQ559" i="5"/>
  <c r="BV692" i="5"/>
  <c r="DB692" i="5"/>
  <c r="DB811" i="5"/>
  <c r="BV811" i="5"/>
  <c r="CQ401" i="5"/>
  <c r="BK401" i="5"/>
  <c r="CQ676" i="5"/>
  <c r="BK676" i="5"/>
  <c r="BV659" i="5"/>
  <c r="DB659" i="5"/>
  <c r="AZ33" i="5"/>
  <c r="CF33" i="5"/>
  <c r="BV198" i="5"/>
  <c r="DB198" i="5"/>
  <c r="BK579" i="5"/>
  <c r="CQ579" i="5"/>
  <c r="BK172" i="5"/>
  <c r="CQ172" i="5"/>
  <c r="CF449" i="5"/>
  <c r="AZ449" i="5"/>
  <c r="BK682" i="5"/>
  <c r="CQ682" i="5"/>
  <c r="BK973" i="5"/>
  <c r="CQ973" i="5"/>
  <c r="CF426" i="5"/>
  <c r="AZ426" i="5"/>
  <c r="CF832" i="5"/>
  <c r="AZ832" i="5"/>
  <c r="BK289" i="5"/>
  <c r="CQ289" i="5"/>
  <c r="CF414" i="5"/>
  <c r="AZ414" i="5"/>
  <c r="CF398" i="5"/>
  <c r="AZ398" i="5"/>
  <c r="DB751" i="5"/>
  <c r="BV751" i="5"/>
  <c r="CF316" i="5"/>
  <c r="AZ316" i="5"/>
  <c r="BK1002" i="5"/>
  <c r="CQ1002" i="5"/>
  <c r="BK593" i="5"/>
  <c r="CQ593" i="5"/>
  <c r="AZ152" i="5"/>
  <c r="CF152" i="5"/>
  <c r="AZ997" i="5"/>
  <c r="CF997" i="5"/>
  <c r="BK134" i="5"/>
  <c r="CQ134" i="5"/>
  <c r="BK122" i="5"/>
  <c r="CQ122" i="5"/>
  <c r="BV511" i="5"/>
  <c r="DB511" i="5"/>
  <c r="CQ989" i="5"/>
  <c r="BK989" i="5"/>
  <c r="CF371" i="5"/>
  <c r="AZ371" i="5"/>
  <c r="BV595" i="5"/>
  <c r="DB595" i="5"/>
  <c r="CF291" i="5"/>
  <c r="AZ291" i="5"/>
  <c r="DB496" i="5"/>
  <c r="BV496" i="5"/>
  <c r="CF269" i="5"/>
  <c r="AZ269" i="5"/>
  <c r="BV358" i="5"/>
  <c r="DB358" i="5"/>
  <c r="BK223" i="5"/>
  <c r="CQ223" i="5"/>
  <c r="DB251" i="5"/>
  <c r="BV251" i="5"/>
  <c r="BK894" i="5"/>
  <c r="CQ894" i="5"/>
  <c r="AZ738" i="5"/>
  <c r="CF738" i="5"/>
  <c r="AZ452" i="5"/>
  <c r="CF452" i="5"/>
  <c r="CF258" i="5"/>
  <c r="AZ258" i="5"/>
  <c r="CQ529" i="5"/>
  <c r="BK529" i="5"/>
  <c r="CF999" i="5"/>
  <c r="AZ999" i="5"/>
  <c r="AZ30" i="5"/>
  <c r="CF30" i="5"/>
  <c r="BK178" i="5"/>
  <c r="CQ178" i="5"/>
  <c r="CQ683" i="5"/>
  <c r="BK683" i="5"/>
  <c r="CQ236" i="5"/>
  <c r="BK236" i="5"/>
  <c r="BK406" i="5"/>
  <c r="CQ406" i="5"/>
  <c r="CQ968" i="5"/>
  <c r="BK968" i="5"/>
  <c r="CQ356" i="5"/>
  <c r="BK356" i="5"/>
  <c r="BV429" i="5"/>
  <c r="DB429" i="5"/>
  <c r="DB922" i="5"/>
  <c r="BV922" i="5"/>
  <c r="CQ224" i="5"/>
  <c r="BK224" i="5"/>
  <c r="DB524" i="5"/>
  <c r="BV524" i="5"/>
  <c r="BV158" i="5"/>
  <c r="DB158" i="5"/>
  <c r="AZ511" i="5"/>
  <c r="CF511" i="5"/>
  <c r="BV765" i="5"/>
  <c r="DB765" i="5"/>
  <c r="CF418" i="5"/>
  <c r="AZ418" i="5"/>
  <c r="CF440" i="5"/>
  <c r="AZ440" i="5"/>
  <c r="BV335" i="5"/>
  <c r="DB335" i="5"/>
  <c r="DB747" i="5"/>
  <c r="BV747" i="5"/>
  <c r="BV980" i="5"/>
  <c r="DB980" i="5"/>
  <c r="BV427" i="5"/>
  <c r="DB427" i="5"/>
  <c r="BK188" i="5"/>
  <c r="CQ188" i="5"/>
  <c r="BV478" i="5"/>
  <c r="DB478" i="5"/>
  <c r="AZ156" i="5"/>
  <c r="CF156" i="5"/>
  <c r="BV599" i="5"/>
  <c r="DB599" i="5"/>
  <c r="BK696" i="5"/>
  <c r="CQ696" i="5"/>
  <c r="BV437" i="5"/>
  <c r="DB437" i="5"/>
  <c r="AZ130" i="5"/>
  <c r="CF130" i="5"/>
  <c r="AZ276" i="5"/>
  <c r="CF276" i="5"/>
  <c r="DB459" i="5"/>
  <c r="BV459" i="5"/>
  <c r="AZ841" i="5"/>
  <c r="CF841" i="5"/>
  <c r="BV515" i="5"/>
  <c r="DB515" i="5"/>
  <c r="CF301" i="5"/>
  <c r="AZ301" i="5"/>
  <c r="BV188" i="5"/>
  <c r="DB188" i="5"/>
  <c r="CQ500" i="5"/>
  <c r="BK500" i="5"/>
  <c r="BK965" i="5"/>
  <c r="CQ965" i="5"/>
  <c r="BK136" i="5"/>
  <c r="CQ136" i="5"/>
  <c r="AZ145" i="5"/>
  <c r="CF145" i="5"/>
  <c r="DB924" i="5"/>
  <c r="BV924" i="5"/>
  <c r="BV338" i="5"/>
  <c r="DB338" i="5"/>
  <c r="BK373" i="5"/>
  <c r="CQ373" i="5"/>
  <c r="CQ228" i="5"/>
  <c r="BK228" i="5"/>
  <c r="DB42" i="5"/>
  <c r="BV42" i="5"/>
  <c r="BV972" i="5"/>
  <c r="DB972" i="5"/>
  <c r="BK450" i="5"/>
  <c r="CQ450" i="5"/>
  <c r="CF986" i="5"/>
  <c r="AZ986" i="5"/>
  <c r="BK870" i="5"/>
  <c r="CQ870" i="5"/>
  <c r="AZ72" i="5"/>
  <c r="CF72" i="5"/>
  <c r="BK292" i="5"/>
  <c r="CQ292" i="5"/>
  <c r="DB663" i="5"/>
  <c r="BV663" i="5"/>
  <c r="AZ54" i="5"/>
  <c r="CF54" i="5"/>
  <c r="BK301" i="5"/>
  <c r="CQ301" i="5"/>
  <c r="CQ461" i="5"/>
  <c r="BK461" i="5"/>
  <c r="BV625" i="5"/>
  <c r="DB625" i="5"/>
  <c r="CQ589" i="5"/>
  <c r="BK589" i="5"/>
  <c r="CQ985" i="5"/>
  <c r="BK985" i="5"/>
  <c r="CF266" i="5"/>
  <c r="AZ266" i="5"/>
  <c r="BV812" i="5"/>
  <c r="DB812" i="5"/>
  <c r="BV814" i="5"/>
  <c r="DB814" i="5"/>
  <c r="CQ541" i="5"/>
  <c r="BK541" i="5"/>
  <c r="CQ540" i="5"/>
  <c r="BK540" i="5"/>
  <c r="CQ801" i="5"/>
  <c r="BK801" i="5"/>
  <c r="DB349" i="5"/>
  <c r="BV349" i="5"/>
  <c r="BK207" i="5"/>
  <c r="CQ207" i="5"/>
  <c r="BK308" i="5"/>
  <c r="CQ308" i="5"/>
  <c r="BV779" i="5"/>
  <c r="DB779" i="5"/>
  <c r="CQ947" i="5"/>
  <c r="BK947" i="5"/>
  <c r="AZ466" i="5"/>
  <c r="CF466" i="5"/>
  <c r="CQ526" i="5"/>
  <c r="BK526" i="5"/>
  <c r="DB260" i="5"/>
  <c r="BV260" i="5"/>
  <c r="CF585" i="5"/>
  <c r="AZ585" i="5"/>
  <c r="CF461" i="5"/>
  <c r="AZ461" i="5"/>
  <c r="BV172" i="5"/>
  <c r="DB172" i="5"/>
  <c r="CF763" i="5"/>
  <c r="AZ763" i="5"/>
  <c r="AZ361" i="5"/>
  <c r="CF361" i="5"/>
  <c r="CF299" i="5"/>
  <c r="AZ299" i="5"/>
  <c r="BV128" i="5"/>
  <c r="DB128" i="5"/>
  <c r="DB513" i="5"/>
  <c r="BV513" i="5"/>
  <c r="BK966" i="5"/>
  <c r="CQ966" i="5"/>
  <c r="AZ702" i="5"/>
  <c r="CF702" i="5"/>
  <c r="AZ475" i="5"/>
  <c r="CF475" i="5"/>
  <c r="DB614" i="5"/>
  <c r="BV614" i="5"/>
  <c r="BV463" i="5"/>
  <c r="DB463" i="5"/>
  <c r="BK267" i="5"/>
  <c r="CQ267" i="5"/>
  <c r="BV631" i="5"/>
  <c r="DB631" i="5"/>
  <c r="BK848" i="5"/>
  <c r="CQ848" i="5"/>
  <c r="CF174" i="5"/>
  <c r="AZ174" i="5"/>
  <c r="CF599" i="5"/>
  <c r="AZ599" i="5"/>
  <c r="CQ745" i="5"/>
  <c r="BK745" i="5"/>
  <c r="AZ38" i="5"/>
  <c r="CF38" i="5"/>
  <c r="AZ660" i="5"/>
  <c r="CF660" i="5"/>
  <c r="BK364" i="5"/>
  <c r="CQ364" i="5"/>
  <c r="AZ294" i="5"/>
  <c r="CF294" i="5"/>
  <c r="CQ838" i="5"/>
  <c r="BK838" i="5"/>
  <c r="CF942" i="5"/>
  <c r="AZ942" i="5"/>
  <c r="CF494" i="5"/>
  <c r="AZ494" i="5"/>
  <c r="CQ743" i="5"/>
  <c r="BK743" i="5"/>
  <c r="DB681" i="5"/>
  <c r="BV681" i="5"/>
  <c r="CQ697" i="5"/>
  <c r="BK697" i="5"/>
  <c r="CF432" i="5"/>
  <c r="AZ432" i="5"/>
  <c r="CF557" i="5"/>
  <c r="AZ557" i="5"/>
  <c r="DB456" i="5"/>
  <c r="BV456" i="5"/>
  <c r="CF939" i="5"/>
  <c r="AZ939" i="5"/>
  <c r="AZ977" i="5"/>
  <c r="CF977" i="5"/>
  <c r="CF538" i="5"/>
  <c r="AZ538" i="5"/>
  <c r="BV137" i="5"/>
  <c r="DB137" i="5"/>
  <c r="DB28" i="5"/>
  <c r="BV28" i="5"/>
  <c r="CF747" i="5"/>
  <c r="AZ747" i="5"/>
  <c r="BV869" i="5"/>
  <c r="DB869" i="5"/>
  <c r="BK619" i="5"/>
  <c r="CQ619" i="5"/>
  <c r="CQ970" i="5"/>
  <c r="BK970" i="5"/>
  <c r="CF264" i="5"/>
  <c r="AZ264" i="5"/>
  <c r="CQ346" i="5"/>
  <c r="BK346" i="5"/>
  <c r="CF896" i="5"/>
  <c r="AZ896" i="5"/>
  <c r="CQ342" i="5"/>
  <c r="BK342" i="5"/>
  <c r="BK878" i="5"/>
  <c r="CQ878" i="5"/>
  <c r="CF451" i="5"/>
  <c r="AZ451" i="5"/>
  <c r="BK446" i="5"/>
  <c r="CQ446" i="5"/>
  <c r="DB553" i="5"/>
  <c r="BV553" i="5"/>
  <c r="BV838" i="5"/>
  <c r="DB838" i="5"/>
  <c r="BV789" i="5"/>
  <c r="DB789" i="5"/>
  <c r="DB719" i="5"/>
  <c r="BV719" i="5"/>
  <c r="CQ981" i="5"/>
  <c r="BK981" i="5"/>
  <c r="CF792" i="5"/>
  <c r="AZ792" i="5"/>
  <c r="AZ703" i="5"/>
  <c r="CF703" i="5"/>
  <c r="CQ622" i="5"/>
  <c r="BK622" i="5"/>
  <c r="AZ712" i="5"/>
  <c r="CF712" i="5"/>
  <c r="CQ958" i="5"/>
  <c r="BK958" i="5"/>
  <c r="CQ587" i="5"/>
  <c r="BK587" i="5"/>
  <c r="BV878" i="5"/>
  <c r="DB878" i="5"/>
  <c r="CF408" i="5"/>
  <c r="AZ408" i="5"/>
  <c r="CF313" i="5"/>
  <c r="AZ313" i="5"/>
  <c r="AZ979" i="5"/>
  <c r="CF979" i="5"/>
  <c r="CQ528" i="5"/>
  <c r="BK528" i="5"/>
  <c r="CQ816" i="5"/>
  <c r="BK816" i="5"/>
  <c r="CF443" i="5"/>
  <c r="AZ443" i="5"/>
  <c r="BV439" i="5"/>
  <c r="DB439" i="5"/>
  <c r="DB952" i="5"/>
  <c r="BV952" i="5"/>
  <c r="AZ970" i="5"/>
  <c r="CF970" i="5"/>
  <c r="BK982" i="5"/>
  <c r="CQ982" i="5"/>
  <c r="DB739" i="5"/>
  <c r="BV739" i="5"/>
  <c r="BV864" i="5"/>
  <c r="DB864" i="5"/>
  <c r="AZ710" i="5"/>
  <c r="CF710" i="5"/>
  <c r="AZ120" i="5"/>
  <c r="CF120" i="5"/>
  <c r="BV231" i="5"/>
  <c r="DB231" i="5"/>
  <c r="CQ744" i="5"/>
  <c r="BK744" i="5"/>
  <c r="CF90" i="5"/>
  <c r="AZ90" i="5"/>
  <c r="DB248" i="5"/>
  <c r="BV248" i="5"/>
  <c r="AZ717" i="5"/>
  <c r="CF717" i="5"/>
  <c r="CQ163" i="5"/>
  <c r="BK163" i="5"/>
  <c r="AZ27" i="5"/>
  <c r="CF27" i="5"/>
  <c r="AZ468" i="5"/>
  <c r="CF468" i="5"/>
  <c r="DB877" i="5"/>
  <c r="BV877" i="5"/>
  <c r="BK57" i="5"/>
  <c r="CQ57" i="5"/>
  <c r="BV277" i="5"/>
  <c r="DB277" i="5"/>
  <c r="BV204" i="5"/>
  <c r="DB204" i="5"/>
  <c r="BK855" i="5"/>
  <c r="CQ855" i="5"/>
  <c r="CF935" i="5"/>
  <c r="AZ935" i="5"/>
  <c r="BK25" i="5"/>
  <c r="CQ25" i="5"/>
  <c r="DB169" i="5"/>
  <c r="BV169" i="5"/>
  <c r="CF821" i="5"/>
  <c r="AZ821" i="5"/>
  <c r="CF670" i="5"/>
  <c r="AZ670" i="5"/>
  <c r="AZ674" i="5"/>
  <c r="CF674" i="5"/>
  <c r="CQ45" i="5"/>
  <c r="BK45" i="5"/>
  <c r="CQ411" i="5"/>
  <c r="BK411" i="5"/>
  <c r="DB73" i="5"/>
  <c r="BV73" i="5"/>
  <c r="BV724" i="5"/>
  <c r="DB724" i="5"/>
  <c r="AZ453" i="5"/>
  <c r="CF453" i="5"/>
  <c r="AZ916" i="5"/>
  <c r="CF916" i="5"/>
  <c r="BV488" i="5"/>
  <c r="DB488" i="5"/>
  <c r="AZ146" i="5"/>
  <c r="CF146" i="5"/>
  <c r="DB44" i="5"/>
  <c r="BV44" i="5"/>
  <c r="DB177" i="5"/>
  <c r="BV177" i="5"/>
  <c r="DB1011" i="5"/>
  <c r="BV1011" i="5"/>
  <c r="CF578" i="5"/>
  <c r="AZ578" i="5"/>
  <c r="DB891" i="5"/>
  <c r="BV891" i="5"/>
  <c r="CF826" i="5"/>
  <c r="AZ826" i="5"/>
  <c r="CF81" i="5"/>
  <c r="AZ81" i="5"/>
  <c r="DB999" i="5"/>
  <c r="BV999" i="5"/>
  <c r="BV535" i="5"/>
  <c r="DB535" i="5"/>
  <c r="AZ602" i="5"/>
  <c r="CF602" i="5"/>
  <c r="AZ607" i="5"/>
  <c r="CF607" i="5"/>
  <c r="DB92" i="5"/>
  <c r="BV92" i="5"/>
  <c r="CF240" i="5"/>
  <c r="AZ240" i="5"/>
  <c r="CQ347" i="5"/>
  <c r="BK347" i="5"/>
  <c r="CF681" i="5"/>
  <c r="AZ681" i="5"/>
  <c r="CF770" i="5"/>
  <c r="AZ770" i="5"/>
  <c r="CQ193" i="5"/>
  <c r="BK193" i="5"/>
  <c r="BK472" i="5"/>
  <c r="CQ472" i="5"/>
  <c r="BV106" i="5"/>
  <c r="DB106" i="5"/>
  <c r="DB75" i="5"/>
  <c r="BV75" i="5"/>
  <c r="DB607" i="5"/>
  <c r="BV607" i="5"/>
  <c r="DB807" i="5"/>
  <c r="BV807" i="5"/>
  <c r="DB679" i="5"/>
  <c r="BV679" i="5"/>
  <c r="DB969" i="5"/>
  <c r="BV969" i="5"/>
  <c r="DB66" i="5"/>
  <c r="BV66" i="5"/>
  <c r="CQ939" i="5"/>
  <c r="BK939" i="5"/>
  <c r="DB709" i="5"/>
  <c r="BV709" i="5"/>
  <c r="BK56" i="5"/>
  <c r="CQ56" i="5"/>
  <c r="CF477" i="5"/>
  <c r="AZ477" i="5"/>
  <c r="BV834" i="5"/>
  <c r="DB834" i="5"/>
  <c r="CQ1006" i="5"/>
  <c r="BK1006" i="5"/>
  <c r="CQ71" i="5"/>
  <c r="BK71" i="5"/>
  <c r="DB691" i="5"/>
  <c r="BV691" i="5"/>
  <c r="DB135" i="5"/>
  <c r="BV135" i="5"/>
  <c r="CF383" i="5"/>
  <c r="AZ383" i="5"/>
  <c r="CQ514" i="5"/>
  <c r="BK514" i="5"/>
  <c r="CQ506" i="5"/>
  <c r="BK506" i="5"/>
  <c r="AZ342" i="5"/>
  <c r="CF342" i="5"/>
  <c r="CF1013" i="5"/>
  <c r="AZ1013" i="5"/>
  <c r="CQ121" i="5"/>
  <c r="BK121" i="5"/>
  <c r="BV742" i="5"/>
  <c r="DB742" i="5"/>
  <c r="BV567" i="5"/>
  <c r="DB567" i="5"/>
  <c r="DB542" i="5"/>
  <c r="BV542" i="5"/>
  <c r="BV392" i="5"/>
  <c r="DB392" i="5"/>
  <c r="BV295" i="5"/>
  <c r="DB295" i="5"/>
  <c r="AZ600" i="5"/>
  <c r="CF600" i="5"/>
  <c r="CQ345" i="5"/>
  <c r="BK345" i="5"/>
  <c r="AZ947" i="5"/>
  <c r="CF947" i="5"/>
  <c r="DB19" i="5"/>
  <c r="BV19" i="5"/>
  <c r="DB783" i="5"/>
  <c r="BV783" i="5"/>
  <c r="BK260" i="5"/>
  <c r="CQ260" i="5"/>
  <c r="CF260" i="5"/>
  <c r="AZ260" i="5"/>
  <c r="BK729" i="5"/>
  <c r="CQ729" i="5"/>
  <c r="BK58" i="5"/>
  <c r="CQ58" i="5"/>
  <c r="BK47" i="5"/>
  <c r="CQ47" i="5"/>
  <c r="DB153" i="5"/>
  <c r="BV153" i="5"/>
  <c r="BV432" i="5"/>
  <c r="DB432" i="5"/>
  <c r="BV694" i="5"/>
  <c r="DB694" i="5"/>
  <c r="CQ641" i="5"/>
  <c r="BK641" i="5"/>
  <c r="AZ953" i="5"/>
  <c r="CF953" i="5"/>
  <c r="BV94" i="5"/>
  <c r="DB94" i="5"/>
  <c r="CF88" i="5"/>
  <c r="AZ88" i="5"/>
  <c r="BV109" i="5"/>
  <c r="DB109" i="5"/>
  <c r="DB717" i="5"/>
  <c r="BV717" i="5"/>
  <c r="CF587" i="5"/>
  <c r="AZ587" i="5"/>
  <c r="DB665" i="5"/>
  <c r="BV665" i="5"/>
  <c r="DB730" i="5"/>
  <c r="BV730" i="5"/>
  <c r="DB728" i="5"/>
  <c r="BV728" i="5"/>
  <c r="CQ542" i="5"/>
  <c r="BK542" i="5"/>
  <c r="DB973" i="5"/>
  <c r="BV973" i="5"/>
  <c r="BV761" i="5"/>
  <c r="DB761" i="5"/>
  <c r="CF651" i="5"/>
  <c r="AZ651" i="5"/>
  <c r="CQ932" i="5"/>
  <c r="BK932" i="5"/>
  <c r="BV380" i="5"/>
  <c r="DB380" i="5"/>
  <c r="BV293" i="5"/>
  <c r="DB293" i="5"/>
  <c r="CF133" i="5"/>
  <c r="AZ133" i="5"/>
  <c r="CF250" i="5"/>
  <c r="AZ250" i="5"/>
  <c r="CQ955" i="5"/>
  <c r="BK955" i="5"/>
  <c r="BV297" i="5"/>
  <c r="DB297" i="5"/>
  <c r="CF816" i="5"/>
  <c r="AZ816" i="5"/>
  <c r="CQ457" i="5"/>
  <c r="BK457" i="5"/>
  <c r="BK14" i="5"/>
  <c r="CQ14" i="5"/>
  <c r="CQ476" i="5"/>
  <c r="BK476" i="5"/>
  <c r="AZ803" i="5"/>
  <c r="CF803" i="5"/>
  <c r="CF809" i="5"/>
  <c r="AZ809" i="5"/>
  <c r="CQ944" i="5"/>
  <c r="BK944" i="5"/>
  <c r="BV312" i="5"/>
  <c r="DB312" i="5"/>
  <c r="BK49" i="5"/>
  <c r="CQ49" i="5"/>
  <c r="BV549" i="5"/>
  <c r="DB549" i="5"/>
  <c r="DB1001" i="5"/>
  <c r="BV1001" i="5"/>
  <c r="DB797" i="5"/>
  <c r="BV797" i="5"/>
  <c r="BK653" i="5"/>
  <c r="CQ653" i="5"/>
  <c r="BK227" i="5"/>
  <c r="CQ227" i="5"/>
  <c r="AZ933" i="5"/>
  <c r="CF933" i="5"/>
  <c r="DB748" i="5"/>
  <c r="BV748" i="5"/>
  <c r="CQ149" i="5"/>
  <c r="BK149" i="5"/>
  <c r="AZ665" i="5"/>
  <c r="CF665" i="5"/>
  <c r="BV845" i="5"/>
  <c r="DB845" i="5"/>
  <c r="AZ691" i="5"/>
  <c r="CF691" i="5"/>
  <c r="DB151" i="5"/>
  <c r="BV151" i="5"/>
  <c r="BV571" i="5"/>
  <c r="DB571" i="5"/>
  <c r="AZ71" i="5"/>
  <c r="CF71" i="5"/>
  <c r="DB420" i="5"/>
  <c r="BV420" i="5"/>
  <c r="DB574" i="5"/>
  <c r="BV574" i="5"/>
  <c r="BV290" i="5"/>
  <c r="DB290" i="5"/>
  <c r="BV941" i="5"/>
  <c r="DB941" i="5"/>
  <c r="DB72" i="5"/>
  <c r="BV72" i="5"/>
  <c r="BK76" i="5"/>
  <c r="CQ76" i="5"/>
  <c r="CF535" i="5"/>
  <c r="AZ535" i="5"/>
  <c r="AZ671" i="5"/>
  <c r="CF671" i="5"/>
  <c r="CF818" i="5"/>
  <c r="AZ818" i="5"/>
  <c r="DB217" i="5"/>
  <c r="BV217" i="5"/>
  <c r="CF767" i="5"/>
  <c r="AZ767" i="5"/>
  <c r="DB314" i="5"/>
  <c r="BV314" i="5"/>
  <c r="AZ919" i="5"/>
  <c r="CF919" i="5"/>
  <c r="AZ765" i="5"/>
  <c r="CF765" i="5"/>
  <c r="DB982" i="5"/>
  <c r="BV982" i="5"/>
  <c r="CQ602" i="5"/>
  <c r="BK602" i="5"/>
  <c r="AZ64" i="5"/>
  <c r="CF64" i="5"/>
  <c r="CF501" i="5"/>
  <c r="AZ501" i="5"/>
  <c r="AZ219" i="5"/>
  <c r="CF219" i="5"/>
  <c r="BK368" i="5"/>
  <c r="CQ368" i="5"/>
  <c r="CF699" i="5"/>
  <c r="AZ699" i="5"/>
  <c r="AZ216" i="5"/>
  <c r="CF216" i="5"/>
  <c r="AZ609" i="5"/>
  <c r="CF609" i="5"/>
  <c r="BK505" i="5"/>
  <c r="CQ505" i="5"/>
  <c r="BV888" i="5"/>
  <c r="DB888" i="5"/>
  <c r="DB862" i="5"/>
  <c r="BV862" i="5"/>
  <c r="DB528" i="5"/>
  <c r="BV528" i="5"/>
  <c r="CQ195" i="5"/>
  <c r="BK195" i="5"/>
  <c r="CF532" i="5"/>
  <c r="AZ532" i="5"/>
  <c r="BK991" i="5"/>
  <c r="CQ991" i="5"/>
  <c r="BV453" i="5"/>
  <c r="DB453" i="5"/>
  <c r="DB155" i="5"/>
  <c r="BV155" i="5"/>
  <c r="DB954" i="5"/>
  <c r="BV954" i="5"/>
  <c r="CF206" i="5"/>
  <c r="AZ206" i="5"/>
  <c r="CF341" i="5"/>
  <c r="AZ341" i="5"/>
  <c r="CQ738" i="5"/>
  <c r="BK738" i="5"/>
  <c r="BV376" i="5"/>
  <c r="DB376" i="5"/>
  <c r="CQ518" i="5"/>
  <c r="BK518" i="5"/>
  <c r="AZ288" i="5"/>
  <c r="CF288" i="5"/>
  <c r="DB817" i="5"/>
  <c r="BV817" i="5"/>
  <c r="BV316" i="5"/>
  <c r="DB316" i="5"/>
  <c r="BV726" i="5"/>
  <c r="DB726" i="5"/>
  <c r="BK672" i="5"/>
  <c r="CQ672" i="5"/>
  <c r="BK840" i="5"/>
  <c r="CQ840" i="5"/>
  <c r="BV804" i="5"/>
  <c r="DB804" i="5"/>
  <c r="CQ825" i="5"/>
  <c r="BK825" i="5"/>
  <c r="CQ592" i="5"/>
  <c r="BK592" i="5"/>
  <c r="BK634" i="5"/>
  <c r="CQ634" i="5"/>
  <c r="CF184" i="5"/>
  <c r="AZ184" i="5"/>
  <c r="DB760" i="5"/>
  <c r="BV760" i="5"/>
  <c r="CF794" i="5"/>
  <c r="AZ794" i="5"/>
  <c r="CQ86" i="5"/>
  <c r="BK86" i="5"/>
  <c r="AZ165" i="5"/>
  <c r="CF165" i="5"/>
  <c r="BV121" i="5"/>
  <c r="DB121" i="5"/>
  <c r="BV302" i="5"/>
  <c r="DB302" i="5"/>
  <c r="DB375" i="5"/>
  <c r="BV375" i="5"/>
  <c r="AZ723" i="5"/>
  <c r="CF723" i="5"/>
  <c r="DB633" i="5"/>
  <c r="BV633" i="5"/>
  <c r="CF715" i="5"/>
  <c r="AZ715" i="5"/>
  <c r="CQ737" i="5"/>
  <c r="BK737" i="5"/>
  <c r="DB1010" i="5"/>
  <c r="BV1010" i="5"/>
  <c r="BK627" i="5"/>
  <c r="CQ627" i="5"/>
  <c r="CF967" i="5"/>
  <c r="AZ967" i="5"/>
  <c r="BV917" i="5"/>
  <c r="DB917" i="5"/>
  <c r="CF348" i="5"/>
  <c r="AZ348" i="5"/>
  <c r="DB324" i="5"/>
  <c r="BV324" i="5"/>
  <c r="BV292" i="5"/>
  <c r="DB292" i="5"/>
  <c r="CQ482" i="5"/>
  <c r="BK482" i="5"/>
  <c r="CF758" i="5"/>
  <c r="AZ758" i="5"/>
  <c r="BV872" i="5"/>
  <c r="DB872" i="5"/>
  <c r="CF606" i="5"/>
  <c r="AZ606" i="5"/>
  <c r="AZ923" i="5"/>
  <c r="CF923" i="5"/>
  <c r="AZ500" i="5"/>
  <c r="CF500" i="5"/>
  <c r="DB357" i="5"/>
  <c r="BV357" i="5"/>
  <c r="BV192" i="5"/>
  <c r="DB192" i="5"/>
  <c r="BV433" i="5"/>
  <c r="DB433" i="5"/>
  <c r="BV345" i="5"/>
  <c r="DB345" i="5"/>
  <c r="CQ946" i="5"/>
  <c r="BK946" i="5"/>
  <c r="CF596" i="5"/>
  <c r="AZ596" i="5"/>
  <c r="DB715" i="5"/>
  <c r="BV715" i="5"/>
  <c r="DB55" i="5"/>
  <c r="BV55" i="5"/>
  <c r="AZ230" i="5"/>
  <c r="CF230" i="5"/>
  <c r="CF210" i="5"/>
  <c r="AZ210" i="5"/>
  <c r="CQ918" i="5"/>
  <c r="BK918" i="5"/>
  <c r="CQ385" i="5"/>
  <c r="BK385" i="5"/>
  <c r="CF323" i="5"/>
  <c r="AZ323" i="5"/>
  <c r="CQ85" i="5"/>
  <c r="BK85" i="5"/>
  <c r="CQ768" i="5"/>
  <c r="BK768" i="5"/>
  <c r="CF257" i="5"/>
  <c r="AZ257" i="5"/>
  <c r="BK426" i="5"/>
  <c r="CQ426" i="5"/>
  <c r="BK168" i="5"/>
  <c r="CQ168" i="5"/>
  <c r="CQ590" i="5"/>
  <c r="BK590" i="5"/>
  <c r="CF262" i="5"/>
  <c r="AZ262" i="5"/>
  <c r="DB24" i="5"/>
  <c r="BV24" i="5"/>
  <c r="DB762" i="5"/>
  <c r="BV762" i="5"/>
  <c r="BV640" i="5"/>
  <c r="DB640" i="5"/>
  <c r="DB484" i="5"/>
  <c r="BV484" i="5"/>
  <c r="DB259" i="5"/>
  <c r="BV259" i="5"/>
  <c r="CF384" i="5"/>
  <c r="AZ384" i="5"/>
  <c r="BV735" i="5"/>
  <c r="DB735" i="5"/>
  <c r="CF547" i="5"/>
  <c r="AZ547" i="5"/>
  <c r="BK895" i="5"/>
  <c r="CQ895" i="5"/>
  <c r="AZ173" i="5"/>
  <c r="CF173" i="5"/>
  <c r="F12" i="3"/>
  <c r="F14" i="3" s="1"/>
  <c r="DB280" i="5"/>
  <c r="BV280" i="5"/>
  <c r="DB381" i="5"/>
  <c r="BV381" i="5"/>
  <c r="CF764" i="5"/>
  <c r="AZ764" i="5"/>
  <c r="BV581" i="5"/>
  <c r="DB581" i="5"/>
  <c r="CQ818" i="5"/>
  <c r="BK818" i="5"/>
  <c r="AZ141" i="5"/>
  <c r="CF141" i="5"/>
  <c r="AZ283" i="5"/>
  <c r="CF283" i="5"/>
  <c r="CQ576" i="5"/>
  <c r="BK576" i="5"/>
  <c r="AZ966" i="5"/>
  <c r="CF966" i="5"/>
  <c r="BV991" i="5"/>
  <c r="DB991" i="5"/>
  <c r="DB355" i="5"/>
  <c r="BV355" i="5"/>
  <c r="BK712" i="5"/>
  <c r="CQ712" i="5"/>
  <c r="BV768" i="5"/>
  <c r="DB768" i="5"/>
  <c r="AZ974" i="5"/>
  <c r="CF974" i="5"/>
  <c r="CF612" i="5"/>
  <c r="AZ612" i="5"/>
  <c r="CF170" i="5"/>
  <c r="AZ170" i="5"/>
  <c r="AZ714" i="5"/>
  <c r="CF714" i="5"/>
  <c r="AZ936" i="5"/>
  <c r="CF936" i="5"/>
  <c r="BV241" i="5"/>
  <c r="DB241" i="5"/>
  <c r="BK606" i="5"/>
  <c r="CQ606" i="5"/>
  <c r="BK113" i="5"/>
  <c r="CQ113" i="5"/>
  <c r="BK386" i="5"/>
  <c r="CQ386" i="5"/>
  <c r="AZ82" i="5"/>
  <c r="CF82" i="5"/>
  <c r="CF897" i="5"/>
  <c r="AZ897" i="5"/>
  <c r="AZ51" i="5"/>
  <c r="CF51" i="5"/>
  <c r="AZ994" i="5"/>
  <c r="CF994" i="5"/>
  <c r="BV661" i="5"/>
  <c r="DB661" i="5"/>
  <c r="BV579" i="5"/>
  <c r="DB579" i="5"/>
  <c r="BK112" i="5"/>
  <c r="CQ112" i="5"/>
  <c r="BK710" i="5"/>
  <c r="CQ710" i="5"/>
  <c r="CQ475" i="5"/>
  <c r="BK475" i="5"/>
  <c r="CQ546" i="5"/>
  <c r="BK546" i="5"/>
  <c r="CQ860" i="5"/>
  <c r="BK860" i="5"/>
  <c r="BK557" i="5"/>
  <c r="CQ557" i="5"/>
  <c r="CQ275" i="5"/>
  <c r="BK275" i="5"/>
  <c r="CQ631" i="5"/>
  <c r="BK631" i="5"/>
  <c r="BK858" i="5"/>
  <c r="CQ858" i="5"/>
  <c r="AZ448" i="5"/>
  <c r="CF448" i="5"/>
  <c r="BV502" i="5"/>
  <c r="DB502" i="5"/>
  <c r="CF633" i="5"/>
  <c r="AZ633" i="5"/>
  <c r="AZ750" i="5"/>
  <c r="CF750" i="5"/>
  <c r="AZ1008" i="5"/>
  <c r="CF1008" i="5"/>
  <c r="CF898" i="5"/>
  <c r="AZ898" i="5"/>
  <c r="BV585" i="5"/>
  <c r="DB585" i="5"/>
  <c r="BV987" i="5"/>
  <c r="DB987" i="5"/>
  <c r="AZ118" i="5"/>
  <c r="CF118" i="5"/>
  <c r="AZ116" i="5"/>
  <c r="CF116" i="5"/>
  <c r="AZ909" i="5"/>
  <c r="CF909" i="5"/>
  <c r="BK128" i="5"/>
  <c r="CQ128" i="5"/>
  <c r="BV968" i="5"/>
  <c r="DB968" i="5"/>
  <c r="DB522" i="5"/>
  <c r="BV522" i="5"/>
  <c r="AZ227" i="5"/>
  <c r="CF227" i="5"/>
  <c r="CF653" i="5"/>
  <c r="AZ653" i="5"/>
  <c r="CQ537" i="5"/>
  <c r="BK537" i="5"/>
  <c r="BV770" i="5"/>
  <c r="DB770" i="5"/>
  <c r="BK451" i="5"/>
  <c r="CQ451" i="5"/>
  <c r="BV608" i="5"/>
  <c r="DB608" i="5"/>
  <c r="BK636" i="5"/>
  <c r="CQ636" i="5"/>
  <c r="BK907" i="5"/>
  <c r="CQ907" i="5"/>
  <c r="AZ176" i="5"/>
  <c r="CF176" i="5"/>
  <c r="BV431" i="5"/>
  <c r="DB431" i="5"/>
  <c r="DB932" i="5"/>
  <c r="BV932" i="5"/>
  <c r="BV130" i="5"/>
  <c r="DB130" i="5"/>
  <c r="CQ917" i="5"/>
  <c r="BK917" i="5"/>
  <c r="DB492" i="5"/>
  <c r="BV492" i="5"/>
  <c r="BK769" i="5"/>
  <c r="CQ769" i="5"/>
  <c r="BK402" i="5"/>
  <c r="CQ402" i="5"/>
  <c r="CQ230" i="5"/>
  <c r="BK230" i="5"/>
  <c r="CF261" i="5"/>
  <c r="AZ261" i="5"/>
  <c r="DB30" i="5"/>
  <c r="BV30" i="5"/>
  <c r="DB990" i="5"/>
  <c r="BV990" i="5"/>
  <c r="AZ1009" i="5"/>
  <c r="CF1009" i="5"/>
  <c r="BW122" i="5"/>
  <c r="DC122" i="5"/>
  <c r="BV598" i="5"/>
  <c r="DB598" i="5"/>
  <c r="CF106" i="5"/>
  <c r="AZ106" i="5"/>
  <c r="AZ14" i="5"/>
  <c r="CF14" i="5"/>
  <c r="BK872" i="5"/>
  <c r="CQ872" i="5"/>
  <c r="BK390" i="5"/>
  <c r="CQ390" i="5"/>
  <c r="BK160" i="5"/>
  <c r="CQ160" i="5"/>
  <c r="BV993" i="5"/>
  <c r="DB993" i="5"/>
  <c r="CF858" i="5"/>
  <c r="AZ858" i="5"/>
  <c r="CF307" i="5"/>
  <c r="AZ307" i="5"/>
  <c r="CQ478" i="5"/>
  <c r="BK478" i="5"/>
  <c r="BV890" i="5"/>
  <c r="DB890" i="5"/>
  <c r="CF363" i="5"/>
  <c r="AZ363" i="5"/>
  <c r="BK976" i="5"/>
  <c r="CQ976" i="5"/>
  <c r="AZ893" i="5"/>
  <c r="CF893" i="5"/>
  <c r="BV866" i="5"/>
  <c r="DB866" i="5"/>
  <c r="DB521" i="5"/>
  <c r="BV521" i="5"/>
  <c r="BK902" i="5"/>
  <c r="CQ902" i="5"/>
  <c r="CQ648" i="5"/>
  <c r="BK648" i="5"/>
  <c r="CQ603" i="5"/>
  <c r="BK603" i="5"/>
  <c r="AZ217" i="5"/>
  <c r="CF217" i="5"/>
  <c r="BK810" i="5"/>
  <c r="CQ810" i="5"/>
  <c r="BV343" i="5"/>
  <c r="DB343" i="5"/>
  <c r="CF424" i="5"/>
  <c r="AZ424" i="5"/>
  <c r="BV907" i="5"/>
  <c r="DB907" i="5"/>
  <c r="BK429" i="5"/>
  <c r="CQ429" i="5"/>
  <c r="AZ137" i="5"/>
  <c r="CF137" i="5"/>
  <c r="BV925" i="5"/>
  <c r="DB925" i="5"/>
  <c r="CQ644" i="5"/>
  <c r="BK644" i="5"/>
  <c r="CF428" i="5"/>
  <c r="AZ428" i="5"/>
  <c r="BK767" i="5"/>
  <c r="CQ767" i="5"/>
  <c r="CQ302" i="5"/>
  <c r="BK302" i="5"/>
  <c r="CQ626" i="5"/>
  <c r="BK626" i="5"/>
  <c r="BK759" i="5"/>
  <c r="CQ759" i="5"/>
  <c r="BV212" i="5"/>
  <c r="DB212" i="5"/>
  <c r="CQ222" i="5"/>
  <c r="BK222" i="5"/>
  <c r="BV475" i="5"/>
  <c r="DB475" i="5"/>
  <c r="BK440" i="5"/>
  <c r="CQ440" i="5"/>
  <c r="BV207" i="5"/>
  <c r="DB207" i="5"/>
  <c r="BK398" i="5"/>
  <c r="CQ398" i="5"/>
  <c r="BV805" i="5"/>
  <c r="DB805" i="5"/>
  <c r="CF481" i="5"/>
  <c r="AZ481" i="5"/>
  <c r="CF256" i="5"/>
  <c r="AZ256" i="5"/>
  <c r="CQ964" i="5"/>
  <c r="BK964" i="5"/>
  <c r="CF192" i="5"/>
  <c r="AZ192" i="5"/>
  <c r="CQ601" i="5"/>
  <c r="BK601" i="5"/>
  <c r="BK765" i="5"/>
  <c r="CQ765" i="5"/>
  <c r="CQ925" i="5"/>
  <c r="BK925" i="5"/>
  <c r="AZ837" i="5"/>
  <c r="CF837" i="5"/>
  <c r="DB936" i="5"/>
  <c r="BV936" i="5"/>
  <c r="AZ838" i="5"/>
  <c r="CF838" i="5"/>
  <c r="BK610" i="5"/>
  <c r="CQ610" i="5"/>
  <c r="AZ680" i="5"/>
  <c r="CF680" i="5"/>
  <c r="DB485" i="5"/>
  <c r="BV485" i="5"/>
  <c r="CQ371" i="5"/>
  <c r="BK371" i="5"/>
  <c r="BV166" i="5"/>
  <c r="DB166" i="5"/>
  <c r="CF218" i="5"/>
  <c r="AZ218" i="5"/>
  <c r="CQ624" i="5"/>
  <c r="BK624" i="5"/>
  <c r="CF741" i="5"/>
  <c r="AZ741" i="5"/>
  <c r="AZ42" i="5"/>
  <c r="CF42" i="5"/>
  <c r="DB918" i="5"/>
  <c r="BV918" i="5"/>
  <c r="BV497" i="5"/>
  <c r="DB497" i="5"/>
  <c r="AZ952" i="5"/>
  <c r="CF952" i="5"/>
  <c r="CQ953" i="5"/>
  <c r="BK953" i="5"/>
  <c r="DB323" i="5"/>
  <c r="BV323" i="5"/>
  <c r="BK243" i="5"/>
  <c r="CQ243" i="5"/>
  <c r="BK534" i="5"/>
  <c r="CQ534" i="5"/>
  <c r="DB331" i="5"/>
  <c r="BV331" i="5"/>
  <c r="J27" i="3"/>
  <c r="I31" i="3"/>
  <c r="I29" i="3"/>
  <c r="BV273" i="5"/>
  <c r="DB273" i="5"/>
  <c r="CQ582" i="5"/>
  <c r="BK582" i="5"/>
  <c r="CQ699" i="5"/>
  <c r="BK699" i="5"/>
  <c r="BK761" i="5"/>
  <c r="CQ761" i="5"/>
  <c r="CQ811" i="5"/>
  <c r="BK811" i="5"/>
  <c r="DB133" i="5"/>
  <c r="BV133" i="5"/>
  <c r="BK388" i="5"/>
  <c r="CQ388" i="5"/>
  <c r="BV623" i="5"/>
  <c r="DB623" i="5"/>
  <c r="BK166" i="5"/>
  <c r="CQ166" i="5"/>
  <c r="BK903" i="5"/>
  <c r="CQ903" i="5"/>
  <c r="CF370" i="5"/>
  <c r="AZ370" i="5"/>
  <c r="BK338" i="5"/>
  <c r="CQ338" i="5"/>
  <c r="BK449" i="5"/>
  <c r="CQ449" i="5"/>
  <c r="BK170" i="5"/>
  <c r="CQ170" i="5"/>
  <c r="CF397" i="5"/>
  <c r="AZ397" i="5"/>
  <c r="DB732" i="5"/>
  <c r="BV732" i="5"/>
  <c r="CF861" i="5"/>
  <c r="AZ861" i="5"/>
  <c r="CF626" i="5"/>
  <c r="AZ626" i="5"/>
  <c r="DB618" i="5"/>
  <c r="BV618" i="5"/>
  <c r="BV218" i="5"/>
  <c r="DB218" i="5"/>
  <c r="AZ79" i="5"/>
  <c r="CF79" i="5"/>
  <c r="CQ881" i="5"/>
  <c r="BK881" i="5"/>
  <c r="CQ969" i="5"/>
  <c r="BK969" i="5"/>
  <c r="CF615" i="5"/>
  <c r="AZ615" i="5"/>
  <c r="BV271" i="5"/>
  <c r="DB271" i="5"/>
  <c r="AZ445" i="5"/>
  <c r="CF445" i="5"/>
  <c r="AZ109" i="5"/>
  <c r="CF109" i="5"/>
  <c r="BK828" i="5"/>
  <c r="CQ828" i="5"/>
  <c r="CQ353" i="5"/>
  <c r="BK353" i="5"/>
  <c r="AZ873" i="5"/>
  <c r="CF873" i="5"/>
  <c r="CF637" i="5"/>
  <c r="AZ637" i="5"/>
  <c r="BK886" i="5"/>
  <c r="CQ886" i="5"/>
  <c r="AZ233" i="5"/>
  <c r="CF233" i="5"/>
  <c r="CF874" i="5"/>
  <c r="AZ874" i="5"/>
  <c r="CF573" i="5"/>
  <c r="AZ573" i="5"/>
  <c r="BK621" i="5"/>
  <c r="CQ621" i="5"/>
  <c r="BK836" i="5"/>
  <c r="CQ836" i="5"/>
  <c r="CF317" i="5"/>
  <c r="AZ317" i="5"/>
  <c r="BK789" i="5"/>
  <c r="CQ789" i="5"/>
  <c r="DB516" i="5"/>
  <c r="BV516" i="5"/>
  <c r="CQ161" i="5"/>
  <c r="BK161" i="5"/>
  <c r="AZ37" i="5"/>
  <c r="CF37" i="5"/>
  <c r="BV471" i="5"/>
  <c r="DB471" i="5"/>
  <c r="BK174" i="5"/>
  <c r="CQ174" i="5"/>
  <c r="DB54" i="5"/>
  <c r="BV54" i="5"/>
  <c r="BV634" i="5"/>
  <c r="DB634" i="5"/>
  <c r="BK291" i="5"/>
  <c r="CQ291" i="5"/>
  <c r="BV808" i="5"/>
  <c r="DB808" i="5"/>
  <c r="BV911" i="5"/>
  <c r="DB911" i="5"/>
  <c r="BK369" i="5"/>
  <c r="CQ369" i="5"/>
  <c r="BK929" i="5"/>
  <c r="CQ929" i="5"/>
  <c r="AZ823" i="5"/>
  <c r="CF823" i="5"/>
  <c r="BK257" i="5"/>
  <c r="CQ257" i="5"/>
  <c r="CQ512" i="5"/>
  <c r="BK512" i="5"/>
  <c r="CF685" i="5"/>
  <c r="AZ685" i="5"/>
  <c r="CQ399" i="5"/>
  <c r="BK399" i="5"/>
  <c r="CQ849" i="5"/>
  <c r="BK849" i="5"/>
  <c r="CQ821" i="5"/>
  <c r="BK821" i="5"/>
  <c r="CQ599" i="5"/>
  <c r="BK599" i="5"/>
  <c r="AZ243" i="5"/>
  <c r="CF243" i="5"/>
  <c r="CF263" i="5"/>
  <c r="AZ263" i="5"/>
  <c r="BV627" i="5"/>
  <c r="DB627" i="5"/>
  <c r="BK607" i="5"/>
  <c r="CQ607" i="5"/>
  <c r="BK242" i="5"/>
  <c r="CQ242" i="5"/>
  <c r="BK720" i="5"/>
  <c r="CQ720" i="5"/>
  <c r="CF328" i="5"/>
  <c r="AZ328" i="5"/>
  <c r="BV910" i="5"/>
  <c r="DB910" i="5"/>
  <c r="DB56" i="5"/>
  <c r="BV56" i="5"/>
  <c r="CF151" i="5"/>
  <c r="AZ151" i="5"/>
  <c r="BK569" i="5"/>
  <c r="CQ569" i="5"/>
  <c r="BV425" i="5"/>
  <c r="DB425" i="5"/>
  <c r="BV540" i="5"/>
  <c r="DB540" i="5"/>
  <c r="CQ88" i="5"/>
  <c r="BK88" i="5"/>
  <c r="CQ462" i="5"/>
  <c r="BK462" i="5"/>
  <c r="CQ171" i="5"/>
  <c r="BK171" i="5"/>
  <c r="CF796" i="5"/>
  <c r="AZ796" i="5"/>
  <c r="BV870" i="5"/>
  <c r="DB870" i="5"/>
  <c r="CQ797" i="5"/>
  <c r="BK797" i="5"/>
  <c r="AZ926" i="5"/>
  <c r="CF926" i="5"/>
  <c r="AZ83" i="5"/>
  <c r="CF83" i="5"/>
  <c r="DB928" i="5"/>
  <c r="BV928" i="5"/>
  <c r="DB403" i="5"/>
  <c r="BV403" i="5"/>
  <c r="DB185" i="5"/>
  <c r="BV185" i="5"/>
  <c r="CQ620" i="5"/>
  <c r="BK620" i="5"/>
  <c r="BV282" i="5"/>
  <c r="DB282" i="5"/>
  <c r="CQ173" i="5"/>
  <c r="BK173" i="5"/>
  <c r="BK35" i="5"/>
  <c r="CQ35" i="5"/>
  <c r="BK237" i="5"/>
  <c r="CQ237" i="5"/>
  <c r="BV203" i="5"/>
  <c r="DB203" i="5"/>
  <c r="CQ657" i="5"/>
  <c r="BK657" i="5"/>
  <c r="BK290" i="5"/>
  <c r="CQ290" i="5"/>
  <c r="DB584" i="5"/>
  <c r="BV584" i="5"/>
  <c r="CQ609" i="5"/>
  <c r="BK609" i="5"/>
  <c r="BV452" i="5"/>
  <c r="DB452" i="5"/>
  <c r="CQ139" i="5"/>
  <c r="BK139" i="5"/>
  <c r="CQ530" i="5"/>
  <c r="BK530" i="5"/>
  <c r="BK218" i="5"/>
  <c r="CQ218" i="5"/>
  <c r="AZ252" i="5"/>
  <c r="CF252" i="5"/>
  <c r="BK439" i="5"/>
  <c r="CQ439" i="5"/>
  <c r="CF749" i="5"/>
  <c r="AZ749" i="5"/>
  <c r="CF374" i="5"/>
  <c r="AZ374" i="5"/>
  <c r="BV772" i="5"/>
  <c r="DB772" i="5"/>
  <c r="CF864" i="5"/>
  <c r="AZ864" i="5"/>
  <c r="CF423" i="5"/>
  <c r="AZ423" i="5"/>
  <c r="CF404" i="5"/>
  <c r="AZ404" i="5"/>
  <c r="BV767" i="5"/>
  <c r="DB767" i="5"/>
  <c r="CQ335" i="5"/>
  <c r="BK335" i="5"/>
  <c r="AZ672" i="5"/>
  <c r="CF672" i="5"/>
  <c r="CF376" i="5"/>
  <c r="AZ376" i="5"/>
  <c r="AZ904" i="5"/>
  <c r="CF904" i="5"/>
  <c r="CF737" i="5"/>
  <c r="AZ737" i="5"/>
  <c r="BV884" i="5"/>
  <c r="DB884" i="5"/>
  <c r="CF196" i="5"/>
  <c r="AZ196" i="5"/>
  <c r="BV597" i="5"/>
  <c r="DB597" i="5"/>
  <c r="BK184" i="5"/>
  <c r="CQ184" i="5"/>
  <c r="AZ987" i="5"/>
  <c r="CF987" i="5"/>
  <c r="CF367" i="5"/>
  <c r="AZ367" i="5"/>
  <c r="BK204" i="5"/>
  <c r="CQ204" i="5"/>
  <c r="CQ203" i="5"/>
  <c r="BK203" i="5"/>
  <c r="AZ920" i="5"/>
  <c r="CF920" i="5"/>
  <c r="AZ53" i="5"/>
  <c r="CF53" i="5"/>
  <c r="CQ846" i="5"/>
  <c r="BK846" i="5"/>
  <c r="BV108" i="5"/>
  <c r="DB108" i="5"/>
  <c r="AZ975" i="5"/>
  <c r="CF975" i="5"/>
  <c r="BV111" i="5"/>
  <c r="DB111" i="5"/>
  <c r="CF401" i="5"/>
  <c r="AZ401" i="5"/>
  <c r="CQ725" i="5"/>
  <c r="BK725" i="5"/>
  <c r="CQ809" i="5"/>
  <c r="BK809" i="5"/>
  <c r="AZ774" i="5"/>
  <c r="CF774" i="5"/>
  <c r="DB78" i="5"/>
  <c r="BV78" i="5"/>
  <c r="BK74" i="5"/>
  <c r="CQ74" i="5"/>
  <c r="CF769" i="5"/>
  <c r="AZ769" i="5"/>
  <c r="BV545" i="5"/>
  <c r="DB545" i="5"/>
  <c r="AZ278" i="5"/>
  <c r="CF278" i="5"/>
  <c r="DB645" i="5"/>
  <c r="BV645" i="5"/>
  <c r="BV141" i="5"/>
  <c r="DB141" i="5"/>
  <c r="DB197" i="5"/>
  <c r="BV197" i="5"/>
  <c r="BV829" i="5"/>
  <c r="DB829" i="5"/>
  <c r="CQ507" i="5"/>
  <c r="BK507" i="5"/>
  <c r="CQ750" i="5"/>
  <c r="BK750" i="5"/>
  <c r="BK231" i="5"/>
  <c r="CQ231" i="5"/>
  <c r="DB823" i="5"/>
  <c r="BV823" i="5"/>
  <c r="CF413" i="5"/>
  <c r="AZ413" i="5"/>
  <c r="AZ991" i="5"/>
  <c r="CF991" i="5"/>
  <c r="BK377" i="5"/>
  <c r="CQ377" i="5"/>
  <c r="AZ761" i="5"/>
  <c r="CF761" i="5"/>
  <c r="CQ794" i="5"/>
  <c r="BK794" i="5"/>
  <c r="BK1010" i="5"/>
  <c r="CQ1010" i="5"/>
  <c r="BV892" i="5"/>
  <c r="DB892" i="5"/>
  <c r="CF270" i="5"/>
  <c r="AZ270" i="5"/>
  <c r="BK488" i="5"/>
  <c r="CQ488" i="5"/>
  <c r="AZ450" i="5"/>
  <c r="CF450" i="5"/>
  <c r="BK509" i="5"/>
  <c r="CQ509" i="5"/>
  <c r="BK974" i="5"/>
  <c r="CQ974" i="5"/>
  <c r="BV372" i="5"/>
  <c r="DB372" i="5"/>
  <c r="CF382" i="5"/>
  <c r="AZ382" i="5"/>
  <c r="CQ938" i="5"/>
  <c r="BK938" i="5"/>
  <c r="BK583" i="5"/>
  <c r="CQ583" i="5"/>
  <c r="CQ674" i="5"/>
  <c r="BK674" i="5"/>
  <c r="CF425" i="5"/>
  <c r="AZ425" i="5"/>
  <c r="CQ455" i="5"/>
  <c r="BK455" i="5"/>
  <c r="DB537" i="5"/>
  <c r="BV537" i="5"/>
  <c r="DB971" i="5"/>
  <c r="BV971" i="5"/>
  <c r="CQ383" i="5"/>
  <c r="BK383" i="5"/>
  <c r="AZ213" i="5"/>
  <c r="CF213" i="5"/>
  <c r="BV844" i="5"/>
  <c r="DB844" i="5"/>
  <c r="CF117" i="5"/>
  <c r="AZ117" i="5"/>
  <c r="CF866" i="5"/>
  <c r="AZ866" i="5"/>
  <c r="BK773" i="5"/>
  <c r="CQ773" i="5"/>
  <c r="AZ978" i="5"/>
  <c r="CF978" i="5"/>
  <c r="BK211" i="5"/>
  <c r="CQ211" i="5"/>
  <c r="AZ282" i="5"/>
  <c r="CF282" i="5"/>
  <c r="I66" i="3"/>
  <c r="I68" i="3" s="1"/>
  <c r="I70" i="3" s="1"/>
  <c r="DB626" i="5"/>
  <c r="BV626" i="5"/>
  <c r="CQ677" i="5"/>
  <c r="BK677" i="5"/>
  <c r="CQ159" i="5"/>
  <c r="BK159" i="5"/>
  <c r="CQ758" i="5"/>
  <c r="BK758" i="5"/>
  <c r="BK78" i="5"/>
  <c r="CQ78" i="5"/>
  <c r="DB21" i="5"/>
  <c r="BV21" i="5"/>
  <c r="CF985" i="5"/>
  <c r="AZ985" i="5"/>
  <c r="BV287" i="5"/>
  <c r="DB287" i="5"/>
  <c r="DB76" i="5"/>
  <c r="BV76" i="5"/>
  <c r="CF713" i="5"/>
  <c r="AZ713" i="5"/>
  <c r="BK555" i="5"/>
  <c r="CQ555" i="5"/>
  <c r="CF819" i="5"/>
  <c r="AZ819" i="5"/>
  <c r="DB175" i="5"/>
  <c r="BV175" i="5"/>
  <c r="DB253" i="5"/>
  <c r="BV253" i="5"/>
  <c r="CQ831" i="5"/>
  <c r="BK831" i="5"/>
  <c r="BV159" i="5"/>
  <c r="DB159" i="5"/>
  <c r="AZ689" i="5"/>
  <c r="CF689" i="5"/>
  <c r="AZ554" i="5"/>
  <c r="CF554" i="5"/>
  <c r="CF804" i="5"/>
  <c r="AZ804" i="5"/>
  <c r="G11" i="3"/>
  <c r="H9" i="3"/>
  <c r="G13" i="3"/>
  <c r="CQ584" i="5"/>
  <c r="BK584" i="5"/>
  <c r="CQ999" i="5"/>
  <c r="BK999" i="5"/>
  <c r="AZ726" i="5"/>
  <c r="CF726" i="5"/>
  <c r="CF524" i="5"/>
  <c r="AZ524" i="5"/>
  <c r="BV412" i="5"/>
  <c r="DB412" i="5"/>
  <c r="BV561" i="5"/>
  <c r="DB561" i="5"/>
  <c r="CQ823" i="5"/>
  <c r="BK823" i="5"/>
  <c r="BK990" i="5"/>
  <c r="CQ990" i="5"/>
  <c r="AZ242" i="5"/>
  <c r="CF242" i="5"/>
  <c r="BV850" i="5"/>
  <c r="DB850" i="5"/>
  <c r="BK441" i="5"/>
  <c r="CQ441" i="5"/>
  <c r="CQ920" i="5"/>
  <c r="BK920" i="5"/>
  <c r="BK519" i="5"/>
  <c r="CQ519" i="5"/>
  <c r="AZ49" i="5"/>
  <c r="CF49" i="5"/>
  <c r="BV320" i="5"/>
  <c r="DB320" i="5"/>
  <c r="CQ775" i="5"/>
  <c r="BK775" i="5"/>
  <c r="CQ852" i="5"/>
  <c r="BK852" i="5"/>
  <c r="CF422" i="5"/>
  <c r="AZ422" i="5"/>
  <c r="DB405" i="5"/>
  <c r="BV405" i="5"/>
  <c r="DB482" i="5"/>
  <c r="BV482" i="5"/>
  <c r="CF906" i="5"/>
  <c r="AZ906" i="5"/>
  <c r="BV168" i="5"/>
  <c r="DB168" i="5"/>
  <c r="BV434" i="5"/>
  <c r="DB434" i="5"/>
  <c r="CF576" i="5"/>
  <c r="AZ576" i="5"/>
  <c r="BV279" i="5"/>
  <c r="DB279" i="5"/>
  <c r="BK115" i="5"/>
  <c r="CQ115" i="5"/>
  <c r="BV264" i="5"/>
  <c r="DB264" i="5"/>
  <c r="CQ734" i="5"/>
  <c r="BK734" i="5"/>
  <c r="BV424" i="5"/>
  <c r="DB424" i="5"/>
  <c r="BV182" i="5"/>
  <c r="DB182" i="5"/>
  <c r="CF407" i="5"/>
  <c r="AZ407" i="5"/>
  <c r="AZ604" i="5"/>
  <c r="CF604" i="5"/>
  <c r="BV227" i="5"/>
  <c r="DB227" i="5"/>
  <c r="DB328" i="5"/>
  <c r="BV328" i="5"/>
  <c r="BK873" i="5"/>
  <c r="CQ873" i="5"/>
  <c r="CF705" i="5"/>
  <c r="AZ705" i="5"/>
  <c r="CF594" i="5"/>
  <c r="AZ594" i="5"/>
  <c r="DB677" i="5"/>
  <c r="BV677" i="5"/>
  <c r="AZ516" i="5"/>
  <c r="CF516" i="5"/>
  <c r="DB288" i="5"/>
  <c r="BV288" i="5"/>
  <c r="BV379" i="5"/>
  <c r="DB379" i="5"/>
  <c r="BV559" i="5"/>
  <c r="DB559" i="5"/>
  <c r="CQ553" i="5"/>
  <c r="BK553" i="5"/>
  <c r="BV448" i="5"/>
  <c r="DB448" i="5"/>
  <c r="CQ294" i="5"/>
  <c r="BK294" i="5"/>
  <c r="BK977" i="5"/>
  <c r="CQ977" i="5"/>
  <c r="CF193" i="5"/>
  <c r="AZ193" i="5"/>
  <c r="DB399" i="5"/>
  <c r="BV399" i="5"/>
  <c r="CF788" i="5"/>
  <c r="AZ788" i="5"/>
  <c r="CQ341" i="5"/>
  <c r="BK341" i="5"/>
  <c r="AZ91" i="5"/>
  <c r="CF91" i="5"/>
  <c r="CQ327" i="5"/>
  <c r="BK327" i="5"/>
  <c r="DB555" i="5"/>
  <c r="BV555" i="5"/>
  <c r="AZ905" i="5"/>
  <c r="CF905" i="5"/>
  <c r="CQ460" i="5"/>
  <c r="BK460" i="5"/>
  <c r="DB117" i="5"/>
  <c r="BV117" i="5"/>
  <c r="BV278" i="5"/>
  <c r="DB278" i="5"/>
  <c r="BK887" i="5"/>
  <c r="CQ887" i="5"/>
  <c r="DB98" i="5"/>
  <c r="BV98" i="5"/>
  <c r="CF326" i="5"/>
  <c r="AZ326" i="5"/>
  <c r="CF411" i="5"/>
  <c r="AZ411" i="5"/>
  <c r="DB187" i="5"/>
  <c r="BV187" i="5"/>
  <c r="DB904" i="5"/>
  <c r="BV904" i="5"/>
  <c r="AZ143" i="5"/>
  <c r="CF143" i="5"/>
  <c r="BV362" i="5"/>
  <c r="DB362" i="5"/>
  <c r="DB687" i="5"/>
  <c r="BV687" i="5"/>
  <c r="CF634" i="5"/>
  <c r="AZ634" i="5"/>
  <c r="BK904" i="5"/>
  <c r="CQ904" i="5"/>
  <c r="CQ723" i="5"/>
  <c r="BK723" i="5"/>
  <c r="DB835" i="5"/>
  <c r="BV835" i="5"/>
  <c r="CF499" i="5"/>
  <c r="AZ499" i="5"/>
  <c r="AZ630" i="5"/>
  <c r="CF630" i="5"/>
  <c r="CQ885" i="5"/>
  <c r="BK885" i="5"/>
  <c r="CF119" i="5"/>
  <c r="AZ119" i="5"/>
  <c r="DB47" i="5"/>
  <c r="BV47" i="5"/>
  <c r="AZ458" i="5"/>
  <c r="CF458" i="5"/>
  <c r="BV289" i="5"/>
  <c r="DB289" i="5"/>
  <c r="BK960" i="5"/>
  <c r="CQ960" i="5"/>
  <c r="BK105" i="5"/>
  <c r="CQ105" i="5"/>
  <c r="CF415" i="5"/>
  <c r="AZ415" i="5"/>
  <c r="BV239" i="5"/>
  <c r="DB239" i="5"/>
  <c r="CQ94" i="5"/>
  <c r="BK94" i="5"/>
  <c r="DB286" i="5"/>
  <c r="BV286" i="5"/>
  <c r="BV313" i="5"/>
  <c r="DB313" i="5"/>
  <c r="CF635" i="5"/>
  <c r="AZ635" i="5"/>
  <c r="DB67" i="5"/>
  <c r="BV67" i="5"/>
  <c r="CQ853" i="5"/>
  <c r="BK853" i="5"/>
  <c r="AZ616" i="5"/>
  <c r="CF616" i="5"/>
  <c r="DB57" i="5"/>
  <c r="BV57" i="5"/>
  <c r="AZ640" i="5"/>
  <c r="CF640" i="5"/>
  <c r="BV148" i="5"/>
  <c r="DB148" i="5"/>
  <c r="CF940" i="5"/>
  <c r="AZ940" i="5"/>
  <c r="DB29" i="5"/>
  <c r="BV29" i="5"/>
  <c r="CF592" i="5"/>
  <c r="AZ592" i="5"/>
  <c r="BV1006" i="5"/>
  <c r="DB1006" i="5"/>
  <c r="DB17" i="5"/>
  <c r="BV17" i="5"/>
  <c r="DB415" i="5"/>
  <c r="BV415" i="5"/>
  <c r="BK44" i="5"/>
  <c r="CQ44" i="5"/>
  <c r="DB14" i="5"/>
  <c r="BV14" i="5"/>
  <c r="CF938" i="5"/>
  <c r="AZ938" i="5"/>
  <c r="BK866" i="5"/>
  <c r="CQ866" i="5"/>
  <c r="BK525" i="5"/>
  <c r="CQ525" i="5"/>
  <c r="BV570" i="5"/>
  <c r="DB570" i="5"/>
  <c r="CQ604" i="5"/>
  <c r="BK604" i="5"/>
  <c r="DB855" i="5"/>
  <c r="BV855" i="5"/>
  <c r="BK611" i="5"/>
  <c r="CQ611" i="5"/>
  <c r="CQ763" i="5"/>
  <c r="BK763" i="5"/>
  <c r="CQ539" i="5"/>
  <c r="BK539" i="5"/>
  <c r="DB992" i="5"/>
  <c r="BV992" i="5"/>
  <c r="CQ403" i="5"/>
  <c r="BK403" i="5"/>
  <c r="AZ131" i="5"/>
  <c r="CF131" i="5"/>
  <c r="CQ988" i="5"/>
  <c r="BK988" i="5"/>
  <c r="CQ693" i="5"/>
  <c r="BK693" i="5"/>
  <c r="BV841" i="5"/>
  <c r="DB841" i="5"/>
  <c r="BV609" i="5"/>
  <c r="DB609" i="5"/>
  <c r="BV364" i="5"/>
  <c r="DB364" i="5"/>
  <c r="BK68" i="5"/>
  <c r="CQ68" i="5"/>
  <c r="CQ413" i="5"/>
  <c r="BK413" i="5"/>
  <c r="CQ552" i="5"/>
  <c r="BK552" i="5"/>
  <c r="CQ778" i="5"/>
  <c r="BK778" i="5"/>
  <c r="BV258" i="5"/>
  <c r="DB258" i="5"/>
  <c r="AZ793" i="5"/>
  <c r="CF793" i="5"/>
  <c r="BV208" i="5"/>
  <c r="DB208" i="5"/>
  <c r="BK150" i="5"/>
  <c r="CQ150" i="5"/>
  <c r="BK396" i="5"/>
  <c r="CQ396" i="5"/>
  <c r="BV97" i="5"/>
  <c r="DB97" i="5"/>
  <c r="CQ681" i="5"/>
  <c r="BK681" i="5"/>
  <c r="DB934" i="5"/>
  <c r="BV934" i="5"/>
  <c r="CF662" i="5"/>
  <c r="AZ662" i="5"/>
  <c r="CQ772" i="5"/>
  <c r="BK772" i="5"/>
  <c r="BK419" i="5"/>
  <c r="CQ419" i="5"/>
  <c r="BK479" i="5"/>
  <c r="CQ479" i="5"/>
  <c r="CQ351" i="5"/>
  <c r="BK351" i="5"/>
  <c r="BV275" i="5"/>
  <c r="DB275" i="5"/>
  <c r="DB85" i="5"/>
  <c r="BV85" i="5"/>
  <c r="AZ980" i="5"/>
  <c r="CF980" i="5"/>
  <c r="CQ334" i="5"/>
  <c r="BK334" i="5"/>
  <c r="CQ796" i="5"/>
  <c r="BK796" i="5"/>
  <c r="CF875" i="5"/>
  <c r="AZ875" i="5"/>
  <c r="CF416" i="5"/>
  <c r="AZ416" i="5"/>
  <c r="CF872" i="5"/>
  <c r="AZ872" i="5"/>
  <c r="BK394" i="5"/>
  <c r="CQ394" i="5"/>
  <c r="AZ47" i="5"/>
  <c r="CF47" i="5"/>
  <c r="BK867" i="5"/>
  <c r="CQ867" i="5"/>
  <c r="CQ206" i="5"/>
  <c r="BK206" i="5"/>
  <c r="DB46" i="5"/>
  <c r="BV46" i="5"/>
  <c r="BV200" i="5"/>
  <c r="DB200" i="5"/>
  <c r="BV671" i="5"/>
  <c r="DB671" i="5"/>
  <c r="BK225" i="5"/>
  <c r="CQ225" i="5"/>
  <c r="CQ931" i="5"/>
  <c r="BK931" i="5"/>
  <c r="DB476" i="5"/>
  <c r="BV476" i="5"/>
  <c r="AZ228" i="5"/>
  <c r="CF228" i="5"/>
  <c r="CF619" i="5"/>
  <c r="AZ619" i="5"/>
  <c r="AZ669" i="5"/>
  <c r="CF669" i="5"/>
  <c r="DB63" i="5"/>
  <c r="BV63" i="5"/>
  <c r="CF214" i="5"/>
  <c r="AZ214" i="5"/>
  <c r="AZ817" i="5"/>
  <c r="CF817" i="5"/>
  <c r="DB604" i="5"/>
  <c r="BV604" i="5"/>
  <c r="BV242" i="5"/>
  <c r="DB242" i="5"/>
  <c r="CQ254" i="5"/>
  <c r="BK254" i="5"/>
  <c r="DB683" i="5"/>
  <c r="BV683" i="5"/>
  <c r="CQ97" i="5"/>
  <c r="BK97" i="5"/>
  <c r="BV658" i="5"/>
  <c r="DB658" i="5"/>
  <c r="CF127" i="5"/>
  <c r="AZ127" i="5"/>
  <c r="BK361" i="5"/>
  <c r="CQ361" i="5"/>
  <c r="BV893" i="5"/>
  <c r="DB893" i="5"/>
  <c r="CF773" i="5"/>
  <c r="AZ773" i="5"/>
  <c r="DB383" i="5"/>
  <c r="BV383" i="5"/>
  <c r="CF595" i="5"/>
  <c r="AZ595" i="5"/>
  <c r="CQ742" i="5"/>
  <c r="BK742" i="5"/>
  <c r="BV533" i="5"/>
  <c r="DB533" i="5"/>
  <c r="AZ177" i="5"/>
  <c r="CF177" i="5"/>
  <c r="DB411" i="5"/>
  <c r="BV411" i="5"/>
  <c r="BK116" i="5"/>
  <c r="CQ116" i="5"/>
  <c r="BV611" i="5"/>
  <c r="DB611" i="5"/>
  <c r="BK312" i="5"/>
  <c r="CQ312" i="5"/>
  <c r="BK41" i="5"/>
  <c r="CQ41" i="5"/>
  <c r="CF431" i="5"/>
  <c r="AZ431" i="5"/>
  <c r="BV791" i="5"/>
  <c r="DB791" i="5"/>
  <c r="AZ74" i="5"/>
  <c r="CF74" i="5"/>
  <c r="BV291" i="5"/>
  <c r="DB291" i="5"/>
  <c r="BV546" i="5"/>
  <c r="DB546" i="5"/>
  <c r="BV190" i="5"/>
  <c r="DB190" i="5"/>
  <c r="DB499" i="5"/>
  <c r="BV499" i="5"/>
  <c r="BK445" i="5"/>
  <c r="CQ445" i="5"/>
  <c r="BK164" i="5"/>
  <c r="CQ164" i="5"/>
  <c r="BV307" i="5"/>
  <c r="DB307" i="5"/>
  <c r="CQ638" i="5"/>
  <c r="BK638" i="5"/>
  <c r="CQ923" i="5"/>
  <c r="BK923" i="5"/>
  <c r="BK668" i="5"/>
  <c r="CQ668" i="5"/>
  <c r="CF386" i="5"/>
  <c r="AZ386" i="5"/>
  <c r="CQ591" i="5"/>
  <c r="BK591" i="5"/>
  <c r="AZ332" i="5"/>
  <c r="CF332" i="5"/>
  <c r="CQ911" i="5"/>
  <c r="BK911" i="5"/>
  <c r="BK704" i="5"/>
  <c r="CQ704" i="5"/>
  <c r="BV858" i="5"/>
  <c r="DB858" i="5"/>
  <c r="BV950" i="5"/>
  <c r="DB950" i="5"/>
  <c r="BK874" i="5"/>
  <c r="CQ874" i="5"/>
  <c r="CQ942" i="5"/>
  <c r="BK942" i="5"/>
  <c r="BK654" i="5"/>
  <c r="CQ654" i="5"/>
  <c r="BK652" i="5"/>
  <c r="CQ652" i="5"/>
  <c r="BK279" i="5"/>
  <c r="CQ279" i="5"/>
  <c r="DB975" i="5"/>
  <c r="BV975" i="5"/>
  <c r="BV507" i="5"/>
  <c r="DB507" i="5"/>
  <c r="CF295" i="5"/>
  <c r="AZ295" i="5"/>
  <c r="AZ728" i="5"/>
  <c r="CF728" i="5"/>
  <c r="BK692" i="5"/>
  <c r="CQ692" i="5"/>
  <c r="CF175" i="5"/>
  <c r="AZ175" i="5"/>
  <c r="BK684" i="5"/>
  <c r="CQ684" i="5"/>
  <c r="AZ18" i="5"/>
  <c r="CF18" i="5"/>
  <c r="CQ238" i="5"/>
  <c r="BK238" i="5"/>
  <c r="BK307" i="5"/>
  <c r="CQ307" i="5"/>
  <c r="BK268" i="5"/>
  <c r="CQ268" i="5"/>
  <c r="CQ531" i="5"/>
  <c r="BK531" i="5"/>
  <c r="BV802" i="5"/>
  <c r="DB802" i="5"/>
  <c r="CQ842" i="5"/>
  <c r="BK842" i="5"/>
  <c r="BV600" i="5"/>
  <c r="DB600" i="5"/>
  <c r="AZ829" i="5"/>
  <c r="CF829" i="5"/>
  <c r="CQ43" i="5"/>
  <c r="BK43" i="5"/>
  <c r="AZ67" i="5"/>
  <c r="CF67" i="5"/>
  <c r="CF393" i="5"/>
  <c r="AZ393" i="5"/>
  <c r="CQ81" i="5"/>
  <c r="BK81" i="5"/>
  <c r="CQ959" i="5"/>
  <c r="BK959" i="5"/>
  <c r="DB442" i="5"/>
  <c r="BV442" i="5"/>
  <c r="BK527" i="5"/>
  <c r="CQ527" i="5"/>
  <c r="BK106" i="5"/>
  <c r="CQ106" i="5"/>
  <c r="AZ89" i="5"/>
  <c r="CF89" i="5"/>
  <c r="BV445" i="5"/>
  <c r="DB445" i="5"/>
  <c r="CF642" i="5"/>
  <c r="AZ642" i="5"/>
  <c r="DB391" i="5"/>
  <c r="BV391" i="5"/>
  <c r="CF782" i="5"/>
  <c r="AZ782" i="5"/>
  <c r="AZ485" i="5"/>
  <c r="CF485" i="5"/>
  <c r="BK255" i="5"/>
  <c r="CQ255" i="5"/>
  <c r="CQ296" i="5"/>
  <c r="BK296" i="5"/>
  <c r="BK645" i="5"/>
  <c r="CQ645" i="5"/>
  <c r="BK883" i="5"/>
  <c r="CQ883" i="5"/>
  <c r="CQ565" i="5"/>
  <c r="BK565" i="5"/>
  <c r="CQ957" i="5"/>
  <c r="BK957" i="5"/>
  <c r="AZ768" i="5"/>
  <c r="CF768" i="5"/>
  <c r="DB740" i="5"/>
  <c r="BV740" i="5"/>
  <c r="CQ889" i="5"/>
  <c r="BK889" i="5"/>
  <c r="CF101" i="5"/>
  <c r="AZ101" i="5"/>
  <c r="AZ136" i="5"/>
  <c r="CF136" i="5"/>
  <c r="AZ356" i="5"/>
  <c r="CF356" i="5"/>
  <c r="BV505" i="5"/>
  <c r="DB505" i="5"/>
  <c r="BV745" i="5"/>
  <c r="DB745" i="5"/>
  <c r="AZ561" i="5"/>
  <c r="CF561" i="5"/>
  <c r="BK362" i="5"/>
  <c r="CQ362" i="5"/>
  <c r="DB958" i="5"/>
  <c r="BV958" i="5"/>
  <c r="BK309" i="5"/>
  <c r="CQ309" i="5"/>
  <c r="DB481" i="5"/>
  <c r="BV481" i="5"/>
  <c r="BK201" i="5"/>
  <c r="CQ201" i="5"/>
  <c r="BV215" i="5"/>
  <c r="DB215" i="5"/>
  <c r="CQ343" i="5"/>
  <c r="BK343" i="5"/>
  <c r="BV654" i="5"/>
  <c r="DB654" i="5"/>
  <c r="BK114" i="5"/>
  <c r="CQ114" i="5"/>
  <c r="BK372" i="5"/>
  <c r="CQ372" i="5"/>
  <c r="BK270" i="5"/>
  <c r="CQ270" i="5"/>
  <c r="CQ790" i="5"/>
  <c r="BK790" i="5"/>
  <c r="AZ696" i="5"/>
  <c r="CF696" i="5"/>
  <c r="CQ467" i="5"/>
  <c r="BK467" i="5"/>
  <c r="AZ199" i="5"/>
  <c r="CF199" i="5"/>
  <c r="CQ857" i="5"/>
  <c r="BK857" i="5"/>
  <c r="AZ815" i="5"/>
  <c r="CF815" i="5"/>
  <c r="BV386" i="5"/>
  <c r="DB386" i="5"/>
  <c r="CF335" i="5"/>
  <c r="AZ335" i="5"/>
  <c r="BV384" i="5"/>
  <c r="DB384" i="5"/>
  <c r="CQ95" i="5"/>
  <c r="BK95" i="5"/>
  <c r="DB409" i="5"/>
  <c r="BV409" i="5"/>
  <c r="DB71" i="5"/>
  <c r="BV71" i="5"/>
  <c r="BV311" i="5"/>
  <c r="DB311" i="5"/>
  <c r="AZ668" i="5"/>
  <c r="CF668" i="5"/>
  <c r="CQ731" i="5"/>
  <c r="BK731" i="5"/>
  <c r="BK854" i="5"/>
  <c r="CQ854" i="5"/>
  <c r="BK261" i="5"/>
  <c r="CQ261" i="5"/>
  <c r="CF275" i="5"/>
  <c r="AZ275" i="5"/>
  <c r="BV578" i="5"/>
  <c r="DB578" i="5"/>
  <c r="CF656" i="5"/>
  <c r="AZ656" i="5"/>
  <c r="AZ222" i="5"/>
  <c r="CF222" i="5"/>
  <c r="BK48" i="5"/>
  <c r="CQ48" i="5"/>
  <c r="BK37" i="5"/>
  <c r="CQ37" i="5"/>
  <c r="AZ93" i="5"/>
  <c r="CF93" i="5"/>
  <c r="J65" i="3"/>
  <c r="K63" i="3"/>
  <c r="J67" i="3"/>
  <c r="BV796" i="5"/>
  <c r="DB796" i="5"/>
  <c r="AZ369" i="5"/>
  <c r="CF369" i="5"/>
  <c r="AZ15" i="5"/>
  <c r="CF15" i="5"/>
  <c r="CF420" i="5"/>
  <c r="AZ420" i="5"/>
  <c r="BV926" i="5"/>
  <c r="DB926" i="5"/>
  <c r="CQ452" i="5"/>
  <c r="BK452" i="5"/>
  <c r="DB504" i="5"/>
  <c r="BV504" i="5"/>
  <c r="BK414" i="5"/>
  <c r="CQ414" i="5"/>
  <c r="BV648" i="5"/>
  <c r="DB648" i="5"/>
  <c r="BV660" i="5"/>
  <c r="DB660" i="5"/>
  <c r="BK311" i="5"/>
  <c r="CQ311" i="5"/>
  <c r="BK295" i="5"/>
  <c r="CQ295" i="5"/>
  <c r="BV154" i="5"/>
  <c r="DB154" i="5"/>
  <c r="AZ112" i="5"/>
  <c r="CF112" i="5"/>
  <c r="BV985" i="5"/>
  <c r="DB985" i="5"/>
  <c r="CF597" i="5"/>
  <c r="AZ597" i="5"/>
  <c r="CQ788" i="5"/>
  <c r="BK788" i="5"/>
  <c r="DB920" i="5"/>
  <c r="BV920" i="5"/>
  <c r="BK132" i="5"/>
  <c r="CQ132" i="5"/>
  <c r="DB22" i="5"/>
  <c r="BV22" i="5"/>
  <c r="DB1003" i="5"/>
  <c r="BV1003" i="5"/>
  <c r="BV305" i="5"/>
  <c r="DB305" i="5"/>
  <c r="AZ791" i="5"/>
  <c r="CF791" i="5"/>
  <c r="BV787" i="5"/>
  <c r="DB787" i="5"/>
  <c r="BK131" i="5"/>
  <c r="CQ131" i="5"/>
  <c r="BV675" i="5"/>
  <c r="DB675" i="5"/>
  <c r="CQ630" i="5"/>
  <c r="BK630" i="5"/>
  <c r="AZ623" i="5"/>
  <c r="CF623" i="5"/>
  <c r="CF305" i="5"/>
  <c r="AZ305" i="5"/>
  <c r="AZ988" i="5"/>
  <c r="CF988" i="5"/>
  <c r="AZ160" i="5"/>
  <c r="CF160" i="5"/>
  <c r="AZ775" i="5"/>
  <c r="CF775" i="5"/>
  <c r="CF436" i="5"/>
  <c r="AZ436" i="5"/>
  <c r="CF124" i="5"/>
  <c r="AZ124" i="5"/>
  <c r="BV764" i="5"/>
  <c r="DB764" i="5"/>
  <c r="CQ935" i="5"/>
  <c r="BK935" i="5"/>
  <c r="AZ128" i="5"/>
  <c r="CF128" i="5"/>
  <c r="CQ909" i="5"/>
  <c r="BK909" i="5"/>
  <c r="AZ692" i="5"/>
  <c r="CF692" i="5"/>
  <c r="CF366" i="5"/>
  <c r="AZ366" i="5"/>
  <c r="BK781" i="5"/>
  <c r="CQ781" i="5"/>
  <c r="AZ523" i="5"/>
  <c r="CF523" i="5"/>
  <c r="BK297" i="5"/>
  <c r="CQ297" i="5"/>
  <c r="BK219" i="5"/>
  <c r="CQ219" i="5"/>
  <c r="BV606" i="5"/>
  <c r="DB606" i="5"/>
  <c r="BV734" i="5"/>
  <c r="DB734" i="5"/>
  <c r="BV1004" i="5"/>
  <c r="DB1004" i="5"/>
  <c r="DB766" i="5"/>
  <c r="BV766" i="5"/>
  <c r="AZ58" i="5"/>
  <c r="CF58" i="5"/>
  <c r="CQ463" i="5"/>
  <c r="BK463" i="5"/>
  <c r="BK754" i="5"/>
  <c r="CQ754" i="5"/>
  <c r="BK190" i="5"/>
  <c r="CQ190" i="5"/>
  <c r="BK608" i="5"/>
  <c r="CQ608" i="5"/>
  <c r="BK196" i="5"/>
  <c r="CQ196" i="5"/>
  <c r="BV630" i="5"/>
  <c r="DB630" i="5"/>
  <c r="CF172" i="5"/>
  <c r="AZ172" i="5"/>
  <c r="AZ279" i="5"/>
  <c r="CF279" i="5"/>
  <c r="AZ330" i="5"/>
  <c r="CF330" i="5"/>
  <c r="BV854" i="5"/>
  <c r="DB854" i="5"/>
  <c r="AZ631" i="5"/>
  <c r="CF631" i="5"/>
  <c r="CF444" i="5"/>
  <c r="AZ444" i="5"/>
  <c r="DB503" i="5"/>
  <c r="BV503" i="5"/>
  <c r="BV822" i="5"/>
  <c r="DB822" i="5"/>
  <c r="BV921" i="5"/>
  <c r="DB921" i="5"/>
  <c r="CF581" i="5"/>
  <c r="AZ581" i="5"/>
  <c r="BV874" i="5"/>
  <c r="DB874" i="5"/>
  <c r="BK916" i="5"/>
  <c r="CQ916" i="5"/>
  <c r="AZ110" i="5"/>
  <c r="CF110" i="5"/>
  <c r="DB347" i="5"/>
  <c r="BV347" i="5"/>
  <c r="AZ76" i="5"/>
  <c r="CF76" i="5"/>
  <c r="CQ232" i="5"/>
  <c r="BK232" i="5"/>
  <c r="AZ300" i="5"/>
  <c r="CF300" i="5"/>
  <c r="CF140" i="5"/>
  <c r="AZ140" i="5"/>
  <c r="BV915" i="5"/>
  <c r="DB915" i="5"/>
  <c r="BV684" i="5"/>
  <c r="DB684" i="5"/>
  <c r="BK714" i="5"/>
  <c r="CQ714" i="5"/>
  <c r="BV788" i="5"/>
  <c r="DB788" i="5"/>
  <c r="CQ581" i="5"/>
  <c r="BK581" i="5"/>
  <c r="DB86" i="5"/>
  <c r="BV86" i="5"/>
  <c r="AZ63" i="5"/>
  <c r="CF63" i="5"/>
  <c r="AZ52" i="5"/>
  <c r="CF52" i="5"/>
  <c r="AZ80" i="5"/>
  <c r="CF80" i="5"/>
  <c r="CQ905" i="5"/>
  <c r="BK905" i="5"/>
  <c r="CQ614" i="5"/>
  <c r="BK614" i="5"/>
  <c r="BK283" i="5"/>
  <c r="CQ283" i="5"/>
  <c r="CF421" i="5"/>
  <c r="AZ421" i="5"/>
  <c r="BK340" i="5"/>
  <c r="CQ340" i="5"/>
  <c r="BV494" i="5"/>
  <c r="DB494" i="5"/>
  <c r="BV196" i="5"/>
  <c r="DB196" i="5"/>
  <c r="AZ830" i="5"/>
  <c r="CF830" i="5"/>
  <c r="BK432" i="5"/>
  <c r="CQ432" i="5"/>
  <c r="BK370" i="5"/>
  <c r="CQ370" i="5"/>
  <c r="BK716" i="5"/>
  <c r="CQ716" i="5"/>
  <c r="BV840" i="5"/>
  <c r="DB840" i="5"/>
  <c r="AZ885" i="5"/>
  <c r="CF885" i="5"/>
  <c r="BV970" i="5"/>
  <c r="DB970" i="5"/>
  <c r="DB536" i="5"/>
  <c r="BV536" i="5"/>
  <c r="BK202" i="5"/>
  <c r="CQ202" i="5"/>
  <c r="BK972" i="5"/>
  <c r="CQ972" i="5"/>
  <c r="CQ829" i="5"/>
  <c r="BK829" i="5"/>
  <c r="AZ178" i="5"/>
  <c r="CF178" i="5"/>
  <c r="BK888" i="5"/>
  <c r="CQ888" i="5"/>
  <c r="DB731" i="5"/>
  <c r="BV731" i="5"/>
  <c r="AZ247" i="5"/>
  <c r="CF247" i="5"/>
  <c r="BK612" i="5"/>
  <c r="CQ612" i="5"/>
  <c r="CF731" i="5"/>
  <c r="AZ731" i="5"/>
  <c r="BV601" i="5"/>
  <c r="DB601" i="5"/>
  <c r="BK200" i="5"/>
  <c r="CQ200" i="5"/>
  <c r="AZ108" i="5"/>
  <c r="CF108" i="5"/>
  <c r="AZ62" i="5"/>
  <c r="CF62" i="5"/>
  <c r="BK318" i="5"/>
  <c r="CQ318" i="5"/>
  <c r="BK635" i="5"/>
  <c r="CQ635" i="5"/>
  <c r="AZ507" i="5"/>
  <c r="CF507" i="5"/>
  <c r="BK124" i="5"/>
  <c r="CQ124" i="5"/>
  <c r="BK162" i="5"/>
  <c r="CQ162" i="5"/>
  <c r="CF271" i="5"/>
  <c r="AZ271" i="5"/>
  <c r="BK305" i="5"/>
  <c r="CQ305" i="5"/>
  <c r="DB956" i="5"/>
  <c r="BV956" i="5"/>
  <c r="AZ478" i="5"/>
  <c r="CF478" i="5"/>
  <c r="CQ875" i="5"/>
  <c r="BK875" i="5"/>
  <c r="BK158" i="5"/>
  <c r="CQ158" i="5"/>
  <c r="CF645" i="5"/>
  <c r="AZ645" i="5"/>
  <c r="BK752" i="5"/>
  <c r="CQ752" i="5"/>
  <c r="BV99" i="5"/>
  <c r="DB99" i="5"/>
  <c r="CQ673" i="5"/>
  <c r="BK673" i="5"/>
  <c r="BK120" i="5"/>
  <c r="CQ120" i="5"/>
  <c r="AZ377" i="5"/>
  <c r="CF377" i="5"/>
  <c r="CQ458" i="5"/>
  <c r="BK458" i="5"/>
  <c r="AZ285" i="5"/>
  <c r="CF285" i="5"/>
  <c r="BK138" i="5"/>
  <c r="CQ138" i="5"/>
  <c r="AZ716" i="5"/>
  <c r="CF716" i="5"/>
  <c r="BV629" i="5"/>
  <c r="DB629" i="5"/>
  <c r="BK208" i="5"/>
  <c r="CQ208" i="5"/>
  <c r="BV87" i="5"/>
  <c r="DB87" i="5"/>
  <c r="BK660" i="5"/>
  <c r="CQ660" i="5"/>
  <c r="BK906" i="5"/>
  <c r="CQ906" i="5"/>
  <c r="BV903" i="5"/>
  <c r="DB903" i="5"/>
  <c r="CF868" i="5"/>
  <c r="AZ868" i="5"/>
  <c r="BV118" i="5"/>
  <c r="DB118" i="5"/>
  <c r="BK513" i="5"/>
  <c r="CQ513" i="5"/>
  <c r="H48" i="3" l="1"/>
  <c r="H50" i="3" s="1"/>
  <c r="H52" i="3" s="1"/>
  <c r="I49" i="3"/>
  <c r="I47" i="3"/>
  <c r="J45" i="3"/>
  <c r="F16" i="3"/>
  <c r="DC654" i="5"/>
  <c r="BW654" i="5"/>
  <c r="CG136" i="5"/>
  <c r="BA136" i="5"/>
  <c r="BL527" i="5"/>
  <c r="CR527" i="5"/>
  <c r="CR268" i="5"/>
  <c r="BL268" i="5"/>
  <c r="BL692" i="5"/>
  <c r="CR692" i="5"/>
  <c r="CR652" i="5"/>
  <c r="BL652" i="5"/>
  <c r="BL704" i="5"/>
  <c r="CR704" i="5"/>
  <c r="BW190" i="5"/>
  <c r="DC190" i="5"/>
  <c r="BL41" i="5"/>
  <c r="CR41" i="5"/>
  <c r="DC533" i="5"/>
  <c r="BW533" i="5"/>
  <c r="CR361" i="5"/>
  <c r="BL361" i="5"/>
  <c r="BW242" i="5"/>
  <c r="DC242" i="5"/>
  <c r="BW200" i="5"/>
  <c r="DC200" i="5"/>
  <c r="BW208" i="5"/>
  <c r="DC208" i="5"/>
  <c r="BL68" i="5"/>
  <c r="CR68" i="5"/>
  <c r="CG131" i="5"/>
  <c r="BA131" i="5"/>
  <c r="BW239" i="5"/>
  <c r="DC239" i="5"/>
  <c r="DC278" i="5"/>
  <c r="BW278" i="5"/>
  <c r="CG91" i="5"/>
  <c r="BA91" i="5"/>
  <c r="CG516" i="5"/>
  <c r="BA516" i="5"/>
  <c r="BW227" i="5"/>
  <c r="DC227" i="5"/>
  <c r="BW264" i="5"/>
  <c r="DC264" i="5"/>
  <c r="BW320" i="5"/>
  <c r="DC320" i="5"/>
  <c r="CG242" i="5"/>
  <c r="BA242" i="5"/>
  <c r="BA726" i="5"/>
  <c r="CG726" i="5"/>
  <c r="BA425" i="5"/>
  <c r="CG425" i="5"/>
  <c r="DC823" i="5"/>
  <c r="BW823" i="5"/>
  <c r="BW78" i="5"/>
  <c r="DC78" i="5"/>
  <c r="CG749" i="5"/>
  <c r="BA749" i="5"/>
  <c r="DC403" i="5"/>
  <c r="BW403" i="5"/>
  <c r="BA796" i="5"/>
  <c r="CG796" i="5"/>
  <c r="BL821" i="5"/>
  <c r="CR821" i="5"/>
  <c r="DC516" i="5"/>
  <c r="BW516" i="5"/>
  <c r="BA874" i="5"/>
  <c r="CG874" i="5"/>
  <c r="CR881" i="5"/>
  <c r="BL881" i="5"/>
  <c r="DC732" i="5"/>
  <c r="BW732" i="5"/>
  <c r="DC497" i="5"/>
  <c r="BW497" i="5"/>
  <c r="BW166" i="5"/>
  <c r="DC166" i="5"/>
  <c r="CR440" i="5"/>
  <c r="BL440" i="5"/>
  <c r="CR429" i="5"/>
  <c r="BL429" i="5"/>
  <c r="BL976" i="5"/>
  <c r="CR976" i="5"/>
  <c r="DC993" i="5"/>
  <c r="BW993" i="5"/>
  <c r="DC598" i="5"/>
  <c r="BW598" i="5"/>
  <c r="BL451" i="5"/>
  <c r="CR451" i="5"/>
  <c r="DC968" i="5"/>
  <c r="BW968" i="5"/>
  <c r="BW585" i="5"/>
  <c r="DC585" i="5"/>
  <c r="CG448" i="5"/>
  <c r="BA448" i="5"/>
  <c r="CG994" i="5"/>
  <c r="BA994" i="5"/>
  <c r="CR606" i="5"/>
  <c r="BL606" i="5"/>
  <c r="CG974" i="5"/>
  <c r="BA974" i="5"/>
  <c r="BW735" i="5"/>
  <c r="DC735" i="5"/>
  <c r="BA230" i="5"/>
  <c r="CG230" i="5"/>
  <c r="BW433" i="5"/>
  <c r="DC433" i="5"/>
  <c r="BW872" i="5"/>
  <c r="DC872" i="5"/>
  <c r="DC917" i="5"/>
  <c r="BW917" i="5"/>
  <c r="CG216" i="5"/>
  <c r="BA216" i="5"/>
  <c r="DC941" i="5"/>
  <c r="BW941" i="5"/>
  <c r="BA933" i="5"/>
  <c r="CG933" i="5"/>
  <c r="BL49" i="5"/>
  <c r="CR49" i="5"/>
  <c r="BL14" i="5"/>
  <c r="CR14" i="5"/>
  <c r="BW694" i="5"/>
  <c r="DC694" i="5"/>
  <c r="BA600" i="5"/>
  <c r="CG600" i="5"/>
  <c r="BL56" i="5"/>
  <c r="CR56" i="5"/>
  <c r="BA602" i="5"/>
  <c r="CG602" i="5"/>
  <c r="BW488" i="5"/>
  <c r="DC488" i="5"/>
  <c r="BA468" i="5"/>
  <c r="CG468" i="5"/>
  <c r="BL982" i="5"/>
  <c r="CR982" i="5"/>
  <c r="CR878" i="5"/>
  <c r="BL878" i="5"/>
  <c r="BL619" i="5"/>
  <c r="CR619" i="5"/>
  <c r="CG977" i="5"/>
  <c r="BA977" i="5"/>
  <c r="CR364" i="5"/>
  <c r="BL364" i="5"/>
  <c r="CR848" i="5"/>
  <c r="BL848" i="5"/>
  <c r="BA702" i="5"/>
  <c r="CG702" i="5"/>
  <c r="BA466" i="5"/>
  <c r="CG466" i="5"/>
  <c r="DC972" i="5"/>
  <c r="BW972" i="5"/>
  <c r="CG145" i="5"/>
  <c r="BA145" i="5"/>
  <c r="BW515" i="5"/>
  <c r="DC515" i="5"/>
  <c r="BL696" i="5"/>
  <c r="CR696" i="5"/>
  <c r="BW980" i="5"/>
  <c r="DC980" i="5"/>
  <c r="BA511" i="5"/>
  <c r="CG511" i="5"/>
  <c r="BA30" i="5"/>
  <c r="CG30" i="5"/>
  <c r="CR894" i="5"/>
  <c r="BL894" i="5"/>
  <c r="BL134" i="5"/>
  <c r="CR134" i="5"/>
  <c r="CR973" i="5"/>
  <c r="BL973" i="5"/>
  <c r="BA33" i="5"/>
  <c r="CG33" i="5"/>
  <c r="CR559" i="5"/>
  <c r="BL559" i="5"/>
  <c r="CR99" i="5"/>
  <c r="BL99" i="5"/>
  <c r="DC933" i="5"/>
  <c r="BW933" i="5"/>
  <c r="CR1005" i="5"/>
  <c r="BL1005" i="5"/>
  <c r="CR90" i="5"/>
  <c r="BL90" i="5"/>
  <c r="BW74" i="5"/>
  <c r="DC74" i="5"/>
  <c r="CR671" i="5"/>
  <c r="BL671" i="5"/>
  <c r="CG831" i="5"/>
  <c r="BA831" i="5"/>
  <c r="CG951" i="5"/>
  <c r="BA951" i="5"/>
  <c r="BW229" i="5"/>
  <c r="DC229" i="5"/>
  <c r="CG472" i="5"/>
  <c r="BA472" i="5"/>
  <c r="BW298" i="5"/>
  <c r="DC298" i="5"/>
  <c r="BL100" i="5"/>
  <c r="CR100" i="5"/>
  <c r="CR793" i="5"/>
  <c r="BL793" i="5"/>
  <c r="BW436" i="5"/>
  <c r="DC436" i="5"/>
  <c r="BL465" i="5"/>
  <c r="CR465" i="5"/>
  <c r="CG548" i="5"/>
  <c r="BA548" i="5"/>
  <c r="CG171" i="5"/>
  <c r="BA171" i="5"/>
  <c r="BW294" i="5"/>
  <c r="DC294" i="5"/>
  <c r="CG903" i="5"/>
  <c r="BA903" i="5"/>
  <c r="CR746" i="5"/>
  <c r="BL746" i="5"/>
  <c r="CR551" i="5"/>
  <c r="BL551" i="5"/>
  <c r="BL1011" i="5"/>
  <c r="CR1011" i="5"/>
  <c r="CR520" i="5"/>
  <c r="BL520" i="5"/>
  <c r="BA297" i="5"/>
  <c r="CG297" i="5"/>
  <c r="CG641" i="5"/>
  <c r="BA641" i="5"/>
  <c r="BW105" i="5"/>
  <c r="DC105" i="5"/>
  <c r="CG179" i="5"/>
  <c r="BA179" i="5"/>
  <c r="BL629" i="5"/>
  <c r="CR629" i="5"/>
  <c r="CR910" i="5"/>
  <c r="BL910" i="5"/>
  <c r="BL649" i="5"/>
  <c r="CR649" i="5"/>
  <c r="DC785" i="5"/>
  <c r="BW785" i="5"/>
  <c r="BL927" i="5"/>
  <c r="CR927" i="5"/>
  <c r="CR560" i="5"/>
  <c r="BL560" i="5"/>
  <c r="BA569" i="5"/>
  <c r="CG569" i="5"/>
  <c r="BA375" i="5"/>
  <c r="CG375" i="5"/>
  <c r="CG169" i="5"/>
  <c r="BA169" i="5"/>
  <c r="BL226" i="5"/>
  <c r="CR226" i="5"/>
  <c r="BW270" i="5"/>
  <c r="DC270" i="5"/>
  <c r="CG318" i="5"/>
  <c r="BA318" i="5"/>
  <c r="CR897" i="5"/>
  <c r="BL897" i="5"/>
  <c r="CG879" i="5"/>
  <c r="BA879" i="5"/>
  <c r="BL921" i="5"/>
  <c r="CR921" i="5"/>
  <c r="CR444" i="5"/>
  <c r="BL444" i="5"/>
  <c r="DC849" i="5"/>
  <c r="BW849" i="5"/>
  <c r="CR199" i="5"/>
  <c r="BL199" i="5"/>
  <c r="BW473" i="5"/>
  <c r="DC473" i="5"/>
  <c r="BA293" i="5"/>
  <c r="CG293" i="5"/>
  <c r="BA754" i="5"/>
  <c r="CG754" i="5"/>
  <c r="CR605" i="5"/>
  <c r="BL605" i="5"/>
  <c r="DC90" i="5"/>
  <c r="BW90" i="5"/>
  <c r="CR102" i="5"/>
  <c r="BL102" i="5"/>
  <c r="BW245" i="5"/>
  <c r="DC245" i="5"/>
  <c r="BL82" i="5"/>
  <c r="CR82" i="5"/>
  <c r="BL573" i="5"/>
  <c r="CR573" i="5"/>
  <c r="BA254" i="5"/>
  <c r="CG254" i="5"/>
  <c r="CG86" i="5"/>
  <c r="BA86" i="5"/>
  <c r="DC713" i="5"/>
  <c r="BW713" i="5"/>
  <c r="BW26" i="5"/>
  <c r="DC26" i="5"/>
  <c r="CG349" i="5"/>
  <c r="BA349" i="5"/>
  <c r="CR333" i="5"/>
  <c r="BL333" i="5"/>
  <c r="BA730" i="5"/>
  <c r="CG730" i="5"/>
  <c r="CR474" i="5"/>
  <c r="BL474" i="5"/>
  <c r="CG762" i="5"/>
  <c r="BA762" i="5"/>
  <c r="CR179" i="5"/>
  <c r="BL179" i="5"/>
  <c r="CR209" i="5"/>
  <c r="BL209" i="5"/>
  <c r="CR600" i="5"/>
  <c r="BL600" i="5"/>
  <c r="BA312" i="5"/>
  <c r="CG312" i="5"/>
  <c r="CR524" i="5"/>
  <c r="BL524" i="5"/>
  <c r="CR487" i="5"/>
  <c r="BL487" i="5"/>
  <c r="CG786" i="5"/>
  <c r="BA786" i="5"/>
  <c r="CG847" i="5"/>
  <c r="BA847" i="5"/>
  <c r="CG883" i="5"/>
  <c r="BA883" i="5"/>
  <c r="BW127" i="5"/>
  <c r="DC127" i="5"/>
  <c r="BA390" i="5"/>
  <c r="CG390" i="5"/>
  <c r="BA180" i="5"/>
  <c r="CG180" i="5"/>
  <c r="DC506" i="5"/>
  <c r="BW506" i="5"/>
  <c r="DC495" i="5"/>
  <c r="BW495" i="5"/>
  <c r="BA808" i="5"/>
  <c r="CG808" i="5"/>
  <c r="BA244" i="5"/>
  <c r="CG244" i="5"/>
  <c r="CR428" i="5"/>
  <c r="BL428" i="5"/>
  <c r="DC582" i="5"/>
  <c r="BW582" i="5"/>
  <c r="CR979" i="5"/>
  <c r="BL979" i="5"/>
  <c r="DC763" i="5"/>
  <c r="BW763" i="5"/>
  <c r="CR234" i="5"/>
  <c r="BL234" i="5"/>
  <c r="CG251" i="5"/>
  <c r="BA251" i="5"/>
  <c r="BA102" i="5"/>
  <c r="CG102" i="5"/>
  <c r="DC327" i="5"/>
  <c r="BW327" i="5"/>
  <c r="BL548" i="5"/>
  <c r="CR548" i="5"/>
  <c r="BW477" i="5"/>
  <c r="DC477" i="5"/>
  <c r="BL169" i="5"/>
  <c r="CR169" i="5"/>
  <c r="BA586" i="5"/>
  <c r="CG586" i="5"/>
  <c r="BA389" i="5"/>
  <c r="CG389" i="5"/>
  <c r="BW65" i="5"/>
  <c r="DC65" i="5"/>
  <c r="BA488" i="5"/>
  <c r="CG488" i="5"/>
  <c r="BL187" i="5"/>
  <c r="CR187" i="5"/>
  <c r="DC31" i="5"/>
  <c r="BW31" i="5"/>
  <c r="BL651" i="5"/>
  <c r="CR651" i="5"/>
  <c r="CR357" i="5"/>
  <c r="BL357" i="5"/>
  <c r="BA339" i="5"/>
  <c r="CG339" i="5"/>
  <c r="DC69" i="5"/>
  <c r="BW69" i="5"/>
  <c r="CG911" i="5"/>
  <c r="BA911" i="5"/>
  <c r="CR861" i="5"/>
  <c r="BL861" i="5"/>
  <c r="BL470" i="5"/>
  <c r="CR470" i="5"/>
  <c r="DC417" i="5"/>
  <c r="BW417" i="5"/>
  <c r="CG558" i="5"/>
  <c r="BA558" i="5"/>
  <c r="DC88" i="5"/>
  <c r="BW88" i="5"/>
  <c r="CG537" i="5"/>
  <c r="BA537" i="5"/>
  <c r="CR847" i="5"/>
  <c r="BL847" i="5"/>
  <c r="CR329" i="5"/>
  <c r="BL329" i="5"/>
  <c r="CR798" i="5"/>
  <c r="BL798" i="5"/>
  <c r="BA396" i="5"/>
  <c r="CG396" i="5"/>
  <c r="CG259" i="5"/>
  <c r="BA259" i="5"/>
  <c r="BL535" i="5"/>
  <c r="CR535" i="5"/>
  <c r="BA331" i="5"/>
  <c r="CG331" i="5"/>
  <c r="BW967" i="5"/>
  <c r="DC967" i="5"/>
  <c r="BA435" i="5"/>
  <c r="CG435" i="5"/>
  <c r="CR824" i="5"/>
  <c r="BL824" i="5"/>
  <c r="BL580" i="5"/>
  <c r="CR580" i="5"/>
  <c r="BA150" i="5"/>
  <c r="CG150" i="5"/>
  <c r="CR993" i="5"/>
  <c r="BL993" i="5"/>
  <c r="CR596" i="5"/>
  <c r="BL596" i="5"/>
  <c r="CG876" i="5"/>
  <c r="BA876" i="5"/>
  <c r="BL456" i="5"/>
  <c r="CR456" i="5"/>
  <c r="CR893" i="5"/>
  <c r="BL893" i="5"/>
  <c r="BL561" i="5"/>
  <c r="CR561" i="5"/>
  <c r="CG325" i="5"/>
  <c r="BA325" i="5"/>
  <c r="CR951" i="5"/>
  <c r="BL951" i="5"/>
  <c r="BW27" i="5"/>
  <c r="DC27" i="5"/>
  <c r="CR387" i="5"/>
  <c r="BL387" i="5"/>
  <c r="DC213" i="5"/>
  <c r="BW213" i="5"/>
  <c r="BA593" i="5"/>
  <c r="CG593" i="5"/>
  <c r="BA497" i="5"/>
  <c r="CG497" i="5"/>
  <c r="BA329" i="5"/>
  <c r="CG329" i="5"/>
  <c r="DC575" i="5"/>
  <c r="BW575" i="5"/>
  <c r="BL282" i="5"/>
  <c r="CR282" i="5"/>
  <c r="CG520" i="5"/>
  <c r="BA520" i="5"/>
  <c r="CG701" i="5"/>
  <c r="BA701" i="5"/>
  <c r="DC803" i="5"/>
  <c r="BW803" i="5"/>
  <c r="BL827" i="5"/>
  <c r="CR827" i="5"/>
  <c r="CG419" i="5"/>
  <c r="BA419" i="5"/>
  <c r="BW977" i="5"/>
  <c r="DC977" i="5"/>
  <c r="CG167" i="5"/>
  <c r="BA167" i="5"/>
  <c r="BW543" i="5"/>
  <c r="DC543" i="5"/>
  <c r="CG183" i="5"/>
  <c r="BA183" i="5"/>
  <c r="BW62" i="5"/>
  <c r="DC62" i="5"/>
  <c r="CG894" i="5"/>
  <c r="BA894" i="5"/>
  <c r="CR766" i="5"/>
  <c r="BL766" i="5"/>
  <c r="CR1000" i="5"/>
  <c r="BL1000" i="5"/>
  <c r="CR756" i="5"/>
  <c r="BL756" i="5"/>
  <c r="CR640" i="5"/>
  <c r="BL640" i="5"/>
  <c r="BL342" i="5"/>
  <c r="CR342" i="5"/>
  <c r="CG939" i="5"/>
  <c r="BA939" i="5"/>
  <c r="CR743" i="5"/>
  <c r="BL743" i="5"/>
  <c r="CR947" i="5"/>
  <c r="BL947" i="5"/>
  <c r="CR540" i="5"/>
  <c r="BL540" i="5"/>
  <c r="CR589" i="5"/>
  <c r="BL589" i="5"/>
  <c r="BW42" i="5"/>
  <c r="DC42" i="5"/>
  <c r="BW747" i="5"/>
  <c r="DC747" i="5"/>
  <c r="CR968" i="5"/>
  <c r="BL968" i="5"/>
  <c r="CG999" i="5"/>
  <c r="BA999" i="5"/>
  <c r="BW251" i="5"/>
  <c r="DC251" i="5"/>
  <c r="BA398" i="5"/>
  <c r="CG398" i="5"/>
  <c r="CR397" i="5"/>
  <c r="BL397" i="5"/>
  <c r="CR1004" i="5"/>
  <c r="BL1004" i="5"/>
  <c r="BW757" i="5"/>
  <c r="DC757" i="5"/>
  <c r="DC964" i="5"/>
  <c r="BW964" i="5"/>
  <c r="BA225" i="5"/>
  <c r="CG225" i="5"/>
  <c r="BA503" i="5"/>
  <c r="CG503" i="5"/>
  <c r="DC646" i="5"/>
  <c r="BW646" i="5"/>
  <c r="BW619" i="5"/>
  <c r="DC619" i="5"/>
  <c r="BW790" i="5"/>
  <c r="DC790" i="5"/>
  <c r="CG204" i="5"/>
  <c r="BA204" i="5"/>
  <c r="BW283" i="5"/>
  <c r="DC283" i="5"/>
  <c r="CG1012" i="5"/>
  <c r="BA1012" i="5"/>
  <c r="BW589" i="5"/>
  <c r="DC589" i="5"/>
  <c r="BL732" i="5"/>
  <c r="CR732" i="5"/>
  <c r="BW373" i="5"/>
  <c r="DC373" i="5"/>
  <c r="BW682" i="5"/>
  <c r="DC682" i="5"/>
  <c r="CG522" i="5"/>
  <c r="BA522" i="5"/>
  <c r="CG711" i="5"/>
  <c r="BA711" i="5"/>
  <c r="CG284" i="5"/>
  <c r="BA284" i="5"/>
  <c r="BW136" i="5"/>
  <c r="DC136" i="5"/>
  <c r="DC667" i="5"/>
  <c r="BW667" i="5"/>
  <c r="DC300" i="5"/>
  <c r="BW300" i="5"/>
  <c r="CR205" i="5"/>
  <c r="BL205" i="5"/>
  <c r="BL937" i="5"/>
  <c r="CR937" i="5"/>
  <c r="CG539" i="5"/>
  <c r="BA539" i="5"/>
  <c r="CG144" i="5"/>
  <c r="BA144" i="5"/>
  <c r="DC460" i="5"/>
  <c r="BW460" i="5"/>
  <c r="BW344" i="5"/>
  <c r="DC344" i="5"/>
  <c r="CG92" i="5"/>
  <c r="BA92" i="5"/>
  <c r="CR585" i="5"/>
  <c r="BL585" i="5"/>
  <c r="CG693" i="5"/>
  <c r="BA693" i="5"/>
  <c r="BW632" i="5"/>
  <c r="DC632" i="5"/>
  <c r="BA226" i="5"/>
  <c r="CG226" i="5"/>
  <c r="BL987" i="5"/>
  <c r="CR987" i="5"/>
  <c r="BW272" i="5"/>
  <c r="DC272" i="5"/>
  <c r="CG287" i="5"/>
  <c r="BA287" i="5"/>
  <c r="CG610" i="5"/>
  <c r="BA610" i="5"/>
  <c r="BA553" i="5"/>
  <c r="CG553" i="5"/>
  <c r="BA525" i="5"/>
  <c r="CG525" i="5"/>
  <c r="BL956" i="5"/>
  <c r="CR956" i="5"/>
  <c r="BL694" i="5"/>
  <c r="CR694" i="5"/>
  <c r="BL547" i="5"/>
  <c r="CR547" i="5"/>
  <c r="BL678" i="5"/>
  <c r="CR678" i="5"/>
  <c r="BW744" i="5"/>
  <c r="DC744" i="5"/>
  <c r="CG760" i="5"/>
  <c r="BA760" i="5"/>
  <c r="CR384" i="5"/>
  <c r="BL384" i="5"/>
  <c r="DC820" i="5"/>
  <c r="BW820" i="5"/>
  <c r="BA565" i="5"/>
  <c r="CG565" i="5"/>
  <c r="DC517" i="5"/>
  <c r="BW517" i="5"/>
  <c r="CG149" i="5"/>
  <c r="BA149" i="5"/>
  <c r="BL198" i="5"/>
  <c r="CR198" i="5"/>
  <c r="CG308" i="5"/>
  <c r="BA308" i="5"/>
  <c r="BL34" i="5"/>
  <c r="CR34" i="5"/>
  <c r="CG19" i="5"/>
  <c r="BA19" i="5"/>
  <c r="BA21" i="5"/>
  <c r="CG21" i="5"/>
  <c r="DC576" i="5"/>
  <c r="BW576" i="5"/>
  <c r="DC676" i="5"/>
  <c r="BW676" i="5"/>
  <c r="DC782" i="5"/>
  <c r="BW782" i="5"/>
  <c r="BW501" i="5"/>
  <c r="DC501" i="5"/>
  <c r="BW309" i="5"/>
  <c r="DC309" i="5"/>
  <c r="CR316" i="5"/>
  <c r="BL316" i="5"/>
  <c r="CR293" i="5"/>
  <c r="BL293" i="5"/>
  <c r="CG727" i="5"/>
  <c r="BA727" i="5"/>
  <c r="BA721" i="5"/>
  <c r="CG721" i="5"/>
  <c r="BL36" i="5"/>
  <c r="CR36" i="5"/>
  <c r="BW365" i="5"/>
  <c r="DC365" i="5"/>
  <c r="CG675" i="5"/>
  <c r="BA675" i="5"/>
  <c r="BL986" i="5"/>
  <c r="CR986" i="5"/>
  <c r="BL72" i="5"/>
  <c r="CR72" i="5"/>
  <c r="BW430" i="5"/>
  <c r="DC430" i="5"/>
  <c r="BA771" i="5"/>
  <c r="CG771" i="5"/>
  <c r="CG246" i="5"/>
  <c r="BA246" i="5"/>
  <c r="BA799" i="5"/>
  <c r="CG799" i="5"/>
  <c r="BL865" i="5"/>
  <c r="CR865" i="5"/>
  <c r="BL21" i="5"/>
  <c r="CR21" i="5"/>
  <c r="CR314" i="5"/>
  <c r="BL314" i="5"/>
  <c r="DC857" i="5"/>
  <c r="BW857" i="5"/>
  <c r="BW220" i="5"/>
  <c r="DC220" i="5"/>
  <c r="BW369" i="5"/>
  <c r="DC369" i="5"/>
  <c r="DC591" i="5"/>
  <c r="BW591" i="5"/>
  <c r="CG608" i="5"/>
  <c r="BA608" i="5"/>
  <c r="BA338" i="5"/>
  <c r="CG338" i="5"/>
  <c r="CR994" i="5"/>
  <c r="BL994" i="5"/>
  <c r="DC157" i="5"/>
  <c r="BW157" i="5"/>
  <c r="BL51" i="5"/>
  <c r="CR51" i="5"/>
  <c r="BA787" i="5"/>
  <c r="CG787" i="5"/>
  <c r="BW771" i="5"/>
  <c r="DC771" i="5"/>
  <c r="DC617" i="5"/>
  <c r="BW617" i="5"/>
  <c r="BA48" i="5"/>
  <c r="CG48" i="5"/>
  <c r="CR783" i="5"/>
  <c r="BL783" i="5"/>
  <c r="CR266" i="5"/>
  <c r="BL266" i="5"/>
  <c r="BL220" i="5"/>
  <c r="CR220" i="5"/>
  <c r="DC781" i="5"/>
  <c r="BW781" i="5"/>
  <c r="CR978" i="5"/>
  <c r="BL978" i="5"/>
  <c r="BA918" i="5"/>
  <c r="CG918" i="5"/>
  <c r="BW206" i="5"/>
  <c r="DC206" i="5"/>
  <c r="BA948" i="5"/>
  <c r="CG948" i="5"/>
  <c r="CG194" i="5"/>
  <c r="BA194" i="5"/>
  <c r="DC461" i="5"/>
  <c r="BW461" i="5"/>
  <c r="CG66" i="5"/>
  <c r="BA66" i="5"/>
  <c r="BA212" i="5"/>
  <c r="CG212" i="5"/>
  <c r="BW216" i="5"/>
  <c r="DC216" i="5"/>
  <c r="CG44" i="5"/>
  <c r="BA44" i="5"/>
  <c r="BW301" i="5"/>
  <c r="DC301" i="5"/>
  <c r="BA806" i="5"/>
  <c r="CG806" i="5"/>
  <c r="BW211" i="5"/>
  <c r="DC211" i="5"/>
  <c r="CR571" i="5"/>
  <c r="BL571" i="5"/>
  <c r="DC329" i="5"/>
  <c r="BW329" i="5"/>
  <c r="DC830" i="5"/>
  <c r="BW830" i="5"/>
  <c r="BW152" i="5"/>
  <c r="DC152" i="5"/>
  <c r="CG473" i="5"/>
  <c r="BA473" i="5"/>
  <c r="BA1003" i="5"/>
  <c r="CG1003" i="5"/>
  <c r="CG31" i="5"/>
  <c r="BA31" i="5"/>
  <c r="DC359" i="5"/>
  <c r="BW359" i="5"/>
  <c r="BW123" i="5"/>
  <c r="DC123" i="5"/>
  <c r="BL104" i="5"/>
  <c r="CR104" i="5"/>
  <c r="BW416" i="5"/>
  <c r="DC416" i="5"/>
  <c r="BW243" i="5"/>
  <c r="DC243" i="5"/>
  <c r="BW875" i="5"/>
  <c r="DC875" i="5"/>
  <c r="DC651" i="5"/>
  <c r="BW651" i="5"/>
  <c r="BA698" i="5"/>
  <c r="CG698" i="5"/>
  <c r="CG121" i="5"/>
  <c r="BA121" i="5"/>
  <c r="BW754" i="5"/>
  <c r="DC754" i="5"/>
  <c r="CR898" i="5"/>
  <c r="BL898" i="5"/>
  <c r="CR431" i="5"/>
  <c r="BL431" i="5"/>
  <c r="DC923" i="5"/>
  <c r="BW923" i="5"/>
  <c r="BW882" i="5"/>
  <c r="DC882" i="5"/>
  <c r="CG190" i="5"/>
  <c r="BA190" i="5"/>
  <c r="DC815" i="5"/>
  <c r="BW815" i="5"/>
  <c r="CR130" i="5"/>
  <c r="BL130" i="5"/>
  <c r="BW966" i="5"/>
  <c r="DC966" i="5"/>
  <c r="BA373" i="5"/>
  <c r="CG373" i="5"/>
  <c r="BL698" i="5"/>
  <c r="CR698" i="5"/>
  <c r="BA45" i="5"/>
  <c r="CG45" i="5"/>
  <c r="CR303" i="5"/>
  <c r="BL303" i="5"/>
  <c r="CG158" i="5"/>
  <c r="BA158" i="5"/>
  <c r="BL700" i="5"/>
  <c r="CR700" i="5"/>
  <c r="CR420" i="5"/>
  <c r="BL420" i="5"/>
  <c r="CR192" i="5"/>
  <c r="BL192" i="5"/>
  <c r="BA43" i="5"/>
  <c r="CG43" i="5"/>
  <c r="BW110" i="5"/>
  <c r="DC110" i="5"/>
  <c r="BL16" i="5"/>
  <c r="CR16" i="5"/>
  <c r="DC222" i="5"/>
  <c r="BW222" i="5"/>
  <c r="CG915" i="5"/>
  <c r="BA915" i="5"/>
  <c r="BW678" i="5"/>
  <c r="DC678" i="5"/>
  <c r="BW180" i="5"/>
  <c r="DC180" i="5"/>
  <c r="BL152" i="5"/>
  <c r="CR152" i="5"/>
  <c r="CR826" i="5"/>
  <c r="BL826" i="5"/>
  <c r="DC794" i="5"/>
  <c r="BW794" i="5"/>
  <c r="DC228" i="5"/>
  <c r="BW228" i="5"/>
  <c r="BL15" i="5"/>
  <c r="CR15" i="5"/>
  <c r="BW276" i="5"/>
  <c r="DC276" i="5"/>
  <c r="CR435" i="5"/>
  <c r="BL435" i="5"/>
  <c r="BW894" i="5"/>
  <c r="DC894" i="5"/>
  <c r="DC593" i="5"/>
  <c r="BW593" i="5"/>
  <c r="BW927" i="5"/>
  <c r="DC927" i="5"/>
  <c r="BL614" i="5"/>
  <c r="CR614" i="5"/>
  <c r="CR581" i="5"/>
  <c r="BL581" i="5"/>
  <c r="DC766" i="5"/>
  <c r="BW766" i="5"/>
  <c r="CR935" i="5"/>
  <c r="BL935" i="5"/>
  <c r="DC920" i="5"/>
  <c r="BW920" i="5"/>
  <c r="BL452" i="5"/>
  <c r="CR452" i="5"/>
  <c r="BA668" i="5"/>
  <c r="CG668" i="5"/>
  <c r="BA696" i="5"/>
  <c r="CG696" i="5"/>
  <c r="CR362" i="5"/>
  <c r="BL362" i="5"/>
  <c r="BL883" i="5"/>
  <c r="CR883" i="5"/>
  <c r="BA829" i="5"/>
  <c r="CG829" i="5"/>
  <c r="CR307" i="5"/>
  <c r="BL307" i="5"/>
  <c r="BA728" i="5"/>
  <c r="CG728" i="5"/>
  <c r="BL654" i="5"/>
  <c r="CR654" i="5"/>
  <c r="DC546" i="5"/>
  <c r="BW546" i="5"/>
  <c r="CR312" i="5"/>
  <c r="BL312" i="5"/>
  <c r="BA228" i="5"/>
  <c r="CG228" i="5"/>
  <c r="DC275" i="5"/>
  <c r="BW275" i="5"/>
  <c r="BA793" i="5"/>
  <c r="CG793" i="5"/>
  <c r="BW364" i="5"/>
  <c r="DC364" i="5"/>
  <c r="BL44" i="5"/>
  <c r="CR44" i="5"/>
  <c r="BL904" i="5"/>
  <c r="CR904" i="5"/>
  <c r="BW448" i="5"/>
  <c r="DC448" i="5"/>
  <c r="BA604" i="5"/>
  <c r="CG604" i="5"/>
  <c r="BL115" i="5"/>
  <c r="CR115" i="5"/>
  <c r="CG49" i="5"/>
  <c r="BA49" i="5"/>
  <c r="CR990" i="5"/>
  <c r="BL990" i="5"/>
  <c r="BA713" i="5"/>
  <c r="CG713" i="5"/>
  <c r="CR758" i="5"/>
  <c r="BL758" i="5"/>
  <c r="CR674" i="5"/>
  <c r="BL674" i="5"/>
  <c r="CR794" i="5"/>
  <c r="BL794" i="5"/>
  <c r="DC645" i="5"/>
  <c r="BW645" i="5"/>
  <c r="CG367" i="5"/>
  <c r="BA367" i="5"/>
  <c r="CG737" i="5"/>
  <c r="BA737" i="5"/>
  <c r="BA404" i="5"/>
  <c r="CG404" i="5"/>
  <c r="BL609" i="5"/>
  <c r="CR609" i="5"/>
  <c r="DC928" i="5"/>
  <c r="BW928" i="5"/>
  <c r="CR171" i="5"/>
  <c r="BL171" i="5"/>
  <c r="CG151" i="5"/>
  <c r="BA151" i="5"/>
  <c r="BL849" i="5"/>
  <c r="CR849" i="5"/>
  <c r="BW54" i="5"/>
  <c r="DC54" i="5"/>
  <c r="BA397" i="5"/>
  <c r="CG397" i="5"/>
  <c r="BL699" i="5"/>
  <c r="CR699" i="5"/>
  <c r="CR534" i="5"/>
  <c r="BL534" i="5"/>
  <c r="BA837" i="5"/>
  <c r="CG837" i="5"/>
  <c r="BW475" i="5"/>
  <c r="DC475" i="5"/>
  <c r="CR767" i="5"/>
  <c r="BL767" i="5"/>
  <c r="BW907" i="5"/>
  <c r="DC907" i="5"/>
  <c r="CR160" i="5"/>
  <c r="BL160" i="5"/>
  <c r="DD122" i="5"/>
  <c r="BX122" i="5"/>
  <c r="CR402" i="5"/>
  <c r="BL402" i="5"/>
  <c r="BW431" i="5"/>
  <c r="DC431" i="5"/>
  <c r="DC770" i="5"/>
  <c r="BW770" i="5"/>
  <c r="BL128" i="5"/>
  <c r="CR128" i="5"/>
  <c r="CR858" i="5"/>
  <c r="BL858" i="5"/>
  <c r="BA51" i="5"/>
  <c r="CG51" i="5"/>
  <c r="BW241" i="5"/>
  <c r="DC241" i="5"/>
  <c r="DC768" i="5"/>
  <c r="BW768" i="5"/>
  <c r="CG283" i="5"/>
  <c r="BA283" i="5"/>
  <c r="BW192" i="5"/>
  <c r="DC192" i="5"/>
  <c r="BA723" i="5"/>
  <c r="CG723" i="5"/>
  <c r="DC804" i="5"/>
  <c r="BW804" i="5"/>
  <c r="CG288" i="5"/>
  <c r="BA288" i="5"/>
  <c r="BW290" i="5"/>
  <c r="DC290" i="5"/>
  <c r="BA691" i="5"/>
  <c r="CG691" i="5"/>
  <c r="CR227" i="5"/>
  <c r="BL227" i="5"/>
  <c r="BW312" i="5"/>
  <c r="DC312" i="5"/>
  <c r="BW293" i="5"/>
  <c r="DC293" i="5"/>
  <c r="DC109" i="5"/>
  <c r="BW109" i="5"/>
  <c r="BW432" i="5"/>
  <c r="DC432" i="5"/>
  <c r="CR260" i="5"/>
  <c r="BL260" i="5"/>
  <c r="BW295" i="5"/>
  <c r="DC295" i="5"/>
  <c r="BW535" i="5"/>
  <c r="DC535" i="5"/>
  <c r="BA916" i="5"/>
  <c r="CG916" i="5"/>
  <c r="BA674" i="5"/>
  <c r="CG674" i="5"/>
  <c r="CR855" i="5"/>
  <c r="BL855" i="5"/>
  <c r="CG27" i="5"/>
  <c r="BA27" i="5"/>
  <c r="BW231" i="5"/>
  <c r="DC231" i="5"/>
  <c r="CG970" i="5"/>
  <c r="BA970" i="5"/>
  <c r="CG979" i="5"/>
  <c r="BA979" i="5"/>
  <c r="BA712" i="5"/>
  <c r="CG712" i="5"/>
  <c r="BW789" i="5"/>
  <c r="DC789" i="5"/>
  <c r="BW869" i="5"/>
  <c r="DC869" i="5"/>
  <c r="BA660" i="5"/>
  <c r="CG660" i="5"/>
  <c r="DC631" i="5"/>
  <c r="BW631" i="5"/>
  <c r="BL966" i="5"/>
  <c r="CR966" i="5"/>
  <c r="BW172" i="5"/>
  <c r="DC172" i="5"/>
  <c r="CR292" i="5"/>
  <c r="BL292" i="5"/>
  <c r="BL136" i="5"/>
  <c r="CR136" i="5"/>
  <c r="CG841" i="5"/>
  <c r="BA841" i="5"/>
  <c r="BW599" i="5"/>
  <c r="DC599" i="5"/>
  <c r="BW158" i="5"/>
  <c r="DC158" i="5"/>
  <c r="BW595" i="5"/>
  <c r="DC595" i="5"/>
  <c r="CG997" i="5"/>
  <c r="BA997" i="5"/>
  <c r="BL682" i="5"/>
  <c r="CR682" i="5"/>
  <c r="DC659" i="5"/>
  <c r="BW659" i="5"/>
  <c r="BW826" i="5"/>
  <c r="DC826" i="5"/>
  <c r="BW939" i="5"/>
  <c r="DC939" i="5"/>
  <c r="DC774" i="5"/>
  <c r="BW774" i="5"/>
  <c r="CR963" i="5"/>
  <c r="BL963" i="5"/>
  <c r="CG797" i="5"/>
  <c r="BA797" i="5"/>
  <c r="CG526" i="5"/>
  <c r="BA526" i="5"/>
  <c r="CR839" i="5"/>
  <c r="BL839" i="5"/>
  <c r="CR516" i="5"/>
  <c r="BL516" i="5"/>
  <c r="BL544" i="5"/>
  <c r="CR544" i="5"/>
  <c r="CG862" i="5"/>
  <c r="BA862" i="5"/>
  <c r="DC183" i="5"/>
  <c r="BW183" i="5"/>
  <c r="CG508" i="5"/>
  <c r="BA508" i="5"/>
  <c r="CG733" i="5"/>
  <c r="BA733" i="5"/>
  <c r="CG493" i="5"/>
  <c r="BA493" i="5"/>
  <c r="CR177" i="5"/>
  <c r="BL177" i="5"/>
  <c r="DC181" i="5"/>
  <c r="BW181" i="5"/>
  <c r="BA814" i="5"/>
  <c r="CG814" i="5"/>
  <c r="CR735" i="5"/>
  <c r="BL735" i="5"/>
  <c r="CG474" i="5"/>
  <c r="BA474" i="5"/>
  <c r="DC428" i="5"/>
  <c r="BW428" i="5"/>
  <c r="BW16" i="5"/>
  <c r="DC16" i="5"/>
  <c r="CG122" i="5"/>
  <c r="BA122" i="5"/>
  <c r="BA315" i="5"/>
  <c r="CG315" i="5"/>
  <c r="DC487" i="5"/>
  <c r="BW487" i="5"/>
  <c r="BL805" i="5"/>
  <c r="CR805" i="5"/>
  <c r="CR538" i="5"/>
  <c r="BL538" i="5"/>
  <c r="DC759" i="5"/>
  <c r="BW759" i="5"/>
  <c r="CG743" i="5"/>
  <c r="BA743" i="5"/>
  <c r="CG570" i="5"/>
  <c r="BA570" i="5"/>
  <c r="BW143" i="5"/>
  <c r="DC143" i="5"/>
  <c r="DC795" i="5"/>
  <c r="BW795" i="5"/>
  <c r="BA347" i="5"/>
  <c r="CG347" i="5"/>
  <c r="CR705" i="5"/>
  <c r="BL705" i="5"/>
  <c r="BA943" i="5"/>
  <c r="CG943" i="5"/>
  <c r="BA901" i="5"/>
  <c r="CG901" i="5"/>
  <c r="DC244" i="5"/>
  <c r="BW244" i="5"/>
  <c r="BW34" i="5"/>
  <c r="DC34" i="5"/>
  <c r="BL556" i="5"/>
  <c r="CR556" i="5"/>
  <c r="DC775" i="5"/>
  <c r="BW775" i="5"/>
  <c r="CR662" i="5"/>
  <c r="BL662" i="5"/>
  <c r="BA860" i="5"/>
  <c r="CG860" i="5"/>
  <c r="CR494" i="5"/>
  <c r="BL494" i="5"/>
  <c r="BA850" i="5"/>
  <c r="CG850" i="5"/>
  <c r="CG902" i="5"/>
  <c r="BA902" i="5"/>
  <c r="BL288" i="5"/>
  <c r="CR288" i="5"/>
  <c r="CR650" i="5"/>
  <c r="BL650" i="5"/>
  <c r="CR945" i="5"/>
  <c r="BL945" i="5"/>
  <c r="CG379" i="5"/>
  <c r="BA379" i="5"/>
  <c r="CG844" i="5"/>
  <c r="BA844" i="5"/>
  <c r="CG510" i="5"/>
  <c r="BA510" i="5"/>
  <c r="BL511" i="5"/>
  <c r="CR511" i="5"/>
  <c r="CR393" i="5"/>
  <c r="BL393" i="5"/>
  <c r="BA549" i="5"/>
  <c r="CG549" i="5"/>
  <c r="BW256" i="5"/>
  <c r="DC256" i="5"/>
  <c r="CG200" i="5"/>
  <c r="BA200" i="5"/>
  <c r="BA352" i="5"/>
  <c r="CG352" i="5"/>
  <c r="CR924" i="5"/>
  <c r="BL924" i="5"/>
  <c r="CG536" i="5"/>
  <c r="BA536" i="5"/>
  <c r="DC695" i="5"/>
  <c r="BW695" i="5"/>
  <c r="DC39" i="5"/>
  <c r="BW39" i="5"/>
  <c r="CG105" i="5"/>
  <c r="BA105" i="5"/>
  <c r="CR501" i="5"/>
  <c r="BL501" i="5"/>
  <c r="CG729" i="5"/>
  <c r="BA729" i="5"/>
  <c r="CR996" i="5"/>
  <c r="BL996" i="5"/>
  <c r="CR417" i="5"/>
  <c r="BL417" i="5"/>
  <c r="BA245" i="5"/>
  <c r="CG245" i="5"/>
  <c r="DC831" i="5"/>
  <c r="BW831" i="5"/>
  <c r="BA657" i="5"/>
  <c r="CG657" i="5"/>
  <c r="BA298" i="5"/>
  <c r="CG298" i="5"/>
  <c r="BL780" i="5"/>
  <c r="CR780" i="5"/>
  <c r="CG910" i="5"/>
  <c r="BA910" i="5"/>
  <c r="CG1011" i="5"/>
  <c r="BA1011" i="5"/>
  <c r="BW984" i="5"/>
  <c r="DC984" i="5"/>
  <c r="DC397" i="5"/>
  <c r="BW397" i="5"/>
  <c r="CG751" i="5"/>
  <c r="BA751" i="5"/>
  <c r="BL468" i="5"/>
  <c r="CR468" i="5"/>
  <c r="CG482" i="5"/>
  <c r="BA482" i="5"/>
  <c r="DC101" i="5"/>
  <c r="BW101" i="5"/>
  <c r="CG438" i="5"/>
  <c r="BA438" i="5"/>
  <c r="DC491" i="5"/>
  <c r="BW491" i="5"/>
  <c r="CG649" i="5"/>
  <c r="BA649" i="5"/>
  <c r="BL248" i="5"/>
  <c r="CR248" i="5"/>
  <c r="BA798" i="5"/>
  <c r="CG798" i="5"/>
  <c r="CG403" i="5"/>
  <c r="BA403" i="5"/>
  <c r="CG273" i="5"/>
  <c r="BA273" i="5"/>
  <c r="CG638" i="5"/>
  <c r="BA638" i="5"/>
  <c r="BW51" i="5"/>
  <c r="DC51" i="5"/>
  <c r="CR464" i="5"/>
  <c r="BL464" i="5"/>
  <c r="DC389" i="5"/>
  <c r="BW389" i="5"/>
  <c r="BW38" i="5"/>
  <c r="DC38" i="5"/>
  <c r="DC673" i="5"/>
  <c r="BW673" i="5"/>
  <c r="BW50" i="5"/>
  <c r="DC50" i="5"/>
  <c r="BA663" i="5"/>
  <c r="CG663" i="5"/>
  <c r="DC573" i="5"/>
  <c r="BW573" i="5"/>
  <c r="DC847" i="5"/>
  <c r="BW847" i="5"/>
  <c r="BA719" i="5"/>
  <c r="CG719" i="5"/>
  <c r="DC401" i="5"/>
  <c r="BW401" i="5"/>
  <c r="DC899" i="5"/>
  <c r="BW899" i="5"/>
  <c r="CG498" i="5"/>
  <c r="BA498" i="5"/>
  <c r="BA357" i="5"/>
  <c r="CG357" i="5"/>
  <c r="CR721" i="5"/>
  <c r="BL721" i="5"/>
  <c r="BW233" i="5"/>
  <c r="DC233" i="5"/>
  <c r="CR689" i="5"/>
  <c r="BL689" i="5"/>
  <c r="CG1000" i="5"/>
  <c r="BA1000" i="5"/>
  <c r="CR747" i="5"/>
  <c r="BL747" i="5"/>
  <c r="CG622" i="5"/>
  <c r="BA622" i="5"/>
  <c r="CR617" i="5"/>
  <c r="BL617" i="5"/>
  <c r="BL568" i="5"/>
  <c r="CR568" i="5"/>
  <c r="BL806" i="5"/>
  <c r="CR806" i="5"/>
  <c r="BA274" i="5"/>
  <c r="CG274" i="5"/>
  <c r="CG182" i="5"/>
  <c r="BA182" i="5"/>
  <c r="CG1001" i="5"/>
  <c r="BA1001" i="5"/>
  <c r="CG995" i="5"/>
  <c r="BA995" i="5"/>
  <c r="BA441" i="5"/>
  <c r="CG441" i="5"/>
  <c r="DC957" i="5"/>
  <c r="BW957" i="5"/>
  <c r="CG321" i="5"/>
  <c r="BA321" i="5"/>
  <c r="BA336" i="5"/>
  <c r="CG336" i="5"/>
  <c r="BA647" i="5"/>
  <c r="CG647" i="5"/>
  <c r="BA437" i="5"/>
  <c r="CG437" i="5"/>
  <c r="BW534" i="5"/>
  <c r="DC534" i="5"/>
  <c r="CR459" i="5"/>
  <c r="BL459" i="5"/>
  <c r="CG154" i="5"/>
  <c r="BA154" i="5"/>
  <c r="CG255" i="5"/>
  <c r="BA255" i="5"/>
  <c r="BL578" i="5"/>
  <c r="CR578" i="5"/>
  <c r="DC887" i="5"/>
  <c r="BW887" i="5"/>
  <c r="CR709" i="5"/>
  <c r="BL709" i="5"/>
  <c r="BA856" i="5"/>
  <c r="CG856" i="5"/>
  <c r="CG540" i="5"/>
  <c r="BA540" i="5"/>
  <c r="CR143" i="5"/>
  <c r="BL143" i="5"/>
  <c r="BW274" i="5"/>
  <c r="DC274" i="5"/>
  <c r="CG869" i="5"/>
  <c r="BA869" i="5"/>
  <c r="DC467" i="5"/>
  <c r="BW467" i="5"/>
  <c r="CR835" i="5"/>
  <c r="BL835" i="5"/>
  <c r="BL819" i="5"/>
  <c r="CR819" i="5"/>
  <c r="BL111" i="5"/>
  <c r="CR111" i="5"/>
  <c r="CG99" i="5"/>
  <c r="BA99" i="5"/>
  <c r="BL53" i="5"/>
  <c r="CR53" i="5"/>
  <c r="CG892" i="5"/>
  <c r="BA892" i="5"/>
  <c r="BA138" i="5"/>
  <c r="CG138" i="5"/>
  <c r="BW479" i="5"/>
  <c r="DC479" i="5"/>
  <c r="BL711" i="5"/>
  <c r="CR711" i="5"/>
  <c r="CG707" i="5"/>
  <c r="BA707" i="5"/>
  <c r="DC951" i="5"/>
  <c r="BW951" i="5"/>
  <c r="BA589" i="5"/>
  <c r="CG589" i="5"/>
  <c r="DC117" i="5"/>
  <c r="BW117" i="5"/>
  <c r="CG975" i="5"/>
  <c r="BA975" i="5"/>
  <c r="CR569" i="5"/>
  <c r="BL569" i="5"/>
  <c r="BL475" i="5"/>
  <c r="CR475" i="5"/>
  <c r="BA384" i="5"/>
  <c r="CG384" i="5"/>
  <c r="CG758" i="5"/>
  <c r="BA758" i="5"/>
  <c r="DC982" i="5"/>
  <c r="BW982" i="5"/>
  <c r="BL542" i="5"/>
  <c r="CR542" i="5"/>
  <c r="BA1013" i="5"/>
  <c r="CG1013" i="5"/>
  <c r="DC691" i="5"/>
  <c r="BW691" i="5"/>
  <c r="BW1011" i="5"/>
  <c r="DC1011" i="5"/>
  <c r="CG868" i="5"/>
  <c r="BA868" i="5"/>
  <c r="CR875" i="5"/>
  <c r="BL875" i="5"/>
  <c r="BW629" i="5"/>
  <c r="DC629" i="5"/>
  <c r="CR120" i="5"/>
  <c r="BL120" i="5"/>
  <c r="BL124" i="5"/>
  <c r="CR124" i="5"/>
  <c r="BL200" i="5"/>
  <c r="CR200" i="5"/>
  <c r="CR888" i="5"/>
  <c r="BL888" i="5"/>
  <c r="DC970" i="5"/>
  <c r="BW970" i="5"/>
  <c r="BA830" i="5"/>
  <c r="CG830" i="5"/>
  <c r="CG300" i="5"/>
  <c r="BA300" i="5"/>
  <c r="BW874" i="5"/>
  <c r="DC874" i="5"/>
  <c r="BA631" i="5"/>
  <c r="CG631" i="5"/>
  <c r="BL196" i="5"/>
  <c r="CR196" i="5"/>
  <c r="BA523" i="5"/>
  <c r="CG523" i="5"/>
  <c r="BA988" i="5"/>
  <c r="CG988" i="5"/>
  <c r="BW787" i="5"/>
  <c r="DC787" i="5"/>
  <c r="CR295" i="5"/>
  <c r="BL295" i="5"/>
  <c r="K65" i="3"/>
  <c r="L63" i="3"/>
  <c r="K67" i="3"/>
  <c r="CR790" i="5"/>
  <c r="BL790" i="5"/>
  <c r="CR889" i="5"/>
  <c r="BL889" i="5"/>
  <c r="BA642" i="5"/>
  <c r="CG642" i="5"/>
  <c r="CR959" i="5"/>
  <c r="BL959" i="5"/>
  <c r="BL238" i="5"/>
  <c r="CR238" i="5"/>
  <c r="CG295" i="5"/>
  <c r="BA295" i="5"/>
  <c r="CR942" i="5"/>
  <c r="BL942" i="5"/>
  <c r="BA595" i="5"/>
  <c r="CG595" i="5"/>
  <c r="DC476" i="5"/>
  <c r="BW476" i="5"/>
  <c r="CR206" i="5"/>
  <c r="BL206" i="5"/>
  <c r="CG875" i="5"/>
  <c r="BA875" i="5"/>
  <c r="CR351" i="5"/>
  <c r="BL351" i="5"/>
  <c r="CR681" i="5"/>
  <c r="BL681" i="5"/>
  <c r="DC992" i="5"/>
  <c r="BW992" i="5"/>
  <c r="DC415" i="5"/>
  <c r="BW415" i="5"/>
  <c r="CG635" i="5"/>
  <c r="BA635" i="5"/>
  <c r="CR885" i="5"/>
  <c r="BL885" i="5"/>
  <c r="CG634" i="5"/>
  <c r="BA634" i="5"/>
  <c r="CG411" i="5"/>
  <c r="BA411" i="5"/>
  <c r="CR460" i="5"/>
  <c r="BL460" i="5"/>
  <c r="CG788" i="5"/>
  <c r="BA788" i="5"/>
  <c r="CR553" i="5"/>
  <c r="BL553" i="5"/>
  <c r="CG594" i="5"/>
  <c r="BA594" i="5"/>
  <c r="CG407" i="5"/>
  <c r="BA407" i="5"/>
  <c r="DC405" i="5"/>
  <c r="BW405" i="5"/>
  <c r="BL823" i="5"/>
  <c r="CR823" i="5"/>
  <c r="BL584" i="5"/>
  <c r="CR584" i="5"/>
  <c r="BW159" i="5"/>
  <c r="DC159" i="5"/>
  <c r="BL211" i="5"/>
  <c r="CR211" i="5"/>
  <c r="BA213" i="5"/>
  <c r="CG213" i="5"/>
  <c r="BL509" i="5"/>
  <c r="CR509" i="5"/>
  <c r="CR231" i="5"/>
  <c r="BL231" i="5"/>
  <c r="CG774" i="5"/>
  <c r="BA774" i="5"/>
  <c r="BW108" i="5"/>
  <c r="DC108" i="5"/>
  <c r="CR439" i="5"/>
  <c r="BL439" i="5"/>
  <c r="BL35" i="5"/>
  <c r="CR35" i="5"/>
  <c r="BL607" i="5"/>
  <c r="CR607" i="5"/>
  <c r="BL929" i="5"/>
  <c r="CR929" i="5"/>
  <c r="BL789" i="5"/>
  <c r="CR789" i="5"/>
  <c r="BA233" i="5"/>
  <c r="CG233" i="5"/>
  <c r="CG109" i="5"/>
  <c r="BA109" i="5"/>
  <c r="BA79" i="5"/>
  <c r="CG79" i="5"/>
  <c r="CR166" i="5"/>
  <c r="BL166" i="5"/>
  <c r="BW485" i="5"/>
  <c r="DC485" i="5"/>
  <c r="CR925" i="5"/>
  <c r="BL925" i="5"/>
  <c r="CG481" i="5"/>
  <c r="BA481" i="5"/>
  <c r="CR222" i="5"/>
  <c r="BL222" i="5"/>
  <c r="CG428" i="5"/>
  <c r="BA428" i="5"/>
  <c r="BA424" i="5"/>
  <c r="CG424" i="5"/>
  <c r="CR537" i="5"/>
  <c r="BL537" i="5"/>
  <c r="BL631" i="5"/>
  <c r="CR631" i="5"/>
  <c r="BA897" i="5"/>
  <c r="CG897" i="5"/>
  <c r="BW259" i="5"/>
  <c r="DC259" i="5"/>
  <c r="BL590" i="5"/>
  <c r="CR590" i="5"/>
  <c r="BA323" i="5"/>
  <c r="CG323" i="5"/>
  <c r="DC715" i="5"/>
  <c r="BW715" i="5"/>
  <c r="DC357" i="5"/>
  <c r="BW357" i="5"/>
  <c r="CR482" i="5"/>
  <c r="BL482" i="5"/>
  <c r="BW375" i="5"/>
  <c r="DC375" i="5"/>
  <c r="BW760" i="5"/>
  <c r="DC760" i="5"/>
  <c r="CR518" i="5"/>
  <c r="BL518" i="5"/>
  <c r="DC155" i="5"/>
  <c r="BW155" i="5"/>
  <c r="DC862" i="5"/>
  <c r="BW862" i="5"/>
  <c r="DC574" i="5"/>
  <c r="BW574" i="5"/>
  <c r="BL944" i="5"/>
  <c r="CR944" i="5"/>
  <c r="BA816" i="5"/>
  <c r="CG816" i="5"/>
  <c r="BW728" i="5"/>
  <c r="DC728" i="5"/>
  <c r="CG88" i="5"/>
  <c r="BA88" i="5"/>
  <c r="DC153" i="5"/>
  <c r="BW153" i="5"/>
  <c r="DC783" i="5"/>
  <c r="BW783" i="5"/>
  <c r="BL71" i="5"/>
  <c r="CR71" i="5"/>
  <c r="CR939" i="5"/>
  <c r="BL939" i="5"/>
  <c r="BW75" i="5"/>
  <c r="DC75" i="5"/>
  <c r="CR347" i="5"/>
  <c r="BL347" i="5"/>
  <c r="DC999" i="5"/>
  <c r="BW999" i="5"/>
  <c r="DC177" i="5"/>
  <c r="BW177" i="5"/>
  <c r="BA670" i="5"/>
  <c r="CG670" i="5"/>
  <c r="CR163" i="5"/>
  <c r="BL163" i="5"/>
  <c r="DC952" i="5"/>
  <c r="BW952" i="5"/>
  <c r="BA313" i="5"/>
  <c r="CG313" i="5"/>
  <c r="BL622" i="5"/>
  <c r="CR622" i="5"/>
  <c r="CG896" i="5"/>
  <c r="BA896" i="5"/>
  <c r="CG747" i="5"/>
  <c r="BA747" i="5"/>
  <c r="DC456" i="5"/>
  <c r="BW456" i="5"/>
  <c r="CG494" i="5"/>
  <c r="BA494" i="5"/>
  <c r="DC513" i="5"/>
  <c r="BW513" i="5"/>
  <c r="BA461" i="5"/>
  <c r="CG461" i="5"/>
  <c r="BL541" i="5"/>
  <c r="CR541" i="5"/>
  <c r="BL228" i="5"/>
  <c r="CR228" i="5"/>
  <c r="DC459" i="5"/>
  <c r="BW459" i="5"/>
  <c r="DC524" i="5"/>
  <c r="BW524" i="5"/>
  <c r="CR529" i="5"/>
  <c r="BL529" i="5"/>
  <c r="BA371" i="5"/>
  <c r="CG371" i="5"/>
  <c r="BA414" i="5"/>
  <c r="CG414" i="5"/>
  <c r="BA449" i="5"/>
  <c r="CG449" i="5"/>
  <c r="BL676" i="5"/>
  <c r="CR676" i="5"/>
  <c r="CR405" i="5"/>
  <c r="BL405" i="5"/>
  <c r="BA114" i="5"/>
  <c r="CG114" i="5"/>
  <c r="BW32" i="5"/>
  <c r="DC32" i="5"/>
  <c r="DC493" i="5"/>
  <c r="BW493" i="5"/>
  <c r="CR400" i="5"/>
  <c r="BL400" i="5"/>
  <c r="BW402" i="5"/>
  <c r="DC402" i="5"/>
  <c r="BA521" i="5"/>
  <c r="CG521" i="5"/>
  <c r="CR680" i="5"/>
  <c r="BL680" i="5"/>
  <c r="CR934" i="5"/>
  <c r="BL934" i="5"/>
  <c r="DC806" i="5"/>
  <c r="BW806" i="5"/>
  <c r="BL1008" i="5"/>
  <c r="CR1008" i="5"/>
  <c r="BA944" i="5"/>
  <c r="CG944" i="5"/>
  <c r="CG87" i="5"/>
  <c r="BA87" i="5"/>
  <c r="BA559" i="5"/>
  <c r="CG559" i="5"/>
  <c r="CG776" i="5"/>
  <c r="BA776" i="5"/>
  <c r="CG652" i="5"/>
  <c r="BA652" i="5"/>
  <c r="BA455" i="5"/>
  <c r="CG455" i="5"/>
  <c r="BL137" i="5"/>
  <c r="CR137" i="5"/>
  <c r="BA683" i="5"/>
  <c r="CG683" i="5"/>
  <c r="BW446" i="5"/>
  <c r="DC446" i="5"/>
  <c r="CR213" i="5"/>
  <c r="BL213" i="5"/>
  <c r="BW674" i="5"/>
  <c r="DC674" i="5"/>
  <c r="BA931" i="5"/>
  <c r="CG931" i="5"/>
  <c r="BL330" i="5"/>
  <c r="CR330" i="5"/>
  <c r="BW304" i="5"/>
  <c r="DC304" i="5"/>
  <c r="BW174" i="5"/>
  <c r="DC174" i="5"/>
  <c r="BL726" i="5"/>
  <c r="CR726" i="5"/>
  <c r="BA480" i="5"/>
  <c r="CG480" i="5"/>
  <c r="BA613" i="5"/>
  <c r="CG613" i="5"/>
  <c r="CG68" i="5"/>
  <c r="BA68" i="5"/>
  <c r="DC643" i="5"/>
  <c r="BW643" i="5"/>
  <c r="CG486" i="5"/>
  <c r="BA486" i="5"/>
  <c r="BW319" i="5"/>
  <c r="DC319" i="5"/>
  <c r="BA666" i="5"/>
  <c r="CG666" i="5"/>
  <c r="BA950" i="5"/>
  <c r="CG950" i="5"/>
  <c r="BA541" i="5"/>
  <c r="CG541" i="5"/>
  <c r="DC994" i="5"/>
  <c r="BW994" i="5"/>
  <c r="CG125" i="5"/>
  <c r="BA125" i="5"/>
  <c r="BA577" i="5"/>
  <c r="CG577" i="5"/>
  <c r="BA513" i="5"/>
  <c r="CG513" i="5"/>
  <c r="CR410" i="5"/>
  <c r="BL410" i="5"/>
  <c r="BL912" i="5"/>
  <c r="CR912" i="5"/>
  <c r="BL1012" i="5"/>
  <c r="CR1012" i="5"/>
  <c r="BA865" i="5"/>
  <c r="CG865" i="5"/>
  <c r="BW900" i="5"/>
  <c r="DC900" i="5"/>
  <c r="BL844" i="5"/>
  <c r="CR844" i="5"/>
  <c r="BA168" i="5"/>
  <c r="CG168" i="5"/>
  <c r="DC470" i="5"/>
  <c r="BW470" i="5"/>
  <c r="BW194" i="5"/>
  <c r="DC194" i="5"/>
  <c r="DC613" i="5"/>
  <c r="BW613" i="5"/>
  <c r="BW733" i="5"/>
  <c r="DC733" i="5"/>
  <c r="BA706" i="5"/>
  <c r="CG706" i="5"/>
  <c r="BL109" i="5"/>
  <c r="CR109" i="5"/>
  <c r="BW976" i="5"/>
  <c r="DC976" i="5"/>
  <c r="BL577" i="5"/>
  <c r="CR577" i="5"/>
  <c r="CR532" i="5"/>
  <c r="BL532" i="5"/>
  <c r="BW686" i="5"/>
  <c r="DC686" i="5"/>
  <c r="DC588" i="5"/>
  <c r="BW588" i="5"/>
  <c r="BL484" i="5"/>
  <c r="CR484" i="5"/>
  <c r="BW833" i="5"/>
  <c r="DC833" i="5"/>
  <c r="BL60" i="5"/>
  <c r="CR60" i="5"/>
  <c r="CG949" i="5"/>
  <c r="BA949" i="5"/>
  <c r="CR186" i="5"/>
  <c r="BL186" i="5"/>
  <c r="BW378" i="5"/>
  <c r="DC378" i="5"/>
  <c r="BW898" i="5"/>
  <c r="DC898" i="5"/>
  <c r="BA725" i="5"/>
  <c r="CG725" i="5"/>
  <c r="DC93" i="5"/>
  <c r="BW93" i="5"/>
  <c r="BA358" i="5"/>
  <c r="CG358" i="5"/>
  <c r="CG324" i="5"/>
  <c r="BA324" i="5"/>
  <c r="BW162" i="5"/>
  <c r="DC162" i="5"/>
  <c r="BA811" i="5"/>
  <c r="CG811" i="5"/>
  <c r="CG917" i="5"/>
  <c r="BA917" i="5"/>
  <c r="BL38" i="5"/>
  <c r="CR38" i="5"/>
  <c r="BL771" i="5"/>
  <c r="CR771" i="5"/>
  <c r="BW565" i="5"/>
  <c r="DC565" i="5"/>
  <c r="BW144" i="5"/>
  <c r="DC144" i="5"/>
  <c r="BL28" i="5"/>
  <c r="CR28" i="5"/>
  <c r="DC385" i="5"/>
  <c r="BW385" i="5"/>
  <c r="BW139" i="5"/>
  <c r="DC139" i="5"/>
  <c r="CR850" i="5"/>
  <c r="BL850" i="5"/>
  <c r="BL59" i="5"/>
  <c r="CR59" i="5"/>
  <c r="CG582" i="5"/>
  <c r="BA582" i="5"/>
  <c r="BL567" i="5"/>
  <c r="CR567" i="5"/>
  <c r="BW853" i="5"/>
  <c r="DC853" i="5"/>
  <c r="BL997" i="5"/>
  <c r="CR997" i="5"/>
  <c r="BW195" i="5"/>
  <c r="DC195" i="5"/>
  <c r="BW1012" i="5"/>
  <c r="DC1012" i="5"/>
  <c r="CG568" i="5"/>
  <c r="BA568" i="5"/>
  <c r="BA724" i="5"/>
  <c r="CG724" i="5"/>
  <c r="CR404" i="5"/>
  <c r="BL404" i="5"/>
  <c r="CR427" i="5"/>
  <c r="BL427" i="5"/>
  <c r="BL197" i="5"/>
  <c r="CR197" i="5"/>
  <c r="CR360" i="5"/>
  <c r="BL360" i="5"/>
  <c r="BW142" i="5"/>
  <c r="DC142" i="5"/>
  <c r="CG161" i="5"/>
  <c r="BA161" i="5"/>
  <c r="BA621" i="5"/>
  <c r="CG621" i="5"/>
  <c r="CR366" i="5"/>
  <c r="BL366" i="5"/>
  <c r="BW909" i="5"/>
  <c r="DC909" i="5"/>
  <c r="BW720" i="5"/>
  <c r="DC720" i="5"/>
  <c r="DC650" i="5"/>
  <c r="BW650" i="5"/>
  <c r="BA625" i="5"/>
  <c r="CG625" i="5"/>
  <c r="BL286" i="5"/>
  <c r="CR286" i="5"/>
  <c r="BW753" i="5"/>
  <c r="DC753" i="5"/>
  <c r="BL182" i="5"/>
  <c r="CR182" i="5"/>
  <c r="BA205" i="5"/>
  <c r="CG205" i="5"/>
  <c r="BW832" i="5"/>
  <c r="DC832" i="5"/>
  <c r="BL869" i="5"/>
  <c r="CR869" i="5"/>
  <c r="CG20" i="5"/>
  <c r="BA20" i="5"/>
  <c r="BA984" i="5"/>
  <c r="CG984" i="5"/>
  <c r="BL61" i="5"/>
  <c r="CR61" i="5"/>
  <c r="BW366" i="5"/>
  <c r="DC366" i="5"/>
  <c r="CG447" i="5"/>
  <c r="BA447" i="5"/>
  <c r="BW423" i="5"/>
  <c r="DC423" i="5"/>
  <c r="CG292" i="5"/>
  <c r="BA292" i="5"/>
  <c r="BL728" i="5"/>
  <c r="CR728" i="5"/>
  <c r="BL40" i="5"/>
  <c r="CR40" i="5"/>
  <c r="BW644" i="5"/>
  <c r="DC644" i="5"/>
  <c r="BW547" i="5"/>
  <c r="DC547" i="5"/>
  <c r="DC539" i="5"/>
  <c r="BW539" i="5"/>
  <c r="BW1008" i="5"/>
  <c r="DC1008" i="5"/>
  <c r="DC856" i="5"/>
  <c r="BW856" i="5"/>
  <c r="DC149" i="5"/>
  <c r="BW149" i="5"/>
  <c r="BL639" i="5"/>
  <c r="CR639" i="5"/>
  <c r="BA334" i="5"/>
  <c r="CG334" i="5"/>
  <c r="BW219" i="5"/>
  <c r="DC219" i="5"/>
  <c r="BA235" i="5"/>
  <c r="CG235" i="5"/>
  <c r="BL110" i="5"/>
  <c r="CR110" i="5"/>
  <c r="BL841" i="5"/>
  <c r="CR841" i="5"/>
  <c r="BL702" i="5"/>
  <c r="CR702" i="5"/>
  <c r="DC308" i="5"/>
  <c r="BW308" i="5"/>
  <c r="CG871" i="5"/>
  <c r="BA871" i="5"/>
  <c r="DC655" i="5"/>
  <c r="BW655" i="5"/>
  <c r="BA36" i="5"/>
  <c r="CG36" i="5"/>
  <c r="BL480" i="5"/>
  <c r="CR480" i="5"/>
  <c r="CR623" i="5"/>
  <c r="BL623" i="5"/>
  <c r="BA281" i="5"/>
  <c r="CG281" i="5"/>
  <c r="BW636" i="5"/>
  <c r="DC636" i="5"/>
  <c r="BL845" i="5"/>
  <c r="CR845" i="5"/>
  <c r="DC346" i="5"/>
  <c r="BW346" i="5"/>
  <c r="CG990" i="5"/>
  <c r="BA990" i="5"/>
  <c r="BW318" i="5"/>
  <c r="DC318" i="5"/>
  <c r="BW126" i="5"/>
  <c r="DC126" i="5"/>
  <c r="BW199" i="5"/>
  <c r="DC199" i="5"/>
  <c r="BL891" i="5"/>
  <c r="CR891" i="5"/>
  <c r="CG491" i="5"/>
  <c r="BA491" i="5"/>
  <c r="DC250" i="5"/>
  <c r="BW250" i="5"/>
  <c r="BA75" i="5"/>
  <c r="CG75" i="5"/>
  <c r="CG542" i="5"/>
  <c r="BA542" i="5"/>
  <c r="CG533" i="5"/>
  <c r="BA533" i="5"/>
  <c r="BL73" i="5"/>
  <c r="CR73" i="5"/>
  <c r="BW176" i="5"/>
  <c r="DC176" i="5"/>
  <c r="BL473" i="5"/>
  <c r="CR473" i="5"/>
  <c r="BA350" i="5"/>
  <c r="CG350" i="5"/>
  <c r="BA77" i="5"/>
  <c r="CG77" i="5"/>
  <c r="CG78" i="5"/>
  <c r="BA78" i="5"/>
  <c r="CR148" i="5"/>
  <c r="BL148" i="5"/>
  <c r="CR258" i="5"/>
  <c r="BL258" i="5"/>
  <c r="CG123" i="5"/>
  <c r="BA123" i="5"/>
  <c r="CR83" i="5"/>
  <c r="BL83" i="5"/>
  <c r="BW836" i="5"/>
  <c r="DC836" i="5"/>
  <c r="BA930" i="5"/>
  <c r="CG930" i="5"/>
  <c r="BA63" i="5"/>
  <c r="CG63" i="5"/>
  <c r="CR219" i="5"/>
  <c r="BL219" i="5"/>
  <c r="BL923" i="5"/>
  <c r="CR923" i="5"/>
  <c r="BA619" i="5"/>
  <c r="CG619" i="5"/>
  <c r="DC47" i="5"/>
  <c r="BW47" i="5"/>
  <c r="BL294" i="5"/>
  <c r="CR294" i="5"/>
  <c r="BL230" i="5"/>
  <c r="CR230" i="5"/>
  <c r="BA206" i="5"/>
  <c r="CG206" i="5"/>
  <c r="CG133" i="5"/>
  <c r="BA133" i="5"/>
  <c r="CG140" i="5"/>
  <c r="BA140" i="5"/>
  <c r="BA58" i="5"/>
  <c r="CG58" i="5"/>
  <c r="BL742" i="5"/>
  <c r="CR742" i="5"/>
  <c r="BW67" i="5"/>
  <c r="DC67" i="5"/>
  <c r="DC677" i="5"/>
  <c r="BW677" i="5"/>
  <c r="BA282" i="5"/>
  <c r="CG282" i="5"/>
  <c r="BL371" i="5"/>
  <c r="CR371" i="5"/>
  <c r="BW611" i="5"/>
  <c r="DC611" i="5"/>
  <c r="BL627" i="5"/>
  <c r="CR627" i="5"/>
  <c r="CR840" i="5"/>
  <c r="BL840" i="5"/>
  <c r="CR368" i="5"/>
  <c r="BL368" i="5"/>
  <c r="CG765" i="5"/>
  <c r="BA765" i="5"/>
  <c r="BA671" i="5"/>
  <c r="CG671" i="5"/>
  <c r="BW845" i="5"/>
  <c r="DC845" i="5"/>
  <c r="BL653" i="5"/>
  <c r="CR653" i="5"/>
  <c r="BW380" i="5"/>
  <c r="DC380" i="5"/>
  <c r="BW392" i="5"/>
  <c r="DC392" i="5"/>
  <c r="BA342" i="5"/>
  <c r="CG342" i="5"/>
  <c r="CG453" i="5"/>
  <c r="BA453" i="5"/>
  <c r="DC204" i="5"/>
  <c r="BW204" i="5"/>
  <c r="BA120" i="5"/>
  <c r="CG120" i="5"/>
  <c r="DC838" i="5"/>
  <c r="BW838" i="5"/>
  <c r="CG38" i="5"/>
  <c r="BA38" i="5"/>
  <c r="CR267" i="5"/>
  <c r="BL267" i="5"/>
  <c r="BW779" i="5"/>
  <c r="DC779" i="5"/>
  <c r="DC625" i="5"/>
  <c r="BW625" i="5"/>
  <c r="CG72" i="5"/>
  <c r="BA72" i="5"/>
  <c r="BL965" i="5"/>
  <c r="CR965" i="5"/>
  <c r="CG156" i="5"/>
  <c r="BA156" i="5"/>
  <c r="DC335" i="5"/>
  <c r="BW335" i="5"/>
  <c r="CR406" i="5"/>
  <c r="BL406" i="5"/>
  <c r="CR223" i="5"/>
  <c r="BL223" i="5"/>
  <c r="BA152" i="5"/>
  <c r="CG152" i="5"/>
  <c r="BA781" i="5"/>
  <c r="CG781" i="5"/>
  <c r="BA993" i="5"/>
  <c r="CG993" i="5"/>
  <c r="CR572" i="5"/>
  <c r="BL572" i="5"/>
  <c r="BW940" i="5"/>
  <c r="DC940" i="5"/>
  <c r="CG103" i="5"/>
  <c r="BA103" i="5"/>
  <c r="BW942" i="5"/>
  <c r="DC942" i="5"/>
  <c r="BA937" i="5"/>
  <c r="CG937" i="5"/>
  <c r="CG934" i="5"/>
  <c r="BA934" i="5"/>
  <c r="CG913" i="5"/>
  <c r="BA913" i="5"/>
  <c r="DC209" i="5"/>
  <c r="BW209" i="5"/>
  <c r="CR359" i="5"/>
  <c r="BL359" i="5"/>
  <c r="BA801" i="5"/>
  <c r="CG801" i="5"/>
  <c r="CR1007" i="5"/>
  <c r="BL1007" i="5"/>
  <c r="CR510" i="5"/>
  <c r="BL510" i="5"/>
  <c r="BA736" i="5"/>
  <c r="CG736" i="5"/>
  <c r="BL675" i="5"/>
  <c r="CR675" i="5"/>
  <c r="CG395" i="5"/>
  <c r="BA395" i="5"/>
  <c r="CG646" i="5"/>
  <c r="BA646" i="5"/>
  <c r="CG746" i="5"/>
  <c r="BA746" i="5"/>
  <c r="DC697" i="5"/>
  <c r="BW697" i="5"/>
  <c r="CR210" i="5"/>
  <c r="BL210" i="5"/>
  <c r="BA406" i="5"/>
  <c r="CG406" i="5"/>
  <c r="DC572" i="5"/>
  <c r="BW572" i="5"/>
  <c r="BL498" i="5"/>
  <c r="CR498" i="5"/>
  <c r="BW115" i="5"/>
  <c r="DC115" i="5"/>
  <c r="BA877" i="5"/>
  <c r="CG877" i="5"/>
  <c r="CG147" i="5"/>
  <c r="BA147" i="5"/>
  <c r="DC945" i="5"/>
  <c r="BW945" i="5"/>
  <c r="BW43" i="5"/>
  <c r="DC43" i="5"/>
  <c r="CG355" i="5"/>
  <c r="BA355" i="5"/>
  <c r="CG756" i="5"/>
  <c r="BA756" i="5"/>
  <c r="DC500" i="5"/>
  <c r="BW500" i="5"/>
  <c r="BA583" i="5"/>
  <c r="CG583" i="5"/>
  <c r="DC959" i="5"/>
  <c r="BW959" i="5"/>
  <c r="CG163" i="5"/>
  <c r="BA163" i="5"/>
  <c r="BW422" i="5"/>
  <c r="DC422" i="5"/>
  <c r="BW306" i="5"/>
  <c r="DC306" i="5"/>
  <c r="BL324" i="5"/>
  <c r="CR324" i="5"/>
  <c r="BA732" i="5"/>
  <c r="CG732" i="5"/>
  <c r="BL776" i="5"/>
  <c r="CR776" i="5"/>
  <c r="BA162" i="5"/>
  <c r="CG162" i="5"/>
  <c r="DC955" i="5"/>
  <c r="BW955" i="5"/>
  <c r="CR808" i="5"/>
  <c r="BL808" i="5"/>
  <c r="BW45" i="5"/>
  <c r="DC45" i="5"/>
  <c r="BL306" i="5"/>
  <c r="CR306" i="5"/>
  <c r="BA785" i="5"/>
  <c r="CG785" i="5"/>
  <c r="DC454" i="5"/>
  <c r="BW454" i="5"/>
  <c r="CG739" i="5"/>
  <c r="BA739" i="5"/>
  <c r="CR730" i="5"/>
  <c r="BL730" i="5"/>
  <c r="CG220" i="5"/>
  <c r="BA220" i="5"/>
  <c r="DC103" i="5"/>
  <c r="BW103" i="5"/>
  <c r="DC752" i="5"/>
  <c r="BW752" i="5"/>
  <c r="BW40" i="5"/>
  <c r="DC40" i="5"/>
  <c r="CG932" i="5"/>
  <c r="BA932" i="5"/>
  <c r="DC873" i="5"/>
  <c r="BW873" i="5"/>
  <c r="DC944" i="5"/>
  <c r="BW944" i="5"/>
  <c r="CG215" i="5"/>
  <c r="BA215" i="5"/>
  <c r="BL807" i="5"/>
  <c r="CR807" i="5"/>
  <c r="BW58" i="5"/>
  <c r="DC58" i="5"/>
  <c r="DC418" i="5"/>
  <c r="BW418" i="5"/>
  <c r="CR656" i="5"/>
  <c r="BL656" i="5"/>
  <c r="BA563" i="5"/>
  <c r="CG563" i="5"/>
  <c r="BA529" i="5"/>
  <c r="CG529" i="5"/>
  <c r="BL481" i="5"/>
  <c r="CR481" i="5"/>
  <c r="BA405" i="5"/>
  <c r="CG405" i="5"/>
  <c r="BW225" i="5"/>
  <c r="DC225" i="5"/>
  <c r="DC284" i="5"/>
  <c r="BW284" i="5"/>
  <c r="BW360" i="5"/>
  <c r="DC360" i="5"/>
  <c r="DC819" i="5"/>
  <c r="BW819" i="5"/>
  <c r="CG333" i="5"/>
  <c r="BA333" i="5"/>
  <c r="BL75" i="5"/>
  <c r="CR75" i="5"/>
  <c r="CR713" i="5"/>
  <c r="BL713" i="5"/>
  <c r="DC705" i="5"/>
  <c r="BW705" i="5"/>
  <c r="CG556" i="5"/>
  <c r="BA556" i="5"/>
  <c r="BW443" i="5"/>
  <c r="DC443" i="5"/>
  <c r="DC440" i="5"/>
  <c r="BW440" i="5"/>
  <c r="BA340" i="5"/>
  <c r="CG340" i="5"/>
  <c r="BW255" i="5"/>
  <c r="DC255" i="5"/>
  <c r="CR278" i="5"/>
  <c r="BL278" i="5"/>
  <c r="CR817" i="5"/>
  <c r="BL817" i="5"/>
  <c r="CG998" i="5"/>
  <c r="BA998" i="5"/>
  <c r="BA777" i="5"/>
  <c r="CG777" i="5"/>
  <c r="BA402" i="5"/>
  <c r="CG402" i="5"/>
  <c r="CG895" i="5"/>
  <c r="BA895" i="5"/>
  <c r="BL664" i="5"/>
  <c r="CR664" i="5"/>
  <c r="DC510" i="5"/>
  <c r="BW510" i="5"/>
  <c r="CG139" i="5"/>
  <c r="BA139" i="5"/>
  <c r="BA591" i="5"/>
  <c r="CG591" i="5"/>
  <c r="BL298" i="5"/>
  <c r="CR298" i="5"/>
  <c r="DC341" i="5"/>
  <c r="BW341" i="5"/>
  <c r="CG878" i="5"/>
  <c r="BA878" i="5"/>
  <c r="DC35" i="5"/>
  <c r="BW35" i="5"/>
  <c r="CR597" i="5"/>
  <c r="BL597" i="5"/>
  <c r="DC104" i="5"/>
  <c r="BW104" i="5"/>
  <c r="BL367" i="5"/>
  <c r="CR367" i="5"/>
  <c r="BA430" i="5"/>
  <c r="CG430" i="5"/>
  <c r="CG735" i="5"/>
  <c r="BA735" i="5"/>
  <c r="BA457" i="5"/>
  <c r="CG457" i="5"/>
  <c r="DC201" i="5"/>
  <c r="BW201" i="5"/>
  <c r="CR691" i="5"/>
  <c r="BL691" i="5"/>
  <c r="CG687" i="5"/>
  <c r="BA687" i="5"/>
  <c r="DC96" i="5"/>
  <c r="BW96" i="5"/>
  <c r="CR391" i="5"/>
  <c r="BL391" i="5"/>
  <c r="BW163" i="5"/>
  <c r="DC163" i="5"/>
  <c r="CG487" i="5"/>
  <c r="BA487" i="5"/>
  <c r="DC871" i="5"/>
  <c r="BW871" i="5"/>
  <c r="CG574" i="5"/>
  <c r="BA574" i="5"/>
  <c r="BW557" i="5"/>
  <c r="DC557" i="5"/>
  <c r="BL643" i="5"/>
  <c r="CR643" i="5"/>
  <c r="CG385" i="5"/>
  <c r="BA385" i="5"/>
  <c r="CR407" i="5"/>
  <c r="BL407" i="5"/>
  <c r="BW23" i="5"/>
  <c r="DC23" i="5"/>
  <c r="CG840" i="5"/>
  <c r="BA840" i="5"/>
  <c r="CR748" i="5"/>
  <c r="BL748" i="5"/>
  <c r="CG368" i="5"/>
  <c r="BA368" i="5"/>
  <c r="CR707" i="5"/>
  <c r="BL707" i="5"/>
  <c r="CR492" i="5"/>
  <c r="BL492" i="5"/>
  <c r="CG584" i="5"/>
  <c r="BA584" i="5"/>
  <c r="DC1007" i="5"/>
  <c r="BW1007" i="5"/>
  <c r="BA914" i="5"/>
  <c r="CG914" i="5"/>
  <c r="CR779" i="5"/>
  <c r="BL779" i="5"/>
  <c r="BL448" i="5"/>
  <c r="CR448" i="5"/>
  <c r="BA429" i="5"/>
  <c r="CG429" i="5"/>
  <c r="CG888" i="5"/>
  <c r="BA888" i="5"/>
  <c r="BW48" i="5"/>
  <c r="DC48" i="5"/>
  <c r="CG900" i="5"/>
  <c r="BA900" i="5"/>
  <c r="BA394" i="5"/>
  <c r="CG394" i="5"/>
  <c r="CR782" i="5"/>
  <c r="BL782" i="5"/>
  <c r="BL685" i="5"/>
  <c r="CR685" i="5"/>
  <c r="CG134" i="5"/>
  <c r="BA134" i="5"/>
  <c r="BW36" i="5"/>
  <c r="DC36" i="5"/>
  <c r="CG857" i="5"/>
  <c r="BA857" i="5"/>
  <c r="BL646" i="5"/>
  <c r="CR646" i="5"/>
  <c r="CG697" i="5"/>
  <c r="BA697" i="5"/>
  <c r="BA812" i="5"/>
  <c r="CG812" i="5"/>
  <c r="BW860" i="5"/>
  <c r="DC860" i="5"/>
  <c r="BL667" i="5"/>
  <c r="CR667" i="5"/>
  <c r="CR127" i="5"/>
  <c r="BL127" i="5"/>
  <c r="CR141" i="5"/>
  <c r="BL141" i="5"/>
  <c r="CG104" i="5"/>
  <c r="BA104" i="5"/>
  <c r="DC827" i="5"/>
  <c r="BW827" i="5"/>
  <c r="CG562" i="5"/>
  <c r="BA562" i="5"/>
  <c r="BW79" i="5"/>
  <c r="DC79" i="5"/>
  <c r="BL687" i="5"/>
  <c r="CR687" i="5"/>
  <c r="DC637" i="5"/>
  <c r="BW637" i="5"/>
  <c r="BL949" i="5"/>
  <c r="CR949" i="5"/>
  <c r="DC699" i="5"/>
  <c r="BW699" i="5"/>
  <c r="CR175" i="5"/>
  <c r="BL175" i="5"/>
  <c r="CR703" i="5"/>
  <c r="BL703" i="5"/>
  <c r="CG996" i="5"/>
  <c r="BA996" i="5"/>
  <c r="CR147" i="5"/>
  <c r="BL147" i="5"/>
  <c r="BW254" i="5"/>
  <c r="DC254" i="5"/>
  <c r="CG514" i="5"/>
  <c r="BA514" i="5"/>
  <c r="DC998" i="5"/>
  <c r="BW998" i="5"/>
  <c r="DC689" i="5"/>
  <c r="BW689" i="5"/>
  <c r="BA388" i="5"/>
  <c r="CG388" i="5"/>
  <c r="CG882" i="5"/>
  <c r="BA882" i="5"/>
  <c r="BL554" i="5"/>
  <c r="CR554" i="5"/>
  <c r="CG62" i="5"/>
  <c r="BA62" i="5"/>
  <c r="BW904" i="5"/>
  <c r="DC904" i="5"/>
  <c r="BW536" i="5"/>
  <c r="DC536" i="5"/>
  <c r="BL158" i="5"/>
  <c r="CR158" i="5"/>
  <c r="BA817" i="5"/>
  <c r="CG817" i="5"/>
  <c r="DC258" i="5"/>
  <c r="BW258" i="5"/>
  <c r="BW609" i="5"/>
  <c r="DC609" i="5"/>
  <c r="DC570" i="5"/>
  <c r="BW570" i="5"/>
  <c r="BW148" i="5"/>
  <c r="DC148" i="5"/>
  <c r="BL105" i="5"/>
  <c r="CR105" i="5"/>
  <c r="BW279" i="5"/>
  <c r="DC279" i="5"/>
  <c r="BL519" i="5"/>
  <c r="CR519" i="5"/>
  <c r="CR831" i="5"/>
  <c r="BL831" i="5"/>
  <c r="BW76" i="5"/>
  <c r="DC76" i="5"/>
  <c r="CR159" i="5"/>
  <c r="BL159" i="5"/>
  <c r="CR383" i="5"/>
  <c r="BL383" i="5"/>
  <c r="BL750" i="5"/>
  <c r="CR750" i="5"/>
  <c r="CR809" i="5"/>
  <c r="BL809" i="5"/>
  <c r="BL846" i="5"/>
  <c r="CR846" i="5"/>
  <c r="BA423" i="5"/>
  <c r="CG423" i="5"/>
  <c r="DC584" i="5"/>
  <c r="BW584" i="5"/>
  <c r="CR173" i="5"/>
  <c r="BL173" i="5"/>
  <c r="CR462" i="5"/>
  <c r="BL462" i="5"/>
  <c r="BW56" i="5"/>
  <c r="DC56" i="5"/>
  <c r="CR399" i="5"/>
  <c r="BL399" i="5"/>
  <c r="BA317" i="5"/>
  <c r="CG317" i="5"/>
  <c r="BL582" i="5"/>
  <c r="CR582" i="5"/>
  <c r="BL243" i="5"/>
  <c r="CR243" i="5"/>
  <c r="BA42" i="5"/>
  <c r="CG42" i="5"/>
  <c r="CR902" i="5"/>
  <c r="BL902" i="5"/>
  <c r="BW890" i="5"/>
  <c r="DC890" i="5"/>
  <c r="CR390" i="5"/>
  <c r="BL390" i="5"/>
  <c r="BA1009" i="5"/>
  <c r="CG1009" i="5"/>
  <c r="BL769" i="5"/>
  <c r="CR769" i="5"/>
  <c r="CG176" i="5"/>
  <c r="BA176" i="5"/>
  <c r="CG909" i="5"/>
  <c r="BA909" i="5"/>
  <c r="CG1008" i="5"/>
  <c r="BA1008" i="5"/>
  <c r="BL710" i="5"/>
  <c r="CR710" i="5"/>
  <c r="CG936" i="5"/>
  <c r="BA936" i="5"/>
  <c r="BL712" i="5"/>
  <c r="CR712" i="5"/>
  <c r="CG141" i="5"/>
  <c r="BA141" i="5"/>
  <c r="BW903" i="5"/>
  <c r="DC903" i="5"/>
  <c r="BA716" i="5"/>
  <c r="CG716" i="5"/>
  <c r="CG478" i="5"/>
  <c r="BA478" i="5"/>
  <c r="BA507" i="5"/>
  <c r="CG507" i="5"/>
  <c r="BW601" i="5"/>
  <c r="DC601" i="5"/>
  <c r="CG178" i="5"/>
  <c r="BA178" i="5"/>
  <c r="BA885" i="5"/>
  <c r="CG885" i="5"/>
  <c r="BW196" i="5"/>
  <c r="DC196" i="5"/>
  <c r="DC788" i="5"/>
  <c r="BW788" i="5"/>
  <c r="BW854" i="5"/>
  <c r="DC854" i="5"/>
  <c r="CR608" i="5"/>
  <c r="BL608" i="5"/>
  <c r="DC1004" i="5"/>
  <c r="BW1004" i="5"/>
  <c r="BL781" i="5"/>
  <c r="CR781" i="5"/>
  <c r="BW764" i="5"/>
  <c r="DC764" i="5"/>
  <c r="BA791" i="5"/>
  <c r="CG791" i="5"/>
  <c r="CR311" i="5"/>
  <c r="BL311" i="5"/>
  <c r="DC926" i="5"/>
  <c r="BW926" i="5"/>
  <c r="CG275" i="5"/>
  <c r="BA275" i="5"/>
  <c r="BW71" i="5"/>
  <c r="DC71" i="5"/>
  <c r="DC740" i="5"/>
  <c r="BW740" i="5"/>
  <c r="BL296" i="5"/>
  <c r="CR296" i="5"/>
  <c r="BL81" i="5"/>
  <c r="CR81" i="5"/>
  <c r="CR842" i="5"/>
  <c r="BL842" i="5"/>
  <c r="CR591" i="5"/>
  <c r="BL591" i="5"/>
  <c r="DC383" i="5"/>
  <c r="BW383" i="5"/>
  <c r="BL97" i="5"/>
  <c r="CR97" i="5"/>
  <c r="BA214" i="5"/>
  <c r="CG214" i="5"/>
  <c r="BL931" i="5"/>
  <c r="CR931" i="5"/>
  <c r="CR796" i="5"/>
  <c r="BL796" i="5"/>
  <c r="BL778" i="5"/>
  <c r="CR778" i="5"/>
  <c r="CR539" i="5"/>
  <c r="BL539" i="5"/>
  <c r="DC17" i="5"/>
  <c r="BW17" i="5"/>
  <c r="DC687" i="5"/>
  <c r="BW687" i="5"/>
  <c r="BA326" i="5"/>
  <c r="CG326" i="5"/>
  <c r="DC399" i="5"/>
  <c r="BW399" i="5"/>
  <c r="BA705" i="5"/>
  <c r="CG705" i="5"/>
  <c r="BA576" i="5"/>
  <c r="CG576" i="5"/>
  <c r="CG422" i="5"/>
  <c r="BA422" i="5"/>
  <c r="CR920" i="5"/>
  <c r="BL920" i="5"/>
  <c r="CG978" i="5"/>
  <c r="BA978" i="5"/>
  <c r="CR583" i="5"/>
  <c r="BL583" i="5"/>
  <c r="CG450" i="5"/>
  <c r="BA450" i="5"/>
  <c r="BA761" i="5"/>
  <c r="CG761" i="5"/>
  <c r="BA278" i="5"/>
  <c r="CG278" i="5"/>
  <c r="BA987" i="5"/>
  <c r="CG987" i="5"/>
  <c r="BA904" i="5"/>
  <c r="CG904" i="5"/>
  <c r="CG252" i="5"/>
  <c r="BA252" i="5"/>
  <c r="CG83" i="5"/>
  <c r="BA83" i="5"/>
  <c r="DC627" i="5"/>
  <c r="BW627" i="5"/>
  <c r="BL369" i="5"/>
  <c r="CR369" i="5"/>
  <c r="CR174" i="5"/>
  <c r="BL174" i="5"/>
  <c r="CR886" i="5"/>
  <c r="BL886" i="5"/>
  <c r="BA445" i="5"/>
  <c r="CG445" i="5"/>
  <c r="BW218" i="5"/>
  <c r="DC218" i="5"/>
  <c r="BL170" i="5"/>
  <c r="CR170" i="5"/>
  <c r="DC623" i="5"/>
  <c r="BW623" i="5"/>
  <c r="BW323" i="5"/>
  <c r="DC323" i="5"/>
  <c r="CG741" i="5"/>
  <c r="BA741" i="5"/>
  <c r="CR644" i="5"/>
  <c r="BL644" i="5"/>
  <c r="BW521" i="5"/>
  <c r="DC521" i="5"/>
  <c r="CR478" i="5"/>
  <c r="BL478" i="5"/>
  <c r="BW990" i="5"/>
  <c r="DC990" i="5"/>
  <c r="DC492" i="5"/>
  <c r="BW492" i="5"/>
  <c r="CG653" i="5"/>
  <c r="BA653" i="5"/>
  <c r="CR275" i="5"/>
  <c r="BL275" i="5"/>
  <c r="DC355" i="5"/>
  <c r="BW355" i="5"/>
  <c r="CR818" i="5"/>
  <c r="BL818" i="5"/>
  <c r="BW484" i="5"/>
  <c r="DC484" i="5"/>
  <c r="CR385" i="5"/>
  <c r="BL385" i="5"/>
  <c r="BA596" i="5"/>
  <c r="CG596" i="5"/>
  <c r="BW1010" i="5"/>
  <c r="DC1010" i="5"/>
  <c r="CG184" i="5"/>
  <c r="BA184" i="5"/>
  <c r="CG535" i="5"/>
  <c r="BA535" i="5"/>
  <c r="DC420" i="5"/>
  <c r="BW420" i="5"/>
  <c r="DC797" i="5"/>
  <c r="BW797" i="5"/>
  <c r="BA809" i="5"/>
  <c r="CG809" i="5"/>
  <c r="CR932" i="5"/>
  <c r="BL932" i="5"/>
  <c r="DC730" i="5"/>
  <c r="BW730" i="5"/>
  <c r="BW19" i="5"/>
  <c r="DC19" i="5"/>
  <c r="DC542" i="5"/>
  <c r="BW542" i="5"/>
  <c r="CR506" i="5"/>
  <c r="BL506" i="5"/>
  <c r="BL1006" i="5"/>
  <c r="CR1006" i="5"/>
  <c r="BW66" i="5"/>
  <c r="DC66" i="5"/>
  <c r="BA240" i="5"/>
  <c r="CG240" i="5"/>
  <c r="CG81" i="5"/>
  <c r="BA81" i="5"/>
  <c r="BW44" i="5"/>
  <c r="DC44" i="5"/>
  <c r="CG821" i="5"/>
  <c r="BA821" i="5"/>
  <c r="BA408" i="5"/>
  <c r="CG408" i="5"/>
  <c r="DC553" i="5"/>
  <c r="BW553" i="5"/>
  <c r="BL346" i="5"/>
  <c r="CR346" i="5"/>
  <c r="BW28" i="5"/>
  <c r="DC28" i="5"/>
  <c r="BA557" i="5"/>
  <c r="CG557" i="5"/>
  <c r="BA942" i="5"/>
  <c r="CG942" i="5"/>
  <c r="CR745" i="5"/>
  <c r="BL745" i="5"/>
  <c r="BA585" i="5"/>
  <c r="CG585" i="5"/>
  <c r="BL461" i="5"/>
  <c r="CR461" i="5"/>
  <c r="BL500" i="5"/>
  <c r="CR500" i="5"/>
  <c r="BA440" i="5"/>
  <c r="CG440" i="5"/>
  <c r="BL224" i="5"/>
  <c r="CR224" i="5"/>
  <c r="BL236" i="5"/>
  <c r="CR236" i="5"/>
  <c r="CG258" i="5"/>
  <c r="BA258" i="5"/>
  <c r="CR989" i="5"/>
  <c r="BL989" i="5"/>
  <c r="CR401" i="5"/>
  <c r="BL401" i="5"/>
  <c r="CR820" i="5"/>
  <c r="BL820" i="5"/>
  <c r="BL618" i="5"/>
  <c r="CR618" i="5"/>
  <c r="BA280" i="5"/>
  <c r="CG280" i="5"/>
  <c r="DC465" i="5"/>
  <c r="BW465" i="5"/>
  <c r="BW370" i="5"/>
  <c r="DC370" i="5"/>
  <c r="CG766" i="5"/>
  <c r="BA766" i="5"/>
  <c r="CR422" i="5"/>
  <c r="BL422" i="5"/>
  <c r="BL837" i="5"/>
  <c r="CR837" i="5"/>
  <c r="BW237" i="5"/>
  <c r="DC237" i="5"/>
  <c r="DC551" i="5"/>
  <c r="BW551" i="5"/>
  <c r="BA543" i="5"/>
  <c r="CG543" i="5"/>
  <c r="DC230" i="5"/>
  <c r="BW230" i="5"/>
  <c r="BA1006" i="5"/>
  <c r="CG1006" i="5"/>
  <c r="CR251" i="5"/>
  <c r="BL251" i="5"/>
  <c r="BW147" i="5"/>
  <c r="DC147" i="5"/>
  <c r="BW867" i="5"/>
  <c r="DC867" i="5"/>
  <c r="BW340" i="5"/>
  <c r="DC340" i="5"/>
  <c r="DC615" i="5"/>
  <c r="BW615" i="5"/>
  <c r="CG446" i="5"/>
  <c r="BA446" i="5"/>
  <c r="BW541" i="5"/>
  <c r="DC541" i="5"/>
  <c r="DC912" i="5"/>
  <c r="BW912" i="5"/>
  <c r="CR142" i="5"/>
  <c r="BL142" i="5"/>
  <c r="CR896" i="5"/>
  <c r="BL896" i="5"/>
  <c r="DC647" i="5"/>
  <c r="BW647" i="5"/>
  <c r="BA682" i="5"/>
  <c r="CG682" i="5"/>
  <c r="CG734" i="5"/>
  <c r="BA734" i="5"/>
  <c r="BW235" i="5"/>
  <c r="DC235" i="5"/>
  <c r="DC234" i="5"/>
  <c r="BW234" i="5"/>
  <c r="DC353" i="5"/>
  <c r="BW353" i="5"/>
  <c r="BW680" i="5"/>
  <c r="DC680" i="5"/>
  <c r="BW124" i="5"/>
  <c r="DC124" i="5"/>
  <c r="BA296" i="5"/>
  <c r="CG296" i="5"/>
  <c r="BM108" i="5"/>
  <c r="CS108" i="5"/>
  <c r="BW410" i="5"/>
  <c r="DC410" i="5"/>
  <c r="CR96" i="5"/>
  <c r="BL96" i="5"/>
  <c r="BL686" i="5"/>
  <c r="CR686" i="5"/>
  <c r="DC974" i="5"/>
  <c r="BW974" i="5"/>
  <c r="BW758" i="5"/>
  <c r="DC758" i="5"/>
  <c r="CG16" i="5"/>
  <c r="BA16" i="5"/>
  <c r="BA611" i="5"/>
  <c r="CG611" i="5"/>
  <c r="BL722" i="5"/>
  <c r="CR722" i="5"/>
  <c r="BL863" i="5"/>
  <c r="CR863" i="5"/>
  <c r="BA579" i="5"/>
  <c r="CG579" i="5"/>
  <c r="BA55" i="5"/>
  <c r="CG55" i="5"/>
  <c r="BA922" i="5"/>
  <c r="CG922" i="5"/>
  <c r="BL914" i="5"/>
  <c r="CR914" i="5"/>
  <c r="CR733" i="5"/>
  <c r="BL733" i="5"/>
  <c r="CR408" i="5"/>
  <c r="BL408" i="5"/>
  <c r="BA490" i="5"/>
  <c r="CG490" i="5"/>
  <c r="BA460" i="5"/>
  <c r="CG460" i="5"/>
  <c r="DC458" i="5"/>
  <c r="BW458" i="5"/>
  <c r="BL948" i="5"/>
  <c r="CR948" i="5"/>
  <c r="DC784" i="5"/>
  <c r="BW784" i="5"/>
  <c r="BL42" i="5"/>
  <c r="CR42" i="5"/>
  <c r="DC336" i="5"/>
  <c r="BW336" i="5"/>
  <c r="BW868" i="5"/>
  <c r="DC868" i="5"/>
  <c r="BL126" i="5"/>
  <c r="CR126" i="5"/>
  <c r="CR416" i="5"/>
  <c r="BL416" i="5"/>
  <c r="BA302" i="5"/>
  <c r="CG302" i="5"/>
  <c r="BA56" i="5"/>
  <c r="CG56" i="5"/>
  <c r="BL54" i="5"/>
  <c r="CR54" i="5"/>
  <c r="BW652" i="5"/>
  <c r="DC652" i="5"/>
  <c r="BW388" i="5"/>
  <c r="DC388" i="5"/>
  <c r="DC989" i="5"/>
  <c r="BW989" i="5"/>
  <c r="BW164" i="5"/>
  <c r="DC164" i="5"/>
  <c r="DC672" i="5"/>
  <c r="BW672" i="5"/>
  <c r="BL32" i="5"/>
  <c r="CR32" i="5"/>
  <c r="DC620" i="5"/>
  <c r="BW620" i="5"/>
  <c r="BW223" i="5"/>
  <c r="DC223" i="5"/>
  <c r="BW406" i="5"/>
  <c r="DC406" i="5"/>
  <c r="BW382" i="5"/>
  <c r="DC382" i="5"/>
  <c r="BA73" i="5"/>
  <c r="CG73" i="5"/>
  <c r="BW688" i="5"/>
  <c r="DC688" i="5"/>
  <c r="BL871" i="5"/>
  <c r="CR871" i="5"/>
  <c r="DC603" i="5"/>
  <c r="BW603" i="5"/>
  <c r="BW610" i="5"/>
  <c r="DC610" i="5"/>
  <c r="BL80" i="5"/>
  <c r="CR80" i="5"/>
  <c r="BW897" i="5"/>
  <c r="DC897" i="5"/>
  <c r="BL22" i="5"/>
  <c r="CR22" i="5"/>
  <c r="BW107" i="5"/>
  <c r="DC107" i="5"/>
  <c r="DC342" i="5"/>
  <c r="BW342" i="5"/>
  <c r="BA632" i="5"/>
  <c r="CG632" i="5"/>
  <c r="DC913" i="5"/>
  <c r="BW913" i="5"/>
  <c r="CR741" i="5"/>
  <c r="BL741" i="5"/>
  <c r="BW978" i="5"/>
  <c r="DC978" i="5"/>
  <c r="BA965" i="5"/>
  <c r="CG965" i="5"/>
  <c r="BA551" i="5"/>
  <c r="CG551" i="5"/>
  <c r="CR670" i="5"/>
  <c r="BL670" i="5"/>
  <c r="BL833" i="5"/>
  <c r="CR833" i="5"/>
  <c r="BA842" i="5"/>
  <c r="CG842" i="5"/>
  <c r="CG60" i="5"/>
  <c r="BA60" i="5"/>
  <c r="BL176" i="5"/>
  <c r="CR176" i="5"/>
  <c r="BL453" i="5"/>
  <c r="CR453" i="5"/>
  <c r="CR277" i="5"/>
  <c r="BL277" i="5"/>
  <c r="BW756" i="5"/>
  <c r="DC756" i="5"/>
  <c r="DC489" i="5"/>
  <c r="BW489" i="5"/>
  <c r="BA912" i="5"/>
  <c r="CG912" i="5"/>
  <c r="BA673" i="5"/>
  <c r="CG673" i="5"/>
  <c r="BA964" i="5"/>
  <c r="CG964" i="5"/>
  <c r="BA927" i="5"/>
  <c r="CG927" i="5"/>
  <c r="DC662" i="5"/>
  <c r="BW662" i="5"/>
  <c r="DC839" i="5"/>
  <c r="BW839" i="5"/>
  <c r="BW315" i="5"/>
  <c r="DC315" i="5"/>
  <c r="BL101" i="5"/>
  <c r="CR101" i="5"/>
  <c r="DC464" i="5"/>
  <c r="BW464" i="5"/>
  <c r="BA849" i="5"/>
  <c r="CG849" i="5"/>
  <c r="BA624" i="5"/>
  <c r="CG624" i="5"/>
  <c r="BL50" i="5"/>
  <c r="CR50" i="5"/>
  <c r="DC793" i="5"/>
  <c r="BW793" i="5"/>
  <c r="BA566" i="5"/>
  <c r="CG566" i="5"/>
  <c r="BW698" i="5"/>
  <c r="DC698" i="5"/>
  <c r="CR436" i="5"/>
  <c r="BL436" i="5"/>
  <c r="DC486" i="5"/>
  <c r="BW486" i="5"/>
  <c r="CR315" i="5"/>
  <c r="BL315" i="5"/>
  <c r="CR320" i="5"/>
  <c r="BL320" i="5"/>
  <c r="DC538" i="5"/>
  <c r="BW538" i="5"/>
  <c r="BL30" i="5"/>
  <c r="CR30" i="5"/>
  <c r="BW519" i="5"/>
  <c r="DC519" i="5"/>
  <c r="BL310" i="5"/>
  <c r="CR310" i="5"/>
  <c r="BL212" i="5"/>
  <c r="CR212" i="5"/>
  <c r="BL235" i="5"/>
  <c r="CR235" i="5"/>
  <c r="CR129" i="5"/>
  <c r="BL129" i="5"/>
  <c r="BA688" i="5"/>
  <c r="CG688" i="5"/>
  <c r="BL146" i="5"/>
  <c r="CR146" i="5"/>
  <c r="CR245" i="5"/>
  <c r="BL245" i="5"/>
  <c r="BA982" i="5"/>
  <c r="CG982" i="5"/>
  <c r="CR739" i="5"/>
  <c r="BL739" i="5"/>
  <c r="BW299" i="5"/>
  <c r="DC299" i="5"/>
  <c r="BW138" i="5"/>
  <c r="DC138" i="5"/>
  <c r="BW281" i="5"/>
  <c r="DC281" i="5"/>
  <c r="CG304" i="5"/>
  <c r="BA304" i="5"/>
  <c r="BW189" i="5"/>
  <c r="DC189" i="5"/>
  <c r="BL637" i="5"/>
  <c r="CR637" i="5"/>
  <c r="BW285" i="5"/>
  <c r="DC285" i="5"/>
  <c r="BL217" i="5"/>
  <c r="CR217" i="5"/>
  <c r="DC778" i="5"/>
  <c r="BW778" i="5"/>
  <c r="BL1009" i="5"/>
  <c r="CR1009" i="5"/>
  <c r="DC813" i="5"/>
  <c r="BW813" i="5"/>
  <c r="DC356" i="5"/>
  <c r="BW356" i="5"/>
  <c r="BW716" i="5"/>
  <c r="DC716" i="5"/>
  <c r="BL613" i="5"/>
  <c r="CR613" i="5"/>
  <c r="CG107" i="5"/>
  <c r="BA107" i="5"/>
  <c r="DC635" i="5"/>
  <c r="BW635" i="5"/>
  <c r="DC810" i="5"/>
  <c r="BW810" i="5"/>
  <c r="CR154" i="5"/>
  <c r="BL154" i="5"/>
  <c r="BL615" i="5"/>
  <c r="CR615" i="5"/>
  <c r="BL202" i="5"/>
  <c r="CR202" i="5"/>
  <c r="BA775" i="5"/>
  <c r="CG775" i="5"/>
  <c r="BA369" i="5"/>
  <c r="CG369" i="5"/>
  <c r="BL43" i="5"/>
  <c r="CR43" i="5"/>
  <c r="BA662" i="5"/>
  <c r="CG662" i="5"/>
  <c r="BW14" i="5"/>
  <c r="DC14" i="5"/>
  <c r="CG906" i="5"/>
  <c r="BA906" i="5"/>
  <c r="BW870" i="5"/>
  <c r="DC870" i="5"/>
  <c r="DC331" i="5"/>
  <c r="BW331" i="5"/>
  <c r="CR576" i="5"/>
  <c r="BL576" i="5"/>
  <c r="CR768" i="5"/>
  <c r="BL768" i="5"/>
  <c r="BL825" i="5"/>
  <c r="CR825" i="5"/>
  <c r="BA260" i="5"/>
  <c r="CG260" i="5"/>
  <c r="DC135" i="5"/>
  <c r="BW135" i="5"/>
  <c r="CG578" i="5"/>
  <c r="BA578" i="5"/>
  <c r="CR744" i="5"/>
  <c r="BL744" i="5"/>
  <c r="BL801" i="5"/>
  <c r="CR801" i="5"/>
  <c r="BA824" i="5"/>
  <c r="CG824" i="5"/>
  <c r="CR253" i="5"/>
  <c r="BL253" i="5"/>
  <c r="BW384" i="5"/>
  <c r="DC384" i="5"/>
  <c r="BA108" i="5"/>
  <c r="CG108" i="5"/>
  <c r="BA128" i="5"/>
  <c r="CG128" i="5"/>
  <c r="BW154" i="5"/>
  <c r="DC154" i="5"/>
  <c r="BA335" i="5"/>
  <c r="CG335" i="5"/>
  <c r="DC442" i="5"/>
  <c r="BW442" i="5"/>
  <c r="BL911" i="5"/>
  <c r="CR911" i="5"/>
  <c r="CG127" i="5"/>
  <c r="BA127" i="5"/>
  <c r="BA416" i="5"/>
  <c r="CG416" i="5"/>
  <c r="CR999" i="5"/>
  <c r="BL999" i="5"/>
  <c r="BW844" i="5"/>
  <c r="DC844" i="5"/>
  <c r="BW884" i="5"/>
  <c r="DC884" i="5"/>
  <c r="BA823" i="5"/>
  <c r="CG823" i="5"/>
  <c r="BW918" i="5"/>
  <c r="DC918" i="5"/>
  <c r="BA794" i="5"/>
  <c r="CG794" i="5"/>
  <c r="CG699" i="5"/>
  <c r="BA699" i="5"/>
  <c r="CG681" i="5"/>
  <c r="BA681" i="5"/>
  <c r="CR905" i="5"/>
  <c r="BL905" i="5"/>
  <c r="CG305" i="5"/>
  <c r="BA305" i="5"/>
  <c r="DC578" i="5"/>
  <c r="BW578" i="5"/>
  <c r="BA561" i="5"/>
  <c r="CG561" i="5"/>
  <c r="BL645" i="5"/>
  <c r="CR645" i="5"/>
  <c r="BW307" i="5"/>
  <c r="DC307" i="5"/>
  <c r="BW658" i="5"/>
  <c r="DC658" i="5"/>
  <c r="BW956" i="5"/>
  <c r="DC956" i="5"/>
  <c r="CG731" i="5"/>
  <c r="BA731" i="5"/>
  <c r="CG366" i="5"/>
  <c r="BA366" i="5"/>
  <c r="BA597" i="5"/>
  <c r="CG597" i="5"/>
  <c r="CG420" i="5"/>
  <c r="BA420" i="5"/>
  <c r="BA815" i="5"/>
  <c r="CG815" i="5"/>
  <c r="BL201" i="5"/>
  <c r="CR201" i="5"/>
  <c r="BA18" i="5"/>
  <c r="CG18" i="5"/>
  <c r="CR874" i="5"/>
  <c r="BL874" i="5"/>
  <c r="BL164" i="5"/>
  <c r="CR164" i="5"/>
  <c r="CR116" i="5"/>
  <c r="BL116" i="5"/>
  <c r="DC97" i="5"/>
  <c r="BW97" i="5"/>
  <c r="BW841" i="5"/>
  <c r="DC841" i="5"/>
  <c r="BL525" i="5"/>
  <c r="CR525" i="5"/>
  <c r="CG640" i="5"/>
  <c r="BA640" i="5"/>
  <c r="BW313" i="5"/>
  <c r="DC313" i="5"/>
  <c r="BL960" i="5"/>
  <c r="CR960" i="5"/>
  <c r="CG630" i="5"/>
  <c r="BA630" i="5"/>
  <c r="BA905" i="5"/>
  <c r="CG905" i="5"/>
  <c r="DC559" i="5"/>
  <c r="BW559" i="5"/>
  <c r="DC561" i="5"/>
  <c r="BW561" i="5"/>
  <c r="BW253" i="5"/>
  <c r="DC253" i="5"/>
  <c r="CR677" i="5"/>
  <c r="BL677" i="5"/>
  <c r="DC971" i="5"/>
  <c r="BW971" i="5"/>
  <c r="CG376" i="5"/>
  <c r="BA376" i="5"/>
  <c r="CG685" i="5"/>
  <c r="BA685" i="5"/>
  <c r="CG637" i="5"/>
  <c r="BA637" i="5"/>
  <c r="DC618" i="5"/>
  <c r="BW618" i="5"/>
  <c r="BA680" i="5"/>
  <c r="CG680" i="5"/>
  <c r="DC805" i="5"/>
  <c r="BW805" i="5"/>
  <c r="CR872" i="5"/>
  <c r="BL872" i="5"/>
  <c r="BL907" i="5"/>
  <c r="CR907" i="5"/>
  <c r="CG750" i="5"/>
  <c r="BA750" i="5"/>
  <c r="BL112" i="5"/>
  <c r="CR112" i="5"/>
  <c r="BA82" i="5"/>
  <c r="CG82" i="5"/>
  <c r="BA714" i="5"/>
  <c r="CG714" i="5"/>
  <c r="CG173" i="5"/>
  <c r="BA173" i="5"/>
  <c r="CR168" i="5"/>
  <c r="BL168" i="5"/>
  <c r="CG500" i="5"/>
  <c r="BA500" i="5"/>
  <c r="DC292" i="5"/>
  <c r="BW292" i="5"/>
  <c r="BW302" i="5"/>
  <c r="DC302" i="5"/>
  <c r="BL672" i="5"/>
  <c r="CR672" i="5"/>
  <c r="BW376" i="5"/>
  <c r="DC376" i="5"/>
  <c r="BW453" i="5"/>
  <c r="DC453" i="5"/>
  <c r="BW888" i="5"/>
  <c r="DC888" i="5"/>
  <c r="CG919" i="5"/>
  <c r="BA919" i="5"/>
  <c r="BA665" i="5"/>
  <c r="CG665" i="5"/>
  <c r="BW297" i="5"/>
  <c r="DC297" i="5"/>
  <c r="BW94" i="5"/>
  <c r="DC94" i="5"/>
  <c r="BL47" i="5"/>
  <c r="CR47" i="5"/>
  <c r="BW106" i="5"/>
  <c r="DC106" i="5"/>
  <c r="BW724" i="5"/>
  <c r="DC724" i="5"/>
  <c r="BW277" i="5"/>
  <c r="DC277" i="5"/>
  <c r="BA717" i="5"/>
  <c r="CG717" i="5"/>
  <c r="BA710" i="5"/>
  <c r="CG710" i="5"/>
  <c r="BW439" i="5"/>
  <c r="DC439" i="5"/>
  <c r="CG703" i="5"/>
  <c r="BA703" i="5"/>
  <c r="DC463" i="5"/>
  <c r="BW463" i="5"/>
  <c r="BW128" i="5"/>
  <c r="DC128" i="5"/>
  <c r="CR308" i="5"/>
  <c r="BL308" i="5"/>
  <c r="DC814" i="5"/>
  <c r="BW814" i="5"/>
  <c r="CR870" i="5"/>
  <c r="BL870" i="5"/>
  <c r="BL373" i="5"/>
  <c r="CR373" i="5"/>
  <c r="BA276" i="5"/>
  <c r="CG276" i="5"/>
  <c r="BW478" i="5"/>
  <c r="DC478" i="5"/>
  <c r="DC358" i="5"/>
  <c r="BW358" i="5"/>
  <c r="CR593" i="5"/>
  <c r="BL593" i="5"/>
  <c r="BL289" i="5"/>
  <c r="CR289" i="5"/>
  <c r="CR172" i="5"/>
  <c r="BL172" i="5"/>
  <c r="BW449" i="5"/>
  <c r="DC449" i="5"/>
  <c r="BA867" i="5"/>
  <c r="CG867" i="5"/>
  <c r="BL980" i="5"/>
  <c r="CR980" i="5"/>
  <c r="DC361" i="5"/>
  <c r="BW361" i="5"/>
  <c r="DC997" i="5"/>
  <c r="BW997" i="5"/>
  <c r="CG265" i="5"/>
  <c r="BA265" i="5"/>
  <c r="BA802" i="5"/>
  <c r="CG802" i="5"/>
  <c r="DC462" i="5"/>
  <c r="BW462" i="5"/>
  <c r="BL926" i="5"/>
  <c r="CR926" i="5"/>
  <c r="BW257" i="5"/>
  <c r="DC257" i="5"/>
  <c r="BA605" i="5"/>
  <c r="CG605" i="5"/>
  <c r="BW367" i="5"/>
  <c r="DC367" i="5"/>
  <c r="BL995" i="5"/>
  <c r="CR995" i="5"/>
  <c r="CG155" i="5"/>
  <c r="BA155" i="5"/>
  <c r="DC548" i="5"/>
  <c r="BW548" i="5"/>
  <c r="BW426" i="5"/>
  <c r="DC426" i="5"/>
  <c r="BL67" i="5"/>
  <c r="CR67" i="5"/>
  <c r="BA467" i="5"/>
  <c r="CG467" i="5"/>
  <c r="BW474" i="5"/>
  <c r="DC474" i="5"/>
  <c r="CG191" i="5"/>
  <c r="BA191" i="5"/>
  <c r="DC809" i="5"/>
  <c r="BW809" i="5"/>
  <c r="BW20" i="5"/>
  <c r="DC20" i="5"/>
  <c r="CG362" i="5"/>
  <c r="BA362" i="5"/>
  <c r="CG322" i="5"/>
  <c r="BA322" i="5"/>
  <c r="CR469" i="5"/>
  <c r="BL469" i="5"/>
  <c r="DC865" i="5"/>
  <c r="BW865" i="5"/>
  <c r="BW480" i="5"/>
  <c r="DC480" i="5"/>
  <c r="BL913" i="5"/>
  <c r="CR913" i="5"/>
  <c r="DC879" i="5"/>
  <c r="BW879" i="5"/>
  <c r="CR486" i="5"/>
  <c r="BL486" i="5"/>
  <c r="BL454" i="5"/>
  <c r="CR454" i="5"/>
  <c r="BW965" i="5"/>
  <c r="DC965" i="5"/>
  <c r="BA544" i="5"/>
  <c r="CG544" i="5"/>
  <c r="BL791" i="5"/>
  <c r="CR791" i="5"/>
  <c r="BW523" i="5"/>
  <c r="DC523" i="5"/>
  <c r="DC769" i="5"/>
  <c r="BW769" i="5"/>
  <c r="CG417" i="5"/>
  <c r="BA417" i="5"/>
  <c r="DC179" i="5"/>
  <c r="BW179" i="5"/>
  <c r="CR550" i="5"/>
  <c r="BL550" i="5"/>
  <c r="DC693" i="5"/>
  <c r="BW693" i="5"/>
  <c r="DC960" i="5"/>
  <c r="BW960" i="5"/>
  <c r="CG654" i="5"/>
  <c r="BA654" i="5"/>
  <c r="CR770" i="5"/>
  <c r="BL770" i="5"/>
  <c r="BL834" i="5"/>
  <c r="CR834" i="5"/>
  <c r="DC962" i="5"/>
  <c r="BW962" i="5"/>
  <c r="CG306" i="5"/>
  <c r="BA306" i="5"/>
  <c r="BA854" i="5"/>
  <c r="CG854" i="5"/>
  <c r="CR786" i="5"/>
  <c r="BL786" i="5"/>
  <c r="DC472" i="5"/>
  <c r="BW472" i="5"/>
  <c r="BL594" i="5"/>
  <c r="CR594" i="5"/>
  <c r="CR800" i="5"/>
  <c r="BL800" i="5"/>
  <c r="CG891" i="5"/>
  <c r="BA891" i="5"/>
  <c r="BW263" i="5"/>
  <c r="DC263" i="5"/>
  <c r="CG181" i="5"/>
  <c r="BA181" i="5"/>
  <c r="BA620" i="5"/>
  <c r="CG620" i="5"/>
  <c r="BL813" i="5"/>
  <c r="CR813" i="5"/>
  <c r="BL574" i="5"/>
  <c r="CR574" i="5"/>
  <c r="BA229" i="5"/>
  <c r="CG229" i="5"/>
  <c r="BL508" i="5"/>
  <c r="CR508" i="5"/>
  <c r="DC773" i="5"/>
  <c r="BW773" i="5"/>
  <c r="BW83" i="5"/>
  <c r="DC83" i="5"/>
  <c r="BW15" i="5"/>
  <c r="DC15" i="5"/>
  <c r="BL795" i="5"/>
  <c r="CR795" i="5"/>
  <c r="BA810" i="5"/>
  <c r="CG810" i="5"/>
  <c r="DC930" i="5"/>
  <c r="BW930" i="5"/>
  <c r="DC949" i="5"/>
  <c r="BW949" i="5"/>
  <c r="CG113" i="5"/>
  <c r="BA113" i="5"/>
  <c r="CG98" i="5"/>
  <c r="BA98" i="5"/>
  <c r="CG496" i="5"/>
  <c r="BA496" i="5"/>
  <c r="BW52" i="5"/>
  <c r="DC52" i="5"/>
  <c r="BW569" i="5"/>
  <c r="DC569" i="5"/>
  <c r="BL103" i="5"/>
  <c r="CR103" i="5"/>
  <c r="BL661" i="5"/>
  <c r="CR661" i="5"/>
  <c r="DC173" i="5"/>
  <c r="BW173" i="5"/>
  <c r="BW262" i="5"/>
  <c r="DC262" i="5"/>
  <c r="CR655" i="5"/>
  <c r="BL655" i="5"/>
  <c r="CG752" i="5"/>
  <c r="BA752" i="5"/>
  <c r="CG94" i="5"/>
  <c r="BA94" i="5"/>
  <c r="CG759" i="5"/>
  <c r="BA759" i="5"/>
  <c r="CG399" i="5"/>
  <c r="BA399" i="5"/>
  <c r="BL659" i="5"/>
  <c r="CR659" i="5"/>
  <c r="BL515" i="5"/>
  <c r="CR515" i="5"/>
  <c r="CG224" i="5"/>
  <c r="BA224" i="5"/>
  <c r="DC526" i="5"/>
  <c r="BW526" i="5"/>
  <c r="CR822" i="5"/>
  <c r="BL822" i="5"/>
  <c r="BL975" i="5"/>
  <c r="CR975" i="5"/>
  <c r="BW64" i="5"/>
  <c r="DC64" i="5"/>
  <c r="DC749" i="5"/>
  <c r="BW749" i="5"/>
  <c r="BA360" i="5"/>
  <c r="CG360" i="5"/>
  <c r="CR915" i="5"/>
  <c r="BL915" i="5"/>
  <c r="CG899" i="5"/>
  <c r="BA899" i="5"/>
  <c r="CG166" i="5"/>
  <c r="BA166" i="5"/>
  <c r="BA627" i="5"/>
  <c r="CG627" i="5"/>
  <c r="CR215" i="5"/>
  <c r="BL215" i="5"/>
  <c r="DC937" i="5"/>
  <c r="BW937" i="5"/>
  <c r="DC563" i="5"/>
  <c r="BW563" i="5"/>
  <c r="DC727" i="5"/>
  <c r="BW727" i="5"/>
  <c r="DC77" i="5"/>
  <c r="BW77" i="5"/>
  <c r="CG650" i="5"/>
  <c r="BA650" i="5"/>
  <c r="CG643" i="5"/>
  <c r="BA643" i="5"/>
  <c r="CR803" i="5"/>
  <c r="BL803" i="5"/>
  <c r="BL29" i="5"/>
  <c r="CR29" i="5"/>
  <c r="CR262" i="5"/>
  <c r="BL262" i="5"/>
  <c r="CR998" i="5"/>
  <c r="BL998" i="5"/>
  <c r="BL157" i="5"/>
  <c r="CR157" i="5"/>
  <c r="CR628" i="5"/>
  <c r="BL628" i="5"/>
  <c r="CR727" i="5"/>
  <c r="BL727" i="5"/>
  <c r="CR84" i="5"/>
  <c r="BL84" i="5"/>
  <c r="DC929" i="5"/>
  <c r="BW929" i="5"/>
  <c r="BL943" i="5"/>
  <c r="CR943" i="5"/>
  <c r="CG391" i="5"/>
  <c r="BA391" i="5"/>
  <c r="CG827" i="5"/>
  <c r="BA827" i="5"/>
  <c r="CR983" i="5"/>
  <c r="BL983" i="5"/>
  <c r="CG863" i="5"/>
  <c r="BA863" i="5"/>
  <c r="DC592" i="5"/>
  <c r="BW592" i="5"/>
  <c r="DC61" i="5"/>
  <c r="BW61" i="5"/>
  <c r="DC776" i="5"/>
  <c r="BW776" i="5"/>
  <c r="DC729" i="5"/>
  <c r="BW729" i="5"/>
  <c r="DC883" i="5"/>
  <c r="BW883" i="5"/>
  <c r="CR438" i="5"/>
  <c r="BL438" i="5"/>
  <c r="CG320" i="5"/>
  <c r="BA320" i="5"/>
  <c r="DC560" i="5"/>
  <c r="BW560" i="5"/>
  <c r="CR669" i="5"/>
  <c r="BL669" i="5"/>
  <c r="BL167" i="5"/>
  <c r="CR167" i="5"/>
  <c r="DC509" i="5"/>
  <c r="BW509" i="5"/>
  <c r="CG289" i="5"/>
  <c r="BA289" i="5"/>
  <c r="BA310" i="5"/>
  <c r="CG310" i="5"/>
  <c r="CR189" i="5"/>
  <c r="BL189" i="5"/>
  <c r="CR495" i="5"/>
  <c r="BL495" i="5"/>
  <c r="DC948" i="5"/>
  <c r="BW948" i="5"/>
  <c r="CR1013" i="5"/>
  <c r="BL1013" i="5"/>
  <c r="DC337" i="5"/>
  <c r="BW337" i="5"/>
  <c r="DC821" i="5"/>
  <c r="BW821" i="5"/>
  <c r="DC393" i="5"/>
  <c r="BW393" i="5"/>
  <c r="BW441" i="5"/>
  <c r="DC441" i="5"/>
  <c r="DC490" i="5"/>
  <c r="BW490" i="5"/>
  <c r="CR497" i="5"/>
  <c r="BL497" i="5"/>
  <c r="DC395" i="5"/>
  <c r="BW395" i="5"/>
  <c r="DC906" i="5"/>
  <c r="BW906" i="5"/>
  <c r="BL79" i="5"/>
  <c r="CR79" i="5"/>
  <c r="CG483" i="5"/>
  <c r="BA483" i="5"/>
  <c r="CR326" i="5"/>
  <c r="BL326" i="5"/>
  <c r="DC895" i="5"/>
  <c r="BW895" i="5"/>
  <c r="CG84" i="5"/>
  <c r="BA84" i="5"/>
  <c r="DC721" i="5"/>
  <c r="BW721" i="5"/>
  <c r="CG753" i="5"/>
  <c r="BA753" i="5"/>
  <c r="BA400" i="5"/>
  <c r="CG400" i="5"/>
  <c r="BA695" i="5"/>
  <c r="CG695" i="5"/>
  <c r="CR901" i="5"/>
  <c r="BL901" i="5"/>
  <c r="DC326" i="5"/>
  <c r="BW326" i="5"/>
  <c r="BA112" i="5"/>
  <c r="CG112" i="5"/>
  <c r="DC958" i="5"/>
  <c r="BW958" i="5"/>
  <c r="BW29" i="5"/>
  <c r="DC29" i="5"/>
  <c r="BL74" i="5"/>
  <c r="CR74" i="5"/>
  <c r="BW203" i="5"/>
  <c r="DC203" i="5"/>
  <c r="CR257" i="5"/>
  <c r="BL257" i="5"/>
  <c r="DC936" i="5"/>
  <c r="BW936" i="5"/>
  <c r="CR603" i="5"/>
  <c r="BL603" i="5"/>
  <c r="BW24" i="5"/>
  <c r="DC24" i="5"/>
  <c r="DC633" i="5"/>
  <c r="BW633" i="5"/>
  <c r="DC217" i="5"/>
  <c r="BW217" i="5"/>
  <c r="DC807" i="5"/>
  <c r="BW807" i="5"/>
  <c r="CG935" i="5"/>
  <c r="BA935" i="5"/>
  <c r="CR528" i="5"/>
  <c r="BL528" i="5"/>
  <c r="CG763" i="5"/>
  <c r="BA763" i="5"/>
  <c r="CG291" i="5"/>
  <c r="BA291" i="5"/>
  <c r="BA433" i="5"/>
  <c r="CG433" i="5"/>
  <c r="BL633" i="5"/>
  <c r="CR633" i="5"/>
  <c r="DC731" i="5"/>
  <c r="BW731" i="5"/>
  <c r="CG444" i="5"/>
  <c r="BA444" i="5"/>
  <c r="DC504" i="5"/>
  <c r="BW504" i="5"/>
  <c r="BA377" i="5"/>
  <c r="CG377" i="5"/>
  <c r="CR432" i="5"/>
  <c r="BL432" i="5"/>
  <c r="BL916" i="5"/>
  <c r="CR916" i="5"/>
  <c r="BA160" i="5"/>
  <c r="CG160" i="5"/>
  <c r="BW796" i="5"/>
  <c r="DC796" i="5"/>
  <c r="CR343" i="5"/>
  <c r="BL343" i="5"/>
  <c r="CR638" i="5"/>
  <c r="BL638" i="5"/>
  <c r="DC604" i="5"/>
  <c r="BW604" i="5"/>
  <c r="DC934" i="5"/>
  <c r="BW934" i="5"/>
  <c r="CG940" i="5"/>
  <c r="BA940" i="5"/>
  <c r="DC187" i="5"/>
  <c r="BW187" i="5"/>
  <c r="CG689" i="5"/>
  <c r="BA689" i="5"/>
  <c r="BL1010" i="5"/>
  <c r="CR1010" i="5"/>
  <c r="BL204" i="5"/>
  <c r="CR204" i="5"/>
  <c r="DC634" i="5"/>
  <c r="BW634" i="5"/>
  <c r="BL903" i="5"/>
  <c r="CR903" i="5"/>
  <c r="CG256" i="5"/>
  <c r="BA256" i="5"/>
  <c r="DC55" i="5"/>
  <c r="BW55" i="5"/>
  <c r="BW607" i="5"/>
  <c r="DC607" i="5"/>
  <c r="BA581" i="5"/>
  <c r="CG581" i="5"/>
  <c r="DC215" i="5"/>
  <c r="BW215" i="5"/>
  <c r="BW291" i="5"/>
  <c r="DC291" i="5"/>
  <c r="BW975" i="5"/>
  <c r="DC975" i="5"/>
  <c r="BA386" i="5"/>
  <c r="CG386" i="5"/>
  <c r="DC411" i="5"/>
  <c r="BW411" i="5"/>
  <c r="BA773" i="5"/>
  <c r="CG773" i="5"/>
  <c r="DC683" i="5"/>
  <c r="BW683" i="5"/>
  <c r="DC63" i="5"/>
  <c r="BW63" i="5"/>
  <c r="BL334" i="5"/>
  <c r="CR334" i="5"/>
  <c r="BL552" i="5"/>
  <c r="CR552" i="5"/>
  <c r="BL693" i="5"/>
  <c r="CR693" i="5"/>
  <c r="CR763" i="5"/>
  <c r="BL763" i="5"/>
  <c r="BW57" i="5"/>
  <c r="DC57" i="5"/>
  <c r="DC286" i="5"/>
  <c r="BW286" i="5"/>
  <c r="BA499" i="5"/>
  <c r="CG499" i="5"/>
  <c r="DC98" i="5"/>
  <c r="BW98" i="5"/>
  <c r="DC555" i="5"/>
  <c r="BW555" i="5"/>
  <c r="CG193" i="5"/>
  <c r="BA193" i="5"/>
  <c r="CR852" i="5"/>
  <c r="BL852" i="5"/>
  <c r="G12" i="3"/>
  <c r="G14" i="3" s="1"/>
  <c r="BW287" i="5"/>
  <c r="DC287" i="5"/>
  <c r="CR773" i="5"/>
  <c r="BL773" i="5"/>
  <c r="CR488" i="5"/>
  <c r="BL488" i="5"/>
  <c r="BL377" i="5"/>
  <c r="CR377" i="5"/>
  <c r="BW545" i="5"/>
  <c r="DC545" i="5"/>
  <c r="BA53" i="5"/>
  <c r="CG53" i="5"/>
  <c r="CR184" i="5"/>
  <c r="BL184" i="5"/>
  <c r="CR218" i="5"/>
  <c r="BL218" i="5"/>
  <c r="CR290" i="5"/>
  <c r="BL290" i="5"/>
  <c r="DC282" i="5"/>
  <c r="BW282" i="5"/>
  <c r="BA926" i="5"/>
  <c r="CG926" i="5"/>
  <c r="BW910" i="5"/>
  <c r="DC910" i="5"/>
  <c r="DC911" i="5"/>
  <c r="BW911" i="5"/>
  <c r="DC471" i="5"/>
  <c r="BW471" i="5"/>
  <c r="BL836" i="5"/>
  <c r="CR836" i="5"/>
  <c r="BW271" i="5"/>
  <c r="DC271" i="5"/>
  <c r="CR449" i="5"/>
  <c r="BL449" i="5"/>
  <c r="CR388" i="5"/>
  <c r="BL388" i="5"/>
  <c r="DC273" i="5"/>
  <c r="BW273" i="5"/>
  <c r="CR953" i="5"/>
  <c r="BL953" i="5"/>
  <c r="CR624" i="5"/>
  <c r="BL624" i="5"/>
  <c r="CR601" i="5"/>
  <c r="BL601" i="5"/>
  <c r="CG307" i="5"/>
  <c r="BA307" i="5"/>
  <c r="BW30" i="5"/>
  <c r="DC30" i="5"/>
  <c r="BL917" i="5"/>
  <c r="CR917" i="5"/>
  <c r="CG633" i="5"/>
  <c r="BA633" i="5"/>
  <c r="CG170" i="5"/>
  <c r="BA170" i="5"/>
  <c r="CR918" i="5"/>
  <c r="BL918" i="5"/>
  <c r="BL946" i="5"/>
  <c r="CR946" i="5"/>
  <c r="BW324" i="5"/>
  <c r="DC324" i="5"/>
  <c r="CR737" i="5"/>
  <c r="BL737" i="5"/>
  <c r="BL738" i="5"/>
  <c r="CR738" i="5"/>
  <c r="BA501" i="5"/>
  <c r="CG501" i="5"/>
  <c r="BW314" i="5"/>
  <c r="DC314" i="5"/>
  <c r="CR149" i="5"/>
  <c r="BL149" i="5"/>
  <c r="BW1001" i="5"/>
  <c r="DC1001" i="5"/>
  <c r="CR955" i="5"/>
  <c r="BL955" i="5"/>
  <c r="CG651" i="5"/>
  <c r="BA651" i="5"/>
  <c r="DC665" i="5"/>
  <c r="BW665" i="5"/>
  <c r="BL514" i="5"/>
  <c r="CR514" i="5"/>
  <c r="DC969" i="5"/>
  <c r="BW969" i="5"/>
  <c r="DC92" i="5"/>
  <c r="BW92" i="5"/>
  <c r="BA826" i="5"/>
  <c r="CG826" i="5"/>
  <c r="DC73" i="5"/>
  <c r="BW73" i="5"/>
  <c r="DC169" i="5"/>
  <c r="BW169" i="5"/>
  <c r="BW248" i="5"/>
  <c r="DC248" i="5"/>
  <c r="CG443" i="5"/>
  <c r="BA443" i="5"/>
  <c r="BA792" i="5"/>
  <c r="CG792" i="5"/>
  <c r="CG264" i="5"/>
  <c r="BA264" i="5"/>
  <c r="CG432" i="5"/>
  <c r="BA432" i="5"/>
  <c r="CR838" i="5"/>
  <c r="BL838" i="5"/>
  <c r="BA599" i="5"/>
  <c r="CG599" i="5"/>
  <c r="DC614" i="5"/>
  <c r="BW614" i="5"/>
  <c r="CG299" i="5"/>
  <c r="BA299" i="5"/>
  <c r="BW260" i="5"/>
  <c r="DC260" i="5"/>
  <c r="BA986" i="5"/>
  <c r="CG986" i="5"/>
  <c r="BA418" i="5"/>
  <c r="CG418" i="5"/>
  <c r="DC922" i="5"/>
  <c r="BW922" i="5"/>
  <c r="CR683" i="5"/>
  <c r="BL683" i="5"/>
  <c r="CG269" i="5"/>
  <c r="BA269" i="5"/>
  <c r="CG832" i="5"/>
  <c r="BA832" i="5"/>
  <c r="DC811" i="5"/>
  <c r="BW811" i="5"/>
  <c r="CR323" i="5"/>
  <c r="BL323" i="5"/>
  <c r="DC552" i="5"/>
  <c r="BW552" i="5"/>
  <c r="BA684" i="5"/>
  <c r="CG684" i="5"/>
  <c r="BA956" i="5"/>
  <c r="CG956" i="5"/>
  <c r="BL17" i="5"/>
  <c r="CR17" i="5"/>
  <c r="CG959" i="5"/>
  <c r="BA959" i="5"/>
  <c r="DC226" i="5"/>
  <c r="BW226" i="5"/>
  <c r="CR313" i="5"/>
  <c r="BL313" i="5"/>
  <c r="CR412" i="5"/>
  <c r="BL412" i="5"/>
  <c r="BW171" i="5"/>
  <c r="DC171" i="5"/>
  <c r="BA658" i="5"/>
  <c r="CG658" i="5"/>
  <c r="BW112" i="5"/>
  <c r="DC112" i="5"/>
  <c r="BW876" i="5"/>
  <c r="DC876" i="5"/>
  <c r="DC322" i="5"/>
  <c r="BW322" i="5"/>
  <c r="BW140" i="5"/>
  <c r="DC140" i="5"/>
  <c r="BW881" i="5"/>
  <c r="DC881" i="5"/>
  <c r="BL63" i="5"/>
  <c r="CR63" i="5"/>
  <c r="DC100" i="5"/>
  <c r="BW100" i="5"/>
  <c r="CR153" i="5"/>
  <c r="BL153" i="5"/>
  <c r="BW696" i="5"/>
  <c r="DC696" i="5"/>
  <c r="CR892" i="5"/>
  <c r="BL892" i="5"/>
  <c r="BA700" i="5"/>
  <c r="CG700" i="5"/>
  <c r="DC564" i="5"/>
  <c r="BW564" i="5"/>
  <c r="DC846" i="5"/>
  <c r="BW846" i="5"/>
  <c r="CR380" i="5"/>
  <c r="BL380" i="5"/>
  <c r="CG135" i="5"/>
  <c r="BA135" i="5"/>
  <c r="CR250" i="5"/>
  <c r="BL250" i="5"/>
  <c r="DC586" i="5"/>
  <c r="BW586" i="5"/>
  <c r="BA929" i="5"/>
  <c r="CG929" i="5"/>
  <c r="BW202" i="5"/>
  <c r="DC202" i="5"/>
  <c r="BA588" i="5"/>
  <c r="CG588" i="5"/>
  <c r="CR425" i="5"/>
  <c r="BL425" i="5"/>
  <c r="BW451" i="5"/>
  <c r="DC451" i="5"/>
  <c r="DC931" i="5"/>
  <c r="BW931" i="5"/>
  <c r="BA231" i="5"/>
  <c r="CG231" i="5"/>
  <c r="CR118" i="5"/>
  <c r="BL118" i="5"/>
  <c r="BL194" i="5"/>
  <c r="CR194" i="5"/>
  <c r="CR299" i="5"/>
  <c r="BL299" i="5"/>
  <c r="BL156" i="5"/>
  <c r="CR156" i="5"/>
  <c r="CR575" i="5"/>
  <c r="BL575" i="5"/>
  <c r="BW587" i="5"/>
  <c r="DC587" i="5"/>
  <c r="CR269" i="5"/>
  <c r="BL269" i="5"/>
  <c r="DC736" i="5"/>
  <c r="BW736" i="5"/>
  <c r="CR374" i="5"/>
  <c r="BL374" i="5"/>
  <c r="CR437" i="5"/>
  <c r="BL437" i="5"/>
  <c r="CR392" i="5"/>
  <c r="BL392" i="5"/>
  <c r="DC350" i="5"/>
  <c r="BW350" i="5"/>
  <c r="BW483" i="5"/>
  <c r="DC483" i="5"/>
  <c r="BA35" i="5"/>
  <c r="CG35" i="5"/>
  <c r="CR319" i="5"/>
  <c r="BL319" i="5"/>
  <c r="BL688" i="5"/>
  <c r="CR688" i="5"/>
  <c r="CG636" i="5"/>
  <c r="BA636" i="5"/>
  <c r="CG957" i="5"/>
  <c r="BA957" i="5"/>
  <c r="BW902" i="5"/>
  <c r="DC902" i="5"/>
  <c r="BW352" i="5"/>
  <c r="DC352" i="5"/>
  <c r="BA962" i="5"/>
  <c r="CG962" i="5"/>
  <c r="BA572" i="5"/>
  <c r="CG572" i="5"/>
  <c r="BW1000" i="5"/>
  <c r="DC1000" i="5"/>
  <c r="BA571" i="5"/>
  <c r="CG571" i="5"/>
  <c r="BL348" i="5"/>
  <c r="CR348" i="5"/>
  <c r="BA686" i="5"/>
  <c r="CG686" i="5"/>
  <c r="CR265" i="5"/>
  <c r="BL265" i="5"/>
  <c r="BA992" i="5"/>
  <c r="CG992" i="5"/>
  <c r="DC236" i="5"/>
  <c r="BW236" i="5"/>
  <c r="BW317" i="5"/>
  <c r="DC317" i="5"/>
  <c r="DC214" i="5"/>
  <c r="BW214" i="5"/>
  <c r="BL19" i="5"/>
  <c r="CR19" i="5"/>
  <c r="BW414" i="5"/>
  <c r="DC414" i="5"/>
  <c r="BW377" i="5"/>
  <c r="DC377" i="5"/>
  <c r="CR304" i="5"/>
  <c r="BL304" i="5"/>
  <c r="DC851" i="5"/>
  <c r="BW851" i="5"/>
  <c r="BL804" i="5"/>
  <c r="CR804" i="5"/>
  <c r="BL247" i="5"/>
  <c r="CR247" i="5"/>
  <c r="BA704" i="5"/>
  <c r="CG704" i="5"/>
  <c r="CR328" i="5"/>
  <c r="BL328" i="5"/>
  <c r="BL66" i="5"/>
  <c r="CR66" i="5"/>
  <c r="CG129" i="5"/>
  <c r="BA129" i="5"/>
  <c r="BW946" i="5"/>
  <c r="DC946" i="5"/>
  <c r="BW710" i="5"/>
  <c r="DC710" i="5"/>
  <c r="DC596" i="5"/>
  <c r="BW596" i="5"/>
  <c r="CR890" i="5"/>
  <c r="BL890" i="5"/>
  <c r="DC325" i="5"/>
  <c r="BW325" i="5"/>
  <c r="BW935" i="5"/>
  <c r="DC935" i="5"/>
  <c r="CG971" i="5"/>
  <c r="BA971" i="5"/>
  <c r="BW525" i="5"/>
  <c r="DC525" i="5"/>
  <c r="BW690" i="5"/>
  <c r="DC690" i="5"/>
  <c r="CR868" i="5"/>
  <c r="BL868" i="5"/>
  <c r="BL144" i="5"/>
  <c r="CR144" i="5"/>
  <c r="CG198" i="5"/>
  <c r="BA198" i="5"/>
  <c r="CR493" i="5"/>
  <c r="BL493" i="5"/>
  <c r="BA676" i="5"/>
  <c r="CG676" i="5"/>
  <c r="BA779" i="5"/>
  <c r="CG779" i="5"/>
  <c r="CG157" i="5"/>
  <c r="BA157" i="5"/>
  <c r="CG22" i="5"/>
  <c r="BA22" i="5"/>
  <c r="BL233" i="5"/>
  <c r="CR233" i="5"/>
  <c r="BL952" i="5"/>
  <c r="CR952" i="5"/>
  <c r="CR876" i="5"/>
  <c r="BL876" i="5"/>
  <c r="BA132" i="5"/>
  <c r="CG132" i="5"/>
  <c r="BA39" i="5"/>
  <c r="CG39" i="5"/>
  <c r="BW981" i="5"/>
  <c r="DC981" i="5"/>
  <c r="BW889" i="5"/>
  <c r="DC889" i="5"/>
  <c r="BL55" i="5"/>
  <c r="CR55" i="5"/>
  <c r="CR317" i="5"/>
  <c r="BL317" i="5"/>
  <c r="DC457" i="5"/>
  <c r="BW457" i="5"/>
  <c r="BL962" i="5"/>
  <c r="CR962" i="5"/>
  <c r="BL185" i="5"/>
  <c r="CR185" i="5"/>
  <c r="BL24" i="5"/>
  <c r="CR24" i="5"/>
  <c r="BA560" i="5"/>
  <c r="CG560" i="5"/>
  <c r="CG546" i="5"/>
  <c r="BA546" i="5"/>
  <c r="BW156" i="5"/>
  <c r="DC156" i="5"/>
  <c r="BA459" i="5"/>
  <c r="CG459" i="5"/>
  <c r="DC469" i="5"/>
  <c r="BW469" i="5"/>
  <c r="BA748" i="5"/>
  <c r="CG748" i="5"/>
  <c r="BA928" i="5"/>
  <c r="CG928" i="5"/>
  <c r="BW700" i="5"/>
  <c r="DC700" i="5"/>
  <c r="BW885" i="5"/>
  <c r="DC885" i="5"/>
  <c r="BA221" i="5"/>
  <c r="CG221" i="5"/>
  <c r="BL229" i="5"/>
  <c r="CR229" i="5"/>
  <c r="CR884" i="5"/>
  <c r="BL884" i="5"/>
  <c r="BL859" i="5"/>
  <c r="CR859" i="5"/>
  <c r="BL284" i="5"/>
  <c r="CR284" i="5"/>
  <c r="BA148" i="5"/>
  <c r="CG148" i="5"/>
  <c r="BW704" i="5"/>
  <c r="DC704" i="5"/>
  <c r="BL239" i="5"/>
  <c r="CR239" i="5"/>
  <c r="CR379" i="5"/>
  <c r="BL379" i="5"/>
  <c r="BL140" i="5"/>
  <c r="CR140" i="5"/>
  <c r="BL792" i="5"/>
  <c r="CR792" i="5"/>
  <c r="DC566" i="5"/>
  <c r="BW566" i="5"/>
  <c r="CG648" i="5"/>
  <c r="BA648" i="5"/>
  <c r="BA50" i="5"/>
  <c r="CG50" i="5"/>
  <c r="CG111" i="5"/>
  <c r="BA111" i="5"/>
  <c r="BA272" i="5"/>
  <c r="CG272" i="5"/>
  <c r="DC334" i="5"/>
  <c r="BW334" i="5"/>
  <c r="CG941" i="5"/>
  <c r="BA941" i="5"/>
  <c r="BW186" i="5"/>
  <c r="DC186" i="5"/>
  <c r="BW396" i="5"/>
  <c r="DC396" i="5"/>
  <c r="DC339" i="5"/>
  <c r="BW339" i="5"/>
  <c r="BW714" i="5"/>
  <c r="DC714" i="5"/>
  <c r="CR252" i="5"/>
  <c r="BL252" i="5"/>
  <c r="DC232" i="5"/>
  <c r="BW232" i="5"/>
  <c r="DC145" i="5"/>
  <c r="BW145" i="5"/>
  <c r="BW165" i="5"/>
  <c r="DC165" i="5"/>
  <c r="BA989" i="5"/>
  <c r="CG989" i="5"/>
  <c r="CR381" i="5"/>
  <c r="BL381" i="5"/>
  <c r="DC656" i="5"/>
  <c r="BW656" i="5"/>
  <c r="CG1005" i="5"/>
  <c r="BA1005" i="5"/>
  <c r="DC532" i="5"/>
  <c r="BW532" i="5"/>
  <c r="BA515" i="5"/>
  <c r="CG515" i="5"/>
  <c r="CG202" i="5"/>
  <c r="BA202" i="5"/>
  <c r="CR382" i="5"/>
  <c r="BL382" i="5"/>
  <c r="BL20" i="5"/>
  <c r="CR20" i="5"/>
  <c r="BL543" i="5"/>
  <c r="CR543" i="5"/>
  <c r="BA678" i="5"/>
  <c r="CG678" i="5"/>
  <c r="CR832" i="5"/>
  <c r="BL832" i="5"/>
  <c r="BA720" i="5"/>
  <c r="CG720" i="5"/>
  <c r="DC87" i="5"/>
  <c r="BW87" i="5"/>
  <c r="CR370" i="5"/>
  <c r="BL370" i="5"/>
  <c r="CG782" i="5"/>
  <c r="BA782" i="5"/>
  <c r="BW85" i="5"/>
  <c r="DC85" i="5"/>
  <c r="CR853" i="5"/>
  <c r="BL853" i="5"/>
  <c r="BW425" i="5"/>
  <c r="DC425" i="5"/>
  <c r="BW381" i="5"/>
  <c r="DC381" i="5"/>
  <c r="DC817" i="5"/>
  <c r="BW817" i="5"/>
  <c r="CR602" i="5"/>
  <c r="BL602" i="5"/>
  <c r="BL45" i="5"/>
  <c r="CR45" i="5"/>
  <c r="DC719" i="5"/>
  <c r="BW719" i="5"/>
  <c r="DC681" i="5"/>
  <c r="BW681" i="5"/>
  <c r="CR985" i="5"/>
  <c r="BL985" i="5"/>
  <c r="BL356" i="5"/>
  <c r="CR356" i="5"/>
  <c r="BW269" i="5"/>
  <c r="DC269" i="5"/>
  <c r="BL724" i="5"/>
  <c r="CR724" i="5"/>
  <c r="BA813" i="5"/>
  <c r="CG813" i="5"/>
  <c r="CG644" i="5"/>
  <c r="BA644" i="5"/>
  <c r="CR533" i="5"/>
  <c r="BL533" i="5"/>
  <c r="CG512" i="5"/>
  <c r="BA512" i="5"/>
  <c r="BW86" i="5"/>
  <c r="DC86" i="5"/>
  <c r="BA222" i="5"/>
  <c r="CG222" i="5"/>
  <c r="CR162" i="5"/>
  <c r="BL162" i="5"/>
  <c r="BL283" i="5"/>
  <c r="CR283" i="5"/>
  <c r="DC630" i="5"/>
  <c r="BW630" i="5"/>
  <c r="CR131" i="5"/>
  <c r="BL131" i="5"/>
  <c r="CG101" i="5"/>
  <c r="BA101" i="5"/>
  <c r="CR403" i="5"/>
  <c r="BL403" i="5"/>
  <c r="CG415" i="5"/>
  <c r="BA415" i="5"/>
  <c r="CR341" i="5"/>
  <c r="BL341" i="5"/>
  <c r="BL78" i="5"/>
  <c r="CR78" i="5"/>
  <c r="BW141" i="5"/>
  <c r="DC141" i="5"/>
  <c r="BW767" i="5"/>
  <c r="DC767" i="5"/>
  <c r="CR242" i="5"/>
  <c r="BL242" i="5"/>
  <c r="BA363" i="5"/>
  <c r="CG363" i="5"/>
  <c r="BA262" i="5"/>
  <c r="CG262" i="5"/>
  <c r="CG967" i="5"/>
  <c r="BA967" i="5"/>
  <c r="BW954" i="5"/>
  <c r="DC954" i="5"/>
  <c r="BA818" i="5"/>
  <c r="CG818" i="5"/>
  <c r="BL673" i="5"/>
  <c r="CR673" i="5"/>
  <c r="BL232" i="5"/>
  <c r="CR232" i="5"/>
  <c r="J66" i="3"/>
  <c r="J68" i="3" s="1"/>
  <c r="J70" i="3" s="1"/>
  <c r="BW386" i="5"/>
  <c r="DC386" i="5"/>
  <c r="BA332" i="5"/>
  <c r="CG332" i="5"/>
  <c r="BL829" i="5"/>
  <c r="CR829" i="5"/>
  <c r="CG124" i="5"/>
  <c r="BA124" i="5"/>
  <c r="CG93" i="5"/>
  <c r="BA93" i="5"/>
  <c r="BL270" i="5"/>
  <c r="CR270" i="5"/>
  <c r="BW745" i="5"/>
  <c r="DC745" i="5"/>
  <c r="BW445" i="5"/>
  <c r="DC445" i="5"/>
  <c r="BW507" i="5"/>
  <c r="DC507" i="5"/>
  <c r="CG74" i="5"/>
  <c r="BA74" i="5"/>
  <c r="CR867" i="5"/>
  <c r="BL867" i="5"/>
  <c r="BL479" i="5"/>
  <c r="CR479" i="5"/>
  <c r="BW182" i="5"/>
  <c r="DC182" i="5"/>
  <c r="I9" i="3"/>
  <c r="H13" i="3"/>
  <c r="H11" i="3"/>
  <c r="CR938" i="5"/>
  <c r="BL938" i="5"/>
  <c r="BL507" i="5"/>
  <c r="CR507" i="5"/>
  <c r="BL725" i="5"/>
  <c r="CR725" i="5"/>
  <c r="CG864" i="5"/>
  <c r="BA864" i="5"/>
  <c r="BL88" i="5"/>
  <c r="CR88" i="5"/>
  <c r="CG263" i="5"/>
  <c r="BA263" i="5"/>
  <c r="CR765" i="5"/>
  <c r="BL765" i="5"/>
  <c r="BW212" i="5"/>
  <c r="DC212" i="5"/>
  <c r="DC343" i="5"/>
  <c r="BW343" i="5"/>
  <c r="CG116" i="5"/>
  <c r="BA116" i="5"/>
  <c r="BA219" i="5"/>
  <c r="CG219" i="5"/>
  <c r="BL906" i="5"/>
  <c r="CR906" i="5"/>
  <c r="BL138" i="5"/>
  <c r="CR138" i="5"/>
  <c r="DC99" i="5"/>
  <c r="BW99" i="5"/>
  <c r="CR635" i="5"/>
  <c r="BL635" i="5"/>
  <c r="BW840" i="5"/>
  <c r="DC840" i="5"/>
  <c r="DC494" i="5"/>
  <c r="BW494" i="5"/>
  <c r="CG80" i="5"/>
  <c r="BA80" i="5"/>
  <c r="BL714" i="5"/>
  <c r="CR714" i="5"/>
  <c r="CG76" i="5"/>
  <c r="BA76" i="5"/>
  <c r="DC921" i="5"/>
  <c r="BW921" i="5"/>
  <c r="BA330" i="5"/>
  <c r="CG330" i="5"/>
  <c r="CR190" i="5"/>
  <c r="BL190" i="5"/>
  <c r="BW734" i="5"/>
  <c r="DC734" i="5"/>
  <c r="BA623" i="5"/>
  <c r="CG623" i="5"/>
  <c r="BW305" i="5"/>
  <c r="DC305" i="5"/>
  <c r="BW660" i="5"/>
  <c r="DC660" i="5"/>
  <c r="DC409" i="5"/>
  <c r="BW409" i="5"/>
  <c r="BL857" i="5"/>
  <c r="CR857" i="5"/>
  <c r="DC481" i="5"/>
  <c r="BW481" i="5"/>
  <c r="BA393" i="5"/>
  <c r="CG393" i="5"/>
  <c r="DC347" i="5"/>
  <c r="BW347" i="5"/>
  <c r="CG436" i="5"/>
  <c r="BA436" i="5"/>
  <c r="CR630" i="5"/>
  <c r="BL630" i="5"/>
  <c r="DC1003" i="5"/>
  <c r="BW1003" i="5"/>
  <c r="BL37" i="5"/>
  <c r="CR37" i="5"/>
  <c r="CR261" i="5"/>
  <c r="BL261" i="5"/>
  <c r="CR372" i="5"/>
  <c r="BL372" i="5"/>
  <c r="BW505" i="5"/>
  <c r="DC505" i="5"/>
  <c r="CG768" i="5"/>
  <c r="BA768" i="5"/>
  <c r="CR255" i="5"/>
  <c r="BL255" i="5"/>
  <c r="CG89" i="5"/>
  <c r="BA89" i="5"/>
  <c r="DC802" i="5"/>
  <c r="BW802" i="5"/>
  <c r="CR684" i="5"/>
  <c r="BL684" i="5"/>
  <c r="BW950" i="5"/>
  <c r="DC950" i="5"/>
  <c r="BL445" i="5"/>
  <c r="CR445" i="5"/>
  <c r="DC791" i="5"/>
  <c r="BW791" i="5"/>
  <c r="BL225" i="5"/>
  <c r="CR225" i="5"/>
  <c r="BA47" i="5"/>
  <c r="CG47" i="5"/>
  <c r="CR419" i="5"/>
  <c r="BL419" i="5"/>
  <c r="CR396" i="5"/>
  <c r="BL396" i="5"/>
  <c r="CR866" i="5"/>
  <c r="BL866" i="5"/>
  <c r="BW1006" i="5"/>
  <c r="DC1006" i="5"/>
  <c r="BW289" i="5"/>
  <c r="DC289" i="5"/>
  <c r="BW362" i="5"/>
  <c r="DC362" i="5"/>
  <c r="BW379" i="5"/>
  <c r="DC379" i="5"/>
  <c r="CR873" i="5"/>
  <c r="BL873" i="5"/>
  <c r="DC424" i="5"/>
  <c r="BW424" i="5"/>
  <c r="BW434" i="5"/>
  <c r="DC434" i="5"/>
  <c r="CR441" i="5"/>
  <c r="BL441" i="5"/>
  <c r="BW412" i="5"/>
  <c r="DC412" i="5"/>
  <c r="BA804" i="5"/>
  <c r="CG804" i="5"/>
  <c r="DC175" i="5"/>
  <c r="BW175" i="5"/>
  <c r="BA985" i="5"/>
  <c r="CG985" i="5"/>
  <c r="DC626" i="5"/>
  <c r="BW626" i="5"/>
  <c r="CG866" i="5"/>
  <c r="BA866" i="5"/>
  <c r="DC537" i="5"/>
  <c r="BW537" i="5"/>
  <c r="CG382" i="5"/>
  <c r="BA382" i="5"/>
  <c r="BA270" i="5"/>
  <c r="CG270" i="5"/>
  <c r="BA769" i="5"/>
  <c r="CG769" i="5"/>
  <c r="BA401" i="5"/>
  <c r="CG401" i="5"/>
  <c r="CR530" i="5"/>
  <c r="BL530" i="5"/>
  <c r="BL657" i="5"/>
  <c r="CR657" i="5"/>
  <c r="CR620" i="5"/>
  <c r="BL620" i="5"/>
  <c r="BL797" i="5"/>
  <c r="CR797" i="5"/>
  <c r="BA328" i="5"/>
  <c r="CG328" i="5"/>
  <c r="CR512" i="5"/>
  <c r="BL512" i="5"/>
  <c r="BA615" i="5"/>
  <c r="CG615" i="5"/>
  <c r="BA626" i="5"/>
  <c r="CG626" i="5"/>
  <c r="DC133" i="5"/>
  <c r="BW133" i="5"/>
  <c r="I30" i="3"/>
  <c r="I32" i="3" s="1"/>
  <c r="I34" i="3" s="1"/>
  <c r="CR610" i="5"/>
  <c r="BL610" i="5"/>
  <c r="CR398" i="5"/>
  <c r="BL398" i="5"/>
  <c r="CR759" i="5"/>
  <c r="BL759" i="5"/>
  <c r="BW925" i="5"/>
  <c r="DC925" i="5"/>
  <c r="CR810" i="5"/>
  <c r="BL810" i="5"/>
  <c r="BW866" i="5"/>
  <c r="DC866" i="5"/>
  <c r="CG14" i="5"/>
  <c r="BA14" i="5"/>
  <c r="BL636" i="5"/>
  <c r="CR636" i="5"/>
  <c r="BA227" i="5"/>
  <c r="CG227" i="5"/>
  <c r="BA118" i="5"/>
  <c r="CG118" i="5"/>
  <c r="BL557" i="5"/>
  <c r="CR557" i="5"/>
  <c r="DC579" i="5"/>
  <c r="BW579" i="5"/>
  <c r="CR386" i="5"/>
  <c r="BL386" i="5"/>
  <c r="DC991" i="5"/>
  <c r="BW991" i="5"/>
  <c r="BW581" i="5"/>
  <c r="DC581" i="5"/>
  <c r="BL895" i="5"/>
  <c r="CR895" i="5"/>
  <c r="BW640" i="5"/>
  <c r="DC640" i="5"/>
  <c r="CR426" i="5"/>
  <c r="BL426" i="5"/>
  <c r="CG923" i="5"/>
  <c r="BA923" i="5"/>
  <c r="DC121" i="5"/>
  <c r="BW121" i="5"/>
  <c r="BL634" i="5"/>
  <c r="CR634" i="5"/>
  <c r="BW726" i="5"/>
  <c r="DC726" i="5"/>
  <c r="BL991" i="5"/>
  <c r="CR991" i="5"/>
  <c r="BL505" i="5"/>
  <c r="CR505" i="5"/>
  <c r="BL76" i="5"/>
  <c r="CR76" i="5"/>
  <c r="BA71" i="5"/>
  <c r="CG71" i="5"/>
  <c r="BA803" i="5"/>
  <c r="CG803" i="5"/>
  <c r="CG953" i="5"/>
  <c r="BA953" i="5"/>
  <c r="BL58" i="5"/>
  <c r="CR58" i="5"/>
  <c r="BA947" i="5"/>
  <c r="CG947" i="5"/>
  <c r="DC567" i="5"/>
  <c r="BW567" i="5"/>
  <c r="DC834" i="5"/>
  <c r="BW834" i="5"/>
  <c r="CR472" i="5"/>
  <c r="BL472" i="5"/>
  <c r="BL57" i="5"/>
  <c r="CR57" i="5"/>
  <c r="BW864" i="5"/>
  <c r="DC864" i="5"/>
  <c r="BW878" i="5"/>
  <c r="DC878" i="5"/>
  <c r="BL446" i="5"/>
  <c r="CR446" i="5"/>
  <c r="DC137" i="5"/>
  <c r="BW137" i="5"/>
  <c r="BL207" i="5"/>
  <c r="CR207" i="5"/>
  <c r="BW812" i="5"/>
  <c r="DC812" i="5"/>
  <c r="CR301" i="5"/>
  <c r="BL301" i="5"/>
  <c r="BW338" i="5"/>
  <c r="DC338" i="5"/>
  <c r="BW188" i="5"/>
  <c r="DC188" i="5"/>
  <c r="BA130" i="5"/>
  <c r="CG130" i="5"/>
  <c r="BL188" i="5"/>
  <c r="CR188" i="5"/>
  <c r="BA452" i="5"/>
  <c r="CG452" i="5"/>
  <c r="BW511" i="5"/>
  <c r="DC511" i="5"/>
  <c r="CR1002" i="5"/>
  <c r="BL1002" i="5"/>
  <c r="BL579" i="5"/>
  <c r="CR579" i="5"/>
  <c r="BW612" i="5"/>
  <c r="DC612" i="5"/>
  <c r="DC905" i="5"/>
  <c r="BW905" i="5"/>
  <c r="BA126" i="5"/>
  <c r="CG126" i="5"/>
  <c r="BA442" i="5"/>
  <c r="CG442" i="5"/>
  <c r="BW986" i="5"/>
  <c r="DC986" i="5"/>
  <c r="CG945" i="5"/>
  <c r="BA945" i="5"/>
  <c r="CR774" i="5"/>
  <c r="BL774" i="5"/>
  <c r="CR471" i="5"/>
  <c r="BL471" i="5"/>
  <c r="CR764" i="5"/>
  <c r="BL764" i="5"/>
  <c r="CR151" i="5"/>
  <c r="BL151" i="5"/>
  <c r="DC622" i="5"/>
  <c r="BW622" i="5"/>
  <c r="DC568" i="5"/>
  <c r="BW568" i="5"/>
  <c r="DC468" i="5"/>
  <c r="BW468" i="5"/>
  <c r="BW265" i="5"/>
  <c r="DC265" i="5"/>
  <c r="CR856" i="5"/>
  <c r="BL856" i="5"/>
  <c r="DC25" i="5"/>
  <c r="BW25" i="5"/>
  <c r="DC119" i="5"/>
  <c r="BW119" i="5"/>
  <c r="CG232" i="5"/>
  <c r="BA232" i="5"/>
  <c r="CG744" i="5"/>
  <c r="BA744" i="5"/>
  <c r="BW421" i="5"/>
  <c r="DC421" i="5"/>
  <c r="BW131" i="5"/>
  <c r="DC131" i="5"/>
  <c r="DC723" i="5"/>
  <c r="BW723" i="5"/>
  <c r="CG427" i="5"/>
  <c r="BA427" i="5"/>
  <c r="DC193" i="5"/>
  <c r="BW193" i="5"/>
  <c r="DC707" i="5"/>
  <c r="BW707" i="5"/>
  <c r="CR815" i="5"/>
  <c r="BL815" i="5"/>
  <c r="CR415" i="5"/>
  <c r="BL415" i="5"/>
  <c r="CR499" i="5"/>
  <c r="BL499" i="5"/>
  <c r="DC988" i="5"/>
  <c r="BW988" i="5"/>
  <c r="CG839" i="5"/>
  <c r="BA839" i="5"/>
  <c r="BW37" i="5"/>
  <c r="DC37" i="5"/>
  <c r="DC852" i="5"/>
  <c r="BW852" i="5"/>
  <c r="BL558" i="5"/>
  <c r="CR558" i="5"/>
  <c r="DC562" i="5"/>
  <c r="BW562" i="5"/>
  <c r="CR434" i="5"/>
  <c r="BL434" i="5"/>
  <c r="BW49" i="5"/>
  <c r="DC49" i="5"/>
  <c r="CG628" i="5"/>
  <c r="BA628" i="5"/>
  <c r="CG655" i="5"/>
  <c r="BA655" i="5"/>
  <c r="CG159" i="5"/>
  <c r="BA159" i="5"/>
  <c r="BA186" i="5"/>
  <c r="CG186" i="5"/>
  <c r="CR165" i="5"/>
  <c r="BL165" i="5"/>
  <c r="CR483" i="5"/>
  <c r="BL483" i="5"/>
  <c r="BL679" i="5"/>
  <c r="CR679" i="5"/>
  <c r="CG790" i="5"/>
  <c r="BA790" i="5"/>
  <c r="CG884" i="5"/>
  <c r="BA884" i="5"/>
  <c r="CR349" i="5"/>
  <c r="BL349" i="5"/>
  <c r="CG267" i="5"/>
  <c r="BA267" i="5"/>
  <c r="BA617" i="5"/>
  <c r="CG617" i="5"/>
  <c r="BL133" i="5"/>
  <c r="CR133" i="5"/>
  <c r="CR502" i="5"/>
  <c r="BL502" i="5"/>
  <c r="CR496" i="5"/>
  <c r="BL496" i="5"/>
  <c r="CG983" i="5"/>
  <c r="BA983" i="5"/>
  <c r="DC514" i="5"/>
  <c r="BW514" i="5"/>
  <c r="CG484" i="5"/>
  <c r="BA484" i="5"/>
  <c r="CG972" i="5"/>
  <c r="BA972" i="5"/>
  <c r="CR564" i="5"/>
  <c r="BL564" i="5"/>
  <c r="CR355" i="5"/>
  <c r="BL355" i="5"/>
  <c r="CG187" i="5"/>
  <c r="BA187" i="5"/>
  <c r="BW33" i="5"/>
  <c r="DC33" i="5"/>
  <c r="DC1009" i="5"/>
  <c r="BW1009" i="5"/>
  <c r="BA469" i="5"/>
  <c r="CG469" i="5"/>
  <c r="CG492" i="5"/>
  <c r="BA492" i="5"/>
  <c r="BL715" i="5"/>
  <c r="CR715" i="5"/>
  <c r="DC1005" i="5"/>
  <c r="BW1005" i="5"/>
  <c r="CR566" i="5"/>
  <c r="BL566" i="5"/>
  <c r="CR658" i="5"/>
  <c r="BL658" i="5"/>
  <c r="CG409" i="5"/>
  <c r="BA409" i="5"/>
  <c r="CG618" i="5"/>
  <c r="BA618" i="5"/>
  <c r="DC371" i="5"/>
  <c r="BW371" i="5"/>
  <c r="CR719" i="5"/>
  <c r="BL719" i="5"/>
  <c r="BL1001" i="5"/>
  <c r="CR1001" i="5"/>
  <c r="CR339" i="5"/>
  <c r="BL339" i="5"/>
  <c r="BL145" i="5"/>
  <c r="CR145" i="5"/>
  <c r="CG185" i="5"/>
  <c r="BA185" i="5"/>
  <c r="CR183" i="5"/>
  <c r="BL183" i="5"/>
  <c r="CG189" i="5"/>
  <c r="BA189" i="5"/>
  <c r="BL908" i="5"/>
  <c r="CR908" i="5"/>
  <c r="CG843" i="5"/>
  <c r="BA843" i="5"/>
  <c r="CR325" i="5"/>
  <c r="BL325" i="5"/>
  <c r="DC413" i="5"/>
  <c r="BW413" i="5"/>
  <c r="CG976" i="5"/>
  <c r="BA976" i="5"/>
  <c r="DC953" i="5"/>
  <c r="BW953" i="5"/>
  <c r="BL851" i="5"/>
  <c r="CR851" i="5"/>
  <c r="BW221" i="5"/>
  <c r="DC221" i="5"/>
  <c r="BL984" i="5"/>
  <c r="CR984" i="5"/>
  <c r="BL666" i="5"/>
  <c r="CR666" i="5"/>
  <c r="CG314" i="5"/>
  <c r="BA314" i="5"/>
  <c r="CG504" i="5"/>
  <c r="BA504" i="5"/>
  <c r="DC825" i="5"/>
  <c r="BW825" i="5"/>
  <c r="CR424" i="5"/>
  <c r="BL424" i="5"/>
  <c r="BW527" i="5"/>
  <c r="DC527" i="5"/>
  <c r="BA470" i="5"/>
  <c r="CG470" i="5"/>
  <c r="DC512" i="5"/>
  <c r="BW512" i="5"/>
  <c r="CR337" i="5"/>
  <c r="BL337" i="5"/>
  <c r="CG890" i="5"/>
  <c r="BA890" i="5"/>
  <c r="DC738" i="5"/>
  <c r="BW738" i="5"/>
  <c r="BA820" i="5"/>
  <c r="CG820" i="5"/>
  <c r="DC861" i="5"/>
  <c r="BW861" i="5"/>
  <c r="BL135" i="5"/>
  <c r="CR135" i="5"/>
  <c r="DC669" i="5"/>
  <c r="BW669" i="5"/>
  <c r="CG253" i="5"/>
  <c r="BA253" i="5"/>
  <c r="CR625" i="5"/>
  <c r="BL625" i="5"/>
  <c r="BA476" i="5"/>
  <c r="CG476" i="5"/>
  <c r="CR784" i="5"/>
  <c r="BL784" i="5"/>
  <c r="BW53" i="5"/>
  <c r="DC53" i="5"/>
  <c r="CR389" i="5"/>
  <c r="BL389" i="5"/>
  <c r="DC518" i="5"/>
  <c r="BW518" i="5"/>
  <c r="BL785" i="5"/>
  <c r="CR785" i="5"/>
  <c r="BL354" i="5"/>
  <c r="CR354" i="5"/>
  <c r="DC701" i="5"/>
  <c r="BW701" i="5"/>
  <c r="DC947" i="5"/>
  <c r="BW947" i="5"/>
  <c r="DC914" i="5"/>
  <c r="BW914" i="5"/>
  <c r="DC1013" i="5"/>
  <c r="BW1013" i="5"/>
  <c r="BL23" i="5"/>
  <c r="CR23" i="5"/>
  <c r="BA456" i="5"/>
  <c r="CG456" i="5"/>
  <c r="BL616" i="5"/>
  <c r="CR616" i="5"/>
  <c r="BA344" i="5"/>
  <c r="CG344" i="5"/>
  <c r="BL65" i="5"/>
  <c r="CR65" i="5"/>
  <c r="DC725" i="5"/>
  <c r="BW725" i="5"/>
  <c r="BA345" i="5"/>
  <c r="CG345" i="5"/>
  <c r="CG95" i="5"/>
  <c r="BA95" i="5"/>
  <c r="BL562" i="5"/>
  <c r="CR562" i="5"/>
  <c r="CG835" i="5"/>
  <c r="BA835" i="5"/>
  <c r="BL663" i="5"/>
  <c r="CR663" i="5"/>
  <c r="CG518" i="5"/>
  <c r="BA518" i="5"/>
  <c r="CG886" i="5"/>
  <c r="BA886" i="5"/>
  <c r="CG828" i="5"/>
  <c r="BA828" i="5"/>
  <c r="CR92" i="5"/>
  <c r="BL92" i="5"/>
  <c r="DC498" i="5"/>
  <c r="BW498" i="5"/>
  <c r="CR522" i="5"/>
  <c r="BL522" i="5"/>
  <c r="BL466" i="5"/>
  <c r="CR466" i="5"/>
  <c r="BW261" i="5"/>
  <c r="DC261" i="5"/>
  <c r="BA410" i="5"/>
  <c r="CG410" i="5"/>
  <c r="CG836" i="5"/>
  <c r="BA836" i="5"/>
  <c r="CG530" i="5"/>
  <c r="BA530" i="5"/>
  <c r="DC550" i="5"/>
  <c r="BW550" i="5"/>
  <c r="BA309" i="5"/>
  <c r="CG309" i="5"/>
  <c r="CG479" i="5"/>
  <c r="BA479" i="5"/>
  <c r="CR862" i="5"/>
  <c r="BL862" i="5"/>
  <c r="CG290" i="5"/>
  <c r="BA290" i="5"/>
  <c r="BL350" i="5"/>
  <c r="CR350" i="5"/>
  <c r="BL191" i="5"/>
  <c r="CR191" i="5"/>
  <c r="DC737" i="5"/>
  <c r="BW737" i="5"/>
  <c r="CR812" i="5"/>
  <c r="BL812" i="5"/>
  <c r="CR799" i="5"/>
  <c r="BL799" i="5"/>
  <c r="DC252" i="5"/>
  <c r="BW252" i="5"/>
  <c r="DC81" i="5"/>
  <c r="BW81" i="5"/>
  <c r="DC943" i="5"/>
  <c r="BW943" i="5"/>
  <c r="CR280" i="5"/>
  <c r="BL280" i="5"/>
  <c r="CR749" i="5"/>
  <c r="BL749" i="5"/>
  <c r="CG85" i="5"/>
  <c r="BA85" i="5"/>
  <c r="CG97" i="5"/>
  <c r="BA97" i="5"/>
  <c r="DC455" i="5"/>
  <c r="BW455" i="5"/>
  <c r="BW68" i="5"/>
  <c r="DC68" i="5"/>
  <c r="DC649" i="5"/>
  <c r="BW649" i="5"/>
  <c r="BL39" i="5"/>
  <c r="CR39" i="5"/>
  <c r="BA825" i="5"/>
  <c r="CG825" i="5"/>
  <c r="CR125" i="5"/>
  <c r="BL125" i="5"/>
  <c r="CR331" i="5"/>
  <c r="BL331" i="5"/>
  <c r="CG887" i="5"/>
  <c r="BA887" i="5"/>
  <c r="BA412" i="5"/>
  <c r="CG412" i="5"/>
  <c r="CR588" i="5"/>
  <c r="BL588" i="5"/>
  <c r="CG327" i="5"/>
  <c r="BA327" i="5"/>
  <c r="CR695" i="5"/>
  <c r="BL695" i="5"/>
  <c r="CG303" i="5"/>
  <c r="BA303" i="5"/>
  <c r="DC915" i="5"/>
  <c r="BW915" i="5"/>
  <c r="DC675" i="5"/>
  <c r="BW675" i="5"/>
  <c r="CR731" i="5"/>
  <c r="BL731" i="5"/>
  <c r="CR565" i="5"/>
  <c r="BL565" i="5"/>
  <c r="BW855" i="5"/>
  <c r="DC855" i="5"/>
  <c r="CR723" i="5"/>
  <c r="BL723" i="5"/>
  <c r="BA554" i="5"/>
  <c r="CG554" i="5"/>
  <c r="BW892" i="5"/>
  <c r="DC892" i="5"/>
  <c r="BL302" i="5"/>
  <c r="CR302" i="5"/>
  <c r="CR195" i="5"/>
  <c r="BL195" i="5"/>
  <c r="DC973" i="5"/>
  <c r="BW973" i="5"/>
  <c r="BW118" i="5"/>
  <c r="DC118" i="5"/>
  <c r="CR237" i="5"/>
  <c r="BL237" i="5"/>
  <c r="CR788" i="5"/>
  <c r="BL788" i="5"/>
  <c r="DC600" i="5"/>
  <c r="BW600" i="5"/>
  <c r="BL752" i="5"/>
  <c r="CR752" i="5"/>
  <c r="BL972" i="5"/>
  <c r="CR972" i="5"/>
  <c r="BA692" i="5"/>
  <c r="CG692" i="5"/>
  <c r="BW499" i="5"/>
  <c r="DC499" i="5"/>
  <c r="BA431" i="5"/>
  <c r="CG431" i="5"/>
  <c r="BL254" i="5"/>
  <c r="CR254" i="5"/>
  <c r="BL772" i="5"/>
  <c r="CR772" i="5"/>
  <c r="CR413" i="5"/>
  <c r="BL413" i="5"/>
  <c r="BL988" i="5"/>
  <c r="CR988" i="5"/>
  <c r="CG938" i="5"/>
  <c r="BA938" i="5"/>
  <c r="CG592" i="5"/>
  <c r="BA592" i="5"/>
  <c r="CR94" i="5"/>
  <c r="BL94" i="5"/>
  <c r="DC835" i="5"/>
  <c r="BW835" i="5"/>
  <c r="CR327" i="5"/>
  <c r="BL327" i="5"/>
  <c r="BW288" i="5"/>
  <c r="DC288" i="5"/>
  <c r="BW328" i="5"/>
  <c r="DC328" i="5"/>
  <c r="CR734" i="5"/>
  <c r="BL734" i="5"/>
  <c r="BL775" i="5"/>
  <c r="CR775" i="5"/>
  <c r="CG524" i="5"/>
  <c r="BA524" i="5"/>
  <c r="BA991" i="5"/>
  <c r="CG991" i="5"/>
  <c r="BW829" i="5"/>
  <c r="DC829" i="5"/>
  <c r="BA920" i="5"/>
  <c r="CG920" i="5"/>
  <c r="BW597" i="5"/>
  <c r="DC597" i="5"/>
  <c r="BA672" i="5"/>
  <c r="CG672" i="5"/>
  <c r="DC772" i="5"/>
  <c r="BW772" i="5"/>
  <c r="DC540" i="5"/>
  <c r="BW540" i="5"/>
  <c r="BA243" i="5"/>
  <c r="CG243" i="5"/>
  <c r="DC808" i="5"/>
  <c r="BW808" i="5"/>
  <c r="BA37" i="5"/>
  <c r="CG37" i="5"/>
  <c r="BL621" i="5"/>
  <c r="CR621" i="5"/>
  <c r="BA873" i="5"/>
  <c r="CG873" i="5"/>
  <c r="CR338" i="5"/>
  <c r="BL338" i="5"/>
  <c r="CG218" i="5"/>
  <c r="BA218" i="5"/>
  <c r="BA192" i="5"/>
  <c r="CG192" i="5"/>
  <c r="CR626" i="5"/>
  <c r="BL626" i="5"/>
  <c r="CG858" i="5"/>
  <c r="BA858" i="5"/>
  <c r="BA106" i="5"/>
  <c r="CG106" i="5"/>
  <c r="CG261" i="5"/>
  <c r="BA261" i="5"/>
  <c r="DC522" i="5"/>
  <c r="BW522" i="5"/>
  <c r="CR860" i="5"/>
  <c r="BL860" i="5"/>
  <c r="CG612" i="5"/>
  <c r="BA612" i="5"/>
  <c r="CG764" i="5"/>
  <c r="BA764" i="5"/>
  <c r="BA547" i="5"/>
  <c r="CG547" i="5"/>
  <c r="DC762" i="5"/>
  <c r="BW762" i="5"/>
  <c r="CG257" i="5"/>
  <c r="BA257" i="5"/>
  <c r="CG210" i="5"/>
  <c r="BA210" i="5"/>
  <c r="CG606" i="5"/>
  <c r="BA606" i="5"/>
  <c r="BA348" i="5"/>
  <c r="CG348" i="5"/>
  <c r="BA715" i="5"/>
  <c r="CG715" i="5"/>
  <c r="BL592" i="5"/>
  <c r="CR592" i="5"/>
  <c r="CG341" i="5"/>
  <c r="BA341" i="5"/>
  <c r="CG532" i="5"/>
  <c r="BA532" i="5"/>
  <c r="CG767" i="5"/>
  <c r="BA767" i="5"/>
  <c r="BW72" i="5"/>
  <c r="DC72" i="5"/>
  <c r="DC748" i="5"/>
  <c r="BW748" i="5"/>
  <c r="CR476" i="5"/>
  <c r="BL476" i="5"/>
  <c r="CG250" i="5"/>
  <c r="BA250" i="5"/>
  <c r="BA587" i="5"/>
  <c r="CG587" i="5"/>
  <c r="BL641" i="5"/>
  <c r="CR641" i="5"/>
  <c r="CR345" i="5"/>
  <c r="BL345" i="5"/>
  <c r="BA383" i="5"/>
  <c r="CG383" i="5"/>
  <c r="CG477" i="5"/>
  <c r="BA477" i="5"/>
  <c r="DC679" i="5"/>
  <c r="BW679" i="5"/>
  <c r="CR193" i="5"/>
  <c r="BL193" i="5"/>
  <c r="DC891" i="5"/>
  <c r="BW891" i="5"/>
  <c r="CR411" i="5"/>
  <c r="BL411" i="5"/>
  <c r="DC877" i="5"/>
  <c r="BW877" i="5"/>
  <c r="CG90" i="5"/>
  <c r="BA90" i="5"/>
  <c r="DC739" i="5"/>
  <c r="BW739" i="5"/>
  <c r="CR816" i="5"/>
  <c r="BL816" i="5"/>
  <c r="CR587" i="5"/>
  <c r="BL587" i="5"/>
  <c r="BL981" i="5"/>
  <c r="CR981" i="5"/>
  <c r="BA451" i="5"/>
  <c r="CG451" i="5"/>
  <c r="BL970" i="5"/>
  <c r="CR970" i="5"/>
  <c r="CG538" i="5"/>
  <c r="BA538" i="5"/>
  <c r="CR697" i="5"/>
  <c r="BL697" i="5"/>
  <c r="BA174" i="5"/>
  <c r="CG174" i="5"/>
  <c r="CR526" i="5"/>
  <c r="BL526" i="5"/>
  <c r="DC349" i="5"/>
  <c r="BW349" i="5"/>
  <c r="BA266" i="5"/>
  <c r="CG266" i="5"/>
  <c r="DC924" i="5"/>
  <c r="BW924" i="5"/>
  <c r="BA301" i="5"/>
  <c r="CG301" i="5"/>
  <c r="DC496" i="5"/>
  <c r="BW496" i="5"/>
  <c r="CG316" i="5"/>
  <c r="BA316" i="5"/>
  <c r="BA426" i="5"/>
  <c r="CG426" i="5"/>
  <c r="BA545" i="5"/>
  <c r="CG545" i="5"/>
  <c r="CG311" i="5"/>
  <c r="BA311" i="5"/>
  <c r="CR433" i="5"/>
  <c r="BL433" i="5"/>
  <c r="BW348" i="5"/>
  <c r="DC348" i="5"/>
  <c r="BA564" i="5"/>
  <c r="CG564" i="5"/>
  <c r="CG924" i="5"/>
  <c r="BA924" i="5"/>
  <c r="BA629" i="5"/>
  <c r="CG629" i="5"/>
  <c r="BL706" i="5"/>
  <c r="CR706" i="5"/>
  <c r="BW390" i="5"/>
  <c r="DC390" i="5"/>
  <c r="CG195" i="5"/>
  <c r="BA195" i="5"/>
  <c r="BW818" i="5"/>
  <c r="DC818" i="5"/>
  <c r="BL64" i="5"/>
  <c r="CR64" i="5"/>
  <c r="CR421" i="5"/>
  <c r="BL421" i="5"/>
  <c r="DC843" i="5"/>
  <c r="BW843" i="5"/>
  <c r="BW404" i="5"/>
  <c r="DC404" i="5"/>
  <c r="CG211" i="5"/>
  <c r="BA211" i="5"/>
  <c r="CR91" i="5"/>
  <c r="BL91" i="5"/>
  <c r="CG454" i="5"/>
  <c r="BA454" i="5"/>
  <c r="DC240" i="5"/>
  <c r="BW240" i="5"/>
  <c r="BA277" i="5"/>
  <c r="CG277" i="5"/>
  <c r="DC1002" i="5"/>
  <c r="BW1002" i="5"/>
  <c r="BA694" i="5"/>
  <c r="CG694" i="5"/>
  <c r="BA833" i="5"/>
  <c r="CG833" i="5"/>
  <c r="CG1007" i="5"/>
  <c r="BA1007" i="5"/>
  <c r="CR760" i="5"/>
  <c r="BL760" i="5"/>
  <c r="BW368" i="5"/>
  <c r="DC368" i="5"/>
  <c r="DC583" i="5"/>
  <c r="BW583" i="5"/>
  <c r="BW332" i="5"/>
  <c r="DC332" i="5"/>
  <c r="DC668" i="5"/>
  <c r="BW668" i="5"/>
  <c r="DC786" i="5"/>
  <c r="BW786" i="5"/>
  <c r="CR423" i="5"/>
  <c r="BL423" i="5"/>
  <c r="BL879" i="5"/>
  <c r="CR879" i="5"/>
  <c r="BW160" i="5"/>
  <c r="DC160" i="5"/>
  <c r="BL647" i="5"/>
  <c r="CR647" i="5"/>
  <c r="BA69" i="5"/>
  <c r="CG69" i="5"/>
  <c r="BA237" i="5"/>
  <c r="CG237" i="5"/>
  <c r="CG489" i="5"/>
  <c r="BA489" i="5"/>
  <c r="BA208" i="5"/>
  <c r="CG208" i="5"/>
  <c r="CR740" i="5"/>
  <c r="BL740" i="5"/>
  <c r="CR321" i="5"/>
  <c r="BL321" i="5"/>
  <c r="BA960" i="5"/>
  <c r="CG960" i="5"/>
  <c r="BL503" i="5"/>
  <c r="CR503" i="5"/>
  <c r="CR344" i="5"/>
  <c r="BL344" i="5"/>
  <c r="BA800" i="5"/>
  <c r="CG800" i="5"/>
  <c r="BL281" i="5"/>
  <c r="CR281" i="5"/>
  <c r="BA805" i="5"/>
  <c r="CG805" i="5"/>
  <c r="CG70" i="5"/>
  <c r="BA70" i="5"/>
  <c r="BA855" i="5"/>
  <c r="CG855" i="5"/>
  <c r="DC558" i="5"/>
  <c r="BW558" i="5"/>
  <c r="BW150" i="5"/>
  <c r="DC150" i="5"/>
  <c r="BW708" i="5"/>
  <c r="DC708" i="5"/>
  <c r="DC995" i="5"/>
  <c r="BW995" i="5"/>
  <c r="BA740" i="5"/>
  <c r="CG740" i="5"/>
  <c r="DC531" i="5"/>
  <c r="BW531" i="5"/>
  <c r="BA527" i="5"/>
  <c r="CG527" i="5"/>
  <c r="BW116" i="5"/>
  <c r="DC116" i="5"/>
  <c r="BW134" i="5"/>
  <c r="DC134" i="5"/>
  <c r="CG203" i="5"/>
  <c r="BA203" i="5"/>
  <c r="BW398" i="5"/>
  <c r="DC398" i="5"/>
  <c r="BL119" i="5"/>
  <c r="CR119" i="5"/>
  <c r="CG659" i="5"/>
  <c r="BA659" i="5"/>
  <c r="BA505" i="5"/>
  <c r="CG505" i="5"/>
  <c r="DC642" i="5"/>
  <c r="BW642" i="5"/>
  <c r="BA795" i="5"/>
  <c r="CG795" i="5"/>
  <c r="DC351" i="5"/>
  <c r="BW351" i="5"/>
  <c r="BA958" i="5"/>
  <c r="CG958" i="5"/>
  <c r="BW837" i="5"/>
  <c r="DC837" i="5"/>
  <c r="BW435" i="5"/>
  <c r="DC435" i="5"/>
  <c r="BW408" i="5"/>
  <c r="DC408" i="5"/>
  <c r="BL762" i="5"/>
  <c r="CR762" i="5"/>
  <c r="BA851" i="5"/>
  <c r="CG851" i="5"/>
  <c r="BA495" i="5"/>
  <c r="CG495" i="5"/>
  <c r="BW146" i="5"/>
  <c r="DC146" i="5"/>
  <c r="BL899" i="5"/>
  <c r="CR899" i="5"/>
  <c r="BW247" i="5"/>
  <c r="DC247" i="5"/>
  <c r="BA32" i="5"/>
  <c r="CG32" i="5"/>
  <c r="BW718" i="5"/>
  <c r="DC718" i="5"/>
  <c r="BA708" i="5"/>
  <c r="CG708" i="5"/>
  <c r="CR336" i="5"/>
  <c r="BL336" i="5"/>
  <c r="BW621" i="5"/>
  <c r="DC621" i="5"/>
  <c r="BA29" i="5"/>
  <c r="CG29" i="5"/>
  <c r="CG201" i="5"/>
  <c r="BA201" i="5"/>
  <c r="CR757" i="5"/>
  <c r="BL757" i="5"/>
  <c r="BA209" i="5"/>
  <c r="CG209" i="5"/>
  <c r="BW880" i="5"/>
  <c r="DC880" i="5"/>
  <c r="BA248" i="5"/>
  <c r="CG248" i="5"/>
  <c r="BL322" i="5"/>
  <c r="CR322" i="5"/>
  <c r="BA946" i="5"/>
  <c r="CG946" i="5"/>
  <c r="DC666" i="5"/>
  <c r="BW666" i="5"/>
  <c r="BA26" i="5"/>
  <c r="CG26" i="5"/>
  <c r="BW321" i="5"/>
  <c r="DC321" i="5"/>
  <c r="DC296" i="5"/>
  <c r="BW296" i="5"/>
  <c r="BA23" i="5"/>
  <c r="CG23" i="5"/>
  <c r="BA661" i="5"/>
  <c r="CG661" i="5"/>
  <c r="BA709" i="5"/>
  <c r="CG709" i="5"/>
  <c r="BL31" i="5"/>
  <c r="CR31" i="5"/>
  <c r="BL489" i="5"/>
  <c r="CR489" i="5"/>
  <c r="BW267" i="5"/>
  <c r="DC267" i="5"/>
  <c r="DC444" i="5"/>
  <c r="BW444" i="5"/>
  <c r="DC95" i="5"/>
  <c r="BW95" i="5"/>
  <c r="BA550" i="5"/>
  <c r="CG550" i="5"/>
  <c r="BW170" i="5"/>
  <c r="DC170" i="5"/>
  <c r="BA346" i="5"/>
  <c r="CG346" i="5"/>
  <c r="CR300" i="5"/>
  <c r="BL300" i="5"/>
  <c r="DC780" i="5"/>
  <c r="BW780" i="5"/>
  <c r="BW743" i="5"/>
  <c r="DC743" i="5"/>
  <c r="BL545" i="5"/>
  <c r="CR545" i="5"/>
  <c r="BL485" i="5"/>
  <c r="CR485" i="5"/>
  <c r="BL180" i="5"/>
  <c r="CR180" i="5"/>
  <c r="CR751" i="5"/>
  <c r="BL751" i="5"/>
  <c r="CR900" i="5"/>
  <c r="BL900" i="5"/>
  <c r="CG24" i="5"/>
  <c r="BA24" i="5"/>
  <c r="BA241" i="5"/>
  <c r="CG241" i="5"/>
  <c r="BW863" i="5"/>
  <c r="DC863" i="5"/>
  <c r="BL62" i="5"/>
  <c r="CR62" i="5"/>
  <c r="BW800" i="5"/>
  <c r="DC800" i="5"/>
  <c r="DC82" i="5"/>
  <c r="BW82" i="5"/>
  <c r="BW400" i="5"/>
  <c r="DC400" i="5"/>
  <c r="BA354" i="5"/>
  <c r="CG354" i="5"/>
  <c r="BL490" i="5"/>
  <c r="CR490" i="5"/>
  <c r="BL46" i="5"/>
  <c r="CR46" i="5"/>
  <c r="BA236" i="5"/>
  <c r="CG236" i="5"/>
  <c r="DC246" i="5"/>
  <c r="BW246" i="5"/>
  <c r="BA59" i="5"/>
  <c r="CG59" i="5"/>
  <c r="BA463" i="5"/>
  <c r="CG463" i="5"/>
  <c r="DC638" i="5"/>
  <c r="BW638" i="5"/>
  <c r="CR259" i="5"/>
  <c r="BL259" i="5"/>
  <c r="BW438" i="5"/>
  <c r="DC438" i="5"/>
  <c r="BA555" i="5"/>
  <c r="CG555" i="5"/>
  <c r="BW848" i="5"/>
  <c r="DC848" i="5"/>
  <c r="BL77" i="5"/>
  <c r="CR77" i="5"/>
  <c r="BA509" i="5"/>
  <c r="CG509" i="5"/>
  <c r="BL241" i="5"/>
  <c r="CR241" i="5"/>
  <c r="CG188" i="5"/>
  <c r="BA188" i="5"/>
  <c r="BW741" i="5"/>
  <c r="DC741" i="5"/>
  <c r="BA40" i="5"/>
  <c r="CG40" i="5"/>
  <c r="DC657" i="5"/>
  <c r="BW657" i="5"/>
  <c r="CR595" i="5"/>
  <c r="BL595" i="5"/>
  <c r="DC554" i="5"/>
  <c r="BW554" i="5"/>
  <c r="BL513" i="5"/>
  <c r="CR513" i="5"/>
  <c r="BA247" i="5"/>
  <c r="CG247" i="5"/>
  <c r="CG110" i="5"/>
  <c r="BA110" i="5"/>
  <c r="CR414" i="5"/>
  <c r="BL414" i="5"/>
  <c r="CR467" i="5"/>
  <c r="BL467" i="5"/>
  <c r="CG872" i="5"/>
  <c r="BA872" i="5"/>
  <c r="BW372" i="5"/>
  <c r="DC372" i="5"/>
  <c r="DC111" i="5"/>
  <c r="BW111" i="5"/>
  <c r="BL720" i="5"/>
  <c r="CR720" i="5"/>
  <c r="CR291" i="5"/>
  <c r="BL291" i="5"/>
  <c r="BL964" i="5"/>
  <c r="CR964" i="5"/>
  <c r="BW932" i="5"/>
  <c r="DC932" i="5"/>
  <c r="BL546" i="5"/>
  <c r="CR546" i="5"/>
  <c r="CR86" i="5"/>
  <c r="BL86" i="5"/>
  <c r="BW151" i="5"/>
  <c r="DC151" i="5"/>
  <c r="DC717" i="5"/>
  <c r="BW717" i="5"/>
  <c r="BL121" i="5"/>
  <c r="CR121" i="5"/>
  <c r="CG770" i="5"/>
  <c r="BA770" i="5"/>
  <c r="BL958" i="5"/>
  <c r="CR958" i="5"/>
  <c r="DC663" i="5"/>
  <c r="BW663" i="5"/>
  <c r="DC751" i="5"/>
  <c r="BW751" i="5"/>
  <c r="CR642" i="5"/>
  <c r="BL642" i="5"/>
  <c r="BA365" i="5"/>
  <c r="CG365" i="5"/>
  <c r="BA464" i="5"/>
  <c r="CG464" i="5"/>
  <c r="BL208" i="5"/>
  <c r="CR208" i="5"/>
  <c r="CR297" i="5"/>
  <c r="BL297" i="5"/>
  <c r="CR132" i="5"/>
  <c r="BL132" i="5"/>
  <c r="BA656" i="5"/>
  <c r="CG656" i="5"/>
  <c r="DC391" i="5"/>
  <c r="BW391" i="5"/>
  <c r="BW46" i="5"/>
  <c r="DC46" i="5"/>
  <c r="CR604" i="5"/>
  <c r="BL604" i="5"/>
  <c r="CG119" i="5"/>
  <c r="BA119" i="5"/>
  <c r="DC482" i="5"/>
  <c r="BW482" i="5"/>
  <c r="BL555" i="5"/>
  <c r="CR555" i="5"/>
  <c r="BL974" i="5"/>
  <c r="CR974" i="5"/>
  <c r="BW452" i="5"/>
  <c r="DC452" i="5"/>
  <c r="CR828" i="5"/>
  <c r="BL828" i="5"/>
  <c r="BL761" i="5"/>
  <c r="CR761" i="5"/>
  <c r="CR648" i="5"/>
  <c r="BL648" i="5"/>
  <c r="CG898" i="5"/>
  <c r="BA898" i="5"/>
  <c r="BW280" i="5"/>
  <c r="DC280" i="5"/>
  <c r="BL85" i="5"/>
  <c r="CR85" i="5"/>
  <c r="DC528" i="5"/>
  <c r="BW528" i="5"/>
  <c r="BL457" i="5"/>
  <c r="CR457" i="5"/>
  <c r="DC709" i="5"/>
  <c r="BW709" i="5"/>
  <c r="BW311" i="5"/>
  <c r="DC311" i="5"/>
  <c r="BL660" i="5"/>
  <c r="CR660" i="5"/>
  <c r="BA285" i="5"/>
  <c r="CG285" i="5"/>
  <c r="CR305" i="5"/>
  <c r="BL305" i="5"/>
  <c r="CR318" i="5"/>
  <c r="BL318" i="5"/>
  <c r="CR612" i="5"/>
  <c r="BL612" i="5"/>
  <c r="BL716" i="5"/>
  <c r="CR716" i="5"/>
  <c r="BL340" i="5"/>
  <c r="CR340" i="5"/>
  <c r="CG52" i="5"/>
  <c r="BA52" i="5"/>
  <c r="BW684" i="5"/>
  <c r="DC684" i="5"/>
  <c r="DC822" i="5"/>
  <c r="BW822" i="5"/>
  <c r="BA279" i="5"/>
  <c r="CG279" i="5"/>
  <c r="BL754" i="5"/>
  <c r="CR754" i="5"/>
  <c r="BW606" i="5"/>
  <c r="DC606" i="5"/>
  <c r="DC985" i="5"/>
  <c r="BW985" i="5"/>
  <c r="BW648" i="5"/>
  <c r="DC648" i="5"/>
  <c r="CG15" i="5"/>
  <c r="BA15" i="5"/>
  <c r="BL95" i="5"/>
  <c r="CR95" i="5"/>
  <c r="BL957" i="5"/>
  <c r="CR957" i="5"/>
  <c r="BL531" i="5"/>
  <c r="CR531" i="5"/>
  <c r="CG175" i="5"/>
  <c r="BA175" i="5"/>
  <c r="CR458" i="5"/>
  <c r="BL458" i="5"/>
  <c r="CG645" i="5"/>
  <c r="BA645" i="5"/>
  <c r="CG271" i="5"/>
  <c r="BA271" i="5"/>
  <c r="CG421" i="5"/>
  <c r="BA421" i="5"/>
  <c r="DC503" i="5"/>
  <c r="BW503" i="5"/>
  <c r="CG172" i="5"/>
  <c r="BA172" i="5"/>
  <c r="CR463" i="5"/>
  <c r="BL463" i="5"/>
  <c r="CR909" i="5"/>
  <c r="BL909" i="5"/>
  <c r="BW22" i="5"/>
  <c r="DC22" i="5"/>
  <c r="BL48" i="5"/>
  <c r="CR48" i="5"/>
  <c r="CR854" i="5"/>
  <c r="BL854" i="5"/>
  <c r="CG199" i="5"/>
  <c r="BA199" i="5"/>
  <c r="BL114" i="5"/>
  <c r="CR114" i="5"/>
  <c r="CR309" i="5"/>
  <c r="BL309" i="5"/>
  <c r="BA356" i="5"/>
  <c r="CG356" i="5"/>
  <c r="CG485" i="5"/>
  <c r="BA485" i="5"/>
  <c r="CR106" i="5"/>
  <c r="BL106" i="5"/>
  <c r="BA67" i="5"/>
  <c r="CG67" i="5"/>
  <c r="CR279" i="5"/>
  <c r="BL279" i="5"/>
  <c r="BW858" i="5"/>
  <c r="DC858" i="5"/>
  <c r="CR668" i="5"/>
  <c r="BL668" i="5"/>
  <c r="CG177" i="5"/>
  <c r="BA177" i="5"/>
  <c r="BW893" i="5"/>
  <c r="DC893" i="5"/>
  <c r="CG669" i="5"/>
  <c r="BA669" i="5"/>
  <c r="DC671" i="5"/>
  <c r="BW671" i="5"/>
  <c r="CR394" i="5"/>
  <c r="BL394" i="5"/>
  <c r="CG980" i="5"/>
  <c r="BA980" i="5"/>
  <c r="CR150" i="5"/>
  <c r="BL150" i="5"/>
  <c r="BL611" i="5"/>
  <c r="CR611" i="5"/>
  <c r="BA616" i="5"/>
  <c r="CG616" i="5"/>
  <c r="BA458" i="5"/>
  <c r="CG458" i="5"/>
  <c r="CG143" i="5"/>
  <c r="BA143" i="5"/>
  <c r="BL887" i="5"/>
  <c r="CR887" i="5"/>
  <c r="BL977" i="5"/>
  <c r="CR977" i="5"/>
  <c r="BW168" i="5"/>
  <c r="DC168" i="5"/>
  <c r="BW850" i="5"/>
  <c r="DC850" i="5"/>
  <c r="CG819" i="5"/>
  <c r="BA819" i="5"/>
  <c r="BW21" i="5"/>
  <c r="DC21" i="5"/>
  <c r="CG117" i="5"/>
  <c r="BA117" i="5"/>
  <c r="CR455" i="5"/>
  <c r="BL455" i="5"/>
  <c r="CG413" i="5"/>
  <c r="BA413" i="5"/>
  <c r="DC197" i="5"/>
  <c r="BW197" i="5"/>
  <c r="CR203" i="5"/>
  <c r="BL203" i="5"/>
  <c r="CG196" i="5"/>
  <c r="BA196" i="5"/>
  <c r="CR335" i="5"/>
  <c r="BL335" i="5"/>
  <c r="CG374" i="5"/>
  <c r="BA374" i="5"/>
  <c r="CR139" i="5"/>
  <c r="BL139" i="5"/>
  <c r="DC185" i="5"/>
  <c r="BW185" i="5"/>
  <c r="CR599" i="5"/>
  <c r="BL599" i="5"/>
  <c r="CR161" i="5"/>
  <c r="BL161" i="5"/>
  <c r="BA573" i="5"/>
  <c r="CG573" i="5"/>
  <c r="CR353" i="5"/>
  <c r="BL353" i="5"/>
  <c r="BL969" i="5"/>
  <c r="CR969" i="5"/>
  <c r="BA861" i="5"/>
  <c r="CG861" i="5"/>
  <c r="CG370" i="5"/>
  <c r="BA370" i="5"/>
  <c r="BL811" i="5"/>
  <c r="CR811" i="5"/>
  <c r="J29" i="3"/>
  <c r="J31" i="3"/>
  <c r="K27" i="3"/>
  <c r="BA952" i="5"/>
  <c r="CG952" i="5"/>
  <c r="BA838" i="5"/>
  <c r="CG838" i="5"/>
  <c r="DC207" i="5"/>
  <c r="BW207" i="5"/>
  <c r="CG137" i="5"/>
  <c r="BA137" i="5"/>
  <c r="BA217" i="5"/>
  <c r="CG217" i="5"/>
  <c r="BA893" i="5"/>
  <c r="CG893" i="5"/>
  <c r="BW130" i="5"/>
  <c r="DC130" i="5"/>
  <c r="BW608" i="5"/>
  <c r="DC608" i="5"/>
  <c r="BW987" i="5"/>
  <c r="DC987" i="5"/>
  <c r="DC502" i="5"/>
  <c r="BW502" i="5"/>
  <c r="DC661" i="5"/>
  <c r="BW661" i="5"/>
  <c r="BL113" i="5"/>
  <c r="CR113" i="5"/>
  <c r="CG966" i="5"/>
  <c r="BA966" i="5"/>
  <c r="DC345" i="5"/>
  <c r="BW345" i="5"/>
  <c r="CG165" i="5"/>
  <c r="BA165" i="5"/>
  <c r="BW316" i="5"/>
  <c r="DC316" i="5"/>
  <c r="BA609" i="5"/>
  <c r="CG609" i="5"/>
  <c r="BA64" i="5"/>
  <c r="CG64" i="5"/>
  <c r="DC571" i="5"/>
  <c r="BW571" i="5"/>
  <c r="DC549" i="5"/>
  <c r="BW549" i="5"/>
  <c r="BW761" i="5"/>
  <c r="DC761" i="5"/>
  <c r="CR729" i="5"/>
  <c r="BL729" i="5"/>
  <c r="BW742" i="5"/>
  <c r="DC742" i="5"/>
  <c r="BA607" i="5"/>
  <c r="CG607" i="5"/>
  <c r="CG146" i="5"/>
  <c r="BA146" i="5"/>
  <c r="BL25" i="5"/>
  <c r="CR25" i="5"/>
  <c r="BA294" i="5"/>
  <c r="CG294" i="5"/>
  <c r="CG475" i="5"/>
  <c r="BA475" i="5"/>
  <c r="BA361" i="5"/>
  <c r="CG361" i="5"/>
  <c r="BA54" i="5"/>
  <c r="CG54" i="5"/>
  <c r="BL450" i="5"/>
  <c r="CR450" i="5"/>
  <c r="BW437" i="5"/>
  <c r="DC437" i="5"/>
  <c r="BW427" i="5"/>
  <c r="DC427" i="5"/>
  <c r="BW765" i="5"/>
  <c r="DC765" i="5"/>
  <c r="BW429" i="5"/>
  <c r="DC429" i="5"/>
  <c r="CR178" i="5"/>
  <c r="BL178" i="5"/>
  <c r="BA738" i="5"/>
  <c r="CG738" i="5"/>
  <c r="BL122" i="5"/>
  <c r="CR122" i="5"/>
  <c r="BW198" i="5"/>
  <c r="DC198" i="5"/>
  <c r="BW692" i="5"/>
  <c r="DC692" i="5"/>
  <c r="DC792" i="5"/>
  <c r="BW792" i="5"/>
  <c r="BL941" i="5"/>
  <c r="CR941" i="5"/>
  <c r="CR598" i="5"/>
  <c r="BL598" i="5"/>
  <c r="DC594" i="5"/>
  <c r="BW594" i="5"/>
  <c r="CR1003" i="5"/>
  <c r="BL1003" i="5"/>
  <c r="BL950" i="5"/>
  <c r="CR950" i="5"/>
  <c r="BA268" i="5"/>
  <c r="CG268" i="5"/>
  <c r="CG742" i="5"/>
  <c r="BA742" i="5"/>
  <c r="CG880" i="5"/>
  <c r="BA880" i="5"/>
  <c r="BW70" i="5"/>
  <c r="DC70" i="5"/>
  <c r="CR409" i="5"/>
  <c r="BL409" i="5"/>
  <c r="BL33" i="5"/>
  <c r="CR33" i="5"/>
  <c r="DC641" i="5"/>
  <c r="BW641" i="5"/>
  <c r="BW310" i="5"/>
  <c r="DC310" i="5"/>
  <c r="CR98" i="5"/>
  <c r="BL98" i="5"/>
  <c r="BA575" i="5"/>
  <c r="CG575" i="5"/>
  <c r="BA343" i="5"/>
  <c r="CG343" i="5"/>
  <c r="DC628" i="5"/>
  <c r="BW628" i="5"/>
  <c r="BA434" i="5"/>
  <c r="CG434" i="5"/>
  <c r="BW84" i="5"/>
  <c r="DC84" i="5"/>
  <c r="CR928" i="5"/>
  <c r="BL928" i="5"/>
  <c r="CG969" i="5"/>
  <c r="BA969" i="5"/>
  <c r="BA889" i="5"/>
  <c r="CG889" i="5"/>
  <c r="BA465" i="5"/>
  <c r="CG465" i="5"/>
  <c r="BA679" i="5"/>
  <c r="CG679" i="5"/>
  <c r="CR933" i="5"/>
  <c r="BL933" i="5"/>
  <c r="CG534" i="5"/>
  <c r="BA534" i="5"/>
  <c r="DC407" i="5"/>
  <c r="BW407" i="5"/>
  <c r="BA392" i="5"/>
  <c r="CG392" i="5"/>
  <c r="CG852" i="5"/>
  <c r="BA852" i="5"/>
  <c r="BW18" i="5"/>
  <c r="DC18" i="5"/>
  <c r="BL830" i="5"/>
  <c r="CR830" i="5"/>
  <c r="BA249" i="5"/>
  <c r="CG249" i="5"/>
  <c r="DC799" i="5"/>
  <c r="BW799" i="5"/>
  <c r="BA351" i="5"/>
  <c r="CG351" i="5"/>
  <c r="CG580" i="5"/>
  <c r="BA580" i="5"/>
  <c r="CR843" i="5"/>
  <c r="BL843" i="5"/>
  <c r="BL244" i="5"/>
  <c r="CR244" i="5"/>
  <c r="BW60" i="5"/>
  <c r="DC60" i="5"/>
  <c r="DC624" i="5"/>
  <c r="BW624" i="5"/>
  <c r="BW249" i="5"/>
  <c r="DC249" i="5"/>
  <c r="DC963" i="5"/>
  <c r="BW963" i="5"/>
  <c r="BL363" i="5"/>
  <c r="CR363" i="5"/>
  <c r="CR256" i="5"/>
  <c r="BL256" i="5"/>
  <c r="DC89" i="5"/>
  <c r="BW89" i="5"/>
  <c r="CG439" i="5"/>
  <c r="BA439" i="5"/>
  <c r="BA286" i="5"/>
  <c r="CG286" i="5"/>
  <c r="BL922" i="5"/>
  <c r="CR922" i="5"/>
  <c r="CG870" i="5"/>
  <c r="BA870" i="5"/>
  <c r="BL375" i="5"/>
  <c r="CR375" i="5"/>
  <c r="CR491" i="5"/>
  <c r="BL491" i="5"/>
  <c r="CG639" i="5"/>
  <c r="BA639" i="5"/>
  <c r="CG353" i="5"/>
  <c r="BA353" i="5"/>
  <c r="BL504" i="5"/>
  <c r="CR504" i="5"/>
  <c r="CG784" i="5"/>
  <c r="BA784" i="5"/>
  <c r="DC653" i="5"/>
  <c r="BW653" i="5"/>
  <c r="BL930" i="5"/>
  <c r="CR930" i="5"/>
  <c r="DC961" i="5"/>
  <c r="BW961" i="5"/>
  <c r="BA601" i="5"/>
  <c r="CG601" i="5"/>
  <c r="BW419" i="5"/>
  <c r="DC419" i="5"/>
  <c r="BW450" i="5"/>
  <c r="DC450" i="5"/>
  <c r="CG359" i="5"/>
  <c r="BA359" i="5"/>
  <c r="CG677" i="5"/>
  <c r="BA677" i="5"/>
  <c r="CG153" i="5"/>
  <c r="BA153" i="5"/>
  <c r="DC205" i="5"/>
  <c r="BW205" i="5"/>
  <c r="BL777" i="5"/>
  <c r="CR777" i="5"/>
  <c r="DC387" i="5"/>
  <c r="BW387" i="5"/>
  <c r="CG772" i="5"/>
  <c r="BA772" i="5"/>
  <c r="BA789" i="5"/>
  <c r="CG789" i="5"/>
  <c r="DC916" i="5"/>
  <c r="BW916" i="5"/>
  <c r="CR787" i="5"/>
  <c r="BL787" i="5"/>
  <c r="BA783" i="5"/>
  <c r="CG783" i="5"/>
  <c r="CG778" i="5"/>
  <c r="BA778" i="5"/>
  <c r="CR273" i="5"/>
  <c r="BL273" i="5"/>
  <c r="CR430" i="5"/>
  <c r="BL430" i="5"/>
  <c r="CG757" i="5"/>
  <c r="BA757" i="5"/>
  <c r="CR181" i="5"/>
  <c r="BL181" i="5"/>
  <c r="CG381" i="5"/>
  <c r="BA381" i="5"/>
  <c r="BL632" i="5"/>
  <c r="CR632" i="5"/>
  <c r="CG755" i="5"/>
  <c r="BA755" i="5"/>
  <c r="CG387" i="5"/>
  <c r="BA387" i="5"/>
  <c r="BA853" i="5"/>
  <c r="CG853" i="5"/>
  <c r="CR442" i="5"/>
  <c r="BL442" i="5"/>
  <c r="DC167" i="5"/>
  <c r="BW167" i="5"/>
  <c r="CR214" i="5"/>
  <c r="BL214" i="5"/>
  <c r="CG364" i="5"/>
  <c r="BA364" i="5"/>
  <c r="BA239" i="5"/>
  <c r="CG239" i="5"/>
  <c r="CG908" i="5"/>
  <c r="BA908" i="5"/>
  <c r="DC508" i="5"/>
  <c r="BW508" i="5"/>
  <c r="BL665" i="5"/>
  <c r="CR665" i="5"/>
  <c r="CG531" i="5"/>
  <c r="BA531" i="5"/>
  <c r="CR802" i="5"/>
  <c r="BL802" i="5"/>
  <c r="BL240" i="5"/>
  <c r="CR240" i="5"/>
  <c r="BL155" i="5"/>
  <c r="CR155" i="5"/>
  <c r="DC750" i="5"/>
  <c r="BW750" i="5"/>
  <c r="BL967" i="5"/>
  <c r="CR967" i="5"/>
  <c r="BA337" i="5"/>
  <c r="CG337" i="5"/>
  <c r="CG1002" i="5"/>
  <c r="BA1002" i="5"/>
  <c r="CR89" i="5"/>
  <c r="BL89" i="5"/>
  <c r="DC466" i="5"/>
  <c r="BW466" i="5"/>
  <c r="DC556" i="5"/>
  <c r="BW556" i="5"/>
  <c r="CR117" i="5"/>
  <c r="BL117" i="5"/>
  <c r="DC703" i="5"/>
  <c r="BW703" i="5"/>
  <c r="CG745" i="5"/>
  <c r="BA745" i="5"/>
  <c r="BW80" i="5"/>
  <c r="DC80" i="5"/>
  <c r="BL701" i="5"/>
  <c r="CR701" i="5"/>
  <c r="CG921" i="5"/>
  <c r="BA921" i="5"/>
  <c r="CR395" i="5"/>
  <c r="BL395" i="5"/>
  <c r="CR123" i="5"/>
  <c r="BL123" i="5"/>
  <c r="BW363" i="5"/>
  <c r="DC363" i="5"/>
  <c r="BA603" i="5"/>
  <c r="CG603" i="5"/>
  <c r="BA462" i="5"/>
  <c r="CG462" i="5"/>
  <c r="DC685" i="5"/>
  <c r="BW685" i="5"/>
  <c r="CG115" i="5"/>
  <c r="BA115" i="5"/>
  <c r="BW41" i="5"/>
  <c r="DC41" i="5"/>
  <c r="CR477" i="5"/>
  <c r="BL477" i="5"/>
  <c r="BA664" i="5"/>
  <c r="CG664" i="5"/>
  <c r="BW979" i="5"/>
  <c r="DC979" i="5"/>
  <c r="CR717" i="5"/>
  <c r="BL717" i="5"/>
  <c r="BA319" i="5"/>
  <c r="CG319" i="5"/>
  <c r="BL570" i="5"/>
  <c r="CR570" i="5"/>
  <c r="BA881" i="5"/>
  <c r="CG881" i="5"/>
  <c r="DC983" i="5"/>
  <c r="BW983" i="5"/>
  <c r="DC577" i="5"/>
  <c r="BW577" i="5"/>
  <c r="CG380" i="5"/>
  <c r="BA380" i="5"/>
  <c r="BA378" i="5"/>
  <c r="CG378" i="5"/>
  <c r="DC520" i="5"/>
  <c r="BW520" i="5"/>
  <c r="CG981" i="5"/>
  <c r="BA981" i="5"/>
  <c r="BL919" i="5"/>
  <c r="CR919" i="5"/>
  <c r="CR536" i="5"/>
  <c r="BL536" i="5"/>
  <c r="DC102" i="5"/>
  <c r="BW102" i="5"/>
  <c r="DC711" i="5"/>
  <c r="BW711" i="5"/>
  <c r="CR961" i="5"/>
  <c r="BL961" i="5"/>
  <c r="DC59" i="5"/>
  <c r="BW59" i="5"/>
  <c r="CR586" i="5"/>
  <c r="BL586" i="5"/>
  <c r="CG780" i="5"/>
  <c r="BA780" i="5"/>
  <c r="CG590" i="5"/>
  <c r="BA590" i="5"/>
  <c r="DC529" i="5"/>
  <c r="BW529" i="5"/>
  <c r="DC590" i="5"/>
  <c r="BW590" i="5"/>
  <c r="CG528" i="5"/>
  <c r="BA528" i="5"/>
  <c r="BL107" i="5"/>
  <c r="CR107" i="5"/>
  <c r="CR736" i="5"/>
  <c r="BL736" i="5"/>
  <c r="CG96" i="5"/>
  <c r="BA96" i="5"/>
  <c r="BA859" i="5"/>
  <c r="CG859" i="5"/>
  <c r="BA822" i="5"/>
  <c r="CG822" i="5"/>
  <c r="DC801" i="5"/>
  <c r="BW801" i="5"/>
  <c r="BA372" i="5"/>
  <c r="CG372" i="5"/>
  <c r="DC191" i="5"/>
  <c r="BW191" i="5"/>
  <c r="CR271" i="5"/>
  <c r="BL271" i="5"/>
  <c r="CG41" i="5"/>
  <c r="BA41" i="5"/>
  <c r="CG207" i="5"/>
  <c r="BA207" i="5"/>
  <c r="CR272" i="5"/>
  <c r="BL272" i="5"/>
  <c r="CG968" i="5"/>
  <c r="BA968" i="5"/>
  <c r="BW447" i="5"/>
  <c r="DC447" i="5"/>
  <c r="BW755" i="5"/>
  <c r="DC755" i="5"/>
  <c r="CR264" i="5"/>
  <c r="BL264" i="5"/>
  <c r="BW120" i="5"/>
  <c r="DC120" i="5"/>
  <c r="BW828" i="5"/>
  <c r="DC828" i="5"/>
  <c r="CG164" i="5"/>
  <c r="BA164" i="5"/>
  <c r="BA567" i="5"/>
  <c r="CG567" i="5"/>
  <c r="BW859" i="5"/>
  <c r="DC859" i="5"/>
  <c r="DC842" i="5"/>
  <c r="BW842" i="5"/>
  <c r="BW816" i="5"/>
  <c r="DC816" i="5"/>
  <c r="DC670" i="5"/>
  <c r="BW670" i="5"/>
  <c r="BA807" i="5"/>
  <c r="CG807" i="5"/>
  <c r="BW374" i="5"/>
  <c r="DC374" i="5"/>
  <c r="BL216" i="5"/>
  <c r="CR216" i="5"/>
  <c r="CG197" i="5"/>
  <c r="BA197" i="5"/>
  <c r="CR940" i="5"/>
  <c r="BL940" i="5"/>
  <c r="BW746" i="5"/>
  <c r="DC746" i="5"/>
  <c r="DC161" i="5"/>
  <c r="BW161" i="5"/>
  <c r="BL443" i="5"/>
  <c r="CR443" i="5"/>
  <c r="BA234" i="5"/>
  <c r="CG234" i="5"/>
  <c r="DC530" i="5"/>
  <c r="BW530" i="5"/>
  <c r="CG57" i="5"/>
  <c r="BA57" i="5"/>
  <c r="BL332" i="5"/>
  <c r="CR332" i="5"/>
  <c r="BL708" i="5"/>
  <c r="CR708" i="5"/>
  <c r="BA517" i="5"/>
  <c r="CG517" i="5"/>
  <c r="BL954" i="5"/>
  <c r="CR954" i="5"/>
  <c r="CR376" i="5"/>
  <c r="BL376" i="5"/>
  <c r="CR880" i="5"/>
  <c r="BL880" i="5"/>
  <c r="BW132" i="5"/>
  <c r="DC132" i="5"/>
  <c r="BW706" i="5"/>
  <c r="DC706" i="5"/>
  <c r="DC333" i="5"/>
  <c r="BW333" i="5"/>
  <c r="BW886" i="5"/>
  <c r="DC886" i="5"/>
  <c r="BW722" i="5"/>
  <c r="DC722" i="5"/>
  <c r="BW712" i="5"/>
  <c r="DC712" i="5"/>
  <c r="BL690" i="5"/>
  <c r="CR690" i="5"/>
  <c r="CG955" i="5"/>
  <c r="BA955" i="5"/>
  <c r="BA100" i="5"/>
  <c r="CG100" i="5"/>
  <c r="CR378" i="5"/>
  <c r="BL378" i="5"/>
  <c r="CR563" i="5"/>
  <c r="BL563" i="5"/>
  <c r="BL93" i="5"/>
  <c r="CR93" i="5"/>
  <c r="BA846" i="5"/>
  <c r="CG846" i="5"/>
  <c r="BL365" i="5"/>
  <c r="CR365" i="5"/>
  <c r="CG17" i="5"/>
  <c r="BA17" i="5"/>
  <c r="BL221" i="5"/>
  <c r="CR221" i="5"/>
  <c r="CR753" i="5"/>
  <c r="BL753" i="5"/>
  <c r="BA61" i="5"/>
  <c r="CG61" i="5"/>
  <c r="CG961" i="5"/>
  <c r="BA961" i="5"/>
  <c r="DC580" i="5"/>
  <c r="BW580" i="5"/>
  <c r="BW266" i="5"/>
  <c r="DC266" i="5"/>
  <c r="CR263" i="5"/>
  <c r="BL263" i="5"/>
  <c r="BL52" i="5"/>
  <c r="CR52" i="5"/>
  <c r="BL26" i="5"/>
  <c r="CR26" i="5"/>
  <c r="BL521" i="5"/>
  <c r="CR521" i="5"/>
  <c r="CG506" i="5"/>
  <c r="BA506" i="5"/>
  <c r="BL971" i="5"/>
  <c r="CR971" i="5"/>
  <c r="CR246" i="5"/>
  <c r="BL246" i="5"/>
  <c r="BA598" i="5"/>
  <c r="CG598" i="5"/>
  <c r="BL447" i="5"/>
  <c r="CR447" i="5"/>
  <c r="BW114" i="5"/>
  <c r="DC114" i="5"/>
  <c r="BW330" i="5"/>
  <c r="DC330" i="5"/>
  <c r="CG963" i="5"/>
  <c r="BA963" i="5"/>
  <c r="CR864" i="5"/>
  <c r="BL864" i="5"/>
  <c r="CR755" i="5"/>
  <c r="BL755" i="5"/>
  <c r="DC639" i="5"/>
  <c r="BW639" i="5"/>
  <c r="BA718" i="5"/>
  <c r="CG718" i="5"/>
  <c r="DC238" i="5"/>
  <c r="BW238" i="5"/>
  <c r="DC224" i="5"/>
  <c r="BW224" i="5"/>
  <c r="DC91" i="5"/>
  <c r="BW91" i="5"/>
  <c r="DC602" i="5"/>
  <c r="BW602" i="5"/>
  <c r="DC798" i="5"/>
  <c r="BW798" i="5"/>
  <c r="BA46" i="5"/>
  <c r="CG46" i="5"/>
  <c r="BL287" i="5"/>
  <c r="CR287" i="5"/>
  <c r="BA834" i="5"/>
  <c r="CG834" i="5"/>
  <c r="DC919" i="5"/>
  <c r="BW919" i="5"/>
  <c r="BL285" i="5"/>
  <c r="CR285" i="5"/>
  <c r="BA65" i="5"/>
  <c r="CG65" i="5"/>
  <c r="DC605" i="5"/>
  <c r="BW605" i="5"/>
  <c r="BW824" i="5"/>
  <c r="DC824" i="5"/>
  <c r="CG667" i="5"/>
  <c r="BA667" i="5"/>
  <c r="BL936" i="5"/>
  <c r="CR936" i="5"/>
  <c r="CG1010" i="5"/>
  <c r="BA1010" i="5"/>
  <c r="BA34" i="5"/>
  <c r="CG34" i="5"/>
  <c r="CG502" i="5"/>
  <c r="BA502" i="5"/>
  <c r="BL274" i="5"/>
  <c r="CR274" i="5"/>
  <c r="BL992" i="5"/>
  <c r="CR992" i="5"/>
  <c r="BA973" i="5"/>
  <c r="CG973" i="5"/>
  <c r="BA954" i="5"/>
  <c r="CG954" i="5"/>
  <c r="BA471" i="5"/>
  <c r="CG471" i="5"/>
  <c r="BL69" i="5"/>
  <c r="CR69" i="5"/>
  <c r="BL517" i="5"/>
  <c r="CR517" i="5"/>
  <c r="CG1004" i="5"/>
  <c r="BA1004" i="5"/>
  <c r="BL549" i="5"/>
  <c r="CR549" i="5"/>
  <c r="BW908" i="5"/>
  <c r="DC908" i="5"/>
  <c r="BW268" i="5"/>
  <c r="DC268" i="5"/>
  <c r="BA238" i="5"/>
  <c r="CG238" i="5"/>
  <c r="BW354" i="5"/>
  <c r="DC354" i="5"/>
  <c r="CG907" i="5"/>
  <c r="BA907" i="5"/>
  <c r="BA519" i="5"/>
  <c r="CG519" i="5"/>
  <c r="CR352" i="5"/>
  <c r="BL352" i="5"/>
  <c r="BW901" i="5"/>
  <c r="DC901" i="5"/>
  <c r="BA690" i="5"/>
  <c r="CG690" i="5"/>
  <c r="BL718" i="5"/>
  <c r="CR718" i="5"/>
  <c r="BL523" i="5"/>
  <c r="CR523" i="5"/>
  <c r="BW184" i="5"/>
  <c r="DC184" i="5"/>
  <c r="BW702" i="5"/>
  <c r="DC702" i="5"/>
  <c r="BL814" i="5"/>
  <c r="CR814" i="5"/>
  <c r="BL358" i="5"/>
  <c r="CR358" i="5"/>
  <c r="BW938" i="5"/>
  <c r="DC938" i="5"/>
  <c r="CR882" i="5"/>
  <c r="BL882" i="5"/>
  <c r="CG28" i="5"/>
  <c r="BA28" i="5"/>
  <c r="BA223" i="5"/>
  <c r="CG223" i="5"/>
  <c r="BA848" i="5"/>
  <c r="CG848" i="5"/>
  <c r="BL70" i="5"/>
  <c r="CR70" i="5"/>
  <c r="BW896" i="5"/>
  <c r="DC896" i="5"/>
  <c r="BL877" i="5"/>
  <c r="CR877" i="5"/>
  <c r="CG614" i="5"/>
  <c r="BA614" i="5"/>
  <c r="BW664" i="5"/>
  <c r="DC664" i="5"/>
  <c r="CR87" i="5"/>
  <c r="BL87" i="5"/>
  <c r="CR418" i="5"/>
  <c r="BL418" i="5"/>
  <c r="DC125" i="5"/>
  <c r="BW125" i="5"/>
  <c r="BL27" i="5"/>
  <c r="CR27" i="5"/>
  <c r="CR276" i="5"/>
  <c r="BL276" i="5"/>
  <c r="DC113" i="5"/>
  <c r="BW113" i="5"/>
  <c r="BW303" i="5"/>
  <c r="DC303" i="5"/>
  <c r="DC544" i="5"/>
  <c r="BW544" i="5"/>
  <c r="BW394" i="5"/>
  <c r="DC394" i="5"/>
  <c r="DC210" i="5"/>
  <c r="BW210" i="5"/>
  <c r="BW777" i="5"/>
  <c r="DC777" i="5"/>
  <c r="BA552" i="5"/>
  <c r="CG552" i="5"/>
  <c r="BL249" i="5"/>
  <c r="CR249" i="5"/>
  <c r="BL18" i="5"/>
  <c r="CR18" i="5"/>
  <c r="DC616" i="5"/>
  <c r="BW616" i="5"/>
  <c r="BA25" i="5"/>
  <c r="CG25" i="5"/>
  <c r="BA845" i="5"/>
  <c r="CG845" i="5"/>
  <c r="CG142" i="5"/>
  <c r="BA142" i="5"/>
  <c r="BA925" i="5"/>
  <c r="CG925" i="5"/>
  <c r="BW129" i="5"/>
  <c r="DC129" i="5"/>
  <c r="BA722" i="5"/>
  <c r="CG722" i="5"/>
  <c r="BW996" i="5"/>
  <c r="DC996" i="5"/>
  <c r="BW178" i="5"/>
  <c r="DC178" i="5"/>
  <c r="J47" i="3" l="1"/>
  <c r="J48" i="3" s="1"/>
  <c r="J50" i="3" s="1"/>
  <c r="J52" i="3" s="1"/>
  <c r="J49" i="3"/>
  <c r="K45" i="3"/>
  <c r="I48" i="3"/>
  <c r="I50" i="3" s="1"/>
  <c r="I52" i="3" s="1"/>
  <c r="G16" i="3"/>
  <c r="BB861" i="5"/>
  <c r="CH861" i="5"/>
  <c r="DD850" i="5"/>
  <c r="BX850" i="5"/>
  <c r="BB616" i="5"/>
  <c r="CH616" i="5"/>
  <c r="CH67" i="5"/>
  <c r="BB67" i="5"/>
  <c r="CH285" i="5"/>
  <c r="BB285" i="5"/>
  <c r="CS85" i="5"/>
  <c r="BM85" i="5"/>
  <c r="BX452" i="5"/>
  <c r="DD452" i="5"/>
  <c r="BX46" i="5"/>
  <c r="DD46" i="5"/>
  <c r="BB464" i="5"/>
  <c r="CH464" i="5"/>
  <c r="BX932" i="5"/>
  <c r="DD932" i="5"/>
  <c r="BM241" i="5"/>
  <c r="CS241" i="5"/>
  <c r="CS46" i="5"/>
  <c r="BM46" i="5"/>
  <c r="BM62" i="5"/>
  <c r="CS62" i="5"/>
  <c r="BM180" i="5"/>
  <c r="CS180" i="5"/>
  <c r="BB346" i="5"/>
  <c r="CH346" i="5"/>
  <c r="CS489" i="5"/>
  <c r="BM489" i="5"/>
  <c r="DD321" i="5"/>
  <c r="BX321" i="5"/>
  <c r="DD880" i="5"/>
  <c r="BX880" i="5"/>
  <c r="BX146" i="5"/>
  <c r="DD146" i="5"/>
  <c r="BX837" i="5"/>
  <c r="DD837" i="5"/>
  <c r="CH527" i="5"/>
  <c r="BB527" i="5"/>
  <c r="CH629" i="5"/>
  <c r="BB629" i="5"/>
  <c r="BB243" i="5"/>
  <c r="CH243" i="5"/>
  <c r="DD829" i="5"/>
  <c r="BX829" i="5"/>
  <c r="BX288" i="5"/>
  <c r="DD288" i="5"/>
  <c r="BM988" i="5"/>
  <c r="CS988" i="5"/>
  <c r="CH692" i="5"/>
  <c r="BB692" i="5"/>
  <c r="DD118" i="5"/>
  <c r="BX118" i="5"/>
  <c r="BM350" i="5"/>
  <c r="CS350" i="5"/>
  <c r="BB344" i="5"/>
  <c r="CH344" i="5"/>
  <c r="BX53" i="5"/>
  <c r="DD53" i="5"/>
  <c r="CS135" i="5"/>
  <c r="BM135" i="5"/>
  <c r="BM715" i="5"/>
  <c r="CS715" i="5"/>
  <c r="CS558" i="5"/>
  <c r="BM558" i="5"/>
  <c r="DD131" i="5"/>
  <c r="BX131" i="5"/>
  <c r="CH126" i="5"/>
  <c r="BB126" i="5"/>
  <c r="BB452" i="5"/>
  <c r="CH452" i="5"/>
  <c r="DD812" i="5"/>
  <c r="BX812" i="5"/>
  <c r="BM57" i="5"/>
  <c r="CS57" i="5"/>
  <c r="BX726" i="5"/>
  <c r="DD726" i="5"/>
  <c r="BM895" i="5"/>
  <c r="CS895" i="5"/>
  <c r="CH118" i="5"/>
  <c r="BB118" i="5"/>
  <c r="BX925" i="5"/>
  <c r="DD925" i="5"/>
  <c r="CH626" i="5"/>
  <c r="BB626" i="5"/>
  <c r="CS657" i="5"/>
  <c r="BM657" i="5"/>
  <c r="DD412" i="5"/>
  <c r="BX412" i="5"/>
  <c r="DD362" i="5"/>
  <c r="BX362" i="5"/>
  <c r="CH47" i="5"/>
  <c r="BB47" i="5"/>
  <c r="BB393" i="5"/>
  <c r="CH393" i="5"/>
  <c r="CH623" i="5"/>
  <c r="BB623" i="5"/>
  <c r="BM714" i="5"/>
  <c r="CS714" i="5"/>
  <c r="BM138" i="5"/>
  <c r="CS138" i="5"/>
  <c r="BB101" i="5"/>
  <c r="CH101" i="5"/>
  <c r="CS602" i="5"/>
  <c r="BM602" i="5"/>
  <c r="CH782" i="5"/>
  <c r="BB782" i="5"/>
  <c r="BB1005" i="5"/>
  <c r="CH1005" i="5"/>
  <c r="DD232" i="5"/>
  <c r="BX232" i="5"/>
  <c r="BB941" i="5"/>
  <c r="CH941" i="5"/>
  <c r="DD566" i="5"/>
  <c r="BX566" i="5"/>
  <c r="DD457" i="5"/>
  <c r="BX457" i="5"/>
  <c r="BX596" i="5"/>
  <c r="DD596" i="5"/>
  <c r="CS265" i="5"/>
  <c r="BM265" i="5"/>
  <c r="CS319" i="5"/>
  <c r="BM319" i="5"/>
  <c r="BM374" i="5"/>
  <c r="CS374" i="5"/>
  <c r="CS299" i="5"/>
  <c r="BM299" i="5"/>
  <c r="BM425" i="5"/>
  <c r="CS425" i="5"/>
  <c r="CH135" i="5"/>
  <c r="BB135" i="5"/>
  <c r="BX322" i="5"/>
  <c r="DD322" i="5"/>
  <c r="BM313" i="5"/>
  <c r="CS313" i="5"/>
  <c r="CH792" i="5"/>
  <c r="BB792" i="5"/>
  <c r="DD1001" i="5"/>
  <c r="BX1001" i="5"/>
  <c r="DD324" i="5"/>
  <c r="BX324" i="5"/>
  <c r="BX30" i="5"/>
  <c r="DD30" i="5"/>
  <c r="BX910" i="5"/>
  <c r="DD910" i="5"/>
  <c r="CH53" i="5"/>
  <c r="BB53" i="5"/>
  <c r="DD291" i="5"/>
  <c r="BX291" i="5"/>
  <c r="CS903" i="5"/>
  <c r="BM903" i="5"/>
  <c r="CH160" i="5"/>
  <c r="BB160" i="5"/>
  <c r="CH112" i="5"/>
  <c r="BB112" i="5"/>
  <c r="BB310" i="5"/>
  <c r="CH310" i="5"/>
  <c r="CS661" i="5"/>
  <c r="BM661" i="5"/>
  <c r="DD83" i="5"/>
  <c r="BX83" i="5"/>
  <c r="CH620" i="5"/>
  <c r="BB620" i="5"/>
  <c r="BM454" i="5"/>
  <c r="CS454" i="5"/>
  <c r="DD474" i="5"/>
  <c r="BX474" i="5"/>
  <c r="BM995" i="5"/>
  <c r="CS995" i="5"/>
  <c r="CH802" i="5"/>
  <c r="BB802" i="5"/>
  <c r="BX449" i="5"/>
  <c r="DD449" i="5"/>
  <c r="BB276" i="5"/>
  <c r="CH276" i="5"/>
  <c r="BX724" i="5"/>
  <c r="DD724" i="5"/>
  <c r="CS112" i="5"/>
  <c r="BM112" i="5"/>
  <c r="DD253" i="5"/>
  <c r="BX253" i="5"/>
  <c r="DD313" i="5"/>
  <c r="BX313" i="5"/>
  <c r="BM164" i="5"/>
  <c r="CS164" i="5"/>
  <c r="CH597" i="5"/>
  <c r="BB597" i="5"/>
  <c r="BM645" i="5"/>
  <c r="CS645" i="5"/>
  <c r="DD154" i="5"/>
  <c r="BX154" i="5"/>
  <c r="BM801" i="5"/>
  <c r="CS801" i="5"/>
  <c r="CH662" i="5"/>
  <c r="BB662" i="5"/>
  <c r="CS637" i="5"/>
  <c r="BM637" i="5"/>
  <c r="BM235" i="5"/>
  <c r="CS235" i="5"/>
  <c r="DD315" i="5"/>
  <c r="BX315" i="5"/>
  <c r="BB912" i="5"/>
  <c r="CH912" i="5"/>
  <c r="DD978" i="5"/>
  <c r="BX978" i="5"/>
  <c r="CS22" i="5"/>
  <c r="BM22" i="5"/>
  <c r="BX688" i="5"/>
  <c r="DD688" i="5"/>
  <c r="BM32" i="5"/>
  <c r="CS32" i="5"/>
  <c r="BM54" i="5"/>
  <c r="CS54" i="5"/>
  <c r="BB490" i="5"/>
  <c r="CH490" i="5"/>
  <c r="CH579" i="5"/>
  <c r="BB579" i="5"/>
  <c r="BX124" i="5"/>
  <c r="DD124" i="5"/>
  <c r="CH682" i="5"/>
  <c r="BB682" i="5"/>
  <c r="CH1006" i="5"/>
  <c r="BB1006" i="5"/>
  <c r="BB440" i="5"/>
  <c r="CH440" i="5"/>
  <c r="CH557" i="5"/>
  <c r="BB557" i="5"/>
  <c r="BX44" i="5"/>
  <c r="DD44" i="5"/>
  <c r="BX484" i="5"/>
  <c r="DD484" i="5"/>
  <c r="DD990" i="5"/>
  <c r="BX990" i="5"/>
  <c r="CS369" i="5"/>
  <c r="BM369" i="5"/>
  <c r="BB278" i="5"/>
  <c r="CH278" i="5"/>
  <c r="CS97" i="5"/>
  <c r="BM97" i="5"/>
  <c r="DD764" i="5"/>
  <c r="BX764" i="5"/>
  <c r="BX196" i="5"/>
  <c r="DD196" i="5"/>
  <c r="CH716" i="5"/>
  <c r="BB716" i="5"/>
  <c r="DD890" i="5"/>
  <c r="BX890" i="5"/>
  <c r="BM846" i="5"/>
  <c r="CS846" i="5"/>
  <c r="DD609" i="5"/>
  <c r="BX609" i="5"/>
  <c r="CH812" i="5"/>
  <c r="BB812" i="5"/>
  <c r="BM685" i="5"/>
  <c r="CS685" i="5"/>
  <c r="CH429" i="5"/>
  <c r="BB429" i="5"/>
  <c r="DD443" i="5"/>
  <c r="BX443" i="5"/>
  <c r="BB529" i="5"/>
  <c r="CH529" i="5"/>
  <c r="CS306" i="5"/>
  <c r="BM306" i="5"/>
  <c r="BB732" i="5"/>
  <c r="CH732" i="5"/>
  <c r="CH583" i="5"/>
  <c r="BB583" i="5"/>
  <c r="BB736" i="5"/>
  <c r="CH736" i="5"/>
  <c r="BB342" i="5"/>
  <c r="CH342" i="5"/>
  <c r="BB282" i="5"/>
  <c r="CH282" i="5"/>
  <c r="CS923" i="5"/>
  <c r="BM923" i="5"/>
  <c r="CS473" i="5"/>
  <c r="BM473" i="5"/>
  <c r="BM480" i="5"/>
  <c r="CS480" i="5"/>
  <c r="BM841" i="5"/>
  <c r="CS841" i="5"/>
  <c r="CS40" i="5"/>
  <c r="BM40" i="5"/>
  <c r="BM61" i="5"/>
  <c r="CS61" i="5"/>
  <c r="CS182" i="5"/>
  <c r="BM182" i="5"/>
  <c r="BX909" i="5"/>
  <c r="DD909" i="5"/>
  <c r="CS197" i="5"/>
  <c r="BM197" i="5"/>
  <c r="BX195" i="5"/>
  <c r="DD195" i="5"/>
  <c r="BM771" i="5"/>
  <c r="CS771" i="5"/>
  <c r="BB358" i="5"/>
  <c r="CH358" i="5"/>
  <c r="BB865" i="5"/>
  <c r="CH865" i="5"/>
  <c r="BX174" i="5"/>
  <c r="DD174" i="5"/>
  <c r="BX446" i="5"/>
  <c r="DD446" i="5"/>
  <c r="BB559" i="5"/>
  <c r="CH559" i="5"/>
  <c r="CH114" i="5"/>
  <c r="BB114" i="5"/>
  <c r="BB313" i="5"/>
  <c r="CH313" i="5"/>
  <c r="BX485" i="5"/>
  <c r="DD485" i="5"/>
  <c r="BM929" i="5"/>
  <c r="CS929" i="5"/>
  <c r="BM823" i="5"/>
  <c r="CS823" i="5"/>
  <c r="CH595" i="5"/>
  <c r="BB595" i="5"/>
  <c r="DD970" i="5"/>
  <c r="BX970" i="5"/>
  <c r="CS875" i="5"/>
  <c r="BM875" i="5"/>
  <c r="DD982" i="5"/>
  <c r="BX982" i="5"/>
  <c r="DD117" i="5"/>
  <c r="BX117" i="5"/>
  <c r="CS835" i="5"/>
  <c r="BM835" i="5"/>
  <c r="BM459" i="5"/>
  <c r="CS459" i="5"/>
  <c r="DD957" i="5"/>
  <c r="BX957" i="5"/>
  <c r="CS689" i="5"/>
  <c r="BM689" i="5"/>
  <c r="DD401" i="5"/>
  <c r="BX401" i="5"/>
  <c r="BX673" i="5"/>
  <c r="DD673" i="5"/>
  <c r="BB273" i="5"/>
  <c r="CH273" i="5"/>
  <c r="BB438" i="5"/>
  <c r="CH438" i="5"/>
  <c r="DD831" i="5"/>
  <c r="BX831" i="5"/>
  <c r="BB105" i="5"/>
  <c r="CH105" i="5"/>
  <c r="CH200" i="5"/>
  <c r="BB200" i="5"/>
  <c r="CH844" i="5"/>
  <c r="BB844" i="5"/>
  <c r="BX795" i="5"/>
  <c r="DD795" i="5"/>
  <c r="CH474" i="5"/>
  <c r="BB474" i="5"/>
  <c r="BB733" i="5"/>
  <c r="CH733" i="5"/>
  <c r="CS839" i="5"/>
  <c r="BM839" i="5"/>
  <c r="DD631" i="5"/>
  <c r="BX631" i="5"/>
  <c r="CH970" i="5"/>
  <c r="BB970" i="5"/>
  <c r="BM858" i="5"/>
  <c r="CS858" i="5"/>
  <c r="CS160" i="5"/>
  <c r="BM160" i="5"/>
  <c r="DD928" i="5"/>
  <c r="BX928" i="5"/>
  <c r="BM794" i="5"/>
  <c r="CS794" i="5"/>
  <c r="CS192" i="5"/>
  <c r="BM192" i="5"/>
  <c r="DD830" i="5"/>
  <c r="BX830" i="5"/>
  <c r="CH44" i="5"/>
  <c r="BB44" i="5"/>
  <c r="CS266" i="5"/>
  <c r="BM266" i="5"/>
  <c r="CH675" i="5"/>
  <c r="BB675" i="5"/>
  <c r="CS316" i="5"/>
  <c r="BM316" i="5"/>
  <c r="BX517" i="5"/>
  <c r="DD517" i="5"/>
  <c r="CH610" i="5"/>
  <c r="BB610" i="5"/>
  <c r="BB693" i="5"/>
  <c r="CH693" i="5"/>
  <c r="BB539" i="5"/>
  <c r="CH539" i="5"/>
  <c r="BB284" i="5"/>
  <c r="CH284" i="5"/>
  <c r="DD646" i="5"/>
  <c r="BX646" i="5"/>
  <c r="CS397" i="5"/>
  <c r="BM397" i="5"/>
  <c r="BM951" i="5"/>
  <c r="CS951" i="5"/>
  <c r="CS596" i="5"/>
  <c r="BM596" i="5"/>
  <c r="BM329" i="5"/>
  <c r="CS329" i="5"/>
  <c r="BB251" i="5"/>
  <c r="CH251" i="5"/>
  <c r="BM605" i="5"/>
  <c r="CS605" i="5"/>
  <c r="CS444" i="5"/>
  <c r="BM444" i="5"/>
  <c r="DD785" i="5"/>
  <c r="BX785" i="5"/>
  <c r="BB641" i="5"/>
  <c r="CH641" i="5"/>
  <c r="CH903" i="5"/>
  <c r="BB903" i="5"/>
  <c r="CS793" i="5"/>
  <c r="BM793" i="5"/>
  <c r="BB831" i="5"/>
  <c r="CH831" i="5"/>
  <c r="CS99" i="5"/>
  <c r="BM99" i="5"/>
  <c r="DD972" i="5"/>
  <c r="BX972" i="5"/>
  <c r="BX941" i="5"/>
  <c r="DD941" i="5"/>
  <c r="DD968" i="5"/>
  <c r="BX968" i="5"/>
  <c r="BM440" i="5"/>
  <c r="CS440" i="5"/>
  <c r="BX516" i="5"/>
  <c r="DD516" i="5"/>
  <c r="DD823" i="5"/>
  <c r="BX823" i="5"/>
  <c r="CS139" i="5"/>
  <c r="BM139" i="5"/>
  <c r="BB413" i="5"/>
  <c r="CH413" i="5"/>
  <c r="BM106" i="5"/>
  <c r="CS106" i="5"/>
  <c r="BM854" i="5"/>
  <c r="CS854" i="5"/>
  <c r="BX503" i="5"/>
  <c r="DD503" i="5"/>
  <c r="DD391" i="5"/>
  <c r="BX391" i="5"/>
  <c r="BM467" i="5"/>
  <c r="CS467" i="5"/>
  <c r="BM595" i="5"/>
  <c r="CS595" i="5"/>
  <c r="DD638" i="5"/>
  <c r="BX638" i="5"/>
  <c r="BX531" i="5"/>
  <c r="DD531" i="5"/>
  <c r="DD786" i="5"/>
  <c r="BX786" i="5"/>
  <c r="CH1007" i="5"/>
  <c r="BB1007" i="5"/>
  <c r="BB454" i="5"/>
  <c r="CH454" i="5"/>
  <c r="CH924" i="5"/>
  <c r="BB924" i="5"/>
  <c r="CH90" i="5"/>
  <c r="BB90" i="5"/>
  <c r="CH477" i="5"/>
  <c r="BB477" i="5"/>
  <c r="BM476" i="5"/>
  <c r="CS476" i="5"/>
  <c r="DD762" i="5"/>
  <c r="BX762" i="5"/>
  <c r="BB261" i="5"/>
  <c r="CH261" i="5"/>
  <c r="BM338" i="5"/>
  <c r="CS338" i="5"/>
  <c r="BX540" i="5"/>
  <c r="DD540" i="5"/>
  <c r="CS327" i="5"/>
  <c r="BM327" i="5"/>
  <c r="CS413" i="5"/>
  <c r="BM413" i="5"/>
  <c r="BX973" i="5"/>
  <c r="DD973" i="5"/>
  <c r="CS695" i="5"/>
  <c r="BM695" i="5"/>
  <c r="CS125" i="5"/>
  <c r="BM125" i="5"/>
  <c r="CH97" i="5"/>
  <c r="BB97" i="5"/>
  <c r="DD252" i="5"/>
  <c r="BX252" i="5"/>
  <c r="CH290" i="5"/>
  <c r="BB290" i="5"/>
  <c r="CH836" i="5"/>
  <c r="BB836" i="5"/>
  <c r="BM92" i="5"/>
  <c r="CS92" i="5"/>
  <c r="BX701" i="5"/>
  <c r="DD701" i="5"/>
  <c r="CS784" i="5"/>
  <c r="BM784" i="5"/>
  <c r="DD861" i="5"/>
  <c r="BX861" i="5"/>
  <c r="DD413" i="5"/>
  <c r="BX413" i="5"/>
  <c r="BB185" i="5"/>
  <c r="CH185" i="5"/>
  <c r="BB618" i="5"/>
  <c r="CH618" i="5"/>
  <c r="CH492" i="5"/>
  <c r="BB492" i="5"/>
  <c r="CS564" i="5"/>
  <c r="BM564" i="5"/>
  <c r="CS502" i="5"/>
  <c r="BM502" i="5"/>
  <c r="CH790" i="5"/>
  <c r="BB790" i="5"/>
  <c r="BB655" i="5"/>
  <c r="CH655" i="5"/>
  <c r="DD852" i="5"/>
  <c r="BX852" i="5"/>
  <c r="BM815" i="5"/>
  <c r="CS815" i="5"/>
  <c r="BM471" i="5"/>
  <c r="CS471" i="5"/>
  <c r="DD905" i="5"/>
  <c r="BX905" i="5"/>
  <c r="BM472" i="5"/>
  <c r="CS472" i="5"/>
  <c r="CS759" i="5"/>
  <c r="BM759" i="5"/>
  <c r="CS530" i="5"/>
  <c r="BM530" i="5"/>
  <c r="CH866" i="5"/>
  <c r="BB866" i="5"/>
  <c r="BM441" i="5"/>
  <c r="CS441" i="5"/>
  <c r="CH89" i="5"/>
  <c r="BB89" i="5"/>
  <c r="DD481" i="5"/>
  <c r="BX481" i="5"/>
  <c r="BB80" i="5"/>
  <c r="CH80" i="5"/>
  <c r="BB263" i="5"/>
  <c r="CH263" i="5"/>
  <c r="H12" i="3"/>
  <c r="H14" i="3" s="1"/>
  <c r="H16" i="3" s="1"/>
  <c r="BX507" i="5"/>
  <c r="DD507" i="5"/>
  <c r="BM829" i="5"/>
  <c r="CS829" i="5"/>
  <c r="CH818" i="5"/>
  <c r="BB818" i="5"/>
  <c r="BX767" i="5"/>
  <c r="DD767" i="5"/>
  <c r="DD86" i="5"/>
  <c r="BX86" i="5"/>
  <c r="DD269" i="5"/>
  <c r="BX269" i="5"/>
  <c r="BM543" i="5"/>
  <c r="CS543" i="5"/>
  <c r="CH148" i="5"/>
  <c r="BB148" i="5"/>
  <c r="BX885" i="5"/>
  <c r="DD885" i="5"/>
  <c r="DD156" i="5"/>
  <c r="BX156" i="5"/>
  <c r="CH132" i="5"/>
  <c r="BB132" i="5"/>
  <c r="BB779" i="5"/>
  <c r="CH779" i="5"/>
  <c r="BX690" i="5"/>
  <c r="DD690" i="5"/>
  <c r="CH704" i="5"/>
  <c r="BB704" i="5"/>
  <c r="DD414" i="5"/>
  <c r="BX414" i="5"/>
  <c r="BB962" i="5"/>
  <c r="CH962" i="5"/>
  <c r="BX696" i="5"/>
  <c r="DD696" i="5"/>
  <c r="CS683" i="5"/>
  <c r="BM683" i="5"/>
  <c r="DD614" i="5"/>
  <c r="BX614" i="5"/>
  <c r="BB443" i="5"/>
  <c r="CH443" i="5"/>
  <c r="DD969" i="5"/>
  <c r="BX969" i="5"/>
  <c r="CS149" i="5"/>
  <c r="BM149" i="5"/>
  <c r="CH307" i="5"/>
  <c r="BB307" i="5"/>
  <c r="BM449" i="5"/>
  <c r="CS449" i="5"/>
  <c r="CS852" i="5"/>
  <c r="BM852" i="5"/>
  <c r="DD683" i="5"/>
  <c r="BX683" i="5"/>
  <c r="DD215" i="5"/>
  <c r="BX215" i="5"/>
  <c r="BX634" i="5"/>
  <c r="DD634" i="5"/>
  <c r="DD934" i="5"/>
  <c r="BX934" i="5"/>
  <c r="DD807" i="5"/>
  <c r="BX807" i="5"/>
  <c r="CS257" i="5"/>
  <c r="BM257" i="5"/>
  <c r="BX326" i="5"/>
  <c r="DD326" i="5"/>
  <c r="BB84" i="5"/>
  <c r="CH84" i="5"/>
  <c r="DD395" i="5"/>
  <c r="BX395" i="5"/>
  <c r="DD337" i="5"/>
  <c r="BX337" i="5"/>
  <c r="CH289" i="5"/>
  <c r="BB289" i="5"/>
  <c r="CS438" i="5"/>
  <c r="BM438" i="5"/>
  <c r="BB863" i="5"/>
  <c r="CH863" i="5"/>
  <c r="BM84" i="5"/>
  <c r="CS84" i="5"/>
  <c r="BX563" i="5"/>
  <c r="DD563" i="5"/>
  <c r="CS915" i="5"/>
  <c r="BM915" i="5"/>
  <c r="DD526" i="5"/>
  <c r="BX526" i="5"/>
  <c r="CH94" i="5"/>
  <c r="BB94" i="5"/>
  <c r="BX949" i="5"/>
  <c r="DD949" i="5"/>
  <c r="DD773" i="5"/>
  <c r="BX773" i="5"/>
  <c r="CH181" i="5"/>
  <c r="BB181" i="5"/>
  <c r="CS786" i="5"/>
  <c r="BM786" i="5"/>
  <c r="CH654" i="5"/>
  <c r="BB654" i="5"/>
  <c r="BX769" i="5"/>
  <c r="DD769" i="5"/>
  <c r="BM486" i="5"/>
  <c r="CS486" i="5"/>
  <c r="BB322" i="5"/>
  <c r="CH322" i="5"/>
  <c r="CH265" i="5"/>
  <c r="BB265" i="5"/>
  <c r="CS172" i="5"/>
  <c r="BM172" i="5"/>
  <c r="CH703" i="5"/>
  <c r="BB703" i="5"/>
  <c r="BB500" i="5"/>
  <c r="CH500" i="5"/>
  <c r="BB750" i="5"/>
  <c r="CH750" i="5"/>
  <c r="BB637" i="5"/>
  <c r="CH637" i="5"/>
  <c r="DD561" i="5"/>
  <c r="BX561" i="5"/>
  <c r="CH640" i="5"/>
  <c r="BB640" i="5"/>
  <c r="CS874" i="5"/>
  <c r="BM874" i="5"/>
  <c r="CH366" i="5"/>
  <c r="BB366" i="5"/>
  <c r="BM744" i="5"/>
  <c r="CS744" i="5"/>
  <c r="CS576" i="5"/>
  <c r="BM576" i="5"/>
  <c r="DD810" i="5"/>
  <c r="BX810" i="5"/>
  <c r="BX813" i="5"/>
  <c r="DD813" i="5"/>
  <c r="CS315" i="5"/>
  <c r="BM315" i="5"/>
  <c r="DD839" i="5"/>
  <c r="BX839" i="5"/>
  <c r="BX489" i="5"/>
  <c r="DD489" i="5"/>
  <c r="CS741" i="5"/>
  <c r="BM741" i="5"/>
  <c r="DD672" i="5"/>
  <c r="BX672" i="5"/>
  <c r="BM408" i="5"/>
  <c r="CS408" i="5"/>
  <c r="DD647" i="5"/>
  <c r="BX647" i="5"/>
  <c r="DD615" i="5"/>
  <c r="BX615" i="5"/>
  <c r="BX230" i="5"/>
  <c r="DD230" i="5"/>
  <c r="CH766" i="5"/>
  <c r="BB766" i="5"/>
  <c r="CS401" i="5"/>
  <c r="BM401" i="5"/>
  <c r="BB81" i="5"/>
  <c r="CH81" i="5"/>
  <c r="BB535" i="5"/>
  <c r="CH535" i="5"/>
  <c r="BM818" i="5"/>
  <c r="CS818" i="5"/>
  <c r="CS478" i="5"/>
  <c r="BM478" i="5"/>
  <c r="BX627" i="5"/>
  <c r="DD627" i="5"/>
  <c r="CS539" i="5"/>
  <c r="BM539" i="5"/>
  <c r="DD383" i="5"/>
  <c r="BX383" i="5"/>
  <c r="CH909" i="5"/>
  <c r="BB909" i="5"/>
  <c r="CS902" i="5"/>
  <c r="BM902" i="5"/>
  <c r="CS809" i="5"/>
  <c r="BM809" i="5"/>
  <c r="DD258" i="5"/>
  <c r="BX258" i="5"/>
  <c r="CH104" i="5"/>
  <c r="BB104" i="5"/>
  <c r="CH697" i="5"/>
  <c r="BB697" i="5"/>
  <c r="CS782" i="5"/>
  <c r="BM782" i="5"/>
  <c r="CS707" i="5"/>
  <c r="BM707" i="5"/>
  <c r="BB385" i="5"/>
  <c r="CH385" i="5"/>
  <c r="BX35" i="5"/>
  <c r="DD35" i="5"/>
  <c r="BX510" i="5"/>
  <c r="DD510" i="5"/>
  <c r="CS817" i="5"/>
  <c r="BM817" i="5"/>
  <c r="CH556" i="5"/>
  <c r="BB556" i="5"/>
  <c r="BX944" i="5"/>
  <c r="DD944" i="5"/>
  <c r="CH220" i="5"/>
  <c r="BB220" i="5"/>
  <c r="DD500" i="5"/>
  <c r="BX500" i="5"/>
  <c r="BX697" i="5"/>
  <c r="DD697" i="5"/>
  <c r="CS510" i="5"/>
  <c r="BM510" i="5"/>
  <c r="CH934" i="5"/>
  <c r="BB934" i="5"/>
  <c r="CH156" i="5"/>
  <c r="BB156" i="5"/>
  <c r="CH38" i="5"/>
  <c r="BB38" i="5"/>
  <c r="CS368" i="5"/>
  <c r="BM368" i="5"/>
  <c r="DD677" i="5"/>
  <c r="BX677" i="5"/>
  <c r="CS219" i="5"/>
  <c r="BM219" i="5"/>
  <c r="BM258" i="5"/>
  <c r="CS258" i="5"/>
  <c r="BB491" i="5"/>
  <c r="CH491" i="5"/>
  <c r="BX346" i="5"/>
  <c r="DD346" i="5"/>
  <c r="DD856" i="5"/>
  <c r="BX856" i="5"/>
  <c r="BM366" i="5"/>
  <c r="CS366" i="5"/>
  <c r="BM427" i="5"/>
  <c r="CS427" i="5"/>
  <c r="BX93" i="5"/>
  <c r="DD93" i="5"/>
  <c r="DD994" i="5"/>
  <c r="BX994" i="5"/>
  <c r="BX643" i="5"/>
  <c r="DD643" i="5"/>
  <c r="CH87" i="5"/>
  <c r="BB87" i="5"/>
  <c r="CS405" i="5"/>
  <c r="BM405" i="5"/>
  <c r="DD524" i="5"/>
  <c r="BX524" i="5"/>
  <c r="BB494" i="5"/>
  <c r="CH494" i="5"/>
  <c r="BX952" i="5"/>
  <c r="DD952" i="5"/>
  <c r="CS518" i="5"/>
  <c r="BM518" i="5"/>
  <c r="BM166" i="5"/>
  <c r="CS166" i="5"/>
  <c r="DD405" i="5"/>
  <c r="BX405" i="5"/>
  <c r="BB411" i="5"/>
  <c r="CH411" i="5"/>
  <c r="BM681" i="5"/>
  <c r="CS681" i="5"/>
  <c r="BM942" i="5"/>
  <c r="CS942" i="5"/>
  <c r="CS790" i="5"/>
  <c r="BM790" i="5"/>
  <c r="CH523" i="5"/>
  <c r="BB523" i="5"/>
  <c r="CH138" i="5"/>
  <c r="BB138" i="5"/>
  <c r="BB856" i="5"/>
  <c r="CH856" i="5"/>
  <c r="BM806" i="5"/>
  <c r="CS806" i="5"/>
  <c r="BX984" i="5"/>
  <c r="DD984" i="5"/>
  <c r="BB850" i="5"/>
  <c r="CH850" i="5"/>
  <c r="BX34" i="5"/>
  <c r="DD34" i="5"/>
  <c r="BM805" i="5"/>
  <c r="CS805" i="5"/>
  <c r="BX826" i="5"/>
  <c r="DD826" i="5"/>
  <c r="DD599" i="5"/>
  <c r="BX599" i="5"/>
  <c r="DD535" i="5"/>
  <c r="BX535" i="5"/>
  <c r="DD312" i="5"/>
  <c r="BX312" i="5"/>
  <c r="BB723" i="5"/>
  <c r="CH723" i="5"/>
  <c r="BM699" i="5"/>
  <c r="CS699" i="5"/>
  <c r="CS115" i="5"/>
  <c r="BM115" i="5"/>
  <c r="BB793" i="5"/>
  <c r="CH793" i="5"/>
  <c r="BB728" i="5"/>
  <c r="CH728" i="5"/>
  <c r="CH668" i="5"/>
  <c r="BB668" i="5"/>
  <c r="BM614" i="5"/>
  <c r="CS614" i="5"/>
  <c r="CS15" i="5"/>
  <c r="BM15" i="5"/>
  <c r="DD678" i="5"/>
  <c r="BX678" i="5"/>
  <c r="BM698" i="5"/>
  <c r="CS698" i="5"/>
  <c r="DD882" i="5"/>
  <c r="BX882" i="5"/>
  <c r="CH698" i="5"/>
  <c r="BB698" i="5"/>
  <c r="BX123" i="5"/>
  <c r="DD123" i="5"/>
  <c r="CH948" i="5"/>
  <c r="BB948" i="5"/>
  <c r="CS51" i="5"/>
  <c r="BM51" i="5"/>
  <c r="DD369" i="5"/>
  <c r="BX369" i="5"/>
  <c r="CH799" i="5"/>
  <c r="BB799" i="5"/>
  <c r="CH21" i="5"/>
  <c r="BB21" i="5"/>
  <c r="BM678" i="5"/>
  <c r="CS678" i="5"/>
  <c r="DD589" i="5"/>
  <c r="BX589" i="5"/>
  <c r="BX42" i="5"/>
  <c r="DD42" i="5"/>
  <c r="BM342" i="5"/>
  <c r="CS342" i="5"/>
  <c r="BX62" i="5"/>
  <c r="DD62" i="5"/>
  <c r="CS827" i="5"/>
  <c r="BM827" i="5"/>
  <c r="BB329" i="5"/>
  <c r="CH329" i="5"/>
  <c r="DD967" i="5"/>
  <c r="BX967" i="5"/>
  <c r="BM470" i="5"/>
  <c r="CS470" i="5"/>
  <c r="CS651" i="5"/>
  <c r="BM651" i="5"/>
  <c r="BB586" i="5"/>
  <c r="CH586" i="5"/>
  <c r="BB244" i="5"/>
  <c r="CH244" i="5"/>
  <c r="BX127" i="5"/>
  <c r="DD127" i="5"/>
  <c r="BB312" i="5"/>
  <c r="CH312" i="5"/>
  <c r="BB730" i="5"/>
  <c r="CH730" i="5"/>
  <c r="BB254" i="5"/>
  <c r="CH254" i="5"/>
  <c r="BM226" i="5"/>
  <c r="CS226" i="5"/>
  <c r="BB30" i="5"/>
  <c r="CH30" i="5"/>
  <c r="BM619" i="5"/>
  <c r="CS619" i="5"/>
  <c r="BM56" i="5"/>
  <c r="CS56" i="5"/>
  <c r="DD735" i="5"/>
  <c r="BX735" i="5"/>
  <c r="BX227" i="5"/>
  <c r="DD227" i="5"/>
  <c r="CS68" i="5"/>
  <c r="BM68" i="5"/>
  <c r="BM41" i="5"/>
  <c r="CS41" i="5"/>
  <c r="BM527" i="5"/>
  <c r="CS527" i="5"/>
  <c r="CS611" i="5"/>
  <c r="BM611" i="5"/>
  <c r="BX893" i="5"/>
  <c r="DD893" i="5"/>
  <c r="BM531" i="5"/>
  <c r="CS531" i="5"/>
  <c r="DD606" i="5"/>
  <c r="BX606" i="5"/>
  <c r="BM340" i="5"/>
  <c r="CS340" i="5"/>
  <c r="BM660" i="5"/>
  <c r="CS660" i="5"/>
  <c r="DD280" i="5"/>
  <c r="BX280" i="5"/>
  <c r="CS974" i="5"/>
  <c r="BM974" i="5"/>
  <c r="BB365" i="5"/>
  <c r="CH365" i="5"/>
  <c r="CS121" i="5"/>
  <c r="BM121" i="5"/>
  <c r="BM964" i="5"/>
  <c r="CS964" i="5"/>
  <c r="CH509" i="5"/>
  <c r="BB509" i="5"/>
  <c r="BM490" i="5"/>
  <c r="CS490" i="5"/>
  <c r="DD863" i="5"/>
  <c r="BX863" i="5"/>
  <c r="CS485" i="5"/>
  <c r="BM485" i="5"/>
  <c r="BX170" i="5"/>
  <c r="DD170" i="5"/>
  <c r="BM31" i="5"/>
  <c r="CS31" i="5"/>
  <c r="BB26" i="5"/>
  <c r="CH26" i="5"/>
  <c r="BB209" i="5"/>
  <c r="CH209" i="5"/>
  <c r="CH708" i="5"/>
  <c r="BB708" i="5"/>
  <c r="CH495" i="5"/>
  <c r="BB495" i="5"/>
  <c r="CH958" i="5"/>
  <c r="BB958" i="5"/>
  <c r="CS119" i="5"/>
  <c r="BM119" i="5"/>
  <c r="BB855" i="5"/>
  <c r="CH855" i="5"/>
  <c r="BM503" i="5"/>
  <c r="CS503" i="5"/>
  <c r="BB237" i="5"/>
  <c r="CH237" i="5"/>
  <c r="BM64" i="5"/>
  <c r="CS64" i="5"/>
  <c r="CH545" i="5"/>
  <c r="BB545" i="5"/>
  <c r="BB266" i="5"/>
  <c r="CH266" i="5"/>
  <c r="CS970" i="5"/>
  <c r="BM970" i="5"/>
  <c r="BM592" i="5"/>
  <c r="CS592" i="5"/>
  <c r="CH991" i="5"/>
  <c r="BB991" i="5"/>
  <c r="CS972" i="5"/>
  <c r="BM972" i="5"/>
  <c r="BX855" i="5"/>
  <c r="DD855" i="5"/>
  <c r="BM562" i="5"/>
  <c r="CS562" i="5"/>
  <c r="CS616" i="5"/>
  <c r="BM616" i="5"/>
  <c r="BB470" i="5"/>
  <c r="CH470" i="5"/>
  <c r="BM666" i="5"/>
  <c r="CS666" i="5"/>
  <c r="DD421" i="5"/>
  <c r="BX421" i="5"/>
  <c r="DD265" i="5"/>
  <c r="BX265" i="5"/>
  <c r="CS188" i="5"/>
  <c r="BM188" i="5"/>
  <c r="BM207" i="5"/>
  <c r="CS207" i="5"/>
  <c r="BB803" i="5"/>
  <c r="CH803" i="5"/>
  <c r="CS634" i="5"/>
  <c r="BM634" i="5"/>
  <c r="DD581" i="5"/>
  <c r="BX581" i="5"/>
  <c r="BB227" i="5"/>
  <c r="CH227" i="5"/>
  <c r="CH615" i="5"/>
  <c r="BB615" i="5"/>
  <c r="BX289" i="5"/>
  <c r="DD289" i="5"/>
  <c r="BM225" i="5"/>
  <c r="CS225" i="5"/>
  <c r="CS37" i="5"/>
  <c r="BM37" i="5"/>
  <c r="BX734" i="5"/>
  <c r="DD734" i="5"/>
  <c r="BM906" i="5"/>
  <c r="CS906" i="5"/>
  <c r="CS131" i="5"/>
  <c r="BM131" i="5"/>
  <c r="BB512" i="5"/>
  <c r="CH512" i="5"/>
  <c r="DD817" i="5"/>
  <c r="BX817" i="5"/>
  <c r="BM370" i="5"/>
  <c r="CS370" i="5"/>
  <c r="BX656" i="5"/>
  <c r="DD656" i="5"/>
  <c r="BM252" i="5"/>
  <c r="CS252" i="5"/>
  <c r="BX334" i="5"/>
  <c r="DD334" i="5"/>
  <c r="CH546" i="5"/>
  <c r="BB546" i="5"/>
  <c r="CS317" i="5"/>
  <c r="BM317" i="5"/>
  <c r="CS876" i="5"/>
  <c r="BM876" i="5"/>
  <c r="DD736" i="5"/>
  <c r="BX736" i="5"/>
  <c r="CS380" i="5"/>
  <c r="BM380" i="5"/>
  <c r="CS153" i="5"/>
  <c r="BM153" i="5"/>
  <c r="BX226" i="5"/>
  <c r="DD226" i="5"/>
  <c r="BM946" i="5"/>
  <c r="CS946" i="5"/>
  <c r="BB926" i="5"/>
  <c r="CH926" i="5"/>
  <c r="DD545" i="5"/>
  <c r="BX545" i="5"/>
  <c r="BX57" i="5"/>
  <c r="DD57" i="5"/>
  <c r="BM916" i="5"/>
  <c r="CS916" i="5"/>
  <c r="BM633" i="5"/>
  <c r="CS633" i="5"/>
  <c r="BM29" i="5"/>
  <c r="CS29" i="5"/>
  <c r="CS103" i="5"/>
  <c r="BM103" i="5"/>
  <c r="CH467" i="5"/>
  <c r="BB467" i="5"/>
  <c r="BX367" i="5"/>
  <c r="DD367" i="5"/>
  <c r="CS373" i="5"/>
  <c r="BM373" i="5"/>
  <c r="BX106" i="5"/>
  <c r="DD106" i="5"/>
  <c r="DD888" i="5"/>
  <c r="BX888" i="5"/>
  <c r="CH561" i="5"/>
  <c r="BB561" i="5"/>
  <c r="CH794" i="5"/>
  <c r="BB794" i="5"/>
  <c r="BB416" i="5"/>
  <c r="CH416" i="5"/>
  <c r="CH128" i="5"/>
  <c r="BB128" i="5"/>
  <c r="CS43" i="5"/>
  <c r="BM43" i="5"/>
  <c r="DD189" i="5"/>
  <c r="BX189" i="5"/>
  <c r="BB982" i="5"/>
  <c r="CH982" i="5"/>
  <c r="BM212" i="5"/>
  <c r="CS212" i="5"/>
  <c r="BM50" i="5"/>
  <c r="CS50" i="5"/>
  <c r="CH842" i="5"/>
  <c r="BB842" i="5"/>
  <c r="BX897" i="5"/>
  <c r="DD897" i="5"/>
  <c r="CH73" i="5"/>
  <c r="BB73" i="5"/>
  <c r="BB56" i="5"/>
  <c r="CH56" i="5"/>
  <c r="BM42" i="5"/>
  <c r="CS42" i="5"/>
  <c r="CS863" i="5"/>
  <c r="BM863" i="5"/>
  <c r="BM686" i="5"/>
  <c r="CS686" i="5"/>
  <c r="BX680" i="5"/>
  <c r="DD680" i="5"/>
  <c r="CS500" i="5"/>
  <c r="BM500" i="5"/>
  <c r="BX28" i="5"/>
  <c r="DD28" i="5"/>
  <c r="BX19" i="5"/>
  <c r="DD19" i="5"/>
  <c r="BM170" i="5"/>
  <c r="CS170" i="5"/>
  <c r="BB761" i="5"/>
  <c r="CH761" i="5"/>
  <c r="BB576" i="5"/>
  <c r="CH576" i="5"/>
  <c r="BX71" i="5"/>
  <c r="DD71" i="5"/>
  <c r="BM781" i="5"/>
  <c r="CS781" i="5"/>
  <c r="BB885" i="5"/>
  <c r="CH885" i="5"/>
  <c r="BX903" i="5"/>
  <c r="DD903" i="5"/>
  <c r="BX56" i="5"/>
  <c r="DD56" i="5"/>
  <c r="BM519" i="5"/>
  <c r="CS519" i="5"/>
  <c r="BM554" i="5"/>
  <c r="CS554" i="5"/>
  <c r="DD254" i="5"/>
  <c r="BX254" i="5"/>
  <c r="BM949" i="5"/>
  <c r="CS949" i="5"/>
  <c r="BM448" i="5"/>
  <c r="CS448" i="5"/>
  <c r="DD163" i="5"/>
  <c r="BX163" i="5"/>
  <c r="CH457" i="5"/>
  <c r="BB457" i="5"/>
  <c r="DD360" i="5"/>
  <c r="BX360" i="5"/>
  <c r="BB563" i="5"/>
  <c r="CH563" i="5"/>
  <c r="BX45" i="5"/>
  <c r="DD45" i="5"/>
  <c r="CS324" i="5"/>
  <c r="BM324" i="5"/>
  <c r="BB877" i="5"/>
  <c r="CH877" i="5"/>
  <c r="CH993" i="5"/>
  <c r="BB993" i="5"/>
  <c r="DD392" i="5"/>
  <c r="BX392" i="5"/>
  <c r="CH206" i="5"/>
  <c r="BB206" i="5"/>
  <c r="DD176" i="5"/>
  <c r="BX176" i="5"/>
  <c r="BB36" i="5"/>
  <c r="CH36" i="5"/>
  <c r="BM110" i="5"/>
  <c r="CS110" i="5"/>
  <c r="BM728" i="5"/>
  <c r="CS728" i="5"/>
  <c r="BB984" i="5"/>
  <c r="CH984" i="5"/>
  <c r="DD753" i="5"/>
  <c r="BX753" i="5"/>
  <c r="CS997" i="5"/>
  <c r="BM997" i="5"/>
  <c r="DD139" i="5"/>
  <c r="BX139" i="5"/>
  <c r="BM38" i="5"/>
  <c r="CS38" i="5"/>
  <c r="BM60" i="5"/>
  <c r="CS60" i="5"/>
  <c r="BM577" i="5"/>
  <c r="CS577" i="5"/>
  <c r="BX194" i="5"/>
  <c r="DD194" i="5"/>
  <c r="CS1012" i="5"/>
  <c r="BM1012" i="5"/>
  <c r="BX304" i="5"/>
  <c r="DD304" i="5"/>
  <c r="CH683" i="5"/>
  <c r="BB683" i="5"/>
  <c r="CH521" i="5"/>
  <c r="BB521" i="5"/>
  <c r="BX75" i="5"/>
  <c r="DD75" i="5"/>
  <c r="BX728" i="5"/>
  <c r="DD728" i="5"/>
  <c r="BB323" i="5"/>
  <c r="CH323" i="5"/>
  <c r="BB424" i="5"/>
  <c r="CH424" i="5"/>
  <c r="BM607" i="5"/>
  <c r="CS607" i="5"/>
  <c r="BM509" i="5"/>
  <c r="CS509" i="5"/>
  <c r="CS888" i="5"/>
  <c r="BM888" i="5"/>
  <c r="CH868" i="5"/>
  <c r="BB868" i="5"/>
  <c r="BB758" i="5"/>
  <c r="CH758" i="5"/>
  <c r="CH892" i="5"/>
  <c r="BB892" i="5"/>
  <c r="BX467" i="5"/>
  <c r="DD467" i="5"/>
  <c r="CS709" i="5"/>
  <c r="BM709" i="5"/>
  <c r="BB403" i="5"/>
  <c r="CH403" i="5"/>
  <c r="DD101" i="5"/>
  <c r="BX101" i="5"/>
  <c r="BB1011" i="5"/>
  <c r="CH1011" i="5"/>
  <c r="BX39" i="5"/>
  <c r="DD39" i="5"/>
  <c r="BB379" i="5"/>
  <c r="CH379" i="5"/>
  <c r="CS494" i="5"/>
  <c r="BM494" i="5"/>
  <c r="DD244" i="5"/>
  <c r="BX244" i="5"/>
  <c r="DD487" i="5"/>
  <c r="BX487" i="5"/>
  <c r="CS735" i="5"/>
  <c r="BM735" i="5"/>
  <c r="BB508" i="5"/>
  <c r="CH508" i="5"/>
  <c r="BB526" i="5"/>
  <c r="CH526" i="5"/>
  <c r="DD659" i="5"/>
  <c r="BX659" i="5"/>
  <c r="CH841" i="5"/>
  <c r="BB841" i="5"/>
  <c r="BM227" i="5"/>
  <c r="CS227" i="5"/>
  <c r="BM674" i="5"/>
  <c r="CS674" i="5"/>
  <c r="DD275" i="5"/>
  <c r="BX275" i="5"/>
  <c r="BM307" i="5"/>
  <c r="CS307" i="5"/>
  <c r="BX228" i="5"/>
  <c r="DD228" i="5"/>
  <c r="CH915" i="5"/>
  <c r="BB915" i="5"/>
  <c r="CS420" i="5"/>
  <c r="BM420" i="5"/>
  <c r="BX923" i="5"/>
  <c r="DD923" i="5"/>
  <c r="DD651" i="5"/>
  <c r="BX651" i="5"/>
  <c r="DD359" i="5"/>
  <c r="BX359" i="5"/>
  <c r="DD329" i="5"/>
  <c r="BX329" i="5"/>
  <c r="BM783" i="5"/>
  <c r="CS783" i="5"/>
  <c r="DD157" i="5"/>
  <c r="BX157" i="5"/>
  <c r="CH246" i="5"/>
  <c r="BB246" i="5"/>
  <c r="CH19" i="5"/>
  <c r="BB19" i="5"/>
  <c r="CH287" i="5"/>
  <c r="BB287" i="5"/>
  <c r="BM585" i="5"/>
  <c r="CS585" i="5"/>
  <c r="BB711" i="5"/>
  <c r="CH711" i="5"/>
  <c r="BB1012" i="5"/>
  <c r="CH1012" i="5"/>
  <c r="BM589" i="5"/>
  <c r="CS589" i="5"/>
  <c r="BM640" i="5"/>
  <c r="CS640" i="5"/>
  <c r="BB183" i="5"/>
  <c r="CH183" i="5"/>
  <c r="BX803" i="5"/>
  <c r="DD803" i="5"/>
  <c r="CH325" i="5"/>
  <c r="BB325" i="5"/>
  <c r="CS993" i="5"/>
  <c r="BM993" i="5"/>
  <c r="CS847" i="5"/>
  <c r="BM847" i="5"/>
  <c r="BM861" i="5"/>
  <c r="CS861" i="5"/>
  <c r="BX31" i="5"/>
  <c r="DD31" i="5"/>
  <c r="BM234" i="5"/>
  <c r="CS234" i="5"/>
  <c r="BB883" i="5"/>
  <c r="CH883" i="5"/>
  <c r="CS600" i="5"/>
  <c r="BM600" i="5"/>
  <c r="CS333" i="5"/>
  <c r="BM333" i="5"/>
  <c r="CH169" i="5"/>
  <c r="BB169" i="5"/>
  <c r="BM671" i="5"/>
  <c r="CS671" i="5"/>
  <c r="BM559" i="5"/>
  <c r="CS559" i="5"/>
  <c r="CS878" i="5"/>
  <c r="BM878" i="5"/>
  <c r="CH216" i="5"/>
  <c r="BB216" i="5"/>
  <c r="CH974" i="5"/>
  <c r="BB974" i="5"/>
  <c r="BB516" i="5"/>
  <c r="CH516" i="5"/>
  <c r="CH136" i="5"/>
  <c r="BB136" i="5"/>
  <c r="CH961" i="5"/>
  <c r="BB961" i="5"/>
  <c r="DD670" i="5"/>
  <c r="BX670" i="5"/>
  <c r="CH755" i="5"/>
  <c r="BB755" i="5"/>
  <c r="DD210" i="5"/>
  <c r="BX210" i="5"/>
  <c r="CS882" i="5"/>
  <c r="BM882" i="5"/>
  <c r="CH907" i="5"/>
  <c r="BB907" i="5"/>
  <c r="CH1004" i="5"/>
  <c r="BB1004" i="5"/>
  <c r="CH667" i="5"/>
  <c r="BB667" i="5"/>
  <c r="BX224" i="5"/>
  <c r="DD224" i="5"/>
  <c r="BB963" i="5"/>
  <c r="CH963" i="5"/>
  <c r="CH17" i="5"/>
  <c r="BB17" i="5"/>
  <c r="DD333" i="5"/>
  <c r="BX333" i="5"/>
  <c r="BX191" i="5"/>
  <c r="DD191" i="5"/>
  <c r="CS736" i="5"/>
  <c r="BM736" i="5"/>
  <c r="CH780" i="5"/>
  <c r="BB780" i="5"/>
  <c r="CS536" i="5"/>
  <c r="BM536" i="5"/>
  <c r="BX577" i="5"/>
  <c r="DD577" i="5"/>
  <c r="DD466" i="5"/>
  <c r="BX466" i="5"/>
  <c r="CH908" i="5"/>
  <c r="BB908" i="5"/>
  <c r="CH757" i="5"/>
  <c r="BB757" i="5"/>
  <c r="DD916" i="5"/>
  <c r="BX916" i="5"/>
  <c r="BB153" i="5"/>
  <c r="CH153" i="5"/>
  <c r="DD961" i="5"/>
  <c r="BX961" i="5"/>
  <c r="CH639" i="5"/>
  <c r="BB639" i="5"/>
  <c r="CH439" i="5"/>
  <c r="BB439" i="5"/>
  <c r="BX624" i="5"/>
  <c r="DD624" i="5"/>
  <c r="DD799" i="5"/>
  <c r="BX799" i="5"/>
  <c r="DD407" i="5"/>
  <c r="BX407" i="5"/>
  <c r="BB969" i="5"/>
  <c r="CH969" i="5"/>
  <c r="DD594" i="5"/>
  <c r="BX594" i="5"/>
  <c r="BX549" i="5"/>
  <c r="DD549" i="5"/>
  <c r="DD345" i="5"/>
  <c r="BX345" i="5"/>
  <c r="DD996" i="5"/>
  <c r="BX996" i="5"/>
  <c r="CH25" i="5"/>
  <c r="BB25" i="5"/>
  <c r="BM27" i="5"/>
  <c r="CS27" i="5"/>
  <c r="BM877" i="5"/>
  <c r="CS877" i="5"/>
  <c r="BM523" i="5"/>
  <c r="CS523" i="5"/>
  <c r="BM992" i="5"/>
  <c r="CS992" i="5"/>
  <c r="CH834" i="5"/>
  <c r="BB834" i="5"/>
  <c r="CS971" i="5"/>
  <c r="BM971" i="5"/>
  <c r="DD266" i="5"/>
  <c r="BX266" i="5"/>
  <c r="CH100" i="5"/>
  <c r="BB100" i="5"/>
  <c r="BB517" i="5"/>
  <c r="CH517" i="5"/>
  <c r="BM443" i="5"/>
  <c r="CS443" i="5"/>
  <c r="DD374" i="5"/>
  <c r="BX374" i="5"/>
  <c r="CH567" i="5"/>
  <c r="BB567" i="5"/>
  <c r="DD447" i="5"/>
  <c r="BX447" i="5"/>
  <c r="BX979" i="5"/>
  <c r="DD979" i="5"/>
  <c r="BB462" i="5"/>
  <c r="CH462" i="5"/>
  <c r="CS701" i="5"/>
  <c r="BM701" i="5"/>
  <c r="CS155" i="5"/>
  <c r="BM155" i="5"/>
  <c r="BB853" i="5"/>
  <c r="CH853" i="5"/>
  <c r="BB575" i="5"/>
  <c r="CH575" i="5"/>
  <c r="BX70" i="5"/>
  <c r="DD70" i="5"/>
  <c r="BM122" i="5"/>
  <c r="CS122" i="5"/>
  <c r="DD437" i="5"/>
  <c r="BX437" i="5"/>
  <c r="BM25" i="5"/>
  <c r="CS25" i="5"/>
  <c r="DD608" i="5"/>
  <c r="BX608" i="5"/>
  <c r="CH838" i="5"/>
  <c r="BB838" i="5"/>
  <c r="BX616" i="5"/>
  <c r="DD616" i="5"/>
  <c r="BX125" i="5"/>
  <c r="DD125" i="5"/>
  <c r="BX238" i="5"/>
  <c r="DD238" i="5"/>
  <c r="BB506" i="5"/>
  <c r="CH506" i="5"/>
  <c r="BX580" i="5"/>
  <c r="DD580" i="5"/>
  <c r="BB955" i="5"/>
  <c r="CH955" i="5"/>
  <c r="BX161" i="5"/>
  <c r="DD161" i="5"/>
  <c r="CH164" i="5"/>
  <c r="BB164" i="5"/>
  <c r="CH968" i="5"/>
  <c r="BB968" i="5"/>
  <c r="CS586" i="5"/>
  <c r="BM586" i="5"/>
  <c r="DD983" i="5"/>
  <c r="BX983" i="5"/>
  <c r="CS89" i="5"/>
  <c r="BM89" i="5"/>
  <c r="BB387" i="5"/>
  <c r="CH387" i="5"/>
  <c r="CS430" i="5"/>
  <c r="BM430" i="5"/>
  <c r="BB677" i="5"/>
  <c r="CH677" i="5"/>
  <c r="CS491" i="5"/>
  <c r="BM491" i="5"/>
  <c r="BX89" i="5"/>
  <c r="DD89" i="5"/>
  <c r="CH534" i="5"/>
  <c r="BB534" i="5"/>
  <c r="CS928" i="5"/>
  <c r="BM928" i="5"/>
  <c r="CS98" i="5"/>
  <c r="BM98" i="5"/>
  <c r="CH880" i="5"/>
  <c r="BB880" i="5"/>
  <c r="CS598" i="5"/>
  <c r="BM598" i="5"/>
  <c r="CH146" i="5"/>
  <c r="BB146" i="5"/>
  <c r="BX571" i="5"/>
  <c r="DD571" i="5"/>
  <c r="CH966" i="5"/>
  <c r="BB966" i="5"/>
  <c r="BM969" i="5"/>
  <c r="CS969" i="5"/>
  <c r="DD168" i="5"/>
  <c r="BX168" i="5"/>
  <c r="CH722" i="5"/>
  <c r="BB722" i="5"/>
  <c r="DD394" i="5"/>
  <c r="BX394" i="5"/>
  <c r="DD896" i="5"/>
  <c r="BX896" i="5"/>
  <c r="DD938" i="5"/>
  <c r="BX938" i="5"/>
  <c r="BM718" i="5"/>
  <c r="CS718" i="5"/>
  <c r="BX354" i="5"/>
  <c r="DD354" i="5"/>
  <c r="BM517" i="5"/>
  <c r="CS517" i="5"/>
  <c r="BM274" i="5"/>
  <c r="CS274" i="5"/>
  <c r="DD824" i="5"/>
  <c r="BX824" i="5"/>
  <c r="BM287" i="5"/>
  <c r="CS287" i="5"/>
  <c r="BX330" i="5"/>
  <c r="DD330" i="5"/>
  <c r="CS365" i="5"/>
  <c r="BM365" i="5"/>
  <c r="BX706" i="5"/>
  <c r="DD706" i="5"/>
  <c r="BM708" i="5"/>
  <c r="CS708" i="5"/>
  <c r="CH807" i="5"/>
  <c r="BB807" i="5"/>
  <c r="CH372" i="5"/>
  <c r="BB372" i="5"/>
  <c r="CS107" i="5"/>
  <c r="BM107" i="5"/>
  <c r="CS919" i="5"/>
  <c r="BM919" i="5"/>
  <c r="CH664" i="5"/>
  <c r="BB664" i="5"/>
  <c r="CH603" i="5"/>
  <c r="BB603" i="5"/>
  <c r="BX80" i="5"/>
  <c r="DD80" i="5"/>
  <c r="BM240" i="5"/>
  <c r="CS240" i="5"/>
  <c r="CH239" i="5"/>
  <c r="BB239" i="5"/>
  <c r="BB789" i="5"/>
  <c r="CH789" i="5"/>
  <c r="CS930" i="5"/>
  <c r="BM930" i="5"/>
  <c r="BX60" i="5"/>
  <c r="DD60" i="5"/>
  <c r="BB249" i="5"/>
  <c r="CH249" i="5"/>
  <c r="BB738" i="5"/>
  <c r="CH738" i="5"/>
  <c r="BM450" i="5"/>
  <c r="CS450" i="5"/>
  <c r="BX130" i="5"/>
  <c r="DD130" i="5"/>
  <c r="BB952" i="5"/>
  <c r="CH952" i="5"/>
  <c r="CS353" i="5"/>
  <c r="BM353" i="5"/>
  <c r="CH374" i="5"/>
  <c r="BB374" i="5"/>
  <c r="BM455" i="5"/>
  <c r="CS455" i="5"/>
  <c r="BM150" i="5"/>
  <c r="CS150" i="5"/>
  <c r="BB177" i="5"/>
  <c r="CH177" i="5"/>
  <c r="BB485" i="5"/>
  <c r="CH485" i="5"/>
  <c r="BB421" i="5"/>
  <c r="CH421" i="5"/>
  <c r="CH898" i="5"/>
  <c r="BB898" i="5"/>
  <c r="CS642" i="5"/>
  <c r="BM642" i="5"/>
  <c r="DD717" i="5"/>
  <c r="BX717" i="5"/>
  <c r="BM291" i="5"/>
  <c r="CS291" i="5"/>
  <c r="BM414" i="5"/>
  <c r="CS414" i="5"/>
  <c r="DD657" i="5"/>
  <c r="BX657" i="5"/>
  <c r="BX666" i="5"/>
  <c r="DD666" i="5"/>
  <c r="CS757" i="5"/>
  <c r="BM757" i="5"/>
  <c r="DD351" i="5"/>
  <c r="BX351" i="5"/>
  <c r="BB70" i="5"/>
  <c r="CH70" i="5"/>
  <c r="DD668" i="5"/>
  <c r="BX668" i="5"/>
  <c r="CS91" i="5"/>
  <c r="BM91" i="5"/>
  <c r="DD349" i="5"/>
  <c r="BX349" i="5"/>
  <c r="BX877" i="5"/>
  <c r="DD877" i="5"/>
  <c r="DD748" i="5"/>
  <c r="BX748" i="5"/>
  <c r="DD772" i="5"/>
  <c r="BX772" i="5"/>
  <c r="BB524" i="5"/>
  <c r="CH524" i="5"/>
  <c r="DD835" i="5"/>
  <c r="BX835" i="5"/>
  <c r="CS195" i="5"/>
  <c r="BM195" i="5"/>
  <c r="BM565" i="5"/>
  <c r="CS565" i="5"/>
  <c r="CH327" i="5"/>
  <c r="BB327" i="5"/>
  <c r="CH85" i="5"/>
  <c r="BB85" i="5"/>
  <c r="BM799" i="5"/>
  <c r="CS799" i="5"/>
  <c r="CS862" i="5"/>
  <c r="BM862" i="5"/>
  <c r="CH828" i="5"/>
  <c r="BB828" i="5"/>
  <c r="CH95" i="5"/>
  <c r="BB95" i="5"/>
  <c r="BM325" i="5"/>
  <c r="CS325" i="5"/>
  <c r="BB409" i="5"/>
  <c r="CH409" i="5"/>
  <c r="CH972" i="5"/>
  <c r="BB972" i="5"/>
  <c r="CH628" i="5"/>
  <c r="BB628" i="5"/>
  <c r="BX707" i="5"/>
  <c r="DD707" i="5"/>
  <c r="BB744" i="5"/>
  <c r="CH744" i="5"/>
  <c r="BX468" i="5"/>
  <c r="DD468" i="5"/>
  <c r="CS774" i="5"/>
  <c r="BM774" i="5"/>
  <c r="DD137" i="5"/>
  <c r="BX137" i="5"/>
  <c r="DD834" i="5"/>
  <c r="BX834" i="5"/>
  <c r="DD121" i="5"/>
  <c r="BX121" i="5"/>
  <c r="BX991" i="5"/>
  <c r="DD991" i="5"/>
  <c r="BM398" i="5"/>
  <c r="CS398" i="5"/>
  <c r="CS512" i="5"/>
  <c r="BM512" i="5"/>
  <c r="DD626" i="5"/>
  <c r="BX626" i="5"/>
  <c r="BX791" i="5"/>
  <c r="DD791" i="5"/>
  <c r="CS255" i="5"/>
  <c r="BM255" i="5"/>
  <c r="DD1003" i="5"/>
  <c r="BX1003" i="5"/>
  <c r="CS190" i="5"/>
  <c r="BM190" i="5"/>
  <c r="DD494" i="5"/>
  <c r="BX494" i="5"/>
  <c r="I11" i="3"/>
  <c r="J9" i="3"/>
  <c r="I13" i="3"/>
  <c r="BX445" i="5"/>
  <c r="DD445" i="5"/>
  <c r="BB332" i="5"/>
  <c r="CH332" i="5"/>
  <c r="BX954" i="5"/>
  <c r="DD954" i="5"/>
  <c r="BX141" i="5"/>
  <c r="DD141" i="5"/>
  <c r="BM356" i="5"/>
  <c r="CS356" i="5"/>
  <c r="CS20" i="5"/>
  <c r="BM20" i="5"/>
  <c r="BM792" i="5"/>
  <c r="CS792" i="5"/>
  <c r="BM284" i="5"/>
  <c r="CS284" i="5"/>
  <c r="BX700" i="5"/>
  <c r="DD700" i="5"/>
  <c r="CH676" i="5"/>
  <c r="BB676" i="5"/>
  <c r="BX525" i="5"/>
  <c r="DD525" i="5"/>
  <c r="BX710" i="5"/>
  <c r="DD710" i="5"/>
  <c r="BM247" i="5"/>
  <c r="CS247" i="5"/>
  <c r="CS19" i="5"/>
  <c r="BM19" i="5"/>
  <c r="CH686" i="5"/>
  <c r="BB686" i="5"/>
  <c r="BX352" i="5"/>
  <c r="DD352" i="5"/>
  <c r="CH35" i="5"/>
  <c r="BB35" i="5"/>
  <c r="CS194" i="5"/>
  <c r="BM194" i="5"/>
  <c r="BB588" i="5"/>
  <c r="CH588" i="5"/>
  <c r="DD876" i="5"/>
  <c r="BX876" i="5"/>
  <c r="DD552" i="5"/>
  <c r="BX552" i="5"/>
  <c r="DD922" i="5"/>
  <c r="BX922" i="5"/>
  <c r="BM918" i="5"/>
  <c r="CS918" i="5"/>
  <c r="BM601" i="5"/>
  <c r="CS601" i="5"/>
  <c r="DD282" i="5"/>
  <c r="BX282" i="5"/>
  <c r="BB193" i="5"/>
  <c r="CH193" i="5"/>
  <c r="CS763" i="5"/>
  <c r="BM763" i="5"/>
  <c r="DD604" i="5"/>
  <c r="BX604" i="5"/>
  <c r="BM432" i="5"/>
  <c r="CS432" i="5"/>
  <c r="BX217" i="5"/>
  <c r="DD217" i="5"/>
  <c r="CS901" i="5"/>
  <c r="BM901" i="5"/>
  <c r="BX895" i="5"/>
  <c r="DD895" i="5"/>
  <c r="BM497" i="5"/>
  <c r="CS497" i="5"/>
  <c r="BM1013" i="5"/>
  <c r="CS1013" i="5"/>
  <c r="BX509" i="5"/>
  <c r="DD509" i="5"/>
  <c r="BX883" i="5"/>
  <c r="DD883" i="5"/>
  <c r="BM983" i="5"/>
  <c r="CS983" i="5"/>
  <c r="BM727" i="5"/>
  <c r="CS727" i="5"/>
  <c r="CS803" i="5"/>
  <c r="BM803" i="5"/>
  <c r="DD937" i="5"/>
  <c r="BX937" i="5"/>
  <c r="CH224" i="5"/>
  <c r="BB224" i="5"/>
  <c r="BB752" i="5"/>
  <c r="CH752" i="5"/>
  <c r="BX930" i="5"/>
  <c r="DD930" i="5"/>
  <c r="BX960" i="5"/>
  <c r="DD960" i="5"/>
  <c r="DD879" i="5"/>
  <c r="BX879" i="5"/>
  <c r="CH362" i="5"/>
  <c r="BB362" i="5"/>
  <c r="DD997" i="5"/>
  <c r="BX997" i="5"/>
  <c r="BM870" i="5"/>
  <c r="CS870" i="5"/>
  <c r="CS168" i="5"/>
  <c r="BM168" i="5"/>
  <c r="BB685" i="5"/>
  <c r="CH685" i="5"/>
  <c r="DD559" i="5"/>
  <c r="BX559" i="5"/>
  <c r="BB731" i="5"/>
  <c r="CH731" i="5"/>
  <c r="BX578" i="5"/>
  <c r="DD578" i="5"/>
  <c r="CH127" i="5"/>
  <c r="BB127" i="5"/>
  <c r="CH578" i="5"/>
  <c r="BB578" i="5"/>
  <c r="DD331" i="5"/>
  <c r="BX331" i="5"/>
  <c r="DD635" i="5"/>
  <c r="BX635" i="5"/>
  <c r="BB304" i="5"/>
  <c r="CH304" i="5"/>
  <c r="CS245" i="5"/>
  <c r="BM245" i="5"/>
  <c r="DD486" i="5"/>
  <c r="BX486" i="5"/>
  <c r="BX662" i="5"/>
  <c r="DD662" i="5"/>
  <c r="DD913" i="5"/>
  <c r="BX913" i="5"/>
  <c r="DD784" i="5"/>
  <c r="BX784" i="5"/>
  <c r="CS733" i="5"/>
  <c r="BM733" i="5"/>
  <c r="CS96" i="5"/>
  <c r="BM96" i="5"/>
  <c r="DD353" i="5"/>
  <c r="BX353" i="5"/>
  <c r="CS896" i="5"/>
  <c r="BM896" i="5"/>
  <c r="CS989" i="5"/>
  <c r="BM989" i="5"/>
  <c r="DD730" i="5"/>
  <c r="BX730" i="5"/>
  <c r="CH184" i="5"/>
  <c r="BB184" i="5"/>
  <c r="DD355" i="5"/>
  <c r="BX355" i="5"/>
  <c r="BB83" i="5"/>
  <c r="CH83" i="5"/>
  <c r="BB450" i="5"/>
  <c r="CH450" i="5"/>
  <c r="BM591" i="5"/>
  <c r="CS591" i="5"/>
  <c r="CH275" i="5"/>
  <c r="BB275" i="5"/>
  <c r="DD1004" i="5"/>
  <c r="BX1004" i="5"/>
  <c r="CH178" i="5"/>
  <c r="BB178" i="5"/>
  <c r="BB141" i="5"/>
  <c r="CH141" i="5"/>
  <c r="CH176" i="5"/>
  <c r="BB176" i="5"/>
  <c r="BM462" i="5"/>
  <c r="CS462" i="5"/>
  <c r="CH882" i="5"/>
  <c r="BB882" i="5"/>
  <c r="CS147" i="5"/>
  <c r="BM147" i="5"/>
  <c r="BX637" i="5"/>
  <c r="DD637" i="5"/>
  <c r="CS141" i="5"/>
  <c r="BM141" i="5"/>
  <c r="BM779" i="5"/>
  <c r="CS779" i="5"/>
  <c r="CH368" i="5"/>
  <c r="BB368" i="5"/>
  <c r="CS391" i="5"/>
  <c r="BM391" i="5"/>
  <c r="CH735" i="5"/>
  <c r="BB735" i="5"/>
  <c r="CH878" i="5"/>
  <c r="BB878" i="5"/>
  <c r="CS278" i="5"/>
  <c r="BM278" i="5"/>
  <c r="DD705" i="5"/>
  <c r="BX705" i="5"/>
  <c r="DD284" i="5"/>
  <c r="BX284" i="5"/>
  <c r="BM656" i="5"/>
  <c r="CS656" i="5"/>
  <c r="DD873" i="5"/>
  <c r="BX873" i="5"/>
  <c r="CS730" i="5"/>
  <c r="BM730" i="5"/>
  <c r="BM808" i="5"/>
  <c r="CS808" i="5"/>
  <c r="BB756" i="5"/>
  <c r="CH756" i="5"/>
  <c r="BB746" i="5"/>
  <c r="CH746" i="5"/>
  <c r="BM1007" i="5"/>
  <c r="CS1007" i="5"/>
  <c r="DD838" i="5"/>
  <c r="BX838" i="5"/>
  <c r="CS840" i="5"/>
  <c r="BM840" i="5"/>
  <c r="CS148" i="5"/>
  <c r="BM148" i="5"/>
  <c r="BX655" i="5"/>
  <c r="DD655" i="5"/>
  <c r="BB292" i="5"/>
  <c r="CH292" i="5"/>
  <c r="CH20" i="5"/>
  <c r="BB20" i="5"/>
  <c r="BM404" i="5"/>
  <c r="CS404" i="5"/>
  <c r="DD385" i="5"/>
  <c r="BX385" i="5"/>
  <c r="CH917" i="5"/>
  <c r="BB917" i="5"/>
  <c r="BX470" i="5"/>
  <c r="DD470" i="5"/>
  <c r="BB68" i="5"/>
  <c r="CH68" i="5"/>
  <c r="BX459" i="5"/>
  <c r="DD459" i="5"/>
  <c r="BX456" i="5"/>
  <c r="DD456" i="5"/>
  <c r="CS163" i="5"/>
  <c r="BM163" i="5"/>
  <c r="CS939" i="5"/>
  <c r="BM939" i="5"/>
  <c r="BB428" i="5"/>
  <c r="CH428" i="5"/>
  <c r="BB407" i="5"/>
  <c r="CH407" i="5"/>
  <c r="CH634" i="5"/>
  <c r="BB634" i="5"/>
  <c r="BM351" i="5"/>
  <c r="CS351" i="5"/>
  <c r="CH295" i="5"/>
  <c r="BB295" i="5"/>
  <c r="CS196" i="5"/>
  <c r="BM196" i="5"/>
  <c r="CH589" i="5"/>
  <c r="BB589" i="5"/>
  <c r="DD534" i="5"/>
  <c r="BX534" i="5"/>
  <c r="BB441" i="5"/>
  <c r="CH441" i="5"/>
  <c r="CS568" i="5"/>
  <c r="BM568" i="5"/>
  <c r="DD233" i="5"/>
  <c r="BX233" i="5"/>
  <c r="BB719" i="5"/>
  <c r="CH719" i="5"/>
  <c r="BX38" i="5"/>
  <c r="DD38" i="5"/>
  <c r="CH245" i="5"/>
  <c r="BB245" i="5"/>
  <c r="BX256" i="5"/>
  <c r="DD256" i="5"/>
  <c r="BX143" i="5"/>
  <c r="DD143" i="5"/>
  <c r="CH660" i="5"/>
  <c r="BB660" i="5"/>
  <c r="BX231" i="5"/>
  <c r="DD231" i="5"/>
  <c r="DD295" i="5"/>
  <c r="BX295" i="5"/>
  <c r="DD192" i="5"/>
  <c r="BX192" i="5"/>
  <c r="BM128" i="5"/>
  <c r="CS128" i="5"/>
  <c r="BX907" i="5"/>
  <c r="DD907" i="5"/>
  <c r="BB397" i="5"/>
  <c r="CH397" i="5"/>
  <c r="CS609" i="5"/>
  <c r="BM609" i="5"/>
  <c r="BB604" i="5"/>
  <c r="CH604" i="5"/>
  <c r="BM452" i="5"/>
  <c r="CS452" i="5"/>
  <c r="BX927" i="5"/>
  <c r="DD927" i="5"/>
  <c r="BB373" i="5"/>
  <c r="CH373" i="5"/>
  <c r="BX216" i="5"/>
  <c r="DD216" i="5"/>
  <c r="DD206" i="5"/>
  <c r="BX206" i="5"/>
  <c r="DD220" i="5"/>
  <c r="BX220" i="5"/>
  <c r="DD365" i="5"/>
  <c r="BX365" i="5"/>
  <c r="DD309" i="5"/>
  <c r="BX309" i="5"/>
  <c r="BB565" i="5"/>
  <c r="CH565" i="5"/>
  <c r="BM547" i="5"/>
  <c r="CS547" i="5"/>
  <c r="BM937" i="5"/>
  <c r="CS937" i="5"/>
  <c r="CH503" i="5"/>
  <c r="BB503" i="5"/>
  <c r="BB398" i="5"/>
  <c r="CH398" i="5"/>
  <c r="BB497" i="5"/>
  <c r="CH497" i="5"/>
  <c r="CH331" i="5"/>
  <c r="BB331" i="5"/>
  <c r="CS169" i="5"/>
  <c r="BM169" i="5"/>
  <c r="CH808" i="5"/>
  <c r="BB808" i="5"/>
  <c r="BM573" i="5"/>
  <c r="CS573" i="5"/>
  <c r="BB754" i="5"/>
  <c r="CH754" i="5"/>
  <c r="CS921" i="5"/>
  <c r="BM921" i="5"/>
  <c r="BM649" i="5"/>
  <c r="CS649" i="5"/>
  <c r="CH297" i="5"/>
  <c r="BB297" i="5"/>
  <c r="DD294" i="5"/>
  <c r="BX294" i="5"/>
  <c r="CS100" i="5"/>
  <c r="BM100" i="5"/>
  <c r="BB511" i="5"/>
  <c r="CH511" i="5"/>
  <c r="BB466" i="5"/>
  <c r="CH466" i="5"/>
  <c r="BB600" i="5"/>
  <c r="CH600" i="5"/>
  <c r="BM451" i="5"/>
  <c r="CS451" i="5"/>
  <c r="DD166" i="5"/>
  <c r="BX166" i="5"/>
  <c r="BM821" i="5"/>
  <c r="CS821" i="5"/>
  <c r="CH425" i="5"/>
  <c r="BB425" i="5"/>
  <c r="BX208" i="5"/>
  <c r="DD208" i="5"/>
  <c r="DD190" i="5"/>
  <c r="BX190" i="5"/>
  <c r="DD398" i="5"/>
  <c r="BX398" i="5"/>
  <c r="BB740" i="5"/>
  <c r="CH740" i="5"/>
  <c r="CH960" i="5"/>
  <c r="BB960" i="5"/>
  <c r="CH69" i="5"/>
  <c r="BB69" i="5"/>
  <c r="BB833" i="5"/>
  <c r="CH833" i="5"/>
  <c r="DD818" i="5"/>
  <c r="BX818" i="5"/>
  <c r="BB564" i="5"/>
  <c r="CH564" i="5"/>
  <c r="BB426" i="5"/>
  <c r="CH426" i="5"/>
  <c r="CH451" i="5"/>
  <c r="BB451" i="5"/>
  <c r="BB383" i="5"/>
  <c r="CH383" i="5"/>
  <c r="BB715" i="5"/>
  <c r="CH715" i="5"/>
  <c r="CH547" i="5"/>
  <c r="BB547" i="5"/>
  <c r="BB106" i="5"/>
  <c r="CH106" i="5"/>
  <c r="BB873" i="5"/>
  <c r="CH873" i="5"/>
  <c r="CS772" i="5"/>
  <c r="BM772" i="5"/>
  <c r="BM752" i="5"/>
  <c r="CS752" i="5"/>
  <c r="BB825" i="5"/>
  <c r="CH825" i="5"/>
  <c r="BB410" i="5"/>
  <c r="CH410" i="5"/>
  <c r="CH456" i="5"/>
  <c r="BB456" i="5"/>
  <c r="BM354" i="5"/>
  <c r="CS354" i="5"/>
  <c r="BB476" i="5"/>
  <c r="CH476" i="5"/>
  <c r="CH820" i="5"/>
  <c r="BB820" i="5"/>
  <c r="BX527" i="5"/>
  <c r="DD527" i="5"/>
  <c r="BM984" i="5"/>
  <c r="CS984" i="5"/>
  <c r="CS145" i="5"/>
  <c r="BM145" i="5"/>
  <c r="CH469" i="5"/>
  <c r="BB469" i="5"/>
  <c r="CS133" i="5"/>
  <c r="BM133" i="5"/>
  <c r="CS679" i="5"/>
  <c r="BM679" i="5"/>
  <c r="BX37" i="5"/>
  <c r="DD37" i="5"/>
  <c r="BX612" i="5"/>
  <c r="DD612" i="5"/>
  <c r="CH130" i="5"/>
  <c r="BB130" i="5"/>
  <c r="CH71" i="5"/>
  <c r="BB71" i="5"/>
  <c r="BM636" i="5"/>
  <c r="CS636" i="5"/>
  <c r="BB401" i="5"/>
  <c r="CH401" i="5"/>
  <c r="DD434" i="5"/>
  <c r="BX434" i="5"/>
  <c r="BX1006" i="5"/>
  <c r="DD1006" i="5"/>
  <c r="CS857" i="5"/>
  <c r="BM857" i="5"/>
  <c r="CH219" i="5"/>
  <c r="BB219" i="5"/>
  <c r="BM88" i="5"/>
  <c r="CS88" i="5"/>
  <c r="CH967" i="5"/>
  <c r="BB967" i="5"/>
  <c r="BX630" i="5"/>
  <c r="DD630" i="5"/>
  <c r="CS533" i="5"/>
  <c r="BM533" i="5"/>
  <c r="BM985" i="5"/>
  <c r="CS985" i="5"/>
  <c r="DD87" i="5"/>
  <c r="BX87" i="5"/>
  <c r="CS382" i="5"/>
  <c r="BM382" i="5"/>
  <c r="CS381" i="5"/>
  <c r="BM381" i="5"/>
  <c r="CS493" i="5"/>
  <c r="BM493" i="5"/>
  <c r="BB971" i="5"/>
  <c r="CH971" i="5"/>
  <c r="DD214" i="5"/>
  <c r="BX214" i="5"/>
  <c r="CS269" i="5"/>
  <c r="BM269" i="5"/>
  <c r="BM118" i="5"/>
  <c r="CS118" i="5"/>
  <c r="DD846" i="5"/>
  <c r="BX846" i="5"/>
  <c r="DD100" i="5"/>
  <c r="BX100" i="5"/>
  <c r="BB959" i="5"/>
  <c r="CH959" i="5"/>
  <c r="CH599" i="5"/>
  <c r="BB599" i="5"/>
  <c r="DD248" i="5"/>
  <c r="BX248" i="5"/>
  <c r="CS514" i="5"/>
  <c r="BM514" i="5"/>
  <c r="DD314" i="5"/>
  <c r="BX314" i="5"/>
  <c r="DD271" i="5"/>
  <c r="BX271" i="5"/>
  <c r="CS377" i="5"/>
  <c r="BM377" i="5"/>
  <c r="BB773" i="5"/>
  <c r="CH773" i="5"/>
  <c r="CH581" i="5"/>
  <c r="BB581" i="5"/>
  <c r="BM204" i="5"/>
  <c r="CS204" i="5"/>
  <c r="CH433" i="5"/>
  <c r="BB433" i="5"/>
  <c r="BX203" i="5"/>
  <c r="DD203" i="5"/>
  <c r="BB360" i="5"/>
  <c r="CH360" i="5"/>
  <c r="BX569" i="5"/>
  <c r="DD569" i="5"/>
  <c r="CS508" i="5"/>
  <c r="BM508" i="5"/>
  <c r="DD263" i="5"/>
  <c r="BX263" i="5"/>
  <c r="BB854" i="5"/>
  <c r="CH854" i="5"/>
  <c r="BX523" i="5"/>
  <c r="DD523" i="5"/>
  <c r="BM67" i="5"/>
  <c r="CS67" i="5"/>
  <c r="CH605" i="5"/>
  <c r="BB605" i="5"/>
  <c r="BM289" i="5"/>
  <c r="CS289" i="5"/>
  <c r="DD439" i="5"/>
  <c r="BX439" i="5"/>
  <c r="BM47" i="5"/>
  <c r="CS47" i="5"/>
  <c r="BX453" i="5"/>
  <c r="DD453" i="5"/>
  <c r="CS907" i="5"/>
  <c r="BM907" i="5"/>
  <c r="BM525" i="5"/>
  <c r="CS525" i="5"/>
  <c r="CH18" i="5"/>
  <c r="BB18" i="5"/>
  <c r="DD918" i="5"/>
  <c r="BX918" i="5"/>
  <c r="CH108" i="5"/>
  <c r="BB108" i="5"/>
  <c r="BB369" i="5"/>
  <c r="CH369" i="5"/>
  <c r="BM1009" i="5"/>
  <c r="CS1009" i="5"/>
  <c r="CS310" i="5"/>
  <c r="BM310" i="5"/>
  <c r="BB624" i="5"/>
  <c r="CH624" i="5"/>
  <c r="BX756" i="5"/>
  <c r="DD756" i="5"/>
  <c r="BM833" i="5"/>
  <c r="CS833" i="5"/>
  <c r="CS80" i="5"/>
  <c r="BM80" i="5"/>
  <c r="DD382" i="5"/>
  <c r="BX382" i="5"/>
  <c r="DD164" i="5"/>
  <c r="BX164" i="5"/>
  <c r="BB302" i="5"/>
  <c r="CH302" i="5"/>
  <c r="BM722" i="5"/>
  <c r="CS722" i="5"/>
  <c r="DD340" i="5"/>
  <c r="BX340" i="5"/>
  <c r="BB543" i="5"/>
  <c r="CH543" i="5"/>
  <c r="DD370" i="5"/>
  <c r="BX370" i="5"/>
  <c r="BM461" i="5"/>
  <c r="CS461" i="5"/>
  <c r="BM346" i="5"/>
  <c r="CS346" i="5"/>
  <c r="CH240" i="5"/>
  <c r="BB240" i="5"/>
  <c r="BX521" i="5"/>
  <c r="DD521" i="5"/>
  <c r="BX218" i="5"/>
  <c r="DD218" i="5"/>
  <c r="CH705" i="5"/>
  <c r="BB705" i="5"/>
  <c r="CS778" i="5"/>
  <c r="BM778" i="5"/>
  <c r="BB42" i="5"/>
  <c r="CH42" i="5"/>
  <c r="BM750" i="5"/>
  <c r="CS750" i="5"/>
  <c r="DD279" i="5"/>
  <c r="BX279" i="5"/>
  <c r="BB817" i="5"/>
  <c r="CH817" i="5"/>
  <c r="CS646" i="5"/>
  <c r="BM646" i="5"/>
  <c r="BB394" i="5"/>
  <c r="CH394" i="5"/>
  <c r="CS643" i="5"/>
  <c r="BM643" i="5"/>
  <c r="BM664" i="5"/>
  <c r="CS664" i="5"/>
  <c r="BX306" i="5"/>
  <c r="DD306" i="5"/>
  <c r="BX115" i="5"/>
  <c r="DD115" i="5"/>
  <c r="BB937" i="5"/>
  <c r="CH937" i="5"/>
  <c r="CH781" i="5"/>
  <c r="BB781" i="5"/>
  <c r="BM965" i="5"/>
  <c r="CS965" i="5"/>
  <c r="DD380" i="5"/>
  <c r="BX380" i="5"/>
  <c r="BX67" i="5"/>
  <c r="DD67" i="5"/>
  <c r="BM230" i="5"/>
  <c r="CS230" i="5"/>
  <c r="CH63" i="5"/>
  <c r="BB63" i="5"/>
  <c r="BM73" i="5"/>
  <c r="CS73" i="5"/>
  <c r="BM891" i="5"/>
  <c r="CS891" i="5"/>
  <c r="BM845" i="5"/>
  <c r="CS845" i="5"/>
  <c r="CH235" i="5"/>
  <c r="BB235" i="5"/>
  <c r="BX1008" i="5"/>
  <c r="DD1008" i="5"/>
  <c r="BM286" i="5"/>
  <c r="CS286" i="5"/>
  <c r="CH621" i="5"/>
  <c r="BB621" i="5"/>
  <c r="BX853" i="5"/>
  <c r="DD853" i="5"/>
  <c r="CH725" i="5"/>
  <c r="BB725" i="5"/>
  <c r="BX833" i="5"/>
  <c r="DD833" i="5"/>
  <c r="BX976" i="5"/>
  <c r="DD976" i="5"/>
  <c r="BM912" i="5"/>
  <c r="CS912" i="5"/>
  <c r="CH541" i="5"/>
  <c r="BB541" i="5"/>
  <c r="BM330" i="5"/>
  <c r="CS330" i="5"/>
  <c r="CS137" i="5"/>
  <c r="BM137" i="5"/>
  <c r="CH944" i="5"/>
  <c r="BB944" i="5"/>
  <c r="DD402" i="5"/>
  <c r="BX402" i="5"/>
  <c r="BM676" i="5"/>
  <c r="CS676" i="5"/>
  <c r="CH816" i="5"/>
  <c r="BB816" i="5"/>
  <c r="BX760" i="5"/>
  <c r="DD760" i="5"/>
  <c r="BM590" i="5"/>
  <c r="CS590" i="5"/>
  <c r="CH79" i="5"/>
  <c r="BB79" i="5"/>
  <c r="BM35" i="5"/>
  <c r="CS35" i="5"/>
  <c r="BB213" i="5"/>
  <c r="CH213" i="5"/>
  <c r="L65" i="3"/>
  <c r="L67" i="3"/>
  <c r="M63" i="3"/>
  <c r="BX951" i="5"/>
  <c r="DD951" i="5"/>
  <c r="BB869" i="5"/>
  <c r="CH869" i="5"/>
  <c r="DD887" i="5"/>
  <c r="BX887" i="5"/>
  <c r="BB995" i="5"/>
  <c r="CH995" i="5"/>
  <c r="BM617" i="5"/>
  <c r="CS617" i="5"/>
  <c r="CS721" i="5"/>
  <c r="BM721" i="5"/>
  <c r="DD847" i="5"/>
  <c r="BX847" i="5"/>
  <c r="DD389" i="5"/>
  <c r="BX389" i="5"/>
  <c r="BB482" i="5"/>
  <c r="CH482" i="5"/>
  <c r="CH910" i="5"/>
  <c r="BB910" i="5"/>
  <c r="CS417" i="5"/>
  <c r="BM417" i="5"/>
  <c r="DD695" i="5"/>
  <c r="BX695" i="5"/>
  <c r="CS945" i="5"/>
  <c r="BM945" i="5"/>
  <c r="BB570" i="5"/>
  <c r="CH570" i="5"/>
  <c r="DD183" i="5"/>
  <c r="BX183" i="5"/>
  <c r="CH797" i="5"/>
  <c r="BB797" i="5"/>
  <c r="CH27" i="5"/>
  <c r="BB27" i="5"/>
  <c r="CS260" i="5"/>
  <c r="BM260" i="5"/>
  <c r="CH283" i="5"/>
  <c r="BB283" i="5"/>
  <c r="BX770" i="5"/>
  <c r="DD770" i="5"/>
  <c r="CS767" i="5"/>
  <c r="BM767" i="5"/>
  <c r="CS758" i="5"/>
  <c r="BM758" i="5"/>
  <c r="BX920" i="5"/>
  <c r="DD920" i="5"/>
  <c r="DD593" i="5"/>
  <c r="BX593" i="5"/>
  <c r="DD794" i="5"/>
  <c r="BX794" i="5"/>
  <c r="BX222" i="5"/>
  <c r="DD222" i="5"/>
  <c r="BM431" i="5"/>
  <c r="CS431" i="5"/>
  <c r="CH31" i="5"/>
  <c r="BB31" i="5"/>
  <c r="BM571" i="5"/>
  <c r="CS571" i="5"/>
  <c r="CS994" i="5"/>
  <c r="BM994" i="5"/>
  <c r="DD857" i="5"/>
  <c r="BX857" i="5"/>
  <c r="BX820" i="5"/>
  <c r="DD820" i="5"/>
  <c r="CH92" i="5"/>
  <c r="BB92" i="5"/>
  <c r="BM205" i="5"/>
  <c r="CS205" i="5"/>
  <c r="BB522" i="5"/>
  <c r="CH522" i="5"/>
  <c r="CS540" i="5"/>
  <c r="BM540" i="5"/>
  <c r="BM756" i="5"/>
  <c r="CS756" i="5"/>
  <c r="BB701" i="5"/>
  <c r="CH701" i="5"/>
  <c r="BB537" i="5"/>
  <c r="CH537" i="5"/>
  <c r="CH911" i="5"/>
  <c r="BB911" i="5"/>
  <c r="DD763" i="5"/>
  <c r="BX763" i="5"/>
  <c r="DD495" i="5"/>
  <c r="BX495" i="5"/>
  <c r="BB847" i="5"/>
  <c r="CH847" i="5"/>
  <c r="BM209" i="5"/>
  <c r="CS209" i="5"/>
  <c r="BB349" i="5"/>
  <c r="CH349" i="5"/>
  <c r="BB879" i="5"/>
  <c r="CH879" i="5"/>
  <c r="CS910" i="5"/>
  <c r="BM910" i="5"/>
  <c r="CS520" i="5"/>
  <c r="BM520" i="5"/>
  <c r="BB171" i="5"/>
  <c r="CH171" i="5"/>
  <c r="DD917" i="5"/>
  <c r="BX917" i="5"/>
  <c r="CS606" i="5"/>
  <c r="BM606" i="5"/>
  <c r="BX598" i="5"/>
  <c r="DD598" i="5"/>
  <c r="BX497" i="5"/>
  <c r="DD497" i="5"/>
  <c r="CH91" i="5"/>
  <c r="BB91" i="5"/>
  <c r="DD654" i="5"/>
  <c r="BX654" i="5"/>
  <c r="DD567" i="5"/>
  <c r="BX567" i="5"/>
  <c r="CH923" i="5"/>
  <c r="BB923" i="5"/>
  <c r="BM386" i="5"/>
  <c r="CS386" i="5"/>
  <c r="CH14" i="5"/>
  <c r="BB14" i="5"/>
  <c r="CS610" i="5"/>
  <c r="BM610" i="5"/>
  <c r="DD424" i="5"/>
  <c r="BX424" i="5"/>
  <c r="CS866" i="5"/>
  <c r="BM866" i="5"/>
  <c r="BB768" i="5"/>
  <c r="CH768" i="5"/>
  <c r="BM630" i="5"/>
  <c r="CS630" i="5"/>
  <c r="DD409" i="5"/>
  <c r="BX409" i="5"/>
  <c r="CH116" i="5"/>
  <c r="BB116" i="5"/>
  <c r="CH864" i="5"/>
  <c r="BB864" i="5"/>
  <c r="BX182" i="5"/>
  <c r="DD182" i="5"/>
  <c r="DD745" i="5"/>
  <c r="BX745" i="5"/>
  <c r="DD386" i="5"/>
  <c r="BX386" i="5"/>
  <c r="BM78" i="5"/>
  <c r="CS78" i="5"/>
  <c r="DD381" i="5"/>
  <c r="BX381" i="5"/>
  <c r="BX714" i="5"/>
  <c r="DD714" i="5"/>
  <c r="BB272" i="5"/>
  <c r="CH272" i="5"/>
  <c r="BM140" i="5"/>
  <c r="CS140" i="5"/>
  <c r="BM859" i="5"/>
  <c r="CS859" i="5"/>
  <c r="CH928" i="5"/>
  <c r="BB928" i="5"/>
  <c r="CH560" i="5"/>
  <c r="BB560" i="5"/>
  <c r="BM55" i="5"/>
  <c r="CS55" i="5"/>
  <c r="BM952" i="5"/>
  <c r="CS952" i="5"/>
  <c r="BX946" i="5"/>
  <c r="DD946" i="5"/>
  <c r="BM804" i="5"/>
  <c r="CS804" i="5"/>
  <c r="BM348" i="5"/>
  <c r="CS348" i="5"/>
  <c r="BX902" i="5"/>
  <c r="DD902" i="5"/>
  <c r="DD483" i="5"/>
  <c r="BX483" i="5"/>
  <c r="BX202" i="5"/>
  <c r="DD202" i="5"/>
  <c r="DD112" i="5"/>
  <c r="BX112" i="5"/>
  <c r="CS323" i="5"/>
  <c r="BM323" i="5"/>
  <c r="BM838" i="5"/>
  <c r="CS838" i="5"/>
  <c r="DD169" i="5"/>
  <c r="BX169" i="5"/>
  <c r="DD665" i="5"/>
  <c r="BX665" i="5"/>
  <c r="CH170" i="5"/>
  <c r="BB170" i="5"/>
  <c r="CS624" i="5"/>
  <c r="BM624" i="5"/>
  <c r="CS290" i="5"/>
  <c r="BM290" i="5"/>
  <c r="CS488" i="5"/>
  <c r="BM488" i="5"/>
  <c r="DD555" i="5"/>
  <c r="BX555" i="5"/>
  <c r="DD411" i="5"/>
  <c r="BX411" i="5"/>
  <c r="CS638" i="5"/>
  <c r="BM638" i="5"/>
  <c r="CH291" i="5"/>
  <c r="BB291" i="5"/>
  <c r="DD633" i="5"/>
  <c r="BX633" i="5"/>
  <c r="CS326" i="5"/>
  <c r="BM326" i="5"/>
  <c r="BX490" i="5"/>
  <c r="DD490" i="5"/>
  <c r="BX948" i="5"/>
  <c r="DD948" i="5"/>
  <c r="DD729" i="5"/>
  <c r="BX729" i="5"/>
  <c r="CH827" i="5"/>
  <c r="BB827" i="5"/>
  <c r="BM628" i="5"/>
  <c r="CS628" i="5"/>
  <c r="CH643" i="5"/>
  <c r="BB643" i="5"/>
  <c r="CS215" i="5"/>
  <c r="BM215" i="5"/>
  <c r="DD749" i="5"/>
  <c r="BX749" i="5"/>
  <c r="CS655" i="5"/>
  <c r="BM655" i="5"/>
  <c r="BB891" i="5"/>
  <c r="CH891" i="5"/>
  <c r="BB306" i="5"/>
  <c r="CH306" i="5"/>
  <c r="DD693" i="5"/>
  <c r="BX693" i="5"/>
  <c r="BX361" i="5"/>
  <c r="DD361" i="5"/>
  <c r="BM593" i="5"/>
  <c r="CS593" i="5"/>
  <c r="DD814" i="5"/>
  <c r="BX814" i="5"/>
  <c r="BB173" i="5"/>
  <c r="CH173" i="5"/>
  <c r="BM872" i="5"/>
  <c r="CS872" i="5"/>
  <c r="CH376" i="5"/>
  <c r="BB376" i="5"/>
  <c r="CH305" i="5"/>
  <c r="BB305" i="5"/>
  <c r="DD135" i="5"/>
  <c r="BX135" i="5"/>
  <c r="BB107" i="5"/>
  <c r="CH107" i="5"/>
  <c r="BX778" i="5"/>
  <c r="DD778" i="5"/>
  <c r="BM436" i="5"/>
  <c r="CS436" i="5"/>
  <c r="CS277" i="5"/>
  <c r="BM277" i="5"/>
  <c r="BM670" i="5"/>
  <c r="CS670" i="5"/>
  <c r="DD989" i="5"/>
  <c r="BX989" i="5"/>
  <c r="BM416" i="5"/>
  <c r="CS416" i="5"/>
  <c r="BX234" i="5"/>
  <c r="DD234" i="5"/>
  <c r="BM142" i="5"/>
  <c r="CS142" i="5"/>
  <c r="DD551" i="5"/>
  <c r="BX551" i="5"/>
  <c r="DD465" i="5"/>
  <c r="BX465" i="5"/>
  <c r="BB258" i="5"/>
  <c r="CH258" i="5"/>
  <c r="DD553" i="5"/>
  <c r="BX553" i="5"/>
  <c r="CS932" i="5"/>
  <c r="BM932" i="5"/>
  <c r="CS275" i="5"/>
  <c r="BM275" i="5"/>
  <c r="BM644" i="5"/>
  <c r="CS644" i="5"/>
  <c r="BB252" i="5"/>
  <c r="CH252" i="5"/>
  <c r="BM583" i="5"/>
  <c r="CS583" i="5"/>
  <c r="DD399" i="5"/>
  <c r="BX399" i="5"/>
  <c r="BM796" i="5"/>
  <c r="CS796" i="5"/>
  <c r="BM842" i="5"/>
  <c r="CS842" i="5"/>
  <c r="BX926" i="5"/>
  <c r="DD926" i="5"/>
  <c r="CS608" i="5"/>
  <c r="BM608" i="5"/>
  <c r="CS173" i="5"/>
  <c r="BM173" i="5"/>
  <c r="BM383" i="5"/>
  <c r="CS383" i="5"/>
  <c r="CH996" i="5"/>
  <c r="BB996" i="5"/>
  <c r="CS127" i="5"/>
  <c r="BM127" i="5"/>
  <c r="BB857" i="5"/>
  <c r="CH857" i="5"/>
  <c r="CH900" i="5"/>
  <c r="BB900" i="5"/>
  <c r="CS748" i="5"/>
  <c r="BM748" i="5"/>
  <c r="BX96" i="5"/>
  <c r="DD96" i="5"/>
  <c r="DD341" i="5"/>
  <c r="BX341" i="5"/>
  <c r="BB895" i="5"/>
  <c r="CH895" i="5"/>
  <c r="CS713" i="5"/>
  <c r="BM713" i="5"/>
  <c r="DD418" i="5"/>
  <c r="BX418" i="5"/>
  <c r="BB932" i="5"/>
  <c r="CH932" i="5"/>
  <c r="CH739" i="5"/>
  <c r="BB739" i="5"/>
  <c r="DD955" i="5"/>
  <c r="BX955" i="5"/>
  <c r="CH355" i="5"/>
  <c r="BB355" i="5"/>
  <c r="CH646" i="5"/>
  <c r="BB646" i="5"/>
  <c r="BB72" i="5"/>
  <c r="CH72" i="5"/>
  <c r="BB78" i="5"/>
  <c r="CH78" i="5"/>
  <c r="BB533" i="5"/>
  <c r="CH533" i="5"/>
  <c r="BB871" i="5"/>
  <c r="CH871" i="5"/>
  <c r="DD539" i="5"/>
  <c r="BX539" i="5"/>
  <c r="BB161" i="5"/>
  <c r="CH161" i="5"/>
  <c r="BM410" i="5"/>
  <c r="CS410" i="5"/>
  <c r="BM400" i="5"/>
  <c r="CS400" i="5"/>
  <c r="BB747" i="5"/>
  <c r="CH747" i="5"/>
  <c r="CS222" i="5"/>
  <c r="BM222" i="5"/>
  <c r="BB109" i="5"/>
  <c r="CH109" i="5"/>
  <c r="BM439" i="5"/>
  <c r="CS439" i="5"/>
  <c r="BB594" i="5"/>
  <c r="CH594" i="5"/>
  <c r="CS885" i="5"/>
  <c r="BM885" i="5"/>
  <c r="BB875" i="5"/>
  <c r="CH875" i="5"/>
  <c r="K66" i="3"/>
  <c r="K68" i="3" s="1"/>
  <c r="K70" i="3" s="1"/>
  <c r="CH631" i="5"/>
  <c r="BB631" i="5"/>
  <c r="CS200" i="5"/>
  <c r="BM200" i="5"/>
  <c r="BX1011" i="5"/>
  <c r="DD1011" i="5"/>
  <c r="BB384" i="5"/>
  <c r="CH384" i="5"/>
  <c r="BM53" i="5"/>
  <c r="CS53" i="5"/>
  <c r="CH437" i="5"/>
  <c r="BB437" i="5"/>
  <c r="CH798" i="5"/>
  <c r="BB798" i="5"/>
  <c r="BB549" i="5"/>
  <c r="CH549" i="5"/>
  <c r="BB860" i="5"/>
  <c r="CH860" i="5"/>
  <c r="BB901" i="5"/>
  <c r="CH901" i="5"/>
  <c r="BB315" i="5"/>
  <c r="CH315" i="5"/>
  <c r="CH814" i="5"/>
  <c r="BB814" i="5"/>
  <c r="BM682" i="5"/>
  <c r="CS682" i="5"/>
  <c r="CS136" i="5"/>
  <c r="BM136" i="5"/>
  <c r="BX869" i="5"/>
  <c r="DD869" i="5"/>
  <c r="BB691" i="5"/>
  <c r="CH691" i="5"/>
  <c r="BX54" i="5"/>
  <c r="DD54" i="5"/>
  <c r="BB404" i="5"/>
  <c r="CH404" i="5"/>
  <c r="BX448" i="5"/>
  <c r="DD448" i="5"/>
  <c r="CH228" i="5"/>
  <c r="BB228" i="5"/>
  <c r="BB829" i="5"/>
  <c r="CH829" i="5"/>
  <c r="BM700" i="5"/>
  <c r="CS700" i="5"/>
  <c r="BX966" i="5"/>
  <c r="DD966" i="5"/>
  <c r="BX875" i="5"/>
  <c r="DD875" i="5"/>
  <c r="CH212" i="5"/>
  <c r="BB212" i="5"/>
  <c r="BB918" i="5"/>
  <c r="CH918" i="5"/>
  <c r="BB48" i="5"/>
  <c r="CH48" i="5"/>
  <c r="CH771" i="5"/>
  <c r="BB771" i="5"/>
  <c r="BM36" i="5"/>
  <c r="CS36" i="5"/>
  <c r="DD501" i="5"/>
  <c r="BX501" i="5"/>
  <c r="BM34" i="5"/>
  <c r="CS34" i="5"/>
  <c r="BM694" i="5"/>
  <c r="CS694" i="5"/>
  <c r="DD272" i="5"/>
  <c r="BX272" i="5"/>
  <c r="DD283" i="5"/>
  <c r="BX283" i="5"/>
  <c r="CH225" i="5"/>
  <c r="BB225" i="5"/>
  <c r="DD251" i="5"/>
  <c r="BX251" i="5"/>
  <c r="BX543" i="5"/>
  <c r="DD543" i="5"/>
  <c r="CH593" i="5"/>
  <c r="BB593" i="5"/>
  <c r="BM561" i="5"/>
  <c r="CS561" i="5"/>
  <c r="CH150" i="5"/>
  <c r="BB150" i="5"/>
  <c r="CS535" i="5"/>
  <c r="BM535" i="5"/>
  <c r="CS187" i="5"/>
  <c r="BM187" i="5"/>
  <c r="DD477" i="5"/>
  <c r="BX477" i="5"/>
  <c r="BM82" i="5"/>
  <c r="CS82" i="5"/>
  <c r="CH293" i="5"/>
  <c r="BB293" i="5"/>
  <c r="BB375" i="5"/>
  <c r="CH375" i="5"/>
  <c r="DD298" i="5"/>
  <c r="BX298" i="5"/>
  <c r="BX74" i="5"/>
  <c r="DD74" i="5"/>
  <c r="CH33" i="5"/>
  <c r="BB33" i="5"/>
  <c r="BX980" i="5"/>
  <c r="DD980" i="5"/>
  <c r="CH702" i="5"/>
  <c r="BB702" i="5"/>
  <c r="BM982" i="5"/>
  <c r="CS982" i="5"/>
  <c r="BX694" i="5"/>
  <c r="DD694" i="5"/>
  <c r="CH796" i="5"/>
  <c r="BB796" i="5"/>
  <c r="CH726" i="5"/>
  <c r="BB726" i="5"/>
  <c r="BX200" i="5"/>
  <c r="DD200" i="5"/>
  <c r="BM704" i="5"/>
  <c r="CS704" i="5"/>
  <c r="BX59" i="5"/>
  <c r="DD59" i="5"/>
  <c r="CH364" i="5"/>
  <c r="BB364" i="5"/>
  <c r="BM555" i="5"/>
  <c r="CS555" i="5"/>
  <c r="BB463" i="5"/>
  <c r="CH463" i="5"/>
  <c r="BM332" i="5"/>
  <c r="CS332" i="5"/>
  <c r="BM830" i="5"/>
  <c r="CS830" i="5"/>
  <c r="CH980" i="5"/>
  <c r="BB980" i="5"/>
  <c r="BX709" i="5"/>
  <c r="DD709" i="5"/>
  <c r="BX95" i="5"/>
  <c r="DD95" i="5"/>
  <c r="CH201" i="5"/>
  <c r="BB201" i="5"/>
  <c r="DD995" i="5"/>
  <c r="BX995" i="5"/>
  <c r="BB316" i="5"/>
  <c r="CH316" i="5"/>
  <c r="BM345" i="5"/>
  <c r="CS345" i="5"/>
  <c r="CH858" i="5"/>
  <c r="BB858" i="5"/>
  <c r="CS94" i="5"/>
  <c r="BM94" i="5"/>
  <c r="CS731" i="5"/>
  <c r="BM731" i="5"/>
  <c r="BM812" i="5"/>
  <c r="CS812" i="5"/>
  <c r="DD738" i="5"/>
  <c r="BX738" i="5"/>
  <c r="BM658" i="5"/>
  <c r="CS658" i="5"/>
  <c r="BX568" i="5"/>
  <c r="DD568" i="5"/>
  <c r="CS880" i="5"/>
  <c r="BM880" i="5"/>
  <c r="DD590" i="5"/>
  <c r="BX590" i="5"/>
  <c r="CH784" i="5"/>
  <c r="BB784" i="5"/>
  <c r="BX661" i="5"/>
  <c r="DD661" i="5"/>
  <c r="BM887" i="5"/>
  <c r="CS887" i="5"/>
  <c r="BB356" i="5"/>
  <c r="CH356" i="5"/>
  <c r="BX22" i="5"/>
  <c r="DD22" i="5"/>
  <c r="CS95" i="5"/>
  <c r="BM95" i="5"/>
  <c r="CH279" i="5"/>
  <c r="BB279" i="5"/>
  <c r="BX151" i="5"/>
  <c r="DD151" i="5"/>
  <c r="BM720" i="5"/>
  <c r="CS720" i="5"/>
  <c r="BB40" i="5"/>
  <c r="CH40" i="5"/>
  <c r="BX848" i="5"/>
  <c r="DD848" i="5"/>
  <c r="CH59" i="5"/>
  <c r="BB59" i="5"/>
  <c r="DD400" i="5"/>
  <c r="BX400" i="5"/>
  <c r="DD743" i="5"/>
  <c r="BX743" i="5"/>
  <c r="CH661" i="5"/>
  <c r="BB661" i="5"/>
  <c r="BB946" i="5"/>
  <c r="CH946" i="5"/>
  <c r="BB32" i="5"/>
  <c r="CH32" i="5"/>
  <c r="CS762" i="5"/>
  <c r="BM762" i="5"/>
  <c r="BB795" i="5"/>
  <c r="CH795" i="5"/>
  <c r="BB805" i="5"/>
  <c r="CH805" i="5"/>
  <c r="CS647" i="5"/>
  <c r="BM647" i="5"/>
  <c r="BX332" i="5"/>
  <c r="DD332" i="5"/>
  <c r="CH694" i="5"/>
  <c r="BB694" i="5"/>
  <c r="BX348" i="5"/>
  <c r="DD348" i="5"/>
  <c r="BM981" i="5"/>
  <c r="CS981" i="5"/>
  <c r="BX72" i="5"/>
  <c r="DD72" i="5"/>
  <c r="BB348" i="5"/>
  <c r="CH348" i="5"/>
  <c r="BM621" i="5"/>
  <c r="CS621" i="5"/>
  <c r="CH672" i="5"/>
  <c r="BB672" i="5"/>
  <c r="BM775" i="5"/>
  <c r="CS775" i="5"/>
  <c r="CS254" i="5"/>
  <c r="BM254" i="5"/>
  <c r="CS302" i="5"/>
  <c r="BM302" i="5"/>
  <c r="BM39" i="5"/>
  <c r="CS39" i="5"/>
  <c r="DD261" i="5"/>
  <c r="BX261" i="5"/>
  <c r="CH345" i="5"/>
  <c r="BB345" i="5"/>
  <c r="CS23" i="5"/>
  <c r="BM23" i="5"/>
  <c r="BM785" i="5"/>
  <c r="CS785" i="5"/>
  <c r="DD221" i="5"/>
  <c r="BX221" i="5"/>
  <c r="CH617" i="5"/>
  <c r="BB617" i="5"/>
  <c r="BX49" i="5"/>
  <c r="DD49" i="5"/>
  <c r="BM579" i="5"/>
  <c r="CS579" i="5"/>
  <c r="DD188" i="5"/>
  <c r="BX188" i="5"/>
  <c r="CS446" i="5"/>
  <c r="BM446" i="5"/>
  <c r="CS76" i="5"/>
  <c r="BM76" i="5"/>
  <c r="BB328" i="5"/>
  <c r="CH328" i="5"/>
  <c r="BB769" i="5"/>
  <c r="CH769" i="5"/>
  <c r="BB985" i="5"/>
  <c r="CH985" i="5"/>
  <c r="CS445" i="5"/>
  <c r="BM445" i="5"/>
  <c r="BB330" i="5"/>
  <c r="CH330" i="5"/>
  <c r="BX840" i="5"/>
  <c r="DD840" i="5"/>
  <c r="CS341" i="5"/>
  <c r="BM341" i="5"/>
  <c r="CH644" i="5"/>
  <c r="BB644" i="5"/>
  <c r="DD681" i="5"/>
  <c r="BX681" i="5"/>
  <c r="CH202" i="5"/>
  <c r="BB202" i="5"/>
  <c r="DD339" i="5"/>
  <c r="BX339" i="5"/>
  <c r="CH111" i="5"/>
  <c r="BB111" i="5"/>
  <c r="CS379" i="5"/>
  <c r="BM379" i="5"/>
  <c r="CS884" i="5"/>
  <c r="BM884" i="5"/>
  <c r="CH198" i="5"/>
  <c r="BB198" i="5"/>
  <c r="BB129" i="5"/>
  <c r="CH129" i="5"/>
  <c r="DD851" i="5"/>
  <c r="BX851" i="5"/>
  <c r="CH957" i="5"/>
  <c r="BB957" i="5"/>
  <c r="BX350" i="5"/>
  <c r="DD350" i="5"/>
  <c r="BX564" i="5"/>
  <c r="DD564" i="5"/>
  <c r="BB418" i="5"/>
  <c r="CH418" i="5"/>
  <c r="BB501" i="5"/>
  <c r="CH501" i="5"/>
  <c r="CS836" i="5"/>
  <c r="BM836" i="5"/>
  <c r="CS693" i="5"/>
  <c r="BM693" i="5"/>
  <c r="DD607" i="5"/>
  <c r="BX607" i="5"/>
  <c r="CS1010" i="5"/>
  <c r="BM1010" i="5"/>
  <c r="BB377" i="5"/>
  <c r="CH377" i="5"/>
  <c r="BM74" i="5"/>
  <c r="CS74" i="5"/>
  <c r="CH695" i="5"/>
  <c r="BB695" i="5"/>
  <c r="CS167" i="5"/>
  <c r="BM167" i="5"/>
  <c r="BM515" i="5"/>
  <c r="CS515" i="5"/>
  <c r="BX52" i="5"/>
  <c r="DD52" i="5"/>
  <c r="CH810" i="5"/>
  <c r="BB810" i="5"/>
  <c r="CH229" i="5"/>
  <c r="BB229" i="5"/>
  <c r="BM791" i="5"/>
  <c r="CS791" i="5"/>
  <c r="CS913" i="5"/>
  <c r="BM913" i="5"/>
  <c r="BX20" i="5"/>
  <c r="DD20" i="5"/>
  <c r="DD426" i="5"/>
  <c r="BX426" i="5"/>
  <c r="DD257" i="5"/>
  <c r="BX257" i="5"/>
  <c r="CH710" i="5"/>
  <c r="BB710" i="5"/>
  <c r="DD94" i="5"/>
  <c r="BX94" i="5"/>
  <c r="DD376" i="5"/>
  <c r="BX376" i="5"/>
  <c r="CH905" i="5"/>
  <c r="BB905" i="5"/>
  <c r="BX841" i="5"/>
  <c r="DD841" i="5"/>
  <c r="CS201" i="5"/>
  <c r="BM201" i="5"/>
  <c r="BX956" i="5"/>
  <c r="DD956" i="5"/>
  <c r="CH823" i="5"/>
  <c r="BB823" i="5"/>
  <c r="CS911" i="5"/>
  <c r="BM911" i="5"/>
  <c r="DD384" i="5"/>
  <c r="BX384" i="5"/>
  <c r="DD870" i="5"/>
  <c r="BX870" i="5"/>
  <c r="BB775" i="5"/>
  <c r="CH775" i="5"/>
  <c r="DD281" i="5"/>
  <c r="BX281" i="5"/>
  <c r="CS146" i="5"/>
  <c r="BM146" i="5"/>
  <c r="BX519" i="5"/>
  <c r="DD519" i="5"/>
  <c r="CH849" i="5"/>
  <c r="BB849" i="5"/>
  <c r="BB927" i="5"/>
  <c r="CH927" i="5"/>
  <c r="CH632" i="5"/>
  <c r="BB632" i="5"/>
  <c r="DD610" i="5"/>
  <c r="BX610" i="5"/>
  <c r="DD406" i="5"/>
  <c r="BX406" i="5"/>
  <c r="BM948" i="5"/>
  <c r="CS948" i="5"/>
  <c r="BM914" i="5"/>
  <c r="CS914" i="5"/>
  <c r="CH611" i="5"/>
  <c r="BB611" i="5"/>
  <c r="DD410" i="5"/>
  <c r="BX410" i="5"/>
  <c r="BX867" i="5"/>
  <c r="DD867" i="5"/>
  <c r="CH585" i="5"/>
  <c r="BB585" i="5"/>
  <c r="BX66" i="5"/>
  <c r="DD66" i="5"/>
  <c r="BX1010" i="5"/>
  <c r="DD1010" i="5"/>
  <c r="CH445" i="5"/>
  <c r="BB445" i="5"/>
  <c r="DD601" i="5"/>
  <c r="BX601" i="5"/>
  <c r="BM712" i="5"/>
  <c r="CS712" i="5"/>
  <c r="BM769" i="5"/>
  <c r="CS769" i="5"/>
  <c r="BM243" i="5"/>
  <c r="CS243" i="5"/>
  <c r="CS105" i="5"/>
  <c r="BM105" i="5"/>
  <c r="CS158" i="5"/>
  <c r="BM158" i="5"/>
  <c r="BB388" i="5"/>
  <c r="CH388" i="5"/>
  <c r="CS687" i="5"/>
  <c r="BM687" i="5"/>
  <c r="BB914" i="5"/>
  <c r="CH914" i="5"/>
  <c r="BX557" i="5"/>
  <c r="DD557" i="5"/>
  <c r="BB430" i="5"/>
  <c r="CH430" i="5"/>
  <c r="DD255" i="5"/>
  <c r="BX255" i="5"/>
  <c r="BX225" i="5"/>
  <c r="DD225" i="5"/>
  <c r="DD422" i="5"/>
  <c r="BX422" i="5"/>
  <c r="CS498" i="5"/>
  <c r="BM498" i="5"/>
  <c r="BB801" i="5"/>
  <c r="CH801" i="5"/>
  <c r="BX942" i="5"/>
  <c r="DD942" i="5"/>
  <c r="CH152" i="5"/>
  <c r="BB152" i="5"/>
  <c r="CH120" i="5"/>
  <c r="BB120" i="5"/>
  <c r="CS653" i="5"/>
  <c r="BM653" i="5"/>
  <c r="BM627" i="5"/>
  <c r="CS627" i="5"/>
  <c r="BM742" i="5"/>
  <c r="CS742" i="5"/>
  <c r="CS294" i="5"/>
  <c r="BM294" i="5"/>
  <c r="CH930" i="5"/>
  <c r="BB930" i="5"/>
  <c r="BX199" i="5"/>
  <c r="DD199" i="5"/>
  <c r="DD636" i="5"/>
  <c r="BX636" i="5"/>
  <c r="DD219" i="5"/>
  <c r="BX219" i="5"/>
  <c r="DD423" i="5"/>
  <c r="BX423" i="5"/>
  <c r="BM869" i="5"/>
  <c r="CS869" i="5"/>
  <c r="CH625" i="5"/>
  <c r="BB625" i="5"/>
  <c r="CH724" i="5"/>
  <c r="BB724" i="5"/>
  <c r="BM567" i="5"/>
  <c r="CS567" i="5"/>
  <c r="BM28" i="5"/>
  <c r="CS28" i="5"/>
  <c r="BB811" i="5"/>
  <c r="CH811" i="5"/>
  <c r="DD898" i="5"/>
  <c r="BX898" i="5"/>
  <c r="CS484" i="5"/>
  <c r="BM484" i="5"/>
  <c r="CS109" i="5"/>
  <c r="BM109" i="5"/>
  <c r="CH168" i="5"/>
  <c r="BB168" i="5"/>
  <c r="CH950" i="5"/>
  <c r="BB950" i="5"/>
  <c r="CH613" i="5"/>
  <c r="BB613" i="5"/>
  <c r="CH931" i="5"/>
  <c r="BB931" i="5"/>
  <c r="CH455" i="5"/>
  <c r="BB455" i="5"/>
  <c r="CS1008" i="5"/>
  <c r="BM1008" i="5"/>
  <c r="CH449" i="5"/>
  <c r="BB449" i="5"/>
  <c r="BM228" i="5"/>
  <c r="CS228" i="5"/>
  <c r="CH670" i="5"/>
  <c r="BB670" i="5"/>
  <c r="BM71" i="5"/>
  <c r="CS71" i="5"/>
  <c r="BM944" i="5"/>
  <c r="CS944" i="5"/>
  <c r="BX375" i="5"/>
  <c r="DD375" i="5"/>
  <c r="DD259" i="5"/>
  <c r="BX259" i="5"/>
  <c r="BM211" i="5"/>
  <c r="CS211" i="5"/>
  <c r="CS238" i="5"/>
  <c r="BM238" i="5"/>
  <c r="BM295" i="5"/>
  <c r="CS295" i="5"/>
  <c r="DD691" i="5"/>
  <c r="BX691" i="5"/>
  <c r="BB707" i="5"/>
  <c r="CH707" i="5"/>
  <c r="BB99" i="5"/>
  <c r="CH99" i="5"/>
  <c r="BB1001" i="5"/>
  <c r="CH1001" i="5"/>
  <c r="BB622" i="5"/>
  <c r="CH622" i="5"/>
  <c r="DD573" i="5"/>
  <c r="BX573" i="5"/>
  <c r="BM464" i="5"/>
  <c r="CS464" i="5"/>
  <c r="CS996" i="5"/>
  <c r="BM996" i="5"/>
  <c r="CH536" i="5"/>
  <c r="BB536" i="5"/>
  <c r="CS393" i="5"/>
  <c r="BM393" i="5"/>
  <c r="CS650" i="5"/>
  <c r="BM650" i="5"/>
  <c r="BM662" i="5"/>
  <c r="CS662" i="5"/>
  <c r="CH743" i="5"/>
  <c r="BB743" i="5"/>
  <c r="CH122" i="5"/>
  <c r="BB122" i="5"/>
  <c r="DD181" i="5"/>
  <c r="BX181" i="5"/>
  <c r="CH862" i="5"/>
  <c r="BB862" i="5"/>
  <c r="CS963" i="5"/>
  <c r="BM963" i="5"/>
  <c r="BB997" i="5"/>
  <c r="CH997" i="5"/>
  <c r="BM292" i="5"/>
  <c r="CS292" i="5"/>
  <c r="BM855" i="5"/>
  <c r="CS855" i="5"/>
  <c r="DD768" i="5"/>
  <c r="BX768" i="5"/>
  <c r="CH737" i="5"/>
  <c r="BB737" i="5"/>
  <c r="CS312" i="5"/>
  <c r="BM312" i="5"/>
  <c r="CS935" i="5"/>
  <c r="BM935" i="5"/>
  <c r="BM826" i="5"/>
  <c r="CS826" i="5"/>
  <c r="CH158" i="5"/>
  <c r="BB158" i="5"/>
  <c r="BM130" i="5"/>
  <c r="CS130" i="5"/>
  <c r="CS898" i="5"/>
  <c r="BM898" i="5"/>
  <c r="BB66" i="5"/>
  <c r="CH66" i="5"/>
  <c r="CS978" i="5"/>
  <c r="BM978" i="5"/>
  <c r="BX617" i="5"/>
  <c r="DD617" i="5"/>
  <c r="CS314" i="5"/>
  <c r="BM314" i="5"/>
  <c r="DD782" i="5"/>
  <c r="BX782" i="5"/>
  <c r="BB308" i="5"/>
  <c r="CH308" i="5"/>
  <c r="BM384" i="5"/>
  <c r="CS384" i="5"/>
  <c r="BX300" i="5"/>
  <c r="DD300" i="5"/>
  <c r="CH204" i="5"/>
  <c r="BB204" i="5"/>
  <c r="BX964" i="5"/>
  <c r="DD964" i="5"/>
  <c r="BB999" i="5"/>
  <c r="CH999" i="5"/>
  <c r="BM947" i="5"/>
  <c r="CS947" i="5"/>
  <c r="CS1000" i="5"/>
  <c r="BM1000" i="5"/>
  <c r="CH167" i="5"/>
  <c r="BB167" i="5"/>
  <c r="BB520" i="5"/>
  <c r="CH520" i="5"/>
  <c r="BX213" i="5"/>
  <c r="DD213" i="5"/>
  <c r="CS893" i="5"/>
  <c r="BM893" i="5"/>
  <c r="BB259" i="5"/>
  <c r="CH259" i="5"/>
  <c r="BX88" i="5"/>
  <c r="DD88" i="5"/>
  <c r="BX69" i="5"/>
  <c r="DD69" i="5"/>
  <c r="BM979" i="5"/>
  <c r="CS979" i="5"/>
  <c r="BX506" i="5"/>
  <c r="DD506" i="5"/>
  <c r="CH786" i="5"/>
  <c r="BB786" i="5"/>
  <c r="CS179" i="5"/>
  <c r="BM179" i="5"/>
  <c r="CS897" i="5"/>
  <c r="BM897" i="5"/>
  <c r="CH548" i="5"/>
  <c r="BB548" i="5"/>
  <c r="CH472" i="5"/>
  <c r="BB472" i="5"/>
  <c r="CS90" i="5"/>
  <c r="BM90" i="5"/>
  <c r="CS973" i="5"/>
  <c r="BM973" i="5"/>
  <c r="BM848" i="5"/>
  <c r="CS848" i="5"/>
  <c r="CH994" i="5"/>
  <c r="BB994" i="5"/>
  <c r="DD993" i="5"/>
  <c r="BX993" i="5"/>
  <c r="DD732" i="5"/>
  <c r="BX732" i="5"/>
  <c r="DD403" i="5"/>
  <c r="BX403" i="5"/>
  <c r="BB242" i="5"/>
  <c r="CH242" i="5"/>
  <c r="BX278" i="5"/>
  <c r="DD278" i="5"/>
  <c r="BM652" i="5"/>
  <c r="CS652" i="5"/>
  <c r="DD175" i="5"/>
  <c r="BX175" i="5"/>
  <c r="CS873" i="5"/>
  <c r="BM873" i="5"/>
  <c r="BM396" i="5"/>
  <c r="CS396" i="5"/>
  <c r="BB436" i="5"/>
  <c r="CH436" i="5"/>
  <c r="BX921" i="5"/>
  <c r="DD921" i="5"/>
  <c r="CS635" i="5"/>
  <c r="BM635" i="5"/>
  <c r="DD343" i="5"/>
  <c r="BX343" i="5"/>
  <c r="CS479" i="5"/>
  <c r="BM479" i="5"/>
  <c r="BM270" i="5"/>
  <c r="CS270" i="5"/>
  <c r="BB262" i="5"/>
  <c r="CH262" i="5"/>
  <c r="BM283" i="5"/>
  <c r="CS283" i="5"/>
  <c r="DD425" i="5"/>
  <c r="BX425" i="5"/>
  <c r="CH720" i="5"/>
  <c r="BB720" i="5"/>
  <c r="CH989" i="5"/>
  <c r="BB989" i="5"/>
  <c r="BB748" i="5"/>
  <c r="CH748" i="5"/>
  <c r="BM24" i="5"/>
  <c r="CS24" i="5"/>
  <c r="BX889" i="5"/>
  <c r="DD889" i="5"/>
  <c r="BM233" i="5"/>
  <c r="CS233" i="5"/>
  <c r="BX935" i="5"/>
  <c r="DD935" i="5"/>
  <c r="DD317" i="5"/>
  <c r="BX317" i="5"/>
  <c r="BB571" i="5"/>
  <c r="CH571" i="5"/>
  <c r="DD587" i="5"/>
  <c r="BX587" i="5"/>
  <c r="BB231" i="5"/>
  <c r="CH231" i="5"/>
  <c r="BB929" i="5"/>
  <c r="CH929" i="5"/>
  <c r="BM63" i="5"/>
  <c r="CS63" i="5"/>
  <c r="CH658" i="5"/>
  <c r="BB658" i="5"/>
  <c r="CS17" i="5"/>
  <c r="BM17" i="5"/>
  <c r="BX811" i="5"/>
  <c r="DD811" i="5"/>
  <c r="BB432" i="5"/>
  <c r="CH432" i="5"/>
  <c r="BX73" i="5"/>
  <c r="DD73" i="5"/>
  <c r="BB651" i="5"/>
  <c r="CH651" i="5"/>
  <c r="BB633" i="5"/>
  <c r="CH633" i="5"/>
  <c r="CS953" i="5"/>
  <c r="BM953" i="5"/>
  <c r="DD471" i="5"/>
  <c r="BX471" i="5"/>
  <c r="BM218" i="5"/>
  <c r="CS218" i="5"/>
  <c r="BM773" i="5"/>
  <c r="CS773" i="5"/>
  <c r="DD98" i="5"/>
  <c r="BX98" i="5"/>
  <c r="BX55" i="5"/>
  <c r="DD55" i="5"/>
  <c r="BB689" i="5"/>
  <c r="CH689" i="5"/>
  <c r="CS343" i="5"/>
  <c r="BM343" i="5"/>
  <c r="DD504" i="5"/>
  <c r="BX504" i="5"/>
  <c r="CH763" i="5"/>
  <c r="BB763" i="5"/>
  <c r="CH483" i="5"/>
  <c r="BB483" i="5"/>
  <c r="BM495" i="5"/>
  <c r="CS495" i="5"/>
  <c r="BM669" i="5"/>
  <c r="CS669" i="5"/>
  <c r="BX776" i="5"/>
  <c r="DD776" i="5"/>
  <c r="BB391" i="5"/>
  <c r="CH391" i="5"/>
  <c r="CH650" i="5"/>
  <c r="BB650" i="5"/>
  <c r="BB496" i="5"/>
  <c r="CH496" i="5"/>
  <c r="BM800" i="5"/>
  <c r="CS800" i="5"/>
  <c r="BX962" i="5"/>
  <c r="DD962" i="5"/>
  <c r="CS550" i="5"/>
  <c r="BM550" i="5"/>
  <c r="BX809" i="5"/>
  <c r="DD809" i="5"/>
  <c r="BX548" i="5"/>
  <c r="DD548" i="5"/>
  <c r="BX358" i="5"/>
  <c r="DD358" i="5"/>
  <c r="BM308" i="5"/>
  <c r="CS308" i="5"/>
  <c r="BX805" i="5"/>
  <c r="DD805" i="5"/>
  <c r="DD971" i="5"/>
  <c r="BX971" i="5"/>
  <c r="BB630" i="5"/>
  <c r="CH630" i="5"/>
  <c r="BX97" i="5"/>
  <c r="DD97" i="5"/>
  <c r="BM905" i="5"/>
  <c r="CS905" i="5"/>
  <c r="DD442" i="5"/>
  <c r="BX442" i="5"/>
  <c r="CS253" i="5"/>
  <c r="BM253" i="5"/>
  <c r="CH906" i="5"/>
  <c r="BB906" i="5"/>
  <c r="BX464" i="5"/>
  <c r="DD464" i="5"/>
  <c r="BX342" i="5"/>
  <c r="DD342" i="5"/>
  <c r="DD603" i="5"/>
  <c r="BX603" i="5"/>
  <c r="DD458" i="5"/>
  <c r="BX458" i="5"/>
  <c r="CH16" i="5"/>
  <c r="BB16" i="5"/>
  <c r="DD912" i="5"/>
  <c r="BX912" i="5"/>
  <c r="CS745" i="5"/>
  <c r="BM745" i="5"/>
  <c r="BB653" i="5"/>
  <c r="CH653" i="5"/>
  <c r="CH741" i="5"/>
  <c r="BB741" i="5"/>
  <c r="CS886" i="5"/>
  <c r="BM886" i="5"/>
  <c r="CH978" i="5"/>
  <c r="BB978" i="5"/>
  <c r="CS311" i="5"/>
  <c r="BM311" i="5"/>
  <c r="CH936" i="5"/>
  <c r="BB936" i="5"/>
  <c r="DD584" i="5"/>
  <c r="BX584" i="5"/>
  <c r="CS159" i="5"/>
  <c r="BM159" i="5"/>
  <c r="BX689" i="5"/>
  <c r="DD689" i="5"/>
  <c r="BM703" i="5"/>
  <c r="CS703" i="5"/>
  <c r="DD1007" i="5"/>
  <c r="BX1007" i="5"/>
  <c r="CH840" i="5"/>
  <c r="BB840" i="5"/>
  <c r="CH574" i="5"/>
  <c r="BB574" i="5"/>
  <c r="CH687" i="5"/>
  <c r="BB687" i="5"/>
  <c r="DD454" i="5"/>
  <c r="BX454" i="5"/>
  <c r="CH163" i="5"/>
  <c r="BB163" i="5"/>
  <c r="BX572" i="5"/>
  <c r="DD572" i="5"/>
  <c r="BB395" i="5"/>
  <c r="CH395" i="5"/>
  <c r="BM359" i="5"/>
  <c r="CS359" i="5"/>
  <c r="CH103" i="5"/>
  <c r="BB103" i="5"/>
  <c r="BM223" i="5"/>
  <c r="CS223" i="5"/>
  <c r="BX625" i="5"/>
  <c r="DD625" i="5"/>
  <c r="BX204" i="5"/>
  <c r="DD204" i="5"/>
  <c r="BX47" i="5"/>
  <c r="DD47" i="5"/>
  <c r="BB542" i="5"/>
  <c r="CH542" i="5"/>
  <c r="BX308" i="5"/>
  <c r="DD308" i="5"/>
  <c r="CH447" i="5"/>
  <c r="BB447" i="5"/>
  <c r="BX650" i="5"/>
  <c r="DD650" i="5"/>
  <c r="CH568" i="5"/>
  <c r="BB568" i="5"/>
  <c r="BB582" i="5"/>
  <c r="CH582" i="5"/>
  <c r="BX588" i="5"/>
  <c r="DD588" i="5"/>
  <c r="CH652" i="5"/>
  <c r="BB652" i="5"/>
  <c r="DD806" i="5"/>
  <c r="BX806" i="5"/>
  <c r="DD493" i="5"/>
  <c r="BX493" i="5"/>
  <c r="CH896" i="5"/>
  <c r="BB896" i="5"/>
  <c r="DD177" i="5"/>
  <c r="BX177" i="5"/>
  <c r="BX783" i="5"/>
  <c r="DD783" i="5"/>
  <c r="DD574" i="5"/>
  <c r="BX574" i="5"/>
  <c r="CS482" i="5"/>
  <c r="BM482" i="5"/>
  <c r="BB481" i="5"/>
  <c r="CH481" i="5"/>
  <c r="BM553" i="5"/>
  <c r="CS553" i="5"/>
  <c r="CH635" i="5"/>
  <c r="BB635" i="5"/>
  <c r="CS206" i="5"/>
  <c r="BM206" i="5"/>
  <c r="CS959" i="5"/>
  <c r="BM959" i="5"/>
  <c r="DD874" i="5"/>
  <c r="BX874" i="5"/>
  <c r="CS124" i="5"/>
  <c r="BM124" i="5"/>
  <c r="CS475" i="5"/>
  <c r="BM475" i="5"/>
  <c r="DD274" i="5"/>
  <c r="BX274" i="5"/>
  <c r="BM578" i="5"/>
  <c r="CS578" i="5"/>
  <c r="BB647" i="5"/>
  <c r="CH647" i="5"/>
  <c r="CH357" i="5"/>
  <c r="BB357" i="5"/>
  <c r="BM248" i="5"/>
  <c r="CS248" i="5"/>
  <c r="BM468" i="5"/>
  <c r="CS468" i="5"/>
  <c r="CS780" i="5"/>
  <c r="BM780" i="5"/>
  <c r="BB943" i="5"/>
  <c r="CH943" i="5"/>
  <c r="BX789" i="5"/>
  <c r="DD789" i="5"/>
  <c r="DD432" i="5"/>
  <c r="BX432" i="5"/>
  <c r="BX290" i="5"/>
  <c r="DD290" i="5"/>
  <c r="DD431" i="5"/>
  <c r="BX431" i="5"/>
  <c r="BX475" i="5"/>
  <c r="DD475" i="5"/>
  <c r="CS849" i="5"/>
  <c r="BM849" i="5"/>
  <c r="BB713" i="5"/>
  <c r="CH713" i="5"/>
  <c r="BM904" i="5"/>
  <c r="CS904" i="5"/>
  <c r="BM883" i="5"/>
  <c r="CS883" i="5"/>
  <c r="DD894" i="5"/>
  <c r="BX894" i="5"/>
  <c r="BM16" i="5"/>
  <c r="CS16" i="5"/>
  <c r="BX243" i="5"/>
  <c r="DD243" i="5"/>
  <c r="CH1003" i="5"/>
  <c r="BB1003" i="5"/>
  <c r="BX211" i="5"/>
  <c r="DD211" i="5"/>
  <c r="BB338" i="5"/>
  <c r="CH338" i="5"/>
  <c r="DD430" i="5"/>
  <c r="BX430" i="5"/>
  <c r="BB721" i="5"/>
  <c r="CH721" i="5"/>
  <c r="BM956" i="5"/>
  <c r="CS956" i="5"/>
  <c r="BM987" i="5"/>
  <c r="CS987" i="5"/>
  <c r="DD344" i="5"/>
  <c r="BX344" i="5"/>
  <c r="BX682" i="5"/>
  <c r="DD682" i="5"/>
  <c r="BM580" i="5"/>
  <c r="CS580" i="5"/>
  <c r="CH488" i="5"/>
  <c r="BB488" i="5"/>
  <c r="BM548" i="5"/>
  <c r="CS548" i="5"/>
  <c r="BX26" i="5"/>
  <c r="DD26" i="5"/>
  <c r="DD245" i="5"/>
  <c r="BX245" i="5"/>
  <c r="DD473" i="5"/>
  <c r="BX473" i="5"/>
  <c r="BB569" i="5"/>
  <c r="CH569" i="5"/>
  <c r="BM629" i="5"/>
  <c r="CS629" i="5"/>
  <c r="CS1011" i="5"/>
  <c r="BM1011" i="5"/>
  <c r="BM696" i="5"/>
  <c r="CS696" i="5"/>
  <c r="CH468" i="5"/>
  <c r="BB468" i="5"/>
  <c r="CS14" i="5"/>
  <c r="BM14" i="5"/>
  <c r="DD872" i="5"/>
  <c r="BX872" i="5"/>
  <c r="BX242" i="5"/>
  <c r="DD242" i="5"/>
  <c r="BB502" i="5"/>
  <c r="CH502" i="5"/>
  <c r="BB528" i="5"/>
  <c r="CH528" i="5"/>
  <c r="CH745" i="5"/>
  <c r="BB745" i="5"/>
  <c r="CH772" i="5"/>
  <c r="BB772" i="5"/>
  <c r="CS754" i="5"/>
  <c r="BM754" i="5"/>
  <c r="CH656" i="5"/>
  <c r="BB656" i="5"/>
  <c r="BM545" i="5"/>
  <c r="CS545" i="5"/>
  <c r="BX718" i="5"/>
  <c r="DD718" i="5"/>
  <c r="CS18" i="5"/>
  <c r="BM18" i="5"/>
  <c r="CH690" i="5"/>
  <c r="BB690" i="5"/>
  <c r="BX114" i="5"/>
  <c r="DD114" i="5"/>
  <c r="BM690" i="5"/>
  <c r="CS690" i="5"/>
  <c r="BX828" i="5"/>
  <c r="DD828" i="5"/>
  <c r="BX363" i="5"/>
  <c r="DD363" i="5"/>
  <c r="CS113" i="5"/>
  <c r="BM113" i="5"/>
  <c r="BM668" i="5"/>
  <c r="CS668" i="5"/>
  <c r="BM132" i="5"/>
  <c r="CS132" i="5"/>
  <c r="CH110" i="5"/>
  <c r="BB110" i="5"/>
  <c r="BB203" i="5"/>
  <c r="CH203" i="5"/>
  <c r="CS526" i="5"/>
  <c r="BM526" i="5"/>
  <c r="CS749" i="5"/>
  <c r="BM749" i="5"/>
  <c r="CH886" i="5"/>
  <c r="BB886" i="5"/>
  <c r="CS424" i="5"/>
  <c r="BM424" i="5"/>
  <c r="BX1009" i="5"/>
  <c r="DD1009" i="5"/>
  <c r="CS87" i="5"/>
  <c r="BM87" i="5"/>
  <c r="DD798" i="5"/>
  <c r="BX798" i="5"/>
  <c r="CS940" i="5"/>
  <c r="BM940" i="5"/>
  <c r="CS123" i="5"/>
  <c r="BM123" i="5"/>
  <c r="CS214" i="5"/>
  <c r="BM214" i="5"/>
  <c r="DD387" i="5"/>
  <c r="BX387" i="5"/>
  <c r="CH870" i="5"/>
  <c r="BB870" i="5"/>
  <c r="CS843" i="5"/>
  <c r="BM843" i="5"/>
  <c r="BX641" i="5"/>
  <c r="DD641" i="5"/>
  <c r="CH573" i="5"/>
  <c r="BB573" i="5"/>
  <c r="CH925" i="5"/>
  <c r="BB925" i="5"/>
  <c r="BM814" i="5"/>
  <c r="CS814" i="5"/>
  <c r="CH471" i="5"/>
  <c r="BB471" i="5"/>
  <c r="BM447" i="5"/>
  <c r="CS447" i="5"/>
  <c r="CS93" i="5"/>
  <c r="BM93" i="5"/>
  <c r="DD120" i="5"/>
  <c r="BX120" i="5"/>
  <c r="CS570" i="5"/>
  <c r="BM570" i="5"/>
  <c r="DD429" i="5"/>
  <c r="BX429" i="5"/>
  <c r="DD742" i="5"/>
  <c r="BX742" i="5"/>
  <c r="BB217" i="5"/>
  <c r="CH217" i="5"/>
  <c r="CH196" i="5"/>
  <c r="BB196" i="5"/>
  <c r="BB143" i="5"/>
  <c r="CH143" i="5"/>
  <c r="CS309" i="5"/>
  <c r="BM309" i="5"/>
  <c r="BB645" i="5"/>
  <c r="CH645" i="5"/>
  <c r="CS318" i="5"/>
  <c r="BM318" i="5"/>
  <c r="CH119" i="5"/>
  <c r="BB119" i="5"/>
  <c r="CS86" i="5"/>
  <c r="BM86" i="5"/>
  <c r="BX246" i="5"/>
  <c r="DD246" i="5"/>
  <c r="DD780" i="5"/>
  <c r="BX780" i="5"/>
  <c r="DD496" i="5"/>
  <c r="BX496" i="5"/>
  <c r="BX891" i="5"/>
  <c r="DD891" i="5"/>
  <c r="BB767" i="5"/>
  <c r="CH767" i="5"/>
  <c r="CH612" i="5"/>
  <c r="BB612" i="5"/>
  <c r="BB592" i="5"/>
  <c r="CH592" i="5"/>
  <c r="BX649" i="5"/>
  <c r="DD649" i="5"/>
  <c r="DD725" i="5"/>
  <c r="BX725" i="5"/>
  <c r="BB253" i="5"/>
  <c r="CH253" i="5"/>
  <c r="BX825" i="5"/>
  <c r="DD825" i="5"/>
  <c r="BB267" i="5"/>
  <c r="CH267" i="5"/>
  <c r="CS434" i="5"/>
  <c r="BM434" i="5"/>
  <c r="CH427" i="5"/>
  <c r="BB427" i="5"/>
  <c r="DD622" i="5"/>
  <c r="BX622" i="5"/>
  <c r="CS1002" i="5"/>
  <c r="BM1002" i="5"/>
  <c r="CH1010" i="5"/>
  <c r="BB1010" i="5"/>
  <c r="CS753" i="5"/>
  <c r="BM753" i="5"/>
  <c r="CH197" i="5"/>
  <c r="BB197" i="5"/>
  <c r="CS395" i="5"/>
  <c r="BM395" i="5"/>
  <c r="CS117" i="5"/>
  <c r="BM117" i="5"/>
  <c r="DD167" i="5"/>
  <c r="BX167" i="5"/>
  <c r="BX963" i="5"/>
  <c r="DD963" i="5"/>
  <c r="CH580" i="5"/>
  <c r="BB580" i="5"/>
  <c r="BB852" i="5"/>
  <c r="CH852" i="5"/>
  <c r="BX628" i="5"/>
  <c r="DD628" i="5"/>
  <c r="BB475" i="5"/>
  <c r="CH475" i="5"/>
  <c r="CS729" i="5"/>
  <c r="BM729" i="5"/>
  <c r="BX502" i="5"/>
  <c r="DD502" i="5"/>
  <c r="BB137" i="5"/>
  <c r="CH137" i="5"/>
  <c r="BM811" i="5"/>
  <c r="CS811" i="5"/>
  <c r="BX21" i="5"/>
  <c r="DD21" i="5"/>
  <c r="DD858" i="5"/>
  <c r="BX858" i="5"/>
  <c r="BM457" i="5"/>
  <c r="CS457" i="5"/>
  <c r="BM761" i="5"/>
  <c r="CS761" i="5"/>
  <c r="CH247" i="5"/>
  <c r="BB247" i="5"/>
  <c r="DD741" i="5"/>
  <c r="BX741" i="5"/>
  <c r="BB555" i="5"/>
  <c r="CH555" i="5"/>
  <c r="CH23" i="5"/>
  <c r="BB23" i="5"/>
  <c r="CS322" i="5"/>
  <c r="BM322" i="5"/>
  <c r="CH29" i="5"/>
  <c r="BB29" i="5"/>
  <c r="BX247" i="5"/>
  <c r="DD247" i="5"/>
  <c r="DD408" i="5"/>
  <c r="BX408" i="5"/>
  <c r="DD134" i="5"/>
  <c r="BX134" i="5"/>
  <c r="BX708" i="5"/>
  <c r="DD708" i="5"/>
  <c r="BM281" i="5"/>
  <c r="CS281" i="5"/>
  <c r="BX160" i="5"/>
  <c r="DD160" i="5"/>
  <c r="DD404" i="5"/>
  <c r="BX404" i="5"/>
  <c r="DD390" i="5"/>
  <c r="BX390" i="5"/>
  <c r="CH174" i="5"/>
  <c r="BB174" i="5"/>
  <c r="BM641" i="5"/>
  <c r="CS641" i="5"/>
  <c r="CH37" i="5"/>
  <c r="BB37" i="5"/>
  <c r="DD597" i="5"/>
  <c r="BX597" i="5"/>
  <c r="CH431" i="5"/>
  <c r="BB431" i="5"/>
  <c r="DD892" i="5"/>
  <c r="BX892" i="5"/>
  <c r="BB412" i="5"/>
  <c r="CH412" i="5"/>
  <c r="CH309" i="5"/>
  <c r="BB309" i="5"/>
  <c r="BM466" i="5"/>
  <c r="CS466" i="5"/>
  <c r="BM851" i="5"/>
  <c r="CS851" i="5"/>
  <c r="BM908" i="5"/>
  <c r="CS908" i="5"/>
  <c r="BM1001" i="5"/>
  <c r="CS1001" i="5"/>
  <c r="BX33" i="5"/>
  <c r="DD33" i="5"/>
  <c r="DD986" i="5"/>
  <c r="BX986" i="5"/>
  <c r="BX338" i="5"/>
  <c r="DD338" i="5"/>
  <c r="DD878" i="5"/>
  <c r="BX878" i="5"/>
  <c r="CH947" i="5"/>
  <c r="BB947" i="5"/>
  <c r="BM505" i="5"/>
  <c r="CS505" i="5"/>
  <c r="DD866" i="5"/>
  <c r="BX866" i="5"/>
  <c r="BM797" i="5"/>
  <c r="CS797" i="5"/>
  <c r="BB270" i="5"/>
  <c r="CH270" i="5"/>
  <c r="BX950" i="5"/>
  <c r="DD950" i="5"/>
  <c r="BX505" i="5"/>
  <c r="DD505" i="5"/>
  <c r="BX660" i="5"/>
  <c r="DD660" i="5"/>
  <c r="CS725" i="5"/>
  <c r="BM725" i="5"/>
  <c r="CS867" i="5"/>
  <c r="BM867" i="5"/>
  <c r="CH93" i="5"/>
  <c r="BB93" i="5"/>
  <c r="BB415" i="5"/>
  <c r="CH415" i="5"/>
  <c r="BM162" i="5"/>
  <c r="CS162" i="5"/>
  <c r="BX719" i="5"/>
  <c r="DD719" i="5"/>
  <c r="CS853" i="5"/>
  <c r="BM853" i="5"/>
  <c r="CS832" i="5"/>
  <c r="BM832" i="5"/>
  <c r="DD469" i="5"/>
  <c r="BX469" i="5"/>
  <c r="CH22" i="5"/>
  <c r="BB22" i="5"/>
  <c r="DD325" i="5"/>
  <c r="BX325" i="5"/>
  <c r="BM304" i="5"/>
  <c r="CS304" i="5"/>
  <c r="BX236" i="5"/>
  <c r="DD236" i="5"/>
  <c r="CH636" i="5"/>
  <c r="BB636" i="5"/>
  <c r="BM392" i="5"/>
  <c r="CS392" i="5"/>
  <c r="BM575" i="5"/>
  <c r="CS575" i="5"/>
  <c r="BX931" i="5"/>
  <c r="DD931" i="5"/>
  <c r="BX586" i="5"/>
  <c r="DD586" i="5"/>
  <c r="BB986" i="5"/>
  <c r="CH986" i="5"/>
  <c r="BM738" i="5"/>
  <c r="CS738" i="5"/>
  <c r="BM552" i="5"/>
  <c r="CS552" i="5"/>
  <c r="BB386" i="5"/>
  <c r="CH386" i="5"/>
  <c r="BX24" i="5"/>
  <c r="DD24" i="5"/>
  <c r="BX29" i="5"/>
  <c r="DD29" i="5"/>
  <c r="BB400" i="5"/>
  <c r="CH400" i="5"/>
  <c r="DD441" i="5"/>
  <c r="BX441" i="5"/>
  <c r="CS157" i="5"/>
  <c r="BM157" i="5"/>
  <c r="CH627" i="5"/>
  <c r="BB627" i="5"/>
  <c r="BX64" i="5"/>
  <c r="DD64" i="5"/>
  <c r="BM659" i="5"/>
  <c r="CS659" i="5"/>
  <c r="DD262" i="5"/>
  <c r="BX262" i="5"/>
  <c r="BM795" i="5"/>
  <c r="CS795" i="5"/>
  <c r="BM574" i="5"/>
  <c r="CS574" i="5"/>
  <c r="CH544" i="5"/>
  <c r="BB544" i="5"/>
  <c r="DD480" i="5"/>
  <c r="BX480" i="5"/>
  <c r="BM926" i="5"/>
  <c r="CS926" i="5"/>
  <c r="CS980" i="5"/>
  <c r="BM980" i="5"/>
  <c r="BB717" i="5"/>
  <c r="CH717" i="5"/>
  <c r="DD297" i="5"/>
  <c r="BX297" i="5"/>
  <c r="BM672" i="5"/>
  <c r="CS672" i="5"/>
  <c r="CH714" i="5"/>
  <c r="BB714" i="5"/>
  <c r="CH815" i="5"/>
  <c r="BB815" i="5"/>
  <c r="BX658" i="5"/>
  <c r="DD658" i="5"/>
  <c r="DD884" i="5"/>
  <c r="BX884" i="5"/>
  <c r="BB260" i="5"/>
  <c r="CH260" i="5"/>
  <c r="CS202" i="5"/>
  <c r="BM202" i="5"/>
  <c r="BM613" i="5"/>
  <c r="CS613" i="5"/>
  <c r="BM217" i="5"/>
  <c r="CS217" i="5"/>
  <c r="BX138" i="5"/>
  <c r="DD138" i="5"/>
  <c r="CH688" i="5"/>
  <c r="BB688" i="5"/>
  <c r="CS30" i="5"/>
  <c r="BM30" i="5"/>
  <c r="BX698" i="5"/>
  <c r="DD698" i="5"/>
  <c r="CH964" i="5"/>
  <c r="BB964" i="5"/>
  <c r="BM453" i="5"/>
  <c r="CS453" i="5"/>
  <c r="BB551" i="5"/>
  <c r="CH551" i="5"/>
  <c r="BX223" i="5"/>
  <c r="DD223" i="5"/>
  <c r="DD388" i="5"/>
  <c r="BX388" i="5"/>
  <c r="BM126" i="5"/>
  <c r="CS126" i="5"/>
  <c r="BB922" i="5"/>
  <c r="CH922" i="5"/>
  <c r="CT108" i="5"/>
  <c r="BN108" i="5"/>
  <c r="BX235" i="5"/>
  <c r="DD235" i="5"/>
  <c r="BX147" i="5"/>
  <c r="DD147" i="5"/>
  <c r="DD237" i="5"/>
  <c r="BX237" i="5"/>
  <c r="BB280" i="5"/>
  <c r="CH280" i="5"/>
  <c r="BM236" i="5"/>
  <c r="CS236" i="5"/>
  <c r="BB408" i="5"/>
  <c r="CH408" i="5"/>
  <c r="CS1006" i="5"/>
  <c r="BM1006" i="5"/>
  <c r="BB809" i="5"/>
  <c r="CH809" i="5"/>
  <c r="BB596" i="5"/>
  <c r="CH596" i="5"/>
  <c r="BB904" i="5"/>
  <c r="CH904" i="5"/>
  <c r="BB326" i="5"/>
  <c r="CH326" i="5"/>
  <c r="BM931" i="5"/>
  <c r="CS931" i="5"/>
  <c r="CS81" i="5"/>
  <c r="BM81" i="5"/>
  <c r="DD854" i="5"/>
  <c r="BX854" i="5"/>
  <c r="BB507" i="5"/>
  <c r="CH507" i="5"/>
  <c r="BB1009" i="5"/>
  <c r="CH1009" i="5"/>
  <c r="BM582" i="5"/>
  <c r="CS582" i="5"/>
  <c r="BX148" i="5"/>
  <c r="DD148" i="5"/>
  <c r="DD536" i="5"/>
  <c r="BX536" i="5"/>
  <c r="BX79" i="5"/>
  <c r="DD79" i="5"/>
  <c r="BM667" i="5"/>
  <c r="CS667" i="5"/>
  <c r="BX36" i="5"/>
  <c r="DD36" i="5"/>
  <c r="BX48" i="5"/>
  <c r="DD48" i="5"/>
  <c r="BM367" i="5"/>
  <c r="CS367" i="5"/>
  <c r="BM298" i="5"/>
  <c r="CS298" i="5"/>
  <c r="BB402" i="5"/>
  <c r="CH402" i="5"/>
  <c r="BB340" i="5"/>
  <c r="CH340" i="5"/>
  <c r="BM75" i="5"/>
  <c r="CS75" i="5"/>
  <c r="BB405" i="5"/>
  <c r="CH405" i="5"/>
  <c r="BX58" i="5"/>
  <c r="DD58" i="5"/>
  <c r="BX40" i="5"/>
  <c r="DD40" i="5"/>
  <c r="CH162" i="5"/>
  <c r="BB162" i="5"/>
  <c r="BX43" i="5"/>
  <c r="DD43" i="5"/>
  <c r="BX845" i="5"/>
  <c r="DD845" i="5"/>
  <c r="BX611" i="5"/>
  <c r="DD611" i="5"/>
  <c r="BB58" i="5"/>
  <c r="CH58" i="5"/>
  <c r="BX836" i="5"/>
  <c r="DD836" i="5"/>
  <c r="CH77" i="5"/>
  <c r="BB77" i="5"/>
  <c r="BX126" i="5"/>
  <c r="DD126" i="5"/>
  <c r="CH281" i="5"/>
  <c r="BB281" i="5"/>
  <c r="BB334" i="5"/>
  <c r="CH334" i="5"/>
  <c r="DD547" i="5"/>
  <c r="BX547" i="5"/>
  <c r="BX832" i="5"/>
  <c r="DD832" i="5"/>
  <c r="DD142" i="5"/>
  <c r="BX142" i="5"/>
  <c r="DD144" i="5"/>
  <c r="BX144" i="5"/>
  <c r="BX162" i="5"/>
  <c r="DD162" i="5"/>
  <c r="DD378" i="5"/>
  <c r="BX378" i="5"/>
  <c r="CH706" i="5"/>
  <c r="BB706" i="5"/>
  <c r="CS844" i="5"/>
  <c r="BM844" i="5"/>
  <c r="CH513" i="5"/>
  <c r="BB513" i="5"/>
  <c r="CH666" i="5"/>
  <c r="BB666" i="5"/>
  <c r="CH480" i="5"/>
  <c r="BB480" i="5"/>
  <c r="BX674" i="5"/>
  <c r="DD674" i="5"/>
  <c r="BB414" i="5"/>
  <c r="CH414" i="5"/>
  <c r="BM541" i="5"/>
  <c r="CS541" i="5"/>
  <c r="BB897" i="5"/>
  <c r="CH897" i="5"/>
  <c r="BB233" i="5"/>
  <c r="CH233" i="5"/>
  <c r="DD108" i="5"/>
  <c r="BX108" i="5"/>
  <c r="BX159" i="5"/>
  <c r="DD159" i="5"/>
  <c r="BB300" i="5"/>
  <c r="CH300" i="5"/>
  <c r="CS120" i="5"/>
  <c r="BM120" i="5"/>
  <c r="BM569" i="5"/>
  <c r="CS569" i="5"/>
  <c r="CS143" i="5"/>
  <c r="BM143" i="5"/>
  <c r="BB255" i="5"/>
  <c r="CH255" i="5"/>
  <c r="CH182" i="5"/>
  <c r="BB182" i="5"/>
  <c r="CS747" i="5"/>
  <c r="BM747" i="5"/>
  <c r="CH498" i="5"/>
  <c r="BB498" i="5"/>
  <c r="BB649" i="5"/>
  <c r="CH649" i="5"/>
  <c r="BB751" i="5"/>
  <c r="CH751" i="5"/>
  <c r="CH729" i="5"/>
  <c r="BB729" i="5"/>
  <c r="CS924" i="5"/>
  <c r="BM924" i="5"/>
  <c r="DD775" i="5"/>
  <c r="BX775" i="5"/>
  <c r="CS705" i="5"/>
  <c r="BM705" i="5"/>
  <c r="DD759" i="5"/>
  <c r="BX759" i="5"/>
  <c r="CS177" i="5"/>
  <c r="BM177" i="5"/>
  <c r="DD774" i="5"/>
  <c r="BX774" i="5"/>
  <c r="DD109" i="5"/>
  <c r="BX109" i="5"/>
  <c r="CH288" i="5"/>
  <c r="BB288" i="5"/>
  <c r="BM402" i="5"/>
  <c r="CS402" i="5"/>
  <c r="BB151" i="5"/>
  <c r="CH151" i="5"/>
  <c r="BB367" i="5"/>
  <c r="CH367" i="5"/>
  <c r="CS990" i="5"/>
  <c r="BM990" i="5"/>
  <c r="BX546" i="5"/>
  <c r="DD546" i="5"/>
  <c r="BM362" i="5"/>
  <c r="CS362" i="5"/>
  <c r="BX766" i="5"/>
  <c r="DD766" i="5"/>
  <c r="BM435" i="5"/>
  <c r="CS435" i="5"/>
  <c r="BM303" i="5"/>
  <c r="CS303" i="5"/>
  <c r="BX815" i="5"/>
  <c r="DD815" i="5"/>
  <c r="CH473" i="5"/>
  <c r="BB473" i="5"/>
  <c r="DD461" i="5"/>
  <c r="BX461" i="5"/>
  <c r="BX781" i="5"/>
  <c r="DD781" i="5"/>
  <c r="CH608" i="5"/>
  <c r="BB608" i="5"/>
  <c r="CH727" i="5"/>
  <c r="BB727" i="5"/>
  <c r="BX676" i="5"/>
  <c r="DD676" i="5"/>
  <c r="CH760" i="5"/>
  <c r="BB760" i="5"/>
  <c r="DD460" i="5"/>
  <c r="BX460" i="5"/>
  <c r="DD667" i="5"/>
  <c r="BX667" i="5"/>
  <c r="CS968" i="5"/>
  <c r="BM968" i="5"/>
  <c r="CS743" i="5"/>
  <c r="BM743" i="5"/>
  <c r="CS766" i="5"/>
  <c r="BM766" i="5"/>
  <c r="CS387" i="5"/>
  <c r="BM387" i="5"/>
  <c r="BM824" i="5"/>
  <c r="CS824" i="5"/>
  <c r="BB558" i="5"/>
  <c r="CH558" i="5"/>
  <c r="DD327" i="5"/>
  <c r="BX327" i="5"/>
  <c r="DD582" i="5"/>
  <c r="BX582" i="5"/>
  <c r="CS487" i="5"/>
  <c r="BM487" i="5"/>
  <c r="BB762" i="5"/>
  <c r="CH762" i="5"/>
  <c r="BX713" i="5"/>
  <c r="DD713" i="5"/>
  <c r="BM102" i="5"/>
  <c r="CS102" i="5"/>
  <c r="CS199" i="5"/>
  <c r="BM199" i="5"/>
  <c r="BB318" i="5"/>
  <c r="CH318" i="5"/>
  <c r="BM560" i="5"/>
  <c r="CS560" i="5"/>
  <c r="CH179" i="5"/>
  <c r="BB179" i="5"/>
  <c r="BM551" i="5"/>
  <c r="CS551" i="5"/>
  <c r="CS1005" i="5"/>
  <c r="BM1005" i="5"/>
  <c r="CS364" i="5"/>
  <c r="BM364" i="5"/>
  <c r="BB448" i="5"/>
  <c r="CH448" i="5"/>
  <c r="CS881" i="5"/>
  <c r="BM881" i="5"/>
  <c r="CH749" i="5"/>
  <c r="BB749" i="5"/>
  <c r="CS361" i="5"/>
  <c r="BM361" i="5"/>
  <c r="BX544" i="5"/>
  <c r="DD544" i="5"/>
  <c r="DD605" i="5"/>
  <c r="BX605" i="5"/>
  <c r="BB981" i="5"/>
  <c r="CH981" i="5"/>
  <c r="CH1002" i="5"/>
  <c r="BB1002" i="5"/>
  <c r="CH359" i="5"/>
  <c r="BB359" i="5"/>
  <c r="CS933" i="5"/>
  <c r="BM933" i="5"/>
  <c r="CS178" i="5"/>
  <c r="BM178" i="5"/>
  <c r="CS957" i="5"/>
  <c r="BM957" i="5"/>
  <c r="BM77" i="5"/>
  <c r="CS77" i="5"/>
  <c r="CH241" i="5"/>
  <c r="BB241" i="5"/>
  <c r="CH709" i="5"/>
  <c r="BB709" i="5"/>
  <c r="DD129" i="5"/>
  <c r="BX129" i="5"/>
  <c r="CH238" i="5"/>
  <c r="BB238" i="5"/>
  <c r="BM521" i="5"/>
  <c r="CS521" i="5"/>
  <c r="BX746" i="5"/>
  <c r="DD746" i="5"/>
  <c r="CS244" i="5"/>
  <c r="BM244" i="5"/>
  <c r="CH607" i="5"/>
  <c r="BB607" i="5"/>
  <c r="BM648" i="5"/>
  <c r="CS648" i="5"/>
  <c r="CS411" i="5"/>
  <c r="BM411" i="5"/>
  <c r="BX600" i="5"/>
  <c r="DD600" i="5"/>
  <c r="BB479" i="5"/>
  <c r="CH479" i="5"/>
  <c r="BB843" i="5"/>
  <c r="CH843" i="5"/>
  <c r="CS483" i="5"/>
  <c r="BM483" i="5"/>
  <c r="BB839" i="5"/>
  <c r="CH839" i="5"/>
  <c r="CH232" i="5"/>
  <c r="BB232" i="5"/>
  <c r="CH945" i="5"/>
  <c r="BB945" i="5"/>
  <c r="DD639" i="5"/>
  <c r="BX639" i="5"/>
  <c r="DD520" i="5"/>
  <c r="BX520" i="5"/>
  <c r="BX703" i="5"/>
  <c r="DD703" i="5"/>
  <c r="CH778" i="5"/>
  <c r="BB778" i="5"/>
  <c r="J30" i="3"/>
  <c r="J32" i="3" s="1"/>
  <c r="J34" i="3" s="1"/>
  <c r="DD303" i="5"/>
  <c r="BX303" i="5"/>
  <c r="BX901" i="5"/>
  <c r="DD901" i="5"/>
  <c r="CH65" i="5"/>
  <c r="BB65" i="5"/>
  <c r="CS26" i="5"/>
  <c r="BM26" i="5"/>
  <c r="BX41" i="5"/>
  <c r="DD41" i="5"/>
  <c r="CH337" i="5"/>
  <c r="BB337" i="5"/>
  <c r="BM632" i="5"/>
  <c r="CS632" i="5"/>
  <c r="BB679" i="5"/>
  <c r="CH679" i="5"/>
  <c r="CS161" i="5"/>
  <c r="BM161" i="5"/>
  <c r="BM394" i="5"/>
  <c r="CS394" i="5"/>
  <c r="CS909" i="5"/>
  <c r="BM909" i="5"/>
  <c r="DD822" i="5"/>
  <c r="BX822" i="5"/>
  <c r="DD663" i="5"/>
  <c r="BX663" i="5"/>
  <c r="CS900" i="5"/>
  <c r="BM900" i="5"/>
  <c r="CS740" i="5"/>
  <c r="BM740" i="5"/>
  <c r="DD1002" i="5"/>
  <c r="BX1002" i="5"/>
  <c r="CS433" i="5"/>
  <c r="BM433" i="5"/>
  <c r="BM587" i="5"/>
  <c r="CS587" i="5"/>
  <c r="CH606" i="5"/>
  <c r="BB606" i="5"/>
  <c r="DD737" i="5"/>
  <c r="BX737" i="5"/>
  <c r="DD1013" i="5"/>
  <c r="BX1013" i="5"/>
  <c r="CS755" i="5"/>
  <c r="BM755" i="5"/>
  <c r="BM563" i="5"/>
  <c r="CS563" i="5"/>
  <c r="DD530" i="5"/>
  <c r="BX530" i="5"/>
  <c r="CS264" i="5"/>
  <c r="BM264" i="5"/>
  <c r="BX529" i="5"/>
  <c r="DD529" i="5"/>
  <c r="CH115" i="5"/>
  <c r="BB115" i="5"/>
  <c r="BB381" i="5"/>
  <c r="CH381" i="5"/>
  <c r="BB223" i="5"/>
  <c r="CH223" i="5"/>
  <c r="BM52" i="5"/>
  <c r="CS52" i="5"/>
  <c r="BX722" i="5"/>
  <c r="DD722" i="5"/>
  <c r="BB859" i="5"/>
  <c r="CH859" i="5"/>
  <c r="BB378" i="5"/>
  <c r="CH378" i="5"/>
  <c r="BB319" i="5"/>
  <c r="CH319" i="5"/>
  <c r="CS967" i="5"/>
  <c r="BM967" i="5"/>
  <c r="CS665" i="5"/>
  <c r="BM665" i="5"/>
  <c r="BB783" i="5"/>
  <c r="CH783" i="5"/>
  <c r="BM777" i="5"/>
  <c r="CS777" i="5"/>
  <c r="DD419" i="5"/>
  <c r="BX419" i="5"/>
  <c r="CS504" i="5"/>
  <c r="BM504" i="5"/>
  <c r="BM922" i="5"/>
  <c r="CS922" i="5"/>
  <c r="BB465" i="5"/>
  <c r="CH465" i="5"/>
  <c r="CS33" i="5"/>
  <c r="BM33" i="5"/>
  <c r="BM950" i="5"/>
  <c r="CS950" i="5"/>
  <c r="BX692" i="5"/>
  <c r="DD692" i="5"/>
  <c r="BX765" i="5"/>
  <c r="DD765" i="5"/>
  <c r="DD316" i="5"/>
  <c r="BX316" i="5"/>
  <c r="CH370" i="5"/>
  <c r="BB370" i="5"/>
  <c r="BM599" i="5"/>
  <c r="CS599" i="5"/>
  <c r="CS203" i="5"/>
  <c r="BM203" i="5"/>
  <c r="CH819" i="5"/>
  <c r="BB819" i="5"/>
  <c r="DD671" i="5"/>
  <c r="BX671" i="5"/>
  <c r="CS279" i="5"/>
  <c r="BM279" i="5"/>
  <c r="BM463" i="5"/>
  <c r="CS463" i="5"/>
  <c r="BM458" i="5"/>
  <c r="CS458" i="5"/>
  <c r="CS305" i="5"/>
  <c r="BM305" i="5"/>
  <c r="DD528" i="5"/>
  <c r="BX528" i="5"/>
  <c r="CS828" i="5"/>
  <c r="BM828" i="5"/>
  <c r="BM604" i="5"/>
  <c r="CS604" i="5"/>
  <c r="CH188" i="5"/>
  <c r="BB188" i="5"/>
  <c r="CS751" i="5"/>
  <c r="BM751" i="5"/>
  <c r="BM300" i="5"/>
  <c r="CS300" i="5"/>
  <c r="BX296" i="5"/>
  <c r="DD296" i="5"/>
  <c r="DD843" i="5"/>
  <c r="BX843" i="5"/>
  <c r="BM697" i="5"/>
  <c r="CS697" i="5"/>
  <c r="BM816" i="5"/>
  <c r="CS816" i="5"/>
  <c r="CS193" i="5"/>
  <c r="BM193" i="5"/>
  <c r="BB532" i="5"/>
  <c r="CH532" i="5"/>
  <c r="CH210" i="5"/>
  <c r="BB210" i="5"/>
  <c r="BM860" i="5"/>
  <c r="CS860" i="5"/>
  <c r="DD808" i="5"/>
  <c r="BX808" i="5"/>
  <c r="BB938" i="5"/>
  <c r="CH938" i="5"/>
  <c r="BM237" i="5"/>
  <c r="CS237" i="5"/>
  <c r="DD915" i="5"/>
  <c r="BX915" i="5"/>
  <c r="BB887" i="5"/>
  <c r="CH887" i="5"/>
  <c r="DD943" i="5"/>
  <c r="BX943" i="5"/>
  <c r="BX550" i="5"/>
  <c r="DD550" i="5"/>
  <c r="CS522" i="5"/>
  <c r="BM522" i="5"/>
  <c r="BX914" i="5"/>
  <c r="DD914" i="5"/>
  <c r="CS389" i="5"/>
  <c r="BM389" i="5"/>
  <c r="DD669" i="5"/>
  <c r="BX669" i="5"/>
  <c r="CS337" i="5"/>
  <c r="BM337" i="5"/>
  <c r="BB504" i="5"/>
  <c r="CH504" i="5"/>
  <c r="DD953" i="5"/>
  <c r="BX953" i="5"/>
  <c r="BB189" i="5"/>
  <c r="CH189" i="5"/>
  <c r="BM719" i="5"/>
  <c r="CS719" i="5"/>
  <c r="BX1005" i="5"/>
  <c r="DD1005" i="5"/>
  <c r="CH187" i="5"/>
  <c r="BB187" i="5"/>
  <c r="BB983" i="5"/>
  <c r="CH983" i="5"/>
  <c r="CS349" i="5"/>
  <c r="BM349" i="5"/>
  <c r="DD562" i="5"/>
  <c r="BX562" i="5"/>
  <c r="BM499" i="5"/>
  <c r="CS499" i="5"/>
  <c r="DD723" i="5"/>
  <c r="BX723" i="5"/>
  <c r="BX25" i="5"/>
  <c r="DD25" i="5"/>
  <c r="CS151" i="5"/>
  <c r="BM151" i="5"/>
  <c r="CS301" i="5"/>
  <c r="BM301" i="5"/>
  <c r="BM810" i="5"/>
  <c r="CS810" i="5"/>
  <c r="DD133" i="5"/>
  <c r="BX133" i="5"/>
  <c r="BM620" i="5"/>
  <c r="CS620" i="5"/>
  <c r="BB382" i="5"/>
  <c r="CH382" i="5"/>
  <c r="CS419" i="5"/>
  <c r="BM419" i="5"/>
  <c r="BM684" i="5"/>
  <c r="CS684" i="5"/>
  <c r="CS372" i="5"/>
  <c r="BM372" i="5"/>
  <c r="DD347" i="5"/>
  <c r="BX347" i="5"/>
  <c r="BB76" i="5"/>
  <c r="CH76" i="5"/>
  <c r="DD99" i="5"/>
  <c r="BX99" i="5"/>
  <c r="BM232" i="5"/>
  <c r="CS232" i="5"/>
  <c r="BB363" i="5"/>
  <c r="CH363" i="5"/>
  <c r="BB813" i="5"/>
  <c r="CH813" i="5"/>
  <c r="BB515" i="5"/>
  <c r="CH515" i="5"/>
  <c r="DD165" i="5"/>
  <c r="BX165" i="5"/>
  <c r="DD396" i="5"/>
  <c r="BX396" i="5"/>
  <c r="BB50" i="5"/>
  <c r="CH50" i="5"/>
  <c r="BM239" i="5"/>
  <c r="CS239" i="5"/>
  <c r="BM229" i="5"/>
  <c r="CS229" i="5"/>
  <c r="CS185" i="5"/>
  <c r="BM185" i="5"/>
  <c r="BX981" i="5"/>
  <c r="DD981" i="5"/>
  <c r="BM144" i="5"/>
  <c r="CS144" i="5"/>
  <c r="BM66" i="5"/>
  <c r="CS66" i="5"/>
  <c r="DD1000" i="5"/>
  <c r="BX1000" i="5"/>
  <c r="CH700" i="5"/>
  <c r="BB700" i="5"/>
  <c r="BX881" i="5"/>
  <c r="DD881" i="5"/>
  <c r="DD171" i="5"/>
  <c r="BX171" i="5"/>
  <c r="BB956" i="5"/>
  <c r="CH956" i="5"/>
  <c r="CH832" i="5"/>
  <c r="BB832" i="5"/>
  <c r="BB264" i="5"/>
  <c r="CH264" i="5"/>
  <c r="CS955" i="5"/>
  <c r="BM955" i="5"/>
  <c r="CS737" i="5"/>
  <c r="BM737" i="5"/>
  <c r="DD273" i="5"/>
  <c r="BX273" i="5"/>
  <c r="DD911" i="5"/>
  <c r="BX911" i="5"/>
  <c r="CS184" i="5"/>
  <c r="BM184" i="5"/>
  <c r="BB256" i="5"/>
  <c r="CH256" i="5"/>
  <c r="DD187" i="5"/>
  <c r="BX187" i="5"/>
  <c r="BB444" i="5"/>
  <c r="CH444" i="5"/>
  <c r="CS528" i="5"/>
  <c r="BM528" i="5"/>
  <c r="BM603" i="5"/>
  <c r="CS603" i="5"/>
  <c r="BX958" i="5"/>
  <c r="DD958" i="5"/>
  <c r="CH753" i="5"/>
  <c r="BB753" i="5"/>
  <c r="DD393" i="5"/>
  <c r="BX393" i="5"/>
  <c r="CS189" i="5"/>
  <c r="BM189" i="5"/>
  <c r="DD560" i="5"/>
  <c r="BX560" i="5"/>
  <c r="BX61" i="5"/>
  <c r="DD61" i="5"/>
  <c r="CS998" i="5"/>
  <c r="BM998" i="5"/>
  <c r="BX77" i="5"/>
  <c r="DD77" i="5"/>
  <c r="CH166" i="5"/>
  <c r="BB166" i="5"/>
  <c r="BB399" i="5"/>
  <c r="CH399" i="5"/>
  <c r="BX173" i="5"/>
  <c r="DD173" i="5"/>
  <c r="CH98" i="5"/>
  <c r="BB98" i="5"/>
  <c r="DD179" i="5"/>
  <c r="BX179" i="5"/>
  <c r="BX865" i="5"/>
  <c r="DD865" i="5"/>
  <c r="BB191" i="5"/>
  <c r="CH191" i="5"/>
  <c r="CH155" i="5"/>
  <c r="BB155" i="5"/>
  <c r="BX462" i="5"/>
  <c r="DD462" i="5"/>
  <c r="CS677" i="5"/>
  <c r="BM677" i="5"/>
  <c r="BM116" i="5"/>
  <c r="CS116" i="5"/>
  <c r="BB420" i="5"/>
  <c r="CH420" i="5"/>
  <c r="BB681" i="5"/>
  <c r="CH681" i="5"/>
  <c r="CS129" i="5"/>
  <c r="BM129" i="5"/>
  <c r="DD538" i="5"/>
  <c r="BX538" i="5"/>
  <c r="BX620" i="5"/>
  <c r="DD620" i="5"/>
  <c r="BB734" i="5"/>
  <c r="CH734" i="5"/>
  <c r="CS251" i="5"/>
  <c r="BM251" i="5"/>
  <c r="CH821" i="5"/>
  <c r="BB821" i="5"/>
  <c r="CS506" i="5"/>
  <c r="BM506" i="5"/>
  <c r="DD797" i="5"/>
  <c r="BX797" i="5"/>
  <c r="BM385" i="5"/>
  <c r="CS385" i="5"/>
  <c r="DD492" i="5"/>
  <c r="BX492" i="5"/>
  <c r="BM174" i="5"/>
  <c r="CS174" i="5"/>
  <c r="BM920" i="5"/>
  <c r="CS920" i="5"/>
  <c r="DD687" i="5"/>
  <c r="BX687" i="5"/>
  <c r="DD788" i="5"/>
  <c r="BX788" i="5"/>
  <c r="CH478" i="5"/>
  <c r="BB478" i="5"/>
  <c r="BM390" i="5"/>
  <c r="CS390" i="5"/>
  <c r="BX570" i="5"/>
  <c r="DD570" i="5"/>
  <c r="DD998" i="5"/>
  <c r="BX998" i="5"/>
  <c r="CS175" i="5"/>
  <c r="BM175" i="5"/>
  <c r="BB562" i="5"/>
  <c r="CH562" i="5"/>
  <c r="CH134" i="5"/>
  <c r="BB134" i="5"/>
  <c r="CH888" i="5"/>
  <c r="BB888" i="5"/>
  <c r="BB584" i="5"/>
  <c r="CH584" i="5"/>
  <c r="DD871" i="5"/>
  <c r="BX871" i="5"/>
  <c r="BM691" i="5"/>
  <c r="CS691" i="5"/>
  <c r="BX104" i="5"/>
  <c r="DD104" i="5"/>
  <c r="DD440" i="5"/>
  <c r="BX440" i="5"/>
  <c r="BB333" i="5"/>
  <c r="CH333" i="5"/>
  <c r="BX752" i="5"/>
  <c r="DD752" i="5"/>
  <c r="DD959" i="5"/>
  <c r="BX959" i="5"/>
  <c r="DD945" i="5"/>
  <c r="BX945" i="5"/>
  <c r="BX209" i="5"/>
  <c r="DD209" i="5"/>
  <c r="BM406" i="5"/>
  <c r="CS406" i="5"/>
  <c r="CH453" i="5"/>
  <c r="BB453" i="5"/>
  <c r="CH140" i="5"/>
  <c r="BB140" i="5"/>
  <c r="CS83" i="5"/>
  <c r="BM83" i="5"/>
  <c r="BM623" i="5"/>
  <c r="CS623" i="5"/>
  <c r="BM360" i="5"/>
  <c r="CS360" i="5"/>
  <c r="BB324" i="5"/>
  <c r="CH324" i="5"/>
  <c r="BM186" i="5"/>
  <c r="CS186" i="5"/>
  <c r="BM213" i="5"/>
  <c r="CS213" i="5"/>
  <c r="CH776" i="5"/>
  <c r="BB776" i="5"/>
  <c r="CS934" i="5"/>
  <c r="BM934" i="5"/>
  <c r="BX999" i="5"/>
  <c r="DD999" i="5"/>
  <c r="DD153" i="5"/>
  <c r="BX153" i="5"/>
  <c r="DD862" i="5"/>
  <c r="BX862" i="5"/>
  <c r="DD357" i="5"/>
  <c r="BX357" i="5"/>
  <c r="BM925" i="5"/>
  <c r="CS925" i="5"/>
  <c r="BB774" i="5"/>
  <c r="CH774" i="5"/>
  <c r="CH788" i="5"/>
  <c r="BB788" i="5"/>
  <c r="DD415" i="5"/>
  <c r="BX415" i="5"/>
  <c r="DD476" i="5"/>
  <c r="BX476" i="5"/>
  <c r="DD787" i="5"/>
  <c r="BX787" i="5"/>
  <c r="BB1013" i="5"/>
  <c r="CH1013" i="5"/>
  <c r="BM711" i="5"/>
  <c r="CS711" i="5"/>
  <c r="CS111" i="5"/>
  <c r="BM111" i="5"/>
  <c r="BB336" i="5"/>
  <c r="CH336" i="5"/>
  <c r="CH663" i="5"/>
  <c r="BB663" i="5"/>
  <c r="BX51" i="5"/>
  <c r="DD51" i="5"/>
  <c r="BB298" i="5"/>
  <c r="CH298" i="5"/>
  <c r="BM511" i="5"/>
  <c r="CS511" i="5"/>
  <c r="CS288" i="5"/>
  <c r="BM288" i="5"/>
  <c r="BX16" i="5"/>
  <c r="DD16" i="5"/>
  <c r="BM544" i="5"/>
  <c r="CS544" i="5"/>
  <c r="DD595" i="5"/>
  <c r="BX595" i="5"/>
  <c r="DD172" i="5"/>
  <c r="BX172" i="5"/>
  <c r="CH712" i="5"/>
  <c r="BB712" i="5"/>
  <c r="CH674" i="5"/>
  <c r="BB674" i="5"/>
  <c r="DD241" i="5"/>
  <c r="BX241" i="5"/>
  <c r="BB837" i="5"/>
  <c r="CH837" i="5"/>
  <c r="BM44" i="5"/>
  <c r="CS44" i="5"/>
  <c r="CS152" i="5"/>
  <c r="BM152" i="5"/>
  <c r="DD110" i="5"/>
  <c r="BX110" i="5"/>
  <c r="DD754" i="5"/>
  <c r="BX754" i="5"/>
  <c r="DD416" i="5"/>
  <c r="BX416" i="5"/>
  <c r="CH806" i="5"/>
  <c r="BB806" i="5"/>
  <c r="BX771" i="5"/>
  <c r="DD771" i="5"/>
  <c r="CS21" i="5"/>
  <c r="BM21" i="5"/>
  <c r="CS72" i="5"/>
  <c r="BM72" i="5"/>
  <c r="CS198" i="5"/>
  <c r="BM198" i="5"/>
  <c r="BB525" i="5"/>
  <c r="CH525" i="5"/>
  <c r="CH226" i="5"/>
  <c r="BB226" i="5"/>
  <c r="DD373" i="5"/>
  <c r="BX373" i="5"/>
  <c r="DD790" i="5"/>
  <c r="BX790" i="5"/>
  <c r="DD757" i="5"/>
  <c r="BX757" i="5"/>
  <c r="DD977" i="5"/>
  <c r="BX977" i="5"/>
  <c r="BM282" i="5"/>
  <c r="CS282" i="5"/>
  <c r="BM456" i="5"/>
  <c r="CS456" i="5"/>
  <c r="BB396" i="5"/>
  <c r="CH396" i="5"/>
  <c r="CH339" i="5"/>
  <c r="BB339" i="5"/>
  <c r="BX65" i="5"/>
  <c r="DD65" i="5"/>
  <c r="CH180" i="5"/>
  <c r="BB180" i="5"/>
  <c r="BM465" i="5"/>
  <c r="CS465" i="5"/>
  <c r="BX229" i="5"/>
  <c r="DD229" i="5"/>
  <c r="CS134" i="5"/>
  <c r="BM134" i="5"/>
  <c r="BX515" i="5"/>
  <c r="DD515" i="5"/>
  <c r="BX488" i="5"/>
  <c r="DD488" i="5"/>
  <c r="BM49" i="5"/>
  <c r="CS49" i="5"/>
  <c r="DD433" i="5"/>
  <c r="BX433" i="5"/>
  <c r="CS976" i="5"/>
  <c r="BM976" i="5"/>
  <c r="DD320" i="5"/>
  <c r="BX320" i="5"/>
  <c r="DD239" i="5"/>
  <c r="BX239" i="5"/>
  <c r="BM692" i="5"/>
  <c r="CS692" i="5"/>
  <c r="BM272" i="5"/>
  <c r="CS272" i="5"/>
  <c r="CS273" i="5"/>
  <c r="BM273" i="5"/>
  <c r="BM256" i="5"/>
  <c r="CS256" i="5"/>
  <c r="DD311" i="5"/>
  <c r="BX311" i="5"/>
  <c r="BB550" i="5"/>
  <c r="CH550" i="5"/>
  <c r="BM358" i="5"/>
  <c r="CS358" i="5"/>
  <c r="BB46" i="5"/>
  <c r="CH46" i="5"/>
  <c r="DD132" i="5"/>
  <c r="BX132" i="5"/>
  <c r="DD310" i="5"/>
  <c r="BX310" i="5"/>
  <c r="CH64" i="5"/>
  <c r="BB64" i="5"/>
  <c r="BB117" i="5"/>
  <c r="CH117" i="5"/>
  <c r="BB271" i="5"/>
  <c r="CH271" i="5"/>
  <c r="BX482" i="5"/>
  <c r="DD482" i="5"/>
  <c r="BM321" i="5"/>
  <c r="CS321" i="5"/>
  <c r="BB195" i="5"/>
  <c r="CH195" i="5"/>
  <c r="CH484" i="5"/>
  <c r="BB484" i="5"/>
  <c r="DD193" i="5"/>
  <c r="BX193" i="5"/>
  <c r="CH207" i="5"/>
  <c r="BB207" i="5"/>
  <c r="BX18" i="5"/>
  <c r="DD18" i="5"/>
  <c r="BX113" i="5"/>
  <c r="DD113" i="5"/>
  <c r="BM352" i="5"/>
  <c r="CS352" i="5"/>
  <c r="BX602" i="5"/>
  <c r="DD602" i="5"/>
  <c r="CS376" i="5"/>
  <c r="BM376" i="5"/>
  <c r="CH41" i="5"/>
  <c r="BB41" i="5"/>
  <c r="BB380" i="5"/>
  <c r="CH380" i="5"/>
  <c r="CS442" i="5"/>
  <c r="BM442" i="5"/>
  <c r="BX648" i="5"/>
  <c r="DD648" i="5"/>
  <c r="BM208" i="5"/>
  <c r="CS208" i="5"/>
  <c r="BM546" i="5"/>
  <c r="CS546" i="5"/>
  <c r="BM513" i="5"/>
  <c r="CS513" i="5"/>
  <c r="DD438" i="5"/>
  <c r="BX438" i="5"/>
  <c r="DD267" i="5"/>
  <c r="BX267" i="5"/>
  <c r="DD621" i="5"/>
  <c r="BX621" i="5"/>
  <c r="BX116" i="5"/>
  <c r="DD116" i="5"/>
  <c r="BM879" i="5"/>
  <c r="CS879" i="5"/>
  <c r="CH192" i="5"/>
  <c r="BB192" i="5"/>
  <c r="BB920" i="5"/>
  <c r="CH920" i="5"/>
  <c r="DD328" i="5"/>
  <c r="BX328" i="5"/>
  <c r="BB554" i="5"/>
  <c r="CH554" i="5"/>
  <c r="BX68" i="5"/>
  <c r="DD68" i="5"/>
  <c r="CS191" i="5"/>
  <c r="BM191" i="5"/>
  <c r="CS663" i="5"/>
  <c r="BM663" i="5"/>
  <c r="BM65" i="5"/>
  <c r="CS65" i="5"/>
  <c r="CH186" i="5"/>
  <c r="BB186" i="5"/>
  <c r="CH442" i="5"/>
  <c r="BB442" i="5"/>
  <c r="BX511" i="5"/>
  <c r="DD511" i="5"/>
  <c r="DD864" i="5"/>
  <c r="BX864" i="5"/>
  <c r="BM58" i="5"/>
  <c r="CS58" i="5"/>
  <c r="CS991" i="5"/>
  <c r="BM991" i="5"/>
  <c r="DD640" i="5"/>
  <c r="BX640" i="5"/>
  <c r="BM557" i="5"/>
  <c r="CS557" i="5"/>
  <c r="CH804" i="5"/>
  <c r="BB804" i="5"/>
  <c r="DD379" i="5"/>
  <c r="BX379" i="5"/>
  <c r="BX212" i="5"/>
  <c r="DD212" i="5"/>
  <c r="BM507" i="5"/>
  <c r="CS507" i="5"/>
  <c r="BB74" i="5"/>
  <c r="CH74" i="5"/>
  <c r="CH124" i="5"/>
  <c r="BB124" i="5"/>
  <c r="BM242" i="5"/>
  <c r="CS242" i="5"/>
  <c r="CS403" i="5"/>
  <c r="BM403" i="5"/>
  <c r="DD532" i="5"/>
  <c r="BX532" i="5"/>
  <c r="DD145" i="5"/>
  <c r="BX145" i="5"/>
  <c r="CH648" i="5"/>
  <c r="BB648" i="5"/>
  <c r="CH157" i="5"/>
  <c r="BB157" i="5"/>
  <c r="CS868" i="5"/>
  <c r="BM868" i="5"/>
  <c r="CS890" i="5"/>
  <c r="BM890" i="5"/>
  <c r="BM328" i="5"/>
  <c r="CS328" i="5"/>
  <c r="CS437" i="5"/>
  <c r="BM437" i="5"/>
  <c r="CS250" i="5"/>
  <c r="BM250" i="5"/>
  <c r="CS892" i="5"/>
  <c r="BM892" i="5"/>
  <c r="BM412" i="5"/>
  <c r="CS412" i="5"/>
  <c r="DD260" i="5"/>
  <c r="BX260" i="5"/>
  <c r="CH826" i="5"/>
  <c r="BB826" i="5"/>
  <c r="CS917" i="5"/>
  <c r="BM917" i="5"/>
  <c r="BX287" i="5"/>
  <c r="DD287" i="5"/>
  <c r="CH499" i="5"/>
  <c r="BB499" i="5"/>
  <c r="BM334" i="5"/>
  <c r="CS334" i="5"/>
  <c r="BX975" i="5"/>
  <c r="DD975" i="5"/>
  <c r="BX796" i="5"/>
  <c r="DD796" i="5"/>
  <c r="BM79" i="5"/>
  <c r="CS79" i="5"/>
  <c r="BM943" i="5"/>
  <c r="CS943" i="5"/>
  <c r="CS975" i="5"/>
  <c r="BM975" i="5"/>
  <c r="BX15" i="5"/>
  <c r="DD15" i="5"/>
  <c r="BM813" i="5"/>
  <c r="CS813" i="5"/>
  <c r="BM594" i="5"/>
  <c r="CS594" i="5"/>
  <c r="BM834" i="5"/>
  <c r="CS834" i="5"/>
  <c r="BX965" i="5"/>
  <c r="DD965" i="5"/>
  <c r="BB867" i="5"/>
  <c r="CH867" i="5"/>
  <c r="DD478" i="5"/>
  <c r="BX478" i="5"/>
  <c r="DD128" i="5"/>
  <c r="BX128" i="5"/>
  <c r="DD277" i="5"/>
  <c r="BX277" i="5"/>
  <c r="BB665" i="5"/>
  <c r="CH665" i="5"/>
  <c r="DD302" i="5"/>
  <c r="BX302" i="5"/>
  <c r="BB82" i="5"/>
  <c r="CH82" i="5"/>
  <c r="CH680" i="5"/>
  <c r="BB680" i="5"/>
  <c r="BM960" i="5"/>
  <c r="CS960" i="5"/>
  <c r="DD307" i="5"/>
  <c r="BX307" i="5"/>
  <c r="BX844" i="5"/>
  <c r="DD844" i="5"/>
  <c r="CH335" i="5"/>
  <c r="BB335" i="5"/>
  <c r="CH824" i="5"/>
  <c r="BB824" i="5"/>
  <c r="CS825" i="5"/>
  <c r="BM825" i="5"/>
  <c r="BX14" i="5"/>
  <c r="DD14" i="5"/>
  <c r="BM615" i="5"/>
  <c r="CS615" i="5"/>
  <c r="BX716" i="5"/>
  <c r="DD716" i="5"/>
  <c r="BX285" i="5"/>
  <c r="DD285" i="5"/>
  <c r="DD299" i="5"/>
  <c r="BX299" i="5"/>
  <c r="BB566" i="5"/>
  <c r="CH566" i="5"/>
  <c r="CS101" i="5"/>
  <c r="BM101" i="5"/>
  <c r="CH673" i="5"/>
  <c r="BB673" i="5"/>
  <c r="CS176" i="5"/>
  <c r="BM176" i="5"/>
  <c r="CH965" i="5"/>
  <c r="BB965" i="5"/>
  <c r="BX107" i="5"/>
  <c r="DD107" i="5"/>
  <c r="BM871" i="5"/>
  <c r="CS871" i="5"/>
  <c r="DD652" i="5"/>
  <c r="BX652" i="5"/>
  <c r="DD868" i="5"/>
  <c r="BX868" i="5"/>
  <c r="CH460" i="5"/>
  <c r="BB460" i="5"/>
  <c r="CH55" i="5"/>
  <c r="BB55" i="5"/>
  <c r="DD758" i="5"/>
  <c r="BX758" i="5"/>
  <c r="BB296" i="5"/>
  <c r="CH296" i="5"/>
  <c r="DD541" i="5"/>
  <c r="BX541" i="5"/>
  <c r="BM837" i="5"/>
  <c r="CS837" i="5"/>
  <c r="CS618" i="5"/>
  <c r="BM618" i="5"/>
  <c r="BM224" i="5"/>
  <c r="CS224" i="5"/>
  <c r="BB942" i="5"/>
  <c r="CH942" i="5"/>
  <c r="DD323" i="5"/>
  <c r="BX323" i="5"/>
  <c r="CH987" i="5"/>
  <c r="BB987" i="5"/>
  <c r="CH214" i="5"/>
  <c r="BB214" i="5"/>
  <c r="BM296" i="5"/>
  <c r="CS296" i="5"/>
  <c r="BB791" i="5"/>
  <c r="CH791" i="5"/>
  <c r="BM710" i="5"/>
  <c r="CS710" i="5"/>
  <c r="BB317" i="5"/>
  <c r="CH317" i="5"/>
  <c r="CH423" i="5"/>
  <c r="BB423" i="5"/>
  <c r="BX76" i="5"/>
  <c r="DD76" i="5"/>
  <c r="BX904" i="5"/>
  <c r="DD904" i="5"/>
  <c r="DD860" i="5"/>
  <c r="BX860" i="5"/>
  <c r="BX23" i="5"/>
  <c r="DD23" i="5"/>
  <c r="CH591" i="5"/>
  <c r="BB591" i="5"/>
  <c r="CH777" i="5"/>
  <c r="BB777" i="5"/>
  <c r="CS481" i="5"/>
  <c r="BM481" i="5"/>
  <c r="BM807" i="5"/>
  <c r="CS807" i="5"/>
  <c r="BB785" i="5"/>
  <c r="CH785" i="5"/>
  <c r="CS776" i="5"/>
  <c r="BM776" i="5"/>
  <c r="BB406" i="5"/>
  <c r="CH406" i="5"/>
  <c r="BM675" i="5"/>
  <c r="CS675" i="5"/>
  <c r="BX940" i="5"/>
  <c r="DD940" i="5"/>
  <c r="BX779" i="5"/>
  <c r="DD779" i="5"/>
  <c r="BB671" i="5"/>
  <c r="CH671" i="5"/>
  <c r="BM371" i="5"/>
  <c r="CS371" i="5"/>
  <c r="CH619" i="5"/>
  <c r="BB619" i="5"/>
  <c r="BB350" i="5"/>
  <c r="CH350" i="5"/>
  <c r="CH75" i="5"/>
  <c r="BB75" i="5"/>
  <c r="DD318" i="5"/>
  <c r="BX318" i="5"/>
  <c r="BM702" i="5"/>
  <c r="CS702" i="5"/>
  <c r="CS639" i="5"/>
  <c r="BM639" i="5"/>
  <c r="DD644" i="5"/>
  <c r="BX644" i="5"/>
  <c r="DD366" i="5"/>
  <c r="BX366" i="5"/>
  <c r="BB205" i="5"/>
  <c r="CH205" i="5"/>
  <c r="BX720" i="5"/>
  <c r="DD720" i="5"/>
  <c r="BX1012" i="5"/>
  <c r="DD1012" i="5"/>
  <c r="BM59" i="5"/>
  <c r="CS59" i="5"/>
  <c r="BX565" i="5"/>
  <c r="DD565" i="5"/>
  <c r="BX686" i="5"/>
  <c r="DD686" i="5"/>
  <c r="DD733" i="5"/>
  <c r="BX733" i="5"/>
  <c r="DD900" i="5"/>
  <c r="BX900" i="5"/>
  <c r="BB577" i="5"/>
  <c r="CH577" i="5"/>
  <c r="DD319" i="5"/>
  <c r="BX319" i="5"/>
  <c r="BM726" i="5"/>
  <c r="CS726" i="5"/>
  <c r="BX32" i="5"/>
  <c r="DD32" i="5"/>
  <c r="BB371" i="5"/>
  <c r="CH371" i="5"/>
  <c r="CH461" i="5"/>
  <c r="BB461" i="5"/>
  <c r="BM622" i="5"/>
  <c r="CS622" i="5"/>
  <c r="BM631" i="5"/>
  <c r="CS631" i="5"/>
  <c r="BM789" i="5"/>
  <c r="CS789" i="5"/>
  <c r="BM584" i="5"/>
  <c r="CS584" i="5"/>
  <c r="CH642" i="5"/>
  <c r="BB642" i="5"/>
  <c r="CH975" i="5"/>
  <c r="BB975" i="5"/>
  <c r="BB540" i="5"/>
  <c r="CH540" i="5"/>
  <c r="CH154" i="5"/>
  <c r="BB154" i="5"/>
  <c r="BB321" i="5"/>
  <c r="CH321" i="5"/>
  <c r="CH1000" i="5"/>
  <c r="BB1000" i="5"/>
  <c r="BX899" i="5"/>
  <c r="DD899" i="5"/>
  <c r="CH638" i="5"/>
  <c r="BB638" i="5"/>
  <c r="DD491" i="5"/>
  <c r="BX491" i="5"/>
  <c r="DD397" i="5"/>
  <c r="BX397" i="5"/>
  <c r="BM501" i="5"/>
  <c r="CS501" i="5"/>
  <c r="BB510" i="5"/>
  <c r="CH510" i="5"/>
  <c r="CH902" i="5"/>
  <c r="BB902" i="5"/>
  <c r="CS538" i="5"/>
  <c r="BM538" i="5"/>
  <c r="DD428" i="5"/>
  <c r="BX428" i="5"/>
  <c r="CH493" i="5"/>
  <c r="BB493" i="5"/>
  <c r="CS516" i="5"/>
  <c r="BM516" i="5"/>
  <c r="CH979" i="5"/>
  <c r="BB979" i="5"/>
  <c r="DD804" i="5"/>
  <c r="BX804" i="5"/>
  <c r="BY122" i="5"/>
  <c r="DE122" i="5"/>
  <c r="CS534" i="5"/>
  <c r="BM534" i="5"/>
  <c r="CS171" i="5"/>
  <c r="BM171" i="5"/>
  <c r="BX645" i="5"/>
  <c r="DD645" i="5"/>
  <c r="CH49" i="5"/>
  <c r="BB49" i="5"/>
  <c r="BM581" i="5"/>
  <c r="CS581" i="5"/>
  <c r="CH190" i="5"/>
  <c r="BB190" i="5"/>
  <c r="CH121" i="5"/>
  <c r="BB121" i="5"/>
  <c r="CH194" i="5"/>
  <c r="BB194" i="5"/>
  <c r="DD591" i="5"/>
  <c r="BX591" i="5"/>
  <c r="CS293" i="5"/>
  <c r="BM293" i="5"/>
  <c r="BX576" i="5"/>
  <c r="DD576" i="5"/>
  <c r="BB149" i="5"/>
  <c r="CH149" i="5"/>
  <c r="CH144" i="5"/>
  <c r="BB144" i="5"/>
  <c r="CS1004" i="5"/>
  <c r="BM1004" i="5"/>
  <c r="CH939" i="5"/>
  <c r="BB939" i="5"/>
  <c r="CH894" i="5"/>
  <c r="BB894" i="5"/>
  <c r="BB419" i="5"/>
  <c r="CH419" i="5"/>
  <c r="BX575" i="5"/>
  <c r="DD575" i="5"/>
  <c r="CH876" i="5"/>
  <c r="BB876" i="5"/>
  <c r="BM798" i="5"/>
  <c r="CS798" i="5"/>
  <c r="DD417" i="5"/>
  <c r="BX417" i="5"/>
  <c r="BM357" i="5"/>
  <c r="CS357" i="5"/>
  <c r="BM428" i="5"/>
  <c r="CS428" i="5"/>
  <c r="CS524" i="5"/>
  <c r="BM524" i="5"/>
  <c r="CS474" i="5"/>
  <c r="BM474" i="5"/>
  <c r="CH86" i="5"/>
  <c r="BB86" i="5"/>
  <c r="DD90" i="5"/>
  <c r="BX90" i="5"/>
  <c r="BX849" i="5"/>
  <c r="DD849" i="5"/>
  <c r="CS746" i="5"/>
  <c r="BM746" i="5"/>
  <c r="CH951" i="5"/>
  <c r="BB951" i="5"/>
  <c r="DD933" i="5"/>
  <c r="BX933" i="5"/>
  <c r="CS894" i="5"/>
  <c r="BM894" i="5"/>
  <c r="CH145" i="5"/>
  <c r="BB145" i="5"/>
  <c r="BB977" i="5"/>
  <c r="CH977" i="5"/>
  <c r="CS429" i="5"/>
  <c r="BM429" i="5"/>
  <c r="BB131" i="5"/>
  <c r="CH131" i="5"/>
  <c r="DD533" i="5"/>
  <c r="BX533" i="5"/>
  <c r="BM268" i="5"/>
  <c r="CS268" i="5"/>
  <c r="CS418" i="5"/>
  <c r="BM418" i="5"/>
  <c r="DD801" i="5"/>
  <c r="BX801" i="5"/>
  <c r="CS477" i="5"/>
  <c r="BM477" i="5"/>
  <c r="BM802" i="5"/>
  <c r="CS802" i="5"/>
  <c r="BX653" i="5"/>
  <c r="DD653" i="5"/>
  <c r="BB742" i="5"/>
  <c r="CH742" i="5"/>
  <c r="K31" i="3"/>
  <c r="K29" i="3"/>
  <c r="L27" i="3"/>
  <c r="CS977" i="5"/>
  <c r="BM977" i="5"/>
  <c r="CS48" i="5"/>
  <c r="BM48" i="5"/>
  <c r="BM716" i="5"/>
  <c r="CS716" i="5"/>
  <c r="BB354" i="5"/>
  <c r="CH354" i="5"/>
  <c r="BB851" i="5"/>
  <c r="CH851" i="5"/>
  <c r="BM70" i="5"/>
  <c r="CS70" i="5"/>
  <c r="BM69" i="5"/>
  <c r="CS69" i="5"/>
  <c r="CH718" i="5"/>
  <c r="BB718" i="5"/>
  <c r="CH846" i="5"/>
  <c r="BB846" i="5"/>
  <c r="BB881" i="5"/>
  <c r="CH881" i="5"/>
  <c r="BM375" i="5"/>
  <c r="CS375" i="5"/>
  <c r="DD84" i="5"/>
  <c r="BX84" i="5"/>
  <c r="BM941" i="5"/>
  <c r="CS941" i="5"/>
  <c r="BB54" i="5"/>
  <c r="CH54" i="5"/>
  <c r="BB893" i="5"/>
  <c r="CH893" i="5"/>
  <c r="CS335" i="5"/>
  <c r="BM335" i="5"/>
  <c r="CS612" i="5"/>
  <c r="BM612" i="5"/>
  <c r="DD751" i="5"/>
  <c r="BX751" i="5"/>
  <c r="CH24" i="5"/>
  <c r="BB24" i="5"/>
  <c r="CH211" i="5"/>
  <c r="BB211" i="5"/>
  <c r="CH764" i="5"/>
  <c r="BB764" i="5"/>
  <c r="CS588" i="5"/>
  <c r="BM588" i="5"/>
  <c r="BM625" i="5"/>
  <c r="CS625" i="5"/>
  <c r="BM339" i="5"/>
  <c r="CS339" i="5"/>
  <c r="CH57" i="5"/>
  <c r="BB57" i="5"/>
  <c r="CS961" i="5"/>
  <c r="BM961" i="5"/>
  <c r="BB531" i="5"/>
  <c r="CH531" i="5"/>
  <c r="DD792" i="5"/>
  <c r="BX792" i="5"/>
  <c r="CS249" i="5"/>
  <c r="BM249" i="5"/>
  <c r="CH848" i="5"/>
  <c r="BB848" i="5"/>
  <c r="BX268" i="5"/>
  <c r="DD268" i="5"/>
  <c r="BB34" i="5"/>
  <c r="CH34" i="5"/>
  <c r="CH61" i="5"/>
  <c r="BB61" i="5"/>
  <c r="BX712" i="5"/>
  <c r="DD712" i="5"/>
  <c r="DD816" i="5"/>
  <c r="BX816" i="5"/>
  <c r="CH822" i="5"/>
  <c r="BB822" i="5"/>
  <c r="BX450" i="5"/>
  <c r="DD450" i="5"/>
  <c r="BM363" i="5"/>
  <c r="CS363" i="5"/>
  <c r="BB434" i="5"/>
  <c r="CH434" i="5"/>
  <c r="BB268" i="5"/>
  <c r="CH268" i="5"/>
  <c r="BB361" i="5"/>
  <c r="CH361" i="5"/>
  <c r="BB609" i="5"/>
  <c r="CH609" i="5"/>
  <c r="CH15" i="5"/>
  <c r="BB15" i="5"/>
  <c r="CS297" i="5"/>
  <c r="BM297" i="5"/>
  <c r="DD111" i="5"/>
  <c r="BX111" i="5"/>
  <c r="DD82" i="5"/>
  <c r="BX82" i="5"/>
  <c r="BX444" i="5"/>
  <c r="DD444" i="5"/>
  <c r="DD642" i="5"/>
  <c r="BX642" i="5"/>
  <c r="DD583" i="5"/>
  <c r="BX583" i="5"/>
  <c r="BM626" i="5"/>
  <c r="CS626" i="5"/>
  <c r="BM734" i="5"/>
  <c r="CS734" i="5"/>
  <c r="CS788" i="5"/>
  <c r="BM788" i="5"/>
  <c r="DD675" i="5"/>
  <c r="BX675" i="5"/>
  <c r="BM280" i="5"/>
  <c r="CS280" i="5"/>
  <c r="BB518" i="5"/>
  <c r="CH518" i="5"/>
  <c r="DD518" i="5"/>
  <c r="BX518" i="5"/>
  <c r="CH890" i="5"/>
  <c r="BB890" i="5"/>
  <c r="BM566" i="5"/>
  <c r="CS566" i="5"/>
  <c r="DD514" i="5"/>
  <c r="BX514" i="5"/>
  <c r="CS165" i="5"/>
  <c r="BM165" i="5"/>
  <c r="BX988" i="5"/>
  <c r="DD988" i="5"/>
  <c r="BX119" i="5"/>
  <c r="DD119" i="5"/>
  <c r="CS426" i="5"/>
  <c r="BM426" i="5"/>
  <c r="BX579" i="5"/>
  <c r="DD579" i="5"/>
  <c r="CH142" i="5"/>
  <c r="BB142" i="5"/>
  <c r="DD842" i="5"/>
  <c r="BX842" i="5"/>
  <c r="DD711" i="5"/>
  <c r="BX711" i="5"/>
  <c r="CH552" i="5"/>
  <c r="BB552" i="5"/>
  <c r="DD664" i="5"/>
  <c r="BX664" i="5"/>
  <c r="BX702" i="5"/>
  <c r="DD702" i="5"/>
  <c r="DD908" i="5"/>
  <c r="BX908" i="5"/>
  <c r="BB954" i="5"/>
  <c r="CH954" i="5"/>
  <c r="BM285" i="5"/>
  <c r="CS285" i="5"/>
  <c r="BB598" i="5"/>
  <c r="CH598" i="5"/>
  <c r="BM276" i="5"/>
  <c r="CS276" i="5"/>
  <c r="BB614" i="5"/>
  <c r="CH614" i="5"/>
  <c r="CH28" i="5"/>
  <c r="BB28" i="5"/>
  <c r="BX919" i="5"/>
  <c r="DD919" i="5"/>
  <c r="BX91" i="5"/>
  <c r="DD91" i="5"/>
  <c r="BM864" i="5"/>
  <c r="CS864" i="5"/>
  <c r="BM246" i="5"/>
  <c r="CS246" i="5"/>
  <c r="CS263" i="5"/>
  <c r="BM263" i="5"/>
  <c r="BM378" i="5"/>
  <c r="CS378" i="5"/>
  <c r="CS271" i="5"/>
  <c r="BM271" i="5"/>
  <c r="CH96" i="5"/>
  <c r="BB96" i="5"/>
  <c r="BB590" i="5"/>
  <c r="CH590" i="5"/>
  <c r="DD102" i="5"/>
  <c r="BX102" i="5"/>
  <c r="BM717" i="5"/>
  <c r="CS717" i="5"/>
  <c r="DD685" i="5"/>
  <c r="BX685" i="5"/>
  <c r="CH921" i="5"/>
  <c r="BB921" i="5"/>
  <c r="DD556" i="5"/>
  <c r="BX556" i="5"/>
  <c r="DD750" i="5"/>
  <c r="BX750" i="5"/>
  <c r="DD508" i="5"/>
  <c r="BX508" i="5"/>
  <c r="CS181" i="5"/>
  <c r="BM181" i="5"/>
  <c r="BM787" i="5"/>
  <c r="CS787" i="5"/>
  <c r="BX205" i="5"/>
  <c r="DD205" i="5"/>
  <c r="CH353" i="5"/>
  <c r="BB353" i="5"/>
  <c r="CS409" i="5"/>
  <c r="BM409" i="5"/>
  <c r="CS1003" i="5"/>
  <c r="BM1003" i="5"/>
  <c r="BB165" i="5"/>
  <c r="CH165" i="5"/>
  <c r="DD207" i="5"/>
  <c r="BX207" i="5"/>
  <c r="BB458" i="5"/>
  <c r="CH458" i="5"/>
  <c r="CS114" i="5"/>
  <c r="BM114" i="5"/>
  <c r="DD684" i="5"/>
  <c r="BX684" i="5"/>
  <c r="BM958" i="5"/>
  <c r="CS958" i="5"/>
  <c r="DD372" i="5"/>
  <c r="BX372" i="5"/>
  <c r="CH236" i="5"/>
  <c r="BB236" i="5"/>
  <c r="DD800" i="5"/>
  <c r="BX800" i="5"/>
  <c r="CH248" i="5"/>
  <c r="BB248" i="5"/>
  <c r="BM899" i="5"/>
  <c r="CS899" i="5"/>
  <c r="DD435" i="5"/>
  <c r="BX435" i="5"/>
  <c r="BB505" i="5"/>
  <c r="CH505" i="5"/>
  <c r="BX150" i="5"/>
  <c r="DD150" i="5"/>
  <c r="CH800" i="5"/>
  <c r="BB800" i="5"/>
  <c r="CH208" i="5"/>
  <c r="BB208" i="5"/>
  <c r="DD368" i="5"/>
  <c r="BX368" i="5"/>
  <c r="CH277" i="5"/>
  <c r="BB277" i="5"/>
  <c r="BM706" i="5"/>
  <c r="CS706" i="5"/>
  <c r="CH301" i="5"/>
  <c r="BB301" i="5"/>
  <c r="CH587" i="5"/>
  <c r="BB587" i="5"/>
  <c r="DD499" i="5"/>
  <c r="BX499" i="5"/>
  <c r="DD305" i="5"/>
  <c r="BX305" i="5"/>
  <c r="BX178" i="5"/>
  <c r="DD178" i="5"/>
  <c r="BB845" i="5"/>
  <c r="CH845" i="5"/>
  <c r="DD777" i="5"/>
  <c r="BX777" i="5"/>
  <c r="DD184" i="5"/>
  <c r="BX184" i="5"/>
  <c r="BB519" i="5"/>
  <c r="CH519" i="5"/>
  <c r="BM549" i="5"/>
  <c r="CS549" i="5"/>
  <c r="BB973" i="5"/>
  <c r="CH973" i="5"/>
  <c r="CS936" i="5"/>
  <c r="BM936" i="5"/>
  <c r="BM221" i="5"/>
  <c r="CS221" i="5"/>
  <c r="DD886" i="5"/>
  <c r="BX886" i="5"/>
  <c r="BM954" i="5"/>
  <c r="CS954" i="5"/>
  <c r="CH234" i="5"/>
  <c r="BB234" i="5"/>
  <c r="BM216" i="5"/>
  <c r="CS216" i="5"/>
  <c r="BX859" i="5"/>
  <c r="DD859" i="5"/>
  <c r="DD755" i="5"/>
  <c r="BX755" i="5"/>
  <c r="CH601" i="5"/>
  <c r="BB601" i="5"/>
  <c r="CH286" i="5"/>
  <c r="BB286" i="5"/>
  <c r="DD249" i="5"/>
  <c r="BX249" i="5"/>
  <c r="CH351" i="5"/>
  <c r="BB351" i="5"/>
  <c r="BB392" i="5"/>
  <c r="CH392" i="5"/>
  <c r="BB889" i="5"/>
  <c r="CH889" i="5"/>
  <c r="CH343" i="5"/>
  <c r="BB343" i="5"/>
  <c r="BX198" i="5"/>
  <c r="DD198" i="5"/>
  <c r="DD427" i="5"/>
  <c r="BX427" i="5"/>
  <c r="BB294" i="5"/>
  <c r="CH294" i="5"/>
  <c r="BX761" i="5"/>
  <c r="DD761" i="5"/>
  <c r="BX987" i="5"/>
  <c r="DD987" i="5"/>
  <c r="DD185" i="5"/>
  <c r="BX185" i="5"/>
  <c r="DD197" i="5"/>
  <c r="BX197" i="5"/>
  <c r="CH669" i="5"/>
  <c r="BB669" i="5"/>
  <c r="BB199" i="5"/>
  <c r="CH199" i="5"/>
  <c r="CH172" i="5"/>
  <c r="BB172" i="5"/>
  <c r="CH175" i="5"/>
  <c r="BB175" i="5"/>
  <c r="DD985" i="5"/>
  <c r="BX985" i="5"/>
  <c r="CH52" i="5"/>
  <c r="BB52" i="5"/>
  <c r="BB770" i="5"/>
  <c r="CH770" i="5"/>
  <c r="CH872" i="5"/>
  <c r="BB872" i="5"/>
  <c r="DD554" i="5"/>
  <c r="BX554" i="5"/>
  <c r="CS259" i="5"/>
  <c r="BM259" i="5"/>
  <c r="BM336" i="5"/>
  <c r="CS336" i="5"/>
  <c r="BB659" i="5"/>
  <c r="CH659" i="5"/>
  <c r="BX558" i="5"/>
  <c r="DD558" i="5"/>
  <c r="BM344" i="5"/>
  <c r="CS344" i="5"/>
  <c r="CH489" i="5"/>
  <c r="BB489" i="5"/>
  <c r="BM423" i="5"/>
  <c r="CS423" i="5"/>
  <c r="CS760" i="5"/>
  <c r="BM760" i="5"/>
  <c r="BX240" i="5"/>
  <c r="DD240" i="5"/>
  <c r="CS421" i="5"/>
  <c r="BM421" i="5"/>
  <c r="CH311" i="5"/>
  <c r="BB311" i="5"/>
  <c r="DD924" i="5"/>
  <c r="BX924" i="5"/>
  <c r="BB538" i="5"/>
  <c r="CH538" i="5"/>
  <c r="DD739" i="5"/>
  <c r="BX739" i="5"/>
  <c r="DD679" i="5"/>
  <c r="BX679" i="5"/>
  <c r="BB250" i="5"/>
  <c r="CH250" i="5"/>
  <c r="BB341" i="5"/>
  <c r="CH341" i="5"/>
  <c r="CH257" i="5"/>
  <c r="BB257" i="5"/>
  <c r="BX522" i="5"/>
  <c r="DD522" i="5"/>
  <c r="CH218" i="5"/>
  <c r="BB218" i="5"/>
  <c r="CS723" i="5"/>
  <c r="BM723" i="5"/>
  <c r="CH303" i="5"/>
  <c r="BB303" i="5"/>
  <c r="BM331" i="5"/>
  <c r="CS331" i="5"/>
  <c r="BX455" i="5"/>
  <c r="DD455" i="5"/>
  <c r="BX81" i="5"/>
  <c r="DD81" i="5"/>
  <c r="CH530" i="5"/>
  <c r="BB530" i="5"/>
  <c r="DD498" i="5"/>
  <c r="BX498" i="5"/>
  <c r="BB835" i="5"/>
  <c r="CH835" i="5"/>
  <c r="DD947" i="5"/>
  <c r="BX947" i="5"/>
  <c r="DD512" i="5"/>
  <c r="BX512" i="5"/>
  <c r="BB314" i="5"/>
  <c r="CH314" i="5"/>
  <c r="CH976" i="5"/>
  <c r="BB976" i="5"/>
  <c r="CS183" i="5"/>
  <c r="BM183" i="5"/>
  <c r="BX371" i="5"/>
  <c r="DD371" i="5"/>
  <c r="CS355" i="5"/>
  <c r="BM355" i="5"/>
  <c r="CS496" i="5"/>
  <c r="BM496" i="5"/>
  <c r="CH884" i="5"/>
  <c r="BB884" i="5"/>
  <c r="BB159" i="5"/>
  <c r="CH159" i="5"/>
  <c r="CS415" i="5"/>
  <c r="BM415" i="5"/>
  <c r="BM856" i="5"/>
  <c r="CS856" i="5"/>
  <c r="CS764" i="5"/>
  <c r="BM764" i="5"/>
  <c r="BB953" i="5"/>
  <c r="CH953" i="5"/>
  <c r="BX537" i="5"/>
  <c r="DD537" i="5"/>
  <c r="BX802" i="5"/>
  <c r="DD802" i="5"/>
  <c r="CS261" i="5"/>
  <c r="BM261" i="5"/>
  <c r="CS765" i="5"/>
  <c r="BM765" i="5"/>
  <c r="CS938" i="5"/>
  <c r="BM938" i="5"/>
  <c r="BM673" i="5"/>
  <c r="CS673" i="5"/>
  <c r="CH222" i="5"/>
  <c r="BB222" i="5"/>
  <c r="BM724" i="5"/>
  <c r="CS724" i="5"/>
  <c r="BM45" i="5"/>
  <c r="CS45" i="5"/>
  <c r="DD85" i="5"/>
  <c r="BX85" i="5"/>
  <c r="CH678" i="5"/>
  <c r="BB678" i="5"/>
  <c r="DD186" i="5"/>
  <c r="BX186" i="5"/>
  <c r="BX704" i="5"/>
  <c r="DD704" i="5"/>
  <c r="BB221" i="5"/>
  <c r="CH221" i="5"/>
  <c r="CH459" i="5"/>
  <c r="BB459" i="5"/>
  <c r="BM962" i="5"/>
  <c r="CS962" i="5"/>
  <c r="CH39" i="5"/>
  <c r="BB39" i="5"/>
  <c r="DD377" i="5"/>
  <c r="BX377" i="5"/>
  <c r="BB992" i="5"/>
  <c r="CH992" i="5"/>
  <c r="CH572" i="5"/>
  <c r="BB572" i="5"/>
  <c r="BM688" i="5"/>
  <c r="CS688" i="5"/>
  <c r="BM156" i="5"/>
  <c r="CS156" i="5"/>
  <c r="BX451" i="5"/>
  <c r="DD451" i="5"/>
  <c r="DD140" i="5"/>
  <c r="BX140" i="5"/>
  <c r="CH684" i="5"/>
  <c r="BB684" i="5"/>
  <c r="BB269" i="5"/>
  <c r="CH269" i="5"/>
  <c r="CH299" i="5"/>
  <c r="BB299" i="5"/>
  <c r="BX92" i="5"/>
  <c r="DD92" i="5"/>
  <c r="BM388" i="5"/>
  <c r="CS388" i="5"/>
  <c r="BX286" i="5"/>
  <c r="DD286" i="5"/>
  <c r="BX63" i="5"/>
  <c r="DD63" i="5"/>
  <c r="CH940" i="5"/>
  <c r="BB940" i="5"/>
  <c r="DD731" i="5"/>
  <c r="BX731" i="5"/>
  <c r="BB935" i="5"/>
  <c r="CH935" i="5"/>
  <c r="DD936" i="5"/>
  <c r="BX936" i="5"/>
  <c r="DD721" i="5"/>
  <c r="BX721" i="5"/>
  <c r="BX906" i="5"/>
  <c r="DD906" i="5"/>
  <c r="DD821" i="5"/>
  <c r="BX821" i="5"/>
  <c r="BB320" i="5"/>
  <c r="CH320" i="5"/>
  <c r="DD592" i="5"/>
  <c r="BX592" i="5"/>
  <c r="BX929" i="5"/>
  <c r="DD929" i="5"/>
  <c r="BM262" i="5"/>
  <c r="CS262" i="5"/>
  <c r="DD727" i="5"/>
  <c r="BX727" i="5"/>
  <c r="BB899" i="5"/>
  <c r="CH899" i="5"/>
  <c r="BM822" i="5"/>
  <c r="CS822" i="5"/>
  <c r="CH759" i="5"/>
  <c r="BB759" i="5"/>
  <c r="BB113" i="5"/>
  <c r="CH113" i="5"/>
  <c r="BX472" i="5"/>
  <c r="DD472" i="5"/>
  <c r="CS770" i="5"/>
  <c r="BM770" i="5"/>
  <c r="BB417" i="5"/>
  <c r="CH417" i="5"/>
  <c r="BM469" i="5"/>
  <c r="CS469" i="5"/>
  <c r="BX463" i="5"/>
  <c r="DD463" i="5"/>
  <c r="CH919" i="5"/>
  <c r="BB919" i="5"/>
  <c r="BX292" i="5"/>
  <c r="DD292" i="5"/>
  <c r="DD618" i="5"/>
  <c r="BX618" i="5"/>
  <c r="CH699" i="5"/>
  <c r="BB699" i="5"/>
  <c r="CS999" i="5"/>
  <c r="BM999" i="5"/>
  <c r="CS768" i="5"/>
  <c r="BM768" i="5"/>
  <c r="BM154" i="5"/>
  <c r="CS154" i="5"/>
  <c r="BX356" i="5"/>
  <c r="DD356" i="5"/>
  <c r="CS739" i="5"/>
  <c r="BM739" i="5"/>
  <c r="CS320" i="5"/>
  <c r="BM320" i="5"/>
  <c r="BX793" i="5"/>
  <c r="DD793" i="5"/>
  <c r="CH60" i="5"/>
  <c r="BB60" i="5"/>
  <c r="DD336" i="5"/>
  <c r="BX336" i="5"/>
  <c r="BX974" i="5"/>
  <c r="DD974" i="5"/>
  <c r="BB446" i="5"/>
  <c r="CH446" i="5"/>
  <c r="BM422" i="5"/>
  <c r="CS422" i="5"/>
  <c r="BM820" i="5"/>
  <c r="CS820" i="5"/>
  <c r="DD542" i="5"/>
  <c r="BX542" i="5"/>
  <c r="DD420" i="5"/>
  <c r="BX420" i="5"/>
  <c r="DD623" i="5"/>
  <c r="BX623" i="5"/>
  <c r="BB422" i="5"/>
  <c r="CH422" i="5"/>
  <c r="BX17" i="5"/>
  <c r="DD17" i="5"/>
  <c r="BX740" i="5"/>
  <c r="DD740" i="5"/>
  <c r="CH1008" i="5"/>
  <c r="BB1008" i="5"/>
  <c r="CS399" i="5"/>
  <c r="BM399" i="5"/>
  <c r="CS831" i="5"/>
  <c r="BM831" i="5"/>
  <c r="CH62" i="5"/>
  <c r="BB62" i="5"/>
  <c r="BB514" i="5"/>
  <c r="CH514" i="5"/>
  <c r="DD699" i="5"/>
  <c r="BX699" i="5"/>
  <c r="DD827" i="5"/>
  <c r="BX827" i="5"/>
  <c r="CS492" i="5"/>
  <c r="BM492" i="5"/>
  <c r="CS407" i="5"/>
  <c r="BM407" i="5"/>
  <c r="CH487" i="5"/>
  <c r="BB487" i="5"/>
  <c r="DD201" i="5"/>
  <c r="BX201" i="5"/>
  <c r="BM597" i="5"/>
  <c r="CS597" i="5"/>
  <c r="BB139" i="5"/>
  <c r="CH139" i="5"/>
  <c r="CH998" i="5"/>
  <c r="BB998" i="5"/>
  <c r="BX819" i="5"/>
  <c r="DD819" i="5"/>
  <c r="CH215" i="5"/>
  <c r="BB215" i="5"/>
  <c r="DD103" i="5"/>
  <c r="BX103" i="5"/>
  <c r="BB147" i="5"/>
  <c r="CH147" i="5"/>
  <c r="CS210" i="5"/>
  <c r="BM210" i="5"/>
  <c r="CH913" i="5"/>
  <c r="BB913" i="5"/>
  <c r="BM572" i="5"/>
  <c r="CS572" i="5"/>
  <c r="DD335" i="5"/>
  <c r="BX335" i="5"/>
  <c r="CS267" i="5"/>
  <c r="BM267" i="5"/>
  <c r="CH765" i="5"/>
  <c r="BB765" i="5"/>
  <c r="CH133" i="5"/>
  <c r="BB133" i="5"/>
  <c r="BB123" i="5"/>
  <c r="CH123" i="5"/>
  <c r="BX250" i="5"/>
  <c r="DD250" i="5"/>
  <c r="CH990" i="5"/>
  <c r="BB990" i="5"/>
  <c r="BX149" i="5"/>
  <c r="DD149" i="5"/>
  <c r="BM850" i="5"/>
  <c r="CS850" i="5"/>
  <c r="CH949" i="5"/>
  <c r="BB949" i="5"/>
  <c r="CS532" i="5"/>
  <c r="BM532" i="5"/>
  <c r="DD613" i="5"/>
  <c r="BX613" i="5"/>
  <c r="BB125" i="5"/>
  <c r="CH125" i="5"/>
  <c r="BB486" i="5"/>
  <c r="CH486" i="5"/>
  <c r="BM680" i="5"/>
  <c r="CS680" i="5"/>
  <c r="CS529" i="5"/>
  <c r="BM529" i="5"/>
  <c r="BX513" i="5"/>
  <c r="DD513" i="5"/>
  <c r="BM347" i="5"/>
  <c r="CS347" i="5"/>
  <c r="BB88" i="5"/>
  <c r="CH88" i="5"/>
  <c r="DD155" i="5"/>
  <c r="BX155" i="5"/>
  <c r="DD715" i="5"/>
  <c r="BX715" i="5"/>
  <c r="CS537" i="5"/>
  <c r="BM537" i="5"/>
  <c r="BM231" i="5"/>
  <c r="CS231" i="5"/>
  <c r="BM460" i="5"/>
  <c r="CS460" i="5"/>
  <c r="DD992" i="5"/>
  <c r="BX992" i="5"/>
  <c r="CS889" i="5"/>
  <c r="BM889" i="5"/>
  <c r="BB988" i="5"/>
  <c r="CH988" i="5"/>
  <c r="CH830" i="5"/>
  <c r="BB830" i="5"/>
  <c r="BX629" i="5"/>
  <c r="DD629" i="5"/>
  <c r="BM542" i="5"/>
  <c r="CS542" i="5"/>
  <c r="BX479" i="5"/>
  <c r="DD479" i="5"/>
  <c r="BM819" i="5"/>
  <c r="CS819" i="5"/>
  <c r="BB274" i="5"/>
  <c r="CH274" i="5"/>
  <c r="BX50" i="5"/>
  <c r="DD50" i="5"/>
  <c r="CH657" i="5"/>
  <c r="BB657" i="5"/>
  <c r="BB352" i="5"/>
  <c r="CH352" i="5"/>
  <c r="BM556" i="5"/>
  <c r="CS556" i="5"/>
  <c r="BB347" i="5"/>
  <c r="CH347" i="5"/>
  <c r="BX939" i="5"/>
  <c r="DD939" i="5"/>
  <c r="BX158" i="5"/>
  <c r="DD158" i="5"/>
  <c r="CS966" i="5"/>
  <c r="BM966" i="5"/>
  <c r="CH916" i="5"/>
  <c r="BB916" i="5"/>
  <c r="DD293" i="5"/>
  <c r="BX293" i="5"/>
  <c r="CH51" i="5"/>
  <c r="BB51" i="5"/>
  <c r="DD364" i="5"/>
  <c r="BX364" i="5"/>
  <c r="CS654" i="5"/>
  <c r="BM654" i="5"/>
  <c r="CH696" i="5"/>
  <c r="BB696" i="5"/>
  <c r="BX276" i="5"/>
  <c r="DD276" i="5"/>
  <c r="DD180" i="5"/>
  <c r="BX180" i="5"/>
  <c r="CH43" i="5"/>
  <c r="BB43" i="5"/>
  <c r="CH45" i="5"/>
  <c r="BB45" i="5"/>
  <c r="CS104" i="5"/>
  <c r="BM104" i="5"/>
  <c r="BX152" i="5"/>
  <c r="DD152" i="5"/>
  <c r="DD301" i="5"/>
  <c r="BX301" i="5"/>
  <c r="CS220" i="5"/>
  <c r="BM220" i="5"/>
  <c r="BB787" i="5"/>
  <c r="CH787" i="5"/>
  <c r="BM865" i="5"/>
  <c r="CS865" i="5"/>
  <c r="BM986" i="5"/>
  <c r="CS986" i="5"/>
  <c r="BX744" i="5"/>
  <c r="DD744" i="5"/>
  <c r="BB553" i="5"/>
  <c r="CH553" i="5"/>
  <c r="DD632" i="5"/>
  <c r="BX632" i="5"/>
  <c r="BX136" i="5"/>
  <c r="DD136" i="5"/>
  <c r="BM732" i="5"/>
  <c r="CS732" i="5"/>
  <c r="DD619" i="5"/>
  <c r="BX619" i="5"/>
  <c r="DD747" i="5"/>
  <c r="BX747" i="5"/>
  <c r="BX27" i="5"/>
  <c r="DD27" i="5"/>
  <c r="CH435" i="5"/>
  <c r="BB435" i="5"/>
  <c r="BB389" i="5"/>
  <c r="CH389" i="5"/>
  <c r="CH102" i="5"/>
  <c r="BB102" i="5"/>
  <c r="BB390" i="5"/>
  <c r="CH390" i="5"/>
  <c r="DD270" i="5"/>
  <c r="BX270" i="5"/>
  <c r="BM927" i="5"/>
  <c r="CS927" i="5"/>
  <c r="BX105" i="5"/>
  <c r="DD105" i="5"/>
  <c r="DD436" i="5"/>
  <c r="BX436" i="5"/>
  <c r="BB602" i="5"/>
  <c r="CH602" i="5"/>
  <c r="BB933" i="5"/>
  <c r="CH933" i="5"/>
  <c r="CH230" i="5"/>
  <c r="BB230" i="5"/>
  <c r="DD585" i="5"/>
  <c r="BX585" i="5"/>
  <c r="CH874" i="5"/>
  <c r="BB874" i="5"/>
  <c r="BX78" i="5"/>
  <c r="DD78" i="5"/>
  <c r="BX264" i="5"/>
  <c r="DD264" i="5"/>
  <c r="K47" i="3" l="1"/>
  <c r="K48" i="3" s="1"/>
  <c r="L45" i="3"/>
  <c r="K49" i="3"/>
  <c r="DE642" i="5"/>
  <c r="BY642" i="5"/>
  <c r="CI822" i="5"/>
  <c r="BC822" i="5"/>
  <c r="CI848" i="5"/>
  <c r="BC848" i="5"/>
  <c r="DE751" i="5"/>
  <c r="BY751" i="5"/>
  <c r="DE84" i="5"/>
  <c r="BY84" i="5"/>
  <c r="M27" i="3"/>
  <c r="L31" i="3"/>
  <c r="L29" i="3"/>
  <c r="BC977" i="5"/>
  <c r="CI977" i="5"/>
  <c r="BY849" i="5"/>
  <c r="DE849" i="5"/>
  <c r="CT357" i="5"/>
  <c r="BN357" i="5"/>
  <c r="BC510" i="5"/>
  <c r="CI510" i="5"/>
  <c r="BN584" i="5"/>
  <c r="CT584" i="5"/>
  <c r="DE32" i="5"/>
  <c r="BY32" i="5"/>
  <c r="BY686" i="5"/>
  <c r="DE686" i="5"/>
  <c r="BC350" i="5"/>
  <c r="CI350" i="5"/>
  <c r="BN675" i="5"/>
  <c r="CT675" i="5"/>
  <c r="BY14" i="5"/>
  <c r="DE14" i="5"/>
  <c r="CT960" i="5"/>
  <c r="BN960" i="5"/>
  <c r="CT813" i="5"/>
  <c r="BN813" i="5"/>
  <c r="DE975" i="5"/>
  <c r="BY975" i="5"/>
  <c r="BN879" i="5"/>
  <c r="CT879" i="5"/>
  <c r="BN546" i="5"/>
  <c r="CT546" i="5"/>
  <c r="CI117" i="5"/>
  <c r="BC117" i="5"/>
  <c r="CI550" i="5"/>
  <c r="BC550" i="5"/>
  <c r="BY515" i="5"/>
  <c r="DE515" i="5"/>
  <c r="CI298" i="5"/>
  <c r="BC298" i="5"/>
  <c r="BC1013" i="5"/>
  <c r="CI1013" i="5"/>
  <c r="CT925" i="5"/>
  <c r="BN925" i="5"/>
  <c r="CT920" i="5"/>
  <c r="BN920" i="5"/>
  <c r="BC681" i="5"/>
  <c r="CI681" i="5"/>
  <c r="BC191" i="5"/>
  <c r="CI191" i="5"/>
  <c r="BN229" i="5"/>
  <c r="CT229" i="5"/>
  <c r="BC813" i="5"/>
  <c r="CI813" i="5"/>
  <c r="CT810" i="5"/>
  <c r="BN810" i="5"/>
  <c r="BC189" i="5"/>
  <c r="CI189" i="5"/>
  <c r="BY914" i="5"/>
  <c r="DE914" i="5"/>
  <c r="BN237" i="5"/>
  <c r="CT237" i="5"/>
  <c r="BN458" i="5"/>
  <c r="CT458" i="5"/>
  <c r="CT599" i="5"/>
  <c r="BN599" i="5"/>
  <c r="BC783" i="5"/>
  <c r="CI783" i="5"/>
  <c r="BY722" i="5"/>
  <c r="DE722" i="5"/>
  <c r="CT632" i="5"/>
  <c r="BN632" i="5"/>
  <c r="BY600" i="5"/>
  <c r="DE600" i="5"/>
  <c r="BN521" i="5"/>
  <c r="CT521" i="5"/>
  <c r="CT435" i="5"/>
  <c r="BN435" i="5"/>
  <c r="BC151" i="5"/>
  <c r="CI151" i="5"/>
  <c r="BC649" i="5"/>
  <c r="CI649" i="5"/>
  <c r="CT569" i="5"/>
  <c r="BN569" i="5"/>
  <c r="BC897" i="5"/>
  <c r="CI897" i="5"/>
  <c r="CI402" i="5"/>
  <c r="BC402" i="5"/>
  <c r="BY79" i="5"/>
  <c r="DE79" i="5"/>
  <c r="BC809" i="5"/>
  <c r="CI809" i="5"/>
  <c r="DE147" i="5"/>
  <c r="BY147" i="5"/>
  <c r="BY223" i="5"/>
  <c r="DE223" i="5"/>
  <c r="BC717" i="5"/>
  <c r="CI717" i="5"/>
  <c r="BN795" i="5"/>
  <c r="CT795" i="5"/>
  <c r="BN738" i="5"/>
  <c r="CT738" i="5"/>
  <c r="CT797" i="5"/>
  <c r="BN797" i="5"/>
  <c r="CT641" i="5"/>
  <c r="BN641" i="5"/>
  <c r="BY708" i="5"/>
  <c r="DE708" i="5"/>
  <c r="CI475" i="5"/>
  <c r="BC475" i="5"/>
  <c r="CI645" i="5"/>
  <c r="BC645" i="5"/>
  <c r="CT814" i="5"/>
  <c r="BN814" i="5"/>
  <c r="BY1009" i="5"/>
  <c r="DE1009" i="5"/>
  <c r="CT690" i="5"/>
  <c r="BN690" i="5"/>
  <c r="DE242" i="5"/>
  <c r="BY242" i="5"/>
  <c r="CT629" i="5"/>
  <c r="BN629" i="5"/>
  <c r="BC721" i="5"/>
  <c r="CI721" i="5"/>
  <c r="CT16" i="5"/>
  <c r="BN16" i="5"/>
  <c r="DE475" i="5"/>
  <c r="BY475" i="5"/>
  <c r="BC582" i="5"/>
  <c r="CI582" i="5"/>
  <c r="DE47" i="5"/>
  <c r="BY47" i="5"/>
  <c r="CI395" i="5"/>
  <c r="BC395" i="5"/>
  <c r="BY464" i="5"/>
  <c r="DE464" i="5"/>
  <c r="BC630" i="5"/>
  <c r="CI630" i="5"/>
  <c r="BY809" i="5"/>
  <c r="DE809" i="5"/>
  <c r="CI391" i="5"/>
  <c r="BC391" i="5"/>
  <c r="CT218" i="5"/>
  <c r="BN218" i="5"/>
  <c r="BC432" i="5"/>
  <c r="CI432" i="5"/>
  <c r="CI231" i="5"/>
  <c r="BC231" i="5"/>
  <c r="BY889" i="5"/>
  <c r="DE889" i="5"/>
  <c r="CT283" i="5"/>
  <c r="BN283" i="5"/>
  <c r="DE921" i="5"/>
  <c r="BY921" i="5"/>
  <c r="DE278" i="5"/>
  <c r="BY278" i="5"/>
  <c r="CT848" i="5"/>
  <c r="BN848" i="5"/>
  <c r="CI259" i="5"/>
  <c r="BC259" i="5"/>
  <c r="BN947" i="5"/>
  <c r="CT947" i="5"/>
  <c r="CI308" i="5"/>
  <c r="BC308" i="5"/>
  <c r="BC1001" i="5"/>
  <c r="CI1001" i="5"/>
  <c r="CT211" i="5"/>
  <c r="BN211" i="5"/>
  <c r="CT228" i="5"/>
  <c r="BN228" i="5"/>
  <c r="BN28" i="5"/>
  <c r="CT28" i="5"/>
  <c r="CT627" i="5"/>
  <c r="BN627" i="5"/>
  <c r="BC914" i="5"/>
  <c r="CI914" i="5"/>
  <c r="CT769" i="5"/>
  <c r="BN769" i="5"/>
  <c r="CT791" i="5"/>
  <c r="BN791" i="5"/>
  <c r="BC330" i="5"/>
  <c r="CI330" i="5"/>
  <c r="BN785" i="5"/>
  <c r="CT785" i="5"/>
  <c r="BN981" i="5"/>
  <c r="CT981" i="5"/>
  <c r="BC795" i="5"/>
  <c r="CI795" i="5"/>
  <c r="CT812" i="5"/>
  <c r="BN812" i="5"/>
  <c r="BN332" i="5"/>
  <c r="CT332" i="5"/>
  <c r="DE200" i="5"/>
  <c r="BY200" i="5"/>
  <c r="DE980" i="5"/>
  <c r="BY980" i="5"/>
  <c r="BN82" i="5"/>
  <c r="CT82" i="5"/>
  <c r="CT694" i="5"/>
  <c r="BN694" i="5"/>
  <c r="BC918" i="5"/>
  <c r="CI918" i="5"/>
  <c r="BC549" i="5"/>
  <c r="CI549" i="5"/>
  <c r="CT439" i="5"/>
  <c r="BN439" i="5"/>
  <c r="CI161" i="5"/>
  <c r="BC161" i="5"/>
  <c r="CI857" i="5"/>
  <c r="BC857" i="5"/>
  <c r="BY926" i="5"/>
  <c r="DE926" i="5"/>
  <c r="CT644" i="5"/>
  <c r="BN644" i="5"/>
  <c r="CT838" i="5"/>
  <c r="BN838" i="5"/>
  <c r="BN348" i="5"/>
  <c r="CT348" i="5"/>
  <c r="BN78" i="5"/>
  <c r="CT78" i="5"/>
  <c r="BY497" i="5"/>
  <c r="DE497" i="5"/>
  <c r="BC522" i="5"/>
  <c r="CI522" i="5"/>
  <c r="CT571" i="5"/>
  <c r="BN571" i="5"/>
  <c r="BY920" i="5"/>
  <c r="DE920" i="5"/>
  <c r="CT617" i="5"/>
  <c r="BN617" i="5"/>
  <c r="CI63" i="5"/>
  <c r="BC63" i="5"/>
  <c r="CT646" i="5"/>
  <c r="BN646" i="5"/>
  <c r="BC705" i="5"/>
  <c r="CI705" i="5"/>
  <c r="DE370" i="5"/>
  <c r="BY370" i="5"/>
  <c r="BY382" i="5"/>
  <c r="DE382" i="5"/>
  <c r="CT907" i="5"/>
  <c r="BN907" i="5"/>
  <c r="BN377" i="5"/>
  <c r="CT377" i="5"/>
  <c r="BN533" i="5"/>
  <c r="CT533" i="5"/>
  <c r="CI547" i="5"/>
  <c r="BC547" i="5"/>
  <c r="BY818" i="5"/>
  <c r="DE818" i="5"/>
  <c r="DE190" i="5"/>
  <c r="BY190" i="5"/>
  <c r="CI331" i="5"/>
  <c r="BC331" i="5"/>
  <c r="BN568" i="5"/>
  <c r="CT568" i="5"/>
  <c r="BY838" i="5"/>
  <c r="DE838" i="5"/>
  <c r="DE873" i="5"/>
  <c r="BY873" i="5"/>
  <c r="CI735" i="5"/>
  <c r="BC735" i="5"/>
  <c r="CT147" i="5"/>
  <c r="BN147" i="5"/>
  <c r="DE1004" i="5"/>
  <c r="BY1004" i="5"/>
  <c r="CI184" i="5"/>
  <c r="BC184" i="5"/>
  <c r="CT733" i="5"/>
  <c r="BN733" i="5"/>
  <c r="CI362" i="5"/>
  <c r="BC362" i="5"/>
  <c r="DE937" i="5"/>
  <c r="BY937" i="5"/>
  <c r="BY604" i="5"/>
  <c r="DE604" i="5"/>
  <c r="BY922" i="5"/>
  <c r="DE922" i="5"/>
  <c r="CI676" i="5"/>
  <c r="BC676" i="5"/>
  <c r="CI409" i="5"/>
  <c r="BC409" i="5"/>
  <c r="CI70" i="5"/>
  <c r="BC70" i="5"/>
  <c r="CT291" i="5"/>
  <c r="BN291" i="5"/>
  <c r="BC177" i="5"/>
  <c r="CI177" i="5"/>
  <c r="DE130" i="5"/>
  <c r="BY130" i="5"/>
  <c r="BC789" i="5"/>
  <c r="CI789" i="5"/>
  <c r="BY354" i="5"/>
  <c r="DE354" i="5"/>
  <c r="BC677" i="5"/>
  <c r="CI677" i="5"/>
  <c r="BY238" i="5"/>
  <c r="DE238" i="5"/>
  <c r="BN443" i="5"/>
  <c r="CT443" i="5"/>
  <c r="BN992" i="5"/>
  <c r="CT992" i="5"/>
  <c r="BY624" i="5"/>
  <c r="DE624" i="5"/>
  <c r="BC883" i="5"/>
  <c r="CI883" i="5"/>
  <c r="BC711" i="5"/>
  <c r="CI711" i="5"/>
  <c r="BN783" i="5"/>
  <c r="CT783" i="5"/>
  <c r="CI403" i="5"/>
  <c r="BC403" i="5"/>
  <c r="BY75" i="5"/>
  <c r="DE75" i="5"/>
  <c r="CT577" i="5"/>
  <c r="BN577" i="5"/>
  <c r="CI984" i="5"/>
  <c r="BC984" i="5"/>
  <c r="BN554" i="5"/>
  <c r="CT554" i="5"/>
  <c r="BY71" i="5"/>
  <c r="DE71" i="5"/>
  <c r="CT29" i="5"/>
  <c r="BN29" i="5"/>
  <c r="CT946" i="5"/>
  <c r="BN946" i="5"/>
  <c r="CT370" i="5"/>
  <c r="BN370" i="5"/>
  <c r="CT666" i="5"/>
  <c r="BN666" i="5"/>
  <c r="CI237" i="5"/>
  <c r="BC237" i="5"/>
  <c r="BY893" i="5"/>
  <c r="DE893" i="5"/>
  <c r="BC730" i="5"/>
  <c r="CI730" i="5"/>
  <c r="CT470" i="5"/>
  <c r="BN470" i="5"/>
  <c r="DE42" i="5"/>
  <c r="BY42" i="5"/>
  <c r="BY826" i="5"/>
  <c r="DE826" i="5"/>
  <c r="BC856" i="5"/>
  <c r="CI856" i="5"/>
  <c r="CI411" i="5"/>
  <c r="BC411" i="5"/>
  <c r="CT427" i="5"/>
  <c r="BN427" i="5"/>
  <c r="BC81" i="5"/>
  <c r="CI81" i="5"/>
  <c r="BN408" i="5"/>
  <c r="CT408" i="5"/>
  <c r="BY813" i="5"/>
  <c r="DE813" i="5"/>
  <c r="DE269" i="5"/>
  <c r="BY269" i="5"/>
  <c r="CI866" i="5"/>
  <c r="BC866" i="5"/>
  <c r="BC492" i="5"/>
  <c r="CI492" i="5"/>
  <c r="CT125" i="5"/>
  <c r="BN125" i="5"/>
  <c r="BC924" i="5"/>
  <c r="CI924" i="5"/>
  <c r="BN596" i="5"/>
  <c r="CT596" i="5"/>
  <c r="CI44" i="5"/>
  <c r="BC44" i="5"/>
  <c r="CT835" i="5"/>
  <c r="BN835" i="5"/>
  <c r="BN197" i="5"/>
  <c r="CT197" i="5"/>
  <c r="CI583" i="5"/>
  <c r="BC583" i="5"/>
  <c r="CT22" i="5"/>
  <c r="BN22" i="5"/>
  <c r="CI662" i="5"/>
  <c r="BC662" i="5"/>
  <c r="DE313" i="5"/>
  <c r="BY313" i="5"/>
  <c r="BC802" i="5"/>
  <c r="CI802" i="5"/>
  <c r="CT661" i="5"/>
  <c r="BN661" i="5"/>
  <c r="BC53" i="5"/>
  <c r="CI53" i="5"/>
  <c r="BN319" i="5"/>
  <c r="CT319" i="5"/>
  <c r="BY232" i="5"/>
  <c r="DE232" i="5"/>
  <c r="BN657" i="5"/>
  <c r="CT657" i="5"/>
  <c r="CI692" i="5"/>
  <c r="BC692" i="5"/>
  <c r="BC527" i="5"/>
  <c r="CI527" i="5"/>
  <c r="BC609" i="5"/>
  <c r="CI609" i="5"/>
  <c r="BN339" i="5"/>
  <c r="CT339" i="5"/>
  <c r="BN70" i="5"/>
  <c r="CT70" i="5"/>
  <c r="K30" i="3"/>
  <c r="K32" i="3" s="1"/>
  <c r="K34" i="3" s="1"/>
  <c r="BN418" i="5"/>
  <c r="CT418" i="5"/>
  <c r="CI145" i="5"/>
  <c r="BC145" i="5"/>
  <c r="BY90" i="5"/>
  <c r="DE90" i="5"/>
  <c r="BY417" i="5"/>
  <c r="DE417" i="5"/>
  <c r="BC939" i="5"/>
  <c r="CI939" i="5"/>
  <c r="BY591" i="5"/>
  <c r="DE591" i="5"/>
  <c r="BN516" i="5"/>
  <c r="CT516" i="5"/>
  <c r="DE644" i="5"/>
  <c r="BY644" i="5"/>
  <c r="CI619" i="5"/>
  <c r="BC619" i="5"/>
  <c r="CI591" i="5"/>
  <c r="BC591" i="5"/>
  <c r="BY323" i="5"/>
  <c r="DE323" i="5"/>
  <c r="BN825" i="5"/>
  <c r="CT825" i="5"/>
  <c r="CI680" i="5"/>
  <c r="BC680" i="5"/>
  <c r="BY478" i="5"/>
  <c r="DE478" i="5"/>
  <c r="CT868" i="5"/>
  <c r="BN868" i="5"/>
  <c r="CI804" i="5"/>
  <c r="BC804" i="5"/>
  <c r="BC484" i="5"/>
  <c r="CI484" i="5"/>
  <c r="CI64" i="5"/>
  <c r="BC64" i="5"/>
  <c r="DE311" i="5"/>
  <c r="BY311" i="5"/>
  <c r="DE320" i="5"/>
  <c r="BY320" i="5"/>
  <c r="CT134" i="5"/>
  <c r="BN134" i="5"/>
  <c r="BY373" i="5"/>
  <c r="DE373" i="5"/>
  <c r="BY595" i="5"/>
  <c r="DE595" i="5"/>
  <c r="BY787" i="5"/>
  <c r="DE787" i="5"/>
  <c r="BY357" i="5"/>
  <c r="DE357" i="5"/>
  <c r="CI140" i="5"/>
  <c r="BC140" i="5"/>
  <c r="BN251" i="5"/>
  <c r="CT251" i="5"/>
  <c r="CI753" i="5"/>
  <c r="BC753" i="5"/>
  <c r="DE1000" i="5"/>
  <c r="BY1000" i="5"/>
  <c r="CT301" i="5"/>
  <c r="BN301" i="5"/>
  <c r="BN349" i="5"/>
  <c r="CT349" i="5"/>
  <c r="DE953" i="5"/>
  <c r="BY953" i="5"/>
  <c r="BN522" i="5"/>
  <c r="CT522" i="5"/>
  <c r="CI188" i="5"/>
  <c r="BC188" i="5"/>
  <c r="CI370" i="5"/>
  <c r="BC370" i="5"/>
  <c r="CT665" i="5"/>
  <c r="BN665" i="5"/>
  <c r="DE530" i="5"/>
  <c r="BY530" i="5"/>
  <c r="BY822" i="5"/>
  <c r="DE822" i="5"/>
  <c r="CI337" i="5"/>
  <c r="BC337" i="5"/>
  <c r="CI232" i="5"/>
  <c r="BC232" i="5"/>
  <c r="BN411" i="5"/>
  <c r="CT411" i="5"/>
  <c r="CI238" i="5"/>
  <c r="BC238" i="5"/>
  <c r="CT178" i="5"/>
  <c r="BN178" i="5"/>
  <c r="CT1005" i="5"/>
  <c r="BN1005" i="5"/>
  <c r="DE667" i="5"/>
  <c r="BY667" i="5"/>
  <c r="CT705" i="5"/>
  <c r="BN705" i="5"/>
  <c r="BC498" i="5"/>
  <c r="CI498" i="5"/>
  <c r="CT120" i="5"/>
  <c r="BN120" i="5"/>
  <c r="CT844" i="5"/>
  <c r="BN844" i="5"/>
  <c r="DE536" i="5"/>
  <c r="BY536" i="5"/>
  <c r="CT81" i="5"/>
  <c r="BN81" i="5"/>
  <c r="CT1006" i="5"/>
  <c r="BN1006" i="5"/>
  <c r="CT980" i="5"/>
  <c r="BN980" i="5"/>
  <c r="DE262" i="5"/>
  <c r="BY262" i="5"/>
  <c r="BN853" i="5"/>
  <c r="CT853" i="5"/>
  <c r="BN725" i="5"/>
  <c r="CT725" i="5"/>
  <c r="BY866" i="5"/>
  <c r="DE866" i="5"/>
  <c r="CI174" i="5"/>
  <c r="BC174" i="5"/>
  <c r="BY134" i="5"/>
  <c r="DE134" i="5"/>
  <c r="BN395" i="5"/>
  <c r="CT395" i="5"/>
  <c r="CI427" i="5"/>
  <c r="BC427" i="5"/>
  <c r="DE780" i="5"/>
  <c r="BY780" i="5"/>
  <c r="CT309" i="5"/>
  <c r="BN309" i="5"/>
  <c r="CT570" i="5"/>
  <c r="BN570" i="5"/>
  <c r="CI925" i="5"/>
  <c r="BC925" i="5"/>
  <c r="CT214" i="5"/>
  <c r="BN214" i="5"/>
  <c r="BN424" i="5"/>
  <c r="CT424" i="5"/>
  <c r="BN754" i="5"/>
  <c r="CT754" i="5"/>
  <c r="DE872" i="5"/>
  <c r="BY872" i="5"/>
  <c r="BY430" i="5"/>
  <c r="DE430" i="5"/>
  <c r="DE894" i="5"/>
  <c r="BY894" i="5"/>
  <c r="BY431" i="5"/>
  <c r="DE431" i="5"/>
  <c r="CT475" i="5"/>
  <c r="BN475" i="5"/>
  <c r="CI896" i="5"/>
  <c r="BC896" i="5"/>
  <c r="CI568" i="5"/>
  <c r="BC568" i="5"/>
  <c r="DE1007" i="5"/>
  <c r="BY1007" i="5"/>
  <c r="CT311" i="5"/>
  <c r="BN311" i="5"/>
  <c r="BY912" i="5"/>
  <c r="DE912" i="5"/>
  <c r="BC906" i="5"/>
  <c r="CI906" i="5"/>
  <c r="BY971" i="5"/>
  <c r="DE971" i="5"/>
  <c r="BN550" i="5"/>
  <c r="CT550" i="5"/>
  <c r="CT343" i="5"/>
  <c r="BN343" i="5"/>
  <c r="BY471" i="5"/>
  <c r="DE471" i="5"/>
  <c r="BY587" i="5"/>
  <c r="DE587" i="5"/>
  <c r="CT973" i="5"/>
  <c r="BN973" i="5"/>
  <c r="BC786" i="5"/>
  <c r="CI786" i="5"/>
  <c r="BN893" i="5"/>
  <c r="CT893" i="5"/>
  <c r="DE782" i="5"/>
  <c r="BY782" i="5"/>
  <c r="DE768" i="5"/>
  <c r="BY768" i="5"/>
  <c r="DE181" i="5"/>
  <c r="BY181" i="5"/>
  <c r="CI536" i="5"/>
  <c r="BC536" i="5"/>
  <c r="DE259" i="5"/>
  <c r="BY259" i="5"/>
  <c r="CI449" i="5"/>
  <c r="BC449" i="5"/>
  <c r="CI168" i="5"/>
  <c r="BC168" i="5"/>
  <c r="DE636" i="5"/>
  <c r="BY636" i="5"/>
  <c r="CT653" i="5"/>
  <c r="BN653" i="5"/>
  <c r="BY422" i="5"/>
  <c r="DE422" i="5"/>
  <c r="CT687" i="5"/>
  <c r="BN687" i="5"/>
  <c r="DE610" i="5"/>
  <c r="BY610" i="5"/>
  <c r="DE281" i="5"/>
  <c r="BY281" i="5"/>
  <c r="CI710" i="5"/>
  <c r="BC710" i="5"/>
  <c r="CI229" i="5"/>
  <c r="BC229" i="5"/>
  <c r="CI202" i="5"/>
  <c r="BC202" i="5"/>
  <c r="CT445" i="5"/>
  <c r="BN445" i="5"/>
  <c r="DE188" i="5"/>
  <c r="BY188" i="5"/>
  <c r="CT23" i="5"/>
  <c r="BN23" i="5"/>
  <c r="BN762" i="5"/>
  <c r="CT762" i="5"/>
  <c r="BC59" i="5"/>
  <c r="CI59" i="5"/>
  <c r="BN95" i="5"/>
  <c r="CT95" i="5"/>
  <c r="DE590" i="5"/>
  <c r="BY590" i="5"/>
  <c r="BN731" i="5"/>
  <c r="CT731" i="5"/>
  <c r="BC201" i="5"/>
  <c r="CI201" i="5"/>
  <c r="CI726" i="5"/>
  <c r="BC726" i="5"/>
  <c r="BC33" i="5"/>
  <c r="CI33" i="5"/>
  <c r="DE477" i="5"/>
  <c r="BY477" i="5"/>
  <c r="BC212" i="5"/>
  <c r="CI212" i="5"/>
  <c r="BC798" i="5"/>
  <c r="CI798" i="5"/>
  <c r="CI631" i="5"/>
  <c r="BC631" i="5"/>
  <c r="DE539" i="5"/>
  <c r="BY539" i="5"/>
  <c r="BC355" i="5"/>
  <c r="CI355" i="5"/>
  <c r="CT127" i="5"/>
  <c r="BN127" i="5"/>
  <c r="BN275" i="5"/>
  <c r="CT275" i="5"/>
  <c r="BY633" i="5"/>
  <c r="DE633" i="5"/>
  <c r="CT290" i="5"/>
  <c r="BN290" i="5"/>
  <c r="BN323" i="5"/>
  <c r="CT323" i="5"/>
  <c r="BY386" i="5"/>
  <c r="DE386" i="5"/>
  <c r="CI911" i="5"/>
  <c r="BC911" i="5"/>
  <c r="BC31" i="5"/>
  <c r="CI31" i="5"/>
  <c r="BN758" i="5"/>
  <c r="CT758" i="5"/>
  <c r="BC797" i="5"/>
  <c r="CI797" i="5"/>
  <c r="BC910" i="5"/>
  <c r="CI910" i="5"/>
  <c r="BC213" i="5"/>
  <c r="CI213" i="5"/>
  <c r="CT676" i="5"/>
  <c r="BN676" i="5"/>
  <c r="CT912" i="5"/>
  <c r="BN912" i="5"/>
  <c r="BN286" i="5"/>
  <c r="CT286" i="5"/>
  <c r="BC937" i="5"/>
  <c r="CI937" i="5"/>
  <c r="BN1009" i="5"/>
  <c r="CT1009" i="5"/>
  <c r="CT67" i="5"/>
  <c r="BN67" i="5"/>
  <c r="CI360" i="5"/>
  <c r="BC360" i="5"/>
  <c r="BC959" i="5"/>
  <c r="CI959" i="5"/>
  <c r="BC971" i="5"/>
  <c r="CI971" i="5"/>
  <c r="DE1006" i="5"/>
  <c r="BY1006" i="5"/>
  <c r="DE612" i="5"/>
  <c r="BY612" i="5"/>
  <c r="BN984" i="5"/>
  <c r="CT984" i="5"/>
  <c r="CI410" i="5"/>
  <c r="BC410" i="5"/>
  <c r="BC600" i="5"/>
  <c r="CI600" i="5"/>
  <c r="CT649" i="5"/>
  <c r="BN649" i="5"/>
  <c r="BC565" i="5"/>
  <c r="CI565" i="5"/>
  <c r="BC373" i="5"/>
  <c r="CI373" i="5"/>
  <c r="DE907" i="5"/>
  <c r="BY907" i="5"/>
  <c r="DE143" i="5"/>
  <c r="BY143" i="5"/>
  <c r="CT351" i="5"/>
  <c r="BN351" i="5"/>
  <c r="BY456" i="5"/>
  <c r="DE456" i="5"/>
  <c r="BN404" i="5"/>
  <c r="CT404" i="5"/>
  <c r="CI304" i="5"/>
  <c r="BC304" i="5"/>
  <c r="CI731" i="5"/>
  <c r="BC731" i="5"/>
  <c r="BN1013" i="5"/>
  <c r="CT1013" i="5"/>
  <c r="BY352" i="5"/>
  <c r="DE352" i="5"/>
  <c r="DE141" i="5"/>
  <c r="BY141" i="5"/>
  <c r="CT190" i="5"/>
  <c r="BN190" i="5"/>
  <c r="CI327" i="5"/>
  <c r="BC327" i="5"/>
  <c r="DE748" i="5"/>
  <c r="BY748" i="5"/>
  <c r="BY351" i="5"/>
  <c r="DE351" i="5"/>
  <c r="DE717" i="5"/>
  <c r="BY717" i="5"/>
  <c r="CI239" i="5"/>
  <c r="BC239" i="5"/>
  <c r="BN107" i="5"/>
  <c r="CT107" i="5"/>
  <c r="BN98" i="5"/>
  <c r="CT98" i="5"/>
  <c r="BN430" i="5"/>
  <c r="CT430" i="5"/>
  <c r="CI164" i="5"/>
  <c r="BC164" i="5"/>
  <c r="CI439" i="5"/>
  <c r="BC439" i="5"/>
  <c r="BC908" i="5"/>
  <c r="CI908" i="5"/>
  <c r="BC1004" i="5"/>
  <c r="CI1004" i="5"/>
  <c r="BC961" i="5"/>
  <c r="CI961" i="5"/>
  <c r="BY329" i="5"/>
  <c r="DE329" i="5"/>
  <c r="DE659" i="5"/>
  <c r="BY659" i="5"/>
  <c r="BN494" i="5"/>
  <c r="CT494" i="5"/>
  <c r="CT709" i="5"/>
  <c r="BN709" i="5"/>
  <c r="BC521" i="5"/>
  <c r="CI521" i="5"/>
  <c r="BC993" i="5"/>
  <c r="CI993" i="5"/>
  <c r="BC457" i="5"/>
  <c r="CI457" i="5"/>
  <c r="CT43" i="5"/>
  <c r="BN43" i="5"/>
  <c r="BN317" i="5"/>
  <c r="CT317" i="5"/>
  <c r="BY817" i="5"/>
  <c r="DE817" i="5"/>
  <c r="DE280" i="5"/>
  <c r="BY280" i="5"/>
  <c r="BN611" i="5"/>
  <c r="CT611" i="5"/>
  <c r="DE967" i="5"/>
  <c r="BY967" i="5"/>
  <c r="BY589" i="5"/>
  <c r="DE589" i="5"/>
  <c r="CI948" i="5"/>
  <c r="BC948" i="5"/>
  <c r="CT15" i="5"/>
  <c r="BN15" i="5"/>
  <c r="CI138" i="5"/>
  <c r="BC138" i="5"/>
  <c r="DE405" i="5"/>
  <c r="BY405" i="5"/>
  <c r="BN405" i="5"/>
  <c r="CT405" i="5"/>
  <c r="BY677" i="5"/>
  <c r="DE677" i="5"/>
  <c r="BC104" i="5"/>
  <c r="CI104" i="5"/>
  <c r="BN539" i="5"/>
  <c r="CT539" i="5"/>
  <c r="BN401" i="5"/>
  <c r="CT401" i="5"/>
  <c r="BY672" i="5"/>
  <c r="DE672" i="5"/>
  <c r="BY810" i="5"/>
  <c r="DE810" i="5"/>
  <c r="BY561" i="5"/>
  <c r="DE561" i="5"/>
  <c r="CI265" i="5"/>
  <c r="BC265" i="5"/>
  <c r="CI181" i="5"/>
  <c r="BC181" i="5"/>
  <c r="BY395" i="5"/>
  <c r="DE395" i="5"/>
  <c r="CT149" i="5"/>
  <c r="BN149" i="5"/>
  <c r="BC779" i="5"/>
  <c r="CI779" i="5"/>
  <c r="BN815" i="5"/>
  <c r="CT815" i="5"/>
  <c r="DE701" i="5"/>
  <c r="BY701" i="5"/>
  <c r="BN338" i="5"/>
  <c r="CT338" i="5"/>
  <c r="CT595" i="5"/>
  <c r="BN595" i="5"/>
  <c r="CI413" i="5"/>
  <c r="BC413" i="5"/>
  <c r="BY941" i="5"/>
  <c r="DE941" i="5"/>
  <c r="CI641" i="5"/>
  <c r="BC641" i="5"/>
  <c r="CI693" i="5"/>
  <c r="BC693" i="5"/>
  <c r="CT858" i="5"/>
  <c r="BN858" i="5"/>
  <c r="DE795" i="5"/>
  <c r="BY795" i="5"/>
  <c r="CI273" i="5"/>
  <c r="BC273" i="5"/>
  <c r="BN823" i="5"/>
  <c r="CT823" i="5"/>
  <c r="BY446" i="5"/>
  <c r="DE446" i="5"/>
  <c r="BN480" i="5"/>
  <c r="CT480" i="5"/>
  <c r="CT685" i="5"/>
  <c r="BN685" i="5"/>
  <c r="DE196" i="5"/>
  <c r="BY196" i="5"/>
  <c r="BY484" i="5"/>
  <c r="DE484" i="5"/>
  <c r="DE124" i="5"/>
  <c r="BY124" i="5"/>
  <c r="BN313" i="5"/>
  <c r="CT313" i="5"/>
  <c r="CT714" i="5"/>
  <c r="BN714" i="5"/>
  <c r="CT57" i="5"/>
  <c r="BN57" i="5"/>
  <c r="CT715" i="5"/>
  <c r="BN715" i="5"/>
  <c r="CI346" i="5"/>
  <c r="BC346" i="5"/>
  <c r="BC464" i="5"/>
  <c r="CI464" i="5"/>
  <c r="BC616" i="5"/>
  <c r="CI616" i="5"/>
  <c r="DE632" i="5"/>
  <c r="BY632" i="5"/>
  <c r="CT220" i="5"/>
  <c r="BN220" i="5"/>
  <c r="BY180" i="5"/>
  <c r="DE180" i="5"/>
  <c r="DE293" i="5"/>
  <c r="BY293" i="5"/>
  <c r="DE992" i="5"/>
  <c r="BY992" i="5"/>
  <c r="CI990" i="5"/>
  <c r="BC990" i="5"/>
  <c r="BY335" i="5"/>
  <c r="DE335" i="5"/>
  <c r="CI215" i="5"/>
  <c r="BC215" i="5"/>
  <c r="BC487" i="5"/>
  <c r="CI487" i="5"/>
  <c r="CI62" i="5"/>
  <c r="BC62" i="5"/>
  <c r="BN739" i="5"/>
  <c r="CT739" i="5"/>
  <c r="DE618" i="5"/>
  <c r="BY618" i="5"/>
  <c r="CT770" i="5"/>
  <c r="BN770" i="5"/>
  <c r="DE727" i="5"/>
  <c r="BY727" i="5"/>
  <c r="CI684" i="5"/>
  <c r="BC684" i="5"/>
  <c r="CI222" i="5"/>
  <c r="BC222" i="5"/>
  <c r="CI884" i="5"/>
  <c r="BC884" i="5"/>
  <c r="CT259" i="5"/>
  <c r="BN259" i="5"/>
  <c r="CI175" i="5"/>
  <c r="BC175" i="5"/>
  <c r="DE755" i="5"/>
  <c r="BY755" i="5"/>
  <c r="BY777" i="5"/>
  <c r="DE777" i="5"/>
  <c r="CI301" i="5"/>
  <c r="BC301" i="5"/>
  <c r="CI236" i="5"/>
  <c r="BC236" i="5"/>
  <c r="BY207" i="5"/>
  <c r="DE207" i="5"/>
  <c r="BY685" i="5"/>
  <c r="DE685" i="5"/>
  <c r="CI28" i="5"/>
  <c r="BC28" i="5"/>
  <c r="DE908" i="5"/>
  <c r="BY908" i="5"/>
  <c r="CI142" i="5"/>
  <c r="BC142" i="5"/>
  <c r="DE514" i="5"/>
  <c r="BY514" i="5"/>
  <c r="DE675" i="5"/>
  <c r="BY675" i="5"/>
  <c r="BY816" i="5"/>
  <c r="DE816" i="5"/>
  <c r="BN249" i="5"/>
  <c r="CT249" i="5"/>
  <c r="CT612" i="5"/>
  <c r="BN612" i="5"/>
  <c r="BY645" i="5"/>
  <c r="DE645" i="5"/>
  <c r="CT501" i="5"/>
  <c r="BN501" i="5"/>
  <c r="CI321" i="5"/>
  <c r="BC321" i="5"/>
  <c r="BN789" i="5"/>
  <c r="CT789" i="5"/>
  <c r="CT726" i="5"/>
  <c r="BN726" i="5"/>
  <c r="BY565" i="5"/>
  <c r="DE565" i="5"/>
  <c r="CI406" i="5"/>
  <c r="BC406" i="5"/>
  <c r="CI317" i="5"/>
  <c r="BC317" i="5"/>
  <c r="CI296" i="5"/>
  <c r="BC296" i="5"/>
  <c r="BN871" i="5"/>
  <c r="CT871" i="5"/>
  <c r="CI566" i="5"/>
  <c r="BC566" i="5"/>
  <c r="DE15" i="5"/>
  <c r="BY15" i="5"/>
  <c r="BN334" i="5"/>
  <c r="CT334" i="5"/>
  <c r="BN412" i="5"/>
  <c r="CT412" i="5"/>
  <c r="CT242" i="5"/>
  <c r="BN242" i="5"/>
  <c r="BY511" i="5"/>
  <c r="DE511" i="5"/>
  <c r="DE68" i="5"/>
  <c r="BY68" i="5"/>
  <c r="DE116" i="5"/>
  <c r="BY116" i="5"/>
  <c r="CT208" i="5"/>
  <c r="BN208" i="5"/>
  <c r="BY602" i="5"/>
  <c r="DE602" i="5"/>
  <c r="CI396" i="5"/>
  <c r="BC396" i="5"/>
  <c r="BY771" i="5"/>
  <c r="DE771" i="5"/>
  <c r="BN44" i="5"/>
  <c r="CT44" i="5"/>
  <c r="BY51" i="5"/>
  <c r="DE51" i="5"/>
  <c r="BN213" i="5"/>
  <c r="CT213" i="5"/>
  <c r="BY752" i="5"/>
  <c r="DE752" i="5"/>
  <c r="BC584" i="5"/>
  <c r="CI584" i="5"/>
  <c r="DE570" i="5"/>
  <c r="BY570" i="5"/>
  <c r="CT174" i="5"/>
  <c r="BN174" i="5"/>
  <c r="CI420" i="5"/>
  <c r="BC420" i="5"/>
  <c r="BY865" i="5"/>
  <c r="DE865" i="5"/>
  <c r="BY77" i="5"/>
  <c r="DE77" i="5"/>
  <c r="CI256" i="5"/>
  <c r="BC256" i="5"/>
  <c r="CI264" i="5"/>
  <c r="BC264" i="5"/>
  <c r="CT239" i="5"/>
  <c r="BN239" i="5"/>
  <c r="CI363" i="5"/>
  <c r="BC363" i="5"/>
  <c r="CT684" i="5"/>
  <c r="BN684" i="5"/>
  <c r="BC938" i="5"/>
  <c r="CI938" i="5"/>
  <c r="CT816" i="5"/>
  <c r="BN816" i="5"/>
  <c r="CT463" i="5"/>
  <c r="BN463" i="5"/>
  <c r="BC465" i="5"/>
  <c r="CI465" i="5"/>
  <c r="BN52" i="5"/>
  <c r="CT52" i="5"/>
  <c r="CT587" i="5"/>
  <c r="BN587" i="5"/>
  <c r="BY544" i="5"/>
  <c r="DE544" i="5"/>
  <c r="BN102" i="5"/>
  <c r="CT102" i="5"/>
  <c r="CI558" i="5"/>
  <c r="BC558" i="5"/>
  <c r="DE766" i="5"/>
  <c r="BY766" i="5"/>
  <c r="BY836" i="5"/>
  <c r="DE836" i="5"/>
  <c r="BN298" i="5"/>
  <c r="CT298" i="5"/>
  <c r="BY235" i="5"/>
  <c r="DE235" i="5"/>
  <c r="BY138" i="5"/>
  <c r="DE138" i="5"/>
  <c r="BY236" i="5"/>
  <c r="DE236" i="5"/>
  <c r="BY628" i="5"/>
  <c r="DE628" i="5"/>
  <c r="BY649" i="5"/>
  <c r="DE649" i="5"/>
  <c r="CT132" i="5"/>
  <c r="BN132" i="5"/>
  <c r="DE572" i="5"/>
  <c r="BY572" i="5"/>
  <c r="DE776" i="5"/>
  <c r="BY776" i="5"/>
  <c r="BY811" i="5"/>
  <c r="DE811" i="5"/>
  <c r="BN24" i="5"/>
  <c r="CT24" i="5"/>
  <c r="BC262" i="5"/>
  <c r="CI262" i="5"/>
  <c r="CI436" i="5"/>
  <c r="BC436" i="5"/>
  <c r="CI242" i="5"/>
  <c r="BC242" i="5"/>
  <c r="BC999" i="5"/>
  <c r="CI999" i="5"/>
  <c r="CT130" i="5"/>
  <c r="BN130" i="5"/>
  <c r="CI99" i="5"/>
  <c r="BC99" i="5"/>
  <c r="BN567" i="5"/>
  <c r="CT567" i="5"/>
  <c r="CT712" i="5"/>
  <c r="BN712" i="5"/>
  <c r="BY867" i="5"/>
  <c r="DE867" i="5"/>
  <c r="BY956" i="5"/>
  <c r="DE956" i="5"/>
  <c r="BN74" i="5"/>
  <c r="CT74" i="5"/>
  <c r="BC501" i="5"/>
  <c r="CI501" i="5"/>
  <c r="CI129" i="5"/>
  <c r="BC129" i="5"/>
  <c r="BN775" i="5"/>
  <c r="CT775" i="5"/>
  <c r="BY348" i="5"/>
  <c r="DE348" i="5"/>
  <c r="BC463" i="5"/>
  <c r="CI463" i="5"/>
  <c r="BY543" i="5"/>
  <c r="DE543" i="5"/>
  <c r="CT34" i="5"/>
  <c r="BN34" i="5"/>
  <c r="BY448" i="5"/>
  <c r="DE448" i="5"/>
  <c r="CT682" i="5"/>
  <c r="BN682" i="5"/>
  <c r="CI109" i="5"/>
  <c r="BC109" i="5"/>
  <c r="BC895" i="5"/>
  <c r="CI895" i="5"/>
  <c r="CT842" i="5"/>
  <c r="BN842" i="5"/>
  <c r="CT142" i="5"/>
  <c r="BN142" i="5"/>
  <c r="BN436" i="5"/>
  <c r="CT436" i="5"/>
  <c r="CT872" i="5"/>
  <c r="BN872" i="5"/>
  <c r="BN628" i="5"/>
  <c r="CT628" i="5"/>
  <c r="CT804" i="5"/>
  <c r="BN804" i="5"/>
  <c r="BN859" i="5"/>
  <c r="CT859" i="5"/>
  <c r="BN630" i="5"/>
  <c r="CT630" i="5"/>
  <c r="BN386" i="5"/>
  <c r="CT386" i="5"/>
  <c r="BY598" i="5"/>
  <c r="DE598" i="5"/>
  <c r="BC879" i="5"/>
  <c r="CI879" i="5"/>
  <c r="BN205" i="5"/>
  <c r="CT205" i="5"/>
  <c r="BC995" i="5"/>
  <c r="CI995" i="5"/>
  <c r="BY402" i="5"/>
  <c r="DE402" i="5"/>
  <c r="BN80" i="5"/>
  <c r="CT80" i="5"/>
  <c r="DE271" i="5"/>
  <c r="BY271" i="5"/>
  <c r="DE100" i="5"/>
  <c r="BY100" i="5"/>
  <c r="CT493" i="5"/>
  <c r="BN493" i="5"/>
  <c r="DE434" i="5"/>
  <c r="BY434" i="5"/>
  <c r="CT921" i="5"/>
  <c r="BN921" i="5"/>
  <c r="BY309" i="5"/>
  <c r="DE309" i="5"/>
  <c r="BC634" i="5"/>
  <c r="CI634" i="5"/>
  <c r="CI20" i="5"/>
  <c r="BC20" i="5"/>
  <c r="BN391" i="5"/>
  <c r="CT391" i="5"/>
  <c r="CI882" i="5"/>
  <c r="BC882" i="5"/>
  <c r="CI275" i="5"/>
  <c r="BC275" i="5"/>
  <c r="DE730" i="5"/>
  <c r="BY730" i="5"/>
  <c r="DE784" i="5"/>
  <c r="BY784" i="5"/>
  <c r="BY635" i="5"/>
  <c r="DE635" i="5"/>
  <c r="BY559" i="5"/>
  <c r="DE559" i="5"/>
  <c r="BY879" i="5"/>
  <c r="DE879" i="5"/>
  <c r="CT803" i="5"/>
  <c r="BN803" i="5"/>
  <c r="BN763" i="5"/>
  <c r="CT763" i="5"/>
  <c r="DE552" i="5"/>
  <c r="BY552" i="5"/>
  <c r="CI686" i="5"/>
  <c r="BC686" i="5"/>
  <c r="BN398" i="5"/>
  <c r="CT398" i="5"/>
  <c r="BY468" i="5"/>
  <c r="DE468" i="5"/>
  <c r="CT325" i="5"/>
  <c r="BN325" i="5"/>
  <c r="CT150" i="5"/>
  <c r="BN150" i="5"/>
  <c r="BN450" i="5"/>
  <c r="CT450" i="5"/>
  <c r="BY330" i="5"/>
  <c r="DE330" i="5"/>
  <c r="CT718" i="5"/>
  <c r="BN718" i="5"/>
  <c r="BN969" i="5"/>
  <c r="CT969" i="5"/>
  <c r="DE125" i="5"/>
  <c r="BY125" i="5"/>
  <c r="CT122" i="5"/>
  <c r="BN122" i="5"/>
  <c r="BC462" i="5"/>
  <c r="CI462" i="5"/>
  <c r="BC517" i="5"/>
  <c r="CI517" i="5"/>
  <c r="CT523" i="5"/>
  <c r="BN523" i="5"/>
  <c r="BY549" i="5"/>
  <c r="DE549" i="5"/>
  <c r="DE191" i="5"/>
  <c r="BY191" i="5"/>
  <c r="BN559" i="5"/>
  <c r="CT559" i="5"/>
  <c r="CT234" i="5"/>
  <c r="BN234" i="5"/>
  <c r="BY803" i="5"/>
  <c r="DE803" i="5"/>
  <c r="CT585" i="5"/>
  <c r="BN585" i="5"/>
  <c r="BY228" i="5"/>
  <c r="DE228" i="5"/>
  <c r="BN509" i="5"/>
  <c r="CT509" i="5"/>
  <c r="BN60" i="5"/>
  <c r="CT60" i="5"/>
  <c r="CT728" i="5"/>
  <c r="BN728" i="5"/>
  <c r="CT519" i="5"/>
  <c r="BN519" i="5"/>
  <c r="CI576" i="5"/>
  <c r="BC576" i="5"/>
  <c r="BY680" i="5"/>
  <c r="DE680" i="5"/>
  <c r="BY897" i="5"/>
  <c r="DE897" i="5"/>
  <c r="BY106" i="5"/>
  <c r="DE106" i="5"/>
  <c r="BN633" i="5"/>
  <c r="CT633" i="5"/>
  <c r="BN225" i="5"/>
  <c r="CT225" i="5"/>
  <c r="BC803" i="5"/>
  <c r="CI803" i="5"/>
  <c r="CI470" i="5"/>
  <c r="BC470" i="5"/>
  <c r="BN592" i="5"/>
  <c r="CT592" i="5"/>
  <c r="BN503" i="5"/>
  <c r="CT503" i="5"/>
  <c r="BC209" i="5"/>
  <c r="CI209" i="5"/>
  <c r="BN490" i="5"/>
  <c r="CT490" i="5"/>
  <c r="BN56" i="5"/>
  <c r="CT56" i="5"/>
  <c r="CI312" i="5"/>
  <c r="BC312" i="5"/>
  <c r="CT699" i="5"/>
  <c r="BN699" i="5"/>
  <c r="CT805" i="5"/>
  <c r="BN805" i="5"/>
  <c r="CT366" i="5"/>
  <c r="BN366" i="5"/>
  <c r="DE697" i="5"/>
  <c r="BY697" i="5"/>
  <c r="DE510" i="5"/>
  <c r="BY510" i="5"/>
  <c r="BY563" i="5"/>
  <c r="DE563" i="5"/>
  <c r="DE634" i="5"/>
  <c r="BY634" i="5"/>
  <c r="CI132" i="5"/>
  <c r="BC132" i="5"/>
  <c r="DE86" i="5"/>
  <c r="BY86" i="5"/>
  <c r="BN530" i="5"/>
  <c r="CT530" i="5"/>
  <c r="DE852" i="5"/>
  <c r="BY852" i="5"/>
  <c r="BN695" i="5"/>
  <c r="CT695" i="5"/>
  <c r="BN139" i="5"/>
  <c r="CT139" i="5"/>
  <c r="DE972" i="5"/>
  <c r="BY972" i="5"/>
  <c r="BY785" i="5"/>
  <c r="DE785" i="5"/>
  <c r="CI610" i="5"/>
  <c r="BC610" i="5"/>
  <c r="DE830" i="5"/>
  <c r="BY830" i="5"/>
  <c r="BC970" i="5"/>
  <c r="CI970" i="5"/>
  <c r="CI844" i="5"/>
  <c r="BC844" i="5"/>
  <c r="DE117" i="5"/>
  <c r="BY117" i="5"/>
  <c r="BN473" i="5"/>
  <c r="CT473" i="5"/>
  <c r="CI812" i="5"/>
  <c r="BC812" i="5"/>
  <c r="DE764" i="5"/>
  <c r="BY764" i="5"/>
  <c r="CI579" i="5"/>
  <c r="BC579" i="5"/>
  <c r="DE978" i="5"/>
  <c r="BY978" i="5"/>
  <c r="DE253" i="5"/>
  <c r="BY253" i="5"/>
  <c r="CT265" i="5"/>
  <c r="BN265" i="5"/>
  <c r="BC623" i="5"/>
  <c r="CI623" i="5"/>
  <c r="BC626" i="5"/>
  <c r="CI626" i="5"/>
  <c r="BY812" i="5"/>
  <c r="DE812" i="5"/>
  <c r="BN135" i="5"/>
  <c r="CT135" i="5"/>
  <c r="DE850" i="5"/>
  <c r="BY850" i="5"/>
  <c r="BY781" i="5"/>
  <c r="DE781" i="5"/>
  <c r="BN402" i="5"/>
  <c r="CT402" i="5"/>
  <c r="BN541" i="5"/>
  <c r="CT541" i="5"/>
  <c r="DE832" i="5"/>
  <c r="BY832" i="5"/>
  <c r="BY40" i="5"/>
  <c r="DE40" i="5"/>
  <c r="CI551" i="5"/>
  <c r="BC551" i="5"/>
  <c r="BY658" i="5"/>
  <c r="DE658" i="5"/>
  <c r="CI400" i="5"/>
  <c r="BC400" i="5"/>
  <c r="BC986" i="5"/>
  <c r="CI986" i="5"/>
  <c r="BY33" i="5"/>
  <c r="DE33" i="5"/>
  <c r="CI412" i="5"/>
  <c r="BC412" i="5"/>
  <c r="BC555" i="5"/>
  <c r="CI555" i="5"/>
  <c r="DE21" i="5"/>
  <c r="BY21" i="5"/>
  <c r="BY114" i="5"/>
  <c r="DE114" i="5"/>
  <c r="BC569" i="5"/>
  <c r="CI569" i="5"/>
  <c r="BN580" i="5"/>
  <c r="CT580" i="5"/>
  <c r="BN468" i="5"/>
  <c r="CT468" i="5"/>
  <c r="BN553" i="5"/>
  <c r="CT553" i="5"/>
  <c r="BY204" i="5"/>
  <c r="DE204" i="5"/>
  <c r="CI306" i="5"/>
  <c r="BC306" i="5"/>
  <c r="DE105" i="5"/>
  <c r="BY105" i="5"/>
  <c r="CT556" i="5"/>
  <c r="BN556" i="5"/>
  <c r="DE479" i="5"/>
  <c r="BY479" i="5"/>
  <c r="BC88" i="5"/>
  <c r="CI88" i="5"/>
  <c r="BC125" i="5"/>
  <c r="CI125" i="5"/>
  <c r="BC422" i="5"/>
  <c r="CI422" i="5"/>
  <c r="CI446" i="5"/>
  <c r="BC446" i="5"/>
  <c r="BY906" i="5"/>
  <c r="DE906" i="5"/>
  <c r="BY63" i="5"/>
  <c r="DE63" i="5"/>
  <c r="BC992" i="5"/>
  <c r="CI992" i="5"/>
  <c r="BY704" i="5"/>
  <c r="DE704" i="5"/>
  <c r="DE537" i="5"/>
  <c r="BY537" i="5"/>
  <c r="CI314" i="5"/>
  <c r="BC314" i="5"/>
  <c r="BY81" i="5"/>
  <c r="DE81" i="5"/>
  <c r="DE522" i="5"/>
  <c r="BY522" i="5"/>
  <c r="CI538" i="5"/>
  <c r="BC538" i="5"/>
  <c r="CT423" i="5"/>
  <c r="BN423" i="5"/>
  <c r="BY987" i="5"/>
  <c r="DE987" i="5"/>
  <c r="BC889" i="5"/>
  <c r="CI889" i="5"/>
  <c r="BN221" i="5"/>
  <c r="CT221" i="5"/>
  <c r="BY150" i="5"/>
  <c r="DE150" i="5"/>
  <c r="BN787" i="5"/>
  <c r="CT787" i="5"/>
  <c r="BN378" i="5"/>
  <c r="CT378" i="5"/>
  <c r="DE444" i="5"/>
  <c r="BY444" i="5"/>
  <c r="CI361" i="5"/>
  <c r="BC361" i="5"/>
  <c r="CT625" i="5"/>
  <c r="BN625" i="5"/>
  <c r="BN375" i="5"/>
  <c r="CT375" i="5"/>
  <c r="BC851" i="5"/>
  <c r="CI851" i="5"/>
  <c r="CT894" i="5"/>
  <c r="BN894" i="5"/>
  <c r="BC86" i="5"/>
  <c r="CI86" i="5"/>
  <c r="CT1004" i="5"/>
  <c r="BN1004" i="5"/>
  <c r="CI194" i="5"/>
  <c r="BC194" i="5"/>
  <c r="CT171" i="5"/>
  <c r="BN171" i="5"/>
  <c r="CI493" i="5"/>
  <c r="BC493" i="5"/>
  <c r="DE397" i="5"/>
  <c r="BY397" i="5"/>
  <c r="CI154" i="5"/>
  <c r="BC154" i="5"/>
  <c r="BY319" i="5"/>
  <c r="DE319" i="5"/>
  <c r="CT639" i="5"/>
  <c r="BN639" i="5"/>
  <c r="BN776" i="5"/>
  <c r="CT776" i="5"/>
  <c r="DE758" i="5"/>
  <c r="BY758" i="5"/>
  <c r="DE299" i="5"/>
  <c r="BY299" i="5"/>
  <c r="BC824" i="5"/>
  <c r="CI824" i="5"/>
  <c r="CT975" i="5"/>
  <c r="BN975" i="5"/>
  <c r="BC499" i="5"/>
  <c r="CI499" i="5"/>
  <c r="CT892" i="5"/>
  <c r="BN892" i="5"/>
  <c r="CI157" i="5"/>
  <c r="BC157" i="5"/>
  <c r="CI124" i="5"/>
  <c r="BC124" i="5"/>
  <c r="CI442" i="5"/>
  <c r="BC442" i="5"/>
  <c r="BY621" i="5"/>
  <c r="DE621" i="5"/>
  <c r="BY310" i="5"/>
  <c r="DE310" i="5"/>
  <c r="CT976" i="5"/>
  <c r="BN976" i="5"/>
  <c r="CI226" i="5"/>
  <c r="BC226" i="5"/>
  <c r="BC806" i="5"/>
  <c r="CI806" i="5"/>
  <c r="CI663" i="5"/>
  <c r="BC663" i="5"/>
  <c r="DE476" i="5"/>
  <c r="BY476" i="5"/>
  <c r="DE862" i="5"/>
  <c r="BY862" i="5"/>
  <c r="CI453" i="5"/>
  <c r="BC453" i="5"/>
  <c r="CI888" i="5"/>
  <c r="BC888" i="5"/>
  <c r="DE492" i="5"/>
  <c r="BY492" i="5"/>
  <c r="DE179" i="5"/>
  <c r="BY179" i="5"/>
  <c r="BN998" i="5"/>
  <c r="CT998" i="5"/>
  <c r="CT184" i="5"/>
  <c r="BN184" i="5"/>
  <c r="CI832" i="5"/>
  <c r="BC832" i="5"/>
  <c r="BN419" i="5"/>
  <c r="CT419" i="5"/>
  <c r="CT151" i="5"/>
  <c r="BN151" i="5"/>
  <c r="BY808" i="5"/>
  <c r="DE808" i="5"/>
  <c r="CT279" i="5"/>
  <c r="BN279" i="5"/>
  <c r="DE316" i="5"/>
  <c r="BY316" i="5"/>
  <c r="BN967" i="5"/>
  <c r="CT967" i="5"/>
  <c r="CT433" i="5"/>
  <c r="BN433" i="5"/>
  <c r="CT909" i="5"/>
  <c r="BN909" i="5"/>
  <c r="CI778" i="5"/>
  <c r="BC778" i="5"/>
  <c r="DE129" i="5"/>
  <c r="BY129" i="5"/>
  <c r="CT933" i="5"/>
  <c r="BN933" i="5"/>
  <c r="BN361" i="5"/>
  <c r="CT361" i="5"/>
  <c r="BY460" i="5"/>
  <c r="DE460" i="5"/>
  <c r="BY461" i="5"/>
  <c r="DE461" i="5"/>
  <c r="CI288" i="5"/>
  <c r="BC288" i="5"/>
  <c r="BY775" i="5"/>
  <c r="DE775" i="5"/>
  <c r="CT747" i="5"/>
  <c r="BN747" i="5"/>
  <c r="CI706" i="5"/>
  <c r="BC706" i="5"/>
  <c r="BY547" i="5"/>
  <c r="DE547" i="5"/>
  <c r="CU108" i="5"/>
  <c r="BO108" i="5"/>
  <c r="BC815" i="5"/>
  <c r="CI815" i="5"/>
  <c r="DE892" i="5"/>
  <c r="BY892" i="5"/>
  <c r="BY390" i="5"/>
  <c r="DE390" i="5"/>
  <c r="BY408" i="5"/>
  <c r="DE408" i="5"/>
  <c r="DE741" i="5"/>
  <c r="BY741" i="5"/>
  <c r="BC197" i="5"/>
  <c r="CI197" i="5"/>
  <c r="BN434" i="5"/>
  <c r="CT434" i="5"/>
  <c r="BY120" i="5"/>
  <c r="DE120" i="5"/>
  <c r="CI573" i="5"/>
  <c r="BC573" i="5"/>
  <c r="BN123" i="5"/>
  <c r="CT123" i="5"/>
  <c r="CI886" i="5"/>
  <c r="BC886" i="5"/>
  <c r="CI690" i="5"/>
  <c r="BC690" i="5"/>
  <c r="CI772" i="5"/>
  <c r="BC772" i="5"/>
  <c r="CT14" i="5"/>
  <c r="BN14" i="5"/>
  <c r="DE473" i="5"/>
  <c r="BY473" i="5"/>
  <c r="CT124" i="5"/>
  <c r="BN124" i="5"/>
  <c r="BY493" i="5"/>
  <c r="DE493" i="5"/>
  <c r="CI163" i="5"/>
  <c r="BC163" i="5"/>
  <c r="CI978" i="5"/>
  <c r="BC978" i="5"/>
  <c r="CI16" i="5"/>
  <c r="BC16" i="5"/>
  <c r="BN253" i="5"/>
  <c r="CT253" i="5"/>
  <c r="BN953" i="5"/>
  <c r="CT953" i="5"/>
  <c r="CT17" i="5"/>
  <c r="BN17" i="5"/>
  <c r="BY403" i="5"/>
  <c r="DE403" i="5"/>
  <c r="CT90" i="5"/>
  <c r="BN90" i="5"/>
  <c r="BN314" i="5"/>
  <c r="CT314" i="5"/>
  <c r="CI158" i="5"/>
  <c r="BC158" i="5"/>
  <c r="CI122" i="5"/>
  <c r="BC122" i="5"/>
  <c r="CT996" i="5"/>
  <c r="BN996" i="5"/>
  <c r="CT1008" i="5"/>
  <c r="BN1008" i="5"/>
  <c r="CT109" i="5"/>
  <c r="BN109" i="5"/>
  <c r="CI724" i="5"/>
  <c r="BC724" i="5"/>
  <c r="CI120" i="5"/>
  <c r="BC120" i="5"/>
  <c r="BY601" i="5"/>
  <c r="DE601" i="5"/>
  <c r="BY410" i="5"/>
  <c r="DE410" i="5"/>
  <c r="CI632" i="5"/>
  <c r="BC632" i="5"/>
  <c r="BN201" i="5"/>
  <c r="CT201" i="5"/>
  <c r="DE257" i="5"/>
  <c r="BY257" i="5"/>
  <c r="CI810" i="5"/>
  <c r="BC810" i="5"/>
  <c r="CI198" i="5"/>
  <c r="BC198" i="5"/>
  <c r="BY681" i="5"/>
  <c r="DE681" i="5"/>
  <c r="CI345" i="5"/>
  <c r="BC345" i="5"/>
  <c r="BC672" i="5"/>
  <c r="CI672" i="5"/>
  <c r="CI694" i="5"/>
  <c r="BC694" i="5"/>
  <c r="CT880" i="5"/>
  <c r="BN880" i="5"/>
  <c r="CT94" i="5"/>
  <c r="BN94" i="5"/>
  <c r="CI796" i="5"/>
  <c r="BC796" i="5"/>
  <c r="CT187" i="5"/>
  <c r="BN187" i="5"/>
  <c r="DE251" i="5"/>
  <c r="BY251" i="5"/>
  <c r="BY501" i="5"/>
  <c r="DE501" i="5"/>
  <c r="CI814" i="5"/>
  <c r="BC814" i="5"/>
  <c r="CI437" i="5"/>
  <c r="BC437" i="5"/>
  <c r="CT222" i="5"/>
  <c r="BN222" i="5"/>
  <c r="DE955" i="5"/>
  <c r="BY955" i="5"/>
  <c r="DE341" i="5"/>
  <c r="BY341" i="5"/>
  <c r="CI996" i="5"/>
  <c r="BC996" i="5"/>
  <c r="BN932" i="5"/>
  <c r="CT932" i="5"/>
  <c r="BC827" i="5"/>
  <c r="CI827" i="5"/>
  <c r="CI291" i="5"/>
  <c r="BC291" i="5"/>
  <c r="CT624" i="5"/>
  <c r="BN624" i="5"/>
  <c r="DE112" i="5"/>
  <c r="BY112" i="5"/>
  <c r="DE745" i="5"/>
  <c r="BY745" i="5"/>
  <c r="BC923" i="5"/>
  <c r="CI923" i="5"/>
  <c r="CT606" i="5"/>
  <c r="BN606" i="5"/>
  <c r="BC92" i="5"/>
  <c r="CI92" i="5"/>
  <c r="CT767" i="5"/>
  <c r="BN767" i="5"/>
  <c r="DE183" i="5"/>
  <c r="BY183" i="5"/>
  <c r="DE887" i="5"/>
  <c r="BY887" i="5"/>
  <c r="CT35" i="5"/>
  <c r="BN35" i="5"/>
  <c r="DE976" i="5"/>
  <c r="BY976" i="5"/>
  <c r="BY1008" i="5"/>
  <c r="DE1008" i="5"/>
  <c r="CT230" i="5"/>
  <c r="BN230" i="5"/>
  <c r="DE115" i="5"/>
  <c r="BY115" i="5"/>
  <c r="BC817" i="5"/>
  <c r="CI817" i="5"/>
  <c r="BY218" i="5"/>
  <c r="DE218" i="5"/>
  <c r="BC543" i="5"/>
  <c r="CI543" i="5"/>
  <c r="BC369" i="5"/>
  <c r="CI369" i="5"/>
  <c r="BY453" i="5"/>
  <c r="DE453" i="5"/>
  <c r="BY523" i="5"/>
  <c r="DE523" i="5"/>
  <c r="DE203" i="5"/>
  <c r="BY203" i="5"/>
  <c r="DE630" i="5"/>
  <c r="BY630" i="5"/>
  <c r="BY37" i="5"/>
  <c r="DE37" i="5"/>
  <c r="BY527" i="5"/>
  <c r="DE527" i="5"/>
  <c r="BC825" i="5"/>
  <c r="CI825" i="5"/>
  <c r="CI715" i="5"/>
  <c r="BC715" i="5"/>
  <c r="CI833" i="5"/>
  <c r="BC833" i="5"/>
  <c r="BY208" i="5"/>
  <c r="DE208" i="5"/>
  <c r="CI466" i="5"/>
  <c r="BC466" i="5"/>
  <c r="BC497" i="5"/>
  <c r="CI497" i="5"/>
  <c r="BY927" i="5"/>
  <c r="DE927" i="5"/>
  <c r="CT128" i="5"/>
  <c r="BN128" i="5"/>
  <c r="DE256" i="5"/>
  <c r="BY256" i="5"/>
  <c r="CI441" i="5"/>
  <c r="BC441" i="5"/>
  <c r="BY459" i="5"/>
  <c r="DE459" i="5"/>
  <c r="CT1007" i="5"/>
  <c r="BN1007" i="5"/>
  <c r="CT656" i="5"/>
  <c r="BN656" i="5"/>
  <c r="CT497" i="5"/>
  <c r="BN497" i="5"/>
  <c r="BY700" i="5"/>
  <c r="DE700" i="5"/>
  <c r="BY954" i="5"/>
  <c r="DE954" i="5"/>
  <c r="DE1003" i="5"/>
  <c r="BY1003" i="5"/>
  <c r="CI95" i="5"/>
  <c r="BC95" i="5"/>
  <c r="CT757" i="5"/>
  <c r="BN757" i="5"/>
  <c r="CT642" i="5"/>
  <c r="BN642" i="5"/>
  <c r="CI372" i="5"/>
  <c r="BC372" i="5"/>
  <c r="DE938" i="5"/>
  <c r="BY938" i="5"/>
  <c r="BC966" i="5"/>
  <c r="CI966" i="5"/>
  <c r="BN928" i="5"/>
  <c r="CT928" i="5"/>
  <c r="BC100" i="5"/>
  <c r="CI100" i="5"/>
  <c r="BY594" i="5"/>
  <c r="DE594" i="5"/>
  <c r="CI639" i="5"/>
  <c r="BC639" i="5"/>
  <c r="BY466" i="5"/>
  <c r="DE466" i="5"/>
  <c r="DE333" i="5"/>
  <c r="BY333" i="5"/>
  <c r="CI907" i="5"/>
  <c r="BC907" i="5"/>
  <c r="CI136" i="5"/>
  <c r="BC136" i="5"/>
  <c r="CI287" i="5"/>
  <c r="BC287" i="5"/>
  <c r="DE359" i="5"/>
  <c r="BY359" i="5"/>
  <c r="CI683" i="5"/>
  <c r="BC683" i="5"/>
  <c r="DE163" i="5"/>
  <c r="BY163" i="5"/>
  <c r="BC842" i="5"/>
  <c r="CI842" i="5"/>
  <c r="CI128" i="5"/>
  <c r="BC128" i="5"/>
  <c r="BN373" i="5"/>
  <c r="CT373" i="5"/>
  <c r="CI546" i="5"/>
  <c r="BC546" i="5"/>
  <c r="CT616" i="5"/>
  <c r="BN616" i="5"/>
  <c r="CT970" i="5"/>
  <c r="BN970" i="5"/>
  <c r="BC509" i="5"/>
  <c r="CI509" i="5"/>
  <c r="BC523" i="5"/>
  <c r="CI523" i="5"/>
  <c r="CI87" i="5"/>
  <c r="BC87" i="5"/>
  <c r="DE856" i="5"/>
  <c r="BY856" i="5"/>
  <c r="CT368" i="5"/>
  <c r="BN368" i="5"/>
  <c r="DE500" i="5"/>
  <c r="BY500" i="5"/>
  <c r="BY258" i="5"/>
  <c r="DE258" i="5"/>
  <c r="CI766" i="5"/>
  <c r="BC766" i="5"/>
  <c r="CT741" i="5"/>
  <c r="BN741" i="5"/>
  <c r="CT576" i="5"/>
  <c r="BN576" i="5"/>
  <c r="BY773" i="5"/>
  <c r="DE773" i="5"/>
  <c r="DE215" i="5"/>
  <c r="BY215" i="5"/>
  <c r="DE969" i="5"/>
  <c r="BY969" i="5"/>
  <c r="BY696" i="5"/>
  <c r="DE696" i="5"/>
  <c r="CI263" i="5"/>
  <c r="BC263" i="5"/>
  <c r="BC618" i="5"/>
  <c r="CI618" i="5"/>
  <c r="BN92" i="5"/>
  <c r="CT92" i="5"/>
  <c r="CI261" i="5"/>
  <c r="BC261" i="5"/>
  <c r="CI454" i="5"/>
  <c r="BC454" i="5"/>
  <c r="CT467" i="5"/>
  <c r="BN467" i="5"/>
  <c r="BN951" i="5"/>
  <c r="CT951" i="5"/>
  <c r="BY673" i="5"/>
  <c r="DE673" i="5"/>
  <c r="BN929" i="5"/>
  <c r="CT929" i="5"/>
  <c r="DE174" i="5"/>
  <c r="BY174" i="5"/>
  <c r="DE909" i="5"/>
  <c r="BY909" i="5"/>
  <c r="BC732" i="5"/>
  <c r="CI732" i="5"/>
  <c r="BY44" i="5"/>
  <c r="DE44" i="5"/>
  <c r="BN801" i="5"/>
  <c r="CT801" i="5"/>
  <c r="BN995" i="5"/>
  <c r="CT995" i="5"/>
  <c r="BC310" i="5"/>
  <c r="CI310" i="5"/>
  <c r="DE910" i="5"/>
  <c r="BY910" i="5"/>
  <c r="BY322" i="5"/>
  <c r="DE322" i="5"/>
  <c r="BC1005" i="5"/>
  <c r="CI1005" i="5"/>
  <c r="BN988" i="5"/>
  <c r="CT988" i="5"/>
  <c r="BY837" i="5"/>
  <c r="DE837" i="5"/>
  <c r="CT180" i="5"/>
  <c r="BN180" i="5"/>
  <c r="BY46" i="5"/>
  <c r="DE46" i="5"/>
  <c r="CI837" i="5"/>
  <c r="BC837" i="5"/>
  <c r="BN544" i="5"/>
  <c r="CT544" i="5"/>
  <c r="CT186" i="5"/>
  <c r="BN186" i="5"/>
  <c r="BC333" i="5"/>
  <c r="CI333" i="5"/>
  <c r="BN390" i="5"/>
  <c r="CT390" i="5"/>
  <c r="BC734" i="5"/>
  <c r="CI734" i="5"/>
  <c r="CT116" i="5"/>
  <c r="BN116" i="5"/>
  <c r="BY958" i="5"/>
  <c r="DE958" i="5"/>
  <c r="BN66" i="5"/>
  <c r="CT66" i="5"/>
  <c r="CI50" i="5"/>
  <c r="BC50" i="5"/>
  <c r="CT232" i="5"/>
  <c r="BN232" i="5"/>
  <c r="BC983" i="5"/>
  <c r="CI983" i="5"/>
  <c r="BC504" i="5"/>
  <c r="CI504" i="5"/>
  <c r="DE550" i="5"/>
  <c r="BY550" i="5"/>
  <c r="BN697" i="5"/>
  <c r="CT697" i="5"/>
  <c r="BN604" i="5"/>
  <c r="CT604" i="5"/>
  <c r="CT922" i="5"/>
  <c r="BN922" i="5"/>
  <c r="CI223" i="5"/>
  <c r="BC223" i="5"/>
  <c r="CT563" i="5"/>
  <c r="BN563" i="5"/>
  <c r="BY41" i="5"/>
  <c r="DE41" i="5"/>
  <c r="BC839" i="5"/>
  <c r="CI839" i="5"/>
  <c r="CT648" i="5"/>
  <c r="BN648" i="5"/>
  <c r="BN551" i="5"/>
  <c r="CT551" i="5"/>
  <c r="DE713" i="5"/>
  <c r="BY713" i="5"/>
  <c r="CT824" i="5"/>
  <c r="BN824" i="5"/>
  <c r="CT362" i="5"/>
  <c r="BN362" i="5"/>
  <c r="CI300" i="5"/>
  <c r="BC300" i="5"/>
  <c r="CI414" i="5"/>
  <c r="BC414" i="5"/>
  <c r="CI58" i="5"/>
  <c r="BC58" i="5"/>
  <c r="DE58" i="5"/>
  <c r="BY58" i="5"/>
  <c r="BN367" i="5"/>
  <c r="CT367" i="5"/>
  <c r="DE148" i="5"/>
  <c r="BY148" i="5"/>
  <c r="BN931" i="5"/>
  <c r="CT931" i="5"/>
  <c r="CI408" i="5"/>
  <c r="BC408" i="5"/>
  <c r="CT453" i="5"/>
  <c r="BN453" i="5"/>
  <c r="BN217" i="5"/>
  <c r="CT217" i="5"/>
  <c r="CT926" i="5"/>
  <c r="BN926" i="5"/>
  <c r="CT659" i="5"/>
  <c r="BN659" i="5"/>
  <c r="DE29" i="5"/>
  <c r="BY29" i="5"/>
  <c r="BY586" i="5"/>
  <c r="DE586" i="5"/>
  <c r="BN304" i="5"/>
  <c r="CT304" i="5"/>
  <c r="DE719" i="5"/>
  <c r="BY719" i="5"/>
  <c r="BY660" i="5"/>
  <c r="DE660" i="5"/>
  <c r="CT505" i="5"/>
  <c r="BN505" i="5"/>
  <c r="BN1001" i="5"/>
  <c r="CT1001" i="5"/>
  <c r="BN811" i="5"/>
  <c r="CT811" i="5"/>
  <c r="BC852" i="5"/>
  <c r="CI852" i="5"/>
  <c r="BC592" i="5"/>
  <c r="CI592" i="5"/>
  <c r="DE246" i="5"/>
  <c r="BY246" i="5"/>
  <c r="BC143" i="5"/>
  <c r="CI143" i="5"/>
  <c r="CT668" i="5"/>
  <c r="BN668" i="5"/>
  <c r="BY682" i="5"/>
  <c r="DE682" i="5"/>
  <c r="CI338" i="5"/>
  <c r="BC338" i="5"/>
  <c r="BN883" i="5"/>
  <c r="CT883" i="5"/>
  <c r="BY290" i="5"/>
  <c r="DE290" i="5"/>
  <c r="BN248" i="5"/>
  <c r="CT248" i="5"/>
  <c r="BC481" i="5"/>
  <c r="CI481" i="5"/>
  <c r="DE650" i="5"/>
  <c r="BY650" i="5"/>
  <c r="BY625" i="5"/>
  <c r="DE625" i="5"/>
  <c r="CT703" i="5"/>
  <c r="BN703" i="5"/>
  <c r="BY805" i="5"/>
  <c r="DE805" i="5"/>
  <c r="BY962" i="5"/>
  <c r="DE962" i="5"/>
  <c r="BN669" i="5"/>
  <c r="CT669" i="5"/>
  <c r="BC689" i="5"/>
  <c r="CI689" i="5"/>
  <c r="CI571" i="5"/>
  <c r="BC571" i="5"/>
  <c r="BC748" i="5"/>
  <c r="CI748" i="5"/>
  <c r="BN270" i="5"/>
  <c r="CT270" i="5"/>
  <c r="BN396" i="5"/>
  <c r="CT396" i="5"/>
  <c r="DE506" i="5"/>
  <c r="BY506" i="5"/>
  <c r="BY213" i="5"/>
  <c r="DE213" i="5"/>
  <c r="BY964" i="5"/>
  <c r="DE964" i="5"/>
  <c r="BN855" i="5"/>
  <c r="CT855" i="5"/>
  <c r="BC707" i="5"/>
  <c r="CI707" i="5"/>
  <c r="BY375" i="5"/>
  <c r="DE375" i="5"/>
  <c r="DE199" i="5"/>
  <c r="BY199" i="5"/>
  <c r="BY225" i="5"/>
  <c r="DE225" i="5"/>
  <c r="CI388" i="5"/>
  <c r="BC388" i="5"/>
  <c r="BC775" i="5"/>
  <c r="CI775" i="5"/>
  <c r="BC377" i="5"/>
  <c r="CI377" i="5"/>
  <c r="CI418" i="5"/>
  <c r="BC418" i="5"/>
  <c r="CI985" i="5"/>
  <c r="BC985" i="5"/>
  <c r="CT579" i="5"/>
  <c r="BN579" i="5"/>
  <c r="CI32" i="5"/>
  <c r="BC32" i="5"/>
  <c r="BY848" i="5"/>
  <c r="DE848" i="5"/>
  <c r="DE22" i="5"/>
  <c r="BY22" i="5"/>
  <c r="DE95" i="5"/>
  <c r="BY95" i="5"/>
  <c r="CT555" i="5"/>
  <c r="BN555" i="5"/>
  <c r="DE74" i="5"/>
  <c r="BY74" i="5"/>
  <c r="BY875" i="5"/>
  <c r="DE875" i="5"/>
  <c r="CI404" i="5"/>
  <c r="BC404" i="5"/>
  <c r="CI871" i="5"/>
  <c r="BC871" i="5"/>
  <c r="CT796" i="5"/>
  <c r="BN796" i="5"/>
  <c r="BY234" i="5"/>
  <c r="DE234" i="5"/>
  <c r="DE778" i="5"/>
  <c r="BY778" i="5"/>
  <c r="CI173" i="5"/>
  <c r="BC173" i="5"/>
  <c r="BC891" i="5"/>
  <c r="CI891" i="5"/>
  <c r="BY946" i="5"/>
  <c r="DE946" i="5"/>
  <c r="CT140" i="5"/>
  <c r="BN140" i="5"/>
  <c r="BC768" i="5"/>
  <c r="CI768" i="5"/>
  <c r="CI349" i="5"/>
  <c r="BC349" i="5"/>
  <c r="BC537" i="5"/>
  <c r="CI537" i="5"/>
  <c r="CT431" i="5"/>
  <c r="BN431" i="5"/>
  <c r="BC482" i="5"/>
  <c r="CI482" i="5"/>
  <c r="CI79" i="5"/>
  <c r="BC79" i="5"/>
  <c r="CI944" i="5"/>
  <c r="BC944" i="5"/>
  <c r="CI235" i="5"/>
  <c r="BC235" i="5"/>
  <c r="DE279" i="5"/>
  <c r="BY279" i="5"/>
  <c r="BY340" i="5"/>
  <c r="DE340" i="5"/>
  <c r="CI108" i="5"/>
  <c r="BC108" i="5"/>
  <c r="CI433" i="5"/>
  <c r="BC433" i="5"/>
  <c r="DE314" i="5"/>
  <c r="BY314" i="5"/>
  <c r="DE846" i="5"/>
  <c r="BY846" i="5"/>
  <c r="BN381" i="5"/>
  <c r="CT381" i="5"/>
  <c r="BC967" i="5"/>
  <c r="CI967" i="5"/>
  <c r="CT679" i="5"/>
  <c r="BN679" i="5"/>
  <c r="CI820" i="5"/>
  <c r="BC820" i="5"/>
  <c r="CI69" i="5"/>
  <c r="BC69" i="5"/>
  <c r="CI425" i="5"/>
  <c r="BC425" i="5"/>
  <c r="BY365" i="5"/>
  <c r="DE365" i="5"/>
  <c r="DE192" i="5"/>
  <c r="BY192" i="5"/>
  <c r="CI245" i="5"/>
  <c r="BC245" i="5"/>
  <c r="DE534" i="5"/>
  <c r="BY534" i="5"/>
  <c r="BY284" i="5"/>
  <c r="DE284" i="5"/>
  <c r="CI368" i="5"/>
  <c r="BC368" i="5"/>
  <c r="CT989" i="5"/>
  <c r="BN989" i="5"/>
  <c r="DE913" i="5"/>
  <c r="BY913" i="5"/>
  <c r="BY331" i="5"/>
  <c r="DE331" i="5"/>
  <c r="BY876" i="5"/>
  <c r="DE876" i="5"/>
  <c r="CT19" i="5"/>
  <c r="BN19" i="5"/>
  <c r="BY991" i="5"/>
  <c r="DE991" i="5"/>
  <c r="BC744" i="5"/>
  <c r="CI744" i="5"/>
  <c r="BN565" i="5"/>
  <c r="CT565" i="5"/>
  <c r="BY877" i="5"/>
  <c r="DE877" i="5"/>
  <c r="BN455" i="5"/>
  <c r="CT455" i="5"/>
  <c r="BC738" i="5"/>
  <c r="CI738" i="5"/>
  <c r="CT240" i="5"/>
  <c r="BN240" i="5"/>
  <c r="CT287" i="5"/>
  <c r="BN287" i="5"/>
  <c r="CI387" i="5"/>
  <c r="BC387" i="5"/>
  <c r="DE161" i="5"/>
  <c r="BY161" i="5"/>
  <c r="DE616" i="5"/>
  <c r="BY616" i="5"/>
  <c r="DE70" i="5"/>
  <c r="BY70" i="5"/>
  <c r="BY979" i="5"/>
  <c r="DE979" i="5"/>
  <c r="BN877" i="5"/>
  <c r="CT877" i="5"/>
  <c r="CT671" i="5"/>
  <c r="BN671" i="5"/>
  <c r="BY31" i="5"/>
  <c r="DE31" i="5"/>
  <c r="BC183" i="5"/>
  <c r="CI183" i="5"/>
  <c r="CT307" i="5"/>
  <c r="BN307" i="5"/>
  <c r="BC526" i="5"/>
  <c r="CI526" i="5"/>
  <c r="BC379" i="5"/>
  <c r="CI379" i="5"/>
  <c r="BY467" i="5"/>
  <c r="DE467" i="5"/>
  <c r="CT607" i="5"/>
  <c r="BN607" i="5"/>
  <c r="BN38" i="5"/>
  <c r="CT38" i="5"/>
  <c r="CT110" i="5"/>
  <c r="BN110" i="5"/>
  <c r="BC877" i="5"/>
  <c r="CI877" i="5"/>
  <c r="BY56" i="5"/>
  <c r="DE56" i="5"/>
  <c r="BC761" i="5"/>
  <c r="CI761" i="5"/>
  <c r="CT686" i="5"/>
  <c r="BN686" i="5"/>
  <c r="CT916" i="5"/>
  <c r="BN916" i="5"/>
  <c r="DE226" i="5"/>
  <c r="BY226" i="5"/>
  <c r="BC512" i="5"/>
  <c r="CI512" i="5"/>
  <c r="BY289" i="5"/>
  <c r="DE289" i="5"/>
  <c r="CT207" i="5"/>
  <c r="BN207" i="5"/>
  <c r="CI855" i="5"/>
  <c r="BC855" i="5"/>
  <c r="CI26" i="5"/>
  <c r="BC26" i="5"/>
  <c r="CT660" i="5"/>
  <c r="BN660" i="5"/>
  <c r="BN527" i="5"/>
  <c r="CT527" i="5"/>
  <c r="CT619" i="5"/>
  <c r="BN619" i="5"/>
  <c r="DE127" i="5"/>
  <c r="BY127" i="5"/>
  <c r="CI329" i="5"/>
  <c r="BC329" i="5"/>
  <c r="CT678" i="5"/>
  <c r="BN678" i="5"/>
  <c r="DE123" i="5"/>
  <c r="BY123" i="5"/>
  <c r="BN614" i="5"/>
  <c r="CT614" i="5"/>
  <c r="CI723" i="5"/>
  <c r="BC723" i="5"/>
  <c r="BY34" i="5"/>
  <c r="DE34" i="5"/>
  <c r="CT166" i="5"/>
  <c r="BN166" i="5"/>
  <c r="DE35" i="5"/>
  <c r="BY35" i="5"/>
  <c r="BY627" i="5"/>
  <c r="DE627" i="5"/>
  <c r="CI637" i="5"/>
  <c r="BC637" i="5"/>
  <c r="BC322" i="5"/>
  <c r="CI322" i="5"/>
  <c r="CT84" i="5"/>
  <c r="BN84" i="5"/>
  <c r="BC84" i="5"/>
  <c r="CI84" i="5"/>
  <c r="BY156" i="5"/>
  <c r="DE156" i="5"/>
  <c r="CT759" i="5"/>
  <c r="BN759" i="5"/>
  <c r="CI836" i="5"/>
  <c r="BC836" i="5"/>
  <c r="DE762" i="5"/>
  <c r="BY762" i="5"/>
  <c r="CI1007" i="5"/>
  <c r="BC1007" i="5"/>
  <c r="BY391" i="5"/>
  <c r="DE391" i="5"/>
  <c r="DE823" i="5"/>
  <c r="BY823" i="5"/>
  <c r="CT99" i="5"/>
  <c r="BN99" i="5"/>
  <c r="BN444" i="5"/>
  <c r="CT444" i="5"/>
  <c r="BN397" i="5"/>
  <c r="CT397" i="5"/>
  <c r="CT192" i="5"/>
  <c r="BN192" i="5"/>
  <c r="BY631" i="5"/>
  <c r="DE631" i="5"/>
  <c r="CI200" i="5"/>
  <c r="BC200" i="5"/>
  <c r="DE401" i="5"/>
  <c r="BY401" i="5"/>
  <c r="BY982" i="5"/>
  <c r="DE982" i="5"/>
  <c r="CT182" i="5"/>
  <c r="BN182" i="5"/>
  <c r="CT923" i="5"/>
  <c r="BN923" i="5"/>
  <c r="BN306" i="5"/>
  <c r="CT306" i="5"/>
  <c r="BY609" i="5"/>
  <c r="DE609" i="5"/>
  <c r="BN97" i="5"/>
  <c r="CT97" i="5"/>
  <c r="BC557" i="5"/>
  <c r="CI557" i="5"/>
  <c r="DE154" i="5"/>
  <c r="BY154" i="5"/>
  <c r="CT112" i="5"/>
  <c r="BN112" i="5"/>
  <c r="DE474" i="5"/>
  <c r="BY474" i="5"/>
  <c r="CI112" i="5"/>
  <c r="BC112" i="5"/>
  <c r="BC135" i="5"/>
  <c r="CI135" i="5"/>
  <c r="CI782" i="5"/>
  <c r="BC782" i="5"/>
  <c r="BC43" i="5"/>
  <c r="CI43" i="5"/>
  <c r="CI940" i="5"/>
  <c r="BC940" i="5"/>
  <c r="BN760" i="5"/>
  <c r="CT760" i="5"/>
  <c r="BC601" i="5"/>
  <c r="CI601" i="5"/>
  <c r="CT165" i="5"/>
  <c r="BN165" i="5"/>
  <c r="BC486" i="5"/>
  <c r="CI486" i="5"/>
  <c r="BN336" i="5"/>
  <c r="CT336" i="5"/>
  <c r="BC954" i="5"/>
  <c r="CI954" i="5"/>
  <c r="DE301" i="5"/>
  <c r="BY301" i="5"/>
  <c r="CT831" i="5"/>
  <c r="BN831" i="5"/>
  <c r="BY377" i="5"/>
  <c r="DE377" i="5"/>
  <c r="CT496" i="5"/>
  <c r="BN496" i="5"/>
  <c r="CI489" i="5"/>
  <c r="BC489" i="5"/>
  <c r="BN936" i="5"/>
  <c r="CT936" i="5"/>
  <c r="DE372" i="5"/>
  <c r="BY372" i="5"/>
  <c r="BY82" i="5"/>
  <c r="DE82" i="5"/>
  <c r="CI942" i="5"/>
  <c r="BC942" i="5"/>
  <c r="CI82" i="5"/>
  <c r="BC82" i="5"/>
  <c r="BN352" i="5"/>
  <c r="CT352" i="5"/>
  <c r="BN256" i="5"/>
  <c r="CT256" i="5"/>
  <c r="BN460" i="5"/>
  <c r="CT460" i="5"/>
  <c r="DE974" i="5"/>
  <c r="BY974" i="5"/>
  <c r="CT673" i="5"/>
  <c r="BN673" i="5"/>
  <c r="CI165" i="5"/>
  <c r="BC165" i="5"/>
  <c r="BC881" i="5"/>
  <c r="CI881" i="5"/>
  <c r="CI354" i="5"/>
  <c r="BC354" i="5"/>
  <c r="BY533" i="5"/>
  <c r="DE533" i="5"/>
  <c r="CI121" i="5"/>
  <c r="BC121" i="5"/>
  <c r="DE491" i="5"/>
  <c r="BY491" i="5"/>
  <c r="BY860" i="5"/>
  <c r="DE860" i="5"/>
  <c r="CI55" i="5"/>
  <c r="BC55" i="5"/>
  <c r="CI965" i="5"/>
  <c r="BC965" i="5"/>
  <c r="BC335" i="5"/>
  <c r="CI335" i="5"/>
  <c r="BY302" i="5"/>
  <c r="DE302" i="5"/>
  <c r="CT250" i="5"/>
  <c r="BN250" i="5"/>
  <c r="CI648" i="5"/>
  <c r="BC648" i="5"/>
  <c r="DE640" i="5"/>
  <c r="BY640" i="5"/>
  <c r="CI186" i="5"/>
  <c r="BC186" i="5"/>
  <c r="BY328" i="5"/>
  <c r="DE328" i="5"/>
  <c r="DE267" i="5"/>
  <c r="BY267" i="5"/>
  <c r="BN442" i="5"/>
  <c r="CT442" i="5"/>
  <c r="BY132" i="5"/>
  <c r="DE132" i="5"/>
  <c r="CT273" i="5"/>
  <c r="BN273" i="5"/>
  <c r="BY433" i="5"/>
  <c r="DE433" i="5"/>
  <c r="BY416" i="5"/>
  <c r="DE416" i="5"/>
  <c r="BY241" i="5"/>
  <c r="DE241" i="5"/>
  <c r="BY415" i="5"/>
  <c r="DE415" i="5"/>
  <c r="DE153" i="5"/>
  <c r="BY153" i="5"/>
  <c r="DE440" i="5"/>
  <c r="BY440" i="5"/>
  <c r="CI134" i="5"/>
  <c r="BC134" i="5"/>
  <c r="BC478" i="5"/>
  <c r="CI478" i="5"/>
  <c r="BN677" i="5"/>
  <c r="CT677" i="5"/>
  <c r="BC98" i="5"/>
  <c r="CI98" i="5"/>
  <c r="DE911" i="5"/>
  <c r="BY911" i="5"/>
  <c r="BY396" i="5"/>
  <c r="DE396" i="5"/>
  <c r="DE99" i="5"/>
  <c r="BY99" i="5"/>
  <c r="BC187" i="5"/>
  <c r="CI187" i="5"/>
  <c r="BN337" i="5"/>
  <c r="CT337" i="5"/>
  <c r="DE943" i="5"/>
  <c r="BY943" i="5"/>
  <c r="DE843" i="5"/>
  <c r="BY843" i="5"/>
  <c r="CT828" i="5"/>
  <c r="BN828" i="5"/>
  <c r="DE671" i="5"/>
  <c r="BY671" i="5"/>
  <c r="BN504" i="5"/>
  <c r="CT504" i="5"/>
  <c r="BN755" i="5"/>
  <c r="CT755" i="5"/>
  <c r="DE1002" i="5"/>
  <c r="BY1002" i="5"/>
  <c r="CT26" i="5"/>
  <c r="BN26" i="5"/>
  <c r="BN483" i="5"/>
  <c r="CT483" i="5"/>
  <c r="BC607" i="5"/>
  <c r="CI607" i="5"/>
  <c r="BC709" i="5"/>
  <c r="CI709" i="5"/>
  <c r="BC359" i="5"/>
  <c r="CI359" i="5"/>
  <c r="CI749" i="5"/>
  <c r="BC749" i="5"/>
  <c r="CI179" i="5"/>
  <c r="BC179" i="5"/>
  <c r="BN387" i="5"/>
  <c r="CT387" i="5"/>
  <c r="CI760" i="5"/>
  <c r="BC760" i="5"/>
  <c r="CI473" i="5"/>
  <c r="BC473" i="5"/>
  <c r="DE109" i="5"/>
  <c r="BY109" i="5"/>
  <c r="CT924" i="5"/>
  <c r="BN924" i="5"/>
  <c r="CI182" i="5"/>
  <c r="BC182" i="5"/>
  <c r="BY378" i="5"/>
  <c r="DE378" i="5"/>
  <c r="BC964" i="5"/>
  <c r="CI964" i="5"/>
  <c r="CI714" i="5"/>
  <c r="BC714" i="5"/>
  <c r="BY480" i="5"/>
  <c r="DE480" i="5"/>
  <c r="DE325" i="5"/>
  <c r="BY325" i="5"/>
  <c r="CI947" i="5"/>
  <c r="BC947" i="5"/>
  <c r="CI431" i="5"/>
  <c r="BC431" i="5"/>
  <c r="BY404" i="5"/>
  <c r="DE404" i="5"/>
  <c r="CI247" i="5"/>
  <c r="BC247" i="5"/>
  <c r="BC580" i="5"/>
  <c r="CI580" i="5"/>
  <c r="BN753" i="5"/>
  <c r="CT753" i="5"/>
  <c r="CI612" i="5"/>
  <c r="BC612" i="5"/>
  <c r="BN86" i="5"/>
  <c r="CT86" i="5"/>
  <c r="CI196" i="5"/>
  <c r="BC196" i="5"/>
  <c r="CT93" i="5"/>
  <c r="BN93" i="5"/>
  <c r="BN940" i="5"/>
  <c r="CT940" i="5"/>
  <c r="BN749" i="5"/>
  <c r="CT749" i="5"/>
  <c r="CT113" i="5"/>
  <c r="BN113" i="5"/>
  <c r="CT18" i="5"/>
  <c r="BN18" i="5"/>
  <c r="CI745" i="5"/>
  <c r="BC745" i="5"/>
  <c r="CI468" i="5"/>
  <c r="BC468" i="5"/>
  <c r="DE245" i="5"/>
  <c r="BY245" i="5"/>
  <c r="BY344" i="5"/>
  <c r="DE344" i="5"/>
  <c r="DE432" i="5"/>
  <c r="BY432" i="5"/>
  <c r="BC357" i="5"/>
  <c r="CI357" i="5"/>
  <c r="BY874" i="5"/>
  <c r="DE874" i="5"/>
  <c r="CT482" i="5"/>
  <c r="BN482" i="5"/>
  <c r="BY806" i="5"/>
  <c r="DE806" i="5"/>
  <c r="CI447" i="5"/>
  <c r="BC447" i="5"/>
  <c r="DE454" i="5"/>
  <c r="BY454" i="5"/>
  <c r="CT886" i="5"/>
  <c r="BN886" i="5"/>
  <c r="BY458" i="5"/>
  <c r="DE458" i="5"/>
  <c r="DE442" i="5"/>
  <c r="BY442" i="5"/>
  <c r="CI658" i="5"/>
  <c r="BC658" i="5"/>
  <c r="BY317" i="5"/>
  <c r="DE317" i="5"/>
  <c r="BC989" i="5"/>
  <c r="CI989" i="5"/>
  <c r="CT479" i="5"/>
  <c r="BN479" i="5"/>
  <c r="BN873" i="5"/>
  <c r="CT873" i="5"/>
  <c r="BY732" i="5"/>
  <c r="DE732" i="5"/>
  <c r="BC472" i="5"/>
  <c r="CI472" i="5"/>
  <c r="CI204" i="5"/>
  <c r="BC204" i="5"/>
  <c r="CI743" i="5"/>
  <c r="BC743" i="5"/>
  <c r="DE691" i="5"/>
  <c r="BY691" i="5"/>
  <c r="CI455" i="5"/>
  <c r="BC455" i="5"/>
  <c r="CT484" i="5"/>
  <c r="BN484" i="5"/>
  <c r="CI625" i="5"/>
  <c r="BC625" i="5"/>
  <c r="CI930" i="5"/>
  <c r="BC930" i="5"/>
  <c r="CI152" i="5"/>
  <c r="BC152" i="5"/>
  <c r="DE255" i="5"/>
  <c r="BY255" i="5"/>
  <c r="CT158" i="5"/>
  <c r="BN158" i="5"/>
  <c r="CI445" i="5"/>
  <c r="BC445" i="5"/>
  <c r="BC611" i="5"/>
  <c r="CI611" i="5"/>
  <c r="BY870" i="5"/>
  <c r="DE870" i="5"/>
  <c r="BY426" i="5"/>
  <c r="DE426" i="5"/>
  <c r="CT1010" i="5"/>
  <c r="BN1010" i="5"/>
  <c r="CT884" i="5"/>
  <c r="BN884" i="5"/>
  <c r="CI644" i="5"/>
  <c r="BC644" i="5"/>
  <c r="DE261" i="5"/>
  <c r="BY261" i="5"/>
  <c r="CI858" i="5"/>
  <c r="BC858" i="5"/>
  <c r="CI364" i="5"/>
  <c r="BC364" i="5"/>
  <c r="BY298" i="5"/>
  <c r="DE298" i="5"/>
  <c r="BN535" i="5"/>
  <c r="CT535" i="5"/>
  <c r="CI225" i="5"/>
  <c r="BC225" i="5"/>
  <c r="CI739" i="5"/>
  <c r="BC739" i="5"/>
  <c r="BY399" i="5"/>
  <c r="DE399" i="5"/>
  <c r="BY553" i="5"/>
  <c r="DE553" i="5"/>
  <c r="BY814" i="5"/>
  <c r="DE814" i="5"/>
  <c r="BN655" i="5"/>
  <c r="CT655" i="5"/>
  <c r="DE729" i="5"/>
  <c r="BY729" i="5"/>
  <c r="CT638" i="5"/>
  <c r="BN638" i="5"/>
  <c r="CI170" i="5"/>
  <c r="BC170" i="5"/>
  <c r="CT866" i="5"/>
  <c r="BN866" i="5"/>
  <c r="BY567" i="5"/>
  <c r="DE567" i="5"/>
  <c r="DE917" i="5"/>
  <c r="BY917" i="5"/>
  <c r="DE389" i="5"/>
  <c r="BY389" i="5"/>
  <c r="BY833" i="5"/>
  <c r="DE833" i="5"/>
  <c r="BY67" i="5"/>
  <c r="DE67" i="5"/>
  <c r="BY306" i="5"/>
  <c r="DE306" i="5"/>
  <c r="BY521" i="5"/>
  <c r="DE521" i="5"/>
  <c r="CT833" i="5"/>
  <c r="BN833" i="5"/>
  <c r="CT47" i="5"/>
  <c r="BN47" i="5"/>
  <c r="CI854" i="5"/>
  <c r="BC854" i="5"/>
  <c r="CI401" i="5"/>
  <c r="BC401" i="5"/>
  <c r="BN752" i="5"/>
  <c r="CT752" i="5"/>
  <c r="CI383" i="5"/>
  <c r="BC383" i="5"/>
  <c r="BC511" i="5"/>
  <c r="CI511" i="5"/>
  <c r="BC754" i="5"/>
  <c r="CI754" i="5"/>
  <c r="CI398" i="5"/>
  <c r="BC398" i="5"/>
  <c r="CT452" i="5"/>
  <c r="BN452" i="5"/>
  <c r="CI407" i="5"/>
  <c r="BC407" i="5"/>
  <c r="CI68" i="5"/>
  <c r="BC68" i="5"/>
  <c r="CI292" i="5"/>
  <c r="BC292" i="5"/>
  <c r="BC746" i="5"/>
  <c r="CI746" i="5"/>
  <c r="CT462" i="5"/>
  <c r="BN462" i="5"/>
  <c r="CT591" i="5"/>
  <c r="BN591" i="5"/>
  <c r="BC685" i="5"/>
  <c r="CI685" i="5"/>
  <c r="BY960" i="5"/>
  <c r="DE960" i="5"/>
  <c r="BN727" i="5"/>
  <c r="CT727" i="5"/>
  <c r="BY895" i="5"/>
  <c r="DE895" i="5"/>
  <c r="BC193" i="5"/>
  <c r="CI193" i="5"/>
  <c r="BN284" i="5"/>
  <c r="CT284" i="5"/>
  <c r="CI332" i="5"/>
  <c r="BC332" i="5"/>
  <c r="BN255" i="5"/>
  <c r="CT255" i="5"/>
  <c r="DE121" i="5"/>
  <c r="BY121" i="5"/>
  <c r="BC828" i="5"/>
  <c r="CI828" i="5"/>
  <c r="CT195" i="5"/>
  <c r="BN195" i="5"/>
  <c r="DE349" i="5"/>
  <c r="BY349" i="5"/>
  <c r="CI898" i="5"/>
  <c r="BC898" i="5"/>
  <c r="CI374" i="5"/>
  <c r="BC374" i="5"/>
  <c r="BC807" i="5"/>
  <c r="CI807" i="5"/>
  <c r="BY824" i="5"/>
  <c r="DE824" i="5"/>
  <c r="DE896" i="5"/>
  <c r="BY896" i="5"/>
  <c r="CI534" i="5"/>
  <c r="BC534" i="5"/>
  <c r="CT89" i="5"/>
  <c r="BN89" i="5"/>
  <c r="BC838" i="5"/>
  <c r="CI838" i="5"/>
  <c r="DE447" i="5"/>
  <c r="BY447" i="5"/>
  <c r="BY266" i="5"/>
  <c r="DE266" i="5"/>
  <c r="DE961" i="5"/>
  <c r="BY961" i="5"/>
  <c r="CI17" i="5"/>
  <c r="BC17" i="5"/>
  <c r="CT882" i="5"/>
  <c r="BN882" i="5"/>
  <c r="CI169" i="5"/>
  <c r="BC169" i="5"/>
  <c r="CI19" i="5"/>
  <c r="BC19" i="5"/>
  <c r="DE651" i="5"/>
  <c r="BY651" i="5"/>
  <c r="DE275" i="5"/>
  <c r="BY275" i="5"/>
  <c r="CI892" i="5"/>
  <c r="BC892" i="5"/>
  <c r="DE139" i="5"/>
  <c r="BY139" i="5"/>
  <c r="BN324" i="5"/>
  <c r="CT324" i="5"/>
  <c r="BN863" i="5"/>
  <c r="CT863" i="5"/>
  <c r="BN153" i="5"/>
  <c r="CT153" i="5"/>
  <c r="BN131" i="5"/>
  <c r="CT131" i="5"/>
  <c r="BC615" i="5"/>
  <c r="CI615" i="5"/>
  <c r="CT188" i="5"/>
  <c r="BN188" i="5"/>
  <c r="BN119" i="5"/>
  <c r="CT119" i="5"/>
  <c r="CT827" i="5"/>
  <c r="BN827" i="5"/>
  <c r="CI21" i="5"/>
  <c r="BC21" i="5"/>
  <c r="CI698" i="5"/>
  <c r="BC698" i="5"/>
  <c r="CI668" i="5"/>
  <c r="BC668" i="5"/>
  <c r="DE312" i="5"/>
  <c r="BY312" i="5"/>
  <c r="CT790" i="5"/>
  <c r="BN790" i="5"/>
  <c r="BN518" i="5"/>
  <c r="CT518" i="5"/>
  <c r="CI38" i="5"/>
  <c r="BC38" i="5"/>
  <c r="CI220" i="5"/>
  <c r="BC220" i="5"/>
  <c r="BN809" i="5"/>
  <c r="CT809" i="5"/>
  <c r="CT478" i="5"/>
  <c r="BN478" i="5"/>
  <c r="BY683" i="5"/>
  <c r="DE683" i="5"/>
  <c r="BC962" i="5"/>
  <c r="CI962" i="5"/>
  <c r="BY767" i="5"/>
  <c r="DE767" i="5"/>
  <c r="CI80" i="5"/>
  <c r="BC80" i="5"/>
  <c r="CI655" i="5"/>
  <c r="BC655" i="5"/>
  <c r="CI185" i="5"/>
  <c r="BC185" i="5"/>
  <c r="BY973" i="5"/>
  <c r="DE973" i="5"/>
  <c r="BY517" i="5"/>
  <c r="DE517" i="5"/>
  <c r="DE485" i="5"/>
  <c r="BY485" i="5"/>
  <c r="BC865" i="5"/>
  <c r="CI865" i="5"/>
  <c r="BC490" i="5"/>
  <c r="CI490" i="5"/>
  <c r="BC912" i="5"/>
  <c r="CI912" i="5"/>
  <c r="BY30" i="5"/>
  <c r="DE30" i="5"/>
  <c r="BY596" i="5"/>
  <c r="DE596" i="5"/>
  <c r="CI393" i="5"/>
  <c r="BC393" i="5"/>
  <c r="BY925" i="5"/>
  <c r="DE925" i="5"/>
  <c r="BC452" i="5"/>
  <c r="CI452" i="5"/>
  <c r="DE53" i="5"/>
  <c r="BY53" i="5"/>
  <c r="BY288" i="5"/>
  <c r="DE288" i="5"/>
  <c r="BY146" i="5"/>
  <c r="DE146" i="5"/>
  <c r="BN62" i="5"/>
  <c r="CT62" i="5"/>
  <c r="BY452" i="5"/>
  <c r="DE452" i="5"/>
  <c r="BC861" i="5"/>
  <c r="CI861" i="5"/>
  <c r="BN889" i="5"/>
  <c r="CT889" i="5"/>
  <c r="CI699" i="5"/>
  <c r="BC699" i="5"/>
  <c r="DE739" i="5"/>
  <c r="BY739" i="5"/>
  <c r="DE886" i="5"/>
  <c r="BY886" i="5"/>
  <c r="CI389" i="5"/>
  <c r="BC389" i="5"/>
  <c r="BN819" i="5"/>
  <c r="CT819" i="5"/>
  <c r="DE919" i="5"/>
  <c r="BY919" i="5"/>
  <c r="BN407" i="5"/>
  <c r="CT407" i="5"/>
  <c r="DE924" i="5"/>
  <c r="BY924" i="5"/>
  <c r="CT181" i="5"/>
  <c r="BN181" i="5"/>
  <c r="CT335" i="5"/>
  <c r="BN335" i="5"/>
  <c r="CT798" i="5"/>
  <c r="BN798" i="5"/>
  <c r="CT631" i="5"/>
  <c r="BN631" i="5"/>
  <c r="BY819" i="5"/>
  <c r="DE819" i="5"/>
  <c r="DE472" i="5"/>
  <c r="BY472" i="5"/>
  <c r="BY455" i="5"/>
  <c r="DE455" i="5"/>
  <c r="CI392" i="5"/>
  <c r="BC392" i="5"/>
  <c r="BY579" i="5"/>
  <c r="DE579" i="5"/>
  <c r="BC268" i="5"/>
  <c r="CI268" i="5"/>
  <c r="BY712" i="5"/>
  <c r="DE712" i="5"/>
  <c r="DE933" i="5"/>
  <c r="BY933" i="5"/>
  <c r="DE747" i="5"/>
  <c r="BY747" i="5"/>
  <c r="DE947" i="5"/>
  <c r="BY947" i="5"/>
  <c r="CI277" i="5"/>
  <c r="BC277" i="5"/>
  <c r="CI540" i="5"/>
  <c r="BC540" i="5"/>
  <c r="CI671" i="5"/>
  <c r="BC671" i="5"/>
  <c r="BC791" i="5"/>
  <c r="CI791" i="5"/>
  <c r="CT224" i="5"/>
  <c r="BN224" i="5"/>
  <c r="BY285" i="5"/>
  <c r="DE285" i="5"/>
  <c r="DE965" i="5"/>
  <c r="BY965" i="5"/>
  <c r="CI74" i="5"/>
  <c r="BC74" i="5"/>
  <c r="DE113" i="5"/>
  <c r="BY113" i="5"/>
  <c r="BN321" i="5"/>
  <c r="CT321" i="5"/>
  <c r="BN465" i="5"/>
  <c r="CT465" i="5"/>
  <c r="CT282" i="5"/>
  <c r="BN282" i="5"/>
  <c r="BC525" i="5"/>
  <c r="CI525" i="5"/>
  <c r="DE16" i="5"/>
  <c r="BY16" i="5"/>
  <c r="BC336" i="5"/>
  <c r="CI336" i="5"/>
  <c r="CI324" i="5"/>
  <c r="BC324" i="5"/>
  <c r="BN406" i="5"/>
  <c r="CT406" i="5"/>
  <c r="BN385" i="5"/>
  <c r="CT385" i="5"/>
  <c r="BY620" i="5"/>
  <c r="DE620" i="5"/>
  <c r="BY61" i="5"/>
  <c r="DE61" i="5"/>
  <c r="CT603" i="5"/>
  <c r="BN603" i="5"/>
  <c r="BC956" i="5"/>
  <c r="CI956" i="5"/>
  <c r="CT144" i="5"/>
  <c r="BN144" i="5"/>
  <c r="CI382" i="5"/>
  <c r="BC382" i="5"/>
  <c r="DE25" i="5"/>
  <c r="BY25" i="5"/>
  <c r="BN860" i="5"/>
  <c r="CT860" i="5"/>
  <c r="DE765" i="5"/>
  <c r="BY765" i="5"/>
  <c r="CI319" i="5"/>
  <c r="BC319" i="5"/>
  <c r="BC381" i="5"/>
  <c r="CI381" i="5"/>
  <c r="BN394" i="5"/>
  <c r="CT394" i="5"/>
  <c r="DE703" i="5"/>
  <c r="BY703" i="5"/>
  <c r="BC762" i="5"/>
  <c r="CI762" i="5"/>
  <c r="DE546" i="5"/>
  <c r="BY546" i="5"/>
  <c r="DE159" i="5"/>
  <c r="BY159" i="5"/>
  <c r="BY674" i="5"/>
  <c r="DE674" i="5"/>
  <c r="CI334" i="5"/>
  <c r="BC334" i="5"/>
  <c r="DE611" i="5"/>
  <c r="BY611" i="5"/>
  <c r="CI405" i="5"/>
  <c r="BC405" i="5"/>
  <c r="BY48" i="5"/>
  <c r="DE48" i="5"/>
  <c r="BN582" i="5"/>
  <c r="CT582" i="5"/>
  <c r="CI326" i="5"/>
  <c r="BC326" i="5"/>
  <c r="CT236" i="5"/>
  <c r="BN236" i="5"/>
  <c r="BC922" i="5"/>
  <c r="CI922" i="5"/>
  <c r="CT613" i="5"/>
  <c r="BN613" i="5"/>
  <c r="DE64" i="5"/>
  <c r="BY64" i="5"/>
  <c r="BY24" i="5"/>
  <c r="DE24" i="5"/>
  <c r="BY931" i="5"/>
  <c r="DE931" i="5"/>
  <c r="CT162" i="5"/>
  <c r="BN162" i="5"/>
  <c r="BY505" i="5"/>
  <c r="DE505" i="5"/>
  <c r="BN908" i="5"/>
  <c r="CT908" i="5"/>
  <c r="BY247" i="5"/>
  <c r="DE247" i="5"/>
  <c r="BC137" i="5"/>
  <c r="CI137" i="5"/>
  <c r="CI267" i="5"/>
  <c r="BC267" i="5"/>
  <c r="BY641" i="5"/>
  <c r="DE641" i="5"/>
  <c r="BY211" i="5"/>
  <c r="DE211" i="5"/>
  <c r="BN904" i="5"/>
  <c r="CT904" i="5"/>
  <c r="CT223" i="5"/>
  <c r="BN223" i="5"/>
  <c r="BY689" i="5"/>
  <c r="DE689" i="5"/>
  <c r="BN308" i="5"/>
  <c r="CT308" i="5"/>
  <c r="CT800" i="5"/>
  <c r="BN800" i="5"/>
  <c r="BN495" i="5"/>
  <c r="CT495" i="5"/>
  <c r="BY55" i="5"/>
  <c r="DE55" i="5"/>
  <c r="BC633" i="5"/>
  <c r="CI633" i="5"/>
  <c r="BN979" i="5"/>
  <c r="CT979" i="5"/>
  <c r="BC520" i="5"/>
  <c r="CI520" i="5"/>
  <c r="BY617" i="5"/>
  <c r="DE617" i="5"/>
  <c r="CT826" i="5"/>
  <c r="BN826" i="5"/>
  <c r="BN292" i="5"/>
  <c r="CT292" i="5"/>
  <c r="BN464" i="5"/>
  <c r="CT464" i="5"/>
  <c r="CT944" i="5"/>
  <c r="BN944" i="5"/>
  <c r="BC927" i="5"/>
  <c r="CI927" i="5"/>
  <c r="BY841" i="5"/>
  <c r="DE841" i="5"/>
  <c r="BY52" i="5"/>
  <c r="DE52" i="5"/>
  <c r="BY564" i="5"/>
  <c r="DE564" i="5"/>
  <c r="BC769" i="5"/>
  <c r="CI769" i="5"/>
  <c r="BY49" i="5"/>
  <c r="DE49" i="5"/>
  <c r="CT621" i="5"/>
  <c r="BN621" i="5"/>
  <c r="BY332" i="5"/>
  <c r="DE332" i="5"/>
  <c r="BC946" i="5"/>
  <c r="CI946" i="5"/>
  <c r="CI40" i="5"/>
  <c r="BC40" i="5"/>
  <c r="CI356" i="5"/>
  <c r="BC356" i="5"/>
  <c r="BY568" i="5"/>
  <c r="DE568" i="5"/>
  <c r="DE709" i="5"/>
  <c r="BY709" i="5"/>
  <c r="BY694" i="5"/>
  <c r="DE694" i="5"/>
  <c r="BN36" i="5"/>
  <c r="CT36" i="5"/>
  <c r="DE966" i="5"/>
  <c r="BY966" i="5"/>
  <c r="BY54" i="5"/>
  <c r="DE54" i="5"/>
  <c r="CI315" i="5"/>
  <c r="BC315" i="5"/>
  <c r="CT53" i="5"/>
  <c r="BN53" i="5"/>
  <c r="CI875" i="5"/>
  <c r="BC875" i="5"/>
  <c r="BC747" i="5"/>
  <c r="CI747" i="5"/>
  <c r="BC533" i="5"/>
  <c r="CI533" i="5"/>
  <c r="BY96" i="5"/>
  <c r="DE96" i="5"/>
  <c r="BN383" i="5"/>
  <c r="CT383" i="5"/>
  <c r="BN416" i="5"/>
  <c r="CT416" i="5"/>
  <c r="CI107" i="5"/>
  <c r="BC107" i="5"/>
  <c r="DE202" i="5"/>
  <c r="BY202" i="5"/>
  <c r="BN952" i="5"/>
  <c r="CT952" i="5"/>
  <c r="BC272" i="5"/>
  <c r="CI272" i="5"/>
  <c r="DE182" i="5"/>
  <c r="BY182" i="5"/>
  <c r="BN209" i="5"/>
  <c r="CT209" i="5"/>
  <c r="BC701" i="5"/>
  <c r="CI701" i="5"/>
  <c r="BY820" i="5"/>
  <c r="DE820" i="5"/>
  <c r="BY222" i="5"/>
  <c r="DE222" i="5"/>
  <c r="DE770" i="5"/>
  <c r="BY770" i="5"/>
  <c r="CI570" i="5"/>
  <c r="BC570" i="5"/>
  <c r="CI869" i="5"/>
  <c r="BC869" i="5"/>
  <c r="CT137" i="5"/>
  <c r="BN137" i="5"/>
  <c r="CI725" i="5"/>
  <c r="BC725" i="5"/>
  <c r="DE380" i="5"/>
  <c r="BY380" i="5"/>
  <c r="BC240" i="5"/>
  <c r="CI240" i="5"/>
  <c r="BY918" i="5"/>
  <c r="DE918" i="5"/>
  <c r="BY439" i="5"/>
  <c r="DE439" i="5"/>
  <c r="DE263" i="5"/>
  <c r="BY263" i="5"/>
  <c r="BN514" i="5"/>
  <c r="CT514" i="5"/>
  <c r="BN382" i="5"/>
  <c r="CT382" i="5"/>
  <c r="BN133" i="5"/>
  <c r="CT133" i="5"/>
  <c r="BN772" i="5"/>
  <c r="CT772" i="5"/>
  <c r="CI451" i="5"/>
  <c r="BC451" i="5"/>
  <c r="BC960" i="5"/>
  <c r="CI960" i="5"/>
  <c r="CT100" i="5"/>
  <c r="BN100" i="5"/>
  <c r="BC503" i="5"/>
  <c r="CI503" i="5"/>
  <c r="BY220" i="5"/>
  <c r="DE220" i="5"/>
  <c r="DE295" i="5"/>
  <c r="BY295" i="5"/>
  <c r="BC589" i="5"/>
  <c r="CI589" i="5"/>
  <c r="BY705" i="5"/>
  <c r="DE705" i="5"/>
  <c r="CI176" i="5"/>
  <c r="BC176" i="5"/>
  <c r="CT896" i="5"/>
  <c r="BN896" i="5"/>
  <c r="BC578" i="5"/>
  <c r="CI578" i="5"/>
  <c r="CT168" i="5"/>
  <c r="BN168" i="5"/>
  <c r="BN901" i="5"/>
  <c r="CT901" i="5"/>
  <c r="DE282" i="5"/>
  <c r="BY282" i="5"/>
  <c r="BY707" i="5"/>
  <c r="DE707" i="5"/>
  <c r="BY666" i="5"/>
  <c r="DE666" i="5"/>
  <c r="CI249" i="5"/>
  <c r="BC249" i="5"/>
  <c r="DE80" i="5"/>
  <c r="BY80" i="5"/>
  <c r="BY571" i="5"/>
  <c r="DE571" i="5"/>
  <c r="BC955" i="5"/>
  <c r="CI955" i="5"/>
  <c r="BC575" i="5"/>
  <c r="CI575" i="5"/>
  <c r="CT27" i="5"/>
  <c r="BN27" i="5"/>
  <c r="BC969" i="5"/>
  <c r="CI969" i="5"/>
  <c r="BY577" i="5"/>
  <c r="DE577" i="5"/>
  <c r="BC516" i="5"/>
  <c r="CI516" i="5"/>
  <c r="BN861" i="5"/>
  <c r="CT861" i="5"/>
  <c r="CT640" i="5"/>
  <c r="BN640" i="5"/>
  <c r="BC508" i="5"/>
  <c r="CI508" i="5"/>
  <c r="DE39" i="5"/>
  <c r="BY39" i="5"/>
  <c r="BC424" i="5"/>
  <c r="CI424" i="5"/>
  <c r="DE304" i="5"/>
  <c r="BY304" i="5"/>
  <c r="CI36" i="5"/>
  <c r="BC36" i="5"/>
  <c r="BN448" i="5"/>
  <c r="CT448" i="5"/>
  <c r="BY903" i="5"/>
  <c r="DE903" i="5"/>
  <c r="CT170" i="5"/>
  <c r="BN170" i="5"/>
  <c r="BN50" i="5"/>
  <c r="CT50" i="5"/>
  <c r="CI416" i="5"/>
  <c r="BC416" i="5"/>
  <c r="BY367" i="5"/>
  <c r="DE367" i="5"/>
  <c r="BY57" i="5"/>
  <c r="DE57" i="5"/>
  <c r="BY334" i="5"/>
  <c r="DE334" i="5"/>
  <c r="CT562" i="5"/>
  <c r="BN562" i="5"/>
  <c r="CI266" i="5"/>
  <c r="BC266" i="5"/>
  <c r="CT31" i="5"/>
  <c r="BN31" i="5"/>
  <c r="BN964" i="5"/>
  <c r="CT964" i="5"/>
  <c r="BN340" i="5"/>
  <c r="CT340" i="5"/>
  <c r="CT41" i="5"/>
  <c r="BN41" i="5"/>
  <c r="CI30" i="5"/>
  <c r="BC30" i="5"/>
  <c r="BC244" i="5"/>
  <c r="CI244" i="5"/>
  <c r="BC850" i="5"/>
  <c r="CI850" i="5"/>
  <c r="DE643" i="5"/>
  <c r="BY643" i="5"/>
  <c r="BY346" i="5"/>
  <c r="DE346" i="5"/>
  <c r="CI385" i="5"/>
  <c r="BC385" i="5"/>
  <c r="DE230" i="5"/>
  <c r="BY230" i="5"/>
  <c r="DE489" i="5"/>
  <c r="BY489" i="5"/>
  <c r="BN744" i="5"/>
  <c r="CT744" i="5"/>
  <c r="BC750" i="5"/>
  <c r="CI750" i="5"/>
  <c r="CT486" i="5"/>
  <c r="BN486" i="5"/>
  <c r="DE949" i="5"/>
  <c r="BY949" i="5"/>
  <c r="CI863" i="5"/>
  <c r="BC863" i="5"/>
  <c r="DE326" i="5"/>
  <c r="BY326" i="5"/>
  <c r="CI443" i="5"/>
  <c r="BC443" i="5"/>
  <c r="BY414" i="5"/>
  <c r="DE414" i="5"/>
  <c r="CI818" i="5"/>
  <c r="BC818" i="5"/>
  <c r="DE481" i="5"/>
  <c r="BY481" i="5"/>
  <c r="CI790" i="5"/>
  <c r="BC790" i="5"/>
  <c r="BY413" i="5"/>
  <c r="DE413" i="5"/>
  <c r="CI290" i="5"/>
  <c r="BC290" i="5"/>
  <c r="BN413" i="5"/>
  <c r="CT413" i="5"/>
  <c r="DE786" i="5"/>
  <c r="BY786" i="5"/>
  <c r="BY646" i="5"/>
  <c r="DE646" i="5"/>
  <c r="BN316" i="5"/>
  <c r="CT316" i="5"/>
  <c r="CT839" i="5"/>
  <c r="BN839" i="5"/>
  <c r="CT689" i="5"/>
  <c r="BN689" i="5"/>
  <c r="BN875" i="5"/>
  <c r="CT875" i="5"/>
  <c r="BY315" i="5"/>
  <c r="DE315" i="5"/>
  <c r="CI160" i="5"/>
  <c r="BC160" i="5"/>
  <c r="DE324" i="5"/>
  <c r="BY324" i="5"/>
  <c r="BY457" i="5"/>
  <c r="DE457" i="5"/>
  <c r="BN602" i="5"/>
  <c r="CT602" i="5"/>
  <c r="CI47" i="5"/>
  <c r="BC47" i="5"/>
  <c r="CI118" i="5"/>
  <c r="BC118" i="5"/>
  <c r="CI126" i="5"/>
  <c r="BC126" i="5"/>
  <c r="BY829" i="5"/>
  <c r="DE829" i="5"/>
  <c r="DE880" i="5"/>
  <c r="BY880" i="5"/>
  <c r="CT46" i="5"/>
  <c r="BN46" i="5"/>
  <c r="CT85" i="5"/>
  <c r="BN85" i="5"/>
  <c r="BC51" i="5"/>
  <c r="CI51" i="5"/>
  <c r="BY821" i="5"/>
  <c r="DE821" i="5"/>
  <c r="CI218" i="5"/>
  <c r="BC218" i="5"/>
  <c r="DE185" i="5"/>
  <c r="BY185" i="5"/>
  <c r="BC800" i="5"/>
  <c r="CI800" i="5"/>
  <c r="BC921" i="5"/>
  <c r="CI921" i="5"/>
  <c r="BY842" i="5"/>
  <c r="DE842" i="5"/>
  <c r="DE136" i="5"/>
  <c r="BY136" i="5"/>
  <c r="DE17" i="5"/>
  <c r="BY17" i="5"/>
  <c r="CI417" i="5"/>
  <c r="BC417" i="5"/>
  <c r="CI221" i="5"/>
  <c r="BC221" i="5"/>
  <c r="CI458" i="5"/>
  <c r="BC458" i="5"/>
  <c r="DE721" i="5"/>
  <c r="BY721" i="5"/>
  <c r="DE554" i="5"/>
  <c r="BY554" i="5"/>
  <c r="CT788" i="5"/>
  <c r="BN788" i="5"/>
  <c r="BN588" i="5"/>
  <c r="CT588" i="5"/>
  <c r="BN268" i="5"/>
  <c r="CT268" i="5"/>
  <c r="CT59" i="5"/>
  <c r="BN59" i="5"/>
  <c r="BY23" i="5"/>
  <c r="DE23" i="5"/>
  <c r="CT557" i="5"/>
  <c r="BN557" i="5"/>
  <c r="BY648" i="5"/>
  <c r="DE648" i="5"/>
  <c r="BY276" i="5"/>
  <c r="DE276" i="5"/>
  <c r="DE250" i="5"/>
  <c r="BY250" i="5"/>
  <c r="DE292" i="5"/>
  <c r="BY292" i="5"/>
  <c r="BY859" i="5"/>
  <c r="DE859" i="5"/>
  <c r="CT474" i="5"/>
  <c r="BN474" i="5"/>
  <c r="CI696" i="5"/>
  <c r="BC696" i="5"/>
  <c r="BN399" i="5"/>
  <c r="CT399" i="5"/>
  <c r="CI678" i="5"/>
  <c r="BC678" i="5"/>
  <c r="CT355" i="5"/>
  <c r="BN355" i="5"/>
  <c r="CI872" i="5"/>
  <c r="BC872" i="5"/>
  <c r="BC351" i="5"/>
  <c r="CI351" i="5"/>
  <c r="BN1003" i="5"/>
  <c r="CT1003" i="5"/>
  <c r="BN426" i="5"/>
  <c r="CT426" i="5"/>
  <c r="DE111" i="5"/>
  <c r="BY111" i="5"/>
  <c r="CI764" i="5"/>
  <c r="BC764" i="5"/>
  <c r="DE1012" i="5"/>
  <c r="BY1012" i="5"/>
  <c r="BC785" i="5"/>
  <c r="CI785" i="5"/>
  <c r="CT943" i="5"/>
  <c r="BN943" i="5"/>
  <c r="DE152" i="5"/>
  <c r="BY152" i="5"/>
  <c r="BY513" i="5"/>
  <c r="DE513" i="5"/>
  <c r="BY929" i="5"/>
  <c r="DE929" i="5"/>
  <c r="BY451" i="5"/>
  <c r="DE451" i="5"/>
  <c r="BC199" i="5"/>
  <c r="CI199" i="5"/>
  <c r="CT216" i="5"/>
  <c r="BN216" i="5"/>
  <c r="CT246" i="5"/>
  <c r="BN246" i="5"/>
  <c r="CT716" i="5"/>
  <c r="BN716" i="5"/>
  <c r="BC951" i="5"/>
  <c r="CI951" i="5"/>
  <c r="BC638" i="5"/>
  <c r="CI638" i="5"/>
  <c r="CT618" i="5"/>
  <c r="BN618" i="5"/>
  <c r="CT437" i="5"/>
  <c r="BN437" i="5"/>
  <c r="CT991" i="5"/>
  <c r="BN991" i="5"/>
  <c r="BY438" i="5"/>
  <c r="DE438" i="5"/>
  <c r="DE977" i="5"/>
  <c r="BY977" i="5"/>
  <c r="BC674" i="5"/>
  <c r="CI674" i="5"/>
  <c r="BY797" i="5"/>
  <c r="DE797" i="5"/>
  <c r="DE538" i="5"/>
  <c r="BY538" i="5"/>
  <c r="DE560" i="5"/>
  <c r="BY560" i="5"/>
  <c r="BN528" i="5"/>
  <c r="CT528" i="5"/>
  <c r="DE165" i="5"/>
  <c r="BY165" i="5"/>
  <c r="DE723" i="5"/>
  <c r="BY723" i="5"/>
  <c r="DE669" i="5"/>
  <c r="BY669" i="5"/>
  <c r="CI210" i="5"/>
  <c r="BC210" i="5"/>
  <c r="DE528" i="5"/>
  <c r="BY528" i="5"/>
  <c r="BC819" i="5"/>
  <c r="CI819" i="5"/>
  <c r="BY419" i="5"/>
  <c r="DE419" i="5"/>
  <c r="BC115" i="5"/>
  <c r="CI115" i="5"/>
  <c r="BY1013" i="5"/>
  <c r="DE1013" i="5"/>
  <c r="CT161" i="5"/>
  <c r="BN161" i="5"/>
  <c r="DE520" i="5"/>
  <c r="BY520" i="5"/>
  <c r="BN244" i="5"/>
  <c r="CT244" i="5"/>
  <c r="CI241" i="5"/>
  <c r="BC241" i="5"/>
  <c r="CI1002" i="5"/>
  <c r="BC1002" i="5"/>
  <c r="BN881" i="5"/>
  <c r="CT881" i="5"/>
  <c r="CT487" i="5"/>
  <c r="BN487" i="5"/>
  <c r="BN766" i="5"/>
  <c r="CT766" i="5"/>
  <c r="CT990" i="5"/>
  <c r="BN990" i="5"/>
  <c r="DE774" i="5"/>
  <c r="BY774" i="5"/>
  <c r="CI729" i="5"/>
  <c r="BC729" i="5"/>
  <c r="DE108" i="5"/>
  <c r="BY108" i="5"/>
  <c r="BC480" i="5"/>
  <c r="CI480" i="5"/>
  <c r="CI281" i="5"/>
  <c r="BC281" i="5"/>
  <c r="CT202" i="5"/>
  <c r="BN202" i="5"/>
  <c r="CI544" i="5"/>
  <c r="BC544" i="5"/>
  <c r="CI627" i="5"/>
  <c r="BC627" i="5"/>
  <c r="CI22" i="5"/>
  <c r="BC22" i="5"/>
  <c r="DE878" i="5"/>
  <c r="BY878" i="5"/>
  <c r="BY597" i="5"/>
  <c r="DE597" i="5"/>
  <c r="BC29" i="5"/>
  <c r="CI29" i="5"/>
  <c r="CI1010" i="5"/>
  <c r="BC1010" i="5"/>
  <c r="CI119" i="5"/>
  <c r="BC119" i="5"/>
  <c r="CT843" i="5"/>
  <c r="BN843" i="5"/>
  <c r="BY798" i="5"/>
  <c r="DE798" i="5"/>
  <c r="BN526" i="5"/>
  <c r="CT526" i="5"/>
  <c r="BC1003" i="5"/>
  <c r="CI1003" i="5"/>
  <c r="BN959" i="5"/>
  <c r="CT959" i="5"/>
  <c r="DE574" i="5"/>
  <c r="BY574" i="5"/>
  <c r="CI652" i="5"/>
  <c r="BC652" i="5"/>
  <c r="BC103" i="5"/>
  <c r="CI103" i="5"/>
  <c r="CI687" i="5"/>
  <c r="BC687" i="5"/>
  <c r="CT159" i="5"/>
  <c r="BN159" i="5"/>
  <c r="CI741" i="5"/>
  <c r="BC741" i="5"/>
  <c r="BY603" i="5"/>
  <c r="DE603" i="5"/>
  <c r="CI483" i="5"/>
  <c r="BC483" i="5"/>
  <c r="BY98" i="5"/>
  <c r="DE98" i="5"/>
  <c r="CI720" i="5"/>
  <c r="BC720" i="5"/>
  <c r="BY343" i="5"/>
  <c r="DE343" i="5"/>
  <c r="DE175" i="5"/>
  <c r="BY175" i="5"/>
  <c r="DE993" i="5"/>
  <c r="BY993" i="5"/>
  <c r="CI548" i="5"/>
  <c r="BC548" i="5"/>
  <c r="CI167" i="5"/>
  <c r="BC167" i="5"/>
  <c r="CT978" i="5"/>
  <c r="BN978" i="5"/>
  <c r="CT935" i="5"/>
  <c r="BN935" i="5"/>
  <c r="BY573" i="5"/>
  <c r="DE573" i="5"/>
  <c r="CI931" i="5"/>
  <c r="BC931" i="5"/>
  <c r="DE898" i="5"/>
  <c r="BY898" i="5"/>
  <c r="BN294" i="5"/>
  <c r="CT294" i="5"/>
  <c r="CT105" i="5"/>
  <c r="BN105" i="5"/>
  <c r="CI849" i="5"/>
  <c r="BC849" i="5"/>
  <c r="BY384" i="5"/>
  <c r="DE384" i="5"/>
  <c r="BC905" i="5"/>
  <c r="CI905" i="5"/>
  <c r="BY607" i="5"/>
  <c r="DE607" i="5"/>
  <c r="BN379" i="5"/>
  <c r="CT379" i="5"/>
  <c r="BN341" i="5"/>
  <c r="CT341" i="5"/>
  <c r="CI617" i="5"/>
  <c r="BC617" i="5"/>
  <c r="CT647" i="5"/>
  <c r="BN647" i="5"/>
  <c r="BC661" i="5"/>
  <c r="CI661" i="5"/>
  <c r="CI980" i="5"/>
  <c r="BC980" i="5"/>
  <c r="CI150" i="5"/>
  <c r="BC150" i="5"/>
  <c r="BY283" i="5"/>
  <c r="DE283" i="5"/>
  <c r="BC771" i="5"/>
  <c r="CI771" i="5"/>
  <c r="BN885" i="5"/>
  <c r="CT885" i="5"/>
  <c r="BN748" i="5"/>
  <c r="CT748" i="5"/>
  <c r="CT173" i="5"/>
  <c r="BN173" i="5"/>
  <c r="DE989" i="5"/>
  <c r="BY989" i="5"/>
  <c r="DE135" i="5"/>
  <c r="BY135" i="5"/>
  <c r="DE749" i="5"/>
  <c r="BY749" i="5"/>
  <c r="BY411" i="5"/>
  <c r="DE411" i="5"/>
  <c r="BY665" i="5"/>
  <c r="DE665" i="5"/>
  <c r="DE483" i="5"/>
  <c r="BY483" i="5"/>
  <c r="CI864" i="5"/>
  <c r="BC864" i="5"/>
  <c r="DE424" i="5"/>
  <c r="BY424" i="5"/>
  <c r="BY654" i="5"/>
  <c r="DE654" i="5"/>
  <c r="DE857" i="5"/>
  <c r="BY857" i="5"/>
  <c r="BY794" i="5"/>
  <c r="DE794" i="5"/>
  <c r="CI283" i="5"/>
  <c r="BC283" i="5"/>
  <c r="CT945" i="5"/>
  <c r="BN945" i="5"/>
  <c r="DE847" i="5"/>
  <c r="BY847" i="5"/>
  <c r="BN590" i="5"/>
  <c r="CT590" i="5"/>
  <c r="BN845" i="5"/>
  <c r="CT845" i="5"/>
  <c r="CT664" i="5"/>
  <c r="BN664" i="5"/>
  <c r="BN750" i="5"/>
  <c r="CT750" i="5"/>
  <c r="CT722" i="5"/>
  <c r="BN722" i="5"/>
  <c r="DE756" i="5"/>
  <c r="BY756" i="5"/>
  <c r="CT204" i="5"/>
  <c r="BN204" i="5"/>
  <c r="CT118" i="5"/>
  <c r="BN118" i="5"/>
  <c r="CT88" i="5"/>
  <c r="BN88" i="5"/>
  <c r="CT636" i="5"/>
  <c r="BN636" i="5"/>
  <c r="BC476" i="5"/>
  <c r="CI476" i="5"/>
  <c r="CT821" i="5"/>
  <c r="BN821" i="5"/>
  <c r="BN573" i="5"/>
  <c r="CT573" i="5"/>
  <c r="BC604" i="5"/>
  <c r="CI604" i="5"/>
  <c r="BY38" i="5"/>
  <c r="DE38" i="5"/>
  <c r="CI428" i="5"/>
  <c r="BC428" i="5"/>
  <c r="BY470" i="5"/>
  <c r="DE470" i="5"/>
  <c r="DE655" i="5"/>
  <c r="BY655" i="5"/>
  <c r="BC756" i="5"/>
  <c r="CI756" i="5"/>
  <c r="CT779" i="5"/>
  <c r="BN779" i="5"/>
  <c r="CI450" i="5"/>
  <c r="BC450" i="5"/>
  <c r="BY662" i="5"/>
  <c r="DE662" i="5"/>
  <c r="BY930" i="5"/>
  <c r="DE930" i="5"/>
  <c r="BN983" i="5"/>
  <c r="CT983" i="5"/>
  <c r="BC588" i="5"/>
  <c r="CI588" i="5"/>
  <c r="BN247" i="5"/>
  <c r="CT247" i="5"/>
  <c r="CT792" i="5"/>
  <c r="BN792" i="5"/>
  <c r="BY445" i="5"/>
  <c r="DE445" i="5"/>
  <c r="DE834" i="5"/>
  <c r="BY834" i="5"/>
  <c r="BC628" i="5"/>
  <c r="CI628" i="5"/>
  <c r="CT862" i="5"/>
  <c r="BN862" i="5"/>
  <c r="DE835" i="5"/>
  <c r="BY835" i="5"/>
  <c r="CT91" i="5"/>
  <c r="BN91" i="5"/>
  <c r="BY657" i="5"/>
  <c r="DE657" i="5"/>
  <c r="CT353" i="5"/>
  <c r="BN353" i="5"/>
  <c r="CI603" i="5"/>
  <c r="BC603" i="5"/>
  <c r="BY394" i="5"/>
  <c r="DE394" i="5"/>
  <c r="CI146" i="5"/>
  <c r="BC146" i="5"/>
  <c r="DE983" i="5"/>
  <c r="BY983" i="5"/>
  <c r="DE608" i="5"/>
  <c r="BY608" i="5"/>
  <c r="CI567" i="5"/>
  <c r="BC567" i="5"/>
  <c r="CT971" i="5"/>
  <c r="BN971" i="5"/>
  <c r="BC25" i="5"/>
  <c r="CI25" i="5"/>
  <c r="BY407" i="5"/>
  <c r="DE407" i="5"/>
  <c r="CT536" i="5"/>
  <c r="BN536" i="5"/>
  <c r="DE210" i="5"/>
  <c r="BY210" i="5"/>
  <c r="CI974" i="5"/>
  <c r="BC974" i="5"/>
  <c r="BN333" i="5"/>
  <c r="CT333" i="5"/>
  <c r="CT847" i="5"/>
  <c r="BN847" i="5"/>
  <c r="CI246" i="5"/>
  <c r="BC246" i="5"/>
  <c r="CT735" i="5"/>
  <c r="BN735" i="5"/>
  <c r="CT1012" i="5"/>
  <c r="BN1012" i="5"/>
  <c r="BN997" i="5"/>
  <c r="CT997" i="5"/>
  <c r="DE176" i="5"/>
  <c r="BY176" i="5"/>
  <c r="BC794" i="5"/>
  <c r="CI794" i="5"/>
  <c r="BC467" i="5"/>
  <c r="CI467" i="5"/>
  <c r="BY545" i="5"/>
  <c r="DE545" i="5"/>
  <c r="BN380" i="5"/>
  <c r="CT380" i="5"/>
  <c r="BY265" i="5"/>
  <c r="DE265" i="5"/>
  <c r="CI545" i="5"/>
  <c r="BC545" i="5"/>
  <c r="BC958" i="5"/>
  <c r="CI958" i="5"/>
  <c r="CT121" i="5"/>
  <c r="BN121" i="5"/>
  <c r="DE606" i="5"/>
  <c r="BY606" i="5"/>
  <c r="BN68" i="5"/>
  <c r="CT68" i="5"/>
  <c r="BC799" i="5"/>
  <c r="CI799" i="5"/>
  <c r="DE882" i="5"/>
  <c r="BY882" i="5"/>
  <c r="DE535" i="5"/>
  <c r="BY535" i="5"/>
  <c r="DE994" i="5"/>
  <c r="BY994" i="5"/>
  <c r="CI156" i="5"/>
  <c r="BC156" i="5"/>
  <c r="BN707" i="5"/>
  <c r="CT707" i="5"/>
  <c r="CT902" i="5"/>
  <c r="BN902" i="5"/>
  <c r="BY615" i="5"/>
  <c r="DE615" i="5"/>
  <c r="DE839" i="5"/>
  <c r="BY839" i="5"/>
  <c r="CI366" i="5"/>
  <c r="BC366" i="5"/>
  <c r="BC94" i="5"/>
  <c r="CI94" i="5"/>
  <c r="BN438" i="5"/>
  <c r="CT438" i="5"/>
  <c r="BN257" i="5"/>
  <c r="CT257" i="5"/>
  <c r="CT852" i="5"/>
  <c r="BN852" i="5"/>
  <c r="BY614" i="5"/>
  <c r="DE614" i="5"/>
  <c r="BY885" i="5"/>
  <c r="DE885" i="5"/>
  <c r="CT472" i="5"/>
  <c r="BN472" i="5"/>
  <c r="BN476" i="5"/>
  <c r="CT476" i="5"/>
  <c r="BY503" i="5"/>
  <c r="DE503" i="5"/>
  <c r="DE516" i="5"/>
  <c r="BY516" i="5"/>
  <c r="BC831" i="5"/>
  <c r="CI831" i="5"/>
  <c r="CT605" i="5"/>
  <c r="BN605" i="5"/>
  <c r="CT794" i="5"/>
  <c r="BN794" i="5"/>
  <c r="BC105" i="5"/>
  <c r="CI105" i="5"/>
  <c r="CI313" i="5"/>
  <c r="BC313" i="5"/>
  <c r="BC358" i="5"/>
  <c r="CI358" i="5"/>
  <c r="CT61" i="5"/>
  <c r="BN61" i="5"/>
  <c r="BC282" i="5"/>
  <c r="CI282" i="5"/>
  <c r="BC529" i="5"/>
  <c r="CI529" i="5"/>
  <c r="CT846" i="5"/>
  <c r="BN846" i="5"/>
  <c r="BC278" i="5"/>
  <c r="CI278" i="5"/>
  <c r="CI440" i="5"/>
  <c r="BC440" i="5"/>
  <c r="CT54" i="5"/>
  <c r="BN54" i="5"/>
  <c r="CT645" i="5"/>
  <c r="BN645" i="5"/>
  <c r="BY724" i="5"/>
  <c r="DE724" i="5"/>
  <c r="CT454" i="5"/>
  <c r="BN454" i="5"/>
  <c r="CT425" i="5"/>
  <c r="BN425" i="5"/>
  <c r="BC344" i="5"/>
  <c r="CI344" i="5"/>
  <c r="DE155" i="5"/>
  <c r="BY155" i="5"/>
  <c r="DE201" i="5"/>
  <c r="BY201" i="5"/>
  <c r="CI572" i="5"/>
  <c r="BC572" i="5"/>
  <c r="CI530" i="5"/>
  <c r="BC530" i="5"/>
  <c r="BC343" i="5"/>
  <c r="CI343" i="5"/>
  <c r="BY800" i="5"/>
  <c r="DE800" i="5"/>
  <c r="BC787" i="5"/>
  <c r="CI787" i="5"/>
  <c r="BC514" i="5"/>
  <c r="CI514" i="5"/>
  <c r="BC899" i="5"/>
  <c r="CI899" i="5"/>
  <c r="CT724" i="5"/>
  <c r="BN724" i="5"/>
  <c r="BN280" i="5"/>
  <c r="CT280" i="5"/>
  <c r="CI435" i="5"/>
  <c r="BC435" i="5"/>
  <c r="BC916" i="5"/>
  <c r="CI916" i="5"/>
  <c r="BY186" i="5"/>
  <c r="DE186" i="5"/>
  <c r="CI257" i="5"/>
  <c r="BC257" i="5"/>
  <c r="BN263" i="5"/>
  <c r="CT263" i="5"/>
  <c r="BC742" i="5"/>
  <c r="CI742" i="5"/>
  <c r="BN371" i="5"/>
  <c r="CT371" i="5"/>
  <c r="DE107" i="5"/>
  <c r="BY107" i="5"/>
  <c r="BC867" i="5"/>
  <c r="CI867" i="5"/>
  <c r="BY27" i="5"/>
  <c r="DE27" i="5"/>
  <c r="BN542" i="5"/>
  <c r="CT542" i="5"/>
  <c r="BN262" i="5"/>
  <c r="CT262" i="5"/>
  <c r="CI845" i="5"/>
  <c r="BC845" i="5"/>
  <c r="BC614" i="5"/>
  <c r="CI614" i="5"/>
  <c r="CI144" i="5"/>
  <c r="BC144" i="5"/>
  <c r="CI998" i="5"/>
  <c r="BC998" i="5"/>
  <c r="DE936" i="5"/>
  <c r="BY936" i="5"/>
  <c r="CT938" i="5"/>
  <c r="BN938" i="5"/>
  <c r="BY435" i="5"/>
  <c r="DE435" i="5"/>
  <c r="DE508" i="5"/>
  <c r="BY508" i="5"/>
  <c r="BC577" i="5"/>
  <c r="CI577" i="5"/>
  <c r="BY287" i="5"/>
  <c r="DE287" i="5"/>
  <c r="DE744" i="5"/>
  <c r="BY744" i="5"/>
  <c r="CT231" i="5"/>
  <c r="BN231" i="5"/>
  <c r="CT154" i="5"/>
  <c r="BN154" i="5"/>
  <c r="BN331" i="5"/>
  <c r="CT331" i="5"/>
  <c r="BN344" i="5"/>
  <c r="CT344" i="5"/>
  <c r="BC294" i="5"/>
  <c r="CI294" i="5"/>
  <c r="BC973" i="5"/>
  <c r="CI973" i="5"/>
  <c r="BN276" i="5"/>
  <c r="CT276" i="5"/>
  <c r="BC434" i="5"/>
  <c r="CI434" i="5"/>
  <c r="BC531" i="5"/>
  <c r="CI531" i="5"/>
  <c r="CI190" i="5"/>
  <c r="BC190" i="5"/>
  <c r="CT538" i="5"/>
  <c r="BN538" i="5"/>
  <c r="BC461" i="5"/>
  <c r="CI461" i="5"/>
  <c r="DE318" i="5"/>
  <c r="BY318" i="5"/>
  <c r="CI460" i="5"/>
  <c r="BC460" i="5"/>
  <c r="CI180" i="5"/>
  <c r="BC180" i="5"/>
  <c r="CT198" i="5"/>
  <c r="BN198" i="5"/>
  <c r="CT288" i="5"/>
  <c r="BN288" i="5"/>
  <c r="BC788" i="5"/>
  <c r="CI788" i="5"/>
  <c r="DE788" i="5"/>
  <c r="BY788" i="5"/>
  <c r="DE171" i="5"/>
  <c r="BY171" i="5"/>
  <c r="BN740" i="5"/>
  <c r="CT740" i="5"/>
  <c r="BY619" i="5"/>
  <c r="DE619" i="5"/>
  <c r="CT104" i="5"/>
  <c r="BN104" i="5"/>
  <c r="BN537" i="5"/>
  <c r="CT537" i="5"/>
  <c r="BN765" i="5"/>
  <c r="CT765" i="5"/>
  <c r="BY427" i="5"/>
  <c r="DE427" i="5"/>
  <c r="DE368" i="5"/>
  <c r="BY368" i="5"/>
  <c r="BY684" i="5"/>
  <c r="DE684" i="5"/>
  <c r="CI552" i="5"/>
  <c r="BC552" i="5"/>
  <c r="BN48" i="5"/>
  <c r="CT48" i="5"/>
  <c r="CT802" i="5"/>
  <c r="BN802" i="5"/>
  <c r="BY575" i="5"/>
  <c r="DE575" i="5"/>
  <c r="CI149" i="5"/>
  <c r="BC149" i="5"/>
  <c r="DF122" i="5"/>
  <c r="BZ122" i="5"/>
  <c r="BY720" i="5"/>
  <c r="DE720" i="5"/>
  <c r="BY779" i="5"/>
  <c r="DE779" i="5"/>
  <c r="BN807" i="5"/>
  <c r="CT807" i="5"/>
  <c r="BY904" i="5"/>
  <c r="DE904" i="5"/>
  <c r="BN296" i="5"/>
  <c r="CT296" i="5"/>
  <c r="BY716" i="5"/>
  <c r="DE716" i="5"/>
  <c r="DE844" i="5"/>
  <c r="BY844" i="5"/>
  <c r="CI665" i="5"/>
  <c r="BC665" i="5"/>
  <c r="CT834" i="5"/>
  <c r="BN834" i="5"/>
  <c r="CT79" i="5"/>
  <c r="BN79" i="5"/>
  <c r="BN507" i="5"/>
  <c r="CT507" i="5"/>
  <c r="CT65" i="5"/>
  <c r="BN65" i="5"/>
  <c r="BC920" i="5"/>
  <c r="CI920" i="5"/>
  <c r="CI380" i="5"/>
  <c r="BC380" i="5"/>
  <c r="DE18" i="5"/>
  <c r="BY18" i="5"/>
  <c r="DE482" i="5"/>
  <c r="BY482" i="5"/>
  <c r="CI46" i="5"/>
  <c r="BC46" i="5"/>
  <c r="BN272" i="5"/>
  <c r="CT272" i="5"/>
  <c r="CT49" i="5"/>
  <c r="BN49" i="5"/>
  <c r="BY999" i="5"/>
  <c r="DE999" i="5"/>
  <c r="CT360" i="5"/>
  <c r="BN360" i="5"/>
  <c r="BY209" i="5"/>
  <c r="DE209" i="5"/>
  <c r="BY104" i="5"/>
  <c r="DE104" i="5"/>
  <c r="CI562" i="5"/>
  <c r="BC562" i="5"/>
  <c r="BY462" i="5"/>
  <c r="DE462" i="5"/>
  <c r="DE173" i="5"/>
  <c r="BY173" i="5"/>
  <c r="DE981" i="5"/>
  <c r="BY981" i="5"/>
  <c r="CI76" i="5"/>
  <c r="BC76" i="5"/>
  <c r="CT620" i="5"/>
  <c r="BN620" i="5"/>
  <c r="DE1005" i="5"/>
  <c r="BY1005" i="5"/>
  <c r="BC887" i="5"/>
  <c r="CI887" i="5"/>
  <c r="DE296" i="5"/>
  <c r="BY296" i="5"/>
  <c r="BY692" i="5"/>
  <c r="DE692" i="5"/>
  <c r="CI378" i="5"/>
  <c r="BC378" i="5"/>
  <c r="BC843" i="5"/>
  <c r="CI843" i="5"/>
  <c r="BN560" i="5"/>
  <c r="CT560" i="5"/>
  <c r="BY676" i="5"/>
  <c r="DE676" i="5"/>
  <c r="DE815" i="5"/>
  <c r="BY815" i="5"/>
  <c r="CI255" i="5"/>
  <c r="BC255" i="5"/>
  <c r="DE162" i="5"/>
  <c r="BY162" i="5"/>
  <c r="BY845" i="5"/>
  <c r="DE845" i="5"/>
  <c r="CT75" i="5"/>
  <c r="BN75" i="5"/>
  <c r="DE36" i="5"/>
  <c r="BY36" i="5"/>
  <c r="BC1009" i="5"/>
  <c r="CI1009" i="5"/>
  <c r="BC904" i="5"/>
  <c r="CI904" i="5"/>
  <c r="CI280" i="5"/>
  <c r="BC280" i="5"/>
  <c r="CT126" i="5"/>
  <c r="BN126" i="5"/>
  <c r="BY698" i="5"/>
  <c r="DE698" i="5"/>
  <c r="CT672" i="5"/>
  <c r="BN672" i="5"/>
  <c r="CI386" i="5"/>
  <c r="BC386" i="5"/>
  <c r="CT575" i="5"/>
  <c r="BN575" i="5"/>
  <c r="CI415" i="5"/>
  <c r="BC415" i="5"/>
  <c r="BY950" i="5"/>
  <c r="DE950" i="5"/>
  <c r="BN851" i="5"/>
  <c r="CT851" i="5"/>
  <c r="DE160" i="5"/>
  <c r="BY160" i="5"/>
  <c r="CT761" i="5"/>
  <c r="BN761" i="5"/>
  <c r="DE502" i="5"/>
  <c r="BY502" i="5"/>
  <c r="DE963" i="5"/>
  <c r="BY963" i="5"/>
  <c r="DE825" i="5"/>
  <c r="BY825" i="5"/>
  <c r="BC767" i="5"/>
  <c r="CI767" i="5"/>
  <c r="CI217" i="5"/>
  <c r="BC217" i="5"/>
  <c r="CT447" i="5"/>
  <c r="BN447" i="5"/>
  <c r="BY363" i="5"/>
  <c r="DE363" i="5"/>
  <c r="BY718" i="5"/>
  <c r="DE718" i="5"/>
  <c r="BC528" i="5"/>
  <c r="CI528" i="5"/>
  <c r="CT696" i="5"/>
  <c r="BN696" i="5"/>
  <c r="BY26" i="5"/>
  <c r="DE26" i="5"/>
  <c r="CT987" i="5"/>
  <c r="BN987" i="5"/>
  <c r="CI713" i="5"/>
  <c r="BC713" i="5"/>
  <c r="BY789" i="5"/>
  <c r="DE789" i="5"/>
  <c r="CI647" i="5"/>
  <c r="BC647" i="5"/>
  <c r="BY308" i="5"/>
  <c r="DE308" i="5"/>
  <c r="CT905" i="5"/>
  <c r="BN905" i="5"/>
  <c r="BY358" i="5"/>
  <c r="DE358" i="5"/>
  <c r="BC496" i="5"/>
  <c r="CI496" i="5"/>
  <c r="CI651" i="5"/>
  <c r="BC651" i="5"/>
  <c r="CT63" i="5"/>
  <c r="BN63" i="5"/>
  <c r="BY935" i="5"/>
  <c r="DE935" i="5"/>
  <c r="BY69" i="5"/>
  <c r="DE69" i="5"/>
  <c r="DE300" i="5"/>
  <c r="BY300" i="5"/>
  <c r="BC997" i="5"/>
  <c r="CI997" i="5"/>
  <c r="CT662" i="5"/>
  <c r="BN662" i="5"/>
  <c r="CT295" i="5"/>
  <c r="BN295" i="5"/>
  <c r="CT71" i="5"/>
  <c r="BN71" i="5"/>
  <c r="BN869" i="5"/>
  <c r="CT869" i="5"/>
  <c r="BY942" i="5"/>
  <c r="DE942" i="5"/>
  <c r="BC430" i="5"/>
  <c r="CI430" i="5"/>
  <c r="DE1010" i="5"/>
  <c r="BY1010" i="5"/>
  <c r="CT914" i="5"/>
  <c r="BN914" i="5"/>
  <c r="DE20" i="5"/>
  <c r="BY20" i="5"/>
  <c r="CT515" i="5"/>
  <c r="BN515" i="5"/>
  <c r="BY350" i="5"/>
  <c r="DE350" i="5"/>
  <c r="CI328" i="5"/>
  <c r="BC328" i="5"/>
  <c r="CT39" i="5"/>
  <c r="BN39" i="5"/>
  <c r="BC348" i="5"/>
  <c r="CI348" i="5"/>
  <c r="CT720" i="5"/>
  <c r="BN720" i="5"/>
  <c r="BN887" i="5"/>
  <c r="CT887" i="5"/>
  <c r="CT658" i="5"/>
  <c r="BN658" i="5"/>
  <c r="BN345" i="5"/>
  <c r="CT345" i="5"/>
  <c r="BY59" i="5"/>
  <c r="DE59" i="5"/>
  <c r="BN982" i="5"/>
  <c r="CT982" i="5"/>
  <c r="CI375" i="5"/>
  <c r="BC375" i="5"/>
  <c r="CT700" i="5"/>
  <c r="BN700" i="5"/>
  <c r="CI691" i="5"/>
  <c r="BC691" i="5"/>
  <c r="BC901" i="5"/>
  <c r="CI901" i="5"/>
  <c r="CI384" i="5"/>
  <c r="BC384" i="5"/>
  <c r="BN400" i="5"/>
  <c r="CT400" i="5"/>
  <c r="CI78" i="5"/>
  <c r="BC78" i="5"/>
  <c r="BC932" i="5"/>
  <c r="CI932" i="5"/>
  <c r="CT583" i="5"/>
  <c r="BN583" i="5"/>
  <c r="BC258" i="5"/>
  <c r="CI258" i="5"/>
  <c r="CT593" i="5"/>
  <c r="BN593" i="5"/>
  <c r="BY948" i="5"/>
  <c r="DE948" i="5"/>
  <c r="CT55" i="5"/>
  <c r="BN55" i="5"/>
  <c r="BY714" i="5"/>
  <c r="DE714" i="5"/>
  <c r="BC171" i="5"/>
  <c r="CI171" i="5"/>
  <c r="BC847" i="5"/>
  <c r="CI847" i="5"/>
  <c r="BN756" i="5"/>
  <c r="CT756" i="5"/>
  <c r="DE951" i="5"/>
  <c r="BY951" i="5"/>
  <c r="CT643" i="5"/>
  <c r="BN643" i="5"/>
  <c r="CI18" i="5"/>
  <c r="BC18" i="5"/>
  <c r="BN508" i="5"/>
  <c r="CT508" i="5"/>
  <c r="BC581" i="5"/>
  <c r="CI581" i="5"/>
  <c r="BY248" i="5"/>
  <c r="DE248" i="5"/>
  <c r="BN269" i="5"/>
  <c r="CT269" i="5"/>
  <c r="DE87" i="5"/>
  <c r="BY87" i="5"/>
  <c r="CI219" i="5"/>
  <c r="BC219" i="5"/>
  <c r="CI71" i="5"/>
  <c r="BC71" i="5"/>
  <c r="BC469" i="5"/>
  <c r="CI469" i="5"/>
  <c r="DE166" i="5"/>
  <c r="BY166" i="5"/>
  <c r="DE294" i="5"/>
  <c r="BY294" i="5"/>
  <c r="CI808" i="5"/>
  <c r="BC808" i="5"/>
  <c r="DE206" i="5"/>
  <c r="BY206" i="5"/>
  <c r="BN609" i="5"/>
  <c r="CT609" i="5"/>
  <c r="CT196" i="5"/>
  <c r="BN196" i="5"/>
  <c r="CT939" i="5"/>
  <c r="BN939" i="5"/>
  <c r="BC917" i="5"/>
  <c r="CI917" i="5"/>
  <c r="CT148" i="5"/>
  <c r="BN148" i="5"/>
  <c r="BN278" i="5"/>
  <c r="CT278" i="5"/>
  <c r="CT141" i="5"/>
  <c r="BN141" i="5"/>
  <c r="DE353" i="5"/>
  <c r="BY353" i="5"/>
  <c r="DE486" i="5"/>
  <c r="BY486" i="5"/>
  <c r="BC127" i="5"/>
  <c r="CI127" i="5"/>
  <c r="CT194" i="5"/>
  <c r="BN194" i="5"/>
  <c r="CT20" i="5"/>
  <c r="BN20" i="5"/>
  <c r="BY791" i="5"/>
  <c r="DE791" i="5"/>
  <c r="CI421" i="5"/>
  <c r="BC421" i="5"/>
  <c r="BY60" i="5"/>
  <c r="DE60" i="5"/>
  <c r="CT708" i="5"/>
  <c r="BN708" i="5"/>
  <c r="BN274" i="5"/>
  <c r="CT274" i="5"/>
  <c r="DE89" i="5"/>
  <c r="BY89" i="5"/>
  <c r="DE580" i="5"/>
  <c r="BY580" i="5"/>
  <c r="CI853" i="5"/>
  <c r="BC853" i="5"/>
  <c r="CI153" i="5"/>
  <c r="BC153" i="5"/>
  <c r="BC963" i="5"/>
  <c r="CI963" i="5"/>
  <c r="CT589" i="5"/>
  <c r="BN589" i="5"/>
  <c r="DE923" i="5"/>
  <c r="BY923" i="5"/>
  <c r="CT674" i="5"/>
  <c r="BN674" i="5"/>
  <c r="BC1011" i="5"/>
  <c r="CI1011" i="5"/>
  <c r="BC758" i="5"/>
  <c r="CI758" i="5"/>
  <c r="CI323" i="5"/>
  <c r="BC323" i="5"/>
  <c r="DE45" i="5"/>
  <c r="BY45" i="5"/>
  <c r="CT949" i="5"/>
  <c r="BN949" i="5"/>
  <c r="BC885" i="5"/>
  <c r="CI885" i="5"/>
  <c r="DE19" i="5"/>
  <c r="BY19" i="5"/>
  <c r="BN42" i="5"/>
  <c r="CT42" i="5"/>
  <c r="CT212" i="5"/>
  <c r="BN212" i="5"/>
  <c r="BN252" i="5"/>
  <c r="CT252" i="5"/>
  <c r="BN906" i="5"/>
  <c r="CT906" i="5"/>
  <c r="CI227" i="5"/>
  <c r="BC227" i="5"/>
  <c r="BY855" i="5"/>
  <c r="DE855" i="5"/>
  <c r="DE170" i="5"/>
  <c r="BY170" i="5"/>
  <c r="CT226" i="5"/>
  <c r="BN226" i="5"/>
  <c r="BC586" i="5"/>
  <c r="CI586" i="5"/>
  <c r="DE62" i="5"/>
  <c r="BY62" i="5"/>
  <c r="CI728" i="5"/>
  <c r="BC728" i="5"/>
  <c r="BY984" i="5"/>
  <c r="DE984" i="5"/>
  <c r="BN942" i="5"/>
  <c r="CT942" i="5"/>
  <c r="BY952" i="5"/>
  <c r="DE952" i="5"/>
  <c r="BC491" i="5"/>
  <c r="CI491" i="5"/>
  <c r="BY944" i="5"/>
  <c r="DE944" i="5"/>
  <c r="CT818" i="5"/>
  <c r="BN818" i="5"/>
  <c r="BC500" i="5"/>
  <c r="CI500" i="5"/>
  <c r="BY769" i="5"/>
  <c r="DE769" i="5"/>
  <c r="CI704" i="5"/>
  <c r="BC704" i="5"/>
  <c r="CI148" i="5"/>
  <c r="BC148" i="5"/>
  <c r="BC89" i="5"/>
  <c r="CI89" i="5"/>
  <c r="DE905" i="5"/>
  <c r="BY905" i="5"/>
  <c r="BN502" i="5"/>
  <c r="CT502" i="5"/>
  <c r="DE861" i="5"/>
  <c r="BY861" i="5"/>
  <c r="BY252" i="5"/>
  <c r="DE252" i="5"/>
  <c r="CT327" i="5"/>
  <c r="BN327" i="5"/>
  <c r="BC477" i="5"/>
  <c r="CI477" i="5"/>
  <c r="BN793" i="5"/>
  <c r="CT793" i="5"/>
  <c r="CI675" i="5"/>
  <c r="BC675" i="5"/>
  <c r="DE928" i="5"/>
  <c r="BY928" i="5"/>
  <c r="DE831" i="5"/>
  <c r="BY831" i="5"/>
  <c r="DE957" i="5"/>
  <c r="BY957" i="5"/>
  <c r="DE970" i="5"/>
  <c r="BY970" i="5"/>
  <c r="CI114" i="5"/>
  <c r="BC114" i="5"/>
  <c r="CT40" i="5"/>
  <c r="BN40" i="5"/>
  <c r="BY443" i="5"/>
  <c r="DE443" i="5"/>
  <c r="DE890" i="5"/>
  <c r="BY890" i="5"/>
  <c r="BN369" i="5"/>
  <c r="CT369" i="5"/>
  <c r="CI1006" i="5"/>
  <c r="BC1006" i="5"/>
  <c r="BC597" i="5"/>
  <c r="CI597" i="5"/>
  <c r="BC620" i="5"/>
  <c r="CI620" i="5"/>
  <c r="CT903" i="5"/>
  <c r="BN903" i="5"/>
  <c r="BY1001" i="5"/>
  <c r="DE1001" i="5"/>
  <c r="CT299" i="5"/>
  <c r="BN299" i="5"/>
  <c r="DE566" i="5"/>
  <c r="BY566" i="5"/>
  <c r="DE362" i="5"/>
  <c r="BY362" i="5"/>
  <c r="DE131" i="5"/>
  <c r="BY131" i="5"/>
  <c r="DE321" i="5"/>
  <c r="BY321" i="5"/>
  <c r="CI285" i="5"/>
  <c r="BC285" i="5"/>
  <c r="BN267" i="5"/>
  <c r="CT267" i="5"/>
  <c r="BN320" i="5"/>
  <c r="CT320" i="5"/>
  <c r="CI976" i="5"/>
  <c r="BC976" i="5"/>
  <c r="BY985" i="5"/>
  <c r="DE985" i="5"/>
  <c r="DE184" i="5"/>
  <c r="BY184" i="5"/>
  <c r="DE78" i="5"/>
  <c r="BY78" i="5"/>
  <c r="DE149" i="5"/>
  <c r="BY149" i="5"/>
  <c r="BN422" i="5"/>
  <c r="CT422" i="5"/>
  <c r="BY802" i="5"/>
  <c r="DE802" i="5"/>
  <c r="BY205" i="5"/>
  <c r="DE205" i="5"/>
  <c r="DE140" i="5"/>
  <c r="BY140" i="5"/>
  <c r="DE512" i="5"/>
  <c r="BY512" i="5"/>
  <c r="CI172" i="5"/>
  <c r="BC172" i="5"/>
  <c r="CI554" i="5"/>
  <c r="BC554" i="5"/>
  <c r="BC195" i="5"/>
  <c r="CI195" i="5"/>
  <c r="BY229" i="5"/>
  <c r="DE229" i="5"/>
  <c r="BN347" i="5"/>
  <c r="CT347" i="5"/>
  <c r="BC953" i="5"/>
  <c r="CI953" i="5"/>
  <c r="CT706" i="5"/>
  <c r="BN706" i="5"/>
  <c r="BY702" i="5"/>
  <c r="DE702" i="5"/>
  <c r="CI876" i="5"/>
  <c r="BC876" i="5"/>
  <c r="CT492" i="5"/>
  <c r="BN492" i="5"/>
  <c r="CI919" i="5"/>
  <c r="BC919" i="5"/>
  <c r="CT764" i="5"/>
  <c r="BN764" i="5"/>
  <c r="BY102" i="5"/>
  <c r="DE102" i="5"/>
  <c r="BY664" i="5"/>
  <c r="DE664" i="5"/>
  <c r="CI890" i="5"/>
  <c r="BC890" i="5"/>
  <c r="CI61" i="5"/>
  <c r="BC61" i="5"/>
  <c r="BC846" i="5"/>
  <c r="CI846" i="5"/>
  <c r="BY653" i="5"/>
  <c r="DE653" i="5"/>
  <c r="BN622" i="5"/>
  <c r="CT622" i="5"/>
  <c r="CT702" i="5"/>
  <c r="BN702" i="5"/>
  <c r="BY629" i="5"/>
  <c r="DE629" i="5"/>
  <c r="BC123" i="5"/>
  <c r="CI123" i="5"/>
  <c r="BC113" i="5"/>
  <c r="CI113" i="5"/>
  <c r="BN388" i="5"/>
  <c r="CT388" i="5"/>
  <c r="CI341" i="5"/>
  <c r="BC341" i="5"/>
  <c r="BY178" i="5"/>
  <c r="DE178" i="5"/>
  <c r="CT958" i="5"/>
  <c r="BN958" i="5"/>
  <c r="BN734" i="5"/>
  <c r="CT734" i="5"/>
  <c r="BC893" i="5"/>
  <c r="CI893" i="5"/>
  <c r="BN524" i="5"/>
  <c r="CT524" i="5"/>
  <c r="BC975" i="5"/>
  <c r="CI975" i="5"/>
  <c r="DE900" i="5"/>
  <c r="BY900" i="5"/>
  <c r="CT176" i="5"/>
  <c r="BN176" i="5"/>
  <c r="CT917" i="5"/>
  <c r="BN917" i="5"/>
  <c r="DE145" i="5"/>
  <c r="BY145" i="5"/>
  <c r="BY754" i="5"/>
  <c r="DE754" i="5"/>
  <c r="CT111" i="5"/>
  <c r="BN111" i="5"/>
  <c r="DE273" i="5"/>
  <c r="BY273" i="5"/>
  <c r="BC65" i="5"/>
  <c r="CI65" i="5"/>
  <c r="CT654" i="5"/>
  <c r="BN654" i="5"/>
  <c r="BC830" i="5"/>
  <c r="CI830" i="5"/>
  <c r="BN529" i="5"/>
  <c r="CT529" i="5"/>
  <c r="BC949" i="5"/>
  <c r="CI949" i="5"/>
  <c r="CI133" i="5"/>
  <c r="BC133" i="5"/>
  <c r="CT210" i="5"/>
  <c r="BN210" i="5"/>
  <c r="DE827" i="5"/>
  <c r="BY827" i="5"/>
  <c r="CI1008" i="5"/>
  <c r="BC1008" i="5"/>
  <c r="DE542" i="5"/>
  <c r="BY542" i="5"/>
  <c r="CI60" i="5"/>
  <c r="BC60" i="5"/>
  <c r="BN768" i="5"/>
  <c r="CT768" i="5"/>
  <c r="BC759" i="5"/>
  <c r="CI759" i="5"/>
  <c r="DE592" i="5"/>
  <c r="BY592" i="5"/>
  <c r="DE85" i="5"/>
  <c r="BY85" i="5"/>
  <c r="CI303" i="5"/>
  <c r="BC303" i="5"/>
  <c r="BN421" i="5"/>
  <c r="CT421" i="5"/>
  <c r="BC669" i="5"/>
  <c r="CI669" i="5"/>
  <c r="DE249" i="5"/>
  <c r="BY249" i="5"/>
  <c r="CI234" i="5"/>
  <c r="BC234" i="5"/>
  <c r="BY305" i="5"/>
  <c r="DE305" i="5"/>
  <c r="BN409" i="5"/>
  <c r="CT409" i="5"/>
  <c r="DE750" i="5"/>
  <c r="BY750" i="5"/>
  <c r="DE518" i="5"/>
  <c r="BY518" i="5"/>
  <c r="CT297" i="5"/>
  <c r="BN297" i="5"/>
  <c r="CT961" i="5"/>
  <c r="BN961" i="5"/>
  <c r="CI211" i="5"/>
  <c r="BC211" i="5"/>
  <c r="CI718" i="5"/>
  <c r="BC718" i="5"/>
  <c r="CI131" i="5"/>
  <c r="BC131" i="5"/>
  <c r="BC933" i="5"/>
  <c r="CI933" i="5"/>
  <c r="CI390" i="5"/>
  <c r="BC390" i="5"/>
  <c r="BN986" i="5"/>
  <c r="CT986" i="5"/>
  <c r="BY158" i="5"/>
  <c r="DE158" i="5"/>
  <c r="DE50" i="5"/>
  <c r="BY50" i="5"/>
  <c r="BC139" i="5"/>
  <c r="CI139" i="5"/>
  <c r="BY463" i="5"/>
  <c r="DE463" i="5"/>
  <c r="BC935" i="5"/>
  <c r="CI935" i="5"/>
  <c r="BY92" i="5"/>
  <c r="DE92" i="5"/>
  <c r="CT156" i="5"/>
  <c r="BN156" i="5"/>
  <c r="BN962" i="5"/>
  <c r="CT962" i="5"/>
  <c r="BN856" i="5"/>
  <c r="CT856" i="5"/>
  <c r="BY371" i="5"/>
  <c r="DE371" i="5"/>
  <c r="BC835" i="5"/>
  <c r="CI835" i="5"/>
  <c r="CI250" i="5"/>
  <c r="BC250" i="5"/>
  <c r="BY558" i="5"/>
  <c r="DE558" i="5"/>
  <c r="BC770" i="5"/>
  <c r="CI770" i="5"/>
  <c r="CT549" i="5"/>
  <c r="BN549" i="5"/>
  <c r="BN899" i="5"/>
  <c r="CT899" i="5"/>
  <c r="BC590" i="5"/>
  <c r="CI590" i="5"/>
  <c r="BN864" i="5"/>
  <c r="CT864" i="5"/>
  <c r="BC598" i="5"/>
  <c r="CI598" i="5"/>
  <c r="DE119" i="5"/>
  <c r="BY119" i="5"/>
  <c r="CT626" i="5"/>
  <c r="BN626" i="5"/>
  <c r="BN363" i="5"/>
  <c r="CT363" i="5"/>
  <c r="CI34" i="5"/>
  <c r="BC34" i="5"/>
  <c r="CI54" i="5"/>
  <c r="BC54" i="5"/>
  <c r="CT477" i="5"/>
  <c r="BN477" i="5"/>
  <c r="CT429" i="5"/>
  <c r="BN429" i="5"/>
  <c r="BN746" i="5"/>
  <c r="CT746" i="5"/>
  <c r="BY804" i="5"/>
  <c r="DE804" i="5"/>
  <c r="CI902" i="5"/>
  <c r="BC902" i="5"/>
  <c r="BC642" i="5"/>
  <c r="CI642" i="5"/>
  <c r="DE733" i="5"/>
  <c r="BY733" i="5"/>
  <c r="CI75" i="5"/>
  <c r="BC75" i="5"/>
  <c r="BN481" i="5"/>
  <c r="CT481" i="5"/>
  <c r="BC214" i="5"/>
  <c r="CI214" i="5"/>
  <c r="DE868" i="5"/>
  <c r="BY868" i="5"/>
  <c r="CI673" i="5"/>
  <c r="BC673" i="5"/>
  <c r="DE307" i="5"/>
  <c r="BY307" i="5"/>
  <c r="DE277" i="5"/>
  <c r="BY277" i="5"/>
  <c r="BC826" i="5"/>
  <c r="CI826" i="5"/>
  <c r="DE532" i="5"/>
  <c r="BY532" i="5"/>
  <c r="CT663" i="5"/>
  <c r="BN663" i="5"/>
  <c r="CI192" i="5"/>
  <c r="BC192" i="5"/>
  <c r="CI41" i="5"/>
  <c r="BC41" i="5"/>
  <c r="CI207" i="5"/>
  <c r="BC207" i="5"/>
  <c r="DE757" i="5"/>
  <c r="BY757" i="5"/>
  <c r="BN72" i="5"/>
  <c r="CT72" i="5"/>
  <c r="DE110" i="5"/>
  <c r="BY110" i="5"/>
  <c r="CI712" i="5"/>
  <c r="BC712" i="5"/>
  <c r="CT934" i="5"/>
  <c r="BN934" i="5"/>
  <c r="BY945" i="5"/>
  <c r="DE945" i="5"/>
  <c r="CT175" i="5"/>
  <c r="BN175" i="5"/>
  <c r="BY687" i="5"/>
  <c r="DE687" i="5"/>
  <c r="BN506" i="5"/>
  <c r="CT506" i="5"/>
  <c r="CT129" i="5"/>
  <c r="BN129" i="5"/>
  <c r="CI155" i="5"/>
  <c r="BC155" i="5"/>
  <c r="BN189" i="5"/>
  <c r="CT189" i="5"/>
  <c r="BN737" i="5"/>
  <c r="CT737" i="5"/>
  <c r="BN185" i="5"/>
  <c r="CT185" i="5"/>
  <c r="BY347" i="5"/>
  <c r="DE347" i="5"/>
  <c r="DE133" i="5"/>
  <c r="BY133" i="5"/>
  <c r="BN389" i="5"/>
  <c r="CT389" i="5"/>
  <c r="DE915" i="5"/>
  <c r="BY915" i="5"/>
  <c r="CT305" i="5"/>
  <c r="BN305" i="5"/>
  <c r="CT203" i="5"/>
  <c r="BN203" i="5"/>
  <c r="DE737" i="5"/>
  <c r="BY737" i="5"/>
  <c r="CT900" i="5"/>
  <c r="BN900" i="5"/>
  <c r="DE639" i="5"/>
  <c r="BY639" i="5"/>
  <c r="DE582" i="5"/>
  <c r="BY582" i="5"/>
  <c r="BN743" i="5"/>
  <c r="CT743" i="5"/>
  <c r="CI727" i="5"/>
  <c r="BC727" i="5"/>
  <c r="CT177" i="5"/>
  <c r="BN177" i="5"/>
  <c r="BN143" i="5"/>
  <c r="CT143" i="5"/>
  <c r="BC666" i="5"/>
  <c r="CI666" i="5"/>
  <c r="BY144" i="5"/>
  <c r="DE144" i="5"/>
  <c r="BY237" i="5"/>
  <c r="DE237" i="5"/>
  <c r="BY388" i="5"/>
  <c r="DE388" i="5"/>
  <c r="BN30" i="5"/>
  <c r="CT30" i="5"/>
  <c r="BY297" i="5"/>
  <c r="DE297" i="5"/>
  <c r="CT157" i="5"/>
  <c r="BN157" i="5"/>
  <c r="BY469" i="5"/>
  <c r="DE469" i="5"/>
  <c r="BC93" i="5"/>
  <c r="CI93" i="5"/>
  <c r="BC37" i="5"/>
  <c r="CI37" i="5"/>
  <c r="BN322" i="5"/>
  <c r="CT322" i="5"/>
  <c r="CT729" i="5"/>
  <c r="BN729" i="5"/>
  <c r="DE167" i="5"/>
  <c r="BY167" i="5"/>
  <c r="CT1002" i="5"/>
  <c r="BN1002" i="5"/>
  <c r="BN318" i="5"/>
  <c r="CT318" i="5"/>
  <c r="DE742" i="5"/>
  <c r="BY742" i="5"/>
  <c r="CI471" i="5"/>
  <c r="BC471" i="5"/>
  <c r="CI870" i="5"/>
  <c r="BC870" i="5"/>
  <c r="CT87" i="5"/>
  <c r="BN87" i="5"/>
  <c r="CT1011" i="5"/>
  <c r="BN1011" i="5"/>
  <c r="CT849" i="5"/>
  <c r="BN849" i="5"/>
  <c r="CT206" i="5"/>
  <c r="BN206" i="5"/>
  <c r="CI574" i="5"/>
  <c r="BC574" i="5"/>
  <c r="DE584" i="5"/>
  <c r="BY584" i="5"/>
  <c r="BC650" i="5"/>
  <c r="CI650" i="5"/>
  <c r="BC763" i="5"/>
  <c r="CI763" i="5"/>
  <c r="BY425" i="5"/>
  <c r="DE425" i="5"/>
  <c r="BN635" i="5"/>
  <c r="CT635" i="5"/>
  <c r="CI994" i="5"/>
  <c r="BC994" i="5"/>
  <c r="BN897" i="5"/>
  <c r="CT897" i="5"/>
  <c r="CT1000" i="5"/>
  <c r="BN1000" i="5"/>
  <c r="BN312" i="5"/>
  <c r="CT312" i="5"/>
  <c r="CT963" i="5"/>
  <c r="BN963" i="5"/>
  <c r="CT650" i="5"/>
  <c r="BN650" i="5"/>
  <c r="CT238" i="5"/>
  <c r="BN238" i="5"/>
  <c r="BC670" i="5"/>
  <c r="CI670" i="5"/>
  <c r="BC613" i="5"/>
  <c r="CI613" i="5"/>
  <c r="BY423" i="5"/>
  <c r="DE423" i="5"/>
  <c r="CT911" i="5"/>
  <c r="BN911" i="5"/>
  <c r="DE376" i="5"/>
  <c r="BY376" i="5"/>
  <c r="CT913" i="5"/>
  <c r="BN913" i="5"/>
  <c r="BN167" i="5"/>
  <c r="CT167" i="5"/>
  <c r="BN693" i="5"/>
  <c r="CT693" i="5"/>
  <c r="CI957" i="5"/>
  <c r="BC957" i="5"/>
  <c r="BC111" i="5"/>
  <c r="CI111" i="5"/>
  <c r="BN76" i="5"/>
  <c r="CT76" i="5"/>
  <c r="BY221" i="5"/>
  <c r="DE221" i="5"/>
  <c r="BN302" i="5"/>
  <c r="CT302" i="5"/>
  <c r="DE743" i="5"/>
  <c r="BY743" i="5"/>
  <c r="DE738" i="5"/>
  <c r="BY738" i="5"/>
  <c r="CI702" i="5"/>
  <c r="BC702" i="5"/>
  <c r="CI293" i="5"/>
  <c r="BC293" i="5"/>
  <c r="BY272" i="5"/>
  <c r="DE272" i="5"/>
  <c r="BY418" i="5"/>
  <c r="DE418" i="5"/>
  <c r="CI900" i="5"/>
  <c r="BC900" i="5"/>
  <c r="CT608" i="5"/>
  <c r="BN608" i="5"/>
  <c r="BY465" i="5"/>
  <c r="DE465" i="5"/>
  <c r="CI305" i="5"/>
  <c r="BC305" i="5"/>
  <c r="CT215" i="5"/>
  <c r="BN215" i="5"/>
  <c r="BY555" i="5"/>
  <c r="DE555" i="5"/>
  <c r="DE169" i="5"/>
  <c r="BY169" i="5"/>
  <c r="CI560" i="5"/>
  <c r="BC560" i="5"/>
  <c r="BY381" i="5"/>
  <c r="DE381" i="5"/>
  <c r="CI116" i="5"/>
  <c r="BC116" i="5"/>
  <c r="CT610" i="5"/>
  <c r="BN610" i="5"/>
  <c r="CI91" i="5"/>
  <c r="BC91" i="5"/>
  <c r="BN520" i="5"/>
  <c r="CT520" i="5"/>
  <c r="BY495" i="5"/>
  <c r="DE495" i="5"/>
  <c r="CT540" i="5"/>
  <c r="BN540" i="5"/>
  <c r="CT994" i="5"/>
  <c r="BN994" i="5"/>
  <c r="BY593" i="5"/>
  <c r="DE593" i="5"/>
  <c r="BN260" i="5"/>
  <c r="CT260" i="5"/>
  <c r="BY695" i="5"/>
  <c r="DE695" i="5"/>
  <c r="CT721" i="5"/>
  <c r="BN721" i="5"/>
  <c r="M67" i="3"/>
  <c r="M65" i="3"/>
  <c r="DE760" i="5"/>
  <c r="BY760" i="5"/>
  <c r="BN330" i="5"/>
  <c r="CT330" i="5"/>
  <c r="BY853" i="5"/>
  <c r="DE853" i="5"/>
  <c r="BN891" i="5"/>
  <c r="CT891" i="5"/>
  <c r="BN965" i="5"/>
  <c r="CT965" i="5"/>
  <c r="CI42" i="5"/>
  <c r="BC42" i="5"/>
  <c r="BN346" i="5"/>
  <c r="CT346" i="5"/>
  <c r="CI302" i="5"/>
  <c r="BC302" i="5"/>
  <c r="BC624" i="5"/>
  <c r="CI624" i="5"/>
  <c r="CT289" i="5"/>
  <c r="BN289" i="5"/>
  <c r="BN354" i="5"/>
  <c r="CT354" i="5"/>
  <c r="CI873" i="5"/>
  <c r="BC873" i="5"/>
  <c r="CI426" i="5"/>
  <c r="BC426" i="5"/>
  <c r="BC740" i="5"/>
  <c r="CI740" i="5"/>
  <c r="BN937" i="5"/>
  <c r="CT937" i="5"/>
  <c r="BY231" i="5"/>
  <c r="DE231" i="5"/>
  <c r="BC719" i="5"/>
  <c r="CI719" i="5"/>
  <c r="CT808" i="5"/>
  <c r="BN808" i="5"/>
  <c r="CI141" i="5"/>
  <c r="BC141" i="5"/>
  <c r="CI83" i="5"/>
  <c r="BC83" i="5"/>
  <c r="CT870" i="5"/>
  <c r="BN870" i="5"/>
  <c r="BC752" i="5"/>
  <c r="CI752" i="5"/>
  <c r="DE883" i="5"/>
  <c r="BY883" i="5"/>
  <c r="BY217" i="5"/>
  <c r="DE217" i="5"/>
  <c r="CT601" i="5"/>
  <c r="BN601" i="5"/>
  <c r="BY710" i="5"/>
  <c r="DE710" i="5"/>
  <c r="K9" i="3"/>
  <c r="J13" i="3"/>
  <c r="J11" i="3"/>
  <c r="BY626" i="5"/>
  <c r="DE626" i="5"/>
  <c r="DE137" i="5"/>
  <c r="BY137" i="5"/>
  <c r="CI972" i="5"/>
  <c r="BC972" i="5"/>
  <c r="BY668" i="5"/>
  <c r="DE668" i="5"/>
  <c r="BN930" i="5"/>
  <c r="CT930" i="5"/>
  <c r="CI664" i="5"/>
  <c r="BC664" i="5"/>
  <c r="CI722" i="5"/>
  <c r="BC722" i="5"/>
  <c r="BN598" i="5"/>
  <c r="CT598" i="5"/>
  <c r="BN491" i="5"/>
  <c r="CT491" i="5"/>
  <c r="BN586" i="5"/>
  <c r="CT586" i="5"/>
  <c r="BN155" i="5"/>
  <c r="CT155" i="5"/>
  <c r="DE374" i="5"/>
  <c r="BY374" i="5"/>
  <c r="BC834" i="5"/>
  <c r="CI834" i="5"/>
  <c r="DE996" i="5"/>
  <c r="BY996" i="5"/>
  <c r="DE799" i="5"/>
  <c r="BY799" i="5"/>
  <c r="BY916" i="5"/>
  <c r="DE916" i="5"/>
  <c r="BC780" i="5"/>
  <c r="CI780" i="5"/>
  <c r="CI755" i="5"/>
  <c r="BC755" i="5"/>
  <c r="CI216" i="5"/>
  <c r="BC216" i="5"/>
  <c r="BN600" i="5"/>
  <c r="CT600" i="5"/>
  <c r="CT993" i="5"/>
  <c r="BN993" i="5"/>
  <c r="DE157" i="5"/>
  <c r="BY157" i="5"/>
  <c r="BN420" i="5"/>
  <c r="CT420" i="5"/>
  <c r="DE487" i="5"/>
  <c r="BY487" i="5"/>
  <c r="DE101" i="5"/>
  <c r="BY101" i="5"/>
  <c r="CI868" i="5"/>
  <c r="BC868" i="5"/>
  <c r="DE753" i="5"/>
  <c r="BY753" i="5"/>
  <c r="BC206" i="5"/>
  <c r="CI206" i="5"/>
  <c r="BY254" i="5"/>
  <c r="DE254" i="5"/>
  <c r="BC561" i="5"/>
  <c r="CI561" i="5"/>
  <c r="CT103" i="5"/>
  <c r="BN103" i="5"/>
  <c r="DE736" i="5"/>
  <c r="BY736" i="5"/>
  <c r="BY581" i="5"/>
  <c r="DE581" i="5"/>
  <c r="DE421" i="5"/>
  <c r="BY421" i="5"/>
  <c r="CT972" i="5"/>
  <c r="BN972" i="5"/>
  <c r="BC495" i="5"/>
  <c r="CI495" i="5"/>
  <c r="BN485" i="5"/>
  <c r="CT485" i="5"/>
  <c r="CT651" i="5"/>
  <c r="BN651" i="5"/>
  <c r="BY369" i="5"/>
  <c r="DE369" i="5"/>
  <c r="BY599" i="5"/>
  <c r="DE599" i="5"/>
  <c r="CI934" i="5"/>
  <c r="BC934" i="5"/>
  <c r="CI556" i="5"/>
  <c r="BC556" i="5"/>
  <c r="CT782" i="5"/>
  <c r="BN782" i="5"/>
  <c r="CI909" i="5"/>
  <c r="BC909" i="5"/>
  <c r="DE647" i="5"/>
  <c r="BY647" i="5"/>
  <c r="BN315" i="5"/>
  <c r="CT315" i="5"/>
  <c r="CT874" i="5"/>
  <c r="BN874" i="5"/>
  <c r="CI703" i="5"/>
  <c r="BC703" i="5"/>
  <c r="BC654" i="5"/>
  <c r="CI654" i="5"/>
  <c r="DE526" i="5"/>
  <c r="BY526" i="5"/>
  <c r="CI289" i="5"/>
  <c r="BC289" i="5"/>
  <c r="DE807" i="5"/>
  <c r="BY807" i="5"/>
  <c r="BN683" i="5"/>
  <c r="CT683" i="5"/>
  <c r="CT829" i="5"/>
  <c r="BN829" i="5"/>
  <c r="DE531" i="5"/>
  <c r="BY531" i="5"/>
  <c r="BN854" i="5"/>
  <c r="CT854" i="5"/>
  <c r="BN440" i="5"/>
  <c r="CT440" i="5"/>
  <c r="CI251" i="5"/>
  <c r="BC251" i="5"/>
  <c r="CI284" i="5"/>
  <c r="BC284" i="5"/>
  <c r="BC733" i="5"/>
  <c r="CI733" i="5"/>
  <c r="CT771" i="5"/>
  <c r="BN771" i="5"/>
  <c r="BC342" i="5"/>
  <c r="CI342" i="5"/>
  <c r="BN32" i="5"/>
  <c r="CT32" i="5"/>
  <c r="CT235" i="5"/>
  <c r="BN235" i="5"/>
  <c r="BC276" i="5"/>
  <c r="CI276" i="5"/>
  <c r="CI101" i="5"/>
  <c r="BC101" i="5"/>
  <c r="BN895" i="5"/>
  <c r="CT895" i="5"/>
  <c r="BN350" i="5"/>
  <c r="CT350" i="5"/>
  <c r="CI243" i="5"/>
  <c r="BC243" i="5"/>
  <c r="CT241" i="5"/>
  <c r="BN241" i="5"/>
  <c r="BY436" i="5"/>
  <c r="DE436" i="5"/>
  <c r="DE103" i="5"/>
  <c r="BY103" i="5"/>
  <c r="BC587" i="5"/>
  <c r="CI587" i="5"/>
  <c r="BN271" i="5"/>
  <c r="CT271" i="5"/>
  <c r="BC347" i="5"/>
  <c r="CI347" i="5"/>
  <c r="CI269" i="5"/>
  <c r="BC269" i="5"/>
  <c r="BC159" i="5"/>
  <c r="CI159" i="5"/>
  <c r="CI874" i="5"/>
  <c r="BC874" i="5"/>
  <c r="BY585" i="5"/>
  <c r="DE585" i="5"/>
  <c r="BY613" i="5"/>
  <c r="DE613" i="5"/>
  <c r="BY623" i="5"/>
  <c r="DE623" i="5"/>
  <c r="BY792" i="5"/>
  <c r="DE792" i="5"/>
  <c r="CT710" i="5"/>
  <c r="BN710" i="5"/>
  <c r="BC553" i="5"/>
  <c r="CI553" i="5"/>
  <c r="BN566" i="5"/>
  <c r="CT566" i="5"/>
  <c r="BN534" i="5"/>
  <c r="CT534" i="5"/>
  <c r="CI230" i="5"/>
  <c r="BC230" i="5"/>
  <c r="CT966" i="5"/>
  <c r="BN966" i="5"/>
  <c r="CT532" i="5"/>
  <c r="BN532" i="5"/>
  <c r="DE420" i="5"/>
  <c r="BY420" i="5"/>
  <c r="BC102" i="5"/>
  <c r="CI102" i="5"/>
  <c r="BC45" i="5"/>
  <c r="CI45" i="5"/>
  <c r="DE364" i="5"/>
  <c r="BY364" i="5"/>
  <c r="DE715" i="5"/>
  <c r="BY715" i="5"/>
  <c r="BC765" i="5"/>
  <c r="CI765" i="5"/>
  <c r="DE699" i="5"/>
  <c r="BY699" i="5"/>
  <c r="BN999" i="5"/>
  <c r="CT999" i="5"/>
  <c r="DE731" i="5"/>
  <c r="BY731" i="5"/>
  <c r="CI299" i="5"/>
  <c r="BC299" i="5"/>
  <c r="CI459" i="5"/>
  <c r="BC459" i="5"/>
  <c r="BN261" i="5"/>
  <c r="CT261" i="5"/>
  <c r="BN415" i="5"/>
  <c r="CT415" i="5"/>
  <c r="BN183" i="5"/>
  <c r="CT183" i="5"/>
  <c r="DE498" i="5"/>
  <c r="BY498" i="5"/>
  <c r="CT723" i="5"/>
  <c r="BN723" i="5"/>
  <c r="BY679" i="5"/>
  <c r="DE679" i="5"/>
  <c r="CI52" i="5"/>
  <c r="BC52" i="5"/>
  <c r="DE197" i="5"/>
  <c r="BY197" i="5"/>
  <c r="CI286" i="5"/>
  <c r="BC286" i="5"/>
  <c r="BY499" i="5"/>
  <c r="DE499" i="5"/>
  <c r="BC208" i="5"/>
  <c r="CI208" i="5"/>
  <c r="BC248" i="5"/>
  <c r="CI248" i="5"/>
  <c r="CT114" i="5"/>
  <c r="BN114" i="5"/>
  <c r="CI353" i="5"/>
  <c r="BC353" i="5"/>
  <c r="BY556" i="5"/>
  <c r="DE556" i="5"/>
  <c r="BC96" i="5"/>
  <c r="CI96" i="5"/>
  <c r="DE711" i="5"/>
  <c r="BY711" i="5"/>
  <c r="BY583" i="5"/>
  <c r="DE583" i="5"/>
  <c r="CI15" i="5"/>
  <c r="BC15" i="5"/>
  <c r="BC57" i="5"/>
  <c r="CI57" i="5"/>
  <c r="CI24" i="5"/>
  <c r="BC24" i="5"/>
  <c r="BN977" i="5"/>
  <c r="CT977" i="5"/>
  <c r="BN428" i="5"/>
  <c r="CT428" i="5"/>
  <c r="CI419" i="5"/>
  <c r="BC419" i="5"/>
  <c r="BY576" i="5"/>
  <c r="DE576" i="5"/>
  <c r="CT581" i="5"/>
  <c r="BN581" i="5"/>
  <c r="DE899" i="5"/>
  <c r="BY899" i="5"/>
  <c r="CI371" i="5"/>
  <c r="BC371" i="5"/>
  <c r="BC205" i="5"/>
  <c r="CI205" i="5"/>
  <c r="DE940" i="5"/>
  <c r="BY940" i="5"/>
  <c r="DE76" i="5"/>
  <c r="BY76" i="5"/>
  <c r="CT837" i="5"/>
  <c r="BN837" i="5"/>
  <c r="CT615" i="5"/>
  <c r="BN615" i="5"/>
  <c r="BN594" i="5"/>
  <c r="CT594" i="5"/>
  <c r="BY796" i="5"/>
  <c r="DE796" i="5"/>
  <c r="BN328" i="5"/>
  <c r="CT328" i="5"/>
  <c r="BY212" i="5"/>
  <c r="DE212" i="5"/>
  <c r="BN58" i="5"/>
  <c r="CT58" i="5"/>
  <c r="BN513" i="5"/>
  <c r="CT513" i="5"/>
  <c r="CI271" i="5"/>
  <c r="BC271" i="5"/>
  <c r="BN358" i="5"/>
  <c r="CT358" i="5"/>
  <c r="CT692" i="5"/>
  <c r="BN692" i="5"/>
  <c r="DE488" i="5"/>
  <c r="BY488" i="5"/>
  <c r="BY65" i="5"/>
  <c r="DE65" i="5"/>
  <c r="CT511" i="5"/>
  <c r="BN511" i="5"/>
  <c r="BN711" i="5"/>
  <c r="CT711" i="5"/>
  <c r="CI774" i="5"/>
  <c r="BC774" i="5"/>
  <c r="CT623" i="5"/>
  <c r="BN623" i="5"/>
  <c r="CT691" i="5"/>
  <c r="BN691" i="5"/>
  <c r="CI399" i="5"/>
  <c r="BC399" i="5"/>
  <c r="CI444" i="5"/>
  <c r="BC444" i="5"/>
  <c r="BY881" i="5"/>
  <c r="DE881" i="5"/>
  <c r="BC515" i="5"/>
  <c r="CI515" i="5"/>
  <c r="CT499" i="5"/>
  <c r="BN499" i="5"/>
  <c r="BN719" i="5"/>
  <c r="CT719" i="5"/>
  <c r="CI532" i="5"/>
  <c r="BC532" i="5"/>
  <c r="BN300" i="5"/>
  <c r="CT300" i="5"/>
  <c r="CT950" i="5"/>
  <c r="BN950" i="5"/>
  <c r="BN777" i="5"/>
  <c r="CT777" i="5"/>
  <c r="CI859" i="5"/>
  <c r="BC859" i="5"/>
  <c r="DE529" i="5"/>
  <c r="BY529" i="5"/>
  <c r="BC679" i="5"/>
  <c r="CI679" i="5"/>
  <c r="BY901" i="5"/>
  <c r="DE901" i="5"/>
  <c r="BC479" i="5"/>
  <c r="CI479" i="5"/>
  <c r="BY746" i="5"/>
  <c r="DE746" i="5"/>
  <c r="CT77" i="5"/>
  <c r="BN77" i="5"/>
  <c r="BC981" i="5"/>
  <c r="CI981" i="5"/>
  <c r="BC448" i="5"/>
  <c r="CI448" i="5"/>
  <c r="CI318" i="5"/>
  <c r="BC318" i="5"/>
  <c r="CT303" i="5"/>
  <c r="BN303" i="5"/>
  <c r="CI367" i="5"/>
  <c r="BC367" i="5"/>
  <c r="BC751" i="5"/>
  <c r="CI751" i="5"/>
  <c r="CI233" i="5"/>
  <c r="BC233" i="5"/>
  <c r="DE126" i="5"/>
  <c r="BY126" i="5"/>
  <c r="BY43" i="5"/>
  <c r="DE43" i="5"/>
  <c r="CI340" i="5"/>
  <c r="BC340" i="5"/>
  <c r="BN667" i="5"/>
  <c r="CT667" i="5"/>
  <c r="BC507" i="5"/>
  <c r="CI507" i="5"/>
  <c r="BC596" i="5"/>
  <c r="CI596" i="5"/>
  <c r="BC260" i="5"/>
  <c r="CI260" i="5"/>
  <c r="CT574" i="5"/>
  <c r="BN574" i="5"/>
  <c r="BN552" i="5"/>
  <c r="CT552" i="5"/>
  <c r="BN392" i="5"/>
  <c r="CT392" i="5"/>
  <c r="BC270" i="5"/>
  <c r="CI270" i="5"/>
  <c r="BY338" i="5"/>
  <c r="DE338" i="5"/>
  <c r="CT466" i="5"/>
  <c r="BN466" i="5"/>
  <c r="CT281" i="5"/>
  <c r="BN281" i="5"/>
  <c r="CT457" i="5"/>
  <c r="BN457" i="5"/>
  <c r="CI253" i="5"/>
  <c r="BC253" i="5"/>
  <c r="DE891" i="5"/>
  <c r="BY891" i="5"/>
  <c r="BC203" i="5"/>
  <c r="CI203" i="5"/>
  <c r="BY828" i="5"/>
  <c r="DE828" i="5"/>
  <c r="BN545" i="5"/>
  <c r="CT545" i="5"/>
  <c r="BC502" i="5"/>
  <c r="CI502" i="5"/>
  <c r="CT548" i="5"/>
  <c r="BN548" i="5"/>
  <c r="BN956" i="5"/>
  <c r="CT956" i="5"/>
  <c r="BY243" i="5"/>
  <c r="DE243" i="5"/>
  <c r="BC943" i="5"/>
  <c r="CI943" i="5"/>
  <c r="BN578" i="5"/>
  <c r="CT578" i="5"/>
  <c r="BY783" i="5"/>
  <c r="DE783" i="5"/>
  <c r="DE588" i="5"/>
  <c r="BY588" i="5"/>
  <c r="BC542" i="5"/>
  <c r="CI542" i="5"/>
  <c r="CT359" i="5"/>
  <c r="BN359" i="5"/>
  <c r="BC653" i="5"/>
  <c r="CI653" i="5"/>
  <c r="BY342" i="5"/>
  <c r="DE342" i="5"/>
  <c r="DE97" i="5"/>
  <c r="BY97" i="5"/>
  <c r="BY548" i="5"/>
  <c r="DE548" i="5"/>
  <c r="CT773" i="5"/>
  <c r="BN773" i="5"/>
  <c r="BY73" i="5"/>
  <c r="DE73" i="5"/>
  <c r="BC929" i="5"/>
  <c r="CI929" i="5"/>
  <c r="BN233" i="5"/>
  <c r="CT233" i="5"/>
  <c r="CT652" i="5"/>
  <c r="BN652" i="5"/>
  <c r="DE88" i="5"/>
  <c r="BY88" i="5"/>
  <c r="BN384" i="5"/>
  <c r="CT384" i="5"/>
  <c r="CI66" i="5"/>
  <c r="BC66" i="5"/>
  <c r="BC622" i="5"/>
  <c r="CI622" i="5"/>
  <c r="BC811" i="5"/>
  <c r="CI811" i="5"/>
  <c r="BN742" i="5"/>
  <c r="CT742" i="5"/>
  <c r="BC801" i="5"/>
  <c r="CI801" i="5"/>
  <c r="BY557" i="5"/>
  <c r="DE557" i="5"/>
  <c r="BN243" i="5"/>
  <c r="CT243" i="5"/>
  <c r="DE66" i="5"/>
  <c r="BY66" i="5"/>
  <c r="BN948" i="5"/>
  <c r="CT948" i="5"/>
  <c r="BY519" i="5"/>
  <c r="DE519" i="5"/>
  <c r="BY840" i="5"/>
  <c r="DE840" i="5"/>
  <c r="DE72" i="5"/>
  <c r="BY72" i="5"/>
  <c r="BC805" i="5"/>
  <c r="CI805" i="5"/>
  <c r="DE151" i="5"/>
  <c r="BY151" i="5"/>
  <c r="BY661" i="5"/>
  <c r="DE661" i="5"/>
  <c r="CI316" i="5"/>
  <c r="BC316" i="5"/>
  <c r="CT830" i="5"/>
  <c r="BN830" i="5"/>
  <c r="CT704" i="5"/>
  <c r="BN704" i="5"/>
  <c r="BN561" i="5"/>
  <c r="CT561" i="5"/>
  <c r="CI48" i="5"/>
  <c r="BC48" i="5"/>
  <c r="CI829" i="5"/>
  <c r="BC829" i="5"/>
  <c r="BY869" i="5"/>
  <c r="DE869" i="5"/>
  <c r="CI860" i="5"/>
  <c r="BC860" i="5"/>
  <c r="BY1011" i="5"/>
  <c r="DE1011" i="5"/>
  <c r="BC594" i="5"/>
  <c r="CI594" i="5"/>
  <c r="BN410" i="5"/>
  <c r="CT410" i="5"/>
  <c r="CI72" i="5"/>
  <c r="BC72" i="5"/>
  <c r="BC252" i="5"/>
  <c r="CI252" i="5"/>
  <c r="CT670" i="5"/>
  <c r="BN670" i="5"/>
  <c r="BY361" i="5"/>
  <c r="DE361" i="5"/>
  <c r="BY490" i="5"/>
  <c r="DE490" i="5"/>
  <c r="DE902" i="5"/>
  <c r="BY902" i="5"/>
  <c r="CI816" i="5"/>
  <c r="BC816" i="5"/>
  <c r="CI541" i="5"/>
  <c r="BC541" i="5"/>
  <c r="BC621" i="5"/>
  <c r="CI621" i="5"/>
  <c r="BC781" i="5"/>
  <c r="CI781" i="5"/>
  <c r="BN778" i="5"/>
  <c r="CT778" i="5"/>
  <c r="DE164" i="5"/>
  <c r="BY164" i="5"/>
  <c r="BN310" i="5"/>
  <c r="CT310" i="5"/>
  <c r="CI605" i="5"/>
  <c r="BC605" i="5"/>
  <c r="BC599" i="5"/>
  <c r="CI599" i="5"/>
  <c r="DE214" i="5"/>
  <c r="BY214" i="5"/>
  <c r="BN857" i="5"/>
  <c r="CT857" i="5"/>
  <c r="CI130" i="5"/>
  <c r="BC130" i="5"/>
  <c r="CT145" i="5"/>
  <c r="BN145" i="5"/>
  <c r="CI456" i="5"/>
  <c r="BC456" i="5"/>
  <c r="BY398" i="5"/>
  <c r="DE398" i="5"/>
  <c r="CI297" i="5"/>
  <c r="BC297" i="5"/>
  <c r="CT169" i="5"/>
  <c r="BN169" i="5"/>
  <c r="BC660" i="5"/>
  <c r="CI660" i="5"/>
  <c r="BY233" i="5"/>
  <c r="DE233" i="5"/>
  <c r="CI295" i="5"/>
  <c r="BC295" i="5"/>
  <c r="CT163" i="5"/>
  <c r="BN163" i="5"/>
  <c r="DE385" i="5"/>
  <c r="BY385" i="5"/>
  <c r="CT840" i="5"/>
  <c r="BN840" i="5"/>
  <c r="BN730" i="5"/>
  <c r="CT730" i="5"/>
  <c r="CI878" i="5"/>
  <c r="BC878" i="5"/>
  <c r="CI178" i="5"/>
  <c r="BC178" i="5"/>
  <c r="BY355" i="5"/>
  <c r="DE355" i="5"/>
  <c r="CT96" i="5"/>
  <c r="BN96" i="5"/>
  <c r="BN245" i="5"/>
  <c r="CT245" i="5"/>
  <c r="BY997" i="5"/>
  <c r="DE997" i="5"/>
  <c r="CI224" i="5"/>
  <c r="BC224" i="5"/>
  <c r="CI35" i="5"/>
  <c r="BC35" i="5"/>
  <c r="I12" i="3"/>
  <c r="I14" i="3" s="1"/>
  <c r="I16" i="3" s="1"/>
  <c r="BN799" i="5"/>
  <c r="CT799" i="5"/>
  <c r="BC524" i="5"/>
  <c r="CI524" i="5"/>
  <c r="BN414" i="5"/>
  <c r="CT414" i="5"/>
  <c r="CI485" i="5"/>
  <c r="BC485" i="5"/>
  <c r="BC952" i="5"/>
  <c r="CI952" i="5"/>
  <c r="BY706" i="5"/>
  <c r="DE706" i="5"/>
  <c r="BN517" i="5"/>
  <c r="CT517" i="5"/>
  <c r="BC506" i="5"/>
  <c r="CI506" i="5"/>
  <c r="CT25" i="5"/>
  <c r="BN25" i="5"/>
  <c r="BY224" i="5"/>
  <c r="DE224" i="5"/>
  <c r="CI1012" i="5"/>
  <c r="BC1012" i="5"/>
  <c r="BN227" i="5"/>
  <c r="CT227" i="5"/>
  <c r="BY728" i="5"/>
  <c r="DE728" i="5"/>
  <c r="DE194" i="5"/>
  <c r="BY194" i="5"/>
  <c r="BC563" i="5"/>
  <c r="CI563" i="5"/>
  <c r="CT781" i="5"/>
  <c r="BN781" i="5"/>
  <c r="BY28" i="5"/>
  <c r="DE28" i="5"/>
  <c r="CI56" i="5"/>
  <c r="BC56" i="5"/>
  <c r="CI982" i="5"/>
  <c r="BC982" i="5"/>
  <c r="BC926" i="5"/>
  <c r="CI926" i="5"/>
  <c r="BY656" i="5"/>
  <c r="DE656" i="5"/>
  <c r="DE734" i="5"/>
  <c r="BY734" i="5"/>
  <c r="BN64" i="5"/>
  <c r="CT64" i="5"/>
  <c r="BC365" i="5"/>
  <c r="CI365" i="5"/>
  <c r="BN531" i="5"/>
  <c r="CT531" i="5"/>
  <c r="BY227" i="5"/>
  <c r="DE227" i="5"/>
  <c r="BC254" i="5"/>
  <c r="CI254" i="5"/>
  <c r="BN342" i="5"/>
  <c r="CT342" i="5"/>
  <c r="CT698" i="5"/>
  <c r="BN698" i="5"/>
  <c r="BC793" i="5"/>
  <c r="CI793" i="5"/>
  <c r="CT806" i="5"/>
  <c r="BN806" i="5"/>
  <c r="CT681" i="5"/>
  <c r="BN681" i="5"/>
  <c r="BC494" i="5"/>
  <c r="CI494" i="5"/>
  <c r="DE93" i="5"/>
  <c r="BY93" i="5"/>
  <c r="BN258" i="5"/>
  <c r="CT258" i="5"/>
  <c r="BC535" i="5"/>
  <c r="CI535" i="5"/>
  <c r="CT449" i="5"/>
  <c r="BN449" i="5"/>
  <c r="CT564" i="5"/>
  <c r="BN564" i="5"/>
  <c r="CT784" i="5"/>
  <c r="BN784" i="5"/>
  <c r="CI97" i="5"/>
  <c r="BC97" i="5"/>
  <c r="BC90" i="5"/>
  <c r="CI90" i="5"/>
  <c r="BY638" i="5"/>
  <c r="DE638" i="5"/>
  <c r="DE968" i="5"/>
  <c r="BY968" i="5"/>
  <c r="CI903" i="5"/>
  <c r="BC903" i="5"/>
  <c r="BN266" i="5"/>
  <c r="CT266" i="5"/>
  <c r="CT160" i="5"/>
  <c r="BN160" i="5"/>
  <c r="BC474" i="5"/>
  <c r="CI474" i="5"/>
  <c r="CI595" i="5"/>
  <c r="BC595" i="5"/>
  <c r="CI429" i="5"/>
  <c r="BC429" i="5"/>
  <c r="CI716" i="5"/>
  <c r="BC716" i="5"/>
  <c r="DE990" i="5"/>
  <c r="BY990" i="5"/>
  <c r="CI682" i="5"/>
  <c r="BC682" i="5"/>
  <c r="BN637" i="5"/>
  <c r="CT637" i="5"/>
  <c r="DE83" i="5"/>
  <c r="BY83" i="5"/>
  <c r="DE291" i="5"/>
  <c r="BY291" i="5"/>
  <c r="CI792" i="5"/>
  <c r="BC792" i="5"/>
  <c r="BY412" i="5"/>
  <c r="DE412" i="5"/>
  <c r="CT558" i="5"/>
  <c r="BN558" i="5"/>
  <c r="BY118" i="5"/>
  <c r="DE118" i="5"/>
  <c r="CI629" i="5"/>
  <c r="BC629" i="5"/>
  <c r="BN489" i="5"/>
  <c r="CT489" i="5"/>
  <c r="CI67" i="5"/>
  <c r="BC67" i="5"/>
  <c r="BN456" i="5"/>
  <c r="CT456" i="5"/>
  <c r="CT927" i="5"/>
  <c r="BN927" i="5"/>
  <c r="BC352" i="5"/>
  <c r="CI352" i="5"/>
  <c r="BN572" i="5"/>
  <c r="CT572" i="5"/>
  <c r="BY356" i="5"/>
  <c r="DE356" i="5"/>
  <c r="BY286" i="5"/>
  <c r="DE286" i="5"/>
  <c r="BY761" i="5"/>
  <c r="DE761" i="5"/>
  <c r="BC505" i="5"/>
  <c r="CI505" i="5"/>
  <c r="BN717" i="5"/>
  <c r="CT717" i="5"/>
  <c r="BY428" i="5"/>
  <c r="DE428" i="5"/>
  <c r="BY270" i="5"/>
  <c r="DE270" i="5"/>
  <c r="BC657" i="5"/>
  <c r="CI657" i="5"/>
  <c r="CI913" i="5"/>
  <c r="BC913" i="5"/>
  <c r="BY336" i="5"/>
  <c r="DE336" i="5"/>
  <c r="BC39" i="5"/>
  <c r="CI39" i="5"/>
  <c r="CI311" i="5"/>
  <c r="BC311" i="5"/>
  <c r="DE264" i="5"/>
  <c r="BY264" i="5"/>
  <c r="BC602" i="5"/>
  <c r="CI602" i="5"/>
  <c r="BN732" i="5"/>
  <c r="CT732" i="5"/>
  <c r="BN865" i="5"/>
  <c r="CT865" i="5"/>
  <c r="DE939" i="5"/>
  <c r="BY939" i="5"/>
  <c r="BC274" i="5"/>
  <c r="CI274" i="5"/>
  <c r="BC988" i="5"/>
  <c r="CI988" i="5"/>
  <c r="CT680" i="5"/>
  <c r="BN680" i="5"/>
  <c r="BN850" i="5"/>
  <c r="CT850" i="5"/>
  <c r="BC147" i="5"/>
  <c r="CI147" i="5"/>
  <c r="CT597" i="5"/>
  <c r="BN597" i="5"/>
  <c r="BY740" i="5"/>
  <c r="DE740" i="5"/>
  <c r="CT820" i="5"/>
  <c r="BN820" i="5"/>
  <c r="BY793" i="5"/>
  <c r="DE793" i="5"/>
  <c r="CT469" i="5"/>
  <c r="BN469" i="5"/>
  <c r="CT822" i="5"/>
  <c r="BN822" i="5"/>
  <c r="CI320" i="5"/>
  <c r="BC320" i="5"/>
  <c r="CT688" i="5"/>
  <c r="BN688" i="5"/>
  <c r="CT45" i="5"/>
  <c r="BN45" i="5"/>
  <c r="BY240" i="5"/>
  <c r="DE240" i="5"/>
  <c r="BC659" i="5"/>
  <c r="CI659" i="5"/>
  <c r="DE198" i="5"/>
  <c r="BY198" i="5"/>
  <c r="CT954" i="5"/>
  <c r="BN954" i="5"/>
  <c r="BC519" i="5"/>
  <c r="CI519" i="5"/>
  <c r="DE91" i="5"/>
  <c r="BY91" i="5"/>
  <c r="CT285" i="5"/>
  <c r="BN285" i="5"/>
  <c r="BY988" i="5"/>
  <c r="DE988" i="5"/>
  <c r="BC518" i="5"/>
  <c r="CI518" i="5"/>
  <c r="DE450" i="5"/>
  <c r="BY450" i="5"/>
  <c r="BY268" i="5"/>
  <c r="DE268" i="5"/>
  <c r="CT941" i="5"/>
  <c r="BN941" i="5"/>
  <c r="CT69" i="5"/>
  <c r="BN69" i="5"/>
  <c r="DE801" i="5"/>
  <c r="BY801" i="5"/>
  <c r="CI894" i="5"/>
  <c r="BC894" i="5"/>
  <c r="CT293" i="5"/>
  <c r="BN293" i="5"/>
  <c r="BC49" i="5"/>
  <c r="CI49" i="5"/>
  <c r="BC979" i="5"/>
  <c r="CI979" i="5"/>
  <c r="BC1000" i="5"/>
  <c r="CI1000" i="5"/>
  <c r="BY366" i="5"/>
  <c r="DE366" i="5"/>
  <c r="BC777" i="5"/>
  <c r="CI777" i="5"/>
  <c r="CI423" i="5"/>
  <c r="BC423" i="5"/>
  <c r="CI987" i="5"/>
  <c r="BC987" i="5"/>
  <c r="BY541" i="5"/>
  <c r="DE541" i="5"/>
  <c r="BY652" i="5"/>
  <c r="DE652" i="5"/>
  <c r="CT101" i="5"/>
  <c r="BN101" i="5"/>
  <c r="DE128" i="5"/>
  <c r="BY128" i="5"/>
  <c r="BY260" i="5"/>
  <c r="DE260" i="5"/>
  <c r="CT890" i="5"/>
  <c r="BN890" i="5"/>
  <c r="BN403" i="5"/>
  <c r="CT403" i="5"/>
  <c r="BY379" i="5"/>
  <c r="DE379" i="5"/>
  <c r="BY864" i="5"/>
  <c r="DE864" i="5"/>
  <c r="BN191" i="5"/>
  <c r="CT191" i="5"/>
  <c r="CT376" i="5"/>
  <c r="BN376" i="5"/>
  <c r="DE193" i="5"/>
  <c r="BY193" i="5"/>
  <c r="BY239" i="5"/>
  <c r="DE239" i="5"/>
  <c r="BC339" i="5"/>
  <c r="CI339" i="5"/>
  <c r="BY790" i="5"/>
  <c r="DE790" i="5"/>
  <c r="CT21" i="5"/>
  <c r="BN21" i="5"/>
  <c r="CT152" i="5"/>
  <c r="BN152" i="5"/>
  <c r="DE172" i="5"/>
  <c r="BY172" i="5"/>
  <c r="CI776" i="5"/>
  <c r="BC776" i="5"/>
  <c r="CT83" i="5"/>
  <c r="BN83" i="5"/>
  <c r="DE959" i="5"/>
  <c r="BY959" i="5"/>
  <c r="DE871" i="5"/>
  <c r="BY871" i="5"/>
  <c r="DE998" i="5"/>
  <c r="BY998" i="5"/>
  <c r="BC821" i="5"/>
  <c r="CI821" i="5"/>
  <c r="CI166" i="5"/>
  <c r="BC166" i="5"/>
  <c r="DE393" i="5"/>
  <c r="BY393" i="5"/>
  <c r="DE187" i="5"/>
  <c r="BY187" i="5"/>
  <c r="CT955" i="5"/>
  <c r="BN955" i="5"/>
  <c r="CI700" i="5"/>
  <c r="BC700" i="5"/>
  <c r="CT372" i="5"/>
  <c r="BN372" i="5"/>
  <c r="BY562" i="5"/>
  <c r="DE562" i="5"/>
  <c r="BN193" i="5"/>
  <c r="CT193" i="5"/>
  <c r="CT751" i="5"/>
  <c r="BN751" i="5"/>
  <c r="CT33" i="5"/>
  <c r="BN33" i="5"/>
  <c r="BN264" i="5"/>
  <c r="CT264" i="5"/>
  <c r="CI606" i="5"/>
  <c r="BC606" i="5"/>
  <c r="BY663" i="5"/>
  <c r="DE663" i="5"/>
  <c r="BY303" i="5"/>
  <c r="DE303" i="5"/>
  <c r="BC945" i="5"/>
  <c r="CI945" i="5"/>
  <c r="BN957" i="5"/>
  <c r="CT957" i="5"/>
  <c r="BY605" i="5"/>
  <c r="DE605" i="5"/>
  <c r="CT364" i="5"/>
  <c r="BN364" i="5"/>
  <c r="CT199" i="5"/>
  <c r="BN199" i="5"/>
  <c r="DE327" i="5"/>
  <c r="BY327" i="5"/>
  <c r="CT968" i="5"/>
  <c r="BN968" i="5"/>
  <c r="CI608" i="5"/>
  <c r="BC608" i="5"/>
  <c r="BY759" i="5"/>
  <c r="DE759" i="5"/>
  <c r="BC513" i="5"/>
  <c r="CI513" i="5"/>
  <c r="BY142" i="5"/>
  <c r="DE142" i="5"/>
  <c r="CI77" i="5"/>
  <c r="BC77" i="5"/>
  <c r="CI162" i="5"/>
  <c r="BC162" i="5"/>
  <c r="BY854" i="5"/>
  <c r="DE854" i="5"/>
  <c r="CI688" i="5"/>
  <c r="BC688" i="5"/>
  <c r="DE884" i="5"/>
  <c r="BY884" i="5"/>
  <c r="BY441" i="5"/>
  <c r="DE441" i="5"/>
  <c r="BC636" i="5"/>
  <c r="CI636" i="5"/>
  <c r="CT832" i="5"/>
  <c r="BN832" i="5"/>
  <c r="BN867" i="5"/>
  <c r="CT867" i="5"/>
  <c r="BY986" i="5"/>
  <c r="DE986" i="5"/>
  <c r="CI309" i="5"/>
  <c r="BC309" i="5"/>
  <c r="BC23" i="5"/>
  <c r="CI23" i="5"/>
  <c r="DE858" i="5"/>
  <c r="BY858" i="5"/>
  <c r="BN117" i="5"/>
  <c r="CT117" i="5"/>
  <c r="DE622" i="5"/>
  <c r="BY622" i="5"/>
  <c r="DE725" i="5"/>
  <c r="BY725" i="5"/>
  <c r="DE496" i="5"/>
  <c r="BY496" i="5"/>
  <c r="DE429" i="5"/>
  <c r="BY429" i="5"/>
  <c r="BY387" i="5"/>
  <c r="DE387" i="5"/>
  <c r="CI110" i="5"/>
  <c r="BC110" i="5"/>
  <c r="CI656" i="5"/>
  <c r="BC656" i="5"/>
  <c r="BC488" i="5"/>
  <c r="CI488" i="5"/>
  <c r="CT780" i="5"/>
  <c r="BN780" i="5"/>
  <c r="BY274" i="5"/>
  <c r="DE274" i="5"/>
  <c r="CI635" i="5"/>
  <c r="BC635" i="5"/>
  <c r="DE177" i="5"/>
  <c r="BY177" i="5"/>
  <c r="CI840" i="5"/>
  <c r="BC840" i="5"/>
  <c r="CI936" i="5"/>
  <c r="BC936" i="5"/>
  <c r="CT745" i="5"/>
  <c r="BN745" i="5"/>
  <c r="DE504" i="5"/>
  <c r="BY504" i="5"/>
  <c r="BN179" i="5"/>
  <c r="CT179" i="5"/>
  <c r="CT898" i="5"/>
  <c r="BN898" i="5"/>
  <c r="CI737" i="5"/>
  <c r="BC737" i="5"/>
  <c r="BC862" i="5"/>
  <c r="CI862" i="5"/>
  <c r="BN393" i="5"/>
  <c r="CT393" i="5"/>
  <c r="CI950" i="5"/>
  <c r="BC950" i="5"/>
  <c r="DE219" i="5"/>
  <c r="BY219" i="5"/>
  <c r="CT498" i="5"/>
  <c r="BN498" i="5"/>
  <c r="CI585" i="5"/>
  <c r="BC585" i="5"/>
  <c r="BY406" i="5"/>
  <c r="DE406" i="5"/>
  <c r="CT146" i="5"/>
  <c r="BN146" i="5"/>
  <c r="BC823" i="5"/>
  <c r="CI823" i="5"/>
  <c r="DE94" i="5"/>
  <c r="BY94" i="5"/>
  <c r="CI695" i="5"/>
  <c r="BC695" i="5"/>
  <c r="CT836" i="5"/>
  <c r="BN836" i="5"/>
  <c r="DE851" i="5"/>
  <c r="BY851" i="5"/>
  <c r="BY339" i="5"/>
  <c r="DE339" i="5"/>
  <c r="BN446" i="5"/>
  <c r="CT446" i="5"/>
  <c r="BN254" i="5"/>
  <c r="CT254" i="5"/>
  <c r="BY400" i="5"/>
  <c r="DE400" i="5"/>
  <c r="CI279" i="5"/>
  <c r="BC279" i="5"/>
  <c r="CI784" i="5"/>
  <c r="BC784" i="5"/>
  <c r="BY995" i="5"/>
  <c r="DE995" i="5"/>
  <c r="CI593" i="5"/>
  <c r="BC593" i="5"/>
  <c r="CI228" i="5"/>
  <c r="BC228" i="5"/>
  <c r="CT136" i="5"/>
  <c r="BN136" i="5"/>
  <c r="CT200" i="5"/>
  <c r="BN200" i="5"/>
  <c r="BC646" i="5"/>
  <c r="CI646" i="5"/>
  <c r="CT713" i="5"/>
  <c r="BN713" i="5"/>
  <c r="BY551" i="5"/>
  <c r="DE551" i="5"/>
  <c r="CT277" i="5"/>
  <c r="BN277" i="5"/>
  <c r="CI376" i="5"/>
  <c r="BC376" i="5"/>
  <c r="DE693" i="5"/>
  <c r="BY693" i="5"/>
  <c r="CI643" i="5"/>
  <c r="BC643" i="5"/>
  <c r="BN326" i="5"/>
  <c r="CT326" i="5"/>
  <c r="BN488" i="5"/>
  <c r="CT488" i="5"/>
  <c r="CI928" i="5"/>
  <c r="BC928" i="5"/>
  <c r="BY409" i="5"/>
  <c r="DE409" i="5"/>
  <c r="CI14" i="5"/>
  <c r="BC14" i="5"/>
  <c r="CT910" i="5"/>
  <c r="BN910" i="5"/>
  <c r="DE763" i="5"/>
  <c r="BY763" i="5"/>
  <c r="BC27" i="5"/>
  <c r="CI27" i="5"/>
  <c r="BN417" i="5"/>
  <c r="CT417" i="5"/>
  <c r="L66" i="3"/>
  <c r="L68" i="3"/>
  <c r="L70" i="3" s="1"/>
  <c r="CT73" i="5"/>
  <c r="BN73" i="5"/>
  <c r="CI394" i="5"/>
  <c r="BC394" i="5"/>
  <c r="CT461" i="5"/>
  <c r="BN461" i="5"/>
  <c r="CT525" i="5"/>
  <c r="BN525" i="5"/>
  <c r="BY569" i="5"/>
  <c r="DE569" i="5"/>
  <c r="BC773" i="5"/>
  <c r="CI773" i="5"/>
  <c r="CT985" i="5"/>
  <c r="BN985" i="5"/>
  <c r="CI106" i="5"/>
  <c r="BC106" i="5"/>
  <c r="CI564" i="5"/>
  <c r="BC564" i="5"/>
  <c r="CT451" i="5"/>
  <c r="BN451" i="5"/>
  <c r="BN547" i="5"/>
  <c r="CT547" i="5"/>
  <c r="BY216" i="5"/>
  <c r="DE216" i="5"/>
  <c r="CI397" i="5"/>
  <c r="BC397" i="5"/>
  <c r="BY637" i="5"/>
  <c r="DE637" i="5"/>
  <c r="BY578" i="5"/>
  <c r="DE578" i="5"/>
  <c r="BY509" i="5"/>
  <c r="DE509" i="5"/>
  <c r="BN432" i="5"/>
  <c r="CT432" i="5"/>
  <c r="BN918" i="5"/>
  <c r="CT918" i="5"/>
  <c r="BY525" i="5"/>
  <c r="DE525" i="5"/>
  <c r="BN356" i="5"/>
  <c r="CT356" i="5"/>
  <c r="DE494" i="5"/>
  <c r="BY494" i="5"/>
  <c r="BN512" i="5"/>
  <c r="CT512" i="5"/>
  <c r="CT774" i="5"/>
  <c r="BN774" i="5"/>
  <c r="BC85" i="5"/>
  <c r="CI85" i="5"/>
  <c r="DE772" i="5"/>
  <c r="BY772" i="5"/>
  <c r="CT919" i="5"/>
  <c r="BN919" i="5"/>
  <c r="BN365" i="5"/>
  <c r="CT365" i="5"/>
  <c r="BY168" i="5"/>
  <c r="DE168" i="5"/>
  <c r="CI880" i="5"/>
  <c r="BC880" i="5"/>
  <c r="CI968" i="5"/>
  <c r="BC968" i="5"/>
  <c r="DE437" i="5"/>
  <c r="BY437" i="5"/>
  <c r="CT701" i="5"/>
  <c r="BN701" i="5"/>
  <c r="BY345" i="5"/>
  <c r="DE345" i="5"/>
  <c r="CI757" i="5"/>
  <c r="BC757" i="5"/>
  <c r="BN736" i="5"/>
  <c r="CT736" i="5"/>
  <c r="CI667" i="5"/>
  <c r="BC667" i="5"/>
  <c r="BY670" i="5"/>
  <c r="DE670" i="5"/>
  <c r="CT878" i="5"/>
  <c r="BN878" i="5"/>
  <c r="BC325" i="5"/>
  <c r="CI325" i="5"/>
  <c r="CI915" i="5"/>
  <c r="BC915" i="5"/>
  <c r="CI841" i="5"/>
  <c r="BC841" i="5"/>
  <c r="BY244" i="5"/>
  <c r="DE244" i="5"/>
  <c r="CT888" i="5"/>
  <c r="BN888" i="5"/>
  <c r="BY392" i="5"/>
  <c r="DE392" i="5"/>
  <c r="BY360" i="5"/>
  <c r="DE360" i="5"/>
  <c r="BN500" i="5"/>
  <c r="CT500" i="5"/>
  <c r="CI73" i="5"/>
  <c r="BC73" i="5"/>
  <c r="DE189" i="5"/>
  <c r="BY189" i="5"/>
  <c r="DE888" i="5"/>
  <c r="BY888" i="5"/>
  <c r="CT876" i="5"/>
  <c r="BN876" i="5"/>
  <c r="CT37" i="5"/>
  <c r="BN37" i="5"/>
  <c r="CT634" i="5"/>
  <c r="BN634" i="5"/>
  <c r="BC991" i="5"/>
  <c r="CI991" i="5"/>
  <c r="CI708" i="5"/>
  <c r="BC708" i="5"/>
  <c r="DE863" i="5"/>
  <c r="BY863" i="5"/>
  <c r="CT974" i="5"/>
  <c r="BN974" i="5"/>
  <c r="DE735" i="5"/>
  <c r="BY735" i="5"/>
  <c r="CT51" i="5"/>
  <c r="BN51" i="5"/>
  <c r="BY678" i="5"/>
  <c r="DE678" i="5"/>
  <c r="CT115" i="5"/>
  <c r="BN115" i="5"/>
  <c r="DE524" i="5"/>
  <c r="BY524" i="5"/>
  <c r="CT219" i="5"/>
  <c r="BN219" i="5"/>
  <c r="BN510" i="5"/>
  <c r="CT510" i="5"/>
  <c r="CT817" i="5"/>
  <c r="BN817" i="5"/>
  <c r="BC697" i="5"/>
  <c r="CI697" i="5"/>
  <c r="BY383" i="5"/>
  <c r="DE383" i="5"/>
  <c r="CI640" i="5"/>
  <c r="BC640" i="5"/>
  <c r="CT172" i="5"/>
  <c r="BN172" i="5"/>
  <c r="CT786" i="5"/>
  <c r="BN786" i="5"/>
  <c r="CT915" i="5"/>
  <c r="BN915" i="5"/>
  <c r="BY337" i="5"/>
  <c r="DE337" i="5"/>
  <c r="DE934" i="5"/>
  <c r="BY934" i="5"/>
  <c r="CI307" i="5"/>
  <c r="BC307" i="5"/>
  <c r="BY690" i="5"/>
  <c r="DE690" i="5"/>
  <c r="BN543" i="5"/>
  <c r="CT543" i="5"/>
  <c r="BY507" i="5"/>
  <c r="DE507" i="5"/>
  <c r="BN441" i="5"/>
  <c r="CT441" i="5"/>
  <c r="BN471" i="5"/>
  <c r="CT471" i="5"/>
  <c r="DE540" i="5"/>
  <c r="BY540" i="5"/>
  <c r="BN106" i="5"/>
  <c r="CT106" i="5"/>
  <c r="BN329" i="5"/>
  <c r="CT329" i="5"/>
  <c r="BC539" i="5"/>
  <c r="CI539" i="5"/>
  <c r="BC438" i="5"/>
  <c r="CI438" i="5"/>
  <c r="BN459" i="5"/>
  <c r="CT459" i="5"/>
  <c r="CI559" i="5"/>
  <c r="BC559" i="5"/>
  <c r="DE195" i="5"/>
  <c r="BY195" i="5"/>
  <c r="BN841" i="5"/>
  <c r="CT841" i="5"/>
  <c r="BC736" i="5"/>
  <c r="CI736" i="5"/>
  <c r="BY688" i="5"/>
  <c r="DE688" i="5"/>
  <c r="CT164" i="5"/>
  <c r="BN164" i="5"/>
  <c r="DE449" i="5"/>
  <c r="BY449" i="5"/>
  <c r="CT374" i="5"/>
  <c r="BN374" i="5"/>
  <c r="BC941" i="5"/>
  <c r="CI941" i="5"/>
  <c r="CT138" i="5"/>
  <c r="BN138" i="5"/>
  <c r="BY726" i="5"/>
  <c r="DE726" i="5"/>
  <c r="DE932" i="5"/>
  <c r="BY932" i="5"/>
  <c r="L47" i="3" l="1"/>
  <c r="L48" i="3" s="1"/>
  <c r="L49" i="3"/>
  <c r="M45" i="3"/>
  <c r="K50" i="3"/>
  <c r="K52" i="3" s="1"/>
  <c r="BO707" i="5"/>
  <c r="CU707" i="5"/>
  <c r="DF494" i="5"/>
  <c r="BZ494" i="5"/>
  <c r="BD564" i="5"/>
  <c r="CJ564" i="5"/>
  <c r="CU461" i="5"/>
  <c r="BO461" i="5"/>
  <c r="DF763" i="5"/>
  <c r="BZ763" i="5"/>
  <c r="BO713" i="5"/>
  <c r="CU713" i="5"/>
  <c r="CU146" i="5"/>
  <c r="BO146" i="5"/>
  <c r="CU745" i="5"/>
  <c r="BO745" i="5"/>
  <c r="BO780" i="5"/>
  <c r="CU780" i="5"/>
  <c r="BZ496" i="5"/>
  <c r="DF496" i="5"/>
  <c r="BD309" i="5"/>
  <c r="CJ309" i="5"/>
  <c r="DF884" i="5"/>
  <c r="BZ884" i="5"/>
  <c r="CU364" i="5"/>
  <c r="BO364" i="5"/>
  <c r="CJ606" i="5"/>
  <c r="BD606" i="5"/>
  <c r="CU372" i="5"/>
  <c r="BO372" i="5"/>
  <c r="DF172" i="5"/>
  <c r="BZ172" i="5"/>
  <c r="BZ193" i="5"/>
  <c r="DF193" i="5"/>
  <c r="CU890" i="5"/>
  <c r="BO890" i="5"/>
  <c r="CJ987" i="5"/>
  <c r="BD987" i="5"/>
  <c r="CU688" i="5"/>
  <c r="BO688" i="5"/>
  <c r="BD311" i="5"/>
  <c r="CJ311" i="5"/>
  <c r="CJ629" i="5"/>
  <c r="BD629" i="5"/>
  <c r="BZ83" i="5"/>
  <c r="DF83" i="5"/>
  <c r="BD595" i="5"/>
  <c r="CJ595" i="5"/>
  <c r="CJ56" i="5"/>
  <c r="BD56" i="5"/>
  <c r="BO163" i="5"/>
  <c r="CU163" i="5"/>
  <c r="CU670" i="5"/>
  <c r="BO670" i="5"/>
  <c r="BD860" i="5"/>
  <c r="CJ860" i="5"/>
  <c r="BO830" i="5"/>
  <c r="CU830" i="5"/>
  <c r="DF88" i="5"/>
  <c r="BZ88" i="5"/>
  <c r="BZ588" i="5"/>
  <c r="DF588" i="5"/>
  <c r="CU548" i="5"/>
  <c r="BO548" i="5"/>
  <c r="CJ253" i="5"/>
  <c r="BD253" i="5"/>
  <c r="BD367" i="5"/>
  <c r="CJ367" i="5"/>
  <c r="CJ774" i="5"/>
  <c r="BD774" i="5"/>
  <c r="DF711" i="5"/>
  <c r="BZ711" i="5"/>
  <c r="BO723" i="5"/>
  <c r="CU723" i="5"/>
  <c r="BD299" i="5"/>
  <c r="CJ299" i="5"/>
  <c r="DF364" i="5"/>
  <c r="BZ364" i="5"/>
  <c r="BD230" i="5"/>
  <c r="CJ230" i="5"/>
  <c r="CJ243" i="5"/>
  <c r="BD243" i="5"/>
  <c r="CJ289" i="5"/>
  <c r="BD289" i="5"/>
  <c r="DF647" i="5"/>
  <c r="BZ647" i="5"/>
  <c r="DF753" i="5"/>
  <c r="BZ753" i="5"/>
  <c r="CU993" i="5"/>
  <c r="BO993" i="5"/>
  <c r="BZ799" i="5"/>
  <c r="DF799" i="5"/>
  <c r="CJ972" i="5"/>
  <c r="BD972" i="5"/>
  <c r="BO346" i="5"/>
  <c r="CU346" i="5"/>
  <c r="CU76" i="5"/>
  <c r="BO76" i="5"/>
  <c r="BO635" i="5"/>
  <c r="CU635" i="5"/>
  <c r="CJ37" i="5"/>
  <c r="BD37" i="5"/>
  <c r="BZ388" i="5"/>
  <c r="DF388" i="5"/>
  <c r="CU185" i="5"/>
  <c r="BO185" i="5"/>
  <c r="BZ687" i="5"/>
  <c r="DF687" i="5"/>
  <c r="CU72" i="5"/>
  <c r="BO72" i="5"/>
  <c r="BD214" i="5"/>
  <c r="CJ214" i="5"/>
  <c r="DF804" i="5"/>
  <c r="BZ804" i="5"/>
  <c r="CU363" i="5"/>
  <c r="BO363" i="5"/>
  <c r="BO899" i="5"/>
  <c r="CU899" i="5"/>
  <c r="BZ371" i="5"/>
  <c r="DF371" i="5"/>
  <c r="DF463" i="5"/>
  <c r="BZ463" i="5"/>
  <c r="BD933" i="5"/>
  <c r="CJ933" i="5"/>
  <c r="BD669" i="5"/>
  <c r="CJ669" i="5"/>
  <c r="CU768" i="5"/>
  <c r="BO768" i="5"/>
  <c r="DF178" i="5"/>
  <c r="BZ178" i="5"/>
  <c r="DF664" i="5"/>
  <c r="BZ664" i="5"/>
  <c r="DF702" i="5"/>
  <c r="BZ702" i="5"/>
  <c r="CU422" i="5"/>
  <c r="BO422" i="5"/>
  <c r="CU320" i="5"/>
  <c r="BO320" i="5"/>
  <c r="BD477" i="5"/>
  <c r="CJ477" i="5"/>
  <c r="BD89" i="5"/>
  <c r="CJ89" i="5"/>
  <c r="DF944" i="5"/>
  <c r="BZ944" i="5"/>
  <c r="BO906" i="5"/>
  <c r="CU906" i="5"/>
  <c r="BO278" i="5"/>
  <c r="CU278" i="5"/>
  <c r="DF714" i="5"/>
  <c r="BZ714" i="5"/>
  <c r="CJ932" i="5"/>
  <c r="BD932" i="5"/>
  <c r="BO887" i="5"/>
  <c r="CU887" i="5"/>
  <c r="BO869" i="5"/>
  <c r="CU869" i="5"/>
  <c r="DF69" i="5"/>
  <c r="BZ69" i="5"/>
  <c r="BZ26" i="5"/>
  <c r="DF26" i="5"/>
  <c r="DF676" i="5"/>
  <c r="BZ676" i="5"/>
  <c r="BD887" i="5"/>
  <c r="CJ887" i="5"/>
  <c r="BZ462" i="5"/>
  <c r="DF462" i="5"/>
  <c r="BD920" i="5"/>
  <c r="CJ920" i="5"/>
  <c r="DF720" i="5"/>
  <c r="BZ720" i="5"/>
  <c r="BD294" i="5"/>
  <c r="CJ294" i="5"/>
  <c r="DF287" i="5"/>
  <c r="BZ287" i="5"/>
  <c r="DF27" i="5"/>
  <c r="BZ27" i="5"/>
  <c r="BD899" i="5"/>
  <c r="CJ899" i="5"/>
  <c r="DF724" i="5"/>
  <c r="BZ724" i="5"/>
  <c r="CJ529" i="5"/>
  <c r="BD529" i="5"/>
  <c r="CJ94" i="5"/>
  <c r="BD94" i="5"/>
  <c r="BZ545" i="5"/>
  <c r="DF545" i="5"/>
  <c r="BZ38" i="5"/>
  <c r="DF38" i="5"/>
  <c r="DF794" i="5"/>
  <c r="BZ794" i="5"/>
  <c r="BZ665" i="5"/>
  <c r="DF665" i="5"/>
  <c r="BO748" i="5"/>
  <c r="CU748" i="5"/>
  <c r="BD661" i="5"/>
  <c r="CJ661" i="5"/>
  <c r="BD905" i="5"/>
  <c r="CJ905" i="5"/>
  <c r="DF603" i="5"/>
  <c r="BZ603" i="5"/>
  <c r="BD115" i="5"/>
  <c r="CJ115" i="5"/>
  <c r="CJ674" i="5"/>
  <c r="BD674" i="5"/>
  <c r="CJ638" i="5"/>
  <c r="BD638" i="5"/>
  <c r="DF451" i="5"/>
  <c r="BZ451" i="5"/>
  <c r="BZ859" i="5"/>
  <c r="DF859" i="5"/>
  <c r="DF23" i="5"/>
  <c r="BZ23" i="5"/>
  <c r="DF842" i="5"/>
  <c r="BZ842" i="5"/>
  <c r="CJ51" i="5"/>
  <c r="BD51" i="5"/>
  <c r="BZ315" i="5"/>
  <c r="DF315" i="5"/>
  <c r="BZ346" i="5"/>
  <c r="DF346" i="5"/>
  <c r="CU340" i="5"/>
  <c r="BO340" i="5"/>
  <c r="DF57" i="5"/>
  <c r="BZ57" i="5"/>
  <c r="BO448" i="5"/>
  <c r="CU448" i="5"/>
  <c r="CJ575" i="5"/>
  <c r="BD575" i="5"/>
  <c r="DF707" i="5"/>
  <c r="BZ707" i="5"/>
  <c r="BO514" i="5"/>
  <c r="CU514" i="5"/>
  <c r="DF820" i="5"/>
  <c r="BZ820" i="5"/>
  <c r="CJ747" i="5"/>
  <c r="BD747" i="5"/>
  <c r="CU36" i="5"/>
  <c r="BO36" i="5"/>
  <c r="CJ946" i="5"/>
  <c r="BD946" i="5"/>
  <c r="BZ52" i="5"/>
  <c r="DF52" i="5"/>
  <c r="BO495" i="5"/>
  <c r="CU495" i="5"/>
  <c r="BZ211" i="5"/>
  <c r="DF211" i="5"/>
  <c r="BZ505" i="5"/>
  <c r="DF505" i="5"/>
  <c r="BD922" i="5"/>
  <c r="CJ922" i="5"/>
  <c r="BZ620" i="5"/>
  <c r="DF620" i="5"/>
  <c r="CJ525" i="5"/>
  <c r="BD525" i="5"/>
  <c r="DF579" i="5"/>
  <c r="BZ579" i="5"/>
  <c r="BO819" i="5"/>
  <c r="CU819" i="5"/>
  <c r="BD861" i="5"/>
  <c r="CJ861" i="5"/>
  <c r="BD452" i="5"/>
  <c r="CJ452" i="5"/>
  <c r="CJ490" i="5"/>
  <c r="BD490" i="5"/>
  <c r="BO809" i="5"/>
  <c r="CU809" i="5"/>
  <c r="BD615" i="5"/>
  <c r="CJ615" i="5"/>
  <c r="BO284" i="5"/>
  <c r="CU284" i="5"/>
  <c r="DF67" i="5"/>
  <c r="BZ67" i="5"/>
  <c r="BZ399" i="5"/>
  <c r="DF399" i="5"/>
  <c r="DF870" i="5"/>
  <c r="BZ870" i="5"/>
  <c r="BZ317" i="5"/>
  <c r="DF317" i="5"/>
  <c r="BZ344" i="5"/>
  <c r="DF344" i="5"/>
  <c r="BO749" i="5"/>
  <c r="CU749" i="5"/>
  <c r="BO753" i="5"/>
  <c r="CU753" i="5"/>
  <c r="BD98" i="5"/>
  <c r="CJ98" i="5"/>
  <c r="BZ415" i="5"/>
  <c r="DF415" i="5"/>
  <c r="BO442" i="5"/>
  <c r="CU442" i="5"/>
  <c r="BZ377" i="5"/>
  <c r="DF377" i="5"/>
  <c r="BD135" i="5"/>
  <c r="CJ135" i="5"/>
  <c r="CU97" i="5"/>
  <c r="BO97" i="5"/>
  <c r="DF627" i="5"/>
  <c r="BZ627" i="5"/>
  <c r="CJ738" i="5"/>
  <c r="BD738" i="5"/>
  <c r="BZ284" i="5"/>
  <c r="DF284" i="5"/>
  <c r="BD768" i="5"/>
  <c r="CJ768" i="5"/>
  <c r="DF234" i="5"/>
  <c r="BZ234" i="5"/>
  <c r="CU669" i="5"/>
  <c r="BO669" i="5"/>
  <c r="BD481" i="5"/>
  <c r="CJ481" i="5"/>
  <c r="BO1001" i="5"/>
  <c r="CU1001" i="5"/>
  <c r="BO931" i="5"/>
  <c r="CU931" i="5"/>
  <c r="BD839" i="5"/>
  <c r="CJ839" i="5"/>
  <c r="BO697" i="5"/>
  <c r="CU697" i="5"/>
  <c r="CU66" i="5"/>
  <c r="BO66" i="5"/>
  <c r="CU988" i="5"/>
  <c r="BO988" i="5"/>
  <c r="BO801" i="5"/>
  <c r="CU801" i="5"/>
  <c r="DF673" i="5"/>
  <c r="BZ673" i="5"/>
  <c r="BD618" i="5"/>
  <c r="CJ618" i="5"/>
  <c r="DF700" i="5"/>
  <c r="BZ700" i="5"/>
  <c r="BD817" i="5"/>
  <c r="CJ817" i="5"/>
  <c r="DF501" i="5"/>
  <c r="BZ501" i="5"/>
  <c r="CU314" i="5"/>
  <c r="BO314" i="5"/>
  <c r="DF120" i="5"/>
  <c r="BZ120" i="5"/>
  <c r="BZ775" i="5"/>
  <c r="DF775" i="5"/>
  <c r="BO998" i="5"/>
  <c r="CU998" i="5"/>
  <c r="DF621" i="5"/>
  <c r="BZ621" i="5"/>
  <c r="BZ319" i="5"/>
  <c r="DF319" i="5"/>
  <c r="BD889" i="5"/>
  <c r="CJ889" i="5"/>
  <c r="BD569" i="5"/>
  <c r="CJ569" i="5"/>
  <c r="BD986" i="5"/>
  <c r="CJ986" i="5"/>
  <c r="CU541" i="5"/>
  <c r="BO541" i="5"/>
  <c r="BD626" i="5"/>
  <c r="CJ626" i="5"/>
  <c r="CU56" i="5"/>
  <c r="BO56" i="5"/>
  <c r="BD803" i="5"/>
  <c r="CJ803" i="5"/>
  <c r="CU398" i="5"/>
  <c r="BO398" i="5"/>
  <c r="DF559" i="5"/>
  <c r="BZ559" i="5"/>
  <c r="CU391" i="5"/>
  <c r="BO391" i="5"/>
  <c r="BO205" i="5"/>
  <c r="CU205" i="5"/>
  <c r="BD895" i="5"/>
  <c r="CJ895" i="5"/>
  <c r="CJ463" i="5"/>
  <c r="BD463" i="5"/>
  <c r="BZ956" i="5"/>
  <c r="DF956" i="5"/>
  <c r="BD999" i="5"/>
  <c r="CJ999" i="5"/>
  <c r="DF138" i="5"/>
  <c r="BZ138" i="5"/>
  <c r="BO102" i="5"/>
  <c r="CU102" i="5"/>
  <c r="BD584" i="5"/>
  <c r="CJ584" i="5"/>
  <c r="BZ207" i="5"/>
  <c r="DF207" i="5"/>
  <c r="BD616" i="5"/>
  <c r="CJ616" i="5"/>
  <c r="CU313" i="5"/>
  <c r="BO313" i="5"/>
  <c r="BZ446" i="5"/>
  <c r="DF446" i="5"/>
  <c r="BO815" i="5"/>
  <c r="CU815" i="5"/>
  <c r="CJ104" i="5"/>
  <c r="BD104" i="5"/>
  <c r="CU317" i="5"/>
  <c r="BO317" i="5"/>
  <c r="BO494" i="5"/>
  <c r="CU494" i="5"/>
  <c r="BZ352" i="5"/>
  <c r="DF352" i="5"/>
  <c r="BD600" i="5"/>
  <c r="CJ600" i="5"/>
  <c r="CJ959" i="5"/>
  <c r="BD959" i="5"/>
  <c r="CJ31" i="5"/>
  <c r="BD31" i="5"/>
  <c r="CU275" i="5"/>
  <c r="BO275" i="5"/>
  <c r="BD212" i="5"/>
  <c r="CJ212" i="5"/>
  <c r="BD786" i="5"/>
  <c r="CJ786" i="5"/>
  <c r="BZ971" i="5"/>
  <c r="DF971" i="5"/>
  <c r="BO754" i="5"/>
  <c r="CU754" i="5"/>
  <c r="BO725" i="5"/>
  <c r="CU725" i="5"/>
  <c r="DF822" i="5"/>
  <c r="BZ822" i="5"/>
  <c r="DF478" i="5"/>
  <c r="BZ478" i="5"/>
  <c r="CJ527" i="5"/>
  <c r="BD527" i="5"/>
  <c r="BO197" i="5"/>
  <c r="CU197" i="5"/>
  <c r="BD492" i="5"/>
  <c r="CJ492" i="5"/>
  <c r="CJ81" i="5"/>
  <c r="BD81" i="5"/>
  <c r="DF75" i="5"/>
  <c r="BZ75" i="5"/>
  <c r="BO992" i="5"/>
  <c r="CU992" i="5"/>
  <c r="DF922" i="5"/>
  <c r="BZ922" i="5"/>
  <c r="CU348" i="5"/>
  <c r="BO348" i="5"/>
  <c r="BD330" i="5"/>
  <c r="CJ330" i="5"/>
  <c r="BD432" i="5"/>
  <c r="CJ432" i="5"/>
  <c r="BD717" i="5"/>
  <c r="CJ717" i="5"/>
  <c r="BD897" i="5"/>
  <c r="CJ897" i="5"/>
  <c r="BZ600" i="5"/>
  <c r="DF600" i="5"/>
  <c r="CU237" i="5"/>
  <c r="BO237" i="5"/>
  <c r="BD191" i="5"/>
  <c r="CJ191" i="5"/>
  <c r="BZ515" i="5"/>
  <c r="DF515" i="5"/>
  <c r="BZ999" i="5"/>
  <c r="DF999" i="5"/>
  <c r="DF779" i="5"/>
  <c r="BZ779" i="5"/>
  <c r="CU48" i="5"/>
  <c r="BO48" i="5"/>
  <c r="BO537" i="5"/>
  <c r="CU537" i="5"/>
  <c r="CJ788" i="5"/>
  <c r="BD788" i="5"/>
  <c r="BD461" i="5"/>
  <c r="CJ461" i="5"/>
  <c r="BD973" i="5"/>
  <c r="CJ973" i="5"/>
  <c r="BO542" i="5"/>
  <c r="CU542" i="5"/>
  <c r="CU263" i="5"/>
  <c r="BO263" i="5"/>
  <c r="CJ105" i="5"/>
  <c r="BD105" i="5"/>
  <c r="BO476" i="5"/>
  <c r="CU476" i="5"/>
  <c r="BO438" i="5"/>
  <c r="CU438" i="5"/>
  <c r="CU68" i="5"/>
  <c r="BO68" i="5"/>
  <c r="CU786" i="5"/>
  <c r="BO786" i="5"/>
  <c r="DF735" i="5"/>
  <c r="BZ735" i="5"/>
  <c r="CU37" i="5"/>
  <c r="BO37" i="5"/>
  <c r="CJ941" i="5"/>
  <c r="BD941" i="5"/>
  <c r="BO841" i="5"/>
  <c r="CU841" i="5"/>
  <c r="CU329" i="5"/>
  <c r="BO329" i="5"/>
  <c r="CU543" i="5"/>
  <c r="BO543" i="5"/>
  <c r="BO510" i="5"/>
  <c r="CU510" i="5"/>
  <c r="BZ360" i="5"/>
  <c r="DF360" i="5"/>
  <c r="CJ325" i="5"/>
  <c r="BD325" i="5"/>
  <c r="BZ345" i="5"/>
  <c r="DF345" i="5"/>
  <c r="BO365" i="5"/>
  <c r="CU365" i="5"/>
  <c r="DF578" i="5"/>
  <c r="BZ578" i="5"/>
  <c r="BO326" i="5"/>
  <c r="CU326" i="5"/>
  <c r="BZ995" i="5"/>
  <c r="DF995" i="5"/>
  <c r="BZ339" i="5"/>
  <c r="DF339" i="5"/>
  <c r="CU393" i="5"/>
  <c r="BO393" i="5"/>
  <c r="CJ513" i="5"/>
  <c r="BD513" i="5"/>
  <c r="BD821" i="5"/>
  <c r="CJ821" i="5"/>
  <c r="CJ49" i="5"/>
  <c r="BD49" i="5"/>
  <c r="BZ268" i="5"/>
  <c r="DF268" i="5"/>
  <c r="CJ519" i="5"/>
  <c r="BD519" i="5"/>
  <c r="BZ740" i="5"/>
  <c r="DF740" i="5"/>
  <c r="BD274" i="5"/>
  <c r="CJ274" i="5"/>
  <c r="BZ428" i="5"/>
  <c r="DF428" i="5"/>
  <c r="CU572" i="5"/>
  <c r="BO572" i="5"/>
  <c r="DF638" i="5"/>
  <c r="BZ638" i="5"/>
  <c r="BD535" i="5"/>
  <c r="CJ535" i="5"/>
  <c r="BD793" i="5"/>
  <c r="CJ793" i="5"/>
  <c r="BD365" i="5"/>
  <c r="CJ365" i="5"/>
  <c r="CU227" i="5"/>
  <c r="BO227" i="5"/>
  <c r="DF706" i="5"/>
  <c r="BZ706" i="5"/>
  <c r="DF355" i="5"/>
  <c r="BZ355" i="5"/>
  <c r="BZ398" i="5"/>
  <c r="DF398" i="5"/>
  <c r="BD599" i="5"/>
  <c r="CJ599" i="5"/>
  <c r="CJ621" i="5"/>
  <c r="BD621" i="5"/>
  <c r="DF840" i="5"/>
  <c r="BZ840" i="5"/>
  <c r="BD801" i="5"/>
  <c r="CJ801" i="5"/>
  <c r="DF548" i="5"/>
  <c r="BZ548" i="5"/>
  <c r="CU392" i="5"/>
  <c r="BO392" i="5"/>
  <c r="BO667" i="5"/>
  <c r="CU667" i="5"/>
  <c r="BZ746" i="5"/>
  <c r="DF746" i="5"/>
  <c r="BO777" i="5"/>
  <c r="CU777" i="5"/>
  <c r="CJ515" i="5"/>
  <c r="BD515" i="5"/>
  <c r="CU358" i="5"/>
  <c r="BO358" i="5"/>
  <c r="DF796" i="5"/>
  <c r="BZ796" i="5"/>
  <c r="BD205" i="5"/>
  <c r="CJ205" i="5"/>
  <c r="BO428" i="5"/>
  <c r="CU428" i="5"/>
  <c r="BD208" i="5"/>
  <c r="CJ208" i="5"/>
  <c r="DF623" i="5"/>
  <c r="BZ623" i="5"/>
  <c r="BD347" i="5"/>
  <c r="CJ347" i="5"/>
  <c r="CU32" i="5"/>
  <c r="BO32" i="5"/>
  <c r="BO440" i="5"/>
  <c r="CU440" i="5"/>
  <c r="BZ369" i="5"/>
  <c r="DF369" i="5"/>
  <c r="DF581" i="5"/>
  <c r="BZ581" i="5"/>
  <c r="BO491" i="5"/>
  <c r="CU491" i="5"/>
  <c r="CU808" i="5"/>
  <c r="BO808" i="5"/>
  <c r="BD873" i="5"/>
  <c r="CJ873" i="5"/>
  <c r="CJ42" i="5"/>
  <c r="BD42" i="5"/>
  <c r="B73" i="3"/>
  <c r="M66" i="3"/>
  <c r="M68" i="3" s="1"/>
  <c r="M70" i="3" s="1"/>
  <c r="CU540" i="5"/>
  <c r="BO540" i="5"/>
  <c r="CJ702" i="5"/>
  <c r="BD702" i="5"/>
  <c r="BO911" i="5"/>
  <c r="CU911" i="5"/>
  <c r="CU963" i="5"/>
  <c r="BO963" i="5"/>
  <c r="BO849" i="5"/>
  <c r="CU849" i="5"/>
  <c r="CU305" i="5"/>
  <c r="BO305" i="5"/>
  <c r="BO175" i="5"/>
  <c r="CU175" i="5"/>
  <c r="DF757" i="5"/>
  <c r="BZ757" i="5"/>
  <c r="BO626" i="5"/>
  <c r="CU626" i="5"/>
  <c r="BO549" i="5"/>
  <c r="CU549" i="5"/>
  <c r="BD131" i="5"/>
  <c r="CJ131" i="5"/>
  <c r="BZ750" i="5"/>
  <c r="DF750" i="5"/>
  <c r="CJ60" i="5"/>
  <c r="BD60" i="5"/>
  <c r="CU111" i="5"/>
  <c r="BO111" i="5"/>
  <c r="BD341" i="5"/>
  <c r="CJ341" i="5"/>
  <c r="CU706" i="5"/>
  <c r="BO706" i="5"/>
  <c r="CJ172" i="5"/>
  <c r="BD172" i="5"/>
  <c r="BZ149" i="5"/>
  <c r="DF149" i="5"/>
  <c r="CU299" i="5"/>
  <c r="BO299" i="5"/>
  <c r="DF957" i="5"/>
  <c r="BZ957" i="5"/>
  <c r="CU327" i="5"/>
  <c r="BO327" i="5"/>
  <c r="BD148" i="5"/>
  <c r="CJ148" i="5"/>
  <c r="DF45" i="5"/>
  <c r="BZ45" i="5"/>
  <c r="CU589" i="5"/>
  <c r="BO589" i="5"/>
  <c r="CU194" i="5"/>
  <c r="BO194" i="5"/>
  <c r="CU148" i="5"/>
  <c r="BO148" i="5"/>
  <c r="BD808" i="5"/>
  <c r="CJ808" i="5"/>
  <c r="BZ87" i="5"/>
  <c r="DF87" i="5"/>
  <c r="CU643" i="5"/>
  <c r="BO643" i="5"/>
  <c r="BO55" i="5"/>
  <c r="CU55" i="5"/>
  <c r="CJ78" i="5"/>
  <c r="BD78" i="5"/>
  <c r="BD375" i="5"/>
  <c r="CJ375" i="5"/>
  <c r="CU720" i="5"/>
  <c r="BO720" i="5"/>
  <c r="DF20" i="5"/>
  <c r="BZ20" i="5"/>
  <c r="CU71" i="5"/>
  <c r="BO71" i="5"/>
  <c r="CU696" i="5"/>
  <c r="BO696" i="5"/>
  <c r="CU75" i="5"/>
  <c r="BO75" i="5"/>
  <c r="BZ1005" i="5"/>
  <c r="DF1005" i="5"/>
  <c r="BD562" i="5"/>
  <c r="CJ562" i="5"/>
  <c r="BO65" i="5"/>
  <c r="CU65" i="5"/>
  <c r="DG122" i="5"/>
  <c r="CA122" i="5"/>
  <c r="CU198" i="5"/>
  <c r="BO198" i="5"/>
  <c r="CJ190" i="5"/>
  <c r="BD190" i="5"/>
  <c r="CJ144" i="5"/>
  <c r="BD144" i="5"/>
  <c r="BZ201" i="5"/>
  <c r="DF201" i="5"/>
  <c r="BO645" i="5"/>
  <c r="CU645" i="5"/>
  <c r="BO605" i="5"/>
  <c r="CU605" i="5"/>
  <c r="BD366" i="5"/>
  <c r="CJ366" i="5"/>
  <c r="BZ994" i="5"/>
  <c r="DF994" i="5"/>
  <c r="BO121" i="5"/>
  <c r="CU121" i="5"/>
  <c r="BD246" i="5"/>
  <c r="CJ246" i="5"/>
  <c r="BD146" i="5"/>
  <c r="CJ146" i="5"/>
  <c r="DF835" i="5"/>
  <c r="BZ835" i="5"/>
  <c r="BO779" i="5"/>
  <c r="CU779" i="5"/>
  <c r="CU118" i="5"/>
  <c r="BO118" i="5"/>
  <c r="BZ857" i="5"/>
  <c r="DF857" i="5"/>
  <c r="CU647" i="5"/>
  <c r="BO647" i="5"/>
  <c r="DF175" i="5"/>
  <c r="BZ175" i="5"/>
  <c r="CJ741" i="5"/>
  <c r="BD741" i="5"/>
  <c r="CJ1010" i="5"/>
  <c r="BD1010" i="5"/>
  <c r="BD544" i="5"/>
  <c r="CJ544" i="5"/>
  <c r="DF774" i="5"/>
  <c r="BZ774" i="5"/>
  <c r="BD241" i="5"/>
  <c r="CJ241" i="5"/>
  <c r="BZ165" i="5"/>
  <c r="DF165" i="5"/>
  <c r="BZ977" i="5"/>
  <c r="DF977" i="5"/>
  <c r="BD764" i="5"/>
  <c r="CJ764" i="5"/>
  <c r="BO355" i="5"/>
  <c r="CU355" i="5"/>
  <c r="BZ292" i="5"/>
  <c r="DF292" i="5"/>
  <c r="CU59" i="5"/>
  <c r="BO59" i="5"/>
  <c r="CJ458" i="5"/>
  <c r="BD458" i="5"/>
  <c r="CU85" i="5"/>
  <c r="BO85" i="5"/>
  <c r="CJ47" i="5"/>
  <c r="BD47" i="5"/>
  <c r="DF643" i="5"/>
  <c r="BZ643" i="5"/>
  <c r="CJ36" i="5"/>
  <c r="BD36" i="5"/>
  <c r="BZ282" i="5"/>
  <c r="DF282" i="5"/>
  <c r="BZ263" i="5"/>
  <c r="DF263" i="5"/>
  <c r="CU137" i="5"/>
  <c r="BO137" i="5"/>
  <c r="BD107" i="5"/>
  <c r="CJ107" i="5"/>
  <c r="BD875" i="5"/>
  <c r="CJ875" i="5"/>
  <c r="CU800" i="5"/>
  <c r="BO800" i="5"/>
  <c r="CU162" i="5"/>
  <c r="BO162" i="5"/>
  <c r="CU236" i="5"/>
  <c r="BO236" i="5"/>
  <c r="BD334" i="5"/>
  <c r="CJ334" i="5"/>
  <c r="BD382" i="5"/>
  <c r="CJ382" i="5"/>
  <c r="BO282" i="5"/>
  <c r="CU282" i="5"/>
  <c r="DF947" i="5"/>
  <c r="BZ947" i="5"/>
  <c r="CJ392" i="5"/>
  <c r="BD392" i="5"/>
  <c r="BO335" i="5"/>
  <c r="CU335" i="5"/>
  <c r="BD389" i="5"/>
  <c r="CJ389" i="5"/>
  <c r="CJ80" i="5"/>
  <c r="BD80" i="5"/>
  <c r="BD220" i="5"/>
  <c r="CJ220" i="5"/>
  <c r="CJ698" i="5"/>
  <c r="BD698" i="5"/>
  <c r="BZ275" i="5"/>
  <c r="DF275" i="5"/>
  <c r="DF961" i="5"/>
  <c r="BZ961" i="5"/>
  <c r="DF896" i="5"/>
  <c r="BZ896" i="5"/>
  <c r="BO195" i="5"/>
  <c r="CU195" i="5"/>
  <c r="CU462" i="5"/>
  <c r="BO462" i="5"/>
  <c r="BD398" i="5"/>
  <c r="CJ398" i="5"/>
  <c r="BD854" i="5"/>
  <c r="CJ854" i="5"/>
  <c r="CU638" i="5"/>
  <c r="BO638" i="5"/>
  <c r="CJ739" i="5"/>
  <c r="BD739" i="5"/>
  <c r="DF261" i="5"/>
  <c r="BZ261" i="5"/>
  <c r="CJ625" i="5"/>
  <c r="BD625" i="5"/>
  <c r="CJ658" i="5"/>
  <c r="BD658" i="5"/>
  <c r="DF245" i="5"/>
  <c r="BZ245" i="5"/>
  <c r="BZ109" i="5"/>
  <c r="DF109" i="5"/>
  <c r="DF267" i="5"/>
  <c r="BZ267" i="5"/>
  <c r="BD121" i="5"/>
  <c r="CJ121" i="5"/>
  <c r="DF974" i="5"/>
  <c r="BZ974" i="5"/>
  <c r="BO831" i="5"/>
  <c r="CU831" i="5"/>
  <c r="CJ112" i="5"/>
  <c r="BD112" i="5"/>
  <c r="BD200" i="5"/>
  <c r="CJ200" i="5"/>
  <c r="BZ823" i="5"/>
  <c r="DF823" i="5"/>
  <c r="DF35" i="5"/>
  <c r="BZ35" i="5"/>
  <c r="CU678" i="5"/>
  <c r="BO678" i="5"/>
  <c r="CJ26" i="5"/>
  <c r="BD26" i="5"/>
  <c r="BO916" i="5"/>
  <c r="CU916" i="5"/>
  <c r="BZ616" i="5"/>
  <c r="DF616" i="5"/>
  <c r="DF534" i="5"/>
  <c r="BZ534" i="5"/>
  <c r="CJ820" i="5"/>
  <c r="BD820" i="5"/>
  <c r="CJ433" i="5"/>
  <c r="BD433" i="5"/>
  <c r="CJ79" i="5"/>
  <c r="BD79" i="5"/>
  <c r="CU140" i="5"/>
  <c r="BO140" i="5"/>
  <c r="BO796" i="5"/>
  <c r="CU796" i="5"/>
  <c r="DF95" i="5"/>
  <c r="BZ95" i="5"/>
  <c r="CJ418" i="5"/>
  <c r="BD418" i="5"/>
  <c r="BO505" i="5"/>
  <c r="CU505" i="5"/>
  <c r="BO659" i="5"/>
  <c r="CU659" i="5"/>
  <c r="DF148" i="5"/>
  <c r="BZ148" i="5"/>
  <c r="CU362" i="5"/>
  <c r="BO362" i="5"/>
  <c r="DF550" i="5"/>
  <c r="BZ550" i="5"/>
  <c r="CJ263" i="5"/>
  <c r="BD263" i="5"/>
  <c r="BO741" i="5"/>
  <c r="CU741" i="5"/>
  <c r="CJ87" i="5"/>
  <c r="BD87" i="5"/>
  <c r="CJ287" i="5"/>
  <c r="BD287" i="5"/>
  <c r="CU642" i="5"/>
  <c r="BO642" i="5"/>
  <c r="BO497" i="5"/>
  <c r="CU497" i="5"/>
  <c r="CU128" i="5"/>
  <c r="BO128" i="5"/>
  <c r="BD715" i="5"/>
  <c r="CJ715" i="5"/>
  <c r="DF115" i="5"/>
  <c r="BZ115" i="5"/>
  <c r="BZ183" i="5"/>
  <c r="DF183" i="5"/>
  <c r="DF112" i="5"/>
  <c r="BZ112" i="5"/>
  <c r="BZ341" i="5"/>
  <c r="DF341" i="5"/>
  <c r="BZ251" i="5"/>
  <c r="DF251" i="5"/>
  <c r="BO109" i="5"/>
  <c r="CU109" i="5"/>
  <c r="BO90" i="5"/>
  <c r="CU90" i="5"/>
  <c r="CJ978" i="5"/>
  <c r="BD978" i="5"/>
  <c r="CJ772" i="5"/>
  <c r="BD772" i="5"/>
  <c r="BD288" i="5"/>
  <c r="CJ288" i="5"/>
  <c r="CJ778" i="5"/>
  <c r="BD778" i="5"/>
  <c r="BZ179" i="5"/>
  <c r="DF179" i="5"/>
  <c r="BD663" i="5"/>
  <c r="CJ663" i="5"/>
  <c r="BD442" i="5"/>
  <c r="CJ442" i="5"/>
  <c r="CJ154" i="5"/>
  <c r="BD154" i="5"/>
  <c r="BZ444" i="5"/>
  <c r="DF444" i="5"/>
  <c r="BZ537" i="5"/>
  <c r="DF537" i="5"/>
  <c r="BD306" i="5"/>
  <c r="CJ306" i="5"/>
  <c r="CJ400" i="5"/>
  <c r="BD400" i="5"/>
  <c r="CJ812" i="5"/>
  <c r="BD812" i="5"/>
  <c r="CJ610" i="5"/>
  <c r="BD610" i="5"/>
  <c r="DF697" i="5"/>
  <c r="BZ697" i="5"/>
  <c r="BO519" i="5"/>
  <c r="CU519" i="5"/>
  <c r="CJ686" i="5"/>
  <c r="BD686" i="5"/>
  <c r="CJ20" i="5"/>
  <c r="BD20" i="5"/>
  <c r="DF100" i="5"/>
  <c r="BZ100" i="5"/>
  <c r="BD109" i="5"/>
  <c r="CJ109" i="5"/>
  <c r="CJ242" i="5"/>
  <c r="BD242" i="5"/>
  <c r="DF572" i="5"/>
  <c r="BZ572" i="5"/>
  <c r="CJ317" i="5"/>
  <c r="BD317" i="5"/>
  <c r="BO501" i="5"/>
  <c r="CU501" i="5"/>
  <c r="BZ514" i="5"/>
  <c r="DF514" i="5"/>
  <c r="CJ236" i="5"/>
  <c r="BD236" i="5"/>
  <c r="BD884" i="5"/>
  <c r="CJ884" i="5"/>
  <c r="BZ992" i="5"/>
  <c r="DF992" i="5"/>
  <c r="DF124" i="5"/>
  <c r="BZ124" i="5"/>
  <c r="CU43" i="5"/>
  <c r="BO43" i="5"/>
  <c r="BZ659" i="5"/>
  <c r="DF659" i="5"/>
  <c r="CJ164" i="5"/>
  <c r="BD164" i="5"/>
  <c r="DF143" i="5"/>
  <c r="BZ143" i="5"/>
  <c r="CJ410" i="5"/>
  <c r="BD410" i="5"/>
  <c r="CJ360" i="5"/>
  <c r="BD360" i="5"/>
  <c r="CU676" i="5"/>
  <c r="BO676" i="5"/>
  <c r="BD911" i="5"/>
  <c r="CJ911" i="5"/>
  <c r="BO127" i="5"/>
  <c r="CU127" i="5"/>
  <c r="DF477" i="5"/>
  <c r="BZ477" i="5"/>
  <c r="BD202" i="5"/>
  <c r="CJ202" i="5"/>
  <c r="BD536" i="5"/>
  <c r="CJ536" i="5"/>
  <c r="BO973" i="5"/>
  <c r="CU973" i="5"/>
  <c r="CU475" i="5"/>
  <c r="BO475" i="5"/>
  <c r="BD427" i="5"/>
  <c r="CJ427" i="5"/>
  <c r="CU844" i="5"/>
  <c r="BO844" i="5"/>
  <c r="CU178" i="5"/>
  <c r="BO178" i="5"/>
  <c r="BZ530" i="5"/>
  <c r="DF530" i="5"/>
  <c r="DF311" i="5"/>
  <c r="BZ311" i="5"/>
  <c r="BD680" i="5"/>
  <c r="CJ680" i="5"/>
  <c r="CJ692" i="5"/>
  <c r="BD692" i="5"/>
  <c r="BO835" i="5"/>
  <c r="CU835" i="5"/>
  <c r="CJ866" i="5"/>
  <c r="BD866" i="5"/>
  <c r="CU427" i="5"/>
  <c r="BO427" i="5"/>
  <c r="BO29" i="5"/>
  <c r="CU29" i="5"/>
  <c r="BD403" i="5"/>
  <c r="CJ403" i="5"/>
  <c r="BO147" i="5"/>
  <c r="CU147" i="5"/>
  <c r="DF190" i="5"/>
  <c r="BZ190" i="5"/>
  <c r="BO838" i="5"/>
  <c r="CU838" i="5"/>
  <c r="BO791" i="5"/>
  <c r="CU791" i="5"/>
  <c r="CU211" i="5"/>
  <c r="BO211" i="5"/>
  <c r="DF278" i="5"/>
  <c r="BZ278" i="5"/>
  <c r="CU218" i="5"/>
  <c r="BO218" i="5"/>
  <c r="DF47" i="5"/>
  <c r="BZ47" i="5"/>
  <c r="BZ242" i="5"/>
  <c r="DF242" i="5"/>
  <c r="CU569" i="5"/>
  <c r="BO569" i="5"/>
  <c r="CU632" i="5"/>
  <c r="BO632" i="5"/>
  <c r="CJ550" i="5"/>
  <c r="BD550" i="5"/>
  <c r="BO960" i="5"/>
  <c r="CU960" i="5"/>
  <c r="M29" i="3"/>
  <c r="M31" i="3"/>
  <c r="BZ526" i="5"/>
  <c r="DF526" i="5"/>
  <c r="CJ909" i="5"/>
  <c r="BD909" i="5"/>
  <c r="CU651" i="5"/>
  <c r="BO651" i="5"/>
  <c r="BZ736" i="5"/>
  <c r="DF736" i="5"/>
  <c r="BD868" i="5"/>
  <c r="CJ868" i="5"/>
  <c r="DF996" i="5"/>
  <c r="BZ996" i="5"/>
  <c r="DF137" i="5"/>
  <c r="BZ137" i="5"/>
  <c r="BZ217" i="5"/>
  <c r="DF217" i="5"/>
  <c r="BZ381" i="5"/>
  <c r="DF381" i="5"/>
  <c r="BZ465" i="5"/>
  <c r="DF465" i="5"/>
  <c r="BD111" i="5"/>
  <c r="CJ111" i="5"/>
  <c r="DF425" i="5"/>
  <c r="BZ425" i="5"/>
  <c r="CU318" i="5"/>
  <c r="BO318" i="5"/>
  <c r="CJ93" i="5"/>
  <c r="BD93" i="5"/>
  <c r="DF237" i="5"/>
  <c r="BZ237" i="5"/>
  <c r="BO743" i="5"/>
  <c r="CU743" i="5"/>
  <c r="BO737" i="5"/>
  <c r="CU737" i="5"/>
  <c r="BD826" i="5"/>
  <c r="CJ826" i="5"/>
  <c r="BO481" i="5"/>
  <c r="CU481" i="5"/>
  <c r="BO746" i="5"/>
  <c r="CU746" i="5"/>
  <c r="CU856" i="5"/>
  <c r="BO856" i="5"/>
  <c r="BD139" i="5"/>
  <c r="CJ139" i="5"/>
  <c r="CU421" i="5"/>
  <c r="BO421" i="5"/>
  <c r="BD949" i="5"/>
  <c r="CJ949" i="5"/>
  <c r="BD975" i="5"/>
  <c r="CJ975" i="5"/>
  <c r="BO622" i="5"/>
  <c r="CU622" i="5"/>
  <c r="DF102" i="5"/>
  <c r="BZ102" i="5"/>
  <c r="CU267" i="5"/>
  <c r="BO267" i="5"/>
  <c r="CU369" i="5"/>
  <c r="BO369" i="5"/>
  <c r="BD491" i="5"/>
  <c r="CJ491" i="5"/>
  <c r="BD586" i="5"/>
  <c r="CJ586" i="5"/>
  <c r="BO252" i="5"/>
  <c r="CU252" i="5"/>
  <c r="BO274" i="5"/>
  <c r="CU274" i="5"/>
  <c r="DF935" i="5"/>
  <c r="BZ935" i="5"/>
  <c r="BZ308" i="5"/>
  <c r="DF308" i="5"/>
  <c r="BD767" i="5"/>
  <c r="CJ767" i="5"/>
  <c r="CU851" i="5"/>
  <c r="BO851" i="5"/>
  <c r="DF698" i="5"/>
  <c r="BZ698" i="5"/>
  <c r="CU560" i="5"/>
  <c r="BO560" i="5"/>
  <c r="BO272" i="5"/>
  <c r="CU272" i="5"/>
  <c r="DF716" i="5"/>
  <c r="BZ716" i="5"/>
  <c r="DF684" i="5"/>
  <c r="BZ684" i="5"/>
  <c r="DF619" i="5"/>
  <c r="BZ619" i="5"/>
  <c r="BO344" i="5"/>
  <c r="CU344" i="5"/>
  <c r="CJ577" i="5"/>
  <c r="BD577" i="5"/>
  <c r="BD867" i="5"/>
  <c r="CJ867" i="5"/>
  <c r="DF186" i="5"/>
  <c r="BZ186" i="5"/>
  <c r="BD514" i="5"/>
  <c r="CJ514" i="5"/>
  <c r="BD282" i="5"/>
  <c r="CJ282" i="5"/>
  <c r="BZ885" i="5"/>
  <c r="DF885" i="5"/>
  <c r="BD467" i="5"/>
  <c r="CJ467" i="5"/>
  <c r="BZ407" i="5"/>
  <c r="DF407" i="5"/>
  <c r="CU247" i="5"/>
  <c r="BO247" i="5"/>
  <c r="BD604" i="5"/>
  <c r="CJ604" i="5"/>
  <c r="BO845" i="5"/>
  <c r="CU845" i="5"/>
  <c r="BZ411" i="5"/>
  <c r="DF411" i="5"/>
  <c r="BO885" i="5"/>
  <c r="CU885" i="5"/>
  <c r="BZ384" i="5"/>
  <c r="DF384" i="5"/>
  <c r="DF573" i="5"/>
  <c r="BZ573" i="5"/>
  <c r="BO959" i="5"/>
  <c r="CU959" i="5"/>
  <c r="BZ419" i="5"/>
  <c r="DF419" i="5"/>
  <c r="BD951" i="5"/>
  <c r="CJ951" i="5"/>
  <c r="BZ929" i="5"/>
  <c r="DF929" i="5"/>
  <c r="CJ921" i="5"/>
  <c r="BD921" i="5"/>
  <c r="CU875" i="5"/>
  <c r="BO875" i="5"/>
  <c r="CU413" i="5"/>
  <c r="BO413" i="5"/>
  <c r="BZ414" i="5"/>
  <c r="DF414" i="5"/>
  <c r="CJ750" i="5"/>
  <c r="BD750" i="5"/>
  <c r="BO964" i="5"/>
  <c r="CU964" i="5"/>
  <c r="BZ367" i="5"/>
  <c r="DF367" i="5"/>
  <c r="BO861" i="5"/>
  <c r="CU861" i="5"/>
  <c r="BD955" i="5"/>
  <c r="CJ955" i="5"/>
  <c r="BZ705" i="5"/>
  <c r="DF705" i="5"/>
  <c r="CJ960" i="5"/>
  <c r="BD960" i="5"/>
  <c r="BD701" i="5"/>
  <c r="CJ701" i="5"/>
  <c r="DF694" i="5"/>
  <c r="BZ694" i="5"/>
  <c r="BZ332" i="5"/>
  <c r="DF332" i="5"/>
  <c r="BZ841" i="5"/>
  <c r="DF841" i="5"/>
  <c r="DF617" i="5"/>
  <c r="BZ617" i="5"/>
  <c r="DF641" i="5"/>
  <c r="BZ641" i="5"/>
  <c r="CU394" i="5"/>
  <c r="BO394" i="5"/>
  <c r="CU385" i="5"/>
  <c r="BO385" i="5"/>
  <c r="DF285" i="5"/>
  <c r="BZ285" i="5"/>
  <c r="DF452" i="5"/>
  <c r="BZ452" i="5"/>
  <c r="BZ925" i="5"/>
  <c r="DF925" i="5"/>
  <c r="CJ865" i="5"/>
  <c r="BD865" i="5"/>
  <c r="CU131" i="5"/>
  <c r="BO131" i="5"/>
  <c r="BD193" i="5"/>
  <c r="CJ193" i="5"/>
  <c r="BZ833" i="5"/>
  <c r="DF833" i="5"/>
  <c r="BD611" i="5"/>
  <c r="CJ611" i="5"/>
  <c r="CJ472" i="5"/>
  <c r="BD472" i="5"/>
  <c r="DF806" i="5"/>
  <c r="BZ806" i="5"/>
  <c r="CU940" i="5"/>
  <c r="BO940" i="5"/>
  <c r="BD580" i="5"/>
  <c r="CJ580" i="5"/>
  <c r="BZ480" i="5"/>
  <c r="DF480" i="5"/>
  <c r="BD359" i="5"/>
  <c r="CJ359" i="5"/>
  <c r="CU755" i="5"/>
  <c r="BO755" i="5"/>
  <c r="CU337" i="5"/>
  <c r="BO337" i="5"/>
  <c r="CU677" i="5"/>
  <c r="BO677" i="5"/>
  <c r="DF241" i="5"/>
  <c r="BZ241" i="5"/>
  <c r="BZ302" i="5"/>
  <c r="DF302" i="5"/>
  <c r="BZ82" i="5"/>
  <c r="DF82" i="5"/>
  <c r="BD601" i="5"/>
  <c r="CJ601" i="5"/>
  <c r="BZ609" i="5"/>
  <c r="DF609" i="5"/>
  <c r="DF156" i="5"/>
  <c r="BZ156" i="5"/>
  <c r="CU38" i="5"/>
  <c r="BO38" i="5"/>
  <c r="BD183" i="5"/>
  <c r="CJ183" i="5"/>
  <c r="BO455" i="5"/>
  <c r="CU455" i="5"/>
  <c r="DF876" i="5"/>
  <c r="BZ876" i="5"/>
  <c r="BZ375" i="5"/>
  <c r="DF375" i="5"/>
  <c r="CU396" i="5"/>
  <c r="BO396" i="5"/>
  <c r="DF962" i="5"/>
  <c r="BZ962" i="5"/>
  <c r="CU248" i="5"/>
  <c r="BO248" i="5"/>
  <c r="BD143" i="5"/>
  <c r="CJ143" i="5"/>
  <c r="DF41" i="5"/>
  <c r="BZ41" i="5"/>
  <c r="BZ958" i="5"/>
  <c r="DF958" i="5"/>
  <c r="CU544" i="5"/>
  <c r="BO544" i="5"/>
  <c r="BD1005" i="5"/>
  <c r="CJ1005" i="5"/>
  <c r="BZ44" i="5"/>
  <c r="DF44" i="5"/>
  <c r="CU951" i="5"/>
  <c r="BO951" i="5"/>
  <c r="CU373" i="5"/>
  <c r="BO373" i="5"/>
  <c r="BZ594" i="5"/>
  <c r="DF594" i="5"/>
  <c r="DF523" i="5"/>
  <c r="BZ523" i="5"/>
  <c r="CJ672" i="5"/>
  <c r="BD672" i="5"/>
  <c r="BO201" i="5"/>
  <c r="CU201" i="5"/>
  <c r="BO434" i="5"/>
  <c r="CU434" i="5"/>
  <c r="BD815" i="5"/>
  <c r="CJ815" i="5"/>
  <c r="DF808" i="5"/>
  <c r="BZ808" i="5"/>
  <c r="CJ824" i="5"/>
  <c r="BD824" i="5"/>
  <c r="CJ86" i="5"/>
  <c r="BD86" i="5"/>
  <c r="DF987" i="5"/>
  <c r="BZ987" i="5"/>
  <c r="BD422" i="5"/>
  <c r="CJ422" i="5"/>
  <c r="DF114" i="5"/>
  <c r="BZ114" i="5"/>
  <c r="CU402" i="5"/>
  <c r="BO402" i="5"/>
  <c r="CJ623" i="5"/>
  <c r="BD623" i="5"/>
  <c r="BO530" i="5"/>
  <c r="CU530" i="5"/>
  <c r="BO490" i="5"/>
  <c r="CU490" i="5"/>
  <c r="CU225" i="5"/>
  <c r="BO225" i="5"/>
  <c r="DF803" i="5"/>
  <c r="BZ803" i="5"/>
  <c r="CJ517" i="5"/>
  <c r="BD517" i="5"/>
  <c r="BZ330" i="5"/>
  <c r="DF330" i="5"/>
  <c r="DF635" i="5"/>
  <c r="BZ635" i="5"/>
  <c r="BD879" i="5"/>
  <c r="CJ879" i="5"/>
  <c r="BO628" i="5"/>
  <c r="CU628" i="5"/>
  <c r="BZ348" i="5"/>
  <c r="DF348" i="5"/>
  <c r="BZ867" i="5"/>
  <c r="DF867" i="5"/>
  <c r="BZ235" i="5"/>
  <c r="DF235" i="5"/>
  <c r="DF544" i="5"/>
  <c r="BZ544" i="5"/>
  <c r="BD938" i="5"/>
  <c r="CJ938" i="5"/>
  <c r="DF77" i="5"/>
  <c r="BZ77" i="5"/>
  <c r="BZ752" i="5"/>
  <c r="DF752" i="5"/>
  <c r="BZ602" i="5"/>
  <c r="DF602" i="5"/>
  <c r="CU412" i="5"/>
  <c r="BO412" i="5"/>
  <c r="BO739" i="5"/>
  <c r="CU739" i="5"/>
  <c r="BD464" i="5"/>
  <c r="CJ464" i="5"/>
  <c r="BO823" i="5"/>
  <c r="CU823" i="5"/>
  <c r="BZ941" i="5"/>
  <c r="DF941" i="5"/>
  <c r="BD779" i="5"/>
  <c r="CJ779" i="5"/>
  <c r="DF561" i="5"/>
  <c r="BZ561" i="5"/>
  <c r="BZ677" i="5"/>
  <c r="DF677" i="5"/>
  <c r="DF589" i="5"/>
  <c r="BZ589" i="5"/>
  <c r="DF351" i="5"/>
  <c r="BZ351" i="5"/>
  <c r="BO1013" i="5"/>
  <c r="CU1013" i="5"/>
  <c r="CU95" i="5"/>
  <c r="BO95" i="5"/>
  <c r="BZ422" i="5"/>
  <c r="DF422" i="5"/>
  <c r="BD906" i="5"/>
  <c r="CJ906" i="5"/>
  <c r="BO424" i="5"/>
  <c r="CU424" i="5"/>
  <c r="CU853" i="5"/>
  <c r="BO853" i="5"/>
  <c r="CU349" i="5"/>
  <c r="BO349" i="5"/>
  <c r="DF357" i="5"/>
  <c r="BZ357" i="5"/>
  <c r="BO516" i="5"/>
  <c r="CU516" i="5"/>
  <c r="BO418" i="5"/>
  <c r="CU418" i="5"/>
  <c r="BD802" i="5"/>
  <c r="CJ802" i="5"/>
  <c r="BD730" i="5"/>
  <c r="CJ730" i="5"/>
  <c r="CU443" i="5"/>
  <c r="BO443" i="5"/>
  <c r="BD177" i="5"/>
  <c r="CJ177" i="5"/>
  <c r="BZ604" i="5"/>
  <c r="DF604" i="5"/>
  <c r="BZ382" i="5"/>
  <c r="DF382" i="5"/>
  <c r="DF920" i="5"/>
  <c r="BZ920" i="5"/>
  <c r="BD549" i="5"/>
  <c r="CJ549" i="5"/>
  <c r="BO332" i="5"/>
  <c r="CU332" i="5"/>
  <c r="DF708" i="5"/>
  <c r="BZ708" i="5"/>
  <c r="BZ223" i="5"/>
  <c r="DF223" i="5"/>
  <c r="BZ914" i="5"/>
  <c r="DF914" i="5"/>
  <c r="BD681" i="5"/>
  <c r="CJ681" i="5"/>
  <c r="BO584" i="5"/>
  <c r="CU584" i="5"/>
  <c r="DF84" i="5"/>
  <c r="BZ84" i="5"/>
  <c r="CU716" i="5"/>
  <c r="BO716" i="5"/>
  <c r="BZ111" i="5"/>
  <c r="DF111" i="5"/>
  <c r="CJ678" i="5"/>
  <c r="BD678" i="5"/>
  <c r="DF250" i="5"/>
  <c r="BZ250" i="5"/>
  <c r="BD221" i="5"/>
  <c r="CJ221" i="5"/>
  <c r="CU46" i="5"/>
  <c r="BO46" i="5"/>
  <c r="CU689" i="5"/>
  <c r="BO689" i="5"/>
  <c r="CJ416" i="5"/>
  <c r="BD416" i="5"/>
  <c r="BD451" i="5"/>
  <c r="CJ451" i="5"/>
  <c r="BD869" i="5"/>
  <c r="CJ869" i="5"/>
  <c r="BO53" i="5"/>
  <c r="CU53" i="5"/>
  <c r="BZ709" i="5"/>
  <c r="DF709" i="5"/>
  <c r="CU621" i="5"/>
  <c r="BO621" i="5"/>
  <c r="CJ267" i="5"/>
  <c r="BD267" i="5"/>
  <c r="CJ326" i="5"/>
  <c r="BD326" i="5"/>
  <c r="CU144" i="5"/>
  <c r="BO144" i="5"/>
  <c r="CU224" i="5"/>
  <c r="BO224" i="5"/>
  <c r="DF747" i="5"/>
  <c r="BZ747" i="5"/>
  <c r="BO181" i="5"/>
  <c r="CU181" i="5"/>
  <c r="DF886" i="5"/>
  <c r="BZ886" i="5"/>
  <c r="BD393" i="5"/>
  <c r="CJ393" i="5"/>
  <c r="BZ485" i="5"/>
  <c r="DF485" i="5"/>
  <c r="CJ38" i="5"/>
  <c r="BD38" i="5"/>
  <c r="CJ21" i="5"/>
  <c r="BD21" i="5"/>
  <c r="DF651" i="5"/>
  <c r="BZ651" i="5"/>
  <c r="BO47" i="5"/>
  <c r="CU47" i="5"/>
  <c r="BZ389" i="5"/>
  <c r="DF389" i="5"/>
  <c r="DF729" i="5"/>
  <c r="BZ729" i="5"/>
  <c r="BD225" i="5"/>
  <c r="CJ225" i="5"/>
  <c r="CJ644" i="5"/>
  <c r="BD644" i="5"/>
  <c r="BD445" i="5"/>
  <c r="CJ445" i="5"/>
  <c r="BO484" i="5"/>
  <c r="CU484" i="5"/>
  <c r="DF442" i="5"/>
  <c r="BZ442" i="5"/>
  <c r="BO482" i="5"/>
  <c r="CU482" i="5"/>
  <c r="BD468" i="5"/>
  <c r="CJ468" i="5"/>
  <c r="CU93" i="5"/>
  <c r="BO93" i="5"/>
  <c r="CJ247" i="5"/>
  <c r="BD247" i="5"/>
  <c r="CJ714" i="5"/>
  <c r="BD714" i="5"/>
  <c r="CJ473" i="5"/>
  <c r="BD473" i="5"/>
  <c r="DF372" i="5"/>
  <c r="BZ372" i="5"/>
  <c r="DF301" i="5"/>
  <c r="BZ301" i="5"/>
  <c r="DF474" i="5"/>
  <c r="BZ474" i="5"/>
  <c r="CU166" i="5"/>
  <c r="BO166" i="5"/>
  <c r="BD329" i="5"/>
  <c r="CJ329" i="5"/>
  <c r="CJ855" i="5"/>
  <c r="BD855" i="5"/>
  <c r="CU686" i="5"/>
  <c r="BO686" i="5"/>
  <c r="BO607" i="5"/>
  <c r="CU607" i="5"/>
  <c r="BZ161" i="5"/>
  <c r="DF161" i="5"/>
  <c r="BD245" i="5"/>
  <c r="CJ245" i="5"/>
  <c r="BO679" i="5"/>
  <c r="CU679" i="5"/>
  <c r="CJ108" i="5"/>
  <c r="BD108" i="5"/>
  <c r="BD871" i="5"/>
  <c r="CJ871" i="5"/>
  <c r="DF22" i="5"/>
  <c r="BZ22" i="5"/>
  <c r="BZ246" i="5"/>
  <c r="DF246" i="5"/>
  <c r="CU926" i="5"/>
  <c r="BO926" i="5"/>
  <c r="CU824" i="5"/>
  <c r="BO824" i="5"/>
  <c r="CU563" i="5"/>
  <c r="BO563" i="5"/>
  <c r="CU116" i="5"/>
  <c r="BO116" i="5"/>
  <c r="BD837" i="5"/>
  <c r="CJ837" i="5"/>
  <c r="BO467" i="5"/>
  <c r="CU467" i="5"/>
  <c r="CJ766" i="5"/>
  <c r="BD766" i="5"/>
  <c r="CJ128" i="5"/>
  <c r="BD128" i="5"/>
  <c r="BD136" i="5"/>
  <c r="CJ136" i="5"/>
  <c r="CU757" i="5"/>
  <c r="BO757" i="5"/>
  <c r="CU656" i="5"/>
  <c r="BO656" i="5"/>
  <c r="CU230" i="5"/>
  <c r="BO230" i="5"/>
  <c r="BO767" i="5"/>
  <c r="CU767" i="5"/>
  <c r="BO624" i="5"/>
  <c r="CU624" i="5"/>
  <c r="DF955" i="5"/>
  <c r="BZ955" i="5"/>
  <c r="BO187" i="5"/>
  <c r="CU187" i="5"/>
  <c r="BD345" i="5"/>
  <c r="CJ345" i="5"/>
  <c r="CJ632" i="5"/>
  <c r="BD632" i="5"/>
  <c r="CU1008" i="5"/>
  <c r="BO1008" i="5"/>
  <c r="BD163" i="5"/>
  <c r="CJ163" i="5"/>
  <c r="CJ690" i="5"/>
  <c r="BD690" i="5"/>
  <c r="BP108" i="5"/>
  <c r="CV108" i="5"/>
  <c r="CU909" i="5"/>
  <c r="BO909" i="5"/>
  <c r="BO151" i="5"/>
  <c r="CU151" i="5"/>
  <c r="DF492" i="5"/>
  <c r="BZ492" i="5"/>
  <c r="CJ124" i="5"/>
  <c r="BD124" i="5"/>
  <c r="DF299" i="5"/>
  <c r="BZ299" i="5"/>
  <c r="BZ397" i="5"/>
  <c r="DF397" i="5"/>
  <c r="CU894" i="5"/>
  <c r="BO894" i="5"/>
  <c r="CU423" i="5"/>
  <c r="BO423" i="5"/>
  <c r="DF21" i="5"/>
  <c r="BZ21" i="5"/>
  <c r="CU265" i="5"/>
  <c r="BO265" i="5"/>
  <c r="BZ86" i="5"/>
  <c r="DF86" i="5"/>
  <c r="CU366" i="5"/>
  <c r="BO366" i="5"/>
  <c r="BO728" i="5"/>
  <c r="CU728" i="5"/>
  <c r="CU234" i="5"/>
  <c r="BO234" i="5"/>
  <c r="DF552" i="5"/>
  <c r="BZ552" i="5"/>
  <c r="DF784" i="5"/>
  <c r="BZ784" i="5"/>
  <c r="BZ271" i="5"/>
  <c r="DF271" i="5"/>
  <c r="CU872" i="5"/>
  <c r="BO872" i="5"/>
  <c r="CU682" i="5"/>
  <c r="BO682" i="5"/>
  <c r="CU712" i="5"/>
  <c r="BO712" i="5"/>
  <c r="BD436" i="5"/>
  <c r="CJ436" i="5"/>
  <c r="CU132" i="5"/>
  <c r="BO132" i="5"/>
  <c r="CU587" i="5"/>
  <c r="BO587" i="5"/>
  <c r="CU684" i="5"/>
  <c r="BO684" i="5"/>
  <c r="CU208" i="5"/>
  <c r="BO208" i="5"/>
  <c r="BD406" i="5"/>
  <c r="CJ406" i="5"/>
  <c r="CJ142" i="5"/>
  <c r="BD142" i="5"/>
  <c r="CJ301" i="5"/>
  <c r="BD301" i="5"/>
  <c r="BD222" i="5"/>
  <c r="CJ222" i="5"/>
  <c r="CJ62" i="5"/>
  <c r="BD62" i="5"/>
  <c r="DF293" i="5"/>
  <c r="BZ293" i="5"/>
  <c r="BD346" i="5"/>
  <c r="CJ346" i="5"/>
  <c r="BD273" i="5"/>
  <c r="CJ273" i="5"/>
  <c r="BD413" i="5"/>
  <c r="CJ413" i="5"/>
  <c r="DF967" i="5"/>
  <c r="BZ967" i="5"/>
  <c r="BZ748" i="5"/>
  <c r="DF748" i="5"/>
  <c r="BD731" i="5"/>
  <c r="CJ731" i="5"/>
  <c r="DF907" i="5"/>
  <c r="BZ907" i="5"/>
  <c r="CU67" i="5"/>
  <c r="BO67" i="5"/>
  <c r="BD229" i="5"/>
  <c r="CJ229" i="5"/>
  <c r="BO653" i="5"/>
  <c r="CU653" i="5"/>
  <c r="DF181" i="5"/>
  <c r="BZ181" i="5"/>
  <c r="BO214" i="5"/>
  <c r="CU214" i="5"/>
  <c r="BZ262" i="5"/>
  <c r="DF262" i="5"/>
  <c r="CU120" i="5"/>
  <c r="BO120" i="5"/>
  <c r="BD238" i="5"/>
  <c r="CJ238" i="5"/>
  <c r="BO665" i="5"/>
  <c r="CU665" i="5"/>
  <c r="CU301" i="5"/>
  <c r="BO301" i="5"/>
  <c r="CJ64" i="5"/>
  <c r="BD64" i="5"/>
  <c r="BZ313" i="5"/>
  <c r="DF313" i="5"/>
  <c r="CJ44" i="5"/>
  <c r="BD44" i="5"/>
  <c r="BZ269" i="5"/>
  <c r="DF269" i="5"/>
  <c r="BD411" i="5"/>
  <c r="CJ411" i="5"/>
  <c r="CU291" i="5"/>
  <c r="BO291" i="5"/>
  <c r="BZ937" i="5"/>
  <c r="DF937" i="5"/>
  <c r="BD735" i="5"/>
  <c r="CJ735" i="5"/>
  <c r="DF370" i="5"/>
  <c r="BZ370" i="5"/>
  <c r="BO571" i="5"/>
  <c r="CU571" i="5"/>
  <c r="BO644" i="5"/>
  <c r="CU644" i="5"/>
  <c r="BO812" i="5"/>
  <c r="CU812" i="5"/>
  <c r="BO769" i="5"/>
  <c r="CU769" i="5"/>
  <c r="DF921" i="5"/>
  <c r="BZ921" i="5"/>
  <c r="BD391" i="5"/>
  <c r="CJ391" i="5"/>
  <c r="CU690" i="5"/>
  <c r="BO690" i="5"/>
  <c r="BO641" i="5"/>
  <c r="CU641" i="5"/>
  <c r="BZ147" i="5"/>
  <c r="DF147" i="5"/>
  <c r="BO920" i="5"/>
  <c r="CU920" i="5"/>
  <c r="BD117" i="5"/>
  <c r="CJ117" i="5"/>
  <c r="BO594" i="5"/>
  <c r="CU594" i="5"/>
  <c r="CU534" i="5"/>
  <c r="BO534" i="5"/>
  <c r="BZ582" i="5"/>
  <c r="DF582" i="5"/>
  <c r="BZ119" i="5"/>
  <c r="DF119" i="5"/>
  <c r="CJ323" i="5"/>
  <c r="BD323" i="5"/>
  <c r="DF825" i="5"/>
  <c r="BZ825" i="5"/>
  <c r="DF107" i="5"/>
  <c r="BZ107" i="5"/>
  <c r="BZ304" i="5"/>
  <c r="DF304" i="5"/>
  <c r="CJ72" i="5"/>
  <c r="BD72" i="5"/>
  <c r="BD829" i="5"/>
  <c r="CJ829" i="5"/>
  <c r="CU281" i="5"/>
  <c r="BO281" i="5"/>
  <c r="CU574" i="5"/>
  <c r="BO574" i="5"/>
  <c r="BD318" i="5"/>
  <c r="CJ318" i="5"/>
  <c r="CJ444" i="5"/>
  <c r="BD444" i="5"/>
  <c r="BO511" i="5"/>
  <c r="CU511" i="5"/>
  <c r="BO615" i="5"/>
  <c r="CU615" i="5"/>
  <c r="BZ899" i="5"/>
  <c r="DF899" i="5"/>
  <c r="CJ24" i="5"/>
  <c r="BD24" i="5"/>
  <c r="BD286" i="5"/>
  <c r="CJ286" i="5"/>
  <c r="BO771" i="5"/>
  <c r="CU771" i="5"/>
  <c r="BZ531" i="5"/>
  <c r="DF531" i="5"/>
  <c r="CU782" i="5"/>
  <c r="BO782" i="5"/>
  <c r="BO103" i="5"/>
  <c r="CU103" i="5"/>
  <c r="DF101" i="5"/>
  <c r="BZ101" i="5"/>
  <c r="CJ216" i="5"/>
  <c r="BD216" i="5"/>
  <c r="CJ722" i="5"/>
  <c r="BD722" i="5"/>
  <c r="BD719" i="5"/>
  <c r="CJ719" i="5"/>
  <c r="CU354" i="5"/>
  <c r="BO354" i="5"/>
  <c r="BO965" i="5"/>
  <c r="CU965" i="5"/>
  <c r="DF495" i="5"/>
  <c r="BZ495" i="5"/>
  <c r="DF423" i="5"/>
  <c r="BZ423" i="5"/>
  <c r="CU312" i="5"/>
  <c r="BO312" i="5"/>
  <c r="CJ763" i="5"/>
  <c r="BD763" i="5"/>
  <c r="DF469" i="5"/>
  <c r="BZ469" i="5"/>
  <c r="DF144" i="5"/>
  <c r="BZ144" i="5"/>
  <c r="BO189" i="5"/>
  <c r="CU189" i="5"/>
  <c r="BZ945" i="5"/>
  <c r="DF945" i="5"/>
  <c r="BD770" i="5"/>
  <c r="CJ770" i="5"/>
  <c r="BO962" i="5"/>
  <c r="CU962" i="5"/>
  <c r="CU409" i="5"/>
  <c r="BO409" i="5"/>
  <c r="BO529" i="5"/>
  <c r="CU529" i="5"/>
  <c r="BZ754" i="5"/>
  <c r="DF754" i="5"/>
  <c r="BO524" i="5"/>
  <c r="CU524" i="5"/>
  <c r="CU388" i="5"/>
  <c r="BO388" i="5"/>
  <c r="DF653" i="5"/>
  <c r="BZ653" i="5"/>
  <c r="CJ953" i="5"/>
  <c r="BD953" i="5"/>
  <c r="BZ1001" i="5"/>
  <c r="DF1001" i="5"/>
  <c r="BZ252" i="5"/>
  <c r="DF252" i="5"/>
  <c r="DF952" i="5"/>
  <c r="BZ952" i="5"/>
  <c r="BD963" i="5"/>
  <c r="CJ963" i="5"/>
  <c r="BD127" i="5"/>
  <c r="CJ127" i="5"/>
  <c r="CJ917" i="5"/>
  <c r="BD917" i="5"/>
  <c r="CU269" i="5"/>
  <c r="BO269" i="5"/>
  <c r="BZ948" i="5"/>
  <c r="DF948" i="5"/>
  <c r="CU400" i="5"/>
  <c r="BO400" i="5"/>
  <c r="BO982" i="5"/>
  <c r="CU982" i="5"/>
  <c r="BD348" i="5"/>
  <c r="CJ348" i="5"/>
  <c r="CJ528" i="5"/>
  <c r="BD528" i="5"/>
  <c r="BZ950" i="5"/>
  <c r="DF950" i="5"/>
  <c r="BZ845" i="5"/>
  <c r="DF845" i="5"/>
  <c r="BD843" i="5"/>
  <c r="CJ843" i="5"/>
  <c r="DF104" i="5"/>
  <c r="BZ104" i="5"/>
  <c r="BO507" i="5"/>
  <c r="CU507" i="5"/>
  <c r="BO296" i="5"/>
  <c r="CU296" i="5"/>
  <c r="BO740" i="5"/>
  <c r="CU740" i="5"/>
  <c r="CJ531" i="5"/>
  <c r="BD531" i="5"/>
  <c r="BO331" i="5"/>
  <c r="CU331" i="5"/>
  <c r="BD614" i="5"/>
  <c r="CJ614" i="5"/>
  <c r="BD916" i="5"/>
  <c r="CJ916" i="5"/>
  <c r="BD787" i="5"/>
  <c r="CJ787" i="5"/>
  <c r="BD831" i="5"/>
  <c r="CJ831" i="5"/>
  <c r="BZ614" i="5"/>
  <c r="DF614" i="5"/>
  <c r="CJ958" i="5"/>
  <c r="BD958" i="5"/>
  <c r="CJ794" i="5"/>
  <c r="BD794" i="5"/>
  <c r="CJ25" i="5"/>
  <c r="BD25" i="5"/>
  <c r="BZ394" i="5"/>
  <c r="DF394" i="5"/>
  <c r="BD588" i="5"/>
  <c r="CJ588" i="5"/>
  <c r="BD756" i="5"/>
  <c r="CJ756" i="5"/>
  <c r="CU573" i="5"/>
  <c r="BO573" i="5"/>
  <c r="BO590" i="5"/>
  <c r="CU590" i="5"/>
  <c r="DF654" i="5"/>
  <c r="BZ654" i="5"/>
  <c r="BD771" i="5"/>
  <c r="CJ771" i="5"/>
  <c r="DF343" i="5"/>
  <c r="BZ343" i="5"/>
  <c r="BD1003" i="5"/>
  <c r="CJ1003" i="5"/>
  <c r="CJ29" i="5"/>
  <c r="BD29" i="5"/>
  <c r="BO244" i="5"/>
  <c r="CU244" i="5"/>
  <c r="BD819" i="5"/>
  <c r="CJ819" i="5"/>
  <c r="CU528" i="5"/>
  <c r="BO528" i="5"/>
  <c r="BZ438" i="5"/>
  <c r="DF438" i="5"/>
  <c r="DF513" i="5"/>
  <c r="BZ513" i="5"/>
  <c r="BO268" i="5"/>
  <c r="CU268" i="5"/>
  <c r="CJ800" i="5"/>
  <c r="BD800" i="5"/>
  <c r="BO602" i="5"/>
  <c r="CU602" i="5"/>
  <c r="BO744" i="5"/>
  <c r="CU744" i="5"/>
  <c r="BD850" i="5"/>
  <c r="CJ850" i="5"/>
  <c r="BD516" i="5"/>
  <c r="CJ516" i="5"/>
  <c r="DF571" i="5"/>
  <c r="BZ571" i="5"/>
  <c r="BO901" i="5"/>
  <c r="CU901" i="5"/>
  <c r="BD589" i="5"/>
  <c r="CJ589" i="5"/>
  <c r="DF439" i="5"/>
  <c r="BZ439" i="5"/>
  <c r="BO209" i="5"/>
  <c r="CU209" i="5"/>
  <c r="CU416" i="5"/>
  <c r="BO416" i="5"/>
  <c r="CJ927" i="5"/>
  <c r="BD927" i="5"/>
  <c r="BD520" i="5"/>
  <c r="CJ520" i="5"/>
  <c r="CU308" i="5"/>
  <c r="BO308" i="5"/>
  <c r="BZ931" i="5"/>
  <c r="DF931" i="5"/>
  <c r="DF674" i="5"/>
  <c r="BZ674" i="5"/>
  <c r="BD381" i="5"/>
  <c r="CJ381" i="5"/>
  <c r="CU406" i="5"/>
  <c r="BO406" i="5"/>
  <c r="CU465" i="5"/>
  <c r="BO465" i="5"/>
  <c r="BZ455" i="5"/>
  <c r="DF455" i="5"/>
  <c r="CU62" i="5"/>
  <c r="BO62" i="5"/>
  <c r="DF767" i="5"/>
  <c r="BZ767" i="5"/>
  <c r="CU153" i="5"/>
  <c r="BO153" i="5"/>
  <c r="BZ266" i="5"/>
  <c r="DF266" i="5"/>
  <c r="DF824" i="5"/>
  <c r="BZ824" i="5"/>
  <c r="CJ828" i="5"/>
  <c r="BD828" i="5"/>
  <c r="BZ895" i="5"/>
  <c r="DF895" i="5"/>
  <c r="BD746" i="5"/>
  <c r="CJ746" i="5"/>
  <c r="CJ754" i="5"/>
  <c r="BD754" i="5"/>
  <c r="BZ732" i="5"/>
  <c r="DF732" i="5"/>
  <c r="BD709" i="5"/>
  <c r="CJ709" i="5"/>
  <c r="BO504" i="5"/>
  <c r="CU504" i="5"/>
  <c r="BD187" i="5"/>
  <c r="CJ187" i="5"/>
  <c r="BD478" i="5"/>
  <c r="CJ478" i="5"/>
  <c r="BZ416" i="5"/>
  <c r="DF416" i="5"/>
  <c r="BZ328" i="5"/>
  <c r="DF328" i="5"/>
  <c r="BD335" i="5"/>
  <c r="CJ335" i="5"/>
  <c r="BZ533" i="5"/>
  <c r="DF533" i="5"/>
  <c r="CU460" i="5"/>
  <c r="BO460" i="5"/>
  <c r="CU760" i="5"/>
  <c r="BO760" i="5"/>
  <c r="CU306" i="5"/>
  <c r="BO306" i="5"/>
  <c r="DF631" i="5"/>
  <c r="BZ631" i="5"/>
  <c r="BZ391" i="5"/>
  <c r="DF391" i="5"/>
  <c r="CJ84" i="5"/>
  <c r="BD84" i="5"/>
  <c r="DF31" i="5"/>
  <c r="BZ31" i="5"/>
  <c r="BZ877" i="5"/>
  <c r="DF877" i="5"/>
  <c r="DF331" i="5"/>
  <c r="BZ331" i="5"/>
  <c r="CJ482" i="5"/>
  <c r="BD482" i="5"/>
  <c r="DF946" i="5"/>
  <c r="BZ946" i="5"/>
  <c r="BD377" i="5"/>
  <c r="CJ377" i="5"/>
  <c r="BD707" i="5"/>
  <c r="CJ707" i="5"/>
  <c r="BO270" i="5"/>
  <c r="CU270" i="5"/>
  <c r="BZ805" i="5"/>
  <c r="DF805" i="5"/>
  <c r="DF290" i="5"/>
  <c r="BZ290" i="5"/>
  <c r="DF660" i="5"/>
  <c r="BZ660" i="5"/>
  <c r="CU367" i="5"/>
  <c r="BO367" i="5"/>
  <c r="CJ504" i="5"/>
  <c r="BD504" i="5"/>
  <c r="BZ322" i="5"/>
  <c r="DF322" i="5"/>
  <c r="BD732" i="5"/>
  <c r="CJ732" i="5"/>
  <c r="DF696" i="5"/>
  <c r="BZ696" i="5"/>
  <c r="CJ523" i="5"/>
  <c r="BD523" i="5"/>
  <c r="BD100" i="5"/>
  <c r="CJ100" i="5"/>
  <c r="DF927" i="5"/>
  <c r="BZ927" i="5"/>
  <c r="BD825" i="5"/>
  <c r="CJ825" i="5"/>
  <c r="DF453" i="5"/>
  <c r="BZ453" i="5"/>
  <c r="BZ403" i="5"/>
  <c r="DF403" i="5"/>
  <c r="BD197" i="5"/>
  <c r="CJ197" i="5"/>
  <c r="DF461" i="5"/>
  <c r="BZ461" i="5"/>
  <c r="BD806" i="5"/>
  <c r="CJ806" i="5"/>
  <c r="CU378" i="5"/>
  <c r="BO378" i="5"/>
  <c r="DF704" i="5"/>
  <c r="BZ704" i="5"/>
  <c r="BD125" i="5"/>
  <c r="CJ125" i="5"/>
  <c r="DF204" i="5"/>
  <c r="BZ204" i="5"/>
  <c r="DF658" i="5"/>
  <c r="BZ658" i="5"/>
  <c r="DF781" i="5"/>
  <c r="BZ781" i="5"/>
  <c r="CU473" i="5"/>
  <c r="BO473" i="5"/>
  <c r="BZ785" i="5"/>
  <c r="DF785" i="5"/>
  <c r="BD209" i="5"/>
  <c r="CJ209" i="5"/>
  <c r="BO633" i="5"/>
  <c r="CU633" i="5"/>
  <c r="BD462" i="5"/>
  <c r="CJ462" i="5"/>
  <c r="CU450" i="5"/>
  <c r="BO450" i="5"/>
  <c r="CJ634" i="5"/>
  <c r="BD634" i="5"/>
  <c r="BZ598" i="5"/>
  <c r="DF598" i="5"/>
  <c r="BO775" i="5"/>
  <c r="CU775" i="5"/>
  <c r="CU298" i="5"/>
  <c r="BO298" i="5"/>
  <c r="BZ865" i="5"/>
  <c r="DF865" i="5"/>
  <c r="BO213" i="5"/>
  <c r="CU213" i="5"/>
  <c r="BO334" i="5"/>
  <c r="CU334" i="5"/>
  <c r="DF645" i="5"/>
  <c r="BZ645" i="5"/>
  <c r="DF484" i="5"/>
  <c r="BZ484" i="5"/>
  <c r="DF810" i="5"/>
  <c r="BZ810" i="5"/>
  <c r="CU405" i="5"/>
  <c r="BO405" i="5"/>
  <c r="CJ457" i="5"/>
  <c r="BD457" i="5"/>
  <c r="DF329" i="5"/>
  <c r="BZ329" i="5"/>
  <c r="BO430" i="5"/>
  <c r="CU430" i="5"/>
  <c r="CU984" i="5"/>
  <c r="BO984" i="5"/>
  <c r="BD213" i="5"/>
  <c r="CJ213" i="5"/>
  <c r="BZ386" i="5"/>
  <c r="DF386" i="5"/>
  <c r="BD355" i="5"/>
  <c r="CJ355" i="5"/>
  <c r="CJ33" i="5"/>
  <c r="BD33" i="5"/>
  <c r="CJ59" i="5"/>
  <c r="BD59" i="5"/>
  <c r="DF587" i="5"/>
  <c r="BZ587" i="5"/>
  <c r="DF912" i="5"/>
  <c r="BZ912" i="5"/>
  <c r="DF431" i="5"/>
  <c r="BZ431" i="5"/>
  <c r="CU395" i="5"/>
  <c r="BO395" i="5"/>
  <c r="BZ787" i="5"/>
  <c r="DF787" i="5"/>
  <c r="BO825" i="5"/>
  <c r="CU825" i="5"/>
  <c r="DF591" i="5"/>
  <c r="BZ591" i="5"/>
  <c r="BO657" i="5"/>
  <c r="CU657" i="5"/>
  <c r="BZ893" i="5"/>
  <c r="DF893" i="5"/>
  <c r="DF71" i="5"/>
  <c r="BZ71" i="5"/>
  <c r="BO783" i="5"/>
  <c r="CU783" i="5"/>
  <c r="DF238" i="5"/>
  <c r="BZ238" i="5"/>
  <c r="DF818" i="5"/>
  <c r="BZ818" i="5"/>
  <c r="BD918" i="5"/>
  <c r="CJ918" i="5"/>
  <c r="BD1001" i="5"/>
  <c r="CJ1001" i="5"/>
  <c r="BD582" i="5"/>
  <c r="CJ582" i="5"/>
  <c r="BD649" i="5"/>
  <c r="CJ649" i="5"/>
  <c r="DF722" i="5"/>
  <c r="BZ722" i="5"/>
  <c r="BD189" i="5"/>
  <c r="CJ189" i="5"/>
  <c r="BZ14" i="5"/>
  <c r="DF14" i="5"/>
  <c r="BD510" i="5"/>
  <c r="CJ510" i="5"/>
  <c r="BZ751" i="5"/>
  <c r="DF751" i="5"/>
  <c r="CU219" i="5"/>
  <c r="BO219" i="5"/>
  <c r="CU701" i="5"/>
  <c r="BO701" i="5"/>
  <c r="BD394" i="5"/>
  <c r="CJ394" i="5"/>
  <c r="BZ851" i="5"/>
  <c r="DF851" i="5"/>
  <c r="CJ700" i="5"/>
  <c r="BD700" i="5"/>
  <c r="CU293" i="5"/>
  <c r="BO293" i="5"/>
  <c r="CU597" i="5"/>
  <c r="BO597" i="5"/>
  <c r="CU698" i="5"/>
  <c r="BO698" i="5"/>
  <c r="CJ178" i="5"/>
  <c r="BD178" i="5"/>
  <c r="CJ541" i="5"/>
  <c r="BD541" i="5"/>
  <c r="CU652" i="5"/>
  <c r="BO652" i="5"/>
  <c r="BD371" i="5"/>
  <c r="CJ371" i="5"/>
  <c r="BZ986" i="5"/>
  <c r="DF986" i="5"/>
  <c r="BZ260" i="5"/>
  <c r="DF260" i="5"/>
  <c r="BO637" i="5"/>
  <c r="CU637" i="5"/>
  <c r="BZ28" i="5"/>
  <c r="DF28" i="5"/>
  <c r="BZ519" i="5"/>
  <c r="DF519" i="5"/>
  <c r="CU552" i="5"/>
  <c r="BO552" i="5"/>
  <c r="BO711" i="5"/>
  <c r="CU711" i="5"/>
  <c r="CJ342" i="5"/>
  <c r="BD342" i="5"/>
  <c r="BO600" i="5"/>
  <c r="CU600" i="5"/>
  <c r="BZ738" i="5"/>
  <c r="DF738" i="5"/>
  <c r="DF277" i="5"/>
  <c r="BZ277" i="5"/>
  <c r="CJ718" i="5"/>
  <c r="BD718" i="5"/>
  <c r="BZ78" i="5"/>
  <c r="DF78" i="5"/>
  <c r="CJ704" i="5"/>
  <c r="BD704" i="5"/>
  <c r="BO63" i="5"/>
  <c r="CU63" i="5"/>
  <c r="CU126" i="5"/>
  <c r="BO126" i="5"/>
  <c r="CJ46" i="5"/>
  <c r="BD46" i="5"/>
  <c r="CU54" i="5"/>
  <c r="BO54" i="5"/>
  <c r="BZ535" i="5"/>
  <c r="DF535" i="5"/>
  <c r="DF449" i="5"/>
  <c r="BZ449" i="5"/>
  <c r="CJ559" i="5"/>
  <c r="BD559" i="5"/>
  <c r="BZ540" i="5"/>
  <c r="DF540" i="5"/>
  <c r="BD307" i="5"/>
  <c r="CJ307" i="5"/>
  <c r="CJ640" i="5"/>
  <c r="BD640" i="5"/>
  <c r="BZ524" i="5"/>
  <c r="DF524" i="5"/>
  <c r="BZ863" i="5"/>
  <c r="DF863" i="5"/>
  <c r="DF888" i="5"/>
  <c r="BZ888" i="5"/>
  <c r="CU888" i="5"/>
  <c r="BO888" i="5"/>
  <c r="DF437" i="5"/>
  <c r="BZ437" i="5"/>
  <c r="DF772" i="5"/>
  <c r="BZ772" i="5"/>
  <c r="BD397" i="5"/>
  <c r="CJ397" i="5"/>
  <c r="CU985" i="5"/>
  <c r="BO985" i="5"/>
  <c r="CU73" i="5"/>
  <c r="BO73" i="5"/>
  <c r="CJ14" i="5"/>
  <c r="BD14" i="5"/>
  <c r="DF693" i="5"/>
  <c r="BZ693" i="5"/>
  <c r="CU200" i="5"/>
  <c r="BO200" i="5"/>
  <c r="BD279" i="5"/>
  <c r="CJ279" i="5"/>
  <c r="CU836" i="5"/>
  <c r="BO836" i="5"/>
  <c r="BD585" i="5"/>
  <c r="CJ585" i="5"/>
  <c r="CJ737" i="5"/>
  <c r="BD737" i="5"/>
  <c r="CJ840" i="5"/>
  <c r="BD840" i="5"/>
  <c r="BD656" i="5"/>
  <c r="CJ656" i="5"/>
  <c r="DF622" i="5"/>
  <c r="BZ622" i="5"/>
  <c r="CJ608" i="5"/>
  <c r="BD608" i="5"/>
  <c r="CU33" i="5"/>
  <c r="BO33" i="5"/>
  <c r="BO955" i="5"/>
  <c r="CU955" i="5"/>
  <c r="BZ871" i="5"/>
  <c r="DF871" i="5"/>
  <c r="CU21" i="5"/>
  <c r="BO21" i="5"/>
  <c r="DF128" i="5"/>
  <c r="BZ128" i="5"/>
  <c r="BD894" i="5"/>
  <c r="CJ894" i="5"/>
  <c r="DF198" i="5"/>
  <c r="BZ198" i="5"/>
  <c r="CU822" i="5"/>
  <c r="BO822" i="5"/>
  <c r="BO927" i="5"/>
  <c r="CU927" i="5"/>
  <c r="CU558" i="5"/>
  <c r="BO558" i="5"/>
  <c r="CJ682" i="5"/>
  <c r="BD682" i="5"/>
  <c r="CU160" i="5"/>
  <c r="BO160" i="5"/>
  <c r="CJ97" i="5"/>
  <c r="BD97" i="5"/>
  <c r="DF93" i="5"/>
  <c r="BZ93" i="5"/>
  <c r="BZ734" i="5"/>
  <c r="DF734" i="5"/>
  <c r="BO781" i="5"/>
  <c r="CU781" i="5"/>
  <c r="CJ485" i="5"/>
  <c r="BD485" i="5"/>
  <c r="CJ224" i="5"/>
  <c r="BD224" i="5"/>
  <c r="CJ878" i="5"/>
  <c r="BD878" i="5"/>
  <c r="BO145" i="5"/>
  <c r="CU145" i="5"/>
  <c r="CJ816" i="5"/>
  <c r="BD816" i="5"/>
  <c r="DF670" i="5"/>
  <c r="BZ670" i="5"/>
  <c r="BZ525" i="5"/>
  <c r="DF525" i="5"/>
  <c r="CU867" i="5"/>
  <c r="BO867" i="5"/>
  <c r="BZ854" i="5"/>
  <c r="DF854" i="5"/>
  <c r="CU957" i="5"/>
  <c r="BO957" i="5"/>
  <c r="BO191" i="5"/>
  <c r="CU191" i="5"/>
  <c r="CJ777" i="5"/>
  <c r="BD777" i="5"/>
  <c r="CJ518" i="5"/>
  <c r="BD518" i="5"/>
  <c r="BD147" i="5"/>
  <c r="CJ147" i="5"/>
  <c r="BO865" i="5"/>
  <c r="CU865" i="5"/>
  <c r="BZ336" i="5"/>
  <c r="DF336" i="5"/>
  <c r="CJ505" i="5"/>
  <c r="BD505" i="5"/>
  <c r="CU342" i="5"/>
  <c r="BO342" i="5"/>
  <c r="DF224" i="5"/>
  <c r="BZ224" i="5"/>
  <c r="BZ233" i="5"/>
  <c r="DF233" i="5"/>
  <c r="CU310" i="5"/>
  <c r="BO310" i="5"/>
  <c r="DF661" i="5"/>
  <c r="BZ661" i="5"/>
  <c r="BO948" i="5"/>
  <c r="CU948" i="5"/>
  <c r="BD811" i="5"/>
  <c r="CJ811" i="5"/>
  <c r="CU233" i="5"/>
  <c r="BO233" i="5"/>
  <c r="BZ342" i="5"/>
  <c r="DF342" i="5"/>
  <c r="BO578" i="5"/>
  <c r="CU578" i="5"/>
  <c r="CU545" i="5"/>
  <c r="BO545" i="5"/>
  <c r="DF43" i="5"/>
  <c r="BZ43" i="5"/>
  <c r="BZ901" i="5"/>
  <c r="DF901" i="5"/>
  <c r="CU300" i="5"/>
  <c r="BO300" i="5"/>
  <c r="BO513" i="5"/>
  <c r="CU513" i="5"/>
  <c r="BZ556" i="5"/>
  <c r="DF556" i="5"/>
  <c r="BO183" i="5"/>
  <c r="CU183" i="5"/>
  <c r="BO999" i="5"/>
  <c r="CU999" i="5"/>
  <c r="BD102" i="5"/>
  <c r="CJ102" i="5"/>
  <c r="CU566" i="5"/>
  <c r="BO566" i="5"/>
  <c r="DF585" i="5"/>
  <c r="BZ585" i="5"/>
  <c r="BD587" i="5"/>
  <c r="CJ587" i="5"/>
  <c r="BO895" i="5"/>
  <c r="CU895" i="5"/>
  <c r="CJ654" i="5"/>
  <c r="BD654" i="5"/>
  <c r="BO485" i="5"/>
  <c r="CU485" i="5"/>
  <c r="BD834" i="5"/>
  <c r="CJ834" i="5"/>
  <c r="DF626" i="5"/>
  <c r="BZ626" i="5"/>
  <c r="CU289" i="5"/>
  <c r="BO289" i="5"/>
  <c r="DF169" i="5"/>
  <c r="BZ169" i="5"/>
  <c r="BD900" i="5"/>
  <c r="CJ900" i="5"/>
  <c r="DF743" i="5"/>
  <c r="BZ743" i="5"/>
  <c r="CU1000" i="5"/>
  <c r="BO1000" i="5"/>
  <c r="CU87" i="5"/>
  <c r="BO87" i="5"/>
  <c r="BZ167" i="5"/>
  <c r="DF167" i="5"/>
  <c r="BO157" i="5"/>
  <c r="CU157" i="5"/>
  <c r="DF639" i="5"/>
  <c r="BZ639" i="5"/>
  <c r="BD155" i="5"/>
  <c r="CJ155" i="5"/>
  <c r="CU934" i="5"/>
  <c r="BO934" i="5"/>
  <c r="CJ41" i="5"/>
  <c r="BD41" i="5"/>
  <c r="DF307" i="5"/>
  <c r="BZ307" i="5"/>
  <c r="BZ733" i="5"/>
  <c r="DF733" i="5"/>
  <c r="BO477" i="5"/>
  <c r="CU477" i="5"/>
  <c r="CU156" i="5"/>
  <c r="BO156" i="5"/>
  <c r="BD211" i="5"/>
  <c r="CJ211" i="5"/>
  <c r="DF85" i="5"/>
  <c r="BZ85" i="5"/>
  <c r="CJ1008" i="5"/>
  <c r="BD1008" i="5"/>
  <c r="DF145" i="5"/>
  <c r="BZ145" i="5"/>
  <c r="BD919" i="5"/>
  <c r="CJ919" i="5"/>
  <c r="DF140" i="5"/>
  <c r="BZ140" i="5"/>
  <c r="DF184" i="5"/>
  <c r="BZ184" i="5"/>
  <c r="BZ321" i="5"/>
  <c r="DF321" i="5"/>
  <c r="CU903" i="5"/>
  <c r="BO903" i="5"/>
  <c r="DF928" i="5"/>
  <c r="BZ928" i="5"/>
  <c r="BZ861" i="5"/>
  <c r="DF861" i="5"/>
  <c r="DF170" i="5"/>
  <c r="BZ170" i="5"/>
  <c r="BD153" i="5"/>
  <c r="CJ153" i="5"/>
  <c r="BZ486" i="5"/>
  <c r="DF486" i="5"/>
  <c r="BO939" i="5"/>
  <c r="CU939" i="5"/>
  <c r="DF166" i="5"/>
  <c r="BZ166" i="5"/>
  <c r="BO593" i="5"/>
  <c r="CU593" i="5"/>
  <c r="BD384" i="5"/>
  <c r="CJ384" i="5"/>
  <c r="BO39" i="5"/>
  <c r="CU39" i="5"/>
  <c r="BZ1010" i="5"/>
  <c r="DF1010" i="5"/>
  <c r="CU662" i="5"/>
  <c r="BO662" i="5"/>
  <c r="BD651" i="5"/>
  <c r="CJ651" i="5"/>
  <c r="BZ963" i="5"/>
  <c r="DF963" i="5"/>
  <c r="BD415" i="5"/>
  <c r="CJ415" i="5"/>
  <c r="BD280" i="5"/>
  <c r="CJ280" i="5"/>
  <c r="DF162" i="5"/>
  <c r="BZ162" i="5"/>
  <c r="BD378" i="5"/>
  <c r="CJ378" i="5"/>
  <c r="CJ76" i="5"/>
  <c r="BD76" i="5"/>
  <c r="DF482" i="5"/>
  <c r="BZ482" i="5"/>
  <c r="CU79" i="5"/>
  <c r="BO79" i="5"/>
  <c r="BZ171" i="5"/>
  <c r="DF171" i="5"/>
  <c r="BD460" i="5"/>
  <c r="CJ460" i="5"/>
  <c r="CU154" i="5"/>
  <c r="BO154" i="5"/>
  <c r="BD845" i="5"/>
  <c r="CJ845" i="5"/>
  <c r="BD435" i="5"/>
  <c r="CJ435" i="5"/>
  <c r="BD440" i="5"/>
  <c r="CJ440" i="5"/>
  <c r="BZ516" i="5"/>
  <c r="DF516" i="5"/>
  <c r="BO852" i="5"/>
  <c r="CU852" i="5"/>
  <c r="DF882" i="5"/>
  <c r="BZ882" i="5"/>
  <c r="CJ545" i="5"/>
  <c r="BD545" i="5"/>
  <c r="DF176" i="5"/>
  <c r="BZ176" i="5"/>
  <c r="BO971" i="5"/>
  <c r="CU971" i="5"/>
  <c r="BD603" i="5"/>
  <c r="CJ603" i="5"/>
  <c r="DF655" i="5"/>
  <c r="BZ655" i="5"/>
  <c r="BO821" i="5"/>
  <c r="CU821" i="5"/>
  <c r="BZ756" i="5"/>
  <c r="DF756" i="5"/>
  <c r="DF847" i="5"/>
  <c r="BZ847" i="5"/>
  <c r="BZ424" i="5"/>
  <c r="DF424" i="5"/>
  <c r="BZ135" i="5"/>
  <c r="DF135" i="5"/>
  <c r="CU105" i="5"/>
  <c r="BO105" i="5"/>
  <c r="CU978" i="5"/>
  <c r="BO978" i="5"/>
  <c r="CJ720" i="5"/>
  <c r="BD720" i="5"/>
  <c r="BD687" i="5"/>
  <c r="CJ687" i="5"/>
  <c r="CJ281" i="5"/>
  <c r="BD281" i="5"/>
  <c r="BZ520" i="5"/>
  <c r="DF520" i="5"/>
  <c r="BZ528" i="5"/>
  <c r="DF528" i="5"/>
  <c r="DF560" i="5"/>
  <c r="BZ560" i="5"/>
  <c r="CU991" i="5"/>
  <c r="BO991" i="5"/>
  <c r="CU246" i="5"/>
  <c r="BO246" i="5"/>
  <c r="DF152" i="5"/>
  <c r="BZ152" i="5"/>
  <c r="BD417" i="5"/>
  <c r="CJ417" i="5"/>
  <c r="DF185" i="5"/>
  <c r="BZ185" i="5"/>
  <c r="DF880" i="5"/>
  <c r="BZ880" i="5"/>
  <c r="BO839" i="5"/>
  <c r="CU839" i="5"/>
  <c r="BZ326" i="5"/>
  <c r="DF326" i="5"/>
  <c r="BZ489" i="5"/>
  <c r="DF489" i="5"/>
  <c r="BD266" i="5"/>
  <c r="CJ266" i="5"/>
  <c r="BZ80" i="5"/>
  <c r="DF80" i="5"/>
  <c r="CU168" i="5"/>
  <c r="BO168" i="5"/>
  <c r="DF295" i="5"/>
  <c r="BZ295" i="5"/>
  <c r="BD570" i="5"/>
  <c r="CJ570" i="5"/>
  <c r="DF182" i="5"/>
  <c r="BZ182" i="5"/>
  <c r="CJ315" i="5"/>
  <c r="BD315" i="5"/>
  <c r="BO944" i="5"/>
  <c r="CU944" i="5"/>
  <c r="BZ159" i="5"/>
  <c r="DF159" i="5"/>
  <c r="CJ319" i="5"/>
  <c r="BD319" i="5"/>
  <c r="BD324" i="5"/>
  <c r="CJ324" i="5"/>
  <c r="BZ933" i="5"/>
  <c r="DF933" i="5"/>
  <c r="DF472" i="5"/>
  <c r="BZ472" i="5"/>
  <c r="DF924" i="5"/>
  <c r="BZ924" i="5"/>
  <c r="BZ739" i="5"/>
  <c r="DF739" i="5"/>
  <c r="BO827" i="5"/>
  <c r="CU827" i="5"/>
  <c r="CJ19" i="5"/>
  <c r="BD19" i="5"/>
  <c r="DF447" i="5"/>
  <c r="BZ447" i="5"/>
  <c r="DF121" i="5"/>
  <c r="BZ121" i="5"/>
  <c r="BD292" i="5"/>
  <c r="CJ292" i="5"/>
  <c r="CU833" i="5"/>
  <c r="BO833" i="5"/>
  <c r="DF917" i="5"/>
  <c r="BZ917" i="5"/>
  <c r="CU884" i="5"/>
  <c r="BO884" i="5"/>
  <c r="CU158" i="5"/>
  <c r="BO158" i="5"/>
  <c r="CJ455" i="5"/>
  <c r="BD455" i="5"/>
  <c r="BD745" i="5"/>
  <c r="CJ745" i="5"/>
  <c r="CJ196" i="5"/>
  <c r="BD196" i="5"/>
  <c r="CJ760" i="5"/>
  <c r="BD760" i="5"/>
  <c r="DF671" i="5"/>
  <c r="BZ671" i="5"/>
  <c r="DF99" i="5"/>
  <c r="BZ99" i="5"/>
  <c r="BD134" i="5"/>
  <c r="CJ134" i="5"/>
  <c r="CJ186" i="5"/>
  <c r="BD186" i="5"/>
  <c r="BD965" i="5"/>
  <c r="CJ965" i="5"/>
  <c r="CJ354" i="5"/>
  <c r="BD354" i="5"/>
  <c r="CJ940" i="5"/>
  <c r="BD940" i="5"/>
  <c r="CU112" i="5"/>
  <c r="BO112" i="5"/>
  <c r="CU923" i="5"/>
  <c r="BO923" i="5"/>
  <c r="CU192" i="5"/>
  <c r="BO192" i="5"/>
  <c r="CJ1007" i="5"/>
  <c r="BD1007" i="5"/>
  <c r="BO84" i="5"/>
  <c r="CU84" i="5"/>
  <c r="DF127" i="5"/>
  <c r="BZ127" i="5"/>
  <c r="CU207" i="5"/>
  <c r="BO207" i="5"/>
  <c r="BO671" i="5"/>
  <c r="CU671" i="5"/>
  <c r="BD387" i="5"/>
  <c r="CJ387" i="5"/>
  <c r="DF913" i="5"/>
  <c r="BZ913" i="5"/>
  <c r="DF192" i="5"/>
  <c r="BZ192" i="5"/>
  <c r="CU431" i="5"/>
  <c r="BO431" i="5"/>
  <c r="CJ404" i="5"/>
  <c r="BD404" i="5"/>
  <c r="CU703" i="5"/>
  <c r="BO703" i="5"/>
  <c r="DF719" i="5"/>
  <c r="BZ719" i="5"/>
  <c r="BZ58" i="5"/>
  <c r="DF58" i="5"/>
  <c r="DF713" i="5"/>
  <c r="BZ713" i="5"/>
  <c r="BD223" i="5"/>
  <c r="CJ223" i="5"/>
  <c r="DF910" i="5"/>
  <c r="BZ910" i="5"/>
  <c r="DF909" i="5"/>
  <c r="BZ909" i="5"/>
  <c r="BD454" i="5"/>
  <c r="CJ454" i="5"/>
  <c r="BZ969" i="5"/>
  <c r="DF969" i="5"/>
  <c r="CJ907" i="5"/>
  <c r="BD907" i="5"/>
  <c r="BD95" i="5"/>
  <c r="CJ95" i="5"/>
  <c r="CU1007" i="5"/>
  <c r="BO1007" i="5"/>
  <c r="BD291" i="5"/>
  <c r="CJ291" i="5"/>
  <c r="CU222" i="5"/>
  <c r="BO222" i="5"/>
  <c r="CJ796" i="5"/>
  <c r="BD796" i="5"/>
  <c r="BO996" i="5"/>
  <c r="CU996" i="5"/>
  <c r="CU17" i="5"/>
  <c r="BO17" i="5"/>
  <c r="CJ886" i="5"/>
  <c r="BD886" i="5"/>
  <c r="DF741" i="5"/>
  <c r="BZ741" i="5"/>
  <c r="CU433" i="5"/>
  <c r="BO433" i="5"/>
  <c r="BD888" i="5"/>
  <c r="CJ888" i="5"/>
  <c r="BD226" i="5"/>
  <c r="CJ226" i="5"/>
  <c r="BD157" i="5"/>
  <c r="CJ157" i="5"/>
  <c r="BZ758" i="5"/>
  <c r="DF758" i="5"/>
  <c r="CJ493" i="5"/>
  <c r="BD493" i="5"/>
  <c r="CJ538" i="5"/>
  <c r="BD538" i="5"/>
  <c r="CJ551" i="5"/>
  <c r="BD551" i="5"/>
  <c r="BZ850" i="5"/>
  <c r="DF850" i="5"/>
  <c r="BZ253" i="5"/>
  <c r="DF253" i="5"/>
  <c r="BZ117" i="5"/>
  <c r="DF117" i="5"/>
  <c r="DF972" i="5"/>
  <c r="BZ972" i="5"/>
  <c r="BD132" i="5"/>
  <c r="CJ132" i="5"/>
  <c r="BO805" i="5"/>
  <c r="CU805" i="5"/>
  <c r="CU122" i="5"/>
  <c r="BO122" i="5"/>
  <c r="CU150" i="5"/>
  <c r="BO150" i="5"/>
  <c r="BZ730" i="5"/>
  <c r="DF730" i="5"/>
  <c r="BD129" i="5"/>
  <c r="CJ129" i="5"/>
  <c r="BD363" i="5"/>
  <c r="CJ363" i="5"/>
  <c r="CJ420" i="5"/>
  <c r="BD420" i="5"/>
  <c r="DF116" i="5"/>
  <c r="BZ116" i="5"/>
  <c r="DF15" i="5"/>
  <c r="BZ15" i="5"/>
  <c r="CU612" i="5"/>
  <c r="BO612" i="5"/>
  <c r="DF908" i="5"/>
  <c r="BZ908" i="5"/>
  <c r="BD684" i="5"/>
  <c r="CJ684" i="5"/>
  <c r="BO715" i="5"/>
  <c r="CU715" i="5"/>
  <c r="DF196" i="5"/>
  <c r="BZ196" i="5"/>
  <c r="BZ795" i="5"/>
  <c r="DF795" i="5"/>
  <c r="CU595" i="5"/>
  <c r="BO595" i="5"/>
  <c r="CU149" i="5"/>
  <c r="BO149" i="5"/>
  <c r="BZ405" i="5"/>
  <c r="DF405" i="5"/>
  <c r="CJ327" i="5"/>
  <c r="BD327" i="5"/>
  <c r="BD304" i="5"/>
  <c r="CJ304" i="5"/>
  <c r="DF612" i="5"/>
  <c r="BZ612" i="5"/>
  <c r="BZ539" i="5"/>
  <c r="DF539" i="5"/>
  <c r="CJ726" i="5"/>
  <c r="BD726" i="5"/>
  <c r="CJ710" i="5"/>
  <c r="BD710" i="5"/>
  <c r="DF636" i="5"/>
  <c r="BZ636" i="5"/>
  <c r="DF768" i="5"/>
  <c r="BZ768" i="5"/>
  <c r="CU311" i="5"/>
  <c r="BO311" i="5"/>
  <c r="DF894" i="5"/>
  <c r="BZ894" i="5"/>
  <c r="CJ925" i="5"/>
  <c r="BD925" i="5"/>
  <c r="CU980" i="5"/>
  <c r="BO980" i="5"/>
  <c r="BD370" i="5"/>
  <c r="CJ370" i="5"/>
  <c r="DF1000" i="5"/>
  <c r="BZ1000" i="5"/>
  <c r="CJ662" i="5"/>
  <c r="BD662" i="5"/>
  <c r="BD237" i="5"/>
  <c r="CJ237" i="5"/>
  <c r="CJ70" i="5"/>
  <c r="BD70" i="5"/>
  <c r="CJ362" i="5"/>
  <c r="BD362" i="5"/>
  <c r="BZ873" i="5"/>
  <c r="DF873" i="5"/>
  <c r="BD547" i="5"/>
  <c r="CJ547" i="5"/>
  <c r="CU694" i="5"/>
  <c r="BO694" i="5"/>
  <c r="BD308" i="5"/>
  <c r="CJ308" i="5"/>
  <c r="CU283" i="5"/>
  <c r="BO283" i="5"/>
  <c r="BZ475" i="5"/>
  <c r="DF475" i="5"/>
  <c r="BO797" i="5"/>
  <c r="CU797" i="5"/>
  <c r="CU810" i="5"/>
  <c r="BO810" i="5"/>
  <c r="CU925" i="5"/>
  <c r="BO925" i="5"/>
  <c r="BO357" i="5"/>
  <c r="CU357" i="5"/>
  <c r="BD399" i="5"/>
  <c r="CJ399" i="5"/>
  <c r="CU837" i="5"/>
  <c r="BO837" i="5"/>
  <c r="BD353" i="5"/>
  <c r="CJ353" i="5"/>
  <c r="BZ699" i="5"/>
  <c r="DF699" i="5"/>
  <c r="DF103" i="5"/>
  <c r="BZ103" i="5"/>
  <c r="CU829" i="5"/>
  <c r="BO829" i="5"/>
  <c r="CJ755" i="5"/>
  <c r="BD755" i="5"/>
  <c r="BZ231" i="5"/>
  <c r="DF231" i="5"/>
  <c r="BZ695" i="5"/>
  <c r="DF695" i="5"/>
  <c r="CU389" i="5"/>
  <c r="BO389" i="5"/>
  <c r="DF305" i="5"/>
  <c r="BZ305" i="5"/>
  <c r="BZ443" i="5"/>
  <c r="DF443" i="5"/>
  <c r="BZ769" i="5"/>
  <c r="DF769" i="5"/>
  <c r="CU42" i="5"/>
  <c r="BO42" i="5"/>
  <c r="BZ248" i="5"/>
  <c r="DF248" i="5"/>
  <c r="BZ789" i="5"/>
  <c r="DF789" i="5"/>
  <c r="DF427" i="5"/>
  <c r="BZ427" i="5"/>
  <c r="BD434" i="5"/>
  <c r="CJ434" i="5"/>
  <c r="DF800" i="5"/>
  <c r="BZ800" i="5"/>
  <c r="DF283" i="5"/>
  <c r="BZ283" i="5"/>
  <c r="BO526" i="5"/>
  <c r="CU526" i="5"/>
  <c r="CU426" i="5"/>
  <c r="BO426" i="5"/>
  <c r="CU399" i="5"/>
  <c r="BO399" i="5"/>
  <c r="BZ276" i="5"/>
  <c r="DF276" i="5"/>
  <c r="BO588" i="5"/>
  <c r="CU588" i="5"/>
  <c r="DF457" i="5"/>
  <c r="BZ457" i="5"/>
  <c r="BZ413" i="5"/>
  <c r="DF413" i="5"/>
  <c r="CJ244" i="5"/>
  <c r="BD244" i="5"/>
  <c r="CU50" i="5"/>
  <c r="BO50" i="5"/>
  <c r="BD424" i="5"/>
  <c r="CJ424" i="5"/>
  <c r="BZ577" i="5"/>
  <c r="DF577" i="5"/>
  <c r="CU772" i="5"/>
  <c r="BO772" i="5"/>
  <c r="BZ918" i="5"/>
  <c r="DF918" i="5"/>
  <c r="CU383" i="5"/>
  <c r="BO383" i="5"/>
  <c r="BZ568" i="5"/>
  <c r="DF568" i="5"/>
  <c r="DF49" i="5"/>
  <c r="BZ49" i="5"/>
  <c r="BO979" i="5"/>
  <c r="CU979" i="5"/>
  <c r="DF689" i="5"/>
  <c r="BZ689" i="5"/>
  <c r="BD137" i="5"/>
  <c r="CJ137" i="5"/>
  <c r="BZ24" i="5"/>
  <c r="DF24" i="5"/>
  <c r="BO582" i="5"/>
  <c r="CU582" i="5"/>
  <c r="CJ956" i="5"/>
  <c r="BD956" i="5"/>
  <c r="CU321" i="5"/>
  <c r="BO321" i="5"/>
  <c r="BD791" i="5"/>
  <c r="CJ791" i="5"/>
  <c r="DF146" i="5"/>
  <c r="BZ146" i="5"/>
  <c r="BZ596" i="5"/>
  <c r="DF596" i="5"/>
  <c r="DF517" i="5"/>
  <c r="BZ517" i="5"/>
  <c r="CJ962" i="5"/>
  <c r="BD962" i="5"/>
  <c r="BO518" i="5"/>
  <c r="CU518" i="5"/>
  <c r="CU863" i="5"/>
  <c r="BO863" i="5"/>
  <c r="BD807" i="5"/>
  <c r="CJ807" i="5"/>
  <c r="BO727" i="5"/>
  <c r="CU727" i="5"/>
  <c r="CJ511" i="5"/>
  <c r="BD511" i="5"/>
  <c r="BO655" i="5"/>
  <c r="CU655" i="5"/>
  <c r="BO535" i="5"/>
  <c r="CU535" i="5"/>
  <c r="CU873" i="5"/>
  <c r="BO873" i="5"/>
  <c r="BZ458" i="5"/>
  <c r="DF458" i="5"/>
  <c r="DF874" i="5"/>
  <c r="BZ874" i="5"/>
  <c r="BZ404" i="5"/>
  <c r="DF404" i="5"/>
  <c r="CJ964" i="5"/>
  <c r="BD964" i="5"/>
  <c r="BD607" i="5"/>
  <c r="CJ607" i="5"/>
  <c r="DF433" i="5"/>
  <c r="BZ433" i="5"/>
  <c r="BO256" i="5"/>
  <c r="CU256" i="5"/>
  <c r="BO936" i="5"/>
  <c r="CU936" i="5"/>
  <c r="CJ954" i="5"/>
  <c r="BD954" i="5"/>
  <c r="BZ34" i="5"/>
  <c r="DF34" i="5"/>
  <c r="CJ761" i="5"/>
  <c r="BD761" i="5"/>
  <c r="BZ467" i="5"/>
  <c r="DF467" i="5"/>
  <c r="BO565" i="5"/>
  <c r="CU565" i="5"/>
  <c r="BD967" i="5"/>
  <c r="CJ967" i="5"/>
  <c r="BZ340" i="5"/>
  <c r="DF340" i="5"/>
  <c r="BD891" i="5"/>
  <c r="CJ891" i="5"/>
  <c r="DF848" i="5"/>
  <c r="BZ848" i="5"/>
  <c r="CJ775" i="5"/>
  <c r="BD775" i="5"/>
  <c r="BO855" i="5"/>
  <c r="CU855" i="5"/>
  <c r="CJ748" i="5"/>
  <c r="BD748" i="5"/>
  <c r="BO883" i="5"/>
  <c r="CU883" i="5"/>
  <c r="BD592" i="5"/>
  <c r="CJ592" i="5"/>
  <c r="BO217" i="5"/>
  <c r="CU217" i="5"/>
  <c r="BD983" i="5"/>
  <c r="CJ983" i="5"/>
  <c r="CJ734" i="5"/>
  <c r="BD734" i="5"/>
  <c r="BZ46" i="5"/>
  <c r="DF46" i="5"/>
  <c r="BZ258" i="5"/>
  <c r="DF258" i="5"/>
  <c r="CJ509" i="5"/>
  <c r="BD509" i="5"/>
  <c r="BD842" i="5"/>
  <c r="CJ842" i="5"/>
  <c r="BO928" i="5"/>
  <c r="CU928" i="5"/>
  <c r="CJ497" i="5"/>
  <c r="BD497" i="5"/>
  <c r="DF527" i="5"/>
  <c r="BZ527" i="5"/>
  <c r="BD369" i="5"/>
  <c r="CJ369" i="5"/>
  <c r="DF1008" i="5"/>
  <c r="BZ1008" i="5"/>
  <c r="BD92" i="5"/>
  <c r="CJ92" i="5"/>
  <c r="BZ681" i="5"/>
  <c r="DF681" i="5"/>
  <c r="BZ410" i="5"/>
  <c r="DF410" i="5"/>
  <c r="DF493" i="5"/>
  <c r="BZ493" i="5"/>
  <c r="BZ547" i="5"/>
  <c r="DF547" i="5"/>
  <c r="DF460" i="5"/>
  <c r="BZ460" i="5"/>
  <c r="CU419" i="5"/>
  <c r="BO419" i="5"/>
  <c r="BD851" i="5"/>
  <c r="CJ851" i="5"/>
  <c r="BO787" i="5"/>
  <c r="CU787" i="5"/>
  <c r="BD992" i="5"/>
  <c r="CJ992" i="5"/>
  <c r="CJ88" i="5"/>
  <c r="BD88" i="5"/>
  <c r="BO553" i="5"/>
  <c r="CU553" i="5"/>
  <c r="CJ555" i="5"/>
  <c r="BD555" i="5"/>
  <c r="BO503" i="5"/>
  <c r="CU503" i="5"/>
  <c r="DF106" i="5"/>
  <c r="BZ106" i="5"/>
  <c r="CU60" i="5"/>
  <c r="BO60" i="5"/>
  <c r="BO559" i="5"/>
  <c r="CU559" i="5"/>
  <c r="BO763" i="5"/>
  <c r="CU763" i="5"/>
  <c r="DF309" i="5"/>
  <c r="BZ309" i="5"/>
  <c r="CU80" i="5"/>
  <c r="BO80" i="5"/>
  <c r="CU386" i="5"/>
  <c r="BO386" i="5"/>
  <c r="BO436" i="5"/>
  <c r="CU436" i="5"/>
  <c r="DF448" i="5"/>
  <c r="BZ448" i="5"/>
  <c r="CU567" i="5"/>
  <c r="BO567" i="5"/>
  <c r="CJ262" i="5"/>
  <c r="BD262" i="5"/>
  <c r="DF649" i="5"/>
  <c r="BZ649" i="5"/>
  <c r="DF836" i="5"/>
  <c r="BZ836" i="5"/>
  <c r="CU52" i="5"/>
  <c r="BO52" i="5"/>
  <c r="DF51" i="5"/>
  <c r="BZ51" i="5"/>
  <c r="DF565" i="5"/>
  <c r="BZ565" i="5"/>
  <c r="DF777" i="5"/>
  <c r="BZ777" i="5"/>
  <c r="CJ487" i="5"/>
  <c r="BD487" i="5"/>
  <c r="DF180" i="5"/>
  <c r="BZ180" i="5"/>
  <c r="DF672" i="5"/>
  <c r="BZ672" i="5"/>
  <c r="BO611" i="5"/>
  <c r="CU611" i="5"/>
  <c r="BD993" i="5"/>
  <c r="CJ993" i="5"/>
  <c r="BD961" i="5"/>
  <c r="CJ961" i="5"/>
  <c r="BO98" i="5"/>
  <c r="CU98" i="5"/>
  <c r="BD373" i="5"/>
  <c r="CJ373" i="5"/>
  <c r="CU1009" i="5"/>
  <c r="BO1009" i="5"/>
  <c r="BD910" i="5"/>
  <c r="CJ910" i="5"/>
  <c r="BO323" i="5"/>
  <c r="CU323" i="5"/>
  <c r="BO762" i="5"/>
  <c r="CU762" i="5"/>
  <c r="DF471" i="5"/>
  <c r="BZ471" i="5"/>
  <c r="DF134" i="5"/>
  <c r="BZ134" i="5"/>
  <c r="CJ498" i="5"/>
  <c r="BD498" i="5"/>
  <c r="CU411" i="5"/>
  <c r="BO411" i="5"/>
  <c r="DF595" i="5"/>
  <c r="BZ595" i="5"/>
  <c r="CJ484" i="5"/>
  <c r="BD484" i="5"/>
  <c r="DF323" i="5"/>
  <c r="BZ323" i="5"/>
  <c r="CJ939" i="5"/>
  <c r="BD939" i="5"/>
  <c r="CU70" i="5"/>
  <c r="BO70" i="5"/>
  <c r="DF232" i="5"/>
  <c r="BZ232" i="5"/>
  <c r="BO596" i="5"/>
  <c r="CU596" i="5"/>
  <c r="BD856" i="5"/>
  <c r="CJ856" i="5"/>
  <c r="CU554" i="5"/>
  <c r="BO554" i="5"/>
  <c r="BD711" i="5"/>
  <c r="CJ711" i="5"/>
  <c r="BD677" i="5"/>
  <c r="CJ677" i="5"/>
  <c r="BD705" i="5"/>
  <c r="CJ705" i="5"/>
  <c r="CJ522" i="5"/>
  <c r="BD522" i="5"/>
  <c r="BZ926" i="5"/>
  <c r="DF926" i="5"/>
  <c r="BD795" i="5"/>
  <c r="CJ795" i="5"/>
  <c r="BD914" i="5"/>
  <c r="CJ914" i="5"/>
  <c r="BZ809" i="5"/>
  <c r="DF809" i="5"/>
  <c r="BZ1009" i="5"/>
  <c r="DF1009" i="5"/>
  <c r="BD809" i="5"/>
  <c r="CJ809" i="5"/>
  <c r="BD151" i="5"/>
  <c r="CJ151" i="5"/>
  <c r="BD783" i="5"/>
  <c r="CJ783" i="5"/>
  <c r="CU546" i="5"/>
  <c r="BO546" i="5"/>
  <c r="BO675" i="5"/>
  <c r="CU675" i="5"/>
  <c r="CJ848" i="5"/>
  <c r="BD848" i="5"/>
  <c r="CU172" i="5"/>
  <c r="BO172" i="5"/>
  <c r="CJ688" i="5"/>
  <c r="BD688" i="5"/>
  <c r="CU152" i="5"/>
  <c r="BO152" i="5"/>
  <c r="BO954" i="5"/>
  <c r="CU954" i="5"/>
  <c r="BD456" i="5"/>
  <c r="CJ456" i="5"/>
  <c r="BO457" i="5"/>
  <c r="CU457" i="5"/>
  <c r="CU950" i="5"/>
  <c r="BO950" i="5"/>
  <c r="CU106" i="5"/>
  <c r="BO106" i="5"/>
  <c r="BZ392" i="5"/>
  <c r="DF392" i="5"/>
  <c r="CU717" i="5"/>
  <c r="BO717" i="5"/>
  <c r="CU258" i="5"/>
  <c r="BO258" i="5"/>
  <c r="BO742" i="5"/>
  <c r="CU742" i="5"/>
  <c r="CU271" i="5"/>
  <c r="BO271" i="5"/>
  <c r="DF50" i="5"/>
  <c r="BZ50" i="5"/>
  <c r="BD285" i="5"/>
  <c r="CJ285" i="5"/>
  <c r="CU226" i="5"/>
  <c r="BO226" i="5"/>
  <c r="BZ294" i="5"/>
  <c r="DF294" i="5"/>
  <c r="BO914" i="5"/>
  <c r="CU914" i="5"/>
  <c r="DF839" i="5"/>
  <c r="BZ839" i="5"/>
  <c r="DF749" i="5"/>
  <c r="BZ749" i="5"/>
  <c r="BO159" i="5"/>
  <c r="CU159" i="5"/>
  <c r="CU990" i="5"/>
  <c r="BO990" i="5"/>
  <c r="BD443" i="5"/>
  <c r="CJ443" i="5"/>
  <c r="CU164" i="5"/>
  <c r="BO164" i="5"/>
  <c r="BO115" i="5"/>
  <c r="CU115" i="5"/>
  <c r="BD667" i="5"/>
  <c r="CJ667" i="5"/>
  <c r="BD376" i="5"/>
  <c r="CJ376" i="5"/>
  <c r="CU898" i="5"/>
  <c r="BO898" i="5"/>
  <c r="CU832" i="5"/>
  <c r="BO832" i="5"/>
  <c r="BZ187" i="5"/>
  <c r="DF187" i="5"/>
  <c r="DF374" i="5"/>
  <c r="BZ374" i="5"/>
  <c r="DF366" i="5"/>
  <c r="BZ366" i="5"/>
  <c r="BZ988" i="5"/>
  <c r="DF988" i="5"/>
  <c r="CU850" i="5"/>
  <c r="BO850" i="5"/>
  <c r="BO732" i="5"/>
  <c r="CU732" i="5"/>
  <c r="BZ761" i="5"/>
  <c r="DF761" i="5"/>
  <c r="CU456" i="5"/>
  <c r="BO456" i="5"/>
  <c r="BZ412" i="5"/>
  <c r="DF412" i="5"/>
  <c r="CU266" i="5"/>
  <c r="BO266" i="5"/>
  <c r="BD494" i="5"/>
  <c r="CJ494" i="5"/>
  <c r="CJ254" i="5"/>
  <c r="BD254" i="5"/>
  <c r="DF656" i="5"/>
  <c r="BZ656" i="5"/>
  <c r="BD563" i="5"/>
  <c r="CJ563" i="5"/>
  <c r="CU414" i="5"/>
  <c r="BO414" i="5"/>
  <c r="BZ997" i="5"/>
  <c r="DF997" i="5"/>
  <c r="BO730" i="5"/>
  <c r="CU730" i="5"/>
  <c r="CJ660" i="5"/>
  <c r="BD660" i="5"/>
  <c r="CU410" i="5"/>
  <c r="BO410" i="5"/>
  <c r="BD622" i="5"/>
  <c r="CJ622" i="5"/>
  <c r="CJ929" i="5"/>
  <c r="BD929" i="5"/>
  <c r="BD653" i="5"/>
  <c r="CJ653" i="5"/>
  <c r="BD943" i="5"/>
  <c r="CJ943" i="5"/>
  <c r="DF828" i="5"/>
  <c r="BZ828" i="5"/>
  <c r="CJ260" i="5"/>
  <c r="BD260" i="5"/>
  <c r="BD448" i="5"/>
  <c r="CJ448" i="5"/>
  <c r="BD679" i="5"/>
  <c r="CJ679" i="5"/>
  <c r="DF65" i="5"/>
  <c r="BZ65" i="5"/>
  <c r="CU58" i="5"/>
  <c r="BO58" i="5"/>
  <c r="CJ57" i="5"/>
  <c r="BD57" i="5"/>
  <c r="CU415" i="5"/>
  <c r="BO415" i="5"/>
  <c r="BD553" i="5"/>
  <c r="CJ553" i="5"/>
  <c r="CJ733" i="5"/>
  <c r="BD733" i="5"/>
  <c r="BD495" i="5"/>
  <c r="CJ495" i="5"/>
  <c r="BD561" i="5"/>
  <c r="CJ561" i="5"/>
  <c r="CU287" i="5"/>
  <c r="BO287" i="5"/>
  <c r="CU989" i="5"/>
  <c r="BO989" i="5"/>
  <c r="DF279" i="5"/>
  <c r="BZ279" i="5"/>
  <c r="BD173" i="5"/>
  <c r="CJ173" i="5"/>
  <c r="CJ32" i="5"/>
  <c r="BD32" i="5"/>
  <c r="CJ388" i="5"/>
  <c r="BD388" i="5"/>
  <c r="CJ571" i="5"/>
  <c r="BD571" i="5"/>
  <c r="BD338" i="5"/>
  <c r="CJ338" i="5"/>
  <c r="CU453" i="5"/>
  <c r="BO453" i="5"/>
  <c r="CJ58" i="5"/>
  <c r="BD58" i="5"/>
  <c r="BO922" i="5"/>
  <c r="CU922" i="5"/>
  <c r="CU232" i="5"/>
  <c r="BO232" i="5"/>
  <c r="CU180" i="5"/>
  <c r="BO180" i="5"/>
  <c r="DF174" i="5"/>
  <c r="BZ174" i="5"/>
  <c r="BD261" i="5"/>
  <c r="CJ261" i="5"/>
  <c r="DF215" i="5"/>
  <c r="BZ215" i="5"/>
  <c r="BZ500" i="5"/>
  <c r="DF500" i="5"/>
  <c r="CU970" i="5"/>
  <c r="BO970" i="5"/>
  <c r="DF163" i="5"/>
  <c r="BZ163" i="5"/>
  <c r="BZ333" i="5"/>
  <c r="DF333" i="5"/>
  <c r="DF1003" i="5"/>
  <c r="BZ1003" i="5"/>
  <c r="BD466" i="5"/>
  <c r="CJ466" i="5"/>
  <c r="DF976" i="5"/>
  <c r="BZ976" i="5"/>
  <c r="CU606" i="5"/>
  <c r="BO606" i="5"/>
  <c r="BD437" i="5"/>
  <c r="CJ437" i="5"/>
  <c r="BO94" i="5"/>
  <c r="CU94" i="5"/>
  <c r="BD198" i="5"/>
  <c r="CJ198" i="5"/>
  <c r="CJ122" i="5"/>
  <c r="BD122" i="5"/>
  <c r="CU124" i="5"/>
  <c r="BO124" i="5"/>
  <c r="CJ706" i="5"/>
  <c r="BD706" i="5"/>
  <c r="CJ832" i="5"/>
  <c r="BD832" i="5"/>
  <c r="BD453" i="5"/>
  <c r="CJ453" i="5"/>
  <c r="BO976" i="5"/>
  <c r="CU976" i="5"/>
  <c r="CU892" i="5"/>
  <c r="BO892" i="5"/>
  <c r="BO171" i="5"/>
  <c r="CU171" i="5"/>
  <c r="BZ522" i="5"/>
  <c r="DF522" i="5"/>
  <c r="BZ479" i="5"/>
  <c r="DF479" i="5"/>
  <c r="CJ412" i="5"/>
  <c r="BD412" i="5"/>
  <c r="DF978" i="5"/>
  <c r="BZ978" i="5"/>
  <c r="CJ844" i="5"/>
  <c r="BD844" i="5"/>
  <c r="DF634" i="5"/>
  <c r="BZ634" i="5"/>
  <c r="BO699" i="5"/>
  <c r="CU699" i="5"/>
  <c r="BZ191" i="5"/>
  <c r="DF191" i="5"/>
  <c r="BZ125" i="5"/>
  <c r="DF125" i="5"/>
  <c r="CU325" i="5"/>
  <c r="BO325" i="5"/>
  <c r="BO803" i="5"/>
  <c r="CU803" i="5"/>
  <c r="BD275" i="5"/>
  <c r="CJ275" i="5"/>
  <c r="BO921" i="5"/>
  <c r="CU921" i="5"/>
  <c r="CU142" i="5"/>
  <c r="BO142" i="5"/>
  <c r="CU34" i="5"/>
  <c r="BO34" i="5"/>
  <c r="CJ99" i="5"/>
  <c r="BD99" i="5"/>
  <c r="BZ766" i="5"/>
  <c r="DF766" i="5"/>
  <c r="CU239" i="5"/>
  <c r="BO239" i="5"/>
  <c r="CU174" i="5"/>
  <c r="BO174" i="5"/>
  <c r="BZ68" i="5"/>
  <c r="DF68" i="5"/>
  <c r="CJ566" i="5"/>
  <c r="BD566" i="5"/>
  <c r="CU726" i="5"/>
  <c r="BO726" i="5"/>
  <c r="CJ28" i="5"/>
  <c r="BD28" i="5"/>
  <c r="DF755" i="5"/>
  <c r="BZ755" i="5"/>
  <c r="BZ727" i="5"/>
  <c r="DF727" i="5"/>
  <c r="BD215" i="5"/>
  <c r="CJ215" i="5"/>
  <c r="CU220" i="5"/>
  <c r="BO220" i="5"/>
  <c r="BO57" i="5"/>
  <c r="CU57" i="5"/>
  <c r="CU685" i="5"/>
  <c r="BO685" i="5"/>
  <c r="CU858" i="5"/>
  <c r="BO858" i="5"/>
  <c r="BD138" i="5"/>
  <c r="CJ138" i="5"/>
  <c r="DF280" i="5"/>
  <c r="BZ280" i="5"/>
  <c r="CU190" i="5"/>
  <c r="BO190" i="5"/>
  <c r="BZ1006" i="5"/>
  <c r="DF1006" i="5"/>
  <c r="CU290" i="5"/>
  <c r="BO290" i="5"/>
  <c r="CJ631" i="5"/>
  <c r="BD631" i="5"/>
  <c r="CU23" i="5"/>
  <c r="BO23" i="5"/>
  <c r="DF281" i="5"/>
  <c r="BZ281" i="5"/>
  <c r="CJ168" i="5"/>
  <c r="BD168" i="5"/>
  <c r="DF782" i="5"/>
  <c r="BZ782" i="5"/>
  <c r="BO343" i="5"/>
  <c r="CU343" i="5"/>
  <c r="DF1007" i="5"/>
  <c r="BZ1007" i="5"/>
  <c r="CU570" i="5"/>
  <c r="BO570" i="5"/>
  <c r="CJ174" i="5"/>
  <c r="BD174" i="5"/>
  <c r="CU1006" i="5"/>
  <c r="BO1006" i="5"/>
  <c r="CU705" i="5"/>
  <c r="BO705" i="5"/>
  <c r="BD232" i="5"/>
  <c r="CJ232" i="5"/>
  <c r="CJ188" i="5"/>
  <c r="BD188" i="5"/>
  <c r="CJ753" i="5"/>
  <c r="BD753" i="5"/>
  <c r="CJ804" i="5"/>
  <c r="BD804" i="5"/>
  <c r="CJ591" i="5"/>
  <c r="BD591" i="5"/>
  <c r="CU22" i="5"/>
  <c r="BO22" i="5"/>
  <c r="BO666" i="5"/>
  <c r="CU666" i="5"/>
  <c r="CJ984" i="5"/>
  <c r="BD984" i="5"/>
  <c r="BD409" i="5"/>
  <c r="CJ409" i="5"/>
  <c r="CU733" i="5"/>
  <c r="BO733" i="5"/>
  <c r="BO646" i="5"/>
  <c r="CU646" i="5"/>
  <c r="BD857" i="5"/>
  <c r="CJ857" i="5"/>
  <c r="CU627" i="5"/>
  <c r="BO627" i="5"/>
  <c r="CU16" i="5"/>
  <c r="BO16" i="5"/>
  <c r="BO814" i="5"/>
  <c r="CU814" i="5"/>
  <c r="CU435" i="5"/>
  <c r="BO435" i="5"/>
  <c r="CU599" i="5"/>
  <c r="BO599" i="5"/>
  <c r="CU878" i="5"/>
  <c r="BO878" i="5"/>
  <c r="BO910" i="5"/>
  <c r="CU910" i="5"/>
  <c r="CJ1012" i="5"/>
  <c r="BD1012" i="5"/>
  <c r="BD605" i="5"/>
  <c r="CJ605" i="5"/>
  <c r="BD340" i="5"/>
  <c r="CJ340" i="5"/>
  <c r="BO356" i="5"/>
  <c r="CU356" i="5"/>
  <c r="CJ488" i="5"/>
  <c r="BD488" i="5"/>
  <c r="DF605" i="5"/>
  <c r="BZ605" i="5"/>
  <c r="CJ474" i="5"/>
  <c r="BD474" i="5"/>
  <c r="BO977" i="5"/>
  <c r="CU977" i="5"/>
  <c r="CJ45" i="5"/>
  <c r="BD45" i="5"/>
  <c r="CU854" i="5"/>
  <c r="BO854" i="5"/>
  <c r="BO721" i="5"/>
  <c r="CU721" i="5"/>
  <c r="BD957" i="5"/>
  <c r="CJ957" i="5"/>
  <c r="CJ75" i="5"/>
  <c r="BD75" i="5"/>
  <c r="CU708" i="5"/>
  <c r="BO708" i="5"/>
  <c r="BD647" i="5"/>
  <c r="CJ647" i="5"/>
  <c r="BO620" i="5"/>
  <c r="CU620" i="5"/>
  <c r="DF368" i="5"/>
  <c r="BZ368" i="5"/>
  <c r="BO61" i="5"/>
  <c r="CU61" i="5"/>
  <c r="BO847" i="5"/>
  <c r="CU847" i="5"/>
  <c r="BO31" i="5"/>
  <c r="CU31" i="5"/>
  <c r="CU870" i="5"/>
  <c r="BO870" i="5"/>
  <c r="CJ91" i="5"/>
  <c r="BD91" i="5"/>
  <c r="BZ584" i="5"/>
  <c r="DF584" i="5"/>
  <c r="BD870" i="5"/>
  <c r="CJ870" i="5"/>
  <c r="CU729" i="5"/>
  <c r="BO729" i="5"/>
  <c r="CU900" i="5"/>
  <c r="BO900" i="5"/>
  <c r="BZ133" i="5"/>
  <c r="DF133" i="5"/>
  <c r="CU129" i="5"/>
  <c r="BO129" i="5"/>
  <c r="CJ712" i="5"/>
  <c r="BD712" i="5"/>
  <c r="BD192" i="5"/>
  <c r="CJ192" i="5"/>
  <c r="BD673" i="5"/>
  <c r="CJ673" i="5"/>
  <c r="CJ54" i="5"/>
  <c r="BD54" i="5"/>
  <c r="BD250" i="5"/>
  <c r="CJ250" i="5"/>
  <c r="CU961" i="5"/>
  <c r="BO961" i="5"/>
  <c r="BD234" i="5"/>
  <c r="CJ234" i="5"/>
  <c r="BZ592" i="5"/>
  <c r="DF592" i="5"/>
  <c r="DF827" i="5"/>
  <c r="BZ827" i="5"/>
  <c r="BO654" i="5"/>
  <c r="CU654" i="5"/>
  <c r="CU917" i="5"/>
  <c r="BO917" i="5"/>
  <c r="CJ61" i="5"/>
  <c r="BD61" i="5"/>
  <c r="BO492" i="5"/>
  <c r="CU492" i="5"/>
  <c r="BZ131" i="5"/>
  <c r="DF131" i="5"/>
  <c r="CU40" i="5"/>
  <c r="BO40" i="5"/>
  <c r="BD675" i="5"/>
  <c r="CJ675" i="5"/>
  <c r="DF19" i="5"/>
  <c r="BZ19" i="5"/>
  <c r="BD853" i="5"/>
  <c r="CJ853" i="5"/>
  <c r="CJ421" i="5"/>
  <c r="BD421" i="5"/>
  <c r="DF353" i="5"/>
  <c r="BZ353" i="5"/>
  <c r="CU196" i="5"/>
  <c r="BO196" i="5"/>
  <c r="CJ328" i="5"/>
  <c r="BD328" i="5"/>
  <c r="BD713" i="5"/>
  <c r="CJ713" i="5"/>
  <c r="BZ502" i="5"/>
  <c r="DF502" i="5"/>
  <c r="BO575" i="5"/>
  <c r="CU575" i="5"/>
  <c r="CJ255" i="5"/>
  <c r="BD255" i="5"/>
  <c r="DF981" i="5"/>
  <c r="BZ981" i="5"/>
  <c r="CU360" i="5"/>
  <c r="BO360" i="5"/>
  <c r="DF18" i="5"/>
  <c r="BZ18" i="5"/>
  <c r="BO834" i="5"/>
  <c r="CU834" i="5"/>
  <c r="CU802" i="5"/>
  <c r="BO802" i="5"/>
  <c r="DF788" i="5"/>
  <c r="BZ788" i="5"/>
  <c r="BZ318" i="5"/>
  <c r="DF318" i="5"/>
  <c r="CU231" i="5"/>
  <c r="BO231" i="5"/>
  <c r="BO938" i="5"/>
  <c r="CU938" i="5"/>
  <c r="CU425" i="5"/>
  <c r="BO425" i="5"/>
  <c r="CJ313" i="5"/>
  <c r="BD313" i="5"/>
  <c r="CU902" i="5"/>
  <c r="BO902" i="5"/>
  <c r="CJ974" i="5"/>
  <c r="BD974" i="5"/>
  <c r="BD567" i="5"/>
  <c r="CJ567" i="5"/>
  <c r="CU353" i="5"/>
  <c r="BO353" i="5"/>
  <c r="DF834" i="5"/>
  <c r="BZ834" i="5"/>
  <c r="CU722" i="5"/>
  <c r="BO722" i="5"/>
  <c r="CU945" i="5"/>
  <c r="BO945" i="5"/>
  <c r="CJ864" i="5"/>
  <c r="BD864" i="5"/>
  <c r="DF989" i="5"/>
  <c r="BZ989" i="5"/>
  <c r="BD150" i="5"/>
  <c r="CJ150" i="5"/>
  <c r="BD167" i="5"/>
  <c r="CJ167" i="5"/>
  <c r="DF878" i="5"/>
  <c r="BZ878" i="5"/>
  <c r="CU487" i="5"/>
  <c r="BO487" i="5"/>
  <c r="CU161" i="5"/>
  <c r="BO161" i="5"/>
  <c r="BD210" i="5"/>
  <c r="CJ210" i="5"/>
  <c r="DF538" i="5"/>
  <c r="BZ538" i="5"/>
  <c r="CU437" i="5"/>
  <c r="BO437" i="5"/>
  <c r="CU216" i="5"/>
  <c r="BO216" i="5"/>
  <c r="CU943" i="5"/>
  <c r="BO943" i="5"/>
  <c r="CJ696" i="5"/>
  <c r="BD696" i="5"/>
  <c r="CU788" i="5"/>
  <c r="BO788" i="5"/>
  <c r="DF17" i="5"/>
  <c r="BZ17" i="5"/>
  <c r="CJ218" i="5"/>
  <c r="BD218" i="5"/>
  <c r="BZ324" i="5"/>
  <c r="DF324" i="5"/>
  <c r="CJ790" i="5"/>
  <c r="BD790" i="5"/>
  <c r="CJ863" i="5"/>
  <c r="BD863" i="5"/>
  <c r="DF230" i="5"/>
  <c r="BZ230" i="5"/>
  <c r="CJ30" i="5"/>
  <c r="BD30" i="5"/>
  <c r="CU562" i="5"/>
  <c r="BO562" i="5"/>
  <c r="CU170" i="5"/>
  <c r="BO170" i="5"/>
  <c r="DF39" i="5"/>
  <c r="BZ39" i="5"/>
  <c r="BD249" i="5"/>
  <c r="CJ249" i="5"/>
  <c r="BZ770" i="5"/>
  <c r="DF770" i="5"/>
  <c r="CJ356" i="5"/>
  <c r="BD356" i="5"/>
  <c r="CU223" i="5"/>
  <c r="BO223" i="5"/>
  <c r="DF64" i="5"/>
  <c r="BZ64" i="5"/>
  <c r="BZ546" i="5"/>
  <c r="DF546" i="5"/>
  <c r="DF765" i="5"/>
  <c r="BZ765" i="5"/>
  <c r="BO603" i="5"/>
  <c r="CU603" i="5"/>
  <c r="DF113" i="5"/>
  <c r="BZ113" i="5"/>
  <c r="BD671" i="5"/>
  <c r="CJ671" i="5"/>
  <c r="BD699" i="5"/>
  <c r="CJ699" i="5"/>
  <c r="BO790" i="5"/>
  <c r="CU790" i="5"/>
  <c r="BD169" i="5"/>
  <c r="CJ169" i="5"/>
  <c r="CJ374" i="5"/>
  <c r="BD374" i="5"/>
  <c r="CJ68" i="5"/>
  <c r="BD68" i="5"/>
  <c r="BD383" i="5"/>
  <c r="CJ383" i="5"/>
  <c r="CU1010" i="5"/>
  <c r="BO1010" i="5"/>
  <c r="BZ255" i="5"/>
  <c r="DF255" i="5"/>
  <c r="DF691" i="5"/>
  <c r="BZ691" i="5"/>
  <c r="CU479" i="5"/>
  <c r="BO479" i="5"/>
  <c r="CU886" i="5"/>
  <c r="BO886" i="5"/>
  <c r="CU18" i="5"/>
  <c r="BO18" i="5"/>
  <c r="BD431" i="5"/>
  <c r="CJ431" i="5"/>
  <c r="CU828" i="5"/>
  <c r="BO828" i="5"/>
  <c r="BZ440" i="5"/>
  <c r="DF440" i="5"/>
  <c r="CU273" i="5"/>
  <c r="BO273" i="5"/>
  <c r="DF640" i="5"/>
  <c r="BZ640" i="5"/>
  <c r="CJ55" i="5"/>
  <c r="BD55" i="5"/>
  <c r="BD489" i="5"/>
  <c r="CJ489" i="5"/>
  <c r="DF154" i="5"/>
  <c r="BZ154" i="5"/>
  <c r="CU182" i="5"/>
  <c r="BO182" i="5"/>
  <c r="BZ762" i="5"/>
  <c r="DF762" i="5"/>
  <c r="BD723" i="5"/>
  <c r="CJ723" i="5"/>
  <c r="BO619" i="5"/>
  <c r="CU619" i="5"/>
  <c r="CJ73" i="5"/>
  <c r="BD73" i="5"/>
  <c r="BD841" i="5"/>
  <c r="CJ841" i="5"/>
  <c r="BD880" i="5"/>
  <c r="CJ880" i="5"/>
  <c r="BO774" i="5"/>
  <c r="CU774" i="5"/>
  <c r="CJ928" i="5"/>
  <c r="BD928" i="5"/>
  <c r="CU277" i="5"/>
  <c r="BO277" i="5"/>
  <c r="BD228" i="5"/>
  <c r="CJ228" i="5"/>
  <c r="DF94" i="5"/>
  <c r="BZ94" i="5"/>
  <c r="DF219" i="5"/>
  <c r="BZ219" i="5"/>
  <c r="BD635" i="5"/>
  <c r="CJ635" i="5"/>
  <c r="DF858" i="5"/>
  <c r="BZ858" i="5"/>
  <c r="CJ77" i="5"/>
  <c r="BD77" i="5"/>
  <c r="DF327" i="5"/>
  <c r="BZ327" i="5"/>
  <c r="BZ393" i="5"/>
  <c r="DF393" i="5"/>
  <c r="BO83" i="5"/>
  <c r="CU83" i="5"/>
  <c r="CU69" i="5"/>
  <c r="BO69" i="5"/>
  <c r="CU285" i="5"/>
  <c r="BO285" i="5"/>
  <c r="CU680" i="5"/>
  <c r="BO680" i="5"/>
  <c r="CJ67" i="5"/>
  <c r="BD67" i="5"/>
  <c r="CJ792" i="5"/>
  <c r="BD792" i="5"/>
  <c r="CJ716" i="5"/>
  <c r="BD716" i="5"/>
  <c r="CJ903" i="5"/>
  <c r="BD903" i="5"/>
  <c r="CU564" i="5"/>
  <c r="BO564" i="5"/>
  <c r="CU681" i="5"/>
  <c r="BO681" i="5"/>
  <c r="DF194" i="5"/>
  <c r="BZ194" i="5"/>
  <c r="CU840" i="5"/>
  <c r="BO840" i="5"/>
  <c r="BO169" i="5"/>
  <c r="CU169" i="5"/>
  <c r="CJ66" i="5"/>
  <c r="BD66" i="5"/>
  <c r="BO359" i="5"/>
  <c r="CU359" i="5"/>
  <c r="BD233" i="5"/>
  <c r="CJ233" i="5"/>
  <c r="BZ529" i="5"/>
  <c r="DF529" i="5"/>
  <c r="BO691" i="5"/>
  <c r="CU691" i="5"/>
  <c r="DF488" i="5"/>
  <c r="BZ488" i="5"/>
  <c r="BZ76" i="5"/>
  <c r="DF76" i="5"/>
  <c r="CJ15" i="5"/>
  <c r="BD15" i="5"/>
  <c r="CU114" i="5"/>
  <c r="BO114" i="5"/>
  <c r="CJ52" i="5"/>
  <c r="BD52" i="5"/>
  <c r="CU532" i="5"/>
  <c r="BO532" i="5"/>
  <c r="CU710" i="5"/>
  <c r="BO710" i="5"/>
  <c r="BD284" i="5"/>
  <c r="CJ284" i="5"/>
  <c r="CU874" i="5"/>
  <c r="BO874" i="5"/>
  <c r="CJ934" i="5"/>
  <c r="BD934" i="5"/>
  <c r="BO972" i="5"/>
  <c r="CU972" i="5"/>
  <c r="L9" i="3"/>
  <c r="K13" i="3"/>
  <c r="K11" i="3"/>
  <c r="BO937" i="5"/>
  <c r="CU937" i="5"/>
  <c r="BD624" i="5"/>
  <c r="CJ624" i="5"/>
  <c r="BZ853" i="5"/>
  <c r="DF853" i="5"/>
  <c r="BO260" i="5"/>
  <c r="CU260" i="5"/>
  <c r="BZ555" i="5"/>
  <c r="DF555" i="5"/>
  <c r="BZ418" i="5"/>
  <c r="DF418" i="5"/>
  <c r="CU302" i="5"/>
  <c r="BO302" i="5"/>
  <c r="CU167" i="5"/>
  <c r="BO167" i="5"/>
  <c r="CJ670" i="5"/>
  <c r="BD670" i="5"/>
  <c r="BO897" i="5"/>
  <c r="CU897" i="5"/>
  <c r="DF297" i="5"/>
  <c r="BZ297" i="5"/>
  <c r="CU143" i="5"/>
  <c r="BO143" i="5"/>
  <c r="CJ642" i="5"/>
  <c r="BD642" i="5"/>
  <c r="BO864" i="5"/>
  <c r="CU864" i="5"/>
  <c r="BZ92" i="5"/>
  <c r="DF92" i="5"/>
  <c r="CU986" i="5"/>
  <c r="BO986" i="5"/>
  <c r="BO734" i="5"/>
  <c r="CU734" i="5"/>
  <c r="BD123" i="5"/>
  <c r="CJ123" i="5"/>
  <c r="BZ229" i="5"/>
  <c r="DF229" i="5"/>
  <c r="BZ205" i="5"/>
  <c r="DF205" i="5"/>
  <c r="BZ985" i="5"/>
  <c r="DF985" i="5"/>
  <c r="BD620" i="5"/>
  <c r="CJ620" i="5"/>
  <c r="BO502" i="5"/>
  <c r="CU502" i="5"/>
  <c r="CJ500" i="5"/>
  <c r="BD500" i="5"/>
  <c r="BZ984" i="5"/>
  <c r="DF984" i="5"/>
  <c r="BZ855" i="5"/>
  <c r="DF855" i="5"/>
  <c r="BD1011" i="5"/>
  <c r="CJ1011" i="5"/>
  <c r="CJ469" i="5"/>
  <c r="BD469" i="5"/>
  <c r="BD581" i="5"/>
  <c r="CJ581" i="5"/>
  <c r="BD847" i="5"/>
  <c r="CJ847" i="5"/>
  <c r="CJ258" i="5"/>
  <c r="BD258" i="5"/>
  <c r="BD901" i="5"/>
  <c r="CJ901" i="5"/>
  <c r="CU345" i="5"/>
  <c r="BO345" i="5"/>
  <c r="BD430" i="5"/>
  <c r="CJ430" i="5"/>
  <c r="CJ997" i="5"/>
  <c r="BD997" i="5"/>
  <c r="CJ496" i="5"/>
  <c r="BD496" i="5"/>
  <c r="BZ363" i="5"/>
  <c r="DF363" i="5"/>
  <c r="BD904" i="5"/>
  <c r="CJ904" i="5"/>
  <c r="DF692" i="5"/>
  <c r="BZ692" i="5"/>
  <c r="BO807" i="5"/>
  <c r="CU807" i="5"/>
  <c r="BO765" i="5"/>
  <c r="CU765" i="5"/>
  <c r="BO276" i="5"/>
  <c r="CU276" i="5"/>
  <c r="BO262" i="5"/>
  <c r="CU262" i="5"/>
  <c r="CJ742" i="5"/>
  <c r="BD742" i="5"/>
  <c r="CU280" i="5"/>
  <c r="BO280" i="5"/>
  <c r="BD343" i="5"/>
  <c r="CJ343" i="5"/>
  <c r="BD278" i="5"/>
  <c r="CJ278" i="5"/>
  <c r="DF503" i="5"/>
  <c r="BZ503" i="5"/>
  <c r="CU257" i="5"/>
  <c r="BO257" i="5"/>
  <c r="BD799" i="5"/>
  <c r="CJ799" i="5"/>
  <c r="DF265" i="5"/>
  <c r="BZ265" i="5"/>
  <c r="BO997" i="5"/>
  <c r="CU997" i="5"/>
  <c r="DF930" i="5"/>
  <c r="BZ930" i="5"/>
  <c r="BZ470" i="5"/>
  <c r="DF470" i="5"/>
  <c r="BD476" i="5"/>
  <c r="CJ476" i="5"/>
  <c r="CU379" i="5"/>
  <c r="BO379" i="5"/>
  <c r="CU294" i="5"/>
  <c r="BO294" i="5"/>
  <c r="DF98" i="5"/>
  <c r="BZ98" i="5"/>
  <c r="BD103" i="5"/>
  <c r="CJ103" i="5"/>
  <c r="DF798" i="5"/>
  <c r="BZ798" i="5"/>
  <c r="BD480" i="5"/>
  <c r="CJ480" i="5"/>
  <c r="BO1003" i="5"/>
  <c r="CU1003" i="5"/>
  <c r="DF648" i="5"/>
  <c r="BZ648" i="5"/>
  <c r="BZ829" i="5"/>
  <c r="DF829" i="5"/>
  <c r="CU316" i="5"/>
  <c r="BO316" i="5"/>
  <c r="BD969" i="5"/>
  <c r="CJ969" i="5"/>
  <c r="CJ578" i="5"/>
  <c r="BD578" i="5"/>
  <c r="DF220" i="5"/>
  <c r="BZ220" i="5"/>
  <c r="BO133" i="5"/>
  <c r="CU133" i="5"/>
  <c r="BD240" i="5"/>
  <c r="CJ240" i="5"/>
  <c r="CJ272" i="5"/>
  <c r="BD272" i="5"/>
  <c r="DF96" i="5"/>
  <c r="BZ96" i="5"/>
  <c r="BZ54" i="5"/>
  <c r="DF54" i="5"/>
  <c r="CJ769" i="5"/>
  <c r="BD769" i="5"/>
  <c r="BO464" i="5"/>
  <c r="CU464" i="5"/>
  <c r="BD633" i="5"/>
  <c r="CJ633" i="5"/>
  <c r="BZ247" i="5"/>
  <c r="DF247" i="5"/>
  <c r="DF48" i="5"/>
  <c r="BZ48" i="5"/>
  <c r="BD336" i="5"/>
  <c r="CJ336" i="5"/>
  <c r="DF712" i="5"/>
  <c r="BZ712" i="5"/>
  <c r="DF819" i="5"/>
  <c r="BZ819" i="5"/>
  <c r="CU407" i="5"/>
  <c r="BO407" i="5"/>
  <c r="BZ288" i="5"/>
  <c r="DF288" i="5"/>
  <c r="BZ30" i="5"/>
  <c r="DF30" i="5"/>
  <c r="BZ973" i="5"/>
  <c r="DF973" i="5"/>
  <c r="BZ683" i="5"/>
  <c r="DF683" i="5"/>
  <c r="CU119" i="5"/>
  <c r="BO119" i="5"/>
  <c r="CU324" i="5"/>
  <c r="BO324" i="5"/>
  <c r="BD838" i="5"/>
  <c r="CJ838" i="5"/>
  <c r="CU255" i="5"/>
  <c r="BO255" i="5"/>
  <c r="BZ960" i="5"/>
  <c r="DF960" i="5"/>
  <c r="DF521" i="5"/>
  <c r="BZ521" i="5"/>
  <c r="BZ567" i="5"/>
  <c r="DF567" i="5"/>
  <c r="DF814" i="5"/>
  <c r="BZ814" i="5"/>
  <c r="BZ298" i="5"/>
  <c r="DF298" i="5"/>
  <c r="BD357" i="5"/>
  <c r="CJ357" i="5"/>
  <c r="BO86" i="5"/>
  <c r="CU86" i="5"/>
  <c r="BZ378" i="5"/>
  <c r="DF378" i="5"/>
  <c r="CU387" i="5"/>
  <c r="BO387" i="5"/>
  <c r="CU483" i="5"/>
  <c r="BO483" i="5"/>
  <c r="BZ396" i="5"/>
  <c r="DF396" i="5"/>
  <c r="BD881" i="5"/>
  <c r="CJ881" i="5"/>
  <c r="BO352" i="5"/>
  <c r="CU352" i="5"/>
  <c r="BO336" i="5"/>
  <c r="CU336" i="5"/>
  <c r="CJ43" i="5"/>
  <c r="BD43" i="5"/>
  <c r="CU397" i="5"/>
  <c r="BO397" i="5"/>
  <c r="BD322" i="5"/>
  <c r="CJ322" i="5"/>
  <c r="DF289" i="5"/>
  <c r="BZ289" i="5"/>
  <c r="BZ56" i="5"/>
  <c r="DF56" i="5"/>
  <c r="BD379" i="5"/>
  <c r="CJ379" i="5"/>
  <c r="CU877" i="5"/>
  <c r="BO877" i="5"/>
  <c r="BD744" i="5"/>
  <c r="CJ744" i="5"/>
  <c r="BZ365" i="5"/>
  <c r="DF365" i="5"/>
  <c r="CU381" i="5"/>
  <c r="BO381" i="5"/>
  <c r="BD537" i="5"/>
  <c r="CJ537" i="5"/>
  <c r="BZ875" i="5"/>
  <c r="DF875" i="5"/>
  <c r="DF964" i="5"/>
  <c r="BZ964" i="5"/>
  <c r="DF625" i="5"/>
  <c r="BZ625" i="5"/>
  <c r="BD852" i="5"/>
  <c r="CJ852" i="5"/>
  <c r="CU304" i="5"/>
  <c r="BO304" i="5"/>
  <c r="BO551" i="5"/>
  <c r="CU551" i="5"/>
  <c r="CU390" i="5"/>
  <c r="BO390" i="5"/>
  <c r="BD310" i="5"/>
  <c r="CJ310" i="5"/>
  <c r="CJ966" i="5"/>
  <c r="BD966" i="5"/>
  <c r="DF459" i="5"/>
  <c r="BZ459" i="5"/>
  <c r="DF37" i="5"/>
  <c r="BZ37" i="5"/>
  <c r="BD543" i="5"/>
  <c r="CJ543" i="5"/>
  <c r="BD827" i="5"/>
  <c r="CJ827" i="5"/>
  <c r="DF601" i="5"/>
  <c r="BZ601" i="5"/>
  <c r="BO953" i="5"/>
  <c r="CU953" i="5"/>
  <c r="BO123" i="5"/>
  <c r="CU123" i="5"/>
  <c r="BZ408" i="5"/>
  <c r="DF408" i="5"/>
  <c r="BO361" i="5"/>
  <c r="CU361" i="5"/>
  <c r="BO967" i="5"/>
  <c r="CU967" i="5"/>
  <c r="BO776" i="5"/>
  <c r="CU776" i="5"/>
  <c r="CU375" i="5"/>
  <c r="BO375" i="5"/>
  <c r="DF150" i="5"/>
  <c r="BZ150" i="5"/>
  <c r="DF63" i="5"/>
  <c r="BZ63" i="5"/>
  <c r="CU468" i="5"/>
  <c r="BO468" i="5"/>
  <c r="BZ40" i="5"/>
  <c r="DF40" i="5"/>
  <c r="BO135" i="5"/>
  <c r="CU135" i="5"/>
  <c r="BO139" i="5"/>
  <c r="CU139" i="5"/>
  <c r="BO592" i="5"/>
  <c r="CU592" i="5"/>
  <c r="BZ897" i="5"/>
  <c r="DF897" i="5"/>
  <c r="BO509" i="5"/>
  <c r="CU509" i="5"/>
  <c r="BZ402" i="5"/>
  <c r="DF402" i="5"/>
  <c r="BO630" i="5"/>
  <c r="CU630" i="5"/>
  <c r="BD501" i="5"/>
  <c r="CJ501" i="5"/>
  <c r="CU24" i="5"/>
  <c r="BO24" i="5"/>
  <c r="BZ628" i="5"/>
  <c r="DF628" i="5"/>
  <c r="CJ465" i="5"/>
  <c r="BD465" i="5"/>
  <c r="CU44" i="5"/>
  <c r="BO44" i="5"/>
  <c r="CU249" i="5"/>
  <c r="BO249" i="5"/>
  <c r="BO338" i="5"/>
  <c r="CU338" i="5"/>
  <c r="BZ395" i="5"/>
  <c r="DF395" i="5"/>
  <c r="CU401" i="5"/>
  <c r="BO401" i="5"/>
  <c r="CJ521" i="5"/>
  <c r="BD521" i="5"/>
  <c r="BD1004" i="5"/>
  <c r="CJ1004" i="5"/>
  <c r="CU107" i="5"/>
  <c r="BO107" i="5"/>
  <c r="CU404" i="5"/>
  <c r="BO404" i="5"/>
  <c r="CJ565" i="5"/>
  <c r="BD565" i="5"/>
  <c r="BD937" i="5"/>
  <c r="CJ937" i="5"/>
  <c r="BD797" i="5"/>
  <c r="CJ797" i="5"/>
  <c r="BD201" i="5"/>
  <c r="CJ201" i="5"/>
  <c r="BZ430" i="5"/>
  <c r="DF430" i="5"/>
  <c r="BZ373" i="5"/>
  <c r="DF373" i="5"/>
  <c r="BZ417" i="5"/>
  <c r="DF417" i="5"/>
  <c r="BO339" i="5"/>
  <c r="CU339" i="5"/>
  <c r="CU319" i="5"/>
  <c r="BO319" i="5"/>
  <c r="BD924" i="5"/>
  <c r="CJ924" i="5"/>
  <c r="BZ813" i="5"/>
  <c r="DF813" i="5"/>
  <c r="DF826" i="5"/>
  <c r="BZ826" i="5"/>
  <c r="BD883" i="5"/>
  <c r="CJ883" i="5"/>
  <c r="BZ354" i="5"/>
  <c r="DF354" i="5"/>
  <c r="DF838" i="5"/>
  <c r="BZ838" i="5"/>
  <c r="BO533" i="5"/>
  <c r="CU533" i="5"/>
  <c r="DF497" i="5"/>
  <c r="BZ497" i="5"/>
  <c r="BO82" i="5"/>
  <c r="CU82" i="5"/>
  <c r="BO981" i="5"/>
  <c r="CU981" i="5"/>
  <c r="BO947" i="5"/>
  <c r="CU947" i="5"/>
  <c r="BZ889" i="5"/>
  <c r="DF889" i="5"/>
  <c r="BD630" i="5"/>
  <c r="CJ630" i="5"/>
  <c r="BO738" i="5"/>
  <c r="CU738" i="5"/>
  <c r="DF79" i="5"/>
  <c r="BZ79" i="5"/>
  <c r="BD813" i="5"/>
  <c r="CJ813" i="5"/>
  <c r="BD1013" i="5"/>
  <c r="CJ1013" i="5"/>
  <c r="BO879" i="5"/>
  <c r="CU879" i="5"/>
  <c r="CJ350" i="5"/>
  <c r="BD350" i="5"/>
  <c r="BZ849" i="5"/>
  <c r="DF849" i="5"/>
  <c r="CJ822" i="5"/>
  <c r="BD822" i="5"/>
  <c r="CU876" i="5"/>
  <c r="BO876" i="5"/>
  <c r="CJ936" i="5"/>
  <c r="BD936" i="5"/>
  <c r="CU376" i="5"/>
  <c r="BO376" i="5"/>
  <c r="BZ450" i="5"/>
  <c r="DF450" i="5"/>
  <c r="DF939" i="5"/>
  <c r="BZ939" i="5"/>
  <c r="CJ295" i="5"/>
  <c r="BD295" i="5"/>
  <c r="BD316" i="5"/>
  <c r="CJ316" i="5"/>
  <c r="DF97" i="5"/>
  <c r="BZ97" i="5"/>
  <c r="CU303" i="5"/>
  <c r="BO303" i="5"/>
  <c r="CJ271" i="5"/>
  <c r="BD271" i="5"/>
  <c r="DF637" i="5"/>
  <c r="BZ637" i="5"/>
  <c r="CJ646" i="5"/>
  <c r="BD646" i="5"/>
  <c r="BD862" i="5"/>
  <c r="CJ862" i="5"/>
  <c r="DF759" i="5"/>
  <c r="BZ759" i="5"/>
  <c r="DF118" i="5"/>
  <c r="BZ118" i="5"/>
  <c r="CU64" i="5"/>
  <c r="BO64" i="5"/>
  <c r="BZ783" i="5"/>
  <c r="DF783" i="5"/>
  <c r="CJ479" i="5"/>
  <c r="BD479" i="5"/>
  <c r="BD96" i="5"/>
  <c r="CJ96" i="5"/>
  <c r="DF613" i="5"/>
  <c r="BZ613" i="5"/>
  <c r="BO598" i="5"/>
  <c r="CU598" i="5"/>
  <c r="DF915" i="5"/>
  <c r="BZ915" i="5"/>
  <c r="BZ512" i="5"/>
  <c r="DF512" i="5"/>
  <c r="BZ155" i="5"/>
  <c r="DF155" i="5"/>
  <c r="CU862" i="5"/>
  <c r="BO862" i="5"/>
  <c r="BO204" i="5"/>
  <c r="CU204" i="5"/>
  <c r="BD849" i="5"/>
  <c r="CJ849" i="5"/>
  <c r="CJ708" i="5"/>
  <c r="BD708" i="5"/>
  <c r="CJ968" i="5"/>
  <c r="BD968" i="5"/>
  <c r="CU136" i="5"/>
  <c r="BO136" i="5"/>
  <c r="BO498" i="5"/>
  <c r="CU498" i="5"/>
  <c r="BZ177" i="5"/>
  <c r="DF177" i="5"/>
  <c r="CJ162" i="5"/>
  <c r="BD162" i="5"/>
  <c r="CU751" i="5"/>
  <c r="BO751" i="5"/>
  <c r="BZ959" i="5"/>
  <c r="DF959" i="5"/>
  <c r="CU101" i="5"/>
  <c r="BO101" i="5"/>
  <c r="DF801" i="5"/>
  <c r="BZ801" i="5"/>
  <c r="CU469" i="5"/>
  <c r="BO469" i="5"/>
  <c r="BD913" i="5"/>
  <c r="CJ913" i="5"/>
  <c r="BO784" i="5"/>
  <c r="CU784" i="5"/>
  <c r="BD130" i="5"/>
  <c r="CJ130" i="5"/>
  <c r="DF902" i="5"/>
  <c r="BZ902" i="5"/>
  <c r="DF151" i="5"/>
  <c r="BZ151" i="5"/>
  <c r="DF126" i="5"/>
  <c r="BZ126" i="5"/>
  <c r="CJ532" i="5"/>
  <c r="BD532" i="5"/>
  <c r="CJ874" i="5"/>
  <c r="BD874" i="5"/>
  <c r="BD703" i="5"/>
  <c r="CJ703" i="5"/>
  <c r="DF487" i="5"/>
  <c r="BZ487" i="5"/>
  <c r="BD664" i="5"/>
  <c r="CJ664" i="5"/>
  <c r="CJ752" i="5"/>
  <c r="BD752" i="5"/>
  <c r="BO891" i="5"/>
  <c r="CU891" i="5"/>
  <c r="BO693" i="5"/>
  <c r="CU693" i="5"/>
  <c r="CJ650" i="5"/>
  <c r="BD650" i="5"/>
  <c r="DF558" i="5"/>
  <c r="BZ558" i="5"/>
  <c r="BD893" i="5"/>
  <c r="CJ893" i="5"/>
  <c r="BD846" i="5"/>
  <c r="CJ846" i="5"/>
  <c r="BO942" i="5"/>
  <c r="CU942" i="5"/>
  <c r="BD758" i="5"/>
  <c r="CJ758" i="5"/>
  <c r="BZ60" i="5"/>
  <c r="DF60" i="5"/>
  <c r="DF59" i="5"/>
  <c r="BZ59" i="5"/>
  <c r="DF718" i="5"/>
  <c r="BZ718" i="5"/>
  <c r="BZ575" i="5"/>
  <c r="DF575" i="5"/>
  <c r="DF435" i="5"/>
  <c r="BZ435" i="5"/>
  <c r="CJ344" i="5"/>
  <c r="BD344" i="5"/>
  <c r="CJ358" i="5"/>
  <c r="BD358" i="5"/>
  <c r="DF615" i="5"/>
  <c r="BZ615" i="5"/>
  <c r="CU333" i="5"/>
  <c r="BO333" i="5"/>
  <c r="BD628" i="5"/>
  <c r="CJ628" i="5"/>
  <c r="BO341" i="5"/>
  <c r="CU341" i="5"/>
  <c r="CU766" i="5"/>
  <c r="BO766" i="5"/>
  <c r="BO459" i="5"/>
  <c r="CU459" i="5"/>
  <c r="BO471" i="5"/>
  <c r="CU471" i="5"/>
  <c r="BZ383" i="5"/>
  <c r="DF383" i="5"/>
  <c r="DF244" i="5"/>
  <c r="BZ244" i="5"/>
  <c r="CJ85" i="5"/>
  <c r="BD85" i="5"/>
  <c r="BO918" i="5"/>
  <c r="CU918" i="5"/>
  <c r="DF216" i="5"/>
  <c r="BZ216" i="5"/>
  <c r="BD773" i="5"/>
  <c r="CJ773" i="5"/>
  <c r="BZ409" i="5"/>
  <c r="DF409" i="5"/>
  <c r="BZ400" i="5"/>
  <c r="DF400" i="5"/>
  <c r="BO117" i="5"/>
  <c r="CU117" i="5"/>
  <c r="BD945" i="5"/>
  <c r="CJ945" i="5"/>
  <c r="DF790" i="5"/>
  <c r="BZ790" i="5"/>
  <c r="BZ864" i="5"/>
  <c r="DF864" i="5"/>
  <c r="BD659" i="5"/>
  <c r="CJ659" i="5"/>
  <c r="DF726" i="5"/>
  <c r="BZ726" i="5"/>
  <c r="DF688" i="5"/>
  <c r="BZ688" i="5"/>
  <c r="BD438" i="5"/>
  <c r="CJ438" i="5"/>
  <c r="CU441" i="5"/>
  <c r="BO441" i="5"/>
  <c r="BZ337" i="5"/>
  <c r="DF337" i="5"/>
  <c r="BD697" i="5"/>
  <c r="CJ697" i="5"/>
  <c r="DF678" i="5"/>
  <c r="BZ678" i="5"/>
  <c r="BD991" i="5"/>
  <c r="CJ991" i="5"/>
  <c r="BO736" i="5"/>
  <c r="CU736" i="5"/>
  <c r="BO432" i="5"/>
  <c r="CU432" i="5"/>
  <c r="CU547" i="5"/>
  <c r="BO547" i="5"/>
  <c r="BZ569" i="5"/>
  <c r="DF569" i="5"/>
  <c r="CU417" i="5"/>
  <c r="BO417" i="5"/>
  <c r="BO254" i="5"/>
  <c r="CU254" i="5"/>
  <c r="CU179" i="5"/>
  <c r="BO179" i="5"/>
  <c r="BZ387" i="5"/>
  <c r="DF387" i="5"/>
  <c r="CJ636" i="5"/>
  <c r="BD636" i="5"/>
  <c r="DF303" i="5"/>
  <c r="BZ303" i="5"/>
  <c r="CU193" i="5"/>
  <c r="BO193" i="5"/>
  <c r="BD339" i="5"/>
  <c r="CJ339" i="5"/>
  <c r="BZ379" i="5"/>
  <c r="DF379" i="5"/>
  <c r="DF652" i="5"/>
  <c r="BZ652" i="5"/>
  <c r="BD1000" i="5"/>
  <c r="CJ1000" i="5"/>
  <c r="DF240" i="5"/>
  <c r="BZ240" i="5"/>
  <c r="DF793" i="5"/>
  <c r="BZ793" i="5"/>
  <c r="BD602" i="5"/>
  <c r="CJ602" i="5"/>
  <c r="BD657" i="5"/>
  <c r="CJ657" i="5"/>
  <c r="DF286" i="5"/>
  <c r="BZ286" i="5"/>
  <c r="BZ227" i="5"/>
  <c r="DF227" i="5"/>
  <c r="CJ926" i="5"/>
  <c r="BD926" i="5"/>
  <c r="BD506" i="5"/>
  <c r="CJ506" i="5"/>
  <c r="CJ524" i="5"/>
  <c r="BD524" i="5"/>
  <c r="CU245" i="5"/>
  <c r="BO245" i="5"/>
  <c r="BO857" i="5"/>
  <c r="CU857" i="5"/>
  <c r="CU778" i="5"/>
  <c r="BO778" i="5"/>
  <c r="BZ490" i="5"/>
  <c r="DF490" i="5"/>
  <c r="BD594" i="5"/>
  <c r="CJ594" i="5"/>
  <c r="CU561" i="5"/>
  <c r="BO561" i="5"/>
  <c r="BD805" i="5"/>
  <c r="CJ805" i="5"/>
  <c r="CU243" i="5"/>
  <c r="BO243" i="5"/>
  <c r="DF73" i="5"/>
  <c r="BZ73" i="5"/>
  <c r="BZ243" i="5"/>
  <c r="DF243" i="5"/>
  <c r="BD203" i="5"/>
  <c r="CJ203" i="5"/>
  <c r="BZ338" i="5"/>
  <c r="DF338" i="5"/>
  <c r="BD596" i="5"/>
  <c r="CJ596" i="5"/>
  <c r="BD981" i="5"/>
  <c r="CJ981" i="5"/>
  <c r="CU719" i="5"/>
  <c r="BO719" i="5"/>
  <c r="DF212" i="5"/>
  <c r="BZ212" i="5"/>
  <c r="DF576" i="5"/>
  <c r="BZ576" i="5"/>
  <c r="CU261" i="5"/>
  <c r="BO261" i="5"/>
  <c r="CJ765" i="5"/>
  <c r="BD765" i="5"/>
  <c r="BD159" i="5"/>
  <c r="CJ159" i="5"/>
  <c r="BZ436" i="5"/>
  <c r="DF436" i="5"/>
  <c r="BD276" i="5"/>
  <c r="CJ276" i="5"/>
  <c r="CU683" i="5"/>
  <c r="BO683" i="5"/>
  <c r="BZ254" i="5"/>
  <c r="DF254" i="5"/>
  <c r="BO420" i="5"/>
  <c r="CU420" i="5"/>
  <c r="BD780" i="5"/>
  <c r="CJ780" i="5"/>
  <c r="CU155" i="5"/>
  <c r="BO155" i="5"/>
  <c r="CU930" i="5"/>
  <c r="BO930" i="5"/>
  <c r="CJ83" i="5"/>
  <c r="BD83" i="5"/>
  <c r="BD302" i="5"/>
  <c r="CJ302" i="5"/>
  <c r="CU610" i="5"/>
  <c r="BO610" i="5"/>
  <c r="CU215" i="5"/>
  <c r="BO215" i="5"/>
  <c r="BO913" i="5"/>
  <c r="CU913" i="5"/>
  <c r="CU238" i="5"/>
  <c r="BO238" i="5"/>
  <c r="BD994" i="5"/>
  <c r="CJ994" i="5"/>
  <c r="BD574" i="5"/>
  <c r="CJ574" i="5"/>
  <c r="CJ471" i="5"/>
  <c r="BD471" i="5"/>
  <c r="CU177" i="5"/>
  <c r="BO177" i="5"/>
  <c r="DF737" i="5"/>
  <c r="BZ737" i="5"/>
  <c r="DF110" i="5"/>
  <c r="BZ110" i="5"/>
  <c r="BO663" i="5"/>
  <c r="CU663" i="5"/>
  <c r="DF868" i="5"/>
  <c r="BZ868" i="5"/>
  <c r="CJ902" i="5"/>
  <c r="BD902" i="5"/>
  <c r="CJ34" i="5"/>
  <c r="BD34" i="5"/>
  <c r="BD390" i="5"/>
  <c r="CJ390" i="5"/>
  <c r="CU297" i="5"/>
  <c r="BO297" i="5"/>
  <c r="DF249" i="5"/>
  <c r="BZ249" i="5"/>
  <c r="BO210" i="5"/>
  <c r="CU210" i="5"/>
  <c r="CU176" i="5"/>
  <c r="BO176" i="5"/>
  <c r="BO958" i="5"/>
  <c r="CU958" i="5"/>
  <c r="CJ890" i="5"/>
  <c r="BD890" i="5"/>
  <c r="BD876" i="5"/>
  <c r="CJ876" i="5"/>
  <c r="BD976" i="5"/>
  <c r="CJ976" i="5"/>
  <c r="DF362" i="5"/>
  <c r="BZ362" i="5"/>
  <c r="BD114" i="5"/>
  <c r="CJ114" i="5"/>
  <c r="DF905" i="5"/>
  <c r="BZ905" i="5"/>
  <c r="CU818" i="5"/>
  <c r="BO818" i="5"/>
  <c r="CJ728" i="5"/>
  <c r="BD728" i="5"/>
  <c r="BD227" i="5"/>
  <c r="CJ227" i="5"/>
  <c r="BO674" i="5"/>
  <c r="CU674" i="5"/>
  <c r="DF580" i="5"/>
  <c r="BZ580" i="5"/>
  <c r="BO141" i="5"/>
  <c r="CU141" i="5"/>
  <c r="CJ71" i="5"/>
  <c r="BD71" i="5"/>
  <c r="BO583" i="5"/>
  <c r="CU583" i="5"/>
  <c r="BD691" i="5"/>
  <c r="CJ691" i="5"/>
  <c r="BO658" i="5"/>
  <c r="CU658" i="5"/>
  <c r="BZ300" i="5"/>
  <c r="DF300" i="5"/>
  <c r="BO987" i="5"/>
  <c r="CU987" i="5"/>
  <c r="CU447" i="5"/>
  <c r="BO447" i="5"/>
  <c r="BO761" i="5"/>
  <c r="CU761" i="5"/>
  <c r="BD386" i="5"/>
  <c r="CJ386" i="5"/>
  <c r="BZ815" i="5"/>
  <c r="DF815" i="5"/>
  <c r="BZ296" i="5"/>
  <c r="DF296" i="5"/>
  <c r="DF173" i="5"/>
  <c r="BZ173" i="5"/>
  <c r="CJ380" i="5"/>
  <c r="BD380" i="5"/>
  <c r="BD665" i="5"/>
  <c r="CJ665" i="5"/>
  <c r="BZ744" i="5"/>
  <c r="DF744" i="5"/>
  <c r="BZ936" i="5"/>
  <c r="DF936" i="5"/>
  <c r="CU724" i="5"/>
  <c r="BO724" i="5"/>
  <c r="BD530" i="5"/>
  <c r="CJ530" i="5"/>
  <c r="BO454" i="5"/>
  <c r="CU454" i="5"/>
  <c r="BO846" i="5"/>
  <c r="CU846" i="5"/>
  <c r="CU1012" i="5"/>
  <c r="BO1012" i="5"/>
  <c r="DF210" i="5"/>
  <c r="BZ210" i="5"/>
  <c r="DF608" i="5"/>
  <c r="BZ608" i="5"/>
  <c r="BD428" i="5"/>
  <c r="CJ428" i="5"/>
  <c r="BO636" i="5"/>
  <c r="CU636" i="5"/>
  <c r="BD283" i="5"/>
  <c r="CJ283" i="5"/>
  <c r="DF483" i="5"/>
  <c r="BZ483" i="5"/>
  <c r="CU173" i="5"/>
  <c r="BO173" i="5"/>
  <c r="BD980" i="5"/>
  <c r="CJ980" i="5"/>
  <c r="DF898" i="5"/>
  <c r="BZ898" i="5"/>
  <c r="BD548" i="5"/>
  <c r="CJ548" i="5"/>
  <c r="CJ483" i="5"/>
  <c r="BD483" i="5"/>
  <c r="CJ652" i="5"/>
  <c r="BD652" i="5"/>
  <c r="BO843" i="5"/>
  <c r="CU843" i="5"/>
  <c r="CJ22" i="5"/>
  <c r="BD22" i="5"/>
  <c r="BZ108" i="5"/>
  <c r="DF108" i="5"/>
  <c r="DF669" i="5"/>
  <c r="BZ669" i="5"/>
  <c r="BO618" i="5"/>
  <c r="CU618" i="5"/>
  <c r="BO474" i="5"/>
  <c r="CU474" i="5"/>
  <c r="CU557" i="5"/>
  <c r="BO557" i="5"/>
  <c r="BZ554" i="5"/>
  <c r="DF554" i="5"/>
  <c r="DF136" i="5"/>
  <c r="BZ136" i="5"/>
  <c r="CJ126" i="5"/>
  <c r="BD126" i="5"/>
  <c r="BD160" i="5"/>
  <c r="CJ160" i="5"/>
  <c r="BZ481" i="5"/>
  <c r="DF481" i="5"/>
  <c r="BZ949" i="5"/>
  <c r="DF949" i="5"/>
  <c r="BD385" i="5"/>
  <c r="CJ385" i="5"/>
  <c r="BO41" i="5"/>
  <c r="CU41" i="5"/>
  <c r="CU27" i="5"/>
  <c r="BO27" i="5"/>
  <c r="CU896" i="5"/>
  <c r="BO896" i="5"/>
  <c r="BZ380" i="5"/>
  <c r="DF380" i="5"/>
  <c r="DF966" i="5"/>
  <c r="BZ966" i="5"/>
  <c r="CJ40" i="5"/>
  <c r="BD40" i="5"/>
  <c r="CU613" i="5"/>
  <c r="BO613" i="5"/>
  <c r="BD405" i="5"/>
  <c r="CJ405" i="5"/>
  <c r="DF16" i="5"/>
  <c r="BZ16" i="5"/>
  <c r="CJ74" i="5"/>
  <c r="BD74" i="5"/>
  <c r="CJ540" i="5"/>
  <c r="BD540" i="5"/>
  <c r="CU631" i="5"/>
  <c r="BO631" i="5"/>
  <c r="DF919" i="5"/>
  <c r="BZ919" i="5"/>
  <c r="DF53" i="5"/>
  <c r="BZ53" i="5"/>
  <c r="BD185" i="5"/>
  <c r="CJ185" i="5"/>
  <c r="BO478" i="5"/>
  <c r="CU478" i="5"/>
  <c r="BZ312" i="5"/>
  <c r="DF312" i="5"/>
  <c r="CU188" i="5"/>
  <c r="BO188" i="5"/>
  <c r="DF139" i="5"/>
  <c r="BZ139" i="5"/>
  <c r="CU882" i="5"/>
  <c r="BO882" i="5"/>
  <c r="CU89" i="5"/>
  <c r="BO89" i="5"/>
  <c r="BD898" i="5"/>
  <c r="CJ898" i="5"/>
  <c r="CJ332" i="5"/>
  <c r="BD332" i="5"/>
  <c r="BD407" i="5"/>
  <c r="CJ407" i="5"/>
  <c r="CU866" i="5"/>
  <c r="BO866" i="5"/>
  <c r="BD364" i="5"/>
  <c r="CJ364" i="5"/>
  <c r="CJ152" i="5"/>
  <c r="BD152" i="5"/>
  <c r="CJ743" i="5"/>
  <c r="BD743" i="5"/>
  <c r="BZ454" i="5"/>
  <c r="DF454" i="5"/>
  <c r="BZ432" i="5"/>
  <c r="DF432" i="5"/>
  <c r="BO113" i="5"/>
  <c r="CU113" i="5"/>
  <c r="CJ612" i="5"/>
  <c r="BD612" i="5"/>
  <c r="CJ947" i="5"/>
  <c r="BD947" i="5"/>
  <c r="CJ182" i="5"/>
  <c r="BD182" i="5"/>
  <c r="BD179" i="5"/>
  <c r="CJ179" i="5"/>
  <c r="CU26" i="5"/>
  <c r="BO26" i="5"/>
  <c r="DF843" i="5"/>
  <c r="BZ843" i="5"/>
  <c r="DF911" i="5"/>
  <c r="BZ911" i="5"/>
  <c r="DF153" i="5"/>
  <c r="BZ153" i="5"/>
  <c r="CJ648" i="5"/>
  <c r="BD648" i="5"/>
  <c r="BD165" i="5"/>
  <c r="CJ165" i="5"/>
  <c r="CJ82" i="5"/>
  <c r="BD82" i="5"/>
  <c r="BO496" i="5"/>
  <c r="CU496" i="5"/>
  <c r="CJ782" i="5"/>
  <c r="BD782" i="5"/>
  <c r="CJ836" i="5"/>
  <c r="BD836" i="5"/>
  <c r="BD637" i="5"/>
  <c r="CJ637" i="5"/>
  <c r="BO240" i="5"/>
  <c r="CU240" i="5"/>
  <c r="BD368" i="5"/>
  <c r="CJ368" i="5"/>
  <c r="BD425" i="5"/>
  <c r="CJ425" i="5"/>
  <c r="DF846" i="5"/>
  <c r="BZ846" i="5"/>
  <c r="BD235" i="5"/>
  <c r="CJ235" i="5"/>
  <c r="BD349" i="5"/>
  <c r="CJ349" i="5"/>
  <c r="DF778" i="5"/>
  <c r="BZ778" i="5"/>
  <c r="BZ74" i="5"/>
  <c r="DF74" i="5"/>
  <c r="CU579" i="5"/>
  <c r="BO579" i="5"/>
  <c r="DF650" i="5"/>
  <c r="BZ650" i="5"/>
  <c r="CJ408" i="5"/>
  <c r="BD408" i="5"/>
  <c r="CJ414" i="5"/>
  <c r="BD414" i="5"/>
  <c r="CU648" i="5"/>
  <c r="BO648" i="5"/>
  <c r="CJ50" i="5"/>
  <c r="BD50" i="5"/>
  <c r="CU368" i="5"/>
  <c r="BO368" i="5"/>
  <c r="BO616" i="5"/>
  <c r="CU616" i="5"/>
  <c r="BD683" i="5"/>
  <c r="CJ683" i="5"/>
  <c r="DF938" i="5"/>
  <c r="BZ938" i="5"/>
  <c r="BD441" i="5"/>
  <c r="CJ441" i="5"/>
  <c r="BZ630" i="5"/>
  <c r="DF630" i="5"/>
  <c r="BO35" i="5"/>
  <c r="CU35" i="5"/>
  <c r="CJ814" i="5"/>
  <c r="BD814" i="5"/>
  <c r="CU880" i="5"/>
  <c r="BO880" i="5"/>
  <c r="CJ810" i="5"/>
  <c r="BD810" i="5"/>
  <c r="BD120" i="5"/>
  <c r="CJ120" i="5"/>
  <c r="BD158" i="5"/>
  <c r="CJ158" i="5"/>
  <c r="DF473" i="5"/>
  <c r="BZ473" i="5"/>
  <c r="BD573" i="5"/>
  <c r="CJ573" i="5"/>
  <c r="CU747" i="5"/>
  <c r="BO747" i="5"/>
  <c r="BO933" i="5"/>
  <c r="CU933" i="5"/>
  <c r="BZ316" i="5"/>
  <c r="DF316" i="5"/>
  <c r="CU184" i="5"/>
  <c r="BO184" i="5"/>
  <c r="DF862" i="5"/>
  <c r="BZ862" i="5"/>
  <c r="CU639" i="5"/>
  <c r="BO639" i="5"/>
  <c r="BD194" i="5"/>
  <c r="CJ194" i="5"/>
  <c r="CU625" i="5"/>
  <c r="BO625" i="5"/>
  <c r="CU556" i="5"/>
  <c r="BO556" i="5"/>
  <c r="DF832" i="5"/>
  <c r="BZ832" i="5"/>
  <c r="CJ579" i="5"/>
  <c r="BD579" i="5"/>
  <c r="BD312" i="5"/>
  <c r="CJ312" i="5"/>
  <c r="CJ470" i="5"/>
  <c r="BD470" i="5"/>
  <c r="CJ882" i="5"/>
  <c r="BD882" i="5"/>
  <c r="BZ434" i="5"/>
  <c r="DF434" i="5"/>
  <c r="BO842" i="5"/>
  <c r="CU842" i="5"/>
  <c r="CU130" i="5"/>
  <c r="BO130" i="5"/>
  <c r="CJ558" i="5"/>
  <c r="BD558" i="5"/>
  <c r="BO463" i="5"/>
  <c r="CU463" i="5"/>
  <c r="CJ264" i="5"/>
  <c r="BD264" i="5"/>
  <c r="BZ570" i="5"/>
  <c r="DF570" i="5"/>
  <c r="BD175" i="5"/>
  <c r="CJ175" i="5"/>
  <c r="CU770" i="5"/>
  <c r="BO770" i="5"/>
  <c r="DF632" i="5"/>
  <c r="BZ632" i="5"/>
  <c r="CU714" i="5"/>
  <c r="BO714" i="5"/>
  <c r="BD693" i="5"/>
  <c r="CJ693" i="5"/>
  <c r="DF701" i="5"/>
  <c r="BZ701" i="5"/>
  <c r="BD181" i="5"/>
  <c r="CJ181" i="5"/>
  <c r="CU15" i="5"/>
  <c r="BO15" i="5"/>
  <c r="BO709" i="5"/>
  <c r="CU709" i="5"/>
  <c r="BD239" i="5"/>
  <c r="CJ239" i="5"/>
  <c r="DF141" i="5"/>
  <c r="BZ141" i="5"/>
  <c r="BO649" i="5"/>
  <c r="CU649" i="5"/>
  <c r="DF188" i="5"/>
  <c r="BZ188" i="5"/>
  <c r="DF610" i="5"/>
  <c r="BZ610" i="5"/>
  <c r="BD449" i="5"/>
  <c r="CJ449" i="5"/>
  <c r="BD568" i="5"/>
  <c r="CJ568" i="5"/>
  <c r="DF872" i="5"/>
  <c r="BZ872" i="5"/>
  <c r="CU309" i="5"/>
  <c r="BO309" i="5"/>
  <c r="BO81" i="5"/>
  <c r="CU81" i="5"/>
  <c r="BZ667" i="5"/>
  <c r="DF667" i="5"/>
  <c r="BD337" i="5"/>
  <c r="CJ337" i="5"/>
  <c r="CU134" i="5"/>
  <c r="BO134" i="5"/>
  <c r="CU868" i="5"/>
  <c r="BO868" i="5"/>
  <c r="CJ619" i="5"/>
  <c r="BD619" i="5"/>
  <c r="CJ583" i="5"/>
  <c r="BD583" i="5"/>
  <c r="CU125" i="5"/>
  <c r="BO125" i="5"/>
  <c r="DF42" i="5"/>
  <c r="BZ42" i="5"/>
  <c r="CU370" i="5"/>
  <c r="BO370" i="5"/>
  <c r="CU577" i="5"/>
  <c r="BO577" i="5"/>
  <c r="CJ676" i="5"/>
  <c r="BD676" i="5"/>
  <c r="CJ184" i="5"/>
  <c r="BD184" i="5"/>
  <c r="CJ63" i="5"/>
  <c r="BD63" i="5"/>
  <c r="BD161" i="5"/>
  <c r="CJ161" i="5"/>
  <c r="DF980" i="5"/>
  <c r="BZ980" i="5"/>
  <c r="CJ259" i="5"/>
  <c r="BD259" i="5"/>
  <c r="BD231" i="5"/>
  <c r="CJ231" i="5"/>
  <c r="BD645" i="5"/>
  <c r="CJ645" i="5"/>
  <c r="BD402" i="5"/>
  <c r="CJ402" i="5"/>
  <c r="BD298" i="5"/>
  <c r="CJ298" i="5"/>
  <c r="BZ975" i="5"/>
  <c r="DF975" i="5"/>
  <c r="BZ195" i="5"/>
  <c r="DF195" i="5"/>
  <c r="BD106" i="5"/>
  <c r="CJ106" i="5"/>
  <c r="CJ784" i="5"/>
  <c r="BD784" i="5"/>
  <c r="DF725" i="5"/>
  <c r="BZ725" i="5"/>
  <c r="BZ998" i="5"/>
  <c r="DF998" i="5"/>
  <c r="BD320" i="5"/>
  <c r="CJ320" i="5"/>
  <c r="BZ498" i="5"/>
  <c r="DF498" i="5"/>
  <c r="DF690" i="5"/>
  <c r="BZ690" i="5"/>
  <c r="CU264" i="5"/>
  <c r="BO264" i="5"/>
  <c r="CJ39" i="5"/>
  <c r="BD39" i="5"/>
  <c r="CJ90" i="5"/>
  <c r="BD90" i="5"/>
  <c r="BZ869" i="5"/>
  <c r="DF869" i="5"/>
  <c r="BZ881" i="5"/>
  <c r="DF881" i="5"/>
  <c r="BZ499" i="5"/>
  <c r="DF499" i="5"/>
  <c r="BO350" i="5"/>
  <c r="CU350" i="5"/>
  <c r="BZ883" i="5"/>
  <c r="DF883" i="5"/>
  <c r="CU608" i="5"/>
  <c r="BO608" i="5"/>
  <c r="CU1011" i="5"/>
  <c r="BO1011" i="5"/>
  <c r="CU429" i="5"/>
  <c r="BO429" i="5"/>
  <c r="BD303" i="5"/>
  <c r="CJ303" i="5"/>
  <c r="CU764" i="5"/>
  <c r="BO764" i="5"/>
  <c r="DF831" i="5"/>
  <c r="BZ831" i="5"/>
  <c r="BZ951" i="5"/>
  <c r="DF951" i="5"/>
  <c r="CJ180" i="5"/>
  <c r="BD180" i="5"/>
  <c r="BO935" i="5"/>
  <c r="CU935" i="5"/>
  <c r="BD290" i="5"/>
  <c r="CJ290" i="5"/>
  <c r="BZ932" i="5"/>
  <c r="DF932" i="5"/>
  <c r="BZ189" i="5"/>
  <c r="DF189" i="5"/>
  <c r="BD110" i="5"/>
  <c r="CJ110" i="5"/>
  <c r="BO25" i="5"/>
  <c r="CU25" i="5"/>
  <c r="BO817" i="5"/>
  <c r="CU817" i="5"/>
  <c r="CU51" i="5"/>
  <c r="BO51" i="5"/>
  <c r="BO634" i="5"/>
  <c r="CU634" i="5"/>
  <c r="BD915" i="5"/>
  <c r="CJ915" i="5"/>
  <c r="BD757" i="5"/>
  <c r="CJ757" i="5"/>
  <c r="CU451" i="5"/>
  <c r="BO451" i="5"/>
  <c r="BO525" i="5"/>
  <c r="CU525" i="5"/>
  <c r="CJ593" i="5"/>
  <c r="BD593" i="5"/>
  <c r="CJ950" i="5"/>
  <c r="BD950" i="5"/>
  <c r="BZ504" i="5"/>
  <c r="DF504" i="5"/>
  <c r="DF429" i="5"/>
  <c r="BZ429" i="5"/>
  <c r="BO199" i="5"/>
  <c r="CU199" i="5"/>
  <c r="BD166" i="5"/>
  <c r="CJ166" i="5"/>
  <c r="CJ776" i="5"/>
  <c r="BD776" i="5"/>
  <c r="BO941" i="5"/>
  <c r="CU941" i="5"/>
  <c r="DF91" i="5"/>
  <c r="BZ91" i="5"/>
  <c r="BO45" i="5"/>
  <c r="CU45" i="5"/>
  <c r="CU820" i="5"/>
  <c r="BO820" i="5"/>
  <c r="BZ264" i="5"/>
  <c r="DF264" i="5"/>
  <c r="DF291" i="5"/>
  <c r="BZ291" i="5"/>
  <c r="BD429" i="5"/>
  <c r="CJ429" i="5"/>
  <c r="DF968" i="5"/>
  <c r="BZ968" i="5"/>
  <c r="CU449" i="5"/>
  <c r="BO449" i="5"/>
  <c r="CU806" i="5"/>
  <c r="BO806" i="5"/>
  <c r="CJ982" i="5"/>
  <c r="BD982" i="5"/>
  <c r="BO96" i="5"/>
  <c r="CU96" i="5"/>
  <c r="BZ385" i="5"/>
  <c r="DF385" i="5"/>
  <c r="CJ297" i="5"/>
  <c r="BD297" i="5"/>
  <c r="DF214" i="5"/>
  <c r="BZ214" i="5"/>
  <c r="CU704" i="5"/>
  <c r="BO704" i="5"/>
  <c r="BZ72" i="5"/>
  <c r="DF72" i="5"/>
  <c r="BO773" i="5"/>
  <c r="CU773" i="5"/>
  <c r="BZ891" i="5"/>
  <c r="DF891" i="5"/>
  <c r="CU77" i="5"/>
  <c r="BO77" i="5"/>
  <c r="CJ859" i="5"/>
  <c r="BD859" i="5"/>
  <c r="BO499" i="5"/>
  <c r="CU499" i="5"/>
  <c r="CU623" i="5"/>
  <c r="BO623" i="5"/>
  <c r="CU692" i="5"/>
  <c r="BO692" i="5"/>
  <c r="DF940" i="5"/>
  <c r="BZ940" i="5"/>
  <c r="CJ419" i="5"/>
  <c r="BD419" i="5"/>
  <c r="CJ459" i="5"/>
  <c r="BD459" i="5"/>
  <c r="DF715" i="5"/>
  <c r="BZ715" i="5"/>
  <c r="CU966" i="5"/>
  <c r="BO966" i="5"/>
  <c r="BD269" i="5"/>
  <c r="CJ269" i="5"/>
  <c r="CU241" i="5"/>
  <c r="BO241" i="5"/>
  <c r="CU235" i="5"/>
  <c r="BO235" i="5"/>
  <c r="CJ251" i="5"/>
  <c r="BD251" i="5"/>
  <c r="DF807" i="5"/>
  <c r="BZ807" i="5"/>
  <c r="BZ421" i="5"/>
  <c r="DF421" i="5"/>
  <c r="DF157" i="5"/>
  <c r="BZ157" i="5"/>
  <c r="DF710" i="5"/>
  <c r="BZ710" i="5"/>
  <c r="CJ740" i="5"/>
  <c r="BD740" i="5"/>
  <c r="CU330" i="5"/>
  <c r="BO330" i="5"/>
  <c r="DF593" i="5"/>
  <c r="BZ593" i="5"/>
  <c r="BZ272" i="5"/>
  <c r="DF272" i="5"/>
  <c r="DF221" i="5"/>
  <c r="BZ221" i="5"/>
  <c r="BO322" i="5"/>
  <c r="CU322" i="5"/>
  <c r="CU30" i="5"/>
  <c r="BO30" i="5"/>
  <c r="BZ347" i="5"/>
  <c r="DF347" i="5"/>
  <c r="BO506" i="5"/>
  <c r="CU506" i="5"/>
  <c r="BD590" i="5"/>
  <c r="CJ590" i="5"/>
  <c r="BD835" i="5"/>
  <c r="CJ835" i="5"/>
  <c r="CJ935" i="5"/>
  <c r="BD935" i="5"/>
  <c r="CJ759" i="5"/>
  <c r="BD759" i="5"/>
  <c r="CJ65" i="5"/>
  <c r="BD65" i="5"/>
  <c r="DF629" i="5"/>
  <c r="BZ629" i="5"/>
  <c r="BD195" i="5"/>
  <c r="CJ195" i="5"/>
  <c r="DF802" i="5"/>
  <c r="BZ802" i="5"/>
  <c r="BD597" i="5"/>
  <c r="CJ597" i="5"/>
  <c r="BO793" i="5"/>
  <c r="CU793" i="5"/>
  <c r="BD885" i="5"/>
  <c r="CJ885" i="5"/>
  <c r="BZ791" i="5"/>
  <c r="DF791" i="5"/>
  <c r="BO609" i="5"/>
  <c r="CU609" i="5"/>
  <c r="BO508" i="5"/>
  <c r="CU508" i="5"/>
  <c r="BD171" i="5"/>
  <c r="CJ171" i="5"/>
  <c r="BZ350" i="5"/>
  <c r="DF350" i="5"/>
  <c r="BZ942" i="5"/>
  <c r="DF942" i="5"/>
  <c r="BZ358" i="5"/>
  <c r="DF358" i="5"/>
  <c r="CJ1009" i="5"/>
  <c r="BD1009" i="5"/>
  <c r="BZ657" i="5"/>
  <c r="DF657" i="5"/>
  <c r="DF445" i="5"/>
  <c r="BZ445" i="5"/>
  <c r="DF662" i="5"/>
  <c r="BZ662" i="5"/>
  <c r="BO750" i="5"/>
  <c r="CU750" i="5"/>
  <c r="BZ607" i="5"/>
  <c r="DF607" i="5"/>
  <c r="BO881" i="5"/>
  <c r="CU881" i="5"/>
  <c r="BZ1013" i="5"/>
  <c r="DF1013" i="5"/>
  <c r="BZ797" i="5"/>
  <c r="DF797" i="5"/>
  <c r="BD199" i="5"/>
  <c r="CJ199" i="5"/>
  <c r="BD785" i="5"/>
  <c r="CJ785" i="5"/>
  <c r="BD351" i="5"/>
  <c r="CJ351" i="5"/>
  <c r="BZ821" i="5"/>
  <c r="DF821" i="5"/>
  <c r="DF646" i="5"/>
  <c r="BZ646" i="5"/>
  <c r="BZ334" i="5"/>
  <c r="DF334" i="5"/>
  <c r="DF903" i="5"/>
  <c r="BZ903" i="5"/>
  <c r="CJ508" i="5"/>
  <c r="BD508" i="5"/>
  <c r="DF666" i="5"/>
  <c r="BZ666" i="5"/>
  <c r="CJ503" i="5"/>
  <c r="BD503" i="5"/>
  <c r="CU382" i="5"/>
  <c r="BO382" i="5"/>
  <c r="DF222" i="5"/>
  <c r="BZ222" i="5"/>
  <c r="BO952" i="5"/>
  <c r="CU952" i="5"/>
  <c r="BD533" i="5"/>
  <c r="CJ533" i="5"/>
  <c r="DF564" i="5"/>
  <c r="BZ564" i="5"/>
  <c r="CU292" i="5"/>
  <c r="BO292" i="5"/>
  <c r="DF55" i="5"/>
  <c r="BZ55" i="5"/>
  <c r="CU904" i="5"/>
  <c r="BO904" i="5"/>
  <c r="BO908" i="5"/>
  <c r="CU908" i="5"/>
  <c r="CJ762" i="5"/>
  <c r="BD762" i="5"/>
  <c r="BO860" i="5"/>
  <c r="CU860" i="5"/>
  <c r="DF61" i="5"/>
  <c r="BZ61" i="5"/>
  <c r="BD268" i="5"/>
  <c r="CJ268" i="5"/>
  <c r="BO889" i="5"/>
  <c r="CU889" i="5"/>
  <c r="BD912" i="5"/>
  <c r="CJ912" i="5"/>
  <c r="BD685" i="5"/>
  <c r="CJ685" i="5"/>
  <c r="BO752" i="5"/>
  <c r="CU752" i="5"/>
  <c r="BZ306" i="5"/>
  <c r="DF306" i="5"/>
  <c r="DF553" i="5"/>
  <c r="BZ553" i="5"/>
  <c r="BZ426" i="5"/>
  <c r="DF426" i="5"/>
  <c r="BD989" i="5"/>
  <c r="CJ989" i="5"/>
  <c r="DF132" i="5"/>
  <c r="BZ132" i="5"/>
  <c r="BZ860" i="5"/>
  <c r="DF860" i="5"/>
  <c r="BD486" i="5"/>
  <c r="CJ486" i="5"/>
  <c r="BD557" i="5"/>
  <c r="CJ557" i="5"/>
  <c r="BZ982" i="5"/>
  <c r="DF982" i="5"/>
  <c r="CU444" i="5"/>
  <c r="BO444" i="5"/>
  <c r="CU614" i="5"/>
  <c r="BO614" i="5"/>
  <c r="BO527" i="5"/>
  <c r="CU527" i="5"/>
  <c r="CJ512" i="5"/>
  <c r="BD512" i="5"/>
  <c r="BD877" i="5"/>
  <c r="CJ877" i="5"/>
  <c r="BD526" i="5"/>
  <c r="CJ526" i="5"/>
  <c r="DF979" i="5"/>
  <c r="BZ979" i="5"/>
  <c r="DF991" i="5"/>
  <c r="BZ991" i="5"/>
  <c r="DF225" i="5"/>
  <c r="BZ225" i="5"/>
  <c r="BZ213" i="5"/>
  <c r="DF213" i="5"/>
  <c r="BD689" i="5"/>
  <c r="CJ689" i="5"/>
  <c r="DF682" i="5"/>
  <c r="BZ682" i="5"/>
  <c r="BO811" i="5"/>
  <c r="CU811" i="5"/>
  <c r="BZ586" i="5"/>
  <c r="DF586" i="5"/>
  <c r="BO604" i="5"/>
  <c r="CU604" i="5"/>
  <c r="BD333" i="5"/>
  <c r="CJ333" i="5"/>
  <c r="BZ837" i="5"/>
  <c r="DF837" i="5"/>
  <c r="BO995" i="5"/>
  <c r="CU995" i="5"/>
  <c r="CU929" i="5"/>
  <c r="BO929" i="5"/>
  <c r="BO92" i="5"/>
  <c r="CU92" i="5"/>
  <c r="DF773" i="5"/>
  <c r="BZ773" i="5"/>
  <c r="BZ466" i="5"/>
  <c r="DF466" i="5"/>
  <c r="DF954" i="5"/>
  <c r="BZ954" i="5"/>
  <c r="DF208" i="5"/>
  <c r="BZ208" i="5"/>
  <c r="DF218" i="5"/>
  <c r="BZ218" i="5"/>
  <c r="BD923" i="5"/>
  <c r="CJ923" i="5"/>
  <c r="BO932" i="5"/>
  <c r="CU932" i="5"/>
  <c r="CU253" i="5"/>
  <c r="BO253" i="5"/>
  <c r="BZ390" i="5"/>
  <c r="DF390" i="5"/>
  <c r="BZ310" i="5"/>
  <c r="DF310" i="5"/>
  <c r="CJ499" i="5"/>
  <c r="BD499" i="5"/>
  <c r="CU221" i="5"/>
  <c r="BO221" i="5"/>
  <c r="DF81" i="5"/>
  <c r="BZ81" i="5"/>
  <c r="DF906" i="5"/>
  <c r="BZ906" i="5"/>
  <c r="BO580" i="5"/>
  <c r="CU580" i="5"/>
  <c r="DF33" i="5"/>
  <c r="BZ33" i="5"/>
  <c r="DF812" i="5"/>
  <c r="BZ812" i="5"/>
  <c r="BD970" i="5"/>
  <c r="CJ970" i="5"/>
  <c r="BO695" i="5"/>
  <c r="CU695" i="5"/>
  <c r="BZ563" i="5"/>
  <c r="DF563" i="5"/>
  <c r="DF680" i="5"/>
  <c r="BZ680" i="5"/>
  <c r="DF228" i="5"/>
  <c r="BZ228" i="5"/>
  <c r="BZ549" i="5"/>
  <c r="DF549" i="5"/>
  <c r="BO969" i="5"/>
  <c r="CU969" i="5"/>
  <c r="BZ468" i="5"/>
  <c r="DF468" i="5"/>
  <c r="BZ879" i="5"/>
  <c r="DF879" i="5"/>
  <c r="CJ995" i="5"/>
  <c r="BD995" i="5"/>
  <c r="BO859" i="5"/>
  <c r="CU859" i="5"/>
  <c r="BZ543" i="5"/>
  <c r="DF543" i="5"/>
  <c r="CU74" i="5"/>
  <c r="BO74" i="5"/>
  <c r="DF811" i="5"/>
  <c r="BZ811" i="5"/>
  <c r="DF236" i="5"/>
  <c r="BZ236" i="5"/>
  <c r="DF771" i="5"/>
  <c r="BZ771" i="5"/>
  <c r="BZ511" i="5"/>
  <c r="DF511" i="5"/>
  <c r="CU871" i="5"/>
  <c r="BO871" i="5"/>
  <c r="BO789" i="5"/>
  <c r="CU789" i="5"/>
  <c r="DF816" i="5"/>
  <c r="BZ816" i="5"/>
  <c r="BZ685" i="5"/>
  <c r="DF685" i="5"/>
  <c r="DF335" i="5"/>
  <c r="BZ335" i="5"/>
  <c r="BO480" i="5"/>
  <c r="CU480" i="5"/>
  <c r="BO539" i="5"/>
  <c r="CU539" i="5"/>
  <c r="BZ817" i="5"/>
  <c r="DF817" i="5"/>
  <c r="BD908" i="5"/>
  <c r="CJ908" i="5"/>
  <c r="DF456" i="5"/>
  <c r="BZ456" i="5"/>
  <c r="BD971" i="5"/>
  <c r="CJ971" i="5"/>
  <c r="BO286" i="5"/>
  <c r="CU286" i="5"/>
  <c r="BO758" i="5"/>
  <c r="CU758" i="5"/>
  <c r="DF633" i="5"/>
  <c r="BZ633" i="5"/>
  <c r="CJ798" i="5"/>
  <c r="BD798" i="5"/>
  <c r="BO731" i="5"/>
  <c r="CU731" i="5"/>
  <c r="BO893" i="5"/>
  <c r="CU893" i="5"/>
  <c r="CU550" i="5"/>
  <c r="BO550" i="5"/>
  <c r="BZ866" i="5"/>
  <c r="DF866" i="5"/>
  <c r="BO522" i="5"/>
  <c r="CU522" i="5"/>
  <c r="CU251" i="5"/>
  <c r="BO251" i="5"/>
  <c r="BZ90" i="5"/>
  <c r="DF90" i="5"/>
  <c r="BD609" i="5"/>
  <c r="CJ609" i="5"/>
  <c r="CJ53" i="5"/>
  <c r="BD53" i="5"/>
  <c r="CU408" i="5"/>
  <c r="BO408" i="5"/>
  <c r="BZ624" i="5"/>
  <c r="DF624" i="5"/>
  <c r="BD789" i="5"/>
  <c r="CJ789" i="5"/>
  <c r="CU568" i="5"/>
  <c r="BO568" i="5"/>
  <c r="BO377" i="5"/>
  <c r="CU377" i="5"/>
  <c r="CU78" i="5"/>
  <c r="BO78" i="5"/>
  <c r="BO785" i="5"/>
  <c r="CU785" i="5"/>
  <c r="CU28" i="5"/>
  <c r="BO28" i="5"/>
  <c r="DF464" i="5"/>
  <c r="BZ464" i="5"/>
  <c r="BD721" i="5"/>
  <c r="CJ721" i="5"/>
  <c r="BO795" i="5"/>
  <c r="CU795" i="5"/>
  <c r="BO521" i="5"/>
  <c r="CU521" i="5"/>
  <c r="BO458" i="5"/>
  <c r="CU458" i="5"/>
  <c r="CU229" i="5"/>
  <c r="BO229" i="5"/>
  <c r="DF686" i="5"/>
  <c r="BZ686" i="5"/>
  <c r="BD977" i="5"/>
  <c r="CJ977" i="5"/>
  <c r="DF642" i="5"/>
  <c r="BZ642" i="5"/>
  <c r="CU374" i="5"/>
  <c r="BO374" i="5"/>
  <c r="BO974" i="5"/>
  <c r="CU974" i="5"/>
  <c r="CU919" i="5"/>
  <c r="BO919" i="5"/>
  <c r="BD643" i="5"/>
  <c r="CJ643" i="5"/>
  <c r="CJ423" i="5"/>
  <c r="BD423" i="5"/>
  <c r="CJ35" i="5"/>
  <c r="BD35" i="5"/>
  <c r="DF731" i="5"/>
  <c r="BZ731" i="5"/>
  <c r="BZ406" i="5"/>
  <c r="DF406" i="5"/>
  <c r="BD352" i="5"/>
  <c r="CJ352" i="5"/>
  <c r="CJ952" i="5"/>
  <c r="BD952" i="5"/>
  <c r="CJ252" i="5"/>
  <c r="BD252" i="5"/>
  <c r="BD502" i="5"/>
  <c r="CJ502" i="5"/>
  <c r="CJ560" i="5"/>
  <c r="BD560" i="5"/>
  <c r="CU1002" i="5"/>
  <c r="BO1002" i="5"/>
  <c r="BD207" i="5"/>
  <c r="CJ207" i="5"/>
  <c r="BZ542" i="5"/>
  <c r="DF542" i="5"/>
  <c r="DF890" i="5"/>
  <c r="BZ890" i="5"/>
  <c r="CU212" i="5"/>
  <c r="BO212" i="5"/>
  <c r="CU295" i="5"/>
  <c r="BO295" i="5"/>
  <c r="BD149" i="5"/>
  <c r="CJ149" i="5"/>
  <c r="BZ508" i="5"/>
  <c r="DF508" i="5"/>
  <c r="BD617" i="5"/>
  <c r="CJ617" i="5"/>
  <c r="CU202" i="5"/>
  <c r="BO202" i="5"/>
  <c r="BZ934" i="5"/>
  <c r="DF934" i="5"/>
  <c r="BD695" i="5"/>
  <c r="CJ695" i="5"/>
  <c r="CU968" i="5"/>
  <c r="BO968" i="5"/>
  <c r="DF990" i="5"/>
  <c r="BZ990" i="5"/>
  <c r="DF164" i="5"/>
  <c r="BZ164" i="5"/>
  <c r="CJ48" i="5"/>
  <c r="BD48" i="5"/>
  <c r="BZ66" i="5"/>
  <c r="DF66" i="5"/>
  <c r="CU466" i="5"/>
  <c r="BO466" i="5"/>
  <c r="BO581" i="5"/>
  <c r="CU581" i="5"/>
  <c r="BZ197" i="5"/>
  <c r="DF197" i="5"/>
  <c r="BZ420" i="5"/>
  <c r="DF420" i="5"/>
  <c r="CJ101" i="5"/>
  <c r="BD101" i="5"/>
  <c r="BD556" i="5"/>
  <c r="CJ556" i="5"/>
  <c r="J12" i="3"/>
  <c r="J14" i="3" s="1"/>
  <c r="J16" i="3" s="1"/>
  <c r="BO520" i="5"/>
  <c r="CU520" i="5"/>
  <c r="BD613" i="5"/>
  <c r="CJ613" i="5"/>
  <c r="CJ666" i="5"/>
  <c r="BD666" i="5"/>
  <c r="BD598" i="5"/>
  <c r="CJ598" i="5"/>
  <c r="DF158" i="5"/>
  <c r="BZ158" i="5"/>
  <c r="BD830" i="5"/>
  <c r="CJ830" i="5"/>
  <c r="BD113" i="5"/>
  <c r="CJ113" i="5"/>
  <c r="BO347" i="5"/>
  <c r="CU347" i="5"/>
  <c r="BO756" i="5"/>
  <c r="CU756" i="5"/>
  <c r="BZ209" i="5"/>
  <c r="DF209" i="5"/>
  <c r="BZ904" i="5"/>
  <c r="DF904" i="5"/>
  <c r="CU371" i="5"/>
  <c r="BO371" i="5"/>
  <c r="BO983" i="5"/>
  <c r="CU983" i="5"/>
  <c r="DF597" i="5"/>
  <c r="BZ597" i="5"/>
  <c r="CU138" i="5"/>
  <c r="BO138" i="5"/>
  <c r="CU915" i="5"/>
  <c r="BO915" i="5"/>
  <c r="CU380" i="5"/>
  <c r="BO380" i="5"/>
  <c r="BD736" i="5"/>
  <c r="CJ736" i="5"/>
  <c r="CJ539" i="5"/>
  <c r="BD539" i="5"/>
  <c r="DF507" i="5"/>
  <c r="BZ507" i="5"/>
  <c r="BO500" i="5"/>
  <c r="CU500" i="5"/>
  <c r="DF168" i="5"/>
  <c r="BZ168" i="5"/>
  <c r="BO512" i="5"/>
  <c r="CU512" i="5"/>
  <c r="BZ509" i="5"/>
  <c r="DF509" i="5"/>
  <c r="CJ27" i="5"/>
  <c r="BD27" i="5"/>
  <c r="BO488" i="5"/>
  <c r="CU488" i="5"/>
  <c r="DF551" i="5"/>
  <c r="BZ551" i="5"/>
  <c r="CU446" i="5"/>
  <c r="BO446" i="5"/>
  <c r="BD823" i="5"/>
  <c r="CJ823" i="5"/>
  <c r="BZ274" i="5"/>
  <c r="DF274" i="5"/>
  <c r="CJ23" i="5"/>
  <c r="BD23" i="5"/>
  <c r="BZ441" i="5"/>
  <c r="DF441" i="5"/>
  <c r="DF142" i="5"/>
  <c r="BZ142" i="5"/>
  <c r="DF663" i="5"/>
  <c r="BZ663" i="5"/>
  <c r="BZ562" i="5"/>
  <c r="DF562" i="5"/>
  <c r="DF239" i="5"/>
  <c r="BZ239" i="5"/>
  <c r="CU403" i="5"/>
  <c r="BO403" i="5"/>
  <c r="BZ541" i="5"/>
  <c r="DF541" i="5"/>
  <c r="BD979" i="5"/>
  <c r="CJ979" i="5"/>
  <c r="BD988" i="5"/>
  <c r="CJ988" i="5"/>
  <c r="BZ270" i="5"/>
  <c r="DF270" i="5"/>
  <c r="BZ356" i="5"/>
  <c r="DF356" i="5"/>
  <c r="CU489" i="5"/>
  <c r="BO489" i="5"/>
  <c r="BO531" i="5"/>
  <c r="CU531" i="5"/>
  <c r="BZ728" i="5"/>
  <c r="DF728" i="5"/>
  <c r="BO517" i="5"/>
  <c r="CU517" i="5"/>
  <c r="BO799" i="5"/>
  <c r="CU799" i="5"/>
  <c r="BD781" i="5"/>
  <c r="CJ781" i="5"/>
  <c r="BZ361" i="5"/>
  <c r="DF361" i="5"/>
  <c r="DF1011" i="5"/>
  <c r="BZ1011" i="5"/>
  <c r="BZ557" i="5"/>
  <c r="DF557" i="5"/>
  <c r="CU384" i="5"/>
  <c r="BO384" i="5"/>
  <c r="BD542" i="5"/>
  <c r="CJ542" i="5"/>
  <c r="BO956" i="5"/>
  <c r="CU956" i="5"/>
  <c r="BD270" i="5"/>
  <c r="CJ270" i="5"/>
  <c r="CJ507" i="5"/>
  <c r="BD507" i="5"/>
  <c r="BD751" i="5"/>
  <c r="CJ751" i="5"/>
  <c r="CU328" i="5"/>
  <c r="BO328" i="5"/>
  <c r="DF583" i="5"/>
  <c r="BZ583" i="5"/>
  <c r="CJ248" i="5"/>
  <c r="BD248" i="5"/>
  <c r="BZ679" i="5"/>
  <c r="DF679" i="5"/>
  <c r="DF792" i="5"/>
  <c r="BZ792" i="5"/>
  <c r="CU315" i="5"/>
  <c r="BO315" i="5"/>
  <c r="DF599" i="5"/>
  <c r="BZ599" i="5"/>
  <c r="BD206" i="5"/>
  <c r="CJ206" i="5"/>
  <c r="DF916" i="5"/>
  <c r="BZ916" i="5"/>
  <c r="BO586" i="5"/>
  <c r="CU586" i="5"/>
  <c r="DF668" i="5"/>
  <c r="BZ668" i="5"/>
  <c r="CU601" i="5"/>
  <c r="BO601" i="5"/>
  <c r="BD141" i="5"/>
  <c r="CJ141" i="5"/>
  <c r="BD426" i="5"/>
  <c r="CJ426" i="5"/>
  <c r="BZ760" i="5"/>
  <c r="DF760" i="5"/>
  <c r="CU994" i="5"/>
  <c r="BO994" i="5"/>
  <c r="CJ116" i="5"/>
  <c r="BD116" i="5"/>
  <c r="CJ305" i="5"/>
  <c r="BD305" i="5"/>
  <c r="CJ293" i="5"/>
  <c r="BD293" i="5"/>
  <c r="DF376" i="5"/>
  <c r="BZ376" i="5"/>
  <c r="CU650" i="5"/>
  <c r="BO650" i="5"/>
  <c r="BO206" i="5"/>
  <c r="CU206" i="5"/>
  <c r="BZ742" i="5"/>
  <c r="DF742" i="5"/>
  <c r="BD727" i="5"/>
  <c r="CJ727" i="5"/>
  <c r="BO203" i="5"/>
  <c r="CU203" i="5"/>
  <c r="BZ532" i="5"/>
  <c r="DF532" i="5"/>
  <c r="BZ518" i="5"/>
  <c r="DF518" i="5"/>
  <c r="BD133" i="5"/>
  <c r="CJ133" i="5"/>
  <c r="BZ273" i="5"/>
  <c r="DF273" i="5"/>
  <c r="DF900" i="5"/>
  <c r="BZ900" i="5"/>
  <c r="CU702" i="5"/>
  <c r="BO702" i="5"/>
  <c r="CJ554" i="5"/>
  <c r="BD554" i="5"/>
  <c r="BZ566" i="5"/>
  <c r="DF566" i="5"/>
  <c r="CJ1006" i="5"/>
  <c r="BD1006" i="5"/>
  <c r="DF970" i="5"/>
  <c r="BZ970" i="5"/>
  <c r="DF62" i="5"/>
  <c r="BZ62" i="5"/>
  <c r="BO949" i="5"/>
  <c r="CU949" i="5"/>
  <c r="DF923" i="5"/>
  <c r="BZ923" i="5"/>
  <c r="DF89" i="5"/>
  <c r="BZ89" i="5"/>
  <c r="CU20" i="5"/>
  <c r="BO20" i="5"/>
  <c r="DF206" i="5"/>
  <c r="BZ206" i="5"/>
  <c r="BD219" i="5"/>
  <c r="CJ219" i="5"/>
  <c r="CJ18" i="5"/>
  <c r="BD18" i="5"/>
  <c r="CU700" i="5"/>
  <c r="BO700" i="5"/>
  <c r="BO515" i="5"/>
  <c r="CU515" i="5"/>
  <c r="BO905" i="5"/>
  <c r="CU905" i="5"/>
  <c r="BD217" i="5"/>
  <c r="CJ217" i="5"/>
  <c r="DF160" i="5"/>
  <c r="BZ160" i="5"/>
  <c r="CU672" i="5"/>
  <c r="BO672" i="5"/>
  <c r="DF36" i="5"/>
  <c r="BZ36" i="5"/>
  <c r="CU49" i="5"/>
  <c r="BO49" i="5"/>
  <c r="DF844" i="5"/>
  <c r="BZ844" i="5"/>
  <c r="CJ552" i="5"/>
  <c r="BD552" i="5"/>
  <c r="CU104" i="5"/>
  <c r="BO104" i="5"/>
  <c r="CU288" i="5"/>
  <c r="BO288" i="5"/>
  <c r="CU538" i="5"/>
  <c r="BO538" i="5"/>
  <c r="BD998" i="5"/>
  <c r="CJ998" i="5"/>
  <c r="CJ257" i="5"/>
  <c r="BD257" i="5"/>
  <c r="CJ572" i="5"/>
  <c r="BD572" i="5"/>
  <c r="CU794" i="5"/>
  <c r="BO794" i="5"/>
  <c r="BO472" i="5"/>
  <c r="CU472" i="5"/>
  <c r="CJ156" i="5"/>
  <c r="BD156" i="5"/>
  <c r="DF606" i="5"/>
  <c r="BZ606" i="5"/>
  <c r="CU735" i="5"/>
  <c r="BO735" i="5"/>
  <c r="CU536" i="5"/>
  <c r="BO536" i="5"/>
  <c r="BZ983" i="5"/>
  <c r="DF983" i="5"/>
  <c r="CU91" i="5"/>
  <c r="BO91" i="5"/>
  <c r="BO792" i="5"/>
  <c r="CU792" i="5"/>
  <c r="BD450" i="5"/>
  <c r="CJ450" i="5"/>
  <c r="BO88" i="5"/>
  <c r="CU88" i="5"/>
  <c r="CU664" i="5"/>
  <c r="BO664" i="5"/>
  <c r="CJ931" i="5"/>
  <c r="BD931" i="5"/>
  <c r="DF993" i="5"/>
  <c r="BZ993" i="5"/>
  <c r="BZ574" i="5"/>
  <c r="DF574" i="5"/>
  <c r="BD119" i="5"/>
  <c r="CJ119" i="5"/>
  <c r="CJ627" i="5"/>
  <c r="BD627" i="5"/>
  <c r="BD729" i="5"/>
  <c r="CJ729" i="5"/>
  <c r="CJ1002" i="5"/>
  <c r="BD1002" i="5"/>
  <c r="DF723" i="5"/>
  <c r="BZ723" i="5"/>
  <c r="BZ1012" i="5"/>
  <c r="DF1012" i="5"/>
  <c r="CJ872" i="5"/>
  <c r="BD872" i="5"/>
  <c r="DF721" i="5"/>
  <c r="BZ721" i="5"/>
  <c r="BD118" i="5"/>
  <c r="CJ118" i="5"/>
  <c r="DF786" i="5"/>
  <c r="BZ786" i="5"/>
  <c r="CJ818" i="5"/>
  <c r="BD818" i="5"/>
  <c r="BO486" i="5"/>
  <c r="CU486" i="5"/>
  <c r="BO640" i="5"/>
  <c r="CU640" i="5"/>
  <c r="CJ176" i="5"/>
  <c r="BD176" i="5"/>
  <c r="BO100" i="5"/>
  <c r="CU100" i="5"/>
  <c r="BD725" i="5"/>
  <c r="CJ725" i="5"/>
  <c r="DF202" i="5"/>
  <c r="BZ202" i="5"/>
  <c r="CU826" i="5"/>
  <c r="BO826" i="5"/>
  <c r="DF611" i="5"/>
  <c r="BZ611" i="5"/>
  <c r="BZ703" i="5"/>
  <c r="DF703" i="5"/>
  <c r="DF25" i="5"/>
  <c r="BZ25" i="5"/>
  <c r="BZ965" i="5"/>
  <c r="DF965" i="5"/>
  <c r="CJ277" i="5"/>
  <c r="BD277" i="5"/>
  <c r="CU798" i="5"/>
  <c r="BO798" i="5"/>
  <c r="BD655" i="5"/>
  <c r="CJ655" i="5"/>
  <c r="CJ668" i="5"/>
  <c r="BD668" i="5"/>
  <c r="BD892" i="5"/>
  <c r="CJ892" i="5"/>
  <c r="CJ17" i="5"/>
  <c r="BD17" i="5"/>
  <c r="BD534" i="5"/>
  <c r="CJ534" i="5"/>
  <c r="BZ349" i="5"/>
  <c r="DF349" i="5"/>
  <c r="BO591" i="5"/>
  <c r="CU591" i="5"/>
  <c r="BO452" i="5"/>
  <c r="CU452" i="5"/>
  <c r="BD401" i="5"/>
  <c r="CJ401" i="5"/>
  <c r="CJ170" i="5"/>
  <c r="BD170" i="5"/>
  <c r="CJ858" i="5"/>
  <c r="BD858" i="5"/>
  <c r="CJ930" i="5"/>
  <c r="BD930" i="5"/>
  <c r="BD204" i="5"/>
  <c r="CJ204" i="5"/>
  <c r="CJ447" i="5"/>
  <c r="BD447" i="5"/>
  <c r="DF325" i="5"/>
  <c r="BZ325" i="5"/>
  <c r="CU924" i="5"/>
  <c r="BO924" i="5"/>
  <c r="BD749" i="5"/>
  <c r="CJ749" i="5"/>
  <c r="DF1002" i="5"/>
  <c r="BZ1002" i="5"/>
  <c r="DF943" i="5"/>
  <c r="BZ943" i="5"/>
  <c r="BO250" i="5"/>
  <c r="CU250" i="5"/>
  <c r="DF491" i="5"/>
  <c r="BZ491" i="5"/>
  <c r="BO673" i="5"/>
  <c r="CU673" i="5"/>
  <c r="CJ942" i="5"/>
  <c r="BD942" i="5"/>
  <c r="CU165" i="5"/>
  <c r="BO165" i="5"/>
  <c r="BZ401" i="5"/>
  <c r="DF401" i="5"/>
  <c r="CU99" i="5"/>
  <c r="BO99" i="5"/>
  <c r="CU759" i="5"/>
  <c r="BO759" i="5"/>
  <c r="BZ123" i="5"/>
  <c r="DF123" i="5"/>
  <c r="CU660" i="5"/>
  <c r="BO660" i="5"/>
  <c r="DF226" i="5"/>
  <c r="BZ226" i="5"/>
  <c r="CU110" i="5"/>
  <c r="BO110" i="5"/>
  <c r="CU307" i="5"/>
  <c r="BO307" i="5"/>
  <c r="BZ70" i="5"/>
  <c r="DF70" i="5"/>
  <c r="CU19" i="5"/>
  <c r="BO19" i="5"/>
  <c r="CJ69" i="5"/>
  <c r="BD69" i="5"/>
  <c r="BZ314" i="5"/>
  <c r="DF314" i="5"/>
  <c r="CJ944" i="5"/>
  <c r="BD944" i="5"/>
  <c r="BO555" i="5"/>
  <c r="CU555" i="5"/>
  <c r="CJ985" i="5"/>
  <c r="BD985" i="5"/>
  <c r="BZ199" i="5"/>
  <c r="DF199" i="5"/>
  <c r="BZ506" i="5"/>
  <c r="DF506" i="5"/>
  <c r="CU668" i="5"/>
  <c r="BO668" i="5"/>
  <c r="DF29" i="5"/>
  <c r="BZ29" i="5"/>
  <c r="BD300" i="5"/>
  <c r="CJ300" i="5"/>
  <c r="CU186" i="5"/>
  <c r="BO186" i="5"/>
  <c r="CU576" i="5"/>
  <c r="BO576" i="5"/>
  <c r="BZ856" i="5"/>
  <c r="DF856" i="5"/>
  <c r="CJ546" i="5"/>
  <c r="BD546" i="5"/>
  <c r="BZ359" i="5"/>
  <c r="DF359" i="5"/>
  <c r="BD639" i="5"/>
  <c r="CJ639" i="5"/>
  <c r="BD372" i="5"/>
  <c r="CJ372" i="5"/>
  <c r="BZ256" i="5"/>
  <c r="DF256" i="5"/>
  <c r="BD833" i="5"/>
  <c r="CJ833" i="5"/>
  <c r="BZ203" i="5"/>
  <c r="DF203" i="5"/>
  <c r="BZ887" i="5"/>
  <c r="DF887" i="5"/>
  <c r="BZ745" i="5"/>
  <c r="DF745" i="5"/>
  <c r="CJ996" i="5"/>
  <c r="BD996" i="5"/>
  <c r="CJ694" i="5"/>
  <c r="BD694" i="5"/>
  <c r="BZ257" i="5"/>
  <c r="DF257" i="5"/>
  <c r="CJ724" i="5"/>
  <c r="BD724" i="5"/>
  <c r="CJ16" i="5"/>
  <c r="BD16" i="5"/>
  <c r="CU14" i="5"/>
  <c r="BO14" i="5"/>
  <c r="DF892" i="5"/>
  <c r="BZ892" i="5"/>
  <c r="DF129" i="5"/>
  <c r="BZ129" i="5"/>
  <c r="CU279" i="5"/>
  <c r="BO279" i="5"/>
  <c r="DF476" i="5"/>
  <c r="BZ476" i="5"/>
  <c r="BO975" i="5"/>
  <c r="CU975" i="5"/>
  <c r="BO1004" i="5"/>
  <c r="CU1004" i="5"/>
  <c r="BD361" i="5"/>
  <c r="CJ361" i="5"/>
  <c r="BD314" i="5"/>
  <c r="CJ314" i="5"/>
  <c r="BD446" i="5"/>
  <c r="CJ446" i="5"/>
  <c r="DF105" i="5"/>
  <c r="BZ105" i="5"/>
  <c r="BZ764" i="5"/>
  <c r="DF764" i="5"/>
  <c r="DF830" i="5"/>
  <c r="BZ830" i="5"/>
  <c r="DF852" i="5"/>
  <c r="BZ852" i="5"/>
  <c r="BZ510" i="5"/>
  <c r="DF510" i="5"/>
  <c r="BD576" i="5"/>
  <c r="CJ576" i="5"/>
  <c r="BO585" i="5"/>
  <c r="CU585" i="5"/>
  <c r="BO523" i="5"/>
  <c r="CU523" i="5"/>
  <c r="CU718" i="5"/>
  <c r="BO718" i="5"/>
  <c r="CU493" i="5"/>
  <c r="BO493" i="5"/>
  <c r="CU804" i="5"/>
  <c r="BO804" i="5"/>
  <c r="BZ776" i="5"/>
  <c r="DF776" i="5"/>
  <c r="BO816" i="5"/>
  <c r="CU816" i="5"/>
  <c r="CJ256" i="5"/>
  <c r="BD256" i="5"/>
  <c r="CJ396" i="5"/>
  <c r="BD396" i="5"/>
  <c r="BO242" i="5"/>
  <c r="CU242" i="5"/>
  <c r="BD296" i="5"/>
  <c r="CJ296" i="5"/>
  <c r="CJ321" i="5"/>
  <c r="BD321" i="5"/>
  <c r="BZ675" i="5"/>
  <c r="DF675" i="5"/>
  <c r="CU259" i="5"/>
  <c r="BO259" i="5"/>
  <c r="BZ618" i="5"/>
  <c r="DF618" i="5"/>
  <c r="BD990" i="5"/>
  <c r="CJ990" i="5"/>
  <c r="BD641" i="5"/>
  <c r="CJ641" i="5"/>
  <c r="BD265" i="5"/>
  <c r="CJ265" i="5"/>
  <c r="CJ948" i="5"/>
  <c r="BD948" i="5"/>
  <c r="BD439" i="5"/>
  <c r="CJ439" i="5"/>
  <c r="DF717" i="5"/>
  <c r="BZ717" i="5"/>
  <c r="BO351" i="5"/>
  <c r="CU351" i="5"/>
  <c r="BO912" i="5"/>
  <c r="CU912" i="5"/>
  <c r="BZ590" i="5"/>
  <c r="DF590" i="5"/>
  <c r="CU445" i="5"/>
  <c r="BO445" i="5"/>
  <c r="BO687" i="5"/>
  <c r="CU687" i="5"/>
  <c r="BZ259" i="5"/>
  <c r="DF259" i="5"/>
  <c r="BD896" i="5"/>
  <c r="CJ896" i="5"/>
  <c r="DF780" i="5"/>
  <c r="BZ780" i="5"/>
  <c r="BZ536" i="5"/>
  <c r="DF536" i="5"/>
  <c r="BO1005" i="5"/>
  <c r="CU1005" i="5"/>
  <c r="DF953" i="5"/>
  <c r="BZ953" i="5"/>
  <c r="CJ140" i="5"/>
  <c r="BD140" i="5"/>
  <c r="BZ320" i="5"/>
  <c r="DF320" i="5"/>
  <c r="DF644" i="5"/>
  <c r="BZ644" i="5"/>
  <c r="BD145" i="5"/>
  <c r="CJ145" i="5"/>
  <c r="BO661" i="5"/>
  <c r="CU661" i="5"/>
  <c r="BO470" i="5"/>
  <c r="CU470" i="5"/>
  <c r="CU946" i="5"/>
  <c r="BO946" i="5"/>
  <c r="DF130" i="5"/>
  <c r="BZ130" i="5"/>
  <c r="DF1004" i="5"/>
  <c r="BZ1004" i="5"/>
  <c r="BD331" i="5"/>
  <c r="CJ331" i="5"/>
  <c r="BO907" i="5"/>
  <c r="CU907" i="5"/>
  <c r="CU617" i="5"/>
  <c r="BO617" i="5"/>
  <c r="CU439" i="5"/>
  <c r="BO439" i="5"/>
  <c r="DF200" i="5"/>
  <c r="BZ200" i="5"/>
  <c r="CU228" i="5"/>
  <c r="BO228" i="5"/>
  <c r="BO848" i="5"/>
  <c r="CU848" i="5"/>
  <c r="BD395" i="5"/>
  <c r="CJ395" i="5"/>
  <c r="BO629" i="5"/>
  <c r="CU629" i="5"/>
  <c r="CJ475" i="5"/>
  <c r="BD475" i="5"/>
  <c r="BO813" i="5"/>
  <c r="CU813" i="5"/>
  <c r="DF32" i="5"/>
  <c r="BZ32" i="5"/>
  <c r="L30" i="3"/>
  <c r="L32" i="3" s="1"/>
  <c r="L34" i="3" s="1"/>
  <c r="M49" i="3" l="1"/>
  <c r="M47" i="3"/>
  <c r="L50" i="3"/>
  <c r="L52" i="3" s="1"/>
  <c r="DG32" i="5"/>
  <c r="CA32" i="5"/>
  <c r="CV228" i="5"/>
  <c r="BP228" i="5"/>
  <c r="DG1004" i="5"/>
  <c r="CA1004" i="5"/>
  <c r="DG644" i="5"/>
  <c r="CA644" i="5"/>
  <c r="DG780" i="5"/>
  <c r="CA780" i="5"/>
  <c r="CV804" i="5"/>
  <c r="BP804" i="5"/>
  <c r="CA129" i="5"/>
  <c r="DG129" i="5"/>
  <c r="CK694" i="5"/>
  <c r="BE694" i="5"/>
  <c r="BP576" i="5"/>
  <c r="CV576" i="5"/>
  <c r="CV19" i="5"/>
  <c r="BP19" i="5"/>
  <c r="BP924" i="5"/>
  <c r="CV924" i="5"/>
  <c r="BE170" i="5"/>
  <c r="CK170" i="5"/>
  <c r="BE17" i="5"/>
  <c r="CK17" i="5"/>
  <c r="BE1002" i="5"/>
  <c r="CK1002" i="5"/>
  <c r="CV104" i="5"/>
  <c r="BP104" i="5"/>
  <c r="DG900" i="5"/>
  <c r="CA900" i="5"/>
  <c r="BE305" i="5"/>
  <c r="CK305" i="5"/>
  <c r="CV315" i="5"/>
  <c r="BP315" i="5"/>
  <c r="CV138" i="5"/>
  <c r="BP138" i="5"/>
  <c r="CK666" i="5"/>
  <c r="BE666" i="5"/>
  <c r="DG164" i="5"/>
  <c r="CA164" i="5"/>
  <c r="CK952" i="5"/>
  <c r="BE952" i="5"/>
  <c r="BP912" i="5"/>
  <c r="CV912" i="5"/>
  <c r="BE641" i="5"/>
  <c r="CK641" i="5"/>
  <c r="BE296" i="5"/>
  <c r="CK296" i="5"/>
  <c r="CA510" i="5"/>
  <c r="DG510" i="5"/>
  <c r="BE314" i="5"/>
  <c r="CK314" i="5"/>
  <c r="CA256" i="5"/>
  <c r="DG256" i="5"/>
  <c r="CA199" i="5"/>
  <c r="DG199" i="5"/>
  <c r="DG123" i="5"/>
  <c r="CA123" i="5"/>
  <c r="BP673" i="5"/>
  <c r="CV673" i="5"/>
  <c r="CA965" i="5"/>
  <c r="DG965" i="5"/>
  <c r="BE725" i="5"/>
  <c r="CK725" i="5"/>
  <c r="CA983" i="5"/>
  <c r="DG983" i="5"/>
  <c r="BE219" i="5"/>
  <c r="CK219" i="5"/>
  <c r="BE727" i="5"/>
  <c r="CK727" i="5"/>
  <c r="BE751" i="5"/>
  <c r="CK751" i="5"/>
  <c r="CA557" i="5"/>
  <c r="DG557" i="5"/>
  <c r="CA728" i="5"/>
  <c r="DG728" i="5"/>
  <c r="BE979" i="5"/>
  <c r="CK979" i="5"/>
  <c r="BP500" i="5"/>
  <c r="CV500" i="5"/>
  <c r="CV756" i="5"/>
  <c r="BP756" i="5"/>
  <c r="CA420" i="5"/>
  <c r="DG420" i="5"/>
  <c r="CK617" i="5"/>
  <c r="BE617" i="5"/>
  <c r="CA542" i="5"/>
  <c r="DG542" i="5"/>
  <c r="CK643" i="5"/>
  <c r="BE643" i="5"/>
  <c r="CK789" i="5"/>
  <c r="BE789" i="5"/>
  <c r="CK908" i="5"/>
  <c r="BE908" i="5"/>
  <c r="DG468" i="5"/>
  <c r="CA468" i="5"/>
  <c r="BP695" i="5"/>
  <c r="CV695" i="5"/>
  <c r="BP932" i="5"/>
  <c r="CV932" i="5"/>
  <c r="BP604" i="5"/>
  <c r="CV604" i="5"/>
  <c r="CV527" i="5"/>
  <c r="BP527" i="5"/>
  <c r="CA860" i="5"/>
  <c r="DG860" i="5"/>
  <c r="BP752" i="5"/>
  <c r="CV752" i="5"/>
  <c r="CV860" i="5"/>
  <c r="BP860" i="5"/>
  <c r="BE351" i="5"/>
  <c r="CK351" i="5"/>
  <c r="CA607" i="5"/>
  <c r="DG607" i="5"/>
  <c r="CA358" i="5"/>
  <c r="DG358" i="5"/>
  <c r="CA791" i="5"/>
  <c r="DG791" i="5"/>
  <c r="CV506" i="5"/>
  <c r="BP506" i="5"/>
  <c r="CV499" i="5"/>
  <c r="BP499" i="5"/>
  <c r="BP199" i="5"/>
  <c r="CV199" i="5"/>
  <c r="CV25" i="5"/>
  <c r="BP25" i="5"/>
  <c r="DG869" i="5"/>
  <c r="CA869" i="5"/>
  <c r="BE320" i="5"/>
  <c r="CK320" i="5"/>
  <c r="CA975" i="5"/>
  <c r="DG975" i="5"/>
  <c r="BE568" i="5"/>
  <c r="CK568" i="5"/>
  <c r="CK239" i="5"/>
  <c r="BE239" i="5"/>
  <c r="BP463" i="5"/>
  <c r="CV463" i="5"/>
  <c r="BE194" i="5"/>
  <c r="CK194" i="5"/>
  <c r="BE683" i="5"/>
  <c r="CK683" i="5"/>
  <c r="CK235" i="5"/>
  <c r="BE235" i="5"/>
  <c r="BE185" i="5"/>
  <c r="CK185" i="5"/>
  <c r="CK160" i="5"/>
  <c r="BE160" i="5"/>
  <c r="BP618" i="5"/>
  <c r="CV618" i="5"/>
  <c r="CK283" i="5"/>
  <c r="BE283" i="5"/>
  <c r="BP846" i="5"/>
  <c r="CV846" i="5"/>
  <c r="CK665" i="5"/>
  <c r="BE665" i="5"/>
  <c r="BP761" i="5"/>
  <c r="CV761" i="5"/>
  <c r="BP583" i="5"/>
  <c r="CV583" i="5"/>
  <c r="BE876" i="5"/>
  <c r="CK876" i="5"/>
  <c r="CK276" i="5"/>
  <c r="BE276" i="5"/>
  <c r="DG243" i="5"/>
  <c r="CA243" i="5"/>
  <c r="CA490" i="5"/>
  <c r="DG490" i="5"/>
  <c r="CA569" i="5"/>
  <c r="DG569" i="5"/>
  <c r="BE697" i="5"/>
  <c r="CK697" i="5"/>
  <c r="CK659" i="5"/>
  <c r="BE659" i="5"/>
  <c r="DG409" i="5"/>
  <c r="CA409" i="5"/>
  <c r="DG383" i="5"/>
  <c r="CA383" i="5"/>
  <c r="BE893" i="5"/>
  <c r="CK893" i="5"/>
  <c r="CK664" i="5"/>
  <c r="BE664" i="5"/>
  <c r="BP498" i="5"/>
  <c r="CV498" i="5"/>
  <c r="CK96" i="5"/>
  <c r="BE96" i="5"/>
  <c r="BE862" i="5"/>
  <c r="CK862" i="5"/>
  <c r="BE316" i="5"/>
  <c r="CK316" i="5"/>
  <c r="CK813" i="5"/>
  <c r="BE813" i="5"/>
  <c r="BP981" i="5"/>
  <c r="CV981" i="5"/>
  <c r="BE883" i="5"/>
  <c r="CK883" i="5"/>
  <c r="DG417" i="5"/>
  <c r="CA417" i="5"/>
  <c r="DG395" i="5"/>
  <c r="CA395" i="5"/>
  <c r="BP592" i="5"/>
  <c r="CV592" i="5"/>
  <c r="BP123" i="5"/>
  <c r="CV123" i="5"/>
  <c r="BE852" i="5"/>
  <c r="CK852" i="5"/>
  <c r="DG365" i="5"/>
  <c r="CA365" i="5"/>
  <c r="CK322" i="5"/>
  <c r="BE322" i="5"/>
  <c r="DG396" i="5"/>
  <c r="CA396" i="5"/>
  <c r="DG298" i="5"/>
  <c r="CA298" i="5"/>
  <c r="CK838" i="5"/>
  <c r="BE838" i="5"/>
  <c r="CA288" i="5"/>
  <c r="DG288" i="5"/>
  <c r="DG247" i="5"/>
  <c r="CA247" i="5"/>
  <c r="CK103" i="5"/>
  <c r="BE103" i="5"/>
  <c r="BE278" i="5"/>
  <c r="CK278" i="5"/>
  <c r="BP765" i="5"/>
  <c r="CV765" i="5"/>
  <c r="CK581" i="5"/>
  <c r="BE581" i="5"/>
  <c r="CV502" i="5"/>
  <c r="BP502" i="5"/>
  <c r="CV734" i="5"/>
  <c r="BP734" i="5"/>
  <c r="CA555" i="5"/>
  <c r="DG555" i="5"/>
  <c r="BE52" i="5"/>
  <c r="CK52" i="5"/>
  <c r="DG194" i="5"/>
  <c r="CA194" i="5"/>
  <c r="BE67" i="5"/>
  <c r="CK67" i="5"/>
  <c r="DG327" i="5"/>
  <c r="CA327" i="5"/>
  <c r="BE73" i="5"/>
  <c r="CK73" i="5"/>
  <c r="CV1010" i="5"/>
  <c r="BP1010" i="5"/>
  <c r="DG64" i="5"/>
  <c r="CA64" i="5"/>
  <c r="CV170" i="5"/>
  <c r="BP170" i="5"/>
  <c r="CV216" i="5"/>
  <c r="BP216" i="5"/>
  <c r="DG878" i="5"/>
  <c r="CA878" i="5"/>
  <c r="CV722" i="5"/>
  <c r="BP722" i="5"/>
  <c r="BE313" i="5"/>
  <c r="CK313" i="5"/>
  <c r="CV802" i="5"/>
  <c r="BP802" i="5"/>
  <c r="CK421" i="5"/>
  <c r="BE421" i="5"/>
  <c r="CK712" i="5"/>
  <c r="BE712" i="5"/>
  <c r="DG368" i="5"/>
  <c r="CA368" i="5"/>
  <c r="BE488" i="5"/>
  <c r="CK488" i="5"/>
  <c r="CV878" i="5"/>
  <c r="BP878" i="5"/>
  <c r="CV22" i="5"/>
  <c r="BP22" i="5"/>
  <c r="BP705" i="5"/>
  <c r="CV705" i="5"/>
  <c r="CA782" i="5"/>
  <c r="DG782" i="5"/>
  <c r="CV726" i="5"/>
  <c r="BP726" i="5"/>
  <c r="CK99" i="5"/>
  <c r="BE99" i="5"/>
  <c r="CV325" i="5"/>
  <c r="BP325" i="5"/>
  <c r="DG978" i="5"/>
  <c r="CA978" i="5"/>
  <c r="CA1003" i="5"/>
  <c r="DG1003" i="5"/>
  <c r="BP453" i="5"/>
  <c r="CV453" i="5"/>
  <c r="DG279" i="5"/>
  <c r="CA279" i="5"/>
  <c r="BP456" i="5"/>
  <c r="CV456" i="5"/>
  <c r="DG374" i="5"/>
  <c r="CA374" i="5"/>
  <c r="DG839" i="5"/>
  <c r="CA839" i="5"/>
  <c r="BP271" i="5"/>
  <c r="CV271" i="5"/>
  <c r="CV950" i="5"/>
  <c r="BP950" i="5"/>
  <c r="BP172" i="5"/>
  <c r="CV172" i="5"/>
  <c r="BE522" i="5"/>
  <c r="CK522" i="5"/>
  <c r="CA595" i="5"/>
  <c r="DG595" i="5"/>
  <c r="CA565" i="5"/>
  <c r="DG565" i="5"/>
  <c r="CV567" i="5"/>
  <c r="BP567" i="5"/>
  <c r="DG460" i="5"/>
  <c r="CA460" i="5"/>
  <c r="DG1008" i="5"/>
  <c r="CA1008" i="5"/>
  <c r="CK509" i="5"/>
  <c r="BE509" i="5"/>
  <c r="CK964" i="5"/>
  <c r="BE964" i="5"/>
  <c r="CK962" i="5"/>
  <c r="BE962" i="5"/>
  <c r="CK956" i="5"/>
  <c r="BE956" i="5"/>
  <c r="CA49" i="5"/>
  <c r="DG49" i="5"/>
  <c r="BP829" i="5"/>
  <c r="CV829" i="5"/>
  <c r="DG405" i="5"/>
  <c r="CA405" i="5"/>
  <c r="CK684" i="5"/>
  <c r="BE684" i="5"/>
  <c r="BE363" i="5"/>
  <c r="CK363" i="5"/>
  <c r="CK132" i="5"/>
  <c r="BE132" i="5"/>
  <c r="BE454" i="5"/>
  <c r="CK454" i="5"/>
  <c r="BE387" i="5"/>
  <c r="CK387" i="5"/>
  <c r="BE745" i="5"/>
  <c r="CK745" i="5"/>
  <c r="BE292" i="5"/>
  <c r="CK292" i="5"/>
  <c r="CV944" i="5"/>
  <c r="BP944" i="5"/>
  <c r="CA80" i="5"/>
  <c r="DG80" i="5"/>
  <c r="DG528" i="5"/>
  <c r="CA528" i="5"/>
  <c r="BP852" i="5"/>
  <c r="CV852" i="5"/>
  <c r="CK460" i="5"/>
  <c r="BE460" i="5"/>
  <c r="DG1010" i="5"/>
  <c r="CA1010" i="5"/>
  <c r="CA486" i="5"/>
  <c r="DG486" i="5"/>
  <c r="DG321" i="5"/>
  <c r="CA321" i="5"/>
  <c r="CV513" i="5"/>
  <c r="BP513" i="5"/>
  <c r="CA342" i="5"/>
  <c r="DG342" i="5"/>
  <c r="DG233" i="5"/>
  <c r="CA233" i="5"/>
  <c r="BE147" i="5"/>
  <c r="CK147" i="5"/>
  <c r="BE894" i="5"/>
  <c r="CK894" i="5"/>
  <c r="DG863" i="5"/>
  <c r="CA863" i="5"/>
  <c r="DG260" i="5"/>
  <c r="CA260" i="5"/>
  <c r="BP825" i="5"/>
  <c r="CV825" i="5"/>
  <c r="BP430" i="5"/>
  <c r="CV430" i="5"/>
  <c r="CA598" i="5"/>
  <c r="DG598" i="5"/>
  <c r="CA785" i="5"/>
  <c r="DG785" i="5"/>
  <c r="CK732" i="5"/>
  <c r="BE732" i="5"/>
  <c r="CA805" i="5"/>
  <c r="DG805" i="5"/>
  <c r="DG416" i="5"/>
  <c r="CA416" i="5"/>
  <c r="BE381" i="5"/>
  <c r="CK381" i="5"/>
  <c r="BE516" i="5"/>
  <c r="CK516" i="5"/>
  <c r="BE1003" i="5"/>
  <c r="CK1003" i="5"/>
  <c r="BE756" i="5"/>
  <c r="CK756" i="5"/>
  <c r="CA614" i="5"/>
  <c r="DG614" i="5"/>
  <c r="DG845" i="5"/>
  <c r="CA845" i="5"/>
  <c r="CA948" i="5"/>
  <c r="DG948" i="5"/>
  <c r="CA252" i="5"/>
  <c r="DG252" i="5"/>
  <c r="CA754" i="5"/>
  <c r="DG754" i="5"/>
  <c r="BP189" i="5"/>
  <c r="CV189" i="5"/>
  <c r="BE117" i="5"/>
  <c r="CK117" i="5"/>
  <c r="BE735" i="5"/>
  <c r="CK735" i="5"/>
  <c r="DG313" i="5"/>
  <c r="CA313" i="5"/>
  <c r="CA262" i="5"/>
  <c r="DG262" i="5"/>
  <c r="CK346" i="5"/>
  <c r="BE346" i="5"/>
  <c r="CK406" i="5"/>
  <c r="BE406" i="5"/>
  <c r="BP151" i="5"/>
  <c r="CV151" i="5"/>
  <c r="CV467" i="5"/>
  <c r="BP467" i="5"/>
  <c r="DG246" i="5"/>
  <c r="CA246" i="5"/>
  <c r="DG161" i="5"/>
  <c r="CA161" i="5"/>
  <c r="DG709" i="5"/>
  <c r="CA709" i="5"/>
  <c r="CV332" i="5"/>
  <c r="BP332" i="5"/>
  <c r="BP1013" i="5"/>
  <c r="CV1013" i="5"/>
  <c r="CA941" i="5"/>
  <c r="DG941" i="5"/>
  <c r="CA752" i="5"/>
  <c r="DG752" i="5"/>
  <c r="DG348" i="5"/>
  <c r="CA348" i="5"/>
  <c r="CK815" i="5"/>
  <c r="BE815" i="5"/>
  <c r="CK601" i="5"/>
  <c r="BE601" i="5"/>
  <c r="DG925" i="5"/>
  <c r="CA925" i="5"/>
  <c r="DG705" i="5"/>
  <c r="CA705" i="5"/>
  <c r="DG414" i="5"/>
  <c r="CA414" i="5"/>
  <c r="DG419" i="5"/>
  <c r="CA419" i="5"/>
  <c r="BP845" i="5"/>
  <c r="CV845" i="5"/>
  <c r="BE282" i="5"/>
  <c r="CK282" i="5"/>
  <c r="BE586" i="5"/>
  <c r="CK586" i="5"/>
  <c r="CK975" i="5"/>
  <c r="BE975" i="5"/>
  <c r="BP481" i="5"/>
  <c r="CV481" i="5"/>
  <c r="CA526" i="5"/>
  <c r="DG526" i="5"/>
  <c r="DG242" i="5"/>
  <c r="CA242" i="5"/>
  <c r="BP838" i="5"/>
  <c r="CV838" i="5"/>
  <c r="BE202" i="5"/>
  <c r="CK202" i="5"/>
  <c r="CA992" i="5"/>
  <c r="DG992" i="5"/>
  <c r="CV519" i="5"/>
  <c r="BP519" i="5"/>
  <c r="CA537" i="5"/>
  <c r="DG537" i="5"/>
  <c r="DG251" i="5"/>
  <c r="CA251" i="5"/>
  <c r="BE121" i="5"/>
  <c r="CK121" i="5"/>
  <c r="BP195" i="5"/>
  <c r="CV195" i="5"/>
  <c r="CK382" i="5"/>
  <c r="BE382" i="5"/>
  <c r="BE107" i="5"/>
  <c r="CK107" i="5"/>
  <c r="BE764" i="5"/>
  <c r="CK764" i="5"/>
  <c r="BP779" i="5"/>
  <c r="CV779" i="5"/>
  <c r="BE366" i="5"/>
  <c r="CK366" i="5"/>
  <c r="CV55" i="5"/>
  <c r="BP55" i="5"/>
  <c r="CA149" i="5"/>
  <c r="DG149" i="5"/>
  <c r="CA750" i="5"/>
  <c r="DG750" i="5"/>
  <c r="CK621" i="5"/>
  <c r="BE621" i="5"/>
  <c r="CK513" i="5"/>
  <c r="BE513" i="5"/>
  <c r="BP329" i="5"/>
  <c r="CV329" i="5"/>
  <c r="CV68" i="5"/>
  <c r="BP68" i="5"/>
  <c r="DG75" i="5"/>
  <c r="CA75" i="5"/>
  <c r="DG822" i="5"/>
  <c r="CA822" i="5"/>
  <c r="CV275" i="5"/>
  <c r="BP275" i="5"/>
  <c r="CV317" i="5"/>
  <c r="BP317" i="5"/>
  <c r="CK463" i="5"/>
  <c r="BE463" i="5"/>
  <c r="BP314" i="5"/>
  <c r="CV314" i="5"/>
  <c r="CK738" i="5"/>
  <c r="BE738" i="5"/>
  <c r="DG870" i="5"/>
  <c r="CA870" i="5"/>
  <c r="CK490" i="5"/>
  <c r="BE490" i="5"/>
  <c r="CK946" i="5"/>
  <c r="BE946" i="5"/>
  <c r="CK575" i="5"/>
  <c r="BE575" i="5"/>
  <c r="BE51" i="5"/>
  <c r="CK51" i="5"/>
  <c r="CK674" i="5"/>
  <c r="BE674" i="5"/>
  <c r="DG724" i="5"/>
  <c r="CA724" i="5"/>
  <c r="CA944" i="5"/>
  <c r="DG944" i="5"/>
  <c r="CA664" i="5"/>
  <c r="DG664" i="5"/>
  <c r="CK289" i="5"/>
  <c r="BE289" i="5"/>
  <c r="DG711" i="5"/>
  <c r="CA711" i="5"/>
  <c r="CA88" i="5"/>
  <c r="DG88" i="5"/>
  <c r="CV890" i="5"/>
  <c r="BP890" i="5"/>
  <c r="DG884" i="5"/>
  <c r="CA884" i="5"/>
  <c r="DG786" i="5"/>
  <c r="CA786" i="5"/>
  <c r="CK931" i="5"/>
  <c r="BE931" i="5"/>
  <c r="BP794" i="5"/>
  <c r="CV794" i="5"/>
  <c r="DG160" i="5"/>
  <c r="CA160" i="5"/>
  <c r="DG62" i="5"/>
  <c r="CA62" i="5"/>
  <c r="CV601" i="5"/>
  <c r="BP601" i="5"/>
  <c r="DG142" i="5"/>
  <c r="CA142" i="5"/>
  <c r="CA551" i="5"/>
  <c r="DG551" i="5"/>
  <c r="DG200" i="5"/>
  <c r="CA200" i="5"/>
  <c r="DG130" i="5"/>
  <c r="CA130" i="5"/>
  <c r="BP493" i="5"/>
  <c r="CV493" i="5"/>
  <c r="DG852" i="5"/>
  <c r="CA852" i="5"/>
  <c r="DG892" i="5"/>
  <c r="CA892" i="5"/>
  <c r="CK996" i="5"/>
  <c r="BE996" i="5"/>
  <c r="CV186" i="5"/>
  <c r="BP186" i="5"/>
  <c r="CK985" i="5"/>
  <c r="BE985" i="5"/>
  <c r="CV759" i="5"/>
  <c r="BP759" i="5"/>
  <c r="CA491" i="5"/>
  <c r="DG491" i="5"/>
  <c r="CA325" i="5"/>
  <c r="DG325" i="5"/>
  <c r="CA25" i="5"/>
  <c r="DG25" i="5"/>
  <c r="CV664" i="5"/>
  <c r="BP664" i="5"/>
  <c r="CV536" i="5"/>
  <c r="BP536" i="5"/>
  <c r="BE572" i="5"/>
  <c r="CK572" i="5"/>
  <c r="CK552" i="5"/>
  <c r="BE552" i="5"/>
  <c r="DG206" i="5"/>
  <c r="CA206" i="5"/>
  <c r="CA970" i="5"/>
  <c r="DG970" i="5"/>
  <c r="BE116" i="5"/>
  <c r="CK116" i="5"/>
  <c r="CA668" i="5"/>
  <c r="DG668" i="5"/>
  <c r="DG792" i="5"/>
  <c r="CA792" i="5"/>
  <c r="CK507" i="5"/>
  <c r="BE507" i="5"/>
  <c r="DG1011" i="5"/>
  <c r="CA1011" i="5"/>
  <c r="CA507" i="5"/>
  <c r="DG507" i="5"/>
  <c r="CA597" i="5"/>
  <c r="DG597" i="5"/>
  <c r="DG990" i="5"/>
  <c r="CA990" i="5"/>
  <c r="CV919" i="5"/>
  <c r="BP919" i="5"/>
  <c r="BP229" i="5"/>
  <c r="CV229" i="5"/>
  <c r="CV28" i="5"/>
  <c r="BP28" i="5"/>
  <c r="DG633" i="5"/>
  <c r="CA633" i="5"/>
  <c r="CV74" i="5"/>
  <c r="BP74" i="5"/>
  <c r="BP221" i="5"/>
  <c r="CV221" i="5"/>
  <c r="DG991" i="5"/>
  <c r="CA991" i="5"/>
  <c r="BP614" i="5"/>
  <c r="CV614" i="5"/>
  <c r="DG132" i="5"/>
  <c r="CA132" i="5"/>
  <c r="CK762" i="5"/>
  <c r="BE762" i="5"/>
  <c r="CK508" i="5"/>
  <c r="BE508" i="5"/>
  <c r="BE65" i="5"/>
  <c r="CK65" i="5"/>
  <c r="BP330" i="5"/>
  <c r="CV330" i="5"/>
  <c r="BE251" i="5"/>
  <c r="CK251" i="5"/>
  <c r="CK459" i="5"/>
  <c r="BE459" i="5"/>
  <c r="CK859" i="5"/>
  <c r="BE859" i="5"/>
  <c r="DG214" i="5"/>
  <c r="CA214" i="5"/>
  <c r="BP449" i="5"/>
  <c r="CV449" i="5"/>
  <c r="DG429" i="5"/>
  <c r="CA429" i="5"/>
  <c r="BP608" i="5"/>
  <c r="CV608" i="5"/>
  <c r="BE90" i="5"/>
  <c r="CK90" i="5"/>
  <c r="DG42" i="5"/>
  <c r="CA42" i="5"/>
  <c r="DG632" i="5"/>
  <c r="CA632" i="5"/>
  <c r="CK558" i="5"/>
  <c r="BE558" i="5"/>
  <c r="BP639" i="5"/>
  <c r="CV639" i="5"/>
  <c r="CK814" i="5"/>
  <c r="BE814" i="5"/>
  <c r="DG650" i="5"/>
  <c r="CA650" i="5"/>
  <c r="CA846" i="5"/>
  <c r="DG846" i="5"/>
  <c r="BE782" i="5"/>
  <c r="CK782" i="5"/>
  <c r="DG911" i="5"/>
  <c r="CA911" i="5"/>
  <c r="BE612" i="5"/>
  <c r="CK612" i="5"/>
  <c r="CV882" i="5"/>
  <c r="BP882" i="5"/>
  <c r="DG53" i="5"/>
  <c r="CA53" i="5"/>
  <c r="CV27" i="5"/>
  <c r="BP27" i="5"/>
  <c r="CK126" i="5"/>
  <c r="BE126" i="5"/>
  <c r="DG669" i="5"/>
  <c r="CA669" i="5"/>
  <c r="BE380" i="5"/>
  <c r="CK380" i="5"/>
  <c r="BP447" i="5"/>
  <c r="CV447" i="5"/>
  <c r="BE71" i="5"/>
  <c r="CK71" i="5"/>
  <c r="CV818" i="5"/>
  <c r="BP818" i="5"/>
  <c r="BE890" i="5"/>
  <c r="CK890" i="5"/>
  <c r="DG737" i="5"/>
  <c r="CA737" i="5"/>
  <c r="BP155" i="5"/>
  <c r="CV155" i="5"/>
  <c r="BP719" i="5"/>
  <c r="CV719" i="5"/>
  <c r="DG73" i="5"/>
  <c r="CA73" i="5"/>
  <c r="CV778" i="5"/>
  <c r="BP778" i="5"/>
  <c r="CK636" i="5"/>
  <c r="BE636" i="5"/>
  <c r="CV547" i="5"/>
  <c r="BP547" i="5"/>
  <c r="DG615" i="5"/>
  <c r="CA615" i="5"/>
  <c r="CA59" i="5"/>
  <c r="DG59" i="5"/>
  <c r="DG558" i="5"/>
  <c r="CA558" i="5"/>
  <c r="DG487" i="5"/>
  <c r="CA487" i="5"/>
  <c r="DG902" i="5"/>
  <c r="CA902" i="5"/>
  <c r="CV101" i="5"/>
  <c r="BP101" i="5"/>
  <c r="CV136" i="5"/>
  <c r="BP136" i="5"/>
  <c r="CK479" i="5"/>
  <c r="BE479" i="5"/>
  <c r="CK646" i="5"/>
  <c r="BE646" i="5"/>
  <c r="CK295" i="5"/>
  <c r="BE295" i="5"/>
  <c r="CK822" i="5"/>
  <c r="BE822" i="5"/>
  <c r="DG79" i="5"/>
  <c r="CA79" i="5"/>
  <c r="CA826" i="5"/>
  <c r="DG826" i="5"/>
  <c r="CV404" i="5"/>
  <c r="BP404" i="5"/>
  <c r="BP375" i="5"/>
  <c r="CV375" i="5"/>
  <c r="CK966" i="5"/>
  <c r="BE966" i="5"/>
  <c r="CA625" i="5"/>
  <c r="DG625" i="5"/>
  <c r="BP397" i="5"/>
  <c r="CV397" i="5"/>
  <c r="CV483" i="5"/>
  <c r="BP483" i="5"/>
  <c r="DG814" i="5"/>
  <c r="CA814" i="5"/>
  <c r="CV324" i="5"/>
  <c r="BP324" i="5"/>
  <c r="BP407" i="5"/>
  <c r="CV407" i="5"/>
  <c r="CA98" i="5"/>
  <c r="DG98" i="5"/>
  <c r="CK469" i="5"/>
  <c r="BE469" i="5"/>
  <c r="CV986" i="5"/>
  <c r="BP986" i="5"/>
  <c r="BP972" i="5"/>
  <c r="CV972" i="5"/>
  <c r="CA529" i="5"/>
  <c r="DG529" i="5"/>
  <c r="BE228" i="5"/>
  <c r="CK228" i="5"/>
  <c r="CK489" i="5"/>
  <c r="BE489" i="5"/>
  <c r="CK431" i="5"/>
  <c r="BE431" i="5"/>
  <c r="BE699" i="5"/>
  <c r="CK699" i="5"/>
  <c r="DG324" i="5"/>
  <c r="CA324" i="5"/>
  <c r="BP575" i="5"/>
  <c r="CV575" i="5"/>
  <c r="BP492" i="5"/>
  <c r="CV492" i="5"/>
  <c r="BE234" i="5"/>
  <c r="CK234" i="5"/>
  <c r="CA584" i="5"/>
  <c r="DG584" i="5"/>
  <c r="BP721" i="5"/>
  <c r="CV721" i="5"/>
  <c r="BE857" i="5"/>
  <c r="CK857" i="5"/>
  <c r="CA1006" i="5"/>
  <c r="DG1006" i="5"/>
  <c r="CV57" i="5"/>
  <c r="BP57" i="5"/>
  <c r="CV976" i="5"/>
  <c r="BP976" i="5"/>
  <c r="BE198" i="5"/>
  <c r="CK198" i="5"/>
  <c r="CK261" i="5"/>
  <c r="BE261" i="5"/>
  <c r="CK553" i="5"/>
  <c r="BE553" i="5"/>
  <c r="BE448" i="5"/>
  <c r="CK448" i="5"/>
  <c r="CK622" i="5"/>
  <c r="BE622" i="5"/>
  <c r="CK563" i="5"/>
  <c r="BE563" i="5"/>
  <c r="BP115" i="5"/>
  <c r="CV115" i="5"/>
  <c r="CK809" i="5"/>
  <c r="BE809" i="5"/>
  <c r="BP596" i="5"/>
  <c r="CV596" i="5"/>
  <c r="CV323" i="5"/>
  <c r="BP323" i="5"/>
  <c r="BE993" i="5"/>
  <c r="CK993" i="5"/>
  <c r="CV763" i="5"/>
  <c r="BP763" i="5"/>
  <c r="CV553" i="5"/>
  <c r="BP553" i="5"/>
  <c r="BE592" i="5"/>
  <c r="CK592" i="5"/>
  <c r="BE891" i="5"/>
  <c r="CK891" i="5"/>
  <c r="DG34" i="5"/>
  <c r="CA34" i="5"/>
  <c r="BP655" i="5"/>
  <c r="CV655" i="5"/>
  <c r="BE424" i="5"/>
  <c r="CK424" i="5"/>
  <c r="CA276" i="5"/>
  <c r="DG276" i="5"/>
  <c r="BE434" i="5"/>
  <c r="CK434" i="5"/>
  <c r="DG443" i="5"/>
  <c r="CA443" i="5"/>
  <c r="BP357" i="5"/>
  <c r="CV357" i="5"/>
  <c r="BE308" i="5"/>
  <c r="CK308" i="5"/>
  <c r="CK237" i="5"/>
  <c r="BE237" i="5"/>
  <c r="CK925" i="5"/>
  <c r="BE925" i="5"/>
  <c r="CK726" i="5"/>
  <c r="BE726" i="5"/>
  <c r="BP149" i="5"/>
  <c r="CV149" i="5"/>
  <c r="CA908" i="5"/>
  <c r="DG908" i="5"/>
  <c r="CA972" i="5"/>
  <c r="DG972" i="5"/>
  <c r="CK493" i="5"/>
  <c r="BE493" i="5"/>
  <c r="DG741" i="5"/>
  <c r="CA741" i="5"/>
  <c r="CA909" i="5"/>
  <c r="DG909" i="5"/>
  <c r="BP703" i="5"/>
  <c r="CV703" i="5"/>
  <c r="CV923" i="5"/>
  <c r="BP923" i="5"/>
  <c r="CK455" i="5"/>
  <c r="BE455" i="5"/>
  <c r="DG121" i="5"/>
  <c r="CA121" i="5"/>
  <c r="CA472" i="5"/>
  <c r="DG472" i="5"/>
  <c r="BE315" i="5"/>
  <c r="CK315" i="5"/>
  <c r="DG184" i="5"/>
  <c r="CA184" i="5"/>
  <c r="CV934" i="5"/>
  <c r="BP934" i="5"/>
  <c r="CV1000" i="5"/>
  <c r="BP1000" i="5"/>
  <c r="BP566" i="5"/>
  <c r="CV566" i="5"/>
  <c r="BP300" i="5"/>
  <c r="CV300" i="5"/>
  <c r="BP233" i="5"/>
  <c r="CV233" i="5"/>
  <c r="DG224" i="5"/>
  <c r="CA224" i="5"/>
  <c r="CK518" i="5"/>
  <c r="BE518" i="5"/>
  <c r="CK485" i="5"/>
  <c r="BE485" i="5"/>
  <c r="CK682" i="5"/>
  <c r="BE682" i="5"/>
  <c r="DG128" i="5"/>
  <c r="CA128" i="5"/>
  <c r="CA622" i="5"/>
  <c r="DG622" i="5"/>
  <c r="CV597" i="5"/>
  <c r="BP597" i="5"/>
  <c r="BP219" i="5"/>
  <c r="CV219" i="5"/>
  <c r="BE33" i="5"/>
  <c r="CK33" i="5"/>
  <c r="DG329" i="5"/>
  <c r="CA329" i="5"/>
  <c r="CK634" i="5"/>
  <c r="BE634" i="5"/>
  <c r="CV473" i="5"/>
  <c r="BP473" i="5"/>
  <c r="CV378" i="5"/>
  <c r="BP378" i="5"/>
  <c r="CV760" i="5"/>
  <c r="BP760" i="5"/>
  <c r="CA767" i="5"/>
  <c r="DG767" i="5"/>
  <c r="DG674" i="5"/>
  <c r="CA674" i="5"/>
  <c r="CA343" i="5"/>
  <c r="DG343" i="5"/>
  <c r="CV269" i="5"/>
  <c r="BP269" i="5"/>
  <c r="DG144" i="5"/>
  <c r="CA144" i="5"/>
  <c r="CV281" i="5"/>
  <c r="BP281" i="5"/>
  <c r="BE323" i="5"/>
  <c r="CK323" i="5"/>
  <c r="CK64" i="5"/>
  <c r="BE64" i="5"/>
  <c r="DG293" i="5"/>
  <c r="CA293" i="5"/>
  <c r="CV208" i="5"/>
  <c r="BP208" i="5"/>
  <c r="CV682" i="5"/>
  <c r="BP682" i="5"/>
  <c r="CV894" i="5"/>
  <c r="BP894" i="5"/>
  <c r="BP909" i="5"/>
  <c r="CV909" i="5"/>
  <c r="BP656" i="5"/>
  <c r="CV656" i="5"/>
  <c r="DG22" i="5"/>
  <c r="CA22" i="5"/>
  <c r="DG301" i="5"/>
  <c r="CA301" i="5"/>
  <c r="CK38" i="5"/>
  <c r="BE38" i="5"/>
  <c r="CV224" i="5"/>
  <c r="BP224" i="5"/>
  <c r="CV853" i="5"/>
  <c r="BP853" i="5"/>
  <c r="CA351" i="5"/>
  <c r="DG351" i="5"/>
  <c r="DG77" i="5"/>
  <c r="CA77" i="5"/>
  <c r="BP225" i="5"/>
  <c r="CV225" i="5"/>
  <c r="CV951" i="5"/>
  <c r="BP951" i="5"/>
  <c r="CA452" i="5"/>
  <c r="DG452" i="5"/>
  <c r="BP413" i="5"/>
  <c r="CV413" i="5"/>
  <c r="DG684" i="5"/>
  <c r="CA684" i="5"/>
  <c r="DG425" i="5"/>
  <c r="CA425" i="5"/>
  <c r="DG996" i="5"/>
  <c r="CA996" i="5"/>
  <c r="CA47" i="5"/>
  <c r="DG47" i="5"/>
  <c r="DG190" i="5"/>
  <c r="CA190" i="5"/>
  <c r="CV844" i="5"/>
  <c r="BP844" i="5"/>
  <c r="DG477" i="5"/>
  <c r="CA477" i="5"/>
  <c r="DG143" i="5"/>
  <c r="CA143" i="5"/>
  <c r="BE242" i="5"/>
  <c r="CK242" i="5"/>
  <c r="DG697" i="5"/>
  <c r="CA697" i="5"/>
  <c r="DG550" i="5"/>
  <c r="CA550" i="5"/>
  <c r="DG95" i="5"/>
  <c r="CA95" i="5"/>
  <c r="DG534" i="5"/>
  <c r="CA534" i="5"/>
  <c r="DG267" i="5"/>
  <c r="CA267" i="5"/>
  <c r="CK739" i="5"/>
  <c r="BE739" i="5"/>
  <c r="DG896" i="5"/>
  <c r="CA896" i="5"/>
  <c r="BP137" i="5"/>
  <c r="CV137" i="5"/>
  <c r="CV85" i="5"/>
  <c r="BP85" i="5"/>
  <c r="CK741" i="5"/>
  <c r="BE741" i="5"/>
  <c r="DG835" i="5"/>
  <c r="CA835" i="5"/>
  <c r="DH122" i="5"/>
  <c r="DK122" i="5" s="1"/>
  <c r="CV71" i="5"/>
  <c r="BP71" i="5"/>
  <c r="BP643" i="5"/>
  <c r="CV643" i="5"/>
  <c r="DG45" i="5"/>
  <c r="CA45" i="5"/>
  <c r="CK172" i="5"/>
  <c r="BE172" i="5"/>
  <c r="B74" i="3"/>
  <c r="B75" i="3" s="1"/>
  <c r="B76" i="3" s="1"/>
  <c r="B77" i="3" s="1"/>
  <c r="B78" i="3" s="1"/>
  <c r="B5" i="4" s="1"/>
  <c r="DG369" i="5"/>
  <c r="CA369" i="5"/>
  <c r="BP428" i="5"/>
  <c r="CV428" i="5"/>
  <c r="CA746" i="5"/>
  <c r="DG746" i="5"/>
  <c r="BE365" i="5"/>
  <c r="CK365" i="5"/>
  <c r="CK274" i="5"/>
  <c r="BE274" i="5"/>
  <c r="BP365" i="5"/>
  <c r="CV365" i="5"/>
  <c r="CK973" i="5"/>
  <c r="BE973" i="5"/>
  <c r="CA999" i="5"/>
  <c r="DG999" i="5"/>
  <c r="BE717" i="5"/>
  <c r="CK717" i="5"/>
  <c r="DG207" i="5"/>
  <c r="CA207" i="5"/>
  <c r="CK803" i="5"/>
  <c r="BE803" i="5"/>
  <c r="BE889" i="5"/>
  <c r="CK889" i="5"/>
  <c r="BP801" i="5"/>
  <c r="CV801" i="5"/>
  <c r="BP1001" i="5"/>
  <c r="CV1001" i="5"/>
  <c r="DG415" i="5"/>
  <c r="CA415" i="5"/>
  <c r="CA620" i="5"/>
  <c r="DG620" i="5"/>
  <c r="DG665" i="5"/>
  <c r="CA665" i="5"/>
  <c r="CK920" i="5"/>
  <c r="BE920" i="5"/>
  <c r="BP869" i="5"/>
  <c r="CV869" i="5"/>
  <c r="CA371" i="5"/>
  <c r="DG371" i="5"/>
  <c r="DG687" i="5"/>
  <c r="CA687" i="5"/>
  <c r="BP346" i="5"/>
  <c r="CV346" i="5"/>
  <c r="CK595" i="5"/>
  <c r="BE595" i="5"/>
  <c r="BP713" i="5"/>
  <c r="CV713" i="5"/>
  <c r="CV997" i="5"/>
  <c r="BP997" i="5"/>
  <c r="BE343" i="5"/>
  <c r="CK343" i="5"/>
  <c r="BP807" i="5"/>
  <c r="CV807" i="5"/>
  <c r="BE430" i="5"/>
  <c r="CK430" i="5"/>
  <c r="CK620" i="5"/>
  <c r="BE620" i="5"/>
  <c r="BP897" i="5"/>
  <c r="CV897" i="5"/>
  <c r="CV260" i="5"/>
  <c r="BP260" i="5"/>
  <c r="BE934" i="5"/>
  <c r="CK934" i="5"/>
  <c r="BP114" i="5"/>
  <c r="CV114" i="5"/>
  <c r="BP681" i="5"/>
  <c r="CV681" i="5"/>
  <c r="CV680" i="5"/>
  <c r="BP680" i="5"/>
  <c r="BE77" i="5"/>
  <c r="CK77" i="5"/>
  <c r="BP277" i="5"/>
  <c r="CV277" i="5"/>
  <c r="BE55" i="5"/>
  <c r="CK55" i="5"/>
  <c r="CV18" i="5"/>
  <c r="BP18" i="5"/>
  <c r="BP223" i="5"/>
  <c r="CV223" i="5"/>
  <c r="CV562" i="5"/>
  <c r="BP562" i="5"/>
  <c r="BE218" i="5"/>
  <c r="CK218" i="5"/>
  <c r="CV437" i="5"/>
  <c r="BP437" i="5"/>
  <c r="CA834" i="5"/>
  <c r="DG834" i="5"/>
  <c r="BP425" i="5"/>
  <c r="CV425" i="5"/>
  <c r="BE61" i="5"/>
  <c r="CK61" i="5"/>
  <c r="BP961" i="5"/>
  <c r="CV961" i="5"/>
  <c r="BP129" i="5"/>
  <c r="CV129" i="5"/>
  <c r="CK91" i="5"/>
  <c r="BE91" i="5"/>
  <c r="CV854" i="5"/>
  <c r="BP854" i="5"/>
  <c r="CV599" i="5"/>
  <c r="BP599" i="5"/>
  <c r="CK591" i="5"/>
  <c r="BE591" i="5"/>
  <c r="CV1006" i="5"/>
  <c r="BP1006" i="5"/>
  <c r="CK168" i="5"/>
  <c r="BE168" i="5"/>
  <c r="CV190" i="5"/>
  <c r="BP190" i="5"/>
  <c r="BP220" i="5"/>
  <c r="CV220" i="5"/>
  <c r="CK566" i="5"/>
  <c r="BE566" i="5"/>
  <c r="CV34" i="5"/>
  <c r="BP34" i="5"/>
  <c r="CK412" i="5"/>
  <c r="BE412" i="5"/>
  <c r="DG174" i="5"/>
  <c r="CA174" i="5"/>
  <c r="CV989" i="5"/>
  <c r="BP989" i="5"/>
  <c r="BP415" i="5"/>
  <c r="CV415" i="5"/>
  <c r="BE260" i="5"/>
  <c r="CK260" i="5"/>
  <c r="CV410" i="5"/>
  <c r="BP410" i="5"/>
  <c r="CA656" i="5"/>
  <c r="DG656" i="5"/>
  <c r="CV164" i="5"/>
  <c r="BP164" i="5"/>
  <c r="CK848" i="5"/>
  <c r="BE848" i="5"/>
  <c r="DG232" i="5"/>
  <c r="CA232" i="5"/>
  <c r="BP411" i="5"/>
  <c r="CV411" i="5"/>
  <c r="CA51" i="5"/>
  <c r="DG51" i="5"/>
  <c r="CA448" i="5"/>
  <c r="DG448" i="5"/>
  <c r="CK88" i="5"/>
  <c r="BE88" i="5"/>
  <c r="CK954" i="5"/>
  <c r="BE954" i="5"/>
  <c r="CK511" i="5"/>
  <c r="BE511" i="5"/>
  <c r="CA517" i="5"/>
  <c r="DG517" i="5"/>
  <c r="CV50" i="5"/>
  <c r="BP50" i="5"/>
  <c r="BP399" i="5"/>
  <c r="CV399" i="5"/>
  <c r="DG427" i="5"/>
  <c r="CA427" i="5"/>
  <c r="DG305" i="5"/>
  <c r="CA305" i="5"/>
  <c r="DG103" i="5"/>
  <c r="CA103" i="5"/>
  <c r="CV925" i="5"/>
  <c r="BP925" i="5"/>
  <c r="CV694" i="5"/>
  <c r="BP694" i="5"/>
  <c r="BE129" i="5"/>
  <c r="CK129" i="5"/>
  <c r="CK291" i="5"/>
  <c r="BE291" i="5"/>
  <c r="BP671" i="5"/>
  <c r="CV671" i="5"/>
  <c r="CK134" i="5"/>
  <c r="BE134" i="5"/>
  <c r="BE266" i="5"/>
  <c r="CK266" i="5"/>
  <c r="BE417" i="5"/>
  <c r="CK417" i="5"/>
  <c r="CA520" i="5"/>
  <c r="DG520" i="5"/>
  <c r="DG135" i="5"/>
  <c r="CA135" i="5"/>
  <c r="CK603" i="5"/>
  <c r="BE603" i="5"/>
  <c r="CA516" i="5"/>
  <c r="DG516" i="5"/>
  <c r="DG171" i="5"/>
  <c r="CA171" i="5"/>
  <c r="BE280" i="5"/>
  <c r="CK280" i="5"/>
  <c r="CV39" i="5"/>
  <c r="BP39" i="5"/>
  <c r="BE153" i="5"/>
  <c r="CK153" i="5"/>
  <c r="BE211" i="5"/>
  <c r="CK211" i="5"/>
  <c r="CK834" i="5"/>
  <c r="BE834" i="5"/>
  <c r="CA525" i="5"/>
  <c r="DG525" i="5"/>
  <c r="CK279" i="5"/>
  <c r="BE279" i="5"/>
  <c r="BE397" i="5"/>
  <c r="CK397" i="5"/>
  <c r="CA524" i="5"/>
  <c r="DG524" i="5"/>
  <c r="CA535" i="5"/>
  <c r="DG535" i="5"/>
  <c r="DG78" i="5"/>
  <c r="CA78" i="5"/>
  <c r="BP711" i="5"/>
  <c r="CV711" i="5"/>
  <c r="DG986" i="5"/>
  <c r="CA986" i="5"/>
  <c r="BE649" i="5"/>
  <c r="CK649" i="5"/>
  <c r="BP783" i="5"/>
  <c r="CV783" i="5"/>
  <c r="CA787" i="5"/>
  <c r="DG787" i="5"/>
  <c r="CV334" i="5"/>
  <c r="BP334" i="5"/>
  <c r="CK825" i="5"/>
  <c r="BE825" i="5"/>
  <c r="DG322" i="5"/>
  <c r="CA322" i="5"/>
  <c r="CV270" i="5"/>
  <c r="BP270" i="5"/>
  <c r="DG877" i="5"/>
  <c r="CA877" i="5"/>
  <c r="CK478" i="5"/>
  <c r="BE478" i="5"/>
  <c r="BE746" i="5"/>
  <c r="CK746" i="5"/>
  <c r="BP209" i="5"/>
  <c r="CV209" i="5"/>
  <c r="CK850" i="5"/>
  <c r="BE850" i="5"/>
  <c r="CA438" i="5"/>
  <c r="DG438" i="5"/>
  <c r="BE588" i="5"/>
  <c r="CK588" i="5"/>
  <c r="BE831" i="5"/>
  <c r="CK831" i="5"/>
  <c r="BP740" i="5"/>
  <c r="CV740" i="5"/>
  <c r="DG950" i="5"/>
  <c r="CA950" i="5"/>
  <c r="CA1001" i="5"/>
  <c r="DG1001" i="5"/>
  <c r="CV529" i="5"/>
  <c r="BP529" i="5"/>
  <c r="BP965" i="5"/>
  <c r="CV965" i="5"/>
  <c r="CV103" i="5"/>
  <c r="BP103" i="5"/>
  <c r="CA899" i="5"/>
  <c r="DG899" i="5"/>
  <c r="BP920" i="5"/>
  <c r="CV920" i="5"/>
  <c r="CV769" i="5"/>
  <c r="BP769" i="5"/>
  <c r="CA937" i="5"/>
  <c r="DG937" i="5"/>
  <c r="BP214" i="5"/>
  <c r="CV214" i="5"/>
  <c r="BE731" i="5"/>
  <c r="CK731" i="5"/>
  <c r="BP728" i="5"/>
  <c r="CV728" i="5"/>
  <c r="BE345" i="5"/>
  <c r="CK345" i="5"/>
  <c r="CK837" i="5"/>
  <c r="BE837" i="5"/>
  <c r="BP607" i="5"/>
  <c r="CV607" i="5"/>
  <c r="CK468" i="5"/>
  <c r="BE468" i="5"/>
  <c r="CK225" i="5"/>
  <c r="BE225" i="5"/>
  <c r="CV53" i="5"/>
  <c r="BP53" i="5"/>
  <c r="CK221" i="5"/>
  <c r="BE221" i="5"/>
  <c r="BP584" i="5"/>
  <c r="CV584" i="5"/>
  <c r="CK549" i="5"/>
  <c r="BE549" i="5"/>
  <c r="BE730" i="5"/>
  <c r="CK730" i="5"/>
  <c r="BP823" i="5"/>
  <c r="CV823" i="5"/>
  <c r="BP628" i="5"/>
  <c r="CV628" i="5"/>
  <c r="BE422" i="5"/>
  <c r="CK422" i="5"/>
  <c r="BP434" i="5"/>
  <c r="CV434" i="5"/>
  <c r="BE143" i="5"/>
  <c r="CK143" i="5"/>
  <c r="CV455" i="5"/>
  <c r="BP455" i="5"/>
  <c r="CA82" i="5"/>
  <c r="DG82" i="5"/>
  <c r="CK359" i="5"/>
  <c r="BE359" i="5"/>
  <c r="BE611" i="5"/>
  <c r="CK611" i="5"/>
  <c r="DG841" i="5"/>
  <c r="CA841" i="5"/>
  <c r="CK955" i="5"/>
  <c r="BE955" i="5"/>
  <c r="CV959" i="5"/>
  <c r="BP959" i="5"/>
  <c r="CK604" i="5"/>
  <c r="BE604" i="5"/>
  <c r="BE514" i="5"/>
  <c r="CK514" i="5"/>
  <c r="CK767" i="5"/>
  <c r="BE767" i="5"/>
  <c r="BE491" i="5"/>
  <c r="CK491" i="5"/>
  <c r="CK949" i="5"/>
  <c r="BE949" i="5"/>
  <c r="CK826" i="5"/>
  <c r="BE826" i="5"/>
  <c r="B37" i="3"/>
  <c r="M30" i="3"/>
  <c r="M32" i="3" s="1"/>
  <c r="M34" i="3" s="1"/>
  <c r="BP835" i="5"/>
  <c r="CV835" i="5"/>
  <c r="BE884" i="5"/>
  <c r="CK884" i="5"/>
  <c r="DG444" i="5"/>
  <c r="CA444" i="5"/>
  <c r="BE288" i="5"/>
  <c r="CK288" i="5"/>
  <c r="DG341" i="5"/>
  <c r="CA341" i="5"/>
  <c r="CV497" i="5"/>
  <c r="BP497" i="5"/>
  <c r="CA823" i="5"/>
  <c r="DG823" i="5"/>
  <c r="BE389" i="5"/>
  <c r="CK389" i="5"/>
  <c r="CK334" i="5"/>
  <c r="BE334" i="5"/>
  <c r="CA977" i="5"/>
  <c r="DG977" i="5"/>
  <c r="BP605" i="5"/>
  <c r="CV605" i="5"/>
  <c r="BE131" i="5"/>
  <c r="CK131" i="5"/>
  <c r="BP849" i="5"/>
  <c r="CV849" i="5"/>
  <c r="CK42" i="5"/>
  <c r="BE42" i="5"/>
  <c r="BP393" i="5"/>
  <c r="CV393" i="5"/>
  <c r="CK81" i="5"/>
  <c r="BE81" i="5"/>
  <c r="BE31" i="5"/>
  <c r="CK31" i="5"/>
  <c r="CK104" i="5"/>
  <c r="BE104" i="5"/>
  <c r="CV56" i="5"/>
  <c r="BP56" i="5"/>
  <c r="CA501" i="5"/>
  <c r="DG501" i="5"/>
  <c r="BP988" i="5"/>
  <c r="CV988" i="5"/>
  <c r="CA627" i="5"/>
  <c r="DG627" i="5"/>
  <c r="CV36" i="5"/>
  <c r="BP36" i="5"/>
  <c r="CA842" i="5"/>
  <c r="DG842" i="5"/>
  <c r="DG794" i="5"/>
  <c r="CA794" i="5"/>
  <c r="DG178" i="5"/>
  <c r="CA178" i="5"/>
  <c r="BP185" i="5"/>
  <c r="CV185" i="5"/>
  <c r="CK972" i="5"/>
  <c r="BE972" i="5"/>
  <c r="BE243" i="5"/>
  <c r="CK243" i="5"/>
  <c r="CK774" i="5"/>
  <c r="BE774" i="5"/>
  <c r="CA763" i="5"/>
  <c r="DG763" i="5"/>
  <c r="DG951" i="5"/>
  <c r="CA951" i="5"/>
  <c r="BP82" i="5"/>
  <c r="CV82" i="5"/>
  <c r="CK501" i="5"/>
  <c r="BE501" i="5"/>
  <c r="BP139" i="5"/>
  <c r="CV139" i="5"/>
  <c r="CK633" i="5"/>
  <c r="BE633" i="5"/>
  <c r="BE240" i="5"/>
  <c r="CK240" i="5"/>
  <c r="DG829" i="5"/>
  <c r="CA829" i="5"/>
  <c r="BP439" i="5"/>
  <c r="CV439" i="5"/>
  <c r="CK140" i="5"/>
  <c r="BE140" i="5"/>
  <c r="DG717" i="5"/>
  <c r="CA717" i="5"/>
  <c r="CK396" i="5"/>
  <c r="BE396" i="5"/>
  <c r="CV718" i="5"/>
  <c r="BP718" i="5"/>
  <c r="CA830" i="5"/>
  <c r="DG830" i="5"/>
  <c r="CV14" i="5"/>
  <c r="BP14" i="5"/>
  <c r="CV307" i="5"/>
  <c r="BP307" i="5"/>
  <c r="CV99" i="5"/>
  <c r="BP99" i="5"/>
  <c r="BE447" i="5"/>
  <c r="CK447" i="5"/>
  <c r="CK668" i="5"/>
  <c r="BE668" i="5"/>
  <c r="BE176" i="5"/>
  <c r="CK176" i="5"/>
  <c r="DG721" i="5"/>
  <c r="CA721" i="5"/>
  <c r="CK627" i="5"/>
  <c r="BE627" i="5"/>
  <c r="CV735" i="5"/>
  <c r="BP735" i="5"/>
  <c r="BE257" i="5"/>
  <c r="CK257" i="5"/>
  <c r="DG844" i="5"/>
  <c r="CA844" i="5"/>
  <c r="CV20" i="5"/>
  <c r="BP20" i="5"/>
  <c r="BE1006" i="5"/>
  <c r="CK1006" i="5"/>
  <c r="BP994" i="5"/>
  <c r="CV994" i="5"/>
  <c r="CV489" i="5"/>
  <c r="BP489" i="5"/>
  <c r="BP403" i="5"/>
  <c r="CV403" i="5"/>
  <c r="BE23" i="5"/>
  <c r="CK23" i="5"/>
  <c r="BE27" i="5"/>
  <c r="CK27" i="5"/>
  <c r="BE539" i="5"/>
  <c r="CK539" i="5"/>
  <c r="CV968" i="5"/>
  <c r="BP968" i="5"/>
  <c r="CV1002" i="5"/>
  <c r="BP1002" i="5"/>
  <c r="CV408" i="5"/>
  <c r="BP408" i="5"/>
  <c r="BP871" i="5"/>
  <c r="CV871" i="5"/>
  <c r="DG812" i="5"/>
  <c r="CA812" i="5"/>
  <c r="CK499" i="5"/>
  <c r="BE499" i="5"/>
  <c r="DG218" i="5"/>
  <c r="CA218" i="5"/>
  <c r="CV929" i="5"/>
  <c r="BP929" i="5"/>
  <c r="CA979" i="5"/>
  <c r="DG979" i="5"/>
  <c r="CV444" i="5"/>
  <c r="BP444" i="5"/>
  <c r="CA903" i="5"/>
  <c r="DG903" i="5"/>
  <c r="DG662" i="5"/>
  <c r="CA662" i="5"/>
  <c r="BE759" i="5"/>
  <c r="CK759" i="5"/>
  <c r="CV30" i="5"/>
  <c r="BP30" i="5"/>
  <c r="CK740" i="5"/>
  <c r="BE740" i="5"/>
  <c r="BP235" i="5"/>
  <c r="CV235" i="5"/>
  <c r="CK419" i="5"/>
  <c r="BE419" i="5"/>
  <c r="CV77" i="5"/>
  <c r="BP77" i="5"/>
  <c r="BE297" i="5"/>
  <c r="CK297" i="5"/>
  <c r="CA968" i="5"/>
  <c r="DG968" i="5"/>
  <c r="DG91" i="5"/>
  <c r="CA91" i="5"/>
  <c r="DG831" i="5"/>
  <c r="CA831" i="5"/>
  <c r="BE39" i="5"/>
  <c r="CK39" i="5"/>
  <c r="DG725" i="5"/>
  <c r="CA725" i="5"/>
  <c r="BE63" i="5"/>
  <c r="CK63" i="5"/>
  <c r="BP125" i="5"/>
  <c r="CV125" i="5"/>
  <c r="DG610" i="5"/>
  <c r="CA610" i="5"/>
  <c r="CV15" i="5"/>
  <c r="BP15" i="5"/>
  <c r="CV770" i="5"/>
  <c r="BP770" i="5"/>
  <c r="BP130" i="5"/>
  <c r="CV130" i="5"/>
  <c r="CK579" i="5"/>
  <c r="BE579" i="5"/>
  <c r="DG862" i="5"/>
  <c r="CA862" i="5"/>
  <c r="CA473" i="5"/>
  <c r="DG473" i="5"/>
  <c r="CV368" i="5"/>
  <c r="BP368" i="5"/>
  <c r="CV579" i="5"/>
  <c r="BP579" i="5"/>
  <c r="DG843" i="5"/>
  <c r="CA843" i="5"/>
  <c r="CV866" i="5"/>
  <c r="BP866" i="5"/>
  <c r="DG139" i="5"/>
  <c r="CA139" i="5"/>
  <c r="DG919" i="5"/>
  <c r="CA919" i="5"/>
  <c r="BP613" i="5"/>
  <c r="CV613" i="5"/>
  <c r="DG136" i="5"/>
  <c r="CA136" i="5"/>
  <c r="DG898" i="5"/>
  <c r="CA898" i="5"/>
  <c r="DG173" i="5"/>
  <c r="CA173" i="5"/>
  <c r="DG905" i="5"/>
  <c r="CA905" i="5"/>
  <c r="BE34" i="5"/>
  <c r="CK34" i="5"/>
  <c r="BP177" i="5"/>
  <c r="CV177" i="5"/>
  <c r="BP215" i="5"/>
  <c r="CV215" i="5"/>
  <c r="BP243" i="5"/>
  <c r="CV243" i="5"/>
  <c r="CA286" i="5"/>
  <c r="DG286" i="5"/>
  <c r="DG652" i="5"/>
  <c r="CA652" i="5"/>
  <c r="BP441" i="5"/>
  <c r="CV441" i="5"/>
  <c r="DG790" i="5"/>
  <c r="CA790" i="5"/>
  <c r="DG216" i="5"/>
  <c r="CA216" i="5"/>
  <c r="CK358" i="5"/>
  <c r="BE358" i="5"/>
  <c r="BE650" i="5"/>
  <c r="CK650" i="5"/>
  <c r="CK968" i="5"/>
  <c r="BE968" i="5"/>
  <c r="CA637" i="5"/>
  <c r="DG637" i="5"/>
  <c r="CA939" i="5"/>
  <c r="DG939" i="5"/>
  <c r="CA497" i="5"/>
  <c r="DG497" i="5"/>
  <c r="CV107" i="5"/>
  <c r="BP107" i="5"/>
  <c r="BP249" i="5"/>
  <c r="CV249" i="5"/>
  <c r="CA601" i="5"/>
  <c r="DG601" i="5"/>
  <c r="CA964" i="5"/>
  <c r="DG964" i="5"/>
  <c r="BP877" i="5"/>
  <c r="CV877" i="5"/>
  <c r="BE43" i="5"/>
  <c r="CK43" i="5"/>
  <c r="BP387" i="5"/>
  <c r="CV387" i="5"/>
  <c r="BP119" i="5"/>
  <c r="CV119" i="5"/>
  <c r="CA819" i="5"/>
  <c r="DG819" i="5"/>
  <c r="CA648" i="5"/>
  <c r="DG648" i="5"/>
  <c r="BP294" i="5"/>
  <c r="CV294" i="5"/>
  <c r="DG265" i="5"/>
  <c r="CA265" i="5"/>
  <c r="BP280" i="5"/>
  <c r="CV280" i="5"/>
  <c r="DG692" i="5"/>
  <c r="CA692" i="5"/>
  <c r="BP345" i="5"/>
  <c r="CV345" i="5"/>
  <c r="CK670" i="5"/>
  <c r="BE670" i="5"/>
  <c r="CK233" i="5"/>
  <c r="BE233" i="5"/>
  <c r="CV619" i="5"/>
  <c r="BP619" i="5"/>
  <c r="BE383" i="5"/>
  <c r="CK383" i="5"/>
  <c r="BE671" i="5"/>
  <c r="CK671" i="5"/>
  <c r="BE167" i="5"/>
  <c r="CK167" i="5"/>
  <c r="BP834" i="5"/>
  <c r="CV834" i="5"/>
  <c r="CA502" i="5"/>
  <c r="DG502" i="5"/>
  <c r="BE853" i="5"/>
  <c r="CK853" i="5"/>
  <c r="BP620" i="5"/>
  <c r="CV620" i="5"/>
  <c r="CV356" i="5"/>
  <c r="BP356" i="5"/>
  <c r="BP646" i="5"/>
  <c r="CV646" i="5"/>
  <c r="DG125" i="5"/>
  <c r="CA125" i="5"/>
  <c r="CK453" i="5"/>
  <c r="BE453" i="5"/>
  <c r="CV94" i="5"/>
  <c r="BP94" i="5"/>
  <c r="CA333" i="5"/>
  <c r="DG333" i="5"/>
  <c r="CK338" i="5"/>
  <c r="BE338" i="5"/>
  <c r="CA761" i="5"/>
  <c r="DG761" i="5"/>
  <c r="DG187" i="5"/>
  <c r="CA187" i="5"/>
  <c r="BP914" i="5"/>
  <c r="CV914" i="5"/>
  <c r="CV742" i="5"/>
  <c r="BP742" i="5"/>
  <c r="BP457" i="5"/>
  <c r="CV457" i="5"/>
  <c r="DG1009" i="5"/>
  <c r="CA1009" i="5"/>
  <c r="BE705" i="5"/>
  <c r="CK705" i="5"/>
  <c r="BE910" i="5"/>
  <c r="CK910" i="5"/>
  <c r="BP611" i="5"/>
  <c r="CV611" i="5"/>
  <c r="BP559" i="5"/>
  <c r="CV559" i="5"/>
  <c r="CA547" i="5"/>
  <c r="DG547" i="5"/>
  <c r="BE369" i="5"/>
  <c r="CK369" i="5"/>
  <c r="CA258" i="5"/>
  <c r="DG258" i="5"/>
  <c r="BP883" i="5"/>
  <c r="CV883" i="5"/>
  <c r="CA340" i="5"/>
  <c r="DG340" i="5"/>
  <c r="DG404" i="5"/>
  <c r="CA404" i="5"/>
  <c r="BP582" i="5"/>
  <c r="CV582" i="5"/>
  <c r="DG568" i="5"/>
  <c r="CA568" i="5"/>
  <c r="DG894" i="5"/>
  <c r="CA894" i="5"/>
  <c r="CV595" i="5"/>
  <c r="BP595" i="5"/>
  <c r="BP612" i="5"/>
  <c r="CV612" i="5"/>
  <c r="CK886" i="5"/>
  <c r="BE886" i="5"/>
  <c r="BP1007" i="5"/>
  <c r="CV1007" i="5"/>
  <c r="CA910" i="5"/>
  <c r="DG910" i="5"/>
  <c r="CK404" i="5"/>
  <c r="BE404" i="5"/>
  <c r="BP207" i="5"/>
  <c r="CV207" i="5"/>
  <c r="CV112" i="5"/>
  <c r="BP112" i="5"/>
  <c r="DG99" i="5"/>
  <c r="CA99" i="5"/>
  <c r="CV158" i="5"/>
  <c r="BP158" i="5"/>
  <c r="DG447" i="5"/>
  <c r="CA447" i="5"/>
  <c r="DG182" i="5"/>
  <c r="CA182" i="5"/>
  <c r="DG152" i="5"/>
  <c r="CA152" i="5"/>
  <c r="CK281" i="5"/>
  <c r="BE281" i="5"/>
  <c r="CV79" i="5"/>
  <c r="BP79" i="5"/>
  <c r="DG170" i="5"/>
  <c r="CA170" i="5"/>
  <c r="DG140" i="5"/>
  <c r="CA140" i="5"/>
  <c r="CV156" i="5"/>
  <c r="BP156" i="5"/>
  <c r="DG743" i="5"/>
  <c r="CA743" i="5"/>
  <c r="BP342" i="5"/>
  <c r="CV342" i="5"/>
  <c r="CK777" i="5"/>
  <c r="BE777" i="5"/>
  <c r="CA670" i="5"/>
  <c r="DG670" i="5"/>
  <c r="BP558" i="5"/>
  <c r="CV558" i="5"/>
  <c r="CV21" i="5"/>
  <c r="BP21" i="5"/>
  <c r="BP200" i="5"/>
  <c r="CV200" i="5"/>
  <c r="DG772" i="5"/>
  <c r="CA772" i="5"/>
  <c r="BE640" i="5"/>
  <c r="CK640" i="5"/>
  <c r="CV54" i="5"/>
  <c r="BP54" i="5"/>
  <c r="CK718" i="5"/>
  <c r="BE718" i="5"/>
  <c r="BP552" i="5"/>
  <c r="CV552" i="5"/>
  <c r="CV293" i="5"/>
  <c r="BP293" i="5"/>
  <c r="DG71" i="5"/>
  <c r="CA71" i="5"/>
  <c r="BP395" i="5"/>
  <c r="CV395" i="5"/>
  <c r="CK457" i="5"/>
  <c r="BE457" i="5"/>
  <c r="BP450" i="5"/>
  <c r="CV450" i="5"/>
  <c r="CA781" i="5"/>
  <c r="DG781" i="5"/>
  <c r="DG927" i="5"/>
  <c r="CA927" i="5"/>
  <c r="BE504" i="5"/>
  <c r="CK504" i="5"/>
  <c r="CA31" i="5"/>
  <c r="DG31" i="5"/>
  <c r="CV460" i="5"/>
  <c r="BP460" i="5"/>
  <c r="CV62" i="5"/>
  <c r="BP62" i="5"/>
  <c r="DG439" i="5"/>
  <c r="CA439" i="5"/>
  <c r="CV528" i="5"/>
  <c r="BP528" i="5"/>
  <c r="CK528" i="5"/>
  <c r="BE528" i="5"/>
  <c r="CK917" i="5"/>
  <c r="BE917" i="5"/>
  <c r="CK953" i="5"/>
  <c r="BE953" i="5"/>
  <c r="BP409" i="5"/>
  <c r="CV409" i="5"/>
  <c r="CA469" i="5"/>
  <c r="DG469" i="5"/>
  <c r="CV354" i="5"/>
  <c r="BP354" i="5"/>
  <c r="CV782" i="5"/>
  <c r="BP782" i="5"/>
  <c r="CV291" i="5"/>
  <c r="BP291" i="5"/>
  <c r="BP301" i="5"/>
  <c r="CV301" i="5"/>
  <c r="DG181" i="5"/>
  <c r="CA181" i="5"/>
  <c r="CK62" i="5"/>
  <c r="BE62" i="5"/>
  <c r="CV684" i="5"/>
  <c r="BP684" i="5"/>
  <c r="BP872" i="5"/>
  <c r="CV872" i="5"/>
  <c r="BP366" i="5"/>
  <c r="CV366" i="5"/>
  <c r="CV757" i="5"/>
  <c r="BP757" i="5"/>
  <c r="BP116" i="5"/>
  <c r="CV116" i="5"/>
  <c r="CV686" i="5"/>
  <c r="BP686" i="5"/>
  <c r="DG372" i="5"/>
  <c r="CA372" i="5"/>
  <c r="CA729" i="5"/>
  <c r="DG729" i="5"/>
  <c r="CV144" i="5"/>
  <c r="BP144" i="5"/>
  <c r="DG250" i="5"/>
  <c r="CA250" i="5"/>
  <c r="CA920" i="5"/>
  <c r="DG920" i="5"/>
  <c r="DG589" i="5"/>
  <c r="CA589" i="5"/>
  <c r="DG987" i="5"/>
  <c r="CA987" i="5"/>
  <c r="BP248" i="5"/>
  <c r="CV248" i="5"/>
  <c r="DG285" i="5"/>
  <c r="CA285" i="5"/>
  <c r="BP875" i="5"/>
  <c r="CV875" i="5"/>
  <c r="CA573" i="5"/>
  <c r="DG573" i="5"/>
  <c r="BP247" i="5"/>
  <c r="CV247" i="5"/>
  <c r="DG186" i="5"/>
  <c r="CA186" i="5"/>
  <c r="DG716" i="5"/>
  <c r="CA716" i="5"/>
  <c r="BP369" i="5"/>
  <c r="CV369" i="5"/>
  <c r="CV421" i="5"/>
  <c r="BP421" i="5"/>
  <c r="CV218" i="5"/>
  <c r="BP218" i="5"/>
  <c r="CK692" i="5"/>
  <c r="BE692" i="5"/>
  <c r="CK164" i="5"/>
  <c r="BE164" i="5"/>
  <c r="BE236" i="5"/>
  <c r="CK236" i="5"/>
  <c r="BE610" i="5"/>
  <c r="CK610" i="5"/>
  <c r="CK154" i="5"/>
  <c r="BE154" i="5"/>
  <c r="CK772" i="5"/>
  <c r="BE772" i="5"/>
  <c r="DG112" i="5"/>
  <c r="CA112" i="5"/>
  <c r="BP642" i="5"/>
  <c r="CV642" i="5"/>
  <c r="BP362" i="5"/>
  <c r="CV362" i="5"/>
  <c r="BP638" i="5"/>
  <c r="CV638" i="5"/>
  <c r="CA961" i="5"/>
  <c r="DG961" i="5"/>
  <c r="BP236" i="5"/>
  <c r="CV236" i="5"/>
  <c r="CK458" i="5"/>
  <c r="BE458" i="5"/>
  <c r="DG175" i="5"/>
  <c r="CA175" i="5"/>
  <c r="DG20" i="5"/>
  <c r="CA20" i="5"/>
  <c r="CV706" i="5"/>
  <c r="BP706" i="5"/>
  <c r="CV963" i="5"/>
  <c r="BP963" i="5"/>
  <c r="BP440" i="5"/>
  <c r="CV440" i="5"/>
  <c r="BE205" i="5"/>
  <c r="CK205" i="5"/>
  <c r="BP667" i="5"/>
  <c r="CV667" i="5"/>
  <c r="CK599" i="5"/>
  <c r="BE599" i="5"/>
  <c r="BE793" i="5"/>
  <c r="CK793" i="5"/>
  <c r="CA740" i="5"/>
  <c r="DG740" i="5"/>
  <c r="DG345" i="5"/>
  <c r="CA345" i="5"/>
  <c r="BP841" i="5"/>
  <c r="CV841" i="5"/>
  <c r="BP438" i="5"/>
  <c r="CV438" i="5"/>
  <c r="CK461" i="5"/>
  <c r="BE461" i="5"/>
  <c r="CA515" i="5"/>
  <c r="DG515" i="5"/>
  <c r="BE432" i="5"/>
  <c r="CK432" i="5"/>
  <c r="BP725" i="5"/>
  <c r="CV725" i="5"/>
  <c r="BE584" i="5"/>
  <c r="CK584" i="5"/>
  <c r="BE895" i="5"/>
  <c r="CK895" i="5"/>
  <c r="DG319" i="5"/>
  <c r="CA319" i="5"/>
  <c r="CK481" i="5"/>
  <c r="BE481" i="5"/>
  <c r="CK98" i="5"/>
  <c r="BE98" i="5"/>
  <c r="DG399" i="5"/>
  <c r="CA399" i="5"/>
  <c r="BE452" i="5"/>
  <c r="CK452" i="5"/>
  <c r="CK922" i="5"/>
  <c r="BE922" i="5"/>
  <c r="BP448" i="5"/>
  <c r="CV448" i="5"/>
  <c r="BE115" i="5"/>
  <c r="CK115" i="5"/>
  <c r="BE899" i="5"/>
  <c r="CK899" i="5"/>
  <c r="DG462" i="5"/>
  <c r="CA462" i="5"/>
  <c r="BP887" i="5"/>
  <c r="CV887" i="5"/>
  <c r="BE89" i="5"/>
  <c r="CK89" i="5"/>
  <c r="BP899" i="5"/>
  <c r="CV899" i="5"/>
  <c r="BP830" i="5"/>
  <c r="CV830" i="5"/>
  <c r="CA83" i="5"/>
  <c r="DG83" i="5"/>
  <c r="DG193" i="5"/>
  <c r="CA193" i="5"/>
  <c r="BE309" i="5"/>
  <c r="CK309" i="5"/>
  <c r="DG259" i="5"/>
  <c r="CA259" i="5"/>
  <c r="CA618" i="5"/>
  <c r="DG618" i="5"/>
  <c r="BP1004" i="5"/>
  <c r="CV1004" i="5"/>
  <c r="CA745" i="5"/>
  <c r="DG745" i="5"/>
  <c r="CK639" i="5"/>
  <c r="BE639" i="5"/>
  <c r="BE300" i="5"/>
  <c r="CK300" i="5"/>
  <c r="BP555" i="5"/>
  <c r="CV555" i="5"/>
  <c r="CV250" i="5"/>
  <c r="BP250" i="5"/>
  <c r="BP452" i="5"/>
  <c r="CV452" i="5"/>
  <c r="CA703" i="5"/>
  <c r="DG703" i="5"/>
  <c r="BP88" i="5"/>
  <c r="CV88" i="5"/>
  <c r="BP905" i="5"/>
  <c r="CV905" i="5"/>
  <c r="BE133" i="5"/>
  <c r="CK133" i="5"/>
  <c r="BP206" i="5"/>
  <c r="CV206" i="5"/>
  <c r="BP586" i="5"/>
  <c r="CV586" i="5"/>
  <c r="CA679" i="5"/>
  <c r="DG679" i="5"/>
  <c r="BE270" i="5"/>
  <c r="CK270" i="5"/>
  <c r="DG361" i="5"/>
  <c r="CA361" i="5"/>
  <c r="BP983" i="5"/>
  <c r="CV983" i="5"/>
  <c r="BE113" i="5"/>
  <c r="CK113" i="5"/>
  <c r="CV520" i="5"/>
  <c r="BP520" i="5"/>
  <c r="BP581" i="5"/>
  <c r="CV581" i="5"/>
  <c r="BE149" i="5"/>
  <c r="CK149" i="5"/>
  <c r="DG406" i="5"/>
  <c r="CA406" i="5"/>
  <c r="BP974" i="5"/>
  <c r="CV974" i="5"/>
  <c r="BP458" i="5"/>
  <c r="CV458" i="5"/>
  <c r="BP785" i="5"/>
  <c r="CV785" i="5"/>
  <c r="DG866" i="5"/>
  <c r="CA866" i="5"/>
  <c r="BP758" i="5"/>
  <c r="CV758" i="5"/>
  <c r="BP539" i="5"/>
  <c r="CV539" i="5"/>
  <c r="CA543" i="5"/>
  <c r="DG543" i="5"/>
  <c r="DG549" i="5"/>
  <c r="CA549" i="5"/>
  <c r="BP811" i="5"/>
  <c r="CV811" i="5"/>
  <c r="BE989" i="5"/>
  <c r="CK989" i="5"/>
  <c r="CK912" i="5"/>
  <c r="BE912" i="5"/>
  <c r="BP908" i="5"/>
  <c r="CV908" i="5"/>
  <c r="CV952" i="5"/>
  <c r="BP952" i="5"/>
  <c r="BE199" i="5"/>
  <c r="CK199" i="5"/>
  <c r="DG350" i="5"/>
  <c r="CA350" i="5"/>
  <c r="BP793" i="5"/>
  <c r="CV793" i="5"/>
  <c r="CA504" i="5"/>
  <c r="DG504" i="5"/>
  <c r="BE915" i="5"/>
  <c r="CK915" i="5"/>
  <c r="CA189" i="5"/>
  <c r="DG189" i="5"/>
  <c r="CA883" i="5"/>
  <c r="DG883" i="5"/>
  <c r="CK402" i="5"/>
  <c r="BE402" i="5"/>
  <c r="CA667" i="5"/>
  <c r="DG667" i="5"/>
  <c r="CV35" i="5"/>
  <c r="BP35" i="5"/>
  <c r="BE425" i="5"/>
  <c r="CK425" i="5"/>
  <c r="CV496" i="5"/>
  <c r="BP496" i="5"/>
  <c r="BP113" i="5"/>
  <c r="CV113" i="5"/>
  <c r="CV41" i="5"/>
  <c r="BP41" i="5"/>
  <c r="DG108" i="5"/>
  <c r="CA108" i="5"/>
  <c r="BE428" i="5"/>
  <c r="CK428" i="5"/>
  <c r="CK530" i="5"/>
  <c r="BE530" i="5"/>
  <c r="BP987" i="5"/>
  <c r="CV987" i="5"/>
  <c r="BP141" i="5"/>
  <c r="CV141" i="5"/>
  <c r="CV958" i="5"/>
  <c r="BP958" i="5"/>
  <c r="CK780" i="5"/>
  <c r="BE780" i="5"/>
  <c r="BE159" i="5"/>
  <c r="CK159" i="5"/>
  <c r="BE981" i="5"/>
  <c r="CK981" i="5"/>
  <c r="BP857" i="5"/>
  <c r="CV857" i="5"/>
  <c r="DG387" i="5"/>
  <c r="CA387" i="5"/>
  <c r="BP432" i="5"/>
  <c r="CV432" i="5"/>
  <c r="CV459" i="5"/>
  <c r="BP459" i="5"/>
  <c r="DG60" i="5"/>
  <c r="CA60" i="5"/>
  <c r="BE703" i="5"/>
  <c r="CK703" i="5"/>
  <c r="CK130" i="5"/>
  <c r="BE130" i="5"/>
  <c r="CA959" i="5"/>
  <c r="DG959" i="5"/>
  <c r="CA512" i="5"/>
  <c r="DG512" i="5"/>
  <c r="CA783" i="5"/>
  <c r="DG783" i="5"/>
  <c r="CA849" i="5"/>
  <c r="DG849" i="5"/>
  <c r="BP738" i="5"/>
  <c r="CV738" i="5"/>
  <c r="CA813" i="5"/>
  <c r="DG813" i="5"/>
  <c r="DG430" i="5"/>
  <c r="CA430" i="5"/>
  <c r="BP630" i="5"/>
  <c r="CV630" i="5"/>
  <c r="BP135" i="5"/>
  <c r="CV135" i="5"/>
  <c r="BP776" i="5"/>
  <c r="CV776" i="5"/>
  <c r="BE310" i="5"/>
  <c r="CK310" i="5"/>
  <c r="CA567" i="5"/>
  <c r="DG567" i="5"/>
  <c r="BP464" i="5"/>
  <c r="CV464" i="5"/>
  <c r="BP133" i="5"/>
  <c r="CV133" i="5"/>
  <c r="BE1011" i="5"/>
  <c r="CK1011" i="5"/>
  <c r="CA985" i="5"/>
  <c r="DG985" i="5"/>
  <c r="CA92" i="5"/>
  <c r="DG92" i="5"/>
  <c r="DG853" i="5"/>
  <c r="CA853" i="5"/>
  <c r="BP874" i="5"/>
  <c r="CV874" i="5"/>
  <c r="BE15" i="5"/>
  <c r="CK15" i="5"/>
  <c r="BP564" i="5"/>
  <c r="CV564" i="5"/>
  <c r="CV285" i="5"/>
  <c r="BP285" i="5"/>
  <c r="DG858" i="5"/>
  <c r="CA858" i="5"/>
  <c r="CK928" i="5"/>
  <c r="BE928" i="5"/>
  <c r="DG640" i="5"/>
  <c r="CA640" i="5"/>
  <c r="CV886" i="5"/>
  <c r="BP886" i="5"/>
  <c r="CK68" i="5"/>
  <c r="BE68" i="5"/>
  <c r="CA113" i="5"/>
  <c r="DG113" i="5"/>
  <c r="CK356" i="5"/>
  <c r="BE356" i="5"/>
  <c r="BE30" i="5"/>
  <c r="CK30" i="5"/>
  <c r="DG17" i="5"/>
  <c r="CA17" i="5"/>
  <c r="DG538" i="5"/>
  <c r="CA538" i="5"/>
  <c r="BP353" i="5"/>
  <c r="CV353" i="5"/>
  <c r="DG18" i="5"/>
  <c r="CA18" i="5"/>
  <c r="DG19" i="5"/>
  <c r="CA19" i="5"/>
  <c r="CV917" i="5"/>
  <c r="BP917" i="5"/>
  <c r="CV870" i="5"/>
  <c r="BP870" i="5"/>
  <c r="BE45" i="5"/>
  <c r="CK45" i="5"/>
  <c r="CV435" i="5"/>
  <c r="BP435" i="5"/>
  <c r="CV733" i="5"/>
  <c r="BP733" i="5"/>
  <c r="CK804" i="5"/>
  <c r="BE804" i="5"/>
  <c r="CK174" i="5"/>
  <c r="BE174" i="5"/>
  <c r="DG281" i="5"/>
  <c r="CA281" i="5"/>
  <c r="CA280" i="5"/>
  <c r="DG280" i="5"/>
  <c r="BP142" i="5"/>
  <c r="CV142" i="5"/>
  <c r="CK832" i="5"/>
  <c r="BE832" i="5"/>
  <c r="DG163" i="5"/>
  <c r="CA163" i="5"/>
  <c r="CV180" i="5"/>
  <c r="BP180" i="5"/>
  <c r="CK571" i="5"/>
  <c r="BE571" i="5"/>
  <c r="CV287" i="5"/>
  <c r="BP287" i="5"/>
  <c r="BE57" i="5"/>
  <c r="CK57" i="5"/>
  <c r="DG828" i="5"/>
  <c r="CA828" i="5"/>
  <c r="CK660" i="5"/>
  <c r="BE660" i="5"/>
  <c r="BE254" i="5"/>
  <c r="CK254" i="5"/>
  <c r="CV832" i="5"/>
  <c r="BP832" i="5"/>
  <c r="CV258" i="5"/>
  <c r="BP258" i="5"/>
  <c r="CV70" i="5"/>
  <c r="BP70" i="5"/>
  <c r="CK498" i="5"/>
  <c r="BE498" i="5"/>
  <c r="CV1009" i="5"/>
  <c r="BP1009" i="5"/>
  <c r="CA672" i="5"/>
  <c r="DG672" i="5"/>
  <c r="CV52" i="5"/>
  <c r="BP52" i="5"/>
  <c r="CV60" i="5"/>
  <c r="BP60" i="5"/>
  <c r="CA493" i="5"/>
  <c r="DG493" i="5"/>
  <c r="CA527" i="5"/>
  <c r="DG527" i="5"/>
  <c r="BE748" i="5"/>
  <c r="CK748" i="5"/>
  <c r="DG874" i="5"/>
  <c r="CA874" i="5"/>
  <c r="BP383" i="5"/>
  <c r="CV383" i="5"/>
  <c r="BE244" i="5"/>
  <c r="CK244" i="5"/>
  <c r="BP426" i="5"/>
  <c r="CV426" i="5"/>
  <c r="BP389" i="5"/>
  <c r="CV389" i="5"/>
  <c r="CV810" i="5"/>
  <c r="BP810" i="5"/>
  <c r="CA539" i="5"/>
  <c r="DG539" i="5"/>
  <c r="CA730" i="5"/>
  <c r="DG730" i="5"/>
  <c r="CA117" i="5"/>
  <c r="DG117" i="5"/>
  <c r="CA758" i="5"/>
  <c r="DG758" i="5"/>
  <c r="CA933" i="5"/>
  <c r="DG933" i="5"/>
  <c r="CA489" i="5"/>
  <c r="DG489" i="5"/>
  <c r="CA424" i="5"/>
  <c r="DG424" i="5"/>
  <c r="BP971" i="5"/>
  <c r="CV971" i="5"/>
  <c r="BE440" i="5"/>
  <c r="CK440" i="5"/>
  <c r="BE415" i="5"/>
  <c r="CK415" i="5"/>
  <c r="CK384" i="5"/>
  <c r="BE384" i="5"/>
  <c r="BE155" i="5"/>
  <c r="CK155" i="5"/>
  <c r="CV485" i="5"/>
  <c r="BP485" i="5"/>
  <c r="CK102" i="5"/>
  <c r="BE102" i="5"/>
  <c r="CA901" i="5"/>
  <c r="DG901" i="5"/>
  <c r="CK811" i="5"/>
  <c r="BE811" i="5"/>
  <c r="BP781" i="5"/>
  <c r="CV781" i="5"/>
  <c r="CK656" i="5"/>
  <c r="BE656" i="5"/>
  <c r="BE371" i="5"/>
  <c r="CK371" i="5"/>
  <c r="CA751" i="5"/>
  <c r="DG751" i="5"/>
  <c r="CK582" i="5"/>
  <c r="BE582" i="5"/>
  <c r="BE355" i="5"/>
  <c r="CK355" i="5"/>
  <c r="BP213" i="5"/>
  <c r="CV213" i="5"/>
  <c r="CK806" i="5"/>
  <c r="BE806" i="5"/>
  <c r="BE707" i="5"/>
  <c r="CK707" i="5"/>
  <c r="BE187" i="5"/>
  <c r="CK187" i="5"/>
  <c r="CA895" i="5"/>
  <c r="DG895" i="5"/>
  <c r="CA931" i="5"/>
  <c r="DG931" i="5"/>
  <c r="CV744" i="5"/>
  <c r="BP744" i="5"/>
  <c r="CK771" i="5"/>
  <c r="BE771" i="5"/>
  <c r="DG394" i="5"/>
  <c r="CA394" i="5"/>
  <c r="CK787" i="5"/>
  <c r="BE787" i="5"/>
  <c r="BP296" i="5"/>
  <c r="CV296" i="5"/>
  <c r="CV615" i="5"/>
  <c r="BP615" i="5"/>
  <c r="CK829" i="5"/>
  <c r="BE829" i="5"/>
  <c r="DG119" i="5"/>
  <c r="CA119" i="5"/>
  <c r="DG147" i="5"/>
  <c r="CA147" i="5"/>
  <c r="BP812" i="5"/>
  <c r="CV812" i="5"/>
  <c r="CA748" i="5"/>
  <c r="DG748" i="5"/>
  <c r="DG397" i="5"/>
  <c r="CA397" i="5"/>
  <c r="CW108" i="5"/>
  <c r="DJ108" i="5" s="1"/>
  <c r="BP187" i="5"/>
  <c r="CV187" i="5"/>
  <c r="BE871" i="5"/>
  <c r="CK871" i="5"/>
  <c r="BP482" i="5"/>
  <c r="CV482" i="5"/>
  <c r="CA485" i="5"/>
  <c r="DG485" i="5"/>
  <c r="BE869" i="5"/>
  <c r="CK869" i="5"/>
  <c r="BE681" i="5"/>
  <c r="CK681" i="5"/>
  <c r="CK802" i="5"/>
  <c r="BE802" i="5"/>
  <c r="BP424" i="5"/>
  <c r="CV424" i="5"/>
  <c r="CK464" i="5"/>
  <c r="BE464" i="5"/>
  <c r="BE938" i="5"/>
  <c r="CK938" i="5"/>
  <c r="BE879" i="5"/>
  <c r="CK879" i="5"/>
  <c r="BP490" i="5"/>
  <c r="CV490" i="5"/>
  <c r="BP201" i="5"/>
  <c r="CV201" i="5"/>
  <c r="DG44" i="5"/>
  <c r="CA44" i="5"/>
  <c r="BE183" i="5"/>
  <c r="CK183" i="5"/>
  <c r="DG302" i="5"/>
  <c r="CA302" i="5"/>
  <c r="CA480" i="5"/>
  <c r="DG480" i="5"/>
  <c r="CA833" i="5"/>
  <c r="DG833" i="5"/>
  <c r="DG332" i="5"/>
  <c r="CA332" i="5"/>
  <c r="BP861" i="5"/>
  <c r="CV861" i="5"/>
  <c r="DG308" i="5"/>
  <c r="CA308" i="5"/>
  <c r="BP737" i="5"/>
  <c r="CV737" i="5"/>
  <c r="BE111" i="5"/>
  <c r="CK111" i="5"/>
  <c r="BE868" i="5"/>
  <c r="CK868" i="5"/>
  <c r="CV960" i="5"/>
  <c r="BP960" i="5"/>
  <c r="BP147" i="5"/>
  <c r="CV147" i="5"/>
  <c r="BE427" i="5"/>
  <c r="CK427" i="5"/>
  <c r="BP127" i="5"/>
  <c r="CV127" i="5"/>
  <c r="BE109" i="5"/>
  <c r="CK109" i="5"/>
  <c r="CV796" i="5"/>
  <c r="BP796" i="5"/>
  <c r="CA616" i="5"/>
  <c r="DG616" i="5"/>
  <c r="BE200" i="5"/>
  <c r="CK200" i="5"/>
  <c r="CA109" i="5"/>
  <c r="DG109" i="5"/>
  <c r="BP335" i="5"/>
  <c r="CV335" i="5"/>
  <c r="DG263" i="5"/>
  <c r="CA263" i="5"/>
  <c r="CA165" i="5"/>
  <c r="DG165" i="5"/>
  <c r="BE146" i="5"/>
  <c r="CK146" i="5"/>
  <c r="BP645" i="5"/>
  <c r="CV645" i="5"/>
  <c r="CV65" i="5"/>
  <c r="BP65" i="5"/>
  <c r="CA87" i="5"/>
  <c r="DG87" i="5"/>
  <c r="CK148" i="5"/>
  <c r="BE148" i="5"/>
  <c r="BP549" i="5"/>
  <c r="CV549" i="5"/>
  <c r="CV32" i="5"/>
  <c r="BP32" i="5"/>
  <c r="DG796" i="5"/>
  <c r="CA796" i="5"/>
  <c r="CV392" i="5"/>
  <c r="BP392" i="5"/>
  <c r="CK519" i="5"/>
  <c r="BE519" i="5"/>
  <c r="CK325" i="5"/>
  <c r="BE325" i="5"/>
  <c r="CK941" i="5"/>
  <c r="BE941" i="5"/>
  <c r="BE788" i="5"/>
  <c r="CK788" i="5"/>
  <c r="BE959" i="5"/>
  <c r="CK959" i="5"/>
  <c r="CA621" i="5"/>
  <c r="DG621" i="5"/>
  <c r="CV66" i="5"/>
  <c r="BP66" i="5"/>
  <c r="BP669" i="5"/>
  <c r="CV669" i="5"/>
  <c r="CV97" i="5"/>
  <c r="BP97" i="5"/>
  <c r="DG67" i="5"/>
  <c r="CA67" i="5"/>
  <c r="BE747" i="5"/>
  <c r="CK747" i="5"/>
  <c r="CA57" i="5"/>
  <c r="DG57" i="5"/>
  <c r="CA23" i="5"/>
  <c r="DG23" i="5"/>
  <c r="DG603" i="5"/>
  <c r="CA603" i="5"/>
  <c r="CA27" i="5"/>
  <c r="DG27" i="5"/>
  <c r="BE932" i="5"/>
  <c r="CK932" i="5"/>
  <c r="CV768" i="5"/>
  <c r="BP768" i="5"/>
  <c r="BP363" i="5"/>
  <c r="CV363" i="5"/>
  <c r="CK629" i="5"/>
  <c r="BE629" i="5"/>
  <c r="DG172" i="5"/>
  <c r="CA172" i="5"/>
  <c r="BP461" i="5"/>
  <c r="CV461" i="5"/>
  <c r="DG29" i="5"/>
  <c r="CA29" i="5"/>
  <c r="CV110" i="5"/>
  <c r="BP110" i="5"/>
  <c r="DG606" i="5"/>
  <c r="CA606" i="5"/>
  <c r="BE248" i="5"/>
  <c r="CK248" i="5"/>
  <c r="CV295" i="5"/>
  <c r="BP295" i="5"/>
  <c r="DG731" i="5"/>
  <c r="CA731" i="5"/>
  <c r="BE53" i="5"/>
  <c r="CK53" i="5"/>
  <c r="DG33" i="5"/>
  <c r="CA33" i="5"/>
  <c r="DG222" i="5"/>
  <c r="CA222" i="5"/>
  <c r="CK935" i="5"/>
  <c r="BE935" i="5"/>
  <c r="DG710" i="5"/>
  <c r="CA710" i="5"/>
  <c r="CA940" i="5"/>
  <c r="DG940" i="5"/>
  <c r="CK583" i="5"/>
  <c r="BE583" i="5"/>
  <c r="DG188" i="5"/>
  <c r="CA188" i="5"/>
  <c r="DG832" i="5"/>
  <c r="CA832" i="5"/>
  <c r="CK50" i="5"/>
  <c r="BE50" i="5"/>
  <c r="CV26" i="5"/>
  <c r="BP26" i="5"/>
  <c r="CV631" i="5"/>
  <c r="BP631" i="5"/>
  <c r="CV724" i="5"/>
  <c r="BP724" i="5"/>
  <c r="CA580" i="5"/>
  <c r="DG580" i="5"/>
  <c r="CV176" i="5"/>
  <c r="BP176" i="5"/>
  <c r="CK471" i="5"/>
  <c r="BE471" i="5"/>
  <c r="CV610" i="5"/>
  <c r="BP610" i="5"/>
  <c r="CK765" i="5"/>
  <c r="BE765" i="5"/>
  <c r="CV245" i="5"/>
  <c r="BP245" i="5"/>
  <c r="BP179" i="5"/>
  <c r="CV179" i="5"/>
  <c r="CV766" i="5"/>
  <c r="BP766" i="5"/>
  <c r="CK344" i="5"/>
  <c r="BE344" i="5"/>
  <c r="CK874" i="5"/>
  <c r="BE874" i="5"/>
  <c r="CV751" i="5"/>
  <c r="BP751" i="5"/>
  <c r="DG915" i="5"/>
  <c r="CA915" i="5"/>
  <c r="CV64" i="5"/>
  <c r="BP64" i="5"/>
  <c r="BE271" i="5"/>
  <c r="CK271" i="5"/>
  <c r="CK350" i="5"/>
  <c r="BE350" i="5"/>
  <c r="CV44" i="5"/>
  <c r="BP44" i="5"/>
  <c r="CV390" i="5"/>
  <c r="BP390" i="5"/>
  <c r="CA521" i="5"/>
  <c r="DG521" i="5"/>
  <c r="DG712" i="5"/>
  <c r="CA712" i="5"/>
  <c r="CK769" i="5"/>
  <c r="BE769" i="5"/>
  <c r="DG220" i="5"/>
  <c r="CA220" i="5"/>
  <c r="BP379" i="5"/>
  <c r="CV379" i="5"/>
  <c r="CK742" i="5"/>
  <c r="BE742" i="5"/>
  <c r="BP167" i="5"/>
  <c r="CV167" i="5"/>
  <c r="BE647" i="5"/>
  <c r="CK647" i="5"/>
  <c r="BP436" i="5"/>
  <c r="CV436" i="5"/>
  <c r="BP936" i="5"/>
  <c r="CV936" i="5"/>
  <c r="BP727" i="5"/>
  <c r="CV727" i="5"/>
  <c r="DG24" i="5"/>
  <c r="CA24" i="5"/>
  <c r="CA789" i="5"/>
  <c r="DG789" i="5"/>
  <c r="CK662" i="5"/>
  <c r="BE662" i="5"/>
  <c r="CV17" i="5"/>
  <c r="BP17" i="5"/>
  <c r="CK940" i="5"/>
  <c r="BE940" i="5"/>
  <c r="BE19" i="5"/>
  <c r="CK19" i="5"/>
  <c r="DG176" i="5"/>
  <c r="CA176" i="5"/>
  <c r="CA482" i="5"/>
  <c r="DG482" i="5"/>
  <c r="CA639" i="5"/>
  <c r="DG639" i="5"/>
  <c r="CK654" i="5"/>
  <c r="BE654" i="5"/>
  <c r="CA43" i="5"/>
  <c r="DG43" i="5"/>
  <c r="CK840" i="5"/>
  <c r="BE840" i="5"/>
  <c r="DG277" i="5"/>
  <c r="CA277" i="5"/>
  <c r="CV652" i="5"/>
  <c r="BP652" i="5"/>
  <c r="DG431" i="5"/>
  <c r="CA431" i="5"/>
  <c r="BP405" i="5"/>
  <c r="CV405" i="5"/>
  <c r="CA461" i="5"/>
  <c r="DG461" i="5"/>
  <c r="CK828" i="5"/>
  <c r="BE828" i="5"/>
  <c r="BP308" i="5"/>
  <c r="CV308" i="5"/>
  <c r="DG653" i="5"/>
  <c r="CA653" i="5"/>
  <c r="CK72" i="5"/>
  <c r="BE72" i="5"/>
  <c r="CA967" i="5"/>
  <c r="DG967" i="5"/>
  <c r="CV587" i="5"/>
  <c r="BP587" i="5"/>
  <c r="DG299" i="5"/>
  <c r="CA299" i="5"/>
  <c r="CK690" i="5"/>
  <c r="BE690" i="5"/>
  <c r="DG955" i="5"/>
  <c r="CA955" i="5"/>
  <c r="BP563" i="5"/>
  <c r="CV563" i="5"/>
  <c r="CK855" i="5"/>
  <c r="BE855" i="5"/>
  <c r="BE861" i="5"/>
  <c r="CK861" i="5"/>
  <c r="CA505" i="5"/>
  <c r="DG505" i="5"/>
  <c r="DG38" i="5"/>
  <c r="CA38" i="5"/>
  <c r="BE887" i="5"/>
  <c r="CK887" i="5"/>
  <c r="BE477" i="5"/>
  <c r="CK477" i="5"/>
  <c r="DG388" i="5"/>
  <c r="CA388" i="5"/>
  <c r="CA799" i="5"/>
  <c r="DG799" i="5"/>
  <c r="BE230" i="5"/>
  <c r="CK230" i="5"/>
  <c r="BE367" i="5"/>
  <c r="CK367" i="5"/>
  <c r="BE860" i="5"/>
  <c r="CK860" i="5"/>
  <c r="CA496" i="5"/>
  <c r="DG496" i="5"/>
  <c r="CK473" i="5"/>
  <c r="BE473" i="5"/>
  <c r="DG442" i="5"/>
  <c r="CA442" i="5"/>
  <c r="CK326" i="5"/>
  <c r="BE326" i="5"/>
  <c r="CK678" i="5"/>
  <c r="BE678" i="5"/>
  <c r="DG544" i="5"/>
  <c r="CA544" i="5"/>
  <c r="DG635" i="5"/>
  <c r="CA635" i="5"/>
  <c r="BE86" i="5"/>
  <c r="CK86" i="5"/>
  <c r="CK672" i="5"/>
  <c r="BE672" i="5"/>
  <c r="CA962" i="5"/>
  <c r="DG962" i="5"/>
  <c r="CV38" i="5"/>
  <c r="BP38" i="5"/>
  <c r="DG241" i="5"/>
  <c r="CA241" i="5"/>
  <c r="BP385" i="5"/>
  <c r="CV385" i="5"/>
  <c r="DG694" i="5"/>
  <c r="CA694" i="5"/>
  <c r="BE921" i="5"/>
  <c r="CK921" i="5"/>
  <c r="CA935" i="5"/>
  <c r="DG935" i="5"/>
  <c r="BP267" i="5"/>
  <c r="CV267" i="5"/>
  <c r="BE550" i="5"/>
  <c r="CK550" i="5"/>
  <c r="DG278" i="5"/>
  <c r="CA278" i="5"/>
  <c r="CV475" i="5"/>
  <c r="BP475" i="5"/>
  <c r="CA100" i="5"/>
  <c r="DG100" i="5"/>
  <c r="CK812" i="5"/>
  <c r="BE812" i="5"/>
  <c r="CK978" i="5"/>
  <c r="BE978" i="5"/>
  <c r="BE287" i="5"/>
  <c r="CK287" i="5"/>
  <c r="DG148" i="5"/>
  <c r="CA148" i="5"/>
  <c r="BP140" i="5"/>
  <c r="CV140" i="5"/>
  <c r="CK112" i="5"/>
  <c r="BE112" i="5"/>
  <c r="DG245" i="5"/>
  <c r="CA245" i="5"/>
  <c r="CK392" i="5"/>
  <c r="BE392" i="5"/>
  <c r="CV162" i="5"/>
  <c r="BP162" i="5"/>
  <c r="CV59" i="5"/>
  <c r="BP59" i="5"/>
  <c r="BP647" i="5"/>
  <c r="CV647" i="5"/>
  <c r="CV720" i="5"/>
  <c r="BP720" i="5"/>
  <c r="CV327" i="5"/>
  <c r="BP327" i="5"/>
  <c r="BE873" i="5"/>
  <c r="CK873" i="5"/>
  <c r="DG398" i="5"/>
  <c r="CA398" i="5"/>
  <c r="CK535" i="5"/>
  <c r="BE535" i="5"/>
  <c r="DG339" i="5"/>
  <c r="CA339" i="5"/>
  <c r="BP476" i="5"/>
  <c r="CV476" i="5"/>
  <c r="BE191" i="5"/>
  <c r="CK191" i="5"/>
  <c r="CK330" i="5"/>
  <c r="BE330" i="5"/>
  <c r="BE492" i="5"/>
  <c r="CK492" i="5"/>
  <c r="CV754" i="5"/>
  <c r="BP754" i="5"/>
  <c r="BP815" i="5"/>
  <c r="CV815" i="5"/>
  <c r="CV102" i="5"/>
  <c r="BP102" i="5"/>
  <c r="BP205" i="5"/>
  <c r="CV205" i="5"/>
  <c r="CK626" i="5"/>
  <c r="BE626" i="5"/>
  <c r="CK817" i="5"/>
  <c r="BE817" i="5"/>
  <c r="BP753" i="5"/>
  <c r="CV753" i="5"/>
  <c r="BP629" i="5"/>
  <c r="CV629" i="5"/>
  <c r="BP470" i="5"/>
  <c r="CV470" i="5"/>
  <c r="BP687" i="5"/>
  <c r="CV687" i="5"/>
  <c r="BE439" i="5"/>
  <c r="CK439" i="5"/>
  <c r="CV523" i="5"/>
  <c r="BP523" i="5"/>
  <c r="CA764" i="5"/>
  <c r="DG764" i="5"/>
  <c r="BP975" i="5"/>
  <c r="CV975" i="5"/>
  <c r="CA887" i="5"/>
  <c r="DG887" i="5"/>
  <c r="CA359" i="5"/>
  <c r="DG359" i="5"/>
  <c r="DG401" i="5"/>
  <c r="CA401" i="5"/>
  <c r="CK204" i="5"/>
  <c r="BE204" i="5"/>
  <c r="BP591" i="5"/>
  <c r="CV591" i="5"/>
  <c r="CK655" i="5"/>
  <c r="BE655" i="5"/>
  <c r="BP640" i="5"/>
  <c r="CV640" i="5"/>
  <c r="BE119" i="5"/>
  <c r="CK119" i="5"/>
  <c r="BE450" i="5"/>
  <c r="CK450" i="5"/>
  <c r="BE998" i="5"/>
  <c r="CK998" i="5"/>
  <c r="CV515" i="5"/>
  <c r="BP515" i="5"/>
  <c r="DG566" i="5"/>
  <c r="CA566" i="5"/>
  <c r="CA518" i="5"/>
  <c r="DG518" i="5"/>
  <c r="CA760" i="5"/>
  <c r="DG760" i="5"/>
  <c r="CV956" i="5"/>
  <c r="BP956" i="5"/>
  <c r="CK781" i="5"/>
  <c r="BE781" i="5"/>
  <c r="CA356" i="5"/>
  <c r="DG356" i="5"/>
  <c r="CA274" i="5"/>
  <c r="DG274" i="5"/>
  <c r="CA509" i="5"/>
  <c r="DG509" i="5"/>
  <c r="CK736" i="5"/>
  <c r="BE736" i="5"/>
  <c r="CK830" i="5"/>
  <c r="BE830" i="5"/>
  <c r="BE695" i="5"/>
  <c r="CK695" i="5"/>
  <c r="CV521" i="5"/>
  <c r="BP521" i="5"/>
  <c r="BP286" i="5"/>
  <c r="CV286" i="5"/>
  <c r="CV480" i="5"/>
  <c r="BP480" i="5"/>
  <c r="CA511" i="5"/>
  <c r="DG511" i="5"/>
  <c r="CV859" i="5"/>
  <c r="BP859" i="5"/>
  <c r="DG310" i="5"/>
  <c r="CA310" i="5"/>
  <c r="CV995" i="5"/>
  <c r="BP995" i="5"/>
  <c r="BE526" i="5"/>
  <c r="CK526" i="5"/>
  <c r="CA982" i="5"/>
  <c r="DG982" i="5"/>
  <c r="CA426" i="5"/>
  <c r="DG426" i="5"/>
  <c r="BP889" i="5"/>
  <c r="CV889" i="5"/>
  <c r="CA334" i="5"/>
  <c r="DG334" i="5"/>
  <c r="CA797" i="5"/>
  <c r="DG797" i="5"/>
  <c r="BE171" i="5"/>
  <c r="CK171" i="5"/>
  <c r="CK597" i="5"/>
  <c r="BE597" i="5"/>
  <c r="BP322" i="5"/>
  <c r="CV322" i="5"/>
  <c r="CA891" i="5"/>
  <c r="DG891" i="5"/>
  <c r="DG385" i="5"/>
  <c r="CA385" i="5"/>
  <c r="BE429" i="5"/>
  <c r="CK429" i="5"/>
  <c r="BP941" i="5"/>
  <c r="CV941" i="5"/>
  <c r="BP634" i="5"/>
  <c r="CV634" i="5"/>
  <c r="CA932" i="5"/>
  <c r="DG932" i="5"/>
  <c r="CV350" i="5"/>
  <c r="BP350" i="5"/>
  <c r="BE645" i="5"/>
  <c r="CK645" i="5"/>
  <c r="BP81" i="5"/>
  <c r="CV81" i="5"/>
  <c r="BE181" i="5"/>
  <c r="CK181" i="5"/>
  <c r="BE175" i="5"/>
  <c r="CK175" i="5"/>
  <c r="BP842" i="5"/>
  <c r="CV842" i="5"/>
  <c r="BE158" i="5"/>
  <c r="CK158" i="5"/>
  <c r="CA630" i="5"/>
  <c r="DG630" i="5"/>
  <c r="DG74" i="5"/>
  <c r="CA74" i="5"/>
  <c r="CK368" i="5"/>
  <c r="BE368" i="5"/>
  <c r="CA432" i="5"/>
  <c r="DG432" i="5"/>
  <c r="BE407" i="5"/>
  <c r="CK407" i="5"/>
  <c r="BE385" i="5"/>
  <c r="CK385" i="5"/>
  <c r="DG554" i="5"/>
  <c r="CA554" i="5"/>
  <c r="BE980" i="5"/>
  <c r="CK980" i="5"/>
  <c r="CA296" i="5"/>
  <c r="DG296" i="5"/>
  <c r="DG300" i="5"/>
  <c r="CA300" i="5"/>
  <c r="BE114" i="5"/>
  <c r="CK114" i="5"/>
  <c r="CV420" i="5"/>
  <c r="BP420" i="5"/>
  <c r="BE596" i="5"/>
  <c r="CK596" i="5"/>
  <c r="CK805" i="5"/>
  <c r="BE805" i="5"/>
  <c r="BE657" i="5"/>
  <c r="CK657" i="5"/>
  <c r="CA379" i="5"/>
  <c r="DG379" i="5"/>
  <c r="BP736" i="5"/>
  <c r="CV736" i="5"/>
  <c r="BE438" i="5"/>
  <c r="CK438" i="5"/>
  <c r="BE945" i="5"/>
  <c r="CK945" i="5"/>
  <c r="BP918" i="5"/>
  <c r="CV918" i="5"/>
  <c r="BE758" i="5"/>
  <c r="CK758" i="5"/>
  <c r="BP693" i="5"/>
  <c r="CV693" i="5"/>
  <c r="BP784" i="5"/>
  <c r="CV784" i="5"/>
  <c r="CA450" i="5"/>
  <c r="DG450" i="5"/>
  <c r="BE630" i="5"/>
  <c r="CK630" i="5"/>
  <c r="CV533" i="5"/>
  <c r="BP533" i="5"/>
  <c r="BE924" i="5"/>
  <c r="CK924" i="5"/>
  <c r="BE201" i="5"/>
  <c r="CK201" i="5"/>
  <c r="BE1004" i="5"/>
  <c r="CK1004" i="5"/>
  <c r="DG402" i="5"/>
  <c r="CA402" i="5"/>
  <c r="DG40" i="5"/>
  <c r="CA40" i="5"/>
  <c r="BP967" i="5"/>
  <c r="CV967" i="5"/>
  <c r="CK827" i="5"/>
  <c r="BE827" i="5"/>
  <c r="CA875" i="5"/>
  <c r="DG875" i="5"/>
  <c r="BE379" i="5"/>
  <c r="CK379" i="5"/>
  <c r="BP336" i="5"/>
  <c r="CV336" i="5"/>
  <c r="DG378" i="5"/>
  <c r="CA378" i="5"/>
  <c r="CA683" i="5"/>
  <c r="DG683" i="5"/>
  <c r="BP1003" i="5"/>
  <c r="CV1003" i="5"/>
  <c r="BE799" i="5"/>
  <c r="CK799" i="5"/>
  <c r="CK904" i="5"/>
  <c r="BE904" i="5"/>
  <c r="BE901" i="5"/>
  <c r="CK901" i="5"/>
  <c r="CA855" i="5"/>
  <c r="DG855" i="5"/>
  <c r="CA205" i="5"/>
  <c r="DG205" i="5"/>
  <c r="CV864" i="5"/>
  <c r="BP864" i="5"/>
  <c r="BE624" i="5"/>
  <c r="CK624" i="5"/>
  <c r="CK66" i="5"/>
  <c r="BE66" i="5"/>
  <c r="CK903" i="5"/>
  <c r="BE903" i="5"/>
  <c r="CV69" i="5"/>
  <c r="BP69" i="5"/>
  <c r="BP273" i="5"/>
  <c r="CV273" i="5"/>
  <c r="CV479" i="5"/>
  <c r="BP479" i="5"/>
  <c r="BE374" i="5"/>
  <c r="CK374" i="5"/>
  <c r="DG230" i="5"/>
  <c r="CA230" i="5"/>
  <c r="CV788" i="5"/>
  <c r="BP788" i="5"/>
  <c r="CA989" i="5"/>
  <c r="DG989" i="5"/>
  <c r="BP231" i="5"/>
  <c r="CV231" i="5"/>
  <c r="BP360" i="5"/>
  <c r="CV360" i="5"/>
  <c r="CK328" i="5"/>
  <c r="BE328" i="5"/>
  <c r="BE54" i="5"/>
  <c r="CK54" i="5"/>
  <c r="BP900" i="5"/>
  <c r="CV900" i="5"/>
  <c r="CV708" i="5"/>
  <c r="BP708" i="5"/>
  <c r="CK753" i="5"/>
  <c r="BE753" i="5"/>
  <c r="BP570" i="5"/>
  <c r="CV570" i="5"/>
  <c r="CV23" i="5"/>
  <c r="BP23" i="5"/>
  <c r="CV174" i="5"/>
  <c r="BP174" i="5"/>
  <c r="CK706" i="5"/>
  <c r="BE706" i="5"/>
  <c r="BP606" i="5"/>
  <c r="CV606" i="5"/>
  <c r="CV970" i="5"/>
  <c r="BP970" i="5"/>
  <c r="CV232" i="5"/>
  <c r="BP232" i="5"/>
  <c r="CK388" i="5"/>
  <c r="BE388" i="5"/>
  <c r="CV58" i="5"/>
  <c r="BP58" i="5"/>
  <c r="CV850" i="5"/>
  <c r="BP850" i="5"/>
  <c r="CV898" i="5"/>
  <c r="BP898" i="5"/>
  <c r="BP990" i="5"/>
  <c r="CV990" i="5"/>
  <c r="BP226" i="5"/>
  <c r="CV226" i="5"/>
  <c r="BP717" i="5"/>
  <c r="CV717" i="5"/>
  <c r="BP546" i="5"/>
  <c r="CV546" i="5"/>
  <c r="CK939" i="5"/>
  <c r="BE939" i="5"/>
  <c r="DG134" i="5"/>
  <c r="CA134" i="5"/>
  <c r="DG180" i="5"/>
  <c r="CA180" i="5"/>
  <c r="DG836" i="5"/>
  <c r="CA836" i="5"/>
  <c r="CV386" i="5"/>
  <c r="BP386" i="5"/>
  <c r="DG106" i="5"/>
  <c r="CA106" i="5"/>
  <c r="CK497" i="5"/>
  <c r="BE497" i="5"/>
  <c r="BE734" i="5"/>
  <c r="CK734" i="5"/>
  <c r="DG146" i="5"/>
  <c r="CA146" i="5"/>
  <c r="CA795" i="5"/>
  <c r="DG795" i="5"/>
  <c r="DG253" i="5"/>
  <c r="CA253" i="5"/>
  <c r="BE157" i="5"/>
  <c r="CK157" i="5"/>
  <c r="CK95" i="5"/>
  <c r="BE95" i="5"/>
  <c r="CK223" i="5"/>
  <c r="BE223" i="5"/>
  <c r="CK324" i="5"/>
  <c r="BE324" i="5"/>
  <c r="CK570" i="5"/>
  <c r="BE570" i="5"/>
  <c r="DG326" i="5"/>
  <c r="CA326" i="5"/>
  <c r="BE687" i="5"/>
  <c r="CK687" i="5"/>
  <c r="CK435" i="5"/>
  <c r="BE435" i="5"/>
  <c r="DG963" i="5"/>
  <c r="CA963" i="5"/>
  <c r="CV593" i="5"/>
  <c r="BP593" i="5"/>
  <c r="DG861" i="5"/>
  <c r="CA861" i="5"/>
  <c r="BE919" i="5"/>
  <c r="CK919" i="5"/>
  <c r="BP477" i="5"/>
  <c r="CV477" i="5"/>
  <c r="BE900" i="5"/>
  <c r="CK900" i="5"/>
  <c r="CV999" i="5"/>
  <c r="BP999" i="5"/>
  <c r="CV948" i="5"/>
  <c r="BP948" i="5"/>
  <c r="BP191" i="5"/>
  <c r="CV191" i="5"/>
  <c r="CA734" i="5"/>
  <c r="DG734" i="5"/>
  <c r="CV927" i="5"/>
  <c r="BP927" i="5"/>
  <c r="DG871" i="5"/>
  <c r="CA871" i="5"/>
  <c r="CK307" i="5"/>
  <c r="BE307" i="5"/>
  <c r="CA519" i="5"/>
  <c r="DG519" i="5"/>
  <c r="BE510" i="5"/>
  <c r="CK510" i="5"/>
  <c r="CK1001" i="5"/>
  <c r="BE1001" i="5"/>
  <c r="CA893" i="5"/>
  <c r="DG893" i="5"/>
  <c r="DG386" i="5"/>
  <c r="CA386" i="5"/>
  <c r="CA865" i="5"/>
  <c r="DG865" i="5"/>
  <c r="CK462" i="5"/>
  <c r="BE462" i="5"/>
  <c r="CK100" i="5"/>
  <c r="BE100" i="5"/>
  <c r="BE377" i="5"/>
  <c r="CK377" i="5"/>
  <c r="CA533" i="5"/>
  <c r="DG533" i="5"/>
  <c r="BP504" i="5"/>
  <c r="CV504" i="5"/>
  <c r="DG455" i="5"/>
  <c r="CA455" i="5"/>
  <c r="CK589" i="5"/>
  <c r="BE589" i="5"/>
  <c r="BP602" i="5"/>
  <c r="CV602" i="5"/>
  <c r="CK819" i="5"/>
  <c r="BE819" i="5"/>
  <c r="CK916" i="5"/>
  <c r="BE916" i="5"/>
  <c r="CV507" i="5"/>
  <c r="BP507" i="5"/>
  <c r="CK348" i="5"/>
  <c r="BE348" i="5"/>
  <c r="BE127" i="5"/>
  <c r="CK127" i="5"/>
  <c r="CV962" i="5"/>
  <c r="BP962" i="5"/>
  <c r="BE719" i="5"/>
  <c r="CK719" i="5"/>
  <c r="CA531" i="5"/>
  <c r="DG531" i="5"/>
  <c r="CV511" i="5"/>
  <c r="BP511" i="5"/>
  <c r="CA582" i="5"/>
  <c r="DG582" i="5"/>
  <c r="BP641" i="5"/>
  <c r="CV641" i="5"/>
  <c r="CV644" i="5"/>
  <c r="BP644" i="5"/>
  <c r="BE411" i="5"/>
  <c r="CK411" i="5"/>
  <c r="BP665" i="5"/>
  <c r="CV665" i="5"/>
  <c r="BP653" i="5"/>
  <c r="CV653" i="5"/>
  <c r="BE222" i="5"/>
  <c r="CK222" i="5"/>
  <c r="DG271" i="5"/>
  <c r="CA271" i="5"/>
  <c r="CA86" i="5"/>
  <c r="DG86" i="5"/>
  <c r="CK136" i="5"/>
  <c r="BE136" i="5"/>
  <c r="DG389" i="5"/>
  <c r="CA389" i="5"/>
  <c r="BE393" i="5"/>
  <c r="CK393" i="5"/>
  <c r="BE451" i="5"/>
  <c r="CK451" i="5"/>
  <c r="CA914" i="5"/>
  <c r="DG914" i="5"/>
  <c r="DG382" i="5"/>
  <c r="CA382" i="5"/>
  <c r="CV418" i="5"/>
  <c r="BP418" i="5"/>
  <c r="CK906" i="5"/>
  <c r="BE906" i="5"/>
  <c r="CA677" i="5"/>
  <c r="DG677" i="5"/>
  <c r="BP739" i="5"/>
  <c r="CV739" i="5"/>
  <c r="CV530" i="5"/>
  <c r="BP530" i="5"/>
  <c r="BE1005" i="5"/>
  <c r="CK1005" i="5"/>
  <c r="BE580" i="5"/>
  <c r="CK580" i="5"/>
  <c r="BE193" i="5"/>
  <c r="CK193" i="5"/>
  <c r="DG367" i="5"/>
  <c r="CA367" i="5"/>
  <c r="DG384" i="5"/>
  <c r="CA384" i="5"/>
  <c r="DG407" i="5"/>
  <c r="CA407" i="5"/>
  <c r="BE867" i="5"/>
  <c r="CK867" i="5"/>
  <c r="CV272" i="5"/>
  <c r="BP272" i="5"/>
  <c r="BE139" i="5"/>
  <c r="CK139" i="5"/>
  <c r="CV743" i="5"/>
  <c r="BP743" i="5"/>
  <c r="CA465" i="5"/>
  <c r="DG465" i="5"/>
  <c r="CA736" i="5"/>
  <c r="DG736" i="5"/>
  <c r="BE403" i="5"/>
  <c r="CK403" i="5"/>
  <c r="CK680" i="5"/>
  <c r="BE680" i="5"/>
  <c r="BE911" i="5"/>
  <c r="CK911" i="5"/>
  <c r="DG659" i="5"/>
  <c r="CA659" i="5"/>
  <c r="CA514" i="5"/>
  <c r="DG514" i="5"/>
  <c r="BE442" i="5"/>
  <c r="CK442" i="5"/>
  <c r="CA183" i="5"/>
  <c r="DG183" i="5"/>
  <c r="BP916" i="5"/>
  <c r="CV916" i="5"/>
  <c r="CK854" i="5"/>
  <c r="BE854" i="5"/>
  <c r="DG275" i="5"/>
  <c r="CA275" i="5"/>
  <c r="CA282" i="5"/>
  <c r="DG282" i="5"/>
  <c r="CK241" i="5"/>
  <c r="BE241" i="5"/>
  <c r="BE246" i="5"/>
  <c r="CK246" i="5"/>
  <c r="CA201" i="5"/>
  <c r="DG201" i="5"/>
  <c r="BE562" i="5"/>
  <c r="CK562" i="5"/>
  <c r="CK808" i="5"/>
  <c r="BE808" i="5"/>
  <c r="CK341" i="5"/>
  <c r="BE341" i="5"/>
  <c r="BP626" i="5"/>
  <c r="CV626" i="5"/>
  <c r="CV911" i="5"/>
  <c r="BP911" i="5"/>
  <c r="CV808" i="5"/>
  <c r="BP808" i="5"/>
  <c r="CV358" i="5"/>
  <c r="BP358" i="5"/>
  <c r="DG548" i="5"/>
  <c r="CA548" i="5"/>
  <c r="CA355" i="5"/>
  <c r="DG355" i="5"/>
  <c r="DG638" i="5"/>
  <c r="CA638" i="5"/>
  <c r="CV37" i="5"/>
  <c r="BP37" i="5"/>
  <c r="BE105" i="5"/>
  <c r="CK105" i="5"/>
  <c r="BP237" i="5"/>
  <c r="CV237" i="5"/>
  <c r="BP348" i="5"/>
  <c r="CV348" i="5"/>
  <c r="DG138" i="5"/>
  <c r="CA138" i="5"/>
  <c r="BP391" i="5"/>
  <c r="CV391" i="5"/>
  <c r="BP541" i="5"/>
  <c r="CV541" i="5"/>
  <c r="DG700" i="5"/>
  <c r="CA700" i="5"/>
  <c r="DG234" i="5"/>
  <c r="CA234" i="5"/>
  <c r="CA820" i="5"/>
  <c r="DG820" i="5"/>
  <c r="CV340" i="5"/>
  <c r="BP340" i="5"/>
  <c r="DG287" i="5"/>
  <c r="CA287" i="5"/>
  <c r="CA676" i="5"/>
  <c r="DG676" i="5"/>
  <c r="DG714" i="5"/>
  <c r="CA714" i="5"/>
  <c r="BP320" i="5"/>
  <c r="CV320" i="5"/>
  <c r="DG804" i="5"/>
  <c r="CA804" i="5"/>
  <c r="BE37" i="5"/>
  <c r="CK37" i="5"/>
  <c r="CV993" i="5"/>
  <c r="BP993" i="5"/>
  <c r="DG364" i="5"/>
  <c r="CA364" i="5"/>
  <c r="CK253" i="5"/>
  <c r="BE253" i="5"/>
  <c r="CV670" i="5"/>
  <c r="BP670" i="5"/>
  <c r="CV372" i="5"/>
  <c r="BP372" i="5"/>
  <c r="BP813" i="5"/>
  <c r="CV813" i="5"/>
  <c r="BE896" i="5"/>
  <c r="CK896" i="5"/>
  <c r="CV242" i="5"/>
  <c r="BP242" i="5"/>
  <c r="BE361" i="5"/>
  <c r="CK361" i="5"/>
  <c r="CK372" i="5"/>
  <c r="BE372" i="5"/>
  <c r="DG70" i="5"/>
  <c r="CA70" i="5"/>
  <c r="BE401" i="5"/>
  <c r="CK401" i="5"/>
  <c r="BE118" i="5"/>
  <c r="CK118" i="5"/>
  <c r="DG273" i="5"/>
  <c r="CA273" i="5"/>
  <c r="CV488" i="5"/>
  <c r="BP488" i="5"/>
  <c r="CA197" i="5"/>
  <c r="DG197" i="5"/>
  <c r="CV522" i="5"/>
  <c r="BP522" i="5"/>
  <c r="BP969" i="5"/>
  <c r="CV969" i="5"/>
  <c r="BP338" i="5"/>
  <c r="CV338" i="5"/>
  <c r="BP953" i="5"/>
  <c r="CV953" i="5"/>
  <c r="BE744" i="5"/>
  <c r="CK744" i="5"/>
  <c r="CK475" i="5"/>
  <c r="BE475" i="5"/>
  <c r="CV946" i="5"/>
  <c r="BP946" i="5"/>
  <c r="CV617" i="5"/>
  <c r="BP617" i="5"/>
  <c r="DG953" i="5"/>
  <c r="CA953" i="5"/>
  <c r="CV259" i="5"/>
  <c r="BP259" i="5"/>
  <c r="BE256" i="5"/>
  <c r="CK256" i="5"/>
  <c r="BE16" i="5"/>
  <c r="CK16" i="5"/>
  <c r="CK944" i="5"/>
  <c r="BE944" i="5"/>
  <c r="CA943" i="5"/>
  <c r="DG943" i="5"/>
  <c r="CA611" i="5"/>
  <c r="DG611" i="5"/>
  <c r="BE872" i="5"/>
  <c r="CK872" i="5"/>
  <c r="CV49" i="5"/>
  <c r="BP49" i="5"/>
  <c r="DG89" i="5"/>
  <c r="CA89" i="5"/>
  <c r="BP650" i="5"/>
  <c r="CV650" i="5"/>
  <c r="CA916" i="5"/>
  <c r="DG916" i="5"/>
  <c r="DG239" i="5"/>
  <c r="CA239" i="5"/>
  <c r="BP371" i="5"/>
  <c r="CV371" i="5"/>
  <c r="BP466" i="5"/>
  <c r="CV466" i="5"/>
  <c r="BE560" i="5"/>
  <c r="CK560" i="5"/>
  <c r="BP374" i="5"/>
  <c r="CV374" i="5"/>
  <c r="CV78" i="5"/>
  <c r="BP78" i="5"/>
  <c r="BP550" i="5"/>
  <c r="CV550" i="5"/>
  <c r="DG228" i="5"/>
  <c r="CA228" i="5"/>
  <c r="CA208" i="5"/>
  <c r="DG208" i="5"/>
  <c r="DG682" i="5"/>
  <c r="CA682" i="5"/>
  <c r="BP904" i="5"/>
  <c r="CV904" i="5"/>
  <c r="DG445" i="5"/>
  <c r="CA445" i="5"/>
  <c r="CV241" i="5"/>
  <c r="BP241" i="5"/>
  <c r="CK950" i="5"/>
  <c r="BE950" i="5"/>
  <c r="CV764" i="5"/>
  <c r="BP764" i="5"/>
  <c r="BP264" i="5"/>
  <c r="CV264" i="5"/>
  <c r="CK784" i="5"/>
  <c r="BE784" i="5"/>
  <c r="CK184" i="5"/>
  <c r="BE184" i="5"/>
  <c r="CV184" i="5"/>
  <c r="BP184" i="5"/>
  <c r="BE82" i="5"/>
  <c r="CK82" i="5"/>
  <c r="CV188" i="5"/>
  <c r="BP188" i="5"/>
  <c r="BE40" i="5"/>
  <c r="CK40" i="5"/>
  <c r="BE22" i="5"/>
  <c r="CK22" i="5"/>
  <c r="DG608" i="5"/>
  <c r="CA608" i="5"/>
  <c r="CK902" i="5"/>
  <c r="BE902" i="5"/>
  <c r="CK708" i="5"/>
  <c r="BE708" i="5"/>
  <c r="CK532" i="5"/>
  <c r="BE532" i="5"/>
  <c r="CK162" i="5"/>
  <c r="BE162" i="5"/>
  <c r="DG118" i="5"/>
  <c r="CA118" i="5"/>
  <c r="BP303" i="5"/>
  <c r="CV303" i="5"/>
  <c r="CV376" i="5"/>
  <c r="BP376" i="5"/>
  <c r="CA838" i="5"/>
  <c r="DG838" i="5"/>
  <c r="CV319" i="5"/>
  <c r="BP319" i="5"/>
  <c r="CK521" i="5"/>
  <c r="BE521" i="5"/>
  <c r="CK465" i="5"/>
  <c r="BE465" i="5"/>
  <c r="CV468" i="5"/>
  <c r="BP468" i="5"/>
  <c r="BE578" i="5"/>
  <c r="CK578" i="5"/>
  <c r="CV257" i="5"/>
  <c r="BP257" i="5"/>
  <c r="BE258" i="5"/>
  <c r="CK258" i="5"/>
  <c r="BE642" i="5"/>
  <c r="CK642" i="5"/>
  <c r="BP302" i="5"/>
  <c r="CV302" i="5"/>
  <c r="BE284" i="5"/>
  <c r="CK284" i="5"/>
  <c r="DG76" i="5"/>
  <c r="CA76" i="5"/>
  <c r="CK635" i="5"/>
  <c r="BE635" i="5"/>
  <c r="BP774" i="5"/>
  <c r="CV774" i="5"/>
  <c r="DG762" i="5"/>
  <c r="CA762" i="5"/>
  <c r="BP603" i="5"/>
  <c r="CV603" i="5"/>
  <c r="CA770" i="5"/>
  <c r="DG770" i="5"/>
  <c r="BE210" i="5"/>
  <c r="CK210" i="5"/>
  <c r="CK567" i="5"/>
  <c r="BE567" i="5"/>
  <c r="CK675" i="5"/>
  <c r="BE675" i="5"/>
  <c r="BP654" i="5"/>
  <c r="CV654" i="5"/>
  <c r="CV31" i="5"/>
  <c r="BP31" i="5"/>
  <c r="BP977" i="5"/>
  <c r="CV977" i="5"/>
  <c r="CK605" i="5"/>
  <c r="BE605" i="5"/>
  <c r="CV814" i="5"/>
  <c r="BP814" i="5"/>
  <c r="BE409" i="5"/>
  <c r="CK409" i="5"/>
  <c r="BE138" i="5"/>
  <c r="CK138" i="5"/>
  <c r="DG727" i="5"/>
  <c r="CA727" i="5"/>
  <c r="CV921" i="5"/>
  <c r="BP921" i="5"/>
  <c r="BP699" i="5"/>
  <c r="CV699" i="5"/>
  <c r="CA522" i="5"/>
  <c r="DG522" i="5"/>
  <c r="CK561" i="5"/>
  <c r="BE561" i="5"/>
  <c r="CK943" i="5"/>
  <c r="BE943" i="5"/>
  <c r="BP730" i="5"/>
  <c r="CV730" i="5"/>
  <c r="CK494" i="5"/>
  <c r="BE494" i="5"/>
  <c r="CV954" i="5"/>
  <c r="BP954" i="5"/>
  <c r="CK914" i="5"/>
  <c r="BE914" i="5"/>
  <c r="BE711" i="5"/>
  <c r="CK711" i="5"/>
  <c r="BE373" i="5"/>
  <c r="CK373" i="5"/>
  <c r="BP787" i="5"/>
  <c r="CV787" i="5"/>
  <c r="DG410" i="5"/>
  <c r="CA410" i="5"/>
  <c r="BP855" i="5"/>
  <c r="CV855" i="5"/>
  <c r="BP565" i="5"/>
  <c r="CV565" i="5"/>
  <c r="CV256" i="5"/>
  <c r="BP256" i="5"/>
  <c r="DG458" i="5"/>
  <c r="CA458" i="5"/>
  <c r="CK807" i="5"/>
  <c r="BE807" i="5"/>
  <c r="BE137" i="5"/>
  <c r="CK137" i="5"/>
  <c r="CA918" i="5"/>
  <c r="DG918" i="5"/>
  <c r="DG413" i="5"/>
  <c r="CA413" i="5"/>
  <c r="CV526" i="5"/>
  <c r="BP526" i="5"/>
  <c r="CA248" i="5"/>
  <c r="DG248" i="5"/>
  <c r="CA695" i="5"/>
  <c r="DG695" i="5"/>
  <c r="CK353" i="5"/>
  <c r="BE353" i="5"/>
  <c r="BP797" i="5"/>
  <c r="CV797" i="5"/>
  <c r="DG873" i="5"/>
  <c r="CA873" i="5"/>
  <c r="CA1000" i="5"/>
  <c r="DG1000" i="5"/>
  <c r="CA768" i="5"/>
  <c r="DG768" i="5"/>
  <c r="DG196" i="5"/>
  <c r="CA196" i="5"/>
  <c r="DG116" i="5"/>
  <c r="CA116" i="5"/>
  <c r="BP122" i="5"/>
  <c r="CV122" i="5"/>
  <c r="CK907" i="5"/>
  <c r="BE907" i="5"/>
  <c r="CA713" i="5"/>
  <c r="DG713" i="5"/>
  <c r="DG192" i="5"/>
  <c r="CA192" i="5"/>
  <c r="CK354" i="5"/>
  <c r="BE354" i="5"/>
  <c r="CK760" i="5"/>
  <c r="BE760" i="5"/>
  <c r="CA917" i="5"/>
  <c r="DG917" i="5"/>
  <c r="BE319" i="5"/>
  <c r="CK319" i="5"/>
  <c r="DG295" i="5"/>
  <c r="CA295" i="5"/>
  <c r="CV991" i="5"/>
  <c r="BP991" i="5"/>
  <c r="CK720" i="5"/>
  <c r="BE720" i="5"/>
  <c r="CK545" i="5"/>
  <c r="BE545" i="5"/>
  <c r="CK76" i="5"/>
  <c r="BE76" i="5"/>
  <c r="DG166" i="5"/>
  <c r="CA166" i="5"/>
  <c r="DG928" i="5"/>
  <c r="CA928" i="5"/>
  <c r="DG145" i="5"/>
  <c r="CA145" i="5"/>
  <c r="DG169" i="5"/>
  <c r="CA169" i="5"/>
  <c r="BP545" i="5"/>
  <c r="CV545" i="5"/>
  <c r="DG661" i="5"/>
  <c r="CA661" i="5"/>
  <c r="BP957" i="5"/>
  <c r="CV957" i="5"/>
  <c r="DG93" i="5"/>
  <c r="CA93" i="5"/>
  <c r="BP822" i="5"/>
  <c r="CV822" i="5"/>
  <c r="CK737" i="5"/>
  <c r="BE737" i="5"/>
  <c r="BE14" i="5"/>
  <c r="CK14" i="5"/>
  <c r="BP888" i="5"/>
  <c r="CV888" i="5"/>
  <c r="BP126" i="5"/>
  <c r="CV126" i="5"/>
  <c r="CK541" i="5"/>
  <c r="BE541" i="5"/>
  <c r="CA912" i="5"/>
  <c r="DG912" i="5"/>
  <c r="DG810" i="5"/>
  <c r="CA810" i="5"/>
  <c r="BP298" i="5"/>
  <c r="CV298" i="5"/>
  <c r="CA204" i="5"/>
  <c r="DG204" i="5"/>
  <c r="CK523" i="5"/>
  <c r="BE523" i="5"/>
  <c r="CA660" i="5"/>
  <c r="DG660" i="5"/>
  <c r="DG946" i="5"/>
  <c r="CA946" i="5"/>
  <c r="DG824" i="5"/>
  <c r="CA824" i="5"/>
  <c r="CV465" i="5"/>
  <c r="BP465" i="5"/>
  <c r="CK800" i="5"/>
  <c r="BE800" i="5"/>
  <c r="CK794" i="5"/>
  <c r="BE794" i="5"/>
  <c r="DG104" i="5"/>
  <c r="CA104" i="5"/>
  <c r="CV388" i="5"/>
  <c r="BP388" i="5"/>
  <c r="BP312" i="5"/>
  <c r="CV312" i="5"/>
  <c r="CK722" i="5"/>
  <c r="BE722" i="5"/>
  <c r="BE444" i="5"/>
  <c r="CK444" i="5"/>
  <c r="CV534" i="5"/>
  <c r="BP534" i="5"/>
  <c r="CV690" i="5"/>
  <c r="BP690" i="5"/>
  <c r="BE301" i="5"/>
  <c r="CK301" i="5"/>
  <c r="CV132" i="5"/>
  <c r="BP132" i="5"/>
  <c r="DG784" i="5"/>
  <c r="CA784" i="5"/>
  <c r="CV265" i="5"/>
  <c r="BP265" i="5"/>
  <c r="CK124" i="5"/>
  <c r="BE124" i="5"/>
  <c r="CK128" i="5"/>
  <c r="BE128" i="5"/>
  <c r="CV824" i="5"/>
  <c r="BP824" i="5"/>
  <c r="CK714" i="5"/>
  <c r="BE714" i="5"/>
  <c r="DG886" i="5"/>
  <c r="CA886" i="5"/>
  <c r="BE267" i="5"/>
  <c r="CK267" i="5"/>
  <c r="CK416" i="5"/>
  <c r="BE416" i="5"/>
  <c r="CA561" i="5"/>
  <c r="DG561" i="5"/>
  <c r="CV412" i="5"/>
  <c r="BP412" i="5"/>
  <c r="CK623" i="5"/>
  <c r="BE623" i="5"/>
  <c r="CK824" i="5"/>
  <c r="BE824" i="5"/>
  <c r="CA523" i="5"/>
  <c r="DG523" i="5"/>
  <c r="CV544" i="5"/>
  <c r="BP544" i="5"/>
  <c r="CV396" i="5"/>
  <c r="BP396" i="5"/>
  <c r="DG156" i="5"/>
  <c r="CA156" i="5"/>
  <c r="BP677" i="5"/>
  <c r="CV677" i="5"/>
  <c r="CV940" i="5"/>
  <c r="BP940" i="5"/>
  <c r="BP131" i="5"/>
  <c r="CV131" i="5"/>
  <c r="BP394" i="5"/>
  <c r="CV394" i="5"/>
  <c r="CK577" i="5"/>
  <c r="BE577" i="5"/>
  <c r="BP560" i="5"/>
  <c r="CV560" i="5"/>
  <c r="CA102" i="5"/>
  <c r="DG102" i="5"/>
  <c r="BP856" i="5"/>
  <c r="CV856" i="5"/>
  <c r="DG237" i="5"/>
  <c r="CA237" i="5"/>
  <c r="BP651" i="5"/>
  <c r="CV651" i="5"/>
  <c r="CV632" i="5"/>
  <c r="BP632" i="5"/>
  <c r="BP211" i="5"/>
  <c r="CV211" i="5"/>
  <c r="DG311" i="5"/>
  <c r="CA311" i="5"/>
  <c r="CV676" i="5"/>
  <c r="BP676" i="5"/>
  <c r="CV43" i="5"/>
  <c r="BP43" i="5"/>
  <c r="CK20" i="5"/>
  <c r="BE20" i="5"/>
  <c r="CK400" i="5"/>
  <c r="BE400" i="5"/>
  <c r="DG115" i="5"/>
  <c r="CA115" i="5"/>
  <c r="BE87" i="5"/>
  <c r="CK87" i="5"/>
  <c r="BE79" i="5"/>
  <c r="CK79" i="5"/>
  <c r="BE26" i="5"/>
  <c r="CK26" i="5"/>
  <c r="CK658" i="5"/>
  <c r="BE658" i="5"/>
  <c r="CK698" i="5"/>
  <c r="BE698" i="5"/>
  <c r="CA947" i="5"/>
  <c r="DG947" i="5"/>
  <c r="CV800" i="5"/>
  <c r="BP800" i="5"/>
  <c r="BE36" i="5"/>
  <c r="CK36" i="5"/>
  <c r="DG774" i="5"/>
  <c r="CA774" i="5"/>
  <c r="CK144" i="5"/>
  <c r="BE144" i="5"/>
  <c r="CV148" i="5"/>
  <c r="BP148" i="5"/>
  <c r="DG957" i="5"/>
  <c r="CA957" i="5"/>
  <c r="BP111" i="5"/>
  <c r="CV111" i="5"/>
  <c r="DG757" i="5"/>
  <c r="CA757" i="5"/>
  <c r="CK702" i="5"/>
  <c r="BE702" i="5"/>
  <c r="CK347" i="5"/>
  <c r="BE347" i="5"/>
  <c r="CA268" i="5"/>
  <c r="DG268" i="5"/>
  <c r="CA995" i="5"/>
  <c r="DG995" i="5"/>
  <c r="DG360" i="5"/>
  <c r="CA360" i="5"/>
  <c r="BP537" i="5"/>
  <c r="CV537" i="5"/>
  <c r="BP197" i="5"/>
  <c r="CV197" i="5"/>
  <c r="CA971" i="5"/>
  <c r="DG971" i="5"/>
  <c r="BE600" i="5"/>
  <c r="CK600" i="5"/>
  <c r="CA446" i="5"/>
  <c r="DG446" i="5"/>
  <c r="CV998" i="5"/>
  <c r="BP998" i="5"/>
  <c r="BP697" i="5"/>
  <c r="CV697" i="5"/>
  <c r="BE135" i="5"/>
  <c r="CK135" i="5"/>
  <c r="CV749" i="5"/>
  <c r="BP749" i="5"/>
  <c r="BP284" i="5"/>
  <c r="CV284" i="5"/>
  <c r="BP819" i="5"/>
  <c r="CV819" i="5"/>
  <c r="DG211" i="5"/>
  <c r="CA211" i="5"/>
  <c r="DG859" i="5"/>
  <c r="CA859" i="5"/>
  <c r="BE905" i="5"/>
  <c r="CK905" i="5"/>
  <c r="CA545" i="5"/>
  <c r="DG545" i="5"/>
  <c r="CK669" i="5"/>
  <c r="BE669" i="5"/>
  <c r="BE311" i="5"/>
  <c r="CK311" i="5"/>
  <c r="BP780" i="5"/>
  <c r="CV780" i="5"/>
  <c r="BE564" i="5"/>
  <c r="CK564" i="5"/>
  <c r="BP359" i="5"/>
  <c r="CV359" i="5"/>
  <c r="BE723" i="5"/>
  <c r="CK723" i="5"/>
  <c r="BE150" i="5"/>
  <c r="CK150" i="5"/>
  <c r="BP938" i="5"/>
  <c r="CV938" i="5"/>
  <c r="BE713" i="5"/>
  <c r="CK713" i="5"/>
  <c r="BE250" i="5"/>
  <c r="CK250" i="5"/>
  <c r="CA133" i="5"/>
  <c r="DG133" i="5"/>
  <c r="CK340" i="5"/>
  <c r="BE340" i="5"/>
  <c r="BE215" i="5"/>
  <c r="CK215" i="5"/>
  <c r="DG68" i="5"/>
  <c r="CA68" i="5"/>
  <c r="DG191" i="5"/>
  <c r="CA191" i="5"/>
  <c r="DG479" i="5"/>
  <c r="CA479" i="5"/>
  <c r="BE437" i="5"/>
  <c r="CK437" i="5"/>
  <c r="CV732" i="5"/>
  <c r="BP732" i="5"/>
  <c r="CK443" i="5"/>
  <c r="BE443" i="5"/>
  <c r="CA294" i="5"/>
  <c r="DG294" i="5"/>
  <c r="CK456" i="5"/>
  <c r="BE456" i="5"/>
  <c r="BP675" i="5"/>
  <c r="CV675" i="5"/>
  <c r="CA809" i="5"/>
  <c r="DG809" i="5"/>
  <c r="BE677" i="5"/>
  <c r="CK677" i="5"/>
  <c r="CK992" i="5"/>
  <c r="BE992" i="5"/>
  <c r="DG46" i="5"/>
  <c r="CA46" i="5"/>
  <c r="CK967" i="5"/>
  <c r="BE967" i="5"/>
  <c r="CA596" i="5"/>
  <c r="DG596" i="5"/>
  <c r="CA699" i="5"/>
  <c r="DG699" i="5"/>
  <c r="CK547" i="5"/>
  <c r="BE547" i="5"/>
  <c r="CV311" i="5"/>
  <c r="BP311" i="5"/>
  <c r="DG612" i="5"/>
  <c r="CA612" i="5"/>
  <c r="DG15" i="5"/>
  <c r="CA15" i="5"/>
  <c r="CV150" i="5"/>
  <c r="BP150" i="5"/>
  <c r="CV431" i="5"/>
  <c r="BP431" i="5"/>
  <c r="CA127" i="5"/>
  <c r="DG127" i="5"/>
  <c r="CA671" i="5"/>
  <c r="DG671" i="5"/>
  <c r="CV884" i="5"/>
  <c r="BP884" i="5"/>
  <c r="CV246" i="5"/>
  <c r="BP246" i="5"/>
  <c r="DG847" i="5"/>
  <c r="CA847" i="5"/>
  <c r="CK505" i="5"/>
  <c r="BE505" i="5"/>
  <c r="CK816" i="5"/>
  <c r="BE816" i="5"/>
  <c r="CA693" i="5"/>
  <c r="DG693" i="5"/>
  <c r="DG437" i="5"/>
  <c r="CA437" i="5"/>
  <c r="BE46" i="5"/>
  <c r="CK46" i="5"/>
  <c r="CK700" i="5"/>
  <c r="BE700" i="5"/>
  <c r="CA658" i="5"/>
  <c r="DG658" i="5"/>
  <c r="BP367" i="5"/>
  <c r="CV367" i="5"/>
  <c r="BE84" i="5"/>
  <c r="CK84" i="5"/>
  <c r="DG654" i="5"/>
  <c r="CA654" i="5"/>
  <c r="BE25" i="5"/>
  <c r="CK25" i="5"/>
  <c r="BE763" i="5"/>
  <c r="CK763" i="5"/>
  <c r="BE108" i="5"/>
  <c r="CK108" i="5"/>
  <c r="BP445" i="5"/>
  <c r="CV445" i="5"/>
  <c r="CK948" i="5"/>
  <c r="BE948" i="5"/>
  <c r="DG105" i="5"/>
  <c r="CA105" i="5"/>
  <c r="CA476" i="5"/>
  <c r="DG476" i="5"/>
  <c r="CK724" i="5"/>
  <c r="BE724" i="5"/>
  <c r="BE546" i="5"/>
  <c r="CK546" i="5"/>
  <c r="BP668" i="5"/>
  <c r="CV668" i="5"/>
  <c r="DG226" i="5"/>
  <c r="CA226" i="5"/>
  <c r="BP165" i="5"/>
  <c r="CV165" i="5"/>
  <c r="DG1002" i="5"/>
  <c r="CA1002" i="5"/>
  <c r="CK930" i="5"/>
  <c r="BE930" i="5"/>
  <c r="BP798" i="5"/>
  <c r="CV798" i="5"/>
  <c r="CV826" i="5"/>
  <c r="BP826" i="5"/>
  <c r="CK156" i="5"/>
  <c r="BE156" i="5"/>
  <c r="BP538" i="5"/>
  <c r="CV538" i="5"/>
  <c r="DG36" i="5"/>
  <c r="CA36" i="5"/>
  <c r="CV700" i="5"/>
  <c r="BP700" i="5"/>
  <c r="DG923" i="5"/>
  <c r="CA923" i="5"/>
  <c r="CK554" i="5"/>
  <c r="BE554" i="5"/>
  <c r="DG376" i="5"/>
  <c r="CA376" i="5"/>
  <c r="DG583" i="5"/>
  <c r="CA583" i="5"/>
  <c r="BP380" i="5"/>
  <c r="CV380" i="5"/>
  <c r="DG158" i="5"/>
  <c r="CA158" i="5"/>
  <c r="BP212" i="5"/>
  <c r="CV212" i="5"/>
  <c r="BE35" i="5"/>
  <c r="CK35" i="5"/>
  <c r="DG642" i="5"/>
  <c r="CA642" i="5"/>
  <c r="CA335" i="5"/>
  <c r="DG335" i="5"/>
  <c r="CA771" i="5"/>
  <c r="DG771" i="5"/>
  <c r="CK995" i="5"/>
  <c r="BE995" i="5"/>
  <c r="DG680" i="5"/>
  <c r="CA680" i="5"/>
  <c r="CA954" i="5"/>
  <c r="DG954" i="5"/>
  <c r="DG553" i="5"/>
  <c r="CA553" i="5"/>
  <c r="CA55" i="5"/>
  <c r="DG55" i="5"/>
  <c r="CV382" i="5"/>
  <c r="BP382" i="5"/>
  <c r="DG646" i="5"/>
  <c r="CA646" i="5"/>
  <c r="CA802" i="5"/>
  <c r="DG802" i="5"/>
  <c r="DG221" i="5"/>
  <c r="CA221" i="5"/>
  <c r="DG157" i="5"/>
  <c r="CA157" i="5"/>
  <c r="CV692" i="5"/>
  <c r="BP692" i="5"/>
  <c r="DG291" i="5"/>
  <c r="CA291" i="5"/>
  <c r="CK776" i="5"/>
  <c r="BE776" i="5"/>
  <c r="CK593" i="5"/>
  <c r="BE593" i="5"/>
  <c r="CV51" i="5"/>
  <c r="BP51" i="5"/>
  <c r="DG690" i="5"/>
  <c r="CA690" i="5"/>
  <c r="CK676" i="5"/>
  <c r="BE676" i="5"/>
  <c r="CK619" i="5"/>
  <c r="BE619" i="5"/>
  <c r="BP309" i="5"/>
  <c r="CV309" i="5"/>
  <c r="CA701" i="5"/>
  <c r="DG701" i="5"/>
  <c r="CV556" i="5"/>
  <c r="BP556" i="5"/>
  <c r="CV648" i="5"/>
  <c r="BP648" i="5"/>
  <c r="DG778" i="5"/>
  <c r="CA778" i="5"/>
  <c r="CK332" i="5"/>
  <c r="BE332" i="5"/>
  <c r="CK540" i="5"/>
  <c r="BE540" i="5"/>
  <c r="CA966" i="5"/>
  <c r="DG966" i="5"/>
  <c r="CV557" i="5"/>
  <c r="BP557" i="5"/>
  <c r="BP173" i="5"/>
  <c r="CV173" i="5"/>
  <c r="DG210" i="5"/>
  <c r="CA210" i="5"/>
  <c r="DG362" i="5"/>
  <c r="CA362" i="5"/>
  <c r="DG868" i="5"/>
  <c r="CA868" i="5"/>
  <c r="CV261" i="5"/>
  <c r="BP261" i="5"/>
  <c r="CV561" i="5"/>
  <c r="BP561" i="5"/>
  <c r="BE524" i="5"/>
  <c r="CK524" i="5"/>
  <c r="DG688" i="5"/>
  <c r="CA688" i="5"/>
  <c r="CK85" i="5"/>
  <c r="BE85" i="5"/>
  <c r="DG435" i="5"/>
  <c r="CA435" i="5"/>
  <c r="BE395" i="5"/>
  <c r="CK395" i="5"/>
  <c r="BP907" i="5"/>
  <c r="CV907" i="5"/>
  <c r="BP661" i="5"/>
  <c r="CV661" i="5"/>
  <c r="BP1005" i="5"/>
  <c r="CV1005" i="5"/>
  <c r="DG675" i="5"/>
  <c r="CA675" i="5"/>
  <c r="BP816" i="5"/>
  <c r="CV816" i="5"/>
  <c r="CV585" i="5"/>
  <c r="BP585" i="5"/>
  <c r="CA203" i="5"/>
  <c r="DG203" i="5"/>
  <c r="DG314" i="5"/>
  <c r="CA314" i="5"/>
  <c r="CA349" i="5"/>
  <c r="DG349" i="5"/>
  <c r="BP486" i="5"/>
  <c r="CV486" i="5"/>
  <c r="DG1012" i="5"/>
  <c r="CA1012" i="5"/>
  <c r="DG574" i="5"/>
  <c r="CA574" i="5"/>
  <c r="CV792" i="5"/>
  <c r="BP792" i="5"/>
  <c r="CA532" i="5"/>
  <c r="DG532" i="5"/>
  <c r="BE426" i="5"/>
  <c r="CK426" i="5"/>
  <c r="BE206" i="5"/>
  <c r="CK206" i="5"/>
  <c r="CK542" i="5"/>
  <c r="BE542" i="5"/>
  <c r="BP799" i="5"/>
  <c r="CV799" i="5"/>
  <c r="CA270" i="5"/>
  <c r="DG270" i="5"/>
  <c r="DG562" i="5"/>
  <c r="CA562" i="5"/>
  <c r="BE823" i="5"/>
  <c r="CK823" i="5"/>
  <c r="BP512" i="5"/>
  <c r="CV512" i="5"/>
  <c r="CA904" i="5"/>
  <c r="DG904" i="5"/>
  <c r="BE556" i="5"/>
  <c r="CK556" i="5"/>
  <c r="DG66" i="5"/>
  <c r="CA66" i="5"/>
  <c r="DG934" i="5"/>
  <c r="CA934" i="5"/>
  <c r="BE502" i="5"/>
  <c r="CK502" i="5"/>
  <c r="BP795" i="5"/>
  <c r="CV795" i="5"/>
  <c r="BP377" i="5"/>
  <c r="CV377" i="5"/>
  <c r="BE609" i="5"/>
  <c r="CK609" i="5"/>
  <c r="BP893" i="5"/>
  <c r="CV893" i="5"/>
  <c r="BE971" i="5"/>
  <c r="CK971" i="5"/>
  <c r="BP580" i="5"/>
  <c r="CV580" i="5"/>
  <c r="DG390" i="5"/>
  <c r="CA390" i="5"/>
  <c r="CA837" i="5"/>
  <c r="DG837" i="5"/>
  <c r="BE689" i="5"/>
  <c r="CK689" i="5"/>
  <c r="BE877" i="5"/>
  <c r="CK877" i="5"/>
  <c r="CK557" i="5"/>
  <c r="BE557" i="5"/>
  <c r="BE268" i="5"/>
  <c r="CK268" i="5"/>
  <c r="CA1013" i="5"/>
  <c r="DG1013" i="5"/>
  <c r="DG657" i="5"/>
  <c r="CA657" i="5"/>
  <c r="BP508" i="5"/>
  <c r="CV508" i="5"/>
  <c r="BE835" i="5"/>
  <c r="CK835" i="5"/>
  <c r="BE269" i="5"/>
  <c r="CK269" i="5"/>
  <c r="BP773" i="5"/>
  <c r="CV773" i="5"/>
  <c r="CV96" i="5"/>
  <c r="BP96" i="5"/>
  <c r="BE290" i="5"/>
  <c r="CK290" i="5"/>
  <c r="CK303" i="5"/>
  <c r="BE303" i="5"/>
  <c r="CA499" i="5"/>
  <c r="DG499" i="5"/>
  <c r="CK106" i="5"/>
  <c r="BE106" i="5"/>
  <c r="CK231" i="5"/>
  <c r="BE231" i="5"/>
  <c r="BP649" i="5"/>
  <c r="CV649" i="5"/>
  <c r="DG570" i="5"/>
  <c r="CA570" i="5"/>
  <c r="DG434" i="5"/>
  <c r="CA434" i="5"/>
  <c r="DG316" i="5"/>
  <c r="CA316" i="5"/>
  <c r="BE120" i="5"/>
  <c r="CK120" i="5"/>
  <c r="BE441" i="5"/>
  <c r="CK441" i="5"/>
  <c r="BP240" i="5"/>
  <c r="CV240" i="5"/>
  <c r="BE165" i="5"/>
  <c r="CK165" i="5"/>
  <c r="BE179" i="5"/>
  <c r="CK179" i="5"/>
  <c r="DG454" i="5"/>
  <c r="CA454" i="5"/>
  <c r="DG312" i="5"/>
  <c r="CA312" i="5"/>
  <c r="CA949" i="5"/>
  <c r="DG949" i="5"/>
  <c r="BP843" i="5"/>
  <c r="CV843" i="5"/>
  <c r="DG936" i="5"/>
  <c r="CA936" i="5"/>
  <c r="CA815" i="5"/>
  <c r="DG815" i="5"/>
  <c r="CV658" i="5"/>
  <c r="BP658" i="5"/>
  <c r="BP674" i="5"/>
  <c r="CV674" i="5"/>
  <c r="BP210" i="5"/>
  <c r="CV210" i="5"/>
  <c r="CK574" i="5"/>
  <c r="BE574" i="5"/>
  <c r="BE302" i="5"/>
  <c r="CK302" i="5"/>
  <c r="CA254" i="5"/>
  <c r="DG254" i="5"/>
  <c r="DG338" i="5"/>
  <c r="CA338" i="5"/>
  <c r="BE602" i="5"/>
  <c r="CK602" i="5"/>
  <c r="CK339" i="5"/>
  <c r="BE339" i="5"/>
  <c r="CV254" i="5"/>
  <c r="BP254" i="5"/>
  <c r="CK991" i="5"/>
  <c r="BE991" i="5"/>
  <c r="BP117" i="5"/>
  <c r="CV117" i="5"/>
  <c r="BP341" i="5"/>
  <c r="CV341" i="5"/>
  <c r="BP942" i="5"/>
  <c r="CV942" i="5"/>
  <c r="BP891" i="5"/>
  <c r="CV891" i="5"/>
  <c r="BE913" i="5"/>
  <c r="CK913" i="5"/>
  <c r="CK849" i="5"/>
  <c r="BE849" i="5"/>
  <c r="BP598" i="5"/>
  <c r="CV598" i="5"/>
  <c r="BP879" i="5"/>
  <c r="CV879" i="5"/>
  <c r="CA889" i="5"/>
  <c r="DG889" i="5"/>
  <c r="BE797" i="5"/>
  <c r="CK797" i="5"/>
  <c r="CV509" i="5"/>
  <c r="BP509" i="5"/>
  <c r="CV361" i="5"/>
  <c r="BP361" i="5"/>
  <c r="CK543" i="5"/>
  <c r="BE543" i="5"/>
  <c r="BP551" i="5"/>
  <c r="CV551" i="5"/>
  <c r="BE537" i="5"/>
  <c r="CK537" i="5"/>
  <c r="DG56" i="5"/>
  <c r="CA56" i="5"/>
  <c r="BP352" i="5"/>
  <c r="CV352" i="5"/>
  <c r="CV86" i="5"/>
  <c r="BP86" i="5"/>
  <c r="CA960" i="5"/>
  <c r="DG960" i="5"/>
  <c r="CA973" i="5"/>
  <c r="DG973" i="5"/>
  <c r="CK336" i="5"/>
  <c r="BE336" i="5"/>
  <c r="DG54" i="5"/>
  <c r="CA54" i="5"/>
  <c r="BE480" i="5"/>
  <c r="CK480" i="5"/>
  <c r="CK476" i="5"/>
  <c r="BE476" i="5"/>
  <c r="CV262" i="5"/>
  <c r="BP262" i="5"/>
  <c r="DG363" i="5"/>
  <c r="CA363" i="5"/>
  <c r="CA984" i="5"/>
  <c r="DG984" i="5"/>
  <c r="DG229" i="5"/>
  <c r="CA229" i="5"/>
  <c r="BP937" i="5"/>
  <c r="CV937" i="5"/>
  <c r="CV710" i="5"/>
  <c r="BP710" i="5"/>
  <c r="CA488" i="5"/>
  <c r="DG488" i="5"/>
  <c r="CK716" i="5"/>
  <c r="BE716" i="5"/>
  <c r="DG219" i="5"/>
  <c r="CA219" i="5"/>
  <c r="BP182" i="5"/>
  <c r="CV182" i="5"/>
  <c r="DG691" i="5"/>
  <c r="CA691" i="5"/>
  <c r="CA765" i="5"/>
  <c r="DG765" i="5"/>
  <c r="BE863" i="5"/>
  <c r="CK863" i="5"/>
  <c r="CK696" i="5"/>
  <c r="BE696" i="5"/>
  <c r="BP161" i="5"/>
  <c r="CV161" i="5"/>
  <c r="CK864" i="5"/>
  <c r="BE864" i="5"/>
  <c r="BE974" i="5"/>
  <c r="CK974" i="5"/>
  <c r="CA981" i="5"/>
  <c r="DG981" i="5"/>
  <c r="BP196" i="5"/>
  <c r="CV196" i="5"/>
  <c r="CV40" i="5"/>
  <c r="BP40" i="5"/>
  <c r="DG827" i="5"/>
  <c r="CA827" i="5"/>
  <c r="CV729" i="5"/>
  <c r="BP729" i="5"/>
  <c r="BE75" i="5"/>
  <c r="CK75" i="5"/>
  <c r="CK474" i="5"/>
  <c r="BE474" i="5"/>
  <c r="BE1012" i="5"/>
  <c r="CK1012" i="5"/>
  <c r="CV16" i="5"/>
  <c r="BP16" i="5"/>
  <c r="CK984" i="5"/>
  <c r="BE984" i="5"/>
  <c r="CK188" i="5"/>
  <c r="BE188" i="5"/>
  <c r="DG1007" i="5"/>
  <c r="CA1007" i="5"/>
  <c r="CK631" i="5"/>
  <c r="BE631" i="5"/>
  <c r="CV858" i="5"/>
  <c r="BP858" i="5"/>
  <c r="DG755" i="5"/>
  <c r="CA755" i="5"/>
  <c r="BP239" i="5"/>
  <c r="CV239" i="5"/>
  <c r="DG634" i="5"/>
  <c r="CA634" i="5"/>
  <c r="BP124" i="5"/>
  <c r="CV124" i="5"/>
  <c r="DG976" i="5"/>
  <c r="CA976" i="5"/>
  <c r="CK32" i="5"/>
  <c r="BE32" i="5"/>
  <c r="DG65" i="5"/>
  <c r="CA65" i="5"/>
  <c r="CV266" i="5"/>
  <c r="BP266" i="5"/>
  <c r="CV152" i="5"/>
  <c r="BP152" i="5"/>
  <c r="BP554" i="5"/>
  <c r="CV554" i="5"/>
  <c r="CA323" i="5"/>
  <c r="DG323" i="5"/>
  <c r="DG471" i="5"/>
  <c r="CA471" i="5"/>
  <c r="BE487" i="5"/>
  <c r="CK487" i="5"/>
  <c r="CA649" i="5"/>
  <c r="DG649" i="5"/>
  <c r="CV80" i="5"/>
  <c r="BP80" i="5"/>
  <c r="CK775" i="5"/>
  <c r="BE775" i="5"/>
  <c r="DG433" i="5"/>
  <c r="CA433" i="5"/>
  <c r="BP873" i="5"/>
  <c r="CV873" i="5"/>
  <c r="CV863" i="5"/>
  <c r="BP863" i="5"/>
  <c r="DG689" i="5"/>
  <c r="CA689" i="5"/>
  <c r="CV772" i="5"/>
  <c r="BP772" i="5"/>
  <c r="CA457" i="5"/>
  <c r="DG457" i="5"/>
  <c r="DG283" i="5"/>
  <c r="CA283" i="5"/>
  <c r="CV42" i="5"/>
  <c r="BP42" i="5"/>
  <c r="BP837" i="5"/>
  <c r="CV837" i="5"/>
  <c r="BE362" i="5"/>
  <c r="CK362" i="5"/>
  <c r="BE304" i="5"/>
  <c r="CK304" i="5"/>
  <c r="CA850" i="5"/>
  <c r="DG850" i="5"/>
  <c r="BE226" i="5"/>
  <c r="CK226" i="5"/>
  <c r="BP996" i="5"/>
  <c r="CV996" i="5"/>
  <c r="BP84" i="5"/>
  <c r="CV84" i="5"/>
  <c r="BP827" i="5"/>
  <c r="CV827" i="5"/>
  <c r="BP839" i="5"/>
  <c r="CV839" i="5"/>
  <c r="CA756" i="5"/>
  <c r="DG756" i="5"/>
  <c r="CK845" i="5"/>
  <c r="BE845" i="5"/>
  <c r="CK651" i="5"/>
  <c r="BE651" i="5"/>
  <c r="CA733" i="5"/>
  <c r="DG733" i="5"/>
  <c r="BP157" i="5"/>
  <c r="CV157" i="5"/>
  <c r="BP895" i="5"/>
  <c r="CV895" i="5"/>
  <c r="BP183" i="5"/>
  <c r="CV183" i="5"/>
  <c r="CA336" i="5"/>
  <c r="DG336" i="5"/>
  <c r="BP145" i="5"/>
  <c r="CV145" i="5"/>
  <c r="BP955" i="5"/>
  <c r="CV955" i="5"/>
  <c r="DG540" i="5"/>
  <c r="CA540" i="5"/>
  <c r="CA738" i="5"/>
  <c r="DG738" i="5"/>
  <c r="DG28" i="5"/>
  <c r="CA28" i="5"/>
  <c r="CA851" i="5"/>
  <c r="DG851" i="5"/>
  <c r="DG14" i="5"/>
  <c r="CA14" i="5"/>
  <c r="CK918" i="5"/>
  <c r="BE918" i="5"/>
  <c r="BP657" i="5"/>
  <c r="CV657" i="5"/>
  <c r="CK213" i="5"/>
  <c r="BE213" i="5"/>
  <c r="BP633" i="5"/>
  <c r="CV633" i="5"/>
  <c r="BE197" i="5"/>
  <c r="CK197" i="5"/>
  <c r="DG391" i="5"/>
  <c r="CA391" i="5"/>
  <c r="BE335" i="5"/>
  <c r="CK335" i="5"/>
  <c r="BE709" i="5"/>
  <c r="CK709" i="5"/>
  <c r="BE520" i="5"/>
  <c r="CK520" i="5"/>
  <c r="BP901" i="5"/>
  <c r="CV901" i="5"/>
  <c r="BP244" i="5"/>
  <c r="CV244" i="5"/>
  <c r="BP590" i="5"/>
  <c r="CV590" i="5"/>
  <c r="BE614" i="5"/>
  <c r="CK614" i="5"/>
  <c r="CV982" i="5"/>
  <c r="BP982" i="5"/>
  <c r="BE963" i="5"/>
  <c r="CK963" i="5"/>
  <c r="CK770" i="5"/>
  <c r="BE770" i="5"/>
  <c r="CV771" i="5"/>
  <c r="BP771" i="5"/>
  <c r="DG304" i="5"/>
  <c r="CA304" i="5"/>
  <c r="BP571" i="5"/>
  <c r="CV571" i="5"/>
  <c r="DG269" i="5"/>
  <c r="CA269" i="5"/>
  <c r="BE238" i="5"/>
  <c r="CK238" i="5"/>
  <c r="CK229" i="5"/>
  <c r="BE229" i="5"/>
  <c r="BE413" i="5"/>
  <c r="CK413" i="5"/>
  <c r="BE163" i="5"/>
  <c r="CK163" i="5"/>
  <c r="BP624" i="5"/>
  <c r="CV624" i="5"/>
  <c r="BP679" i="5"/>
  <c r="CV679" i="5"/>
  <c r="BE329" i="5"/>
  <c r="CK329" i="5"/>
  <c r="BP484" i="5"/>
  <c r="CV484" i="5"/>
  <c r="CV47" i="5"/>
  <c r="BP47" i="5"/>
  <c r="DG111" i="5"/>
  <c r="CA111" i="5"/>
  <c r="DG223" i="5"/>
  <c r="CA223" i="5"/>
  <c r="CA604" i="5"/>
  <c r="DG604" i="5"/>
  <c r="BP516" i="5"/>
  <c r="CV516" i="5"/>
  <c r="CA422" i="5"/>
  <c r="DG422" i="5"/>
  <c r="DG235" i="5"/>
  <c r="CA235" i="5"/>
  <c r="DG330" i="5"/>
  <c r="CA330" i="5"/>
  <c r="BE701" i="5"/>
  <c r="CK701" i="5"/>
  <c r="CV964" i="5"/>
  <c r="BP964" i="5"/>
  <c r="CA929" i="5"/>
  <c r="DG929" i="5"/>
  <c r="BP885" i="5"/>
  <c r="CV885" i="5"/>
  <c r="CK467" i="5"/>
  <c r="BE467" i="5"/>
  <c r="BP274" i="5"/>
  <c r="CV274" i="5"/>
  <c r="CA381" i="5"/>
  <c r="DG381" i="5"/>
  <c r="CV29" i="5"/>
  <c r="BP29" i="5"/>
  <c r="BP973" i="5"/>
  <c r="CV973" i="5"/>
  <c r="BP501" i="5"/>
  <c r="CV501" i="5"/>
  <c r="BE663" i="5"/>
  <c r="CK663" i="5"/>
  <c r="BP90" i="5"/>
  <c r="CV90" i="5"/>
  <c r="BP659" i="5"/>
  <c r="CV659" i="5"/>
  <c r="BP831" i="5"/>
  <c r="CV831" i="5"/>
  <c r="CK398" i="5"/>
  <c r="BE398" i="5"/>
  <c r="DG292" i="5"/>
  <c r="CA292" i="5"/>
  <c r="DG857" i="5"/>
  <c r="CA857" i="5"/>
  <c r="BP121" i="5"/>
  <c r="CV121" i="5"/>
  <c r="CA1005" i="5"/>
  <c r="DG1005" i="5"/>
  <c r="BE375" i="5"/>
  <c r="CK375" i="5"/>
  <c r="DG623" i="5"/>
  <c r="CA623" i="5"/>
  <c r="CK515" i="5"/>
  <c r="BE515" i="5"/>
  <c r="DG706" i="5"/>
  <c r="CA706" i="5"/>
  <c r="CV572" i="5"/>
  <c r="BP572" i="5"/>
  <c r="BE49" i="5"/>
  <c r="CK49" i="5"/>
  <c r="DG735" i="5"/>
  <c r="CA735" i="5"/>
  <c r="BP263" i="5"/>
  <c r="CV263" i="5"/>
  <c r="CV48" i="5"/>
  <c r="BP48" i="5"/>
  <c r="CA922" i="5"/>
  <c r="DG922" i="5"/>
  <c r="CK527" i="5"/>
  <c r="BE527" i="5"/>
  <c r="BP313" i="5"/>
  <c r="CV313" i="5"/>
  <c r="DG559" i="5"/>
  <c r="CA559" i="5"/>
  <c r="CA579" i="5"/>
  <c r="DG579" i="5"/>
  <c r="DG451" i="5"/>
  <c r="CA451" i="5"/>
  <c r="BE94" i="5"/>
  <c r="CK94" i="5"/>
  <c r="BP422" i="5"/>
  <c r="CV422" i="5"/>
  <c r="CA753" i="5"/>
  <c r="DG753" i="5"/>
  <c r="CV548" i="5"/>
  <c r="BP548" i="5"/>
  <c r="CV688" i="5"/>
  <c r="BP688" i="5"/>
  <c r="CK606" i="5"/>
  <c r="BE606" i="5"/>
  <c r="CV745" i="5"/>
  <c r="BP745" i="5"/>
  <c r="CA494" i="5"/>
  <c r="DG494" i="5"/>
  <c r="CK217" i="5"/>
  <c r="BE217" i="5"/>
  <c r="CA508" i="5"/>
  <c r="DG508" i="5"/>
  <c r="CV429" i="5"/>
  <c r="BP429" i="5"/>
  <c r="BE259" i="5"/>
  <c r="CK259" i="5"/>
  <c r="DG872" i="5"/>
  <c r="CA872" i="5"/>
  <c r="BE882" i="5"/>
  <c r="CK882" i="5"/>
  <c r="BP625" i="5"/>
  <c r="CV625" i="5"/>
  <c r="CA938" i="5"/>
  <c r="DG938" i="5"/>
  <c r="CK414" i="5"/>
  <c r="BE414" i="5"/>
  <c r="BE648" i="5"/>
  <c r="CK648" i="5"/>
  <c r="CK182" i="5"/>
  <c r="BE182" i="5"/>
  <c r="CK743" i="5"/>
  <c r="BE743" i="5"/>
  <c r="CK74" i="5"/>
  <c r="BE74" i="5"/>
  <c r="CK652" i="5"/>
  <c r="BE652" i="5"/>
  <c r="DG483" i="5"/>
  <c r="CA483" i="5"/>
  <c r="CV1012" i="5"/>
  <c r="BP1012" i="5"/>
  <c r="DG249" i="5"/>
  <c r="CA249" i="5"/>
  <c r="CK83" i="5"/>
  <c r="BE83" i="5"/>
  <c r="BP683" i="5"/>
  <c r="CV683" i="5"/>
  <c r="DG576" i="5"/>
  <c r="CA576" i="5"/>
  <c r="CA793" i="5"/>
  <c r="DG793" i="5"/>
  <c r="BP193" i="5"/>
  <c r="CV193" i="5"/>
  <c r="BP417" i="5"/>
  <c r="CV417" i="5"/>
  <c r="DG678" i="5"/>
  <c r="CA678" i="5"/>
  <c r="DG726" i="5"/>
  <c r="CA726" i="5"/>
  <c r="CA244" i="5"/>
  <c r="DG244" i="5"/>
  <c r="CK752" i="5"/>
  <c r="BE752" i="5"/>
  <c r="DG126" i="5"/>
  <c r="CA126" i="5"/>
  <c r="BP469" i="5"/>
  <c r="CV469" i="5"/>
  <c r="CA613" i="5"/>
  <c r="DG613" i="5"/>
  <c r="CA759" i="5"/>
  <c r="DG759" i="5"/>
  <c r="CA97" i="5"/>
  <c r="DG97" i="5"/>
  <c r="CK936" i="5"/>
  <c r="BE936" i="5"/>
  <c r="BP401" i="5"/>
  <c r="CV401" i="5"/>
  <c r="DG63" i="5"/>
  <c r="CA63" i="5"/>
  <c r="CA37" i="5"/>
  <c r="DG37" i="5"/>
  <c r="BP304" i="5"/>
  <c r="CV304" i="5"/>
  <c r="BP381" i="5"/>
  <c r="CV381" i="5"/>
  <c r="DG289" i="5"/>
  <c r="CA289" i="5"/>
  <c r="CV255" i="5"/>
  <c r="BP255" i="5"/>
  <c r="DG48" i="5"/>
  <c r="CA48" i="5"/>
  <c r="CA96" i="5"/>
  <c r="DG96" i="5"/>
  <c r="DG798" i="5"/>
  <c r="CA798" i="5"/>
  <c r="CA503" i="5"/>
  <c r="DG503" i="5"/>
  <c r="CK496" i="5"/>
  <c r="BE496" i="5"/>
  <c r="CK500" i="5"/>
  <c r="BE500" i="5"/>
  <c r="BP143" i="5"/>
  <c r="CV143" i="5"/>
  <c r="K12" i="3"/>
  <c r="K14" i="3" s="1"/>
  <c r="K16" i="3" s="1"/>
  <c r="BP169" i="5"/>
  <c r="CV169" i="5"/>
  <c r="BP83" i="5"/>
  <c r="CV83" i="5"/>
  <c r="BE880" i="5"/>
  <c r="CK880" i="5"/>
  <c r="CA440" i="5"/>
  <c r="DG440" i="5"/>
  <c r="BE169" i="5"/>
  <c r="CK169" i="5"/>
  <c r="CK249" i="5"/>
  <c r="BE249" i="5"/>
  <c r="DG318" i="5"/>
  <c r="CA318" i="5"/>
  <c r="BE673" i="5"/>
  <c r="CK673" i="5"/>
  <c r="BP847" i="5"/>
  <c r="CV847" i="5"/>
  <c r="BE275" i="5"/>
  <c r="CK275" i="5"/>
  <c r="BP171" i="5"/>
  <c r="CV171" i="5"/>
  <c r="CA500" i="5"/>
  <c r="DG500" i="5"/>
  <c r="BP922" i="5"/>
  <c r="CV922" i="5"/>
  <c r="CK495" i="5"/>
  <c r="BE495" i="5"/>
  <c r="CK653" i="5"/>
  <c r="BE653" i="5"/>
  <c r="CA997" i="5"/>
  <c r="DG997" i="5"/>
  <c r="CA988" i="5"/>
  <c r="DG988" i="5"/>
  <c r="CK376" i="5"/>
  <c r="BE376" i="5"/>
  <c r="BP159" i="5"/>
  <c r="CV159" i="5"/>
  <c r="CK285" i="5"/>
  <c r="BE285" i="5"/>
  <c r="DG392" i="5"/>
  <c r="CA392" i="5"/>
  <c r="CK783" i="5"/>
  <c r="BE783" i="5"/>
  <c r="CK795" i="5"/>
  <c r="BE795" i="5"/>
  <c r="CV98" i="5"/>
  <c r="BP98" i="5"/>
  <c r="CV503" i="5"/>
  <c r="BP503" i="5"/>
  <c r="CK851" i="5"/>
  <c r="BE851" i="5"/>
  <c r="CA681" i="5"/>
  <c r="DG681" i="5"/>
  <c r="BP928" i="5"/>
  <c r="CV928" i="5"/>
  <c r="CK983" i="5"/>
  <c r="BE983" i="5"/>
  <c r="CA467" i="5"/>
  <c r="DG467" i="5"/>
  <c r="CK791" i="5"/>
  <c r="BE791" i="5"/>
  <c r="DG231" i="5"/>
  <c r="CA231" i="5"/>
  <c r="DG475" i="5"/>
  <c r="CA475" i="5"/>
  <c r="CA636" i="5"/>
  <c r="DG636" i="5"/>
  <c r="CK327" i="5"/>
  <c r="BE327" i="5"/>
  <c r="CK420" i="5"/>
  <c r="BE420" i="5"/>
  <c r="CK551" i="5"/>
  <c r="BE551" i="5"/>
  <c r="CK796" i="5"/>
  <c r="BE796" i="5"/>
  <c r="CA913" i="5"/>
  <c r="DG913" i="5"/>
  <c r="CK1007" i="5"/>
  <c r="BE1007" i="5"/>
  <c r="BE196" i="5"/>
  <c r="CK196" i="5"/>
  <c r="BP833" i="5"/>
  <c r="CV833" i="5"/>
  <c r="CV168" i="5"/>
  <c r="BP168" i="5"/>
  <c r="DG880" i="5"/>
  <c r="CA880" i="5"/>
  <c r="DG560" i="5"/>
  <c r="CA560" i="5"/>
  <c r="BP978" i="5"/>
  <c r="CV978" i="5"/>
  <c r="DG882" i="5"/>
  <c r="CA882" i="5"/>
  <c r="BP154" i="5"/>
  <c r="CV154" i="5"/>
  <c r="CV662" i="5"/>
  <c r="BP662" i="5"/>
  <c r="CV903" i="5"/>
  <c r="BP903" i="5"/>
  <c r="CK1008" i="5"/>
  <c r="BE1008" i="5"/>
  <c r="DG307" i="5"/>
  <c r="CA307" i="5"/>
  <c r="CV289" i="5"/>
  <c r="BP289" i="5"/>
  <c r="BP310" i="5"/>
  <c r="CV310" i="5"/>
  <c r="CK878" i="5"/>
  <c r="BE878" i="5"/>
  <c r="CK97" i="5"/>
  <c r="BE97" i="5"/>
  <c r="DG198" i="5"/>
  <c r="CA198" i="5"/>
  <c r="CV33" i="5"/>
  <c r="BP33" i="5"/>
  <c r="CV73" i="5"/>
  <c r="BP73" i="5"/>
  <c r="DG888" i="5"/>
  <c r="CA888" i="5"/>
  <c r="CK559" i="5"/>
  <c r="BE559" i="5"/>
  <c r="CK178" i="5"/>
  <c r="BE178" i="5"/>
  <c r="DG818" i="5"/>
  <c r="CA818" i="5"/>
  <c r="DG591" i="5"/>
  <c r="CA591" i="5"/>
  <c r="CA587" i="5"/>
  <c r="DG587" i="5"/>
  <c r="CV984" i="5"/>
  <c r="BP984" i="5"/>
  <c r="CA484" i="5"/>
  <c r="DG484" i="5"/>
  <c r="DG696" i="5"/>
  <c r="CA696" i="5"/>
  <c r="CA290" i="5"/>
  <c r="DG290" i="5"/>
  <c r="BE482" i="5"/>
  <c r="CK482" i="5"/>
  <c r="DG631" i="5"/>
  <c r="CA631" i="5"/>
  <c r="CV406" i="5"/>
  <c r="BP406" i="5"/>
  <c r="CK927" i="5"/>
  <c r="BE927" i="5"/>
  <c r="DG571" i="5"/>
  <c r="CA571" i="5"/>
  <c r="BE29" i="5"/>
  <c r="CK29" i="5"/>
  <c r="CV573" i="5"/>
  <c r="BP573" i="5"/>
  <c r="CK958" i="5"/>
  <c r="BE958" i="5"/>
  <c r="CV400" i="5"/>
  <c r="BP400" i="5"/>
  <c r="DG952" i="5"/>
  <c r="CA952" i="5"/>
  <c r="DG423" i="5"/>
  <c r="CA423" i="5"/>
  <c r="CK216" i="5"/>
  <c r="BE216" i="5"/>
  <c r="CA107" i="5"/>
  <c r="DG107" i="5"/>
  <c r="DG370" i="5"/>
  <c r="CA370" i="5"/>
  <c r="CK44" i="5"/>
  <c r="BE44" i="5"/>
  <c r="CV120" i="5"/>
  <c r="BP120" i="5"/>
  <c r="CV67" i="5"/>
  <c r="BP67" i="5"/>
  <c r="CK142" i="5"/>
  <c r="BE142" i="5"/>
  <c r="DG552" i="5"/>
  <c r="CA552" i="5"/>
  <c r="DG21" i="5"/>
  <c r="CA21" i="5"/>
  <c r="CA492" i="5"/>
  <c r="DG492" i="5"/>
  <c r="CV1008" i="5"/>
  <c r="BP1008" i="5"/>
  <c r="CK766" i="5"/>
  <c r="BE766" i="5"/>
  <c r="CV926" i="5"/>
  <c r="BP926" i="5"/>
  <c r="CV166" i="5"/>
  <c r="BP166" i="5"/>
  <c r="CK247" i="5"/>
  <c r="BE247" i="5"/>
  <c r="DG651" i="5"/>
  <c r="CA651" i="5"/>
  <c r="BP621" i="5"/>
  <c r="CV621" i="5"/>
  <c r="BP689" i="5"/>
  <c r="CV689" i="5"/>
  <c r="CV716" i="5"/>
  <c r="BP716" i="5"/>
  <c r="DG708" i="5"/>
  <c r="CA708" i="5"/>
  <c r="CA357" i="5"/>
  <c r="DG357" i="5"/>
  <c r="CV95" i="5"/>
  <c r="BP95" i="5"/>
  <c r="CK517" i="5"/>
  <c r="BE517" i="5"/>
  <c r="CV402" i="5"/>
  <c r="BP402" i="5"/>
  <c r="DG808" i="5"/>
  <c r="CA808" i="5"/>
  <c r="BP337" i="5"/>
  <c r="CV337" i="5"/>
  <c r="CA806" i="5"/>
  <c r="DG806" i="5"/>
  <c r="CK865" i="5"/>
  <c r="BE865" i="5"/>
  <c r="DG641" i="5"/>
  <c r="CA641" i="5"/>
  <c r="CK960" i="5"/>
  <c r="BE960" i="5"/>
  <c r="CK750" i="5"/>
  <c r="BE750" i="5"/>
  <c r="DG698" i="5"/>
  <c r="CA698" i="5"/>
  <c r="CK93" i="5"/>
  <c r="BE93" i="5"/>
  <c r="CK909" i="5"/>
  <c r="BE909" i="5"/>
  <c r="CV569" i="5"/>
  <c r="BP569" i="5"/>
  <c r="BP427" i="5"/>
  <c r="CV427" i="5"/>
  <c r="CK360" i="5"/>
  <c r="BE360" i="5"/>
  <c r="DG124" i="5"/>
  <c r="CA124" i="5"/>
  <c r="BE317" i="5"/>
  <c r="CK317" i="5"/>
  <c r="CK686" i="5"/>
  <c r="BE686" i="5"/>
  <c r="CK433" i="5"/>
  <c r="BE433" i="5"/>
  <c r="CV678" i="5"/>
  <c r="BP678" i="5"/>
  <c r="CA974" i="5"/>
  <c r="DG974" i="5"/>
  <c r="CK625" i="5"/>
  <c r="BE625" i="5"/>
  <c r="BP462" i="5"/>
  <c r="CV462" i="5"/>
  <c r="DG643" i="5"/>
  <c r="CA643" i="5"/>
  <c r="CV118" i="5"/>
  <c r="BP118" i="5"/>
  <c r="CK190" i="5"/>
  <c r="BE190" i="5"/>
  <c r="CV75" i="5"/>
  <c r="BP75" i="5"/>
  <c r="CK78" i="5"/>
  <c r="BE78" i="5"/>
  <c r="BP194" i="5"/>
  <c r="CV194" i="5"/>
  <c r="CV299" i="5"/>
  <c r="BP299" i="5"/>
  <c r="BE60" i="5"/>
  <c r="CK60" i="5"/>
  <c r="CV540" i="5"/>
  <c r="BP540" i="5"/>
  <c r="BP491" i="5"/>
  <c r="CV491" i="5"/>
  <c r="CK801" i="5"/>
  <c r="BE801" i="5"/>
  <c r="BP326" i="5"/>
  <c r="CV326" i="5"/>
  <c r="CV510" i="5"/>
  <c r="BP510" i="5"/>
  <c r="CA600" i="5"/>
  <c r="DG600" i="5"/>
  <c r="CK786" i="5"/>
  <c r="BE786" i="5"/>
  <c r="CA352" i="5"/>
  <c r="DG352" i="5"/>
  <c r="BE999" i="5"/>
  <c r="CK999" i="5"/>
  <c r="CK986" i="5"/>
  <c r="BE986" i="5"/>
  <c r="CA775" i="5"/>
  <c r="DG775" i="5"/>
  <c r="CK618" i="5"/>
  <c r="BE618" i="5"/>
  <c r="BE839" i="5"/>
  <c r="CK839" i="5"/>
  <c r="BE768" i="5"/>
  <c r="CK768" i="5"/>
  <c r="DG377" i="5"/>
  <c r="CA377" i="5"/>
  <c r="CA344" i="5"/>
  <c r="DG344" i="5"/>
  <c r="CK615" i="5"/>
  <c r="BE615" i="5"/>
  <c r="BP495" i="5"/>
  <c r="CV495" i="5"/>
  <c r="CV514" i="5"/>
  <c r="BP514" i="5"/>
  <c r="CA346" i="5"/>
  <c r="DG346" i="5"/>
  <c r="CK661" i="5"/>
  <c r="BE661" i="5"/>
  <c r="BE294" i="5"/>
  <c r="CK294" i="5"/>
  <c r="DG26" i="5"/>
  <c r="CA26" i="5"/>
  <c r="BP278" i="5"/>
  <c r="CV278" i="5"/>
  <c r="BE933" i="5"/>
  <c r="CK933" i="5"/>
  <c r="BE214" i="5"/>
  <c r="CK214" i="5"/>
  <c r="BP635" i="5"/>
  <c r="CV635" i="5"/>
  <c r="CK299" i="5"/>
  <c r="BE299" i="5"/>
  <c r="BP163" i="5"/>
  <c r="CV163" i="5"/>
  <c r="BP351" i="5"/>
  <c r="CV351" i="5"/>
  <c r="BE729" i="5"/>
  <c r="CK729" i="5"/>
  <c r="CA541" i="5"/>
  <c r="DG541" i="5"/>
  <c r="CK613" i="5"/>
  <c r="BE613" i="5"/>
  <c r="CK207" i="5"/>
  <c r="BE207" i="5"/>
  <c r="BP789" i="5"/>
  <c r="CV789" i="5"/>
  <c r="BE970" i="5"/>
  <c r="CK970" i="5"/>
  <c r="CV92" i="5"/>
  <c r="BP92" i="5"/>
  <c r="BP750" i="5"/>
  <c r="CV750" i="5"/>
  <c r="CV45" i="5"/>
  <c r="BP45" i="5"/>
  <c r="BE757" i="5"/>
  <c r="CK757" i="5"/>
  <c r="DG998" i="5"/>
  <c r="CA998" i="5"/>
  <c r="BE161" i="5"/>
  <c r="CK161" i="5"/>
  <c r="BE337" i="5"/>
  <c r="CK337" i="5"/>
  <c r="BP709" i="5"/>
  <c r="CV709" i="5"/>
  <c r="BE405" i="5"/>
  <c r="CK405" i="5"/>
  <c r="CK548" i="5"/>
  <c r="BE548" i="5"/>
  <c r="BP454" i="5"/>
  <c r="CV454" i="5"/>
  <c r="DG864" i="5"/>
  <c r="CA864" i="5"/>
  <c r="CV471" i="5"/>
  <c r="BP471" i="5"/>
  <c r="DG155" i="5"/>
  <c r="CA155" i="5"/>
  <c r="DG373" i="5"/>
  <c r="CA373" i="5"/>
  <c r="BE321" i="5"/>
  <c r="CK321" i="5"/>
  <c r="BP279" i="5"/>
  <c r="CV279" i="5"/>
  <c r="BE69" i="5"/>
  <c r="CK69" i="5"/>
  <c r="CV660" i="5"/>
  <c r="BP660" i="5"/>
  <c r="CK942" i="5"/>
  <c r="BE942" i="5"/>
  <c r="CK858" i="5"/>
  <c r="BE858" i="5"/>
  <c r="BE277" i="5"/>
  <c r="CK277" i="5"/>
  <c r="DG202" i="5"/>
  <c r="CA202" i="5"/>
  <c r="CK818" i="5"/>
  <c r="BE818" i="5"/>
  <c r="DG723" i="5"/>
  <c r="CA723" i="5"/>
  <c r="DG993" i="5"/>
  <c r="CA993" i="5"/>
  <c r="BP91" i="5"/>
  <c r="CV91" i="5"/>
  <c r="BP288" i="5"/>
  <c r="CV288" i="5"/>
  <c r="CV672" i="5"/>
  <c r="BP672" i="5"/>
  <c r="BE18" i="5"/>
  <c r="CK18" i="5"/>
  <c r="CV702" i="5"/>
  <c r="BP702" i="5"/>
  <c r="BE293" i="5"/>
  <c r="CK293" i="5"/>
  <c r="CA599" i="5"/>
  <c r="DG599" i="5"/>
  <c r="BP328" i="5"/>
  <c r="CV328" i="5"/>
  <c r="CV384" i="5"/>
  <c r="BP384" i="5"/>
  <c r="BP446" i="5"/>
  <c r="CV446" i="5"/>
  <c r="DG168" i="5"/>
  <c r="CA168" i="5"/>
  <c r="CV915" i="5"/>
  <c r="BP915" i="5"/>
  <c r="BE101" i="5"/>
  <c r="CK101" i="5"/>
  <c r="BE48" i="5"/>
  <c r="CK48" i="5"/>
  <c r="BP202" i="5"/>
  <c r="CV202" i="5"/>
  <c r="DG890" i="5"/>
  <c r="CA890" i="5"/>
  <c r="BE252" i="5"/>
  <c r="CK252" i="5"/>
  <c r="CK423" i="5"/>
  <c r="BE423" i="5"/>
  <c r="CV568" i="5"/>
  <c r="BP568" i="5"/>
  <c r="DG456" i="5"/>
  <c r="CA456" i="5"/>
  <c r="DG236" i="5"/>
  <c r="CA236" i="5"/>
  <c r="CA906" i="5"/>
  <c r="DG906" i="5"/>
  <c r="CV253" i="5"/>
  <c r="BP253" i="5"/>
  <c r="CK512" i="5"/>
  <c r="BE512" i="5"/>
  <c r="CA61" i="5"/>
  <c r="DG61" i="5"/>
  <c r="BP292" i="5"/>
  <c r="CV292" i="5"/>
  <c r="CK503" i="5"/>
  <c r="BE503" i="5"/>
  <c r="CK1009" i="5"/>
  <c r="BE1009" i="5"/>
  <c r="CV966" i="5"/>
  <c r="BP966" i="5"/>
  <c r="BP623" i="5"/>
  <c r="CV623" i="5"/>
  <c r="BE982" i="5"/>
  <c r="CK982" i="5"/>
  <c r="CV577" i="5"/>
  <c r="BP577" i="5"/>
  <c r="BP868" i="5"/>
  <c r="CV868" i="5"/>
  <c r="CA141" i="5"/>
  <c r="DG141" i="5"/>
  <c r="CK810" i="5"/>
  <c r="BE810" i="5"/>
  <c r="BP848" i="5"/>
  <c r="CV848" i="5"/>
  <c r="CK331" i="5"/>
  <c r="BE331" i="5"/>
  <c r="BE145" i="5"/>
  <c r="CK145" i="5"/>
  <c r="DG536" i="5"/>
  <c r="CA536" i="5"/>
  <c r="CA590" i="5"/>
  <c r="DG590" i="5"/>
  <c r="BE265" i="5"/>
  <c r="CK265" i="5"/>
  <c r="DG776" i="5"/>
  <c r="CA776" i="5"/>
  <c r="CK576" i="5"/>
  <c r="BE576" i="5"/>
  <c r="BE446" i="5"/>
  <c r="CK446" i="5"/>
  <c r="DG257" i="5"/>
  <c r="CA257" i="5"/>
  <c r="CK833" i="5"/>
  <c r="BE833" i="5"/>
  <c r="CA856" i="5"/>
  <c r="DG856" i="5"/>
  <c r="CA506" i="5"/>
  <c r="DG506" i="5"/>
  <c r="BE749" i="5"/>
  <c r="CK749" i="5"/>
  <c r="CK534" i="5"/>
  <c r="BE534" i="5"/>
  <c r="CV472" i="5"/>
  <c r="BP472" i="5"/>
  <c r="CV517" i="5"/>
  <c r="BP517" i="5"/>
  <c r="CA209" i="5"/>
  <c r="DG209" i="5"/>
  <c r="BE598" i="5"/>
  <c r="CK598" i="5"/>
  <c r="CK977" i="5"/>
  <c r="BE977" i="5"/>
  <c r="BE721" i="5"/>
  <c r="CK721" i="5"/>
  <c r="CA90" i="5"/>
  <c r="DG90" i="5"/>
  <c r="CV731" i="5"/>
  <c r="BP731" i="5"/>
  <c r="CA685" i="5"/>
  <c r="DG685" i="5"/>
  <c r="CA879" i="5"/>
  <c r="DG879" i="5"/>
  <c r="DG563" i="5"/>
  <c r="CA563" i="5"/>
  <c r="CA466" i="5"/>
  <c r="DG466" i="5"/>
  <c r="CK333" i="5"/>
  <c r="BE333" i="5"/>
  <c r="CA213" i="5"/>
  <c r="DG213" i="5"/>
  <c r="BE486" i="5"/>
  <c r="CK486" i="5"/>
  <c r="DG306" i="5"/>
  <c r="CA306" i="5"/>
  <c r="CA821" i="5"/>
  <c r="DG821" i="5"/>
  <c r="BP881" i="5"/>
  <c r="CV881" i="5"/>
  <c r="BP609" i="5"/>
  <c r="CV609" i="5"/>
  <c r="BE195" i="5"/>
  <c r="CK195" i="5"/>
  <c r="CK590" i="5"/>
  <c r="BE590" i="5"/>
  <c r="CA272" i="5"/>
  <c r="DG272" i="5"/>
  <c r="DG421" i="5"/>
  <c r="CA421" i="5"/>
  <c r="DG72" i="5"/>
  <c r="CA72" i="5"/>
  <c r="DG264" i="5"/>
  <c r="CA264" i="5"/>
  <c r="CK166" i="5"/>
  <c r="BE166" i="5"/>
  <c r="CV525" i="5"/>
  <c r="BP525" i="5"/>
  <c r="BP817" i="5"/>
  <c r="CV817" i="5"/>
  <c r="CV935" i="5"/>
  <c r="BP935" i="5"/>
  <c r="CA881" i="5"/>
  <c r="DG881" i="5"/>
  <c r="CA498" i="5"/>
  <c r="DG498" i="5"/>
  <c r="CA195" i="5"/>
  <c r="DG195" i="5"/>
  <c r="BE693" i="5"/>
  <c r="CK693" i="5"/>
  <c r="CV933" i="5"/>
  <c r="BP933" i="5"/>
  <c r="BE349" i="5"/>
  <c r="CK349" i="5"/>
  <c r="BE637" i="5"/>
  <c r="CK637" i="5"/>
  <c r="CK898" i="5"/>
  <c r="BE898" i="5"/>
  <c r="CV478" i="5"/>
  <c r="BP478" i="5"/>
  <c r="DG380" i="5"/>
  <c r="CA380" i="5"/>
  <c r="DG481" i="5"/>
  <c r="CA481" i="5"/>
  <c r="CV474" i="5"/>
  <c r="BP474" i="5"/>
  <c r="CA744" i="5"/>
  <c r="DG744" i="5"/>
  <c r="CK386" i="5"/>
  <c r="BE386" i="5"/>
  <c r="BE691" i="5"/>
  <c r="CK691" i="5"/>
  <c r="CK227" i="5"/>
  <c r="BE227" i="5"/>
  <c r="CK976" i="5"/>
  <c r="BE976" i="5"/>
  <c r="BP663" i="5"/>
  <c r="CV663" i="5"/>
  <c r="BE994" i="5"/>
  <c r="CK994" i="5"/>
  <c r="BE203" i="5"/>
  <c r="CK203" i="5"/>
  <c r="BE594" i="5"/>
  <c r="CK594" i="5"/>
  <c r="BE506" i="5"/>
  <c r="CK506" i="5"/>
  <c r="DG400" i="5"/>
  <c r="CA400" i="5"/>
  <c r="BE628" i="5"/>
  <c r="CK628" i="5"/>
  <c r="DG575" i="5"/>
  <c r="CA575" i="5"/>
  <c r="BE846" i="5"/>
  <c r="CK846" i="5"/>
  <c r="CA177" i="5"/>
  <c r="DG177" i="5"/>
  <c r="BP204" i="5"/>
  <c r="CV204" i="5"/>
  <c r="BE1013" i="5"/>
  <c r="CK1013" i="5"/>
  <c r="BP947" i="5"/>
  <c r="CV947" i="5"/>
  <c r="CA354" i="5"/>
  <c r="DG354" i="5"/>
  <c r="BP339" i="5"/>
  <c r="CV339" i="5"/>
  <c r="CK937" i="5"/>
  <c r="BE937" i="5"/>
  <c r="CA628" i="5"/>
  <c r="DG628" i="5"/>
  <c r="CA897" i="5"/>
  <c r="DG897" i="5"/>
  <c r="DG408" i="5"/>
  <c r="CA408" i="5"/>
  <c r="BE881" i="5"/>
  <c r="CK881" i="5"/>
  <c r="CK357" i="5"/>
  <c r="BE357" i="5"/>
  <c r="DG30" i="5"/>
  <c r="CA30" i="5"/>
  <c r="BE969" i="5"/>
  <c r="CK969" i="5"/>
  <c r="DG470" i="5"/>
  <c r="CA470" i="5"/>
  <c r="BP276" i="5"/>
  <c r="CV276" i="5"/>
  <c r="BE847" i="5"/>
  <c r="CK847" i="5"/>
  <c r="BE123" i="5"/>
  <c r="CK123" i="5"/>
  <c r="CA418" i="5"/>
  <c r="DG418" i="5"/>
  <c r="BP532" i="5"/>
  <c r="CV532" i="5"/>
  <c r="CV840" i="5"/>
  <c r="BP840" i="5"/>
  <c r="CK792" i="5"/>
  <c r="BE792" i="5"/>
  <c r="CA94" i="5"/>
  <c r="DG94" i="5"/>
  <c r="DG154" i="5"/>
  <c r="CA154" i="5"/>
  <c r="CV828" i="5"/>
  <c r="BP828" i="5"/>
  <c r="DG39" i="5"/>
  <c r="CA39" i="5"/>
  <c r="CK790" i="5"/>
  <c r="BE790" i="5"/>
  <c r="CV943" i="5"/>
  <c r="BP943" i="5"/>
  <c r="BP487" i="5"/>
  <c r="CV487" i="5"/>
  <c r="CV945" i="5"/>
  <c r="BP945" i="5"/>
  <c r="CV902" i="5"/>
  <c r="BP902" i="5"/>
  <c r="CA788" i="5"/>
  <c r="DG788" i="5"/>
  <c r="CK255" i="5"/>
  <c r="BE255" i="5"/>
  <c r="DG353" i="5"/>
  <c r="CA353" i="5"/>
  <c r="DG605" i="5"/>
  <c r="CA605" i="5"/>
  <c r="CV627" i="5"/>
  <c r="BP627" i="5"/>
  <c r="BP290" i="5"/>
  <c r="CV290" i="5"/>
  <c r="BP685" i="5"/>
  <c r="CV685" i="5"/>
  <c r="CK28" i="5"/>
  <c r="BE28" i="5"/>
  <c r="CK844" i="5"/>
  <c r="BE844" i="5"/>
  <c r="CV892" i="5"/>
  <c r="BP892" i="5"/>
  <c r="CK122" i="5"/>
  <c r="BE122" i="5"/>
  <c r="DG215" i="5"/>
  <c r="CA215" i="5"/>
  <c r="CK58" i="5"/>
  <c r="BE58" i="5"/>
  <c r="CK733" i="5"/>
  <c r="BE733" i="5"/>
  <c r="CK929" i="5"/>
  <c r="BE929" i="5"/>
  <c r="CV414" i="5"/>
  <c r="BP414" i="5"/>
  <c r="DG366" i="5"/>
  <c r="CA366" i="5"/>
  <c r="DG749" i="5"/>
  <c r="CA749" i="5"/>
  <c r="DG50" i="5"/>
  <c r="CA50" i="5"/>
  <c r="BP106" i="5"/>
  <c r="CV106" i="5"/>
  <c r="CK688" i="5"/>
  <c r="BE688" i="5"/>
  <c r="CK484" i="5"/>
  <c r="BE484" i="5"/>
  <c r="CA777" i="5"/>
  <c r="DG777" i="5"/>
  <c r="BE262" i="5"/>
  <c r="CK262" i="5"/>
  <c r="DG309" i="5"/>
  <c r="CA309" i="5"/>
  <c r="CK555" i="5"/>
  <c r="BE555" i="5"/>
  <c r="BP419" i="5"/>
  <c r="CV419" i="5"/>
  <c r="DG848" i="5"/>
  <c r="CA848" i="5"/>
  <c r="CK761" i="5"/>
  <c r="BE761" i="5"/>
  <c r="CV321" i="5"/>
  <c r="BP321" i="5"/>
  <c r="DG800" i="5"/>
  <c r="CA800" i="5"/>
  <c r="CK755" i="5"/>
  <c r="BE755" i="5"/>
  <c r="BP283" i="5"/>
  <c r="CV283" i="5"/>
  <c r="CK70" i="5"/>
  <c r="BE70" i="5"/>
  <c r="BE370" i="5"/>
  <c r="CK370" i="5"/>
  <c r="BP715" i="5"/>
  <c r="CV715" i="5"/>
  <c r="BP805" i="5"/>
  <c r="CV805" i="5"/>
  <c r="BE888" i="5"/>
  <c r="CK888" i="5"/>
  <c r="CA969" i="5"/>
  <c r="DG969" i="5"/>
  <c r="DG58" i="5"/>
  <c r="CA58" i="5"/>
  <c r="CK965" i="5"/>
  <c r="BE965" i="5"/>
  <c r="CA739" i="5"/>
  <c r="DG739" i="5"/>
  <c r="DG159" i="5"/>
  <c r="CA159" i="5"/>
  <c r="BP821" i="5"/>
  <c r="CV821" i="5"/>
  <c r="BE378" i="5"/>
  <c r="CK378" i="5"/>
  <c r="BP939" i="5"/>
  <c r="CV939" i="5"/>
  <c r="DG167" i="5"/>
  <c r="CA167" i="5"/>
  <c r="CK587" i="5"/>
  <c r="BE587" i="5"/>
  <c r="DG556" i="5"/>
  <c r="CA556" i="5"/>
  <c r="BP578" i="5"/>
  <c r="CV578" i="5"/>
  <c r="BP865" i="5"/>
  <c r="CV865" i="5"/>
  <c r="DG854" i="5"/>
  <c r="CA854" i="5"/>
  <c r="CK585" i="5"/>
  <c r="BE585" i="5"/>
  <c r="CV63" i="5"/>
  <c r="BP63" i="5"/>
  <c r="BP600" i="5"/>
  <c r="CV600" i="5"/>
  <c r="BP637" i="5"/>
  <c r="CV637" i="5"/>
  <c r="CK394" i="5"/>
  <c r="BE394" i="5"/>
  <c r="BE189" i="5"/>
  <c r="CK189" i="5"/>
  <c r="CV775" i="5"/>
  <c r="BP775" i="5"/>
  <c r="BE209" i="5"/>
  <c r="CK209" i="5"/>
  <c r="BE125" i="5"/>
  <c r="CK125" i="5"/>
  <c r="DG403" i="5"/>
  <c r="CA403" i="5"/>
  <c r="DG328" i="5"/>
  <c r="CA328" i="5"/>
  <c r="CA732" i="5"/>
  <c r="DG732" i="5"/>
  <c r="DG266" i="5"/>
  <c r="CA266" i="5"/>
  <c r="BP268" i="5"/>
  <c r="CV268" i="5"/>
  <c r="BP331" i="5"/>
  <c r="CV331" i="5"/>
  <c r="BE843" i="5"/>
  <c r="CK843" i="5"/>
  <c r="BP524" i="5"/>
  <c r="CV524" i="5"/>
  <c r="CA945" i="5"/>
  <c r="DG945" i="5"/>
  <c r="BE286" i="5"/>
  <c r="CK286" i="5"/>
  <c r="BE318" i="5"/>
  <c r="CK318" i="5"/>
  <c r="BP594" i="5"/>
  <c r="CV594" i="5"/>
  <c r="BE391" i="5"/>
  <c r="CK391" i="5"/>
  <c r="BE273" i="5"/>
  <c r="CK273" i="5"/>
  <c r="BE436" i="5"/>
  <c r="CK436" i="5"/>
  <c r="BP767" i="5"/>
  <c r="CV767" i="5"/>
  <c r="BE245" i="5"/>
  <c r="CK245" i="5"/>
  <c r="BE445" i="5"/>
  <c r="CK445" i="5"/>
  <c r="BP181" i="5"/>
  <c r="CV181" i="5"/>
  <c r="BE177" i="5"/>
  <c r="CK177" i="5"/>
  <c r="CK779" i="5"/>
  <c r="BE779" i="5"/>
  <c r="CA602" i="5"/>
  <c r="DG602" i="5"/>
  <c r="DG867" i="5"/>
  <c r="CA867" i="5"/>
  <c r="CA594" i="5"/>
  <c r="DG594" i="5"/>
  <c r="CA958" i="5"/>
  <c r="DG958" i="5"/>
  <c r="CA375" i="5"/>
  <c r="DG375" i="5"/>
  <c r="CA609" i="5"/>
  <c r="DG609" i="5"/>
  <c r="CK951" i="5"/>
  <c r="BE951" i="5"/>
  <c r="DG411" i="5"/>
  <c r="CA411" i="5"/>
  <c r="CA885" i="5"/>
  <c r="DG885" i="5"/>
  <c r="BP344" i="5"/>
  <c r="CV344" i="5"/>
  <c r="CV252" i="5"/>
  <c r="BP252" i="5"/>
  <c r="BP622" i="5"/>
  <c r="CV622" i="5"/>
  <c r="BP746" i="5"/>
  <c r="CV746" i="5"/>
  <c r="CA217" i="5"/>
  <c r="DG217" i="5"/>
  <c r="BP791" i="5"/>
  <c r="CV791" i="5"/>
  <c r="DG530" i="5"/>
  <c r="CA530" i="5"/>
  <c r="CK536" i="5"/>
  <c r="BE536" i="5"/>
  <c r="BE306" i="5"/>
  <c r="CK306" i="5"/>
  <c r="DG179" i="5"/>
  <c r="CA179" i="5"/>
  <c r="BP109" i="5"/>
  <c r="CV109" i="5"/>
  <c r="BE715" i="5"/>
  <c r="CK715" i="5"/>
  <c r="BP741" i="5"/>
  <c r="CV741" i="5"/>
  <c r="CV505" i="5"/>
  <c r="BP505" i="5"/>
  <c r="BE220" i="5"/>
  <c r="CK220" i="5"/>
  <c r="BP282" i="5"/>
  <c r="CV282" i="5"/>
  <c r="BE875" i="5"/>
  <c r="CK875" i="5"/>
  <c r="BP355" i="5"/>
  <c r="CV355" i="5"/>
  <c r="CK544" i="5"/>
  <c r="BE544" i="5"/>
  <c r="CA994" i="5"/>
  <c r="DG994" i="5"/>
  <c r="BP175" i="5"/>
  <c r="CV175" i="5"/>
  <c r="DG581" i="5"/>
  <c r="CA581" i="5"/>
  <c r="DG840" i="5"/>
  <c r="CA840" i="5"/>
  <c r="BP227" i="5"/>
  <c r="CV227" i="5"/>
  <c r="CA578" i="5"/>
  <c r="DG578" i="5"/>
  <c r="BP543" i="5"/>
  <c r="CV543" i="5"/>
  <c r="CV786" i="5"/>
  <c r="BP786" i="5"/>
  <c r="CA779" i="5"/>
  <c r="DG779" i="5"/>
  <c r="CA478" i="5"/>
  <c r="DG478" i="5"/>
  <c r="CV398" i="5"/>
  <c r="BP398" i="5"/>
  <c r="DG120" i="5"/>
  <c r="CA120" i="5"/>
  <c r="CA673" i="5"/>
  <c r="DG673" i="5"/>
  <c r="CK525" i="5"/>
  <c r="BE525" i="5"/>
  <c r="DG707" i="5"/>
  <c r="CA707" i="5"/>
  <c r="BE638" i="5"/>
  <c r="CK638" i="5"/>
  <c r="CK529" i="5"/>
  <c r="BE529" i="5"/>
  <c r="DG720" i="5"/>
  <c r="CA720" i="5"/>
  <c r="DG69" i="5"/>
  <c r="CA69" i="5"/>
  <c r="DG702" i="5"/>
  <c r="CA702" i="5"/>
  <c r="DG463" i="5"/>
  <c r="CA463" i="5"/>
  <c r="CV72" i="5"/>
  <c r="BP72" i="5"/>
  <c r="CV76" i="5"/>
  <c r="BP76" i="5"/>
  <c r="CA647" i="5"/>
  <c r="DG647" i="5"/>
  <c r="BE56" i="5"/>
  <c r="CK56" i="5"/>
  <c r="CK987" i="5"/>
  <c r="BE987" i="5"/>
  <c r="CV364" i="5"/>
  <c r="BP364" i="5"/>
  <c r="CV146" i="5"/>
  <c r="BP146" i="5"/>
  <c r="DG320" i="5"/>
  <c r="CA320" i="5"/>
  <c r="BE990" i="5"/>
  <c r="CK990" i="5"/>
  <c r="BE892" i="5"/>
  <c r="CK892" i="5"/>
  <c r="CV100" i="5"/>
  <c r="BP100" i="5"/>
  <c r="CA742" i="5"/>
  <c r="DG742" i="5"/>
  <c r="CV531" i="5"/>
  <c r="BP531" i="5"/>
  <c r="DG441" i="5"/>
  <c r="CA441" i="5"/>
  <c r="BP347" i="5"/>
  <c r="CV347" i="5"/>
  <c r="CK352" i="5"/>
  <c r="BE352" i="5"/>
  <c r="CA624" i="5"/>
  <c r="DG624" i="5"/>
  <c r="CA817" i="5"/>
  <c r="DG817" i="5"/>
  <c r="CK923" i="5"/>
  <c r="BE923" i="5"/>
  <c r="CA586" i="5"/>
  <c r="DG586" i="5"/>
  <c r="BE685" i="5"/>
  <c r="CK685" i="5"/>
  <c r="CK533" i="5"/>
  <c r="BE533" i="5"/>
  <c r="CK785" i="5"/>
  <c r="BE785" i="5"/>
  <c r="CA942" i="5"/>
  <c r="DG942" i="5"/>
  <c r="BE885" i="5"/>
  <c r="CK885" i="5"/>
  <c r="DG347" i="5"/>
  <c r="CA347" i="5"/>
  <c r="CK110" i="5"/>
  <c r="BE110" i="5"/>
  <c r="BE298" i="5"/>
  <c r="CK298" i="5"/>
  <c r="BE449" i="5"/>
  <c r="CK449" i="5"/>
  <c r="BE312" i="5"/>
  <c r="CK312" i="5"/>
  <c r="CK573" i="5"/>
  <c r="BE573" i="5"/>
  <c r="BP616" i="5"/>
  <c r="CV616" i="5"/>
  <c r="CK364" i="5"/>
  <c r="BE364" i="5"/>
  <c r="CV636" i="5"/>
  <c r="BP636" i="5"/>
  <c r="CK390" i="5"/>
  <c r="BE390" i="5"/>
  <c r="BP913" i="5"/>
  <c r="CV913" i="5"/>
  <c r="DG436" i="5"/>
  <c r="CA436" i="5"/>
  <c r="DG227" i="5"/>
  <c r="CA227" i="5"/>
  <c r="BE1000" i="5"/>
  <c r="CK1000" i="5"/>
  <c r="DG337" i="5"/>
  <c r="CA337" i="5"/>
  <c r="CK773" i="5"/>
  <c r="BE773" i="5"/>
  <c r="DG663" i="5"/>
  <c r="CA663" i="5"/>
  <c r="BE264" i="5"/>
  <c r="CK264" i="5"/>
  <c r="BP949" i="5"/>
  <c r="CV949" i="5"/>
  <c r="BP203" i="5"/>
  <c r="CV203" i="5"/>
  <c r="BE141" i="5"/>
  <c r="CK141" i="5"/>
  <c r="BE988" i="5"/>
  <c r="CK988" i="5"/>
  <c r="DG686" i="5"/>
  <c r="CA686" i="5"/>
  <c r="CA464" i="5"/>
  <c r="DG464" i="5"/>
  <c r="BP251" i="5"/>
  <c r="CV251" i="5"/>
  <c r="CK798" i="5"/>
  <c r="BE798" i="5"/>
  <c r="DG816" i="5"/>
  <c r="CA816" i="5"/>
  <c r="CA811" i="5"/>
  <c r="DG811" i="5"/>
  <c r="DG81" i="5"/>
  <c r="CA81" i="5"/>
  <c r="CA773" i="5"/>
  <c r="DG773" i="5"/>
  <c r="DG225" i="5"/>
  <c r="CA225" i="5"/>
  <c r="DG564" i="5"/>
  <c r="CA564" i="5"/>
  <c r="DG666" i="5"/>
  <c r="CA666" i="5"/>
  <c r="DG629" i="5"/>
  <c r="CA629" i="5"/>
  <c r="DG593" i="5"/>
  <c r="CA593" i="5"/>
  <c r="CA807" i="5"/>
  <c r="DG807" i="5"/>
  <c r="DG715" i="5"/>
  <c r="CA715" i="5"/>
  <c r="CV704" i="5"/>
  <c r="BP704" i="5"/>
  <c r="CV806" i="5"/>
  <c r="BP806" i="5"/>
  <c r="CV820" i="5"/>
  <c r="BP820" i="5"/>
  <c r="BP451" i="5"/>
  <c r="CV451" i="5"/>
  <c r="CK180" i="5"/>
  <c r="BE180" i="5"/>
  <c r="BP1011" i="5"/>
  <c r="CV1011" i="5"/>
  <c r="DG980" i="5"/>
  <c r="CA980" i="5"/>
  <c r="BP370" i="5"/>
  <c r="CV370" i="5"/>
  <c r="CV134" i="5"/>
  <c r="BP134" i="5"/>
  <c r="CV714" i="5"/>
  <c r="BP714" i="5"/>
  <c r="CK470" i="5"/>
  <c r="BE470" i="5"/>
  <c r="BP747" i="5"/>
  <c r="CV747" i="5"/>
  <c r="BP880" i="5"/>
  <c r="CV880" i="5"/>
  <c r="CK408" i="5"/>
  <c r="BE408" i="5"/>
  <c r="CK836" i="5"/>
  <c r="BE836" i="5"/>
  <c r="CA153" i="5"/>
  <c r="DG153" i="5"/>
  <c r="CK947" i="5"/>
  <c r="BE947" i="5"/>
  <c r="BE152" i="5"/>
  <c r="CK152" i="5"/>
  <c r="CV89" i="5"/>
  <c r="BP89" i="5"/>
  <c r="DG16" i="5"/>
  <c r="CA16" i="5"/>
  <c r="CV896" i="5"/>
  <c r="BP896" i="5"/>
  <c r="BE483" i="5"/>
  <c r="CK483" i="5"/>
  <c r="CK728" i="5"/>
  <c r="BE728" i="5"/>
  <c r="BP297" i="5"/>
  <c r="CV297" i="5"/>
  <c r="DG110" i="5"/>
  <c r="CA110" i="5"/>
  <c r="CV238" i="5"/>
  <c r="BP238" i="5"/>
  <c r="CV930" i="5"/>
  <c r="BP930" i="5"/>
  <c r="CA212" i="5"/>
  <c r="DG212" i="5"/>
  <c r="CK926" i="5"/>
  <c r="BE926" i="5"/>
  <c r="CA240" i="5"/>
  <c r="DG240" i="5"/>
  <c r="DG303" i="5"/>
  <c r="CA303" i="5"/>
  <c r="BP333" i="5"/>
  <c r="CV333" i="5"/>
  <c r="DG718" i="5"/>
  <c r="CA718" i="5"/>
  <c r="CA151" i="5"/>
  <c r="DG151" i="5"/>
  <c r="CA801" i="5"/>
  <c r="DG801" i="5"/>
  <c r="CV862" i="5"/>
  <c r="BP862" i="5"/>
  <c r="BP876" i="5"/>
  <c r="CV876" i="5"/>
  <c r="CK565" i="5"/>
  <c r="BE565" i="5"/>
  <c r="CV24" i="5"/>
  <c r="BP24" i="5"/>
  <c r="DG150" i="5"/>
  <c r="CA150" i="5"/>
  <c r="DG459" i="5"/>
  <c r="CA459" i="5"/>
  <c r="BE272" i="5"/>
  <c r="CK272" i="5"/>
  <c r="BP316" i="5"/>
  <c r="CV316" i="5"/>
  <c r="CA930" i="5"/>
  <c r="DG930" i="5"/>
  <c r="BE997" i="5"/>
  <c r="CK997" i="5"/>
  <c r="DG297" i="5"/>
  <c r="CA297" i="5"/>
  <c r="M9" i="3"/>
  <c r="L13" i="3"/>
  <c r="L11" i="3"/>
  <c r="BP691" i="5"/>
  <c r="CV691" i="5"/>
  <c r="DG393" i="5"/>
  <c r="CA393" i="5"/>
  <c r="CK841" i="5"/>
  <c r="BE841" i="5"/>
  <c r="DG255" i="5"/>
  <c r="CA255" i="5"/>
  <c r="CV790" i="5"/>
  <c r="BP790" i="5"/>
  <c r="DG546" i="5"/>
  <c r="CA546" i="5"/>
  <c r="CA131" i="5"/>
  <c r="DG131" i="5"/>
  <c r="CA592" i="5"/>
  <c r="DG592" i="5"/>
  <c r="CK192" i="5"/>
  <c r="BE192" i="5"/>
  <c r="BE870" i="5"/>
  <c r="CK870" i="5"/>
  <c r="CV61" i="5"/>
  <c r="BP61" i="5"/>
  <c r="BE957" i="5"/>
  <c r="CK957" i="5"/>
  <c r="BP910" i="5"/>
  <c r="CV910" i="5"/>
  <c r="CV666" i="5"/>
  <c r="BP666" i="5"/>
  <c r="BE232" i="5"/>
  <c r="CK232" i="5"/>
  <c r="BP343" i="5"/>
  <c r="CV343" i="5"/>
  <c r="CA766" i="5"/>
  <c r="DG766" i="5"/>
  <c r="BP803" i="5"/>
  <c r="CV803" i="5"/>
  <c r="CK466" i="5"/>
  <c r="BE466" i="5"/>
  <c r="BE173" i="5"/>
  <c r="CK173" i="5"/>
  <c r="BE679" i="5"/>
  <c r="CK679" i="5"/>
  <c r="DG412" i="5"/>
  <c r="CA412" i="5"/>
  <c r="CK667" i="5"/>
  <c r="BE667" i="5"/>
  <c r="BE151" i="5"/>
  <c r="CK151" i="5"/>
  <c r="DG926" i="5"/>
  <c r="CA926" i="5"/>
  <c r="CK856" i="5"/>
  <c r="BE856" i="5"/>
  <c r="BP762" i="5"/>
  <c r="CV762" i="5"/>
  <c r="BE961" i="5"/>
  <c r="CK961" i="5"/>
  <c r="CK92" i="5"/>
  <c r="BE92" i="5"/>
  <c r="BE842" i="5"/>
  <c r="CK842" i="5"/>
  <c r="BP217" i="5"/>
  <c r="CV217" i="5"/>
  <c r="BE607" i="5"/>
  <c r="CK607" i="5"/>
  <c r="CV535" i="5"/>
  <c r="BP535" i="5"/>
  <c r="BP518" i="5"/>
  <c r="CV518" i="5"/>
  <c r="BP979" i="5"/>
  <c r="CV979" i="5"/>
  <c r="CA577" i="5"/>
  <c r="DG577" i="5"/>
  <c r="BP588" i="5"/>
  <c r="CV588" i="5"/>
  <c r="CA769" i="5"/>
  <c r="DG769" i="5"/>
  <c r="BE399" i="5"/>
  <c r="CK399" i="5"/>
  <c r="BP980" i="5"/>
  <c r="CV980" i="5"/>
  <c r="CK710" i="5"/>
  <c r="BE710" i="5"/>
  <c r="BE538" i="5"/>
  <c r="CK538" i="5"/>
  <c r="BP433" i="5"/>
  <c r="CV433" i="5"/>
  <c r="BP222" i="5"/>
  <c r="CV222" i="5"/>
  <c r="DG719" i="5"/>
  <c r="CA719" i="5"/>
  <c r="CV192" i="5"/>
  <c r="BP192" i="5"/>
  <c r="CK186" i="5"/>
  <c r="BE186" i="5"/>
  <c r="DG924" i="5"/>
  <c r="CA924" i="5"/>
  <c r="DG185" i="5"/>
  <c r="CA185" i="5"/>
  <c r="BP105" i="5"/>
  <c r="CV105" i="5"/>
  <c r="DG655" i="5"/>
  <c r="CA655" i="5"/>
  <c r="DG162" i="5"/>
  <c r="CA162" i="5"/>
  <c r="DG85" i="5"/>
  <c r="CA85" i="5"/>
  <c r="BE41" i="5"/>
  <c r="CK41" i="5"/>
  <c r="CV87" i="5"/>
  <c r="BP87" i="5"/>
  <c r="CA626" i="5"/>
  <c r="DG626" i="5"/>
  <c r="CA585" i="5"/>
  <c r="DG585" i="5"/>
  <c r="BP867" i="5"/>
  <c r="CV867" i="5"/>
  <c r="BE224" i="5"/>
  <c r="CK224" i="5"/>
  <c r="CV160" i="5"/>
  <c r="BP160" i="5"/>
  <c r="BE608" i="5"/>
  <c r="CK608" i="5"/>
  <c r="CV836" i="5"/>
  <c r="BP836" i="5"/>
  <c r="CV985" i="5"/>
  <c r="BP985" i="5"/>
  <c r="DG449" i="5"/>
  <c r="CA449" i="5"/>
  <c r="CK704" i="5"/>
  <c r="BE704" i="5"/>
  <c r="CK342" i="5"/>
  <c r="BE342" i="5"/>
  <c r="CV698" i="5"/>
  <c r="BP698" i="5"/>
  <c r="BP701" i="5"/>
  <c r="CV701" i="5"/>
  <c r="DG722" i="5"/>
  <c r="CA722" i="5"/>
  <c r="DG238" i="5"/>
  <c r="CA238" i="5"/>
  <c r="BE59" i="5"/>
  <c r="CK59" i="5"/>
  <c r="DG645" i="5"/>
  <c r="CA645" i="5"/>
  <c r="DG704" i="5"/>
  <c r="CA704" i="5"/>
  <c r="DG453" i="5"/>
  <c r="CA453" i="5"/>
  <c r="CA331" i="5"/>
  <c r="DG331" i="5"/>
  <c r="BP306" i="5"/>
  <c r="CV306" i="5"/>
  <c r="CK754" i="5"/>
  <c r="BE754" i="5"/>
  <c r="BP153" i="5"/>
  <c r="CV153" i="5"/>
  <c r="CV416" i="5"/>
  <c r="BP416" i="5"/>
  <c r="CA513" i="5"/>
  <c r="DG513" i="5"/>
  <c r="CK531" i="5"/>
  <c r="BE531" i="5"/>
  <c r="CA495" i="5"/>
  <c r="DG495" i="5"/>
  <c r="DG101" i="5"/>
  <c r="CA101" i="5"/>
  <c r="BE24" i="5"/>
  <c r="CK24" i="5"/>
  <c r="CV574" i="5"/>
  <c r="BP574" i="5"/>
  <c r="CA825" i="5"/>
  <c r="DG825" i="5"/>
  <c r="DG921" i="5"/>
  <c r="CA921" i="5"/>
  <c r="DG907" i="5"/>
  <c r="CA907" i="5"/>
  <c r="CV712" i="5"/>
  <c r="BP712" i="5"/>
  <c r="BP234" i="5"/>
  <c r="CV234" i="5"/>
  <c r="BP423" i="5"/>
  <c r="CV423" i="5"/>
  <c r="CK632" i="5"/>
  <c r="BE632" i="5"/>
  <c r="BP230" i="5"/>
  <c r="CV230" i="5"/>
  <c r="CA474" i="5"/>
  <c r="DG474" i="5"/>
  <c r="BP93" i="5"/>
  <c r="CV93" i="5"/>
  <c r="CK644" i="5"/>
  <c r="BE644" i="5"/>
  <c r="BE21" i="5"/>
  <c r="CK21" i="5"/>
  <c r="DG747" i="5"/>
  <c r="CA747" i="5"/>
  <c r="CV46" i="5"/>
  <c r="BP46" i="5"/>
  <c r="CA84" i="5"/>
  <c r="DG84" i="5"/>
  <c r="BP443" i="5"/>
  <c r="CV443" i="5"/>
  <c r="BP349" i="5"/>
  <c r="CV349" i="5"/>
  <c r="CA803" i="5"/>
  <c r="DG803" i="5"/>
  <c r="DG114" i="5"/>
  <c r="CA114" i="5"/>
  <c r="BP373" i="5"/>
  <c r="CV373" i="5"/>
  <c r="CA41" i="5"/>
  <c r="DG41" i="5"/>
  <c r="DG876" i="5"/>
  <c r="CA876" i="5"/>
  <c r="CV755" i="5"/>
  <c r="BP755" i="5"/>
  <c r="BE472" i="5"/>
  <c r="CK472" i="5"/>
  <c r="DG617" i="5"/>
  <c r="CA617" i="5"/>
  <c r="DG619" i="5"/>
  <c r="CA619" i="5"/>
  <c r="BP851" i="5"/>
  <c r="CV851" i="5"/>
  <c r="BP318" i="5"/>
  <c r="CV318" i="5"/>
  <c r="DG137" i="5"/>
  <c r="CA137" i="5"/>
  <c r="CK866" i="5"/>
  <c r="BE866" i="5"/>
  <c r="CV178" i="5"/>
  <c r="BP178" i="5"/>
  <c r="CK410" i="5"/>
  <c r="BE410" i="5"/>
  <c r="DG572" i="5"/>
  <c r="CA572" i="5"/>
  <c r="BE778" i="5"/>
  <c r="CK778" i="5"/>
  <c r="BP128" i="5"/>
  <c r="CV128" i="5"/>
  <c r="BE263" i="5"/>
  <c r="CK263" i="5"/>
  <c r="CK418" i="5"/>
  <c r="BE418" i="5"/>
  <c r="CK820" i="5"/>
  <c r="BE820" i="5"/>
  <c r="CA35" i="5"/>
  <c r="DG35" i="5"/>
  <c r="DG261" i="5"/>
  <c r="CA261" i="5"/>
  <c r="CK80" i="5"/>
  <c r="BE80" i="5"/>
  <c r="BE47" i="5"/>
  <c r="CK47" i="5"/>
  <c r="BE1010" i="5"/>
  <c r="CK1010" i="5"/>
  <c r="BP198" i="5"/>
  <c r="CV198" i="5"/>
  <c r="CV696" i="5"/>
  <c r="BP696" i="5"/>
  <c r="BP589" i="5"/>
  <c r="CV589" i="5"/>
  <c r="BP305" i="5"/>
  <c r="CV305" i="5"/>
  <c r="CK208" i="5"/>
  <c r="BE208" i="5"/>
  <c r="CV777" i="5"/>
  <c r="BP777" i="5"/>
  <c r="CA428" i="5"/>
  <c r="DG428" i="5"/>
  <c r="BE821" i="5"/>
  <c r="CK821" i="5"/>
  <c r="BP542" i="5"/>
  <c r="CV542" i="5"/>
  <c r="BE897" i="5"/>
  <c r="CK897" i="5"/>
  <c r="BP992" i="5"/>
  <c r="CV992" i="5"/>
  <c r="CK212" i="5"/>
  <c r="BE212" i="5"/>
  <c r="CV494" i="5"/>
  <c r="BP494" i="5"/>
  <c r="BE616" i="5"/>
  <c r="CK616" i="5"/>
  <c r="CA956" i="5"/>
  <c r="DG956" i="5"/>
  <c r="CK569" i="5"/>
  <c r="BE569" i="5"/>
  <c r="BP931" i="5"/>
  <c r="CV931" i="5"/>
  <c r="DG284" i="5"/>
  <c r="CA284" i="5"/>
  <c r="CV442" i="5"/>
  <c r="BP442" i="5"/>
  <c r="DG317" i="5"/>
  <c r="CA317" i="5"/>
  <c r="BP809" i="5"/>
  <c r="CV809" i="5"/>
  <c r="DG52" i="5"/>
  <c r="CA52" i="5"/>
  <c r="DG315" i="5"/>
  <c r="CA315" i="5"/>
  <c r="BP748" i="5"/>
  <c r="CV748" i="5"/>
  <c r="BP906" i="5"/>
  <c r="CV906" i="5"/>
  <c r="BP723" i="5"/>
  <c r="CV723" i="5"/>
  <c r="CA588" i="5"/>
  <c r="DG588" i="5"/>
  <c r="BP707" i="5"/>
  <c r="CV707" i="5"/>
  <c r="M48" i="3" l="1"/>
  <c r="M50" i="3" s="1"/>
  <c r="M52" i="3" s="1"/>
  <c r="B55" i="3"/>
  <c r="CL810" i="5"/>
  <c r="DI810" i="5" s="1"/>
  <c r="CW966" i="5"/>
  <c r="DJ966" i="5" s="1"/>
  <c r="CW253" i="5"/>
  <c r="DJ253" i="5" s="1"/>
  <c r="DH168" i="5"/>
  <c r="DK168" i="5" s="1"/>
  <c r="CW702" i="5"/>
  <c r="DJ702" i="5" s="1"/>
  <c r="DH723" i="5"/>
  <c r="DK723" i="5" s="1"/>
  <c r="CW660" i="5"/>
  <c r="DJ660" i="5" s="1"/>
  <c r="CW471" i="5"/>
  <c r="DJ471" i="5"/>
  <c r="CW92" i="5"/>
  <c r="DJ92" i="5"/>
  <c r="CW514" i="5"/>
  <c r="DJ514" i="5" s="1"/>
  <c r="CL786" i="5"/>
  <c r="DI786" i="5" s="1"/>
  <c r="DH52" i="5"/>
  <c r="DK52" i="5" s="1"/>
  <c r="CL569" i="5"/>
  <c r="DI569" i="5" s="1"/>
  <c r="CL80" i="5"/>
  <c r="DI80" i="5" s="1"/>
  <c r="DH137" i="5"/>
  <c r="DK137" i="5"/>
  <c r="CW755" i="5"/>
  <c r="DJ755" i="5" s="1"/>
  <c r="CL644" i="5"/>
  <c r="DI644" i="5" s="1"/>
  <c r="DH645" i="5"/>
  <c r="DK645" i="5" s="1"/>
  <c r="CL342" i="5"/>
  <c r="DI342" i="5" s="1"/>
  <c r="CW160" i="5"/>
  <c r="DJ160" i="5" s="1"/>
  <c r="DH924" i="5"/>
  <c r="DK924" i="5" s="1"/>
  <c r="DH546" i="5"/>
  <c r="DK546" i="5" s="1"/>
  <c r="L12" i="3"/>
  <c r="L14" i="3" s="1"/>
  <c r="L16" i="3" s="1"/>
  <c r="CL272" i="5"/>
  <c r="DI272" i="5" s="1"/>
  <c r="DH240" i="5"/>
  <c r="DK240" i="5" s="1"/>
  <c r="CW297" i="5"/>
  <c r="DJ297" i="5" s="1"/>
  <c r="CL152" i="5"/>
  <c r="DI152" i="5" s="1"/>
  <c r="CW747" i="5"/>
  <c r="DJ747" i="5" s="1"/>
  <c r="CW1011" i="5"/>
  <c r="DJ1011" i="5" s="1"/>
  <c r="CW251" i="5"/>
  <c r="DJ251" i="5" s="1"/>
  <c r="CW949" i="5"/>
  <c r="DJ949" i="5" s="1"/>
  <c r="CW616" i="5"/>
  <c r="DJ616" i="5" s="1"/>
  <c r="DH586" i="5"/>
  <c r="DK586" i="5" s="1"/>
  <c r="CW227" i="5"/>
  <c r="DJ227" i="5" s="1"/>
  <c r="CW355" i="5"/>
  <c r="DJ355" i="5"/>
  <c r="CL715" i="5"/>
  <c r="DI715" i="5"/>
  <c r="CW791" i="5"/>
  <c r="DJ791" i="5" s="1"/>
  <c r="DH885" i="5"/>
  <c r="DK885" i="5" s="1"/>
  <c r="DH594" i="5"/>
  <c r="DK594" i="5" s="1"/>
  <c r="CL445" i="5"/>
  <c r="DI445" i="5" s="1"/>
  <c r="CW594" i="5"/>
  <c r="DJ594" i="5" s="1"/>
  <c r="CW331" i="5"/>
  <c r="DJ331" i="5"/>
  <c r="CL125" i="5"/>
  <c r="DI125" i="5" s="1"/>
  <c r="CW600" i="5"/>
  <c r="DJ600" i="5" s="1"/>
  <c r="CW805" i="5"/>
  <c r="DJ805" i="5" s="1"/>
  <c r="CW685" i="5"/>
  <c r="DJ685" i="5" s="1"/>
  <c r="DH788" i="5"/>
  <c r="DK788" i="5" s="1"/>
  <c r="CW532" i="5"/>
  <c r="DJ532" i="5" s="1"/>
  <c r="CL969" i="5"/>
  <c r="DI969" i="5" s="1"/>
  <c r="DH628" i="5"/>
  <c r="DK628" i="5" s="1"/>
  <c r="CW204" i="5"/>
  <c r="DJ204" i="5" s="1"/>
  <c r="CL506" i="5"/>
  <c r="DI506" i="5" s="1"/>
  <c r="CL693" i="5"/>
  <c r="DI693" i="5"/>
  <c r="CL486" i="5"/>
  <c r="DI486" i="5" s="1"/>
  <c r="DK685" i="5"/>
  <c r="DH685" i="5"/>
  <c r="DH209" i="5"/>
  <c r="DK209" i="5" s="1"/>
  <c r="DH856" i="5"/>
  <c r="DK856" i="5" s="1"/>
  <c r="CL265" i="5"/>
  <c r="DI265" i="5" s="1"/>
  <c r="CL252" i="5"/>
  <c r="DI252" i="5" s="1"/>
  <c r="CL337" i="5"/>
  <c r="DI337" i="5" s="1"/>
  <c r="CL729" i="5"/>
  <c r="DI729" i="5" s="1"/>
  <c r="CL933" i="5"/>
  <c r="DI933" i="5" s="1"/>
  <c r="CL839" i="5"/>
  <c r="DI839" i="5" s="1"/>
  <c r="CW427" i="5"/>
  <c r="DJ427" i="5" s="1"/>
  <c r="CW689" i="5"/>
  <c r="DJ689" i="5" s="1"/>
  <c r="CL673" i="5"/>
  <c r="DI673" i="5" s="1"/>
  <c r="CW83" i="5"/>
  <c r="DJ83" i="5" s="1"/>
  <c r="DH503" i="5"/>
  <c r="DK503" i="5" s="1"/>
  <c r="CW381" i="5"/>
  <c r="DJ381" i="5" s="1"/>
  <c r="DH97" i="5"/>
  <c r="DK97" i="5" s="1"/>
  <c r="DH244" i="5"/>
  <c r="DK244" i="5" s="1"/>
  <c r="DH938" i="5"/>
  <c r="DK938" i="5" s="1"/>
  <c r="DK508" i="5"/>
  <c r="DH508" i="5"/>
  <c r="CL375" i="5"/>
  <c r="DI375" i="5"/>
  <c r="CW831" i="5"/>
  <c r="DJ831" i="5" s="1"/>
  <c r="DH604" i="5"/>
  <c r="DK604" i="5" s="1"/>
  <c r="CW679" i="5"/>
  <c r="DJ679" i="5"/>
  <c r="CL709" i="5"/>
  <c r="DI709" i="5"/>
  <c r="CW657" i="5"/>
  <c r="DJ657" i="5" s="1"/>
  <c r="CW157" i="5"/>
  <c r="DJ157" i="5" s="1"/>
  <c r="CW827" i="5"/>
  <c r="DJ827" i="5" s="1"/>
  <c r="CL362" i="5"/>
  <c r="DI362" i="5" s="1"/>
  <c r="DH649" i="5"/>
  <c r="DK649" i="5" s="1"/>
  <c r="CW239" i="5"/>
  <c r="DJ239" i="5" s="1"/>
  <c r="CW161" i="5"/>
  <c r="DJ161" i="5" s="1"/>
  <c r="DH984" i="5"/>
  <c r="DK984" i="5" s="1"/>
  <c r="CL537" i="5"/>
  <c r="DI537" i="5"/>
  <c r="DH889" i="5"/>
  <c r="DK889" i="5" s="1"/>
  <c r="CW942" i="5"/>
  <c r="DJ942" i="5"/>
  <c r="CL602" i="5"/>
  <c r="DI602" i="5" s="1"/>
  <c r="CW674" i="5"/>
  <c r="DJ674" i="5" s="1"/>
  <c r="CL120" i="5"/>
  <c r="DI120" i="5" s="1"/>
  <c r="CL269" i="5"/>
  <c r="DI269" i="5" s="1"/>
  <c r="CL971" i="5"/>
  <c r="DI971" i="5"/>
  <c r="DH532" i="5"/>
  <c r="DK532" i="5" s="1"/>
  <c r="CW661" i="5"/>
  <c r="DJ661" i="5" s="1"/>
  <c r="CL524" i="5"/>
  <c r="DI524" i="5" s="1"/>
  <c r="CW173" i="5"/>
  <c r="DJ173" i="5" s="1"/>
  <c r="CL84" i="5"/>
  <c r="DI84" i="5"/>
  <c r="DH693" i="5"/>
  <c r="DK693" i="5" s="1"/>
  <c r="DH671" i="5"/>
  <c r="DK671" i="5" s="1"/>
  <c r="CL215" i="5"/>
  <c r="DI215" i="5" s="1"/>
  <c r="CL150" i="5"/>
  <c r="DI150" i="5" s="1"/>
  <c r="CW284" i="5"/>
  <c r="DJ284" i="5" s="1"/>
  <c r="CL600" i="5"/>
  <c r="DI600" i="5"/>
  <c r="DH268" i="5"/>
  <c r="DK268" i="5" s="1"/>
  <c r="DH561" i="5"/>
  <c r="DK561" i="5" s="1"/>
  <c r="DH660" i="5"/>
  <c r="DK660" i="5" s="1"/>
  <c r="DH713" i="5"/>
  <c r="DK713" i="5" s="1"/>
  <c r="DH1000" i="5"/>
  <c r="DK1000" i="5"/>
  <c r="CL711" i="5"/>
  <c r="DI711" i="5" s="1"/>
  <c r="CL409" i="5"/>
  <c r="DI409" i="5" s="1"/>
  <c r="CW774" i="5"/>
  <c r="DJ774" i="5" s="1"/>
  <c r="CL258" i="5"/>
  <c r="DI258" i="5"/>
  <c r="DK208" i="5"/>
  <c r="DH208" i="5"/>
  <c r="CW466" i="5"/>
  <c r="DJ466" i="5" s="1"/>
  <c r="CL256" i="5"/>
  <c r="DI256" i="5"/>
  <c r="CL744" i="5"/>
  <c r="DI744" i="5"/>
  <c r="CL361" i="5"/>
  <c r="DI361" i="5" s="1"/>
  <c r="CL105" i="5"/>
  <c r="DI105" i="5"/>
  <c r="DK201" i="5"/>
  <c r="DH201" i="5"/>
  <c r="CW916" i="5"/>
  <c r="DJ916" i="5" s="1"/>
  <c r="CL580" i="5"/>
  <c r="DI580" i="5" s="1"/>
  <c r="CL411" i="5"/>
  <c r="DI411" i="5" s="1"/>
  <c r="CL719" i="5"/>
  <c r="DI719" i="5" s="1"/>
  <c r="CL377" i="5"/>
  <c r="DI377" i="5" s="1"/>
  <c r="DH734" i="5"/>
  <c r="DK734" i="5" s="1"/>
  <c r="CL919" i="5"/>
  <c r="DI919" i="5"/>
  <c r="CW717" i="5"/>
  <c r="DJ717" i="5" s="1"/>
  <c r="CL374" i="5"/>
  <c r="DI374" i="5" s="1"/>
  <c r="CL624" i="5"/>
  <c r="DI624" i="5" s="1"/>
  <c r="CL799" i="5"/>
  <c r="DI799" i="5" s="1"/>
  <c r="DH875" i="5"/>
  <c r="DK875" i="5" s="1"/>
  <c r="CL201" i="5"/>
  <c r="DI201" i="5" s="1"/>
  <c r="CW693" i="5"/>
  <c r="DJ693" i="5"/>
  <c r="DH379" i="5"/>
  <c r="DK379" i="5" s="1"/>
  <c r="DH432" i="5"/>
  <c r="DK432" i="5" s="1"/>
  <c r="CL175" i="5"/>
  <c r="DI175" i="5" s="1"/>
  <c r="CW634" i="5"/>
  <c r="DJ634" i="5" s="1"/>
  <c r="DH982" i="5"/>
  <c r="DK982" i="5" s="1"/>
  <c r="DH509" i="5"/>
  <c r="DK509" i="5" s="1"/>
  <c r="DH518" i="5"/>
  <c r="DK518" i="5" s="1"/>
  <c r="CW640" i="5"/>
  <c r="DJ640" i="5" s="1"/>
  <c r="DH887" i="5"/>
  <c r="DK887" i="5" s="1"/>
  <c r="CW470" i="5"/>
  <c r="DJ470" i="5" s="1"/>
  <c r="CW476" i="5"/>
  <c r="DJ476" i="5" s="1"/>
  <c r="DH100" i="5"/>
  <c r="DK100" i="5" s="1"/>
  <c r="CL921" i="5"/>
  <c r="DI921" i="5"/>
  <c r="DH799" i="5"/>
  <c r="DK799" i="5" s="1"/>
  <c r="CL861" i="5"/>
  <c r="DI861" i="5"/>
  <c r="DH461" i="5"/>
  <c r="DK461" i="5" s="1"/>
  <c r="DH43" i="5"/>
  <c r="DK43" i="5" s="1"/>
  <c r="CW936" i="5"/>
  <c r="DJ936" i="5" s="1"/>
  <c r="CL248" i="5"/>
  <c r="DI248" i="5"/>
  <c r="DH23" i="5"/>
  <c r="DK23" i="5"/>
  <c r="DH87" i="5"/>
  <c r="DK87" i="5"/>
  <c r="DJ335" i="5"/>
  <c r="CW335" i="5"/>
  <c r="CW127" i="5"/>
  <c r="DJ127" i="5" s="1"/>
  <c r="CW737" i="5"/>
  <c r="DJ737" i="5" s="1"/>
  <c r="CL938" i="5"/>
  <c r="DI938" i="5" s="1"/>
  <c r="DH485" i="5"/>
  <c r="DK485" i="5" s="1"/>
  <c r="DH748" i="5"/>
  <c r="DK748" i="5" s="1"/>
  <c r="CW296" i="5"/>
  <c r="DJ296" i="5" s="1"/>
  <c r="DH895" i="5"/>
  <c r="DK895" i="5" s="1"/>
  <c r="DH901" i="5"/>
  <c r="DK901" i="5" s="1"/>
  <c r="CL440" i="5"/>
  <c r="DI440" i="5" s="1"/>
  <c r="DH117" i="5"/>
  <c r="DK117" i="5"/>
  <c r="CW426" i="5"/>
  <c r="DJ426" i="5" s="1"/>
  <c r="DH493" i="5"/>
  <c r="DK493" i="5" s="1"/>
  <c r="CL57" i="5"/>
  <c r="DI57" i="5" s="1"/>
  <c r="DM57" i="5" s="1"/>
  <c r="CW142" i="5"/>
  <c r="DJ142" i="5"/>
  <c r="CW353" i="5"/>
  <c r="DJ353" i="5" s="1"/>
  <c r="CW564" i="5"/>
  <c r="DJ564" i="5"/>
  <c r="CL1011" i="5"/>
  <c r="DI1011" i="5" s="1"/>
  <c r="CW135" i="5"/>
  <c r="DJ135" i="5" s="1"/>
  <c r="DH783" i="5"/>
  <c r="DK783" i="5" s="1"/>
  <c r="DH667" i="5"/>
  <c r="DK667" i="5" s="1"/>
  <c r="CW793" i="5"/>
  <c r="DJ793" i="5"/>
  <c r="CL989" i="5"/>
  <c r="DI989" i="5"/>
  <c r="CW581" i="5"/>
  <c r="DJ581" i="5"/>
  <c r="DK679" i="5"/>
  <c r="DH679" i="5"/>
  <c r="DH703" i="5"/>
  <c r="DK703" i="5" s="1"/>
  <c r="DH745" i="5"/>
  <c r="DK745" i="5" s="1"/>
  <c r="DH83" i="5"/>
  <c r="DK83" i="5" s="1"/>
  <c r="CL899" i="5"/>
  <c r="DI899" i="5"/>
  <c r="CL432" i="5"/>
  <c r="DI432" i="5" s="1"/>
  <c r="DK740" i="5"/>
  <c r="DH740" i="5"/>
  <c r="DH961" i="5"/>
  <c r="DK961" i="5" s="1"/>
  <c r="CW875" i="5"/>
  <c r="DJ875" i="5" s="1"/>
  <c r="CW301" i="5"/>
  <c r="DJ301" i="5"/>
  <c r="DH670" i="5"/>
  <c r="DK670" i="5" s="1"/>
  <c r="CW1007" i="5"/>
  <c r="DJ1007" i="5" s="1"/>
  <c r="CW582" i="5"/>
  <c r="DJ582" i="5" s="1"/>
  <c r="DH547" i="5"/>
  <c r="DK547" i="5" s="1"/>
  <c r="CW457" i="5"/>
  <c r="DJ457" i="5" s="1"/>
  <c r="DH333" i="5"/>
  <c r="DK333" i="5"/>
  <c r="CW620" i="5"/>
  <c r="DJ620" i="5"/>
  <c r="CL383" i="5"/>
  <c r="DI383" i="5" s="1"/>
  <c r="CW280" i="5"/>
  <c r="DJ280" i="5" s="1"/>
  <c r="CW387" i="5"/>
  <c r="DJ387" i="5" s="1"/>
  <c r="CW243" i="5"/>
  <c r="DJ243" i="5" s="1"/>
  <c r="CW130" i="5"/>
  <c r="DJ130" i="5" s="1"/>
  <c r="CL539" i="5"/>
  <c r="DI539" i="5" s="1"/>
  <c r="CL1006" i="5"/>
  <c r="DI1006" i="5"/>
  <c r="CW439" i="5"/>
  <c r="DJ439" i="5" s="1"/>
  <c r="CW82" i="5"/>
  <c r="DJ82" i="5" s="1"/>
  <c r="CW185" i="5"/>
  <c r="DJ185" i="5" s="1"/>
  <c r="CW988" i="5"/>
  <c r="DJ988" i="5" s="1"/>
  <c r="CW393" i="5"/>
  <c r="DJ393" i="5" s="1"/>
  <c r="DH841" i="5"/>
  <c r="DK841" i="5" s="1"/>
  <c r="CL837" i="5"/>
  <c r="DI837" i="5" s="1"/>
  <c r="CW769" i="5"/>
  <c r="DJ769" i="5"/>
  <c r="CL850" i="5"/>
  <c r="DI850" i="5" s="1"/>
  <c r="DH322" i="5"/>
  <c r="DK322" i="5"/>
  <c r="DH986" i="5"/>
  <c r="DK986" i="5" s="1"/>
  <c r="CL279" i="5"/>
  <c r="DI279" i="5" s="1"/>
  <c r="CW694" i="5"/>
  <c r="DJ694" i="5" s="1"/>
  <c r="CW50" i="5"/>
  <c r="DJ50" i="5" s="1"/>
  <c r="CW410" i="5"/>
  <c r="DJ410" i="5" s="1"/>
  <c r="CW34" i="5"/>
  <c r="DJ34" i="5"/>
  <c r="CL591" i="5"/>
  <c r="DI591" i="5" s="1"/>
  <c r="DH207" i="5"/>
  <c r="DK207" i="5"/>
  <c r="DH45" i="5"/>
  <c r="DK45" i="5" s="1"/>
  <c r="CW85" i="5"/>
  <c r="DJ85" i="5"/>
  <c r="DH95" i="5"/>
  <c r="DK95" i="5" s="1"/>
  <c r="CW844" i="5"/>
  <c r="DJ844" i="5" s="1"/>
  <c r="CW853" i="5"/>
  <c r="DJ853" i="5" s="1"/>
  <c r="CL485" i="5"/>
  <c r="DI485" i="5" s="1"/>
  <c r="CW1000" i="5"/>
  <c r="DJ1000" i="5" s="1"/>
  <c r="CL455" i="5"/>
  <c r="DI455" i="5" s="1"/>
  <c r="CL622" i="5"/>
  <c r="DI622" i="5" s="1"/>
  <c r="CW57" i="5"/>
  <c r="DJ57" i="5"/>
  <c r="CL966" i="5"/>
  <c r="DI966" i="5"/>
  <c r="CL295" i="5"/>
  <c r="DI295" i="5" s="1"/>
  <c r="DH487" i="5"/>
  <c r="DK487" i="5" s="1"/>
  <c r="CW778" i="5"/>
  <c r="DJ778" i="5"/>
  <c r="CW818" i="5"/>
  <c r="DJ818" i="5"/>
  <c r="CW27" i="5"/>
  <c r="DJ27" i="5" s="1"/>
  <c r="DH42" i="5"/>
  <c r="DK42" i="5" s="1"/>
  <c r="CL859" i="5"/>
  <c r="DI859" i="5" s="1"/>
  <c r="CL762" i="5"/>
  <c r="DI762" i="5" s="1"/>
  <c r="DH633" i="5"/>
  <c r="DK633" i="5" s="1"/>
  <c r="CL996" i="5"/>
  <c r="DI996" i="5" s="1"/>
  <c r="CL931" i="5"/>
  <c r="DI931" i="5"/>
  <c r="CL289" i="5"/>
  <c r="DI289" i="5" s="1"/>
  <c r="CL575" i="5"/>
  <c r="DI575" i="5" s="1"/>
  <c r="DI463" i="5"/>
  <c r="CL463" i="5"/>
  <c r="CL601" i="5"/>
  <c r="DI601" i="5" s="1"/>
  <c r="CW332" i="5"/>
  <c r="DJ332" i="5" s="1"/>
  <c r="CL406" i="5"/>
  <c r="DI406" i="5" s="1"/>
  <c r="CL732" i="5"/>
  <c r="DI732" i="5" s="1"/>
  <c r="DH863" i="5"/>
  <c r="DK863" i="5" s="1"/>
  <c r="DK321" i="5"/>
  <c r="DH321" i="5"/>
  <c r="CL132" i="5"/>
  <c r="DI132" i="5" s="1"/>
  <c r="DM132" i="5" s="1"/>
  <c r="CL956" i="5"/>
  <c r="DI956" i="5" s="1"/>
  <c r="CW567" i="5"/>
  <c r="DJ567" i="5"/>
  <c r="CL421" i="5"/>
  <c r="DI421" i="5" s="1"/>
  <c r="CW170" i="5"/>
  <c r="DJ170" i="5"/>
  <c r="DH194" i="5"/>
  <c r="DK194" i="5" s="1"/>
  <c r="DH298" i="5"/>
  <c r="DK298" i="5" s="1"/>
  <c r="DH383" i="5"/>
  <c r="DK383" i="5"/>
  <c r="DH243" i="5"/>
  <c r="DK243" i="5" s="1"/>
  <c r="CL908" i="5"/>
  <c r="DI908" i="5"/>
  <c r="CW756" i="5"/>
  <c r="DJ756" i="5" s="1"/>
  <c r="DH123" i="5"/>
  <c r="DK123" i="5" s="1"/>
  <c r="CW315" i="5"/>
  <c r="DJ315" i="5" s="1"/>
  <c r="CW804" i="5"/>
  <c r="DJ804" i="5"/>
  <c r="CW105" i="5"/>
  <c r="DJ105" i="5" s="1"/>
  <c r="DH980" i="5"/>
  <c r="DK980" i="5" s="1"/>
  <c r="CL255" i="5"/>
  <c r="DI255" i="5" s="1"/>
  <c r="DH400" i="5"/>
  <c r="DK400" i="5" s="1"/>
  <c r="DI360" i="5"/>
  <c r="CL360" i="5"/>
  <c r="CW772" i="5"/>
  <c r="DJ772" i="5" s="1"/>
  <c r="DH634" i="5"/>
  <c r="DK634" i="5" s="1"/>
  <c r="DH56" i="5"/>
  <c r="DK56" i="5" s="1"/>
  <c r="CL231" i="5"/>
  <c r="DI231" i="5" s="1"/>
  <c r="DK210" i="5"/>
  <c r="DH210" i="5"/>
  <c r="CL676" i="5"/>
  <c r="DI676" i="5" s="1"/>
  <c r="DH105" i="5"/>
  <c r="DK105" i="5" s="1"/>
  <c r="CW884" i="5"/>
  <c r="DJ884" i="5" s="1"/>
  <c r="DH46" i="5"/>
  <c r="DK46" i="5"/>
  <c r="DH68" i="5"/>
  <c r="DK68" i="5" s="1"/>
  <c r="DK115" i="5"/>
  <c r="DH115" i="5"/>
  <c r="DH156" i="5"/>
  <c r="DK156" i="5" s="1"/>
  <c r="CW412" i="5"/>
  <c r="DJ412" i="5" s="1"/>
  <c r="CW824" i="5"/>
  <c r="DJ824" i="5" s="1"/>
  <c r="CW388" i="5"/>
  <c r="DJ388" i="5" s="1"/>
  <c r="CW416" i="5"/>
  <c r="DJ416" i="5" s="1"/>
  <c r="CW698" i="5"/>
  <c r="DJ698" i="5" s="1"/>
  <c r="DK926" i="5"/>
  <c r="DH926" i="5"/>
  <c r="CW1008" i="5"/>
  <c r="DJ1008" i="5" s="1"/>
  <c r="CW120" i="5"/>
  <c r="DJ120" i="5" s="1"/>
  <c r="DH952" i="5"/>
  <c r="DK952" i="5" s="1"/>
  <c r="CL927" i="5"/>
  <c r="DI927" i="5" s="1"/>
  <c r="DI559" i="5"/>
  <c r="CL559" i="5"/>
  <c r="DI878" i="5"/>
  <c r="CL878" i="5"/>
  <c r="CW662" i="5"/>
  <c r="DJ662" i="5"/>
  <c r="CW168" i="5"/>
  <c r="DJ168" i="5"/>
  <c r="CL551" i="5"/>
  <c r="DI551" i="5" s="1"/>
  <c r="CL791" i="5"/>
  <c r="DI791" i="5" s="1"/>
  <c r="CW503" i="5"/>
  <c r="DJ503" i="5" s="1"/>
  <c r="DH318" i="5"/>
  <c r="DK318" i="5" s="1"/>
  <c r="DH798" i="5"/>
  <c r="DK798" i="5" s="1"/>
  <c r="DH726" i="5"/>
  <c r="DK726" i="5" s="1"/>
  <c r="CL74" i="5"/>
  <c r="DI74" i="5"/>
  <c r="CL217" i="5"/>
  <c r="DI217" i="5"/>
  <c r="DK223" i="5"/>
  <c r="DH223" i="5"/>
  <c r="CL918" i="5"/>
  <c r="DI918" i="5" s="1"/>
  <c r="CW863" i="5"/>
  <c r="DJ863" i="5" s="1"/>
  <c r="DH65" i="5"/>
  <c r="DK65" i="5"/>
  <c r="DH755" i="5"/>
  <c r="DK755" i="5" s="1"/>
  <c r="CW16" i="5"/>
  <c r="DJ16" i="5" s="1"/>
  <c r="DJ40" i="5"/>
  <c r="CW40" i="5"/>
  <c r="CL696" i="5"/>
  <c r="DI696" i="5" s="1"/>
  <c r="CL716" i="5"/>
  <c r="DI716" i="5" s="1"/>
  <c r="DH363" i="5"/>
  <c r="DK363" i="5" s="1"/>
  <c r="DH338" i="5"/>
  <c r="DK338" i="5" s="1"/>
  <c r="CW658" i="5"/>
  <c r="DJ658" i="5" s="1"/>
  <c r="DH454" i="5"/>
  <c r="DK454" i="5" s="1"/>
  <c r="DH316" i="5"/>
  <c r="DK316" i="5" s="1"/>
  <c r="DH66" i="5"/>
  <c r="DK66" i="5"/>
  <c r="CW792" i="5"/>
  <c r="DJ792" i="5"/>
  <c r="CW561" i="5"/>
  <c r="DJ561" i="5" s="1"/>
  <c r="CW557" i="5"/>
  <c r="DJ557" i="5"/>
  <c r="CW556" i="5"/>
  <c r="DJ556" i="5" s="1"/>
  <c r="CW51" i="5"/>
  <c r="DJ51" i="5" s="1"/>
  <c r="DH221" i="5"/>
  <c r="DK221" i="5" s="1"/>
  <c r="CL554" i="5"/>
  <c r="DI554" i="5"/>
  <c r="CW826" i="5"/>
  <c r="DJ826" i="5"/>
  <c r="CL816" i="5"/>
  <c r="DI816" i="5" s="1"/>
  <c r="CL547" i="5"/>
  <c r="DI547" i="5" s="1"/>
  <c r="CW732" i="5"/>
  <c r="DJ732" i="5" s="1"/>
  <c r="CL340" i="5"/>
  <c r="DI340" i="5"/>
  <c r="CW749" i="5"/>
  <c r="DJ749" i="5"/>
  <c r="CL347" i="5"/>
  <c r="DI347" i="5" s="1"/>
  <c r="CL144" i="5"/>
  <c r="DI144" i="5" s="1"/>
  <c r="DI658" i="5"/>
  <c r="CL658" i="5"/>
  <c r="CL20" i="5"/>
  <c r="DI20" i="5" s="1"/>
  <c r="CW544" i="5"/>
  <c r="DJ544" i="5"/>
  <c r="CL416" i="5"/>
  <c r="DI416" i="5"/>
  <c r="CL124" i="5"/>
  <c r="DI124" i="5" s="1"/>
  <c r="CW534" i="5"/>
  <c r="DJ534" i="5"/>
  <c r="CL794" i="5"/>
  <c r="DI794" i="5" s="1"/>
  <c r="DI523" i="5"/>
  <c r="CL523" i="5"/>
  <c r="DH166" i="5"/>
  <c r="DK166" i="5" s="1"/>
  <c r="CL907" i="5"/>
  <c r="DI907" i="5"/>
  <c r="DH873" i="5"/>
  <c r="DK873" i="5" s="1"/>
  <c r="DH413" i="5"/>
  <c r="DK413" i="5" s="1"/>
  <c r="CL914" i="5"/>
  <c r="DI914" i="5" s="1"/>
  <c r="CW814" i="5"/>
  <c r="DJ814" i="5" s="1"/>
  <c r="CL567" i="5"/>
  <c r="DI567" i="5" s="1"/>
  <c r="CL635" i="5"/>
  <c r="DI635" i="5" s="1"/>
  <c r="CW257" i="5"/>
  <c r="DJ257" i="5"/>
  <c r="CL708" i="5"/>
  <c r="DI708" i="5" s="1"/>
  <c r="DI950" i="5"/>
  <c r="CL950" i="5"/>
  <c r="DK228" i="5"/>
  <c r="DH228" i="5"/>
  <c r="CW259" i="5"/>
  <c r="DJ259" i="5" s="1"/>
  <c r="DH273" i="5"/>
  <c r="DK273" i="5" s="1"/>
  <c r="CW242" i="5"/>
  <c r="DJ242" i="5" s="1"/>
  <c r="DH364" i="5"/>
  <c r="DK364" i="5" s="1"/>
  <c r="CW37" i="5"/>
  <c r="DJ37" i="5" s="1"/>
  <c r="CW911" i="5"/>
  <c r="DJ911" i="5" s="1"/>
  <c r="DH382" i="5"/>
  <c r="DK382" i="5" s="1"/>
  <c r="CW644" i="5"/>
  <c r="DJ644" i="5" s="1"/>
  <c r="CW962" i="5"/>
  <c r="DJ962" i="5"/>
  <c r="CL100" i="5"/>
  <c r="DI100" i="5" s="1"/>
  <c r="DH861" i="5"/>
  <c r="DK861" i="5" s="1"/>
  <c r="DI570" i="5"/>
  <c r="CL570" i="5"/>
  <c r="DH836" i="5"/>
  <c r="DK836" i="5" s="1"/>
  <c r="CW232" i="5"/>
  <c r="DJ232" i="5"/>
  <c r="CW479" i="5"/>
  <c r="DJ479" i="5" s="1"/>
  <c r="CW864" i="5"/>
  <c r="DJ864" i="5" s="1"/>
  <c r="DI827" i="5"/>
  <c r="CL827" i="5"/>
  <c r="CL368" i="5"/>
  <c r="DI368" i="5" s="1"/>
  <c r="DH566" i="5"/>
  <c r="DK566" i="5"/>
  <c r="CL655" i="5"/>
  <c r="DI655" i="5" s="1"/>
  <c r="DH339" i="5"/>
  <c r="DK339" i="5" s="1"/>
  <c r="CW475" i="5"/>
  <c r="DJ475" i="5" s="1"/>
  <c r="DH694" i="5"/>
  <c r="DK694" i="5" s="1"/>
  <c r="CL473" i="5"/>
  <c r="DI473" i="5" s="1"/>
  <c r="DH388" i="5"/>
  <c r="DK388" i="5" s="1"/>
  <c r="CL855" i="5"/>
  <c r="DI855" i="5"/>
  <c r="CL654" i="5"/>
  <c r="DI654" i="5"/>
  <c r="CW17" i="5"/>
  <c r="DJ17" i="5" s="1"/>
  <c r="CL769" i="5"/>
  <c r="DI769" i="5" s="1"/>
  <c r="CW766" i="5"/>
  <c r="DJ766" i="5" s="1"/>
  <c r="CW176" i="5"/>
  <c r="DJ176" i="5"/>
  <c r="DH832" i="5"/>
  <c r="DK832" i="5" s="1"/>
  <c r="DH222" i="5"/>
  <c r="DK222" i="5"/>
  <c r="DH606" i="5"/>
  <c r="DK606" i="5"/>
  <c r="DJ392" i="5"/>
  <c r="CW392" i="5"/>
  <c r="CW65" i="5"/>
  <c r="DJ65" i="5" s="1"/>
  <c r="DH308" i="5"/>
  <c r="DK308" i="5" s="1"/>
  <c r="CL464" i="5"/>
  <c r="DI464" i="5" s="1"/>
  <c r="CL787" i="5"/>
  <c r="DI787" i="5" s="1"/>
  <c r="CL102" i="5"/>
  <c r="DI102" i="5" s="1"/>
  <c r="CW60" i="5"/>
  <c r="DJ60" i="5" s="1"/>
  <c r="CW258" i="5"/>
  <c r="DJ258" i="5" s="1"/>
  <c r="CW287" i="5"/>
  <c r="DJ287" i="5" s="1"/>
  <c r="DH538" i="5"/>
  <c r="DK538" i="5" s="1"/>
  <c r="CW886" i="5"/>
  <c r="DJ886" i="5"/>
  <c r="CW958" i="5"/>
  <c r="DJ958" i="5" s="1"/>
  <c r="CW41" i="5"/>
  <c r="DJ41" i="5" s="1"/>
  <c r="CL402" i="5"/>
  <c r="DI402" i="5" s="1"/>
  <c r="DH350" i="5"/>
  <c r="DK350" i="5"/>
  <c r="CW520" i="5"/>
  <c r="DJ520" i="5" s="1"/>
  <c r="CL481" i="5"/>
  <c r="DI481" i="5"/>
  <c r="CW706" i="5"/>
  <c r="DJ706" i="5" s="1"/>
  <c r="DH285" i="5"/>
  <c r="DK285" i="5" s="1"/>
  <c r="DJ144" i="5"/>
  <c r="CW144" i="5"/>
  <c r="CW291" i="5"/>
  <c r="DJ291" i="5" s="1"/>
  <c r="CL917" i="5"/>
  <c r="DI917" i="5"/>
  <c r="CL777" i="5"/>
  <c r="DI777" i="5" s="1"/>
  <c r="CW79" i="5"/>
  <c r="DJ79" i="5" s="1"/>
  <c r="DH99" i="5"/>
  <c r="DK99" i="5" s="1"/>
  <c r="DI886" i="5"/>
  <c r="CL886" i="5"/>
  <c r="DH404" i="5"/>
  <c r="DK404" i="5" s="1"/>
  <c r="CW742" i="5"/>
  <c r="DJ742" i="5" s="1"/>
  <c r="CW94" i="5"/>
  <c r="DJ94" i="5" s="1"/>
  <c r="CW619" i="5"/>
  <c r="DJ619" i="5"/>
  <c r="DH265" i="5"/>
  <c r="DK265" i="5" s="1"/>
  <c r="DK216" i="5"/>
  <c r="DH216" i="5"/>
  <c r="DH136" i="5"/>
  <c r="DK136" i="5" s="1"/>
  <c r="CW579" i="5"/>
  <c r="DJ579" i="5"/>
  <c r="CW770" i="5"/>
  <c r="DJ770" i="5" s="1"/>
  <c r="CL419" i="5"/>
  <c r="DI419" i="5" s="1"/>
  <c r="DH812" i="5"/>
  <c r="DK812" i="5" s="1"/>
  <c r="CW20" i="5"/>
  <c r="DJ20" i="5" s="1"/>
  <c r="DH829" i="5"/>
  <c r="DK829" i="5"/>
  <c r="DH951" i="5"/>
  <c r="DK951" i="5" s="1"/>
  <c r="DH178" i="5"/>
  <c r="DK178" i="5" s="1"/>
  <c r="CL42" i="5"/>
  <c r="DI42" i="5" s="1"/>
  <c r="DM42" i="5" s="1"/>
  <c r="CL491" i="5"/>
  <c r="DI491" i="5" s="1"/>
  <c r="CW434" i="5"/>
  <c r="DJ434" i="5" s="1"/>
  <c r="CW584" i="5"/>
  <c r="DJ584" i="5" s="1"/>
  <c r="DH1001" i="5"/>
  <c r="DK1001" i="5" s="1"/>
  <c r="CL280" i="5"/>
  <c r="DI280" i="5"/>
  <c r="CL417" i="5"/>
  <c r="DI417" i="5" s="1"/>
  <c r="DH51" i="5"/>
  <c r="DK51" i="5" s="1"/>
  <c r="DI61" i="5"/>
  <c r="CL61" i="5"/>
  <c r="CW223" i="5"/>
  <c r="DJ223" i="5" s="1"/>
  <c r="CW681" i="5"/>
  <c r="DJ681" i="5" s="1"/>
  <c r="CL430" i="5"/>
  <c r="DI430" i="5" s="1"/>
  <c r="CW346" i="5"/>
  <c r="DJ346" i="5" s="1"/>
  <c r="DK620" i="5"/>
  <c r="DH620" i="5"/>
  <c r="CL365" i="5"/>
  <c r="DI365" i="5" s="1"/>
  <c r="CW413" i="5"/>
  <c r="DJ413" i="5" s="1"/>
  <c r="CW909" i="5"/>
  <c r="DJ909" i="5" s="1"/>
  <c r="CL323" i="5"/>
  <c r="DI323" i="5" s="1"/>
  <c r="DH767" i="5"/>
  <c r="DK767" i="5" s="1"/>
  <c r="DI33" i="5"/>
  <c r="CL33" i="5"/>
  <c r="DH972" i="5"/>
  <c r="DK972" i="5" s="1"/>
  <c r="CL308" i="5"/>
  <c r="DI308" i="5" s="1"/>
  <c r="CW655" i="5"/>
  <c r="DJ655" i="5" s="1"/>
  <c r="CL993" i="5"/>
  <c r="DI993" i="5" s="1"/>
  <c r="CW492" i="5"/>
  <c r="DJ492" i="5" s="1"/>
  <c r="CL228" i="5"/>
  <c r="DI228" i="5" s="1"/>
  <c r="DJ407" i="5"/>
  <c r="CW407" i="5"/>
  <c r="DH846" i="5"/>
  <c r="DK846" i="5" s="1"/>
  <c r="DH507" i="5"/>
  <c r="DK507" i="5" s="1"/>
  <c r="DH970" i="5"/>
  <c r="DK970" i="5" s="1"/>
  <c r="DH25" i="5"/>
  <c r="DK25" i="5"/>
  <c r="DH551" i="5"/>
  <c r="DK551" i="5" s="1"/>
  <c r="CW329" i="5"/>
  <c r="DJ329" i="5" s="1"/>
  <c r="CL366" i="5"/>
  <c r="DI366" i="5" s="1"/>
  <c r="CL121" i="5"/>
  <c r="DI121" i="5"/>
  <c r="CW838" i="5"/>
  <c r="DJ838" i="5" s="1"/>
  <c r="CL282" i="5"/>
  <c r="DI282" i="5"/>
  <c r="CW189" i="5"/>
  <c r="DJ189" i="5" s="1"/>
  <c r="CL756" i="5"/>
  <c r="DI756" i="5" s="1"/>
  <c r="DH80" i="5"/>
  <c r="DK80" i="5"/>
  <c r="CW271" i="5"/>
  <c r="DJ271" i="5" s="1"/>
  <c r="DH1003" i="5"/>
  <c r="DK1003" i="5" s="1"/>
  <c r="CW705" i="5"/>
  <c r="DJ705" i="5" s="1"/>
  <c r="CW765" i="5"/>
  <c r="DJ765" i="5" s="1"/>
  <c r="DJ592" i="5"/>
  <c r="CW592" i="5"/>
  <c r="CL316" i="5"/>
  <c r="DI316" i="5"/>
  <c r="CW846" i="5"/>
  <c r="DJ846" i="5" s="1"/>
  <c r="CL683" i="5"/>
  <c r="DI683" i="5"/>
  <c r="CL320" i="5"/>
  <c r="DI320" i="5"/>
  <c r="DH791" i="5"/>
  <c r="DK791" i="5" s="1"/>
  <c r="DK860" i="5"/>
  <c r="DH860" i="5"/>
  <c r="CL727" i="5"/>
  <c r="DI727" i="5"/>
  <c r="CL641" i="5"/>
  <c r="DI641" i="5" s="1"/>
  <c r="CL170" i="5"/>
  <c r="DI170" i="5" s="1"/>
  <c r="CL607" i="5"/>
  <c r="DI607" i="5" s="1"/>
  <c r="CW704" i="5"/>
  <c r="DJ704" i="5" s="1"/>
  <c r="DK120" i="5"/>
  <c r="DH120" i="5"/>
  <c r="DH530" i="5"/>
  <c r="DK530" i="5" s="1"/>
  <c r="DH403" i="5"/>
  <c r="DK403" i="5" s="1"/>
  <c r="CL555" i="5"/>
  <c r="DI555" i="5" s="1"/>
  <c r="DH993" i="5"/>
  <c r="DK993" i="5" s="1"/>
  <c r="DH808" i="5"/>
  <c r="DK808" i="5" s="1"/>
  <c r="CL216" i="5"/>
  <c r="DI216" i="5" s="1"/>
  <c r="DH198" i="5"/>
  <c r="DK198" i="5" s="1"/>
  <c r="DH475" i="5"/>
  <c r="DK475" i="5" s="1"/>
  <c r="DH392" i="5"/>
  <c r="DK392" i="5" s="1"/>
  <c r="CL936" i="5"/>
  <c r="DI936" i="5"/>
  <c r="DH483" i="5"/>
  <c r="DK483" i="5" s="1"/>
  <c r="CL398" i="5"/>
  <c r="DI398" i="5" s="1"/>
  <c r="CW80" i="5"/>
  <c r="DJ80" i="5"/>
  <c r="CL864" i="5"/>
  <c r="DI864" i="5" s="1"/>
  <c r="DH946" i="5"/>
  <c r="DK946" i="5"/>
  <c r="M13" i="3"/>
  <c r="M11" i="3"/>
  <c r="DH801" i="5"/>
  <c r="DK801" i="5" s="1"/>
  <c r="DK807" i="5"/>
  <c r="DH807" i="5"/>
  <c r="DH773" i="5"/>
  <c r="DK773" i="5" s="1"/>
  <c r="DH464" i="5"/>
  <c r="DK464" i="5" s="1"/>
  <c r="CL264" i="5"/>
  <c r="DI264" i="5" s="1"/>
  <c r="CL885" i="5"/>
  <c r="DI885" i="5"/>
  <c r="CL638" i="5"/>
  <c r="DI638" i="5" s="1"/>
  <c r="DK478" i="5"/>
  <c r="DH478" i="5"/>
  <c r="CL875" i="5"/>
  <c r="DI875" i="5"/>
  <c r="CW109" i="5"/>
  <c r="DJ109" i="5"/>
  <c r="DH217" i="5"/>
  <c r="DK217" i="5" s="1"/>
  <c r="CL245" i="5"/>
  <c r="DI245" i="5" s="1"/>
  <c r="CL318" i="5"/>
  <c r="DI318" i="5" s="1"/>
  <c r="CW268" i="5"/>
  <c r="DJ268" i="5" s="1"/>
  <c r="CL209" i="5"/>
  <c r="DI209" i="5" s="1"/>
  <c r="DH739" i="5"/>
  <c r="DK739" i="5" s="1"/>
  <c r="CW715" i="5"/>
  <c r="DJ715" i="5" s="1"/>
  <c r="CL262" i="5"/>
  <c r="DI262" i="5" s="1"/>
  <c r="CW290" i="5"/>
  <c r="DJ290" i="5" s="1"/>
  <c r="DK418" i="5"/>
  <c r="DH418" i="5"/>
  <c r="DH177" i="5"/>
  <c r="DK177" i="5"/>
  <c r="CL594" i="5"/>
  <c r="DI594" i="5" s="1"/>
  <c r="CL691" i="5"/>
  <c r="DI691" i="5" s="1"/>
  <c r="DH195" i="5"/>
  <c r="DK195" i="5" s="1"/>
  <c r="CL195" i="5"/>
  <c r="DI195" i="5" s="1"/>
  <c r="DH213" i="5"/>
  <c r="DK213" i="5" s="1"/>
  <c r="DH590" i="5"/>
  <c r="DK590" i="5" s="1"/>
  <c r="DH141" i="5"/>
  <c r="DK141" i="5" s="1"/>
  <c r="DH906" i="5"/>
  <c r="DK906" i="5" s="1"/>
  <c r="CW446" i="5"/>
  <c r="DJ446" i="5" s="1"/>
  <c r="DI18" i="5"/>
  <c r="CL18" i="5"/>
  <c r="CL69" i="5"/>
  <c r="DI69" i="5" s="1"/>
  <c r="CL161" i="5"/>
  <c r="DI161" i="5" s="1"/>
  <c r="CL970" i="5"/>
  <c r="DI970" i="5"/>
  <c r="CW351" i="5"/>
  <c r="DJ351" i="5" s="1"/>
  <c r="CW278" i="5"/>
  <c r="DJ278" i="5" s="1"/>
  <c r="CW495" i="5"/>
  <c r="DJ495" i="5" s="1"/>
  <c r="DH600" i="5"/>
  <c r="DK600" i="5" s="1"/>
  <c r="CL60" i="5"/>
  <c r="DI60" i="5" s="1"/>
  <c r="CW621" i="5"/>
  <c r="DJ621" i="5"/>
  <c r="DH484" i="5"/>
  <c r="DK484" i="5" s="1"/>
  <c r="CW159" i="5"/>
  <c r="DJ159" i="5" s="1"/>
  <c r="CW922" i="5"/>
  <c r="DJ922" i="5" s="1"/>
  <c r="CW169" i="5"/>
  <c r="DJ169" i="5" s="1"/>
  <c r="CW304" i="5"/>
  <c r="DJ304" i="5" s="1"/>
  <c r="DH759" i="5"/>
  <c r="DK759" i="5" s="1"/>
  <c r="CW683" i="5"/>
  <c r="DJ683" i="5" s="1"/>
  <c r="CW625" i="5"/>
  <c r="DJ625" i="5" s="1"/>
  <c r="DH753" i="5"/>
  <c r="DK753" i="5" s="1"/>
  <c r="CW313" i="5"/>
  <c r="DJ313" i="5" s="1"/>
  <c r="CL49" i="5"/>
  <c r="DI49" i="5" s="1"/>
  <c r="DH1005" i="5"/>
  <c r="DK1005" i="5" s="1"/>
  <c r="CW659" i="5"/>
  <c r="DJ659" i="5" s="1"/>
  <c r="DH381" i="5"/>
  <c r="DK381" i="5" s="1"/>
  <c r="CL701" i="5"/>
  <c r="DI701" i="5" s="1"/>
  <c r="CW624" i="5"/>
  <c r="DJ624" i="5" s="1"/>
  <c r="CW571" i="5"/>
  <c r="DJ571" i="5"/>
  <c r="CL614" i="5"/>
  <c r="DI614" i="5"/>
  <c r="CL335" i="5"/>
  <c r="DI335" i="5" s="1"/>
  <c r="DM335" i="5" s="1"/>
  <c r="CW955" i="5"/>
  <c r="DJ955" i="5" s="1"/>
  <c r="DK733" i="5"/>
  <c r="DH733" i="5"/>
  <c r="CW84" i="5"/>
  <c r="DJ84" i="5" s="1"/>
  <c r="CW837" i="5"/>
  <c r="DJ837" i="5" s="1"/>
  <c r="CL487" i="5"/>
  <c r="DI487" i="5"/>
  <c r="DH973" i="5"/>
  <c r="DK973" i="5" s="1"/>
  <c r="CW551" i="5"/>
  <c r="DJ551" i="5"/>
  <c r="CW879" i="5"/>
  <c r="DJ879" i="5" s="1"/>
  <c r="DJ341" i="5"/>
  <c r="CW341" i="5"/>
  <c r="DH499" i="5"/>
  <c r="DK499" i="5" s="1"/>
  <c r="CL835" i="5"/>
  <c r="DI835" i="5" s="1"/>
  <c r="CL877" i="5"/>
  <c r="DI877" i="5" s="1"/>
  <c r="CW893" i="5"/>
  <c r="DJ893" i="5" s="1"/>
  <c r="DH270" i="5"/>
  <c r="DK270" i="5" s="1"/>
  <c r="DK203" i="5"/>
  <c r="DH203" i="5"/>
  <c r="CW907" i="5"/>
  <c r="DJ907" i="5" s="1"/>
  <c r="DH954" i="5"/>
  <c r="DK954" i="5" s="1"/>
  <c r="CL35" i="5"/>
  <c r="DI35" i="5" s="1"/>
  <c r="CW668" i="5"/>
  <c r="DJ668" i="5" s="1"/>
  <c r="CW445" i="5"/>
  <c r="DJ445" i="5" s="1"/>
  <c r="CW367" i="5"/>
  <c r="DJ367" i="5" s="1"/>
  <c r="DH127" i="5"/>
  <c r="DK127" i="5" s="1"/>
  <c r="CL677" i="5"/>
  <c r="DI677" i="5"/>
  <c r="CL723" i="5"/>
  <c r="DI723" i="5"/>
  <c r="DH545" i="5"/>
  <c r="DK545" i="5" s="1"/>
  <c r="DK971" i="5"/>
  <c r="DH971" i="5"/>
  <c r="CW651" i="5"/>
  <c r="DJ651" i="5" s="1"/>
  <c r="CW394" i="5"/>
  <c r="DJ394" i="5" s="1"/>
  <c r="CW126" i="5"/>
  <c r="DJ126" i="5"/>
  <c r="CW957" i="5"/>
  <c r="DJ957" i="5" s="1"/>
  <c r="CL319" i="5"/>
  <c r="DI319" i="5" s="1"/>
  <c r="CW565" i="5"/>
  <c r="DJ565" i="5" s="1"/>
  <c r="DK522" i="5"/>
  <c r="DH522" i="5"/>
  <c r="DH838" i="5"/>
  <c r="DK838" i="5" s="1"/>
  <c r="CL82" i="5"/>
  <c r="DI82" i="5" s="1"/>
  <c r="CW371" i="5"/>
  <c r="DJ371" i="5" s="1"/>
  <c r="CL872" i="5"/>
  <c r="DI872" i="5"/>
  <c r="DJ953" i="5"/>
  <c r="CW953" i="5"/>
  <c r="DH676" i="5"/>
  <c r="DK676" i="5" s="1"/>
  <c r="CW541" i="5"/>
  <c r="DJ541" i="5" s="1"/>
  <c r="CL246" i="5"/>
  <c r="DI246" i="5" s="1"/>
  <c r="DH183" i="5"/>
  <c r="DK183" i="5" s="1"/>
  <c r="CL403" i="5"/>
  <c r="DI403" i="5" s="1"/>
  <c r="CL867" i="5"/>
  <c r="DI867" i="5" s="1"/>
  <c r="DI1005" i="5"/>
  <c r="CL1005" i="5"/>
  <c r="DH86" i="5"/>
  <c r="DK86" i="5" s="1"/>
  <c r="CW602" i="5"/>
  <c r="DJ602" i="5" s="1"/>
  <c r="CL510" i="5"/>
  <c r="DI510" i="5" s="1"/>
  <c r="CW191" i="5"/>
  <c r="DJ191" i="5" s="1"/>
  <c r="DH795" i="5"/>
  <c r="DK795" i="5" s="1"/>
  <c r="CW226" i="5"/>
  <c r="DJ226" i="5" s="1"/>
  <c r="CW570" i="5"/>
  <c r="DJ570" i="5" s="1"/>
  <c r="CW360" i="5"/>
  <c r="DJ360" i="5" s="1"/>
  <c r="CW1003" i="5"/>
  <c r="DJ1003" i="5"/>
  <c r="CL924" i="5"/>
  <c r="DI924" i="5" s="1"/>
  <c r="CL758" i="5"/>
  <c r="DI758" i="5" s="1"/>
  <c r="CL657" i="5"/>
  <c r="DI657" i="5" s="1"/>
  <c r="DH296" i="5"/>
  <c r="DK296" i="5" s="1"/>
  <c r="CL181" i="5"/>
  <c r="DI181" i="5" s="1"/>
  <c r="CW941" i="5"/>
  <c r="DJ941" i="5" s="1"/>
  <c r="CL171" i="5"/>
  <c r="DI171" i="5" s="1"/>
  <c r="CL526" i="5"/>
  <c r="DI526" i="5" s="1"/>
  <c r="CW286" i="5"/>
  <c r="DJ286" i="5" s="1"/>
  <c r="DH274" i="5"/>
  <c r="DK274" i="5" s="1"/>
  <c r="CW975" i="5"/>
  <c r="DJ975" i="5" s="1"/>
  <c r="CW629" i="5"/>
  <c r="DJ629" i="5" s="1"/>
  <c r="CW815" i="5"/>
  <c r="DJ815" i="5"/>
  <c r="CW647" i="5"/>
  <c r="DJ647" i="5" s="1"/>
  <c r="CW140" i="5"/>
  <c r="DJ140" i="5" s="1"/>
  <c r="CL86" i="5"/>
  <c r="DI86" i="5" s="1"/>
  <c r="DH967" i="5"/>
  <c r="DK967" i="5" s="1"/>
  <c r="CW405" i="5"/>
  <c r="DJ405" i="5" s="1"/>
  <c r="CW436" i="5"/>
  <c r="DJ436" i="5" s="1"/>
  <c r="CL271" i="5"/>
  <c r="DI271" i="5" s="1"/>
  <c r="DJ363" i="5"/>
  <c r="CW363" i="5"/>
  <c r="DH57" i="5"/>
  <c r="DK57" i="5"/>
  <c r="DH621" i="5"/>
  <c r="DK621" i="5" s="1"/>
  <c r="DH109" i="5"/>
  <c r="DK109" i="5" s="1"/>
  <c r="CL427" i="5"/>
  <c r="DI427" i="5" s="1"/>
  <c r="CL183" i="5"/>
  <c r="DI183" i="5" s="1"/>
  <c r="CW482" i="5"/>
  <c r="DJ482" i="5" s="1"/>
  <c r="CW812" i="5"/>
  <c r="DJ812" i="5" s="1"/>
  <c r="CL187" i="5"/>
  <c r="DI187" i="5" s="1"/>
  <c r="DH751" i="5"/>
  <c r="DK751" i="5" s="1"/>
  <c r="CW971" i="5"/>
  <c r="DJ971" i="5" s="1"/>
  <c r="DK730" i="5"/>
  <c r="DH730" i="5"/>
  <c r="CL244" i="5"/>
  <c r="DI244" i="5" s="1"/>
  <c r="DH280" i="5"/>
  <c r="DK280" i="5" s="1"/>
  <c r="CL45" i="5"/>
  <c r="DI45" i="5" s="1"/>
  <c r="CL15" i="5"/>
  <c r="DI15" i="5" s="1"/>
  <c r="CW133" i="5"/>
  <c r="DJ133" i="5" s="1"/>
  <c r="DJ630" i="5"/>
  <c r="CW630" i="5"/>
  <c r="DH512" i="5"/>
  <c r="DK512" i="5" s="1"/>
  <c r="CW432" i="5"/>
  <c r="DJ432" i="5" s="1"/>
  <c r="CW811" i="5"/>
  <c r="DJ811" i="5"/>
  <c r="CW785" i="5"/>
  <c r="DJ785" i="5" s="1"/>
  <c r="CW586" i="5"/>
  <c r="DJ586" i="5" s="1"/>
  <c r="DJ452" i="5"/>
  <c r="CW452" i="5"/>
  <c r="CW1004" i="5"/>
  <c r="DJ1004" i="5" s="1"/>
  <c r="CW830" i="5"/>
  <c r="DJ830" i="5" s="1"/>
  <c r="CL115" i="5"/>
  <c r="DI115" i="5" s="1"/>
  <c r="DH515" i="5"/>
  <c r="DK515" i="5" s="1"/>
  <c r="CL793" i="5"/>
  <c r="DI793" i="5"/>
  <c r="CW638" i="5"/>
  <c r="DJ638" i="5" s="1"/>
  <c r="CL610" i="5"/>
  <c r="DI610" i="5" s="1"/>
  <c r="CW369" i="5"/>
  <c r="DJ369" i="5" s="1"/>
  <c r="CW366" i="5"/>
  <c r="DJ366" i="5" s="1"/>
  <c r="DH31" i="5"/>
  <c r="DK31" i="5" s="1"/>
  <c r="CW395" i="5"/>
  <c r="DJ395" i="5" s="1"/>
  <c r="DI640" i="5"/>
  <c r="CL640" i="5"/>
  <c r="CW559" i="5"/>
  <c r="DJ559" i="5" s="1"/>
  <c r="CL853" i="5"/>
  <c r="DI853" i="5" s="1"/>
  <c r="CL43" i="5"/>
  <c r="DI43" i="5" s="1"/>
  <c r="DH497" i="5"/>
  <c r="DK497" i="5" s="1"/>
  <c r="CW215" i="5"/>
  <c r="DJ215" i="5" s="1"/>
  <c r="CL39" i="5"/>
  <c r="DI39" i="5" s="1"/>
  <c r="DK903" i="5"/>
  <c r="DH903" i="5"/>
  <c r="CL27" i="5"/>
  <c r="DI27" i="5" s="1"/>
  <c r="CL176" i="5"/>
  <c r="DI176" i="5" s="1"/>
  <c r="DH830" i="5"/>
  <c r="DK830" i="5"/>
  <c r="DH501" i="5"/>
  <c r="DK501" i="5" s="1"/>
  <c r="CL389" i="5"/>
  <c r="DI389" i="5" s="1"/>
  <c r="CL884" i="5"/>
  <c r="DI884" i="5" s="1"/>
  <c r="CL767" i="5"/>
  <c r="DI767" i="5" s="1"/>
  <c r="CL221" i="5"/>
  <c r="DI221" i="5" s="1"/>
  <c r="DH950" i="5"/>
  <c r="DK950" i="5" s="1"/>
  <c r="CL825" i="5"/>
  <c r="DI825" i="5"/>
  <c r="DH171" i="5"/>
  <c r="DK171" i="5" s="1"/>
  <c r="CW925" i="5"/>
  <c r="DJ925" i="5" s="1"/>
  <c r="CL566" i="5"/>
  <c r="DI566" i="5" s="1"/>
  <c r="CW599" i="5"/>
  <c r="DJ599" i="5"/>
  <c r="CW18" i="5"/>
  <c r="DJ18" i="5" s="1"/>
  <c r="DH687" i="5"/>
  <c r="DK687" i="5"/>
  <c r="DH415" i="5"/>
  <c r="DK415" i="5" s="1"/>
  <c r="DH550" i="5"/>
  <c r="DK550" i="5" s="1"/>
  <c r="DH190" i="5"/>
  <c r="DK190" i="5" s="1"/>
  <c r="CW224" i="5"/>
  <c r="DJ224" i="5"/>
  <c r="CW894" i="5"/>
  <c r="DJ894" i="5" s="1"/>
  <c r="CW281" i="5"/>
  <c r="DJ281" i="5" s="1"/>
  <c r="CW760" i="5"/>
  <c r="DJ760" i="5" s="1"/>
  <c r="CL518" i="5"/>
  <c r="DI518" i="5" s="1"/>
  <c r="CW934" i="5"/>
  <c r="DJ934" i="5" s="1"/>
  <c r="CW923" i="5"/>
  <c r="DJ923" i="5"/>
  <c r="DH34" i="5"/>
  <c r="DK34" i="5" s="1"/>
  <c r="CW323" i="5"/>
  <c r="DJ323" i="5" s="1"/>
  <c r="DJ324" i="5"/>
  <c r="CW324" i="5"/>
  <c r="CL646" i="5"/>
  <c r="DI646" i="5" s="1"/>
  <c r="DH558" i="5"/>
  <c r="DK558" i="5" s="1"/>
  <c r="DH73" i="5"/>
  <c r="DK73" i="5"/>
  <c r="DH53" i="5"/>
  <c r="DK53" i="5"/>
  <c r="DH650" i="5"/>
  <c r="DK650" i="5" s="1"/>
  <c r="CL459" i="5"/>
  <c r="DI459" i="5" s="1"/>
  <c r="DK132" i="5"/>
  <c r="DH132" i="5"/>
  <c r="CW28" i="5"/>
  <c r="DJ28" i="5"/>
  <c r="DH1011" i="5"/>
  <c r="DK1011" i="5" s="1"/>
  <c r="DH206" i="5"/>
  <c r="DK206" i="5" s="1"/>
  <c r="DH892" i="5"/>
  <c r="DK892" i="5"/>
  <c r="DK142" i="5"/>
  <c r="DH142" i="5"/>
  <c r="DH786" i="5"/>
  <c r="DK786" i="5" s="1"/>
  <c r="CL946" i="5"/>
  <c r="DI946" i="5" s="1"/>
  <c r="CW317" i="5"/>
  <c r="DJ317" i="5" s="1"/>
  <c r="CL513" i="5"/>
  <c r="DI513" i="5" s="1"/>
  <c r="DH251" i="5"/>
  <c r="DK251" i="5" s="1"/>
  <c r="DH242" i="5"/>
  <c r="DK242" i="5" s="1"/>
  <c r="CL815" i="5"/>
  <c r="DI815" i="5" s="1"/>
  <c r="DH709" i="5"/>
  <c r="DK709" i="5" s="1"/>
  <c r="CL346" i="5"/>
  <c r="DI346" i="5"/>
  <c r="CW944" i="5"/>
  <c r="DJ944" i="5"/>
  <c r="CL962" i="5"/>
  <c r="DI962" i="5" s="1"/>
  <c r="DK839" i="5"/>
  <c r="DH839" i="5"/>
  <c r="DK978" i="5"/>
  <c r="DH978" i="5"/>
  <c r="CW22" i="5"/>
  <c r="DJ22" i="5"/>
  <c r="CW802" i="5"/>
  <c r="DJ802" i="5"/>
  <c r="DH64" i="5"/>
  <c r="DK64" i="5" s="1"/>
  <c r="DH396" i="5"/>
  <c r="DK396" i="5" s="1"/>
  <c r="DH395" i="5"/>
  <c r="DK395" i="5" s="1"/>
  <c r="DH409" i="5"/>
  <c r="DK409" i="5" s="1"/>
  <c r="CL276" i="5"/>
  <c r="DI276" i="5"/>
  <c r="CL283" i="5"/>
  <c r="DI283" i="5"/>
  <c r="DH869" i="5"/>
  <c r="DK869" i="5" s="1"/>
  <c r="CW527" i="5"/>
  <c r="DJ527" i="5"/>
  <c r="CL789" i="5"/>
  <c r="DI789" i="5" s="1"/>
  <c r="DH780" i="5"/>
  <c r="DK780" i="5" s="1"/>
  <c r="DH762" i="5"/>
  <c r="DK762" i="5" s="1"/>
  <c r="CL521" i="5"/>
  <c r="DI521" i="5" s="1"/>
  <c r="CL162" i="5"/>
  <c r="DI162" i="5" s="1"/>
  <c r="DH682" i="5"/>
  <c r="DK682" i="5" s="1"/>
  <c r="DH89" i="5"/>
  <c r="DK89" i="5" s="1"/>
  <c r="DI372" i="5"/>
  <c r="CL372" i="5"/>
  <c r="CW670" i="5"/>
  <c r="DJ670" i="5" s="1"/>
  <c r="DH234" i="5"/>
  <c r="DK234" i="5"/>
  <c r="CW358" i="5"/>
  <c r="DJ358" i="5" s="1"/>
  <c r="CL854" i="5"/>
  <c r="DI854" i="5" s="1"/>
  <c r="CL906" i="5"/>
  <c r="DI906" i="5" s="1"/>
  <c r="CL916" i="5"/>
  <c r="DI916" i="5" s="1"/>
  <c r="CW927" i="5"/>
  <c r="DJ927" i="5" s="1"/>
  <c r="DH106" i="5"/>
  <c r="DK106" i="5" s="1"/>
  <c r="CW58" i="5"/>
  <c r="DJ58" i="5" s="1"/>
  <c r="CW174" i="5"/>
  <c r="DJ174" i="5"/>
  <c r="DH230" i="5"/>
  <c r="DK230" i="5" s="1"/>
  <c r="CL904" i="5"/>
  <c r="DI904" i="5" s="1"/>
  <c r="CL736" i="5"/>
  <c r="DI736" i="5" s="1"/>
  <c r="DH315" i="5"/>
  <c r="DK315" i="5"/>
  <c r="CL208" i="5"/>
  <c r="DI208" i="5"/>
  <c r="CL866" i="5"/>
  <c r="DI866" i="5" s="1"/>
  <c r="CW574" i="5"/>
  <c r="DJ574" i="5" s="1"/>
  <c r="DH704" i="5"/>
  <c r="DK704" i="5" s="1"/>
  <c r="CW87" i="5"/>
  <c r="DJ87" i="5" s="1"/>
  <c r="DH185" i="5"/>
  <c r="DK185" i="5" s="1"/>
  <c r="CL466" i="5"/>
  <c r="DI466" i="5" s="1"/>
  <c r="CW931" i="5"/>
  <c r="DJ931" i="5"/>
  <c r="CW992" i="5"/>
  <c r="DJ992" i="5" s="1"/>
  <c r="CL47" i="5"/>
  <c r="DI47" i="5" s="1"/>
  <c r="CL263" i="5"/>
  <c r="DI263" i="5"/>
  <c r="CL472" i="5"/>
  <c r="DI472" i="5"/>
  <c r="DH803" i="5"/>
  <c r="DK803" i="5" s="1"/>
  <c r="CL21" i="5"/>
  <c r="DI21" i="5" s="1"/>
  <c r="CW423" i="5"/>
  <c r="DJ423" i="5" s="1"/>
  <c r="CL608" i="5"/>
  <c r="DI608" i="5" s="1"/>
  <c r="CW433" i="5"/>
  <c r="DJ433" i="5" s="1"/>
  <c r="CW588" i="5"/>
  <c r="DJ588" i="5" s="1"/>
  <c r="CW217" i="5"/>
  <c r="DJ217" i="5" s="1"/>
  <c r="CW910" i="5"/>
  <c r="DJ910" i="5"/>
  <c r="DH131" i="5"/>
  <c r="DK131" i="5" s="1"/>
  <c r="CW691" i="5"/>
  <c r="DJ691" i="5" s="1"/>
  <c r="CW862" i="5"/>
  <c r="DJ862" i="5"/>
  <c r="DH715" i="5"/>
  <c r="DK715" i="5" s="1"/>
  <c r="DH225" i="5"/>
  <c r="DK225" i="5" s="1"/>
  <c r="DH227" i="5"/>
  <c r="DK227" i="5" s="1"/>
  <c r="DH347" i="5"/>
  <c r="DK347" i="5" s="1"/>
  <c r="DH441" i="5"/>
  <c r="DK441" i="5" s="1"/>
  <c r="DH320" i="5"/>
  <c r="DK320" i="5" s="1"/>
  <c r="CW76" i="5"/>
  <c r="DJ76" i="5" s="1"/>
  <c r="CL529" i="5"/>
  <c r="DI529" i="5"/>
  <c r="CW398" i="5"/>
  <c r="DJ398" i="5" s="1"/>
  <c r="DH556" i="5"/>
  <c r="DK556" i="5" s="1"/>
  <c r="DK159" i="5"/>
  <c r="DH159" i="5"/>
  <c r="DH800" i="5"/>
  <c r="DK800" i="5"/>
  <c r="DH309" i="5"/>
  <c r="DK309" i="5" s="1"/>
  <c r="DH50" i="5"/>
  <c r="DK50" i="5" s="1"/>
  <c r="CL58" i="5"/>
  <c r="DI58" i="5"/>
  <c r="DH39" i="5"/>
  <c r="DK39" i="5" s="1"/>
  <c r="CL227" i="5"/>
  <c r="DI227" i="5" s="1"/>
  <c r="DH380" i="5"/>
  <c r="DK380" i="5"/>
  <c r="CW525" i="5"/>
  <c r="DJ525" i="5" s="1"/>
  <c r="CL590" i="5"/>
  <c r="DI590" i="5"/>
  <c r="CW707" i="5"/>
  <c r="DJ707" i="5"/>
  <c r="CL897" i="5"/>
  <c r="DI897" i="5" s="1"/>
  <c r="CW305" i="5"/>
  <c r="DJ305" i="5" s="1"/>
  <c r="CW128" i="5"/>
  <c r="DJ128" i="5"/>
  <c r="CW349" i="5"/>
  <c r="DJ349" i="5" s="1"/>
  <c r="CW234" i="5"/>
  <c r="DJ234" i="5" s="1"/>
  <c r="CL24" i="5"/>
  <c r="DI24" i="5" s="1"/>
  <c r="CW153" i="5"/>
  <c r="DJ153" i="5" s="1"/>
  <c r="CL41" i="5"/>
  <c r="DI41" i="5" s="1"/>
  <c r="CL538" i="5"/>
  <c r="DI538" i="5" s="1"/>
  <c r="DH577" i="5"/>
  <c r="DK577" i="5" s="1"/>
  <c r="CL842" i="5"/>
  <c r="DI842" i="5" s="1"/>
  <c r="CL151" i="5"/>
  <c r="DI151" i="5" s="1"/>
  <c r="DJ803" i="5"/>
  <c r="CW803" i="5"/>
  <c r="CL957" i="5"/>
  <c r="DI957" i="5" s="1"/>
  <c r="DH459" i="5"/>
  <c r="DK459" i="5" s="1"/>
  <c r="CL926" i="5"/>
  <c r="DI926" i="5" s="1"/>
  <c r="CL728" i="5"/>
  <c r="DI728" i="5" s="1"/>
  <c r="CL947" i="5"/>
  <c r="DI947" i="5"/>
  <c r="CL470" i="5"/>
  <c r="DI470" i="5" s="1"/>
  <c r="CL180" i="5"/>
  <c r="DI180" i="5" s="1"/>
  <c r="DH436" i="5"/>
  <c r="DK436" i="5" s="1"/>
  <c r="CL573" i="5"/>
  <c r="DI573" i="5" s="1"/>
  <c r="CL923" i="5"/>
  <c r="DI923" i="5"/>
  <c r="CW531" i="5"/>
  <c r="DJ531" i="5" s="1"/>
  <c r="DJ146" i="5"/>
  <c r="CW146" i="5"/>
  <c r="CW72" i="5"/>
  <c r="DJ72" i="5" s="1"/>
  <c r="DH840" i="5"/>
  <c r="DK840" i="5" s="1"/>
  <c r="DH411" i="5"/>
  <c r="DK411" i="5" s="1"/>
  <c r="DH867" i="5"/>
  <c r="DK867" i="5"/>
  <c r="CW63" i="5"/>
  <c r="DJ63" i="5"/>
  <c r="CL587" i="5"/>
  <c r="DI587" i="5" s="1"/>
  <c r="CW321" i="5"/>
  <c r="DJ321" i="5" s="1"/>
  <c r="DH749" i="5"/>
  <c r="DK749" i="5" s="1"/>
  <c r="DH215" i="5"/>
  <c r="DK215" i="5"/>
  <c r="CW902" i="5"/>
  <c r="DJ902" i="5" s="1"/>
  <c r="CW828" i="5"/>
  <c r="DJ828" i="5" s="1"/>
  <c r="DH30" i="5"/>
  <c r="DK30" i="5" s="1"/>
  <c r="DI937" i="5"/>
  <c r="CL937" i="5"/>
  <c r="CW478" i="5"/>
  <c r="DJ478" i="5" s="1"/>
  <c r="CL166" i="5"/>
  <c r="DI166" i="5" s="1"/>
  <c r="CW731" i="5"/>
  <c r="DJ731" i="5"/>
  <c r="CW517" i="5"/>
  <c r="DJ517" i="5"/>
  <c r="CL833" i="5"/>
  <c r="DI833" i="5" s="1"/>
  <c r="CL1009" i="5"/>
  <c r="DI1009" i="5" s="1"/>
  <c r="DH890" i="5"/>
  <c r="DK890" i="5" s="1"/>
  <c r="CL818" i="5"/>
  <c r="DI818" i="5" s="1"/>
  <c r="DH864" i="5"/>
  <c r="DK864" i="5" s="1"/>
  <c r="CL618" i="5"/>
  <c r="DI618" i="5"/>
  <c r="CW118" i="5"/>
  <c r="DJ118" i="5" s="1"/>
  <c r="CL433" i="5"/>
  <c r="DI433" i="5" s="1"/>
  <c r="CW569" i="5"/>
  <c r="DJ569" i="5"/>
  <c r="DH641" i="5"/>
  <c r="DK641" i="5" s="1"/>
  <c r="CL517" i="5"/>
  <c r="DI517" i="5" s="1"/>
  <c r="DH261" i="5"/>
  <c r="DK261" i="5"/>
  <c r="DK876" i="5"/>
  <c r="DH876" i="5"/>
  <c r="CW712" i="5"/>
  <c r="DJ712" i="5" s="1"/>
  <c r="DH101" i="5"/>
  <c r="DK101" i="5" s="1"/>
  <c r="CL754" i="5"/>
  <c r="DI754" i="5"/>
  <c r="CL704" i="5"/>
  <c r="DI704" i="5" s="1"/>
  <c r="DH85" i="5"/>
  <c r="DK85" i="5" s="1"/>
  <c r="CL186" i="5"/>
  <c r="DI186" i="5" s="1"/>
  <c r="CL710" i="5"/>
  <c r="DI710" i="5" s="1"/>
  <c r="CL92" i="5"/>
  <c r="DI92" i="5" s="1"/>
  <c r="CL667" i="5"/>
  <c r="DI667" i="5" s="1"/>
  <c r="CW61" i="5"/>
  <c r="DJ61" i="5" s="1"/>
  <c r="CW790" i="5"/>
  <c r="DJ790" i="5" s="1"/>
  <c r="DH588" i="5"/>
  <c r="DK588" i="5" s="1"/>
  <c r="CW809" i="5"/>
  <c r="DJ809" i="5" s="1"/>
  <c r="DH956" i="5"/>
  <c r="DK956" i="5" s="1"/>
  <c r="CW542" i="5"/>
  <c r="DJ542" i="5" s="1"/>
  <c r="CW589" i="5"/>
  <c r="DJ589" i="5" s="1"/>
  <c r="CL778" i="5"/>
  <c r="DI778" i="5" s="1"/>
  <c r="DJ318" i="5"/>
  <c r="CW318" i="5"/>
  <c r="DJ443" i="5"/>
  <c r="CW443" i="5"/>
  <c r="CW93" i="5"/>
  <c r="DJ93" i="5" s="1"/>
  <c r="CL59" i="5"/>
  <c r="DI59" i="5" s="1"/>
  <c r="CL224" i="5"/>
  <c r="DI224" i="5" s="1"/>
  <c r="CW979" i="5"/>
  <c r="DJ979" i="5"/>
  <c r="DK766" i="5"/>
  <c r="DH766" i="5"/>
  <c r="DH297" i="5"/>
  <c r="DK297" i="5" s="1"/>
  <c r="DH150" i="5"/>
  <c r="DK150" i="5" s="1"/>
  <c r="CW714" i="5"/>
  <c r="DJ714" i="5"/>
  <c r="DH593" i="5"/>
  <c r="DK593" i="5" s="1"/>
  <c r="DH81" i="5"/>
  <c r="DK81" i="5" s="1"/>
  <c r="DH686" i="5"/>
  <c r="DK686" i="5" s="1"/>
  <c r="DK663" i="5"/>
  <c r="DH663" i="5"/>
  <c r="CW364" i="5"/>
  <c r="DJ364" i="5" s="1"/>
  <c r="DH463" i="5"/>
  <c r="DK463" i="5" s="1"/>
  <c r="DH707" i="5"/>
  <c r="DK707" i="5"/>
  <c r="DH581" i="5"/>
  <c r="DK581" i="5" s="1"/>
  <c r="DH179" i="5"/>
  <c r="DK179" i="5" s="1"/>
  <c r="CL951" i="5"/>
  <c r="DI951" i="5" s="1"/>
  <c r="DH266" i="5"/>
  <c r="DK266" i="5" s="1"/>
  <c r="CW775" i="5"/>
  <c r="DJ775" i="5" s="1"/>
  <c r="CL585" i="5"/>
  <c r="DI585" i="5" s="1"/>
  <c r="DH167" i="5"/>
  <c r="DK167" i="5" s="1"/>
  <c r="CL965" i="5"/>
  <c r="DI965" i="5" s="1"/>
  <c r="CL761" i="5"/>
  <c r="DI761" i="5" s="1"/>
  <c r="DH366" i="5"/>
  <c r="DK366" i="5" s="1"/>
  <c r="CL122" i="5"/>
  <c r="DI122" i="5" s="1"/>
  <c r="CW627" i="5"/>
  <c r="DJ627" i="5" s="1"/>
  <c r="CW945" i="5"/>
  <c r="DJ945" i="5" s="1"/>
  <c r="DK154" i="5"/>
  <c r="DH154" i="5"/>
  <c r="CL357" i="5"/>
  <c r="DI357" i="5" s="1"/>
  <c r="CL386" i="5"/>
  <c r="DI386" i="5" s="1"/>
  <c r="CL898" i="5"/>
  <c r="DI898" i="5" s="1"/>
  <c r="DH264" i="5"/>
  <c r="DK264" i="5" s="1"/>
  <c r="CL333" i="5"/>
  <c r="DI333" i="5" s="1"/>
  <c r="CW472" i="5"/>
  <c r="DJ472" i="5" s="1"/>
  <c r="DK257" i="5"/>
  <c r="DH257" i="5"/>
  <c r="DH536" i="5"/>
  <c r="DK536" i="5" s="1"/>
  <c r="CL503" i="5"/>
  <c r="DI503" i="5" s="1"/>
  <c r="DM503" i="5" s="1"/>
  <c r="DH236" i="5"/>
  <c r="DK236" i="5" s="1"/>
  <c r="CW384" i="5"/>
  <c r="DJ384" i="5" s="1"/>
  <c r="CW672" i="5"/>
  <c r="DJ672" i="5" s="1"/>
  <c r="DH202" i="5"/>
  <c r="DK202" i="5" s="1"/>
  <c r="DH998" i="5"/>
  <c r="DK998" i="5" s="1"/>
  <c r="DH26" i="5"/>
  <c r="DK26" i="5"/>
  <c r="CL615" i="5"/>
  <c r="DI615" i="5" s="1"/>
  <c r="CW510" i="5"/>
  <c r="DJ510" i="5" s="1"/>
  <c r="CW299" i="5"/>
  <c r="DJ299" i="5" s="1"/>
  <c r="DK643" i="5"/>
  <c r="DH643" i="5"/>
  <c r="CL686" i="5"/>
  <c r="DI686" i="5" s="1"/>
  <c r="CL909" i="5"/>
  <c r="DI909" i="5" s="1"/>
  <c r="CL865" i="5"/>
  <c r="DI865" i="5" s="1"/>
  <c r="CW95" i="5"/>
  <c r="DJ95" i="5"/>
  <c r="DH651" i="5"/>
  <c r="DK651" i="5" s="1"/>
  <c r="CL44" i="5"/>
  <c r="DI44" i="5" s="1"/>
  <c r="CW400" i="5"/>
  <c r="DJ400" i="5" s="1"/>
  <c r="CW406" i="5"/>
  <c r="DJ406" i="5" s="1"/>
  <c r="CW984" i="5"/>
  <c r="DJ984" i="5" s="1"/>
  <c r="DH888" i="5"/>
  <c r="DK888" i="5"/>
  <c r="CL420" i="5"/>
  <c r="DI420" i="5" s="1"/>
  <c r="CW98" i="5"/>
  <c r="DJ98" i="5" s="1"/>
  <c r="CL376" i="5"/>
  <c r="DI376" i="5" s="1"/>
  <c r="CL249" i="5"/>
  <c r="DI249" i="5" s="1"/>
  <c r="DH678" i="5"/>
  <c r="DK678" i="5" s="1"/>
  <c r="CL83" i="5"/>
  <c r="DI83" i="5" s="1"/>
  <c r="CL743" i="5"/>
  <c r="DI743" i="5" s="1"/>
  <c r="DI527" i="5"/>
  <c r="CL527" i="5"/>
  <c r="CW572" i="5"/>
  <c r="DJ572" i="5" s="1"/>
  <c r="DH330" i="5"/>
  <c r="DK330" i="5"/>
  <c r="DH111" i="5"/>
  <c r="DK111" i="5" s="1"/>
  <c r="DH304" i="5"/>
  <c r="DK304" i="5" s="1"/>
  <c r="DH391" i="5"/>
  <c r="DK391" i="5" s="1"/>
  <c r="DH14" i="5"/>
  <c r="DK14" i="5" s="1"/>
  <c r="CL651" i="5"/>
  <c r="DI651" i="5" s="1"/>
  <c r="CW42" i="5"/>
  <c r="DJ42" i="5" s="1"/>
  <c r="DH471" i="5"/>
  <c r="DK471" i="5" s="1"/>
  <c r="CL32" i="5"/>
  <c r="DI32" i="5" s="1"/>
  <c r="CW858" i="5"/>
  <c r="DJ858" i="5" s="1"/>
  <c r="DJ262" i="5"/>
  <c r="CW262" i="5"/>
  <c r="CL543" i="5"/>
  <c r="DI543" i="5" s="1"/>
  <c r="DH434" i="5"/>
  <c r="DK434" i="5" s="1"/>
  <c r="CL303" i="5"/>
  <c r="DI303" i="5" s="1"/>
  <c r="DH574" i="5"/>
  <c r="DK574" i="5" s="1"/>
  <c r="CW585" i="5"/>
  <c r="DJ585" i="5" s="1"/>
  <c r="DJ261" i="5"/>
  <c r="CW261" i="5"/>
  <c r="CL593" i="5"/>
  <c r="DI593" i="5" s="1"/>
  <c r="DM593" i="5" s="1"/>
  <c r="DH680" i="5"/>
  <c r="DK680" i="5" s="1"/>
  <c r="DH923" i="5"/>
  <c r="DK923" i="5" s="1"/>
  <c r="CL505" i="5"/>
  <c r="DI505" i="5" s="1"/>
  <c r="DJ431" i="5"/>
  <c r="CW431" i="5"/>
  <c r="DI702" i="5"/>
  <c r="CL702" i="5"/>
  <c r="DH774" i="5"/>
  <c r="DK774" i="5"/>
  <c r="CW43" i="5"/>
  <c r="DJ43" i="5" s="1"/>
  <c r="DH237" i="5"/>
  <c r="DK237" i="5" s="1"/>
  <c r="CW265" i="5"/>
  <c r="DJ265" i="5" s="1"/>
  <c r="DI800" i="5"/>
  <c r="CL800" i="5"/>
  <c r="DH661" i="5"/>
  <c r="DK661" i="5" s="1"/>
  <c r="CL76" i="5"/>
  <c r="DI76" i="5"/>
  <c r="CW954" i="5"/>
  <c r="DJ954" i="5" s="1"/>
  <c r="CL605" i="5"/>
  <c r="DI605" i="5" s="1"/>
  <c r="DH76" i="5"/>
  <c r="DK76" i="5"/>
  <c r="DJ376" i="5"/>
  <c r="CW376" i="5"/>
  <c r="CL902" i="5"/>
  <c r="DI902" i="5" s="1"/>
  <c r="CW184" i="5"/>
  <c r="DJ184" i="5" s="1"/>
  <c r="CW241" i="5"/>
  <c r="DJ241" i="5" s="1"/>
  <c r="DH239" i="5"/>
  <c r="DK239" i="5" s="1"/>
  <c r="DH953" i="5"/>
  <c r="DK953" i="5" s="1"/>
  <c r="CW993" i="5"/>
  <c r="DJ993" i="5" s="1"/>
  <c r="DH287" i="5"/>
  <c r="DK287" i="5" s="1"/>
  <c r="DH638" i="5"/>
  <c r="DK638" i="5" s="1"/>
  <c r="CL241" i="5"/>
  <c r="DI241" i="5" s="1"/>
  <c r="DH407" i="5"/>
  <c r="DK407" i="5"/>
  <c r="CW530" i="5"/>
  <c r="DJ530" i="5" s="1"/>
  <c r="DH271" i="5"/>
  <c r="DK271" i="5" s="1"/>
  <c r="DI589" i="5"/>
  <c r="CL589" i="5"/>
  <c r="CL462" i="5"/>
  <c r="DI462" i="5" s="1"/>
  <c r="CW948" i="5"/>
  <c r="DJ948" i="5"/>
  <c r="CW593" i="5"/>
  <c r="DJ593" i="5" s="1"/>
  <c r="CL324" i="5"/>
  <c r="DI324" i="5"/>
  <c r="DK146" i="5"/>
  <c r="DH146" i="5"/>
  <c r="DK180" i="5"/>
  <c r="DH180" i="5"/>
  <c r="CW970" i="5"/>
  <c r="DJ970" i="5"/>
  <c r="CL753" i="5"/>
  <c r="DI753" i="5"/>
  <c r="CW533" i="5"/>
  <c r="DJ533" i="5" s="1"/>
  <c r="CL805" i="5"/>
  <c r="DI805" i="5" s="1"/>
  <c r="DH74" i="5"/>
  <c r="DK74" i="5" s="1"/>
  <c r="CW995" i="5"/>
  <c r="DJ995" i="5" s="1"/>
  <c r="CW521" i="5"/>
  <c r="DJ521" i="5"/>
  <c r="CW515" i="5"/>
  <c r="DJ515" i="5" s="1"/>
  <c r="CW754" i="5"/>
  <c r="DJ754" i="5" s="1"/>
  <c r="CL535" i="5"/>
  <c r="DI535" i="5"/>
  <c r="CW59" i="5"/>
  <c r="DJ59" i="5" s="1"/>
  <c r="DH148" i="5"/>
  <c r="DK148" i="5" s="1"/>
  <c r="DH278" i="5"/>
  <c r="DK278" i="5" s="1"/>
  <c r="DH635" i="5"/>
  <c r="DK635" i="5" s="1"/>
  <c r="CL72" i="5"/>
  <c r="DI72" i="5" s="1"/>
  <c r="DH431" i="5"/>
  <c r="DK431" i="5" s="1"/>
  <c r="DI662" i="5"/>
  <c r="CL662" i="5"/>
  <c r="DH712" i="5"/>
  <c r="DK712" i="5" s="1"/>
  <c r="CW64" i="5"/>
  <c r="DJ64" i="5" s="1"/>
  <c r="DH188" i="5"/>
  <c r="DK188" i="5" s="1"/>
  <c r="DH33" i="5"/>
  <c r="DK33" i="5"/>
  <c r="CW110" i="5"/>
  <c r="DJ110" i="5" s="1"/>
  <c r="DJ768" i="5"/>
  <c r="CW768" i="5"/>
  <c r="DH796" i="5"/>
  <c r="DK796" i="5" s="1"/>
  <c r="DH44" i="5"/>
  <c r="DK44" i="5"/>
  <c r="DH147" i="5"/>
  <c r="DK147" i="5" s="1"/>
  <c r="DH394" i="5"/>
  <c r="DK394" i="5" s="1"/>
  <c r="CW485" i="5"/>
  <c r="DJ485" i="5" s="1"/>
  <c r="CW52" i="5"/>
  <c r="DJ52" i="5" s="1"/>
  <c r="DJ832" i="5"/>
  <c r="CW832" i="5"/>
  <c r="CL571" i="5"/>
  <c r="DI571" i="5" s="1"/>
  <c r="DH281" i="5"/>
  <c r="DK281" i="5" s="1"/>
  <c r="CW870" i="5"/>
  <c r="DJ870" i="5" s="1"/>
  <c r="DH17" i="5"/>
  <c r="DK17" i="5" s="1"/>
  <c r="DH640" i="5"/>
  <c r="DK640" i="5" s="1"/>
  <c r="DH430" i="5"/>
  <c r="DK430" i="5" s="1"/>
  <c r="DH387" i="5"/>
  <c r="DK387" i="5" s="1"/>
  <c r="DH549" i="5"/>
  <c r="DK549" i="5" s="1"/>
  <c r="CW250" i="5"/>
  <c r="DJ250" i="5"/>
  <c r="DH319" i="5"/>
  <c r="DK319" i="5" s="1"/>
  <c r="DI461" i="5"/>
  <c r="CL461" i="5"/>
  <c r="CL599" i="5"/>
  <c r="DI599" i="5" s="1"/>
  <c r="DH20" i="5"/>
  <c r="DK20" i="5" s="1"/>
  <c r="DH716" i="5"/>
  <c r="DK716" i="5"/>
  <c r="CW782" i="5"/>
  <c r="DJ782" i="5" s="1"/>
  <c r="CL528" i="5"/>
  <c r="DI528" i="5" s="1"/>
  <c r="DH71" i="5"/>
  <c r="DK71" i="5" s="1"/>
  <c r="DH772" i="5"/>
  <c r="DK772" i="5" s="1"/>
  <c r="CL281" i="5"/>
  <c r="DI281" i="5" s="1"/>
  <c r="CW112" i="5"/>
  <c r="DJ112" i="5" s="1"/>
  <c r="CL453" i="5"/>
  <c r="DI453" i="5" s="1"/>
  <c r="CL233" i="5"/>
  <c r="DI233" i="5" s="1"/>
  <c r="DH790" i="5"/>
  <c r="DK790" i="5" s="1"/>
  <c r="DJ368" i="5"/>
  <c r="CW368" i="5"/>
  <c r="CW15" i="5"/>
  <c r="DJ15" i="5" s="1"/>
  <c r="DH831" i="5"/>
  <c r="DK831" i="5"/>
  <c r="CW444" i="5"/>
  <c r="DJ444" i="5"/>
  <c r="DH844" i="5"/>
  <c r="DK844" i="5" s="1"/>
  <c r="CL668" i="5"/>
  <c r="DI668" i="5" s="1"/>
  <c r="CW718" i="5"/>
  <c r="DJ718" i="5" s="1"/>
  <c r="DH794" i="5"/>
  <c r="DK794" i="5" s="1"/>
  <c r="CW56" i="5"/>
  <c r="DJ56" i="5" s="1"/>
  <c r="CL611" i="5"/>
  <c r="DI611" i="5" s="1"/>
  <c r="CL422" i="5"/>
  <c r="DI422" i="5"/>
  <c r="CL345" i="5"/>
  <c r="DI345" i="5" s="1"/>
  <c r="CW920" i="5"/>
  <c r="DJ920" i="5" s="1"/>
  <c r="CW209" i="5"/>
  <c r="DJ209" i="5" s="1"/>
  <c r="CW711" i="5"/>
  <c r="DJ711" i="5" s="1"/>
  <c r="DH525" i="5"/>
  <c r="DK525" i="5" s="1"/>
  <c r="CL266" i="5"/>
  <c r="DI266" i="5" s="1"/>
  <c r="DK517" i="5"/>
  <c r="DH517" i="5"/>
  <c r="CW411" i="5"/>
  <c r="DJ411" i="5" s="1"/>
  <c r="CL260" i="5"/>
  <c r="DI260" i="5"/>
  <c r="CW425" i="5"/>
  <c r="DJ425" i="5" s="1"/>
  <c r="CW114" i="5"/>
  <c r="DJ114" i="5" s="1"/>
  <c r="CW807" i="5"/>
  <c r="DJ807" i="5" s="1"/>
  <c r="CL717" i="5"/>
  <c r="DI717" i="5" s="1"/>
  <c r="DK746" i="5"/>
  <c r="DH746" i="5"/>
  <c r="CW643" i="5"/>
  <c r="DJ643" i="5"/>
  <c r="CW137" i="5"/>
  <c r="DJ137" i="5" s="1"/>
  <c r="DH452" i="5"/>
  <c r="DK452" i="5" s="1"/>
  <c r="CW219" i="5"/>
  <c r="DJ219" i="5" s="1"/>
  <c r="DH908" i="5"/>
  <c r="DK908" i="5" s="1"/>
  <c r="DJ357" i="5"/>
  <c r="CW357" i="5"/>
  <c r="CL448" i="5"/>
  <c r="DI448" i="5" s="1"/>
  <c r="DH1006" i="5"/>
  <c r="DK1006" i="5" s="1"/>
  <c r="CW575" i="5"/>
  <c r="DJ575" i="5" s="1"/>
  <c r="DH529" i="5"/>
  <c r="DK529" i="5" s="1"/>
  <c r="DJ375" i="5"/>
  <c r="CW375" i="5"/>
  <c r="CL71" i="5"/>
  <c r="DI71" i="5" s="1"/>
  <c r="CL90" i="5"/>
  <c r="DI90" i="5" s="1"/>
  <c r="DH325" i="5"/>
  <c r="DK325" i="5"/>
  <c r="DH664" i="5"/>
  <c r="DK664" i="5" s="1"/>
  <c r="CW779" i="5"/>
  <c r="DJ779" i="5"/>
  <c r="CW845" i="5"/>
  <c r="DJ845" i="5" s="1"/>
  <c r="DK754" i="5"/>
  <c r="DH754" i="5"/>
  <c r="CL1003" i="5"/>
  <c r="DI1003" i="5"/>
  <c r="DH785" i="5"/>
  <c r="DK785" i="5" s="1"/>
  <c r="CL894" i="5"/>
  <c r="DI894" i="5"/>
  <c r="DH486" i="5"/>
  <c r="DK486" i="5" s="1"/>
  <c r="CL363" i="5"/>
  <c r="DI363" i="5" s="1"/>
  <c r="DK565" i="5"/>
  <c r="DH565" i="5"/>
  <c r="CL52" i="5"/>
  <c r="DI52" i="5" s="1"/>
  <c r="CL278" i="5"/>
  <c r="DI278" i="5" s="1"/>
  <c r="CL862" i="5"/>
  <c r="DI862" i="5" s="1"/>
  <c r="CL194" i="5"/>
  <c r="DI194" i="5" s="1"/>
  <c r="DH358" i="5"/>
  <c r="DK358" i="5" s="1"/>
  <c r="CW500" i="5"/>
  <c r="DJ500" i="5" s="1"/>
  <c r="CL219" i="5"/>
  <c r="DI219" i="5" s="1"/>
  <c r="DH199" i="5"/>
  <c r="DK199" i="5" s="1"/>
  <c r="CW912" i="5"/>
  <c r="DJ912" i="5" s="1"/>
  <c r="CL305" i="5"/>
  <c r="DI305" i="5" s="1"/>
  <c r="CW924" i="5"/>
  <c r="DJ924" i="5" s="1"/>
  <c r="DH626" i="5"/>
  <c r="DK626" i="5" s="1"/>
  <c r="CL173" i="5"/>
  <c r="DI173" i="5" s="1"/>
  <c r="DH110" i="5"/>
  <c r="DK110" i="5" s="1"/>
  <c r="CL798" i="5"/>
  <c r="DI798" i="5" s="1"/>
  <c r="CL544" i="5"/>
  <c r="DI544" i="5" s="1"/>
  <c r="CL755" i="5"/>
  <c r="DI755" i="5" s="1"/>
  <c r="CL28" i="5"/>
  <c r="DI28" i="5" s="1"/>
  <c r="DH470" i="5"/>
  <c r="DK470" i="5" s="1"/>
  <c r="DH481" i="5"/>
  <c r="DK481" i="5" s="1"/>
  <c r="CL512" i="5"/>
  <c r="DI512" i="5"/>
  <c r="CL942" i="5"/>
  <c r="DI942" i="5" s="1"/>
  <c r="DJ926" i="5"/>
  <c r="CW926" i="5"/>
  <c r="DH818" i="5"/>
  <c r="DK818" i="5" s="1"/>
  <c r="DH317" i="5"/>
  <c r="DK317" i="5"/>
  <c r="CW696" i="5"/>
  <c r="DJ696" i="5" s="1"/>
  <c r="DH572" i="5"/>
  <c r="DK572" i="5" s="1"/>
  <c r="DH907" i="5"/>
  <c r="DK907" i="5" s="1"/>
  <c r="DK238" i="5"/>
  <c r="DH238" i="5"/>
  <c r="DK449" i="5"/>
  <c r="DH449" i="5"/>
  <c r="DH162" i="5"/>
  <c r="DK162" i="5" s="1"/>
  <c r="CW192" i="5"/>
  <c r="DJ192" i="5" s="1"/>
  <c r="DH412" i="5"/>
  <c r="DK412" i="5"/>
  <c r="DH255" i="5"/>
  <c r="DK255" i="5" s="1"/>
  <c r="DH151" i="5"/>
  <c r="DK151" i="5" s="1"/>
  <c r="DH212" i="5"/>
  <c r="DK212" i="5" s="1"/>
  <c r="CL483" i="5"/>
  <c r="DI483" i="5" s="1"/>
  <c r="DH153" i="5"/>
  <c r="DK153" i="5"/>
  <c r="CW451" i="5"/>
  <c r="DJ451" i="5" s="1"/>
  <c r="CW913" i="5"/>
  <c r="DJ913" i="5" s="1"/>
  <c r="CL312" i="5"/>
  <c r="DI312" i="5" s="1"/>
  <c r="DH942" i="5"/>
  <c r="DK942" i="5" s="1"/>
  <c r="DH817" i="5"/>
  <c r="DK817" i="5" s="1"/>
  <c r="DH742" i="5"/>
  <c r="DK742" i="5" s="1"/>
  <c r="DH779" i="5"/>
  <c r="DK779" i="5" s="1"/>
  <c r="CW282" i="5"/>
  <c r="DJ282" i="5"/>
  <c r="DJ746" i="5"/>
  <c r="CW746" i="5"/>
  <c r="DK602" i="5"/>
  <c r="DH602" i="5"/>
  <c r="CW767" i="5"/>
  <c r="DJ767" i="5"/>
  <c r="CL286" i="5"/>
  <c r="DI286" i="5" s="1"/>
  <c r="CL370" i="5"/>
  <c r="DI370" i="5"/>
  <c r="DH777" i="5"/>
  <c r="DK777" i="5" s="1"/>
  <c r="DI123" i="5"/>
  <c r="CL123" i="5"/>
  <c r="CW339" i="5"/>
  <c r="DJ339" i="5" s="1"/>
  <c r="CL846" i="5"/>
  <c r="DI846" i="5" s="1"/>
  <c r="CL203" i="5"/>
  <c r="DI203" i="5" s="1"/>
  <c r="DH498" i="5"/>
  <c r="DK498" i="5" s="1"/>
  <c r="CW609" i="5"/>
  <c r="DJ609" i="5" s="1"/>
  <c r="DH90" i="5"/>
  <c r="DK90" i="5" s="1"/>
  <c r="CW868" i="5"/>
  <c r="DJ868" i="5" s="1"/>
  <c r="CW202" i="5"/>
  <c r="DJ202" i="5" s="1"/>
  <c r="CW279" i="5"/>
  <c r="DJ279" i="5" s="1"/>
  <c r="CW454" i="5"/>
  <c r="DJ454" i="5" s="1"/>
  <c r="CW789" i="5"/>
  <c r="DJ789" i="5" s="1"/>
  <c r="CW163" i="5"/>
  <c r="DJ163" i="5" s="1"/>
  <c r="DK775" i="5"/>
  <c r="DH775" i="5"/>
  <c r="DH492" i="5"/>
  <c r="DK492" i="5" s="1"/>
  <c r="CW310" i="5"/>
  <c r="DJ310" i="5" s="1"/>
  <c r="CW154" i="5"/>
  <c r="DJ154" i="5" s="1"/>
  <c r="DJ833" i="5"/>
  <c r="CW833" i="5"/>
  <c r="DH467" i="5"/>
  <c r="DK467" i="5" s="1"/>
  <c r="DH500" i="5"/>
  <c r="DK500" i="5" s="1"/>
  <c r="DH96" i="5"/>
  <c r="DK96" i="5" s="1"/>
  <c r="DH37" i="5"/>
  <c r="DK37" i="5"/>
  <c r="DH613" i="5"/>
  <c r="DK613" i="5" s="1"/>
  <c r="CL882" i="5"/>
  <c r="DI882" i="5" s="1"/>
  <c r="DK494" i="5"/>
  <c r="DH494" i="5"/>
  <c r="CW422" i="5"/>
  <c r="DJ422" i="5" s="1"/>
  <c r="CW121" i="5"/>
  <c r="DJ121" i="5"/>
  <c r="CW90" i="5"/>
  <c r="DJ90" i="5" s="1"/>
  <c r="CW274" i="5"/>
  <c r="DJ274" i="5" s="1"/>
  <c r="CL163" i="5"/>
  <c r="DI163" i="5" s="1"/>
  <c r="DJ590" i="5"/>
  <c r="CW590" i="5"/>
  <c r="CW145" i="5"/>
  <c r="DJ145" i="5" s="1"/>
  <c r="CW996" i="5"/>
  <c r="DJ996" i="5" s="1"/>
  <c r="CW873" i="5"/>
  <c r="DJ873" i="5" s="1"/>
  <c r="CL1012" i="5"/>
  <c r="DI1012" i="5" s="1"/>
  <c r="CW196" i="5"/>
  <c r="DJ196" i="5" s="1"/>
  <c r="CL863" i="5"/>
  <c r="DI863" i="5" s="1"/>
  <c r="DM863" i="5" s="1"/>
  <c r="DK488" i="5"/>
  <c r="DH488" i="5"/>
  <c r="DH960" i="5"/>
  <c r="DK960" i="5" s="1"/>
  <c r="CW598" i="5"/>
  <c r="DJ598" i="5" s="1"/>
  <c r="CW117" i="5"/>
  <c r="DJ117" i="5" s="1"/>
  <c r="DH254" i="5"/>
  <c r="DK254" i="5" s="1"/>
  <c r="DK815" i="5"/>
  <c r="DH815" i="5"/>
  <c r="CL179" i="5"/>
  <c r="DI179" i="5" s="1"/>
  <c r="CW508" i="5"/>
  <c r="DJ508" i="5" s="1"/>
  <c r="CL689" i="5"/>
  <c r="DI689" i="5"/>
  <c r="CL609" i="5"/>
  <c r="DI609" i="5"/>
  <c r="CL556" i="5"/>
  <c r="DI556" i="5" s="1"/>
  <c r="CW799" i="5"/>
  <c r="DJ799" i="5" s="1"/>
  <c r="CL395" i="5"/>
  <c r="DI395" i="5" s="1"/>
  <c r="DH966" i="5"/>
  <c r="DK966" i="5" s="1"/>
  <c r="DH701" i="5"/>
  <c r="DK701" i="5" s="1"/>
  <c r="DH802" i="5"/>
  <c r="DK802" i="5" s="1"/>
  <c r="CW212" i="5"/>
  <c r="DJ212" i="5" s="1"/>
  <c r="CW798" i="5"/>
  <c r="DJ798" i="5" s="1"/>
  <c r="CL546" i="5"/>
  <c r="DI546" i="5" s="1"/>
  <c r="CL108" i="5"/>
  <c r="DI108" i="5" s="1"/>
  <c r="DH658" i="5"/>
  <c r="DK658" i="5" s="1"/>
  <c r="DH699" i="5"/>
  <c r="DK699" i="5" s="1"/>
  <c r="DH809" i="5"/>
  <c r="DK809" i="5" s="1"/>
  <c r="CL437" i="5"/>
  <c r="DI437" i="5" s="1"/>
  <c r="DK133" i="5"/>
  <c r="DH133" i="5"/>
  <c r="CW359" i="5"/>
  <c r="DJ359" i="5" s="1"/>
  <c r="CL905" i="5"/>
  <c r="DI905" i="5" s="1"/>
  <c r="CL135" i="5"/>
  <c r="DI135" i="5"/>
  <c r="CW197" i="5"/>
  <c r="DJ197" i="5" s="1"/>
  <c r="DI26" i="5"/>
  <c r="CL26" i="5"/>
  <c r="CW131" i="5"/>
  <c r="DJ131" i="5" s="1"/>
  <c r="DH523" i="5"/>
  <c r="DK523" i="5" s="1"/>
  <c r="CL267" i="5"/>
  <c r="DI267" i="5" s="1"/>
  <c r="CL444" i="5"/>
  <c r="DI444" i="5" s="1"/>
  <c r="DH204" i="5"/>
  <c r="DK204" i="5" s="1"/>
  <c r="CW888" i="5"/>
  <c r="DJ888" i="5" s="1"/>
  <c r="DH917" i="5"/>
  <c r="DK917" i="5" s="1"/>
  <c r="CW122" i="5"/>
  <c r="DJ122" i="5" s="1"/>
  <c r="CW797" i="5"/>
  <c r="DJ797" i="5" s="1"/>
  <c r="DH918" i="5"/>
  <c r="DK918" i="5" s="1"/>
  <c r="CW855" i="5"/>
  <c r="DJ855" i="5" s="1"/>
  <c r="CW699" i="5"/>
  <c r="DJ699" i="5" s="1"/>
  <c r="CL210" i="5"/>
  <c r="DI210" i="5" s="1"/>
  <c r="CL578" i="5"/>
  <c r="DI578" i="5"/>
  <c r="CW550" i="5"/>
  <c r="DJ550" i="5" s="1"/>
  <c r="DH611" i="5"/>
  <c r="DK611" i="5" s="1"/>
  <c r="DJ338" i="5"/>
  <c r="CW338" i="5"/>
  <c r="CL118" i="5"/>
  <c r="DI118" i="5" s="1"/>
  <c r="CL896" i="5"/>
  <c r="DI896" i="5" s="1"/>
  <c r="CW391" i="5"/>
  <c r="DJ391" i="5" s="1"/>
  <c r="CW626" i="5"/>
  <c r="DJ626" i="5" s="1"/>
  <c r="CL442" i="5"/>
  <c r="DI442" i="5"/>
  <c r="DH736" i="5"/>
  <c r="DK736" i="5" s="1"/>
  <c r="DK914" i="5"/>
  <c r="DH914" i="5"/>
  <c r="CW641" i="5"/>
  <c r="DJ641" i="5" s="1"/>
  <c r="CL127" i="5"/>
  <c r="DI127" i="5" s="1"/>
  <c r="DH519" i="5"/>
  <c r="DK519" i="5" s="1"/>
  <c r="CW990" i="5"/>
  <c r="DJ990" i="5" s="1"/>
  <c r="CW231" i="5"/>
  <c r="DJ231" i="5" s="1"/>
  <c r="CW273" i="5"/>
  <c r="DJ273" i="5" s="1"/>
  <c r="DK205" i="5"/>
  <c r="DH205" i="5"/>
  <c r="DH683" i="5"/>
  <c r="DK683" i="5" s="1"/>
  <c r="CW967" i="5"/>
  <c r="DJ967" i="5" s="1"/>
  <c r="CW918" i="5"/>
  <c r="DJ918" i="5" s="1"/>
  <c r="CL980" i="5"/>
  <c r="DI980" i="5" s="1"/>
  <c r="DJ81" i="5"/>
  <c r="CW81" i="5"/>
  <c r="CL429" i="5"/>
  <c r="DI429" i="5" s="1"/>
  <c r="DH797" i="5"/>
  <c r="DK797" i="5" s="1"/>
  <c r="DH356" i="5"/>
  <c r="DK356" i="5" s="1"/>
  <c r="CW591" i="5"/>
  <c r="DJ591" i="5" s="1"/>
  <c r="DH764" i="5"/>
  <c r="DK764" i="5" s="1"/>
  <c r="DJ753" i="5"/>
  <c r="CW753" i="5"/>
  <c r="DJ385" i="5"/>
  <c r="CW385" i="5"/>
  <c r="DH496" i="5"/>
  <c r="DK496" i="5" s="1"/>
  <c r="CL477" i="5"/>
  <c r="DI477" i="5"/>
  <c r="CW563" i="5"/>
  <c r="DJ563" i="5" s="1"/>
  <c r="DK639" i="5"/>
  <c r="DH639" i="5"/>
  <c r="CL647" i="5"/>
  <c r="DI647" i="5" s="1"/>
  <c r="CW179" i="5"/>
  <c r="DJ179" i="5" s="1"/>
  <c r="DH580" i="5"/>
  <c r="DK580" i="5" s="1"/>
  <c r="CL747" i="5"/>
  <c r="DI747" i="5" s="1"/>
  <c r="CL959" i="5"/>
  <c r="DI959" i="5"/>
  <c r="CW645" i="5"/>
  <c r="DJ645" i="5" s="1"/>
  <c r="CL200" i="5"/>
  <c r="DI200" i="5" s="1"/>
  <c r="DJ147" i="5"/>
  <c r="CW147" i="5"/>
  <c r="CW861" i="5"/>
  <c r="DJ861" i="5" s="1"/>
  <c r="CW424" i="5"/>
  <c r="DJ424" i="5" s="1"/>
  <c r="CL871" i="5"/>
  <c r="DI871" i="5"/>
  <c r="DI707" i="5"/>
  <c r="CL707" i="5"/>
  <c r="CL371" i="5"/>
  <c r="DI371" i="5" s="1"/>
  <c r="DK424" i="5"/>
  <c r="DH424" i="5"/>
  <c r="DH539" i="5"/>
  <c r="DK539" i="5" s="1"/>
  <c r="CW383" i="5"/>
  <c r="DJ383" i="5" s="1"/>
  <c r="CW874" i="5"/>
  <c r="DJ874" i="5"/>
  <c r="CW464" i="5"/>
  <c r="DJ464" i="5" s="1"/>
  <c r="DH959" i="5"/>
  <c r="DK959" i="5" s="1"/>
  <c r="DJ141" i="5"/>
  <c r="CW141" i="5"/>
  <c r="CW113" i="5"/>
  <c r="DJ113" i="5"/>
  <c r="DH883" i="5"/>
  <c r="DK883" i="5" s="1"/>
  <c r="CL199" i="5"/>
  <c r="DI199" i="5" s="1"/>
  <c r="CW458" i="5"/>
  <c r="DJ458" i="5" s="1"/>
  <c r="DI113" i="5"/>
  <c r="CL113" i="5"/>
  <c r="DJ206" i="5"/>
  <c r="CW206" i="5"/>
  <c r="DH618" i="5"/>
  <c r="DK618" i="5" s="1"/>
  <c r="CW899" i="5"/>
  <c r="DJ899" i="5" s="1"/>
  <c r="CW448" i="5"/>
  <c r="DJ448" i="5" s="1"/>
  <c r="CW362" i="5"/>
  <c r="DJ362" i="5" s="1"/>
  <c r="DI236" i="5"/>
  <c r="CL236" i="5"/>
  <c r="DJ248" i="5"/>
  <c r="CW248" i="5"/>
  <c r="DH729" i="5"/>
  <c r="DK729" i="5" s="1"/>
  <c r="CW872" i="5"/>
  <c r="DJ872" i="5" s="1"/>
  <c r="CL504" i="5"/>
  <c r="DI504" i="5"/>
  <c r="DJ342" i="5"/>
  <c r="CW342" i="5"/>
  <c r="CW612" i="5"/>
  <c r="DJ612" i="5" s="1"/>
  <c r="DK340" i="5"/>
  <c r="DH340" i="5"/>
  <c r="CW611" i="5"/>
  <c r="DJ611" i="5"/>
  <c r="CW914" i="5"/>
  <c r="DJ914" i="5" s="1"/>
  <c r="DH502" i="5"/>
  <c r="DK502" i="5" s="1"/>
  <c r="CW294" i="5"/>
  <c r="DJ294" i="5" s="1"/>
  <c r="DJ877" i="5"/>
  <c r="CW877" i="5"/>
  <c r="DH939" i="5"/>
  <c r="DK939" i="5" s="1"/>
  <c r="CW177" i="5"/>
  <c r="DJ177" i="5" s="1"/>
  <c r="CW613" i="5"/>
  <c r="DJ613" i="5" s="1"/>
  <c r="CW235" i="5"/>
  <c r="DJ235" i="5"/>
  <c r="CW871" i="5"/>
  <c r="DJ871" i="5" s="1"/>
  <c r="DI23" i="5"/>
  <c r="CL23" i="5"/>
  <c r="CL240" i="5"/>
  <c r="DI240" i="5" s="1"/>
  <c r="DH763" i="5"/>
  <c r="DK763" i="5" s="1"/>
  <c r="CW849" i="5"/>
  <c r="DJ849" i="5" s="1"/>
  <c r="DH823" i="5"/>
  <c r="DK823" i="5" s="1"/>
  <c r="DJ835" i="5"/>
  <c r="CW835" i="5"/>
  <c r="DI359" i="5"/>
  <c r="CL359" i="5"/>
  <c r="CW53" i="5"/>
  <c r="DJ53" i="5" s="1"/>
  <c r="CW334" i="5"/>
  <c r="DJ334" i="5" s="1"/>
  <c r="DH78" i="5"/>
  <c r="DK78" i="5" s="1"/>
  <c r="CL834" i="5"/>
  <c r="DI834" i="5" s="1"/>
  <c r="DI134" i="5"/>
  <c r="CL134" i="5"/>
  <c r="DK103" i="5"/>
  <c r="DH103" i="5"/>
  <c r="CL511" i="5"/>
  <c r="DI511" i="5" s="1"/>
  <c r="DH232" i="5"/>
  <c r="DK232" i="5" s="1"/>
  <c r="CW854" i="5"/>
  <c r="DJ854" i="5"/>
  <c r="CW71" i="5"/>
  <c r="DJ71" i="5" s="1"/>
  <c r="DH896" i="5"/>
  <c r="DK896" i="5" s="1"/>
  <c r="DH697" i="5"/>
  <c r="DK697" i="5" s="1"/>
  <c r="CW951" i="5"/>
  <c r="DJ951" i="5" s="1"/>
  <c r="CL38" i="5"/>
  <c r="DI38" i="5" s="1"/>
  <c r="CW682" i="5"/>
  <c r="DJ682" i="5"/>
  <c r="DH144" i="5"/>
  <c r="DK144" i="5" s="1"/>
  <c r="CW378" i="5"/>
  <c r="DJ378" i="5" s="1"/>
  <c r="CW597" i="5"/>
  <c r="DJ597" i="5" s="1"/>
  <c r="DH224" i="5"/>
  <c r="DK224" i="5" s="1"/>
  <c r="DH184" i="5"/>
  <c r="DK184" i="5" s="1"/>
  <c r="DH443" i="5"/>
  <c r="DK443" i="5" s="1"/>
  <c r="CL553" i="5"/>
  <c r="DI553" i="5" s="1"/>
  <c r="DK324" i="5"/>
  <c r="DH324" i="5"/>
  <c r="DK814" i="5"/>
  <c r="DH814" i="5"/>
  <c r="CW404" i="5"/>
  <c r="DJ404" i="5" s="1"/>
  <c r="CL479" i="5"/>
  <c r="DI479" i="5" s="1"/>
  <c r="CW882" i="5"/>
  <c r="DJ882" i="5"/>
  <c r="CL814" i="5"/>
  <c r="DI814" i="5" s="1"/>
  <c r="DI507" i="5"/>
  <c r="CL507" i="5"/>
  <c r="CL552" i="5"/>
  <c r="DI552" i="5" s="1"/>
  <c r="DK852" i="5"/>
  <c r="DH852" i="5"/>
  <c r="CW601" i="5"/>
  <c r="DJ601" i="5"/>
  <c r="DH884" i="5"/>
  <c r="DK884" i="5" s="1"/>
  <c r="CL490" i="5"/>
  <c r="DI490" i="5" s="1"/>
  <c r="CW275" i="5"/>
  <c r="DJ275" i="5" s="1"/>
  <c r="DI621" i="5"/>
  <c r="CL621" i="5"/>
  <c r="DH419" i="5"/>
  <c r="DK419" i="5" s="1"/>
  <c r="DH348" i="5"/>
  <c r="DK348" i="5"/>
  <c r="DH161" i="5"/>
  <c r="DK161" i="5" s="1"/>
  <c r="DH1010" i="5"/>
  <c r="DK1010" i="5" s="1"/>
  <c r="CL684" i="5"/>
  <c r="DI684" i="5" s="1"/>
  <c r="CL964" i="5"/>
  <c r="DI964" i="5" s="1"/>
  <c r="DH374" i="5"/>
  <c r="DK374" i="5" s="1"/>
  <c r="CW325" i="5"/>
  <c r="DJ325" i="5" s="1"/>
  <c r="CW878" i="5"/>
  <c r="DJ878" i="5" s="1"/>
  <c r="CW1010" i="5"/>
  <c r="DJ1010" i="5" s="1"/>
  <c r="CL103" i="5"/>
  <c r="DI103" i="5" s="1"/>
  <c r="CL322" i="5"/>
  <c r="DI322" i="5" s="1"/>
  <c r="DH417" i="5"/>
  <c r="DK417" i="5" s="1"/>
  <c r="CL96" i="5"/>
  <c r="DI96" i="5" s="1"/>
  <c r="CL659" i="5"/>
  <c r="DI659" i="5" s="1"/>
  <c r="CW25" i="5"/>
  <c r="DJ25" i="5"/>
  <c r="CL643" i="5"/>
  <c r="DI643" i="5" s="1"/>
  <c r="DM643" i="5" s="1"/>
  <c r="DI952" i="5"/>
  <c r="CL952" i="5"/>
  <c r="DH900" i="5"/>
  <c r="DK900" i="5" s="1"/>
  <c r="CW19" i="5"/>
  <c r="DJ19" i="5"/>
  <c r="DH644" i="5"/>
  <c r="DK644" i="5"/>
  <c r="DH303" i="5"/>
  <c r="DK303" i="5" s="1"/>
  <c r="DH564" i="5"/>
  <c r="DK564" i="5" s="1"/>
  <c r="CL110" i="5"/>
  <c r="DI110" i="5" s="1"/>
  <c r="CL733" i="5"/>
  <c r="DI733" i="5" s="1"/>
  <c r="CW915" i="5"/>
  <c r="DJ915" i="5" s="1"/>
  <c r="CL750" i="5"/>
  <c r="DI750" i="5" s="1"/>
  <c r="CL142" i="5"/>
  <c r="DI142" i="5" s="1"/>
  <c r="CL1008" i="5"/>
  <c r="DI1008" i="5" s="1"/>
  <c r="CL496" i="5"/>
  <c r="DI496" i="5" s="1"/>
  <c r="CW723" i="5"/>
  <c r="DJ723" i="5" s="1"/>
  <c r="CL616" i="5"/>
  <c r="DI616" i="5" s="1"/>
  <c r="CL821" i="5"/>
  <c r="DI821" i="5" s="1"/>
  <c r="DH35" i="5"/>
  <c r="DK35" i="5"/>
  <c r="CW851" i="5"/>
  <c r="DJ851" i="5" s="1"/>
  <c r="DH41" i="5"/>
  <c r="DK41" i="5" s="1"/>
  <c r="DH84" i="5"/>
  <c r="DK84" i="5" s="1"/>
  <c r="DH474" i="5"/>
  <c r="DK474" i="5" s="1"/>
  <c r="DH495" i="5"/>
  <c r="DK495" i="5" s="1"/>
  <c r="CW306" i="5"/>
  <c r="DJ306" i="5" s="1"/>
  <c r="DJ867" i="5"/>
  <c r="CW867" i="5"/>
  <c r="CW980" i="5"/>
  <c r="DJ980" i="5" s="1"/>
  <c r="CW518" i="5"/>
  <c r="DJ518" i="5" s="1"/>
  <c r="CL961" i="5"/>
  <c r="DI961" i="5" s="1"/>
  <c r="CW343" i="5"/>
  <c r="DJ343" i="5" s="1"/>
  <c r="CL870" i="5"/>
  <c r="DI870" i="5"/>
  <c r="CW24" i="5"/>
  <c r="DJ24" i="5" s="1"/>
  <c r="DH718" i="5"/>
  <c r="DK718" i="5" s="1"/>
  <c r="DJ930" i="5"/>
  <c r="CW930" i="5"/>
  <c r="CW896" i="5"/>
  <c r="DJ896" i="5"/>
  <c r="CL836" i="5"/>
  <c r="DI836" i="5" s="1"/>
  <c r="CW134" i="5"/>
  <c r="DJ134" i="5"/>
  <c r="CW820" i="5"/>
  <c r="DJ820" i="5" s="1"/>
  <c r="DH629" i="5"/>
  <c r="DK629" i="5" s="1"/>
  <c r="DI773" i="5"/>
  <c r="CL773" i="5"/>
  <c r="CL390" i="5"/>
  <c r="DI390" i="5" s="1"/>
  <c r="CL785" i="5"/>
  <c r="DI785" i="5"/>
  <c r="CW100" i="5"/>
  <c r="DJ100" i="5" s="1"/>
  <c r="CL987" i="5"/>
  <c r="DI987" i="5" s="1"/>
  <c r="DH702" i="5"/>
  <c r="DK702" i="5" s="1"/>
  <c r="DI525" i="5"/>
  <c r="CL525" i="5"/>
  <c r="CW786" i="5"/>
  <c r="DJ786" i="5"/>
  <c r="CL779" i="5"/>
  <c r="DI779" i="5" s="1"/>
  <c r="DH854" i="5"/>
  <c r="DK854" i="5" s="1"/>
  <c r="DH58" i="5"/>
  <c r="DK58" i="5" s="1"/>
  <c r="CL70" i="5"/>
  <c r="DI70" i="5" s="1"/>
  <c r="DK848" i="5"/>
  <c r="DH848" i="5"/>
  <c r="CL484" i="5"/>
  <c r="DI484" i="5"/>
  <c r="CW414" i="5"/>
  <c r="DJ414" i="5" s="1"/>
  <c r="CW892" i="5"/>
  <c r="DJ892" i="5" s="1"/>
  <c r="DH605" i="5"/>
  <c r="DK605" i="5" s="1"/>
  <c r="DH575" i="5"/>
  <c r="DK575" i="5" s="1"/>
  <c r="DH72" i="5"/>
  <c r="DK72" i="5" s="1"/>
  <c r="CL534" i="5"/>
  <c r="DI534" i="5" s="1"/>
  <c r="CW577" i="5"/>
  <c r="DJ577" i="5"/>
  <c r="DH456" i="5"/>
  <c r="DK456" i="5" s="1"/>
  <c r="CL548" i="5"/>
  <c r="DI548" i="5" s="1"/>
  <c r="CL207" i="5"/>
  <c r="DI207" i="5" s="1"/>
  <c r="CL299" i="5"/>
  <c r="DI299" i="5" s="1"/>
  <c r="CL986" i="5"/>
  <c r="DI986" i="5"/>
  <c r="CL93" i="5"/>
  <c r="DI93" i="5" s="1"/>
  <c r="CL247" i="5"/>
  <c r="DI247" i="5" s="1"/>
  <c r="DH21" i="5"/>
  <c r="DK21" i="5" s="1"/>
  <c r="DH370" i="5"/>
  <c r="DK370" i="5" s="1"/>
  <c r="CL958" i="5"/>
  <c r="DI958" i="5" s="1"/>
  <c r="DH631" i="5"/>
  <c r="DK631" i="5"/>
  <c r="CW73" i="5"/>
  <c r="DJ73" i="5"/>
  <c r="CW289" i="5"/>
  <c r="DJ289" i="5" s="1"/>
  <c r="DK882" i="5"/>
  <c r="DH882" i="5"/>
  <c r="DI327" i="5"/>
  <c r="CL327" i="5"/>
  <c r="CL983" i="5"/>
  <c r="DI983" i="5" s="1"/>
  <c r="CL795" i="5"/>
  <c r="DI795" i="5"/>
  <c r="DH48" i="5"/>
  <c r="DK48" i="5" s="1"/>
  <c r="DH63" i="5"/>
  <c r="DK63" i="5"/>
  <c r="DH249" i="5"/>
  <c r="DK249" i="5" s="1"/>
  <c r="CL182" i="5"/>
  <c r="DI182" i="5" s="1"/>
  <c r="DH872" i="5"/>
  <c r="DK872" i="5" s="1"/>
  <c r="CW745" i="5"/>
  <c r="DJ745" i="5" s="1"/>
  <c r="DH706" i="5"/>
  <c r="DK706" i="5"/>
  <c r="DH857" i="5"/>
  <c r="DK857" i="5" s="1"/>
  <c r="CL467" i="5"/>
  <c r="DI467" i="5" s="1"/>
  <c r="DH235" i="5"/>
  <c r="DK235" i="5" s="1"/>
  <c r="CW47" i="5"/>
  <c r="DJ47" i="5" s="1"/>
  <c r="CW771" i="5"/>
  <c r="DJ771" i="5"/>
  <c r="CL845" i="5"/>
  <c r="DI845" i="5" s="1"/>
  <c r="DH283" i="5"/>
  <c r="DK283" i="5" s="1"/>
  <c r="DH433" i="5"/>
  <c r="DK433" i="5" s="1"/>
  <c r="DH976" i="5"/>
  <c r="DK976" i="5" s="1"/>
  <c r="CL631" i="5"/>
  <c r="DI631" i="5" s="1"/>
  <c r="CL474" i="5"/>
  <c r="DI474" i="5"/>
  <c r="CW710" i="5"/>
  <c r="DJ710" i="5"/>
  <c r="CL476" i="5"/>
  <c r="DI476" i="5" s="1"/>
  <c r="CW86" i="5"/>
  <c r="DJ86" i="5" s="1"/>
  <c r="CW361" i="5"/>
  <c r="DJ361" i="5" s="1"/>
  <c r="CL849" i="5"/>
  <c r="DI849" i="5" s="1"/>
  <c r="CL991" i="5"/>
  <c r="DI991" i="5"/>
  <c r="DH936" i="5"/>
  <c r="DK936" i="5" s="1"/>
  <c r="DH570" i="5"/>
  <c r="DK570" i="5"/>
  <c r="DH657" i="5"/>
  <c r="DK657" i="5" s="1"/>
  <c r="CL542" i="5"/>
  <c r="DI542" i="5" s="1"/>
  <c r="DH1012" i="5"/>
  <c r="DK1012" i="5" s="1"/>
  <c r="DH435" i="5"/>
  <c r="DK435" i="5" s="1"/>
  <c r="DH868" i="5"/>
  <c r="DK868" i="5" s="1"/>
  <c r="CL540" i="5"/>
  <c r="DI540" i="5" s="1"/>
  <c r="CL776" i="5"/>
  <c r="DI776" i="5" s="1"/>
  <c r="DK646" i="5"/>
  <c r="DH646" i="5"/>
  <c r="CL995" i="5"/>
  <c r="DI995" i="5" s="1"/>
  <c r="DH158" i="5"/>
  <c r="DK158" i="5" s="1"/>
  <c r="CW700" i="5"/>
  <c r="DJ700" i="5"/>
  <c r="CL930" i="5"/>
  <c r="DI930" i="5"/>
  <c r="CL724" i="5"/>
  <c r="DI724" i="5" s="1"/>
  <c r="DI700" i="5"/>
  <c r="CL700" i="5"/>
  <c r="DK847" i="5"/>
  <c r="DH847" i="5"/>
  <c r="CW150" i="5"/>
  <c r="DJ150" i="5"/>
  <c r="DH479" i="5"/>
  <c r="DK479" i="5" s="1"/>
  <c r="DH859" i="5"/>
  <c r="DK859" i="5" s="1"/>
  <c r="DH757" i="5"/>
  <c r="DK757" i="5" s="1"/>
  <c r="CW676" i="5"/>
  <c r="DJ676" i="5" s="1"/>
  <c r="CW940" i="5"/>
  <c r="DJ940" i="5" s="1"/>
  <c r="CL824" i="5"/>
  <c r="DI824" i="5" s="1"/>
  <c r="DH886" i="5"/>
  <c r="DK886" i="5" s="1"/>
  <c r="DH784" i="5"/>
  <c r="DK784" i="5" s="1"/>
  <c r="CL722" i="5"/>
  <c r="DI722" i="5" s="1"/>
  <c r="CW465" i="5"/>
  <c r="DJ465" i="5" s="1"/>
  <c r="CL545" i="5"/>
  <c r="DI545" i="5" s="1"/>
  <c r="CL760" i="5"/>
  <c r="DI760" i="5" s="1"/>
  <c r="DH116" i="5"/>
  <c r="DK116" i="5" s="1"/>
  <c r="CL353" i="5"/>
  <c r="DI353" i="5" s="1"/>
  <c r="DH410" i="5"/>
  <c r="DK410" i="5" s="1"/>
  <c r="DI494" i="5"/>
  <c r="CL494" i="5"/>
  <c r="DJ921" i="5"/>
  <c r="CW921" i="5"/>
  <c r="CW468" i="5"/>
  <c r="DJ468" i="5"/>
  <c r="DH608" i="5"/>
  <c r="DK608" i="5"/>
  <c r="CL184" i="5"/>
  <c r="DI184" i="5"/>
  <c r="DH445" i="5"/>
  <c r="DK445" i="5" s="1"/>
  <c r="CW78" i="5"/>
  <c r="DJ78" i="5" s="1"/>
  <c r="CW617" i="5"/>
  <c r="DJ617" i="5" s="1"/>
  <c r="CW340" i="5"/>
  <c r="DJ340" i="5" s="1"/>
  <c r="DH138" i="5"/>
  <c r="DK138" i="5" s="1"/>
  <c r="CL341" i="5"/>
  <c r="DI341" i="5"/>
  <c r="DH384" i="5"/>
  <c r="DK384" i="5" s="1"/>
  <c r="CL348" i="5"/>
  <c r="DI348" i="5" s="1"/>
  <c r="DH455" i="5"/>
  <c r="DK455" i="5" s="1"/>
  <c r="CL307" i="5"/>
  <c r="DI307" i="5" s="1"/>
  <c r="CW999" i="5"/>
  <c r="DJ999" i="5" s="1"/>
  <c r="DH963" i="5"/>
  <c r="DK963" i="5" s="1"/>
  <c r="CL223" i="5"/>
  <c r="DI223" i="5" s="1"/>
  <c r="DM223" i="5" s="1"/>
  <c r="DH134" i="5"/>
  <c r="DK134" i="5" s="1"/>
  <c r="CW898" i="5"/>
  <c r="DJ898" i="5" s="1"/>
  <c r="CW708" i="5"/>
  <c r="DJ708" i="5" s="1"/>
  <c r="CW69" i="5"/>
  <c r="DJ69" i="5"/>
  <c r="DH378" i="5"/>
  <c r="DK378" i="5" s="1"/>
  <c r="DH40" i="5"/>
  <c r="DK40" i="5" s="1"/>
  <c r="DH554" i="5"/>
  <c r="DK554" i="5" s="1"/>
  <c r="DH385" i="5"/>
  <c r="DK385" i="5" s="1"/>
  <c r="DH310" i="5"/>
  <c r="DK310" i="5" s="1"/>
  <c r="CL781" i="5"/>
  <c r="DI781" i="5" s="1"/>
  <c r="CL204" i="5"/>
  <c r="DI204" i="5" s="1"/>
  <c r="CW523" i="5"/>
  <c r="DJ523" i="5" s="1"/>
  <c r="CL817" i="5"/>
  <c r="DI817" i="5" s="1"/>
  <c r="DH398" i="5"/>
  <c r="DK398" i="5" s="1"/>
  <c r="CW162" i="5"/>
  <c r="DJ162" i="5"/>
  <c r="DH241" i="5"/>
  <c r="DK241" i="5" s="1"/>
  <c r="DH544" i="5"/>
  <c r="DK544" i="5" s="1"/>
  <c r="DH955" i="5"/>
  <c r="DK955" i="5" s="1"/>
  <c r="DH653" i="5"/>
  <c r="DK653" i="5" s="1"/>
  <c r="DJ652" i="5"/>
  <c r="CW652" i="5"/>
  <c r="DH915" i="5"/>
  <c r="DK915" i="5" s="1"/>
  <c r="CW245" i="5"/>
  <c r="DJ245" i="5" s="1"/>
  <c r="CW724" i="5"/>
  <c r="DJ724" i="5"/>
  <c r="CL583" i="5"/>
  <c r="DI583" i="5" s="1"/>
  <c r="DH29" i="5"/>
  <c r="DK29" i="5" s="1"/>
  <c r="DH67" i="5"/>
  <c r="DK67" i="5" s="1"/>
  <c r="CW32" i="5"/>
  <c r="DJ32" i="5"/>
  <c r="CW960" i="5"/>
  <c r="DJ960" i="5" s="1"/>
  <c r="DH332" i="5"/>
  <c r="DK332" i="5"/>
  <c r="CL802" i="5"/>
  <c r="DI802" i="5" s="1"/>
  <c r="DH119" i="5"/>
  <c r="DK119" i="5" s="1"/>
  <c r="CL771" i="5"/>
  <c r="DI771" i="5" s="1"/>
  <c r="CL806" i="5"/>
  <c r="DI806" i="5" s="1"/>
  <c r="CL656" i="5"/>
  <c r="DI656" i="5" s="1"/>
  <c r="DH874" i="5"/>
  <c r="DK874" i="5" s="1"/>
  <c r="CW180" i="5"/>
  <c r="DJ180" i="5" s="1"/>
  <c r="CL174" i="5"/>
  <c r="DI174" i="5" s="1"/>
  <c r="CW917" i="5"/>
  <c r="DJ917" i="5" s="1"/>
  <c r="CL928" i="5"/>
  <c r="DI928" i="5" s="1"/>
  <c r="DH853" i="5"/>
  <c r="DK853" i="5"/>
  <c r="CL130" i="5"/>
  <c r="DI130" i="5" s="1"/>
  <c r="CW496" i="5"/>
  <c r="DJ496" i="5" s="1"/>
  <c r="CW952" i="5"/>
  <c r="DJ952" i="5" s="1"/>
  <c r="DH259" i="5"/>
  <c r="DK259" i="5" s="1"/>
  <c r="CL922" i="5"/>
  <c r="DI922" i="5" s="1"/>
  <c r="DH175" i="5"/>
  <c r="DK175" i="5" s="1"/>
  <c r="CL164" i="5"/>
  <c r="DI164" i="5" s="1"/>
  <c r="DK186" i="5"/>
  <c r="DH186" i="5"/>
  <c r="DK987" i="5"/>
  <c r="DH987" i="5"/>
  <c r="DH372" i="5"/>
  <c r="DK372" i="5" s="1"/>
  <c r="CW684" i="5"/>
  <c r="DJ684" i="5" s="1"/>
  <c r="CW354" i="5"/>
  <c r="DJ354" i="5" s="1"/>
  <c r="CW528" i="5"/>
  <c r="DJ528" i="5" s="1"/>
  <c r="DH927" i="5"/>
  <c r="DK927" i="5" s="1"/>
  <c r="DJ293" i="5"/>
  <c r="CW293" i="5"/>
  <c r="DK743" i="5"/>
  <c r="DH743" i="5"/>
  <c r="DH152" i="5"/>
  <c r="DK152" i="5" s="1"/>
  <c r="CW595" i="5"/>
  <c r="DJ595" i="5" s="1"/>
  <c r="DH187" i="5"/>
  <c r="DK187" i="5" s="1"/>
  <c r="DH125" i="5"/>
  <c r="DK125" i="5" s="1"/>
  <c r="CL670" i="5"/>
  <c r="DI670" i="5" s="1"/>
  <c r="DH919" i="5"/>
  <c r="DK919" i="5" s="1"/>
  <c r="DH610" i="5"/>
  <c r="DK610" i="5" s="1"/>
  <c r="DH91" i="5"/>
  <c r="DK91" i="5" s="1"/>
  <c r="CL740" i="5"/>
  <c r="DI740" i="5"/>
  <c r="DJ408" i="5"/>
  <c r="CW408" i="5"/>
  <c r="CL396" i="5"/>
  <c r="DI396" i="5" s="1"/>
  <c r="CL633" i="5"/>
  <c r="DI633" i="5" s="1"/>
  <c r="CL774" i="5"/>
  <c r="DI774" i="5" s="1"/>
  <c r="CL104" i="5"/>
  <c r="DI104" i="5" s="1"/>
  <c r="CW497" i="5"/>
  <c r="DJ497" i="5" s="1"/>
  <c r="CL514" i="5"/>
  <c r="DI514" i="5" s="1"/>
  <c r="DM514" i="5" s="1"/>
  <c r="CW628" i="5"/>
  <c r="DJ628" i="5" s="1"/>
  <c r="DJ728" i="5"/>
  <c r="CW728" i="5"/>
  <c r="DH899" i="5"/>
  <c r="DK899" i="5" s="1"/>
  <c r="CW740" i="5"/>
  <c r="DJ740" i="5" s="1"/>
  <c r="CL746" i="5"/>
  <c r="DI746" i="5" s="1"/>
  <c r="DM746" i="5" s="1"/>
  <c r="DH516" i="5"/>
  <c r="DK516" i="5" s="1"/>
  <c r="CW415" i="5"/>
  <c r="DJ415" i="5" s="1"/>
  <c r="CW220" i="5"/>
  <c r="DJ220" i="5" s="1"/>
  <c r="DH834" i="5"/>
  <c r="DK834" i="5"/>
  <c r="CL55" i="5"/>
  <c r="DI55" i="5"/>
  <c r="CL934" i="5"/>
  <c r="DI934" i="5"/>
  <c r="CL343" i="5"/>
  <c r="DI343" i="5" s="1"/>
  <c r="DK371" i="5"/>
  <c r="DH371" i="5"/>
  <c r="CW1001" i="5"/>
  <c r="DJ1001" i="5" s="1"/>
  <c r="DH999" i="5"/>
  <c r="DK999" i="5" s="1"/>
  <c r="CW428" i="5"/>
  <c r="DJ428" i="5" s="1"/>
  <c r="DH47" i="5"/>
  <c r="DK47" i="5"/>
  <c r="CW703" i="5"/>
  <c r="DJ703" i="5" s="1"/>
  <c r="CW149" i="5"/>
  <c r="DJ149" i="5" s="1"/>
  <c r="CL891" i="5"/>
  <c r="DI891" i="5" s="1"/>
  <c r="CW596" i="5"/>
  <c r="DJ596" i="5" s="1"/>
  <c r="CL857" i="5"/>
  <c r="DI857" i="5" s="1"/>
  <c r="CW972" i="5"/>
  <c r="DJ972" i="5" s="1"/>
  <c r="DH59" i="5"/>
  <c r="DK59" i="5" s="1"/>
  <c r="CW719" i="5"/>
  <c r="DJ719" i="5" s="1"/>
  <c r="CW447" i="5"/>
  <c r="DJ447" i="5" s="1"/>
  <c r="CW608" i="5"/>
  <c r="DJ608" i="5" s="1"/>
  <c r="CL251" i="5"/>
  <c r="DI251" i="5" s="1"/>
  <c r="CW614" i="5"/>
  <c r="DJ614" i="5" s="1"/>
  <c r="CW229" i="5"/>
  <c r="DJ229" i="5" s="1"/>
  <c r="DK491" i="5"/>
  <c r="DH491" i="5"/>
  <c r="DH944" i="5"/>
  <c r="DK944" i="5" s="1"/>
  <c r="CL764" i="5"/>
  <c r="DI764" i="5" s="1"/>
  <c r="DH537" i="5"/>
  <c r="DK537" i="5" s="1"/>
  <c r="DH526" i="5"/>
  <c r="DK526" i="5" s="1"/>
  <c r="DH262" i="5"/>
  <c r="DK262" i="5" s="1"/>
  <c r="DK252" i="5"/>
  <c r="DH252" i="5"/>
  <c r="CL516" i="5"/>
  <c r="DI516" i="5" s="1"/>
  <c r="DH598" i="5"/>
  <c r="DK598" i="5" s="1"/>
  <c r="CL147" i="5"/>
  <c r="DI147" i="5" s="1"/>
  <c r="CL292" i="5"/>
  <c r="DI292" i="5" s="1"/>
  <c r="DH595" i="5"/>
  <c r="DK595" i="5" s="1"/>
  <c r="CL313" i="5"/>
  <c r="DI313" i="5" s="1"/>
  <c r="DK555" i="5"/>
  <c r="DH555" i="5"/>
  <c r="CL876" i="5"/>
  <c r="DI876" i="5"/>
  <c r="CW618" i="5"/>
  <c r="DJ618" i="5"/>
  <c r="CW463" i="5"/>
  <c r="DJ463" i="5" s="1"/>
  <c r="DK607" i="5"/>
  <c r="DH607" i="5"/>
  <c r="CW604" i="5"/>
  <c r="DJ604" i="5" s="1"/>
  <c r="CL979" i="5"/>
  <c r="DI979" i="5" s="1"/>
  <c r="DH983" i="5"/>
  <c r="DK983" i="5" s="1"/>
  <c r="DH256" i="5"/>
  <c r="DK256" i="5" s="1"/>
  <c r="CW748" i="5"/>
  <c r="DJ748" i="5" s="1"/>
  <c r="DH825" i="5"/>
  <c r="DK825" i="5" s="1"/>
  <c r="DJ222" i="5"/>
  <c r="CW222" i="5"/>
  <c r="DI364" i="5"/>
  <c r="CL364" i="5"/>
  <c r="DH720" i="5"/>
  <c r="DK720" i="5" s="1"/>
  <c r="CL790" i="5"/>
  <c r="DI790" i="5" s="1"/>
  <c r="CW933" i="5"/>
  <c r="DJ933" i="5"/>
  <c r="DK155" i="5"/>
  <c r="DH155" i="5"/>
  <c r="CL213" i="5"/>
  <c r="DI213" i="5" s="1"/>
  <c r="DJ442" i="5"/>
  <c r="CW442" i="5"/>
  <c r="CW494" i="5"/>
  <c r="DJ494" i="5" s="1"/>
  <c r="CL820" i="5"/>
  <c r="DI820" i="5" s="1"/>
  <c r="CL410" i="5"/>
  <c r="DI410" i="5" s="1"/>
  <c r="DH619" i="5"/>
  <c r="DK619" i="5" s="1"/>
  <c r="DJ46" i="5"/>
  <c r="CW46" i="5"/>
  <c r="DH921" i="5"/>
  <c r="DK921" i="5" s="1"/>
  <c r="CL531" i="5"/>
  <c r="DI531" i="5"/>
  <c r="DH722" i="5"/>
  <c r="DK722" i="5"/>
  <c r="CW985" i="5"/>
  <c r="DJ985" i="5" s="1"/>
  <c r="DH655" i="5"/>
  <c r="DK655" i="5" s="1"/>
  <c r="DH719" i="5"/>
  <c r="DK719" i="5" s="1"/>
  <c r="DJ535" i="5"/>
  <c r="CW535" i="5"/>
  <c r="CL192" i="5"/>
  <c r="DI192" i="5" s="1"/>
  <c r="CL841" i="5"/>
  <c r="DI841" i="5" s="1"/>
  <c r="CL997" i="5"/>
  <c r="DI997" i="5" s="1"/>
  <c r="DH811" i="5"/>
  <c r="DK811" i="5" s="1"/>
  <c r="CL449" i="5"/>
  <c r="DI449" i="5" s="1"/>
  <c r="DK624" i="5"/>
  <c r="DH624" i="5"/>
  <c r="CL306" i="5"/>
  <c r="DI306" i="5" s="1"/>
  <c r="DH609" i="5"/>
  <c r="DK609" i="5" s="1"/>
  <c r="CL436" i="5"/>
  <c r="DI436" i="5" s="1"/>
  <c r="DI189" i="5"/>
  <c r="CL189" i="5"/>
  <c r="CL881" i="5"/>
  <c r="DI881" i="5" s="1"/>
  <c r="CL637" i="5"/>
  <c r="DI637" i="5" s="1"/>
  <c r="CL446" i="5"/>
  <c r="DI446" i="5" s="1"/>
  <c r="DH587" i="5"/>
  <c r="DK587" i="5" s="1"/>
  <c r="CL196" i="5"/>
  <c r="DI196" i="5" s="1"/>
  <c r="DH988" i="5"/>
  <c r="DK988" i="5" s="1"/>
  <c r="CL169" i="5"/>
  <c r="DI169" i="5" s="1"/>
  <c r="CW469" i="5"/>
  <c r="DJ469" i="5" s="1"/>
  <c r="CL94" i="5"/>
  <c r="DI94" i="5" s="1"/>
  <c r="CL663" i="5"/>
  <c r="DI663" i="5" s="1"/>
  <c r="CL413" i="5"/>
  <c r="DI413" i="5"/>
  <c r="CW244" i="5"/>
  <c r="DJ244" i="5" s="1"/>
  <c r="DH851" i="5"/>
  <c r="DK851" i="5" s="1"/>
  <c r="DH323" i="5"/>
  <c r="DK323" i="5" s="1"/>
  <c r="DH981" i="5"/>
  <c r="DK981" i="5" s="1"/>
  <c r="CL302" i="5"/>
  <c r="DI302" i="5"/>
  <c r="CL165" i="5"/>
  <c r="DI165" i="5" s="1"/>
  <c r="DJ377" i="5"/>
  <c r="CW377" i="5"/>
  <c r="CW816" i="5"/>
  <c r="DJ816" i="5" s="1"/>
  <c r="CW309" i="5"/>
  <c r="DJ309" i="5" s="1"/>
  <c r="CL763" i="5"/>
  <c r="DI763" i="5" s="1"/>
  <c r="DH596" i="5"/>
  <c r="DK596" i="5" s="1"/>
  <c r="CL36" i="5"/>
  <c r="DI36" i="5"/>
  <c r="CL988" i="5"/>
  <c r="DI988" i="5" s="1"/>
  <c r="CW175" i="5"/>
  <c r="DJ175" i="5" s="1"/>
  <c r="CL220" i="5"/>
  <c r="DI220" i="5" s="1"/>
  <c r="CW622" i="5"/>
  <c r="DJ622" i="5" s="1"/>
  <c r="DH945" i="5"/>
  <c r="DK945" i="5" s="1"/>
  <c r="DH732" i="5"/>
  <c r="DK732" i="5" s="1"/>
  <c r="CW939" i="5"/>
  <c r="DJ939" i="5" s="1"/>
  <c r="CW487" i="5"/>
  <c r="DJ487" i="5" s="1"/>
  <c r="DK94" i="5"/>
  <c r="DH94" i="5"/>
  <c r="CL847" i="5"/>
  <c r="DI847" i="5" s="1"/>
  <c r="DH354" i="5"/>
  <c r="DK354" i="5" s="1"/>
  <c r="CL994" i="5"/>
  <c r="DI994" i="5" s="1"/>
  <c r="DH744" i="5"/>
  <c r="DK744" i="5" s="1"/>
  <c r="DH881" i="5"/>
  <c r="DK881" i="5" s="1"/>
  <c r="CW881" i="5"/>
  <c r="DJ881" i="5" s="1"/>
  <c r="DH466" i="5"/>
  <c r="DK466" i="5" s="1"/>
  <c r="CL721" i="5"/>
  <c r="DI721" i="5"/>
  <c r="CL145" i="5"/>
  <c r="DI145" i="5" s="1"/>
  <c r="CW292" i="5"/>
  <c r="DJ292" i="5" s="1"/>
  <c r="CL48" i="5"/>
  <c r="DI48" i="5" s="1"/>
  <c r="DM48" i="5" s="1"/>
  <c r="CW328" i="5"/>
  <c r="DJ328" i="5" s="1"/>
  <c r="CW288" i="5"/>
  <c r="DJ288" i="5" s="1"/>
  <c r="CL277" i="5"/>
  <c r="DI277" i="5" s="1"/>
  <c r="CL321" i="5"/>
  <c r="DI321" i="5" s="1"/>
  <c r="CL757" i="5"/>
  <c r="DI757" i="5" s="1"/>
  <c r="CL294" i="5"/>
  <c r="DI294" i="5" s="1"/>
  <c r="DM294" i="5" s="1"/>
  <c r="DH344" i="5"/>
  <c r="DK344" i="5" s="1"/>
  <c r="CW326" i="5"/>
  <c r="DJ326" i="5" s="1"/>
  <c r="CW194" i="5"/>
  <c r="DJ194" i="5" s="1"/>
  <c r="CW462" i="5"/>
  <c r="DJ462" i="5"/>
  <c r="CL317" i="5"/>
  <c r="DI317" i="5" s="1"/>
  <c r="DH806" i="5"/>
  <c r="DK806" i="5" s="1"/>
  <c r="DH357" i="5"/>
  <c r="DK357" i="5" s="1"/>
  <c r="CW171" i="5"/>
  <c r="DJ171" i="5" s="1"/>
  <c r="CW143" i="5"/>
  <c r="DJ143" i="5" s="1"/>
  <c r="CW417" i="5"/>
  <c r="DJ417" i="5" s="1"/>
  <c r="DH922" i="5"/>
  <c r="DK922" i="5" s="1"/>
  <c r="CL197" i="5"/>
  <c r="DI197" i="5" s="1"/>
  <c r="DH336" i="5"/>
  <c r="DK336" i="5" s="1"/>
  <c r="CL226" i="5"/>
  <c r="DI226" i="5"/>
  <c r="DH765" i="5"/>
  <c r="DK765" i="5" s="1"/>
  <c r="CL290" i="5"/>
  <c r="DI290" i="5" s="1"/>
  <c r="DH837" i="5"/>
  <c r="DK837" i="5" s="1"/>
  <c r="DH904" i="5"/>
  <c r="DK904" i="5" s="1"/>
  <c r="CW675" i="5"/>
  <c r="DJ675" i="5" s="1"/>
  <c r="CL250" i="5"/>
  <c r="DI250" i="5" s="1"/>
  <c r="DM250" i="5" s="1"/>
  <c r="CL564" i="5"/>
  <c r="DI564" i="5"/>
  <c r="CW697" i="5"/>
  <c r="DJ697" i="5"/>
  <c r="CW537" i="5"/>
  <c r="DJ537" i="5" s="1"/>
  <c r="CL79" i="5"/>
  <c r="DI79" i="5" s="1"/>
  <c r="CW856" i="5"/>
  <c r="DJ856" i="5" s="1"/>
  <c r="CW298" i="5"/>
  <c r="DJ298" i="5" s="1"/>
  <c r="CL14" i="5"/>
  <c r="DI14" i="5"/>
  <c r="CW545" i="5"/>
  <c r="DJ545" i="5"/>
  <c r="CL137" i="5"/>
  <c r="DI137" i="5" s="1"/>
  <c r="CW977" i="5"/>
  <c r="DJ977" i="5" s="1"/>
  <c r="DH770" i="5"/>
  <c r="DK770" i="5" s="1"/>
  <c r="CL284" i="5"/>
  <c r="DI284" i="5"/>
  <c r="CW303" i="5"/>
  <c r="DJ303" i="5"/>
  <c r="DH916" i="5"/>
  <c r="DK916" i="5" s="1"/>
  <c r="DK943" i="5"/>
  <c r="DH943" i="5"/>
  <c r="CW969" i="5"/>
  <c r="DJ969" i="5" s="1"/>
  <c r="CL401" i="5"/>
  <c r="DI401" i="5" s="1"/>
  <c r="CW813" i="5"/>
  <c r="DJ813" i="5"/>
  <c r="CL37" i="5"/>
  <c r="DI37" i="5" s="1"/>
  <c r="DM37" i="5" s="1"/>
  <c r="DH355" i="5"/>
  <c r="DK355" i="5" s="1"/>
  <c r="DK282" i="5"/>
  <c r="DH282" i="5"/>
  <c r="DK514" i="5"/>
  <c r="DH514" i="5"/>
  <c r="DH465" i="5"/>
  <c r="DK465" i="5" s="1"/>
  <c r="CW739" i="5"/>
  <c r="DJ739" i="5" s="1"/>
  <c r="CL451" i="5"/>
  <c r="DI451" i="5"/>
  <c r="CL222" i="5"/>
  <c r="DI222" i="5" s="1"/>
  <c r="DM222" i="5" s="1"/>
  <c r="DH582" i="5"/>
  <c r="DK582" i="5" s="1"/>
  <c r="DH865" i="5"/>
  <c r="DK865" i="5" s="1"/>
  <c r="CL734" i="5"/>
  <c r="DI734" i="5" s="1"/>
  <c r="CW606" i="5"/>
  <c r="DJ606" i="5" s="1"/>
  <c r="DH989" i="5"/>
  <c r="DK989" i="5" s="1"/>
  <c r="DH855" i="5"/>
  <c r="DK855" i="5"/>
  <c r="CL630" i="5"/>
  <c r="DI630" i="5" s="1"/>
  <c r="CL945" i="5"/>
  <c r="DI945" i="5" s="1"/>
  <c r="CL596" i="5"/>
  <c r="DI596" i="5" s="1"/>
  <c r="DH630" i="5"/>
  <c r="DK630" i="5" s="1"/>
  <c r="CL645" i="5"/>
  <c r="DI645" i="5"/>
  <c r="DH334" i="5"/>
  <c r="DK334" i="5" s="1"/>
  <c r="DI695" i="5"/>
  <c r="CL695" i="5"/>
  <c r="CL998" i="5"/>
  <c r="DI998" i="5" s="1"/>
  <c r="CL492" i="5"/>
  <c r="DI492" i="5" s="1"/>
  <c r="DM492" i="5" s="1"/>
  <c r="CL287" i="5"/>
  <c r="DI287" i="5"/>
  <c r="CL550" i="5"/>
  <c r="DI550" i="5" s="1"/>
  <c r="DM550" i="5" s="1"/>
  <c r="CL860" i="5"/>
  <c r="DI860" i="5"/>
  <c r="CL887" i="5"/>
  <c r="DI887" i="5" s="1"/>
  <c r="DK482" i="5"/>
  <c r="DH482" i="5"/>
  <c r="DK789" i="5"/>
  <c r="DH789" i="5"/>
  <c r="CW167" i="5"/>
  <c r="DJ167" i="5" s="1"/>
  <c r="DH521" i="5"/>
  <c r="DK521" i="5" s="1"/>
  <c r="CL53" i="5"/>
  <c r="DI53" i="5" s="1"/>
  <c r="CL932" i="5"/>
  <c r="DI932" i="5" s="1"/>
  <c r="CL788" i="5"/>
  <c r="DI788" i="5" s="1"/>
  <c r="CL146" i="5"/>
  <c r="DI146" i="5" s="1"/>
  <c r="DH616" i="5"/>
  <c r="DK616" i="5" s="1"/>
  <c r="CW201" i="5"/>
  <c r="DJ201" i="5" s="1"/>
  <c r="CW187" i="5"/>
  <c r="DJ187" i="5"/>
  <c r="CL155" i="5"/>
  <c r="DI155" i="5" s="1"/>
  <c r="DK489" i="5"/>
  <c r="DH489" i="5"/>
  <c r="DH672" i="5"/>
  <c r="DK672" i="5" s="1"/>
  <c r="CL254" i="5"/>
  <c r="DI254" i="5" s="1"/>
  <c r="CL30" i="5"/>
  <c r="DI30" i="5" s="1"/>
  <c r="DH567" i="5"/>
  <c r="DK567" i="5" s="1"/>
  <c r="DH813" i="5"/>
  <c r="DK813" i="5" s="1"/>
  <c r="CW857" i="5"/>
  <c r="DJ857" i="5" s="1"/>
  <c r="CW987" i="5"/>
  <c r="DJ987" i="5" s="1"/>
  <c r="DH189" i="5"/>
  <c r="DK189" i="5" s="1"/>
  <c r="DH543" i="5"/>
  <c r="DK543" i="5" s="1"/>
  <c r="CW974" i="5"/>
  <c r="DJ974" i="5" s="1"/>
  <c r="CW983" i="5"/>
  <c r="DJ983" i="5" s="1"/>
  <c r="DI133" i="5"/>
  <c r="DM133" i="5" s="1"/>
  <c r="CL133" i="5"/>
  <c r="CW555" i="5"/>
  <c r="DJ555" i="5" s="1"/>
  <c r="CL89" i="5"/>
  <c r="DI89" i="5"/>
  <c r="CL895" i="5"/>
  <c r="DI895" i="5"/>
  <c r="CW438" i="5"/>
  <c r="DJ438" i="5" s="1"/>
  <c r="CW667" i="5"/>
  <c r="DJ667" i="5" s="1"/>
  <c r="CW642" i="5"/>
  <c r="DJ642" i="5" s="1"/>
  <c r="CW200" i="5"/>
  <c r="DJ200" i="5" s="1"/>
  <c r="CW207" i="5"/>
  <c r="DJ207" i="5"/>
  <c r="CW883" i="5"/>
  <c r="DJ883" i="5" s="1"/>
  <c r="CL910" i="5"/>
  <c r="DI910" i="5" s="1"/>
  <c r="CW834" i="5"/>
  <c r="DJ834" i="5" s="1"/>
  <c r="DH648" i="5"/>
  <c r="DK648" i="5" s="1"/>
  <c r="DH964" i="5"/>
  <c r="DK964" i="5" s="1"/>
  <c r="DH637" i="5"/>
  <c r="DK637" i="5" s="1"/>
  <c r="CW441" i="5"/>
  <c r="DJ441" i="5" s="1"/>
  <c r="CL34" i="5"/>
  <c r="DI34" i="5" s="1"/>
  <c r="DM34" i="5" s="1"/>
  <c r="DH473" i="5"/>
  <c r="DK473" i="5" s="1"/>
  <c r="DH979" i="5"/>
  <c r="DK979" i="5" s="1"/>
  <c r="CW403" i="5"/>
  <c r="DJ403" i="5" s="1"/>
  <c r="CL257" i="5"/>
  <c r="DI257" i="5" s="1"/>
  <c r="DM257" i="5" s="1"/>
  <c r="CL447" i="5"/>
  <c r="DI447" i="5" s="1"/>
  <c r="DH842" i="5"/>
  <c r="DK842" i="5" s="1"/>
  <c r="CL131" i="5"/>
  <c r="DI131" i="5" s="1"/>
  <c r="B38" i="3"/>
  <c r="B39" i="3" s="1"/>
  <c r="B40" i="3" s="1"/>
  <c r="B41" i="3" s="1"/>
  <c r="B42" i="3" s="1"/>
  <c r="B82" i="3" s="1"/>
  <c r="CL604" i="5"/>
  <c r="DI604" i="5" s="1"/>
  <c r="CL225" i="5"/>
  <c r="DI225" i="5" s="1"/>
  <c r="CW103" i="5"/>
  <c r="DJ103" i="5"/>
  <c r="CL478" i="5"/>
  <c r="DI478" i="5" s="1"/>
  <c r="DM478" i="5" s="1"/>
  <c r="CL603" i="5"/>
  <c r="DI603" i="5" s="1"/>
  <c r="DH305" i="5"/>
  <c r="DK305" i="5" s="1"/>
  <c r="CL954" i="5"/>
  <c r="DI954" i="5" s="1"/>
  <c r="CL848" i="5"/>
  <c r="DI848" i="5" s="1"/>
  <c r="CW989" i="5"/>
  <c r="DJ989" i="5" s="1"/>
  <c r="CW190" i="5"/>
  <c r="DJ190" i="5" s="1"/>
  <c r="CL91" i="5"/>
  <c r="DI91" i="5" s="1"/>
  <c r="CW437" i="5"/>
  <c r="DJ437" i="5" s="1"/>
  <c r="DJ260" i="5"/>
  <c r="CW260" i="5"/>
  <c r="CW997" i="5"/>
  <c r="DJ997" i="5" s="1"/>
  <c r="CL973" i="5"/>
  <c r="DI973" i="5" s="1"/>
  <c r="DH369" i="5"/>
  <c r="DK369" i="5"/>
  <c r="CL739" i="5"/>
  <c r="DI739" i="5" s="1"/>
  <c r="DH996" i="5"/>
  <c r="DK996" i="5" s="1"/>
  <c r="DH301" i="5"/>
  <c r="DK301" i="5" s="1"/>
  <c r="CW208" i="5"/>
  <c r="DJ208" i="5" s="1"/>
  <c r="CW269" i="5"/>
  <c r="DJ269" i="5" s="1"/>
  <c r="CW473" i="5"/>
  <c r="DJ473" i="5" s="1"/>
  <c r="CL726" i="5"/>
  <c r="DI726" i="5" s="1"/>
  <c r="DM726" i="5" s="1"/>
  <c r="DI809" i="5"/>
  <c r="CL809" i="5"/>
  <c r="CL261" i="5"/>
  <c r="DI261" i="5" s="1"/>
  <c r="DM261" i="5" s="1"/>
  <c r="CW986" i="5"/>
  <c r="DJ986" i="5" s="1"/>
  <c r="CW483" i="5"/>
  <c r="DJ483" i="5" s="1"/>
  <c r="CW136" i="5"/>
  <c r="DJ136" i="5" s="1"/>
  <c r="DK615" i="5"/>
  <c r="DH615" i="5"/>
  <c r="DH429" i="5"/>
  <c r="DK429" i="5" s="1"/>
  <c r="DH991" i="5"/>
  <c r="DK991" i="5" s="1"/>
  <c r="CW919" i="5"/>
  <c r="DJ919" i="5"/>
  <c r="DH792" i="5"/>
  <c r="DK792" i="5" s="1"/>
  <c r="CW759" i="5"/>
  <c r="DJ759" i="5"/>
  <c r="DH62" i="5"/>
  <c r="DK62" i="5" s="1"/>
  <c r="CW890" i="5"/>
  <c r="DJ890" i="5" s="1"/>
  <c r="DH724" i="5"/>
  <c r="DK724" i="5" s="1"/>
  <c r="DH870" i="5"/>
  <c r="DK870" i="5" s="1"/>
  <c r="DH822" i="5"/>
  <c r="DK822" i="5" s="1"/>
  <c r="CW519" i="5"/>
  <c r="DJ519" i="5" s="1"/>
  <c r="DH414" i="5"/>
  <c r="DK414" i="5" s="1"/>
  <c r="DK246" i="5"/>
  <c r="DH246" i="5"/>
  <c r="DH313" i="5"/>
  <c r="DK313" i="5" s="1"/>
  <c r="DH233" i="5"/>
  <c r="DK233" i="5" s="1"/>
  <c r="CL460" i="5"/>
  <c r="DI460" i="5" s="1"/>
  <c r="DH405" i="5"/>
  <c r="DK405" i="5" s="1"/>
  <c r="DI509" i="5"/>
  <c r="CL509" i="5"/>
  <c r="CL99" i="5"/>
  <c r="DI99" i="5" s="1"/>
  <c r="CW722" i="5"/>
  <c r="DJ722" i="5" s="1"/>
  <c r="CW734" i="5"/>
  <c r="DJ734" i="5" s="1"/>
  <c r="DH247" i="5"/>
  <c r="DK247" i="5" s="1"/>
  <c r="DH365" i="5"/>
  <c r="DK365" i="5"/>
  <c r="CL160" i="5"/>
  <c r="DI160" i="5" s="1"/>
  <c r="CL239" i="5"/>
  <c r="DI239" i="5" s="1"/>
  <c r="DH164" i="5"/>
  <c r="DK164" i="5" s="1"/>
  <c r="CW104" i="5"/>
  <c r="DJ104" i="5"/>
  <c r="DH1004" i="5"/>
  <c r="DK1004" i="5"/>
  <c r="CW906" i="5"/>
  <c r="DJ906" i="5" s="1"/>
  <c r="DH428" i="5"/>
  <c r="DK428" i="5" s="1"/>
  <c r="DJ198" i="5"/>
  <c r="CW198" i="5"/>
  <c r="DJ373" i="5"/>
  <c r="CW373" i="5"/>
  <c r="CW230" i="5"/>
  <c r="DJ230" i="5" s="1"/>
  <c r="DH331" i="5"/>
  <c r="DK331" i="5"/>
  <c r="DH585" i="5"/>
  <c r="DK585" i="5" s="1"/>
  <c r="CL399" i="5"/>
  <c r="DI399" i="5" s="1"/>
  <c r="CW762" i="5"/>
  <c r="DJ762" i="5" s="1"/>
  <c r="CL679" i="5"/>
  <c r="DI679" i="5" s="1"/>
  <c r="DM679" i="5" s="1"/>
  <c r="CL232" i="5"/>
  <c r="DI232" i="5" s="1"/>
  <c r="DM232" i="5" s="1"/>
  <c r="CL565" i="5"/>
  <c r="DI565" i="5" s="1"/>
  <c r="DM565" i="5" s="1"/>
  <c r="CW238" i="5"/>
  <c r="DJ238" i="5" s="1"/>
  <c r="DH16" i="5"/>
  <c r="DK16" i="5" s="1"/>
  <c r="CL408" i="5"/>
  <c r="DI408" i="5" s="1"/>
  <c r="CW806" i="5"/>
  <c r="DJ806" i="5" s="1"/>
  <c r="DH666" i="5"/>
  <c r="DK666" i="5"/>
  <c r="DH816" i="5"/>
  <c r="DK816" i="5"/>
  <c r="DH337" i="5"/>
  <c r="DK337" i="5"/>
  <c r="CW636" i="5"/>
  <c r="DJ636" i="5" s="1"/>
  <c r="CL533" i="5"/>
  <c r="DI533" i="5" s="1"/>
  <c r="CL352" i="5"/>
  <c r="DI352" i="5" s="1"/>
  <c r="DH69" i="5"/>
  <c r="DK69" i="5"/>
  <c r="CW505" i="5"/>
  <c r="DJ505" i="5"/>
  <c r="CL536" i="5"/>
  <c r="DI536" i="5" s="1"/>
  <c r="CW252" i="5"/>
  <c r="DJ252" i="5" s="1"/>
  <c r="DH328" i="5"/>
  <c r="DK328" i="5" s="1"/>
  <c r="CL394" i="5"/>
  <c r="DI394" i="5" s="1"/>
  <c r="CL688" i="5"/>
  <c r="DI688" i="5" s="1"/>
  <c r="CL929" i="5"/>
  <c r="DI929" i="5" s="1"/>
  <c r="CL844" i="5"/>
  <c r="DI844" i="5" s="1"/>
  <c r="DH353" i="5"/>
  <c r="DK353" i="5" s="1"/>
  <c r="CW943" i="5"/>
  <c r="DJ943" i="5" s="1"/>
  <c r="CL792" i="5"/>
  <c r="DI792" i="5" s="1"/>
  <c r="DH408" i="5"/>
  <c r="DK408" i="5"/>
  <c r="CW474" i="5"/>
  <c r="DJ474" i="5" s="1"/>
  <c r="CW935" i="5"/>
  <c r="DJ935" i="5" s="1"/>
  <c r="DH421" i="5"/>
  <c r="DK421" i="5" s="1"/>
  <c r="DH563" i="5"/>
  <c r="DK563" i="5" s="1"/>
  <c r="CL977" i="5"/>
  <c r="DI977" i="5" s="1"/>
  <c r="CL576" i="5"/>
  <c r="DI576" i="5"/>
  <c r="CL331" i="5"/>
  <c r="DI331" i="5" s="1"/>
  <c r="CW568" i="5"/>
  <c r="DJ568" i="5"/>
  <c r="CL858" i="5"/>
  <c r="DI858" i="5" s="1"/>
  <c r="DM858" i="5" s="1"/>
  <c r="DK373" i="5"/>
  <c r="DH373" i="5"/>
  <c r="DJ45" i="5"/>
  <c r="CW45" i="5"/>
  <c r="CL613" i="5"/>
  <c r="DI613" i="5" s="1"/>
  <c r="CL661" i="5"/>
  <c r="DI661" i="5"/>
  <c r="DH377" i="5"/>
  <c r="DK377" i="5"/>
  <c r="CL801" i="5"/>
  <c r="DI801" i="5" s="1"/>
  <c r="CL78" i="5"/>
  <c r="DI78" i="5" s="1"/>
  <c r="CL625" i="5"/>
  <c r="DI625" i="5" s="1"/>
  <c r="DH124" i="5"/>
  <c r="DK124" i="5" s="1"/>
  <c r="DH698" i="5"/>
  <c r="DK698" i="5" s="1"/>
  <c r="DH708" i="5"/>
  <c r="DK708" i="5" s="1"/>
  <c r="CW166" i="5"/>
  <c r="DJ166" i="5" s="1"/>
  <c r="DH552" i="5"/>
  <c r="DK552" i="5" s="1"/>
  <c r="CW573" i="5"/>
  <c r="DJ573" i="5" s="1"/>
  <c r="DH591" i="5"/>
  <c r="DK591" i="5"/>
  <c r="CW33" i="5"/>
  <c r="DJ33" i="5" s="1"/>
  <c r="DH307" i="5"/>
  <c r="DK307" i="5" s="1"/>
  <c r="CL1007" i="5"/>
  <c r="DI1007" i="5" s="1"/>
  <c r="CL783" i="5"/>
  <c r="DI783" i="5" s="1"/>
  <c r="CL500" i="5"/>
  <c r="DI500" i="5" s="1"/>
  <c r="CW255" i="5"/>
  <c r="DJ255" i="5" s="1"/>
  <c r="DH126" i="5"/>
  <c r="DK126" i="5" s="1"/>
  <c r="CW1012" i="5"/>
  <c r="DJ1012" i="5" s="1"/>
  <c r="CL606" i="5"/>
  <c r="DI606" i="5" s="1"/>
  <c r="DH451" i="5"/>
  <c r="DK451" i="5" s="1"/>
  <c r="CW48" i="5"/>
  <c r="DJ48" i="5" s="1"/>
  <c r="CL515" i="5"/>
  <c r="DI515" i="5" s="1"/>
  <c r="DM515" i="5" s="1"/>
  <c r="DH292" i="5"/>
  <c r="DK292" i="5" s="1"/>
  <c r="CL229" i="5"/>
  <c r="DI229" i="5" s="1"/>
  <c r="CL770" i="5"/>
  <c r="DI770" i="5" s="1"/>
  <c r="DH28" i="5"/>
  <c r="DK28" i="5" s="1"/>
  <c r="CL775" i="5"/>
  <c r="DI775" i="5" s="1"/>
  <c r="DM775" i="5" s="1"/>
  <c r="DH1007" i="5"/>
  <c r="DK1007" i="5"/>
  <c r="DH691" i="5"/>
  <c r="DK691" i="5"/>
  <c r="CW509" i="5"/>
  <c r="DJ509" i="5"/>
  <c r="CW254" i="5"/>
  <c r="DJ254" i="5" s="1"/>
  <c r="CL574" i="5"/>
  <c r="DI574" i="5" s="1"/>
  <c r="CW96" i="5"/>
  <c r="DJ96" i="5" s="1"/>
  <c r="DH390" i="5"/>
  <c r="DK390" i="5" s="1"/>
  <c r="DH675" i="5"/>
  <c r="DK675" i="5" s="1"/>
  <c r="CL85" i="5"/>
  <c r="DI85" i="5" s="1"/>
  <c r="DH362" i="5"/>
  <c r="DK362" i="5" s="1"/>
  <c r="CL332" i="5"/>
  <c r="DI332" i="5" s="1"/>
  <c r="CL619" i="5"/>
  <c r="DI619" i="5" s="1"/>
  <c r="DH291" i="5"/>
  <c r="DK291" i="5" s="1"/>
  <c r="CW382" i="5"/>
  <c r="DJ382" i="5" s="1"/>
  <c r="DH36" i="5"/>
  <c r="DK36" i="5"/>
  <c r="DH1002" i="5"/>
  <c r="DK1002" i="5" s="1"/>
  <c r="DJ246" i="5"/>
  <c r="CW246" i="5"/>
  <c r="DH15" i="5"/>
  <c r="DK15" i="5" s="1"/>
  <c r="CL967" i="5"/>
  <c r="DI967" i="5"/>
  <c r="CL456" i="5"/>
  <c r="DI456" i="5" s="1"/>
  <c r="DH191" i="5"/>
  <c r="DK191" i="5" s="1"/>
  <c r="DH211" i="5"/>
  <c r="DK211" i="5" s="1"/>
  <c r="CW998" i="5"/>
  <c r="DJ998" i="5" s="1"/>
  <c r="DH360" i="5"/>
  <c r="DK360" i="5" s="1"/>
  <c r="CW800" i="5"/>
  <c r="DJ800" i="5" s="1"/>
  <c r="DH311" i="5"/>
  <c r="DK311" i="5" s="1"/>
  <c r="CL623" i="5"/>
  <c r="DI623" i="5" s="1"/>
  <c r="CL714" i="5"/>
  <c r="DI714" i="5" s="1"/>
  <c r="CW132" i="5"/>
  <c r="DJ132" i="5" s="1"/>
  <c r="DH824" i="5"/>
  <c r="DK824" i="5" s="1"/>
  <c r="DH810" i="5"/>
  <c r="DK810" i="5" s="1"/>
  <c r="CL737" i="5"/>
  <c r="DI737" i="5"/>
  <c r="DH169" i="5"/>
  <c r="DK169" i="5" s="1"/>
  <c r="DI720" i="5"/>
  <c r="CL720" i="5"/>
  <c r="CL354" i="5"/>
  <c r="DI354" i="5" s="1"/>
  <c r="DM354" i="5" s="1"/>
  <c r="DH196" i="5"/>
  <c r="DK196" i="5" s="1"/>
  <c r="CL807" i="5"/>
  <c r="DI807" i="5" s="1"/>
  <c r="DH727" i="5"/>
  <c r="DK727" i="5" s="1"/>
  <c r="CW31" i="5"/>
  <c r="DJ31" i="5"/>
  <c r="CL465" i="5"/>
  <c r="DI465" i="5" s="1"/>
  <c r="DH118" i="5"/>
  <c r="DK118" i="5" s="1"/>
  <c r="CL784" i="5"/>
  <c r="DI784" i="5" s="1"/>
  <c r="CL944" i="5"/>
  <c r="DI944" i="5" s="1"/>
  <c r="DM944" i="5" s="1"/>
  <c r="CW946" i="5"/>
  <c r="DJ946" i="5"/>
  <c r="CW522" i="5"/>
  <c r="DJ522" i="5" s="1"/>
  <c r="DH70" i="5"/>
  <c r="DK70" i="5" s="1"/>
  <c r="CW372" i="5"/>
  <c r="DJ372" i="5" s="1"/>
  <c r="DH804" i="5"/>
  <c r="DK804" i="5" s="1"/>
  <c r="DH548" i="5"/>
  <c r="DK548" i="5" s="1"/>
  <c r="CL808" i="5"/>
  <c r="DI808" i="5" s="1"/>
  <c r="DH275" i="5"/>
  <c r="DK275" i="5" s="1"/>
  <c r="DH659" i="5"/>
  <c r="DK659" i="5" s="1"/>
  <c r="CW743" i="5"/>
  <c r="DJ743" i="5" s="1"/>
  <c r="DH367" i="5"/>
  <c r="DK367" i="5" s="1"/>
  <c r="CW511" i="5"/>
  <c r="DJ511" i="5"/>
  <c r="CW507" i="5"/>
  <c r="DJ507" i="5"/>
  <c r="DH386" i="5"/>
  <c r="DK386" i="5" s="1"/>
  <c r="DK871" i="5"/>
  <c r="DH871" i="5"/>
  <c r="CL435" i="5"/>
  <c r="DI435" i="5" s="1"/>
  <c r="CL95" i="5"/>
  <c r="DI95" i="5" s="1"/>
  <c r="CL497" i="5"/>
  <c r="DI497" i="5" s="1"/>
  <c r="DM497" i="5" s="1"/>
  <c r="CL939" i="5"/>
  <c r="DI939" i="5" s="1"/>
  <c r="CW850" i="5"/>
  <c r="DJ850" i="5"/>
  <c r="CL706" i="5"/>
  <c r="DI706" i="5" s="1"/>
  <c r="DM706" i="5" s="1"/>
  <c r="CW788" i="5"/>
  <c r="DJ788" i="5" s="1"/>
  <c r="CL903" i="5"/>
  <c r="DI903" i="5" s="1"/>
  <c r="DH402" i="5"/>
  <c r="DK402" i="5" s="1"/>
  <c r="CW420" i="5"/>
  <c r="DJ420" i="5" s="1"/>
  <c r="CW350" i="5"/>
  <c r="DJ350" i="5" s="1"/>
  <c r="CW859" i="5"/>
  <c r="DJ859" i="5" s="1"/>
  <c r="CL830" i="5"/>
  <c r="DI830" i="5" s="1"/>
  <c r="DM830" i="5" s="1"/>
  <c r="CW956" i="5"/>
  <c r="DJ956" i="5" s="1"/>
  <c r="DH401" i="5"/>
  <c r="DK401" i="5"/>
  <c r="CL626" i="5"/>
  <c r="DI626" i="5"/>
  <c r="CL330" i="5"/>
  <c r="DI330" i="5"/>
  <c r="CL392" i="5"/>
  <c r="DI392" i="5" s="1"/>
  <c r="DM392" i="5" s="1"/>
  <c r="CL978" i="5"/>
  <c r="DI978" i="5" s="1"/>
  <c r="CW38" i="5"/>
  <c r="DJ38" i="5" s="1"/>
  <c r="CL678" i="5"/>
  <c r="DI678" i="5" s="1"/>
  <c r="DH38" i="5"/>
  <c r="DK38" i="5"/>
  <c r="CL690" i="5"/>
  <c r="DI690" i="5" s="1"/>
  <c r="DH277" i="5"/>
  <c r="DK277" i="5" s="1"/>
  <c r="DH176" i="5"/>
  <c r="DK176" i="5" s="1"/>
  <c r="DH24" i="5"/>
  <c r="DK24" i="5" s="1"/>
  <c r="CL742" i="5"/>
  <c r="DI742" i="5"/>
  <c r="CW390" i="5"/>
  <c r="DJ390" i="5" s="1"/>
  <c r="CW751" i="5"/>
  <c r="DJ751" i="5"/>
  <c r="CL765" i="5"/>
  <c r="DI765" i="5" s="1"/>
  <c r="CW631" i="5"/>
  <c r="DJ631" i="5" s="1"/>
  <c r="DH731" i="5"/>
  <c r="DK731" i="5" s="1"/>
  <c r="CW97" i="5"/>
  <c r="DJ97" i="5" s="1"/>
  <c r="CL941" i="5"/>
  <c r="DI941" i="5" s="1"/>
  <c r="CW796" i="5"/>
  <c r="DJ796" i="5" s="1"/>
  <c r="CL829" i="5"/>
  <c r="DI829" i="5" s="1"/>
  <c r="CW744" i="5"/>
  <c r="DJ744" i="5" s="1"/>
  <c r="CL384" i="5"/>
  <c r="DI384" i="5" s="1"/>
  <c r="CW810" i="5"/>
  <c r="DJ810" i="5"/>
  <c r="CW1009" i="5"/>
  <c r="DJ1009" i="5" s="1"/>
  <c r="CL660" i="5"/>
  <c r="DI660" i="5" s="1"/>
  <c r="DK163" i="5"/>
  <c r="DH163" i="5"/>
  <c r="CL804" i="5"/>
  <c r="DI804" i="5" s="1"/>
  <c r="DH19" i="5"/>
  <c r="DK19" i="5" s="1"/>
  <c r="CL356" i="5"/>
  <c r="DI356" i="5"/>
  <c r="DH858" i="5"/>
  <c r="DK858" i="5"/>
  <c r="CL530" i="5"/>
  <c r="DI530" i="5"/>
  <c r="DH406" i="5"/>
  <c r="DK406" i="5" s="1"/>
  <c r="DH361" i="5"/>
  <c r="DK361" i="5" s="1"/>
  <c r="CL458" i="5"/>
  <c r="DI458" i="5" s="1"/>
  <c r="DH112" i="5"/>
  <c r="DK112" i="5" s="1"/>
  <c r="CL692" i="5"/>
  <c r="DI692" i="5" s="1"/>
  <c r="DH589" i="5"/>
  <c r="DK589" i="5" s="1"/>
  <c r="CW686" i="5"/>
  <c r="DJ686" i="5" s="1"/>
  <c r="CL62" i="5"/>
  <c r="DI62" i="5" s="1"/>
  <c r="DM62" i="5" s="1"/>
  <c r="DH439" i="5"/>
  <c r="DK439" i="5" s="1"/>
  <c r="CW21" i="5"/>
  <c r="DJ21" i="5"/>
  <c r="CW156" i="5"/>
  <c r="DJ156" i="5" s="1"/>
  <c r="DH182" i="5"/>
  <c r="DK182" i="5" s="1"/>
  <c r="CL404" i="5"/>
  <c r="DI404" i="5" s="1"/>
  <c r="DH894" i="5"/>
  <c r="DK894" i="5" s="1"/>
  <c r="CL968" i="5"/>
  <c r="DI968" i="5" s="1"/>
  <c r="DH652" i="5"/>
  <c r="DK652" i="5"/>
  <c r="DH905" i="5"/>
  <c r="DK905" i="5"/>
  <c r="DH139" i="5"/>
  <c r="DK139" i="5" s="1"/>
  <c r="DH862" i="5"/>
  <c r="DK862" i="5" s="1"/>
  <c r="CW30" i="5"/>
  <c r="DJ30" i="5" s="1"/>
  <c r="CW929" i="5"/>
  <c r="DJ929" i="5" s="1"/>
  <c r="CW1002" i="5"/>
  <c r="DJ1002" i="5" s="1"/>
  <c r="CW489" i="5"/>
  <c r="DJ489" i="5" s="1"/>
  <c r="CW735" i="5"/>
  <c r="DJ735" i="5"/>
  <c r="DJ99" i="5"/>
  <c r="CW99" i="5"/>
  <c r="DK717" i="5"/>
  <c r="DH717" i="5"/>
  <c r="CW36" i="5"/>
  <c r="DJ36" i="5" s="1"/>
  <c r="DH341" i="5"/>
  <c r="DK341" i="5" s="1"/>
  <c r="DH82" i="5"/>
  <c r="DK82" i="5" s="1"/>
  <c r="CW823" i="5"/>
  <c r="DJ823" i="5"/>
  <c r="CL731" i="5"/>
  <c r="DI731" i="5" s="1"/>
  <c r="CL831" i="5"/>
  <c r="DI831" i="5" s="1"/>
  <c r="DH787" i="5"/>
  <c r="DK787" i="5" s="1"/>
  <c r="DH535" i="5"/>
  <c r="DK535" i="5" s="1"/>
  <c r="CL211" i="5"/>
  <c r="DI211" i="5" s="1"/>
  <c r="DM211" i="5" s="1"/>
  <c r="CW671" i="5"/>
  <c r="DJ671" i="5" s="1"/>
  <c r="CW277" i="5"/>
  <c r="DJ277" i="5" s="1"/>
  <c r="CW869" i="5"/>
  <c r="DJ869" i="5" s="1"/>
  <c r="CW801" i="5"/>
  <c r="DJ801" i="5" s="1"/>
  <c r="CL242" i="5"/>
  <c r="DI242" i="5" s="1"/>
  <c r="CW225" i="5"/>
  <c r="DJ225" i="5"/>
  <c r="DH622" i="5"/>
  <c r="DK622" i="5" s="1"/>
  <c r="CW233" i="5"/>
  <c r="DJ233" i="5" s="1"/>
  <c r="CL315" i="5"/>
  <c r="DI315" i="5" s="1"/>
  <c r="DM315" i="5" s="1"/>
  <c r="DK909" i="5"/>
  <c r="DH909" i="5"/>
  <c r="CL434" i="5"/>
  <c r="DI434" i="5"/>
  <c r="CL592" i="5"/>
  <c r="DI592" i="5"/>
  <c r="CW721" i="5"/>
  <c r="DJ721" i="5" s="1"/>
  <c r="CL699" i="5"/>
  <c r="DI699" i="5" s="1"/>
  <c r="DK826" i="5"/>
  <c r="DH826" i="5"/>
  <c r="CW155" i="5"/>
  <c r="DJ155" i="5" s="1"/>
  <c r="CL380" i="5"/>
  <c r="DI380" i="5" s="1"/>
  <c r="CL612" i="5"/>
  <c r="DI612" i="5" s="1"/>
  <c r="CW639" i="5"/>
  <c r="DJ639" i="5"/>
  <c r="CW330" i="5"/>
  <c r="DJ330" i="5" s="1"/>
  <c r="CL572" i="5"/>
  <c r="DI572" i="5" s="1"/>
  <c r="CW493" i="5"/>
  <c r="DJ493" i="5" s="1"/>
  <c r="DH750" i="5"/>
  <c r="DK750" i="5" s="1"/>
  <c r="CL107" i="5"/>
  <c r="DI107" i="5"/>
  <c r="CW481" i="5"/>
  <c r="DJ481" i="5" s="1"/>
  <c r="DH752" i="5"/>
  <c r="DK752" i="5" s="1"/>
  <c r="DH948" i="5"/>
  <c r="DK948" i="5" s="1"/>
  <c r="CL381" i="5"/>
  <c r="DI381" i="5" s="1"/>
  <c r="DM381" i="5" s="1"/>
  <c r="CW430" i="5"/>
  <c r="DJ430" i="5" s="1"/>
  <c r="CL745" i="5"/>
  <c r="DI745" i="5" s="1"/>
  <c r="CL522" i="5"/>
  <c r="DI522" i="5" s="1"/>
  <c r="CW456" i="5"/>
  <c r="DJ456" i="5" s="1"/>
  <c r="CL488" i="5"/>
  <c r="DI488" i="5" s="1"/>
  <c r="CL73" i="5"/>
  <c r="DI73" i="5" s="1"/>
  <c r="DM73" i="5" s="1"/>
  <c r="CL883" i="5"/>
  <c r="DI883" i="5"/>
  <c r="CW498" i="5"/>
  <c r="DJ498" i="5"/>
  <c r="CL697" i="5"/>
  <c r="DI697" i="5" s="1"/>
  <c r="CW583" i="5"/>
  <c r="DJ583" i="5" s="1"/>
  <c r="CW199" i="5"/>
  <c r="DJ199" i="5" s="1"/>
  <c r="CL351" i="5"/>
  <c r="DI351" i="5" s="1"/>
  <c r="CW932" i="5"/>
  <c r="DJ932" i="5" s="1"/>
  <c r="DH542" i="5"/>
  <c r="DK542" i="5" s="1"/>
  <c r="DH728" i="5"/>
  <c r="DK728" i="5" s="1"/>
  <c r="CL725" i="5"/>
  <c r="DI725" i="5" s="1"/>
  <c r="CL314" i="5"/>
  <c r="DI314" i="5" s="1"/>
  <c r="DJ576" i="5"/>
  <c r="CW576" i="5"/>
  <c r="DH284" i="5"/>
  <c r="DK284" i="5" s="1"/>
  <c r="CL212" i="5"/>
  <c r="DI212" i="5"/>
  <c r="CW777" i="5"/>
  <c r="DJ777" i="5"/>
  <c r="CL418" i="5"/>
  <c r="DI418" i="5" s="1"/>
  <c r="CW178" i="5"/>
  <c r="DJ178" i="5" s="1"/>
  <c r="DH617" i="5"/>
  <c r="DK617" i="5" s="1"/>
  <c r="DH114" i="5"/>
  <c r="DK114" i="5" s="1"/>
  <c r="DH747" i="5"/>
  <c r="DK747" i="5"/>
  <c r="CL632" i="5"/>
  <c r="DI632" i="5"/>
  <c r="DH453" i="5"/>
  <c r="DK453" i="5" s="1"/>
  <c r="CW836" i="5"/>
  <c r="DJ836" i="5" s="1"/>
  <c r="CL856" i="5"/>
  <c r="DI856" i="5" s="1"/>
  <c r="CW666" i="5"/>
  <c r="DJ666" i="5"/>
  <c r="DH393" i="5"/>
  <c r="DK393" i="5"/>
  <c r="DH930" i="5"/>
  <c r="DK930" i="5" s="1"/>
  <c r="DJ333" i="5"/>
  <c r="CW333" i="5"/>
  <c r="CW370" i="5"/>
  <c r="DJ370" i="5" s="1"/>
  <c r="CL141" i="5"/>
  <c r="DI141" i="5" s="1"/>
  <c r="DM141" i="5" s="1"/>
  <c r="CL298" i="5"/>
  <c r="DI298" i="5"/>
  <c r="CL892" i="5"/>
  <c r="DI892" i="5" s="1"/>
  <c r="DM892" i="5" s="1"/>
  <c r="CL56" i="5"/>
  <c r="DI56" i="5" s="1"/>
  <c r="DM56" i="5" s="1"/>
  <c r="DH673" i="5"/>
  <c r="DK673" i="5" s="1"/>
  <c r="CW543" i="5"/>
  <c r="DJ543" i="5" s="1"/>
  <c r="DH994" i="5"/>
  <c r="DK994" i="5" s="1"/>
  <c r="DH375" i="5"/>
  <c r="DK375" i="5" s="1"/>
  <c r="CL177" i="5"/>
  <c r="DI177" i="5"/>
  <c r="CL273" i="5"/>
  <c r="DI273" i="5" s="1"/>
  <c r="CW524" i="5"/>
  <c r="DJ524" i="5" s="1"/>
  <c r="DJ865" i="5"/>
  <c r="CW865" i="5"/>
  <c r="CL378" i="5"/>
  <c r="DI378" i="5" s="1"/>
  <c r="DH969" i="5"/>
  <c r="DK969" i="5" s="1"/>
  <c r="CW283" i="5"/>
  <c r="DJ283" i="5" s="1"/>
  <c r="CW419" i="5"/>
  <c r="DJ419" i="5" s="1"/>
  <c r="CW276" i="5"/>
  <c r="DJ276" i="5" s="1"/>
  <c r="CW947" i="5"/>
  <c r="DJ947" i="5" s="1"/>
  <c r="CL628" i="5"/>
  <c r="DI628" i="5" s="1"/>
  <c r="DM628" i="5" s="1"/>
  <c r="CW663" i="5"/>
  <c r="DJ663" i="5" s="1"/>
  <c r="CL349" i="5"/>
  <c r="DI349" i="5"/>
  <c r="DH821" i="5"/>
  <c r="DK821" i="5" s="1"/>
  <c r="CL749" i="5"/>
  <c r="DI749" i="5" s="1"/>
  <c r="CL982" i="5"/>
  <c r="DI982" i="5" s="1"/>
  <c r="DH61" i="5"/>
  <c r="DK61" i="5" s="1"/>
  <c r="CL101" i="5"/>
  <c r="DI101" i="5"/>
  <c r="DH599" i="5"/>
  <c r="DK599" i="5" s="1"/>
  <c r="CW91" i="5"/>
  <c r="DJ91" i="5" s="1"/>
  <c r="CL405" i="5"/>
  <c r="DI405" i="5" s="1"/>
  <c r="CW635" i="5"/>
  <c r="DJ635" i="5" s="1"/>
  <c r="CL999" i="5"/>
  <c r="DI999" i="5" s="1"/>
  <c r="CW337" i="5"/>
  <c r="DJ337" i="5" s="1"/>
  <c r="DH107" i="5"/>
  <c r="DK107" i="5" s="1"/>
  <c r="CL482" i="5"/>
  <c r="DI482" i="5"/>
  <c r="CW978" i="5"/>
  <c r="DJ978" i="5" s="1"/>
  <c r="DH636" i="5"/>
  <c r="DK636" i="5" s="1"/>
  <c r="CW928" i="5"/>
  <c r="DJ928" i="5" s="1"/>
  <c r="DH997" i="5"/>
  <c r="DK997" i="5" s="1"/>
  <c r="DI275" i="5"/>
  <c r="CL275" i="5"/>
  <c r="DH440" i="5"/>
  <c r="DK440" i="5" s="1"/>
  <c r="CW401" i="5"/>
  <c r="DJ401" i="5" s="1"/>
  <c r="CW193" i="5"/>
  <c r="DJ193" i="5" s="1"/>
  <c r="CL648" i="5"/>
  <c r="DI648" i="5" s="1"/>
  <c r="CL259" i="5"/>
  <c r="DI259" i="5" s="1"/>
  <c r="DM259" i="5" s="1"/>
  <c r="CW501" i="5"/>
  <c r="DJ501" i="5" s="1"/>
  <c r="CW885" i="5"/>
  <c r="DJ885" i="5" s="1"/>
  <c r="DK422" i="5"/>
  <c r="DH422" i="5"/>
  <c r="DJ484" i="5"/>
  <c r="CW484" i="5"/>
  <c r="CW901" i="5"/>
  <c r="DJ901" i="5" s="1"/>
  <c r="CW633" i="5"/>
  <c r="DJ633" i="5" s="1"/>
  <c r="CW183" i="5"/>
  <c r="DJ183" i="5" s="1"/>
  <c r="DH756" i="5"/>
  <c r="DK756" i="5" s="1"/>
  <c r="DH850" i="5"/>
  <c r="DK850" i="5" s="1"/>
  <c r="DH457" i="5"/>
  <c r="DK457" i="5" s="1"/>
  <c r="DJ554" i="5"/>
  <c r="CW554" i="5"/>
  <c r="CW124" i="5"/>
  <c r="DJ124" i="5" s="1"/>
  <c r="CL75" i="5"/>
  <c r="DI75" i="5" s="1"/>
  <c r="CL974" i="5"/>
  <c r="DI974" i="5"/>
  <c r="CW937" i="5"/>
  <c r="DJ937" i="5" s="1"/>
  <c r="CL480" i="5"/>
  <c r="DI480" i="5" s="1"/>
  <c r="DJ352" i="5"/>
  <c r="CW352" i="5"/>
  <c r="CL913" i="5"/>
  <c r="DI913" i="5" s="1"/>
  <c r="CW843" i="5"/>
  <c r="DJ843" i="5" s="1"/>
  <c r="CW240" i="5"/>
  <c r="DJ240" i="5"/>
  <c r="CW649" i="5"/>
  <c r="DJ649" i="5" s="1"/>
  <c r="DH1013" i="5"/>
  <c r="DK1013" i="5" s="1"/>
  <c r="CW795" i="5"/>
  <c r="DJ795" i="5" s="1"/>
  <c r="CW512" i="5"/>
  <c r="DJ512" i="5" s="1"/>
  <c r="DI206" i="5"/>
  <c r="CL206" i="5"/>
  <c r="CW486" i="5"/>
  <c r="DJ486" i="5" s="1"/>
  <c r="DH771" i="5"/>
  <c r="DK771" i="5" s="1"/>
  <c r="CW380" i="5"/>
  <c r="DJ380" i="5" s="1"/>
  <c r="DH476" i="5"/>
  <c r="DK476" i="5" s="1"/>
  <c r="CL25" i="5"/>
  <c r="DI25" i="5"/>
  <c r="CL46" i="5"/>
  <c r="DI46" i="5" s="1"/>
  <c r="DM46" i="5" s="1"/>
  <c r="CL713" i="5"/>
  <c r="DI713" i="5"/>
  <c r="CW780" i="5"/>
  <c r="DJ780" i="5" s="1"/>
  <c r="DJ111" i="5"/>
  <c r="CW111" i="5"/>
  <c r="DI87" i="5"/>
  <c r="CL87" i="5"/>
  <c r="DH102" i="5"/>
  <c r="DK102" i="5" s="1"/>
  <c r="CW677" i="5"/>
  <c r="DJ677" i="5" s="1"/>
  <c r="CW312" i="5"/>
  <c r="DJ312" i="5" s="1"/>
  <c r="DK695" i="5"/>
  <c r="DH695" i="5"/>
  <c r="DJ787" i="5"/>
  <c r="CW787" i="5"/>
  <c r="DJ730" i="5"/>
  <c r="CW730" i="5"/>
  <c r="CW603" i="5"/>
  <c r="DJ603" i="5" s="1"/>
  <c r="CW302" i="5"/>
  <c r="DJ302" i="5" s="1"/>
  <c r="CL22" i="5"/>
  <c r="DI22" i="5"/>
  <c r="DJ904" i="5"/>
  <c r="CW904" i="5"/>
  <c r="CW374" i="5"/>
  <c r="DJ374" i="5" s="1"/>
  <c r="CW650" i="5"/>
  <c r="DJ650" i="5" s="1"/>
  <c r="DH820" i="5"/>
  <c r="DK820" i="5" s="1"/>
  <c r="CW348" i="5"/>
  <c r="DJ348" i="5" s="1"/>
  <c r="DH677" i="5"/>
  <c r="DK677" i="5" s="1"/>
  <c r="CL393" i="5"/>
  <c r="DI393" i="5" s="1"/>
  <c r="CW653" i="5"/>
  <c r="DJ653" i="5" s="1"/>
  <c r="CW504" i="5"/>
  <c r="DJ504" i="5" s="1"/>
  <c r="CL900" i="5"/>
  <c r="DI900" i="5" s="1"/>
  <c r="DJ900" i="5"/>
  <c r="CW900" i="5"/>
  <c r="CL901" i="5"/>
  <c r="DI901" i="5" s="1"/>
  <c r="DJ336" i="5"/>
  <c r="CW336" i="5"/>
  <c r="DH450" i="5"/>
  <c r="DK450" i="5" s="1"/>
  <c r="CL438" i="5"/>
  <c r="DI438" i="5" s="1"/>
  <c r="CL385" i="5"/>
  <c r="DI385" i="5"/>
  <c r="DI158" i="5"/>
  <c r="CL158" i="5"/>
  <c r="DH891" i="5"/>
  <c r="DK891" i="5" s="1"/>
  <c r="CW889" i="5"/>
  <c r="DJ889" i="5" s="1"/>
  <c r="CL450" i="5"/>
  <c r="DI450" i="5" s="1"/>
  <c r="CL439" i="5"/>
  <c r="DI439" i="5" s="1"/>
  <c r="CL873" i="5"/>
  <c r="DI873" i="5"/>
  <c r="CW267" i="5"/>
  <c r="DJ267" i="5" s="1"/>
  <c r="CL367" i="5"/>
  <c r="DI367" i="5"/>
  <c r="CW308" i="5"/>
  <c r="DJ308" i="5" s="1"/>
  <c r="DH940" i="5"/>
  <c r="DK940" i="5" s="1"/>
  <c r="CW461" i="5"/>
  <c r="DJ461" i="5" s="1"/>
  <c r="DH27" i="5"/>
  <c r="DK27" i="5" s="1"/>
  <c r="CW549" i="5"/>
  <c r="DJ549" i="5" s="1"/>
  <c r="DH165" i="5"/>
  <c r="DK165" i="5"/>
  <c r="CL868" i="5"/>
  <c r="DI868" i="5" s="1"/>
  <c r="DK833" i="5"/>
  <c r="DH833" i="5"/>
  <c r="DJ490" i="5"/>
  <c r="CW490" i="5"/>
  <c r="CL681" i="5"/>
  <c r="DI681" i="5"/>
  <c r="DJ213" i="5"/>
  <c r="CW213" i="5"/>
  <c r="CW781" i="5"/>
  <c r="DJ781" i="5"/>
  <c r="DH933" i="5"/>
  <c r="DK933" i="5" s="1"/>
  <c r="CL748" i="5"/>
  <c r="DI748" i="5" s="1"/>
  <c r="DM748" i="5" s="1"/>
  <c r="DH92" i="5"/>
  <c r="DK92" i="5" s="1"/>
  <c r="CL310" i="5"/>
  <c r="DI310" i="5" s="1"/>
  <c r="CW738" i="5"/>
  <c r="DJ738" i="5" s="1"/>
  <c r="CL703" i="5"/>
  <c r="DI703" i="5" s="1"/>
  <c r="CL981" i="5"/>
  <c r="DI981" i="5" s="1"/>
  <c r="CL425" i="5"/>
  <c r="DI425" i="5" s="1"/>
  <c r="CL915" i="5"/>
  <c r="DI915" i="5" s="1"/>
  <c r="CW908" i="5"/>
  <c r="DJ908" i="5" s="1"/>
  <c r="DJ539" i="5"/>
  <c r="CW539" i="5"/>
  <c r="CW905" i="5"/>
  <c r="DJ905" i="5" s="1"/>
  <c r="CL300" i="5"/>
  <c r="DI300" i="5" s="1"/>
  <c r="CL309" i="5"/>
  <c r="DI309" i="5" s="1"/>
  <c r="DM309" i="5" s="1"/>
  <c r="CW887" i="5"/>
  <c r="DJ887" i="5" s="1"/>
  <c r="CL452" i="5"/>
  <c r="DI452" i="5" s="1"/>
  <c r="CL584" i="5"/>
  <c r="DI584" i="5" s="1"/>
  <c r="CW841" i="5"/>
  <c r="DJ841" i="5" s="1"/>
  <c r="DI205" i="5"/>
  <c r="CL205" i="5"/>
  <c r="DJ247" i="5"/>
  <c r="CW247" i="5"/>
  <c r="DH469" i="5"/>
  <c r="DK469" i="5" s="1"/>
  <c r="DH781" i="5"/>
  <c r="DK781" i="5" s="1"/>
  <c r="DJ552" i="5"/>
  <c r="CW552" i="5"/>
  <c r="DH258" i="5"/>
  <c r="DK258" i="5" s="1"/>
  <c r="CL705" i="5"/>
  <c r="DI705" i="5" s="1"/>
  <c r="DH761" i="5"/>
  <c r="DK761" i="5" s="1"/>
  <c r="CW646" i="5"/>
  <c r="DJ646" i="5" s="1"/>
  <c r="CL167" i="5"/>
  <c r="DI167" i="5" s="1"/>
  <c r="DM167" i="5" s="1"/>
  <c r="CW345" i="5"/>
  <c r="DJ345" i="5" s="1"/>
  <c r="DH819" i="5"/>
  <c r="DK819" i="5" s="1"/>
  <c r="DH601" i="5"/>
  <c r="DK601" i="5" s="1"/>
  <c r="CW125" i="5"/>
  <c r="DJ125" i="5" s="1"/>
  <c r="DH968" i="5"/>
  <c r="DK968" i="5" s="1"/>
  <c r="CW139" i="5"/>
  <c r="DJ139" i="5"/>
  <c r="CL243" i="5"/>
  <c r="DI243" i="5" s="1"/>
  <c r="CL31" i="5"/>
  <c r="DI31" i="5" s="1"/>
  <c r="CW605" i="5"/>
  <c r="DJ605" i="5" s="1"/>
  <c r="CL826" i="5"/>
  <c r="DI826" i="5" s="1"/>
  <c r="DJ959" i="5"/>
  <c r="CW959" i="5"/>
  <c r="CW455" i="5"/>
  <c r="DJ455" i="5"/>
  <c r="CL468" i="5"/>
  <c r="DI468" i="5" s="1"/>
  <c r="DH877" i="5"/>
  <c r="DK877" i="5" s="1"/>
  <c r="DH135" i="5"/>
  <c r="DK135" i="5" s="1"/>
  <c r="DI291" i="5"/>
  <c r="CL291" i="5"/>
  <c r="DH427" i="5"/>
  <c r="DK427" i="5" s="1"/>
  <c r="CL88" i="5"/>
  <c r="DI88" i="5" s="1"/>
  <c r="CW164" i="5"/>
  <c r="DJ164" i="5" s="1"/>
  <c r="DH174" i="5"/>
  <c r="DK174" i="5" s="1"/>
  <c r="CL168" i="5"/>
  <c r="DI168" i="5" s="1"/>
  <c r="DM168" i="5" s="1"/>
  <c r="CL920" i="5"/>
  <c r="DI920" i="5" s="1"/>
  <c r="DH835" i="5"/>
  <c r="DK835" i="5" s="1"/>
  <c r="DH267" i="5"/>
  <c r="DK267" i="5" s="1"/>
  <c r="DH143" i="5"/>
  <c r="DK143" i="5" s="1"/>
  <c r="DH425" i="5"/>
  <c r="DK425" i="5" s="1"/>
  <c r="DH77" i="5"/>
  <c r="DK77" i="5" s="1"/>
  <c r="DH22" i="5"/>
  <c r="DK22" i="5" s="1"/>
  <c r="DH293" i="5"/>
  <c r="DK293" i="5" s="1"/>
  <c r="CL634" i="5"/>
  <c r="DI634" i="5"/>
  <c r="DK128" i="5"/>
  <c r="DH128" i="5"/>
  <c r="DH741" i="5"/>
  <c r="DK741" i="5" s="1"/>
  <c r="CL925" i="5"/>
  <c r="DI925" i="5" s="1"/>
  <c r="CW553" i="5"/>
  <c r="DJ553" i="5" s="1"/>
  <c r="CL431" i="5"/>
  <c r="DI431" i="5" s="1"/>
  <c r="DM431" i="5" s="1"/>
  <c r="CL469" i="5"/>
  <c r="DI469" i="5" s="1"/>
  <c r="DH79" i="5"/>
  <c r="DK79" i="5" s="1"/>
  <c r="CW101" i="5"/>
  <c r="DJ101" i="5" s="1"/>
  <c r="CW547" i="5"/>
  <c r="DJ547" i="5" s="1"/>
  <c r="DH737" i="5"/>
  <c r="DK737" i="5" s="1"/>
  <c r="DK669" i="5"/>
  <c r="DH669" i="5"/>
  <c r="DH911" i="5"/>
  <c r="DK911" i="5" s="1"/>
  <c r="CL558" i="5"/>
  <c r="DI558" i="5" s="1"/>
  <c r="DH990" i="5"/>
  <c r="DK990" i="5" s="1"/>
  <c r="CW536" i="5"/>
  <c r="DJ536" i="5" s="1"/>
  <c r="CL985" i="5"/>
  <c r="DI985" i="5" s="1"/>
  <c r="DM985" i="5" s="1"/>
  <c r="DH130" i="5"/>
  <c r="DK130" i="5" s="1"/>
  <c r="DH160" i="5"/>
  <c r="DK160" i="5" s="1"/>
  <c r="DI674" i="5"/>
  <c r="CL674" i="5"/>
  <c r="CL738" i="5"/>
  <c r="DI738" i="5"/>
  <c r="DH75" i="5"/>
  <c r="DK75" i="5" s="1"/>
  <c r="CL382" i="5"/>
  <c r="DI382" i="5" s="1"/>
  <c r="CL975" i="5"/>
  <c r="DI975" i="5" s="1"/>
  <c r="DH705" i="5"/>
  <c r="DK705" i="5" s="1"/>
  <c r="CW467" i="5"/>
  <c r="DJ467" i="5" s="1"/>
  <c r="DH845" i="5"/>
  <c r="DK845" i="5" s="1"/>
  <c r="DH416" i="5"/>
  <c r="DK416" i="5" s="1"/>
  <c r="DH1008" i="5"/>
  <c r="DK1008" i="5" s="1"/>
  <c r="DH279" i="5"/>
  <c r="DK279" i="5" s="1"/>
  <c r="CW726" i="5"/>
  <c r="DJ726" i="5" s="1"/>
  <c r="DH368" i="5"/>
  <c r="DK368" i="5" s="1"/>
  <c r="DH878" i="5"/>
  <c r="DK878" i="5" s="1"/>
  <c r="DH327" i="5"/>
  <c r="DK327" i="5" s="1"/>
  <c r="CW502" i="5"/>
  <c r="DJ502" i="5" s="1"/>
  <c r="CL664" i="5"/>
  <c r="DI664" i="5" s="1"/>
  <c r="CW499" i="5"/>
  <c r="DJ499" i="5"/>
  <c r="CW860" i="5"/>
  <c r="DJ860" i="5" s="1"/>
  <c r="CL617" i="5"/>
  <c r="DI617" i="5" s="1"/>
  <c r="DI666" i="5"/>
  <c r="CL666" i="5"/>
  <c r="CL694" i="5"/>
  <c r="DI694" i="5" s="1"/>
  <c r="CW228" i="5"/>
  <c r="DJ228" i="5" s="1"/>
  <c r="CW991" i="5"/>
  <c r="DJ991" i="5" s="1"/>
  <c r="DK192" i="5"/>
  <c r="DH192" i="5"/>
  <c r="DH458" i="5"/>
  <c r="DK458" i="5" s="1"/>
  <c r="CL943" i="5"/>
  <c r="DI943" i="5" s="1"/>
  <c r="CL475" i="5"/>
  <c r="DI475" i="5" s="1"/>
  <c r="DH389" i="5"/>
  <c r="DK389" i="5" s="1"/>
  <c r="CL66" i="5"/>
  <c r="DI66" i="5"/>
  <c r="CW327" i="5"/>
  <c r="DJ327" i="5" s="1"/>
  <c r="DH245" i="5"/>
  <c r="DK245" i="5" s="1"/>
  <c r="DI812" i="5"/>
  <c r="DM812" i="5" s="1"/>
  <c r="CL812" i="5"/>
  <c r="CL326" i="5"/>
  <c r="DI326" i="5" s="1"/>
  <c r="DH299" i="5"/>
  <c r="DK299" i="5" s="1"/>
  <c r="CL828" i="5"/>
  <c r="DI828" i="5"/>
  <c r="CL840" i="5"/>
  <c r="DI840" i="5" s="1"/>
  <c r="CW44" i="5"/>
  <c r="DJ44" i="5"/>
  <c r="CL874" i="5"/>
  <c r="DI874" i="5" s="1"/>
  <c r="CW610" i="5"/>
  <c r="DJ610" i="5" s="1"/>
  <c r="CW26" i="5"/>
  <c r="DJ26" i="5" s="1"/>
  <c r="DH710" i="5"/>
  <c r="DK710" i="5"/>
  <c r="CW295" i="5"/>
  <c r="DJ295" i="5" s="1"/>
  <c r="DH172" i="5"/>
  <c r="DK172" i="5" s="1"/>
  <c r="DH603" i="5"/>
  <c r="DK603" i="5" s="1"/>
  <c r="CL325" i="5"/>
  <c r="DI325" i="5" s="1"/>
  <c r="CL148" i="5"/>
  <c r="DI148" i="5" s="1"/>
  <c r="DH263" i="5"/>
  <c r="DK263" i="5"/>
  <c r="DH397" i="5"/>
  <c r="DK397" i="5" s="1"/>
  <c r="CW615" i="5"/>
  <c r="DJ615" i="5" s="1"/>
  <c r="CL811" i="5"/>
  <c r="DI811" i="5" s="1"/>
  <c r="CL498" i="5"/>
  <c r="DI498" i="5" s="1"/>
  <c r="DH828" i="5"/>
  <c r="DK828" i="5" s="1"/>
  <c r="CL832" i="5"/>
  <c r="DI832" i="5" s="1"/>
  <c r="DM832" i="5" s="1"/>
  <c r="CW733" i="5"/>
  <c r="DJ733" i="5" s="1"/>
  <c r="DH18" i="5"/>
  <c r="DK18" i="5" s="1"/>
  <c r="CW285" i="5"/>
  <c r="DJ285" i="5" s="1"/>
  <c r="DH60" i="5"/>
  <c r="DK60" i="5" s="1"/>
  <c r="CW35" i="5"/>
  <c r="DJ35" i="5" s="1"/>
  <c r="CL912" i="5"/>
  <c r="DI912" i="5" s="1"/>
  <c r="CL639" i="5"/>
  <c r="DI639" i="5" s="1"/>
  <c r="DH193" i="5"/>
  <c r="DK193" i="5"/>
  <c r="DH462" i="5"/>
  <c r="DK462" i="5" s="1"/>
  <c r="DH399" i="5"/>
  <c r="DK399" i="5" s="1"/>
  <c r="DH345" i="5"/>
  <c r="DK345" i="5" s="1"/>
  <c r="CL772" i="5"/>
  <c r="DI772" i="5" s="1"/>
  <c r="CW218" i="5"/>
  <c r="DJ218" i="5" s="1"/>
  <c r="DH181" i="5"/>
  <c r="DK181" i="5" s="1"/>
  <c r="CW62" i="5"/>
  <c r="DJ62" i="5" s="1"/>
  <c r="CL718" i="5"/>
  <c r="DI718" i="5" s="1"/>
  <c r="DH140" i="5"/>
  <c r="DK140" i="5" s="1"/>
  <c r="DH447" i="5"/>
  <c r="DK447" i="5" s="1"/>
  <c r="DH568" i="5"/>
  <c r="DK568" i="5" s="1"/>
  <c r="DH1009" i="5"/>
  <c r="DK1009" i="5" s="1"/>
  <c r="CL338" i="5"/>
  <c r="DI338" i="5" s="1"/>
  <c r="DJ356" i="5"/>
  <c r="CW356" i="5"/>
  <c r="DH692" i="5"/>
  <c r="DK692" i="5" s="1"/>
  <c r="DH173" i="5"/>
  <c r="DK173" i="5" s="1"/>
  <c r="CW866" i="5"/>
  <c r="DJ866" i="5" s="1"/>
  <c r="CL579" i="5"/>
  <c r="DI579" i="5" s="1"/>
  <c r="DK218" i="5"/>
  <c r="DH218" i="5"/>
  <c r="DJ968" i="5"/>
  <c r="CW968" i="5"/>
  <c r="CL627" i="5"/>
  <c r="DI627" i="5" s="1"/>
  <c r="CW307" i="5"/>
  <c r="DJ307" i="5" s="1"/>
  <c r="CL140" i="5"/>
  <c r="DI140" i="5" s="1"/>
  <c r="CL501" i="5"/>
  <c r="DI501" i="5" s="1"/>
  <c r="CL972" i="5"/>
  <c r="DI972" i="5" s="1"/>
  <c r="CL81" i="5"/>
  <c r="DI81" i="5" s="1"/>
  <c r="CL730" i="5"/>
  <c r="DI730" i="5" s="1"/>
  <c r="CW214" i="5"/>
  <c r="DJ214" i="5" s="1"/>
  <c r="CW965" i="5"/>
  <c r="DJ965" i="5" s="1"/>
  <c r="CL588" i="5"/>
  <c r="DI588" i="5"/>
  <c r="DJ783" i="5"/>
  <c r="CW783" i="5"/>
  <c r="DH524" i="5"/>
  <c r="DK524" i="5" s="1"/>
  <c r="CL153" i="5"/>
  <c r="DI153" i="5" s="1"/>
  <c r="CW129" i="5"/>
  <c r="DJ129" i="5" s="1"/>
  <c r="CL218" i="5"/>
  <c r="DI218" i="5" s="1"/>
  <c r="CL77" i="5"/>
  <c r="DI77" i="5" s="1"/>
  <c r="CW897" i="5"/>
  <c r="DJ897" i="5" s="1"/>
  <c r="DJ713" i="5"/>
  <c r="CW713" i="5"/>
  <c r="CL889" i="5"/>
  <c r="DI889" i="5" s="1"/>
  <c r="CW365" i="5"/>
  <c r="DJ365" i="5" s="1"/>
  <c r="B6" i="4"/>
  <c r="B7" i="4" s="1"/>
  <c r="DH343" i="5"/>
  <c r="DK343" i="5"/>
  <c r="CW300" i="5"/>
  <c r="DJ300" i="5" s="1"/>
  <c r="DK472" i="5"/>
  <c r="DH472" i="5"/>
  <c r="DH276" i="5"/>
  <c r="DK276" i="5" s="1"/>
  <c r="CW115" i="5"/>
  <c r="DJ115" i="5"/>
  <c r="CL198" i="5"/>
  <c r="DI198" i="5" s="1"/>
  <c r="DH584" i="5"/>
  <c r="DK584" i="5" s="1"/>
  <c r="DJ397" i="5"/>
  <c r="CW397" i="5"/>
  <c r="DJ449" i="5"/>
  <c r="CW449" i="5"/>
  <c r="CL65" i="5"/>
  <c r="DI65" i="5" s="1"/>
  <c r="CW221" i="5"/>
  <c r="DJ221" i="5" s="1"/>
  <c r="DH668" i="5"/>
  <c r="DK668" i="5" s="1"/>
  <c r="DH88" i="5"/>
  <c r="DK88" i="5" s="1"/>
  <c r="DH149" i="5"/>
  <c r="DK149" i="5" s="1"/>
  <c r="DH992" i="5"/>
  <c r="DK992" i="5" s="1"/>
  <c r="DH941" i="5"/>
  <c r="DK941" i="5" s="1"/>
  <c r="CL735" i="5"/>
  <c r="DI735" i="5" s="1"/>
  <c r="CW825" i="5"/>
  <c r="DJ825" i="5" s="1"/>
  <c r="DH342" i="5"/>
  <c r="DK342" i="5"/>
  <c r="CW852" i="5"/>
  <c r="DJ852" i="5" s="1"/>
  <c r="CL387" i="5"/>
  <c r="DI387" i="5" s="1"/>
  <c r="CW829" i="5"/>
  <c r="DJ829" i="5" s="1"/>
  <c r="CW172" i="5"/>
  <c r="DJ172" i="5" s="1"/>
  <c r="DH288" i="5"/>
  <c r="DK288" i="5" s="1"/>
  <c r="CL852" i="5"/>
  <c r="DI852" i="5" s="1"/>
  <c r="CW981" i="5"/>
  <c r="DJ981" i="5" s="1"/>
  <c r="DH569" i="5"/>
  <c r="DK569" i="5" s="1"/>
  <c r="CW761" i="5"/>
  <c r="DJ761" i="5" s="1"/>
  <c r="CL185" i="5"/>
  <c r="DI185" i="5" s="1"/>
  <c r="CL568" i="5"/>
  <c r="DI568" i="5" s="1"/>
  <c r="DM568" i="5" s="1"/>
  <c r="CW695" i="5"/>
  <c r="DJ695" i="5"/>
  <c r="DH557" i="5"/>
  <c r="DK557" i="5" s="1"/>
  <c r="DH965" i="5"/>
  <c r="DK965" i="5" s="1"/>
  <c r="DK510" i="5"/>
  <c r="DH510" i="5"/>
  <c r="CL1002" i="5"/>
  <c r="DI1002" i="5" s="1"/>
  <c r="CW701" i="5"/>
  <c r="DJ701" i="5" s="1"/>
  <c r="DH769" i="5"/>
  <c r="DK769" i="5" s="1"/>
  <c r="DK592" i="5"/>
  <c r="DH592" i="5"/>
  <c r="CW89" i="5"/>
  <c r="DJ89" i="5" s="1"/>
  <c r="DJ840" i="5"/>
  <c r="CW840" i="5"/>
  <c r="CL976" i="5"/>
  <c r="DI976" i="5"/>
  <c r="DH306" i="5"/>
  <c r="DK306" i="5" s="1"/>
  <c r="DH776" i="5"/>
  <c r="DK776" i="5"/>
  <c r="CL423" i="5"/>
  <c r="DI423" i="5" s="1"/>
  <c r="CW75" i="5"/>
  <c r="DJ75" i="5" s="1"/>
  <c r="CW716" i="5"/>
  <c r="DJ716" i="5" s="1"/>
  <c r="DH560" i="5"/>
  <c r="DK560" i="5" s="1"/>
  <c r="CL653" i="5"/>
  <c r="DI653" i="5" s="1"/>
  <c r="DH289" i="5"/>
  <c r="DK289" i="5" s="1"/>
  <c r="CL752" i="5"/>
  <c r="DI752" i="5" s="1"/>
  <c r="CL414" i="5"/>
  <c r="DI414" i="5" s="1"/>
  <c r="DM414" i="5" s="1"/>
  <c r="CW688" i="5"/>
  <c r="DJ688" i="5" s="1"/>
  <c r="DH623" i="5"/>
  <c r="DK623" i="5" s="1"/>
  <c r="CW152" i="5"/>
  <c r="DJ152" i="5" s="1"/>
  <c r="CL188" i="5"/>
  <c r="DI188" i="5"/>
  <c r="CW729" i="5"/>
  <c r="DJ729" i="5" s="1"/>
  <c r="DH229" i="5"/>
  <c r="DK229" i="5" s="1"/>
  <c r="DH54" i="5"/>
  <c r="DK54" i="5" s="1"/>
  <c r="CL339" i="5"/>
  <c r="DI339" i="5" s="1"/>
  <c r="DM339" i="5" s="1"/>
  <c r="DH688" i="5"/>
  <c r="DK688" i="5" s="1"/>
  <c r="DH778" i="5"/>
  <c r="DK778" i="5" s="1"/>
  <c r="CW692" i="5"/>
  <c r="DJ692" i="5" s="1"/>
  <c r="DH583" i="5"/>
  <c r="DK583" i="5" s="1"/>
  <c r="DH654" i="5"/>
  <c r="DK654" i="5" s="1"/>
  <c r="DH437" i="5"/>
  <c r="DK437" i="5"/>
  <c r="DH612" i="5"/>
  <c r="DK612" i="5" s="1"/>
  <c r="DH957" i="5"/>
  <c r="DK957" i="5" s="1"/>
  <c r="DH145" i="5"/>
  <c r="DK145" i="5" s="1"/>
  <c r="CW316" i="5"/>
  <c r="DJ316" i="5" s="1"/>
  <c r="CW876" i="5"/>
  <c r="DJ876" i="5" s="1"/>
  <c r="CW880" i="5"/>
  <c r="DJ880" i="5"/>
  <c r="DJ203" i="5"/>
  <c r="CW203" i="5"/>
  <c r="CL1000" i="5"/>
  <c r="DI1000" i="5" s="1"/>
  <c r="CL685" i="5"/>
  <c r="DI685" i="5" s="1"/>
  <c r="CW347" i="5"/>
  <c r="DJ347" i="5" s="1"/>
  <c r="DI990" i="5"/>
  <c r="CL990" i="5"/>
  <c r="DH647" i="5"/>
  <c r="DK647" i="5" s="1"/>
  <c r="DH578" i="5"/>
  <c r="DK578" i="5" s="1"/>
  <c r="CW741" i="5"/>
  <c r="DJ741" i="5" s="1"/>
  <c r="DJ344" i="5"/>
  <c r="CW344" i="5"/>
  <c r="DK958" i="5"/>
  <c r="DH958" i="5"/>
  <c r="CW181" i="5"/>
  <c r="DJ181" i="5" s="1"/>
  <c r="CL391" i="5"/>
  <c r="DI391" i="5"/>
  <c r="CL843" i="5"/>
  <c r="DI843" i="5" s="1"/>
  <c r="CW637" i="5"/>
  <c r="DJ637" i="5"/>
  <c r="CW578" i="5"/>
  <c r="DJ578" i="5" s="1"/>
  <c r="CW821" i="5"/>
  <c r="DJ821" i="5" s="1"/>
  <c r="CL888" i="5"/>
  <c r="DI888" i="5" s="1"/>
  <c r="CW106" i="5"/>
  <c r="DJ106" i="5"/>
  <c r="DH897" i="5"/>
  <c r="DK897" i="5" s="1"/>
  <c r="CL1013" i="5"/>
  <c r="DI1013" i="5"/>
  <c r="CW817" i="5"/>
  <c r="DJ817" i="5" s="1"/>
  <c r="DH272" i="5"/>
  <c r="DK272" i="5" s="1"/>
  <c r="DK879" i="5"/>
  <c r="DH879" i="5"/>
  <c r="CL598" i="5"/>
  <c r="DI598" i="5" s="1"/>
  <c r="DK506" i="5"/>
  <c r="DH506" i="5"/>
  <c r="CW848" i="5"/>
  <c r="DJ848" i="5" s="1"/>
  <c r="CW623" i="5"/>
  <c r="DJ623" i="5" s="1"/>
  <c r="CL293" i="5"/>
  <c r="DI293" i="5" s="1"/>
  <c r="CW709" i="5"/>
  <c r="DJ709" i="5" s="1"/>
  <c r="CW750" i="5"/>
  <c r="DJ750" i="5" s="1"/>
  <c r="DK541" i="5"/>
  <c r="DH541" i="5"/>
  <c r="CL214" i="5"/>
  <c r="DI214" i="5" s="1"/>
  <c r="DK346" i="5"/>
  <c r="DH346" i="5"/>
  <c r="DI768" i="5"/>
  <c r="CL768" i="5"/>
  <c r="DH352" i="5"/>
  <c r="DK352" i="5" s="1"/>
  <c r="CW491" i="5"/>
  <c r="DJ491" i="5" s="1"/>
  <c r="DH974" i="5"/>
  <c r="DK974" i="5" s="1"/>
  <c r="CL29" i="5"/>
  <c r="DI29" i="5"/>
  <c r="DH290" i="5"/>
  <c r="DK290" i="5" s="1"/>
  <c r="DH913" i="5"/>
  <c r="DK913" i="5" s="1"/>
  <c r="DH681" i="5"/>
  <c r="DK681" i="5" s="1"/>
  <c r="CW847" i="5"/>
  <c r="DJ847" i="5" s="1"/>
  <c r="CL880" i="5"/>
  <c r="DI880" i="5" s="1"/>
  <c r="DH793" i="5"/>
  <c r="DK793" i="5" s="1"/>
  <c r="DH579" i="5"/>
  <c r="DK579" i="5" s="1"/>
  <c r="CW263" i="5"/>
  <c r="DJ263" i="5" s="1"/>
  <c r="CW973" i="5"/>
  <c r="DJ973" i="5" s="1"/>
  <c r="DH929" i="5"/>
  <c r="DK929" i="5"/>
  <c r="CW516" i="5"/>
  <c r="DJ516" i="5" s="1"/>
  <c r="CL329" i="5"/>
  <c r="DI329" i="5" s="1"/>
  <c r="CL238" i="5"/>
  <c r="DI238" i="5" s="1"/>
  <c r="CL963" i="5"/>
  <c r="DI963" i="5" s="1"/>
  <c r="CL520" i="5"/>
  <c r="DI520" i="5" s="1"/>
  <c r="DH738" i="5"/>
  <c r="DK738" i="5" s="1"/>
  <c r="CW895" i="5"/>
  <c r="DJ895" i="5" s="1"/>
  <c r="CW839" i="5"/>
  <c r="DJ839" i="5" s="1"/>
  <c r="CL304" i="5"/>
  <c r="DI304" i="5" s="1"/>
  <c r="DM304" i="5" s="1"/>
  <c r="CW182" i="5"/>
  <c r="DJ182" i="5" s="1"/>
  <c r="CL797" i="5"/>
  <c r="DI797" i="5" s="1"/>
  <c r="CW891" i="5"/>
  <c r="DJ891" i="5" s="1"/>
  <c r="CW210" i="5"/>
  <c r="DJ210" i="5" s="1"/>
  <c r="DH949" i="5"/>
  <c r="DK949" i="5"/>
  <c r="CL441" i="5"/>
  <c r="DI441" i="5" s="1"/>
  <c r="CW773" i="5"/>
  <c r="DJ773" i="5" s="1"/>
  <c r="CL268" i="5"/>
  <c r="DI268" i="5" s="1"/>
  <c r="CW580" i="5"/>
  <c r="DJ580" i="5" s="1"/>
  <c r="CL502" i="5"/>
  <c r="DI502" i="5" s="1"/>
  <c r="CL823" i="5"/>
  <c r="DI823" i="5" s="1"/>
  <c r="DM823" i="5" s="1"/>
  <c r="CL426" i="5"/>
  <c r="DI426" i="5" s="1"/>
  <c r="DH349" i="5"/>
  <c r="DK349" i="5" s="1"/>
  <c r="CW1005" i="5"/>
  <c r="DJ1005" i="5" s="1"/>
  <c r="DH55" i="5"/>
  <c r="DK55" i="5"/>
  <c r="DH335" i="5"/>
  <c r="DK335" i="5" s="1"/>
  <c r="CW538" i="5"/>
  <c r="DJ538" i="5" s="1"/>
  <c r="DJ165" i="5"/>
  <c r="CW165" i="5"/>
  <c r="DK294" i="5"/>
  <c r="DH294" i="5"/>
  <c r="CW938" i="5"/>
  <c r="DJ938" i="5" s="1"/>
  <c r="CL311" i="5"/>
  <c r="DI311" i="5"/>
  <c r="CW819" i="5"/>
  <c r="DJ819" i="5" s="1"/>
  <c r="DH446" i="5"/>
  <c r="DK446" i="5" s="1"/>
  <c r="DK995" i="5"/>
  <c r="DH995" i="5"/>
  <c r="DH947" i="5"/>
  <c r="DK947" i="5" s="1"/>
  <c r="CW211" i="5"/>
  <c r="DJ211" i="5" s="1"/>
  <c r="CW560" i="5"/>
  <c r="DJ560" i="5" s="1"/>
  <c r="CL301" i="5"/>
  <c r="DI301" i="5" s="1"/>
  <c r="DH912" i="5"/>
  <c r="DK912" i="5" s="1"/>
  <c r="CW822" i="5"/>
  <c r="DJ822" i="5" s="1"/>
  <c r="DH768" i="5"/>
  <c r="DK768" i="5" s="1"/>
  <c r="DH248" i="5"/>
  <c r="DK248" i="5" s="1"/>
  <c r="CL373" i="5"/>
  <c r="DI373" i="5" s="1"/>
  <c r="DM373" i="5" s="1"/>
  <c r="CL138" i="5"/>
  <c r="DI138" i="5" s="1"/>
  <c r="CW654" i="5"/>
  <c r="DJ654" i="5"/>
  <c r="CL642" i="5"/>
  <c r="DI642" i="5" s="1"/>
  <c r="CL40" i="5"/>
  <c r="DI40" i="5" s="1"/>
  <c r="CW264" i="5"/>
  <c r="DJ264" i="5" s="1"/>
  <c r="CL560" i="5"/>
  <c r="DI560" i="5" s="1"/>
  <c r="DI16" i="5"/>
  <c r="CL16" i="5"/>
  <c r="DH197" i="5"/>
  <c r="DK197" i="5" s="1"/>
  <c r="CW320" i="5"/>
  <c r="DJ320" i="5" s="1"/>
  <c r="CW237" i="5"/>
  <c r="DJ237" i="5" s="1"/>
  <c r="CL562" i="5"/>
  <c r="DI562" i="5" s="1"/>
  <c r="CL911" i="5"/>
  <c r="DI911" i="5"/>
  <c r="DI139" i="5"/>
  <c r="CL139" i="5"/>
  <c r="CL193" i="5"/>
  <c r="DI193" i="5" s="1"/>
  <c r="DJ665" i="5"/>
  <c r="CW665" i="5"/>
  <c r="DK531" i="5"/>
  <c r="DH531" i="5"/>
  <c r="DH533" i="5"/>
  <c r="DK533" i="5" s="1"/>
  <c r="DH893" i="5"/>
  <c r="DK893" i="5" s="1"/>
  <c r="CW477" i="5"/>
  <c r="DJ477" i="5" s="1"/>
  <c r="CL687" i="5"/>
  <c r="DI687" i="5" s="1"/>
  <c r="DI157" i="5"/>
  <c r="CL157" i="5"/>
  <c r="CW546" i="5"/>
  <c r="DJ546" i="5" s="1"/>
  <c r="CL54" i="5"/>
  <c r="DI54" i="5" s="1"/>
  <c r="CL379" i="5"/>
  <c r="DI379" i="5"/>
  <c r="CL1004" i="5"/>
  <c r="DI1004" i="5" s="1"/>
  <c r="CW784" i="5"/>
  <c r="DJ784" i="5"/>
  <c r="CW736" i="5"/>
  <c r="DJ736" i="5" s="1"/>
  <c r="CL114" i="5"/>
  <c r="DI114" i="5" s="1"/>
  <c r="CL407" i="5"/>
  <c r="DI407" i="5" s="1"/>
  <c r="DM407" i="5" s="1"/>
  <c r="CW842" i="5"/>
  <c r="DJ842" i="5" s="1"/>
  <c r="DH932" i="5"/>
  <c r="DK932" i="5" s="1"/>
  <c r="CW322" i="5"/>
  <c r="DJ322" i="5" s="1"/>
  <c r="DH426" i="5"/>
  <c r="DK426" i="5" s="1"/>
  <c r="DH511" i="5"/>
  <c r="DK511" i="5" s="1"/>
  <c r="DH760" i="5"/>
  <c r="DK760" i="5" s="1"/>
  <c r="CL119" i="5"/>
  <c r="DI119" i="5"/>
  <c r="DH359" i="5"/>
  <c r="DK359" i="5" s="1"/>
  <c r="CW687" i="5"/>
  <c r="DJ687" i="5" s="1"/>
  <c r="CW205" i="5"/>
  <c r="DJ205" i="5"/>
  <c r="CL191" i="5"/>
  <c r="DI191" i="5" s="1"/>
  <c r="DH935" i="5"/>
  <c r="DK935" i="5" s="1"/>
  <c r="DH962" i="5"/>
  <c r="DK962" i="5" s="1"/>
  <c r="CL230" i="5"/>
  <c r="DI230" i="5" s="1"/>
  <c r="DH505" i="5"/>
  <c r="DK505" i="5" s="1"/>
  <c r="CL19" i="5"/>
  <c r="DI19" i="5"/>
  <c r="CW727" i="5"/>
  <c r="DJ727" i="5" s="1"/>
  <c r="DJ379" i="5"/>
  <c r="CW379" i="5"/>
  <c r="CW669" i="5"/>
  <c r="DJ669" i="5" s="1"/>
  <c r="CL109" i="5"/>
  <c r="DI109" i="5" s="1"/>
  <c r="CL111" i="5"/>
  <c r="DI111" i="5"/>
  <c r="DH480" i="5"/>
  <c r="DK480" i="5" s="1"/>
  <c r="CL879" i="5"/>
  <c r="DI879" i="5" s="1"/>
  <c r="CL869" i="5"/>
  <c r="DI869" i="5" s="1"/>
  <c r="DH931" i="5"/>
  <c r="DK931" i="5" s="1"/>
  <c r="CL355" i="5"/>
  <c r="DI355" i="5" s="1"/>
  <c r="CL415" i="5"/>
  <c r="DI415" i="5"/>
  <c r="DH758" i="5"/>
  <c r="DK758" i="5" s="1"/>
  <c r="CW389" i="5"/>
  <c r="DJ389" i="5" s="1"/>
  <c r="DK527" i="5"/>
  <c r="DH527" i="5"/>
  <c r="DH113" i="5"/>
  <c r="DK113" i="5" s="1"/>
  <c r="DK985" i="5"/>
  <c r="DH985" i="5"/>
  <c r="CW776" i="5"/>
  <c r="DJ776" i="5" s="1"/>
  <c r="DH849" i="5"/>
  <c r="DK849" i="5"/>
  <c r="CL159" i="5"/>
  <c r="DI159" i="5" s="1"/>
  <c r="CL428" i="5"/>
  <c r="DI428" i="5" s="1"/>
  <c r="DH504" i="5"/>
  <c r="DK504" i="5" s="1"/>
  <c r="CW758" i="5"/>
  <c r="DJ758" i="5" s="1"/>
  <c r="CL149" i="5"/>
  <c r="DI149" i="5" s="1"/>
  <c r="CL270" i="5"/>
  <c r="DI270" i="5" s="1"/>
  <c r="DJ88" i="5"/>
  <c r="CW88" i="5"/>
  <c r="CW725" i="5"/>
  <c r="DJ725" i="5" s="1"/>
  <c r="CW440" i="5"/>
  <c r="DJ440" i="5" s="1"/>
  <c r="CW236" i="5"/>
  <c r="DJ236" i="5" s="1"/>
  <c r="DH573" i="5"/>
  <c r="DK573" i="5" s="1"/>
  <c r="DH920" i="5"/>
  <c r="DK920" i="5" s="1"/>
  <c r="DJ116" i="5"/>
  <c r="CW116" i="5"/>
  <c r="DJ409" i="5"/>
  <c r="CW409" i="5"/>
  <c r="CW450" i="5"/>
  <c r="DJ450" i="5" s="1"/>
  <c r="CW558" i="5"/>
  <c r="DJ558" i="5" s="1"/>
  <c r="DH910" i="5"/>
  <c r="DK910" i="5" s="1"/>
  <c r="CL369" i="5"/>
  <c r="DI369" i="5"/>
  <c r="CL671" i="5"/>
  <c r="DI671" i="5" s="1"/>
  <c r="DM671" i="5" s="1"/>
  <c r="DJ119" i="5"/>
  <c r="CW119" i="5"/>
  <c r="CW249" i="5"/>
  <c r="DJ249" i="5" s="1"/>
  <c r="CL650" i="5"/>
  <c r="DI650" i="5" s="1"/>
  <c r="DM650" i="5" s="1"/>
  <c r="DH286" i="5"/>
  <c r="DK286" i="5" s="1"/>
  <c r="CL63" i="5"/>
  <c r="DI63" i="5" s="1"/>
  <c r="DM63" i="5" s="1"/>
  <c r="CL297" i="5"/>
  <c r="DI297" i="5" s="1"/>
  <c r="CL759" i="5"/>
  <c r="DI759" i="5" s="1"/>
  <c r="CW994" i="5"/>
  <c r="DJ994" i="5" s="1"/>
  <c r="DH627" i="5"/>
  <c r="DK627" i="5" s="1"/>
  <c r="DH977" i="5"/>
  <c r="DK977" i="5" s="1"/>
  <c r="CL288" i="5"/>
  <c r="DI288" i="5"/>
  <c r="CL949" i="5"/>
  <c r="DI949" i="5" s="1"/>
  <c r="CL955" i="5"/>
  <c r="DI955" i="5" s="1"/>
  <c r="DM955" i="5" s="1"/>
  <c r="CL549" i="5"/>
  <c r="DI549" i="5" s="1"/>
  <c r="CW529" i="5"/>
  <c r="DJ529" i="5" s="1"/>
  <c r="CW270" i="5"/>
  <c r="DJ270" i="5" s="1"/>
  <c r="CW39" i="5"/>
  <c r="DJ39" i="5"/>
  <c r="CL412" i="5"/>
  <c r="DI412" i="5" s="1"/>
  <c r="DJ1006" i="5"/>
  <c r="CW1006" i="5"/>
  <c r="CW562" i="5"/>
  <c r="DJ562" i="5" s="1"/>
  <c r="CW680" i="5"/>
  <c r="DJ680" i="5" s="1"/>
  <c r="CL620" i="5"/>
  <c r="DI620" i="5" s="1"/>
  <c r="DM620" i="5" s="1"/>
  <c r="CL595" i="5"/>
  <c r="DI595" i="5" s="1"/>
  <c r="DH665" i="5"/>
  <c r="DK665" i="5" s="1"/>
  <c r="CL803" i="5"/>
  <c r="DI803" i="5" s="1"/>
  <c r="DM803" i="5" s="1"/>
  <c r="CL274" i="5"/>
  <c r="DI274" i="5"/>
  <c r="CL172" i="5"/>
  <c r="DI172" i="5" s="1"/>
  <c r="CL741" i="5"/>
  <c r="DI741" i="5"/>
  <c r="DH534" i="5"/>
  <c r="DK534" i="5" s="1"/>
  <c r="DK477" i="5"/>
  <c r="DH477" i="5"/>
  <c r="DH684" i="5"/>
  <c r="DK684" i="5" s="1"/>
  <c r="CL64" i="5"/>
  <c r="DI64" i="5" s="1"/>
  <c r="DH674" i="5"/>
  <c r="DK674" i="5" s="1"/>
  <c r="DH329" i="5"/>
  <c r="DK329" i="5"/>
  <c r="CL682" i="5"/>
  <c r="DI682" i="5" s="1"/>
  <c r="DM682" i="5" s="1"/>
  <c r="DH121" i="5"/>
  <c r="DK121" i="5" s="1"/>
  <c r="CL493" i="5"/>
  <c r="DI493" i="5" s="1"/>
  <c r="CL237" i="5"/>
  <c r="DI237" i="5" s="1"/>
  <c r="CW763" i="5"/>
  <c r="DJ763" i="5" s="1"/>
  <c r="CL563" i="5"/>
  <c r="DI563" i="5" s="1"/>
  <c r="CW976" i="5"/>
  <c r="DJ976" i="5" s="1"/>
  <c r="CL489" i="5"/>
  <c r="DI489" i="5" s="1"/>
  <c r="DM489" i="5" s="1"/>
  <c r="CL822" i="5"/>
  <c r="DI822" i="5" s="1"/>
  <c r="DH902" i="5"/>
  <c r="DK902" i="5"/>
  <c r="CL636" i="5"/>
  <c r="DI636" i="5" s="1"/>
  <c r="CL126" i="5"/>
  <c r="DI126" i="5" s="1"/>
  <c r="DH632" i="5"/>
  <c r="DK632" i="5" s="1"/>
  <c r="DH214" i="5"/>
  <c r="DK214" i="5" s="1"/>
  <c r="CL508" i="5"/>
  <c r="DI508" i="5" s="1"/>
  <c r="DM508" i="5" s="1"/>
  <c r="CW74" i="5"/>
  <c r="DJ74" i="5" s="1"/>
  <c r="CW664" i="5"/>
  <c r="DJ664" i="5" s="1"/>
  <c r="CW186" i="5"/>
  <c r="DJ186" i="5" s="1"/>
  <c r="DH200" i="5"/>
  <c r="DK200" i="5" s="1"/>
  <c r="DH711" i="5"/>
  <c r="DK711" i="5" s="1"/>
  <c r="CW68" i="5"/>
  <c r="DJ68" i="5" s="1"/>
  <c r="CW55" i="5"/>
  <c r="DJ55" i="5"/>
  <c r="DH925" i="5"/>
  <c r="DK925" i="5" s="1"/>
  <c r="DH260" i="5"/>
  <c r="DK260" i="5" s="1"/>
  <c r="CW513" i="5"/>
  <c r="DJ513" i="5" s="1"/>
  <c r="DK528" i="5"/>
  <c r="DH528" i="5"/>
  <c r="DK460" i="5"/>
  <c r="DH460" i="5"/>
  <c r="CW950" i="5"/>
  <c r="DJ950" i="5"/>
  <c r="CL712" i="5"/>
  <c r="DI712" i="5" s="1"/>
  <c r="CW216" i="5"/>
  <c r="DJ216" i="5" s="1"/>
  <c r="CL581" i="5"/>
  <c r="DI581" i="5" s="1"/>
  <c r="DM581" i="5" s="1"/>
  <c r="CL838" i="5"/>
  <c r="DI838" i="5" s="1"/>
  <c r="DM838" i="5" s="1"/>
  <c r="CL813" i="5"/>
  <c r="DI813" i="5" s="1"/>
  <c r="CL665" i="5"/>
  <c r="DI665" i="5" s="1"/>
  <c r="DI235" i="5"/>
  <c r="DM235" i="5" s="1"/>
  <c r="CL235" i="5"/>
  <c r="CW506" i="5"/>
  <c r="DJ506" i="5" s="1"/>
  <c r="DH468" i="5"/>
  <c r="DK468" i="5" s="1"/>
  <c r="CW138" i="5"/>
  <c r="DJ138" i="5" s="1"/>
  <c r="DH32" i="5"/>
  <c r="DK32" i="5" s="1"/>
  <c r="CL1010" i="5"/>
  <c r="DI1010" i="5" s="1"/>
  <c r="DK513" i="5"/>
  <c r="DH513" i="5"/>
  <c r="CW429" i="5"/>
  <c r="DJ429" i="5" s="1"/>
  <c r="CW540" i="5"/>
  <c r="DJ540" i="5" s="1"/>
  <c r="DI190" i="5"/>
  <c r="CL190" i="5"/>
  <c r="CW678" i="5"/>
  <c r="DJ678" i="5" s="1"/>
  <c r="CL960" i="5"/>
  <c r="DI960" i="5" s="1"/>
  <c r="CW402" i="5"/>
  <c r="DJ402" i="5" s="1"/>
  <c r="CL766" i="5"/>
  <c r="DI766" i="5" s="1"/>
  <c r="CW67" i="5"/>
  <c r="DJ67" i="5" s="1"/>
  <c r="DH423" i="5"/>
  <c r="DK423" i="5" s="1"/>
  <c r="DH571" i="5"/>
  <c r="DK571" i="5" s="1"/>
  <c r="DH696" i="5"/>
  <c r="DK696" i="5" s="1"/>
  <c r="CL178" i="5"/>
  <c r="DI178" i="5" s="1"/>
  <c r="CL97" i="5"/>
  <c r="DI97" i="5" s="1"/>
  <c r="CW903" i="5"/>
  <c r="DJ903" i="5" s="1"/>
  <c r="DH880" i="5"/>
  <c r="DK880" i="5" s="1"/>
  <c r="CL796" i="5"/>
  <c r="DI796" i="5" s="1"/>
  <c r="DH231" i="5"/>
  <c r="DK231" i="5" s="1"/>
  <c r="CL851" i="5"/>
  <c r="DI851" i="5" s="1"/>
  <c r="CL285" i="5"/>
  <c r="DI285" i="5" s="1"/>
  <c r="DM285" i="5" s="1"/>
  <c r="CL495" i="5"/>
  <c r="DI495" i="5" s="1"/>
  <c r="DM495" i="5" s="1"/>
  <c r="DH576" i="5"/>
  <c r="DK576" i="5" s="1"/>
  <c r="CL652" i="5"/>
  <c r="DI652" i="5" s="1"/>
  <c r="CW548" i="5"/>
  <c r="DJ548" i="5" s="1"/>
  <c r="DH559" i="5"/>
  <c r="DK559" i="5" s="1"/>
  <c r="DH735" i="5"/>
  <c r="DK735" i="5" s="1"/>
  <c r="CW29" i="5"/>
  <c r="DJ29" i="5" s="1"/>
  <c r="CW964" i="5"/>
  <c r="DJ964" i="5" s="1"/>
  <c r="DH269" i="5"/>
  <c r="DK269" i="5" s="1"/>
  <c r="CW982" i="5"/>
  <c r="DJ982" i="5" s="1"/>
  <c r="DH540" i="5"/>
  <c r="DK540" i="5" s="1"/>
  <c r="DH689" i="5"/>
  <c r="DK689" i="5"/>
  <c r="CW266" i="5"/>
  <c r="DJ266" i="5" s="1"/>
  <c r="CL984" i="5"/>
  <c r="DI984" i="5" s="1"/>
  <c r="DM984" i="5" s="1"/>
  <c r="DH827" i="5"/>
  <c r="DK827" i="5" s="1"/>
  <c r="DH219" i="5"/>
  <c r="DK219" i="5"/>
  <c r="CL336" i="5"/>
  <c r="DI336" i="5" s="1"/>
  <c r="DH312" i="5"/>
  <c r="DK312" i="5" s="1"/>
  <c r="CL106" i="5"/>
  <c r="DI106" i="5"/>
  <c r="CL557" i="5"/>
  <c r="DI557" i="5" s="1"/>
  <c r="DH934" i="5"/>
  <c r="DK934" i="5" s="1"/>
  <c r="DH562" i="5"/>
  <c r="DK562" i="5" s="1"/>
  <c r="DH314" i="5"/>
  <c r="DK314" i="5" s="1"/>
  <c r="CW648" i="5"/>
  <c r="DJ648" i="5" s="1"/>
  <c r="DH690" i="5"/>
  <c r="DK690" i="5" s="1"/>
  <c r="DH157" i="5"/>
  <c r="DK157" i="5" s="1"/>
  <c r="DH553" i="5"/>
  <c r="DK553" i="5" s="1"/>
  <c r="DH642" i="5"/>
  <c r="DK642" i="5"/>
  <c r="DH376" i="5"/>
  <c r="DK376" i="5" s="1"/>
  <c r="CL156" i="5"/>
  <c r="DI156" i="5"/>
  <c r="DH226" i="5"/>
  <c r="DK226" i="5" s="1"/>
  <c r="CL948" i="5"/>
  <c r="DI948" i="5" s="1"/>
  <c r="CW311" i="5"/>
  <c r="DJ311" i="5" s="1"/>
  <c r="CL992" i="5"/>
  <c r="DI992" i="5"/>
  <c r="CL443" i="5"/>
  <c r="DI443" i="5" s="1"/>
  <c r="DM443" i="5" s="1"/>
  <c r="CL669" i="5"/>
  <c r="DI669" i="5" s="1"/>
  <c r="DM669" i="5" s="1"/>
  <c r="CW148" i="5"/>
  <c r="DJ148" i="5" s="1"/>
  <c r="DI698" i="5"/>
  <c r="CL698" i="5"/>
  <c r="CL400" i="5"/>
  <c r="DI400" i="5" s="1"/>
  <c r="DM400" i="5" s="1"/>
  <c r="CW632" i="5"/>
  <c r="DJ632" i="5" s="1"/>
  <c r="DI577" i="5"/>
  <c r="CL577" i="5"/>
  <c r="CW396" i="5"/>
  <c r="DJ396" i="5" s="1"/>
  <c r="CL128" i="5"/>
  <c r="DI128" i="5" s="1"/>
  <c r="CW690" i="5"/>
  <c r="DJ690" i="5" s="1"/>
  <c r="DH104" i="5"/>
  <c r="DK104" i="5" s="1"/>
  <c r="CL541" i="5"/>
  <c r="DI541" i="5" s="1"/>
  <c r="DK93" i="5"/>
  <c r="DH93" i="5"/>
  <c r="DH928" i="5"/>
  <c r="DK928" i="5" s="1"/>
  <c r="DH295" i="5"/>
  <c r="DK295" i="5"/>
  <c r="CW526" i="5"/>
  <c r="DJ526" i="5" s="1"/>
  <c r="CW256" i="5"/>
  <c r="DJ256" i="5" s="1"/>
  <c r="CL561" i="5"/>
  <c r="DI561" i="5" s="1"/>
  <c r="DM561" i="5" s="1"/>
  <c r="DI675" i="5"/>
  <c r="CL675" i="5"/>
  <c r="CW319" i="5"/>
  <c r="DJ319" i="5" s="1"/>
  <c r="CL532" i="5"/>
  <c r="DI532" i="5" s="1"/>
  <c r="CW188" i="5"/>
  <c r="DJ188" i="5" s="1"/>
  <c r="CW764" i="5"/>
  <c r="DJ764" i="5" s="1"/>
  <c r="CW49" i="5"/>
  <c r="DJ49" i="5"/>
  <c r="CW488" i="5"/>
  <c r="DJ488" i="5" s="1"/>
  <c r="CL253" i="5"/>
  <c r="DI253" i="5"/>
  <c r="DH714" i="5"/>
  <c r="DK714" i="5"/>
  <c r="DH700" i="5"/>
  <c r="DK700" i="5" s="1"/>
  <c r="CW808" i="5"/>
  <c r="DJ808" i="5" s="1"/>
  <c r="CL680" i="5"/>
  <c r="DI680" i="5" s="1"/>
  <c r="DM680" i="5" s="1"/>
  <c r="DJ272" i="5"/>
  <c r="CW272" i="5"/>
  <c r="CW418" i="5"/>
  <c r="DJ418" i="5" s="1"/>
  <c r="CL136" i="5"/>
  <c r="DI136" i="5" s="1"/>
  <c r="CL819" i="5"/>
  <c r="DI819" i="5" s="1"/>
  <c r="CL1001" i="5"/>
  <c r="DI1001" i="5" s="1"/>
  <c r="DH326" i="5"/>
  <c r="DK326" i="5" s="1"/>
  <c r="DH253" i="5"/>
  <c r="DK253" i="5" s="1"/>
  <c r="CW386" i="5"/>
  <c r="DJ386" i="5" s="1"/>
  <c r="CL388" i="5"/>
  <c r="DI388" i="5" s="1"/>
  <c r="DJ23" i="5"/>
  <c r="CW23" i="5"/>
  <c r="CL328" i="5"/>
  <c r="DI328" i="5" s="1"/>
  <c r="DH300" i="5"/>
  <c r="DK300" i="5" s="1"/>
  <c r="CL597" i="5"/>
  <c r="DI597" i="5" s="1"/>
  <c r="CW480" i="5"/>
  <c r="DJ480" i="5" s="1"/>
  <c r="CW102" i="5"/>
  <c r="DJ102" i="5" s="1"/>
  <c r="CW720" i="5"/>
  <c r="DJ720" i="5" s="1"/>
  <c r="CL112" i="5"/>
  <c r="DI112" i="5" s="1"/>
  <c r="DM112" i="5" s="1"/>
  <c r="CL672" i="5"/>
  <c r="DI672" i="5" s="1"/>
  <c r="DM672" i="5" s="1"/>
  <c r="DH442" i="5"/>
  <c r="DK442" i="5" s="1"/>
  <c r="CW587" i="5"/>
  <c r="DJ587" i="5"/>
  <c r="CL940" i="5"/>
  <c r="DI940" i="5"/>
  <c r="DH220" i="5"/>
  <c r="DK220" i="5" s="1"/>
  <c r="CL350" i="5"/>
  <c r="DI350" i="5" s="1"/>
  <c r="CL344" i="5"/>
  <c r="DI344" i="5"/>
  <c r="CL471" i="5"/>
  <c r="DI471" i="5" s="1"/>
  <c r="CL50" i="5"/>
  <c r="DI50" i="5"/>
  <c r="CL935" i="5"/>
  <c r="DI935" i="5" s="1"/>
  <c r="CL629" i="5"/>
  <c r="DI629" i="5" s="1"/>
  <c r="DM629" i="5" s="1"/>
  <c r="DJ66" i="5"/>
  <c r="CW66" i="5"/>
  <c r="CL519" i="5"/>
  <c r="DI519" i="5" s="1"/>
  <c r="DH302" i="5"/>
  <c r="DK302" i="5" s="1"/>
  <c r="CL582" i="5"/>
  <c r="DI582" i="5" s="1"/>
  <c r="CW70" i="5"/>
  <c r="DJ70" i="5" s="1"/>
  <c r="CW435" i="5"/>
  <c r="DJ435" i="5" s="1"/>
  <c r="CL68" i="5"/>
  <c r="DI68" i="5" s="1"/>
  <c r="CW459" i="5"/>
  <c r="DJ459" i="5"/>
  <c r="DI780" i="5"/>
  <c r="CL780" i="5"/>
  <c r="DH108" i="5"/>
  <c r="DK108" i="5" s="1"/>
  <c r="DH866" i="5"/>
  <c r="DK866" i="5" s="1"/>
  <c r="CL98" i="5"/>
  <c r="DI98" i="5" s="1"/>
  <c r="CW963" i="5"/>
  <c r="DJ963" i="5" s="1"/>
  <c r="CL154" i="5"/>
  <c r="DI154" i="5" s="1"/>
  <c r="DM154" i="5" s="1"/>
  <c r="CW421" i="5"/>
  <c r="DJ421" i="5" s="1"/>
  <c r="DH250" i="5"/>
  <c r="DK250" i="5" s="1"/>
  <c r="CW757" i="5"/>
  <c r="DJ757" i="5"/>
  <c r="CL953" i="5"/>
  <c r="DI953" i="5" s="1"/>
  <c r="DM953" i="5" s="1"/>
  <c r="CW460" i="5"/>
  <c r="DJ460" i="5" s="1"/>
  <c r="CL457" i="5"/>
  <c r="DI457" i="5" s="1"/>
  <c r="CW54" i="5"/>
  <c r="DJ54" i="5" s="1"/>
  <c r="DH170" i="5"/>
  <c r="DK170" i="5" s="1"/>
  <c r="CW158" i="5"/>
  <c r="DJ158" i="5" s="1"/>
  <c r="DJ107" i="5"/>
  <c r="CW107" i="5"/>
  <c r="CL358" i="5"/>
  <c r="DI358" i="5" s="1"/>
  <c r="DH898" i="5"/>
  <c r="DK898" i="5" s="1"/>
  <c r="DH843" i="5"/>
  <c r="DK843" i="5" s="1"/>
  <c r="DH725" i="5"/>
  <c r="DK725" i="5"/>
  <c r="CW77" i="5"/>
  <c r="DJ77" i="5"/>
  <c r="DH662" i="5"/>
  <c r="DK662" i="5" s="1"/>
  <c r="CL499" i="5"/>
  <c r="DI499" i="5" s="1"/>
  <c r="DH721" i="5"/>
  <c r="DK721" i="5" s="1"/>
  <c r="CW14" i="5"/>
  <c r="DJ14" i="5" s="1"/>
  <c r="CL334" i="5"/>
  <c r="DI334" i="5"/>
  <c r="DH444" i="5"/>
  <c r="DK444" i="5"/>
  <c r="CL143" i="5"/>
  <c r="DI143" i="5" s="1"/>
  <c r="CW607" i="5"/>
  <c r="DJ607" i="5" s="1"/>
  <c r="DH937" i="5"/>
  <c r="DK937" i="5" s="1"/>
  <c r="DH438" i="5"/>
  <c r="DK438" i="5" s="1"/>
  <c r="CL649" i="5"/>
  <c r="DI649" i="5"/>
  <c r="CL397" i="5"/>
  <c r="DI397" i="5"/>
  <c r="DH520" i="5"/>
  <c r="DK520" i="5" s="1"/>
  <c r="CL129" i="5"/>
  <c r="DI129" i="5" s="1"/>
  <c r="CW399" i="5"/>
  <c r="DJ399" i="5" s="1"/>
  <c r="DH448" i="5"/>
  <c r="DK448" i="5" s="1"/>
  <c r="DH656" i="5"/>
  <c r="DK656" i="5" s="1"/>
  <c r="CW961" i="5"/>
  <c r="DJ961" i="5" s="1"/>
  <c r="DH351" i="5"/>
  <c r="DK351" i="5" s="1"/>
  <c r="CW656" i="5"/>
  <c r="DJ656" i="5" s="1"/>
  <c r="CW566" i="5"/>
  <c r="DJ566" i="5" s="1"/>
  <c r="CL424" i="5"/>
  <c r="DI424" i="5" s="1"/>
  <c r="CL234" i="5"/>
  <c r="DI234" i="5" s="1"/>
  <c r="DM234" i="5" s="1"/>
  <c r="DH98" i="5"/>
  <c r="DK98" i="5" s="1"/>
  <c r="DH625" i="5"/>
  <c r="DK625" i="5" s="1"/>
  <c r="CL890" i="5"/>
  <c r="DI890" i="5" s="1"/>
  <c r="CL782" i="5"/>
  <c r="DI782" i="5" s="1"/>
  <c r="DH597" i="5"/>
  <c r="DK597" i="5" s="1"/>
  <c r="CL116" i="5"/>
  <c r="DI116" i="5" s="1"/>
  <c r="CW794" i="5"/>
  <c r="DJ794" i="5"/>
  <c r="CL51" i="5"/>
  <c r="DI51" i="5" s="1"/>
  <c r="DJ314" i="5"/>
  <c r="CW314" i="5"/>
  <c r="CW195" i="5"/>
  <c r="DJ195" i="5" s="1"/>
  <c r="CL202" i="5"/>
  <c r="DI202" i="5" s="1"/>
  <c r="CL586" i="5"/>
  <c r="DI586" i="5"/>
  <c r="CW1013" i="5"/>
  <c r="DJ1013" i="5" s="1"/>
  <c r="CW151" i="5"/>
  <c r="DJ151" i="5" s="1"/>
  <c r="CL117" i="5"/>
  <c r="DI117" i="5" s="1"/>
  <c r="DH614" i="5"/>
  <c r="DK614" i="5" s="1"/>
  <c r="DK805" i="5"/>
  <c r="DH805" i="5"/>
  <c r="CL454" i="5"/>
  <c r="DI454" i="5" s="1"/>
  <c r="DM454" i="5" s="1"/>
  <c r="DH49" i="5"/>
  <c r="DK49" i="5" s="1"/>
  <c r="CW453" i="5"/>
  <c r="DJ453" i="5" s="1"/>
  <c r="DH782" i="5"/>
  <c r="DK782" i="5" s="1"/>
  <c r="CL67" i="5"/>
  <c r="DI67" i="5" s="1"/>
  <c r="CW123" i="5"/>
  <c r="DJ123" i="5" s="1"/>
  <c r="CL893" i="5"/>
  <c r="DI893" i="5" s="1"/>
  <c r="DH490" i="5"/>
  <c r="DK490" i="5" s="1"/>
  <c r="DH975" i="5"/>
  <c r="DK975" i="5" s="1"/>
  <c r="CW752" i="5"/>
  <c r="DJ752" i="5" s="1"/>
  <c r="DH420" i="5"/>
  <c r="DK420" i="5"/>
  <c r="CL751" i="5"/>
  <c r="DI751" i="5" s="1"/>
  <c r="CW673" i="5"/>
  <c r="DJ673" i="5"/>
  <c r="CL296" i="5"/>
  <c r="DI296" i="5" s="1"/>
  <c r="DM296" i="5" s="1"/>
  <c r="CL17" i="5"/>
  <c r="DI17" i="5" s="1"/>
  <c r="DM17" i="5" s="1"/>
  <c r="DH129" i="5"/>
  <c r="DK129" i="5" s="1"/>
  <c r="DM488" i="5" l="1"/>
  <c r="DM131" i="5"/>
  <c r="DM684" i="5"/>
  <c r="DM238" i="5"/>
  <c r="DM155" i="5"/>
  <c r="DM1010" i="5"/>
  <c r="DM879" i="5"/>
  <c r="DM31" i="5"/>
  <c r="DM378" i="5"/>
  <c r="DM626" i="5"/>
  <c r="DM833" i="5"/>
  <c r="DM551" i="5"/>
  <c r="DM84" i="5"/>
  <c r="DM342" i="5"/>
  <c r="DM156" i="5"/>
  <c r="DM541" i="5"/>
  <c r="DM412" i="5"/>
  <c r="DM560" i="5"/>
  <c r="DM730" i="5"/>
  <c r="DM243" i="5"/>
  <c r="DM900" i="5"/>
  <c r="DM697" i="5"/>
  <c r="DM660" i="5"/>
  <c r="DM596" i="5"/>
  <c r="DM847" i="5"/>
  <c r="DM449" i="5"/>
  <c r="DM849" i="5"/>
  <c r="DM405" i="5"/>
  <c r="DM615" i="5"/>
  <c r="DM655" i="5"/>
  <c r="DM996" i="5"/>
  <c r="DM868" i="5"/>
  <c r="DM185" i="5"/>
  <c r="DM25" i="5"/>
  <c r="DM725" i="5"/>
  <c r="DM332" i="5"/>
  <c r="DM78" i="5"/>
  <c r="DM637" i="5"/>
  <c r="DM867" i="5"/>
  <c r="DM524" i="5"/>
  <c r="DM97" i="5"/>
  <c r="DM293" i="5"/>
  <c r="DM387" i="5"/>
  <c r="DM66" i="5"/>
  <c r="DM452" i="5"/>
  <c r="DM273" i="5"/>
  <c r="DM434" i="5"/>
  <c r="DM384" i="5"/>
  <c r="DM807" i="5"/>
  <c r="DM401" i="5"/>
  <c r="DM321" i="5"/>
  <c r="DM763" i="5"/>
  <c r="DM881" i="5"/>
  <c r="DM213" i="5"/>
  <c r="DM670" i="5"/>
  <c r="DM760" i="5"/>
  <c r="DM476" i="5"/>
  <c r="DM946" i="5"/>
  <c r="DM403" i="5"/>
  <c r="DM691" i="5"/>
  <c r="DM555" i="5"/>
  <c r="DM516" i="5"/>
  <c r="DM1001" i="5"/>
  <c r="DM520" i="5"/>
  <c r="DM579" i="5"/>
  <c r="DM690" i="5"/>
  <c r="DM446" i="5"/>
  <c r="DM164" i="5"/>
  <c r="DM244" i="5"/>
  <c r="DM128" i="5"/>
  <c r="DM652" i="5"/>
  <c r="DM358" i="5"/>
  <c r="DM50" i="5"/>
  <c r="DM301" i="5"/>
  <c r="DM811" i="5"/>
  <c r="DM975" i="5"/>
  <c r="DM393" i="5"/>
  <c r="DM612" i="5"/>
  <c r="DM939" i="5"/>
  <c r="DM85" i="5"/>
  <c r="DM606" i="5"/>
  <c r="DM604" i="5"/>
  <c r="DM192" i="5"/>
  <c r="DM104" i="5"/>
  <c r="DM278" i="5"/>
  <c r="DM151" i="5"/>
  <c r="DM816" i="5"/>
  <c r="DM367" i="5"/>
  <c r="DM145" i="5"/>
  <c r="DM761" i="5"/>
  <c r="DM911" i="5"/>
  <c r="DM972" i="5"/>
  <c r="DM26" i="5"/>
  <c r="DM68" i="5"/>
  <c r="DM960" i="5"/>
  <c r="DM549" i="5"/>
  <c r="DM329" i="5"/>
  <c r="DM331" i="5"/>
  <c r="DM739" i="5"/>
  <c r="DM348" i="5"/>
  <c r="DM987" i="5"/>
  <c r="DM134" i="5"/>
  <c r="DM52" i="5"/>
  <c r="DM47" i="5"/>
  <c r="DM246" i="5"/>
  <c r="DM827" i="5"/>
  <c r="DM768" i="5"/>
  <c r="DM666" i="5"/>
  <c r="DM439" i="5"/>
  <c r="DM180" i="5"/>
  <c r="DM502" i="5"/>
  <c r="DM336" i="5"/>
  <c r="DM665" i="5"/>
  <c r="DM636" i="5"/>
  <c r="DM949" i="5"/>
  <c r="DM752" i="5"/>
  <c r="DM338" i="5"/>
  <c r="DM617" i="5"/>
  <c r="DM300" i="5"/>
  <c r="DM450" i="5"/>
  <c r="DM784" i="5"/>
  <c r="DM408" i="5"/>
  <c r="DM30" i="5"/>
  <c r="DM979" i="5"/>
  <c r="DM313" i="5"/>
  <c r="DM130" i="5"/>
  <c r="DM817" i="5"/>
  <c r="DM995" i="5"/>
  <c r="DM980" i="5"/>
  <c r="DM818" i="5"/>
  <c r="DM404" i="5"/>
  <c r="DM829" i="5"/>
  <c r="DM978" i="5"/>
  <c r="DM848" i="5"/>
  <c r="DM633" i="5"/>
  <c r="DM834" i="5"/>
  <c r="DM708" i="5"/>
  <c r="DM658" i="5"/>
  <c r="DM782" i="5"/>
  <c r="DM98" i="5"/>
  <c r="DM851" i="5"/>
  <c r="DM119" i="5"/>
  <c r="DM685" i="5"/>
  <c r="DM772" i="5"/>
  <c r="DM435" i="5"/>
  <c r="DM500" i="5"/>
  <c r="DM613" i="5"/>
  <c r="DM977" i="5"/>
  <c r="DM352" i="5"/>
  <c r="DM790" i="5"/>
  <c r="DM528" i="5"/>
  <c r="DM49" i="5"/>
  <c r="DM575" i="5"/>
  <c r="DM890" i="5"/>
  <c r="DM149" i="5"/>
  <c r="DM869" i="5"/>
  <c r="DM653" i="5"/>
  <c r="DM77" i="5"/>
  <c r="DM903" i="5"/>
  <c r="DM929" i="5"/>
  <c r="DM734" i="5"/>
  <c r="DM635" i="5"/>
  <c r="DM956" i="5"/>
  <c r="DM733" i="5"/>
  <c r="DM437" i="5"/>
  <c r="DM203" i="5"/>
  <c r="DM704" i="5"/>
  <c r="DM398" i="5"/>
  <c r="DM777" i="5"/>
  <c r="DM1011" i="5"/>
  <c r="DM799" i="5"/>
  <c r="DM80" i="5"/>
  <c r="DM110" i="5"/>
  <c r="DM179" i="5"/>
  <c r="DM1012" i="5"/>
  <c r="DM897" i="5"/>
  <c r="DM608" i="5"/>
  <c r="DM176" i="5"/>
  <c r="DM455" i="5"/>
  <c r="DM591" i="5"/>
  <c r="DM94" i="5"/>
  <c r="DM363" i="5"/>
  <c r="DM122" i="5"/>
  <c r="DM27" i="5"/>
  <c r="DM115" i="5"/>
  <c r="DM38" i="5"/>
  <c r="DM483" i="5"/>
  <c r="DM466" i="5"/>
  <c r="DM215" i="5"/>
  <c r="DM779" i="5"/>
  <c r="DM882" i="5"/>
  <c r="DM92" i="5"/>
  <c r="DM904" i="5"/>
  <c r="DM993" i="5"/>
  <c r="DM142" i="5"/>
  <c r="DM163" i="5"/>
  <c r="DM902" i="5"/>
  <c r="DM513" i="5"/>
  <c r="DM183" i="5"/>
  <c r="DM318" i="5"/>
  <c r="DM601" i="5"/>
  <c r="DM983" i="5"/>
  <c r="DM103" i="5"/>
  <c r="DM707" i="5"/>
  <c r="DM747" i="5"/>
  <c r="DM210" i="5"/>
  <c r="DM444" i="5"/>
  <c r="DM805" i="5"/>
  <c r="DM241" i="5"/>
  <c r="DM376" i="5"/>
  <c r="DM224" i="5"/>
  <c r="DM517" i="5"/>
  <c r="DM1009" i="5"/>
  <c r="DM789" i="5"/>
  <c r="DM566" i="5"/>
  <c r="DM389" i="5"/>
  <c r="DM171" i="5"/>
  <c r="DM245" i="5"/>
  <c r="DM756" i="5"/>
  <c r="DM716" i="5"/>
  <c r="DM791" i="5"/>
  <c r="DM201" i="5"/>
  <c r="DM362" i="5"/>
  <c r="DM337" i="5"/>
  <c r="DM506" i="5"/>
  <c r="B56" i="3"/>
  <c r="B57" i="3" s="1"/>
  <c r="B58" i="3" s="1"/>
  <c r="B59" i="3" s="1"/>
  <c r="B60" i="3" s="1"/>
  <c r="B83" i="3" s="1"/>
  <c r="DM181" i="5"/>
  <c r="DM567" i="5"/>
  <c r="DM231" i="5"/>
  <c r="DM764" i="5"/>
  <c r="DM59" i="5"/>
  <c r="DM820" i="5"/>
  <c r="DM770" i="5"/>
  <c r="DM127" i="5"/>
  <c r="DM28" i="5"/>
  <c r="DM281" i="5"/>
  <c r="DM420" i="5"/>
  <c r="DM161" i="5"/>
  <c r="DM144" i="5"/>
  <c r="DM622" i="5"/>
  <c r="DM265" i="5"/>
  <c r="DM982" i="5"/>
  <c r="DM844" i="5"/>
  <c r="DM268" i="5"/>
  <c r="DM735" i="5"/>
  <c r="DM808" i="5"/>
  <c r="DM783" i="5"/>
  <c r="DM533" i="5"/>
  <c r="DM887" i="5"/>
  <c r="DM182" i="5"/>
  <c r="DM836" i="5"/>
  <c r="DM457" i="5"/>
  <c r="DM519" i="5"/>
  <c r="DM350" i="5"/>
  <c r="DM218" i="5"/>
  <c r="DM326" i="5"/>
  <c r="DM999" i="5"/>
  <c r="DM229" i="5"/>
  <c r="DM688" i="5"/>
  <c r="DM994" i="5"/>
  <c r="DM663" i="5"/>
  <c r="DM928" i="5"/>
  <c r="DM846" i="5"/>
  <c r="DM755" i="5"/>
  <c r="DM462" i="5"/>
  <c r="DM605" i="5"/>
  <c r="DM433" i="5"/>
  <c r="DM100" i="5"/>
  <c r="DM347" i="5"/>
  <c r="DM624" i="5"/>
  <c r="DM824" i="5"/>
  <c r="DM776" i="5"/>
  <c r="DM70" i="5"/>
  <c r="DM552" i="5"/>
  <c r="DM102" i="5"/>
  <c r="DM374" i="5"/>
  <c r="DM580" i="5"/>
  <c r="DM445" i="5"/>
  <c r="DM307" i="5"/>
  <c r="DM166" i="5"/>
  <c r="DM538" i="5"/>
  <c r="DM60" i="5"/>
  <c r="DM402" i="5"/>
  <c r="DM124" i="5"/>
  <c r="DM616" i="5"/>
  <c r="DM553" i="5"/>
  <c r="DM395" i="5"/>
  <c r="DM798" i="5"/>
  <c r="DM448" i="5"/>
  <c r="DM571" i="5"/>
  <c r="DM303" i="5"/>
  <c r="DM686" i="5"/>
  <c r="DM778" i="5"/>
  <c r="DM667" i="5"/>
  <c r="DM21" i="5"/>
  <c r="DM906" i="5"/>
  <c r="DM187" i="5"/>
  <c r="DM758" i="5"/>
  <c r="DM835" i="5"/>
  <c r="DM701" i="5"/>
  <c r="DM366" i="5"/>
  <c r="DM473" i="5"/>
  <c r="DM837" i="5"/>
  <c r="DM230" i="5"/>
  <c r="DM394" i="5"/>
  <c r="DM220" i="5"/>
  <c r="DM290" i="5"/>
  <c r="DM424" i="5"/>
  <c r="DM819" i="5"/>
  <c r="DM563" i="5"/>
  <c r="DM64" i="5"/>
  <c r="DM963" i="5"/>
  <c r="DM501" i="5"/>
  <c r="DM584" i="5"/>
  <c r="DM425" i="5"/>
  <c r="DM53" i="5"/>
  <c r="DM891" i="5"/>
  <c r="DM343" i="5"/>
  <c r="DM814" i="5"/>
  <c r="DM199" i="5"/>
  <c r="DM942" i="5"/>
  <c r="DM717" i="5"/>
  <c r="DM651" i="5"/>
  <c r="DM965" i="5"/>
  <c r="DM162" i="5"/>
  <c r="DM518" i="5"/>
  <c r="DM221" i="5"/>
  <c r="DM39" i="5"/>
  <c r="DM271" i="5"/>
  <c r="DM924" i="5"/>
  <c r="DM209" i="5"/>
  <c r="DM638" i="5"/>
  <c r="DM464" i="5"/>
  <c r="DM438" i="5"/>
  <c r="DM765" i="5"/>
  <c r="DM801" i="5"/>
  <c r="DM536" i="5"/>
  <c r="DM91" i="5"/>
  <c r="DM225" i="5"/>
  <c r="DM922" i="5"/>
  <c r="DM496" i="5"/>
  <c r="DM173" i="5"/>
  <c r="DM90" i="5"/>
  <c r="DM83" i="5"/>
  <c r="DM521" i="5"/>
  <c r="DM767" i="5"/>
  <c r="DM607" i="5"/>
  <c r="DM312" i="5"/>
  <c r="DM138" i="5"/>
  <c r="DM687" i="5"/>
  <c r="DM441" i="5"/>
  <c r="DM745" i="5"/>
  <c r="DM147" i="5"/>
  <c r="DM81" i="5"/>
  <c r="DM540" i="5"/>
  <c r="DM534" i="5"/>
  <c r="DM821" i="5"/>
  <c r="DM428" i="5"/>
  <c r="DM423" i="5"/>
  <c r="DM915" i="5"/>
  <c r="DM480" i="5"/>
  <c r="DM314" i="5"/>
  <c r="DM456" i="5"/>
  <c r="DM460" i="5"/>
  <c r="DM751" i="5"/>
  <c r="DM935" i="5"/>
  <c r="DM328" i="5"/>
  <c r="DM426" i="5"/>
  <c r="DM1002" i="5"/>
  <c r="DM889" i="5"/>
  <c r="DM912" i="5"/>
  <c r="DM692" i="5"/>
  <c r="DM678" i="5"/>
  <c r="DM399" i="5"/>
  <c r="DM910" i="5"/>
  <c r="DM998" i="5"/>
  <c r="DM277" i="5"/>
  <c r="DM196" i="5"/>
  <c r="DM656" i="5"/>
  <c r="DM781" i="5"/>
  <c r="DM1008" i="5"/>
  <c r="DM371" i="5"/>
  <c r="DM108" i="5"/>
  <c r="DM194" i="5"/>
  <c r="DM505" i="5"/>
  <c r="DM543" i="5"/>
  <c r="DM585" i="5"/>
  <c r="DM24" i="5"/>
  <c r="DM962" i="5"/>
  <c r="DM15" i="5"/>
  <c r="DM216" i="5"/>
  <c r="DM170" i="5"/>
  <c r="DM927" i="5"/>
  <c r="DM762" i="5"/>
  <c r="DM295" i="5"/>
  <c r="DM152" i="5"/>
  <c r="DM961" i="5"/>
  <c r="DM943" i="5"/>
  <c r="DM699" i="5"/>
  <c r="DM242" i="5"/>
  <c r="DM353" i="5"/>
  <c r="DM219" i="5"/>
  <c r="DM67" i="5"/>
  <c r="DM136" i="5"/>
  <c r="DM191" i="5"/>
  <c r="DM498" i="5"/>
  <c r="DM116" i="5"/>
  <c r="DM237" i="5"/>
  <c r="DM595" i="5"/>
  <c r="DM843" i="5"/>
  <c r="DM382" i="5"/>
  <c r="DM469" i="5"/>
  <c r="DM88" i="5"/>
  <c r="DM703" i="5"/>
  <c r="DM418" i="5"/>
  <c r="DM623" i="5"/>
  <c r="DM317" i="5"/>
  <c r="DM396" i="5"/>
  <c r="DM806" i="5"/>
  <c r="DM322" i="5"/>
  <c r="DM429" i="5"/>
  <c r="DM905" i="5"/>
  <c r="DM233" i="5"/>
  <c r="DM249" i="5"/>
  <c r="DM573" i="5"/>
  <c r="DM957" i="5"/>
  <c r="DM646" i="5"/>
  <c r="DM43" i="5"/>
  <c r="DM45" i="5"/>
  <c r="DM526" i="5"/>
  <c r="DM365" i="5"/>
  <c r="DM279" i="5"/>
  <c r="DM644" i="5"/>
  <c r="DM810" i="5"/>
  <c r="DM143" i="5"/>
  <c r="DM544" i="5"/>
  <c r="DM305" i="5"/>
  <c r="DM266" i="5"/>
  <c r="DM422" i="5"/>
  <c r="DM535" i="5"/>
  <c r="DM324" i="5"/>
  <c r="DM32" i="5"/>
  <c r="DM333" i="5"/>
  <c r="DM618" i="5"/>
  <c r="DM947" i="5"/>
  <c r="DM58" i="5"/>
  <c r="DM866" i="5"/>
  <c r="DM854" i="5"/>
  <c r="DM825" i="5"/>
  <c r="DM793" i="5"/>
  <c r="DM427" i="5"/>
  <c r="DM872" i="5"/>
  <c r="DM319" i="5"/>
  <c r="DM262" i="5"/>
  <c r="DM885" i="5"/>
  <c r="B19" i="3"/>
  <c r="M12" i="3"/>
  <c r="M14" i="3" s="1"/>
  <c r="DM936" i="5"/>
  <c r="DM320" i="5"/>
  <c r="DM282" i="5"/>
  <c r="DM417" i="5"/>
  <c r="DM419" i="5"/>
  <c r="DM217" i="5"/>
  <c r="DM255" i="5"/>
  <c r="DM859" i="5"/>
  <c r="DM485" i="5"/>
  <c r="DM1006" i="5"/>
  <c r="DM383" i="5"/>
  <c r="DM432" i="5"/>
  <c r="DM861" i="5"/>
  <c r="DM175" i="5"/>
  <c r="DM377" i="5"/>
  <c r="DM105" i="5"/>
  <c r="DM258" i="5"/>
  <c r="DM602" i="5"/>
  <c r="DM709" i="5"/>
  <c r="DM673" i="5"/>
  <c r="DM486" i="5"/>
  <c r="DM715" i="5"/>
  <c r="DM272" i="5"/>
  <c r="DM51" i="5"/>
  <c r="DM297" i="5"/>
  <c r="DM325" i="5"/>
  <c r="DM572" i="5"/>
  <c r="DM532" i="5"/>
  <c r="DM214" i="5"/>
  <c r="DM1013" i="5"/>
  <c r="DM1000" i="5"/>
  <c r="DM588" i="5"/>
  <c r="DM713" i="5"/>
  <c r="DM974" i="5"/>
  <c r="DM482" i="5"/>
  <c r="DM632" i="5"/>
  <c r="DM522" i="5"/>
  <c r="DM530" i="5"/>
  <c r="DM330" i="5"/>
  <c r="DM860" i="5"/>
  <c r="DM36" i="5"/>
  <c r="DM165" i="5"/>
  <c r="DM413" i="5"/>
  <c r="DM436" i="5"/>
  <c r="DM997" i="5"/>
  <c r="DM410" i="5"/>
  <c r="DM292" i="5"/>
  <c r="DM934" i="5"/>
  <c r="DM740" i="5"/>
  <c r="DM204" i="5"/>
  <c r="DM341" i="5"/>
  <c r="DM184" i="5"/>
  <c r="DM930" i="5"/>
  <c r="DM247" i="5"/>
  <c r="DM870" i="5"/>
  <c r="DM490" i="5"/>
  <c r="DM504" i="5"/>
  <c r="DM871" i="5"/>
  <c r="DM959" i="5"/>
  <c r="DM442" i="5"/>
  <c r="DM135" i="5"/>
  <c r="DM609" i="5"/>
  <c r="DM370" i="5"/>
  <c r="DM512" i="5"/>
  <c r="DM862" i="5"/>
  <c r="DM894" i="5"/>
  <c r="DM611" i="5"/>
  <c r="DM453" i="5"/>
  <c r="DM72" i="5"/>
  <c r="DM865" i="5"/>
  <c r="DM923" i="5"/>
  <c r="DM728" i="5"/>
  <c r="DM842" i="5"/>
  <c r="DM590" i="5"/>
  <c r="DM529" i="5"/>
  <c r="DM208" i="5"/>
  <c r="DM510" i="5"/>
  <c r="DM723" i="5"/>
  <c r="DM35" i="5"/>
  <c r="DM877" i="5"/>
  <c r="DM264" i="5"/>
  <c r="DM683" i="5"/>
  <c r="DM323" i="5"/>
  <c r="DM430" i="5"/>
  <c r="DM280" i="5"/>
  <c r="DM481" i="5"/>
  <c r="DM787" i="5"/>
  <c r="DM654" i="5"/>
  <c r="DM74" i="5"/>
  <c r="DM908" i="5"/>
  <c r="DM421" i="5"/>
  <c r="DM732" i="5"/>
  <c r="DM289" i="5"/>
  <c r="DM966" i="5"/>
  <c r="DM539" i="5"/>
  <c r="DM899" i="5"/>
  <c r="DM989" i="5"/>
  <c r="DM719" i="5"/>
  <c r="DM361" i="5"/>
  <c r="DM252" i="5"/>
  <c r="DM693" i="5"/>
  <c r="DM786" i="5"/>
  <c r="DM388" i="5"/>
  <c r="DM288" i="5"/>
  <c r="DM705" i="5"/>
  <c r="DM749" i="5"/>
  <c r="DM731" i="5"/>
  <c r="DM714" i="5"/>
  <c r="DM160" i="5"/>
  <c r="DM603" i="5"/>
  <c r="DM137" i="5"/>
  <c r="DM467" i="5"/>
  <c r="DM548" i="5"/>
  <c r="DM586" i="5"/>
  <c r="DM649" i="5"/>
  <c r="DM741" i="5"/>
  <c r="DM415" i="5"/>
  <c r="DM111" i="5"/>
  <c r="DM193" i="5"/>
  <c r="DM29" i="5"/>
  <c r="DM188" i="5"/>
  <c r="DM738" i="5"/>
  <c r="DM901" i="5"/>
  <c r="DM22" i="5"/>
  <c r="DM291" i="5"/>
  <c r="DM852" i="5"/>
  <c r="B8" i="4"/>
  <c r="B27" i="4" s="1"/>
  <c r="DM349" i="5"/>
  <c r="DM177" i="5"/>
  <c r="DM212" i="5"/>
  <c r="DM107" i="5"/>
  <c r="DM592" i="5"/>
  <c r="DM941" i="5"/>
  <c r="DM737" i="5"/>
  <c r="DM661" i="5"/>
  <c r="DM973" i="5"/>
  <c r="DM447" i="5"/>
  <c r="DM895" i="5"/>
  <c r="DM645" i="5"/>
  <c r="DM451" i="5"/>
  <c r="DM14" i="5"/>
  <c r="DM564" i="5"/>
  <c r="DM721" i="5"/>
  <c r="DM302" i="5"/>
  <c r="DM841" i="5"/>
  <c r="DM251" i="5"/>
  <c r="DM857" i="5"/>
  <c r="DM55" i="5"/>
  <c r="DM845" i="5"/>
  <c r="DM93" i="5"/>
  <c r="DM785" i="5"/>
  <c r="DM750" i="5"/>
  <c r="DM659" i="5"/>
  <c r="DM477" i="5"/>
  <c r="DM267" i="5"/>
  <c r="DM689" i="5"/>
  <c r="DM286" i="5"/>
  <c r="DM753" i="5"/>
  <c r="DM909" i="5"/>
  <c r="DM898" i="5"/>
  <c r="DM754" i="5"/>
  <c r="DM926" i="5"/>
  <c r="DM472" i="5"/>
  <c r="DM283" i="5"/>
  <c r="DM346" i="5"/>
  <c r="DM82" i="5"/>
  <c r="DM677" i="5"/>
  <c r="DM487" i="5"/>
  <c r="DM614" i="5"/>
  <c r="DM970" i="5"/>
  <c r="DM594" i="5"/>
  <c r="DM864" i="5"/>
  <c r="DM641" i="5"/>
  <c r="DM121" i="5"/>
  <c r="DM917" i="5"/>
  <c r="DM855" i="5"/>
  <c r="DM907" i="5"/>
  <c r="DM416" i="5"/>
  <c r="DM554" i="5"/>
  <c r="DM406" i="5"/>
  <c r="DM931" i="5"/>
  <c r="DM440" i="5"/>
  <c r="DM938" i="5"/>
  <c r="DM248" i="5"/>
  <c r="DM921" i="5"/>
  <c r="DM411" i="5"/>
  <c r="DM744" i="5"/>
  <c r="DM409" i="5"/>
  <c r="DM971" i="5"/>
  <c r="DM948" i="5"/>
  <c r="DM718" i="5"/>
  <c r="DM831" i="5"/>
  <c r="DM940" i="5"/>
  <c r="DM874" i="5"/>
  <c r="DM925" i="5"/>
  <c r="DM720" i="5"/>
  <c r="DM630" i="5"/>
  <c r="DM757" i="5"/>
  <c r="DM988" i="5"/>
  <c r="DM583" i="5"/>
  <c r="DM722" i="5"/>
  <c r="DM724" i="5"/>
  <c r="DM507" i="5"/>
  <c r="DM556" i="5"/>
  <c r="DM893" i="5"/>
  <c r="DM582" i="5"/>
  <c r="DM126" i="5"/>
  <c r="DM471" i="5"/>
  <c r="DM675" i="5"/>
  <c r="DM172" i="5"/>
  <c r="DM139" i="5"/>
  <c r="DM140" i="5"/>
  <c r="DM639" i="5"/>
  <c r="DM840" i="5"/>
  <c r="DM674" i="5"/>
  <c r="DM558" i="5"/>
  <c r="DM468" i="5"/>
  <c r="DM158" i="5"/>
  <c r="DM206" i="5"/>
  <c r="DM75" i="5"/>
  <c r="DM275" i="5"/>
  <c r="DM976" i="5"/>
  <c r="DM310" i="5"/>
  <c r="DM385" i="5"/>
  <c r="DM913" i="5"/>
  <c r="DM101" i="5"/>
  <c r="DM298" i="5"/>
  <c r="DM380" i="5"/>
  <c r="DM742" i="5"/>
  <c r="DM967" i="5"/>
  <c r="DM89" i="5"/>
  <c r="DM254" i="5"/>
  <c r="DM287" i="5"/>
  <c r="DM226" i="5"/>
  <c r="DM306" i="5"/>
  <c r="DM531" i="5"/>
  <c r="DM876" i="5"/>
  <c r="DM991" i="5"/>
  <c r="DM474" i="5"/>
  <c r="DM795" i="5"/>
  <c r="DM986" i="5"/>
  <c r="DM484" i="5"/>
  <c r="DM390" i="5"/>
  <c r="DM96" i="5"/>
  <c r="DM479" i="5"/>
  <c r="DM578" i="5"/>
  <c r="DM1003" i="5"/>
  <c r="DM260" i="5"/>
  <c r="DM76" i="5"/>
  <c r="DM386" i="5"/>
  <c r="DM263" i="5"/>
  <c r="DM736" i="5"/>
  <c r="DM276" i="5"/>
  <c r="DM853" i="5"/>
  <c r="DM86" i="5"/>
  <c r="DM875" i="5"/>
  <c r="DM727" i="5"/>
  <c r="DM316" i="5"/>
  <c r="DM308" i="5"/>
  <c r="DM340" i="5"/>
  <c r="DM850" i="5"/>
  <c r="DM256" i="5"/>
  <c r="DM711" i="5"/>
  <c r="DM600" i="5"/>
  <c r="DM269" i="5"/>
  <c r="DM537" i="5"/>
  <c r="DM839" i="5"/>
  <c r="DM698" i="5"/>
  <c r="DM557" i="5"/>
  <c r="DM190" i="5"/>
  <c r="DM159" i="5"/>
  <c r="DM114" i="5"/>
  <c r="DM40" i="5"/>
  <c r="DM475" i="5"/>
  <c r="DM920" i="5"/>
  <c r="DM397" i="5"/>
  <c r="DM369" i="5"/>
  <c r="DM19" i="5"/>
  <c r="DM157" i="5"/>
  <c r="DM642" i="5"/>
  <c r="DM205" i="5"/>
  <c r="DM465" i="5"/>
  <c r="DM1007" i="5"/>
  <c r="DM509" i="5"/>
  <c r="DM932" i="5"/>
  <c r="DM695" i="5"/>
  <c r="DM189" i="5"/>
  <c r="DM802" i="5"/>
  <c r="DM334" i="5"/>
  <c r="DM253" i="5"/>
  <c r="DM766" i="5"/>
  <c r="DM202" i="5"/>
  <c r="DM780" i="5"/>
  <c r="DM597" i="5"/>
  <c r="DM577" i="5"/>
  <c r="DM1004" i="5"/>
  <c r="DM880" i="5"/>
  <c r="DM198" i="5"/>
  <c r="DM344" i="5"/>
  <c r="DM992" i="5"/>
  <c r="DM919" i="5"/>
  <c r="DM120" i="5"/>
  <c r="DM375" i="5"/>
  <c r="DM933" i="5"/>
  <c r="DM694" i="5"/>
  <c r="DM826" i="5"/>
  <c r="DM106" i="5"/>
  <c r="DM270" i="5"/>
  <c r="DM981" i="5"/>
  <c r="DM178" i="5"/>
  <c r="DM712" i="5"/>
  <c r="DM355" i="5"/>
  <c r="DM117" i="5"/>
  <c r="DM129" i="5"/>
  <c r="DM499" i="5"/>
  <c r="DM796" i="5"/>
  <c r="DM813" i="5"/>
  <c r="DM822" i="5"/>
  <c r="DM493" i="5"/>
  <c r="DM759" i="5"/>
  <c r="DM54" i="5"/>
  <c r="DM562" i="5"/>
  <c r="DM797" i="5"/>
  <c r="DM888" i="5"/>
  <c r="DM990" i="5"/>
  <c r="DM65" i="5"/>
  <c r="DM153" i="5"/>
  <c r="DM627" i="5"/>
  <c r="DM148" i="5"/>
  <c r="DM664" i="5"/>
  <c r="DM87" i="5"/>
  <c r="DM648" i="5"/>
  <c r="DM856" i="5"/>
  <c r="DM351" i="5"/>
  <c r="DM968" i="5"/>
  <c r="DM458" i="5"/>
  <c r="DM95" i="5"/>
  <c r="DM619" i="5"/>
  <c r="DM625" i="5"/>
  <c r="DM792" i="5"/>
  <c r="DM954" i="5"/>
  <c r="DM146" i="5"/>
  <c r="DM364" i="5"/>
  <c r="DM771" i="5"/>
  <c r="DM545" i="5"/>
  <c r="DM631" i="5"/>
  <c r="DM958" i="5"/>
  <c r="DM299" i="5"/>
  <c r="DM525" i="5"/>
  <c r="DM773" i="5"/>
  <c r="DM511" i="5"/>
  <c r="DM240" i="5"/>
  <c r="DM896" i="5"/>
  <c r="DM546" i="5"/>
  <c r="DM71" i="5"/>
  <c r="DM599" i="5"/>
  <c r="DM589" i="5"/>
  <c r="DM702" i="5"/>
  <c r="DM527" i="5"/>
  <c r="DM44" i="5"/>
  <c r="DM357" i="5"/>
  <c r="DM951" i="5"/>
  <c r="DM710" i="5"/>
  <c r="DM937" i="5"/>
  <c r="DM41" i="5"/>
  <c r="DM227" i="5"/>
  <c r="DM916" i="5"/>
  <c r="DM372" i="5"/>
  <c r="DM815" i="5"/>
  <c r="DM884" i="5"/>
  <c r="DM610" i="5"/>
  <c r="DM657" i="5"/>
  <c r="DM1005" i="5"/>
  <c r="DM69" i="5"/>
  <c r="DM61" i="5"/>
  <c r="DM886" i="5"/>
  <c r="DM368" i="5"/>
  <c r="DM570" i="5"/>
  <c r="DM523" i="5"/>
  <c r="DM20" i="5"/>
  <c r="DM696" i="5"/>
  <c r="DM918" i="5"/>
  <c r="DM878" i="5"/>
  <c r="DM676" i="5"/>
  <c r="DM360" i="5"/>
  <c r="DM109" i="5"/>
  <c r="DM16" i="5"/>
  <c r="DM274" i="5"/>
  <c r="DM379" i="5"/>
  <c r="DM311" i="5"/>
  <c r="DM598" i="5"/>
  <c r="DM391" i="5"/>
  <c r="DM828" i="5"/>
  <c r="DM634" i="5"/>
  <c r="DM681" i="5"/>
  <c r="DM873" i="5"/>
  <c r="DM883" i="5"/>
  <c r="DM356" i="5"/>
  <c r="DM576" i="5"/>
  <c r="DM284" i="5"/>
  <c r="DM774" i="5"/>
  <c r="DM804" i="5"/>
  <c r="DM574" i="5"/>
  <c r="DM239" i="5"/>
  <c r="DM99" i="5"/>
  <c r="DM809" i="5"/>
  <c r="DM788" i="5"/>
  <c r="DM945" i="5"/>
  <c r="DM79" i="5"/>
  <c r="DM197" i="5"/>
  <c r="DM169" i="5"/>
  <c r="DM174" i="5"/>
  <c r="DM494" i="5"/>
  <c r="DM700" i="5"/>
  <c r="DM542" i="5"/>
  <c r="DM327" i="5"/>
  <c r="DM207" i="5"/>
  <c r="DM952" i="5"/>
  <c r="DM964" i="5"/>
  <c r="DM621" i="5"/>
  <c r="DM359" i="5"/>
  <c r="DM23" i="5"/>
  <c r="DM236" i="5"/>
  <c r="DM113" i="5"/>
  <c r="DM200" i="5"/>
  <c r="DM647" i="5"/>
  <c r="DM118" i="5"/>
  <c r="DM123" i="5"/>
  <c r="DM345" i="5"/>
  <c r="DM668" i="5"/>
  <c r="DM461" i="5"/>
  <c r="DM662" i="5"/>
  <c r="DM800" i="5"/>
  <c r="DM743" i="5"/>
  <c r="DM186" i="5"/>
  <c r="DM587" i="5"/>
  <c r="DM470" i="5"/>
  <c r="DM459" i="5"/>
  <c r="DM640" i="5"/>
  <c r="DM18" i="5"/>
  <c r="DM195" i="5"/>
  <c r="DM228" i="5"/>
  <c r="DM33" i="5"/>
  <c r="DM491" i="5"/>
  <c r="DM769" i="5"/>
  <c r="DM950" i="5"/>
  <c r="DM914" i="5"/>
  <c r="DM794" i="5"/>
  <c r="DM547" i="5"/>
  <c r="DM559" i="5"/>
  <c r="DM463" i="5"/>
  <c r="DM150" i="5"/>
  <c r="DM729" i="5"/>
  <c r="DM969" i="5"/>
  <c r="DM125" i="5"/>
  <c r="DM569" i="5"/>
  <c r="M16" i="3" l="1"/>
  <c r="B34" i="6"/>
  <c r="B29" i="6"/>
  <c r="B37" i="6"/>
  <c r="B25" i="6"/>
  <c r="B9" i="6"/>
  <c r="B32" i="6"/>
  <c r="B13" i="6"/>
  <c r="B35" i="6"/>
  <c r="B18" i="6"/>
  <c r="B22" i="6"/>
  <c r="B16" i="6"/>
  <c r="B17" i="6"/>
  <c r="B30" i="6"/>
  <c r="B12" i="6"/>
  <c r="B20" i="6"/>
  <c r="B10" i="6"/>
  <c r="B28" i="6"/>
  <c r="B11" i="6"/>
  <c r="B33" i="6"/>
  <c r="B23" i="6"/>
  <c r="B19" i="6"/>
  <c r="B21" i="6"/>
  <c r="B31" i="6"/>
  <c r="B14" i="6"/>
  <c r="B26" i="6"/>
  <c r="B36" i="6"/>
  <c r="B27" i="6"/>
  <c r="B24" i="6"/>
  <c r="B15" i="6"/>
  <c r="B6" i="6"/>
  <c r="B7" i="7"/>
  <c r="B28" i="4"/>
  <c r="B20" i="3"/>
  <c r="B21" i="3" s="1"/>
  <c r="AF6" i="5"/>
  <c r="R6" i="5"/>
  <c r="R5" i="5"/>
  <c r="AE6" i="5"/>
  <c r="Z6" i="5"/>
  <c r="R9" i="5"/>
  <c r="W6" i="5"/>
  <c r="V6" i="5"/>
  <c r="R8" i="5"/>
  <c r="R10" i="5"/>
  <c r="U6" i="5"/>
  <c r="R7" i="5"/>
  <c r="AI6" i="5"/>
  <c r="AH6" i="5"/>
  <c r="AG6" i="5"/>
  <c r="Y6" i="5"/>
  <c r="X6" i="5"/>
  <c r="AD6" i="5"/>
  <c r="AA6" i="5"/>
  <c r="AC6" i="5"/>
  <c r="AB6" i="5"/>
  <c r="R11" i="5"/>
  <c r="C28" i="6" l="1"/>
  <c r="D28" i="6" s="1"/>
  <c r="E28" i="6" s="1"/>
  <c r="F28" i="6" s="1"/>
  <c r="C16" i="6"/>
  <c r="D16" i="6" s="1"/>
  <c r="E16" i="6" s="1"/>
  <c r="F16" i="6" s="1"/>
  <c r="C35" i="6"/>
  <c r="D35" i="6" s="1"/>
  <c r="E35" i="6" s="1"/>
  <c r="F35" i="6" s="1"/>
  <c r="C23" i="6"/>
  <c r="C11" i="6"/>
  <c r="C30" i="6"/>
  <c r="C18" i="6"/>
  <c r="D18" i="6" s="1"/>
  <c r="E18" i="6" s="1"/>
  <c r="F18" i="6" s="1"/>
  <c r="C37" i="6"/>
  <c r="D37" i="6" s="1"/>
  <c r="E37" i="6" s="1"/>
  <c r="F37" i="6" s="1"/>
  <c r="C25" i="6"/>
  <c r="D25" i="6" s="1"/>
  <c r="E25" i="6" s="1"/>
  <c r="F25" i="6" s="1"/>
  <c r="C13" i="6"/>
  <c r="D13" i="6" s="1"/>
  <c r="E13" i="6" s="1"/>
  <c r="F13" i="6" s="1"/>
  <c r="C32" i="6"/>
  <c r="D32" i="6" s="1"/>
  <c r="E32" i="6" s="1"/>
  <c r="F32" i="6" s="1"/>
  <c r="C20" i="6"/>
  <c r="D20" i="6" s="1"/>
  <c r="E20" i="6" s="1"/>
  <c r="F20" i="6" s="1"/>
  <c r="C27" i="6"/>
  <c r="D27" i="6" s="1"/>
  <c r="E27" i="6" s="1"/>
  <c r="F27" i="6" s="1"/>
  <c r="C15" i="6"/>
  <c r="D15" i="6" s="1"/>
  <c r="E15" i="6" s="1"/>
  <c r="F15" i="6" s="1"/>
  <c r="C34" i="6"/>
  <c r="D34" i="6" s="1"/>
  <c r="E34" i="6" s="1"/>
  <c r="F34" i="6" s="1"/>
  <c r="C22" i="6"/>
  <c r="C10" i="6"/>
  <c r="C29" i="6"/>
  <c r="D29" i="6" s="1"/>
  <c r="E29" i="6" s="1"/>
  <c r="F29" i="6" s="1"/>
  <c r="C17" i="6"/>
  <c r="C12" i="6"/>
  <c r="D12" i="6" s="1"/>
  <c r="E12" i="6" s="1"/>
  <c r="F12" i="6" s="1"/>
  <c r="C19" i="6"/>
  <c r="D19" i="6" s="1"/>
  <c r="E19" i="6" s="1"/>
  <c r="F19" i="6" s="1"/>
  <c r="C26" i="6"/>
  <c r="D26" i="6" s="1"/>
  <c r="E26" i="6" s="1"/>
  <c r="F26" i="6" s="1"/>
  <c r="C33" i="6"/>
  <c r="D33" i="6" s="1"/>
  <c r="E33" i="6" s="1"/>
  <c r="F33" i="6" s="1"/>
  <c r="C14" i="6"/>
  <c r="D14" i="6" s="1"/>
  <c r="E14" i="6" s="1"/>
  <c r="F14" i="6" s="1"/>
  <c r="C31" i="6"/>
  <c r="D31" i="6" s="1"/>
  <c r="E31" i="6" s="1"/>
  <c r="F31" i="6" s="1"/>
  <c r="C24" i="6"/>
  <c r="D24" i="6" s="1"/>
  <c r="E24" i="6" s="1"/>
  <c r="F24" i="6" s="1"/>
  <c r="C21" i="6"/>
  <c r="D21" i="6" s="1"/>
  <c r="E21" i="6" s="1"/>
  <c r="F21" i="6" s="1"/>
  <c r="C9" i="6"/>
  <c r="D9" i="6" s="1"/>
  <c r="E9" i="6" s="1"/>
  <c r="C36" i="6"/>
  <c r="D36" i="6" s="1"/>
  <c r="E36" i="6" s="1"/>
  <c r="F36" i="6" s="1"/>
  <c r="B22" i="3"/>
  <c r="B23" i="3" s="1"/>
  <c r="B24" i="3" s="1"/>
  <c r="D23" i="6"/>
  <c r="E23" i="6" s="1"/>
  <c r="F23" i="6" s="1"/>
  <c r="D11" i="6"/>
  <c r="E11" i="6" s="1"/>
  <c r="F11" i="6" s="1"/>
  <c r="D10" i="6"/>
  <c r="E10" i="6" s="1"/>
  <c r="F10" i="6" s="1"/>
  <c r="D22" i="6"/>
  <c r="E22" i="6" s="1"/>
  <c r="F22" i="6" s="1"/>
  <c r="D30" i="6"/>
  <c r="E30" i="6" s="1"/>
  <c r="F30" i="6" s="1"/>
  <c r="D17" i="6"/>
  <c r="E17" i="6" s="1"/>
  <c r="F17" i="6" s="1"/>
  <c r="F9" i="6" l="1"/>
  <c r="B39" i="6"/>
  <c r="B40" i="6" s="1"/>
  <c r="B3" i="7"/>
  <c r="B81" i="3"/>
  <c r="B87" i="3" s="1"/>
  <c r="B29" i="4" l="1"/>
  <c r="B30" i="4" s="1"/>
  <c r="B88" i="3"/>
  <c r="B11" i="7"/>
  <c r="B13" i="7" s="1"/>
  <c r="B10" i="7"/>
</calcChain>
</file>

<file path=xl/sharedStrings.xml><?xml version="1.0" encoding="utf-8"?>
<sst xmlns="http://schemas.openxmlformats.org/spreadsheetml/2006/main" count="475" uniqueCount="377">
  <si>
    <t>SpaceX valuation — Excel companion to 'Valuing SpaceX: Cash Flows versus the Cost of Capital'</t>
  </si>
  <si>
    <t>Alexander F. Wagner, June 2026. Paper: ssrn.com/abstract=6918120. Code: github.com/alex-wagner-research/spacex-valuation</t>
  </si>
  <si>
    <t>Comments and corrections are very welcome (alexander.wagner@df.uzh.ch). This workbook was put</t>
  </si>
  <si>
    <t>together quickly around a live IPO; if something looks off, it may well be.</t>
  </si>
  <si>
    <t>Tabs:</t>
  </si>
  <si>
    <t xml:space="preserve">  Inputs      — every assumption, blue on yellow, with its source. Change these.</t>
  </si>
  <si>
    <t xml:space="preserve">  DCF         — the deterministic three-segment valuation as a classic year-by-year</t>
  </si>
  <si>
    <t xml:space="preserve">                waterfall with a step-by-step terminal value (paper Section 4), plus the</t>
  </si>
  <si>
    <t xml:space="preserve">                direct-to-cell underlying business.</t>
  </si>
  <si>
    <t xml:space="preserve">  Options     — the expansion claims by their closed forms, the Mars probability tree,</t>
  </si>
  <si>
    <t xml:space="preserve">                and the imported abandonment option (paper Section 5).</t>
  </si>
  <si>
    <t xml:space="preserve">  MonteCarlo  — 1,000 live trials of the correlated segment model (paper Section 4.3):</t>
  </si>
  <si>
    <t xml:space="preserve">                distribution summary and histogram. Press F9 to redraw.</t>
  </si>
  <si>
    <t xml:space="preserve">  Inversion   — total value across discount rates and the implied rate at the target</t>
  </si>
  <si>
    <t xml:space="preserve">                price (paper Section 6). At $135 this reads about 6.86%.</t>
  </si>
  <si>
    <t xml:space="preserve">  SumOfParts  — the supported range against the offer (paper Section 6).</t>
  </si>
  <si>
    <t>Colors: blue = inputs; black = formulas; green = links across tabs; grey italics = the</t>
  </si>
  <si>
    <t>Python pipeline's values, quoted for checking. The Monte Carlo uses Excel's unseeded RAND(),</t>
  </si>
  <si>
    <t>so its figures move by sampling error around the Python values (which use 200,000 fixed-seed</t>
  </si>
  <si>
    <t>paths).</t>
  </si>
  <si>
    <t>Not in this workbook (Python only): the simulated option values on correlated paths (the</t>
  </si>
  <si>
    <t>closed forms here are validated against them in Appendix A.2), the xAI abandonment option's</t>
  </si>
  <si>
    <t>least-squares Monte Carlo (imported on the Inputs tab), and the joint acceptance sampling of</t>
  </si>
  <si>
    <t>Appendix B.</t>
  </si>
  <si>
    <t>Inputs — change the blue cells; every tab updates</t>
  </si>
  <si>
    <t>Values in $M unless noted. Paper: ssrn.com/abstract=6918120 (Table 1, Appendix A).</t>
  </si>
  <si>
    <t>Segments (2025 figures from the prospectus; targets, margins, volatilities per paper Table 1)</t>
  </si>
  <si>
    <t>Launch: revenue 2025</t>
  </si>
  <si>
    <t>Prospectus, segment results (FWP acc. 0001628280-26-041013)</t>
  </si>
  <si>
    <t>Launch: revenue target 2036</t>
  </si>
  <si>
    <t>Damodaran, June 2026 valuation (paper Sec. 4)</t>
  </si>
  <si>
    <t>Launch: operating margin 2025</t>
  </si>
  <si>
    <t>Prospectus, segment results</t>
  </si>
  <si>
    <t>Launch: terminal margin</t>
  </si>
  <si>
    <t>Comparables-disciplined (paper Sec. 4); xAI 25% is the boundary case</t>
  </si>
  <si>
    <t>Launch: sales-to-capital</t>
  </si>
  <si>
    <t>Damodaran convention (paper Table 1)</t>
  </si>
  <si>
    <t>Launch: revenue volatility, initial</t>
  </si>
  <si>
    <t>Calibrated so dispersion lies between the two published simulations (Table 1)</t>
  </si>
  <si>
    <t>Launch: revenue volatility, long run</t>
  </si>
  <si>
    <t>Paper Table 1</t>
  </si>
  <si>
    <t>Starlink: revenue 2025</t>
  </si>
  <si>
    <t>Starlink: revenue target 2036</t>
  </si>
  <si>
    <t>Starlink: operating margin 2025</t>
  </si>
  <si>
    <t>Starlink: terminal margin</t>
  </si>
  <si>
    <t>Starlink: sales-to-capital</t>
  </si>
  <si>
    <t>Starlink: revenue volatility, initial</t>
  </si>
  <si>
    <t>Starlink: revenue volatility, long run</t>
  </si>
  <si>
    <t>xAI: revenue 2025</t>
  </si>
  <si>
    <t>xAI: revenue target 2036</t>
  </si>
  <si>
    <t>xAI: operating margin 2025</t>
  </si>
  <si>
    <t>xAI: terminal margin</t>
  </si>
  <si>
    <t>xAI: sales-to-capital</t>
  </si>
  <si>
    <t>xAI: revenue volatility, initial</t>
  </si>
  <si>
    <t>xAI: revenue volatility, long run</t>
  </si>
  <si>
    <t>Firm-level</t>
  </si>
  <si>
    <t>Cost of capital (WACC)</t>
  </si>
  <si>
    <t>Damodaran bottom-up CAPM: business-weighted relevered betas (paper Sec. 4.2)</t>
  </si>
  <si>
    <t>Terminal growth</t>
  </si>
  <si>
    <t>Equals the June 2026 risk-free rate (Damodaran convention)</t>
  </si>
  <si>
    <t>Terminal ROIC</t>
  </si>
  <si>
    <t>Paper Table 1; sets perpetuity reinvestment g/ROIC</t>
  </si>
  <si>
    <t>Tax rate, current effective</t>
  </si>
  <si>
    <t>Prospectus financials</t>
  </si>
  <si>
    <t>Tax rate, marginal</t>
  </si>
  <si>
    <t>Cash</t>
  </si>
  <si>
    <t>Prospectus balance sheet</t>
  </si>
  <si>
    <t>Debt</t>
  </si>
  <si>
    <t>IPO proceeds</t>
  </si>
  <si>
    <t>Offering: 555.6M shares at $135</t>
  </si>
  <si>
    <t>Shares outstanding (M)</t>
  </si>
  <si>
    <t>12,535M pre-offering + 556M new; CEO unvested award excluded (paper fn.)</t>
  </si>
  <si>
    <t>Common-factor correlation rho</t>
  </si>
  <si>
    <t>Paper Table 1 (segments share one demand factor)</t>
  </si>
  <si>
    <t>Volatility decay kappa</t>
  </si>
  <si>
    <t>Paper Appendix A.1 (uncertainty resolves over time)</t>
  </si>
  <si>
    <t>Expansion claims (paper Sec. 5.1, Appendix A.2)</t>
  </si>
  <si>
    <t>DTC: 2025 revenue</t>
  </si>
  <si>
    <t>DTC underlying segment (Appendix A.2)</t>
  </si>
  <si>
    <t>DTC: revenue target 2036</t>
  </si>
  <si>
    <t>Between D2D forecasts of roughly $3-12B (2030) and ~$100B long-run</t>
  </si>
  <si>
    <t>DTC: margin 2025</t>
  </si>
  <si>
    <t>Appendix A.2</t>
  </si>
  <si>
    <t>DTC: terminal margin</t>
  </si>
  <si>
    <t>DTC: sales-to-capital</t>
  </si>
  <si>
    <t>DTC: investment I</t>
  </si>
  <si>
    <t>Next-generation constellation cost (paper Sec. 5.1)</t>
  </si>
  <si>
    <t>DTC: gate year tau</t>
  </si>
  <si>
    <t>DTC: volatility sigma</t>
  </si>
  <si>
    <t>Starship: underlying V</t>
  </si>
  <si>
    <t>Capitalized launch pool $14-41B/yr: CRS IF12900, NASA OIG (App. A.3)</t>
  </si>
  <si>
    <t>Starship: investment I</t>
  </si>
  <si>
    <t>Over $15B spent plus $10-25B infrastructure (App. A.3)</t>
  </si>
  <si>
    <t>Starship: gate year tau</t>
  </si>
  <si>
    <t>Starship: volatility sigma</t>
  </si>
  <si>
    <t>Starship: P(technical trigger)</t>
  </si>
  <si>
    <t>Author judgment, varied in the inversion (paper Sec. 5.1)</t>
  </si>
  <si>
    <t>Mars sovereign-program tree (paper Appendix A.2; budget analogs: ISS, Artemis, Antarctica)</t>
  </si>
  <si>
    <t>Mars: contractor margin</t>
  </si>
  <si>
    <t>HLS-style prime-contractor margin (App. A.2)</t>
  </si>
  <si>
    <t>Mars: program start year</t>
  </si>
  <si>
    <t>Mars: robotic revenue/yr</t>
  </si>
  <si>
    <t>Mars budget line enacted January 2026 (App. A.3)</t>
  </si>
  <si>
    <t>Mars: P(robotic)</t>
  </si>
  <si>
    <t>Mars: crewed revenue/yr</t>
  </si>
  <si>
    <t>Artemis-class envelope $5-8B/yr (App. A.2)</t>
  </si>
  <si>
    <t>Mars: crewed co-investment</t>
  </si>
  <si>
    <t>HLS precedent (App. A.2)</t>
  </si>
  <si>
    <t>Mars: P(crewed given trigger)</t>
  </si>
  <si>
    <t>Mars: settlement revenue/yr</t>
  </si>
  <si>
    <t>Settlement-class envelope $15-30B/yr (App. A.2)</t>
  </si>
  <si>
    <t>Mars: settlement co-investment</t>
  </si>
  <si>
    <t>Mars: P(settlement given crewed)</t>
  </si>
  <si>
    <t>One of three crewed initiatives since 1989 survived (App. A.2)</t>
  </si>
  <si>
    <t>Imported from the Python model (no formula representation)</t>
  </si>
  <si>
    <t>xAI abandonment option</t>
  </si>
  <si>
    <t>Least-squares Monte Carlo (venture_option.py; paper Sec. 5.2); salvage 0</t>
  </si>
  <si>
    <t>xAI venture floor</t>
  </si>
  <si>
    <t>Venture model with optimal abandonment (paper Sec. 6 sum of parts)</t>
  </si>
  <si>
    <t>xAI winning-model value</t>
  </si>
  <si>
    <t>xAI segment at a 30% terminal margin (paper Sec. 4)</t>
  </si>
  <si>
    <t>Inversion</t>
  </si>
  <si>
    <t>Target share price ($)</t>
  </si>
  <si>
    <t>The offer price; change to read any price's implied discount rate</t>
  </si>
  <si>
    <t>Deterministic DCF — paper Section 4, Appendix A.1 (all values $M)</t>
  </si>
  <si>
    <t>The classic waterfall, year by year: revenue, margin, EBIT, taxes, reinvestment, FCFF, discounting; then the terminal value step by step. Margins and the tax rate ramp linearly; taxes apply to positive EBIT only; reinvestment is floored at zero.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</si>
  <si>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</si>
  <si>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</si>
  <si>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</si>
  <si>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</si>
  <si>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</si>
  <si>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</si>
  <si>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</si>
  <si>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</si>
  <si>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</si>
  <si>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</si>
  <si>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</si>
  <si>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Year index t</t>
  </si>
  <si>
    <t>Tax rate (ramps to marginal)</t>
  </si>
  <si>
    <t>Discount factor 1/(1+WACC)^t</t>
  </si>
  <si>
    <t>Launch</t>
  </si>
  <si>
    <t>growth to 2036 target g:</t>
  </si>
  <si>
    <t>Revenue</t>
  </si>
  <si>
    <t>(x) Operating margin</t>
  </si>
  <si>
    <t>(=) EBIT</t>
  </si>
  <si>
    <t>(-) Taxes (on positive EBIT)</t>
  </si>
  <si>
    <t>(-) Reinvestment (chg. revenue / sales-to-capital)</t>
  </si>
  <si>
    <t>(=) Free cash flow (FCFF)</t>
  </si>
  <si>
    <t>(x) Discount factor</t>
  </si>
  <si>
    <t>(=) PV of FCFF</t>
  </si>
  <si>
    <t>Terminal value (2037 onward)</t>
  </si>
  <si>
    <t>EBIT 2037 after tax = EBIT 2036 x (1+g) x (1-marginal tax)</t>
  </si>
  <si>
    <t>(-) Perpetuity reinvestment: g / ROIC of the above</t>
  </si>
  <si>
    <t>(=) FCFF 2037</t>
  </si>
  <si>
    <t>Terminal value at 2036 = FCFF 2037 / (WACC - g)</t>
  </si>
  <si>
    <t>PV of terminal value = TV x discount factor 2036</t>
  </si>
  <si>
    <t>Segment operating value = sum of PV(FCFF) + PV(TV)</t>
  </si>
  <si>
    <t>Python check:</t>
  </si>
  <si>
    <t>Starlink</t>
  </si>
  <si>
    <t>xAI</t>
  </si>
  <si>
    <t>DTC underlying</t>
  </si>
  <si>
    <t>Equity bridge</t>
  </si>
  <si>
    <t>Launch operating value</t>
  </si>
  <si>
    <t>Starlink operating value</t>
  </si>
  <si>
    <t>xAI operating value</t>
  </si>
  <si>
    <t>(+) Cash</t>
  </si>
  <si>
    <t>(+) IPO proceeds</t>
  </si>
  <si>
    <t>(-) Debt</t>
  </si>
  <si>
    <t>Equity value ($M)</t>
  </si>
  <si>
    <t>Per share ($)</t>
  </si>
  <si>
    <t>Real options — paper Section 5, Appendix A.2 (values $M)</t>
  </si>
  <si>
    <t>Expansion claims by their standalone closed form p x [M N(d1) - I N(d2)] x (1+r)^-tau, validated against the paper's simulation in Appendix A.2. Mars as the exact probability tree. The abandonment option is imported from the Python least-squares Monte Carlo.</t>
  </si>
  <si>
    <t>Starlink direct-to-cell (exercise-at-gate)</t>
  </si>
  <si>
    <t>Underlying M</t>
  </si>
  <si>
    <t>d1 = [ln(M/I) + sigma^2/2] / sigma</t>
  </si>
  <si>
    <t>d2 = d1 - sigma</t>
  </si>
  <si>
    <t>Option value</t>
  </si>
  <si>
    <t>Python checks: closed form 32,588; the paper's simulated value 32,614 (same paths as the firm model; gap = Monte-Carlo error)</t>
  </si>
  <si>
    <t>Starship heavy lift (gated on the technical trigger)</t>
  </si>
  <si>
    <t>Python checks: closed form 32,309; the paper's simulated value 32,304 (same paths as the firm model; gap = Monte-Carlo error)</t>
  </si>
  <si>
    <t>Mars sovereign-program claim (exact probability tree)</t>
  </si>
  <si>
    <t>State (highest realized)</t>
  </si>
  <si>
    <t>Value ($M)</t>
  </si>
  <si>
    <t>Probability</t>
  </si>
  <si>
    <t>Settlement</t>
  </si>
  <si>
    <t>Crewed, not settlement</t>
  </si>
  <si>
    <t>Robotic only</t>
  </si>
  <si>
    <t>Mars claim, discounted from the start year</t>
  </si>
  <si>
    <t>Python check (simulated tree). Value per state = max(revenue x margin x (1-tax) / WACC - co-investment, 0), a flat perpetuity.</t>
  </si>
  <si>
    <t>xAI abandonment option (imported)</t>
  </si>
  <si>
    <t>Value at zero salvage</t>
  </si>
  <si>
    <t>From the Python least-squares Monte Carlo (paper Sec. 5.2); optimal stopping has no formula representation — see venture_option.py</t>
  </si>
  <si>
    <t>Totals</t>
  </si>
  <si>
    <t>Expansion claims + Mars</t>
  </si>
  <si>
    <t>All options incl. abandonment</t>
  </si>
  <si>
    <t>Equity + all options ($M)</t>
  </si>
  <si>
    <t>Monte Carlo — the distribution of equity value (1,000 trials; paper Sec. 4.3)</t>
  </si>
  <si>
    <t>Each row is one trial of the correlated three-segment model of Appendix A.1: a common demand factor per year (correlation rho), declining revenue volatility, the same cash-flow construction as the DCF tab. Press F9 to redraw. Excel's RAND() is not seeded, so figures move by Monte-Carlo error around the Python values; the paper's numbers use 200,000 fixed-seed paths.</t>
  </si>
  <si>
    <t>Summary of the simulated distribution</t>
  </si>
  <si>
    <t>Histogram ($T bins, count of trials)</t>
  </si>
  <si>
    <t>Launch: sigma_t</t>
  </si>
  <si>
    <t>Mean equity ($M)</t>
  </si>
  <si>
    <t>Python (200k paths): 1,002,249</t>
  </si>
  <si>
    <t>Starlink: sigma_t</t>
  </si>
  <si>
    <t>Std deviation</t>
  </si>
  <si>
    <t>xAI: sigma_t</t>
  </si>
  <si>
    <t>MC std error of mean</t>
  </si>
  <si>
    <t>Launch: drift ln(1+g)</t>
  </si>
  <si>
    <t>5th percentile</t>
  </si>
  <si>
    <t>Python: 514,826</t>
  </si>
  <si>
    <t>Starlink: drift ln(1+g)</t>
  </si>
  <si>
    <t>Median</t>
  </si>
  <si>
    <t>Python: 915,244</t>
  </si>
  <si>
    <t>xAI: drift ln(1+g)</t>
  </si>
  <si>
    <t>95th percentile</t>
  </si>
  <si>
    <t>Python: 1,777,523</t>
  </si>
  <si>
    <t>P(equity &gt; $1.8T)</t>
  </si>
  <si>
    <t>Python: 5%</t>
  </si>
  <si>
    <t>Trial</t>
  </si>
  <si>
    <t>f 2026</t>
  </si>
  <si>
    <t>f 2027</t>
  </si>
  <si>
    <t>f 2028</t>
  </si>
  <si>
    <t>f 2029</t>
  </si>
  <si>
    <t>f 2030</t>
  </si>
  <si>
    <t>f 2031</t>
  </si>
  <si>
    <t>f 2032</t>
  </si>
  <si>
    <t>f 2033</t>
  </si>
  <si>
    <t>f 2034</t>
  </si>
  <si>
    <t>f 2035</t>
  </si>
  <si>
    <t>f 2036</t>
  </si>
  <si>
    <t>z La 26</t>
  </si>
  <si>
    <t>z La 27</t>
  </si>
  <si>
    <t>z La 28</t>
  </si>
  <si>
    <t>z La 29</t>
  </si>
  <si>
    <t>z La 30</t>
  </si>
  <si>
    <t>z La 31</t>
  </si>
  <si>
    <t>z La 32</t>
  </si>
  <si>
    <t>z La 33</t>
  </si>
  <si>
    <t>z La 34</t>
  </si>
  <si>
    <t>z La 35</t>
  </si>
  <si>
    <t>z La 36</t>
  </si>
  <si>
    <t>z St 26</t>
  </si>
  <si>
    <t>z St 27</t>
  </si>
  <si>
    <t>z St 28</t>
  </si>
  <si>
    <t>z St 29</t>
  </si>
  <si>
    <t>z St 30</t>
  </si>
  <si>
    <t>z St 31</t>
  </si>
  <si>
    <t>z St 32</t>
  </si>
  <si>
    <t>z St 33</t>
  </si>
  <si>
    <t>z St 34</t>
  </si>
  <si>
    <t>z St 35</t>
  </si>
  <si>
    <t>z St 36</t>
  </si>
  <si>
    <t>z xA 26</t>
  </si>
  <si>
    <t>z xA 27</t>
  </si>
  <si>
    <t>z xA 28</t>
  </si>
  <si>
    <t>z xA 29</t>
  </si>
  <si>
    <t>z xA 30</t>
  </si>
  <si>
    <t>z xA 31</t>
  </si>
  <si>
    <t>z xA 32</t>
  </si>
  <si>
    <t>z xA 33</t>
  </si>
  <si>
    <t>z xA 34</t>
  </si>
  <si>
    <t>z xA 35</t>
  </si>
  <si>
    <t>z xA 36</t>
  </si>
  <si>
    <t>R La 26</t>
  </si>
  <si>
    <t>R La 27</t>
  </si>
  <si>
    <t>R La 28</t>
  </si>
  <si>
    <t>R La 29</t>
  </si>
  <si>
    <t>R La 30</t>
  </si>
  <si>
    <t>R La 31</t>
  </si>
  <si>
    <t>R La 32</t>
  </si>
  <si>
    <t>R La 33</t>
  </si>
  <si>
    <t>R La 34</t>
  </si>
  <si>
    <t>R La 35</t>
  </si>
  <si>
    <t>R La 36</t>
  </si>
  <si>
    <t>R St 26</t>
  </si>
  <si>
    <t>R St 27</t>
  </si>
  <si>
    <t>R St 28</t>
  </si>
  <si>
    <t>R St 29</t>
  </si>
  <si>
    <t>R St 30</t>
  </si>
  <si>
    <t>R St 31</t>
  </si>
  <si>
    <t>R St 32</t>
  </si>
  <si>
    <t>R St 33</t>
  </si>
  <si>
    <t>R St 34</t>
  </si>
  <si>
    <t>R St 35</t>
  </si>
  <si>
    <t>R St 36</t>
  </si>
  <si>
    <t>R xA 26</t>
  </si>
  <si>
    <t>R xA 27</t>
  </si>
  <si>
    <t>R xA 28</t>
  </si>
  <si>
    <t>R xA 29</t>
  </si>
  <si>
    <t>R xA 30</t>
  </si>
  <si>
    <t>R xA 31</t>
  </si>
  <si>
    <t>R xA 32</t>
  </si>
  <si>
    <t>R xA 33</t>
  </si>
  <si>
    <t>R xA 34</t>
  </si>
  <si>
    <t>R xA 35</t>
  </si>
  <si>
    <t>R xA 36</t>
  </si>
  <si>
    <t>PV La 26</t>
  </si>
  <si>
    <t>PV La 27</t>
  </si>
  <si>
    <t>PV La 28</t>
  </si>
  <si>
    <t>PV La 29</t>
  </si>
  <si>
    <t>PV La 30</t>
  </si>
  <si>
    <t>PV La 31</t>
  </si>
  <si>
    <t>PV La 32</t>
  </si>
  <si>
    <t>PV La 33</t>
  </si>
  <si>
    <t>PV La 34</t>
  </si>
  <si>
    <t>PV La 35</t>
  </si>
  <si>
    <t>PV La 36</t>
  </si>
  <si>
    <t>PV St 26</t>
  </si>
  <si>
    <t>PV St 27</t>
  </si>
  <si>
    <t>PV St 28</t>
  </si>
  <si>
    <t>PV St 29</t>
  </si>
  <si>
    <t>PV St 30</t>
  </si>
  <si>
    <t>PV St 31</t>
  </si>
  <si>
    <t>PV St 32</t>
  </si>
  <si>
    <t>PV St 33</t>
  </si>
  <si>
    <t>PV St 34</t>
  </si>
  <si>
    <t>PV St 35</t>
  </si>
  <si>
    <t>PV St 36</t>
  </si>
  <si>
    <t>PV xA 26</t>
  </si>
  <si>
    <t>PV xA 27</t>
  </si>
  <si>
    <t>PV xA 28</t>
  </si>
  <si>
    <t>PV xA 29</t>
  </si>
  <si>
    <t>PV xA 30</t>
  </si>
  <si>
    <t>PV xA 31</t>
  </si>
  <si>
    <t>PV xA 32</t>
  </si>
  <si>
    <t>PV xA 33</t>
  </si>
  <si>
    <t>PV xA 34</t>
  </si>
  <si>
    <t>PV xA 35</t>
  </si>
  <si>
    <t>PV xA 36</t>
  </si>
  <si>
    <t>Launch value</t>
  </si>
  <si>
    <t>Starlink value</t>
  </si>
  <si>
    <t>xAI value</t>
  </si>
  <si>
    <t>Equity ($M)</t>
  </si>
  <si>
    <t>Inversion — the discount rate a price implies (paper Section 6)</t>
  </si>
  <si>
    <t>Cash flows held fixed (they do not depend on the WACC); the option layer held at its base value, as in the paper. Each row recomputes total value at that rate; the implied rate interpolates where value crosses the target. For more digits, use Goal Seek (Data &gt; What-If) on the Inputs WACC cell.</t>
  </si>
  <si>
    <t>Target price ($)</t>
  </si>
  <si>
    <t>Target cap ($M)</t>
  </si>
  <si>
    <t>Option layer ($M)</t>
  </si>
  <si>
    <t>held constant across rates (paper convention)</t>
  </si>
  <si>
    <t>WACC</t>
  </si>
  <si>
    <t>PV of FCFF ($M)</t>
  </si>
  <si>
    <t>PV of TV ($M)</t>
  </si>
  <si>
    <t>Total value ($M)</t>
  </si>
  <si>
    <t>$ / share</t>
  </si>
  <si>
    <t>One-lever implied values (paper Table 4; reproduce with Goal Seek on the Inputs tab)</t>
  </si>
  <si>
    <t>Starlink terminal margin</t>
  </si>
  <si>
    <t>60% -&gt; 137% (no feasible value)</t>
  </si>
  <si>
    <t>xAI terminal margin</t>
  </si>
  <si>
    <t>25% -&gt; 86% (above every comparable)</t>
  </si>
  <si>
    <t>Launch 2036 revenue</t>
  </si>
  <si>
    <t>$40B -&gt; $266B (the market is $14-41B/yr)</t>
  </si>
  <si>
    <t>xAI 2036 revenue</t>
  </si>
  <si>
    <t>$160B -&gt; $640B (about 30x OpenAI)</t>
  </si>
  <si>
    <t>Starlink 2036 revenue</t>
  </si>
  <si>
    <t>$120B -&gt; $358B (above the supported range)</t>
  </si>
  <si>
    <t>Discount rate</t>
  </si>
  <si>
    <t>8.25% -&gt; 6.86% (inside estimation error)</t>
  </si>
  <si>
    <t>Implied WACC</t>
  </si>
  <si>
    <t>Python check: 6.86% at $135</t>
  </si>
  <si>
    <t>Equity premium</t>
  </si>
  <si>
    <t>over the 4.56% risk-free rate</t>
  </si>
  <si>
    <t>Sum of parts against the market — paper Section 6, Table 3 ($M)</t>
  </si>
  <si>
    <t>Launch + Starlink (core)</t>
  </si>
  <si>
    <t>DCF tab</t>
  </si>
  <si>
    <t>xAI: venture floor</t>
  </si>
  <si>
    <t>Low end: the venture model with optimal abandonment (imported; abandonment embedded)</t>
  </si>
  <si>
    <t>xAI: winning model</t>
  </si>
  <si>
    <t>High end: the xAI segment at a 30% terminal margin (imported)</t>
  </si>
  <si>
    <t>Net cash incl. proceeds</t>
  </si>
  <si>
    <t>Options tab</t>
  </si>
  <si>
    <t>Added at the high end only; embedded in the venture floor at the low end</t>
  </si>
  <si>
    <t>Supported range: low</t>
  </si>
  <si>
    <t>Python check: 860,800</t>
  </si>
  <si>
    <t>Supported range: high</t>
  </si>
  <si>
    <t>Python check: 1,128,139</t>
  </si>
  <si>
    <t>IPO capitalization</t>
  </si>
  <si>
    <t>Unexplained premium (vs. 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</si>
</sst>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"/>
    <numFmt numFmtId="166" formatCode="0.0"/>
    <numFmt numFmtId="167" formatCode="0.000"/>
    <numFmt numFmtId="168" formatCode="0.0000"/>
  </numFmts>
  <fonts count="8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0"/>
      <name val="Arial"/>
    </font>
    <font>
      <b/>
      <sz val="11"/>
      <name val="Arial"/>
    </font>
    <font>
      <i/>
      <sz val="9"/>
      <color rgb="FF808080"/>
      <name val="Arial"/>
    </font>
    <font>
      <sz val="10"/>
      <color rgb="FF0000FF"/>
      <name val="Arial"/>
    </font>
    <font>
      <b/>
      <sz val="10"/>
      <name val="Arial"/>
    </font>
    <font>
      <sz val="10"/>
      <color rgb="FF008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2" borderId="0" xfId="0" applyNumberFormat="1" applyFont="1" applyFill="1"/>
    <xf numFmtId="165" fontId="5" fillId="2" borderId="0" xfId="0" applyNumberFormat="1" applyFont="1" applyFill="1"/>
    <xf numFmtId="166" fontId="5" fillId="2" borderId="0" xfId="0" applyNumberFormat="1" applyFont="1" applyFill="1"/>
    <xf numFmtId="10" fontId="5" fillId="2" borderId="0" xfId="0" applyNumberFormat="1" applyFont="1" applyFill="1"/>
    <xf numFmtId="2" fontId="5" fillId="2" borderId="0" xfId="0" applyNumberFormat="1" applyFont="1" applyFill="1"/>
    <xf numFmtId="1" fontId="5" fillId="2" borderId="0" xfId="0" applyNumberFormat="1" applyFont="1" applyFill="1"/>
    <xf numFmtId="1" fontId="2" fillId="0" borderId="0" xfId="0" applyNumberFormat="1" applyFont="1"/>
    <xf numFmtId="165" fontId="2" fillId="0" borderId="0" xfId="0" applyNumberFormat="1" applyFont="1"/>
    <xf numFmtId="167" fontId="2" fillId="0" borderId="0" xfId="0" applyNumberFormat="1" applyFont="1"/>
    <xf numFmtId="10" fontId="2" fillId="0" borderId="0" xfId="0" applyNumberFormat="1" applyFont="1"/>
    <xf numFmtId="164" fontId="2" fillId="0" borderId="0" xfId="0" applyNumberFormat="1" applyFont="1"/>
    <xf numFmtId="0" fontId="6" fillId="0" borderId="0" xfId="0" applyFont="1"/>
    <xf numFmtId="164" fontId="6" fillId="0" borderId="0" xfId="0" applyNumberFormat="1" applyFont="1"/>
    <xf numFmtId="164" fontId="4" fillId="0" borderId="0" xfId="0" applyNumberFormat="1" applyFont="1"/>
    <xf numFmtId="164" fontId="7" fillId="0" borderId="0" xfId="0" applyNumberFormat="1" applyFont="1"/>
    <xf numFmtId="2" fontId="6" fillId="0" borderId="0" xfId="0" applyNumberFormat="1" applyFont="1"/>
    <xf numFmtId="166" fontId="2" fillId="0" borderId="0" xfId="0" applyNumberFormat="1" applyFont="1"/>
    <xf numFmtId="168" fontId="7" fillId="0" borderId="0" xfId="0" applyNumberFormat="1" applyFont="1"/>
    <xf numFmtId="2" fontId="2" fillId="0" borderId="0" xfId="0" applyNumberFormat="1" applyFont="1"/>
    <xf numFmtId="2" fontId="7" fillId="0" borderId="0" xfId="0" applyNumberFormat="1" applyFont="1"/>
    <xf numFmtId="10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Simulated equity value ($T)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numRef>
              <c:f>MonteCarlo!$U$5:$AI$5</c:f>
              <c:numCache>
                <c:formatCode>0.0</c:formatCode>
                <c:ptCount val="15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</c:numCache>
            </c:numRef>
          </c:cat>
          <c:val>
            <c:numRef>
              <c:f>MonteCarlo!$U$6:$AI$6</c:f>
              <c:numCache>
                <c:formatCode>0</c:formatCode>
                <c:ptCount val="15"/>
                <c:pt idx="0">
                  <c:v>8</c:v>
                </c:pt>
                <c:pt idx="1">
                  <c:v>107</c:v>
                </c:pt>
                <c:pt idx="2">
                  <c:v>261</c:v>
                </c:pt>
                <c:pt idx="3">
                  <c:v>224</c:v>
                </c:pt>
                <c:pt idx="4">
                  <c:v>163</c:v>
                </c:pt>
                <c:pt idx="5">
                  <c:v>102</c:v>
                </c:pt>
                <c:pt idx="6">
                  <c:v>56</c:v>
                </c:pt>
                <c:pt idx="7">
                  <c:v>32</c:v>
                </c:pt>
                <c:pt idx="8">
                  <c:v>19</c:v>
                </c:pt>
                <c:pt idx="9">
                  <c:v>10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6-4703-B3D4-5E432E0EC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 value vs. discount rate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Inversion!$E$8</c:f>
              <c:strCache>
                <c:ptCount val="1"/>
                <c:pt idx="0">
                  <c:v>Total value ($M)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Inversion!$A$9:$A$37</c:f>
              <c:numCache>
                <c:formatCode>0.00%</c:formatCode>
                <c:ptCount val="29"/>
                <c:pt idx="0">
                  <c:v>0.05</c:v>
                </c:pt>
                <c:pt idx="1">
                  <c:v>5.2499999999999998E-2</c:v>
                </c:pt>
                <c:pt idx="2">
                  <c:v>5.5E-2</c:v>
                </c:pt>
                <c:pt idx="3">
                  <c:v>5.7500000000000002E-2</c:v>
                </c:pt>
                <c:pt idx="4">
                  <c:v>0.06</c:v>
                </c:pt>
                <c:pt idx="5">
                  <c:v>6.25E-2</c:v>
                </c:pt>
                <c:pt idx="6">
                  <c:v>6.5000000000000002E-2</c:v>
                </c:pt>
                <c:pt idx="7">
                  <c:v>6.7500000000000004E-2</c:v>
                </c:pt>
                <c:pt idx="8">
                  <c:v>7.0000000000000007E-2</c:v>
                </c:pt>
                <c:pt idx="9">
                  <c:v>7.2500000000000009E-2</c:v>
                </c:pt>
                <c:pt idx="10">
                  <c:v>7.5000000000000011E-2</c:v>
                </c:pt>
                <c:pt idx="11">
                  <c:v>7.7499999999999999E-2</c:v>
                </c:pt>
                <c:pt idx="12">
                  <c:v>0.08</c:v>
                </c:pt>
                <c:pt idx="13">
                  <c:v>8.2500000000000004E-2</c:v>
                </c:pt>
                <c:pt idx="14">
                  <c:v>8.5000000000000006E-2</c:v>
                </c:pt>
                <c:pt idx="15">
                  <c:v>8.7499999999999994E-2</c:v>
                </c:pt>
                <c:pt idx="16">
                  <c:v>0.09</c:v>
                </c:pt>
                <c:pt idx="17">
                  <c:v>9.2499999999999999E-2</c:v>
                </c:pt>
                <c:pt idx="18">
                  <c:v>9.5000000000000001E-2</c:v>
                </c:pt>
                <c:pt idx="19">
                  <c:v>9.7500000000000003E-2</c:v>
                </c:pt>
                <c:pt idx="20">
                  <c:v>0.1</c:v>
                </c:pt>
                <c:pt idx="21">
                  <c:v>0.10249999999999999</c:v>
                </c:pt>
                <c:pt idx="22">
                  <c:v>0.105</c:v>
                </c:pt>
                <c:pt idx="23">
                  <c:v>0.1075</c:v>
                </c:pt>
                <c:pt idx="24">
                  <c:v>0.11</c:v>
                </c:pt>
                <c:pt idx="25">
                  <c:v>0.1125</c:v>
                </c:pt>
                <c:pt idx="26">
                  <c:v>0.115</c:v>
                </c:pt>
                <c:pt idx="27">
                  <c:v>0.11749999999999999</c:v>
                </c:pt>
                <c:pt idx="28">
                  <c:v>0.12</c:v>
                </c:pt>
              </c:numCache>
            </c:numRef>
          </c:cat>
          <c:val>
            <c:numRef>
              <c:f>Inversion!$E$9:$E$37</c:f>
              <c:numCache>
                <c:formatCode>#,##0;\(#,##0\);\-</c:formatCode>
                <c:ptCount val="29"/>
                <c:pt idx="0">
                  <c:v>9728419.6093511358</c:v>
                </c:pt>
                <c:pt idx="1">
                  <c:v>6153981.8222906115</c:v>
                </c:pt>
                <c:pt idx="2">
                  <c:v>4482488.575492234</c:v>
                </c:pt>
                <c:pt idx="3">
                  <c:v>3514572.0611606468</c:v>
                </c:pt>
                <c:pt idx="4">
                  <c:v>2883759.5518556889</c:v>
                </c:pt>
                <c:pt idx="5">
                  <c:v>2440426.7231965843</c:v>
                </c:pt>
                <c:pt idx="6">
                  <c:v>2112075.727641189</c:v>
                </c:pt>
                <c:pt idx="7">
                  <c:v>1859313.2182341409</c:v>
                </c:pt>
                <c:pt idx="8">
                  <c:v>1658891.0631088023</c:v>
                </c:pt>
                <c:pt idx="9">
                  <c:v>1496203.9110191888</c:v>
                </c:pt>
                <c:pt idx="10">
                  <c:v>1361614.5298954328</c:v>
                </c:pt>
                <c:pt idx="11">
                  <c:v>1248507.0429286943</c:v>
                </c:pt>
                <c:pt idx="12">
                  <c:v>1152189.0445371591</c:v>
                </c:pt>
                <c:pt idx="13">
                  <c:v>1069240.0108949002</c:v>
                </c:pt>
                <c:pt idx="14">
                  <c:v>997107.77773517626</c:v>
                </c:pt>
                <c:pt idx="15">
                  <c:v>933849.47737086297</c:v>
                </c:pt>
                <c:pt idx="16">
                  <c:v>877959.99717095576</c:v>
                </c:pt>
                <c:pt idx="17">
                  <c:v>828255.30222752236</c:v>
                </c:pt>
                <c:pt idx="18">
                  <c:v>783791.18651263893</c:v>
                </c:pt>
                <c:pt idx="19">
                  <c:v>743805.50649774296</c:v>
                </c:pt>
                <c:pt idx="20">
                  <c:v>707676.34312985057</c:v>
                </c:pt>
                <c:pt idx="21">
                  <c:v>674891.19328092318</c:v>
                </c:pt>
                <c:pt idx="22">
                  <c:v>645023.94124257623</c:v>
                </c:pt>
                <c:pt idx="23">
                  <c:v>617717.41073440667</c:v>
                </c:pt>
                <c:pt idx="24">
                  <c:v>592669.98097867984</c:v>
                </c:pt>
                <c:pt idx="25">
                  <c:v>569625.20374173485</c:v>
                </c:pt>
                <c:pt idx="26">
                  <c:v>548363.66461131582</c:v>
                </c:pt>
                <c:pt idx="27">
                  <c:v>528696.54227452236</c:v>
                </c:pt>
                <c:pt idx="28">
                  <c:v>510460.46639858442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53-4772-A9EB-C8AEA519F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WACC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Total value ($M)</a:t>
                </a:r>
              </a:p>
            </c:rich>
          </c:tx>
          <c:overlay val="1"/>
        </c:title>
        <c:numFmt formatCode="#,##0;\(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Components vs. the offer ($M)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SumOfParts!$A$3:$A$12</c:f>
              <c:strCache>
                <c:ptCount val="10"/>
                <c:pt idx="0">
                  <c:v>Launch + Starlink (core)</c:v>
                </c:pt>
                <c:pt idx="1">
                  <c:v>xAI: venture floor</c:v>
                </c:pt>
                <c:pt idx="2">
                  <c:v>xAI: winning model</c:v>
                </c:pt>
                <c:pt idx="3">
                  <c:v>Net cash incl. proceeds</c:v>
                </c:pt>
                <c:pt idx="4">
                  <c:v>Expansion claims + Mars</c:v>
                </c:pt>
                <c:pt idx="5">
                  <c:v>xAI abandonment option</c:v>
                </c:pt>
                <c:pt idx="7">
                  <c:v>Supported range: low</c:v>
                </c:pt>
                <c:pt idx="8">
                  <c:v>Supported range: high</c:v>
                </c:pt>
                <c:pt idx="9">
                  <c:v>IPO capitalization</c:v>
                </c:pt>
              </c:strCache>
            </c:strRef>
          </c:cat>
          <c:val>
            <c:numRef>
              <c:f>SumOfParts!$B$3:$B$12</c:f>
              <c:numCache>
                <c:formatCode>#,##0;\(#,##0\);\-</c:formatCode>
                <c:ptCount val="10"/>
                <c:pt idx="0">
                  <c:v>695704.19320851995</c:v>
                </c:pt>
                <c:pt idx="1">
                  <c:v>22555</c:v>
                </c:pt>
                <c:pt idx="2">
                  <c:v>288402</c:v>
                </c:pt>
                <c:pt idx="3">
                  <c:v>76851</c:v>
                </c:pt>
                <c:pt idx="4">
                  <c:v>65669.749826476953</c:v>
                </c:pt>
                <c:pt idx="5">
                  <c:v>1492</c:v>
                </c:pt>
                <c:pt idx="7">
                  <c:v>860779.94303499686</c:v>
                </c:pt>
                <c:pt idx="8">
                  <c:v>1128118.9430349967</c:v>
                </c:pt>
                <c:pt idx="9">
                  <c:v>1767285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4-4A95-99F1-F1B19726C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(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14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17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/>
  </sheetViews>
  <sheetFormatPr defaultRowHeight="14.75" x14ac:dyDescent="0.75"/>
  <cols>
    <col min="1" max="1" width="110" customWidth="1"/>
  </cols>
  <sheetData>
    <row r="1" spans="1:1" ht="16.75" x14ac:dyDescent="0.75">
      <c r="A1" s="1" t="s">
        <v>0</v>
      </c>
    </row>
    <row r="2" spans="1:1" x14ac:dyDescent="0.75">
      <c r="A2" s="2" t="s">
        <v>1</v>
      </c>
    </row>
    <row r="3" spans="1:1" x14ac:dyDescent="0.75">
      <c r="A3" s="2"/>
    </row>
    <row r="4" spans="1:1" x14ac:dyDescent="0.75">
      <c r="A4" s="2" t="s">
        <v>2</v>
      </c>
    </row>
    <row r="5" spans="1:1" x14ac:dyDescent="0.75">
      <c r="A5" s="2" t="s">
        <v>3</v>
      </c>
    </row>
    <row r="6" spans="1:1" x14ac:dyDescent="0.75">
      <c r="A6" s="2"/>
    </row>
    <row r="7" spans="1:1" x14ac:dyDescent="0.75">
      <c r="A7" s="3" t="s">
        <v>4</v>
      </c>
    </row>
    <row r="8" spans="1:1" x14ac:dyDescent="0.75">
      <c r="A8" s="2" t="s">
        <v>5</v>
      </c>
    </row>
    <row r="9" spans="1:1" x14ac:dyDescent="0.75">
      <c r="A9" s="2" t="s">
        <v>6</v>
      </c>
    </row>
    <row r="10" spans="1:1" x14ac:dyDescent="0.75">
      <c r="A10" s="2" t="s">
        <v>7</v>
      </c>
    </row>
    <row r="11" spans="1:1" x14ac:dyDescent="0.75">
      <c r="A11" s="2" t="s">
        <v>8</v>
      </c>
    </row>
    <row r="12" spans="1:1" x14ac:dyDescent="0.75">
      <c r="A12" s="2" t="s">
        <v>9</v>
      </c>
    </row>
    <row r="13" spans="1:1" x14ac:dyDescent="0.75">
      <c r="A13" s="2" t="s">
        <v>10</v>
      </c>
    </row>
    <row r="14" spans="1:1" x14ac:dyDescent="0.75">
      <c r="A14" s="2" t="s">
        <v>11</v>
      </c>
    </row>
    <row r="15" spans="1:1" x14ac:dyDescent="0.75">
      <c r="A15" s="2" t="s">
        <v>12</v>
      </c>
    </row>
    <row r="16" spans="1:1" x14ac:dyDescent="0.75">
      <c r="A16" s="2" t="s">
        <v>13</v>
      </c>
    </row>
    <row r="17" spans="1:1" x14ac:dyDescent="0.75">
      <c r="A17" s="2" t="s">
        <v>14</v>
      </c>
    </row>
    <row r="18" spans="1:1" x14ac:dyDescent="0.75">
      <c r="A18" s="2" t="s">
        <v>15</v>
      </c>
    </row>
    <row r="19" spans="1:1" x14ac:dyDescent="0.75">
      <c r="A19" s="2"/>
    </row>
    <row r="20" spans="1:1" x14ac:dyDescent="0.75">
      <c r="A20" s="2" t="s">
        <v>16</v>
      </c>
    </row>
    <row r="21" spans="1:1" x14ac:dyDescent="0.75">
      <c r="A21" s="2" t="s">
        <v>17</v>
      </c>
    </row>
    <row r="22" spans="1:1" x14ac:dyDescent="0.75">
      <c r="A22" s="2" t="s">
        <v>18</v>
      </c>
    </row>
    <row r="23" spans="1:1" x14ac:dyDescent="0.75">
      <c r="A23" s="2" t="s">
        <v>19</v>
      </c>
    </row>
    <row r="24" spans="1:1" x14ac:dyDescent="0.75">
      <c r="A24" s="2"/>
    </row>
    <row r="25" spans="1:1" x14ac:dyDescent="0.75">
      <c r="A25" s="2" t="s">
        <v>20</v>
      </c>
    </row>
    <row r="26" spans="1:1" x14ac:dyDescent="0.75">
      <c r="A26" s="2" t="s">
        <v>21</v>
      </c>
    </row>
    <row r="27" spans="1:1" x14ac:dyDescent="0.75">
      <c r="A27" s="2" t="s">
        <v>22</v>
      </c>
    </row>
    <row r="28" spans="1:1" x14ac:dyDescent="0.75">
      <c r="A28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4"/>
  <sheetViews>
    <sheetView workbookViewId="0"/>
  </sheetViews>
  <sheetFormatPr defaultRowHeight="14.75" x14ac:dyDescent="0.75"/>
  <cols>
    <col min="1" max="1" width="34" customWidth="1"/>
    <col min="2" max="2" width="13" customWidth="1"/>
    <col min="3" max="3" width="95" customWidth="1"/>
  </cols>
  <sheetData>
    <row r="1" spans="1:3" ht="16.75" x14ac:dyDescent="0.75">
      <c r="A1" s="1" t="s">
        <v>24</v>
      </c>
    </row>
    <row r="2" spans="1:3" x14ac:dyDescent="0.75">
      <c r="A2" s="4" t="s">
        <v>25</v>
      </c>
    </row>
    <row r="5" spans="1:3" x14ac:dyDescent="0.75">
      <c r="A5" s="3" t="s">
        <v>26</v>
      </c>
    </row>
    <row r="6" spans="1:3" x14ac:dyDescent="0.75">
      <c r="A6" s="2" t="s">
        <v>27</v>
      </c>
      <c r="B6" s="5">
        <v>4086</v>
      </c>
      <c r="C6" s="4" t="s">
        <v>28</v>
      </c>
    </row>
    <row r="7" spans="1:3" x14ac:dyDescent="0.75">
      <c r="A7" s="2" t="s">
        <v>29</v>
      </c>
      <c r="B7" s="5">
        <v>40000</v>
      </c>
      <c r="C7" s="4" t="s">
        <v>30</v>
      </c>
    </row>
    <row r="8" spans="1:3" x14ac:dyDescent="0.75">
      <c r="A8" s="2" t="s">
        <v>31</v>
      </c>
      <c r="B8" s="6">
        <v>0.3</v>
      </c>
      <c r="C8" s="4" t="s">
        <v>32</v>
      </c>
    </row>
    <row r="9" spans="1:3" x14ac:dyDescent="0.75">
      <c r="A9" s="2" t="s">
        <v>33</v>
      </c>
      <c r="B9" s="6">
        <v>0.45</v>
      </c>
      <c r="C9" s="4" t="s">
        <v>34</v>
      </c>
    </row>
    <row r="10" spans="1:3" x14ac:dyDescent="0.75">
      <c r="A10" s="2" t="s">
        <v>35</v>
      </c>
      <c r="B10" s="7">
        <v>3.5</v>
      </c>
      <c r="C10" s="4" t="s">
        <v>36</v>
      </c>
    </row>
    <row r="11" spans="1:3" x14ac:dyDescent="0.75">
      <c r="A11" s="2" t="s">
        <v>37</v>
      </c>
      <c r="B11" s="6">
        <v>0.18</v>
      </c>
      <c r="C11" s="4" t="s">
        <v>38</v>
      </c>
    </row>
    <row r="12" spans="1:3" x14ac:dyDescent="0.75">
      <c r="A12" s="2" t="s">
        <v>39</v>
      </c>
      <c r="B12" s="6">
        <v>0.08</v>
      </c>
      <c r="C12" s="4" t="s">
        <v>40</v>
      </c>
    </row>
    <row r="13" spans="1:3" x14ac:dyDescent="0.75">
      <c r="A13" s="2" t="s">
        <v>41</v>
      </c>
      <c r="B13" s="5">
        <v>11387</v>
      </c>
      <c r="C13" s="4" t="s">
        <v>28</v>
      </c>
    </row>
    <row r="14" spans="1:3" x14ac:dyDescent="0.75">
      <c r="A14" s="2" t="s">
        <v>42</v>
      </c>
      <c r="B14" s="5">
        <v>120000</v>
      </c>
      <c r="C14" s="4" t="s">
        <v>30</v>
      </c>
    </row>
    <row r="15" spans="1:3" x14ac:dyDescent="0.75">
      <c r="A15" s="2" t="s">
        <v>43</v>
      </c>
      <c r="B15" s="6">
        <v>0.35</v>
      </c>
      <c r="C15" s="4" t="s">
        <v>32</v>
      </c>
    </row>
    <row r="16" spans="1:3" x14ac:dyDescent="0.75">
      <c r="A16" s="2" t="s">
        <v>44</v>
      </c>
      <c r="B16" s="6">
        <v>0.6</v>
      </c>
      <c r="C16" s="4" t="s">
        <v>34</v>
      </c>
    </row>
    <row r="17" spans="1:3" x14ac:dyDescent="0.75">
      <c r="A17" s="2" t="s">
        <v>45</v>
      </c>
      <c r="B17" s="7">
        <v>4</v>
      </c>
      <c r="C17" s="4" t="s">
        <v>36</v>
      </c>
    </row>
    <row r="18" spans="1:3" x14ac:dyDescent="0.75">
      <c r="A18" s="2" t="s">
        <v>46</v>
      </c>
      <c r="B18" s="6">
        <v>0.22</v>
      </c>
      <c r="C18" s="4" t="s">
        <v>38</v>
      </c>
    </row>
    <row r="19" spans="1:3" x14ac:dyDescent="0.75">
      <c r="A19" s="2" t="s">
        <v>47</v>
      </c>
      <c r="B19" s="6">
        <v>0.1</v>
      </c>
      <c r="C19" s="4" t="s">
        <v>40</v>
      </c>
    </row>
    <row r="20" spans="1:3" x14ac:dyDescent="0.75">
      <c r="A20" s="2" t="s">
        <v>48</v>
      </c>
      <c r="B20" s="5">
        <v>3201</v>
      </c>
      <c r="C20" s="4" t="s">
        <v>28</v>
      </c>
    </row>
    <row r="21" spans="1:3" x14ac:dyDescent="0.75">
      <c r="A21" s="2" t="s">
        <v>49</v>
      </c>
      <c r="B21" s="5">
        <v>160000</v>
      </c>
      <c r="C21" s="4" t="s">
        <v>30</v>
      </c>
    </row>
    <row r="22" spans="1:3" x14ac:dyDescent="0.75">
      <c r="A22" s="2" t="s">
        <v>50</v>
      </c>
      <c r="B22" s="6">
        <v>-0.3</v>
      </c>
      <c r="C22" s="4" t="s">
        <v>32</v>
      </c>
    </row>
    <row r="23" spans="1:3" x14ac:dyDescent="0.75">
      <c r="A23" s="2" t="s">
        <v>51</v>
      </c>
      <c r="B23" s="6">
        <v>0.25</v>
      </c>
      <c r="C23" s="4" t="s">
        <v>34</v>
      </c>
    </row>
    <row r="24" spans="1:3" x14ac:dyDescent="0.75">
      <c r="A24" s="2" t="s">
        <v>52</v>
      </c>
      <c r="B24" s="7">
        <v>2</v>
      </c>
      <c r="C24" s="4" t="s">
        <v>36</v>
      </c>
    </row>
    <row r="25" spans="1:3" x14ac:dyDescent="0.75">
      <c r="A25" s="2" t="s">
        <v>53</v>
      </c>
      <c r="B25" s="6">
        <v>0.4</v>
      </c>
      <c r="C25" s="4" t="s">
        <v>38</v>
      </c>
    </row>
    <row r="26" spans="1:3" x14ac:dyDescent="0.75">
      <c r="A26" s="2" t="s">
        <v>54</v>
      </c>
      <c r="B26" s="6">
        <v>0.15</v>
      </c>
      <c r="C26" s="4" t="s">
        <v>40</v>
      </c>
    </row>
    <row r="28" spans="1:3" x14ac:dyDescent="0.75">
      <c r="A28" s="3" t="s">
        <v>55</v>
      </c>
    </row>
    <row r="29" spans="1:3" x14ac:dyDescent="0.75">
      <c r="A29" s="2" t="s">
        <v>56</v>
      </c>
      <c r="B29" s="8">
        <v>8.2500000000000004E-2</v>
      </c>
      <c r="C29" s="4" t="s">
        <v>57</v>
      </c>
    </row>
    <row r="30" spans="1:3" x14ac:dyDescent="0.75">
      <c r="A30" s="2" t="s">
        <v>58</v>
      </c>
      <c r="B30" s="8">
        <v>4.5600000000000002E-2</v>
      </c>
      <c r="C30" s="4" t="s">
        <v>59</v>
      </c>
    </row>
    <row r="31" spans="1:3" x14ac:dyDescent="0.75">
      <c r="A31" s="2" t="s">
        <v>60</v>
      </c>
      <c r="B31" s="6">
        <v>0.15</v>
      </c>
      <c r="C31" s="4" t="s">
        <v>61</v>
      </c>
    </row>
    <row r="32" spans="1:3" x14ac:dyDescent="0.75">
      <c r="A32" s="2" t="s">
        <v>62</v>
      </c>
      <c r="B32" s="6">
        <v>0.1</v>
      </c>
      <c r="C32" s="4" t="s">
        <v>63</v>
      </c>
    </row>
    <row r="33" spans="1:3" x14ac:dyDescent="0.75">
      <c r="A33" s="2" t="s">
        <v>64</v>
      </c>
      <c r="B33" s="6">
        <v>0.25</v>
      </c>
      <c r="C33" s="4" t="s">
        <v>40</v>
      </c>
    </row>
    <row r="34" spans="1:3" x14ac:dyDescent="0.75">
      <c r="A34" s="2" t="s">
        <v>65</v>
      </c>
      <c r="B34" s="5">
        <v>24747</v>
      </c>
      <c r="C34" s="4" t="s">
        <v>66</v>
      </c>
    </row>
    <row r="35" spans="1:3" x14ac:dyDescent="0.75">
      <c r="A35" s="2" t="s">
        <v>67</v>
      </c>
      <c r="B35" s="5">
        <v>22896</v>
      </c>
      <c r="C35" s="4" t="s">
        <v>66</v>
      </c>
    </row>
    <row r="36" spans="1:3" x14ac:dyDescent="0.75">
      <c r="A36" s="2" t="s">
        <v>68</v>
      </c>
      <c r="B36" s="5">
        <v>75000</v>
      </c>
      <c r="C36" s="4" t="s">
        <v>69</v>
      </c>
    </row>
    <row r="37" spans="1:3" x14ac:dyDescent="0.75">
      <c r="A37" s="2" t="s">
        <v>70</v>
      </c>
      <c r="B37" s="5">
        <v>13091</v>
      </c>
      <c r="C37" s="4" t="s">
        <v>71</v>
      </c>
    </row>
    <row r="38" spans="1:3" x14ac:dyDescent="0.75">
      <c r="A38" s="2" t="s">
        <v>72</v>
      </c>
      <c r="B38" s="6">
        <v>0.3</v>
      </c>
      <c r="C38" s="4" t="s">
        <v>73</v>
      </c>
    </row>
    <row r="39" spans="1:3" x14ac:dyDescent="0.75">
      <c r="A39" s="2" t="s">
        <v>74</v>
      </c>
      <c r="B39" s="9">
        <v>0.2</v>
      </c>
      <c r="C39" s="4" t="s">
        <v>75</v>
      </c>
    </row>
    <row r="41" spans="1:3" x14ac:dyDescent="0.75">
      <c r="A41" s="3" t="s">
        <v>76</v>
      </c>
    </row>
    <row r="42" spans="1:3" x14ac:dyDescent="0.75">
      <c r="A42" s="2" t="s">
        <v>77</v>
      </c>
      <c r="B42" s="5">
        <v>500</v>
      </c>
      <c r="C42" s="4" t="s">
        <v>78</v>
      </c>
    </row>
    <row r="43" spans="1:3" x14ac:dyDescent="0.75">
      <c r="A43" s="2" t="s">
        <v>79</v>
      </c>
      <c r="B43" s="5">
        <v>15000</v>
      </c>
      <c r="C43" s="4" t="s">
        <v>80</v>
      </c>
    </row>
    <row r="44" spans="1:3" x14ac:dyDescent="0.75">
      <c r="A44" s="2" t="s">
        <v>81</v>
      </c>
      <c r="B44" s="6">
        <v>-0.2</v>
      </c>
      <c r="C44" s="4" t="s">
        <v>82</v>
      </c>
    </row>
    <row r="45" spans="1:3" x14ac:dyDescent="0.75">
      <c r="A45" s="2" t="s">
        <v>83</v>
      </c>
      <c r="B45" s="6">
        <v>0.55000000000000004</v>
      </c>
      <c r="C45" s="4" t="s">
        <v>82</v>
      </c>
    </row>
    <row r="46" spans="1:3" x14ac:dyDescent="0.75">
      <c r="A46" s="2" t="s">
        <v>84</v>
      </c>
      <c r="B46" s="7">
        <v>4</v>
      </c>
      <c r="C46" s="4" t="s">
        <v>82</v>
      </c>
    </row>
    <row r="47" spans="1:3" x14ac:dyDescent="0.75">
      <c r="A47" s="2" t="s">
        <v>85</v>
      </c>
      <c r="B47" s="5">
        <v>12000</v>
      </c>
      <c r="C47" s="4" t="s">
        <v>86</v>
      </c>
    </row>
    <row r="48" spans="1:3" x14ac:dyDescent="0.75">
      <c r="A48" s="2" t="s">
        <v>87</v>
      </c>
      <c r="B48" s="10">
        <v>4</v>
      </c>
      <c r="C48" s="4" t="s">
        <v>82</v>
      </c>
    </row>
    <row r="49" spans="1:3" x14ac:dyDescent="0.75">
      <c r="A49" s="2" t="s">
        <v>88</v>
      </c>
      <c r="B49" s="9">
        <v>0.55000000000000004</v>
      </c>
      <c r="C49" s="4" t="s">
        <v>82</v>
      </c>
    </row>
    <row r="50" spans="1:3" x14ac:dyDescent="0.75">
      <c r="A50" s="2" t="s">
        <v>89</v>
      </c>
      <c r="B50" s="5">
        <v>110000</v>
      </c>
      <c r="C50" s="4" t="s">
        <v>90</v>
      </c>
    </row>
    <row r="51" spans="1:3" x14ac:dyDescent="0.75">
      <c r="A51" s="2" t="s">
        <v>91</v>
      </c>
      <c r="B51" s="5">
        <v>30000</v>
      </c>
      <c r="C51" s="4" t="s">
        <v>92</v>
      </c>
    </row>
    <row r="52" spans="1:3" x14ac:dyDescent="0.75">
      <c r="A52" s="2" t="s">
        <v>93</v>
      </c>
      <c r="B52" s="10">
        <v>5</v>
      </c>
      <c r="C52" s="4" t="s">
        <v>82</v>
      </c>
    </row>
    <row r="53" spans="1:3" x14ac:dyDescent="0.75">
      <c r="A53" s="2" t="s">
        <v>94</v>
      </c>
      <c r="B53" s="9">
        <v>0.5</v>
      </c>
      <c r="C53" s="4" t="s">
        <v>82</v>
      </c>
    </row>
    <row r="54" spans="1:3" x14ac:dyDescent="0.75">
      <c r="A54" s="2" t="s">
        <v>95</v>
      </c>
      <c r="B54" s="6">
        <v>0.6</v>
      </c>
      <c r="C54" s="4" t="s">
        <v>96</v>
      </c>
    </row>
    <row r="56" spans="1:3" x14ac:dyDescent="0.75">
      <c r="A56" s="3" t="s">
        <v>97</v>
      </c>
    </row>
    <row r="57" spans="1:3" x14ac:dyDescent="0.75">
      <c r="A57" s="2" t="s">
        <v>98</v>
      </c>
      <c r="B57" s="6">
        <v>0.3</v>
      </c>
      <c r="C57" s="4" t="s">
        <v>99</v>
      </c>
    </row>
    <row r="58" spans="1:3" x14ac:dyDescent="0.75">
      <c r="A58" s="2" t="s">
        <v>100</v>
      </c>
      <c r="B58" s="10">
        <v>10</v>
      </c>
      <c r="C58" s="4" t="s">
        <v>82</v>
      </c>
    </row>
    <row r="59" spans="1:3" x14ac:dyDescent="0.75">
      <c r="A59" s="2" t="s">
        <v>101</v>
      </c>
      <c r="B59" s="5">
        <v>500</v>
      </c>
      <c r="C59" s="4" t="s">
        <v>102</v>
      </c>
    </row>
    <row r="60" spans="1:3" x14ac:dyDescent="0.75">
      <c r="A60" s="2" t="s">
        <v>103</v>
      </c>
      <c r="B60" s="6">
        <v>0.9</v>
      </c>
      <c r="C60" s="4" t="s">
        <v>82</v>
      </c>
    </row>
    <row r="61" spans="1:3" x14ac:dyDescent="0.75">
      <c r="A61" s="2" t="s">
        <v>104</v>
      </c>
      <c r="B61" s="5">
        <v>2500</v>
      </c>
      <c r="C61" s="4" t="s">
        <v>105</v>
      </c>
    </row>
    <row r="62" spans="1:3" x14ac:dyDescent="0.75">
      <c r="A62" s="2" t="s">
        <v>106</v>
      </c>
      <c r="B62" s="5">
        <v>5000</v>
      </c>
      <c r="C62" s="4" t="s">
        <v>107</v>
      </c>
    </row>
    <row r="63" spans="1:3" x14ac:dyDescent="0.75">
      <c r="A63" s="2" t="s">
        <v>108</v>
      </c>
      <c r="B63" s="6">
        <v>0.25</v>
      </c>
      <c r="C63" s="4" t="s">
        <v>82</v>
      </c>
    </row>
    <row r="64" spans="1:3" x14ac:dyDescent="0.75">
      <c r="A64" s="2" t="s">
        <v>109</v>
      </c>
      <c r="B64" s="5">
        <v>10000</v>
      </c>
      <c r="C64" s="4" t="s">
        <v>110</v>
      </c>
    </row>
    <row r="65" spans="1:3" x14ac:dyDescent="0.75">
      <c r="A65" s="2" t="s">
        <v>111</v>
      </c>
      <c r="B65" s="5">
        <v>15000</v>
      </c>
      <c r="C65" s="4" t="s">
        <v>82</v>
      </c>
    </row>
    <row r="66" spans="1:3" x14ac:dyDescent="0.75">
      <c r="A66" s="2" t="s">
        <v>112</v>
      </c>
      <c r="B66" s="5">
        <v>0.25</v>
      </c>
      <c r="C66" s="4" t="s">
        <v>113</v>
      </c>
    </row>
    <row r="68" spans="1:3" x14ac:dyDescent="0.75">
      <c r="A68" s="3" t="s">
        <v>114</v>
      </c>
    </row>
    <row r="69" spans="1:3" x14ac:dyDescent="0.75">
      <c r="A69" s="2" t="s">
        <v>115</v>
      </c>
      <c r="B69" s="5">
        <v>1492</v>
      </c>
      <c r="C69" s="4" t="s">
        <v>116</v>
      </c>
    </row>
    <row r="70" spans="1:3" x14ac:dyDescent="0.75">
      <c r="A70" s="2" t="s">
        <v>117</v>
      </c>
      <c r="B70" s="5">
        <v>22555</v>
      </c>
      <c r="C70" s="4" t="s">
        <v>118</v>
      </c>
    </row>
    <row r="71" spans="1:3" x14ac:dyDescent="0.75">
      <c r="A71" s="2" t="s">
        <v>119</v>
      </c>
      <c r="B71" s="5">
        <v>288402</v>
      </c>
      <c r="C71" s="4" t="s">
        <v>120</v>
      </c>
    </row>
    <row r="73" spans="1:3" x14ac:dyDescent="0.75">
      <c r="A73" s="3" t="s">
        <v>121</v>
      </c>
    </row>
    <row r="74" spans="1:3" x14ac:dyDescent="0.75">
      <c r="A74" s="2" t="s">
        <v>122</v>
      </c>
      <c r="B74" s="9">
        <v>135</v>
      </c>
      <c r="C74" s="4" t="s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8"/>
  <sheetViews>
    <sheetView workbookViewId="0"/>
  </sheetViews>
  <sheetFormatPr defaultRowHeight="14.75" x14ac:dyDescent="0.75"/>
  <cols>
    <col min="1" max="1" width="38" customWidth="1"/>
    <col min="2" max="2" width="13" customWidth="1"/>
    <col min="3" max="13" width="10" customWidth="1"/>
  </cols>
  <sheetData>
    <row r="1" spans="1:13" ht="16.75" x14ac:dyDescent="0.75">
      <c r="A1" s="1" t="s">
        <v>124</v>
      </c>
    </row>
    <row r="2" spans="1:13" x14ac:dyDescent="0.75">
      <c r="A2" s="4" t="s">
        <v>125</v>
      </c>
    </row>
    <row r="3" spans="1:13" x14ac:dyDescent="0.75">
      <c r="C3" s="4" t="s">
        <v>126</v>
      </c>
      <c r="D3" s="4" t="s">
        <v>127</v>
      </c>
      <c r="E3" s="4" t="s">
        <v>128</v>
      </c>
      <c r="F3" s="4" t="s">
        <v>129</v>
      </c>
      <c r="G3" s="4" t="s">
        <v>130</v>
      </c>
      <c r="H3" s="4" t="s">
        <v>131</v>
      </c>
      <c r="I3" s="4" t="s">
        <v>132</v>
      </c>
      <c r="J3" s="4" t="s">
        <v>133</v>
      </c>
      <c r="K3" s="4" t="s">
        <v>134</v>
      </c>
      <c r="L3" s="4" t="s">
        <v>135</v>
      </c>
      <c r="M3" s="4" t="s">
        <v>136</v>
      </c>
    </row>
    <row r="4" spans="1:13" x14ac:dyDescent="0.75">
      <c r="A4" s="2" t="s">
        <v>137</v>
      </c>
      <c r="C4" s="11">
        <v>1</v>
      </c>
      <c r="D4" s="11">
        <v>2</v>
      </c>
      <c r="E4" s="11">
        <v>3</v>
      </c>
      <c r="F4" s="11">
        <v>4</v>
      </c>
      <c r="G4" s="11">
        <v>5</v>
      </c>
      <c r="H4" s="11">
        <v>6</v>
      </c>
      <c r="I4" s="11">
        <v>7</v>
      </c>
      <c r="J4" s="11">
        <v>8</v>
      </c>
      <c r="K4" s="11">
        <v>9</v>
      </c>
      <c r="L4" s="11">
        <v>10</v>
      </c>
      <c r="M4" s="11">
        <v>11</v>
      </c>
    </row>
    <row r="5" spans="1:13" x14ac:dyDescent="0.75">
      <c r="A5" s="2" t="s">
        <v>138</v>
      </c>
      <c r="C5" s="12">
        <f>Inputs!$B$32+(Inputs!$B$33-Inputs!$B$32)*C$4/11</f>
        <v>0.11363636363636365</v>
      </c>
      <c r="D5" s="12">
        <f>Inputs!$B$32+(Inputs!$B$33-Inputs!$B$32)*D$4/11</f>
        <v>0.12727272727272729</v>
      </c>
      <c r="E5" s="12">
        <f>Inputs!$B$32+(Inputs!$B$33-Inputs!$B$32)*E$4/11</f>
        <v>0.1409090909090909</v>
      </c>
      <c r="F5" s="12">
        <f>Inputs!$B$32+(Inputs!$B$33-Inputs!$B$32)*F$4/11</f>
        <v>0.15454545454545454</v>
      </c>
      <c r="G5" s="12">
        <f>Inputs!$B$32+(Inputs!$B$33-Inputs!$B$32)*G$4/11</f>
        <v>0.16818181818181818</v>
      </c>
      <c r="H5" s="12">
        <f>Inputs!$B$32+(Inputs!$B$33-Inputs!$B$32)*H$4/11</f>
        <v>0.18181818181818182</v>
      </c>
      <c r="I5" s="12">
        <f>Inputs!$B$32+(Inputs!$B$33-Inputs!$B$32)*I$4/11</f>
        <v>0.19545454545454546</v>
      </c>
      <c r="J5" s="12">
        <f>Inputs!$B$32+(Inputs!$B$33-Inputs!$B$32)*J$4/11</f>
        <v>0.20909090909090911</v>
      </c>
      <c r="K5" s="12">
        <f>Inputs!$B$32+(Inputs!$B$33-Inputs!$B$32)*K$4/11</f>
        <v>0.22272727272727272</v>
      </c>
      <c r="L5" s="12">
        <f>Inputs!$B$32+(Inputs!$B$33-Inputs!$B$32)*L$4/11</f>
        <v>0.23636363636363636</v>
      </c>
      <c r="M5" s="12">
        <f>Inputs!$B$32+(Inputs!$B$33-Inputs!$B$32)*M$4/11</f>
        <v>0.25</v>
      </c>
    </row>
    <row r="6" spans="1:13" x14ac:dyDescent="0.75">
      <c r="A6" s="2" t="s">
        <v>139</v>
      </c>
      <c r="C6" s="13">
        <f>1/(1+Inputs!$B$29)^C$4</f>
        <v>0.92378752886836024</v>
      </c>
      <c r="D6" s="13">
        <f>1/(1+Inputs!$B$29)^D$4</f>
        <v>0.85338339849271161</v>
      </c>
      <c r="E6" s="13">
        <f>1/(1+Inputs!$B$29)^E$4</f>
        <v>0.78834494087086515</v>
      </c>
      <c r="F6" s="13">
        <f>1/(1+Inputs!$B$29)^F$4</f>
        <v>0.72826322482297023</v>
      </c>
      <c r="G6" s="13">
        <f>1/(1+Inputs!$B$29)^G$4</f>
        <v>0.6727604848249148</v>
      </c>
      <c r="H6" s="13">
        <f>1/(1+Inputs!$B$29)^H$4</f>
        <v>0.62148774579668808</v>
      </c>
      <c r="I6" s="13">
        <f>1/(1+Inputs!$B$29)^I$4</f>
        <v>0.57412262891149013</v>
      </c>
      <c r="J6" s="13">
        <f>1/(1+Inputs!$B$29)^J$4</f>
        <v>0.53036732462955216</v>
      </c>
      <c r="K6" s="13">
        <f>1/(1+Inputs!$B$29)^K$4</f>
        <v>0.48994672021205737</v>
      </c>
      <c r="L6" s="13">
        <f>1/(1+Inputs!$B$29)^L$4</f>
        <v>0.45260666994185439</v>
      </c>
      <c r="M6" s="13">
        <f>1/(1+Inputs!$B$29)^M$4</f>
        <v>0.41811239717492327</v>
      </c>
    </row>
    <row r="8" spans="1:13" x14ac:dyDescent="0.75">
      <c r="A8" s="3" t="s">
        <v>140</v>
      </c>
      <c r="D8" s="2" t="s">
        <v>141</v>
      </c>
      <c r="F8" s="14">
        <f>(Inputs!$B$7/Inputs!$B$6)^(1/11)-1</f>
        <v>0.23046492659407747</v>
      </c>
    </row>
    <row r="9" spans="1:13" x14ac:dyDescent="0.75">
      <c r="A9" s="2" t="s">
        <v>142</v>
      </c>
      <c r="C9" s="15">
        <f>(Inputs!$B$6)*(1+DCF!$F$8)</f>
        <v>5027.6796900634008</v>
      </c>
      <c r="D9" s="15">
        <f>C9*(1+DCF!$F$8)</f>
        <v>6186.3835207723969</v>
      </c>
      <c r="E9" s="15">
        <f>D9*(1+DCF!$F$8)</f>
        <v>7612.1279447700181</v>
      </c>
      <c r="F9" s="15">
        <f>E9*(1+DCF!$F$8)</f>
        <v>9366.4564527861658</v>
      </c>
      <c r="G9" s="15">
        <f>F9*(1+DCF!$F$8)</f>
        <v>11525.096151624153</v>
      </c>
      <c r="H9" s="15">
        <f>G9*(1+DCF!$F$8)</f>
        <v>14181.226590197899</v>
      </c>
      <c r="I9" s="15">
        <f>H9*(1+DCF!$F$8)</f>
        <v>17449.501935321838</v>
      </c>
      <c r="J9" s="15">
        <f>I9*(1+DCF!$F$8)</f>
        <v>21471.000117948999</v>
      </c>
      <c r="K9" s="15">
        <f>J9*(1+DCF!$F$8)</f>
        <v>26419.312584033545</v>
      </c>
      <c r="L9" s="15">
        <f>K9*(1+DCF!$F$8)</f>
        <v>32508.037519378824</v>
      </c>
      <c r="M9" s="15">
        <f>L9*(1+DCF!$F$8)</f>
        <v>39999.999999999978</v>
      </c>
    </row>
    <row r="10" spans="1:13" x14ac:dyDescent="0.75">
      <c r="A10" s="2" t="s">
        <v>143</v>
      </c>
      <c r="C10" s="12">
        <f>Inputs!$B$8+(Inputs!$B$9-Inputs!$B$8)*C$4/11</f>
        <v>0.3136363636363636</v>
      </c>
      <c r="D10" s="12">
        <f>Inputs!$B$8+(Inputs!$B$9-Inputs!$B$8)*D$4/11</f>
        <v>0.32727272727272727</v>
      </c>
      <c r="E10" s="12">
        <f>Inputs!$B$8+(Inputs!$B$9-Inputs!$B$8)*E$4/11</f>
        <v>0.34090909090909088</v>
      </c>
      <c r="F10" s="12">
        <f>Inputs!$B$8+(Inputs!$B$9-Inputs!$B$8)*F$4/11</f>
        <v>0.35454545454545455</v>
      </c>
      <c r="G10" s="12">
        <f>Inputs!$B$8+(Inputs!$B$9-Inputs!$B$8)*G$4/11</f>
        <v>0.36818181818181817</v>
      </c>
      <c r="H10" s="12">
        <f>Inputs!$B$8+(Inputs!$B$9-Inputs!$B$8)*H$4/11</f>
        <v>0.38181818181818183</v>
      </c>
      <c r="I10" s="12">
        <f>Inputs!$B$8+(Inputs!$B$9-Inputs!$B$8)*I$4/11</f>
        <v>0.39545454545454545</v>
      </c>
      <c r="J10" s="12">
        <f>Inputs!$B$8+(Inputs!$B$9-Inputs!$B$8)*J$4/11</f>
        <v>0.40909090909090912</v>
      </c>
      <c r="K10" s="12">
        <f>Inputs!$B$8+(Inputs!$B$9-Inputs!$B$8)*K$4/11</f>
        <v>0.42272727272727273</v>
      </c>
      <c r="L10" s="12">
        <f>Inputs!$B$8+(Inputs!$B$9-Inputs!$B$8)*L$4/11</f>
        <v>0.4363636363636364</v>
      </c>
      <c r="M10" s="12">
        <f>Inputs!$B$8+(Inputs!$B$9-Inputs!$B$8)*M$4/11</f>
        <v>0.45</v>
      </c>
    </row>
    <row r="11" spans="1:13" x14ac:dyDescent="0.75">
      <c r="A11" s="2" t="s">
        <v>144</v>
      </c>
      <c r="C11" s="15">
        <f t="shared" ref="C11:M11" si="0">C9*C10</f>
        <v>1576.8631755198846</v>
      </c>
      <c r="D11" s="15">
        <f t="shared" si="0"/>
        <v>2024.634606798239</v>
      </c>
      <c r="E11" s="15">
        <f t="shared" si="0"/>
        <v>2595.0436175352334</v>
      </c>
      <c r="F11" s="15">
        <f t="shared" si="0"/>
        <v>3320.834560533277</v>
      </c>
      <c r="G11" s="15">
        <f t="shared" si="0"/>
        <v>4243.3308558252565</v>
      </c>
      <c r="H11" s="15">
        <f t="shared" si="0"/>
        <v>5414.6501526210159</v>
      </c>
      <c r="I11" s="15">
        <f t="shared" si="0"/>
        <v>6900.4848562409088</v>
      </c>
      <c r="J11" s="15">
        <f t="shared" si="0"/>
        <v>8783.5909573427725</v>
      </c>
      <c r="K11" s="15">
        <f t="shared" si="0"/>
        <v>11168.163955977818</v>
      </c>
      <c r="L11" s="15">
        <f t="shared" si="0"/>
        <v>14185.325463001669</v>
      </c>
      <c r="M11" s="15">
        <f t="shared" si="0"/>
        <v>17999.999999999989</v>
      </c>
    </row>
    <row r="12" spans="1:13" x14ac:dyDescent="0.75">
      <c r="A12" s="2" t="s">
        <v>145</v>
      </c>
      <c r="C12" s="15">
        <f t="shared" ref="C12:M12" si="1">C$5*MAX(C11,0)</f>
        <v>179.18899721816874</v>
      </c>
      <c r="D12" s="15">
        <f t="shared" si="1"/>
        <v>257.68076813795773</v>
      </c>
      <c r="E12" s="15">
        <f t="shared" si="1"/>
        <v>365.66523701632832</v>
      </c>
      <c r="F12" s="15">
        <f t="shared" si="1"/>
        <v>513.2198866278701</v>
      </c>
      <c r="G12" s="15">
        <f t="shared" si="1"/>
        <v>713.65109847970223</v>
      </c>
      <c r="H12" s="15">
        <f t="shared" si="1"/>
        <v>984.48184593109386</v>
      </c>
      <c r="I12" s="15">
        <f t="shared" si="1"/>
        <v>1348.7311309925412</v>
      </c>
      <c r="J12" s="15">
        <f t="shared" si="1"/>
        <v>1836.5690183534889</v>
      </c>
      <c r="K12" s="15">
        <f t="shared" si="1"/>
        <v>2487.4546992859682</v>
      </c>
      <c r="L12" s="15">
        <f t="shared" si="1"/>
        <v>3352.895109436758</v>
      </c>
      <c r="M12" s="15">
        <f t="shared" si="1"/>
        <v>4499.9999999999973</v>
      </c>
    </row>
    <row r="13" spans="1:13" x14ac:dyDescent="0.75">
      <c r="A13" s="2" t="s">
        <v>146</v>
      </c>
      <c r="C13" s="15">
        <f>MAX(C9-(Inputs!$B$6),0)/Inputs!$B$10</f>
        <v>269.0513400181145</v>
      </c>
      <c r="D13" s="15">
        <f>MAX(D9-C9,0)/Inputs!$B$10</f>
        <v>331.05823734542747</v>
      </c>
      <c r="E13" s="15">
        <f>MAX(E9-D9,0)/Inputs!$B$10</f>
        <v>407.35554971360608</v>
      </c>
      <c r="F13" s="15">
        <f>MAX(F9-E9,0)/Inputs!$B$10</f>
        <v>501.23671657604217</v>
      </c>
      <c r="G13" s="15">
        <f>MAX(G9-F9,0)/Inputs!$B$10</f>
        <v>616.75419966799643</v>
      </c>
      <c r="H13" s="15">
        <f>MAX(H9-G9,0)/Inputs!$B$10</f>
        <v>758.89441102107025</v>
      </c>
      <c r="I13" s="15">
        <f>MAX(I9-H9,0)/Inputs!$B$10</f>
        <v>933.79295574969672</v>
      </c>
      <c r="J13" s="15">
        <f>MAX(J9-I9,0)/Inputs!$B$10</f>
        <v>1148.9994807506175</v>
      </c>
      <c r="K13" s="15">
        <f>MAX(K9-J9,0)/Inputs!$B$10</f>
        <v>1413.8035617384417</v>
      </c>
      <c r="L13" s="15">
        <f>MAX(L9-K9,0)/Inputs!$B$10</f>
        <v>1739.6356958129368</v>
      </c>
      <c r="M13" s="15">
        <f>MAX(M9-L9,0)/Inputs!$B$10</f>
        <v>2140.5607087489011</v>
      </c>
    </row>
    <row r="14" spans="1:13" x14ac:dyDescent="0.75">
      <c r="A14" s="2" t="s">
        <v>147</v>
      </c>
      <c r="C14" s="15">
        <f t="shared" ref="C14:M14" si="2">C11-C12-C13</f>
        <v>1128.6228382836016</v>
      </c>
      <c r="D14" s="15">
        <f t="shared" si="2"/>
        <v>1435.8956013148538</v>
      </c>
      <c r="E14" s="15">
        <f t="shared" si="2"/>
        <v>1822.022830805299</v>
      </c>
      <c r="F14" s="15">
        <f t="shared" si="2"/>
        <v>2306.377957329365</v>
      </c>
      <c r="G14" s="15">
        <f t="shared" si="2"/>
        <v>2912.9255576775577</v>
      </c>
      <c r="H14" s="15">
        <f t="shared" si="2"/>
        <v>3671.2738956688518</v>
      </c>
      <c r="I14" s="15">
        <f t="shared" si="2"/>
        <v>4617.9607694986707</v>
      </c>
      <c r="J14" s="15">
        <f t="shared" si="2"/>
        <v>5798.0224582386663</v>
      </c>
      <c r="K14" s="15">
        <f t="shared" si="2"/>
        <v>7266.9056949534079</v>
      </c>
      <c r="L14" s="15">
        <f t="shared" si="2"/>
        <v>9092.7946577519742</v>
      </c>
      <c r="M14" s="15">
        <f t="shared" si="2"/>
        <v>11359.439291251092</v>
      </c>
    </row>
    <row r="15" spans="1:13" x14ac:dyDescent="0.75">
      <c r="A15" s="2" t="s">
        <v>148</v>
      </c>
      <c r="C15" s="13">
        <f t="shared" ref="C15:M15" si="3">C$6</f>
        <v>0.92378752886836024</v>
      </c>
      <c r="D15" s="13">
        <f t="shared" si="3"/>
        <v>0.85338339849271161</v>
      </c>
      <c r="E15" s="13">
        <f t="shared" si="3"/>
        <v>0.78834494087086515</v>
      </c>
      <c r="F15" s="13">
        <f t="shared" si="3"/>
        <v>0.72826322482297023</v>
      </c>
      <c r="G15" s="13">
        <f t="shared" si="3"/>
        <v>0.6727604848249148</v>
      </c>
      <c r="H15" s="13">
        <f t="shared" si="3"/>
        <v>0.62148774579668808</v>
      </c>
      <c r="I15" s="13">
        <f t="shared" si="3"/>
        <v>0.57412262891149013</v>
      </c>
      <c r="J15" s="13">
        <f t="shared" si="3"/>
        <v>0.53036732462955216</v>
      </c>
      <c r="K15" s="13">
        <f t="shared" si="3"/>
        <v>0.48994672021205737</v>
      </c>
      <c r="L15" s="13">
        <f t="shared" si="3"/>
        <v>0.45260666994185439</v>
      </c>
      <c r="M15" s="13">
        <f t="shared" si="3"/>
        <v>0.41811239717492327</v>
      </c>
    </row>
    <row r="16" spans="1:13" x14ac:dyDescent="0.75">
      <c r="A16" s="2" t="s">
        <v>149</v>
      </c>
      <c r="C16" s="15">
        <f t="shared" ref="C16:M16" si="4">C14*C15</f>
        <v>1042.6077028024033</v>
      </c>
      <c r="D16" s="15">
        <f t="shared" si="4"/>
        <v>1225.3694681308057</v>
      </c>
      <c r="E16" s="15">
        <f t="shared" si="4"/>
        <v>1436.3824808165698</v>
      </c>
      <c r="F16" s="15">
        <f t="shared" si="4"/>
        <v>1679.6502488652982</v>
      </c>
      <c r="G16" s="15">
        <f t="shared" si="4"/>
        <v>1959.7012104420389</v>
      </c>
      <c r="H16" s="15">
        <f t="shared" si="4"/>
        <v>2281.6517376214601</v>
      </c>
      <c r="I16" s="15">
        <f t="shared" si="4"/>
        <v>2651.2757771947049</v>
      </c>
      <c r="J16" s="15">
        <f t="shared" si="4"/>
        <v>3075.0816593181007</v>
      </c>
      <c r="K16" s="15">
        <f t="shared" si="4"/>
        <v>3560.3966113327438</v>
      </c>
      <c r="L16" s="15">
        <f t="shared" si="4"/>
        <v>4115.4595105102044</v>
      </c>
      <c r="M16" s="15">
        <f t="shared" si="4"/>
        <v>4749.522392628005</v>
      </c>
    </row>
    <row r="18" spans="1:13" x14ac:dyDescent="0.75">
      <c r="A18" s="3" t="s">
        <v>150</v>
      </c>
    </row>
    <row r="19" spans="1:13" x14ac:dyDescent="0.75">
      <c r="A19" s="2" t="s">
        <v>151</v>
      </c>
      <c r="B19" s="15">
        <f>M11*(1+Inputs!$B$30)*(1-Inputs!$B$33)</f>
        <v>14115.599999999991</v>
      </c>
    </row>
    <row r="20" spans="1:13" x14ac:dyDescent="0.75">
      <c r="A20" s="2" t="s">
        <v>152</v>
      </c>
      <c r="B20" s="15">
        <f>B19*Inputs!$B$30/Inputs!$B$31</f>
        <v>4291.1423999999979</v>
      </c>
    </row>
    <row r="21" spans="1:13" x14ac:dyDescent="0.75">
      <c r="A21" s="2" t="s">
        <v>153</v>
      </c>
      <c r="B21" s="15">
        <f>B19-B20</f>
        <v>9824.4575999999943</v>
      </c>
    </row>
    <row r="22" spans="1:13" x14ac:dyDescent="0.75">
      <c r="A22" s="2" t="s">
        <v>154</v>
      </c>
      <c r="B22" s="15">
        <f>B21/(Inputs!$B$29-Inputs!$B$30)</f>
        <v>266245.463414634</v>
      </c>
    </row>
    <row r="23" spans="1:13" x14ac:dyDescent="0.75">
      <c r="A23" s="2" t="s">
        <v>155</v>
      </c>
      <c r="B23" s="15">
        <f>B22*M15</f>
        <v>111320.52894524095</v>
      </c>
    </row>
    <row r="24" spans="1:13" x14ac:dyDescent="0.75">
      <c r="A24" s="16" t="s">
        <v>156</v>
      </c>
      <c r="B24" s="17">
        <f>SUM(C16:M16)+B23</f>
        <v>139097.62774490329</v>
      </c>
      <c r="C24" s="4" t="s">
        <v>157</v>
      </c>
      <c r="D24" s="18">
        <v>139098</v>
      </c>
    </row>
    <row r="26" spans="1:13" x14ac:dyDescent="0.75">
      <c r="A26" s="3" t="s">
        <v>158</v>
      </c>
      <c r="D26" s="2" t="s">
        <v>141</v>
      </c>
      <c r="F26" s="14">
        <f>(Inputs!$B$14/Inputs!$B$13)^(1/11)-1</f>
        <v>0.23873744540792385</v>
      </c>
    </row>
    <row r="27" spans="1:13" x14ac:dyDescent="0.75">
      <c r="A27" s="2" t="s">
        <v>142</v>
      </c>
      <c r="C27" s="15">
        <f>(Inputs!$B$13)*(1+DCF!$F$26)</f>
        <v>14105.50329086003</v>
      </c>
      <c r="D27" s="15">
        <f>C27*(1+DCF!$F$26)</f>
        <v>17473.015112713016</v>
      </c>
      <c r="E27" s="15">
        <f>D27*(1+DCF!$F$26)</f>
        <v>21644.478104296169</v>
      </c>
      <c r="F27" s="15">
        <f>E27*(1+DCF!$F$26)</f>
        <v>26811.825514103581</v>
      </c>
      <c r="G27" s="15">
        <f>F27*(1+DCF!$F$26)</f>
        <v>33212.812244063665</v>
      </c>
      <c r="H27" s="15">
        <f>G27*(1+DCF!$F$26)</f>
        <v>41141.954194024438</v>
      </c>
      <c r="I27" s="15">
        <f>H27*(1+DCF!$F$26)</f>
        <v>50964.07923739565</v>
      </c>
      <c r="J27" s="15">
        <f>I27*(1+DCF!$F$26)</f>
        <v>63131.113322098499</v>
      </c>
      <c r="K27" s="15">
        <f>J27*(1+DCF!$F$26)</f>
        <v>78202.874042374446</v>
      </c>
      <c r="L27" s="15">
        <f>K27*(1+DCF!$F$26)</f>
        <v>96872.828414808566</v>
      </c>
      <c r="M27" s="15">
        <f>L27*(1+DCF!$F$26)</f>
        <v>120000.0000000001</v>
      </c>
    </row>
    <row r="28" spans="1:13" x14ac:dyDescent="0.75">
      <c r="A28" s="2" t="s">
        <v>143</v>
      </c>
      <c r="C28" s="12">
        <f>Inputs!$B$15+(Inputs!$B$16-Inputs!$B$15)*C$4/11</f>
        <v>0.37272727272727268</v>
      </c>
      <c r="D28" s="12">
        <f>Inputs!$B$15+(Inputs!$B$16-Inputs!$B$15)*D$4/11</f>
        <v>0.39545454545454545</v>
      </c>
      <c r="E28" s="12">
        <f>Inputs!$B$15+(Inputs!$B$16-Inputs!$B$15)*E$4/11</f>
        <v>0.41818181818181815</v>
      </c>
      <c r="F28" s="12">
        <f>Inputs!$B$15+(Inputs!$B$16-Inputs!$B$15)*F$4/11</f>
        <v>0.44090909090909092</v>
      </c>
      <c r="G28" s="12">
        <f>Inputs!$B$15+(Inputs!$B$16-Inputs!$B$15)*G$4/11</f>
        <v>0.46363636363636362</v>
      </c>
      <c r="H28" s="12">
        <f>Inputs!$B$15+(Inputs!$B$16-Inputs!$B$15)*H$4/11</f>
        <v>0.48636363636363633</v>
      </c>
      <c r="I28" s="12">
        <f>Inputs!$B$15+(Inputs!$B$16-Inputs!$B$15)*I$4/11</f>
        <v>0.50909090909090904</v>
      </c>
      <c r="J28" s="12">
        <f>Inputs!$B$15+(Inputs!$B$16-Inputs!$B$15)*J$4/11</f>
        <v>0.53181818181818175</v>
      </c>
      <c r="K28" s="12">
        <f>Inputs!$B$15+(Inputs!$B$16-Inputs!$B$15)*K$4/11</f>
        <v>0.55454545454545456</v>
      </c>
      <c r="L28" s="12">
        <f>Inputs!$B$15+(Inputs!$B$16-Inputs!$B$15)*L$4/11</f>
        <v>0.57727272727272727</v>
      </c>
      <c r="M28" s="12">
        <f>Inputs!$B$15+(Inputs!$B$16-Inputs!$B$15)*M$4/11</f>
        <v>0.6</v>
      </c>
    </row>
    <row r="29" spans="1:13" x14ac:dyDescent="0.75">
      <c r="A29" s="2" t="s">
        <v>144</v>
      </c>
      <c r="C29" s="15">
        <f t="shared" ref="C29:M29" si="5">C27*C28</f>
        <v>5257.5057720478289</v>
      </c>
      <c r="D29" s="15">
        <f t="shared" si="5"/>
        <v>6909.783249118329</v>
      </c>
      <c r="E29" s="15">
        <f t="shared" si="5"/>
        <v>9051.3272072511245</v>
      </c>
      <c r="F29" s="15">
        <f t="shared" si="5"/>
        <v>11821.577613036579</v>
      </c>
      <c r="G29" s="15">
        <f t="shared" si="5"/>
        <v>15398.667494974972</v>
      </c>
      <c r="H29" s="15">
        <f t="shared" si="5"/>
        <v>20009.950448911884</v>
      </c>
      <c r="I29" s="15">
        <f t="shared" si="5"/>
        <v>25945.349429946873</v>
      </c>
      <c r="J29" s="15">
        <f t="shared" si="5"/>
        <v>33574.273903116016</v>
      </c>
      <c r="K29" s="15">
        <f t="shared" si="5"/>
        <v>43367.048332589467</v>
      </c>
      <c r="L29" s="15">
        <f t="shared" si="5"/>
        <v>55922.041857639488</v>
      </c>
      <c r="M29" s="15">
        <f t="shared" si="5"/>
        <v>72000.000000000058</v>
      </c>
    </row>
    <row r="30" spans="1:13" x14ac:dyDescent="0.75">
      <c r="A30" s="2" t="s">
        <v>145</v>
      </c>
      <c r="C30" s="15">
        <f t="shared" ref="C30:M30" si="6">C$5*MAX(C29,0)</f>
        <v>597.44383773270783</v>
      </c>
      <c r="D30" s="15">
        <f t="shared" si="6"/>
        <v>879.42695897869646</v>
      </c>
      <c r="E30" s="15">
        <f t="shared" si="6"/>
        <v>1275.4142882944766</v>
      </c>
      <c r="F30" s="15">
        <f t="shared" si="6"/>
        <v>1826.9710856511076</v>
      </c>
      <c r="G30" s="15">
        <f t="shared" si="6"/>
        <v>2589.7758968821545</v>
      </c>
      <c r="H30" s="15">
        <f t="shared" si="6"/>
        <v>3638.1728088930699</v>
      </c>
      <c r="I30" s="15">
        <f t="shared" si="6"/>
        <v>5071.1364794896162</v>
      </c>
      <c r="J30" s="15">
        <f t="shared" si="6"/>
        <v>7020.0754524697131</v>
      </c>
      <c r="K30" s="15">
        <f t="shared" si="6"/>
        <v>9659.0244013494721</v>
      </c>
      <c r="L30" s="15">
        <f t="shared" si="6"/>
        <v>13217.937166351152</v>
      </c>
      <c r="M30" s="15">
        <f t="shared" si="6"/>
        <v>18000.000000000015</v>
      </c>
    </row>
    <row r="31" spans="1:13" x14ac:dyDescent="0.75">
      <c r="A31" s="2" t="s">
        <v>146</v>
      </c>
      <c r="C31" s="15">
        <f>MAX(C27-(Inputs!$B$13),0)/Inputs!$B$17</f>
        <v>679.62582271500742</v>
      </c>
      <c r="D31" s="15">
        <f>MAX(D27-C27,0)/Inputs!$B$17</f>
        <v>841.87795546324651</v>
      </c>
      <c r="E31" s="15">
        <f>MAX(E27-D27,0)/Inputs!$B$17</f>
        <v>1042.8657478957884</v>
      </c>
      <c r="F31" s="15">
        <f>MAX(F27-E27,0)/Inputs!$B$17</f>
        <v>1291.8368524518528</v>
      </c>
      <c r="G31" s="15">
        <f>MAX(G27-F27,0)/Inputs!$B$17</f>
        <v>1600.2466824900212</v>
      </c>
      <c r="H31" s="15">
        <f>MAX(H27-G27,0)/Inputs!$B$17</f>
        <v>1982.2854874901932</v>
      </c>
      <c r="I31" s="15">
        <f>MAX(I27-H27,0)/Inputs!$B$17</f>
        <v>2455.531260842803</v>
      </c>
      <c r="J31" s="15">
        <f>MAX(J27-I27,0)/Inputs!$B$17</f>
        <v>3041.7585211757123</v>
      </c>
      <c r="K31" s="15">
        <f>MAX(K27-J27,0)/Inputs!$B$17</f>
        <v>3767.9401800689866</v>
      </c>
      <c r="L31" s="15">
        <f>MAX(L27-K27,0)/Inputs!$B$17</f>
        <v>4667.48859310853</v>
      </c>
      <c r="M31" s="15">
        <f>MAX(M27-L27,0)/Inputs!$B$17</f>
        <v>5781.792896297884</v>
      </c>
    </row>
    <row r="32" spans="1:13" x14ac:dyDescent="0.75">
      <c r="A32" s="2" t="s">
        <v>147</v>
      </c>
      <c r="C32" s="15">
        <f t="shared" ref="C32:M32" si="7">C29-C30-C31</f>
        <v>3980.4361116001137</v>
      </c>
      <c r="D32" s="15">
        <f t="shared" si="7"/>
        <v>5188.4783346763861</v>
      </c>
      <c r="E32" s="15">
        <f t="shared" si="7"/>
        <v>6733.0471710608599</v>
      </c>
      <c r="F32" s="15">
        <f t="shared" si="7"/>
        <v>8702.7696749336174</v>
      </c>
      <c r="G32" s="15">
        <f t="shared" si="7"/>
        <v>11208.644915602796</v>
      </c>
      <c r="H32" s="15">
        <f t="shared" si="7"/>
        <v>14389.492152528621</v>
      </c>
      <c r="I32" s="15">
        <f t="shared" si="7"/>
        <v>18418.681689614456</v>
      </c>
      <c r="J32" s="15">
        <f t="shared" si="7"/>
        <v>23512.439929470595</v>
      </c>
      <c r="K32" s="15">
        <f t="shared" si="7"/>
        <v>29940.083751171005</v>
      </c>
      <c r="L32" s="15">
        <f t="shared" si="7"/>
        <v>38036.616098179802</v>
      </c>
      <c r="M32" s="15">
        <f t="shared" si="7"/>
        <v>48218.20710370216</v>
      </c>
    </row>
    <row r="33" spans="1:13" x14ac:dyDescent="0.75">
      <c r="A33" s="2" t="s">
        <v>148</v>
      </c>
      <c r="C33" s="13">
        <f t="shared" ref="C33:M33" si="8">C$6</f>
        <v>0.92378752886836024</v>
      </c>
      <c r="D33" s="13">
        <f t="shared" si="8"/>
        <v>0.85338339849271161</v>
      </c>
      <c r="E33" s="13">
        <f t="shared" si="8"/>
        <v>0.78834494087086515</v>
      </c>
      <c r="F33" s="13">
        <f t="shared" si="8"/>
        <v>0.72826322482297023</v>
      </c>
      <c r="G33" s="13">
        <f t="shared" si="8"/>
        <v>0.6727604848249148</v>
      </c>
      <c r="H33" s="13">
        <f t="shared" si="8"/>
        <v>0.62148774579668808</v>
      </c>
      <c r="I33" s="13">
        <f t="shared" si="8"/>
        <v>0.57412262891149013</v>
      </c>
      <c r="J33" s="13">
        <f t="shared" si="8"/>
        <v>0.53036732462955216</v>
      </c>
      <c r="K33" s="13">
        <f t="shared" si="8"/>
        <v>0.48994672021205737</v>
      </c>
      <c r="L33" s="13">
        <f t="shared" si="8"/>
        <v>0.45260666994185439</v>
      </c>
      <c r="M33" s="13">
        <f t="shared" si="8"/>
        <v>0.41811239717492327</v>
      </c>
    </row>
    <row r="34" spans="1:13" x14ac:dyDescent="0.75">
      <c r="A34" s="2" t="s">
        <v>149</v>
      </c>
      <c r="C34" s="15">
        <f t="shared" ref="C34:M34" si="9">C32*C33</f>
        <v>3677.0772393534535</v>
      </c>
      <c r="D34" s="15">
        <f t="shared" si="9"/>
        <v>4427.7612742519395</v>
      </c>
      <c r="E34" s="15">
        <f t="shared" si="9"/>
        <v>5307.9636739507196</v>
      </c>
      <c r="F34" s="15">
        <f t="shared" si="9"/>
        <v>6337.9071083587087</v>
      </c>
      <c r="G34" s="15">
        <f t="shared" si="9"/>
        <v>7540.733387651253</v>
      </c>
      <c r="H34" s="15">
        <f t="shared" si="9"/>
        <v>8942.8930410341454</v>
      </c>
      <c r="I34" s="15">
        <f t="shared" si="9"/>
        <v>10574.581952725379</v>
      </c>
      <c r="J34" s="15">
        <f t="shared" si="9"/>
        <v>12470.229860906375</v>
      </c>
      <c r="K34" s="15">
        <f t="shared" si="9"/>
        <v>14669.045836760546</v>
      </c>
      <c r="L34" s="15">
        <f t="shared" si="9"/>
        <v>17215.626148053892</v>
      </c>
      <c r="M34" s="15">
        <f t="shared" si="9"/>
        <v>20160.630159605826</v>
      </c>
    </row>
    <row r="36" spans="1:13" x14ac:dyDescent="0.75">
      <c r="A36" s="3" t="s">
        <v>150</v>
      </c>
    </row>
    <row r="37" spans="1:13" x14ac:dyDescent="0.75">
      <c r="A37" s="2" t="s">
        <v>151</v>
      </c>
      <c r="B37" s="15">
        <f>M29*(1+Inputs!$B$30)*(1-Inputs!$B$33)</f>
        <v>56462.400000000052</v>
      </c>
    </row>
    <row r="38" spans="1:13" x14ac:dyDescent="0.75">
      <c r="A38" s="2" t="s">
        <v>152</v>
      </c>
      <c r="B38" s="15">
        <f>B37*Inputs!$B$30/Inputs!$B$31</f>
        <v>17164.569600000017</v>
      </c>
    </row>
    <row r="39" spans="1:13" x14ac:dyDescent="0.75">
      <c r="A39" s="2" t="s">
        <v>153</v>
      </c>
      <c r="B39" s="15">
        <f>B37-B38</f>
        <v>39297.830400000035</v>
      </c>
    </row>
    <row r="40" spans="1:13" x14ac:dyDescent="0.75">
      <c r="A40" s="2" t="s">
        <v>154</v>
      </c>
      <c r="B40" s="15">
        <f>B39/(Inputs!$B$29-Inputs!$B$30)</f>
        <v>1064981.8536585374</v>
      </c>
    </row>
    <row r="41" spans="1:13" x14ac:dyDescent="0.75">
      <c r="A41" s="2" t="s">
        <v>155</v>
      </c>
      <c r="B41" s="15">
        <f>B40*M33</f>
        <v>445282.11578096438</v>
      </c>
    </row>
    <row r="42" spans="1:13" x14ac:dyDescent="0.75">
      <c r="A42" s="16" t="s">
        <v>156</v>
      </c>
      <c r="B42" s="17">
        <f>SUM(C34:M34)+B41</f>
        <v>556606.56546361663</v>
      </c>
      <c r="C42" s="4" t="s">
        <v>157</v>
      </c>
      <c r="D42" s="18">
        <v>556607</v>
      </c>
    </row>
    <row r="44" spans="1:13" x14ac:dyDescent="0.75">
      <c r="A44" s="3" t="s">
        <v>159</v>
      </c>
      <c r="D44" s="2" t="s">
        <v>141</v>
      </c>
      <c r="F44" s="14">
        <f>(Inputs!$B$21/Inputs!$B$20)^(1/11)-1</f>
        <v>0.42705096177886448</v>
      </c>
    </row>
    <row r="45" spans="1:13" x14ac:dyDescent="0.75">
      <c r="A45" s="2" t="s">
        <v>142</v>
      </c>
      <c r="C45" s="15">
        <f>(Inputs!$B$20)*(1+DCF!$F$44)</f>
        <v>4567.9901286541453</v>
      </c>
      <c r="D45" s="15">
        <f>C45*(1+DCF!$F$44)</f>
        <v>6518.7547064922574</v>
      </c>
      <c r="E45" s="15">
        <f>D45*(1+DCF!$F$44)</f>
        <v>9302.5951735002745</v>
      </c>
      <c r="F45" s="15">
        <f>E45*(1+DCF!$F$44)</f>
        <v>13275.277389382989</v>
      </c>
      <c r="G45" s="15">
        <f>F45*(1+DCF!$F$44)</f>
        <v>18944.497366400206</v>
      </c>
      <c r="H45" s="15">
        <f>G45*(1+DCF!$F$44)</f>
        <v>27034.763187138578</v>
      </c>
      <c r="I45" s="15">
        <f>H45*(1+DCF!$F$44)</f>
        <v>38579.984807669949</v>
      </c>
      <c r="J45" s="15">
        <f>I45*(1+DCF!$F$44)</f>
        <v>55055.604425199381</v>
      </c>
      <c r="K45" s="15">
        <f>J45*(1+DCF!$F$44)</f>
        <v>78567.153246297486</v>
      </c>
      <c r="L45" s="15">
        <f>K45*(1+DCF!$F$44)</f>
        <v>112119.33160435627</v>
      </c>
      <c r="M45" s="15">
        <f>L45*(1+DCF!$F$44)</f>
        <v>160000.00000000006</v>
      </c>
    </row>
    <row r="46" spans="1:13" x14ac:dyDescent="0.75">
      <c r="A46" s="2" t="s">
        <v>143</v>
      </c>
      <c r="C46" s="12">
        <f>Inputs!$B$22+(Inputs!$B$23-Inputs!$B$22)*C$4/11</f>
        <v>-0.25</v>
      </c>
      <c r="D46" s="12">
        <f>Inputs!$B$22+(Inputs!$B$23-Inputs!$B$22)*D$4/11</f>
        <v>-0.19999999999999998</v>
      </c>
      <c r="E46" s="12">
        <f>Inputs!$B$22+(Inputs!$B$23-Inputs!$B$22)*E$4/11</f>
        <v>-0.14999999999999997</v>
      </c>
      <c r="F46" s="12">
        <f>Inputs!$B$22+(Inputs!$B$23-Inputs!$B$22)*F$4/11</f>
        <v>-9.9999999999999978E-2</v>
      </c>
      <c r="G46" s="12">
        <f>Inputs!$B$22+(Inputs!$B$23-Inputs!$B$22)*G$4/11</f>
        <v>-4.9999999999999989E-2</v>
      </c>
      <c r="H46" s="12">
        <f>Inputs!$B$22+(Inputs!$B$23-Inputs!$B$22)*H$4/11</f>
        <v>0</v>
      </c>
      <c r="I46" s="12">
        <f>Inputs!$B$22+(Inputs!$B$23-Inputs!$B$22)*I$4/11</f>
        <v>5.0000000000000044E-2</v>
      </c>
      <c r="J46" s="12">
        <f>Inputs!$B$22+(Inputs!$B$23-Inputs!$B$22)*J$4/11</f>
        <v>0.10000000000000003</v>
      </c>
      <c r="K46" s="12">
        <f>Inputs!$B$22+(Inputs!$B$23-Inputs!$B$22)*K$4/11</f>
        <v>0.15000000000000002</v>
      </c>
      <c r="L46" s="12">
        <f>Inputs!$B$22+(Inputs!$B$23-Inputs!$B$22)*L$4/11</f>
        <v>0.2</v>
      </c>
      <c r="M46" s="12">
        <f>Inputs!$B$22+(Inputs!$B$23-Inputs!$B$22)*M$4/11</f>
        <v>0.25000000000000006</v>
      </c>
    </row>
    <row r="47" spans="1:13" x14ac:dyDescent="0.75">
      <c r="A47" s="2" t="s">
        <v>144</v>
      </c>
      <c r="C47" s="15">
        <f t="shared" ref="C47:M47" si="10">C45*C46</f>
        <v>-1141.9975321635363</v>
      </c>
      <c r="D47" s="15">
        <f t="shared" si="10"/>
        <v>-1303.7509412984514</v>
      </c>
      <c r="E47" s="15">
        <f t="shared" si="10"/>
        <v>-1395.3892760250408</v>
      </c>
      <c r="F47" s="15">
        <f t="shared" si="10"/>
        <v>-1327.5277389382986</v>
      </c>
      <c r="G47" s="15">
        <f t="shared" si="10"/>
        <v>-947.22486832001016</v>
      </c>
      <c r="H47" s="15">
        <f t="shared" si="10"/>
        <v>0</v>
      </c>
      <c r="I47" s="15">
        <f t="shared" si="10"/>
        <v>1928.9992403834992</v>
      </c>
      <c r="J47" s="15">
        <f t="shared" si="10"/>
        <v>5505.5604425199399</v>
      </c>
      <c r="K47" s="15">
        <f t="shared" si="10"/>
        <v>11785.072986944624</v>
      </c>
      <c r="L47" s="15">
        <f t="shared" si="10"/>
        <v>22423.866320871253</v>
      </c>
      <c r="M47" s="15">
        <f t="shared" si="10"/>
        <v>40000.000000000022</v>
      </c>
    </row>
    <row r="48" spans="1:13" x14ac:dyDescent="0.75">
      <c r="A48" s="2" t="s">
        <v>145</v>
      </c>
      <c r="C48" s="15">
        <f t="shared" ref="C48:M48" si="11">C$5*MAX(C47,0)</f>
        <v>0</v>
      </c>
      <c r="D48" s="15">
        <f t="shared" si="11"/>
        <v>0</v>
      </c>
      <c r="E48" s="15">
        <f t="shared" si="11"/>
        <v>0</v>
      </c>
      <c r="F48" s="15">
        <f t="shared" si="11"/>
        <v>0</v>
      </c>
      <c r="G48" s="15">
        <f t="shared" si="11"/>
        <v>0</v>
      </c>
      <c r="H48" s="15">
        <f t="shared" si="11"/>
        <v>0</v>
      </c>
      <c r="I48" s="15">
        <f t="shared" si="11"/>
        <v>377.03166971132032</v>
      </c>
      <c r="J48" s="15">
        <f t="shared" si="11"/>
        <v>1151.162637981442</v>
      </c>
      <c r="K48" s="15">
        <f t="shared" si="11"/>
        <v>2624.8571652740297</v>
      </c>
      <c r="L48" s="15">
        <f t="shared" si="11"/>
        <v>5300.1865849332053</v>
      </c>
      <c r="M48" s="15">
        <f t="shared" si="11"/>
        <v>10000.000000000005</v>
      </c>
    </row>
    <row r="49" spans="1:13" x14ac:dyDescent="0.75">
      <c r="A49" s="2" t="s">
        <v>146</v>
      </c>
      <c r="C49" s="15">
        <f>MAX(C45-(Inputs!$B$20),0)/Inputs!$B$24</f>
        <v>683.49506432707267</v>
      </c>
      <c r="D49" s="15">
        <f>MAX(D45-C45,0)/Inputs!$B$24</f>
        <v>975.38228891905601</v>
      </c>
      <c r="E49" s="15">
        <f>MAX(E45-D45,0)/Inputs!$B$24</f>
        <v>1391.9202335040086</v>
      </c>
      <c r="F49" s="15">
        <f>MAX(F45-E45,0)/Inputs!$B$24</f>
        <v>1986.3411079413572</v>
      </c>
      <c r="G49" s="15">
        <f>MAX(G45-F45,0)/Inputs!$B$24</f>
        <v>2834.6099885086087</v>
      </c>
      <c r="H49" s="15">
        <f>MAX(H45-G45,0)/Inputs!$B$24</f>
        <v>4045.132910369186</v>
      </c>
      <c r="I49" s="15">
        <f>MAX(I45-H45,0)/Inputs!$B$24</f>
        <v>5772.6108102656854</v>
      </c>
      <c r="J49" s="15">
        <f>MAX(J45-I45,0)/Inputs!$B$24</f>
        <v>8237.8098087647159</v>
      </c>
      <c r="K49" s="15">
        <f>MAX(K45-J45,0)/Inputs!$B$24</f>
        <v>11755.774410549053</v>
      </c>
      <c r="L49" s="15">
        <f>MAX(L45-K45,0)/Inputs!$B$24</f>
        <v>16776.08917902939</v>
      </c>
      <c r="M49" s="15">
        <f>MAX(M45-L45,0)/Inputs!$B$24</f>
        <v>23940.334197821896</v>
      </c>
    </row>
    <row r="50" spans="1:13" x14ac:dyDescent="0.75">
      <c r="A50" s="2" t="s">
        <v>147</v>
      </c>
      <c r="C50" s="15">
        <f t="shared" ref="C50:M50" si="12">C47-C48-C49</f>
        <v>-1825.492596490609</v>
      </c>
      <c r="D50" s="15">
        <f t="shared" si="12"/>
        <v>-2279.1332302175074</v>
      </c>
      <c r="E50" s="15">
        <f t="shared" si="12"/>
        <v>-2787.3095095290491</v>
      </c>
      <c r="F50" s="15">
        <f t="shared" si="12"/>
        <v>-3313.8688468796558</v>
      </c>
      <c r="G50" s="15">
        <f t="shared" si="12"/>
        <v>-3781.8348568286187</v>
      </c>
      <c r="H50" s="15">
        <f t="shared" si="12"/>
        <v>-4045.132910369186</v>
      </c>
      <c r="I50" s="15">
        <f t="shared" si="12"/>
        <v>-4220.6432395935062</v>
      </c>
      <c r="J50" s="15">
        <f t="shared" si="12"/>
        <v>-3883.4120042262184</v>
      </c>
      <c r="K50" s="15">
        <f t="shared" si="12"/>
        <v>-2595.558588878459</v>
      </c>
      <c r="L50" s="15">
        <f t="shared" si="12"/>
        <v>347.59055690865716</v>
      </c>
      <c r="M50" s="15">
        <f t="shared" si="12"/>
        <v>6059.6658021781186</v>
      </c>
    </row>
    <row r="51" spans="1:13" x14ac:dyDescent="0.75">
      <c r="A51" s="2" t="s">
        <v>148</v>
      </c>
      <c r="C51" s="13">
        <f t="shared" ref="C51:M51" si="13">C$6</f>
        <v>0.92378752886836024</v>
      </c>
      <c r="D51" s="13">
        <f t="shared" si="13"/>
        <v>0.85338339849271161</v>
      </c>
      <c r="E51" s="13">
        <f t="shared" si="13"/>
        <v>0.78834494087086515</v>
      </c>
      <c r="F51" s="13">
        <f t="shared" si="13"/>
        <v>0.72826322482297023</v>
      </c>
      <c r="G51" s="13">
        <f t="shared" si="13"/>
        <v>0.6727604848249148</v>
      </c>
      <c r="H51" s="13">
        <f t="shared" si="13"/>
        <v>0.62148774579668808</v>
      </c>
      <c r="I51" s="13">
        <f t="shared" si="13"/>
        <v>0.57412262891149013</v>
      </c>
      <c r="J51" s="13">
        <f t="shared" si="13"/>
        <v>0.53036732462955216</v>
      </c>
      <c r="K51" s="13">
        <f t="shared" si="13"/>
        <v>0.48994672021205737</v>
      </c>
      <c r="L51" s="13">
        <f t="shared" si="13"/>
        <v>0.45260666994185439</v>
      </c>
      <c r="M51" s="13">
        <f t="shared" si="13"/>
        <v>0.41811239717492327</v>
      </c>
    </row>
    <row r="52" spans="1:13" x14ac:dyDescent="0.75">
      <c r="A52" s="2" t="s">
        <v>149</v>
      </c>
      <c r="C52" s="15">
        <f t="shared" ref="C52:M52" si="14">C50*C51</f>
        <v>-1686.3672946795464</v>
      </c>
      <c r="D52" s="15">
        <f t="shared" si="14"/>
        <v>-1944.9744616206881</v>
      </c>
      <c r="E52" s="15">
        <f t="shared" si="14"/>
        <v>-2197.3613504784785</v>
      </c>
      <c r="F52" s="15">
        <f t="shared" si="14"/>
        <v>-2413.3688130689561</v>
      </c>
      <c r="G52" s="15">
        <f t="shared" si="14"/>
        <v>-2544.2690518077839</v>
      </c>
      <c r="H52" s="15">
        <f t="shared" si="14"/>
        <v>-2514.0005339133418</v>
      </c>
      <c r="I52" s="15">
        <f t="shared" si="14"/>
        <v>-2423.166792412932</v>
      </c>
      <c r="J52" s="15">
        <f t="shared" si="14"/>
        <v>-2059.6348351157467</v>
      </c>
      <c r="K52" s="15">
        <f t="shared" si="14"/>
        <v>-1271.6854177392368</v>
      </c>
      <c r="L52" s="15">
        <f t="shared" si="14"/>
        <v>157.32180446566196</v>
      </c>
      <c r="M52" s="15">
        <f t="shared" si="14"/>
        <v>2533.6213946275975</v>
      </c>
    </row>
    <row r="54" spans="1:13" x14ac:dyDescent="0.75">
      <c r="A54" s="3" t="s">
        <v>150</v>
      </c>
    </row>
    <row r="55" spans="1:13" x14ac:dyDescent="0.75">
      <c r="A55" s="2" t="s">
        <v>151</v>
      </c>
      <c r="B55" s="15">
        <f>M47*(1+Inputs!$B$30)*(1-Inputs!$B$33)</f>
        <v>31368.000000000022</v>
      </c>
    </row>
    <row r="56" spans="1:13" x14ac:dyDescent="0.75">
      <c r="A56" s="2" t="s">
        <v>152</v>
      </c>
      <c r="B56" s="15">
        <f>B55*Inputs!$B$30/Inputs!$B$31</f>
        <v>9535.8720000000067</v>
      </c>
    </row>
    <row r="57" spans="1:13" x14ac:dyDescent="0.75">
      <c r="A57" s="2" t="s">
        <v>153</v>
      </c>
      <c r="B57" s="15">
        <f>B55-B56</f>
        <v>21832.128000000015</v>
      </c>
    </row>
    <row r="58" spans="1:13" x14ac:dyDescent="0.75">
      <c r="A58" s="2" t="s">
        <v>154</v>
      </c>
      <c r="B58" s="15">
        <f>B57/(Inputs!$B$29-Inputs!$B$30)</f>
        <v>591656.58536585409</v>
      </c>
    </row>
    <row r="59" spans="1:13" x14ac:dyDescent="0.75">
      <c r="A59" s="2" t="s">
        <v>155</v>
      </c>
      <c r="B59" s="15">
        <f>B58*M51</f>
        <v>247378.95321164688</v>
      </c>
    </row>
    <row r="60" spans="1:13" x14ac:dyDescent="0.75">
      <c r="A60" s="16" t="s">
        <v>156</v>
      </c>
      <c r="B60" s="17">
        <f>SUM(C52:M52)+B59</f>
        <v>231015.06785990341</v>
      </c>
      <c r="C60" s="4" t="s">
        <v>157</v>
      </c>
      <c r="D60" s="18">
        <v>231015</v>
      </c>
    </row>
    <row r="62" spans="1:13" x14ac:dyDescent="0.75">
      <c r="A62" s="3" t="s">
        <v>160</v>
      </c>
      <c r="D62" s="2" t="s">
        <v>141</v>
      </c>
      <c r="F62" s="14">
        <f>(Inputs!$B$43/Inputs!$B$42)^(1/11)-1</f>
        <v>0.36233448594309836</v>
      </c>
    </row>
    <row r="63" spans="1:13" x14ac:dyDescent="0.75">
      <c r="A63" s="2" t="s">
        <v>142</v>
      </c>
      <c r="C63" s="15">
        <f>(Inputs!$B$42)*(1+DCF!$F$62)</f>
        <v>681.16724297154917</v>
      </c>
      <c r="D63" s="15">
        <f>C63*(1+DCF!$F$62)</f>
        <v>927.97762579492303</v>
      </c>
      <c r="E63" s="15">
        <f>D63*(1+DCF!$F$62)</f>
        <v>1264.2159218040233</v>
      </c>
      <c r="F63" s="15">
        <f>E63*(1+DCF!$F$62)</f>
        <v>1722.2849479519643</v>
      </c>
      <c r="G63" s="15">
        <f>F63*(1+DCF!$F$62)</f>
        <v>2346.3281792156754</v>
      </c>
      <c r="H63" s="15">
        <f>G63*(1+DCF!$F$62)</f>
        <v>3196.4837938855931</v>
      </c>
      <c r="I63" s="15">
        <f>H63*(1+DCF!$F$62)</f>
        <v>4354.6801061685746</v>
      </c>
      <c r="J63" s="15">
        <f>I63*(1+DCF!$F$62)</f>
        <v>5932.5308838838018</v>
      </c>
      <c r="K63" s="15">
        <f>J63*(1+DCF!$F$62)</f>
        <v>8082.0914120373945</v>
      </c>
      <c r="L63" s="15">
        <f>K63*(1+DCF!$F$62)</f>
        <v>11010.511849163095</v>
      </c>
      <c r="M63" s="15">
        <f>L63*(1+DCF!$F$62)</f>
        <v>14999.999999999998</v>
      </c>
    </row>
    <row r="64" spans="1:13" x14ac:dyDescent="0.75">
      <c r="A64" s="2" t="s">
        <v>143</v>
      </c>
      <c r="C64" s="12">
        <f>Inputs!$B$44+(Inputs!$B$45-Inputs!$B$44)*C$4/11</f>
        <v>-0.13181818181818183</v>
      </c>
      <c r="D64" s="12">
        <f>Inputs!$B$44+(Inputs!$B$45-Inputs!$B$44)*D$4/11</f>
        <v>-6.3636363636363658E-2</v>
      </c>
      <c r="E64" s="12">
        <f>Inputs!$B$44+(Inputs!$B$45-Inputs!$B$44)*E$4/11</f>
        <v>4.545454545454547E-3</v>
      </c>
      <c r="F64" s="12">
        <f>Inputs!$B$44+(Inputs!$B$45-Inputs!$B$44)*F$4/11</f>
        <v>7.2727272727272696E-2</v>
      </c>
      <c r="G64" s="12">
        <f>Inputs!$B$44+(Inputs!$B$45-Inputs!$B$44)*G$4/11</f>
        <v>0.14090909090909087</v>
      </c>
      <c r="H64" s="12">
        <f>Inputs!$B$44+(Inputs!$B$45-Inputs!$B$44)*H$4/11</f>
        <v>0.20909090909090911</v>
      </c>
      <c r="I64" s="12">
        <f>Inputs!$B$44+(Inputs!$B$45-Inputs!$B$44)*I$4/11</f>
        <v>0.27727272727272728</v>
      </c>
      <c r="J64" s="12">
        <f>Inputs!$B$44+(Inputs!$B$45-Inputs!$B$44)*J$4/11</f>
        <v>0.3454545454545454</v>
      </c>
      <c r="K64" s="12">
        <f>Inputs!$B$44+(Inputs!$B$45-Inputs!$B$44)*K$4/11</f>
        <v>0.41363636363636364</v>
      </c>
      <c r="L64" s="12">
        <f>Inputs!$B$44+(Inputs!$B$45-Inputs!$B$44)*L$4/11</f>
        <v>0.48181818181818176</v>
      </c>
      <c r="M64" s="12">
        <f>Inputs!$B$44+(Inputs!$B$45-Inputs!$B$44)*M$4/11</f>
        <v>0.55000000000000004</v>
      </c>
    </row>
    <row r="65" spans="1:13" x14ac:dyDescent="0.75">
      <c r="A65" s="2" t="s">
        <v>144</v>
      </c>
      <c r="C65" s="15">
        <f t="shared" ref="C65:M65" si="15">C63*C64</f>
        <v>-89.790227482613318</v>
      </c>
      <c r="D65" s="15">
        <f t="shared" si="15"/>
        <v>-59.053121641495125</v>
      </c>
      <c r="E65" s="15">
        <f t="shared" si="15"/>
        <v>5.7464360082001082</v>
      </c>
      <c r="F65" s="15">
        <f t="shared" si="15"/>
        <v>125.25708712377917</v>
      </c>
      <c r="G65" s="15">
        <f t="shared" si="15"/>
        <v>330.61897070766327</v>
      </c>
      <c r="H65" s="15">
        <f t="shared" si="15"/>
        <v>668.3557023578968</v>
      </c>
      <c r="I65" s="15">
        <f t="shared" si="15"/>
        <v>1207.4340294376502</v>
      </c>
      <c r="J65" s="15">
        <f t="shared" si="15"/>
        <v>2049.419759887131</v>
      </c>
      <c r="K65" s="15">
        <f t="shared" si="15"/>
        <v>3343.0469022518314</v>
      </c>
      <c r="L65" s="15">
        <f t="shared" si="15"/>
        <v>5305.0648000513083</v>
      </c>
      <c r="M65" s="15">
        <f t="shared" si="15"/>
        <v>8250</v>
      </c>
    </row>
    <row r="66" spans="1:13" x14ac:dyDescent="0.75">
      <c r="A66" s="2" t="s">
        <v>145</v>
      </c>
      <c r="C66" s="15">
        <f t="shared" ref="C66:M66" si="16">C$5*MAX(C65,0)</f>
        <v>0</v>
      </c>
      <c r="D66" s="15">
        <f t="shared" si="16"/>
        <v>0</v>
      </c>
      <c r="E66" s="15">
        <f t="shared" si="16"/>
        <v>0.80972507388274251</v>
      </c>
      <c r="F66" s="15">
        <f t="shared" si="16"/>
        <v>19.357913464584055</v>
      </c>
      <c r="G66" s="15">
        <f t="shared" si="16"/>
        <v>55.604099619016097</v>
      </c>
      <c r="H66" s="15">
        <f t="shared" si="16"/>
        <v>121.51921861052669</v>
      </c>
      <c r="I66" s="15">
        <f t="shared" si="16"/>
        <v>235.9984693900862</v>
      </c>
      <c r="J66" s="15">
        <f t="shared" si="16"/>
        <v>428.51504070367287</v>
      </c>
      <c r="K66" s="15">
        <f t="shared" si="16"/>
        <v>744.58771913790792</v>
      </c>
      <c r="L66" s="15">
        <f t="shared" si="16"/>
        <v>1253.9244072848546</v>
      </c>
      <c r="M66" s="15">
        <f t="shared" si="16"/>
        <v>2062.5</v>
      </c>
    </row>
    <row r="67" spans="1:13" x14ac:dyDescent="0.75">
      <c r="A67" s="2" t="s">
        <v>146</v>
      </c>
      <c r="C67" s="15">
        <f>MAX(C63-(Inputs!$B$42),0)/Inputs!$B$46</f>
        <v>45.291810742887293</v>
      </c>
      <c r="D67" s="15">
        <f>MAX(D63-C63,0)/Inputs!$B$46</f>
        <v>61.702595705843464</v>
      </c>
      <c r="E67" s="15">
        <f>MAX(E63-D63,0)/Inputs!$B$46</f>
        <v>84.05957400227507</v>
      </c>
      <c r="F67" s="15">
        <f>MAX(F63-E63,0)/Inputs!$B$46</f>
        <v>114.51725653698526</v>
      </c>
      <c r="G67" s="15">
        <f>MAX(G63-F63,0)/Inputs!$B$46</f>
        <v>156.01080781592776</v>
      </c>
      <c r="H67" s="15">
        <f>MAX(H63-G63,0)/Inputs!$B$46</f>
        <v>212.53890366747942</v>
      </c>
      <c r="I67" s="15">
        <f>MAX(I63-H63,0)/Inputs!$B$46</f>
        <v>289.5490780707454</v>
      </c>
      <c r="J67" s="15">
        <f>MAX(J63-I63,0)/Inputs!$B$46</f>
        <v>394.4626944288068</v>
      </c>
      <c r="K67" s="15">
        <f>MAX(K63-J63,0)/Inputs!$B$46</f>
        <v>537.39013203839818</v>
      </c>
      <c r="L67" s="15">
        <f>MAX(L63-K63,0)/Inputs!$B$46</f>
        <v>732.10510928142503</v>
      </c>
      <c r="M67" s="15">
        <f>MAX(M63-L63,0)/Inputs!$B$46</f>
        <v>997.37203770922588</v>
      </c>
    </row>
    <row r="68" spans="1:13" x14ac:dyDescent="0.75">
      <c r="A68" s="2" t="s">
        <v>147</v>
      </c>
      <c r="C68" s="15">
        <f t="shared" ref="C68:M68" si="17">C65-C66-C67</f>
        <v>-135.08203822550061</v>
      </c>
      <c r="D68" s="15">
        <f t="shared" si="17"/>
        <v>-120.75571734733859</v>
      </c>
      <c r="E68" s="15">
        <f t="shared" si="17"/>
        <v>-79.122863067957709</v>
      </c>
      <c r="F68" s="15">
        <f t="shared" si="17"/>
        <v>-8.6180828777901439</v>
      </c>
      <c r="G68" s="15">
        <f t="shared" si="17"/>
        <v>119.00406327271941</v>
      </c>
      <c r="H68" s="15">
        <f t="shared" si="17"/>
        <v>334.29758007989074</v>
      </c>
      <c r="I68" s="15">
        <f t="shared" si="17"/>
        <v>681.88648197681857</v>
      </c>
      <c r="J68" s="15">
        <f t="shared" si="17"/>
        <v>1226.4420247546514</v>
      </c>
      <c r="K68" s="15">
        <f t="shared" si="17"/>
        <v>2061.0690510755248</v>
      </c>
      <c r="L68" s="15">
        <f t="shared" si="17"/>
        <v>3319.0352834850287</v>
      </c>
      <c r="M68" s="15">
        <f t="shared" si="17"/>
        <v>5190.1279622907741</v>
      </c>
    </row>
    <row r="69" spans="1:13" x14ac:dyDescent="0.75">
      <c r="A69" s="2" t="s">
        <v>148</v>
      </c>
      <c r="C69" s="13">
        <f t="shared" ref="C69:M69" si="18">C$6</f>
        <v>0.92378752886836024</v>
      </c>
      <c r="D69" s="13">
        <f t="shared" si="18"/>
        <v>0.85338339849271161</v>
      </c>
      <c r="E69" s="13">
        <f t="shared" si="18"/>
        <v>0.78834494087086515</v>
      </c>
      <c r="F69" s="13">
        <f t="shared" si="18"/>
        <v>0.72826322482297023</v>
      </c>
      <c r="G69" s="13">
        <f t="shared" si="18"/>
        <v>0.6727604848249148</v>
      </c>
      <c r="H69" s="13">
        <f t="shared" si="18"/>
        <v>0.62148774579668808</v>
      </c>
      <c r="I69" s="13">
        <f t="shared" si="18"/>
        <v>0.57412262891149013</v>
      </c>
      <c r="J69" s="13">
        <f t="shared" si="18"/>
        <v>0.53036732462955216</v>
      </c>
      <c r="K69" s="13">
        <f t="shared" si="18"/>
        <v>0.48994672021205737</v>
      </c>
      <c r="L69" s="13">
        <f t="shared" si="18"/>
        <v>0.45260666994185439</v>
      </c>
      <c r="M69" s="13">
        <f t="shared" si="18"/>
        <v>0.41811239717492327</v>
      </c>
    </row>
    <row r="70" spans="1:13" x14ac:dyDescent="0.75">
      <c r="A70" s="2" t="s">
        <v>149</v>
      </c>
      <c r="C70" s="15">
        <f t="shared" ref="C70:M70" si="19">C68*C69</f>
        <v>-124.78710228683659</v>
      </c>
      <c r="D70" s="15">
        <f t="shared" si="19"/>
        <v>-103.0509244572971</v>
      </c>
      <c r="E70" s="15">
        <f t="shared" si="19"/>
        <v>-62.37610880684268</v>
      </c>
      <c r="F70" s="15">
        <f t="shared" si="19"/>
        <v>-6.2762328283710742</v>
      </c>
      <c r="G70" s="15">
        <f t="shared" si="19"/>
        <v>80.061231303489549</v>
      </c>
      <c r="H70" s="15">
        <f t="shared" si="19"/>
        <v>207.76184946913912</v>
      </c>
      <c r="I70" s="15">
        <f t="shared" si="19"/>
        <v>391.48645965173853</v>
      </c>
      <c r="J70" s="15">
        <f t="shared" si="19"/>
        <v>650.46477548237544</v>
      </c>
      <c r="K70" s="15">
        <f t="shared" si="19"/>
        <v>1009.8140217050308</v>
      </c>
      <c r="L70" s="15">
        <f t="shared" si="19"/>
        <v>1502.2175070776775</v>
      </c>
      <c r="M70" s="15">
        <f t="shared" si="19"/>
        <v>2170.0568439579952</v>
      </c>
    </row>
    <row r="72" spans="1:13" x14ac:dyDescent="0.75">
      <c r="A72" s="3" t="s">
        <v>150</v>
      </c>
    </row>
    <row r="73" spans="1:13" x14ac:dyDescent="0.75">
      <c r="A73" s="2" t="s">
        <v>151</v>
      </c>
      <c r="B73" s="15">
        <f>M65*(1+Inputs!$B$30)*(1-Inputs!$B$33)</f>
        <v>6469.6500000000005</v>
      </c>
    </row>
    <row r="74" spans="1:13" x14ac:dyDescent="0.75">
      <c r="A74" s="2" t="s">
        <v>152</v>
      </c>
      <c r="B74" s="15">
        <f>B73*Inputs!$B$30/Inputs!$B$31</f>
        <v>1966.7736000000002</v>
      </c>
    </row>
    <row r="75" spans="1:13" x14ac:dyDescent="0.75">
      <c r="A75" s="2" t="s">
        <v>153</v>
      </c>
      <c r="B75" s="15">
        <f>B73-B74</f>
        <v>4502.8764000000001</v>
      </c>
    </row>
    <row r="76" spans="1:13" x14ac:dyDescent="0.75">
      <c r="A76" s="2" t="s">
        <v>154</v>
      </c>
      <c r="B76" s="15">
        <f>B75/(Inputs!$B$29-Inputs!$B$30)</f>
        <v>122029.17073170732</v>
      </c>
    </row>
    <row r="77" spans="1:13" x14ac:dyDescent="0.75">
      <c r="A77" s="2" t="s">
        <v>155</v>
      </c>
      <c r="B77" s="15">
        <f>B76*M69</f>
        <v>51021.909099902128</v>
      </c>
    </row>
    <row r="78" spans="1:13" x14ac:dyDescent="0.75">
      <c r="A78" s="16" t="s">
        <v>156</v>
      </c>
      <c r="B78" s="17">
        <f>SUM(C70:M70)+B77</f>
        <v>56737.281420170228</v>
      </c>
      <c r="C78" s="4" t="s">
        <v>157</v>
      </c>
      <c r="D78" s="18">
        <v>56737</v>
      </c>
    </row>
    <row r="80" spans="1:13" x14ac:dyDescent="0.75">
      <c r="A80" s="3" t="s">
        <v>161</v>
      </c>
    </row>
    <row r="81" spans="1:4" x14ac:dyDescent="0.75">
      <c r="A81" s="2" t="s">
        <v>162</v>
      </c>
      <c r="B81" s="19">
        <f>DCF!$B$24</f>
        <v>139097.62774490329</v>
      </c>
    </row>
    <row r="82" spans="1:4" x14ac:dyDescent="0.75">
      <c r="A82" s="2" t="s">
        <v>163</v>
      </c>
      <c r="B82" s="19">
        <f>DCF!$B$42</f>
        <v>556606.56546361663</v>
      </c>
    </row>
    <row r="83" spans="1:4" x14ac:dyDescent="0.75">
      <c r="A83" s="2" t="s">
        <v>164</v>
      </c>
      <c r="B83" s="19">
        <f>DCF!$B$60</f>
        <v>231015.06785990341</v>
      </c>
    </row>
    <row r="84" spans="1:4" x14ac:dyDescent="0.75">
      <c r="A84" s="2" t="s">
        <v>165</v>
      </c>
      <c r="B84" s="19">
        <f>Inputs!$B$34</f>
        <v>24747</v>
      </c>
    </row>
    <row r="85" spans="1:4" x14ac:dyDescent="0.75">
      <c r="A85" s="2" t="s">
        <v>166</v>
      </c>
      <c r="B85" s="19">
        <f>Inputs!$B$36</f>
        <v>75000</v>
      </c>
    </row>
    <row r="86" spans="1:4" x14ac:dyDescent="0.75">
      <c r="A86" s="2" t="s">
        <v>167</v>
      </c>
      <c r="B86" s="19">
        <f>-Inputs!$B$35</f>
        <v>-22896</v>
      </c>
    </row>
    <row r="87" spans="1:4" x14ac:dyDescent="0.75">
      <c r="A87" s="16" t="s">
        <v>168</v>
      </c>
      <c r="B87" s="17">
        <f>SUM(B81:B86)</f>
        <v>1003570.2610684234</v>
      </c>
      <c r="C87" s="4" t="s">
        <v>157</v>
      </c>
      <c r="D87" s="18">
        <v>1003570</v>
      </c>
    </row>
    <row r="88" spans="1:4" x14ac:dyDescent="0.75">
      <c r="A88" s="16" t="s">
        <v>169</v>
      </c>
      <c r="B88" s="20">
        <f>B87/Inputs!$B$37</f>
        <v>76.661084796304593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75" x14ac:dyDescent="0.75"/>
  <cols>
    <col min="1" max="1" width="42" customWidth="1"/>
    <col min="2" max="3" width="14" customWidth="1"/>
    <col min="4" max="4" width="95" customWidth="1"/>
  </cols>
  <sheetData>
    <row r="1" spans="1:4" ht="16.75" x14ac:dyDescent="0.75">
      <c r="A1" s="1" t="s">
        <v>170</v>
      </c>
    </row>
    <row r="2" spans="1:4" x14ac:dyDescent="0.75">
      <c r="A2" s="4" t="s">
        <v>171</v>
      </c>
    </row>
    <row r="4" spans="1:4" x14ac:dyDescent="0.75">
      <c r="A4" s="3" t="s">
        <v>172</v>
      </c>
    </row>
    <row r="5" spans="1:4" x14ac:dyDescent="0.75">
      <c r="A5" s="2" t="s">
        <v>173</v>
      </c>
      <c r="B5" s="19">
        <f>DCF!$B$78</f>
        <v>56737.281420170228</v>
      </c>
    </row>
    <row r="6" spans="1:4" x14ac:dyDescent="0.75">
      <c r="A6" s="2" t="s">
        <v>174</v>
      </c>
      <c r="B6" s="13">
        <f>(LN(B5/Inputs!$B$47)+0.5*Inputs!$B$49^2)/Inputs!$B$49</f>
        <v>3.0995906645666245</v>
      </c>
    </row>
    <row r="7" spans="1:4" x14ac:dyDescent="0.75">
      <c r="A7" s="2" t="s">
        <v>175</v>
      </c>
      <c r="B7" s="13">
        <f>B6-Inputs!$B$49</f>
        <v>2.5495906645666242</v>
      </c>
    </row>
    <row r="8" spans="1:4" x14ac:dyDescent="0.75">
      <c r="A8" s="2" t="s">
        <v>176</v>
      </c>
      <c r="B8" s="17">
        <f>1*(B5*_xlfn.NORM.S.DIST(B6,TRUE)-Inputs!$B$47*_xlfn.NORM.S.DIST(B7,TRUE))/(1+Inputs!$B$29)^Inputs!$B$48</f>
        <v>32587.606176534737</v>
      </c>
      <c r="C8" s="18">
        <v>32588</v>
      </c>
      <c r="D8" s="4" t="s">
        <v>177</v>
      </c>
    </row>
    <row r="10" spans="1:4" x14ac:dyDescent="0.75">
      <c r="A10" s="3" t="s">
        <v>178</v>
      </c>
    </row>
    <row r="11" spans="1:4" x14ac:dyDescent="0.75">
      <c r="A11" s="2" t="s">
        <v>173</v>
      </c>
      <c r="B11" s="19">
        <f>Inputs!$B$50</f>
        <v>110000</v>
      </c>
    </row>
    <row r="12" spans="1:4" x14ac:dyDescent="0.75">
      <c r="A12" s="2" t="s">
        <v>174</v>
      </c>
      <c r="B12" s="13">
        <f>(LN(B11/Inputs!$B$51)+0.5*Inputs!$B$53^2)/Inputs!$B$53</f>
        <v>2.8485659682605218</v>
      </c>
    </row>
    <row r="13" spans="1:4" x14ac:dyDescent="0.75">
      <c r="A13" s="2" t="s">
        <v>175</v>
      </c>
      <c r="B13" s="13">
        <f>B12-Inputs!$B$53</f>
        <v>2.3485659682605218</v>
      </c>
    </row>
    <row r="14" spans="1:4" x14ac:dyDescent="0.75">
      <c r="A14" s="2" t="s">
        <v>176</v>
      </c>
      <c r="B14" s="17">
        <f>Inputs!$B$54*(B11*_xlfn.NORM.S.DIST(B12,TRUE)-Inputs!$B$51*_xlfn.NORM.S.DIST(B13,TRUE))/(1+Inputs!$B$29)^Inputs!$B$52</f>
        <v>32309.112030711978</v>
      </c>
      <c r="C14" s="18">
        <v>32309</v>
      </c>
      <c r="D14" s="4" t="s">
        <v>179</v>
      </c>
    </row>
    <row r="16" spans="1:4" x14ac:dyDescent="0.75">
      <c r="A16" s="3" t="s">
        <v>180</v>
      </c>
    </row>
    <row r="17" spans="1:4" x14ac:dyDescent="0.75">
      <c r="A17" s="2" t="s">
        <v>181</v>
      </c>
      <c r="B17" s="16" t="s">
        <v>182</v>
      </c>
      <c r="C17" s="16" t="s">
        <v>183</v>
      </c>
    </row>
    <row r="18" spans="1:4" x14ac:dyDescent="0.75">
      <c r="A18" s="2" t="s">
        <v>184</v>
      </c>
      <c r="B18" s="15">
        <f>MAX(Inputs!$B$64*Inputs!$B$57*(1-Inputs!$B$33)/Inputs!$B$29-Inputs!$B$65,0)</f>
        <v>12272.727272727272</v>
      </c>
      <c r="C18" s="12">
        <f>Inputs!$B$54*Inputs!$B$63*Inputs!$B$66</f>
        <v>3.7499999999999999E-2</v>
      </c>
    </row>
    <row r="19" spans="1:4" x14ac:dyDescent="0.75">
      <c r="A19" s="2" t="s">
        <v>185</v>
      </c>
      <c r="B19" s="15">
        <f>MAX(Inputs!$B$61*Inputs!$B$57*(1-Inputs!$B$33)/Inputs!$B$29-Inputs!$B$62,0)</f>
        <v>1818.181818181818</v>
      </c>
      <c r="C19" s="12">
        <f>Inputs!$B$54*Inputs!$B$63*(1-Inputs!$B$66)</f>
        <v>0.11249999999999999</v>
      </c>
    </row>
    <row r="20" spans="1:4" x14ac:dyDescent="0.75">
      <c r="A20" s="2" t="s">
        <v>186</v>
      </c>
      <c r="B20" s="15">
        <f>MAX(Inputs!$B$59*Inputs!$B$57*(1-Inputs!$B$33)/Inputs!$B$29-0,0)</f>
        <v>1363.6363636363635</v>
      </c>
      <c r="C20" s="12">
        <f>Inputs!$B$60*(1-Inputs!$B$54*Inputs!$B$63)</f>
        <v>0.76500000000000001</v>
      </c>
    </row>
    <row r="21" spans="1:4" x14ac:dyDescent="0.75">
      <c r="A21" s="16" t="s">
        <v>187</v>
      </c>
      <c r="B21" s="17">
        <f>SUMPRODUCT(B18:B20,C18:C20)/(1+Inputs!$B$29)^Inputs!$B$58</f>
        <v>773.03161923023526</v>
      </c>
      <c r="C21" s="18">
        <v>772</v>
      </c>
      <c r="D21" s="4" t="s">
        <v>188</v>
      </c>
    </row>
    <row r="23" spans="1:4" x14ac:dyDescent="0.75">
      <c r="A23" s="3" t="s">
        <v>189</v>
      </c>
    </row>
    <row r="24" spans="1:4" x14ac:dyDescent="0.75">
      <c r="A24" s="2" t="s">
        <v>190</v>
      </c>
      <c r="B24" s="19">
        <f>Inputs!$B$69</f>
        <v>1492</v>
      </c>
      <c r="D24" s="4" t="s">
        <v>191</v>
      </c>
    </row>
    <row r="26" spans="1:4" x14ac:dyDescent="0.75">
      <c r="A26" s="3" t="s">
        <v>192</v>
      </c>
    </row>
    <row r="27" spans="1:4" x14ac:dyDescent="0.75">
      <c r="A27" s="2" t="s">
        <v>193</v>
      </c>
      <c r="B27" s="17">
        <f>Options!$B$8+Options!$B$14+Options!$B$21</f>
        <v>65669.749826476953</v>
      </c>
    </row>
    <row r="28" spans="1:4" x14ac:dyDescent="0.75">
      <c r="A28" s="2" t="s">
        <v>194</v>
      </c>
      <c r="B28" s="17">
        <f>B27+Inputs!$B$69</f>
        <v>67161.749826476953</v>
      </c>
    </row>
    <row r="29" spans="1:4" x14ac:dyDescent="0.75">
      <c r="A29" s="2" t="s">
        <v>195</v>
      </c>
      <c r="B29" s="17">
        <f>DCF!$B$87+B28</f>
        <v>1070732.0108949004</v>
      </c>
    </row>
    <row r="30" spans="1:4" x14ac:dyDescent="0.75">
      <c r="A30" s="2" t="s">
        <v>169</v>
      </c>
      <c r="B30" s="20">
        <f>B29/Inputs!$B$37</f>
        <v>81.791460613772855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M1013"/>
  <sheetViews>
    <sheetView workbookViewId="0"/>
  </sheetViews>
  <sheetFormatPr defaultRowHeight="14.75" x14ac:dyDescent="0.75"/>
  <cols>
    <col min="1" max="1" width="30" customWidth="1"/>
  </cols>
  <sheetData>
    <row r="1" spans="1:117" ht="16.75" x14ac:dyDescent="0.75">
      <c r="A1" s="1" t="s">
        <v>196</v>
      </c>
    </row>
    <row r="2" spans="1:117" x14ac:dyDescent="0.75">
      <c r="A2" s="4" t="s">
        <v>197</v>
      </c>
    </row>
    <row r="3" spans="1:117" x14ac:dyDescent="0.75">
      <c r="C3" s="4" t="s">
        <v>126</v>
      </c>
      <c r="D3" s="4" t="s">
        <v>127</v>
      </c>
      <c r="E3" s="4" t="s">
        <v>128</v>
      </c>
      <c r="F3" s="4" t="s">
        <v>129</v>
      </c>
      <c r="G3" s="4" t="s">
        <v>130</v>
      </c>
      <c r="H3" s="4" t="s">
        <v>131</v>
      </c>
      <c r="I3" s="4" t="s">
        <v>132</v>
      </c>
      <c r="J3" s="4" t="s">
        <v>133</v>
      </c>
      <c r="K3" s="4" t="s">
        <v>134</v>
      </c>
      <c r="L3" s="4" t="s">
        <v>135</v>
      </c>
      <c r="M3" s="4" t="s">
        <v>136</v>
      </c>
    </row>
    <row r="4" spans="1:117" x14ac:dyDescent="0.75">
      <c r="A4" s="2" t="s">
        <v>137</v>
      </c>
      <c r="C4" s="11">
        <v>1</v>
      </c>
      <c r="D4" s="11">
        <v>2</v>
      </c>
      <c r="E4" s="11">
        <v>3</v>
      </c>
      <c r="F4" s="11">
        <v>4</v>
      </c>
      <c r="G4" s="11">
        <v>5</v>
      </c>
      <c r="H4" s="11">
        <v>6</v>
      </c>
      <c r="I4" s="11">
        <v>7</v>
      </c>
      <c r="J4" s="11">
        <v>8</v>
      </c>
      <c r="K4" s="11">
        <v>9</v>
      </c>
      <c r="L4" s="11">
        <v>10</v>
      </c>
      <c r="M4" s="11">
        <v>11</v>
      </c>
      <c r="P4" s="3" t="s">
        <v>198</v>
      </c>
      <c r="U4" s="3" t="s">
        <v>199</v>
      </c>
    </row>
    <row r="5" spans="1:117" x14ac:dyDescent="0.75">
      <c r="A5" s="2" t="s">
        <v>200</v>
      </c>
      <c r="C5" s="12">
        <f>Inputs!$B$11*EXP(-Inputs!$B$39*C$4)+Inputs!$B$12*(1-EXP(-Inputs!$B$39*C$4))</f>
        <v>0.16187307530779818</v>
      </c>
      <c r="D5" s="12">
        <f>Inputs!$B$11*EXP(-Inputs!$B$39*D$4)+Inputs!$B$12*(1-EXP(-Inputs!$B$39*D$4))</f>
        <v>0.14703200460356391</v>
      </c>
      <c r="E5" s="12">
        <f>Inputs!$B$11*EXP(-Inputs!$B$39*E$4)+Inputs!$B$12*(1-EXP(-Inputs!$B$39*E$4))</f>
        <v>0.13488116360940264</v>
      </c>
      <c r="F5" s="12">
        <f>Inputs!$B$11*EXP(-Inputs!$B$39*F$4)+Inputs!$B$12*(1-EXP(-Inputs!$B$39*F$4))</f>
        <v>0.12493289641172214</v>
      </c>
      <c r="G5" s="12">
        <f>Inputs!$B$11*EXP(-Inputs!$B$39*G$4)+Inputs!$B$12*(1-EXP(-Inputs!$B$39*G$4))</f>
        <v>0.11678794411714423</v>
      </c>
      <c r="H5" s="12">
        <f>Inputs!$B$11*EXP(-Inputs!$B$39*H$4)+Inputs!$B$12*(1-EXP(-Inputs!$B$39*H$4))</f>
        <v>0.1101194211912202</v>
      </c>
      <c r="I5" s="12">
        <f>Inputs!$B$11*EXP(-Inputs!$B$39*I$4)+Inputs!$B$12*(1-EXP(-Inputs!$B$39*I$4))</f>
        <v>0.10465969639416065</v>
      </c>
      <c r="J5" s="12">
        <f>Inputs!$B$11*EXP(-Inputs!$B$39*J$4)+Inputs!$B$12*(1-EXP(-Inputs!$B$39*J$4))</f>
        <v>0.10018965179946554</v>
      </c>
      <c r="K5" s="12">
        <f>Inputs!$B$11*EXP(-Inputs!$B$39*K$4)+Inputs!$B$12*(1-EXP(-Inputs!$B$39*K$4))</f>
        <v>9.6529888822158655E-2</v>
      </c>
      <c r="L5" s="12">
        <f>Inputs!$B$11*EXP(-Inputs!$B$39*L$4)+Inputs!$B$12*(1-EXP(-Inputs!$B$39*L$4))</f>
        <v>9.3533528323661269E-2</v>
      </c>
      <c r="M5" s="12">
        <f>Inputs!$B$11*EXP(-Inputs!$B$39*M$4)+Inputs!$B$12*(1-EXP(-Inputs!$B$39*M$4))</f>
        <v>9.1080315836233383E-2</v>
      </c>
      <c r="P5" s="2" t="s">
        <v>201</v>
      </c>
      <c r="R5" s="17">
        <f ca="1">AVERAGE(DM14:DM1013)</f>
        <v>997221.71964005579</v>
      </c>
      <c r="S5" s="4" t="s">
        <v>202</v>
      </c>
      <c r="U5" s="21">
        <v>0.2</v>
      </c>
      <c r="V5" s="21">
        <v>0.4</v>
      </c>
      <c r="W5" s="21">
        <v>0.6</v>
      </c>
      <c r="X5" s="21">
        <v>0.8</v>
      </c>
      <c r="Y5" s="21">
        <v>1</v>
      </c>
      <c r="Z5" s="21">
        <v>1.2</v>
      </c>
      <c r="AA5" s="21">
        <v>1.4</v>
      </c>
      <c r="AB5" s="21">
        <v>1.6</v>
      </c>
      <c r="AC5" s="21">
        <v>1.8</v>
      </c>
      <c r="AD5" s="21">
        <v>2</v>
      </c>
      <c r="AE5" s="21">
        <v>2.2000000000000002</v>
      </c>
      <c r="AF5" s="21">
        <v>2.4</v>
      </c>
      <c r="AG5" s="21">
        <v>2.6</v>
      </c>
      <c r="AH5" s="21">
        <v>2.8</v>
      </c>
      <c r="AI5" s="21">
        <v>3</v>
      </c>
    </row>
    <row r="6" spans="1:117" x14ac:dyDescent="0.75">
      <c r="A6" s="2" t="s">
        <v>203</v>
      </c>
      <c r="C6" s="12">
        <f>Inputs!$B$18*EXP(-Inputs!$B$39*C$4)+Inputs!$B$19*(1-EXP(-Inputs!$B$39*C$4))</f>
        <v>0.19824769036935783</v>
      </c>
      <c r="D6" s="12">
        <f>Inputs!$B$18*EXP(-Inputs!$B$39*D$4)+Inputs!$B$19*(1-EXP(-Inputs!$B$39*D$4))</f>
        <v>0.18043840552427673</v>
      </c>
      <c r="E6" s="12">
        <f>Inputs!$B$18*EXP(-Inputs!$B$39*E$4)+Inputs!$B$19*(1-EXP(-Inputs!$B$39*E$4))</f>
        <v>0.16585739633128316</v>
      </c>
      <c r="F6" s="12">
        <f>Inputs!$B$18*EXP(-Inputs!$B$39*F$4)+Inputs!$B$19*(1-EXP(-Inputs!$B$39*F$4))</f>
        <v>0.15391947569406661</v>
      </c>
      <c r="G6" s="12">
        <f>Inputs!$B$18*EXP(-Inputs!$B$39*G$4)+Inputs!$B$19*(1-EXP(-Inputs!$B$39*G$4))</f>
        <v>0.14414553294057308</v>
      </c>
      <c r="H6" s="12">
        <f>Inputs!$B$18*EXP(-Inputs!$B$39*H$4)+Inputs!$B$19*(1-EXP(-Inputs!$B$39*H$4))</f>
        <v>0.13614330542946423</v>
      </c>
      <c r="I6" s="12">
        <f>Inputs!$B$18*EXP(-Inputs!$B$39*I$4)+Inputs!$B$19*(1-EXP(-Inputs!$B$39*I$4))</f>
        <v>0.12959163567299278</v>
      </c>
      <c r="J6" s="12">
        <f>Inputs!$B$18*EXP(-Inputs!$B$39*J$4)+Inputs!$B$19*(1-EXP(-Inputs!$B$39*J$4))</f>
        <v>0.12422758215935865</v>
      </c>
      <c r="K6" s="12">
        <f>Inputs!$B$18*EXP(-Inputs!$B$39*K$4)+Inputs!$B$19*(1-EXP(-Inputs!$B$39*K$4))</f>
        <v>0.11983586658659039</v>
      </c>
      <c r="L6" s="12">
        <f>Inputs!$B$18*EXP(-Inputs!$B$39*L$4)+Inputs!$B$19*(1-EXP(-Inputs!$B$39*L$4))</f>
        <v>0.11624023398839353</v>
      </c>
      <c r="M6" s="12">
        <f>Inputs!$B$18*EXP(-Inputs!$B$39*M$4)+Inputs!$B$19*(1-EXP(-Inputs!$B$39*M$4))</f>
        <v>0.11329637900348007</v>
      </c>
      <c r="P6" s="2" t="s">
        <v>204</v>
      </c>
      <c r="R6" s="15">
        <f ca="1">_xlfn.STDEV.S(DM14:DM1013)</f>
        <v>423862.7029446399</v>
      </c>
      <c r="U6" s="11">
        <f ca="1">COUNTIFS(DM14:DM1013,"&gt;=200000",DM14:DM1013,"&lt;400000")</f>
        <v>8</v>
      </c>
      <c r="V6" s="11">
        <f ca="1">COUNTIFS(DM14:DM1013,"&gt;=400000",DM14:DM1013,"&lt;600000")</f>
        <v>107</v>
      </c>
      <c r="W6" s="11">
        <f ca="1">COUNTIFS(DM14:DM1013,"&gt;=600000",DM14:DM1013,"&lt;800000")</f>
        <v>261</v>
      </c>
      <c r="X6" s="11">
        <f ca="1">COUNTIFS(DM14:DM1013,"&gt;=800000",DM14:DM1013,"&lt;1000000")</f>
        <v>224</v>
      </c>
      <c r="Y6" s="11">
        <f ca="1">COUNTIFS(DM14:DM1013,"&gt;=1000000",DM14:DM1013,"&lt;1200000")</f>
        <v>163</v>
      </c>
      <c r="Z6" s="11">
        <f ca="1">COUNTIFS(DM14:DM1013,"&gt;=1200000",DM14:DM1013,"&lt;1400000")</f>
        <v>102</v>
      </c>
      <c r="AA6" s="11">
        <f ca="1">COUNTIFS(DM14:DM1013,"&gt;=1400000",DM14:DM1013,"&lt;1600000")</f>
        <v>56</v>
      </c>
      <c r="AB6" s="11">
        <f ca="1">COUNTIFS(DM14:DM1013,"&gt;=1600000",DM14:DM1013,"&lt;1800000")</f>
        <v>32</v>
      </c>
      <c r="AC6" s="11">
        <f ca="1">COUNTIFS(DM14:DM1013,"&gt;=1800000",DM14:DM1013,"&lt;2000000")</f>
        <v>19</v>
      </c>
      <c r="AD6" s="11">
        <f ca="1">COUNTIFS(DM14:DM1013,"&gt;=2000000",DM14:DM1013,"&lt;2200000")</f>
        <v>10</v>
      </c>
      <c r="AE6" s="11">
        <f ca="1">COUNTIFS(DM14:DM1013,"&gt;=2200000",DM14:DM1013,"&lt;2400000")</f>
        <v>5</v>
      </c>
      <c r="AF6" s="11">
        <f ca="1">COUNTIFS(DM14:DM1013,"&gt;=2400000",DM14:DM1013,"&lt;2600000")</f>
        <v>3</v>
      </c>
      <c r="AG6" s="11">
        <f ca="1">COUNTIFS(DM14:DM1013,"&gt;=2600000",DM14:DM1013,"&lt;2800000")</f>
        <v>4</v>
      </c>
      <c r="AH6" s="11">
        <f ca="1">COUNTIFS(DM14:DM1013,"&gt;=2800000",DM14:DM1013,"&lt;3000000")</f>
        <v>3</v>
      </c>
      <c r="AI6" s="11">
        <f ca="1">COUNTIFS(DM14:DM1013,"&gt;=3000000",DM14:DM1013,"&lt;3200000")</f>
        <v>1</v>
      </c>
    </row>
    <row r="7" spans="1:117" x14ac:dyDescent="0.75">
      <c r="A7" s="2" t="s">
        <v>205</v>
      </c>
      <c r="C7" s="12">
        <f>Inputs!$B$25*EXP(-Inputs!$B$39*C$4)+Inputs!$B$26*(1-EXP(-Inputs!$B$39*C$4))</f>
        <v>0.35468268826949551</v>
      </c>
      <c r="D7" s="12">
        <f>Inputs!$B$25*EXP(-Inputs!$B$39*D$4)+Inputs!$B$26*(1-EXP(-Inputs!$B$39*D$4))</f>
        <v>0.31758001150890985</v>
      </c>
      <c r="E7" s="12">
        <f>Inputs!$B$25*EXP(-Inputs!$B$39*E$4)+Inputs!$B$26*(1-EXP(-Inputs!$B$39*E$4))</f>
        <v>0.28720290902350659</v>
      </c>
      <c r="F7" s="12">
        <f>Inputs!$B$25*EXP(-Inputs!$B$39*F$4)+Inputs!$B$26*(1-EXP(-Inputs!$B$39*F$4))</f>
        <v>0.26233224102930541</v>
      </c>
      <c r="G7" s="12">
        <f>Inputs!$B$25*EXP(-Inputs!$B$39*G$4)+Inputs!$B$26*(1-EXP(-Inputs!$B$39*G$4))</f>
        <v>0.24196986029286061</v>
      </c>
      <c r="H7" s="12">
        <f>Inputs!$B$25*EXP(-Inputs!$B$39*H$4)+Inputs!$B$26*(1-EXP(-Inputs!$B$39*H$4))</f>
        <v>0.22529855297805051</v>
      </c>
      <c r="I7" s="12">
        <f>Inputs!$B$25*EXP(-Inputs!$B$39*I$4)+Inputs!$B$26*(1-EXP(-Inputs!$B$39*I$4))</f>
        <v>0.21164924098540161</v>
      </c>
      <c r="J7" s="12">
        <f>Inputs!$B$25*EXP(-Inputs!$B$39*J$4)+Inputs!$B$26*(1-EXP(-Inputs!$B$39*J$4))</f>
        <v>0.20047412949866383</v>
      </c>
      <c r="K7" s="12">
        <f>Inputs!$B$25*EXP(-Inputs!$B$39*K$4)+Inputs!$B$26*(1-EXP(-Inputs!$B$39*K$4))</f>
        <v>0.19132472205539663</v>
      </c>
      <c r="L7" s="12">
        <f>Inputs!$B$25*EXP(-Inputs!$B$39*L$4)+Inputs!$B$26*(1-EXP(-Inputs!$B$39*L$4))</f>
        <v>0.18383382080915317</v>
      </c>
      <c r="M7" s="12">
        <f>Inputs!$B$25*EXP(-Inputs!$B$39*M$4)+Inputs!$B$26*(1-EXP(-Inputs!$B$39*M$4))</f>
        <v>0.17770078959058347</v>
      </c>
      <c r="P7" s="2" t="s">
        <v>206</v>
      </c>
      <c r="R7" s="15">
        <f ca="1">_xlfn.STDEV.S(DM14:DM1013)/SQRT(1000)</f>
        <v>13403.715565004208</v>
      </c>
    </row>
    <row r="8" spans="1:117" x14ac:dyDescent="0.75">
      <c r="A8" s="2" t="s">
        <v>207</v>
      </c>
      <c r="B8" s="22">
        <f>LN(1+DCF!$F$8)</f>
        <v>0.20739208706531864</v>
      </c>
      <c r="P8" s="2" t="s">
        <v>208</v>
      </c>
      <c r="R8" s="15">
        <f ca="1">_xlfn.PERCENTILE.INC(DM14:DM1013,0.05)</f>
        <v>521926.17737903539</v>
      </c>
      <c r="S8" s="4" t="s">
        <v>209</v>
      </c>
    </row>
    <row r="9" spans="1:117" x14ac:dyDescent="0.75">
      <c r="A9" s="2" t="s">
        <v>210</v>
      </c>
      <c r="B9" s="22">
        <f>LN(1+DCF!$F$26)</f>
        <v>0.2140926717230526</v>
      </c>
      <c r="P9" s="2" t="s">
        <v>211</v>
      </c>
      <c r="R9" s="15">
        <f ca="1">_xlfn.PERCENTILE.INC(DM14:DM1013,0.5)</f>
        <v>908876.58780132094</v>
      </c>
      <c r="S9" s="4" t="s">
        <v>212</v>
      </c>
    </row>
    <row r="10" spans="1:117" x14ac:dyDescent="0.75">
      <c r="A10" s="2" t="s">
        <v>213</v>
      </c>
      <c r="B10" s="22">
        <f>LN(1+DCF!$F$44)</f>
        <v>0.35561005038600918</v>
      </c>
      <c r="P10" s="2" t="s">
        <v>214</v>
      </c>
      <c r="R10" s="15">
        <f ca="1">_xlfn.PERCENTILE.INC(DM14:DM1013,0.95)</f>
        <v>1760783.5564717199</v>
      </c>
      <c r="S10" s="4" t="s">
        <v>215</v>
      </c>
    </row>
    <row r="11" spans="1:117" x14ac:dyDescent="0.75">
      <c r="P11" s="2" t="s">
        <v>216</v>
      </c>
      <c r="R11" s="12">
        <f ca="1">COUNTIF(DM14:DM1013,"&gt;1800000")/1000</f>
        <v>4.7E-2</v>
      </c>
      <c r="S11" s="4" t="s">
        <v>217</v>
      </c>
    </row>
    <row r="13" spans="1:117" x14ac:dyDescent="0.75">
      <c r="A13" s="16" t="s">
        <v>218</v>
      </c>
      <c r="C13" s="4" t="s">
        <v>219</v>
      </c>
      <c r="D13" s="4" t="s">
        <v>220</v>
      </c>
      <c r="E13" s="4" t="s">
        <v>221</v>
      </c>
      <c r="F13" s="4" t="s">
        <v>222</v>
      </c>
      <c r="G13" s="4" t="s">
        <v>223</v>
      </c>
      <c r="H13" s="4" t="s">
        <v>224</v>
      </c>
      <c r="I13" s="4" t="s">
        <v>225</v>
      </c>
      <c r="J13" s="4" t="s">
        <v>226</v>
      </c>
      <c r="K13" s="4" t="s">
        <v>227</v>
      </c>
      <c r="L13" s="4" t="s">
        <v>228</v>
      </c>
      <c r="M13" s="4" t="s">
        <v>229</v>
      </c>
      <c r="N13" s="4" t="s">
        <v>230</v>
      </c>
      <c r="O13" s="4" t="s">
        <v>231</v>
      </c>
      <c r="P13" s="4" t="s">
        <v>232</v>
      </c>
      <c r="Q13" s="4" t="s">
        <v>233</v>
      </c>
      <c r="R13" s="4" t="s">
        <v>234</v>
      </c>
      <c r="S13" s="4" t="s">
        <v>235</v>
      </c>
      <c r="T13" s="4" t="s">
        <v>236</v>
      </c>
      <c r="U13" s="4" t="s">
        <v>237</v>
      </c>
      <c r="V13" s="4" t="s">
        <v>238</v>
      </c>
      <c r="W13" s="4" t="s">
        <v>239</v>
      </c>
      <c r="X13" s="4" t="s">
        <v>240</v>
      </c>
      <c r="Y13" s="4" t="s">
        <v>241</v>
      </c>
      <c r="Z13" s="4" t="s">
        <v>242</v>
      </c>
      <c r="AA13" s="4" t="s">
        <v>243</v>
      </c>
      <c r="AB13" s="4" t="s">
        <v>244</v>
      </c>
      <c r="AC13" s="4" t="s">
        <v>245</v>
      </c>
      <c r="AD13" s="4" t="s">
        <v>246</v>
      </c>
      <c r="AE13" s="4" t="s">
        <v>247</v>
      </c>
      <c r="AF13" s="4" t="s">
        <v>248</v>
      </c>
      <c r="AG13" s="4" t="s">
        <v>249</v>
      </c>
      <c r="AH13" s="4" t="s">
        <v>250</v>
      </c>
      <c r="AI13" s="4" t="s">
        <v>251</v>
      </c>
      <c r="AJ13" s="4" t="s">
        <v>252</v>
      </c>
      <c r="AK13" s="4" t="s">
        <v>253</v>
      </c>
      <c r="AL13" s="4" t="s">
        <v>254</v>
      </c>
      <c r="AM13" s="4" t="s">
        <v>255</v>
      </c>
      <c r="AN13" s="4" t="s">
        <v>256</v>
      </c>
      <c r="AO13" s="4" t="s">
        <v>257</v>
      </c>
      <c r="AP13" s="4" t="s">
        <v>258</v>
      </c>
      <c r="AQ13" s="4" t="s">
        <v>259</v>
      </c>
      <c r="AR13" s="4" t="s">
        <v>260</v>
      </c>
      <c r="AS13" s="4" t="s">
        <v>261</v>
      </c>
      <c r="AT13" s="4" t="s">
        <v>262</v>
      </c>
      <c r="AU13" s="4" t="s">
        <v>263</v>
      </c>
      <c r="AV13" s="4" t="s">
        <v>264</v>
      </c>
      <c r="AW13" s="4" t="s">
        <v>265</v>
      </c>
      <c r="AX13" s="4" t="s">
        <v>266</v>
      </c>
      <c r="AY13" s="4" t="s">
        <v>267</v>
      </c>
      <c r="AZ13" s="4" t="s">
        <v>268</v>
      </c>
      <c r="BA13" s="4" t="s">
        <v>269</v>
      </c>
      <c r="BB13" s="4" t="s">
        <v>270</v>
      </c>
      <c r="BC13" s="4" t="s">
        <v>271</v>
      </c>
      <c r="BD13" s="4" t="s">
        <v>272</v>
      </c>
      <c r="BE13" s="4" t="s">
        <v>273</v>
      </c>
      <c r="BF13" s="4" t="s">
        <v>274</v>
      </c>
      <c r="BG13" s="4" t="s">
        <v>275</v>
      </c>
      <c r="BH13" s="4" t="s">
        <v>276</v>
      </c>
      <c r="BI13" s="4" t="s">
        <v>277</v>
      </c>
      <c r="BJ13" s="4" t="s">
        <v>278</v>
      </c>
      <c r="BK13" s="4" t="s">
        <v>279</v>
      </c>
      <c r="BL13" s="4" t="s">
        <v>280</v>
      </c>
      <c r="BM13" s="4" t="s">
        <v>281</v>
      </c>
      <c r="BN13" s="4" t="s">
        <v>282</v>
      </c>
      <c r="BO13" s="4" t="s">
        <v>283</v>
      </c>
      <c r="BP13" s="4" t="s">
        <v>284</v>
      </c>
      <c r="BQ13" s="4" t="s">
        <v>285</v>
      </c>
      <c r="BR13" s="4" t="s">
        <v>286</v>
      </c>
      <c r="BS13" s="4" t="s">
        <v>287</v>
      </c>
      <c r="BT13" s="4" t="s">
        <v>288</v>
      </c>
      <c r="BU13" s="4" t="s">
        <v>289</v>
      </c>
      <c r="BV13" s="4" t="s">
        <v>290</v>
      </c>
      <c r="BW13" s="4" t="s">
        <v>291</v>
      </c>
      <c r="BX13" s="4" t="s">
        <v>292</v>
      </c>
      <c r="BY13" s="4" t="s">
        <v>293</v>
      </c>
      <c r="BZ13" s="4" t="s">
        <v>294</v>
      </c>
      <c r="CA13" s="4" t="s">
        <v>295</v>
      </c>
      <c r="CB13" s="4" t="s">
        <v>296</v>
      </c>
      <c r="CC13" s="4" t="s">
        <v>297</v>
      </c>
      <c r="CD13" s="4" t="s">
        <v>298</v>
      </c>
      <c r="CE13" s="4" t="s">
        <v>299</v>
      </c>
      <c r="CF13" s="4" t="s">
        <v>300</v>
      </c>
      <c r="CG13" s="4" t="s">
        <v>301</v>
      </c>
      <c r="CH13" s="4" t="s">
        <v>302</v>
      </c>
      <c r="CI13" s="4" t="s">
        <v>303</v>
      </c>
      <c r="CJ13" s="4" t="s">
        <v>304</v>
      </c>
      <c r="CK13" s="4" t="s">
        <v>305</v>
      </c>
      <c r="CL13" s="4" t="s">
        <v>306</v>
      </c>
      <c r="CM13" s="4" t="s">
        <v>307</v>
      </c>
      <c r="CN13" s="4" t="s">
        <v>308</v>
      </c>
      <c r="CO13" s="4" t="s">
        <v>309</v>
      </c>
      <c r="CP13" s="4" t="s">
        <v>310</v>
      </c>
      <c r="CQ13" s="4" t="s">
        <v>311</v>
      </c>
      <c r="CR13" s="4" t="s">
        <v>312</v>
      </c>
      <c r="CS13" s="4" t="s">
        <v>313</v>
      </c>
      <c r="CT13" s="4" t="s">
        <v>314</v>
      </c>
      <c r="CU13" s="4" t="s">
        <v>315</v>
      </c>
      <c r="CV13" s="4" t="s">
        <v>316</v>
      </c>
      <c r="CW13" s="4" t="s">
        <v>317</v>
      </c>
      <c r="CX13" s="4" t="s">
        <v>318</v>
      </c>
      <c r="CY13" s="4" t="s">
        <v>319</v>
      </c>
      <c r="CZ13" s="4" t="s">
        <v>320</v>
      </c>
      <c r="DA13" s="4" t="s">
        <v>321</v>
      </c>
      <c r="DB13" s="4" t="s">
        <v>322</v>
      </c>
      <c r="DC13" s="4" t="s">
        <v>323</v>
      </c>
      <c r="DD13" s="4" t="s">
        <v>324</v>
      </c>
      <c r="DE13" s="4" t="s">
        <v>325</v>
      </c>
      <c r="DF13" s="4" t="s">
        <v>326</v>
      </c>
      <c r="DG13" s="4" t="s">
        <v>327</v>
      </c>
      <c r="DH13" s="4" t="s">
        <v>328</v>
      </c>
      <c r="DI13" s="16" t="s">
        <v>329</v>
      </c>
      <c r="DJ13" s="16" t="s">
        <v>330</v>
      </c>
      <c r="DK13" s="16" t="s">
        <v>331</v>
      </c>
      <c r="DM13" s="16" t="s">
        <v>332</v>
      </c>
    </row>
    <row r="14" spans="1:117" x14ac:dyDescent="0.75">
      <c r="A14" s="11">
        <v>1</v>
      </c>
      <c r="C14" s="23">
        <f t="shared" ref="C14:M23" ca="1" si="0">_xlfn.NORM.S.INV(RAND())</f>
        <v>-0.30016433046822871</v>
      </c>
      <c r="D14" s="23">
        <f t="shared" ca="1" si="0"/>
        <v>-1.6884345162794361</v>
      </c>
      <c r="E14" s="23">
        <f t="shared" ca="1" si="0"/>
        <v>-0.68516792497494494</v>
      </c>
      <c r="F14" s="23">
        <f t="shared" ca="1" si="0"/>
        <v>1.6121493786756425</v>
      </c>
      <c r="G14" s="23">
        <f t="shared" ca="1" si="0"/>
        <v>-0.76011499264331728</v>
      </c>
      <c r="H14" s="23">
        <f t="shared" ca="1" si="0"/>
        <v>-0.51186066332107738</v>
      </c>
      <c r="I14" s="23">
        <f t="shared" ca="1" si="0"/>
        <v>0.70463139165170141</v>
      </c>
      <c r="J14" s="23">
        <f t="shared" ca="1" si="0"/>
        <v>0.10479498663779224</v>
      </c>
      <c r="K14" s="23">
        <f t="shared" ca="1" si="0"/>
        <v>-2.7650133827405603</v>
      </c>
      <c r="L14" s="23">
        <f t="shared" ca="1" si="0"/>
        <v>-6.3497959376371399E-2</v>
      </c>
      <c r="M14" s="23">
        <f t="shared" ca="1" si="0"/>
        <v>-1.6454337971098361</v>
      </c>
      <c r="N14" s="23">
        <f ca="1">SQRT(Inputs!$B$38)*C14+SQRT(1-Inputs!$B$38)*_xlfn.NORM.S.INV(RAND())</f>
        <v>-0.77212620914340357</v>
      </c>
      <c r="O14" s="23">
        <f ca="1">SQRT(Inputs!$B$38)*D14+SQRT(1-Inputs!$B$38)*_xlfn.NORM.S.INV(RAND())</f>
        <v>-0.56081030836217249</v>
      </c>
      <c r="P14" s="23">
        <f ca="1">SQRT(Inputs!$B$38)*E14+SQRT(1-Inputs!$B$38)*_xlfn.NORM.S.INV(RAND())</f>
        <v>0.30254546071119759</v>
      </c>
      <c r="Q14" s="23">
        <f ca="1">SQRT(Inputs!$B$38)*F14+SQRT(1-Inputs!$B$38)*_xlfn.NORM.S.INV(RAND())</f>
        <v>1.5800857987953041</v>
      </c>
      <c r="R14" s="23">
        <f ca="1">SQRT(Inputs!$B$38)*G14+SQRT(1-Inputs!$B$38)*_xlfn.NORM.S.INV(RAND())</f>
        <v>-0.25832460534392021</v>
      </c>
      <c r="S14" s="23">
        <f ca="1">SQRT(Inputs!$B$38)*H14+SQRT(1-Inputs!$B$38)*_xlfn.NORM.S.INV(RAND())</f>
        <v>-0.94644979951163188</v>
      </c>
      <c r="T14" s="23">
        <f ca="1">SQRT(Inputs!$B$38)*I14+SQRT(1-Inputs!$B$38)*_xlfn.NORM.S.INV(RAND())</f>
        <v>-1.4798183910905649E-2</v>
      </c>
      <c r="U14" s="23">
        <f ca="1">SQRT(Inputs!$B$38)*J14+SQRT(1-Inputs!$B$38)*_xlfn.NORM.S.INV(RAND())</f>
        <v>1.5267627491119926</v>
      </c>
      <c r="V14" s="23">
        <f ca="1">SQRT(Inputs!$B$38)*K14+SQRT(1-Inputs!$B$38)*_xlfn.NORM.S.INV(RAND())</f>
        <v>-0.75461371778398423</v>
      </c>
      <c r="W14" s="23">
        <f ca="1">SQRT(Inputs!$B$38)*L14+SQRT(1-Inputs!$B$38)*_xlfn.NORM.S.INV(RAND())</f>
        <v>5.7989464803100847E-2</v>
      </c>
      <c r="X14" s="23">
        <f ca="1">SQRT(Inputs!$B$38)*M14+SQRT(1-Inputs!$B$38)*_xlfn.NORM.S.INV(RAND())</f>
        <v>-1.1486192829509156</v>
      </c>
      <c r="Y14" s="23">
        <f ca="1">SQRT(Inputs!$B$38)*C14+SQRT(1-Inputs!$B$38)*_xlfn.NORM.S.INV(RAND())</f>
        <v>-0.26813793519787454</v>
      </c>
      <c r="Z14" s="23">
        <f ca="1">SQRT(Inputs!$B$38)*D14+SQRT(1-Inputs!$B$38)*_xlfn.NORM.S.INV(RAND())</f>
        <v>-0.37460192798847958</v>
      </c>
      <c r="AA14" s="23">
        <f ca="1">SQRT(Inputs!$B$38)*E14+SQRT(1-Inputs!$B$38)*_xlfn.NORM.S.INV(RAND())</f>
        <v>-0.84949987658739456</v>
      </c>
      <c r="AB14" s="23">
        <f ca="1">SQRT(Inputs!$B$38)*F14+SQRT(1-Inputs!$B$38)*_xlfn.NORM.S.INV(RAND())</f>
        <v>5.322512684435099E-2</v>
      </c>
      <c r="AC14" s="23">
        <f ca="1">SQRT(Inputs!$B$38)*G14+SQRT(1-Inputs!$B$38)*_xlfn.NORM.S.INV(RAND())</f>
        <v>-1.475626711022759</v>
      </c>
      <c r="AD14" s="23">
        <f ca="1">SQRT(Inputs!$B$38)*H14+SQRT(1-Inputs!$B$38)*_xlfn.NORM.S.INV(RAND())</f>
        <v>-1.1502349385617665</v>
      </c>
      <c r="AE14" s="23">
        <f ca="1">SQRT(Inputs!$B$38)*I14+SQRT(1-Inputs!$B$38)*_xlfn.NORM.S.INV(RAND())</f>
        <v>0.90856519548458436</v>
      </c>
      <c r="AF14" s="23">
        <f ca="1">SQRT(Inputs!$B$38)*J14+SQRT(1-Inputs!$B$38)*_xlfn.NORM.S.INV(RAND())</f>
        <v>0.56956073625280834</v>
      </c>
      <c r="AG14" s="23">
        <f ca="1">SQRT(Inputs!$B$38)*K14+SQRT(1-Inputs!$B$38)*_xlfn.NORM.S.INV(RAND())</f>
        <v>-1.8027166482875752</v>
      </c>
      <c r="AH14" s="23">
        <f ca="1">SQRT(Inputs!$B$38)*L14+SQRT(1-Inputs!$B$38)*_xlfn.NORM.S.INV(RAND())</f>
        <v>-1.3565650959968594</v>
      </c>
      <c r="AI14" s="23">
        <f ca="1">SQRT(Inputs!$B$38)*M14+SQRT(1-Inputs!$B$38)*_xlfn.NORM.S.INV(RAND())</f>
        <v>-1.3236523902116617</v>
      </c>
      <c r="AJ14" s="23">
        <f ca="1">SQRT(Inputs!$B$38)*C14+SQRT(1-Inputs!$B$38)*_xlfn.NORM.S.INV(RAND())</f>
        <v>1.549427007871282</v>
      </c>
      <c r="AK14" s="23">
        <f ca="1">SQRT(Inputs!$B$38)*D14+SQRT(1-Inputs!$B$38)*_xlfn.NORM.S.INV(RAND())</f>
        <v>-1.8177563135538253</v>
      </c>
      <c r="AL14" s="23">
        <f ca="1">SQRT(Inputs!$B$38)*E14+SQRT(1-Inputs!$B$38)*_xlfn.NORM.S.INV(RAND())</f>
        <v>-0.38373318827958314</v>
      </c>
      <c r="AM14" s="23">
        <f ca="1">SQRT(Inputs!$B$38)*F14+SQRT(1-Inputs!$B$38)*_xlfn.NORM.S.INV(RAND())</f>
        <v>0.75392932719954908</v>
      </c>
      <c r="AN14" s="23">
        <f ca="1">SQRT(Inputs!$B$38)*G14+SQRT(1-Inputs!$B$38)*_xlfn.NORM.S.INV(RAND())</f>
        <v>-0.28380304418807423</v>
      </c>
      <c r="AO14" s="23">
        <f ca="1">SQRT(Inputs!$B$38)*H14+SQRT(1-Inputs!$B$38)*_xlfn.NORM.S.INV(RAND())</f>
        <v>0.64374080646432574</v>
      </c>
      <c r="AP14" s="23">
        <f ca="1">SQRT(Inputs!$B$38)*I14+SQRT(1-Inputs!$B$38)*_xlfn.NORM.S.INV(RAND())</f>
        <v>-0.16864155660598928</v>
      </c>
      <c r="AQ14" s="23">
        <f ca="1">SQRT(Inputs!$B$38)*J14+SQRT(1-Inputs!$B$38)*_xlfn.NORM.S.INV(RAND())</f>
        <v>-0.72434153390685352</v>
      </c>
      <c r="AR14" s="23">
        <f ca="1">SQRT(Inputs!$B$38)*K14+SQRT(1-Inputs!$B$38)*_xlfn.NORM.S.INV(RAND())</f>
        <v>-0.4131086124600587</v>
      </c>
      <c r="AS14" s="23">
        <f ca="1">SQRT(Inputs!$B$38)*L14+SQRT(1-Inputs!$B$38)*_xlfn.NORM.S.INV(RAND())</f>
        <v>-1.2193605099722358</v>
      </c>
      <c r="AT14" s="23">
        <f ca="1">SQRT(Inputs!$B$38)*M14+SQRT(1-Inputs!$B$38)*_xlfn.NORM.S.INV(RAND())</f>
        <v>-1.485156541856905</v>
      </c>
      <c r="AU14" s="15">
        <f ca="1">Inputs!$B$6*EXP($B$8-0.5*C$5^2+C$5*N14)</f>
        <v>4379.2202928301058</v>
      </c>
      <c r="AV14" s="15">
        <f t="shared" ref="AV14:AV77" ca="1" si="1">AU14*EXP($B$8-0.5*D$5^2+D$5*O14)</f>
        <v>4908.6380048657802</v>
      </c>
      <c r="AW14" s="15">
        <f t="shared" ref="AW14:AW77" ca="1" si="2">AV14*EXP($B$8-0.5*E$5^2+E$5*P14)</f>
        <v>6234.5089433326802</v>
      </c>
      <c r="AX14" s="15">
        <f t="shared" ref="AX14:AX77" ca="1" si="3">AW14*EXP($B$8-0.5*F$5^2+F$5*Q14)</f>
        <v>9272.8658606369154</v>
      </c>
      <c r="AY14" s="15">
        <f t="shared" ref="AY14:AY77" ca="1" si="4">AX14*EXP($B$8-0.5*G$5^2+G$5*R14)</f>
        <v>10995.605155826168</v>
      </c>
      <c r="AZ14" s="15">
        <f t="shared" ref="AZ14:AZ77" ca="1" si="5">AY14*EXP($B$8-0.5*H$5^2+H$5*S14)</f>
        <v>12116.911254464247</v>
      </c>
      <c r="BA14" s="15">
        <f t="shared" ref="BA14:BA77" ca="1" si="6">AZ14*EXP($B$8-0.5*I$5^2+I$5*T14)</f>
        <v>14805.053701127417</v>
      </c>
      <c r="BB14" s="15">
        <f t="shared" ref="BB14:BB77" ca="1" si="7">BA14*EXP($B$8-0.5*J$5^2+J$5*U14)</f>
        <v>21121.838830613891</v>
      </c>
      <c r="BC14" s="15">
        <f t="shared" ref="BC14:BC77" ca="1" si="8">BB14*EXP($B$8-0.5*K$5^2+K$5*V14)</f>
        <v>24051.510950367789</v>
      </c>
      <c r="BD14" s="15">
        <f t="shared" ref="BD14:BD77" ca="1" si="9">BC14*EXP($B$8-0.5*L$5^2+L$5*W14)</f>
        <v>29625.622319826249</v>
      </c>
      <c r="BE14" s="15">
        <f t="shared" ref="BE14:BE77" ca="1" si="10">BD14*EXP($B$8-0.5*M$5^2+M$5*X14)</f>
        <v>32696.474997246656</v>
      </c>
      <c r="BF14" s="15">
        <f ca="1">Inputs!$B$13*EXP($B$9-0.5*C$6^2+C$6*Y14)</f>
        <v>13114.994918081491</v>
      </c>
      <c r="BG14" s="15">
        <f t="shared" ref="BG14:BG77" ca="1" si="11">BF14*EXP($B$9-0.5*D$6^2+D$6*Z14)</f>
        <v>14939.030935802575</v>
      </c>
      <c r="BH14" s="15">
        <f t="shared" ref="BH14:BH77" ca="1" si="12">BG14*EXP($B$9-0.5*E$6^2+E$6*AA14)</f>
        <v>15853.967903622515</v>
      </c>
      <c r="BI14" s="15">
        <f t="shared" ref="BI14:BI77" ca="1" si="13">BH14*EXP($B$9-0.5*F$6^2+F$6*AB14)</f>
        <v>19567.289377750269</v>
      </c>
      <c r="BJ14" s="15">
        <f t="shared" ref="BJ14:BJ77" ca="1" si="14">BI14*EXP($B$9-0.5*G$6^2+G$6*AC14)</f>
        <v>19391.948777623278</v>
      </c>
      <c r="BK14" s="15">
        <f t="shared" ref="BK14:BK77" ca="1" si="15">BJ14*EXP($B$9-0.5*H$6^2+H$6*AD14)</f>
        <v>20350.110743720026</v>
      </c>
      <c r="BL14" s="15">
        <f t="shared" ref="BL14:BL77" ca="1" si="16">BK14*EXP($B$9-0.5*I$6^2+I$6*AE14)</f>
        <v>28121.22078280471</v>
      </c>
      <c r="BM14" s="15">
        <f t="shared" ref="BM14:BM77" ca="1" si="17">BL14*EXP($B$9-0.5*J$6^2+J$6*AF14)</f>
        <v>37101.450212122218</v>
      </c>
      <c r="BN14" s="15">
        <f t="shared" ref="BN14:BN77" ca="1" si="18">BM14*EXP($B$9-0.5*K$6^2+K$6*AG14)</f>
        <v>36764.705696688514</v>
      </c>
      <c r="BO14" s="15">
        <f t="shared" ref="BO14:BO77" ca="1" si="19">BN14*EXP($B$9-0.5*L$6^2+L$6*AH14)</f>
        <v>38636.121620837563</v>
      </c>
      <c r="BP14" s="15">
        <f t="shared" ref="BP14:BP77" ca="1" si="20">BO14*EXP($B$9-0.5*M$6^2+M$6*AI14)</f>
        <v>40931.389833506873</v>
      </c>
      <c r="BQ14" s="15">
        <f ca="1">Inputs!$B$20*EXP($B$10-0.5*C$7^2+C$7*AJ14)</f>
        <v>7431.5046113737517</v>
      </c>
      <c r="BR14" s="15">
        <f t="shared" ref="BR14:BR77" ca="1" si="21">BQ14*EXP($B$10-0.5*D$7^2+D$7*AK14)</f>
        <v>5661.1485218016605</v>
      </c>
      <c r="BS14" s="15">
        <f t="shared" ref="BS14:BS77" ca="1" si="22">BR14*EXP($B$10-0.5*E$7^2+E$7*AL14)</f>
        <v>6943.3529900678805</v>
      </c>
      <c r="BT14" s="15">
        <f t="shared" ref="BT14:BT77" ca="1" si="23">BS14*EXP($B$10-0.5*F$7^2+F$7*AM14)</f>
        <v>11667.016004895342</v>
      </c>
      <c r="BU14" s="15">
        <f t="shared" ref="BU14:BU77" ca="1" si="24">BT14*EXP($B$10-0.5*G$7^2+G$7*AN14)</f>
        <v>15095.991974539304</v>
      </c>
      <c r="BV14" s="15">
        <f t="shared" ref="BV14:BV77" ca="1" si="25">BU14*EXP($B$10-0.5*H$7^2+H$7*AO14)</f>
        <v>24280.983695836949</v>
      </c>
      <c r="BW14" s="15">
        <f t="shared" ref="BW14:BW77" ca="1" si="26">BV14*EXP($B$10-0.5*I$7^2+I$7*AP14)</f>
        <v>32694.699578135864</v>
      </c>
      <c r="BX14" s="15">
        <f t="shared" ref="BX14:BX77" ca="1" si="27">BW14*EXP($B$10-0.5*J$7^2+J$7*AQ14)</f>
        <v>39548.048325129203</v>
      </c>
      <c r="BY14" s="15">
        <f t="shared" ref="BY14:BY77" ca="1" si="28">BX14*EXP($B$10-0.5*K$7^2+K$7*AR14)</f>
        <v>51202.375695096671</v>
      </c>
      <c r="BZ14" s="15">
        <f t="shared" ref="BZ14:BZ77" ca="1" si="29">BY14*EXP($B$10-0.5*L$7^2+L$7*AS14)</f>
        <v>57416.909085832405</v>
      </c>
      <c r="CA14" s="15">
        <f t="shared" ref="CA14:CA77" ca="1" si="30">BZ14*EXP($B$10-0.5*M$7^2+M$7*AT14)</f>
        <v>61944.982883074059</v>
      </c>
      <c r="CB14" s="15">
        <f ca="1">(AU14*DCF!C$10-DCF!C$5*MAX(AU14*DCF!C$10,0)-MAX(AU14-Inputs!$B$6,0)/Inputs!$B$10)*DCF!C$6</f>
        <v>1047.2313338866131</v>
      </c>
      <c r="CC14" s="15">
        <f ca="1">(AV14*DCF!D$10-DCF!D$5*MAX(AV14*DCF!D$10,0)-MAX(AV14-AU14,0)/Inputs!$B$10)*DCF!D$6</f>
        <v>1067.3626055210707</v>
      </c>
      <c r="CD14" s="15">
        <f ca="1">(AW14*DCF!E$10-DCF!E$5*MAX(AW14*DCF!E$10,0)-MAX(AW14-AV14,0)/Inputs!$B$10)*DCF!E$6</f>
        <v>1140.8078281035896</v>
      </c>
      <c r="CE14" s="15">
        <f ca="1">(AX14*DCF!F$10-DCF!F$5*MAX(AX14*DCF!F$10,0)-MAX(AX14-AW14,0)/Inputs!$B$10)*DCF!F$6</f>
        <v>1392.045094577888</v>
      </c>
      <c r="CF14" s="15">
        <f ca="1">(AY14*DCF!G$10-DCF!G$5*MAX(AY14*DCF!G$10,0)-MAX(AY14-AX14,0)/Inputs!$B$10)*DCF!G$6</f>
        <v>1934.3925564360716</v>
      </c>
      <c r="CG14" s="15">
        <f ca="1">(AZ14*DCF!H$10-DCF!H$5*MAX(AZ14*DCF!H$10,0)-MAX(AZ14-AY14,0)/Inputs!$B$10)*DCF!H$6</f>
        <v>2153.3990114128069</v>
      </c>
      <c r="CH14" s="15">
        <f ca="1">(BA14*DCF!I$10-DCF!I$5*MAX(BA14*DCF!I$10,0)-MAX(BA14-AZ14,0)/Inputs!$B$10)*DCF!I$6</f>
        <v>2263.393675939953</v>
      </c>
      <c r="CI14" s="15">
        <f ca="1">(BB14*DCF!J$10-DCF!J$5*MAX(BB14*DCF!J$10,0)-MAX(BB14-BA14,0)/Inputs!$B$10)*DCF!J$6</f>
        <v>2667.35185874027</v>
      </c>
      <c r="CJ14" s="15">
        <f ca="1">(BC14*DCF!K$10-DCF!K$5*MAX(BC14*DCF!K$10,0)-MAX(BC14-BB14,0)/Inputs!$B$10)*DCF!K$6</f>
        <v>3461.7974945603378</v>
      </c>
      <c r="CK14" s="15">
        <f ca="1">(BD14*DCF!L$10-DCF!L$5*MAX(BD14*DCF!L$10,0)-MAX(BD14-BC14,0)/Inputs!$B$10)*DCF!L$6</f>
        <v>3747.2843528936151</v>
      </c>
      <c r="CL14" s="15">
        <f ca="1">(BE14*DCF!M$10-DCF!M$5*MAX(BE14*DCF!M$10,0)-MAX(BE14-BD14,0)/Inputs!$B$10)*DCF!M$6</f>
        <v>4247.0493557471918</v>
      </c>
      <c r="CM14" s="15">
        <f ca="1">(BF14*DCF!C$28-DCF!C$5*MAX(BF14*DCF!C$28,0)-MAX(BF14-Inputs!$B$13,0)/Inputs!$B$17)*DCF!C$6</f>
        <v>3603.5354003652574</v>
      </c>
      <c r="CN14" s="15">
        <f ca="1">(BG14*DCF!D$28-DCF!D$5*MAX(BG14*DCF!D$28,0)-MAX(BG14-BF14,0)/Inputs!$B$17)*DCF!D$6</f>
        <v>4010.7386476265974</v>
      </c>
      <c r="CO14" s="15">
        <f ca="1">(BH14*DCF!E$28-DCF!E$5*MAX(BH14*DCF!E$28,0)-MAX(BH14-BG14,0)/Inputs!$B$17)*DCF!E$6</f>
        <v>4309.8045306395625</v>
      </c>
      <c r="CP14" s="15">
        <f ca="1">(BI14*DCF!F$28-DCF!F$5*MAX(BI14*DCF!F$28,0)-MAX(BI14-BH14,0)/Inputs!$B$17)*DCF!F$6</f>
        <v>4635.9347788924506</v>
      </c>
      <c r="CQ14" s="15">
        <f ca="1">(BJ14*DCF!G$28-DCF!G$5*MAX(BJ14*DCF!G$28,0)-MAX(BJ14-BI14,0)/Inputs!$B$17)*DCF!G$6</f>
        <v>5031.388236645781</v>
      </c>
      <c r="CR14" s="15">
        <f ca="1">(BK14*DCF!H$28-DCF!H$5*MAX(BK14*DCF!H$28,0)-MAX(BK14-BJ14,0)/Inputs!$B$17)*DCF!H$6</f>
        <v>4883.9354240579596</v>
      </c>
      <c r="CS14" s="15">
        <f ca="1">(BL14*DCF!I$28-DCF!I$5*MAX(BL14*DCF!I$28,0)-MAX(BL14-BK14,0)/Inputs!$B$17)*DCF!I$6</f>
        <v>5497.3979426789238</v>
      </c>
      <c r="CT14" s="15">
        <f ca="1">(BM14*DCF!J$28-DCF!J$5*MAX(BM14*DCF!J$28,0)-MAX(BM14-BL14,0)/Inputs!$B$17)*DCF!J$6</f>
        <v>7085.9983626916464</v>
      </c>
      <c r="CU14" s="15">
        <f ca="1">(BN14*DCF!K$28-DCF!K$5*MAX(BN14*DCF!K$28,0)-MAX(BN14-BM14,0)/Inputs!$B$17)*DCF!K$6</f>
        <v>7764.0894092168483</v>
      </c>
      <c r="CV14" s="15">
        <f ca="1">(BO14*DCF!L$28-DCF!L$5*MAX(BO14*DCF!L$28,0)-MAX(BO14-BN14,0)/Inputs!$B$17)*DCF!L$6</f>
        <v>7496.9633982877331</v>
      </c>
      <c r="CW14" s="15">
        <f ca="1">(BP14*DCF!M$28-DCF!M$5*MAX(BP14*DCF!M$28,0)-MAX(BP14-BO14,0)/Inputs!$B$17)*DCF!M$6</f>
        <v>7461.3446617053369</v>
      </c>
      <c r="CX14" s="15">
        <f ca="1">(BQ14*DCF!C$46-DCF!C$5*MAX(BQ14*DCF!C$46,0)-MAX(BQ14-Inputs!$B$20,0)/Inputs!$B$24)*DCF!C$6</f>
        <v>-3670.3265205822759</v>
      </c>
      <c r="CY14" s="15">
        <f ca="1">(BR14*DCF!D$46-DCF!D$5*MAX(BR14*DCF!D$46,0)-MAX(BR14-BQ14,0)/Inputs!$B$24)*DCF!D$6</f>
        <v>-966.22603298141837</v>
      </c>
      <c r="CZ14" s="15">
        <f ca="1">(BS14*DCF!E$46-DCF!E$5*MAX(BS14*DCF!E$46,0)-MAX(BS14-BR14,0)/Inputs!$B$24)*DCF!E$6</f>
        <v>-1326.473283219937</v>
      </c>
      <c r="DA14" s="15">
        <f ca="1">(BT14*DCF!F$46-DCF!F$5*MAX(BT14*DCF!F$46,0)-MAX(BT14-BS14,0)/Inputs!$B$24)*DCF!F$6</f>
        <v>-2569.7009000562493</v>
      </c>
      <c r="DB14" s="15">
        <f ca="1">(BU14*DCF!G$46-DCF!G$5*MAX(BU14*DCF!G$46,0)-MAX(BU14-BT14,0)/Inputs!$B$24)*DCF!G$6</f>
        <v>-1661.239111880531</v>
      </c>
      <c r="DC14" s="15">
        <f ca="1">(BV14*DCF!H$46-DCF!H$5*MAX(BV14*DCF!H$46,0)-MAX(BV14-BU14,0)/Inputs!$B$24)*DCF!H$6</f>
        <v>-2854.1799000152578</v>
      </c>
      <c r="DD14" s="15">
        <f ca="1">(BW14*DCF!I$46-DCF!I$5*MAX(BW14*DCF!I$46,0)-MAX(BW14-BV14,0)/Inputs!$B$24)*DCF!I$6</f>
        <v>-1660.1555823187862</v>
      </c>
      <c r="DE14" s="15">
        <f ca="1">(BX14*DCF!J$46-DCF!J$5*MAX(BX14*DCF!J$46,0)-MAX(BX14-BW14,0)/Inputs!$B$24)*DCF!J$6</f>
        <v>-158.46488816338882</v>
      </c>
      <c r="DF14" s="15">
        <f ca="1">(BY14*DCF!K$46-DCF!K$5*MAX(BY14*DCF!K$46,0)-MAX(BY14-BX14,0)/Inputs!$B$24)*DCF!K$6</f>
        <v>69.850648027164468</v>
      </c>
      <c r="DG14" s="15">
        <f ca="1">(BZ14*DCF!L$46-DCF!L$5*MAX(BZ14*DCF!L$46,0)-MAX(BZ14-BY14,0)/Inputs!$B$24)*DCF!L$6</f>
        <v>2562.5961604868576</v>
      </c>
      <c r="DH14" s="15">
        <f ca="1">(CA14*DCF!M$46-DCF!M$5*MAX(CA14*DCF!M$46,0)-MAX(CA14-BZ14,0)/Inputs!$B$24)*DCF!M$6</f>
        <v>3909.6215961879839</v>
      </c>
      <c r="DI14" s="15">
        <f ca="1">SUM(CB14:CL14)+BE14*DCF!M$10*(1+Inputs!$B$30)*(1-Inputs!$B$33)*(1-Inputs!$B$30/Inputs!$B$31)/(Inputs!$B$29-Inputs!$B$30)*DCF!M$6</f>
        <v>116116.83745127803</v>
      </c>
      <c r="DJ14" s="15">
        <f ca="1">SUM(CM14:CW14)+BP14*DCF!M$28*(1+Inputs!$B$30)*(1-Inputs!$B$33)*(1-Inputs!$B$30/Inputs!$B$31)/(Inputs!$B$29-Inputs!$B$30)*DCF!M$6</f>
        <v>213664.59635046957</v>
      </c>
      <c r="DK14" s="15">
        <f ca="1">SUM(CX14:DH14)+CA14*DCF!M$46*(1+Inputs!$B$30)*(1-Inputs!$B$33)*(1-Inputs!$B$30/Inputs!$B$31)/(Inputs!$B$29-Inputs!$B$30)*DCF!M$6</f>
        <v>87449.583575035649</v>
      </c>
      <c r="DM14" s="15">
        <f ca="1">DI14+DJ14+DK14+Inputs!$B$34+Inputs!$B$36-Inputs!$B$35</f>
        <v>494082.0173767833</v>
      </c>
    </row>
    <row r="15" spans="1:117" x14ac:dyDescent="0.75">
      <c r="A15" s="11">
        <v>2</v>
      </c>
      <c r="C15" s="23">
        <f t="shared" ca="1" si="0"/>
        <v>0.92353002746529056</v>
      </c>
      <c r="D15" s="23">
        <f t="shared" ca="1" si="0"/>
        <v>2.5953388762647522E-2</v>
      </c>
      <c r="E15" s="23">
        <f t="shared" ca="1" si="0"/>
        <v>-1.065233923674717</v>
      </c>
      <c r="F15" s="23">
        <f t="shared" ca="1" si="0"/>
        <v>-8.5847371043451526E-2</v>
      </c>
      <c r="G15" s="23">
        <f t="shared" ca="1" si="0"/>
        <v>-0.74126635548371023</v>
      </c>
      <c r="H15" s="23">
        <f t="shared" ca="1" si="0"/>
        <v>-1.1270270446028003</v>
      </c>
      <c r="I15" s="23">
        <f t="shared" ca="1" si="0"/>
        <v>0.40682180843828802</v>
      </c>
      <c r="J15" s="23">
        <f t="shared" ca="1" si="0"/>
        <v>1.1731957738464416</v>
      </c>
      <c r="K15" s="23">
        <f t="shared" ca="1" si="0"/>
        <v>0.6969034551690394</v>
      </c>
      <c r="L15" s="23">
        <f t="shared" ca="1" si="0"/>
        <v>0.84898012335790263</v>
      </c>
      <c r="M15" s="23">
        <f t="shared" ca="1" si="0"/>
        <v>-9.4738983098084567E-2</v>
      </c>
      <c r="N15" s="23">
        <f ca="1">SQRT(Inputs!$B$38)*C15+SQRT(1-Inputs!$B$38)*_xlfn.NORM.S.INV(RAND())</f>
        <v>1.3135844117693609</v>
      </c>
      <c r="O15" s="23">
        <f ca="1">SQRT(Inputs!$B$38)*D15+SQRT(1-Inputs!$B$38)*_xlfn.NORM.S.INV(RAND())</f>
        <v>7.674326811203902E-2</v>
      </c>
      <c r="P15" s="23">
        <f ca="1">SQRT(Inputs!$B$38)*E15+SQRT(1-Inputs!$B$38)*_xlfn.NORM.S.INV(RAND())</f>
        <v>-0.51846884463242482</v>
      </c>
      <c r="Q15" s="23">
        <f ca="1">SQRT(Inputs!$B$38)*F15+SQRT(1-Inputs!$B$38)*_xlfn.NORM.S.INV(RAND())</f>
        <v>0.25247200154325594</v>
      </c>
      <c r="R15" s="23">
        <f ca="1">SQRT(Inputs!$B$38)*G15+SQRT(1-Inputs!$B$38)*_xlfn.NORM.S.INV(RAND())</f>
        <v>-1.3351437268014299</v>
      </c>
      <c r="S15" s="23">
        <f ca="1">SQRT(Inputs!$B$38)*H15+SQRT(1-Inputs!$B$38)*_xlfn.NORM.S.INV(RAND())</f>
        <v>-1.7550109013788306</v>
      </c>
      <c r="T15" s="23">
        <f ca="1">SQRT(Inputs!$B$38)*I15+SQRT(1-Inputs!$B$38)*_xlfn.NORM.S.INV(RAND())</f>
        <v>0.95404624516665459</v>
      </c>
      <c r="U15" s="23">
        <f ca="1">SQRT(Inputs!$B$38)*J15+SQRT(1-Inputs!$B$38)*_xlfn.NORM.S.INV(RAND())</f>
        <v>7.0283655101445519E-2</v>
      </c>
      <c r="V15" s="23">
        <f ca="1">SQRT(Inputs!$B$38)*K15+SQRT(1-Inputs!$B$38)*_xlfn.NORM.S.INV(RAND())</f>
        <v>-0.3303399674944687</v>
      </c>
      <c r="W15" s="23">
        <f ca="1">SQRT(Inputs!$B$38)*L15+SQRT(1-Inputs!$B$38)*_xlfn.NORM.S.INV(RAND())</f>
        <v>-0.87229211898983872</v>
      </c>
      <c r="X15" s="23">
        <f ca="1">SQRT(Inputs!$B$38)*M15+SQRT(1-Inputs!$B$38)*_xlfn.NORM.S.INV(RAND())</f>
        <v>0.6154649713093181</v>
      </c>
      <c r="Y15" s="23">
        <f ca="1">SQRT(Inputs!$B$38)*C15+SQRT(1-Inputs!$B$38)*_xlfn.NORM.S.INV(RAND())</f>
        <v>1.0145725333375748</v>
      </c>
      <c r="Z15" s="23">
        <f ca="1">SQRT(Inputs!$B$38)*D15+SQRT(1-Inputs!$B$38)*_xlfn.NORM.S.INV(RAND())</f>
        <v>-1.3274619795277349</v>
      </c>
      <c r="AA15" s="23">
        <f ca="1">SQRT(Inputs!$B$38)*E15+SQRT(1-Inputs!$B$38)*_xlfn.NORM.S.INV(RAND())</f>
        <v>0.99905022055676285</v>
      </c>
      <c r="AB15" s="23">
        <f ca="1">SQRT(Inputs!$B$38)*F15+SQRT(1-Inputs!$B$38)*_xlfn.NORM.S.INV(RAND())</f>
        <v>1.6794096709355517</v>
      </c>
      <c r="AC15" s="23">
        <f ca="1">SQRT(Inputs!$B$38)*G15+SQRT(1-Inputs!$B$38)*_xlfn.NORM.S.INV(RAND())</f>
        <v>-0.62918750626832742</v>
      </c>
      <c r="AD15" s="23">
        <f ca="1">SQRT(Inputs!$B$38)*H15+SQRT(1-Inputs!$B$38)*_xlfn.NORM.S.INV(RAND())</f>
        <v>-1.3358389533253434</v>
      </c>
      <c r="AE15" s="23">
        <f ca="1">SQRT(Inputs!$B$38)*I15+SQRT(1-Inputs!$B$38)*_xlfn.NORM.S.INV(RAND())</f>
        <v>0.65527106958120074</v>
      </c>
      <c r="AF15" s="23">
        <f ca="1">SQRT(Inputs!$B$38)*J15+SQRT(1-Inputs!$B$38)*_xlfn.NORM.S.INV(RAND())</f>
        <v>0.55632196764950159</v>
      </c>
      <c r="AG15" s="23">
        <f ca="1">SQRT(Inputs!$B$38)*K15+SQRT(1-Inputs!$B$38)*_xlfn.NORM.S.INV(RAND())</f>
        <v>-0.434460392184295</v>
      </c>
      <c r="AH15" s="23">
        <f ca="1">SQRT(Inputs!$B$38)*L15+SQRT(1-Inputs!$B$38)*_xlfn.NORM.S.INV(RAND())</f>
        <v>0.11541708325584876</v>
      </c>
      <c r="AI15" s="23">
        <f ca="1">SQRT(Inputs!$B$38)*M15+SQRT(1-Inputs!$B$38)*_xlfn.NORM.S.INV(RAND())</f>
        <v>0.47669225977893559</v>
      </c>
      <c r="AJ15" s="23">
        <f ca="1">SQRT(Inputs!$B$38)*C15+SQRT(1-Inputs!$B$38)*_xlfn.NORM.S.INV(RAND())</f>
        <v>0.31887491520564781</v>
      </c>
      <c r="AK15" s="23">
        <f ca="1">SQRT(Inputs!$B$38)*D15+SQRT(1-Inputs!$B$38)*_xlfn.NORM.S.INV(RAND())</f>
        <v>-0.36676823938013631</v>
      </c>
      <c r="AL15" s="23">
        <f ca="1">SQRT(Inputs!$B$38)*E15+SQRT(1-Inputs!$B$38)*_xlfn.NORM.S.INV(RAND())</f>
        <v>-0.82448534783887084</v>
      </c>
      <c r="AM15" s="23">
        <f ca="1">SQRT(Inputs!$B$38)*F15+SQRT(1-Inputs!$B$38)*_xlfn.NORM.S.INV(RAND())</f>
        <v>-1.2358923618639153</v>
      </c>
      <c r="AN15" s="23">
        <f ca="1">SQRT(Inputs!$B$38)*G15+SQRT(1-Inputs!$B$38)*_xlfn.NORM.S.INV(RAND())</f>
        <v>1.1074881558614851</v>
      </c>
      <c r="AO15" s="23">
        <f ca="1">SQRT(Inputs!$B$38)*H15+SQRT(1-Inputs!$B$38)*_xlfn.NORM.S.INV(RAND())</f>
        <v>-2.0293818694339247</v>
      </c>
      <c r="AP15" s="23">
        <f ca="1">SQRT(Inputs!$B$38)*I15+SQRT(1-Inputs!$B$38)*_xlfn.NORM.S.INV(RAND())</f>
        <v>1.7656908308922457</v>
      </c>
      <c r="AQ15" s="23">
        <f ca="1">SQRT(Inputs!$B$38)*J15+SQRT(1-Inputs!$B$38)*_xlfn.NORM.S.INV(RAND())</f>
        <v>-0.1376407147342571</v>
      </c>
      <c r="AR15" s="23">
        <f ca="1">SQRT(Inputs!$B$38)*K15+SQRT(1-Inputs!$B$38)*_xlfn.NORM.S.INV(RAND())</f>
        <v>1.3487766192615334</v>
      </c>
      <c r="AS15" s="23">
        <f ca="1">SQRT(Inputs!$B$38)*L15+SQRT(1-Inputs!$B$38)*_xlfn.NORM.S.INV(RAND())</f>
        <v>0.22063529852466743</v>
      </c>
      <c r="AT15" s="23">
        <f ca="1">SQRT(Inputs!$B$38)*M15+SQRT(1-Inputs!$B$38)*_xlfn.NORM.S.INV(RAND())</f>
        <v>0.57391157919049973</v>
      </c>
      <c r="AU15" s="15">
        <f ca="1">Inputs!$B$6*EXP($B$8-0.5*C$5^2+C$5*N15)</f>
        <v>6137.9516905571454</v>
      </c>
      <c r="AV15" s="15">
        <f t="shared" ca="1" si="1"/>
        <v>7556.1188900841307</v>
      </c>
      <c r="AW15" s="15">
        <f t="shared" ca="1" si="2"/>
        <v>8591.0556891392971</v>
      </c>
      <c r="AX15" s="15">
        <f t="shared" ca="1" si="3"/>
        <v>10824.928373263383</v>
      </c>
      <c r="AY15" s="15">
        <f t="shared" ca="1" si="4"/>
        <v>11319.14275152699</v>
      </c>
      <c r="AZ15" s="15">
        <f t="shared" ca="1" si="5"/>
        <v>11410.836798200275</v>
      </c>
      <c r="BA15" s="15">
        <f t="shared" ca="1" si="6"/>
        <v>15430.235852962534</v>
      </c>
      <c r="BB15" s="15">
        <f t="shared" ca="1" si="7"/>
        <v>19024.806834344588</v>
      </c>
      <c r="BC15" s="15">
        <f t="shared" ca="1" si="8"/>
        <v>22569.26776489121</v>
      </c>
      <c r="BD15" s="15">
        <f t="shared" ca="1" si="9"/>
        <v>25483.174591361723</v>
      </c>
      <c r="BE15" s="15">
        <f t="shared" ca="1" si="10"/>
        <v>33026.802656216547</v>
      </c>
      <c r="BF15" s="15">
        <f ca="1">Inputs!$B$13*EXP($B$9-0.5*C$6^2+C$6*Y15)</f>
        <v>16912.459750540223</v>
      </c>
      <c r="BG15" s="15">
        <f t="shared" ca="1" si="11"/>
        <v>16221.526448289736</v>
      </c>
      <c r="BH15" s="15">
        <f t="shared" ca="1" si="12"/>
        <v>23391.608698643384</v>
      </c>
      <c r="BI15" s="15">
        <f t="shared" ca="1" si="13"/>
        <v>37081.50325295348</v>
      </c>
      <c r="BJ15" s="15">
        <f t="shared" ca="1" si="14"/>
        <v>41518.014469723115</v>
      </c>
      <c r="BK15" s="15">
        <f t="shared" ca="1" si="15"/>
        <v>42482.280430639432</v>
      </c>
      <c r="BL15" s="15">
        <f t="shared" ca="1" si="16"/>
        <v>56809.319238413846</v>
      </c>
      <c r="BM15" s="15">
        <f t="shared" ca="1" si="17"/>
        <v>74827.640486953984</v>
      </c>
      <c r="BN15" s="15">
        <f t="shared" ca="1" si="18"/>
        <v>87359.846824916938</v>
      </c>
      <c r="BO15" s="15">
        <f t="shared" ca="1" si="19"/>
        <v>108939.05997712348</v>
      </c>
      <c r="BP15" s="15">
        <f t="shared" ca="1" si="20"/>
        <v>141524.20846562943</v>
      </c>
      <c r="BQ15" s="15">
        <f ca="1">Inputs!$B$20*EXP($B$10-0.5*C$7^2+C$7*AJ15)</f>
        <v>4803.1541603249507</v>
      </c>
      <c r="BR15" s="15">
        <f t="shared" ca="1" si="21"/>
        <v>5800.6853576825479</v>
      </c>
      <c r="BS15" s="15">
        <f t="shared" ca="1" si="22"/>
        <v>6268.5732709113354</v>
      </c>
      <c r="BT15" s="15">
        <f t="shared" ca="1" si="23"/>
        <v>6249.7115790923854</v>
      </c>
      <c r="BU15" s="15">
        <f t="shared" ca="1" si="24"/>
        <v>11323.151254743758</v>
      </c>
      <c r="BV15" s="15">
        <f t="shared" ca="1" si="25"/>
        <v>9972.8155489258424</v>
      </c>
      <c r="BW15" s="15">
        <f t="shared" ca="1" si="26"/>
        <v>20222.228499574532</v>
      </c>
      <c r="BX15" s="15">
        <f t="shared" ca="1" si="27"/>
        <v>27514.252132220732</v>
      </c>
      <c r="BY15" s="15">
        <f t="shared" ca="1" si="28"/>
        <v>49902.241287115838</v>
      </c>
      <c r="BZ15" s="15">
        <f t="shared" ca="1" si="29"/>
        <v>72918.236159038774</v>
      </c>
      <c r="CA15" s="15">
        <f t="shared" ca="1" si="30"/>
        <v>113425.31091054853</v>
      </c>
      <c r="CB15" s="15">
        <f ca="1">(AU15*DCF!C$10-DCF!C$5*MAX(AU15*DCF!C$10,0)-MAX(AU15-Inputs!$B$6,0)/Inputs!$B$10)*DCF!C$6</f>
        <v>1034.6912655430879</v>
      </c>
      <c r="CC15" s="15">
        <f ca="1">(AV15*DCF!D$10-DCF!D$5*MAX(AV15*DCF!D$10,0)-MAX(AV15-AU15,0)/Inputs!$B$10)*DCF!D$6</f>
        <v>1495.9698329005132</v>
      </c>
      <c r="CD15" s="15">
        <f ca="1">(AW15*DCF!E$10-DCF!E$5*MAX(AW15*DCF!E$10,0)-MAX(AW15-AV15,0)/Inputs!$B$10)*DCF!E$6</f>
        <v>1750.4273749096035</v>
      </c>
      <c r="CE15" s="15">
        <f ca="1">(AX15*DCF!F$10-DCF!F$5*MAX(AX15*DCF!F$10,0)-MAX(AX15-AW15,0)/Inputs!$B$10)*DCF!F$6</f>
        <v>1898.2510910096785</v>
      </c>
      <c r="CF15" s="15">
        <f ca="1">(AY15*DCF!G$10-DCF!G$5*MAX(AY15*DCF!G$10,0)-MAX(AY15-AX15,0)/Inputs!$B$10)*DCF!G$6</f>
        <v>2237.1979132699594</v>
      </c>
      <c r="CG15" s="15">
        <f ca="1">(AZ15*DCF!H$10-DCF!H$5*MAX(AZ15*DCF!H$10,0)-MAX(AZ15-AY15,0)/Inputs!$B$10)*DCF!H$6</f>
        <v>2199.140227337758</v>
      </c>
      <c r="CH15" s="15">
        <f ca="1">(BA15*DCF!I$10-DCF!I$5*MAX(BA15*DCF!I$10,0)-MAX(BA15-AZ15,0)/Inputs!$B$10)*DCF!I$6</f>
        <v>2159.2189216234979</v>
      </c>
      <c r="CI15" s="15">
        <f ca="1">(BB15*DCF!J$10-DCF!J$5*MAX(BB15*DCF!J$10,0)-MAX(BB15-BA15,0)/Inputs!$B$10)*DCF!J$6</f>
        <v>2720.0029980428594</v>
      </c>
      <c r="CJ15" s="15">
        <f ca="1">(BC15*DCF!K$10-DCF!K$5*MAX(BC15*DCF!K$10,0)-MAX(BC15-BB15,0)/Inputs!$B$10)*DCF!K$6</f>
        <v>3137.1190719549986</v>
      </c>
      <c r="CK15" s="15">
        <f ca="1">(BD15*DCF!L$10-DCF!L$5*MAX(BD15*DCF!L$10,0)-MAX(BD15-BC15,0)/Inputs!$B$10)*DCF!L$6</f>
        <v>3466.5319826661885</v>
      </c>
      <c r="CL15" s="15">
        <f ca="1">(BE15*DCF!M$10-DCF!M$5*MAX(BE15*DCF!M$10,0)-MAX(BE15-BD15,0)/Inputs!$B$10)*DCF!M$6</f>
        <v>3759.3420496825297</v>
      </c>
      <c r="CM15" s="15">
        <f ca="1">(BF15*DCF!C$28-DCF!C$5*MAX(BF15*DCF!C$28,0)-MAX(BF15-Inputs!$B$13,0)/Inputs!$B$17)*DCF!C$6</f>
        <v>3885.4840995858494</v>
      </c>
      <c r="CN15" s="15">
        <f ca="1">(BG15*DCF!D$28-DCF!D$5*MAX(BG15*DCF!D$28,0)-MAX(BG15-BF15,0)/Inputs!$B$17)*DCF!D$6</f>
        <v>4777.6136692313585</v>
      </c>
      <c r="CO15" s="15">
        <f ca="1">(BH15*DCF!E$28-DCF!E$5*MAX(BH15*DCF!E$28,0)-MAX(BH15-BG15,0)/Inputs!$B$17)*DCF!E$6</f>
        <v>5211.7955878895491</v>
      </c>
      <c r="CP15" s="15">
        <f ca="1">(BI15*DCF!F$28-DCF!F$5*MAX(BI15*DCF!F$28,0)-MAX(BI15-BH15,0)/Inputs!$B$17)*DCF!F$6</f>
        <v>7574.1896854971073</v>
      </c>
      <c r="CQ15" s="15">
        <f ca="1">(BJ15*DCF!G$28-DCF!G$5*MAX(BJ15*DCF!G$28,0)-MAX(BJ15-BI15,0)/Inputs!$B$17)*DCF!G$6</f>
        <v>10025.98649115648</v>
      </c>
      <c r="CR15" s="15">
        <f ca="1">(BK15*DCF!H$28-DCF!H$5*MAX(BK15*DCF!H$28,0)-MAX(BK15-BJ15,0)/Inputs!$B$17)*DCF!H$6</f>
        <v>10356.516776350263</v>
      </c>
      <c r="CS15" s="15">
        <f ca="1">(BL15*DCF!I$28-DCF!I$5*MAX(BL15*DCF!I$28,0)-MAX(BL15-BK15,0)/Inputs!$B$17)*DCF!I$6</f>
        <v>11302.514658171624</v>
      </c>
      <c r="CT15" s="15">
        <f ca="1">(BM15*DCF!J$28-DCF!J$5*MAX(BM15*DCF!J$28,0)-MAX(BM15-BL15,0)/Inputs!$B$17)*DCF!J$6</f>
        <v>14303.693542819334</v>
      </c>
      <c r="CU15" s="15">
        <f ca="1">(BN15*DCF!K$28-DCF!K$5*MAX(BN15*DCF!K$28,0)-MAX(BN15-BM15,0)/Inputs!$B$17)*DCF!K$6</f>
        <v>16913.906538548737</v>
      </c>
      <c r="CV15" s="15">
        <f ca="1">(BO15*DCF!L$28-DCF!L$5*MAX(BO15*DCF!L$28,0)-MAX(BO15-BN15,0)/Inputs!$B$17)*DCF!L$6</f>
        <v>19293.905131332362</v>
      </c>
      <c r="CW15" s="15">
        <f ca="1">(BP15*DCF!M$28-DCF!M$5*MAX(BP15*DCF!M$28,0)-MAX(BP15-BO15,0)/Inputs!$B$17)*DCF!M$6</f>
        <v>23221.798090224038</v>
      </c>
      <c r="CX15" s="15">
        <f ca="1">(BQ15*DCF!C$46-DCF!C$5*MAX(BQ15*DCF!C$46,0)-MAX(BQ15-Inputs!$B$20,0)/Inputs!$B$24)*DCF!C$6</f>
        <v>-1849.2984944514669</v>
      </c>
      <c r="CY15" s="15">
        <f ca="1">(BR15*DCF!D$46-DCF!D$5*MAX(BR15*DCF!D$46,0)-MAX(BR15-BQ15,0)/Inputs!$B$24)*DCF!D$6</f>
        <v>-1415.6799984769737</v>
      </c>
      <c r="CZ15" s="15">
        <f ca="1">(BS15*DCF!E$46-DCF!E$5*MAX(BS15*DCF!E$46,0)-MAX(BS15-BR15,0)/Inputs!$B$24)*DCF!E$6</f>
        <v>-925.69823833446287</v>
      </c>
      <c r="DA15" s="15">
        <f ca="1">(BT15*DCF!F$46-DCF!F$5*MAX(BT15*DCF!F$46,0)-MAX(BT15-BS15,0)/Inputs!$B$24)*DCF!F$6</f>
        <v>-455.14351088032771</v>
      </c>
      <c r="DB15" s="15">
        <f ca="1">(BU15*DCF!G$46-DCF!G$5*MAX(BU15*DCF!G$46,0)-MAX(BU15-BT15,0)/Inputs!$B$24)*DCF!G$6</f>
        <v>-2087.4933043549504</v>
      </c>
      <c r="DC15" s="15">
        <f ca="1">(BV15*DCF!H$46-DCF!H$5*MAX(BV15*DCF!H$46,0)-MAX(BV15-BU15,0)/Inputs!$B$24)*DCF!H$6</f>
        <v>0</v>
      </c>
      <c r="DD15" s="15">
        <f ca="1">(BW15*DCF!I$46-DCF!I$5*MAX(BW15*DCF!I$46,0)-MAX(BW15-BV15,0)/Inputs!$B$24)*DCF!I$6</f>
        <v>-2475.1697492432781</v>
      </c>
      <c r="DE15" s="15">
        <f ca="1">(BX15*DCF!J$46-DCF!J$5*MAX(BX15*DCF!J$46,0)-MAX(BX15-BW15,0)/Inputs!$B$24)*DCF!J$6</f>
        <v>-779.57876399851557</v>
      </c>
      <c r="DF15" s="15">
        <f ca="1">(BY15*DCF!K$46-DCF!K$5*MAX(BY15*DCF!K$46,0)-MAX(BY15-BX15,0)/Inputs!$B$24)*DCF!K$6</f>
        <v>-2633.8785570704717</v>
      </c>
      <c r="DG15" s="15">
        <f ca="1">(BZ15*DCF!L$46-DCF!L$5*MAX(BZ15*DCF!L$46,0)-MAX(BZ15-BY15,0)/Inputs!$B$24)*DCF!L$6</f>
        <v>-168.09544471354508</v>
      </c>
      <c r="DH15" s="15">
        <f ca="1">(CA15*DCF!M$46-DCF!M$5*MAX(CA15*DCF!M$46,0)-MAX(CA15-BZ15,0)/Inputs!$B$24)*DCF!M$6</f>
        <v>423.84405751130492</v>
      </c>
      <c r="DI15" s="15">
        <f ca="1">SUM(CB15:CL15)+BE15*DCF!M$10*(1+Inputs!$B$30)*(1-Inputs!$B$33)*(1-Inputs!$B$30/Inputs!$B$31)/(Inputs!$B$29-Inputs!$B$30)*DCF!M$6</f>
        <v>117771.92125544361</v>
      </c>
      <c r="DJ15" s="15">
        <f ca="1">SUM(CM15:CW15)+BP15*DCF!M$28*(1+Inputs!$B$30)*(1-Inputs!$B$33)*(1-Inputs!$B$30/Inputs!$B$31)/(Inputs!$B$29-Inputs!$B$30)*DCF!M$6</f>
        <v>652019.06243582082</v>
      </c>
      <c r="DK15" s="15">
        <f ca="1">SUM(CX15:DH15)+CA15*DCF!M$46*(1+Inputs!$B$30)*(1-Inputs!$B$33)*(1-Inputs!$B$30/Inputs!$B$31)/(Inputs!$B$29-Inputs!$B$30)*DCF!M$6</f>
        <v>163002.77475071902</v>
      </c>
      <c r="DM15" s="15">
        <f ca="1">DI15+DJ15+DK15+Inputs!$B$34+Inputs!$B$36-Inputs!$B$35</f>
        <v>1009644.7584419835</v>
      </c>
    </row>
    <row r="16" spans="1:117" x14ac:dyDescent="0.75">
      <c r="A16" s="11">
        <v>3</v>
      </c>
      <c r="C16" s="23">
        <f t="shared" ca="1" si="0"/>
        <v>-1.5444695373093982</v>
      </c>
      <c r="D16" s="23">
        <f t="shared" ca="1" si="0"/>
        <v>-0.27401380284135435</v>
      </c>
      <c r="E16" s="23">
        <f t="shared" ca="1" si="0"/>
        <v>-0.26960313570275923</v>
      </c>
      <c r="F16" s="23">
        <f t="shared" ca="1" si="0"/>
        <v>-0.92858525472729447</v>
      </c>
      <c r="G16" s="23">
        <f t="shared" ca="1" si="0"/>
        <v>-0.49987715787325065</v>
      </c>
      <c r="H16" s="23">
        <f t="shared" ca="1" si="0"/>
        <v>0.12662781058399267</v>
      </c>
      <c r="I16" s="23">
        <f t="shared" ca="1" si="0"/>
        <v>-1.7655708815984328</v>
      </c>
      <c r="J16" s="23">
        <f t="shared" ca="1" si="0"/>
        <v>-1.5670230405889762</v>
      </c>
      <c r="K16" s="23">
        <f t="shared" ca="1" si="0"/>
        <v>-0.90875225503610235</v>
      </c>
      <c r="L16" s="23">
        <f t="shared" ca="1" si="0"/>
        <v>0.3439930371800648</v>
      </c>
      <c r="M16" s="23">
        <f t="shared" ca="1" si="0"/>
        <v>-1.9434072496517327</v>
      </c>
      <c r="N16" s="23">
        <f ca="1">SQRT(Inputs!$B$38)*C16+SQRT(1-Inputs!$B$38)*_xlfn.NORM.S.INV(RAND())</f>
        <v>-0.87365579721436359</v>
      </c>
      <c r="O16" s="23">
        <f ca="1">SQRT(Inputs!$B$38)*D16+SQRT(1-Inputs!$B$38)*_xlfn.NORM.S.INV(RAND())</f>
        <v>-0.78040726322708753</v>
      </c>
      <c r="P16" s="23">
        <f ca="1">SQRT(Inputs!$B$38)*E16+SQRT(1-Inputs!$B$38)*_xlfn.NORM.S.INV(RAND())</f>
        <v>0.56077767010245239</v>
      </c>
      <c r="Q16" s="23">
        <f ca="1">SQRT(Inputs!$B$38)*F16+SQRT(1-Inputs!$B$38)*_xlfn.NORM.S.INV(RAND())</f>
        <v>-1.3657170104363701</v>
      </c>
      <c r="R16" s="23">
        <f ca="1">SQRT(Inputs!$B$38)*G16+SQRT(1-Inputs!$B$38)*_xlfn.NORM.S.INV(RAND())</f>
        <v>0.35775847232832148</v>
      </c>
      <c r="S16" s="23">
        <f ca="1">SQRT(Inputs!$B$38)*H16+SQRT(1-Inputs!$B$38)*_xlfn.NORM.S.INV(RAND())</f>
        <v>0.4132257371993503</v>
      </c>
      <c r="T16" s="23">
        <f ca="1">SQRT(Inputs!$B$38)*I16+SQRT(1-Inputs!$B$38)*_xlfn.NORM.S.INV(RAND())</f>
        <v>-1.5592541256231078</v>
      </c>
      <c r="U16" s="23">
        <f ca="1">SQRT(Inputs!$B$38)*J16+SQRT(1-Inputs!$B$38)*_xlfn.NORM.S.INV(RAND())</f>
        <v>-0.42419782676105028</v>
      </c>
      <c r="V16" s="23">
        <f ca="1">SQRT(Inputs!$B$38)*K16+SQRT(1-Inputs!$B$38)*_xlfn.NORM.S.INV(RAND())</f>
        <v>-0.78403685591411931</v>
      </c>
      <c r="W16" s="23">
        <f ca="1">SQRT(Inputs!$B$38)*L16+SQRT(1-Inputs!$B$38)*_xlfn.NORM.S.INV(RAND())</f>
        <v>0.86556728904472058</v>
      </c>
      <c r="X16" s="23">
        <f ca="1">SQRT(Inputs!$B$38)*M16+SQRT(1-Inputs!$B$38)*_xlfn.NORM.S.INV(RAND())</f>
        <v>-0.67287191006248304</v>
      </c>
      <c r="Y16" s="23">
        <f ca="1">SQRT(Inputs!$B$38)*C16+SQRT(1-Inputs!$B$38)*_xlfn.NORM.S.INV(RAND())</f>
        <v>-1.6211950829503117</v>
      </c>
      <c r="Z16" s="23">
        <f ca="1">SQRT(Inputs!$B$38)*D16+SQRT(1-Inputs!$B$38)*_xlfn.NORM.S.INV(RAND())</f>
        <v>1.6626539680102661</v>
      </c>
      <c r="AA16" s="23">
        <f ca="1">SQRT(Inputs!$B$38)*E16+SQRT(1-Inputs!$B$38)*_xlfn.NORM.S.INV(RAND())</f>
        <v>-0.66763510102783286</v>
      </c>
      <c r="AB16" s="23">
        <f ca="1">SQRT(Inputs!$B$38)*F16+SQRT(1-Inputs!$B$38)*_xlfn.NORM.S.INV(RAND())</f>
        <v>0.89205609551380938</v>
      </c>
      <c r="AC16" s="23">
        <f ca="1">SQRT(Inputs!$B$38)*G16+SQRT(1-Inputs!$B$38)*_xlfn.NORM.S.INV(RAND())</f>
        <v>-0.56228472627386583</v>
      </c>
      <c r="AD16" s="23">
        <f ca="1">SQRT(Inputs!$B$38)*H16+SQRT(1-Inputs!$B$38)*_xlfn.NORM.S.INV(RAND())</f>
        <v>-0.66146730228256767</v>
      </c>
      <c r="AE16" s="23">
        <f ca="1">SQRT(Inputs!$B$38)*I16+SQRT(1-Inputs!$B$38)*_xlfn.NORM.S.INV(RAND())</f>
        <v>-0.83280776263232426</v>
      </c>
      <c r="AF16" s="23">
        <f ca="1">SQRT(Inputs!$B$38)*J16+SQRT(1-Inputs!$B$38)*_xlfn.NORM.S.INV(RAND())</f>
        <v>9.6398321315955493E-2</v>
      </c>
      <c r="AG16" s="23">
        <f ca="1">SQRT(Inputs!$B$38)*K16+SQRT(1-Inputs!$B$38)*_xlfn.NORM.S.INV(RAND())</f>
        <v>-1.0525259082665528</v>
      </c>
      <c r="AH16" s="23">
        <f ca="1">SQRT(Inputs!$B$38)*L16+SQRT(1-Inputs!$B$38)*_xlfn.NORM.S.INV(RAND())</f>
        <v>0.33478238292696572</v>
      </c>
      <c r="AI16" s="23">
        <f ca="1">SQRT(Inputs!$B$38)*M16+SQRT(1-Inputs!$B$38)*_xlfn.NORM.S.INV(RAND())</f>
        <v>-1.150978759815831</v>
      </c>
      <c r="AJ16" s="23">
        <f ca="1">SQRT(Inputs!$B$38)*C16+SQRT(1-Inputs!$B$38)*_xlfn.NORM.S.INV(RAND())</f>
        <v>-6.0959674347840442E-2</v>
      </c>
      <c r="AK16" s="23">
        <f ca="1">SQRT(Inputs!$B$38)*D16+SQRT(1-Inputs!$B$38)*_xlfn.NORM.S.INV(RAND())</f>
        <v>0.85634138218669342</v>
      </c>
      <c r="AL16" s="23">
        <f ca="1">SQRT(Inputs!$B$38)*E16+SQRT(1-Inputs!$B$38)*_xlfn.NORM.S.INV(RAND())</f>
        <v>-0.50906469477409511</v>
      </c>
      <c r="AM16" s="23">
        <f ca="1">SQRT(Inputs!$B$38)*F16+SQRT(1-Inputs!$B$38)*_xlfn.NORM.S.INV(RAND())</f>
        <v>-1.0062762670494914</v>
      </c>
      <c r="AN16" s="23">
        <f ca="1">SQRT(Inputs!$B$38)*G16+SQRT(1-Inputs!$B$38)*_xlfn.NORM.S.INV(RAND())</f>
        <v>-0.78967937362242457</v>
      </c>
      <c r="AO16" s="23">
        <f ca="1">SQRT(Inputs!$B$38)*H16+SQRT(1-Inputs!$B$38)*_xlfn.NORM.S.INV(RAND())</f>
        <v>-0.43139989440727639</v>
      </c>
      <c r="AP16" s="23">
        <f ca="1">SQRT(Inputs!$B$38)*I16+SQRT(1-Inputs!$B$38)*_xlfn.NORM.S.INV(RAND())</f>
        <v>-0.59710079541217898</v>
      </c>
      <c r="AQ16" s="23">
        <f ca="1">SQRT(Inputs!$B$38)*J16+SQRT(1-Inputs!$B$38)*_xlfn.NORM.S.INV(RAND())</f>
        <v>-0.20181331534962643</v>
      </c>
      <c r="AR16" s="23">
        <f ca="1">SQRT(Inputs!$B$38)*K16+SQRT(1-Inputs!$B$38)*_xlfn.NORM.S.INV(RAND())</f>
        <v>0.75332723502529264</v>
      </c>
      <c r="AS16" s="23">
        <f ca="1">SQRT(Inputs!$B$38)*L16+SQRT(1-Inputs!$B$38)*_xlfn.NORM.S.INV(RAND())</f>
        <v>0.55903417541045641</v>
      </c>
      <c r="AT16" s="23">
        <f ca="1">SQRT(Inputs!$B$38)*M16+SQRT(1-Inputs!$B$38)*_xlfn.NORM.S.INV(RAND())</f>
        <v>-1.6466966824060902E-2</v>
      </c>
      <c r="AU16" s="15">
        <f ca="1">Inputs!$B$6*EXP($B$8-0.5*C$5^2+C$5*N16)</f>
        <v>4307.8364165257135</v>
      </c>
      <c r="AV16" s="15">
        <f t="shared" ca="1" si="1"/>
        <v>4675.2087965518995</v>
      </c>
      <c r="AW16" s="15">
        <f t="shared" ca="1" si="2"/>
        <v>6148.4977992283666</v>
      </c>
      <c r="AX16" s="15">
        <f t="shared" ca="1" si="3"/>
        <v>6329.1932708050726</v>
      </c>
      <c r="AY16" s="15">
        <f t="shared" ca="1" si="4"/>
        <v>8064.9461475947492</v>
      </c>
      <c r="AZ16" s="15">
        <f t="shared" ca="1" si="5"/>
        <v>10322.852809305761</v>
      </c>
      <c r="BA16" s="15">
        <f t="shared" ca="1" si="6"/>
        <v>10730.437770091641</v>
      </c>
      <c r="BB16" s="15">
        <f t="shared" ca="1" si="7"/>
        <v>12590.68463514255</v>
      </c>
      <c r="BC16" s="15">
        <f t="shared" ca="1" si="8"/>
        <v>14296.39364312977</v>
      </c>
      <c r="BD16" s="15">
        <f t="shared" ca="1" si="9"/>
        <v>18991.370690666547</v>
      </c>
      <c r="BE16" s="15">
        <f t="shared" ca="1" si="10"/>
        <v>21888.110521450148</v>
      </c>
      <c r="BF16" s="15">
        <f ca="1">Inputs!$B$13*EXP($B$9-0.5*C$6^2+C$6*Y16)</f>
        <v>10029.349769921178</v>
      </c>
      <c r="BG16" s="15">
        <f t="shared" ca="1" si="11"/>
        <v>16499.598790859767</v>
      </c>
      <c r="BH16" s="15">
        <f t="shared" ca="1" si="12"/>
        <v>18046.327096485085</v>
      </c>
      <c r="BI16" s="15">
        <f t="shared" ca="1" si="13"/>
        <v>25342.78451106359</v>
      </c>
      <c r="BJ16" s="15">
        <f t="shared" ca="1" si="14"/>
        <v>28649.813332818358</v>
      </c>
      <c r="BK16" s="15">
        <f t="shared" ca="1" si="15"/>
        <v>32134.099455996664</v>
      </c>
      <c r="BL16" s="15">
        <f t="shared" ca="1" si="16"/>
        <v>35434.591718075091</v>
      </c>
      <c r="BM16" s="15">
        <f t="shared" ca="1" si="17"/>
        <v>44081.503214242926</v>
      </c>
      <c r="BN16" s="15">
        <f t="shared" ca="1" si="18"/>
        <v>47790.279742950814</v>
      </c>
      <c r="BO16" s="15">
        <f t="shared" ca="1" si="19"/>
        <v>61134.369751236285</v>
      </c>
      <c r="BP16" s="15">
        <f t="shared" ca="1" si="20"/>
        <v>66045.713799320802</v>
      </c>
      <c r="BQ16" s="15">
        <f ca="1">Inputs!$B$20*EXP($B$10-0.5*C$7^2+C$7*AJ16)</f>
        <v>4197.7642642454211</v>
      </c>
      <c r="BR16" s="15">
        <f t="shared" ca="1" si="21"/>
        <v>7475.9446813114428</v>
      </c>
      <c r="BS16" s="15">
        <f t="shared" ca="1" si="22"/>
        <v>8845.0052728650226</v>
      </c>
      <c r="BT16" s="15">
        <f t="shared" ca="1" si="23"/>
        <v>9365.89746913813</v>
      </c>
      <c r="BU16" s="15">
        <f t="shared" ca="1" si="24"/>
        <v>10722.366636383562</v>
      </c>
      <c r="BV16" s="15">
        <f t="shared" ca="1" si="25"/>
        <v>13536.211923529716</v>
      </c>
      <c r="BW16" s="15">
        <f t="shared" ca="1" si="26"/>
        <v>16646.581477356882</v>
      </c>
      <c r="BX16" s="15">
        <f t="shared" ca="1" si="27"/>
        <v>22359.731541970439</v>
      </c>
      <c r="BY16" s="15">
        <f t="shared" ca="1" si="28"/>
        <v>36186.974789934909</v>
      </c>
      <c r="BZ16" s="15">
        <f t="shared" ca="1" si="29"/>
        <v>56271.109102969152</v>
      </c>
      <c r="CA16" s="15">
        <f t="shared" ca="1" si="30"/>
        <v>78812.870575074092</v>
      </c>
      <c r="CB16" s="15">
        <f ca="1">(AU16*DCF!C$10-DCF!C$5*MAX(AU16*DCF!C$10,0)-MAX(AU16-Inputs!$B$6,0)/Inputs!$B$10)*DCF!C$6</f>
        <v>1047.7403136481844</v>
      </c>
      <c r="CC16" s="15">
        <f ca="1">(AV16*DCF!D$10-DCF!D$5*MAX(AV16*DCF!D$10,0)-MAX(AV16-AU16,0)/Inputs!$B$10)*DCF!D$6</f>
        <v>1049.9763306084349</v>
      </c>
      <c r="CD16" s="15">
        <f ca="1">(AW16*DCF!E$10-DCF!E$5*MAX(AW16*DCF!E$10,0)-MAX(AW16-AV16,0)/Inputs!$B$10)*DCF!E$6</f>
        <v>1087.7445712227723</v>
      </c>
      <c r="CE16" s="15">
        <f ca="1">(AX16*DCF!F$10-DCF!F$5*MAX(AX16*DCF!F$10,0)-MAX(AX16-AW16,0)/Inputs!$B$10)*DCF!F$6</f>
        <v>1344.0545566186104</v>
      </c>
      <c r="CF16" s="15">
        <f ca="1">(AY16*DCF!G$10-DCF!G$5*MAX(AY16*DCF!G$10,0)-MAX(AY16-AX16,0)/Inputs!$B$10)*DCF!G$6</f>
        <v>1328.0585831495587</v>
      </c>
      <c r="CG16" s="15">
        <f ca="1">(AZ16*DCF!H$10-DCF!H$5*MAX(AZ16*DCF!H$10,0)-MAX(AZ16-AY16,0)/Inputs!$B$10)*DCF!H$6</f>
        <v>1603.2574712065798</v>
      </c>
      <c r="CH16" s="15">
        <f ca="1">(BA16*DCF!I$10-DCF!I$5*MAX(BA16*DCF!I$10,0)-MAX(BA16-AZ16,0)/Inputs!$B$10)*DCF!I$6</f>
        <v>1893.2013189758522</v>
      </c>
      <c r="CI16" s="15">
        <f ca="1">(BB16*DCF!J$10-DCF!J$5*MAX(BB16*DCF!J$10,0)-MAX(BB16-BA16,0)/Inputs!$B$10)*DCF!J$6</f>
        <v>1878.7009398719358</v>
      </c>
      <c r="CJ16" s="15">
        <f ca="1">(BC16*DCF!K$10-DCF!K$5*MAX(BC16*DCF!K$10,0)-MAX(BC16-BB16,0)/Inputs!$B$10)*DCF!K$6</f>
        <v>2062.7164796853294</v>
      </c>
      <c r="CK16" s="15">
        <f ca="1">(BD16*DCF!L$10-DCF!L$5*MAX(BD16*DCF!L$10,0)-MAX(BD16-BC16,0)/Inputs!$B$10)*DCF!L$6</f>
        <v>2257.1232888844602</v>
      </c>
      <c r="CL16" s="15">
        <f ca="1">(BE16*DCF!M$10-DCF!M$5*MAX(BE16*DCF!M$10,0)-MAX(BE16-BD16,0)/Inputs!$B$10)*DCF!M$6</f>
        <v>2742.6489722335523</v>
      </c>
      <c r="CM16" s="15">
        <f ca="1">(BF16*DCF!C$28-DCF!C$5*MAX(BF16*DCF!C$28,0)-MAX(BF16-Inputs!$B$13,0)/Inputs!$B$17)*DCF!C$6</f>
        <v>3060.8917760204531</v>
      </c>
      <c r="CN16" s="15">
        <f ca="1">(BG16*DCF!D$28-DCF!D$5*MAX(BG16*DCF!D$28,0)-MAX(BG16-BF16,0)/Inputs!$B$17)*DCF!D$6</f>
        <v>3479.1116128803351</v>
      </c>
      <c r="CO16" s="15">
        <f ca="1">(BH16*DCF!E$28-DCF!E$5*MAX(BH16*DCF!E$28,0)-MAX(BH16-BG16,0)/Inputs!$B$17)*DCF!E$6</f>
        <v>4806.202315966988</v>
      </c>
      <c r="CP16" s="15">
        <f ca="1">(BI16*DCF!F$28-DCF!F$5*MAX(BI16*DCF!F$28,0)-MAX(BI16-BH16,0)/Inputs!$B$17)*DCF!F$6</f>
        <v>5551.4630423210274</v>
      </c>
      <c r="CQ16" s="15">
        <f ca="1">(BJ16*DCF!G$28-DCF!G$5*MAX(BJ16*DCF!G$28,0)-MAX(BJ16-BI16,0)/Inputs!$B$17)*DCF!G$6</f>
        <v>6877.2018563436995</v>
      </c>
      <c r="CR16" s="15">
        <f ca="1">(BK16*DCF!H$28-DCF!H$5*MAX(BK16*DCF!H$28,0)-MAX(BK16-BJ16,0)/Inputs!$B$17)*DCF!H$6</f>
        <v>7405.7570401515904</v>
      </c>
      <c r="CS16" s="15">
        <f ca="1">(BL16*DCF!I$28-DCF!I$5*MAX(BL16*DCF!I$28,0)-MAX(BL16-BK16,0)/Inputs!$B$17)*DCF!I$6</f>
        <v>7858.8300372800377</v>
      </c>
      <c r="CT16" s="15">
        <f ca="1">(BM16*DCF!J$28-DCF!J$5*MAX(BM16*DCF!J$28,0)-MAX(BM16-BL16,0)/Inputs!$B$17)*DCF!J$6</f>
        <v>8687.32487630172</v>
      </c>
      <c r="CU16" s="15">
        <f ca="1">(BN16*DCF!K$28-DCF!K$5*MAX(BN16*DCF!K$28,0)-MAX(BN16-BM16,0)/Inputs!$B$17)*DCF!K$6</f>
        <v>9638.2300578964459</v>
      </c>
      <c r="CV16" s="15">
        <f ca="1">(BO16*DCF!L$28-DCF!L$5*MAX(BO16*DCF!L$28,0)-MAX(BO16-BN16,0)/Inputs!$B$17)*DCF!L$6</f>
        <v>10687.683932548138</v>
      </c>
      <c r="CW16" s="15">
        <f ca="1">(BP16*DCF!M$28-DCF!M$5*MAX(BP16*DCF!M$28,0)-MAX(BP16-BO16,0)/Inputs!$B$17)*DCF!M$6</f>
        <v>11913.165815569466</v>
      </c>
      <c r="CX16" s="15">
        <f ca="1">(BQ16*DCF!C$46-DCF!C$5*MAX(BQ16*DCF!C$46,0)-MAX(BQ16-Inputs!$B$20,0)/Inputs!$B$24)*DCF!C$6</f>
        <v>-1429.8597673755803</v>
      </c>
      <c r="CY16" s="15">
        <f ca="1">(BR16*DCF!D$46-DCF!D$5*MAX(BR16*DCF!D$46,0)-MAX(BR16-BQ16,0)/Inputs!$B$24)*DCF!D$6</f>
        <v>-2674.7417884102424</v>
      </c>
      <c r="CZ16" s="15">
        <f ca="1">(BS16*DCF!E$46-DCF!E$5*MAX(BS16*DCF!E$46,0)-MAX(BS16-BR16,0)/Inputs!$B$24)*DCF!E$6</f>
        <v>-1585.5832693743591</v>
      </c>
      <c r="DA16" s="15">
        <f ca="1">(BT16*DCF!F$46-DCF!F$5*MAX(BT16*DCF!F$46,0)-MAX(BT16-BS16,0)/Inputs!$B$24)*DCF!F$6</f>
        <v>-871.75718474506914</v>
      </c>
      <c r="DB16" s="15">
        <f ca="1">(BU16*DCF!G$46-DCF!G$5*MAX(BU16*DCF!G$46,0)-MAX(BU16-BT16,0)/Inputs!$B$24)*DCF!G$6</f>
        <v>-816.96865614123726</v>
      </c>
      <c r="DC16" s="15">
        <f ca="1">(BV16*DCF!H$46-DCF!H$5*MAX(BV16*DCF!H$46,0)-MAX(BV16-BU16,0)/Inputs!$B$24)*DCF!H$6</f>
        <v>-874.38518226454892</v>
      </c>
      <c r="DD16" s="15">
        <f ca="1">(BW16*DCF!I$46-DCF!I$5*MAX(BW16*DCF!I$46,0)-MAX(BW16-BV16,0)/Inputs!$B$24)*DCF!I$6</f>
        <v>-508.4075215943023</v>
      </c>
      <c r="DE16" s="15">
        <f ca="1">(BX16*DCF!J$46-DCF!J$5*MAX(BX16*DCF!J$46,0)-MAX(BX16-BW16,0)/Inputs!$B$24)*DCF!J$6</f>
        <v>-577.10516951590523</v>
      </c>
      <c r="DF16" s="15">
        <f ca="1">(BY16*DCF!K$46-DCF!K$5*MAX(BY16*DCF!K$46,0)-MAX(BY16-BX16,0)/Inputs!$B$24)*DCF!K$6</f>
        <v>-1320.1856096099962</v>
      </c>
      <c r="DG16" s="15">
        <f ca="1">(BZ16*DCF!L$46-DCF!L$5*MAX(BZ16*DCF!L$46,0)-MAX(BZ16-BY16,0)/Inputs!$B$24)*DCF!L$6</f>
        <v>-655.3446448209728</v>
      </c>
      <c r="DH16" s="15">
        <f ca="1">(CA16*DCF!M$46-DCF!M$5*MAX(CA16*DCF!M$46,0)-MAX(CA16-BZ16,0)/Inputs!$B$24)*DCF!M$6</f>
        <v>1466.1247079979148</v>
      </c>
      <c r="DI16" s="15">
        <f ca="1">SUM(CB16:CL16)+BE16*DCF!M$10*(1+Inputs!$B$30)*(1-Inputs!$B$33)*(1-Inputs!$B$30/Inputs!$B$31)/(Inputs!$B$29-Inputs!$B$30)*DCF!M$6</f>
        <v>79210.123847598414</v>
      </c>
      <c r="DJ16" s="15">
        <f ca="1">SUM(CM16:CW16)+BP16*DCF!M$28*(1+Inputs!$B$30)*(1-Inputs!$B$33)*(1-Inputs!$B$30/Inputs!$B$31)/(Inputs!$B$29-Inputs!$B$30)*DCF!M$6</f>
        <v>325040.65552015969</v>
      </c>
      <c r="DK16" s="15">
        <f ca="1">SUM(CX16:DH16)+CA16*DCF!M$46*(1+Inputs!$B$30)*(1-Inputs!$B$33)*(1-Inputs!$B$30/Inputs!$B$31)/(Inputs!$B$29-Inputs!$B$30)*DCF!M$6</f>
        <v>112005.81980456332</v>
      </c>
      <c r="DM16" s="15">
        <f ca="1">DI16+DJ16+DK16+Inputs!$B$34+Inputs!$B$36-Inputs!$B$35</f>
        <v>593107.59917232138</v>
      </c>
    </row>
    <row r="17" spans="1:117" x14ac:dyDescent="0.75">
      <c r="A17" s="11">
        <v>4</v>
      </c>
      <c r="C17" s="23">
        <f t="shared" ca="1" si="0"/>
        <v>0.52642687569020985</v>
      </c>
      <c r="D17" s="23">
        <f t="shared" ca="1" si="0"/>
        <v>-0.43621225020824478</v>
      </c>
      <c r="E17" s="23">
        <f t="shared" ca="1" si="0"/>
        <v>0.23700693470029</v>
      </c>
      <c r="F17" s="23">
        <f t="shared" ca="1" si="0"/>
        <v>-0.36997228534469417</v>
      </c>
      <c r="G17" s="23">
        <f t="shared" ca="1" si="0"/>
        <v>0.19689504697951876</v>
      </c>
      <c r="H17" s="23">
        <f t="shared" ca="1" si="0"/>
        <v>-0.53204403061819039</v>
      </c>
      <c r="I17" s="23">
        <f t="shared" ca="1" si="0"/>
        <v>1.1039545756139675</v>
      </c>
      <c r="J17" s="23">
        <f t="shared" ca="1" si="0"/>
        <v>0.15101838468250178</v>
      </c>
      <c r="K17" s="23">
        <f t="shared" ca="1" si="0"/>
        <v>-1.3704852569261472</v>
      </c>
      <c r="L17" s="23">
        <f t="shared" ca="1" si="0"/>
        <v>-1.6629735745546228</v>
      </c>
      <c r="M17" s="23">
        <f t="shared" ca="1" si="0"/>
        <v>0.14923249123204524</v>
      </c>
      <c r="N17" s="23">
        <f ca="1">SQRT(Inputs!$B$38)*C17+SQRT(1-Inputs!$B$38)*_xlfn.NORM.S.INV(RAND())</f>
        <v>0.47074689334631148</v>
      </c>
      <c r="O17" s="23">
        <f ca="1">SQRT(Inputs!$B$38)*D17+SQRT(1-Inputs!$B$38)*_xlfn.NORM.S.INV(RAND())</f>
        <v>0.89908794180430474</v>
      </c>
      <c r="P17" s="23">
        <f ca="1">SQRT(Inputs!$B$38)*E17+SQRT(1-Inputs!$B$38)*_xlfn.NORM.S.INV(RAND())</f>
        <v>0.8850162077150272</v>
      </c>
      <c r="Q17" s="23">
        <f ca="1">SQRT(Inputs!$B$38)*F17+SQRT(1-Inputs!$B$38)*_xlfn.NORM.S.INV(RAND())</f>
        <v>-0.33383681840189738</v>
      </c>
      <c r="R17" s="23">
        <f ca="1">SQRT(Inputs!$B$38)*G17+SQRT(1-Inputs!$B$38)*_xlfn.NORM.S.INV(RAND())</f>
        <v>0.95646507425897098</v>
      </c>
      <c r="S17" s="23">
        <f ca="1">SQRT(Inputs!$B$38)*H17+SQRT(1-Inputs!$B$38)*_xlfn.NORM.S.INV(RAND())</f>
        <v>-1.4449945668504705</v>
      </c>
      <c r="T17" s="23">
        <f ca="1">SQRT(Inputs!$B$38)*I17+SQRT(1-Inputs!$B$38)*_xlfn.NORM.S.INV(RAND())</f>
        <v>0.59709861527342467</v>
      </c>
      <c r="U17" s="23">
        <f ca="1">SQRT(Inputs!$B$38)*J17+SQRT(1-Inputs!$B$38)*_xlfn.NORM.S.INV(RAND())</f>
        <v>0.31425183183544303</v>
      </c>
      <c r="V17" s="23">
        <f ca="1">SQRT(Inputs!$B$38)*K17+SQRT(1-Inputs!$B$38)*_xlfn.NORM.S.INV(RAND())</f>
        <v>-1.5899822214981632</v>
      </c>
      <c r="W17" s="23">
        <f ca="1">SQRT(Inputs!$B$38)*L17+SQRT(1-Inputs!$B$38)*_xlfn.NORM.S.INV(RAND())</f>
        <v>-1.8062195601860265</v>
      </c>
      <c r="X17" s="23">
        <f ca="1">SQRT(Inputs!$B$38)*M17+SQRT(1-Inputs!$B$38)*_xlfn.NORM.S.INV(RAND())</f>
        <v>-1.3259054477928043</v>
      </c>
      <c r="Y17" s="23">
        <f ca="1">SQRT(Inputs!$B$38)*C17+SQRT(1-Inputs!$B$38)*_xlfn.NORM.S.INV(RAND())</f>
        <v>1.0875984071111982</v>
      </c>
      <c r="Z17" s="23">
        <f ca="1">SQRT(Inputs!$B$38)*D17+SQRT(1-Inputs!$B$38)*_xlfn.NORM.S.INV(RAND())</f>
        <v>5.84365100590864E-2</v>
      </c>
      <c r="AA17" s="23">
        <f ca="1">SQRT(Inputs!$B$38)*E17+SQRT(1-Inputs!$B$38)*_xlfn.NORM.S.INV(RAND())</f>
        <v>0.31934954248888459</v>
      </c>
      <c r="AB17" s="23">
        <f ca="1">SQRT(Inputs!$B$38)*F17+SQRT(1-Inputs!$B$38)*_xlfn.NORM.S.INV(RAND())</f>
        <v>-0.94623594135783706</v>
      </c>
      <c r="AC17" s="23">
        <f ca="1">SQRT(Inputs!$B$38)*G17+SQRT(1-Inputs!$B$38)*_xlfn.NORM.S.INV(RAND())</f>
        <v>-0.27796009354585693</v>
      </c>
      <c r="AD17" s="23">
        <f ca="1">SQRT(Inputs!$B$38)*H17+SQRT(1-Inputs!$B$38)*_xlfn.NORM.S.INV(RAND())</f>
        <v>-0.19504459805032345</v>
      </c>
      <c r="AE17" s="23">
        <f ca="1">SQRT(Inputs!$B$38)*I17+SQRT(1-Inputs!$B$38)*_xlfn.NORM.S.INV(RAND())</f>
        <v>1.2227754979856571</v>
      </c>
      <c r="AF17" s="23">
        <f ca="1">SQRT(Inputs!$B$38)*J17+SQRT(1-Inputs!$B$38)*_xlfn.NORM.S.INV(RAND())</f>
        <v>6.0720929964330733E-2</v>
      </c>
      <c r="AG17" s="23">
        <f ca="1">SQRT(Inputs!$B$38)*K17+SQRT(1-Inputs!$B$38)*_xlfn.NORM.S.INV(RAND())</f>
        <v>-1.3541954728155015</v>
      </c>
      <c r="AH17" s="23">
        <f ca="1">SQRT(Inputs!$B$38)*L17+SQRT(1-Inputs!$B$38)*_xlfn.NORM.S.INV(RAND())</f>
        <v>-0.16842026559014356</v>
      </c>
      <c r="AI17" s="23">
        <f ca="1">SQRT(Inputs!$B$38)*M17+SQRT(1-Inputs!$B$38)*_xlfn.NORM.S.INV(RAND())</f>
        <v>1.0179343616625824</v>
      </c>
      <c r="AJ17" s="23">
        <f ca="1">SQRT(Inputs!$B$38)*C17+SQRT(1-Inputs!$B$38)*_xlfn.NORM.S.INV(RAND())</f>
        <v>-0.29206539395195052</v>
      </c>
      <c r="AK17" s="23">
        <f ca="1">SQRT(Inputs!$B$38)*D17+SQRT(1-Inputs!$B$38)*_xlfn.NORM.S.INV(RAND())</f>
        <v>0.2183506103721331</v>
      </c>
      <c r="AL17" s="23">
        <f ca="1">SQRT(Inputs!$B$38)*E17+SQRT(1-Inputs!$B$38)*_xlfn.NORM.S.INV(RAND())</f>
        <v>1.6735183926037611</v>
      </c>
      <c r="AM17" s="23">
        <f ca="1">SQRT(Inputs!$B$38)*F17+SQRT(1-Inputs!$B$38)*_xlfn.NORM.S.INV(RAND())</f>
        <v>-0.10957886351223138</v>
      </c>
      <c r="AN17" s="23">
        <f ca="1">SQRT(Inputs!$B$38)*G17+SQRT(1-Inputs!$B$38)*_xlfn.NORM.S.INV(RAND())</f>
        <v>0.25035469302024677</v>
      </c>
      <c r="AO17" s="23">
        <f ca="1">SQRT(Inputs!$B$38)*H17+SQRT(1-Inputs!$B$38)*_xlfn.NORM.S.INV(RAND())</f>
        <v>-1.4072554366014161</v>
      </c>
      <c r="AP17" s="23">
        <f ca="1">SQRT(Inputs!$B$38)*I17+SQRT(1-Inputs!$B$38)*_xlfn.NORM.S.INV(RAND())</f>
        <v>2.7207749245484667</v>
      </c>
      <c r="AQ17" s="23">
        <f ca="1">SQRT(Inputs!$B$38)*J17+SQRT(1-Inputs!$B$38)*_xlfn.NORM.S.INV(RAND())</f>
        <v>0.41230261017051273</v>
      </c>
      <c r="AR17" s="23">
        <f ca="1">SQRT(Inputs!$B$38)*K17+SQRT(1-Inputs!$B$38)*_xlfn.NORM.S.INV(RAND())</f>
        <v>-0.23643981270444048</v>
      </c>
      <c r="AS17" s="23">
        <f ca="1">SQRT(Inputs!$B$38)*L17+SQRT(1-Inputs!$B$38)*_xlfn.NORM.S.INV(RAND())</f>
        <v>-1.5106227688985738</v>
      </c>
      <c r="AT17" s="23">
        <f ca="1">SQRT(Inputs!$B$38)*M17+SQRT(1-Inputs!$B$38)*_xlfn.NORM.S.INV(RAND())</f>
        <v>-0.65644694015266358</v>
      </c>
      <c r="AU17" s="15">
        <f ca="1">Inputs!$B$6*EXP($B$8-0.5*C$5^2+C$5*N17)</f>
        <v>5355.1482317919836</v>
      </c>
      <c r="AV17" s="15">
        <f t="shared" ca="1" si="1"/>
        <v>7439.7404969785603</v>
      </c>
      <c r="AW17" s="15">
        <f t="shared" ca="1" si="2"/>
        <v>10221.604899522194</v>
      </c>
      <c r="AX17" s="15">
        <f t="shared" ca="1" si="3"/>
        <v>11969.770898377414</v>
      </c>
      <c r="AY17" s="15">
        <f t="shared" ca="1" si="4"/>
        <v>16357.07204001199</v>
      </c>
      <c r="AZ17" s="15">
        <f t="shared" ca="1" si="5"/>
        <v>17062.231264847371</v>
      </c>
      <c r="BA17" s="15">
        <f t="shared" ca="1" si="6"/>
        <v>22226.266021133506</v>
      </c>
      <c r="BB17" s="15">
        <f t="shared" ca="1" si="7"/>
        <v>28082.10748198476</v>
      </c>
      <c r="BC17" s="15">
        <f t="shared" ca="1" si="8"/>
        <v>29499.841763888631</v>
      </c>
      <c r="BD17" s="15">
        <f t="shared" ca="1" si="9"/>
        <v>30522.393813875573</v>
      </c>
      <c r="BE17" s="15">
        <f t="shared" ca="1" si="10"/>
        <v>33146.629118793237</v>
      </c>
      <c r="BF17" s="15">
        <f ca="1">Inputs!$B$13*EXP($B$9-0.5*C$6^2+C$6*Y17)</f>
        <v>17159.085917710316</v>
      </c>
      <c r="BG17" s="15">
        <f t="shared" ca="1" si="11"/>
        <v>21134.05409786637</v>
      </c>
      <c r="BH17" s="15">
        <f t="shared" ca="1" si="12"/>
        <v>27226.492688370854</v>
      </c>
      <c r="BI17" s="15">
        <f t="shared" ca="1" si="13"/>
        <v>28812.041990408878</v>
      </c>
      <c r="BJ17" s="15">
        <f t="shared" ca="1" si="14"/>
        <v>33934.439833901284</v>
      </c>
      <c r="BK17" s="15">
        <f t="shared" ca="1" si="15"/>
        <v>40556.723668650346</v>
      </c>
      <c r="BL17" s="15">
        <f t="shared" ca="1" si="16"/>
        <v>58373.30803569578</v>
      </c>
      <c r="BM17" s="15">
        <f t="shared" ca="1" si="17"/>
        <v>72296.691769360041</v>
      </c>
      <c r="BN17" s="15">
        <f t="shared" ca="1" si="18"/>
        <v>75596.46609928667</v>
      </c>
      <c r="BO17" s="15">
        <f t="shared" ca="1" si="19"/>
        <v>91210.416085103105</v>
      </c>
      <c r="BP17" s="15">
        <f t="shared" ca="1" si="20"/>
        <v>125986.1545302438</v>
      </c>
      <c r="BQ17" s="15">
        <f ca="1">Inputs!$B$20*EXP($B$10-0.5*C$7^2+C$7*AJ17)</f>
        <v>3867.401628109903</v>
      </c>
      <c r="BR17" s="15">
        <f t="shared" ca="1" si="21"/>
        <v>5624.3656899641501</v>
      </c>
      <c r="BS17" s="15">
        <f t="shared" ca="1" si="22"/>
        <v>12454.908734572269</v>
      </c>
      <c r="BT17" s="15">
        <f t="shared" ca="1" si="23"/>
        <v>16685.9942567375</v>
      </c>
      <c r="BU17" s="15">
        <f t="shared" ca="1" si="24"/>
        <v>24568.947138721469</v>
      </c>
      <c r="BV17" s="15">
        <f t="shared" ca="1" si="25"/>
        <v>24894.852420042294</v>
      </c>
      <c r="BW17" s="15">
        <f t="shared" ca="1" si="26"/>
        <v>61788.876072448598</v>
      </c>
      <c r="BX17" s="15">
        <f t="shared" ca="1" si="27"/>
        <v>93868.462613124473</v>
      </c>
      <c r="BY17" s="15">
        <f t="shared" ca="1" si="28"/>
        <v>125708.4281019481</v>
      </c>
      <c r="BZ17" s="15">
        <f t="shared" ca="1" si="29"/>
        <v>133616.56204597536</v>
      </c>
      <c r="CA17" s="15">
        <f t="shared" ca="1" si="30"/>
        <v>167025.14105328589</v>
      </c>
      <c r="CB17" s="15">
        <f ca="1">(AU17*DCF!C$10-DCF!C$5*MAX(AU17*DCF!C$10,0)-MAX(AU17-Inputs!$B$6,0)/Inputs!$B$10)*DCF!C$6</f>
        <v>1040.272793731616</v>
      </c>
      <c r="CC17" s="15">
        <f ca="1">(AV17*DCF!D$10-DCF!D$5*MAX(AV17*DCF!D$10,0)-MAX(AV17-AU17,0)/Inputs!$B$10)*DCF!D$6</f>
        <v>1305.1130773406746</v>
      </c>
      <c r="CD17" s="15">
        <f ca="1">(AW17*DCF!E$10-DCF!E$5*MAX(AW17*DCF!E$10,0)-MAX(AW17-AV17,0)/Inputs!$B$10)*DCF!E$6</f>
        <v>1733.4147919201914</v>
      </c>
      <c r="CE17" s="15">
        <f ca="1">(AX17*DCF!F$10-DCF!F$5*MAX(AX17*DCF!F$10,0)-MAX(AX17-AW17,0)/Inputs!$B$10)*DCF!F$6</f>
        <v>2249.2319088491604</v>
      </c>
      <c r="CF17" s="15">
        <f ca="1">(AY17*DCF!G$10-DCF!G$5*MAX(AY17*DCF!G$10,0)-MAX(AY17-AX17,0)/Inputs!$B$10)*DCF!G$6</f>
        <v>2526.8935467096812</v>
      </c>
      <c r="CG17" s="15">
        <f ca="1">(AZ17*DCF!H$10-DCF!H$5*MAX(AZ17*DCF!H$10,0)-MAX(AZ17-AY17,0)/Inputs!$B$10)*DCF!H$6</f>
        <v>3187.4307764802747</v>
      </c>
      <c r="CH17" s="15">
        <f ca="1">(BA17*DCF!I$10-DCF!I$5*MAX(BA17*DCF!I$10,0)-MAX(BA17-AZ17,0)/Inputs!$B$10)*DCF!I$6</f>
        <v>3212.8453539521688</v>
      </c>
      <c r="CI17" s="15">
        <f ca="1">(BB17*DCF!J$10-DCF!J$5*MAX(BB17*DCF!J$10,0)-MAX(BB17-BA17,0)/Inputs!$B$10)*DCF!J$6</f>
        <v>3931.5985266360931</v>
      </c>
      <c r="CJ17" s="15">
        <f ca="1">(BC17*DCF!K$10-DCF!K$5*MAX(BC17*DCF!K$10,0)-MAX(BC17-BB17,0)/Inputs!$B$10)*DCF!K$6</f>
        <v>4550.5395362183044</v>
      </c>
      <c r="CK17" s="15">
        <f ca="1">(BD17*DCF!L$10-DCF!L$5*MAX(BD17*DCF!L$10,0)-MAX(BD17-BC17,0)/Inputs!$B$10)*DCF!L$6</f>
        <v>4471.1248633534124</v>
      </c>
      <c r="CL17" s="15">
        <f ca="1">(BE17*DCF!M$10-DCF!M$5*MAX(BE17*DCF!M$10,0)-MAX(BE17-BD17,0)/Inputs!$B$10)*DCF!M$6</f>
        <v>4363.9251418223676</v>
      </c>
      <c r="CM17" s="15">
        <f ca="1">(BF17*DCF!C$28-DCF!C$5*MAX(BF17*DCF!C$28,0)-MAX(BF17-Inputs!$B$13,0)/Inputs!$B$17)*DCF!C$6</f>
        <v>3903.795244019107</v>
      </c>
      <c r="CN17" s="15">
        <f ca="1">(BG17*DCF!D$28-DCF!D$5*MAX(BG17*DCF!D$28,0)-MAX(BG17-BF17,0)/Inputs!$B$17)*DCF!D$6</f>
        <v>5376.4234000173701</v>
      </c>
      <c r="CO17" s="15">
        <f ca="1">(BH17*DCF!E$28-DCF!E$5*MAX(BH17*DCF!E$28,0)-MAX(BH17-BG17,0)/Inputs!$B$17)*DCF!E$6</f>
        <v>6510.2917512511522</v>
      </c>
      <c r="CP17" s="15">
        <f ca="1">(BI17*DCF!F$28-DCF!F$5*MAX(BI17*DCF!F$28,0)-MAX(BI17-BH17,0)/Inputs!$B$17)*DCF!F$6</f>
        <v>7533.0361544057041</v>
      </c>
      <c r="CQ17" s="15">
        <f ca="1">(BJ17*DCF!G$28-DCF!G$5*MAX(BJ17*DCF!G$28,0)-MAX(BJ17-BI17,0)/Inputs!$B$17)*DCF!G$6</f>
        <v>7943.011160595307</v>
      </c>
      <c r="CR17" s="15">
        <f ca="1">(BK17*DCF!H$28-DCF!H$5*MAX(BK17*DCF!H$28,0)-MAX(BK17-BJ17,0)/Inputs!$B$17)*DCF!H$6</f>
        <v>9001.2081514445781</v>
      </c>
      <c r="CS17" s="15">
        <f ca="1">(BL17*DCF!I$28-DCF!I$5*MAX(BL17*DCF!I$28,0)-MAX(BL17-BK17,0)/Inputs!$B$17)*DCF!I$6</f>
        <v>11169.434606290886</v>
      </c>
      <c r="CT17" s="15">
        <f ca="1">(BM17*DCF!J$28-DCF!J$5*MAX(BM17*DCF!J$28,0)-MAX(BM17-BL17,0)/Inputs!$B$17)*DCF!J$6</f>
        <v>14282.037132062418</v>
      </c>
      <c r="CU17" s="15">
        <f ca="1">(BN17*DCF!K$28-DCF!K$5*MAX(BN17*DCF!K$28,0)-MAX(BN17-BM17,0)/Inputs!$B$17)*DCF!K$6</f>
        <v>15560.527711412875</v>
      </c>
      <c r="CV17" s="15">
        <f ca="1">(BO17*DCF!L$28-DCF!L$5*MAX(BO17*DCF!L$28,0)-MAX(BO17-BN17,0)/Inputs!$B$17)*DCF!L$6</f>
        <v>16431.648027147596</v>
      </c>
      <c r="CW17" s="15">
        <f ca="1">(BP17*DCF!M$28-DCF!M$5*MAX(BP17*DCF!M$28,0)-MAX(BP17-BO17,0)/Inputs!$B$17)*DCF!M$6</f>
        <v>20069.326045464273</v>
      </c>
      <c r="CX17" s="15">
        <f ca="1">(BQ17*DCF!C$46-DCF!C$5*MAX(BQ17*DCF!C$46,0)-MAX(BQ17-Inputs!$B$20,0)/Inputs!$B$24)*DCF!C$6</f>
        <v>-1200.9711049260297</v>
      </c>
      <c r="CY17" s="15">
        <f ca="1">(BR17*DCF!D$46-DCF!D$5*MAX(BR17*DCF!D$46,0)-MAX(BR17-BQ17,0)/Inputs!$B$24)*DCF!D$6</f>
        <v>-1709.6300424408503</v>
      </c>
      <c r="CZ17" s="15">
        <f ca="1">(BS17*DCF!E$46-DCF!E$5*MAX(BS17*DCF!E$46,0)-MAX(BS17-BR17,0)/Inputs!$B$24)*DCF!E$6</f>
        <v>-4165.2266697950026</v>
      </c>
      <c r="DA17" s="15">
        <f ca="1">(BT17*DCF!F$46-DCF!F$5*MAX(BT17*DCF!F$46,0)-MAX(BT17-BS17,0)/Inputs!$B$24)*DCF!F$6</f>
        <v>-2755.8515921158369</v>
      </c>
      <c r="DB17" s="15">
        <f ca="1">(BU17*DCF!G$46-DCF!G$5*MAX(BU17*DCF!G$46,0)-MAX(BU17-BT17,0)/Inputs!$B$24)*DCF!G$6</f>
        <v>-3478.1204408019448</v>
      </c>
      <c r="DC17" s="15">
        <f ca="1">(BV17*DCF!H$46-DCF!H$5*MAX(BV17*DCF!H$46,0)-MAX(BV17-BU17,0)/Inputs!$B$24)*DCF!H$6</f>
        <v>-101.27306931565764</v>
      </c>
      <c r="DD17" s="15">
        <f ca="1">(BW17*DCF!I$46-DCF!I$5*MAX(BW17*DCF!I$46,0)-MAX(BW17-BV17,0)/Inputs!$B$24)*DCF!I$6</f>
        <v>-9163.8088846821283</v>
      </c>
      <c r="DE17" s="15">
        <f ca="1">(BX17*DCF!J$46-DCF!J$5*MAX(BX17*DCF!J$46,0)-MAX(BX17-BW17,0)/Inputs!$B$24)*DCF!J$6</f>
        <v>-4569.4598913643704</v>
      </c>
      <c r="DF17" s="15">
        <f ca="1">(BY17*DCF!K$46-DCF!K$5*MAX(BY17*DCF!K$46,0)-MAX(BY17-BX17,0)/Inputs!$B$24)*DCF!K$6</f>
        <v>-619.0588672635555</v>
      </c>
      <c r="DG17" s="15">
        <f ca="1">(BZ17*DCF!L$46-DCF!L$5*MAX(BZ17*DCF!L$46,0)-MAX(BZ17-BY17,0)/Inputs!$B$24)*DCF!L$6</f>
        <v>7446.6588505670743</v>
      </c>
      <c r="DH17" s="15">
        <f ca="1">(CA17*DCF!M$46-DCF!M$5*MAX(CA17*DCF!M$46,0)-MAX(CA17-BZ17,0)/Inputs!$B$24)*DCF!M$6</f>
        <v>6109.8448689482366</v>
      </c>
      <c r="DI17" s="15">
        <f ca="1">SUM(CB17:CL17)+BE17*DCF!M$10*(1+Inputs!$B$30)*(1-Inputs!$B$33)*(1-Inputs!$B$30/Inputs!$B$31)/(Inputs!$B$29-Inputs!$B$30)*DCF!M$6</f>
        <v>124819.89747340872</v>
      </c>
      <c r="DJ17" s="15">
        <f ca="1">SUM(CM17:CW17)+BP17*DCF!M$28*(1+Inputs!$B$30)*(1-Inputs!$B$33)*(1-Inputs!$B$30/Inputs!$B$31)/(Inputs!$B$29-Inputs!$B$30)*DCF!M$6</f>
        <v>585275.58478689822</v>
      </c>
      <c r="DK17" s="15">
        <f ca="1">SUM(CX17:DH17)+CA17*DCF!M$46*(1+Inputs!$B$30)*(1-Inputs!$B$33)*(1-Inputs!$B$30/Inputs!$B$31)/(Inputs!$B$29-Inputs!$B$30)*DCF!M$6</f>
        <v>244033.75661799434</v>
      </c>
      <c r="DM17" s="15">
        <f ca="1">DI17+DJ17+DK17+Inputs!$B$34+Inputs!$B$36-Inputs!$B$35</f>
        <v>1030980.2388783013</v>
      </c>
    </row>
    <row r="18" spans="1:117" x14ac:dyDescent="0.75">
      <c r="A18" s="11">
        <v>5</v>
      </c>
      <c r="C18" s="23">
        <f t="shared" ca="1" si="0"/>
        <v>5.2337301853365673E-2</v>
      </c>
      <c r="D18" s="23">
        <f t="shared" ca="1" si="0"/>
        <v>-0.1252059142071599</v>
      </c>
      <c r="E18" s="23">
        <f t="shared" ca="1" si="0"/>
        <v>0.73550444301731976</v>
      </c>
      <c r="F18" s="23">
        <f t="shared" ca="1" si="0"/>
        <v>-1.348259561838494</v>
      </c>
      <c r="G18" s="23">
        <f t="shared" ca="1" si="0"/>
        <v>-0.34703252906371246</v>
      </c>
      <c r="H18" s="23">
        <f t="shared" ca="1" si="0"/>
        <v>-0.22803047414480615</v>
      </c>
      <c r="I18" s="23">
        <f t="shared" ca="1" si="0"/>
        <v>-1.1240899952774446</v>
      </c>
      <c r="J18" s="23">
        <f t="shared" ca="1" si="0"/>
        <v>-5.5244431928025868E-2</v>
      </c>
      <c r="K18" s="23">
        <f t="shared" ca="1" si="0"/>
        <v>0.75754229166793707</v>
      </c>
      <c r="L18" s="23">
        <f t="shared" ca="1" si="0"/>
        <v>-0.21398956367867478</v>
      </c>
      <c r="M18" s="23">
        <f t="shared" ca="1" si="0"/>
        <v>0.85561510406830366</v>
      </c>
      <c r="N18" s="23">
        <f ca="1">SQRT(Inputs!$B$38)*C18+SQRT(1-Inputs!$B$38)*_xlfn.NORM.S.INV(RAND())</f>
        <v>-0.86584380163502506</v>
      </c>
      <c r="O18" s="23">
        <f ca="1">SQRT(Inputs!$B$38)*D18+SQRT(1-Inputs!$B$38)*_xlfn.NORM.S.INV(RAND())</f>
        <v>-0.49140667601414262</v>
      </c>
      <c r="P18" s="23">
        <f ca="1">SQRT(Inputs!$B$38)*E18+SQRT(1-Inputs!$B$38)*_xlfn.NORM.S.INV(RAND())</f>
        <v>0.60548972077181307</v>
      </c>
      <c r="Q18" s="23">
        <f ca="1">SQRT(Inputs!$B$38)*F18+SQRT(1-Inputs!$B$38)*_xlfn.NORM.S.INV(RAND())</f>
        <v>-0.27442389359632885</v>
      </c>
      <c r="R18" s="23">
        <f ca="1">SQRT(Inputs!$B$38)*G18+SQRT(1-Inputs!$B$38)*_xlfn.NORM.S.INV(RAND())</f>
        <v>0.26555296438942094</v>
      </c>
      <c r="S18" s="23">
        <f ca="1">SQRT(Inputs!$B$38)*H18+SQRT(1-Inputs!$B$38)*_xlfn.NORM.S.INV(RAND())</f>
        <v>0.48964042493561011</v>
      </c>
      <c r="T18" s="23">
        <f ca="1">SQRT(Inputs!$B$38)*I18+SQRT(1-Inputs!$B$38)*_xlfn.NORM.S.INV(RAND())</f>
        <v>-1.0762881951836614</v>
      </c>
      <c r="U18" s="23">
        <f ca="1">SQRT(Inputs!$B$38)*J18+SQRT(1-Inputs!$B$38)*_xlfn.NORM.S.INV(RAND())</f>
        <v>-1.1665325585851083</v>
      </c>
      <c r="V18" s="23">
        <f ca="1">SQRT(Inputs!$B$38)*K18+SQRT(1-Inputs!$B$38)*_xlfn.NORM.S.INV(RAND())</f>
        <v>0.12960694784458887</v>
      </c>
      <c r="W18" s="23">
        <f ca="1">SQRT(Inputs!$B$38)*L18+SQRT(1-Inputs!$B$38)*_xlfn.NORM.S.INV(RAND())</f>
        <v>0.38381140539782044</v>
      </c>
      <c r="X18" s="23">
        <f ca="1">SQRT(Inputs!$B$38)*M18+SQRT(1-Inputs!$B$38)*_xlfn.NORM.S.INV(RAND())</f>
        <v>-0.24882329723972346</v>
      </c>
      <c r="Y18" s="23">
        <f ca="1">SQRT(Inputs!$B$38)*C18+SQRT(1-Inputs!$B$38)*_xlfn.NORM.S.INV(RAND())</f>
        <v>0.16334995596623747</v>
      </c>
      <c r="Z18" s="23">
        <f ca="1">SQRT(Inputs!$B$38)*D18+SQRT(1-Inputs!$B$38)*_xlfn.NORM.S.INV(RAND())</f>
        <v>-0.36706204545309506</v>
      </c>
      <c r="AA18" s="23">
        <f ca="1">SQRT(Inputs!$B$38)*E18+SQRT(1-Inputs!$B$38)*_xlfn.NORM.S.INV(RAND())</f>
        <v>0.89205241347290087</v>
      </c>
      <c r="AB18" s="23">
        <f ca="1">SQRT(Inputs!$B$38)*F18+SQRT(1-Inputs!$B$38)*_xlfn.NORM.S.INV(RAND())</f>
        <v>-0.51625931251273538</v>
      </c>
      <c r="AC18" s="23">
        <f ca="1">SQRT(Inputs!$B$38)*G18+SQRT(1-Inputs!$B$38)*_xlfn.NORM.S.INV(RAND())</f>
        <v>-0.49821026126495899</v>
      </c>
      <c r="AD18" s="23">
        <f ca="1">SQRT(Inputs!$B$38)*H18+SQRT(1-Inputs!$B$38)*_xlfn.NORM.S.INV(RAND())</f>
        <v>-2.6246422124675433</v>
      </c>
      <c r="AE18" s="23">
        <f ca="1">SQRT(Inputs!$B$38)*I18+SQRT(1-Inputs!$B$38)*_xlfn.NORM.S.INV(RAND())</f>
        <v>-2.3071055441744535</v>
      </c>
      <c r="AF18" s="23">
        <f ca="1">SQRT(Inputs!$B$38)*J18+SQRT(1-Inputs!$B$38)*_xlfn.NORM.S.INV(RAND())</f>
        <v>5.497600791025449E-2</v>
      </c>
      <c r="AG18" s="23">
        <f ca="1">SQRT(Inputs!$B$38)*K18+SQRT(1-Inputs!$B$38)*_xlfn.NORM.S.INV(RAND())</f>
        <v>0.38070543001404228</v>
      </c>
      <c r="AH18" s="23">
        <f ca="1">SQRT(Inputs!$B$38)*L18+SQRT(1-Inputs!$B$38)*_xlfn.NORM.S.INV(RAND())</f>
        <v>-1.010593436438908</v>
      </c>
      <c r="AI18" s="23">
        <f ca="1">SQRT(Inputs!$B$38)*M18+SQRT(1-Inputs!$B$38)*_xlfn.NORM.S.INV(RAND())</f>
        <v>0.64215479775339102</v>
      </c>
      <c r="AJ18" s="23">
        <f ca="1">SQRT(Inputs!$B$38)*C18+SQRT(1-Inputs!$B$38)*_xlfn.NORM.S.INV(RAND())</f>
        <v>-0.48764184669440047</v>
      </c>
      <c r="AK18" s="23">
        <f ca="1">SQRT(Inputs!$B$38)*D18+SQRT(1-Inputs!$B$38)*_xlfn.NORM.S.INV(RAND())</f>
        <v>-0.22752890584184277</v>
      </c>
      <c r="AL18" s="23">
        <f ca="1">SQRT(Inputs!$B$38)*E18+SQRT(1-Inputs!$B$38)*_xlfn.NORM.S.INV(RAND())</f>
        <v>0.77197653796906462</v>
      </c>
      <c r="AM18" s="23">
        <f ca="1">SQRT(Inputs!$B$38)*F18+SQRT(1-Inputs!$B$38)*_xlfn.NORM.S.INV(RAND())</f>
        <v>-0.33479502741482114</v>
      </c>
      <c r="AN18" s="23">
        <f ca="1">SQRT(Inputs!$B$38)*G18+SQRT(1-Inputs!$B$38)*_xlfn.NORM.S.INV(RAND())</f>
        <v>-0.11726011421668719</v>
      </c>
      <c r="AO18" s="23">
        <f ca="1">SQRT(Inputs!$B$38)*H18+SQRT(1-Inputs!$B$38)*_xlfn.NORM.S.INV(RAND())</f>
        <v>-0.3219415376210617</v>
      </c>
      <c r="AP18" s="23">
        <f ca="1">SQRT(Inputs!$B$38)*I18+SQRT(1-Inputs!$B$38)*_xlfn.NORM.S.INV(RAND())</f>
        <v>-1.7045210967160376</v>
      </c>
      <c r="AQ18" s="23">
        <f ca="1">SQRT(Inputs!$B$38)*J18+SQRT(1-Inputs!$B$38)*_xlfn.NORM.S.INV(RAND())</f>
        <v>-1.0408346335889471</v>
      </c>
      <c r="AR18" s="23">
        <f ca="1">SQRT(Inputs!$B$38)*K18+SQRT(1-Inputs!$B$38)*_xlfn.NORM.S.INV(RAND())</f>
        <v>1.3648834670287984</v>
      </c>
      <c r="AS18" s="23">
        <f ca="1">SQRT(Inputs!$B$38)*L18+SQRT(1-Inputs!$B$38)*_xlfn.NORM.S.INV(RAND())</f>
        <v>-8.4009744286831584E-2</v>
      </c>
      <c r="AT18" s="23">
        <f ca="1">SQRT(Inputs!$B$38)*M18+SQRT(1-Inputs!$B$38)*_xlfn.NORM.S.INV(RAND())</f>
        <v>2.4710414307330146</v>
      </c>
      <c r="AU18" s="15">
        <f ca="1">Inputs!$B$6*EXP($B$8-0.5*C$5^2+C$5*N18)</f>
        <v>4313.2873443632116</v>
      </c>
      <c r="AV18" s="15">
        <f t="shared" ca="1" si="1"/>
        <v>4884.3231130612803</v>
      </c>
      <c r="AW18" s="15">
        <f t="shared" ca="1" si="2"/>
        <v>6462.3659219600886</v>
      </c>
      <c r="AX18" s="15">
        <f t="shared" ca="1" si="3"/>
        <v>7623.9826712225613</v>
      </c>
      <c r="AY18" s="15">
        <f t="shared" ca="1" si="4"/>
        <v>9610.772966531802</v>
      </c>
      <c r="AZ18" s="15">
        <f t="shared" ca="1" si="5"/>
        <v>12405.408130658454</v>
      </c>
      <c r="BA18" s="15">
        <f t="shared" ca="1" si="6"/>
        <v>13563.790548170216</v>
      </c>
      <c r="BB18" s="15">
        <f t="shared" ca="1" si="7"/>
        <v>14774.495178656125</v>
      </c>
      <c r="BC18" s="15">
        <f t="shared" ca="1" si="8"/>
        <v>18322.804233688799</v>
      </c>
      <c r="BD18" s="15">
        <f t="shared" ca="1" si="9"/>
        <v>23267.638245227838</v>
      </c>
      <c r="BE18" s="15">
        <f t="shared" ca="1" si="10"/>
        <v>27872.620118429491</v>
      </c>
      <c r="BF18" s="15">
        <f ca="1">Inputs!$B$13*EXP($B$9-0.5*C$6^2+C$6*Y18)</f>
        <v>14286.252392171338</v>
      </c>
      <c r="BG18" s="15">
        <f t="shared" ca="1" si="11"/>
        <v>16295.341608779767</v>
      </c>
      <c r="BH18" s="15">
        <f t="shared" ca="1" si="12"/>
        <v>23084.724010990838</v>
      </c>
      <c r="BI18" s="15">
        <f t="shared" ca="1" si="13"/>
        <v>26100.534865979334</v>
      </c>
      <c r="BJ18" s="15">
        <f t="shared" ca="1" si="14"/>
        <v>29780.229324018346</v>
      </c>
      <c r="BK18" s="15">
        <f t="shared" ca="1" si="15"/>
        <v>25568.022085361241</v>
      </c>
      <c r="BL18" s="15">
        <f t="shared" ca="1" si="16"/>
        <v>23290.755633983346</v>
      </c>
      <c r="BM18" s="15">
        <f t="shared" ca="1" si="17"/>
        <v>28825.559901099714</v>
      </c>
      <c r="BN18" s="15">
        <f t="shared" ca="1" si="18"/>
        <v>37106.680081055209</v>
      </c>
      <c r="BO18" s="15">
        <f t="shared" ca="1" si="19"/>
        <v>40595.700732149679</v>
      </c>
      <c r="BP18" s="15">
        <f t="shared" ca="1" si="20"/>
        <v>53736.400337904706</v>
      </c>
      <c r="BQ18" s="15">
        <f ca="1">Inputs!$B$20*EXP($B$10-0.5*C$7^2+C$7*AJ18)</f>
        <v>3608.2225605570188</v>
      </c>
      <c r="BR18" s="15">
        <f t="shared" ca="1" si="21"/>
        <v>4554.6020965873131</v>
      </c>
      <c r="BS18" s="15">
        <f t="shared" ca="1" si="22"/>
        <v>7785.1601283414329</v>
      </c>
      <c r="BT18" s="15">
        <f t="shared" ca="1" si="23"/>
        <v>9831.512540125761</v>
      </c>
      <c r="BU18" s="15">
        <f t="shared" ca="1" si="24"/>
        <v>13244.133801132577</v>
      </c>
      <c r="BV18" s="15">
        <f t="shared" ca="1" si="25"/>
        <v>17137.209459260528</v>
      </c>
      <c r="BW18" s="15">
        <f t="shared" ca="1" si="26"/>
        <v>16671.552847678282</v>
      </c>
      <c r="BX18" s="15">
        <f t="shared" ca="1" si="27"/>
        <v>18926.414512982938</v>
      </c>
      <c r="BY18" s="15">
        <f t="shared" ca="1" si="28"/>
        <v>34432.53717092982</v>
      </c>
      <c r="BZ18" s="15">
        <f t="shared" ca="1" si="29"/>
        <v>47573.255619857919</v>
      </c>
      <c r="CA18" s="15">
        <f t="shared" ca="1" si="30"/>
        <v>103668.47064073315</v>
      </c>
      <c r="CB18" s="15">
        <f ca="1">(AU18*DCF!C$10-DCF!C$5*MAX(AU18*DCF!C$10,0)-MAX(AU18-Inputs!$B$6,0)/Inputs!$B$10)*DCF!C$6</f>
        <v>1047.701447561125</v>
      </c>
      <c r="CC18" s="15">
        <f ca="1">(AV18*DCF!D$10-DCF!D$5*MAX(AV18*DCF!D$10,0)-MAX(AV18-AU18,0)/Inputs!$B$10)*DCF!D$6</f>
        <v>1051.288541476504</v>
      </c>
      <c r="CD18" s="15">
        <f ca="1">(AW18*DCF!E$10-DCF!E$5*MAX(AW18*DCF!E$10,0)-MAX(AW18-AV18,0)/Inputs!$B$10)*DCF!E$6</f>
        <v>1136.6168292094221</v>
      </c>
      <c r="CE18" s="15">
        <f ca="1">(AX18*DCF!F$10-DCF!F$5*MAX(AX18*DCF!F$10,0)-MAX(AX18-AW18,0)/Inputs!$B$10)*DCF!F$6</f>
        <v>1422.5996212499069</v>
      </c>
      <c r="CF18" s="15">
        <f ca="1">(AY18*DCF!G$10-DCF!G$5*MAX(AY18*DCF!G$10,0)-MAX(AY18-AX18,0)/Inputs!$B$10)*DCF!G$6</f>
        <v>1598.3067765916294</v>
      </c>
      <c r="CG18" s="15">
        <f ca="1">(AZ18*DCF!H$10-DCF!H$5*MAX(AZ18*DCF!H$10,0)-MAX(AZ18-AY18,0)/Inputs!$B$10)*DCF!H$6</f>
        <v>1912.2813128919192</v>
      </c>
      <c r="CH18" s="15">
        <f ca="1">(BA18*DCF!I$10-DCF!I$5*MAX(BA18*DCF!I$10,0)-MAX(BA18-AZ18,0)/Inputs!$B$10)*DCF!I$6</f>
        <v>2287.5944220385236</v>
      </c>
      <c r="CI18" s="15">
        <f ca="1">(BB18*DCF!J$10-DCF!J$5*MAX(BB18*DCF!J$10,0)-MAX(BB18-BA18,0)/Inputs!$B$10)*DCF!J$6</f>
        <v>2351.8753183391254</v>
      </c>
      <c r="CJ18" s="15">
        <f ca="1">(BC18*DCF!K$10-DCF!K$5*MAX(BC18*DCF!K$10,0)-MAX(BC18-BB18,0)/Inputs!$B$10)*DCF!K$6</f>
        <v>2452.9679631788681</v>
      </c>
      <c r="CK18" s="15">
        <f ca="1">(BD18*DCF!L$10-DCF!L$5*MAX(BD18*DCF!L$10,0)-MAX(BD18-BC18,0)/Inputs!$B$10)*DCF!L$6</f>
        <v>2869.7552024941924</v>
      </c>
      <c r="CL18" s="15">
        <f ca="1">(BE18*DCF!M$10-DCF!M$5*MAX(BE18*DCF!M$10,0)-MAX(BE18-BD18,0)/Inputs!$B$10)*DCF!M$6</f>
        <v>3383.0729159185639</v>
      </c>
      <c r="CM18" s="15">
        <f ca="1">(BF18*DCF!C$28-DCF!C$5*MAX(BF18*DCF!C$28,0)-MAX(BF18-Inputs!$B$13,0)/Inputs!$B$17)*DCF!C$6</f>
        <v>3690.4972382865358</v>
      </c>
      <c r="CN18" s="15">
        <f ca="1">(BG18*DCF!D$28-DCF!D$5*MAX(BG18*DCF!D$28,0)-MAX(BG18-BF18,0)/Inputs!$B$17)*DCF!D$6</f>
        <v>4370.7230905684473</v>
      </c>
      <c r="CO18" s="15">
        <f ca="1">(BH18*DCF!E$28-DCF!E$5*MAX(BH18*DCF!E$28,0)-MAX(BH18-BG18,0)/Inputs!$B$17)*DCF!E$6</f>
        <v>5199.9110796398927</v>
      </c>
      <c r="CP18" s="15">
        <f ca="1">(BI18*DCF!F$28-DCF!F$5*MAX(BI18*DCF!F$28,0)-MAX(BI18-BH18,0)/Inputs!$B$17)*DCF!F$6</f>
        <v>6536.5316708363525</v>
      </c>
      <c r="CQ18" s="15">
        <f ca="1">(BJ18*DCF!G$28-DCF!G$5*MAX(BJ18*DCF!G$28,0)-MAX(BJ18-BI18,0)/Inputs!$B$17)*DCF!G$6</f>
        <v>7107.8181831659049</v>
      </c>
      <c r="CR18" s="15">
        <f ca="1">(BK18*DCF!H$28-DCF!H$5*MAX(BK18*DCF!H$28,0)-MAX(BK18-BJ18,0)/Inputs!$B$17)*DCF!H$6</f>
        <v>6323.2539467477609</v>
      </c>
      <c r="CS18" s="15">
        <f ca="1">(BL18*DCF!I$28-DCF!I$5*MAX(BL18*DCF!I$28,0)-MAX(BL18-BK18,0)/Inputs!$B$17)*DCF!I$6</f>
        <v>5476.8919236376623</v>
      </c>
      <c r="CT18" s="15">
        <f ca="1">(BM18*DCF!J$28-DCF!J$5*MAX(BM18*DCF!J$28,0)-MAX(BM18-BL18,0)/Inputs!$B$17)*DCF!J$6</f>
        <v>5696.6230199059337</v>
      </c>
      <c r="CU18" s="15">
        <f ca="1">(BN18*DCF!K$28-DCF!K$5*MAX(BN18*DCF!K$28,0)-MAX(BN18-BM18,0)/Inputs!$B$17)*DCF!K$6</f>
        <v>6821.9817473468611</v>
      </c>
      <c r="CV18" s="15">
        <f ca="1">(BO18*DCF!L$28-DCF!L$5*MAX(BO18*DCF!L$28,0)-MAX(BO18-BN18,0)/Inputs!$B$17)*DCF!L$6</f>
        <v>7704.9058901259968</v>
      </c>
      <c r="CW18" s="15">
        <f ca="1">(BP18*DCF!M$28-DCF!M$5*MAX(BP18*DCF!M$28,0)-MAX(BP18-BO18,0)/Inputs!$B$17)*DCF!M$6</f>
        <v>8736.9624691952613</v>
      </c>
      <c r="CX18" s="15">
        <f ca="1">(BQ18*DCF!C$46-DCF!C$5*MAX(BQ18*DCF!C$46,0)-MAX(BQ18-Inputs!$B$20,0)/Inputs!$B$24)*DCF!C$6</f>
        <v>-1021.4013121642164</v>
      </c>
      <c r="CY18" s="15">
        <f ca="1">(BR18*DCF!D$46-DCF!D$5*MAX(BR18*DCF!D$46,0)-MAX(BR18-BQ18,0)/Inputs!$B$24)*DCF!D$6</f>
        <v>-1181.1766555542863</v>
      </c>
      <c r="CZ18" s="15">
        <f ca="1">(BS18*DCF!E$46-DCF!E$5*MAX(BS18*DCF!E$46,0)-MAX(BS18-BR18,0)/Inputs!$B$24)*DCF!E$6</f>
        <v>-2194.0057804186813</v>
      </c>
      <c r="DA18" s="15">
        <f ca="1">(BT18*DCF!F$46-DCF!F$5*MAX(BT18*DCF!F$46,0)-MAX(BT18-BS18,0)/Inputs!$B$24)*DCF!F$6</f>
        <v>-1461.1345060011045</v>
      </c>
      <c r="DB18" s="15">
        <f ca="1">(BU18*DCF!G$46-DCF!G$5*MAX(BU18*DCF!G$46,0)-MAX(BU18-BT18,0)/Inputs!$B$24)*DCF!G$6</f>
        <v>-1593.4448608961784</v>
      </c>
      <c r="DC18" s="15">
        <f ca="1">(BV18*DCF!H$46-DCF!H$5*MAX(BV18*DCF!H$46,0)-MAX(BV18-BU18,0)/Inputs!$B$24)*DCF!H$6</f>
        <v>-1209.7494074929491</v>
      </c>
      <c r="DD18" s="15">
        <f ca="1">(BW18*DCF!I$46-DCF!I$5*MAX(BW18*DCF!I$46,0)-MAX(BW18-BV18,0)/Inputs!$B$24)*DCF!I$6</f>
        <v>385.03597444623296</v>
      </c>
      <c r="DE18" s="15">
        <f ca="1">(BX18*DCF!J$46-DCF!J$5*MAX(BX18*DCF!J$46,0)-MAX(BX18-BW18,0)/Inputs!$B$24)*DCF!J$6</f>
        <v>195.95826123315308</v>
      </c>
      <c r="DF18" s="15">
        <f ca="1">(BY18*DCF!K$46-DCF!K$5*MAX(BY18*DCF!K$46,0)-MAX(BY18-BX18,0)/Inputs!$B$24)*DCF!K$6</f>
        <v>-1831.6856651290157</v>
      </c>
      <c r="DG18" s="15">
        <f ca="1">(BZ18*DCF!L$46-DCF!L$5*MAX(BZ18*DCF!L$46,0)-MAX(BZ18-BY18,0)/Inputs!$B$24)*DCF!L$6</f>
        <v>314.73107394686559</v>
      </c>
      <c r="DH18" s="15">
        <f ca="1">(CA18*DCF!M$46-DCF!M$5*MAX(CA18*DCF!M$46,0)-MAX(CA18-BZ18,0)/Inputs!$B$24)*DCF!M$6</f>
        <v>-3599.8512666376223</v>
      </c>
      <c r="DI18" s="15">
        <f ca="1">SUM(CB18:CL18)+BE18*DCF!M$10*(1+Inputs!$B$30)*(1-Inputs!$B$33)*(1-Inputs!$B$30/Inputs!$B$31)/(Inputs!$B$29-Inputs!$B$30)*DCF!M$6</f>
        <v>99083.930717783223</v>
      </c>
      <c r="DJ18" s="15">
        <f ca="1">SUM(CM18:CW18)+BP18*DCF!M$28*(1+Inputs!$B$30)*(1-Inputs!$B$33)*(1-Inputs!$B$30/Inputs!$B$31)/(Inputs!$B$29-Inputs!$B$30)*DCF!M$6</f>
        <v>267064.91723374929</v>
      </c>
      <c r="DK18" s="15">
        <f ca="1">SUM(CX18:DH18)+CA18*DCF!M$46*(1+Inputs!$B$30)*(1-Inputs!$B$33)*(1-Inputs!$B$30/Inputs!$B$31)/(Inputs!$B$29-Inputs!$B$30)*DCF!M$6</f>
        <v>147087.01178131285</v>
      </c>
      <c r="DM18" s="15">
        <f ca="1">DI18+DJ18+DK18+Inputs!$B$34+Inputs!$B$36-Inputs!$B$35</f>
        <v>590086.85973284533</v>
      </c>
    </row>
    <row r="19" spans="1:117" x14ac:dyDescent="0.75">
      <c r="A19" s="11">
        <v>6</v>
      </c>
      <c r="C19" s="23">
        <f t="shared" ca="1" si="0"/>
        <v>0.64287601478603895</v>
      </c>
      <c r="D19" s="23">
        <f t="shared" ca="1" si="0"/>
        <v>-2.1693023484752501</v>
      </c>
      <c r="E19" s="23">
        <f t="shared" ca="1" si="0"/>
        <v>0.550733687149769</v>
      </c>
      <c r="F19" s="23">
        <f t="shared" ca="1" si="0"/>
        <v>0.20727967696905006</v>
      </c>
      <c r="G19" s="23">
        <f t="shared" ca="1" si="0"/>
        <v>-0.25122522760947796</v>
      </c>
      <c r="H19" s="23">
        <f t="shared" ca="1" si="0"/>
        <v>-1.1362360003939</v>
      </c>
      <c r="I19" s="23">
        <f t="shared" ca="1" si="0"/>
        <v>0.60064263525093187</v>
      </c>
      <c r="J19" s="23">
        <f t="shared" ca="1" si="0"/>
        <v>0.64621624506299902</v>
      </c>
      <c r="K19" s="23">
        <f t="shared" ca="1" si="0"/>
        <v>-0.96890792973301543</v>
      </c>
      <c r="L19" s="23">
        <f t="shared" ca="1" si="0"/>
        <v>-0.18145116295191022</v>
      </c>
      <c r="M19" s="23">
        <f t="shared" ca="1" si="0"/>
        <v>-0.17000523762762099</v>
      </c>
      <c r="N19" s="23">
        <f ca="1">SQRT(Inputs!$B$38)*C19+SQRT(1-Inputs!$B$38)*_xlfn.NORM.S.INV(RAND())</f>
        <v>-2.4461804317105087</v>
      </c>
      <c r="O19" s="23">
        <f ca="1">SQRT(Inputs!$B$38)*D19+SQRT(1-Inputs!$B$38)*_xlfn.NORM.S.INV(RAND())</f>
        <v>-1.8431792770344215</v>
      </c>
      <c r="P19" s="23">
        <f ca="1">SQRT(Inputs!$B$38)*E19+SQRT(1-Inputs!$B$38)*_xlfn.NORM.S.INV(RAND())</f>
        <v>-0.90287651622978227</v>
      </c>
      <c r="Q19" s="23">
        <f ca="1">SQRT(Inputs!$B$38)*F19+SQRT(1-Inputs!$B$38)*_xlfn.NORM.S.INV(RAND())</f>
        <v>-0.68026045110813793</v>
      </c>
      <c r="R19" s="23">
        <f ca="1">SQRT(Inputs!$B$38)*G19+SQRT(1-Inputs!$B$38)*_xlfn.NORM.S.INV(RAND())</f>
        <v>-0.52044541389399668</v>
      </c>
      <c r="S19" s="23">
        <f ca="1">SQRT(Inputs!$B$38)*H19+SQRT(1-Inputs!$B$38)*_xlfn.NORM.S.INV(RAND())</f>
        <v>-0.62266943829997856</v>
      </c>
      <c r="T19" s="23">
        <f ca="1">SQRT(Inputs!$B$38)*I19+SQRT(1-Inputs!$B$38)*_xlfn.NORM.S.INV(RAND())</f>
        <v>-0.28059969469451562</v>
      </c>
      <c r="U19" s="23">
        <f ca="1">SQRT(Inputs!$B$38)*J19+SQRT(1-Inputs!$B$38)*_xlfn.NORM.S.INV(RAND())</f>
        <v>0.22289975449976243</v>
      </c>
      <c r="V19" s="23">
        <f ca="1">SQRT(Inputs!$B$38)*K19+SQRT(1-Inputs!$B$38)*_xlfn.NORM.S.INV(RAND())</f>
        <v>-0.30279438115303048</v>
      </c>
      <c r="W19" s="23">
        <f ca="1">SQRT(Inputs!$B$38)*L19+SQRT(1-Inputs!$B$38)*_xlfn.NORM.S.INV(RAND())</f>
        <v>1.9503412827929707</v>
      </c>
      <c r="X19" s="23">
        <f ca="1">SQRT(Inputs!$B$38)*M19+SQRT(1-Inputs!$B$38)*_xlfn.NORM.S.INV(RAND())</f>
        <v>-0.93855534159090359</v>
      </c>
      <c r="Y19" s="23">
        <f ca="1">SQRT(Inputs!$B$38)*C19+SQRT(1-Inputs!$B$38)*_xlfn.NORM.S.INV(RAND())</f>
        <v>1.308145589349895</v>
      </c>
      <c r="Z19" s="23">
        <f ca="1">SQRT(Inputs!$B$38)*D19+SQRT(1-Inputs!$B$38)*_xlfn.NORM.S.INV(RAND())</f>
        <v>-0.52470859934937686</v>
      </c>
      <c r="AA19" s="23">
        <f ca="1">SQRT(Inputs!$B$38)*E19+SQRT(1-Inputs!$B$38)*_xlfn.NORM.S.INV(RAND())</f>
        <v>0.40295995258903772</v>
      </c>
      <c r="AB19" s="23">
        <f ca="1">SQRT(Inputs!$B$38)*F19+SQRT(1-Inputs!$B$38)*_xlfn.NORM.S.INV(RAND())</f>
        <v>-0.36944194540499525</v>
      </c>
      <c r="AC19" s="23">
        <f ca="1">SQRT(Inputs!$B$38)*G19+SQRT(1-Inputs!$B$38)*_xlfn.NORM.S.INV(RAND())</f>
        <v>1.6566696598599004</v>
      </c>
      <c r="AD19" s="23">
        <f ca="1">SQRT(Inputs!$B$38)*H19+SQRT(1-Inputs!$B$38)*_xlfn.NORM.S.INV(RAND())</f>
        <v>-0.60240874356518059</v>
      </c>
      <c r="AE19" s="23">
        <f ca="1">SQRT(Inputs!$B$38)*I19+SQRT(1-Inputs!$B$38)*_xlfn.NORM.S.INV(RAND())</f>
        <v>1.2647839387296842</v>
      </c>
      <c r="AF19" s="23">
        <f ca="1">SQRT(Inputs!$B$38)*J19+SQRT(1-Inputs!$B$38)*_xlfn.NORM.S.INV(RAND())</f>
        <v>1.2675928807466421</v>
      </c>
      <c r="AG19" s="23">
        <f ca="1">SQRT(Inputs!$B$38)*K19+SQRT(1-Inputs!$B$38)*_xlfn.NORM.S.INV(RAND())</f>
        <v>-1.3645935375683891</v>
      </c>
      <c r="AH19" s="23">
        <f ca="1">SQRT(Inputs!$B$38)*L19+SQRT(1-Inputs!$B$38)*_xlfn.NORM.S.INV(RAND())</f>
        <v>0.91884580008275896</v>
      </c>
      <c r="AI19" s="23">
        <f ca="1">SQRT(Inputs!$B$38)*M19+SQRT(1-Inputs!$B$38)*_xlfn.NORM.S.INV(RAND())</f>
        <v>6.2926386187511632E-2</v>
      </c>
      <c r="AJ19" s="23">
        <f ca="1">SQRT(Inputs!$B$38)*C19+SQRT(1-Inputs!$B$38)*_xlfn.NORM.S.INV(RAND())</f>
        <v>-1.6633038811562084E-2</v>
      </c>
      <c r="AK19" s="23">
        <f ca="1">SQRT(Inputs!$B$38)*D19+SQRT(1-Inputs!$B$38)*_xlfn.NORM.S.INV(RAND())</f>
        <v>-2.5767438008780967</v>
      </c>
      <c r="AL19" s="23">
        <f ca="1">SQRT(Inputs!$B$38)*E19+SQRT(1-Inputs!$B$38)*_xlfn.NORM.S.INV(RAND())</f>
        <v>1.1326143244652735</v>
      </c>
      <c r="AM19" s="23">
        <f ca="1">SQRT(Inputs!$B$38)*F19+SQRT(1-Inputs!$B$38)*_xlfn.NORM.S.INV(RAND())</f>
        <v>-4.4016976060490071E-2</v>
      </c>
      <c r="AN19" s="23">
        <f ca="1">SQRT(Inputs!$B$38)*G19+SQRT(1-Inputs!$B$38)*_xlfn.NORM.S.INV(RAND())</f>
        <v>-5.9961924885589227E-2</v>
      </c>
      <c r="AO19" s="23">
        <f ca="1">SQRT(Inputs!$B$38)*H19+SQRT(1-Inputs!$B$38)*_xlfn.NORM.S.INV(RAND())</f>
        <v>-0.72919107632848179</v>
      </c>
      <c r="AP19" s="23">
        <f ca="1">SQRT(Inputs!$B$38)*I19+SQRT(1-Inputs!$B$38)*_xlfn.NORM.S.INV(RAND())</f>
        <v>1.5095746808622352</v>
      </c>
      <c r="AQ19" s="23">
        <f ca="1">SQRT(Inputs!$B$38)*J19+SQRT(1-Inputs!$B$38)*_xlfn.NORM.S.INV(RAND())</f>
        <v>0.88914926205605838</v>
      </c>
      <c r="AR19" s="23">
        <f ca="1">SQRT(Inputs!$B$38)*K19+SQRT(1-Inputs!$B$38)*_xlfn.NORM.S.INV(RAND())</f>
        <v>-1.5189607485264525</v>
      </c>
      <c r="AS19" s="23">
        <f ca="1">SQRT(Inputs!$B$38)*L19+SQRT(1-Inputs!$B$38)*_xlfn.NORM.S.INV(RAND())</f>
        <v>1.1999012481131688</v>
      </c>
      <c r="AT19" s="23">
        <f ca="1">SQRT(Inputs!$B$38)*M19+SQRT(1-Inputs!$B$38)*_xlfn.NORM.S.INV(RAND())</f>
        <v>-1.1864166046135671</v>
      </c>
      <c r="AU19" s="15">
        <f ca="1">Inputs!$B$6*EXP($B$8-0.5*C$5^2+C$5*N19)</f>
        <v>3339.7180523695642</v>
      </c>
      <c r="AV19" s="15">
        <f t="shared" ca="1" si="1"/>
        <v>3100.1885303925806</v>
      </c>
      <c r="AW19" s="15">
        <f t="shared" ca="1" si="2"/>
        <v>3346.7091298255582</v>
      </c>
      <c r="AX19" s="15">
        <f t="shared" ca="1" si="3"/>
        <v>3753.0865371016184</v>
      </c>
      <c r="AY19" s="15">
        <f t="shared" ca="1" si="4"/>
        <v>4316.1733159600299</v>
      </c>
      <c r="AZ19" s="15">
        <f t="shared" ca="1" si="5"/>
        <v>4928.9705293415618</v>
      </c>
      <c r="BA19" s="15">
        <f t="shared" ca="1" si="6"/>
        <v>5857.2366495409005</v>
      </c>
      <c r="BB19" s="15">
        <f t="shared" ca="1" si="7"/>
        <v>7332.9895463492676</v>
      </c>
      <c r="BC19" s="15">
        <f t="shared" ca="1" si="8"/>
        <v>8722.340893176075</v>
      </c>
      <c r="BD19" s="15">
        <f t="shared" ca="1" si="9"/>
        <v>12824.120108342206</v>
      </c>
      <c r="BE19" s="15">
        <f t="shared" ca="1" si="10"/>
        <v>14426.807954247142</v>
      </c>
      <c r="BF19" s="15">
        <f ca="1">Inputs!$B$13*EXP($B$9-0.5*C$6^2+C$6*Y19)</f>
        <v>17925.975280124661</v>
      </c>
      <c r="BG19" s="15">
        <f t="shared" ca="1" si="11"/>
        <v>19873.493790366101</v>
      </c>
      <c r="BH19" s="15">
        <f t="shared" ca="1" si="12"/>
        <v>25960.057216592868</v>
      </c>
      <c r="BI19" s="15">
        <f t="shared" ca="1" si="13"/>
        <v>30022.342502309417</v>
      </c>
      <c r="BJ19" s="15">
        <f t="shared" ca="1" si="14"/>
        <v>46732.838151178825</v>
      </c>
      <c r="BK19" s="15">
        <f t="shared" ca="1" si="15"/>
        <v>52839.464451391272</v>
      </c>
      <c r="BL19" s="15">
        <f t="shared" ca="1" si="16"/>
        <v>76467.012555663052</v>
      </c>
      <c r="BM19" s="15">
        <f t="shared" ca="1" si="17"/>
        <v>110024.80757652012</v>
      </c>
      <c r="BN19" s="15">
        <f t="shared" ca="1" si="18"/>
        <v>114903.3073388319</v>
      </c>
      <c r="BO19" s="15">
        <f t="shared" ca="1" si="19"/>
        <v>157312.55074400216</v>
      </c>
      <c r="BP19" s="15">
        <f t="shared" ca="1" si="20"/>
        <v>195007.60623529294</v>
      </c>
      <c r="BQ19" s="15">
        <f ca="1">Inputs!$B$20*EXP($B$10-0.5*C$7^2+C$7*AJ19)</f>
        <v>4264.2825800011469</v>
      </c>
      <c r="BR19" s="15">
        <f t="shared" ca="1" si="21"/>
        <v>2552.6528414118147</v>
      </c>
      <c r="BS19" s="15">
        <f t="shared" ca="1" si="22"/>
        <v>4839.3991577704728</v>
      </c>
      <c r="BT19" s="15">
        <f t="shared" ca="1" si="23"/>
        <v>6595.8749637123801</v>
      </c>
      <c r="BU19" s="15">
        <f t="shared" ca="1" si="24"/>
        <v>9009.4210510492267</v>
      </c>
      <c r="BV19" s="15">
        <f t="shared" ca="1" si="25"/>
        <v>10635.69131550368</v>
      </c>
      <c r="BW19" s="15">
        <f t="shared" ca="1" si="26"/>
        <v>20428.441796212323</v>
      </c>
      <c r="BX19" s="15">
        <f t="shared" ca="1" si="27"/>
        <v>34147.680812909952</v>
      </c>
      <c r="BY19" s="15">
        <f t="shared" ca="1" si="28"/>
        <v>35779.940125162117</v>
      </c>
      <c r="BZ19" s="15">
        <f t="shared" ca="1" si="29"/>
        <v>62594.815128122042</v>
      </c>
      <c r="CA19" s="15">
        <f t="shared" ca="1" si="30"/>
        <v>71213.082669624811</v>
      </c>
      <c r="CB19" s="15">
        <f ca="1">(AU19*DCF!C$10-DCF!C$5*MAX(AU19*DCF!C$10,0)-MAX(AU19-Inputs!$B$6,0)/Inputs!$B$10)*DCF!C$6</f>
        <v>857.67003978837784</v>
      </c>
      <c r="CC19" s="15">
        <f ca="1">(AV19*DCF!D$10-DCF!D$5*MAX(AV19*DCF!D$10,0)-MAX(AV19-AU19,0)/Inputs!$B$10)*DCF!D$6</f>
        <v>755.64995119532136</v>
      </c>
      <c r="CD19" s="15">
        <f ca="1">(AW19*DCF!E$10-DCF!E$5*MAX(AW19*DCF!E$10,0)-MAX(AW19-AV19,0)/Inputs!$B$10)*DCF!E$6</f>
        <v>717.17521512733026</v>
      </c>
      <c r="CE19" s="15">
        <f ca="1">(AX19*DCF!F$10-DCF!F$5*MAX(AX19*DCF!F$10,0)-MAX(AX19-AW19,0)/Inputs!$B$10)*DCF!F$6</f>
        <v>734.73574664161833</v>
      </c>
      <c r="CF19" s="15">
        <f ca="1">(AY19*DCF!G$10-DCF!G$5*MAX(AY19*DCF!G$10,0)-MAX(AY19-AX19,0)/Inputs!$B$10)*DCF!G$6</f>
        <v>781.06868623284572</v>
      </c>
      <c r="CG19" s="15">
        <f ca="1">(AZ19*DCF!H$10-DCF!H$5*MAX(AZ19*DCF!H$10,0)-MAX(AZ19-AY19,0)/Inputs!$B$10)*DCF!H$6</f>
        <v>848.15003265464475</v>
      </c>
      <c r="CH19" s="15">
        <f ca="1">(BA19*DCF!I$10-DCF!I$5*MAX(BA19*DCF!I$10,0)-MAX(BA19-AZ19,0)/Inputs!$B$10)*DCF!I$6</f>
        <v>917.63529600896538</v>
      </c>
      <c r="CI19" s="15">
        <f ca="1">(BB19*DCF!J$10-DCF!J$5*MAX(BB19*DCF!J$10,0)-MAX(BB19-BA19,0)/Inputs!$B$10)*DCF!J$6</f>
        <v>1034.7319880121843</v>
      </c>
      <c r="CJ19" s="15">
        <f ca="1">(BC19*DCF!K$10-DCF!K$5*MAX(BC19*DCF!K$10,0)-MAX(BC19-BB19,0)/Inputs!$B$10)*DCF!K$6</f>
        <v>1209.6687634586153</v>
      </c>
      <c r="CK19" s="15">
        <f ca="1">(BD19*DCF!L$10-DCF!L$5*MAX(BD19*DCF!L$10,0)-MAX(BD19-BC19,0)/Inputs!$B$10)*DCF!L$6</f>
        <v>1403.6947092699208</v>
      </c>
      <c r="CL19" s="15">
        <f ca="1">(BE19*DCF!M$10-DCF!M$5*MAX(BE19*DCF!M$10,0)-MAX(BE19-BD19,0)/Inputs!$B$10)*DCF!M$6</f>
        <v>1844.3510115856047</v>
      </c>
      <c r="CM19" s="15">
        <f ca="1">(BF19*DCF!C$28-DCF!C$5*MAX(BF19*DCF!C$28,0)-MAX(BF19-Inputs!$B$13,0)/Inputs!$B$17)*DCF!C$6</f>
        <v>3960.7341408143238</v>
      </c>
      <c r="CN19" s="15">
        <f ca="1">(BG19*DCF!D$28-DCF!D$5*MAX(BG19*DCF!D$28,0)-MAX(BG19-BF19,0)/Inputs!$B$17)*DCF!D$6</f>
        <v>5437.7072885308035</v>
      </c>
      <c r="CO19" s="15">
        <f ca="1">(BH19*DCF!E$28-DCF!E$5*MAX(BH19*DCF!E$28,0)-MAX(BH19-BG19,0)/Inputs!$B$17)*DCF!E$6</f>
        <v>6152.7725889408066</v>
      </c>
      <c r="CP19" s="15">
        <f ca="1">(BI19*DCF!F$28-DCF!F$5*MAX(BI19*DCF!F$28,0)-MAX(BI19-BH19,0)/Inputs!$B$17)*DCF!F$6</f>
        <v>7410.671929400155</v>
      </c>
      <c r="CQ19" s="15">
        <f ca="1">(BJ19*DCF!G$28-DCF!G$5*MAX(BJ19*DCF!G$28,0)-MAX(BJ19-BI19,0)/Inputs!$B$17)*DCF!G$6</f>
        <v>9314.6491307452034</v>
      </c>
      <c r="CR19" s="15">
        <f ca="1">(BK19*DCF!H$28-DCF!H$5*MAX(BK19*DCF!H$28,0)-MAX(BK19-BJ19,0)/Inputs!$B$17)*DCF!H$6</f>
        <v>12118.984168842406</v>
      </c>
      <c r="CS19" s="15">
        <f ca="1">(BL19*DCF!I$28-DCF!I$5*MAX(BL19*DCF!I$28,0)-MAX(BL19-BK19,0)/Inputs!$B$17)*DCF!I$6</f>
        <v>14590.172732182886</v>
      </c>
      <c r="CT19" s="15">
        <f ca="1">(BM19*DCF!J$28-DCF!J$5*MAX(BM19*DCF!J$28,0)-MAX(BM19-BL19,0)/Inputs!$B$17)*DCF!J$6</f>
        <v>20095.176463963278</v>
      </c>
      <c r="CU19" s="15">
        <f ca="1">(BN19*DCF!K$28-DCF!K$5*MAX(BN19*DCF!K$28,0)-MAX(BN19-BM19,0)/Inputs!$B$17)*DCF!K$6</f>
        <v>23668.100686359154</v>
      </c>
      <c r="CV19" s="15">
        <f ca="1">(BO19*DCF!L$28-DCF!L$5*MAX(BO19*DCF!L$28,0)-MAX(BO19-BN19,0)/Inputs!$B$17)*DCF!L$6</f>
        <v>26588.479235883111</v>
      </c>
      <c r="CW19" s="15">
        <f ca="1">(BP19*DCF!M$28-DCF!M$5*MAX(BP19*DCF!M$28,0)-MAX(BP19-BO19,0)/Inputs!$B$17)*DCF!M$6</f>
        <v>32750.601466395499</v>
      </c>
      <c r="CX19" s="15">
        <f ca="1">(BQ19*DCF!C$46-DCF!C$5*MAX(BQ19*DCF!C$46,0)-MAX(BQ19-Inputs!$B$20,0)/Inputs!$B$24)*DCF!C$6</f>
        <v>-1475.9463602779308</v>
      </c>
      <c r="CY19" s="15">
        <f ca="1">(BR19*DCF!D$46-DCF!D$5*MAX(BR19*DCF!D$46,0)-MAX(BR19-BQ19,0)/Inputs!$B$24)*DCF!D$6</f>
        <v>-435.6783113952182</v>
      </c>
      <c r="CZ19" s="15">
        <f ca="1">(BS19*DCF!E$46-DCF!E$5*MAX(BS19*DCF!E$46,0)-MAX(BS19-BR19,0)/Inputs!$B$24)*DCF!E$6</f>
        <v>-1473.6398212106792</v>
      </c>
      <c r="DA19" s="15">
        <f ca="1">(BT19*DCF!F$46-DCF!F$5*MAX(BT19*DCF!F$46,0)-MAX(BT19-BS19,0)/Inputs!$B$24)*DCF!F$6</f>
        <v>-1119.9416845396165</v>
      </c>
      <c r="DB19" s="15">
        <f ca="1">(BU19*DCF!G$46-DCF!G$5*MAX(BU19*DCF!G$46,0)-MAX(BU19-BT19,0)/Inputs!$B$24)*DCF!G$6</f>
        <v>-1114.9283416467899</v>
      </c>
      <c r="DC19" s="15">
        <f ca="1">(BV19*DCF!H$46-DCF!H$5*MAX(BV19*DCF!H$46,0)-MAX(BV19-BU19,0)/Inputs!$B$24)*DCF!H$6</f>
        <v>-505.35352035599101</v>
      </c>
      <c r="DD19" s="15">
        <f ca="1">(BW19*DCF!I$46-DCF!I$5*MAX(BW19*DCF!I$46,0)-MAX(BW19-BV19,0)/Inputs!$B$24)*DCF!I$6</f>
        <v>-2339.3170443513063</v>
      </c>
      <c r="DE19" s="15">
        <f ca="1">(BX19*DCF!J$46-DCF!J$5*MAX(BX19*DCF!J$46,0)-MAX(BX19-BW19,0)/Inputs!$B$24)*DCF!J$6</f>
        <v>-2205.7172938841136</v>
      </c>
      <c r="DF19" s="15">
        <f ca="1">(BY19*DCF!K$46-DCF!K$5*MAX(BY19*DCF!K$46,0)-MAX(BY19-BX19,0)/Inputs!$B$24)*DCF!K$6</f>
        <v>1644.009404652249</v>
      </c>
      <c r="DG19" s="15">
        <f ca="1">(BZ19*DCF!L$46-DCF!L$5*MAX(BZ19*DCF!L$46,0)-MAX(BZ19-BY19,0)/Inputs!$B$24)*DCF!L$6</f>
        <v>-1741.4051131178596</v>
      </c>
      <c r="DH19" s="15">
        <f ca="1">(CA19*DCF!M$46-DCF!M$5*MAX(CA19*DCF!M$46,0)-MAX(CA19-BZ19,0)/Inputs!$B$24)*DCF!M$6</f>
        <v>3781.1238815911261</v>
      </c>
      <c r="DI19" s="15">
        <f ca="1">SUM(CB19:CL19)+BE19*DCF!M$10*(1+Inputs!$B$30)*(1-Inputs!$B$33)*(1-Inputs!$B$30/Inputs!$B$31)/(Inputs!$B$29-Inputs!$B$30)*DCF!M$6</f>
        <v>51254.528751430487</v>
      </c>
      <c r="DJ19" s="15">
        <f ca="1">SUM(CM19:CW19)+BP19*DCF!M$28*(1+Inputs!$B$30)*(1-Inputs!$B$33)*(1-Inputs!$B$30/Inputs!$B$31)/(Inputs!$B$29-Inputs!$B$30)*DCF!M$6</f>
        <v>885699.71231399383</v>
      </c>
      <c r="DK19" s="15">
        <f ca="1">SUM(CX19:DH19)+CA19*DCF!M$46*(1+Inputs!$B$30)*(1-Inputs!$B$33)*(1-Inputs!$B$30/Inputs!$B$31)/(Inputs!$B$29-Inputs!$B$30)*DCF!M$6</f>
        <v>103117.06733162794</v>
      </c>
      <c r="DM19" s="15">
        <f ca="1">DI19+DJ19+DK19+Inputs!$B$34+Inputs!$B$36-Inputs!$B$35</f>
        <v>1116922.3083970523</v>
      </c>
    </row>
    <row r="20" spans="1:117" x14ac:dyDescent="0.75">
      <c r="A20" s="11">
        <v>7</v>
      </c>
      <c r="C20" s="23">
        <f t="shared" ca="1" si="0"/>
        <v>0.25476530782361667</v>
      </c>
      <c r="D20" s="23">
        <f t="shared" ca="1" si="0"/>
        <v>1.315899961595248</v>
      </c>
      <c r="E20" s="23">
        <f t="shared" ca="1" si="0"/>
        <v>-0.99814152739768558</v>
      </c>
      <c r="F20" s="23">
        <f t="shared" ca="1" si="0"/>
        <v>0.40655927278780057</v>
      </c>
      <c r="G20" s="23">
        <f t="shared" ca="1" si="0"/>
        <v>-0.69752029363850032</v>
      </c>
      <c r="H20" s="23">
        <f t="shared" ca="1" si="0"/>
        <v>-1.6024878193833727</v>
      </c>
      <c r="I20" s="23">
        <f t="shared" ca="1" si="0"/>
        <v>-0.89132709411890887</v>
      </c>
      <c r="J20" s="23">
        <f t="shared" ca="1" si="0"/>
        <v>-0.54278689448315176</v>
      </c>
      <c r="K20" s="23">
        <f t="shared" ca="1" si="0"/>
        <v>1.3535151068699303</v>
      </c>
      <c r="L20" s="23">
        <f t="shared" ca="1" si="0"/>
        <v>0.9044021038366632</v>
      </c>
      <c r="M20" s="23">
        <f t="shared" ca="1" si="0"/>
        <v>1.519362027963862</v>
      </c>
      <c r="N20" s="23">
        <f ca="1">SQRT(Inputs!$B$38)*C20+SQRT(1-Inputs!$B$38)*_xlfn.NORM.S.INV(RAND())</f>
        <v>-0.46606734991612153</v>
      </c>
      <c r="O20" s="23">
        <f ca="1">SQRT(Inputs!$B$38)*D20+SQRT(1-Inputs!$B$38)*_xlfn.NORM.S.INV(RAND())</f>
        <v>3.143973132809597</v>
      </c>
      <c r="P20" s="23">
        <f ca="1">SQRT(Inputs!$B$38)*E20+SQRT(1-Inputs!$B$38)*_xlfn.NORM.S.INV(RAND())</f>
        <v>-1.6959537656766837</v>
      </c>
      <c r="Q20" s="23">
        <f ca="1">SQRT(Inputs!$B$38)*F20+SQRT(1-Inputs!$B$38)*_xlfn.NORM.S.INV(RAND())</f>
        <v>-0.49880360277582725</v>
      </c>
      <c r="R20" s="23">
        <f ca="1">SQRT(Inputs!$B$38)*G20+SQRT(1-Inputs!$B$38)*_xlfn.NORM.S.INV(RAND())</f>
        <v>-0.46100153140939182</v>
      </c>
      <c r="S20" s="23">
        <f ca="1">SQRT(Inputs!$B$38)*H20+SQRT(1-Inputs!$B$38)*_xlfn.NORM.S.INV(RAND())</f>
        <v>-1.0019472532947811</v>
      </c>
      <c r="T20" s="23">
        <f ca="1">SQRT(Inputs!$B$38)*I20+SQRT(1-Inputs!$B$38)*_xlfn.NORM.S.INV(RAND())</f>
        <v>-1.4925892080419221</v>
      </c>
      <c r="U20" s="23">
        <f ca="1">SQRT(Inputs!$B$38)*J20+SQRT(1-Inputs!$B$38)*_xlfn.NORM.S.INV(RAND())</f>
        <v>-0.26621828308498902</v>
      </c>
      <c r="V20" s="23">
        <f ca="1">SQRT(Inputs!$B$38)*K20+SQRT(1-Inputs!$B$38)*_xlfn.NORM.S.INV(RAND())</f>
        <v>0.87500530147578803</v>
      </c>
      <c r="W20" s="23">
        <f ca="1">SQRT(Inputs!$B$38)*L20+SQRT(1-Inputs!$B$38)*_xlfn.NORM.S.INV(RAND())</f>
        <v>-1.0344363581510414</v>
      </c>
      <c r="X20" s="23">
        <f ca="1">SQRT(Inputs!$B$38)*M20+SQRT(1-Inputs!$B$38)*_xlfn.NORM.S.INV(RAND())</f>
        <v>-8.6460228377912229E-2</v>
      </c>
      <c r="Y20" s="23">
        <f ca="1">SQRT(Inputs!$B$38)*C20+SQRT(1-Inputs!$B$38)*_xlfn.NORM.S.INV(RAND())</f>
        <v>0.74636008227752715</v>
      </c>
      <c r="Z20" s="23">
        <f ca="1">SQRT(Inputs!$B$38)*D20+SQRT(1-Inputs!$B$38)*_xlfn.NORM.S.INV(RAND())</f>
        <v>2.7900705233379908</v>
      </c>
      <c r="AA20" s="23">
        <f ca="1">SQRT(Inputs!$B$38)*E20+SQRT(1-Inputs!$B$38)*_xlfn.NORM.S.INV(RAND())</f>
        <v>-0.610690991983315</v>
      </c>
      <c r="AB20" s="23">
        <f ca="1">SQRT(Inputs!$B$38)*F20+SQRT(1-Inputs!$B$38)*_xlfn.NORM.S.INV(RAND())</f>
        <v>-0.23142374224781934</v>
      </c>
      <c r="AC20" s="23">
        <f ca="1">SQRT(Inputs!$B$38)*G20+SQRT(1-Inputs!$B$38)*_xlfn.NORM.S.INV(RAND())</f>
        <v>-0.49965291166140235</v>
      </c>
      <c r="AD20" s="23">
        <f ca="1">SQRT(Inputs!$B$38)*H20+SQRT(1-Inputs!$B$38)*_xlfn.NORM.S.INV(RAND())</f>
        <v>-0.82767427524966963</v>
      </c>
      <c r="AE20" s="23">
        <f ca="1">SQRT(Inputs!$B$38)*I20+SQRT(1-Inputs!$B$38)*_xlfn.NORM.S.INV(RAND())</f>
        <v>-0.64210285400725398</v>
      </c>
      <c r="AF20" s="23">
        <f ca="1">SQRT(Inputs!$B$38)*J20+SQRT(1-Inputs!$B$38)*_xlfn.NORM.S.INV(RAND())</f>
        <v>-0.77675993690314549</v>
      </c>
      <c r="AG20" s="23">
        <f ca="1">SQRT(Inputs!$B$38)*K20+SQRT(1-Inputs!$B$38)*_xlfn.NORM.S.INV(RAND())</f>
        <v>0.47234201427028782</v>
      </c>
      <c r="AH20" s="23">
        <f ca="1">SQRT(Inputs!$B$38)*L20+SQRT(1-Inputs!$B$38)*_xlfn.NORM.S.INV(RAND())</f>
        <v>0.73821682182292159</v>
      </c>
      <c r="AI20" s="23">
        <f ca="1">SQRT(Inputs!$B$38)*M20+SQRT(1-Inputs!$B$38)*_xlfn.NORM.S.INV(RAND())</f>
        <v>0.44823605612000267</v>
      </c>
      <c r="AJ20" s="23">
        <f ca="1">SQRT(Inputs!$B$38)*C20+SQRT(1-Inputs!$B$38)*_xlfn.NORM.S.INV(RAND())</f>
        <v>-0.12994147307725334</v>
      </c>
      <c r="AK20" s="23">
        <f ca="1">SQRT(Inputs!$B$38)*D20+SQRT(1-Inputs!$B$38)*_xlfn.NORM.S.INV(RAND())</f>
        <v>1.2362927776436767</v>
      </c>
      <c r="AL20" s="23">
        <f ca="1">SQRT(Inputs!$B$38)*E20+SQRT(1-Inputs!$B$38)*_xlfn.NORM.S.INV(RAND())</f>
        <v>0.79583133910211767</v>
      </c>
      <c r="AM20" s="23">
        <f ca="1">SQRT(Inputs!$B$38)*F20+SQRT(1-Inputs!$B$38)*_xlfn.NORM.S.INV(RAND())</f>
        <v>-2.2763460038696365E-2</v>
      </c>
      <c r="AN20" s="23">
        <f ca="1">SQRT(Inputs!$B$38)*G20+SQRT(1-Inputs!$B$38)*_xlfn.NORM.S.INV(RAND())</f>
        <v>0.33498765645377665</v>
      </c>
      <c r="AO20" s="23">
        <f ca="1">SQRT(Inputs!$B$38)*H20+SQRT(1-Inputs!$B$38)*_xlfn.NORM.S.INV(RAND())</f>
        <v>-0.95521685389441224</v>
      </c>
      <c r="AP20" s="23">
        <f ca="1">SQRT(Inputs!$B$38)*I20+SQRT(1-Inputs!$B$38)*_xlfn.NORM.S.INV(RAND())</f>
        <v>-0.24870193157185924</v>
      </c>
      <c r="AQ20" s="23">
        <f ca="1">SQRT(Inputs!$B$38)*J20+SQRT(1-Inputs!$B$38)*_xlfn.NORM.S.INV(RAND())</f>
        <v>-0.71511909750149827</v>
      </c>
      <c r="AR20" s="23">
        <f ca="1">SQRT(Inputs!$B$38)*K20+SQRT(1-Inputs!$B$38)*_xlfn.NORM.S.INV(RAND())</f>
        <v>1.436881597030947</v>
      </c>
      <c r="AS20" s="23">
        <f ca="1">SQRT(Inputs!$B$38)*L20+SQRT(1-Inputs!$B$38)*_xlfn.NORM.S.INV(RAND())</f>
        <v>-6.6425150444601733E-3</v>
      </c>
      <c r="AT20" s="23">
        <f ca="1">SQRT(Inputs!$B$38)*M20+SQRT(1-Inputs!$B$38)*_xlfn.NORM.S.INV(RAND())</f>
        <v>3.7460161374148981E-2</v>
      </c>
      <c r="AU20" s="15">
        <f ca="1">Inputs!$B$6*EXP($B$8-0.5*C$5^2+C$5*N20)</f>
        <v>4601.642854301831</v>
      </c>
      <c r="AV20" s="15">
        <f t="shared" ca="1" si="1"/>
        <v>8892.9687462303082</v>
      </c>
      <c r="AW20" s="15">
        <f t="shared" ca="1" si="2"/>
        <v>8626.202224593575</v>
      </c>
      <c r="AX20" s="15">
        <f t="shared" ca="1" si="3"/>
        <v>9895.4527702821943</v>
      </c>
      <c r="AY20" s="15">
        <f t="shared" ca="1" si="4"/>
        <v>11459.376343537515</v>
      </c>
      <c r="AZ20" s="15">
        <f t="shared" ca="1" si="5"/>
        <v>12551.038128105509</v>
      </c>
      <c r="BA20" s="15">
        <f t="shared" ca="1" si="6"/>
        <v>13137.946328005813</v>
      </c>
      <c r="BB20" s="15">
        <f t="shared" ca="1" si="7"/>
        <v>15661.500385490255</v>
      </c>
      <c r="BC20" s="15">
        <f t="shared" ca="1" si="8"/>
        <v>20871.878734306851</v>
      </c>
      <c r="BD20" s="15">
        <f t="shared" ca="1" si="9"/>
        <v>23211.923301180686</v>
      </c>
      <c r="BE20" s="15">
        <f t="shared" ca="1" si="10"/>
        <v>28220.129411988204</v>
      </c>
      <c r="BF20" s="15">
        <f ca="1">Inputs!$B$13*EXP($B$9-0.5*C$6^2+C$6*Y20)</f>
        <v>16036.67224157873</v>
      </c>
      <c r="BG20" s="15">
        <f t="shared" ca="1" si="11"/>
        <v>32334.269849679968</v>
      </c>
      <c r="BH20" s="15">
        <f t="shared" ca="1" si="12"/>
        <v>35700.98822266941</v>
      </c>
      <c r="BI20" s="15">
        <f t="shared" ca="1" si="13"/>
        <v>42174.03797526042</v>
      </c>
      <c r="BJ20" s="15">
        <f t="shared" ca="1" si="14"/>
        <v>48109.794633544385</v>
      </c>
      <c r="BK20" s="15">
        <f t="shared" ca="1" si="15"/>
        <v>52753.422263336404</v>
      </c>
      <c r="BL20" s="15">
        <f t="shared" ca="1" si="16"/>
        <v>59627.278592465686</v>
      </c>
      <c r="BM20" s="15">
        <f t="shared" ca="1" si="17"/>
        <v>66552.730987405623</v>
      </c>
      <c r="BN20" s="15">
        <f t="shared" ca="1" si="18"/>
        <v>86618.242819032603</v>
      </c>
      <c r="BO20" s="15">
        <f t="shared" ca="1" si="19"/>
        <v>116123.89962625522</v>
      </c>
      <c r="BP20" s="15">
        <f t="shared" ca="1" si="20"/>
        <v>150372.54982433759</v>
      </c>
      <c r="BQ20" s="15">
        <f ca="1">Inputs!$B$20*EXP($B$10-0.5*C$7^2+C$7*AJ20)</f>
        <v>4096.3052779357386</v>
      </c>
      <c r="BR20" s="15">
        <f t="shared" ca="1" si="21"/>
        <v>8230.8460389298689</v>
      </c>
      <c r="BS20" s="15">
        <f t="shared" ca="1" si="22"/>
        <v>14165.666423673869</v>
      </c>
      <c r="BT20" s="15">
        <f t="shared" ca="1" si="23"/>
        <v>19415.088819109817</v>
      </c>
      <c r="BU20" s="15">
        <f t="shared" ca="1" si="24"/>
        <v>29178.811085671477</v>
      </c>
      <c r="BV20" s="15">
        <f t="shared" ca="1" si="25"/>
        <v>32735.632205924776</v>
      </c>
      <c r="BW20" s="15">
        <f t="shared" ca="1" si="26"/>
        <v>43338.393553534494</v>
      </c>
      <c r="BX20" s="15">
        <f t="shared" ca="1" si="27"/>
        <v>52519.848394675137</v>
      </c>
      <c r="BY20" s="15">
        <f t="shared" ca="1" si="28"/>
        <v>96873.849428831221</v>
      </c>
      <c r="BZ20" s="15">
        <f t="shared" ca="1" si="29"/>
        <v>135761.69489846518</v>
      </c>
      <c r="CA20" s="15">
        <f t="shared" ca="1" si="30"/>
        <v>191977.6714431445</v>
      </c>
      <c r="CB20" s="15">
        <f ca="1">(AU20*DCF!C$10-DCF!C$5*MAX(AU20*DCF!C$10,0)-MAX(AU20-Inputs!$B$6,0)/Inputs!$B$10)*DCF!C$6</f>
        <v>1045.6454213785391</v>
      </c>
      <c r="CC20" s="15">
        <f ca="1">(AV20*DCF!D$10-DCF!D$5*MAX(AV20*DCF!D$10,0)-MAX(AV20-AU20,0)/Inputs!$B$10)*DCF!D$6</f>
        <v>1121.2733772383842</v>
      </c>
      <c r="CD20" s="15">
        <f ca="1">(AW20*DCF!E$10-DCF!E$5*MAX(AW20*DCF!E$10,0)-MAX(AW20-AV20,0)/Inputs!$B$10)*DCF!E$6</f>
        <v>1991.6527760763045</v>
      </c>
      <c r="CE20" s="15">
        <f ca="1">(AX20*DCF!F$10-DCF!F$5*MAX(AX20*DCF!F$10,0)-MAX(AX20-AW20,0)/Inputs!$B$10)*DCF!F$6</f>
        <v>1896.0619993893215</v>
      </c>
      <c r="CF20" s="15">
        <f ca="1">(AY20*DCF!G$10-DCF!G$5*MAX(AY20*DCF!G$10,0)-MAX(AY20-AX20,0)/Inputs!$B$10)*DCF!G$6</f>
        <v>2060.4750279930427</v>
      </c>
      <c r="CG20" s="15">
        <f ca="1">(AZ20*DCF!H$10-DCF!H$5*MAX(AZ20*DCF!H$10,0)-MAX(AZ20-AY20,0)/Inputs!$B$10)*DCF!H$6</f>
        <v>2242.9489347293684</v>
      </c>
      <c r="CH20" s="15">
        <f ca="1">(BA20*DCF!I$10-DCF!I$5*MAX(BA20*DCF!I$10,0)-MAX(BA20-AZ20,0)/Inputs!$B$10)*DCF!I$6</f>
        <v>2303.5500121934301</v>
      </c>
      <c r="CI20" s="15">
        <f ca="1">(BB20*DCF!J$10-DCF!J$5*MAX(BB20*DCF!J$10,0)-MAX(BB20-BA20,0)/Inputs!$B$10)*DCF!J$6</f>
        <v>2305.1467733320314</v>
      </c>
      <c r="CJ20" s="15">
        <f ca="1">(BC20*DCF!K$10-DCF!K$5*MAX(BC20*DCF!K$10,0)-MAX(BC20-BB20,0)/Inputs!$B$10)*DCF!K$6</f>
        <v>2630.6636196195677</v>
      </c>
      <c r="CK20" s="15">
        <f ca="1">(BD20*DCF!L$10-DCF!L$5*MAX(BD20*DCF!L$10,0)-MAX(BD20-BC20,0)/Inputs!$B$10)*DCF!L$6</f>
        <v>3198.1937798724966</v>
      </c>
      <c r="CL20" s="15">
        <f ca="1">(BE20*DCF!M$10-DCF!M$5*MAX(BE20*DCF!M$10,0)-MAX(BE20-BD20,0)/Inputs!$B$10)*DCF!M$6</f>
        <v>3383.9415283455246</v>
      </c>
      <c r="CM20" s="15">
        <f ca="1">(BF20*DCF!C$28-DCF!C$5*MAX(BF20*DCF!C$28,0)-MAX(BF20-Inputs!$B$13,0)/Inputs!$B$17)*DCF!C$6</f>
        <v>3820.4598900567098</v>
      </c>
      <c r="CN20" s="15">
        <f ca="1">(BG20*DCF!D$28-DCF!D$5*MAX(BG20*DCF!D$28,0)-MAX(BG20-BF20,0)/Inputs!$B$17)*DCF!D$6</f>
        <v>6046.1634136822177</v>
      </c>
      <c r="CO20" s="15">
        <f ca="1">(BH20*DCF!E$28-DCF!E$5*MAX(BH20*DCF!E$28,0)-MAX(BH20-BG20,0)/Inputs!$B$17)*DCF!E$6</f>
        <v>9447.6217231167902</v>
      </c>
      <c r="CP20" s="15">
        <f ca="1">(BI20*DCF!F$28-DCF!F$5*MAX(BI20*DCF!F$28,0)-MAX(BI20-BH20,0)/Inputs!$B$17)*DCF!F$6</f>
        <v>10270.61938793336</v>
      </c>
      <c r="CQ20" s="15">
        <f ca="1">(BJ20*DCF!G$28-DCF!G$5*MAX(BJ20*DCF!G$28,0)-MAX(BJ20-BI20,0)/Inputs!$B$17)*DCF!G$6</f>
        <v>11484.115593825718</v>
      </c>
      <c r="CR20" s="15">
        <f ca="1">(BK20*DCF!H$28-DCF!H$5*MAX(BK20*DCF!H$28,0)-MAX(BK20-BJ20,0)/Inputs!$B$17)*DCF!H$6</f>
        <v>12325.013922902152</v>
      </c>
      <c r="CS20" s="15">
        <f ca="1">(BL20*DCF!I$28-DCF!I$5*MAX(BL20*DCF!I$28,0)-MAX(BL20-BK20,0)/Inputs!$B$17)*DCF!I$6</f>
        <v>13034.926538294723</v>
      </c>
      <c r="CT20" s="15">
        <f ca="1">(BM20*DCF!J$28-DCF!J$5*MAX(BM20*DCF!J$28,0)-MAX(BM20-BL20,0)/Inputs!$B$17)*DCF!J$6</f>
        <v>13928.525565131433</v>
      </c>
      <c r="CU20" s="15">
        <f ca="1">(BN20*DCF!K$28-DCF!K$5*MAX(BN20*DCF!K$28,0)-MAX(BN20-BM20,0)/Inputs!$B$17)*DCF!K$6</f>
        <v>15834.562627238376</v>
      </c>
      <c r="CV20" s="15">
        <f ca="1">(BO20*DCF!L$28-DCF!L$5*MAX(BO20*DCF!L$28,0)-MAX(BO20-BN20,0)/Inputs!$B$17)*DCF!L$6</f>
        <v>19830.54113341515</v>
      </c>
      <c r="CW20" s="15">
        <f ca="1">(BP20*DCF!M$28-DCF!M$5*MAX(BP20*DCF!M$28,0)-MAX(BP20-BO20,0)/Inputs!$B$17)*DCF!M$6</f>
        <v>24712.735965780314</v>
      </c>
      <c r="CX20" s="15">
        <f ca="1">(BQ20*DCF!C$46-DCF!C$5*MAX(BQ20*DCF!C$46,0)-MAX(BQ20-Inputs!$B$20,0)/Inputs!$B$24)*DCF!C$6</f>
        <v>-1359.5648576921976</v>
      </c>
      <c r="CY20" s="15">
        <f ca="1">(BR20*DCF!D$46-DCF!D$5*MAX(BR20*DCF!D$46,0)-MAX(BR20-BQ20,0)/Inputs!$B$24)*DCF!D$6</f>
        <v>-3168.9876959463554</v>
      </c>
      <c r="CZ20" s="15">
        <f ca="1">(BS20*DCF!E$46-DCF!E$5*MAX(BS20*DCF!E$46,0)-MAX(BS20-BR20,0)/Inputs!$B$24)*DCF!E$6</f>
        <v>-4014.4575315202428</v>
      </c>
      <c r="DA20" s="15">
        <f ca="1">(BT20*DCF!F$46-DCF!F$5*MAX(BT20*DCF!F$46,0)-MAX(BT20-BS20,0)/Inputs!$B$24)*DCF!F$6</f>
        <v>-3325.410160441983</v>
      </c>
      <c r="DB20" s="15">
        <f ca="1">(BU20*DCF!G$46-DCF!G$5*MAX(BU20*DCF!G$46,0)-MAX(BU20-BT20,0)/Inputs!$B$24)*DCF!G$6</f>
        <v>-4265.8408175044669</v>
      </c>
      <c r="DC20" s="15">
        <f ca="1">(BV20*DCF!H$46-DCF!H$5*MAX(BV20*DCF!H$46,0)-MAX(BV20-BU20,0)/Inputs!$B$24)*DCF!H$6</f>
        <v>-1105.2603701141365</v>
      </c>
      <c r="DD20" s="15">
        <f ca="1">(BW20*DCF!I$46-DCF!I$5*MAX(BW20*DCF!I$46,0)-MAX(BW20-BV20,0)/Inputs!$B$24)*DCF!I$6</f>
        <v>-2042.7256134334089</v>
      </c>
      <c r="DE20" s="15">
        <f ca="1">(BX20*DCF!J$46-DCF!J$5*MAX(BX20*DCF!J$46,0)-MAX(BX20-BW20,0)/Inputs!$B$24)*DCF!J$6</f>
        <v>-231.70945740238977</v>
      </c>
      <c r="DF20" s="15">
        <f ca="1">(BY20*DCF!K$46-DCF!K$5*MAX(BY20*DCF!K$46,0)-MAX(BY20-BX20,0)/Inputs!$B$24)*DCF!K$6</f>
        <v>-5331.7914576171424</v>
      </c>
      <c r="DG20" s="15">
        <f ca="1">(BZ20*DCF!L$46-DCF!L$5*MAX(BZ20*DCF!L$46,0)-MAX(BZ20-BY20,0)/Inputs!$B$24)*DCF!L$6</f>
        <v>584.12994443710966</v>
      </c>
      <c r="DH20" s="15">
        <f ca="1">(CA20*DCF!M$46-DCF!M$5*MAX(CA20*DCF!M$46,0)-MAX(CA20-BZ20,0)/Inputs!$B$24)*DCF!M$6</f>
        <v>3297.9974707786164</v>
      </c>
      <c r="DI20" s="15">
        <f ca="1">SUM(CB20:CL20)+BE20*DCF!M$10*(1+Inputs!$B$30)*(1-Inputs!$B$33)*(1-Inputs!$B$30/Inputs!$B$31)/(Inputs!$B$29-Inputs!$B$30)*DCF!M$6</f>
        <v>102716.54657631001</v>
      </c>
      <c r="DJ20" s="15">
        <f ca="1">SUM(CM20:CW20)+BP20*DCF!M$28*(1+Inputs!$B$30)*(1-Inputs!$B$33)*(1-Inputs!$B$30/Inputs!$B$31)/(Inputs!$B$29-Inputs!$B$30)*DCF!M$6</f>
        <v>698720.34527103917</v>
      </c>
      <c r="DK20" s="15">
        <f ca="1">SUM(CX20:DH20)+CA20*DCF!M$46*(1+Inputs!$B$30)*(1-Inputs!$B$33)*(1-Inputs!$B$30/Inputs!$B$31)/(Inputs!$B$29-Inputs!$B$30)*DCF!M$6</f>
        <v>275856.60071363422</v>
      </c>
      <c r="DM20" s="15">
        <f ca="1">DI20+DJ20+DK20+Inputs!$B$34+Inputs!$B$36-Inputs!$B$35</f>
        <v>1154144.4925609834</v>
      </c>
    </row>
    <row r="21" spans="1:117" x14ac:dyDescent="0.75">
      <c r="A21" s="11">
        <v>8</v>
      </c>
      <c r="C21" s="23">
        <f t="shared" ca="1" si="0"/>
        <v>0.18293676283511301</v>
      </c>
      <c r="D21" s="23">
        <f t="shared" ca="1" si="0"/>
        <v>1.466298865255087</v>
      </c>
      <c r="E21" s="23">
        <f t="shared" ca="1" si="0"/>
        <v>-0.40236399582182669</v>
      </c>
      <c r="F21" s="23">
        <f t="shared" ca="1" si="0"/>
        <v>0.62093869958266634</v>
      </c>
      <c r="G21" s="23">
        <f t="shared" ca="1" si="0"/>
        <v>-1.1212718268331654</v>
      </c>
      <c r="H21" s="23">
        <f t="shared" ca="1" si="0"/>
        <v>0.47894463345227062</v>
      </c>
      <c r="I21" s="23">
        <f t="shared" ca="1" si="0"/>
        <v>-0.32913245577359446</v>
      </c>
      <c r="J21" s="23">
        <f t="shared" ca="1" si="0"/>
        <v>0.62495599454766626</v>
      </c>
      <c r="K21" s="23">
        <f t="shared" ca="1" si="0"/>
        <v>1.4974666076125931</v>
      </c>
      <c r="L21" s="23">
        <f t="shared" ca="1" si="0"/>
        <v>-0.69846946995960257</v>
      </c>
      <c r="M21" s="23">
        <f t="shared" ca="1" si="0"/>
        <v>0.23797075411274565</v>
      </c>
      <c r="N21" s="23">
        <f ca="1">SQRT(Inputs!$B$38)*C21+SQRT(1-Inputs!$B$38)*_xlfn.NORM.S.INV(RAND())</f>
        <v>-0.11820194565472195</v>
      </c>
      <c r="O21" s="23">
        <f ca="1">SQRT(Inputs!$B$38)*D21+SQRT(1-Inputs!$B$38)*_xlfn.NORM.S.INV(RAND())</f>
        <v>1.6932721548004701</v>
      </c>
      <c r="P21" s="23">
        <f ca="1">SQRT(Inputs!$B$38)*E21+SQRT(1-Inputs!$B$38)*_xlfn.NORM.S.INV(RAND())</f>
        <v>-0.33744876016628456</v>
      </c>
      <c r="Q21" s="23">
        <f ca="1">SQRT(Inputs!$B$38)*F21+SQRT(1-Inputs!$B$38)*_xlfn.NORM.S.INV(RAND())</f>
        <v>0.51516912625148481</v>
      </c>
      <c r="R21" s="23">
        <f ca="1">SQRT(Inputs!$B$38)*G21+SQRT(1-Inputs!$B$38)*_xlfn.NORM.S.INV(RAND())</f>
        <v>-0.1081583167637008</v>
      </c>
      <c r="S21" s="23">
        <f ca="1">SQRT(Inputs!$B$38)*H21+SQRT(1-Inputs!$B$38)*_xlfn.NORM.S.INV(RAND())</f>
        <v>0.27603969623115071</v>
      </c>
      <c r="T21" s="23">
        <f ca="1">SQRT(Inputs!$B$38)*I21+SQRT(1-Inputs!$B$38)*_xlfn.NORM.S.INV(RAND())</f>
        <v>-0.43098585712166704</v>
      </c>
      <c r="U21" s="23">
        <f ca="1">SQRT(Inputs!$B$38)*J21+SQRT(1-Inputs!$B$38)*_xlfn.NORM.S.INV(RAND())</f>
        <v>1.104806093035767</v>
      </c>
      <c r="V21" s="23">
        <f ca="1">SQRT(Inputs!$B$38)*K21+SQRT(1-Inputs!$B$38)*_xlfn.NORM.S.INV(RAND())</f>
        <v>1.3511805730912214</v>
      </c>
      <c r="W21" s="23">
        <f ca="1">SQRT(Inputs!$B$38)*L21+SQRT(1-Inputs!$B$38)*_xlfn.NORM.S.INV(RAND())</f>
        <v>1.5274848141631028</v>
      </c>
      <c r="X21" s="23">
        <f ca="1">SQRT(Inputs!$B$38)*M21+SQRT(1-Inputs!$B$38)*_xlfn.NORM.S.INV(RAND())</f>
        <v>-0.17476437222724162</v>
      </c>
      <c r="Y21" s="23">
        <f ca="1">SQRT(Inputs!$B$38)*C21+SQRT(1-Inputs!$B$38)*_xlfn.NORM.S.INV(RAND())</f>
        <v>0.413707228615107</v>
      </c>
      <c r="Z21" s="23">
        <f ca="1">SQRT(Inputs!$B$38)*D21+SQRT(1-Inputs!$B$38)*_xlfn.NORM.S.INV(RAND())</f>
        <v>0.8356725893453969</v>
      </c>
      <c r="AA21" s="23">
        <f ca="1">SQRT(Inputs!$B$38)*E21+SQRT(1-Inputs!$B$38)*_xlfn.NORM.S.INV(RAND())</f>
        <v>-0.93502780792661966</v>
      </c>
      <c r="AB21" s="23">
        <f ca="1">SQRT(Inputs!$B$38)*F21+SQRT(1-Inputs!$B$38)*_xlfn.NORM.S.INV(RAND())</f>
        <v>0.30027332032978066</v>
      </c>
      <c r="AC21" s="23">
        <f ca="1">SQRT(Inputs!$B$38)*G21+SQRT(1-Inputs!$B$38)*_xlfn.NORM.S.INV(RAND())</f>
        <v>-0.7728045551951408</v>
      </c>
      <c r="AD21" s="23">
        <f ca="1">SQRT(Inputs!$B$38)*H21+SQRT(1-Inputs!$B$38)*_xlfn.NORM.S.INV(RAND())</f>
        <v>0.15801983417064741</v>
      </c>
      <c r="AE21" s="23">
        <f ca="1">SQRT(Inputs!$B$38)*I21+SQRT(1-Inputs!$B$38)*_xlfn.NORM.S.INV(RAND())</f>
        <v>-0.2880023806281895</v>
      </c>
      <c r="AF21" s="23">
        <f ca="1">SQRT(Inputs!$B$38)*J21+SQRT(1-Inputs!$B$38)*_xlfn.NORM.S.INV(RAND())</f>
        <v>0.31173981153376429</v>
      </c>
      <c r="AG21" s="23">
        <f ca="1">SQRT(Inputs!$B$38)*K21+SQRT(1-Inputs!$B$38)*_xlfn.NORM.S.INV(RAND())</f>
        <v>-0.78907950679170302</v>
      </c>
      <c r="AH21" s="23">
        <f ca="1">SQRT(Inputs!$B$38)*L21+SQRT(1-Inputs!$B$38)*_xlfn.NORM.S.INV(RAND())</f>
        <v>-0.89369098972812289</v>
      </c>
      <c r="AI21" s="23">
        <f ca="1">SQRT(Inputs!$B$38)*M21+SQRT(1-Inputs!$B$38)*_xlfn.NORM.S.INV(RAND())</f>
        <v>-0.62947034319380668</v>
      </c>
      <c r="AJ21" s="23">
        <f ca="1">SQRT(Inputs!$B$38)*C21+SQRT(1-Inputs!$B$38)*_xlfn.NORM.S.INV(RAND())</f>
        <v>0.1233783129808413</v>
      </c>
      <c r="AK21" s="23">
        <f ca="1">SQRT(Inputs!$B$38)*D21+SQRT(1-Inputs!$B$38)*_xlfn.NORM.S.INV(RAND())</f>
        <v>1.3485397236355094</v>
      </c>
      <c r="AL21" s="23">
        <f ca="1">SQRT(Inputs!$B$38)*E21+SQRT(1-Inputs!$B$38)*_xlfn.NORM.S.INV(RAND())</f>
        <v>-0.58916663558029259</v>
      </c>
      <c r="AM21" s="23">
        <f ca="1">SQRT(Inputs!$B$38)*F21+SQRT(1-Inputs!$B$38)*_xlfn.NORM.S.INV(RAND())</f>
        <v>1.2180333963523946</v>
      </c>
      <c r="AN21" s="23">
        <f ca="1">SQRT(Inputs!$B$38)*G21+SQRT(1-Inputs!$B$38)*_xlfn.NORM.S.INV(RAND())</f>
        <v>-1.5647007334113632</v>
      </c>
      <c r="AO21" s="23">
        <f ca="1">SQRT(Inputs!$B$38)*H21+SQRT(1-Inputs!$B$38)*_xlfn.NORM.S.INV(RAND())</f>
        <v>1.8336084457155175</v>
      </c>
      <c r="AP21" s="23">
        <f ca="1">SQRT(Inputs!$B$38)*I21+SQRT(1-Inputs!$B$38)*_xlfn.NORM.S.INV(RAND())</f>
        <v>-1.4166493443626402</v>
      </c>
      <c r="AQ21" s="23">
        <f ca="1">SQRT(Inputs!$B$38)*J21+SQRT(1-Inputs!$B$38)*_xlfn.NORM.S.INV(RAND())</f>
        <v>0.5049811768835577</v>
      </c>
      <c r="AR21" s="23">
        <f ca="1">SQRT(Inputs!$B$38)*K21+SQRT(1-Inputs!$B$38)*_xlfn.NORM.S.INV(RAND())</f>
        <v>0.55771218041344994</v>
      </c>
      <c r="AS21" s="23">
        <f ca="1">SQRT(Inputs!$B$38)*L21+SQRT(1-Inputs!$B$38)*_xlfn.NORM.S.INV(RAND())</f>
        <v>2.1548943119781683</v>
      </c>
      <c r="AT21" s="23">
        <f ca="1">SQRT(Inputs!$B$38)*M21+SQRT(1-Inputs!$B$38)*_xlfn.NORM.S.INV(RAND())</f>
        <v>1.411351476944148</v>
      </c>
      <c r="AU21" s="15">
        <f ca="1">Inputs!$B$6*EXP($B$8-0.5*C$5^2+C$5*N21)</f>
        <v>4868.1959391428854</v>
      </c>
      <c r="AV21" s="15">
        <f t="shared" ca="1" si="1"/>
        <v>7600.9368230894215</v>
      </c>
      <c r="AW21" s="15">
        <f t="shared" ca="1" si="2"/>
        <v>8855.6143470657298</v>
      </c>
      <c r="AX21" s="15">
        <f t="shared" ca="1" si="3"/>
        <v>11530.563334334476</v>
      </c>
      <c r="AY21" s="15">
        <f t="shared" ca="1" si="4"/>
        <v>13914.6463396527</v>
      </c>
      <c r="AZ21" s="15">
        <f t="shared" ca="1" si="5"/>
        <v>17543.232343184842</v>
      </c>
      <c r="BA21" s="15">
        <f t="shared" ca="1" si="6"/>
        <v>20521.572833145656</v>
      </c>
      <c r="BB21" s="15">
        <f t="shared" ca="1" si="7"/>
        <v>28065.467550754383</v>
      </c>
      <c r="BC21" s="15">
        <f t="shared" ca="1" si="8"/>
        <v>39161.820121043063</v>
      </c>
      <c r="BD21" s="15">
        <f t="shared" ca="1" si="9"/>
        <v>55345.268178498547</v>
      </c>
      <c r="BE21" s="15">
        <f t="shared" ca="1" si="10"/>
        <v>66747.567007023696</v>
      </c>
      <c r="BF21" s="15">
        <f ca="1">Inputs!$B$13*EXP($B$9-0.5*C$6^2+C$6*Y21)</f>
        <v>15013.209617698663</v>
      </c>
      <c r="BG21" s="15">
        <f t="shared" ca="1" si="11"/>
        <v>21274.976011952149</v>
      </c>
      <c r="BH21" s="15">
        <f t="shared" ca="1" si="12"/>
        <v>22259.938943857422</v>
      </c>
      <c r="BI21" s="15">
        <f t="shared" ca="1" si="13"/>
        <v>28538.486626301674</v>
      </c>
      <c r="BJ21" s="15">
        <f t="shared" ca="1" si="14"/>
        <v>31298.211775987405</v>
      </c>
      <c r="BK21" s="15">
        <f t="shared" ca="1" si="15"/>
        <v>39247.960402874953</v>
      </c>
      <c r="BL21" s="15">
        <f t="shared" ca="1" si="16"/>
        <v>46445.168962680138</v>
      </c>
      <c r="BM21" s="15">
        <f t="shared" ca="1" si="17"/>
        <v>59345.456478834174</v>
      </c>
      <c r="BN21" s="15">
        <f t="shared" ca="1" si="18"/>
        <v>66402.047456190834</v>
      </c>
      <c r="BO21" s="15">
        <f t="shared" ca="1" si="19"/>
        <v>73639.518454195117</v>
      </c>
      <c r="BP21" s="15">
        <f t="shared" ca="1" si="20"/>
        <v>84397.665693287025</v>
      </c>
      <c r="BQ21" s="15">
        <f ca="1">Inputs!$B$20*EXP($B$10-0.5*C$7^2+C$7*AJ21)</f>
        <v>4481.3913097132099</v>
      </c>
      <c r="BR21" s="15">
        <f t="shared" ca="1" si="21"/>
        <v>9331.3932879953263</v>
      </c>
      <c r="BS21" s="15">
        <f t="shared" ca="1" si="22"/>
        <v>10789.152822984808</v>
      </c>
      <c r="BT21" s="15">
        <f t="shared" ca="1" si="23"/>
        <v>20476.372075538147</v>
      </c>
      <c r="BU21" s="15">
        <f t="shared" ca="1" si="24"/>
        <v>19433.464720972454</v>
      </c>
      <c r="BV21" s="15">
        <f t="shared" ca="1" si="25"/>
        <v>40867.544971082745</v>
      </c>
      <c r="BW21" s="15">
        <f t="shared" ca="1" si="26"/>
        <v>42254.709618823574</v>
      </c>
      <c r="BX21" s="15">
        <f t="shared" ca="1" si="27"/>
        <v>65396.359501209728</v>
      </c>
      <c r="BY21" s="15">
        <f t="shared" ca="1" si="28"/>
        <v>101949.56145587617</v>
      </c>
      <c r="BZ21" s="15">
        <f t="shared" ca="1" si="29"/>
        <v>212583.16230093114</v>
      </c>
      <c r="CA21" s="15">
        <f t="shared" ca="1" si="30"/>
        <v>383735.22661067394</v>
      </c>
      <c r="CB21" s="15">
        <f ca="1">(AU21*DCF!C$10-DCF!C$5*MAX(AU21*DCF!C$10,0)-MAX(AU21-Inputs!$B$6,0)/Inputs!$B$10)*DCF!C$6</f>
        <v>1043.7448503729813</v>
      </c>
      <c r="CC21" s="15">
        <f ca="1">(AV21*DCF!D$10-DCF!D$5*MAX(AV21*DCF!D$10,0)-MAX(AV21-AU21,0)/Inputs!$B$10)*DCF!D$6</f>
        <v>1186.3695123307257</v>
      </c>
      <c r="CD21" s="15">
        <f ca="1">(AW21*DCF!E$10-DCF!E$5*MAX(AW21*DCF!E$10,0)-MAX(AW21-AV21,0)/Inputs!$B$10)*DCF!E$6</f>
        <v>1762.0150465211773</v>
      </c>
      <c r="CE21" s="15">
        <f ca="1">(AX21*DCF!F$10-DCF!F$5*MAX(AX21*DCF!F$10,0)-MAX(AX21-AW21,0)/Inputs!$B$10)*DCF!F$6</f>
        <v>1960.5130353325724</v>
      </c>
      <c r="CF21" s="15">
        <f ca="1">(AY21*DCF!G$10-DCF!G$5*MAX(AY21*DCF!G$10,0)-MAX(AY21-AX21,0)/Inputs!$B$10)*DCF!G$6</f>
        <v>2408.7096696484796</v>
      </c>
      <c r="CG21" s="15">
        <f ca="1">(AZ21*DCF!H$10-DCF!H$5*MAX(AZ21*DCF!H$10,0)-MAX(AZ21-AY21,0)/Inputs!$B$10)*DCF!H$6</f>
        <v>2761.710646940332</v>
      </c>
      <c r="CH21" s="15">
        <f ca="1">(BA21*DCF!I$10-DCF!I$5*MAX(BA21*DCF!I$10,0)-MAX(BA21-AZ21,0)/Inputs!$B$10)*DCF!I$6</f>
        <v>3259.9905353840436</v>
      </c>
      <c r="CI21" s="15">
        <f ca="1">(BB21*DCF!J$10-DCF!J$5*MAX(BB21*DCF!J$10,0)-MAX(BB21-BA21,0)/Inputs!$B$10)*DCF!J$6</f>
        <v>3672.946421650161</v>
      </c>
      <c r="CJ21" s="15">
        <f ca="1">(BC21*DCF!K$10-DCF!K$5*MAX(BC21*DCF!K$10,0)-MAX(BC21-BB21,0)/Inputs!$B$10)*DCF!K$6</f>
        <v>4751.1036547191497</v>
      </c>
      <c r="CK21" s="15">
        <f ca="1">(BD21*DCF!L$10-DCF!L$5*MAX(BD21*DCF!L$10,0)-MAX(BD21-BC21,0)/Inputs!$B$10)*DCF!L$6</f>
        <v>6254.3370184296855</v>
      </c>
      <c r="CL21" s="15">
        <f ca="1">(BE21*DCF!M$10-DCF!M$5*MAX(BE21*DCF!M$10,0)-MAX(BE21-BD21,0)/Inputs!$B$10)*DCF!M$6</f>
        <v>8056.8185932576398</v>
      </c>
      <c r="CM21" s="15">
        <f ca="1">(BF21*DCF!C$28-DCF!C$5*MAX(BF21*DCF!C$28,0)-MAX(BF21-Inputs!$B$13,0)/Inputs!$B$17)*DCF!C$6</f>
        <v>3744.4713112982231</v>
      </c>
      <c r="CN21" s="15">
        <f ca="1">(BG21*DCF!D$28-DCF!D$5*MAX(BG21*DCF!D$28,0)-MAX(BG21-BF21,0)/Inputs!$B$17)*DCF!D$6</f>
        <v>4930.0492460085534</v>
      </c>
      <c r="CO21" s="15">
        <f ca="1">(BH21*DCF!E$28-DCF!E$5*MAX(BH21*DCF!E$28,0)-MAX(BH21-BG21,0)/Inputs!$B$17)*DCF!E$6</f>
        <v>6110.2884431660386</v>
      </c>
      <c r="CP21" s="15">
        <f ca="1">(BI21*DCF!F$28-DCF!F$5*MAX(BI21*DCF!F$28,0)-MAX(BI21-BH21,0)/Inputs!$B$17)*DCF!F$6</f>
        <v>6604.3385450839196</v>
      </c>
      <c r="CQ21" s="15">
        <f ca="1">(BJ21*DCF!G$28-DCF!G$5*MAX(BJ21*DCF!G$28,0)-MAX(BJ21-BI21,0)/Inputs!$B$17)*DCF!G$6</f>
        <v>7656.3999967069003</v>
      </c>
      <c r="CR21" s="15">
        <f ca="1">(BK21*DCF!H$28-DCF!H$5*MAX(BK21*DCF!H$28,0)-MAX(BK21-BJ21,0)/Inputs!$B$17)*DCF!H$6</f>
        <v>8471.2857812662969</v>
      </c>
      <c r="CS21" s="15">
        <f ca="1">(BL21*DCF!I$28-DCF!I$5*MAX(BL21*DCF!I$28,0)-MAX(BL21-BK21,0)/Inputs!$B$17)*DCF!I$6</f>
        <v>9888.7024653073458</v>
      </c>
      <c r="CT21" s="15">
        <f ca="1">(BM21*DCF!J$28-DCF!J$5*MAX(BM21*DCF!J$28,0)-MAX(BM21-BL21,0)/Inputs!$B$17)*DCF!J$6</f>
        <v>11528.49069799511</v>
      </c>
      <c r="CU21" s="15">
        <f ca="1">(BN21*DCF!K$28-DCF!K$5*MAX(BN21*DCF!K$28,0)-MAX(BN21-BM21,0)/Inputs!$B$17)*DCF!K$6</f>
        <v>13158.660658122672</v>
      </c>
      <c r="CV21" s="15">
        <f ca="1">(BO21*DCF!L$28-DCF!L$5*MAX(BO21*DCF!L$28,0)-MAX(BO21-BN21,0)/Inputs!$B$17)*DCF!L$6</f>
        <v>13873.697703990065</v>
      </c>
      <c r="CW21" s="15">
        <f ca="1">(BP21*DCF!M$28-DCF!M$5*MAX(BP21*DCF!M$28,0)-MAX(BP21-BO21,0)/Inputs!$B$17)*DCF!M$6</f>
        <v>14754.940960720231</v>
      </c>
      <c r="CX21" s="15">
        <f ca="1">(BQ21*DCF!C$46-DCF!C$5*MAX(BQ21*DCF!C$46,0)-MAX(BQ21-Inputs!$B$20,0)/Inputs!$B$24)*DCF!C$6</f>
        <v>-1626.3681129652723</v>
      </c>
      <c r="CY21" s="15">
        <f ca="1">(BR21*DCF!D$46-DCF!D$5*MAX(BR21*DCF!D$46,0)-MAX(BR21-BQ21,0)/Inputs!$B$24)*DCF!D$6</f>
        <v>-3662.1068088176894</v>
      </c>
      <c r="CZ21" s="15">
        <f ca="1">(BS21*DCF!E$46-DCF!E$5*MAX(BS21*DCF!E$46,0)-MAX(BS21-BR21,0)/Inputs!$B$24)*DCF!E$6</f>
        <v>-1850.4447838500141</v>
      </c>
      <c r="DA21" s="15">
        <f ca="1">(BT21*DCF!F$46-DCF!F$5*MAX(BT21*DCF!F$46,0)-MAX(BT21-BS21,0)/Inputs!$B$24)*DCF!F$6</f>
        <v>-5018.6416422564716</v>
      </c>
      <c r="DB21" s="15">
        <f ca="1">(BU21*DCF!G$46-DCF!G$5*MAX(BU21*DCF!G$46,0)-MAX(BU21-BT21,0)/Inputs!$B$24)*DCF!G$6</f>
        <v>-653.70335737546509</v>
      </c>
      <c r="DC21" s="15">
        <f ca="1">(BV21*DCF!H$46-DCF!H$5*MAX(BV21*DCF!H$46,0)-MAX(BV21-BU21,0)/Inputs!$B$24)*DCF!H$6</f>
        <v>-6660.509108933179</v>
      </c>
      <c r="DD21" s="15">
        <f ca="1">(BW21*DCF!I$46-DCF!I$5*MAX(BW21*DCF!I$46,0)-MAX(BW21-BV21,0)/Inputs!$B$24)*DCF!I$6</f>
        <v>577.68758824715053</v>
      </c>
      <c r="DE21" s="15">
        <f ca="1">(BX21*DCF!J$46-DCF!J$5*MAX(BX21*DCF!J$46,0)-MAX(BX21-BW21,0)/Inputs!$B$24)*DCF!J$6</f>
        <v>-3393.5910824195548</v>
      </c>
      <c r="DF21" s="15">
        <f ca="1">(BY21*DCF!K$46-DCF!K$5*MAX(BY21*DCF!K$46,0)-MAX(BY21-BX21,0)/Inputs!$B$24)*DCF!K$6</f>
        <v>-3130.8619046523513</v>
      </c>
      <c r="DG21" s="15">
        <f ca="1">(BZ21*DCF!L$46-DCF!L$5*MAX(BZ21*DCF!L$46,0)-MAX(BZ21-BY21,0)/Inputs!$B$24)*DCF!L$6</f>
        <v>-10341.860462573621</v>
      </c>
      <c r="DH21" s="15">
        <f ca="1">(CA21*DCF!M$46-DCF!M$5*MAX(CA21*DCF!M$46,0)-MAX(CA21-BZ21,0)/Inputs!$B$24)*DCF!M$6</f>
        <v>-5697.0645427444751</v>
      </c>
      <c r="DI21" s="15">
        <f ca="1">SUM(CB21:CL21)+BE21*DCF!M$10*(1+Inputs!$B$30)*(1-Inputs!$B$33)*(1-Inputs!$B$30/Inputs!$B$31)/(Inputs!$B$29-Inputs!$B$30)*DCF!M$6</f>
        <v>222877.62061033183</v>
      </c>
      <c r="DJ21" s="15">
        <f ca="1">SUM(CM21:CW21)+BP21*DCF!M$28*(1+Inputs!$B$30)*(1-Inputs!$B$33)*(1-Inputs!$B$30/Inputs!$B$31)/(Inputs!$B$29-Inputs!$B$30)*DCF!M$6</f>
        <v>413894.418700343</v>
      </c>
      <c r="DK21" s="15">
        <f ca="1">SUM(CX21:DH21)+CA21*DCF!M$46*(1+Inputs!$B$30)*(1-Inputs!$B$33)*(1-Inputs!$B$30/Inputs!$B$31)/(Inputs!$B$29-Inputs!$B$30)*DCF!M$6</f>
        <v>551842.65246530005</v>
      </c>
      <c r="DM21" s="15">
        <f ca="1">DI21+DJ21+DK21+Inputs!$B$34+Inputs!$B$36-Inputs!$B$35</f>
        <v>1265465.6917759748</v>
      </c>
    </row>
    <row r="22" spans="1:117" x14ac:dyDescent="0.75">
      <c r="A22" s="11">
        <v>9</v>
      </c>
      <c r="C22" s="23">
        <f t="shared" ca="1" si="0"/>
        <v>0.21247337712204153</v>
      </c>
      <c r="D22" s="23">
        <f t="shared" ca="1" si="0"/>
        <v>0.23873188741547258</v>
      </c>
      <c r="E22" s="23">
        <f t="shared" ca="1" si="0"/>
        <v>-6.7991000012420783E-2</v>
      </c>
      <c r="F22" s="23">
        <f t="shared" ca="1" si="0"/>
        <v>-3.7927743127898997E-2</v>
      </c>
      <c r="G22" s="23">
        <f t="shared" ca="1" si="0"/>
        <v>2.7850074785197347E-2</v>
      </c>
      <c r="H22" s="23">
        <f t="shared" ca="1" si="0"/>
        <v>1.256167309789807</v>
      </c>
      <c r="I22" s="23">
        <f t="shared" ca="1" si="0"/>
        <v>-0.46983660005773564</v>
      </c>
      <c r="J22" s="23">
        <f t="shared" ca="1" si="0"/>
        <v>2.1900856939428833E-2</v>
      </c>
      <c r="K22" s="23">
        <f t="shared" ca="1" si="0"/>
        <v>0.16584248458031906</v>
      </c>
      <c r="L22" s="23">
        <f t="shared" ca="1" si="0"/>
        <v>1.0606881351404637E-2</v>
      </c>
      <c r="M22" s="23">
        <f t="shared" ca="1" si="0"/>
        <v>-0.79352981766517239</v>
      </c>
      <c r="N22" s="23">
        <f ca="1">SQRT(Inputs!$B$38)*C22+SQRT(1-Inputs!$B$38)*_xlfn.NORM.S.INV(RAND())</f>
        <v>0.86473963472430038</v>
      </c>
      <c r="O22" s="23">
        <f ca="1">SQRT(Inputs!$B$38)*D22+SQRT(1-Inputs!$B$38)*_xlfn.NORM.S.INV(RAND())</f>
        <v>-0.49873388839072463</v>
      </c>
      <c r="P22" s="23">
        <f ca="1">SQRT(Inputs!$B$38)*E22+SQRT(1-Inputs!$B$38)*_xlfn.NORM.S.INV(RAND())</f>
        <v>0.41769197840305833</v>
      </c>
      <c r="Q22" s="23">
        <f ca="1">SQRT(Inputs!$B$38)*F22+SQRT(1-Inputs!$B$38)*_xlfn.NORM.S.INV(RAND())</f>
        <v>0.52483056790041305</v>
      </c>
      <c r="R22" s="23">
        <f ca="1">SQRT(Inputs!$B$38)*G22+SQRT(1-Inputs!$B$38)*_xlfn.NORM.S.INV(RAND())</f>
        <v>-0.40471077184211335</v>
      </c>
      <c r="S22" s="23">
        <f ca="1">SQRT(Inputs!$B$38)*H22+SQRT(1-Inputs!$B$38)*_xlfn.NORM.S.INV(RAND())</f>
        <v>-0.18809583582340106</v>
      </c>
      <c r="T22" s="23">
        <f ca="1">SQRT(Inputs!$B$38)*I22+SQRT(1-Inputs!$B$38)*_xlfn.NORM.S.INV(RAND())</f>
        <v>-3.4988125368990902E-2</v>
      </c>
      <c r="U22" s="23">
        <f ca="1">SQRT(Inputs!$B$38)*J22+SQRT(1-Inputs!$B$38)*_xlfn.NORM.S.INV(RAND())</f>
        <v>1.5246155573399587</v>
      </c>
      <c r="V22" s="23">
        <f ca="1">SQRT(Inputs!$B$38)*K22+SQRT(1-Inputs!$B$38)*_xlfn.NORM.S.INV(RAND())</f>
        <v>-0.31965644073319266</v>
      </c>
      <c r="W22" s="23">
        <f ca="1">SQRT(Inputs!$B$38)*L22+SQRT(1-Inputs!$B$38)*_xlfn.NORM.S.INV(RAND())</f>
        <v>0.81552046164423642</v>
      </c>
      <c r="X22" s="23">
        <f ca="1">SQRT(Inputs!$B$38)*M22+SQRT(1-Inputs!$B$38)*_xlfn.NORM.S.INV(RAND())</f>
        <v>-1.2776053700263679</v>
      </c>
      <c r="Y22" s="23">
        <f ca="1">SQRT(Inputs!$B$38)*C22+SQRT(1-Inputs!$B$38)*_xlfn.NORM.S.INV(RAND())</f>
        <v>1.3696017531835034</v>
      </c>
      <c r="Z22" s="23">
        <f ca="1">SQRT(Inputs!$B$38)*D22+SQRT(1-Inputs!$B$38)*_xlfn.NORM.S.INV(RAND())</f>
        <v>1.1206566730967999</v>
      </c>
      <c r="AA22" s="23">
        <f ca="1">SQRT(Inputs!$B$38)*E22+SQRT(1-Inputs!$B$38)*_xlfn.NORM.S.INV(RAND())</f>
        <v>-0.45960554107604212</v>
      </c>
      <c r="AB22" s="23">
        <f ca="1">SQRT(Inputs!$B$38)*F22+SQRT(1-Inputs!$B$38)*_xlfn.NORM.S.INV(RAND())</f>
        <v>-1.3005651564179865</v>
      </c>
      <c r="AC22" s="23">
        <f ca="1">SQRT(Inputs!$B$38)*G22+SQRT(1-Inputs!$B$38)*_xlfn.NORM.S.INV(RAND())</f>
        <v>-0.6338307635541881</v>
      </c>
      <c r="AD22" s="23">
        <f ca="1">SQRT(Inputs!$B$38)*H22+SQRT(1-Inputs!$B$38)*_xlfn.NORM.S.INV(RAND())</f>
        <v>-5.0572606888100946E-2</v>
      </c>
      <c r="AE22" s="23">
        <f ca="1">SQRT(Inputs!$B$38)*I22+SQRT(1-Inputs!$B$38)*_xlfn.NORM.S.INV(RAND())</f>
        <v>-0.87658474690078725</v>
      </c>
      <c r="AF22" s="23">
        <f ca="1">SQRT(Inputs!$B$38)*J22+SQRT(1-Inputs!$B$38)*_xlfn.NORM.S.INV(RAND())</f>
        <v>3.5429205868279148E-2</v>
      </c>
      <c r="AG22" s="23">
        <f ca="1">SQRT(Inputs!$B$38)*K22+SQRT(1-Inputs!$B$38)*_xlfn.NORM.S.INV(RAND())</f>
        <v>0.46521654401213441</v>
      </c>
      <c r="AH22" s="23">
        <f ca="1">SQRT(Inputs!$B$38)*L22+SQRT(1-Inputs!$B$38)*_xlfn.NORM.S.INV(RAND())</f>
        <v>-0.70494312038912332</v>
      </c>
      <c r="AI22" s="23">
        <f ca="1">SQRT(Inputs!$B$38)*M22+SQRT(1-Inputs!$B$38)*_xlfn.NORM.S.INV(RAND())</f>
        <v>-0.77412287663912549</v>
      </c>
      <c r="AJ22" s="23">
        <f ca="1">SQRT(Inputs!$B$38)*C22+SQRT(1-Inputs!$B$38)*_xlfn.NORM.S.INV(RAND())</f>
        <v>-1.3367302174188564</v>
      </c>
      <c r="AK22" s="23">
        <f ca="1">SQRT(Inputs!$B$38)*D22+SQRT(1-Inputs!$B$38)*_xlfn.NORM.S.INV(RAND())</f>
        <v>0.65833853989420443</v>
      </c>
      <c r="AL22" s="23">
        <f ca="1">SQRT(Inputs!$B$38)*E22+SQRT(1-Inputs!$B$38)*_xlfn.NORM.S.INV(RAND())</f>
        <v>0.55486453351009901</v>
      </c>
      <c r="AM22" s="23">
        <f ca="1">SQRT(Inputs!$B$38)*F22+SQRT(1-Inputs!$B$38)*_xlfn.NORM.S.INV(RAND())</f>
        <v>4.2559642241727168E-2</v>
      </c>
      <c r="AN22" s="23">
        <f ca="1">SQRT(Inputs!$B$38)*G22+SQRT(1-Inputs!$B$38)*_xlfn.NORM.S.INV(RAND())</f>
        <v>-0.85427305113303387</v>
      </c>
      <c r="AO22" s="23">
        <f ca="1">SQRT(Inputs!$B$38)*H22+SQRT(1-Inputs!$B$38)*_xlfn.NORM.S.INV(RAND())</f>
        <v>-0.40490464928546388</v>
      </c>
      <c r="AP22" s="23">
        <f ca="1">SQRT(Inputs!$B$38)*I22+SQRT(1-Inputs!$B$38)*_xlfn.NORM.S.INV(RAND())</f>
        <v>-0.66366693569623392</v>
      </c>
      <c r="AQ22" s="23">
        <f ca="1">SQRT(Inputs!$B$38)*J22+SQRT(1-Inputs!$B$38)*_xlfn.NORM.S.INV(RAND())</f>
        <v>0.64891538887458067</v>
      </c>
      <c r="AR22" s="23">
        <f ca="1">SQRT(Inputs!$B$38)*K22+SQRT(1-Inputs!$B$38)*_xlfn.NORM.S.INV(RAND())</f>
        <v>-0.99814560569510991</v>
      </c>
      <c r="AS22" s="23">
        <f ca="1">SQRT(Inputs!$B$38)*L22+SQRT(1-Inputs!$B$38)*_xlfn.NORM.S.INV(RAND())</f>
        <v>-0.18740884033189953</v>
      </c>
      <c r="AT22" s="23">
        <f ca="1">SQRT(Inputs!$B$38)*M22+SQRT(1-Inputs!$B$38)*_xlfn.NORM.S.INV(RAND())</f>
        <v>0.39577745475020709</v>
      </c>
      <c r="AU22" s="15">
        <f ca="1">Inputs!$B$6*EXP($B$8-0.5*C$5^2+C$5*N22)</f>
        <v>5707.8087943623095</v>
      </c>
      <c r="AV22" s="15">
        <f t="shared" ca="1" si="1"/>
        <v>6456.5055811131706</v>
      </c>
      <c r="AW22" s="15">
        <f t="shared" ca="1" si="2"/>
        <v>8328.827106439021</v>
      </c>
      <c r="AX22" s="15">
        <f t="shared" ca="1" si="3"/>
        <v>10857.751169724512</v>
      </c>
      <c r="AY22" s="15">
        <f t="shared" ca="1" si="4"/>
        <v>12656.694118886693</v>
      </c>
      <c r="AZ22" s="15">
        <f t="shared" ca="1" si="5"/>
        <v>15162.150043382699</v>
      </c>
      <c r="BA22" s="15">
        <f t="shared" ca="1" si="6"/>
        <v>18486.774934941604</v>
      </c>
      <c r="BB22" s="15">
        <f t="shared" ca="1" si="7"/>
        <v>26368.745171655522</v>
      </c>
      <c r="BC22" s="15">
        <f t="shared" ca="1" si="8"/>
        <v>31313.712180402337</v>
      </c>
      <c r="BD22" s="15">
        <f t="shared" ca="1" si="9"/>
        <v>41402.961961949179</v>
      </c>
      <c r="BE22" s="15">
        <f t="shared" ca="1" si="10"/>
        <v>45160.914880780525</v>
      </c>
      <c r="BF22" s="15">
        <f ca="1">Inputs!$B$13*EXP($B$9-0.5*C$6^2+C$6*Y22)</f>
        <v>18145.713036528254</v>
      </c>
      <c r="BG22" s="15">
        <f t="shared" ca="1" si="11"/>
        <v>27070.84997653414</v>
      </c>
      <c r="BH22" s="15">
        <f t="shared" ca="1" si="12"/>
        <v>30647.983153528286</v>
      </c>
      <c r="BI22" s="15">
        <f t="shared" ca="1" si="13"/>
        <v>30711.329326833402</v>
      </c>
      <c r="BJ22" s="15">
        <f t="shared" ca="1" si="14"/>
        <v>34362.692349995312</v>
      </c>
      <c r="BK22" s="15">
        <f t="shared" ca="1" si="15"/>
        <v>41884.318687048901</v>
      </c>
      <c r="BL22" s="15">
        <f t="shared" ca="1" si="16"/>
        <v>45924.976791564906</v>
      </c>
      <c r="BM22" s="15">
        <f t="shared" ca="1" si="17"/>
        <v>56700.715855259718</v>
      </c>
      <c r="BN22" s="15">
        <f t="shared" ca="1" si="18"/>
        <v>73732.878912664513</v>
      </c>
      <c r="BO22" s="15">
        <f t="shared" ca="1" si="19"/>
        <v>83583.224860613293</v>
      </c>
      <c r="BP22" s="15">
        <f t="shared" ca="1" si="20"/>
        <v>94236.931467292336</v>
      </c>
      <c r="BQ22" s="15">
        <f ca="1">Inputs!$B$20*EXP($B$10-0.5*C$7^2+C$7*AJ22)</f>
        <v>2669.9462461716366</v>
      </c>
      <c r="BR22" s="15">
        <f t="shared" ca="1" si="21"/>
        <v>4465.204523868053</v>
      </c>
      <c r="BS22" s="15">
        <f t="shared" ca="1" si="22"/>
        <v>7170.9706523462864</v>
      </c>
      <c r="BT22" s="15">
        <f t="shared" ca="1" si="23"/>
        <v>9998.2165962662602</v>
      </c>
      <c r="BU22" s="15">
        <f t="shared" ca="1" si="24"/>
        <v>11268.753850002517</v>
      </c>
      <c r="BV22" s="15">
        <f t="shared" ca="1" si="25"/>
        <v>14311.159956581323</v>
      </c>
      <c r="BW22" s="15">
        <f t="shared" ca="1" si="26"/>
        <v>17353.381664499015</v>
      </c>
      <c r="BX22" s="15">
        <f t="shared" ca="1" si="27"/>
        <v>27643.572891832795</v>
      </c>
      <c r="BY22" s="15">
        <f t="shared" ca="1" si="28"/>
        <v>31999.836742118103</v>
      </c>
      <c r="BZ22" s="15">
        <f t="shared" ca="1" si="29"/>
        <v>43379.68879112717</v>
      </c>
      <c r="CA22" s="15">
        <f t="shared" ca="1" si="30"/>
        <v>65375.172607046741</v>
      </c>
      <c r="CB22" s="15">
        <f ca="1">(AU22*DCF!C$10-DCF!C$5*MAX(AU22*DCF!C$10,0)-MAX(AU22-Inputs!$B$6,0)/Inputs!$B$10)*DCF!C$6</f>
        <v>1037.7582610619806</v>
      </c>
      <c r="CC22" s="15">
        <f ca="1">(AV22*DCF!D$10-DCF!D$5*MAX(AV22*DCF!D$10,0)-MAX(AV22-AU22,0)/Inputs!$B$10)*DCF!D$6</f>
        <v>1391.1793773445359</v>
      </c>
      <c r="CD22" s="15">
        <f ca="1">(AW22*DCF!E$10-DCF!E$5*MAX(AW22*DCF!E$10,0)-MAX(AW22-AV22,0)/Inputs!$B$10)*DCF!E$6</f>
        <v>1501.2692516295285</v>
      </c>
      <c r="CE22" s="15">
        <f ca="1">(AX22*DCF!F$10-DCF!F$5*MAX(AX22*DCF!F$10,0)-MAX(AX22-AW22,0)/Inputs!$B$10)*DCF!F$6</f>
        <v>1844.0233783461313</v>
      </c>
      <c r="CF22" s="15">
        <f ca="1">(AY22*DCF!G$10-DCF!G$5*MAX(AY22*DCF!G$10,0)-MAX(AY22-AX22,0)/Inputs!$B$10)*DCF!G$6</f>
        <v>2261.9954155034579</v>
      </c>
      <c r="CG22" s="15">
        <f ca="1">(AZ22*DCF!H$10-DCF!H$5*MAX(AZ22*DCF!H$10,0)-MAX(AZ22-AY22,0)/Inputs!$B$10)*DCF!H$6</f>
        <v>2498.8536908283063</v>
      </c>
      <c r="CH22" s="15">
        <f ca="1">(BA22*DCF!I$10-DCF!I$5*MAX(BA22*DCF!I$10,0)-MAX(BA22-AZ22,0)/Inputs!$B$10)*DCF!I$6</f>
        <v>2831.504414465735</v>
      </c>
      <c r="CI22" s="15">
        <f ca="1">(BB22*DCF!J$10-DCF!J$5*MAX(BB22*DCF!J$10,0)-MAX(BB22-BA22,0)/Inputs!$B$10)*DCF!J$6</f>
        <v>3330.5551505675176</v>
      </c>
      <c r="CJ22" s="15">
        <f ca="1">(BC22*DCF!K$10-DCF!K$5*MAX(BC22*DCF!K$10,0)-MAX(BC22-BB22,0)/Inputs!$B$10)*DCF!K$6</f>
        <v>4348.7846549388805</v>
      </c>
      <c r="CK22" s="15">
        <f ca="1">(BD22*DCF!L$10-DCF!L$5*MAX(BD22*DCF!L$10,0)-MAX(BD22-BC22,0)/Inputs!$B$10)*DCF!L$6</f>
        <v>4939.6506252833569</v>
      </c>
      <c r="CL22" s="15">
        <f ca="1">(BE22*DCF!M$10-DCF!M$5*MAX(BE22*DCF!M$10,0)-MAX(BE22-BD22,0)/Inputs!$B$10)*DCF!M$6</f>
        <v>5923.8615735205285</v>
      </c>
      <c r="CM22" s="15">
        <f ca="1">(BF22*DCF!C$28-DCF!C$5*MAX(BF22*DCF!C$28,0)-MAX(BF22-Inputs!$B$13,0)/Inputs!$B$17)*DCF!C$6</f>
        <v>3977.0489132535804</v>
      </c>
      <c r="CN22" s="15">
        <f ca="1">(BG22*DCF!D$28-DCF!D$5*MAX(BG22*DCF!D$28,0)-MAX(BG22-BF22,0)/Inputs!$B$17)*DCF!D$6</f>
        <v>6068.8487515711449</v>
      </c>
      <c r="CO22" s="15">
        <f ca="1">(BH22*DCF!E$28-DCF!E$5*MAX(BH22*DCF!E$28,0)-MAX(BH22-BG22,0)/Inputs!$B$17)*DCF!E$6</f>
        <v>7975.0508499316866</v>
      </c>
      <c r="CP22" s="15">
        <f ca="1">(BI22*DCF!F$28-DCF!F$5*MAX(BI22*DCF!F$28,0)-MAX(BI22-BH22,0)/Inputs!$B$17)*DCF!F$6</f>
        <v>8325.7837772200874</v>
      </c>
      <c r="CQ22" s="15">
        <f ca="1">(BJ22*DCF!G$28-DCF!G$5*MAX(BJ22*DCF!G$28,0)-MAX(BJ22-BI22,0)/Inputs!$B$17)*DCF!G$6</f>
        <v>8301.5380497683491</v>
      </c>
      <c r="CR22" s="15">
        <f ca="1">(BK22*DCF!H$28-DCF!H$5*MAX(BK22*DCF!H$28,0)-MAX(BK22-BJ22,0)/Inputs!$B$17)*DCF!H$6</f>
        <v>9189.8044603754224</v>
      </c>
      <c r="CS22" s="15">
        <f ca="1">(BL22*DCF!I$28-DCF!I$5*MAX(BL22*DCF!I$28,0)-MAX(BL22-BK22,0)/Inputs!$B$17)*DCF!I$6</f>
        <v>10219.439457815613</v>
      </c>
      <c r="CT22" s="15">
        <f ca="1">(BM22*DCF!J$28-DCF!J$5*MAX(BM22*DCF!J$28,0)-MAX(BM22-BL22,0)/Inputs!$B$17)*DCF!J$6</f>
        <v>11220.191751729379</v>
      </c>
      <c r="CU22" s="15">
        <f ca="1">(BN22*DCF!K$28-DCF!K$5*MAX(BN22*DCF!K$28,0)-MAX(BN22-BM22,0)/Inputs!$B$17)*DCF!K$6</f>
        <v>13484.934639943634</v>
      </c>
      <c r="CV22" s="15">
        <f ca="1">(BO22*DCF!L$28-DCF!L$5*MAX(BO22*DCF!L$28,0)-MAX(BO22-BN22,0)/Inputs!$B$17)*DCF!L$6</f>
        <v>15562.024691693279</v>
      </c>
      <c r="CW22" s="15">
        <f ca="1">(BP22*DCF!M$28-DCF!M$5*MAX(BP22*DCF!M$28,0)-MAX(BP22-BO22,0)/Inputs!$B$17)*DCF!M$6</f>
        <v>16617.121491160127</v>
      </c>
      <c r="CX22" s="15">
        <f ca="1">(BQ22*DCF!C$46-DCF!C$5*MAX(BQ22*DCF!C$46,0)-MAX(BQ22-Inputs!$B$20,0)/Inputs!$B$24)*DCF!C$6</f>
        <v>-616.61576124056273</v>
      </c>
      <c r="CY22" s="15">
        <f ca="1">(BR22*DCF!D$46-DCF!D$5*MAX(BR22*DCF!D$46,0)-MAX(BR22-BQ22,0)/Inputs!$B$24)*DCF!D$6</f>
        <v>-1528.1280874050799</v>
      </c>
      <c r="CZ22" s="15">
        <f ca="1">(BS22*DCF!E$46-DCF!E$5*MAX(BS22*DCF!E$46,0)-MAX(BS22-BR22,0)/Inputs!$B$24)*DCF!E$6</f>
        <v>-1914.5182845193774</v>
      </c>
      <c r="DA22" s="15">
        <f ca="1">(BT22*DCF!F$46-DCF!F$5*MAX(BT22*DCF!F$46,0)-MAX(BT22-BS22,0)/Inputs!$B$24)*DCF!F$6</f>
        <v>-1757.6229703309518</v>
      </c>
      <c r="DB22" s="15">
        <f ca="1">(BU22*DCF!G$46-DCF!G$5*MAX(BU22*DCF!G$46,0)-MAX(BU22-BT22,0)/Inputs!$B$24)*DCF!G$6</f>
        <v>-806.44224458087558</v>
      </c>
      <c r="DC22" s="15">
        <f ca="1">(BV22*DCF!H$46-DCF!H$5*MAX(BV22*DCF!H$46,0)-MAX(BV22-BU22,0)/Inputs!$B$24)*DCF!H$6</f>
        <v>-945.40905648787043</v>
      </c>
      <c r="DD22" s="15">
        <f ca="1">(BW22*DCF!I$46-DCF!I$5*MAX(BW22*DCF!I$46,0)-MAX(BW22-BV22,0)/Inputs!$B$24)*DCF!I$6</f>
        <v>-472.52108711210565</v>
      </c>
      <c r="DE22" s="15">
        <f ca="1">(BX22*DCF!J$46-DCF!J$5*MAX(BX22*DCF!J$46,0)-MAX(BX22-BW22,0)/Inputs!$B$24)*DCF!J$6</f>
        <v>-1569.2191788452308</v>
      </c>
      <c r="DF22" s="15">
        <f ca="1">(BY22*DCF!K$46-DCF!K$5*MAX(BY22*DCF!K$46,0)-MAX(BY22-BX22,0)/Inputs!$B$24)*DCF!K$6</f>
        <v>760.76875375300347</v>
      </c>
      <c r="DG22" s="15">
        <f ca="1">(BZ22*DCF!L$46-DCF!L$5*MAX(BZ22*DCF!L$46,0)-MAX(BZ22-BY22,0)/Inputs!$B$24)*DCF!L$6</f>
        <v>423.33910237305201</v>
      </c>
      <c r="DH22" s="15">
        <f ca="1">(CA22*DCF!M$46-DCF!M$5*MAX(CA22*DCF!M$46,0)-MAX(CA22-BZ22,0)/Inputs!$B$24)*DCF!M$6</f>
        <v>526.86466756245034</v>
      </c>
      <c r="DI22" s="15">
        <f ca="1">SUM(CB22:CL22)+BE22*DCF!M$10*(1+Inputs!$B$30)*(1-Inputs!$B$33)*(1-Inputs!$B$30/Inputs!$B$31)/(Inputs!$B$29-Inputs!$B$30)*DCF!M$6</f>
        <v>157592.85909797729</v>
      </c>
      <c r="DJ22" s="15">
        <f ca="1">SUM(CM22:CW22)+BP22*DCF!M$28*(1+Inputs!$B$30)*(1-Inputs!$B$33)*(1-Inputs!$B$30/Inputs!$B$31)/(Inputs!$B$29-Inputs!$B$30)*DCF!M$6</f>
        <v>460625.28873830923</v>
      </c>
      <c r="DK22" s="15">
        <f ca="1">SUM(CX22:DH22)+CA22*DCF!M$46*(1+Inputs!$B$30)*(1-Inputs!$B$33)*(1-Inputs!$B$30/Inputs!$B$31)/(Inputs!$B$29-Inputs!$B$30)*DCF!M$6</f>
        <v>93178.256887928626</v>
      </c>
      <c r="DM22" s="15">
        <f ca="1">DI22+DJ22+DK22+Inputs!$B$34+Inputs!$B$36-Inputs!$B$35</f>
        <v>788247.40472421516</v>
      </c>
    </row>
    <row r="23" spans="1:117" x14ac:dyDescent="0.75">
      <c r="A23" s="11">
        <v>10</v>
      </c>
      <c r="C23" s="23">
        <f t="shared" ca="1" si="0"/>
        <v>0.16712098116807819</v>
      </c>
      <c r="D23" s="23">
        <f t="shared" ca="1" si="0"/>
        <v>7.5010124342613463E-2</v>
      </c>
      <c r="E23" s="23">
        <f t="shared" ca="1" si="0"/>
        <v>-0.22806948818596187</v>
      </c>
      <c r="F23" s="23">
        <f t="shared" ca="1" si="0"/>
        <v>1.8123059946958309</v>
      </c>
      <c r="G23" s="23">
        <f t="shared" ca="1" si="0"/>
        <v>-0.78337051322870999</v>
      </c>
      <c r="H23" s="23">
        <f t="shared" ca="1" si="0"/>
        <v>1.3047160686850383</v>
      </c>
      <c r="I23" s="23">
        <f t="shared" ca="1" si="0"/>
        <v>0.81127398619686797</v>
      </c>
      <c r="J23" s="23">
        <f t="shared" ca="1" si="0"/>
        <v>-1.6335329956623066</v>
      </c>
      <c r="K23" s="23">
        <f t="shared" ca="1" si="0"/>
        <v>7.7405467507019557E-2</v>
      </c>
      <c r="L23" s="23">
        <f t="shared" ca="1" si="0"/>
        <v>-0.53535096384762337</v>
      </c>
      <c r="M23" s="23">
        <f t="shared" ca="1" si="0"/>
        <v>0.76119792018982246</v>
      </c>
      <c r="N23" s="23">
        <f ca="1">SQRT(Inputs!$B$38)*C23+SQRT(1-Inputs!$B$38)*_xlfn.NORM.S.INV(RAND())</f>
        <v>1.5995305760335743</v>
      </c>
      <c r="O23" s="23">
        <f ca="1">SQRT(Inputs!$B$38)*D23+SQRT(1-Inputs!$B$38)*_xlfn.NORM.S.INV(RAND())</f>
        <v>0.75864012907505984</v>
      </c>
      <c r="P23" s="23">
        <f ca="1">SQRT(Inputs!$B$38)*E23+SQRT(1-Inputs!$B$38)*_xlfn.NORM.S.INV(RAND())</f>
        <v>-0.87479873215740367</v>
      </c>
      <c r="Q23" s="23">
        <f ca="1">SQRT(Inputs!$B$38)*F23+SQRT(1-Inputs!$B$38)*_xlfn.NORM.S.INV(RAND())</f>
        <v>-0.46029083544961746</v>
      </c>
      <c r="R23" s="23">
        <f ca="1">SQRT(Inputs!$B$38)*G23+SQRT(1-Inputs!$B$38)*_xlfn.NORM.S.INV(RAND())</f>
        <v>0.50260480273203867</v>
      </c>
      <c r="S23" s="23">
        <f ca="1">SQRT(Inputs!$B$38)*H23+SQRT(1-Inputs!$B$38)*_xlfn.NORM.S.INV(RAND())</f>
        <v>1.7609686033214911</v>
      </c>
      <c r="T23" s="23">
        <f ca="1">SQRT(Inputs!$B$38)*I23+SQRT(1-Inputs!$B$38)*_xlfn.NORM.S.INV(RAND())</f>
        <v>0.14805969594977508</v>
      </c>
      <c r="U23" s="23">
        <f ca="1">SQRT(Inputs!$B$38)*J23+SQRT(1-Inputs!$B$38)*_xlfn.NORM.S.INV(RAND())</f>
        <v>-1.7660228614845774</v>
      </c>
      <c r="V23" s="23">
        <f ca="1">SQRT(Inputs!$B$38)*K23+SQRT(1-Inputs!$B$38)*_xlfn.NORM.S.INV(RAND())</f>
        <v>1.0362049182113025</v>
      </c>
      <c r="W23" s="23">
        <f ca="1">SQRT(Inputs!$B$38)*L23+SQRT(1-Inputs!$B$38)*_xlfn.NORM.S.INV(RAND())</f>
        <v>0.61625127610771602</v>
      </c>
      <c r="X23" s="23">
        <f ca="1">SQRT(Inputs!$B$38)*M23+SQRT(1-Inputs!$B$38)*_xlfn.NORM.S.INV(RAND())</f>
        <v>0.91029256510261203</v>
      </c>
      <c r="Y23" s="23">
        <f ca="1">SQRT(Inputs!$B$38)*C23+SQRT(1-Inputs!$B$38)*_xlfn.NORM.S.INV(RAND())</f>
        <v>-1.1272096609024771</v>
      </c>
      <c r="Z23" s="23">
        <f ca="1">SQRT(Inputs!$B$38)*D23+SQRT(1-Inputs!$B$38)*_xlfn.NORM.S.INV(RAND())</f>
        <v>-1.3169905569759404</v>
      </c>
      <c r="AA23" s="23">
        <f ca="1">SQRT(Inputs!$B$38)*E23+SQRT(1-Inputs!$B$38)*_xlfn.NORM.S.INV(RAND())</f>
        <v>0.38227620203905838</v>
      </c>
      <c r="AB23" s="23">
        <f ca="1">SQRT(Inputs!$B$38)*F23+SQRT(1-Inputs!$B$38)*_xlfn.NORM.S.INV(RAND())</f>
        <v>0.40096658404075325</v>
      </c>
      <c r="AC23" s="23">
        <f ca="1">SQRT(Inputs!$B$38)*G23+SQRT(1-Inputs!$B$38)*_xlfn.NORM.S.INV(RAND())</f>
        <v>-1.3057043097162799</v>
      </c>
      <c r="AD23" s="23">
        <f ca="1">SQRT(Inputs!$B$38)*H23+SQRT(1-Inputs!$B$38)*_xlfn.NORM.S.INV(RAND())</f>
        <v>1.4665891002025391</v>
      </c>
      <c r="AE23" s="23">
        <f ca="1">SQRT(Inputs!$B$38)*I23+SQRT(1-Inputs!$B$38)*_xlfn.NORM.S.INV(RAND())</f>
        <v>0.93118859198465698</v>
      </c>
      <c r="AF23" s="23">
        <f ca="1">SQRT(Inputs!$B$38)*J23+SQRT(1-Inputs!$B$38)*_xlfn.NORM.S.INV(RAND())</f>
        <v>-0.82679894638849594</v>
      </c>
      <c r="AG23" s="23">
        <f ca="1">SQRT(Inputs!$B$38)*K23+SQRT(1-Inputs!$B$38)*_xlfn.NORM.S.INV(RAND())</f>
        <v>0.39199881670788111</v>
      </c>
      <c r="AH23" s="23">
        <f ca="1">SQRT(Inputs!$B$38)*L23+SQRT(1-Inputs!$B$38)*_xlfn.NORM.S.INV(RAND())</f>
        <v>0.45177197179126805</v>
      </c>
      <c r="AI23" s="23">
        <f ca="1">SQRT(Inputs!$B$38)*M23+SQRT(1-Inputs!$B$38)*_xlfn.NORM.S.INV(RAND())</f>
        <v>-0.76396484429035816</v>
      </c>
      <c r="AJ23" s="23">
        <f ca="1">SQRT(Inputs!$B$38)*C23+SQRT(1-Inputs!$B$38)*_xlfn.NORM.S.INV(RAND())</f>
        <v>1.4441541154870574</v>
      </c>
      <c r="AK23" s="23">
        <f ca="1">SQRT(Inputs!$B$38)*D23+SQRT(1-Inputs!$B$38)*_xlfn.NORM.S.INV(RAND())</f>
        <v>-0.11457879401987024</v>
      </c>
      <c r="AL23" s="23">
        <f ca="1">SQRT(Inputs!$B$38)*E23+SQRT(1-Inputs!$B$38)*_xlfn.NORM.S.INV(RAND())</f>
        <v>0.60847646892549279</v>
      </c>
      <c r="AM23" s="23">
        <f ca="1">SQRT(Inputs!$B$38)*F23+SQRT(1-Inputs!$B$38)*_xlfn.NORM.S.INV(RAND())</f>
        <v>0.56807896463500718</v>
      </c>
      <c r="AN23" s="23">
        <f ca="1">SQRT(Inputs!$B$38)*G23+SQRT(1-Inputs!$B$38)*_xlfn.NORM.S.INV(RAND())</f>
        <v>0.31150075660597082</v>
      </c>
      <c r="AO23" s="23">
        <f ca="1">SQRT(Inputs!$B$38)*H23+SQRT(1-Inputs!$B$38)*_xlfn.NORM.S.INV(RAND())</f>
        <v>0.7077022511527431</v>
      </c>
      <c r="AP23" s="23">
        <f ca="1">SQRT(Inputs!$B$38)*I23+SQRT(1-Inputs!$B$38)*_xlfn.NORM.S.INV(RAND())</f>
        <v>-0.46945912426836878</v>
      </c>
      <c r="AQ23" s="23">
        <f ca="1">SQRT(Inputs!$B$38)*J23+SQRT(1-Inputs!$B$38)*_xlfn.NORM.S.INV(RAND())</f>
        <v>-1.5582317760818882</v>
      </c>
      <c r="AR23" s="23">
        <f ca="1">SQRT(Inputs!$B$38)*K23+SQRT(1-Inputs!$B$38)*_xlfn.NORM.S.INV(RAND())</f>
        <v>2.6568855402562645E-2</v>
      </c>
      <c r="AS23" s="23">
        <f ca="1">SQRT(Inputs!$B$38)*L23+SQRT(1-Inputs!$B$38)*_xlfn.NORM.S.INV(RAND())</f>
        <v>-0.57906566884783917</v>
      </c>
      <c r="AT23" s="23">
        <f ca="1">SQRT(Inputs!$B$38)*M23+SQRT(1-Inputs!$B$38)*_xlfn.NORM.S.INV(RAND())</f>
        <v>0.75532344665987461</v>
      </c>
      <c r="AU23" s="15">
        <f ca="1">Inputs!$B$6*EXP($B$8-0.5*C$5^2+C$5*N23)</f>
        <v>6428.7368370859194</v>
      </c>
      <c r="AV23" s="15">
        <f t="shared" ca="1" si="1"/>
        <v>8748.7018680339243</v>
      </c>
      <c r="AW23" s="15">
        <f t="shared" ca="1" si="2"/>
        <v>9480.2158351059861</v>
      </c>
      <c r="AX23" s="15">
        <f t="shared" ca="1" si="3"/>
        <v>10927.576942618718</v>
      </c>
      <c r="AY23" s="15">
        <f t="shared" ca="1" si="4"/>
        <v>14161.969189562671</v>
      </c>
      <c r="AZ23" s="15">
        <f t="shared" ca="1" si="5"/>
        <v>21026.970696942673</v>
      </c>
      <c r="BA23" s="15">
        <f t="shared" ca="1" si="6"/>
        <v>26133.475440831309</v>
      </c>
      <c r="BB23" s="15">
        <f t="shared" ca="1" si="7"/>
        <v>26806.729715988535</v>
      </c>
      <c r="BC23" s="15">
        <f t="shared" ca="1" si="8"/>
        <v>36285.230590780484</v>
      </c>
      <c r="BD23" s="15">
        <f t="shared" ca="1" si="9"/>
        <v>47090.381724241241</v>
      </c>
      <c r="BE23" s="15">
        <f t="shared" ca="1" si="10"/>
        <v>62691.306137080086</v>
      </c>
      <c r="BF23" s="15">
        <f ca="1">Inputs!$B$13*EXP($B$9-0.5*C$6^2+C$6*Y23)</f>
        <v>11061.241491111956</v>
      </c>
      <c r="BG23" s="15">
        <f t="shared" ca="1" si="11"/>
        <v>10629.415732059428</v>
      </c>
      <c r="BH23" s="15">
        <f t="shared" ca="1" si="12"/>
        <v>13837.286877350596</v>
      </c>
      <c r="BI23" s="15">
        <f t="shared" ca="1" si="13"/>
        <v>18017.266204503303</v>
      </c>
      <c r="BJ23" s="15">
        <f t="shared" ca="1" si="14"/>
        <v>18298.56776381161</v>
      </c>
      <c r="BK23" s="15">
        <f t="shared" ca="1" si="15"/>
        <v>27421.140095275427</v>
      </c>
      <c r="BL23" s="15">
        <f t="shared" ca="1" si="16"/>
        <v>38003.724979442348</v>
      </c>
      <c r="BM23" s="15">
        <f t="shared" ca="1" si="17"/>
        <v>42154.834369918259</v>
      </c>
      <c r="BN23" s="15">
        <f t="shared" ca="1" si="18"/>
        <v>54338.730657388121</v>
      </c>
      <c r="BO23" s="15">
        <f t="shared" ca="1" si="19"/>
        <v>70463.024699868547</v>
      </c>
      <c r="BP23" s="15">
        <f t="shared" ca="1" si="20"/>
        <v>79535.883636629398</v>
      </c>
      <c r="BQ23" s="15">
        <f ca="1">Inputs!$B$20*EXP($B$10-0.5*C$7^2+C$7*AJ23)</f>
        <v>7159.1400617431664</v>
      </c>
      <c r="BR23" s="15">
        <f t="shared" ca="1" si="21"/>
        <v>9366.9117654450729</v>
      </c>
      <c r="BS23" s="15">
        <f t="shared" ca="1" si="22"/>
        <v>15276.3665054754</v>
      </c>
      <c r="BT23" s="15">
        <f t="shared" ca="1" si="23"/>
        <v>24447.63143086823</v>
      </c>
      <c r="BU23" s="15">
        <f t="shared" ca="1" si="24"/>
        <v>36533.968642102511</v>
      </c>
      <c r="BV23" s="15">
        <f t="shared" ca="1" si="25"/>
        <v>59615.58898707389</v>
      </c>
      <c r="BW23" s="15">
        <f t="shared" ca="1" si="26"/>
        <v>75321.738309501132</v>
      </c>
      <c r="BX23" s="15">
        <f t="shared" ca="1" si="27"/>
        <v>77084.231205813689</v>
      </c>
      <c r="BY23" s="15">
        <f t="shared" ca="1" si="28"/>
        <v>108558.53171767404</v>
      </c>
      <c r="BZ23" s="15">
        <f t="shared" ca="1" si="29"/>
        <v>136941.01004730997</v>
      </c>
      <c r="CA23" s="15">
        <f t="shared" ca="1" si="30"/>
        <v>219992.41917150142</v>
      </c>
      <c r="CB23" s="15">
        <f ca="1">(AU23*DCF!C$10-DCF!C$5*MAX(AU23*DCF!C$10,0)-MAX(AU23-Inputs!$B$6,0)/Inputs!$B$10)*DCF!C$6</f>
        <v>1032.6179156185538</v>
      </c>
      <c r="CC23" s="15">
        <f ca="1">(AV23*DCF!D$10-DCF!D$5*MAX(AV23*DCF!D$10,0)-MAX(AV23-AU23,0)/Inputs!$B$10)*DCF!D$6</f>
        <v>1566.7740548251854</v>
      </c>
      <c r="CD23" s="15">
        <f ca="1">(AW23*DCF!E$10-DCF!E$5*MAX(AW23*DCF!E$10,0)-MAX(AW23-AV23,0)/Inputs!$B$10)*DCF!E$6</f>
        <v>2024.0636853860774</v>
      </c>
      <c r="CE23" s="15">
        <f ca="1">(AX23*DCF!F$10-DCF!F$5*MAX(AX23*DCF!F$10,0)-MAX(AX23-AW23,0)/Inputs!$B$10)*DCF!F$6</f>
        <v>2084.3126692945252</v>
      </c>
      <c r="CF23" s="15">
        <f ca="1">(AY23*DCF!G$10-DCF!G$5*MAX(AY23*DCF!G$10,0)-MAX(AY23-AX23,0)/Inputs!$B$10)*DCF!G$6</f>
        <v>2296.2239014138727</v>
      </c>
      <c r="CG23" s="15">
        <f ca="1">(AZ23*DCF!H$10-DCF!H$5*MAX(AZ23*DCF!H$10,0)-MAX(AZ23-AY23,0)/Inputs!$B$10)*DCF!H$6</f>
        <v>2863.3973540170623</v>
      </c>
      <c r="CH23" s="15">
        <f ca="1">(BA23*DCF!I$10-DCF!I$5*MAX(BA23*DCF!I$10,0)-MAX(BA23-AZ23,0)/Inputs!$B$10)*DCF!I$6</f>
        <v>3935.9869171986079</v>
      </c>
      <c r="CI23" s="15">
        <f ca="1">(BB23*DCF!J$10-DCF!J$5*MAX(BB23*DCF!J$10,0)-MAX(BB23-BA23,0)/Inputs!$B$10)*DCF!J$6</f>
        <v>4498.0764285113173</v>
      </c>
      <c r="CJ23" s="15">
        <f ca="1">(BC23*DCF!K$10-DCF!K$5*MAX(BC23*DCF!K$10,0)-MAX(BC23-BB23,0)/Inputs!$B$10)*DCF!K$6</f>
        <v>4514.4935477825848</v>
      </c>
      <c r="CK23" s="15">
        <f ca="1">(BD23*DCF!L$10-DCF!L$5*MAX(BD23*DCF!L$10,0)-MAX(BD23-BC23,0)/Inputs!$B$10)*DCF!L$6</f>
        <v>5704.8440409696168</v>
      </c>
      <c r="CL23" s="15">
        <f ca="1">(BE23*DCF!M$10-DCF!M$5*MAX(BE23*DCF!M$10,0)-MAX(BE23-BD23,0)/Inputs!$B$10)*DCF!M$6</f>
        <v>6982.857032671066</v>
      </c>
      <c r="CM23" s="15">
        <f ca="1">(BF23*DCF!C$28-DCF!C$5*MAX(BF23*DCF!C$28,0)-MAX(BF23-Inputs!$B$13,0)/Inputs!$B$17)*DCF!C$6</f>
        <v>3375.8183620498949</v>
      </c>
      <c r="CN23" s="15">
        <f ca="1">(BG23*DCF!D$28-DCF!D$5*MAX(BG23*DCF!D$28,0)-MAX(BG23-BF23,0)/Inputs!$B$17)*DCF!D$6</f>
        <v>3130.6080879203651</v>
      </c>
      <c r="CO23" s="15">
        <f ca="1">(BH23*DCF!E$28-DCF!E$5*MAX(BH23*DCF!E$28,0)-MAX(BH23-BG23,0)/Inputs!$B$17)*DCF!E$6</f>
        <v>3286.738789442883</v>
      </c>
      <c r="CP23" s="15">
        <f ca="1">(BI23*DCF!F$28-DCF!F$5*MAX(BI23*DCF!F$28,0)-MAX(BI23-BH23,0)/Inputs!$B$17)*DCF!F$6</f>
        <v>4130.1818780699168</v>
      </c>
      <c r="CQ23" s="15">
        <f ca="1">(BJ23*DCF!G$28-DCF!G$5*MAX(BJ23*DCF!G$28,0)-MAX(BJ23-BI23,0)/Inputs!$B$17)*DCF!G$6</f>
        <v>4700.3900937989301</v>
      </c>
      <c r="CR23" s="15">
        <f ca="1">(BK23*DCF!H$28-DCF!H$5*MAX(BK23*DCF!H$28,0)-MAX(BK23-BJ23,0)/Inputs!$B$17)*DCF!H$6</f>
        <v>5364.1587470096683</v>
      </c>
      <c r="CS23" s="15">
        <f ca="1">(BL23*DCF!I$28-DCF!I$5*MAX(BL23*DCF!I$28,0)-MAX(BL23-BK23,0)/Inputs!$B$17)*DCF!I$6</f>
        <v>7417.7659863573381</v>
      </c>
      <c r="CT23" s="15">
        <f ca="1">(BM23*DCF!J$28-DCF!J$5*MAX(BM23*DCF!J$28,0)-MAX(BM23-BL23,0)/Inputs!$B$17)*DCF!J$6</f>
        <v>8853.624412579069</v>
      </c>
      <c r="CU23" s="15">
        <f ca="1">(BN23*DCF!K$28-DCF!K$5*MAX(BN23*DCF!K$28,0)-MAX(BN23-BM23,0)/Inputs!$B$17)*DCF!K$6</f>
        <v>9983.0638108282546</v>
      </c>
      <c r="CV23" s="15">
        <f ca="1">(BO23*DCF!L$28-DCF!L$5*MAX(BO23*DCF!L$28,0)-MAX(BO23-BN23,0)/Inputs!$B$17)*DCF!L$6</f>
        <v>12234.361679668986</v>
      </c>
      <c r="CW23" s="15">
        <f ca="1">(BP23*DCF!M$28-DCF!M$5*MAX(BP23*DCF!M$28,0)-MAX(BP23-BO23,0)/Inputs!$B$17)*DCF!M$6</f>
        <v>14016.353836111841</v>
      </c>
      <c r="CX23" s="15">
        <f ca="1">(BQ23*DCF!C$46-DCF!C$5*MAX(BQ23*DCF!C$46,0)-MAX(BQ23-Inputs!$B$20,0)/Inputs!$B$24)*DCF!C$6</f>
        <v>-3481.6212898913391</v>
      </c>
      <c r="CY23" s="15">
        <f ca="1">(BR23*DCF!D$46-DCF!D$5*MAX(BR23*DCF!D$46,0)-MAX(BR23-BQ23,0)/Inputs!$B$24)*DCF!D$6</f>
        <v>-2540.7512589559647</v>
      </c>
      <c r="CZ23" s="15">
        <f ca="1">(BS23*DCF!E$46-DCF!E$5*MAX(BS23*DCF!E$46,0)-MAX(BS23-BR23,0)/Inputs!$B$24)*DCF!E$6</f>
        <v>-4135.8013112262306</v>
      </c>
      <c r="DA23" s="15">
        <f ca="1">(BT23*DCF!F$46-DCF!F$5*MAX(BT23*DCF!F$46,0)-MAX(BT23-BS23,0)/Inputs!$B$24)*DCF!F$6</f>
        <v>-5119.97857564894</v>
      </c>
      <c r="DB23" s="15">
        <f ca="1">(BU23*DCF!G$46-DCF!G$5*MAX(BU23*DCF!G$46,0)-MAX(BU23-BT23,0)/Inputs!$B$24)*DCF!G$6</f>
        <v>-5294.5355638056471</v>
      </c>
      <c r="DC23" s="15">
        <f ca="1">(BV23*DCF!H$46-DCF!H$5*MAX(BV23*DCF!H$46,0)-MAX(BV23-BU23,0)/Inputs!$B$24)*DCF!H$6</f>
        <v>-7172.4720987656183</v>
      </c>
      <c r="DD23" s="15">
        <f ca="1">(BW23*DCF!I$46-DCF!I$5*MAX(BW23*DCF!I$46,0)-MAX(BW23-BV23,0)/Inputs!$B$24)*DCF!I$6</f>
        <v>-2769.0431306703463</v>
      </c>
      <c r="DE23" s="15">
        <f ca="1">(BX23*DCF!J$46-DCF!J$5*MAX(BX23*DCF!J$46,0)-MAX(BX23-BW23,0)/Inputs!$B$24)*DCF!J$6</f>
        <v>2766.085952034362</v>
      </c>
      <c r="DF23" s="15">
        <f ca="1">(BY23*DCF!K$46-DCF!K$5*MAX(BY23*DCF!K$46,0)-MAX(BY23-BX23,0)/Inputs!$B$24)*DCF!K$6</f>
        <v>-1509.1399401012043</v>
      </c>
      <c r="DG23" s="15">
        <f ca="1">(BZ23*DCF!L$46-DCF!L$5*MAX(BZ23*DCF!L$46,0)-MAX(BZ23-BY23,0)/Inputs!$B$24)*DCF!L$6</f>
        <v>3043.0501738504195</v>
      </c>
      <c r="DH23" s="15">
        <f ca="1">(CA23*DCF!M$46-DCF!M$5*MAX(CA23*DCF!M$46,0)-MAX(CA23-BZ23,0)/Inputs!$B$24)*DCF!M$6</f>
        <v>-115.86980256542</v>
      </c>
      <c r="DI23" s="15">
        <f ca="1">SUM(CB23:CL23)+BE23*DCF!M$10*(1+Inputs!$B$30)*(1-Inputs!$B$33)*(1-Inputs!$B$30/Inputs!$B$31)/(Inputs!$B$29-Inputs!$B$30)*DCF!M$6</f>
        <v>211974.38153388322</v>
      </c>
      <c r="DJ23" s="15">
        <f ca="1">SUM(CM23:CW23)+BP23*DCF!M$28*(1+Inputs!$B$30)*(1-Inputs!$B$33)*(1-Inputs!$B$30/Inputs!$B$31)/(Inputs!$B$29-Inputs!$B$30)*DCF!M$6</f>
        <v>371625.62023572793</v>
      </c>
      <c r="DK23" s="15">
        <f ca="1">SUM(CX23:DH23)+CA23*DCF!M$46*(1+Inputs!$B$30)*(1-Inputs!$B$33)*(1-Inputs!$B$30/Inputs!$B$31)/(Inputs!$B$29-Inputs!$B$30)*DCF!M$6</f>
        <v>313804.262961403</v>
      </c>
      <c r="DM23" s="15">
        <f ca="1">DI23+DJ23+DK23+Inputs!$B$34+Inputs!$B$36-Inputs!$B$35</f>
        <v>974255.26473101415</v>
      </c>
    </row>
    <row r="24" spans="1:117" x14ac:dyDescent="0.75">
      <c r="A24" s="11">
        <v>11</v>
      </c>
      <c r="C24" s="23">
        <f t="shared" ref="C24:M33" ca="1" si="31">_xlfn.NORM.S.INV(RAND())</f>
        <v>1.4007661701416396</v>
      </c>
      <c r="D24" s="23">
        <f t="shared" ca="1" si="31"/>
        <v>0.53601553965600612</v>
      </c>
      <c r="E24" s="23">
        <f t="shared" ca="1" si="31"/>
        <v>-0.74459813274631725</v>
      </c>
      <c r="F24" s="23">
        <f t="shared" ca="1" si="31"/>
        <v>-0.12620527192994394</v>
      </c>
      <c r="G24" s="23">
        <f t="shared" ca="1" si="31"/>
        <v>0.31618231012363013</v>
      </c>
      <c r="H24" s="23">
        <f t="shared" ca="1" si="31"/>
        <v>0.93587695467559684</v>
      </c>
      <c r="I24" s="23">
        <f t="shared" ca="1" si="31"/>
        <v>0.13248254927763567</v>
      </c>
      <c r="J24" s="23">
        <f t="shared" ca="1" si="31"/>
        <v>-0.65108810386554705</v>
      </c>
      <c r="K24" s="23">
        <f t="shared" ca="1" si="31"/>
        <v>-0.73778776439633187</v>
      </c>
      <c r="L24" s="23">
        <f t="shared" ca="1" si="31"/>
        <v>1.1419107412274176</v>
      </c>
      <c r="M24" s="23">
        <f t="shared" ca="1" si="31"/>
        <v>-0.67868804896414281</v>
      </c>
      <c r="N24" s="23">
        <f ca="1">SQRT(Inputs!$B$38)*C24+SQRT(1-Inputs!$B$38)*_xlfn.NORM.S.INV(RAND())</f>
        <v>0.79820950212496455</v>
      </c>
      <c r="O24" s="23">
        <f ca="1">SQRT(Inputs!$B$38)*D24+SQRT(1-Inputs!$B$38)*_xlfn.NORM.S.INV(RAND())</f>
        <v>-0.2472750205548509</v>
      </c>
      <c r="P24" s="23">
        <f ca="1">SQRT(Inputs!$B$38)*E24+SQRT(1-Inputs!$B$38)*_xlfn.NORM.S.INV(RAND())</f>
        <v>-0.81437699431868538</v>
      </c>
      <c r="Q24" s="23">
        <f ca="1">SQRT(Inputs!$B$38)*F24+SQRT(1-Inputs!$B$38)*_xlfn.NORM.S.INV(RAND())</f>
        <v>-1.0794349318504644</v>
      </c>
      <c r="R24" s="23">
        <f ca="1">SQRT(Inputs!$B$38)*G24+SQRT(1-Inputs!$B$38)*_xlfn.NORM.S.INV(RAND())</f>
        <v>-0.21787530917032</v>
      </c>
      <c r="S24" s="23">
        <f ca="1">SQRT(Inputs!$B$38)*H24+SQRT(1-Inputs!$B$38)*_xlfn.NORM.S.INV(RAND())</f>
        <v>-0.28180833054926446</v>
      </c>
      <c r="T24" s="23">
        <f ca="1">SQRT(Inputs!$B$38)*I24+SQRT(1-Inputs!$B$38)*_xlfn.NORM.S.INV(RAND())</f>
        <v>0.16593449979079039</v>
      </c>
      <c r="U24" s="23">
        <f ca="1">SQRT(Inputs!$B$38)*J24+SQRT(1-Inputs!$B$38)*_xlfn.NORM.S.INV(RAND())</f>
        <v>-0.59805185766481683</v>
      </c>
      <c r="V24" s="23">
        <f ca="1">SQRT(Inputs!$B$38)*K24+SQRT(1-Inputs!$B$38)*_xlfn.NORM.S.INV(RAND())</f>
        <v>-0.86063286166160258</v>
      </c>
      <c r="W24" s="23">
        <f ca="1">SQRT(Inputs!$B$38)*L24+SQRT(1-Inputs!$B$38)*_xlfn.NORM.S.INV(RAND())</f>
        <v>0.68041436626574325</v>
      </c>
      <c r="X24" s="23">
        <f ca="1">SQRT(Inputs!$B$38)*M24+SQRT(1-Inputs!$B$38)*_xlfn.NORM.S.INV(RAND())</f>
        <v>-0.45570547799540739</v>
      </c>
      <c r="Y24" s="23">
        <f ca="1">SQRT(Inputs!$B$38)*C24+SQRT(1-Inputs!$B$38)*_xlfn.NORM.S.INV(RAND())</f>
        <v>-0.33766700696267338</v>
      </c>
      <c r="Z24" s="23">
        <f ca="1">SQRT(Inputs!$B$38)*D24+SQRT(1-Inputs!$B$38)*_xlfn.NORM.S.INV(RAND())</f>
        <v>1.1938772896976455</v>
      </c>
      <c r="AA24" s="23">
        <f ca="1">SQRT(Inputs!$B$38)*E24+SQRT(1-Inputs!$B$38)*_xlfn.NORM.S.INV(RAND())</f>
        <v>-1.3015171026422268</v>
      </c>
      <c r="AB24" s="23">
        <f ca="1">SQRT(Inputs!$B$38)*F24+SQRT(1-Inputs!$B$38)*_xlfn.NORM.S.INV(RAND())</f>
        <v>2.3480848937907681E-2</v>
      </c>
      <c r="AC24" s="23">
        <f ca="1">SQRT(Inputs!$B$38)*G24+SQRT(1-Inputs!$B$38)*_xlfn.NORM.S.INV(RAND())</f>
        <v>0.600153060967206</v>
      </c>
      <c r="AD24" s="23">
        <f ca="1">SQRT(Inputs!$B$38)*H24+SQRT(1-Inputs!$B$38)*_xlfn.NORM.S.INV(RAND())</f>
        <v>1.3267036374735284</v>
      </c>
      <c r="AE24" s="23">
        <f ca="1">SQRT(Inputs!$B$38)*I24+SQRT(1-Inputs!$B$38)*_xlfn.NORM.S.INV(RAND())</f>
        <v>-0.28303106209097995</v>
      </c>
      <c r="AF24" s="23">
        <f ca="1">SQRT(Inputs!$B$38)*J24+SQRT(1-Inputs!$B$38)*_xlfn.NORM.S.INV(RAND())</f>
        <v>-1.0185178475546555</v>
      </c>
      <c r="AG24" s="23">
        <f ca="1">SQRT(Inputs!$B$38)*K24+SQRT(1-Inputs!$B$38)*_xlfn.NORM.S.INV(RAND())</f>
        <v>0.19680670588949145</v>
      </c>
      <c r="AH24" s="23">
        <f ca="1">SQRT(Inputs!$B$38)*L24+SQRT(1-Inputs!$B$38)*_xlfn.NORM.S.INV(RAND())</f>
        <v>0.38438125375113597</v>
      </c>
      <c r="AI24" s="23">
        <f ca="1">SQRT(Inputs!$B$38)*M24+SQRT(1-Inputs!$B$38)*_xlfn.NORM.S.INV(RAND())</f>
        <v>0.21781781274915724</v>
      </c>
      <c r="AJ24" s="23">
        <f ca="1">SQRT(Inputs!$B$38)*C24+SQRT(1-Inputs!$B$38)*_xlfn.NORM.S.INV(RAND())</f>
        <v>0.52068549150169163</v>
      </c>
      <c r="AK24" s="23">
        <f ca="1">SQRT(Inputs!$B$38)*D24+SQRT(1-Inputs!$B$38)*_xlfn.NORM.S.INV(RAND())</f>
        <v>0.75324124992615249</v>
      </c>
      <c r="AL24" s="23">
        <f ca="1">SQRT(Inputs!$B$38)*E24+SQRT(1-Inputs!$B$38)*_xlfn.NORM.S.INV(RAND())</f>
        <v>-0.34162679903174598</v>
      </c>
      <c r="AM24" s="23">
        <f ca="1">SQRT(Inputs!$B$38)*F24+SQRT(1-Inputs!$B$38)*_xlfn.NORM.S.INV(RAND())</f>
        <v>-0.27780954623062393</v>
      </c>
      <c r="AN24" s="23">
        <f ca="1">SQRT(Inputs!$B$38)*G24+SQRT(1-Inputs!$B$38)*_xlfn.NORM.S.INV(RAND())</f>
        <v>0.5205195340042883</v>
      </c>
      <c r="AO24" s="23">
        <f ca="1">SQRT(Inputs!$B$38)*H24+SQRT(1-Inputs!$B$38)*_xlfn.NORM.S.INV(RAND())</f>
        <v>-1.9871845939520618</v>
      </c>
      <c r="AP24" s="23">
        <f ca="1">SQRT(Inputs!$B$38)*I24+SQRT(1-Inputs!$B$38)*_xlfn.NORM.S.INV(RAND())</f>
        <v>0.31450987230190369</v>
      </c>
      <c r="AQ24" s="23">
        <f ca="1">SQRT(Inputs!$B$38)*J24+SQRT(1-Inputs!$B$38)*_xlfn.NORM.S.INV(RAND())</f>
        <v>-0.21023658826451183</v>
      </c>
      <c r="AR24" s="23">
        <f ca="1">SQRT(Inputs!$B$38)*K24+SQRT(1-Inputs!$B$38)*_xlfn.NORM.S.INV(RAND())</f>
        <v>-1.7017622718720586</v>
      </c>
      <c r="AS24" s="23">
        <f ca="1">SQRT(Inputs!$B$38)*L24+SQRT(1-Inputs!$B$38)*_xlfn.NORM.S.INV(RAND())</f>
        <v>1.4002260039097236</v>
      </c>
      <c r="AT24" s="23">
        <f ca="1">SQRT(Inputs!$B$38)*M24+SQRT(1-Inputs!$B$38)*_xlfn.NORM.S.INV(RAND())</f>
        <v>4.7173300064322632E-3</v>
      </c>
      <c r="AU24" s="15">
        <f ca="1">Inputs!$B$6*EXP($B$8-0.5*C$5^2+C$5*N24)</f>
        <v>5646.6687192248546</v>
      </c>
      <c r="AV24" s="15">
        <f t="shared" ca="1" si="1"/>
        <v>6627.9218192666158</v>
      </c>
      <c r="AW24" s="15">
        <f t="shared" ca="1" si="2"/>
        <v>7240.880465621598</v>
      </c>
      <c r="AX24" s="15">
        <f t="shared" ca="1" si="3"/>
        <v>7725.0929147869692</v>
      </c>
      <c r="AY24" s="15">
        <f t="shared" ca="1" si="4"/>
        <v>9203.6580228088096</v>
      </c>
      <c r="AZ24" s="15">
        <f t="shared" ca="1" si="5"/>
        <v>10912.374162079377</v>
      </c>
      <c r="BA24" s="15">
        <f t="shared" ca="1" si="6"/>
        <v>13587.894756888769</v>
      </c>
      <c r="BB24" s="15">
        <f t="shared" ca="1" si="7"/>
        <v>15668.209728404279</v>
      </c>
      <c r="BC24" s="15">
        <f t="shared" ca="1" si="8"/>
        <v>17659.786124793281</v>
      </c>
      <c r="BD24" s="15">
        <f t="shared" ca="1" si="9"/>
        <v>23056.540165416834</v>
      </c>
      <c r="BE24" s="15">
        <f t="shared" ca="1" si="10"/>
        <v>27104.179568868694</v>
      </c>
      <c r="BF24" s="15">
        <f ca="1">Inputs!$B$13*EXP($B$9-0.5*C$6^2+C$6*Y24)</f>
        <v>12935.458324931224</v>
      </c>
      <c r="BG24" s="15">
        <f t="shared" ca="1" si="11"/>
        <v>19554.534927108434</v>
      </c>
      <c r="BH24" s="15">
        <f t="shared" ca="1" si="12"/>
        <v>19253.239281710008</v>
      </c>
      <c r="BI24" s="15">
        <f t="shared" ca="1" si="13"/>
        <v>23654.196714680547</v>
      </c>
      <c r="BJ24" s="15">
        <f t="shared" ca="1" si="14"/>
        <v>31618.855552539299</v>
      </c>
      <c r="BK24" s="15">
        <f t="shared" ca="1" si="15"/>
        <v>46488.298129268725</v>
      </c>
      <c r="BL24" s="15">
        <f t="shared" ca="1" si="16"/>
        <v>55048.677827337982</v>
      </c>
      <c r="BM24" s="15">
        <f t="shared" ca="1" si="17"/>
        <v>59624.481983449536</v>
      </c>
      <c r="BN24" s="15">
        <f t="shared" ca="1" si="18"/>
        <v>75080.668662225071</v>
      </c>
      <c r="BO24" s="15">
        <f t="shared" ca="1" si="19"/>
        <v>96600.166061124342</v>
      </c>
      <c r="BP24" s="15">
        <f t="shared" ca="1" si="20"/>
        <v>121867.33886149798</v>
      </c>
      <c r="BQ24" s="15">
        <f ca="1">Inputs!$B$20*EXP($B$10-0.5*C$7^2+C$7*AJ24)</f>
        <v>5159.5611971398466</v>
      </c>
      <c r="BR24" s="15">
        <f t="shared" ca="1" si="21"/>
        <v>8892.8485490307394</v>
      </c>
      <c r="BS24" s="15">
        <f t="shared" ca="1" si="22"/>
        <v>11039.707040860332</v>
      </c>
      <c r="BT24" s="15">
        <f t="shared" ca="1" si="23"/>
        <v>14151.506028641297</v>
      </c>
      <c r="BU24" s="15">
        <f t="shared" ca="1" si="24"/>
        <v>22244.759086860628</v>
      </c>
      <c r="BV24" s="15">
        <f t="shared" ca="1" si="25"/>
        <v>19779.122299688614</v>
      </c>
      <c r="BW24" s="15">
        <f t="shared" ca="1" si="26"/>
        <v>29500.437024516632</v>
      </c>
      <c r="BX24" s="15">
        <f t="shared" ca="1" si="27"/>
        <v>39558.207416310885</v>
      </c>
      <c r="BY24" s="15">
        <f t="shared" ca="1" si="28"/>
        <v>40024.488319283417</v>
      </c>
      <c r="BZ24" s="15">
        <f t="shared" ca="1" si="29"/>
        <v>72647.064607087203</v>
      </c>
      <c r="CA24" s="15">
        <f t="shared" ca="1" si="30"/>
        <v>102132.65657576146</v>
      </c>
      <c r="CB24" s="15">
        <f ca="1">(AU24*DCF!C$10-DCF!C$5*MAX(AU24*DCF!C$10,0)-MAX(AU24-Inputs!$B$6,0)/Inputs!$B$10)*DCF!C$6</f>
        <v>1038.1942006953682</v>
      </c>
      <c r="CC24" s="15">
        <f ca="1">(AV24*DCF!D$10-DCF!D$5*MAX(AV24*DCF!D$10,0)-MAX(AV24-AU24,0)/Inputs!$B$10)*DCF!D$6</f>
        <v>1376.2581535226516</v>
      </c>
      <c r="CD24" s="15">
        <f ca="1">(AW24*DCF!E$10-DCF!E$5*MAX(AW24*DCF!E$10,0)-MAX(AW24-AV24,0)/Inputs!$B$10)*DCF!E$6</f>
        <v>1533.7403635912174</v>
      </c>
      <c r="CE24" s="15">
        <f ca="1">(AX24*DCF!F$10-DCF!F$5*MAX(AX24*DCF!F$10,0)-MAX(AX24-AW24,0)/Inputs!$B$10)*DCF!F$6</f>
        <v>1585.6228663102211</v>
      </c>
      <c r="CF24" s="15">
        <f ca="1">(AY24*DCF!G$10-DCF!G$5*MAX(AY24*DCF!G$10,0)-MAX(AY24-AX24,0)/Inputs!$B$10)*DCF!G$6</f>
        <v>1612.1145391004127</v>
      </c>
      <c r="CG24" s="15">
        <f ca="1">(AZ24*DCF!H$10-DCF!H$5*MAX(AZ24*DCF!H$10,0)-MAX(AZ24-AY24,0)/Inputs!$B$10)*DCF!H$6</f>
        <v>1815.2320875018595</v>
      </c>
      <c r="CH24" s="15">
        <f ca="1">(BA24*DCF!I$10-DCF!I$5*MAX(BA24*DCF!I$10,0)-MAX(BA24-AZ24,0)/Inputs!$B$10)*DCF!I$6</f>
        <v>2043.1335648551546</v>
      </c>
      <c r="CI24" s="15">
        <f ca="1">(BB24*DCF!J$10-DCF!J$5*MAX(BB24*DCF!J$10,0)-MAX(BB24-BA24,0)/Inputs!$B$10)*DCF!J$6</f>
        <v>2373.4636916286695</v>
      </c>
      <c r="CJ24" s="15">
        <f ca="1">(BC24*DCF!K$10-DCF!K$5*MAX(BC24*DCF!K$10,0)-MAX(BC24-BB24,0)/Inputs!$B$10)*DCF!K$6</f>
        <v>2564.1515701642811</v>
      </c>
      <c r="CK24" s="15">
        <f ca="1">(BD24*DCF!L$10-DCF!L$5*MAX(BD24*DCF!L$10,0)-MAX(BD24-BC24,0)/Inputs!$B$10)*DCF!L$6</f>
        <v>2779.4770208404984</v>
      </c>
      <c r="CL24" s="15">
        <f ca="1">(BE24*DCF!M$10-DCF!M$5*MAX(BE24*DCF!M$10,0)-MAX(BE24-BD24,0)/Inputs!$B$10)*DCF!M$6</f>
        <v>3341.2165284938437</v>
      </c>
      <c r="CM24" s="15">
        <f ca="1">(BF24*DCF!C$28-DCF!C$5*MAX(BF24*DCF!C$28,0)-MAX(BF24-Inputs!$B$13,0)/Inputs!$B$17)*DCF!C$6</f>
        <v>3590.2054259916863</v>
      </c>
      <c r="CN24" s="15">
        <f ca="1">(BG24*DCF!D$28-DCF!D$5*MAX(BG24*DCF!D$28,0)-MAX(BG24-BF24,0)/Inputs!$B$17)*DCF!D$6</f>
        <v>4347.1090167066113</v>
      </c>
      <c r="CO24" s="15">
        <f ca="1">(BH24*DCF!E$28-DCF!E$5*MAX(BH24*DCF!E$28,0)-MAX(BH24-BG24,0)/Inputs!$B$17)*DCF!E$6</f>
        <v>5452.8601962966231</v>
      </c>
      <c r="CP24" s="15">
        <f ca="1">(BI24*DCF!F$28-DCF!F$5*MAX(BI24*DCF!F$28,0)-MAX(BI24-BH24,0)/Inputs!$B$17)*DCF!F$6</f>
        <v>5620.2274729821256</v>
      </c>
      <c r="CQ24" s="15">
        <f ca="1">(BJ24*DCF!G$28-DCF!G$5*MAX(BJ24*DCF!G$28,0)-MAX(BJ24-BI24,0)/Inputs!$B$17)*DCF!G$6</f>
        <v>6864.1750293664099</v>
      </c>
      <c r="CR24" s="15">
        <f ca="1">(BK24*DCF!H$28-DCF!H$5*MAX(BK24*DCF!H$28,0)-MAX(BK24-BJ24,0)/Inputs!$B$17)*DCF!H$6</f>
        <v>9186.7749330590359</v>
      </c>
      <c r="CS24" s="15">
        <f ca="1">(BL24*DCF!I$28-DCF!I$5*MAX(BL24*DCF!I$28,0)-MAX(BL24-BK24,0)/Inputs!$B$17)*DCF!I$6</f>
        <v>11716.18685514177</v>
      </c>
      <c r="CT24" s="15">
        <f ca="1">(BM24*DCF!J$28-DCF!J$5*MAX(BM24*DCF!J$28,0)-MAX(BM24-BL24,0)/Inputs!$B$17)*DCF!J$6</f>
        <v>12694.495041370521</v>
      </c>
      <c r="CU24" s="15">
        <f ca="1">(BN24*DCF!K$28-DCF!K$5*MAX(BN24*DCF!K$28,0)-MAX(BN24-BM24,0)/Inputs!$B$17)*DCF!K$6</f>
        <v>13962.601351116573</v>
      </c>
      <c r="CV24" s="15">
        <f ca="1">(BO24*DCF!L$28-DCF!L$5*MAX(BO24*DCF!L$28,0)-MAX(BO24-BN24,0)/Inputs!$B$17)*DCF!L$6</f>
        <v>16838.793740329456</v>
      </c>
      <c r="CW24" s="15">
        <f ca="1">(BP24*DCF!M$28-DCF!M$5*MAX(BP24*DCF!M$28,0)-MAX(BP24-BO24,0)/Inputs!$B$17)*DCF!M$6</f>
        <v>20288.280787570009</v>
      </c>
      <c r="CX24" s="15">
        <f ca="1">(BQ24*DCF!C$46-DCF!C$5*MAX(BQ24*DCF!C$46,0)-MAX(BQ24-Inputs!$B$20,0)/Inputs!$B$24)*DCF!C$6</f>
        <v>-2096.2317763093624</v>
      </c>
      <c r="CY24" s="15">
        <f ca="1">(BR24*DCF!D$46-DCF!D$5*MAX(BR24*DCF!D$46,0)-MAX(BR24-BQ24,0)/Inputs!$B$24)*DCF!D$6</f>
        <v>-3110.7645873638194</v>
      </c>
      <c r="CZ24" s="15">
        <f ca="1">(BS24*DCF!E$46-DCF!E$5*MAX(BS24*DCF!E$46,0)-MAX(BS24-BR24,0)/Inputs!$B$24)*DCF!E$6</f>
        <v>-2151.6970945535641</v>
      </c>
      <c r="DA24" s="15">
        <f ca="1">(BT24*DCF!F$46-DCF!F$5*MAX(BT24*DCF!F$46,0)-MAX(BT24-BS24,0)/Inputs!$B$24)*DCF!F$6</f>
        <v>-2163.7065245731114</v>
      </c>
      <c r="DB24" s="15">
        <f ca="1">(BU24*DCF!G$46-DCF!G$5*MAX(BU24*DCF!G$46,0)-MAX(BU24-BT24,0)/Inputs!$B$24)*DCF!G$6</f>
        <v>-3470.6801710336699</v>
      </c>
      <c r="DC24" s="15">
        <f ca="1">(BV24*DCF!H$46-DCF!H$5*MAX(BV24*DCF!H$46,0)-MAX(BV24-BU24,0)/Inputs!$B$24)*DCF!H$6</f>
        <v>0</v>
      </c>
      <c r="DD24" s="15">
        <f ca="1">(BW24*DCF!I$46-DCF!I$5*MAX(BW24*DCF!I$46,0)-MAX(BW24-BV24,0)/Inputs!$B$24)*DCF!I$6</f>
        <v>-2109.2893565189515</v>
      </c>
      <c r="DE24" s="15">
        <f ca="1">(BX24*DCF!J$46-DCF!J$5*MAX(BX24*DCF!J$46,0)-MAX(BX24-BW24,0)/Inputs!$B$24)*DCF!J$6</f>
        <v>-1007.7990097588606</v>
      </c>
      <c r="DF24" s="15">
        <f ca="1">(BY24*DCF!K$46-DCF!K$5*MAX(BY24*DCF!K$46,0)-MAX(BY24-BX24,0)/Inputs!$B$24)*DCF!K$6</f>
        <v>2172.1057955005317</v>
      </c>
      <c r="DG24" s="15">
        <f ca="1">(BZ24*DCF!L$46-DCF!L$5*MAX(BZ24*DCF!L$46,0)-MAX(BZ24-BY24,0)/Inputs!$B$24)*DCF!L$6</f>
        <v>-2360.8416939996373</v>
      </c>
      <c r="DH24" s="15">
        <f ca="1">(CA24*DCF!M$46-DCF!M$5*MAX(CA24*DCF!M$46,0)-MAX(CA24-BZ24,0)/Inputs!$B$24)*DCF!M$6</f>
        <v>1842.6535806907502</v>
      </c>
      <c r="DI24" s="15">
        <f ca="1">SUM(CB24:CL24)+BE24*DCF!M$10*(1+Inputs!$B$30)*(1-Inputs!$B$33)*(1-Inputs!$B$30/Inputs!$B$31)/(Inputs!$B$29-Inputs!$B$30)*DCF!M$6</f>
        <v>97493.894742535631</v>
      </c>
      <c r="DJ24" s="15">
        <f ca="1">SUM(CM24:CW24)+BP24*DCF!M$28*(1+Inputs!$B$30)*(1-Inputs!$B$33)*(1-Inputs!$B$30/Inputs!$B$31)/(Inputs!$B$29-Inputs!$B$30)*DCF!M$6</f>
        <v>562772.93062362669</v>
      </c>
      <c r="DK24" s="15">
        <f ca="1">SUM(CX24:DH24)+CA24*DCF!M$46*(1+Inputs!$B$30)*(1-Inputs!$B$33)*(1-Inputs!$B$30/Inputs!$B$31)/(Inputs!$B$29-Inputs!$B$30)*DCF!M$6</f>
        <v>143452.9346148083</v>
      </c>
      <c r="DM24" s="15">
        <f ca="1">DI24+DJ24+DK24+Inputs!$B$34+Inputs!$B$36-Inputs!$B$35</f>
        <v>880570.75998097064</v>
      </c>
    </row>
    <row r="25" spans="1:117" x14ac:dyDescent="0.75">
      <c r="A25" s="11">
        <v>12</v>
      </c>
      <c r="C25" s="23">
        <f t="shared" ca="1" si="31"/>
        <v>0.27427564936655174</v>
      </c>
      <c r="D25" s="23">
        <f t="shared" ca="1" si="31"/>
        <v>-0.24280497606012941</v>
      </c>
      <c r="E25" s="23">
        <f t="shared" ca="1" si="31"/>
        <v>0.80236518254436562</v>
      </c>
      <c r="F25" s="23">
        <f t="shared" ca="1" si="31"/>
        <v>1.7497377125830507</v>
      </c>
      <c r="G25" s="23">
        <f t="shared" ca="1" si="31"/>
        <v>-0.78563517161289198</v>
      </c>
      <c r="H25" s="23">
        <f t="shared" ca="1" si="31"/>
        <v>-1.1906266217546055</v>
      </c>
      <c r="I25" s="23">
        <f t="shared" ca="1" si="31"/>
        <v>0.26558784088490206</v>
      </c>
      <c r="J25" s="23">
        <f t="shared" ca="1" si="31"/>
        <v>1.0434318853391995</v>
      </c>
      <c r="K25" s="23">
        <f t="shared" ca="1" si="31"/>
        <v>7.8228736573982174E-2</v>
      </c>
      <c r="L25" s="23">
        <f t="shared" ca="1" si="31"/>
        <v>-0.57012729101139936</v>
      </c>
      <c r="M25" s="23">
        <f t="shared" ca="1" si="31"/>
        <v>2.5025440416798789E-2</v>
      </c>
      <c r="N25" s="23">
        <f ca="1">SQRT(Inputs!$B$38)*C25+SQRT(1-Inputs!$B$38)*_xlfn.NORM.S.INV(RAND())</f>
        <v>1.4522287781477988E-2</v>
      </c>
      <c r="O25" s="23">
        <f ca="1">SQRT(Inputs!$B$38)*D25+SQRT(1-Inputs!$B$38)*_xlfn.NORM.S.INV(RAND())</f>
        <v>-0.86927815276362763</v>
      </c>
      <c r="P25" s="23">
        <f ca="1">SQRT(Inputs!$B$38)*E25+SQRT(1-Inputs!$B$38)*_xlfn.NORM.S.INV(RAND())</f>
        <v>0.4446419569570933</v>
      </c>
      <c r="Q25" s="23">
        <f ca="1">SQRT(Inputs!$B$38)*F25+SQRT(1-Inputs!$B$38)*_xlfn.NORM.S.INV(RAND())</f>
        <v>0.274094516735094</v>
      </c>
      <c r="R25" s="23">
        <f ca="1">SQRT(Inputs!$B$38)*G25+SQRT(1-Inputs!$B$38)*_xlfn.NORM.S.INV(RAND())</f>
        <v>-0.53623871792165212</v>
      </c>
      <c r="S25" s="23">
        <f ca="1">SQRT(Inputs!$B$38)*H25+SQRT(1-Inputs!$B$38)*_xlfn.NORM.S.INV(RAND())</f>
        <v>8.3362588391246439E-2</v>
      </c>
      <c r="T25" s="23">
        <f ca="1">SQRT(Inputs!$B$38)*I25+SQRT(1-Inputs!$B$38)*_xlfn.NORM.S.INV(RAND())</f>
        <v>-1.5797872678714868</v>
      </c>
      <c r="U25" s="23">
        <f ca="1">SQRT(Inputs!$B$38)*J25+SQRT(1-Inputs!$B$38)*_xlfn.NORM.S.INV(RAND())</f>
        <v>1.2250939622536716</v>
      </c>
      <c r="V25" s="23">
        <f ca="1">SQRT(Inputs!$B$38)*K25+SQRT(1-Inputs!$B$38)*_xlfn.NORM.S.INV(RAND())</f>
        <v>9.2434199084410751E-2</v>
      </c>
      <c r="W25" s="23">
        <f ca="1">SQRT(Inputs!$B$38)*L25+SQRT(1-Inputs!$B$38)*_xlfn.NORM.S.INV(RAND())</f>
        <v>0.7530173700689291</v>
      </c>
      <c r="X25" s="23">
        <f ca="1">SQRT(Inputs!$B$38)*M25+SQRT(1-Inputs!$B$38)*_xlfn.NORM.S.INV(RAND())</f>
        <v>-0.51487903052888806</v>
      </c>
      <c r="Y25" s="23">
        <f ca="1">SQRT(Inputs!$B$38)*C25+SQRT(1-Inputs!$B$38)*_xlfn.NORM.S.INV(RAND())</f>
        <v>1.8396238505271505</v>
      </c>
      <c r="Z25" s="23">
        <f ca="1">SQRT(Inputs!$B$38)*D25+SQRT(1-Inputs!$B$38)*_xlfn.NORM.S.INV(RAND())</f>
        <v>-1.4342710134080341</v>
      </c>
      <c r="AA25" s="23">
        <f ca="1">SQRT(Inputs!$B$38)*E25+SQRT(1-Inputs!$B$38)*_xlfn.NORM.S.INV(RAND())</f>
        <v>1.0106595037134518</v>
      </c>
      <c r="AB25" s="23">
        <f ca="1">SQRT(Inputs!$B$38)*F25+SQRT(1-Inputs!$B$38)*_xlfn.NORM.S.INV(RAND())</f>
        <v>0.38956574418209622</v>
      </c>
      <c r="AC25" s="23">
        <f ca="1">SQRT(Inputs!$B$38)*G25+SQRT(1-Inputs!$B$38)*_xlfn.NORM.S.INV(RAND())</f>
        <v>-1.3324367342525076</v>
      </c>
      <c r="AD25" s="23">
        <f ca="1">SQRT(Inputs!$B$38)*H25+SQRT(1-Inputs!$B$38)*_xlfn.NORM.S.INV(RAND())</f>
        <v>0.36363542972688634</v>
      </c>
      <c r="AE25" s="23">
        <f ca="1">SQRT(Inputs!$B$38)*I25+SQRT(1-Inputs!$B$38)*_xlfn.NORM.S.INV(RAND())</f>
        <v>0.17473971847451358</v>
      </c>
      <c r="AF25" s="23">
        <f ca="1">SQRT(Inputs!$B$38)*J25+SQRT(1-Inputs!$B$38)*_xlfn.NORM.S.INV(RAND())</f>
        <v>0.80206194852893065</v>
      </c>
      <c r="AG25" s="23">
        <f ca="1">SQRT(Inputs!$B$38)*K25+SQRT(1-Inputs!$B$38)*_xlfn.NORM.S.INV(RAND())</f>
        <v>-0.94163035260565742</v>
      </c>
      <c r="AH25" s="23">
        <f ca="1">SQRT(Inputs!$B$38)*L25+SQRT(1-Inputs!$B$38)*_xlfn.NORM.S.INV(RAND())</f>
        <v>1.2119339602776094</v>
      </c>
      <c r="AI25" s="23">
        <f ca="1">SQRT(Inputs!$B$38)*M25+SQRT(1-Inputs!$B$38)*_xlfn.NORM.S.INV(RAND())</f>
        <v>0.63434054697653675</v>
      </c>
      <c r="AJ25" s="23">
        <f ca="1">SQRT(Inputs!$B$38)*C25+SQRT(1-Inputs!$B$38)*_xlfn.NORM.S.INV(RAND())</f>
        <v>1.6148264717642469E-2</v>
      </c>
      <c r="AK25" s="23">
        <f ca="1">SQRT(Inputs!$B$38)*D25+SQRT(1-Inputs!$B$38)*_xlfn.NORM.S.INV(RAND())</f>
        <v>0.27177799634549915</v>
      </c>
      <c r="AL25" s="23">
        <f ca="1">SQRT(Inputs!$B$38)*E25+SQRT(1-Inputs!$B$38)*_xlfn.NORM.S.INV(RAND())</f>
        <v>0.10790193564107803</v>
      </c>
      <c r="AM25" s="23">
        <f ca="1">SQRT(Inputs!$B$38)*F25+SQRT(1-Inputs!$B$38)*_xlfn.NORM.S.INV(RAND())</f>
        <v>2.5511707682821161</v>
      </c>
      <c r="AN25" s="23">
        <f ca="1">SQRT(Inputs!$B$38)*G25+SQRT(1-Inputs!$B$38)*_xlfn.NORM.S.INV(RAND())</f>
        <v>0.62463889815404494</v>
      </c>
      <c r="AO25" s="23">
        <f ca="1">SQRT(Inputs!$B$38)*H25+SQRT(1-Inputs!$B$38)*_xlfn.NORM.S.INV(RAND())</f>
        <v>-0.27652450908942799</v>
      </c>
      <c r="AP25" s="23">
        <f ca="1">SQRT(Inputs!$B$38)*I25+SQRT(1-Inputs!$B$38)*_xlfn.NORM.S.INV(RAND())</f>
        <v>-1.1599674025337976</v>
      </c>
      <c r="AQ25" s="23">
        <f ca="1">SQRT(Inputs!$B$38)*J25+SQRT(1-Inputs!$B$38)*_xlfn.NORM.S.INV(RAND())</f>
        <v>1.539504590584051E-2</v>
      </c>
      <c r="AR25" s="23">
        <f ca="1">SQRT(Inputs!$B$38)*K25+SQRT(1-Inputs!$B$38)*_xlfn.NORM.S.INV(RAND())</f>
        <v>-0.44338349065235894</v>
      </c>
      <c r="AS25" s="23">
        <f ca="1">SQRT(Inputs!$B$38)*L25+SQRT(1-Inputs!$B$38)*_xlfn.NORM.S.INV(RAND())</f>
        <v>-1.4010658332485881</v>
      </c>
      <c r="AT25" s="23">
        <f ca="1">SQRT(Inputs!$B$38)*M25+SQRT(1-Inputs!$B$38)*_xlfn.NORM.S.INV(RAND())</f>
        <v>1.2692154914472544</v>
      </c>
      <c r="AU25" s="15">
        <f ca="1">Inputs!$B$6*EXP($B$8-0.5*C$5^2+C$5*N25)</f>
        <v>4973.9182241749459</v>
      </c>
      <c r="AV25" s="15">
        <f t="shared" ca="1" si="1"/>
        <v>5328.0167505607878</v>
      </c>
      <c r="AW25" s="15">
        <f t="shared" ca="1" si="2"/>
        <v>6898.1173363467042</v>
      </c>
      <c r="AX25" s="15">
        <f t="shared" ca="1" si="3"/>
        <v>8715.2984086680481</v>
      </c>
      <c r="AY25" s="15">
        <f t="shared" ca="1" si="4"/>
        <v>10004.410811481321</v>
      </c>
      <c r="AZ25" s="15">
        <f t="shared" ca="1" si="5"/>
        <v>12348.503238680461</v>
      </c>
      <c r="BA25" s="15">
        <f t="shared" ca="1" si="6"/>
        <v>12808.513483065966</v>
      </c>
      <c r="BB25" s="15">
        <f t="shared" ca="1" si="7"/>
        <v>17729.411143532656</v>
      </c>
      <c r="BC25" s="15">
        <f t="shared" ca="1" si="8"/>
        <v>21908.630531975719</v>
      </c>
      <c r="BD25" s="15">
        <f t="shared" ca="1" si="9"/>
        <v>28798.717229992915</v>
      </c>
      <c r="BE25" s="15">
        <f t="shared" ca="1" si="10"/>
        <v>33672.442602401694</v>
      </c>
      <c r="BF25" s="15">
        <f ca="1">Inputs!$B$13*EXP($B$9-0.5*C$6^2+C$6*Y25)</f>
        <v>19917.826439070141</v>
      </c>
      <c r="BG25" s="15">
        <f t="shared" ca="1" si="11"/>
        <v>18739.455475387131</v>
      </c>
      <c r="BH25" s="15">
        <f t="shared" ca="1" si="12"/>
        <v>27074.569898601792</v>
      </c>
      <c r="BI25" s="15">
        <f t="shared" ca="1" si="13"/>
        <v>35191.470275581487</v>
      </c>
      <c r="BJ25" s="15">
        <f t="shared" ca="1" si="14"/>
        <v>35603.453185418381</v>
      </c>
      <c r="BK25" s="15">
        <f t="shared" ca="1" si="15"/>
        <v>45914.195253444792</v>
      </c>
      <c r="BL25" s="15">
        <f t="shared" ca="1" si="16"/>
        <v>57691.786537264663</v>
      </c>
      <c r="BM25" s="15">
        <f t="shared" ca="1" si="17"/>
        <v>78345.572497509638</v>
      </c>
      <c r="BN25" s="15">
        <f t="shared" ca="1" si="18"/>
        <v>86073.426016783545</v>
      </c>
      <c r="BO25" s="15">
        <f t="shared" ca="1" si="19"/>
        <v>121925.83934964315</v>
      </c>
      <c r="BP25" s="15">
        <f t="shared" ca="1" si="20"/>
        <v>161250.02484002186</v>
      </c>
      <c r="BQ25" s="15">
        <f ca="1">Inputs!$B$20*EXP($B$10-0.5*C$7^2+C$7*AJ25)</f>
        <v>4314.1525831349727</v>
      </c>
      <c r="BR25" s="15">
        <f t="shared" ca="1" si="21"/>
        <v>6381.4394713339861</v>
      </c>
      <c r="BS25" s="15">
        <f t="shared" ca="1" si="22"/>
        <v>9013.7459423775163</v>
      </c>
      <c r="BT25" s="15">
        <f t="shared" ca="1" si="23"/>
        <v>24269.15086306521</v>
      </c>
      <c r="BU25" s="15">
        <f t="shared" ca="1" si="24"/>
        <v>39122.007592888593</v>
      </c>
      <c r="BV25" s="15">
        <f t="shared" ca="1" si="25"/>
        <v>51142.452347685023</v>
      </c>
      <c r="BW25" s="15">
        <f t="shared" ca="1" si="26"/>
        <v>55830.541133192972</v>
      </c>
      <c r="BX25" s="15">
        <f t="shared" ca="1" si="27"/>
        <v>78329.357769169816</v>
      </c>
      <c r="BY25" s="15">
        <f t="shared" ca="1" si="28"/>
        <v>100826.34946937913</v>
      </c>
      <c r="BZ25" s="15">
        <f t="shared" ca="1" si="29"/>
        <v>109349.4867165405</v>
      </c>
      <c r="CA25" s="15">
        <f t="shared" ca="1" si="30"/>
        <v>192464.34450625398</v>
      </c>
      <c r="CB25" s="15">
        <f ca="1">(AU25*DCF!C$10-DCF!C$5*MAX(AU25*DCF!C$10,0)-MAX(AU25-Inputs!$B$6,0)/Inputs!$B$10)*DCF!C$6</f>
        <v>1042.9910316366756</v>
      </c>
      <c r="CC25" s="15">
        <f ca="1">(AV25*DCF!D$10-DCF!D$5*MAX(AV25*DCF!D$10,0)-MAX(AV25-AU25,0)/Inputs!$B$10)*DCF!D$6</f>
        <v>1212.330328578154</v>
      </c>
      <c r="CD25" s="15">
        <f ca="1">(AW25*DCF!E$10-DCF!E$5*MAX(AW25*DCF!E$10,0)-MAX(AW25-AV25,0)/Inputs!$B$10)*DCF!E$6</f>
        <v>1239.0138117583829</v>
      </c>
      <c r="CE25" s="15">
        <f ca="1">(AX25*DCF!F$10-DCF!F$5*MAX(AX25*DCF!F$10,0)-MAX(AX25-AW25,0)/Inputs!$B$10)*DCF!F$6</f>
        <v>1524.4254252398839</v>
      </c>
      <c r="CF25" s="15">
        <f ca="1">(AY25*DCF!G$10-DCF!G$5*MAX(AY25*DCF!G$10,0)-MAX(AY25-AX25,0)/Inputs!$B$10)*DCF!G$6</f>
        <v>1813.5176062955495</v>
      </c>
      <c r="CG25" s="15">
        <f ca="1">(AZ25*DCF!H$10-DCF!H$5*MAX(AZ25*DCF!H$10,0)-MAX(AZ25-AY25,0)/Inputs!$B$10)*DCF!H$6</f>
        <v>1981.2351272855833</v>
      </c>
      <c r="CH25" s="15">
        <f ca="1">(BA25*DCF!I$10-DCF!I$5*MAX(BA25*DCF!I$10,0)-MAX(BA25-AZ25,0)/Inputs!$B$10)*DCF!I$6</f>
        <v>2264.190359976561</v>
      </c>
      <c r="CI25" s="15">
        <f ca="1">(BB25*DCF!J$10-DCF!J$5*MAX(BB25*DCF!J$10,0)-MAX(BB25-BA25,0)/Inputs!$B$10)*DCF!J$6</f>
        <v>2296.7271396553842</v>
      </c>
      <c r="CJ25" s="15">
        <f ca="1">(BC25*DCF!K$10-DCF!K$5*MAX(BC25*DCF!K$10,0)-MAX(BC25-BB25,0)/Inputs!$B$10)*DCF!K$6</f>
        <v>2941.9105660439113</v>
      </c>
      <c r="CK25" s="15">
        <f ca="1">(BD25*DCF!L$10-DCF!L$5*MAX(BD25*DCF!L$10,0)-MAX(BD25-BC25,0)/Inputs!$B$10)*DCF!L$6</f>
        <v>3452.3944234651995</v>
      </c>
      <c r="CL25" s="15">
        <f ca="1">(BE25*DCF!M$10-DCF!M$5*MAX(BE25*DCF!M$10,0)-MAX(BE25-BD25,0)/Inputs!$B$10)*DCF!M$6</f>
        <v>4169.398601101334</v>
      </c>
      <c r="CM25" s="15">
        <f ca="1">(BF25*DCF!C$28-DCF!C$5*MAX(BF25*DCF!C$28,0)-MAX(BF25-Inputs!$B$13,0)/Inputs!$B$17)*DCF!C$6</f>
        <v>4108.622236710683</v>
      </c>
      <c r="CN25" s="15">
        <f ca="1">(BG25*DCF!D$28-DCF!D$5*MAX(BG25*DCF!D$28,0)-MAX(BG25-BF25,0)/Inputs!$B$17)*DCF!D$6</f>
        <v>5519.2018407491651</v>
      </c>
      <c r="CO25" s="15">
        <f ca="1">(BH25*DCF!E$28-DCF!E$5*MAX(BH25*DCF!E$28,0)-MAX(BH25-BG25,0)/Inputs!$B$17)*DCF!E$6</f>
        <v>6025.2639753013837</v>
      </c>
      <c r="CP25" s="15">
        <f ca="1">(BI25*DCF!F$28-DCF!F$5*MAX(BI25*DCF!F$28,0)-MAX(BI25-BH25,0)/Inputs!$B$17)*DCF!F$6</f>
        <v>8075.7471951149164</v>
      </c>
      <c r="CQ25" s="15">
        <f ca="1">(BJ25*DCF!G$28-DCF!G$5*MAX(BJ25*DCF!G$28,0)-MAX(BJ25-BI25,0)/Inputs!$B$17)*DCF!G$6</f>
        <v>9168.2945960373781</v>
      </c>
      <c r="CR25" s="15">
        <f ca="1">(BK25*DCF!H$28-DCF!H$5*MAX(BK25*DCF!H$28,0)-MAX(BK25-BJ25,0)/Inputs!$B$17)*DCF!H$6</f>
        <v>9753.0870836758113</v>
      </c>
      <c r="CS25" s="15">
        <f ca="1">(BL25*DCF!I$28-DCF!I$5*MAX(BL25*DCF!I$28,0)-MAX(BL25-BK25,0)/Inputs!$B$17)*DCF!I$6</f>
        <v>11875.953402317195</v>
      </c>
      <c r="CT25" s="15">
        <f ca="1">(BM25*DCF!J$28-DCF!J$5*MAX(BM25*DCF!J$28,0)-MAX(BM25-BL25,0)/Inputs!$B$17)*DCF!J$6</f>
        <v>14739.043335224789</v>
      </c>
      <c r="CU25" s="15">
        <f ca="1">(BN25*DCF!K$28-DCF!K$5*MAX(BN25*DCF!K$28,0)-MAX(BN25-BM25,0)/Inputs!$B$17)*DCF!K$6</f>
        <v>17230.705259856837</v>
      </c>
      <c r="CV25" s="15">
        <f ca="1">(BO25*DCF!L$28-DCF!L$5*MAX(BO25*DCF!L$28,0)-MAX(BO25-BN25,0)/Inputs!$B$17)*DCF!L$6</f>
        <v>20270.003806212055</v>
      </c>
      <c r="CW25" s="15">
        <f ca="1">(BP25*DCF!M$28-DCF!M$5*MAX(BP25*DCF!M$28,0)-MAX(BP25-BO25,0)/Inputs!$B$17)*DCF!M$6</f>
        <v>26228.80312808646</v>
      </c>
      <c r="CX25" s="15">
        <f ca="1">(BQ25*DCF!C$46-DCF!C$5*MAX(BQ25*DCF!C$46,0)-MAX(BQ25-Inputs!$B$20,0)/Inputs!$B$24)*DCF!C$6</f>
        <v>-1510.4983254976717</v>
      </c>
      <c r="CY25" s="15">
        <f ca="1">(BR25*DCF!D$46-DCF!D$5*MAX(BR25*DCF!D$46,0)-MAX(BR25-BQ25,0)/Inputs!$B$24)*DCF!D$6</f>
        <v>-1971.2570558198543</v>
      </c>
      <c r="CZ25" s="15">
        <f ca="1">(BS25*DCF!E$46-DCF!E$5*MAX(BS25*DCF!E$46,0)-MAX(BS25-BR25,0)/Inputs!$B$24)*DCF!E$6</f>
        <v>-2103.4738964296939</v>
      </c>
      <c r="DA25" s="15">
        <f ca="1">(BT25*DCF!F$46-DCF!F$5*MAX(BT25*DCF!F$46,0)-MAX(BT25-BS25,0)/Inputs!$B$24)*DCF!F$6</f>
        <v>-7322.4081988852176</v>
      </c>
      <c r="DB25" s="15">
        <f ca="1">(BU25*DCF!G$46-DCF!G$5*MAX(BU25*DCF!G$46,0)-MAX(BU25-BT25,0)/Inputs!$B$24)*DCF!G$6</f>
        <v>-6312.1945870712752</v>
      </c>
      <c r="DC25" s="15">
        <f ca="1">(BV25*DCF!H$46-DCF!H$5*MAX(BV25*DCF!H$46,0)-MAX(BV25-BU25,0)/Inputs!$B$24)*DCF!H$6</f>
        <v>-3735.2795570660282</v>
      </c>
      <c r="DD25" s="15">
        <f ca="1">(BW25*DCF!I$46-DCF!I$5*MAX(BW25*DCF!I$46,0)-MAX(BW25-BV25,0)/Inputs!$B$24)*DCF!I$6</f>
        <v>-56.340943220795914</v>
      </c>
      <c r="DE25" s="15">
        <f ca="1">(BX25*DCF!J$46-DCF!J$5*MAX(BX25*DCF!J$46,0)-MAX(BX25-BW25,0)/Inputs!$B$24)*DCF!J$6</f>
        <v>-2680.6187050599042</v>
      </c>
      <c r="DF25" s="15">
        <f ca="1">(BY25*DCF!K$46-DCF!K$5*MAX(BY25*DCF!K$46,0)-MAX(BY25-BX25,0)/Inputs!$B$24)*DCF!K$6</f>
        <v>248.37353882540199</v>
      </c>
      <c r="DG25" s="15">
        <f ca="1">(BZ25*DCF!L$46-DCF!L$5*MAX(BZ25*DCF!L$46,0)-MAX(BZ25-BY25,0)/Inputs!$B$24)*DCF!L$6</f>
        <v>5630.010692153277</v>
      </c>
      <c r="DH25" s="15">
        <f ca="1">(CA25*DCF!M$46-DCF!M$5*MAX(CA25*DCF!M$46,0)-MAX(CA25-BZ25,0)/Inputs!$B$24)*DCF!M$6</f>
        <v>-2287.2271308655718</v>
      </c>
      <c r="DI25" s="15">
        <f ca="1">SUM(CB25:CL25)+BE25*DCF!M$10*(1+Inputs!$B$30)*(1-Inputs!$B$33)*(1-Inputs!$B$30/Inputs!$B$31)/(Inputs!$B$29-Inputs!$B$30)*DCF!M$6</f>
        <v>117648.98745547723</v>
      </c>
      <c r="DJ25" s="15">
        <f ca="1">SUM(CM25:CW25)+BP25*DCF!M$28*(1+Inputs!$B$30)*(1-Inputs!$B$33)*(1-Inputs!$B$30/Inputs!$B$31)/(Inputs!$B$29-Inputs!$B$30)*DCF!M$6</f>
        <v>731342.6611134361</v>
      </c>
      <c r="DK25" s="15">
        <f ca="1">SUM(CX25:DH25)+CA25*DCF!M$46*(1+Inputs!$B$30)*(1-Inputs!$B$33)*(1-Inputs!$B$30/Inputs!$B$31)/(Inputs!$B$29-Inputs!$B$30)*DCF!M$6</f>
        <v>275471.76129683061</v>
      </c>
      <c r="DM25" s="15">
        <f ca="1">DI25+DJ25+DK25+Inputs!$B$34+Inputs!$B$36-Inputs!$B$35</f>
        <v>1201314.4098657439</v>
      </c>
    </row>
    <row r="26" spans="1:117" x14ac:dyDescent="0.75">
      <c r="A26" s="11">
        <v>13</v>
      </c>
      <c r="C26" s="23">
        <f t="shared" ca="1" si="31"/>
        <v>-1.0114969642140905</v>
      </c>
      <c r="D26" s="23">
        <f t="shared" ca="1" si="31"/>
        <v>3.6691243205459488E-2</v>
      </c>
      <c r="E26" s="23">
        <f t="shared" ca="1" si="31"/>
        <v>0.52212555979390329</v>
      </c>
      <c r="F26" s="23">
        <f t="shared" ca="1" si="31"/>
        <v>-1.1386172481747145</v>
      </c>
      <c r="G26" s="23">
        <f t="shared" ca="1" si="31"/>
        <v>-1.401221096935156</v>
      </c>
      <c r="H26" s="23">
        <f t="shared" ca="1" si="31"/>
        <v>-0.88862592373680627</v>
      </c>
      <c r="I26" s="23">
        <f t="shared" ca="1" si="31"/>
        <v>-0.92897490479360922</v>
      </c>
      <c r="J26" s="23">
        <f t="shared" ca="1" si="31"/>
        <v>0.97937141877247569</v>
      </c>
      <c r="K26" s="23">
        <f t="shared" ca="1" si="31"/>
        <v>-0.89671198054461454</v>
      </c>
      <c r="L26" s="23">
        <f t="shared" ca="1" si="31"/>
        <v>-1.2113537454544532</v>
      </c>
      <c r="M26" s="23">
        <f t="shared" ca="1" si="31"/>
        <v>-0.44239468462774001</v>
      </c>
      <c r="N26" s="23">
        <f ca="1">SQRT(Inputs!$B$38)*C26+SQRT(1-Inputs!$B$38)*_xlfn.NORM.S.INV(RAND())</f>
        <v>0.38771538906802949</v>
      </c>
      <c r="O26" s="23">
        <f ca="1">SQRT(Inputs!$B$38)*D26+SQRT(1-Inputs!$B$38)*_xlfn.NORM.S.INV(RAND())</f>
        <v>1.0586720471136513</v>
      </c>
      <c r="P26" s="23">
        <f ca="1">SQRT(Inputs!$B$38)*E26+SQRT(1-Inputs!$B$38)*_xlfn.NORM.S.INV(RAND())</f>
        <v>-0.37175148694557159</v>
      </c>
      <c r="Q26" s="23">
        <f ca="1">SQRT(Inputs!$B$38)*F26+SQRT(1-Inputs!$B$38)*_xlfn.NORM.S.INV(RAND())</f>
        <v>-0.38255732473043602</v>
      </c>
      <c r="R26" s="23">
        <f ca="1">SQRT(Inputs!$B$38)*G26+SQRT(1-Inputs!$B$38)*_xlfn.NORM.S.INV(RAND())</f>
        <v>0.12957151797845001</v>
      </c>
      <c r="S26" s="23">
        <f ca="1">SQRT(Inputs!$B$38)*H26+SQRT(1-Inputs!$B$38)*_xlfn.NORM.S.INV(RAND())</f>
        <v>-2.0084883212445424</v>
      </c>
      <c r="T26" s="23">
        <f ca="1">SQRT(Inputs!$B$38)*I26+SQRT(1-Inputs!$B$38)*_xlfn.NORM.S.INV(RAND())</f>
        <v>-1.1922205911251722</v>
      </c>
      <c r="U26" s="23">
        <f ca="1">SQRT(Inputs!$B$38)*J26+SQRT(1-Inputs!$B$38)*_xlfn.NORM.S.INV(RAND())</f>
        <v>1.8804274565451282</v>
      </c>
      <c r="V26" s="23">
        <f ca="1">SQRT(Inputs!$B$38)*K26+SQRT(1-Inputs!$B$38)*_xlfn.NORM.S.INV(RAND())</f>
        <v>-0.9734745122916576</v>
      </c>
      <c r="W26" s="23">
        <f ca="1">SQRT(Inputs!$B$38)*L26+SQRT(1-Inputs!$B$38)*_xlfn.NORM.S.INV(RAND())</f>
        <v>-1.2751198189169841</v>
      </c>
      <c r="X26" s="23">
        <f ca="1">SQRT(Inputs!$B$38)*M26+SQRT(1-Inputs!$B$38)*_xlfn.NORM.S.INV(RAND())</f>
        <v>-0.30661549593005333</v>
      </c>
      <c r="Y26" s="23">
        <f ca="1">SQRT(Inputs!$B$38)*C26+SQRT(1-Inputs!$B$38)*_xlfn.NORM.S.INV(RAND())</f>
        <v>0.15130531347620091</v>
      </c>
      <c r="Z26" s="23">
        <f ca="1">SQRT(Inputs!$B$38)*D26+SQRT(1-Inputs!$B$38)*_xlfn.NORM.S.INV(RAND())</f>
        <v>-0.15192440265960833</v>
      </c>
      <c r="AA26" s="23">
        <f ca="1">SQRT(Inputs!$B$38)*E26+SQRT(1-Inputs!$B$38)*_xlfn.NORM.S.INV(RAND())</f>
        <v>-0.10654495392217794</v>
      </c>
      <c r="AB26" s="23">
        <f ca="1">SQRT(Inputs!$B$38)*F26+SQRT(1-Inputs!$B$38)*_xlfn.NORM.S.INV(RAND())</f>
        <v>-1.6325433182041253</v>
      </c>
      <c r="AC26" s="23">
        <f ca="1">SQRT(Inputs!$B$38)*G26+SQRT(1-Inputs!$B$38)*_xlfn.NORM.S.INV(RAND())</f>
        <v>-1.4125021208626602</v>
      </c>
      <c r="AD26" s="23">
        <f ca="1">SQRT(Inputs!$B$38)*H26+SQRT(1-Inputs!$B$38)*_xlfn.NORM.S.INV(RAND())</f>
        <v>1.1461769293816497</v>
      </c>
      <c r="AE26" s="23">
        <f ca="1">SQRT(Inputs!$B$38)*I26+SQRT(1-Inputs!$B$38)*_xlfn.NORM.S.INV(RAND())</f>
        <v>-1.2242496578418867</v>
      </c>
      <c r="AF26" s="23">
        <f ca="1">SQRT(Inputs!$B$38)*J26+SQRT(1-Inputs!$B$38)*_xlfn.NORM.S.INV(RAND())</f>
        <v>0.23322337240821445</v>
      </c>
      <c r="AG26" s="23">
        <f ca="1">SQRT(Inputs!$B$38)*K26+SQRT(1-Inputs!$B$38)*_xlfn.NORM.S.INV(RAND())</f>
        <v>-1.4180864835877982</v>
      </c>
      <c r="AH26" s="23">
        <f ca="1">SQRT(Inputs!$B$38)*L26+SQRT(1-Inputs!$B$38)*_xlfn.NORM.S.INV(RAND())</f>
        <v>-0.60098471645812446</v>
      </c>
      <c r="AI26" s="23">
        <f ca="1">SQRT(Inputs!$B$38)*M26+SQRT(1-Inputs!$B$38)*_xlfn.NORM.S.INV(RAND())</f>
        <v>-1.4522728064770349</v>
      </c>
      <c r="AJ26" s="23">
        <f ca="1">SQRT(Inputs!$B$38)*C26+SQRT(1-Inputs!$B$38)*_xlfn.NORM.S.INV(RAND())</f>
        <v>0.40931774059559478</v>
      </c>
      <c r="AK26" s="23">
        <f ca="1">SQRT(Inputs!$B$38)*D26+SQRT(1-Inputs!$B$38)*_xlfn.NORM.S.INV(RAND())</f>
        <v>1.2471002673014915</v>
      </c>
      <c r="AL26" s="23">
        <f ca="1">SQRT(Inputs!$B$38)*E26+SQRT(1-Inputs!$B$38)*_xlfn.NORM.S.INV(RAND())</f>
        <v>-0.20248269620372078</v>
      </c>
      <c r="AM26" s="23">
        <f ca="1">SQRT(Inputs!$B$38)*F26+SQRT(1-Inputs!$B$38)*_xlfn.NORM.S.INV(RAND())</f>
        <v>-1.446323190453517</v>
      </c>
      <c r="AN26" s="23">
        <f ca="1">SQRT(Inputs!$B$38)*G26+SQRT(1-Inputs!$B$38)*_xlfn.NORM.S.INV(RAND())</f>
        <v>-1.45777347027806</v>
      </c>
      <c r="AO26" s="23">
        <f ca="1">SQRT(Inputs!$B$38)*H26+SQRT(1-Inputs!$B$38)*_xlfn.NORM.S.INV(RAND())</f>
        <v>-0.73634047506224709</v>
      </c>
      <c r="AP26" s="23">
        <f ca="1">SQRT(Inputs!$B$38)*I26+SQRT(1-Inputs!$B$38)*_xlfn.NORM.S.INV(RAND())</f>
        <v>0.34822130246798677</v>
      </c>
      <c r="AQ26" s="23">
        <f ca="1">SQRT(Inputs!$B$38)*J26+SQRT(1-Inputs!$B$38)*_xlfn.NORM.S.INV(RAND())</f>
        <v>0.27944926216411697</v>
      </c>
      <c r="AR26" s="23">
        <f ca="1">SQRT(Inputs!$B$38)*K26+SQRT(1-Inputs!$B$38)*_xlfn.NORM.S.INV(RAND())</f>
        <v>-1.099913955500224</v>
      </c>
      <c r="AS26" s="23">
        <f ca="1">SQRT(Inputs!$B$38)*L26+SQRT(1-Inputs!$B$38)*_xlfn.NORM.S.INV(RAND())</f>
        <v>1.8758665307316513E-2</v>
      </c>
      <c r="AT26" s="23">
        <f ca="1">SQRT(Inputs!$B$38)*M26+SQRT(1-Inputs!$B$38)*_xlfn.NORM.S.INV(RAND())</f>
        <v>-1.8509996242023985</v>
      </c>
      <c r="AU26" s="15">
        <f ca="1">Inputs!$B$6*EXP($B$8-0.5*C$5^2+C$5*N26)</f>
        <v>5283.6535548990141</v>
      </c>
      <c r="AV26" s="15">
        <f t="shared" ca="1" si="1"/>
        <v>7514.6870184529935</v>
      </c>
      <c r="AW26" s="15">
        <f t="shared" ca="1" si="2"/>
        <v>8714.712806893469</v>
      </c>
      <c r="AX26" s="15">
        <f t="shared" ca="1" si="3"/>
        <v>10143.232178874781</v>
      </c>
      <c r="AY26" s="15">
        <f t="shared" ca="1" si="4"/>
        <v>12585.07350187235</v>
      </c>
      <c r="AZ26" s="15">
        <f t="shared" ca="1" si="5"/>
        <v>12337.789150519307</v>
      </c>
      <c r="BA26" s="15">
        <f t="shared" ca="1" si="6"/>
        <v>13327.167981828508</v>
      </c>
      <c r="BB26" s="15">
        <f t="shared" ca="1" si="7"/>
        <v>19699.182415852916</v>
      </c>
      <c r="BC26" s="15">
        <f t="shared" ca="1" si="8"/>
        <v>21962.595988210822</v>
      </c>
      <c r="BD26" s="15">
        <f t="shared" ca="1" si="9"/>
        <v>23881.215676629654</v>
      </c>
      <c r="BE26" s="15">
        <f t="shared" ca="1" si="10"/>
        <v>28457.445578847764</v>
      </c>
      <c r="BF26" s="15">
        <f ca="1">Inputs!$B$13*EXP($B$9-0.5*C$6^2+C$6*Y26)</f>
        <v>14252.180052023585</v>
      </c>
      <c r="BG26" s="15">
        <f t="shared" ca="1" si="11"/>
        <v>16899.948029947256</v>
      </c>
      <c r="BH26" s="15">
        <f t="shared" ca="1" si="12"/>
        <v>20286.945733736116</v>
      </c>
      <c r="BI26" s="15">
        <f t="shared" ca="1" si="13"/>
        <v>19316.206711561983</v>
      </c>
      <c r="BJ26" s="15">
        <f t="shared" ca="1" si="14"/>
        <v>19318.096574150281</v>
      </c>
      <c r="BK26" s="15">
        <f t="shared" ca="1" si="15"/>
        <v>27713.281937818101</v>
      </c>
      <c r="BL26" s="15">
        <f t="shared" ca="1" si="16"/>
        <v>29048.154436268458</v>
      </c>
      <c r="BM26" s="15">
        <f t="shared" ca="1" si="17"/>
        <v>36756.098298310557</v>
      </c>
      <c r="BN26" s="15">
        <f t="shared" ca="1" si="18"/>
        <v>38140.582913994869</v>
      </c>
      <c r="BO26" s="15">
        <f t="shared" ca="1" si="19"/>
        <v>43761.614648443443</v>
      </c>
      <c r="BP26" s="15">
        <f t="shared" ca="1" si="20"/>
        <v>45690.68473148605</v>
      </c>
      <c r="BQ26" s="15">
        <f ca="1">Inputs!$B$20*EXP($B$10-0.5*C$7^2+C$7*AJ26)</f>
        <v>4959.7300967853544</v>
      </c>
      <c r="BR26" s="15">
        <f t="shared" ca="1" si="21"/>
        <v>10000.018660666161</v>
      </c>
      <c r="BS26" s="15">
        <f t="shared" ca="1" si="22"/>
        <v>12920.311843959093</v>
      </c>
      <c r="BT26" s="15">
        <f t="shared" ca="1" si="23"/>
        <v>12189.615232858501</v>
      </c>
      <c r="BU26" s="15">
        <f t="shared" ca="1" si="24"/>
        <v>11871.997544948543</v>
      </c>
      <c r="BV26" s="15">
        <f t="shared" ca="1" si="25"/>
        <v>13992.428578495694</v>
      </c>
      <c r="BW26" s="15">
        <f t="shared" ca="1" si="26"/>
        <v>21019.056773772703</v>
      </c>
      <c r="BX26" s="15">
        <f t="shared" ca="1" si="27"/>
        <v>31092.509910918725</v>
      </c>
      <c r="BY26" s="15">
        <f t="shared" ca="1" si="28"/>
        <v>35298.260857474459</v>
      </c>
      <c r="BZ26" s="15">
        <f t="shared" ca="1" si="29"/>
        <v>49699.495686491617</v>
      </c>
      <c r="CA26" s="15">
        <f t="shared" ca="1" si="30"/>
        <v>50244.041169740398</v>
      </c>
      <c r="CB26" s="15">
        <f ca="1">(AU26*DCF!C$10-DCF!C$5*MAX(AU26*DCF!C$10,0)-MAX(AU26-Inputs!$B$6,0)/Inputs!$B$10)*DCF!C$6</f>
        <v>1040.7825635211329</v>
      </c>
      <c r="CC26" s="15">
        <f ca="1">(AV26*DCF!D$10-DCF!D$5*MAX(AV26*DCF!D$10,0)-MAX(AV26-AU26,0)/Inputs!$B$10)*DCF!D$6</f>
        <v>1287.6749306205886</v>
      </c>
      <c r="CD26" s="15">
        <f ca="1">(AW26*DCF!E$10-DCF!E$5*MAX(AW26*DCF!E$10,0)-MAX(AW26-AV26,0)/Inputs!$B$10)*DCF!E$6</f>
        <v>1741.7929579218571</v>
      </c>
      <c r="CE26" s="15">
        <f ca="1">(AX26*DCF!F$10-DCF!F$5*MAX(AX26*DCF!F$10,0)-MAX(AX26-AW26,0)/Inputs!$B$10)*DCF!F$6</f>
        <v>1917.0119553889986</v>
      </c>
      <c r="CF26" s="15">
        <f ca="1">(AY26*DCF!G$10-DCF!G$5*MAX(AY26*DCF!G$10,0)-MAX(AY26-AX26,0)/Inputs!$B$10)*DCF!G$6</f>
        <v>2123.6625368042623</v>
      </c>
      <c r="CG26" s="15">
        <f ca="1">(AZ26*DCF!H$10-DCF!H$5*MAX(AZ26*DCF!H$10,0)-MAX(AZ26-AY26,0)/Inputs!$B$10)*DCF!H$6</f>
        <v>2395.3906132466682</v>
      </c>
      <c r="CH26" s="15">
        <f ca="1">(BA26*DCF!I$10-DCF!I$5*MAX(BA26*DCF!I$10,0)-MAX(BA26-AZ26,0)/Inputs!$B$10)*DCF!I$6</f>
        <v>2272.0946206729268</v>
      </c>
      <c r="CI26" s="15">
        <f ca="1">(BB26*DCF!J$10-DCF!J$5*MAX(BB26*DCF!J$10,0)-MAX(BB26-BA26,0)/Inputs!$B$10)*DCF!J$6</f>
        <v>2414.8516259461198</v>
      </c>
      <c r="CJ26" s="15">
        <f ca="1">(BC26*DCF!K$10-DCF!K$5*MAX(BC26*DCF!K$10,0)-MAX(BC26-BB26,0)/Inputs!$B$10)*DCF!K$6</f>
        <v>3218.7817881372985</v>
      </c>
      <c r="CK26" s="15">
        <f ca="1">(BD26*DCF!L$10-DCF!L$5*MAX(BD26*DCF!L$10,0)-MAX(BD26-BC26,0)/Inputs!$B$10)*DCF!L$6</f>
        <v>3353.6328575802427</v>
      </c>
      <c r="CL26" s="15">
        <f ca="1">(BE26*DCF!M$10-DCF!M$5*MAX(BE26*DCF!M$10,0)-MAX(BE26-BD26,0)/Inputs!$B$10)*DCF!M$6</f>
        <v>3469.0340826894262</v>
      </c>
      <c r="CM26" s="15">
        <f ca="1">(BF26*DCF!C$28-DCF!C$5*MAX(BF26*DCF!C$28,0)-MAX(BF26-Inputs!$B$13,0)/Inputs!$B$17)*DCF!C$6</f>
        <v>3687.9674842511736</v>
      </c>
      <c r="CN26" s="15">
        <f ca="1">(BG26*DCF!D$28-DCF!D$5*MAX(BG26*DCF!D$28,0)-MAX(BG26-BF26,0)/Inputs!$B$17)*DCF!D$6</f>
        <v>4412.5341631610436</v>
      </c>
      <c r="CO26" s="15">
        <f ca="1">(BH26*DCF!E$28-DCF!E$5*MAX(BH26*DCF!E$28,0)-MAX(BH26-BG26,0)/Inputs!$B$17)*DCF!E$6</f>
        <v>5078.0936440150945</v>
      </c>
      <c r="CP26" s="15">
        <f ca="1">(BI26*DCF!F$28-DCF!F$5*MAX(BI26*DCF!F$28,0)-MAX(BI26-BH26,0)/Inputs!$B$17)*DCF!F$6</f>
        <v>5243.8413166444789</v>
      </c>
      <c r="CQ26" s="15">
        <f ca="1">(BJ26*DCF!G$28-DCF!G$5*MAX(BJ26*DCF!G$28,0)-MAX(BJ26-BI26,0)/Inputs!$B$17)*DCF!G$6</f>
        <v>5011.9088659218696</v>
      </c>
      <c r="CR26" s="15">
        <f ca="1">(BK26*DCF!H$28-DCF!H$5*MAX(BK26*DCF!H$28,0)-MAX(BK26-BJ26,0)/Inputs!$B$17)*DCF!H$6</f>
        <v>5549.4241695263672</v>
      </c>
      <c r="CS26" s="15">
        <f ca="1">(BL26*DCF!I$28-DCF!I$5*MAX(BL26*DCF!I$28,0)-MAX(BL26-BK26,0)/Inputs!$B$17)*DCF!I$6</f>
        <v>6639.1666107611845</v>
      </c>
      <c r="CT26" s="15">
        <f ca="1">(BM26*DCF!J$28-DCF!J$5*MAX(BM26*DCF!J$28,0)-MAX(BM26-BL26,0)/Inputs!$B$17)*DCF!J$6</f>
        <v>7177.6508891517115</v>
      </c>
      <c r="CU26" s="15">
        <f ca="1">(BN26*DCF!K$28-DCF!K$5*MAX(BN26*DCF!K$28,0)-MAX(BN26-BM26,0)/Inputs!$B$17)*DCF!K$6</f>
        <v>7885.0706840151342</v>
      </c>
      <c r="CV26" s="15">
        <f ca="1">(BO26*DCF!L$28-DCF!L$5*MAX(BO26*DCF!L$28,0)-MAX(BO26-BN26,0)/Inputs!$B$17)*DCF!L$6</f>
        <v>8095.3315593803427</v>
      </c>
      <c r="CW26" s="15">
        <f ca="1">(BP26*DCF!M$28-DCF!M$5*MAX(BP26*DCF!M$28,0)-MAX(BP26-BO26,0)/Inputs!$B$17)*DCF!M$6</f>
        <v>8395.0867455555399</v>
      </c>
      <c r="CX26" s="15">
        <f ca="1">(BQ26*DCF!C$46-DCF!C$5*MAX(BQ26*DCF!C$46,0)-MAX(BQ26-Inputs!$B$20,0)/Inputs!$B$24)*DCF!C$6</f>
        <v>-1957.780667518721</v>
      </c>
      <c r="CY26" s="15">
        <f ca="1">(BR26*DCF!D$46-DCF!D$5*MAX(BR26*DCF!D$46,0)-MAX(BR26-BQ26,0)/Inputs!$B$24)*DCF!D$6</f>
        <v>-3857.4192739402397</v>
      </c>
      <c r="CZ26" s="15">
        <f ca="1">(BS26*DCF!E$46-DCF!E$5*MAX(BS26*DCF!E$46,0)-MAX(BS26-BR26,0)/Inputs!$B$24)*DCF!E$6</f>
        <v>-2678.9485499531888</v>
      </c>
      <c r="DA26" s="15">
        <f ca="1">(BT26*DCF!F$46-DCF!F$5*MAX(BT26*DCF!F$46,0)-MAX(BT26-BS26,0)/Inputs!$B$24)*DCF!F$6</f>
        <v>-887.72484988327312</v>
      </c>
      <c r="DB26" s="15">
        <f ca="1">(BU26*DCF!G$46-DCF!G$5*MAX(BU26*DCF!G$46,0)-MAX(BU26-BT26,0)/Inputs!$B$24)*DCF!G$6</f>
        <v>-399.35054120898889</v>
      </c>
      <c r="DC26" s="15">
        <f ca="1">(BV26*DCF!H$46-DCF!H$5*MAX(BV26*DCF!H$46,0)-MAX(BV26-BU26,0)/Inputs!$B$24)*DCF!H$6</f>
        <v>-658.91095157828022</v>
      </c>
      <c r="DD26" s="15">
        <f ca="1">(BW26*DCF!I$46-DCF!I$5*MAX(BW26*DCF!I$46,0)-MAX(BW26-BV26,0)/Inputs!$B$24)*DCF!I$6</f>
        <v>-1531.6298633373153</v>
      </c>
      <c r="DE26" s="15">
        <f ca="1">(BX26*DCF!J$46-DCF!J$5*MAX(BX26*DCF!J$46,0)-MAX(BX26-BW26,0)/Inputs!$B$24)*DCF!J$6</f>
        <v>-1367.070410628246</v>
      </c>
      <c r="DF26" s="15">
        <f ca="1">(BY26*DCF!K$46-DCF!K$5*MAX(BY26*DCF!K$46,0)-MAX(BY26-BX26,0)/Inputs!$B$24)*DCF!K$6</f>
        <v>986.0573863364607</v>
      </c>
      <c r="DG26" s="15">
        <f ca="1">(BZ26*DCF!L$46-DCF!L$5*MAX(BZ26*DCF!L$46,0)-MAX(BZ26-BY26,0)/Inputs!$B$24)*DCF!L$6</f>
        <v>176.44917085396909</v>
      </c>
      <c r="DH26" s="15">
        <f ca="1">(CA26*DCF!M$46-DCF!M$5*MAX(CA26*DCF!M$46,0)-MAX(CA26-BZ26,0)/Inputs!$B$24)*DCF!M$6</f>
        <v>3825.0949845457312</v>
      </c>
      <c r="DI26" s="15">
        <f ca="1">SUM(CB26:CL26)+BE26*DCF!M$10*(1+Inputs!$B$30)*(1-Inputs!$B$33)*(1-Inputs!$B$30/Inputs!$B$31)/(Inputs!$B$29-Inputs!$B$30)*DCF!M$6</f>
        <v>104432.1578892231</v>
      </c>
      <c r="DJ26" s="15">
        <f ca="1">SUM(CM26:CW26)+BP26*DCF!M$28*(1+Inputs!$B$30)*(1-Inputs!$B$33)*(1-Inputs!$B$30/Inputs!$B$31)/(Inputs!$B$29-Inputs!$B$30)*DCF!M$6</f>
        <v>236719.78253835975</v>
      </c>
      <c r="DK26" s="15">
        <f ca="1">SUM(CX26:DH26)+CA26*DCF!M$46*(1+Inputs!$B$30)*(1-Inputs!$B$33)*(1-Inputs!$B$30/Inputs!$B$31)/(Inputs!$B$29-Inputs!$B$30)*DCF!M$6</f>
        <v>69332.005869270812</v>
      </c>
      <c r="DM26" s="15">
        <f ca="1">DI26+DJ26+DK26+Inputs!$B$34+Inputs!$B$36-Inputs!$B$35</f>
        <v>487334.94629685365</v>
      </c>
    </row>
    <row r="27" spans="1:117" x14ac:dyDescent="0.75">
      <c r="A27" s="11">
        <v>14</v>
      </c>
      <c r="C27" s="23">
        <f t="shared" ca="1" si="31"/>
        <v>-1.6750553745722949</v>
      </c>
      <c r="D27" s="23">
        <f t="shared" ca="1" si="31"/>
        <v>1.2716508063979572</v>
      </c>
      <c r="E27" s="23">
        <f t="shared" ca="1" si="31"/>
        <v>-0.84018918047312396</v>
      </c>
      <c r="F27" s="23">
        <f t="shared" ca="1" si="31"/>
        <v>-0.69606555972099082</v>
      </c>
      <c r="G27" s="23">
        <f t="shared" ca="1" si="31"/>
        <v>-2.9509102330851054</v>
      </c>
      <c r="H27" s="23">
        <f t="shared" ca="1" si="31"/>
        <v>-0.25185098948001311</v>
      </c>
      <c r="I27" s="23">
        <f t="shared" ca="1" si="31"/>
        <v>1.4678282683138839</v>
      </c>
      <c r="J27" s="23">
        <f t="shared" ca="1" si="31"/>
        <v>0.91474546103458265</v>
      </c>
      <c r="K27" s="23">
        <f t="shared" ca="1" si="31"/>
        <v>-1.0095277290507259</v>
      </c>
      <c r="L27" s="23">
        <f t="shared" ca="1" si="31"/>
        <v>0.8059253982911545</v>
      </c>
      <c r="M27" s="23">
        <f t="shared" ca="1" si="31"/>
        <v>-5.754863228106661E-2</v>
      </c>
      <c r="N27" s="23">
        <f ca="1">SQRT(Inputs!$B$38)*C27+SQRT(1-Inputs!$B$38)*_xlfn.NORM.S.INV(RAND())</f>
        <v>-4.6745724503850727E-2</v>
      </c>
      <c r="O27" s="23">
        <f ca="1">SQRT(Inputs!$B$38)*D27+SQRT(1-Inputs!$B$38)*_xlfn.NORM.S.INV(RAND())</f>
        <v>2.0496082110847476</v>
      </c>
      <c r="P27" s="23">
        <f ca="1">SQRT(Inputs!$B$38)*E27+SQRT(1-Inputs!$B$38)*_xlfn.NORM.S.INV(RAND())</f>
        <v>-1.5474007934375815</v>
      </c>
      <c r="Q27" s="23">
        <f ca="1">SQRT(Inputs!$B$38)*F27+SQRT(1-Inputs!$B$38)*_xlfn.NORM.S.INV(RAND())</f>
        <v>0.2553853694517137</v>
      </c>
      <c r="R27" s="23">
        <f ca="1">SQRT(Inputs!$B$38)*G27+SQRT(1-Inputs!$B$38)*_xlfn.NORM.S.INV(RAND())</f>
        <v>-1.4722652016103799</v>
      </c>
      <c r="S27" s="23">
        <f ca="1">SQRT(Inputs!$B$38)*H27+SQRT(1-Inputs!$B$38)*_xlfn.NORM.S.INV(RAND())</f>
        <v>0.88923138983197936</v>
      </c>
      <c r="T27" s="23">
        <f ca="1">SQRT(Inputs!$B$38)*I27+SQRT(1-Inputs!$B$38)*_xlfn.NORM.S.INV(RAND())</f>
        <v>0.98620611042996675</v>
      </c>
      <c r="U27" s="23">
        <f ca="1">SQRT(Inputs!$B$38)*J27+SQRT(1-Inputs!$B$38)*_xlfn.NORM.S.INV(RAND())</f>
        <v>1.3754017227569131</v>
      </c>
      <c r="V27" s="23">
        <f ca="1">SQRT(Inputs!$B$38)*K27+SQRT(1-Inputs!$B$38)*_xlfn.NORM.S.INV(RAND())</f>
        <v>-0.44039717758072133</v>
      </c>
      <c r="W27" s="23">
        <f ca="1">SQRT(Inputs!$B$38)*L27+SQRT(1-Inputs!$B$38)*_xlfn.NORM.S.INV(RAND())</f>
        <v>0.21120254351448936</v>
      </c>
      <c r="X27" s="23">
        <f ca="1">SQRT(Inputs!$B$38)*M27+SQRT(1-Inputs!$B$38)*_xlfn.NORM.S.INV(RAND())</f>
        <v>7.8123487102318409E-2</v>
      </c>
      <c r="Y27" s="23">
        <f ca="1">SQRT(Inputs!$B$38)*C27+SQRT(1-Inputs!$B$38)*_xlfn.NORM.S.INV(RAND())</f>
        <v>-1.5418181013004579</v>
      </c>
      <c r="Z27" s="23">
        <f ca="1">SQRT(Inputs!$B$38)*D27+SQRT(1-Inputs!$B$38)*_xlfn.NORM.S.INV(RAND())</f>
        <v>0.34418373781076478</v>
      </c>
      <c r="AA27" s="23">
        <f ca="1">SQRT(Inputs!$B$38)*E27+SQRT(1-Inputs!$B$38)*_xlfn.NORM.S.INV(RAND())</f>
        <v>-0.703453242035601</v>
      </c>
      <c r="AB27" s="23">
        <f ca="1">SQRT(Inputs!$B$38)*F27+SQRT(1-Inputs!$B$38)*_xlfn.NORM.S.INV(RAND())</f>
        <v>-2.185880780048298</v>
      </c>
      <c r="AC27" s="23">
        <f ca="1">SQRT(Inputs!$B$38)*G27+SQRT(1-Inputs!$B$38)*_xlfn.NORM.S.INV(RAND())</f>
        <v>0.16943821018148975</v>
      </c>
      <c r="AD27" s="23">
        <f ca="1">SQRT(Inputs!$B$38)*H27+SQRT(1-Inputs!$B$38)*_xlfn.NORM.S.INV(RAND())</f>
        <v>0.74807867720216703</v>
      </c>
      <c r="AE27" s="23">
        <f ca="1">SQRT(Inputs!$B$38)*I27+SQRT(1-Inputs!$B$38)*_xlfn.NORM.S.INV(RAND())</f>
        <v>1.457201384724965</v>
      </c>
      <c r="AF27" s="23">
        <f ca="1">SQRT(Inputs!$B$38)*J27+SQRT(1-Inputs!$B$38)*_xlfn.NORM.S.INV(RAND())</f>
        <v>-0.36181375009941152</v>
      </c>
      <c r="AG27" s="23">
        <f ca="1">SQRT(Inputs!$B$38)*K27+SQRT(1-Inputs!$B$38)*_xlfn.NORM.S.INV(RAND())</f>
        <v>-0.69507202028902715</v>
      </c>
      <c r="AH27" s="23">
        <f ca="1">SQRT(Inputs!$B$38)*L27+SQRT(1-Inputs!$B$38)*_xlfn.NORM.S.INV(RAND())</f>
        <v>-0.29477901251554323</v>
      </c>
      <c r="AI27" s="23">
        <f ca="1">SQRT(Inputs!$B$38)*M27+SQRT(1-Inputs!$B$38)*_xlfn.NORM.S.INV(RAND())</f>
        <v>-0.93968855629827364</v>
      </c>
      <c r="AJ27" s="23">
        <f ca="1">SQRT(Inputs!$B$38)*C27+SQRT(1-Inputs!$B$38)*_xlfn.NORM.S.INV(RAND())</f>
        <v>-0.94176275406568632</v>
      </c>
      <c r="AK27" s="23">
        <f ca="1">SQRT(Inputs!$B$38)*D27+SQRT(1-Inputs!$B$38)*_xlfn.NORM.S.INV(RAND())</f>
        <v>0.3926277520939277</v>
      </c>
      <c r="AL27" s="23">
        <f ca="1">SQRT(Inputs!$B$38)*E27+SQRT(1-Inputs!$B$38)*_xlfn.NORM.S.INV(RAND())</f>
        <v>-1.3832670765668695</v>
      </c>
      <c r="AM27" s="23">
        <f ca="1">SQRT(Inputs!$B$38)*F27+SQRT(1-Inputs!$B$38)*_xlfn.NORM.S.INV(RAND())</f>
        <v>-0.50481985524963224</v>
      </c>
      <c r="AN27" s="23">
        <f ca="1">SQRT(Inputs!$B$38)*G27+SQRT(1-Inputs!$B$38)*_xlfn.NORM.S.INV(RAND())</f>
        <v>-3.395485805623049</v>
      </c>
      <c r="AO27" s="23">
        <f ca="1">SQRT(Inputs!$B$38)*H27+SQRT(1-Inputs!$B$38)*_xlfn.NORM.S.INV(RAND())</f>
        <v>-0.66018322644267369</v>
      </c>
      <c r="AP27" s="23">
        <f ca="1">SQRT(Inputs!$B$38)*I27+SQRT(1-Inputs!$B$38)*_xlfn.NORM.S.INV(RAND())</f>
        <v>0.7479197412615527</v>
      </c>
      <c r="AQ27" s="23">
        <f ca="1">SQRT(Inputs!$B$38)*J27+SQRT(1-Inputs!$B$38)*_xlfn.NORM.S.INV(RAND())</f>
        <v>-0.61456790762659963</v>
      </c>
      <c r="AR27" s="23">
        <f ca="1">SQRT(Inputs!$B$38)*K27+SQRT(1-Inputs!$B$38)*_xlfn.NORM.S.INV(RAND())</f>
        <v>-1.0077162761684708</v>
      </c>
      <c r="AS27" s="23">
        <f ca="1">SQRT(Inputs!$B$38)*L27+SQRT(1-Inputs!$B$38)*_xlfn.NORM.S.INV(RAND())</f>
        <v>0.92613531466423948</v>
      </c>
      <c r="AT27" s="23">
        <f ca="1">SQRT(Inputs!$B$38)*M27+SQRT(1-Inputs!$B$38)*_xlfn.NORM.S.INV(RAND())</f>
        <v>3.9564561759460798E-2</v>
      </c>
      <c r="AU27" s="15">
        <f ca="1">Inputs!$B$6*EXP($B$8-0.5*C$5^2+C$5*N27)</f>
        <v>4924.8324957134646</v>
      </c>
      <c r="AV27" s="15">
        <f t="shared" ca="1" si="1"/>
        <v>8102.9739517215066</v>
      </c>
      <c r="AW27" s="15">
        <f t="shared" ca="1" si="2"/>
        <v>8018.9825693617786</v>
      </c>
      <c r="AX27" s="15">
        <f t="shared" ca="1" si="3"/>
        <v>10107.781359233433</v>
      </c>
      <c r="AY27" s="15">
        <f t="shared" ca="1" si="4"/>
        <v>10401.344824679882</v>
      </c>
      <c r="AZ27" s="15">
        <f t="shared" ca="1" si="5"/>
        <v>14029.828881278576</v>
      </c>
      <c r="BA27" s="15">
        <f t="shared" ca="1" si="6"/>
        <v>19035.715743079028</v>
      </c>
      <c r="BB27" s="15">
        <f t="shared" ca="1" si="7"/>
        <v>26748.840166464408</v>
      </c>
      <c r="BC27" s="15">
        <f t="shared" ca="1" si="8"/>
        <v>31397.011112916513</v>
      </c>
      <c r="BD27" s="15">
        <f t="shared" ca="1" si="9"/>
        <v>39231.698160900101</v>
      </c>
      <c r="BE27" s="15">
        <f t="shared" ca="1" si="10"/>
        <v>48416.701841493363</v>
      </c>
      <c r="BF27" s="15">
        <f ca="1">Inputs!$B$13*EXP($B$9-0.5*C$6^2+C$6*Y27)</f>
        <v>10188.422989207527</v>
      </c>
      <c r="BG27" s="15">
        <f t="shared" ca="1" si="11"/>
        <v>13212.583911813195</v>
      </c>
      <c r="BH27" s="15">
        <f t="shared" ca="1" si="12"/>
        <v>14365.580649138483</v>
      </c>
      <c r="BI27" s="15">
        <f t="shared" ca="1" si="13"/>
        <v>12561.449473796662</v>
      </c>
      <c r="BJ27" s="15">
        <f t="shared" ca="1" si="14"/>
        <v>15780.263661153924</v>
      </c>
      <c r="BK27" s="15">
        <f t="shared" ca="1" si="15"/>
        <v>21443.704367114522</v>
      </c>
      <c r="BL27" s="15">
        <f t="shared" ca="1" si="16"/>
        <v>31815.954768687727</v>
      </c>
      <c r="BM27" s="15">
        <f t="shared" ca="1" si="17"/>
        <v>37389.767267938907</v>
      </c>
      <c r="BN27" s="15">
        <f t="shared" ca="1" si="18"/>
        <v>42309.63597319492</v>
      </c>
      <c r="BO27" s="15">
        <f t="shared" ca="1" si="19"/>
        <v>50304.093486153288</v>
      </c>
      <c r="BP27" s="15">
        <f t="shared" ca="1" si="20"/>
        <v>55662.005203588698</v>
      </c>
      <c r="BQ27" s="15">
        <f ca="1">Inputs!$B$20*EXP($B$10-0.5*C$7^2+C$7*AJ27)</f>
        <v>3071.4398598470693</v>
      </c>
      <c r="BR27" s="15">
        <f t="shared" ca="1" si="21"/>
        <v>4720.990861881497</v>
      </c>
      <c r="BS27" s="15">
        <f t="shared" ca="1" si="22"/>
        <v>4345.3559299375065</v>
      </c>
      <c r="BT27" s="15">
        <f t="shared" ca="1" si="23"/>
        <v>5248.1629264416151</v>
      </c>
      <c r="BU27" s="15">
        <f t="shared" ca="1" si="24"/>
        <v>3198.2641654246736</v>
      </c>
      <c r="BV27" s="15">
        <f t="shared" ca="1" si="25"/>
        <v>3834.7345707517989</v>
      </c>
      <c r="BW27" s="15">
        <f t="shared" ca="1" si="26"/>
        <v>6268.9521247639541</v>
      </c>
      <c r="BX27" s="15">
        <f t="shared" ca="1" si="27"/>
        <v>7751.7557122824983</v>
      </c>
      <c r="BY27" s="15">
        <f t="shared" ca="1" si="28"/>
        <v>8956.9144703557358</v>
      </c>
      <c r="BZ27" s="15">
        <f t="shared" ca="1" si="29"/>
        <v>14900.479707411307</v>
      </c>
      <c r="CA27" s="15">
        <f t="shared" ca="1" si="30"/>
        <v>21078.326374059663</v>
      </c>
      <c r="CB27" s="15">
        <f ca="1">(AU27*DCF!C$10-DCF!C$5*MAX(AU27*DCF!C$10,0)-MAX(AU27-Inputs!$B$6,0)/Inputs!$B$10)*DCF!C$6</f>
        <v>1043.3410216296866</v>
      </c>
      <c r="CC27" s="15">
        <f ca="1">(AV27*DCF!D$10-DCF!D$5*MAX(AV27*DCF!D$10,0)-MAX(AV27-AU27,0)/Inputs!$B$10)*DCF!D$6</f>
        <v>1200.1383887087663</v>
      </c>
      <c r="CD27" s="15">
        <f ca="1">(AW27*DCF!E$10-DCF!E$5*MAX(AW27*DCF!E$10,0)-MAX(AW27-AV27,0)/Inputs!$B$10)*DCF!E$6</f>
        <v>1851.4554238066637</v>
      </c>
      <c r="CE27" s="15">
        <f ca="1">(AX27*DCF!F$10-DCF!F$5*MAX(AX27*DCF!F$10,0)-MAX(AX27-AW27,0)/Inputs!$B$10)*DCF!F$6</f>
        <v>1771.8853213423681</v>
      </c>
      <c r="CF27" s="15">
        <f ca="1">(AY27*DCF!G$10-DCF!G$5*MAX(AY27*DCF!G$10,0)-MAX(AY27-AX27,0)/Inputs!$B$10)*DCF!G$6</f>
        <v>2086.6635404525391</v>
      </c>
      <c r="CG27" s="15">
        <f ca="1">(AZ27*DCF!H$10-DCF!H$5*MAX(AZ27*DCF!H$10,0)-MAX(AZ27-AY27,0)/Inputs!$B$10)*DCF!H$6</f>
        <v>2079.5989472160513</v>
      </c>
      <c r="CH27" s="15">
        <f ca="1">(BA27*DCF!I$10-DCF!I$5*MAX(BA27*DCF!I$10,0)-MAX(BA27-AZ27,0)/Inputs!$B$10)*DCF!I$6</f>
        <v>2655.9900054780392</v>
      </c>
      <c r="CI27" s="15">
        <f ca="1">(BB27*DCF!J$10-DCF!J$5*MAX(BB27*DCF!J$10,0)-MAX(BB27-BA27,0)/Inputs!$B$10)*DCF!J$6</f>
        <v>3421.36613427467</v>
      </c>
      <c r="CJ27" s="15">
        <f ca="1">(BC27*DCF!K$10-DCF!K$5*MAX(BC27*DCF!K$10,0)-MAX(BC27-BB27,0)/Inputs!$B$10)*DCF!K$6</f>
        <v>4403.7413759403016</v>
      </c>
      <c r="CK27" s="15">
        <f ca="1">(BD27*DCF!L$10-DCF!L$5*MAX(BD27*DCF!L$10,0)-MAX(BD27-BC27,0)/Inputs!$B$10)*DCF!L$6</f>
        <v>4903.7342214072287</v>
      </c>
      <c r="CL27" s="15">
        <f ca="1">(BE27*DCF!M$10-DCF!M$5*MAX(BE27*DCF!M$10,0)-MAX(BE27-BD27,0)/Inputs!$B$10)*DCF!M$6</f>
        <v>5734.9760231513828</v>
      </c>
      <c r="CM27" s="15">
        <f ca="1">(BF27*DCF!C$28-DCF!C$5*MAX(BF27*DCF!C$28,0)-MAX(BF27-Inputs!$B$13,0)/Inputs!$B$17)*DCF!C$6</f>
        <v>3109.4398793241148</v>
      </c>
      <c r="CN27" s="15">
        <f ca="1">(BG27*DCF!D$28-DCF!D$5*MAX(BG27*DCF!D$28,0)-MAX(BG27-BF27,0)/Inputs!$B$17)*DCF!D$6</f>
        <v>3246.2185131284009</v>
      </c>
      <c r="CO27" s="15">
        <f ca="1">(BH27*DCF!E$28-DCF!E$5*MAX(BH27*DCF!E$28,0)-MAX(BH27-BG27,0)/Inputs!$B$17)*DCF!E$6</f>
        <v>3841.3484535576104</v>
      </c>
      <c r="CP27" s="15">
        <f ca="1">(BI27*DCF!F$28-DCF!F$5*MAX(BI27*DCF!F$28,0)-MAX(BI27-BH27,0)/Inputs!$B$17)*DCF!F$6</f>
        <v>3410.1026527226709</v>
      </c>
      <c r="CQ27" s="15">
        <f ca="1">(BJ27*DCF!G$28-DCF!G$5*MAX(BJ27*DCF!G$28,0)-MAX(BJ27-BI27,0)/Inputs!$B$17)*DCF!G$6</f>
        <v>3552.9363830898419</v>
      </c>
      <c r="CR27" s="15">
        <f ca="1">(BK27*DCF!H$28-DCF!H$5*MAX(BK27*DCF!H$28,0)-MAX(BK27-BJ27,0)/Inputs!$B$17)*DCF!H$6</f>
        <v>4423.3249230988449</v>
      </c>
      <c r="CS27" s="15">
        <f ca="1">(BL27*DCF!I$28-DCF!I$5*MAX(BL27*DCF!I$28,0)-MAX(BL27-BK27,0)/Inputs!$B$17)*DCF!I$6</f>
        <v>5992.8824749584501</v>
      </c>
      <c r="CT27" s="15">
        <f ca="1">(BM27*DCF!J$28-DCF!J$5*MAX(BM27*DCF!J$28,0)-MAX(BM27-BL27,0)/Inputs!$B$17)*DCF!J$6</f>
        <v>7601.9800596320683</v>
      </c>
      <c r="CU27" s="15">
        <f ca="1">(BN27*DCF!K$28-DCF!K$5*MAX(BN27*DCF!K$28,0)-MAX(BN27-BM27,0)/Inputs!$B$17)*DCF!K$6</f>
        <v>8332.4673277499351</v>
      </c>
      <c r="CV27" s="15">
        <f ca="1">(BO27*DCF!L$28-DCF!L$5*MAX(BO27*DCF!L$28,0)-MAX(BO27-BN27,0)/Inputs!$B$17)*DCF!L$6</f>
        <v>9132.1363288155408</v>
      </c>
      <c r="CW27" s="15">
        <f ca="1">(BP27*DCF!M$28-DCF!M$5*MAX(BP27*DCF!M$28,0)-MAX(BP27-BO27,0)/Inputs!$B$17)*DCF!M$6</f>
        <v>9912.7861642488533</v>
      </c>
      <c r="CX27" s="15">
        <f ca="1">(BQ27*DCF!C$46-DCF!C$5*MAX(BQ27*DCF!C$46,0)-MAX(BQ27-Inputs!$B$20,0)/Inputs!$B$24)*DCF!C$6</f>
        <v>-709.33945954897672</v>
      </c>
      <c r="CY27" s="15">
        <f ca="1">(BR27*DCF!D$46-DCF!D$5*MAX(BR27*DCF!D$46,0)-MAX(BR27-BQ27,0)/Inputs!$B$24)*DCF!D$6</f>
        <v>-1509.6127652446924</v>
      </c>
      <c r="CZ27" s="15">
        <f ca="1">(BS27*DCF!E$46-DCF!E$5*MAX(BS27*DCF!E$46,0)-MAX(BS27-BR27,0)/Inputs!$B$24)*DCF!E$6</f>
        <v>-513.84590454741692</v>
      </c>
      <c r="DA27" s="15">
        <f ca="1">(BT27*DCF!F$46-DCF!F$5*MAX(BT27*DCF!F$46,0)-MAX(BT27-BS27,0)/Inputs!$B$24)*DCF!F$6</f>
        <v>-710.94497305408379</v>
      </c>
      <c r="DB27" s="15">
        <f ca="1">(BU27*DCF!G$46-DCF!G$5*MAX(BU27*DCF!G$46,0)-MAX(BU27-BT27,0)/Inputs!$B$24)*DCF!G$6</f>
        <v>-107.58328752646273</v>
      </c>
      <c r="DC27" s="15">
        <f ca="1">(BV27*DCF!H$46-DCF!H$5*MAX(BV27*DCF!H$46,0)-MAX(BV27-BU27,0)/Inputs!$B$24)*DCF!H$6</f>
        <v>-197.77927873652973</v>
      </c>
      <c r="DD27" s="15">
        <f ca="1">(BW27*DCF!I$46-DCF!I$5*MAX(BW27*DCF!I$46,0)-MAX(BW27-BV27,0)/Inputs!$B$24)*DCF!I$6</f>
        <v>-553.98581173348089</v>
      </c>
      <c r="DE27" s="15">
        <f ca="1">(BX27*DCF!J$46-DCF!J$5*MAX(BX27*DCF!J$46,0)-MAX(BX27-BW27,0)/Inputs!$B$24)*DCF!J$6</f>
        <v>-68.050576165705849</v>
      </c>
      <c r="DF27" s="15">
        <f ca="1">(BY27*DCF!K$46-DCF!K$5*MAX(BY27*DCF!K$46,0)-MAX(BY27-BX27,0)/Inputs!$B$24)*DCF!K$6</f>
        <v>216.41702213472104</v>
      </c>
      <c r="DG27" s="15">
        <f ca="1">(BZ27*DCF!L$46-DCF!L$5*MAX(BZ27*DCF!L$46,0)-MAX(BZ27-BY27,0)/Inputs!$B$24)*DCF!L$6</f>
        <v>-315.04727826069222</v>
      </c>
      <c r="DH27" s="15">
        <f ca="1">(CA27*DCF!M$46-DCF!M$5*MAX(CA27*DCF!M$46,0)-MAX(CA27-BZ27,0)/Inputs!$B$24)*DCF!M$6</f>
        <v>360.94090454430375</v>
      </c>
      <c r="DI27" s="15">
        <f ca="1">SUM(CB27:CL27)+BE27*DCF!M$10*(1+Inputs!$B$30)*(1-Inputs!$B$33)*(1-Inputs!$B$30/Inputs!$B$31)/(Inputs!$B$29-Inputs!$B$30)*DCF!M$6</f>
        <v>165897.21187288433</v>
      </c>
      <c r="DJ27" s="15">
        <f ca="1">SUM(CM27:CW27)+BP27*DCF!M$28*(1+Inputs!$B$30)*(1-Inputs!$B$33)*(1-Inputs!$B$30/Inputs!$B$31)/(Inputs!$B$29-Inputs!$B$30)*DCF!M$6</f>
        <v>269099.75187420135</v>
      </c>
      <c r="DK27" s="15">
        <f ca="1">SUM(CX27:DH27)+CA27*DCF!M$46*(1+Inputs!$B$30)*(1-Inputs!$B$33)*(1-Inputs!$B$30/Inputs!$B$31)/(Inputs!$B$29-Inputs!$B$30)*DCF!M$6</f>
        <v>28480.758053538015</v>
      </c>
      <c r="DM27" s="15">
        <f ca="1">DI27+DJ27+DK27+Inputs!$B$34+Inputs!$B$36-Inputs!$B$35</f>
        <v>540328.72180062369</v>
      </c>
    </row>
    <row r="28" spans="1:117" x14ac:dyDescent="0.75">
      <c r="A28" s="11">
        <v>15</v>
      </c>
      <c r="C28" s="23">
        <f t="shared" ca="1" si="31"/>
        <v>-0.75759761737983211</v>
      </c>
      <c r="D28" s="23">
        <f t="shared" ca="1" si="31"/>
        <v>-0.55587120236094478</v>
      </c>
      <c r="E28" s="23">
        <f t="shared" ca="1" si="31"/>
        <v>0.61326906056056807</v>
      </c>
      <c r="F28" s="23">
        <f t="shared" ca="1" si="31"/>
        <v>-1.173203885701646</v>
      </c>
      <c r="G28" s="23">
        <f t="shared" ca="1" si="31"/>
        <v>0.6804074840794273</v>
      </c>
      <c r="H28" s="23">
        <f t="shared" ca="1" si="31"/>
        <v>0.45990476487122744</v>
      </c>
      <c r="I28" s="23">
        <f t="shared" ca="1" si="31"/>
        <v>-0.17230582734918032</v>
      </c>
      <c r="J28" s="23">
        <f t="shared" ca="1" si="31"/>
        <v>1.2933818958345531</v>
      </c>
      <c r="K28" s="23">
        <f t="shared" ca="1" si="31"/>
        <v>-0.75404971008926391</v>
      </c>
      <c r="L28" s="23">
        <f t="shared" ca="1" si="31"/>
        <v>-0.21456379127502614</v>
      </c>
      <c r="M28" s="23">
        <f t="shared" ca="1" si="31"/>
        <v>6.2202825773548867E-2</v>
      </c>
      <c r="N28" s="23">
        <f ca="1">SQRT(Inputs!$B$38)*C28+SQRT(1-Inputs!$B$38)*_xlfn.NORM.S.INV(RAND())</f>
        <v>0.81405064211166211</v>
      </c>
      <c r="O28" s="23">
        <f ca="1">SQRT(Inputs!$B$38)*D28+SQRT(1-Inputs!$B$38)*_xlfn.NORM.S.INV(RAND())</f>
        <v>-1.5040450095301676</v>
      </c>
      <c r="P28" s="23">
        <f ca="1">SQRT(Inputs!$B$38)*E28+SQRT(1-Inputs!$B$38)*_xlfn.NORM.S.INV(RAND())</f>
        <v>-0.30650818119584822</v>
      </c>
      <c r="Q28" s="23">
        <f ca="1">SQRT(Inputs!$B$38)*F28+SQRT(1-Inputs!$B$38)*_xlfn.NORM.S.INV(RAND())</f>
        <v>-2.0033380604368349</v>
      </c>
      <c r="R28" s="23">
        <f ca="1">SQRT(Inputs!$B$38)*G28+SQRT(1-Inputs!$B$38)*_xlfn.NORM.S.INV(RAND())</f>
        <v>-0.29220744361443557</v>
      </c>
      <c r="S28" s="23">
        <f ca="1">SQRT(Inputs!$B$38)*H28+SQRT(1-Inputs!$B$38)*_xlfn.NORM.S.INV(RAND())</f>
        <v>-5.2493096418266272E-2</v>
      </c>
      <c r="T28" s="23">
        <f ca="1">SQRT(Inputs!$B$38)*I28+SQRT(1-Inputs!$B$38)*_xlfn.NORM.S.INV(RAND())</f>
        <v>0.40573706342136973</v>
      </c>
      <c r="U28" s="23">
        <f ca="1">SQRT(Inputs!$B$38)*J28+SQRT(1-Inputs!$B$38)*_xlfn.NORM.S.INV(RAND())</f>
        <v>1.5000248103315907</v>
      </c>
      <c r="V28" s="23">
        <f ca="1">SQRT(Inputs!$B$38)*K28+SQRT(1-Inputs!$B$38)*_xlfn.NORM.S.INV(RAND())</f>
        <v>-0.41225263145790592</v>
      </c>
      <c r="W28" s="23">
        <f ca="1">SQRT(Inputs!$B$38)*L28+SQRT(1-Inputs!$B$38)*_xlfn.NORM.S.INV(RAND())</f>
        <v>0.27116408305127415</v>
      </c>
      <c r="X28" s="23">
        <f ca="1">SQRT(Inputs!$B$38)*M28+SQRT(1-Inputs!$B$38)*_xlfn.NORM.S.INV(RAND())</f>
        <v>-2.3727649160798472</v>
      </c>
      <c r="Y28" s="23">
        <f ca="1">SQRT(Inputs!$B$38)*C28+SQRT(1-Inputs!$B$38)*_xlfn.NORM.S.INV(RAND())</f>
        <v>0.68800898476434258</v>
      </c>
      <c r="Z28" s="23">
        <f ca="1">SQRT(Inputs!$B$38)*D28+SQRT(1-Inputs!$B$38)*_xlfn.NORM.S.INV(RAND())</f>
        <v>-0.78195506630496403</v>
      </c>
      <c r="AA28" s="23">
        <f ca="1">SQRT(Inputs!$B$38)*E28+SQRT(1-Inputs!$B$38)*_xlfn.NORM.S.INV(RAND())</f>
        <v>1.7918342656958419</v>
      </c>
      <c r="AB28" s="23">
        <f ca="1">SQRT(Inputs!$B$38)*F28+SQRT(1-Inputs!$B$38)*_xlfn.NORM.S.INV(RAND())</f>
        <v>-1.2080751517959007</v>
      </c>
      <c r="AC28" s="23">
        <f ca="1">SQRT(Inputs!$B$38)*G28+SQRT(1-Inputs!$B$38)*_xlfn.NORM.S.INV(RAND())</f>
        <v>-0.64125580141997007</v>
      </c>
      <c r="AD28" s="23">
        <f ca="1">SQRT(Inputs!$B$38)*H28+SQRT(1-Inputs!$B$38)*_xlfn.NORM.S.INV(RAND())</f>
        <v>-0.74482287375423106</v>
      </c>
      <c r="AE28" s="23">
        <f ca="1">SQRT(Inputs!$B$38)*I28+SQRT(1-Inputs!$B$38)*_xlfn.NORM.S.INV(RAND())</f>
        <v>0.48321203724993689</v>
      </c>
      <c r="AF28" s="23">
        <f ca="1">SQRT(Inputs!$B$38)*J28+SQRT(1-Inputs!$B$38)*_xlfn.NORM.S.INV(RAND())</f>
        <v>0.86246797003278275</v>
      </c>
      <c r="AG28" s="23">
        <f ca="1">SQRT(Inputs!$B$38)*K28+SQRT(1-Inputs!$B$38)*_xlfn.NORM.S.INV(RAND())</f>
        <v>-1.9307005816297862</v>
      </c>
      <c r="AH28" s="23">
        <f ca="1">SQRT(Inputs!$B$38)*L28+SQRT(1-Inputs!$B$38)*_xlfn.NORM.S.INV(RAND())</f>
        <v>1.1789934171064815</v>
      </c>
      <c r="AI28" s="23">
        <f ca="1">SQRT(Inputs!$B$38)*M28+SQRT(1-Inputs!$B$38)*_xlfn.NORM.S.INV(RAND())</f>
        <v>0.78723350291610239</v>
      </c>
      <c r="AJ28" s="23">
        <f ca="1">SQRT(Inputs!$B$38)*C28+SQRT(1-Inputs!$B$38)*_xlfn.NORM.S.INV(RAND())</f>
        <v>-2.2149985206881677</v>
      </c>
      <c r="AK28" s="23">
        <f ca="1">SQRT(Inputs!$B$38)*D28+SQRT(1-Inputs!$B$38)*_xlfn.NORM.S.INV(RAND())</f>
        <v>2.2172622299788793</v>
      </c>
      <c r="AL28" s="23">
        <f ca="1">SQRT(Inputs!$B$38)*E28+SQRT(1-Inputs!$B$38)*_xlfn.NORM.S.INV(RAND())</f>
        <v>0.17650009676907077</v>
      </c>
      <c r="AM28" s="23">
        <f ca="1">SQRT(Inputs!$B$38)*F28+SQRT(1-Inputs!$B$38)*_xlfn.NORM.S.INV(RAND())</f>
        <v>-1.296887165264601</v>
      </c>
      <c r="AN28" s="23">
        <f ca="1">SQRT(Inputs!$B$38)*G28+SQRT(1-Inputs!$B$38)*_xlfn.NORM.S.INV(RAND())</f>
        <v>0.3623420296352769</v>
      </c>
      <c r="AO28" s="23">
        <f ca="1">SQRT(Inputs!$B$38)*H28+SQRT(1-Inputs!$B$38)*_xlfn.NORM.S.INV(RAND())</f>
        <v>0.34477509022488934</v>
      </c>
      <c r="AP28" s="23">
        <f ca="1">SQRT(Inputs!$B$38)*I28+SQRT(1-Inputs!$B$38)*_xlfn.NORM.S.INV(RAND())</f>
        <v>0.34418813027824102</v>
      </c>
      <c r="AQ28" s="23">
        <f ca="1">SQRT(Inputs!$B$38)*J28+SQRT(1-Inputs!$B$38)*_xlfn.NORM.S.INV(RAND())</f>
        <v>0.60477907812006715</v>
      </c>
      <c r="AR28" s="23">
        <f ca="1">SQRT(Inputs!$B$38)*K28+SQRT(1-Inputs!$B$38)*_xlfn.NORM.S.INV(RAND())</f>
        <v>0.8302725466343952</v>
      </c>
      <c r="AS28" s="23">
        <f ca="1">SQRT(Inputs!$B$38)*L28+SQRT(1-Inputs!$B$38)*_xlfn.NORM.S.INV(RAND())</f>
        <v>0.42440484297829811</v>
      </c>
      <c r="AT28" s="23">
        <f ca="1">SQRT(Inputs!$B$38)*M28+SQRT(1-Inputs!$B$38)*_xlfn.NORM.S.INV(RAND())</f>
        <v>-0.51809058781157291</v>
      </c>
      <c r="AU28" s="15">
        <f ca="1">Inputs!$B$6*EXP($B$8-0.5*C$5^2+C$5*N28)</f>
        <v>5661.1667927623548</v>
      </c>
      <c r="AV28" s="15">
        <f t="shared" ca="1" si="1"/>
        <v>5523.8227468815985</v>
      </c>
      <c r="AW28" s="15">
        <f t="shared" ca="1" si="2"/>
        <v>6462.5475005774297</v>
      </c>
      <c r="AX28" s="15">
        <f t="shared" ca="1" si="3"/>
        <v>6143.0953044207363</v>
      </c>
      <c r="AY28" s="15">
        <f t="shared" ca="1" si="4"/>
        <v>7255.6088547136696</v>
      </c>
      <c r="AZ28" s="15">
        <f t="shared" ca="1" si="5"/>
        <v>8822.6584759348352</v>
      </c>
      <c r="BA28" s="15">
        <f t="shared" ca="1" si="6"/>
        <v>11265.025280237845</v>
      </c>
      <c r="BB28" s="15">
        <f t="shared" ca="1" si="7"/>
        <v>16028.411806074735</v>
      </c>
      <c r="BC28" s="15">
        <f t="shared" ca="1" si="8"/>
        <v>18864.866221414599</v>
      </c>
      <c r="BD28" s="15">
        <f t="shared" ca="1" si="9"/>
        <v>23704.905789886416</v>
      </c>
      <c r="BE28" s="15">
        <f t="shared" ca="1" si="10"/>
        <v>23401.827537602931</v>
      </c>
      <c r="BF28" s="15">
        <f ca="1">Inputs!$B$13*EXP($B$9-0.5*C$6^2+C$6*Y28)</f>
        <v>15852.229364847135</v>
      </c>
      <c r="BG28" s="15">
        <f t="shared" ca="1" si="11"/>
        <v>16777.338577554368</v>
      </c>
      <c r="BH28" s="15">
        <f t="shared" ca="1" si="12"/>
        <v>27592.841727062649</v>
      </c>
      <c r="BI28" s="15">
        <f t="shared" ca="1" si="13"/>
        <v>28046.312359159867</v>
      </c>
      <c r="BJ28" s="15">
        <f t="shared" ca="1" si="14"/>
        <v>31347.254947826448</v>
      </c>
      <c r="BK28" s="15">
        <f t="shared" ca="1" si="15"/>
        <v>34762.847840054266</v>
      </c>
      <c r="BL28" s="15">
        <f t="shared" ca="1" si="16"/>
        <v>45461.469348268773</v>
      </c>
      <c r="BM28" s="15">
        <f t="shared" ca="1" si="17"/>
        <v>62201.796124686764</v>
      </c>
      <c r="BN28" s="15">
        <f t="shared" ca="1" si="18"/>
        <v>60699.111043438526</v>
      </c>
      <c r="BO28" s="15">
        <f t="shared" ca="1" si="19"/>
        <v>85653.689410739273</v>
      </c>
      <c r="BP28" s="15">
        <f t="shared" ca="1" si="20"/>
        <v>115258.52416874641</v>
      </c>
      <c r="BQ28" s="15">
        <f ca="1">Inputs!$B$20*EXP($B$10-0.5*C$7^2+C$7*AJ28)</f>
        <v>1955.3159211223842</v>
      </c>
      <c r="BR28" s="15">
        <f t="shared" ca="1" si="21"/>
        <v>5364.9736247986903</v>
      </c>
      <c r="BS28" s="15">
        <f t="shared" ca="1" si="22"/>
        <v>7728.7728320335937</v>
      </c>
      <c r="BT28" s="15">
        <f t="shared" ca="1" si="23"/>
        <v>7583.2034391097504</v>
      </c>
      <c r="BU28" s="15">
        <f t="shared" ca="1" si="24"/>
        <v>11472.431789498458</v>
      </c>
      <c r="BV28" s="15">
        <f t="shared" ca="1" si="25"/>
        <v>17250.73208062067</v>
      </c>
      <c r="BW28" s="15">
        <f t="shared" ca="1" si="26"/>
        <v>25891.483399181521</v>
      </c>
      <c r="BX28" s="15">
        <f t="shared" ca="1" si="27"/>
        <v>40881.259685933212</v>
      </c>
      <c r="BY28" s="15">
        <f t="shared" ca="1" si="28"/>
        <v>67143.418054838592</v>
      </c>
      <c r="BZ28" s="15">
        <f t="shared" ca="1" si="29"/>
        <v>101856.34895175927</v>
      </c>
      <c r="CA28" s="15">
        <f t="shared" ca="1" si="30"/>
        <v>130493.0065364795</v>
      </c>
      <c r="CB28" s="15">
        <f ca="1">(AU28*DCF!C$10-DCF!C$5*MAX(AU28*DCF!C$10,0)-MAX(AU28-Inputs!$B$6,0)/Inputs!$B$10)*DCF!C$6</f>
        <v>1038.090826846897</v>
      </c>
      <c r="CC28" s="15">
        <f ca="1">(AV28*DCF!D$10-DCF!D$5*MAX(AV28*DCF!D$10,0)-MAX(AV28-AU28,0)/Inputs!$B$10)*DCF!D$6</f>
        <v>1346.3943718816734</v>
      </c>
      <c r="CD28" s="15">
        <f ca="1">(AW28*DCF!E$10-DCF!E$5*MAX(AW28*DCF!E$10,0)-MAX(AW28-AV28,0)/Inputs!$B$10)*DCF!E$6</f>
        <v>1280.6596540864398</v>
      </c>
      <c r="CE28" s="15">
        <f ca="1">(AX28*DCF!F$10-DCF!F$5*MAX(AX28*DCF!F$10,0)-MAX(AX28-AW28,0)/Inputs!$B$10)*DCF!F$6</f>
        <v>1341.0279148070777</v>
      </c>
      <c r="CF28" s="15">
        <f ca="1">(AY28*DCF!G$10-DCF!G$5*MAX(AY28*DCF!G$10,0)-MAX(AY28-AX28,0)/Inputs!$B$10)*DCF!G$6</f>
        <v>1281.100218940393</v>
      </c>
      <c r="CG28" s="15">
        <f ca="1">(AZ28*DCF!H$10-DCF!H$5*MAX(AZ28*DCF!H$10,0)-MAX(AZ28-AY28,0)/Inputs!$B$10)*DCF!H$6</f>
        <v>1434.6677181093992</v>
      </c>
      <c r="CH28" s="15">
        <f ca="1">(BA28*DCF!I$10-DCF!I$5*MAX(BA28*DCF!I$10,0)-MAX(BA28-AZ28,0)/Inputs!$B$10)*DCF!I$6</f>
        <v>1657.0754406215176</v>
      </c>
      <c r="CI28" s="15">
        <f ca="1">(BB28*DCF!J$10-DCF!J$5*MAX(BB28*DCF!J$10,0)-MAX(BB28-BA28,0)/Inputs!$B$10)*DCF!J$6</f>
        <v>2028.699923355407</v>
      </c>
      <c r="CJ28" s="15">
        <f ca="1">(BC28*DCF!K$10-DCF!K$5*MAX(BC28*DCF!K$10,0)-MAX(BC28-BB28,0)/Inputs!$B$10)*DCF!K$6</f>
        <v>2639.8800507757996</v>
      </c>
      <c r="CK28" s="15">
        <f ca="1">(BD28*DCF!L$10-DCF!L$5*MAX(BD28*DCF!L$10,0)-MAX(BD28-BC28,0)/Inputs!$B$10)*DCF!L$6</f>
        <v>2949.2550815526715</v>
      </c>
      <c r="CL28" s="15">
        <f ca="1">(BE28*DCF!M$10-DCF!M$5*MAX(BE28*DCF!M$10,0)-MAX(BE28-BD28,0)/Inputs!$B$10)*DCF!M$6</f>
        <v>3302.3005458821867</v>
      </c>
      <c r="CM28" s="15">
        <f ca="1">(BF28*DCF!C$28-DCF!C$5*MAX(BF28*DCF!C$28,0)-MAX(BF28-Inputs!$B$13,0)/Inputs!$B$17)*DCF!C$6</f>
        <v>3806.7656410065333</v>
      </c>
      <c r="CN28" s="15">
        <f ca="1">(BG28*DCF!D$28-DCF!D$5*MAX(BG28*DCF!D$28,0)-MAX(BG28-BF28,0)/Inputs!$B$17)*DCF!D$6</f>
        <v>4743.9449494660939</v>
      </c>
      <c r="CO28" s="15">
        <f ca="1">(BH28*DCF!E$28-DCF!E$5*MAX(BH28*DCF!E$28,0)-MAX(BH28-BG28,0)/Inputs!$B$17)*DCF!E$6</f>
        <v>5683.1973097578248</v>
      </c>
      <c r="CP28" s="15">
        <f ca="1">(BI28*DCF!F$28-DCF!F$5*MAX(BI28*DCF!F$28,0)-MAX(BI28-BH28,0)/Inputs!$B$17)*DCF!F$6</f>
        <v>7531.2735452316074</v>
      </c>
      <c r="CQ28" s="15">
        <f ca="1">(BJ28*DCF!G$28-DCF!G$5*MAX(BJ28*DCF!G$28,0)-MAX(BJ28-BI28,0)/Inputs!$B$17)*DCF!G$6</f>
        <v>7578.0971930689002</v>
      </c>
      <c r="CR28" s="15">
        <f ca="1">(BK28*DCF!H$28-DCF!H$5*MAX(BK28*DCF!H$28,0)-MAX(BK28-BJ28,0)/Inputs!$B$17)*DCF!H$6</f>
        <v>8066.5485181091526</v>
      </c>
      <c r="CS28" s="15">
        <f ca="1">(BL28*DCF!I$28-DCF!I$5*MAX(BL28*DCF!I$28,0)-MAX(BL28-BK28,0)/Inputs!$B$17)*DCF!I$6</f>
        <v>9154.8224116750462</v>
      </c>
      <c r="CT28" s="15">
        <f ca="1">(BM28*DCF!J$28-DCF!J$5*MAX(BM28*DCF!J$28,0)-MAX(BM28-BL28,0)/Inputs!$B$17)*DCF!J$6</f>
        <v>11656.533724882027</v>
      </c>
      <c r="CU28" s="15">
        <f ca="1">(BN28*DCF!K$28-DCF!K$5*MAX(BN28*DCF!K$28,0)-MAX(BN28-BM28,0)/Inputs!$B$17)*DCF!K$6</f>
        <v>12818.634510208718</v>
      </c>
      <c r="CV28" s="15">
        <f ca="1">(BO28*DCF!L$28-DCF!L$5*MAX(BO28*DCF!L$28,0)-MAX(BO28-BN28,0)/Inputs!$B$17)*DCF!L$6</f>
        <v>14266.056743894818</v>
      </c>
      <c r="CW28" s="15">
        <f ca="1">(BP28*DCF!M$28-DCF!M$5*MAX(BP28*DCF!M$28,0)-MAX(BP28-BO28,0)/Inputs!$B$17)*DCF!M$6</f>
        <v>18591.420918607815</v>
      </c>
      <c r="CX28" s="15">
        <f ca="1">(BQ28*DCF!C$46-DCF!C$5*MAX(BQ28*DCF!C$46,0)-MAX(BQ28-Inputs!$B$20,0)/Inputs!$B$24)*DCF!C$6</f>
        <v>-451.57411573265222</v>
      </c>
      <c r="CY28" s="15">
        <f ca="1">(BR28*DCF!D$46-DCF!D$5*MAX(BR28*DCF!D$46,0)-MAX(BR28-BQ28,0)/Inputs!$B$24)*DCF!D$6</f>
        <v>-2370.5485243809644</v>
      </c>
      <c r="CZ28" s="15">
        <f ca="1">(BS28*DCF!E$46-DCF!E$5*MAX(BS28*DCF!E$46,0)-MAX(BS28-BR28,0)/Inputs!$B$24)*DCF!E$6</f>
        <v>-1845.6854173201796</v>
      </c>
      <c r="DA28" s="15">
        <f ca="1">(BT28*DCF!F$46-DCF!F$5*MAX(BT28*DCF!F$46,0)-MAX(BT28-BS28,0)/Inputs!$B$24)*DCF!F$6</f>
        <v>-552.25681910547041</v>
      </c>
      <c r="DB28" s="15">
        <f ca="1">(BU28*DCF!G$46-DCF!G$5*MAX(BU28*DCF!G$46,0)-MAX(BU28-BT28,0)/Inputs!$B$24)*DCF!G$6</f>
        <v>-1694.1695139423423</v>
      </c>
      <c r="DC28" s="15">
        <f ca="1">(BV28*DCF!H$46-DCF!H$5*MAX(BV28*DCF!H$46,0)-MAX(BV28-BU28,0)/Inputs!$B$24)*DCF!H$6</f>
        <v>-1795.5714112329449</v>
      </c>
      <c r="DD28" s="15">
        <f ca="1">(BW28*DCF!I$46-DCF!I$5*MAX(BW28*DCF!I$46,0)-MAX(BW28-BV28,0)/Inputs!$B$24)*DCF!I$6</f>
        <v>-1882.4515874700478</v>
      </c>
      <c r="DE28" s="15">
        <f ca="1">(BX28*DCF!J$46-DCF!J$5*MAX(BX28*DCF!J$46,0)-MAX(BX28-BW28,0)/Inputs!$B$24)*DCF!J$6</f>
        <v>-2260.1880125827706</v>
      </c>
      <c r="DF28" s="15">
        <f ca="1">(BY28*DCF!K$46-DCF!K$5*MAX(BY28*DCF!K$46,0)-MAX(BY28-BX28,0)/Inputs!$B$24)*DCF!K$6</f>
        <v>-2598.0733163412897</v>
      </c>
      <c r="DG28" s="15">
        <f ca="1">(BZ28*DCF!L$46-DCF!L$5*MAX(BZ28*DCF!L$46,0)-MAX(BZ28-BY28,0)/Inputs!$B$24)*DCF!L$6</f>
        <v>-814.79296574255011</v>
      </c>
      <c r="DH28" s="15">
        <f ca="1">(CA28*DCF!M$46-DCF!M$5*MAX(CA28*DCF!M$46,0)-MAX(CA28-BZ28,0)/Inputs!$B$24)*DCF!M$6</f>
        <v>4243.4686833745354</v>
      </c>
      <c r="DI28" s="15">
        <f ca="1">SUM(CB28:CL28)+BE28*DCF!M$10*(1+Inputs!$B$30)*(1-Inputs!$B$33)*(1-Inputs!$B$30/Inputs!$B$31)/(Inputs!$B$29-Inputs!$B$30)*DCF!M$6</f>
        <v>85426.747241141071</v>
      </c>
      <c r="DJ28" s="15">
        <f ca="1">SUM(CM28:CW28)+BP28*DCF!M$28*(1+Inputs!$B$30)*(1-Inputs!$B$33)*(1-Inputs!$B$30/Inputs!$B$31)/(Inputs!$B$29-Inputs!$B$30)*DCF!M$6</f>
        <v>531585.29132966511</v>
      </c>
      <c r="DK28" s="15">
        <f ca="1">SUM(CX28:DH28)+CA28*DCF!M$46*(1+Inputs!$B$30)*(1-Inputs!$B$33)*(1-Inputs!$B$30/Inputs!$B$31)/(Inputs!$B$29-Inputs!$B$30)*DCF!M$6</f>
        <v>189735.80298974129</v>
      </c>
      <c r="DM28" s="15">
        <f ca="1">DI28+DJ28+DK28+Inputs!$B$34+Inputs!$B$36-Inputs!$B$35</f>
        <v>883598.84156054747</v>
      </c>
    </row>
    <row r="29" spans="1:117" x14ac:dyDescent="0.75">
      <c r="A29" s="11">
        <v>16</v>
      </c>
      <c r="C29" s="23">
        <f t="shared" ca="1" si="31"/>
        <v>2.0703627799389515</v>
      </c>
      <c r="D29" s="23">
        <f t="shared" ca="1" si="31"/>
        <v>-0.59095163962455743</v>
      </c>
      <c r="E29" s="23">
        <f t="shared" ca="1" si="31"/>
        <v>0.31126304344837386</v>
      </c>
      <c r="F29" s="23">
        <f t="shared" ca="1" si="31"/>
        <v>0.67063010562778136</v>
      </c>
      <c r="G29" s="23">
        <f t="shared" ca="1" si="31"/>
        <v>-0.66857965429174881</v>
      </c>
      <c r="H29" s="23">
        <f t="shared" ca="1" si="31"/>
        <v>0.85171826064844414</v>
      </c>
      <c r="I29" s="23">
        <f t="shared" ca="1" si="31"/>
        <v>-1.3061889665503761</v>
      </c>
      <c r="J29" s="23">
        <f t="shared" ca="1" si="31"/>
        <v>0.42684911912107693</v>
      </c>
      <c r="K29" s="23">
        <f t="shared" ca="1" si="31"/>
        <v>0.74772793452190878</v>
      </c>
      <c r="L29" s="23">
        <f t="shared" ca="1" si="31"/>
        <v>0.91033248608851636</v>
      </c>
      <c r="M29" s="23">
        <f t="shared" ca="1" si="31"/>
        <v>-0.19573137851386868</v>
      </c>
      <c r="N29" s="23">
        <f ca="1">SQRT(Inputs!$B$38)*C29+SQRT(1-Inputs!$B$38)*_xlfn.NORM.S.INV(RAND())</f>
        <v>2.5241614700158355</v>
      </c>
      <c r="O29" s="23">
        <f ca="1">SQRT(Inputs!$B$38)*D29+SQRT(1-Inputs!$B$38)*_xlfn.NORM.S.INV(RAND())</f>
        <v>-0.82792091607111695</v>
      </c>
      <c r="P29" s="23">
        <f ca="1">SQRT(Inputs!$B$38)*E29+SQRT(1-Inputs!$B$38)*_xlfn.NORM.S.INV(RAND())</f>
        <v>-0.31952882910104408</v>
      </c>
      <c r="Q29" s="23">
        <f ca="1">SQRT(Inputs!$B$38)*F29+SQRT(1-Inputs!$B$38)*_xlfn.NORM.S.INV(RAND())</f>
        <v>0.74589526626608249</v>
      </c>
      <c r="R29" s="23">
        <f ca="1">SQRT(Inputs!$B$38)*G29+SQRT(1-Inputs!$B$38)*_xlfn.NORM.S.INV(RAND())</f>
        <v>-1.9802960102818763</v>
      </c>
      <c r="S29" s="23">
        <f ca="1">SQRT(Inputs!$B$38)*H29+SQRT(1-Inputs!$B$38)*_xlfn.NORM.S.INV(RAND())</f>
        <v>0.38462900797612642</v>
      </c>
      <c r="T29" s="23">
        <f ca="1">SQRT(Inputs!$B$38)*I29+SQRT(1-Inputs!$B$38)*_xlfn.NORM.S.INV(RAND())</f>
        <v>-0.42010729624299764</v>
      </c>
      <c r="U29" s="23">
        <f ca="1">SQRT(Inputs!$B$38)*J29+SQRT(1-Inputs!$B$38)*_xlfn.NORM.S.INV(RAND())</f>
        <v>0.26040529271909457</v>
      </c>
      <c r="V29" s="23">
        <f ca="1">SQRT(Inputs!$B$38)*K29+SQRT(1-Inputs!$B$38)*_xlfn.NORM.S.INV(RAND())</f>
        <v>0.23125973112985954</v>
      </c>
      <c r="W29" s="23">
        <f ca="1">SQRT(Inputs!$B$38)*L29+SQRT(1-Inputs!$B$38)*_xlfn.NORM.S.INV(RAND())</f>
        <v>-1.3101811426848835</v>
      </c>
      <c r="X29" s="23">
        <f ca="1">SQRT(Inputs!$B$38)*M29+SQRT(1-Inputs!$B$38)*_xlfn.NORM.S.INV(RAND())</f>
        <v>0.71939545424329299</v>
      </c>
      <c r="Y29" s="23">
        <f ca="1">SQRT(Inputs!$B$38)*C29+SQRT(1-Inputs!$B$38)*_xlfn.NORM.S.INV(RAND())</f>
        <v>1.7221133613370929</v>
      </c>
      <c r="Z29" s="23">
        <f ca="1">SQRT(Inputs!$B$38)*D29+SQRT(1-Inputs!$B$38)*_xlfn.NORM.S.INV(RAND())</f>
        <v>-0.61400572037665291</v>
      </c>
      <c r="AA29" s="23">
        <f ca="1">SQRT(Inputs!$B$38)*E29+SQRT(1-Inputs!$B$38)*_xlfn.NORM.S.INV(RAND())</f>
        <v>-0.31492480081357976</v>
      </c>
      <c r="AB29" s="23">
        <f ca="1">SQRT(Inputs!$B$38)*F29+SQRT(1-Inputs!$B$38)*_xlfn.NORM.S.INV(RAND())</f>
        <v>-1.840695650241561</v>
      </c>
      <c r="AC29" s="23">
        <f ca="1">SQRT(Inputs!$B$38)*G29+SQRT(1-Inputs!$B$38)*_xlfn.NORM.S.INV(RAND())</f>
        <v>0.16631479026565771</v>
      </c>
      <c r="AD29" s="23">
        <f ca="1">SQRT(Inputs!$B$38)*H29+SQRT(1-Inputs!$B$38)*_xlfn.NORM.S.INV(RAND())</f>
        <v>0.40151438576661969</v>
      </c>
      <c r="AE29" s="23">
        <f ca="1">SQRT(Inputs!$B$38)*I29+SQRT(1-Inputs!$B$38)*_xlfn.NORM.S.INV(RAND())</f>
        <v>-1.9568851433017536</v>
      </c>
      <c r="AF29" s="23">
        <f ca="1">SQRT(Inputs!$B$38)*J29+SQRT(1-Inputs!$B$38)*_xlfn.NORM.S.INV(RAND())</f>
        <v>0.81033894877549129</v>
      </c>
      <c r="AG29" s="23">
        <f ca="1">SQRT(Inputs!$B$38)*K29+SQRT(1-Inputs!$B$38)*_xlfn.NORM.S.INV(RAND())</f>
        <v>-1.2472597688024594</v>
      </c>
      <c r="AH29" s="23">
        <f ca="1">SQRT(Inputs!$B$38)*L29+SQRT(1-Inputs!$B$38)*_xlfn.NORM.S.INV(RAND())</f>
        <v>0.7998527376793414</v>
      </c>
      <c r="AI29" s="23">
        <f ca="1">SQRT(Inputs!$B$38)*M29+SQRT(1-Inputs!$B$38)*_xlfn.NORM.S.INV(RAND())</f>
        <v>-0.3193201808901705</v>
      </c>
      <c r="AJ29" s="23">
        <f ca="1">SQRT(Inputs!$B$38)*C29+SQRT(1-Inputs!$B$38)*_xlfn.NORM.S.INV(RAND())</f>
        <v>0.19538409577160831</v>
      </c>
      <c r="AK29" s="23">
        <f ca="1">SQRT(Inputs!$B$38)*D29+SQRT(1-Inputs!$B$38)*_xlfn.NORM.S.INV(RAND())</f>
        <v>-0.72602325354727271</v>
      </c>
      <c r="AL29" s="23">
        <f ca="1">SQRT(Inputs!$B$38)*E29+SQRT(1-Inputs!$B$38)*_xlfn.NORM.S.INV(RAND())</f>
        <v>2.5197768513440986</v>
      </c>
      <c r="AM29" s="23">
        <f ca="1">SQRT(Inputs!$B$38)*F29+SQRT(1-Inputs!$B$38)*_xlfn.NORM.S.INV(RAND())</f>
        <v>0.8653486372866056</v>
      </c>
      <c r="AN29" s="23">
        <f ca="1">SQRT(Inputs!$B$38)*G29+SQRT(1-Inputs!$B$38)*_xlfn.NORM.S.INV(RAND())</f>
        <v>-0.33772329562220965</v>
      </c>
      <c r="AO29" s="23">
        <f ca="1">SQRT(Inputs!$B$38)*H29+SQRT(1-Inputs!$B$38)*_xlfn.NORM.S.INV(RAND())</f>
        <v>-6.5523389498304718E-2</v>
      </c>
      <c r="AP29" s="23">
        <f ca="1">SQRT(Inputs!$B$38)*I29+SQRT(1-Inputs!$B$38)*_xlfn.NORM.S.INV(RAND())</f>
        <v>-0.82753361124956848</v>
      </c>
      <c r="AQ29" s="23">
        <f ca="1">SQRT(Inputs!$B$38)*J29+SQRT(1-Inputs!$B$38)*_xlfn.NORM.S.INV(RAND())</f>
        <v>-0.8835023987538636</v>
      </c>
      <c r="AR29" s="23">
        <f ca="1">SQRT(Inputs!$B$38)*K29+SQRT(1-Inputs!$B$38)*_xlfn.NORM.S.INV(RAND())</f>
        <v>-0.16102995152414151</v>
      </c>
      <c r="AS29" s="23">
        <f ca="1">SQRT(Inputs!$B$38)*L29+SQRT(1-Inputs!$B$38)*_xlfn.NORM.S.INV(RAND())</f>
        <v>0.27505652139510517</v>
      </c>
      <c r="AT29" s="23">
        <f ca="1">SQRT(Inputs!$B$38)*M29+SQRT(1-Inputs!$B$38)*_xlfn.NORM.S.INV(RAND())</f>
        <v>-0.86609173214739144</v>
      </c>
      <c r="AU29" s="15">
        <f ca="1">Inputs!$B$6*EXP($B$8-0.5*C$5^2+C$5*N29)</f>
        <v>7466.6834423290838</v>
      </c>
      <c r="AV29" s="15">
        <f t="shared" ca="1" si="1"/>
        <v>8047.0287737106246</v>
      </c>
      <c r="AW29" s="15">
        <f t="shared" ca="1" si="2"/>
        <v>9398.0303445429345</v>
      </c>
      <c r="AX29" s="15">
        <f t="shared" ca="1" si="3"/>
        <v>12594.68573974679</v>
      </c>
      <c r="AY29" s="15">
        <f t="shared" ca="1" si="4"/>
        <v>12213.875403626984</v>
      </c>
      <c r="AZ29" s="15">
        <f t="shared" ca="1" si="5"/>
        <v>15584.186293382796</v>
      </c>
      <c r="BA29" s="15">
        <f t="shared" ca="1" si="6"/>
        <v>18250.704096890095</v>
      </c>
      <c r="BB29" s="15">
        <f t="shared" ca="1" si="7"/>
        <v>22935.058516259265</v>
      </c>
      <c r="BC29" s="15">
        <f t="shared" ca="1" si="8"/>
        <v>28723.719157511994</v>
      </c>
      <c r="BD29" s="15">
        <f t="shared" ca="1" si="9"/>
        <v>31130.722537455433</v>
      </c>
      <c r="BE29" s="15">
        <f t="shared" ca="1" si="10"/>
        <v>40729.890564037858</v>
      </c>
      <c r="BF29" s="15">
        <f ca="1">Inputs!$B$13*EXP($B$9-0.5*C$6^2+C$6*Y29)</f>
        <v>19459.180203752687</v>
      </c>
      <c r="BG29" s="15">
        <f t="shared" ca="1" si="11"/>
        <v>21228.452864263687</v>
      </c>
      <c r="BH29" s="15">
        <f t="shared" ca="1" si="12"/>
        <v>24617.267420007709</v>
      </c>
      <c r="BI29" s="15">
        <f t="shared" ca="1" si="13"/>
        <v>22700.25786629408</v>
      </c>
      <c r="BJ29" s="15">
        <f t="shared" ca="1" si="14"/>
        <v>28504.25922614272</v>
      </c>
      <c r="BK29" s="15">
        <f t="shared" ca="1" si="15"/>
        <v>36949.133267285826</v>
      </c>
      <c r="BL29" s="15">
        <f t="shared" ca="1" si="16"/>
        <v>35220.97970386035</v>
      </c>
      <c r="BM29" s="15">
        <f t="shared" ca="1" si="17"/>
        <v>47879.373382113401</v>
      </c>
      <c r="BN29" s="15">
        <f t="shared" ca="1" si="18"/>
        <v>50710.383498335155</v>
      </c>
      <c r="BO29" s="15">
        <f t="shared" ca="1" si="19"/>
        <v>68473.207506522609</v>
      </c>
      <c r="BP29" s="15">
        <f t="shared" ca="1" si="20"/>
        <v>81283.200086861092</v>
      </c>
      <c r="BQ29" s="15">
        <f ca="1">Inputs!$B$20*EXP($B$10-0.5*C$7^2+C$7*AJ29)</f>
        <v>4597.3164968943984</v>
      </c>
      <c r="BR29" s="15">
        <f t="shared" ca="1" si="21"/>
        <v>4953.4475472246513</v>
      </c>
      <c r="BS29" s="15">
        <f t="shared" ca="1" si="22"/>
        <v>13987.140125978412</v>
      </c>
      <c r="BT29" s="15">
        <f t="shared" ca="1" si="23"/>
        <v>24199.891274988586</v>
      </c>
      <c r="BU29" s="15">
        <f t="shared" ca="1" si="24"/>
        <v>30906.441515562699</v>
      </c>
      <c r="BV29" s="15">
        <f t="shared" ca="1" si="25"/>
        <v>42369.663896453392</v>
      </c>
      <c r="BW29" s="15">
        <f t="shared" ca="1" si="26"/>
        <v>49625.167836342058</v>
      </c>
      <c r="BX29" s="15">
        <f t="shared" ca="1" si="27"/>
        <v>58142.323538862896</v>
      </c>
      <c r="BY29" s="15">
        <f t="shared" ca="1" si="28"/>
        <v>78995.613366117206</v>
      </c>
      <c r="BZ29" s="15">
        <f t="shared" ca="1" si="29"/>
        <v>116590.71374108215</v>
      </c>
      <c r="CA29" s="15">
        <f t="shared" ca="1" si="30"/>
        <v>140412.66711587817</v>
      </c>
      <c r="CB29" s="15">
        <f ca="1">(AU29*DCF!C$10-DCF!C$5*MAX(AU29*DCF!C$10,0)-MAX(AU29-Inputs!$B$6,0)/Inputs!$B$10)*DCF!C$6</f>
        <v>1025.2171713187131</v>
      </c>
      <c r="CC29" s="15">
        <f ca="1">(AV29*DCF!D$10-DCF!D$5*MAX(AV29*DCF!D$10,0)-MAX(AV29-AU29,0)/Inputs!$B$10)*DCF!D$6</f>
        <v>1819.9067264204564</v>
      </c>
      <c r="CD29" s="15">
        <f ca="1">(AW29*DCF!E$10-DCF!E$5*MAX(AW29*DCF!E$10,0)-MAX(AW29-AV29,0)/Inputs!$B$10)*DCF!E$6</f>
        <v>1865.5541015103677</v>
      </c>
      <c r="CE29" s="15">
        <f ca="1">(AX29*DCF!F$10-DCF!F$5*MAX(AX29*DCF!F$10,0)-MAX(AX29-AW29,0)/Inputs!$B$10)*DCF!F$6</f>
        <v>2084.2550916875821</v>
      </c>
      <c r="CF29" s="15">
        <f ca="1">(AY29*DCF!G$10-DCF!G$5*MAX(AY29*DCF!G$10,0)-MAX(AY29-AX29,0)/Inputs!$B$10)*DCF!G$6</f>
        <v>2516.5450375491309</v>
      </c>
      <c r="CG29" s="15">
        <f ca="1">(AZ29*DCF!H$10-DCF!H$5*MAX(AZ29*DCF!H$10,0)-MAX(AZ29-AY29,0)/Inputs!$B$10)*DCF!H$6</f>
        <v>2427.2218278275509</v>
      </c>
      <c r="CH29" s="15">
        <f ca="1">(BA29*DCF!I$10-DCF!I$5*MAX(BA29*DCF!I$10,0)-MAX(BA29-AZ29,0)/Inputs!$B$10)*DCF!I$6</f>
        <v>2896.3355046720453</v>
      </c>
      <c r="CI29" s="15">
        <f ca="1">(BB29*DCF!J$10-DCF!J$5*MAX(BB29*DCF!J$10,0)-MAX(BB29-BA29,0)/Inputs!$B$10)*DCF!J$6</f>
        <v>3225.872537874252</v>
      </c>
      <c r="CJ29" s="15">
        <f ca="1">(BC29*DCF!K$10-DCF!K$5*MAX(BC29*DCF!K$10,0)-MAX(BC29-BB29,0)/Inputs!$B$10)*DCF!K$6</f>
        <v>3813.7331086062518</v>
      </c>
      <c r="CK29" s="15">
        <f ca="1">(BD29*DCF!L$10-DCF!L$5*MAX(BD29*DCF!L$10,0)-MAX(BD29-BC29,0)/Inputs!$B$10)*DCF!L$6</f>
        <v>4383.8404296432373</v>
      </c>
      <c r="CL29" s="15">
        <f ca="1">(BE29*DCF!M$10-DCF!M$5*MAX(BE29*DCF!M$10,0)-MAX(BE29-BD29,0)/Inputs!$B$10)*DCF!M$6</f>
        <v>4600.7911738916546</v>
      </c>
      <c r="CM29" s="15">
        <f ca="1">(BF29*DCF!C$28-DCF!C$5*MAX(BF29*DCF!C$28,0)-MAX(BF29-Inputs!$B$13,0)/Inputs!$B$17)*DCF!C$6</f>
        <v>4074.5693316396828</v>
      </c>
      <c r="CN29" s="15">
        <f ca="1">(BG29*DCF!D$28-DCF!D$5*MAX(BG29*DCF!D$28,0)-MAX(BG29-BF29,0)/Inputs!$B$17)*DCF!D$6</f>
        <v>5874.8019985653373</v>
      </c>
      <c r="CO29" s="15">
        <f ca="1">(BH29*DCF!E$28-DCF!E$5*MAX(BH29*DCF!E$28,0)-MAX(BH29-BG29,0)/Inputs!$B$17)*DCF!E$6</f>
        <v>6304.1597766836112</v>
      </c>
      <c r="CP29" s="15">
        <f ca="1">(BI29*DCF!F$28-DCF!F$5*MAX(BI29*DCF!F$28,0)-MAX(BI29-BH29,0)/Inputs!$B$17)*DCF!F$6</f>
        <v>6162.5220663281543</v>
      </c>
      <c r="CQ29" s="15">
        <f ca="1">(BJ29*DCF!G$28-DCF!G$5*MAX(BJ29*DCF!G$28,0)-MAX(BJ29-BI29,0)/Inputs!$B$17)*DCF!G$6</f>
        <v>6419.4706252202459</v>
      </c>
      <c r="CR29" s="15">
        <f ca="1">(BK29*DCF!H$28-DCF!H$5*MAX(BK29*DCF!H$28,0)-MAX(BK29-BJ29,0)/Inputs!$B$17)*DCF!H$6</f>
        <v>7825.8318739020897</v>
      </c>
      <c r="CS29" s="15">
        <f ca="1">(BL29*DCF!I$28-DCF!I$5*MAX(BL29*DCF!I$28,0)-MAX(BL29-BK29,0)/Inputs!$B$17)*DCF!I$6</f>
        <v>8282.3203469284526</v>
      </c>
      <c r="CT29" s="15">
        <f ca="1">(BM29*DCF!J$28-DCF!J$5*MAX(BM29*DCF!J$28,0)-MAX(BM29-BL29,0)/Inputs!$B$17)*DCF!J$6</f>
        <v>9002.6754411501934</v>
      </c>
      <c r="CU29" s="15">
        <f ca="1">(BN29*DCF!K$28-DCF!K$5*MAX(BN29*DCF!K$28,0)-MAX(BN29-BM29,0)/Inputs!$B$17)*DCF!K$6</f>
        <v>10362.421703373215</v>
      </c>
      <c r="CV29" s="15">
        <f ca="1">(BO29*DCF!L$28-DCF!L$5*MAX(BO29*DCF!L$28,0)-MAX(BO29-BN29,0)/Inputs!$B$17)*DCF!L$6</f>
        <v>11651.948985740564</v>
      </c>
      <c r="CW29" s="15">
        <f ca="1">(BP29*DCF!M$28-DCF!M$5*MAX(BP29*DCF!M$28,0)-MAX(BP29-BO29,0)/Inputs!$B$17)*DCF!M$6</f>
        <v>13954.476960875314</v>
      </c>
      <c r="CX29" s="15">
        <f ca="1">(BQ29*DCF!C$46-DCF!C$5*MAX(BQ29*DCF!C$46,0)-MAX(BQ29-Inputs!$B$20,0)/Inputs!$B$24)*DCF!C$6</f>
        <v>-1706.6857946150565</v>
      </c>
      <c r="CY29" s="15">
        <f ca="1">(BR29*DCF!D$46-DCF!D$5*MAX(BR29*DCF!D$46,0)-MAX(BR29-BQ29,0)/Inputs!$B$24)*DCF!D$6</f>
        <v>-997.39614344099687</v>
      </c>
      <c r="CZ29" s="15">
        <f ca="1">(BS29*DCF!E$46-DCF!E$5*MAX(BS29*DCF!E$46,0)-MAX(BS29-BR29,0)/Inputs!$B$24)*DCF!E$6</f>
        <v>-5214.836594256647</v>
      </c>
      <c r="DA29" s="15">
        <f ca="1">(BT29*DCF!F$46-DCF!F$5*MAX(BT29*DCF!F$46,0)-MAX(BT29-BS29,0)/Inputs!$B$24)*DCF!F$6</f>
        <v>-5481.1746290751662</v>
      </c>
      <c r="DB29" s="15">
        <f ca="1">(BU29*DCF!G$46-DCF!G$5*MAX(BU29*DCF!G$46,0)-MAX(BU29-BT29,0)/Inputs!$B$24)*DCF!G$6</f>
        <v>-3295.5826245867866</v>
      </c>
      <c r="DC29" s="15">
        <f ca="1">(BV29*DCF!H$46-DCF!H$5*MAX(BV29*DCF!H$46,0)-MAX(BV29-BU29,0)/Inputs!$B$24)*DCF!H$6</f>
        <v>-3562.1261185329504</v>
      </c>
      <c r="DD29" s="15">
        <f ca="1">(BW29*DCF!I$46-DCF!I$5*MAX(BW29*DCF!I$46,0)-MAX(BW29-BV29,0)/Inputs!$B$24)*DCF!I$6</f>
        <v>-936.66201351138818</v>
      </c>
      <c r="DE29" s="15">
        <f ca="1">(BX29*DCF!J$46-DCF!J$5*MAX(BX29*DCF!J$46,0)-MAX(BX29-BW29,0)/Inputs!$B$24)*DCF!J$6</f>
        <v>180.29910077813778</v>
      </c>
      <c r="DF29" s="15">
        <f ca="1">(BY29*DCF!K$46-DCF!K$5*MAX(BY29*DCF!K$46,0)-MAX(BY29-BX29,0)/Inputs!$B$24)*DCF!K$6</f>
        <v>-596.0077096626411</v>
      </c>
      <c r="DG29" s="15">
        <f ca="1">(BZ29*DCF!L$46-DCF!L$5*MAX(BZ29*DCF!L$46,0)-MAX(BZ29-BY29,0)/Inputs!$B$24)*DCF!L$6</f>
        <v>-448.51893129478242</v>
      </c>
      <c r="DH29" s="15">
        <f ca="1">(CA29*DCF!M$46-DCF!M$5*MAX(CA29*DCF!M$46,0)-MAX(CA29-BZ29,0)/Inputs!$B$24)*DCF!M$6</f>
        <v>6027.674892326957</v>
      </c>
      <c r="DI29" s="15">
        <f ca="1">SUM(CB29:CL29)+BE29*DCF!M$10*(1+Inputs!$B$30)*(1-Inputs!$B$33)*(1-Inputs!$B$30/Inputs!$B$31)/(Inputs!$B$29-Inputs!$B$30)*DCF!M$6</f>
        <v>144011.09674776311</v>
      </c>
      <c r="DJ29" s="15">
        <f ca="1">SUM(CM29:CW29)+BP29*DCF!M$28*(1+Inputs!$B$30)*(1-Inputs!$B$33)*(1-Inputs!$B$30/Inputs!$B$31)/(Inputs!$B$29-Inputs!$B$30)*DCF!M$6</f>
        <v>391531.49337811477</v>
      </c>
      <c r="DK29" s="15">
        <f ca="1">SUM(CX29:DH29)+CA29*DCF!M$46*(1+Inputs!$B$30)*(1-Inputs!$B$33)*(1-Inputs!$B$30/Inputs!$B$31)/(Inputs!$B$29-Inputs!$B$30)*DCF!M$6</f>
        <v>201063.59973901216</v>
      </c>
      <c r="DM29" s="15">
        <f ca="1">DI29+DJ29+DK29+Inputs!$B$34+Inputs!$B$36-Inputs!$B$35</f>
        <v>813457.18986489007</v>
      </c>
    </row>
    <row r="30" spans="1:117" x14ac:dyDescent="0.75">
      <c r="A30" s="11">
        <v>17</v>
      </c>
      <c r="C30" s="23">
        <f t="shared" ca="1" si="31"/>
        <v>1.3201195210585988</v>
      </c>
      <c r="D30" s="23">
        <f t="shared" ca="1" si="31"/>
        <v>-0.64398396454912854</v>
      </c>
      <c r="E30" s="23">
        <f t="shared" ca="1" si="31"/>
        <v>0.30421897183920427</v>
      </c>
      <c r="F30" s="23">
        <f t="shared" ca="1" si="31"/>
        <v>1.8895562009073383</v>
      </c>
      <c r="G30" s="23">
        <f t="shared" ca="1" si="31"/>
        <v>4.2348579412521395E-3</v>
      </c>
      <c r="H30" s="23">
        <f t="shared" ca="1" si="31"/>
        <v>-0.27305251417096638</v>
      </c>
      <c r="I30" s="23">
        <f t="shared" ca="1" si="31"/>
        <v>-1.2995480684609775</v>
      </c>
      <c r="J30" s="23">
        <f t="shared" ca="1" si="31"/>
        <v>-0.45679488345028652</v>
      </c>
      <c r="K30" s="23">
        <f t="shared" ca="1" si="31"/>
        <v>0.73828525304598125</v>
      </c>
      <c r="L30" s="23">
        <f t="shared" ca="1" si="31"/>
        <v>-0.26203117725076663</v>
      </c>
      <c r="M30" s="23">
        <f t="shared" ca="1" si="31"/>
        <v>0.4786427944435534</v>
      </c>
      <c r="N30" s="23">
        <f ca="1">SQRT(Inputs!$B$38)*C30+SQRT(1-Inputs!$B$38)*_xlfn.NORM.S.INV(RAND())</f>
        <v>-0.48260455085575793</v>
      </c>
      <c r="O30" s="23">
        <f ca="1">SQRT(Inputs!$B$38)*D30+SQRT(1-Inputs!$B$38)*_xlfn.NORM.S.INV(RAND())</f>
        <v>1.1935523903889942</v>
      </c>
      <c r="P30" s="23">
        <f ca="1">SQRT(Inputs!$B$38)*E30+SQRT(1-Inputs!$B$38)*_xlfn.NORM.S.INV(RAND())</f>
        <v>2.5005399291731205</v>
      </c>
      <c r="Q30" s="23">
        <f ca="1">SQRT(Inputs!$B$38)*F30+SQRT(1-Inputs!$B$38)*_xlfn.NORM.S.INV(RAND())</f>
        <v>1.244913085408899</v>
      </c>
      <c r="R30" s="23">
        <f ca="1">SQRT(Inputs!$B$38)*G30+SQRT(1-Inputs!$B$38)*_xlfn.NORM.S.INV(RAND())</f>
        <v>-1.4225064902771469</v>
      </c>
      <c r="S30" s="23">
        <f ca="1">SQRT(Inputs!$B$38)*H30+SQRT(1-Inputs!$B$38)*_xlfn.NORM.S.INV(RAND())</f>
        <v>-0.29289851849176296</v>
      </c>
      <c r="T30" s="23">
        <f ca="1">SQRT(Inputs!$B$38)*I30+SQRT(1-Inputs!$B$38)*_xlfn.NORM.S.INV(RAND())</f>
        <v>-1.4324520301953332</v>
      </c>
      <c r="U30" s="23">
        <f ca="1">SQRT(Inputs!$B$38)*J30+SQRT(1-Inputs!$B$38)*_xlfn.NORM.S.INV(RAND())</f>
        <v>-0.27407019344779343</v>
      </c>
      <c r="V30" s="23">
        <f ca="1">SQRT(Inputs!$B$38)*K30+SQRT(1-Inputs!$B$38)*_xlfn.NORM.S.INV(RAND())</f>
        <v>0.32998889841396767</v>
      </c>
      <c r="W30" s="23">
        <f ca="1">SQRT(Inputs!$B$38)*L30+SQRT(1-Inputs!$B$38)*_xlfn.NORM.S.INV(RAND())</f>
        <v>-0.50803205922673533</v>
      </c>
      <c r="X30" s="23">
        <f ca="1">SQRT(Inputs!$B$38)*M30+SQRT(1-Inputs!$B$38)*_xlfn.NORM.S.INV(RAND())</f>
        <v>-4.7560184531056926E-2</v>
      </c>
      <c r="Y30" s="23">
        <f ca="1">SQRT(Inputs!$B$38)*C30+SQRT(1-Inputs!$B$38)*_xlfn.NORM.S.INV(RAND())</f>
        <v>1.6712450039993061</v>
      </c>
      <c r="Z30" s="23">
        <f ca="1">SQRT(Inputs!$B$38)*D30+SQRT(1-Inputs!$B$38)*_xlfn.NORM.S.INV(RAND())</f>
        <v>-0.2928740519955757</v>
      </c>
      <c r="AA30" s="23">
        <f ca="1">SQRT(Inputs!$B$38)*E30+SQRT(1-Inputs!$B$38)*_xlfn.NORM.S.INV(RAND())</f>
        <v>1.4589956810709557</v>
      </c>
      <c r="AB30" s="23">
        <f ca="1">SQRT(Inputs!$B$38)*F30+SQRT(1-Inputs!$B$38)*_xlfn.NORM.S.INV(RAND())</f>
        <v>0.3182963134870056</v>
      </c>
      <c r="AC30" s="23">
        <f ca="1">SQRT(Inputs!$B$38)*G30+SQRT(1-Inputs!$B$38)*_xlfn.NORM.S.INV(RAND())</f>
        <v>-0.1387876058814437</v>
      </c>
      <c r="AD30" s="23">
        <f ca="1">SQRT(Inputs!$B$38)*H30+SQRT(1-Inputs!$B$38)*_xlfn.NORM.S.INV(RAND())</f>
        <v>0.26931001191432291</v>
      </c>
      <c r="AE30" s="23">
        <f ca="1">SQRT(Inputs!$B$38)*I30+SQRT(1-Inputs!$B$38)*_xlfn.NORM.S.INV(RAND())</f>
        <v>2.8349961484164465E-2</v>
      </c>
      <c r="AF30" s="23">
        <f ca="1">SQRT(Inputs!$B$38)*J30+SQRT(1-Inputs!$B$38)*_xlfn.NORM.S.INV(RAND())</f>
        <v>-0.93577942646866885</v>
      </c>
      <c r="AG30" s="23">
        <f ca="1">SQRT(Inputs!$B$38)*K30+SQRT(1-Inputs!$B$38)*_xlfn.NORM.S.INV(RAND())</f>
        <v>0.51522621103619493</v>
      </c>
      <c r="AH30" s="23">
        <f ca="1">SQRT(Inputs!$B$38)*L30+SQRT(1-Inputs!$B$38)*_xlfn.NORM.S.INV(RAND())</f>
        <v>0.15780014797044165</v>
      </c>
      <c r="AI30" s="23">
        <f ca="1">SQRT(Inputs!$B$38)*M30+SQRT(1-Inputs!$B$38)*_xlfn.NORM.S.INV(RAND())</f>
        <v>-0.88206815725539034</v>
      </c>
      <c r="AJ30" s="23">
        <f ca="1">SQRT(Inputs!$B$38)*C30+SQRT(1-Inputs!$B$38)*_xlfn.NORM.S.INV(RAND())</f>
        <v>1.2184889614578425</v>
      </c>
      <c r="AK30" s="23">
        <f ca="1">SQRT(Inputs!$B$38)*D30+SQRT(1-Inputs!$B$38)*_xlfn.NORM.S.INV(RAND())</f>
        <v>-0.38987411488868023</v>
      </c>
      <c r="AL30" s="23">
        <f ca="1">SQRT(Inputs!$B$38)*E30+SQRT(1-Inputs!$B$38)*_xlfn.NORM.S.INV(RAND())</f>
        <v>-0.23311486625642144</v>
      </c>
      <c r="AM30" s="23">
        <f ca="1">SQRT(Inputs!$B$38)*F30+SQRT(1-Inputs!$B$38)*_xlfn.NORM.S.INV(RAND())</f>
        <v>1.8381149988174643</v>
      </c>
      <c r="AN30" s="23">
        <f ca="1">SQRT(Inputs!$B$38)*G30+SQRT(1-Inputs!$B$38)*_xlfn.NORM.S.INV(RAND())</f>
        <v>0.47758950274909401</v>
      </c>
      <c r="AO30" s="23">
        <f ca="1">SQRT(Inputs!$B$38)*H30+SQRT(1-Inputs!$B$38)*_xlfn.NORM.S.INV(RAND())</f>
        <v>0.12937671209123569</v>
      </c>
      <c r="AP30" s="23">
        <f ca="1">SQRT(Inputs!$B$38)*I30+SQRT(1-Inputs!$B$38)*_xlfn.NORM.S.INV(RAND())</f>
        <v>-1.0171199905464321</v>
      </c>
      <c r="AQ30" s="23">
        <f ca="1">SQRT(Inputs!$B$38)*J30+SQRT(1-Inputs!$B$38)*_xlfn.NORM.S.INV(RAND())</f>
        <v>-1.2417602268641486</v>
      </c>
      <c r="AR30" s="23">
        <f ca="1">SQRT(Inputs!$B$38)*K30+SQRT(1-Inputs!$B$38)*_xlfn.NORM.S.INV(RAND())</f>
        <v>-0.38322452215021907</v>
      </c>
      <c r="AS30" s="23">
        <f ca="1">SQRT(Inputs!$B$38)*L30+SQRT(1-Inputs!$B$38)*_xlfn.NORM.S.INV(RAND())</f>
        <v>0.38218126894439985</v>
      </c>
      <c r="AT30" s="23">
        <f ca="1">SQRT(Inputs!$B$38)*M30+SQRT(1-Inputs!$B$38)*_xlfn.NORM.S.INV(RAND())</f>
        <v>1.1246649267071451</v>
      </c>
      <c r="AU30" s="15">
        <f ca="1">Inputs!$B$6*EXP($B$8-0.5*C$5^2+C$5*N30)</f>
        <v>4589.3410625126535</v>
      </c>
      <c r="AV30" s="15">
        <f t="shared" ca="1" si="1"/>
        <v>6657.9373996695085</v>
      </c>
      <c r="AW30" s="15">
        <f t="shared" ca="1" si="2"/>
        <v>11374.580613924036</v>
      </c>
      <c r="AX30" s="15">
        <f t="shared" ca="1" si="3"/>
        <v>16224.130408166095</v>
      </c>
      <c r="AY30" s="15">
        <f t="shared" ca="1" si="4"/>
        <v>16792.635580224531</v>
      </c>
      <c r="AZ30" s="15">
        <f t="shared" ca="1" si="5"/>
        <v>19885.991920394663</v>
      </c>
      <c r="BA30" s="15">
        <f t="shared" ca="1" si="6"/>
        <v>20947.322349563081</v>
      </c>
      <c r="BB30" s="15">
        <f t="shared" ca="1" si="7"/>
        <v>24951.275256447236</v>
      </c>
      <c r="BC30" s="15">
        <f t="shared" ca="1" si="8"/>
        <v>31548.0506933293</v>
      </c>
      <c r="BD30" s="15">
        <f t="shared" ca="1" si="9"/>
        <v>36855.748287953444</v>
      </c>
      <c r="BE30" s="15">
        <f t="shared" ca="1" si="10"/>
        <v>44966.783666798357</v>
      </c>
      <c r="BF30" s="15">
        <f ca="1">Inputs!$B$13*EXP($B$9-0.5*C$6^2+C$6*Y30)</f>
        <v>19263.929592923123</v>
      </c>
      <c r="BG30" s="15">
        <f t="shared" ca="1" si="11"/>
        <v>22269.150831370931</v>
      </c>
      <c r="BH30" s="15">
        <f t="shared" ca="1" si="12"/>
        <v>34657.907442534743</v>
      </c>
      <c r="BI30" s="15">
        <f t="shared" ca="1" si="13"/>
        <v>44556.808901399854</v>
      </c>
      <c r="BJ30" s="15">
        <f t="shared" ca="1" si="14"/>
        <v>53541.822126422878</v>
      </c>
      <c r="BK30" s="15">
        <f t="shared" ca="1" si="15"/>
        <v>68166.483354109732</v>
      </c>
      <c r="BL30" s="15">
        <f t="shared" ca="1" si="16"/>
        <v>84042.497305656434</v>
      </c>
      <c r="BM30" s="15">
        <f t="shared" ca="1" si="17"/>
        <v>91968.801119397205</v>
      </c>
      <c r="BN30" s="15">
        <f t="shared" ca="1" si="18"/>
        <v>120313.9209635438</v>
      </c>
      <c r="BO30" s="15">
        <f t="shared" ca="1" si="19"/>
        <v>150774.27289370151</v>
      </c>
      <c r="BP30" s="15">
        <f t="shared" ca="1" si="20"/>
        <v>167925.98982630169</v>
      </c>
      <c r="BQ30" s="15">
        <f ca="1">Inputs!$B$20*EXP($B$10-0.5*C$7^2+C$7*AJ30)</f>
        <v>6608.4580226475464</v>
      </c>
      <c r="BR30" s="15">
        <f t="shared" ca="1" si="21"/>
        <v>7922.569934006392</v>
      </c>
      <c r="BS30" s="15">
        <f t="shared" ca="1" si="22"/>
        <v>10146.528902942799</v>
      </c>
      <c r="BT30" s="15">
        <f t="shared" ca="1" si="23"/>
        <v>22658.372761062863</v>
      </c>
      <c r="BU30" s="15">
        <f t="shared" ca="1" si="24"/>
        <v>35248.643665579337</v>
      </c>
      <c r="BV30" s="15">
        <f t="shared" ca="1" si="25"/>
        <v>50491.538529332938</v>
      </c>
      <c r="BW30" s="15">
        <f t="shared" ca="1" si="26"/>
        <v>56811.879168960921</v>
      </c>
      <c r="BX30" s="15">
        <f t="shared" ca="1" si="27"/>
        <v>61949.513548456365</v>
      </c>
      <c r="BY30" s="15">
        <f t="shared" ca="1" si="28"/>
        <v>80665.171830110034</v>
      </c>
      <c r="BZ30" s="15">
        <f t="shared" ca="1" si="29"/>
        <v>121422.64128332988</v>
      </c>
      <c r="CA30" s="15">
        <f t="shared" ca="1" si="30"/>
        <v>208294.40202428447</v>
      </c>
      <c r="CB30" s="15">
        <f ca="1">(AU30*DCF!C$10-DCF!C$5*MAX(AU30*DCF!C$10,0)-MAX(AU30-Inputs!$B$6,0)/Inputs!$B$10)*DCF!C$6</f>
        <v>1045.7331353466775</v>
      </c>
      <c r="CC30" s="15">
        <f ca="1">(AV30*DCF!D$10-DCF!D$5*MAX(AV30*DCF!D$10,0)-MAX(AV30-AU30,0)/Inputs!$B$10)*DCF!D$6</f>
        <v>1118.4540573205904</v>
      </c>
      <c r="CD30" s="15">
        <f ca="1">(AW30*DCF!E$10-DCF!E$5*MAX(AW30*DCF!E$10,0)-MAX(AW30-AV30,0)/Inputs!$B$10)*DCF!E$6</f>
        <v>1563.8262197136523</v>
      </c>
      <c r="CE30" s="15">
        <f ca="1">(AX30*DCF!F$10-DCF!F$5*MAX(AX30*DCF!F$10,0)-MAX(AX30-AW30,0)/Inputs!$B$10)*DCF!F$6</f>
        <v>2532.6307342368736</v>
      </c>
      <c r="CF30" s="15">
        <f ca="1">(AY30*DCF!G$10-DCF!G$5*MAX(AY30*DCF!G$10,0)-MAX(AY30-AX30,0)/Inputs!$B$10)*DCF!G$6</f>
        <v>3350.6755719509133</v>
      </c>
      <c r="CG30" s="15">
        <f ca="1">(AZ30*DCF!H$10-DCF!H$5*MAX(AZ30*DCF!H$10,0)-MAX(AZ30-AY30,0)/Inputs!$B$10)*DCF!H$6</f>
        <v>3311.598721265148</v>
      </c>
      <c r="CH30" s="15">
        <f ca="1">(BA30*DCF!I$10-DCF!I$5*MAX(BA30*DCF!I$10,0)-MAX(BA30-AZ30,0)/Inputs!$B$10)*DCF!I$6</f>
        <v>3652.2162565728345</v>
      </c>
      <c r="CI30" s="15">
        <f ca="1">(BB30*DCF!J$10-DCF!J$5*MAX(BB30*DCF!J$10,0)-MAX(BB30-BA30,0)/Inputs!$B$10)*DCF!J$6</f>
        <v>3674.9636458674809</v>
      </c>
      <c r="CJ30" s="15">
        <f ca="1">(BC30*DCF!K$10-DCF!K$5*MAX(BC30*DCF!K$10,0)-MAX(BC30-BB30,0)/Inputs!$B$10)*DCF!K$6</f>
        <v>4155.2813572266869</v>
      </c>
      <c r="CK30" s="15">
        <f ca="1">(BD30*DCF!L$10-DCF!L$5*MAX(BD30*DCF!L$10,0)-MAX(BD30-BC30,0)/Inputs!$B$10)*DCF!L$6</f>
        <v>4872.1764514281713</v>
      </c>
      <c r="CL30" s="15">
        <f ca="1">(BE30*DCF!M$10-DCF!M$5*MAX(BE30*DCF!M$10,0)-MAX(BE30-BD30,0)/Inputs!$B$10)*DCF!M$6</f>
        <v>5376.4449361950938</v>
      </c>
      <c r="CM30" s="15">
        <f ca="1">(BF30*DCF!C$28-DCF!C$5*MAX(BF30*DCF!C$28,0)-MAX(BF30-Inputs!$B$13,0)/Inputs!$B$17)*DCF!C$6</f>
        <v>4060.0726455150666</v>
      </c>
      <c r="CN30" s="15">
        <f ca="1">(BG30*DCF!D$28-DCF!D$5*MAX(BG30*DCF!D$28,0)-MAX(BG30-BF30,0)/Inputs!$B$17)*DCF!D$6</f>
        <v>5917.6270528885079</v>
      </c>
      <c r="CO30" s="15">
        <f ca="1">(BH30*DCF!E$28-DCF!E$5*MAX(BH30*DCF!E$28,0)-MAX(BH30-BG30,0)/Inputs!$B$17)*DCF!E$6</f>
        <v>7374.0831222716706</v>
      </c>
      <c r="CP30" s="15">
        <f ca="1">(BI30*DCF!F$28-DCF!F$5*MAX(BI30*DCF!F$28,0)-MAX(BI30-BH30,0)/Inputs!$B$17)*DCF!F$6</f>
        <v>10293.748477294819</v>
      </c>
      <c r="CQ30" s="15">
        <f ca="1">(BJ30*DCF!G$28-DCF!G$5*MAX(BJ30*DCF!G$28,0)-MAX(BJ30-BI30,0)/Inputs!$B$17)*DCF!G$6</f>
        <v>12380.641507978147</v>
      </c>
      <c r="CR30" s="15">
        <f ca="1">(BK30*DCF!H$28-DCF!H$5*MAX(BK30*DCF!H$28,0)-MAX(BK30-BJ30,0)/Inputs!$B$17)*DCF!H$6</f>
        <v>14586.061460894758</v>
      </c>
      <c r="CS30" s="15">
        <f ca="1">(BL30*DCF!I$28-DCF!I$5*MAX(BL30*DCF!I$28,0)-MAX(BL30-BK30,0)/Inputs!$B$17)*DCF!I$6</f>
        <v>17484.153770098059</v>
      </c>
      <c r="CT30" s="15">
        <f ca="1">(BM30*DCF!J$28-DCF!J$5*MAX(BM30*DCF!J$28,0)-MAX(BM30-BL30,0)/Inputs!$B$17)*DCF!J$6</f>
        <v>19465.714433425339</v>
      </c>
      <c r="CU30" s="15">
        <f ca="1">(BN30*DCF!K$28-DCF!K$5*MAX(BN30*DCF!K$28,0)-MAX(BN30-BM30,0)/Inputs!$B$17)*DCF!K$6</f>
        <v>21936.383178235108</v>
      </c>
      <c r="CV30" s="15">
        <f ca="1">(BO30*DCF!L$28-DCF!L$5*MAX(BO30*DCF!L$28,0)-MAX(BO30-BN30,0)/Inputs!$B$17)*DCF!L$6</f>
        <v>26635.992562123392</v>
      </c>
      <c r="CW30" s="15">
        <f ca="1">(BP30*DCF!M$28-DCF!M$5*MAX(BP30*DCF!M$28,0)-MAX(BP30-BO30,0)/Inputs!$B$17)*DCF!M$6</f>
        <v>29802.535798822249</v>
      </c>
      <c r="CX30" s="15">
        <f ca="1">(BQ30*DCF!C$46-DCF!C$5*MAX(BQ30*DCF!C$46,0)-MAX(BQ30-Inputs!$B$20,0)/Inputs!$B$24)*DCF!C$6</f>
        <v>-3100.0863898250896</v>
      </c>
      <c r="CY30" s="15">
        <f ca="1">(BR30*DCF!D$46-DCF!D$5*MAX(BR30*DCF!D$46,0)-MAX(BR30-BQ30,0)/Inputs!$B$24)*DCF!D$6</f>
        <v>-1912.9185754732925</v>
      </c>
      <c r="CZ30" s="15">
        <f ca="1">(BS30*DCF!E$46-DCF!E$5*MAX(BS30*DCF!E$46,0)-MAX(BS30-BR30,0)/Inputs!$B$24)*DCF!E$6</f>
        <v>-2076.4681101379451</v>
      </c>
      <c r="DA30" s="15">
        <f ca="1">(BT30*DCF!F$46-DCF!F$5*MAX(BT30*DCF!F$46,0)-MAX(BT30-BS30,0)/Inputs!$B$24)*DCF!F$6</f>
        <v>-6206.0838399192544</v>
      </c>
      <c r="DB30" s="15">
        <f ca="1">(BU30*DCF!G$46-DCF!G$5*MAX(BU30*DCF!G$46,0)-MAX(BU30-BT30,0)/Inputs!$B$24)*DCF!G$6</f>
        <v>-5420.8131089935514</v>
      </c>
      <c r="DC30" s="15">
        <f ca="1">(BV30*DCF!H$46-DCF!H$5*MAX(BV30*DCF!H$46,0)-MAX(BV30-BU30,0)/Inputs!$B$24)*DCF!H$6</f>
        <v>-4736.6361841450707</v>
      </c>
      <c r="DD30" s="15">
        <f ca="1">(BW30*DCF!I$46-DCF!I$5*MAX(BW30*DCF!I$46,0)-MAX(BW30-BV30,0)/Inputs!$B$24)*DCF!I$6</f>
        <v>-502.2329237119946</v>
      </c>
      <c r="DE30" s="15">
        <f ca="1">(BX30*DCF!J$46-DCF!J$5*MAX(BX30*DCF!J$46,0)-MAX(BX30-BW30,0)/Inputs!$B$24)*DCF!J$6</f>
        <v>1236.1940317595868</v>
      </c>
      <c r="DF30" s="15">
        <f ca="1">(BY30*DCF!K$46-DCF!K$5*MAX(BY30*DCF!K$46,0)-MAX(BY30-BX30,0)/Inputs!$B$24)*DCF!K$6</f>
        <v>23.025817694302884</v>
      </c>
      <c r="DG30" s="15">
        <f ca="1">(BZ30*DCF!L$46-DCF!L$5*MAX(BZ30*DCF!L$46,0)-MAX(BZ30-BY30,0)/Inputs!$B$24)*DCF!L$6</f>
        <v>-830.16476142016052</v>
      </c>
      <c r="DH30" s="15">
        <f ca="1">(CA30*DCF!M$46-DCF!M$5*MAX(CA30*DCF!M$46,0)-MAX(CA30-BZ30,0)/Inputs!$B$24)*DCF!M$6</f>
        <v>-1831.6166122614304</v>
      </c>
      <c r="DI30" s="15">
        <f ca="1">SUM(CB30:CL30)+BE30*DCF!M$10*(1+Inputs!$B$30)*(1-Inputs!$B$33)*(1-Inputs!$B$30/Inputs!$B$31)/(Inputs!$B$29-Inputs!$B$30)*DCF!M$6</f>
        <v>159797.15465597954</v>
      </c>
      <c r="DJ30" s="15">
        <f ca="1">SUM(CM30:CW30)+BP30*DCF!M$28*(1+Inputs!$B$30)*(1-Inputs!$B$33)*(1-Inputs!$B$30/Inputs!$B$31)/(Inputs!$B$29-Inputs!$B$30)*DCF!M$6</f>
        <v>793057.34771344927</v>
      </c>
      <c r="DK30" s="15">
        <f ca="1">SUM(CX30:DH30)+CA30*DCF!M$46*(1+Inputs!$B$30)*(1-Inputs!$B$33)*(1-Inputs!$B$30/Inputs!$B$31)/(Inputs!$B$29-Inputs!$B$30)*DCF!M$6</f>
        <v>296690.01892239985</v>
      </c>
      <c r="DM30" s="15">
        <f ca="1">DI30+DJ30+DK30+Inputs!$B$34+Inputs!$B$36-Inputs!$B$35</f>
        <v>1326395.5212918287</v>
      </c>
    </row>
    <row r="31" spans="1:117" x14ac:dyDescent="0.75">
      <c r="A31" s="11">
        <v>18</v>
      </c>
      <c r="C31" s="23">
        <f t="shared" ca="1" si="31"/>
        <v>0.46839456006095864</v>
      </c>
      <c r="D31" s="23">
        <f t="shared" ca="1" si="31"/>
        <v>-1.7823818854031626</v>
      </c>
      <c r="E31" s="23">
        <f t="shared" ca="1" si="31"/>
        <v>-1.2259336320946281</v>
      </c>
      <c r="F31" s="23">
        <f t="shared" ca="1" si="31"/>
        <v>-1.1103192860827322</v>
      </c>
      <c r="G31" s="23">
        <f t="shared" ca="1" si="31"/>
        <v>-1.7266494302881616</v>
      </c>
      <c r="H31" s="23">
        <f t="shared" ca="1" si="31"/>
        <v>1.2875786302694232</v>
      </c>
      <c r="I31" s="23">
        <f t="shared" ca="1" si="31"/>
        <v>-3.3668490104320686E-2</v>
      </c>
      <c r="J31" s="23">
        <f t="shared" ca="1" si="31"/>
        <v>-1.7750485380669887</v>
      </c>
      <c r="K31" s="23">
        <f t="shared" ca="1" si="31"/>
        <v>-1.0703079657540564</v>
      </c>
      <c r="L31" s="23">
        <f t="shared" ca="1" si="31"/>
        <v>-0.73726222637002259</v>
      </c>
      <c r="M31" s="23">
        <f t="shared" ca="1" si="31"/>
        <v>-0.60644745164404523</v>
      </c>
      <c r="N31" s="23">
        <f ca="1">SQRT(Inputs!$B$38)*C31+SQRT(1-Inputs!$B$38)*_xlfn.NORM.S.INV(RAND())</f>
        <v>1.2531861910572293</v>
      </c>
      <c r="O31" s="23">
        <f ca="1">SQRT(Inputs!$B$38)*D31+SQRT(1-Inputs!$B$38)*_xlfn.NORM.S.INV(RAND())</f>
        <v>-0.7222244790460759</v>
      </c>
      <c r="P31" s="23">
        <f ca="1">SQRT(Inputs!$B$38)*E31+SQRT(1-Inputs!$B$38)*_xlfn.NORM.S.INV(RAND())</f>
        <v>-1.3322055187060466</v>
      </c>
      <c r="Q31" s="23">
        <f ca="1">SQRT(Inputs!$B$38)*F31+SQRT(1-Inputs!$B$38)*_xlfn.NORM.S.INV(RAND())</f>
        <v>-0.79702267020297601</v>
      </c>
      <c r="R31" s="23">
        <f ca="1">SQRT(Inputs!$B$38)*G31+SQRT(1-Inputs!$B$38)*_xlfn.NORM.S.INV(RAND())</f>
        <v>-0.27874607685062414</v>
      </c>
      <c r="S31" s="23">
        <f ca="1">SQRT(Inputs!$B$38)*H31+SQRT(1-Inputs!$B$38)*_xlfn.NORM.S.INV(RAND())</f>
        <v>-0.30909751612011327</v>
      </c>
      <c r="T31" s="23">
        <f ca="1">SQRT(Inputs!$B$38)*I31+SQRT(1-Inputs!$B$38)*_xlfn.NORM.S.INV(RAND())</f>
        <v>0.56995499363865887</v>
      </c>
      <c r="U31" s="23">
        <f ca="1">SQRT(Inputs!$B$38)*J31+SQRT(1-Inputs!$B$38)*_xlfn.NORM.S.INV(RAND())</f>
        <v>0.13004239241800819</v>
      </c>
      <c r="V31" s="23">
        <f ca="1">SQRT(Inputs!$B$38)*K31+SQRT(1-Inputs!$B$38)*_xlfn.NORM.S.INV(RAND())</f>
        <v>-0.56503209689113576</v>
      </c>
      <c r="W31" s="23">
        <f ca="1">SQRT(Inputs!$B$38)*L31+SQRT(1-Inputs!$B$38)*_xlfn.NORM.S.INV(RAND())</f>
        <v>-0.76121781429570201</v>
      </c>
      <c r="X31" s="23">
        <f ca="1">SQRT(Inputs!$B$38)*M31+SQRT(1-Inputs!$B$38)*_xlfn.NORM.S.INV(RAND())</f>
        <v>-0.29773880844057865</v>
      </c>
      <c r="Y31" s="23">
        <f ca="1">SQRT(Inputs!$B$38)*C31+SQRT(1-Inputs!$B$38)*_xlfn.NORM.S.INV(RAND())</f>
        <v>-0.3044861103088356</v>
      </c>
      <c r="Z31" s="23">
        <f ca="1">SQRT(Inputs!$B$38)*D31+SQRT(1-Inputs!$B$38)*_xlfn.NORM.S.INV(RAND())</f>
        <v>0.2499355804708423</v>
      </c>
      <c r="AA31" s="23">
        <f ca="1">SQRT(Inputs!$B$38)*E31+SQRT(1-Inputs!$B$38)*_xlfn.NORM.S.INV(RAND())</f>
        <v>-0.90619041578959547</v>
      </c>
      <c r="AB31" s="23">
        <f ca="1">SQRT(Inputs!$B$38)*F31+SQRT(1-Inputs!$B$38)*_xlfn.NORM.S.INV(RAND())</f>
        <v>-2.2266957310852931E-2</v>
      </c>
      <c r="AC31" s="23">
        <f ca="1">SQRT(Inputs!$B$38)*G31+SQRT(1-Inputs!$B$38)*_xlfn.NORM.S.INV(RAND())</f>
        <v>-1.1139817192467603</v>
      </c>
      <c r="AD31" s="23">
        <f ca="1">SQRT(Inputs!$B$38)*H31+SQRT(1-Inputs!$B$38)*_xlfn.NORM.S.INV(RAND())</f>
        <v>-0.85540297543728916</v>
      </c>
      <c r="AE31" s="23">
        <f ca="1">SQRT(Inputs!$B$38)*I31+SQRT(1-Inputs!$B$38)*_xlfn.NORM.S.INV(RAND())</f>
        <v>0.88787407268210872</v>
      </c>
      <c r="AF31" s="23">
        <f ca="1">SQRT(Inputs!$B$38)*J31+SQRT(1-Inputs!$B$38)*_xlfn.NORM.S.INV(RAND())</f>
        <v>-0.44944136705607962</v>
      </c>
      <c r="AG31" s="23">
        <f ca="1">SQRT(Inputs!$B$38)*K31+SQRT(1-Inputs!$B$38)*_xlfn.NORM.S.INV(RAND())</f>
        <v>-0.1942101189813199</v>
      </c>
      <c r="AH31" s="23">
        <f ca="1">SQRT(Inputs!$B$38)*L31+SQRT(1-Inputs!$B$38)*_xlfn.NORM.S.INV(RAND())</f>
        <v>-0.8011468646783001</v>
      </c>
      <c r="AI31" s="23">
        <f ca="1">SQRT(Inputs!$B$38)*M31+SQRT(1-Inputs!$B$38)*_xlfn.NORM.S.INV(RAND())</f>
        <v>-0.42658491410134919</v>
      </c>
      <c r="AJ31" s="23">
        <f ca="1">SQRT(Inputs!$B$38)*C31+SQRT(1-Inputs!$B$38)*_xlfn.NORM.S.INV(RAND())</f>
        <v>0.81846248674875932</v>
      </c>
      <c r="AK31" s="23">
        <f ca="1">SQRT(Inputs!$B$38)*D31+SQRT(1-Inputs!$B$38)*_xlfn.NORM.S.INV(RAND())</f>
        <v>-0.10300172043252787</v>
      </c>
      <c r="AL31" s="23">
        <f ca="1">SQRT(Inputs!$B$38)*E31+SQRT(1-Inputs!$B$38)*_xlfn.NORM.S.INV(RAND())</f>
        <v>-1.8940225061268954</v>
      </c>
      <c r="AM31" s="23">
        <f ca="1">SQRT(Inputs!$B$38)*F31+SQRT(1-Inputs!$B$38)*_xlfn.NORM.S.INV(RAND())</f>
        <v>-0.77746843899234142</v>
      </c>
      <c r="AN31" s="23">
        <f ca="1">SQRT(Inputs!$B$38)*G31+SQRT(1-Inputs!$B$38)*_xlfn.NORM.S.INV(RAND())</f>
        <v>-0.75973204846205111</v>
      </c>
      <c r="AO31" s="23">
        <f ca="1">SQRT(Inputs!$B$38)*H31+SQRT(1-Inputs!$B$38)*_xlfn.NORM.S.INV(RAND())</f>
        <v>1.7730093837764516</v>
      </c>
      <c r="AP31" s="23">
        <f ca="1">SQRT(Inputs!$B$38)*I31+SQRT(1-Inputs!$B$38)*_xlfn.NORM.S.INV(RAND())</f>
        <v>1.297555083500235</v>
      </c>
      <c r="AQ31" s="23">
        <f ca="1">SQRT(Inputs!$B$38)*J31+SQRT(1-Inputs!$B$38)*_xlfn.NORM.S.INV(RAND())</f>
        <v>-1.3897974498815624</v>
      </c>
      <c r="AR31" s="23">
        <f ca="1">SQRT(Inputs!$B$38)*K31+SQRT(1-Inputs!$B$38)*_xlfn.NORM.S.INV(RAND())</f>
        <v>-1.4512063793309014</v>
      </c>
      <c r="AS31" s="23">
        <f ca="1">SQRT(Inputs!$B$38)*L31+SQRT(1-Inputs!$B$38)*_xlfn.NORM.S.INV(RAND())</f>
        <v>-1.7389003573805273</v>
      </c>
      <c r="AT31" s="23">
        <f ca="1">SQRT(Inputs!$B$38)*M31+SQRT(1-Inputs!$B$38)*_xlfn.NORM.S.INV(RAND())</f>
        <v>-1.8921964140999861</v>
      </c>
      <c r="AU31" s="15">
        <f ca="1">Inputs!$B$6*EXP($B$8-0.5*C$5^2+C$5*N31)</f>
        <v>6078.2342834020164</v>
      </c>
      <c r="AV31" s="15">
        <f t="shared" ca="1" si="1"/>
        <v>6653.2603241721699</v>
      </c>
      <c r="AW31" s="15">
        <f t="shared" ca="1" si="2"/>
        <v>6778.210989114481</v>
      </c>
      <c r="AX31" s="15">
        <f t="shared" ca="1" si="3"/>
        <v>7491.1837064699994</v>
      </c>
      <c r="AY31" s="15">
        <f t="shared" ca="1" si="4"/>
        <v>8861.7566916866945</v>
      </c>
      <c r="AZ31" s="15">
        <f t="shared" ca="1" si="5"/>
        <v>10475.469870765446</v>
      </c>
      <c r="BA31" s="15">
        <f t="shared" ca="1" si="6"/>
        <v>13607.252175756063</v>
      </c>
      <c r="BB31" s="15">
        <f t="shared" ca="1" si="7"/>
        <v>16877.897146022435</v>
      </c>
      <c r="BC31" s="15">
        <f t="shared" ca="1" si="8"/>
        <v>19573.869668910051</v>
      </c>
      <c r="BD31" s="15">
        <f t="shared" ca="1" si="9"/>
        <v>22331.850549541075</v>
      </c>
      <c r="BE31" s="15">
        <f t="shared" ca="1" si="10"/>
        <v>26632.707497300631</v>
      </c>
      <c r="BF31" s="15">
        <f ca="1">Inputs!$B$13*EXP($B$9-0.5*C$6^2+C$6*Y31)</f>
        <v>13020.828714015681</v>
      </c>
      <c r="BG31" s="15">
        <f t="shared" ca="1" si="11"/>
        <v>16600.983229775175</v>
      </c>
      <c r="BH31" s="15">
        <f t="shared" ca="1" si="12"/>
        <v>17452.831081887263</v>
      </c>
      <c r="BI31" s="15">
        <f t="shared" ca="1" si="13"/>
        <v>21291.7915663438</v>
      </c>
      <c r="BJ31" s="15">
        <f t="shared" ca="1" si="14"/>
        <v>22230.158139778727</v>
      </c>
      <c r="BK31" s="15">
        <f t="shared" ca="1" si="15"/>
        <v>24283.998247885625</v>
      </c>
      <c r="BL31" s="15">
        <f t="shared" ca="1" si="16"/>
        <v>33467.484454171085</v>
      </c>
      <c r="BM31" s="15">
        <f t="shared" ca="1" si="17"/>
        <v>38904.805023816283</v>
      </c>
      <c r="BN31" s="15">
        <f t="shared" ca="1" si="18"/>
        <v>46747.313171421105</v>
      </c>
      <c r="BO31" s="15">
        <f t="shared" ca="1" si="19"/>
        <v>52403.220980375016</v>
      </c>
      <c r="BP31" s="15">
        <f t="shared" ca="1" si="20"/>
        <v>61455.428326387497</v>
      </c>
      <c r="BQ31" s="15">
        <f ca="1">Inputs!$B$20*EXP($B$10-0.5*C$7^2+C$7*AJ31)</f>
        <v>5734.3125934093296</v>
      </c>
      <c r="BR31" s="15">
        <f t="shared" ca="1" si="21"/>
        <v>7530.3243308712817</v>
      </c>
      <c r="BS31" s="15">
        <f t="shared" ca="1" si="22"/>
        <v>5985.4805854540846</v>
      </c>
      <c r="BT31" s="15">
        <f t="shared" ca="1" si="23"/>
        <v>6730.0498059861438</v>
      </c>
      <c r="BU31" s="15">
        <f t="shared" ca="1" si="24"/>
        <v>7760.801619455423</v>
      </c>
      <c r="BV31" s="15">
        <f t="shared" ca="1" si="25"/>
        <v>16099.245544726922</v>
      </c>
      <c r="BW31" s="15">
        <f t="shared" ca="1" si="26"/>
        <v>29565.593652959873</v>
      </c>
      <c r="BX31" s="15">
        <f t="shared" ca="1" si="27"/>
        <v>31296.55372337416</v>
      </c>
      <c r="BY31" s="15">
        <f t="shared" ca="1" si="28"/>
        <v>33220.388715978093</v>
      </c>
      <c r="BZ31" s="15">
        <f t="shared" ca="1" si="29"/>
        <v>33859.097491370369</v>
      </c>
      <c r="CA31" s="15">
        <f t="shared" ca="1" si="30"/>
        <v>33980.41028418894</v>
      </c>
      <c r="CB31" s="15">
        <f ca="1">(AU31*DCF!C$10-DCF!C$5*MAX(AU31*DCF!C$10,0)-MAX(AU31-Inputs!$B$6,0)/Inputs!$B$10)*DCF!C$6</f>
        <v>1035.1170613001837</v>
      </c>
      <c r="CC31" s="15">
        <f ca="1">(AV31*DCF!D$10-DCF!D$5*MAX(AV31*DCF!D$10,0)-MAX(AV31-AU31,0)/Inputs!$B$10)*DCF!D$6</f>
        <v>1481.4820791166178</v>
      </c>
      <c r="CD31" s="15">
        <f ca="1">(AW31*DCF!E$10-DCF!E$5*MAX(AW31*DCF!E$10,0)-MAX(AW31-AV31,0)/Inputs!$B$10)*DCF!E$6</f>
        <v>1536.836953187146</v>
      </c>
      <c r="CE31" s="15">
        <f ca="1">(AX31*DCF!F$10-DCF!F$5*MAX(AX31*DCF!F$10,0)-MAX(AX31-AW31,0)/Inputs!$B$10)*DCF!F$6</f>
        <v>1486.9615187336594</v>
      </c>
      <c r="CF31" s="15">
        <f ca="1">(AY31*DCF!G$10-DCF!G$5*MAX(AY31*DCF!G$10,0)-MAX(AY31-AX31,0)/Inputs!$B$10)*DCF!G$6</f>
        <v>1562.4271928959031</v>
      </c>
      <c r="CG31" s="15">
        <f ca="1">(AZ31*DCF!H$10-DCF!H$5*MAX(AZ31*DCF!H$10,0)-MAX(AZ31-AY31,0)/Inputs!$B$10)*DCF!H$6</f>
        <v>1747.2762846950229</v>
      </c>
      <c r="CH31" s="15">
        <f ca="1">(BA31*DCF!I$10-DCF!I$5*MAX(BA31*DCF!I$10,0)-MAX(BA31-AZ31,0)/Inputs!$B$10)*DCF!I$6</f>
        <v>1971.8265526868709</v>
      </c>
      <c r="CI31" s="15">
        <f ca="1">(BB31*DCF!J$10-DCF!J$5*MAX(BB31*DCF!J$10,0)-MAX(BB31-BA31,0)/Inputs!$B$10)*DCF!J$6</f>
        <v>2400.6739631123246</v>
      </c>
      <c r="CJ31" s="15">
        <f ca="1">(BC31*DCF!K$10-DCF!K$5*MAX(BC31*DCF!K$10,0)-MAX(BC31-BB31,0)/Inputs!$B$10)*DCF!K$6</f>
        <v>2773.6835455778009</v>
      </c>
      <c r="CK31" s="15">
        <f ca="1">(BD31*DCF!L$10-DCF!L$5*MAX(BD31*DCF!L$10,0)-MAX(BD31-BC31,0)/Inputs!$B$10)*DCF!L$6</f>
        <v>3011.4161411426539</v>
      </c>
      <c r="CL31" s="15">
        <f ca="1">(BE31*DCF!M$10-DCF!M$5*MAX(BE31*DCF!M$10,0)-MAX(BE31-BD31,0)/Inputs!$B$10)*DCF!M$6</f>
        <v>3244.4361798803793</v>
      </c>
      <c r="CM31" s="15">
        <f ca="1">(BF31*DCF!C$28-DCF!C$5*MAX(BF31*DCF!C$28,0)-MAX(BF31-Inputs!$B$13,0)/Inputs!$B$17)*DCF!C$6</f>
        <v>3596.5438836776093</v>
      </c>
      <c r="CN31" s="15">
        <f ca="1">(BG31*DCF!D$28-DCF!D$5*MAX(BG31*DCF!D$28,0)-MAX(BG31-BF31,0)/Inputs!$B$17)*DCF!D$6</f>
        <v>4125.5613361511096</v>
      </c>
      <c r="CO31" s="15">
        <f ca="1">(BH31*DCF!E$28-DCF!E$5*MAX(BH31*DCF!E$28,0)-MAX(BH31-BG31,0)/Inputs!$B$17)*DCF!E$6</f>
        <v>4775.0650490889693</v>
      </c>
      <c r="CP31" s="15">
        <f ca="1">(BI31*DCF!F$28-DCF!F$5*MAX(BI31*DCF!F$28,0)-MAX(BI31-BH31,0)/Inputs!$B$17)*DCF!F$6</f>
        <v>5081.2171305141992</v>
      </c>
      <c r="CQ31" s="15">
        <f ca="1">(BJ31*DCF!G$28-DCF!G$5*MAX(BJ31*DCF!G$28,0)-MAX(BJ31-BI31,0)/Inputs!$B$17)*DCF!G$6</f>
        <v>5609.9592013674983</v>
      </c>
      <c r="CR31" s="15">
        <f ca="1">(BK31*DCF!H$28-DCF!H$5*MAX(BK31*DCF!H$28,0)-MAX(BK31-BJ31,0)/Inputs!$B$17)*DCF!H$6</f>
        <v>5686.5915707005124</v>
      </c>
      <c r="CS31" s="15">
        <f ca="1">(BL31*DCF!I$28-DCF!I$5*MAX(BL31*DCF!I$28,0)-MAX(BL31-BK31,0)/Inputs!$B$17)*DCF!I$6</f>
        <v>6551.8688025959191</v>
      </c>
      <c r="CT31" s="15">
        <f ca="1">(BM31*DCF!J$28-DCF!J$5*MAX(BM31*DCF!J$28,0)-MAX(BM31-BL31,0)/Inputs!$B$17)*DCF!J$6</f>
        <v>7958.0569670905616</v>
      </c>
      <c r="CU31" s="15">
        <f ca="1">(BN31*DCF!K$28-DCF!K$5*MAX(BN31*DCF!K$28,0)-MAX(BN31-BM31,0)/Inputs!$B$17)*DCF!K$6</f>
        <v>8911.6459431839485</v>
      </c>
      <c r="CV31" s="15">
        <f ca="1">(BO31*DCF!L$28-DCF!L$5*MAX(BO31*DCF!L$28,0)-MAX(BO31-BN31,0)/Inputs!$B$17)*DCF!L$6</f>
        <v>9815.5671228391675</v>
      </c>
      <c r="CW31" s="15">
        <f ca="1">(BP31*DCF!M$28-DCF!M$5*MAX(BP31*DCF!M$28,0)-MAX(BP31-BO31,0)/Inputs!$B$17)*DCF!M$6</f>
        <v>10616.66437733947</v>
      </c>
      <c r="CX31" s="15">
        <f ca="1">(BQ31*DCF!C$46-DCF!C$5*MAX(BQ31*DCF!C$46,0)-MAX(BQ31-Inputs!$B$20,0)/Inputs!$B$24)*DCF!C$6</f>
        <v>-2494.4429053644317</v>
      </c>
      <c r="CY31" s="15">
        <f ca="1">(BR31*DCF!D$46-DCF!D$5*MAX(BR31*DCF!D$46,0)-MAX(BR31-BQ31,0)/Inputs!$B$24)*DCF!D$6</f>
        <v>-2051.5940539702979</v>
      </c>
      <c r="CZ31" s="15">
        <f ca="1">(BS31*DCF!E$46-DCF!E$5*MAX(BS31*DCF!E$46,0)-MAX(BS31-BR31,0)/Inputs!$B$24)*DCF!E$6</f>
        <v>-707.79350073352657</v>
      </c>
      <c r="DA31" s="15">
        <f ca="1">(BT31*DCF!F$46-DCF!F$5*MAX(BT31*DCF!F$46,0)-MAX(BT31-BS31,0)/Inputs!$B$24)*DCF!F$6</f>
        <v>-761.24596831696863</v>
      </c>
      <c r="DB31" s="15">
        <f ca="1">(BU31*DCF!G$46-DCF!G$5*MAX(BU31*DCF!G$46,0)-MAX(BU31-BT31,0)/Inputs!$B$24)*DCF!G$6</f>
        <v>-607.78257788861686</v>
      </c>
      <c r="DC31" s="15">
        <f ca="1">(BV31*DCF!H$46-DCF!H$5*MAX(BV31*DCF!H$46,0)-MAX(BV31-BU31,0)/Inputs!$B$24)*DCF!H$6</f>
        <v>-2591.1203592845354</v>
      </c>
      <c r="DD31" s="15">
        <f ca="1">(BW31*DCF!I$46-DCF!I$5*MAX(BW31*DCF!I$46,0)-MAX(BW31-BV31,0)/Inputs!$B$24)*DCF!I$6</f>
        <v>-3182.8387446530278</v>
      </c>
      <c r="DE31" s="15">
        <f ca="1">(BX31*DCF!J$46-DCF!J$5*MAX(BX31*DCF!J$46,0)-MAX(BX31-BW31,0)/Inputs!$B$24)*DCF!J$6</f>
        <v>853.78152716145826</v>
      </c>
      <c r="DF31" s="15">
        <f ca="1">(BY31*DCF!K$46-DCF!K$5*MAX(BY31*DCF!K$46,0)-MAX(BY31-BX31,0)/Inputs!$B$24)*DCF!K$6</f>
        <v>1426.3710217140472</v>
      </c>
      <c r="DG31" s="15">
        <f ca="1">(BZ31*DCF!L$46-DCF!L$5*MAX(BZ31*DCF!L$46,0)-MAX(BZ31-BY31,0)/Inputs!$B$24)*DCF!L$6</f>
        <v>2195.9811331002261</v>
      </c>
      <c r="DH31" s="15">
        <f ca="1">(CA31*DCF!M$46-DCF!M$5*MAX(CA31*DCF!M$46,0)-MAX(CA31-BZ31,0)/Inputs!$B$24)*DCF!M$6</f>
        <v>2638.5695838638817</v>
      </c>
      <c r="DI31" s="15">
        <f ca="1">SUM(CB31:CL31)+BE31*DCF!M$10*(1+Inputs!$B$30)*(1-Inputs!$B$33)*(1-Inputs!$B$30/Inputs!$B$31)/(Inputs!$B$29-Inputs!$B$30)*DCF!M$6</f>
        <v>96371.31461841338</v>
      </c>
      <c r="DJ31" s="15">
        <f ca="1">SUM(CM31:CW31)+BP31*DCF!M$28*(1+Inputs!$B$30)*(1-Inputs!$B$33)*(1-Inputs!$B$30/Inputs!$B$31)/(Inputs!$B$29-Inputs!$B$30)*DCF!M$6</f>
        <v>300770.43431287573</v>
      </c>
      <c r="DK31" s="15">
        <f ca="1">SUM(CX31:DH31)+CA31*DCF!M$46*(1+Inputs!$B$30)*(1-Inputs!$B$33)*(1-Inputs!$B$30/Inputs!$B$31)/(Inputs!$B$29-Inputs!$B$30)*DCF!M$6</f>
        <v>47255.624691909063</v>
      </c>
      <c r="DM31" s="15">
        <f ca="1">DI31+DJ31+DK31+Inputs!$B$34+Inputs!$B$36-Inputs!$B$35</f>
        <v>521248.37362319813</v>
      </c>
    </row>
    <row r="32" spans="1:117" x14ac:dyDescent="0.75">
      <c r="A32" s="11">
        <v>19</v>
      </c>
      <c r="C32" s="23">
        <f t="shared" ca="1" si="31"/>
        <v>0.8383318406910778</v>
      </c>
      <c r="D32" s="23">
        <f t="shared" ca="1" si="31"/>
        <v>0.83432610065470292</v>
      </c>
      <c r="E32" s="23">
        <f t="shared" ca="1" si="31"/>
        <v>-0.91455017633112035</v>
      </c>
      <c r="F32" s="23">
        <f t="shared" ca="1" si="31"/>
        <v>-0.49981571994655782</v>
      </c>
      <c r="G32" s="23">
        <f t="shared" ca="1" si="31"/>
        <v>-0.64437336309580873</v>
      </c>
      <c r="H32" s="23">
        <f t="shared" ca="1" si="31"/>
        <v>-0.43008701447778092</v>
      </c>
      <c r="I32" s="23">
        <f t="shared" ca="1" si="31"/>
        <v>-0.20601730817582192</v>
      </c>
      <c r="J32" s="23">
        <f t="shared" ca="1" si="31"/>
        <v>2.2005335302467359</v>
      </c>
      <c r="K32" s="23">
        <f t="shared" ca="1" si="31"/>
        <v>0.89623571797115298</v>
      </c>
      <c r="L32" s="23">
        <f t="shared" ca="1" si="31"/>
        <v>-0.45557589980229274</v>
      </c>
      <c r="M32" s="23">
        <f t="shared" ca="1" si="31"/>
        <v>1.9951221173339067</v>
      </c>
      <c r="N32" s="23">
        <f ca="1">SQRT(Inputs!$B$38)*C32+SQRT(1-Inputs!$B$38)*_xlfn.NORM.S.INV(RAND())</f>
        <v>1.9615490392043153</v>
      </c>
      <c r="O32" s="23">
        <f ca="1">SQRT(Inputs!$B$38)*D32+SQRT(1-Inputs!$B$38)*_xlfn.NORM.S.INV(RAND())</f>
        <v>-0.32118198867912329</v>
      </c>
      <c r="P32" s="23">
        <f ca="1">SQRT(Inputs!$B$38)*E32+SQRT(1-Inputs!$B$38)*_xlfn.NORM.S.INV(RAND())</f>
        <v>0.2174440342831554</v>
      </c>
      <c r="Q32" s="23">
        <f ca="1">SQRT(Inputs!$B$38)*F32+SQRT(1-Inputs!$B$38)*_xlfn.NORM.S.INV(RAND())</f>
        <v>-0.58800964090504582</v>
      </c>
      <c r="R32" s="23">
        <f ca="1">SQRT(Inputs!$B$38)*G32+SQRT(1-Inputs!$B$38)*_xlfn.NORM.S.INV(RAND())</f>
        <v>-2.3095081515088367</v>
      </c>
      <c r="S32" s="23">
        <f ca="1">SQRT(Inputs!$B$38)*H32+SQRT(1-Inputs!$B$38)*_xlfn.NORM.S.INV(RAND())</f>
        <v>-0.16578145475761619</v>
      </c>
      <c r="T32" s="23">
        <f ca="1">SQRT(Inputs!$B$38)*I32+SQRT(1-Inputs!$B$38)*_xlfn.NORM.S.INV(RAND())</f>
        <v>1.6148412302817057</v>
      </c>
      <c r="U32" s="23">
        <f ca="1">SQRT(Inputs!$B$38)*J32+SQRT(1-Inputs!$B$38)*_xlfn.NORM.S.INV(RAND())</f>
        <v>2.5147294351662905</v>
      </c>
      <c r="V32" s="23">
        <f ca="1">SQRT(Inputs!$B$38)*K32+SQRT(1-Inputs!$B$38)*_xlfn.NORM.S.INV(RAND())</f>
        <v>0.49755747636775272</v>
      </c>
      <c r="W32" s="23">
        <f ca="1">SQRT(Inputs!$B$38)*L32+SQRT(1-Inputs!$B$38)*_xlfn.NORM.S.INV(RAND())</f>
        <v>-2.2201726885633781</v>
      </c>
      <c r="X32" s="23">
        <f ca="1">SQRT(Inputs!$B$38)*M32+SQRT(1-Inputs!$B$38)*_xlfn.NORM.S.INV(RAND())</f>
        <v>1.2654064956667772</v>
      </c>
      <c r="Y32" s="23">
        <f ca="1">SQRT(Inputs!$B$38)*C32+SQRT(1-Inputs!$B$38)*_xlfn.NORM.S.INV(RAND())</f>
        <v>0.90664690905721801</v>
      </c>
      <c r="Z32" s="23">
        <f ca="1">SQRT(Inputs!$B$38)*D32+SQRT(1-Inputs!$B$38)*_xlfn.NORM.S.INV(RAND())</f>
        <v>-0.86709697080756798</v>
      </c>
      <c r="AA32" s="23">
        <f ca="1">SQRT(Inputs!$B$38)*E32+SQRT(1-Inputs!$B$38)*_xlfn.NORM.S.INV(RAND())</f>
        <v>-0.1252595644255301</v>
      </c>
      <c r="AB32" s="23">
        <f ca="1">SQRT(Inputs!$B$38)*F32+SQRT(1-Inputs!$B$38)*_xlfn.NORM.S.INV(RAND())</f>
        <v>-0.18332172003969821</v>
      </c>
      <c r="AC32" s="23">
        <f ca="1">SQRT(Inputs!$B$38)*G32+SQRT(1-Inputs!$B$38)*_xlfn.NORM.S.INV(RAND())</f>
        <v>0.54531617545294053</v>
      </c>
      <c r="AD32" s="23">
        <f ca="1">SQRT(Inputs!$B$38)*H32+SQRT(1-Inputs!$B$38)*_xlfn.NORM.S.INV(RAND())</f>
        <v>0.58190176251484738</v>
      </c>
      <c r="AE32" s="23">
        <f ca="1">SQRT(Inputs!$B$38)*I32+SQRT(1-Inputs!$B$38)*_xlfn.NORM.S.INV(RAND())</f>
        <v>-1.1603131453126787</v>
      </c>
      <c r="AF32" s="23">
        <f ca="1">SQRT(Inputs!$B$38)*J32+SQRT(1-Inputs!$B$38)*_xlfn.NORM.S.INV(RAND())</f>
        <v>0.53316579649048657</v>
      </c>
      <c r="AG32" s="23">
        <f ca="1">SQRT(Inputs!$B$38)*K32+SQRT(1-Inputs!$B$38)*_xlfn.NORM.S.INV(RAND())</f>
        <v>1.7106956909776634</v>
      </c>
      <c r="AH32" s="23">
        <f ca="1">SQRT(Inputs!$B$38)*L32+SQRT(1-Inputs!$B$38)*_xlfn.NORM.S.INV(RAND())</f>
        <v>-1.6292398645403143</v>
      </c>
      <c r="AI32" s="23">
        <f ca="1">SQRT(Inputs!$B$38)*M32+SQRT(1-Inputs!$B$38)*_xlfn.NORM.S.INV(RAND())</f>
        <v>2.2123098232059286</v>
      </c>
      <c r="AJ32" s="23">
        <f ca="1">SQRT(Inputs!$B$38)*C32+SQRT(1-Inputs!$B$38)*_xlfn.NORM.S.INV(RAND())</f>
        <v>0.74857239608019621</v>
      </c>
      <c r="AK32" s="23">
        <f ca="1">SQRT(Inputs!$B$38)*D32+SQRT(1-Inputs!$B$38)*_xlfn.NORM.S.INV(RAND())</f>
        <v>-0.20945426771299047</v>
      </c>
      <c r="AL32" s="23">
        <f ca="1">SQRT(Inputs!$B$38)*E32+SQRT(1-Inputs!$B$38)*_xlfn.NORM.S.INV(RAND())</f>
        <v>-0.84971910719706778</v>
      </c>
      <c r="AM32" s="23">
        <f ca="1">SQRT(Inputs!$B$38)*F32+SQRT(1-Inputs!$B$38)*_xlfn.NORM.S.INV(RAND())</f>
        <v>0.70605189695241222</v>
      </c>
      <c r="AN32" s="23">
        <f ca="1">SQRT(Inputs!$B$38)*G32+SQRT(1-Inputs!$B$38)*_xlfn.NORM.S.INV(RAND())</f>
        <v>-0.83323306399374708</v>
      </c>
      <c r="AO32" s="23">
        <f ca="1">SQRT(Inputs!$B$38)*H32+SQRT(1-Inputs!$B$38)*_xlfn.NORM.S.INV(RAND())</f>
        <v>-0.33821542280684902</v>
      </c>
      <c r="AP32" s="23">
        <f ca="1">SQRT(Inputs!$B$38)*I32+SQRT(1-Inputs!$B$38)*_xlfn.NORM.S.INV(RAND())</f>
        <v>0.2585897257148857</v>
      </c>
      <c r="AQ32" s="23">
        <f ca="1">SQRT(Inputs!$B$38)*J32+SQRT(1-Inputs!$B$38)*_xlfn.NORM.S.INV(RAND())</f>
        <v>2.3205633717665131</v>
      </c>
      <c r="AR32" s="23">
        <f ca="1">SQRT(Inputs!$B$38)*K32+SQRT(1-Inputs!$B$38)*_xlfn.NORM.S.INV(RAND())</f>
        <v>0.60236934464878278</v>
      </c>
      <c r="AS32" s="23">
        <f ca="1">SQRT(Inputs!$B$38)*L32+SQRT(1-Inputs!$B$38)*_xlfn.NORM.S.INV(RAND())</f>
        <v>-1.1761451778083294</v>
      </c>
      <c r="AT32" s="23">
        <f ca="1">SQRT(Inputs!$B$38)*M32+SQRT(1-Inputs!$B$38)*_xlfn.NORM.S.INV(RAND())</f>
        <v>3.0663934581509551</v>
      </c>
      <c r="AU32" s="15">
        <f ca="1">Inputs!$B$6*EXP($B$8-0.5*C$5^2+C$5*N32)</f>
        <v>6816.7247362452854</v>
      </c>
      <c r="AV32" s="15">
        <f t="shared" ca="1" si="1"/>
        <v>7914.8280046005775</v>
      </c>
      <c r="AW32" s="15">
        <f t="shared" ca="1" si="2"/>
        <v>9937.9691613239174</v>
      </c>
      <c r="AX32" s="15">
        <f t="shared" ca="1" si="3"/>
        <v>11273.884167180637</v>
      </c>
      <c r="AY32" s="15">
        <f t="shared" ca="1" si="4"/>
        <v>10520.635155213024</v>
      </c>
      <c r="AZ32" s="15">
        <f t="shared" ca="1" si="5"/>
        <v>12634.254890271019</v>
      </c>
      <c r="BA32" s="15">
        <f t="shared" ca="1" si="6"/>
        <v>18307.957861524053</v>
      </c>
      <c r="BB32" s="15">
        <f t="shared" ca="1" si="7"/>
        <v>28836.985775056106</v>
      </c>
      <c r="BC32" s="15">
        <f t="shared" ca="1" si="8"/>
        <v>37055.657411445405</v>
      </c>
      <c r="BD32" s="15">
        <f t="shared" ca="1" si="9"/>
        <v>36884.015698913157</v>
      </c>
      <c r="BE32" s="15">
        <f t="shared" ca="1" si="10"/>
        <v>50717.76160145185</v>
      </c>
      <c r="BF32" s="15">
        <f ca="1">Inputs!$B$13*EXP($B$9-0.5*C$6^2+C$6*Y32)</f>
        <v>16554.444371956015</v>
      </c>
      <c r="BG32" s="15">
        <f t="shared" ca="1" si="11"/>
        <v>17253.425020227085</v>
      </c>
      <c r="BH32" s="15">
        <f t="shared" ca="1" si="12"/>
        <v>20647.077504977475</v>
      </c>
      <c r="BI32" s="15">
        <f t="shared" ca="1" si="13"/>
        <v>24571.913681155071</v>
      </c>
      <c r="BJ32" s="15">
        <f t="shared" ca="1" si="14"/>
        <v>32586.974897819997</v>
      </c>
      <c r="BK32" s="15">
        <f t="shared" ca="1" si="15"/>
        <v>43291.653942017045</v>
      </c>
      <c r="BL32" s="15">
        <f t="shared" ca="1" si="16"/>
        <v>45754.432127531545</v>
      </c>
      <c r="BM32" s="15">
        <f t="shared" ca="1" si="17"/>
        <v>60093.338045010081</v>
      </c>
      <c r="BN32" s="15">
        <f t="shared" ca="1" si="18"/>
        <v>90723.284344616681</v>
      </c>
      <c r="BO32" s="15">
        <f t="shared" ca="1" si="19"/>
        <v>92366.798923206094</v>
      </c>
      <c r="BP32" s="15">
        <f t="shared" ca="1" si="20"/>
        <v>146070.4331536867</v>
      </c>
      <c r="BQ32" s="15">
        <f ca="1">Inputs!$B$20*EXP($B$10-0.5*C$7^2+C$7*AJ32)</f>
        <v>5593.9131914207837</v>
      </c>
      <c r="BR32" s="15">
        <f t="shared" ca="1" si="21"/>
        <v>7101.7562050240003</v>
      </c>
      <c r="BS32" s="15">
        <f t="shared" ca="1" si="22"/>
        <v>7619.171233314044</v>
      </c>
      <c r="BT32" s="15">
        <f t="shared" ca="1" si="23"/>
        <v>12642.810658285825</v>
      </c>
      <c r="BU32" s="15">
        <f t="shared" ca="1" si="24"/>
        <v>14322.142723398107</v>
      </c>
      <c r="BV32" s="15">
        <f t="shared" ca="1" si="25"/>
        <v>18464.272855273677</v>
      </c>
      <c r="BW32" s="15">
        <f t="shared" ca="1" si="26"/>
        <v>27215.327805995366</v>
      </c>
      <c r="BX32" s="15">
        <f t="shared" ca="1" si="27"/>
        <v>60612.93813412587</v>
      </c>
      <c r="BY32" s="15">
        <f t="shared" ca="1" si="28"/>
        <v>95303.257731897247</v>
      </c>
      <c r="BZ32" s="15">
        <f t="shared" ca="1" si="29"/>
        <v>107722.80913556782</v>
      </c>
      <c r="CA32" s="15">
        <f t="shared" ca="1" si="30"/>
        <v>260938.08305686843</v>
      </c>
      <c r="CB32" s="15">
        <f ca="1">(AU32*DCF!C$10-DCF!C$5*MAX(AU32*DCF!C$10,0)-MAX(AU32-Inputs!$B$6,0)/Inputs!$B$10)*DCF!C$6</f>
        <v>1029.8514927422655</v>
      </c>
      <c r="CC32" s="15">
        <f ca="1">(AV32*DCF!D$10-DCF!D$5*MAX(AV32*DCF!D$10,0)-MAX(AV32-AU32,0)/Inputs!$B$10)*DCF!D$6</f>
        <v>1661.441962337484</v>
      </c>
      <c r="CD32" s="15">
        <f ca="1">(AW32*DCF!E$10-DCF!E$5*MAX(AW32*DCF!E$10,0)-MAX(AW32-AV32,0)/Inputs!$B$10)*DCF!E$6</f>
        <v>1838.8237100321714</v>
      </c>
      <c r="CE32" s="15">
        <f ca="1">(AX32*DCF!F$10-DCF!F$5*MAX(AX32*DCF!F$10,0)-MAX(AX32-AW32,0)/Inputs!$B$10)*DCF!F$6</f>
        <v>2183.1001551940776</v>
      </c>
      <c r="CF32" s="15">
        <f ca="1">(AY32*DCF!G$10-DCF!G$5*MAX(AY32*DCF!G$10,0)-MAX(AY32-AX32,0)/Inputs!$B$10)*DCF!G$6</f>
        <v>2167.6700733212128</v>
      </c>
      <c r="CG32" s="15">
        <f ca="1">(AZ32*DCF!H$10-DCF!H$5*MAX(AZ32*DCF!H$10,0)-MAX(AZ32-AY32,0)/Inputs!$B$10)*DCF!H$6</f>
        <v>2077.6385736653874</v>
      </c>
      <c r="CH32" s="15">
        <f ca="1">(BA32*DCF!I$10-DCF!I$5*MAX(BA32*DCF!I$10,0)-MAX(BA32-AZ32,0)/Inputs!$B$10)*DCF!I$6</f>
        <v>2413.5099490955795</v>
      </c>
      <c r="CI32" s="15">
        <f ca="1">(BB32*DCF!J$10-DCF!J$5*MAX(BB32*DCF!J$10,0)-MAX(BB32-BA32,0)/Inputs!$B$10)*DCF!J$6</f>
        <v>3352.9929943172292</v>
      </c>
      <c r="CJ32" s="15">
        <f ca="1">(BC32*DCF!K$10-DCF!K$5*MAX(BC32*DCF!K$10,0)-MAX(BC32-BB32,0)/Inputs!$B$10)*DCF!K$6</f>
        <v>4814.8768080359632</v>
      </c>
      <c r="CK32" s="15">
        <f ca="1">(BD32*DCF!L$10-DCF!L$5*MAX(BD32*DCF!L$10,0)-MAX(BD32-BC32,0)/Inputs!$B$10)*DCF!L$6</f>
        <v>5562.8109526362678</v>
      </c>
      <c r="CL32" s="15">
        <f ca="1">(BE32*DCF!M$10-DCF!M$5*MAX(BE32*DCF!M$10,0)-MAX(BE32-BD32,0)/Inputs!$B$10)*DCF!M$6</f>
        <v>5504.3433875052915</v>
      </c>
      <c r="CM32" s="15">
        <f ca="1">(BF32*DCF!C$28-DCF!C$5*MAX(BF32*DCF!C$28,0)-MAX(BF32-Inputs!$B$13,0)/Inputs!$B$17)*DCF!C$6</f>
        <v>3858.9026894224203</v>
      </c>
      <c r="CN32" s="15">
        <f ca="1">(BG32*DCF!D$28-DCF!D$5*MAX(BG32*DCF!D$28,0)-MAX(BG32-BF32,0)/Inputs!$B$17)*DCF!D$6</f>
        <v>4932.4069779043484</v>
      </c>
      <c r="CO32" s="15">
        <f ca="1">(BH32*DCF!E$28-DCF!E$5*MAX(BH32*DCF!E$28,0)-MAX(BH32-BG32,0)/Inputs!$B$17)*DCF!E$6</f>
        <v>5178.7778085707569</v>
      </c>
      <c r="CP32" s="15">
        <f ca="1">(BI32*DCF!F$28-DCF!F$5*MAX(BI32*DCF!F$28,0)-MAX(BI32-BH32,0)/Inputs!$B$17)*DCF!F$6</f>
        <v>5956.0488563932504</v>
      </c>
      <c r="CQ32" s="15">
        <f ca="1">(BJ32*DCF!G$28-DCF!G$5*MAX(BJ32*DCF!G$28,0)-MAX(BJ32-BI32,0)/Inputs!$B$17)*DCF!G$6</f>
        <v>7106.8837563993029</v>
      </c>
      <c r="CR32" s="15">
        <f ca="1">(BK32*DCF!H$28-DCF!H$5*MAX(BK32*DCF!H$28,0)-MAX(BK32-BJ32,0)/Inputs!$B$17)*DCF!H$6</f>
        <v>9043.2969327477203</v>
      </c>
      <c r="CS32" s="15">
        <f ca="1">(BL32*DCF!I$28-DCF!I$5*MAX(BL32*DCF!I$28,0)-MAX(BL32-BK32,0)/Inputs!$B$17)*DCF!I$6</f>
        <v>10405.809503908262</v>
      </c>
      <c r="CT32" s="15">
        <f ca="1">(BM32*DCF!J$28-DCF!J$5*MAX(BM32*DCF!J$28,0)-MAX(BM32-BL32,0)/Inputs!$B$17)*DCF!J$6</f>
        <v>11504.581325535459</v>
      </c>
      <c r="CU32" s="15">
        <f ca="1">(BN32*DCF!K$28-DCF!K$5*MAX(BN32*DCF!K$28,0)-MAX(BN32-BM32,0)/Inputs!$B$17)*DCF!K$6</f>
        <v>15407.476063578479</v>
      </c>
      <c r="CV32" s="15">
        <f ca="1">(BO32*DCF!L$28-DCF!L$5*MAX(BO32*DCF!L$28,0)-MAX(BO32-BN32,0)/Inputs!$B$17)*DCF!L$6</f>
        <v>18243.14873750438</v>
      </c>
      <c r="CW32" s="15">
        <f ca="1">(BP32*DCF!M$28-DCF!M$5*MAX(BP32*DCF!M$28,0)-MAX(BP32-BO32,0)/Inputs!$B$17)*DCF!M$6</f>
        <v>21869.697721742421</v>
      </c>
      <c r="CX32" s="15">
        <f ca="1">(BQ32*DCF!C$46-DCF!C$5*MAX(BQ32*DCF!C$46,0)-MAX(BQ32-Inputs!$B$20,0)/Inputs!$B$24)*DCF!C$6</f>
        <v>-2397.1684929012358</v>
      </c>
      <c r="CY32" s="15">
        <f ca="1">(BR32*DCF!D$46-DCF!D$5*MAX(BR32*DCF!D$46,0)-MAX(BR32-BQ32,0)/Inputs!$B$24)*DCF!D$6</f>
        <v>-1855.488266773119</v>
      </c>
      <c r="CZ32" s="15">
        <f ca="1">(BS32*DCF!E$46-DCF!E$5*MAX(BS32*DCF!E$46,0)-MAX(BS32-BR32,0)/Inputs!$B$24)*DCF!E$6</f>
        <v>-1104.931024253299</v>
      </c>
      <c r="DA32" s="15">
        <f ca="1">(BT32*DCF!F$46-DCF!F$5*MAX(BT32*DCF!F$46,0)-MAX(BT32-BS32,0)/Inputs!$B$24)*DCF!F$6</f>
        <v>-2749.9953300718262</v>
      </c>
      <c r="DB32" s="15">
        <f ca="1">(BU32*DCF!G$46-DCF!G$5*MAX(BU32*DCF!G$46,0)-MAX(BU32-BT32,0)/Inputs!$B$24)*DCF!G$6</f>
        <v>-1046.6627112697286</v>
      </c>
      <c r="DC32" s="15">
        <f ca="1">(BV32*DCF!H$46-DCF!H$5*MAX(BV32*DCF!H$46,0)-MAX(BV32-BU32,0)/Inputs!$B$24)*DCF!H$6</f>
        <v>-1287.1415592279434</v>
      </c>
      <c r="DD32" s="15">
        <f ca="1">(BW32*DCF!I$46-DCF!I$5*MAX(BW32*DCF!I$46,0)-MAX(BW32-BV32,0)/Inputs!$B$24)*DCF!I$6</f>
        <v>-1883.5407934468303</v>
      </c>
      <c r="DE32" s="15">
        <f ca="1">(BX32*DCF!J$46-DCF!J$5*MAX(BX32*DCF!J$46,0)-MAX(BX32-BW32,0)/Inputs!$B$24)*DCF!J$6</f>
        <v>-6313.9555286994719</v>
      </c>
      <c r="DF32" s="15">
        <f ca="1">(BY32*DCF!K$46-DCF!K$5*MAX(BY32*DCF!K$46,0)-MAX(BY32-BX32,0)/Inputs!$B$24)*DCF!K$6</f>
        <v>-3054.1643784725702</v>
      </c>
      <c r="DG32" s="15">
        <f ca="1">(BZ32*DCF!L$46-DCF!L$5*MAX(BZ32*DCF!L$46,0)-MAX(BZ32-BY32,0)/Inputs!$B$24)*DCF!L$6</f>
        <v>4635.7944644138197</v>
      </c>
      <c r="DH32" s="15">
        <f ca="1">(CA32*DCF!M$46-DCF!M$5*MAX(CA32*DCF!M$46,0)-MAX(CA32-BZ32,0)/Inputs!$B$24)*DCF!M$6</f>
        <v>-11574.081340060653</v>
      </c>
      <c r="DI32" s="15">
        <f ca="1">SUM(CB32:CL32)+BE32*DCF!M$10*(1+Inputs!$B$30)*(1-Inputs!$B$33)*(1-Inputs!$B$30/Inputs!$B$31)/(Inputs!$B$29-Inputs!$B$30)*DCF!M$6</f>
        <v>173755.26126868927</v>
      </c>
      <c r="DJ32" s="15">
        <f ca="1">SUM(CM32:CW32)+BP32*DCF!M$28*(1+Inputs!$B$30)*(1-Inputs!$B$33)*(1-Inputs!$B$30/Inputs!$B$31)/(Inputs!$B$29-Inputs!$B$30)*DCF!M$6</f>
        <v>655528.2931046692</v>
      </c>
      <c r="DK32" s="15">
        <f ca="1">SUM(CX32:DH32)+CA32*DCF!M$46*(1+Inputs!$B$30)*(1-Inputs!$B$33)*(1-Inputs!$B$30/Inputs!$B$31)/(Inputs!$B$29-Inputs!$B$30)*DCF!M$6</f>
        <v>374809.85153712373</v>
      </c>
      <c r="DM32" s="15">
        <f ca="1">DI32+DJ32+DK32+Inputs!$B$34+Inputs!$B$36-Inputs!$B$35</f>
        <v>1280944.4059104822</v>
      </c>
    </row>
    <row r="33" spans="1:117" x14ac:dyDescent="0.75">
      <c r="A33" s="11">
        <v>20</v>
      </c>
      <c r="C33" s="23">
        <f t="shared" ca="1" si="31"/>
        <v>0.67311092305851805</v>
      </c>
      <c r="D33" s="23">
        <f t="shared" ca="1" si="31"/>
        <v>1.5368736426269969</v>
      </c>
      <c r="E33" s="23">
        <f t="shared" ca="1" si="31"/>
        <v>-0.15741720773786302</v>
      </c>
      <c r="F33" s="23">
        <f t="shared" ca="1" si="31"/>
        <v>-1.5040018378761784</v>
      </c>
      <c r="G33" s="23">
        <f t="shared" ca="1" si="31"/>
        <v>0.19511965528474701</v>
      </c>
      <c r="H33" s="23">
        <f t="shared" ca="1" si="31"/>
        <v>0.41724486763180146</v>
      </c>
      <c r="I33" s="23">
        <f t="shared" ca="1" si="31"/>
        <v>0.67413984036079166</v>
      </c>
      <c r="J33" s="23">
        <f t="shared" ca="1" si="31"/>
        <v>2.1569622744065491</v>
      </c>
      <c r="K33" s="23">
        <f t="shared" ca="1" si="31"/>
        <v>-0.10557782017908103</v>
      </c>
      <c r="L33" s="23">
        <f t="shared" ca="1" si="31"/>
        <v>-0.51315106334317195</v>
      </c>
      <c r="M33" s="23">
        <f t="shared" ca="1" si="31"/>
        <v>-0.29115386671726773</v>
      </c>
      <c r="N33" s="23">
        <f ca="1">SQRT(Inputs!$B$38)*C33+SQRT(1-Inputs!$B$38)*_xlfn.NORM.S.INV(RAND())</f>
        <v>1.0351620177836385</v>
      </c>
      <c r="O33" s="23">
        <f ca="1">SQRT(Inputs!$B$38)*D33+SQRT(1-Inputs!$B$38)*_xlfn.NORM.S.INV(RAND())</f>
        <v>1.7475845838864461</v>
      </c>
      <c r="P33" s="23">
        <f ca="1">SQRT(Inputs!$B$38)*E33+SQRT(1-Inputs!$B$38)*_xlfn.NORM.S.INV(RAND())</f>
        <v>-0.65323779005897764</v>
      </c>
      <c r="Q33" s="23">
        <f ca="1">SQRT(Inputs!$B$38)*F33+SQRT(1-Inputs!$B$38)*_xlfn.NORM.S.INV(RAND())</f>
        <v>-2.5321233610626179</v>
      </c>
      <c r="R33" s="23">
        <f ca="1">SQRT(Inputs!$B$38)*G33+SQRT(1-Inputs!$B$38)*_xlfn.NORM.S.INV(RAND())</f>
        <v>0.68564627123436883</v>
      </c>
      <c r="S33" s="23">
        <f ca="1">SQRT(Inputs!$B$38)*H33+SQRT(1-Inputs!$B$38)*_xlfn.NORM.S.INV(RAND())</f>
        <v>0.82410354811202191</v>
      </c>
      <c r="T33" s="23">
        <f ca="1">SQRT(Inputs!$B$38)*I33+SQRT(1-Inputs!$B$38)*_xlfn.NORM.S.INV(RAND())</f>
        <v>-0.15781569098961185</v>
      </c>
      <c r="U33" s="23">
        <f ca="1">SQRT(Inputs!$B$38)*J33+SQRT(1-Inputs!$B$38)*_xlfn.NORM.S.INV(RAND())</f>
        <v>-7.2893636789514327E-2</v>
      </c>
      <c r="V33" s="23">
        <f ca="1">SQRT(Inputs!$B$38)*K33+SQRT(1-Inputs!$B$38)*_xlfn.NORM.S.INV(RAND())</f>
        <v>-0.36793755034225101</v>
      </c>
      <c r="W33" s="23">
        <f ca="1">SQRT(Inputs!$B$38)*L33+SQRT(1-Inputs!$B$38)*_xlfn.NORM.S.INV(RAND())</f>
        <v>-0.31642538557483668</v>
      </c>
      <c r="X33" s="23">
        <f ca="1">SQRT(Inputs!$B$38)*M33+SQRT(1-Inputs!$B$38)*_xlfn.NORM.S.INV(RAND())</f>
        <v>-0.64448762496055667</v>
      </c>
      <c r="Y33" s="23">
        <f ca="1">SQRT(Inputs!$B$38)*C33+SQRT(1-Inputs!$B$38)*_xlfn.NORM.S.INV(RAND())</f>
        <v>-2.8455254160510812E-2</v>
      </c>
      <c r="Z33" s="23">
        <f ca="1">SQRT(Inputs!$B$38)*D33+SQRT(1-Inputs!$B$38)*_xlfn.NORM.S.INV(RAND())</f>
        <v>1.938759004595112</v>
      </c>
      <c r="AA33" s="23">
        <f ca="1">SQRT(Inputs!$B$38)*E33+SQRT(1-Inputs!$B$38)*_xlfn.NORM.S.INV(RAND())</f>
        <v>-0.86910457796707108</v>
      </c>
      <c r="AB33" s="23">
        <f ca="1">SQRT(Inputs!$B$38)*F33+SQRT(1-Inputs!$B$38)*_xlfn.NORM.S.INV(RAND())</f>
        <v>-2.0749423776741533</v>
      </c>
      <c r="AC33" s="23">
        <f ca="1">SQRT(Inputs!$B$38)*G33+SQRT(1-Inputs!$B$38)*_xlfn.NORM.S.INV(RAND())</f>
        <v>1.3827168988329364E-2</v>
      </c>
      <c r="AD33" s="23">
        <f ca="1">SQRT(Inputs!$B$38)*H33+SQRT(1-Inputs!$B$38)*_xlfn.NORM.S.INV(RAND())</f>
        <v>-0.45359030085119711</v>
      </c>
      <c r="AE33" s="23">
        <f ca="1">SQRT(Inputs!$B$38)*I33+SQRT(1-Inputs!$B$38)*_xlfn.NORM.S.INV(RAND())</f>
        <v>0.77132448712860868</v>
      </c>
      <c r="AF33" s="23">
        <f ca="1">SQRT(Inputs!$B$38)*J33+SQRT(1-Inputs!$B$38)*_xlfn.NORM.S.INV(RAND())</f>
        <v>-6.9769013537328339E-2</v>
      </c>
      <c r="AG33" s="23">
        <f ca="1">SQRT(Inputs!$B$38)*K33+SQRT(1-Inputs!$B$38)*_xlfn.NORM.S.INV(RAND())</f>
        <v>-0.11647132039368602</v>
      </c>
      <c r="AH33" s="23">
        <f ca="1">SQRT(Inputs!$B$38)*L33+SQRT(1-Inputs!$B$38)*_xlfn.NORM.S.INV(RAND())</f>
        <v>-1.0749046868753782</v>
      </c>
      <c r="AI33" s="23">
        <f ca="1">SQRT(Inputs!$B$38)*M33+SQRT(1-Inputs!$B$38)*_xlfn.NORM.S.INV(RAND())</f>
        <v>0.48767034966148698</v>
      </c>
      <c r="AJ33" s="23">
        <f ca="1">SQRT(Inputs!$B$38)*C33+SQRT(1-Inputs!$B$38)*_xlfn.NORM.S.INV(RAND())</f>
        <v>1.5026652260697899</v>
      </c>
      <c r="AK33" s="23">
        <f ca="1">SQRT(Inputs!$B$38)*D33+SQRT(1-Inputs!$B$38)*_xlfn.NORM.S.INV(RAND())</f>
        <v>1.8189072945975715</v>
      </c>
      <c r="AL33" s="23">
        <f ca="1">SQRT(Inputs!$B$38)*E33+SQRT(1-Inputs!$B$38)*_xlfn.NORM.S.INV(RAND())</f>
        <v>1.0100482314951242</v>
      </c>
      <c r="AM33" s="23">
        <f ca="1">SQRT(Inputs!$B$38)*F33+SQRT(1-Inputs!$B$38)*_xlfn.NORM.S.INV(RAND())</f>
        <v>-0.66874637807453108</v>
      </c>
      <c r="AN33" s="23">
        <f ca="1">SQRT(Inputs!$B$38)*G33+SQRT(1-Inputs!$B$38)*_xlfn.NORM.S.INV(RAND())</f>
        <v>-0.6813821173677187</v>
      </c>
      <c r="AO33" s="23">
        <f ca="1">SQRT(Inputs!$B$38)*H33+SQRT(1-Inputs!$B$38)*_xlfn.NORM.S.INV(RAND())</f>
        <v>0.11885281836092482</v>
      </c>
      <c r="AP33" s="23">
        <f ca="1">SQRT(Inputs!$B$38)*I33+SQRT(1-Inputs!$B$38)*_xlfn.NORM.S.INV(RAND())</f>
        <v>0.43343123095147618</v>
      </c>
      <c r="AQ33" s="23">
        <f ca="1">SQRT(Inputs!$B$38)*J33+SQRT(1-Inputs!$B$38)*_xlfn.NORM.S.INV(RAND())</f>
        <v>0.21279179177222063</v>
      </c>
      <c r="AR33" s="23">
        <f ca="1">SQRT(Inputs!$B$38)*K33+SQRT(1-Inputs!$B$38)*_xlfn.NORM.S.INV(RAND())</f>
        <v>-1.555565753677095</v>
      </c>
      <c r="AS33" s="23">
        <f ca="1">SQRT(Inputs!$B$38)*L33+SQRT(1-Inputs!$B$38)*_xlfn.NORM.S.INV(RAND())</f>
        <v>0.87004798243154868</v>
      </c>
      <c r="AT33" s="23">
        <f ca="1">SQRT(Inputs!$B$38)*M33+SQRT(1-Inputs!$B$38)*_xlfn.NORM.S.INV(RAND())</f>
        <v>-0.3237278335367903</v>
      </c>
      <c r="AU33" s="15">
        <f ca="1">Inputs!$B$6*EXP($B$8-0.5*C$5^2+C$5*N33)</f>
        <v>5867.4609678966917</v>
      </c>
      <c r="AV33" s="15">
        <f t="shared" ca="1" si="1"/>
        <v>9234.5856281490924</v>
      </c>
      <c r="AW33" s="15">
        <f t="shared" ca="1" si="2"/>
        <v>10310.284504017472</v>
      </c>
      <c r="AX33" s="15">
        <f t="shared" ca="1" si="3"/>
        <v>9174.1005808404352</v>
      </c>
      <c r="AY33" s="15">
        <f t="shared" ca="1" si="4"/>
        <v>12146.389356627202</v>
      </c>
      <c r="AZ33" s="15">
        <f t="shared" ca="1" si="5"/>
        <v>16266.547570058052</v>
      </c>
      <c r="BA33" s="15">
        <f t="shared" ca="1" si="6"/>
        <v>19580.007524291028</v>
      </c>
      <c r="BB33" s="15">
        <f t="shared" ca="1" si="7"/>
        <v>23797.46202056784</v>
      </c>
      <c r="BC33" s="15">
        <f t="shared" ca="1" si="8"/>
        <v>28128.830413162243</v>
      </c>
      <c r="BD33" s="15">
        <f t="shared" ca="1" si="9"/>
        <v>33455.509701695162</v>
      </c>
      <c r="BE33" s="15">
        <f t="shared" ca="1" si="10"/>
        <v>38658.26623240098</v>
      </c>
      <c r="BF33" s="15">
        <f ca="1">Inputs!$B$13*EXP($B$9-0.5*C$6^2+C$6*Y33)</f>
        <v>13753.217046530064</v>
      </c>
      <c r="BG33" s="15">
        <f t="shared" ca="1" si="11"/>
        <v>23781.619915914693</v>
      </c>
      <c r="BH33" s="15">
        <f t="shared" ca="1" si="12"/>
        <v>25156.188281354443</v>
      </c>
      <c r="BI33" s="15">
        <f t="shared" ca="1" si="13"/>
        <v>22375.731303025437</v>
      </c>
      <c r="BJ33" s="15">
        <f t="shared" ca="1" si="14"/>
        <v>27485.917334902475</v>
      </c>
      <c r="BK33" s="15">
        <f t="shared" ca="1" si="15"/>
        <v>31713.601734089672</v>
      </c>
      <c r="BL33" s="15">
        <f t="shared" ca="1" si="16"/>
        <v>43051.56327694549</v>
      </c>
      <c r="BM33" s="15">
        <f t="shared" ca="1" si="17"/>
        <v>52462.977640979494</v>
      </c>
      <c r="BN33" s="15">
        <f t="shared" ca="1" si="18"/>
        <v>63628.573969120502</v>
      </c>
      <c r="BO33" s="15">
        <f t="shared" ca="1" si="19"/>
        <v>69092.918879364093</v>
      </c>
      <c r="BP33" s="15">
        <f t="shared" ca="1" si="20"/>
        <v>89871.257215634934</v>
      </c>
      <c r="BQ33" s="15">
        <f ca="1">Inputs!$B$20*EXP($B$10-0.5*C$7^2+C$7*AJ33)</f>
        <v>7309.2651983395617</v>
      </c>
      <c r="BR33" s="15">
        <f t="shared" ca="1" si="21"/>
        <v>17671.848032257189</v>
      </c>
      <c r="BS33" s="15">
        <f t="shared" ca="1" si="22"/>
        <v>32344.013572851003</v>
      </c>
      <c r="BT33" s="15">
        <f t="shared" ca="1" si="23"/>
        <v>37419.657351742411</v>
      </c>
      <c r="BU33" s="15">
        <f t="shared" ca="1" si="24"/>
        <v>43976.595501502678</v>
      </c>
      <c r="BV33" s="15">
        <f t="shared" ca="1" si="25"/>
        <v>62844.616269243299</v>
      </c>
      <c r="BW33" s="15">
        <f t="shared" ca="1" si="26"/>
        <v>96121.499611945241</v>
      </c>
      <c r="BX33" s="15">
        <f t="shared" ca="1" si="27"/>
        <v>140300.61541340681</v>
      </c>
      <c r="BY33" s="15">
        <f t="shared" ca="1" si="28"/>
        <v>145981.02737815047</v>
      </c>
      <c r="BZ33" s="15">
        <f t="shared" ca="1" si="29"/>
        <v>240358.97192978524</v>
      </c>
      <c r="CA33" s="15">
        <f t="shared" ca="1" si="30"/>
        <v>318756.69357081904</v>
      </c>
      <c r="CB33" s="15">
        <f ca="1">(AU33*DCF!C$10-DCF!C$5*MAX(AU33*DCF!C$10,0)-MAX(AU33-Inputs!$B$6,0)/Inputs!$B$10)*DCF!C$6</f>
        <v>1036.6199126081458</v>
      </c>
      <c r="CC33" s="15">
        <f ca="1">(AV33*DCF!D$10-DCF!D$5*MAX(AV33*DCF!D$10,0)-MAX(AV33-AU33,0)/Inputs!$B$10)*DCF!D$6</f>
        <v>1429.8824601073618</v>
      </c>
      <c r="CD33" s="15">
        <f ca="1">(AW33*DCF!E$10-DCF!E$5*MAX(AW33*DCF!E$10,0)-MAX(AW33-AV33,0)/Inputs!$B$10)*DCF!E$6</f>
        <v>2138.1886327212892</v>
      </c>
      <c r="CE33" s="15">
        <f ca="1">(AX33*DCF!F$10-DCF!F$5*MAX(AX33*DCF!F$10,0)-MAX(AX33-AW33,0)/Inputs!$B$10)*DCF!F$6</f>
        <v>2002.6915361872182</v>
      </c>
      <c r="CF33" s="15">
        <f ca="1">(AY33*DCF!G$10-DCF!G$5*MAX(AY33*DCF!G$10,0)-MAX(AY33-AX33,0)/Inputs!$B$10)*DCF!G$6</f>
        <v>1931.3149546969014</v>
      </c>
      <c r="CG33" s="15">
        <f ca="1">(AZ33*DCF!H$10-DCF!H$5*MAX(AZ33*DCF!H$10,0)-MAX(AZ33-AY33,0)/Inputs!$B$10)*DCF!H$6</f>
        <v>2426.5539240301928</v>
      </c>
      <c r="CH33" s="15">
        <f ca="1">(BA33*DCF!I$10-DCF!I$5*MAX(BA33*DCF!I$10,0)-MAX(BA33-AZ33,0)/Inputs!$B$10)*DCF!I$6</f>
        <v>3033.0295681987091</v>
      </c>
      <c r="CI33" s="15">
        <f ca="1">(BB33*DCF!J$10-DCF!J$5*MAX(BB33*DCF!J$10,0)-MAX(BB33-BA33,0)/Inputs!$B$10)*DCF!J$6</f>
        <v>3444.6139697209546</v>
      </c>
      <c r="CJ33" s="15">
        <f ca="1">(BC33*DCF!K$10-DCF!K$5*MAX(BC33*DCF!K$10,0)-MAX(BC33-BB33,0)/Inputs!$B$10)*DCF!K$6</f>
        <v>3921.9643054828312</v>
      </c>
      <c r="CK33" s="15">
        <f ca="1">(BD33*DCF!L$10-DCF!L$5*MAX(BD33*DCF!L$10,0)-MAX(BD33-BC33,0)/Inputs!$B$10)*DCF!L$6</f>
        <v>4356.9011734314772</v>
      </c>
      <c r="CL33" s="15">
        <f ca="1">(BE33*DCF!M$10-DCF!M$5*MAX(BE33*DCF!M$10,0)-MAX(BE33-BD33,0)/Inputs!$B$10)*DCF!M$6</f>
        <v>4833.6565146431385</v>
      </c>
      <c r="CM33" s="15">
        <f ca="1">(BF33*DCF!C$28-DCF!C$5*MAX(BF33*DCF!C$28,0)-MAX(BF33-Inputs!$B$13,0)/Inputs!$B$17)*DCF!C$6</f>
        <v>3650.9211976982028</v>
      </c>
      <c r="CN33" s="15">
        <f ca="1">(BG33*DCF!D$28-DCF!D$5*MAX(BG33*DCF!D$28,0)-MAX(BG33-BF33,0)/Inputs!$B$17)*DCF!D$6</f>
        <v>4864.717429476701</v>
      </c>
      <c r="CO33" s="15">
        <f ca="1">(BH33*DCF!E$28-DCF!E$5*MAX(BH33*DCF!E$28,0)-MAX(BH33-BG33,0)/Inputs!$B$17)*DCF!E$6</f>
        <v>6853.7719593295406</v>
      </c>
      <c r="CP33" s="15">
        <f ca="1">(BI33*DCF!F$28-DCF!F$5*MAX(BI33*DCF!F$28,0)-MAX(BI33-BH33,0)/Inputs!$B$17)*DCF!F$6</f>
        <v>6074.4216527102917</v>
      </c>
      <c r="CQ33" s="15">
        <f ca="1">(BJ33*DCF!G$28-DCF!G$5*MAX(BJ33*DCF!G$28,0)-MAX(BJ33-BI33,0)/Inputs!$B$17)*DCF!G$6</f>
        <v>6271.9469795065825</v>
      </c>
      <c r="CR33" s="15">
        <f ca="1">(BK33*DCF!H$28-DCF!H$5*MAX(BK33*DCF!H$28,0)-MAX(BK33-BJ33,0)/Inputs!$B$17)*DCF!H$6</f>
        <v>7186.2600845904444</v>
      </c>
      <c r="CS33" s="15">
        <f ca="1">(BL33*DCF!I$28-DCF!I$5*MAX(BL33*DCF!I$28,0)-MAX(BL33-BK33,0)/Inputs!$B$17)*DCF!I$6</f>
        <v>8496.3607845183978</v>
      </c>
      <c r="CT33" s="15">
        <f ca="1">(BM33*DCF!J$28-DCF!J$5*MAX(BM33*DCF!J$28,0)-MAX(BM33-BL33,0)/Inputs!$B$17)*DCF!J$6</f>
        <v>10455.722638303681</v>
      </c>
      <c r="CU33" s="15">
        <f ca="1">(BN33*DCF!K$28-DCF!K$5*MAX(BN33*DCF!K$28,0)-MAX(BN33-BM33,0)/Inputs!$B$17)*DCF!K$6</f>
        <v>12069.651136753522</v>
      </c>
      <c r="CV33" s="15">
        <f ca="1">(BO33*DCF!L$28-DCF!L$5*MAX(BO33*DCF!L$28,0)-MAX(BO33-BN33,0)/Inputs!$B$17)*DCF!L$6</f>
        <v>13167.187829753255</v>
      </c>
      <c r="CW33" s="15">
        <f ca="1">(BP33*DCF!M$28-DCF!M$5*MAX(BP33*DCF!M$28,0)-MAX(BP33-BO33,0)/Inputs!$B$17)*DCF!M$6</f>
        <v>14737.408843426505</v>
      </c>
      <c r="CX33" s="15">
        <f ca="1">(BQ33*DCF!C$46-DCF!C$5*MAX(BQ33*DCF!C$46,0)-MAX(BQ33-Inputs!$B$20,0)/Inputs!$B$24)*DCF!C$6</f>
        <v>-3585.6340866093956</v>
      </c>
      <c r="CY33" s="15">
        <f ca="1">(BR33*DCF!D$46-DCF!D$5*MAX(BR33*DCF!D$46,0)-MAX(BR33-BQ33,0)/Inputs!$B$24)*DCF!D$6</f>
        <v>-7437.8004242683037</v>
      </c>
      <c r="CZ33" s="15">
        <f ca="1">(BS33*DCF!E$46-DCF!E$5*MAX(BS33*DCF!E$46,0)-MAX(BS33-BR33,0)/Inputs!$B$24)*DCF!E$6</f>
        <v>-9608.0996579158382</v>
      </c>
      <c r="DA33" s="15">
        <f ca="1">(BT33*DCF!F$46-DCF!F$5*MAX(BT33*DCF!F$46,0)-MAX(BT33-BS33,0)/Inputs!$B$24)*DCF!F$6</f>
        <v>-4573.3383867091015</v>
      </c>
      <c r="DB33" s="15">
        <f ca="1">(BU33*DCF!G$46-DCF!G$5*MAX(BU33*DCF!G$46,0)-MAX(BU33-BT33,0)/Inputs!$B$24)*DCF!G$6</f>
        <v>-3684.9102298268535</v>
      </c>
      <c r="DC33" s="15">
        <f ca="1">(BV33*DCF!H$46-DCF!H$5*MAX(BV33*DCF!H$46,0)-MAX(BV33-BU33,0)/Inputs!$B$24)*DCF!H$6</f>
        <v>-5863.1218472941073</v>
      </c>
      <c r="DD33" s="15">
        <f ca="1">(BW33*DCF!I$46-DCF!I$5*MAX(BW33*DCF!I$46,0)-MAX(BW33-BV33,0)/Inputs!$B$24)*DCF!I$6</f>
        <v>-7332.5425857951222</v>
      </c>
      <c r="DE33" s="15">
        <f ca="1">(BX33*DCF!J$46-DCF!J$5*MAX(BX33*DCF!J$46,0)-MAX(BX33-BW33,0)/Inputs!$B$24)*DCF!J$6</f>
        <v>-5830.3570010239155</v>
      </c>
      <c r="DF33" s="15">
        <f ca="1">(BY33*DCF!K$46-DCF!K$5*MAX(BY33*DCF!K$46,0)-MAX(BY33-BX33,0)/Inputs!$B$24)*DCF!K$6</f>
        <v>6947.3733080871079</v>
      </c>
      <c r="DG33" s="15">
        <f ca="1">(BZ33*DCF!L$46-DCF!L$5*MAX(BZ33*DCF!L$46,0)-MAX(BZ33-BY33,0)/Inputs!$B$24)*DCF!L$6</f>
        <v>-4743.1377714340661</v>
      </c>
      <c r="DH33" s="15">
        <f ca="1">(CA33*DCF!M$46-DCF!M$5*MAX(CA33*DCF!M$46,0)-MAX(CA33-BZ33,0)/Inputs!$B$24)*DCF!M$6</f>
        <v>8599.7438228914289</v>
      </c>
      <c r="DI33" s="15">
        <f ca="1">SUM(CB33:CL33)+BE33*DCF!M$10*(1+Inputs!$B$30)*(1-Inputs!$B$33)*(1-Inputs!$B$30/Inputs!$B$31)/(Inputs!$B$29-Inputs!$B$30)*DCF!M$6</f>
        <v>138141.88307924886</v>
      </c>
      <c r="DJ33" s="15">
        <f ca="1">SUM(CM33:CW33)+BP33*DCF!M$28*(1+Inputs!$B$30)*(1-Inputs!$B$33)*(1-Inputs!$B$30/Inputs!$B$31)/(Inputs!$B$29-Inputs!$B$30)*DCF!M$6</f>
        <v>427312.23354334338</v>
      </c>
      <c r="DK33" s="15">
        <f ca="1">SUM(CX33:DH33)+CA33*DCF!M$46*(1+Inputs!$B$30)*(1-Inputs!$B$33)*(1-Inputs!$B$30/Inputs!$B$31)/(Inputs!$B$29-Inputs!$B$30)*DCF!M$6</f>
        <v>455723.78254481964</v>
      </c>
      <c r="DM33" s="15">
        <f ca="1">DI33+DJ33+DK33+Inputs!$B$34+Inputs!$B$36-Inputs!$B$35</f>
        <v>1098028.899167412</v>
      </c>
    </row>
    <row r="34" spans="1:117" x14ac:dyDescent="0.75">
      <c r="A34" s="11">
        <v>21</v>
      </c>
      <c r="C34" s="23">
        <f t="shared" ref="C34:M43" ca="1" si="32">_xlfn.NORM.S.INV(RAND())</f>
        <v>-0.41959710225181973</v>
      </c>
      <c r="D34" s="23">
        <f t="shared" ca="1" si="32"/>
        <v>0.93165595327337447</v>
      </c>
      <c r="E34" s="23">
        <f t="shared" ca="1" si="32"/>
        <v>-0.66477240963884088</v>
      </c>
      <c r="F34" s="23">
        <f t="shared" ca="1" si="32"/>
        <v>1.751829762889183</v>
      </c>
      <c r="G34" s="23">
        <f t="shared" ca="1" si="32"/>
        <v>0.89036435445699136</v>
      </c>
      <c r="H34" s="23">
        <f t="shared" ca="1" si="32"/>
        <v>-1.120452637237249E-2</v>
      </c>
      <c r="I34" s="23">
        <f t="shared" ca="1" si="32"/>
        <v>-0.26541641860207149</v>
      </c>
      <c r="J34" s="23">
        <f t="shared" ca="1" si="32"/>
        <v>-0.34272096846675842</v>
      </c>
      <c r="K34" s="23">
        <f t="shared" ca="1" si="32"/>
        <v>-0.51848105445713877</v>
      </c>
      <c r="L34" s="23">
        <f t="shared" ca="1" si="32"/>
        <v>-1.1637653554260254</v>
      </c>
      <c r="M34" s="23">
        <f t="shared" ca="1" si="32"/>
        <v>-0.42326122152484241</v>
      </c>
      <c r="N34" s="23">
        <f ca="1">SQRT(Inputs!$B$38)*C34+SQRT(1-Inputs!$B$38)*_xlfn.NORM.S.INV(RAND())</f>
        <v>-0.21505063572561897</v>
      </c>
      <c r="O34" s="23">
        <f ca="1">SQRT(Inputs!$B$38)*D34+SQRT(1-Inputs!$B$38)*_xlfn.NORM.S.INV(RAND())</f>
        <v>-0.24155574806995439</v>
      </c>
      <c r="P34" s="23">
        <f ca="1">SQRT(Inputs!$B$38)*E34+SQRT(1-Inputs!$B$38)*_xlfn.NORM.S.INV(RAND())</f>
        <v>-0.77801401790030389</v>
      </c>
      <c r="Q34" s="23">
        <f ca="1">SQRT(Inputs!$B$38)*F34+SQRT(1-Inputs!$B$38)*_xlfn.NORM.S.INV(RAND())</f>
        <v>0.63783050021698706</v>
      </c>
      <c r="R34" s="23">
        <f ca="1">SQRT(Inputs!$B$38)*G34+SQRT(1-Inputs!$B$38)*_xlfn.NORM.S.INV(RAND())</f>
        <v>0.22776261635417017</v>
      </c>
      <c r="S34" s="23">
        <f ca="1">SQRT(Inputs!$B$38)*H34+SQRT(1-Inputs!$B$38)*_xlfn.NORM.S.INV(RAND())</f>
        <v>8.899960815270419E-2</v>
      </c>
      <c r="T34" s="23">
        <f ca="1">SQRT(Inputs!$B$38)*I34+SQRT(1-Inputs!$B$38)*_xlfn.NORM.S.INV(RAND())</f>
        <v>-1.0465271010722248</v>
      </c>
      <c r="U34" s="23">
        <f ca="1">SQRT(Inputs!$B$38)*J34+SQRT(1-Inputs!$B$38)*_xlfn.NORM.S.INV(RAND())</f>
        <v>2.5035078449450854E-2</v>
      </c>
      <c r="V34" s="23">
        <f ca="1">SQRT(Inputs!$B$38)*K34+SQRT(1-Inputs!$B$38)*_xlfn.NORM.S.INV(RAND())</f>
        <v>-0.58904904670905212</v>
      </c>
      <c r="W34" s="23">
        <f ca="1">SQRT(Inputs!$B$38)*L34+SQRT(1-Inputs!$B$38)*_xlfn.NORM.S.INV(RAND())</f>
        <v>-0.59307941840261691</v>
      </c>
      <c r="X34" s="23">
        <f ca="1">SQRT(Inputs!$B$38)*M34+SQRT(1-Inputs!$B$38)*_xlfn.NORM.S.INV(RAND())</f>
        <v>0.17191253474411378</v>
      </c>
      <c r="Y34" s="23">
        <f ca="1">SQRT(Inputs!$B$38)*C34+SQRT(1-Inputs!$B$38)*_xlfn.NORM.S.INV(RAND())</f>
        <v>-0.65794129442567706</v>
      </c>
      <c r="Z34" s="23">
        <f ca="1">SQRT(Inputs!$B$38)*D34+SQRT(1-Inputs!$B$38)*_xlfn.NORM.S.INV(RAND())</f>
        <v>2.0796826945658449</v>
      </c>
      <c r="AA34" s="23">
        <f ca="1">SQRT(Inputs!$B$38)*E34+SQRT(1-Inputs!$B$38)*_xlfn.NORM.S.INV(RAND())</f>
        <v>1.0677334395567621</v>
      </c>
      <c r="AB34" s="23">
        <f ca="1">SQRT(Inputs!$B$38)*F34+SQRT(1-Inputs!$B$38)*_xlfn.NORM.S.INV(RAND())</f>
        <v>2.1502895065972618</v>
      </c>
      <c r="AC34" s="23">
        <f ca="1">SQRT(Inputs!$B$38)*G34+SQRT(1-Inputs!$B$38)*_xlfn.NORM.S.INV(RAND())</f>
        <v>-0.85027946600214066</v>
      </c>
      <c r="AD34" s="23">
        <f ca="1">SQRT(Inputs!$B$38)*H34+SQRT(1-Inputs!$B$38)*_xlfn.NORM.S.INV(RAND())</f>
        <v>-0.3806422054703768</v>
      </c>
      <c r="AE34" s="23">
        <f ca="1">SQRT(Inputs!$B$38)*I34+SQRT(1-Inputs!$B$38)*_xlfn.NORM.S.INV(RAND())</f>
        <v>-0.89619097340588894</v>
      </c>
      <c r="AF34" s="23">
        <f ca="1">SQRT(Inputs!$B$38)*J34+SQRT(1-Inputs!$B$38)*_xlfn.NORM.S.INV(RAND())</f>
        <v>-4.7182926117184831E-2</v>
      </c>
      <c r="AG34" s="23">
        <f ca="1">SQRT(Inputs!$B$38)*K34+SQRT(1-Inputs!$B$38)*_xlfn.NORM.S.INV(RAND())</f>
        <v>-3.3292103356649783E-2</v>
      </c>
      <c r="AH34" s="23">
        <f ca="1">SQRT(Inputs!$B$38)*L34+SQRT(1-Inputs!$B$38)*_xlfn.NORM.S.INV(RAND())</f>
        <v>-4.3913073365203337E-2</v>
      </c>
      <c r="AI34" s="23">
        <f ca="1">SQRT(Inputs!$B$38)*M34+SQRT(1-Inputs!$B$38)*_xlfn.NORM.S.INV(RAND())</f>
        <v>-0.10342631604623695</v>
      </c>
      <c r="AJ34" s="23">
        <f ca="1">SQRT(Inputs!$B$38)*C34+SQRT(1-Inputs!$B$38)*_xlfn.NORM.S.INV(RAND())</f>
        <v>0.41148994586170884</v>
      </c>
      <c r="AK34" s="23">
        <f ca="1">SQRT(Inputs!$B$38)*D34+SQRT(1-Inputs!$B$38)*_xlfn.NORM.S.INV(RAND())</f>
        <v>-8.7518049765218264E-2</v>
      </c>
      <c r="AL34" s="23">
        <f ca="1">SQRT(Inputs!$B$38)*E34+SQRT(1-Inputs!$B$38)*_xlfn.NORM.S.INV(RAND())</f>
        <v>-1.2022288990871928</v>
      </c>
      <c r="AM34" s="23">
        <f ca="1">SQRT(Inputs!$B$38)*F34+SQRT(1-Inputs!$B$38)*_xlfn.NORM.S.INV(RAND())</f>
        <v>2.9884487964287287</v>
      </c>
      <c r="AN34" s="23">
        <f ca="1">SQRT(Inputs!$B$38)*G34+SQRT(1-Inputs!$B$38)*_xlfn.NORM.S.INV(RAND())</f>
        <v>0.22463980375789527</v>
      </c>
      <c r="AO34" s="23">
        <f ca="1">SQRT(Inputs!$B$38)*H34+SQRT(1-Inputs!$B$38)*_xlfn.NORM.S.INV(RAND())</f>
        <v>0.27562097522977763</v>
      </c>
      <c r="AP34" s="23">
        <f ca="1">SQRT(Inputs!$B$38)*I34+SQRT(1-Inputs!$B$38)*_xlfn.NORM.S.INV(RAND())</f>
        <v>0.37214804660064338</v>
      </c>
      <c r="AQ34" s="23">
        <f ca="1">SQRT(Inputs!$B$38)*J34+SQRT(1-Inputs!$B$38)*_xlfn.NORM.S.INV(RAND())</f>
        <v>-0.33518833729059327</v>
      </c>
      <c r="AR34" s="23">
        <f ca="1">SQRT(Inputs!$B$38)*K34+SQRT(1-Inputs!$B$38)*_xlfn.NORM.S.INV(RAND())</f>
        <v>-0.47482069142790911</v>
      </c>
      <c r="AS34" s="23">
        <f ca="1">SQRT(Inputs!$B$38)*L34+SQRT(1-Inputs!$B$38)*_xlfn.NORM.S.INV(RAND())</f>
        <v>0.13701714057773284</v>
      </c>
      <c r="AT34" s="23">
        <f ca="1">SQRT(Inputs!$B$38)*M34+SQRT(1-Inputs!$B$38)*_xlfn.NORM.S.INV(RAND())</f>
        <v>-0.41102896609118</v>
      </c>
      <c r="AU34" s="15">
        <f ca="1">Inputs!$B$6*EXP($B$8-0.5*C$5^2+C$5*N34)</f>
        <v>4792.4714057130413</v>
      </c>
      <c r="AV34" s="15">
        <f t="shared" ca="1" si="1"/>
        <v>5630.0182599029331</v>
      </c>
      <c r="AW34" s="15">
        <f t="shared" ca="1" si="2"/>
        <v>6180.930783506129</v>
      </c>
      <c r="AX34" s="15">
        <f t="shared" ca="1" si="3"/>
        <v>8172.2384621565216</v>
      </c>
      <c r="AY34" s="15">
        <f t="shared" ca="1" si="4"/>
        <v>10256.535988185688</v>
      </c>
      <c r="AZ34" s="15">
        <f t="shared" ca="1" si="5"/>
        <v>12667.563721776472</v>
      </c>
      <c r="BA34" s="15">
        <f t="shared" ca="1" si="6"/>
        <v>13893.633881173064</v>
      </c>
      <c r="BB34" s="15">
        <f t="shared" ca="1" si="7"/>
        <v>17052.760567813235</v>
      </c>
      <c r="BC34" s="15">
        <f t="shared" ca="1" si="8"/>
        <v>19730.868515609862</v>
      </c>
      <c r="BD34" s="15">
        <f t="shared" ca="1" si="9"/>
        <v>22867.789655175326</v>
      </c>
      <c r="BE34" s="15">
        <f t="shared" ca="1" si="10"/>
        <v>28463.753710004214</v>
      </c>
      <c r="BF34" s="15">
        <f ca="1">Inputs!$B$13*EXP($B$9-0.5*C$6^2+C$6*Y34)</f>
        <v>12139.670094316465</v>
      </c>
      <c r="BG34" s="15">
        <f t="shared" ca="1" si="11"/>
        <v>21532.144297155115</v>
      </c>
      <c r="BH34" s="15">
        <f t="shared" ca="1" si="12"/>
        <v>31405.301750614508</v>
      </c>
      <c r="BI34" s="15">
        <f t="shared" ca="1" si="13"/>
        <v>53527.483211699888</v>
      </c>
      <c r="BJ34" s="15">
        <f t="shared" ca="1" si="14"/>
        <v>58051.755247399269</v>
      </c>
      <c r="BK34" s="15">
        <f t="shared" ca="1" si="15"/>
        <v>67649.382613200374</v>
      </c>
      <c r="BL34" s="15">
        <f t="shared" ca="1" si="16"/>
        <v>73987.417870475634</v>
      </c>
      <c r="BM34" s="15">
        <f t="shared" ca="1" si="17"/>
        <v>90414.988421552596</v>
      </c>
      <c r="BN34" s="15">
        <f t="shared" ca="1" si="18"/>
        <v>110756.3585680957</v>
      </c>
      <c r="BO34" s="15">
        <f t="shared" ca="1" si="19"/>
        <v>135580.44182649543</v>
      </c>
      <c r="BP34" s="15">
        <f t="shared" ca="1" si="20"/>
        <v>164930.13181198973</v>
      </c>
      <c r="BQ34" s="15">
        <f ca="1">Inputs!$B$20*EXP($B$10-0.5*C$7^2+C$7*AJ34)</f>
        <v>4963.5527614970088</v>
      </c>
      <c r="BR34" s="15">
        <f t="shared" ca="1" si="21"/>
        <v>6550.2898604258389</v>
      </c>
      <c r="BS34" s="15">
        <f t="shared" ca="1" si="22"/>
        <v>6350.8772943244703</v>
      </c>
      <c r="BT34" s="15">
        <f t="shared" ca="1" si="23"/>
        <v>19177.934588357948</v>
      </c>
      <c r="BU34" s="15">
        <f t="shared" ca="1" si="24"/>
        <v>28062.994413159988</v>
      </c>
      <c r="BV34" s="15">
        <f t="shared" ca="1" si="25"/>
        <v>41545.080797015937</v>
      </c>
      <c r="BW34" s="15">
        <f t="shared" ca="1" si="26"/>
        <v>62724.763592942218</v>
      </c>
      <c r="BX34" s="15">
        <f t="shared" ca="1" si="27"/>
        <v>82029.164219983853</v>
      </c>
      <c r="BY34" s="15">
        <f t="shared" ca="1" si="28"/>
        <v>104955.59796421423</v>
      </c>
      <c r="BZ34" s="15">
        <f t="shared" ca="1" si="29"/>
        <v>151023.94225209716</v>
      </c>
      <c r="CA34" s="15">
        <f t="shared" ca="1" si="30"/>
        <v>197200.20376583189</v>
      </c>
      <c r="CB34" s="15">
        <f ca="1">(AU34*DCF!C$10-DCF!C$5*MAX(AU34*DCF!C$10,0)-MAX(AU34-Inputs!$B$6,0)/Inputs!$B$10)*DCF!C$6</f>
        <v>1044.2847797935392</v>
      </c>
      <c r="CC34" s="15">
        <f ca="1">(AV34*DCF!D$10-DCF!D$5*MAX(AV34*DCF!D$10,0)-MAX(AV34-AU34,0)/Inputs!$B$10)*DCF!D$6</f>
        <v>1168.0649284937961</v>
      </c>
      <c r="CD34" s="15">
        <f ca="1">(AW34*DCF!E$10-DCF!E$5*MAX(AW34*DCF!E$10,0)-MAX(AW34-AV34,0)/Inputs!$B$10)*DCF!E$6</f>
        <v>1302.9902112473349</v>
      </c>
      <c r="CE34" s="15">
        <f ca="1">(AX34*DCF!F$10-DCF!F$5*MAX(AX34*DCF!F$10,0)-MAX(AX34-AW34,0)/Inputs!$B$10)*DCF!F$6</f>
        <v>1369.6448747097552</v>
      </c>
      <c r="CF34" s="15">
        <f ca="1">(AY34*DCF!G$10-DCF!G$5*MAX(AY34*DCF!G$10,0)-MAX(AY34-AX34,0)/Inputs!$B$10)*DCF!G$6</f>
        <v>1712.6171169251515</v>
      </c>
      <c r="CG34" s="15">
        <f ca="1">(AZ34*DCF!H$10-DCF!H$5*MAX(AZ34*DCF!H$10,0)-MAX(AZ34-AY34,0)/Inputs!$B$10)*DCF!H$6</f>
        <v>2031.2953853111237</v>
      </c>
      <c r="CH34" s="15">
        <f ca="1">(BA34*DCF!I$10-DCF!I$5*MAX(BA34*DCF!I$10,0)-MAX(BA34-AZ34,0)/Inputs!$B$10)*DCF!I$6</f>
        <v>2336.7416050234665</v>
      </c>
      <c r="CI34" s="15">
        <f ca="1">(BB34*DCF!J$10-DCF!J$5*MAX(BB34*DCF!J$10,0)-MAX(BB34-BA34,0)/Inputs!$B$10)*DCF!J$6</f>
        <v>2447.5796902412276</v>
      </c>
      <c r="CJ34" s="15">
        <f ca="1">(BC34*DCF!K$10-DCF!K$5*MAX(BC34*DCF!K$10,0)-MAX(BC34-BB34,0)/Inputs!$B$10)*DCF!K$6</f>
        <v>2801.458607044447</v>
      </c>
      <c r="CK34" s="15">
        <f ca="1">(BD34*DCF!L$10-DCF!L$5*MAX(BD34*DCF!L$10,0)-MAX(BD34-BC34,0)/Inputs!$B$10)*DCF!L$6</f>
        <v>3043.2428386147981</v>
      </c>
      <c r="CL34" s="15">
        <f ca="1">(BE34*DCF!M$10-DCF!M$5*MAX(BE34*DCF!M$10,0)-MAX(BE34-BD34,0)/Inputs!$B$10)*DCF!M$6</f>
        <v>3348.1061012911973</v>
      </c>
      <c r="CM34" s="15">
        <f ca="1">(BF34*DCF!C$28-DCF!C$5*MAX(BF34*DCF!C$28,0)-MAX(BF34-Inputs!$B$13,0)/Inputs!$B$17)*DCF!C$6</f>
        <v>3531.120887654668</v>
      </c>
      <c r="CN34" s="15">
        <f ca="1">(BG34*DCF!D$28-DCF!D$5*MAX(BG34*DCF!D$28,0)-MAX(BG34-BF34,0)/Inputs!$B$17)*DCF!D$6</f>
        <v>4337.8677199368731</v>
      </c>
      <c r="CO34" s="15">
        <f ca="1">(BH34*DCF!E$28-DCF!E$5*MAX(BH34*DCF!E$28,0)-MAX(BH34-BG34,0)/Inputs!$B$17)*DCF!E$6</f>
        <v>6948.6772402893903</v>
      </c>
      <c r="CP34" s="15">
        <f ca="1">(BI34*DCF!F$28-DCF!F$5*MAX(BI34*DCF!F$28,0)-MAX(BI34-BH34,0)/Inputs!$B$17)*DCF!F$6</f>
        <v>10503.608929160167</v>
      </c>
      <c r="CQ34" s="15">
        <f ca="1">(BJ34*DCF!G$28-DCF!G$5*MAX(BJ34*DCF!G$28,0)-MAX(BJ34-BI34,0)/Inputs!$B$17)*DCF!G$6</f>
        <v>14301.030474281422</v>
      </c>
      <c r="CR34" s="15">
        <f ca="1">(BK34*DCF!H$28-DCF!H$5*MAX(BK34*DCF!H$28,0)-MAX(BK34-BJ34,0)/Inputs!$B$17)*DCF!H$6</f>
        <v>15239.236728352706</v>
      </c>
      <c r="CS34" s="15">
        <f ca="1">(BL34*DCF!I$28-DCF!I$5*MAX(BL34*DCF!I$28,0)-MAX(BL34-BK34,0)/Inputs!$B$17)*DCF!I$6</f>
        <v>16488.663653268253</v>
      </c>
      <c r="CT34" s="15">
        <f ca="1">(BM34*DCF!J$28-DCF!J$5*MAX(BM34*DCF!J$28,0)-MAX(BM34-BL34,0)/Inputs!$B$17)*DCF!J$6</f>
        <v>17991.886685975085</v>
      </c>
      <c r="CU34" s="15">
        <f ca="1">(BN34*DCF!K$28-DCF!K$5*MAX(BN34*DCF!K$28,0)-MAX(BN34-BM34,0)/Inputs!$B$17)*DCF!K$6</f>
        <v>20898.33898042679</v>
      </c>
      <c r="CV34" s="15">
        <f ca="1">(BO34*DCF!L$28-DCF!L$5*MAX(BO34*DCF!L$28,0)-MAX(BO34-BN34,0)/Inputs!$B$17)*DCF!L$6</f>
        <v>24242.25754622856</v>
      </c>
      <c r="CW34" s="15">
        <f ca="1">(BP34*DCF!M$28-DCF!M$5*MAX(BP34*DCF!M$28,0)-MAX(BP34-BO34,0)/Inputs!$B$17)*DCF!M$6</f>
        <v>27963.83244118523</v>
      </c>
      <c r="CX34" s="15">
        <f ca="1">(BQ34*DCF!C$46-DCF!C$5*MAX(BQ34*DCF!C$46,0)-MAX(BQ34-Inputs!$B$20,0)/Inputs!$B$24)*DCF!C$6</f>
        <v>-1960.4291650094749</v>
      </c>
      <c r="CY34" s="15">
        <f ca="1">(BR34*DCF!D$46-DCF!D$5*MAX(BR34*DCF!D$46,0)-MAX(BR34-BQ34,0)/Inputs!$B$24)*DCF!D$6</f>
        <v>-1795.0292734396855</v>
      </c>
      <c r="CZ34" s="15">
        <f ca="1">(BS34*DCF!E$46-DCF!E$5*MAX(BS34*DCF!E$46,0)-MAX(BS34-BR34,0)/Inputs!$B$24)*DCF!E$6</f>
        <v>-751.00229776085155</v>
      </c>
      <c r="DA34" s="15">
        <f ca="1">(BT34*DCF!F$46-DCF!F$5*MAX(BT34*DCF!F$46,0)-MAX(BT34-BS34,0)/Inputs!$B$24)*DCF!F$6</f>
        <v>-6067.3955038470658</v>
      </c>
      <c r="DB34" s="15">
        <f ca="1">(BU34*DCF!G$46-DCF!G$5*MAX(BU34*DCF!G$46,0)-MAX(BU34-BT34,0)/Inputs!$B$24)*DCF!G$6</f>
        <v>-3932.7422640679156</v>
      </c>
      <c r="DC34" s="15">
        <f ca="1">(BV34*DCF!H$46-DCF!H$5*MAX(BV34*DCF!H$46,0)-MAX(BV34-BU34,0)/Inputs!$B$24)*DCF!H$6</f>
        <v>-4189.4757376694279</v>
      </c>
      <c r="DD34" s="15">
        <f ca="1">(BW34*DCF!I$46-DCF!I$5*MAX(BW34*DCF!I$46,0)-MAX(BW34-BV34,0)/Inputs!$B$24)*DCF!I$6</f>
        <v>-4631.2148576056425</v>
      </c>
      <c r="DE34" s="15">
        <f ca="1">(BX34*DCF!J$46-DCF!J$5*MAX(BX34*DCF!J$46,0)-MAX(BX34-BW34,0)/Inputs!$B$24)*DCF!J$6</f>
        <v>-1678.3151224353421</v>
      </c>
      <c r="DF34" s="15">
        <f ca="1">(BY34*DCF!K$46-DCF!K$5*MAX(BY34*DCF!K$46,0)-MAX(BY34-BX34,0)/Inputs!$B$24)*DCF!K$6</f>
        <v>379.04811727015198</v>
      </c>
      <c r="DG34" s="15">
        <f ca="1">(BZ34*DCF!L$46-DCF!L$5*MAX(BZ34*DCF!L$46,0)-MAX(BZ34-BY34,0)/Inputs!$B$24)*DCF!L$6</f>
        <v>14.167798470248748</v>
      </c>
      <c r="DH34" s="15">
        <f ca="1">(CA34*DCF!M$46-DCF!M$5*MAX(CA34*DCF!M$46,0)-MAX(CA34-BZ34,0)/Inputs!$B$24)*DCF!M$6</f>
        <v>5806.2881629422354</v>
      </c>
      <c r="DI34" s="15">
        <f ca="1">SUM(CB34:CL34)+BE34*DCF!M$10*(1+Inputs!$B$30)*(1-Inputs!$B$33)*(1-Inputs!$B$30/Inputs!$B$31)/(Inputs!$B$29-Inputs!$B$30)*DCF!M$6</f>
        <v>101821.02910781422</v>
      </c>
      <c r="DJ34" s="15">
        <f ca="1">SUM(CM34:CW34)+BP34*DCF!M$28*(1+Inputs!$B$30)*(1-Inputs!$B$33)*(1-Inputs!$B$30/Inputs!$B$31)/(Inputs!$B$29-Inputs!$B$30)*DCF!M$6</f>
        <v>774450.17169739306</v>
      </c>
      <c r="DK34" s="15">
        <f ca="1">SUM(CX34:DH34)+CA34*DCF!M$46*(1+Inputs!$B$30)*(1-Inputs!$B$33)*(1-Inputs!$B$30/Inputs!$B$31)/(Inputs!$B$29-Inputs!$B$30)*DCF!M$6</f>
        <v>286088.77473631559</v>
      </c>
      <c r="DM34" s="15">
        <f ca="1">DI34+DJ34+DK34+Inputs!$B$34+Inputs!$B$36-Inputs!$B$35</f>
        <v>1239210.9755415227</v>
      </c>
    </row>
    <row r="35" spans="1:117" x14ac:dyDescent="0.75">
      <c r="A35" s="11">
        <v>22</v>
      </c>
      <c r="C35" s="23">
        <f t="shared" ca="1" si="32"/>
        <v>-0.80809778745012273</v>
      </c>
      <c r="D35" s="23">
        <f t="shared" ca="1" si="32"/>
        <v>-1.2381214034473744</v>
      </c>
      <c r="E35" s="23">
        <f t="shared" ca="1" si="32"/>
        <v>-2.3403799680520017</v>
      </c>
      <c r="F35" s="23">
        <f t="shared" ca="1" si="32"/>
        <v>-0.31869779986434477</v>
      </c>
      <c r="G35" s="23">
        <f t="shared" ca="1" si="32"/>
        <v>-1.5181184490627275</v>
      </c>
      <c r="H35" s="23">
        <f t="shared" ca="1" si="32"/>
        <v>-0.30795369880441359</v>
      </c>
      <c r="I35" s="23">
        <f t="shared" ca="1" si="32"/>
        <v>7.2775403297429778E-2</v>
      </c>
      <c r="J35" s="23">
        <f t="shared" ca="1" si="32"/>
        <v>-0.45731357989171945</v>
      </c>
      <c r="K35" s="23">
        <f t="shared" ca="1" si="32"/>
        <v>1.0861876550682557</v>
      </c>
      <c r="L35" s="23">
        <f t="shared" ca="1" si="32"/>
        <v>0.70274007613268985</v>
      </c>
      <c r="M35" s="23">
        <f t="shared" ca="1" si="32"/>
        <v>-1.7618710998624898</v>
      </c>
      <c r="N35" s="23">
        <f ca="1">SQRT(Inputs!$B$38)*C35+SQRT(1-Inputs!$B$38)*_xlfn.NORM.S.INV(RAND())</f>
        <v>-0.92008113885065146</v>
      </c>
      <c r="O35" s="23">
        <f ca="1">SQRT(Inputs!$B$38)*D35+SQRT(1-Inputs!$B$38)*_xlfn.NORM.S.INV(RAND())</f>
        <v>0.57375500719473738</v>
      </c>
      <c r="P35" s="23">
        <f ca="1">SQRT(Inputs!$B$38)*E35+SQRT(1-Inputs!$B$38)*_xlfn.NORM.S.INV(RAND())</f>
        <v>-0.67424323816209486</v>
      </c>
      <c r="Q35" s="23">
        <f ca="1">SQRT(Inputs!$B$38)*F35+SQRT(1-Inputs!$B$38)*_xlfn.NORM.S.INV(RAND())</f>
        <v>0.34668486105871732</v>
      </c>
      <c r="R35" s="23">
        <f ca="1">SQRT(Inputs!$B$38)*G35+SQRT(1-Inputs!$B$38)*_xlfn.NORM.S.INV(RAND())</f>
        <v>-1.4532401959011039</v>
      </c>
      <c r="S35" s="23">
        <f ca="1">SQRT(Inputs!$B$38)*H35+SQRT(1-Inputs!$B$38)*_xlfn.NORM.S.INV(RAND())</f>
        <v>0.52448577281969433</v>
      </c>
      <c r="T35" s="23">
        <f ca="1">SQRT(Inputs!$B$38)*I35+SQRT(1-Inputs!$B$38)*_xlfn.NORM.S.INV(RAND())</f>
        <v>0.56770428275874063</v>
      </c>
      <c r="U35" s="23">
        <f ca="1">SQRT(Inputs!$B$38)*J35+SQRT(1-Inputs!$B$38)*_xlfn.NORM.S.INV(RAND())</f>
        <v>0.49538286611351329</v>
      </c>
      <c r="V35" s="23">
        <f ca="1">SQRT(Inputs!$B$38)*K35+SQRT(1-Inputs!$B$38)*_xlfn.NORM.S.INV(RAND())</f>
        <v>2.0234961424997748</v>
      </c>
      <c r="W35" s="23">
        <f ca="1">SQRT(Inputs!$B$38)*L35+SQRT(1-Inputs!$B$38)*_xlfn.NORM.S.INV(RAND())</f>
        <v>0.10309057516589099</v>
      </c>
      <c r="X35" s="23">
        <f ca="1">SQRT(Inputs!$B$38)*M35+SQRT(1-Inputs!$B$38)*_xlfn.NORM.S.INV(RAND())</f>
        <v>-1.4865558804378449</v>
      </c>
      <c r="Y35" s="23">
        <f ca="1">SQRT(Inputs!$B$38)*C35+SQRT(1-Inputs!$B$38)*_xlfn.NORM.S.INV(RAND())</f>
        <v>0.20845807666648625</v>
      </c>
      <c r="Z35" s="23">
        <f ca="1">SQRT(Inputs!$B$38)*D35+SQRT(1-Inputs!$B$38)*_xlfn.NORM.S.INV(RAND())</f>
        <v>-0.50369333101226565</v>
      </c>
      <c r="AA35" s="23">
        <f ca="1">SQRT(Inputs!$B$38)*E35+SQRT(1-Inputs!$B$38)*_xlfn.NORM.S.INV(RAND())</f>
        <v>-0.24902956236537288</v>
      </c>
      <c r="AB35" s="23">
        <f ca="1">SQRT(Inputs!$B$38)*F35+SQRT(1-Inputs!$B$38)*_xlfn.NORM.S.INV(RAND())</f>
        <v>-0.69094139906075192</v>
      </c>
      <c r="AC35" s="23">
        <f ca="1">SQRT(Inputs!$B$38)*G35+SQRT(1-Inputs!$B$38)*_xlfn.NORM.S.INV(RAND())</f>
        <v>-0.760714828685922</v>
      </c>
      <c r="AD35" s="23">
        <f ca="1">SQRT(Inputs!$B$38)*H35+SQRT(1-Inputs!$B$38)*_xlfn.NORM.S.INV(RAND())</f>
        <v>-6.4526794795835452E-2</v>
      </c>
      <c r="AE35" s="23">
        <f ca="1">SQRT(Inputs!$B$38)*I35+SQRT(1-Inputs!$B$38)*_xlfn.NORM.S.INV(RAND())</f>
        <v>6.3907842233189183E-2</v>
      </c>
      <c r="AF35" s="23">
        <f ca="1">SQRT(Inputs!$B$38)*J35+SQRT(1-Inputs!$B$38)*_xlfn.NORM.S.INV(RAND())</f>
        <v>-0.16443573913442955</v>
      </c>
      <c r="AG35" s="23">
        <f ca="1">SQRT(Inputs!$B$38)*K35+SQRT(1-Inputs!$B$38)*_xlfn.NORM.S.INV(RAND())</f>
        <v>1.0911624815311998</v>
      </c>
      <c r="AH35" s="23">
        <f ca="1">SQRT(Inputs!$B$38)*L35+SQRT(1-Inputs!$B$38)*_xlfn.NORM.S.INV(RAND())</f>
        <v>-0.32097399969555485</v>
      </c>
      <c r="AI35" s="23">
        <f ca="1">SQRT(Inputs!$B$38)*M35+SQRT(1-Inputs!$B$38)*_xlfn.NORM.S.INV(RAND())</f>
        <v>-0.69479383044779919</v>
      </c>
      <c r="AJ35" s="23">
        <f ca="1">SQRT(Inputs!$B$38)*C35+SQRT(1-Inputs!$B$38)*_xlfn.NORM.S.INV(RAND())</f>
        <v>0.51684853354429383</v>
      </c>
      <c r="AK35" s="23">
        <f ca="1">SQRT(Inputs!$B$38)*D35+SQRT(1-Inputs!$B$38)*_xlfn.NORM.S.INV(RAND())</f>
        <v>-0.618285543128124</v>
      </c>
      <c r="AL35" s="23">
        <f ca="1">SQRT(Inputs!$B$38)*E35+SQRT(1-Inputs!$B$38)*_xlfn.NORM.S.INV(RAND())</f>
        <v>-1.4147708849797687</v>
      </c>
      <c r="AM35" s="23">
        <f ca="1">SQRT(Inputs!$B$38)*F35+SQRT(1-Inputs!$B$38)*_xlfn.NORM.S.INV(RAND())</f>
        <v>-0.45847547165420577</v>
      </c>
      <c r="AN35" s="23">
        <f ca="1">SQRT(Inputs!$B$38)*G35+SQRT(1-Inputs!$B$38)*_xlfn.NORM.S.INV(RAND())</f>
        <v>-0.83803905711401017</v>
      </c>
      <c r="AO35" s="23">
        <f ca="1">SQRT(Inputs!$B$38)*H35+SQRT(1-Inputs!$B$38)*_xlfn.NORM.S.INV(RAND())</f>
        <v>-1.4020495358786569</v>
      </c>
      <c r="AP35" s="23">
        <f ca="1">SQRT(Inputs!$B$38)*I35+SQRT(1-Inputs!$B$38)*_xlfn.NORM.S.INV(RAND())</f>
        <v>-0.36590641390392986</v>
      </c>
      <c r="AQ35" s="23">
        <f ca="1">SQRT(Inputs!$B$38)*J35+SQRT(1-Inputs!$B$38)*_xlfn.NORM.S.INV(RAND())</f>
        <v>-0.66318710644053414</v>
      </c>
      <c r="AR35" s="23">
        <f ca="1">SQRT(Inputs!$B$38)*K35+SQRT(1-Inputs!$B$38)*_xlfn.NORM.S.INV(RAND())</f>
        <v>2.9860866676779527</v>
      </c>
      <c r="AS35" s="23">
        <f ca="1">SQRT(Inputs!$B$38)*L35+SQRT(1-Inputs!$B$38)*_xlfn.NORM.S.INV(RAND())</f>
        <v>-0.70738453299404214</v>
      </c>
      <c r="AT35" s="23">
        <f ca="1">SQRT(Inputs!$B$38)*M35+SQRT(1-Inputs!$B$38)*_xlfn.NORM.S.INV(RAND())</f>
        <v>-1.5229054563906126</v>
      </c>
      <c r="AU35" s="15">
        <f ca="1">Inputs!$B$6*EXP($B$8-0.5*C$5^2+C$5*N35)</f>
        <v>4275.5843099015283</v>
      </c>
      <c r="AV35" s="15">
        <f t="shared" ca="1" si="1"/>
        <v>5662.4915835718048</v>
      </c>
      <c r="AW35" s="15">
        <f t="shared" ca="1" si="2"/>
        <v>6304.2052761157656</v>
      </c>
      <c r="AX35" s="15">
        <f t="shared" ca="1" si="3"/>
        <v>8037.4931029749714</v>
      </c>
      <c r="AY35" s="15">
        <f t="shared" ca="1" si="4"/>
        <v>8289.3260723008534</v>
      </c>
      <c r="AZ35" s="15">
        <f t="shared" ca="1" si="5"/>
        <v>10740.844154626444</v>
      </c>
      <c r="BA35" s="15">
        <f t="shared" ca="1" si="6"/>
        <v>13948.677543647331</v>
      </c>
      <c r="BB35" s="15">
        <f t="shared" ca="1" si="7"/>
        <v>17946.409100314824</v>
      </c>
      <c r="BC35" s="15">
        <f t="shared" ca="1" si="8"/>
        <v>26721.032244167156</v>
      </c>
      <c r="BD35" s="15">
        <f t="shared" ca="1" si="9"/>
        <v>33052.963572819368</v>
      </c>
      <c r="BE35" s="15">
        <f t="shared" ca="1" si="10"/>
        <v>35373.378860642639</v>
      </c>
      <c r="BF35" s="15">
        <f ca="1">Inputs!$B$13*EXP($B$9-0.5*C$6^2+C$6*Y35)</f>
        <v>14414.581298343477</v>
      </c>
      <c r="BG35" s="15">
        <f t="shared" ca="1" si="11"/>
        <v>16041.3269332572</v>
      </c>
      <c r="BH35" s="15">
        <f t="shared" ca="1" si="12"/>
        <v>18806.513347145068</v>
      </c>
      <c r="BI35" s="15">
        <f t="shared" ca="1" si="13"/>
        <v>20699.323028825376</v>
      </c>
      <c r="BJ35" s="15">
        <f t="shared" ca="1" si="14"/>
        <v>22740.581412055857</v>
      </c>
      <c r="BK35" s="15">
        <f t="shared" ca="1" si="15"/>
        <v>27665.643502081599</v>
      </c>
      <c r="BL35" s="15">
        <f t="shared" ca="1" si="16"/>
        <v>34266.525137106837</v>
      </c>
      <c r="BM35" s="15">
        <f t="shared" ca="1" si="17"/>
        <v>41269.259692383108</v>
      </c>
      <c r="BN35" s="15">
        <f t="shared" ca="1" si="18"/>
        <v>57846.36757565623</v>
      </c>
      <c r="BO35" s="15">
        <f t="shared" ca="1" si="19"/>
        <v>68567.409671298403</v>
      </c>
      <c r="BP35" s="15">
        <f t="shared" ca="1" si="20"/>
        <v>78005.111453726247</v>
      </c>
      <c r="BQ35" s="15">
        <f ca="1">Inputs!$B$20*EXP($B$10-0.5*C$7^2+C$7*AJ35)</f>
        <v>5152.5443128130564</v>
      </c>
      <c r="BR35" s="15">
        <f t="shared" ca="1" si="21"/>
        <v>5744.9259550576917</v>
      </c>
      <c r="BS35" s="15">
        <f t="shared" ca="1" si="22"/>
        <v>5240.1912919879896</v>
      </c>
      <c r="BT35" s="15">
        <f t="shared" ca="1" si="23"/>
        <v>6406.3267315801522</v>
      </c>
      <c r="BU35" s="15">
        <f t="shared" ca="1" si="24"/>
        <v>7248.8381731863001</v>
      </c>
      <c r="BV35" s="15">
        <f t="shared" ca="1" si="25"/>
        <v>7353.6133437099052</v>
      </c>
      <c r="BW35" s="15">
        <f t="shared" ca="1" si="26"/>
        <v>9496.8516538251952</v>
      </c>
      <c r="BX35" s="15">
        <f t="shared" ca="1" si="27"/>
        <v>11629.251360491233</v>
      </c>
      <c r="BY35" s="15">
        <f t="shared" ca="1" si="28"/>
        <v>28850.960073916995</v>
      </c>
      <c r="BZ35" s="15">
        <f t="shared" ca="1" si="29"/>
        <v>35545.539691371217</v>
      </c>
      <c r="CA35" s="15">
        <f t="shared" ca="1" si="30"/>
        <v>38092.386988679689</v>
      </c>
      <c r="CB35" s="15">
        <f ca="1">(AU35*DCF!C$10-DCF!C$5*MAX(AU35*DCF!C$10,0)-MAX(AU35-Inputs!$B$6,0)/Inputs!$B$10)*DCF!C$6</f>
        <v>1047.9702769170567</v>
      </c>
      <c r="CC35" s="15">
        <f ca="1">(AV35*DCF!D$10-DCF!D$5*MAX(AV35*DCF!D$10,0)-MAX(AV35-AU35,0)/Inputs!$B$10)*DCF!D$6</f>
        <v>1042.0329206318077</v>
      </c>
      <c r="CD35" s="15">
        <f ca="1">(AW35*DCF!E$10-DCF!E$5*MAX(AW35*DCF!E$10,0)-MAX(AW35-AV35,0)/Inputs!$B$10)*DCF!E$6</f>
        <v>1311.0001457519611</v>
      </c>
      <c r="CE35" s="15">
        <f ca="1">(AX35*DCF!F$10-DCF!F$5*MAX(AX35*DCF!F$10,0)-MAX(AX35-AW35,0)/Inputs!$B$10)*DCF!F$6</f>
        <v>1393.9177116372121</v>
      </c>
      <c r="CF35" s="15">
        <f ca="1">(AY35*DCF!G$10-DCF!G$5*MAX(AY35*DCF!G$10,0)-MAX(AY35-AX35,0)/Inputs!$B$10)*DCF!G$6</f>
        <v>1659.5248392347462</v>
      </c>
      <c r="CG35" s="15">
        <f ca="1">(AZ35*DCF!H$10-DCF!H$5*MAX(AZ35*DCF!H$10,0)-MAX(AZ35-AY35,0)/Inputs!$B$10)*DCF!H$6</f>
        <v>1650.0316120444484</v>
      </c>
      <c r="CH35" s="15">
        <f ca="1">(BA35*DCF!I$10-DCF!I$5*MAX(BA35*DCF!I$10,0)-MAX(BA35-AZ35,0)/Inputs!$B$10)*DCF!I$6</f>
        <v>2021.7174697951407</v>
      </c>
      <c r="CI35" s="15">
        <f ca="1">(BB35*DCF!J$10-DCF!J$5*MAX(BB35*DCF!J$10,0)-MAX(BB35-BA35,0)/Inputs!$B$10)*DCF!J$6</f>
        <v>2473.8551030193253</v>
      </c>
      <c r="CJ35" s="15">
        <f ca="1">(BC35*DCF!K$10-DCF!K$5*MAX(BC35*DCF!K$10,0)-MAX(BC35-BB35,0)/Inputs!$B$10)*DCF!K$6</f>
        <v>3073.3433832301766</v>
      </c>
      <c r="CK35" s="15">
        <f ca="1">(BD35*DCF!L$10-DCF!L$5*MAX(BD35*DCF!L$10,0)-MAX(BD35-BC35,0)/Inputs!$B$10)*DCF!L$6</f>
        <v>4166.1941971556162</v>
      </c>
      <c r="CL35" s="15">
        <f ca="1">(BE35*DCF!M$10-DCF!M$5*MAX(BE35*DCF!M$10,0)-MAX(BE35-BD35,0)/Inputs!$B$10)*DCF!M$6</f>
        <v>4714.4428786126946</v>
      </c>
      <c r="CM35" s="15">
        <f ca="1">(BF35*DCF!C$28-DCF!C$5*MAX(BF35*DCF!C$28,0)-MAX(BF35-Inputs!$B$13,0)/Inputs!$B$17)*DCF!C$6</f>
        <v>3700.0252180740954</v>
      </c>
      <c r="CN35" s="15">
        <f ca="1">(BG35*DCF!D$28-DCF!D$5*MAX(BG35*DCF!D$28,0)-MAX(BG35-BF35,0)/Inputs!$B$17)*DCF!D$6</f>
        <v>4377.4813263653677</v>
      </c>
      <c r="CO35" s="15">
        <f ca="1">(BH35*DCF!E$28-DCF!E$5*MAX(BH35*DCF!E$28,0)-MAX(BH35-BG35,0)/Inputs!$B$17)*DCF!E$6</f>
        <v>4781.3592770394062</v>
      </c>
      <c r="CP35" s="15">
        <f ca="1">(BI35*DCF!F$28-DCF!F$5*MAX(BI35*DCF!F$28,0)-MAX(BI35-BH35,0)/Inputs!$B$17)*DCF!F$6</f>
        <v>5274.7050436156242</v>
      </c>
      <c r="CQ35" s="15">
        <f ca="1">(BJ35*DCF!G$28-DCF!G$5*MAX(BJ35*DCF!G$28,0)-MAX(BJ35-BI35,0)/Inputs!$B$17)*DCF!G$6</f>
        <v>5556.8968847631359</v>
      </c>
      <c r="CR35" s="15">
        <f ca="1">(BK35*DCF!H$28-DCF!H$5*MAX(BK35*DCF!H$28,0)-MAX(BK35-BJ35,0)/Inputs!$B$17)*DCF!H$6</f>
        <v>6076.802431529929</v>
      </c>
      <c r="CS35" s="15">
        <f ca="1">(BL35*DCF!I$28-DCF!I$5*MAX(BL35*DCF!I$28,0)-MAX(BL35-BK35,0)/Inputs!$B$17)*DCF!I$6</f>
        <v>7110.4485774257791</v>
      </c>
      <c r="CT35" s="15">
        <f ca="1">(BM35*DCF!J$28-DCF!J$5*MAX(BM35*DCF!J$28,0)-MAX(BM35-BL35,0)/Inputs!$B$17)*DCF!J$6</f>
        <v>8277.9655398725208</v>
      </c>
      <c r="CU35" s="15">
        <f ca="1">(BN35*DCF!K$28-DCF!K$5*MAX(BN35*DCF!K$28,0)-MAX(BN35-BM35,0)/Inputs!$B$17)*DCF!K$6</f>
        <v>10185.708012268064</v>
      </c>
      <c r="CV35" s="15">
        <f ca="1">(BO35*DCF!L$28-DCF!L$5*MAX(BO35*DCF!L$28,0)-MAX(BO35-BN35,0)/Inputs!$B$17)*DCF!L$6</f>
        <v>12467.533660378334</v>
      </c>
      <c r="CW35" s="15">
        <f ca="1">(BP35*DCF!M$28-DCF!M$5*MAX(BP35*DCF!M$28,0)-MAX(BP35-BO35,0)/Inputs!$B$17)*DCF!M$6</f>
        <v>13690.201834798307</v>
      </c>
      <c r="CX35" s="15">
        <f ca="1">(BQ35*DCF!C$46-DCF!C$5*MAX(BQ35*DCF!C$46,0)-MAX(BQ35-Inputs!$B$20,0)/Inputs!$B$24)*DCF!C$6</f>
        <v>-2091.3701936349116</v>
      </c>
      <c r="CY35" s="15">
        <f ca="1">(BR35*DCF!D$46-DCF!D$5*MAX(BR35*DCF!D$46,0)-MAX(BR35-BQ35,0)/Inputs!$B$24)*DCF!D$6</f>
        <v>-1233.2892166549343</v>
      </c>
      <c r="CZ35" s="15">
        <f ca="1">(BS35*DCF!E$46-DCF!E$5*MAX(BS35*DCF!E$46,0)-MAX(BS35-BR35,0)/Inputs!$B$24)*DCF!E$6</f>
        <v>-619.66174413514398</v>
      </c>
      <c r="DA35" s="15">
        <f ca="1">(BT35*DCF!F$46-DCF!F$5*MAX(BT35*DCF!F$46,0)-MAX(BT35-BS35,0)/Inputs!$B$24)*DCF!F$6</f>
        <v>-891.17599438988623</v>
      </c>
      <c r="DB35" s="15">
        <f ca="1">(BU35*DCF!G$46-DCF!G$5*MAX(BU35*DCF!G$46,0)-MAX(BU35-BT35,0)/Inputs!$B$24)*DCF!G$6</f>
        <v>-527.2407971532532</v>
      </c>
      <c r="DC35" s="15">
        <f ca="1">(BV35*DCF!H$46-DCF!H$5*MAX(BV35*DCF!H$46,0)-MAX(BV35-BU35,0)/Inputs!$B$24)*DCF!H$6</f>
        <v>-32.558242272089458</v>
      </c>
      <c r="DD35" s="15">
        <f ca="1">(BW35*DCF!I$46-DCF!I$5*MAX(BW35*DCF!I$46,0)-MAX(BW35-BV35,0)/Inputs!$B$24)*DCF!I$6</f>
        <v>-395.90733683357064</v>
      </c>
      <c r="DE35" s="15">
        <f ca="1">(BX35*DCF!J$46-DCF!J$5*MAX(BX35*DCF!J$46,0)-MAX(BX35-BW35,0)/Inputs!$B$24)*DCF!J$6</f>
        <v>-77.66263733154176</v>
      </c>
      <c r="DF35" s="15">
        <f ca="1">(BY35*DCF!K$46-DCF!K$5*MAX(BY35*DCF!K$46,0)-MAX(BY35-BX35,0)/Inputs!$B$24)*DCF!K$6</f>
        <v>-2570.7968357466066</v>
      </c>
      <c r="DG35" s="15">
        <f ca="1">(BZ35*DCF!L$46-DCF!L$5*MAX(BZ35*DCF!L$46,0)-MAX(BZ35-BY35,0)/Inputs!$B$24)*DCF!L$6</f>
        <v>942.09332722133934</v>
      </c>
      <c r="DH35" s="15">
        <f ca="1">(CA35*DCF!M$46-DCF!M$5*MAX(CA35*DCF!M$46,0)-MAX(CA35-BZ35,0)/Inputs!$B$24)*DCF!M$6</f>
        <v>2453.8593927578881</v>
      </c>
      <c r="DI35" s="15">
        <f ca="1">SUM(CB35:CL35)+BE35*DCF!M$10*(1+Inputs!$B$30)*(1-Inputs!$B$33)*(1-Inputs!$B$30/Inputs!$B$31)/(Inputs!$B$29-Inputs!$B$30)*DCF!M$6</f>
        <v>122998.61167170882</v>
      </c>
      <c r="DJ35" s="15">
        <f ca="1">SUM(CM35:CW35)+BP35*DCF!M$28*(1+Inputs!$B$30)*(1-Inputs!$B$33)*(1-Inputs!$B$30/Inputs!$B$31)/(Inputs!$B$29-Inputs!$B$30)*DCF!M$6</f>
        <v>370951.47005484003</v>
      </c>
      <c r="DK35" s="15">
        <f ca="1">SUM(CX35:DH35)+CA35*DCF!M$46*(1+Inputs!$B$30)*(1-Inputs!$B$33)*(1-Inputs!$B$30/Inputs!$B$31)/(Inputs!$B$29-Inputs!$B$30)*DCF!M$6</f>
        <v>53851.632338030628</v>
      </c>
      <c r="DM35" s="15">
        <f ca="1">DI35+DJ35+DK35+Inputs!$B$34+Inputs!$B$36-Inputs!$B$35</f>
        <v>624652.71406457946</v>
      </c>
    </row>
    <row r="36" spans="1:117" x14ac:dyDescent="0.75">
      <c r="A36" s="11">
        <v>23</v>
      </c>
      <c r="C36" s="23">
        <f t="shared" ca="1" si="32"/>
        <v>-1.379141156856114</v>
      </c>
      <c r="D36" s="23">
        <f t="shared" ca="1" si="32"/>
        <v>-0.6282997219791272</v>
      </c>
      <c r="E36" s="23">
        <f t="shared" ca="1" si="32"/>
        <v>-5.7400363932217029E-2</v>
      </c>
      <c r="F36" s="23">
        <f t="shared" ca="1" si="32"/>
        <v>-3.1310691109511624E-2</v>
      </c>
      <c r="G36" s="23">
        <f t="shared" ca="1" si="32"/>
        <v>-1.1480997816928906</v>
      </c>
      <c r="H36" s="23">
        <f t="shared" ca="1" si="32"/>
        <v>-0.72364243708177545</v>
      </c>
      <c r="I36" s="23">
        <f t="shared" ca="1" si="32"/>
        <v>1.3950618720425416</v>
      </c>
      <c r="J36" s="23">
        <f t="shared" ca="1" si="32"/>
        <v>1.250760035699215</v>
      </c>
      <c r="K36" s="23">
        <f t="shared" ca="1" si="32"/>
        <v>1.0523348961544809</v>
      </c>
      <c r="L36" s="23">
        <f t="shared" ca="1" si="32"/>
        <v>-1.6183104995855886</v>
      </c>
      <c r="M36" s="23">
        <f t="shared" ca="1" si="32"/>
        <v>0.63677095244741866</v>
      </c>
      <c r="N36" s="23">
        <f ca="1">SQRT(Inputs!$B$38)*C36+SQRT(1-Inputs!$B$38)*_xlfn.NORM.S.INV(RAND())</f>
        <v>-1.2691290339408245</v>
      </c>
      <c r="O36" s="23">
        <f ca="1">SQRT(Inputs!$B$38)*D36+SQRT(1-Inputs!$B$38)*_xlfn.NORM.S.INV(RAND())</f>
        <v>-1.3848936828001959</v>
      </c>
      <c r="P36" s="23">
        <f ca="1">SQRT(Inputs!$B$38)*E36+SQRT(1-Inputs!$B$38)*_xlfn.NORM.S.INV(RAND())</f>
        <v>0.31394950798447335</v>
      </c>
      <c r="Q36" s="23">
        <f ca="1">SQRT(Inputs!$B$38)*F36+SQRT(1-Inputs!$B$38)*_xlfn.NORM.S.INV(RAND())</f>
        <v>-0.73284243051771403</v>
      </c>
      <c r="R36" s="23">
        <f ca="1">SQRT(Inputs!$B$38)*G36+SQRT(1-Inputs!$B$38)*_xlfn.NORM.S.INV(RAND())</f>
        <v>-0.32561557681850239</v>
      </c>
      <c r="S36" s="23">
        <f ca="1">SQRT(Inputs!$B$38)*H36+SQRT(1-Inputs!$B$38)*_xlfn.NORM.S.INV(RAND())</f>
        <v>-0.9253948840014421</v>
      </c>
      <c r="T36" s="23">
        <f ca="1">SQRT(Inputs!$B$38)*I36+SQRT(1-Inputs!$B$38)*_xlfn.NORM.S.INV(RAND())</f>
        <v>-0.98053739646901594</v>
      </c>
      <c r="U36" s="23">
        <f ca="1">SQRT(Inputs!$B$38)*J36+SQRT(1-Inputs!$B$38)*_xlfn.NORM.S.INV(RAND())</f>
        <v>0.61293100859806338</v>
      </c>
      <c r="V36" s="23">
        <f ca="1">SQRT(Inputs!$B$38)*K36+SQRT(1-Inputs!$B$38)*_xlfn.NORM.S.INV(RAND())</f>
        <v>2.1560487133780786</v>
      </c>
      <c r="W36" s="23">
        <f ca="1">SQRT(Inputs!$B$38)*L36+SQRT(1-Inputs!$B$38)*_xlfn.NORM.S.INV(RAND())</f>
        <v>-0.35624125763111036</v>
      </c>
      <c r="X36" s="23">
        <f ca="1">SQRT(Inputs!$B$38)*M36+SQRT(1-Inputs!$B$38)*_xlfn.NORM.S.INV(RAND())</f>
        <v>1.60018943784212E-2</v>
      </c>
      <c r="Y36" s="23">
        <f ca="1">SQRT(Inputs!$B$38)*C36+SQRT(1-Inputs!$B$38)*_xlfn.NORM.S.INV(RAND())</f>
        <v>-0.72984300017352921</v>
      </c>
      <c r="Z36" s="23">
        <f ca="1">SQRT(Inputs!$B$38)*D36+SQRT(1-Inputs!$B$38)*_xlfn.NORM.S.INV(RAND())</f>
        <v>-0.5833046624824022</v>
      </c>
      <c r="AA36" s="23">
        <f ca="1">SQRT(Inputs!$B$38)*E36+SQRT(1-Inputs!$B$38)*_xlfn.NORM.S.INV(RAND())</f>
        <v>0.10532115453539148</v>
      </c>
      <c r="AB36" s="23">
        <f ca="1">SQRT(Inputs!$B$38)*F36+SQRT(1-Inputs!$B$38)*_xlfn.NORM.S.INV(RAND())</f>
        <v>-0.80366657883831616</v>
      </c>
      <c r="AC36" s="23">
        <f ca="1">SQRT(Inputs!$B$38)*G36+SQRT(1-Inputs!$B$38)*_xlfn.NORM.S.INV(RAND())</f>
        <v>-0.50769861814862627</v>
      </c>
      <c r="AD36" s="23">
        <f ca="1">SQRT(Inputs!$B$38)*H36+SQRT(1-Inputs!$B$38)*_xlfn.NORM.S.INV(RAND())</f>
        <v>-0.48006719430286199</v>
      </c>
      <c r="AE36" s="23">
        <f ca="1">SQRT(Inputs!$B$38)*I36+SQRT(1-Inputs!$B$38)*_xlfn.NORM.S.INV(RAND())</f>
        <v>0.71790082210853634</v>
      </c>
      <c r="AF36" s="23">
        <f ca="1">SQRT(Inputs!$B$38)*J36+SQRT(1-Inputs!$B$38)*_xlfn.NORM.S.INV(RAND())</f>
        <v>-8.9005153063957843E-2</v>
      </c>
      <c r="AG36" s="23">
        <f ca="1">SQRT(Inputs!$B$38)*K36+SQRT(1-Inputs!$B$38)*_xlfn.NORM.S.INV(RAND())</f>
        <v>0.32428846219183527</v>
      </c>
      <c r="AH36" s="23">
        <f ca="1">SQRT(Inputs!$B$38)*L36+SQRT(1-Inputs!$B$38)*_xlfn.NORM.S.INV(RAND())</f>
        <v>0.44501440654488866</v>
      </c>
      <c r="AI36" s="23">
        <f ca="1">SQRT(Inputs!$B$38)*M36+SQRT(1-Inputs!$B$38)*_xlfn.NORM.S.INV(RAND())</f>
        <v>8.2703674844251562E-2</v>
      </c>
      <c r="AJ36" s="23">
        <f ca="1">SQRT(Inputs!$B$38)*C36+SQRT(1-Inputs!$B$38)*_xlfn.NORM.S.INV(RAND())</f>
        <v>-1.266187734472759</v>
      </c>
      <c r="AK36" s="23">
        <f ca="1">SQRT(Inputs!$B$38)*D36+SQRT(1-Inputs!$B$38)*_xlfn.NORM.S.INV(RAND())</f>
        <v>-0.2227434873786337</v>
      </c>
      <c r="AL36" s="23">
        <f ca="1">SQRT(Inputs!$B$38)*E36+SQRT(1-Inputs!$B$38)*_xlfn.NORM.S.INV(RAND())</f>
        <v>-0.64379789290733835</v>
      </c>
      <c r="AM36" s="23">
        <f ca="1">SQRT(Inputs!$B$38)*F36+SQRT(1-Inputs!$B$38)*_xlfn.NORM.S.INV(RAND())</f>
        <v>0.10563253725779245</v>
      </c>
      <c r="AN36" s="23">
        <f ca="1">SQRT(Inputs!$B$38)*G36+SQRT(1-Inputs!$B$38)*_xlfn.NORM.S.INV(RAND())</f>
        <v>-1.388653224514206</v>
      </c>
      <c r="AO36" s="23">
        <f ca="1">SQRT(Inputs!$B$38)*H36+SQRT(1-Inputs!$B$38)*_xlfn.NORM.S.INV(RAND())</f>
        <v>-1.2640555408381295</v>
      </c>
      <c r="AP36" s="23">
        <f ca="1">SQRT(Inputs!$B$38)*I36+SQRT(1-Inputs!$B$38)*_xlfn.NORM.S.INV(RAND())</f>
        <v>0.74251470309232104</v>
      </c>
      <c r="AQ36" s="23">
        <f ca="1">SQRT(Inputs!$B$38)*J36+SQRT(1-Inputs!$B$38)*_xlfn.NORM.S.INV(RAND())</f>
        <v>0.61727779392927407</v>
      </c>
      <c r="AR36" s="23">
        <f ca="1">SQRT(Inputs!$B$38)*K36+SQRT(1-Inputs!$B$38)*_xlfn.NORM.S.INV(RAND())</f>
        <v>0.67833720190687652</v>
      </c>
      <c r="AS36" s="23">
        <f ca="1">SQRT(Inputs!$B$38)*L36+SQRT(1-Inputs!$B$38)*_xlfn.NORM.S.INV(RAND())</f>
        <v>-0.17459093993639474</v>
      </c>
      <c r="AT36" s="23">
        <f ca="1">SQRT(Inputs!$B$38)*M36+SQRT(1-Inputs!$B$38)*_xlfn.NORM.S.INV(RAND())</f>
        <v>-0.15197625470952736</v>
      </c>
      <c r="AU36" s="15">
        <f ca="1">Inputs!$B$6*EXP($B$8-0.5*C$5^2+C$5*N36)</f>
        <v>4040.705548809377</v>
      </c>
      <c r="AV36" s="15">
        <f t="shared" ca="1" si="1"/>
        <v>4012.3556191847838</v>
      </c>
      <c r="AW36" s="15">
        <f t="shared" ca="1" si="2"/>
        <v>5103.9768119534674</v>
      </c>
      <c r="AX36" s="15">
        <f t="shared" ca="1" si="3"/>
        <v>5686.2549374978325</v>
      </c>
      <c r="AY36" s="15">
        <f t="shared" ca="1" si="4"/>
        <v>6689.882092562063</v>
      </c>
      <c r="AZ36" s="15">
        <f t="shared" ca="1" si="5"/>
        <v>7389.2130748781601</v>
      </c>
      <c r="BA36" s="15">
        <f t="shared" ca="1" si="6"/>
        <v>8160.5678742057526</v>
      </c>
      <c r="BB36" s="15">
        <f t="shared" ca="1" si="7"/>
        <v>10623.794050207072</v>
      </c>
      <c r="BC36" s="15">
        <f t="shared" ca="1" si="8"/>
        <v>16021.834162963205</v>
      </c>
      <c r="BD36" s="15">
        <f t="shared" ca="1" si="9"/>
        <v>18985.010599653659</v>
      </c>
      <c r="BE36" s="15">
        <f t="shared" ca="1" si="10"/>
        <v>23297.626412952835</v>
      </c>
      <c r="BF36" s="15">
        <f ca="1">Inputs!$B$13*EXP($B$9-0.5*C$6^2+C$6*Y36)</f>
        <v>11967.854491958198</v>
      </c>
      <c r="BG36" s="15">
        <f t="shared" ca="1" si="11"/>
        <v>13128.525244385581</v>
      </c>
      <c r="BH36" s="15">
        <f t="shared" ca="1" si="12"/>
        <v>16323.307406189839</v>
      </c>
      <c r="BI36" s="15">
        <f t="shared" ca="1" si="13"/>
        <v>17657.155632168622</v>
      </c>
      <c r="BJ36" s="15">
        <f t="shared" ca="1" si="14"/>
        <v>20118.953600993562</v>
      </c>
      <c r="BK36" s="15">
        <f t="shared" ca="1" si="15"/>
        <v>23129.979113355985</v>
      </c>
      <c r="BL36" s="15">
        <f t="shared" ca="1" si="16"/>
        <v>31182.567064496703</v>
      </c>
      <c r="BM36" s="15">
        <f t="shared" ca="1" si="17"/>
        <v>37908.62737464995</v>
      </c>
      <c r="BN36" s="15">
        <f t="shared" ca="1" si="18"/>
        <v>48470.359391586157</v>
      </c>
      <c r="BO36" s="15">
        <f t="shared" ca="1" si="19"/>
        <v>62803.940543980134</v>
      </c>
      <c r="BP36" s="15">
        <f t="shared" ca="1" si="20"/>
        <v>78027.590061789306</v>
      </c>
      <c r="BQ36" s="15">
        <f ca="1">Inputs!$B$20*EXP($B$10-0.5*C$7^2+C$7*AJ36)</f>
        <v>2737.5915491027413</v>
      </c>
      <c r="BR36" s="15">
        <f t="shared" ca="1" si="21"/>
        <v>3460.874062629372</v>
      </c>
      <c r="BS36" s="15">
        <f t="shared" ca="1" si="22"/>
        <v>3939.2401274948361</v>
      </c>
      <c r="BT36" s="15">
        <f t="shared" ca="1" si="23"/>
        <v>5583.9678724171872</v>
      </c>
      <c r="BU36" s="15">
        <f t="shared" ca="1" si="24"/>
        <v>5530.1930745406044</v>
      </c>
      <c r="BV36" s="15">
        <f t="shared" ca="1" si="25"/>
        <v>5787.2844584063896</v>
      </c>
      <c r="BW36" s="15">
        <f t="shared" ca="1" si="26"/>
        <v>9450.1271762753713</v>
      </c>
      <c r="BX36" s="15">
        <f t="shared" ca="1" si="27"/>
        <v>14958.677103199168</v>
      </c>
      <c r="BY36" s="15">
        <f t="shared" ca="1" si="28"/>
        <v>23864.254030271262</v>
      </c>
      <c r="BZ36" s="15">
        <f t="shared" ca="1" si="29"/>
        <v>32427.232727845811</v>
      </c>
      <c r="CA36" s="15">
        <f t="shared" ca="1" si="30"/>
        <v>44336.734323197554</v>
      </c>
      <c r="CB36" s="15">
        <f ca="1">(AU36*DCF!C$10-DCF!C$5*MAX(AU36*DCF!C$10,0)-MAX(AU36-Inputs!$B$6,0)/Inputs!$B$10)*DCF!C$6</f>
        <v>1037.6900188809605</v>
      </c>
      <c r="CC36" s="15">
        <f ca="1">(AV36*DCF!D$10-DCF!D$5*MAX(AV36*DCF!D$10,0)-MAX(AV36-AU36,0)/Inputs!$B$10)*DCF!D$6</f>
        <v>977.98449935924316</v>
      </c>
      <c r="CD36" s="15">
        <f ca="1">(AW36*DCF!E$10-DCF!E$5*MAX(AW36*DCF!E$10,0)-MAX(AW36-AV36,0)/Inputs!$B$10)*DCF!E$6</f>
        <v>932.54869893115233</v>
      </c>
      <c r="CE36" s="15">
        <f ca="1">(AX36*DCF!F$10-DCF!F$5*MAX(AX36*DCF!F$10,0)-MAX(AX36-AW36,0)/Inputs!$B$10)*DCF!F$6</f>
        <v>1120.142749208693</v>
      </c>
      <c r="CF36" s="15">
        <f ca="1">(AY36*DCF!G$10-DCF!G$5*MAX(AY36*DCF!G$10,0)-MAX(AY36-AX36,0)/Inputs!$B$10)*DCF!G$6</f>
        <v>1185.4678094540732</v>
      </c>
      <c r="CG36" s="15">
        <f ca="1">(AZ36*DCF!H$10-DCF!H$5*MAX(AZ36*DCF!H$10,0)-MAX(AZ36-AY36,0)/Inputs!$B$10)*DCF!H$6</f>
        <v>1310.4422655608557</v>
      </c>
      <c r="CH36" s="15">
        <f ca="1">(BA36*DCF!I$10-DCF!I$5*MAX(BA36*DCF!I$10,0)-MAX(BA36-AZ36,0)/Inputs!$B$10)*DCF!I$6</f>
        <v>1364.108839274089</v>
      </c>
      <c r="CI36" s="15">
        <f ca="1">(BB36*DCF!J$10-DCF!J$5*MAX(BB36*DCF!J$10,0)-MAX(BB36-BA36,0)/Inputs!$B$10)*DCF!J$6</f>
        <v>1449.8063733998113</v>
      </c>
      <c r="CJ36" s="15">
        <f ca="1">(BC36*DCF!K$10-DCF!K$5*MAX(BC36*DCF!K$10,0)-MAX(BC36-BB36,0)/Inputs!$B$10)*DCF!K$6</f>
        <v>1823.6145455820674</v>
      </c>
      <c r="CK36" s="15">
        <f ca="1">(BD36*DCF!L$10-DCF!L$5*MAX(BD36*DCF!L$10,0)-MAX(BD36-BC36,0)/Inputs!$B$10)*DCF!L$6</f>
        <v>2480.113925495983</v>
      </c>
      <c r="CL36" s="15">
        <f ca="1">(BE36*DCF!M$10-DCF!M$5*MAX(BE36*DCF!M$10,0)-MAX(BE36-BD36,0)/Inputs!$B$10)*DCF!M$6</f>
        <v>2772.4083806538629</v>
      </c>
      <c r="CM36" s="15">
        <f ca="1">(BF36*DCF!C$28-DCF!C$5*MAX(BF36*DCF!C$28,0)-MAX(BF36-Inputs!$B$13,0)/Inputs!$B$17)*DCF!C$6</f>
        <v>3518.3641702845293</v>
      </c>
      <c r="CN36" s="15">
        <f ca="1">(BG36*DCF!D$28-DCF!D$5*MAX(BG36*DCF!D$28,0)-MAX(BG36-BF36,0)/Inputs!$B$17)*DCF!D$6</f>
        <v>3619.0291904789292</v>
      </c>
      <c r="CO36" s="15">
        <f ca="1">(BH36*DCF!E$28-DCF!E$5*MAX(BH36*DCF!E$28,0)-MAX(BH36-BG36,0)/Inputs!$B$17)*DCF!E$6</f>
        <v>3993.4037288723625</v>
      </c>
      <c r="CP36" s="15">
        <f ca="1">(BI36*DCF!F$28-DCF!F$5*MAX(BI36*DCF!F$28,0)-MAX(BI36-BH36,0)/Inputs!$B$17)*DCF!F$6</f>
        <v>4550.6044968065808</v>
      </c>
      <c r="CQ36" s="15">
        <f ca="1">(BJ36*DCF!G$28-DCF!G$5*MAX(BJ36*DCF!G$28,0)-MAX(BJ36-BI36,0)/Inputs!$B$17)*DCF!G$6</f>
        <v>4805.9650550769866</v>
      </c>
      <c r="CR36" s="15">
        <f ca="1">(BK36*DCF!H$28-DCF!H$5*MAX(BK36*DCF!H$28,0)-MAX(BK36-BJ36,0)/Inputs!$B$17)*DCF!H$6</f>
        <v>5252.4701569518347</v>
      </c>
      <c r="CS36" s="15">
        <f ca="1">(BL36*DCF!I$28-DCF!I$5*MAX(BL36*DCF!I$28,0)-MAX(BL36-BK36,0)/Inputs!$B$17)*DCF!I$6</f>
        <v>6176.882108714819</v>
      </c>
      <c r="CT36" s="15">
        <f ca="1">(BM36*DCF!J$28-DCF!J$5*MAX(BM36*DCF!J$28,0)-MAX(BM36-BL36,0)/Inputs!$B$17)*DCF!J$6</f>
        <v>7564.9502901434371</v>
      </c>
      <c r="CU36" s="15">
        <f ca="1">(BN36*DCF!K$28-DCF!K$5*MAX(BN36*DCF!K$28,0)-MAX(BN36-BM36,0)/Inputs!$B$17)*DCF!K$6</f>
        <v>8942.4557104866781</v>
      </c>
      <c r="CV36" s="15">
        <f ca="1">(BO36*DCF!L$28-DCF!L$5*MAX(BO36*DCF!L$28,0)-MAX(BO36-BN36,0)/Inputs!$B$17)*DCF!L$6</f>
        <v>10908.835776862366</v>
      </c>
      <c r="CW36" s="15">
        <f ca="1">(BP36*DCF!M$28-DCF!M$5*MAX(BP36*DCF!M$28,0)-MAX(BP36-BO36,0)/Inputs!$B$17)*DCF!M$6</f>
        <v>13089.637078522113</v>
      </c>
      <c r="CX36" s="15">
        <f ca="1">(BQ36*DCF!C$46-DCF!C$5*MAX(BQ36*DCF!C$46,0)-MAX(BQ36-Inputs!$B$20,0)/Inputs!$B$24)*DCF!C$6</f>
        <v>-632.23823304913196</v>
      </c>
      <c r="CY36" s="15">
        <f ca="1">(BR36*DCF!D$46-DCF!D$5*MAX(BR36*DCF!D$46,0)-MAX(BR36-BQ36,0)/Inputs!$B$24)*DCF!D$6</f>
        <v>-899.30913859623956</v>
      </c>
      <c r="CZ36" s="15">
        <f ca="1">(BS36*DCF!E$46-DCF!E$5*MAX(BS36*DCF!E$46,0)-MAX(BS36-BR36,0)/Inputs!$B$24)*DCF!E$6</f>
        <v>-654.38073736840465</v>
      </c>
      <c r="DA36" s="15">
        <f ca="1">(BT36*DCF!F$46-DCF!F$5*MAX(BT36*DCF!F$46,0)-MAX(BT36-BS36,0)/Inputs!$B$24)*DCF!F$6</f>
        <v>-1005.5572107439215</v>
      </c>
      <c r="DB36" s="15">
        <f ca="1">(BU36*DCF!G$46-DCF!G$5*MAX(BU36*DCF!G$46,0)-MAX(BU36-BT36,0)/Inputs!$B$24)*DCF!G$6</f>
        <v>-186.02476870016613</v>
      </c>
      <c r="DC36" s="15">
        <f ca="1">(BV36*DCF!H$46-DCF!H$5*MAX(BV36*DCF!H$46,0)-MAX(BV36-BU36,0)/Inputs!$B$24)*DCF!H$6</f>
        <v>-79.889572311248955</v>
      </c>
      <c r="DD36" s="15">
        <f ca="1">(BW36*DCF!I$46-DCF!I$5*MAX(BW36*DCF!I$46,0)-MAX(BW36-BV36,0)/Inputs!$B$24)*DCF!I$6</f>
        <v>-833.20609549420749</v>
      </c>
      <c r="DE36" s="15">
        <f ca="1">(BX36*DCF!J$46-DCF!J$5*MAX(BX36*DCF!J$46,0)-MAX(BX36-BW36,0)/Inputs!$B$24)*DCF!J$6</f>
        <v>-833.30231702523167</v>
      </c>
      <c r="DF36" s="15">
        <f ca="1">(BY36*DCF!K$46-DCF!K$5*MAX(BY36*DCF!K$46,0)-MAX(BY36-BX36,0)/Inputs!$B$24)*DCF!K$6</f>
        <v>-818.4233614345967</v>
      </c>
      <c r="DG36" s="15">
        <f ca="1">(BZ36*DCF!L$46-DCF!L$5*MAX(BZ36*DCF!L$46,0)-MAX(BZ36-BY36,0)/Inputs!$B$24)*DCF!L$6</f>
        <v>303.71422329369847</v>
      </c>
      <c r="DH36" s="15">
        <f ca="1">(CA36*DCF!M$46-DCF!M$5*MAX(CA36*DCF!M$46,0)-MAX(CA36-BZ36,0)/Inputs!$B$24)*DCF!M$6</f>
        <v>986.07079517567308</v>
      </c>
      <c r="DI36" s="15">
        <f ca="1">SUM(CB36:CL36)+BE36*DCF!M$10*(1+Inputs!$B$30)*(1-Inputs!$B$33)*(1-Inputs!$B$30/Inputs!$B$31)/(Inputs!$B$29-Inputs!$B$30)*DCF!M$6</f>
        <v>81291.930492264015</v>
      </c>
      <c r="DJ36" s="15">
        <f ca="1">SUM(CM36:CW36)+BP36*DCF!M$28*(1+Inputs!$B$30)*(1-Inputs!$B$33)*(1-Inputs!$B$30/Inputs!$B$31)/(Inputs!$B$29-Inputs!$B$30)*DCF!M$6</f>
        <v>361958.35102989449</v>
      </c>
      <c r="DK36" s="15">
        <f ca="1">SUM(CX36:DH36)+CA36*DCF!M$46*(1+Inputs!$B$30)*(1-Inputs!$B$33)*(1-Inputs!$B$30/Inputs!$B$31)/(Inputs!$B$29-Inputs!$B$30)*DCF!M$6</f>
        <v>63897.296869343096</v>
      </c>
      <c r="DM36" s="15">
        <f ca="1">DI36+DJ36+DK36+Inputs!$B$34+Inputs!$B$36-Inputs!$B$35</f>
        <v>583998.57839150168</v>
      </c>
    </row>
    <row r="37" spans="1:117" x14ac:dyDescent="0.75">
      <c r="A37" s="11">
        <v>24</v>
      </c>
      <c r="C37" s="23">
        <f t="shared" ca="1" si="32"/>
        <v>2.0917148461780295</v>
      </c>
      <c r="D37" s="23">
        <f t="shared" ca="1" si="32"/>
        <v>0.35143521812962586</v>
      </c>
      <c r="E37" s="23">
        <f t="shared" ca="1" si="32"/>
        <v>-1.445136731674135</v>
      </c>
      <c r="F37" s="23">
        <f t="shared" ca="1" si="32"/>
        <v>0.67605223112353796</v>
      </c>
      <c r="G37" s="23">
        <f t="shared" ca="1" si="32"/>
        <v>0.11977710833855147</v>
      </c>
      <c r="H37" s="23">
        <f t="shared" ca="1" si="32"/>
        <v>-1.7634288288692617</v>
      </c>
      <c r="I37" s="23">
        <f t="shared" ca="1" si="32"/>
        <v>-0.29929719373040403</v>
      </c>
      <c r="J37" s="23">
        <f t="shared" ca="1" si="32"/>
        <v>3.4126072622477905</v>
      </c>
      <c r="K37" s="23">
        <f t="shared" ca="1" si="32"/>
        <v>-0.31617985152684264</v>
      </c>
      <c r="L37" s="23">
        <f t="shared" ca="1" si="32"/>
        <v>1.035740575879355</v>
      </c>
      <c r="M37" s="23">
        <f t="shared" ca="1" si="32"/>
        <v>-6.5210499611640257E-2</v>
      </c>
      <c r="N37" s="23">
        <f ca="1">SQRT(Inputs!$B$38)*C37+SQRT(1-Inputs!$B$38)*_xlfn.NORM.S.INV(RAND())</f>
        <v>0.56588502167139709</v>
      </c>
      <c r="O37" s="23">
        <f ca="1">SQRT(Inputs!$B$38)*D37+SQRT(1-Inputs!$B$38)*_xlfn.NORM.S.INV(RAND())</f>
        <v>1.5401607926862151</v>
      </c>
      <c r="P37" s="23">
        <f ca="1">SQRT(Inputs!$B$38)*E37+SQRT(1-Inputs!$B$38)*_xlfn.NORM.S.INV(RAND())</f>
        <v>-0.60251513118515998</v>
      </c>
      <c r="Q37" s="23">
        <f ca="1">SQRT(Inputs!$B$38)*F37+SQRT(1-Inputs!$B$38)*_xlfn.NORM.S.INV(RAND())</f>
        <v>-0.72703649122067637</v>
      </c>
      <c r="R37" s="23">
        <f ca="1">SQRT(Inputs!$B$38)*G37+SQRT(1-Inputs!$B$38)*_xlfn.NORM.S.INV(RAND())</f>
        <v>-0.41121821787686602</v>
      </c>
      <c r="S37" s="23">
        <f ca="1">SQRT(Inputs!$B$38)*H37+SQRT(1-Inputs!$B$38)*_xlfn.NORM.S.INV(RAND())</f>
        <v>-0.31115247518746147</v>
      </c>
      <c r="T37" s="23">
        <f ca="1">SQRT(Inputs!$B$38)*I37+SQRT(1-Inputs!$B$38)*_xlfn.NORM.S.INV(RAND())</f>
        <v>0.95629105468544551</v>
      </c>
      <c r="U37" s="23">
        <f ca="1">SQRT(Inputs!$B$38)*J37+SQRT(1-Inputs!$B$38)*_xlfn.NORM.S.INV(RAND())</f>
        <v>2.8896869460768073</v>
      </c>
      <c r="V37" s="23">
        <f ca="1">SQRT(Inputs!$B$38)*K37+SQRT(1-Inputs!$B$38)*_xlfn.NORM.S.INV(RAND())</f>
        <v>0.41008157490543845</v>
      </c>
      <c r="W37" s="23">
        <f ca="1">SQRT(Inputs!$B$38)*L37+SQRT(1-Inputs!$B$38)*_xlfn.NORM.S.INV(RAND())</f>
        <v>1.7765186718684891</v>
      </c>
      <c r="X37" s="23">
        <f ca="1">SQRT(Inputs!$B$38)*M37+SQRT(1-Inputs!$B$38)*_xlfn.NORM.S.INV(RAND())</f>
        <v>-5.6956888990314196E-2</v>
      </c>
      <c r="Y37" s="23">
        <f ca="1">SQRT(Inputs!$B$38)*C37+SQRT(1-Inputs!$B$38)*_xlfn.NORM.S.INV(RAND())</f>
        <v>1.8002838377137809</v>
      </c>
      <c r="Z37" s="23">
        <f ca="1">SQRT(Inputs!$B$38)*D37+SQRT(1-Inputs!$B$38)*_xlfn.NORM.S.INV(RAND())</f>
        <v>9.761495731363562E-3</v>
      </c>
      <c r="AA37" s="23">
        <f ca="1">SQRT(Inputs!$B$38)*E37+SQRT(1-Inputs!$B$38)*_xlfn.NORM.S.INV(RAND())</f>
        <v>-0.4270318469963641</v>
      </c>
      <c r="AB37" s="23">
        <f ca="1">SQRT(Inputs!$B$38)*F37+SQRT(1-Inputs!$B$38)*_xlfn.NORM.S.INV(RAND())</f>
        <v>2.1582831651680294</v>
      </c>
      <c r="AC37" s="23">
        <f ca="1">SQRT(Inputs!$B$38)*G37+SQRT(1-Inputs!$B$38)*_xlfn.NORM.S.INV(RAND())</f>
        <v>0.35488862665502924</v>
      </c>
      <c r="AD37" s="23">
        <f ca="1">SQRT(Inputs!$B$38)*H37+SQRT(1-Inputs!$B$38)*_xlfn.NORM.S.INV(RAND())</f>
        <v>-1.1473394891226536</v>
      </c>
      <c r="AE37" s="23">
        <f ca="1">SQRT(Inputs!$B$38)*I37+SQRT(1-Inputs!$B$38)*_xlfn.NORM.S.INV(RAND())</f>
        <v>8.1110016563066323E-2</v>
      </c>
      <c r="AF37" s="23">
        <f ca="1">SQRT(Inputs!$B$38)*J37+SQRT(1-Inputs!$B$38)*_xlfn.NORM.S.INV(RAND())</f>
        <v>1.4192459670384463</v>
      </c>
      <c r="AG37" s="23">
        <f ca="1">SQRT(Inputs!$B$38)*K37+SQRT(1-Inputs!$B$38)*_xlfn.NORM.S.INV(RAND())</f>
        <v>-0.97969346792799383</v>
      </c>
      <c r="AH37" s="23">
        <f ca="1">SQRT(Inputs!$B$38)*L37+SQRT(1-Inputs!$B$38)*_xlfn.NORM.S.INV(RAND())</f>
        <v>4.7421762979427906E-2</v>
      </c>
      <c r="AI37" s="23">
        <f ca="1">SQRT(Inputs!$B$38)*M37+SQRT(1-Inputs!$B$38)*_xlfn.NORM.S.INV(RAND())</f>
        <v>-0.40651937724164655</v>
      </c>
      <c r="AJ37" s="23">
        <f ca="1">SQRT(Inputs!$B$38)*C37+SQRT(1-Inputs!$B$38)*_xlfn.NORM.S.INV(RAND())</f>
        <v>1.1648226164881379</v>
      </c>
      <c r="AK37" s="23">
        <f ca="1">SQRT(Inputs!$B$38)*D37+SQRT(1-Inputs!$B$38)*_xlfn.NORM.S.INV(RAND())</f>
        <v>2.3261703501078004</v>
      </c>
      <c r="AL37" s="23">
        <f ca="1">SQRT(Inputs!$B$38)*E37+SQRT(1-Inputs!$B$38)*_xlfn.NORM.S.INV(RAND())</f>
        <v>-0.71190333465724798</v>
      </c>
      <c r="AM37" s="23">
        <f ca="1">SQRT(Inputs!$B$38)*F37+SQRT(1-Inputs!$B$38)*_xlfn.NORM.S.INV(RAND())</f>
        <v>1.0823253934172383</v>
      </c>
      <c r="AN37" s="23">
        <f ca="1">SQRT(Inputs!$B$38)*G37+SQRT(1-Inputs!$B$38)*_xlfn.NORM.S.INV(RAND())</f>
        <v>-0.14685634989513996</v>
      </c>
      <c r="AO37" s="23">
        <f ca="1">SQRT(Inputs!$B$38)*H37+SQRT(1-Inputs!$B$38)*_xlfn.NORM.S.INV(RAND())</f>
        <v>-1.749756737568652</v>
      </c>
      <c r="AP37" s="23">
        <f ca="1">SQRT(Inputs!$B$38)*I37+SQRT(1-Inputs!$B$38)*_xlfn.NORM.S.INV(RAND())</f>
        <v>-1.1398297554588315</v>
      </c>
      <c r="AQ37" s="23">
        <f ca="1">SQRT(Inputs!$B$38)*J37+SQRT(1-Inputs!$B$38)*_xlfn.NORM.S.INV(RAND())</f>
        <v>1.1658370803192972</v>
      </c>
      <c r="AR37" s="23">
        <f ca="1">SQRT(Inputs!$B$38)*K37+SQRT(1-Inputs!$B$38)*_xlfn.NORM.S.INV(RAND())</f>
        <v>1.9004869112708933E-2</v>
      </c>
      <c r="AS37" s="23">
        <f ca="1">SQRT(Inputs!$B$38)*L37+SQRT(1-Inputs!$B$38)*_xlfn.NORM.S.INV(RAND())</f>
        <v>-6.2893442771227992E-4</v>
      </c>
      <c r="AT37" s="23">
        <f ca="1">SQRT(Inputs!$B$38)*M37+SQRT(1-Inputs!$B$38)*_xlfn.NORM.S.INV(RAND())</f>
        <v>0.35253437317741276</v>
      </c>
      <c r="AU37" s="15">
        <f ca="1">Inputs!$B$6*EXP($B$8-0.5*C$5^2+C$5*N37)</f>
        <v>5438.25743951391</v>
      </c>
      <c r="AV37" s="15">
        <f t="shared" ca="1" si="1"/>
        <v>8301.9837857165676</v>
      </c>
      <c r="AW37" s="15">
        <f t="shared" ca="1" si="2"/>
        <v>9332.6796121798452</v>
      </c>
      <c r="AX37" s="15">
        <f t="shared" ca="1" si="3"/>
        <v>10404.926288884422</v>
      </c>
      <c r="AY37" s="15">
        <f t="shared" ca="1" si="4"/>
        <v>12119.629616621447</v>
      </c>
      <c r="AZ37" s="15">
        <f t="shared" ca="1" si="5"/>
        <v>14323.355169335149</v>
      </c>
      <c r="BA37" s="15">
        <f t="shared" ca="1" si="6"/>
        <v>19373.222442196886</v>
      </c>
      <c r="BB37" s="15">
        <f t="shared" ca="1" si="7"/>
        <v>31683.044340948305</v>
      </c>
      <c r="BC37" s="15">
        <f t="shared" ca="1" si="8"/>
        <v>40370.521998220516</v>
      </c>
      <c r="BD37" s="15">
        <f t="shared" ca="1" si="9"/>
        <v>58398.006340640612</v>
      </c>
      <c r="BE37" s="15">
        <f t="shared" ca="1" si="10"/>
        <v>71189.004471305321</v>
      </c>
      <c r="BF37" s="15">
        <f ca="1">Inputs!$B$13*EXP($B$9-0.5*C$6^2+C$6*Y37)</f>
        <v>19763.090166143589</v>
      </c>
      <c r="BG37" s="15">
        <f t="shared" ca="1" si="11"/>
        <v>24128.436347917381</v>
      </c>
      <c r="BH37" s="15">
        <f t="shared" ca="1" si="12"/>
        <v>27464.740540734627</v>
      </c>
      <c r="BI37" s="15">
        <f t="shared" ca="1" si="13"/>
        <v>46868.785628829522</v>
      </c>
      <c r="BJ37" s="15">
        <f t="shared" ca="1" si="14"/>
        <v>60473.860683966763</v>
      </c>
      <c r="BK37" s="15">
        <f t="shared" ca="1" si="15"/>
        <v>63486.913514954962</v>
      </c>
      <c r="BL37" s="15">
        <f t="shared" ca="1" si="16"/>
        <v>78810.060000947124</v>
      </c>
      <c r="BM37" s="15">
        <f t="shared" ca="1" si="17"/>
        <v>115552.68513526329</v>
      </c>
      <c r="BN37" s="15">
        <f t="shared" ca="1" si="18"/>
        <v>126372.83085730893</v>
      </c>
      <c r="BO37" s="15">
        <f t="shared" ca="1" si="19"/>
        <v>156348.20534756067</v>
      </c>
      <c r="BP37" s="15">
        <f t="shared" ca="1" si="20"/>
        <v>183773.3250248679</v>
      </c>
      <c r="BQ37" s="15">
        <f ca="1">Inputs!$B$20*EXP($B$10-0.5*C$7^2+C$7*AJ37)</f>
        <v>6483.8587786847302</v>
      </c>
      <c r="BR37" s="15">
        <f t="shared" ca="1" si="21"/>
        <v>18416.417988611181</v>
      </c>
      <c r="BS37" s="15">
        <f t="shared" ca="1" si="22"/>
        <v>20555.923241590972</v>
      </c>
      <c r="BT37" s="15">
        <f t="shared" ca="1" si="23"/>
        <v>37647.966005686729</v>
      </c>
      <c r="BU37" s="15">
        <f t="shared" ca="1" si="24"/>
        <v>50354.070616755555</v>
      </c>
      <c r="BV37" s="15">
        <f t="shared" ca="1" si="25"/>
        <v>47232.968440219265</v>
      </c>
      <c r="BW37" s="15">
        <f t="shared" ca="1" si="26"/>
        <v>51782.920760739107</v>
      </c>
      <c r="BX37" s="15">
        <f t="shared" ca="1" si="27"/>
        <v>91496.037538627905</v>
      </c>
      <c r="BY37" s="15">
        <f t="shared" ca="1" si="28"/>
        <v>128668.4888582133</v>
      </c>
      <c r="BZ37" s="15">
        <f t="shared" ca="1" si="29"/>
        <v>180519.03638294581</v>
      </c>
      <c r="CA37" s="15">
        <f t="shared" ca="1" si="30"/>
        <v>269967.92036709207</v>
      </c>
      <c r="CB37" s="15">
        <f ca="1">(AU37*DCF!C$10-DCF!C$5*MAX(AU37*DCF!C$10,0)-MAX(AU37-Inputs!$B$6,0)/Inputs!$B$10)*DCF!C$6</f>
        <v>1039.6802102671049</v>
      </c>
      <c r="CC37" s="15">
        <f ca="1">(AV37*DCF!D$10-DCF!D$5*MAX(AV37*DCF!D$10,0)-MAX(AV37-AU37,0)/Inputs!$B$10)*DCF!D$6</f>
        <v>1325.3075831957437</v>
      </c>
      <c r="CD37" s="15">
        <f ca="1">(AW37*DCF!E$10-DCF!E$5*MAX(AW37*DCF!E$10,0)-MAX(AW37-AV37,0)/Inputs!$B$10)*DCF!E$6</f>
        <v>1922.6117757338932</v>
      </c>
      <c r="CE37" s="15">
        <f ca="1">(AX37*DCF!F$10-DCF!F$5*MAX(AX37*DCF!F$10,0)-MAX(AX37-AW37,0)/Inputs!$B$10)*DCF!F$6</f>
        <v>2048.2708773976192</v>
      </c>
      <c r="CF37" s="15">
        <f ca="1">(AY37*DCF!G$10-DCF!G$5*MAX(AY37*DCF!G$10,0)-MAX(AY37-AX37,0)/Inputs!$B$10)*DCF!G$6</f>
        <v>2167.5310378460244</v>
      </c>
      <c r="CG37" s="15">
        <f ca="1">(AZ37*DCF!H$10-DCF!H$5*MAX(AZ37*DCF!H$10,0)-MAX(AZ37-AY37,0)/Inputs!$B$10)*DCF!H$6</f>
        <v>2389.578701121668</v>
      </c>
      <c r="CH37" s="15">
        <f ca="1">(BA37*DCF!I$10-DCF!I$5*MAX(BA37*DCF!I$10,0)-MAX(BA37-AZ37,0)/Inputs!$B$10)*DCF!I$6</f>
        <v>2710.4258387765708</v>
      </c>
      <c r="CI37" s="15">
        <f ca="1">(BB37*DCF!J$10-DCF!J$5*MAX(BB37*DCF!J$10,0)-MAX(BB37-BA37,0)/Inputs!$B$10)*DCF!J$6</f>
        <v>3571.5332646727111</v>
      </c>
      <c r="CJ37" s="15">
        <f ca="1">(BC37*DCF!K$10-DCF!K$5*MAX(BC37*DCF!K$10,0)-MAX(BC37-BB37,0)/Inputs!$B$10)*DCF!K$6</f>
        <v>5282.8910630905793</v>
      </c>
      <c r="CK37" s="15">
        <f ca="1">(BD37*DCF!L$10-DCF!L$5*MAX(BD37*DCF!L$10,0)-MAX(BD37-BC37,0)/Inputs!$B$10)*DCF!L$6</f>
        <v>6476.2842348530066</v>
      </c>
      <c r="CL37" s="15">
        <f ca="1">(BE37*DCF!M$10-DCF!M$5*MAX(BE37*DCF!M$10,0)-MAX(BE37-BD37,0)/Inputs!$B$10)*DCF!M$6</f>
        <v>8517.667895462997</v>
      </c>
      <c r="CM37" s="15">
        <f ca="1">(BF37*DCF!C$28-DCF!C$5*MAX(BF37*DCF!C$28,0)-MAX(BF37-Inputs!$B$13,0)/Inputs!$B$17)*DCF!C$6</f>
        <v>4097.1336007920618</v>
      </c>
      <c r="CN37" s="15">
        <f ca="1">(BG37*DCF!D$28-DCF!D$5*MAX(BG37*DCF!D$28,0)-MAX(BG37-BF37,0)/Inputs!$B$17)*DCF!D$6</f>
        <v>6175.052508092469</v>
      </c>
      <c r="CO37" s="15">
        <f ca="1">(BH37*DCF!E$28-DCF!E$5*MAX(BH37*DCF!E$28,0)-MAX(BH37-BG37,0)/Inputs!$B$17)*DCF!E$6</f>
        <v>7120.9639375817069</v>
      </c>
      <c r="CP37" s="15">
        <f ca="1">(BI37*DCF!F$28-DCF!F$5*MAX(BI37*DCF!F$28,0)-MAX(BI37-BH37,0)/Inputs!$B$17)*DCF!F$6</f>
        <v>9190.8276213738445</v>
      </c>
      <c r="CQ37" s="15">
        <f ca="1">(BJ37*DCF!G$28-DCF!G$5*MAX(BJ37*DCF!G$28,0)-MAX(BJ37-BI37,0)/Inputs!$B$17)*DCF!G$6</f>
        <v>13402.162745770711</v>
      </c>
      <c r="CR37" s="15">
        <f ca="1">(BK37*DCF!H$28-DCF!H$5*MAX(BK37*DCF!H$28,0)-MAX(BK37-BJ37,0)/Inputs!$B$17)*DCF!H$6</f>
        <v>15232.870293134258</v>
      </c>
      <c r="CS37" s="15">
        <f ca="1">(BL37*DCF!I$28-DCF!I$5*MAX(BL37*DCF!I$28,0)-MAX(BL37-BK37,0)/Inputs!$B$17)*DCF!I$6</f>
        <v>16333.083677161938</v>
      </c>
      <c r="CT37" s="15">
        <f ca="1">(BM37*DCF!J$28-DCF!J$5*MAX(BM37*DCF!J$28,0)-MAX(BM37-BL37,0)/Inputs!$B$17)*DCF!J$6</f>
        <v>20906.069607508583</v>
      </c>
      <c r="CU37" s="15">
        <f ca="1">(BN37*DCF!K$28-DCF!K$5*MAX(BN37*DCF!K$28,0)-MAX(BN37-BM37,0)/Inputs!$B$17)*DCF!K$6</f>
        <v>25362.49925627021</v>
      </c>
      <c r="CV37" s="15">
        <f ca="1">(BO37*DCF!L$28-DCF!L$5*MAX(BO37*DCF!L$28,0)-MAX(BO37-BN37,0)/Inputs!$B$17)*DCF!L$6</f>
        <v>27802.985088823814</v>
      </c>
      <c r="CW37" s="15">
        <f ca="1">(BP37*DCF!M$28-DCF!M$5*MAX(BP37*DCF!M$28,0)-MAX(BP37-BO37,0)/Inputs!$B$17)*DCF!M$6</f>
        <v>31710.3618255572</v>
      </c>
      <c r="CX37" s="15">
        <f ca="1">(BQ37*DCF!C$46-DCF!C$5*MAX(BQ37*DCF!C$46,0)-MAX(BQ37-Inputs!$B$20,0)/Inputs!$B$24)*DCF!C$6</f>
        <v>-3013.7589690656328</v>
      </c>
      <c r="CY37" s="15">
        <f ca="1">(BR37*DCF!D$46-DCF!D$5*MAX(BR37*DCF!D$46,0)-MAX(BR37-BQ37,0)/Inputs!$B$24)*DCF!D$6</f>
        <v>-8234.7770398779339</v>
      </c>
      <c r="CZ37" s="15">
        <f ca="1">(BS37*DCF!E$46-DCF!E$5*MAX(BS37*DCF!E$46,0)-MAX(BS37-BR37,0)/Inputs!$B$24)*DCF!E$6</f>
        <v>-3274.10778494234</v>
      </c>
      <c r="DA37" s="15">
        <f ca="1">(BT37*DCF!F$46-DCF!F$5*MAX(BT37*DCF!F$46,0)-MAX(BT37-BS37,0)/Inputs!$B$24)*DCF!F$6</f>
        <v>-8965.5160042289426</v>
      </c>
      <c r="DB37" s="15">
        <f ca="1">(BU37*DCF!G$46-DCF!G$5*MAX(BU37*DCF!G$46,0)-MAX(BU37-BT37,0)/Inputs!$B$24)*DCF!G$6</f>
        <v>-5967.8939972411981</v>
      </c>
      <c r="DC37" s="15">
        <f ca="1">(BV37*DCF!H$46-DCF!H$5*MAX(BV37*DCF!H$46,0)-MAX(BV37-BU37,0)/Inputs!$B$24)*DCF!H$6</f>
        <v>0</v>
      </c>
      <c r="DD37" s="15">
        <f ca="1">(BW37*DCF!I$46-DCF!I$5*MAX(BW37*DCF!I$46,0)-MAX(BW37-BV37,0)/Inputs!$B$24)*DCF!I$6</f>
        <v>-110.16866925367586</v>
      </c>
      <c r="DE37" s="15">
        <f ca="1">(BX37*DCF!J$46-DCF!J$5*MAX(BX37*DCF!J$46,0)-MAX(BX37-BW37,0)/Inputs!$B$24)*DCF!J$6</f>
        <v>-6693.264065467346</v>
      </c>
      <c r="DF37" s="15">
        <f ca="1">(BY37*DCF!K$46-DCF!K$5*MAX(BY37*DCF!K$46,0)-MAX(BY37-BX37,0)/Inputs!$B$24)*DCF!K$6</f>
        <v>-1756.2873011363793</v>
      </c>
      <c r="DG37" s="15">
        <f ca="1">(BZ37*DCF!L$46-DCF!L$5*MAX(BZ37*DCF!L$46,0)-MAX(BZ37-BY37,0)/Inputs!$B$24)*DCF!L$6</f>
        <v>744.49558080337988</v>
      </c>
      <c r="DH37" s="15">
        <f ca="1">(CA37*DCF!M$46-DCF!M$5*MAX(CA37*DCF!M$46,0)-MAX(CA37-BZ37,0)/Inputs!$B$24)*DCF!M$6</f>
        <v>2464.5815360735678</v>
      </c>
      <c r="DI37" s="15">
        <f ca="1">SUM(CB37:CL37)+BE37*DCF!M$10*(1+Inputs!$B$30)*(1-Inputs!$B$33)*(1-Inputs!$B$30/Inputs!$B$31)/(Inputs!$B$29-Inputs!$B$30)*DCF!M$6</f>
        <v>235571.7233031888</v>
      </c>
      <c r="DJ37" s="15">
        <f ca="1">SUM(CM37:CW37)+BP37*DCF!M$28*(1+Inputs!$B$30)*(1-Inputs!$B$33)*(1-Inputs!$B$30/Inputs!$B$31)/(Inputs!$B$29-Inputs!$B$30)*DCF!M$6</f>
        <v>859258.80175519967</v>
      </c>
      <c r="DK37" s="15">
        <f ca="1">SUM(CX37:DH37)+CA37*DCF!M$46*(1+Inputs!$B$30)*(1-Inputs!$B$33)*(1-Inputs!$B$30/Inputs!$B$31)/(Inputs!$B$29-Inputs!$B$30)*DCF!M$6</f>
        <v>382595.68791776628</v>
      </c>
      <c r="DM37" s="15">
        <f ca="1">DI37+DJ37+DK37+Inputs!$B$34+Inputs!$B$36-Inputs!$B$35</f>
        <v>1554277.2129761549</v>
      </c>
    </row>
    <row r="38" spans="1:117" x14ac:dyDescent="0.75">
      <c r="A38" s="11">
        <v>25</v>
      </c>
      <c r="C38" s="23">
        <f t="shared" ca="1" si="32"/>
        <v>0.5973630279263612</v>
      </c>
      <c r="D38" s="23">
        <f t="shared" ca="1" si="32"/>
        <v>-8.7726611746052216E-2</v>
      </c>
      <c r="E38" s="23">
        <f t="shared" ca="1" si="32"/>
        <v>-1.4581128157172507</v>
      </c>
      <c r="F38" s="23">
        <f t="shared" ca="1" si="32"/>
        <v>-0.72934627815424879</v>
      </c>
      <c r="G38" s="23">
        <f t="shared" ca="1" si="32"/>
        <v>-0.30929472734740876</v>
      </c>
      <c r="H38" s="23">
        <f t="shared" ca="1" si="32"/>
        <v>-0.54832128139852931</v>
      </c>
      <c r="I38" s="23">
        <f t="shared" ca="1" si="32"/>
        <v>2.1856732697287322</v>
      </c>
      <c r="J38" s="23">
        <f t="shared" ca="1" si="32"/>
        <v>-0.16457039927446637</v>
      </c>
      <c r="K38" s="23">
        <f t="shared" ca="1" si="32"/>
        <v>-1.8864035844496216</v>
      </c>
      <c r="L38" s="23">
        <f t="shared" ca="1" si="32"/>
        <v>0.70341279586531957</v>
      </c>
      <c r="M38" s="23">
        <f t="shared" ca="1" si="32"/>
        <v>1.0836325673167531</v>
      </c>
      <c r="N38" s="23">
        <f ca="1">SQRT(Inputs!$B$38)*C38+SQRT(1-Inputs!$B$38)*_xlfn.NORM.S.INV(RAND())</f>
        <v>0.70064729794022562</v>
      </c>
      <c r="O38" s="23">
        <f ca="1">SQRT(Inputs!$B$38)*D38+SQRT(1-Inputs!$B$38)*_xlfn.NORM.S.INV(RAND())</f>
        <v>0.84829274912621044</v>
      </c>
      <c r="P38" s="23">
        <f ca="1">SQRT(Inputs!$B$38)*E38+SQRT(1-Inputs!$B$38)*_xlfn.NORM.S.INV(RAND())</f>
        <v>-1.0968975248076096</v>
      </c>
      <c r="Q38" s="23">
        <f ca="1">SQRT(Inputs!$B$38)*F38+SQRT(1-Inputs!$B$38)*_xlfn.NORM.S.INV(RAND())</f>
        <v>0.48463491645109719</v>
      </c>
      <c r="R38" s="23">
        <f ca="1">SQRT(Inputs!$B$38)*G38+SQRT(1-Inputs!$B$38)*_xlfn.NORM.S.INV(RAND())</f>
        <v>-1.6637803049662727</v>
      </c>
      <c r="S38" s="23">
        <f ca="1">SQRT(Inputs!$B$38)*H38+SQRT(1-Inputs!$B$38)*_xlfn.NORM.S.INV(RAND())</f>
        <v>-0.40153902421575582</v>
      </c>
      <c r="T38" s="23">
        <f ca="1">SQRT(Inputs!$B$38)*I38+SQRT(1-Inputs!$B$38)*_xlfn.NORM.S.INV(RAND())</f>
        <v>0.77808584980178297</v>
      </c>
      <c r="U38" s="23">
        <f ca="1">SQRT(Inputs!$B$38)*J38+SQRT(1-Inputs!$B$38)*_xlfn.NORM.S.INV(RAND())</f>
        <v>0.36050253629942708</v>
      </c>
      <c r="V38" s="23">
        <f ca="1">SQRT(Inputs!$B$38)*K38+SQRT(1-Inputs!$B$38)*_xlfn.NORM.S.INV(RAND())</f>
        <v>-2.5500038002034522</v>
      </c>
      <c r="W38" s="23">
        <f ca="1">SQRT(Inputs!$B$38)*L38+SQRT(1-Inputs!$B$38)*_xlfn.NORM.S.INV(RAND())</f>
        <v>0.5031511403183585</v>
      </c>
      <c r="X38" s="23">
        <f ca="1">SQRT(Inputs!$B$38)*M38+SQRT(1-Inputs!$B$38)*_xlfn.NORM.S.INV(RAND())</f>
        <v>0.68023868626806494</v>
      </c>
      <c r="Y38" s="23">
        <f ca="1">SQRT(Inputs!$B$38)*C38+SQRT(1-Inputs!$B$38)*_xlfn.NORM.S.INV(RAND())</f>
        <v>0.89447408970073672</v>
      </c>
      <c r="Z38" s="23">
        <f ca="1">SQRT(Inputs!$B$38)*D38+SQRT(1-Inputs!$B$38)*_xlfn.NORM.S.INV(RAND())</f>
        <v>0.74368852653178785</v>
      </c>
      <c r="AA38" s="23">
        <f ca="1">SQRT(Inputs!$B$38)*E38+SQRT(1-Inputs!$B$38)*_xlfn.NORM.S.INV(RAND())</f>
        <v>-0.69190839086023181</v>
      </c>
      <c r="AB38" s="23">
        <f ca="1">SQRT(Inputs!$B$38)*F38+SQRT(1-Inputs!$B$38)*_xlfn.NORM.S.INV(RAND())</f>
        <v>-0.43560418165719983</v>
      </c>
      <c r="AC38" s="23">
        <f ca="1">SQRT(Inputs!$B$38)*G38+SQRT(1-Inputs!$B$38)*_xlfn.NORM.S.INV(RAND())</f>
        <v>-1.2088823245641505</v>
      </c>
      <c r="AD38" s="23">
        <f ca="1">SQRT(Inputs!$B$38)*H38+SQRT(1-Inputs!$B$38)*_xlfn.NORM.S.INV(RAND())</f>
        <v>0.33021439745352371</v>
      </c>
      <c r="AE38" s="23">
        <f ca="1">SQRT(Inputs!$B$38)*I38+SQRT(1-Inputs!$B$38)*_xlfn.NORM.S.INV(RAND())</f>
        <v>0.23200797210826185</v>
      </c>
      <c r="AF38" s="23">
        <f ca="1">SQRT(Inputs!$B$38)*J38+SQRT(1-Inputs!$B$38)*_xlfn.NORM.S.INV(RAND())</f>
        <v>0.60208376682797871</v>
      </c>
      <c r="AG38" s="23">
        <f ca="1">SQRT(Inputs!$B$38)*K38+SQRT(1-Inputs!$B$38)*_xlfn.NORM.S.INV(RAND())</f>
        <v>-0.48519790983336586</v>
      </c>
      <c r="AH38" s="23">
        <f ca="1">SQRT(Inputs!$B$38)*L38+SQRT(1-Inputs!$B$38)*_xlfn.NORM.S.INV(RAND())</f>
        <v>0.16371545751927846</v>
      </c>
      <c r="AI38" s="23">
        <f ca="1">SQRT(Inputs!$B$38)*M38+SQRT(1-Inputs!$B$38)*_xlfn.NORM.S.INV(RAND())</f>
        <v>6.4989362461785993E-2</v>
      </c>
      <c r="AJ38" s="23">
        <f ca="1">SQRT(Inputs!$B$38)*C38+SQRT(1-Inputs!$B$38)*_xlfn.NORM.S.INV(RAND())</f>
        <v>0.44920300907771205</v>
      </c>
      <c r="AK38" s="23">
        <f ca="1">SQRT(Inputs!$B$38)*D38+SQRT(1-Inputs!$B$38)*_xlfn.NORM.S.INV(RAND())</f>
        <v>-0.25518685113631384</v>
      </c>
      <c r="AL38" s="23">
        <f ca="1">SQRT(Inputs!$B$38)*E38+SQRT(1-Inputs!$B$38)*_xlfn.NORM.S.INV(RAND())</f>
        <v>-1.6185883906710128</v>
      </c>
      <c r="AM38" s="23">
        <f ca="1">SQRT(Inputs!$B$38)*F38+SQRT(1-Inputs!$B$38)*_xlfn.NORM.S.INV(RAND())</f>
        <v>-0.22556376554381202</v>
      </c>
      <c r="AN38" s="23">
        <f ca="1">SQRT(Inputs!$B$38)*G38+SQRT(1-Inputs!$B$38)*_xlfn.NORM.S.INV(RAND())</f>
        <v>-1.1556005859217551</v>
      </c>
      <c r="AO38" s="23">
        <f ca="1">SQRT(Inputs!$B$38)*H38+SQRT(1-Inputs!$B$38)*_xlfn.NORM.S.INV(RAND())</f>
        <v>-1.2360072859698166</v>
      </c>
      <c r="AP38" s="23">
        <f ca="1">SQRT(Inputs!$B$38)*I38+SQRT(1-Inputs!$B$38)*_xlfn.NORM.S.INV(RAND())</f>
        <v>1.5197466640396162</v>
      </c>
      <c r="AQ38" s="23">
        <f ca="1">SQRT(Inputs!$B$38)*J38+SQRT(1-Inputs!$B$38)*_xlfn.NORM.S.INV(RAND())</f>
        <v>-0.51526852470188478</v>
      </c>
      <c r="AR38" s="23">
        <f ca="1">SQRT(Inputs!$B$38)*K38+SQRT(1-Inputs!$B$38)*_xlfn.NORM.S.INV(RAND())</f>
        <v>-1.5449658825848442</v>
      </c>
      <c r="AS38" s="23">
        <f ca="1">SQRT(Inputs!$B$38)*L38+SQRT(1-Inputs!$B$38)*_xlfn.NORM.S.INV(RAND())</f>
        <v>-0.21621191571735016</v>
      </c>
      <c r="AT38" s="23">
        <f ca="1">SQRT(Inputs!$B$38)*M38+SQRT(1-Inputs!$B$38)*_xlfn.NORM.S.INV(RAND())</f>
        <v>1.1435011129991417</v>
      </c>
      <c r="AU38" s="15">
        <f ca="1">Inputs!$B$6*EXP($B$8-0.5*C$5^2+C$5*N38)</f>
        <v>5558.1930811000666</v>
      </c>
      <c r="AV38" s="15">
        <f t="shared" ca="1" si="1"/>
        <v>7664.3686061252001</v>
      </c>
      <c r="AW38" s="15">
        <f t="shared" ca="1" si="2"/>
        <v>8060.107901497161</v>
      </c>
      <c r="AX38" s="15">
        <f t="shared" ca="1" si="3"/>
        <v>10454.805825351232</v>
      </c>
      <c r="AY38" s="15">
        <f t="shared" ca="1" si="4"/>
        <v>10520.488631882907</v>
      </c>
      <c r="AZ38" s="15">
        <f t="shared" ca="1" si="5"/>
        <v>12310.300522816035</v>
      </c>
      <c r="BA38" s="15">
        <f t="shared" ca="1" si="6"/>
        <v>16342.774003013717</v>
      </c>
      <c r="BB38" s="15">
        <f t="shared" ca="1" si="7"/>
        <v>20744.425710641717</v>
      </c>
      <c r="BC38" s="15">
        <f t="shared" ca="1" si="8"/>
        <v>19863.007141587317</v>
      </c>
      <c r="BD38" s="15">
        <f t="shared" ca="1" si="9"/>
        <v>25506.629332281784</v>
      </c>
      <c r="BE38" s="15">
        <f t="shared" ca="1" si="10"/>
        <v>33252.801582752472</v>
      </c>
      <c r="BF38" s="15">
        <f ca="1">Inputs!$B$13*EXP($B$9-0.5*C$6^2+C$6*Y38)</f>
        <v>16514.542800424304</v>
      </c>
      <c r="BG38" s="15">
        <f t="shared" ca="1" si="11"/>
        <v>23017.27472755804</v>
      </c>
      <c r="BH38" s="15">
        <f t="shared" ca="1" si="12"/>
        <v>25073.843688847413</v>
      </c>
      <c r="BI38" s="15">
        <f t="shared" ca="1" si="13"/>
        <v>28703.650811585921</v>
      </c>
      <c r="BJ38" s="15">
        <f t="shared" ca="1" si="14"/>
        <v>29561.505884678249</v>
      </c>
      <c r="BK38" s="15">
        <f t="shared" ca="1" si="15"/>
        <v>37949.437803439119</v>
      </c>
      <c r="BL38" s="15">
        <f t="shared" ca="1" si="16"/>
        <v>48039.167026338517</v>
      </c>
      <c r="BM38" s="15">
        <f t="shared" ca="1" si="17"/>
        <v>63636.582030164398</v>
      </c>
      <c r="BN38" s="15">
        <f t="shared" ca="1" si="18"/>
        <v>73844.145953201223</v>
      </c>
      <c r="BO38" s="15">
        <f t="shared" ca="1" si="19"/>
        <v>92603.212680798097</v>
      </c>
      <c r="BP38" s="15">
        <f t="shared" ca="1" si="20"/>
        <v>114819.52314250368</v>
      </c>
      <c r="BQ38" s="15">
        <f ca="1">Inputs!$B$20*EXP($B$10-0.5*C$7^2+C$7*AJ38)</f>
        <v>5030.392120993426</v>
      </c>
      <c r="BR38" s="15">
        <f t="shared" ca="1" si="21"/>
        <v>6294.2543727514139</v>
      </c>
      <c r="BS38" s="15">
        <f t="shared" ca="1" si="22"/>
        <v>5414.8285263877742</v>
      </c>
      <c r="BT38" s="15">
        <f t="shared" ca="1" si="23"/>
        <v>7036.9125340882601</v>
      </c>
      <c r="BU38" s="15">
        <f t="shared" ca="1" si="24"/>
        <v>7373.4399296496167</v>
      </c>
      <c r="BV38" s="15">
        <f t="shared" ca="1" si="25"/>
        <v>7765.1364065108046</v>
      </c>
      <c r="BW38" s="15">
        <f t="shared" ca="1" si="26"/>
        <v>14946.984906492469</v>
      </c>
      <c r="BX38" s="15">
        <f t="shared" ca="1" si="27"/>
        <v>18854.03037695996</v>
      </c>
      <c r="BY38" s="15">
        <f t="shared" ca="1" si="28"/>
        <v>19657.206455518666</v>
      </c>
      <c r="BZ38" s="15">
        <f t="shared" ca="1" si="29"/>
        <v>26507.018919269525</v>
      </c>
      <c r="CA38" s="15">
        <f t="shared" ca="1" si="30"/>
        <v>45623.908053983134</v>
      </c>
      <c r="CB38" s="15">
        <f ca="1">(AU38*DCF!C$10-DCF!C$5*MAX(AU38*DCF!C$10,0)-MAX(AU38-Inputs!$B$6,0)/Inputs!$B$10)*DCF!C$6</f>
        <v>1038.8250477651684</v>
      </c>
      <c r="CC38" s="15">
        <f ca="1">(AV38*DCF!D$10-DCF!D$5*MAX(AV38*DCF!D$10,0)-MAX(AV38-AU38,0)/Inputs!$B$10)*DCF!D$6</f>
        <v>1354.6021441020875</v>
      </c>
      <c r="CD38" s="15">
        <f ca="1">(AW38*DCF!E$10-DCF!E$5*MAX(AW38*DCF!E$10,0)-MAX(AW38-AV38,0)/Inputs!$B$10)*DCF!E$6</f>
        <v>1771.8137307907382</v>
      </c>
      <c r="CE38" s="15">
        <f ca="1">(AX38*DCF!F$10-DCF!F$5*MAX(AX38*DCF!F$10,0)-MAX(AX38-AW38,0)/Inputs!$B$10)*DCF!F$6</f>
        <v>1783.9901835960713</v>
      </c>
      <c r="CF38" s="15">
        <f ca="1">(AY38*DCF!G$10-DCF!G$5*MAX(AY38*DCF!G$10,0)-MAX(AY38-AX38,0)/Inputs!$B$10)*DCF!G$6</f>
        <v>2155.0145131716449</v>
      </c>
      <c r="CG38" s="15">
        <f ca="1">(AZ38*DCF!H$10-DCF!H$5*MAX(AZ38*DCF!H$10,0)-MAX(AZ38-AY38,0)/Inputs!$B$10)*DCF!H$6</f>
        <v>2072.2404886049421</v>
      </c>
      <c r="CH38" s="15">
        <f ca="1">(BA38*DCF!I$10-DCF!I$5*MAX(BA38*DCF!I$10,0)-MAX(BA38-AZ38,0)/Inputs!$B$10)*DCF!I$6</f>
        <v>2323.7616882866196</v>
      </c>
      <c r="CI38" s="15">
        <f ca="1">(BB38*DCF!J$10-DCF!J$5*MAX(BB38*DCF!J$10,0)-MAX(BB38-BA38,0)/Inputs!$B$10)*DCF!J$6</f>
        <v>2892.7938028492531</v>
      </c>
      <c r="CJ38" s="15">
        <f ca="1">(BC38*DCF!K$10-DCF!K$5*MAX(BC38*DCF!K$10,0)-MAX(BC38-BB38,0)/Inputs!$B$10)*DCF!K$6</f>
        <v>3197.6251480673727</v>
      </c>
      <c r="CK38" s="15">
        <f ca="1">(BD38*DCF!L$10-DCF!L$5*MAX(BD38*DCF!L$10,0)-MAX(BD38-BC38,0)/Inputs!$B$10)*DCF!L$6</f>
        <v>3117.0730090713732</v>
      </c>
      <c r="CL38" s="15">
        <f ca="1">(BE38*DCF!M$10-DCF!M$5*MAX(BE38*DCF!M$10,0)-MAX(BE38-BD38,0)/Inputs!$B$10)*DCF!M$6</f>
        <v>3767.0373541597555</v>
      </c>
      <c r="CM38" s="15">
        <f ca="1">(BF38*DCF!C$28-DCF!C$5*MAX(BF38*DCF!C$28,0)-MAX(BF38-Inputs!$B$13,0)/Inputs!$B$17)*DCF!C$6</f>
        <v>3855.9401350113653</v>
      </c>
      <c r="CN38" s="15">
        <f ca="1">(BG38*DCF!D$28-DCF!D$5*MAX(BG38*DCF!D$28,0)-MAX(BG38-BF38,0)/Inputs!$B$17)*DCF!D$6</f>
        <v>5391.7874054594458</v>
      </c>
      <c r="CO38" s="15">
        <f ca="1">(BH38*DCF!E$28-DCF!E$5*MAX(BH38*DCF!E$28,0)-MAX(BH38-BG38,0)/Inputs!$B$17)*DCF!E$6</f>
        <v>6696.0375746149793</v>
      </c>
      <c r="CP38" s="15">
        <f ca="1">(BI38*DCF!F$28-DCF!F$5*MAX(BI38*DCF!F$28,0)-MAX(BI38-BH38,0)/Inputs!$B$17)*DCF!F$6</f>
        <v>7131.4213562541781</v>
      </c>
      <c r="CQ38" s="15">
        <f ca="1">(BJ38*DCF!G$28-DCF!G$5*MAX(BJ38*DCF!G$28,0)-MAX(BJ38-BI38,0)/Inputs!$B$17)*DCF!G$6</f>
        <v>7525.6742355578563</v>
      </c>
      <c r="CR38" s="15">
        <f ca="1">(BK38*DCF!H$28-DCF!H$5*MAX(BK38*DCF!H$28,0)-MAX(BK38-BJ38,0)/Inputs!$B$17)*DCF!H$6</f>
        <v>8082.0654296009034</v>
      </c>
      <c r="CS38" s="15">
        <f ca="1">(BL38*DCF!I$28-DCF!I$5*MAX(BL38*DCF!I$28,0)-MAX(BL38-BK38,0)/Inputs!$B$17)*DCF!I$6</f>
        <v>9848.3705592857696</v>
      </c>
      <c r="CT38" s="15">
        <f ca="1">(BM38*DCF!J$28-DCF!J$5*MAX(BM38*DCF!J$28,0)-MAX(BM38-BL38,0)/Inputs!$B$17)*DCF!J$6</f>
        <v>12128.150857374589</v>
      </c>
      <c r="CU38" s="15">
        <f ca="1">(BN38*DCF!K$28-DCF!K$5*MAX(BN38*DCF!K$28,0)-MAX(BN38-BM38,0)/Inputs!$B$17)*DCF!K$6</f>
        <v>14344.354863951612</v>
      </c>
      <c r="CV38" s="15">
        <f ca="1">(BO38*DCF!L$28-DCF!L$5*MAX(BO38*DCF!L$28,0)-MAX(BO38-BN38,0)/Inputs!$B$17)*DCF!L$6</f>
        <v>16353.664978844257</v>
      </c>
      <c r="CW38" s="15">
        <f ca="1">(BP38*DCF!M$28-DCF!M$5*MAX(BP38*DCF!M$28,0)-MAX(BP38-BO38,0)/Inputs!$B$17)*DCF!M$6</f>
        <v>19281.131022735695</v>
      </c>
      <c r="CX38" s="15">
        <f ca="1">(BQ38*DCF!C$46-DCF!C$5*MAX(BQ38*DCF!C$46,0)-MAX(BQ38-Inputs!$B$20,0)/Inputs!$B$24)*DCF!C$6</f>
        <v>-2006.738190064729</v>
      </c>
      <c r="CY38" s="15">
        <f ca="1">(BR38*DCF!D$46-DCF!D$5*MAX(BR38*DCF!D$46,0)-MAX(BR38-BQ38,0)/Inputs!$B$24)*DCF!D$6</f>
        <v>-1613.5619693351839</v>
      </c>
      <c r="CZ38" s="15">
        <f ca="1">(BS38*DCF!E$46-DCF!E$5*MAX(BS38*DCF!E$46,0)-MAX(BS38-BR38,0)/Inputs!$B$24)*DCF!E$6</f>
        <v>-640.31290116915648</v>
      </c>
      <c r="DA38" s="15">
        <f ca="1">(BT38*DCF!F$46-DCF!F$5*MAX(BT38*DCF!F$46,0)-MAX(BT38-BS38,0)/Inputs!$B$24)*DCF!F$6</f>
        <v>-1103.1245266780913</v>
      </c>
      <c r="DB38" s="15">
        <f ca="1">(BU38*DCF!G$46-DCF!G$5*MAX(BU38*DCF!G$46,0)-MAX(BU38-BT38,0)/Inputs!$B$24)*DCF!G$6</f>
        <v>-361.22911799228513</v>
      </c>
      <c r="DC38" s="15">
        <f ca="1">(BV38*DCF!H$46-DCF!H$5*MAX(BV38*DCF!H$46,0)-MAX(BV38-BU38,0)/Inputs!$B$24)*DCF!H$6</f>
        <v>-121.71728022048212</v>
      </c>
      <c r="DD38" s="15">
        <f ca="1">(BW38*DCF!I$46-DCF!I$5*MAX(BW38*DCF!I$46,0)-MAX(BW38-BV38,0)/Inputs!$B$24)*DCF!I$6</f>
        <v>-1716.4244611766662</v>
      </c>
      <c r="DE38" s="15">
        <f ca="1">(BX38*DCF!J$46-DCF!J$5*MAX(BX38*DCF!J$46,0)-MAX(BX38-BW38,0)/Inputs!$B$24)*DCF!J$6</f>
        <v>-245.21020531838724</v>
      </c>
      <c r="DF38" s="15">
        <f ca="1">(BY38*DCF!K$46-DCF!K$5*MAX(BY38*DCF!K$46,0)-MAX(BY38-BX38,0)/Inputs!$B$24)*DCF!K$6</f>
        <v>926.12841762293795</v>
      </c>
      <c r="DG38" s="15">
        <f ca="1">(BZ38*DCF!L$46-DCF!L$5*MAX(BZ38*DCF!L$46,0)-MAX(BZ38-BY38,0)/Inputs!$B$24)*DCF!L$6</f>
        <v>282.1724124431214</v>
      </c>
      <c r="DH38" s="15">
        <f ca="1">(CA38*DCF!M$46-DCF!M$5*MAX(CA38*DCF!M$46,0)-MAX(CA38-BZ38,0)/Inputs!$B$24)*DCF!M$6</f>
        <v>-419.76887789507975</v>
      </c>
      <c r="DI38" s="15">
        <f ca="1">SUM(CB38:CL38)+BE38*DCF!M$10*(1+Inputs!$B$30)*(1-Inputs!$B$33)*(1-Inputs!$B$30/Inputs!$B$31)/(Inputs!$B$29-Inputs!$B$30)*DCF!M$6</f>
        <v>118017.76363804383</v>
      </c>
      <c r="DJ38" s="15">
        <f ca="1">SUM(CM38:CW38)+BP38*DCF!M$28*(1+Inputs!$B$30)*(1-Inputs!$B$33)*(1-Inputs!$B$30/Inputs!$B$31)/(Inputs!$B$29-Inputs!$B$30)*DCF!M$6</f>
        <v>536697.60006748559</v>
      </c>
      <c r="DK38" s="15">
        <f ca="1">SUM(CX38:DH38)+CA38*DCF!M$46*(1+Inputs!$B$30)*(1-Inputs!$B$33)*(1-Inputs!$B$30/Inputs!$B$31)/(Inputs!$B$29-Inputs!$B$30)*DCF!M$6</f>
        <v>63520.179649083278</v>
      </c>
      <c r="DM38" s="15">
        <f ca="1">DI38+DJ38+DK38+Inputs!$B$34+Inputs!$B$36-Inputs!$B$35</f>
        <v>795086.54335461266</v>
      </c>
    </row>
    <row r="39" spans="1:117" x14ac:dyDescent="0.75">
      <c r="A39" s="11">
        <v>26</v>
      </c>
      <c r="C39" s="23">
        <f t="shared" ca="1" si="32"/>
        <v>0.89694661564666611</v>
      </c>
      <c r="D39" s="23">
        <f t="shared" ca="1" si="32"/>
        <v>-0.20409587657220335</v>
      </c>
      <c r="E39" s="23">
        <f t="shared" ca="1" si="32"/>
        <v>1.0114126489560842</v>
      </c>
      <c r="F39" s="23">
        <f t="shared" ca="1" si="32"/>
        <v>-0.13224313174910027</v>
      </c>
      <c r="G39" s="23">
        <f t="shared" ca="1" si="32"/>
        <v>-1.8900818100067514</v>
      </c>
      <c r="H39" s="23">
        <f t="shared" ca="1" si="32"/>
        <v>0.46643489900633595</v>
      </c>
      <c r="I39" s="23">
        <f t="shared" ca="1" si="32"/>
        <v>2.1337364427607737</v>
      </c>
      <c r="J39" s="23">
        <f t="shared" ca="1" si="32"/>
        <v>-1.058421864080678</v>
      </c>
      <c r="K39" s="23">
        <f t="shared" ca="1" si="32"/>
        <v>0.69988520929537767</v>
      </c>
      <c r="L39" s="23">
        <f t="shared" ca="1" si="32"/>
        <v>-1.4284239432193877</v>
      </c>
      <c r="M39" s="23">
        <f t="shared" ca="1" si="32"/>
        <v>-0.21329318254772422</v>
      </c>
      <c r="N39" s="23">
        <f ca="1">SQRT(Inputs!$B$38)*C39+SQRT(1-Inputs!$B$38)*_xlfn.NORM.S.INV(RAND())</f>
        <v>-0.37501781888764751</v>
      </c>
      <c r="O39" s="23">
        <f ca="1">SQRT(Inputs!$B$38)*D39+SQRT(1-Inputs!$B$38)*_xlfn.NORM.S.INV(RAND())</f>
        <v>-0.43170883349814682</v>
      </c>
      <c r="P39" s="23">
        <f ca="1">SQRT(Inputs!$B$38)*E39+SQRT(1-Inputs!$B$38)*_xlfn.NORM.S.INV(RAND())</f>
        <v>1.3403828990510944</v>
      </c>
      <c r="Q39" s="23">
        <f ca="1">SQRT(Inputs!$B$38)*F39+SQRT(1-Inputs!$B$38)*_xlfn.NORM.S.INV(RAND())</f>
        <v>-0.11654795822165487</v>
      </c>
      <c r="R39" s="23">
        <f ca="1">SQRT(Inputs!$B$38)*G39+SQRT(1-Inputs!$B$38)*_xlfn.NORM.S.INV(RAND())</f>
        <v>-1.2257425720280783</v>
      </c>
      <c r="S39" s="23">
        <f ca="1">SQRT(Inputs!$B$38)*H39+SQRT(1-Inputs!$B$38)*_xlfn.NORM.S.INV(RAND())</f>
        <v>1.693695305834519</v>
      </c>
      <c r="T39" s="23">
        <f ca="1">SQRT(Inputs!$B$38)*I39+SQRT(1-Inputs!$B$38)*_xlfn.NORM.S.INV(RAND())</f>
        <v>2.5978559092348075</v>
      </c>
      <c r="U39" s="23">
        <f ca="1">SQRT(Inputs!$B$38)*J39+SQRT(1-Inputs!$B$38)*_xlfn.NORM.S.INV(RAND())</f>
        <v>0.43134980145499857</v>
      </c>
      <c r="V39" s="23">
        <f ca="1">SQRT(Inputs!$B$38)*K39+SQRT(1-Inputs!$B$38)*_xlfn.NORM.S.INV(RAND())</f>
        <v>0.43105285723688358</v>
      </c>
      <c r="W39" s="23">
        <f ca="1">SQRT(Inputs!$B$38)*L39+SQRT(1-Inputs!$B$38)*_xlfn.NORM.S.INV(RAND())</f>
        <v>-0.16748028666420556</v>
      </c>
      <c r="X39" s="23">
        <f ca="1">SQRT(Inputs!$B$38)*M39+SQRT(1-Inputs!$B$38)*_xlfn.NORM.S.INV(RAND())</f>
        <v>0.25186079883499385</v>
      </c>
      <c r="Y39" s="23">
        <f ca="1">SQRT(Inputs!$B$38)*C39+SQRT(1-Inputs!$B$38)*_xlfn.NORM.S.INV(RAND())</f>
        <v>-1.3489834222685206</v>
      </c>
      <c r="Z39" s="23">
        <f ca="1">SQRT(Inputs!$B$38)*D39+SQRT(1-Inputs!$B$38)*_xlfn.NORM.S.INV(RAND())</f>
        <v>-4.688406524998523E-3</v>
      </c>
      <c r="AA39" s="23">
        <f ca="1">SQRT(Inputs!$B$38)*E39+SQRT(1-Inputs!$B$38)*_xlfn.NORM.S.INV(RAND())</f>
        <v>0.80949796717860212</v>
      </c>
      <c r="AB39" s="23">
        <f ca="1">SQRT(Inputs!$B$38)*F39+SQRT(1-Inputs!$B$38)*_xlfn.NORM.S.INV(RAND())</f>
        <v>-8.1310790158433219E-2</v>
      </c>
      <c r="AC39" s="23">
        <f ca="1">SQRT(Inputs!$B$38)*G39+SQRT(1-Inputs!$B$38)*_xlfn.NORM.S.INV(RAND())</f>
        <v>-1.854381081299052</v>
      </c>
      <c r="AD39" s="23">
        <f ca="1">SQRT(Inputs!$B$38)*H39+SQRT(1-Inputs!$B$38)*_xlfn.NORM.S.INV(RAND())</f>
        <v>3.8062531527639387E-2</v>
      </c>
      <c r="AE39" s="23">
        <f ca="1">SQRT(Inputs!$B$38)*I39+SQRT(1-Inputs!$B$38)*_xlfn.NORM.S.INV(RAND())</f>
        <v>1.0209115661488639</v>
      </c>
      <c r="AF39" s="23">
        <f ca="1">SQRT(Inputs!$B$38)*J39+SQRT(1-Inputs!$B$38)*_xlfn.NORM.S.INV(RAND())</f>
        <v>-0.87889797395276803</v>
      </c>
      <c r="AG39" s="23">
        <f ca="1">SQRT(Inputs!$B$38)*K39+SQRT(1-Inputs!$B$38)*_xlfn.NORM.S.INV(RAND())</f>
        <v>1.0852126146498484</v>
      </c>
      <c r="AH39" s="23">
        <f ca="1">SQRT(Inputs!$B$38)*L39+SQRT(1-Inputs!$B$38)*_xlfn.NORM.S.INV(RAND())</f>
        <v>-1.9133903371161907</v>
      </c>
      <c r="AI39" s="23">
        <f ca="1">SQRT(Inputs!$B$38)*M39+SQRT(1-Inputs!$B$38)*_xlfn.NORM.S.INV(RAND())</f>
        <v>-0.49412662431809196</v>
      </c>
      <c r="AJ39" s="23">
        <f ca="1">SQRT(Inputs!$B$38)*C39+SQRT(1-Inputs!$B$38)*_xlfn.NORM.S.INV(RAND())</f>
        <v>-0.18319238269216076</v>
      </c>
      <c r="AK39" s="23">
        <f ca="1">SQRT(Inputs!$B$38)*D39+SQRT(1-Inputs!$B$38)*_xlfn.NORM.S.INV(RAND())</f>
        <v>-0.24640511251121475</v>
      </c>
      <c r="AL39" s="23">
        <f ca="1">SQRT(Inputs!$B$38)*E39+SQRT(1-Inputs!$B$38)*_xlfn.NORM.S.INV(RAND())</f>
        <v>0.40948823790440042</v>
      </c>
      <c r="AM39" s="23">
        <f ca="1">SQRT(Inputs!$B$38)*F39+SQRT(1-Inputs!$B$38)*_xlfn.NORM.S.INV(RAND())</f>
        <v>-0.49381552753218905</v>
      </c>
      <c r="AN39" s="23">
        <f ca="1">SQRT(Inputs!$B$38)*G39+SQRT(1-Inputs!$B$38)*_xlfn.NORM.S.INV(RAND())</f>
        <v>-1.7863715432842071</v>
      </c>
      <c r="AO39" s="23">
        <f ca="1">SQRT(Inputs!$B$38)*H39+SQRT(1-Inputs!$B$38)*_xlfn.NORM.S.INV(RAND())</f>
        <v>-0.71279750406211506</v>
      </c>
      <c r="AP39" s="23">
        <f ca="1">SQRT(Inputs!$B$38)*I39+SQRT(1-Inputs!$B$38)*_xlfn.NORM.S.INV(RAND())</f>
        <v>1.5261433283292896</v>
      </c>
      <c r="AQ39" s="23">
        <f ca="1">SQRT(Inputs!$B$38)*J39+SQRT(1-Inputs!$B$38)*_xlfn.NORM.S.INV(RAND())</f>
        <v>0.70593161360158518</v>
      </c>
      <c r="AR39" s="23">
        <f ca="1">SQRT(Inputs!$B$38)*K39+SQRT(1-Inputs!$B$38)*_xlfn.NORM.S.INV(RAND())</f>
        <v>0.34485303996718925</v>
      </c>
      <c r="AS39" s="23">
        <f ca="1">SQRT(Inputs!$B$38)*L39+SQRT(1-Inputs!$B$38)*_xlfn.NORM.S.INV(RAND())</f>
        <v>-2.1828959840586495</v>
      </c>
      <c r="AT39" s="23">
        <f ca="1">SQRT(Inputs!$B$38)*M39+SQRT(1-Inputs!$B$38)*_xlfn.NORM.S.INV(RAND())</f>
        <v>1.83977884565713</v>
      </c>
      <c r="AU39" s="15">
        <f ca="1">Inputs!$B$6*EXP($B$8-0.5*C$5^2+C$5*N39)</f>
        <v>4669.9662728520943</v>
      </c>
      <c r="AV39" s="15">
        <f t="shared" ca="1" si="1"/>
        <v>5334.8443882996517</v>
      </c>
      <c r="AW39" s="15">
        <f t="shared" ca="1" si="2"/>
        <v>7793.9496303167762</v>
      </c>
      <c r="AX39" s="15">
        <f t="shared" ca="1" si="3"/>
        <v>9378.0799231845722</v>
      </c>
      <c r="AY39" s="15">
        <f t="shared" ca="1" si="4"/>
        <v>9932.3336762442559</v>
      </c>
      <c r="AZ39" s="15">
        <f t="shared" ca="1" si="5"/>
        <v>14638.179555737292</v>
      </c>
      <c r="BA39" s="15">
        <f t="shared" ca="1" si="6"/>
        <v>23510.314160132151</v>
      </c>
      <c r="BB39" s="15">
        <f t="shared" ca="1" si="7"/>
        <v>30055.002377787492</v>
      </c>
      <c r="BC39" s="15">
        <f t="shared" ca="1" si="8"/>
        <v>38373.674989046282</v>
      </c>
      <c r="BD39" s="15">
        <f t="shared" ca="1" si="9"/>
        <v>46280.674743330223</v>
      </c>
      <c r="BE39" s="15">
        <f t="shared" ca="1" si="10"/>
        <v>58026.994112722554</v>
      </c>
      <c r="BF39" s="15">
        <f ca="1">Inputs!$B$13*EXP($B$9-0.5*C$6^2+C$6*Y39)</f>
        <v>10585.457279601485</v>
      </c>
      <c r="BG39" s="15">
        <f t="shared" ca="1" si="11"/>
        <v>12889.961090973798</v>
      </c>
      <c r="BH39" s="15">
        <f t="shared" ca="1" si="12"/>
        <v>18012.182910979289</v>
      </c>
      <c r="BI39" s="15">
        <f t="shared" ca="1" si="13"/>
        <v>21775.383017669155</v>
      </c>
      <c r="BJ39" s="15">
        <f t="shared" ca="1" si="14"/>
        <v>20433.650323207868</v>
      </c>
      <c r="BK39" s="15">
        <f t="shared" ca="1" si="15"/>
        <v>25208.725845595203</v>
      </c>
      <c r="BL39" s="15">
        <f t="shared" ca="1" si="16"/>
        <v>35346.079244689157</v>
      </c>
      <c r="BM39" s="15">
        <f t="shared" ca="1" si="17"/>
        <v>38953.963628567508</v>
      </c>
      <c r="BN39" s="15">
        <f t="shared" ca="1" si="18"/>
        <v>54562.142282622255</v>
      </c>
      <c r="BO39" s="15">
        <f t="shared" ca="1" si="19"/>
        <v>53745.724126142835</v>
      </c>
      <c r="BP39" s="15">
        <f t="shared" ca="1" si="20"/>
        <v>62549.359207299887</v>
      </c>
      <c r="BQ39" s="15">
        <f ca="1">Inputs!$B$20*EXP($B$10-0.5*C$7^2+C$7*AJ39)</f>
        <v>4019.6636900145681</v>
      </c>
      <c r="BR39" s="15">
        <f t="shared" ca="1" si="21"/>
        <v>5043.6318109825579</v>
      </c>
      <c r="BS39" s="15">
        <f t="shared" ca="1" si="22"/>
        <v>7768.6773762402527</v>
      </c>
      <c r="BT39" s="15">
        <f t="shared" ca="1" si="23"/>
        <v>9409.8512149280996</v>
      </c>
      <c r="BU39" s="15">
        <f t="shared" ca="1" si="24"/>
        <v>8464.1907634358213</v>
      </c>
      <c r="BV39" s="15">
        <f t="shared" ca="1" si="25"/>
        <v>10029.016067839373</v>
      </c>
      <c r="BW39" s="15">
        <f t="shared" ca="1" si="26"/>
        <v>19330.843422626323</v>
      </c>
      <c r="BX39" s="15">
        <f t="shared" ca="1" si="27"/>
        <v>31147.627010976768</v>
      </c>
      <c r="BY39" s="15">
        <f t="shared" ca="1" si="28"/>
        <v>46619.758372618737</v>
      </c>
      <c r="BZ39" s="15">
        <f t="shared" ca="1" si="29"/>
        <v>43791.816194599895</v>
      </c>
      <c r="CA39" s="15">
        <f t="shared" ca="1" si="30"/>
        <v>85302.040330089963</v>
      </c>
      <c r="CB39" s="15">
        <f ca="1">(AU39*DCF!C$10-DCF!C$5*MAX(AU39*DCF!C$10,0)-MAX(AU39-Inputs!$B$6,0)/Inputs!$B$10)*DCF!C$6</f>
        <v>1045.1582632262534</v>
      </c>
      <c r="CC39" s="15">
        <f ca="1">(AV39*DCF!D$10-DCF!D$5*MAX(AV39*DCF!D$10,0)-MAX(AV39-AU39,0)/Inputs!$B$10)*DCF!D$6</f>
        <v>1138.2190499082308</v>
      </c>
      <c r="CD39" s="15">
        <f ca="1">(AW39*DCF!E$10-DCF!E$5*MAX(AW39*DCF!E$10,0)-MAX(AW39-AV39,0)/Inputs!$B$10)*DCF!E$6</f>
        <v>1245.6065642288647</v>
      </c>
      <c r="CE39" s="15">
        <f ca="1">(AX39*DCF!F$10-DCF!F$5*MAX(AX39*DCF!F$10,0)-MAX(AX39-AW39,0)/Inputs!$B$10)*DCF!F$6</f>
        <v>1717.6016627928695</v>
      </c>
      <c r="CF39" s="15">
        <f ca="1">(AY39*DCF!G$10-DCF!G$5*MAX(AY39*DCF!G$10,0)-MAX(AY39-AX39,0)/Inputs!$B$10)*DCF!G$6</f>
        <v>1939.9193761253871</v>
      </c>
      <c r="CG39" s="15">
        <f ca="1">(AZ39*DCF!H$10-DCF!H$5*MAX(AZ39*DCF!H$10,0)-MAX(AZ39-AY39,0)/Inputs!$B$10)*DCF!H$6</f>
        <v>2006.4057611017308</v>
      </c>
      <c r="CH39" s="15">
        <f ca="1">(BA39*DCF!I$10-DCF!I$5*MAX(BA39*DCF!I$10,0)-MAX(BA39-AZ39,0)/Inputs!$B$10)*DCF!I$6</f>
        <v>2839.1358115673547</v>
      </c>
      <c r="CI39" s="15">
        <f ca="1">(BB39*DCF!J$10-DCF!J$5*MAX(BB39*DCF!J$10,0)-MAX(BB39-BA39,0)/Inputs!$B$10)*DCF!J$6</f>
        <v>4165.7684938016537</v>
      </c>
      <c r="CJ39" s="15">
        <f ca="1">(BC39*DCF!K$10-DCF!K$5*MAX(BC39*DCF!K$10,0)-MAX(BC39-BB39,0)/Inputs!$B$10)*DCF!K$6</f>
        <v>5013.0578563585132</v>
      </c>
      <c r="CK39" s="15">
        <f ca="1">(BD39*DCF!L$10-DCF!L$5*MAX(BD39*DCF!L$10,0)-MAX(BD39-BC39,0)/Inputs!$B$10)*DCF!L$6</f>
        <v>5957.5027293771427</v>
      </c>
      <c r="CL39" s="15">
        <f ca="1">(BE39*DCF!M$10-DCF!M$5*MAX(BE39*DCF!M$10,0)-MAX(BE39-BD39,0)/Inputs!$B$10)*DCF!M$6</f>
        <v>6785.1360361419966</v>
      </c>
      <c r="CM39" s="15">
        <f ca="1">(BF39*DCF!C$28-DCF!C$5*MAX(BF39*DCF!C$28,0)-MAX(BF39-Inputs!$B$13,0)/Inputs!$B$17)*DCF!C$6</f>
        <v>3230.6121409506563</v>
      </c>
      <c r="CN39" s="15">
        <f ca="1">(BG39*DCF!D$28-DCF!D$5*MAX(BG39*DCF!D$28,0)-MAX(BG39-BF39,0)/Inputs!$B$17)*DCF!D$6</f>
        <v>3304.7345093130766</v>
      </c>
      <c r="CO39" s="15">
        <f ca="1">(BH39*DCF!E$28-DCF!E$5*MAX(BH39*DCF!E$28,0)-MAX(BH39-BG39,0)/Inputs!$B$17)*DCF!E$6</f>
        <v>4091.8515188506881</v>
      </c>
      <c r="CP39" s="15">
        <f ca="1">(BI39*DCF!F$28-DCF!F$5*MAX(BI39*DCF!F$28,0)-MAX(BI39-BH39,0)/Inputs!$B$17)*DCF!F$6</f>
        <v>5226.2928455896572</v>
      </c>
      <c r="CQ39" s="15">
        <f ca="1">(BJ39*DCF!G$28-DCF!G$5*MAX(BJ39*DCF!G$28,0)-MAX(BJ39-BI39,0)/Inputs!$B$17)*DCF!G$6</f>
        <v>5301.6656060145551</v>
      </c>
      <c r="CR39" s="15">
        <f ca="1">(BK39*DCF!H$28-DCF!H$5*MAX(BK39*DCF!H$28,0)-MAX(BK39-BJ39,0)/Inputs!$B$17)*DCF!H$6</f>
        <v>5492.4832920315075</v>
      </c>
      <c r="CS39" s="15">
        <f ca="1">(BL39*DCF!I$28-DCF!I$5*MAX(BL39*DCF!I$28,0)-MAX(BL39-BK39,0)/Inputs!$B$17)*DCF!I$6</f>
        <v>6856.7168879707433</v>
      </c>
      <c r="CT39" s="15">
        <f ca="1">(BM39*DCF!J$28-DCF!J$5*MAX(BM39*DCF!J$28,0)-MAX(BM39-BL39,0)/Inputs!$B$17)*DCF!J$6</f>
        <v>8211.5917107779569</v>
      </c>
      <c r="CU39" s="15">
        <f ca="1">(BN39*DCF!K$28-DCF!K$5*MAX(BN39*DCF!K$28,0)-MAX(BN39-BM39,0)/Inputs!$B$17)*DCF!K$6</f>
        <v>9610.8156214872943</v>
      </c>
      <c r="CV39" s="15">
        <f ca="1">(BO39*DCF!L$28-DCF!L$5*MAX(BO39*DCF!L$28,0)-MAX(BO39-BN39,0)/Inputs!$B$17)*DCF!L$6</f>
        <v>10723.400079118295</v>
      </c>
      <c r="CW39" s="15">
        <f ca="1">(BP39*DCF!M$28-DCF!M$5*MAX(BP39*DCF!M$28,0)-MAX(BP39-BO39,0)/Inputs!$B$17)*DCF!M$6</f>
        <v>10848.470892054826</v>
      </c>
      <c r="CX39" s="15">
        <f ca="1">(BQ39*DCF!C$46-DCF!C$5*MAX(BQ39*DCF!C$46,0)-MAX(BQ39-Inputs!$B$20,0)/Inputs!$B$24)*DCF!C$6</f>
        <v>-1306.4644503565137</v>
      </c>
      <c r="CY39" s="15">
        <f ca="1">(BR39*DCF!D$46-DCF!D$5*MAX(BR39*DCF!D$46,0)-MAX(BR39-BQ39,0)/Inputs!$B$24)*DCF!D$6</f>
        <v>-1297.7490286303785</v>
      </c>
      <c r="CZ39" s="15">
        <f ca="1">(BS39*DCF!E$46-DCF!E$5*MAX(BS39*DCF!E$46,0)-MAX(BS39-BR39,0)/Inputs!$B$24)*DCF!E$6</f>
        <v>-1992.7975685292877</v>
      </c>
      <c r="DA39" s="15">
        <f ca="1">(BT39*DCF!F$46-DCF!F$5*MAX(BT39*DCF!F$46,0)-MAX(BT39-BS39,0)/Inputs!$B$24)*DCF!F$6</f>
        <v>-1282.8881352177405</v>
      </c>
      <c r="DB39" s="15">
        <f ca="1">(BU39*DCF!G$46-DCF!G$5*MAX(BU39*DCF!G$46,0)-MAX(BU39-BT39,0)/Inputs!$B$24)*DCF!G$6</f>
        <v>-284.71865408298237</v>
      </c>
      <c r="DC39" s="15">
        <f ca="1">(BV39*DCF!H$46-DCF!H$5*MAX(BV39*DCF!H$46,0)-MAX(BV39-BU39,0)/Inputs!$B$24)*DCF!H$6</f>
        <v>-486.25987549968983</v>
      </c>
      <c r="DD39" s="15">
        <f ca="1">(BW39*DCF!I$46-DCF!I$5*MAX(BW39*DCF!I$46,0)-MAX(BW39-BV39,0)/Inputs!$B$24)*DCF!I$6</f>
        <v>-2223.7414663640006</v>
      </c>
      <c r="DE39" s="15">
        <f ca="1">(BX39*DCF!J$46-DCF!J$5*MAX(BX39*DCF!J$46,0)-MAX(BX39-BW39,0)/Inputs!$B$24)*DCF!J$6</f>
        <v>-1827.061154417848</v>
      </c>
      <c r="DF39" s="15">
        <f ca="1">(BY39*DCF!K$46-DCF!K$5*MAX(BY39*DCF!K$46,0)-MAX(BY39-BX39,0)/Inputs!$B$24)*DCF!K$6</f>
        <v>-1127.1840017259708</v>
      </c>
      <c r="DG39" s="15">
        <f ca="1">(BZ39*DCF!L$46-DCF!L$5*MAX(BZ39*DCF!L$46,0)-MAX(BZ39-BY39,0)/Inputs!$B$24)*DCF!L$6</f>
        <v>3027.1260368684816</v>
      </c>
      <c r="DH39" s="15">
        <f ca="1">(CA39*DCF!M$46-DCF!M$5*MAX(CA39*DCF!M$46,0)-MAX(CA39-BZ39,0)/Inputs!$B$24)*DCF!M$6</f>
        <v>-1990.6245540929478</v>
      </c>
      <c r="DI39" s="15">
        <f ca="1">SUM(CB39:CL39)+BE39*DCF!M$10*(1+Inputs!$B$30)*(1-Inputs!$B$33)*(1-Inputs!$B$30/Inputs!$B$31)/(Inputs!$B$29-Inputs!$B$30)*DCF!M$6</f>
        <v>195343.40354789654</v>
      </c>
      <c r="DJ39" s="15">
        <f ca="1">SUM(CM39:CW39)+BP39*DCF!M$28*(1+Inputs!$B$30)*(1-Inputs!$B$33)*(1-Inputs!$B$30/Inputs!$B$31)/(Inputs!$B$29-Inputs!$B$30)*DCF!M$6</f>
        <v>304999.56017557601</v>
      </c>
      <c r="DK39" s="15">
        <f ca="1">SUM(CX39:DH39)+CA39*DCF!M$46*(1+Inputs!$B$30)*(1-Inputs!$B$33)*(1-Inputs!$B$30/Inputs!$B$31)/(Inputs!$B$29-Inputs!$B$30)*DCF!M$6</f>
        <v>121094.6961709219</v>
      </c>
      <c r="DM39" s="15">
        <f ca="1">DI39+DJ39+DK39+Inputs!$B$34+Inputs!$B$36-Inputs!$B$35</f>
        <v>698288.65989439446</v>
      </c>
    </row>
    <row r="40" spans="1:117" x14ac:dyDescent="0.75">
      <c r="A40" s="11">
        <v>27</v>
      </c>
      <c r="C40" s="23">
        <f t="shared" ca="1" si="32"/>
        <v>-0.13221979741881043</v>
      </c>
      <c r="D40" s="23">
        <f t="shared" ca="1" si="32"/>
        <v>-1.1328129101805038</v>
      </c>
      <c r="E40" s="23">
        <f t="shared" ca="1" si="32"/>
        <v>-8.1472782117066767E-2</v>
      </c>
      <c r="F40" s="23">
        <f t="shared" ca="1" si="32"/>
        <v>-1.1334172859064646</v>
      </c>
      <c r="G40" s="23">
        <f t="shared" ca="1" si="32"/>
        <v>-0.48863786043174384</v>
      </c>
      <c r="H40" s="23">
        <f t="shared" ca="1" si="32"/>
        <v>-0.7153722936649618</v>
      </c>
      <c r="I40" s="23">
        <f t="shared" ca="1" si="32"/>
        <v>0.44731566456522254</v>
      </c>
      <c r="J40" s="23">
        <f t="shared" ca="1" si="32"/>
        <v>-2.0935730225346254</v>
      </c>
      <c r="K40" s="23">
        <f t="shared" ca="1" si="32"/>
        <v>0.89056093818999493</v>
      </c>
      <c r="L40" s="23">
        <f t="shared" ca="1" si="32"/>
        <v>0.15787873610017089</v>
      </c>
      <c r="M40" s="23">
        <f t="shared" ca="1" si="32"/>
        <v>0.64702116866529114</v>
      </c>
      <c r="N40" s="23">
        <f ca="1">SQRT(Inputs!$B$38)*C40+SQRT(1-Inputs!$B$38)*_xlfn.NORM.S.INV(RAND())</f>
        <v>-0.25856284263324175</v>
      </c>
      <c r="O40" s="23">
        <f ca="1">SQRT(Inputs!$B$38)*D40+SQRT(1-Inputs!$B$38)*_xlfn.NORM.S.INV(RAND())</f>
        <v>-0.63403309252572282</v>
      </c>
      <c r="P40" s="23">
        <f ca="1">SQRT(Inputs!$B$38)*E40+SQRT(1-Inputs!$B$38)*_xlfn.NORM.S.INV(RAND())</f>
        <v>0.106150209515678</v>
      </c>
      <c r="Q40" s="23">
        <f ca="1">SQRT(Inputs!$B$38)*F40+SQRT(1-Inputs!$B$38)*_xlfn.NORM.S.INV(RAND())</f>
        <v>-0.83273439345095346</v>
      </c>
      <c r="R40" s="23">
        <f ca="1">SQRT(Inputs!$B$38)*G40+SQRT(1-Inputs!$B$38)*_xlfn.NORM.S.INV(RAND())</f>
        <v>0.10410557368367263</v>
      </c>
      <c r="S40" s="23">
        <f ca="1">SQRT(Inputs!$B$38)*H40+SQRT(1-Inputs!$B$38)*_xlfn.NORM.S.INV(RAND())</f>
        <v>1.7159165560717122</v>
      </c>
      <c r="T40" s="23">
        <f ca="1">SQRT(Inputs!$B$38)*I40+SQRT(1-Inputs!$B$38)*_xlfn.NORM.S.INV(RAND())</f>
        <v>-0.27761339695307868</v>
      </c>
      <c r="U40" s="23">
        <f ca="1">SQRT(Inputs!$B$38)*J40+SQRT(1-Inputs!$B$38)*_xlfn.NORM.S.INV(RAND())</f>
        <v>-1.694993529858714</v>
      </c>
      <c r="V40" s="23">
        <f ca="1">SQRT(Inputs!$B$38)*K40+SQRT(1-Inputs!$B$38)*_xlfn.NORM.S.INV(RAND())</f>
        <v>0.39085777863930304</v>
      </c>
      <c r="W40" s="23">
        <f ca="1">SQRT(Inputs!$B$38)*L40+SQRT(1-Inputs!$B$38)*_xlfn.NORM.S.INV(RAND())</f>
        <v>0.43797034988283268</v>
      </c>
      <c r="X40" s="23">
        <f ca="1">SQRT(Inputs!$B$38)*M40+SQRT(1-Inputs!$B$38)*_xlfn.NORM.S.INV(RAND())</f>
        <v>2.1788616455062244</v>
      </c>
      <c r="Y40" s="23">
        <f ca="1">SQRT(Inputs!$B$38)*C40+SQRT(1-Inputs!$B$38)*_xlfn.NORM.S.INV(RAND())</f>
        <v>0.22936879656818815</v>
      </c>
      <c r="Z40" s="23">
        <f ca="1">SQRT(Inputs!$B$38)*D40+SQRT(1-Inputs!$B$38)*_xlfn.NORM.S.INV(RAND())</f>
        <v>-1.0398337391532726</v>
      </c>
      <c r="AA40" s="23">
        <f ca="1">SQRT(Inputs!$B$38)*E40+SQRT(1-Inputs!$B$38)*_xlfn.NORM.S.INV(RAND())</f>
        <v>-0.34685712138956026</v>
      </c>
      <c r="AB40" s="23">
        <f ca="1">SQRT(Inputs!$B$38)*F40+SQRT(1-Inputs!$B$38)*_xlfn.NORM.S.INV(RAND())</f>
        <v>-0.8339284561283502</v>
      </c>
      <c r="AC40" s="23">
        <f ca="1">SQRT(Inputs!$B$38)*G40+SQRT(1-Inputs!$B$38)*_xlfn.NORM.S.INV(RAND())</f>
        <v>-0.21686842737167494</v>
      </c>
      <c r="AD40" s="23">
        <f ca="1">SQRT(Inputs!$B$38)*H40+SQRT(1-Inputs!$B$38)*_xlfn.NORM.S.INV(RAND())</f>
        <v>0.10021661670879239</v>
      </c>
      <c r="AE40" s="23">
        <f ca="1">SQRT(Inputs!$B$38)*I40+SQRT(1-Inputs!$B$38)*_xlfn.NORM.S.INV(RAND())</f>
        <v>5.3127260335817689E-2</v>
      </c>
      <c r="AF40" s="23">
        <f ca="1">SQRT(Inputs!$B$38)*J40+SQRT(1-Inputs!$B$38)*_xlfn.NORM.S.INV(RAND())</f>
        <v>-5.1937740406335919E-3</v>
      </c>
      <c r="AG40" s="23">
        <f ca="1">SQRT(Inputs!$B$38)*K40+SQRT(1-Inputs!$B$38)*_xlfn.NORM.S.INV(RAND())</f>
        <v>0.43849334041237775</v>
      </c>
      <c r="AH40" s="23">
        <f ca="1">SQRT(Inputs!$B$38)*L40+SQRT(1-Inputs!$B$38)*_xlfn.NORM.S.INV(RAND())</f>
        <v>-1.2117553510606391</v>
      </c>
      <c r="AI40" s="23">
        <f ca="1">SQRT(Inputs!$B$38)*M40+SQRT(1-Inputs!$B$38)*_xlfn.NORM.S.INV(RAND())</f>
        <v>0.25419195968754915</v>
      </c>
      <c r="AJ40" s="23">
        <f ca="1">SQRT(Inputs!$B$38)*C40+SQRT(1-Inputs!$B$38)*_xlfn.NORM.S.INV(RAND())</f>
        <v>-0.45237568569929587</v>
      </c>
      <c r="AK40" s="23">
        <f ca="1">SQRT(Inputs!$B$38)*D40+SQRT(1-Inputs!$B$38)*_xlfn.NORM.S.INV(RAND())</f>
        <v>-0.73390508497962459</v>
      </c>
      <c r="AL40" s="23">
        <f ca="1">SQRT(Inputs!$B$38)*E40+SQRT(1-Inputs!$B$38)*_xlfn.NORM.S.INV(RAND())</f>
        <v>-0.36310983434628064</v>
      </c>
      <c r="AM40" s="23">
        <f ca="1">SQRT(Inputs!$B$38)*F40+SQRT(1-Inputs!$B$38)*_xlfn.NORM.S.INV(RAND())</f>
        <v>-1.0319842910795871</v>
      </c>
      <c r="AN40" s="23">
        <f ca="1">SQRT(Inputs!$B$38)*G40+SQRT(1-Inputs!$B$38)*_xlfn.NORM.S.INV(RAND())</f>
        <v>0.3125429174547128</v>
      </c>
      <c r="AO40" s="23">
        <f ca="1">SQRT(Inputs!$B$38)*H40+SQRT(1-Inputs!$B$38)*_xlfn.NORM.S.INV(RAND())</f>
        <v>-1.5889412927679107</v>
      </c>
      <c r="AP40" s="23">
        <f ca="1">SQRT(Inputs!$B$38)*I40+SQRT(1-Inputs!$B$38)*_xlfn.NORM.S.INV(RAND())</f>
        <v>2.0423920985884236</v>
      </c>
      <c r="AQ40" s="23">
        <f ca="1">SQRT(Inputs!$B$38)*J40+SQRT(1-Inputs!$B$38)*_xlfn.NORM.S.INV(RAND())</f>
        <v>-2.325315980728778</v>
      </c>
      <c r="AR40" s="23">
        <f ca="1">SQRT(Inputs!$B$38)*K40+SQRT(1-Inputs!$B$38)*_xlfn.NORM.S.INV(RAND())</f>
        <v>-1.6962117359300946</v>
      </c>
      <c r="AS40" s="23">
        <f ca="1">SQRT(Inputs!$B$38)*L40+SQRT(1-Inputs!$B$38)*_xlfn.NORM.S.INV(RAND())</f>
        <v>-0.20150232710329191</v>
      </c>
      <c r="AT40" s="23">
        <f ca="1">SQRT(Inputs!$B$38)*M40+SQRT(1-Inputs!$B$38)*_xlfn.NORM.S.INV(RAND())</f>
        <v>-8.5718914077525854E-2</v>
      </c>
      <c r="AU40" s="15">
        <f ca="1">Inputs!$B$6*EXP($B$8-0.5*C$5^2+C$5*N40)</f>
        <v>4758.8344494983021</v>
      </c>
      <c r="AV40" s="15">
        <f t="shared" ca="1" si="1"/>
        <v>5277.0250424979595</v>
      </c>
      <c r="AW40" s="15">
        <f t="shared" ca="1" si="2"/>
        <v>6527.1851543402845</v>
      </c>
      <c r="AX40" s="15">
        <f t="shared" ca="1" si="3"/>
        <v>7181.640506395137</v>
      </c>
      <c r="AY40" s="15">
        <f t="shared" ca="1" si="4"/>
        <v>8884.058499164812</v>
      </c>
      <c r="AZ40" s="15">
        <f t="shared" ca="1" si="5"/>
        <v>13125.319779835039</v>
      </c>
      <c r="BA40" s="15">
        <f t="shared" ca="1" si="6"/>
        <v>15602.068467862046</v>
      </c>
      <c r="BB40" s="15">
        <f t="shared" ca="1" si="7"/>
        <v>16118.308372520254</v>
      </c>
      <c r="BC40" s="15">
        <f t="shared" ca="1" si="8"/>
        <v>20499.865541396986</v>
      </c>
      <c r="BD40" s="15">
        <f t="shared" ca="1" si="9"/>
        <v>26164.435524291886</v>
      </c>
      <c r="BE40" s="15">
        <f t="shared" ca="1" si="10"/>
        <v>39098.994393815861</v>
      </c>
      <c r="BF40" s="15">
        <f ca="1">Inputs!$B$13*EXP($B$9-0.5*C$6^2+C$6*Y40)</f>
        <v>14474.461002817667</v>
      </c>
      <c r="BG40" s="15">
        <f t="shared" ca="1" si="11"/>
        <v>14622.676476162116</v>
      </c>
      <c r="BH40" s="15">
        <f t="shared" ca="1" si="12"/>
        <v>16867.404332255297</v>
      </c>
      <c r="BI40" s="15">
        <f t="shared" ca="1" si="13"/>
        <v>18160.9241332528</v>
      </c>
      <c r="BJ40" s="15">
        <f t="shared" ca="1" si="14"/>
        <v>21578.886280442275</v>
      </c>
      <c r="BK40" s="15">
        <f t="shared" ca="1" si="15"/>
        <v>26847.812405917412</v>
      </c>
      <c r="BL40" s="15">
        <f t="shared" ca="1" si="16"/>
        <v>33207.138479943686</v>
      </c>
      <c r="BM40" s="15">
        <f t="shared" ca="1" si="17"/>
        <v>40792.411967037435</v>
      </c>
      <c r="BN40" s="15">
        <f t="shared" ca="1" si="18"/>
        <v>52876.323438182575</v>
      </c>
      <c r="BO40" s="15">
        <f t="shared" ca="1" si="19"/>
        <v>56511.136040732315</v>
      </c>
      <c r="BP40" s="15">
        <f t="shared" ca="1" si="20"/>
        <v>71586.848890094509</v>
      </c>
      <c r="BQ40" s="15">
        <f ca="1">Inputs!$B$20*EXP($B$10-0.5*C$7^2+C$7*AJ40)</f>
        <v>3653.6387265182079</v>
      </c>
      <c r="BR40" s="15">
        <f t="shared" ca="1" si="21"/>
        <v>3926.8261947634091</v>
      </c>
      <c r="BS40" s="15">
        <f t="shared" ca="1" si="22"/>
        <v>4844.8321935599524</v>
      </c>
      <c r="BT40" s="15">
        <f t="shared" ca="1" si="23"/>
        <v>5095.6681988234141</v>
      </c>
      <c r="BU40" s="15">
        <f t="shared" ca="1" si="24"/>
        <v>7616.7678712837378</v>
      </c>
      <c r="BV40" s="15">
        <f t="shared" ca="1" si="25"/>
        <v>7408.2650323823609</v>
      </c>
      <c r="BW40" s="15">
        <f t="shared" ca="1" si="26"/>
        <v>15928.012641955074</v>
      </c>
      <c r="BX40" s="15">
        <f t="shared" ca="1" si="27"/>
        <v>13977.218797580752</v>
      </c>
      <c r="BY40" s="15">
        <f t="shared" ca="1" si="28"/>
        <v>14156.99732307126</v>
      </c>
      <c r="BZ40" s="15">
        <f t="shared" ca="1" si="29"/>
        <v>19141.881500015603</v>
      </c>
      <c r="CA40" s="15">
        <f t="shared" ca="1" si="30"/>
        <v>26482.062831880339</v>
      </c>
      <c r="CB40" s="15">
        <f ca="1">(AU40*DCF!C$10-DCF!C$5*MAX(AU40*DCF!C$10,0)-MAX(AU40-Inputs!$B$6,0)/Inputs!$B$10)*DCF!C$6</f>
        <v>1044.5246172868292</v>
      </c>
      <c r="CC40" s="15">
        <f ca="1">(AV40*DCF!D$10-DCF!D$5*MAX(AV40*DCF!D$10,0)-MAX(AV40-AU40,0)/Inputs!$B$10)*DCF!D$6</f>
        <v>1159.8918893460107</v>
      </c>
      <c r="CD40" s="15">
        <f ca="1">(AW40*DCF!E$10-DCF!E$5*MAX(AW40*DCF!E$10,0)-MAX(AW40-AV40,0)/Inputs!$B$10)*DCF!E$6</f>
        <v>1225.4353196802645</v>
      </c>
      <c r="CE40" s="15">
        <f ca="1">(AX40*DCF!F$10-DCF!F$5*MAX(AX40*DCF!F$10,0)-MAX(AX40-AW40,0)/Inputs!$B$10)*DCF!F$6</f>
        <v>1431.5647443745545</v>
      </c>
      <c r="CF40" s="15">
        <f ca="1">(AY40*DCF!G$10-DCF!G$5*MAX(AY40*DCF!G$10,0)-MAX(AY40-AX40,0)/Inputs!$B$10)*DCF!G$6</f>
        <v>1503.2359087387063</v>
      </c>
      <c r="CG40" s="15">
        <f ca="1">(AZ40*DCF!H$10-DCF!H$5*MAX(AZ40*DCF!H$10,0)-MAX(AZ40-AY40,0)/Inputs!$B$10)*DCF!H$6</f>
        <v>1795.1782747645259</v>
      </c>
      <c r="CH40" s="15">
        <f ca="1">(BA40*DCF!I$10-DCF!I$5*MAX(BA40*DCF!I$10,0)-MAX(BA40-AZ40,0)/Inputs!$B$10)*DCF!I$6</f>
        <v>2443.6551816187948</v>
      </c>
      <c r="CI40" s="15">
        <f ca="1">(BB40*DCF!J$10-DCF!J$5*MAX(BB40*DCF!J$10,0)-MAX(BB40-BA40,0)/Inputs!$B$10)*DCF!J$6</f>
        <v>2687.7114658277874</v>
      </c>
      <c r="CJ40" s="15">
        <f ca="1">(BC40*DCF!K$10-DCF!K$5*MAX(BC40*DCF!K$10,0)-MAX(BC40-BB40,0)/Inputs!$B$10)*DCF!K$6</f>
        <v>2686.7978183426753</v>
      </c>
      <c r="CK40" s="15">
        <f ca="1">(BD40*DCF!L$10-DCF!L$5*MAX(BD40*DCF!L$10,0)-MAX(BD40-BC40,0)/Inputs!$B$10)*DCF!L$6</f>
        <v>3213.5738029417525</v>
      </c>
      <c r="CL40" s="15">
        <f ca="1">(BE40*DCF!M$10-DCF!M$5*MAX(BE40*DCF!M$10,0)-MAX(BE40-BD40,0)/Inputs!$B$10)*DCF!M$6</f>
        <v>3972.2025556556323</v>
      </c>
      <c r="CM40" s="15">
        <f ca="1">(BF40*DCF!C$28-DCF!C$5*MAX(BF40*DCF!C$28,0)-MAX(BF40-Inputs!$B$13,0)/Inputs!$B$17)*DCF!C$6</f>
        <v>3704.4710801244569</v>
      </c>
      <c r="CN40" s="15">
        <f ca="1">(BG40*DCF!D$28-DCF!D$5*MAX(BG40*DCF!D$28,0)-MAX(BG40-BF40,0)/Inputs!$B$17)*DCF!D$6</f>
        <v>4275.0943207792234</v>
      </c>
      <c r="CO40" s="15">
        <f ca="1">(BH40*DCF!E$28-DCF!E$5*MAX(BH40*DCF!E$28,0)-MAX(BH40-BG40,0)/Inputs!$B$17)*DCF!E$6</f>
        <v>4334.7442931302185</v>
      </c>
      <c r="CP40" s="15">
        <f ca="1">(BI40*DCF!F$28-DCF!F$5*MAX(BI40*DCF!F$28,0)-MAX(BI40-BH40,0)/Inputs!$B$17)*DCF!F$6</f>
        <v>4694.7068023613519</v>
      </c>
      <c r="CQ40" s="15">
        <f ca="1">(BJ40*DCF!G$28-DCF!G$5*MAX(BJ40*DCF!G$28,0)-MAX(BJ40-BI40,0)/Inputs!$B$17)*DCF!G$6</f>
        <v>5023.9382961850915</v>
      </c>
      <c r="CR40" s="15">
        <f ca="1">(BK40*DCF!H$28-DCF!H$5*MAX(BK40*DCF!H$28,0)-MAX(BK40-BJ40,0)/Inputs!$B$17)*DCF!H$6</f>
        <v>5821.1169574773403</v>
      </c>
      <c r="CS40" s="15">
        <f ca="1">(BL40*DCF!I$28-DCF!I$5*MAX(BL40*DCF!I$28,0)-MAX(BL40-BK40,0)/Inputs!$B$17)*DCF!I$6</f>
        <v>6896.0012159600337</v>
      </c>
      <c r="CT40" s="15">
        <f ca="1">(BM40*DCF!J$28-DCF!J$5*MAX(BM40*DCF!J$28,0)-MAX(BM40-BL40,0)/Inputs!$B$17)*DCF!J$6</f>
        <v>8094.3490072384502</v>
      </c>
      <c r="CU40" s="15">
        <f ca="1">(BN40*DCF!K$28-DCF!K$5*MAX(BN40*DCF!K$28,0)-MAX(BN40-BM40,0)/Inputs!$B$17)*DCF!K$6</f>
        <v>9686.4747345253254</v>
      </c>
      <c r="CV40" s="15">
        <f ca="1">(BO40*DCF!L$28-DCF!L$5*MAX(BO40*DCF!L$28,0)-MAX(BO40-BN40,0)/Inputs!$B$17)*DCF!L$6</f>
        <v>10863.872694749594</v>
      </c>
      <c r="CW40" s="15">
        <f ca="1">(BP40*DCF!M$28-DCF!M$5*MAX(BP40*DCF!M$28,0)-MAX(BP40-BO40,0)/Inputs!$B$17)*DCF!M$6</f>
        <v>11893.271438394479</v>
      </c>
      <c r="CX40" s="15">
        <f ca="1">(BQ40*DCF!C$46-DCF!C$5*MAX(BQ40*DCF!C$46,0)-MAX(BQ40-Inputs!$B$20,0)/Inputs!$B$24)*DCF!C$6</f>
        <v>-1052.8674779571879</v>
      </c>
      <c r="CY40" s="15">
        <f ca="1">(BR40*DCF!D$46-DCF!D$5*MAX(BR40*DCF!D$46,0)-MAX(BR40-BQ40,0)/Inputs!$B$24)*DCF!D$6</f>
        <v>-786.78448171383491</v>
      </c>
      <c r="CZ40" s="15">
        <f ca="1">(BS40*DCF!E$46-DCF!E$5*MAX(BS40*DCF!E$46,0)-MAX(BS40-BR40,0)/Inputs!$B$24)*DCF!E$6</f>
        <v>-934.76253479437264</v>
      </c>
      <c r="DA40" s="15">
        <f ca="1">(BT40*DCF!F$46-DCF!F$5*MAX(BT40*DCF!F$46,0)-MAX(BT40-BS40,0)/Inputs!$B$24)*DCF!F$6</f>
        <v>-462.43609455773952</v>
      </c>
      <c r="DB40" s="15">
        <f ca="1">(BU40*DCF!G$46-DCF!G$5*MAX(BU40*DCF!G$46,0)-MAX(BU40-BT40,0)/Inputs!$B$24)*DCF!G$6</f>
        <v>-1104.2611412623546</v>
      </c>
      <c r="DC40" s="15">
        <f ca="1">(BV40*DCF!H$46-DCF!H$5*MAX(BV40*DCF!H$46,0)-MAX(BV40-BU40,0)/Inputs!$B$24)*DCF!H$6</f>
        <v>0</v>
      </c>
      <c r="DD40" s="15">
        <f ca="1">(BW40*DCF!I$46-DCF!I$5*MAX(BW40*DCF!I$46,0)-MAX(BW40-BV40,0)/Inputs!$B$24)*DCF!I$6</f>
        <v>-2077.8263224155348</v>
      </c>
      <c r="DE40" s="15">
        <f ca="1">(BX40*DCF!J$46-DCF!J$5*MAX(BX40*DCF!J$46,0)-MAX(BX40-BW40,0)/Inputs!$B$24)*DCF!J$6</f>
        <v>586.30566557347902</v>
      </c>
      <c r="DF40" s="15">
        <f ca="1">(BY40*DCF!K$46-DCF!K$5*MAX(BY40*DCF!K$46,0)-MAX(BY40-BX40,0)/Inputs!$B$24)*DCF!K$6</f>
        <v>764.65393020140675</v>
      </c>
      <c r="DG40" s="15">
        <f ca="1">(BZ40*DCF!L$46-DCF!L$5*MAX(BZ40*DCF!L$46,0)-MAX(BZ40-BY40,0)/Inputs!$B$24)*DCF!L$6</f>
        <v>195.09396329562915</v>
      </c>
      <c r="DH40" s="15">
        <f ca="1">(CA40*DCF!M$46-DCF!M$5*MAX(CA40*DCF!M$46,0)-MAX(CA40-BZ40,0)/Inputs!$B$24)*DCF!M$6</f>
        <v>541.57936371291237</v>
      </c>
      <c r="DI40" s="15">
        <f ca="1">SUM(CB40:CL40)+BE40*DCF!M$10*(1+Inputs!$B$30)*(1-Inputs!$B$33)*(1-Inputs!$B$30/Inputs!$B$31)/(Inputs!$B$29-Inputs!$B$30)*DCF!M$6</f>
        <v>131976.79000724238</v>
      </c>
      <c r="DJ40" s="15">
        <f ca="1">SUM(CM40:CW40)+BP40*DCF!M$28*(1+Inputs!$B$30)*(1-Inputs!$B$33)*(1-Inputs!$B$30/Inputs!$B$31)/(Inputs!$B$29-Inputs!$B$30)*DCF!M$6</f>
        <v>340924.2369732043</v>
      </c>
      <c r="DK40" s="15">
        <f ca="1">SUM(CX40:DH40)+CA40*DCF!M$46*(1+Inputs!$B$30)*(1-Inputs!$B$33)*(1-Inputs!$B$30/Inputs!$B$31)/(Inputs!$B$29-Inputs!$B$30)*DCF!M$6</f>
        <v>36613.101009055004</v>
      </c>
      <c r="DM40" s="15">
        <f ca="1">DI40+DJ40+DK40+Inputs!$B$34+Inputs!$B$36-Inputs!$B$35</f>
        <v>586365.12798950169</v>
      </c>
    </row>
    <row r="41" spans="1:117" x14ac:dyDescent="0.75">
      <c r="A41" s="11">
        <v>28</v>
      </c>
      <c r="C41" s="23">
        <f t="shared" ca="1" si="32"/>
        <v>-0.64751940337189118</v>
      </c>
      <c r="D41" s="23">
        <f t="shared" ca="1" si="32"/>
        <v>-0.93906146100135091</v>
      </c>
      <c r="E41" s="23">
        <f t="shared" ca="1" si="32"/>
        <v>-0.81868287410238105</v>
      </c>
      <c r="F41" s="23">
        <f t="shared" ca="1" si="32"/>
        <v>-1.0784225096422291</v>
      </c>
      <c r="G41" s="23">
        <f t="shared" ca="1" si="32"/>
        <v>4.6237107918968491E-2</v>
      </c>
      <c r="H41" s="23">
        <f t="shared" ca="1" si="32"/>
        <v>-0.60786188449982392</v>
      </c>
      <c r="I41" s="23">
        <f t="shared" ca="1" si="32"/>
        <v>0.68359301277704843</v>
      </c>
      <c r="J41" s="23">
        <f t="shared" ca="1" si="32"/>
        <v>-0.16608263131290527</v>
      </c>
      <c r="K41" s="23">
        <f t="shared" ca="1" si="32"/>
        <v>-0.76046701143554762</v>
      </c>
      <c r="L41" s="23">
        <f t="shared" ca="1" si="32"/>
        <v>-0.48937005748030893</v>
      </c>
      <c r="M41" s="23">
        <f t="shared" ca="1" si="32"/>
        <v>1.153722444704864</v>
      </c>
      <c r="N41" s="23">
        <f ca="1">SQRT(Inputs!$B$38)*C41+SQRT(1-Inputs!$B$38)*_xlfn.NORM.S.INV(RAND())</f>
        <v>-0.31827793767367674</v>
      </c>
      <c r="O41" s="23">
        <f ca="1">SQRT(Inputs!$B$38)*D41+SQRT(1-Inputs!$B$38)*_xlfn.NORM.S.INV(RAND())</f>
        <v>-1.9452127577832097</v>
      </c>
      <c r="P41" s="23">
        <f ca="1">SQRT(Inputs!$B$38)*E41+SQRT(1-Inputs!$B$38)*_xlfn.NORM.S.INV(RAND())</f>
        <v>-1.5094197531694589</v>
      </c>
      <c r="Q41" s="23">
        <f ca="1">SQRT(Inputs!$B$38)*F41+SQRT(1-Inputs!$B$38)*_xlfn.NORM.S.INV(RAND())</f>
        <v>-0.28418396821097558</v>
      </c>
      <c r="R41" s="23">
        <f ca="1">SQRT(Inputs!$B$38)*G41+SQRT(1-Inputs!$B$38)*_xlfn.NORM.S.INV(RAND())</f>
        <v>-0.42639222548122763</v>
      </c>
      <c r="S41" s="23">
        <f ca="1">SQRT(Inputs!$B$38)*H41+SQRT(1-Inputs!$B$38)*_xlfn.NORM.S.INV(RAND())</f>
        <v>-0.25327830084400327</v>
      </c>
      <c r="T41" s="23">
        <f ca="1">SQRT(Inputs!$B$38)*I41+SQRT(1-Inputs!$B$38)*_xlfn.NORM.S.INV(RAND())</f>
        <v>1.5635334619209262</v>
      </c>
      <c r="U41" s="23">
        <f ca="1">SQRT(Inputs!$B$38)*J41+SQRT(1-Inputs!$B$38)*_xlfn.NORM.S.INV(RAND())</f>
        <v>0.37577282258029177</v>
      </c>
      <c r="V41" s="23">
        <f ca="1">SQRT(Inputs!$B$38)*K41+SQRT(1-Inputs!$B$38)*_xlfn.NORM.S.INV(RAND())</f>
        <v>9.1413562709591722E-2</v>
      </c>
      <c r="W41" s="23">
        <f ca="1">SQRT(Inputs!$B$38)*L41+SQRT(1-Inputs!$B$38)*_xlfn.NORM.S.INV(RAND())</f>
        <v>0.27040632277875182</v>
      </c>
      <c r="X41" s="23">
        <f ca="1">SQRT(Inputs!$B$38)*M41+SQRT(1-Inputs!$B$38)*_xlfn.NORM.S.INV(RAND())</f>
        <v>0.92747423510656635</v>
      </c>
      <c r="Y41" s="23">
        <f ca="1">SQRT(Inputs!$B$38)*C41+SQRT(1-Inputs!$B$38)*_xlfn.NORM.S.INV(RAND())</f>
        <v>-1.6661013864166601</v>
      </c>
      <c r="Z41" s="23">
        <f ca="1">SQRT(Inputs!$B$38)*D41+SQRT(1-Inputs!$B$38)*_xlfn.NORM.S.INV(RAND())</f>
        <v>-5.2397222959550183E-2</v>
      </c>
      <c r="AA41" s="23">
        <f ca="1">SQRT(Inputs!$B$38)*E41+SQRT(1-Inputs!$B$38)*_xlfn.NORM.S.INV(RAND())</f>
        <v>-0.58566273549118175</v>
      </c>
      <c r="AB41" s="23">
        <f ca="1">SQRT(Inputs!$B$38)*F41+SQRT(1-Inputs!$B$38)*_xlfn.NORM.S.INV(RAND())</f>
        <v>0.32071126700122798</v>
      </c>
      <c r="AC41" s="23">
        <f ca="1">SQRT(Inputs!$B$38)*G41+SQRT(1-Inputs!$B$38)*_xlfn.NORM.S.INV(RAND())</f>
        <v>-0.90081521321654034</v>
      </c>
      <c r="AD41" s="23">
        <f ca="1">SQRT(Inputs!$B$38)*H41+SQRT(1-Inputs!$B$38)*_xlfn.NORM.S.INV(RAND())</f>
        <v>0.10193153305658448</v>
      </c>
      <c r="AE41" s="23">
        <f ca="1">SQRT(Inputs!$B$38)*I41+SQRT(1-Inputs!$B$38)*_xlfn.NORM.S.INV(RAND())</f>
        <v>0.7344488489894978</v>
      </c>
      <c r="AF41" s="23">
        <f ca="1">SQRT(Inputs!$B$38)*J41+SQRT(1-Inputs!$B$38)*_xlfn.NORM.S.INV(RAND())</f>
        <v>0.81073206396218367</v>
      </c>
      <c r="AG41" s="23">
        <f ca="1">SQRT(Inputs!$B$38)*K41+SQRT(1-Inputs!$B$38)*_xlfn.NORM.S.INV(RAND())</f>
        <v>-6.4118298437828736E-2</v>
      </c>
      <c r="AH41" s="23">
        <f ca="1">SQRT(Inputs!$B$38)*L41+SQRT(1-Inputs!$B$38)*_xlfn.NORM.S.INV(RAND())</f>
        <v>-0.64342825430551875</v>
      </c>
      <c r="AI41" s="23">
        <f ca="1">SQRT(Inputs!$B$38)*M41+SQRT(1-Inputs!$B$38)*_xlfn.NORM.S.INV(RAND())</f>
        <v>1.6226137406890893</v>
      </c>
      <c r="AJ41" s="23">
        <f ca="1">SQRT(Inputs!$B$38)*C41+SQRT(1-Inputs!$B$38)*_xlfn.NORM.S.INV(RAND())</f>
        <v>-0.193273556005956</v>
      </c>
      <c r="AK41" s="23">
        <f ca="1">SQRT(Inputs!$B$38)*D41+SQRT(1-Inputs!$B$38)*_xlfn.NORM.S.INV(RAND())</f>
        <v>0.70623815645334054</v>
      </c>
      <c r="AL41" s="23">
        <f ca="1">SQRT(Inputs!$B$38)*E41+SQRT(1-Inputs!$B$38)*_xlfn.NORM.S.INV(RAND())</f>
        <v>-0.48152870177366963</v>
      </c>
      <c r="AM41" s="23">
        <f ca="1">SQRT(Inputs!$B$38)*F41+SQRT(1-Inputs!$B$38)*_xlfn.NORM.S.INV(RAND())</f>
        <v>-1.7060875426456035</v>
      </c>
      <c r="AN41" s="23">
        <f ca="1">SQRT(Inputs!$B$38)*G41+SQRT(1-Inputs!$B$38)*_xlfn.NORM.S.INV(RAND())</f>
        <v>0.19987741003440274</v>
      </c>
      <c r="AO41" s="23">
        <f ca="1">SQRT(Inputs!$B$38)*H41+SQRT(1-Inputs!$B$38)*_xlfn.NORM.S.INV(RAND())</f>
        <v>1.1565417609793558</v>
      </c>
      <c r="AP41" s="23">
        <f ca="1">SQRT(Inputs!$B$38)*I41+SQRT(1-Inputs!$B$38)*_xlfn.NORM.S.INV(RAND())</f>
        <v>1.4064993498614944</v>
      </c>
      <c r="AQ41" s="23">
        <f ca="1">SQRT(Inputs!$B$38)*J41+SQRT(1-Inputs!$B$38)*_xlfn.NORM.S.INV(RAND())</f>
        <v>-0.1273875866314006</v>
      </c>
      <c r="AR41" s="23">
        <f ca="1">SQRT(Inputs!$B$38)*K41+SQRT(1-Inputs!$B$38)*_xlfn.NORM.S.INV(RAND())</f>
        <v>0.90038216184110942</v>
      </c>
      <c r="AS41" s="23">
        <f ca="1">SQRT(Inputs!$B$38)*L41+SQRT(1-Inputs!$B$38)*_xlfn.NORM.S.INV(RAND())</f>
        <v>-0.53833445757727905</v>
      </c>
      <c r="AT41" s="23">
        <f ca="1">SQRT(Inputs!$B$38)*M41+SQRT(1-Inputs!$B$38)*_xlfn.NORM.S.INV(RAND())</f>
        <v>1.7870396197681346</v>
      </c>
      <c r="AU41" s="15">
        <f ca="1">Inputs!$B$6*EXP($B$8-0.5*C$5^2+C$5*N41)</f>
        <v>4713.0558997657899</v>
      </c>
      <c r="AV41" s="15">
        <f t="shared" ca="1" si="1"/>
        <v>4309.883438641561</v>
      </c>
      <c r="AW41" s="15">
        <f t="shared" ca="1" si="2"/>
        <v>4287.1157590077801</v>
      </c>
      <c r="AX41" s="15">
        <f t="shared" ca="1" si="3"/>
        <v>5051.5657062987111</v>
      </c>
      <c r="AY41" s="15">
        <f t="shared" ca="1" si="4"/>
        <v>5873.6317530235801</v>
      </c>
      <c r="AZ41" s="15">
        <f t="shared" ca="1" si="5"/>
        <v>6986.0214968893797</v>
      </c>
      <c r="BA41" s="15">
        <f t="shared" ca="1" si="6"/>
        <v>10069.040528333342</v>
      </c>
      <c r="BB41" s="15">
        <f t="shared" ca="1" si="7"/>
        <v>12800.536372347729</v>
      </c>
      <c r="BC41" s="15">
        <f t="shared" ca="1" si="8"/>
        <v>15816.35122445762</v>
      </c>
      <c r="BD41" s="15">
        <f t="shared" ca="1" si="9"/>
        <v>19872.84399834029</v>
      </c>
      <c r="BE41" s="15">
        <f t="shared" ca="1" si="10"/>
        <v>26498.101739312515</v>
      </c>
      <c r="BF41" s="15">
        <f ca="1">Inputs!$B$13*EXP($B$9-0.5*C$6^2+C$6*Y41)</f>
        <v>9940.4590371784216</v>
      </c>
      <c r="BG41" s="15">
        <f t="shared" ca="1" si="11"/>
        <v>12000.788928505734</v>
      </c>
      <c r="BH41" s="15">
        <f t="shared" ca="1" si="12"/>
        <v>13305.456696198908</v>
      </c>
      <c r="BI41" s="15">
        <f t="shared" ca="1" si="13"/>
        <v>17112.086184914908</v>
      </c>
      <c r="BJ41" s="15">
        <f t="shared" ca="1" si="14"/>
        <v>18423.743192744587</v>
      </c>
      <c r="BK41" s="15">
        <f t="shared" ca="1" si="15"/>
        <v>22927.629036090511</v>
      </c>
      <c r="BL41" s="15">
        <f t="shared" ca="1" si="16"/>
        <v>30976.126497251887</v>
      </c>
      <c r="BM41" s="15">
        <f t="shared" ca="1" si="17"/>
        <v>42110.979589106078</v>
      </c>
      <c r="BN41" s="15">
        <f t="shared" ca="1" si="18"/>
        <v>51394.809605931689</v>
      </c>
      <c r="BO41" s="15">
        <f t="shared" ca="1" si="19"/>
        <v>58678.988280267047</v>
      </c>
      <c r="BP41" s="15">
        <f t="shared" ca="1" si="20"/>
        <v>86798.783807922009</v>
      </c>
      <c r="BQ41" s="15">
        <f ca="1">Inputs!$B$20*EXP($B$10-0.5*C$7^2+C$7*AJ41)</f>
        <v>4005.3165747550506</v>
      </c>
      <c r="BR41" s="15">
        <f t="shared" ca="1" si="21"/>
        <v>6801.1469199928006</v>
      </c>
      <c r="BS41" s="15">
        <f t="shared" ca="1" si="22"/>
        <v>8110.5210479027919</v>
      </c>
      <c r="BT41" s="15">
        <f t="shared" ca="1" si="23"/>
        <v>7147.7762420800163</v>
      </c>
      <c r="BU41" s="15">
        <f t="shared" ca="1" si="24"/>
        <v>10396.829937285633</v>
      </c>
      <c r="BV41" s="15">
        <f t="shared" ca="1" si="25"/>
        <v>18770.724760623449</v>
      </c>
      <c r="BW41" s="15">
        <f t="shared" ca="1" si="26"/>
        <v>35275.734942982745</v>
      </c>
      <c r="BX41" s="15">
        <f t="shared" ca="1" si="27"/>
        <v>48094.72620244859</v>
      </c>
      <c r="BY41" s="15">
        <f t="shared" ca="1" si="28"/>
        <v>80057.51960225121</v>
      </c>
      <c r="BZ41" s="15">
        <f t="shared" ca="1" si="29"/>
        <v>101747.4644588259</v>
      </c>
      <c r="CA41" s="15">
        <f t="shared" ca="1" si="30"/>
        <v>196345.04030140562</v>
      </c>
      <c r="CB41" s="15">
        <f ca="1">(AU41*DCF!C$10-DCF!C$5*MAX(AU41*DCF!C$10,0)-MAX(AU41-Inputs!$B$6,0)/Inputs!$B$10)*DCF!C$6</f>
        <v>1044.8510265060281</v>
      </c>
      <c r="CC41" s="15">
        <f ca="1">(AV41*DCF!D$10-DCF!D$5*MAX(AV41*DCF!D$10,0)-MAX(AV41-AU41,0)/Inputs!$B$10)*DCF!D$6</f>
        <v>1050.5048896670203</v>
      </c>
      <c r="CD41" s="15">
        <f ca="1">(AW41*DCF!E$10-DCF!E$5*MAX(AW41*DCF!E$10,0)-MAX(AW41-AV41,0)/Inputs!$B$10)*DCF!E$6</f>
        <v>989.82678361573073</v>
      </c>
      <c r="CE41" s="15">
        <f ca="1">(AX41*DCF!F$10-DCF!F$5*MAX(AX41*DCF!F$10,0)-MAX(AX41-AW41,0)/Inputs!$B$10)*DCF!F$6</f>
        <v>943.68566199521467</v>
      </c>
      <c r="CF41" s="15">
        <f ca="1">(AY41*DCF!G$10-DCF!G$5*MAX(AY41*DCF!G$10,0)-MAX(AY41-AX41,0)/Inputs!$B$10)*DCF!G$6</f>
        <v>1052.1868958207299</v>
      </c>
      <c r="CG41" s="15">
        <f ca="1">(AZ41*DCF!H$10-DCF!H$5*MAX(AZ41*DCF!H$10,0)-MAX(AZ41-AY41,0)/Inputs!$B$10)*DCF!H$6</f>
        <v>1158.8163433216976</v>
      </c>
      <c r="CH41" s="15">
        <f ca="1">(BA41*DCF!I$10-DCF!I$5*MAX(BA41*DCF!I$10,0)-MAX(BA41-AZ41,0)/Inputs!$B$10)*DCF!I$6</f>
        <v>1333.5232444300759</v>
      </c>
      <c r="CI41" s="15">
        <f ca="1">(BB41*DCF!J$10-DCF!J$5*MAX(BB41*DCF!J$10,0)-MAX(BB41-BA41,0)/Inputs!$B$10)*DCF!J$6</f>
        <v>1782.6885591692735</v>
      </c>
      <c r="CJ41" s="15">
        <f ca="1">(BC41*DCF!K$10-DCF!K$5*MAX(BC41*DCF!K$10,0)-MAX(BC41-BB41,0)/Inputs!$B$10)*DCF!K$6</f>
        <v>2124.0103649176108</v>
      </c>
      <c r="CK41" s="15">
        <f ca="1">(BD41*DCF!L$10-DCF!L$5*MAX(BD41*DCF!L$10,0)-MAX(BD41-BC41,0)/Inputs!$B$10)*DCF!L$6</f>
        <v>2472.632580294724</v>
      </c>
      <c r="CL41" s="15">
        <f ca="1">(BE41*DCF!M$10-DCF!M$5*MAX(BE41*DCF!M$10,0)-MAX(BE41-BD41,0)/Inputs!$B$10)*DCF!M$6</f>
        <v>2947.7670556752769</v>
      </c>
      <c r="CM41" s="15">
        <f ca="1">(BF41*DCF!C$28-DCF!C$5*MAX(BF41*DCF!C$28,0)-MAX(BF41-Inputs!$B$13,0)/Inputs!$B$17)*DCF!C$6</f>
        <v>3033.7629073441667</v>
      </c>
      <c r="CN41" s="15">
        <f ca="1">(BG41*DCF!D$28-DCF!D$5*MAX(BG41*DCF!D$28,0)-MAX(BG41-BF41,0)/Inputs!$B$17)*DCF!D$6</f>
        <v>3094.9462921959071</v>
      </c>
      <c r="CO41" s="15">
        <f ca="1">(BH41*DCF!E$28-DCF!E$5*MAX(BH41*DCF!E$28,0)-MAX(BH41-BG41,0)/Inputs!$B$17)*DCF!E$6</f>
        <v>3511.2102006811151</v>
      </c>
      <c r="CP41" s="15">
        <f ca="1">(BI41*DCF!F$28-DCF!F$5*MAX(BI41*DCF!F$28,0)-MAX(BI41-BH41,0)/Inputs!$B$17)*DCF!F$6</f>
        <v>3952.4235853058444</v>
      </c>
      <c r="CQ41" s="15">
        <f ca="1">(BJ41*DCF!G$28-DCF!G$5*MAX(BJ41*DCF!G$28,0)-MAX(BJ41-BI41,0)/Inputs!$B$17)*DCF!G$6</f>
        <v>4559.5722007665254</v>
      </c>
      <c r="CR41" s="15">
        <f ca="1">(BK41*DCF!H$28-DCF!H$5*MAX(BK41*DCF!H$28,0)-MAX(BK41-BJ41,0)/Inputs!$B$17)*DCF!H$6</f>
        <v>4970.4781498976245</v>
      </c>
      <c r="CS41" s="15">
        <f ca="1">(BL41*DCF!I$28-DCF!I$5*MAX(BL41*DCF!I$28,0)-MAX(BL41-BK41,0)/Inputs!$B$17)*DCF!I$6</f>
        <v>6128.9240930620927</v>
      </c>
      <c r="CT41" s="15">
        <f ca="1">(BM41*DCF!J$28-DCF!J$5*MAX(BM41*DCF!J$28,0)-MAX(BM41-BL41,0)/Inputs!$B$17)*DCF!J$6</f>
        <v>7917.8537900913561</v>
      </c>
      <c r="CU41" s="15">
        <f ca="1">(BN41*DCF!K$28-DCF!K$5*MAX(BN41*DCF!K$28,0)-MAX(BN41-BM41,0)/Inputs!$B$17)*DCF!K$6</f>
        <v>9716.576534918142</v>
      </c>
      <c r="CV41" s="15">
        <f ca="1">(BO41*DCF!L$28-DCF!L$5*MAX(BO41*DCF!L$28,0)-MAX(BO41-BN41,0)/Inputs!$B$17)*DCF!L$6</f>
        <v>10883.472863193718</v>
      </c>
      <c r="CW41" s="15">
        <f ca="1">(BP41*DCF!M$28-DCF!M$5*MAX(BP41*DCF!M$28,0)-MAX(BP41-BO41,0)/Inputs!$B$17)*DCF!M$6</f>
        <v>13391.932627375058</v>
      </c>
      <c r="CX41" s="15">
        <f ca="1">(BQ41*DCF!C$46-DCF!C$5*MAX(BQ41*DCF!C$46,0)-MAX(BQ41-Inputs!$B$20,0)/Inputs!$B$24)*DCF!C$6</f>
        <v>-1296.5241857425294</v>
      </c>
      <c r="CY41" s="15">
        <f ca="1">(BR41*DCF!D$46-DCF!D$5*MAX(BR41*DCF!D$46,0)-MAX(BR41-BQ41,0)/Inputs!$B$24)*DCF!D$6</f>
        <v>-2353.75477526036</v>
      </c>
      <c r="CZ41" s="15">
        <f ca="1">(BS41*DCF!E$46-DCF!E$5*MAX(BS41*DCF!E$46,0)-MAX(BS41-BR41,0)/Inputs!$B$24)*DCF!E$6</f>
        <v>-1475.2024701136463</v>
      </c>
      <c r="DA41" s="15">
        <f ca="1">(BT41*DCF!F$46-DCF!F$5*MAX(BT41*DCF!F$46,0)-MAX(BT41-BS41,0)/Inputs!$B$24)*DCF!F$6</f>
        <v>-520.54625763702029</v>
      </c>
      <c r="DB41" s="15">
        <f ca="1">(BU41*DCF!G$46-DCF!G$5*MAX(BU41*DCF!G$46,0)-MAX(BU41-BT41,0)/Inputs!$B$24)*DCF!G$6</f>
        <v>-1442.646287066879</v>
      </c>
      <c r="DC41" s="15">
        <f ca="1">(BV41*DCF!H$46-DCF!H$5*MAX(BV41*DCF!H$46,0)-MAX(BV41-BU41,0)/Inputs!$B$24)*DCF!H$6</f>
        <v>-2602.1365086473875</v>
      </c>
      <c r="DD41" s="15">
        <f ca="1">(BW41*DCF!I$46-DCF!I$5*MAX(BW41*DCF!I$46,0)-MAX(BW41-BV41,0)/Inputs!$B$24)*DCF!I$6</f>
        <v>-3923.2431476539059</v>
      </c>
      <c r="DE41" s="15">
        <f ca="1">(BX41*DCF!J$46-DCF!J$5*MAX(BX41*DCF!J$46,0)-MAX(BX41-BW41,0)/Inputs!$B$24)*DCF!J$6</f>
        <v>-1381.9463220606535</v>
      </c>
      <c r="DF41" s="15">
        <f ca="1">(BY41*DCF!K$46-DCF!K$5*MAX(BY41*DCF!K$46,0)-MAX(BY41-BX41,0)/Inputs!$B$24)*DCF!K$6</f>
        <v>-3256.880504850717</v>
      </c>
      <c r="DG41" s="15">
        <f ca="1">(BZ41*DCF!L$46-DCF!L$5*MAX(BZ41*DCF!L$46,0)-MAX(BZ41-BY41,0)/Inputs!$B$24)*DCF!L$6</f>
        <v>2124.8255242650134</v>
      </c>
      <c r="DH41" s="15">
        <f ca="1">(CA41*DCF!M$46-DCF!M$5*MAX(CA41*DCF!M$46,0)-MAX(CA41-BZ41,0)/Inputs!$B$24)*DCF!M$6</f>
        <v>-4383.5291998961275</v>
      </c>
      <c r="DI41" s="15">
        <f ca="1">SUM(CB41:CL41)+BE41*DCF!M$10*(1+Inputs!$B$30)*(1-Inputs!$B$33)*(1-Inputs!$B$30/Inputs!$B$31)/(Inputs!$B$29-Inputs!$B$30)*DCF!M$6</f>
        <v>90645.060947040387</v>
      </c>
      <c r="DJ41" s="15">
        <f ca="1">SUM(CM41:CW41)+BP41*DCF!M$28*(1+Inputs!$B$30)*(1-Inputs!$B$33)*(1-Inputs!$B$30/Inputs!$B$31)/(Inputs!$B$29-Inputs!$B$30)*DCF!M$6</f>
        <v>393244.03742154822</v>
      </c>
      <c r="DK41" s="15">
        <f ca="1">SUM(CX41:DH41)+CA41*DCF!M$46*(1+Inputs!$B$30)*(1-Inputs!$B$33)*(1-Inputs!$B$30/Inputs!$B$31)/(Inputs!$B$29-Inputs!$B$30)*DCF!M$6</f>
        <v>283061.10672821273</v>
      </c>
      <c r="DM41" s="15">
        <f ca="1">DI41+DJ41+DK41+Inputs!$B$34+Inputs!$B$36-Inputs!$B$35</f>
        <v>843801.20509680128</v>
      </c>
    </row>
    <row r="42" spans="1:117" x14ac:dyDescent="0.75">
      <c r="A42" s="11">
        <v>29</v>
      </c>
      <c r="C42" s="23">
        <f t="shared" ca="1" si="32"/>
        <v>-2.1653884147293398</v>
      </c>
      <c r="D42" s="23">
        <f t="shared" ca="1" si="32"/>
        <v>0.61855830782669563</v>
      </c>
      <c r="E42" s="23">
        <f t="shared" ca="1" si="32"/>
        <v>-8.9538725524463139E-2</v>
      </c>
      <c r="F42" s="23">
        <f t="shared" ca="1" si="32"/>
        <v>1.4108199747201069</v>
      </c>
      <c r="G42" s="23">
        <f t="shared" ca="1" si="32"/>
        <v>2.1608505128098758</v>
      </c>
      <c r="H42" s="23">
        <f t="shared" ca="1" si="32"/>
        <v>0.85732573764414755</v>
      </c>
      <c r="I42" s="23">
        <f t="shared" ca="1" si="32"/>
        <v>-1.2258462417021867</v>
      </c>
      <c r="J42" s="23">
        <f t="shared" ca="1" si="32"/>
        <v>0.44054010140328842</v>
      </c>
      <c r="K42" s="23">
        <f t="shared" ca="1" si="32"/>
        <v>0.95309259056144957</v>
      </c>
      <c r="L42" s="23">
        <f t="shared" ca="1" si="32"/>
        <v>0.90040542921025402</v>
      </c>
      <c r="M42" s="23">
        <f t="shared" ca="1" si="32"/>
        <v>-1.9828255204635343</v>
      </c>
      <c r="N42" s="23">
        <f ca="1">SQRT(Inputs!$B$38)*C42+SQRT(1-Inputs!$B$38)*_xlfn.NORM.S.INV(RAND())</f>
        <v>-2.1696301191055163</v>
      </c>
      <c r="O42" s="23">
        <f ca="1">SQRT(Inputs!$B$38)*D42+SQRT(1-Inputs!$B$38)*_xlfn.NORM.S.INV(RAND())</f>
        <v>0.70892153646082878</v>
      </c>
      <c r="P42" s="23">
        <f ca="1">SQRT(Inputs!$B$38)*E42+SQRT(1-Inputs!$B$38)*_xlfn.NORM.S.INV(RAND())</f>
        <v>-0.7822469697378055</v>
      </c>
      <c r="Q42" s="23">
        <f ca="1">SQRT(Inputs!$B$38)*F42+SQRT(1-Inputs!$B$38)*_xlfn.NORM.S.INV(RAND())</f>
        <v>4.2750491221216214E-3</v>
      </c>
      <c r="R42" s="23">
        <f ca="1">SQRT(Inputs!$B$38)*G42+SQRT(1-Inputs!$B$38)*_xlfn.NORM.S.INV(RAND())</f>
        <v>0.30348542481988039</v>
      </c>
      <c r="S42" s="23">
        <f ca="1">SQRT(Inputs!$B$38)*H42+SQRT(1-Inputs!$B$38)*_xlfn.NORM.S.INV(RAND())</f>
        <v>0.43056224340468352</v>
      </c>
      <c r="T42" s="23">
        <f ca="1">SQRT(Inputs!$B$38)*I42+SQRT(1-Inputs!$B$38)*_xlfn.NORM.S.INV(RAND())</f>
        <v>-1.0979690238534163</v>
      </c>
      <c r="U42" s="23">
        <f ca="1">SQRT(Inputs!$B$38)*J42+SQRT(1-Inputs!$B$38)*_xlfn.NORM.S.INV(RAND())</f>
        <v>0.77066217059979325</v>
      </c>
      <c r="V42" s="23">
        <f ca="1">SQRT(Inputs!$B$38)*K42+SQRT(1-Inputs!$B$38)*_xlfn.NORM.S.INV(RAND())</f>
        <v>0.39150530914415721</v>
      </c>
      <c r="W42" s="23">
        <f ca="1">SQRT(Inputs!$B$38)*L42+SQRT(1-Inputs!$B$38)*_xlfn.NORM.S.INV(RAND())</f>
        <v>1.4999825635819863</v>
      </c>
      <c r="X42" s="23">
        <f ca="1">SQRT(Inputs!$B$38)*M42+SQRT(1-Inputs!$B$38)*_xlfn.NORM.S.INV(RAND())</f>
        <v>-1.0067434235340289</v>
      </c>
      <c r="Y42" s="23">
        <f ca="1">SQRT(Inputs!$B$38)*C42+SQRT(1-Inputs!$B$38)*_xlfn.NORM.S.INV(RAND())</f>
        <v>-1.9628142765632055</v>
      </c>
      <c r="Z42" s="23">
        <f ca="1">SQRT(Inputs!$B$38)*D42+SQRT(1-Inputs!$B$38)*_xlfn.NORM.S.INV(RAND())</f>
        <v>0.93030604424760632</v>
      </c>
      <c r="AA42" s="23">
        <f ca="1">SQRT(Inputs!$B$38)*E42+SQRT(1-Inputs!$B$38)*_xlfn.NORM.S.INV(RAND())</f>
        <v>-0.67600439923965916</v>
      </c>
      <c r="AB42" s="23">
        <f ca="1">SQRT(Inputs!$B$38)*F42+SQRT(1-Inputs!$B$38)*_xlfn.NORM.S.INV(RAND())</f>
        <v>2.3677141827657033</v>
      </c>
      <c r="AC42" s="23">
        <f ca="1">SQRT(Inputs!$B$38)*G42+SQRT(1-Inputs!$B$38)*_xlfn.NORM.S.INV(RAND())</f>
        <v>2.4509435788868403</v>
      </c>
      <c r="AD42" s="23">
        <f ca="1">SQRT(Inputs!$B$38)*H42+SQRT(1-Inputs!$B$38)*_xlfn.NORM.S.INV(RAND())</f>
        <v>0.69385744340163025</v>
      </c>
      <c r="AE42" s="23">
        <f ca="1">SQRT(Inputs!$B$38)*I42+SQRT(1-Inputs!$B$38)*_xlfn.NORM.S.INV(RAND())</f>
        <v>-2.1192154530309462</v>
      </c>
      <c r="AF42" s="23">
        <f ca="1">SQRT(Inputs!$B$38)*J42+SQRT(1-Inputs!$B$38)*_xlfn.NORM.S.INV(RAND())</f>
        <v>-0.23372868423145829</v>
      </c>
      <c r="AG42" s="23">
        <f ca="1">SQRT(Inputs!$B$38)*K42+SQRT(1-Inputs!$B$38)*_xlfn.NORM.S.INV(RAND())</f>
        <v>-3.8027150717561353E-2</v>
      </c>
      <c r="AH42" s="23">
        <f ca="1">SQRT(Inputs!$B$38)*L42+SQRT(1-Inputs!$B$38)*_xlfn.NORM.S.INV(RAND())</f>
        <v>-0.12308016645057634</v>
      </c>
      <c r="AI42" s="23">
        <f ca="1">SQRT(Inputs!$B$38)*M42+SQRT(1-Inputs!$B$38)*_xlfn.NORM.S.INV(RAND())</f>
        <v>-2.2234879918788675</v>
      </c>
      <c r="AJ42" s="23">
        <f ca="1">SQRT(Inputs!$B$38)*C42+SQRT(1-Inputs!$B$38)*_xlfn.NORM.S.INV(RAND())</f>
        <v>-2.0417587850713823</v>
      </c>
      <c r="AK42" s="23">
        <f ca="1">SQRT(Inputs!$B$38)*D42+SQRT(1-Inputs!$B$38)*_xlfn.NORM.S.INV(RAND())</f>
        <v>0.4757539206668791</v>
      </c>
      <c r="AL42" s="23">
        <f ca="1">SQRT(Inputs!$B$38)*E42+SQRT(1-Inputs!$B$38)*_xlfn.NORM.S.INV(RAND())</f>
        <v>-0.33022403953657364</v>
      </c>
      <c r="AM42" s="23">
        <f ca="1">SQRT(Inputs!$B$38)*F42+SQRT(1-Inputs!$B$38)*_xlfn.NORM.S.INV(RAND())</f>
        <v>1.3083130271629804</v>
      </c>
      <c r="AN42" s="23">
        <f ca="1">SQRT(Inputs!$B$38)*G42+SQRT(1-Inputs!$B$38)*_xlfn.NORM.S.INV(RAND())</f>
        <v>1.6775123897528135</v>
      </c>
      <c r="AO42" s="23">
        <f ca="1">SQRT(Inputs!$B$38)*H42+SQRT(1-Inputs!$B$38)*_xlfn.NORM.S.INV(RAND())</f>
        <v>1.0917087721393814</v>
      </c>
      <c r="AP42" s="23">
        <f ca="1">SQRT(Inputs!$B$38)*I42+SQRT(1-Inputs!$B$38)*_xlfn.NORM.S.INV(RAND())</f>
        <v>-2.3480866326312593</v>
      </c>
      <c r="AQ42" s="23">
        <f ca="1">SQRT(Inputs!$B$38)*J42+SQRT(1-Inputs!$B$38)*_xlfn.NORM.S.INV(RAND())</f>
        <v>5.0628173425230266E-2</v>
      </c>
      <c r="AR42" s="23">
        <f ca="1">SQRT(Inputs!$B$38)*K42+SQRT(1-Inputs!$B$38)*_xlfn.NORM.S.INV(RAND())</f>
        <v>-1.3183602529138896</v>
      </c>
      <c r="AS42" s="23">
        <f ca="1">SQRT(Inputs!$B$38)*L42+SQRT(1-Inputs!$B$38)*_xlfn.NORM.S.INV(RAND())</f>
        <v>1.0476240710536953</v>
      </c>
      <c r="AT42" s="23">
        <f ca="1">SQRT(Inputs!$B$38)*M42+SQRT(1-Inputs!$B$38)*_xlfn.NORM.S.INV(RAND())</f>
        <v>-1.7179095220366492</v>
      </c>
      <c r="AU42" s="15">
        <f ca="1">Inputs!$B$6*EXP($B$8-0.5*C$5^2+C$5*N42)</f>
        <v>3492.6209312924225</v>
      </c>
      <c r="AV42" s="15">
        <f t="shared" ca="1" si="1"/>
        <v>4718.3986550483905</v>
      </c>
      <c r="AW42" s="15">
        <f t="shared" ca="1" si="2"/>
        <v>5177.150018814863</v>
      </c>
      <c r="AX42" s="15">
        <f t="shared" ca="1" si="3"/>
        <v>6324.1572363760706</v>
      </c>
      <c r="AY42" s="15">
        <f t="shared" ca="1" si="4"/>
        <v>8007.6120571627707</v>
      </c>
      <c r="AZ42" s="15">
        <f t="shared" ca="1" si="5"/>
        <v>10269.052955799831</v>
      </c>
      <c r="BA42" s="15">
        <f t="shared" ca="1" si="6"/>
        <v>11202.499929862335</v>
      </c>
      <c r="BB42" s="15">
        <f t="shared" ca="1" si="7"/>
        <v>14816.218714551833</v>
      </c>
      <c r="BC42" s="15">
        <f t="shared" ca="1" si="8"/>
        <v>18844.997256909399</v>
      </c>
      <c r="BD42" s="15">
        <f t="shared" ca="1" si="9"/>
        <v>26564.187374635982</v>
      </c>
      <c r="BE42" s="15">
        <f t="shared" ca="1" si="10"/>
        <v>29699.010699614464</v>
      </c>
      <c r="BF42" s="15">
        <f ca="1">Inputs!$B$13*EXP($B$9-0.5*C$6^2+C$6*Y42)</f>
        <v>9372.6001513448991</v>
      </c>
      <c r="BG42" s="15">
        <f t="shared" ca="1" si="11"/>
        <v>13510.499948975119</v>
      </c>
      <c r="BH42" s="15">
        <f t="shared" ca="1" si="12"/>
        <v>14756.522100073247</v>
      </c>
      <c r="BI42" s="15">
        <f t="shared" ca="1" si="13"/>
        <v>26007.099440686226</v>
      </c>
      <c r="BJ42" s="15">
        <f t="shared" ca="1" si="14"/>
        <v>45393.359550194604</v>
      </c>
      <c r="BK42" s="15">
        <f t="shared" ca="1" si="15"/>
        <v>61231.088752760894</v>
      </c>
      <c r="BL42" s="15">
        <f t="shared" ca="1" si="16"/>
        <v>57152.213762726009</v>
      </c>
      <c r="BM42" s="15">
        <f t="shared" ca="1" si="17"/>
        <v>68241.917477313211</v>
      </c>
      <c r="BN42" s="15">
        <f t="shared" ca="1" si="18"/>
        <v>83547.41704762321</v>
      </c>
      <c r="BO42" s="15">
        <f t="shared" ca="1" si="19"/>
        <v>101336.25533760026</v>
      </c>
      <c r="BP42" s="15">
        <f t="shared" ca="1" si="20"/>
        <v>96951.004886135473</v>
      </c>
      <c r="BQ42" s="15">
        <f ca="1">Inputs!$B$20*EXP($B$10-0.5*C$7^2+C$7*AJ42)</f>
        <v>2079.2285011673712</v>
      </c>
      <c r="BR42" s="15">
        <f t="shared" ca="1" si="21"/>
        <v>3281.3941116671303</v>
      </c>
      <c r="BS42" s="15">
        <f t="shared" ca="1" si="22"/>
        <v>4086.9311415093775</v>
      </c>
      <c r="BT42" s="15">
        <f t="shared" ca="1" si="23"/>
        <v>7942.340401288272</v>
      </c>
      <c r="BU42" s="15">
        <f t="shared" ca="1" si="24"/>
        <v>16518.001315387475</v>
      </c>
      <c r="BV42" s="15">
        <f t="shared" ca="1" si="25"/>
        <v>29389.618891370606</v>
      </c>
      <c r="BW42" s="15">
        <f t="shared" ca="1" si="26"/>
        <v>24950.231713642534</v>
      </c>
      <c r="BX42" s="15">
        <f t="shared" ca="1" si="27"/>
        <v>35252.902290694248</v>
      </c>
      <c r="BY42" s="15">
        <f t="shared" ca="1" si="28"/>
        <v>38383.221620791141</v>
      </c>
      <c r="BZ42" s="15">
        <f t="shared" ca="1" si="29"/>
        <v>65295.412194322242</v>
      </c>
      <c r="CA42" s="15">
        <f t="shared" ca="1" si="30"/>
        <v>67590.61641720646</v>
      </c>
      <c r="CB42" s="15">
        <f ca="1">(AU42*DCF!C$10-DCF!C$5*MAX(AU42*DCF!C$10,0)-MAX(AU42-Inputs!$B$6,0)/Inputs!$B$10)*DCF!C$6</f>
        <v>896.93689291583871</v>
      </c>
      <c r="CC42" s="15">
        <f ca="1">(AV42*DCF!D$10-DCF!D$5*MAX(AV42*DCF!D$10,0)-MAX(AV42-AU42,0)/Inputs!$B$10)*DCF!D$6</f>
        <v>851.2038890105747</v>
      </c>
      <c r="CD42" s="15">
        <f ca="1">(AW42*DCF!E$10-DCF!E$5*MAX(AW42*DCF!E$10,0)-MAX(AW42-AV42,0)/Inputs!$B$10)*DCF!E$6</f>
        <v>1091.9917212685164</v>
      </c>
      <c r="CE42" s="15">
        <f ca="1">(AX42*DCF!F$10-DCF!F$5*MAX(AX42*DCF!F$10,0)-MAX(AX42-AW42,0)/Inputs!$B$10)*DCF!F$6</f>
        <v>1141.8896816671777</v>
      </c>
      <c r="CF42" s="15">
        <f ca="1">(AY42*DCF!G$10-DCF!G$5*MAX(AY42*DCF!G$10,0)-MAX(AY42-AX42,0)/Inputs!$B$10)*DCF!G$6</f>
        <v>1326.2980659903392</v>
      </c>
      <c r="CG42" s="15">
        <f ca="1">(AZ42*DCF!H$10-DCF!H$5*MAX(AZ42*DCF!H$10,0)-MAX(AZ42-AY42,0)/Inputs!$B$10)*DCF!H$6</f>
        <v>1592.1846239329454</v>
      </c>
      <c r="CH42" s="15">
        <f ca="1">(BA42*DCF!I$10-DCF!I$5*MAX(BA42*DCF!I$10,0)-MAX(BA42-AZ42,0)/Inputs!$B$10)*DCF!I$6</f>
        <v>1893.1700599694757</v>
      </c>
      <c r="CI42" s="15">
        <f ca="1">(BB42*DCF!J$10-DCF!J$5*MAX(BB42*DCF!J$10,0)-MAX(BB42-BA42,0)/Inputs!$B$10)*DCF!J$6</f>
        <v>1994.8979773361355</v>
      </c>
      <c r="CJ42" s="15">
        <f ca="1">(BC42*DCF!K$10-DCF!K$5*MAX(BC42*DCF!K$10,0)-MAX(BC42-BB42,0)/Inputs!$B$10)*DCF!K$6</f>
        <v>2469.7742393130011</v>
      </c>
      <c r="CK42" s="15">
        <f ca="1">(BD42*DCF!L$10-DCF!L$5*MAX(BD42*DCF!L$10,0)-MAX(BD42-BC42,0)/Inputs!$B$10)*DCF!L$6</f>
        <v>3008.1683330070382</v>
      </c>
      <c r="CL42" s="15">
        <f ca="1">(BE42*DCF!M$10-DCF!M$5*MAX(BE42*DCF!M$10,0)-MAX(BE42-BD42,0)/Inputs!$B$10)*DCF!M$6</f>
        <v>3816.4263966373337</v>
      </c>
      <c r="CM42" s="15">
        <f ca="1">(BF42*DCF!C$28-DCF!C$5*MAX(BF42*DCF!C$28,0)-MAX(BF42-Inputs!$B$13,0)/Inputs!$B$17)*DCF!C$6</f>
        <v>2860.4560994790318</v>
      </c>
      <c r="CN42" s="15">
        <f ca="1">(BG42*DCF!D$28-DCF!D$5*MAX(BG42*DCF!D$28,0)-MAX(BG42-BF42,0)/Inputs!$B$17)*DCF!D$6</f>
        <v>3096.3500906011009</v>
      </c>
      <c r="CO42" s="15">
        <f ca="1">(BH42*DCF!E$28-DCF!E$5*MAX(BH42*DCF!E$28,0)-MAX(BH42-BG42,0)/Inputs!$B$17)*DCF!E$6</f>
        <v>3933.7360051591118</v>
      </c>
      <c r="CP42" s="15">
        <f ca="1">(BI42*DCF!F$28-DCF!F$5*MAX(BI42*DCF!F$28,0)-MAX(BI42-BH42,0)/Inputs!$B$17)*DCF!F$6</f>
        <v>5011.8970149177112</v>
      </c>
      <c r="CQ42" s="15">
        <f ca="1">(BJ42*DCF!G$28-DCF!G$5*MAX(BJ42*DCF!G$28,0)-MAX(BJ42-BI42,0)/Inputs!$B$17)*DCF!G$6</f>
        <v>8517.0740961707979</v>
      </c>
      <c r="CR42" s="15">
        <f ca="1">(BK42*DCF!H$28-DCF!H$5*MAX(BK42*DCF!H$28,0)-MAX(BK42-BJ42,0)/Inputs!$B$17)*DCF!H$6</f>
        <v>12682.385139356198</v>
      </c>
      <c r="CS42" s="15">
        <f ca="1">(BL42*DCF!I$28-DCF!I$5*MAX(BL42*DCF!I$28,0)-MAX(BL42-BK42,0)/Inputs!$B$17)*DCF!I$6</f>
        <v>13439.516643176987</v>
      </c>
      <c r="CT42" s="15">
        <f ca="1">(BM42*DCF!J$28-DCF!J$5*MAX(BM42*DCF!J$28,0)-MAX(BM42-BL42,0)/Inputs!$B$17)*DCF!J$6</f>
        <v>13753.208674727133</v>
      </c>
      <c r="CU42" s="15">
        <f ca="1">(BN42*DCF!K$28-DCF!K$5*MAX(BN42*DCF!K$28,0)-MAX(BN42-BM42,0)/Inputs!$B$17)*DCF!K$6</f>
        <v>15769.093811761413</v>
      </c>
      <c r="CV42" s="15">
        <f ca="1">(BO42*DCF!L$28-DCF!L$5*MAX(BO42*DCF!L$28,0)-MAX(BO42-BN42,0)/Inputs!$B$17)*DCF!L$6</f>
        <v>18205.873259895783</v>
      </c>
      <c r="CW42" s="15">
        <f ca="1">(BP42*DCF!M$28-DCF!M$5*MAX(BP42*DCF!M$28,0)-MAX(BP42-BO42,0)/Inputs!$B$17)*DCF!M$6</f>
        <v>18241.387677656909</v>
      </c>
      <c r="CX42" s="15">
        <f ca="1">(BQ42*DCF!C$46-DCF!C$5*MAX(BQ42*DCF!C$46,0)-MAX(BQ42-Inputs!$B$20,0)/Inputs!$B$24)*DCF!C$6</f>
        <v>-480.19133976151755</v>
      </c>
      <c r="CY42" s="15">
        <f ca="1">(BR42*DCF!D$46-DCF!D$5*MAX(BR42*DCF!D$46,0)-MAX(BR42-BQ42,0)/Inputs!$B$24)*DCF!D$6</f>
        <v>-1073.0115388813686</v>
      </c>
      <c r="CZ42" s="15">
        <f ca="1">(BS42*DCF!E$46-DCF!E$5*MAX(BS42*DCF!E$46,0)-MAX(BS42-BR42,0)/Inputs!$B$24)*DCF!E$6</f>
        <v>-800.80724444461543</v>
      </c>
      <c r="DA42" s="15">
        <f ca="1">(BT42*DCF!F$46-DCF!F$5*MAX(BT42*DCF!F$46,0)-MAX(BT42-BS42,0)/Inputs!$B$24)*DCF!F$6</f>
        <v>-1982.2878335978548</v>
      </c>
      <c r="DB42" s="15">
        <f ca="1">(BU42*DCF!G$46-DCF!G$5*MAX(BU42*DCF!G$46,0)-MAX(BU42-BT42,0)/Inputs!$B$24)*DCF!G$6</f>
        <v>-3440.3158257956588</v>
      </c>
      <c r="DC42" s="15">
        <f ca="1">(BV42*DCF!H$46-DCF!H$5*MAX(BV42*DCF!H$46,0)-MAX(BV42-BU42,0)/Inputs!$B$24)*DCF!H$6</f>
        <v>-3999.7762960273935</v>
      </c>
      <c r="DD42" s="15">
        <f ca="1">(BW42*DCF!I$46-DCF!I$5*MAX(BW42*DCF!I$46,0)-MAX(BW42-BV42,0)/Inputs!$B$24)*DCF!I$6</f>
        <v>576.2352714408072</v>
      </c>
      <c r="DE42" s="15">
        <f ca="1">(BX42*DCF!J$46-DCF!J$5*MAX(BX42*DCF!J$46,0)-MAX(BX42-BW42,0)/Inputs!$B$24)*DCF!J$6</f>
        <v>-1253.3381787172614</v>
      </c>
      <c r="DF42" s="15">
        <f ca="1">(BY42*DCF!K$46-DCF!K$5*MAX(BY42*DCF!K$46,0)-MAX(BY42-BX42,0)/Inputs!$B$24)*DCF!K$6</f>
        <v>1425.7327255502219</v>
      </c>
      <c r="DG42" s="15">
        <f ca="1">(BZ42*DCF!L$46-DCF!L$5*MAX(BZ42*DCF!L$46,0)-MAX(BZ42-BY42,0)/Inputs!$B$24)*DCF!L$6</f>
        <v>-1576.7481465936983</v>
      </c>
      <c r="DH42" s="15">
        <f ca="1">(CA42*DCF!M$46-DCF!M$5*MAX(CA42*DCF!M$46,0)-MAX(CA42-BZ42,0)/Inputs!$B$24)*DCF!M$6</f>
        <v>4819.0123283186094</v>
      </c>
      <c r="DI42" s="15">
        <f ca="1">SUM(CB42:CL42)+BE42*DCF!M$10*(1+Inputs!$B$30)*(1-Inputs!$B$33)*(1-Inputs!$B$30/Inputs!$B$31)/(Inputs!$B$29-Inputs!$B$30)*DCF!M$6</f>
        <v>102735.68138683474</v>
      </c>
      <c r="DJ42" s="15">
        <f ca="1">SUM(CM42:CW42)+BP42*DCF!M$28*(1+Inputs!$B$30)*(1-Inputs!$B$33)*(1-Inputs!$B$30/Inputs!$B$31)/(Inputs!$B$29-Inputs!$B$30)*DCF!M$6</f>
        <v>475265.55003614374</v>
      </c>
      <c r="DK42" s="15">
        <f ca="1">SUM(CX42:DH42)+CA42*DCF!M$46*(1+Inputs!$B$30)*(1-Inputs!$B$33)*(1-Inputs!$B$30/Inputs!$B$31)/(Inputs!$B$29-Inputs!$B$30)*DCF!M$6</f>
        <v>96717.603522855745</v>
      </c>
      <c r="DM42" s="15">
        <f ca="1">DI42+DJ42+DK42+Inputs!$B$34+Inputs!$B$36-Inputs!$B$35</f>
        <v>751569.83494583424</v>
      </c>
    </row>
    <row r="43" spans="1:117" x14ac:dyDescent="0.75">
      <c r="A43" s="11">
        <v>30</v>
      </c>
      <c r="C43" s="23">
        <f t="shared" ca="1" si="32"/>
        <v>-1.3649110701106792</v>
      </c>
      <c r="D43" s="23">
        <f t="shared" ca="1" si="32"/>
        <v>8.193989201575239E-4</v>
      </c>
      <c r="E43" s="23">
        <f t="shared" ca="1" si="32"/>
        <v>1.0524306316604348</v>
      </c>
      <c r="F43" s="23">
        <f t="shared" ca="1" si="32"/>
        <v>0.17488111021217956</v>
      </c>
      <c r="G43" s="23">
        <f t="shared" ca="1" si="32"/>
        <v>0.82654227080062481</v>
      </c>
      <c r="H43" s="23">
        <f t="shared" ca="1" si="32"/>
        <v>-1.5375790425801876</v>
      </c>
      <c r="I43" s="23">
        <f t="shared" ca="1" si="32"/>
        <v>4.952141762054036E-2</v>
      </c>
      <c r="J43" s="23">
        <f t="shared" ca="1" si="32"/>
        <v>0.5684495367333201</v>
      </c>
      <c r="K43" s="23">
        <f t="shared" ca="1" si="32"/>
        <v>0.99031439282676026</v>
      </c>
      <c r="L43" s="23">
        <f t="shared" ca="1" si="32"/>
        <v>1.0494050016476186</v>
      </c>
      <c r="M43" s="23">
        <f t="shared" ca="1" si="32"/>
        <v>1.2707445511304694</v>
      </c>
      <c r="N43" s="23">
        <f ca="1">SQRT(Inputs!$B$38)*C43+SQRT(1-Inputs!$B$38)*_xlfn.NORM.S.INV(RAND())</f>
        <v>0.14917281744518507</v>
      </c>
      <c r="O43" s="23">
        <f ca="1">SQRT(Inputs!$B$38)*D43+SQRT(1-Inputs!$B$38)*_xlfn.NORM.S.INV(RAND())</f>
        <v>0.56888025203296388</v>
      </c>
      <c r="P43" s="23">
        <f ca="1">SQRT(Inputs!$B$38)*E43+SQRT(1-Inputs!$B$38)*_xlfn.NORM.S.INV(RAND())</f>
        <v>1.62979335639774</v>
      </c>
      <c r="Q43" s="23">
        <f ca="1">SQRT(Inputs!$B$38)*F43+SQRT(1-Inputs!$B$38)*_xlfn.NORM.S.INV(RAND())</f>
        <v>1.1761650039334208</v>
      </c>
      <c r="R43" s="23">
        <f ca="1">SQRT(Inputs!$B$38)*G43+SQRT(1-Inputs!$B$38)*_xlfn.NORM.S.INV(RAND())</f>
        <v>0.10599001530190094</v>
      </c>
      <c r="S43" s="23">
        <f ca="1">SQRT(Inputs!$B$38)*H43+SQRT(1-Inputs!$B$38)*_xlfn.NORM.S.INV(RAND())</f>
        <v>-1.8845442180039496</v>
      </c>
      <c r="T43" s="23">
        <f ca="1">SQRT(Inputs!$B$38)*I43+SQRT(1-Inputs!$B$38)*_xlfn.NORM.S.INV(RAND())</f>
        <v>0.84051567627313939</v>
      </c>
      <c r="U43" s="23">
        <f ca="1">SQRT(Inputs!$B$38)*J43+SQRT(1-Inputs!$B$38)*_xlfn.NORM.S.INV(RAND())</f>
        <v>0.18544451493527186</v>
      </c>
      <c r="V43" s="23">
        <f ca="1">SQRT(Inputs!$B$38)*K43+SQRT(1-Inputs!$B$38)*_xlfn.NORM.S.INV(RAND())</f>
        <v>-0.48167656803370285</v>
      </c>
      <c r="W43" s="23">
        <f ca="1">SQRT(Inputs!$B$38)*L43+SQRT(1-Inputs!$B$38)*_xlfn.NORM.S.INV(RAND())</f>
        <v>0.18827576734563334</v>
      </c>
      <c r="X43" s="23">
        <f ca="1">SQRT(Inputs!$B$38)*M43+SQRT(1-Inputs!$B$38)*_xlfn.NORM.S.INV(RAND())</f>
        <v>1.2100940299178786</v>
      </c>
      <c r="Y43" s="23">
        <f ca="1">SQRT(Inputs!$B$38)*C43+SQRT(1-Inputs!$B$38)*_xlfn.NORM.S.INV(RAND())</f>
        <v>-1.1216062552306303</v>
      </c>
      <c r="Z43" s="23">
        <f ca="1">SQRT(Inputs!$B$38)*D43+SQRT(1-Inputs!$B$38)*_xlfn.NORM.S.INV(RAND())</f>
        <v>-1.0594341366650391</v>
      </c>
      <c r="AA43" s="23">
        <f ca="1">SQRT(Inputs!$B$38)*E43+SQRT(1-Inputs!$B$38)*_xlfn.NORM.S.INV(RAND())</f>
        <v>0.3668131327873152</v>
      </c>
      <c r="AB43" s="23">
        <f ca="1">SQRT(Inputs!$B$38)*F43+SQRT(1-Inputs!$B$38)*_xlfn.NORM.S.INV(RAND())</f>
        <v>0.4465343240611257</v>
      </c>
      <c r="AC43" s="23">
        <f ca="1">SQRT(Inputs!$B$38)*G43+SQRT(1-Inputs!$B$38)*_xlfn.NORM.S.INV(RAND())</f>
        <v>-1.1139850149469139</v>
      </c>
      <c r="AD43" s="23">
        <f ca="1">SQRT(Inputs!$B$38)*H43+SQRT(1-Inputs!$B$38)*_xlfn.NORM.S.INV(RAND())</f>
        <v>-1.380208115682426</v>
      </c>
      <c r="AE43" s="23">
        <f ca="1">SQRT(Inputs!$B$38)*I43+SQRT(1-Inputs!$B$38)*_xlfn.NORM.S.INV(RAND())</f>
        <v>0.18347657884430205</v>
      </c>
      <c r="AF43" s="23">
        <f ca="1">SQRT(Inputs!$B$38)*J43+SQRT(1-Inputs!$B$38)*_xlfn.NORM.S.INV(RAND())</f>
        <v>-0.13165076653175833</v>
      </c>
      <c r="AG43" s="23">
        <f ca="1">SQRT(Inputs!$B$38)*K43+SQRT(1-Inputs!$B$38)*_xlfn.NORM.S.INV(RAND())</f>
        <v>0.53713847586733343</v>
      </c>
      <c r="AH43" s="23">
        <f ca="1">SQRT(Inputs!$B$38)*L43+SQRT(1-Inputs!$B$38)*_xlfn.NORM.S.INV(RAND())</f>
        <v>6.3082342117200096E-2</v>
      </c>
      <c r="AI43" s="23">
        <f ca="1">SQRT(Inputs!$B$38)*M43+SQRT(1-Inputs!$B$38)*_xlfn.NORM.S.INV(RAND())</f>
        <v>-0.41169910838987744</v>
      </c>
      <c r="AJ43" s="23">
        <f ca="1">SQRT(Inputs!$B$38)*C43+SQRT(1-Inputs!$B$38)*_xlfn.NORM.S.INV(RAND())</f>
        <v>-1.9842307811534514</v>
      </c>
      <c r="AK43" s="23">
        <f ca="1">SQRT(Inputs!$B$38)*D43+SQRT(1-Inputs!$B$38)*_xlfn.NORM.S.INV(RAND())</f>
        <v>-0.27102510248453604</v>
      </c>
      <c r="AL43" s="23">
        <f ca="1">SQRT(Inputs!$B$38)*E43+SQRT(1-Inputs!$B$38)*_xlfn.NORM.S.INV(RAND())</f>
        <v>-0.35395331208980785</v>
      </c>
      <c r="AM43" s="23">
        <f ca="1">SQRT(Inputs!$B$38)*F43+SQRT(1-Inputs!$B$38)*_xlfn.NORM.S.INV(RAND())</f>
        <v>0.95084298714070181</v>
      </c>
      <c r="AN43" s="23">
        <f ca="1">SQRT(Inputs!$B$38)*G43+SQRT(1-Inputs!$B$38)*_xlfn.NORM.S.INV(RAND())</f>
        <v>1.7993283691863451</v>
      </c>
      <c r="AO43" s="23">
        <f ca="1">SQRT(Inputs!$B$38)*H43+SQRT(1-Inputs!$B$38)*_xlfn.NORM.S.INV(RAND())</f>
        <v>-0.47477205895916291</v>
      </c>
      <c r="AP43" s="23">
        <f ca="1">SQRT(Inputs!$B$38)*I43+SQRT(1-Inputs!$B$38)*_xlfn.NORM.S.INV(RAND())</f>
        <v>-0.74483518591407805</v>
      </c>
      <c r="AQ43" s="23">
        <f ca="1">SQRT(Inputs!$B$38)*J43+SQRT(1-Inputs!$B$38)*_xlfn.NORM.S.INV(RAND())</f>
        <v>1.4325037656354804</v>
      </c>
      <c r="AR43" s="23">
        <f ca="1">SQRT(Inputs!$B$38)*K43+SQRT(1-Inputs!$B$38)*_xlfn.NORM.S.INV(RAND())</f>
        <v>-1.1379725909259943</v>
      </c>
      <c r="AS43" s="23">
        <f ca="1">SQRT(Inputs!$B$38)*L43+SQRT(1-Inputs!$B$38)*_xlfn.NORM.S.INV(RAND())</f>
        <v>-0.47186597862971857</v>
      </c>
      <c r="AT43" s="23">
        <f ca="1">SQRT(Inputs!$B$38)*M43+SQRT(1-Inputs!$B$38)*_xlfn.NORM.S.INV(RAND())</f>
        <v>1.5319470367849142</v>
      </c>
      <c r="AU43" s="15">
        <f ca="1">Inputs!$B$6*EXP($B$8-0.5*C$5^2+C$5*N43)</f>
        <v>5083.5213466020168</v>
      </c>
      <c r="AV43" s="15">
        <f t="shared" ca="1" si="1"/>
        <v>6727.6821966990701</v>
      </c>
      <c r="AW43" s="15">
        <f t="shared" ca="1" si="2"/>
        <v>10220.083274183005</v>
      </c>
      <c r="AX43" s="15">
        <f t="shared" ca="1" si="3"/>
        <v>14452.745640948326</v>
      </c>
      <c r="AY43" s="15">
        <f t="shared" ca="1" si="4"/>
        <v>17882.724540633633</v>
      </c>
      <c r="AZ43" s="15">
        <f t="shared" ca="1" si="5"/>
        <v>17772.26618036316</v>
      </c>
      <c r="BA43" s="15">
        <f t="shared" ca="1" si="6"/>
        <v>23748.575245274824</v>
      </c>
      <c r="BB43" s="15">
        <f t="shared" ca="1" si="7"/>
        <v>29620.754000021556</v>
      </c>
      <c r="BC43" s="15">
        <f t="shared" ca="1" si="8"/>
        <v>34629.715954198618</v>
      </c>
      <c r="BD43" s="15">
        <f t="shared" ca="1" si="9"/>
        <v>43178.38744763389</v>
      </c>
      <c r="BE43" s="15">
        <f t="shared" ca="1" si="10"/>
        <v>59074.543822328</v>
      </c>
      <c r="BF43" s="15">
        <f ca="1">Inputs!$B$13*EXP($B$9-0.5*C$6^2+C$6*Y43)</f>
        <v>11073.535833926882</v>
      </c>
      <c r="BG43" s="15">
        <f t="shared" ca="1" si="11"/>
        <v>11147.432015077133</v>
      </c>
      <c r="BH43" s="15">
        <f t="shared" ca="1" si="12"/>
        <v>14474.466465390464</v>
      </c>
      <c r="BI43" s="15">
        <f t="shared" ca="1" si="13"/>
        <v>18979.578056904407</v>
      </c>
      <c r="BJ43" s="15">
        <f t="shared" ca="1" si="14"/>
        <v>19816.031914439591</v>
      </c>
      <c r="BK43" s="15">
        <f t="shared" ca="1" si="15"/>
        <v>20154.153165607604</v>
      </c>
      <c r="BL43" s="15">
        <f t="shared" ca="1" si="16"/>
        <v>25352.645542845497</v>
      </c>
      <c r="BM43" s="15">
        <f t="shared" ca="1" si="17"/>
        <v>30658.343823285952</v>
      </c>
      <c r="BN43" s="15">
        <f t="shared" ca="1" si="18"/>
        <v>40212.81248891283</v>
      </c>
      <c r="BO43" s="15">
        <f t="shared" ca="1" si="19"/>
        <v>49841.857617664413</v>
      </c>
      <c r="BP43" s="15">
        <f t="shared" ca="1" si="20"/>
        <v>58550.273670321672</v>
      </c>
      <c r="BQ43" s="15">
        <f ca="1">Inputs!$B$20*EXP($B$10-0.5*C$7^2+C$7*AJ43)</f>
        <v>2122.0892508548714</v>
      </c>
      <c r="BR43" s="15">
        <f t="shared" ca="1" si="21"/>
        <v>2641.9319861594145</v>
      </c>
      <c r="BS43" s="15">
        <f t="shared" ca="1" si="22"/>
        <v>3268.1410482069164</v>
      </c>
      <c r="BT43" s="15">
        <f t="shared" ca="1" si="23"/>
        <v>5782.6326582985339</v>
      </c>
      <c r="BU43" s="15">
        <f t="shared" ca="1" si="24"/>
        <v>12386.134160160871</v>
      </c>
      <c r="BV43" s="15">
        <f t="shared" ca="1" si="25"/>
        <v>15484.546205564906</v>
      </c>
      <c r="BW43" s="15">
        <f t="shared" ca="1" si="26"/>
        <v>18456.397449203083</v>
      </c>
      <c r="BX43" s="15">
        <f t="shared" ca="1" si="27"/>
        <v>34401.704518382816</v>
      </c>
      <c r="BY43" s="15">
        <f t="shared" ca="1" si="28"/>
        <v>38771.727145339057</v>
      </c>
      <c r="BZ43" s="15">
        <f t="shared" ca="1" si="29"/>
        <v>49881.938682064618</v>
      </c>
      <c r="CA43" s="15">
        <f t="shared" ca="1" si="30"/>
        <v>91992.628616155867</v>
      </c>
      <c r="CB43" s="15">
        <f ca="1">(AU43*DCF!C$10-DCF!C$5*MAX(AU43*DCF!C$10,0)-MAX(AU43-Inputs!$B$6,0)/Inputs!$B$10)*DCF!C$6</f>
        <v>1042.20954183802</v>
      </c>
      <c r="CC43" s="15">
        <f ca="1">(AV43*DCF!D$10-DCF!D$5*MAX(AV43*DCF!D$10,0)-MAX(AV43-AU43,0)/Inputs!$B$10)*DCF!D$6</f>
        <v>1238.9413643447713</v>
      </c>
      <c r="CD43" s="15">
        <f ca="1">(AW43*DCF!E$10-DCF!E$5*MAX(AW43*DCF!E$10,0)-MAX(AW43-AV43,0)/Inputs!$B$10)*DCF!E$6</f>
        <v>1573.0211891394972</v>
      </c>
      <c r="CE43" s="15">
        <f ca="1">(AX43*DCF!F$10-DCF!F$5*MAX(AX43*DCF!F$10,0)-MAX(AX43-AW43,0)/Inputs!$B$10)*DCF!F$6</f>
        <v>2274.2992418042772</v>
      </c>
      <c r="CF43" s="15">
        <f ca="1">(AY43*DCF!G$10-DCF!G$5*MAX(AY43*DCF!G$10,0)-MAX(AY43-AX43,0)/Inputs!$B$10)*DCF!G$6</f>
        <v>3025.2526355256277</v>
      </c>
      <c r="CG43" s="15">
        <f ca="1">(AZ43*DCF!H$10-DCF!H$5*MAX(AZ43*DCF!H$10,0)-MAX(AZ43-AY43,0)/Inputs!$B$10)*DCF!H$6</f>
        <v>3450.498226643082</v>
      </c>
      <c r="CH43" s="15">
        <f ca="1">(BA43*DCF!I$10-DCF!I$5*MAX(BA43*DCF!I$10,0)-MAX(BA43-AZ43,0)/Inputs!$B$10)*DCF!I$6</f>
        <v>3357.6742690597412</v>
      </c>
      <c r="CI43" s="15">
        <f ca="1">(BB43*DCF!J$10-DCF!J$5*MAX(BB43*DCF!J$10,0)-MAX(BB43-BA43,0)/Inputs!$B$10)*DCF!J$6</f>
        <v>4193.1581916173318</v>
      </c>
      <c r="CJ43" s="15">
        <f ca="1">(BC43*DCF!K$10-DCF!K$5*MAX(BC43*DCF!K$10,0)-MAX(BC43-BB43,0)/Inputs!$B$10)*DCF!K$6</f>
        <v>4873.6496890151848</v>
      </c>
      <c r="CK43" s="15">
        <f ca="1">(BD43*DCF!L$10-DCF!L$5*MAX(BD43*DCF!L$10,0)-MAX(BD43-BC43,0)/Inputs!$B$10)*DCF!L$6</f>
        <v>5406.6402667483135</v>
      </c>
      <c r="CL43" s="15">
        <f ca="1">(BE43*DCF!M$10-DCF!M$5*MAX(BE43*DCF!M$10,0)-MAX(BE43-BD43,0)/Inputs!$B$10)*DCF!M$6</f>
        <v>6437.2164783177523</v>
      </c>
      <c r="CM43" s="15">
        <f ca="1">(BF43*DCF!C$28-DCF!C$5*MAX(BF43*DCF!C$28,0)-MAX(BF43-Inputs!$B$13,0)/Inputs!$B$17)*DCF!C$6</f>
        <v>3379.5705148491365</v>
      </c>
      <c r="CN43" s="15">
        <f ca="1">(BG43*DCF!D$28-DCF!D$5*MAX(BG43*DCF!D$28,0)-MAX(BG43-BF43,0)/Inputs!$B$17)*DCF!D$6</f>
        <v>3267.4103871469947</v>
      </c>
      <c r="CO43" s="15">
        <f ca="1">(BH43*DCF!E$28-DCF!E$5*MAX(BH43*DCF!E$28,0)-MAX(BH43-BG43,0)/Inputs!$B$17)*DCF!E$6</f>
        <v>3443.7139475151534</v>
      </c>
      <c r="CP43" s="15">
        <f ca="1">(BI43*DCF!F$28-DCF!F$5*MAX(BI43*DCF!F$28,0)-MAX(BI43-BH43,0)/Inputs!$B$17)*DCF!F$6</f>
        <v>4332.2287300382241</v>
      </c>
      <c r="CQ43" s="15">
        <f ca="1">(BJ43*DCF!G$28-DCF!G$5*MAX(BJ43*DCF!G$28,0)-MAX(BJ43-BI43,0)/Inputs!$B$17)*DCF!G$6</f>
        <v>5000.7365483200001</v>
      </c>
      <c r="CR43" s="15">
        <f ca="1">(BK43*DCF!H$28-DCF!H$5*MAX(BK43*DCF!H$28,0)-MAX(BK43-BJ43,0)/Inputs!$B$17)*DCF!H$6</f>
        <v>4931.8098795998685</v>
      </c>
      <c r="CS43" s="15">
        <f ca="1">(BL43*DCF!I$28-DCF!I$5*MAX(BL43*DCF!I$28,0)-MAX(BL43-BK43,0)/Inputs!$B$17)*DCF!I$6</f>
        <v>5215.608570369197</v>
      </c>
      <c r="CT43" s="15">
        <f ca="1">(BM43*DCF!J$28-DCF!J$5*MAX(BM43*DCF!J$28,0)-MAX(BM43-BL43,0)/Inputs!$B$17)*DCF!J$6</f>
        <v>6135.8635680188418</v>
      </c>
      <c r="CU43" s="15">
        <f ca="1">(BN43*DCF!K$28-DCF!K$5*MAX(BN43*DCF!K$28,0)-MAX(BN43-BM43,0)/Inputs!$B$17)*DCF!K$6</f>
        <v>7321.9766027951555</v>
      </c>
      <c r="CV43" s="15">
        <f ca="1">(BO43*DCF!L$28-DCF!L$5*MAX(BO43*DCF!L$28,0)-MAX(BO43-BN43,0)/Inputs!$B$17)*DCF!L$6</f>
        <v>8854.9542564014955</v>
      </c>
      <c r="CW43" s="15">
        <f ca="1">(BP43*DCF!M$28-DCF!M$5*MAX(BP43*DCF!M$28,0)-MAX(BP43-BO43,0)/Inputs!$B$17)*DCF!M$6</f>
        <v>10105.993697952415</v>
      </c>
      <c r="CX43" s="15">
        <f ca="1">(BQ43*DCF!C$46-DCF!C$5*MAX(BQ43*DCF!C$46,0)-MAX(BQ43-Inputs!$B$20,0)/Inputs!$B$24)*DCF!C$6</f>
        <v>-490.08989627133286</v>
      </c>
      <c r="CY43" s="15">
        <f ca="1">(BR43*DCF!D$46-DCF!D$5*MAX(BR43*DCF!D$46,0)-MAX(BR43-BQ43,0)/Inputs!$B$24)*DCF!D$6</f>
        <v>-672.72875945503313</v>
      </c>
      <c r="CZ43" s="15">
        <f ca="1">(BS43*DCF!E$46-DCF!E$5*MAX(BS43*DCF!E$46,0)-MAX(BS43-BR43,0)/Inputs!$B$24)*DCF!E$6</f>
        <v>-633.29774220726813</v>
      </c>
      <c r="DA43" s="15">
        <f ca="1">(BT43*DCF!F$46-DCF!F$5*MAX(BT43*DCF!F$46,0)-MAX(BT43-BS43,0)/Inputs!$B$24)*DCF!F$6</f>
        <v>-1336.7337551477235</v>
      </c>
      <c r="DB43" s="15">
        <f ca="1">(BU43*DCF!G$46-DCF!G$5*MAX(BU43*DCF!G$46,0)-MAX(BU43-BT43,0)/Inputs!$B$24)*DCF!G$6</f>
        <v>-2637.9325171022924</v>
      </c>
      <c r="DC43" s="15">
        <f ca="1">(BV43*DCF!H$46-DCF!H$5*MAX(BV43*DCF!H$46,0)-MAX(BV43-BU43,0)/Inputs!$B$24)*DCF!H$6</f>
        <v>-962.81255882372955</v>
      </c>
      <c r="DD43" s="15">
        <f ca="1">(BW43*DCF!I$46-DCF!I$5*MAX(BW43*DCF!I$46,0)-MAX(BW43-BV43,0)/Inputs!$B$24)*DCF!I$6</f>
        <v>-426.84587209125908</v>
      </c>
      <c r="DE43" s="15">
        <f ca="1">(BX43*DCF!J$46-DCF!J$5*MAX(BX43*DCF!J$46,0)-MAX(BX43-BW43,0)/Inputs!$B$24)*DCF!J$6</f>
        <v>-2785.3785808245307</v>
      </c>
      <c r="DF43" s="15">
        <f ca="1">(BY43*DCF!K$46-DCF!K$5*MAX(BY43*DCF!K$46,0)-MAX(BY43-BX43,0)/Inputs!$B$24)*DCF!K$6</f>
        <v>1144.2311740354821</v>
      </c>
      <c r="DG43" s="15">
        <f ca="1">(BZ43*DCF!L$46-DCF!L$5*MAX(BZ43*DCF!L$46,0)-MAX(BZ43-BY43,0)/Inputs!$B$24)*DCF!L$6</f>
        <v>933.83015918685453</v>
      </c>
      <c r="DH43" s="15">
        <f ca="1">(CA43*DCF!M$46-DCF!M$5*MAX(CA43*DCF!M$46,0)-MAX(CA43-BZ43,0)/Inputs!$B$24)*DCF!M$6</f>
        <v>-1591.6397938057682</v>
      </c>
      <c r="DI43" s="15">
        <f ca="1">SUM(CB43:CL43)+BE43*DCF!M$10*(1+Inputs!$B$30)*(1-Inputs!$B$33)*(1-Inputs!$B$30/Inputs!$B$31)/(Inputs!$B$29-Inputs!$B$30)*DCF!M$6</f>
        <v>201277.79773156293</v>
      </c>
      <c r="DJ43" s="15">
        <f ca="1">SUM(CM43:CW43)+BP43*DCF!M$28*(1+Inputs!$B$30)*(1-Inputs!$B$33)*(1-Inputs!$B$30/Inputs!$B$31)/(Inputs!$B$29-Inputs!$B$30)*DCF!M$6</f>
        <v>279251.4478653007</v>
      </c>
      <c r="DK43" s="15">
        <f ca="1">SUM(CX43:DH43)+CA43*DCF!M$46*(1+Inputs!$B$30)*(1-Inputs!$B$33)*(1-Inputs!$B$30/Inputs!$B$31)/(Inputs!$B$29-Inputs!$B$30)*DCF!M$6</f>
        <v>132772.102921571</v>
      </c>
      <c r="DM43" s="15">
        <f ca="1">DI43+DJ43+DK43+Inputs!$B$34+Inputs!$B$36-Inputs!$B$35</f>
        <v>690152.34851843468</v>
      </c>
    </row>
    <row r="44" spans="1:117" x14ac:dyDescent="0.75">
      <c r="A44" s="11">
        <v>31</v>
      </c>
      <c r="C44" s="23">
        <f t="shared" ref="C44:M53" ca="1" si="33">_xlfn.NORM.S.INV(RAND())</f>
        <v>0.68827530166227369</v>
      </c>
      <c r="D44" s="23">
        <f t="shared" ca="1" si="33"/>
        <v>-1.4205858588077811</v>
      </c>
      <c r="E44" s="23">
        <f t="shared" ca="1" si="33"/>
        <v>-0.50349459520150086</v>
      </c>
      <c r="F44" s="23">
        <f t="shared" ca="1" si="33"/>
        <v>-1.0329859312497602</v>
      </c>
      <c r="G44" s="23">
        <f t="shared" ca="1" si="33"/>
        <v>-0.22270247883700334</v>
      </c>
      <c r="H44" s="23">
        <f t="shared" ca="1" si="33"/>
        <v>-0.8522788950228728</v>
      </c>
      <c r="I44" s="23">
        <f t="shared" ca="1" si="33"/>
        <v>0.56289620171501931</v>
      </c>
      <c r="J44" s="23">
        <f t="shared" ca="1" si="33"/>
        <v>-5.1746049859981635E-4</v>
      </c>
      <c r="K44" s="23">
        <f t="shared" ca="1" si="33"/>
        <v>-0.6706986895788255</v>
      </c>
      <c r="L44" s="23">
        <f t="shared" ca="1" si="33"/>
        <v>-0.75738527185511084</v>
      </c>
      <c r="M44" s="23">
        <f t="shared" ca="1" si="33"/>
        <v>0.25882932801126346</v>
      </c>
      <c r="N44" s="23">
        <f ca="1">SQRT(Inputs!$B$38)*C44+SQRT(1-Inputs!$B$38)*_xlfn.NORM.S.INV(RAND())</f>
        <v>-0.41600462353976786</v>
      </c>
      <c r="O44" s="23">
        <f ca="1">SQRT(Inputs!$B$38)*D44+SQRT(1-Inputs!$B$38)*_xlfn.NORM.S.INV(RAND())</f>
        <v>-2.2498153345502647</v>
      </c>
      <c r="P44" s="23">
        <f ca="1">SQRT(Inputs!$B$38)*E44+SQRT(1-Inputs!$B$38)*_xlfn.NORM.S.INV(RAND())</f>
        <v>0.98236948204850816</v>
      </c>
      <c r="Q44" s="23">
        <f ca="1">SQRT(Inputs!$B$38)*F44+SQRT(1-Inputs!$B$38)*_xlfn.NORM.S.INV(RAND())</f>
        <v>-1.2175958364786861</v>
      </c>
      <c r="R44" s="23">
        <f ca="1">SQRT(Inputs!$B$38)*G44+SQRT(1-Inputs!$B$38)*_xlfn.NORM.S.INV(RAND())</f>
        <v>0.48733943626025022</v>
      </c>
      <c r="S44" s="23">
        <f ca="1">SQRT(Inputs!$B$38)*H44+SQRT(1-Inputs!$B$38)*_xlfn.NORM.S.INV(RAND())</f>
        <v>-1.2087448313470841</v>
      </c>
      <c r="T44" s="23">
        <f ca="1">SQRT(Inputs!$B$38)*I44+SQRT(1-Inputs!$B$38)*_xlfn.NORM.S.INV(RAND())</f>
        <v>0.70736249202340318</v>
      </c>
      <c r="U44" s="23">
        <f ca="1">SQRT(Inputs!$B$38)*J44+SQRT(1-Inputs!$B$38)*_xlfn.NORM.S.INV(RAND())</f>
        <v>0.46142273881941731</v>
      </c>
      <c r="V44" s="23">
        <f ca="1">SQRT(Inputs!$B$38)*K44+SQRT(1-Inputs!$B$38)*_xlfn.NORM.S.INV(RAND())</f>
        <v>0.40523684874457866</v>
      </c>
      <c r="W44" s="23">
        <f ca="1">SQRT(Inputs!$B$38)*L44+SQRT(1-Inputs!$B$38)*_xlfn.NORM.S.INV(RAND())</f>
        <v>1.3477995175649966</v>
      </c>
      <c r="X44" s="23">
        <f ca="1">SQRT(Inputs!$B$38)*M44+SQRT(1-Inputs!$B$38)*_xlfn.NORM.S.INV(RAND())</f>
        <v>-0.12482773177556006</v>
      </c>
      <c r="Y44" s="23">
        <f ca="1">SQRT(Inputs!$B$38)*C44+SQRT(1-Inputs!$B$38)*_xlfn.NORM.S.INV(RAND())</f>
        <v>0.68866627188444907</v>
      </c>
      <c r="Z44" s="23">
        <f ca="1">SQRT(Inputs!$B$38)*D44+SQRT(1-Inputs!$B$38)*_xlfn.NORM.S.INV(RAND())</f>
        <v>-1.1101170293640212</v>
      </c>
      <c r="AA44" s="23">
        <f ca="1">SQRT(Inputs!$B$38)*E44+SQRT(1-Inputs!$B$38)*_xlfn.NORM.S.INV(RAND())</f>
        <v>-0.20756196234893487</v>
      </c>
      <c r="AB44" s="23">
        <f ca="1">SQRT(Inputs!$B$38)*F44+SQRT(1-Inputs!$B$38)*_xlfn.NORM.S.INV(RAND())</f>
        <v>0.30939648688232402</v>
      </c>
      <c r="AC44" s="23">
        <f ca="1">SQRT(Inputs!$B$38)*G44+SQRT(1-Inputs!$B$38)*_xlfn.NORM.S.INV(RAND())</f>
        <v>0.68171145629760188</v>
      </c>
      <c r="AD44" s="23">
        <f ca="1">SQRT(Inputs!$B$38)*H44+SQRT(1-Inputs!$B$38)*_xlfn.NORM.S.INV(RAND())</f>
        <v>-1.7549276878679032</v>
      </c>
      <c r="AE44" s="23">
        <f ca="1">SQRT(Inputs!$B$38)*I44+SQRT(1-Inputs!$B$38)*_xlfn.NORM.S.INV(RAND())</f>
        <v>0.74076542392537315</v>
      </c>
      <c r="AF44" s="23">
        <f ca="1">SQRT(Inputs!$B$38)*J44+SQRT(1-Inputs!$B$38)*_xlfn.NORM.S.INV(RAND())</f>
        <v>-0.99779110440575847</v>
      </c>
      <c r="AG44" s="23">
        <f ca="1">SQRT(Inputs!$B$38)*K44+SQRT(1-Inputs!$B$38)*_xlfn.NORM.S.INV(RAND())</f>
        <v>-0.4532954385337255</v>
      </c>
      <c r="AH44" s="23">
        <f ca="1">SQRT(Inputs!$B$38)*L44+SQRT(1-Inputs!$B$38)*_xlfn.NORM.S.INV(RAND())</f>
        <v>-0.47774596933212171</v>
      </c>
      <c r="AI44" s="23">
        <f ca="1">SQRT(Inputs!$B$38)*M44+SQRT(1-Inputs!$B$38)*_xlfn.NORM.S.INV(RAND())</f>
        <v>-0.23723741912930774</v>
      </c>
      <c r="AJ44" s="23">
        <f ca="1">SQRT(Inputs!$B$38)*C44+SQRT(1-Inputs!$B$38)*_xlfn.NORM.S.INV(RAND())</f>
        <v>1.1333530484596022</v>
      </c>
      <c r="AK44" s="23">
        <f ca="1">SQRT(Inputs!$B$38)*D44+SQRT(1-Inputs!$B$38)*_xlfn.NORM.S.INV(RAND())</f>
        <v>-0.6313671413675298</v>
      </c>
      <c r="AL44" s="23">
        <f ca="1">SQRT(Inputs!$B$38)*E44+SQRT(1-Inputs!$B$38)*_xlfn.NORM.S.INV(RAND())</f>
        <v>-0.46555030236685668</v>
      </c>
      <c r="AM44" s="23">
        <f ca="1">SQRT(Inputs!$B$38)*F44+SQRT(1-Inputs!$B$38)*_xlfn.NORM.S.INV(RAND())</f>
        <v>-0.59422798274398081</v>
      </c>
      <c r="AN44" s="23">
        <f ca="1">SQRT(Inputs!$B$38)*G44+SQRT(1-Inputs!$B$38)*_xlfn.NORM.S.INV(RAND())</f>
        <v>0.25290261672824504</v>
      </c>
      <c r="AO44" s="23">
        <f ca="1">SQRT(Inputs!$B$38)*H44+SQRT(1-Inputs!$B$38)*_xlfn.NORM.S.INV(RAND())</f>
        <v>-1.1078888268723721</v>
      </c>
      <c r="AP44" s="23">
        <f ca="1">SQRT(Inputs!$B$38)*I44+SQRT(1-Inputs!$B$38)*_xlfn.NORM.S.INV(RAND())</f>
        <v>-8.8019105535980247E-4</v>
      </c>
      <c r="AQ44" s="23">
        <f ca="1">SQRT(Inputs!$B$38)*J44+SQRT(1-Inputs!$B$38)*_xlfn.NORM.S.INV(RAND())</f>
        <v>-0.6123142410047544</v>
      </c>
      <c r="AR44" s="23">
        <f ca="1">SQRT(Inputs!$B$38)*K44+SQRT(1-Inputs!$B$38)*_xlfn.NORM.S.INV(RAND())</f>
        <v>-0.98837558597492847</v>
      </c>
      <c r="AS44" s="23">
        <f ca="1">SQRT(Inputs!$B$38)*L44+SQRT(1-Inputs!$B$38)*_xlfn.NORM.S.INV(RAND())</f>
        <v>1.2174233422615095</v>
      </c>
      <c r="AT44" s="23">
        <f ca="1">SQRT(Inputs!$B$38)*M44+SQRT(1-Inputs!$B$38)*_xlfn.NORM.S.INV(RAND())</f>
        <v>-1.1395268300996932</v>
      </c>
      <c r="AU44" s="15">
        <f ca="1">Inputs!$B$6*EXP($B$8-0.5*C$5^2+C$5*N44)</f>
        <v>4639.0851899015815</v>
      </c>
      <c r="AV44" s="15">
        <f t="shared" ca="1" si="1"/>
        <v>4056.4378542794675</v>
      </c>
      <c r="AW44" s="15">
        <f t="shared" ca="1" si="2"/>
        <v>5646.8844847962646</v>
      </c>
      <c r="AX44" s="15">
        <f t="shared" ca="1" si="3"/>
        <v>5921.4074922304917</v>
      </c>
      <c r="AY44" s="15">
        <f t="shared" ca="1" si="4"/>
        <v>7660.3825110270245</v>
      </c>
      <c r="AZ44" s="15">
        <f t="shared" ca="1" si="5"/>
        <v>8201.2335926115957</v>
      </c>
      <c r="BA44" s="15">
        <f t="shared" ca="1" si="6"/>
        <v>10807.411899950148</v>
      </c>
      <c r="BB44" s="15">
        <f t="shared" ca="1" si="7"/>
        <v>13857.617385989206</v>
      </c>
      <c r="BC44" s="15">
        <f t="shared" ca="1" si="8"/>
        <v>17649.114612348403</v>
      </c>
      <c r="BD44" s="15">
        <f t="shared" ca="1" si="9"/>
        <v>24526.836599333175</v>
      </c>
      <c r="BE44" s="15">
        <f t="shared" ca="1" si="10"/>
        <v>29714.728005454537</v>
      </c>
      <c r="BF44" s="15">
        <f ca="1">Inputs!$B$13*EXP($B$9-0.5*C$6^2+C$6*Y44)</f>
        <v>15854.295134541302</v>
      </c>
      <c r="BG44" s="15">
        <f t="shared" ca="1" si="11"/>
        <v>15814.802458711016</v>
      </c>
      <c r="BH44" s="15">
        <f t="shared" ca="1" si="12"/>
        <v>18668.899538293663</v>
      </c>
      <c r="BI44" s="15">
        <f t="shared" ca="1" si="13"/>
        <v>23968.206604284107</v>
      </c>
      <c r="BJ44" s="15">
        <f t="shared" ca="1" si="14"/>
        <v>32417.473820653417</v>
      </c>
      <c r="BK44" s="15">
        <f t="shared" ca="1" si="15"/>
        <v>31330.783372849004</v>
      </c>
      <c r="BL44" s="15">
        <f t="shared" ca="1" si="16"/>
        <v>42363.781496903393</v>
      </c>
      <c r="BM44" s="15">
        <f t="shared" ca="1" si="17"/>
        <v>46003.479569889489</v>
      </c>
      <c r="BN44" s="15">
        <f t="shared" ca="1" si="18"/>
        <v>53587.098475417173</v>
      </c>
      <c r="BO44" s="15">
        <f t="shared" ca="1" si="19"/>
        <v>62371.710267622606</v>
      </c>
      <c r="BP44" s="15">
        <f t="shared" ca="1" si="20"/>
        <v>74731.994567485075</v>
      </c>
      <c r="BQ44" s="15">
        <f ca="1">Inputs!$B$20*EXP($B$10-0.5*C$7^2+C$7*AJ44)</f>
        <v>6411.8902142492925</v>
      </c>
      <c r="BR44" s="15">
        <f t="shared" ca="1" si="21"/>
        <v>7119.4184747236077</v>
      </c>
      <c r="BS44" s="15">
        <f t="shared" ca="1" si="22"/>
        <v>8529.1178684102197</v>
      </c>
      <c r="BT44" s="15">
        <f t="shared" ca="1" si="23"/>
        <v>10062.360010142289</v>
      </c>
      <c r="BU44" s="15">
        <f t="shared" ca="1" si="24"/>
        <v>14825.251142177574</v>
      </c>
      <c r="BV44" s="15">
        <f t="shared" ca="1" si="25"/>
        <v>16070.036756718715</v>
      </c>
      <c r="BW44" s="15">
        <f t="shared" ca="1" si="26"/>
        <v>22420.652597477361</v>
      </c>
      <c r="BX44" s="15">
        <f t="shared" ca="1" si="27"/>
        <v>27736.367901239842</v>
      </c>
      <c r="BY44" s="15">
        <f t="shared" ca="1" si="28"/>
        <v>32167.327521230687</v>
      </c>
      <c r="BZ44" s="15">
        <f t="shared" ca="1" si="29"/>
        <v>56456.332445989625</v>
      </c>
      <c r="CA44" s="15">
        <f t="shared" ca="1" si="30"/>
        <v>64766.850744067233</v>
      </c>
      <c r="CB44" s="15">
        <f ca="1">(AU44*DCF!C$10-DCF!C$5*MAX(AU44*DCF!C$10,0)-MAX(AU44-Inputs!$B$6,0)/Inputs!$B$10)*DCF!C$6</f>
        <v>1045.3784508519602</v>
      </c>
      <c r="CC44" s="15">
        <f ca="1">(AV44*DCF!D$10-DCF!D$5*MAX(AV44*DCF!D$10,0)-MAX(AV44-AU44,0)/Inputs!$B$10)*DCF!D$6</f>
        <v>988.7292455162326</v>
      </c>
      <c r="CD44" s="15">
        <f ca="1">(AW44*DCF!E$10-DCF!E$5*MAX(AW44*DCF!E$10,0)-MAX(AW44-AV44,0)/Inputs!$B$10)*DCF!E$6</f>
        <v>945.54129244879266</v>
      </c>
      <c r="CE44" s="15">
        <f ca="1">(AX44*DCF!F$10-DCF!F$5*MAX(AX44*DCF!F$10,0)-MAX(AX44-AW44,0)/Inputs!$B$10)*DCF!F$6</f>
        <v>1235.5123870826246</v>
      </c>
      <c r="CF44" s="15">
        <f ca="1">(AY44*DCF!G$10-DCF!G$5*MAX(AY44*DCF!G$10,0)-MAX(AY44-AX44,0)/Inputs!$B$10)*DCF!G$6</f>
        <v>1244.0830013927859</v>
      </c>
      <c r="CG44" s="15">
        <f ca="1">(AZ44*DCF!H$10-DCF!H$5*MAX(AZ44*DCF!H$10,0)-MAX(AZ44-AY44,0)/Inputs!$B$10)*DCF!H$6</f>
        <v>1496.2375790292317</v>
      </c>
      <c r="CH44" s="15">
        <f ca="1">(BA44*DCF!I$10-DCF!I$5*MAX(BA44*DCF!I$10,0)-MAX(BA44-AZ44,0)/Inputs!$B$10)*DCF!I$6</f>
        <v>1546.6153438961312</v>
      </c>
      <c r="CI44" s="15">
        <f ca="1">(BB44*DCF!J$10-DCF!J$5*MAX(BB44*DCF!J$10,0)-MAX(BB44-BA44,0)/Inputs!$B$10)*DCF!J$6</f>
        <v>1915.790919545467</v>
      </c>
      <c r="CJ44" s="15">
        <f ca="1">(BC44*DCF!K$10-DCF!K$5*MAX(BC44*DCF!K$10,0)-MAX(BC44-BB44,0)/Inputs!$B$10)*DCF!K$6</f>
        <v>2310.4721116789128</v>
      </c>
      <c r="CK44" s="15">
        <f ca="1">(BD44*DCF!L$10-DCF!L$5*MAX(BD44*DCF!L$10,0)-MAX(BD44-BC44,0)/Inputs!$B$10)*DCF!L$6</f>
        <v>2809.7125477575182</v>
      </c>
      <c r="CL44" s="15">
        <f ca="1">(BE44*DCF!M$10-DCF!M$5*MAX(BE44*DCF!M$10,0)-MAX(BE44-BD44,0)/Inputs!$B$10)*DCF!M$6</f>
        <v>3573.3833926454558</v>
      </c>
      <c r="CM44" s="15">
        <f ca="1">(BF44*DCF!C$28-DCF!C$5*MAX(BF44*DCF!C$28,0)-MAX(BF44-Inputs!$B$13,0)/Inputs!$B$17)*DCF!C$6</f>
        <v>3806.9190172993654</v>
      </c>
      <c r="CN44" s="15">
        <f ca="1">(BG44*DCF!D$28-DCF!D$5*MAX(BG44*DCF!D$28,0)-MAX(BG44-BF44,0)/Inputs!$B$17)*DCF!D$6</f>
        <v>4657.824073695454</v>
      </c>
      <c r="CO44" s="15">
        <f ca="1">(BH44*DCF!E$28-DCF!E$5*MAX(BH44*DCF!E$28,0)-MAX(BH44-BG44,0)/Inputs!$B$17)*DCF!E$6</f>
        <v>4724.8615275876991</v>
      </c>
      <c r="CP44" s="15">
        <f ca="1">(BI44*DCF!F$28-DCF!F$5*MAX(BI44*DCF!F$28,0)-MAX(BI44-BH44,0)/Inputs!$B$17)*DCF!F$6</f>
        <v>5541.9141365277719</v>
      </c>
      <c r="CQ44" s="15">
        <f ca="1">(BJ44*DCF!G$28-DCF!G$5*MAX(BJ44*DCF!G$28,0)-MAX(BJ44-BI44,0)/Inputs!$B$17)*DCF!G$6</f>
        <v>6989.876256208714</v>
      </c>
      <c r="CR44" s="15">
        <f ca="1">(BK44*DCF!H$28-DCF!H$5*MAX(BK44*DCF!H$28,0)-MAX(BK44-BJ44,0)/Inputs!$B$17)*DCF!H$6</f>
        <v>7748.4483921223718</v>
      </c>
      <c r="CS44" s="15">
        <f ca="1">(BL44*DCF!I$28-DCF!I$5*MAX(BL44*DCF!I$28,0)-MAX(BL44-BK44,0)/Inputs!$B$17)*DCF!I$6</f>
        <v>8378.3984100118851</v>
      </c>
      <c r="CT44" s="15">
        <f ca="1">(BM44*DCF!J$28-DCF!J$5*MAX(BM44*DCF!J$28,0)-MAX(BM44-BL44,0)/Inputs!$B$17)*DCF!J$6</f>
        <v>9780.0007559859878</v>
      </c>
      <c r="CU44" s="15">
        <f ca="1">(BN44*DCF!K$28-DCF!K$5*MAX(BN44*DCF!K$28,0)-MAX(BN44-BM44,0)/Inputs!$B$17)*DCF!K$6</f>
        <v>10387.804400451971</v>
      </c>
      <c r="CV44" s="15">
        <f ca="1">(BO44*DCF!L$28-DCF!L$5*MAX(BO44*DCF!L$28,0)-MAX(BO44-BN44,0)/Inputs!$B$17)*DCF!L$6</f>
        <v>11450.471900201281</v>
      </c>
      <c r="CW44" s="15">
        <f ca="1">(BP44*DCF!M$28-DCF!M$5*MAX(BP44*DCF!M$28,0)-MAX(BP44-BO44,0)/Inputs!$B$17)*DCF!M$6</f>
        <v>12768.871002828771</v>
      </c>
      <c r="CX44" s="15">
        <f ca="1">(BQ44*DCF!C$46-DCF!C$5*MAX(BQ44*DCF!C$46,0)-MAX(BQ44-Inputs!$B$20,0)/Inputs!$B$24)*DCF!C$6</f>
        <v>-2963.8962223436206</v>
      </c>
      <c r="CY44" s="15">
        <f ca="1">(BR44*DCF!D$46-DCF!D$5*MAX(BR44*DCF!D$46,0)-MAX(BR44-BQ44,0)/Inputs!$B$24)*DCF!D$6</f>
        <v>-1517.0151423768896</v>
      </c>
      <c r="CZ44" s="15">
        <f ca="1">(BS44*DCF!E$46-DCF!E$5*MAX(BS44*DCF!E$46,0)-MAX(BS44-BR44,0)/Inputs!$B$24)*DCF!E$6</f>
        <v>-1564.2477308286573</v>
      </c>
      <c r="DA44" s="15">
        <f ca="1">(BT44*DCF!F$46-DCF!F$5*MAX(BT44*DCF!F$46,0)-MAX(BT44-BS44,0)/Inputs!$B$24)*DCF!F$6</f>
        <v>-1291.1066083177291</v>
      </c>
      <c r="DB44" s="15">
        <f ca="1">(BU44*DCF!G$46-DCF!G$5*MAX(BU44*DCF!G$46,0)-MAX(BU44-BT44,0)/Inputs!$B$24)*DCF!G$6</f>
        <v>-2100.8346308812979</v>
      </c>
      <c r="DC44" s="15">
        <f ca="1">(BV44*DCF!H$46-DCF!H$5*MAX(BV44*DCF!H$46,0)-MAX(BV44-BU44,0)/Inputs!$B$24)*DCF!H$6</f>
        <v>-386.80950279065928</v>
      </c>
      <c r="DD44" s="15">
        <f ca="1">(BW44*DCF!I$46-DCF!I$5*MAX(BW44*DCF!I$46,0)-MAX(BW44-BV44,0)/Inputs!$B$24)*DCF!I$6</f>
        <v>-1305.2024694930251</v>
      </c>
      <c r="DE44" s="15">
        <f ca="1">(BX44*DCF!J$46-DCF!J$5*MAX(BX44*DCF!J$46,0)-MAX(BX44-BW44,0)/Inputs!$B$24)*DCF!J$6</f>
        <v>-246.17694137554957</v>
      </c>
      <c r="DF44" s="15">
        <f ca="1">(BY44*DCF!K$46-DCF!K$5*MAX(BY44*DCF!K$46,0)-MAX(BY44-BX44,0)/Inputs!$B$24)*DCF!K$6</f>
        <v>752.03791169857345</v>
      </c>
      <c r="DG44" s="15">
        <f ca="1">(BZ44*DCF!L$46-DCF!L$5*MAX(BZ44*DCF!L$46,0)-MAX(BZ44-BY44,0)/Inputs!$B$24)*DCF!L$6</f>
        <v>-1594.1172529749324</v>
      </c>
      <c r="DH44" s="15">
        <f ca="1">(CA44*DCF!M$46-DCF!M$5*MAX(CA44*DCF!M$46,0)-MAX(CA44-BZ44,0)/Inputs!$B$24)*DCF!M$6</f>
        <v>3340.1014904509325</v>
      </c>
      <c r="DI44" s="15">
        <f ca="1">SUM(CB44:CL44)+BE44*DCF!M$10*(1+Inputs!$B$30)*(1-Inputs!$B$33)*(1-Inputs!$B$30/Inputs!$B$31)/(Inputs!$B$29-Inputs!$B$30)*DCF!M$6</f>
        <v>101807.93724762424</v>
      </c>
      <c r="DJ44" s="15">
        <f ca="1">SUM(CM44:CW44)+BP44*DCF!M$28*(1+Inputs!$B$30)*(1-Inputs!$B$33)*(1-Inputs!$B$30/Inputs!$B$31)/(Inputs!$B$29-Inputs!$B$30)*DCF!M$6</f>
        <v>363542.22868576524</v>
      </c>
      <c r="DK44" s="15">
        <f ca="1">SUM(CX44:DH44)+CA44*DCF!M$46*(1+Inputs!$B$30)*(1-Inputs!$B$33)*(1-Inputs!$B$30/Inputs!$B$31)/(Inputs!$B$29-Inputs!$B$30)*DCF!M$6</f>
        <v>91259.95627503164</v>
      </c>
      <c r="DM44" s="15">
        <f ca="1">DI44+DJ44+DK44+Inputs!$B$34+Inputs!$B$36-Inputs!$B$35</f>
        <v>633461.12220842112</v>
      </c>
    </row>
    <row r="45" spans="1:117" x14ac:dyDescent="0.75">
      <c r="A45" s="11">
        <v>32</v>
      </c>
      <c r="C45" s="23">
        <f t="shared" ca="1" si="33"/>
        <v>-5.7907780211702911E-2</v>
      </c>
      <c r="D45" s="23">
        <f t="shared" ca="1" si="33"/>
        <v>0.27663599659619575</v>
      </c>
      <c r="E45" s="23">
        <f t="shared" ca="1" si="33"/>
        <v>-2.0417899019008403</v>
      </c>
      <c r="F45" s="23">
        <f t="shared" ca="1" si="33"/>
        <v>-1.178447156623192</v>
      </c>
      <c r="G45" s="23">
        <f t="shared" ca="1" si="33"/>
        <v>4.1515249381582887E-2</v>
      </c>
      <c r="H45" s="23">
        <f t="shared" ca="1" si="33"/>
        <v>0.11685699404569984</v>
      </c>
      <c r="I45" s="23">
        <f t="shared" ca="1" si="33"/>
        <v>0.76316357821989855</v>
      </c>
      <c r="J45" s="23">
        <f t="shared" ca="1" si="33"/>
        <v>-2.2601281797681987E-2</v>
      </c>
      <c r="K45" s="23">
        <f t="shared" ca="1" si="33"/>
        <v>0.4156706912572507</v>
      </c>
      <c r="L45" s="23">
        <f t="shared" ca="1" si="33"/>
        <v>-0.7604248022668505</v>
      </c>
      <c r="M45" s="23">
        <f t="shared" ca="1" si="33"/>
        <v>-0.89206440921495112</v>
      </c>
      <c r="N45" s="23">
        <f ca="1">SQRT(Inputs!$B$38)*C45+SQRT(1-Inputs!$B$38)*_xlfn.NORM.S.INV(RAND())</f>
        <v>0.10162916886045711</v>
      </c>
      <c r="O45" s="23">
        <f ca="1">SQRT(Inputs!$B$38)*D45+SQRT(1-Inputs!$B$38)*_xlfn.NORM.S.INV(RAND())</f>
        <v>-0.99000453786109266</v>
      </c>
      <c r="P45" s="23">
        <f ca="1">SQRT(Inputs!$B$38)*E45+SQRT(1-Inputs!$B$38)*_xlfn.NORM.S.INV(RAND())</f>
        <v>-1.1936611187479542</v>
      </c>
      <c r="Q45" s="23">
        <f ca="1">SQRT(Inputs!$B$38)*F45+SQRT(1-Inputs!$B$38)*_xlfn.NORM.S.INV(RAND())</f>
        <v>-1.5340922778295032</v>
      </c>
      <c r="R45" s="23">
        <f ca="1">SQRT(Inputs!$B$38)*G45+SQRT(1-Inputs!$B$38)*_xlfn.NORM.S.INV(RAND())</f>
        <v>1.0284992633707173</v>
      </c>
      <c r="S45" s="23">
        <f ca="1">SQRT(Inputs!$B$38)*H45+SQRT(1-Inputs!$B$38)*_xlfn.NORM.S.INV(RAND())</f>
        <v>0.58542447714349566</v>
      </c>
      <c r="T45" s="23">
        <f ca="1">SQRT(Inputs!$B$38)*I45+SQRT(1-Inputs!$B$38)*_xlfn.NORM.S.INV(RAND())</f>
        <v>0.16503264720719873</v>
      </c>
      <c r="U45" s="23">
        <f ca="1">SQRT(Inputs!$B$38)*J45+SQRT(1-Inputs!$B$38)*_xlfn.NORM.S.INV(RAND())</f>
        <v>-1.7141221273181597</v>
      </c>
      <c r="V45" s="23">
        <f ca="1">SQRT(Inputs!$B$38)*K45+SQRT(1-Inputs!$B$38)*_xlfn.NORM.S.INV(RAND())</f>
        <v>0.39337754951153225</v>
      </c>
      <c r="W45" s="23">
        <f ca="1">SQRT(Inputs!$B$38)*L45+SQRT(1-Inputs!$B$38)*_xlfn.NORM.S.INV(RAND())</f>
        <v>-0.24581085763787353</v>
      </c>
      <c r="X45" s="23">
        <f ca="1">SQRT(Inputs!$B$38)*M45+SQRT(1-Inputs!$B$38)*_xlfn.NORM.S.INV(RAND())</f>
        <v>0.24562151527930659</v>
      </c>
      <c r="Y45" s="23">
        <f ca="1">SQRT(Inputs!$B$38)*C45+SQRT(1-Inputs!$B$38)*_xlfn.NORM.S.INV(RAND())</f>
        <v>0.13071768485166119</v>
      </c>
      <c r="Z45" s="23">
        <f ca="1">SQRT(Inputs!$B$38)*D45+SQRT(1-Inputs!$B$38)*_xlfn.NORM.S.INV(RAND())</f>
        <v>0.97229193746787845</v>
      </c>
      <c r="AA45" s="23">
        <f ca="1">SQRT(Inputs!$B$38)*E45+SQRT(1-Inputs!$B$38)*_xlfn.NORM.S.INV(RAND())</f>
        <v>-2.0499882936368854</v>
      </c>
      <c r="AB45" s="23">
        <f ca="1">SQRT(Inputs!$B$38)*F45+SQRT(1-Inputs!$B$38)*_xlfn.NORM.S.INV(RAND())</f>
        <v>-0.49747271457120334</v>
      </c>
      <c r="AC45" s="23">
        <f ca="1">SQRT(Inputs!$B$38)*G45+SQRT(1-Inputs!$B$38)*_xlfn.NORM.S.INV(RAND())</f>
        <v>0.64763890966086646</v>
      </c>
      <c r="AD45" s="23">
        <f ca="1">SQRT(Inputs!$B$38)*H45+SQRT(1-Inputs!$B$38)*_xlfn.NORM.S.INV(RAND())</f>
        <v>-0.43947696209831194</v>
      </c>
      <c r="AE45" s="23">
        <f ca="1">SQRT(Inputs!$B$38)*I45+SQRT(1-Inputs!$B$38)*_xlfn.NORM.S.INV(RAND())</f>
        <v>1.0592455070509952</v>
      </c>
      <c r="AF45" s="23">
        <f ca="1">SQRT(Inputs!$B$38)*J45+SQRT(1-Inputs!$B$38)*_xlfn.NORM.S.INV(RAND())</f>
        <v>0.27126746560655068</v>
      </c>
      <c r="AG45" s="23">
        <f ca="1">SQRT(Inputs!$B$38)*K45+SQRT(1-Inputs!$B$38)*_xlfn.NORM.S.INV(RAND())</f>
        <v>0.33891646638314921</v>
      </c>
      <c r="AH45" s="23">
        <f ca="1">SQRT(Inputs!$B$38)*L45+SQRT(1-Inputs!$B$38)*_xlfn.NORM.S.INV(RAND())</f>
        <v>-9.4822895124008988E-2</v>
      </c>
      <c r="AI45" s="23">
        <f ca="1">SQRT(Inputs!$B$38)*M45+SQRT(1-Inputs!$B$38)*_xlfn.NORM.S.INV(RAND())</f>
        <v>-0.47679053041876035</v>
      </c>
      <c r="AJ45" s="23">
        <f ca="1">SQRT(Inputs!$B$38)*C45+SQRT(1-Inputs!$B$38)*_xlfn.NORM.S.INV(RAND())</f>
        <v>-1.1701850446809119</v>
      </c>
      <c r="AK45" s="23">
        <f ca="1">SQRT(Inputs!$B$38)*D45+SQRT(1-Inputs!$B$38)*_xlfn.NORM.S.INV(RAND())</f>
        <v>-0.96818049949482465</v>
      </c>
      <c r="AL45" s="23">
        <f ca="1">SQRT(Inputs!$B$38)*E45+SQRT(1-Inputs!$B$38)*_xlfn.NORM.S.INV(RAND())</f>
        <v>-2.5193175241552224</v>
      </c>
      <c r="AM45" s="23">
        <f ca="1">SQRT(Inputs!$B$38)*F45+SQRT(1-Inputs!$B$38)*_xlfn.NORM.S.INV(RAND())</f>
        <v>0.7549283761960629</v>
      </c>
      <c r="AN45" s="23">
        <f ca="1">SQRT(Inputs!$B$38)*G45+SQRT(1-Inputs!$B$38)*_xlfn.NORM.S.INV(RAND())</f>
        <v>0.53186529533032156</v>
      </c>
      <c r="AO45" s="23">
        <f ca="1">SQRT(Inputs!$B$38)*H45+SQRT(1-Inputs!$B$38)*_xlfn.NORM.S.INV(RAND())</f>
        <v>0.61994157080500689</v>
      </c>
      <c r="AP45" s="23">
        <f ca="1">SQRT(Inputs!$B$38)*I45+SQRT(1-Inputs!$B$38)*_xlfn.NORM.S.INV(RAND())</f>
        <v>-0.43316261600762362</v>
      </c>
      <c r="AQ45" s="23">
        <f ca="1">SQRT(Inputs!$B$38)*J45+SQRT(1-Inputs!$B$38)*_xlfn.NORM.S.INV(RAND())</f>
        <v>-1.2060345682941469</v>
      </c>
      <c r="AR45" s="23">
        <f ca="1">SQRT(Inputs!$B$38)*K45+SQRT(1-Inputs!$B$38)*_xlfn.NORM.S.INV(RAND())</f>
        <v>0.70112159853266565</v>
      </c>
      <c r="AS45" s="23">
        <f ca="1">SQRT(Inputs!$B$38)*L45+SQRT(1-Inputs!$B$38)*_xlfn.NORM.S.INV(RAND())</f>
        <v>-1.4961450832003396</v>
      </c>
      <c r="AT45" s="23">
        <f ca="1">SQRT(Inputs!$B$38)*M45+SQRT(1-Inputs!$B$38)*_xlfn.NORM.S.INV(RAND())</f>
        <v>-2.205004392584518</v>
      </c>
      <c r="AU45" s="15">
        <f ca="1">Inputs!$B$6*EXP($B$8-0.5*C$5^2+C$5*N45)</f>
        <v>5044.5485406526386</v>
      </c>
      <c r="AV45" s="15">
        <f t="shared" ca="1" si="1"/>
        <v>5308.6029006798499</v>
      </c>
      <c r="AW45" s="15">
        <f t="shared" ca="1" si="2"/>
        <v>5510.3156908209121</v>
      </c>
      <c r="AX45" s="15">
        <f t="shared" ca="1" si="3"/>
        <v>5554.1827736458563</v>
      </c>
      <c r="AY45" s="15">
        <f t="shared" ca="1" si="4"/>
        <v>7654.0887825144655</v>
      </c>
      <c r="AZ45" s="15">
        <f t="shared" ca="1" si="5"/>
        <v>9984.5164155805505</v>
      </c>
      <c r="BA45" s="15">
        <f t="shared" ca="1" si="6"/>
        <v>12431.369325390679</v>
      </c>
      <c r="BB45" s="15">
        <f t="shared" ca="1" si="7"/>
        <v>12818.1081092693</v>
      </c>
      <c r="BC45" s="15">
        <f t="shared" ca="1" si="8"/>
        <v>16306.51360548617</v>
      </c>
      <c r="BD45" s="15">
        <f t="shared" ca="1" si="9"/>
        <v>19522.954077634524</v>
      </c>
      <c r="BE45" s="15">
        <f t="shared" ca="1" si="10"/>
        <v>24464.093368972233</v>
      </c>
      <c r="BF45" s="15">
        <f ca="1">Inputs!$B$13*EXP($B$9-0.5*C$6^2+C$6*Y45)</f>
        <v>14194.129040974451</v>
      </c>
      <c r="BG45" s="15">
        <f t="shared" ca="1" si="11"/>
        <v>20616.276822685799</v>
      </c>
      <c r="BH45" s="15">
        <f t="shared" ca="1" si="12"/>
        <v>17928.892427825824</v>
      </c>
      <c r="BI45" s="15">
        <f t="shared" ca="1" si="13"/>
        <v>20329.841749498049</v>
      </c>
      <c r="BJ45" s="15">
        <f t="shared" ca="1" si="14"/>
        <v>27361.797910492016</v>
      </c>
      <c r="BK45" s="15">
        <f t="shared" ca="1" si="15"/>
        <v>31631.109979967561</v>
      </c>
      <c r="BL45" s="15">
        <f t="shared" ca="1" si="16"/>
        <v>44572.013536180915</v>
      </c>
      <c r="BM45" s="15">
        <f t="shared" ca="1" si="17"/>
        <v>56666.402685861591</v>
      </c>
      <c r="BN45" s="15">
        <f t="shared" ca="1" si="18"/>
        <v>72581.363850082707</v>
      </c>
      <c r="BO45" s="15">
        <f t="shared" ca="1" si="19"/>
        <v>88324.959331743725</v>
      </c>
      <c r="BP45" s="15">
        <f t="shared" ca="1" si="20"/>
        <v>102994.8234440714</v>
      </c>
      <c r="BQ45" s="15">
        <f ca="1">Inputs!$B$20*EXP($B$10-0.5*C$7^2+C$7*AJ45)</f>
        <v>2832.4130870750382</v>
      </c>
      <c r="BR45" s="15">
        <f t="shared" ca="1" si="21"/>
        <v>2825.9250819552781</v>
      </c>
      <c r="BS45" s="15">
        <f t="shared" ca="1" si="22"/>
        <v>1876.9493015028813</v>
      </c>
      <c r="BT45" s="15">
        <f t="shared" ca="1" si="23"/>
        <v>3154.691619019763</v>
      </c>
      <c r="BU45" s="15">
        <f t="shared" ca="1" si="24"/>
        <v>4972.4936891121406</v>
      </c>
      <c r="BV45" s="15">
        <f t="shared" ca="1" si="25"/>
        <v>7955.1835321592625</v>
      </c>
      <c r="BW45" s="15">
        <f t="shared" ca="1" si="26"/>
        <v>10128.543668389917</v>
      </c>
      <c r="BX45" s="15">
        <f t="shared" ca="1" si="27"/>
        <v>11123.877516430081</v>
      </c>
      <c r="BY45" s="15">
        <f t="shared" ca="1" si="28"/>
        <v>17823.954237561185</v>
      </c>
      <c r="BZ45" s="15">
        <f t="shared" ca="1" si="29"/>
        <v>18995.72288861519</v>
      </c>
      <c r="CA45" s="15">
        <f t="shared" ca="1" si="30"/>
        <v>18033.012144092681</v>
      </c>
      <c r="CB45" s="15">
        <f ca="1">(AU45*DCF!C$10-DCF!C$5*MAX(AU45*DCF!C$10,0)-MAX(AU45-Inputs!$B$6,0)/Inputs!$B$10)*DCF!C$6</f>
        <v>1042.4874248909839</v>
      </c>
      <c r="CC45" s="15">
        <f ca="1">(AV45*DCF!D$10-DCF!D$5*MAX(AV45*DCF!D$10,0)-MAX(AV45-AU45,0)/Inputs!$B$10)*DCF!D$6</f>
        <v>1229.5532475374971</v>
      </c>
      <c r="CD45" s="15">
        <f ca="1">(AW45*DCF!E$10-DCF!E$5*MAX(AW45*DCF!E$10,0)-MAX(AW45-AV45,0)/Inputs!$B$10)*DCF!E$6</f>
        <v>1226.8101025625081</v>
      </c>
      <c r="CE45" s="15">
        <f ca="1">(AX45*DCF!F$10-DCF!F$5*MAX(AX45*DCF!F$10,0)-MAX(AX45-AW45,0)/Inputs!$B$10)*DCF!F$6</f>
        <v>1203.3415955356115</v>
      </c>
      <c r="CF45" s="15">
        <f ca="1">(AY45*DCF!G$10-DCF!G$5*MAX(AY45*DCF!G$10,0)-MAX(AY45-AX45,0)/Inputs!$B$10)*DCF!G$6</f>
        <v>1173.4090688467452</v>
      </c>
      <c r="CG45" s="15">
        <f ca="1">(AZ45*DCF!H$10-DCF!H$5*MAX(AZ45*DCF!H$10,0)-MAX(AZ45-AY45,0)/Inputs!$B$10)*DCF!H$6</f>
        <v>1524.6918191078307</v>
      </c>
      <c r="CH45" s="15">
        <f ca="1">(BA45*DCF!I$10-DCF!I$5*MAX(BA45*DCF!I$10,0)-MAX(BA45-AZ45,0)/Inputs!$B$10)*DCF!I$6</f>
        <v>1869.3880708281456</v>
      </c>
      <c r="CI45" s="15">
        <f ca="1">(BB45*DCF!J$10-DCF!J$5*MAX(BB45*DCF!J$10,0)-MAX(BB45-BA45,0)/Inputs!$B$10)*DCF!J$6</f>
        <v>2141.013203965847</v>
      </c>
      <c r="CJ45" s="15">
        <f ca="1">(BC45*DCF!K$10-DCF!K$5*MAX(BC45*DCF!K$10,0)-MAX(BC45-BB45,0)/Inputs!$B$10)*DCF!K$6</f>
        <v>2136.763140186375</v>
      </c>
      <c r="CK45" s="15">
        <f ca="1">(BD45*DCF!L$10-DCF!L$5*MAX(BD45*DCF!L$10,0)-MAX(BD45-BC45,0)/Inputs!$B$10)*DCF!L$6</f>
        <v>2528.4948910040998</v>
      </c>
      <c r="CL45" s="15">
        <f ca="1">(BE45*DCF!M$10-DCF!M$5*MAX(BE45*DCF!M$10,0)-MAX(BE45-BD45,0)/Inputs!$B$10)*DCF!M$6</f>
        <v>2861.9281101194028</v>
      </c>
      <c r="CM45" s="15">
        <f ca="1">(BF45*DCF!C$28-DCF!C$5*MAX(BF45*DCF!C$28,0)-MAX(BF45-Inputs!$B$13,0)/Inputs!$B$17)*DCF!C$6</f>
        <v>3683.657396396286</v>
      </c>
      <c r="CN45" s="15">
        <f ca="1">(BG45*DCF!D$28-DCF!D$5*MAX(BG45*DCF!D$28,0)-MAX(BG45-BF45,0)/Inputs!$B$17)*DCF!D$6</f>
        <v>4701.8304392854743</v>
      </c>
      <c r="CO45" s="15">
        <f ca="1">(BH45*DCF!E$28-DCF!E$5*MAX(BH45*DCF!E$28,0)-MAX(BH45-BG45,0)/Inputs!$B$17)*DCF!E$6</f>
        <v>5077.7815853692709</v>
      </c>
      <c r="CP45" s="15">
        <f ca="1">(BI45*DCF!F$28-DCF!F$5*MAX(BI45*DCF!F$28,0)-MAX(BI45-BH45,0)/Inputs!$B$17)*DCF!F$6</f>
        <v>5081.8857555135983</v>
      </c>
      <c r="CQ45" s="15">
        <f ca="1">(BJ45*DCF!G$28-DCF!G$5*MAX(BJ45*DCF!G$28,0)-MAX(BJ45-BI45,0)/Inputs!$B$17)*DCF!G$6</f>
        <v>5916.5205022052432</v>
      </c>
      <c r="CR45" s="15">
        <f ca="1">(BK45*DCF!H$28-DCF!H$5*MAX(BK45*DCF!H$28,0)-MAX(BK45-BJ45,0)/Inputs!$B$17)*DCF!H$6</f>
        <v>7159.3911919443781</v>
      </c>
      <c r="CS45" s="15">
        <f ca="1">(BL45*DCF!I$28-DCF!I$5*MAX(BL45*DCF!I$28,0)-MAX(BL45-BK45,0)/Inputs!$B$17)*DCF!I$6</f>
        <v>8623.8279600586175</v>
      </c>
      <c r="CT45" s="15">
        <f ca="1">(BM45*DCF!J$28-DCF!J$5*MAX(BM45*DCF!J$28,0)-MAX(BM45-BL45,0)/Inputs!$B$17)*DCF!J$6</f>
        <v>11037.694836840345</v>
      </c>
      <c r="CU45" s="15">
        <f ca="1">(BN45*DCF!K$28-DCF!K$5*MAX(BN45*DCF!K$28,0)-MAX(BN45-BM45,0)/Inputs!$B$17)*DCF!K$6</f>
        <v>13378.596317027657</v>
      </c>
      <c r="CV45" s="15">
        <f ca="1">(BO45*DCF!L$28-DCF!L$5*MAX(BO45*DCF!L$28,0)-MAX(BO45-BN45,0)/Inputs!$B$17)*DCF!L$6</f>
        <v>15841.269235443246</v>
      </c>
      <c r="CW45" s="15">
        <f ca="1">(BP45*DCF!M$28-DCF!M$5*MAX(BP45*DCF!M$28,0)-MAX(BP45-BO45,0)/Inputs!$B$17)*DCF!M$6</f>
        <v>17845.122624504977</v>
      </c>
      <c r="CX45" s="15">
        <f ca="1">(BQ45*DCF!C$46-DCF!C$5*MAX(BQ45*DCF!C$46,0)-MAX(BQ45-Inputs!$B$20,0)/Inputs!$B$24)*DCF!C$6</f>
        <v>-654.13697161086327</v>
      </c>
      <c r="CY45" s="15">
        <f ca="1">(BR45*DCF!D$46-DCF!D$5*MAX(BR45*DCF!D$46,0)-MAX(BR45-BQ45,0)/Inputs!$B$24)*DCF!D$6</f>
        <v>-482.31951006495791</v>
      </c>
      <c r="CZ45" s="15">
        <f ca="1">(BS45*DCF!E$46-DCF!E$5*MAX(BS45*DCF!E$46,0)-MAX(BS45-BR45,0)/Inputs!$B$24)*DCF!E$6</f>
        <v>-221.95252291663505</v>
      </c>
      <c r="DA45" s="15">
        <f ca="1">(BT45*DCF!F$46-DCF!F$5*MAX(BT45*DCF!F$46,0)-MAX(BT45-BS45,0)/Inputs!$B$24)*DCF!F$6</f>
        <v>-695.01095950274282</v>
      </c>
      <c r="DB45" s="15">
        <f ca="1">(BU45*DCF!G$46-DCF!G$5*MAX(BU45*DCF!G$46,0)-MAX(BU45-BT45,0)/Inputs!$B$24)*DCF!G$6</f>
        <v>-778.7375642493364</v>
      </c>
      <c r="DC45" s="15">
        <f ca="1">(BV45*DCF!H$46-DCF!H$5*MAX(BV45*DCF!H$46,0)-MAX(BV45-BU45,0)/Inputs!$B$24)*DCF!H$6</f>
        <v>-926.85259348301656</v>
      </c>
      <c r="DD45" s="15">
        <f ca="1">(BW45*DCF!I$46-DCF!I$5*MAX(BW45*DCF!I$46,0)-MAX(BW45-BV45,0)/Inputs!$B$24)*DCF!I$6</f>
        <v>-389.96497592946821</v>
      </c>
      <c r="DE45" s="15">
        <f ca="1">(BX45*DCF!J$46-DCF!J$5*MAX(BX45*DCF!J$46,0)-MAX(BX45-BW45,0)/Inputs!$B$24)*DCF!J$6</f>
        <v>202.6696165298861</v>
      </c>
      <c r="DF45" s="15">
        <f ca="1">(BY45*DCF!K$46-DCF!K$5*MAX(BY45*DCF!K$46,0)-MAX(BY45-BX45,0)/Inputs!$B$24)*DCF!K$6</f>
        <v>-623.17662486408142</v>
      </c>
      <c r="DG45" s="15">
        <f ca="1">(BZ45*DCF!L$46-DCF!L$5*MAX(BZ45*DCF!L$46,0)-MAX(BZ45-BY45,0)/Inputs!$B$24)*DCF!L$6</f>
        <v>1047.9114535418546</v>
      </c>
      <c r="DH45" s="15">
        <f ca="1">(CA45*DCF!M$46-DCF!M$5*MAX(CA45*DCF!M$46,0)-MAX(CA45-BZ45,0)/Inputs!$B$24)*DCF!M$6</f>
        <v>1413.7173629720803</v>
      </c>
      <c r="DI45" s="15">
        <f ca="1">SUM(CB45:CL45)+BE45*DCF!M$10*(1+Inputs!$B$30)*(1-Inputs!$B$33)*(1-Inputs!$B$30/Inputs!$B$31)/(Inputs!$B$29-Inputs!$B$30)*DCF!M$6</f>
        <v>87021.776024578838</v>
      </c>
      <c r="DJ45" s="15">
        <f ca="1">SUM(CM45:CW45)+BP45*DCF!M$28*(1+Inputs!$B$30)*(1-Inputs!$B$33)*(1-Inputs!$B$30/Inputs!$B$31)/(Inputs!$B$29-Inputs!$B$30)*DCF!M$6</f>
        <v>480528.85199178034</v>
      </c>
      <c r="DK45" s="15">
        <f ca="1">SUM(CX45:DH45)+CA45*DCF!M$46*(1+Inputs!$B$30)*(1-Inputs!$B$33)*(1-Inputs!$B$30/Inputs!$B$31)/(Inputs!$B$29-Inputs!$B$30)*DCF!M$6</f>
        <v>25773.319632038721</v>
      </c>
      <c r="DM45" s="15">
        <f ca="1">DI45+DJ45+DK45+Inputs!$B$34+Inputs!$B$36-Inputs!$B$35</f>
        <v>670174.94764839788</v>
      </c>
    </row>
    <row r="46" spans="1:117" x14ac:dyDescent="0.75">
      <c r="A46" s="11">
        <v>33</v>
      </c>
      <c r="C46" s="23">
        <f t="shared" ca="1" si="33"/>
        <v>0.69507872808403448</v>
      </c>
      <c r="D46" s="23">
        <f t="shared" ca="1" si="33"/>
        <v>-0.19403377208952052</v>
      </c>
      <c r="E46" s="23">
        <f t="shared" ca="1" si="33"/>
        <v>1.112622106468337</v>
      </c>
      <c r="F46" s="23">
        <f t="shared" ca="1" si="33"/>
        <v>-7.8703364477322207E-2</v>
      </c>
      <c r="G46" s="23">
        <f t="shared" ca="1" si="33"/>
        <v>-1.694896081908706</v>
      </c>
      <c r="H46" s="23">
        <f t="shared" ca="1" si="33"/>
        <v>1.0645157006434349</v>
      </c>
      <c r="I46" s="23">
        <f t="shared" ca="1" si="33"/>
        <v>-0.11672993692060785</v>
      </c>
      <c r="J46" s="23">
        <f t="shared" ca="1" si="33"/>
        <v>0.93486408903112905</v>
      </c>
      <c r="K46" s="23">
        <f t="shared" ca="1" si="33"/>
        <v>-2.2373208478123527</v>
      </c>
      <c r="L46" s="23">
        <f t="shared" ca="1" si="33"/>
        <v>-1.7266045918081621</v>
      </c>
      <c r="M46" s="23">
        <f t="shared" ca="1" si="33"/>
        <v>0.73224296908499054</v>
      </c>
      <c r="N46" s="23">
        <f ca="1">SQRT(Inputs!$B$38)*C46+SQRT(1-Inputs!$B$38)*_xlfn.NORM.S.INV(RAND())</f>
        <v>-0.72052244449495939</v>
      </c>
      <c r="O46" s="23">
        <f ca="1">SQRT(Inputs!$B$38)*D46+SQRT(1-Inputs!$B$38)*_xlfn.NORM.S.INV(RAND())</f>
        <v>1.5294738379914858</v>
      </c>
      <c r="P46" s="23">
        <f ca="1">SQRT(Inputs!$B$38)*E46+SQRT(1-Inputs!$B$38)*_xlfn.NORM.S.INV(RAND())</f>
        <v>1.9152045841135776</v>
      </c>
      <c r="Q46" s="23">
        <f ca="1">SQRT(Inputs!$B$38)*F46+SQRT(1-Inputs!$B$38)*_xlfn.NORM.S.INV(RAND())</f>
        <v>0.28111529116657691</v>
      </c>
      <c r="R46" s="23">
        <f ca="1">SQRT(Inputs!$B$38)*G46+SQRT(1-Inputs!$B$38)*_xlfn.NORM.S.INV(RAND())</f>
        <v>-1.910201811927025</v>
      </c>
      <c r="S46" s="23">
        <f ca="1">SQRT(Inputs!$B$38)*H46+SQRT(1-Inputs!$B$38)*_xlfn.NORM.S.INV(RAND())</f>
        <v>0.2414696746816688</v>
      </c>
      <c r="T46" s="23">
        <f ca="1">SQRT(Inputs!$B$38)*I46+SQRT(1-Inputs!$B$38)*_xlfn.NORM.S.INV(RAND())</f>
        <v>-0.48951018357087994</v>
      </c>
      <c r="U46" s="23">
        <f ca="1">SQRT(Inputs!$B$38)*J46+SQRT(1-Inputs!$B$38)*_xlfn.NORM.S.INV(RAND())</f>
        <v>0.9479869507643166</v>
      </c>
      <c r="V46" s="23">
        <f ca="1">SQRT(Inputs!$B$38)*K46+SQRT(1-Inputs!$B$38)*_xlfn.NORM.S.INV(RAND())</f>
        <v>-1.8861054486122677</v>
      </c>
      <c r="W46" s="23">
        <f ca="1">SQRT(Inputs!$B$38)*L46+SQRT(1-Inputs!$B$38)*_xlfn.NORM.S.INV(RAND())</f>
        <v>-1.1264733671276121</v>
      </c>
      <c r="X46" s="23">
        <f ca="1">SQRT(Inputs!$B$38)*M46+SQRT(1-Inputs!$B$38)*_xlfn.NORM.S.INV(RAND())</f>
        <v>0.16871728865792207</v>
      </c>
      <c r="Y46" s="23">
        <f ca="1">SQRT(Inputs!$B$38)*C46+SQRT(1-Inputs!$B$38)*_xlfn.NORM.S.INV(RAND())</f>
        <v>-5.2096775415921837E-4</v>
      </c>
      <c r="Z46" s="23">
        <f ca="1">SQRT(Inputs!$B$38)*D46+SQRT(1-Inputs!$B$38)*_xlfn.NORM.S.INV(RAND())</f>
        <v>-0.55891864571744931</v>
      </c>
      <c r="AA46" s="23">
        <f ca="1">SQRT(Inputs!$B$38)*E46+SQRT(1-Inputs!$B$38)*_xlfn.NORM.S.INV(RAND())</f>
        <v>0.22981073364385823</v>
      </c>
      <c r="AB46" s="23">
        <f ca="1">SQRT(Inputs!$B$38)*F46+SQRT(1-Inputs!$B$38)*_xlfn.NORM.S.INV(RAND())</f>
        <v>0.17237314961599001</v>
      </c>
      <c r="AC46" s="23">
        <f ca="1">SQRT(Inputs!$B$38)*G46+SQRT(1-Inputs!$B$38)*_xlfn.NORM.S.INV(RAND())</f>
        <v>-1.9541221957583181</v>
      </c>
      <c r="AD46" s="23">
        <f ca="1">SQRT(Inputs!$B$38)*H46+SQRT(1-Inputs!$B$38)*_xlfn.NORM.S.INV(RAND())</f>
        <v>2.5104063371883014</v>
      </c>
      <c r="AE46" s="23">
        <f ca="1">SQRT(Inputs!$B$38)*I46+SQRT(1-Inputs!$B$38)*_xlfn.NORM.S.INV(RAND())</f>
        <v>-1.2015548246843153</v>
      </c>
      <c r="AF46" s="23">
        <f ca="1">SQRT(Inputs!$B$38)*J46+SQRT(1-Inputs!$B$38)*_xlfn.NORM.S.INV(RAND())</f>
        <v>-0.87622753221600957</v>
      </c>
      <c r="AG46" s="23">
        <f ca="1">SQRT(Inputs!$B$38)*K46+SQRT(1-Inputs!$B$38)*_xlfn.NORM.S.INV(RAND())</f>
        <v>-0.5089612807810483</v>
      </c>
      <c r="AH46" s="23">
        <f ca="1">SQRT(Inputs!$B$38)*L46+SQRT(1-Inputs!$B$38)*_xlfn.NORM.S.INV(RAND())</f>
        <v>-1.3462083151684157</v>
      </c>
      <c r="AI46" s="23">
        <f ca="1">SQRT(Inputs!$B$38)*M46+SQRT(1-Inputs!$B$38)*_xlfn.NORM.S.INV(RAND())</f>
        <v>0.22587819688320743</v>
      </c>
      <c r="AJ46" s="23">
        <f ca="1">SQRT(Inputs!$B$38)*C46+SQRT(1-Inputs!$B$38)*_xlfn.NORM.S.INV(RAND())</f>
        <v>0.33804010397222312</v>
      </c>
      <c r="AK46" s="23">
        <f ca="1">SQRT(Inputs!$B$38)*D46+SQRT(1-Inputs!$B$38)*_xlfn.NORM.S.INV(RAND())</f>
        <v>-1.855918112409681E-2</v>
      </c>
      <c r="AL46" s="23">
        <f ca="1">SQRT(Inputs!$B$38)*E46+SQRT(1-Inputs!$B$38)*_xlfn.NORM.S.INV(RAND())</f>
        <v>-0.82467853257585244</v>
      </c>
      <c r="AM46" s="23">
        <f ca="1">SQRT(Inputs!$B$38)*F46+SQRT(1-Inputs!$B$38)*_xlfn.NORM.S.INV(RAND())</f>
        <v>-0.58747221745993006</v>
      </c>
      <c r="AN46" s="23">
        <f ca="1">SQRT(Inputs!$B$38)*G46+SQRT(1-Inputs!$B$38)*_xlfn.NORM.S.INV(RAND())</f>
        <v>-1.4285231710387529</v>
      </c>
      <c r="AO46" s="23">
        <f ca="1">SQRT(Inputs!$B$38)*H46+SQRT(1-Inputs!$B$38)*_xlfn.NORM.S.INV(RAND())</f>
        <v>-4.0311076487740127E-2</v>
      </c>
      <c r="AP46" s="23">
        <f ca="1">SQRT(Inputs!$B$38)*I46+SQRT(1-Inputs!$B$38)*_xlfn.NORM.S.INV(RAND())</f>
        <v>0.59345209989676873</v>
      </c>
      <c r="AQ46" s="23">
        <f ca="1">SQRT(Inputs!$B$38)*J46+SQRT(1-Inputs!$B$38)*_xlfn.NORM.S.INV(RAND())</f>
        <v>-0.36337074521979107</v>
      </c>
      <c r="AR46" s="23">
        <f ca="1">SQRT(Inputs!$B$38)*K46+SQRT(1-Inputs!$B$38)*_xlfn.NORM.S.INV(RAND())</f>
        <v>-0.35063028903436277</v>
      </c>
      <c r="AS46" s="23">
        <f ca="1">SQRT(Inputs!$B$38)*L46+SQRT(1-Inputs!$B$38)*_xlfn.NORM.S.INV(RAND())</f>
        <v>-0.99796739210035668</v>
      </c>
      <c r="AT46" s="23">
        <f ca="1">SQRT(Inputs!$B$38)*M46+SQRT(1-Inputs!$B$38)*_xlfn.NORM.S.INV(RAND())</f>
        <v>1.3433299286674292</v>
      </c>
      <c r="AU46" s="15">
        <f ca="1">Inputs!$B$6*EXP($B$8-0.5*C$5^2+C$5*N46)</f>
        <v>4415.9542695206146</v>
      </c>
      <c r="AV46" s="15">
        <f t="shared" ca="1" si="1"/>
        <v>6730.7625245724366</v>
      </c>
      <c r="AW46" s="15">
        <f t="shared" ca="1" si="2"/>
        <v>10626.05586417258</v>
      </c>
      <c r="AX46" s="15">
        <f t="shared" ca="1" si="3"/>
        <v>13437.074034644891</v>
      </c>
      <c r="AY46" s="15">
        <f t="shared" ca="1" si="4"/>
        <v>13137.903354912012</v>
      </c>
      <c r="AZ46" s="15">
        <f t="shared" ca="1" si="5"/>
        <v>16500.998309936705</v>
      </c>
      <c r="BA46" s="15">
        <f t="shared" ca="1" si="6"/>
        <v>19184.528685134836</v>
      </c>
      <c r="BB46" s="15">
        <f t="shared" ca="1" si="7"/>
        <v>25827.911363617459</v>
      </c>
      <c r="BC46" s="15">
        <f t="shared" ca="1" si="8"/>
        <v>26367.264799819823</v>
      </c>
      <c r="BD46" s="15">
        <f t="shared" ca="1" si="9"/>
        <v>29072.074349148897</v>
      </c>
      <c r="BE46" s="15">
        <f t="shared" ca="1" si="10"/>
        <v>36175.75590565637</v>
      </c>
      <c r="BF46" s="15">
        <f ca="1">Inputs!$B$13*EXP($B$9-0.5*C$6^2+C$6*Y46)</f>
        <v>13829.592378546455</v>
      </c>
      <c r="BG46" s="15">
        <f t="shared" ca="1" si="11"/>
        <v>15237.720184984344</v>
      </c>
      <c r="BH46" s="15">
        <f t="shared" ca="1" si="12"/>
        <v>19341.017283236753</v>
      </c>
      <c r="BI46" s="15">
        <f t="shared" ca="1" si="13"/>
        <v>24312.891951302881</v>
      </c>
      <c r="BJ46" s="15">
        <f t="shared" ca="1" si="14"/>
        <v>22489.138553217806</v>
      </c>
      <c r="BK46" s="15">
        <f t="shared" ca="1" si="15"/>
        <v>38847.069791327049</v>
      </c>
      <c r="BL46" s="15">
        <f t="shared" ca="1" si="16"/>
        <v>40838.15724477062</v>
      </c>
      <c r="BM46" s="15">
        <f t="shared" ca="1" si="17"/>
        <v>45021.568225043004</v>
      </c>
      <c r="BN46" s="15">
        <f t="shared" ca="1" si="18"/>
        <v>52094.647427064607</v>
      </c>
      <c r="BO46" s="15">
        <f t="shared" ca="1" si="19"/>
        <v>54812.34340071422</v>
      </c>
      <c r="BP46" s="15">
        <f t="shared" ca="1" si="20"/>
        <v>69212.482680115805</v>
      </c>
      <c r="BQ46" s="15">
        <f ca="1">Inputs!$B$20*EXP($B$10-0.5*C$7^2+C$7*AJ46)</f>
        <v>4835.9151132856596</v>
      </c>
      <c r="BR46" s="15">
        <f t="shared" ca="1" si="21"/>
        <v>6523.1531636419531</v>
      </c>
      <c r="BS46" s="15">
        <f t="shared" ca="1" si="22"/>
        <v>7048.9247991593711</v>
      </c>
      <c r="BT46" s="15">
        <f t="shared" ca="1" si="23"/>
        <v>8330.8304003820467</v>
      </c>
      <c r="BU46" s="15">
        <f t="shared" ca="1" si="24"/>
        <v>8171.3891968443422</v>
      </c>
      <c r="BV46" s="15">
        <f t="shared" ca="1" si="25"/>
        <v>11265.976279187526</v>
      </c>
      <c r="BW46" s="15">
        <f t="shared" ca="1" si="26"/>
        <v>17825.023260451366</v>
      </c>
      <c r="BX46" s="15">
        <f t="shared" ca="1" si="27"/>
        <v>23179.5853500341</v>
      </c>
      <c r="BY46" s="15">
        <f t="shared" ca="1" si="28"/>
        <v>30371.211896122455</v>
      </c>
      <c r="BZ46" s="15">
        <f t="shared" ca="1" si="29"/>
        <v>35472.141341569579</v>
      </c>
      <c r="CA46" s="15">
        <f t="shared" ca="1" si="30"/>
        <v>63261.674746170167</v>
      </c>
      <c r="CB46" s="15">
        <f ca="1">(AU46*DCF!C$10-DCF!C$5*MAX(AU46*DCF!C$10,0)-MAX(AU46-Inputs!$B$6,0)/Inputs!$B$10)*DCF!C$6</f>
        <v>1046.9694140853153</v>
      </c>
      <c r="CC46" s="15">
        <f ca="1">(AV46*DCF!D$10-DCF!D$5*MAX(AV46*DCF!D$10,0)-MAX(AV46-AU46,0)/Inputs!$B$10)*DCF!D$6</f>
        <v>1076.1723557866196</v>
      </c>
      <c r="CD46" s="15">
        <f ca="1">(AW46*DCF!E$10-DCF!E$5*MAX(AW46*DCF!E$10,0)-MAX(AW46-AV46,0)/Inputs!$B$10)*DCF!E$6</f>
        <v>1576.0057757554123</v>
      </c>
      <c r="CE46" s="15">
        <f ca="1">(AX46*DCF!F$10-DCF!F$5*MAX(AX46*DCF!F$10,0)-MAX(AX46-AW46,0)/Inputs!$B$10)*DCF!F$6</f>
        <v>2348.388659362246</v>
      </c>
      <c r="CF46" s="15">
        <f ca="1">(AY46*DCF!G$10-DCF!G$5*MAX(AY46*DCF!G$10,0)-MAX(AY46-AX46,0)/Inputs!$B$10)*DCF!G$6</f>
        <v>2706.9316166256212</v>
      </c>
      <c r="CG46" s="15">
        <f ca="1">(AZ46*DCF!H$10-DCF!H$5*MAX(AZ46*DCF!H$10,0)-MAX(AZ46-AY46,0)/Inputs!$B$10)*DCF!H$6</f>
        <v>2606.5028570284403</v>
      </c>
      <c r="CH46" s="15">
        <f ca="1">(BA46*DCF!I$10-DCF!I$5*MAX(BA46*DCF!I$10,0)-MAX(BA46-AZ46,0)/Inputs!$B$10)*DCF!I$6</f>
        <v>3064.1205330954385</v>
      </c>
      <c r="CI46" s="15">
        <f ca="1">(BB46*DCF!J$10-DCF!J$5*MAX(BB46*DCF!J$10,0)-MAX(BB46-BA46,0)/Inputs!$B$10)*DCF!J$6</f>
        <v>3425.4343483636385</v>
      </c>
      <c r="CJ46" s="15">
        <f ca="1">(BC46*DCF!K$10-DCF!K$5*MAX(BC46*DCF!K$10,0)-MAX(BC46-BB46,0)/Inputs!$B$10)*DCF!K$6</f>
        <v>4169.2049014637269</v>
      </c>
      <c r="CK46" s="15">
        <f ca="1">(BD46*DCF!L$10-DCF!L$5*MAX(BD46*DCF!L$10,0)-MAX(BD46-BC46,0)/Inputs!$B$10)*DCF!L$6</f>
        <v>4034.8459760558371</v>
      </c>
      <c r="CL46" s="15">
        <f ca="1">(BE46*DCF!M$10-DCF!M$5*MAX(BE46*DCF!M$10,0)-MAX(BE46-BD46,0)/Inputs!$B$10)*DCF!M$6</f>
        <v>4256.2563930960287</v>
      </c>
      <c r="CM46" s="15">
        <f ca="1">(BF46*DCF!C$28-DCF!C$5*MAX(BF46*DCF!C$28,0)-MAX(BF46-Inputs!$B$13,0)/Inputs!$B$17)*DCF!C$6</f>
        <v>3656.5918033429211</v>
      </c>
      <c r="CN46" s="15">
        <f ca="1">(BG46*DCF!D$28-DCF!D$5*MAX(BG46*DCF!D$28,0)-MAX(BG46-BF46,0)/Inputs!$B$17)*DCF!D$6</f>
        <v>4187.4418111243021</v>
      </c>
      <c r="CO46" s="15">
        <f ca="1">(BH46*DCF!E$28-DCF!E$5*MAX(BH46*DCF!E$28,0)-MAX(BH46-BG46,0)/Inputs!$B$17)*DCF!E$6</f>
        <v>4669.0171122686706</v>
      </c>
      <c r="CP46" s="15">
        <f ca="1">(BI46*DCF!F$28-DCF!F$5*MAX(BI46*DCF!F$28,0)-MAX(BI46-BH46,0)/Inputs!$B$17)*DCF!F$6</f>
        <v>5695.1013724400136</v>
      </c>
      <c r="CQ46" s="15">
        <f ca="1">(BJ46*DCF!G$28-DCF!G$5*MAX(BJ46*DCF!G$28,0)-MAX(BJ46-BI46,0)/Inputs!$B$17)*DCF!G$6</f>
        <v>5834.9776222348964</v>
      </c>
      <c r="CR46" s="15">
        <f ca="1">(BK46*DCF!H$28-DCF!H$5*MAX(BK46*DCF!H$28,0)-MAX(BK46-BJ46,0)/Inputs!$B$17)*DCF!H$6</f>
        <v>7065.7454957895807</v>
      </c>
      <c r="CS46" s="15">
        <f ca="1">(BL46*DCF!I$28-DCF!I$5*MAX(BL46*DCF!I$28,0)-MAX(BL46-BK46,0)/Inputs!$B$17)*DCF!I$6</f>
        <v>9317.4346148010391</v>
      </c>
      <c r="CT46" s="15">
        <f ca="1">(BM46*DCF!J$28-DCF!J$5*MAX(BM46*DCF!J$28,0)-MAX(BM46-BL46,0)/Inputs!$B$17)*DCF!J$6</f>
        <v>9488.8611213179884</v>
      </c>
      <c r="CU46" s="15">
        <f ca="1">(BN46*DCF!K$28-DCF!K$5*MAX(BN46*DCF!K$28,0)-MAX(BN46-BM46,0)/Inputs!$B$17)*DCF!K$6</f>
        <v>10135.158076288541</v>
      </c>
      <c r="CV46" s="15">
        <f ca="1">(BO46*DCF!L$28-DCF!L$5*MAX(BO46*DCF!L$28,0)-MAX(BO46-BN46,0)/Inputs!$B$17)*DCF!L$6</f>
        <v>10628.701181461993</v>
      </c>
      <c r="CW46" s="15">
        <f ca="1">(BP46*DCF!M$28-DCF!M$5*MAX(BP46*DCF!M$28,0)-MAX(BP46-BO46,0)/Inputs!$B$17)*DCF!M$6</f>
        <v>11517.149483074143</v>
      </c>
      <c r="CX46" s="15">
        <f ca="1">(BQ46*DCF!C$46-DCF!C$5*MAX(BQ46*DCF!C$46,0)-MAX(BQ46-Inputs!$B$20,0)/Inputs!$B$24)*DCF!C$6</f>
        <v>-1871.9966142856763</v>
      </c>
      <c r="CY46" s="15">
        <f ca="1">(BR46*DCF!D$46-DCF!D$5*MAX(BR46*DCF!D$46,0)-MAX(BR46-BQ46,0)/Inputs!$B$24)*DCF!D$6</f>
        <v>-1833.280593875086</v>
      </c>
      <c r="CZ46" s="15">
        <f ca="1">(BS46*DCF!E$46-DCF!E$5*MAX(BS46*DCF!E$46,0)-MAX(BS46-BR46,0)/Inputs!$B$24)*DCF!E$6</f>
        <v>-1040.7923350562487</v>
      </c>
      <c r="DA46" s="15">
        <f ca="1">(BT46*DCF!F$46-DCF!F$5*MAX(BT46*DCF!F$46,0)-MAX(BT46-BS46,0)/Inputs!$B$24)*DCF!F$6</f>
        <v>-1073.4860948160735</v>
      </c>
      <c r="DB46" s="15">
        <f ca="1">(BU46*DCF!G$46-DCF!G$5*MAX(BU46*DCF!G$46,0)-MAX(BU46-BT46,0)/Inputs!$B$24)*DCF!G$6</f>
        <v>-274.86938788810352</v>
      </c>
      <c r="DC46" s="15">
        <f ca="1">(BV46*DCF!H$46-DCF!H$5*MAX(BV46*DCF!H$46,0)-MAX(BV46-BU46,0)/Inputs!$B$24)*DCF!H$6</f>
        <v>-961.62397498850748</v>
      </c>
      <c r="DD46" s="15">
        <f ca="1">(BW46*DCF!I$46-DCF!I$5*MAX(BW46*DCF!I$46,0)-MAX(BW46-BV46,0)/Inputs!$B$24)*DCF!I$6</f>
        <v>-1471.1728273363826</v>
      </c>
      <c r="DE46" s="15">
        <f ca="1">(BX46*DCF!J$46-DCF!J$5*MAX(BX46*DCF!J$46,0)-MAX(BX46-BW46,0)/Inputs!$B$24)*DCF!J$6</f>
        <v>-447.62289761974068</v>
      </c>
      <c r="DF46" s="15">
        <f ca="1">(BY46*DCF!K$46-DCF!K$5*MAX(BY46*DCF!K$46,0)-MAX(BY46-BX46,0)/Inputs!$B$24)*DCF!K$6</f>
        <v>-26.852053206812624</v>
      </c>
      <c r="DG46" s="15">
        <f ca="1">(BZ46*DCF!L$46-DCF!L$5*MAX(BZ46*DCF!L$46,0)-MAX(BZ46-BY46,0)/Inputs!$B$24)*DCF!L$6</f>
        <v>1297.6679869319603</v>
      </c>
      <c r="DH46" s="15">
        <f ca="1">(CA46*DCF!M$46-DCF!M$5*MAX(CA46*DCF!M$46,0)-MAX(CA46-BZ46,0)/Inputs!$B$24)*DCF!M$6</f>
        <v>-850.10724956854415</v>
      </c>
      <c r="DI46" s="15">
        <f ca="1">SUM(CB46:CL46)+BE46*DCF!M$10*(1+Inputs!$B$30)*(1-Inputs!$B$33)*(1-Inputs!$B$30/Inputs!$B$31)/(Inputs!$B$29-Inputs!$B$30)*DCF!M$6</f>
        <v>130988.43989100814</v>
      </c>
      <c r="DJ46" s="15">
        <f ca="1">SUM(CM46:CW46)+BP46*DCF!M$28*(1+Inputs!$B$30)*(1-Inputs!$B$33)*(1-Inputs!$B$30/Inputs!$B$31)/(Inputs!$B$29-Inputs!$B$30)*DCF!M$6</f>
        <v>339021.8524129382</v>
      </c>
      <c r="DK46" s="15">
        <f ca="1">SUM(CX46:DH46)+CA46*DCF!M$46*(1+Inputs!$B$30)*(1-Inputs!$B$33)*(1-Inputs!$B$30/Inputs!$B$31)/(Inputs!$B$29-Inputs!$B$30)*DCF!M$6</f>
        <v>89255.906940311077</v>
      </c>
      <c r="DM46" s="15">
        <f ca="1">DI46+DJ46+DK46+Inputs!$B$34+Inputs!$B$36-Inputs!$B$35</f>
        <v>636117.19924425741</v>
      </c>
    </row>
    <row r="47" spans="1:117" x14ac:dyDescent="0.75">
      <c r="A47" s="11">
        <v>34</v>
      </c>
      <c r="C47" s="23">
        <f t="shared" ca="1" si="33"/>
        <v>-1.1374826113993746</v>
      </c>
      <c r="D47" s="23">
        <f t="shared" ca="1" si="33"/>
        <v>-0.10665084555532141</v>
      </c>
      <c r="E47" s="23">
        <f t="shared" ca="1" si="33"/>
        <v>-1.0972173212752954</v>
      </c>
      <c r="F47" s="23">
        <f t="shared" ca="1" si="33"/>
        <v>0.19932855716841991</v>
      </c>
      <c r="G47" s="23">
        <f t="shared" ca="1" si="33"/>
        <v>-0.42798275520101048</v>
      </c>
      <c r="H47" s="23">
        <f t="shared" ca="1" si="33"/>
        <v>-0.49241228392484837</v>
      </c>
      <c r="I47" s="23">
        <f t="shared" ca="1" si="33"/>
        <v>0.13705657805218571</v>
      </c>
      <c r="J47" s="23">
        <f t="shared" ca="1" si="33"/>
        <v>-2.0794605107251375E-2</v>
      </c>
      <c r="K47" s="23">
        <f t="shared" ca="1" si="33"/>
        <v>-1.3009138469031496</v>
      </c>
      <c r="L47" s="23">
        <f t="shared" ca="1" si="33"/>
        <v>0.1197721062199002</v>
      </c>
      <c r="M47" s="23">
        <f t="shared" ca="1" si="33"/>
        <v>-0.91931184967545299</v>
      </c>
      <c r="N47" s="23">
        <f ca="1">SQRT(Inputs!$B$38)*C47+SQRT(1-Inputs!$B$38)*_xlfn.NORM.S.INV(RAND())</f>
        <v>-2.0255983727434708</v>
      </c>
      <c r="O47" s="23">
        <f ca="1">SQRT(Inputs!$B$38)*D47+SQRT(1-Inputs!$B$38)*_xlfn.NORM.S.INV(RAND())</f>
        <v>-0.90197870390413581</v>
      </c>
      <c r="P47" s="23">
        <f ca="1">SQRT(Inputs!$B$38)*E47+SQRT(1-Inputs!$B$38)*_xlfn.NORM.S.INV(RAND())</f>
        <v>-1.5516468476930332</v>
      </c>
      <c r="Q47" s="23">
        <f ca="1">SQRT(Inputs!$B$38)*F47+SQRT(1-Inputs!$B$38)*_xlfn.NORM.S.INV(RAND())</f>
        <v>0.53869212173490788</v>
      </c>
      <c r="R47" s="23">
        <f ca="1">SQRT(Inputs!$B$38)*G47+SQRT(1-Inputs!$B$38)*_xlfn.NORM.S.INV(RAND())</f>
        <v>-0.53465569993437811</v>
      </c>
      <c r="S47" s="23">
        <f ca="1">SQRT(Inputs!$B$38)*H47+SQRT(1-Inputs!$B$38)*_xlfn.NORM.S.INV(RAND())</f>
        <v>-1.9868241897440142</v>
      </c>
      <c r="T47" s="23">
        <f ca="1">SQRT(Inputs!$B$38)*I47+SQRT(1-Inputs!$B$38)*_xlfn.NORM.S.INV(RAND())</f>
        <v>-4.5007541468368675E-2</v>
      </c>
      <c r="U47" s="23">
        <f ca="1">SQRT(Inputs!$B$38)*J47+SQRT(1-Inputs!$B$38)*_xlfn.NORM.S.INV(RAND())</f>
        <v>-5.0099196689390217E-2</v>
      </c>
      <c r="V47" s="23">
        <f ca="1">SQRT(Inputs!$B$38)*K47+SQRT(1-Inputs!$B$38)*_xlfn.NORM.S.INV(RAND())</f>
        <v>-2.1214804142939627</v>
      </c>
      <c r="W47" s="23">
        <f ca="1">SQRT(Inputs!$B$38)*L47+SQRT(1-Inputs!$B$38)*_xlfn.NORM.S.INV(RAND())</f>
        <v>0.78800377292388635</v>
      </c>
      <c r="X47" s="23">
        <f ca="1">SQRT(Inputs!$B$38)*M47+SQRT(1-Inputs!$B$38)*_xlfn.NORM.S.INV(RAND())</f>
        <v>-2.0079871196953607</v>
      </c>
      <c r="Y47" s="23">
        <f ca="1">SQRT(Inputs!$B$38)*C47+SQRT(1-Inputs!$B$38)*_xlfn.NORM.S.INV(RAND())</f>
        <v>-0.36122546115623794</v>
      </c>
      <c r="Z47" s="23">
        <f ca="1">SQRT(Inputs!$B$38)*D47+SQRT(1-Inputs!$B$38)*_xlfn.NORM.S.INV(RAND())</f>
        <v>3.0557959661733525E-2</v>
      </c>
      <c r="AA47" s="23">
        <f ca="1">SQRT(Inputs!$B$38)*E47+SQRT(1-Inputs!$B$38)*_xlfn.NORM.S.INV(RAND())</f>
        <v>-0.96031154404681041</v>
      </c>
      <c r="AB47" s="23">
        <f ca="1">SQRT(Inputs!$B$38)*F47+SQRT(1-Inputs!$B$38)*_xlfn.NORM.S.INV(RAND())</f>
        <v>0.80407766191034291</v>
      </c>
      <c r="AC47" s="23">
        <f ca="1">SQRT(Inputs!$B$38)*G47+SQRT(1-Inputs!$B$38)*_xlfn.NORM.S.INV(RAND())</f>
        <v>-0.27839511682667989</v>
      </c>
      <c r="AD47" s="23">
        <f ca="1">SQRT(Inputs!$B$38)*H47+SQRT(1-Inputs!$B$38)*_xlfn.NORM.S.INV(RAND())</f>
        <v>-0.80665420698566115</v>
      </c>
      <c r="AE47" s="23">
        <f ca="1">SQRT(Inputs!$B$38)*I47+SQRT(1-Inputs!$B$38)*_xlfn.NORM.S.INV(RAND())</f>
        <v>-0.81312397205325138</v>
      </c>
      <c r="AF47" s="23">
        <f ca="1">SQRT(Inputs!$B$38)*J47+SQRT(1-Inputs!$B$38)*_xlfn.NORM.S.INV(RAND())</f>
        <v>-0.28244624138099528</v>
      </c>
      <c r="AG47" s="23">
        <f ca="1">SQRT(Inputs!$B$38)*K47+SQRT(1-Inputs!$B$38)*_xlfn.NORM.S.INV(RAND())</f>
        <v>-1.5257493173105352</v>
      </c>
      <c r="AH47" s="23">
        <f ca="1">SQRT(Inputs!$B$38)*L47+SQRT(1-Inputs!$B$38)*_xlfn.NORM.S.INV(RAND())</f>
        <v>-0.7740362187835067</v>
      </c>
      <c r="AI47" s="23">
        <f ca="1">SQRT(Inputs!$B$38)*M47+SQRT(1-Inputs!$B$38)*_xlfn.NORM.S.INV(RAND())</f>
        <v>-0.35304352098774661</v>
      </c>
      <c r="AJ47" s="23">
        <f ca="1">SQRT(Inputs!$B$38)*C47+SQRT(1-Inputs!$B$38)*_xlfn.NORM.S.INV(RAND())</f>
        <v>-0.75619847671283713</v>
      </c>
      <c r="AK47" s="23">
        <f ca="1">SQRT(Inputs!$B$38)*D47+SQRT(1-Inputs!$B$38)*_xlfn.NORM.S.INV(RAND())</f>
        <v>0.40271865818960106</v>
      </c>
      <c r="AL47" s="23">
        <f ca="1">SQRT(Inputs!$B$38)*E47+SQRT(1-Inputs!$B$38)*_xlfn.NORM.S.INV(RAND())</f>
        <v>-0.53174154591060296</v>
      </c>
      <c r="AM47" s="23">
        <f ca="1">SQRT(Inputs!$B$38)*F47+SQRT(1-Inputs!$B$38)*_xlfn.NORM.S.INV(RAND())</f>
        <v>-2.5192949430375852E-2</v>
      </c>
      <c r="AN47" s="23">
        <f ca="1">SQRT(Inputs!$B$38)*G47+SQRT(1-Inputs!$B$38)*_xlfn.NORM.S.INV(RAND())</f>
        <v>-1.0039732488334738</v>
      </c>
      <c r="AO47" s="23">
        <f ca="1">SQRT(Inputs!$B$38)*H47+SQRT(1-Inputs!$B$38)*_xlfn.NORM.S.INV(RAND())</f>
        <v>-0.76342346511793857</v>
      </c>
      <c r="AP47" s="23">
        <f ca="1">SQRT(Inputs!$B$38)*I47+SQRT(1-Inputs!$B$38)*_xlfn.NORM.S.INV(RAND())</f>
        <v>0.903783602942278</v>
      </c>
      <c r="AQ47" s="23">
        <f ca="1">SQRT(Inputs!$B$38)*J47+SQRT(1-Inputs!$B$38)*_xlfn.NORM.S.INV(RAND())</f>
        <v>0.53767046974685972</v>
      </c>
      <c r="AR47" s="23">
        <f ca="1">SQRT(Inputs!$B$38)*K47+SQRT(1-Inputs!$B$38)*_xlfn.NORM.S.INV(RAND())</f>
        <v>0.34262848824742609</v>
      </c>
      <c r="AS47" s="23">
        <f ca="1">SQRT(Inputs!$B$38)*L47+SQRT(1-Inputs!$B$38)*_xlfn.NORM.S.INV(RAND())</f>
        <v>1.5115497335038839</v>
      </c>
      <c r="AT47" s="23">
        <f ca="1">SQRT(Inputs!$B$38)*M47+SQRT(1-Inputs!$B$38)*_xlfn.NORM.S.INV(RAND())</f>
        <v>-1.1240360773452556</v>
      </c>
      <c r="AU47" s="15">
        <f ca="1">Inputs!$B$6*EXP($B$8-0.5*C$5^2+C$5*N47)</f>
        <v>3575.0075901817868</v>
      </c>
      <c r="AV47" s="15">
        <f t="shared" ca="1" si="1"/>
        <v>3811.147954700944</v>
      </c>
      <c r="AW47" s="15">
        <f t="shared" ca="1" si="2"/>
        <v>3769.4840479729332</v>
      </c>
      <c r="AX47" s="15">
        <f t="shared" ca="1" si="3"/>
        <v>4922.5489449870811</v>
      </c>
      <c r="AY47" s="15">
        <f t="shared" ca="1" si="4"/>
        <v>5651.7063573411242</v>
      </c>
      <c r="AZ47" s="15">
        <f t="shared" ca="1" si="5"/>
        <v>5553.8896689251933</v>
      </c>
      <c r="BA47" s="15">
        <f t="shared" ca="1" si="6"/>
        <v>6764.6011969019964</v>
      </c>
      <c r="BB47" s="15">
        <f t="shared" ca="1" si="7"/>
        <v>8240.4667915469654</v>
      </c>
      <c r="BC47" s="15">
        <f t="shared" ca="1" si="8"/>
        <v>8223.5648951377643</v>
      </c>
      <c r="BD47" s="15">
        <f t="shared" ca="1" si="9"/>
        <v>10845.241370455327</v>
      </c>
      <c r="BE47" s="15">
        <f t="shared" ca="1" si="10"/>
        <v>11068.271308004629</v>
      </c>
      <c r="BF47" s="15">
        <f ca="1">Inputs!$B$13*EXP($B$9-0.5*C$6^2+C$6*Y47)</f>
        <v>12875.185301635862</v>
      </c>
      <c r="BG47" s="15">
        <f t="shared" ca="1" si="11"/>
        <v>15778.201427648724</v>
      </c>
      <c r="BH47" s="15">
        <f t="shared" ca="1" si="12"/>
        <v>16439.597269754293</v>
      </c>
      <c r="BI47" s="15">
        <f t="shared" ca="1" si="13"/>
        <v>22775.904881730326</v>
      </c>
      <c r="BJ47" s="15">
        <f t="shared" ca="1" si="14"/>
        <v>26823.475769199271</v>
      </c>
      <c r="BK47" s="15">
        <f t="shared" ca="1" si="15"/>
        <v>29496.808394105788</v>
      </c>
      <c r="BL47" s="15">
        <f t="shared" ca="1" si="16"/>
        <v>32609.500673725077</v>
      </c>
      <c r="BM47" s="15">
        <f t="shared" ca="1" si="17"/>
        <v>38702.046880488815</v>
      </c>
      <c r="BN47" s="15">
        <f t="shared" ca="1" si="18"/>
        <v>39645.02043741371</v>
      </c>
      <c r="BO47" s="15">
        <f t="shared" ca="1" si="19"/>
        <v>44581.9013246873</v>
      </c>
      <c r="BP47" s="15">
        <f t="shared" ca="1" si="20"/>
        <v>52720.48349705532</v>
      </c>
      <c r="BQ47" s="15">
        <f ca="1">Inputs!$B$20*EXP($B$10-0.5*C$7^2+C$7*AJ47)</f>
        <v>3280.3919037491328</v>
      </c>
      <c r="BR47" s="15">
        <f t="shared" ca="1" si="21"/>
        <v>5058.347316938899</v>
      </c>
      <c r="BS47" s="15">
        <f t="shared" ca="1" si="22"/>
        <v>5945.8255721458636</v>
      </c>
      <c r="BT47" s="15">
        <f t="shared" ca="1" si="23"/>
        <v>8143.9996267813085</v>
      </c>
      <c r="BU47" s="15">
        <f t="shared" ca="1" si="24"/>
        <v>8852.3724006281464</v>
      </c>
      <c r="BV47" s="15">
        <f t="shared" ca="1" si="25"/>
        <v>10370.006202513152</v>
      </c>
      <c r="BW47" s="15">
        <f t="shared" ca="1" si="26"/>
        <v>17521.261454098953</v>
      </c>
      <c r="BX47" s="15">
        <f t="shared" ca="1" si="27"/>
        <v>27295.427987695759</v>
      </c>
      <c r="BY47" s="15">
        <f t="shared" ca="1" si="28"/>
        <v>40836.651172545004</v>
      </c>
      <c r="BZ47" s="15">
        <f t="shared" ca="1" si="29"/>
        <v>75653.716578275096</v>
      </c>
      <c r="CA47" s="15">
        <f t="shared" ca="1" si="30"/>
        <v>87029.377513615837</v>
      </c>
      <c r="CB47" s="15">
        <f ca="1">(AU47*DCF!C$10-DCF!C$5*MAX(AU47*DCF!C$10,0)-MAX(AU47-Inputs!$B$6,0)/Inputs!$B$10)*DCF!C$6</f>
        <v>918.09453793247064</v>
      </c>
      <c r="CC47" s="15">
        <f ca="1">(AV47*DCF!D$10-DCF!D$5*MAX(AV47*DCF!D$10,0)-MAX(AV47-AU47,0)/Inputs!$B$10)*DCF!D$6</f>
        <v>871.36484662287046</v>
      </c>
      <c r="CD47" s="15">
        <f ca="1">(AW47*DCF!E$10-DCF!E$5*MAX(AW47*DCF!E$10,0)-MAX(AW47-AV47,0)/Inputs!$B$10)*DCF!E$6</f>
        <v>870.31386154112045</v>
      </c>
      <c r="CE47" s="15">
        <f ca="1">(AX47*DCF!F$10-DCF!F$5*MAX(AX47*DCF!F$10,0)-MAX(AX47-AW47,0)/Inputs!$B$10)*DCF!F$6</f>
        <v>834.66037246992175</v>
      </c>
      <c r="CF47" s="15">
        <f ca="1">(AY47*DCF!G$10-DCF!G$5*MAX(AY47*DCF!G$10,0)-MAX(AY47-AX47,0)/Inputs!$B$10)*DCF!G$6</f>
        <v>1024.3200660352204</v>
      </c>
      <c r="CG47" s="15">
        <f ca="1">(AZ47*DCF!H$10-DCF!H$5*MAX(AZ47*DCF!H$10,0)-MAX(AZ47-AY47,0)/Inputs!$B$10)*DCF!H$6</f>
        <v>1078.2916629265858</v>
      </c>
      <c r="CH47" s="15">
        <f ca="1">(BA47*DCF!I$10-DCF!I$5*MAX(BA47*DCF!I$10,0)-MAX(BA47-AZ47,0)/Inputs!$B$10)*DCF!I$6</f>
        <v>1037.0467551843012</v>
      </c>
      <c r="CI47" s="15">
        <f ca="1">(BB47*DCF!J$10-DCF!J$5*MAX(BB47*DCF!J$10,0)-MAX(BB47-BA47,0)/Inputs!$B$10)*DCF!J$6</f>
        <v>1190.440111429637</v>
      </c>
      <c r="CJ47" s="15">
        <f ca="1">(BC47*DCF!K$10-DCF!K$5*MAX(BC47*DCF!K$10,0)-MAX(BC47-BB47,0)/Inputs!$B$10)*DCF!K$6</f>
        <v>1323.8618769058728</v>
      </c>
      <c r="CK47" s="15">
        <f ca="1">(BD47*DCF!L$10-DCF!L$5*MAX(BD47*DCF!L$10,0)-MAX(BD47-BC47,0)/Inputs!$B$10)*DCF!L$6</f>
        <v>1296.6434145186299</v>
      </c>
      <c r="CL47" s="15">
        <f ca="1">(BE47*DCF!M$10-DCF!M$5*MAX(BE47*DCF!M$10,0)-MAX(BE47-BD47,0)/Inputs!$B$10)*DCF!M$6</f>
        <v>1535.2329300011986</v>
      </c>
      <c r="CM47" s="15">
        <f ca="1">(BF47*DCF!C$28-DCF!C$5*MAX(BF47*DCF!C$28,0)-MAX(BF47-Inputs!$B$13,0)/Inputs!$B$17)*DCF!C$6</f>
        <v>3585.7303613720055</v>
      </c>
      <c r="CN47" s="15">
        <f ca="1">(BG47*DCF!D$28-DCF!D$5*MAX(BG47*DCF!D$28,0)-MAX(BG47-BF47,0)/Inputs!$B$17)*DCF!D$6</f>
        <v>4027.6977840143686</v>
      </c>
      <c r="CO47" s="15">
        <f ca="1">(BH47*DCF!E$28-DCF!E$5*MAX(BH47*DCF!E$28,0)-MAX(BH47-BG47,0)/Inputs!$B$17)*DCF!E$6</f>
        <v>4525.6346610441751</v>
      </c>
      <c r="CP47" s="15">
        <f ca="1">(BI47*DCF!F$28-DCF!F$5*MAX(BI47*DCF!F$28,0)-MAX(BI47-BH47,0)/Inputs!$B$17)*DCF!F$6</f>
        <v>5029.4332846694651</v>
      </c>
      <c r="CQ47" s="15">
        <f ca="1">(BJ47*DCF!G$28-DCF!G$5*MAX(BJ47*DCF!G$28,0)-MAX(BJ47-BI47,0)/Inputs!$B$17)*DCF!G$6</f>
        <v>6278.792859288782</v>
      </c>
      <c r="CR47" s="15">
        <f ca="1">(BK47*DCF!H$28-DCF!H$5*MAX(BK47*DCF!H$28,0)-MAX(BK47-BJ47,0)/Inputs!$B$17)*DCF!H$6</f>
        <v>6879.5252794272601</v>
      </c>
      <c r="CS47" s="15">
        <f ca="1">(BL47*DCF!I$28-DCF!I$5*MAX(BL47*DCF!I$28,0)-MAX(BL47-BK47,0)/Inputs!$B$17)*DCF!I$6</f>
        <v>7221.4563530326213</v>
      </c>
      <c r="CT47" s="15">
        <f ca="1">(BM47*DCF!J$28-DCF!J$5*MAX(BM47*DCF!J$28,0)-MAX(BM47-BL47,0)/Inputs!$B$17)*DCF!J$6</f>
        <v>7825.947501826201</v>
      </c>
      <c r="CU47" s="15">
        <f ca="1">(BN47*DCF!K$28-DCF!K$5*MAX(BN47*DCF!K$28,0)-MAX(BN47-BM47,0)/Inputs!$B$17)*DCF!K$6</f>
        <v>8256.8618878471425</v>
      </c>
      <c r="CV47" s="15">
        <f ca="1">(BO47*DCF!L$28-DCF!L$5*MAX(BO47*DCF!L$28,0)-MAX(BO47-BN47,0)/Inputs!$B$17)*DCF!L$6</f>
        <v>8336.4087781740363</v>
      </c>
      <c r="CW47" s="15">
        <f ca="1">(BP47*DCF!M$28-DCF!M$5*MAX(BP47*DCF!M$28,0)-MAX(BP47-BO47,0)/Inputs!$B$17)*DCF!M$6</f>
        <v>9068.6789554051793</v>
      </c>
      <c r="CX47" s="15">
        <f ca="1">(BQ47*DCF!C$46-DCF!C$5*MAX(BQ47*DCF!C$46,0)-MAX(BQ47-Inputs!$B$20,0)/Inputs!$B$24)*DCF!C$6</f>
        <v>-794.2669079093298</v>
      </c>
      <c r="CY47" s="15">
        <f ca="1">(BR47*DCF!D$46-DCF!D$5*MAX(BR47*DCF!D$46,0)-MAX(BR47-BQ47,0)/Inputs!$B$24)*DCF!D$6</f>
        <v>-1621.9807412553594</v>
      </c>
      <c r="CZ47" s="15">
        <f ca="1">(BS47*DCF!E$46-DCF!E$5*MAX(BS47*DCF!E$46,0)-MAX(BS47-BR47,0)/Inputs!$B$24)*DCF!E$6</f>
        <v>-1052.9237226779276</v>
      </c>
      <c r="DA47" s="15">
        <f ca="1">(BT47*DCF!F$46-DCF!F$5*MAX(BT47*DCF!F$46,0)-MAX(BT47-BS47,0)/Inputs!$B$24)*DCF!F$6</f>
        <v>-1393.5222059911785</v>
      </c>
      <c r="DB47" s="15">
        <f ca="1">(BU47*DCF!G$46-DCF!G$5*MAX(BU47*DCF!G$46,0)-MAX(BU47-BT47,0)/Inputs!$B$24)*DCF!G$6</f>
        <v>-536.05892278984845</v>
      </c>
      <c r="DC47" s="15">
        <f ca="1">(BV47*DCF!H$46-DCF!H$5*MAX(BV47*DCF!H$46,0)-MAX(BV47-BU47,0)/Inputs!$B$24)*DCF!H$6</f>
        <v>-471.5954052391848</v>
      </c>
      <c r="DD47" s="15">
        <f ca="1">(BW47*DCF!I$46-DCF!I$5*MAX(BW47*DCF!I$46,0)-MAX(BW47-BV47,0)/Inputs!$B$24)*DCF!I$6</f>
        <v>-1648.1884084938843</v>
      </c>
      <c r="DE47" s="15">
        <f ca="1">(BX47*DCF!J$46-DCF!J$5*MAX(BX47*DCF!J$46,0)-MAX(BX47-BW47,0)/Inputs!$B$24)*DCF!J$6</f>
        <v>-1446.9815764251812</v>
      </c>
      <c r="DF47" s="15">
        <f ca="1">(BY47*DCF!K$46-DCF!K$5*MAX(BY47*DCF!K$46,0)-MAX(BY47-BX47,0)/Inputs!$B$24)*DCF!K$6</f>
        <v>-984.51329894732271</v>
      </c>
      <c r="DG47" s="15">
        <f ca="1">(BZ47*DCF!L$46-DCF!L$5*MAX(BZ47*DCF!L$46,0)-MAX(BZ47-BY47,0)/Inputs!$B$24)*DCF!L$6</f>
        <v>-2649.6259329370578</v>
      </c>
      <c r="DH47" s="15">
        <f ca="1">(CA47*DCF!M$46-DCF!M$5*MAX(CA47*DCF!M$46,0)-MAX(CA47-BZ47,0)/Inputs!$B$24)*DCF!M$6</f>
        <v>4444.6091290988925</v>
      </c>
      <c r="DI47" s="15">
        <f ca="1">SUM(CB47:CL47)+BE47*DCF!M$10*(1+Inputs!$B$30)*(1-Inputs!$B$33)*(1-Inputs!$B$30/Inputs!$B$31)/(Inputs!$B$29-Inputs!$B$30)*DCF!M$6</f>
        <v>42783.415848480581</v>
      </c>
      <c r="DJ47" s="15">
        <f ca="1">SUM(CM47:CW47)+BP47*DCF!M$28*(1+Inputs!$B$30)*(1-Inputs!$B$33)*(1-Inputs!$B$30/Inputs!$B$31)/(Inputs!$B$29-Inputs!$B$30)*DCF!M$6</f>
        <v>266665.23801080283</v>
      </c>
      <c r="DK47" s="15">
        <f ca="1">SUM(CX47:DH47)+CA47*DCF!M$46*(1+Inputs!$B$30)*(1-Inputs!$B$33)*(1-Inputs!$B$30/Inputs!$B$31)/(Inputs!$B$29-Inputs!$B$30)*DCF!M$6</f>
        <v>126402.67893130459</v>
      </c>
      <c r="DM47" s="15">
        <f ca="1">DI47+DJ47+DK47+Inputs!$B$34+Inputs!$B$36-Inputs!$B$35</f>
        <v>512702.33279058803</v>
      </c>
    </row>
    <row r="48" spans="1:117" x14ac:dyDescent="0.75">
      <c r="A48" s="11">
        <v>35</v>
      </c>
      <c r="C48" s="23">
        <f t="shared" ca="1" si="33"/>
        <v>2.2582885041157245E-2</v>
      </c>
      <c r="D48" s="23">
        <f t="shared" ca="1" si="33"/>
        <v>1.2049884474997252</v>
      </c>
      <c r="E48" s="23">
        <f t="shared" ca="1" si="33"/>
        <v>0.75325574320239164</v>
      </c>
      <c r="F48" s="23">
        <f t="shared" ca="1" si="33"/>
        <v>0.36124267054966952</v>
      </c>
      <c r="G48" s="23">
        <f t="shared" ca="1" si="33"/>
        <v>0.22655173622629399</v>
      </c>
      <c r="H48" s="23">
        <f t="shared" ca="1" si="33"/>
        <v>-0.65044703481933352</v>
      </c>
      <c r="I48" s="23">
        <f t="shared" ca="1" si="33"/>
        <v>-0.2509296413686678</v>
      </c>
      <c r="J48" s="23">
        <f t="shared" ca="1" si="33"/>
        <v>-0.45581807208898084</v>
      </c>
      <c r="K48" s="23">
        <f t="shared" ca="1" si="33"/>
        <v>-0.77780885064647842</v>
      </c>
      <c r="L48" s="23">
        <f t="shared" ca="1" si="33"/>
        <v>-0.38834627825038964</v>
      </c>
      <c r="M48" s="23">
        <f t="shared" ca="1" si="33"/>
        <v>0.44830428558075891</v>
      </c>
      <c r="N48" s="23">
        <f ca="1">SQRT(Inputs!$B$38)*C48+SQRT(1-Inputs!$B$38)*_xlfn.NORM.S.INV(RAND())</f>
        <v>-0.20451685715775103</v>
      </c>
      <c r="O48" s="23">
        <f ca="1">SQRT(Inputs!$B$38)*D48+SQRT(1-Inputs!$B$38)*_xlfn.NORM.S.INV(RAND())</f>
        <v>1.7265440217388452</v>
      </c>
      <c r="P48" s="23">
        <f ca="1">SQRT(Inputs!$B$38)*E48+SQRT(1-Inputs!$B$38)*_xlfn.NORM.S.INV(RAND())</f>
        <v>-0.60827875339268411</v>
      </c>
      <c r="Q48" s="23">
        <f ca="1">SQRT(Inputs!$B$38)*F48+SQRT(1-Inputs!$B$38)*_xlfn.NORM.S.INV(RAND())</f>
        <v>0.11427293022873532</v>
      </c>
      <c r="R48" s="23">
        <f ca="1">SQRT(Inputs!$B$38)*G48+SQRT(1-Inputs!$B$38)*_xlfn.NORM.S.INV(RAND())</f>
        <v>1.0969071323707063</v>
      </c>
      <c r="S48" s="23">
        <f ca="1">SQRT(Inputs!$B$38)*H48+SQRT(1-Inputs!$B$38)*_xlfn.NORM.S.INV(RAND())</f>
        <v>-1.4730035355174642E-2</v>
      </c>
      <c r="T48" s="23">
        <f ca="1">SQRT(Inputs!$B$38)*I48+SQRT(1-Inputs!$B$38)*_xlfn.NORM.S.INV(RAND())</f>
        <v>-0.24603067507650062</v>
      </c>
      <c r="U48" s="23">
        <f ca="1">SQRT(Inputs!$B$38)*J48+SQRT(1-Inputs!$B$38)*_xlfn.NORM.S.INV(RAND())</f>
        <v>-1.2028076204592875</v>
      </c>
      <c r="V48" s="23">
        <f ca="1">SQRT(Inputs!$B$38)*K48+SQRT(1-Inputs!$B$38)*_xlfn.NORM.S.INV(RAND())</f>
        <v>-1.2045323358129445</v>
      </c>
      <c r="W48" s="23">
        <f ca="1">SQRT(Inputs!$B$38)*L48+SQRT(1-Inputs!$B$38)*_xlfn.NORM.S.INV(RAND())</f>
        <v>0.21508485253409021</v>
      </c>
      <c r="X48" s="23">
        <f ca="1">SQRT(Inputs!$B$38)*M48+SQRT(1-Inputs!$B$38)*_xlfn.NORM.S.INV(RAND())</f>
        <v>0.57987342131789998</v>
      </c>
      <c r="Y48" s="23">
        <f ca="1">SQRT(Inputs!$B$38)*C48+SQRT(1-Inputs!$B$38)*_xlfn.NORM.S.INV(RAND())</f>
        <v>-1.5363540879228883</v>
      </c>
      <c r="Z48" s="23">
        <f ca="1">SQRT(Inputs!$B$38)*D48+SQRT(1-Inputs!$B$38)*_xlfn.NORM.S.INV(RAND())</f>
        <v>0.63162364038290508</v>
      </c>
      <c r="AA48" s="23">
        <f ca="1">SQRT(Inputs!$B$38)*E48+SQRT(1-Inputs!$B$38)*_xlfn.NORM.S.INV(RAND())</f>
        <v>1.0295021892616998</v>
      </c>
      <c r="AB48" s="23">
        <f ca="1">SQRT(Inputs!$B$38)*F48+SQRT(1-Inputs!$B$38)*_xlfn.NORM.S.INV(RAND())</f>
        <v>-1.6034323537181261E-2</v>
      </c>
      <c r="AC48" s="23">
        <f ca="1">SQRT(Inputs!$B$38)*G48+SQRT(1-Inputs!$B$38)*_xlfn.NORM.S.INV(RAND())</f>
        <v>-8.2828175446913913E-2</v>
      </c>
      <c r="AD48" s="23">
        <f ca="1">SQRT(Inputs!$B$38)*H48+SQRT(1-Inputs!$B$38)*_xlfn.NORM.S.INV(RAND())</f>
        <v>-3.3772042416516213E-2</v>
      </c>
      <c r="AE48" s="23">
        <f ca="1">SQRT(Inputs!$B$38)*I48+SQRT(1-Inputs!$B$38)*_xlfn.NORM.S.INV(RAND())</f>
        <v>-0.21305384052017001</v>
      </c>
      <c r="AF48" s="23">
        <f ca="1">SQRT(Inputs!$B$38)*J48+SQRT(1-Inputs!$B$38)*_xlfn.NORM.S.INV(RAND())</f>
        <v>8.6302634843996778E-2</v>
      </c>
      <c r="AG48" s="23">
        <f ca="1">SQRT(Inputs!$B$38)*K48+SQRT(1-Inputs!$B$38)*_xlfn.NORM.S.INV(RAND())</f>
        <v>-0.47663876577969722</v>
      </c>
      <c r="AH48" s="23">
        <f ca="1">SQRT(Inputs!$B$38)*L48+SQRT(1-Inputs!$B$38)*_xlfn.NORM.S.INV(RAND())</f>
        <v>-1.2018899602926325</v>
      </c>
      <c r="AI48" s="23">
        <f ca="1">SQRT(Inputs!$B$38)*M48+SQRT(1-Inputs!$B$38)*_xlfn.NORM.S.INV(RAND())</f>
        <v>0.12652027270907001</v>
      </c>
      <c r="AJ48" s="23">
        <f ca="1">SQRT(Inputs!$B$38)*C48+SQRT(1-Inputs!$B$38)*_xlfn.NORM.S.INV(RAND())</f>
        <v>-0.96676493106725947</v>
      </c>
      <c r="AK48" s="23">
        <f ca="1">SQRT(Inputs!$B$38)*D48+SQRT(1-Inputs!$B$38)*_xlfn.NORM.S.INV(RAND())</f>
        <v>1.864942320719891</v>
      </c>
      <c r="AL48" s="23">
        <f ca="1">SQRT(Inputs!$B$38)*E48+SQRT(1-Inputs!$B$38)*_xlfn.NORM.S.INV(RAND())</f>
        <v>-0.2745182189383169</v>
      </c>
      <c r="AM48" s="23">
        <f ca="1">SQRT(Inputs!$B$38)*F48+SQRT(1-Inputs!$B$38)*_xlfn.NORM.S.INV(RAND())</f>
        <v>0.87020136609534926</v>
      </c>
      <c r="AN48" s="23">
        <f ca="1">SQRT(Inputs!$B$38)*G48+SQRT(1-Inputs!$B$38)*_xlfn.NORM.S.INV(RAND())</f>
        <v>-3.6141129668232255E-2</v>
      </c>
      <c r="AO48" s="23">
        <f ca="1">SQRT(Inputs!$B$38)*H48+SQRT(1-Inputs!$B$38)*_xlfn.NORM.S.INV(RAND())</f>
        <v>-0.58227041034826543</v>
      </c>
      <c r="AP48" s="23">
        <f ca="1">SQRT(Inputs!$B$38)*I48+SQRT(1-Inputs!$B$38)*_xlfn.NORM.S.INV(RAND())</f>
        <v>0.90553396216907489</v>
      </c>
      <c r="AQ48" s="23">
        <f ca="1">SQRT(Inputs!$B$38)*J48+SQRT(1-Inputs!$B$38)*_xlfn.NORM.S.INV(RAND())</f>
        <v>-0.10782263250524504</v>
      </c>
      <c r="AR48" s="23">
        <f ca="1">SQRT(Inputs!$B$38)*K48+SQRT(1-Inputs!$B$38)*_xlfn.NORM.S.INV(RAND())</f>
        <v>-1.4566545205191814</v>
      </c>
      <c r="AS48" s="23">
        <f ca="1">SQRT(Inputs!$B$38)*L48+SQRT(1-Inputs!$B$38)*_xlfn.NORM.S.INV(RAND())</f>
        <v>0.57119149675648362</v>
      </c>
      <c r="AT48" s="23">
        <f ca="1">SQRT(Inputs!$B$38)*M48+SQRT(1-Inputs!$B$38)*_xlfn.NORM.S.INV(RAND())</f>
        <v>-0.83580601602789817</v>
      </c>
      <c r="AU48" s="15">
        <f ca="1">Inputs!$B$6*EXP($B$8-0.5*C$5^2+C$5*N48)</f>
        <v>4800.6501880560254</v>
      </c>
      <c r="AV48" s="15">
        <f t="shared" ca="1" si="1"/>
        <v>7532.2324728898502</v>
      </c>
      <c r="AW48" s="15">
        <f t="shared" ca="1" si="2"/>
        <v>8460.7832483090042</v>
      </c>
      <c r="AX48" s="15">
        <f t="shared" ca="1" si="3"/>
        <v>10478.297074438513</v>
      </c>
      <c r="AY48" s="15">
        <f t="shared" ca="1" si="4"/>
        <v>14555.720484387301</v>
      </c>
      <c r="AZ48" s="15">
        <f t="shared" ca="1" si="5"/>
        <v>17773.186717853077</v>
      </c>
      <c r="BA48" s="15">
        <f t="shared" ca="1" si="6"/>
        <v>21196.93769104833</v>
      </c>
      <c r="BB48" s="15">
        <f t="shared" ca="1" si="7"/>
        <v>23005.215473368495</v>
      </c>
      <c r="BC48" s="15">
        <f t="shared" ca="1" si="8"/>
        <v>25082.757423161089</v>
      </c>
      <c r="BD48" s="15">
        <f t="shared" ca="1" si="9"/>
        <v>31353.193457834364</v>
      </c>
      <c r="BE48" s="15">
        <f t="shared" ca="1" si="10"/>
        <v>40502.976127099144</v>
      </c>
      <c r="BF48" s="15">
        <f ca="1">Inputs!$B$13*EXP($B$9-0.5*C$6^2+C$6*Y48)</f>
        <v>10199.465354213777</v>
      </c>
      <c r="BG48" s="15">
        <f t="shared" ca="1" si="11"/>
        <v>13931.021664531732</v>
      </c>
      <c r="BH48" s="15">
        <f t="shared" ca="1" si="12"/>
        <v>20190.395362870448</v>
      </c>
      <c r="BI48" s="15">
        <f t="shared" ca="1" si="13"/>
        <v>24655.157031215476</v>
      </c>
      <c r="BJ48" s="15">
        <f t="shared" ca="1" si="14"/>
        <v>29866.889185607819</v>
      </c>
      <c r="BK48" s="15">
        <f t="shared" ca="1" si="15"/>
        <v>36487.794818238894</v>
      </c>
      <c r="BL48" s="15">
        <f t="shared" ca="1" si="16"/>
        <v>43600.276677634582</v>
      </c>
      <c r="BM48" s="15">
        <f t="shared" ca="1" si="17"/>
        <v>54171.83313197887</v>
      </c>
      <c r="BN48" s="15">
        <f t="shared" ca="1" si="18"/>
        <v>62925.722581155213</v>
      </c>
      <c r="BO48" s="15">
        <f t="shared" ca="1" si="19"/>
        <v>67328.513849552633</v>
      </c>
      <c r="BP48" s="15">
        <f t="shared" ca="1" si="20"/>
        <v>84065.205647835988</v>
      </c>
      <c r="BQ48" s="15">
        <f ca="1">Inputs!$B$20*EXP($B$10-0.5*C$7^2+C$7*AJ48)</f>
        <v>3044.3232352283917</v>
      </c>
      <c r="BR48" s="15">
        <f t="shared" ca="1" si="21"/>
        <v>7468.7566852511645</v>
      </c>
      <c r="BS48" s="15">
        <f t="shared" ca="1" si="22"/>
        <v>9452.2556682834074</v>
      </c>
      <c r="BT48" s="15">
        <f t="shared" ca="1" si="23"/>
        <v>16374.679857411986</v>
      </c>
      <c r="BU48" s="15">
        <f t="shared" ca="1" si="24"/>
        <v>22495.752425094972</v>
      </c>
      <c r="BV48" s="15">
        <f t="shared" ca="1" si="25"/>
        <v>27450.16450373561</v>
      </c>
      <c r="BW48" s="15">
        <f t="shared" ca="1" si="26"/>
        <v>46397.245179974925</v>
      </c>
      <c r="BX48" s="15">
        <f t="shared" ca="1" si="27"/>
        <v>63506.327718458575</v>
      </c>
      <c r="BY48" s="15">
        <f t="shared" ca="1" si="28"/>
        <v>67339.905104054764</v>
      </c>
      <c r="BZ48" s="15">
        <f t="shared" ca="1" si="29"/>
        <v>104948.51885854304</v>
      </c>
      <c r="CA48" s="15">
        <f t="shared" ca="1" si="30"/>
        <v>127073.77323496691</v>
      </c>
      <c r="CB48" s="15">
        <f ca="1">(AU48*DCF!C$10-DCF!C$5*MAX(AU48*DCF!C$10,0)-MAX(AU48-Inputs!$B$6,0)/Inputs!$B$10)*DCF!C$6</f>
        <v>1044.226463617641</v>
      </c>
      <c r="CC48" s="15">
        <f ca="1">(AV48*DCF!D$10-DCF!D$5*MAX(AV48*DCF!D$10,0)-MAX(AV48-AU48,0)/Inputs!$B$10)*DCF!D$6</f>
        <v>1169.905786497216</v>
      </c>
      <c r="CD48" s="15">
        <f ca="1">(AW48*DCF!E$10-DCF!E$5*MAX(AW48*DCF!E$10,0)-MAX(AW48-AV48,0)/Inputs!$B$10)*DCF!E$6</f>
        <v>1744.3120802311321</v>
      </c>
      <c r="CE48" s="15">
        <f ca="1">(AX48*DCF!F$10-DCF!F$5*MAX(AX48*DCF!F$10,0)-MAX(AX48-AW48,0)/Inputs!$B$10)*DCF!F$6</f>
        <v>1867.6009450801675</v>
      </c>
      <c r="CF48" s="15">
        <f ca="1">(AY48*DCF!G$10-DCF!G$5*MAX(AY48*DCF!G$10,0)-MAX(AY48-AX48,0)/Inputs!$B$10)*DCF!G$6</f>
        <v>2215.3072002691988</v>
      </c>
      <c r="CG48" s="15">
        <f ca="1">(AZ48*DCF!H$10-DCF!H$5*MAX(AZ48*DCF!H$10,0)-MAX(AZ48-AY48,0)/Inputs!$B$10)*DCF!H$6</f>
        <v>2879.3581391960042</v>
      </c>
      <c r="CH48" s="15">
        <f ca="1">(BA48*DCF!I$10-DCF!I$5*MAX(BA48*DCF!I$10,0)-MAX(BA48-AZ48,0)/Inputs!$B$10)*DCF!I$6</f>
        <v>3310.2921325149514</v>
      </c>
      <c r="CI48" s="15">
        <f ca="1">(BB48*DCF!J$10-DCF!J$5*MAX(BB48*DCF!J$10,0)-MAX(BB48-BA48,0)/Inputs!$B$10)*DCF!J$6</f>
        <v>3673.7336549071611</v>
      </c>
      <c r="CJ48" s="15">
        <f ca="1">(BC48*DCF!K$10-DCF!K$5*MAX(BC48*DCF!K$10,0)-MAX(BC48-BB48,0)/Inputs!$B$10)*DCF!K$6</f>
        <v>3747.0968667568823</v>
      </c>
      <c r="CK48" s="15">
        <f ca="1">(BD48*DCF!L$10-DCF!L$5*MAX(BD48*DCF!L$10,0)-MAX(BD48-BC48,0)/Inputs!$B$10)*DCF!L$6</f>
        <v>3917.7888782498958</v>
      </c>
      <c r="CL48" s="15">
        <f ca="1">(BE48*DCF!M$10-DCF!M$5*MAX(BE48*DCF!M$10,0)-MAX(BE48-BD48,0)/Inputs!$B$10)*DCF!M$6</f>
        <v>4622.4544944901136</v>
      </c>
      <c r="CM48" s="15">
        <f ca="1">(BF48*DCF!C$28-DCF!C$5*MAX(BF48*DCF!C$28,0)-MAX(BF48-Inputs!$B$13,0)/Inputs!$B$17)*DCF!C$6</f>
        <v>3112.8099367067784</v>
      </c>
      <c r="CN48" s="15">
        <f ca="1">(BG48*DCF!D$28-DCF!D$5*MAX(BG48*DCF!D$28,0)-MAX(BG48-BF48,0)/Inputs!$B$17)*DCF!D$6</f>
        <v>3306.8951312051108</v>
      </c>
      <c r="CO48" s="15">
        <f ca="1">(BH48*DCF!E$28-DCF!E$5*MAX(BH48*DCF!E$28,0)-MAX(BH48-BG48,0)/Inputs!$B$17)*DCF!E$6</f>
        <v>4484.643088871645</v>
      </c>
      <c r="CP48" s="15">
        <f ca="1">(BI48*DCF!F$28-DCF!F$5*MAX(BI48*DCF!F$28,0)-MAX(BI48-BH48,0)/Inputs!$B$17)*DCF!F$6</f>
        <v>5880.3452632105173</v>
      </c>
      <c r="CQ48" s="15">
        <f ca="1">(BJ48*DCF!G$28-DCF!G$5*MAX(BJ48*DCF!G$28,0)-MAX(BJ48-BI48,0)/Inputs!$B$17)*DCF!G$6</f>
        <v>6872.6291358995895</v>
      </c>
      <c r="CR48" s="15">
        <f ca="1">(BK48*DCF!H$28-DCF!H$5*MAX(BK48*DCF!H$28,0)-MAX(BK48-BJ48,0)/Inputs!$B$17)*DCF!H$6</f>
        <v>7995.1312892837022</v>
      </c>
      <c r="CS48" s="15">
        <f ca="1">(BL48*DCF!I$28-DCF!I$5*MAX(BL48*DCF!I$28,0)-MAX(BL48-BK48,0)/Inputs!$B$17)*DCF!I$6</f>
        <v>9231.8782832568431</v>
      </c>
      <c r="CT48" s="15">
        <f ca="1">(BM48*DCF!J$28-DCF!J$5*MAX(BM48*DCF!J$28,0)-MAX(BM48-BL48,0)/Inputs!$B$17)*DCF!J$6</f>
        <v>10683.113911707542</v>
      </c>
      <c r="CU48" s="15">
        <f ca="1">(BN48*DCF!K$28-DCF!K$5*MAX(BN48*DCF!K$28,0)-MAX(BN48-BM48,0)/Inputs!$B$17)*DCF!K$6</f>
        <v>12216.62267719185</v>
      </c>
      <c r="CV48" s="15">
        <f ca="1">(BO48*DCF!L$28-DCF!L$5*MAX(BO48*DCF!L$28,0)-MAX(BO48-BN48,0)/Inputs!$B$17)*DCF!L$6</f>
        <v>12935.268556367579</v>
      </c>
      <c r="CW48" s="15">
        <f ca="1">(BP48*DCF!M$28-DCF!M$5*MAX(BP48*DCF!M$28,0)-MAX(BP48-BO48,0)/Inputs!$B$17)*DCF!M$6</f>
        <v>14067.46251144929</v>
      </c>
      <c r="CX48" s="15">
        <f ca="1">(BQ48*DCF!C$46-DCF!C$5*MAX(BQ48*DCF!C$46,0)-MAX(BQ48-Inputs!$B$20,0)/Inputs!$B$24)*DCF!C$6</f>
        <v>-703.07695963704191</v>
      </c>
      <c r="CY48" s="15">
        <f ca="1">(BR48*DCF!D$46-DCF!D$5*MAX(BR48*DCF!D$46,0)-MAX(BR48-BQ48,0)/Inputs!$B$24)*DCF!D$6</f>
        <v>-3162.6116195075929</v>
      </c>
      <c r="CZ48" s="15">
        <f ca="1">(BS48*DCF!E$46-DCF!E$5*MAX(BS48*DCF!E$46,0)-MAX(BS48-BR48,0)/Inputs!$B$24)*DCF!E$6</f>
        <v>-1899.5863846343645</v>
      </c>
      <c r="DA48" s="15">
        <f ca="1">(BT48*DCF!F$46-DCF!F$5*MAX(BT48*DCF!F$46,0)-MAX(BT48-BS48,0)/Inputs!$B$24)*DCF!F$6</f>
        <v>-3713.1811976239151</v>
      </c>
      <c r="DB48" s="15">
        <f ca="1">(BU48*DCF!G$46-DCF!G$5*MAX(BU48*DCF!G$46,0)-MAX(BU48-BT48,0)/Inputs!$B$24)*DCF!G$6</f>
        <v>-2815.7205395418528</v>
      </c>
      <c r="DC48" s="15">
        <f ca="1">(BV48*DCF!H$46-DCF!H$5*MAX(BV48*DCF!H$46,0)-MAX(BV48-BU48,0)/Inputs!$B$24)*DCF!H$6</f>
        <v>-1539.5531972511271</v>
      </c>
      <c r="DD48" s="15">
        <f ca="1">(BW48*DCF!I$46-DCF!I$5*MAX(BW48*DCF!I$46,0)-MAX(BW48-BV48,0)/Inputs!$B$24)*DCF!I$6</f>
        <v>-4367.4115243100459</v>
      </c>
      <c r="DE48" s="15">
        <f ca="1">(BX48*DCF!J$46-DCF!J$5*MAX(BX48*DCF!J$46,0)-MAX(BX48-BW48,0)/Inputs!$B$24)*DCF!J$6</f>
        <v>-1873.1343861913147</v>
      </c>
      <c r="DF48" s="15">
        <f ca="1">(BY48*DCF!K$46-DCF!K$5*MAX(BY48*DCF!K$46,0)-MAX(BY48-BX48,0)/Inputs!$B$24)*DCF!K$6</f>
        <v>2907.5555247940183</v>
      </c>
      <c r="DG48" s="15">
        <f ca="1">(BZ48*DCF!L$46-DCF!L$5*MAX(BZ48*DCF!L$46,0)-MAX(BZ48-BY48,0)/Inputs!$B$24)*DCF!L$6</f>
        <v>-1256.3482264283884</v>
      </c>
      <c r="DH48" s="15">
        <f ca="1">(CA48*DCF!M$46-DCF!M$5*MAX(CA48*DCF!M$46,0)-MAX(CA48-BZ48,0)/Inputs!$B$24)*DCF!M$6</f>
        <v>5336.6634170344714</v>
      </c>
      <c r="DI48" s="15">
        <f ca="1">SUM(CB48:CL48)+BE48*DCF!M$10*(1+Inputs!$B$30)*(1-Inputs!$B$33)*(1-Inputs!$B$30/Inputs!$B$31)/(Inputs!$B$29-Inputs!$B$30)*DCF!M$6</f>
        <v>142912.39479993904</v>
      </c>
      <c r="DJ48" s="15">
        <f ca="1">SUM(CM48:CW48)+BP48*DCF!M$28*(1+Inputs!$B$30)*(1-Inputs!$B$33)*(1-Inputs!$B$30/Inputs!$B$31)/(Inputs!$B$29-Inputs!$B$30)*DCF!M$6</f>
        <v>402726.23840540258</v>
      </c>
      <c r="DK48" s="15">
        <f ca="1">SUM(CX48:DH48)+CA48*DCF!M$46*(1+Inputs!$B$30)*(1-Inputs!$B$33)*(1-Inputs!$B$30/Inputs!$B$31)/(Inputs!$B$29-Inputs!$B$30)*DCF!M$6</f>
        <v>183384.70117870462</v>
      </c>
      <c r="DM48" s="15">
        <f ca="1">DI48+DJ48+DK48+Inputs!$B$34+Inputs!$B$36-Inputs!$B$35</f>
        <v>805874.33438404626</v>
      </c>
    </row>
    <row r="49" spans="1:117" x14ac:dyDescent="0.75">
      <c r="A49" s="11">
        <v>36</v>
      </c>
      <c r="C49" s="23">
        <f t="shared" ca="1" si="33"/>
        <v>0.26709915495587921</v>
      </c>
      <c r="D49" s="23">
        <f t="shared" ca="1" si="33"/>
        <v>-0.88430976641082915</v>
      </c>
      <c r="E49" s="23">
        <f t="shared" ca="1" si="33"/>
        <v>-0.40191477017550037</v>
      </c>
      <c r="F49" s="23">
        <f t="shared" ca="1" si="33"/>
        <v>-0.6935127600401868</v>
      </c>
      <c r="G49" s="23">
        <f t="shared" ca="1" si="33"/>
        <v>-0.88530302570511021</v>
      </c>
      <c r="H49" s="23">
        <f t="shared" ca="1" si="33"/>
        <v>-1.5758171066135476</v>
      </c>
      <c r="I49" s="23">
        <f t="shared" ca="1" si="33"/>
        <v>0.38973083091588651</v>
      </c>
      <c r="J49" s="23">
        <f t="shared" ca="1" si="33"/>
        <v>5.1620405467910496E-2</v>
      </c>
      <c r="K49" s="23">
        <f t="shared" ca="1" si="33"/>
        <v>0.82674513830983587</v>
      </c>
      <c r="L49" s="23">
        <f t="shared" ca="1" si="33"/>
        <v>0.3662687352839557</v>
      </c>
      <c r="M49" s="23">
        <f t="shared" ca="1" si="33"/>
        <v>1.2842018677890135</v>
      </c>
      <c r="N49" s="23">
        <f ca="1">SQRT(Inputs!$B$38)*C49+SQRT(1-Inputs!$B$38)*_xlfn.NORM.S.INV(RAND())</f>
        <v>1.1365451898423546</v>
      </c>
      <c r="O49" s="23">
        <f ca="1">SQRT(Inputs!$B$38)*D49+SQRT(1-Inputs!$B$38)*_xlfn.NORM.S.INV(RAND())</f>
        <v>-0.92895206613009429</v>
      </c>
      <c r="P49" s="23">
        <f ca="1">SQRT(Inputs!$B$38)*E49+SQRT(1-Inputs!$B$38)*_xlfn.NORM.S.INV(RAND())</f>
        <v>-0.60185637928719249</v>
      </c>
      <c r="Q49" s="23">
        <f ca="1">SQRT(Inputs!$B$38)*F49+SQRT(1-Inputs!$B$38)*_xlfn.NORM.S.INV(RAND())</f>
        <v>-0.78437037041249846</v>
      </c>
      <c r="R49" s="23">
        <f ca="1">SQRT(Inputs!$B$38)*G49+SQRT(1-Inputs!$B$38)*_xlfn.NORM.S.INV(RAND())</f>
        <v>-4.3967474637253257E-2</v>
      </c>
      <c r="S49" s="23">
        <f ca="1">SQRT(Inputs!$B$38)*H49+SQRT(1-Inputs!$B$38)*_xlfn.NORM.S.INV(RAND())</f>
        <v>-1.8112786087207156</v>
      </c>
      <c r="T49" s="23">
        <f ca="1">SQRT(Inputs!$B$38)*I49+SQRT(1-Inputs!$B$38)*_xlfn.NORM.S.INV(RAND())</f>
        <v>-0.39701521078173041</v>
      </c>
      <c r="U49" s="23">
        <f ca="1">SQRT(Inputs!$B$38)*J49+SQRT(1-Inputs!$B$38)*_xlfn.NORM.S.INV(RAND())</f>
        <v>1.9034887014212345</v>
      </c>
      <c r="V49" s="23">
        <f ca="1">SQRT(Inputs!$B$38)*K49+SQRT(1-Inputs!$B$38)*_xlfn.NORM.S.INV(RAND())</f>
        <v>0.83931619580350569</v>
      </c>
      <c r="W49" s="23">
        <f ca="1">SQRT(Inputs!$B$38)*L49+SQRT(1-Inputs!$B$38)*_xlfn.NORM.S.INV(RAND())</f>
        <v>0.81963843549058635</v>
      </c>
      <c r="X49" s="23">
        <f ca="1">SQRT(Inputs!$B$38)*M49+SQRT(1-Inputs!$B$38)*_xlfn.NORM.S.INV(RAND())</f>
        <v>0.60092168436619064</v>
      </c>
      <c r="Y49" s="23">
        <f ca="1">SQRT(Inputs!$B$38)*C49+SQRT(1-Inputs!$B$38)*_xlfn.NORM.S.INV(RAND())</f>
        <v>-1.4797731870036055</v>
      </c>
      <c r="Z49" s="23">
        <f ca="1">SQRT(Inputs!$B$38)*D49+SQRT(1-Inputs!$B$38)*_xlfn.NORM.S.INV(RAND())</f>
        <v>0.39862486247793527</v>
      </c>
      <c r="AA49" s="23">
        <f ca="1">SQRT(Inputs!$B$38)*E49+SQRT(1-Inputs!$B$38)*_xlfn.NORM.S.INV(RAND())</f>
        <v>-0.47248980115752015</v>
      </c>
      <c r="AB49" s="23">
        <f ca="1">SQRT(Inputs!$B$38)*F49+SQRT(1-Inputs!$B$38)*_xlfn.NORM.S.INV(RAND())</f>
        <v>0.15097139039909435</v>
      </c>
      <c r="AC49" s="23">
        <f ca="1">SQRT(Inputs!$B$38)*G49+SQRT(1-Inputs!$B$38)*_xlfn.NORM.S.INV(RAND())</f>
        <v>-0.29553188705792333</v>
      </c>
      <c r="AD49" s="23">
        <f ca="1">SQRT(Inputs!$B$38)*H49+SQRT(1-Inputs!$B$38)*_xlfn.NORM.S.INV(RAND())</f>
        <v>-2.7216147954689252</v>
      </c>
      <c r="AE49" s="23">
        <f ca="1">SQRT(Inputs!$B$38)*I49+SQRT(1-Inputs!$B$38)*_xlfn.NORM.S.INV(RAND())</f>
        <v>-0.42431628080189188</v>
      </c>
      <c r="AF49" s="23">
        <f ca="1">SQRT(Inputs!$B$38)*J49+SQRT(1-Inputs!$B$38)*_xlfn.NORM.S.INV(RAND())</f>
        <v>-1.3454259803799644</v>
      </c>
      <c r="AG49" s="23">
        <f ca="1">SQRT(Inputs!$B$38)*K49+SQRT(1-Inputs!$B$38)*_xlfn.NORM.S.INV(RAND())</f>
        <v>0.816442065068683</v>
      </c>
      <c r="AH49" s="23">
        <f ca="1">SQRT(Inputs!$B$38)*L49+SQRT(1-Inputs!$B$38)*_xlfn.NORM.S.INV(RAND())</f>
        <v>0.26851312007344558</v>
      </c>
      <c r="AI49" s="23">
        <f ca="1">SQRT(Inputs!$B$38)*M49+SQRT(1-Inputs!$B$38)*_xlfn.NORM.S.INV(RAND())</f>
        <v>0.24117204900887956</v>
      </c>
      <c r="AJ49" s="23">
        <f ca="1">SQRT(Inputs!$B$38)*C49+SQRT(1-Inputs!$B$38)*_xlfn.NORM.S.INV(RAND())</f>
        <v>0.40095618514120634</v>
      </c>
      <c r="AK49" s="23">
        <f ca="1">SQRT(Inputs!$B$38)*D49+SQRT(1-Inputs!$B$38)*_xlfn.NORM.S.INV(RAND())</f>
        <v>-1.3420759113298555</v>
      </c>
      <c r="AL49" s="23">
        <f ca="1">SQRT(Inputs!$B$38)*E49+SQRT(1-Inputs!$B$38)*_xlfn.NORM.S.INV(RAND())</f>
        <v>-0.43934858854089653</v>
      </c>
      <c r="AM49" s="23">
        <f ca="1">SQRT(Inputs!$B$38)*F49+SQRT(1-Inputs!$B$38)*_xlfn.NORM.S.INV(RAND())</f>
        <v>-0.78175787015306231</v>
      </c>
      <c r="AN49" s="23">
        <f ca="1">SQRT(Inputs!$B$38)*G49+SQRT(1-Inputs!$B$38)*_xlfn.NORM.S.INV(RAND())</f>
        <v>-1.1947173728349743</v>
      </c>
      <c r="AO49" s="23">
        <f ca="1">SQRT(Inputs!$B$38)*H49+SQRT(1-Inputs!$B$38)*_xlfn.NORM.S.INV(RAND())</f>
        <v>-2.3578873975760972</v>
      </c>
      <c r="AP49" s="23">
        <f ca="1">SQRT(Inputs!$B$38)*I49+SQRT(1-Inputs!$B$38)*_xlfn.NORM.S.INV(RAND())</f>
        <v>0.34634938492340511</v>
      </c>
      <c r="AQ49" s="23">
        <f ca="1">SQRT(Inputs!$B$38)*J49+SQRT(1-Inputs!$B$38)*_xlfn.NORM.S.INV(RAND())</f>
        <v>-1.0296488143020064</v>
      </c>
      <c r="AR49" s="23">
        <f ca="1">SQRT(Inputs!$B$38)*K49+SQRT(1-Inputs!$B$38)*_xlfn.NORM.S.INV(RAND())</f>
        <v>-0.10954309867542056</v>
      </c>
      <c r="AS49" s="23">
        <f ca="1">SQRT(Inputs!$B$38)*L49+SQRT(1-Inputs!$B$38)*_xlfn.NORM.S.INV(RAND())</f>
        <v>1.1806499700600472</v>
      </c>
      <c r="AT49" s="23">
        <f ca="1">SQRT(Inputs!$B$38)*M49+SQRT(1-Inputs!$B$38)*_xlfn.NORM.S.INV(RAND())</f>
        <v>1.0636407884187604</v>
      </c>
      <c r="AU49" s="15">
        <f ca="1">Inputs!$B$6*EXP($B$8-0.5*C$5^2+C$5*N49)</f>
        <v>5964.547552596151</v>
      </c>
      <c r="AV49" s="15">
        <f t="shared" ca="1" si="1"/>
        <v>6333.3568251441056</v>
      </c>
      <c r="AW49" s="15">
        <f t="shared" ca="1" si="2"/>
        <v>7120.2791696643098</v>
      </c>
      <c r="AX49" s="15">
        <f t="shared" ca="1" si="3"/>
        <v>7881.681302755931</v>
      </c>
      <c r="AY49" s="15">
        <f t="shared" ca="1" si="4"/>
        <v>9582.8855144248046</v>
      </c>
      <c r="AZ49" s="15">
        <f t="shared" ca="1" si="5"/>
        <v>9600.8413969526118</v>
      </c>
      <c r="BA49" s="15">
        <f t="shared" ca="1" si="6"/>
        <v>11270.790975669528</v>
      </c>
      <c r="BB49" s="15">
        <f t="shared" ca="1" si="7"/>
        <v>16698.142469524999</v>
      </c>
      <c r="BC49" s="15">
        <f t="shared" ca="1" si="8"/>
        <v>22176.865707482662</v>
      </c>
      <c r="BD49" s="15">
        <f t="shared" ca="1" si="9"/>
        <v>29333.527986968653</v>
      </c>
      <c r="BE49" s="15">
        <f t="shared" ca="1" si="10"/>
        <v>37966.628389689518</v>
      </c>
      <c r="BF49" s="15">
        <f ca="1">Inputs!$B$13*EXP($B$9-0.5*C$6^2+C$6*Y49)</f>
        <v>10314.517156516482</v>
      </c>
      <c r="BG49" s="15">
        <f t="shared" ca="1" si="11"/>
        <v>13508.150348695042</v>
      </c>
      <c r="BH49" s="15">
        <f t="shared" ca="1" si="12"/>
        <v>15260.467153912035</v>
      </c>
      <c r="BI49" s="15">
        <f t="shared" ca="1" si="13"/>
        <v>19120.291337730989</v>
      </c>
      <c r="BJ49" s="15">
        <f t="shared" ca="1" si="14"/>
        <v>22462.657142703352</v>
      </c>
      <c r="BK49" s="15">
        <f t="shared" ca="1" si="15"/>
        <v>19032.533139842395</v>
      </c>
      <c r="BL49" s="15">
        <f t="shared" ca="1" si="16"/>
        <v>22128.306371609433</v>
      </c>
      <c r="BM49" s="15">
        <f t="shared" ca="1" si="17"/>
        <v>23013.82286132095</v>
      </c>
      <c r="BN49" s="15">
        <f t="shared" ca="1" si="18"/>
        <v>31213.36679618269</v>
      </c>
      <c r="BO49" s="15">
        <f t="shared" ca="1" si="19"/>
        <v>39622.424357912896</v>
      </c>
      <c r="BP49" s="15">
        <f t="shared" ca="1" si="20"/>
        <v>50118.679679702291</v>
      </c>
      <c r="BQ49" s="15">
        <f ca="1">Inputs!$B$20*EXP($B$10-0.5*C$7^2+C$7*AJ49)</f>
        <v>4945.0428201478962</v>
      </c>
      <c r="BR49" s="15">
        <f t="shared" ca="1" si="21"/>
        <v>4381.3226753895224</v>
      </c>
      <c r="BS49" s="15">
        <f t="shared" ca="1" si="22"/>
        <v>5288.5058697297391</v>
      </c>
      <c r="BT49" s="15">
        <f t="shared" ca="1" si="23"/>
        <v>5939.6868653534902</v>
      </c>
      <c r="BU49" s="15">
        <f t="shared" ca="1" si="24"/>
        <v>6165.1111377331908</v>
      </c>
      <c r="BV49" s="15">
        <f t="shared" ca="1" si="25"/>
        <v>5042.5296774934204</v>
      </c>
      <c r="BW49" s="15">
        <f t="shared" ca="1" si="26"/>
        <v>7571.7544983109256</v>
      </c>
      <c r="BX49" s="15">
        <f t="shared" ca="1" si="27"/>
        <v>8615.1473426358698</v>
      </c>
      <c r="BY49" s="15">
        <f t="shared" ca="1" si="28"/>
        <v>11820.923576810857</v>
      </c>
      <c r="BZ49" s="15">
        <f t="shared" ca="1" si="29"/>
        <v>20606.924380595123</v>
      </c>
      <c r="CA49" s="15">
        <f t="shared" ca="1" si="30"/>
        <v>34968.869656315146</v>
      </c>
      <c r="CB49" s="15">
        <f ca="1">(AU49*DCF!C$10-DCF!C$5*MAX(AU49*DCF!C$10,0)-MAX(AU49-Inputs!$B$6,0)/Inputs!$B$10)*DCF!C$6</f>
        <v>1035.927667954446</v>
      </c>
      <c r="CC49" s="15">
        <f ca="1">(AV49*DCF!D$10-DCF!D$5*MAX(AV49*DCF!D$10,0)-MAX(AV49-AU49,0)/Inputs!$B$10)*DCF!D$6</f>
        <v>1453.7883303583478</v>
      </c>
      <c r="CD49" s="15">
        <f ca="1">(AW49*DCF!E$10-DCF!E$5*MAX(AW49*DCF!E$10,0)-MAX(AW49-AV49,0)/Inputs!$B$10)*DCF!E$6</f>
        <v>1466.7116152103799</v>
      </c>
      <c r="CE49" s="15">
        <f ca="1">(AX49*DCF!F$10-DCF!F$5*MAX(AX49*DCF!F$10,0)-MAX(AX49-AW49,0)/Inputs!$B$10)*DCF!F$6</f>
        <v>1562.1295609647605</v>
      </c>
      <c r="CF49" s="15">
        <f ca="1">(AY49*DCF!G$10-DCF!G$5*MAX(AY49*DCF!G$10,0)-MAX(AY49-AX49,0)/Inputs!$B$10)*DCF!G$6</f>
        <v>1647.4554307818341</v>
      </c>
      <c r="CG49" s="15">
        <f ca="1">(AZ49*DCF!H$10-DCF!H$5*MAX(AZ49*DCF!H$10,0)-MAX(AZ49-AY49,0)/Inputs!$B$10)*DCF!H$6</f>
        <v>1860.8218548839275</v>
      </c>
      <c r="CH49" s="15">
        <f ca="1">(BA49*DCF!I$10-DCF!I$5*MAX(BA49*DCF!I$10,0)-MAX(BA49-AZ49,0)/Inputs!$B$10)*DCF!I$6</f>
        <v>1784.8321108922478</v>
      </c>
      <c r="CI49" s="15">
        <f ca="1">(BB49*DCF!J$10-DCF!J$5*MAX(BB49*DCF!J$10,0)-MAX(BB49-BA49,0)/Inputs!$B$10)*DCF!J$6</f>
        <v>2043.0143095570527</v>
      </c>
      <c r="CJ49" s="15">
        <f ca="1">(BC49*DCF!K$10-DCF!K$5*MAX(BC49*DCF!K$10,0)-MAX(BC49-BB49,0)/Inputs!$B$10)*DCF!K$6</f>
        <v>2803.1813645695297</v>
      </c>
      <c r="CK49" s="15">
        <f ca="1">(BD49*DCF!L$10-DCF!L$5*MAX(BD49*DCF!L$10,0)-MAX(BD49-BC49,0)/Inputs!$B$10)*DCF!L$6</f>
        <v>3498.5815166420884</v>
      </c>
      <c r="CL49" s="15">
        <f ca="1">(BE49*DCF!M$10-DCF!M$5*MAX(BE49*DCF!M$10,0)-MAX(BE49-BD49,0)/Inputs!$B$10)*DCF!M$6</f>
        <v>4326.2662409426448</v>
      </c>
      <c r="CM49" s="15">
        <f ca="1">(BF49*DCF!C$28-DCF!C$5*MAX(BF49*DCF!C$28,0)-MAX(BF49-Inputs!$B$13,0)/Inputs!$B$17)*DCF!C$6</f>
        <v>3147.9229922451191</v>
      </c>
      <c r="CN49" s="15">
        <f ca="1">(BG49*DCF!D$28-DCF!D$5*MAX(BG49*DCF!D$28,0)-MAX(BG49-BF49,0)/Inputs!$B$17)*DCF!D$6</f>
        <v>3297.1134403387614</v>
      </c>
      <c r="CO49" s="15">
        <f ca="1">(BH49*DCF!E$28-DCF!E$5*MAX(BH49*DCF!E$28,0)-MAX(BH49-BG49,0)/Inputs!$B$17)*DCF!E$6</f>
        <v>3976.6785105842127</v>
      </c>
      <c r="CP49" s="15">
        <f ca="1">(BI49*DCF!F$28-DCF!F$5*MAX(BI49*DCF!F$28,0)-MAX(BI49-BH49,0)/Inputs!$B$17)*DCF!F$6</f>
        <v>4487.9134513898625</v>
      </c>
      <c r="CQ49" s="15">
        <f ca="1">(BJ49*DCF!G$28-DCF!G$5*MAX(BJ49*DCF!G$28,0)-MAX(BJ49-BI49,0)/Inputs!$B$17)*DCF!G$6</f>
        <v>5265.9539095091832</v>
      </c>
      <c r="CR49" s="15">
        <f ca="1">(BK49*DCF!H$28-DCF!H$5*MAX(BK49*DCF!H$28,0)-MAX(BK49-BJ49,0)/Inputs!$B$17)*DCF!H$6</f>
        <v>4706.9554262478514</v>
      </c>
      <c r="CS49" s="15">
        <f ca="1">(BL49*DCF!I$28-DCF!I$5*MAX(BL49*DCF!I$28,0)-MAX(BL49-BK49,0)/Inputs!$B$17)*DCF!I$6</f>
        <v>4759.2000825341729</v>
      </c>
      <c r="CT49" s="15">
        <f ca="1">(BM49*DCF!J$28-DCF!J$5*MAX(BM49*DCF!J$28,0)-MAX(BM49-BL49,0)/Inputs!$B$17)*DCF!J$6</f>
        <v>5016.58077040636</v>
      </c>
      <c r="CU49" s="15">
        <f ca="1">(BN49*DCF!K$28-DCF!K$5*MAX(BN49*DCF!K$28,0)-MAX(BN49-BM49,0)/Inputs!$B$17)*DCF!K$6</f>
        <v>5587.4047982149232</v>
      </c>
      <c r="CV49" s="15">
        <f ca="1">(BO49*DCF!L$28-DCF!L$5*MAX(BO49*DCF!L$28,0)-MAX(BO49-BN49,0)/Inputs!$B$17)*DCF!L$6</f>
        <v>6954.0064439892803</v>
      </c>
      <c r="CW49" s="15">
        <f ca="1">(BP49*DCF!M$28-DCF!M$5*MAX(BP49*DCF!M$28,0)-MAX(BP49-BO49,0)/Inputs!$B$17)*DCF!M$6</f>
        <v>8332.7049683667465</v>
      </c>
      <c r="CX49" s="15">
        <f ca="1">(BQ49*DCF!C$46-DCF!C$5*MAX(BQ49*DCF!C$46,0)-MAX(BQ49-Inputs!$B$20,0)/Inputs!$B$24)*DCF!C$6</f>
        <v>-1947.6047252756784</v>
      </c>
      <c r="CY49" s="15">
        <f ca="1">(BR49*DCF!D$46-DCF!D$5*MAX(BR49*DCF!D$46,0)-MAX(BR49-BQ49,0)/Inputs!$B$24)*DCF!D$6</f>
        <v>-747.78960692341798</v>
      </c>
      <c r="CZ49" s="15">
        <f ca="1">(BS49*DCF!E$46-DCF!E$5*MAX(BS49*DCF!E$46,0)-MAX(BS49-BR49,0)/Inputs!$B$24)*DCF!E$6</f>
        <v>-982.96166792568738</v>
      </c>
      <c r="DA49" s="15">
        <f ca="1">(BT49*DCF!F$46-DCF!F$5*MAX(BT49*DCF!F$46,0)-MAX(BT49-BS49,0)/Inputs!$B$24)*DCF!F$6</f>
        <v>-669.68113700828985</v>
      </c>
      <c r="DB49" s="15">
        <f ca="1">(BU49*DCF!G$46-DCF!G$5*MAX(BU49*DCF!G$46,0)-MAX(BU49-BT49,0)/Inputs!$B$24)*DCF!G$6</f>
        <v>-283.21042928977863</v>
      </c>
      <c r="DC49" s="15">
        <f ca="1">(BV49*DCF!H$46-DCF!H$5*MAX(BV49*DCF!H$46,0)-MAX(BV49-BU49,0)/Inputs!$B$24)*DCF!H$6</f>
        <v>0</v>
      </c>
      <c r="DD49" s="15">
        <f ca="1">(BW49*DCF!I$46-DCF!I$5*MAX(BW49*DCF!I$46,0)-MAX(BW49-BV49,0)/Inputs!$B$24)*DCF!I$6</f>
        <v>-551.16999687852535</v>
      </c>
      <c r="DE49" s="15">
        <f ca="1">(BX49*DCF!J$46-DCF!J$5*MAX(BX49*DCF!J$46,0)-MAX(BX49-BW49,0)/Inputs!$B$24)*DCF!J$6</f>
        <v>84.690864603495683</v>
      </c>
      <c r="DF49" s="15">
        <f ca="1">(BY49*DCF!K$46-DCF!K$5*MAX(BY49*DCF!K$46,0)-MAX(BY49-BX49,0)/Inputs!$B$24)*DCF!K$6</f>
        <v>-110.07921589292116</v>
      </c>
      <c r="DG49" s="15">
        <f ca="1">(BZ49*DCF!L$46-DCF!L$5*MAX(BZ49*DCF!L$46,0)-MAX(BZ49-BY49,0)/Inputs!$B$24)*DCF!L$6</f>
        <v>-563.83975673878865</v>
      </c>
      <c r="DH49" s="15">
        <f ca="1">(CA49*DCF!M$46-DCF!M$5*MAX(CA49*DCF!M$46,0)-MAX(CA49-BZ49,0)/Inputs!$B$24)*DCF!M$6</f>
        <v>-261.0315739445511</v>
      </c>
      <c r="DI49" s="15">
        <f ca="1">SUM(CB49:CL49)+BE49*DCF!M$10*(1+Inputs!$B$30)*(1-Inputs!$B$33)*(1-Inputs!$B$30/Inputs!$B$31)/(Inputs!$B$29-Inputs!$B$30)*DCF!M$6</f>
        <v>129144.33886794829</v>
      </c>
      <c r="DJ49" s="15">
        <f ca="1">SUM(CM49:CW49)+BP49*DCF!M$28*(1+Inputs!$B$30)*(1-Inputs!$B$33)*(1-Inputs!$B$30/Inputs!$B$31)/(Inputs!$B$29-Inputs!$B$30)*DCF!M$6</f>
        <v>241507.03252654517</v>
      </c>
      <c r="DK49" s="15">
        <f ca="1">SUM(CX49:DH49)+CA49*DCF!M$46*(1+Inputs!$B$30)*(1-Inputs!$B$33)*(1-Inputs!$B$30/Inputs!$B$31)/(Inputs!$B$29-Inputs!$B$30)*DCF!M$6</f>
        <v>48033.337570811847</v>
      </c>
      <c r="DM49" s="15">
        <f ca="1">DI49+DJ49+DK49+Inputs!$B$34+Inputs!$B$36-Inputs!$B$35</f>
        <v>495535.7089653053</v>
      </c>
    </row>
    <row r="50" spans="1:117" x14ac:dyDescent="0.75">
      <c r="A50" s="11">
        <v>37</v>
      </c>
      <c r="C50" s="23">
        <f t="shared" ca="1" si="33"/>
        <v>-0.40565548058005685</v>
      </c>
      <c r="D50" s="23">
        <f t="shared" ca="1" si="33"/>
        <v>1.0868740357822251</v>
      </c>
      <c r="E50" s="23">
        <f t="shared" ca="1" si="33"/>
        <v>-1.2920979586564518</v>
      </c>
      <c r="F50" s="23">
        <f t="shared" ca="1" si="33"/>
        <v>0.66992145581543705</v>
      </c>
      <c r="G50" s="23">
        <f t="shared" ca="1" si="33"/>
        <v>1.3639039382242453</v>
      </c>
      <c r="H50" s="23">
        <f t="shared" ca="1" si="33"/>
        <v>0.32490753552249507</v>
      </c>
      <c r="I50" s="23">
        <f t="shared" ca="1" si="33"/>
        <v>0.78209746511071487</v>
      </c>
      <c r="J50" s="23">
        <f t="shared" ca="1" si="33"/>
        <v>0.29415025262644096</v>
      </c>
      <c r="K50" s="23">
        <f t="shared" ca="1" si="33"/>
        <v>1.3616717620041754</v>
      </c>
      <c r="L50" s="23">
        <f t="shared" ca="1" si="33"/>
        <v>-0.23786582337706252</v>
      </c>
      <c r="M50" s="23">
        <f t="shared" ca="1" si="33"/>
        <v>-1.1546046586208272</v>
      </c>
      <c r="N50" s="23">
        <f ca="1">SQRT(Inputs!$B$38)*C50+SQRT(1-Inputs!$B$38)*_xlfn.NORM.S.INV(RAND())</f>
        <v>0.85297748508019555</v>
      </c>
      <c r="O50" s="23">
        <f ca="1">SQRT(Inputs!$B$38)*D50+SQRT(1-Inputs!$B$38)*_xlfn.NORM.S.INV(RAND())</f>
        <v>1.3416275931547714</v>
      </c>
      <c r="P50" s="23">
        <f ca="1">SQRT(Inputs!$B$38)*E50+SQRT(1-Inputs!$B$38)*_xlfn.NORM.S.INV(RAND())</f>
        <v>-2.3440978585963181</v>
      </c>
      <c r="Q50" s="23">
        <f ca="1">SQRT(Inputs!$B$38)*F50+SQRT(1-Inputs!$B$38)*_xlfn.NORM.S.INV(RAND())</f>
        <v>1.6736349330548979</v>
      </c>
      <c r="R50" s="23">
        <f ca="1">SQRT(Inputs!$B$38)*G50+SQRT(1-Inputs!$B$38)*_xlfn.NORM.S.INV(RAND())</f>
        <v>1.031053875118076</v>
      </c>
      <c r="S50" s="23">
        <f ca="1">SQRT(Inputs!$B$38)*H50+SQRT(1-Inputs!$B$38)*_xlfn.NORM.S.INV(RAND())</f>
        <v>-9.4661299423134837E-2</v>
      </c>
      <c r="T50" s="23">
        <f ca="1">SQRT(Inputs!$B$38)*I50+SQRT(1-Inputs!$B$38)*_xlfn.NORM.S.INV(RAND())</f>
        <v>2.1044990235733256</v>
      </c>
      <c r="U50" s="23">
        <f ca="1">SQRT(Inputs!$B$38)*J50+SQRT(1-Inputs!$B$38)*_xlfn.NORM.S.INV(RAND())</f>
        <v>1.5895482671508925</v>
      </c>
      <c r="V50" s="23">
        <f ca="1">SQRT(Inputs!$B$38)*K50+SQRT(1-Inputs!$B$38)*_xlfn.NORM.S.INV(RAND())</f>
        <v>1.6005889516272962</v>
      </c>
      <c r="W50" s="23">
        <f ca="1">SQRT(Inputs!$B$38)*L50+SQRT(1-Inputs!$B$38)*_xlfn.NORM.S.INV(RAND())</f>
        <v>1.1109052304636671</v>
      </c>
      <c r="X50" s="23">
        <f ca="1">SQRT(Inputs!$B$38)*M50+SQRT(1-Inputs!$B$38)*_xlfn.NORM.S.INV(RAND())</f>
        <v>-0.78916904870054372</v>
      </c>
      <c r="Y50" s="23">
        <f ca="1">SQRT(Inputs!$B$38)*C50+SQRT(1-Inputs!$B$38)*_xlfn.NORM.S.INV(RAND())</f>
        <v>-0.21903344574863778</v>
      </c>
      <c r="Z50" s="23">
        <f ca="1">SQRT(Inputs!$B$38)*D50+SQRT(1-Inputs!$B$38)*_xlfn.NORM.S.INV(RAND())</f>
        <v>-0.58883714473581816</v>
      </c>
      <c r="AA50" s="23">
        <f ca="1">SQRT(Inputs!$B$38)*E50+SQRT(1-Inputs!$B$38)*_xlfn.NORM.S.INV(RAND())</f>
        <v>-1.9303279516425984</v>
      </c>
      <c r="AB50" s="23">
        <f ca="1">SQRT(Inputs!$B$38)*F50+SQRT(1-Inputs!$B$38)*_xlfn.NORM.S.INV(RAND())</f>
        <v>0.21653139518629211</v>
      </c>
      <c r="AC50" s="23">
        <f ca="1">SQRT(Inputs!$B$38)*G50+SQRT(1-Inputs!$B$38)*_xlfn.NORM.S.INV(RAND())</f>
        <v>0.41120196687830252</v>
      </c>
      <c r="AD50" s="23">
        <f ca="1">SQRT(Inputs!$B$38)*H50+SQRT(1-Inputs!$B$38)*_xlfn.NORM.S.INV(RAND())</f>
        <v>-0.37398909053863849</v>
      </c>
      <c r="AE50" s="23">
        <f ca="1">SQRT(Inputs!$B$38)*I50+SQRT(1-Inputs!$B$38)*_xlfn.NORM.S.INV(RAND())</f>
        <v>-0.66285862138834206</v>
      </c>
      <c r="AF50" s="23">
        <f ca="1">SQRT(Inputs!$B$38)*J50+SQRT(1-Inputs!$B$38)*_xlfn.NORM.S.INV(RAND())</f>
        <v>0.8619224435945555</v>
      </c>
      <c r="AG50" s="23">
        <f ca="1">SQRT(Inputs!$B$38)*K50+SQRT(1-Inputs!$B$38)*_xlfn.NORM.S.INV(RAND())</f>
        <v>2.2133667389922946</v>
      </c>
      <c r="AH50" s="23">
        <f ca="1">SQRT(Inputs!$B$38)*L50+SQRT(1-Inputs!$B$38)*_xlfn.NORM.S.INV(RAND())</f>
        <v>-0.67603192318161287</v>
      </c>
      <c r="AI50" s="23">
        <f ca="1">SQRT(Inputs!$B$38)*M50+SQRT(1-Inputs!$B$38)*_xlfn.NORM.S.INV(RAND())</f>
        <v>-1.1615721952364524</v>
      </c>
      <c r="AJ50" s="23">
        <f ca="1">SQRT(Inputs!$B$38)*C50+SQRT(1-Inputs!$B$38)*_xlfn.NORM.S.INV(RAND())</f>
        <v>0.52545897254889917</v>
      </c>
      <c r="AK50" s="23">
        <f ca="1">SQRT(Inputs!$B$38)*D50+SQRT(1-Inputs!$B$38)*_xlfn.NORM.S.INV(RAND())</f>
        <v>1.945502824424572E-2</v>
      </c>
      <c r="AL50" s="23">
        <f ca="1">SQRT(Inputs!$B$38)*E50+SQRT(1-Inputs!$B$38)*_xlfn.NORM.S.INV(RAND())</f>
        <v>0.2256032702667029</v>
      </c>
      <c r="AM50" s="23">
        <f ca="1">SQRT(Inputs!$B$38)*F50+SQRT(1-Inputs!$B$38)*_xlfn.NORM.S.INV(RAND())</f>
        <v>0.31328937810713509</v>
      </c>
      <c r="AN50" s="23">
        <f ca="1">SQRT(Inputs!$B$38)*G50+SQRT(1-Inputs!$B$38)*_xlfn.NORM.S.INV(RAND())</f>
        <v>1.0378495964211818</v>
      </c>
      <c r="AO50" s="23">
        <f ca="1">SQRT(Inputs!$B$38)*H50+SQRT(1-Inputs!$B$38)*_xlfn.NORM.S.INV(RAND())</f>
        <v>1.4156462296438637</v>
      </c>
      <c r="AP50" s="23">
        <f ca="1">SQRT(Inputs!$B$38)*I50+SQRT(1-Inputs!$B$38)*_xlfn.NORM.S.INV(RAND())</f>
        <v>0.22922203077615219</v>
      </c>
      <c r="AQ50" s="23">
        <f ca="1">SQRT(Inputs!$B$38)*J50+SQRT(1-Inputs!$B$38)*_xlfn.NORM.S.INV(RAND())</f>
        <v>0.37419334896176004</v>
      </c>
      <c r="AR50" s="23">
        <f ca="1">SQRT(Inputs!$B$38)*K50+SQRT(1-Inputs!$B$38)*_xlfn.NORM.S.INV(RAND())</f>
        <v>1.0714768283197733</v>
      </c>
      <c r="AS50" s="23">
        <f ca="1">SQRT(Inputs!$B$38)*L50+SQRT(1-Inputs!$B$38)*_xlfn.NORM.S.INV(RAND())</f>
        <v>-0.7387312468270022</v>
      </c>
      <c r="AT50" s="23">
        <f ca="1">SQRT(Inputs!$B$38)*M50+SQRT(1-Inputs!$B$38)*_xlfn.NORM.S.INV(RAND())</f>
        <v>-1.2714084046186698</v>
      </c>
      <c r="AU50" s="15">
        <f ca="1">Inputs!$B$6*EXP($B$8-0.5*C$5^2+C$5*N50)</f>
        <v>5696.9516063891933</v>
      </c>
      <c r="AV50" s="15">
        <f t="shared" ca="1" si="1"/>
        <v>8446.7039671340408</v>
      </c>
      <c r="AW50" s="15">
        <f t="shared" ca="1" si="2"/>
        <v>7507.4606418355806</v>
      </c>
      <c r="AX50" s="15">
        <f t="shared" ca="1" si="3"/>
        <v>11297.453098869099</v>
      </c>
      <c r="AY50" s="15">
        <f t="shared" ca="1" si="4"/>
        <v>15573.400274681448</v>
      </c>
      <c r="AZ50" s="15">
        <f t="shared" ca="1" si="5"/>
        <v>18849.176848093477</v>
      </c>
      <c r="BA50" s="15">
        <f t="shared" ca="1" si="6"/>
        <v>28750.085303407981</v>
      </c>
      <c r="BB50" s="15">
        <f t="shared" ca="1" si="7"/>
        <v>41275.542184266837</v>
      </c>
      <c r="BC50" s="15">
        <f t="shared" ca="1" si="8"/>
        <v>58998.255549893278</v>
      </c>
      <c r="BD50" s="15">
        <f t="shared" ca="1" si="9"/>
        <v>80192.708073426271</v>
      </c>
      <c r="BE50" s="15">
        <f t="shared" ca="1" si="10"/>
        <v>91450.614822182688</v>
      </c>
      <c r="BF50" s="15">
        <f ca="1">Inputs!$B$13*EXP($B$9-0.5*C$6^2+C$6*Y50)</f>
        <v>13243.290905620679</v>
      </c>
      <c r="BG50" s="15">
        <f t="shared" ca="1" si="11"/>
        <v>14513.161168935087</v>
      </c>
      <c r="BH50" s="15">
        <f t="shared" ca="1" si="12"/>
        <v>12874.325672264258</v>
      </c>
      <c r="BI50" s="15">
        <f t="shared" ca="1" si="13"/>
        <v>16294.221540635504</v>
      </c>
      <c r="BJ50" s="15">
        <f t="shared" ca="1" si="14"/>
        <v>21195.463423098299</v>
      </c>
      <c r="BK50" s="15">
        <f t="shared" ca="1" si="15"/>
        <v>24722.066620261892</v>
      </c>
      <c r="BL50" s="15">
        <f t="shared" ca="1" si="16"/>
        <v>27868.33151439677</v>
      </c>
      <c r="BM50" s="15">
        <f t="shared" ca="1" si="17"/>
        <v>38127.733845996394</v>
      </c>
      <c r="BN50" s="15">
        <f t="shared" ca="1" si="18"/>
        <v>61135.640802111579</v>
      </c>
      <c r="BO50" s="15">
        <f t="shared" ca="1" si="19"/>
        <v>69536.353105572533</v>
      </c>
      <c r="BP50" s="15">
        <f t="shared" ca="1" si="20"/>
        <v>75032.578212614797</v>
      </c>
      <c r="BQ50" s="15">
        <f ca="1">Inputs!$B$20*EXP($B$10-0.5*C$7^2+C$7*AJ50)</f>
        <v>5168.3041001306774</v>
      </c>
      <c r="BR50" s="15">
        <f t="shared" ca="1" si="21"/>
        <v>7056.1858262563537</v>
      </c>
      <c r="BS50" s="15">
        <f t="shared" ca="1" si="22"/>
        <v>10309.500664414292</v>
      </c>
      <c r="BT50" s="15">
        <f t="shared" ca="1" si="23"/>
        <v>15432.145706310986</v>
      </c>
      <c r="BU50" s="15">
        <f t="shared" ca="1" si="24"/>
        <v>27492.586402939382</v>
      </c>
      <c r="BV50" s="15">
        <f t="shared" ca="1" si="25"/>
        <v>52619.657225736315</v>
      </c>
      <c r="BW50" s="15">
        <f t="shared" ca="1" si="26"/>
        <v>77077.913974627227</v>
      </c>
      <c r="BX50" s="15">
        <f t="shared" ca="1" si="27"/>
        <v>116204.08259897155</v>
      </c>
      <c r="BY50" s="15">
        <f t="shared" ca="1" si="28"/>
        <v>199867.66252500593</v>
      </c>
      <c r="BZ50" s="15">
        <f t="shared" ca="1" si="29"/>
        <v>244830.0474740456</v>
      </c>
      <c r="CA50" s="15">
        <f t="shared" ca="1" si="30"/>
        <v>274363.88526879688</v>
      </c>
      <c r="CB50" s="15">
        <f ca="1">(AU50*DCF!C$10-DCF!C$5*MAX(AU50*DCF!C$10,0)-MAX(AU50-Inputs!$B$6,0)/Inputs!$B$10)*DCF!C$6</f>
        <v>1037.8356747474231</v>
      </c>
      <c r="CC50" s="15">
        <f ca="1">(AV50*DCF!D$10-DCF!D$5*MAX(AV50*DCF!D$10,0)-MAX(AV50-AU50,0)/Inputs!$B$10)*DCF!D$6</f>
        <v>1388.3717204119914</v>
      </c>
      <c r="CD50" s="15">
        <f ca="1">(AW50*DCF!E$10-DCF!E$5*MAX(AW50*DCF!E$10,0)-MAX(AW50-AV50,0)/Inputs!$B$10)*DCF!E$6</f>
        <v>1733.3531534846329</v>
      </c>
      <c r="CE50" s="15">
        <f ca="1">(AX50*DCF!F$10-DCF!F$5*MAX(AX50*DCF!F$10,0)-MAX(AX50-AW50,0)/Inputs!$B$10)*DCF!F$6</f>
        <v>1677.6125415461572</v>
      </c>
      <c r="CF50" s="15">
        <f ca="1">(AY50*DCF!G$10-DCF!G$5*MAX(AY50*DCF!G$10,0)-MAX(AY50-AX50,0)/Inputs!$B$10)*DCF!G$6</f>
        <v>2386.8300915019227</v>
      </c>
      <c r="CG50" s="15">
        <f ca="1">(AZ50*DCF!H$10-DCF!H$5*MAX(AZ50*DCF!H$10,0)-MAX(AZ50-AY50,0)/Inputs!$B$10)*DCF!H$6</f>
        <v>3077.9083485619421</v>
      </c>
      <c r="CH50" s="15">
        <f ca="1">(BA50*DCF!I$10-DCF!I$5*MAX(BA50*DCF!I$10,0)-MAX(BA50-AZ50,0)/Inputs!$B$10)*DCF!I$6</f>
        <v>3627.4958954815561</v>
      </c>
      <c r="CI50" s="15">
        <f ca="1">(BB50*DCF!J$10-DCF!J$5*MAX(BB50*DCF!J$10,0)-MAX(BB50-BA50,0)/Inputs!$B$10)*DCF!J$6</f>
        <v>5184.9522241334398</v>
      </c>
      <c r="CJ50" s="15">
        <f ca="1">(BC50*DCF!K$10-DCF!K$5*MAX(BC50*DCF!K$10,0)-MAX(BC50-BB50,0)/Inputs!$B$10)*DCF!K$6</f>
        <v>7016.8615441750107</v>
      </c>
      <c r="CK50" s="15">
        <f ca="1">(BD50*DCF!L$10-DCF!L$5*MAX(BD50*DCF!L$10,0)-MAX(BD50-BC50,0)/Inputs!$B$10)*DCF!L$6</f>
        <v>9353.7994399903801</v>
      </c>
      <c r="CL50" s="15">
        <f ca="1">(BE50*DCF!M$10-DCF!M$5*MAX(BE50*DCF!M$10,0)-MAX(BE50-BD50,0)/Inputs!$B$10)*DCF!M$6</f>
        <v>11559.987327090948</v>
      </c>
      <c r="CM50" s="15">
        <f ca="1">(BF50*DCF!C$28-DCF!C$5*MAX(BF50*DCF!C$28,0)-MAX(BF50-Inputs!$B$13,0)/Inputs!$B$17)*DCF!C$6</f>
        <v>3613.0609360575727</v>
      </c>
      <c r="CN50" s="15">
        <f ca="1">(BG50*DCF!D$28-DCF!D$5*MAX(BG50*DCF!D$28,0)-MAX(BG50-BF50,0)/Inputs!$B$17)*DCF!D$6</f>
        <v>4003.5391428105354</v>
      </c>
      <c r="CO50" s="15">
        <f ca="1">(BH50*DCF!E$28-DCF!E$5*MAX(BH50*DCF!E$28,0)-MAX(BH50-BG50,0)/Inputs!$B$17)*DCF!E$6</f>
        <v>3646.2382763371775</v>
      </c>
      <c r="CP50" s="15">
        <f ca="1">(BI50*DCF!F$28-DCF!F$5*MAX(BI50*DCF!F$28,0)-MAX(BI50-BH50,0)/Inputs!$B$17)*DCF!F$6</f>
        <v>3800.80584601904</v>
      </c>
      <c r="CQ50" s="15">
        <f ca="1">(BJ50*DCF!G$28-DCF!G$5*MAX(BJ50*DCF!G$28,0)-MAX(BJ50-BI50,0)/Inputs!$B$17)*DCF!G$6</f>
        <v>4674.983328368</v>
      </c>
      <c r="CR50" s="15">
        <f ca="1">(BK50*DCF!H$28-DCF!H$5*MAX(BK50*DCF!H$28,0)-MAX(BK50-BJ50,0)/Inputs!$B$17)*DCF!H$6</f>
        <v>5566.1046592008388</v>
      </c>
      <c r="CS50" s="15">
        <f ca="1">(BL50*DCF!I$28-DCF!I$5*MAX(BL50*DCF!I$28,0)-MAX(BL50-BK50,0)/Inputs!$B$17)*DCF!I$6</f>
        <v>6101.7373263950958</v>
      </c>
      <c r="CT50" s="15">
        <f ca="1">(BM50*DCF!J$28-DCF!J$5*MAX(BM50*DCF!J$28,0)-MAX(BM50-BL50,0)/Inputs!$B$17)*DCF!J$6</f>
        <v>7145.3369339599858</v>
      </c>
      <c r="CU50" s="15">
        <f ca="1">(BN50*DCF!K$28-DCF!K$5*MAX(BN50*DCF!K$28,0)-MAX(BN50-BM50,0)/Inputs!$B$17)*DCF!K$6</f>
        <v>10092.660137921574</v>
      </c>
      <c r="CV50" s="15">
        <f ca="1">(BO50*DCF!L$28-DCF!L$5*MAX(BO50*DCF!L$28,0)-MAX(BO50-BN50,0)/Inputs!$B$17)*DCF!L$6</f>
        <v>12923.407398617681</v>
      </c>
      <c r="CW50" s="15">
        <f ca="1">(BP50*DCF!M$28-DCF!M$5*MAX(BP50*DCF!M$28,0)-MAX(BP50-BO50,0)/Inputs!$B$17)*DCF!M$6</f>
        <v>13542.913050481469</v>
      </c>
      <c r="CX50" s="15">
        <f ca="1">(BQ50*DCF!C$46-DCF!C$5*MAX(BQ50*DCF!C$46,0)-MAX(BQ50-Inputs!$B$20,0)/Inputs!$B$24)*DCF!C$6</f>
        <v>-2102.2892148711389</v>
      </c>
      <c r="CY50" s="15">
        <f ca="1">(BR50*DCF!D$46-DCF!D$5*MAX(BR50*DCF!D$46,0)-MAX(BR50-BQ50,0)/Inputs!$B$24)*DCF!D$6</f>
        <v>-2009.869829858058</v>
      </c>
      <c r="CZ50" s="15">
        <f ca="1">(BS50*DCF!E$46-DCF!E$5*MAX(BS50*DCF!E$46,0)-MAX(BS50-BR50,0)/Inputs!$B$24)*DCF!E$6</f>
        <v>-2501.4835506153386</v>
      </c>
      <c r="DA50" s="15">
        <f ca="1">(BT50*DCF!F$46-DCF!F$5*MAX(BT50*DCF!F$46,0)-MAX(BT50-BS50,0)/Inputs!$B$24)*DCF!F$6</f>
        <v>-2989.1834187191421</v>
      </c>
      <c r="DB50" s="15">
        <f ca="1">(BU50*DCF!G$46-DCF!G$5*MAX(BU50*DCF!G$46,0)-MAX(BU50-BT50,0)/Inputs!$B$24)*DCF!G$6</f>
        <v>-4981.690253009544</v>
      </c>
      <c r="DC50" s="15">
        <f ca="1">(BV50*DCF!H$46-DCF!H$5*MAX(BV50*DCF!H$46,0)-MAX(BV50-BU50,0)/Inputs!$B$24)*DCF!H$6</f>
        <v>-7808.0833020668997</v>
      </c>
      <c r="DD50" s="15">
        <f ca="1">(BW50*DCF!I$46-DCF!I$5*MAX(BW50*DCF!I$46,0)-MAX(BW50-BV50,0)/Inputs!$B$24)*DCF!I$6</f>
        <v>-5240.8750351380804</v>
      </c>
      <c r="DE50" s="15">
        <f ca="1">(BX50*DCF!J$46-DCF!J$5*MAX(BX50*DCF!J$46,0)-MAX(BX50-BW50,0)/Inputs!$B$24)*DCF!J$6</f>
        <v>-5501.1808602244027</v>
      </c>
      <c r="DF50" s="15">
        <f ca="1">(BY50*DCF!K$46-DCF!K$5*MAX(BY50*DCF!K$46,0)-MAX(BY50-BX50,0)/Inputs!$B$24)*DCF!K$6</f>
        <v>-9078.2411475740228</v>
      </c>
      <c r="DG50" s="15">
        <f ca="1">(BZ50*DCF!L$46-DCF!L$5*MAX(BZ50*DCF!L$46,0)-MAX(BZ50-BY50,0)/Inputs!$B$24)*DCF!L$6</f>
        <v>6748.8329724592404</v>
      </c>
      <c r="DH50" s="15">
        <f ca="1">(CA50*DCF!M$46-DCF!M$5*MAX(CA50*DCF!M$46,0)-MAX(CA50-BZ50,0)/Inputs!$B$24)*DCF!M$6</f>
        <v>15334.819722423528</v>
      </c>
      <c r="DI50" s="15">
        <f ca="1">SUM(CB50:CL50)+BE50*DCF!M$10*(1+Inputs!$B$30)*(1-Inputs!$B$33)*(1-Inputs!$B$30/Inputs!$B$31)/(Inputs!$B$29-Inputs!$B$30)*DCF!M$6</f>
        <v>302553.27832044731</v>
      </c>
      <c r="DJ50" s="15">
        <f ca="1">SUM(CM50:CW50)+BP50*DCF!M$28*(1+Inputs!$B$30)*(1-Inputs!$B$33)*(1-Inputs!$B$30/Inputs!$B$31)/(Inputs!$B$29-Inputs!$B$30)*DCF!M$6</f>
        <v>353532.99686128373</v>
      </c>
      <c r="DK50" s="15">
        <f ca="1">SUM(CX50:DH50)+CA50*DCF!M$46*(1+Inputs!$B$30)*(1-Inputs!$B$33)*(1-Inputs!$B$30/Inputs!$B$31)/(Inputs!$B$29-Inputs!$B$30)*DCF!M$6</f>
        <v>404069.82318827685</v>
      </c>
      <c r="DM50" s="15">
        <f ca="1">DI50+DJ50+DK50+Inputs!$B$34+Inputs!$B$36-Inputs!$B$35</f>
        <v>1137007.0983700077</v>
      </c>
    </row>
    <row r="51" spans="1:117" x14ac:dyDescent="0.75">
      <c r="A51" s="11">
        <v>38</v>
      </c>
      <c r="C51" s="23">
        <f t="shared" ca="1" si="33"/>
        <v>0.70595905768707801</v>
      </c>
      <c r="D51" s="23">
        <f t="shared" ca="1" si="33"/>
        <v>1.5702484323791901</v>
      </c>
      <c r="E51" s="23">
        <f t="shared" ca="1" si="33"/>
        <v>-0.62996797964014317</v>
      </c>
      <c r="F51" s="23">
        <f t="shared" ca="1" si="33"/>
        <v>1.6246725916459144</v>
      </c>
      <c r="G51" s="23">
        <f t="shared" ca="1" si="33"/>
        <v>-0.69092439003049744</v>
      </c>
      <c r="H51" s="23">
        <f t="shared" ca="1" si="33"/>
        <v>-0.52480818059860579</v>
      </c>
      <c r="I51" s="23">
        <f t="shared" ca="1" si="33"/>
        <v>0.9283684930425059</v>
      </c>
      <c r="J51" s="23">
        <f t="shared" ca="1" si="33"/>
        <v>1.4601388440768819</v>
      </c>
      <c r="K51" s="23">
        <f t="shared" ca="1" si="33"/>
        <v>0.85442126060058055</v>
      </c>
      <c r="L51" s="23">
        <f t="shared" ca="1" si="33"/>
        <v>-0.52862881449561461</v>
      </c>
      <c r="M51" s="23">
        <f t="shared" ca="1" si="33"/>
        <v>-0.43840628641145757</v>
      </c>
      <c r="N51" s="23">
        <f ca="1">SQRT(Inputs!$B$38)*C51+SQRT(1-Inputs!$B$38)*_xlfn.NORM.S.INV(RAND())</f>
        <v>0.64196117752502824</v>
      </c>
      <c r="O51" s="23">
        <f ca="1">SQRT(Inputs!$B$38)*D51+SQRT(1-Inputs!$B$38)*_xlfn.NORM.S.INV(RAND())</f>
        <v>0.56076060962024965</v>
      </c>
      <c r="P51" s="23">
        <f ca="1">SQRT(Inputs!$B$38)*E51+SQRT(1-Inputs!$B$38)*_xlfn.NORM.S.INV(RAND())</f>
        <v>-1.2217036458809409</v>
      </c>
      <c r="Q51" s="23">
        <f ca="1">SQRT(Inputs!$B$38)*F51+SQRT(1-Inputs!$B$38)*_xlfn.NORM.S.INV(RAND())</f>
        <v>1.0961844656082897</v>
      </c>
      <c r="R51" s="23">
        <f ca="1">SQRT(Inputs!$B$38)*G51+SQRT(1-Inputs!$B$38)*_xlfn.NORM.S.INV(RAND())</f>
        <v>1.1724505479452261</v>
      </c>
      <c r="S51" s="23">
        <f ca="1">SQRT(Inputs!$B$38)*H51+SQRT(1-Inputs!$B$38)*_xlfn.NORM.S.INV(RAND())</f>
        <v>-0.85316307312258455</v>
      </c>
      <c r="T51" s="23">
        <f ca="1">SQRT(Inputs!$B$38)*I51+SQRT(1-Inputs!$B$38)*_xlfn.NORM.S.INV(RAND())</f>
        <v>-1.5404993189182603</v>
      </c>
      <c r="U51" s="23">
        <f ca="1">SQRT(Inputs!$B$38)*J51+SQRT(1-Inputs!$B$38)*_xlfn.NORM.S.INV(RAND())</f>
        <v>2.4030972482791122</v>
      </c>
      <c r="V51" s="23">
        <f ca="1">SQRT(Inputs!$B$38)*K51+SQRT(1-Inputs!$B$38)*_xlfn.NORM.S.INV(RAND())</f>
        <v>-0.88062698828392671</v>
      </c>
      <c r="W51" s="23">
        <f ca="1">SQRT(Inputs!$B$38)*L51+SQRT(1-Inputs!$B$38)*_xlfn.NORM.S.INV(RAND())</f>
        <v>-0.30371586794346433</v>
      </c>
      <c r="X51" s="23">
        <f ca="1">SQRT(Inputs!$B$38)*M51+SQRT(1-Inputs!$B$38)*_xlfn.NORM.S.INV(RAND())</f>
        <v>-0.8241149207006544</v>
      </c>
      <c r="Y51" s="23">
        <f ca="1">SQRT(Inputs!$B$38)*C51+SQRT(1-Inputs!$B$38)*_xlfn.NORM.S.INV(RAND())</f>
        <v>0.64772859952573159</v>
      </c>
      <c r="Z51" s="23">
        <f ca="1">SQRT(Inputs!$B$38)*D51+SQRT(1-Inputs!$B$38)*_xlfn.NORM.S.INV(RAND())</f>
        <v>0.96421687355051844</v>
      </c>
      <c r="AA51" s="23">
        <f ca="1">SQRT(Inputs!$B$38)*E51+SQRT(1-Inputs!$B$38)*_xlfn.NORM.S.INV(RAND())</f>
        <v>-0.13639995085904566</v>
      </c>
      <c r="AB51" s="23">
        <f ca="1">SQRT(Inputs!$B$38)*F51+SQRT(1-Inputs!$B$38)*_xlfn.NORM.S.INV(RAND())</f>
        <v>1.6390666570101058</v>
      </c>
      <c r="AC51" s="23">
        <f ca="1">SQRT(Inputs!$B$38)*G51+SQRT(1-Inputs!$B$38)*_xlfn.NORM.S.INV(RAND())</f>
        <v>-1.768084369851465</v>
      </c>
      <c r="AD51" s="23">
        <f ca="1">SQRT(Inputs!$B$38)*H51+SQRT(1-Inputs!$B$38)*_xlfn.NORM.S.INV(RAND())</f>
        <v>0.12907094984602357</v>
      </c>
      <c r="AE51" s="23">
        <f ca="1">SQRT(Inputs!$B$38)*I51+SQRT(1-Inputs!$B$38)*_xlfn.NORM.S.INV(RAND())</f>
        <v>0.51968657414655284</v>
      </c>
      <c r="AF51" s="23">
        <f ca="1">SQRT(Inputs!$B$38)*J51+SQRT(1-Inputs!$B$38)*_xlfn.NORM.S.INV(RAND())</f>
        <v>1.1932720615662897</v>
      </c>
      <c r="AG51" s="23">
        <f ca="1">SQRT(Inputs!$B$38)*K51+SQRT(1-Inputs!$B$38)*_xlfn.NORM.S.INV(RAND())</f>
        <v>6.8968887595964812E-2</v>
      </c>
      <c r="AH51" s="23">
        <f ca="1">SQRT(Inputs!$B$38)*L51+SQRT(1-Inputs!$B$38)*_xlfn.NORM.S.INV(RAND())</f>
        <v>0.49050662702946224</v>
      </c>
      <c r="AI51" s="23">
        <f ca="1">SQRT(Inputs!$B$38)*M51+SQRT(1-Inputs!$B$38)*_xlfn.NORM.S.INV(RAND())</f>
        <v>0.46195424472005009</v>
      </c>
      <c r="AJ51" s="23">
        <f ca="1">SQRT(Inputs!$B$38)*C51+SQRT(1-Inputs!$B$38)*_xlfn.NORM.S.INV(RAND())</f>
        <v>-0.5907179731894574</v>
      </c>
      <c r="AK51" s="23">
        <f ca="1">SQRT(Inputs!$B$38)*D51+SQRT(1-Inputs!$B$38)*_xlfn.NORM.S.INV(RAND())</f>
        <v>-0.80649080401982398</v>
      </c>
      <c r="AL51" s="23">
        <f ca="1">SQRT(Inputs!$B$38)*E51+SQRT(1-Inputs!$B$38)*_xlfn.NORM.S.INV(RAND())</f>
        <v>-0.73315546664649234</v>
      </c>
      <c r="AM51" s="23">
        <f ca="1">SQRT(Inputs!$B$38)*F51+SQRT(1-Inputs!$B$38)*_xlfn.NORM.S.INV(RAND())</f>
        <v>-0.2117290656719969</v>
      </c>
      <c r="AN51" s="23">
        <f ca="1">SQRT(Inputs!$B$38)*G51+SQRT(1-Inputs!$B$38)*_xlfn.NORM.S.INV(RAND())</f>
        <v>-1.015143858190406</v>
      </c>
      <c r="AO51" s="23">
        <f ca="1">SQRT(Inputs!$B$38)*H51+SQRT(1-Inputs!$B$38)*_xlfn.NORM.S.INV(RAND())</f>
        <v>-0.37838803020219497</v>
      </c>
      <c r="AP51" s="23">
        <f ca="1">SQRT(Inputs!$B$38)*I51+SQRT(1-Inputs!$B$38)*_xlfn.NORM.S.INV(RAND())</f>
        <v>0.86464039134093462</v>
      </c>
      <c r="AQ51" s="23">
        <f ca="1">SQRT(Inputs!$B$38)*J51+SQRT(1-Inputs!$B$38)*_xlfn.NORM.S.INV(RAND())</f>
        <v>0.35657804894641887</v>
      </c>
      <c r="AR51" s="23">
        <f ca="1">SQRT(Inputs!$B$38)*K51+SQRT(1-Inputs!$B$38)*_xlfn.NORM.S.INV(RAND())</f>
        <v>1.5503712874607682</v>
      </c>
      <c r="AS51" s="23">
        <f ca="1">SQRT(Inputs!$B$38)*L51+SQRT(1-Inputs!$B$38)*_xlfn.NORM.S.INV(RAND())</f>
        <v>-0.47656767032986319</v>
      </c>
      <c r="AT51" s="23">
        <f ca="1">SQRT(Inputs!$B$38)*M51+SQRT(1-Inputs!$B$38)*_xlfn.NORM.S.INV(RAND())</f>
        <v>-1.2351939366569307</v>
      </c>
      <c r="AU51" s="15">
        <f ca="1">Inputs!$B$6*EXP($B$8-0.5*C$5^2+C$5*N51)</f>
        <v>5505.6419042669013</v>
      </c>
      <c r="AV51" s="15">
        <f t="shared" ca="1" si="1"/>
        <v>7277.635428360396</v>
      </c>
      <c r="AW51" s="15">
        <f t="shared" ca="1" si="2"/>
        <v>7525.6472424853182</v>
      </c>
      <c r="AX51" s="15">
        <f t="shared" ca="1" si="3"/>
        <v>10536.593486814971</v>
      </c>
      <c r="AY51" s="15">
        <f t="shared" ca="1" si="4"/>
        <v>14766.406304412762</v>
      </c>
      <c r="AZ51" s="15">
        <f t="shared" ca="1" si="5"/>
        <v>16440.271042822002</v>
      </c>
      <c r="BA51" s="15">
        <f t="shared" ca="1" si="6"/>
        <v>17122.971872108963</v>
      </c>
      <c r="BB51" s="15">
        <f t="shared" ca="1" si="7"/>
        <v>26670.538434381913</v>
      </c>
      <c r="BC51" s="15">
        <f t="shared" ca="1" si="8"/>
        <v>30002.652032259524</v>
      </c>
      <c r="BD51" s="15">
        <f t="shared" ca="1" si="9"/>
        <v>35726.617124535216</v>
      </c>
      <c r="BE51" s="15">
        <f t="shared" ca="1" si="10"/>
        <v>40612.65089763204</v>
      </c>
      <c r="BF51" s="15">
        <f ca="1">Inputs!$B$13*EXP($B$9-0.5*C$6^2+C$6*Y51)</f>
        <v>15726.145583426274</v>
      </c>
      <c r="BG51" s="15">
        <f t="shared" ca="1" si="11"/>
        <v>22808.198824747404</v>
      </c>
      <c r="BH51" s="15">
        <f t="shared" ca="1" si="12"/>
        <v>27244.058535791442</v>
      </c>
      <c r="BI51" s="15">
        <f t="shared" ca="1" si="13"/>
        <v>42921.240143610259</v>
      </c>
      <c r="BJ51" s="15">
        <f t="shared" ca="1" si="14"/>
        <v>40780.704974775101</v>
      </c>
      <c r="BK51" s="15">
        <f t="shared" ca="1" si="15"/>
        <v>50937.855490326554</v>
      </c>
      <c r="BL51" s="15">
        <f t="shared" ca="1" si="16"/>
        <v>66930.119249365642</v>
      </c>
      <c r="BM51" s="15">
        <f t="shared" ca="1" si="17"/>
        <v>95417.577071821404</v>
      </c>
      <c r="BN51" s="15">
        <f t="shared" ca="1" si="18"/>
        <v>118325.5954604561</v>
      </c>
      <c r="BO51" s="15">
        <f t="shared" ca="1" si="19"/>
        <v>154129.55099816775</v>
      </c>
      <c r="BP51" s="15">
        <f t="shared" ca="1" si="20"/>
        <v>199897.7266858248</v>
      </c>
      <c r="BQ51" s="15">
        <f ca="1">Inputs!$B$20*EXP($B$10-0.5*C$7^2+C$7*AJ51)</f>
        <v>3478.6906324957868</v>
      </c>
      <c r="BR51" s="15">
        <f t="shared" ca="1" si="21"/>
        <v>3653.5968753500501</v>
      </c>
      <c r="BS51" s="15">
        <f t="shared" ca="1" si="22"/>
        <v>4053.2338329885697</v>
      </c>
      <c r="BT51" s="15">
        <f t="shared" ca="1" si="23"/>
        <v>5286.585781301811</v>
      </c>
      <c r="BU51" s="15">
        <f t="shared" ca="1" si="24"/>
        <v>5730.9066895892456</v>
      </c>
      <c r="BV51" s="15">
        <f t="shared" ca="1" si="25"/>
        <v>7321.7825015461167</v>
      </c>
      <c r="BW51" s="15">
        <f t="shared" ca="1" si="26"/>
        <v>12268.888180771411</v>
      </c>
      <c r="BX51" s="15">
        <f t="shared" ca="1" si="27"/>
        <v>18431.597142398186</v>
      </c>
      <c r="BY51" s="15">
        <f t="shared" ca="1" si="28"/>
        <v>34743.699953005082</v>
      </c>
      <c r="BZ51" s="15">
        <f t="shared" ca="1" si="29"/>
        <v>44661.043746976655</v>
      </c>
      <c r="CA51" s="15">
        <f t="shared" ca="1" si="30"/>
        <v>50371.621163040087</v>
      </c>
      <c r="CB51" s="15">
        <f ca="1">(AU51*DCF!C$10-DCF!C$5*MAX(AU51*DCF!C$10,0)-MAX(AU51-Inputs!$B$6,0)/Inputs!$B$10)*DCF!C$6</f>
        <v>1039.1997470227539</v>
      </c>
      <c r="CC51" s="15">
        <f ca="1">(AV51*DCF!D$10-DCF!D$5*MAX(AV51*DCF!D$10,0)-MAX(AV51-AU51,0)/Inputs!$B$10)*DCF!D$6</f>
        <v>1341.8200868160898</v>
      </c>
      <c r="CD51" s="15">
        <f ca="1">(AW51*DCF!E$10-DCF!E$5*MAX(AW51*DCF!E$10,0)-MAX(AW51-AV51,0)/Inputs!$B$10)*DCF!E$6</f>
        <v>1681.6896189421727</v>
      </c>
      <c r="CE51" s="15">
        <f ca="1">(AX51*DCF!F$10-DCF!F$5*MAX(AX51*DCF!F$10,0)-MAX(AX51-AW51,0)/Inputs!$B$10)*DCF!F$6</f>
        <v>1673.6183028467565</v>
      </c>
      <c r="CF51" s="15">
        <f ca="1">(AY51*DCF!G$10-DCF!G$5*MAX(AY51*DCF!G$10,0)-MAX(AY51-AX51,0)/Inputs!$B$10)*DCF!G$6</f>
        <v>2229.4249970555061</v>
      </c>
      <c r="CG51" s="15">
        <f ca="1">(AZ51*DCF!H$10-DCF!H$5*MAX(AZ51*DCF!H$10,0)-MAX(AZ51-AY51,0)/Inputs!$B$10)*DCF!H$6</f>
        <v>2894.6657229755451</v>
      </c>
      <c r="CH51" s="15">
        <f ca="1">(BA51*DCF!I$10-DCF!I$5*MAX(BA51*DCF!I$10,0)-MAX(BA51-AZ51,0)/Inputs!$B$10)*DCF!I$6</f>
        <v>3015.7554574356177</v>
      </c>
      <c r="CI51" s="15">
        <f ca="1">(BB51*DCF!J$10-DCF!J$5*MAX(BB51*DCF!J$10,0)-MAX(BB51-BA51,0)/Inputs!$B$10)*DCF!J$6</f>
        <v>3129.9498983954645</v>
      </c>
      <c r="CJ51" s="15">
        <f ca="1">(BC51*DCF!K$10-DCF!K$5*MAX(BC51*DCF!K$10,0)-MAX(BC51-BB51,0)/Inputs!$B$10)*DCF!K$6</f>
        <v>4363.4999522172284</v>
      </c>
      <c r="CK51" s="15">
        <f ca="1">(BD51*DCF!L$10-DCF!L$5*MAX(BD51*DCF!L$10,0)-MAX(BD51-BC51,0)/Inputs!$B$10)*DCF!L$6</f>
        <v>4648.0518730584217</v>
      </c>
      <c r="CL51" s="15">
        <f ca="1">(BE51*DCF!M$10-DCF!M$5*MAX(BE51*DCF!M$10,0)-MAX(BE51-BD51,0)/Inputs!$B$10)*DCF!M$6</f>
        <v>5147.2813865590952</v>
      </c>
      <c r="CM51" s="15">
        <f ca="1">(BF51*DCF!C$28-DCF!C$5*MAX(BF51*DCF!C$28,0)-MAX(BF51-Inputs!$B$13,0)/Inputs!$B$17)*DCF!C$6</f>
        <v>3797.4043540077528</v>
      </c>
      <c r="CN51" s="15">
        <f ca="1">(BG51*DCF!D$28-DCF!D$5*MAX(BG51*DCF!D$28,0)-MAX(BG51-BF51,0)/Inputs!$B$17)*DCF!D$6</f>
        <v>5206.6139320146112</v>
      </c>
      <c r="CO51" s="15">
        <f ca="1">(BH51*DCF!E$28-DCF!E$5*MAX(BH51*DCF!E$28,0)-MAX(BH51-BG51,0)/Inputs!$B$17)*DCF!E$6</f>
        <v>6841.7556067199739</v>
      </c>
      <c r="CP51" s="15">
        <f ca="1">(BI51*DCF!F$28-DCF!F$5*MAX(BI51*DCF!F$28,0)-MAX(BI51-BH51,0)/Inputs!$B$17)*DCF!F$6</f>
        <v>8797.7074080447746</v>
      </c>
      <c r="CQ51" s="15">
        <f ca="1">(BJ51*DCF!G$28-DCF!G$5*MAX(BJ51*DCF!G$28,0)-MAX(BJ51-BI51,0)/Inputs!$B$17)*DCF!G$6</f>
        <v>10580.863308022479</v>
      </c>
      <c r="CR51" s="15">
        <f ca="1">(BK51*DCF!H$28-DCF!H$5*MAX(BK51*DCF!H$28,0)-MAX(BK51-BJ51,0)/Inputs!$B$17)*DCF!H$6</f>
        <v>11019.357501864837</v>
      </c>
      <c r="CS51" s="15">
        <f ca="1">(BL51*DCF!I$28-DCF!I$5*MAX(BL51*DCF!I$28,0)-MAX(BL51-BK51,0)/Inputs!$B$17)*DCF!I$6</f>
        <v>13443.440686920756</v>
      </c>
      <c r="CT51" s="15">
        <f ca="1">(BM51*DCF!J$28-DCF!J$5*MAX(BM51*DCF!J$28,0)-MAX(BM51-BL51,0)/Inputs!$B$17)*DCF!J$6</f>
        <v>17508.83671513003</v>
      </c>
      <c r="CU51" s="15">
        <f ca="1">(BN51*DCF!K$28-DCF!K$5*MAX(BN51*DCF!K$28,0)-MAX(BN51-BM51,0)/Inputs!$B$17)*DCF!K$6</f>
        <v>22182.454676639347</v>
      </c>
      <c r="CV51" s="15">
        <f ca="1">(BO51*DCF!L$28-DCF!L$5*MAX(BO51*DCF!L$28,0)-MAX(BO51-BN51,0)/Inputs!$B$17)*DCF!L$6</f>
        <v>26700.803312251446</v>
      </c>
      <c r="CW51" s="15">
        <f ca="1">(BP51*DCF!M$28-DCF!M$5*MAX(BP51*DCF!M$28,0)-MAX(BP51-BO51,0)/Inputs!$B$17)*DCF!M$6</f>
        <v>32826.812549720184</v>
      </c>
      <c r="CX51" s="15">
        <f ca="1">(BQ51*DCF!C$46-DCF!C$5*MAX(BQ51*DCF!C$46,0)-MAX(BQ51-Inputs!$B$20,0)/Inputs!$B$24)*DCF!C$6</f>
        <v>-931.65632736428643</v>
      </c>
      <c r="CY51" s="15">
        <f ca="1">(BR51*DCF!D$46-DCF!D$5*MAX(BR51*DCF!D$46,0)-MAX(BR51-BQ51,0)/Inputs!$B$24)*DCF!D$6</f>
        <v>-698.21482561399694</v>
      </c>
      <c r="CZ51" s="15">
        <f ca="1">(BS51*DCF!E$46-DCF!E$5*MAX(BS51*DCF!E$46,0)-MAX(BS51-BR51,0)/Inputs!$B$24)*DCF!E$6</f>
        <v>-636.82784483015007</v>
      </c>
      <c r="DA51" s="15">
        <f ca="1">(BT51*DCF!F$46-DCF!F$5*MAX(BT51*DCF!F$46,0)-MAX(BT51-BS51,0)/Inputs!$B$24)*DCF!F$6</f>
        <v>-834.10503454955904</v>
      </c>
      <c r="DB51" s="15">
        <f ca="1">(BU51*DCF!G$46-DCF!G$5*MAX(BU51*DCF!G$46,0)-MAX(BU51-BT51,0)/Inputs!$B$24)*DCF!G$6</f>
        <v>-342.23715298737085</v>
      </c>
      <c r="DC51" s="15">
        <f ca="1">(BV51*DCF!H$46-DCF!H$5*MAX(BV51*DCF!H$46,0)-MAX(BV51-BU51,0)/Inputs!$B$24)*DCF!H$6</f>
        <v>-494.35491110777582</v>
      </c>
      <c r="DD51" s="15">
        <f ca="1">(BW51*DCF!I$46-DCF!I$5*MAX(BW51*DCF!I$46,0)-MAX(BW51-BV51,0)/Inputs!$B$24)*DCF!I$6</f>
        <v>-1136.7679314159602</v>
      </c>
      <c r="DE51" s="15">
        <f ca="1">(BX51*DCF!J$46-DCF!J$5*MAX(BX51*DCF!J$46,0)-MAX(BX51-BW51,0)/Inputs!$B$24)*DCF!J$6</f>
        <v>-861.0952165328988</v>
      </c>
      <c r="DF51" s="15">
        <f ca="1">(BY51*DCF!K$46-DCF!K$5*MAX(BY51*DCF!K$46,0)-MAX(BY51-BX51,0)/Inputs!$B$24)*DCF!K$6</f>
        <v>-2011.3546759267713</v>
      </c>
      <c r="DG51" s="15">
        <f ca="1">(BZ51*DCF!L$46-DCF!L$5*MAX(BZ51*DCF!L$46,0)-MAX(BZ51-BY51,0)/Inputs!$B$24)*DCF!L$6</f>
        <v>842.88374911921039</v>
      </c>
      <c r="DH51" s="15">
        <f ca="1">(CA51*DCF!M$46-DCF!M$5*MAX(CA51*DCF!M$46,0)-MAX(CA51-BZ51,0)/Inputs!$B$24)*DCF!M$6</f>
        <v>2755.1057575457057</v>
      </c>
      <c r="DI51" s="15">
        <f ca="1">SUM(CB51:CL51)+BE51*DCF!M$10*(1+Inputs!$B$30)*(1-Inputs!$B$33)*(1-Inputs!$B$30/Inputs!$B$31)/(Inputs!$B$29-Inputs!$B$30)*DCF!M$6</f>
        <v>144190.50153814504</v>
      </c>
      <c r="DJ51" s="15">
        <f ca="1">SUM(CM51:CW51)+BP51*DCF!M$28*(1+Inputs!$B$30)*(1-Inputs!$B$33)*(1-Inputs!$B$30/Inputs!$B$31)/(Inputs!$B$29-Inputs!$B$30)*DCF!M$6</f>
        <v>900663.40570524405</v>
      </c>
      <c r="DK51" s="15">
        <f ca="1">SUM(CX51:DH51)+CA51*DCF!M$46*(1+Inputs!$B$30)*(1-Inputs!$B$33)*(1-Inputs!$B$30/Inputs!$B$31)/(Inputs!$B$29-Inputs!$B$30)*DCF!M$6</f>
        <v>73531.868804376703</v>
      </c>
      <c r="DM51" s="15">
        <f ca="1">DI51+DJ51+DK51+Inputs!$B$34+Inputs!$B$36-Inputs!$B$35</f>
        <v>1195236.7760477657</v>
      </c>
    </row>
    <row r="52" spans="1:117" x14ac:dyDescent="0.75">
      <c r="A52" s="11">
        <v>39</v>
      </c>
      <c r="C52" s="23">
        <f t="shared" ca="1" si="33"/>
        <v>0.53273468292057002</v>
      </c>
      <c r="D52" s="23">
        <f t="shared" ca="1" si="33"/>
        <v>-0.39734995717913019</v>
      </c>
      <c r="E52" s="23">
        <f t="shared" ca="1" si="33"/>
        <v>-0.67002454110109433</v>
      </c>
      <c r="F52" s="23">
        <f t="shared" ca="1" si="33"/>
        <v>-1.8105511927794297E-2</v>
      </c>
      <c r="G52" s="23">
        <f t="shared" ca="1" si="33"/>
        <v>-2.0252628897555445</v>
      </c>
      <c r="H52" s="23">
        <f t="shared" ca="1" si="33"/>
        <v>0.36534754805843611</v>
      </c>
      <c r="I52" s="23">
        <f t="shared" ca="1" si="33"/>
        <v>0.3003933389571754</v>
      </c>
      <c r="J52" s="23">
        <f t="shared" ca="1" si="33"/>
        <v>8.3076506633014024E-2</v>
      </c>
      <c r="K52" s="23">
        <f t="shared" ca="1" si="33"/>
        <v>0.92385067268360155</v>
      </c>
      <c r="L52" s="23">
        <f t="shared" ca="1" si="33"/>
        <v>-1.2973885965260026</v>
      </c>
      <c r="M52" s="23">
        <f t="shared" ca="1" si="33"/>
        <v>-0.56020020454492758</v>
      </c>
      <c r="N52" s="23">
        <f ca="1">SQRT(Inputs!$B$38)*C52+SQRT(1-Inputs!$B$38)*_xlfn.NORM.S.INV(RAND())</f>
        <v>-0.29677177644290903</v>
      </c>
      <c r="O52" s="23">
        <f ca="1">SQRT(Inputs!$B$38)*D52+SQRT(1-Inputs!$B$38)*_xlfn.NORM.S.INV(RAND())</f>
        <v>-0.48161378199837718</v>
      </c>
      <c r="P52" s="23">
        <f ca="1">SQRT(Inputs!$B$38)*E52+SQRT(1-Inputs!$B$38)*_xlfn.NORM.S.INV(RAND())</f>
        <v>-0.80337214827371373</v>
      </c>
      <c r="Q52" s="23">
        <f ca="1">SQRT(Inputs!$B$38)*F52+SQRT(1-Inputs!$B$38)*_xlfn.NORM.S.INV(RAND())</f>
        <v>-0.43749574363465055</v>
      </c>
      <c r="R52" s="23">
        <f ca="1">SQRT(Inputs!$B$38)*G52+SQRT(1-Inputs!$B$38)*_xlfn.NORM.S.INV(RAND())</f>
        <v>-1.0499263492163673</v>
      </c>
      <c r="S52" s="23">
        <f ca="1">SQRT(Inputs!$B$38)*H52+SQRT(1-Inputs!$B$38)*_xlfn.NORM.S.INV(RAND())</f>
        <v>0.40125133711754718</v>
      </c>
      <c r="T52" s="23">
        <f ca="1">SQRT(Inputs!$B$38)*I52+SQRT(1-Inputs!$B$38)*_xlfn.NORM.S.INV(RAND())</f>
        <v>-0.89555524678462872</v>
      </c>
      <c r="U52" s="23">
        <f ca="1">SQRT(Inputs!$B$38)*J52+SQRT(1-Inputs!$B$38)*_xlfn.NORM.S.INV(RAND())</f>
        <v>0.14902030462161728</v>
      </c>
      <c r="V52" s="23">
        <f ca="1">SQRT(Inputs!$B$38)*K52+SQRT(1-Inputs!$B$38)*_xlfn.NORM.S.INV(RAND())</f>
        <v>1.4879592309355896</v>
      </c>
      <c r="W52" s="23">
        <f ca="1">SQRT(Inputs!$B$38)*L52+SQRT(1-Inputs!$B$38)*_xlfn.NORM.S.INV(RAND())</f>
        <v>-1.3358059817230279</v>
      </c>
      <c r="X52" s="23">
        <f ca="1">SQRT(Inputs!$B$38)*M52+SQRT(1-Inputs!$B$38)*_xlfn.NORM.S.INV(RAND())</f>
        <v>-0.80148551308428806</v>
      </c>
      <c r="Y52" s="23">
        <f ca="1">SQRT(Inputs!$B$38)*C52+SQRT(1-Inputs!$B$38)*_xlfn.NORM.S.INV(RAND())</f>
        <v>0.39178380342151442</v>
      </c>
      <c r="Z52" s="23">
        <f ca="1">SQRT(Inputs!$B$38)*D52+SQRT(1-Inputs!$B$38)*_xlfn.NORM.S.INV(RAND())</f>
        <v>-0.14791058683580327</v>
      </c>
      <c r="AA52" s="23">
        <f ca="1">SQRT(Inputs!$B$38)*E52+SQRT(1-Inputs!$B$38)*_xlfn.NORM.S.INV(RAND())</f>
        <v>-7.8348067197761107E-2</v>
      </c>
      <c r="AB52" s="23">
        <f ca="1">SQRT(Inputs!$B$38)*F52+SQRT(1-Inputs!$B$38)*_xlfn.NORM.S.INV(RAND())</f>
        <v>-3.2008300944811285</v>
      </c>
      <c r="AC52" s="23">
        <f ca="1">SQRT(Inputs!$B$38)*G52+SQRT(1-Inputs!$B$38)*_xlfn.NORM.S.INV(RAND())</f>
        <v>-0.60539552511129646</v>
      </c>
      <c r="AD52" s="23">
        <f ca="1">SQRT(Inputs!$B$38)*H52+SQRT(1-Inputs!$B$38)*_xlfn.NORM.S.INV(RAND())</f>
        <v>-0.34785977228214338</v>
      </c>
      <c r="AE52" s="23">
        <f ca="1">SQRT(Inputs!$B$38)*I52+SQRT(1-Inputs!$B$38)*_xlfn.NORM.S.INV(RAND())</f>
        <v>1.265494334230469</v>
      </c>
      <c r="AF52" s="23">
        <f ca="1">SQRT(Inputs!$B$38)*J52+SQRT(1-Inputs!$B$38)*_xlfn.NORM.S.INV(RAND())</f>
        <v>-2.8779491629850162E-2</v>
      </c>
      <c r="AG52" s="23">
        <f ca="1">SQRT(Inputs!$B$38)*K52+SQRT(1-Inputs!$B$38)*_xlfn.NORM.S.INV(RAND())</f>
        <v>0.1156062309753963</v>
      </c>
      <c r="AH52" s="23">
        <f ca="1">SQRT(Inputs!$B$38)*L52+SQRT(1-Inputs!$B$38)*_xlfn.NORM.S.INV(RAND())</f>
        <v>-1.2402086250731248E-2</v>
      </c>
      <c r="AI52" s="23">
        <f ca="1">SQRT(Inputs!$B$38)*M52+SQRT(1-Inputs!$B$38)*_xlfn.NORM.S.INV(RAND())</f>
        <v>0.4494828887497726</v>
      </c>
      <c r="AJ52" s="23">
        <f ca="1">SQRT(Inputs!$B$38)*C52+SQRT(1-Inputs!$B$38)*_xlfn.NORM.S.INV(RAND())</f>
        <v>1.2338791256314687</v>
      </c>
      <c r="AK52" s="23">
        <f ca="1">SQRT(Inputs!$B$38)*D52+SQRT(1-Inputs!$B$38)*_xlfn.NORM.S.INV(RAND())</f>
        <v>-1.2190107278157254</v>
      </c>
      <c r="AL52" s="23">
        <f ca="1">SQRT(Inputs!$B$38)*E52+SQRT(1-Inputs!$B$38)*_xlfn.NORM.S.INV(RAND())</f>
        <v>3.9413508144053255E-2</v>
      </c>
      <c r="AM52" s="23">
        <f ca="1">SQRT(Inputs!$B$38)*F52+SQRT(1-Inputs!$B$38)*_xlfn.NORM.S.INV(RAND())</f>
        <v>-1.9927700781897786</v>
      </c>
      <c r="AN52" s="23">
        <f ca="1">SQRT(Inputs!$B$38)*G52+SQRT(1-Inputs!$B$38)*_xlfn.NORM.S.INV(RAND())</f>
        <v>0.44868303127073372</v>
      </c>
      <c r="AO52" s="23">
        <f ca="1">SQRT(Inputs!$B$38)*H52+SQRT(1-Inputs!$B$38)*_xlfn.NORM.S.INV(RAND())</f>
        <v>0.93808102548168415</v>
      </c>
      <c r="AP52" s="23">
        <f ca="1">SQRT(Inputs!$B$38)*I52+SQRT(1-Inputs!$B$38)*_xlfn.NORM.S.INV(RAND())</f>
        <v>0.52896644902514489</v>
      </c>
      <c r="AQ52" s="23">
        <f ca="1">SQRT(Inputs!$B$38)*J52+SQRT(1-Inputs!$B$38)*_xlfn.NORM.S.INV(RAND())</f>
        <v>0.3143017871794902</v>
      </c>
      <c r="AR52" s="23">
        <f ca="1">SQRT(Inputs!$B$38)*K52+SQRT(1-Inputs!$B$38)*_xlfn.NORM.S.INV(RAND())</f>
        <v>-0.53802459563918925</v>
      </c>
      <c r="AS52" s="23">
        <f ca="1">SQRT(Inputs!$B$38)*L52+SQRT(1-Inputs!$B$38)*_xlfn.NORM.S.INV(RAND())</f>
        <v>-0.12001079358818711</v>
      </c>
      <c r="AT52" s="23">
        <f ca="1">SQRT(Inputs!$B$38)*M52+SQRT(1-Inputs!$B$38)*_xlfn.NORM.S.INV(RAND())</f>
        <v>-0.22254881496084644</v>
      </c>
      <c r="AU52" s="15">
        <f ca="1">Inputs!$B$6*EXP($B$8-0.5*C$5^2+C$5*N52)</f>
        <v>4729.4919050774315</v>
      </c>
      <c r="AV52" s="15">
        <f t="shared" ca="1" si="1"/>
        <v>5363.3459201094902</v>
      </c>
      <c r="AW52" s="15">
        <f t="shared" ca="1" si="2"/>
        <v>5868.0587484733378</v>
      </c>
      <c r="AX52" s="15">
        <f t="shared" ca="1" si="3"/>
        <v>6783.2357287973437</v>
      </c>
      <c r="AY52" s="15">
        <f t="shared" ca="1" si="4"/>
        <v>7333.1698375509413</v>
      </c>
      <c r="AZ52" s="15">
        <f t="shared" ca="1" si="5"/>
        <v>9373.8357564061789</v>
      </c>
      <c r="BA52" s="15">
        <f t="shared" ca="1" si="6"/>
        <v>10444.850678938636</v>
      </c>
      <c r="BB52" s="15">
        <f t="shared" ca="1" si="7"/>
        <v>12980.036136707971</v>
      </c>
      <c r="BC52" s="15">
        <f t="shared" ca="1" si="8"/>
        <v>18352.725861580511</v>
      </c>
      <c r="BD52" s="15">
        <f t="shared" ca="1" si="9"/>
        <v>19843.039520525817</v>
      </c>
      <c r="BE52" s="15">
        <f t="shared" ca="1" si="10"/>
        <v>22603.34746411314</v>
      </c>
      <c r="BF52" s="15">
        <f ca="1">Inputs!$B$13*EXP($B$9-0.5*C$6^2+C$6*Y52)</f>
        <v>14948.099773932867</v>
      </c>
      <c r="BG52" s="15">
        <f t="shared" ca="1" si="11"/>
        <v>17737.997650805577</v>
      </c>
      <c r="BH52" s="15">
        <f t="shared" ca="1" si="12"/>
        <v>21392.765964696988</v>
      </c>
      <c r="BI52" s="15">
        <f t="shared" ca="1" si="13"/>
        <v>16000.65733994838</v>
      </c>
      <c r="BJ52" s="15">
        <f t="shared" ca="1" si="14"/>
        <v>17976.555719414082</v>
      </c>
      <c r="BK52" s="15">
        <f t="shared" ca="1" si="15"/>
        <v>21042.303032889376</v>
      </c>
      <c r="BL52" s="15">
        <f t="shared" ca="1" si="16"/>
        <v>30454.324324994366</v>
      </c>
      <c r="BM52" s="15">
        <f t="shared" ca="1" si="17"/>
        <v>37301.338734367811</v>
      </c>
      <c r="BN52" s="15">
        <f t="shared" ca="1" si="18"/>
        <v>46515.953703171246</v>
      </c>
      <c r="BO52" s="15">
        <f t="shared" ca="1" si="19"/>
        <v>57150.63483816784</v>
      </c>
      <c r="BP52" s="15">
        <f t="shared" ca="1" si="20"/>
        <v>74016.638990604071</v>
      </c>
      <c r="BQ52" s="15">
        <f ca="1">Inputs!$B$20*EXP($B$10-0.5*C$7^2+C$7*AJ52)</f>
        <v>6644.6297496399475</v>
      </c>
      <c r="BR52" s="15">
        <f t="shared" ca="1" si="21"/>
        <v>6121.8053786642686</v>
      </c>
      <c r="BS52" s="15">
        <f t="shared" ca="1" si="22"/>
        <v>8478.5887811619705</v>
      </c>
      <c r="BT52" s="15">
        <f t="shared" ca="1" si="23"/>
        <v>6930.8130268747673</v>
      </c>
      <c r="BU52" s="15">
        <f t="shared" ca="1" si="24"/>
        <v>10706.812705938177</v>
      </c>
      <c r="BV52" s="15">
        <f t="shared" ca="1" si="25"/>
        <v>18401.991075124904</v>
      </c>
      <c r="BW52" s="15">
        <f t="shared" ca="1" si="26"/>
        <v>28720.942675064343</v>
      </c>
      <c r="BX52" s="15">
        <f t="shared" ca="1" si="27"/>
        <v>42783.437605505831</v>
      </c>
      <c r="BY52" s="15">
        <f t="shared" ca="1" si="28"/>
        <v>54083.066079922944</v>
      </c>
      <c r="BZ52" s="15">
        <f t="shared" ca="1" si="29"/>
        <v>74230.246079441553</v>
      </c>
      <c r="CA52" s="15">
        <f t="shared" ca="1" si="30"/>
        <v>100227.82664785341</v>
      </c>
      <c r="CB52" s="15">
        <f ca="1">(AU52*DCF!C$10-DCF!C$5*MAX(AU52*DCF!C$10,0)-MAX(AU52-Inputs!$B$6,0)/Inputs!$B$10)*DCF!C$6</f>
        <v>1044.7338348585895</v>
      </c>
      <c r="CC52" s="15">
        <f ca="1">(AV52*DCF!D$10-DCF!D$5*MAX(AV52*DCF!D$10,0)-MAX(AV52-AU52,0)/Inputs!$B$10)*DCF!D$6</f>
        <v>1152.7305201232696</v>
      </c>
      <c r="CD52" s="15">
        <f ca="1">(AW52*DCF!E$10-DCF!E$5*MAX(AW52*DCF!E$10,0)-MAX(AW52-AV52,0)/Inputs!$B$10)*DCF!E$6</f>
        <v>1241.1591234366629</v>
      </c>
      <c r="CE52" s="15">
        <f ca="1">(AX52*DCF!F$10-DCF!F$5*MAX(AX52*DCF!F$10,0)-MAX(AX52-AW52,0)/Inputs!$B$10)*DCF!F$6</f>
        <v>1290.3439095604294</v>
      </c>
      <c r="CF52" s="15">
        <f ca="1">(AY52*DCF!G$10-DCF!G$5*MAX(AY52*DCF!G$10,0)-MAX(AY52-AX52,0)/Inputs!$B$10)*DCF!G$6</f>
        <v>1405.2183629045012</v>
      </c>
      <c r="CG52" s="15">
        <f ca="1">(AZ52*DCF!H$10-DCF!H$5*MAX(AZ52*DCF!H$10,0)-MAX(AZ52-AY52,0)/Inputs!$B$10)*DCF!H$6</f>
        <v>1457.5801181226561</v>
      </c>
      <c r="CH52" s="15">
        <f ca="1">(BA52*DCF!I$10-DCF!I$5*MAX(BA52*DCF!I$10,0)-MAX(BA52-AZ52,0)/Inputs!$B$10)*DCF!I$6</f>
        <v>1732.2092174606437</v>
      </c>
      <c r="CI52" s="15">
        <f ca="1">(BB52*DCF!J$10-DCF!J$5*MAX(BB52*DCF!J$10,0)-MAX(BB52-BA52,0)/Inputs!$B$10)*DCF!J$6</f>
        <v>1843.2387393311033</v>
      </c>
      <c r="CJ52" s="15">
        <f ca="1">(BC52*DCF!K$10-DCF!K$5*MAX(BC52*DCF!K$10,0)-MAX(BC52-BB52,0)/Inputs!$B$10)*DCF!K$6</f>
        <v>2202.3993431235226</v>
      </c>
      <c r="CK52" s="15">
        <f ca="1">(BD52*DCF!L$10-DCF!L$5*MAX(BD52*DCF!L$10,0)-MAX(BD52-BC52,0)/Inputs!$B$10)*DCF!L$6</f>
        <v>2799.9860079039327</v>
      </c>
      <c r="CL52" s="15">
        <f ca="1">(BE52*DCF!M$10-DCF!M$5*MAX(BE52*DCF!M$10,0)-MAX(BE52-BD52,0)/Inputs!$B$10)*DCF!M$6</f>
        <v>2859.8764024388397</v>
      </c>
      <c r="CM52" s="15">
        <f ca="1">(BF52*DCF!C$28-DCF!C$5*MAX(BF52*DCF!C$28,0)-MAX(BF52-Inputs!$B$13,0)/Inputs!$B$17)*DCF!C$6</f>
        <v>3739.6371293989428</v>
      </c>
      <c r="CN52" s="15">
        <f ca="1">(BG52*DCF!D$28-DCF!D$5*MAX(BG52*DCF!D$28,0)-MAX(BG52-BF52,0)/Inputs!$B$17)*DCF!D$6</f>
        <v>4629.0362810732222</v>
      </c>
      <c r="CO52" s="15">
        <f ca="1">(BH52*DCF!E$28-DCF!E$5*MAX(BH52*DCF!E$28,0)-MAX(BH52-BG52,0)/Inputs!$B$17)*DCF!E$6</f>
        <v>5338.5077227015499</v>
      </c>
      <c r="CP52" s="15">
        <f ca="1">(BI52*DCF!F$28-DCF!F$5*MAX(BI52*DCF!F$28,0)-MAX(BI52-BH52,0)/Inputs!$B$17)*DCF!F$6</f>
        <v>4343.7569966814244</v>
      </c>
      <c r="CQ52" s="15">
        <f ca="1">(BJ52*DCF!G$28-DCF!G$5*MAX(BJ52*DCF!G$28,0)-MAX(BJ52-BI52,0)/Inputs!$B$17)*DCF!G$6</f>
        <v>4331.8271812036883</v>
      </c>
      <c r="CR52" s="15">
        <f ca="1">(BK52*DCF!H$28-DCF!H$5*MAX(BK52*DCF!H$28,0)-MAX(BK52-BJ52,0)/Inputs!$B$17)*DCF!H$6</f>
        <v>4727.6625972848133</v>
      </c>
      <c r="CS52" s="15">
        <f ca="1">(BL52*DCF!I$28-DCF!I$5*MAX(BL52*DCF!I$28,0)-MAX(BL52-BK52,0)/Inputs!$B$17)*DCF!I$6</f>
        <v>5810.5132558902187</v>
      </c>
      <c r="CT52" s="15">
        <f ca="1">(BM52*DCF!J$28-DCF!J$5*MAX(BM52*DCF!J$28,0)-MAX(BM52-BL52,0)/Inputs!$B$17)*DCF!J$6</f>
        <v>7413.4369829290908</v>
      </c>
      <c r="CU52" s="15">
        <f ca="1">(BN52*DCF!K$28-DCF!K$5*MAX(BN52*DCF!K$28,0)-MAX(BN52-BM52,0)/Inputs!$B$17)*DCF!K$6</f>
        <v>8694.7218934877201</v>
      </c>
      <c r="CV52" s="15">
        <f ca="1">(BO52*DCF!L$28-DCF!L$5*MAX(BO52*DCF!L$28,0)-MAX(BO52-BN52,0)/Inputs!$B$17)*DCF!L$6</f>
        <v>10199.419331211482</v>
      </c>
      <c r="CW52" s="15">
        <f ca="1">(BP52*DCF!M$28-DCF!M$5*MAX(BP52*DCF!M$28,0)-MAX(BP52-BO52,0)/Inputs!$B$17)*DCF!M$6</f>
        <v>12163.30210490223</v>
      </c>
      <c r="CX52" s="15">
        <f ca="1">(BQ52*DCF!C$46-DCF!C$5*MAX(BQ52*DCF!C$46,0)-MAX(BQ52-Inputs!$B$20,0)/Inputs!$B$24)*DCF!C$6</f>
        <v>-3125.147632544998</v>
      </c>
      <c r="CY52" s="15">
        <f ca="1">(BR52*DCF!D$46-DCF!D$5*MAX(BR52*DCF!D$46,0)-MAX(BR52-BQ52,0)/Inputs!$B$24)*DCF!D$6</f>
        <v>-1044.8494157910948</v>
      </c>
      <c r="CZ52" s="15">
        <f ca="1">(BS52*DCF!E$46-DCF!E$5*MAX(BS52*DCF!E$46,0)-MAX(BS52-BR52,0)/Inputs!$B$24)*DCF!E$6</f>
        <v>-1931.5870217467705</v>
      </c>
      <c r="DA52" s="15">
        <f ca="1">(BT52*DCF!F$46-DCF!F$5*MAX(BT52*DCF!F$46,0)-MAX(BT52-BS52,0)/Inputs!$B$24)*DCF!F$6</f>
        <v>-504.7456245596868</v>
      </c>
      <c r="DB52" s="15">
        <f ca="1">(BU52*DCF!G$46-DCF!G$5*MAX(BU52*DCF!G$46,0)-MAX(BU52-BT52,0)/Inputs!$B$24)*DCF!G$6</f>
        <v>-1630.3277127415372</v>
      </c>
      <c r="DC52" s="15">
        <f ca="1">(BV52*DCF!H$46-DCF!H$5*MAX(BV52*DCF!H$46,0)-MAX(BV52-BU52,0)/Inputs!$B$24)*DCF!H$6</f>
        <v>-2391.2295290846469</v>
      </c>
      <c r="DD52" s="15">
        <f ca="1">(BW52*DCF!I$46-DCF!I$5*MAX(BW52*DCF!I$46,0)-MAX(BW52-BV52,0)/Inputs!$B$24)*DCF!I$6</f>
        <v>-2298.8505075665389</v>
      </c>
      <c r="DE52" s="15">
        <f ca="1">(BX52*DCF!J$46-DCF!J$5*MAX(BX52*DCF!J$46,0)-MAX(BX52-BW52,0)/Inputs!$B$24)*DCF!J$6</f>
        <v>-1934.4970444901614</v>
      </c>
      <c r="DF52" s="15">
        <f ca="1">(BY52*DCF!K$46-DCF!K$5*MAX(BY52*DCF!K$46,0)-MAX(BY52-BX52,0)/Inputs!$B$24)*DCF!K$6</f>
        <v>321.29706590374076</v>
      </c>
      <c r="DG52" s="15">
        <f ca="1">(BZ52*DCF!L$46-DCF!L$5*MAX(BZ52*DCF!L$46,0)-MAX(BZ52-BY52,0)/Inputs!$B$24)*DCF!L$6</f>
        <v>571.82011567911456</v>
      </c>
      <c r="DH52" s="15">
        <f ca="1">(CA52*DCF!M$46-DCF!M$5*MAX(CA52*DCF!M$46,0)-MAX(CA52-BZ52,0)/Inputs!$B$24)*DCF!M$6</f>
        <v>2422.5127957778059</v>
      </c>
      <c r="DI52" s="15">
        <f ca="1">SUM(CB52:CL52)+BE52*DCF!M$10*(1+Inputs!$B$30)*(1-Inputs!$B$33)*(1-Inputs!$B$30/Inputs!$B$31)/(Inputs!$B$29-Inputs!$B$30)*DCF!M$6</f>
        <v>81934.890470217826</v>
      </c>
      <c r="DJ52" s="15">
        <f ca="1">SUM(CM52:CW52)+BP52*DCF!M$28*(1+Inputs!$B$30)*(1-Inputs!$B$33)*(1-Inputs!$B$30/Inputs!$B$31)/(Inputs!$B$29-Inputs!$B$30)*DCF!M$6</f>
        <v>346044.20158286422</v>
      </c>
      <c r="DK52" s="15">
        <f ca="1">SUM(CX52:DH52)+CA52*DCF!M$46*(1+Inputs!$B$30)*(1-Inputs!$B$33)*(1-Inputs!$B$30/Inputs!$B$31)/(Inputs!$B$29-Inputs!$B$30)*DCF!M$6</f>
        <v>143418.48823148754</v>
      </c>
      <c r="DM52" s="15">
        <f ca="1">DI52+DJ52+DK52+Inputs!$B$34+Inputs!$B$36-Inputs!$B$35</f>
        <v>648248.58028456965</v>
      </c>
    </row>
    <row r="53" spans="1:117" x14ac:dyDescent="0.75">
      <c r="A53" s="11">
        <v>40</v>
      </c>
      <c r="C53" s="23">
        <f t="shared" ca="1" si="33"/>
        <v>0.72185496825085138</v>
      </c>
      <c r="D53" s="23">
        <f t="shared" ca="1" si="33"/>
        <v>8.1981557730666565E-2</v>
      </c>
      <c r="E53" s="23">
        <f t="shared" ca="1" si="33"/>
        <v>-0.8869027267261661</v>
      </c>
      <c r="F53" s="23">
        <f t="shared" ca="1" si="33"/>
        <v>1.7721801914877708</v>
      </c>
      <c r="G53" s="23">
        <f t="shared" ca="1" si="33"/>
        <v>-1.9312923819093206</v>
      </c>
      <c r="H53" s="23">
        <f t="shared" ca="1" si="33"/>
        <v>-2.2115574282511048</v>
      </c>
      <c r="I53" s="23">
        <f t="shared" ca="1" si="33"/>
        <v>0.26723122931628046</v>
      </c>
      <c r="J53" s="23">
        <f t="shared" ca="1" si="33"/>
        <v>-0.92017243973499341</v>
      </c>
      <c r="K53" s="23">
        <f t="shared" ca="1" si="33"/>
        <v>-2.1133042653677458</v>
      </c>
      <c r="L53" s="23">
        <f t="shared" ca="1" si="33"/>
        <v>-6.0878906718498091E-2</v>
      </c>
      <c r="M53" s="23">
        <f t="shared" ca="1" si="33"/>
        <v>0.80488955719862676</v>
      </c>
      <c r="N53" s="23">
        <f ca="1">SQRT(Inputs!$B$38)*C53+SQRT(1-Inputs!$B$38)*_xlfn.NORM.S.INV(RAND())</f>
        <v>0.33014026154559445</v>
      </c>
      <c r="O53" s="23">
        <f ca="1">SQRT(Inputs!$B$38)*D53+SQRT(1-Inputs!$B$38)*_xlfn.NORM.S.INV(RAND())</f>
        <v>-7.4517189632105296E-2</v>
      </c>
      <c r="P53" s="23">
        <f ca="1">SQRT(Inputs!$B$38)*E53+SQRT(1-Inputs!$B$38)*_xlfn.NORM.S.INV(RAND())</f>
        <v>-0.77021136993466999</v>
      </c>
      <c r="Q53" s="23">
        <f ca="1">SQRT(Inputs!$B$38)*F53+SQRT(1-Inputs!$B$38)*_xlfn.NORM.S.INV(RAND())</f>
        <v>2.5824911776822934</v>
      </c>
      <c r="R53" s="23">
        <f ca="1">SQRT(Inputs!$B$38)*G53+SQRT(1-Inputs!$B$38)*_xlfn.NORM.S.INV(RAND())</f>
        <v>0.1875859931712871</v>
      </c>
      <c r="S53" s="23">
        <f ca="1">SQRT(Inputs!$B$38)*H53+SQRT(1-Inputs!$B$38)*_xlfn.NORM.S.INV(RAND())</f>
        <v>-0.87521958278982492</v>
      </c>
      <c r="T53" s="23">
        <f ca="1">SQRT(Inputs!$B$38)*I53+SQRT(1-Inputs!$B$38)*_xlfn.NORM.S.INV(RAND())</f>
        <v>0.83188443770438814</v>
      </c>
      <c r="U53" s="23">
        <f ca="1">SQRT(Inputs!$B$38)*J53+SQRT(1-Inputs!$B$38)*_xlfn.NORM.S.INV(RAND())</f>
        <v>1.1263201228459534</v>
      </c>
      <c r="V53" s="23">
        <f ca="1">SQRT(Inputs!$B$38)*K53+SQRT(1-Inputs!$B$38)*_xlfn.NORM.S.INV(RAND())</f>
        <v>-3.2785911656178333</v>
      </c>
      <c r="W53" s="23">
        <f ca="1">SQRT(Inputs!$B$38)*L53+SQRT(1-Inputs!$B$38)*_xlfn.NORM.S.INV(RAND())</f>
        <v>-5.2690693522172663E-2</v>
      </c>
      <c r="X53" s="23">
        <f ca="1">SQRT(Inputs!$B$38)*M53+SQRT(1-Inputs!$B$38)*_xlfn.NORM.S.INV(RAND())</f>
        <v>2.2802514233910172</v>
      </c>
      <c r="Y53" s="23">
        <f ca="1">SQRT(Inputs!$B$38)*C53+SQRT(1-Inputs!$B$38)*_xlfn.NORM.S.INV(RAND())</f>
        <v>-0.35171911577490794</v>
      </c>
      <c r="Z53" s="23">
        <f ca="1">SQRT(Inputs!$B$38)*D53+SQRT(1-Inputs!$B$38)*_xlfn.NORM.S.INV(RAND())</f>
        <v>-1.9443130622716531</v>
      </c>
      <c r="AA53" s="23">
        <f ca="1">SQRT(Inputs!$B$38)*E53+SQRT(1-Inputs!$B$38)*_xlfn.NORM.S.INV(RAND())</f>
        <v>0.52436965118786882</v>
      </c>
      <c r="AB53" s="23">
        <f ca="1">SQRT(Inputs!$B$38)*F53+SQRT(1-Inputs!$B$38)*_xlfn.NORM.S.INV(RAND())</f>
        <v>2.4078553202083337</v>
      </c>
      <c r="AC53" s="23">
        <f ca="1">SQRT(Inputs!$B$38)*G53+SQRT(1-Inputs!$B$38)*_xlfn.NORM.S.INV(RAND())</f>
        <v>-1.7550598021478274</v>
      </c>
      <c r="AD53" s="23">
        <f ca="1">SQRT(Inputs!$B$38)*H53+SQRT(1-Inputs!$B$38)*_xlfn.NORM.S.INV(RAND())</f>
        <v>-1.1978974637677569</v>
      </c>
      <c r="AE53" s="23">
        <f ca="1">SQRT(Inputs!$B$38)*I53+SQRT(1-Inputs!$B$38)*_xlfn.NORM.S.INV(RAND())</f>
        <v>0.46963666779501828</v>
      </c>
      <c r="AF53" s="23">
        <f ca="1">SQRT(Inputs!$B$38)*J53+SQRT(1-Inputs!$B$38)*_xlfn.NORM.S.INV(RAND())</f>
        <v>0.19397411852590252</v>
      </c>
      <c r="AG53" s="23">
        <f ca="1">SQRT(Inputs!$B$38)*K53+SQRT(1-Inputs!$B$38)*_xlfn.NORM.S.INV(RAND())</f>
        <v>-1.5271268010441288</v>
      </c>
      <c r="AH53" s="23">
        <f ca="1">SQRT(Inputs!$B$38)*L53+SQRT(1-Inputs!$B$38)*_xlfn.NORM.S.INV(RAND())</f>
        <v>-1.8528828497369188E-2</v>
      </c>
      <c r="AI53" s="23">
        <f ca="1">SQRT(Inputs!$B$38)*M53+SQRT(1-Inputs!$B$38)*_xlfn.NORM.S.INV(RAND())</f>
        <v>1.5069982258467913</v>
      </c>
      <c r="AJ53" s="23">
        <f ca="1">SQRT(Inputs!$B$38)*C53+SQRT(1-Inputs!$B$38)*_xlfn.NORM.S.INV(RAND())</f>
        <v>0.88510072177648691</v>
      </c>
      <c r="AK53" s="23">
        <f ca="1">SQRT(Inputs!$B$38)*D53+SQRT(1-Inputs!$B$38)*_xlfn.NORM.S.INV(RAND())</f>
        <v>0.53650687511168782</v>
      </c>
      <c r="AL53" s="23">
        <f ca="1">SQRT(Inputs!$B$38)*E53+SQRT(1-Inputs!$B$38)*_xlfn.NORM.S.INV(RAND())</f>
        <v>0.56897481322112653</v>
      </c>
      <c r="AM53" s="23">
        <f ca="1">SQRT(Inputs!$B$38)*F53+SQRT(1-Inputs!$B$38)*_xlfn.NORM.S.INV(RAND())</f>
        <v>-0.70045319370790449</v>
      </c>
      <c r="AN53" s="23">
        <f ca="1">SQRT(Inputs!$B$38)*G53+SQRT(1-Inputs!$B$38)*_xlfn.NORM.S.INV(RAND())</f>
        <v>-2.0288887608922295</v>
      </c>
      <c r="AO53" s="23">
        <f ca="1">SQRT(Inputs!$B$38)*H53+SQRT(1-Inputs!$B$38)*_xlfn.NORM.S.INV(RAND())</f>
        <v>-1.2929109221464949</v>
      </c>
      <c r="AP53" s="23">
        <f ca="1">SQRT(Inputs!$B$38)*I53+SQRT(1-Inputs!$B$38)*_xlfn.NORM.S.INV(RAND())</f>
        <v>-4.3191145642481249E-2</v>
      </c>
      <c r="AQ53" s="23">
        <f ca="1">SQRT(Inputs!$B$38)*J53+SQRT(1-Inputs!$B$38)*_xlfn.NORM.S.INV(RAND())</f>
        <v>-0.4565722890988746</v>
      </c>
      <c r="AR53" s="23">
        <f ca="1">SQRT(Inputs!$B$38)*K53+SQRT(1-Inputs!$B$38)*_xlfn.NORM.S.INV(RAND())</f>
        <v>-1.9705650565062744</v>
      </c>
      <c r="AS53" s="23">
        <f ca="1">SQRT(Inputs!$B$38)*L53+SQRT(1-Inputs!$B$38)*_xlfn.NORM.S.INV(RAND())</f>
        <v>0.74985203388025246</v>
      </c>
      <c r="AT53" s="23">
        <f ca="1">SQRT(Inputs!$B$38)*M53+SQRT(1-Inputs!$B$38)*_xlfn.NORM.S.INV(RAND())</f>
        <v>0.37948378325069032</v>
      </c>
      <c r="AU53" s="15">
        <f ca="1">Inputs!$B$6*EXP($B$8-0.5*C$5^2+C$5*N53)</f>
        <v>5234.6393853260115</v>
      </c>
      <c r="AV53" s="15">
        <f t="shared" ca="1" si="1"/>
        <v>6302.3616405475659</v>
      </c>
      <c r="AW53" s="15">
        <f t="shared" ca="1" si="2"/>
        <v>6926.3504496959795</v>
      </c>
      <c r="AX53" s="15">
        <f t="shared" ca="1" si="3"/>
        <v>11676.276332200665</v>
      </c>
      <c r="AY53" s="15">
        <f t="shared" ca="1" si="4"/>
        <v>14585.666165885339</v>
      </c>
      <c r="AZ53" s="15">
        <f t="shared" ca="1" si="5"/>
        <v>16199.648536652328</v>
      </c>
      <c r="BA53" s="15">
        <f t="shared" ca="1" si="6"/>
        <v>21627.584939751923</v>
      </c>
      <c r="BB53" s="15">
        <f t="shared" ca="1" si="7"/>
        <v>29641.882343720841</v>
      </c>
      <c r="BC53" s="15">
        <f t="shared" ca="1" si="8"/>
        <v>26454.845650482828</v>
      </c>
      <c r="BD53" s="15">
        <f t="shared" ca="1" si="9"/>
        <v>32250.347618487645</v>
      </c>
      <c r="BE53" s="15">
        <f t="shared" ca="1" si="10"/>
        <v>48640.626454207173</v>
      </c>
      <c r="BF53" s="15">
        <f ca="1">Inputs!$B$13*EXP($B$9-0.5*C$6^2+C$6*Y53)</f>
        <v>12899.472896830615</v>
      </c>
      <c r="BG53" s="15">
        <f t="shared" ca="1" si="11"/>
        <v>11069.254094591626</v>
      </c>
      <c r="BH53" s="15">
        <f t="shared" ca="1" si="12"/>
        <v>14753.499110466282</v>
      </c>
      <c r="BI53" s="15">
        <f t="shared" ca="1" si="13"/>
        <v>26162.921019902118</v>
      </c>
      <c r="BJ53" s="15">
        <f t="shared" ca="1" si="14"/>
        <v>24904.857231972939</v>
      </c>
      <c r="BK53" s="15">
        <f t="shared" ca="1" si="15"/>
        <v>25966.371724118169</v>
      </c>
      <c r="BL53" s="15">
        <f t="shared" ca="1" si="16"/>
        <v>33898.09998901988</v>
      </c>
      <c r="BM53" s="15">
        <f t="shared" ca="1" si="17"/>
        <v>42684.349324052782</v>
      </c>
      <c r="BN53" s="15">
        <f t="shared" ca="1" si="18"/>
        <v>43717.134424643329</v>
      </c>
      <c r="BO53" s="15">
        <f t="shared" ca="1" si="19"/>
        <v>53673.698609039406</v>
      </c>
      <c r="BP53" s="15">
        <f t="shared" ca="1" si="20"/>
        <v>78361.691322230559</v>
      </c>
      <c r="BQ53" s="15">
        <f ca="1">Inputs!$B$20*EXP($B$10-0.5*C$7^2+C$7*AJ53)</f>
        <v>5871.4599110652853</v>
      </c>
      <c r="BR53" s="15">
        <f t="shared" ca="1" si="21"/>
        <v>9446.7303619082049</v>
      </c>
      <c r="BS53" s="15">
        <f t="shared" ca="1" si="22"/>
        <v>15232.742221146345</v>
      </c>
      <c r="BT53" s="15">
        <f t="shared" ca="1" si="23"/>
        <v>17477.191650935274</v>
      </c>
      <c r="BU53" s="15">
        <f t="shared" ca="1" si="24"/>
        <v>14824.809729057775</v>
      </c>
      <c r="BV53" s="15">
        <f t="shared" ca="1" si="25"/>
        <v>15413.465058560943</v>
      </c>
      <c r="BW53" s="15">
        <f t="shared" ca="1" si="26"/>
        <v>21312.898619755066</v>
      </c>
      <c r="BX53" s="15">
        <f t="shared" ca="1" si="27"/>
        <v>27202.166974577933</v>
      </c>
      <c r="BY53" s="15">
        <f t="shared" ca="1" si="28"/>
        <v>26143.126377728255</v>
      </c>
      <c r="BZ53" s="15">
        <f t="shared" ca="1" si="29"/>
        <v>42104.182405967484</v>
      </c>
      <c r="CA53" s="15">
        <f t="shared" ca="1" si="30"/>
        <v>63269.470441864672</v>
      </c>
      <c r="CB53" s="15">
        <f ca="1">(AU53*DCF!C$10-DCF!C$5*MAX(AU53*DCF!C$10,0)-MAX(AU53-Inputs!$B$6,0)/Inputs!$B$10)*DCF!C$6</f>
        <v>1041.1320432865143</v>
      </c>
      <c r="CC53" s="15">
        <f ca="1">(AV53*DCF!D$10-DCF!D$5*MAX(AV53*DCF!D$10,0)-MAX(AV53-AU53,0)/Inputs!$B$10)*DCF!D$6</f>
        <v>1275.8218251256599</v>
      </c>
      <c r="CD53" s="15">
        <f ca="1">(AW53*DCF!E$10-DCF!E$5*MAX(AW53*DCF!E$10,0)-MAX(AW53-AV53,0)/Inputs!$B$10)*DCF!E$6</f>
        <v>1458.6359403718263</v>
      </c>
      <c r="CE53" s="15">
        <f ca="1">(AX53*DCF!F$10-DCF!F$5*MAX(AX53*DCF!F$10,0)-MAX(AX53-AW53,0)/Inputs!$B$10)*DCF!F$6</f>
        <v>1560.5707033584915</v>
      </c>
      <c r="CF53" s="15">
        <f ca="1">(AY53*DCF!G$10-DCF!G$5*MAX(AY53*DCF!G$10,0)-MAX(AY53-AX53,0)/Inputs!$B$10)*DCF!G$6</f>
        <v>2445.9934425361134</v>
      </c>
      <c r="CG53" s="15">
        <f ca="1">(AZ53*DCF!H$10-DCF!H$5*MAX(AZ53*DCF!H$10,0)-MAX(AZ53-AY53,0)/Inputs!$B$10)*DCF!H$6</f>
        <v>2858.5818787167968</v>
      </c>
      <c r="CH53" s="15">
        <f ca="1">(BA53*DCF!I$10-DCF!I$5*MAX(BA53*DCF!I$10,0)-MAX(BA53-AZ53,0)/Inputs!$B$10)*DCF!I$6</f>
        <v>3060.1990439812653</v>
      </c>
      <c r="CI53" s="15">
        <f ca="1">(BB53*DCF!J$10-DCF!J$5*MAX(BB53*DCF!J$10,0)-MAX(BB53-BA53,0)/Inputs!$B$10)*DCF!J$6</f>
        <v>3872.1810824130125</v>
      </c>
      <c r="CJ53" s="15">
        <f ca="1">(BC53*DCF!K$10-DCF!K$5*MAX(BC53*DCF!K$10,0)-MAX(BC53-BB53,0)/Inputs!$B$10)*DCF!K$6</f>
        <v>4258.8052824646247</v>
      </c>
      <c r="CK53" s="15">
        <f ca="1">(BD53*DCF!L$10-DCF!L$5*MAX(BD53*DCF!L$10,0)-MAX(BD53-BC53,0)/Inputs!$B$10)*DCF!L$6</f>
        <v>4114.5134506040422</v>
      </c>
      <c r="CL53" s="15">
        <f ca="1">(BE53*DCF!M$10-DCF!M$5*MAX(BE53*DCF!M$10,0)-MAX(BE53-BD53,0)/Inputs!$B$10)*DCF!M$6</f>
        <v>4905.8275772810175</v>
      </c>
      <c r="CM53" s="15">
        <f ca="1">(BF53*DCF!C$28-DCF!C$5*MAX(BF53*DCF!C$28,0)-MAX(BF53-Inputs!$B$13,0)/Inputs!$B$17)*DCF!C$6</f>
        <v>3587.533631757507</v>
      </c>
      <c r="CN53" s="15">
        <f ca="1">(BG53*DCF!D$28-DCF!D$5*MAX(BG53*DCF!D$28,0)-MAX(BG53-BF53,0)/Inputs!$B$17)*DCF!D$6</f>
        <v>3260.1506300346882</v>
      </c>
      <c r="CO53" s="15">
        <f ca="1">(BH53*DCF!E$28-DCF!E$5*MAX(BH53*DCF!E$28,0)-MAX(BH53-BG53,0)/Inputs!$B$17)*DCF!E$6</f>
        <v>3452.3396756331658</v>
      </c>
      <c r="CP53" s="15">
        <f ca="1">(BI53*DCF!F$28-DCF!F$5*MAX(BI53*DCF!F$28,0)-MAX(BI53-BH53,0)/Inputs!$B$17)*DCF!F$6</f>
        <v>5025.2783047159</v>
      </c>
      <c r="CQ53" s="15">
        <f ca="1">(BJ53*DCF!G$28-DCF!G$5*MAX(BJ53*DCF!G$28,0)-MAX(BJ53-BI53,0)/Inputs!$B$17)*DCF!G$6</f>
        <v>6461.7541614427182</v>
      </c>
      <c r="CR53" s="15">
        <f ca="1">(BK53*DCF!H$28-DCF!H$5*MAX(BK53*DCF!H$28,0)-MAX(BK53-BJ53,0)/Inputs!$B$17)*DCF!H$6</f>
        <v>6256.8406450821731</v>
      </c>
      <c r="CS53" s="15">
        <f ca="1">(BL53*DCF!I$28-DCF!I$5*MAX(BL53*DCF!I$28,0)-MAX(BL53-BK53,0)/Inputs!$B$17)*DCF!I$6</f>
        <v>6832.7949934541939</v>
      </c>
      <c r="CT53" s="15">
        <f ca="1">(BM53*DCF!J$28-DCF!J$5*MAX(BM53*DCF!J$28,0)-MAX(BM53-BL53,0)/Inputs!$B$17)*DCF!J$6</f>
        <v>8357.1685128682129</v>
      </c>
      <c r="CU53" s="15">
        <f ca="1">(BN53*DCF!K$28-DCF!K$5*MAX(BN53*DCF!K$28,0)-MAX(BN53-BM53,0)/Inputs!$B$17)*DCF!K$6</f>
        <v>9105.8233669893234</v>
      </c>
      <c r="CV53" s="15">
        <f ca="1">(BO53*DCF!L$28-DCF!L$5*MAX(BO53*DCF!L$28,0)-MAX(BO53-BN53,0)/Inputs!$B$17)*DCF!L$6</f>
        <v>9582.4276367592047</v>
      </c>
      <c r="CW53" s="15">
        <f ca="1">(BP53*DCF!M$28-DCF!M$5*MAX(BP53*DCF!M$28,0)-MAX(BP53-BO53,0)/Inputs!$B$17)*DCF!M$6</f>
        <v>12163.208618751292</v>
      </c>
      <c r="CX53" s="15">
        <f ca="1">(BQ53*DCF!C$46-DCF!C$5*MAX(BQ53*DCF!C$46,0)-MAX(BQ53-Inputs!$B$20,0)/Inputs!$B$24)*DCF!C$6</f>
        <v>-2589.464141615671</v>
      </c>
      <c r="CY53" s="15">
        <f ca="1">(BR53*DCF!D$46-DCF!D$5*MAX(BR53*DCF!D$46,0)-MAX(BR53-BQ53,0)/Inputs!$B$24)*DCF!D$6</f>
        <v>-3137.8747961133513</v>
      </c>
      <c r="CZ53" s="15">
        <f ca="1">(BS53*DCF!E$46-DCF!E$5*MAX(BS53*DCF!E$46,0)-MAX(BS53-BR53,0)/Inputs!$B$24)*DCF!E$6</f>
        <v>-4081.9848783692196</v>
      </c>
      <c r="DA53" s="15">
        <f ca="1">(BT53*DCF!F$46-DCF!F$5*MAX(BT53*DCF!F$46,0)-MAX(BT53-BS53,0)/Inputs!$B$24)*DCF!F$6</f>
        <v>-2090.074585101002</v>
      </c>
      <c r="DB53" s="15">
        <f ca="1">(BU53*DCF!G$46-DCF!G$5*MAX(BU53*DCF!G$46,0)-MAX(BU53-BT53,0)/Inputs!$B$24)*DCF!G$6</f>
        <v>-498.67730903790101</v>
      </c>
      <c r="DC53" s="15">
        <f ca="1">(BV53*DCF!H$46-DCF!H$5*MAX(BV53*DCF!H$46,0)-MAX(BV53-BU53,0)/Inputs!$B$24)*DCF!H$6</f>
        <v>-182.9210368920653</v>
      </c>
      <c r="DD53" s="15">
        <f ca="1">(BW53*DCF!I$46-DCF!I$5*MAX(BW53*DCF!I$46,0)-MAX(BW53-BV53,0)/Inputs!$B$24)*DCF!I$6</f>
        <v>-1201.269498712149</v>
      </c>
      <c r="DE53" s="15">
        <f ca="1">(BX53*DCF!J$46-DCF!J$5*MAX(BX53*DCF!J$46,0)-MAX(BX53-BW53,0)/Inputs!$B$24)*DCF!J$6</f>
        <v>-420.68209118490432</v>
      </c>
      <c r="DF53" s="15">
        <f ca="1">(BY53*DCF!K$46-DCF!K$5*MAX(BY53*DCF!K$46,0)-MAX(BY53-BX53,0)/Inputs!$B$24)*DCF!K$6</f>
        <v>1493.3825272163151</v>
      </c>
      <c r="DG53" s="15">
        <f ca="1">(BZ53*DCF!L$46-DCF!L$5*MAX(BZ53*DCF!L$46,0)-MAX(BZ53-BY53,0)/Inputs!$B$24)*DCF!L$6</f>
        <v>-701.57250283252972</v>
      </c>
      <c r="DH53" s="15">
        <f ca="1">(CA53*DCF!M$46-DCF!M$5*MAX(CA53*DCF!M$46,0)-MAX(CA53-BZ53,0)/Inputs!$B$24)*DCF!M$6</f>
        <v>535.34345766340073</v>
      </c>
      <c r="DI53" s="15">
        <f ca="1">SUM(CB53:CL53)+BE53*DCF!M$10*(1+Inputs!$B$30)*(1-Inputs!$B$33)*(1-Inputs!$B$30/Inputs!$B$31)/(Inputs!$B$29-Inputs!$B$30)*DCF!M$6</f>
        <v>166219.76889789497</v>
      </c>
      <c r="DJ53" s="15">
        <f ca="1">SUM(CM53:CW53)+BP53*DCF!M$28*(1+Inputs!$B$30)*(1-Inputs!$B$33)*(1-Inputs!$B$30/Inputs!$B$31)/(Inputs!$B$29-Inputs!$B$30)*DCF!M$6</f>
        <v>364860.81774530199</v>
      </c>
      <c r="DK53" s="15">
        <f ca="1">SUM(CX53:DH53)+CA53*DCF!M$46*(1+Inputs!$B$30)*(1-Inputs!$B$33)*(1-Inputs!$B$30/Inputs!$B$31)/(Inputs!$B$29-Inputs!$B$30)*DCF!M$6</f>
        <v>84946.301196044093</v>
      </c>
      <c r="DM53" s="15">
        <f ca="1">DI53+DJ53+DK53+Inputs!$B$34+Inputs!$B$36-Inputs!$B$35</f>
        <v>692877.88783924107</v>
      </c>
    </row>
    <row r="54" spans="1:117" x14ac:dyDescent="0.75">
      <c r="A54" s="11">
        <v>41</v>
      </c>
      <c r="C54" s="23">
        <f t="shared" ref="C54:M63" ca="1" si="34">_xlfn.NORM.S.INV(RAND())</f>
        <v>-1.6941829378584039</v>
      </c>
      <c r="D54" s="23">
        <f t="shared" ca="1" si="34"/>
        <v>-0.10257204693214425</v>
      </c>
      <c r="E54" s="23">
        <f t="shared" ca="1" si="34"/>
        <v>-0.69216112827776932</v>
      </c>
      <c r="F54" s="23">
        <f t="shared" ca="1" si="34"/>
        <v>0.22359994001355743</v>
      </c>
      <c r="G54" s="23">
        <f t="shared" ca="1" si="34"/>
        <v>-0.130960219832021</v>
      </c>
      <c r="H54" s="23">
        <f t="shared" ca="1" si="34"/>
        <v>1.3793510047101105</v>
      </c>
      <c r="I54" s="23">
        <f t="shared" ca="1" si="34"/>
        <v>0.77945622436670725</v>
      </c>
      <c r="J54" s="23">
        <f t="shared" ca="1" si="34"/>
        <v>0.73642826665433014</v>
      </c>
      <c r="K54" s="23">
        <f t="shared" ca="1" si="34"/>
        <v>0.99423416494399375</v>
      </c>
      <c r="L54" s="23">
        <f t="shared" ca="1" si="34"/>
        <v>-0.37793953400624897</v>
      </c>
      <c r="M54" s="23">
        <f t="shared" ca="1" si="34"/>
        <v>-0.72645741370995143</v>
      </c>
      <c r="N54" s="23">
        <f ca="1">SQRT(Inputs!$B$38)*C54+SQRT(1-Inputs!$B$38)*_xlfn.NORM.S.INV(RAND())</f>
        <v>-0.68033523295354847</v>
      </c>
      <c r="O54" s="23">
        <f ca="1">SQRT(Inputs!$B$38)*D54+SQRT(1-Inputs!$B$38)*_xlfn.NORM.S.INV(RAND())</f>
        <v>0.12552728196630203</v>
      </c>
      <c r="P54" s="23">
        <f ca="1">SQRT(Inputs!$B$38)*E54+SQRT(1-Inputs!$B$38)*_xlfn.NORM.S.INV(RAND())</f>
        <v>-0.53704532591762644</v>
      </c>
      <c r="Q54" s="23">
        <f ca="1">SQRT(Inputs!$B$38)*F54+SQRT(1-Inputs!$B$38)*_xlfn.NORM.S.INV(RAND())</f>
        <v>-0.82666426569592066</v>
      </c>
      <c r="R54" s="23">
        <f ca="1">SQRT(Inputs!$B$38)*G54+SQRT(1-Inputs!$B$38)*_xlfn.NORM.S.INV(RAND())</f>
        <v>-1.1842192769863171</v>
      </c>
      <c r="S54" s="23">
        <f ca="1">SQRT(Inputs!$B$38)*H54+SQRT(1-Inputs!$B$38)*_xlfn.NORM.S.INV(RAND())</f>
        <v>-0.70013597768807945</v>
      </c>
      <c r="T54" s="23">
        <f ca="1">SQRT(Inputs!$B$38)*I54+SQRT(1-Inputs!$B$38)*_xlfn.NORM.S.INV(RAND())</f>
        <v>-1.0960346223344986</v>
      </c>
      <c r="U54" s="23">
        <f ca="1">SQRT(Inputs!$B$38)*J54+SQRT(1-Inputs!$B$38)*_xlfn.NORM.S.INV(RAND())</f>
        <v>3.8363903672709421E-2</v>
      </c>
      <c r="V54" s="23">
        <f ca="1">SQRT(Inputs!$B$38)*K54+SQRT(1-Inputs!$B$38)*_xlfn.NORM.S.INV(RAND())</f>
        <v>0.73160162045163035</v>
      </c>
      <c r="W54" s="23">
        <f ca="1">SQRT(Inputs!$B$38)*L54+SQRT(1-Inputs!$B$38)*_xlfn.NORM.S.INV(RAND())</f>
        <v>-0.87458769201825637</v>
      </c>
      <c r="X54" s="23">
        <f ca="1">SQRT(Inputs!$B$38)*M54+SQRT(1-Inputs!$B$38)*_xlfn.NORM.S.INV(RAND())</f>
        <v>-0.50347238462361599</v>
      </c>
      <c r="Y54" s="23">
        <f ca="1">SQRT(Inputs!$B$38)*C54+SQRT(1-Inputs!$B$38)*_xlfn.NORM.S.INV(RAND())</f>
        <v>-1.3770205208714983</v>
      </c>
      <c r="Z54" s="23">
        <f ca="1">SQRT(Inputs!$B$38)*D54+SQRT(1-Inputs!$B$38)*_xlfn.NORM.S.INV(RAND())</f>
        <v>0.34188095691709125</v>
      </c>
      <c r="AA54" s="23">
        <f ca="1">SQRT(Inputs!$B$38)*E54+SQRT(1-Inputs!$B$38)*_xlfn.NORM.S.INV(RAND())</f>
        <v>-0.22165069029282986</v>
      </c>
      <c r="AB54" s="23">
        <f ca="1">SQRT(Inputs!$B$38)*F54+SQRT(1-Inputs!$B$38)*_xlfn.NORM.S.INV(RAND())</f>
        <v>-0.42452779629360649</v>
      </c>
      <c r="AC54" s="23">
        <f ca="1">SQRT(Inputs!$B$38)*G54+SQRT(1-Inputs!$B$38)*_xlfn.NORM.S.INV(RAND())</f>
        <v>1.5667583768283739</v>
      </c>
      <c r="AD54" s="23">
        <f ca="1">SQRT(Inputs!$B$38)*H54+SQRT(1-Inputs!$B$38)*_xlfn.NORM.S.INV(RAND())</f>
        <v>-0.13098127550236038</v>
      </c>
      <c r="AE54" s="23">
        <f ca="1">SQRT(Inputs!$B$38)*I54+SQRT(1-Inputs!$B$38)*_xlfn.NORM.S.INV(RAND())</f>
        <v>-0.60663801032306819</v>
      </c>
      <c r="AF54" s="23">
        <f ca="1">SQRT(Inputs!$B$38)*J54+SQRT(1-Inputs!$B$38)*_xlfn.NORM.S.INV(RAND())</f>
        <v>-0.48643307218872356</v>
      </c>
      <c r="AG54" s="23">
        <f ca="1">SQRT(Inputs!$B$38)*K54+SQRT(1-Inputs!$B$38)*_xlfn.NORM.S.INV(RAND())</f>
        <v>-0.83433487882731905</v>
      </c>
      <c r="AH54" s="23">
        <f ca="1">SQRT(Inputs!$B$38)*L54+SQRT(1-Inputs!$B$38)*_xlfn.NORM.S.INV(RAND())</f>
        <v>0.22793484424230795</v>
      </c>
      <c r="AI54" s="23">
        <f ca="1">SQRT(Inputs!$B$38)*M54+SQRT(1-Inputs!$B$38)*_xlfn.NORM.S.INV(RAND())</f>
        <v>0.91148914117278612</v>
      </c>
      <c r="AJ54" s="23">
        <f ca="1">SQRT(Inputs!$B$38)*C54+SQRT(1-Inputs!$B$38)*_xlfn.NORM.S.INV(RAND())</f>
        <v>0.10298065459490435</v>
      </c>
      <c r="AK54" s="23">
        <f ca="1">SQRT(Inputs!$B$38)*D54+SQRT(1-Inputs!$B$38)*_xlfn.NORM.S.INV(RAND())</f>
        <v>1.3635607538220926</v>
      </c>
      <c r="AL54" s="23">
        <f ca="1">SQRT(Inputs!$B$38)*E54+SQRT(1-Inputs!$B$38)*_xlfn.NORM.S.INV(RAND())</f>
        <v>0.11037213426904652</v>
      </c>
      <c r="AM54" s="23">
        <f ca="1">SQRT(Inputs!$B$38)*F54+SQRT(1-Inputs!$B$38)*_xlfn.NORM.S.INV(RAND())</f>
        <v>0.35969607586195967</v>
      </c>
      <c r="AN54" s="23">
        <f ca="1">SQRT(Inputs!$B$38)*G54+SQRT(1-Inputs!$B$38)*_xlfn.NORM.S.INV(RAND())</f>
        <v>0.21966513825328088</v>
      </c>
      <c r="AO54" s="23">
        <f ca="1">SQRT(Inputs!$B$38)*H54+SQRT(1-Inputs!$B$38)*_xlfn.NORM.S.INV(RAND())</f>
        <v>-0.3125869010313912</v>
      </c>
      <c r="AP54" s="23">
        <f ca="1">SQRT(Inputs!$B$38)*I54+SQRT(1-Inputs!$B$38)*_xlfn.NORM.S.INV(RAND())</f>
        <v>-0.10688324316892006</v>
      </c>
      <c r="AQ54" s="23">
        <f ca="1">SQRT(Inputs!$B$38)*J54+SQRT(1-Inputs!$B$38)*_xlfn.NORM.S.INV(RAND())</f>
        <v>0.91922829617025936</v>
      </c>
      <c r="AR54" s="23">
        <f ca="1">SQRT(Inputs!$B$38)*K54+SQRT(1-Inputs!$B$38)*_xlfn.NORM.S.INV(RAND())</f>
        <v>0.23946781921294258</v>
      </c>
      <c r="AS54" s="23">
        <f ca="1">SQRT(Inputs!$B$38)*L54+SQRT(1-Inputs!$B$38)*_xlfn.NORM.S.INV(RAND())</f>
        <v>0.73055463706530543</v>
      </c>
      <c r="AT54" s="23">
        <f ca="1">SQRT(Inputs!$B$38)*M54+SQRT(1-Inputs!$B$38)*_xlfn.NORM.S.INV(RAND())</f>
        <v>-0.75114556113337527</v>
      </c>
      <c r="AU54" s="15">
        <f ca="1">Inputs!$B$6*EXP($B$8-0.5*C$5^2+C$5*N54)</f>
        <v>4444.7746968462425</v>
      </c>
      <c r="AV54" s="15">
        <f t="shared" ca="1" si="1"/>
        <v>5511.1239751023577</v>
      </c>
      <c r="AW54" s="15">
        <f t="shared" ca="1" si="2"/>
        <v>6250.2840769672403</v>
      </c>
      <c r="AX54" s="15">
        <f t="shared" ca="1" si="3"/>
        <v>6882.1928318255405</v>
      </c>
      <c r="AY54" s="15">
        <f t="shared" ca="1" si="4"/>
        <v>7324.3701663901902</v>
      </c>
      <c r="AZ54" s="15">
        <f t="shared" ca="1" si="5"/>
        <v>8293.2136023347884</v>
      </c>
      <c r="BA54" s="15">
        <f t="shared" ca="1" si="6"/>
        <v>9048.8904891379225</v>
      </c>
      <c r="BB54" s="15">
        <f t="shared" ca="1" si="7"/>
        <v>11121.263676766561</v>
      </c>
      <c r="BC54" s="15">
        <f t="shared" ca="1" si="8"/>
        <v>14617.412028156537</v>
      </c>
      <c r="BD54" s="15">
        <f t="shared" ca="1" si="9"/>
        <v>16501.115368892417</v>
      </c>
      <c r="BE54" s="15">
        <f t="shared" ca="1" si="10"/>
        <v>19313.722005640659</v>
      </c>
      <c r="BF54" s="15">
        <f ca="1">Inputs!$B$13*EXP($B$9-0.5*C$6^2+C$6*Y54)</f>
        <v>10526.783451941459</v>
      </c>
      <c r="BG54" s="15">
        <f t="shared" ca="1" si="11"/>
        <v>13645.706522865854</v>
      </c>
      <c r="BH54" s="15">
        <f t="shared" ca="1" si="12"/>
        <v>16070.750154358879</v>
      </c>
      <c r="BI54" s="15">
        <f t="shared" ca="1" si="13"/>
        <v>18428.618922289337</v>
      </c>
      <c r="BJ54" s="15">
        <f t="shared" ca="1" si="14"/>
        <v>28316.64397478709</v>
      </c>
      <c r="BK54" s="15">
        <f t="shared" ca="1" si="15"/>
        <v>34139.077851524286</v>
      </c>
      <c r="BL54" s="15">
        <f t="shared" ca="1" si="16"/>
        <v>38765.209030094775</v>
      </c>
      <c r="BM54" s="15">
        <f t="shared" ca="1" si="17"/>
        <v>44856.620464632011</v>
      </c>
      <c r="BN54" s="15">
        <f t="shared" ca="1" si="18"/>
        <v>49918.930628514885</v>
      </c>
      <c r="BO54" s="15">
        <f t="shared" ca="1" si="19"/>
        <v>63069.183677960595</v>
      </c>
      <c r="BP54" s="15">
        <f t="shared" ca="1" si="20"/>
        <v>86071.240707151548</v>
      </c>
      <c r="BQ54" s="15">
        <f ca="1">Inputs!$B$20*EXP($B$10-0.5*C$7^2+C$7*AJ54)</f>
        <v>4449.0868020925627</v>
      </c>
      <c r="BR54" s="15">
        <f t="shared" ca="1" si="21"/>
        <v>9308.4260842808471</v>
      </c>
      <c r="BS54" s="15">
        <f t="shared" ca="1" si="22"/>
        <v>13157.428623791939</v>
      </c>
      <c r="BT54" s="15">
        <f t="shared" ca="1" si="23"/>
        <v>19936.402643206093</v>
      </c>
      <c r="BU54" s="15">
        <f t="shared" ca="1" si="24"/>
        <v>29137.762861777766</v>
      </c>
      <c r="BV54" s="15">
        <f t="shared" ca="1" si="25"/>
        <v>37782.271348596929</v>
      </c>
      <c r="BW54" s="15">
        <f t="shared" ca="1" si="26"/>
        <v>51543.729978041993</v>
      </c>
      <c r="BX54" s="15">
        <f t="shared" ca="1" si="27"/>
        <v>86680.346812363103</v>
      </c>
      <c r="BY54" s="15">
        <f t="shared" ca="1" si="28"/>
        <v>127147.87350535572</v>
      </c>
      <c r="BZ54" s="15">
        <f t="shared" ca="1" si="29"/>
        <v>204049.78969968468</v>
      </c>
      <c r="CA54" s="15">
        <f t="shared" ca="1" si="30"/>
        <v>250812.62263666873</v>
      </c>
      <c r="CB54" s="15">
        <f ca="1">(AU54*DCF!C$10-DCF!C$5*MAX(AU54*DCF!C$10,0)-MAX(AU54-Inputs!$B$6,0)/Inputs!$B$10)*DCF!C$6</f>
        <v>1046.763919301507</v>
      </c>
      <c r="CC54" s="15">
        <f ca="1">(AV54*DCF!D$10-DCF!D$5*MAX(AV54*DCF!D$10,0)-MAX(AV54-AU54,0)/Inputs!$B$10)*DCF!D$6</f>
        <v>1083.2977691322799</v>
      </c>
      <c r="CD54" s="15">
        <f ca="1">(AW54*DCF!E$10-DCF!E$5*MAX(AW54*DCF!E$10,0)-MAX(AW54-AV54,0)/Inputs!$B$10)*DCF!E$6</f>
        <v>1276.6016324234781</v>
      </c>
      <c r="CE54" s="15">
        <f ca="1">(AX54*DCF!F$10-DCF!F$5*MAX(AX54*DCF!F$10,0)-MAX(AX54-AW54,0)/Inputs!$B$10)*DCF!F$6</f>
        <v>1370.8871821216478</v>
      </c>
      <c r="CF54" s="15">
        <f ca="1">(AY54*DCF!G$10-DCF!G$5*MAX(AY54*DCF!G$10,0)-MAX(AY54-AX54,0)/Inputs!$B$10)*DCF!G$6</f>
        <v>1424.1179941765645</v>
      </c>
      <c r="CG54" s="15">
        <f ca="1">(AZ54*DCF!H$10-DCF!H$5*MAX(AZ54*DCF!H$10,0)-MAX(AZ54-AY54,0)/Inputs!$B$10)*DCF!H$6</f>
        <v>1438.0978485984663</v>
      </c>
      <c r="CH54" s="15">
        <f ca="1">(BA54*DCF!I$10-DCF!I$5*MAX(BA54*DCF!I$10,0)-MAX(BA54-AZ54,0)/Inputs!$B$10)*DCF!I$6</f>
        <v>1528.9447018726369</v>
      </c>
      <c r="CI54" s="15">
        <f ca="1">(BB54*DCF!J$10-DCF!J$5*MAX(BB54*DCF!J$10,0)-MAX(BB54-BA54,0)/Inputs!$B$10)*DCF!J$6</f>
        <v>1594.400645255934</v>
      </c>
      <c r="CJ54" s="15">
        <f ca="1">(BC54*DCF!K$10-DCF!K$5*MAX(BC54*DCF!K$10,0)-MAX(BC54-BB54,0)/Inputs!$B$10)*DCF!K$6</f>
        <v>1863.7610315072261</v>
      </c>
      <c r="CK54" s="15">
        <f ca="1">(BD54*DCF!L$10-DCF!L$5*MAX(BD54*DCF!L$10,0)-MAX(BD54-BC54,0)/Inputs!$B$10)*DCF!L$6</f>
        <v>2245.0886405269716</v>
      </c>
      <c r="CL54" s="15">
        <f ca="1">(BE54*DCF!M$10-DCF!M$5*MAX(BE54*DCF!M$10,0)-MAX(BE54-BD54,0)/Inputs!$B$10)*DCF!M$6</f>
        <v>2389.4200643748541</v>
      </c>
      <c r="CM54" s="15">
        <f ca="1">(BF54*DCF!C$28-DCF!C$5*MAX(BF54*DCF!C$28,0)-MAX(BF54-Inputs!$B$13,0)/Inputs!$B$17)*DCF!C$6</f>
        <v>3212.7052735392876</v>
      </c>
      <c r="CN54" s="15">
        <f ca="1">(BG54*DCF!D$28-DCF!D$5*MAX(BG54*DCF!D$28,0)-MAX(BG54-BF54,0)/Inputs!$B$17)*DCF!D$6</f>
        <v>3353.5660004960032</v>
      </c>
      <c r="CO54" s="15">
        <f ca="1">(BH54*DCF!E$28-DCF!E$5*MAX(BH54*DCF!E$28,0)-MAX(BH54-BG54,0)/Inputs!$B$17)*DCF!E$6</f>
        <v>4073.5798870484723</v>
      </c>
      <c r="CP54" s="15">
        <f ca="1">(BI54*DCF!F$28-DCF!F$5*MAX(BI54*DCF!F$28,0)-MAX(BI54-BH54,0)/Inputs!$B$17)*DCF!F$6</f>
        <v>4573.5973335242506</v>
      </c>
      <c r="CQ54" s="15">
        <f ca="1">(BJ54*DCF!G$28-DCF!G$5*MAX(BJ54*DCF!G$28,0)-MAX(BJ54-BI54,0)/Inputs!$B$17)*DCF!G$6</f>
        <v>5683.899984947454</v>
      </c>
      <c r="CR54" s="15">
        <f ca="1">(BK54*DCF!H$28-DCF!H$5*MAX(BK54*DCF!H$28,0)-MAX(BK54-BJ54,0)/Inputs!$B$17)*DCF!H$6</f>
        <v>7538.3277735725014</v>
      </c>
      <c r="CS54" s="15">
        <f ca="1">(BL54*DCF!I$28-DCF!I$5*MAX(BL54*DCF!I$28,0)-MAX(BL54-BK54,0)/Inputs!$B$17)*DCF!I$6</f>
        <v>8451.7649886815689</v>
      </c>
      <c r="CT54" s="15">
        <f ca="1">(BM54*DCF!J$28-DCF!J$5*MAX(BM54*DCF!J$28,0)-MAX(BM54-BL54,0)/Inputs!$B$17)*DCF!J$6</f>
        <v>9199.0788032933997</v>
      </c>
      <c r="CU54" s="15">
        <f ca="1">(BN54*DCF!K$28-DCF!K$5*MAX(BN54*DCF!K$28,0)-MAX(BN54-BM54,0)/Inputs!$B$17)*DCF!K$6</f>
        <v>9921.9755925195204</v>
      </c>
      <c r="CV54" s="15">
        <f ca="1">(BO54*DCF!L$28-DCF!L$5*MAX(BO54*DCF!L$28,0)-MAX(BO54-BN54,0)/Inputs!$B$17)*DCF!L$6</f>
        <v>11095.652897542315</v>
      </c>
      <c r="CW54" s="15">
        <f ca="1">(BP54*DCF!M$28-DCF!M$5*MAX(BP54*DCF!M$28,0)-MAX(BP54-BO54,0)/Inputs!$B$17)*DCF!M$6</f>
        <v>13789.992449841804</v>
      </c>
      <c r="CX54" s="15">
        <f ca="1">(BQ54*DCF!C$46-DCF!C$5*MAX(BQ54*DCF!C$46,0)-MAX(BQ54-Inputs!$B$20,0)/Inputs!$B$24)*DCF!C$6</f>
        <v>-1603.9862370156322</v>
      </c>
      <c r="CY54" s="15">
        <f ca="1">(BR54*DCF!D$46-DCF!D$5*MAX(BR54*DCF!D$46,0)-MAX(BR54-BQ54,0)/Inputs!$B$24)*DCF!D$6</f>
        <v>-3662.1709928158443</v>
      </c>
      <c r="CZ54" s="15">
        <f ca="1">(BS54*DCF!E$46-DCF!E$5*MAX(BS54*DCF!E$46,0)-MAX(BS54-BR54,0)/Inputs!$B$24)*DCF!E$6</f>
        <v>-3073.0596832767228</v>
      </c>
      <c r="DA54" s="15">
        <f ca="1">(BT54*DCF!F$46-DCF!F$5*MAX(BT54*DCF!F$46,0)-MAX(BT54-BS54,0)/Inputs!$B$24)*DCF!F$6</f>
        <v>-3920.3336282158871</v>
      </c>
      <c r="DB54" s="15">
        <f ca="1">(BU54*DCF!G$46-DCF!G$5*MAX(BU54*DCF!G$46,0)-MAX(BU54-BT54,0)/Inputs!$B$24)*DCF!G$6</f>
        <v>-4075.2925543276315</v>
      </c>
      <c r="DC54" s="15">
        <f ca="1">(BV54*DCF!H$46-DCF!H$5*MAX(BV54*DCF!H$46,0)-MAX(BV54-BU54,0)/Inputs!$B$24)*DCF!H$6</f>
        <v>-2686.2280464967903</v>
      </c>
      <c r="DD54" s="15">
        <f ca="1">(BW54*DCF!I$46-DCF!I$5*MAX(BW54*DCF!I$46,0)-MAX(BW54-BV54,0)/Inputs!$B$24)*DCF!I$6</f>
        <v>-2759.9599822412074</v>
      </c>
      <c r="DE54" s="15">
        <f ca="1">(BX54*DCF!J$46-DCF!J$5*MAX(BX54*DCF!J$46,0)-MAX(BX54-BW54,0)/Inputs!$B$24)*DCF!J$6</f>
        <v>-5681.6559549266276</v>
      </c>
      <c r="DF54" s="15">
        <f ca="1">(BY54*DCF!K$46-DCF!K$5*MAX(BY54*DCF!K$46,0)-MAX(BY54-BX54,0)/Inputs!$B$24)*DCF!K$6</f>
        <v>-2650.355605112848</v>
      </c>
      <c r="DG54" s="15">
        <f ca="1">(BZ54*DCF!L$46-DCF!L$5*MAX(BZ54*DCF!L$46,0)-MAX(BZ54-BY54,0)/Inputs!$B$24)*DCF!L$6</f>
        <v>-3298.1403754531461</v>
      </c>
      <c r="DH54" s="15">
        <f ca="1">(CA54*DCF!M$46-DCF!M$5*MAX(CA54*DCF!M$46,0)-MAX(CA54-BZ54,0)/Inputs!$B$24)*DCF!M$6</f>
        <v>9886.6649533286345</v>
      </c>
      <c r="DI54" s="15">
        <f ca="1">SUM(CB54:CL54)+BE54*DCF!M$10*(1+Inputs!$B$30)*(1-Inputs!$B$33)*(1-Inputs!$B$30/Inputs!$B$31)/(Inputs!$B$29-Inputs!$B$30)*DCF!M$6</f>
        <v>71011.725168523044</v>
      </c>
      <c r="DJ54" s="15">
        <f ca="1">SUM(CM54:CW54)+BP54*DCF!M$28*(1+Inputs!$B$30)*(1-Inputs!$B$33)*(1-Inputs!$B$30/Inputs!$B$31)/(Inputs!$B$29-Inputs!$B$30)*DCF!M$6</f>
        <v>400277.34240144893</v>
      </c>
      <c r="DK54" s="15">
        <f ca="1">SUM(CX54:DH54)+CA54*DCF!M$46*(1+Inputs!$B$30)*(1-Inputs!$B$33)*(1-Inputs!$B$30/Inputs!$B$31)/(Inputs!$B$29-Inputs!$B$30)*DCF!M$6</f>
        <v>364261.50714423932</v>
      </c>
      <c r="DM54" s="15">
        <f ca="1">DI54+DJ54+DK54+Inputs!$B$34+Inputs!$B$36-Inputs!$B$35</f>
        <v>912401.57471421128</v>
      </c>
    </row>
    <row r="55" spans="1:117" x14ac:dyDescent="0.75">
      <c r="A55" s="11">
        <v>42</v>
      </c>
      <c r="C55" s="23">
        <f t="shared" ca="1" si="34"/>
        <v>0.55736417753971645</v>
      </c>
      <c r="D55" s="23">
        <f t="shared" ca="1" si="34"/>
        <v>4.4632286349819486E-2</v>
      </c>
      <c r="E55" s="23">
        <f t="shared" ca="1" si="34"/>
        <v>-0.59314007356197518</v>
      </c>
      <c r="F55" s="23">
        <f t="shared" ca="1" si="34"/>
        <v>0.18433643245158512</v>
      </c>
      <c r="G55" s="23">
        <f t="shared" ca="1" si="34"/>
        <v>0.40035117614146787</v>
      </c>
      <c r="H55" s="23">
        <f t="shared" ca="1" si="34"/>
        <v>1.6452326271229929</v>
      </c>
      <c r="I55" s="23">
        <f t="shared" ca="1" si="34"/>
        <v>1.285426262039389</v>
      </c>
      <c r="J55" s="23">
        <f t="shared" ca="1" si="34"/>
        <v>-1.6047422693003657</v>
      </c>
      <c r="K55" s="23">
        <f t="shared" ca="1" si="34"/>
        <v>-0.44620665134739113</v>
      </c>
      <c r="L55" s="23">
        <f t="shared" ca="1" si="34"/>
        <v>-1.6875540495178349</v>
      </c>
      <c r="M55" s="23">
        <f t="shared" ca="1" si="34"/>
        <v>1.9152603039192706</v>
      </c>
      <c r="N55" s="23">
        <f ca="1">SQRT(Inputs!$B$38)*C55+SQRT(1-Inputs!$B$38)*_xlfn.NORM.S.INV(RAND())</f>
        <v>-3.8656940375069004E-2</v>
      </c>
      <c r="O55" s="23">
        <f ca="1">SQRT(Inputs!$B$38)*D55+SQRT(1-Inputs!$B$38)*_xlfn.NORM.S.INV(RAND())</f>
        <v>-0.63309236367770638</v>
      </c>
      <c r="P55" s="23">
        <f ca="1">SQRT(Inputs!$B$38)*E55+SQRT(1-Inputs!$B$38)*_xlfn.NORM.S.INV(RAND())</f>
        <v>1.2992517715348435</v>
      </c>
      <c r="Q55" s="23">
        <f ca="1">SQRT(Inputs!$B$38)*F55+SQRT(1-Inputs!$B$38)*_xlfn.NORM.S.INV(RAND())</f>
        <v>-0.53555593124269252</v>
      </c>
      <c r="R55" s="23">
        <f ca="1">SQRT(Inputs!$B$38)*G55+SQRT(1-Inputs!$B$38)*_xlfn.NORM.S.INV(RAND())</f>
        <v>0.19099845736337828</v>
      </c>
      <c r="S55" s="23">
        <f ca="1">SQRT(Inputs!$B$38)*H55+SQRT(1-Inputs!$B$38)*_xlfn.NORM.S.INV(RAND())</f>
        <v>1.4365032944692988</v>
      </c>
      <c r="T55" s="23">
        <f ca="1">SQRT(Inputs!$B$38)*I55+SQRT(1-Inputs!$B$38)*_xlfn.NORM.S.INV(RAND())</f>
        <v>1.0262249801560013</v>
      </c>
      <c r="U55" s="23">
        <f ca="1">SQRT(Inputs!$B$38)*J55+SQRT(1-Inputs!$B$38)*_xlfn.NORM.S.INV(RAND())</f>
        <v>-3.1117721450493341</v>
      </c>
      <c r="V55" s="23">
        <f ca="1">SQRT(Inputs!$B$38)*K55+SQRT(1-Inputs!$B$38)*_xlfn.NORM.S.INV(RAND())</f>
        <v>1.1770221364829434</v>
      </c>
      <c r="W55" s="23">
        <f ca="1">SQRT(Inputs!$B$38)*L55+SQRT(1-Inputs!$B$38)*_xlfn.NORM.S.INV(RAND())</f>
        <v>-0.57633717059598077</v>
      </c>
      <c r="X55" s="23">
        <f ca="1">SQRT(Inputs!$B$38)*M55+SQRT(1-Inputs!$B$38)*_xlfn.NORM.S.INV(RAND())</f>
        <v>1.1290357609586639</v>
      </c>
      <c r="Y55" s="23">
        <f ca="1">SQRT(Inputs!$B$38)*C55+SQRT(1-Inputs!$B$38)*_xlfn.NORM.S.INV(RAND())</f>
        <v>0.59201823097264028</v>
      </c>
      <c r="Z55" s="23">
        <f ca="1">SQRT(Inputs!$B$38)*D55+SQRT(1-Inputs!$B$38)*_xlfn.NORM.S.INV(RAND())</f>
        <v>2.3047958091605931</v>
      </c>
      <c r="AA55" s="23">
        <f ca="1">SQRT(Inputs!$B$38)*E55+SQRT(1-Inputs!$B$38)*_xlfn.NORM.S.INV(RAND())</f>
        <v>-0.94868298962825559</v>
      </c>
      <c r="AB55" s="23">
        <f ca="1">SQRT(Inputs!$B$38)*F55+SQRT(1-Inputs!$B$38)*_xlfn.NORM.S.INV(RAND())</f>
        <v>-0.37244206474443858</v>
      </c>
      <c r="AC55" s="23">
        <f ca="1">SQRT(Inputs!$B$38)*G55+SQRT(1-Inputs!$B$38)*_xlfn.NORM.S.INV(RAND())</f>
        <v>0.83291895125073889</v>
      </c>
      <c r="AD55" s="23">
        <f ca="1">SQRT(Inputs!$B$38)*H55+SQRT(1-Inputs!$B$38)*_xlfn.NORM.S.INV(RAND())</f>
        <v>1.8914563377544558</v>
      </c>
      <c r="AE55" s="23">
        <f ca="1">SQRT(Inputs!$B$38)*I55+SQRT(1-Inputs!$B$38)*_xlfn.NORM.S.INV(RAND())</f>
        <v>2.2256407609284681</v>
      </c>
      <c r="AF55" s="23">
        <f ca="1">SQRT(Inputs!$B$38)*J55+SQRT(1-Inputs!$B$38)*_xlfn.NORM.S.INV(RAND())</f>
        <v>-1.1194680823218137</v>
      </c>
      <c r="AG55" s="23">
        <f ca="1">SQRT(Inputs!$B$38)*K55+SQRT(1-Inputs!$B$38)*_xlfn.NORM.S.INV(RAND())</f>
        <v>-0.29464218132218423</v>
      </c>
      <c r="AH55" s="23">
        <f ca="1">SQRT(Inputs!$B$38)*L55+SQRT(1-Inputs!$B$38)*_xlfn.NORM.S.INV(RAND())</f>
        <v>-1.103866538669388</v>
      </c>
      <c r="AI55" s="23">
        <f ca="1">SQRT(Inputs!$B$38)*M55+SQRT(1-Inputs!$B$38)*_xlfn.NORM.S.INV(RAND())</f>
        <v>8.0415468505531051E-2</v>
      </c>
      <c r="AJ55" s="23">
        <f ca="1">SQRT(Inputs!$B$38)*C55+SQRT(1-Inputs!$B$38)*_xlfn.NORM.S.INV(RAND())</f>
        <v>-0.50292729723167029</v>
      </c>
      <c r="AK55" s="23">
        <f ca="1">SQRT(Inputs!$B$38)*D55+SQRT(1-Inputs!$B$38)*_xlfn.NORM.S.INV(RAND())</f>
        <v>0.17682634045784201</v>
      </c>
      <c r="AL55" s="23">
        <f ca="1">SQRT(Inputs!$B$38)*E55+SQRT(1-Inputs!$B$38)*_xlfn.NORM.S.INV(RAND())</f>
        <v>-0.60559374961802681</v>
      </c>
      <c r="AM55" s="23">
        <f ca="1">SQRT(Inputs!$B$38)*F55+SQRT(1-Inputs!$B$38)*_xlfn.NORM.S.INV(RAND())</f>
        <v>1.7660141055795122</v>
      </c>
      <c r="AN55" s="23">
        <f ca="1">SQRT(Inputs!$B$38)*G55+SQRT(1-Inputs!$B$38)*_xlfn.NORM.S.INV(RAND())</f>
        <v>0.58889940839944199</v>
      </c>
      <c r="AO55" s="23">
        <f ca="1">SQRT(Inputs!$B$38)*H55+SQRT(1-Inputs!$B$38)*_xlfn.NORM.S.INV(RAND())</f>
        <v>0.91646582152499134</v>
      </c>
      <c r="AP55" s="23">
        <f ca="1">SQRT(Inputs!$B$38)*I55+SQRT(1-Inputs!$B$38)*_xlfn.NORM.S.INV(RAND())</f>
        <v>7.8429459061852835E-2</v>
      </c>
      <c r="AQ55" s="23">
        <f ca="1">SQRT(Inputs!$B$38)*J55+SQRT(1-Inputs!$B$38)*_xlfn.NORM.S.INV(RAND())</f>
        <v>0.19649201203611744</v>
      </c>
      <c r="AR55" s="23">
        <f ca="1">SQRT(Inputs!$B$38)*K55+SQRT(1-Inputs!$B$38)*_xlfn.NORM.S.INV(RAND())</f>
        <v>-0.11531134580275609</v>
      </c>
      <c r="AS55" s="23">
        <f ca="1">SQRT(Inputs!$B$38)*L55+SQRT(1-Inputs!$B$38)*_xlfn.NORM.S.INV(RAND())</f>
        <v>-0.82112873761253247</v>
      </c>
      <c r="AT55" s="23">
        <f ca="1">SQRT(Inputs!$B$38)*M55+SQRT(1-Inputs!$B$38)*_xlfn.NORM.S.INV(RAND())</f>
        <v>-0.43206532815130649</v>
      </c>
      <c r="AU55" s="15">
        <f ca="1">Inputs!$B$6*EXP($B$8-0.5*C$5^2+C$5*N55)</f>
        <v>4931.2850799198386</v>
      </c>
      <c r="AV55" s="15">
        <f t="shared" ca="1" si="1"/>
        <v>5469.0102684209069</v>
      </c>
      <c r="AW55" s="15">
        <f t="shared" ca="1" si="2"/>
        <v>7945.7554117560303</v>
      </c>
      <c r="AX55" s="15">
        <f t="shared" ca="1" si="3"/>
        <v>9073.1299671977631</v>
      </c>
      <c r="AY55" s="15">
        <f t="shared" ca="1" si="4"/>
        <v>11338.408981267596</v>
      </c>
      <c r="AZ55" s="15">
        <f t="shared" ca="1" si="5"/>
        <v>16243.808843140716</v>
      </c>
      <c r="BA55" s="15">
        <f t="shared" ca="1" si="6"/>
        <v>22132.154321900347</v>
      </c>
      <c r="BB55" s="15">
        <f t="shared" ca="1" si="7"/>
        <v>19838.752741252931</v>
      </c>
      <c r="BC55" s="15">
        <f t="shared" ca="1" si="8"/>
        <v>27220.983479530169</v>
      </c>
      <c r="BD55" s="15">
        <f t="shared" ca="1" si="9"/>
        <v>31598.166756482067</v>
      </c>
      <c r="BE55" s="15">
        <f t="shared" ca="1" si="10"/>
        <v>42913.064512853824</v>
      </c>
      <c r="BF55" s="15">
        <f ca="1">Inputs!$B$13*EXP($B$9-0.5*C$6^2+C$6*Y55)</f>
        <v>15553.4145406845</v>
      </c>
      <c r="BG55" s="15">
        <f t="shared" ca="1" si="11"/>
        <v>28730.737497986142</v>
      </c>
      <c r="BH55" s="15">
        <f t="shared" ca="1" si="12"/>
        <v>29992.872970353201</v>
      </c>
      <c r="BI55" s="15">
        <f t="shared" ca="1" si="13"/>
        <v>34670.208297253121</v>
      </c>
      <c r="BJ55" s="15">
        <f t="shared" ca="1" si="14"/>
        <v>47925.418351521628</v>
      </c>
      <c r="BK55" s="15">
        <f t="shared" ca="1" si="15"/>
        <v>76094.828658366954</v>
      </c>
      <c r="BL55" s="15">
        <f t="shared" ca="1" si="16"/>
        <v>124723.64007967801</v>
      </c>
      <c r="BM55" s="15">
        <f t="shared" ca="1" si="17"/>
        <v>133407.45584407062</v>
      </c>
      <c r="BN55" s="15">
        <f t="shared" ca="1" si="18"/>
        <v>158382.29132435721</v>
      </c>
      <c r="BO55" s="15">
        <f t="shared" ca="1" si="19"/>
        <v>171405.95466789609</v>
      </c>
      <c r="BP55" s="15">
        <f t="shared" ca="1" si="20"/>
        <v>212899.48763264052</v>
      </c>
      <c r="BQ55" s="15">
        <f ca="1">Inputs!$B$20*EXP($B$10-0.5*C$7^2+C$7*AJ55)</f>
        <v>3588.7135688289468</v>
      </c>
      <c r="BR55" s="15">
        <f t="shared" ca="1" si="21"/>
        <v>5150.6958944199096</v>
      </c>
      <c r="BS55" s="15">
        <f t="shared" ca="1" si="22"/>
        <v>5927.3121015435399</v>
      </c>
      <c r="BT55" s="15">
        <f t="shared" ca="1" si="23"/>
        <v>12988.368485441686</v>
      </c>
      <c r="BU55" s="15">
        <f t="shared" ca="1" si="24"/>
        <v>20757.040210375933</v>
      </c>
      <c r="BV55" s="15">
        <f t="shared" ca="1" si="25"/>
        <v>35502.184550478494</v>
      </c>
      <c r="BW55" s="15">
        <f t="shared" ca="1" si="26"/>
        <v>50370.52167100033</v>
      </c>
      <c r="BX55" s="15">
        <f t="shared" ca="1" si="27"/>
        <v>73281.837392344969</v>
      </c>
      <c r="BY55" s="15">
        <f t="shared" ca="1" si="28"/>
        <v>100439.78143409196</v>
      </c>
      <c r="BZ55" s="15">
        <f t="shared" ca="1" si="29"/>
        <v>121185.17389342324</v>
      </c>
      <c r="CA55" s="15">
        <f t="shared" ca="1" si="30"/>
        <v>157647.67746335117</v>
      </c>
      <c r="CB55" s="15">
        <f ca="1">(AU55*DCF!C$10-DCF!C$5*MAX(AU55*DCF!C$10,0)-MAX(AU55-Inputs!$B$6,0)/Inputs!$B$10)*DCF!C$6</f>
        <v>1043.2950135541812</v>
      </c>
      <c r="CC55" s="15">
        <f ca="1">(AV55*DCF!D$10-DCF!D$5*MAX(AV55*DCF!D$10,0)-MAX(AV55-AU55,0)/Inputs!$B$10)*DCF!D$6</f>
        <v>1201.923987651182</v>
      </c>
      <c r="CD55" s="15">
        <f ca="1">(AW55*DCF!E$10-DCF!E$5*MAX(AW55*DCF!E$10,0)-MAX(AW55-AV55,0)/Inputs!$B$10)*DCF!E$6</f>
        <v>1276.6828663438155</v>
      </c>
      <c r="CE55" s="15">
        <f ca="1">(AX55*DCF!F$10-DCF!F$5*MAX(AX55*DCF!F$10,0)-MAX(AX55-AW55,0)/Inputs!$B$10)*DCF!F$6</f>
        <v>1746.0711180500939</v>
      </c>
      <c r="CF55" s="15">
        <f ca="1">(AY55*DCF!G$10-DCF!G$5*MAX(AY55*DCF!G$10,0)-MAX(AY55-AX55,0)/Inputs!$B$10)*DCF!G$6</f>
        <v>1900.7382948861864</v>
      </c>
      <c r="CG55" s="15">
        <f ca="1">(AZ55*DCF!H$10-DCF!H$5*MAX(AZ55*DCF!H$10,0)-MAX(AZ55-AY55,0)/Inputs!$B$10)*DCF!H$6</f>
        <v>2282.7054518902391</v>
      </c>
      <c r="CH55" s="15">
        <f ca="1">(BA55*DCF!I$10-DCF!I$5*MAX(BA55*DCF!I$10,0)-MAX(BA55-AZ55,0)/Inputs!$B$10)*DCF!I$6</f>
        <v>3076.8422436688966</v>
      </c>
      <c r="CI55" s="15">
        <f ca="1">(BB55*DCF!J$10-DCF!J$5*MAX(BB55*DCF!J$10,0)-MAX(BB55-BA55,0)/Inputs!$B$10)*DCF!J$6</f>
        <v>3404.3760027401636</v>
      </c>
      <c r="CJ55" s="15">
        <f ca="1">(BC55*DCF!K$10-DCF!K$5*MAX(BC55*DCF!K$10,0)-MAX(BC55-BB55,0)/Inputs!$B$10)*DCF!K$6</f>
        <v>3348.7412435348306</v>
      </c>
      <c r="CK55" s="15">
        <f ca="1">(BD55*DCF!L$10-DCF!L$5*MAX(BD55*DCF!L$10,0)-MAX(BD55-BC55,0)/Inputs!$B$10)*DCF!L$6</f>
        <v>4199.5637460989465</v>
      </c>
      <c r="CL55" s="15">
        <f ca="1">(BE55*DCF!M$10-DCF!M$5*MAX(BE55*DCF!M$10,0)-MAX(BE55-BD55,0)/Inputs!$B$10)*DCF!M$6</f>
        <v>4703.9030067068961</v>
      </c>
      <c r="CM55" s="15">
        <f ca="1">(BF55*DCF!C$28-DCF!C$5*MAX(BF55*DCF!C$28,0)-MAX(BF55-Inputs!$B$13,0)/Inputs!$B$17)*DCF!C$6</f>
        <v>3784.5796683385697</v>
      </c>
      <c r="CN55" s="15">
        <f ca="1">(BG55*DCF!D$28-DCF!D$5*MAX(BG55*DCF!D$28,0)-MAX(BG55-BF55,0)/Inputs!$B$17)*DCF!D$6</f>
        <v>5650.5376713540418</v>
      </c>
      <c r="CO55" s="15">
        <f ca="1">(BH55*DCF!E$28-DCF!E$5*MAX(BH55*DCF!E$28,0)-MAX(BH55-BG55,0)/Inputs!$B$17)*DCF!E$6</f>
        <v>8245.766163016684</v>
      </c>
      <c r="CP55" s="15">
        <f ca="1">(BI55*DCF!F$28-DCF!F$5*MAX(BI55*DCF!F$28,0)-MAX(BI55-BH55,0)/Inputs!$B$17)*DCF!F$6</f>
        <v>8560.4654823287201</v>
      </c>
      <c r="CQ55" s="15">
        <f ca="1">(BJ55*DCF!G$28-DCF!G$5*MAX(BJ55*DCF!G$28,0)-MAX(BJ55-BI55,0)/Inputs!$B$17)*DCF!G$6</f>
        <v>10205.218014762113</v>
      </c>
      <c r="CR55" s="15">
        <f ca="1">(BK55*DCF!H$28-DCF!H$5*MAX(BK55*DCF!H$28,0)-MAX(BK55-BJ55,0)/Inputs!$B$17)*DCF!H$6</f>
        <v>14442.354832769284</v>
      </c>
      <c r="CS55" s="15">
        <f ca="1">(BL55*DCF!I$28-DCF!I$5*MAX(BL55*DCF!I$28,0)-MAX(BL55-BK55,0)/Inputs!$B$17)*DCF!I$6</f>
        <v>22349.417499138381</v>
      </c>
      <c r="CT55" s="15">
        <f ca="1">(BM55*DCF!J$28-DCF!J$5*MAX(BM55*DCF!J$28,0)-MAX(BM55-BL55,0)/Inputs!$B$17)*DCF!J$6</f>
        <v>28609.534629200691</v>
      </c>
      <c r="CU55" s="15">
        <f ca="1">(BN55*DCF!K$28-DCF!K$5*MAX(BN55*DCF!K$28,0)-MAX(BN55-BM55,0)/Inputs!$B$17)*DCF!K$6</f>
        <v>30388.599648529842</v>
      </c>
      <c r="CV55" s="15">
        <f ca="1">(BO55*DCF!L$28-DCF!L$5*MAX(BO55*DCF!L$28,0)-MAX(BO55-BN55,0)/Inputs!$B$17)*DCF!L$6</f>
        <v>32725.436521467269</v>
      </c>
      <c r="CW55" s="15">
        <f ca="1">(BP55*DCF!M$28-DCF!M$5*MAX(BP55*DCF!M$28,0)-MAX(BP55-BO55,0)/Inputs!$B$17)*DCF!M$6</f>
        <v>35719.921675341815</v>
      </c>
      <c r="CX55" s="15">
        <f ca="1">(BQ55*DCF!C$46-DCF!C$5*MAX(BQ55*DCF!C$46,0)-MAX(BQ55-Inputs!$B$20,0)/Inputs!$B$24)*DCF!C$6</f>
        <v>-1007.8846897198245</v>
      </c>
      <c r="CY55" s="15">
        <f ca="1">(BR55*DCF!D$46-DCF!D$5*MAX(BR55*DCF!D$46,0)-MAX(BR55-BQ55,0)/Inputs!$B$24)*DCF!D$6</f>
        <v>-1545.5885660956865</v>
      </c>
      <c r="CZ55" s="15">
        <f ca="1">(BS55*DCF!E$46-DCF!E$5*MAX(BS55*DCF!E$46,0)-MAX(BS55-BR55,0)/Inputs!$B$24)*DCF!E$6</f>
        <v>-1007.0357051742927</v>
      </c>
      <c r="DA55" s="15">
        <f ca="1">(BT55*DCF!F$46-DCF!F$5*MAX(BT55*DCF!F$46,0)-MAX(BT55-BS55,0)/Inputs!$B$24)*DCF!F$6</f>
        <v>-3517.0489582369223</v>
      </c>
      <c r="DB55" s="15">
        <f ca="1">(BU55*DCF!G$46-DCF!G$5*MAX(BU55*DCF!G$46,0)-MAX(BU55-BT55,0)/Inputs!$B$24)*DCF!G$6</f>
        <v>-3311.4534998293238</v>
      </c>
      <c r="DC55" s="15">
        <f ca="1">(BV55*DCF!H$46-DCF!H$5*MAX(BV55*DCF!H$46,0)-MAX(BV55-BU55,0)/Inputs!$B$24)*DCF!H$6</f>
        <v>-4581.9632586885673</v>
      </c>
      <c r="DD55" s="15">
        <f ca="1">(BW55*DCF!I$46-DCF!I$5*MAX(BW55*DCF!I$46,0)-MAX(BW55-BV55,0)/Inputs!$B$24)*DCF!I$6</f>
        <v>-3104.7976773864566</v>
      </c>
      <c r="DE55" s="15">
        <f ca="1">(BX55*DCF!J$46-DCF!J$5*MAX(BX55*DCF!J$46,0)-MAX(BX55-BW55,0)/Inputs!$B$24)*DCF!J$6</f>
        <v>-3001.736240864202</v>
      </c>
      <c r="DF55" s="15">
        <f ca="1">(BY55*DCF!K$46-DCF!K$5*MAX(BY55*DCF!K$46,0)-MAX(BY55-BX55,0)/Inputs!$B$24)*DCF!K$6</f>
        <v>-915.51767238133687</v>
      </c>
      <c r="DG55" s="15">
        <f ca="1">(BZ55*DCF!L$46-DCF!L$5*MAX(BZ55*DCF!L$46,0)-MAX(BZ55-BY55,0)/Inputs!$B$24)*DCF!L$6</f>
        <v>3682.219977876342</v>
      </c>
      <c r="DH55" s="15">
        <f ca="1">(CA55*DCF!M$46-DCF!M$5*MAX(CA55*DCF!M$46,0)-MAX(CA55-BZ55,0)/Inputs!$B$24)*DCF!M$6</f>
        <v>4736.2466751755373</v>
      </c>
      <c r="DI55" s="15">
        <f ca="1">SUM(CB55:CL55)+BE55*DCF!M$10*(1+Inputs!$B$30)*(1-Inputs!$B$33)*(1-Inputs!$B$30/Inputs!$B$31)/(Inputs!$B$29-Inputs!$B$30)*DCF!M$6</f>
        <v>147612.46898092888</v>
      </c>
      <c r="DJ55" s="15">
        <f ca="1">SUM(CM55:CW55)+BP55*DCF!M$28*(1+Inputs!$B$30)*(1-Inputs!$B$33)*(1-Inputs!$B$30/Inputs!$B$31)/(Inputs!$B$29-Inputs!$B$30)*DCF!M$6</f>
        <v>990684.61765412532</v>
      </c>
      <c r="DK55" s="15">
        <f ca="1">SUM(CX55:DH55)+CA55*DCF!M$46*(1+Inputs!$B$30)*(1-Inputs!$B$33)*(1-Inputs!$B$30/Inputs!$B$31)/(Inputs!$B$29-Inputs!$B$30)*DCF!M$6</f>
        <v>230167.42430424478</v>
      </c>
      <c r="DM55" s="15">
        <f ca="1">DI55+DJ55+DK55+Inputs!$B$34+Inputs!$B$36-Inputs!$B$35</f>
        <v>1445315.5109392989</v>
      </c>
    </row>
    <row r="56" spans="1:117" x14ac:dyDescent="0.75">
      <c r="A56" s="11">
        <v>43</v>
      </c>
      <c r="C56" s="23">
        <f t="shared" ca="1" si="34"/>
        <v>-2.3530276714733667</v>
      </c>
      <c r="D56" s="23">
        <f t="shared" ca="1" si="34"/>
        <v>0.3421281853809216</v>
      </c>
      <c r="E56" s="23">
        <f t="shared" ca="1" si="34"/>
        <v>-0.31268708093660752</v>
      </c>
      <c r="F56" s="23">
        <f t="shared" ca="1" si="34"/>
        <v>-0.75368207559821099</v>
      </c>
      <c r="G56" s="23">
        <f t="shared" ca="1" si="34"/>
        <v>-1.6253286877648305</v>
      </c>
      <c r="H56" s="23">
        <f t="shared" ca="1" si="34"/>
        <v>-0.69704826042418788</v>
      </c>
      <c r="I56" s="23">
        <f t="shared" ca="1" si="34"/>
        <v>0.87055101312234484</v>
      </c>
      <c r="J56" s="23">
        <f t="shared" ca="1" si="34"/>
        <v>0.96734689674476959</v>
      </c>
      <c r="K56" s="23">
        <f t="shared" ca="1" si="34"/>
        <v>-0.40987232224720321</v>
      </c>
      <c r="L56" s="23">
        <f t="shared" ca="1" si="34"/>
        <v>-0.61511922944997144</v>
      </c>
      <c r="M56" s="23">
        <f t="shared" ca="1" si="34"/>
        <v>2.2471567521400106</v>
      </c>
      <c r="N56" s="23">
        <f ca="1">SQRT(Inputs!$B$38)*C56+SQRT(1-Inputs!$B$38)*_xlfn.NORM.S.INV(RAND())</f>
        <v>-0.78242808033670597</v>
      </c>
      <c r="O56" s="23">
        <f ca="1">SQRT(Inputs!$B$38)*D56+SQRT(1-Inputs!$B$38)*_xlfn.NORM.S.INV(RAND())</f>
        <v>0.87826160948924581</v>
      </c>
      <c r="P56" s="23">
        <f ca="1">SQRT(Inputs!$B$38)*E56+SQRT(1-Inputs!$B$38)*_xlfn.NORM.S.INV(RAND())</f>
        <v>-0.76344514687638232</v>
      </c>
      <c r="Q56" s="23">
        <f ca="1">SQRT(Inputs!$B$38)*F56+SQRT(1-Inputs!$B$38)*_xlfn.NORM.S.INV(RAND())</f>
        <v>-0.97121367821247628</v>
      </c>
      <c r="R56" s="23">
        <f ca="1">SQRT(Inputs!$B$38)*G56+SQRT(1-Inputs!$B$38)*_xlfn.NORM.S.INV(RAND())</f>
        <v>-1.1879070139520524</v>
      </c>
      <c r="S56" s="23">
        <f ca="1">SQRT(Inputs!$B$38)*H56+SQRT(1-Inputs!$B$38)*_xlfn.NORM.S.INV(RAND())</f>
        <v>0.11603669673502731</v>
      </c>
      <c r="T56" s="23">
        <f ca="1">SQRT(Inputs!$B$38)*I56+SQRT(1-Inputs!$B$38)*_xlfn.NORM.S.INV(RAND())</f>
        <v>0.32885268608467472</v>
      </c>
      <c r="U56" s="23">
        <f ca="1">SQRT(Inputs!$B$38)*J56+SQRT(1-Inputs!$B$38)*_xlfn.NORM.S.INV(RAND())</f>
        <v>0.60800010102419333</v>
      </c>
      <c r="V56" s="23">
        <f ca="1">SQRT(Inputs!$B$38)*K56+SQRT(1-Inputs!$B$38)*_xlfn.NORM.S.INV(RAND())</f>
        <v>0.44290717807710306</v>
      </c>
      <c r="W56" s="23">
        <f ca="1">SQRT(Inputs!$B$38)*L56+SQRT(1-Inputs!$B$38)*_xlfn.NORM.S.INV(RAND())</f>
        <v>-0.27902419122983868</v>
      </c>
      <c r="X56" s="23">
        <f ca="1">SQRT(Inputs!$B$38)*M56+SQRT(1-Inputs!$B$38)*_xlfn.NORM.S.INV(RAND())</f>
        <v>0.14854134163025168</v>
      </c>
      <c r="Y56" s="23">
        <f ca="1">SQRT(Inputs!$B$38)*C56+SQRT(1-Inputs!$B$38)*_xlfn.NORM.S.INV(RAND())</f>
        <v>-1.1186464174624366</v>
      </c>
      <c r="Z56" s="23">
        <f ca="1">SQRT(Inputs!$B$38)*D56+SQRT(1-Inputs!$B$38)*_xlfn.NORM.S.INV(RAND())</f>
        <v>-1.3471080672637987</v>
      </c>
      <c r="AA56" s="23">
        <f ca="1">SQRT(Inputs!$B$38)*E56+SQRT(1-Inputs!$B$38)*_xlfn.NORM.S.INV(RAND())</f>
        <v>-0.74229253298061426</v>
      </c>
      <c r="AB56" s="23">
        <f ca="1">SQRT(Inputs!$B$38)*F56+SQRT(1-Inputs!$B$38)*_xlfn.NORM.S.INV(RAND())</f>
        <v>0.40319467842400092</v>
      </c>
      <c r="AC56" s="23">
        <f ca="1">SQRT(Inputs!$B$38)*G56+SQRT(1-Inputs!$B$38)*_xlfn.NORM.S.INV(RAND())</f>
        <v>-0.93842580401637243</v>
      </c>
      <c r="AD56" s="23">
        <f ca="1">SQRT(Inputs!$B$38)*H56+SQRT(1-Inputs!$B$38)*_xlfn.NORM.S.INV(RAND())</f>
        <v>-0.2191760878691229</v>
      </c>
      <c r="AE56" s="23">
        <f ca="1">SQRT(Inputs!$B$38)*I56+SQRT(1-Inputs!$B$38)*_xlfn.NORM.S.INV(RAND())</f>
        <v>0.1386261193653649</v>
      </c>
      <c r="AF56" s="23">
        <f ca="1">SQRT(Inputs!$B$38)*J56+SQRT(1-Inputs!$B$38)*_xlfn.NORM.S.INV(RAND())</f>
        <v>1.1840415034975971</v>
      </c>
      <c r="AG56" s="23">
        <f ca="1">SQRT(Inputs!$B$38)*K56+SQRT(1-Inputs!$B$38)*_xlfn.NORM.S.INV(RAND())</f>
        <v>0.96965300257130771</v>
      </c>
      <c r="AH56" s="23">
        <f ca="1">SQRT(Inputs!$B$38)*L56+SQRT(1-Inputs!$B$38)*_xlfn.NORM.S.INV(RAND())</f>
        <v>-0.11127982221054458</v>
      </c>
      <c r="AI56" s="23">
        <f ca="1">SQRT(Inputs!$B$38)*M56+SQRT(1-Inputs!$B$38)*_xlfn.NORM.S.INV(RAND())</f>
        <v>1.4459730317957049</v>
      </c>
      <c r="AJ56" s="23">
        <f ca="1">SQRT(Inputs!$B$38)*C56+SQRT(1-Inputs!$B$38)*_xlfn.NORM.S.INV(RAND())</f>
        <v>-1.3378841948519571</v>
      </c>
      <c r="AK56" s="23">
        <f ca="1">SQRT(Inputs!$B$38)*D56+SQRT(1-Inputs!$B$38)*_xlfn.NORM.S.INV(RAND())</f>
        <v>1.586735015207535</v>
      </c>
      <c r="AL56" s="23">
        <f ca="1">SQRT(Inputs!$B$38)*E56+SQRT(1-Inputs!$B$38)*_xlfn.NORM.S.INV(RAND())</f>
        <v>-0.12516210306460795</v>
      </c>
      <c r="AM56" s="23">
        <f ca="1">SQRT(Inputs!$B$38)*F56+SQRT(1-Inputs!$B$38)*_xlfn.NORM.S.INV(RAND())</f>
        <v>-0.96333199691642635</v>
      </c>
      <c r="AN56" s="23">
        <f ca="1">SQRT(Inputs!$B$38)*G56+SQRT(1-Inputs!$B$38)*_xlfn.NORM.S.INV(RAND())</f>
        <v>0.40316183450804965</v>
      </c>
      <c r="AO56" s="23">
        <f ca="1">SQRT(Inputs!$B$38)*H56+SQRT(1-Inputs!$B$38)*_xlfn.NORM.S.INV(RAND())</f>
        <v>1.0194382011096521</v>
      </c>
      <c r="AP56" s="23">
        <f ca="1">SQRT(Inputs!$B$38)*I56+SQRT(1-Inputs!$B$38)*_xlfn.NORM.S.INV(RAND())</f>
        <v>1.6503022524975404</v>
      </c>
      <c r="AQ56" s="23">
        <f ca="1">SQRT(Inputs!$B$38)*J56+SQRT(1-Inputs!$B$38)*_xlfn.NORM.S.INV(RAND())</f>
        <v>0.65009199686689889</v>
      </c>
      <c r="AR56" s="23">
        <f ca="1">SQRT(Inputs!$B$38)*K56+SQRT(1-Inputs!$B$38)*_xlfn.NORM.S.INV(RAND())</f>
        <v>0.36812570233353231</v>
      </c>
      <c r="AS56" s="23">
        <f ca="1">SQRT(Inputs!$B$38)*L56+SQRT(1-Inputs!$B$38)*_xlfn.NORM.S.INV(RAND())</f>
        <v>-1.9849003194974739</v>
      </c>
      <c r="AT56" s="23">
        <f ca="1">SQRT(Inputs!$B$38)*M56+SQRT(1-Inputs!$B$38)*_xlfn.NORM.S.INV(RAND())</f>
        <v>1.5316287528057355</v>
      </c>
      <c r="AU56" s="15">
        <f ca="1">Inputs!$B$6*EXP($B$8-0.5*C$5^2+C$5*N56)</f>
        <v>4371.9236101120505</v>
      </c>
      <c r="AV56" s="15">
        <f t="shared" ca="1" si="1"/>
        <v>6055.206887841453</v>
      </c>
      <c r="AW56" s="15">
        <f t="shared" ca="1" si="2"/>
        <v>6660.8013336019621</v>
      </c>
      <c r="AX56" s="15">
        <f t="shared" ca="1" si="3"/>
        <v>7202.9540930967842</v>
      </c>
      <c r="AY56" s="15">
        <f t="shared" ca="1" si="4"/>
        <v>7662.4393782125762</v>
      </c>
      <c r="AZ56" s="15">
        <f t="shared" ca="1" si="5"/>
        <v>9491.8850397914503</v>
      </c>
      <c r="BA56" s="15">
        <f t="shared" ca="1" si="6"/>
        <v>12022.382377023525</v>
      </c>
      <c r="BB56" s="15">
        <f t="shared" ca="1" si="7"/>
        <v>15643.547519099304</v>
      </c>
      <c r="BC56" s="15">
        <f t="shared" ca="1" si="8"/>
        <v>19996.262695631012</v>
      </c>
      <c r="BD56" s="15">
        <f t="shared" ca="1" si="9"/>
        <v>23866.244590479335</v>
      </c>
      <c r="BE56" s="15">
        <f t="shared" ca="1" si="10"/>
        <v>29643.372256583592</v>
      </c>
      <c r="BF56" s="15">
        <f ca="1">Inputs!$B$13*EXP($B$9-0.5*C$6^2+C$6*Y56)</f>
        <v>11080.035481120942</v>
      </c>
      <c r="BG56" s="15">
        <f t="shared" ca="1" si="11"/>
        <v>10589.770780564</v>
      </c>
      <c r="BH56" s="15">
        <f t="shared" ca="1" si="12"/>
        <v>11439.956018551993</v>
      </c>
      <c r="BI56" s="15">
        <f t="shared" ca="1" si="13"/>
        <v>14900.856941378945</v>
      </c>
      <c r="BJ56" s="15">
        <f t="shared" ca="1" si="14"/>
        <v>15956.280937263991</v>
      </c>
      <c r="BK56" s="15">
        <f t="shared" ca="1" si="15"/>
        <v>19007.589670160214</v>
      </c>
      <c r="BL56" s="15">
        <f t="shared" ca="1" si="16"/>
        <v>23771.77177765817</v>
      </c>
      <c r="BM56" s="15">
        <f t="shared" ca="1" si="17"/>
        <v>33850.909102216174</v>
      </c>
      <c r="BN56" s="15">
        <f t="shared" ca="1" si="18"/>
        <v>46762.304450102834</v>
      </c>
      <c r="BO56" s="15">
        <f t="shared" ca="1" si="19"/>
        <v>56796.744051687871</v>
      </c>
      <c r="BP56" s="15">
        <f t="shared" ca="1" si="20"/>
        <v>82349.892124972044</v>
      </c>
      <c r="BQ56" s="15">
        <f ca="1">Inputs!$B$20*EXP($B$10-0.5*C$7^2+C$7*AJ56)</f>
        <v>2668.853671946611</v>
      </c>
      <c r="BR56" s="15">
        <f t="shared" ca="1" si="21"/>
        <v>5993.9215863999507</v>
      </c>
      <c r="BS56" s="15">
        <f t="shared" ca="1" si="22"/>
        <v>7918.2186421206206</v>
      </c>
      <c r="BT56" s="15">
        <f t="shared" ca="1" si="23"/>
        <v>8479.522744090993</v>
      </c>
      <c r="BU56" s="15">
        <f t="shared" ca="1" si="24"/>
        <v>12955.786528924164</v>
      </c>
      <c r="BV56" s="15">
        <f t="shared" ca="1" si="25"/>
        <v>22679.259025984895</v>
      </c>
      <c r="BW56" s="15">
        <f t="shared" ca="1" si="26"/>
        <v>44878.030494209612</v>
      </c>
      <c r="BX56" s="15">
        <f t="shared" ca="1" si="27"/>
        <v>71506.625924959037</v>
      </c>
      <c r="BY56" s="15">
        <f t="shared" ca="1" si="28"/>
        <v>107504.11642037198</v>
      </c>
      <c r="BZ56" s="15">
        <f t="shared" ca="1" si="29"/>
        <v>104726.26468504764</v>
      </c>
      <c r="CA56" s="15">
        <f t="shared" ca="1" si="30"/>
        <v>193126.00409127577</v>
      </c>
      <c r="CB56" s="15">
        <f ca="1">(AU56*DCF!C$10-DCF!C$5*MAX(AU56*DCF!C$10,0)-MAX(AU56-Inputs!$B$6,0)/Inputs!$B$10)*DCF!C$6</f>
        <v>1047.2833605349595</v>
      </c>
      <c r="CC56" s="15">
        <f ca="1">(AV56*DCF!D$10-DCF!D$5*MAX(AV56*DCF!D$10,0)-MAX(AV56-AU56,0)/Inputs!$B$10)*DCF!D$6</f>
        <v>1065.4910836099189</v>
      </c>
      <c r="CD56" s="15">
        <f ca="1">(AW56*DCF!E$10-DCF!E$5*MAX(AW56*DCF!E$10,0)-MAX(AW56-AV56,0)/Inputs!$B$10)*DCF!E$6</f>
        <v>1401.4680490282713</v>
      </c>
      <c r="CE56" s="15">
        <f ca="1">(AX56*DCF!F$10-DCF!F$5*MAX(AX56*DCF!F$10,0)-MAX(AX56-AW56,0)/Inputs!$B$10)*DCF!F$6</f>
        <v>1459.5848515883463</v>
      </c>
      <c r="CF56" s="15">
        <f ca="1">(AY56*DCF!G$10-DCF!G$5*MAX(AY56*DCF!G$10,0)-MAX(AY56-AX56,0)/Inputs!$B$10)*DCF!G$6</f>
        <v>1490.4468361559188</v>
      </c>
      <c r="CG56" s="15">
        <f ca="1">(AZ56*DCF!H$10-DCF!H$5*MAX(AZ56*DCF!H$10,0)-MAX(AZ56-AY56,0)/Inputs!$B$10)*DCF!H$6</f>
        <v>1518.0054144697499</v>
      </c>
      <c r="CH56" s="15">
        <f ca="1">(BA56*DCF!I$10-DCF!I$5*MAX(BA56*DCF!I$10,0)-MAX(BA56-AZ56,0)/Inputs!$B$10)*DCF!I$6</f>
        <v>1780.9604585179675</v>
      </c>
      <c r="CI56" s="15">
        <f ca="1">(BB56*DCF!J$10-DCF!J$5*MAX(BB56*DCF!J$10,0)-MAX(BB56-BA56,0)/Inputs!$B$10)*DCF!J$6</f>
        <v>2135.7411471118853</v>
      </c>
      <c r="CJ56" s="15">
        <f ca="1">(BC56*DCF!K$10-DCF!K$5*MAX(BC56*DCF!K$10,0)-MAX(BC56-BB56,0)/Inputs!$B$10)*DCF!K$6</f>
        <v>2609.7632879550647</v>
      </c>
      <c r="CK56" s="15">
        <f ca="1">(BD56*DCF!L$10-DCF!L$5*MAX(BD56*DCF!L$10,0)-MAX(BD56-BC56,0)/Inputs!$B$10)*DCF!L$6</f>
        <v>3099.0322044983909</v>
      </c>
      <c r="CL56" s="15">
        <f ca="1">(BE56*DCF!M$10-DCF!M$5*MAX(BE56*DCF!M$10,0)-MAX(BE56-BD56,0)/Inputs!$B$10)*DCF!M$6</f>
        <v>3492.9236063715221</v>
      </c>
      <c r="CM56" s="15">
        <f ca="1">(BF56*DCF!C$28-DCF!C$5*MAX(BF56*DCF!C$28,0)-MAX(BF56-Inputs!$B$13,0)/Inputs!$B$17)*DCF!C$6</f>
        <v>3381.5541645472458</v>
      </c>
      <c r="CN56" s="15">
        <f ca="1">(BG56*DCF!D$28-DCF!D$5*MAX(BG56*DCF!D$28,0)-MAX(BG56-BF56,0)/Inputs!$B$17)*DCF!D$6</f>
        <v>3118.9317353413185</v>
      </c>
      <c r="CO56" s="15">
        <f ca="1">(BH56*DCF!E$28-DCF!E$5*MAX(BH56*DCF!E$28,0)-MAX(BH56-BG56,0)/Inputs!$B$17)*DCF!E$6</f>
        <v>3072.4394415910183</v>
      </c>
      <c r="CP56" s="15">
        <f ca="1">(BI56*DCF!F$28-DCF!F$5*MAX(BI56*DCF!F$28,0)-MAX(BI56-BH56,0)/Inputs!$B$17)*DCF!F$6</f>
        <v>3415.0784414481877</v>
      </c>
      <c r="CQ56" s="15">
        <f ca="1">(BJ56*DCF!G$28-DCF!G$5*MAX(BJ56*DCF!G$28,0)-MAX(BJ56-BI56,0)/Inputs!$B$17)*DCF!G$6</f>
        <v>3962.466259335903</v>
      </c>
      <c r="CR56" s="15">
        <f ca="1">(BK56*DCF!H$28-DCF!H$5*MAX(BK56*DCF!H$28,0)-MAX(BK56-BJ56,0)/Inputs!$B$17)*DCF!H$6</f>
        <v>4226.6988844665721</v>
      </c>
      <c r="CS56" s="15">
        <f ca="1">(BL56*DCF!I$28-DCF!I$5*MAX(BL56*DCF!I$28,0)-MAX(BL56-BK56,0)/Inputs!$B$17)*DCF!I$6</f>
        <v>4906.1981416734943</v>
      </c>
      <c r="CT56" s="15">
        <f ca="1">(BM56*DCF!J$28-DCF!J$5*MAX(BM56*DCF!J$28,0)-MAX(BM56-BL56,0)/Inputs!$B$17)*DCF!J$6</f>
        <v>6215.1516367879412</v>
      </c>
      <c r="CU56" s="15">
        <f ca="1">(BN56*DCF!K$28-DCF!K$5*MAX(BN56*DCF!K$28,0)-MAX(BN56-BM56,0)/Inputs!$B$17)*DCF!K$6</f>
        <v>8293.9406851569784</v>
      </c>
      <c r="CV56" s="15">
        <f ca="1">(BO56*DCF!L$28-DCF!L$5*MAX(BO56*DCF!L$28,0)-MAX(BO56-BN56,0)/Inputs!$B$17)*DCF!L$6</f>
        <v>10196.729021585423</v>
      </c>
      <c r="CW56" s="15">
        <f ca="1">(BP56*DCF!M$28-DCF!M$5*MAX(BP56*DCF!M$28,0)-MAX(BP56-BO56,0)/Inputs!$B$17)*DCF!M$6</f>
        <v>12823.157862489123</v>
      </c>
      <c r="CX56" s="15">
        <f ca="1">(BQ56*DCF!C$46-DCF!C$5*MAX(BQ56*DCF!C$46,0)-MAX(BQ56-Inputs!$B$20,0)/Inputs!$B$24)*DCF!C$6</f>
        <v>-616.36343462970228</v>
      </c>
      <c r="CY56" s="15">
        <f ca="1">(BR56*DCF!D$46-DCF!D$5*MAX(BR56*DCF!D$46,0)-MAX(BR56-BQ56,0)/Inputs!$B$24)*DCF!D$6</f>
        <v>-2441.8015132677947</v>
      </c>
      <c r="CZ56" s="15">
        <f ca="1">(BS56*DCF!E$46-DCF!E$5*MAX(BS56*DCF!E$46,0)-MAX(BS56-BR56,0)/Inputs!$B$24)*DCF!E$6</f>
        <v>-1694.84806538882</v>
      </c>
      <c r="DA56" s="15">
        <f ca="1">(BT56*DCF!F$46-DCF!F$5*MAX(BT56*DCF!F$46,0)-MAX(BT56-BS56,0)/Inputs!$B$24)*DCF!F$6</f>
        <v>-821.9210255607951</v>
      </c>
      <c r="DB56" s="15">
        <f ca="1">(BU56*DCF!G$46-DCF!G$5*MAX(BU56*DCF!G$46,0)-MAX(BU56-BT56,0)/Inputs!$B$24)*DCF!G$6</f>
        <v>-1941.5337583686419</v>
      </c>
      <c r="DC56" s="15">
        <f ca="1">(BV56*DCF!H$46-DCF!H$5*MAX(BV56*DCF!H$46,0)-MAX(BV56-BU56,0)/Inputs!$B$24)*DCF!H$6</f>
        <v>-3021.5095017571839</v>
      </c>
      <c r="DD56" s="15">
        <f ca="1">(BW56*DCF!I$46-DCF!I$5*MAX(BW56*DCF!I$46,0)-MAX(BW56-BV56,0)/Inputs!$B$24)*DCF!I$6</f>
        <v>-5335.933009234026</v>
      </c>
      <c r="DE56" s="15">
        <f ca="1">(BX56*DCF!J$46-DCF!J$5*MAX(BX56*DCF!J$46,0)-MAX(BX56-BW56,0)/Inputs!$B$24)*DCF!J$6</f>
        <v>-4061.9632986207503</v>
      </c>
      <c r="DF56" s="15">
        <f ca="1">(BY56*DCF!K$46-DCF!K$5*MAX(BY56*DCF!K$46,0)-MAX(BY56-BX56,0)/Inputs!$B$24)*DCF!K$6</f>
        <v>-2677.432705461787</v>
      </c>
      <c r="DG56" s="15">
        <f ca="1">(BZ56*DCF!L$46-DCF!L$5*MAX(BZ56*DCF!L$46,0)-MAX(BZ56-BY56,0)/Inputs!$B$24)*DCF!L$6</f>
        <v>7239.2430851310655</v>
      </c>
      <c r="DH56" s="15">
        <f ca="1">(CA56*DCF!M$46-DCF!M$5*MAX(CA56*DCF!M$46,0)-MAX(CA56-BZ56,0)/Inputs!$B$24)*DCF!M$6</f>
        <v>-3340.1928774975304</v>
      </c>
      <c r="DI56" s="15">
        <f ca="1">SUM(CB56:CL56)+BE56*DCF!M$10*(1+Inputs!$B$30)*(1-Inputs!$B$33)*(1-Inputs!$B$30/Inputs!$B$31)/(Inputs!$B$29-Inputs!$B$30)*DCF!M$6</f>
        <v>103598.59728293121</v>
      </c>
      <c r="DJ56" s="15">
        <f ca="1">SUM(CM56:CW56)+BP56*DCF!M$28*(1+Inputs!$B$30)*(1-Inputs!$B$33)*(1-Inputs!$B$30/Inputs!$B$31)/(Inputs!$B$29-Inputs!$B$30)*DCF!M$6</f>
        <v>369186.79793893732</v>
      </c>
      <c r="DK56" s="15">
        <f ca="1">SUM(CX56:DH56)+CA56*DCF!M$46*(1+Inputs!$B$30)*(1-Inputs!$B$33)*(1-Inputs!$B$30/Inputs!$B$31)/(Inputs!$B$29-Inputs!$B$30)*DCF!M$6</f>
        <v>279881.42345814407</v>
      </c>
      <c r="DM56" s="15">
        <f ca="1">DI56+DJ56+DK56+Inputs!$B$34+Inputs!$B$36-Inputs!$B$35</f>
        <v>829517.8186800126</v>
      </c>
    </row>
    <row r="57" spans="1:117" x14ac:dyDescent="0.75">
      <c r="A57" s="11">
        <v>44</v>
      </c>
      <c r="C57" s="23">
        <f t="shared" ca="1" si="34"/>
        <v>-0.19758573269961127</v>
      </c>
      <c r="D57" s="23">
        <f t="shared" ca="1" si="34"/>
        <v>1.1310852403960618</v>
      </c>
      <c r="E57" s="23">
        <f t="shared" ca="1" si="34"/>
        <v>4.6173742668677152E-2</v>
      </c>
      <c r="F57" s="23">
        <f t="shared" ca="1" si="34"/>
        <v>-1.0046497413626894</v>
      </c>
      <c r="G57" s="23">
        <f t="shared" ca="1" si="34"/>
        <v>2.0240375051655852</v>
      </c>
      <c r="H57" s="23">
        <f t="shared" ca="1" si="34"/>
        <v>-0.69525057764264575</v>
      </c>
      <c r="I57" s="23">
        <f t="shared" ca="1" si="34"/>
        <v>0.4398420227655368</v>
      </c>
      <c r="J57" s="23">
        <f t="shared" ca="1" si="34"/>
        <v>0.50988231124584138</v>
      </c>
      <c r="K57" s="23">
        <f t="shared" ca="1" si="34"/>
        <v>0.62698809911274356</v>
      </c>
      <c r="L57" s="23">
        <f t="shared" ca="1" si="34"/>
        <v>0.50963126659200519</v>
      </c>
      <c r="M57" s="23">
        <f t="shared" ca="1" si="34"/>
        <v>1.4166209662373155</v>
      </c>
      <c r="N57" s="23">
        <f ca="1">SQRT(Inputs!$B$38)*C57+SQRT(1-Inputs!$B$38)*_xlfn.NORM.S.INV(RAND())</f>
        <v>-0.93554155180215159</v>
      </c>
      <c r="O57" s="23">
        <f ca="1">SQRT(Inputs!$B$38)*D57+SQRT(1-Inputs!$B$38)*_xlfn.NORM.S.INV(RAND())</f>
        <v>2.0640496814527833</v>
      </c>
      <c r="P57" s="23">
        <f ca="1">SQRT(Inputs!$B$38)*E57+SQRT(1-Inputs!$B$38)*_xlfn.NORM.S.INV(RAND())</f>
        <v>0.91559880664629734</v>
      </c>
      <c r="Q57" s="23">
        <f ca="1">SQRT(Inputs!$B$38)*F57+SQRT(1-Inputs!$B$38)*_xlfn.NORM.S.INV(RAND())</f>
        <v>-0.83126007696627136</v>
      </c>
      <c r="R57" s="23">
        <f ca="1">SQRT(Inputs!$B$38)*G57+SQRT(1-Inputs!$B$38)*_xlfn.NORM.S.INV(RAND())</f>
        <v>1.5314382484729063</v>
      </c>
      <c r="S57" s="23">
        <f ca="1">SQRT(Inputs!$B$38)*H57+SQRT(1-Inputs!$B$38)*_xlfn.NORM.S.INV(RAND())</f>
        <v>0.79355872237402125</v>
      </c>
      <c r="T57" s="23">
        <f ca="1">SQRT(Inputs!$B$38)*I57+SQRT(1-Inputs!$B$38)*_xlfn.NORM.S.INV(RAND())</f>
        <v>0.41960225783584748</v>
      </c>
      <c r="U57" s="23">
        <f ca="1">SQRT(Inputs!$B$38)*J57+SQRT(1-Inputs!$B$38)*_xlfn.NORM.S.INV(RAND())</f>
        <v>1.1084346073659699</v>
      </c>
      <c r="V57" s="23">
        <f ca="1">SQRT(Inputs!$B$38)*K57+SQRT(1-Inputs!$B$38)*_xlfn.NORM.S.INV(RAND())</f>
        <v>1.2220564895756003</v>
      </c>
      <c r="W57" s="23">
        <f ca="1">SQRT(Inputs!$B$38)*L57+SQRT(1-Inputs!$B$38)*_xlfn.NORM.S.INV(RAND())</f>
        <v>0.76026060915165239</v>
      </c>
      <c r="X57" s="23">
        <f ca="1">SQRT(Inputs!$B$38)*M57+SQRT(1-Inputs!$B$38)*_xlfn.NORM.S.INV(RAND())</f>
        <v>0.89849321405999438</v>
      </c>
      <c r="Y57" s="23">
        <f ca="1">SQRT(Inputs!$B$38)*C57+SQRT(1-Inputs!$B$38)*_xlfn.NORM.S.INV(RAND())</f>
        <v>-0.47929147830488311</v>
      </c>
      <c r="Z57" s="23">
        <f ca="1">SQRT(Inputs!$B$38)*D57+SQRT(1-Inputs!$B$38)*_xlfn.NORM.S.INV(RAND())</f>
        <v>0.86406373996140817</v>
      </c>
      <c r="AA57" s="23">
        <f ca="1">SQRT(Inputs!$B$38)*E57+SQRT(1-Inputs!$B$38)*_xlfn.NORM.S.INV(RAND())</f>
        <v>0.36502522594565234</v>
      </c>
      <c r="AB57" s="23">
        <f ca="1">SQRT(Inputs!$B$38)*F57+SQRT(1-Inputs!$B$38)*_xlfn.NORM.S.INV(RAND())</f>
        <v>-0.84305969411038828</v>
      </c>
      <c r="AC57" s="23">
        <f ca="1">SQRT(Inputs!$B$38)*G57+SQRT(1-Inputs!$B$38)*_xlfn.NORM.S.INV(RAND())</f>
        <v>1.6206827344652122</v>
      </c>
      <c r="AD57" s="23">
        <f ca="1">SQRT(Inputs!$B$38)*H57+SQRT(1-Inputs!$B$38)*_xlfn.NORM.S.INV(RAND())</f>
        <v>-1.2153689012958842</v>
      </c>
      <c r="AE57" s="23">
        <f ca="1">SQRT(Inputs!$B$38)*I57+SQRT(1-Inputs!$B$38)*_xlfn.NORM.S.INV(RAND())</f>
        <v>-1.340997396248192</v>
      </c>
      <c r="AF57" s="23">
        <f ca="1">SQRT(Inputs!$B$38)*J57+SQRT(1-Inputs!$B$38)*_xlfn.NORM.S.INV(RAND())</f>
        <v>-1.1337941141304115</v>
      </c>
      <c r="AG57" s="23">
        <f ca="1">SQRT(Inputs!$B$38)*K57+SQRT(1-Inputs!$B$38)*_xlfn.NORM.S.INV(RAND())</f>
        <v>0.56216104122190114</v>
      </c>
      <c r="AH57" s="23">
        <f ca="1">SQRT(Inputs!$B$38)*L57+SQRT(1-Inputs!$B$38)*_xlfn.NORM.S.INV(RAND())</f>
        <v>-0.54653132370874746</v>
      </c>
      <c r="AI57" s="23">
        <f ca="1">SQRT(Inputs!$B$38)*M57+SQRT(1-Inputs!$B$38)*_xlfn.NORM.S.INV(RAND())</f>
        <v>0.60652988488788551</v>
      </c>
      <c r="AJ57" s="23">
        <f ca="1">SQRT(Inputs!$B$38)*C57+SQRT(1-Inputs!$B$38)*_xlfn.NORM.S.INV(RAND())</f>
        <v>0.63493314901680376</v>
      </c>
      <c r="AK57" s="23">
        <f ca="1">SQRT(Inputs!$B$38)*D57+SQRT(1-Inputs!$B$38)*_xlfn.NORM.S.INV(RAND())</f>
        <v>-0.52517380304872618</v>
      </c>
      <c r="AL57" s="23">
        <f ca="1">SQRT(Inputs!$B$38)*E57+SQRT(1-Inputs!$B$38)*_xlfn.NORM.S.INV(RAND())</f>
        <v>0.11705064897716055</v>
      </c>
      <c r="AM57" s="23">
        <f ca="1">SQRT(Inputs!$B$38)*F57+SQRT(1-Inputs!$B$38)*_xlfn.NORM.S.INV(RAND())</f>
        <v>0.7068585070630663</v>
      </c>
      <c r="AN57" s="23">
        <f ca="1">SQRT(Inputs!$B$38)*G57+SQRT(1-Inputs!$B$38)*_xlfn.NORM.S.INV(RAND())</f>
        <v>0.55258333162899775</v>
      </c>
      <c r="AO57" s="23">
        <f ca="1">SQRT(Inputs!$B$38)*H57+SQRT(1-Inputs!$B$38)*_xlfn.NORM.S.INV(RAND())</f>
        <v>6.1282762898679732E-2</v>
      </c>
      <c r="AP57" s="23">
        <f ca="1">SQRT(Inputs!$B$38)*I57+SQRT(1-Inputs!$B$38)*_xlfn.NORM.S.INV(RAND())</f>
        <v>-0.75029901923208442</v>
      </c>
      <c r="AQ57" s="23">
        <f ca="1">SQRT(Inputs!$B$38)*J57+SQRT(1-Inputs!$B$38)*_xlfn.NORM.S.INV(RAND())</f>
        <v>0.12589623501328601</v>
      </c>
      <c r="AR57" s="23">
        <f ca="1">SQRT(Inputs!$B$38)*K57+SQRT(1-Inputs!$B$38)*_xlfn.NORM.S.INV(RAND())</f>
        <v>-0.26698995809227777</v>
      </c>
      <c r="AS57" s="23">
        <f ca="1">SQRT(Inputs!$B$38)*L57+SQRT(1-Inputs!$B$38)*_xlfn.NORM.S.INV(RAND())</f>
        <v>0.27063810698939417</v>
      </c>
      <c r="AT57" s="23">
        <f ca="1">SQRT(Inputs!$B$38)*M57+SQRT(1-Inputs!$B$38)*_xlfn.NORM.S.INV(RAND())</f>
        <v>0.43343953756640369</v>
      </c>
      <c r="AU57" s="15">
        <f ca="1">Inputs!$B$6*EXP($B$8-0.5*C$5^2+C$5*N57)</f>
        <v>4264.8975055783822</v>
      </c>
      <c r="AV57" s="15">
        <f t="shared" ca="1" si="1"/>
        <v>7032.0789901713015</v>
      </c>
      <c r="AW57" s="15">
        <f t="shared" ca="1" si="2"/>
        <v>9701.4469902460896</v>
      </c>
      <c r="AX57" s="15">
        <f t="shared" ca="1" si="3"/>
        <v>10676.139437685137</v>
      </c>
      <c r="AY57" s="15">
        <f t="shared" ca="1" si="4"/>
        <v>15602.594148685681</v>
      </c>
      <c r="AZ57" s="15">
        <f t="shared" ca="1" si="5"/>
        <v>20824.961989260359</v>
      </c>
      <c r="BA57" s="15">
        <f t="shared" ca="1" si="6"/>
        <v>26628.526574418982</v>
      </c>
      <c r="BB57" s="15">
        <f t="shared" ca="1" si="7"/>
        <v>36430.628021934557</v>
      </c>
      <c r="BC57" s="15">
        <f t="shared" ca="1" si="8"/>
        <v>50204.662678893605</v>
      </c>
      <c r="BD57" s="15">
        <f t="shared" ca="1" si="9"/>
        <v>66038.3469870915</v>
      </c>
      <c r="BE57" s="15">
        <f t="shared" ca="1" si="10"/>
        <v>87822.252079436366</v>
      </c>
      <c r="BF57" s="15">
        <f ca="1">Inputs!$B$13*EXP($B$9-0.5*C$6^2+C$6*Y57)</f>
        <v>12577.32417044714</v>
      </c>
      <c r="BG57" s="15">
        <f t="shared" ca="1" si="11"/>
        <v>17914.661749675419</v>
      </c>
      <c r="BH57" s="15">
        <f t="shared" ca="1" si="12"/>
        <v>23254.529658268286</v>
      </c>
      <c r="BI57" s="15">
        <f t="shared" ca="1" si="13"/>
        <v>25002.69702868841</v>
      </c>
      <c r="BJ57" s="15">
        <f t="shared" ca="1" si="14"/>
        <v>38717.882796609541</v>
      </c>
      <c r="BK57" s="15">
        <f t="shared" ca="1" si="15"/>
        <v>40272.240628279389</v>
      </c>
      <c r="BL57" s="15">
        <f t="shared" ca="1" si="16"/>
        <v>41578.202149337805</v>
      </c>
      <c r="BM57" s="15">
        <f t="shared" ca="1" si="17"/>
        <v>44393.984113408784</v>
      </c>
      <c r="BN57" s="15">
        <f t="shared" ca="1" si="18"/>
        <v>58403.941390239394</v>
      </c>
      <c r="BO57" s="15">
        <f t="shared" ca="1" si="19"/>
        <v>67436.824338421866</v>
      </c>
      <c r="BP57" s="15">
        <f t="shared" ca="1" si="20"/>
        <v>88906.34395795039</v>
      </c>
      <c r="BQ57" s="15">
        <f ca="1">Inputs!$B$20*EXP($B$10-0.5*C$7^2+C$7*AJ57)</f>
        <v>5372.9290291173093</v>
      </c>
      <c r="BR57" s="15">
        <f t="shared" ca="1" si="21"/>
        <v>6170.4392027511976</v>
      </c>
      <c r="BS57" s="15">
        <f t="shared" ca="1" si="22"/>
        <v>8738.6402588505698</v>
      </c>
      <c r="BT57" s="15">
        <f t="shared" ca="1" si="23"/>
        <v>14503.461209813935</v>
      </c>
      <c r="BU57" s="15">
        <f t="shared" ca="1" si="24"/>
        <v>22975.563172858059</v>
      </c>
      <c r="BV57" s="15">
        <f t="shared" ca="1" si="25"/>
        <v>32410.045776266998</v>
      </c>
      <c r="BW57" s="15">
        <f t="shared" ca="1" si="26"/>
        <v>38585.654465155494</v>
      </c>
      <c r="BX57" s="15">
        <f t="shared" ca="1" si="27"/>
        <v>55347.672717952795</v>
      </c>
      <c r="BY57" s="15">
        <f t="shared" ca="1" si="28"/>
        <v>73689.499135925667</v>
      </c>
      <c r="BZ57" s="15">
        <f t="shared" ca="1" si="29"/>
        <v>108671.04232285178</v>
      </c>
      <c r="CA57" s="15">
        <f t="shared" ca="1" si="30"/>
        <v>164871.95985931045</v>
      </c>
      <c r="CB57" s="15">
        <f ca="1">(AU57*DCF!C$10-DCF!C$5*MAX(AU57*DCF!C$10,0)-MAX(AU57-Inputs!$B$6,0)/Inputs!$B$10)*DCF!C$6</f>
        <v>1048.0464757367056</v>
      </c>
      <c r="CC57" s="15">
        <f ca="1">(AV57*DCF!D$10-DCF!D$5*MAX(AV57*DCF!D$10,0)-MAX(AV57-AU57,0)/Inputs!$B$10)*DCF!D$6</f>
        <v>1039.3168303491798</v>
      </c>
      <c r="CD57" s="15">
        <f ca="1">(AW57*DCF!E$10-DCF!E$5*MAX(AW57*DCF!E$10,0)-MAX(AW57-AV57,0)/Inputs!$B$10)*DCF!E$6</f>
        <v>1638.6574593860773</v>
      </c>
      <c r="CE57" s="15">
        <f ca="1">(AX57*DCF!F$10-DCF!F$5*MAX(AX57*DCF!F$10,0)-MAX(AX57-AW57,0)/Inputs!$B$10)*DCF!F$6</f>
        <v>2127.7748920101208</v>
      </c>
      <c r="CF57" s="15">
        <f ca="1">(AY57*DCF!G$10-DCF!G$5*MAX(AY57*DCF!G$10,0)-MAX(AY57-AX57,0)/Inputs!$B$10)*DCF!G$6</f>
        <v>2267.8064029482421</v>
      </c>
      <c r="CG57" s="15">
        <f ca="1">(AZ57*DCF!H$10-DCF!H$5*MAX(AZ57*DCF!H$10,0)-MAX(AZ57-AY57,0)/Inputs!$B$10)*DCF!H$6</f>
        <v>3115.8562741669398</v>
      </c>
      <c r="CH57" s="15">
        <f ca="1">(BA57*DCF!I$10-DCF!I$5*MAX(BA57*DCF!I$10,0)-MAX(BA57-AZ57,0)/Inputs!$B$10)*DCF!I$6</f>
        <v>3912.072463047843</v>
      </c>
      <c r="CI57" s="15">
        <f ca="1">(BB57*DCF!J$10-DCF!J$5*MAX(BB57*DCF!J$10,0)-MAX(BB57-BA57,0)/Inputs!$B$10)*DCF!J$6</f>
        <v>4766.2333507327849</v>
      </c>
      <c r="CJ57" s="15">
        <f ca="1">(BC57*DCF!K$10-DCF!K$5*MAX(BC57*DCF!K$10,0)-MAX(BC57-BB57,0)/Inputs!$B$10)*DCF!K$6</f>
        <v>6153.9892271380704</v>
      </c>
      <c r="CK57" s="15">
        <f ca="1">(BD57*DCF!L$10-DCF!L$5*MAX(BD57*DCF!L$10,0)-MAX(BD57-BC57,0)/Inputs!$B$10)*DCF!L$6</f>
        <v>7912.2867579515068</v>
      </c>
      <c r="CL57" s="15">
        <f ca="1">(BE57*DCF!M$10-DCF!M$5*MAX(BE57*DCF!M$10,0)-MAX(BE57-BD57,0)/Inputs!$B$10)*DCF!M$6</f>
        <v>9790.5354432205804</v>
      </c>
      <c r="CM57" s="15">
        <f ca="1">(BF57*DCF!C$28-DCF!C$5*MAX(BF57*DCF!C$28,0)-MAX(BF57-Inputs!$B$13,0)/Inputs!$B$17)*DCF!C$6</f>
        <v>3563.6151971263212</v>
      </c>
      <c r="CN57" s="15">
        <f ca="1">(BG57*DCF!D$28-DCF!D$5*MAX(BG57*DCF!D$28,0)-MAX(BG57-BF57,0)/Inputs!$B$17)*DCF!D$6</f>
        <v>4137.5822450748037</v>
      </c>
      <c r="CO57" s="15">
        <f ca="1">(BH57*DCF!E$28-DCF!E$5*MAX(BH57*DCF!E$28,0)-MAX(BH57-BG57,0)/Inputs!$B$17)*DCF!E$6</f>
        <v>5533.6824170242453</v>
      </c>
      <c r="CP57" s="15">
        <f ca="1">(BI57*DCF!F$28-DCF!F$5*MAX(BI57*DCF!F$28,0)-MAX(BI57-BH57,0)/Inputs!$B$17)*DCF!F$6</f>
        <v>6469.2921490067611</v>
      </c>
      <c r="CQ57" s="15">
        <f ca="1">(BJ57*DCF!G$28-DCF!G$5*MAX(BJ57*DCF!G$28,0)-MAX(BJ57-BI57,0)/Inputs!$B$17)*DCF!G$6</f>
        <v>7738.8896866380592</v>
      </c>
      <c r="CR57" s="15">
        <f ca="1">(BK57*DCF!H$28-DCF!H$5*MAX(BK57*DCF!H$28,0)-MAX(BK57-BJ57,0)/Inputs!$B$17)*DCF!H$6</f>
        <v>9718.2658338163128</v>
      </c>
      <c r="CS57" s="15">
        <f ca="1">(BL57*DCF!I$28-DCF!I$5*MAX(BL57*DCF!I$28,0)-MAX(BL57-BK57,0)/Inputs!$B$17)*DCF!I$6</f>
        <v>9589.7949970579848</v>
      </c>
      <c r="CT57" s="15">
        <f ca="1">(BM57*DCF!J$28-DCF!J$5*MAX(BM57*DCF!J$28,0)-MAX(BM57-BL57,0)/Inputs!$B$17)*DCF!J$6</f>
        <v>9530.1942002384367</v>
      </c>
      <c r="CU57" s="15">
        <f ca="1">(BN57*DCF!K$28-DCF!K$5*MAX(BN57*DCF!K$28,0)-MAX(BN57-BM57,0)/Inputs!$B$17)*DCF!K$6</f>
        <v>10617.900008045537</v>
      </c>
      <c r="CV57" s="15">
        <f ca="1">(BO57*DCF!L$28-DCF!L$5*MAX(BO57*DCF!L$28,0)-MAX(BO57-BN57,0)/Inputs!$B$17)*DCF!L$6</f>
        <v>12432.976178142204</v>
      </c>
      <c r="CW57" s="15">
        <f ca="1">(BP57*DCF!M$28-DCF!M$5*MAX(BP57*DCF!M$28,0)-MAX(BP57-BO57,0)/Inputs!$B$17)*DCF!M$6</f>
        <v>14483.611989763822</v>
      </c>
      <c r="CX57" s="15">
        <f ca="1">(BQ57*DCF!C$46-DCF!C$5*MAX(BQ57*DCF!C$46,0)-MAX(BQ57-Inputs!$B$20,0)/Inputs!$B$24)*DCF!C$6</f>
        <v>-2244.0616829912074</v>
      </c>
      <c r="CY57" s="15">
        <f ca="1">(BR57*DCF!D$46-DCF!D$5*MAX(BR57*DCF!D$46,0)-MAX(BR57-BQ57,0)/Inputs!$B$24)*DCF!D$6</f>
        <v>-1393.4410465613951</v>
      </c>
      <c r="CZ57" s="15">
        <f ca="1">(BS57*DCF!E$46-DCF!E$5*MAX(BS57*DCF!E$46,0)-MAX(BS57-BR57,0)/Inputs!$B$24)*DCF!E$6</f>
        <v>-2045.6735805808732</v>
      </c>
      <c r="DA57" s="15">
        <f ca="1">(BT57*DCF!F$46-DCF!F$5*MAX(BT57*DCF!F$46,0)-MAX(BT57-BS57,0)/Inputs!$B$24)*DCF!F$6</f>
        <v>-3155.3872913131963</v>
      </c>
      <c r="DB57" s="15">
        <f ca="1">(BU57*DCF!G$46-DCF!G$5*MAX(BU57*DCF!G$46,0)-MAX(BU57-BT57,0)/Inputs!$B$24)*DCF!G$6</f>
        <v>-3622.700263036711</v>
      </c>
      <c r="DC57" s="15">
        <f ca="1">(BV57*DCF!H$46-DCF!H$5*MAX(BV57*DCF!H$46,0)-MAX(BV57-BU57,0)/Inputs!$B$24)*DCF!H$6</f>
        <v>-2931.7076629753451</v>
      </c>
      <c r="DD57" s="15">
        <f ca="1">(BW57*DCF!I$46-DCF!I$5*MAX(BW57*DCF!I$46,0)-MAX(BW57-BV57,0)/Inputs!$B$24)*DCF!I$6</f>
        <v>-881.62770319993217</v>
      </c>
      <c r="DE57" s="15">
        <f ca="1">(BX57*DCF!J$46-DCF!J$5*MAX(BX57*DCF!J$46,0)-MAX(BX57-BW57,0)/Inputs!$B$24)*DCF!J$6</f>
        <v>-2123.331617119673</v>
      </c>
      <c r="DF57" s="15">
        <f ca="1">(BY57*DCF!K$46-DCF!K$5*MAX(BY57*DCF!K$46,0)-MAX(BY57-BX57,0)/Inputs!$B$24)*DCF!K$6</f>
        <v>-283.86901235090289</v>
      </c>
      <c r="DG57" s="15">
        <f ca="1">(BZ57*DCF!L$46-DCF!L$5*MAX(BZ57*DCF!L$46,0)-MAX(BZ57-BY57,0)/Inputs!$B$24)*DCF!L$6</f>
        <v>-404.51253812557445</v>
      </c>
      <c r="DH57" s="15">
        <f ca="1">(CA57*DCF!M$46-DCF!M$5*MAX(CA57*DCF!M$46,0)-MAX(CA57-BZ57,0)/Inputs!$B$24)*DCF!M$6</f>
        <v>1176.1642658950464</v>
      </c>
      <c r="DI57" s="15">
        <f ca="1">SUM(CB57:CL57)+BE57*DCF!M$10*(1+Inputs!$B$30)*(1-Inputs!$B$33)*(1-Inputs!$B$30/Inputs!$B$31)/(Inputs!$B$29-Inputs!$B$30)*DCF!M$6</f>
        <v>288183.06444281677</v>
      </c>
      <c r="DJ57" s="15">
        <f ca="1">SUM(CM57:CW57)+BP57*DCF!M$28*(1+Inputs!$B$30)*(1-Inputs!$B$33)*(1-Inputs!$B$30/Inputs!$B$31)/(Inputs!$B$29-Inputs!$B$30)*DCF!M$6</f>
        <v>423719.17943482019</v>
      </c>
      <c r="DK57" s="15">
        <f ca="1">SUM(CX57:DH57)+CA57*DCF!M$46*(1+Inputs!$B$30)*(1-Inputs!$B$33)*(1-Inputs!$B$30/Inputs!$B$31)/(Inputs!$B$29-Inputs!$B$30)*DCF!M$6</f>
        <v>237001.43214232058</v>
      </c>
      <c r="DM57" s="15">
        <f ca="1">DI57+DJ57+DK57+Inputs!$B$34+Inputs!$B$36-Inputs!$B$35</f>
        <v>1025754.6760199575</v>
      </c>
    </row>
    <row r="58" spans="1:117" x14ac:dyDescent="0.75">
      <c r="A58" s="11">
        <v>45</v>
      </c>
      <c r="C58" s="23">
        <f t="shared" ca="1" si="34"/>
        <v>2.2563962332572371</v>
      </c>
      <c r="D58" s="23">
        <f t="shared" ca="1" si="34"/>
        <v>0.53208459832908073</v>
      </c>
      <c r="E58" s="23">
        <f t="shared" ca="1" si="34"/>
        <v>-0.10803543999395795</v>
      </c>
      <c r="F58" s="23">
        <f t="shared" ca="1" si="34"/>
        <v>-1.098308988300007</v>
      </c>
      <c r="G58" s="23">
        <f t="shared" ca="1" si="34"/>
        <v>9.2306603094099771E-2</v>
      </c>
      <c r="H58" s="23">
        <f t="shared" ca="1" si="34"/>
        <v>-0.83630343761741255</v>
      </c>
      <c r="I58" s="23">
        <f t="shared" ca="1" si="34"/>
        <v>0.36447457458286947</v>
      </c>
      <c r="J58" s="23">
        <f t="shared" ca="1" si="34"/>
        <v>-0.31337884604721805</v>
      </c>
      <c r="K58" s="23">
        <f t="shared" ca="1" si="34"/>
        <v>0.33299720925190762</v>
      </c>
      <c r="L58" s="23">
        <f t="shared" ca="1" si="34"/>
        <v>0.23539733289823284</v>
      </c>
      <c r="M58" s="23">
        <f t="shared" ca="1" si="34"/>
        <v>-0.3524516970590425</v>
      </c>
      <c r="N58" s="23">
        <f ca="1">SQRT(Inputs!$B$38)*C58+SQRT(1-Inputs!$B$38)*_xlfn.NORM.S.INV(RAND())</f>
        <v>1.7752252789621381</v>
      </c>
      <c r="O58" s="23">
        <f ca="1">SQRT(Inputs!$B$38)*D58+SQRT(1-Inputs!$B$38)*_xlfn.NORM.S.INV(RAND())</f>
        <v>-1.0038855459994944</v>
      </c>
      <c r="P58" s="23">
        <f ca="1">SQRT(Inputs!$B$38)*E58+SQRT(1-Inputs!$B$38)*_xlfn.NORM.S.INV(RAND())</f>
        <v>-4.1930106282917982E-2</v>
      </c>
      <c r="Q58" s="23">
        <f ca="1">SQRT(Inputs!$B$38)*F58+SQRT(1-Inputs!$B$38)*_xlfn.NORM.S.INV(RAND())</f>
        <v>0.59669568177512156</v>
      </c>
      <c r="R58" s="23">
        <f ca="1">SQRT(Inputs!$B$38)*G58+SQRT(1-Inputs!$B$38)*_xlfn.NORM.S.INV(RAND())</f>
        <v>0.94623883473101478</v>
      </c>
      <c r="S58" s="23">
        <f ca="1">SQRT(Inputs!$B$38)*H58+SQRT(1-Inputs!$B$38)*_xlfn.NORM.S.INV(RAND())</f>
        <v>-0.34718076564788314</v>
      </c>
      <c r="T58" s="23">
        <f ca="1">SQRT(Inputs!$B$38)*I58+SQRT(1-Inputs!$B$38)*_xlfn.NORM.S.INV(RAND())</f>
        <v>-0.4900408603833748</v>
      </c>
      <c r="U58" s="23">
        <f ca="1">SQRT(Inputs!$B$38)*J58+SQRT(1-Inputs!$B$38)*_xlfn.NORM.S.INV(RAND())</f>
        <v>0.73019594213041383</v>
      </c>
      <c r="V58" s="23">
        <f ca="1">SQRT(Inputs!$B$38)*K58+SQRT(1-Inputs!$B$38)*_xlfn.NORM.S.INV(RAND())</f>
        <v>0.476340644120955</v>
      </c>
      <c r="W58" s="23">
        <f ca="1">SQRT(Inputs!$B$38)*L58+SQRT(1-Inputs!$B$38)*_xlfn.NORM.S.INV(RAND())</f>
        <v>-1.553968419635265</v>
      </c>
      <c r="X58" s="23">
        <f ca="1">SQRT(Inputs!$B$38)*M58+SQRT(1-Inputs!$B$38)*_xlfn.NORM.S.INV(RAND())</f>
        <v>0.89295040624436739</v>
      </c>
      <c r="Y58" s="23">
        <f ca="1">SQRT(Inputs!$B$38)*C58+SQRT(1-Inputs!$B$38)*_xlfn.NORM.S.INV(RAND())</f>
        <v>0.3150866867443366</v>
      </c>
      <c r="Z58" s="23">
        <f ca="1">SQRT(Inputs!$B$38)*D58+SQRT(1-Inputs!$B$38)*_xlfn.NORM.S.INV(RAND())</f>
        <v>-1.2652051064327803</v>
      </c>
      <c r="AA58" s="23">
        <f ca="1">SQRT(Inputs!$B$38)*E58+SQRT(1-Inputs!$B$38)*_xlfn.NORM.S.INV(RAND())</f>
        <v>-1.7062926044860409</v>
      </c>
      <c r="AB58" s="23">
        <f ca="1">SQRT(Inputs!$B$38)*F58+SQRT(1-Inputs!$B$38)*_xlfn.NORM.S.INV(RAND())</f>
        <v>-0.7998828900447964</v>
      </c>
      <c r="AC58" s="23">
        <f ca="1">SQRT(Inputs!$B$38)*G58+SQRT(1-Inputs!$B$38)*_xlfn.NORM.S.INV(RAND())</f>
        <v>-0.33174389741866078</v>
      </c>
      <c r="AD58" s="23">
        <f ca="1">SQRT(Inputs!$B$38)*H58+SQRT(1-Inputs!$B$38)*_xlfn.NORM.S.INV(RAND())</f>
        <v>0.13704870061018853</v>
      </c>
      <c r="AE58" s="23">
        <f ca="1">SQRT(Inputs!$B$38)*I58+SQRT(1-Inputs!$B$38)*_xlfn.NORM.S.INV(RAND())</f>
        <v>0.80084742121180263</v>
      </c>
      <c r="AF58" s="23">
        <f ca="1">SQRT(Inputs!$B$38)*J58+SQRT(1-Inputs!$B$38)*_xlfn.NORM.S.INV(RAND())</f>
        <v>-0.87028896829586899</v>
      </c>
      <c r="AG58" s="23">
        <f ca="1">SQRT(Inputs!$B$38)*K58+SQRT(1-Inputs!$B$38)*_xlfn.NORM.S.INV(RAND())</f>
        <v>-1.0835461317164821</v>
      </c>
      <c r="AH58" s="23">
        <f ca="1">SQRT(Inputs!$B$38)*L58+SQRT(1-Inputs!$B$38)*_xlfn.NORM.S.INV(RAND())</f>
        <v>0.40011719196069317</v>
      </c>
      <c r="AI58" s="23">
        <f ca="1">SQRT(Inputs!$B$38)*M58+SQRT(1-Inputs!$B$38)*_xlfn.NORM.S.INV(RAND())</f>
        <v>0.14804503090486795</v>
      </c>
      <c r="AJ58" s="23">
        <f ca="1">SQRT(Inputs!$B$38)*C58+SQRT(1-Inputs!$B$38)*_xlfn.NORM.S.INV(RAND())</f>
        <v>2.3858035300070295</v>
      </c>
      <c r="AK58" s="23">
        <f ca="1">SQRT(Inputs!$B$38)*D58+SQRT(1-Inputs!$B$38)*_xlfn.NORM.S.INV(RAND())</f>
        <v>0.64408714352036145</v>
      </c>
      <c r="AL58" s="23">
        <f ca="1">SQRT(Inputs!$B$38)*E58+SQRT(1-Inputs!$B$38)*_xlfn.NORM.S.INV(RAND())</f>
        <v>-0.15588911513332854</v>
      </c>
      <c r="AM58" s="23">
        <f ca="1">SQRT(Inputs!$B$38)*F58+SQRT(1-Inputs!$B$38)*_xlfn.NORM.S.INV(RAND())</f>
        <v>0.35221114619954386</v>
      </c>
      <c r="AN58" s="23">
        <f ca="1">SQRT(Inputs!$B$38)*G58+SQRT(1-Inputs!$B$38)*_xlfn.NORM.S.INV(RAND())</f>
        <v>-0.26290816493849212</v>
      </c>
      <c r="AO58" s="23">
        <f ca="1">SQRT(Inputs!$B$38)*H58+SQRT(1-Inputs!$B$38)*_xlfn.NORM.S.INV(RAND())</f>
        <v>-0.54538584658305678</v>
      </c>
      <c r="AP58" s="23">
        <f ca="1">SQRT(Inputs!$B$38)*I58+SQRT(1-Inputs!$B$38)*_xlfn.NORM.S.INV(RAND())</f>
        <v>0.39282317339991113</v>
      </c>
      <c r="AQ58" s="23">
        <f ca="1">SQRT(Inputs!$B$38)*J58+SQRT(1-Inputs!$B$38)*_xlfn.NORM.S.INV(RAND())</f>
        <v>-0.12087755195464625</v>
      </c>
      <c r="AR58" s="23">
        <f ca="1">SQRT(Inputs!$B$38)*K58+SQRT(1-Inputs!$B$38)*_xlfn.NORM.S.INV(RAND())</f>
        <v>1.7265341653982857</v>
      </c>
      <c r="AS58" s="23">
        <f ca="1">SQRT(Inputs!$B$38)*L58+SQRT(1-Inputs!$B$38)*_xlfn.NORM.S.INV(RAND())</f>
        <v>-0.28900635300766625</v>
      </c>
      <c r="AT58" s="23">
        <f ca="1">SQRT(Inputs!$B$38)*M58+SQRT(1-Inputs!$B$38)*_xlfn.NORM.S.INV(RAND())</f>
        <v>-0.4081192038740708</v>
      </c>
      <c r="AU58" s="15">
        <f ca="1">Inputs!$B$6*EXP($B$8-0.5*C$5^2+C$5*N58)</f>
        <v>6614.196424933717</v>
      </c>
      <c r="AV58" s="15">
        <f t="shared" ca="1" si="1"/>
        <v>6946.2218296742849</v>
      </c>
      <c r="AW58" s="15">
        <f t="shared" ca="1" si="2"/>
        <v>8421.9208485871368</v>
      </c>
      <c r="AX58" s="15">
        <f t="shared" ca="1" si="3"/>
        <v>11078.129219803463</v>
      </c>
      <c r="AY58" s="15">
        <f t="shared" ca="1" si="4"/>
        <v>15120.546092943341</v>
      </c>
      <c r="AZ58" s="15">
        <f t="shared" ca="1" si="5"/>
        <v>17799.174610015096</v>
      </c>
      <c r="BA58" s="15">
        <f t="shared" ca="1" si="6"/>
        <v>20692.675961363377</v>
      </c>
      <c r="BB58" s="15">
        <f t="shared" ca="1" si="7"/>
        <v>27257.017215666892</v>
      </c>
      <c r="BC58" s="15">
        <f t="shared" ca="1" si="8"/>
        <v>34953.730012213353</v>
      </c>
      <c r="BD58" s="15">
        <f t="shared" ca="1" si="9"/>
        <v>37028.758394301112</v>
      </c>
      <c r="BE58" s="15">
        <f t="shared" ca="1" si="10"/>
        <v>49218.488959434151</v>
      </c>
      <c r="BF58" s="15">
        <f ca="1">Inputs!$B$13*EXP($B$9-0.5*C$6^2+C$6*Y58)</f>
        <v>14722.532746700403</v>
      </c>
      <c r="BG58" s="15">
        <f t="shared" ca="1" si="11"/>
        <v>14280.589401284258</v>
      </c>
      <c r="BH58" s="15">
        <f t="shared" ca="1" si="12"/>
        <v>13147.587946325257</v>
      </c>
      <c r="BI58" s="15">
        <f t="shared" ca="1" si="13"/>
        <v>14230.219396048315</v>
      </c>
      <c r="BJ58" s="15">
        <f t="shared" ca="1" si="14"/>
        <v>16630.729077302887</v>
      </c>
      <c r="BK58" s="15">
        <f t="shared" ca="1" si="15"/>
        <v>20795.478189846948</v>
      </c>
      <c r="BL58" s="15">
        <f t="shared" ca="1" si="16"/>
        <v>28338.303534389004</v>
      </c>
      <c r="BM58" s="15">
        <f t="shared" ca="1" si="17"/>
        <v>31264.300972649904</v>
      </c>
      <c r="BN58" s="15">
        <f t="shared" ca="1" si="18"/>
        <v>33768.944123518631</v>
      </c>
      <c r="BO58" s="15">
        <f t="shared" ca="1" si="19"/>
        <v>43527.288312783865</v>
      </c>
      <c r="BP58" s="15">
        <f t="shared" ca="1" si="20"/>
        <v>54480.108960851532</v>
      </c>
      <c r="BQ58" s="15">
        <f ca="1">Inputs!$B$20*EXP($B$10-0.5*C$7^2+C$7*AJ58)</f>
        <v>9997.9154513613157</v>
      </c>
      <c r="BR58" s="15">
        <f t="shared" ca="1" si="21"/>
        <v>16644.957827555714</v>
      </c>
      <c r="BS58" s="15">
        <f t="shared" ca="1" si="22"/>
        <v>21795.484709884229</v>
      </c>
      <c r="BT58" s="15">
        <f t="shared" ca="1" si="23"/>
        <v>32960.178223219693</v>
      </c>
      <c r="BU58" s="15">
        <f t="shared" ca="1" si="24"/>
        <v>42863.455257024347</v>
      </c>
      <c r="BV58" s="15">
        <f t="shared" ca="1" si="25"/>
        <v>52740.058673780637</v>
      </c>
      <c r="BW58" s="15">
        <f t="shared" ca="1" si="26"/>
        <v>79976.142360800281</v>
      </c>
      <c r="BX58" s="15">
        <f t="shared" ca="1" si="27"/>
        <v>109181.39352089545</v>
      </c>
      <c r="BY58" s="15">
        <f t="shared" ca="1" si="28"/>
        <v>212862.58248479507</v>
      </c>
      <c r="BZ58" s="15">
        <f t="shared" ca="1" si="29"/>
        <v>283221.78301663755</v>
      </c>
      <c r="CA58" s="15">
        <f t="shared" ca="1" si="30"/>
        <v>370009.40957295179</v>
      </c>
      <c r="CB58" s="15">
        <f ca="1">(AU58*DCF!C$10-DCF!C$5*MAX(AU58*DCF!C$10,0)-MAX(AU58-Inputs!$B$6,0)/Inputs!$B$10)*DCF!C$6</f>
        <v>1031.2955557007297</v>
      </c>
      <c r="CC58" s="15">
        <f ca="1">(AV58*DCF!D$10-DCF!D$5*MAX(AV58*DCF!D$10,0)-MAX(AV58-AU58,0)/Inputs!$B$10)*DCF!D$6</f>
        <v>1612.138806651084</v>
      </c>
      <c r="CD58" s="15">
        <f ca="1">(AW58*DCF!E$10-DCF!E$5*MAX(AW58*DCF!E$10,0)-MAX(AW58-AV58,0)/Inputs!$B$10)*DCF!E$6</f>
        <v>1612.0989280113649</v>
      </c>
      <c r="CE58" s="15">
        <f ca="1">(AX58*DCF!F$10-DCF!F$5*MAX(AX58*DCF!F$10,0)-MAX(AX58-AW58,0)/Inputs!$B$10)*DCF!F$6</f>
        <v>1865.6468467332577</v>
      </c>
      <c r="CF58" s="15">
        <f ca="1">(AY58*DCF!G$10-DCF!G$5*MAX(AY58*DCF!G$10,0)-MAX(AY58-AX58,0)/Inputs!$B$10)*DCF!G$6</f>
        <v>2338.4126444110852</v>
      </c>
      <c r="CG58" s="15">
        <f ca="1">(AZ58*DCF!H$10-DCF!H$5*MAX(AZ58*DCF!H$10,0)-MAX(AZ58-AY58,0)/Inputs!$B$10)*DCF!H$6</f>
        <v>2980.084003589036</v>
      </c>
      <c r="CH58" s="15">
        <f ca="1">(BA58*DCF!I$10-DCF!I$5*MAX(BA58*DCF!I$10,0)-MAX(BA58-AZ58,0)/Inputs!$B$10)*DCF!I$6</f>
        <v>3305.1614262753319</v>
      </c>
      <c r="CI58" s="15">
        <f ca="1">(BB58*DCF!J$10-DCF!J$5*MAX(BB58*DCF!J$10,0)-MAX(BB58-BA58,0)/Inputs!$B$10)*DCF!J$6</f>
        <v>3682.6496539006594</v>
      </c>
      <c r="CJ58" s="15">
        <f ca="1">(BC58*DCF!K$10-DCF!K$5*MAX(BC58*DCF!K$10,0)-MAX(BC58-BB58,0)/Inputs!$B$10)*DCF!K$6</f>
        <v>4549.5665458124249</v>
      </c>
      <c r="CK58" s="15">
        <f ca="1">(BD58*DCF!L$10-DCF!L$5*MAX(BD58*DCF!L$10,0)-MAX(BD58-BC58,0)/Inputs!$B$10)*DCF!L$6</f>
        <v>5316.3061360798411</v>
      </c>
      <c r="CL58" s="15">
        <f ca="1">(BE58*DCF!M$10-DCF!M$5*MAX(BE58*DCF!M$10,0)-MAX(BE58-BD58,0)/Inputs!$B$10)*DCF!M$6</f>
        <v>5489.1718242587622</v>
      </c>
      <c r="CM58" s="15">
        <f ca="1">(BF58*DCF!C$28-DCF!C$5*MAX(BF58*DCF!C$28,0)-MAX(BF58-Inputs!$B$13,0)/Inputs!$B$17)*DCF!C$6</f>
        <v>3722.8895536553459</v>
      </c>
      <c r="CN58" s="15">
        <f ca="1">(BG58*DCF!D$28-DCF!D$5*MAX(BG58*DCF!D$28,0)-MAX(BG58-BF58,0)/Inputs!$B$17)*DCF!D$6</f>
        <v>4205.9629434842391</v>
      </c>
      <c r="CO58" s="15">
        <f ca="1">(BH58*DCF!E$28-DCF!E$5*MAX(BH58*DCF!E$28,0)-MAX(BH58-BG58,0)/Inputs!$B$17)*DCF!E$6</f>
        <v>3723.6310181804802</v>
      </c>
      <c r="CP58" s="15">
        <f ca="1">(BI58*DCF!F$28-DCF!F$5*MAX(BI58*DCF!F$28,0)-MAX(BI58-BH58,0)/Inputs!$B$17)*DCF!F$6</f>
        <v>3666.0195620574432</v>
      </c>
      <c r="CQ58" s="15">
        <f ca="1">(BJ58*DCF!G$28-DCF!G$5*MAX(BJ58*DCF!G$28,0)-MAX(BJ58-BI58,0)/Inputs!$B$17)*DCF!G$6</f>
        <v>3911.2268218372233</v>
      </c>
      <c r="CR58" s="15">
        <f ca="1">(BK58*DCF!H$28-DCF!H$5*MAX(BK58*DCF!H$28,0)-MAX(BK58-BJ58,0)/Inputs!$B$17)*DCF!H$6</f>
        <v>4495.8660527665788</v>
      </c>
      <c r="CS58" s="15">
        <f ca="1">(BL58*DCF!I$28-DCF!I$5*MAX(BL58*DCF!I$28,0)-MAX(BL58-BK58,0)/Inputs!$B$17)*DCF!I$6</f>
        <v>5581.2114632583198</v>
      </c>
      <c r="CT58" s="15">
        <f ca="1">(BM58*DCF!J$28-DCF!J$5*MAX(BM58*DCF!J$28,0)-MAX(BM58-BL58,0)/Inputs!$B$17)*DCF!J$6</f>
        <v>6586.5712089925901</v>
      </c>
      <c r="CU58" s="15">
        <f ca="1">(BN58*DCF!K$28-DCF!K$5*MAX(BN58*DCF!K$28,0)-MAX(BN58-BM58,0)/Inputs!$B$17)*DCF!K$6</f>
        <v>6824.6493706386555</v>
      </c>
      <c r="CV58" s="15">
        <f ca="1">(BO58*DCF!L$28-DCF!L$5*MAX(BO58*DCF!L$28,0)-MAX(BO58-BN58,0)/Inputs!$B$17)*DCF!L$6</f>
        <v>7580.4347337652207</v>
      </c>
      <c r="CW58" s="15">
        <f ca="1">(BP58*DCF!M$28-DCF!M$5*MAX(BP58*DCF!M$28,0)-MAX(BP58-BO58,0)/Inputs!$B$17)*DCF!M$6</f>
        <v>9105.5865059400494</v>
      </c>
      <c r="CX58" s="15">
        <f ca="1">(BQ58*DCF!C$46-DCF!C$5*MAX(BQ58*DCF!C$46,0)-MAX(BQ58-Inputs!$B$20,0)/Inputs!$B$24)*DCF!C$6</f>
        <v>-5448.4402665320886</v>
      </c>
      <c r="CY58" s="15">
        <f ca="1">(BR58*DCF!D$46-DCF!D$5*MAX(BR58*DCF!D$46,0)-MAX(BR58-BQ58,0)/Inputs!$B$24)*DCF!D$6</f>
        <v>-5677.1439421903942</v>
      </c>
      <c r="CZ58" s="15">
        <f ca="1">(BS58*DCF!E$46-DCF!E$5*MAX(BS58*DCF!E$46,0)-MAX(BS58-BR58,0)/Inputs!$B$24)*DCF!E$6</f>
        <v>-4607.5499209813661</v>
      </c>
      <c r="DA58" s="15">
        <f ca="1">(BT58*DCF!F$46-DCF!F$5*MAX(BT58*DCF!F$46,0)-MAX(BT58-BS58,0)/Inputs!$B$24)*DCF!F$6</f>
        <v>-6465.7864194490712</v>
      </c>
      <c r="DB58" s="15">
        <f ca="1">(BU58*DCF!G$46-DCF!G$5*MAX(BU58*DCF!G$46,0)-MAX(BU58-BT58,0)/Inputs!$B$24)*DCF!G$6</f>
        <v>-4773.1086763082676</v>
      </c>
      <c r="DC58" s="15">
        <f ca="1">(BV58*DCF!H$46-DCF!H$5*MAX(BV58*DCF!H$46,0)-MAX(BV58-BU58,0)/Inputs!$B$24)*DCF!H$6</f>
        <v>-3069.093996803867</v>
      </c>
      <c r="DD58" s="15">
        <f ca="1">(BW58*DCF!I$46-DCF!I$5*MAX(BW58*DCF!I$46,0)-MAX(BW58-BV58,0)/Inputs!$B$24)*DCF!I$6</f>
        <v>-5971.3459794767014</v>
      </c>
      <c r="DE58" s="15">
        <f ca="1">(BX58*DCF!J$46-DCF!J$5*MAX(BX58*DCF!J$46,0)-MAX(BX58-BW58,0)/Inputs!$B$24)*DCF!J$6</f>
        <v>-3164.8980145957012</v>
      </c>
      <c r="DF58" s="15">
        <f ca="1">(BY58*DCF!K$46-DCF!K$5*MAX(BY58*DCF!K$46,0)-MAX(BY58-BX58,0)/Inputs!$B$24)*DCF!K$6</f>
        <v>-13239.708947996687</v>
      </c>
      <c r="DG58" s="15">
        <f ca="1">(BZ58*DCF!L$46-DCF!L$5*MAX(BZ58*DCF!L$46,0)-MAX(BZ58-BY58,0)/Inputs!$B$24)*DCF!L$6</f>
        <v>3655.2923056776331</v>
      </c>
      <c r="DH58" s="15">
        <f ca="1">(CA58*DCF!M$46-DCF!M$5*MAX(CA58*DCF!M$46,0)-MAX(CA58-BZ58,0)/Inputs!$B$24)*DCF!M$6</f>
        <v>10863.793935300877</v>
      </c>
      <c r="DI58" s="15">
        <f ca="1">SUM(CB58:CL58)+BE58*DCF!M$10*(1+Inputs!$B$30)*(1-Inputs!$B$33)*(1-Inputs!$B$30/Inputs!$B$31)/(Inputs!$B$29-Inputs!$B$30)*DCF!M$6</f>
        <v>170758.23799266646</v>
      </c>
      <c r="DJ58" s="15">
        <f ca="1">SUM(CM58:CW58)+BP58*DCF!M$28*(1+Inputs!$B$30)*(1-Inputs!$B$33)*(1-Inputs!$B$30/Inputs!$B$31)/(Inputs!$B$29-Inputs!$B$30)*DCF!M$6</f>
        <v>261562.53411845473</v>
      </c>
      <c r="DK58" s="15">
        <f ca="1">SUM(CX58:DH58)+CA58*DCF!M$46*(1+Inputs!$B$30)*(1-Inputs!$B$33)*(1-Inputs!$B$30/Inputs!$B$31)/(Inputs!$B$29-Inputs!$B$30)*DCF!M$6</f>
        <v>534180.38769299618</v>
      </c>
      <c r="DM58" s="15">
        <f ca="1">DI58+DJ58+DK58+Inputs!$B$34+Inputs!$B$36-Inputs!$B$35</f>
        <v>1043352.1598041174</v>
      </c>
    </row>
    <row r="59" spans="1:117" x14ac:dyDescent="0.75">
      <c r="A59" s="11">
        <v>46</v>
      </c>
      <c r="C59" s="23">
        <f t="shared" ca="1" si="34"/>
        <v>-0.69668267398861927</v>
      </c>
      <c r="D59" s="23">
        <f t="shared" ca="1" si="34"/>
        <v>5.9612287344777597E-3</v>
      </c>
      <c r="E59" s="23">
        <f t="shared" ca="1" si="34"/>
        <v>0.47940318084828426</v>
      </c>
      <c r="F59" s="23">
        <f t="shared" ca="1" si="34"/>
        <v>1.6763903914635754</v>
      </c>
      <c r="G59" s="23">
        <f t="shared" ca="1" si="34"/>
        <v>0.26570937286960022</v>
      </c>
      <c r="H59" s="23">
        <f t="shared" ca="1" si="34"/>
        <v>-0.10135764473836241</v>
      </c>
      <c r="I59" s="23">
        <f t="shared" ca="1" si="34"/>
        <v>-7.3028297066264763E-2</v>
      </c>
      <c r="J59" s="23">
        <f t="shared" ca="1" si="34"/>
        <v>-0.78798255227287117</v>
      </c>
      <c r="K59" s="23">
        <f t="shared" ca="1" si="34"/>
        <v>-0.4768859554884553</v>
      </c>
      <c r="L59" s="23">
        <f t="shared" ca="1" si="34"/>
        <v>-1.1500351235521617E-2</v>
      </c>
      <c r="M59" s="23">
        <f t="shared" ca="1" si="34"/>
        <v>0.53554443908870475</v>
      </c>
      <c r="N59" s="23">
        <f ca="1">SQRT(Inputs!$B$38)*C59+SQRT(1-Inputs!$B$38)*_xlfn.NORM.S.INV(RAND())</f>
        <v>1.4610021491550802</v>
      </c>
      <c r="O59" s="23">
        <f ca="1">SQRT(Inputs!$B$38)*D59+SQRT(1-Inputs!$B$38)*_xlfn.NORM.S.INV(RAND())</f>
        <v>-0.46274716833639895</v>
      </c>
      <c r="P59" s="23">
        <f ca="1">SQRT(Inputs!$B$38)*E59+SQRT(1-Inputs!$B$38)*_xlfn.NORM.S.INV(RAND())</f>
        <v>-0.50494145058487971</v>
      </c>
      <c r="Q59" s="23">
        <f ca="1">SQRT(Inputs!$B$38)*F59+SQRT(1-Inputs!$B$38)*_xlfn.NORM.S.INV(RAND())</f>
        <v>0.38302864851200102</v>
      </c>
      <c r="R59" s="23">
        <f ca="1">SQRT(Inputs!$B$38)*G59+SQRT(1-Inputs!$B$38)*_xlfn.NORM.S.INV(RAND())</f>
        <v>-0.21851819925257612</v>
      </c>
      <c r="S59" s="23">
        <f ca="1">SQRT(Inputs!$B$38)*H59+SQRT(1-Inputs!$B$38)*_xlfn.NORM.S.INV(RAND())</f>
        <v>-2.4698044580545671</v>
      </c>
      <c r="T59" s="23">
        <f ca="1">SQRT(Inputs!$B$38)*I59+SQRT(1-Inputs!$B$38)*_xlfn.NORM.S.INV(RAND())</f>
        <v>1.0206583035457057</v>
      </c>
      <c r="U59" s="23">
        <f ca="1">SQRT(Inputs!$B$38)*J59+SQRT(1-Inputs!$B$38)*_xlfn.NORM.S.INV(RAND())</f>
        <v>-0.38890977867405063</v>
      </c>
      <c r="V59" s="23">
        <f ca="1">SQRT(Inputs!$B$38)*K59+SQRT(1-Inputs!$B$38)*_xlfn.NORM.S.INV(RAND())</f>
        <v>-0.46811232483278964</v>
      </c>
      <c r="W59" s="23">
        <f ca="1">SQRT(Inputs!$B$38)*L59+SQRT(1-Inputs!$B$38)*_xlfn.NORM.S.INV(RAND())</f>
        <v>0.88165563549779957</v>
      </c>
      <c r="X59" s="23">
        <f ca="1">SQRT(Inputs!$B$38)*M59+SQRT(1-Inputs!$B$38)*_xlfn.NORM.S.INV(RAND())</f>
        <v>-0.11354773765580262</v>
      </c>
      <c r="Y59" s="23">
        <f ca="1">SQRT(Inputs!$B$38)*C59+SQRT(1-Inputs!$B$38)*_xlfn.NORM.S.INV(RAND())</f>
        <v>-1.5243022899886298</v>
      </c>
      <c r="Z59" s="23">
        <f ca="1">SQRT(Inputs!$B$38)*D59+SQRT(1-Inputs!$B$38)*_xlfn.NORM.S.INV(RAND())</f>
        <v>-0.94261474245998544</v>
      </c>
      <c r="AA59" s="23">
        <f ca="1">SQRT(Inputs!$B$38)*E59+SQRT(1-Inputs!$B$38)*_xlfn.NORM.S.INV(RAND())</f>
        <v>0.87313866528838102</v>
      </c>
      <c r="AB59" s="23">
        <f ca="1">SQRT(Inputs!$B$38)*F59+SQRT(1-Inputs!$B$38)*_xlfn.NORM.S.INV(RAND())</f>
        <v>1.6677989927548023</v>
      </c>
      <c r="AC59" s="23">
        <f ca="1">SQRT(Inputs!$B$38)*G59+SQRT(1-Inputs!$B$38)*_xlfn.NORM.S.INV(RAND())</f>
        <v>-0.59949878682662616</v>
      </c>
      <c r="AD59" s="23">
        <f ca="1">SQRT(Inputs!$B$38)*H59+SQRT(1-Inputs!$B$38)*_xlfn.NORM.S.INV(RAND())</f>
        <v>0.3553773950814143</v>
      </c>
      <c r="AE59" s="23">
        <f ca="1">SQRT(Inputs!$B$38)*I59+SQRT(1-Inputs!$B$38)*_xlfn.NORM.S.INV(RAND())</f>
        <v>1.4703701701100788E-2</v>
      </c>
      <c r="AF59" s="23">
        <f ca="1">SQRT(Inputs!$B$38)*J59+SQRT(1-Inputs!$B$38)*_xlfn.NORM.S.INV(RAND())</f>
        <v>-0.32347252751419281</v>
      </c>
      <c r="AG59" s="23">
        <f ca="1">SQRT(Inputs!$B$38)*K59+SQRT(1-Inputs!$B$38)*_xlfn.NORM.S.INV(RAND())</f>
        <v>-4.5991017588689065E-3</v>
      </c>
      <c r="AH59" s="23">
        <f ca="1">SQRT(Inputs!$B$38)*L59+SQRT(1-Inputs!$B$38)*_xlfn.NORM.S.INV(RAND())</f>
        <v>1.1561029442456741</v>
      </c>
      <c r="AI59" s="23">
        <f ca="1">SQRT(Inputs!$B$38)*M59+SQRT(1-Inputs!$B$38)*_xlfn.NORM.S.INV(RAND())</f>
        <v>0.8127478199896232</v>
      </c>
      <c r="AJ59" s="23">
        <f ca="1">SQRT(Inputs!$B$38)*C59+SQRT(1-Inputs!$B$38)*_xlfn.NORM.S.INV(RAND())</f>
        <v>0.31995847550904782</v>
      </c>
      <c r="AK59" s="23">
        <f ca="1">SQRT(Inputs!$B$38)*D59+SQRT(1-Inputs!$B$38)*_xlfn.NORM.S.INV(RAND())</f>
        <v>0.10070459180252971</v>
      </c>
      <c r="AL59" s="23">
        <f ca="1">SQRT(Inputs!$B$38)*E59+SQRT(1-Inputs!$B$38)*_xlfn.NORM.S.INV(RAND())</f>
        <v>-0.20923492519468734</v>
      </c>
      <c r="AM59" s="23">
        <f ca="1">SQRT(Inputs!$B$38)*F59+SQRT(1-Inputs!$B$38)*_xlfn.NORM.S.INV(RAND())</f>
        <v>0.53894674054746761</v>
      </c>
      <c r="AN59" s="23">
        <f ca="1">SQRT(Inputs!$B$38)*G59+SQRT(1-Inputs!$B$38)*_xlfn.NORM.S.INV(RAND())</f>
        <v>-0.48383206173320259</v>
      </c>
      <c r="AO59" s="23">
        <f ca="1">SQRT(Inputs!$B$38)*H59+SQRT(1-Inputs!$B$38)*_xlfn.NORM.S.INV(RAND())</f>
        <v>-0.26660612529278621</v>
      </c>
      <c r="AP59" s="23">
        <f ca="1">SQRT(Inputs!$B$38)*I59+SQRT(1-Inputs!$B$38)*_xlfn.NORM.S.INV(RAND())</f>
        <v>0.52016656160849806</v>
      </c>
      <c r="AQ59" s="23">
        <f ca="1">SQRT(Inputs!$B$38)*J59+SQRT(1-Inputs!$B$38)*_xlfn.NORM.S.INV(RAND())</f>
        <v>-0.63505900166553253</v>
      </c>
      <c r="AR59" s="23">
        <f ca="1">SQRT(Inputs!$B$38)*K59+SQRT(1-Inputs!$B$38)*_xlfn.NORM.S.INV(RAND())</f>
        <v>-1.6693567830072151</v>
      </c>
      <c r="AS59" s="23">
        <f ca="1">SQRT(Inputs!$B$38)*L59+SQRT(1-Inputs!$B$38)*_xlfn.NORM.S.INV(RAND())</f>
        <v>-1.4466840026859298</v>
      </c>
      <c r="AT59" s="23">
        <f ca="1">SQRT(Inputs!$B$38)*M59+SQRT(1-Inputs!$B$38)*_xlfn.NORM.S.INV(RAND())</f>
        <v>1.4161730123052898</v>
      </c>
      <c r="AU59" s="15">
        <f ca="1">Inputs!$B$6*EXP($B$8-0.5*C$5^2+C$5*N59)</f>
        <v>6286.1829865242134</v>
      </c>
      <c r="AV59" s="15">
        <f t="shared" ca="1" si="1"/>
        <v>7148.4695597875771</v>
      </c>
      <c r="AW59" s="15">
        <f t="shared" ca="1" si="2"/>
        <v>8142.4149972347013</v>
      </c>
      <c r="AX59" s="15">
        <f t="shared" ca="1" si="3"/>
        <v>10428.345942940257</v>
      </c>
      <c r="AY59" s="15">
        <f t="shared" ca="1" si="4"/>
        <v>12423.374690719844</v>
      </c>
      <c r="AZ59" s="15">
        <f t="shared" ca="1" si="5"/>
        <v>11576.014709913668</v>
      </c>
      <c r="BA59" s="15">
        <f t="shared" ca="1" si="6"/>
        <v>15763.108569943633</v>
      </c>
      <c r="BB59" s="15">
        <f t="shared" ca="1" si="7"/>
        <v>18561.335449360686</v>
      </c>
      <c r="BC59" s="15">
        <f t="shared" ca="1" si="8"/>
        <v>21728.546969277584</v>
      </c>
      <c r="BD59" s="15">
        <f t="shared" ca="1" si="9"/>
        <v>28907.732315293473</v>
      </c>
      <c r="BE59" s="15">
        <f t="shared" ca="1" si="10"/>
        <v>35058.266160817941</v>
      </c>
      <c r="BF59" s="15">
        <f ca="1">Inputs!$B$13*EXP($B$9-0.5*C$6^2+C$6*Y59)</f>
        <v>10223.863470975186</v>
      </c>
      <c r="BG59" s="15">
        <f t="shared" ca="1" si="11"/>
        <v>10511.336119854566</v>
      </c>
      <c r="BH59" s="15">
        <f t="shared" ca="1" si="12"/>
        <v>14844.198932763935</v>
      </c>
      <c r="BI59" s="15">
        <f t="shared" ca="1" si="13"/>
        <v>23489.721921158583</v>
      </c>
      <c r="BJ59" s="15">
        <f t="shared" ca="1" si="14"/>
        <v>26412.875317535363</v>
      </c>
      <c r="BK59" s="15">
        <f t="shared" ca="1" si="15"/>
        <v>34023.757065858736</v>
      </c>
      <c r="BL59" s="15">
        <f t="shared" ca="1" si="16"/>
        <v>41873.793186490191</v>
      </c>
      <c r="BM59" s="15">
        <f t="shared" ca="1" si="17"/>
        <v>49444.577011270747</v>
      </c>
      <c r="BN59" s="15">
        <f t="shared" ca="1" si="18"/>
        <v>60777.132186612245</v>
      </c>
      <c r="BO59" s="15">
        <f t="shared" ca="1" si="19"/>
        <v>85535.890119902571</v>
      </c>
      <c r="BP59" s="15">
        <f t="shared" ca="1" si="20"/>
        <v>115433.20804577418</v>
      </c>
      <c r="BQ59" s="15">
        <f ca="1">Inputs!$B$20*EXP($B$10-0.5*C$7^2+C$7*AJ59)</f>
        <v>4805.0004636854046</v>
      </c>
      <c r="BR59" s="15">
        <f t="shared" ca="1" si="21"/>
        <v>6731.6509316178308</v>
      </c>
      <c r="BS59" s="15">
        <f t="shared" ca="1" si="22"/>
        <v>8680.636353519807</v>
      </c>
      <c r="BT59" s="15">
        <f t="shared" ca="1" si="23"/>
        <v>13786.348906384041</v>
      </c>
      <c r="BU59" s="15">
        <f t="shared" ca="1" si="24"/>
        <v>16995.378603533511</v>
      </c>
      <c r="BV59" s="15">
        <f t="shared" ca="1" si="25"/>
        <v>22267.00123762952</v>
      </c>
      <c r="BW59" s="15">
        <f t="shared" ca="1" si="26"/>
        <v>34688.597308847318</v>
      </c>
      <c r="BX59" s="15">
        <f t="shared" ca="1" si="27"/>
        <v>42717.694977751802</v>
      </c>
      <c r="BY59" s="15">
        <f t="shared" ca="1" si="28"/>
        <v>43490.02014911572</v>
      </c>
      <c r="BZ59" s="15">
        <f t="shared" ca="1" si="29"/>
        <v>46772.464095978896</v>
      </c>
      <c r="CA59" s="15">
        <f t="shared" ca="1" si="30"/>
        <v>84501.643451579483</v>
      </c>
      <c r="CB59" s="15">
        <f ca="1">(AU59*DCF!C$10-DCF!C$5*MAX(AU59*DCF!C$10,0)-MAX(AU59-Inputs!$B$6,0)/Inputs!$B$10)*DCF!C$6</f>
        <v>1033.6343499819743</v>
      </c>
      <c r="CC59" s="15">
        <f ca="1">(AV59*DCF!D$10-DCF!D$5*MAX(AV59*DCF!D$10,0)-MAX(AV59-AU59,0)/Inputs!$B$10)*DCF!D$6</f>
        <v>1532.1450126591749</v>
      </c>
      <c r="CD59" s="15">
        <f ca="1">(AW59*DCF!E$10-DCF!E$5*MAX(AW59*DCF!E$10,0)-MAX(AW59-AV59,0)/Inputs!$B$10)*DCF!E$6</f>
        <v>1656.076333062749</v>
      </c>
      <c r="CE59" s="15">
        <f ca="1">(AX59*DCF!F$10-DCF!F$5*MAX(AX59*DCF!F$10,0)-MAX(AX59-AW59,0)/Inputs!$B$10)*DCF!F$6</f>
        <v>1800.8457449374803</v>
      </c>
      <c r="CF59" s="15">
        <f ca="1">(AY59*DCF!G$10-DCF!G$5*MAX(AY59*DCF!G$10,0)-MAX(AY59-AX59,0)/Inputs!$B$10)*DCF!G$6</f>
        <v>2176.2312367487257</v>
      </c>
      <c r="CG59" s="15">
        <f ca="1">(AZ59*DCF!H$10-DCF!H$5*MAX(AZ59*DCF!H$10,0)-MAX(AZ59-AY59,0)/Inputs!$B$10)*DCF!H$6</f>
        <v>2247.4915591960339</v>
      </c>
      <c r="CH59" s="15">
        <f ca="1">(BA59*DCF!I$10-DCF!I$5*MAX(BA59*DCF!I$10,0)-MAX(BA59-AZ59,0)/Inputs!$B$10)*DCF!I$6</f>
        <v>2192.5148002235469</v>
      </c>
      <c r="CI59" s="15">
        <f ca="1">(BB59*DCF!J$10-DCF!J$5*MAX(BB59*DCF!J$10,0)-MAX(BB59-BA59,0)/Inputs!$B$10)*DCF!J$6</f>
        <v>2761.1430589310221</v>
      </c>
      <c r="CJ59" s="15">
        <f ca="1">(BC59*DCF!K$10-DCF!K$5*MAX(BC59*DCF!K$10,0)-MAX(BC59-BB59,0)/Inputs!$B$10)*DCF!K$6</f>
        <v>3054.585700611919</v>
      </c>
      <c r="CK59" s="15">
        <f ca="1">(BD59*DCF!L$10-DCF!L$5*MAX(BD59*DCF!L$10,0)-MAX(BD59-BC59,0)/Inputs!$B$10)*DCF!L$6</f>
        <v>3431.4508352542939</v>
      </c>
      <c r="CL59" s="15">
        <f ca="1">(BE59*DCF!M$10-DCF!M$5*MAX(BE59*DCF!M$10,0)-MAX(BE59-BD59,0)/Inputs!$B$10)*DCF!M$6</f>
        <v>4212.4278148066469</v>
      </c>
      <c r="CM59" s="15">
        <f ca="1">(BF59*DCF!C$28-DCF!C$5*MAX(BF59*DCF!C$28,0)-MAX(BF59-Inputs!$B$13,0)/Inputs!$B$17)*DCF!C$6</f>
        <v>3120.2560819363885</v>
      </c>
      <c r="CN59" s="15">
        <f ca="1">(BG59*DCF!D$28-DCF!D$5*MAX(BG59*DCF!D$28,0)-MAX(BG59-BF59,0)/Inputs!$B$17)*DCF!D$6</f>
        <v>3034.4998222416516</v>
      </c>
      <c r="CO59" s="15">
        <f ca="1">(BH59*DCF!E$28-DCF!E$5*MAX(BH59*DCF!E$28,0)-MAX(BH59-BG59,0)/Inputs!$B$17)*DCF!E$6</f>
        <v>3350.1938406363361</v>
      </c>
      <c r="CP59" s="15">
        <f ca="1">(BI59*DCF!F$28-DCF!F$5*MAX(BI59*DCF!F$28,0)-MAX(BI59-BH59,0)/Inputs!$B$17)*DCF!F$6</f>
        <v>4802.7866491074137</v>
      </c>
      <c r="CQ59" s="15">
        <f ca="1">(BJ59*DCF!G$28-DCF!G$5*MAX(BJ59*DCF!G$28,0)-MAX(BJ59-BI59,0)/Inputs!$B$17)*DCF!G$6</f>
        <v>6361.375371001126</v>
      </c>
      <c r="CR59" s="15">
        <f ca="1">(BK59*DCF!H$28-DCF!H$5*MAX(BK59*DCF!H$28,0)-MAX(BK59-BJ59,0)/Inputs!$B$17)*DCF!H$6</f>
        <v>7231.9330619277844</v>
      </c>
      <c r="CS59" s="15">
        <f ca="1">(BL59*DCF!I$28-DCF!I$5*MAX(BL59*DCF!I$28,0)-MAX(BL59-BK59,0)/Inputs!$B$17)*DCF!I$6</f>
        <v>8720.0287989583612</v>
      </c>
      <c r="CT59" s="15">
        <f ca="1">(BM59*DCF!J$28-DCF!J$5*MAX(BM59*DCF!J$28,0)-MAX(BM59-BL59,0)/Inputs!$B$17)*DCF!J$6</f>
        <v>10026.421294743037</v>
      </c>
      <c r="CU59" s="15">
        <f ca="1">(BN59*DCF!K$28-DCF!K$5*MAX(BN59*DCF!K$28,0)-MAX(BN59-BM59,0)/Inputs!$B$17)*DCF!K$6</f>
        <v>11447.024207521092</v>
      </c>
      <c r="CV59" s="15">
        <f ca="1">(BO59*DCF!L$28-DCF!L$5*MAX(BO59*DCF!L$28,0)-MAX(BO59-BN59,0)/Inputs!$B$17)*DCF!L$6</f>
        <v>14264.710721416683</v>
      </c>
      <c r="CW59" s="15">
        <f ca="1">(BP59*DCF!M$28-DCF!M$5*MAX(BP59*DCF!M$28,0)-MAX(BP59-BO59,0)/Inputs!$B$17)*DCF!M$6</f>
        <v>18593.71508155288</v>
      </c>
      <c r="CX59" s="15">
        <f ca="1">(BQ59*DCF!C$46-DCF!C$5*MAX(BQ59*DCF!C$46,0)-MAX(BQ59-Inputs!$B$20,0)/Inputs!$B$24)*DCF!C$6</f>
        <v>-1850.5776884656382</v>
      </c>
      <c r="CY59" s="15">
        <f ca="1">(BR59*DCF!D$46-DCF!D$5*MAX(BR59*DCF!D$46,0)-MAX(BR59-BQ59,0)/Inputs!$B$24)*DCF!D$6</f>
        <v>-1971.0215919140039</v>
      </c>
      <c r="CZ59" s="15">
        <f ca="1">(BS59*DCF!E$46-DCF!E$5*MAX(BS59*DCF!E$46,0)-MAX(BS59-BR59,0)/Inputs!$B$24)*DCF!E$6</f>
        <v>-1794.7367615193036</v>
      </c>
      <c r="DA59" s="15">
        <f ca="1">(BT59*DCF!F$46-DCF!F$5*MAX(BT59*DCF!F$46,0)-MAX(BT59-BS59,0)/Inputs!$B$24)*DCF!F$6</f>
        <v>-2863.1604356938001</v>
      </c>
      <c r="DB59" s="15">
        <f ca="1">(BU59*DCF!G$46-DCF!G$5*MAX(BU59*DCF!G$46,0)-MAX(BU59-BT59,0)/Inputs!$B$24)*DCF!G$6</f>
        <v>-1651.1451448907228</v>
      </c>
      <c r="DC59" s="15">
        <f ca="1">(BV59*DCF!H$46-DCF!H$5*MAX(BV59*DCF!H$46,0)-MAX(BV59-BU59,0)/Inputs!$B$24)*DCF!H$6</f>
        <v>-1638.124433777564</v>
      </c>
      <c r="DD59" s="15">
        <f ca="1">(BW59*DCF!I$46-DCF!I$5*MAX(BW59*DCF!I$46,0)-MAX(BW59-BV59,0)/Inputs!$B$24)*DCF!I$6</f>
        <v>-2764.6130966610262</v>
      </c>
      <c r="DE59" s="15">
        <f ca="1">(BX59*DCF!J$46-DCF!J$5*MAX(BX59*DCF!J$46,0)-MAX(BX59-BW59,0)/Inputs!$B$24)*DCF!J$6</f>
        <v>-337.29638385661383</v>
      </c>
      <c r="DF59" s="15">
        <f ca="1">(BY59*DCF!K$46-DCF!K$5*MAX(BY59*DCF!K$46,0)-MAX(BY59-BX59,0)/Inputs!$B$24)*DCF!K$6</f>
        <v>2295.0958332560558</v>
      </c>
      <c r="DG59" s="15">
        <f ca="1">(BZ59*DCF!L$46-DCF!L$5*MAX(BZ59*DCF!L$46,0)-MAX(BZ59-BY59,0)/Inputs!$B$24)*DCF!L$6</f>
        <v>2490.3364505775489</v>
      </c>
      <c r="DH59" s="15">
        <f ca="1">(CA59*DCF!M$46-DCF!M$5*MAX(CA59*DCF!M$46,0)-MAX(CA59-BZ59,0)/Inputs!$B$24)*DCF!M$6</f>
        <v>-1262.9216790137889</v>
      </c>
      <c r="DI59" s="15">
        <f ca="1">SUM(CB59:CL59)+BE59*DCF!M$10*(1+Inputs!$B$30)*(1-Inputs!$B$33)*(1-Inputs!$B$30/Inputs!$B$31)/(Inputs!$B$29-Inputs!$B$30)*DCF!M$6</f>
        <v>123666.16476954597</v>
      </c>
      <c r="DJ59" s="15">
        <f ca="1">SUM(CM59:CW59)+BP59*DCF!M$28*(1+Inputs!$B$30)*(1-Inputs!$B$33)*(1-Inputs!$B$30/Inputs!$B$31)/(Inputs!$B$29-Inputs!$B$30)*DCF!M$6</f>
        <v>519289.13751443056</v>
      </c>
      <c r="DK59" s="15">
        <f ca="1">SUM(CX59:DH59)+CA59*DCF!M$46*(1+Inputs!$B$30)*(1-Inputs!$B$33)*(1-Inputs!$B$30/Inputs!$B$31)/(Inputs!$B$29-Inputs!$B$30)*DCF!M$6</f>
        <v>119301.38570376327</v>
      </c>
      <c r="DM59" s="15">
        <f ca="1">DI59+DJ59+DK59+Inputs!$B$34+Inputs!$B$36-Inputs!$B$35</f>
        <v>839107.6879877398</v>
      </c>
    </row>
    <row r="60" spans="1:117" x14ac:dyDescent="0.75">
      <c r="A60" s="11">
        <v>47</v>
      </c>
      <c r="C60" s="23">
        <f t="shared" ca="1" si="34"/>
        <v>-0.43897329782850908</v>
      </c>
      <c r="D60" s="23">
        <f t="shared" ca="1" si="34"/>
        <v>0.48285841317632822</v>
      </c>
      <c r="E60" s="23">
        <f t="shared" ca="1" si="34"/>
        <v>-1.6096645854268576</v>
      </c>
      <c r="F60" s="23">
        <f t="shared" ca="1" si="34"/>
        <v>0.30047246429378832</v>
      </c>
      <c r="G60" s="23">
        <f t="shared" ca="1" si="34"/>
        <v>0.62625785446915216</v>
      </c>
      <c r="H60" s="23">
        <f t="shared" ca="1" si="34"/>
        <v>-1.461638249110757E-2</v>
      </c>
      <c r="I60" s="23">
        <f t="shared" ca="1" si="34"/>
        <v>2.5744449861982294E-2</v>
      </c>
      <c r="J60" s="23">
        <f t="shared" ca="1" si="34"/>
        <v>6.3069886093261571E-2</v>
      </c>
      <c r="K60" s="23">
        <f t="shared" ca="1" si="34"/>
        <v>-1.5488549724289213</v>
      </c>
      <c r="L60" s="23">
        <f t="shared" ca="1" si="34"/>
        <v>0.84159585524042224</v>
      </c>
      <c r="M60" s="23">
        <f t="shared" ca="1" si="34"/>
        <v>-0.45220142220849813</v>
      </c>
      <c r="N60" s="23">
        <f ca="1">SQRT(Inputs!$B$38)*C60+SQRT(1-Inputs!$B$38)*_xlfn.NORM.S.INV(RAND())</f>
        <v>-0.27465136716810867</v>
      </c>
      <c r="O60" s="23">
        <f ca="1">SQRT(Inputs!$B$38)*D60+SQRT(1-Inputs!$B$38)*_xlfn.NORM.S.INV(RAND())</f>
        <v>0.83095793502941828</v>
      </c>
      <c r="P60" s="23">
        <f ca="1">SQRT(Inputs!$B$38)*E60+SQRT(1-Inputs!$B$38)*_xlfn.NORM.S.INV(RAND())</f>
        <v>-1.7683270070720005</v>
      </c>
      <c r="Q60" s="23">
        <f ca="1">SQRT(Inputs!$B$38)*F60+SQRT(1-Inputs!$B$38)*_xlfn.NORM.S.INV(RAND())</f>
        <v>0.63917453135896007</v>
      </c>
      <c r="R60" s="23">
        <f ca="1">SQRT(Inputs!$B$38)*G60+SQRT(1-Inputs!$B$38)*_xlfn.NORM.S.INV(RAND())</f>
        <v>0.39617444192092394</v>
      </c>
      <c r="S60" s="23">
        <f ca="1">SQRT(Inputs!$B$38)*H60+SQRT(1-Inputs!$B$38)*_xlfn.NORM.S.INV(RAND())</f>
        <v>0.10549521648809733</v>
      </c>
      <c r="T60" s="23">
        <f ca="1">SQRT(Inputs!$B$38)*I60+SQRT(1-Inputs!$B$38)*_xlfn.NORM.S.INV(RAND())</f>
        <v>0.60811488085547183</v>
      </c>
      <c r="U60" s="23">
        <f ca="1">SQRT(Inputs!$B$38)*J60+SQRT(1-Inputs!$B$38)*_xlfn.NORM.S.INV(RAND())</f>
        <v>-3.3739568513300434E-2</v>
      </c>
      <c r="V60" s="23">
        <f ca="1">SQRT(Inputs!$B$38)*K60+SQRT(1-Inputs!$B$38)*_xlfn.NORM.S.INV(RAND())</f>
        <v>-9.026674528358225E-2</v>
      </c>
      <c r="W60" s="23">
        <f ca="1">SQRT(Inputs!$B$38)*L60+SQRT(1-Inputs!$B$38)*_xlfn.NORM.S.INV(RAND())</f>
        <v>0.20893565069806597</v>
      </c>
      <c r="X60" s="23">
        <f ca="1">SQRT(Inputs!$B$38)*M60+SQRT(1-Inputs!$B$38)*_xlfn.NORM.S.INV(RAND())</f>
        <v>0.34059053769846415</v>
      </c>
      <c r="Y60" s="23">
        <f ca="1">SQRT(Inputs!$B$38)*C60+SQRT(1-Inputs!$B$38)*_xlfn.NORM.S.INV(RAND())</f>
        <v>0.45092773204511849</v>
      </c>
      <c r="Z60" s="23">
        <f ca="1">SQRT(Inputs!$B$38)*D60+SQRT(1-Inputs!$B$38)*_xlfn.NORM.S.INV(RAND())</f>
        <v>-5.4948133716444636E-2</v>
      </c>
      <c r="AA60" s="23">
        <f ca="1">SQRT(Inputs!$B$38)*E60+SQRT(1-Inputs!$B$38)*_xlfn.NORM.S.INV(RAND())</f>
        <v>-0.14058273696584911</v>
      </c>
      <c r="AB60" s="23">
        <f ca="1">SQRT(Inputs!$B$38)*F60+SQRT(1-Inputs!$B$38)*_xlfn.NORM.S.INV(RAND())</f>
        <v>1.0211390270968597</v>
      </c>
      <c r="AC60" s="23">
        <f ca="1">SQRT(Inputs!$B$38)*G60+SQRT(1-Inputs!$B$38)*_xlfn.NORM.S.INV(RAND())</f>
        <v>2.2400306583362033</v>
      </c>
      <c r="AD60" s="23">
        <f ca="1">SQRT(Inputs!$B$38)*H60+SQRT(1-Inputs!$B$38)*_xlfn.NORM.S.INV(RAND())</f>
        <v>0.83626379642560489</v>
      </c>
      <c r="AE60" s="23">
        <f ca="1">SQRT(Inputs!$B$38)*I60+SQRT(1-Inputs!$B$38)*_xlfn.NORM.S.INV(RAND())</f>
        <v>0.23559367086544081</v>
      </c>
      <c r="AF60" s="23">
        <f ca="1">SQRT(Inputs!$B$38)*J60+SQRT(1-Inputs!$B$38)*_xlfn.NORM.S.INV(RAND())</f>
        <v>0.35788866151618703</v>
      </c>
      <c r="AG60" s="23">
        <f ca="1">SQRT(Inputs!$B$38)*K60+SQRT(1-Inputs!$B$38)*_xlfn.NORM.S.INV(RAND())</f>
        <v>-0.64615260652546291</v>
      </c>
      <c r="AH60" s="23">
        <f ca="1">SQRT(Inputs!$B$38)*L60+SQRT(1-Inputs!$B$38)*_xlfn.NORM.S.INV(RAND())</f>
        <v>-0.75902072433119694</v>
      </c>
      <c r="AI60" s="23">
        <f ca="1">SQRT(Inputs!$B$38)*M60+SQRT(1-Inputs!$B$38)*_xlfn.NORM.S.INV(RAND())</f>
        <v>0.37674365747444205</v>
      </c>
      <c r="AJ60" s="23">
        <f ca="1">SQRT(Inputs!$B$38)*C60+SQRT(1-Inputs!$B$38)*_xlfn.NORM.S.INV(RAND())</f>
        <v>1.2783703055332472</v>
      </c>
      <c r="AK60" s="23">
        <f ca="1">SQRT(Inputs!$B$38)*D60+SQRT(1-Inputs!$B$38)*_xlfn.NORM.S.INV(RAND())</f>
        <v>0.23174366652597117</v>
      </c>
      <c r="AL60" s="23">
        <f ca="1">SQRT(Inputs!$B$38)*E60+SQRT(1-Inputs!$B$38)*_xlfn.NORM.S.INV(RAND())</f>
        <v>-2.2877862414321433</v>
      </c>
      <c r="AM60" s="23">
        <f ca="1">SQRT(Inputs!$B$38)*F60+SQRT(1-Inputs!$B$38)*_xlfn.NORM.S.INV(RAND())</f>
        <v>-1.3823029941075862</v>
      </c>
      <c r="AN60" s="23">
        <f ca="1">SQRT(Inputs!$B$38)*G60+SQRT(1-Inputs!$B$38)*_xlfn.NORM.S.INV(RAND())</f>
        <v>0.13353005841856361</v>
      </c>
      <c r="AO60" s="23">
        <f ca="1">SQRT(Inputs!$B$38)*H60+SQRT(1-Inputs!$B$38)*_xlfn.NORM.S.INV(RAND())</f>
        <v>0.40004285719996119</v>
      </c>
      <c r="AP60" s="23">
        <f ca="1">SQRT(Inputs!$B$38)*I60+SQRT(1-Inputs!$B$38)*_xlfn.NORM.S.INV(RAND())</f>
        <v>0.30973285071667644</v>
      </c>
      <c r="AQ60" s="23">
        <f ca="1">SQRT(Inputs!$B$38)*J60+SQRT(1-Inputs!$B$38)*_xlfn.NORM.S.INV(RAND())</f>
        <v>-0.63033466839884877</v>
      </c>
      <c r="AR60" s="23">
        <f ca="1">SQRT(Inputs!$B$38)*K60+SQRT(1-Inputs!$B$38)*_xlfn.NORM.S.INV(RAND())</f>
        <v>-0.26876670078800891</v>
      </c>
      <c r="AS60" s="23">
        <f ca="1">SQRT(Inputs!$B$38)*L60+SQRT(1-Inputs!$B$38)*_xlfn.NORM.S.INV(RAND())</f>
        <v>-0.52280110411417746</v>
      </c>
      <c r="AT60" s="23">
        <f ca="1">SQRT(Inputs!$B$38)*M60+SQRT(1-Inputs!$B$38)*_xlfn.NORM.S.INV(RAND())</f>
        <v>-0.5913426385116799</v>
      </c>
      <c r="AU60" s="15">
        <f ca="1">Inputs!$B$6*EXP($B$8-0.5*C$5^2+C$5*N60)</f>
        <v>4746.457146063346</v>
      </c>
      <c r="AV60" s="15">
        <f t="shared" ca="1" si="1"/>
        <v>6528.3796201663081</v>
      </c>
      <c r="AW60" s="15">
        <f t="shared" ca="1" si="2"/>
        <v>6271.0285680466268</v>
      </c>
      <c r="AX60" s="15">
        <f t="shared" ca="1" si="3"/>
        <v>8292.7553596095404</v>
      </c>
      <c r="AY60" s="15">
        <f t="shared" ca="1" si="4"/>
        <v>10614.521953169899</v>
      </c>
      <c r="AZ60" s="15">
        <f t="shared" ca="1" si="5"/>
        <v>13133.537522245988</v>
      </c>
      <c r="BA60" s="15">
        <f t="shared" ca="1" si="6"/>
        <v>17128.25526820129</v>
      </c>
      <c r="BB60" s="15">
        <f t="shared" ca="1" si="7"/>
        <v>20899.436628181975</v>
      </c>
      <c r="BC60" s="15">
        <f t="shared" ca="1" si="8"/>
        <v>25374.426635943524</v>
      </c>
      <c r="BD60" s="15">
        <f t="shared" ca="1" si="9"/>
        <v>31699.539586297484</v>
      </c>
      <c r="BE60" s="15">
        <f t="shared" ca="1" si="10"/>
        <v>40067.579880407277</v>
      </c>
      <c r="BF60" s="15">
        <f ca="1">Inputs!$B$13*EXP($B$9-0.5*C$6^2+C$6*Y60)</f>
        <v>15124.39999812458</v>
      </c>
      <c r="BG60" s="15">
        <f t="shared" ca="1" si="11"/>
        <v>18250.78773355074</v>
      </c>
      <c r="BH60" s="15">
        <f t="shared" ca="1" si="12"/>
        <v>21785.179292413774</v>
      </c>
      <c r="BI60" s="15">
        <f t="shared" ca="1" si="13"/>
        <v>31207.240728031222</v>
      </c>
      <c r="BJ60" s="15">
        <f t="shared" ca="1" si="14"/>
        <v>52838.720246091878</v>
      </c>
      <c r="BK60" s="15">
        <f t="shared" ca="1" si="15"/>
        <v>72669.455317842701</v>
      </c>
      <c r="BL60" s="15">
        <f t="shared" ca="1" si="16"/>
        <v>92033.053912897303</v>
      </c>
      <c r="BM60" s="15">
        <f t="shared" ca="1" si="17"/>
        <v>118271.62228081396</v>
      </c>
      <c r="BN60" s="15">
        <f t="shared" ca="1" si="18"/>
        <v>134621.07226006684</v>
      </c>
      <c r="BO60" s="15">
        <f t="shared" ca="1" si="19"/>
        <v>151649.50784037437</v>
      </c>
      <c r="BP60" s="15">
        <f t="shared" ca="1" si="20"/>
        <v>194791.60950878335</v>
      </c>
      <c r="BQ60" s="15">
        <f ca="1">Inputs!$B$20*EXP($B$10-0.5*C$7^2+C$7*AJ60)</f>
        <v>6750.3153564360518</v>
      </c>
      <c r="BR60" s="15">
        <f t="shared" ca="1" si="21"/>
        <v>9858.8339214730204</v>
      </c>
      <c r="BS60" s="15">
        <f t="shared" ca="1" si="22"/>
        <v>6998.3634525276038</v>
      </c>
      <c r="BT60" s="15">
        <f t="shared" ca="1" si="23"/>
        <v>6714.4010827479051</v>
      </c>
      <c r="BU60" s="15">
        <f t="shared" ca="1" si="24"/>
        <v>9610.9226560220213</v>
      </c>
      <c r="BV60" s="15">
        <f t="shared" ca="1" si="25"/>
        <v>14632.712969357231</v>
      </c>
      <c r="BW60" s="15">
        <f t="shared" ca="1" si="26"/>
        <v>21802.545066803315</v>
      </c>
      <c r="BX60" s="15">
        <f t="shared" ca="1" si="27"/>
        <v>26874.450166327031</v>
      </c>
      <c r="BY60" s="15">
        <f t="shared" ca="1" si="28"/>
        <v>35768.291503402514</v>
      </c>
      <c r="BZ60" s="15">
        <f t="shared" ca="1" si="29"/>
        <v>45588.973487414754</v>
      </c>
      <c r="CA60" s="15">
        <f t="shared" ca="1" si="30"/>
        <v>57650.855669065444</v>
      </c>
      <c r="CB60" s="15">
        <f ca="1">(AU60*DCF!C$10-DCF!C$5*MAX(AU60*DCF!C$10,0)-MAX(AU60-Inputs!$B$6,0)/Inputs!$B$10)*DCF!C$6</f>
        <v>1044.6128696664612</v>
      </c>
      <c r="CC60" s="15">
        <f ca="1">(AV60*DCF!D$10-DCF!D$5*MAX(AV60*DCF!D$10,0)-MAX(AV60-AU60,0)/Inputs!$B$10)*DCF!D$6</f>
        <v>1156.7731450095346</v>
      </c>
      <c r="CD60" s="15">
        <f ca="1">(AW60*DCF!E$10-DCF!E$5*MAX(AW60*DCF!E$10,0)-MAX(AW60-AV60,0)/Inputs!$B$10)*DCF!E$6</f>
        <v>1447.8806699888526</v>
      </c>
      <c r="CE60" s="15">
        <f ca="1">(AX60*DCF!F$10-DCF!F$5*MAX(AX60*DCF!F$10,0)-MAX(AX60-AW60,0)/Inputs!$B$10)*DCF!F$6</f>
        <v>1389.6240581391546</v>
      </c>
      <c r="CF60" s="15">
        <f ca="1">(AY60*DCF!G$10-DCF!G$5*MAX(AY60*DCF!G$10,0)-MAX(AY60-AX60,0)/Inputs!$B$10)*DCF!G$6</f>
        <v>1740.730832337066</v>
      </c>
      <c r="CG60" s="15">
        <f ca="1">(AZ60*DCF!H$10-DCF!H$5*MAX(AZ60*DCF!H$10,0)-MAX(AZ60-AY60,0)/Inputs!$B$10)*DCF!H$6</f>
        <v>2102.589356778522</v>
      </c>
      <c r="CH60" s="15">
        <f ca="1">(BA60*DCF!I$10-DCF!I$5*MAX(BA60*DCF!I$10,0)-MAX(BA60-AZ60,0)/Inputs!$B$10)*DCF!I$6</f>
        <v>2473.4337242493916</v>
      </c>
      <c r="CI60" s="15">
        <f ca="1">(BB60*DCF!J$10-DCF!J$5*MAX(BB60*DCF!J$10,0)-MAX(BB60-BA60,0)/Inputs!$B$10)*DCF!J$6</f>
        <v>3014.9314278433312</v>
      </c>
      <c r="CJ60" s="15">
        <f ca="1">(BC60*DCF!K$10-DCF!K$5*MAX(BC60*DCF!K$10,0)-MAX(BC60-BB60,0)/Inputs!$B$10)*DCF!K$6</f>
        <v>3458.4446935287579</v>
      </c>
      <c r="CK60" s="15">
        <f ca="1">(BD60*DCF!L$10-DCF!L$5*MAX(BD60*DCF!L$10,0)-MAX(BD60-BC60,0)/Inputs!$B$10)*DCF!L$6</f>
        <v>3962.9538500348444</v>
      </c>
      <c r="CL60" s="15">
        <f ca="1">(BE60*DCF!M$10-DCF!M$5*MAX(BE60*DCF!M$10,0)-MAX(BE60-BD60,0)/Inputs!$B$10)*DCF!M$6</f>
        <v>4654.4019322035074</v>
      </c>
      <c r="CM60" s="15">
        <f ca="1">(BF60*DCF!C$28-DCF!C$5*MAX(BF60*DCF!C$28,0)-MAX(BF60-Inputs!$B$13,0)/Inputs!$B$17)*DCF!C$6</f>
        <v>3752.7268145115681</v>
      </c>
      <c r="CN60" s="15">
        <f ca="1">(BG60*DCF!D$28-DCF!D$5*MAX(BG60*DCF!D$28,0)-MAX(BG60-BF60,0)/Inputs!$B$17)*DCF!D$6</f>
        <v>4708.2760725722355</v>
      </c>
      <c r="CO60" s="15">
        <f ca="1">(BH60*DCF!E$28-DCF!E$5*MAX(BH60*DCF!E$28,0)-MAX(BH60-BG60,0)/Inputs!$B$17)*DCF!E$6</f>
        <v>5473.3707660529381</v>
      </c>
      <c r="CP60" s="15">
        <f ca="1">(BI60*DCF!F$28-DCF!F$5*MAX(BI60*DCF!F$28,0)-MAX(BI60-BH60,0)/Inputs!$B$17)*DCF!F$6</f>
        <v>6756.5086206283922</v>
      </c>
      <c r="CQ60" s="15">
        <f ca="1">(BJ60*DCF!G$28-DCF!G$5*MAX(BJ60*DCF!G$28,0)-MAX(BJ60-BI60,0)/Inputs!$B$17)*DCF!G$6</f>
        <v>10071.205692051188</v>
      </c>
      <c r="CR60" s="15">
        <f ca="1">(BK60*DCF!H$28-DCF!H$5*MAX(BK60*DCF!H$28,0)-MAX(BK60-BJ60,0)/Inputs!$B$17)*DCF!H$6</f>
        <v>14890.818333142024</v>
      </c>
      <c r="CS60" s="15">
        <f ca="1">(BL60*DCF!I$28-DCF!I$5*MAX(BL60*DCF!I$28,0)-MAX(BL60-BK60,0)/Inputs!$B$17)*DCF!I$6</f>
        <v>18862.582108373419</v>
      </c>
      <c r="CT60" s="15">
        <f ca="1">(BM60*DCF!J$28-DCF!J$5*MAX(BM60*DCF!J$28,0)-MAX(BM60-BL60,0)/Inputs!$B$17)*DCF!J$6</f>
        <v>22905.370428636987</v>
      </c>
      <c r="CU60" s="15">
        <f ca="1">(BN60*DCF!K$28-DCF!K$5*MAX(BN60*DCF!K$28,0)-MAX(BN60-BM60,0)/Inputs!$B$17)*DCF!K$6</f>
        <v>26427.123420777589</v>
      </c>
      <c r="CV60" s="15">
        <f ca="1">(BO60*DCF!L$28-DCF!L$5*MAX(BO60*DCF!L$28,0)-MAX(BO60-BN60,0)/Inputs!$B$17)*DCF!L$6</f>
        <v>28330.464037566275</v>
      </c>
      <c r="CW60" s="15">
        <f ca="1">(BP60*DCF!M$28-DCF!M$5*MAX(BP60*DCF!M$28,0)-MAX(BP60-BO60,0)/Inputs!$B$17)*DCF!M$6</f>
        <v>32140.592173639852</v>
      </c>
      <c r="CX60" s="15">
        <f ca="1">(BQ60*DCF!C$46-DCF!C$5*MAX(BQ60*DCF!C$46,0)-MAX(BQ60-Inputs!$B$20,0)/Inputs!$B$24)*DCF!C$6</f>
        <v>-3198.3709166993431</v>
      </c>
      <c r="CY60" s="15">
        <f ca="1">(BR60*DCF!D$46-DCF!D$5*MAX(BR60*DCF!D$46,0)-MAX(BR60-BQ60,0)/Inputs!$B$24)*DCF!D$6</f>
        <v>-3009.0521080708422</v>
      </c>
      <c r="CZ60" s="15">
        <f ca="1">(BS60*DCF!E$46-DCF!E$5*MAX(BS60*DCF!E$46,0)-MAX(BS60-BR60,0)/Inputs!$B$24)*DCF!E$6</f>
        <v>-827.56866332635445</v>
      </c>
      <c r="DA60" s="15">
        <f ca="1">(BT60*DCF!F$46-DCF!F$5*MAX(BT60*DCF!F$46,0)-MAX(BT60-BS60,0)/Inputs!$B$24)*DCF!F$6</f>
        <v>-488.98513852768309</v>
      </c>
      <c r="DB60" s="15">
        <f ca="1">(BU60*DCF!G$46-DCF!G$5*MAX(BU60*DCF!G$46,0)-MAX(BU60-BT60,0)/Inputs!$B$24)*DCF!G$6</f>
        <v>-1297.6250782548664</v>
      </c>
      <c r="DC60" s="15">
        <f ca="1">(BV60*DCF!H$46-DCF!H$5*MAX(BV60*DCF!H$46,0)-MAX(BV60-BU60,0)/Inputs!$B$24)*DCF!H$6</f>
        <v>-1560.4905708491719</v>
      </c>
      <c r="DD60" s="15">
        <f ca="1">(BW60*DCF!I$46-DCF!I$5*MAX(BW60*DCF!I$46,0)-MAX(BW60-BV60,0)/Inputs!$B$24)*DCF!I$6</f>
        <v>-1554.6431979433999</v>
      </c>
      <c r="DE60" s="15">
        <f ca="1">(BX60*DCF!J$46-DCF!J$5*MAX(BX60*DCF!J$46,0)-MAX(BX60-BW60,0)/Inputs!$B$24)*DCF!J$6</f>
        <v>-217.67752329773938</v>
      </c>
      <c r="DF60" s="15">
        <f ca="1">(BY60*DCF!K$46-DCF!K$5*MAX(BY60*DCF!K$46,0)-MAX(BY60-BX60,0)/Inputs!$B$24)*DCF!K$6</f>
        <v>-135.55015176002999</v>
      </c>
      <c r="DG60" s="15">
        <f ca="1">(BZ60*DCF!L$46-DCF!L$5*MAX(BZ60*DCF!L$46,0)-MAX(BZ60-BY60,0)/Inputs!$B$24)*DCF!L$6</f>
        <v>928.90213714972367</v>
      </c>
      <c r="DH60" s="15">
        <f ca="1">(CA60*DCF!M$46-DCF!M$5*MAX(CA60*DCF!M$46,0)-MAX(CA60-BZ60,0)/Inputs!$B$24)*DCF!M$6</f>
        <v>1997.9895376027321</v>
      </c>
      <c r="DI60" s="15">
        <f ca="1">SUM(CB60:CL60)+BE60*DCF!M$10*(1+Inputs!$B$30)*(1-Inputs!$B$33)*(1-Inputs!$B$30/Inputs!$B$31)/(Inputs!$B$29-Inputs!$B$30)*DCF!M$6</f>
        <v>137954.98120584531</v>
      </c>
      <c r="DJ60" s="15">
        <f ca="1">SUM(CM60:CW60)+BP60*DCF!M$28*(1+Inputs!$B$30)*(1-Inputs!$B$33)*(1-Inputs!$B$30/Inputs!$B$31)/(Inputs!$B$29-Inputs!$B$30)*DCF!M$6</f>
        <v>897129.20528837258</v>
      </c>
      <c r="DK60" s="15">
        <f ca="1">SUM(CX60:DH60)+CA60*DCF!M$46*(1+Inputs!$B$30)*(1-Inputs!$B$33)*(1-Inputs!$B$30/Inputs!$B$31)/(Inputs!$B$29-Inputs!$B$30)*DCF!M$6</f>
        <v>79771.980370830148</v>
      </c>
      <c r="DM60" s="15">
        <f ca="1">DI60+DJ60+DK60+Inputs!$B$34+Inputs!$B$36-Inputs!$B$35</f>
        <v>1191707.166865048</v>
      </c>
    </row>
    <row r="61" spans="1:117" x14ac:dyDescent="0.75">
      <c r="A61" s="11">
        <v>48</v>
      </c>
      <c r="C61" s="23">
        <f t="shared" ca="1" si="34"/>
        <v>0.24026920273363411</v>
      </c>
      <c r="D61" s="23">
        <f t="shared" ca="1" si="34"/>
        <v>-0.27868580950583632</v>
      </c>
      <c r="E61" s="23">
        <f t="shared" ca="1" si="34"/>
        <v>2.2127823723641775</v>
      </c>
      <c r="F61" s="23">
        <f t="shared" ca="1" si="34"/>
        <v>-0.13042128772341491</v>
      </c>
      <c r="G61" s="23">
        <f t="shared" ca="1" si="34"/>
        <v>-4.0776869913794166E-2</v>
      </c>
      <c r="H61" s="23">
        <f t="shared" ca="1" si="34"/>
        <v>-0.55144879636029831</v>
      </c>
      <c r="I61" s="23">
        <f t="shared" ca="1" si="34"/>
        <v>-0.60825669471504107</v>
      </c>
      <c r="J61" s="23">
        <f t="shared" ca="1" si="34"/>
        <v>1.1460537062188785</v>
      </c>
      <c r="K61" s="23">
        <f t="shared" ca="1" si="34"/>
        <v>1.5187231850426768</v>
      </c>
      <c r="L61" s="23">
        <f t="shared" ca="1" si="34"/>
        <v>0.31756957069473629</v>
      </c>
      <c r="M61" s="23">
        <f t="shared" ca="1" si="34"/>
        <v>4.8629791362369598E-2</v>
      </c>
      <c r="N61" s="23">
        <f ca="1">SQRT(Inputs!$B$38)*C61+SQRT(1-Inputs!$B$38)*_xlfn.NORM.S.INV(RAND())</f>
        <v>1.0465871358565</v>
      </c>
      <c r="O61" s="23">
        <f ca="1">SQRT(Inputs!$B$38)*D61+SQRT(1-Inputs!$B$38)*_xlfn.NORM.S.INV(RAND())</f>
        <v>0.14613192826574878</v>
      </c>
      <c r="P61" s="23">
        <f ca="1">SQRT(Inputs!$B$38)*E61+SQRT(1-Inputs!$B$38)*_xlfn.NORM.S.INV(RAND())</f>
        <v>1.3011429995230914</v>
      </c>
      <c r="Q61" s="23">
        <f ca="1">SQRT(Inputs!$B$38)*F61+SQRT(1-Inputs!$B$38)*_xlfn.NORM.S.INV(RAND())</f>
        <v>-0.30737612690194283</v>
      </c>
      <c r="R61" s="23">
        <f ca="1">SQRT(Inputs!$B$38)*G61+SQRT(1-Inputs!$B$38)*_xlfn.NORM.S.INV(RAND())</f>
        <v>2.5547747506841672E-2</v>
      </c>
      <c r="S61" s="23">
        <f ca="1">SQRT(Inputs!$B$38)*H61+SQRT(1-Inputs!$B$38)*_xlfn.NORM.S.INV(RAND())</f>
        <v>0.3418380678010231</v>
      </c>
      <c r="T61" s="23">
        <f ca="1">SQRT(Inputs!$B$38)*I61+SQRT(1-Inputs!$B$38)*_xlfn.NORM.S.INV(RAND())</f>
        <v>-0.66562088946586018</v>
      </c>
      <c r="U61" s="23">
        <f ca="1">SQRT(Inputs!$B$38)*J61+SQRT(1-Inputs!$B$38)*_xlfn.NORM.S.INV(RAND())</f>
        <v>1.5897533901934269E-2</v>
      </c>
      <c r="V61" s="23">
        <f ca="1">SQRT(Inputs!$B$38)*K61+SQRT(1-Inputs!$B$38)*_xlfn.NORM.S.INV(RAND())</f>
        <v>3.3900726569967232E-2</v>
      </c>
      <c r="W61" s="23">
        <f ca="1">SQRT(Inputs!$B$38)*L61+SQRT(1-Inputs!$B$38)*_xlfn.NORM.S.INV(RAND())</f>
        <v>-1.5271956914139206</v>
      </c>
      <c r="X61" s="23">
        <f ca="1">SQRT(Inputs!$B$38)*M61+SQRT(1-Inputs!$B$38)*_xlfn.NORM.S.INV(RAND())</f>
        <v>-0.79059105346991854</v>
      </c>
      <c r="Y61" s="23">
        <f ca="1">SQRT(Inputs!$B$38)*C61+SQRT(1-Inputs!$B$38)*_xlfn.NORM.S.INV(RAND())</f>
        <v>0.14279024363624238</v>
      </c>
      <c r="Z61" s="23">
        <f ca="1">SQRT(Inputs!$B$38)*D61+SQRT(1-Inputs!$B$38)*_xlfn.NORM.S.INV(RAND())</f>
        <v>-0.46932104714281825</v>
      </c>
      <c r="AA61" s="23">
        <f ca="1">SQRT(Inputs!$B$38)*E61+SQRT(1-Inputs!$B$38)*_xlfn.NORM.S.INV(RAND())</f>
        <v>1.3423017575074643</v>
      </c>
      <c r="AB61" s="23">
        <f ca="1">SQRT(Inputs!$B$38)*F61+SQRT(1-Inputs!$B$38)*_xlfn.NORM.S.INV(RAND())</f>
        <v>0.65314328019674095</v>
      </c>
      <c r="AC61" s="23">
        <f ca="1">SQRT(Inputs!$B$38)*G61+SQRT(1-Inputs!$B$38)*_xlfn.NORM.S.INV(RAND())</f>
        <v>0.15524964463590335</v>
      </c>
      <c r="AD61" s="23">
        <f ca="1">SQRT(Inputs!$B$38)*H61+SQRT(1-Inputs!$B$38)*_xlfn.NORM.S.INV(RAND())</f>
        <v>-0.78206281367473562</v>
      </c>
      <c r="AE61" s="23">
        <f ca="1">SQRT(Inputs!$B$38)*I61+SQRT(1-Inputs!$B$38)*_xlfn.NORM.S.INV(RAND())</f>
        <v>-0.66648634015604713</v>
      </c>
      <c r="AF61" s="23">
        <f ca="1">SQRT(Inputs!$B$38)*J61+SQRT(1-Inputs!$B$38)*_xlfn.NORM.S.INV(RAND())</f>
        <v>1.5106622324451595</v>
      </c>
      <c r="AG61" s="23">
        <f ca="1">SQRT(Inputs!$B$38)*K61+SQRT(1-Inputs!$B$38)*_xlfn.NORM.S.INV(RAND())</f>
        <v>0.12784393907236413</v>
      </c>
      <c r="AH61" s="23">
        <f ca="1">SQRT(Inputs!$B$38)*L61+SQRT(1-Inputs!$B$38)*_xlfn.NORM.S.INV(RAND())</f>
        <v>0.98055804229874055</v>
      </c>
      <c r="AI61" s="23">
        <f ca="1">SQRT(Inputs!$B$38)*M61+SQRT(1-Inputs!$B$38)*_xlfn.NORM.S.INV(RAND())</f>
        <v>-0.21488554720014663</v>
      </c>
      <c r="AJ61" s="23">
        <f ca="1">SQRT(Inputs!$B$38)*C61+SQRT(1-Inputs!$B$38)*_xlfn.NORM.S.INV(RAND())</f>
        <v>-1.7451440975931658</v>
      </c>
      <c r="AK61" s="23">
        <f ca="1">SQRT(Inputs!$B$38)*D61+SQRT(1-Inputs!$B$38)*_xlfn.NORM.S.INV(RAND())</f>
        <v>-2.112370274741207</v>
      </c>
      <c r="AL61" s="23">
        <f ca="1">SQRT(Inputs!$B$38)*E61+SQRT(1-Inputs!$B$38)*_xlfn.NORM.S.INV(RAND())</f>
        <v>0.62301784268791149</v>
      </c>
      <c r="AM61" s="23">
        <f ca="1">SQRT(Inputs!$B$38)*F61+SQRT(1-Inputs!$B$38)*_xlfn.NORM.S.INV(RAND())</f>
        <v>-0.27049441740242958</v>
      </c>
      <c r="AN61" s="23">
        <f ca="1">SQRT(Inputs!$B$38)*G61+SQRT(1-Inputs!$B$38)*_xlfn.NORM.S.INV(RAND())</f>
        <v>-0.86495441648932603</v>
      </c>
      <c r="AO61" s="23">
        <f ca="1">SQRT(Inputs!$B$38)*H61+SQRT(1-Inputs!$B$38)*_xlfn.NORM.S.INV(RAND())</f>
        <v>-1.5603091891959955</v>
      </c>
      <c r="AP61" s="23">
        <f ca="1">SQRT(Inputs!$B$38)*I61+SQRT(1-Inputs!$B$38)*_xlfn.NORM.S.INV(RAND())</f>
        <v>-1.085248465407993</v>
      </c>
      <c r="AQ61" s="23">
        <f ca="1">SQRT(Inputs!$B$38)*J61+SQRT(1-Inputs!$B$38)*_xlfn.NORM.S.INV(RAND())</f>
        <v>0.21440970041053425</v>
      </c>
      <c r="AR61" s="23">
        <f ca="1">SQRT(Inputs!$B$38)*K61+SQRT(1-Inputs!$B$38)*_xlfn.NORM.S.INV(RAND())</f>
        <v>0.70521703932107216</v>
      </c>
      <c r="AS61" s="23">
        <f ca="1">SQRT(Inputs!$B$38)*L61+SQRT(1-Inputs!$B$38)*_xlfn.NORM.S.INV(RAND())</f>
        <v>1.2664533557777014</v>
      </c>
      <c r="AT61" s="23">
        <f ca="1">SQRT(Inputs!$B$38)*M61+SQRT(1-Inputs!$B$38)*_xlfn.NORM.S.INV(RAND())</f>
        <v>-1.3970558629921328</v>
      </c>
      <c r="AU61" s="15">
        <f ca="1">Inputs!$B$6*EXP($B$8-0.5*C$5^2+C$5*N61)</f>
        <v>5878.3224022576705</v>
      </c>
      <c r="AV61" s="15">
        <f t="shared" ca="1" si="1"/>
        <v>7310.709791077732</v>
      </c>
      <c r="AW61" s="15">
        <f t="shared" ca="1" si="2"/>
        <v>10624.213328570668</v>
      </c>
      <c r="AX61" s="15">
        <f t="shared" ca="1" si="3"/>
        <v>12482.432494243045</v>
      </c>
      <c r="AY61" s="15">
        <f t="shared" ca="1" si="4"/>
        <v>15300.38971089173</v>
      </c>
      <c r="AZ61" s="15">
        <f t="shared" ca="1" si="5"/>
        <v>19430.621570895419</v>
      </c>
      <c r="BA61" s="15">
        <f t="shared" ca="1" si="6"/>
        <v>22178.022786788715</v>
      </c>
      <c r="BB61" s="15">
        <f t="shared" ca="1" si="7"/>
        <v>27195.940239683379</v>
      </c>
      <c r="BC61" s="15">
        <f t="shared" ca="1" si="8"/>
        <v>33417.282857760365</v>
      </c>
      <c r="BD61" s="15">
        <f t="shared" ca="1" si="9"/>
        <v>35489.860718711665</v>
      </c>
      <c r="BE61" s="15">
        <f t="shared" ca="1" si="10"/>
        <v>40466.886984913428</v>
      </c>
      <c r="BF61" s="15">
        <f ca="1">Inputs!$B$13*EXP($B$9-0.5*C$6^2+C$6*Y61)</f>
        <v>14228.141343149169</v>
      </c>
      <c r="BG61" s="15">
        <f t="shared" ca="1" si="11"/>
        <v>15932.354396551509</v>
      </c>
      <c r="BH61" s="15">
        <f t="shared" ca="1" si="12"/>
        <v>24320.531656870757</v>
      </c>
      <c r="BI61" s="15">
        <f t="shared" ca="1" si="13"/>
        <v>32920.628198808765</v>
      </c>
      <c r="BJ61" s="15">
        <f t="shared" ca="1" si="14"/>
        <v>41271.892751850057</v>
      </c>
      <c r="BK61" s="15">
        <f t="shared" ca="1" si="15"/>
        <v>45537.413407990571</v>
      </c>
      <c r="BL61" s="15">
        <f t="shared" ca="1" si="16"/>
        <v>51308.625759863775</v>
      </c>
      <c r="BM61" s="15">
        <f t="shared" ca="1" si="17"/>
        <v>76088.810993127074</v>
      </c>
      <c r="BN61" s="15">
        <f t="shared" ca="1" si="18"/>
        <v>95024.415822110794</v>
      </c>
      <c r="BO61" s="15">
        <f t="shared" ca="1" si="19"/>
        <v>131033.22791362448</v>
      </c>
      <c r="BP61" s="15">
        <f t="shared" ca="1" si="20"/>
        <v>157398.34507796983</v>
      </c>
      <c r="BQ61" s="15">
        <f ca="1">Inputs!$B$20*EXP($B$10-0.5*C$7^2+C$7*AJ61)</f>
        <v>2309.8925464020799</v>
      </c>
      <c r="BR61" s="15">
        <f t="shared" ca="1" si="21"/>
        <v>1602.4535911464877</v>
      </c>
      <c r="BS61" s="15">
        <f t="shared" ca="1" si="22"/>
        <v>2624.3566513730184</v>
      </c>
      <c r="BT61" s="15">
        <f t="shared" ca="1" si="23"/>
        <v>3370.5546727977853</v>
      </c>
      <c r="BU61" s="15">
        <f t="shared" ca="1" si="24"/>
        <v>3789.0668178692208</v>
      </c>
      <c r="BV61" s="15">
        <f t="shared" ca="1" si="25"/>
        <v>3709.1943453639201</v>
      </c>
      <c r="BW61" s="15">
        <f t="shared" ca="1" si="26"/>
        <v>4113.7500410344392</v>
      </c>
      <c r="BX61" s="15">
        <f t="shared" ca="1" si="27"/>
        <v>6006.4490963524677</v>
      </c>
      <c r="BY61" s="15">
        <f t="shared" ca="1" si="28"/>
        <v>9631.766740873014</v>
      </c>
      <c r="BZ61" s="15">
        <f t="shared" ca="1" si="29"/>
        <v>17057.606682753645</v>
      </c>
      <c r="CA61" s="15">
        <f t="shared" ca="1" si="30"/>
        <v>18693.195471463481</v>
      </c>
      <c r="CB61" s="15">
        <f ca="1">(AU61*DCF!C$10-DCF!C$5*MAX(AU61*DCF!C$10,0)-MAX(AU61-Inputs!$B$6,0)/Inputs!$B$10)*DCF!C$6</f>
        <v>1036.5424686452009</v>
      </c>
      <c r="CC61" s="15">
        <f ca="1">(AV61*DCF!D$10-DCF!D$5*MAX(AV61*DCF!D$10,0)-MAX(AV61-AU61,0)/Inputs!$B$10)*DCF!D$6</f>
        <v>1432.6858066194504</v>
      </c>
      <c r="CD61" s="15">
        <f ca="1">(AW61*DCF!E$10-DCF!E$5*MAX(AW61*DCF!E$10,0)-MAX(AW61-AV61,0)/Inputs!$B$10)*DCF!E$6</f>
        <v>1706.6235199417661</v>
      </c>
      <c r="CE61" s="15">
        <f ca="1">(AX61*DCF!F$10-DCF!F$5*MAX(AX61*DCF!F$10,0)-MAX(AX61-AW61,0)/Inputs!$B$10)*DCF!F$6</f>
        <v>2338.2457827297985</v>
      </c>
      <c r="CF61" s="15">
        <f ca="1">(AY61*DCF!G$10-DCF!G$5*MAX(AY61*DCF!G$10,0)-MAX(AY61-AX61,0)/Inputs!$B$10)*DCF!G$6</f>
        <v>2610.829902532188</v>
      </c>
      <c r="CG61" s="15">
        <f ca="1">(AZ61*DCF!H$10-DCF!H$5*MAX(AZ61*DCF!H$10,0)-MAX(AZ61-AY61,0)/Inputs!$B$10)*DCF!H$6</f>
        <v>3039.0724042829056</v>
      </c>
      <c r="CH61" s="15">
        <f ca="1">(BA61*DCF!I$10-DCF!I$5*MAX(BA61*DCF!I$10,0)-MAX(BA61-AZ61,0)/Inputs!$B$10)*DCF!I$6</f>
        <v>3600.4456467633727</v>
      </c>
      <c r="CI61" s="15">
        <f ca="1">(BB61*DCF!J$10-DCF!J$5*MAX(BB61*DCF!J$10,0)-MAX(BB61-BA61,0)/Inputs!$B$10)*DCF!J$6</f>
        <v>3906.5037471882579</v>
      </c>
      <c r="CJ61" s="15">
        <f ca="1">(BC61*DCF!K$10-DCF!K$5*MAX(BC61*DCF!K$10,0)-MAX(BC61-BB61,0)/Inputs!$B$10)*DCF!K$6</f>
        <v>4508.7525951542757</v>
      </c>
      <c r="CK61" s="15">
        <f ca="1">(BD61*DCF!L$10-DCF!L$5*MAX(BD61*DCF!L$10,0)-MAX(BD61-BC61,0)/Inputs!$B$10)*DCF!L$6</f>
        <v>5084.5279950332615</v>
      </c>
      <c r="CL61" s="15">
        <f ca="1">(BE61*DCF!M$10-DCF!M$5*MAX(BE61*DCF!M$10,0)-MAX(BE61-BD61,0)/Inputs!$B$10)*DCF!M$6</f>
        <v>5115.8421876095454</v>
      </c>
      <c r="CM61" s="15">
        <f ca="1">(BF61*DCF!C$28-DCF!C$5*MAX(BF61*DCF!C$28,0)-MAX(BF61-Inputs!$B$13,0)/Inputs!$B$17)*DCF!C$6</f>
        <v>3686.1826928187015</v>
      </c>
      <c r="CN61" s="15">
        <f ca="1">(BG61*DCF!D$28-DCF!D$5*MAX(BG61*DCF!D$28,0)-MAX(BG61-BF61,0)/Inputs!$B$17)*DCF!D$6</f>
        <v>4328.8590487680513</v>
      </c>
      <c r="CO61" s="15">
        <f ca="1">(BH61*DCF!E$28-DCF!E$5*MAX(BH61*DCF!E$28,0)-MAX(BH61-BG61,0)/Inputs!$B$17)*DCF!E$6</f>
        <v>5234.8133508220526</v>
      </c>
      <c r="CP61" s="15">
        <f ca="1">(BI61*DCF!F$28-DCF!F$5*MAX(BI61*DCF!F$28,0)-MAX(BI61-BH61,0)/Inputs!$B$17)*DCF!F$6</f>
        <v>7371.2998878813187</v>
      </c>
      <c r="CQ61" s="15">
        <f ca="1">(BJ61*DCF!G$28-DCF!G$5*MAX(BJ61*DCF!G$28,0)-MAX(BJ61-BI61,0)/Inputs!$B$17)*DCF!G$6</f>
        <v>9303.7055060142047</v>
      </c>
      <c r="CR61" s="15">
        <f ca="1">(BK61*DCF!H$28-DCF!H$5*MAX(BK61*DCF!H$28,0)-MAX(BK61-BJ61,0)/Inputs!$B$17)*DCF!H$6</f>
        <v>10599.162533392006</v>
      </c>
      <c r="CS61" s="15">
        <f ca="1">(BL61*DCF!I$28-DCF!I$5*MAX(BL61*DCF!I$28,0)-MAX(BL61-BK61,0)/Inputs!$B$17)*DCF!I$6</f>
        <v>11237.033274888739</v>
      </c>
      <c r="CT61" s="15">
        <f ca="1">(BM61*DCF!J$28-DCF!J$5*MAX(BM61*DCF!J$28,0)-MAX(BM61-BL61,0)/Inputs!$B$17)*DCF!J$6</f>
        <v>13688.471335786826</v>
      </c>
      <c r="CU61" s="15">
        <f ca="1">(BN61*DCF!K$28-DCF!K$5*MAX(BN61*DCF!K$28,0)-MAX(BN61-BM61,0)/Inputs!$B$17)*DCF!K$6</f>
        <v>17748.203976684545</v>
      </c>
      <c r="CV61" s="15">
        <f ca="1">(BO61*DCF!L$28-DCF!L$5*MAX(BO61*DCF!L$28,0)-MAX(BO61-BN61,0)/Inputs!$B$17)*DCF!L$6</f>
        <v>22069.422207326221</v>
      </c>
      <c r="CW61" s="15">
        <f ca="1">(BP61*DCF!M$28-DCF!M$5*MAX(BP61*DCF!M$28,0)-MAX(BP61-BO61,0)/Inputs!$B$17)*DCF!M$6</f>
        <v>26858.694132516554</v>
      </c>
      <c r="CX61" s="15">
        <f ca="1">(BQ61*DCF!C$46-DCF!C$5*MAX(BQ61*DCF!C$46,0)-MAX(BQ61-Inputs!$B$20,0)/Inputs!$B$24)*DCF!C$6</f>
        <v>-533.4624818480554</v>
      </c>
      <c r="CY61" s="15">
        <f ca="1">(BR61*DCF!D$46-DCF!D$5*MAX(BR61*DCF!D$46,0)-MAX(BR61-BQ61,0)/Inputs!$B$24)*DCF!D$6</f>
        <v>-273.50145830788796</v>
      </c>
      <c r="CZ61" s="15">
        <f ca="1">(BS61*DCF!E$46-DCF!E$5*MAX(BS61*DCF!E$46,0)-MAX(BS61-BR61,0)/Inputs!$B$24)*DCF!E$6</f>
        <v>-713.14079716762876</v>
      </c>
      <c r="DA61" s="15">
        <f ca="1">(BT61*DCF!F$46-DCF!F$5*MAX(BT61*DCF!F$46,0)-MAX(BT61-BS61,0)/Inputs!$B$24)*DCF!F$6</f>
        <v>-517.17939026504484</v>
      </c>
      <c r="DB61" s="15">
        <f ca="1">(BU61*DCF!G$46-DCF!G$5*MAX(BU61*DCF!G$46,0)-MAX(BU61-BT61,0)/Inputs!$B$24)*DCF!G$6</f>
        <v>-268.2359382828717</v>
      </c>
      <c r="DC61" s="15">
        <f ca="1">(BV61*DCF!H$46-DCF!H$5*MAX(BV61*DCF!H$46,0)-MAX(BV61-BU61,0)/Inputs!$B$24)*DCF!H$6</f>
        <v>0</v>
      </c>
      <c r="DD61" s="15">
        <f ca="1">(BW61*DCF!I$46-DCF!I$5*MAX(BW61*DCF!I$46,0)-MAX(BW61-BV61,0)/Inputs!$B$24)*DCF!I$6</f>
        <v>-21.123638197217186</v>
      </c>
      <c r="DE61" s="15">
        <f ca="1">(BX61*DCF!J$46-DCF!J$5*MAX(BX61*DCF!J$46,0)-MAX(BX61-BW61,0)/Inputs!$B$24)*DCF!J$6</f>
        <v>-249.95894225370046</v>
      </c>
      <c r="DF61" s="15">
        <f ca="1">(BY61*DCF!K$46-DCF!K$5*MAX(BY61*DCF!K$46,0)-MAX(BY61-BX61,0)/Inputs!$B$24)*DCF!K$6</f>
        <v>-337.90762094620015</v>
      </c>
      <c r="DG61" s="15">
        <f ca="1">(BZ61*DCF!L$46-DCF!L$5*MAX(BZ61*DCF!L$46,0)-MAX(BZ61-BY61,0)/Inputs!$B$24)*DCF!L$6</f>
        <v>-501.37876042579359</v>
      </c>
      <c r="DH61" s="15">
        <f ca="1">(CA61*DCF!M$46-DCF!M$5*MAX(CA61*DCF!M$46,0)-MAX(CA61-BZ61,0)/Inputs!$B$24)*DCF!M$6</f>
        <v>1123.5431696487415</v>
      </c>
      <c r="DI61" s="15">
        <f ca="1">SUM(CB61:CL61)+BE61*DCF!M$10*(1+Inputs!$B$30)*(1-Inputs!$B$33)*(1-Inputs!$B$30/Inputs!$B$31)/(Inputs!$B$29-Inputs!$B$30)*DCF!M$6</f>
        <v>146999.95365469632</v>
      </c>
      <c r="DJ61" s="15">
        <f ca="1">SUM(CM61:CW61)+BP61*DCF!M$28*(1+Inputs!$B$30)*(1-Inputs!$B$33)*(1-Inputs!$B$30/Inputs!$B$31)/(Inputs!$B$29-Inputs!$B$30)*DCF!M$6</f>
        <v>716181.41558640508</v>
      </c>
      <c r="DK61" s="15">
        <f ca="1">SUM(CX61:DH61)+CA61*DCF!M$46*(1+Inputs!$B$30)*(1-Inputs!$B$33)*(1-Inputs!$B$30/Inputs!$B$31)/(Inputs!$B$29-Inputs!$B$30)*DCF!M$6</f>
        <v>26609.548691400159</v>
      </c>
      <c r="DM61" s="15">
        <f ca="1">DI61+DJ61+DK61+Inputs!$B$34+Inputs!$B$36-Inputs!$B$35</f>
        <v>966641.91793250164</v>
      </c>
    </row>
    <row r="62" spans="1:117" x14ac:dyDescent="0.75">
      <c r="A62" s="11">
        <v>49</v>
      </c>
      <c r="C62" s="23">
        <f t="shared" ca="1" si="34"/>
        <v>-9.25110299291933E-2</v>
      </c>
      <c r="D62" s="23">
        <f t="shared" ca="1" si="34"/>
        <v>-0.95772216023836121</v>
      </c>
      <c r="E62" s="23">
        <f t="shared" ca="1" si="34"/>
        <v>-0.80667695036110265</v>
      </c>
      <c r="F62" s="23">
        <f t="shared" ca="1" si="34"/>
        <v>1.3297766910398812</v>
      </c>
      <c r="G62" s="23">
        <f t="shared" ca="1" si="34"/>
        <v>0.14432600939047865</v>
      </c>
      <c r="H62" s="23">
        <f t="shared" ca="1" si="34"/>
        <v>-0.15980369994972335</v>
      </c>
      <c r="I62" s="23">
        <f t="shared" ca="1" si="34"/>
        <v>0.46633433279972014</v>
      </c>
      <c r="J62" s="23">
        <f t="shared" ca="1" si="34"/>
        <v>-1.0431107783123676</v>
      </c>
      <c r="K62" s="23">
        <f t="shared" ca="1" si="34"/>
        <v>0.82312530405388595</v>
      </c>
      <c r="L62" s="23">
        <f t="shared" ca="1" si="34"/>
        <v>1.1109850246665167</v>
      </c>
      <c r="M62" s="23">
        <f t="shared" ca="1" si="34"/>
        <v>-1.6722909657473803</v>
      </c>
      <c r="N62" s="23">
        <f ca="1">SQRT(Inputs!$B$38)*C62+SQRT(1-Inputs!$B$38)*_xlfn.NORM.S.INV(RAND())</f>
        <v>1.2098593935556925</v>
      </c>
      <c r="O62" s="23">
        <f ca="1">SQRT(Inputs!$B$38)*D62+SQRT(1-Inputs!$B$38)*_xlfn.NORM.S.INV(RAND())</f>
        <v>0.45753300998154989</v>
      </c>
      <c r="P62" s="23">
        <f ca="1">SQRT(Inputs!$B$38)*E62+SQRT(1-Inputs!$B$38)*_xlfn.NORM.S.INV(RAND())</f>
        <v>-1.1135726163878168</v>
      </c>
      <c r="Q62" s="23">
        <f ca="1">SQRT(Inputs!$B$38)*F62+SQRT(1-Inputs!$B$38)*_xlfn.NORM.S.INV(RAND())</f>
        <v>1.3200106924654267</v>
      </c>
      <c r="R62" s="23">
        <f ca="1">SQRT(Inputs!$B$38)*G62+SQRT(1-Inputs!$B$38)*_xlfn.NORM.S.INV(RAND())</f>
        <v>-0.60162937773914593</v>
      </c>
      <c r="S62" s="23">
        <f ca="1">SQRT(Inputs!$B$38)*H62+SQRT(1-Inputs!$B$38)*_xlfn.NORM.S.INV(RAND())</f>
        <v>0.91825672479590292</v>
      </c>
      <c r="T62" s="23">
        <f ca="1">SQRT(Inputs!$B$38)*I62+SQRT(1-Inputs!$B$38)*_xlfn.NORM.S.INV(RAND())</f>
        <v>2.0605814703592307</v>
      </c>
      <c r="U62" s="23">
        <f ca="1">SQRT(Inputs!$B$38)*J62+SQRT(1-Inputs!$B$38)*_xlfn.NORM.S.INV(RAND())</f>
        <v>0.90023548319848934</v>
      </c>
      <c r="V62" s="23">
        <f ca="1">SQRT(Inputs!$B$38)*K62+SQRT(1-Inputs!$B$38)*_xlfn.NORM.S.INV(RAND())</f>
        <v>0.41999042542756404</v>
      </c>
      <c r="W62" s="23">
        <f ca="1">SQRT(Inputs!$B$38)*L62+SQRT(1-Inputs!$B$38)*_xlfn.NORM.S.INV(RAND())</f>
        <v>0.31484914756218729</v>
      </c>
      <c r="X62" s="23">
        <f ca="1">SQRT(Inputs!$B$38)*M62+SQRT(1-Inputs!$B$38)*_xlfn.NORM.S.INV(RAND())</f>
        <v>-1.4555193896273484</v>
      </c>
      <c r="Y62" s="23">
        <f ca="1">SQRT(Inputs!$B$38)*C62+SQRT(1-Inputs!$B$38)*_xlfn.NORM.S.INV(RAND())</f>
        <v>1.1266491694891432</v>
      </c>
      <c r="Z62" s="23">
        <f ca="1">SQRT(Inputs!$B$38)*D62+SQRT(1-Inputs!$B$38)*_xlfn.NORM.S.INV(RAND())</f>
        <v>5.5692005963202784E-2</v>
      </c>
      <c r="AA62" s="23">
        <f ca="1">SQRT(Inputs!$B$38)*E62+SQRT(1-Inputs!$B$38)*_xlfn.NORM.S.INV(RAND())</f>
        <v>-0.78746660419402459</v>
      </c>
      <c r="AB62" s="23">
        <f ca="1">SQRT(Inputs!$B$38)*F62+SQRT(1-Inputs!$B$38)*_xlfn.NORM.S.INV(RAND())</f>
        <v>0.58131221303085612</v>
      </c>
      <c r="AC62" s="23">
        <f ca="1">SQRT(Inputs!$B$38)*G62+SQRT(1-Inputs!$B$38)*_xlfn.NORM.S.INV(RAND())</f>
        <v>0.20327344797517954</v>
      </c>
      <c r="AD62" s="23">
        <f ca="1">SQRT(Inputs!$B$38)*H62+SQRT(1-Inputs!$B$38)*_xlfn.NORM.S.INV(RAND())</f>
        <v>-0.68253335915728319</v>
      </c>
      <c r="AE62" s="23">
        <f ca="1">SQRT(Inputs!$B$38)*I62+SQRT(1-Inputs!$B$38)*_xlfn.NORM.S.INV(RAND())</f>
        <v>-0.39748808266078284</v>
      </c>
      <c r="AF62" s="23">
        <f ca="1">SQRT(Inputs!$B$38)*J62+SQRT(1-Inputs!$B$38)*_xlfn.NORM.S.INV(RAND())</f>
        <v>-7.0477122184189334E-2</v>
      </c>
      <c r="AG62" s="23">
        <f ca="1">SQRT(Inputs!$B$38)*K62+SQRT(1-Inputs!$B$38)*_xlfn.NORM.S.INV(RAND())</f>
        <v>1.8841045414544395</v>
      </c>
      <c r="AH62" s="23">
        <f ca="1">SQRT(Inputs!$B$38)*L62+SQRT(1-Inputs!$B$38)*_xlfn.NORM.S.INV(RAND())</f>
        <v>0.77038972814268991</v>
      </c>
      <c r="AI62" s="23">
        <f ca="1">SQRT(Inputs!$B$38)*M62+SQRT(1-Inputs!$B$38)*_xlfn.NORM.S.INV(RAND())</f>
        <v>1.0578522814707356</v>
      </c>
      <c r="AJ62" s="23">
        <f ca="1">SQRT(Inputs!$B$38)*C62+SQRT(1-Inputs!$B$38)*_xlfn.NORM.S.INV(RAND())</f>
        <v>-6.4543628932969777E-2</v>
      </c>
      <c r="AK62" s="23">
        <f ca="1">SQRT(Inputs!$B$38)*D62+SQRT(1-Inputs!$B$38)*_xlfn.NORM.S.INV(RAND())</f>
        <v>-2.1320905438874549E-2</v>
      </c>
      <c r="AL62" s="23">
        <f ca="1">SQRT(Inputs!$B$38)*E62+SQRT(1-Inputs!$B$38)*_xlfn.NORM.S.INV(RAND())</f>
        <v>-1.5312232778457364</v>
      </c>
      <c r="AM62" s="23">
        <f ca="1">SQRT(Inputs!$B$38)*F62+SQRT(1-Inputs!$B$38)*_xlfn.NORM.S.INV(RAND())</f>
        <v>1.6287268548350287</v>
      </c>
      <c r="AN62" s="23">
        <f ca="1">SQRT(Inputs!$B$38)*G62+SQRT(1-Inputs!$B$38)*_xlfn.NORM.S.INV(RAND())</f>
        <v>0.90708250899380571</v>
      </c>
      <c r="AO62" s="23">
        <f ca="1">SQRT(Inputs!$B$38)*H62+SQRT(1-Inputs!$B$38)*_xlfn.NORM.S.INV(RAND())</f>
        <v>0.42590575146146126</v>
      </c>
      <c r="AP62" s="23">
        <f ca="1">SQRT(Inputs!$B$38)*I62+SQRT(1-Inputs!$B$38)*_xlfn.NORM.S.INV(RAND())</f>
        <v>0.63110911098131717</v>
      </c>
      <c r="AQ62" s="23">
        <f ca="1">SQRT(Inputs!$B$38)*J62+SQRT(1-Inputs!$B$38)*_xlfn.NORM.S.INV(RAND())</f>
        <v>0.78654776131352233</v>
      </c>
      <c r="AR62" s="23">
        <f ca="1">SQRT(Inputs!$B$38)*K62+SQRT(1-Inputs!$B$38)*_xlfn.NORM.S.INV(RAND())</f>
        <v>-0.72544568189512848</v>
      </c>
      <c r="AS62" s="23">
        <f ca="1">SQRT(Inputs!$B$38)*L62+SQRT(1-Inputs!$B$38)*_xlfn.NORM.S.INV(RAND())</f>
        <v>2.2429114949561013E-2</v>
      </c>
      <c r="AT62" s="23">
        <f ca="1">SQRT(Inputs!$B$38)*M62+SQRT(1-Inputs!$B$38)*_xlfn.NORM.S.INV(RAND())</f>
        <v>-0.9111781228037914</v>
      </c>
      <c r="AU62" s="15">
        <f ca="1">Inputs!$B$6*EXP($B$8-0.5*C$5^2+C$5*N62)</f>
        <v>6035.7540804140826</v>
      </c>
      <c r="AV62" s="15">
        <f t="shared" ca="1" si="1"/>
        <v>7858.1850918763466</v>
      </c>
      <c r="AW62" s="15">
        <f t="shared" ca="1" si="2"/>
        <v>8245.3658559218675</v>
      </c>
      <c r="AX62" s="15">
        <f t="shared" ca="1" si="3"/>
        <v>11871.63640816051</v>
      </c>
      <c r="AY62" s="15">
        <f t="shared" ca="1" si="4"/>
        <v>13523.939035112133</v>
      </c>
      <c r="AZ62" s="15">
        <f t="shared" ca="1" si="5"/>
        <v>18300.13102348374</v>
      </c>
      <c r="BA62" s="15">
        <f t="shared" ca="1" si="6"/>
        <v>27784.638935352999</v>
      </c>
      <c r="BB62" s="15">
        <f t="shared" ca="1" si="7"/>
        <v>37227.610183037752</v>
      </c>
      <c r="BC62" s="15">
        <f t="shared" ca="1" si="8"/>
        <v>47480.799184304233</v>
      </c>
      <c r="BD62" s="15">
        <f t="shared" ca="1" si="9"/>
        <v>59906.92931915736</v>
      </c>
      <c r="BE62" s="15">
        <f t="shared" ca="1" si="10"/>
        <v>64294.062685347752</v>
      </c>
      <c r="BF62" s="15">
        <f ca="1">Inputs!$B$13*EXP($B$9-0.5*C$6^2+C$6*Y62)</f>
        <v>17292.442353788741</v>
      </c>
      <c r="BG62" s="15">
        <f t="shared" ca="1" si="11"/>
        <v>21287.758459227283</v>
      </c>
      <c r="BH62" s="15">
        <f t="shared" ca="1" si="12"/>
        <v>22825.158266587991</v>
      </c>
      <c r="BI62" s="15">
        <f t="shared" ca="1" si="13"/>
        <v>30556.752755118079</v>
      </c>
      <c r="BJ62" s="15">
        <f t="shared" ca="1" si="14"/>
        <v>38574.458652698631</v>
      </c>
      <c r="BK62" s="15">
        <f t="shared" ca="1" si="15"/>
        <v>43141.835555195998</v>
      </c>
      <c r="BL62" s="15">
        <f t="shared" ca="1" si="16"/>
        <v>50333.846012176436</v>
      </c>
      <c r="BM62" s="15">
        <f t="shared" ca="1" si="17"/>
        <v>61331.829947769023</v>
      </c>
      <c r="BN62" s="15">
        <f t="shared" ca="1" si="18"/>
        <v>94537.313805254118</v>
      </c>
      <c r="BO62" s="15">
        <f t="shared" ca="1" si="19"/>
        <v>127215.39451353624</v>
      </c>
      <c r="BP62" s="15">
        <f t="shared" ca="1" si="20"/>
        <v>176515.22611964194</v>
      </c>
      <c r="BQ62" s="15">
        <f ca="1">Inputs!$B$20*EXP($B$10-0.5*C$7^2+C$7*AJ62)</f>
        <v>4192.4315963940353</v>
      </c>
      <c r="BR62" s="15">
        <f t="shared" ca="1" si="21"/>
        <v>5650.2021541306767</v>
      </c>
      <c r="BS62" s="15">
        <f t="shared" ca="1" si="22"/>
        <v>4984.2694307280753</v>
      </c>
      <c r="BT62" s="15">
        <f t="shared" ca="1" si="23"/>
        <v>10535.551056019533</v>
      </c>
      <c r="BU62" s="15">
        <f t="shared" ca="1" si="24"/>
        <v>18184.640783130526</v>
      </c>
      <c r="BV62" s="15">
        <f t="shared" ca="1" si="25"/>
        <v>27848.068371715246</v>
      </c>
      <c r="BW62" s="15">
        <f t="shared" ca="1" si="26"/>
        <v>44413.777252287975</v>
      </c>
      <c r="BX62" s="15">
        <f t="shared" ca="1" si="27"/>
        <v>72729.516744168097</v>
      </c>
      <c r="BY62" s="15">
        <f t="shared" ca="1" si="28"/>
        <v>88699.929271239831</v>
      </c>
      <c r="BZ62" s="15">
        <f t="shared" ca="1" si="29"/>
        <v>124972.65275040107</v>
      </c>
      <c r="CA62" s="15">
        <f t="shared" ca="1" si="30"/>
        <v>149306.18473436096</v>
      </c>
      <c r="CB62" s="15">
        <f ca="1">(AU62*DCF!C$10-DCF!C$5*MAX(AU62*DCF!C$10,0)-MAX(AU62-Inputs!$B$6,0)/Inputs!$B$10)*DCF!C$6</f>
        <v>1035.419952719194</v>
      </c>
      <c r="CC62" s="15">
        <f ca="1">(AV62*DCF!D$10-DCF!D$5*MAX(AV62*DCF!D$10,0)-MAX(AV62-AU62,0)/Inputs!$B$10)*DCF!D$6</f>
        <v>1471.0272729511805</v>
      </c>
      <c r="CD62" s="15">
        <f ca="1">(AW62*DCF!E$10-DCF!E$5*MAX(AW62*DCF!E$10,0)-MAX(AW62-AV62,0)/Inputs!$B$10)*DCF!E$6</f>
        <v>1816.5145790868226</v>
      </c>
      <c r="CE62" s="15">
        <f ca="1">(AX62*DCF!F$10-DCF!F$5*MAX(AX62*DCF!F$10,0)-MAX(AX62-AW62,0)/Inputs!$B$10)*DCF!F$6</f>
        <v>1837.0223121438969</v>
      </c>
      <c r="CF62" s="15">
        <f ca="1">(AY62*DCF!G$10-DCF!G$5*MAX(AY62*DCF!G$10,0)-MAX(AY62-AX62,0)/Inputs!$B$10)*DCF!G$6</f>
        <v>2468.8692307156743</v>
      </c>
      <c r="CG62" s="15">
        <f ca="1">(AZ62*DCF!H$10-DCF!H$5*MAX(AZ62*DCF!H$10,0)-MAX(AZ62-AY62,0)/Inputs!$B$10)*DCF!H$6</f>
        <v>2704.8850524642125</v>
      </c>
      <c r="CH62" s="15">
        <f ca="1">(BA62*DCF!I$10-DCF!I$5*MAX(BA62*DCF!I$10,0)-MAX(BA62-AZ62,0)/Inputs!$B$10)*DCF!I$6</f>
        <v>3519.4483421098184</v>
      </c>
      <c r="CI62" s="15">
        <f ca="1">(BB62*DCF!J$10-DCF!J$5*MAX(BB62*DCF!J$10,0)-MAX(BB62-BA62,0)/Inputs!$B$10)*DCF!J$6</f>
        <v>4957.4176026289124</v>
      </c>
      <c r="CJ62" s="15">
        <f ca="1">(BC62*DCF!K$10-DCF!K$5*MAX(BC62*DCF!K$10,0)-MAX(BC62-BB62,0)/Inputs!$B$10)*DCF!K$6</f>
        <v>6208.3557446881778</v>
      </c>
      <c r="CK62" s="15">
        <f ca="1">(BD62*DCF!L$10-DCF!L$5*MAX(BD62*DCF!L$10,0)-MAX(BD62-BC62,0)/Inputs!$B$10)*DCF!L$6</f>
        <v>7428.2043065154103</v>
      </c>
      <c r="CL62" s="15">
        <f ca="1">(BE62*DCF!M$10-DCF!M$5*MAX(BE62*DCF!M$10,0)-MAX(BE62-BD62,0)/Inputs!$B$10)*DCF!M$6</f>
        <v>8548.6338705973794</v>
      </c>
      <c r="CM62" s="15">
        <f ca="1">(BF62*DCF!C$28-DCF!C$5*MAX(BF62*DCF!C$28,0)-MAX(BF62-Inputs!$B$13,0)/Inputs!$B$17)*DCF!C$6</f>
        <v>3913.6965006057708</v>
      </c>
      <c r="CN62" s="15">
        <f ca="1">(BG62*DCF!D$28-DCF!D$5*MAX(BG62*DCF!D$28,0)-MAX(BG62-BF62,0)/Inputs!$B$17)*DCF!D$6</f>
        <v>5417.3517340389408</v>
      </c>
      <c r="CO62" s="15">
        <f ca="1">(BH62*DCF!E$28-DCF!E$5*MAX(BH62*DCF!E$28,0)-MAX(BH62-BG62,0)/Inputs!$B$17)*DCF!E$6</f>
        <v>6161.4909159302888</v>
      </c>
      <c r="CP62" s="15">
        <f ca="1">(BI62*DCF!F$28-DCF!F$5*MAX(BI62*DCF!F$28,0)-MAX(BI62-BH62,0)/Inputs!$B$17)*DCF!F$6</f>
        <v>6887.694497982332</v>
      </c>
      <c r="CQ62" s="15">
        <f ca="1">(BJ62*DCF!G$28-DCF!G$5*MAX(BJ62*DCF!G$28,0)-MAX(BJ62-BI62,0)/Inputs!$B$17)*DCF!G$6</f>
        <v>8659.9370343071605</v>
      </c>
      <c r="CR62" s="15">
        <f ca="1">(BK62*DCF!H$28-DCF!H$5*MAX(BK62*DCF!H$28,0)-MAX(BK62-BJ62,0)/Inputs!$B$17)*DCF!H$6</f>
        <v>9959.8097111108673</v>
      </c>
      <c r="CS62" s="15">
        <f ca="1">(BL62*DCF!I$28-DCF!I$5*MAX(BL62*DCF!I$28,0)-MAX(BL62-BK62,0)/Inputs!$B$17)*DCF!I$6</f>
        <v>10803.882770904316</v>
      </c>
      <c r="CT62" s="15">
        <f ca="1">(BM62*DCF!J$28-DCF!J$5*MAX(BM62*DCF!J$28,0)-MAX(BM62-BL62,0)/Inputs!$B$17)*DCF!J$6</f>
        <v>12223.846798348954</v>
      </c>
      <c r="CU62" s="15">
        <f ca="1">(BN62*DCF!K$28-DCF!K$5*MAX(BN62*DCF!K$28,0)-MAX(BN62-BM62,0)/Inputs!$B$17)*DCF!K$6</f>
        <v>15897.466091006034</v>
      </c>
      <c r="CV62" s="15">
        <f ca="1">(BO62*DCF!L$28-DCF!L$5*MAX(BO62*DCF!L$28,0)-MAX(BO62-BN62,0)/Inputs!$B$17)*DCF!L$6</f>
        <v>21684.562118127156</v>
      </c>
      <c r="CW62" s="15">
        <f ca="1">(BP62*DCF!M$28-DCF!M$5*MAX(BP62*DCF!M$28,0)-MAX(BP62-BO62,0)/Inputs!$B$17)*DCF!M$6</f>
        <v>28058.224255553476</v>
      </c>
      <c r="CX62" s="15">
        <f ca="1">(BQ62*DCF!C$46-DCF!C$5*MAX(BQ62*DCF!C$46,0)-MAX(BQ62-Inputs!$B$20,0)/Inputs!$B$24)*DCF!C$6</f>
        <v>-1426.1650783330499</v>
      </c>
      <c r="CY62" s="15">
        <f ca="1">(BR62*DCF!D$46-DCF!D$5*MAX(BR62*DCF!D$46,0)-MAX(BR62-BQ62,0)/Inputs!$B$24)*DCF!D$6</f>
        <v>-1586.3763396845306</v>
      </c>
      <c r="CZ62" s="15">
        <f ca="1">(BS62*DCF!E$46-DCF!E$5*MAX(BS62*DCF!E$46,0)-MAX(BS62-BR62,0)/Inputs!$B$24)*DCF!E$6</f>
        <v>-589.39853844776769</v>
      </c>
      <c r="DA62" s="15">
        <f ca="1">(BT62*DCF!F$46-DCF!F$5*MAX(BT62*DCF!F$46,0)-MAX(BT62-BS62,0)/Inputs!$B$24)*DCF!F$6</f>
        <v>-2788.6625679020112</v>
      </c>
      <c r="DB62" s="15">
        <f ca="1">(BU62*DCF!G$46-DCF!G$5*MAX(BU62*DCF!G$46,0)-MAX(BU62-BT62,0)/Inputs!$B$24)*DCF!G$6</f>
        <v>-3184.6980441215242</v>
      </c>
      <c r="DC62" s="15">
        <f ca="1">(BV62*DCF!H$46-DCF!H$5*MAX(BV62*DCF!H$46,0)-MAX(BV62-BU62,0)/Inputs!$B$24)*DCF!H$6</f>
        <v>-3002.8509143495216</v>
      </c>
      <c r="DD62" s="15">
        <f ca="1">(BW62*DCF!I$46-DCF!I$5*MAX(BW62*DCF!I$46,0)-MAX(BW62-BV62,0)/Inputs!$B$24)*DCF!I$6</f>
        <v>-3729.6207669649602</v>
      </c>
      <c r="DE62" s="15">
        <f ca="1">(BX62*DCF!J$46-DCF!J$5*MAX(BX62*DCF!J$46,0)-MAX(BX62-BW62,0)/Inputs!$B$24)*DCF!J$6</f>
        <v>-4458.0694524289929</v>
      </c>
      <c r="DF62" s="15">
        <f ca="1">(BY62*DCF!K$46-DCF!K$5*MAX(BY62*DCF!K$46,0)-MAX(BY62-BX62,0)/Inputs!$B$24)*DCF!K$6</f>
        <v>1154.5100235379202</v>
      </c>
      <c r="DG62" s="15">
        <f ca="1">(BZ62*DCF!L$46-DCF!L$5*MAX(BZ62*DCF!L$46,0)-MAX(BZ62-BY62,0)/Inputs!$B$24)*DCF!L$6</f>
        <v>430.14410890271444</v>
      </c>
      <c r="DH62" s="15">
        <f ca="1">(CA62*DCF!M$46-DCF!M$5*MAX(CA62*DCF!M$46,0)-MAX(CA62-BZ62,0)/Inputs!$B$24)*DCF!M$6</f>
        <v>6617.9430825379841</v>
      </c>
      <c r="DI62" s="15">
        <f ca="1">SUM(CB62:CL62)+BE62*DCF!M$10*(1+Inputs!$B$30)*(1-Inputs!$B$33)*(1-Inputs!$B$30/Inputs!$B$31)/(Inputs!$B$29-Inputs!$B$30)*DCF!M$6</f>
        <v>220927.02492090553</v>
      </c>
      <c r="DJ62" s="15">
        <f ca="1">SUM(CM62:CW62)+BP62*DCF!M$28*(1+Inputs!$B$30)*(1-Inputs!$B$33)*(1-Inputs!$B$30/Inputs!$B$31)/(Inputs!$B$29-Inputs!$B$30)*DCF!M$6</f>
        <v>784660.24037882732</v>
      </c>
      <c r="DK62" s="15">
        <f ca="1">SUM(CX62:DH62)+CA62*DCF!M$46*(1+Inputs!$B$30)*(1-Inputs!$B$33)*(1-Inputs!$B$30/Inputs!$B$31)/(Inputs!$B$29-Inputs!$B$30)*DCF!M$6</f>
        <v>218281.80356031473</v>
      </c>
      <c r="DM62" s="15">
        <f ca="1">DI62+DJ62+DK62+Inputs!$B$34+Inputs!$B$36-Inputs!$B$35</f>
        <v>1300720.0688600475</v>
      </c>
    </row>
    <row r="63" spans="1:117" x14ac:dyDescent="0.75">
      <c r="A63" s="11">
        <v>50</v>
      </c>
      <c r="C63" s="23">
        <f t="shared" ca="1" si="34"/>
        <v>1.1668213367390585</v>
      </c>
      <c r="D63" s="23">
        <f t="shared" ca="1" si="34"/>
        <v>1.2694815265616153</v>
      </c>
      <c r="E63" s="23">
        <f t="shared" ca="1" si="34"/>
        <v>1.1662797008113148</v>
      </c>
      <c r="F63" s="23">
        <f t="shared" ca="1" si="34"/>
        <v>0.72905569347990695</v>
      </c>
      <c r="G63" s="23">
        <f t="shared" ca="1" si="34"/>
        <v>-0.53275616398873205</v>
      </c>
      <c r="H63" s="23">
        <f t="shared" ca="1" si="34"/>
        <v>-0.42177214347687897</v>
      </c>
      <c r="I63" s="23">
        <f t="shared" ca="1" si="34"/>
        <v>-0.39359096596493964</v>
      </c>
      <c r="J63" s="23">
        <f t="shared" ca="1" si="34"/>
        <v>0.80675581456888501</v>
      </c>
      <c r="K63" s="23">
        <f t="shared" ca="1" si="34"/>
        <v>0.89394211074625129</v>
      </c>
      <c r="L63" s="23">
        <f t="shared" ca="1" si="34"/>
        <v>0.10585483904709674</v>
      </c>
      <c r="M63" s="23">
        <f t="shared" ca="1" si="34"/>
        <v>1.9738039902667006</v>
      </c>
      <c r="N63" s="23">
        <f ca="1">SQRT(Inputs!$B$38)*C63+SQRT(1-Inputs!$B$38)*_xlfn.NORM.S.INV(RAND())</f>
        <v>-1.6055079192880517E-2</v>
      </c>
      <c r="O63" s="23">
        <f ca="1">SQRT(Inputs!$B$38)*D63+SQRT(1-Inputs!$B$38)*_xlfn.NORM.S.INV(RAND())</f>
        <v>0.16190085037653223</v>
      </c>
      <c r="P63" s="23">
        <f ca="1">SQRT(Inputs!$B$38)*E63+SQRT(1-Inputs!$B$38)*_xlfn.NORM.S.INV(RAND())</f>
        <v>1.216198737297546</v>
      </c>
      <c r="Q63" s="23">
        <f ca="1">SQRT(Inputs!$B$38)*F63+SQRT(1-Inputs!$B$38)*_xlfn.NORM.S.INV(RAND())</f>
        <v>1.1738866810317006</v>
      </c>
      <c r="R63" s="23">
        <f ca="1">SQRT(Inputs!$B$38)*G63+SQRT(1-Inputs!$B$38)*_xlfn.NORM.S.INV(RAND())</f>
        <v>6.1273339347772238E-2</v>
      </c>
      <c r="S63" s="23">
        <f ca="1">SQRT(Inputs!$B$38)*H63+SQRT(1-Inputs!$B$38)*_xlfn.NORM.S.INV(RAND())</f>
        <v>0.60932118846159822</v>
      </c>
      <c r="T63" s="23">
        <f ca="1">SQRT(Inputs!$B$38)*I63+SQRT(1-Inputs!$B$38)*_xlfn.NORM.S.INV(RAND())</f>
        <v>-0.60548227984358927</v>
      </c>
      <c r="U63" s="23">
        <f ca="1">SQRT(Inputs!$B$38)*J63+SQRT(1-Inputs!$B$38)*_xlfn.NORM.S.INV(RAND())</f>
        <v>-1.6212538603228965E-2</v>
      </c>
      <c r="V63" s="23">
        <f ca="1">SQRT(Inputs!$B$38)*K63+SQRT(1-Inputs!$B$38)*_xlfn.NORM.S.INV(RAND())</f>
        <v>2.2387334122659808</v>
      </c>
      <c r="W63" s="23">
        <f ca="1">SQRT(Inputs!$B$38)*L63+SQRT(1-Inputs!$B$38)*_xlfn.NORM.S.INV(RAND())</f>
        <v>-0.20237419813358792</v>
      </c>
      <c r="X63" s="23">
        <f ca="1">SQRT(Inputs!$B$38)*M63+SQRT(1-Inputs!$B$38)*_xlfn.NORM.S.INV(RAND())</f>
        <v>1.1009088161788225</v>
      </c>
      <c r="Y63" s="23">
        <f ca="1">SQRT(Inputs!$B$38)*C63+SQRT(1-Inputs!$B$38)*_xlfn.NORM.S.INV(RAND())</f>
        <v>3.2093778065387051</v>
      </c>
      <c r="Z63" s="23">
        <f ca="1">SQRT(Inputs!$B$38)*D63+SQRT(1-Inputs!$B$38)*_xlfn.NORM.S.INV(RAND())</f>
        <v>0.17234328963805134</v>
      </c>
      <c r="AA63" s="23">
        <f ca="1">SQRT(Inputs!$B$38)*E63+SQRT(1-Inputs!$B$38)*_xlfn.NORM.S.INV(RAND())</f>
        <v>-0.20370818816549641</v>
      </c>
      <c r="AB63" s="23">
        <f ca="1">SQRT(Inputs!$B$38)*F63+SQRT(1-Inputs!$B$38)*_xlfn.NORM.S.INV(RAND())</f>
        <v>0.94386201173316309</v>
      </c>
      <c r="AC63" s="23">
        <f ca="1">SQRT(Inputs!$B$38)*G63+SQRT(1-Inputs!$B$38)*_xlfn.NORM.S.INV(RAND())</f>
        <v>-0.24324721034928429</v>
      </c>
      <c r="AD63" s="23">
        <f ca="1">SQRT(Inputs!$B$38)*H63+SQRT(1-Inputs!$B$38)*_xlfn.NORM.S.INV(RAND())</f>
        <v>0.93391020502601896</v>
      </c>
      <c r="AE63" s="23">
        <f ca="1">SQRT(Inputs!$B$38)*I63+SQRT(1-Inputs!$B$38)*_xlfn.NORM.S.INV(RAND())</f>
        <v>0.13582069682132369</v>
      </c>
      <c r="AF63" s="23">
        <f ca="1">SQRT(Inputs!$B$38)*J63+SQRT(1-Inputs!$B$38)*_xlfn.NORM.S.INV(RAND())</f>
        <v>-0.42213487404164901</v>
      </c>
      <c r="AG63" s="23">
        <f ca="1">SQRT(Inputs!$B$38)*K63+SQRT(1-Inputs!$B$38)*_xlfn.NORM.S.INV(RAND())</f>
        <v>-1.0344836992492468</v>
      </c>
      <c r="AH63" s="23">
        <f ca="1">SQRT(Inputs!$B$38)*L63+SQRT(1-Inputs!$B$38)*_xlfn.NORM.S.INV(RAND())</f>
        <v>-0.60640588843459931</v>
      </c>
      <c r="AI63" s="23">
        <f ca="1">SQRT(Inputs!$B$38)*M63+SQRT(1-Inputs!$B$38)*_xlfn.NORM.S.INV(RAND())</f>
        <v>0.47475945384953455</v>
      </c>
      <c r="AJ63" s="23">
        <f ca="1">SQRT(Inputs!$B$38)*C63+SQRT(1-Inputs!$B$38)*_xlfn.NORM.S.INV(RAND())</f>
        <v>0.15684411936489601</v>
      </c>
      <c r="AK63" s="23">
        <f ca="1">SQRT(Inputs!$B$38)*D63+SQRT(1-Inputs!$B$38)*_xlfn.NORM.S.INV(RAND())</f>
        <v>0.15442755713962442</v>
      </c>
      <c r="AL63" s="23">
        <f ca="1">SQRT(Inputs!$B$38)*E63+SQRT(1-Inputs!$B$38)*_xlfn.NORM.S.INV(RAND())</f>
        <v>1.2373001398273624</v>
      </c>
      <c r="AM63" s="23">
        <f ca="1">SQRT(Inputs!$B$38)*F63+SQRT(1-Inputs!$B$38)*_xlfn.NORM.S.INV(RAND())</f>
        <v>1.2289124039913206</v>
      </c>
      <c r="AN63" s="23">
        <f ca="1">SQRT(Inputs!$B$38)*G63+SQRT(1-Inputs!$B$38)*_xlfn.NORM.S.INV(RAND())</f>
        <v>1.2848718367359193</v>
      </c>
      <c r="AO63" s="23">
        <f ca="1">SQRT(Inputs!$B$38)*H63+SQRT(1-Inputs!$B$38)*_xlfn.NORM.S.INV(RAND())</f>
        <v>0.53925893737415243</v>
      </c>
      <c r="AP63" s="23">
        <f ca="1">SQRT(Inputs!$B$38)*I63+SQRT(1-Inputs!$B$38)*_xlfn.NORM.S.INV(RAND())</f>
        <v>-1.325444247300525</v>
      </c>
      <c r="AQ63" s="23">
        <f ca="1">SQRT(Inputs!$B$38)*J63+SQRT(1-Inputs!$B$38)*_xlfn.NORM.S.INV(RAND())</f>
        <v>0.75249673648147941</v>
      </c>
      <c r="AR63" s="23">
        <f ca="1">SQRT(Inputs!$B$38)*K63+SQRT(1-Inputs!$B$38)*_xlfn.NORM.S.INV(RAND())</f>
        <v>1.1067893768922215</v>
      </c>
      <c r="AS63" s="23">
        <f ca="1">SQRT(Inputs!$B$38)*L63+SQRT(1-Inputs!$B$38)*_xlfn.NORM.S.INV(RAND())</f>
        <v>-1.2160499865832768</v>
      </c>
      <c r="AT63" s="23">
        <f ca="1">SQRT(Inputs!$B$38)*M63+SQRT(1-Inputs!$B$38)*_xlfn.NORM.S.INV(RAND())</f>
        <v>0.60712445148840111</v>
      </c>
      <c r="AU63" s="15">
        <f ca="1">Inputs!$B$6*EXP($B$8-0.5*C$5^2+C$5*N63)</f>
        <v>4949.359885523435</v>
      </c>
      <c r="AV63" s="15">
        <f t="shared" ca="1" si="1"/>
        <v>6169.6723983547263</v>
      </c>
      <c r="AW63" s="15">
        <f t="shared" ca="1" si="2"/>
        <v>8863.8717778141927</v>
      </c>
      <c r="AX63" s="15">
        <f t="shared" ca="1" si="3"/>
        <v>12531.289796518711</v>
      </c>
      <c r="AY63" s="15">
        <f t="shared" ca="1" si="4"/>
        <v>15424.498586807471</v>
      </c>
      <c r="AZ63" s="15">
        <f t="shared" ca="1" si="5"/>
        <v>20173.787292499244</v>
      </c>
      <c r="BA63" s="15">
        <f t="shared" ca="1" si="6"/>
        <v>23171.655183684179</v>
      </c>
      <c r="BB63" s="15">
        <f t="shared" ca="1" si="7"/>
        <v>28323.12326982271</v>
      </c>
      <c r="BC63" s="15">
        <f t="shared" ca="1" si="8"/>
        <v>43056.633722126084</v>
      </c>
      <c r="BD63" s="15">
        <f t="shared" ca="1" si="9"/>
        <v>51759.364186703628</v>
      </c>
      <c r="BE63" s="15">
        <f t="shared" ca="1" si="10"/>
        <v>70113.879069823844</v>
      </c>
      <c r="BF63" s="15">
        <f ca="1">Inputs!$B$13*EXP($B$9-0.5*C$6^2+C$6*Y63)</f>
        <v>26132.132564669111</v>
      </c>
      <c r="BG63" s="15">
        <f t="shared" ca="1" si="11"/>
        <v>32854.105058953617</v>
      </c>
      <c r="BH63" s="15">
        <f t="shared" ca="1" si="12"/>
        <v>38808.082039691508</v>
      </c>
      <c r="BI63" s="15">
        <f t="shared" ca="1" si="13"/>
        <v>54935.201720295074</v>
      </c>
      <c r="BJ63" s="15">
        <f t="shared" ca="1" si="14"/>
        <v>65026.510835082459</v>
      </c>
      <c r="BK63" s="15">
        <f t="shared" ca="1" si="15"/>
        <v>90628.237796655871</v>
      </c>
      <c r="BL63" s="15">
        <f t="shared" ca="1" si="16"/>
        <v>113302.67095188424</v>
      </c>
      <c r="BM63" s="15">
        <f t="shared" ca="1" si="17"/>
        <v>132158.02594487302</v>
      </c>
      <c r="BN63" s="15">
        <f t="shared" ca="1" si="18"/>
        <v>143587.19430617444</v>
      </c>
      <c r="BO63" s="15">
        <f t="shared" ca="1" si="19"/>
        <v>164644.81048421579</v>
      </c>
      <c r="BP63" s="15">
        <f t="shared" ca="1" si="20"/>
        <v>213845.47052935397</v>
      </c>
      <c r="BQ63" s="15">
        <f ca="1">Inputs!$B$20*EXP($B$10-0.5*C$7^2+C$7*AJ63)</f>
        <v>4534.9012152761288</v>
      </c>
      <c r="BR63" s="15">
        <f t="shared" ca="1" si="21"/>
        <v>6462.5755125593705</v>
      </c>
      <c r="BS63" s="15">
        <f t="shared" ca="1" si="22"/>
        <v>12625.914635314297</v>
      </c>
      <c r="BT63" s="15">
        <f t="shared" ca="1" si="23"/>
        <v>24030.784884582776</v>
      </c>
      <c r="BU63" s="15">
        <f t="shared" ca="1" si="24"/>
        <v>45448.113584974621</v>
      </c>
      <c r="BV63" s="15">
        <f t="shared" ca="1" si="25"/>
        <v>71399.859685242001</v>
      </c>
      <c r="BW63" s="15">
        <f t="shared" ca="1" si="26"/>
        <v>75262.272875570357</v>
      </c>
      <c r="BX63" s="15">
        <f t="shared" ca="1" si="27"/>
        <v>122406.83687082169</v>
      </c>
      <c r="BY63" s="15">
        <f t="shared" ca="1" si="28"/>
        <v>211963.45356458367</v>
      </c>
      <c r="BZ63" s="15">
        <f t="shared" ca="1" si="29"/>
        <v>237834.57504944902</v>
      </c>
      <c r="CA63" s="15">
        <f t="shared" ca="1" si="30"/>
        <v>372144.83826492797</v>
      </c>
      <c r="CB63" s="15">
        <f ca="1">(AU63*DCF!C$10-DCF!C$5*MAX(AU63*DCF!C$10,0)-MAX(AU63-Inputs!$B$6,0)/Inputs!$B$10)*DCF!C$6</f>
        <v>1043.1661369685596</v>
      </c>
      <c r="CC63" s="15">
        <f ca="1">(AV63*DCF!D$10-DCF!D$5*MAX(AV63*DCF!D$10,0)-MAX(AV63-AU63,0)/Inputs!$B$10)*DCF!D$6</f>
        <v>1206.2745805338704</v>
      </c>
      <c r="CD63" s="15">
        <f ca="1">(AW63*DCF!E$10-DCF!E$5*MAX(AW63*DCF!E$10,0)-MAX(AW63-AV63,0)/Inputs!$B$10)*DCF!E$6</f>
        <v>1439.6816209642805</v>
      </c>
      <c r="CE63" s="15">
        <f ca="1">(AX63*DCF!F$10-DCF!F$5*MAX(AX63*DCF!F$10,0)-MAX(AX63-AW63,0)/Inputs!$B$10)*DCF!F$6</f>
        <v>1972.4618279377396</v>
      </c>
      <c r="CF63" s="15">
        <f ca="1">(AY63*DCF!G$10-DCF!G$5*MAX(AY63*DCF!G$10,0)-MAX(AY63-AX63,0)/Inputs!$B$10)*DCF!G$6</f>
        <v>2621.9366236166647</v>
      </c>
      <c r="CG63" s="15">
        <f ca="1">(AZ63*DCF!H$10-DCF!H$5*MAX(AZ63*DCF!H$10,0)-MAX(AZ63-AY63,0)/Inputs!$B$10)*DCF!H$6</f>
        <v>3073.4339211782981</v>
      </c>
      <c r="CH63" s="15">
        <f ca="1">(BA63*DCF!I$10-DCF!I$5*MAX(BA63*DCF!I$10,0)-MAX(BA63-AZ63,0)/Inputs!$B$10)*DCF!I$6</f>
        <v>3740.8607275490249</v>
      </c>
      <c r="CI63" s="15">
        <f ca="1">(BB63*DCF!J$10-DCF!J$5*MAX(BB63*DCF!J$10,0)-MAX(BB63-BA63,0)/Inputs!$B$10)*DCF!J$6</f>
        <v>4079.6935728600811</v>
      </c>
      <c r="CJ63" s="15">
        <f ca="1">(BC63*DCF!K$10-DCF!K$5*MAX(BC63*DCF!K$10,0)-MAX(BC63-BB63,0)/Inputs!$B$10)*DCF!K$6</f>
        <v>4868.9593576599846</v>
      </c>
      <c r="CK63" s="15">
        <f ca="1">(BD63*DCF!L$10-DCF!L$5*MAX(BD63*DCF!L$10,0)-MAX(BD63-BC63,0)/Inputs!$B$10)*DCF!L$6</f>
        <v>6680.892415173008</v>
      </c>
      <c r="CL63" s="15">
        <f ca="1">(BE63*DCF!M$10-DCF!M$5*MAX(BE63*DCF!M$10,0)-MAX(BE63-BD63,0)/Inputs!$B$10)*DCF!M$6</f>
        <v>7701.3322738514089</v>
      </c>
      <c r="CM63" s="15">
        <f ca="1">(BF63*DCF!C$28-DCF!C$5*MAX(BF63*DCF!C$28,0)-MAX(BF63-Inputs!$B$13,0)/Inputs!$B$17)*DCF!C$6</f>
        <v>4570.0130871788733</v>
      </c>
      <c r="CN63" s="15">
        <f ca="1">(BG63*DCF!D$28-DCF!D$5*MAX(BG63*DCF!D$28,0)-MAX(BG63-BF63,0)/Inputs!$B$17)*DCF!D$6</f>
        <v>8242.1867477742708</v>
      </c>
      <c r="CO63" s="15">
        <f ca="1">(BH63*DCF!E$28-DCF!E$5*MAX(BH63*DCF!E$28,0)-MAX(BH63-BG63,0)/Inputs!$B$17)*DCF!E$6</f>
        <v>9817.6929598520001</v>
      </c>
      <c r="CP63" s="15">
        <f ca="1">(BI63*DCF!F$28-DCF!F$5*MAX(BI63*DCF!F$28,0)-MAX(BI63-BH63,0)/Inputs!$B$17)*DCF!F$6</f>
        <v>11977.263180040771</v>
      </c>
      <c r="CQ63" s="15">
        <f ca="1">(BJ63*DCF!G$28-DCF!G$5*MAX(BJ63*DCF!G$28,0)-MAX(BJ63-BI63,0)/Inputs!$B$17)*DCF!G$6</f>
        <v>15174.363087732601</v>
      </c>
      <c r="CR63" s="15">
        <f ca="1">(BK63*DCF!H$28-DCF!H$5*MAX(BK63*DCF!H$28,0)-MAX(BK63-BJ63,0)/Inputs!$B$17)*DCF!H$6</f>
        <v>18435.57318936396</v>
      </c>
      <c r="CS63" s="15">
        <f ca="1">(BL63*DCF!I$28-DCF!I$5*MAX(BL63*DCF!I$28,0)-MAX(BL63-BK63,0)/Inputs!$B$17)*DCF!I$6</f>
        <v>23388.99089260726</v>
      </c>
      <c r="CT63" s="15">
        <f ca="1">(BM63*DCF!J$28-DCF!J$5*MAX(BM63*DCF!J$28,0)-MAX(BM63-BL63,0)/Inputs!$B$17)*DCF!J$6</f>
        <v>26982.145026471506</v>
      </c>
      <c r="CU63" s="15">
        <f ca="1">(BN63*DCF!K$28-DCF!K$5*MAX(BN63*DCF!K$28,0)-MAX(BN63-BM63,0)/Inputs!$B$17)*DCF!K$6</f>
        <v>28923.28702223071</v>
      </c>
      <c r="CV63" s="15">
        <f ca="1">(BO63*DCF!L$28-DCF!L$5*MAX(BO63*DCF!L$28,0)-MAX(BO63-BN63,0)/Inputs!$B$17)*DCF!L$6</f>
        <v>30467.391181538111</v>
      </c>
      <c r="CW63" s="15">
        <f ca="1">(BP63*DCF!M$28-DCF!M$5*MAX(BP63*DCF!M$28,0)-MAX(BP63-BO63,0)/Inputs!$B$17)*DCF!M$6</f>
        <v>35092.297560097119</v>
      </c>
      <c r="CX63" s="15">
        <f ca="1">(BQ63*DCF!C$46-DCF!C$5*MAX(BQ63*DCF!C$46,0)-MAX(BQ63-Inputs!$B$20,0)/Inputs!$B$24)*DCF!C$6</f>
        <v>-1663.4419505377334</v>
      </c>
      <c r="CY63" s="15">
        <f ca="1">(BR63*DCF!D$46-DCF!D$5*MAX(BR63*DCF!D$46,0)-MAX(BR63-BQ63,0)/Inputs!$B$24)*DCF!D$6</f>
        <v>-1925.5335522860498</v>
      </c>
      <c r="CZ63" s="15">
        <f ca="1">(BS63*DCF!E$46-DCF!E$5*MAX(BS63*DCF!E$46,0)-MAX(BS63-BR63,0)/Inputs!$B$24)*DCF!E$6</f>
        <v>-3922.4549971402771</v>
      </c>
      <c r="DA63" s="15">
        <f ca="1">(BT63*DCF!F$46-DCF!F$5*MAX(BT63*DCF!F$46,0)-MAX(BT63-BS63,0)/Inputs!$B$24)*DCF!F$6</f>
        <v>-5902.9474827172407</v>
      </c>
      <c r="DB63" s="15">
        <f ca="1">(BU63*DCF!G$46-DCF!G$5*MAX(BU63*DCF!G$46,0)-MAX(BU63-BT63,0)/Inputs!$B$24)*DCF!G$6</f>
        <v>-8733.1509665553549</v>
      </c>
      <c r="DC63" s="15">
        <f ca="1">(BV63*DCF!H$46-DCF!H$5*MAX(BV63*DCF!H$46,0)-MAX(BV63-BU63,0)/Inputs!$B$24)*DCF!H$6</f>
        <v>-8064.3460916715831</v>
      </c>
      <c r="DD63" s="15">
        <f ca="1">(BW63*DCF!I$46-DCF!I$5*MAX(BW63*DCF!I$46,0)-MAX(BW63-BV63,0)/Inputs!$B$24)*DCF!I$6</f>
        <v>629.46195423318613</v>
      </c>
      <c r="DE63" s="15">
        <f ca="1">(BX63*DCF!J$46-DCF!J$5*MAX(BX63*DCF!J$46,0)-MAX(BX63-BW63,0)/Inputs!$B$24)*DCF!J$6</f>
        <v>-7367.3399265701655</v>
      </c>
      <c r="DF63" s="15">
        <f ca="1">(BY63*DCF!K$46-DCF!K$5*MAX(BY63*DCF!K$46,0)-MAX(BY63-BX63,0)/Inputs!$B$24)*DCF!K$6</f>
        <v>-9830.9262601034188</v>
      </c>
      <c r="DG63" s="15">
        <f ca="1">(BZ63*DCF!L$46-DCF!L$5*MAX(BZ63*DCF!L$46,0)-MAX(BZ63-BY63,0)/Inputs!$B$24)*DCF!L$6</f>
        <v>10585.684857362499</v>
      </c>
      <c r="DH63" s="15">
        <f ca="1">(CA63*DCF!M$46-DCF!M$5*MAX(CA63*DCF!M$46,0)-MAX(CA63-BZ63,0)/Inputs!$B$24)*DCF!M$6</f>
        <v>1096.3013952449357</v>
      </c>
      <c r="DI63" s="15">
        <f ca="1">SUM(CB63:CL63)+BE63*DCF!M$10*(1+Inputs!$B$30)*(1-Inputs!$B$33)*(1-Inputs!$B$30/Inputs!$B$31)/(Inputs!$B$29-Inputs!$B$30)*DCF!M$6</f>
        <v>233556.54566967924</v>
      </c>
      <c r="DJ63" s="15">
        <f ca="1">SUM(CM63:CW63)+BP63*DCF!M$28*(1+Inputs!$B$30)*(1-Inputs!$B$33)*(1-Inputs!$B$30/Inputs!$B$31)/(Inputs!$B$29-Inputs!$B$30)*DCF!M$6</f>
        <v>1006584.2336639416</v>
      </c>
      <c r="DK63" s="15">
        <f ca="1">SUM(CX63:DH63)+CA63*DCF!M$46*(1+Inputs!$B$30)*(1-Inputs!$B$33)*(1-Inputs!$B$30/Inputs!$B$31)/(Inputs!$B$29-Inputs!$B$30)*DCF!M$6</f>
        <v>540281.31031110534</v>
      </c>
      <c r="DM63" s="15">
        <f ca="1">DI63+DJ63+DK63+Inputs!$B$34+Inputs!$B$36-Inputs!$B$35</f>
        <v>1857273.0896447261</v>
      </c>
    </row>
    <row r="64" spans="1:117" x14ac:dyDescent="0.75">
      <c r="A64" s="11">
        <v>51</v>
      </c>
      <c r="C64" s="23">
        <f t="shared" ref="C64:M73" ca="1" si="35">_xlfn.NORM.S.INV(RAND())</f>
        <v>1.0888169505424934</v>
      </c>
      <c r="D64" s="23">
        <f t="shared" ca="1" si="35"/>
        <v>-1.1607450261060732</v>
      </c>
      <c r="E64" s="23">
        <f t="shared" ca="1" si="35"/>
        <v>-0.32683653801848306</v>
      </c>
      <c r="F64" s="23">
        <f t="shared" ca="1" si="35"/>
        <v>1.2095184736165157</v>
      </c>
      <c r="G64" s="23">
        <f t="shared" ca="1" si="35"/>
        <v>1.0306167256482615</v>
      </c>
      <c r="H64" s="23">
        <f t="shared" ca="1" si="35"/>
        <v>-1.4948909044921705</v>
      </c>
      <c r="I64" s="23">
        <f t="shared" ca="1" si="35"/>
        <v>0.47353614920873205</v>
      </c>
      <c r="J64" s="23">
        <f t="shared" ca="1" si="35"/>
        <v>-0.99986188729149783</v>
      </c>
      <c r="K64" s="23">
        <f t="shared" ca="1" si="35"/>
        <v>-1.0058876840328401</v>
      </c>
      <c r="L64" s="23">
        <f t="shared" ca="1" si="35"/>
        <v>-0.3063544955412662</v>
      </c>
      <c r="M64" s="23">
        <f t="shared" ca="1" si="35"/>
        <v>0.14179731103389731</v>
      </c>
      <c r="N64" s="23">
        <f ca="1">SQRT(Inputs!$B$38)*C64+SQRT(1-Inputs!$B$38)*_xlfn.NORM.S.INV(RAND())</f>
        <v>-1.120353583827264</v>
      </c>
      <c r="O64" s="23">
        <f ca="1">SQRT(Inputs!$B$38)*D64+SQRT(1-Inputs!$B$38)*_xlfn.NORM.S.INV(RAND())</f>
        <v>-1.2840159050856013</v>
      </c>
      <c r="P64" s="23">
        <f ca="1">SQRT(Inputs!$B$38)*E64+SQRT(1-Inputs!$B$38)*_xlfn.NORM.S.INV(RAND())</f>
        <v>6.5503706870614159E-2</v>
      </c>
      <c r="Q64" s="23">
        <f ca="1">SQRT(Inputs!$B$38)*F64+SQRT(1-Inputs!$B$38)*_xlfn.NORM.S.INV(RAND())</f>
        <v>-0.14102339073620263</v>
      </c>
      <c r="R64" s="23">
        <f ca="1">SQRT(Inputs!$B$38)*G64+SQRT(1-Inputs!$B$38)*_xlfn.NORM.S.INV(RAND())</f>
        <v>-0.15406197887958661</v>
      </c>
      <c r="S64" s="23">
        <f ca="1">SQRT(Inputs!$B$38)*H64+SQRT(1-Inputs!$B$38)*_xlfn.NORM.S.INV(RAND())</f>
        <v>-2.372057847766345</v>
      </c>
      <c r="T64" s="23">
        <f ca="1">SQRT(Inputs!$B$38)*I64+SQRT(1-Inputs!$B$38)*_xlfn.NORM.S.INV(RAND())</f>
        <v>-9.9954873973292335E-2</v>
      </c>
      <c r="U64" s="23">
        <f ca="1">SQRT(Inputs!$B$38)*J64+SQRT(1-Inputs!$B$38)*_xlfn.NORM.S.INV(RAND())</f>
        <v>1.2728412000037714E-2</v>
      </c>
      <c r="V64" s="23">
        <f ca="1">SQRT(Inputs!$B$38)*K64+SQRT(1-Inputs!$B$38)*_xlfn.NORM.S.INV(RAND())</f>
        <v>-8.5145803198819314E-2</v>
      </c>
      <c r="W64" s="23">
        <f ca="1">SQRT(Inputs!$B$38)*L64+SQRT(1-Inputs!$B$38)*_xlfn.NORM.S.INV(RAND())</f>
        <v>0.46276850756572296</v>
      </c>
      <c r="X64" s="23">
        <f ca="1">SQRT(Inputs!$B$38)*M64+SQRT(1-Inputs!$B$38)*_xlfn.NORM.S.INV(RAND())</f>
        <v>-0.53836747549487218</v>
      </c>
      <c r="Y64" s="23">
        <f ca="1">SQRT(Inputs!$B$38)*C64+SQRT(1-Inputs!$B$38)*_xlfn.NORM.S.INV(RAND())</f>
        <v>-0.40640499219594317</v>
      </c>
      <c r="Z64" s="23">
        <f ca="1">SQRT(Inputs!$B$38)*D64+SQRT(1-Inputs!$B$38)*_xlfn.NORM.S.INV(RAND())</f>
        <v>0.38076116925016457</v>
      </c>
      <c r="AA64" s="23">
        <f ca="1">SQRT(Inputs!$B$38)*E64+SQRT(1-Inputs!$B$38)*_xlfn.NORM.S.INV(RAND())</f>
        <v>0.21317218883440475</v>
      </c>
      <c r="AB64" s="23">
        <f ca="1">SQRT(Inputs!$B$38)*F64+SQRT(1-Inputs!$B$38)*_xlfn.NORM.S.INV(RAND())</f>
        <v>2.1502611608732924</v>
      </c>
      <c r="AC64" s="23">
        <f ca="1">SQRT(Inputs!$B$38)*G64+SQRT(1-Inputs!$B$38)*_xlfn.NORM.S.INV(RAND())</f>
        <v>0.16874803158699059</v>
      </c>
      <c r="AD64" s="23">
        <f ca="1">SQRT(Inputs!$B$38)*H64+SQRT(1-Inputs!$B$38)*_xlfn.NORM.S.INV(RAND())</f>
        <v>6.7718967304450706E-2</v>
      </c>
      <c r="AE64" s="23">
        <f ca="1">SQRT(Inputs!$B$38)*I64+SQRT(1-Inputs!$B$38)*_xlfn.NORM.S.INV(RAND())</f>
        <v>1.4674077757030795</v>
      </c>
      <c r="AF64" s="23">
        <f ca="1">SQRT(Inputs!$B$38)*J64+SQRT(1-Inputs!$B$38)*_xlfn.NORM.S.INV(RAND())</f>
        <v>-0.97584969210999928</v>
      </c>
      <c r="AG64" s="23">
        <f ca="1">SQRT(Inputs!$B$38)*K64+SQRT(1-Inputs!$B$38)*_xlfn.NORM.S.INV(RAND())</f>
        <v>2.2759147791165502E-2</v>
      </c>
      <c r="AH64" s="23">
        <f ca="1">SQRT(Inputs!$B$38)*L64+SQRT(1-Inputs!$B$38)*_xlfn.NORM.S.INV(RAND())</f>
        <v>-0.21317347413795679</v>
      </c>
      <c r="AI64" s="23">
        <f ca="1">SQRT(Inputs!$B$38)*M64+SQRT(1-Inputs!$B$38)*_xlfn.NORM.S.INV(RAND())</f>
        <v>-1.4056364114772721E-2</v>
      </c>
      <c r="AJ64" s="23">
        <f ca="1">SQRT(Inputs!$B$38)*C64+SQRT(1-Inputs!$B$38)*_xlfn.NORM.S.INV(RAND())</f>
        <v>-0.87906619614996018</v>
      </c>
      <c r="AK64" s="23">
        <f ca="1">SQRT(Inputs!$B$38)*D64+SQRT(1-Inputs!$B$38)*_xlfn.NORM.S.INV(RAND())</f>
        <v>0.79197264303339054</v>
      </c>
      <c r="AL64" s="23">
        <f ca="1">SQRT(Inputs!$B$38)*E64+SQRT(1-Inputs!$B$38)*_xlfn.NORM.S.INV(RAND())</f>
        <v>-1.250462622210569</v>
      </c>
      <c r="AM64" s="23">
        <f ca="1">SQRT(Inputs!$B$38)*F64+SQRT(1-Inputs!$B$38)*_xlfn.NORM.S.INV(RAND())</f>
        <v>0.36809878187124517</v>
      </c>
      <c r="AN64" s="23">
        <f ca="1">SQRT(Inputs!$B$38)*G64+SQRT(1-Inputs!$B$38)*_xlfn.NORM.S.INV(RAND())</f>
        <v>1.4735522719803957</v>
      </c>
      <c r="AO64" s="23">
        <f ca="1">SQRT(Inputs!$B$38)*H64+SQRT(1-Inputs!$B$38)*_xlfn.NORM.S.INV(RAND())</f>
        <v>-1.548892550383774</v>
      </c>
      <c r="AP64" s="23">
        <f ca="1">SQRT(Inputs!$B$38)*I64+SQRT(1-Inputs!$B$38)*_xlfn.NORM.S.INV(RAND())</f>
        <v>0.13512257785874165</v>
      </c>
      <c r="AQ64" s="23">
        <f ca="1">SQRT(Inputs!$B$38)*J64+SQRT(1-Inputs!$B$38)*_xlfn.NORM.S.INV(RAND())</f>
        <v>-1.3287759652333262</v>
      </c>
      <c r="AR64" s="23">
        <f ca="1">SQRT(Inputs!$B$38)*K64+SQRT(1-Inputs!$B$38)*_xlfn.NORM.S.INV(RAND())</f>
        <v>-0.67368860126280794</v>
      </c>
      <c r="AS64" s="23">
        <f ca="1">SQRT(Inputs!$B$38)*L64+SQRT(1-Inputs!$B$38)*_xlfn.NORM.S.INV(RAND())</f>
        <v>-0.42769955920961589</v>
      </c>
      <c r="AT64" s="23">
        <f ca="1">SQRT(Inputs!$B$38)*M64+SQRT(1-Inputs!$B$38)*_xlfn.NORM.S.INV(RAND())</f>
        <v>-1.3084785471747231</v>
      </c>
      <c r="AU64" s="15">
        <f ca="1">Inputs!$B$6*EXP($B$8-0.5*C$5^2+C$5*N64)</f>
        <v>4139.1980326804596</v>
      </c>
      <c r="AV64" s="15">
        <f t="shared" ca="1" si="1"/>
        <v>4171.5743501771458</v>
      </c>
      <c r="AW64" s="15">
        <f t="shared" ca="1" si="2"/>
        <v>5131.6351223093507</v>
      </c>
      <c r="AX64" s="15">
        <f t="shared" ca="1" si="3"/>
        <v>6155.7946503970143</v>
      </c>
      <c r="AY64" s="15">
        <f t="shared" ca="1" si="4"/>
        <v>7388.8614081781625</v>
      </c>
      <c r="AZ64" s="15">
        <f t="shared" ca="1" si="5"/>
        <v>6959.3978687985164</v>
      </c>
      <c r="BA64" s="15">
        <f t="shared" ca="1" si="6"/>
        <v>8427.8944470046681</v>
      </c>
      <c r="BB64" s="15">
        <f t="shared" ca="1" si="7"/>
        <v>10331.477788578761</v>
      </c>
      <c r="BC64" s="15">
        <f t="shared" ca="1" si="8"/>
        <v>12549.857278427276</v>
      </c>
      <c r="BD64" s="15">
        <f t="shared" ca="1" si="9"/>
        <v>16054.858133018874</v>
      </c>
      <c r="BE64" s="15">
        <f t="shared" ca="1" si="10"/>
        <v>18731.771382290062</v>
      </c>
      <c r="BF64" s="15">
        <f ca="1">Inputs!$B$13*EXP($B$9-0.5*C$6^2+C$6*Y64)</f>
        <v>12760.380549822208</v>
      </c>
      <c r="BG64" s="15">
        <f t="shared" ca="1" si="11"/>
        <v>16657.535589872678</v>
      </c>
      <c r="BH64" s="15">
        <f t="shared" ca="1" si="12"/>
        <v>21084.901592226845</v>
      </c>
      <c r="BI64" s="15">
        <f t="shared" ca="1" si="13"/>
        <v>35937.142105526298</v>
      </c>
      <c r="BJ64" s="15">
        <f t="shared" ca="1" si="14"/>
        <v>45141.379844869552</v>
      </c>
      <c r="BK64" s="15">
        <f t="shared" ca="1" si="15"/>
        <v>55915.632655304456</v>
      </c>
      <c r="BL64" s="15">
        <f t="shared" ca="1" si="16"/>
        <v>83071.64635678046</v>
      </c>
      <c r="BM64" s="15">
        <f t="shared" ca="1" si="17"/>
        <v>90454.993932927799</v>
      </c>
      <c r="BN64" s="15">
        <f t="shared" ca="1" si="18"/>
        <v>111552.14378659846</v>
      </c>
      <c r="BO64" s="15">
        <f t="shared" ca="1" si="19"/>
        <v>133894.15236316028</v>
      </c>
      <c r="BP64" s="15">
        <f t="shared" ca="1" si="20"/>
        <v>164536.37689381378</v>
      </c>
      <c r="BQ64" s="15">
        <f ca="1">Inputs!$B$20*EXP($B$10-0.5*C$7^2+C$7*AJ64)</f>
        <v>3140.5057225146825</v>
      </c>
      <c r="BR64" s="15">
        <f t="shared" ca="1" si="21"/>
        <v>5479.8626934031317</v>
      </c>
      <c r="BS64" s="15">
        <f t="shared" ca="1" si="22"/>
        <v>5239.9441343046446</v>
      </c>
      <c r="BT64" s="15">
        <f t="shared" ca="1" si="23"/>
        <v>7957.1903249730076</v>
      </c>
      <c r="BU64" s="15">
        <f t="shared" ca="1" si="24"/>
        <v>15751.987447016165</v>
      </c>
      <c r="BV64" s="15">
        <f t="shared" ca="1" si="25"/>
        <v>15459.653426901918</v>
      </c>
      <c r="BW64" s="15">
        <f t="shared" ca="1" si="26"/>
        <v>22198.940584638949</v>
      </c>
      <c r="BX64" s="15">
        <f t="shared" ca="1" si="27"/>
        <v>23787.838756930971</v>
      </c>
      <c r="BY64" s="15">
        <f t="shared" ca="1" si="28"/>
        <v>29300.03366057904</v>
      </c>
      <c r="BZ64" s="15">
        <f t="shared" ca="1" si="29"/>
        <v>38003.400184734106</v>
      </c>
      <c r="CA64" s="15">
        <f t="shared" ca="1" si="30"/>
        <v>42308.128400042166</v>
      </c>
      <c r="CB64" s="15">
        <f ca="1">(AU64*DCF!C$10-DCF!C$5*MAX(AU64*DCF!C$10,0)-MAX(AU64-Inputs!$B$6,0)/Inputs!$B$10)*DCF!C$6</f>
        <v>1048.9427353832452</v>
      </c>
      <c r="CC64" s="15">
        <f ca="1">(AV64*DCF!D$10-DCF!D$5*MAX(AV64*DCF!D$10,0)-MAX(AV64-AU64,0)/Inputs!$B$10)*DCF!D$6</f>
        <v>1008.8988686939929</v>
      </c>
      <c r="CD64" s="15">
        <f ca="1">(AW64*DCF!E$10-DCF!E$5*MAX(AW64*DCF!E$10,0)-MAX(AW64-AV64,0)/Inputs!$B$10)*DCF!E$6</f>
        <v>968.56741737411221</v>
      </c>
      <c r="CE64" s="15">
        <f ca="1">(AX64*DCF!F$10-DCF!F$5*MAX(AX64*DCF!F$10,0)-MAX(AX64-AW64,0)/Inputs!$B$10)*DCF!F$6</f>
        <v>1130.697955892595</v>
      </c>
      <c r="CF64" s="15">
        <f ca="1">(AY64*DCF!G$10-DCF!G$5*MAX(AY64*DCF!G$10,0)-MAX(AY64-AX64,0)/Inputs!$B$10)*DCF!G$6</f>
        <v>1285.3831450612931</v>
      </c>
      <c r="CG64" s="15">
        <f ca="1">(AZ64*DCF!H$10-DCF!H$5*MAX(AZ64*DCF!H$10,0)-MAX(AZ64-AY64,0)/Inputs!$B$10)*DCF!H$6</f>
        <v>1351.1720880776406</v>
      </c>
      <c r="CH64" s="15">
        <f ca="1">(BA64*DCF!I$10-DCF!I$5*MAX(BA64*DCF!I$10,0)-MAX(BA64-AZ64,0)/Inputs!$B$10)*DCF!I$6</f>
        <v>1298.5839746459251</v>
      </c>
      <c r="CI64" s="15">
        <f ca="1">(BB64*DCF!J$10-DCF!J$5*MAX(BB64*DCF!J$10,0)-MAX(BB64-BA64,0)/Inputs!$B$10)*DCF!J$6</f>
        <v>1484.4488740196423</v>
      </c>
      <c r="CJ64" s="15">
        <f ca="1">(BC64*DCF!K$10-DCF!K$5*MAX(BC64*DCF!K$10,0)-MAX(BC64-BB64,0)/Inputs!$B$10)*DCF!K$6</f>
        <v>1709.7861113213255</v>
      </c>
      <c r="CK64" s="15">
        <f ca="1">(BD64*DCF!L$10-DCF!L$5*MAX(BD64*DCF!L$10,0)-MAX(BD64-BC64,0)/Inputs!$B$10)*DCF!L$6</f>
        <v>1968.124543706693</v>
      </c>
      <c r="CL64" s="15">
        <f ca="1">(BE64*DCF!M$10-DCF!M$5*MAX(BE64*DCF!M$10,0)-MAX(BE64-BD64,0)/Inputs!$B$10)*DCF!M$6</f>
        <v>2323.5093294490166</v>
      </c>
      <c r="CM64" s="15">
        <f ca="1">(BF64*DCF!C$28-DCF!C$5*MAX(BF64*DCF!C$28,0)-MAX(BF64-Inputs!$B$13,0)/Inputs!$B$17)*DCF!C$6</f>
        <v>3577.2065035178052</v>
      </c>
      <c r="CN64" s="15">
        <f ca="1">(BG64*DCF!D$28-DCF!D$5*MAX(BG64*DCF!D$28,0)-MAX(BG64-BF64,0)/Inputs!$B$17)*DCF!D$6</f>
        <v>4074.5865643268808</v>
      </c>
      <c r="CO64" s="15">
        <f ca="1">(BH64*DCF!E$28-DCF!E$5*MAX(BH64*DCF!E$28,0)-MAX(BH64-BG64,0)/Inputs!$B$17)*DCF!E$6</f>
        <v>5099.0466806914346</v>
      </c>
      <c r="CP64" s="15">
        <f ca="1">(BI64*DCF!F$28-DCF!F$5*MAX(BI64*DCF!F$28,0)-MAX(BI64-BH64,0)/Inputs!$B$17)*DCF!F$6</f>
        <v>7051.9023233168527</v>
      </c>
      <c r="CQ64" s="15">
        <f ca="1">(BJ64*DCF!G$28-DCF!G$5*MAX(BJ64*DCF!G$28,0)-MAX(BJ64-BI64,0)/Inputs!$B$17)*DCF!G$6</f>
        <v>10164.211626422302</v>
      </c>
      <c r="CR64" s="15">
        <f ca="1">(BK64*DCF!H$28-DCF!H$5*MAX(BK64*DCF!H$28,0)-MAX(BK64-BJ64,0)/Inputs!$B$17)*DCF!H$6</f>
        <v>12154.536334683033</v>
      </c>
      <c r="CS64" s="15">
        <f ca="1">(BL64*DCF!I$28-DCF!I$5*MAX(BL64*DCF!I$28,0)-MAX(BL64-BK64,0)/Inputs!$B$17)*DCF!I$6</f>
        <v>15636.829443262843</v>
      </c>
      <c r="CT64" s="15">
        <f ca="1">(BM64*DCF!J$28-DCF!J$5*MAX(BM64*DCF!J$28,0)-MAX(BM64-BL64,0)/Inputs!$B$17)*DCF!J$6</f>
        <v>19200.001321767792</v>
      </c>
      <c r="CU64" s="15">
        <f ca="1">(BN64*DCF!K$28-DCF!K$5*MAX(BN64*DCF!K$28,0)-MAX(BN64-BM64,0)/Inputs!$B$17)*DCF!K$6</f>
        <v>20973.822528464076</v>
      </c>
      <c r="CV64" s="15">
        <f ca="1">(BO64*DCF!L$28-DCF!L$5*MAX(BO64*DCF!L$28,0)-MAX(BO64-BN64,0)/Inputs!$B$17)*DCF!L$6</f>
        <v>24186.658292364016</v>
      </c>
      <c r="CW64" s="15">
        <f ca="1">(BP64*DCF!M$28-DCF!M$5*MAX(BP64*DCF!M$28,0)-MAX(BP64-BO64,0)/Inputs!$B$17)*DCF!M$6</f>
        <v>27754.64104617617</v>
      </c>
      <c r="CX64" s="15">
        <f ca="1">(BQ64*DCF!C$46-DCF!C$5*MAX(BQ64*DCF!C$46,0)-MAX(BQ64-Inputs!$B$20,0)/Inputs!$B$24)*DCF!C$6</f>
        <v>-725.29000519969566</v>
      </c>
      <c r="CY64" s="15">
        <f ca="1">(BR64*DCF!D$46-DCF!D$5*MAX(BR64*DCF!D$46,0)-MAX(BR64-BQ64,0)/Inputs!$B$24)*DCF!D$6</f>
        <v>-1933.4689707661576</v>
      </c>
      <c r="CZ64" s="15">
        <f ca="1">(BS64*DCF!E$46-DCF!E$5*MAX(BS64*DCF!E$46,0)-MAX(BS64-BR64,0)/Inputs!$B$24)*DCF!E$6</f>
        <v>-619.63251730875459</v>
      </c>
      <c r="DA64" s="15">
        <f ca="1">(BT64*DCF!F$46-DCF!F$5*MAX(BT64*DCF!F$46,0)-MAX(BT64-BS64,0)/Inputs!$B$24)*DCF!F$6</f>
        <v>-1568.9281453865344</v>
      </c>
      <c r="DB64" s="15">
        <f ca="1">(BU64*DCF!G$46-DCF!G$5*MAX(BU64*DCF!G$46,0)-MAX(BU64-BT64,0)/Inputs!$B$24)*DCF!G$6</f>
        <v>-3151.8814810593308</v>
      </c>
      <c r="DC64" s="15">
        <f ca="1">(BV64*DCF!H$46-DCF!H$5*MAX(BV64*DCF!H$46,0)-MAX(BV64-BU64,0)/Inputs!$B$24)*DCF!H$6</f>
        <v>0</v>
      </c>
      <c r="DD64" s="15">
        <f ca="1">(BW64*DCF!I$46-DCF!I$5*MAX(BW64*DCF!I$46,0)-MAX(BW64-BV64,0)/Inputs!$B$24)*DCF!I$6</f>
        <v>-1421.8954935019842</v>
      </c>
      <c r="DE64" s="15">
        <f ca="1">(BX64*DCF!J$46-DCF!J$5*MAX(BX64*DCF!J$46,0)-MAX(BX64-BW64,0)/Inputs!$B$24)*DCF!J$6</f>
        <v>576.48419891747574</v>
      </c>
      <c r="DF64" s="15">
        <f ca="1">(BY64*DCF!K$46-DCF!K$5*MAX(BY64*DCF!K$46,0)-MAX(BY64-BX64,0)/Inputs!$B$24)*DCF!K$6</f>
        <v>323.3746877065372</v>
      </c>
      <c r="DG64" s="15">
        <f ca="1">(BZ64*DCF!L$46-DCF!L$5*MAX(BZ64*DCF!L$46,0)-MAX(BZ64-BY64,0)/Inputs!$B$24)*DCF!L$6</f>
        <v>657.39869727798771</v>
      </c>
      <c r="DH64" s="15">
        <f ca="1">(CA64*DCF!M$46-DCF!M$5*MAX(CA64*DCF!M$46,0)-MAX(CA64-BZ64,0)/Inputs!$B$24)*DCF!M$6</f>
        <v>2416.8610681041496</v>
      </c>
      <c r="DI64" s="15">
        <f ca="1">SUM(CB64:CL64)+BE64*DCF!M$10*(1+Inputs!$B$30)*(1-Inputs!$B$33)*(1-Inputs!$B$30/Inputs!$B$31)/(Inputs!$B$29-Inputs!$B$30)*DCF!M$6</f>
        <v>67708.882502571927</v>
      </c>
      <c r="DJ64" s="15">
        <f ca="1">SUM(CM64:CW64)+BP64*DCF!M$28*(1+Inputs!$B$30)*(1-Inputs!$B$33)*(1-Inputs!$B$30/Inputs!$B$31)/(Inputs!$B$29-Inputs!$B$30)*DCF!M$6</f>
        <v>760415.99288342264</v>
      </c>
      <c r="DK64" s="15">
        <f ca="1">SUM(CX64:DH64)+CA64*DCF!M$46*(1+Inputs!$B$30)*(1-Inputs!$B$33)*(1-Inputs!$B$30/Inputs!$B$31)/(Inputs!$B$29-Inputs!$B$30)*DCF!M$6</f>
        <v>59966.400263448522</v>
      </c>
      <c r="DM64" s="15">
        <f ca="1">DI64+DJ64+DK64+Inputs!$B$34+Inputs!$B$36-Inputs!$B$35</f>
        <v>964942.27564944304</v>
      </c>
    </row>
    <row r="65" spans="1:117" x14ac:dyDescent="0.75">
      <c r="A65" s="11">
        <v>52</v>
      </c>
      <c r="C65" s="23">
        <f t="shared" ca="1" si="35"/>
        <v>1.4950960401667193</v>
      </c>
      <c r="D65" s="23">
        <f t="shared" ca="1" si="35"/>
        <v>0.27867060174538766</v>
      </c>
      <c r="E65" s="23">
        <f t="shared" ca="1" si="35"/>
        <v>-1.6665803620438711</v>
      </c>
      <c r="F65" s="23">
        <f t="shared" ca="1" si="35"/>
        <v>-2.1173470145761204</v>
      </c>
      <c r="G65" s="23">
        <f t="shared" ca="1" si="35"/>
        <v>1.4688566817597284</v>
      </c>
      <c r="H65" s="23">
        <f t="shared" ca="1" si="35"/>
        <v>0.54631649971202123</v>
      </c>
      <c r="I65" s="23">
        <f t="shared" ca="1" si="35"/>
        <v>-0.24705006468328586</v>
      </c>
      <c r="J65" s="23">
        <f t="shared" ca="1" si="35"/>
        <v>-0.60427377719486541</v>
      </c>
      <c r="K65" s="23">
        <f t="shared" ca="1" si="35"/>
        <v>1.1101269623475383</v>
      </c>
      <c r="L65" s="23">
        <f t="shared" ca="1" si="35"/>
        <v>-0.85674738079682089</v>
      </c>
      <c r="M65" s="23">
        <f t="shared" ca="1" si="35"/>
        <v>-1.0550631613697421</v>
      </c>
      <c r="N65" s="23">
        <f ca="1">SQRT(Inputs!$B$38)*C65+SQRT(1-Inputs!$B$38)*_xlfn.NORM.S.INV(RAND())</f>
        <v>1.0838480701108848</v>
      </c>
      <c r="O65" s="23">
        <f ca="1">SQRT(Inputs!$B$38)*D65+SQRT(1-Inputs!$B$38)*_xlfn.NORM.S.INV(RAND())</f>
        <v>5.3240492920631155E-2</v>
      </c>
      <c r="P65" s="23">
        <f ca="1">SQRT(Inputs!$B$38)*E65+SQRT(1-Inputs!$B$38)*_xlfn.NORM.S.INV(RAND())</f>
        <v>-1.4588290229637477</v>
      </c>
      <c r="Q65" s="23">
        <f ca="1">SQRT(Inputs!$B$38)*F65+SQRT(1-Inputs!$B$38)*_xlfn.NORM.S.INV(RAND())</f>
        <v>-0.8230080400757378</v>
      </c>
      <c r="R65" s="23">
        <f ca="1">SQRT(Inputs!$B$38)*G65+SQRT(1-Inputs!$B$38)*_xlfn.NORM.S.INV(RAND())</f>
        <v>1.1744412578563437</v>
      </c>
      <c r="S65" s="23">
        <f ca="1">SQRT(Inputs!$B$38)*H65+SQRT(1-Inputs!$B$38)*_xlfn.NORM.S.INV(RAND())</f>
        <v>1.3221259933327862</v>
      </c>
      <c r="T65" s="23">
        <f ca="1">SQRT(Inputs!$B$38)*I65+SQRT(1-Inputs!$B$38)*_xlfn.NORM.S.INV(RAND())</f>
        <v>8.5773988790945915E-2</v>
      </c>
      <c r="U65" s="23">
        <f ca="1">SQRT(Inputs!$B$38)*J65+SQRT(1-Inputs!$B$38)*_xlfn.NORM.S.INV(RAND())</f>
        <v>-1.4296183631004937</v>
      </c>
      <c r="V65" s="23">
        <f ca="1">SQRT(Inputs!$B$38)*K65+SQRT(1-Inputs!$B$38)*_xlfn.NORM.S.INV(RAND())</f>
        <v>0.93731940968018934</v>
      </c>
      <c r="W65" s="23">
        <f ca="1">SQRT(Inputs!$B$38)*L65+SQRT(1-Inputs!$B$38)*_xlfn.NORM.S.INV(RAND())</f>
        <v>-0.62838174744382203</v>
      </c>
      <c r="X65" s="23">
        <f ca="1">SQRT(Inputs!$B$38)*M65+SQRT(1-Inputs!$B$38)*_xlfn.NORM.S.INV(RAND())</f>
        <v>1.3041871785038182</v>
      </c>
      <c r="Y65" s="23">
        <f ca="1">SQRT(Inputs!$B$38)*C65+SQRT(1-Inputs!$B$38)*_xlfn.NORM.S.INV(RAND())</f>
        <v>1.852289687011174</v>
      </c>
      <c r="Z65" s="23">
        <f ca="1">SQRT(Inputs!$B$38)*D65+SQRT(1-Inputs!$B$38)*_xlfn.NORM.S.INV(RAND())</f>
        <v>-1.1735098224520473</v>
      </c>
      <c r="AA65" s="23">
        <f ca="1">SQRT(Inputs!$B$38)*E65+SQRT(1-Inputs!$B$38)*_xlfn.NORM.S.INV(RAND())</f>
        <v>-0.60706353060472984</v>
      </c>
      <c r="AB65" s="23">
        <f ca="1">SQRT(Inputs!$B$38)*F65+SQRT(1-Inputs!$B$38)*_xlfn.NORM.S.INV(RAND())</f>
        <v>-2.7870429163806802</v>
      </c>
      <c r="AC65" s="23">
        <f ca="1">SQRT(Inputs!$B$38)*G65+SQRT(1-Inputs!$B$38)*_xlfn.NORM.S.INV(RAND())</f>
        <v>1.4196819896258304</v>
      </c>
      <c r="AD65" s="23">
        <f ca="1">SQRT(Inputs!$B$38)*H65+SQRT(1-Inputs!$B$38)*_xlfn.NORM.S.INV(RAND())</f>
        <v>-0.93179140524516302</v>
      </c>
      <c r="AE65" s="23">
        <f ca="1">SQRT(Inputs!$B$38)*I65+SQRT(1-Inputs!$B$38)*_xlfn.NORM.S.INV(RAND())</f>
        <v>-0.38825053049427427</v>
      </c>
      <c r="AF65" s="23">
        <f ca="1">SQRT(Inputs!$B$38)*J65+SQRT(1-Inputs!$B$38)*_xlfn.NORM.S.INV(RAND())</f>
        <v>-1.2708259939394244</v>
      </c>
      <c r="AG65" s="23">
        <f ca="1">SQRT(Inputs!$B$38)*K65+SQRT(1-Inputs!$B$38)*_xlfn.NORM.S.INV(RAND())</f>
        <v>-7.7757598531284833E-2</v>
      </c>
      <c r="AH65" s="23">
        <f ca="1">SQRT(Inputs!$B$38)*L65+SQRT(1-Inputs!$B$38)*_xlfn.NORM.S.INV(RAND())</f>
        <v>-1.3132843645407255</v>
      </c>
      <c r="AI65" s="23">
        <f ca="1">SQRT(Inputs!$B$38)*M65+SQRT(1-Inputs!$B$38)*_xlfn.NORM.S.INV(RAND())</f>
        <v>-1.178594377576597</v>
      </c>
      <c r="AJ65" s="23">
        <f ca="1">SQRT(Inputs!$B$38)*C65+SQRT(1-Inputs!$B$38)*_xlfn.NORM.S.INV(RAND())</f>
        <v>0.80065356873322513</v>
      </c>
      <c r="AK65" s="23">
        <f ca="1">SQRT(Inputs!$B$38)*D65+SQRT(1-Inputs!$B$38)*_xlfn.NORM.S.INV(RAND())</f>
        <v>1.4627623236108815</v>
      </c>
      <c r="AL65" s="23">
        <f ca="1">SQRT(Inputs!$B$38)*E65+SQRT(1-Inputs!$B$38)*_xlfn.NORM.S.INV(RAND())</f>
        <v>-1.1279959055871462</v>
      </c>
      <c r="AM65" s="23">
        <f ca="1">SQRT(Inputs!$B$38)*F65+SQRT(1-Inputs!$B$38)*_xlfn.NORM.S.INV(RAND())</f>
        <v>-1.1311664825929004</v>
      </c>
      <c r="AN65" s="23">
        <f ca="1">SQRT(Inputs!$B$38)*G65+SQRT(1-Inputs!$B$38)*_xlfn.NORM.S.INV(RAND())</f>
        <v>1.9678496604464735</v>
      </c>
      <c r="AO65" s="23">
        <f ca="1">SQRT(Inputs!$B$38)*H65+SQRT(1-Inputs!$B$38)*_xlfn.NORM.S.INV(RAND())</f>
        <v>-1.1170762141484427</v>
      </c>
      <c r="AP65" s="23">
        <f ca="1">SQRT(Inputs!$B$38)*I65+SQRT(1-Inputs!$B$38)*_xlfn.NORM.S.INV(RAND())</f>
        <v>0.14361765798067713</v>
      </c>
      <c r="AQ65" s="23">
        <f ca="1">SQRT(Inputs!$B$38)*J65+SQRT(1-Inputs!$B$38)*_xlfn.NORM.S.INV(RAND())</f>
        <v>-0.89306123407460103</v>
      </c>
      <c r="AR65" s="23">
        <f ca="1">SQRT(Inputs!$B$38)*K65+SQRT(1-Inputs!$B$38)*_xlfn.NORM.S.INV(RAND())</f>
        <v>0.60100413562385002</v>
      </c>
      <c r="AS65" s="23">
        <f ca="1">SQRT(Inputs!$B$38)*L65+SQRT(1-Inputs!$B$38)*_xlfn.NORM.S.INV(RAND())</f>
        <v>-1.048710836889156</v>
      </c>
      <c r="AT65" s="23">
        <f ca="1">SQRT(Inputs!$B$38)*M65+SQRT(1-Inputs!$B$38)*_xlfn.NORM.S.INV(RAND())</f>
        <v>-1.6199200711065185</v>
      </c>
      <c r="AU65" s="15">
        <f ca="1">Inputs!$B$6*EXP($B$8-0.5*C$5^2+C$5*N65)</f>
        <v>5913.8848913254524</v>
      </c>
      <c r="AV65" s="15">
        <f t="shared" ca="1" si="1"/>
        <v>7255.1669352750878</v>
      </c>
      <c r="AW65" s="15">
        <f t="shared" ca="1" si="2"/>
        <v>7266.2545233650626</v>
      </c>
      <c r="AX65" s="15">
        <f t="shared" ca="1" si="3"/>
        <v>8004.5342077837449</v>
      </c>
      <c r="AY65" s="15">
        <f t="shared" ca="1" si="4"/>
        <v>11220.48485037872</v>
      </c>
      <c r="AZ65" s="15">
        <f t="shared" ca="1" si="5"/>
        <v>15873.670685692983</v>
      </c>
      <c r="BA65" s="15">
        <f t="shared" ca="1" si="6"/>
        <v>19600.481761532243</v>
      </c>
      <c r="BB65" s="15">
        <f t="shared" ca="1" si="7"/>
        <v>20794.61966928808</v>
      </c>
      <c r="BC65" s="15">
        <f t="shared" ca="1" si="8"/>
        <v>27879.919520676161</v>
      </c>
      <c r="BD65" s="15">
        <f t="shared" ca="1" si="9"/>
        <v>32205.903166103759</v>
      </c>
      <c r="BE65" s="15">
        <f t="shared" ca="1" si="10"/>
        <v>44441.771162290286</v>
      </c>
      <c r="BF65" s="15">
        <f ca="1">Inputs!$B$13*EXP($B$9-0.5*C$6^2+C$6*Y65)</f>
        <v>19967.902403464737</v>
      </c>
      <c r="BG65" s="15">
        <f t="shared" ca="1" si="11"/>
        <v>19691.627116424519</v>
      </c>
      <c r="BH65" s="15">
        <f t="shared" ca="1" si="12"/>
        <v>21755.04931699768</v>
      </c>
      <c r="BI65" s="15">
        <f t="shared" ca="1" si="13"/>
        <v>17341.678533285874</v>
      </c>
      <c r="BJ65" s="15">
        <f t="shared" ca="1" si="14"/>
        <v>26087.526527926297</v>
      </c>
      <c r="BK65" s="15">
        <f t="shared" ca="1" si="15"/>
        <v>28202.913813357598</v>
      </c>
      <c r="BL65" s="15">
        <f t="shared" ca="1" si="16"/>
        <v>32943.92763669898</v>
      </c>
      <c r="BM65" s="15">
        <f t="shared" ca="1" si="17"/>
        <v>34581.253843016661</v>
      </c>
      <c r="BN65" s="15">
        <f t="shared" ca="1" si="18"/>
        <v>42136.145861278215</v>
      </c>
      <c r="BO65" s="15">
        <f t="shared" ca="1" si="19"/>
        <v>44504.31887128493</v>
      </c>
      <c r="BP65" s="15">
        <f t="shared" ca="1" si="20"/>
        <v>47929.462528489108</v>
      </c>
      <c r="BQ65" s="15">
        <f ca="1">Inputs!$B$20*EXP($B$10-0.5*C$7^2+C$7*AJ65)</f>
        <v>5698.2058767318413</v>
      </c>
      <c r="BR65" s="15">
        <f t="shared" ca="1" si="21"/>
        <v>12303.416166417999</v>
      </c>
      <c r="BS65" s="15">
        <f t="shared" ca="1" si="22"/>
        <v>12185.912243524361</v>
      </c>
      <c r="BT65" s="15">
        <f t="shared" ca="1" si="23"/>
        <v>12487.648803141437</v>
      </c>
      <c r="BU65" s="15">
        <f t="shared" ca="1" si="24"/>
        <v>27861.218703180515</v>
      </c>
      <c r="BV65" s="15">
        <f t="shared" ca="1" si="25"/>
        <v>30138.107111151116</v>
      </c>
      <c r="BW65" s="15">
        <f t="shared" ca="1" si="26"/>
        <v>43354.014520340213</v>
      </c>
      <c r="BX65" s="15">
        <f t="shared" ca="1" si="27"/>
        <v>50697.608745129262</v>
      </c>
      <c r="BY65" s="15">
        <f t="shared" ca="1" si="28"/>
        <v>79692.316003434928</v>
      </c>
      <c r="BZ65" s="15">
        <f t="shared" ca="1" si="29"/>
        <v>92212.644489515049</v>
      </c>
      <c r="CA65" s="15">
        <f t="shared" ca="1" si="30"/>
        <v>97130.695946724067</v>
      </c>
      <c r="CB65" s="15">
        <f ca="1">(AU65*DCF!C$10-DCF!C$5*MAX(AU65*DCF!C$10,0)-MAX(AU65-Inputs!$B$6,0)/Inputs!$B$10)*DCF!C$6</f>
        <v>1036.2889017594605</v>
      </c>
      <c r="CC65" s="15">
        <f ca="1">(AV65*DCF!D$10-DCF!D$5*MAX(AV65*DCF!D$10,0)-MAX(AV65-AU65,0)/Inputs!$B$10)*DCF!D$6</f>
        <v>1441.3612657584451</v>
      </c>
      <c r="CD65" s="15">
        <f ca="1">(AW65*DCF!E$10-DCF!E$5*MAX(AW65*DCF!E$10,0)-MAX(AW65-AV65,0)/Inputs!$B$10)*DCF!E$6</f>
        <v>1675.1651164145542</v>
      </c>
      <c r="CE65" s="15">
        <f ca="1">(AX65*DCF!F$10-DCF!F$5*MAX(AX65*DCF!F$10,0)-MAX(AX65-AW65,0)/Inputs!$B$10)*DCF!F$6</f>
        <v>1593.7593626398198</v>
      </c>
      <c r="CF65" s="15">
        <f ca="1">(AY65*DCF!G$10-DCF!G$5*MAX(AY65*DCF!G$10,0)-MAX(AY65-AX65,0)/Inputs!$B$10)*DCF!G$6</f>
        <v>1693.7057089065763</v>
      </c>
      <c r="CG65" s="15">
        <f ca="1">(AZ65*DCF!H$10-DCF!H$5*MAX(AZ65*DCF!H$10,0)-MAX(AZ65-AY65,0)/Inputs!$B$10)*DCF!H$6</f>
        <v>2255.6279850781661</v>
      </c>
      <c r="CH65" s="15">
        <f ca="1">(BA65*DCF!I$10-DCF!I$5*MAX(BA65*DCF!I$10,0)-MAX(BA65-AZ65,0)/Inputs!$B$10)*DCF!I$6</f>
        <v>2968.9653979830482</v>
      </c>
      <c r="CI65" s="15">
        <f ca="1">(BB65*DCF!J$10-DCF!J$5*MAX(BB65*DCF!J$10,0)-MAX(BB65-BA65,0)/Inputs!$B$10)*DCF!J$6</f>
        <v>3387.4530634051102</v>
      </c>
      <c r="CJ65" s="15">
        <f ca="1">(BC65*DCF!K$10-DCF!K$5*MAX(BC65*DCF!K$10,0)-MAX(BC65-BB65,0)/Inputs!$B$10)*DCF!K$6</f>
        <v>3496.3851676316899</v>
      </c>
      <c r="CK65" s="15">
        <f ca="1">(BD65*DCF!L$10-DCF!L$5*MAX(BD65*DCF!L$10,0)-MAX(BD65-BC65,0)/Inputs!$B$10)*DCF!L$6</f>
        <v>4297.8428947160701</v>
      </c>
      <c r="CL65" s="15">
        <f ca="1">(BE65*DCF!M$10-DCF!M$5*MAX(BE65*DCF!M$10,0)-MAX(BE65-BD65,0)/Inputs!$B$10)*DCF!M$6</f>
        <v>4809.6035516779784</v>
      </c>
      <c r="CM65" s="15">
        <f ca="1">(BF65*DCF!C$28-DCF!C$5*MAX(BF65*DCF!C$28,0)-MAX(BF65-Inputs!$B$13,0)/Inputs!$B$17)*DCF!C$6</f>
        <v>4112.3402047883837</v>
      </c>
      <c r="CN65" s="15">
        <f ca="1">(BG65*DCF!D$28-DCF!D$5*MAX(BG65*DCF!D$28,0)-MAX(BG65-BF65,0)/Inputs!$B$17)*DCF!D$6</f>
        <v>5799.6383497408524</v>
      </c>
      <c r="CO65" s="15">
        <f ca="1">(BH65*DCF!E$28-DCF!E$5*MAX(BH65*DCF!E$28,0)-MAX(BH65-BG65,0)/Inputs!$B$17)*DCF!E$6</f>
        <v>5754.7452334533682</v>
      </c>
      <c r="CP65" s="15">
        <f ca="1">(BI65*DCF!F$28-DCF!F$5*MAX(BI65*DCF!F$28,0)-MAX(BI65-BH65,0)/Inputs!$B$17)*DCF!F$6</f>
        <v>4707.8089270177188</v>
      </c>
      <c r="CQ65" s="15">
        <f ca="1">(BJ65*DCF!G$28-DCF!G$5*MAX(BJ65*DCF!G$28,0)-MAX(BJ65-BI65,0)/Inputs!$B$17)*DCF!G$6</f>
        <v>5297.6414488940845</v>
      </c>
      <c r="CR65" s="15">
        <f ca="1">(BK65*DCF!H$28-DCF!H$5*MAX(BK65*DCF!H$28,0)-MAX(BK65-BJ65,0)/Inputs!$B$17)*DCF!H$6</f>
        <v>6646.2199222480767</v>
      </c>
      <c r="CS65" s="15">
        <f ca="1">(BL65*DCF!I$28-DCF!I$5*MAX(BL65*DCF!I$28,0)-MAX(BL65-BK65,0)/Inputs!$B$17)*DCF!I$6</f>
        <v>7066.3838077146465</v>
      </c>
      <c r="CT65" s="15">
        <f ca="1">(BM65*DCF!J$28-DCF!J$5*MAX(BM65*DCF!J$28,0)-MAX(BM65-BL65,0)/Inputs!$B$17)*DCF!J$6</f>
        <v>7497.3943390456934</v>
      </c>
      <c r="CU65" s="15">
        <f ca="1">(BN65*DCF!K$28-DCF!K$5*MAX(BN65*DCF!K$28,0)-MAX(BN65-BM65,0)/Inputs!$B$17)*DCF!K$6</f>
        <v>7973.0738675499779</v>
      </c>
      <c r="CV65" s="15">
        <f ca="1">(BO65*DCF!L$28-DCF!L$5*MAX(BO65*DCF!L$28,0)-MAX(BO65-BN65,0)/Inputs!$B$17)*DCF!L$6</f>
        <v>8611.5830298701694</v>
      </c>
      <c r="CW65" s="15">
        <f ca="1">(BP65*DCF!M$28-DCF!M$5*MAX(BP65*DCF!M$28,0)-MAX(BP65-BO65,0)/Inputs!$B$17)*DCF!M$6</f>
        <v>8659.9323565959785</v>
      </c>
      <c r="CX65" s="15">
        <f ca="1">(BQ65*DCF!C$46-DCF!C$5*MAX(BQ65*DCF!C$46,0)-MAX(BQ65-Inputs!$B$20,0)/Inputs!$B$24)*DCF!C$6</f>
        <v>-2469.4267044331464</v>
      </c>
      <c r="CY65" s="15">
        <f ca="1">(BR65*DCF!D$46-DCF!D$5*MAX(BR65*DCF!D$46,0)-MAX(BR65-BQ65,0)/Inputs!$B$24)*DCF!D$6</f>
        <v>-4918.2946226192935</v>
      </c>
      <c r="CZ65" s="15">
        <f ca="1">(BS65*DCF!E$46-DCF!E$5*MAX(BS65*DCF!E$46,0)-MAX(BS65-BR65,0)/Inputs!$B$24)*DCF!E$6</f>
        <v>-1441.0053400618142</v>
      </c>
      <c r="DA65" s="15">
        <f ca="1">(BT65*DCF!F$46-DCF!F$5*MAX(BT65*DCF!F$46,0)-MAX(BT65-BS65,0)/Inputs!$B$24)*DCF!F$6</f>
        <v>-1019.3013587601089</v>
      </c>
      <c r="DB65" s="15">
        <f ca="1">(BU65*DCF!G$46-DCF!G$5*MAX(BU65*DCF!G$46,0)-MAX(BU65-BT65,0)/Inputs!$B$24)*DCF!G$6</f>
        <v>-6108.5615198482383</v>
      </c>
      <c r="DC65" s="15">
        <f ca="1">(BV65*DCF!H$46-DCF!H$5*MAX(BV65*DCF!H$46,0)-MAX(BV65-BU65,0)/Inputs!$B$24)*DCF!H$6</f>
        <v>-707.52912205012922</v>
      </c>
      <c r="DD65" s="15">
        <f ca="1">(BW65*DCF!I$46-DCF!I$5*MAX(BW65*DCF!I$46,0)-MAX(BW65-BV65,0)/Inputs!$B$24)*DCF!I$6</f>
        <v>-2792.4979844526092</v>
      </c>
      <c r="DE65" s="15">
        <f ca="1">(BX65*DCF!J$46-DCF!J$5*MAX(BX65*DCF!J$46,0)-MAX(BX65-BW65,0)/Inputs!$B$24)*DCF!J$6</f>
        <v>179.22323894270119</v>
      </c>
      <c r="DF65" s="15">
        <f ca="1">(BY65*DCF!K$46-DCF!K$5*MAX(BY65*DCF!K$46,0)-MAX(BY65-BX65,0)/Inputs!$B$24)*DCF!K$6</f>
        <v>-2550.6401166603619</v>
      </c>
      <c r="DG65" s="15">
        <f ca="1">(BZ65*DCF!L$46-DCF!L$5*MAX(BZ65*DCF!L$46,0)-MAX(BZ65-BY65,0)/Inputs!$B$24)*DCF!L$6</f>
        <v>3540.8422135962887</v>
      </c>
      <c r="DH65" s="15">
        <f ca="1">(CA65*DCF!M$46-DCF!M$5*MAX(CA65*DCF!M$46,0)-MAX(CA65-BZ65,0)/Inputs!$B$24)*DCF!M$6</f>
        <v>6586.5161306896198</v>
      </c>
      <c r="DI65" s="15">
        <f ca="1">SUM(CB65:CL65)+BE65*DCF!M$10*(1+Inputs!$B$30)*(1-Inputs!$B$33)*(1-Inputs!$B$30/Inputs!$B$31)/(Inputs!$B$29-Inputs!$B$30)*DCF!M$6</f>
        <v>152338.19524220878</v>
      </c>
      <c r="DJ65" s="15">
        <f ca="1">SUM(CM65:CW65)+BP65*DCF!M$28*(1+Inputs!$B$30)*(1-Inputs!$B$33)*(1-Inputs!$B$30/Inputs!$B$31)/(Inputs!$B$29-Inputs!$B$30)*DCF!M$6</f>
        <v>249977.86551133616</v>
      </c>
      <c r="DK65" s="15">
        <f ca="1">SUM(CX65:DH65)+CA65*DCF!M$46*(1+Inputs!$B$30)*(1-Inputs!$B$33)*(1-Inputs!$B$30/Inputs!$B$31)/(Inputs!$B$29-Inputs!$B$30)*DCF!M$6</f>
        <v>138474.88661446379</v>
      </c>
      <c r="DM65" s="15">
        <f ca="1">DI65+DJ65+DK65+Inputs!$B$34+Inputs!$B$36-Inputs!$B$35</f>
        <v>617641.94736800867</v>
      </c>
    </row>
    <row r="66" spans="1:117" x14ac:dyDescent="0.75">
      <c r="A66" s="11">
        <v>53</v>
      </c>
      <c r="C66" s="23">
        <f t="shared" ca="1" si="35"/>
        <v>-1.5006287642490945</v>
      </c>
      <c r="D66" s="23">
        <f t="shared" ca="1" si="35"/>
        <v>1.2620800643050709</v>
      </c>
      <c r="E66" s="23">
        <f t="shared" ca="1" si="35"/>
        <v>2.31776992443428</v>
      </c>
      <c r="F66" s="23">
        <f t="shared" ca="1" si="35"/>
        <v>-0.32235791362017574</v>
      </c>
      <c r="G66" s="23">
        <f t="shared" ca="1" si="35"/>
        <v>-0.3887265525115231</v>
      </c>
      <c r="H66" s="23">
        <f t="shared" ca="1" si="35"/>
        <v>0.29278968199739491</v>
      </c>
      <c r="I66" s="23">
        <f t="shared" ca="1" si="35"/>
        <v>-1.243540091902215</v>
      </c>
      <c r="J66" s="23">
        <f t="shared" ca="1" si="35"/>
        <v>0.83940090099309028</v>
      </c>
      <c r="K66" s="23">
        <f t="shared" ca="1" si="35"/>
        <v>0.36739537653832693</v>
      </c>
      <c r="L66" s="23">
        <f t="shared" ca="1" si="35"/>
        <v>-0.12169551176507497</v>
      </c>
      <c r="M66" s="23">
        <f t="shared" ca="1" si="35"/>
        <v>0.64907553875318247</v>
      </c>
      <c r="N66" s="23">
        <f ca="1">SQRT(Inputs!$B$38)*C66+SQRT(1-Inputs!$B$38)*_xlfn.NORM.S.INV(RAND())</f>
        <v>-1.2719601441176525</v>
      </c>
      <c r="O66" s="23">
        <f ca="1">SQRT(Inputs!$B$38)*D66+SQRT(1-Inputs!$B$38)*_xlfn.NORM.S.INV(RAND())</f>
        <v>-0.37550948644772075</v>
      </c>
      <c r="P66" s="23">
        <f ca="1">SQRT(Inputs!$B$38)*E66+SQRT(1-Inputs!$B$38)*_xlfn.NORM.S.INV(RAND())</f>
        <v>0.8840136793173482</v>
      </c>
      <c r="Q66" s="23">
        <f ca="1">SQRT(Inputs!$B$38)*F66+SQRT(1-Inputs!$B$38)*_xlfn.NORM.S.INV(RAND())</f>
        <v>0.35341433532629807</v>
      </c>
      <c r="R66" s="23">
        <f ca="1">SQRT(Inputs!$B$38)*G66+SQRT(1-Inputs!$B$38)*_xlfn.NORM.S.INV(RAND())</f>
        <v>-1.7371104083799547</v>
      </c>
      <c r="S66" s="23">
        <f ca="1">SQRT(Inputs!$B$38)*H66+SQRT(1-Inputs!$B$38)*_xlfn.NORM.S.INV(RAND())</f>
        <v>0.30011648259704526</v>
      </c>
      <c r="T66" s="23">
        <f ca="1">SQRT(Inputs!$B$38)*I66+SQRT(1-Inputs!$B$38)*_xlfn.NORM.S.INV(RAND())</f>
        <v>-0.28418953204057407</v>
      </c>
      <c r="U66" s="23">
        <f ca="1">SQRT(Inputs!$B$38)*J66+SQRT(1-Inputs!$B$38)*_xlfn.NORM.S.INV(RAND())</f>
        <v>-0.91611133438205605</v>
      </c>
      <c r="V66" s="23">
        <f ca="1">SQRT(Inputs!$B$38)*K66+SQRT(1-Inputs!$B$38)*_xlfn.NORM.S.INV(RAND())</f>
        <v>1.1699496607702424</v>
      </c>
      <c r="W66" s="23">
        <f ca="1">SQRT(Inputs!$B$38)*L66+SQRT(1-Inputs!$B$38)*_xlfn.NORM.S.INV(RAND())</f>
        <v>-0.22373608304635656</v>
      </c>
      <c r="X66" s="23">
        <f ca="1">SQRT(Inputs!$B$38)*M66+SQRT(1-Inputs!$B$38)*_xlfn.NORM.S.INV(RAND())</f>
        <v>1.2837071199321943</v>
      </c>
      <c r="Y66" s="23">
        <f ca="1">SQRT(Inputs!$B$38)*C66+SQRT(1-Inputs!$B$38)*_xlfn.NORM.S.INV(RAND())</f>
        <v>-4.7622580745189214E-2</v>
      </c>
      <c r="Z66" s="23">
        <f ca="1">SQRT(Inputs!$B$38)*D66+SQRT(1-Inputs!$B$38)*_xlfn.NORM.S.INV(RAND())</f>
        <v>1.1653124698068804</v>
      </c>
      <c r="AA66" s="23">
        <f ca="1">SQRT(Inputs!$B$38)*E66+SQRT(1-Inputs!$B$38)*_xlfn.NORM.S.INV(RAND())</f>
        <v>5.0639638625446404E-2</v>
      </c>
      <c r="AB66" s="23">
        <f ca="1">SQRT(Inputs!$B$38)*F66+SQRT(1-Inputs!$B$38)*_xlfn.NORM.S.INV(RAND())</f>
        <v>-1.7655648224555918</v>
      </c>
      <c r="AC66" s="23">
        <f ca="1">SQRT(Inputs!$B$38)*G66+SQRT(1-Inputs!$B$38)*_xlfn.NORM.S.INV(RAND())</f>
        <v>6.3031194569346999E-2</v>
      </c>
      <c r="AD66" s="23">
        <f ca="1">SQRT(Inputs!$B$38)*H66+SQRT(1-Inputs!$B$38)*_xlfn.NORM.S.INV(RAND())</f>
        <v>-0.9204920754610223</v>
      </c>
      <c r="AE66" s="23">
        <f ca="1">SQRT(Inputs!$B$38)*I66+SQRT(1-Inputs!$B$38)*_xlfn.NORM.S.INV(RAND())</f>
        <v>-0.61748363981778254</v>
      </c>
      <c r="AF66" s="23">
        <f ca="1">SQRT(Inputs!$B$38)*J66+SQRT(1-Inputs!$B$38)*_xlfn.NORM.S.INV(RAND())</f>
        <v>1.417256221786682</v>
      </c>
      <c r="AG66" s="23">
        <f ca="1">SQRT(Inputs!$B$38)*K66+SQRT(1-Inputs!$B$38)*_xlfn.NORM.S.INV(RAND())</f>
        <v>0.48785956175231338</v>
      </c>
      <c r="AH66" s="23">
        <f ca="1">SQRT(Inputs!$B$38)*L66+SQRT(1-Inputs!$B$38)*_xlfn.NORM.S.INV(RAND())</f>
        <v>7.7260181139866921E-2</v>
      </c>
      <c r="AI66" s="23">
        <f ca="1">SQRT(Inputs!$B$38)*M66+SQRT(1-Inputs!$B$38)*_xlfn.NORM.S.INV(RAND())</f>
        <v>0.89673309873060392</v>
      </c>
      <c r="AJ66" s="23">
        <f ca="1">SQRT(Inputs!$B$38)*C66+SQRT(1-Inputs!$B$38)*_xlfn.NORM.S.INV(RAND())</f>
        <v>0.64249652153318526</v>
      </c>
      <c r="AK66" s="23">
        <f ca="1">SQRT(Inputs!$B$38)*D66+SQRT(1-Inputs!$B$38)*_xlfn.NORM.S.INV(RAND())</f>
        <v>-0.56018425566795693</v>
      </c>
      <c r="AL66" s="23">
        <f ca="1">SQRT(Inputs!$B$38)*E66+SQRT(1-Inputs!$B$38)*_xlfn.NORM.S.INV(RAND())</f>
        <v>1.0045886092474365E-2</v>
      </c>
      <c r="AM66" s="23">
        <f ca="1">SQRT(Inputs!$B$38)*F66+SQRT(1-Inputs!$B$38)*_xlfn.NORM.S.INV(RAND())</f>
        <v>-0.12718954316648221</v>
      </c>
      <c r="AN66" s="23">
        <f ca="1">SQRT(Inputs!$B$38)*G66+SQRT(1-Inputs!$B$38)*_xlfn.NORM.S.INV(RAND())</f>
        <v>0.72893085724179452</v>
      </c>
      <c r="AO66" s="23">
        <f ca="1">SQRT(Inputs!$B$38)*H66+SQRT(1-Inputs!$B$38)*_xlfn.NORM.S.INV(RAND())</f>
        <v>-0.27640579028118401</v>
      </c>
      <c r="AP66" s="23">
        <f ca="1">SQRT(Inputs!$B$38)*I66+SQRT(1-Inputs!$B$38)*_xlfn.NORM.S.INV(RAND())</f>
        <v>-0.49459047820975088</v>
      </c>
      <c r="AQ66" s="23">
        <f ca="1">SQRT(Inputs!$B$38)*J66+SQRT(1-Inputs!$B$38)*_xlfn.NORM.S.INV(RAND())</f>
        <v>-0.27281188909540233</v>
      </c>
      <c r="AR66" s="23">
        <f ca="1">SQRT(Inputs!$B$38)*K66+SQRT(1-Inputs!$B$38)*_xlfn.NORM.S.INV(RAND())</f>
        <v>1.0483968216303823</v>
      </c>
      <c r="AS66" s="23">
        <f ca="1">SQRT(Inputs!$B$38)*L66+SQRT(1-Inputs!$B$38)*_xlfn.NORM.S.INV(RAND())</f>
        <v>0.66604700052976862</v>
      </c>
      <c r="AT66" s="23">
        <f ca="1">SQRT(Inputs!$B$38)*M66+SQRT(1-Inputs!$B$38)*_xlfn.NORM.S.INV(RAND())</f>
        <v>0.51158302905978126</v>
      </c>
      <c r="AU66" s="15">
        <f ca="1">Inputs!$B$6*EXP($B$8-0.5*C$5^2+C$5*N66)</f>
        <v>4038.8541964579931</v>
      </c>
      <c r="AV66" s="15">
        <f t="shared" ca="1" si="1"/>
        <v>4652.161760707877</v>
      </c>
      <c r="AW66" s="15">
        <f t="shared" ca="1" si="2"/>
        <v>6390.831741928142</v>
      </c>
      <c r="AX66" s="15">
        <f t="shared" ca="1" si="3"/>
        <v>8154.7898990005579</v>
      </c>
      <c r="AY66" s="15">
        <f t="shared" ca="1" si="4"/>
        <v>8136.0458493976312</v>
      </c>
      <c r="AZ66" s="15">
        <f t="shared" ca="1" si="5"/>
        <v>10284.952359536994</v>
      </c>
      <c r="BA66" s="15">
        <f t="shared" ca="1" si="6"/>
        <v>12217.311996083266</v>
      </c>
      <c r="BB66" s="15">
        <f t="shared" ca="1" si="7"/>
        <v>13645.942030096023</v>
      </c>
      <c r="BC66" s="15">
        <f t="shared" ca="1" si="8"/>
        <v>18710.977398562893</v>
      </c>
      <c r="BD66" s="15">
        <f t="shared" ca="1" si="9"/>
        <v>22447.996773619758</v>
      </c>
      <c r="BE66" s="15">
        <f t="shared" ca="1" si="10"/>
        <v>30918.852299890816</v>
      </c>
      <c r="BF66" s="15">
        <f ca="1">Inputs!$B$13*EXP($B$9-0.5*C$6^2+C$6*Y66)</f>
        <v>13701.055662754667</v>
      </c>
      <c r="BG66" s="15">
        <f t="shared" ca="1" si="11"/>
        <v>20605.41019541453</v>
      </c>
      <c r="BH66" s="15">
        <f t="shared" ca="1" si="12"/>
        <v>25388.364145055642</v>
      </c>
      <c r="BI66" s="15">
        <f t="shared" ca="1" si="13"/>
        <v>23683.609390481168</v>
      </c>
      <c r="BJ66" s="15">
        <f t="shared" ca="1" si="14"/>
        <v>29299.562714966873</v>
      </c>
      <c r="BK66" s="15">
        <f t="shared" ca="1" si="15"/>
        <v>31724.172497442723</v>
      </c>
      <c r="BL66" s="15">
        <f t="shared" ca="1" si="16"/>
        <v>35972.468805144934</v>
      </c>
      <c r="BM66" s="15">
        <f t="shared" ca="1" si="17"/>
        <v>52730.425864904551</v>
      </c>
      <c r="BN66" s="15">
        <f t="shared" ca="1" si="18"/>
        <v>68756.278599341444</v>
      </c>
      <c r="BO66" s="15">
        <f t="shared" ca="1" si="19"/>
        <v>85360.68012750466</v>
      </c>
      <c r="BP66" s="15">
        <f t="shared" ca="1" si="20"/>
        <v>116298.11190640696</v>
      </c>
      <c r="BQ66" s="15">
        <f ca="1">Inputs!$B$20*EXP($B$10-0.5*C$7^2+C$7*AJ66)</f>
        <v>5387.3617839844301</v>
      </c>
      <c r="BR66" s="15">
        <f t="shared" ca="1" si="21"/>
        <v>6118.6041859779752</v>
      </c>
      <c r="BS66" s="15">
        <f t="shared" ca="1" si="22"/>
        <v>8402.9807907503418</v>
      </c>
      <c r="BT66" s="15">
        <f t="shared" ca="1" si="23"/>
        <v>11205.688252870605</v>
      </c>
      <c r="BU66" s="15">
        <f t="shared" ca="1" si="24"/>
        <v>18525.277864915224</v>
      </c>
      <c r="BV66" s="15">
        <f t="shared" ca="1" si="25"/>
        <v>24217.915697458262</v>
      </c>
      <c r="BW66" s="15">
        <f t="shared" ca="1" si="26"/>
        <v>30435.975940179818</v>
      </c>
      <c r="BX66" s="15">
        <f t="shared" ca="1" si="27"/>
        <v>40303.919162428057</v>
      </c>
      <c r="BY66" s="15">
        <f t="shared" ca="1" si="28"/>
        <v>69016.142062085157</v>
      </c>
      <c r="BZ66" s="15">
        <f t="shared" ca="1" si="29"/>
        <v>109452.97431045272</v>
      </c>
      <c r="CA66" s="15">
        <f t="shared" ca="1" si="30"/>
        <v>168380.27648555412</v>
      </c>
      <c r="CB66" s="15">
        <f ca="1">(AU66*DCF!C$10-DCF!C$5*MAX(AU66*DCF!C$10,0)-MAX(AU66-Inputs!$B$6,0)/Inputs!$B$10)*DCF!C$6</f>
        <v>1037.2145747207126</v>
      </c>
      <c r="CC66" s="15">
        <f ca="1">(AV66*DCF!D$10-DCF!D$5*MAX(AV66*DCF!D$10,0)-MAX(AV66-AU66,0)/Inputs!$B$10)*DCF!D$6</f>
        <v>984.39391366806797</v>
      </c>
      <c r="CD66" s="15">
        <f ca="1">(AW66*DCF!E$10-DCF!E$5*MAX(AW66*DCF!E$10,0)-MAX(AW66-AV66,0)/Inputs!$B$10)*DCF!E$6</f>
        <v>1083.9208347209205</v>
      </c>
      <c r="CE66" s="15">
        <f ca="1">(AX66*DCF!F$10-DCF!F$5*MAX(AX66*DCF!F$10,0)-MAX(AX66-AW66,0)/Inputs!$B$10)*DCF!F$6</f>
        <v>1413.1416799649585</v>
      </c>
      <c r="CF66" s="15">
        <f ca="1">(AY66*DCF!G$10-DCF!G$5*MAX(AY66*DCF!G$10,0)-MAX(AY66-AX66,0)/Inputs!$B$10)*DCF!G$6</f>
        <v>1676.3496540576889</v>
      </c>
      <c r="CG66" s="15">
        <f ca="1">(AZ66*DCF!H$10-DCF!H$5*MAX(AZ66*DCF!H$10,0)-MAX(AZ66-AY66,0)/Inputs!$B$10)*DCF!H$6</f>
        <v>1615.2540026963118</v>
      </c>
      <c r="CH66" s="15">
        <f ca="1">(BA66*DCF!I$10-DCF!I$5*MAX(BA66*DCF!I$10,0)-MAX(BA66-AZ66,0)/Inputs!$B$10)*DCF!I$6</f>
        <v>1914.6825286284791</v>
      </c>
      <c r="CI66" s="15">
        <f ca="1">(BB66*DCF!J$10-DCF!J$5*MAX(BB66*DCF!J$10,0)-MAX(BB66-BA66,0)/Inputs!$B$10)*DCF!J$6</f>
        <v>2125.189975654755</v>
      </c>
      <c r="CJ66" s="15">
        <f ca="1">(BC66*DCF!K$10-DCF!K$5*MAX(BC66*DCF!K$10,0)-MAX(BC66-BB66,0)/Inputs!$B$10)*DCF!K$6</f>
        <v>2303.13901356205</v>
      </c>
      <c r="CK66" s="15">
        <f ca="1">(BD66*DCF!L$10-DCF!L$5*MAX(BD66*DCF!L$10,0)-MAX(BD66-BC66,0)/Inputs!$B$10)*DCF!L$6</f>
        <v>2902.3276710216837</v>
      </c>
      <c r="CL66" s="15">
        <f ca="1">(BE66*DCF!M$10-DCF!M$5*MAX(BE66*DCF!M$10,0)-MAX(BE66-BD66,0)/Inputs!$B$10)*DCF!M$6</f>
        <v>3351.1157624714883</v>
      </c>
      <c r="CM66" s="15">
        <f ca="1">(BF66*DCF!C$28-DCF!C$5*MAX(BF66*DCF!C$28,0)-MAX(BF66-Inputs!$B$13,0)/Inputs!$B$17)*DCF!C$6</f>
        <v>3647.0483944060393</v>
      </c>
      <c r="CN66" s="15">
        <f ca="1">(BG66*DCF!D$28-DCF!D$5*MAX(BG66*DCF!D$28,0)-MAX(BG66-BF66,0)/Inputs!$B$17)*DCF!D$6</f>
        <v>4595.7531579531114</v>
      </c>
      <c r="CO66" s="15">
        <f ca="1">(BH66*DCF!E$28-DCF!E$5*MAX(BH66*DCF!E$28,0)-MAX(BH66-BG66,0)/Inputs!$B$17)*DCF!E$6</f>
        <v>6247.7824151955238</v>
      </c>
      <c r="CP66" s="15">
        <f ca="1">(BI66*DCF!F$28-DCF!F$5*MAX(BI66*DCF!F$28,0)-MAX(BI66-BH66,0)/Inputs!$B$17)*DCF!F$6</f>
        <v>6429.4761028176827</v>
      </c>
      <c r="CQ66" s="15">
        <f ca="1">(BJ66*DCF!G$28-DCF!G$5*MAX(BJ66*DCF!G$28,0)-MAX(BJ66-BI66,0)/Inputs!$B$17)*DCF!G$6</f>
        <v>6657.4459712061407</v>
      </c>
      <c r="CR66" s="15">
        <f ca="1">(BK66*DCF!H$28-DCF!H$5*MAX(BK66*DCF!H$28,0)-MAX(BK66-BJ66,0)/Inputs!$B$17)*DCF!H$6</f>
        <v>7469.0215457528029</v>
      </c>
      <c r="CS66" s="15">
        <f ca="1">(BL66*DCF!I$28-DCF!I$5*MAX(BL66*DCF!I$28,0)-MAX(BL66-BK66,0)/Inputs!$B$17)*DCF!I$6</f>
        <v>7849.2745302982976</v>
      </c>
      <c r="CT66" s="15">
        <f ca="1">(BM66*DCF!J$28-DCF!J$5*MAX(BM66*DCF!J$28,0)-MAX(BM66-BL66,0)/Inputs!$B$17)*DCF!J$6</f>
        <v>9541.294246131305</v>
      </c>
      <c r="CU66" s="15">
        <f ca="1">(BN66*DCF!K$28-DCF!K$5*MAX(BN66*DCF!K$28,0)-MAX(BN66-BM66,0)/Inputs!$B$17)*DCF!K$6</f>
        <v>12557.219707004659</v>
      </c>
      <c r="CV66" s="15">
        <f ca="1">(BO66*DCF!L$28-DCF!L$5*MAX(BO66*DCF!L$28,0)-MAX(BO66-BN66,0)/Inputs!$B$17)*DCF!L$6</f>
        <v>15152.431674808618</v>
      </c>
      <c r="CW66" s="15">
        <f ca="1">(BP66*DCF!M$28-DCF!M$5*MAX(BP66*DCF!M$28,0)-MAX(BP66-BO66,0)/Inputs!$B$17)*DCF!M$6</f>
        <v>18647.726119369261</v>
      </c>
      <c r="CX66" s="15">
        <f ca="1">(BQ66*DCF!C$46-DCF!C$5*MAX(BQ66*DCF!C$46,0)-MAX(BQ66-Inputs!$B$20,0)/Inputs!$B$24)*DCF!C$6</f>
        <v>-2254.0612822063026</v>
      </c>
      <c r="CY66" s="15">
        <f ca="1">(BR66*DCF!D$46-DCF!D$5*MAX(BR66*DCF!D$46,0)-MAX(BR66-BQ66,0)/Inputs!$B$24)*DCF!D$6</f>
        <v>-1356.3181099199355</v>
      </c>
      <c r="CZ66" s="15">
        <f ca="1">(BS66*DCF!E$46-DCF!E$5*MAX(BS66*DCF!E$46,0)-MAX(BS66-BR66,0)/Inputs!$B$24)*DCF!E$6</f>
        <v>-1894.1054789014934</v>
      </c>
      <c r="DA66" s="15">
        <f ca="1">(BT66*DCF!F$46-DCF!F$5*MAX(BT66*DCF!F$46,0)-MAX(BT66-BS66,0)/Inputs!$B$24)*DCF!F$6</f>
        <v>-1836.6234536391948</v>
      </c>
      <c r="DB66" s="15">
        <f ca="1">(BU66*DCF!G$46-DCF!G$5*MAX(BU66*DCF!G$46,0)-MAX(BU66-BT66,0)/Inputs!$B$24)*DCF!G$6</f>
        <v>-3085.3190739551055</v>
      </c>
      <c r="DC66" s="15">
        <f ca="1">(BV66*DCF!H$46-DCF!H$5*MAX(BV66*DCF!H$46,0)-MAX(BV66-BU66,0)/Inputs!$B$24)*DCF!H$6</f>
        <v>-1768.9523270920586</v>
      </c>
      <c r="DD66" s="15">
        <f ca="1">(BW66*DCF!I$46-DCF!I$5*MAX(BW66*DCF!I$46,0)-MAX(BW66-BV66,0)/Inputs!$B$24)*DCF!I$6</f>
        <v>-1082.0338861664463</v>
      </c>
      <c r="DE66" s="15">
        <f ca="1">(BX66*DCF!J$46-DCF!J$5*MAX(BX66*DCF!J$46,0)-MAX(BX66-BW66,0)/Inputs!$B$24)*DCF!J$6</f>
        <v>-926.17940072746376</v>
      </c>
      <c r="DF66" s="15">
        <f ca="1">(BY66*DCF!K$46-DCF!K$5*MAX(BY66*DCF!K$46,0)-MAX(BY66-BX66,0)/Inputs!$B$24)*DCF!K$6</f>
        <v>-3091.2976188674597</v>
      </c>
      <c r="DG66" s="15">
        <f ca="1">(BZ66*DCF!L$46-DCF!L$5*MAX(BZ66*DCF!L$46,0)-MAX(BZ66-BY66,0)/Inputs!$B$24)*DCF!L$6</f>
        <v>-1585.0112983702993</v>
      </c>
      <c r="DH66" s="15">
        <f ca="1">(CA66*DCF!M$46-DCF!M$5*MAX(CA66*DCF!M$46,0)-MAX(CA66-BZ66,0)/Inputs!$B$24)*DCF!M$6</f>
        <v>881.23490894952965</v>
      </c>
      <c r="DI66" s="15">
        <f ca="1">SUM(CB66:CL66)+BE66*DCF!M$10*(1+Inputs!$B$30)*(1-Inputs!$B$33)*(1-Inputs!$B$30/Inputs!$B$31)/(Inputs!$B$29-Inputs!$B$30)*DCF!M$6</f>
        <v>106454.3044212578</v>
      </c>
      <c r="DJ66" s="15">
        <f ca="1">SUM(CM66:CW66)+BP66*DCF!M$28*(1+Inputs!$B$30)*(1-Inputs!$B$33)*(1-Inputs!$B$30/Inputs!$B$31)/(Inputs!$B$29-Inputs!$B$30)*DCF!M$6</f>
        <v>530340.05162341194</v>
      </c>
      <c r="DK66" s="15">
        <f ca="1">SUM(CX66:DH66)+CA66*DCF!M$46*(1+Inputs!$B$30)*(1-Inputs!$B$33)*(1-Inputs!$B$30/Inputs!$B$31)/(Inputs!$B$29-Inputs!$B$30)*DCF!M$6</f>
        <v>242337.18634462904</v>
      </c>
      <c r="DM66" s="15">
        <f ca="1">DI66+DJ66+DK66+Inputs!$B$34+Inputs!$B$36-Inputs!$B$35</f>
        <v>955982.54238929879</v>
      </c>
    </row>
    <row r="67" spans="1:117" x14ac:dyDescent="0.75">
      <c r="A67" s="11">
        <v>54</v>
      </c>
      <c r="C67" s="23">
        <f t="shared" ca="1" si="35"/>
        <v>0.68197915124735653</v>
      </c>
      <c r="D67" s="23">
        <f t="shared" ca="1" si="35"/>
        <v>1.1873563508421663</v>
      </c>
      <c r="E67" s="23">
        <f t="shared" ca="1" si="35"/>
        <v>0.32346455122997336</v>
      </c>
      <c r="F67" s="23">
        <f t="shared" ca="1" si="35"/>
        <v>-2.0873267360697949</v>
      </c>
      <c r="G67" s="23">
        <f t="shared" ca="1" si="35"/>
        <v>1.7189938729048055</v>
      </c>
      <c r="H67" s="23">
        <f t="shared" ca="1" si="35"/>
        <v>7.6613249289626109E-2</v>
      </c>
      <c r="I67" s="23">
        <f t="shared" ca="1" si="35"/>
        <v>0.56439944981870194</v>
      </c>
      <c r="J67" s="23">
        <f t="shared" ca="1" si="35"/>
        <v>0.58118291132476385</v>
      </c>
      <c r="K67" s="23">
        <f t="shared" ca="1" si="35"/>
        <v>-0.57129586982123548</v>
      </c>
      <c r="L67" s="23">
        <f t="shared" ca="1" si="35"/>
        <v>0.11403250782939289</v>
      </c>
      <c r="M67" s="23">
        <f t="shared" ca="1" si="35"/>
        <v>0.77766436191429567</v>
      </c>
      <c r="N67" s="23">
        <f ca="1">SQRT(Inputs!$B$38)*C67+SQRT(1-Inputs!$B$38)*_xlfn.NORM.S.INV(RAND())</f>
        <v>0.41918200269980732</v>
      </c>
      <c r="O67" s="23">
        <f ca="1">SQRT(Inputs!$B$38)*D67+SQRT(1-Inputs!$B$38)*_xlfn.NORM.S.INV(RAND())</f>
        <v>2.4565845586591895</v>
      </c>
      <c r="P67" s="23">
        <f ca="1">SQRT(Inputs!$B$38)*E67+SQRT(1-Inputs!$B$38)*_xlfn.NORM.S.INV(RAND())</f>
        <v>0.79071568858657793</v>
      </c>
      <c r="Q67" s="23">
        <f ca="1">SQRT(Inputs!$B$38)*F67+SQRT(1-Inputs!$B$38)*_xlfn.NORM.S.INV(RAND())</f>
        <v>-1.5151899277699425</v>
      </c>
      <c r="R67" s="23">
        <f ca="1">SQRT(Inputs!$B$38)*G67+SQRT(1-Inputs!$B$38)*_xlfn.NORM.S.INV(RAND())</f>
        <v>1.9927799592796744</v>
      </c>
      <c r="S67" s="23">
        <f ca="1">SQRT(Inputs!$B$38)*H67+SQRT(1-Inputs!$B$38)*_xlfn.NORM.S.INV(RAND())</f>
        <v>0.12167434373697478</v>
      </c>
      <c r="T67" s="23">
        <f ca="1">SQRT(Inputs!$B$38)*I67+SQRT(1-Inputs!$B$38)*_xlfn.NORM.S.INV(RAND())</f>
        <v>8.80673442303615E-2</v>
      </c>
      <c r="U67" s="23">
        <f ca="1">SQRT(Inputs!$B$38)*J67+SQRT(1-Inputs!$B$38)*_xlfn.NORM.S.INV(RAND())</f>
        <v>-1.2261675324212489</v>
      </c>
      <c r="V67" s="23">
        <f ca="1">SQRT(Inputs!$B$38)*K67+SQRT(1-Inputs!$B$38)*_xlfn.NORM.S.INV(RAND())</f>
        <v>-1.6621561543626489</v>
      </c>
      <c r="W67" s="23">
        <f ca="1">SQRT(Inputs!$B$38)*L67+SQRT(1-Inputs!$B$38)*_xlfn.NORM.S.INV(RAND())</f>
        <v>1.9831442915185382</v>
      </c>
      <c r="X67" s="23">
        <f ca="1">SQRT(Inputs!$B$38)*M67+SQRT(1-Inputs!$B$38)*_xlfn.NORM.S.INV(RAND())</f>
        <v>0.57178481235900036</v>
      </c>
      <c r="Y67" s="23">
        <f ca="1">SQRT(Inputs!$B$38)*C67+SQRT(1-Inputs!$B$38)*_xlfn.NORM.S.INV(RAND())</f>
        <v>-0.74068635658774529</v>
      </c>
      <c r="Z67" s="23">
        <f ca="1">SQRT(Inputs!$B$38)*D67+SQRT(1-Inputs!$B$38)*_xlfn.NORM.S.INV(RAND())</f>
        <v>1.1849544169052888</v>
      </c>
      <c r="AA67" s="23">
        <f ca="1">SQRT(Inputs!$B$38)*E67+SQRT(1-Inputs!$B$38)*_xlfn.NORM.S.INV(RAND())</f>
        <v>3.5759258481249029E-2</v>
      </c>
      <c r="AB67" s="23">
        <f ca="1">SQRT(Inputs!$B$38)*F67+SQRT(1-Inputs!$B$38)*_xlfn.NORM.S.INV(RAND())</f>
        <v>-0.33238587074411818</v>
      </c>
      <c r="AC67" s="23">
        <f ca="1">SQRT(Inputs!$B$38)*G67+SQRT(1-Inputs!$B$38)*_xlfn.NORM.S.INV(RAND())</f>
        <v>0.70911563450415116</v>
      </c>
      <c r="AD67" s="23">
        <f ca="1">SQRT(Inputs!$B$38)*H67+SQRT(1-Inputs!$B$38)*_xlfn.NORM.S.INV(RAND())</f>
        <v>0.51370110839514282</v>
      </c>
      <c r="AE67" s="23">
        <f ca="1">SQRT(Inputs!$B$38)*I67+SQRT(1-Inputs!$B$38)*_xlfn.NORM.S.INV(RAND())</f>
        <v>1.0022462372782444</v>
      </c>
      <c r="AF67" s="23">
        <f ca="1">SQRT(Inputs!$B$38)*J67+SQRT(1-Inputs!$B$38)*_xlfn.NORM.S.INV(RAND())</f>
        <v>0.7918343860626289</v>
      </c>
      <c r="AG67" s="23">
        <f ca="1">SQRT(Inputs!$B$38)*K67+SQRT(1-Inputs!$B$38)*_xlfn.NORM.S.INV(RAND())</f>
        <v>1.4691657898878607E-2</v>
      </c>
      <c r="AH67" s="23">
        <f ca="1">SQRT(Inputs!$B$38)*L67+SQRT(1-Inputs!$B$38)*_xlfn.NORM.S.INV(RAND())</f>
        <v>1.0125820392385396</v>
      </c>
      <c r="AI67" s="23">
        <f ca="1">SQRT(Inputs!$B$38)*M67+SQRT(1-Inputs!$B$38)*_xlfn.NORM.S.INV(RAND())</f>
        <v>0.28972228117676119</v>
      </c>
      <c r="AJ67" s="23">
        <f ca="1">SQRT(Inputs!$B$38)*C67+SQRT(1-Inputs!$B$38)*_xlfn.NORM.S.INV(RAND())</f>
        <v>-0.89541231879871774</v>
      </c>
      <c r="AK67" s="23">
        <f ca="1">SQRT(Inputs!$B$38)*D67+SQRT(1-Inputs!$B$38)*_xlfn.NORM.S.INV(RAND())</f>
        <v>0.495051544829194</v>
      </c>
      <c r="AL67" s="23">
        <f ca="1">SQRT(Inputs!$B$38)*E67+SQRT(1-Inputs!$B$38)*_xlfn.NORM.S.INV(RAND())</f>
        <v>-0.41048594904160374</v>
      </c>
      <c r="AM67" s="23">
        <f ca="1">SQRT(Inputs!$B$38)*F67+SQRT(1-Inputs!$B$38)*_xlfn.NORM.S.INV(RAND())</f>
        <v>-2.5036907520638763</v>
      </c>
      <c r="AN67" s="23">
        <f ca="1">SQRT(Inputs!$B$38)*G67+SQRT(1-Inputs!$B$38)*_xlfn.NORM.S.INV(RAND())</f>
        <v>0.2730167605939513</v>
      </c>
      <c r="AO67" s="23">
        <f ca="1">SQRT(Inputs!$B$38)*H67+SQRT(1-Inputs!$B$38)*_xlfn.NORM.S.INV(RAND())</f>
        <v>-1.4438696625415761</v>
      </c>
      <c r="AP67" s="23">
        <f ca="1">SQRT(Inputs!$B$38)*I67+SQRT(1-Inputs!$B$38)*_xlfn.NORM.S.INV(RAND())</f>
        <v>0.65104653522061873</v>
      </c>
      <c r="AQ67" s="23">
        <f ca="1">SQRT(Inputs!$B$38)*J67+SQRT(1-Inputs!$B$38)*_xlfn.NORM.S.INV(RAND())</f>
        <v>-0.83855402214429997</v>
      </c>
      <c r="AR67" s="23">
        <f ca="1">SQRT(Inputs!$B$38)*K67+SQRT(1-Inputs!$B$38)*_xlfn.NORM.S.INV(RAND())</f>
        <v>-0.5838725561035546</v>
      </c>
      <c r="AS67" s="23">
        <f ca="1">SQRT(Inputs!$B$38)*L67+SQRT(1-Inputs!$B$38)*_xlfn.NORM.S.INV(RAND())</f>
        <v>-0.40092595989645774</v>
      </c>
      <c r="AT67" s="23">
        <f ca="1">SQRT(Inputs!$B$38)*M67+SQRT(1-Inputs!$B$38)*_xlfn.NORM.S.INV(RAND())</f>
        <v>1.0177105189697875</v>
      </c>
      <c r="AU67" s="15">
        <f ca="1">Inputs!$B$6*EXP($B$8-0.5*C$5^2+C$5*N67)</f>
        <v>5310.6350175527905</v>
      </c>
      <c r="AV67" s="15">
        <f t="shared" ca="1" si="1"/>
        <v>9276.5605815510244</v>
      </c>
      <c r="AW67" s="15">
        <f t="shared" ca="1" si="2"/>
        <v>12584.163095142139</v>
      </c>
      <c r="AX67" s="15">
        <f t="shared" ca="1" si="3"/>
        <v>12714.334181033115</v>
      </c>
      <c r="AY67" s="15">
        <f t="shared" ca="1" si="4"/>
        <v>19609.910619677979</v>
      </c>
      <c r="AZ67" s="15">
        <f t="shared" ca="1" si="5"/>
        <v>24306.960124530437</v>
      </c>
      <c r="BA67" s="15">
        <f t="shared" ca="1" si="6"/>
        <v>30020.938756806521</v>
      </c>
      <c r="BB67" s="15">
        <f t="shared" ca="1" si="7"/>
        <v>32505.811948846957</v>
      </c>
      <c r="BC67" s="15">
        <f t="shared" ca="1" si="8"/>
        <v>33909.805864687274</v>
      </c>
      <c r="BD67" s="15">
        <f t="shared" ca="1" si="9"/>
        <v>50009.477650247893</v>
      </c>
      <c r="BE67" s="15">
        <f t="shared" ca="1" si="10"/>
        <v>64556.135096195336</v>
      </c>
      <c r="BF67" s="15">
        <f ca="1">Inputs!$B$13*EXP($B$9-0.5*C$6^2+C$6*Y67)</f>
        <v>11942.155182243361</v>
      </c>
      <c r="BG67" s="15">
        <f t="shared" ca="1" si="11"/>
        <v>18023.915968809248</v>
      </c>
      <c r="BH67" s="15">
        <f t="shared" ca="1" si="12"/>
        <v>22152.908834077138</v>
      </c>
      <c r="BI67" s="15">
        <f t="shared" ca="1" si="13"/>
        <v>25765.98529040422</v>
      </c>
      <c r="BJ67" s="15">
        <f t="shared" ca="1" si="14"/>
        <v>34986.937513201665</v>
      </c>
      <c r="BK67" s="15">
        <f t="shared" ca="1" si="15"/>
        <v>46050.421545197278</v>
      </c>
      <c r="BL67" s="15">
        <f t="shared" ca="1" si="16"/>
        <v>64412.99005357235</v>
      </c>
      <c r="BM67" s="15">
        <f t="shared" ca="1" si="17"/>
        <v>87361.913778854621</v>
      </c>
      <c r="BN67" s="15">
        <f t="shared" ca="1" si="18"/>
        <v>107633.54550988787</v>
      </c>
      <c r="BO67" s="15">
        <f t="shared" ca="1" si="19"/>
        <v>148974.0171629157</v>
      </c>
      <c r="BP67" s="15">
        <f t="shared" ca="1" si="20"/>
        <v>189477.64166627775</v>
      </c>
      <c r="BQ67" s="15">
        <f ca="1">Inputs!$B$20*EXP($B$10-0.5*C$7^2+C$7*AJ67)</f>
        <v>3122.3507335043487</v>
      </c>
      <c r="BR67" s="15">
        <f t="shared" ca="1" si="21"/>
        <v>4957.9192773565292</v>
      </c>
      <c r="BS67" s="15">
        <f t="shared" ca="1" si="22"/>
        <v>6034.3050124355232</v>
      </c>
      <c r="BT67" s="15">
        <f t="shared" ca="1" si="23"/>
        <v>4313.9882774334674</v>
      </c>
      <c r="BU67" s="15">
        <f t="shared" ca="1" si="24"/>
        <v>6386.9701549737038</v>
      </c>
      <c r="BV67" s="15">
        <f t="shared" ca="1" si="25"/>
        <v>6418.5265854065628</v>
      </c>
      <c r="BW67" s="15">
        <f t="shared" ca="1" si="26"/>
        <v>10279.940194329436</v>
      </c>
      <c r="BX67" s="15">
        <f t="shared" ca="1" si="27"/>
        <v>12153.305213169862</v>
      </c>
      <c r="BY67" s="15">
        <f t="shared" ca="1" si="28"/>
        <v>15228.967762786611</v>
      </c>
      <c r="BZ67" s="15">
        <f t="shared" ca="1" si="29"/>
        <v>19850.084231341629</v>
      </c>
      <c r="CA67" s="15">
        <f t="shared" ca="1" si="30"/>
        <v>33410.742445906792</v>
      </c>
      <c r="CB67" s="15">
        <f ca="1">(AU67*DCF!C$10-DCF!C$5*MAX(AU67*DCF!C$10,0)-MAX(AU67-Inputs!$B$6,0)/Inputs!$B$10)*DCF!C$6</f>
        <v>1040.5901808832134</v>
      </c>
      <c r="CC67" s="15">
        <f ca="1">(AV67*DCF!D$10-DCF!D$5*MAX(AV67*DCF!D$10,0)-MAX(AV67-AU67,0)/Inputs!$B$10)*DCF!D$6</f>
        <v>1294.1116419826435</v>
      </c>
      <c r="CD67" s="15">
        <f ca="1">(AW67*DCF!E$10-DCF!E$5*MAX(AW67*DCF!E$10,0)-MAX(AW67-AV67,0)/Inputs!$B$10)*DCF!E$6</f>
        <v>2160.4738762226903</v>
      </c>
      <c r="CE67" s="15">
        <f ca="1">(AX67*DCF!F$10-DCF!F$5*MAX(AX67*DCF!F$10,0)-MAX(AX67-AW67,0)/Inputs!$B$10)*DCF!F$6</f>
        <v>2748.4335134441685</v>
      </c>
      <c r="CF67" s="15">
        <f ca="1">(AY67*DCF!G$10-DCF!G$5*MAX(AY67*DCF!G$10,0)-MAX(AY67-AX67,0)/Inputs!$B$10)*DCF!G$6</f>
        <v>2714.9740562622583</v>
      </c>
      <c r="CG67" s="15">
        <f ca="1">(AZ67*DCF!H$10-DCF!H$5*MAX(AZ67*DCF!H$10,0)-MAX(AZ67-AY67,0)/Inputs!$B$10)*DCF!H$6</f>
        <v>3885.1683977879111</v>
      </c>
      <c r="CH67" s="15">
        <f ca="1">(BA67*DCF!I$10-DCF!I$5*MAX(BA67*DCF!I$10,0)-MAX(BA67-AZ67,0)/Inputs!$B$10)*DCF!I$6</f>
        <v>4546.4376482764073</v>
      </c>
      <c r="CI67" s="15">
        <f ca="1">(BB67*DCF!J$10-DCF!J$5*MAX(BB67*DCF!J$10,0)-MAX(BB67-BA67,0)/Inputs!$B$10)*DCF!J$6</f>
        <v>5201.5311696189483</v>
      </c>
      <c r="CJ67" s="15">
        <f ca="1">(BC67*DCF!K$10-DCF!K$5*MAX(BC67*DCF!K$10,0)-MAX(BC67-BB67,0)/Inputs!$B$10)*DCF!K$6</f>
        <v>5262.3963740984573</v>
      </c>
      <c r="CK67" s="15">
        <f ca="1">(BD67*DCF!L$10-DCF!L$5*MAX(BD67*DCF!L$10,0)-MAX(BD67-BC67,0)/Inputs!$B$10)*DCF!L$6</f>
        <v>5460.4319699628777</v>
      </c>
      <c r="CL67" s="15">
        <f ca="1">(BE67*DCF!M$10-DCF!M$5*MAX(BE67*DCF!M$10,0)-MAX(BE67-BD67,0)/Inputs!$B$10)*DCF!M$6</f>
        <v>7371.9519725265664</v>
      </c>
      <c r="CM67" s="15">
        <f ca="1">(BF67*DCF!C$28-DCF!C$5*MAX(BF67*DCF!C$28,0)-MAX(BF67-Inputs!$B$13,0)/Inputs!$B$17)*DCF!C$6</f>
        <v>3516.456084952697</v>
      </c>
      <c r="CN67" s="15">
        <f ca="1">(BG67*DCF!D$28-DCF!D$5*MAX(BG67*DCF!D$28,0)-MAX(BG67-BF67,0)/Inputs!$B$17)*DCF!D$6</f>
        <v>4010.940530779656</v>
      </c>
      <c r="CO67" s="15">
        <f ca="1">(BH67*DCF!E$28-DCF!E$5*MAX(BH67*DCF!E$28,0)-MAX(BH67-BG67,0)/Inputs!$B$17)*DCF!E$6</f>
        <v>5460.3305872724195</v>
      </c>
      <c r="CP67" s="15">
        <f ca="1">(BI67*DCF!F$28-DCF!F$5*MAX(BI67*DCF!F$28,0)-MAX(BI67-BH67,0)/Inputs!$B$17)*DCF!F$6</f>
        <v>6336.9686301654065</v>
      </c>
      <c r="CQ67" s="15">
        <f ca="1">(BJ67*DCF!G$28-DCF!G$5*MAX(BJ67*DCF!G$28,0)-MAX(BJ67-BI67,0)/Inputs!$B$17)*DCF!G$6</f>
        <v>7526.7533109410397</v>
      </c>
      <c r="CR67" s="15">
        <f ca="1">(BK67*DCF!H$28-DCF!H$5*MAX(BK67*DCF!H$28,0)-MAX(BK67-BJ67,0)/Inputs!$B$17)*DCF!H$6</f>
        <v>9669.8223719854013</v>
      </c>
      <c r="CS67" s="15">
        <f ca="1">(BL67*DCF!I$28-DCF!I$5*MAX(BL67*DCF!I$28,0)-MAX(BL67-BK67,0)/Inputs!$B$17)*DCF!I$6</f>
        <v>12511.31871325947</v>
      </c>
      <c r="CT67" s="15">
        <f ca="1">(BM67*DCF!J$28-DCF!J$5*MAX(BM67*DCF!J$28,0)-MAX(BM67-BL67,0)/Inputs!$B$17)*DCF!J$6</f>
        <v>16446.119426329609</v>
      </c>
      <c r="CU67" s="15">
        <f ca="1">(BN67*DCF!K$28-DCF!K$5*MAX(BN67*DCF!K$28,0)-MAX(BN67-BM67,0)/Inputs!$B$17)*DCF!K$6</f>
        <v>20247.395249736575</v>
      </c>
      <c r="CV67" s="15">
        <f ca="1">(BO67*DCF!L$28-DCF!L$5*MAX(BO67*DCF!L$28,0)-MAX(BO67-BN67,0)/Inputs!$B$17)*DCF!L$6</f>
        <v>25045.700067607257</v>
      </c>
      <c r="CW67" s="15">
        <f ca="1">(BP67*DCF!M$28-DCF!M$5*MAX(BP67*DCF!M$28,0)-MAX(BP67-BO67,0)/Inputs!$B$17)*DCF!M$6</f>
        <v>31416.561051818913</v>
      </c>
      <c r="CX67" s="15">
        <f ca="1">(BQ67*DCF!C$46-DCF!C$5*MAX(BQ67*DCF!C$46,0)-MAX(BQ67-Inputs!$B$20,0)/Inputs!$B$24)*DCF!C$6</f>
        <v>-721.09716709107352</v>
      </c>
      <c r="CY67" s="15">
        <f ca="1">(BR67*DCF!D$46-DCF!D$5*MAX(BR67*DCF!D$46,0)-MAX(BR67-BQ67,0)/Inputs!$B$24)*DCF!D$6</f>
        <v>-1629.4230615320546</v>
      </c>
      <c r="CZ67" s="15">
        <f ca="1">(BS67*DCF!E$46-DCF!E$5*MAX(BS67*DCF!E$46,0)-MAX(BS67-BR67,0)/Inputs!$B$24)*DCF!E$6</f>
        <v>-1137.8486985713332</v>
      </c>
      <c r="DA67" s="15">
        <f ca="1">(BT67*DCF!F$46-DCF!F$5*MAX(BT67*DCF!F$46,0)-MAX(BT67-BS67,0)/Inputs!$B$24)*DCF!F$6</f>
        <v>-314.17190147721868</v>
      </c>
      <c r="DB67" s="15">
        <f ca="1">(BU67*DCF!G$46-DCF!G$5*MAX(BU67*DCF!G$46,0)-MAX(BU67-BT67,0)/Inputs!$B$24)*DCF!G$6</f>
        <v>-912.15520338473425</v>
      </c>
      <c r="DC67" s="15">
        <f ca="1">(BV67*DCF!H$46-DCF!H$5*MAX(BV67*DCF!H$46,0)-MAX(BV67-BU67,0)/Inputs!$B$24)*DCF!H$6</f>
        <v>-9.8059674075537995</v>
      </c>
      <c r="DD67" s="15">
        <f ca="1">(BW67*DCF!I$46-DCF!I$5*MAX(BW67*DCF!I$46,0)-MAX(BW67-BV67,0)/Inputs!$B$24)*DCF!I$6</f>
        <v>-871.04326322843588</v>
      </c>
      <c r="DE67" s="15">
        <f ca="1">(BX67*DCF!J$46-DCF!J$5*MAX(BX67*DCF!J$46,0)-MAX(BX67-BW67,0)/Inputs!$B$24)*DCF!J$6</f>
        <v>13.011739364624754</v>
      </c>
      <c r="DF67" s="15">
        <f ca="1">(BY67*DCF!K$46-DCF!K$5*MAX(BY67*DCF!K$46,0)-MAX(BY67-BX67,0)/Inputs!$B$24)*DCF!K$6</f>
        <v>116.47401528059379</v>
      </c>
      <c r="DG67" s="15">
        <f ca="1">(BZ67*DCF!L$46-DCF!L$5*MAX(BZ67*DCF!L$46,0)-MAX(BZ67-BY67,0)/Inputs!$B$24)*DCF!L$6</f>
        <v>326.37059342070637</v>
      </c>
      <c r="DH67" s="15">
        <f ca="1">(CA67*DCF!M$46-DCF!M$5*MAX(CA67*DCF!M$46,0)-MAX(CA67-BZ67,0)/Inputs!$B$24)*DCF!M$6</f>
        <v>-215.66860378356807</v>
      </c>
      <c r="DI67" s="15">
        <f ca="1">SUM(CB67:CL67)+BE67*DCF!M$10*(1+Inputs!$B$30)*(1-Inputs!$B$33)*(1-Inputs!$B$30/Inputs!$B$31)/(Inputs!$B$29-Inputs!$B$30)*DCF!M$6</f>
        <v>221347.07844028869</v>
      </c>
      <c r="DJ67" s="15">
        <f ca="1">SUM(CM67:CW67)+BP67*DCF!M$28*(1+Inputs!$B$30)*(1-Inputs!$B$33)*(1-Inputs!$B$30/Inputs!$B$31)/(Inputs!$B$29-Inputs!$B$30)*DCF!M$6</f>
        <v>845280.07581107772</v>
      </c>
      <c r="DK67" s="15">
        <f ca="1">SUM(CX67:DH67)+CA67*DCF!M$46*(1+Inputs!$B$30)*(1-Inputs!$B$33)*(1-Inputs!$B$30/Inputs!$B$31)/(Inputs!$B$29-Inputs!$B$30)*DCF!M$6</f>
        <v>46301.608058417172</v>
      </c>
      <c r="DM67" s="15">
        <f ca="1">DI67+DJ67+DK67+Inputs!$B$34+Inputs!$B$36-Inputs!$B$35</f>
        <v>1189779.7623097836</v>
      </c>
    </row>
    <row r="68" spans="1:117" x14ac:dyDescent="0.75">
      <c r="A68" s="11">
        <v>55</v>
      </c>
      <c r="C68" s="23">
        <f t="shared" ca="1" si="35"/>
        <v>0.5497598356898773</v>
      </c>
      <c r="D68" s="23">
        <f t="shared" ca="1" si="35"/>
        <v>-1.3791143676669815</v>
      </c>
      <c r="E68" s="23">
        <f t="shared" ca="1" si="35"/>
        <v>0.66151389080816814</v>
      </c>
      <c r="F68" s="23">
        <f t="shared" ca="1" si="35"/>
        <v>-2.5668144363019396E-2</v>
      </c>
      <c r="G68" s="23">
        <f t="shared" ca="1" si="35"/>
        <v>-1.0070211433777982</v>
      </c>
      <c r="H68" s="23">
        <f t="shared" ca="1" si="35"/>
        <v>0.3933462619172709</v>
      </c>
      <c r="I68" s="23">
        <f t="shared" ca="1" si="35"/>
        <v>-0.64334007035640006</v>
      </c>
      <c r="J68" s="23">
        <f t="shared" ca="1" si="35"/>
        <v>0.4964078276265515</v>
      </c>
      <c r="K68" s="23">
        <f t="shared" ca="1" si="35"/>
        <v>1.3199338397125573</v>
      </c>
      <c r="L68" s="23">
        <f t="shared" ca="1" si="35"/>
        <v>-1.0483915933108261</v>
      </c>
      <c r="M68" s="23">
        <f t="shared" ca="1" si="35"/>
        <v>1.311614919678999</v>
      </c>
      <c r="N68" s="23">
        <f ca="1">SQRT(Inputs!$B$38)*C68+SQRT(1-Inputs!$B$38)*_xlfn.NORM.S.INV(RAND())</f>
        <v>-1.135471695265045</v>
      </c>
      <c r="O68" s="23">
        <f ca="1">SQRT(Inputs!$B$38)*D68+SQRT(1-Inputs!$B$38)*_xlfn.NORM.S.INV(RAND())</f>
        <v>-0.5799830653697452</v>
      </c>
      <c r="P68" s="23">
        <f ca="1">SQRT(Inputs!$B$38)*E68+SQRT(1-Inputs!$B$38)*_xlfn.NORM.S.INV(RAND())</f>
        <v>0.26460979370805437</v>
      </c>
      <c r="Q68" s="23">
        <f ca="1">SQRT(Inputs!$B$38)*F68+SQRT(1-Inputs!$B$38)*_xlfn.NORM.S.INV(RAND())</f>
        <v>0.30447117508896432</v>
      </c>
      <c r="R68" s="23">
        <f ca="1">SQRT(Inputs!$B$38)*G68+SQRT(1-Inputs!$B$38)*_xlfn.NORM.S.INV(RAND())</f>
        <v>0.10058797068901271</v>
      </c>
      <c r="S68" s="23">
        <f ca="1">SQRT(Inputs!$B$38)*H68+SQRT(1-Inputs!$B$38)*_xlfn.NORM.S.INV(RAND())</f>
        <v>0.70047243517140501</v>
      </c>
      <c r="T68" s="23">
        <f ca="1">SQRT(Inputs!$B$38)*I68+SQRT(1-Inputs!$B$38)*_xlfn.NORM.S.INV(RAND())</f>
        <v>0.13983110407200261</v>
      </c>
      <c r="U68" s="23">
        <f ca="1">SQRT(Inputs!$B$38)*J68+SQRT(1-Inputs!$B$38)*_xlfn.NORM.S.INV(RAND())</f>
        <v>0.59876602284520553</v>
      </c>
      <c r="V68" s="23">
        <f ca="1">SQRT(Inputs!$B$38)*K68+SQRT(1-Inputs!$B$38)*_xlfn.NORM.S.INV(RAND())</f>
        <v>0.5960284587090583</v>
      </c>
      <c r="W68" s="23">
        <f ca="1">SQRT(Inputs!$B$38)*L68+SQRT(1-Inputs!$B$38)*_xlfn.NORM.S.INV(RAND())</f>
        <v>-1.5203441179626265</v>
      </c>
      <c r="X68" s="23">
        <f ca="1">SQRT(Inputs!$B$38)*M68+SQRT(1-Inputs!$B$38)*_xlfn.NORM.S.INV(RAND())</f>
        <v>0.40243449374349161</v>
      </c>
      <c r="Y68" s="23">
        <f ca="1">SQRT(Inputs!$B$38)*C68+SQRT(1-Inputs!$B$38)*_xlfn.NORM.S.INV(RAND())</f>
        <v>0.33805268614724937</v>
      </c>
      <c r="Z68" s="23">
        <f ca="1">SQRT(Inputs!$B$38)*D68+SQRT(1-Inputs!$B$38)*_xlfn.NORM.S.INV(RAND())</f>
        <v>-0.24217138958728424</v>
      </c>
      <c r="AA68" s="23">
        <f ca="1">SQRT(Inputs!$B$38)*E68+SQRT(1-Inputs!$B$38)*_xlfn.NORM.S.INV(RAND())</f>
        <v>-4.8634827463750863E-2</v>
      </c>
      <c r="AB68" s="23">
        <f ca="1">SQRT(Inputs!$B$38)*F68+SQRT(1-Inputs!$B$38)*_xlfn.NORM.S.INV(RAND())</f>
        <v>-0.34683418832024016</v>
      </c>
      <c r="AC68" s="23">
        <f ca="1">SQRT(Inputs!$B$38)*G68+SQRT(1-Inputs!$B$38)*_xlfn.NORM.S.INV(RAND())</f>
        <v>-0.99245103931913603</v>
      </c>
      <c r="AD68" s="23">
        <f ca="1">SQRT(Inputs!$B$38)*H68+SQRT(1-Inputs!$B$38)*_xlfn.NORM.S.INV(RAND())</f>
        <v>1.2914604761663007</v>
      </c>
      <c r="AE68" s="23">
        <f ca="1">SQRT(Inputs!$B$38)*I68+SQRT(1-Inputs!$B$38)*_xlfn.NORM.S.INV(RAND())</f>
        <v>0.44287264512278518</v>
      </c>
      <c r="AF68" s="23">
        <f ca="1">SQRT(Inputs!$B$38)*J68+SQRT(1-Inputs!$B$38)*_xlfn.NORM.S.INV(RAND())</f>
        <v>-0.64562564421160906</v>
      </c>
      <c r="AG68" s="23">
        <f ca="1">SQRT(Inputs!$B$38)*K68+SQRT(1-Inputs!$B$38)*_xlfn.NORM.S.INV(RAND())</f>
        <v>1.4003454601419687</v>
      </c>
      <c r="AH68" s="23">
        <f ca="1">SQRT(Inputs!$B$38)*L68+SQRT(1-Inputs!$B$38)*_xlfn.NORM.S.INV(RAND())</f>
        <v>-0.6560977992749204</v>
      </c>
      <c r="AI68" s="23">
        <f ca="1">SQRT(Inputs!$B$38)*M68+SQRT(1-Inputs!$B$38)*_xlfn.NORM.S.INV(RAND())</f>
        <v>0.43120717487104954</v>
      </c>
      <c r="AJ68" s="23">
        <f ca="1">SQRT(Inputs!$B$38)*C68+SQRT(1-Inputs!$B$38)*_xlfn.NORM.S.INV(RAND())</f>
        <v>1.1661075517069823</v>
      </c>
      <c r="AK68" s="23">
        <f ca="1">SQRT(Inputs!$B$38)*D68+SQRT(1-Inputs!$B$38)*_xlfn.NORM.S.INV(RAND())</f>
        <v>-1.2510086241264415</v>
      </c>
      <c r="AL68" s="23">
        <f ca="1">SQRT(Inputs!$B$38)*E68+SQRT(1-Inputs!$B$38)*_xlfn.NORM.S.INV(RAND())</f>
        <v>-0.53690480501905902</v>
      </c>
      <c r="AM68" s="23">
        <f ca="1">SQRT(Inputs!$B$38)*F68+SQRT(1-Inputs!$B$38)*_xlfn.NORM.S.INV(RAND())</f>
        <v>-1.6688897362580744</v>
      </c>
      <c r="AN68" s="23">
        <f ca="1">SQRT(Inputs!$B$38)*G68+SQRT(1-Inputs!$B$38)*_xlfn.NORM.S.INV(RAND())</f>
        <v>-2.6736103203778394E-2</v>
      </c>
      <c r="AO68" s="23">
        <f ca="1">SQRT(Inputs!$B$38)*H68+SQRT(1-Inputs!$B$38)*_xlfn.NORM.S.INV(RAND())</f>
        <v>0.4381100325009768</v>
      </c>
      <c r="AP68" s="23">
        <f ca="1">SQRT(Inputs!$B$38)*I68+SQRT(1-Inputs!$B$38)*_xlfn.NORM.S.INV(RAND())</f>
        <v>1.061758222108129</v>
      </c>
      <c r="AQ68" s="23">
        <f ca="1">SQRT(Inputs!$B$38)*J68+SQRT(1-Inputs!$B$38)*_xlfn.NORM.S.INV(RAND())</f>
        <v>-0.37699558595214039</v>
      </c>
      <c r="AR68" s="23">
        <f ca="1">SQRT(Inputs!$B$38)*K68+SQRT(1-Inputs!$B$38)*_xlfn.NORM.S.INV(RAND())</f>
        <v>-0.70135152370139786</v>
      </c>
      <c r="AS68" s="23">
        <f ca="1">SQRT(Inputs!$B$38)*L68+SQRT(1-Inputs!$B$38)*_xlfn.NORM.S.INV(RAND())</f>
        <v>-1.0171790270432997</v>
      </c>
      <c r="AT68" s="23">
        <f ca="1">SQRT(Inputs!$B$38)*M68+SQRT(1-Inputs!$B$38)*_xlfn.NORM.S.INV(RAND())</f>
        <v>0.83704323687821525</v>
      </c>
      <c r="AU68" s="15">
        <f ca="1">Inputs!$B$6*EXP($B$8-0.5*C$5^2+C$5*N68)</f>
        <v>4129.0809088139495</v>
      </c>
      <c r="AV68" s="15">
        <f t="shared" ca="1" si="1"/>
        <v>4615.2297549683199</v>
      </c>
      <c r="AW68" s="15">
        <f t="shared" ca="1" si="2"/>
        <v>5831.9309273434365</v>
      </c>
      <c r="AX68" s="15">
        <f t="shared" ca="1" si="3"/>
        <v>7396.2609052877497</v>
      </c>
      <c r="AY68" s="15">
        <f t="shared" ca="1" si="4"/>
        <v>9145.7969759246153</v>
      </c>
      <c r="AZ68" s="15">
        <f t="shared" ca="1" si="5"/>
        <v>12082.510449552155</v>
      </c>
      <c r="BA68" s="15">
        <f t="shared" ca="1" si="6"/>
        <v>15003.881458463771</v>
      </c>
      <c r="BB68" s="15">
        <f t="shared" ca="1" si="7"/>
        <v>19505.026367018301</v>
      </c>
      <c r="BC68" s="15">
        <f t="shared" ca="1" si="8"/>
        <v>25303.426794066047</v>
      </c>
      <c r="BD68" s="15">
        <f t="shared" ca="1" si="9"/>
        <v>26890.001066786841</v>
      </c>
      <c r="BE68" s="15">
        <f t="shared" ca="1" si="10"/>
        <v>34180.409074089584</v>
      </c>
      <c r="BF68" s="15">
        <f ca="1">Inputs!$B$13*EXP($B$9-0.5*C$6^2+C$6*Y68)</f>
        <v>14789.716622059275</v>
      </c>
      <c r="BG68" s="15">
        <f t="shared" ca="1" si="11"/>
        <v>17254.082112133976</v>
      </c>
      <c r="BH68" s="15">
        <f t="shared" ca="1" si="12"/>
        <v>20911.947525403601</v>
      </c>
      <c r="BI68" s="15">
        <f t="shared" ca="1" si="13"/>
        <v>24268.596279322857</v>
      </c>
      <c r="BJ68" s="15">
        <f t="shared" ca="1" si="14"/>
        <v>25785.943059398258</v>
      </c>
      <c r="BK68" s="15">
        <f t="shared" ca="1" si="15"/>
        <v>37730.861641732292</v>
      </c>
      <c r="BL68" s="15">
        <f t="shared" ca="1" si="16"/>
        <v>49085.645363895557</v>
      </c>
      <c r="BM68" s="15">
        <f t="shared" ca="1" si="17"/>
        <v>55686.544666255773</v>
      </c>
      <c r="BN68" s="15">
        <f t="shared" ca="1" si="18"/>
        <v>81001.082260159354</v>
      </c>
      <c r="BO68" s="15">
        <f t="shared" ca="1" si="19"/>
        <v>92345.255473633122</v>
      </c>
      <c r="BP68" s="15">
        <f t="shared" ca="1" si="20"/>
        <v>119350.33722876073</v>
      </c>
      <c r="BQ68" s="15">
        <f ca="1">Inputs!$B$20*EXP($B$10-0.5*C$7^2+C$7*AJ68)</f>
        <v>6486.8144336806163</v>
      </c>
      <c r="BR68" s="15">
        <f t="shared" ca="1" si="21"/>
        <v>5915.9834847998691</v>
      </c>
      <c r="BS68" s="15">
        <f t="shared" ca="1" si="22"/>
        <v>6943.6281511923289</v>
      </c>
      <c r="BT68" s="15">
        <f t="shared" ca="1" si="23"/>
        <v>6179.4037718571781</v>
      </c>
      <c r="BU68" s="15">
        <f t="shared" ca="1" si="24"/>
        <v>8508.6883677183559</v>
      </c>
      <c r="BV68" s="15">
        <f t="shared" ca="1" si="25"/>
        <v>13066.133975552677</v>
      </c>
      <c r="BW68" s="15">
        <f t="shared" ca="1" si="26"/>
        <v>22827.281135823436</v>
      </c>
      <c r="BX68" s="15">
        <f t="shared" ca="1" si="27"/>
        <v>29603.530027016477</v>
      </c>
      <c r="BY68" s="15">
        <f t="shared" ca="1" si="28"/>
        <v>36270.879522255404</v>
      </c>
      <c r="BZ68" s="15">
        <f t="shared" ca="1" si="29"/>
        <v>42213.324129189466</v>
      </c>
      <c r="CA68" s="15">
        <f t="shared" ca="1" si="30"/>
        <v>68806.651431931707</v>
      </c>
      <c r="CB68" s="15">
        <f ca="1">(AU68*DCF!C$10-DCF!C$5*MAX(AU68*DCF!C$10,0)-MAX(AU68-Inputs!$B$6,0)/Inputs!$B$10)*DCF!C$6</f>
        <v>1049.0148722796978</v>
      </c>
      <c r="CC68" s="15">
        <f ca="1">(AV68*DCF!D$10-DCF!D$5*MAX(AV68*DCF!D$10,0)-MAX(AV68-AU68,0)/Inputs!$B$10)*DCF!D$6</f>
        <v>1006.3963129026987</v>
      </c>
      <c r="CD68" s="15">
        <f ca="1">(AW68*DCF!E$10-DCF!E$5*MAX(AW68*DCF!E$10,0)-MAX(AW68-AV68,0)/Inputs!$B$10)*DCF!E$6</f>
        <v>1072.4485249413326</v>
      </c>
      <c r="CE68" s="15">
        <f ca="1">(AX68*DCF!F$10-DCF!F$5*MAX(AX68*DCF!F$10,0)-MAX(AX68-AW68,0)/Inputs!$B$10)*DCF!F$6</f>
        <v>1289.0936842059236</v>
      </c>
      <c r="CF68" s="15">
        <f ca="1">(AY68*DCF!G$10-DCF!G$5*MAX(AY68*DCF!G$10,0)-MAX(AY68-AX68,0)/Inputs!$B$10)*DCF!G$6</f>
        <v>1548.1075560009585</v>
      </c>
      <c r="CG68" s="15">
        <f ca="1">(AZ68*DCF!H$10-DCF!H$5*MAX(AZ68*DCF!H$10,0)-MAX(AZ68-AY68,0)/Inputs!$B$10)*DCF!H$6</f>
        <v>1824.3619455540816</v>
      </c>
      <c r="CH68" s="15">
        <f ca="1">(BA68*DCF!I$10-DCF!I$5*MAX(BA68*DCF!I$10,0)-MAX(BA68-AZ68,0)/Inputs!$B$10)*DCF!I$6</f>
        <v>2261.4545981479023</v>
      </c>
      <c r="CI68" s="15">
        <f ca="1">(BB68*DCF!J$10-DCF!J$5*MAX(BB68*DCF!J$10,0)-MAX(BB68-BA68,0)/Inputs!$B$10)*DCF!J$6</f>
        <v>2665.0334445909248</v>
      </c>
      <c r="CJ68" s="15">
        <f ca="1">(BC68*DCF!K$10-DCF!K$5*MAX(BC68*DCF!K$10,0)-MAX(BC68-BB68,0)/Inputs!$B$10)*DCF!K$6</f>
        <v>3261.757546558003</v>
      </c>
      <c r="CK68" s="15">
        <f ca="1">(BD68*DCF!L$10-DCF!L$5*MAX(BD68*DCF!L$10,0)-MAX(BD68-BC68,0)/Inputs!$B$10)*DCF!L$6</f>
        <v>3850.3537579147142</v>
      </c>
      <c r="CL68" s="15">
        <f ca="1">(BE68*DCF!M$10-DCF!M$5*MAX(BE68*DCF!M$10,0)-MAX(BE68-BD68,0)/Inputs!$B$10)*DCF!M$6</f>
        <v>3952.3806775509001</v>
      </c>
      <c r="CM68" s="15">
        <f ca="1">(BF68*DCF!C$28-DCF!C$5*MAX(BF68*DCF!C$28,0)-MAX(BF68-Inputs!$B$13,0)/Inputs!$B$17)*DCF!C$6</f>
        <v>3727.8777252650261</v>
      </c>
      <c r="CN68" s="15">
        <f ca="1">(BG68*DCF!D$28-DCF!D$5*MAX(BG68*DCF!D$28,0)-MAX(BG68-BF68,0)/Inputs!$B$17)*DCF!D$6</f>
        <v>4555.962977639495</v>
      </c>
      <c r="CO68" s="15">
        <f ca="1">(BH68*DCF!E$28-DCF!E$5*MAX(BH68*DCF!E$28,0)-MAX(BH68-BG68,0)/Inputs!$B$17)*DCF!E$6</f>
        <v>5201.7209833707702</v>
      </c>
      <c r="CP68" s="15">
        <f ca="1">(BI68*DCF!F$28-DCF!F$5*MAX(BI68*DCF!F$28,0)-MAX(BI68-BH68,0)/Inputs!$B$17)*DCF!F$6</f>
        <v>5977.1536725472006</v>
      </c>
      <c r="CQ68" s="15">
        <f ca="1">(BJ68*DCF!G$28-DCF!G$5*MAX(BJ68*DCF!G$28,0)-MAX(BJ68-BI68,0)/Inputs!$B$17)*DCF!G$6</f>
        <v>6435.1558252943641</v>
      </c>
      <c r="CR68" s="15">
        <f ca="1">(BK68*DCF!H$28-DCF!H$5*MAX(BK68*DCF!H$28,0)-MAX(BK68-BJ68,0)/Inputs!$B$17)*DCF!H$6</f>
        <v>7475.3532274761819</v>
      </c>
      <c r="CS68" s="15">
        <f ca="1">(BL68*DCF!I$28-DCF!I$5*MAX(BL68*DCF!I$28,0)-MAX(BL68-BK68,0)/Inputs!$B$17)*DCF!I$6</f>
        <v>9912.8790149111155</v>
      </c>
      <c r="CT68" s="15">
        <f ca="1">(BM68*DCF!J$28-DCF!J$5*MAX(BM68*DCF!J$28,0)-MAX(BM68-BL68,0)/Inputs!$B$17)*DCF!J$6</f>
        <v>11547.497032462461</v>
      </c>
      <c r="CU68" s="15">
        <f ca="1">(BN68*DCF!K$28-DCF!K$5*MAX(BN68*DCF!K$28,0)-MAX(BN68-BM68,0)/Inputs!$B$17)*DCF!K$6</f>
        <v>14005.376761017222</v>
      </c>
      <c r="CV68" s="15">
        <f ca="1">(BO68*DCF!L$28-DCF!L$5*MAX(BO68*DCF!L$28,0)-MAX(BO68-BN68,0)/Inputs!$B$17)*DCF!L$6</f>
        <v>17141.204666875867</v>
      </c>
      <c r="CW68" s="15">
        <f ca="1">(BP68*DCF!M$28-DCF!M$5*MAX(BP68*DCF!M$28,0)-MAX(BP68-BO68,0)/Inputs!$B$17)*DCF!M$6</f>
        <v>19633.045153923391</v>
      </c>
      <c r="CX68" s="15">
        <f ca="1">(BQ68*DCF!C$46-DCF!C$5*MAX(BQ68*DCF!C$46,0)-MAX(BQ68-Inputs!$B$20,0)/Inputs!$B$24)*DCF!C$6</f>
        <v>-3015.8067669842608</v>
      </c>
      <c r="CY68" s="15">
        <f ca="1">(BR68*DCF!D$46-DCF!D$5*MAX(BR68*DCF!D$46,0)-MAX(BR68-BQ68,0)/Inputs!$B$24)*DCF!D$6</f>
        <v>-1009.7204183370534</v>
      </c>
      <c r="CZ68" s="15">
        <f ca="1">(BS68*DCF!E$46-DCF!E$5*MAX(BS68*DCF!E$46,0)-MAX(BS68-BR68,0)/Inputs!$B$24)*DCF!E$6</f>
        <v>-1226.1653555238604</v>
      </c>
      <c r="DA68" s="15">
        <f ca="1">(BT68*DCF!F$46-DCF!F$5*MAX(BT68*DCF!F$46,0)-MAX(BT68-BS68,0)/Inputs!$B$24)*DCF!F$6</f>
        <v>-450.02325183759336</v>
      </c>
      <c r="DB68" s="15">
        <f ca="1">(BU68*DCF!G$46-DCF!G$5*MAX(BU68*DCF!G$46,0)-MAX(BU68-BT68,0)/Inputs!$B$24)*DCF!G$6</f>
        <v>-1069.7407825779017</v>
      </c>
      <c r="DC68" s="15">
        <f ca="1">(BV68*DCF!H$46-DCF!H$5*MAX(BV68*DCF!H$46,0)-MAX(BV68-BU68,0)/Inputs!$B$24)*DCF!H$6</f>
        <v>-1416.1982987019846</v>
      </c>
      <c r="DD68" s="15">
        <f ca="1">(BW68*DCF!I$46-DCF!I$5*MAX(BW68*DCF!I$46,0)-MAX(BW68-BV68,0)/Inputs!$B$24)*DCF!I$6</f>
        <v>-2274.8428293736711</v>
      </c>
      <c r="DE68" s="15">
        <f ca="1">(BX68*DCF!J$46-DCF!J$5*MAX(BX68*DCF!J$46,0)-MAX(BX68-BW68,0)/Inputs!$B$24)*DCF!J$6</f>
        <v>-555.1643006851175</v>
      </c>
      <c r="DF68" s="15">
        <f ca="1">(BY68*DCF!K$46-DCF!K$5*MAX(BY68*DCF!K$46,0)-MAX(BY68-BX68,0)/Inputs!$B$24)*DCF!K$6</f>
        <v>438.59053900522696</v>
      </c>
      <c r="DG68" s="15">
        <f ca="1">(BZ68*DCF!L$46-DCF!L$5*MAX(BZ68*DCF!L$46,0)-MAX(BZ68-BY68,0)/Inputs!$B$24)*DCF!L$6</f>
        <v>1573.2171369312578</v>
      </c>
      <c r="DH68" s="15">
        <f ca="1">(CA68*DCF!M$46-DCF!M$5*MAX(CA68*DCF!M$46,0)-MAX(CA68-BZ68,0)/Inputs!$B$24)*DCF!M$6</f>
        <v>-165.32854399388333</v>
      </c>
      <c r="DI68" s="15">
        <f ca="1">SUM(CB68:CL68)+BE68*DCF!M$10*(1+Inputs!$B$30)*(1-Inputs!$B$33)*(1-Inputs!$B$30/Inputs!$B$31)/(Inputs!$B$29-Inputs!$B$30)*DCF!M$6</f>
        <v>118904.93336295636</v>
      </c>
      <c r="DJ68" s="15">
        <f ca="1">SUM(CM68:CW68)+BP68*DCF!M$28*(1+Inputs!$B$30)*(1-Inputs!$B$33)*(1-Inputs!$B$30/Inputs!$B$31)/(Inputs!$B$29-Inputs!$B$30)*DCF!M$6</f>
        <v>548484.64937740099</v>
      </c>
      <c r="DK68" s="15">
        <f ca="1">SUM(CX68:DH68)+CA68*DCF!M$46*(1+Inputs!$B$30)*(1-Inputs!$B$33)*(1-Inputs!$B$30/Inputs!$B$31)/(Inputs!$B$29-Inputs!$B$30)*DCF!M$6</f>
        <v>97212.050910608159</v>
      </c>
      <c r="DM68" s="15">
        <f ca="1">DI68+DJ68+DK68+Inputs!$B$34+Inputs!$B$36-Inputs!$B$35</f>
        <v>841452.63365096552</v>
      </c>
    </row>
    <row r="69" spans="1:117" x14ac:dyDescent="0.75">
      <c r="A69" s="11">
        <v>56</v>
      </c>
      <c r="C69" s="23">
        <f t="shared" ca="1" si="35"/>
        <v>-0.17996976247194163</v>
      </c>
      <c r="D69" s="23">
        <f t="shared" ca="1" si="35"/>
        <v>-9.8170396973070409E-2</v>
      </c>
      <c r="E69" s="23">
        <f t="shared" ca="1" si="35"/>
        <v>-1.8263730572110768</v>
      </c>
      <c r="F69" s="23">
        <f t="shared" ca="1" si="35"/>
        <v>0.4005807663811165</v>
      </c>
      <c r="G69" s="23">
        <f t="shared" ca="1" si="35"/>
        <v>0.77439114940152376</v>
      </c>
      <c r="H69" s="23">
        <f t="shared" ca="1" si="35"/>
        <v>1.0096109516423681</v>
      </c>
      <c r="I69" s="23">
        <f t="shared" ca="1" si="35"/>
        <v>1.0437952417536021</v>
      </c>
      <c r="J69" s="23">
        <f t="shared" ca="1" si="35"/>
        <v>1.2290208356963011</v>
      </c>
      <c r="K69" s="23">
        <f t="shared" ca="1" si="35"/>
        <v>-0.41572032965501099</v>
      </c>
      <c r="L69" s="23">
        <f t="shared" ca="1" si="35"/>
        <v>-0.88826056736540426</v>
      </c>
      <c r="M69" s="23">
        <f t="shared" ca="1" si="35"/>
        <v>0.30469232590957845</v>
      </c>
      <c r="N69" s="23">
        <f ca="1">SQRT(Inputs!$B$38)*C69+SQRT(1-Inputs!$B$38)*_xlfn.NORM.S.INV(RAND())</f>
        <v>-1.3630514262907802</v>
      </c>
      <c r="O69" s="23">
        <f ca="1">SQRT(Inputs!$B$38)*D69+SQRT(1-Inputs!$B$38)*_xlfn.NORM.S.INV(RAND())</f>
        <v>-0.82826497268873034</v>
      </c>
      <c r="P69" s="23">
        <f ca="1">SQRT(Inputs!$B$38)*E69+SQRT(1-Inputs!$B$38)*_xlfn.NORM.S.INV(RAND())</f>
        <v>0.41032365599220277</v>
      </c>
      <c r="Q69" s="23">
        <f ca="1">SQRT(Inputs!$B$38)*F69+SQRT(1-Inputs!$B$38)*_xlfn.NORM.S.INV(RAND())</f>
        <v>4.7429480294665149E-2</v>
      </c>
      <c r="R69" s="23">
        <f ca="1">SQRT(Inputs!$B$38)*G69+SQRT(1-Inputs!$B$38)*_xlfn.NORM.S.INV(RAND())</f>
        <v>1.0436029719738102</v>
      </c>
      <c r="S69" s="23">
        <f ca="1">SQRT(Inputs!$B$38)*H69+SQRT(1-Inputs!$B$38)*_xlfn.NORM.S.INV(RAND())</f>
        <v>-0.22109008237773242</v>
      </c>
      <c r="T69" s="23">
        <f ca="1">SQRT(Inputs!$B$38)*I69+SQRT(1-Inputs!$B$38)*_xlfn.NORM.S.INV(RAND())</f>
        <v>0.90623594453365297</v>
      </c>
      <c r="U69" s="23">
        <f ca="1">SQRT(Inputs!$B$38)*J69+SQRT(1-Inputs!$B$38)*_xlfn.NORM.S.INV(RAND())</f>
        <v>-0.10224982857532616</v>
      </c>
      <c r="V69" s="23">
        <f ca="1">SQRT(Inputs!$B$38)*K69+SQRT(1-Inputs!$B$38)*_xlfn.NORM.S.INV(RAND())</f>
        <v>0.8423591843481506</v>
      </c>
      <c r="W69" s="23">
        <f ca="1">SQRT(Inputs!$B$38)*L69+SQRT(1-Inputs!$B$38)*_xlfn.NORM.S.INV(RAND())</f>
        <v>-0.37162159072929024</v>
      </c>
      <c r="X69" s="23">
        <f ca="1">SQRT(Inputs!$B$38)*M69+SQRT(1-Inputs!$B$38)*_xlfn.NORM.S.INV(RAND())</f>
        <v>0.22446431126057376</v>
      </c>
      <c r="Y69" s="23">
        <f ca="1">SQRT(Inputs!$B$38)*C69+SQRT(1-Inputs!$B$38)*_xlfn.NORM.S.INV(RAND())</f>
        <v>0.21084234284755271</v>
      </c>
      <c r="Z69" s="23">
        <f ca="1">SQRT(Inputs!$B$38)*D69+SQRT(1-Inputs!$B$38)*_xlfn.NORM.S.INV(RAND())</f>
        <v>-0.29330311224850081</v>
      </c>
      <c r="AA69" s="23">
        <f ca="1">SQRT(Inputs!$B$38)*E69+SQRT(1-Inputs!$B$38)*_xlfn.NORM.S.INV(RAND())</f>
        <v>-1.6246301557054266</v>
      </c>
      <c r="AB69" s="23">
        <f ca="1">SQRT(Inputs!$B$38)*F69+SQRT(1-Inputs!$B$38)*_xlfn.NORM.S.INV(RAND())</f>
        <v>-0.34523392926070728</v>
      </c>
      <c r="AC69" s="23">
        <f ca="1">SQRT(Inputs!$B$38)*G69+SQRT(1-Inputs!$B$38)*_xlfn.NORM.S.INV(RAND())</f>
        <v>0.42551408275698066</v>
      </c>
      <c r="AD69" s="23">
        <f ca="1">SQRT(Inputs!$B$38)*H69+SQRT(1-Inputs!$B$38)*_xlfn.NORM.S.INV(RAND())</f>
        <v>2.3696886069749175</v>
      </c>
      <c r="AE69" s="23">
        <f ca="1">SQRT(Inputs!$B$38)*I69+SQRT(1-Inputs!$B$38)*_xlfn.NORM.S.INV(RAND())</f>
        <v>-0.7504518233284363</v>
      </c>
      <c r="AF69" s="23">
        <f ca="1">SQRT(Inputs!$B$38)*J69+SQRT(1-Inputs!$B$38)*_xlfn.NORM.S.INV(RAND())</f>
        <v>0.26358717853948571</v>
      </c>
      <c r="AG69" s="23">
        <f ca="1">SQRT(Inputs!$B$38)*K69+SQRT(1-Inputs!$B$38)*_xlfn.NORM.S.INV(RAND())</f>
        <v>-1.579978557603777</v>
      </c>
      <c r="AH69" s="23">
        <f ca="1">SQRT(Inputs!$B$38)*L69+SQRT(1-Inputs!$B$38)*_xlfn.NORM.S.INV(RAND())</f>
        <v>-0.66955168866316517</v>
      </c>
      <c r="AI69" s="23">
        <f ca="1">SQRT(Inputs!$B$38)*M69+SQRT(1-Inputs!$B$38)*_xlfn.NORM.S.INV(RAND())</f>
        <v>-0.34088341778541431</v>
      </c>
      <c r="AJ69" s="23">
        <f ca="1">SQRT(Inputs!$B$38)*C69+SQRT(1-Inputs!$B$38)*_xlfn.NORM.S.INV(RAND())</f>
        <v>0.30698697471801717</v>
      </c>
      <c r="AK69" s="23">
        <f ca="1">SQRT(Inputs!$B$38)*D69+SQRT(1-Inputs!$B$38)*_xlfn.NORM.S.INV(RAND())</f>
        <v>-0.81607599888798688</v>
      </c>
      <c r="AL69" s="23">
        <f ca="1">SQRT(Inputs!$B$38)*E69+SQRT(1-Inputs!$B$38)*_xlfn.NORM.S.INV(RAND())</f>
        <v>4.0537931808600991E-2</v>
      </c>
      <c r="AM69" s="23">
        <f ca="1">SQRT(Inputs!$B$38)*F69+SQRT(1-Inputs!$B$38)*_xlfn.NORM.S.INV(RAND())</f>
        <v>1.6717745616680491E-2</v>
      </c>
      <c r="AN69" s="23">
        <f ca="1">SQRT(Inputs!$B$38)*G69+SQRT(1-Inputs!$B$38)*_xlfn.NORM.S.INV(RAND())</f>
        <v>-8.1207721295911806E-2</v>
      </c>
      <c r="AO69" s="23">
        <f ca="1">SQRT(Inputs!$B$38)*H69+SQRT(1-Inputs!$B$38)*_xlfn.NORM.S.INV(RAND())</f>
        <v>0.57699529829724761</v>
      </c>
      <c r="AP69" s="23">
        <f ca="1">SQRT(Inputs!$B$38)*I69+SQRT(1-Inputs!$B$38)*_xlfn.NORM.S.INV(RAND())</f>
        <v>0.84556721329152151</v>
      </c>
      <c r="AQ69" s="23">
        <f ca="1">SQRT(Inputs!$B$38)*J69+SQRT(1-Inputs!$B$38)*_xlfn.NORM.S.INV(RAND())</f>
        <v>1.0550952258077519</v>
      </c>
      <c r="AR69" s="23">
        <f ca="1">SQRT(Inputs!$B$38)*K69+SQRT(1-Inputs!$B$38)*_xlfn.NORM.S.INV(RAND())</f>
        <v>-0.8966605462357935</v>
      </c>
      <c r="AS69" s="23">
        <f ca="1">SQRT(Inputs!$B$38)*L69+SQRT(1-Inputs!$B$38)*_xlfn.NORM.S.INV(RAND())</f>
        <v>0.31635501576123803</v>
      </c>
      <c r="AT69" s="23">
        <f ca="1">SQRT(Inputs!$B$38)*M69+SQRT(1-Inputs!$B$38)*_xlfn.NORM.S.INV(RAND())</f>
        <v>0.60610561971804322</v>
      </c>
      <c r="AU69" s="15">
        <f ca="1">Inputs!$B$6*EXP($B$8-0.5*C$5^2+C$5*N69)</f>
        <v>3979.7372957686816</v>
      </c>
      <c r="AV69" s="15">
        <f t="shared" ca="1" si="1"/>
        <v>4288.8440037318733</v>
      </c>
      <c r="AW69" s="15">
        <f t="shared" ca="1" si="2"/>
        <v>5527.0697283602785</v>
      </c>
      <c r="AX69" s="15">
        <f t="shared" ca="1" si="3"/>
        <v>6788.1012536946519</v>
      </c>
      <c r="AY69" s="15">
        <f t="shared" ca="1" si="4"/>
        <v>9371.038143634345</v>
      </c>
      <c r="AZ69" s="15">
        <f t="shared" ca="1" si="5"/>
        <v>11185.368230615646</v>
      </c>
      <c r="BA69" s="15">
        <f t="shared" ca="1" si="6"/>
        <v>15049.85198228618</v>
      </c>
      <c r="BB69" s="15">
        <f t="shared" ca="1" si="7"/>
        <v>18237.809518780687</v>
      </c>
      <c r="BC69" s="15">
        <f t="shared" ca="1" si="8"/>
        <v>24228.819208671444</v>
      </c>
      <c r="BD69" s="15">
        <f t="shared" ca="1" si="9"/>
        <v>28668.574252003662</v>
      </c>
      <c r="BE69" s="15">
        <f t="shared" ca="1" si="10"/>
        <v>35855.253752970064</v>
      </c>
      <c r="BF69" s="15">
        <f ca="1">Inputs!$B$13*EXP($B$9-0.5*C$6^2+C$6*Y69)</f>
        <v>14421.396324879022</v>
      </c>
      <c r="BG69" s="15">
        <f t="shared" ca="1" si="11"/>
        <v>16669.879637059516</v>
      </c>
      <c r="BH69" s="15">
        <f t="shared" ca="1" si="12"/>
        <v>15556.598392468055</v>
      </c>
      <c r="BI69" s="15">
        <f t="shared" ca="1" si="13"/>
        <v>18058.088962902453</v>
      </c>
      <c r="BJ69" s="15">
        <f t="shared" ca="1" si="14"/>
        <v>23538.405999853923</v>
      </c>
      <c r="BK69" s="15">
        <f t="shared" ca="1" si="15"/>
        <v>39888.010767051404</v>
      </c>
      <c r="BL69" s="15">
        <f t="shared" ca="1" si="16"/>
        <v>44456.856104618259</v>
      </c>
      <c r="BM69" s="15">
        <f t="shared" ca="1" si="17"/>
        <v>56466.097660918822</v>
      </c>
      <c r="BN69" s="15">
        <f t="shared" ca="1" si="18"/>
        <v>57467.218448069325</v>
      </c>
      <c r="BO69" s="15">
        <f t="shared" ca="1" si="19"/>
        <v>65413.103782944185</v>
      </c>
      <c r="BP69" s="15">
        <f t="shared" ca="1" si="20"/>
        <v>77461.139293001557</v>
      </c>
      <c r="BQ69" s="15">
        <f ca="1">Inputs!$B$20*EXP($B$10-0.5*C$7^2+C$7*AJ69)</f>
        <v>4782.9445531702486</v>
      </c>
      <c r="BR69" s="15">
        <f t="shared" ca="1" si="21"/>
        <v>5008.1594160194745</v>
      </c>
      <c r="BS69" s="15">
        <f t="shared" ca="1" si="22"/>
        <v>6938.4497625689573</v>
      </c>
      <c r="BT69" s="15">
        <f t="shared" ca="1" si="23"/>
        <v>9608.6614312797392</v>
      </c>
      <c r="BU69" s="15">
        <f t="shared" ca="1" si="24"/>
        <v>13057.340249877238</v>
      </c>
      <c r="BV69" s="15">
        <f t="shared" ca="1" si="25"/>
        <v>20688.479181978008</v>
      </c>
      <c r="BW69" s="15">
        <f t="shared" ca="1" si="26"/>
        <v>34527.392439513293</v>
      </c>
      <c r="BX69" s="15">
        <f t="shared" ca="1" si="27"/>
        <v>59667.495120171079</v>
      </c>
      <c r="BY69" s="15">
        <f t="shared" ca="1" si="28"/>
        <v>70424.523504233803</v>
      </c>
      <c r="BZ69" s="15">
        <f t="shared" ca="1" si="29"/>
        <v>104732.64999370824</v>
      </c>
      <c r="CA69" s="15">
        <f t="shared" ca="1" si="30"/>
        <v>163847.74702804509</v>
      </c>
      <c r="CB69" s="15">
        <f ca="1">(AU69*DCF!C$10-DCF!C$5*MAX(AU69*DCF!C$10,0)-MAX(AU69-Inputs!$B$6,0)/Inputs!$B$10)*DCF!C$6</f>
        <v>1022.0328157304907</v>
      </c>
      <c r="CC69" s="15">
        <f ca="1">(AV69*DCF!D$10-DCF!D$5*MAX(AV69*DCF!D$10,0)-MAX(AV69-AU69,0)/Inputs!$B$10)*DCF!D$6</f>
        <v>970.00908910569876</v>
      </c>
      <c r="CD69" s="15">
        <f ca="1">(AW69*DCF!E$10-DCF!E$5*MAX(AW69*DCF!E$10,0)-MAX(AW69-AV69,0)/Inputs!$B$10)*DCF!E$6</f>
        <v>997.21270654271314</v>
      </c>
      <c r="CE69" s="15">
        <f ca="1">(AX69*DCF!F$10-DCF!F$5*MAX(AX69*DCF!F$10,0)-MAX(AX69-AW69,0)/Inputs!$B$10)*DCF!F$6</f>
        <v>1219.442289814569</v>
      </c>
      <c r="CF69" s="15">
        <f ca="1">(AY69*DCF!G$10-DCF!G$5*MAX(AY69*DCF!G$10,0)-MAX(AY69-AX69,0)/Inputs!$B$10)*DCF!G$6</f>
        <v>1434.3221722828807</v>
      </c>
      <c r="CG69" s="15">
        <f ca="1">(AZ69*DCF!H$10-DCF!H$5*MAX(AZ69*DCF!H$10,0)-MAX(AZ69-AY69,0)/Inputs!$B$10)*DCF!H$6</f>
        <v>1849.4804319254818</v>
      </c>
      <c r="CH69" s="15">
        <f ca="1">(BA69*DCF!I$10-DCF!I$5*MAX(BA69*DCF!I$10,0)-MAX(BA69-AZ69,0)/Inputs!$B$10)*DCF!I$6</f>
        <v>2115.1482023453759</v>
      </c>
      <c r="CI69" s="15">
        <f ca="1">(BB69*DCF!J$10-DCF!J$5*MAX(BB69*DCF!J$10,0)-MAX(BB69-BA69,0)/Inputs!$B$10)*DCF!J$6</f>
        <v>2646.5679997240304</v>
      </c>
      <c r="CJ69" s="15">
        <f ca="1">(BC69*DCF!K$10-DCF!K$5*MAX(BC69*DCF!K$10,0)-MAX(BC69-BB69,0)/Inputs!$B$10)*DCF!K$6</f>
        <v>3061.800618860088</v>
      </c>
      <c r="CK69" s="15">
        <f ca="1">(BD69*DCF!L$10-DCF!L$5*MAX(BD69*DCF!L$10,0)-MAX(BD69-BC69,0)/Inputs!$B$10)*DCF!L$6</f>
        <v>3749.6339448698163</v>
      </c>
      <c r="CL69" s="15">
        <f ca="1">(BE69*DCF!M$10-DCF!M$5*MAX(BE69*DCF!M$10,0)-MAX(BE69-BD69,0)/Inputs!$B$10)*DCF!M$6</f>
        <v>4201.1144026712864</v>
      </c>
      <c r="CM69" s="15">
        <f ca="1">(BF69*DCF!C$28-DCF!C$5*MAX(BF69*DCF!C$28,0)-MAX(BF69-Inputs!$B$13,0)/Inputs!$B$17)*DCF!C$6</f>
        <v>3700.5312103483166</v>
      </c>
      <c r="CN69" s="15">
        <f ca="1">(BG69*DCF!D$28-DCF!D$5*MAX(BG69*DCF!D$28,0)-MAX(BG69-BF69,0)/Inputs!$B$17)*DCF!D$6</f>
        <v>4429.9594414563016</v>
      </c>
      <c r="CO69" s="15">
        <f ca="1">(BH69*DCF!E$28-DCF!E$5*MAX(BH69*DCF!E$28,0)-MAX(BH69-BG69,0)/Inputs!$B$17)*DCF!E$6</f>
        <v>4405.9056724363818</v>
      </c>
      <c r="CP69" s="15">
        <f ca="1">(BI69*DCF!F$28-DCF!F$5*MAX(BI69*DCF!F$28,0)-MAX(BI69-BH69,0)/Inputs!$B$17)*DCF!F$6</f>
        <v>4446.8595903678133</v>
      </c>
      <c r="CQ69" s="15">
        <f ca="1">(BJ69*DCF!G$28-DCF!G$5*MAX(BJ69*DCF!G$28,0)-MAX(BJ69-BI69,0)/Inputs!$B$17)*DCF!G$6</f>
        <v>5185.4828353403873</v>
      </c>
      <c r="CR69" s="15">
        <f ca="1">(BK69*DCF!H$28-DCF!H$5*MAX(BK69*DCF!H$28,0)-MAX(BK69-BJ69,0)/Inputs!$B$17)*DCF!H$6</f>
        <v>7324.4753834144058</v>
      </c>
      <c r="CS69" s="15">
        <f ca="1">(BL69*DCF!I$28-DCF!I$5*MAX(BL69*DCF!I$28,0)-MAX(BL69-BK69,0)/Inputs!$B$17)*DCF!I$6</f>
        <v>9798.3953587546002</v>
      </c>
      <c r="CT69" s="15">
        <f ca="1">(BM69*DCF!J$28-DCF!J$5*MAX(BM69*DCF!J$28,0)-MAX(BM69-BL69,0)/Inputs!$B$17)*DCF!J$6</f>
        <v>11004.30006299661</v>
      </c>
      <c r="CU69" s="15">
        <f ca="1">(BN69*DCF!K$28-DCF!K$5*MAX(BN69*DCF!K$28,0)-MAX(BN69-BM69,0)/Inputs!$B$17)*DCF!K$6</f>
        <v>12013.489021668851</v>
      </c>
      <c r="CV69" s="15">
        <f ca="1">(BO69*DCF!L$28-DCF!L$5*MAX(BO69*DCF!L$28,0)-MAX(BO69-BN69,0)/Inputs!$B$17)*DCF!L$6</f>
        <v>12152.197042184338</v>
      </c>
      <c r="CW69" s="15">
        <f ca="1">(BP69*DCF!M$28-DCF!M$5*MAX(BP69*DCF!M$28,0)-MAX(BP69-BO69,0)/Inputs!$B$17)*DCF!M$6</f>
        <v>13314.999934874211</v>
      </c>
      <c r="CX69" s="15">
        <f ca="1">(BQ69*DCF!C$46-DCF!C$5*MAX(BQ69*DCF!C$46,0)-MAX(BQ69-Inputs!$B$20,0)/Inputs!$B$24)*DCF!C$6</f>
        <v>-1835.296457161835</v>
      </c>
      <c r="CY69" s="15">
        <f ca="1">(BR69*DCF!D$46-DCF!D$5*MAX(BR69*DCF!D$46,0)-MAX(BR69-BQ69,0)/Inputs!$B$24)*DCF!D$6</f>
        <v>-950.87333305186576</v>
      </c>
      <c r="CZ69" s="15">
        <f ca="1">(BS69*DCF!E$46-DCF!E$5*MAX(BS69*DCF!E$46,0)-MAX(BS69-BR69,0)/Inputs!$B$24)*DCF!E$6</f>
        <v>-1581.3510797282606</v>
      </c>
      <c r="DA69" s="15">
        <f ca="1">(BT69*DCF!F$46-DCF!F$5*MAX(BT69*DCF!F$46,0)-MAX(BT69-BS69,0)/Inputs!$B$24)*DCF!F$6</f>
        <v>-1672.0719564252072</v>
      </c>
      <c r="DB69" s="15">
        <f ca="1">(BU69*DCF!G$46-DCF!G$5*MAX(BU69*DCF!G$46,0)-MAX(BU69-BT69,0)/Inputs!$B$24)*DCF!G$6</f>
        <v>-1599.2905448540978</v>
      </c>
      <c r="DC69" s="15">
        <f ca="1">(BV69*DCF!H$46-DCF!H$5*MAX(BV69*DCF!H$46,0)-MAX(BV69-BU69,0)/Inputs!$B$24)*DCF!H$6</f>
        <v>-2371.3296663863266</v>
      </c>
      <c r="DD69" s="15">
        <f ca="1">(BW69*DCF!I$46-DCF!I$5*MAX(BW69*DCF!I$46,0)-MAX(BW69-BV69,0)/Inputs!$B$24)*DCF!I$6</f>
        <v>-3175.1931201018242</v>
      </c>
      <c r="DE69" s="15">
        <f ca="1">(BX69*DCF!J$46-DCF!J$5*MAX(BX69*DCF!J$46,0)-MAX(BX69-BW69,0)/Inputs!$B$24)*DCF!J$6</f>
        <v>-4163.8581283552749</v>
      </c>
      <c r="DF69" s="15">
        <f ca="1">(BY69*DCF!K$46-DCF!K$5*MAX(BY69*DCF!K$46,0)-MAX(BY69-BX69,0)/Inputs!$B$24)*DCF!K$6</f>
        <v>1387.6981558121183</v>
      </c>
      <c r="DG69" s="15">
        <f ca="1">(BZ69*DCF!L$46-DCF!L$5*MAX(BZ69*DCF!L$46,0)-MAX(BZ69-BY69,0)/Inputs!$B$24)*DCF!L$6</f>
        <v>-524.35896913902388</v>
      </c>
      <c r="DH69" s="15">
        <f ca="1">(CA69*DCF!M$46-DCF!M$5*MAX(CA69*DCF!M$46,0)-MAX(CA69-BZ69,0)/Inputs!$B$24)*DCF!M$6</f>
        <v>486.64271267380224</v>
      </c>
      <c r="DI69" s="15">
        <f ca="1">SUM(CB69:CL69)+BE69*DCF!M$10*(1+Inputs!$B$30)*(1-Inputs!$B$33)*(1-Inputs!$B$30/Inputs!$B$31)/(Inputs!$B$29-Inputs!$B$30)*DCF!M$6</f>
        <v>123052.41000503406</v>
      </c>
      <c r="DJ69" s="15">
        <f ca="1">SUM(CM69:CW69)+BP69*DCF!M$28*(1+Inputs!$B$30)*(1-Inputs!$B$33)*(1-Inputs!$B$30/Inputs!$B$31)/(Inputs!$B$29-Inputs!$B$30)*DCF!M$6</f>
        <v>375210.42884710641</v>
      </c>
      <c r="DK69" s="15">
        <f ca="1">SUM(CX69:DH69)+CA69*DCF!M$46*(1+Inputs!$B$30)*(1-Inputs!$B$33)*(1-Inputs!$B$30/Inputs!$B$31)/(Inputs!$B$29-Inputs!$B$30)*DCF!M$6</f>
        <v>237328.74352506027</v>
      </c>
      <c r="DM69" s="15">
        <f ca="1">DI69+DJ69+DK69+Inputs!$B$34+Inputs!$B$36-Inputs!$B$35</f>
        <v>812442.58237720071</v>
      </c>
    </row>
    <row r="70" spans="1:117" x14ac:dyDescent="0.75">
      <c r="A70" s="11">
        <v>57</v>
      </c>
      <c r="C70" s="23">
        <f t="shared" ca="1" si="35"/>
        <v>-0.66666316022423389</v>
      </c>
      <c r="D70" s="23">
        <f t="shared" ca="1" si="35"/>
        <v>2.1515312477762234</v>
      </c>
      <c r="E70" s="23">
        <f t="shared" ca="1" si="35"/>
        <v>-3.8532488956924418E-2</v>
      </c>
      <c r="F70" s="23">
        <f t="shared" ca="1" si="35"/>
        <v>-1.0297020069977709</v>
      </c>
      <c r="G70" s="23">
        <f t="shared" ca="1" si="35"/>
        <v>0.290806824763438</v>
      </c>
      <c r="H70" s="23">
        <f t="shared" ca="1" si="35"/>
        <v>0.93663308954589342</v>
      </c>
      <c r="I70" s="23">
        <f t="shared" ca="1" si="35"/>
        <v>-0.5850697747603979</v>
      </c>
      <c r="J70" s="23">
        <f t="shared" ca="1" si="35"/>
        <v>0.35985702843025785</v>
      </c>
      <c r="K70" s="23">
        <f t="shared" ca="1" si="35"/>
        <v>-8.2702733427329922E-2</v>
      </c>
      <c r="L70" s="23">
        <f t="shared" ca="1" si="35"/>
        <v>3.4744314795853906</v>
      </c>
      <c r="M70" s="23">
        <f t="shared" ca="1" si="35"/>
        <v>0.57899107702233321</v>
      </c>
      <c r="N70" s="23">
        <f ca="1">SQRT(Inputs!$B$38)*C70+SQRT(1-Inputs!$B$38)*_xlfn.NORM.S.INV(RAND())</f>
        <v>0.13418395256247406</v>
      </c>
      <c r="O70" s="23">
        <f ca="1">SQRT(Inputs!$B$38)*D70+SQRT(1-Inputs!$B$38)*_xlfn.NORM.S.INV(RAND())</f>
        <v>0.39797478189243973</v>
      </c>
      <c r="P70" s="23">
        <f ca="1">SQRT(Inputs!$B$38)*E70+SQRT(1-Inputs!$B$38)*_xlfn.NORM.S.INV(RAND())</f>
        <v>0.44316995638342149</v>
      </c>
      <c r="Q70" s="23">
        <f ca="1">SQRT(Inputs!$B$38)*F70+SQRT(1-Inputs!$B$38)*_xlfn.NORM.S.INV(RAND())</f>
        <v>-0.17965426517438654</v>
      </c>
      <c r="R70" s="23">
        <f ca="1">SQRT(Inputs!$B$38)*G70+SQRT(1-Inputs!$B$38)*_xlfn.NORM.S.INV(RAND())</f>
        <v>-0.23961312927116704</v>
      </c>
      <c r="S70" s="23">
        <f ca="1">SQRT(Inputs!$B$38)*H70+SQRT(1-Inputs!$B$38)*_xlfn.NORM.S.INV(RAND())</f>
        <v>0.80364886551225434</v>
      </c>
      <c r="T70" s="23">
        <f ca="1">SQRT(Inputs!$B$38)*I70+SQRT(1-Inputs!$B$38)*_xlfn.NORM.S.INV(RAND())</f>
        <v>1.499533456296378</v>
      </c>
      <c r="U70" s="23">
        <f ca="1">SQRT(Inputs!$B$38)*J70+SQRT(1-Inputs!$B$38)*_xlfn.NORM.S.INV(RAND())</f>
        <v>0.19436657619960893</v>
      </c>
      <c r="V70" s="23">
        <f ca="1">SQRT(Inputs!$B$38)*K70+SQRT(1-Inputs!$B$38)*_xlfn.NORM.S.INV(RAND())</f>
        <v>0.31816170222088358</v>
      </c>
      <c r="W70" s="23">
        <f ca="1">SQRT(Inputs!$B$38)*L70+SQRT(1-Inputs!$B$38)*_xlfn.NORM.S.INV(RAND())</f>
        <v>1.6934779145968031</v>
      </c>
      <c r="X70" s="23">
        <f ca="1">SQRT(Inputs!$B$38)*M70+SQRT(1-Inputs!$B$38)*_xlfn.NORM.S.INV(RAND())</f>
        <v>1.5337344722701192</v>
      </c>
      <c r="Y70" s="23">
        <f ca="1">SQRT(Inputs!$B$38)*C70+SQRT(1-Inputs!$B$38)*_xlfn.NORM.S.INV(RAND())</f>
        <v>-0.76350713811684368</v>
      </c>
      <c r="Z70" s="23">
        <f ca="1">SQRT(Inputs!$B$38)*D70+SQRT(1-Inputs!$B$38)*_xlfn.NORM.S.INV(RAND())</f>
        <v>1.1839333393504559</v>
      </c>
      <c r="AA70" s="23">
        <f ca="1">SQRT(Inputs!$B$38)*E70+SQRT(1-Inputs!$B$38)*_xlfn.NORM.S.INV(RAND())</f>
        <v>-0.97776764063629762</v>
      </c>
      <c r="AB70" s="23">
        <f ca="1">SQRT(Inputs!$B$38)*F70+SQRT(1-Inputs!$B$38)*_xlfn.NORM.S.INV(RAND())</f>
        <v>-1.6734420846252989</v>
      </c>
      <c r="AC70" s="23">
        <f ca="1">SQRT(Inputs!$B$38)*G70+SQRT(1-Inputs!$B$38)*_xlfn.NORM.S.INV(RAND())</f>
        <v>1.0104236031102447</v>
      </c>
      <c r="AD70" s="23">
        <f ca="1">SQRT(Inputs!$B$38)*H70+SQRT(1-Inputs!$B$38)*_xlfn.NORM.S.INV(RAND())</f>
        <v>1.1661608966726633</v>
      </c>
      <c r="AE70" s="23">
        <f ca="1">SQRT(Inputs!$B$38)*I70+SQRT(1-Inputs!$B$38)*_xlfn.NORM.S.INV(RAND())</f>
        <v>-1.3039548356349091</v>
      </c>
      <c r="AF70" s="23">
        <f ca="1">SQRT(Inputs!$B$38)*J70+SQRT(1-Inputs!$B$38)*_xlfn.NORM.S.INV(RAND())</f>
        <v>1.324041274771939</v>
      </c>
      <c r="AG70" s="23">
        <f ca="1">SQRT(Inputs!$B$38)*K70+SQRT(1-Inputs!$B$38)*_xlfn.NORM.S.INV(RAND())</f>
        <v>-0.78424074000621191</v>
      </c>
      <c r="AH70" s="23">
        <f ca="1">SQRT(Inputs!$B$38)*L70+SQRT(1-Inputs!$B$38)*_xlfn.NORM.S.INV(RAND())</f>
        <v>0.75892188245267955</v>
      </c>
      <c r="AI70" s="23">
        <f ca="1">SQRT(Inputs!$B$38)*M70+SQRT(1-Inputs!$B$38)*_xlfn.NORM.S.INV(RAND())</f>
        <v>1.544587010343941</v>
      </c>
      <c r="AJ70" s="23">
        <f ca="1">SQRT(Inputs!$B$38)*C70+SQRT(1-Inputs!$B$38)*_xlfn.NORM.S.INV(RAND())</f>
        <v>-1.135457257728139</v>
      </c>
      <c r="AK70" s="23">
        <f ca="1">SQRT(Inputs!$B$38)*D70+SQRT(1-Inputs!$B$38)*_xlfn.NORM.S.INV(RAND())</f>
        <v>1.4880225030666416</v>
      </c>
      <c r="AL70" s="23">
        <f ca="1">SQRT(Inputs!$B$38)*E70+SQRT(1-Inputs!$B$38)*_xlfn.NORM.S.INV(RAND())</f>
        <v>0.44831298451009072</v>
      </c>
      <c r="AM70" s="23">
        <f ca="1">SQRT(Inputs!$B$38)*F70+SQRT(1-Inputs!$B$38)*_xlfn.NORM.S.INV(RAND())</f>
        <v>-1.8803047006561595</v>
      </c>
      <c r="AN70" s="23">
        <f ca="1">SQRT(Inputs!$B$38)*G70+SQRT(1-Inputs!$B$38)*_xlfn.NORM.S.INV(RAND())</f>
        <v>0.11284579814942462</v>
      </c>
      <c r="AO70" s="23">
        <f ca="1">SQRT(Inputs!$B$38)*H70+SQRT(1-Inputs!$B$38)*_xlfn.NORM.S.INV(RAND())</f>
        <v>1.1799354257520549</v>
      </c>
      <c r="AP70" s="23">
        <f ca="1">SQRT(Inputs!$B$38)*I70+SQRT(1-Inputs!$B$38)*_xlfn.NORM.S.INV(RAND())</f>
        <v>0.37066506626262913</v>
      </c>
      <c r="AQ70" s="23">
        <f ca="1">SQRT(Inputs!$B$38)*J70+SQRT(1-Inputs!$B$38)*_xlfn.NORM.S.INV(RAND())</f>
        <v>-0.41209989476791531</v>
      </c>
      <c r="AR70" s="23">
        <f ca="1">SQRT(Inputs!$B$38)*K70+SQRT(1-Inputs!$B$38)*_xlfn.NORM.S.INV(RAND())</f>
        <v>8.3446953929212878E-2</v>
      </c>
      <c r="AS70" s="23">
        <f ca="1">SQRT(Inputs!$B$38)*L70+SQRT(1-Inputs!$B$38)*_xlfn.NORM.S.INV(RAND())</f>
        <v>2.4229701738188174</v>
      </c>
      <c r="AT70" s="23">
        <f ca="1">SQRT(Inputs!$B$38)*M70+SQRT(1-Inputs!$B$38)*_xlfn.NORM.S.INV(RAND())</f>
        <v>0.70882664807702356</v>
      </c>
      <c r="AU70" s="15">
        <f ca="1">Inputs!$B$6*EXP($B$8-0.5*C$5^2+C$5*N70)</f>
        <v>5071.2021820179998</v>
      </c>
      <c r="AV70" s="15">
        <f t="shared" ca="1" si="1"/>
        <v>6544.8325728084601</v>
      </c>
      <c r="AW70" s="15">
        <f t="shared" ca="1" si="2"/>
        <v>8471.8315115185833</v>
      </c>
      <c r="AX70" s="15">
        <f t="shared" ca="1" si="3"/>
        <v>10113.690140291323</v>
      </c>
      <c r="AY70" s="15">
        <f t="shared" ca="1" si="4"/>
        <v>12018.876023142282</v>
      </c>
      <c r="AZ70" s="15">
        <f t="shared" ca="1" si="5"/>
        <v>16059.566367240588</v>
      </c>
      <c r="BA70" s="15">
        <f t="shared" ca="1" si="6"/>
        <v>22992.330060172968</v>
      </c>
      <c r="BB70" s="15">
        <f t="shared" ca="1" si="7"/>
        <v>28703.162495089975</v>
      </c>
      <c r="BC70" s="15">
        <f t="shared" ca="1" si="8"/>
        <v>36250.475528841554</v>
      </c>
      <c r="BD70" s="15">
        <f t="shared" ca="1" si="9"/>
        <v>52032.4358438005</v>
      </c>
      <c r="BE70" s="15">
        <f t="shared" ca="1" si="10"/>
        <v>73317.885673619414</v>
      </c>
      <c r="BF70" s="15">
        <f ca="1">Inputs!$B$13*EXP($B$9-0.5*C$6^2+C$6*Y70)</f>
        <v>11888.248907552748</v>
      </c>
      <c r="BG70" s="15">
        <f t="shared" ca="1" si="11"/>
        <v>17939.251477524555</v>
      </c>
      <c r="BH70" s="15">
        <f t="shared" ca="1" si="12"/>
        <v>18637.197901242009</v>
      </c>
      <c r="BI70" s="15">
        <f t="shared" ca="1" si="13"/>
        <v>17634.04152917572</v>
      </c>
      <c r="BJ70" s="15">
        <f t="shared" ca="1" si="14"/>
        <v>25007.679679616005</v>
      </c>
      <c r="BK70" s="15">
        <f t="shared" ca="1" si="15"/>
        <v>35973.161118648401</v>
      </c>
      <c r="BL70" s="15">
        <f t="shared" ca="1" si="16"/>
        <v>37318.424967440347</v>
      </c>
      <c r="BM70" s="15">
        <f t="shared" ca="1" si="17"/>
        <v>54073.597944663139</v>
      </c>
      <c r="BN70" s="15">
        <f t="shared" ca="1" si="18"/>
        <v>60538.421470615707</v>
      </c>
      <c r="BO70" s="15">
        <f t="shared" ca="1" si="19"/>
        <v>81355.810903992402</v>
      </c>
      <c r="BP70" s="15">
        <f t="shared" ca="1" si="20"/>
        <v>119283.50018746294</v>
      </c>
      <c r="BQ70" s="15">
        <f ca="1">Inputs!$B$20*EXP($B$10-0.5*C$7^2+C$7*AJ70)</f>
        <v>2867.5166432682959</v>
      </c>
      <c r="BR70" s="15">
        <f t="shared" ca="1" si="21"/>
        <v>6241.3349655625916</v>
      </c>
      <c r="BS70" s="15">
        <f t="shared" ca="1" si="22"/>
        <v>9721.2886272353699</v>
      </c>
      <c r="BT70" s="15">
        <f t="shared" ca="1" si="23"/>
        <v>8184.6020204649858</v>
      </c>
      <c r="BU70" s="15">
        <f t="shared" ca="1" si="24"/>
        <v>11656.864248297532</v>
      </c>
      <c r="BV70" s="15">
        <f t="shared" ca="1" si="25"/>
        <v>21156.840641587554</v>
      </c>
      <c r="BW70" s="15">
        <f t="shared" ca="1" si="26"/>
        <v>31932.574005879513</v>
      </c>
      <c r="BX70" s="15">
        <f t="shared" ca="1" si="27"/>
        <v>41121.305201355644</v>
      </c>
      <c r="BY70" s="15">
        <f t="shared" ca="1" si="28"/>
        <v>58545.211560858777</v>
      </c>
      <c r="BZ70" s="15">
        <f t="shared" ca="1" si="29"/>
        <v>128244.13874952892</v>
      </c>
      <c r="CA70" s="15">
        <f t="shared" ca="1" si="30"/>
        <v>204325.86592461664</v>
      </c>
      <c r="CB70" s="15">
        <f ca="1">(AU70*DCF!C$10-DCF!C$5*MAX(AU70*DCF!C$10,0)-MAX(AU70-Inputs!$B$6,0)/Inputs!$B$10)*DCF!C$6</f>
        <v>1042.2973796772822</v>
      </c>
      <c r="CC70" s="15">
        <f ca="1">(AV70*DCF!D$10-DCF!D$5*MAX(AV70*DCF!D$10,0)-MAX(AV70-AU70,0)/Inputs!$B$10)*DCF!D$6</f>
        <v>1235.9523966897125</v>
      </c>
      <c r="CD70" s="15">
        <f ca="1">(AW70*DCF!E$10-DCF!E$5*MAX(AW70*DCF!E$10,0)-MAX(AW70-AV70,0)/Inputs!$B$10)*DCF!E$6</f>
        <v>1521.9710745463206</v>
      </c>
      <c r="CE70" s="15">
        <f ca="1">(AX70*DCF!F$10-DCF!F$5*MAX(AX70*DCF!F$10,0)-MAX(AX70-AW70,0)/Inputs!$B$10)*DCF!F$6</f>
        <v>1866.1723654090922</v>
      </c>
      <c r="CF70" s="15">
        <f ca="1">(AY70*DCF!G$10-DCF!G$5*MAX(AY70*DCF!G$10,0)-MAX(AY70-AX70,0)/Inputs!$B$10)*DCF!G$6</f>
        <v>2110.1577438174563</v>
      </c>
      <c r="CG70" s="15">
        <f ca="1">(AZ70*DCF!H$10-DCF!H$5*MAX(AZ70*DCF!H$10,0)-MAX(AZ70-AY70,0)/Inputs!$B$10)*DCF!H$6</f>
        <v>2400.4793198892321</v>
      </c>
      <c r="CH70" s="15">
        <f ca="1">(BA70*DCF!I$10-DCF!I$5*MAX(BA70*DCF!I$10,0)-MAX(BA70-AZ70,0)/Inputs!$B$10)*DCF!I$6</f>
        <v>3062.6437915148581</v>
      </c>
      <c r="CI70" s="15">
        <f ca="1">(BB70*DCF!J$10-DCF!J$5*MAX(BB70*DCF!J$10,0)-MAX(BB70-BA70,0)/Inputs!$B$10)*DCF!J$6</f>
        <v>4060.1467362574158</v>
      </c>
      <c r="CJ70" s="15">
        <f ca="1">(BC70*DCF!K$10-DCF!K$5*MAX(BC70*DCF!K$10,0)-MAX(BC70-BB70,0)/Inputs!$B$10)*DCF!K$6</f>
        <v>4779.2354406459581</v>
      </c>
      <c r="CK70" s="15">
        <f ca="1">(BD70*DCF!L$10-DCF!L$5*MAX(BD70*DCF!L$10,0)-MAX(BD70-BC70,0)/Inputs!$B$10)*DCF!L$6</f>
        <v>5806.6177714037758</v>
      </c>
      <c r="CL70" s="15">
        <f ca="1">(BE70*DCF!M$10-DCF!M$5*MAX(BE70*DCF!M$10,0)-MAX(BE70-BD70,0)/Inputs!$B$10)*DCF!M$6</f>
        <v>7803.3275502666384</v>
      </c>
      <c r="CM70" s="15">
        <f ca="1">(BF70*DCF!C$28-DCF!C$5*MAX(BF70*DCF!C$28,0)-MAX(BF70-Inputs!$B$13,0)/Inputs!$B$17)*DCF!C$6</f>
        <v>3512.4537295131058</v>
      </c>
      <c r="CN70" s="15">
        <f ca="1">(BG70*DCF!D$28-DCF!D$5*MAX(BG70*DCF!D$28,0)-MAX(BG70-BF70,0)/Inputs!$B$17)*DCF!D$6</f>
        <v>3992.5670232626994</v>
      </c>
      <c r="CO70" s="15">
        <f ca="1">(BH70*DCF!E$28-DCF!E$5*MAX(BH70*DCF!E$28,0)-MAX(BH70-BG70,0)/Inputs!$B$17)*DCF!E$6</f>
        <v>5140.830674807944</v>
      </c>
      <c r="CP70" s="15">
        <f ca="1">(BI70*DCF!F$28-DCF!F$5*MAX(BI70*DCF!F$28,0)-MAX(BI70-BH70,0)/Inputs!$B$17)*DCF!F$6</f>
        <v>4787.1777793083438</v>
      </c>
      <c r="CQ70" s="15">
        <f ca="1">(BJ70*DCF!G$28-DCF!G$5*MAX(BJ70*DCF!G$28,0)-MAX(BJ70-BI70,0)/Inputs!$B$17)*DCF!G$6</f>
        <v>5248.2591313419498</v>
      </c>
      <c r="CR70" s="15">
        <f ca="1">(BK70*DCF!H$28-DCF!H$5*MAX(BK70*DCF!H$28,0)-MAX(BK70-BJ70,0)/Inputs!$B$17)*DCF!H$6</f>
        <v>7192.8315414704521</v>
      </c>
      <c r="CS70" s="15">
        <f ca="1">(BL70*DCF!I$28-DCF!I$5*MAX(BL70*DCF!I$28,0)-MAX(BL70-BK70,0)/Inputs!$B$17)*DCF!I$6</f>
        <v>8582.4543664440207</v>
      </c>
      <c r="CT70" s="15">
        <f ca="1">(BM70*DCF!J$28-DCF!J$5*MAX(BM70*DCF!J$28,0)-MAX(BM70-BL70,0)/Inputs!$B$17)*DCF!J$6</f>
        <v>9841.3022718588581</v>
      </c>
      <c r="CU70" s="15">
        <f ca="1">(BN70*DCF!K$28-DCF!K$5*MAX(BN70*DCF!K$28,0)-MAX(BN70-BM70,0)/Inputs!$B$17)*DCF!K$6</f>
        <v>11992.844795888506</v>
      </c>
      <c r="CV70" s="15">
        <f ca="1">(BO70*DCF!L$28-DCF!L$5*MAX(BO70*DCF!L$28,0)-MAX(BO70-BN70,0)/Inputs!$B$17)*DCF!L$6</f>
        <v>13876.669596448373</v>
      </c>
      <c r="CW70" s="15">
        <f ca="1">(BP70*DCF!M$28-DCF!M$5*MAX(BP70*DCF!M$28,0)-MAX(BP70-BO70,0)/Inputs!$B$17)*DCF!M$6</f>
        <v>18478.75032165361</v>
      </c>
      <c r="CX70" s="15">
        <f ca="1">(BQ70*DCF!C$46-DCF!C$5*MAX(BQ70*DCF!C$46,0)-MAX(BQ70-Inputs!$B$20,0)/Inputs!$B$24)*DCF!C$6</f>
        <v>-662.24402846842861</v>
      </c>
      <c r="CY70" s="15">
        <f ca="1">(BR70*DCF!D$46-DCF!D$5*MAX(BR70*DCF!D$46,0)-MAX(BR70-BQ70,0)/Inputs!$B$24)*DCF!D$6</f>
        <v>-2504.8306016968813</v>
      </c>
      <c r="CZ70" s="15">
        <f ca="1">(BS70*DCF!E$46-DCF!E$5*MAX(BS70*DCF!E$46,0)-MAX(BS70-BR70,0)/Inputs!$B$24)*DCF!E$6</f>
        <v>-2521.2612380263604</v>
      </c>
      <c r="DA70" s="15">
        <f ca="1">(BT70*DCF!F$46-DCF!F$5*MAX(BT70*DCF!F$46,0)-MAX(BT70-BS70,0)/Inputs!$B$24)*DCF!F$6</f>
        <v>-596.0544661316427</v>
      </c>
      <c r="DB70" s="15">
        <f ca="1">(BU70*DCF!G$46-DCF!G$5*MAX(BU70*DCF!G$46,0)-MAX(BU70-BT70,0)/Inputs!$B$24)*DCF!G$6</f>
        <v>-1560.1142920790742</v>
      </c>
      <c r="DC70" s="15">
        <f ca="1">(BV70*DCF!H$46-DCF!H$5*MAX(BV70*DCF!H$46,0)-MAX(BV70-BU70,0)/Inputs!$B$24)*DCF!H$6</f>
        <v>-2952.0594568937836</v>
      </c>
      <c r="DD70" s="15">
        <f ca="1">(BW70*DCF!I$46-DCF!I$5*MAX(BW70*DCF!I$46,0)-MAX(BW70-BV70,0)/Inputs!$B$24)*DCF!I$6</f>
        <v>-2355.8010109370434</v>
      </c>
      <c r="DE70" s="15">
        <f ca="1">(BX70*DCF!J$46-DCF!J$5*MAX(BX70*DCF!J$46,0)-MAX(BX70-BW70,0)/Inputs!$B$24)*DCF!J$6</f>
        <v>-711.7763846533993</v>
      </c>
      <c r="DF70" s="15">
        <f ca="1">(BY70*DCF!K$46-DCF!K$5*MAX(BY70*DCF!K$46,0)-MAX(BY70-BX70,0)/Inputs!$B$24)*DCF!K$6</f>
        <v>-924.09524132605225</v>
      </c>
      <c r="DG70" s="15">
        <f ca="1">(BZ70*DCF!L$46-DCF!L$5*MAX(BZ70*DCF!L$46,0)-MAX(BZ70-BY70,0)/Inputs!$B$24)*DCF!L$6</f>
        <v>-6908.1745455377477</v>
      </c>
      <c r="DH70" s="15">
        <f ca="1">(CA70*DCF!M$46-DCF!M$5*MAX(CA70*DCF!M$46,0)-MAX(CA70-BZ70,0)/Inputs!$B$24)*DCF!M$6</f>
        <v>112.98913604218478</v>
      </c>
      <c r="DI70" s="15">
        <f ca="1">SUM(CB70:CL70)+BE70*DCF!M$10*(1+Inputs!$B$30)*(1-Inputs!$B$33)*(1-Inputs!$B$30/Inputs!$B$31)/(Inputs!$B$29-Inputs!$B$30)*DCF!M$6</f>
        <v>239733.64692846825</v>
      </c>
      <c r="DJ70" s="15">
        <f ca="1">SUM(CM70:CW70)+BP70*DCF!M$28*(1+Inputs!$B$30)*(1-Inputs!$B$33)*(1-Inputs!$B$30/Inputs!$B$31)/(Inputs!$B$29-Inputs!$B$30)*DCF!M$6</f>
        <v>535269.5524089355</v>
      </c>
      <c r="DK70" s="15">
        <f ca="1">SUM(CX70:DH70)+CA70*DCF!M$46*(1+Inputs!$B$30)*(1-Inputs!$B$33)*(1-Inputs!$B$30/Inputs!$B$31)/(Inputs!$B$29-Inputs!$B$30)*DCF!M$6</f>
        <v>294328.57053588517</v>
      </c>
      <c r="DM70" s="15">
        <f ca="1">DI70+DJ70+DK70+Inputs!$B$34+Inputs!$B$36-Inputs!$B$35</f>
        <v>1146182.7698732889</v>
      </c>
    </row>
    <row r="71" spans="1:117" x14ac:dyDescent="0.75">
      <c r="A71" s="11">
        <v>58</v>
      </c>
      <c r="C71" s="23">
        <f t="shared" ca="1" si="35"/>
        <v>1.5963040562857849</v>
      </c>
      <c r="D71" s="23">
        <f t="shared" ca="1" si="35"/>
        <v>0.53108175332204355</v>
      </c>
      <c r="E71" s="23">
        <f t="shared" ca="1" si="35"/>
        <v>0.21794618262527254</v>
      </c>
      <c r="F71" s="23">
        <f t="shared" ca="1" si="35"/>
        <v>0.38026484247662878</v>
      </c>
      <c r="G71" s="23">
        <f t="shared" ca="1" si="35"/>
        <v>0.5519301920481543</v>
      </c>
      <c r="H71" s="23">
        <f t="shared" ca="1" si="35"/>
        <v>-0.30384287101146445</v>
      </c>
      <c r="I71" s="23">
        <f t="shared" ca="1" si="35"/>
        <v>0.60777208159109086</v>
      </c>
      <c r="J71" s="23">
        <f t="shared" ca="1" si="35"/>
        <v>0.28788387185098202</v>
      </c>
      <c r="K71" s="23">
        <f t="shared" ca="1" si="35"/>
        <v>1.0988030545850609</v>
      </c>
      <c r="L71" s="23">
        <f t="shared" ca="1" si="35"/>
        <v>1.3671009891419406</v>
      </c>
      <c r="M71" s="23">
        <f t="shared" ca="1" si="35"/>
        <v>1.3773884110117334</v>
      </c>
      <c r="N71" s="23">
        <f ca="1">SQRT(Inputs!$B$38)*C71+SQRT(1-Inputs!$B$38)*_xlfn.NORM.S.INV(RAND())</f>
        <v>1.3965479724831948</v>
      </c>
      <c r="O71" s="23">
        <f ca="1">SQRT(Inputs!$B$38)*D71+SQRT(1-Inputs!$B$38)*_xlfn.NORM.S.INV(RAND())</f>
        <v>-0.6104326204150804</v>
      </c>
      <c r="P71" s="23">
        <f ca="1">SQRT(Inputs!$B$38)*E71+SQRT(1-Inputs!$B$38)*_xlfn.NORM.S.INV(RAND())</f>
        <v>-1.4193525915508423</v>
      </c>
      <c r="Q71" s="23">
        <f ca="1">SQRT(Inputs!$B$38)*F71+SQRT(1-Inputs!$B$38)*_xlfn.NORM.S.INV(RAND())</f>
        <v>0.86461946401052558</v>
      </c>
      <c r="R71" s="23">
        <f ca="1">SQRT(Inputs!$B$38)*G71+SQRT(1-Inputs!$B$38)*_xlfn.NORM.S.INV(RAND())</f>
        <v>-0.99744048723534284</v>
      </c>
      <c r="S71" s="23">
        <f ca="1">SQRT(Inputs!$B$38)*H71+SQRT(1-Inputs!$B$38)*_xlfn.NORM.S.INV(RAND())</f>
        <v>1.384874509488125</v>
      </c>
      <c r="T71" s="23">
        <f ca="1">SQRT(Inputs!$B$38)*I71+SQRT(1-Inputs!$B$38)*_xlfn.NORM.S.INV(RAND())</f>
        <v>-0.98221667379709565</v>
      </c>
      <c r="U71" s="23">
        <f ca="1">SQRT(Inputs!$B$38)*J71+SQRT(1-Inputs!$B$38)*_xlfn.NORM.S.INV(RAND())</f>
        <v>-0.62556652864218409</v>
      </c>
      <c r="V71" s="23">
        <f ca="1">SQRT(Inputs!$B$38)*K71+SQRT(1-Inputs!$B$38)*_xlfn.NORM.S.INV(RAND())</f>
        <v>0.68146170977757436</v>
      </c>
      <c r="W71" s="23">
        <f ca="1">SQRT(Inputs!$B$38)*L71+SQRT(1-Inputs!$B$38)*_xlfn.NORM.S.INV(RAND())</f>
        <v>0.32957985293521014</v>
      </c>
      <c r="X71" s="23">
        <f ca="1">SQRT(Inputs!$B$38)*M71+SQRT(1-Inputs!$B$38)*_xlfn.NORM.S.INV(RAND())</f>
        <v>2.1396439578010491</v>
      </c>
      <c r="Y71" s="23">
        <f ca="1">SQRT(Inputs!$B$38)*C71+SQRT(1-Inputs!$B$38)*_xlfn.NORM.S.INV(RAND())</f>
        <v>0.56643749495291829</v>
      </c>
      <c r="Z71" s="23">
        <f ca="1">SQRT(Inputs!$B$38)*D71+SQRT(1-Inputs!$B$38)*_xlfn.NORM.S.INV(RAND())</f>
        <v>1.3237328944663231</v>
      </c>
      <c r="AA71" s="23">
        <f ca="1">SQRT(Inputs!$B$38)*E71+SQRT(1-Inputs!$B$38)*_xlfn.NORM.S.INV(RAND())</f>
        <v>1.0887862971218403</v>
      </c>
      <c r="AB71" s="23">
        <f ca="1">SQRT(Inputs!$B$38)*F71+SQRT(1-Inputs!$B$38)*_xlfn.NORM.S.INV(RAND())</f>
        <v>0.59133017924488773</v>
      </c>
      <c r="AC71" s="23">
        <f ca="1">SQRT(Inputs!$B$38)*G71+SQRT(1-Inputs!$B$38)*_xlfn.NORM.S.INV(RAND())</f>
        <v>0.61814517632820754</v>
      </c>
      <c r="AD71" s="23">
        <f ca="1">SQRT(Inputs!$B$38)*H71+SQRT(1-Inputs!$B$38)*_xlfn.NORM.S.INV(RAND())</f>
        <v>-0.28573758777634228</v>
      </c>
      <c r="AE71" s="23">
        <f ca="1">SQRT(Inputs!$B$38)*I71+SQRT(1-Inputs!$B$38)*_xlfn.NORM.S.INV(RAND())</f>
        <v>0.39537489805880666</v>
      </c>
      <c r="AF71" s="23">
        <f ca="1">SQRT(Inputs!$B$38)*J71+SQRT(1-Inputs!$B$38)*_xlfn.NORM.S.INV(RAND())</f>
        <v>0.71057687601416053</v>
      </c>
      <c r="AG71" s="23">
        <f ca="1">SQRT(Inputs!$B$38)*K71+SQRT(1-Inputs!$B$38)*_xlfn.NORM.S.INV(RAND())</f>
        <v>-1.0634227676399601</v>
      </c>
      <c r="AH71" s="23">
        <f ca="1">SQRT(Inputs!$B$38)*L71+SQRT(1-Inputs!$B$38)*_xlfn.NORM.S.INV(RAND())</f>
        <v>0.99554221290257594</v>
      </c>
      <c r="AI71" s="23">
        <f ca="1">SQRT(Inputs!$B$38)*M71+SQRT(1-Inputs!$B$38)*_xlfn.NORM.S.INV(RAND())</f>
        <v>0.51489706492496046</v>
      </c>
      <c r="AJ71" s="23">
        <f ca="1">SQRT(Inputs!$B$38)*C71+SQRT(1-Inputs!$B$38)*_xlfn.NORM.S.INV(RAND())</f>
        <v>1.1959573622264084</v>
      </c>
      <c r="AK71" s="23">
        <f ca="1">SQRT(Inputs!$B$38)*D71+SQRT(1-Inputs!$B$38)*_xlfn.NORM.S.INV(RAND())</f>
        <v>0.15923153072182628</v>
      </c>
      <c r="AL71" s="23">
        <f ca="1">SQRT(Inputs!$B$38)*E71+SQRT(1-Inputs!$B$38)*_xlfn.NORM.S.INV(RAND())</f>
        <v>-0.93540161551956336</v>
      </c>
      <c r="AM71" s="23">
        <f ca="1">SQRT(Inputs!$B$38)*F71+SQRT(1-Inputs!$B$38)*_xlfn.NORM.S.INV(RAND())</f>
        <v>0.83422849017865386</v>
      </c>
      <c r="AN71" s="23">
        <f ca="1">SQRT(Inputs!$B$38)*G71+SQRT(1-Inputs!$B$38)*_xlfn.NORM.S.INV(RAND())</f>
        <v>-1.5115980047095183</v>
      </c>
      <c r="AO71" s="23">
        <f ca="1">SQRT(Inputs!$B$38)*H71+SQRT(1-Inputs!$B$38)*_xlfn.NORM.S.INV(RAND())</f>
        <v>-0.34006614782088851</v>
      </c>
      <c r="AP71" s="23">
        <f ca="1">SQRT(Inputs!$B$38)*I71+SQRT(1-Inputs!$B$38)*_xlfn.NORM.S.INV(RAND())</f>
        <v>1.2951483990774393E-2</v>
      </c>
      <c r="AQ71" s="23">
        <f ca="1">SQRT(Inputs!$B$38)*J71+SQRT(1-Inputs!$B$38)*_xlfn.NORM.S.INV(RAND())</f>
        <v>0.82398059049047379</v>
      </c>
      <c r="AR71" s="23">
        <f ca="1">SQRT(Inputs!$B$38)*K71+SQRT(1-Inputs!$B$38)*_xlfn.NORM.S.INV(RAND())</f>
        <v>-0.51382002952517103</v>
      </c>
      <c r="AS71" s="23">
        <f ca="1">SQRT(Inputs!$B$38)*L71+SQRT(1-Inputs!$B$38)*_xlfn.NORM.S.INV(RAND())</f>
        <v>1.3914590335104646</v>
      </c>
      <c r="AT71" s="23">
        <f ca="1">SQRT(Inputs!$B$38)*M71+SQRT(1-Inputs!$B$38)*_xlfn.NORM.S.INV(RAND())</f>
        <v>0.89508533344649255</v>
      </c>
      <c r="AU71" s="15">
        <f ca="1">Inputs!$B$6*EXP($B$8-0.5*C$5^2+C$5*N71)</f>
        <v>6220.9377081560342</v>
      </c>
      <c r="AV71" s="15">
        <f t="shared" ca="1" si="1"/>
        <v>6922.3160459028149</v>
      </c>
      <c r="AW71" s="15">
        <f t="shared" ca="1" si="2"/>
        <v>6969.9084940653138</v>
      </c>
      <c r="AX71" s="15">
        <f t="shared" ca="1" si="3"/>
        <v>9480.2385821137323</v>
      </c>
      <c r="AY71" s="15">
        <f t="shared" ca="1" si="4"/>
        <v>10311.840870974314</v>
      </c>
      <c r="AZ71" s="15">
        <f t="shared" ca="1" si="5"/>
        <v>14689.359043764016</v>
      </c>
      <c r="BA71" s="15">
        <f t="shared" ca="1" si="6"/>
        <v>16219.920044803819</v>
      </c>
      <c r="BB71" s="15">
        <f t="shared" ca="1" si="7"/>
        <v>18651.711857330021</v>
      </c>
      <c r="BC71" s="15">
        <f t="shared" ca="1" si="8"/>
        <v>24396.811094335295</v>
      </c>
      <c r="BD71" s="15">
        <f t="shared" ca="1" si="9"/>
        <v>30824.105316341567</v>
      </c>
      <c r="BE71" s="15">
        <f t="shared" ca="1" si="10"/>
        <v>45897.963439388397</v>
      </c>
      <c r="BF71" s="15">
        <f ca="1">Inputs!$B$13*EXP($B$9-0.5*C$6^2+C$6*Y71)</f>
        <v>15474.737835997648</v>
      </c>
      <c r="BG71" s="15">
        <f t="shared" ca="1" si="11"/>
        <v>23947.760034568448</v>
      </c>
      <c r="BH71" s="15">
        <f t="shared" ca="1" si="12"/>
        <v>35050.728116215279</v>
      </c>
      <c r="BI71" s="15">
        <f t="shared" ca="1" si="13"/>
        <v>46995.915199499781</v>
      </c>
      <c r="BJ71" s="15">
        <f t="shared" ca="1" si="14"/>
        <v>62983.151716300395</v>
      </c>
      <c r="BK71" s="15">
        <f t="shared" ca="1" si="15"/>
        <v>74350.557394766394</v>
      </c>
      <c r="BL71" s="15">
        <f t="shared" ca="1" si="16"/>
        <v>96132.180556137813</v>
      </c>
      <c r="BM71" s="15">
        <f t="shared" ca="1" si="17"/>
        <v>129072.44012584428</v>
      </c>
      <c r="BN71" s="15">
        <f t="shared" ca="1" si="18"/>
        <v>139749.28048966435</v>
      </c>
      <c r="BO71" s="15">
        <f t="shared" ca="1" si="19"/>
        <v>193042.19635388185</v>
      </c>
      <c r="BP71" s="15">
        <f t="shared" ca="1" si="20"/>
        <v>251871.59372998128</v>
      </c>
      <c r="BQ71" s="15">
        <f ca="1">Inputs!$B$20*EXP($B$10-0.5*C$7^2+C$7*AJ71)</f>
        <v>6555.8565438545975</v>
      </c>
      <c r="BR71" s="15">
        <f t="shared" ca="1" si="21"/>
        <v>9356.8533075431696</v>
      </c>
      <c r="BS71" s="15">
        <f t="shared" ca="1" si="22"/>
        <v>9794.551666725989</v>
      </c>
      <c r="BT71" s="15">
        <f t="shared" ca="1" si="23"/>
        <v>16808.29065591946</v>
      </c>
      <c r="BU71" s="15">
        <f t="shared" ca="1" si="24"/>
        <v>16158.503471266096</v>
      </c>
      <c r="BV71" s="15">
        <f t="shared" ca="1" si="25"/>
        <v>20823.04616841397</v>
      </c>
      <c r="BW71" s="15">
        <f t="shared" ca="1" si="26"/>
        <v>29137.146837640856</v>
      </c>
      <c r="BX71" s="15">
        <f t="shared" ca="1" si="27"/>
        <v>48072.764370190591</v>
      </c>
      <c r="BY71" s="15">
        <f t="shared" ca="1" si="28"/>
        <v>61051.440082241737</v>
      </c>
      <c r="BZ71" s="15">
        <f t="shared" ca="1" si="29"/>
        <v>110633.90895678943</v>
      </c>
      <c r="CA71" s="15">
        <f t="shared" ca="1" si="30"/>
        <v>182200.05170512505</v>
      </c>
      <c r="CB71" s="15">
        <f ca="1">(AU71*DCF!C$10-DCF!C$5*MAX(AU71*DCF!C$10,0)-MAX(AU71-Inputs!$B$6,0)/Inputs!$B$10)*DCF!C$6</f>
        <v>1034.0995604461118</v>
      </c>
      <c r="CC71" s="15">
        <f ca="1">(AV71*DCF!D$10-DCF!D$5*MAX(AV71*DCF!D$10,0)-MAX(AV71-AU71,0)/Inputs!$B$10)*DCF!D$6</f>
        <v>1516.2548877525589</v>
      </c>
      <c r="CD71" s="15">
        <f ca="1">(AW71*DCF!E$10-DCF!E$5*MAX(AW71*DCF!E$10,0)-MAX(AW71-AV71,0)/Inputs!$B$10)*DCF!E$6</f>
        <v>1598.5211294651745</v>
      </c>
      <c r="CE71" s="15">
        <f ca="1">(AX71*DCF!F$10-DCF!F$5*MAX(AX71*DCF!F$10,0)-MAX(AX71-AW71,0)/Inputs!$B$10)*DCF!F$6</f>
        <v>1547.1835210375309</v>
      </c>
      <c r="CF71" s="15">
        <f ca="1">(AY71*DCF!G$10-DCF!G$5*MAX(AY71*DCF!G$10,0)-MAX(AY71-AX71,0)/Inputs!$B$10)*DCF!G$6</f>
        <v>1964.8017994796703</v>
      </c>
      <c r="CG71" s="15">
        <f ca="1">(AZ71*DCF!H$10-DCF!H$5*MAX(AZ71*DCF!H$10,0)-MAX(AZ71-AY71,0)/Inputs!$B$10)*DCF!H$6</f>
        <v>2074.6427657898562</v>
      </c>
      <c r="CH71" s="15">
        <f ca="1">(BA71*DCF!I$10-DCF!I$5*MAX(BA71*DCF!I$10,0)-MAX(BA71-AZ71,0)/Inputs!$B$10)*DCF!I$6</f>
        <v>2711.722057516492</v>
      </c>
      <c r="CI71" s="15">
        <f ca="1">(BB71*DCF!J$10-DCF!J$5*MAX(BB71*DCF!J$10,0)-MAX(BB71-BA71,0)/Inputs!$B$10)*DCF!J$6</f>
        <v>2832.1790562632409</v>
      </c>
      <c r="CJ71" s="15">
        <f ca="1">(BC71*DCF!K$10-DCF!K$5*MAX(BC71*DCF!K$10,0)-MAX(BC71-BB71,0)/Inputs!$B$10)*DCF!K$6</f>
        <v>3123.2683344459501</v>
      </c>
      <c r="CK71" s="15">
        <f ca="1">(BD71*DCF!L$10-DCF!L$5*MAX(BD71*DCF!L$10,0)-MAX(BD71-BC71,0)/Inputs!$B$10)*DCF!L$6</f>
        <v>3817.7080220122443</v>
      </c>
      <c r="CL71" s="15">
        <f ca="1">(BE71*DCF!M$10-DCF!M$5*MAX(BE71*DCF!M$10,0)-MAX(BE71-BD71,0)/Inputs!$B$10)*DCF!M$6</f>
        <v>4676.0628721208204</v>
      </c>
      <c r="CM71" s="15">
        <f ca="1">(BF71*DCF!C$28-DCF!C$5*MAX(BF71*DCF!C$28,0)-MAX(BF71-Inputs!$B$13,0)/Inputs!$B$17)*DCF!C$6</f>
        <v>3778.7381936905849</v>
      </c>
      <c r="CN71" s="15">
        <f ca="1">(BG71*DCF!D$28-DCF!D$5*MAX(BG71*DCF!D$28,0)-MAX(BG71-BF71,0)/Inputs!$B$17)*DCF!D$6</f>
        <v>5245.4835369466691</v>
      </c>
      <c r="CO71" s="15">
        <f ca="1">(BH71*DCF!E$28-DCF!E$5*MAX(BH71*DCF!E$28,0)-MAX(BH71-BG71,0)/Inputs!$B$17)*DCF!E$6</f>
        <v>7738.7481523657325</v>
      </c>
      <c r="CP71" s="15">
        <f ca="1">(BI71*DCF!F$28-DCF!F$5*MAX(BI71*DCF!F$28,0)-MAX(BI71-BH71,0)/Inputs!$B$17)*DCF!F$6</f>
        <v>10583.342947128243</v>
      </c>
      <c r="CQ71" s="15">
        <f ca="1">(BJ71*DCF!G$28-DCF!G$5*MAX(BJ71*DCF!G$28,0)-MAX(BJ71-BI71,0)/Inputs!$B$17)*DCF!G$6</f>
        <v>13652.561317075906</v>
      </c>
      <c r="CR71" s="15">
        <f ca="1">(BK71*DCF!H$28-DCF!H$5*MAX(BK71*DCF!H$28,0)-MAX(BK71-BJ71,0)/Inputs!$B$17)*DCF!H$6</f>
        <v>16621.537300549382</v>
      </c>
      <c r="CS71" s="15">
        <f ca="1">(BL71*DCF!I$28-DCF!I$5*MAX(BL71*DCF!I$28,0)-MAX(BL71-BK71,0)/Inputs!$B$17)*DCF!I$6</f>
        <v>19479.443532784004</v>
      </c>
      <c r="CT71" s="15">
        <f ca="1">(BM71*DCF!J$28-DCF!J$5*MAX(BM71*DCF!J$28,0)-MAX(BM71-BL71,0)/Inputs!$B$17)*DCF!J$6</f>
        <v>24426.259945030601</v>
      </c>
      <c r="CU71" s="15">
        <f ca="1">(BN71*DCF!K$28-DCF!K$5*MAX(BN71*DCF!K$28,0)-MAX(BN71-BM71,0)/Inputs!$B$17)*DCF!K$6</f>
        <v>28204.93413321795</v>
      </c>
      <c r="CV71" s="15">
        <f ca="1">(BO71*DCF!L$28-DCF!L$5*MAX(BO71*DCF!L$28,0)-MAX(BO71-BN71,0)/Inputs!$B$17)*DCF!L$6</f>
        <v>32485.787808690333</v>
      </c>
      <c r="CW71" s="15">
        <f ca="1">(BP71*DCF!M$28-DCF!M$5*MAX(BP71*DCF!M$28,0)-MAX(BP71-BO71,0)/Inputs!$B$17)*DCF!M$6</f>
        <v>41240.461035300606</v>
      </c>
      <c r="CX71" s="15">
        <f ca="1">(BQ71*DCF!C$46-DCF!C$5*MAX(BQ71*DCF!C$46,0)-MAX(BQ71-Inputs!$B$20,0)/Inputs!$B$24)*DCF!C$6</f>
        <v>-3063.6419472433699</v>
      </c>
      <c r="CY71" s="15">
        <f ca="1">(BR71*DCF!D$46-DCF!D$5*MAX(BR71*DCF!D$46,0)-MAX(BR71-BQ71,0)/Inputs!$B$24)*DCF!D$6</f>
        <v>-2792.1587236396122</v>
      </c>
      <c r="CZ71" s="15">
        <f ca="1">(BS71*DCF!E$46-DCF!E$5*MAX(BS71*DCF!E$46,0)-MAX(BS71-BR71,0)/Inputs!$B$24)*DCF!E$6</f>
        <v>-1330.7514317288869</v>
      </c>
      <c r="DA71" s="15">
        <f ca="1">(BT71*DCF!F$46-DCF!F$5*MAX(BT71*DCF!F$46,0)-MAX(BT71-BS71,0)/Inputs!$B$24)*DCF!F$6</f>
        <v>-3778.0100828524883</v>
      </c>
      <c r="DB71" s="15">
        <f ca="1">(BU71*DCF!G$46-DCF!G$5*MAX(BU71*DCF!G$46,0)-MAX(BU71-BT71,0)/Inputs!$B$24)*DCF!G$6</f>
        <v>-543.54013146870227</v>
      </c>
      <c r="DC71" s="15">
        <f ca="1">(BV71*DCF!H$46-DCF!H$5*MAX(BV71*DCF!H$46,0)-MAX(BV71-BU71,0)/Inputs!$B$24)*DCF!H$6</f>
        <v>-1449.4780630114178</v>
      </c>
      <c r="DD71" s="15">
        <f ca="1">(BW71*DCF!I$46-DCF!I$5*MAX(BW71*DCF!I$46,0)-MAX(BW71-BV71,0)/Inputs!$B$24)*DCF!I$6</f>
        <v>-1713.7229676645347</v>
      </c>
      <c r="DE71" s="15">
        <f ca="1">(BX71*DCF!J$46-DCF!J$5*MAX(BX71*DCF!J$46,0)-MAX(BX71-BW71,0)/Inputs!$B$24)*DCF!J$6</f>
        <v>-3004.8969162814756</v>
      </c>
      <c r="DF71" s="15">
        <f ca="1">(BY71*DCF!K$46-DCF!K$5*MAX(BY71*DCF!K$46,0)-MAX(BY71-BX71,0)/Inputs!$B$24)*DCF!K$6</f>
        <v>308.03197451990951</v>
      </c>
      <c r="DG71" s="15">
        <f ca="1">(BZ71*DCF!L$46-DCF!L$5*MAX(BZ71*DCF!L$46,0)-MAX(BZ71-BY71,0)/Inputs!$B$24)*DCF!L$6</f>
        <v>-3573.0668083860601</v>
      </c>
      <c r="DH71" s="15">
        <f ca="1">(CA71*DCF!M$46-DCF!M$5*MAX(CA71*DCF!M$46,0)-MAX(CA71-BZ71,0)/Inputs!$B$24)*DCF!M$6</f>
        <v>-677.57692856752567</v>
      </c>
      <c r="DI71" s="15">
        <f ca="1">SUM(CB71:CL71)+BE71*DCF!M$10*(1+Inputs!$B$30)*(1-Inputs!$B$33)*(1-Inputs!$B$30/Inputs!$B$31)/(Inputs!$B$29-Inputs!$B$30)*DCF!M$6</f>
        <v>154631.08319588093</v>
      </c>
      <c r="DJ71" s="15">
        <f ca="1">SUM(CM71:CW71)+BP71*DCF!M$28*(1+Inputs!$B$30)*(1-Inputs!$B$33)*(1-Inputs!$B$30/Inputs!$B$31)/(Inputs!$B$29-Inputs!$B$30)*DCF!M$6</f>
        <v>1138073.2659128588</v>
      </c>
      <c r="DK71" s="15">
        <f ca="1">SUM(CX71:DH71)+CA71*DCF!M$46*(1+Inputs!$B$30)*(1-Inputs!$B$33)*(1-Inputs!$B$30/Inputs!$B$31)/(Inputs!$B$29-Inputs!$B$30)*DCF!M$6</f>
        <v>260084.05088568677</v>
      </c>
      <c r="DM71" s="15">
        <f ca="1">DI71+DJ71+DK71+Inputs!$B$34+Inputs!$B$36-Inputs!$B$35</f>
        <v>1629639.3999944264</v>
      </c>
    </row>
    <row r="72" spans="1:117" x14ac:dyDescent="0.75">
      <c r="A72" s="11">
        <v>59</v>
      </c>
      <c r="C72" s="23">
        <f t="shared" ca="1" si="35"/>
        <v>0.1379354658448681</v>
      </c>
      <c r="D72" s="23">
        <f t="shared" ca="1" si="35"/>
        <v>-0.91155572674142205</v>
      </c>
      <c r="E72" s="23">
        <f t="shared" ca="1" si="35"/>
        <v>0.16803457054571364</v>
      </c>
      <c r="F72" s="23">
        <f t="shared" ca="1" si="35"/>
        <v>-0.84107145447692888</v>
      </c>
      <c r="G72" s="23">
        <f t="shared" ca="1" si="35"/>
        <v>-1.3510572921758885</v>
      </c>
      <c r="H72" s="23">
        <f t="shared" ca="1" si="35"/>
        <v>5.9462382337602766E-2</v>
      </c>
      <c r="I72" s="23">
        <f t="shared" ca="1" si="35"/>
        <v>-1.626909330465087</v>
      </c>
      <c r="J72" s="23">
        <f t="shared" ca="1" si="35"/>
        <v>-1.0939805626936545</v>
      </c>
      <c r="K72" s="23">
        <f t="shared" ca="1" si="35"/>
        <v>-1.2222027010644978</v>
      </c>
      <c r="L72" s="23">
        <f t="shared" ca="1" si="35"/>
        <v>0.1865661249003506</v>
      </c>
      <c r="M72" s="23">
        <f t="shared" ca="1" si="35"/>
        <v>-1.2138755353735591</v>
      </c>
      <c r="N72" s="23">
        <f ca="1">SQRT(Inputs!$B$38)*C72+SQRT(1-Inputs!$B$38)*_xlfn.NORM.S.INV(RAND())</f>
        <v>-3.5269147637727705E-2</v>
      </c>
      <c r="O72" s="23">
        <f ca="1">SQRT(Inputs!$B$38)*D72+SQRT(1-Inputs!$B$38)*_xlfn.NORM.S.INV(RAND())</f>
        <v>-1.4335096074730076</v>
      </c>
      <c r="P72" s="23">
        <f ca="1">SQRT(Inputs!$B$38)*E72+SQRT(1-Inputs!$B$38)*_xlfn.NORM.S.INV(RAND())</f>
        <v>0.97504402942104329</v>
      </c>
      <c r="Q72" s="23">
        <f ca="1">SQRT(Inputs!$B$38)*F72+SQRT(1-Inputs!$B$38)*_xlfn.NORM.S.INV(RAND())</f>
        <v>-0.82965832201740586</v>
      </c>
      <c r="R72" s="23">
        <f ca="1">SQRT(Inputs!$B$38)*G72+SQRT(1-Inputs!$B$38)*_xlfn.NORM.S.INV(RAND())</f>
        <v>-0.96640607228405839</v>
      </c>
      <c r="S72" s="23">
        <f ca="1">SQRT(Inputs!$B$38)*H72+SQRT(1-Inputs!$B$38)*_xlfn.NORM.S.INV(RAND())</f>
        <v>-0.23102425594651149</v>
      </c>
      <c r="T72" s="23">
        <f ca="1">SQRT(Inputs!$B$38)*I72+SQRT(1-Inputs!$B$38)*_xlfn.NORM.S.INV(RAND())</f>
        <v>-1.3720953093138117</v>
      </c>
      <c r="U72" s="23">
        <f ca="1">SQRT(Inputs!$B$38)*J72+SQRT(1-Inputs!$B$38)*_xlfn.NORM.S.INV(RAND())</f>
        <v>0.42478759487658568</v>
      </c>
      <c r="V72" s="23">
        <f ca="1">SQRT(Inputs!$B$38)*K72+SQRT(1-Inputs!$B$38)*_xlfn.NORM.S.INV(RAND())</f>
        <v>-0.6513128825417025</v>
      </c>
      <c r="W72" s="23">
        <f ca="1">SQRT(Inputs!$B$38)*L72+SQRT(1-Inputs!$B$38)*_xlfn.NORM.S.INV(RAND())</f>
        <v>-0.54640564794921664</v>
      </c>
      <c r="X72" s="23">
        <f ca="1">SQRT(Inputs!$B$38)*M72+SQRT(1-Inputs!$B$38)*_xlfn.NORM.S.INV(RAND())</f>
        <v>-1.2000403371287685</v>
      </c>
      <c r="Y72" s="23">
        <f ca="1">SQRT(Inputs!$B$38)*C72+SQRT(1-Inputs!$B$38)*_xlfn.NORM.S.INV(RAND())</f>
        <v>-0.78075719937829591</v>
      </c>
      <c r="Z72" s="23">
        <f ca="1">SQRT(Inputs!$B$38)*D72+SQRT(1-Inputs!$B$38)*_xlfn.NORM.S.INV(RAND())</f>
        <v>-0.14243902363917516</v>
      </c>
      <c r="AA72" s="23">
        <f ca="1">SQRT(Inputs!$B$38)*E72+SQRT(1-Inputs!$B$38)*_xlfn.NORM.S.INV(RAND())</f>
        <v>-0.76109410319788773</v>
      </c>
      <c r="AB72" s="23">
        <f ca="1">SQRT(Inputs!$B$38)*F72+SQRT(1-Inputs!$B$38)*_xlfn.NORM.S.INV(RAND())</f>
        <v>-1.4014114472947858</v>
      </c>
      <c r="AC72" s="23">
        <f ca="1">SQRT(Inputs!$B$38)*G72+SQRT(1-Inputs!$B$38)*_xlfn.NORM.S.INV(RAND())</f>
        <v>-0.34735013537944803</v>
      </c>
      <c r="AD72" s="23">
        <f ca="1">SQRT(Inputs!$B$38)*H72+SQRT(1-Inputs!$B$38)*_xlfn.NORM.S.INV(RAND())</f>
        <v>0.20486419608872117</v>
      </c>
      <c r="AE72" s="23">
        <f ca="1">SQRT(Inputs!$B$38)*I72+SQRT(1-Inputs!$B$38)*_xlfn.NORM.S.INV(RAND())</f>
        <v>2.2159630780128614E-2</v>
      </c>
      <c r="AF72" s="23">
        <f ca="1">SQRT(Inputs!$B$38)*J72+SQRT(1-Inputs!$B$38)*_xlfn.NORM.S.INV(RAND())</f>
        <v>-0.6102914367876705</v>
      </c>
      <c r="AG72" s="23">
        <f ca="1">SQRT(Inputs!$B$38)*K72+SQRT(1-Inputs!$B$38)*_xlfn.NORM.S.INV(RAND())</f>
        <v>0.50568866364839171</v>
      </c>
      <c r="AH72" s="23">
        <f ca="1">SQRT(Inputs!$B$38)*L72+SQRT(1-Inputs!$B$38)*_xlfn.NORM.S.INV(RAND())</f>
        <v>0.89654074162388842</v>
      </c>
      <c r="AI72" s="23">
        <f ca="1">SQRT(Inputs!$B$38)*M72+SQRT(1-Inputs!$B$38)*_xlfn.NORM.S.INV(RAND())</f>
        <v>0.36306702839191862</v>
      </c>
      <c r="AJ72" s="23">
        <f ca="1">SQRT(Inputs!$B$38)*C72+SQRT(1-Inputs!$B$38)*_xlfn.NORM.S.INV(RAND())</f>
        <v>0.63090758585890439</v>
      </c>
      <c r="AK72" s="23">
        <f ca="1">SQRT(Inputs!$B$38)*D72+SQRT(1-Inputs!$B$38)*_xlfn.NORM.S.INV(RAND())</f>
        <v>-0.17055770481109378</v>
      </c>
      <c r="AL72" s="23">
        <f ca="1">SQRT(Inputs!$B$38)*E72+SQRT(1-Inputs!$B$38)*_xlfn.NORM.S.INV(RAND())</f>
        <v>1.6197592201605266</v>
      </c>
      <c r="AM72" s="23">
        <f ca="1">SQRT(Inputs!$B$38)*F72+SQRT(1-Inputs!$B$38)*_xlfn.NORM.S.INV(RAND())</f>
        <v>0.25644374009164028</v>
      </c>
      <c r="AN72" s="23">
        <f ca="1">SQRT(Inputs!$B$38)*G72+SQRT(1-Inputs!$B$38)*_xlfn.NORM.S.INV(RAND())</f>
        <v>-1.0264753397292923</v>
      </c>
      <c r="AO72" s="23">
        <f ca="1">SQRT(Inputs!$B$38)*H72+SQRT(1-Inputs!$B$38)*_xlfn.NORM.S.INV(RAND())</f>
        <v>-0.49133329782630153</v>
      </c>
      <c r="AP72" s="23">
        <f ca="1">SQRT(Inputs!$B$38)*I72+SQRT(1-Inputs!$B$38)*_xlfn.NORM.S.INV(RAND())</f>
        <v>-0.48671354701550573</v>
      </c>
      <c r="AQ72" s="23">
        <f ca="1">SQRT(Inputs!$B$38)*J72+SQRT(1-Inputs!$B$38)*_xlfn.NORM.S.INV(RAND())</f>
        <v>0.4000619175440665</v>
      </c>
      <c r="AR72" s="23">
        <f ca="1">SQRT(Inputs!$B$38)*K72+SQRT(1-Inputs!$B$38)*_xlfn.NORM.S.INV(RAND())</f>
        <v>-1.1262866175004691</v>
      </c>
      <c r="AS72" s="23">
        <f ca="1">SQRT(Inputs!$B$38)*L72+SQRT(1-Inputs!$B$38)*_xlfn.NORM.S.INV(RAND())</f>
        <v>-0.44263292297726498</v>
      </c>
      <c r="AT72" s="23">
        <f ca="1">SQRT(Inputs!$B$38)*M72+SQRT(1-Inputs!$B$38)*_xlfn.NORM.S.INV(RAND())</f>
        <v>-2.7591703375804912</v>
      </c>
      <c r="AU72" s="15">
        <f ca="1">Inputs!$B$6*EXP($B$8-0.5*C$5^2+C$5*N72)</f>
        <v>4933.9901009611476</v>
      </c>
      <c r="AV72" s="15">
        <f t="shared" ca="1" si="1"/>
        <v>4864.4764901823401</v>
      </c>
      <c r="AW72" s="15">
        <f t="shared" ca="1" si="2"/>
        <v>6765.0509882578144</v>
      </c>
      <c r="AX72" s="15">
        <f t="shared" ca="1" si="3"/>
        <v>7446.217268301948</v>
      </c>
      <c r="AY72" s="15">
        <f t="shared" ca="1" si="4"/>
        <v>8128.8052007088663</v>
      </c>
      <c r="AZ72" s="15">
        <f t="shared" ca="1" si="5"/>
        <v>9692.0177778646903</v>
      </c>
      <c r="BA72" s="15">
        <f t="shared" ca="1" si="6"/>
        <v>10273.983435591555</v>
      </c>
      <c r="BB72" s="15">
        <f t="shared" ca="1" si="7"/>
        <v>13125.373233347887</v>
      </c>
      <c r="BC72" s="15">
        <f t="shared" ca="1" si="8"/>
        <v>15095.688331816433</v>
      </c>
      <c r="BD72" s="15">
        <f t="shared" ca="1" si="9"/>
        <v>17572.228691399607</v>
      </c>
      <c r="BE72" s="15">
        <f t="shared" ca="1" si="10"/>
        <v>19303.066373374746</v>
      </c>
      <c r="BF72" s="15">
        <f ca="1">Inputs!$B$13*EXP($B$9-0.5*C$6^2+C$6*Y72)</f>
        <v>11847.663091527209</v>
      </c>
      <c r="BG72" s="15">
        <f t="shared" ca="1" si="11"/>
        <v>14072.785599081284</v>
      </c>
      <c r="BH72" s="15">
        <f t="shared" ca="1" si="12"/>
        <v>15155.266274493802</v>
      </c>
      <c r="BI72" s="15">
        <f t="shared" ca="1" si="13"/>
        <v>14952.6812929712</v>
      </c>
      <c r="BJ72" s="15">
        <f t="shared" ca="1" si="14"/>
        <v>17435.796594344669</v>
      </c>
      <c r="BK72" s="15">
        <f t="shared" ca="1" si="15"/>
        <v>22004.377904056193</v>
      </c>
      <c r="BL72" s="15">
        <f t="shared" ca="1" si="16"/>
        <v>27107.455688479047</v>
      </c>
      <c r="BM72" s="15">
        <f t="shared" ca="1" si="17"/>
        <v>30888.075514321965</v>
      </c>
      <c r="BN72" s="15">
        <f t="shared" ca="1" si="18"/>
        <v>40361.735587795025</v>
      </c>
      <c r="BO72" s="15">
        <f t="shared" ca="1" si="19"/>
        <v>55115.615479645705</v>
      </c>
      <c r="BP72" s="15">
        <f t="shared" ca="1" si="20"/>
        <v>70685.601450700662</v>
      </c>
      <c r="BQ72" s="15">
        <f ca="1">Inputs!$B$20*EXP($B$10-0.5*C$7^2+C$7*AJ72)</f>
        <v>5365.2630481820579</v>
      </c>
      <c r="BR72" s="15">
        <f t="shared" ca="1" si="21"/>
        <v>6896.1356636497303</v>
      </c>
      <c r="BS72" s="15">
        <f t="shared" ca="1" si="22"/>
        <v>15037.213982373898</v>
      </c>
      <c r="BT72" s="15">
        <f t="shared" ca="1" si="23"/>
        <v>22175.819197632722</v>
      </c>
      <c r="BU72" s="15">
        <f t="shared" ca="1" si="24"/>
        <v>23973.803637370369</v>
      </c>
      <c r="BV72" s="15">
        <f t="shared" ca="1" si="25"/>
        <v>29859.270748865507</v>
      </c>
      <c r="BW72" s="15">
        <f t="shared" ca="1" si="26"/>
        <v>37588.387757099168</v>
      </c>
      <c r="BX72" s="15">
        <f t="shared" ca="1" si="27"/>
        <v>56963.592927805235</v>
      </c>
      <c r="BY72" s="15">
        <f t="shared" ca="1" si="28"/>
        <v>64343.334384214875</v>
      </c>
      <c r="BZ72" s="15">
        <f t="shared" ca="1" si="29"/>
        <v>83227.269871779645</v>
      </c>
      <c r="CA72" s="15">
        <f t="shared" ca="1" si="30"/>
        <v>71599.60623777713</v>
      </c>
      <c r="CB72" s="15">
        <f ca="1">(AU72*DCF!C$10-DCF!C$5*MAX(AU72*DCF!C$10,0)-MAX(AU72-Inputs!$B$6,0)/Inputs!$B$10)*DCF!C$6</f>
        <v>1043.2757262720118</v>
      </c>
      <c r="CC72" s="15">
        <f ca="1">(AV72*DCF!D$10-DCF!D$5*MAX(AV72*DCF!D$10,0)-MAX(AV72-AU72,0)/Inputs!$B$10)*DCF!D$6</f>
        <v>1185.683188735492</v>
      </c>
      <c r="CD72" s="15">
        <f ca="1">(AW72*DCF!E$10-DCF!E$5*MAX(AW72*DCF!E$10,0)-MAX(AW72-AV72,0)/Inputs!$B$10)*DCF!E$6</f>
        <v>1133.854499695992</v>
      </c>
      <c r="CE72" s="15">
        <f ca="1">(AX72*DCF!F$10-DCF!F$5*MAX(AX72*DCF!F$10,0)-MAX(AX72-AW72,0)/Inputs!$B$10)*DCF!F$6</f>
        <v>1483.7635479742662</v>
      </c>
      <c r="CF72" s="15">
        <f ca="1">(AY72*DCF!G$10-DCF!G$5*MAX(AY72*DCF!G$10,0)-MAX(AY72-AX72,0)/Inputs!$B$10)*DCF!G$6</f>
        <v>1543.6525952298789</v>
      </c>
      <c r="CG72" s="15">
        <f ca="1">(AZ72*DCF!H$10-DCF!H$5*MAX(AZ72*DCF!H$10,0)-MAX(AZ72-AY72,0)/Inputs!$B$10)*DCF!H$6</f>
        <v>1604.1357861167196</v>
      </c>
      <c r="CH72" s="15">
        <f ca="1">(BA72*DCF!I$10-DCF!I$5*MAX(BA72*DCF!I$10,0)-MAX(BA72-AZ72,0)/Inputs!$B$10)*DCF!I$6</f>
        <v>1781.2192195221814</v>
      </c>
      <c r="CI72" s="15">
        <f ca="1">(BB72*DCF!J$10-DCF!J$5*MAX(BB72*DCF!J$10,0)-MAX(BB72-BA72,0)/Inputs!$B$10)*DCF!J$6</f>
        <v>1820.2633652479592</v>
      </c>
      <c r="CJ72" s="15">
        <f ca="1">(BC72*DCF!K$10-DCF!K$5*MAX(BC72*DCF!K$10,0)-MAX(BC72-BB72,0)/Inputs!$B$10)*DCF!K$6</f>
        <v>2154.3492631946983</v>
      </c>
      <c r="CK72" s="15">
        <f ca="1">(BD72*DCF!L$10-DCF!L$5*MAX(BD72*DCF!L$10,0)-MAX(BD72-BC72,0)/Inputs!$B$10)*DCF!L$6</f>
        <v>2329.969472411728</v>
      </c>
      <c r="CL72" s="15">
        <f ca="1">(BE72*DCF!M$10-DCF!M$5*MAX(BE72*DCF!M$10,0)-MAX(BE72-BD72,0)/Inputs!$B$10)*DCF!M$6</f>
        <v>2517.1452770901451</v>
      </c>
      <c r="CM72" s="15">
        <f ca="1">(BF72*DCF!C$28-DCF!C$5*MAX(BF72*DCF!C$28,0)-MAX(BF72-Inputs!$B$13,0)/Inputs!$B$17)*DCF!C$6</f>
        <v>3509.4403723024225</v>
      </c>
      <c r="CN72" s="15">
        <f ca="1">(BG72*DCF!D$28-DCF!D$5*MAX(BG72*DCF!D$28,0)-MAX(BG72-BF72,0)/Inputs!$B$17)*DCF!D$6</f>
        <v>3670.0392790981937</v>
      </c>
      <c r="CO72" s="15">
        <f ca="1">(BH72*DCF!E$28-DCF!E$5*MAX(BH72*DCF!E$28,0)-MAX(BH72-BG72,0)/Inputs!$B$17)*DCF!E$6</f>
        <v>4078.8992293154292</v>
      </c>
      <c r="CP72" s="15">
        <f ca="1">(BI72*DCF!F$28-DCF!F$5*MAX(BI72*DCF!F$28,0)-MAX(BI72-BH72,0)/Inputs!$B$17)*DCF!F$6</f>
        <v>4059.2591045200543</v>
      </c>
      <c r="CQ72" s="15">
        <f ca="1">(BJ72*DCF!G$28-DCF!G$5*MAX(BJ72*DCF!G$28,0)-MAX(BJ72-BI72,0)/Inputs!$B$17)*DCF!G$6</f>
        <v>4106.2142479032518</v>
      </c>
      <c r="CR72" s="15">
        <f ca="1">(BK72*DCF!H$28-DCF!H$5*MAX(BK72*DCF!H$28,0)-MAX(BK72-BJ72,0)/Inputs!$B$17)*DCF!H$6</f>
        <v>4732.096099078045</v>
      </c>
      <c r="CS72" s="15">
        <f ca="1">(BL72*DCF!I$28-DCF!I$5*MAX(BL72*DCF!I$28,0)-MAX(BL72-BK72,0)/Inputs!$B$17)*DCF!I$6</f>
        <v>5641.9524248611169</v>
      </c>
      <c r="CT72" s="15">
        <f ca="1">(BM72*DCF!J$28-DCF!J$5*MAX(BM72*DCF!J$28,0)-MAX(BM72-BL72,0)/Inputs!$B$17)*DCF!J$6</f>
        <v>6389.3257515765717</v>
      </c>
      <c r="CU72" s="15">
        <f ca="1">(BN72*DCF!K$28-DCF!K$5*MAX(BN72*DCF!K$28,0)-MAX(BN72-BM72,0)/Inputs!$B$17)*DCF!K$6</f>
        <v>7363.3246404577358</v>
      </c>
      <c r="CV72" s="15">
        <f ca="1">(BO72*DCF!L$28-DCF!L$5*MAX(BO72*DCF!L$28,0)-MAX(BO72-BN72,0)/Inputs!$B$17)*DCF!L$6</f>
        <v>9327.2960463452382</v>
      </c>
      <c r="CW72" s="15">
        <f ca="1">(BP72*DCF!M$28-DCF!M$5*MAX(BP72*DCF!M$28,0)-MAX(BP72-BO72,0)/Inputs!$B$17)*DCF!M$6</f>
        <v>11672.035781152232</v>
      </c>
      <c r="CX72" s="15">
        <f ca="1">(BQ72*DCF!C$46-DCF!C$5*MAX(BQ72*DCF!C$46,0)-MAX(BQ72-Inputs!$B$20,0)/Inputs!$B$24)*DCF!C$6</f>
        <v>-2238.7503798028115</v>
      </c>
      <c r="CY72" s="15">
        <f ca="1">(BR72*DCF!D$46-DCF!D$5*MAX(BR72*DCF!D$46,0)-MAX(BR72-BQ72,0)/Inputs!$B$24)*DCF!D$6</f>
        <v>-1830.2201754460536</v>
      </c>
      <c r="CZ72" s="15">
        <f ca="1">(BS72*DCF!E$46-DCF!E$5*MAX(BS72*DCF!E$46,0)-MAX(BS72-BR72,0)/Inputs!$B$24)*DCF!E$6</f>
        <v>-4987.1656880694072</v>
      </c>
      <c r="DA72" s="15">
        <f ca="1">(BT72*DCF!F$46-DCF!F$5*MAX(BT72*DCF!F$46,0)-MAX(BT72-BS72,0)/Inputs!$B$24)*DCF!F$6</f>
        <v>-4214.3751875971457</v>
      </c>
      <c r="DB72" s="15">
        <f ca="1">(BU72*DCF!G$46-DCF!G$5*MAX(BU72*DCF!G$46,0)-MAX(BU72-BT72,0)/Inputs!$B$24)*DCF!G$6</f>
        <v>-1411.2378296015058</v>
      </c>
      <c r="DC72" s="15">
        <f ca="1">(BV72*DCF!H$46-DCF!H$5*MAX(BV72*DCF!H$46,0)-MAX(BV72-BU72,0)/Inputs!$B$24)*DCF!H$6</f>
        <v>-1828.8728440418292</v>
      </c>
      <c r="DD72" s="15">
        <f ca="1">(BW72*DCF!I$46-DCF!I$5*MAX(BW72*DCF!I$46,0)-MAX(BW72-BV72,0)/Inputs!$B$24)*DCF!I$6</f>
        <v>-1350.6121045044249</v>
      </c>
      <c r="DE72" s="15">
        <f ca="1">(BX72*DCF!J$46-DCF!J$5*MAX(BX72*DCF!J$46,0)-MAX(BX72-BW72,0)/Inputs!$B$24)*DCF!J$6</f>
        <v>-2748.522711386744</v>
      </c>
      <c r="DF72" s="15">
        <f ca="1">(BY72*DCF!K$46-DCF!K$5*MAX(BY72*DCF!K$46,0)-MAX(BY72-BX72,0)/Inputs!$B$24)*DCF!K$6</f>
        <v>1867.6656882469792</v>
      </c>
      <c r="DG72" s="15">
        <f ca="1">(BZ72*DCF!L$46-DCF!L$5*MAX(BZ72*DCF!L$46,0)-MAX(BZ72-BY72,0)/Inputs!$B$24)*DCF!L$6</f>
        <v>1479.6192709910317</v>
      </c>
      <c r="DH72" s="15">
        <f ca="1">(CA72*DCF!M$46-DCF!M$5*MAX(CA72*DCF!M$46,0)-MAX(CA72-BZ72,0)/Inputs!$B$24)*DCF!M$6</f>
        <v>5613.1280626607977</v>
      </c>
      <c r="DI72" s="15">
        <f ca="1">SUM(CB72:CL72)+BE72*DCF!M$10*(1+Inputs!$B$30)*(1-Inputs!$B$33)*(1-Inputs!$B$30/Inputs!$B$31)/(Inputs!$B$29-Inputs!$B$30)*DCF!M$6</f>
        <v>72318.000915220371</v>
      </c>
      <c r="DJ72" s="15">
        <f ca="1">SUM(CM72:CW72)+BP72*DCF!M$28*(1+Inputs!$B$30)*(1-Inputs!$B$33)*(1-Inputs!$B$30/Inputs!$B$31)/(Inputs!$B$29-Inputs!$B$30)*DCF!M$6</f>
        <v>326841.83438676002</v>
      </c>
      <c r="DK72" s="15">
        <f ca="1">SUM(CX72:DH72)+CA72*DCF!M$46*(1+Inputs!$B$30)*(1-Inputs!$B$33)*(1-Inputs!$B$30/Inputs!$B$31)/(Inputs!$B$29-Inputs!$B$30)*DCF!M$6</f>
        <v>99052.128860620141</v>
      </c>
      <c r="DM72" s="15">
        <f ca="1">DI72+DJ72+DK72+Inputs!$B$34+Inputs!$B$36-Inputs!$B$35</f>
        <v>575062.96416260046</v>
      </c>
    </row>
    <row r="73" spans="1:117" x14ac:dyDescent="0.75">
      <c r="A73" s="11">
        <v>60</v>
      </c>
      <c r="C73" s="23">
        <f t="shared" ca="1" si="35"/>
        <v>0.58138938317012279</v>
      </c>
      <c r="D73" s="23">
        <f t="shared" ca="1" si="35"/>
        <v>0.70222791300415999</v>
      </c>
      <c r="E73" s="23">
        <f t="shared" ca="1" si="35"/>
        <v>-1.193743146233901</v>
      </c>
      <c r="F73" s="23">
        <f t="shared" ca="1" si="35"/>
        <v>1.5423436883376773</v>
      </c>
      <c r="G73" s="23">
        <f t="shared" ca="1" si="35"/>
        <v>7.1792674501226741E-2</v>
      </c>
      <c r="H73" s="23">
        <f t="shared" ca="1" si="35"/>
        <v>1.3769036628035969E-2</v>
      </c>
      <c r="I73" s="23">
        <f t="shared" ca="1" si="35"/>
        <v>-0.99547882128962861</v>
      </c>
      <c r="J73" s="23">
        <f t="shared" ca="1" si="35"/>
        <v>-1.0053015928467957</v>
      </c>
      <c r="K73" s="23">
        <f t="shared" ca="1" si="35"/>
        <v>0.95759320200319809</v>
      </c>
      <c r="L73" s="23">
        <f t="shared" ca="1" si="35"/>
        <v>0.48129214617055394</v>
      </c>
      <c r="M73" s="23">
        <f t="shared" ca="1" si="35"/>
        <v>-0.61345923569308758</v>
      </c>
      <c r="N73" s="23">
        <f ca="1">SQRT(Inputs!$B$38)*C73+SQRT(1-Inputs!$B$38)*_xlfn.NORM.S.INV(RAND())</f>
        <v>-0.86953924861387411</v>
      </c>
      <c r="O73" s="23">
        <f ca="1">SQRT(Inputs!$B$38)*D73+SQRT(1-Inputs!$B$38)*_xlfn.NORM.S.INV(RAND())</f>
        <v>-0.30353076015419173</v>
      </c>
      <c r="P73" s="23">
        <f ca="1">SQRT(Inputs!$B$38)*E73+SQRT(1-Inputs!$B$38)*_xlfn.NORM.S.INV(RAND())</f>
        <v>-1.8320628660348217</v>
      </c>
      <c r="Q73" s="23">
        <f ca="1">SQRT(Inputs!$B$38)*F73+SQRT(1-Inputs!$B$38)*_xlfn.NORM.S.INV(RAND())</f>
        <v>1.0445989298408807</v>
      </c>
      <c r="R73" s="23">
        <f ca="1">SQRT(Inputs!$B$38)*G73+SQRT(1-Inputs!$B$38)*_xlfn.NORM.S.INV(RAND())</f>
        <v>-0.27297229192141204</v>
      </c>
      <c r="S73" s="23">
        <f ca="1">SQRT(Inputs!$B$38)*H73+SQRT(1-Inputs!$B$38)*_xlfn.NORM.S.INV(RAND())</f>
        <v>0.82354184501126881</v>
      </c>
      <c r="T73" s="23">
        <f ca="1">SQRT(Inputs!$B$38)*I73+SQRT(1-Inputs!$B$38)*_xlfn.NORM.S.INV(RAND())</f>
        <v>-0.70424547843894991</v>
      </c>
      <c r="U73" s="23">
        <f ca="1">SQRT(Inputs!$B$38)*J73+SQRT(1-Inputs!$B$38)*_xlfn.NORM.S.INV(RAND())</f>
        <v>-0.56197699132288526</v>
      </c>
      <c r="V73" s="23">
        <f ca="1">SQRT(Inputs!$B$38)*K73+SQRT(1-Inputs!$B$38)*_xlfn.NORM.S.INV(RAND())</f>
        <v>0.93947220113134744</v>
      </c>
      <c r="W73" s="23">
        <f ca="1">SQRT(Inputs!$B$38)*L73+SQRT(1-Inputs!$B$38)*_xlfn.NORM.S.INV(RAND())</f>
        <v>0.20756792363034499</v>
      </c>
      <c r="X73" s="23">
        <f ca="1">SQRT(Inputs!$B$38)*M73+SQRT(1-Inputs!$B$38)*_xlfn.NORM.S.INV(RAND())</f>
        <v>-1.800548834052049</v>
      </c>
      <c r="Y73" s="23">
        <f ca="1">SQRT(Inputs!$B$38)*C73+SQRT(1-Inputs!$B$38)*_xlfn.NORM.S.INV(RAND())</f>
        <v>0.44429792928800982</v>
      </c>
      <c r="Z73" s="23">
        <f ca="1">SQRT(Inputs!$B$38)*D73+SQRT(1-Inputs!$B$38)*_xlfn.NORM.S.INV(RAND())</f>
        <v>1.6395420357024151</v>
      </c>
      <c r="AA73" s="23">
        <f ca="1">SQRT(Inputs!$B$38)*E73+SQRT(1-Inputs!$B$38)*_xlfn.NORM.S.INV(RAND())</f>
        <v>-0.76448888079373079</v>
      </c>
      <c r="AB73" s="23">
        <f ca="1">SQRT(Inputs!$B$38)*F73+SQRT(1-Inputs!$B$38)*_xlfn.NORM.S.INV(RAND())</f>
        <v>0.82560505736824619</v>
      </c>
      <c r="AC73" s="23">
        <f ca="1">SQRT(Inputs!$B$38)*G73+SQRT(1-Inputs!$B$38)*_xlfn.NORM.S.INV(RAND())</f>
        <v>0.10271422260826567</v>
      </c>
      <c r="AD73" s="23">
        <f ca="1">SQRT(Inputs!$B$38)*H73+SQRT(1-Inputs!$B$38)*_xlfn.NORM.S.INV(RAND())</f>
        <v>-1.5038117263070352</v>
      </c>
      <c r="AE73" s="23">
        <f ca="1">SQRT(Inputs!$B$38)*I73+SQRT(1-Inputs!$B$38)*_xlfn.NORM.S.INV(RAND())</f>
        <v>0.72032291240904467</v>
      </c>
      <c r="AF73" s="23">
        <f ca="1">SQRT(Inputs!$B$38)*J73+SQRT(1-Inputs!$B$38)*_xlfn.NORM.S.INV(RAND())</f>
        <v>-0.58341676271577692</v>
      </c>
      <c r="AG73" s="23">
        <f ca="1">SQRT(Inputs!$B$38)*K73+SQRT(1-Inputs!$B$38)*_xlfn.NORM.S.INV(RAND())</f>
        <v>-1.3919373925938991</v>
      </c>
      <c r="AH73" s="23">
        <f ca="1">SQRT(Inputs!$B$38)*L73+SQRT(1-Inputs!$B$38)*_xlfn.NORM.S.INV(RAND())</f>
        <v>0.73730536342788344</v>
      </c>
      <c r="AI73" s="23">
        <f ca="1">SQRT(Inputs!$B$38)*M73+SQRT(1-Inputs!$B$38)*_xlfn.NORM.S.INV(RAND())</f>
        <v>0.49250257154471894</v>
      </c>
      <c r="AJ73" s="23">
        <f ca="1">SQRT(Inputs!$B$38)*C73+SQRT(1-Inputs!$B$38)*_xlfn.NORM.S.INV(RAND())</f>
        <v>8.0410294816730649E-2</v>
      </c>
      <c r="AK73" s="23">
        <f ca="1">SQRT(Inputs!$B$38)*D73+SQRT(1-Inputs!$B$38)*_xlfn.NORM.S.INV(RAND())</f>
        <v>0.45069575443199705</v>
      </c>
      <c r="AL73" s="23">
        <f ca="1">SQRT(Inputs!$B$38)*E73+SQRT(1-Inputs!$B$38)*_xlfn.NORM.S.INV(RAND())</f>
        <v>-0.97148213706313558</v>
      </c>
      <c r="AM73" s="23">
        <f ca="1">SQRT(Inputs!$B$38)*F73+SQRT(1-Inputs!$B$38)*_xlfn.NORM.S.INV(RAND())</f>
        <v>1.0378045625205332</v>
      </c>
      <c r="AN73" s="23">
        <f ca="1">SQRT(Inputs!$B$38)*G73+SQRT(1-Inputs!$B$38)*_xlfn.NORM.S.INV(RAND())</f>
        <v>1.2042166509148826</v>
      </c>
      <c r="AO73" s="23">
        <f ca="1">SQRT(Inputs!$B$38)*H73+SQRT(1-Inputs!$B$38)*_xlfn.NORM.S.INV(RAND())</f>
        <v>1.602427081691183</v>
      </c>
      <c r="AP73" s="23">
        <f ca="1">SQRT(Inputs!$B$38)*I73+SQRT(1-Inputs!$B$38)*_xlfn.NORM.S.INV(RAND())</f>
        <v>-0.72154480529795939</v>
      </c>
      <c r="AQ73" s="23">
        <f ca="1">SQRT(Inputs!$B$38)*J73+SQRT(1-Inputs!$B$38)*_xlfn.NORM.S.INV(RAND())</f>
        <v>-1.2844269537986084</v>
      </c>
      <c r="AR73" s="23">
        <f ca="1">SQRT(Inputs!$B$38)*K73+SQRT(1-Inputs!$B$38)*_xlfn.NORM.S.INV(RAND())</f>
        <v>-0.17969526956976412</v>
      </c>
      <c r="AS73" s="23">
        <f ca="1">SQRT(Inputs!$B$38)*L73+SQRT(1-Inputs!$B$38)*_xlfn.NORM.S.INV(RAND())</f>
        <v>-0.4809700901091607</v>
      </c>
      <c r="AT73" s="23">
        <f ca="1">SQRT(Inputs!$B$38)*M73+SQRT(1-Inputs!$B$38)*_xlfn.NORM.S.INV(RAND())</f>
        <v>-1.9288884048061854</v>
      </c>
      <c r="AU73" s="15">
        <f ca="1">Inputs!$B$6*EXP($B$8-0.5*C$5^2+C$5*N73)</f>
        <v>4310.7079360527914</v>
      </c>
      <c r="AV73" s="15">
        <f t="shared" ca="1" si="1"/>
        <v>5018.1246624172372</v>
      </c>
      <c r="AW73" s="15">
        <f t="shared" ca="1" si="2"/>
        <v>4779.046943529157</v>
      </c>
      <c r="AX73" s="15">
        <f t="shared" ca="1" si="3"/>
        <v>6648.1185184601845</v>
      </c>
      <c r="AY73" s="15">
        <f t="shared" ca="1" si="4"/>
        <v>7869.7507216727136</v>
      </c>
      <c r="AZ73" s="15">
        <f t="shared" ca="1" si="5"/>
        <v>10538.58498632762</v>
      </c>
      <c r="BA73" s="15">
        <f t="shared" ca="1" si="6"/>
        <v>11980.165717156233</v>
      </c>
      <c r="BB73" s="15">
        <f t="shared" ca="1" si="7"/>
        <v>13864.356279120428</v>
      </c>
      <c r="BC73" s="15">
        <f t="shared" ca="1" si="8"/>
        <v>18592.187669253162</v>
      </c>
      <c r="BD73" s="15">
        <f t="shared" ca="1" si="9"/>
        <v>23223.712833566846</v>
      </c>
      <c r="BE73" s="15">
        <f t="shared" ca="1" si="10"/>
        <v>24153.361916160895</v>
      </c>
      <c r="BF73" s="15">
        <f ca="1">Inputs!$B$13*EXP($B$9-0.5*C$6^2+C$6*Y73)</f>
        <v>15104.534405546274</v>
      </c>
      <c r="BG73" s="15">
        <f t="shared" ca="1" si="11"/>
        <v>24745.533395053815</v>
      </c>
      <c r="BH73" s="15">
        <f t="shared" ca="1" si="12"/>
        <v>26633.962905070992</v>
      </c>
      <c r="BI73" s="15">
        <f t="shared" ca="1" si="13"/>
        <v>37021.949596805905</v>
      </c>
      <c r="BJ73" s="15">
        <f t="shared" ca="1" si="14"/>
        <v>46063.481136916038</v>
      </c>
      <c r="BK73" s="15">
        <f t="shared" ca="1" si="15"/>
        <v>46067.685669547027</v>
      </c>
      <c r="BL73" s="15">
        <f t="shared" ca="1" si="16"/>
        <v>62125.419861986236</v>
      </c>
      <c r="BM73" s="15">
        <f t="shared" ca="1" si="17"/>
        <v>71026.65396497956</v>
      </c>
      <c r="BN73" s="15">
        <f t="shared" ca="1" si="18"/>
        <v>73933.315507246152</v>
      </c>
      <c r="BO73" s="15">
        <f t="shared" ca="1" si="19"/>
        <v>99107.475146356359</v>
      </c>
      <c r="BP73" s="15">
        <f t="shared" ca="1" si="20"/>
        <v>128982.69702926329</v>
      </c>
      <c r="BQ73" s="15">
        <f ca="1">Inputs!$B$20*EXP($B$10-0.5*C$7^2+C$7*AJ73)</f>
        <v>4413.6126372527915</v>
      </c>
      <c r="BR73" s="15">
        <f t="shared" ca="1" si="21"/>
        <v>6910.2583687337274</v>
      </c>
      <c r="BS73" s="15">
        <f t="shared" ca="1" si="22"/>
        <v>7158.9392941040642</v>
      </c>
      <c r="BT73" s="15">
        <f t="shared" ca="1" si="23"/>
        <v>12959.283078764027</v>
      </c>
      <c r="BU73" s="15">
        <f t="shared" ca="1" si="24"/>
        <v>24035.498697213428</v>
      </c>
      <c r="BV73" s="15">
        <f t="shared" ca="1" si="25"/>
        <v>47980.116431667033</v>
      </c>
      <c r="BW73" s="15">
        <f t="shared" ca="1" si="26"/>
        <v>57471.238547171408</v>
      </c>
      <c r="BX73" s="15">
        <f t="shared" ca="1" si="27"/>
        <v>62134.746666420084</v>
      </c>
      <c r="BY73" s="15">
        <f t="shared" ca="1" si="28"/>
        <v>84119.018957351494</v>
      </c>
      <c r="BZ73" s="15">
        <f t="shared" ca="1" si="29"/>
        <v>108042.72303268516</v>
      </c>
      <c r="CA73" s="15">
        <f t="shared" ca="1" si="30"/>
        <v>107725.1423635275</v>
      </c>
      <c r="CB73" s="15">
        <f ca="1">(AU73*DCF!C$10-DCF!C$5*MAX(AU73*DCF!C$10,0)-MAX(AU73-Inputs!$B$6,0)/Inputs!$B$10)*DCF!C$6</f>
        <v>1047.7198392021342</v>
      </c>
      <c r="CC73" s="15">
        <f ca="1">(AV73*DCF!D$10-DCF!D$5*MAX(AV73*DCF!D$10,0)-MAX(AV73-AU73,0)/Inputs!$B$10)*DCF!D$6</f>
        <v>1050.6488354725554</v>
      </c>
      <c r="CD73" s="15">
        <f ca="1">(AW73*DCF!E$10-DCF!E$5*MAX(AW73*DCF!E$10,0)-MAX(AW73-AV73,0)/Inputs!$B$10)*DCF!E$6</f>
        <v>1103.4058632363299</v>
      </c>
      <c r="CE73" s="15">
        <f ca="1">(AX73*DCF!F$10-DCF!F$5*MAX(AX73*DCF!F$10,0)-MAX(AX73-AW73,0)/Inputs!$B$10)*DCF!F$6</f>
        <v>1062.3662225608</v>
      </c>
      <c r="CF73" s="15">
        <f ca="1">(AY73*DCF!G$10-DCF!G$5*MAX(AY73*DCF!G$10,0)-MAX(AY73-AX73,0)/Inputs!$B$10)*DCF!G$6</f>
        <v>1386.6634253435852</v>
      </c>
      <c r="CG73" s="15">
        <f ca="1">(AZ73*DCF!H$10-DCF!H$5*MAX(AZ73*DCF!H$10,0)-MAX(AZ73-AY73,0)/Inputs!$B$10)*DCF!H$6</f>
        <v>1572.1744653621004</v>
      </c>
      <c r="CH73" s="15">
        <f ca="1">(BA73*DCF!I$10-DCF!I$5*MAX(BA73*DCF!I$10,0)-MAX(BA73-AZ73,0)/Inputs!$B$10)*DCF!I$6</f>
        <v>1951.8694904668778</v>
      </c>
      <c r="CI73" s="15">
        <f ca="1">(BB73*DCF!J$10-DCF!J$5*MAX(BB73*DCF!J$10,0)-MAX(BB73-BA73,0)/Inputs!$B$10)*DCF!J$6</f>
        <v>2093.6376766031217</v>
      </c>
      <c r="CJ73" s="15">
        <f ca="1">(BC73*DCF!K$10-DCF!K$5*MAX(BC73*DCF!K$10,0)-MAX(BC73-BB73,0)/Inputs!$B$10)*DCF!K$6</f>
        <v>2331.2191986964203</v>
      </c>
      <c r="CK73" s="15">
        <f ca="1">(BD73*DCF!L$10-DCF!L$5*MAX(BD73*DCF!L$10,0)-MAX(BD73-BC73,0)/Inputs!$B$10)*DCF!L$6</f>
        <v>2903.6463219903731</v>
      </c>
      <c r="CL73" s="15">
        <f ca="1">(BE73*DCF!M$10-DCF!M$5*MAX(BE73*DCF!M$10,0)-MAX(BE73-BD73,0)/Inputs!$B$10)*DCF!M$6</f>
        <v>3297.2952509473798</v>
      </c>
      <c r="CM73" s="15">
        <f ca="1">(BF73*DCF!C$28-DCF!C$5*MAX(BF73*DCF!C$28,0)-MAX(BF73-Inputs!$B$13,0)/Inputs!$B$17)*DCF!C$6</f>
        <v>3751.2518626071223</v>
      </c>
      <c r="CN73" s="15">
        <f ca="1">(BG73*DCF!D$28-DCF!D$5*MAX(BG73*DCF!D$28,0)-MAX(BG73-BF73,0)/Inputs!$B$17)*DCF!D$6</f>
        <v>5231.2631905005665</v>
      </c>
      <c r="CO73" s="15">
        <f ca="1">(BH73*DCF!E$28-DCF!E$5*MAX(BH73*DCF!E$28,0)-MAX(BH73-BG73,0)/Inputs!$B$17)*DCF!E$6</f>
        <v>7171.0290882668933</v>
      </c>
      <c r="CP73" s="15">
        <f ca="1">(BI73*DCF!F$28-DCF!F$5*MAX(BI73*DCF!F$28,0)-MAX(BI73-BH73,0)/Inputs!$B$17)*DCF!F$6</f>
        <v>8159.1869535645374</v>
      </c>
      <c r="CQ73" s="15">
        <f ca="1">(BJ73*DCF!G$28-DCF!G$5*MAX(BJ73*DCF!G$28,0)-MAX(BJ73-BI73,0)/Inputs!$B$17)*DCF!G$6</f>
        <v>10430.82337797613</v>
      </c>
      <c r="CR73" s="15">
        <f ca="1">(BK73*DCF!H$28-DCF!H$5*MAX(BK73*DCF!H$28,0)-MAX(BK73-BJ73,0)/Inputs!$B$17)*DCF!H$6</f>
        <v>11392.393651956398</v>
      </c>
      <c r="CS73" s="15">
        <f ca="1">(BL73*DCF!I$28-DCF!I$5*MAX(BL73*DCF!I$28,0)-MAX(BL73-BK73,0)/Inputs!$B$17)*DCF!I$6</f>
        <v>12304.204019300858</v>
      </c>
      <c r="CT73" s="15">
        <f ca="1">(BM73*DCF!J$28-DCF!J$5*MAX(BM73*DCF!J$28,0)-MAX(BM73-BL73,0)/Inputs!$B$17)*DCF!J$6</f>
        <v>14664.609283568734</v>
      </c>
      <c r="CU73" s="15">
        <f ca="1">(BN73*DCF!K$28-DCF!K$5*MAX(BN73*DCF!K$28,0)-MAX(BN73-BM73,0)/Inputs!$B$17)*DCF!K$6</f>
        <v>15257.449272671432</v>
      </c>
      <c r="CV73" s="15">
        <f ca="1">(BO73*DCF!L$28-DCF!L$5*MAX(BO73*DCF!L$28,0)-MAX(BO73-BN73,0)/Inputs!$B$17)*DCF!L$6</f>
        <v>16925.523404357849</v>
      </c>
      <c r="CW73" s="15">
        <f ca="1">(BP73*DCF!M$28-DCF!M$5*MAX(BP73*DCF!M$28,0)-MAX(BP73-BO73,0)/Inputs!$B$17)*DCF!M$6</f>
        <v>21145.368932647725</v>
      </c>
      <c r="CX73" s="15">
        <f ca="1">(BQ73*DCF!C$46-DCF!C$5*MAX(BQ73*DCF!C$46,0)-MAX(BQ73-Inputs!$B$20,0)/Inputs!$B$24)*DCF!C$6</f>
        <v>-1579.4082937086314</v>
      </c>
      <c r="CY73" s="15">
        <f ca="1">(BR73*DCF!D$46-DCF!D$5*MAX(BR73*DCF!D$46,0)-MAX(BR73-BQ73,0)/Inputs!$B$24)*DCF!D$6</f>
        <v>-2244.7179638162993</v>
      </c>
      <c r="CZ73" s="15">
        <f ca="1">(BS73*DCF!E$46-DCF!E$5*MAX(BS73*DCF!E$46,0)-MAX(BS73-BR73,0)/Inputs!$B$24)*DCF!E$6</f>
        <v>-944.58021087968223</v>
      </c>
      <c r="DA73" s="15">
        <f ca="1">(BT73*DCF!F$46-DCF!F$5*MAX(BT73*DCF!F$46,0)-MAX(BT73-BS73,0)/Inputs!$B$24)*DCF!F$6</f>
        <v>-3055.8654634826116</v>
      </c>
      <c r="DB73" s="15">
        <f ca="1">(BU73*DCF!G$46-DCF!G$5*MAX(BU73*DCF!G$46,0)-MAX(BU73-BT73,0)/Inputs!$B$24)*DCF!G$6</f>
        <v>-4534.3267825739522</v>
      </c>
      <c r="DC73" s="15">
        <f ca="1">(BV73*DCF!H$46-DCF!H$5*MAX(BV73*DCF!H$46,0)-MAX(BV73-BU73,0)/Inputs!$B$24)*DCF!H$6</f>
        <v>-7440.6432498744853</v>
      </c>
      <c r="DD73" s="15">
        <f ca="1">(BW73*DCF!I$46-DCF!I$5*MAX(BW73*DCF!I$46,0)-MAX(BW73-BV73,0)/Inputs!$B$24)*DCF!I$6</f>
        <v>-1397.2134616399148</v>
      </c>
      <c r="DE73" s="15">
        <f ca="1">(BX73*DCF!J$46-DCF!J$5*MAX(BX73*DCF!J$46,0)-MAX(BX73-BW73,0)/Inputs!$B$24)*DCF!J$6</f>
        <v>1369.6945867687307</v>
      </c>
      <c r="DF73" s="15">
        <f ca="1">(BY73*DCF!K$46-DCF!K$5*MAX(BY73*DCF!K$46,0)-MAX(BY73-BX73,0)/Inputs!$B$24)*DCF!K$6</f>
        <v>-580.40227768667944</v>
      </c>
      <c r="DG73" s="15">
        <f ca="1">(BZ73*DCF!L$46-DCF!L$5*MAX(BZ73*DCF!L$46,0)-MAX(BZ73-BY73,0)/Inputs!$B$24)*DCF!L$6</f>
        <v>2054.4805192489634</v>
      </c>
      <c r="DH73" s="15">
        <f ca="1">(CA73*DCF!M$46-DCF!M$5*MAX(CA73*DCF!M$46,0)-MAX(CA73-BZ73,0)/Inputs!$B$24)*DCF!M$6</f>
        <v>8445.2282830545701</v>
      </c>
      <c r="DI73" s="15">
        <f ca="1">SUM(CB73:CL73)+BE73*DCF!M$10*(1+Inputs!$B$30)*(1-Inputs!$B$33)*(1-Inputs!$B$30/Inputs!$B$31)/(Inputs!$B$29-Inputs!$B$30)*DCF!M$6</f>
        <v>87019.772197703453</v>
      </c>
      <c r="DJ73" s="15">
        <f ca="1">SUM(CM73:CW73)+BP73*DCF!M$28*(1+Inputs!$B$30)*(1-Inputs!$B$33)*(1-Inputs!$B$30/Inputs!$B$31)/(Inputs!$B$29-Inputs!$B$30)*DCF!M$6</f>
        <v>605047.17164013011</v>
      </c>
      <c r="DK73" s="15">
        <f ca="1">SUM(CX73:DH73)+CA73*DCF!M$46*(1+Inputs!$B$30)*(1-Inputs!$B$33)*(1-Inputs!$B$30/Inputs!$B$31)/(Inputs!$B$29-Inputs!$B$30)*DCF!M$6</f>
        <v>156648.07663831662</v>
      </c>
      <c r="DM73" s="15">
        <f ca="1">DI73+DJ73+DK73+Inputs!$B$34+Inputs!$B$36-Inputs!$B$35</f>
        <v>925566.02047615021</v>
      </c>
    </row>
    <row r="74" spans="1:117" x14ac:dyDescent="0.75">
      <c r="A74" s="11">
        <v>61</v>
      </c>
      <c r="C74" s="23">
        <f t="shared" ref="C74:M83" ca="1" si="36">_xlfn.NORM.S.INV(RAND())</f>
        <v>-0.61064722119759918</v>
      </c>
      <c r="D74" s="23">
        <f t="shared" ca="1" si="36"/>
        <v>1.0619783335310964</v>
      </c>
      <c r="E74" s="23">
        <f t="shared" ca="1" si="36"/>
        <v>0.17413640023293026</v>
      </c>
      <c r="F74" s="23">
        <f t="shared" ca="1" si="36"/>
        <v>0.77514224667352438</v>
      </c>
      <c r="G74" s="23">
        <f t="shared" ca="1" si="36"/>
        <v>-0.28386902709109668</v>
      </c>
      <c r="H74" s="23">
        <f t="shared" ca="1" si="36"/>
        <v>-0.40700503458878323</v>
      </c>
      <c r="I74" s="23">
        <f t="shared" ca="1" si="36"/>
        <v>-0.69489923390321484</v>
      </c>
      <c r="J74" s="23">
        <f t="shared" ca="1" si="36"/>
        <v>1.0650867440754694</v>
      </c>
      <c r="K74" s="23">
        <f t="shared" ca="1" si="36"/>
        <v>-0.12865322273575</v>
      </c>
      <c r="L74" s="23">
        <f t="shared" ca="1" si="36"/>
        <v>0.70360415814933341</v>
      </c>
      <c r="M74" s="23">
        <f t="shared" ca="1" si="36"/>
        <v>0.15106835846489547</v>
      </c>
      <c r="N74" s="23">
        <f ca="1">SQRT(Inputs!$B$38)*C74+SQRT(1-Inputs!$B$38)*_xlfn.NORM.S.INV(RAND())</f>
        <v>1.2046748971747372</v>
      </c>
      <c r="O74" s="23">
        <f ca="1">SQRT(Inputs!$B$38)*D74+SQRT(1-Inputs!$B$38)*_xlfn.NORM.S.INV(RAND())</f>
        <v>0.7367494341462455</v>
      </c>
      <c r="P74" s="23">
        <f ca="1">SQRT(Inputs!$B$38)*E74+SQRT(1-Inputs!$B$38)*_xlfn.NORM.S.INV(RAND())</f>
        <v>-0.3333159905101768</v>
      </c>
      <c r="Q74" s="23">
        <f ca="1">SQRT(Inputs!$B$38)*F74+SQRT(1-Inputs!$B$38)*_xlfn.NORM.S.INV(RAND())</f>
        <v>0.30884847807114918</v>
      </c>
      <c r="R74" s="23">
        <f ca="1">SQRT(Inputs!$B$38)*G74+SQRT(1-Inputs!$B$38)*_xlfn.NORM.S.INV(RAND())</f>
        <v>0.1127606328011441</v>
      </c>
      <c r="S74" s="23">
        <f ca="1">SQRT(Inputs!$B$38)*H74+SQRT(1-Inputs!$B$38)*_xlfn.NORM.S.INV(RAND())</f>
        <v>-0.32018265360337894</v>
      </c>
      <c r="T74" s="23">
        <f ca="1">SQRT(Inputs!$B$38)*I74+SQRT(1-Inputs!$B$38)*_xlfn.NORM.S.INV(RAND())</f>
        <v>-1.6256033367586971</v>
      </c>
      <c r="U74" s="23">
        <f ca="1">SQRT(Inputs!$B$38)*J74+SQRT(1-Inputs!$B$38)*_xlfn.NORM.S.INV(RAND())</f>
        <v>0.36300732528257706</v>
      </c>
      <c r="V74" s="23">
        <f ca="1">SQRT(Inputs!$B$38)*K74+SQRT(1-Inputs!$B$38)*_xlfn.NORM.S.INV(RAND())</f>
        <v>0.97818806240488454</v>
      </c>
      <c r="W74" s="23">
        <f ca="1">SQRT(Inputs!$B$38)*L74+SQRT(1-Inputs!$B$38)*_xlfn.NORM.S.INV(RAND())</f>
        <v>1.0560890791936133</v>
      </c>
      <c r="X74" s="23">
        <f ca="1">SQRT(Inputs!$B$38)*M74+SQRT(1-Inputs!$B$38)*_xlfn.NORM.S.INV(RAND())</f>
        <v>-0.10078829496633473</v>
      </c>
      <c r="Y74" s="23">
        <f ca="1">SQRT(Inputs!$B$38)*C74+SQRT(1-Inputs!$B$38)*_xlfn.NORM.S.INV(RAND())</f>
        <v>0.37463458252645604</v>
      </c>
      <c r="Z74" s="23">
        <f ca="1">SQRT(Inputs!$B$38)*D74+SQRT(1-Inputs!$B$38)*_xlfn.NORM.S.INV(RAND())</f>
        <v>1.9560782467893767</v>
      </c>
      <c r="AA74" s="23">
        <f ca="1">SQRT(Inputs!$B$38)*E74+SQRT(1-Inputs!$B$38)*_xlfn.NORM.S.INV(RAND())</f>
        <v>1.3493181949152513</v>
      </c>
      <c r="AB74" s="23">
        <f ca="1">SQRT(Inputs!$B$38)*F74+SQRT(1-Inputs!$B$38)*_xlfn.NORM.S.INV(RAND())</f>
        <v>0.97387144856226437</v>
      </c>
      <c r="AC74" s="23">
        <f ca="1">SQRT(Inputs!$B$38)*G74+SQRT(1-Inputs!$B$38)*_xlfn.NORM.S.INV(RAND())</f>
        <v>-2.0912230115599675</v>
      </c>
      <c r="AD74" s="23">
        <f ca="1">SQRT(Inputs!$B$38)*H74+SQRT(1-Inputs!$B$38)*_xlfn.NORM.S.INV(RAND())</f>
        <v>0.68453294066517323</v>
      </c>
      <c r="AE74" s="23">
        <f ca="1">SQRT(Inputs!$B$38)*I74+SQRT(1-Inputs!$B$38)*_xlfn.NORM.S.INV(RAND())</f>
        <v>-0.28679564130015633</v>
      </c>
      <c r="AF74" s="23">
        <f ca="1">SQRT(Inputs!$B$38)*J74+SQRT(1-Inputs!$B$38)*_xlfn.NORM.S.INV(RAND())</f>
        <v>-0.3892828470563654</v>
      </c>
      <c r="AG74" s="23">
        <f ca="1">SQRT(Inputs!$B$38)*K74+SQRT(1-Inputs!$B$38)*_xlfn.NORM.S.INV(RAND())</f>
        <v>-0.58916557793675672</v>
      </c>
      <c r="AH74" s="23">
        <f ca="1">SQRT(Inputs!$B$38)*L74+SQRT(1-Inputs!$B$38)*_xlfn.NORM.S.INV(RAND())</f>
        <v>0.56492251957754736</v>
      </c>
      <c r="AI74" s="23">
        <f ca="1">SQRT(Inputs!$B$38)*M74+SQRT(1-Inputs!$B$38)*_xlfn.NORM.S.INV(RAND())</f>
        <v>1.472798585687235E-2</v>
      </c>
      <c r="AJ74" s="23">
        <f ca="1">SQRT(Inputs!$B$38)*C74+SQRT(1-Inputs!$B$38)*_xlfn.NORM.S.INV(RAND())</f>
        <v>-1.0657017738984655</v>
      </c>
      <c r="AK74" s="23">
        <f ca="1">SQRT(Inputs!$B$38)*D74+SQRT(1-Inputs!$B$38)*_xlfn.NORM.S.INV(RAND())</f>
        <v>1.2287845868543923</v>
      </c>
      <c r="AL74" s="23">
        <f ca="1">SQRT(Inputs!$B$38)*E74+SQRT(1-Inputs!$B$38)*_xlfn.NORM.S.INV(RAND())</f>
        <v>-0.22344625279268776</v>
      </c>
      <c r="AM74" s="23">
        <f ca="1">SQRT(Inputs!$B$38)*F74+SQRT(1-Inputs!$B$38)*_xlfn.NORM.S.INV(RAND())</f>
        <v>0.84286219181173094</v>
      </c>
      <c r="AN74" s="23">
        <f ca="1">SQRT(Inputs!$B$38)*G74+SQRT(1-Inputs!$B$38)*_xlfn.NORM.S.INV(RAND())</f>
        <v>-1.3437073498632326</v>
      </c>
      <c r="AO74" s="23">
        <f ca="1">SQRT(Inputs!$B$38)*H74+SQRT(1-Inputs!$B$38)*_xlfn.NORM.S.INV(RAND())</f>
        <v>0.92625709601859862</v>
      </c>
      <c r="AP74" s="23">
        <f ca="1">SQRT(Inputs!$B$38)*I74+SQRT(1-Inputs!$B$38)*_xlfn.NORM.S.INV(RAND())</f>
        <v>0.33060628383075968</v>
      </c>
      <c r="AQ74" s="23">
        <f ca="1">SQRT(Inputs!$B$38)*J74+SQRT(1-Inputs!$B$38)*_xlfn.NORM.S.INV(RAND())</f>
        <v>2.1630227639862261</v>
      </c>
      <c r="AR74" s="23">
        <f ca="1">SQRT(Inputs!$B$38)*K74+SQRT(1-Inputs!$B$38)*_xlfn.NORM.S.INV(RAND())</f>
        <v>-1.001239838210366</v>
      </c>
      <c r="AS74" s="23">
        <f ca="1">SQRT(Inputs!$B$38)*L74+SQRT(1-Inputs!$B$38)*_xlfn.NORM.S.INV(RAND())</f>
        <v>0.71661553477198514</v>
      </c>
      <c r="AT74" s="23">
        <f ca="1">SQRT(Inputs!$B$38)*M74+SQRT(1-Inputs!$B$38)*_xlfn.NORM.S.INV(RAND())</f>
        <v>-0.92222793005268144</v>
      </c>
      <c r="AU74" s="15">
        <f ca="1">Inputs!$B$6*EXP($B$8-0.5*C$5^2+C$5*N74)</f>
        <v>6030.6908171845116</v>
      </c>
      <c r="AV74" s="15">
        <f t="shared" ca="1" si="1"/>
        <v>8180.6384331158633</v>
      </c>
      <c r="AW74" s="15">
        <f t="shared" ca="1" si="2"/>
        <v>9536.3209830769829</v>
      </c>
      <c r="AX74" s="15">
        <f t="shared" ca="1" si="3"/>
        <v>12100.915096764104</v>
      </c>
      <c r="AY74" s="15">
        <f t="shared" ca="1" si="4"/>
        <v>14984.592929135022</v>
      </c>
      <c r="AZ74" s="15">
        <f t="shared" ca="1" si="5"/>
        <v>17691.656606636727</v>
      </c>
      <c r="BA74" s="15">
        <f t="shared" ca="1" si="6"/>
        <v>18262.928855495491</v>
      </c>
      <c r="BB74" s="15">
        <f t="shared" ca="1" si="7"/>
        <v>23187.560303873441</v>
      </c>
      <c r="BC74" s="15">
        <f t="shared" ca="1" si="8"/>
        <v>31211.087595259411</v>
      </c>
      <c r="BD74" s="15">
        <f t="shared" ca="1" si="9"/>
        <v>42206.361989952857</v>
      </c>
      <c r="BE74" s="15">
        <f t="shared" ca="1" si="10"/>
        <v>51245.889662539514</v>
      </c>
      <c r="BF74" s="15">
        <f ca="1">Inputs!$B$13*EXP($B$9-0.5*C$6^2+C$6*Y74)</f>
        <v>14897.36561416907</v>
      </c>
      <c r="BG74" s="15">
        <f t="shared" ca="1" si="11"/>
        <v>25840.672276331592</v>
      </c>
      <c r="BH74" s="15">
        <f t="shared" ca="1" si="12"/>
        <v>39491.380458624415</v>
      </c>
      <c r="BI74" s="15">
        <f t="shared" ca="1" si="13"/>
        <v>56161.264968811025</v>
      </c>
      <c r="BJ74" s="15">
        <f t="shared" ca="1" si="14"/>
        <v>50931.955333516453</v>
      </c>
      <c r="BK74" s="15">
        <f t="shared" ca="1" si="15"/>
        <v>68614.939079542324</v>
      </c>
      <c r="BL74" s="15">
        <f t="shared" ca="1" si="16"/>
        <v>81210.10143237513</v>
      </c>
      <c r="BM74" s="15">
        <f t="shared" ca="1" si="17"/>
        <v>95112.119415398207</v>
      </c>
      <c r="BN74" s="15">
        <f t="shared" ca="1" si="18"/>
        <v>109001.92980954939</v>
      </c>
      <c r="BO74" s="15">
        <f t="shared" ca="1" si="19"/>
        <v>143218.16375286359</v>
      </c>
      <c r="BP74" s="15">
        <f t="shared" ca="1" si="20"/>
        <v>176569.10911137293</v>
      </c>
      <c r="BQ74" s="15">
        <f ca="1">Inputs!$B$20*EXP($B$10-0.5*C$7^2+C$7*AJ74)</f>
        <v>2939.3469670722257</v>
      </c>
      <c r="BR74" s="15">
        <f t="shared" ca="1" si="21"/>
        <v>5892.0641041340541</v>
      </c>
      <c r="BS74" s="15">
        <f t="shared" ca="1" si="22"/>
        <v>7567.0194607327003</v>
      </c>
      <c r="BT74" s="15">
        <f t="shared" ca="1" si="23"/>
        <v>13015.098872120769</v>
      </c>
      <c r="BU74" s="15">
        <f t="shared" ca="1" si="24"/>
        <v>13030.70895661031</v>
      </c>
      <c r="BV74" s="15">
        <f t="shared" ca="1" si="25"/>
        <v>22336.531322973085</v>
      </c>
      <c r="BW74" s="15">
        <f t="shared" ca="1" si="26"/>
        <v>33428.486739203239</v>
      </c>
      <c r="BX74" s="15">
        <f t="shared" ca="1" si="27"/>
        <v>72136.030617536817</v>
      </c>
      <c r="BY74" s="15">
        <f t="shared" ca="1" si="28"/>
        <v>83454.301334673626</v>
      </c>
      <c r="BZ74" s="15">
        <f t="shared" ca="1" si="29"/>
        <v>133586.60284818092</v>
      </c>
      <c r="CA74" s="15">
        <f t="shared" ca="1" si="30"/>
        <v>159284.29296580842</v>
      </c>
      <c r="CB74" s="15">
        <f ca="1">(AU74*DCF!C$10-DCF!C$5*MAX(AU74*DCF!C$10,0)-MAX(AU74-Inputs!$B$6,0)/Inputs!$B$10)*DCF!C$6</f>
        <v>1035.4560546885007</v>
      </c>
      <c r="CC74" s="15">
        <f ca="1">(AV74*DCF!D$10-DCF!D$5*MAX(AV74*DCF!D$10,0)-MAX(AV74-AU74,0)/Inputs!$B$10)*DCF!D$6</f>
        <v>1469.7667380473122</v>
      </c>
      <c r="CD74" s="15">
        <f ca="1">(AW74*DCF!E$10-DCF!E$5*MAX(AW74*DCF!E$10,0)-MAX(AW74-AV74,0)/Inputs!$B$10)*DCF!E$6</f>
        <v>1896.428858199185</v>
      </c>
      <c r="CE74" s="15">
        <f ca="1">(AX74*DCF!F$10-DCF!F$5*MAX(AX74*DCF!F$10,0)-MAX(AX74-AW74,0)/Inputs!$B$10)*DCF!F$6</f>
        <v>2107.9820292850604</v>
      </c>
      <c r="CF74" s="15">
        <f ca="1">(AY74*DCF!G$10-DCF!G$5*MAX(AY74*DCF!G$10,0)-MAX(AY74-AX74,0)/Inputs!$B$10)*DCF!G$6</f>
        <v>2533.1305433830794</v>
      </c>
      <c r="CG74" s="15">
        <f ca="1">(AZ74*DCF!H$10-DCF!H$5*MAX(AZ74*DCF!H$10,0)-MAX(AZ74-AY74,0)/Inputs!$B$10)*DCF!H$6</f>
        <v>2954.1601336104095</v>
      </c>
      <c r="CH74" s="15">
        <f ca="1">(BA74*DCF!I$10-DCF!I$5*MAX(BA74*DCF!I$10,0)-MAX(BA74-AZ74,0)/Inputs!$B$10)*DCF!I$6</f>
        <v>3242.2622038372474</v>
      </c>
      <c r="CI74" s="15">
        <f ca="1">(BB74*DCF!J$10-DCF!J$5*MAX(BB74*DCF!J$10,0)-MAX(BB74-BA74,0)/Inputs!$B$10)*DCF!J$6</f>
        <v>3232.7924062162278</v>
      </c>
      <c r="CJ74" s="15">
        <f ca="1">(BC74*DCF!K$10-DCF!K$5*MAX(BC74*DCF!K$10,0)-MAX(BC74-BB74,0)/Inputs!$B$10)*DCF!K$6</f>
        <v>3901.3121696185626</v>
      </c>
      <c r="CK74" s="15">
        <f ca="1">(BD74*DCF!L$10-DCF!L$5*MAX(BD74*DCF!L$10,0)-MAX(BD74-BC74,0)/Inputs!$B$10)*DCF!L$6</f>
        <v>4943.6549746374421</v>
      </c>
      <c r="CL74" s="15">
        <f ca="1">(BE74*DCF!M$10-DCF!M$5*MAX(BE74*DCF!M$10,0)-MAX(BE74-BD74,0)/Inputs!$B$10)*DCF!M$6</f>
        <v>6151.5896811019556</v>
      </c>
      <c r="CM74" s="15">
        <f ca="1">(BF74*DCF!C$28-DCF!C$5*MAX(BF74*DCF!C$28,0)-MAX(BF74-Inputs!$B$13,0)/Inputs!$B$17)*DCF!C$6</f>
        <v>3735.8702925794987</v>
      </c>
      <c r="CN74" s="15">
        <f ca="1">(BG74*DCF!D$28-DCF!D$5*MAX(BG74*DCF!D$28,0)-MAX(BG74-BF74,0)/Inputs!$B$17)*DCF!D$6</f>
        <v>5275.9649122190067</v>
      </c>
      <c r="CO74" s="15">
        <f ca="1">(BH74*DCF!E$28-DCF!E$5*MAX(BH74*DCF!E$28,0)-MAX(BH74-BG74,0)/Inputs!$B$17)*DCF!E$6</f>
        <v>8494.2954632112578</v>
      </c>
      <c r="CP74" s="15">
        <f ca="1">(BI74*DCF!F$28-DCF!F$5*MAX(BI74*DCF!F$28,0)-MAX(BI74-BH74,0)/Inputs!$B$17)*DCF!F$6</f>
        <v>12211.288140171273</v>
      </c>
      <c r="CQ74" s="15">
        <f ca="1">(BJ74*DCF!G$28-DCF!G$5*MAX(BJ74*DCF!G$28,0)-MAX(BJ74-BI74,0)/Inputs!$B$17)*DCF!G$6</f>
        <v>13214.682230912464</v>
      </c>
      <c r="CR74" s="15">
        <f ca="1">(BK74*DCF!H$28-DCF!H$5*MAX(BK74*DCF!H$28,0)-MAX(BK74-BJ74,0)/Inputs!$B$17)*DCF!H$6</f>
        <v>14221.79201752392</v>
      </c>
      <c r="CS74" s="15">
        <f ca="1">(BL74*DCF!I$28-DCF!I$5*MAX(BL74*DCF!I$28,0)-MAX(BL74-BK74,0)/Inputs!$B$17)*DCF!I$6</f>
        <v>17289.010064462746</v>
      </c>
      <c r="CT74" s="15">
        <f ca="1">(BM74*DCF!J$28-DCF!J$5*MAX(BM74*DCF!J$28,0)-MAX(BM74-BL74,0)/Inputs!$B$17)*DCF!J$6</f>
        <v>19374.604476292348</v>
      </c>
      <c r="CU74" s="15">
        <f ca="1">(BN74*DCF!K$28-DCF!K$5*MAX(BN74*DCF!K$28,0)-MAX(BN74-BM74,0)/Inputs!$B$17)*DCF!K$6</f>
        <v>21318.063178367869</v>
      </c>
      <c r="CV74" s="15">
        <f ca="1">(BO74*DCF!L$28-DCF!L$5*MAX(BO74*DCF!L$28,0)-MAX(BO74-BN74,0)/Inputs!$B$17)*DCF!L$6</f>
        <v>24703.405874083568</v>
      </c>
      <c r="CW74" s="15">
        <f ca="1">(BP74*DCF!M$28-DCF!M$5*MAX(BP74*DCF!M$28,0)-MAX(BP74-BO74,0)/Inputs!$B$17)*DCF!M$6</f>
        <v>29735.469136944466</v>
      </c>
      <c r="CX74" s="15">
        <f ca="1">(BQ74*DCF!C$46-DCF!C$5*MAX(BQ74*DCF!C$46,0)-MAX(BQ74-Inputs!$B$20,0)/Inputs!$B$24)*DCF!C$6</f>
        <v>-678.83301779959015</v>
      </c>
      <c r="CY74" s="15">
        <f ca="1">(BR74*DCF!D$46-DCF!D$5*MAX(BR74*DCF!D$46,0)-MAX(BR74-BQ74,0)/Inputs!$B$24)*DCF!D$6</f>
        <v>-2265.5378304713126</v>
      </c>
      <c r="CZ74" s="15">
        <f ca="1">(BS74*DCF!E$46-DCF!E$5*MAX(BS74*DCF!E$46,0)-MAX(BS74-BR74,0)/Inputs!$B$24)*DCF!E$6</f>
        <v>-1555.03451718055</v>
      </c>
      <c r="DA74" s="15">
        <f ca="1">(BT74*DCF!F$46-DCF!F$5*MAX(BT74*DCF!F$46,0)-MAX(BT74-BS74,0)/Inputs!$B$24)*DCF!F$6</f>
        <v>-2931.6597282145995</v>
      </c>
      <c r="DB74" s="15">
        <f ca="1">(BU74*DCF!G$46-DCF!G$5*MAX(BU74*DCF!G$46,0)-MAX(BU74-BT74,0)/Inputs!$B$24)*DCF!G$6</f>
        <v>-443.57822776774617</v>
      </c>
      <c r="DC74" s="15">
        <f ca="1">(BV74*DCF!H$46-DCF!H$5*MAX(BV74*DCF!H$46,0)-MAX(BV74-BU74,0)/Inputs!$B$24)*DCF!H$6</f>
        <v>-2891.7272826276017</v>
      </c>
      <c r="DD74" s="15">
        <f ca="1">(BW74*DCF!I$46-DCF!I$5*MAX(BW74*DCF!I$46,0)-MAX(BW74-BV74,0)/Inputs!$B$24)*DCF!I$6</f>
        <v>-2412.0274444761317</v>
      </c>
      <c r="DE74" s="15">
        <f ca="1">(BX74*DCF!J$46-DCF!J$5*MAX(BX74*DCF!J$46,0)-MAX(BX74-BW74,0)/Inputs!$B$24)*DCF!J$6</f>
        <v>-7238.701299032201</v>
      </c>
      <c r="DF74" s="15">
        <f ca="1">(BY74*DCF!K$46-DCF!K$5*MAX(BY74*DCF!K$46,0)-MAX(BY74-BX74,0)/Inputs!$B$24)*DCF!K$6</f>
        <v>1994.5130802880283</v>
      </c>
      <c r="DG74" s="15">
        <f ca="1">(BZ74*DCF!L$46-DCF!L$5*MAX(BZ74*DCF!L$46,0)-MAX(BZ74-BY74,0)/Inputs!$B$24)*DCF!L$6</f>
        <v>-2110.8820277790201</v>
      </c>
      <c r="DH74" s="15">
        <f ca="1">(CA74*DCF!M$46-DCF!M$5*MAX(CA74*DCF!M$46,0)-MAX(CA74-BZ74,0)/Inputs!$B$24)*DCF!M$6</f>
        <v>7115.0018848265172</v>
      </c>
      <c r="DI74" s="15">
        <f ca="1">SUM(CB74:CL74)+BE74*DCF!M$10*(1+Inputs!$B$30)*(1-Inputs!$B$33)*(1-Inputs!$B$30/Inputs!$B$31)/(Inputs!$B$29-Inputs!$B$30)*DCF!M$6</f>
        <v>176086.52438020895</v>
      </c>
      <c r="DJ74" s="15">
        <f ca="1">SUM(CM74:CW74)+BP74*DCF!M$28*(1+Inputs!$B$30)*(1-Inputs!$B$33)*(1-Inputs!$B$30/Inputs!$B$31)/(Inputs!$B$29-Inputs!$B$30)*DCF!M$6</f>
        <v>824766.66650903551</v>
      </c>
      <c r="DK74" s="15">
        <f ca="1">SUM(CX74:DH74)+CA74*DCF!M$46*(1+Inputs!$B$30)*(1-Inputs!$B$33)*(1-Inputs!$B$30/Inputs!$B$31)/(Inputs!$B$29-Inputs!$B$30)*DCF!M$6</f>
        <v>232853.91894563427</v>
      </c>
      <c r="DM74" s="15">
        <f ca="1">DI74+DJ74+DK74+Inputs!$B$34+Inputs!$B$36-Inputs!$B$35</f>
        <v>1310558.1098348787</v>
      </c>
    </row>
    <row r="75" spans="1:117" x14ac:dyDescent="0.75">
      <c r="A75" s="11">
        <v>62</v>
      </c>
      <c r="C75" s="23">
        <f t="shared" ca="1" si="36"/>
        <v>-1.8129033900273868</v>
      </c>
      <c r="D75" s="23">
        <f t="shared" ca="1" si="36"/>
        <v>-0.68105038441377053</v>
      </c>
      <c r="E75" s="23">
        <f t="shared" ca="1" si="36"/>
        <v>-0.58016664424517506</v>
      </c>
      <c r="F75" s="23">
        <f t="shared" ca="1" si="36"/>
        <v>0.10103961044876729</v>
      </c>
      <c r="G75" s="23">
        <f t="shared" ca="1" si="36"/>
        <v>0.11123847724687745</v>
      </c>
      <c r="H75" s="23">
        <f t="shared" ca="1" si="36"/>
        <v>0.25357677510207632</v>
      </c>
      <c r="I75" s="23">
        <f t="shared" ca="1" si="36"/>
        <v>9.2973622768622977E-2</v>
      </c>
      <c r="J75" s="23">
        <f t="shared" ca="1" si="36"/>
        <v>1.0564879033431744</v>
      </c>
      <c r="K75" s="23">
        <f t="shared" ca="1" si="36"/>
        <v>1.2700206959584943</v>
      </c>
      <c r="L75" s="23">
        <f t="shared" ca="1" si="36"/>
        <v>0.35170374262655474</v>
      </c>
      <c r="M75" s="23">
        <f t="shared" ca="1" si="36"/>
        <v>-0.22608519003667435</v>
      </c>
      <c r="N75" s="23">
        <f ca="1">SQRT(Inputs!$B$38)*C75+SQRT(1-Inputs!$B$38)*_xlfn.NORM.S.INV(RAND())</f>
        <v>-0.88111896578872939</v>
      </c>
      <c r="O75" s="23">
        <f ca="1">SQRT(Inputs!$B$38)*D75+SQRT(1-Inputs!$B$38)*_xlfn.NORM.S.INV(RAND())</f>
        <v>-0.20252981745679247</v>
      </c>
      <c r="P75" s="23">
        <f ca="1">SQRT(Inputs!$B$38)*E75+SQRT(1-Inputs!$B$38)*_xlfn.NORM.S.INV(RAND())</f>
        <v>-0.60240392952009514</v>
      </c>
      <c r="Q75" s="23">
        <f ca="1">SQRT(Inputs!$B$38)*F75+SQRT(1-Inputs!$B$38)*_xlfn.NORM.S.INV(RAND())</f>
        <v>0.27845654453575086</v>
      </c>
      <c r="R75" s="23">
        <f ca="1">SQRT(Inputs!$B$38)*G75+SQRT(1-Inputs!$B$38)*_xlfn.NORM.S.INV(RAND())</f>
        <v>0.56784210302809079</v>
      </c>
      <c r="S75" s="23">
        <f ca="1">SQRT(Inputs!$B$38)*H75+SQRT(1-Inputs!$B$38)*_xlfn.NORM.S.INV(RAND())</f>
        <v>-1.9327308447767431</v>
      </c>
      <c r="T75" s="23">
        <f ca="1">SQRT(Inputs!$B$38)*I75+SQRT(1-Inputs!$B$38)*_xlfn.NORM.S.INV(RAND())</f>
        <v>-1.0347224323897628</v>
      </c>
      <c r="U75" s="23">
        <f ca="1">SQRT(Inputs!$B$38)*J75+SQRT(1-Inputs!$B$38)*_xlfn.NORM.S.INV(RAND())</f>
        <v>2.6415484858960037</v>
      </c>
      <c r="V75" s="23">
        <f ca="1">SQRT(Inputs!$B$38)*K75+SQRT(1-Inputs!$B$38)*_xlfn.NORM.S.INV(RAND())</f>
        <v>0.86392649468465543</v>
      </c>
      <c r="W75" s="23">
        <f ca="1">SQRT(Inputs!$B$38)*L75+SQRT(1-Inputs!$B$38)*_xlfn.NORM.S.INV(RAND())</f>
        <v>0.34087901130158371</v>
      </c>
      <c r="X75" s="23">
        <f ca="1">SQRT(Inputs!$B$38)*M75+SQRT(1-Inputs!$B$38)*_xlfn.NORM.S.INV(RAND())</f>
        <v>1.702951017368989</v>
      </c>
      <c r="Y75" s="23">
        <f ca="1">SQRT(Inputs!$B$38)*C75+SQRT(1-Inputs!$B$38)*_xlfn.NORM.S.INV(RAND())</f>
        <v>-0.40192281073677294</v>
      </c>
      <c r="Z75" s="23">
        <f ca="1">SQRT(Inputs!$B$38)*D75+SQRT(1-Inputs!$B$38)*_xlfn.NORM.S.INV(RAND())</f>
        <v>-0.20054603671753399</v>
      </c>
      <c r="AA75" s="23">
        <f ca="1">SQRT(Inputs!$B$38)*E75+SQRT(1-Inputs!$B$38)*_xlfn.NORM.S.INV(RAND())</f>
        <v>-0.16608034203967179</v>
      </c>
      <c r="AB75" s="23">
        <f ca="1">SQRT(Inputs!$B$38)*F75+SQRT(1-Inputs!$B$38)*_xlfn.NORM.S.INV(RAND())</f>
        <v>-7.7383486968904722E-2</v>
      </c>
      <c r="AC75" s="23">
        <f ca="1">SQRT(Inputs!$B$38)*G75+SQRT(1-Inputs!$B$38)*_xlfn.NORM.S.INV(RAND())</f>
        <v>0.26555751596079291</v>
      </c>
      <c r="AD75" s="23">
        <f ca="1">SQRT(Inputs!$B$38)*H75+SQRT(1-Inputs!$B$38)*_xlfn.NORM.S.INV(RAND())</f>
        <v>6.0312466683312874E-2</v>
      </c>
      <c r="AE75" s="23">
        <f ca="1">SQRT(Inputs!$B$38)*I75+SQRT(1-Inputs!$B$38)*_xlfn.NORM.S.INV(RAND())</f>
        <v>0.54447741080345879</v>
      </c>
      <c r="AF75" s="23">
        <f ca="1">SQRT(Inputs!$B$38)*J75+SQRT(1-Inputs!$B$38)*_xlfn.NORM.S.INV(RAND())</f>
        <v>1.4956780736749489</v>
      </c>
      <c r="AG75" s="23">
        <f ca="1">SQRT(Inputs!$B$38)*K75+SQRT(1-Inputs!$B$38)*_xlfn.NORM.S.INV(RAND())</f>
        <v>-0.48634073434099867</v>
      </c>
      <c r="AH75" s="23">
        <f ca="1">SQRT(Inputs!$B$38)*L75+SQRT(1-Inputs!$B$38)*_xlfn.NORM.S.INV(RAND())</f>
        <v>0.60684652104102554</v>
      </c>
      <c r="AI75" s="23">
        <f ca="1">SQRT(Inputs!$B$38)*M75+SQRT(1-Inputs!$B$38)*_xlfn.NORM.S.INV(RAND())</f>
        <v>0.1331016868663813</v>
      </c>
      <c r="AJ75" s="23">
        <f ca="1">SQRT(Inputs!$B$38)*C75+SQRT(1-Inputs!$B$38)*_xlfn.NORM.S.INV(RAND())</f>
        <v>-0.43664853887468869</v>
      </c>
      <c r="AK75" s="23">
        <f ca="1">SQRT(Inputs!$B$38)*D75+SQRT(1-Inputs!$B$38)*_xlfn.NORM.S.INV(RAND())</f>
        <v>0.63240986912407537</v>
      </c>
      <c r="AL75" s="23">
        <f ca="1">SQRT(Inputs!$B$38)*E75+SQRT(1-Inputs!$B$38)*_xlfn.NORM.S.INV(RAND())</f>
        <v>-4.0913218348038627E-2</v>
      </c>
      <c r="AM75" s="23">
        <f ca="1">SQRT(Inputs!$B$38)*F75+SQRT(1-Inputs!$B$38)*_xlfn.NORM.S.INV(RAND())</f>
        <v>0.15030618797420209</v>
      </c>
      <c r="AN75" s="23">
        <f ca="1">SQRT(Inputs!$B$38)*G75+SQRT(1-Inputs!$B$38)*_xlfn.NORM.S.INV(RAND())</f>
        <v>0.49078772809727844</v>
      </c>
      <c r="AO75" s="23">
        <f ca="1">SQRT(Inputs!$B$38)*H75+SQRT(1-Inputs!$B$38)*_xlfn.NORM.S.INV(RAND())</f>
        <v>-0.47350450065329203</v>
      </c>
      <c r="AP75" s="23">
        <f ca="1">SQRT(Inputs!$B$38)*I75+SQRT(1-Inputs!$B$38)*_xlfn.NORM.S.INV(RAND())</f>
        <v>-0.68091871072172971</v>
      </c>
      <c r="AQ75" s="23">
        <f ca="1">SQRT(Inputs!$B$38)*J75+SQRT(1-Inputs!$B$38)*_xlfn.NORM.S.INV(RAND())</f>
        <v>1.0793122397113923</v>
      </c>
      <c r="AR75" s="23">
        <f ca="1">SQRT(Inputs!$B$38)*K75+SQRT(1-Inputs!$B$38)*_xlfn.NORM.S.INV(RAND())</f>
        <v>1.6536394392531901</v>
      </c>
      <c r="AS75" s="23">
        <f ca="1">SQRT(Inputs!$B$38)*L75+SQRT(1-Inputs!$B$38)*_xlfn.NORM.S.INV(RAND())</f>
        <v>1.0583146294356927</v>
      </c>
      <c r="AT75" s="23">
        <f ca="1">SQRT(Inputs!$B$38)*M75+SQRT(1-Inputs!$B$38)*_xlfn.NORM.S.INV(RAND())</f>
        <v>-1.2950768765909162</v>
      </c>
      <c r="AU75" s="15">
        <f ca="1">Inputs!$B$6*EXP($B$8-0.5*C$5^2+C$5*N75)</f>
        <v>4302.635321768521</v>
      </c>
      <c r="AV75" s="15">
        <f t="shared" ca="1" si="1"/>
        <v>5083.6637756856053</v>
      </c>
      <c r="AW75" s="15">
        <f t="shared" ca="1" si="2"/>
        <v>5714.8891301849644</v>
      </c>
      <c r="AX75" s="15">
        <f t="shared" ca="1" si="3"/>
        <v>7224.306568122588</v>
      </c>
      <c r="AY75" s="15">
        <f t="shared" ca="1" si="4"/>
        <v>9434.193915178932</v>
      </c>
      <c r="AZ75" s="15">
        <f t="shared" ca="1" si="5"/>
        <v>9326.30107471679</v>
      </c>
      <c r="BA75" s="15">
        <f t="shared" ca="1" si="6"/>
        <v>10241.622011729465</v>
      </c>
      <c r="BB75" s="15">
        <f t="shared" ca="1" si="7"/>
        <v>16337.922405231193</v>
      </c>
      <c r="BC75" s="15">
        <f t="shared" ca="1" si="8"/>
        <v>21750.064855557499</v>
      </c>
      <c r="BD75" s="15">
        <f t="shared" ca="1" si="9"/>
        <v>27509.136411986659</v>
      </c>
      <c r="BE75" s="15">
        <f t="shared" ca="1" si="10"/>
        <v>39364.633026872805</v>
      </c>
      <c r="BF75" s="15">
        <f ca="1">Inputs!$B$13*EXP($B$9-0.5*C$6^2+C$6*Y75)</f>
        <v>12771.724235001462</v>
      </c>
      <c r="BG75" s="15">
        <f t="shared" ca="1" si="11"/>
        <v>15012.168998608562</v>
      </c>
      <c r="BH75" s="15">
        <f t="shared" ca="1" si="12"/>
        <v>17843.759146220069</v>
      </c>
      <c r="BI75" s="15">
        <f t="shared" ca="1" si="13"/>
        <v>21584.815101607979</v>
      </c>
      <c r="BJ75" s="15">
        <f t="shared" ca="1" si="14"/>
        <v>27494.134663642311</v>
      </c>
      <c r="BK75" s="15">
        <f t="shared" ca="1" si="15"/>
        <v>34022.055567072086</v>
      </c>
      <c r="BL75" s="15">
        <f t="shared" ca="1" si="16"/>
        <v>44847.345537477238</v>
      </c>
      <c r="BM75" s="15">
        <f t="shared" ca="1" si="17"/>
        <v>66383.285329775914</v>
      </c>
      <c r="BN75" s="15">
        <f t="shared" ca="1" si="18"/>
        <v>77020.882681409799</v>
      </c>
      <c r="BO75" s="15">
        <f t="shared" ca="1" si="19"/>
        <v>101692.47885222535</v>
      </c>
      <c r="BP75" s="15">
        <f t="shared" ca="1" si="20"/>
        <v>127066.16336791079</v>
      </c>
      <c r="BQ75" s="15">
        <f ca="1">Inputs!$B$20*EXP($B$10-0.5*C$7^2+C$7*AJ75)</f>
        <v>3674.0762080179816</v>
      </c>
      <c r="BR75" s="15">
        <f t="shared" ca="1" si="21"/>
        <v>6094.1176188692034</v>
      </c>
      <c r="BS75" s="15">
        <f t="shared" ca="1" si="22"/>
        <v>8247.7536690090765</v>
      </c>
      <c r="BT75" s="15">
        <f t="shared" ca="1" si="23"/>
        <v>11829.211082570975</v>
      </c>
      <c r="BU75" s="15">
        <f t="shared" ca="1" si="24"/>
        <v>18461.051152850694</v>
      </c>
      <c r="BV75" s="15">
        <f t="shared" ca="1" si="25"/>
        <v>23085.705632875481</v>
      </c>
      <c r="BW75" s="15">
        <f t="shared" ca="1" si="26"/>
        <v>27891.166999546163</v>
      </c>
      <c r="BX75" s="15">
        <f t="shared" ca="1" si="27"/>
        <v>48433.868795579627</v>
      </c>
      <c r="BY75" s="15">
        <f t="shared" ca="1" si="28"/>
        <v>93119.993981238396</v>
      </c>
      <c r="BZ75" s="15">
        <f t="shared" ca="1" si="29"/>
        <v>158722.20801829809</v>
      </c>
      <c r="CA75" s="15">
        <f t="shared" ca="1" si="30"/>
        <v>177122.33222698187</v>
      </c>
      <c r="CB75" s="15">
        <f ca="1">(AU75*DCF!C$10-DCF!C$5*MAX(AU75*DCF!C$10,0)-MAX(AU75-Inputs!$B$6,0)/Inputs!$B$10)*DCF!C$6</f>
        <v>1047.7773983808504</v>
      </c>
      <c r="CC75" s="15">
        <f ca="1">(AV75*DCF!D$10-DCF!D$5*MAX(AV75*DCF!D$10,0)-MAX(AV75-AU75,0)/Inputs!$B$10)*DCF!D$6</f>
        <v>1048.6752571108627</v>
      </c>
      <c r="CD75" s="15">
        <f ca="1">(AW75*DCF!E$10-DCF!E$5*MAX(AW75*DCF!E$10,0)-MAX(AW75-AV75,0)/Inputs!$B$10)*DCF!E$6</f>
        <v>1177.2988368473543</v>
      </c>
      <c r="CE75" s="15">
        <f ca="1">(AX75*DCF!F$10-DCF!F$5*MAX(AX75*DCF!F$10,0)-MAX(AX75-AW75,0)/Inputs!$B$10)*DCF!F$6</f>
        <v>1262.982264577367</v>
      </c>
      <c r="CF75" s="15">
        <f ca="1">(AY75*DCF!G$10-DCF!G$5*MAX(AY75*DCF!G$10,0)-MAX(AY75-AX75,0)/Inputs!$B$10)*DCF!G$6</f>
        <v>1519.041346835279</v>
      </c>
      <c r="CG75" s="15">
        <f ca="1">(AZ75*DCF!H$10-DCF!H$5*MAX(AZ75*DCF!H$10,0)-MAX(AZ75-AY75,0)/Inputs!$B$10)*DCF!H$6</f>
        <v>1810.708043243598</v>
      </c>
      <c r="CH75" s="15">
        <f ca="1">(BA75*DCF!I$10-DCF!I$5*MAX(BA75*DCF!I$10,0)-MAX(BA75-AZ75,0)/Inputs!$B$10)*DCF!I$6</f>
        <v>1720.626022415184</v>
      </c>
      <c r="CI75" s="15">
        <f ca="1">(BB75*DCF!J$10-DCF!J$5*MAX(BB75*DCF!J$10,0)-MAX(BB75-BA75,0)/Inputs!$B$10)*DCF!J$6</f>
        <v>1879.8315283484849</v>
      </c>
      <c r="CJ75" s="15">
        <f ca="1">(BC75*DCF!K$10-DCF!K$5*MAX(BC75*DCF!K$10,0)-MAX(BC75-BB75,0)/Inputs!$B$10)*DCF!K$6</f>
        <v>2743.7935785932623</v>
      </c>
      <c r="CK75" s="15">
        <f ca="1">(BD75*DCF!L$10-DCF!L$5*MAX(BD75*DCF!L$10,0)-MAX(BD75-BC75,0)/Inputs!$B$10)*DCF!L$6</f>
        <v>3404.1596840224815</v>
      </c>
      <c r="CL75" s="15">
        <f ca="1">(BE75*DCF!M$10-DCF!M$5*MAX(BE75*DCF!M$10,0)-MAX(BE75-BD75,0)/Inputs!$B$10)*DCF!M$6</f>
        <v>4138.593118558867</v>
      </c>
      <c r="CM75" s="15">
        <f ca="1">(BF75*DCF!C$28-DCF!C$5*MAX(BF75*DCF!C$28,0)-MAX(BF75-Inputs!$B$13,0)/Inputs!$B$17)*DCF!C$6</f>
        <v>3578.048733116173</v>
      </c>
      <c r="CN75" s="15">
        <f ca="1">(BG75*DCF!D$28-DCF!D$5*MAX(BG75*DCF!D$28,0)-MAX(BG75-BF75,0)/Inputs!$B$17)*DCF!D$6</f>
        <v>3943.4404162837982</v>
      </c>
      <c r="CO75" s="15">
        <f ca="1">(BH75*DCF!E$28-DCF!E$5*MAX(BH75*DCF!E$28,0)-MAX(BH75-BG75,0)/Inputs!$B$17)*DCF!E$6</f>
        <v>4495.6028822252283</v>
      </c>
      <c r="CP75" s="15">
        <f ca="1">(BI75*DCF!F$28-DCF!F$5*MAX(BI75*DCF!F$28,0)-MAX(BI75-BH75,0)/Inputs!$B$17)*DCF!F$6</f>
        <v>5178.5903688618509</v>
      </c>
      <c r="CQ75" s="15">
        <f ca="1">(BJ75*DCF!G$28-DCF!G$5*MAX(BJ75*DCF!G$28,0)-MAX(BJ75-BI75,0)/Inputs!$B$17)*DCF!G$6</f>
        <v>6139.67266249571</v>
      </c>
      <c r="CR75" s="15">
        <f ca="1">(BK75*DCF!H$28-DCF!H$5*MAX(BK75*DCF!H$28,0)-MAX(BK75-BJ75,0)/Inputs!$B$17)*DCF!H$6</f>
        <v>7399.7739860754209</v>
      </c>
      <c r="CS75" s="15">
        <f ca="1">(BL75*DCF!I$28-DCF!I$5*MAX(BL75*DCF!I$28,0)-MAX(BL75-BK75,0)/Inputs!$B$17)*DCF!I$6</f>
        <v>8992.2285247849723</v>
      </c>
      <c r="CT75" s="15">
        <f ca="1">(BM75*DCF!J$28-DCF!J$5*MAX(BM75*DCF!J$28,0)-MAX(BM75-BL75,0)/Inputs!$B$17)*DCF!J$6</f>
        <v>11953.493838590108</v>
      </c>
      <c r="CU75" s="15">
        <f ca="1">(BN75*DCF!K$28-DCF!K$5*MAX(BN75*DCF!K$28,0)-MAX(BN75-BM75,0)/Inputs!$B$17)*DCF!K$6</f>
        <v>14962.555029614941</v>
      </c>
      <c r="CV75" s="15">
        <f ca="1">(BO75*DCF!L$28-DCF!L$5*MAX(BO75*DCF!L$28,0)-MAX(BO75-BN75,0)/Inputs!$B$17)*DCF!L$6</f>
        <v>17498.151797034421</v>
      </c>
      <c r="CW75" s="15">
        <f ca="1">(BP75*DCF!M$28-DCF!M$5*MAX(BP75*DCF!M$28,0)-MAX(BP75-BO75,0)/Inputs!$B$17)*DCF!M$6</f>
        <v>21255.309160006553</v>
      </c>
      <c r="CX75" s="15">
        <f ca="1">(BQ75*DCF!C$46-DCF!C$5*MAX(BQ75*DCF!C$46,0)-MAX(BQ75-Inputs!$B$20,0)/Inputs!$B$24)*DCF!C$6</f>
        <v>-1067.0273958554146</v>
      </c>
      <c r="CY75" s="15">
        <f ca="1">(BR75*DCF!D$46-DCF!D$5*MAX(BR75*DCF!D$46,0)-MAX(BR75-BQ75,0)/Inputs!$B$24)*DCF!D$6</f>
        <v>-2072.7353427236385</v>
      </c>
      <c r="CZ75" s="15">
        <f ca="1">(BS75*DCF!E$46-DCF!E$5*MAX(BS75*DCF!E$46,0)-MAX(BS75-BR75,0)/Inputs!$B$24)*DCF!E$6</f>
        <v>-1824.2152740793038</v>
      </c>
      <c r="DA75" s="15">
        <f ca="1">(BT75*DCF!F$46-DCF!F$5*MAX(BT75*DCF!F$46,0)-MAX(BT75-BS75,0)/Inputs!$B$24)*DCF!F$6</f>
        <v>-2165.5998037938366</v>
      </c>
      <c r="DB75" s="15">
        <f ca="1">(BU75*DCF!G$46-DCF!G$5*MAX(BU75*DCF!G$46,0)-MAX(BU75-BT75,0)/Inputs!$B$24)*DCF!G$6</f>
        <v>-2851.8132566798095</v>
      </c>
      <c r="DC75" s="15">
        <f ca="1">(BV75*DCF!H$46-DCF!H$5*MAX(BV75*DCF!H$46,0)-MAX(BV75-BU75,0)/Inputs!$B$24)*DCF!H$6</f>
        <v>-1437.0830439395797</v>
      </c>
      <c r="DD75" s="15">
        <f ca="1">(BW75*DCF!I$46-DCF!I$5*MAX(BW75*DCF!I$46,0)-MAX(BW75-BV75,0)/Inputs!$B$24)*DCF!I$6</f>
        <v>-735.30474478950828</v>
      </c>
      <c r="DE75" s="15">
        <f ca="1">(BX75*DCF!J$46-DCF!J$5*MAX(BX75*DCF!J$46,0)-MAX(BX75-BW75,0)/Inputs!$B$24)*DCF!J$6</f>
        <v>-3415.9220751419198</v>
      </c>
      <c r="DF75" s="15">
        <f ca="1">(BY75*DCF!K$46-DCF!K$5*MAX(BY75*DCF!K$46,0)-MAX(BY75-BX75,0)/Inputs!$B$24)*DCF!K$6</f>
        <v>-5627.5857636854389</v>
      </c>
      <c r="DG75" s="15">
        <f ca="1">(BZ75*DCF!L$46-DCF!L$5*MAX(BZ75*DCF!L$46,0)-MAX(BZ75-BY75,0)/Inputs!$B$24)*DCF!L$6</f>
        <v>-3874.2665063789318</v>
      </c>
      <c r="DH75" s="15">
        <f ca="1">(CA75*DCF!M$46-DCF!M$5*MAX(CA75*DCF!M$46,0)-MAX(CA75-BZ75,0)/Inputs!$B$24)*DCF!M$6</f>
        <v>10039.035527014799</v>
      </c>
      <c r="DI75" s="15">
        <f ca="1">SUM(CB75:CL75)+BE75*DCF!M$10*(1+Inputs!$B$30)*(1-Inputs!$B$33)*(1-Inputs!$B$30/Inputs!$B$31)/(Inputs!$B$29-Inputs!$B$30)*DCF!M$6</f>
        <v>131305.78133610319</v>
      </c>
      <c r="DJ75" s="15">
        <f ca="1">SUM(CM75:CW75)+BP75*DCF!M$28*(1+Inputs!$B$30)*(1-Inputs!$B$33)*(1-Inputs!$B$30/Inputs!$B$31)/(Inputs!$B$29-Inputs!$B$30)*DCF!M$6</f>
        <v>576899.28463769704</v>
      </c>
      <c r="DK75" s="15">
        <f ca="1">SUM(CX75:DH75)+CA75*DCF!M$46*(1+Inputs!$B$30)*(1-Inputs!$B$33)*(1-Inputs!$B$30/Inputs!$B$31)/(Inputs!$B$29-Inputs!$B$30)*DCF!M$6</f>
        <v>258819.58942442425</v>
      </c>
      <c r="DM75" s="15">
        <f ca="1">DI75+DJ75+DK75+Inputs!$B$34+Inputs!$B$36-Inputs!$B$35</f>
        <v>1043875.6553982245</v>
      </c>
    </row>
    <row r="76" spans="1:117" x14ac:dyDescent="0.75">
      <c r="A76" s="11">
        <v>63</v>
      </c>
      <c r="C76" s="23">
        <f t="shared" ca="1" si="36"/>
        <v>-1.2272974342091842</v>
      </c>
      <c r="D76" s="23">
        <f t="shared" ca="1" si="36"/>
        <v>-1.7565538328091159</v>
      </c>
      <c r="E76" s="23">
        <f t="shared" ca="1" si="36"/>
        <v>-4.1955426790902445E-2</v>
      </c>
      <c r="F76" s="23">
        <f t="shared" ca="1" si="36"/>
        <v>-0.22818460627539522</v>
      </c>
      <c r="G76" s="23">
        <f t="shared" ca="1" si="36"/>
        <v>1.3502047129391184</v>
      </c>
      <c r="H76" s="23">
        <f t="shared" ca="1" si="36"/>
        <v>-0.37228131713789342</v>
      </c>
      <c r="I76" s="23">
        <f t="shared" ca="1" si="36"/>
        <v>0.86733739553403821</v>
      </c>
      <c r="J76" s="23">
        <f t="shared" ca="1" si="36"/>
        <v>0.79452161583692382</v>
      </c>
      <c r="K76" s="23">
        <f t="shared" ca="1" si="36"/>
        <v>0.58614134322999767</v>
      </c>
      <c r="L76" s="23">
        <f t="shared" ca="1" si="36"/>
        <v>-0.81849312174361488</v>
      </c>
      <c r="M76" s="23">
        <f t="shared" ca="1" si="36"/>
        <v>0.13822353444560712</v>
      </c>
      <c r="N76" s="23">
        <f ca="1">SQRT(Inputs!$B$38)*C76+SQRT(1-Inputs!$B$38)*_xlfn.NORM.S.INV(RAND())</f>
        <v>-1.5215778443132837</v>
      </c>
      <c r="O76" s="23">
        <f ca="1">SQRT(Inputs!$B$38)*D76+SQRT(1-Inputs!$B$38)*_xlfn.NORM.S.INV(RAND())</f>
        <v>-0.56950828292199251</v>
      </c>
      <c r="P76" s="23">
        <f ca="1">SQRT(Inputs!$B$38)*E76+SQRT(1-Inputs!$B$38)*_xlfn.NORM.S.INV(RAND())</f>
        <v>0.52245657416305569</v>
      </c>
      <c r="Q76" s="23">
        <f ca="1">SQRT(Inputs!$B$38)*F76+SQRT(1-Inputs!$B$38)*_xlfn.NORM.S.INV(RAND())</f>
        <v>9.1611505412092259E-2</v>
      </c>
      <c r="R76" s="23">
        <f ca="1">SQRT(Inputs!$B$38)*G76+SQRT(1-Inputs!$B$38)*_xlfn.NORM.S.INV(RAND())</f>
        <v>0.45096045150115394</v>
      </c>
      <c r="S76" s="23">
        <f ca="1">SQRT(Inputs!$B$38)*H76+SQRT(1-Inputs!$B$38)*_xlfn.NORM.S.INV(RAND())</f>
        <v>0.52741496752099293</v>
      </c>
      <c r="T76" s="23">
        <f ca="1">SQRT(Inputs!$B$38)*I76+SQRT(1-Inputs!$B$38)*_xlfn.NORM.S.INV(RAND())</f>
        <v>0.29884953034209455</v>
      </c>
      <c r="U76" s="23">
        <f ca="1">SQRT(Inputs!$B$38)*J76+SQRT(1-Inputs!$B$38)*_xlfn.NORM.S.INV(RAND())</f>
        <v>1.3671258045967174</v>
      </c>
      <c r="V76" s="23">
        <f ca="1">SQRT(Inputs!$B$38)*K76+SQRT(1-Inputs!$B$38)*_xlfn.NORM.S.INV(RAND())</f>
        <v>0.72847933350907623</v>
      </c>
      <c r="W76" s="23">
        <f ca="1">SQRT(Inputs!$B$38)*L76+SQRT(1-Inputs!$B$38)*_xlfn.NORM.S.INV(RAND())</f>
        <v>0.90784818836210279</v>
      </c>
      <c r="X76" s="23">
        <f ca="1">SQRT(Inputs!$B$38)*M76+SQRT(1-Inputs!$B$38)*_xlfn.NORM.S.INV(RAND())</f>
        <v>0.39962031810384369</v>
      </c>
      <c r="Y76" s="23">
        <f ca="1">SQRT(Inputs!$B$38)*C76+SQRT(1-Inputs!$B$38)*_xlfn.NORM.S.INV(RAND())</f>
        <v>-0.40409391937962547</v>
      </c>
      <c r="Z76" s="23">
        <f ca="1">SQRT(Inputs!$B$38)*D76+SQRT(1-Inputs!$B$38)*_xlfn.NORM.S.INV(RAND())</f>
        <v>-0.18497525132184778</v>
      </c>
      <c r="AA76" s="23">
        <f ca="1">SQRT(Inputs!$B$38)*E76+SQRT(1-Inputs!$B$38)*_xlfn.NORM.S.INV(RAND())</f>
        <v>-0.74217047169161254</v>
      </c>
      <c r="AB76" s="23">
        <f ca="1">SQRT(Inputs!$B$38)*F76+SQRT(1-Inputs!$B$38)*_xlfn.NORM.S.INV(RAND())</f>
        <v>0.52015441598735124</v>
      </c>
      <c r="AC76" s="23">
        <f ca="1">SQRT(Inputs!$B$38)*G76+SQRT(1-Inputs!$B$38)*_xlfn.NORM.S.INV(RAND())</f>
        <v>0.78859926719078843</v>
      </c>
      <c r="AD76" s="23">
        <f ca="1">SQRT(Inputs!$B$38)*H76+SQRT(1-Inputs!$B$38)*_xlfn.NORM.S.INV(RAND())</f>
        <v>1.0267912200242897</v>
      </c>
      <c r="AE76" s="23">
        <f ca="1">SQRT(Inputs!$B$38)*I76+SQRT(1-Inputs!$B$38)*_xlfn.NORM.S.INV(RAND())</f>
        <v>0.66851348691891721</v>
      </c>
      <c r="AF76" s="23">
        <f ca="1">SQRT(Inputs!$B$38)*J76+SQRT(1-Inputs!$B$38)*_xlfn.NORM.S.INV(RAND())</f>
        <v>1.900938616038065</v>
      </c>
      <c r="AG76" s="23">
        <f ca="1">SQRT(Inputs!$B$38)*K76+SQRT(1-Inputs!$B$38)*_xlfn.NORM.S.INV(RAND())</f>
        <v>1.6351541440915405</v>
      </c>
      <c r="AH76" s="23">
        <f ca="1">SQRT(Inputs!$B$38)*L76+SQRT(1-Inputs!$B$38)*_xlfn.NORM.S.INV(RAND())</f>
        <v>0.32486811387942272</v>
      </c>
      <c r="AI76" s="23">
        <f ca="1">SQRT(Inputs!$B$38)*M76+SQRT(1-Inputs!$B$38)*_xlfn.NORM.S.INV(RAND())</f>
        <v>0.41298743090003687</v>
      </c>
      <c r="AJ76" s="23">
        <f ca="1">SQRT(Inputs!$B$38)*C76+SQRT(1-Inputs!$B$38)*_xlfn.NORM.S.INV(RAND())</f>
        <v>-0.39681373922226398</v>
      </c>
      <c r="AK76" s="23">
        <f ca="1">SQRT(Inputs!$B$38)*D76+SQRT(1-Inputs!$B$38)*_xlfn.NORM.S.INV(RAND())</f>
        <v>0.68081242461639735</v>
      </c>
      <c r="AL76" s="23">
        <f ca="1">SQRT(Inputs!$B$38)*E76+SQRT(1-Inputs!$B$38)*_xlfn.NORM.S.INV(RAND())</f>
        <v>-0.11825238862326991</v>
      </c>
      <c r="AM76" s="23">
        <f ca="1">SQRT(Inputs!$B$38)*F76+SQRT(1-Inputs!$B$38)*_xlfn.NORM.S.INV(RAND())</f>
        <v>1.1368900435045364</v>
      </c>
      <c r="AN76" s="23">
        <f ca="1">SQRT(Inputs!$B$38)*G76+SQRT(1-Inputs!$B$38)*_xlfn.NORM.S.INV(RAND())</f>
        <v>1.2118899980770497</v>
      </c>
      <c r="AO76" s="23">
        <f ca="1">SQRT(Inputs!$B$38)*H76+SQRT(1-Inputs!$B$38)*_xlfn.NORM.S.INV(RAND())</f>
        <v>2.7659238630618754E-2</v>
      </c>
      <c r="AP76" s="23">
        <f ca="1">SQRT(Inputs!$B$38)*I76+SQRT(1-Inputs!$B$38)*_xlfn.NORM.S.INV(RAND())</f>
        <v>-0.15399120156691704</v>
      </c>
      <c r="AQ76" s="23">
        <f ca="1">SQRT(Inputs!$B$38)*J76+SQRT(1-Inputs!$B$38)*_xlfn.NORM.S.INV(RAND())</f>
        <v>0.80962100864816011</v>
      </c>
      <c r="AR76" s="23">
        <f ca="1">SQRT(Inputs!$B$38)*K76+SQRT(1-Inputs!$B$38)*_xlfn.NORM.S.INV(RAND())</f>
        <v>-0.48292131832518059</v>
      </c>
      <c r="AS76" s="23">
        <f ca="1">SQRT(Inputs!$B$38)*L76+SQRT(1-Inputs!$B$38)*_xlfn.NORM.S.INV(RAND())</f>
        <v>0.28188774216519874</v>
      </c>
      <c r="AT76" s="23">
        <f ca="1">SQRT(Inputs!$B$38)*M76+SQRT(1-Inputs!$B$38)*_xlfn.NORM.S.INV(RAND())</f>
        <v>-0.88220802038834556</v>
      </c>
      <c r="AU76" s="15">
        <f ca="1">Inputs!$B$6*EXP($B$8-0.5*C$5^2+C$5*N76)</f>
        <v>3878.9118071622129</v>
      </c>
      <c r="AV76" s="15">
        <f t="shared" ca="1" si="1"/>
        <v>4342.2888315035125</v>
      </c>
      <c r="AW76" s="15">
        <f t="shared" ca="1" si="2"/>
        <v>5681.2243450025944</v>
      </c>
      <c r="AX76" s="15">
        <f t="shared" ca="1" si="3"/>
        <v>7016.0475097810804</v>
      </c>
      <c r="AY76" s="15">
        <f t="shared" ca="1" si="4"/>
        <v>9038.011160311431</v>
      </c>
      <c r="AZ76" s="15">
        <f t="shared" ca="1" si="5"/>
        <v>11714.726439247541</v>
      </c>
      <c r="BA76" s="15">
        <f t="shared" ca="1" si="6"/>
        <v>14791.304621243376</v>
      </c>
      <c r="BB76" s="15">
        <f t="shared" ca="1" si="7"/>
        <v>20767.399901236033</v>
      </c>
      <c r="BC76" s="15">
        <f t="shared" ca="1" si="8"/>
        <v>27287.740930363907</v>
      </c>
      <c r="BD76" s="15">
        <f t="shared" ca="1" si="9"/>
        <v>36392.751566061073</v>
      </c>
      <c r="BE76" s="15">
        <f t="shared" ca="1" si="10"/>
        <v>46247.686537613044</v>
      </c>
      <c r="BF76" s="15">
        <f ca="1">Inputs!$B$13*EXP($B$9-0.5*C$6^2+C$6*Y76)</f>
        <v>12766.228247141031</v>
      </c>
      <c r="BG76" s="15">
        <f t="shared" ca="1" si="11"/>
        <v>15047.927727550388</v>
      </c>
      <c r="BH76" s="15">
        <f t="shared" ca="1" si="12"/>
        <v>16256.359090750999</v>
      </c>
      <c r="BI76" s="15">
        <f t="shared" ca="1" si="13"/>
        <v>21558.994875969522</v>
      </c>
      <c r="BJ76" s="15">
        <f t="shared" ca="1" si="14"/>
        <v>29611.709997946506</v>
      </c>
      <c r="BK76" s="15">
        <f t="shared" ca="1" si="15"/>
        <v>41795.380276959753</v>
      </c>
      <c r="BL76" s="15">
        <f t="shared" ca="1" si="16"/>
        <v>55986.760642003079</v>
      </c>
      <c r="BM76" s="15">
        <f t="shared" ca="1" si="17"/>
        <v>87150.863438835848</v>
      </c>
      <c r="BN76" s="15">
        <f t="shared" ca="1" si="18"/>
        <v>130386.50404408986</v>
      </c>
      <c r="BO76" s="15">
        <f t="shared" ca="1" si="19"/>
        <v>166601.15605910256</v>
      </c>
      <c r="BP76" s="15">
        <f t="shared" ca="1" si="20"/>
        <v>214877.3255201015</v>
      </c>
      <c r="BQ76" s="15">
        <f ca="1">Inputs!$B$20*EXP($B$10-0.5*C$7^2+C$7*AJ76)</f>
        <v>3726.3546230729967</v>
      </c>
      <c r="BR76" s="15">
        <f t="shared" ca="1" si="21"/>
        <v>6276.5745578882033</v>
      </c>
      <c r="BS76" s="15">
        <f t="shared" ca="1" si="22"/>
        <v>8308.0858884312074</v>
      </c>
      <c r="BT76" s="15">
        <f t="shared" ca="1" si="23"/>
        <v>15435.547134241182</v>
      </c>
      <c r="BU76" s="15">
        <f t="shared" ca="1" si="24"/>
        <v>28681.41357151356</v>
      </c>
      <c r="BV76" s="15">
        <f t="shared" ca="1" si="25"/>
        <v>40153.564662090845</v>
      </c>
      <c r="BW76" s="15">
        <f t="shared" ca="1" si="26"/>
        <v>54235.270764811627</v>
      </c>
      <c r="BX76" s="15">
        <f t="shared" ca="1" si="27"/>
        <v>89224.407419464449</v>
      </c>
      <c r="BY76" s="15">
        <f t="shared" ca="1" si="28"/>
        <v>113985.05196510996</v>
      </c>
      <c r="BZ76" s="15">
        <f t="shared" ca="1" si="29"/>
        <v>168443.5082410436</v>
      </c>
      <c r="CA76" s="15">
        <f t="shared" ca="1" si="30"/>
        <v>202279.95104266488</v>
      </c>
      <c r="CB76" s="15">
        <f ca="1">(AU76*DCF!C$10-DCF!C$5*MAX(AU76*DCF!C$10,0)-MAX(AU76-Inputs!$B$6,0)/Inputs!$B$10)*DCF!C$6</f>
        <v>996.13991115926876</v>
      </c>
      <c r="CC76" s="15">
        <f ca="1">(AV76*DCF!D$10-DCF!D$5*MAX(AV76*DCF!D$10,0)-MAX(AV76-AU76,0)/Inputs!$B$10)*DCF!D$6</f>
        <v>945.42112469041399</v>
      </c>
      <c r="CD76" s="15">
        <f ca="1">(AW76*DCF!E$10-DCF!E$5*MAX(AW76*DCF!E$10,0)-MAX(AW76-AV76,0)/Inputs!$B$10)*DCF!E$6</f>
        <v>1010.1205385754945</v>
      </c>
      <c r="CE76" s="15">
        <f ca="1">(AX76*DCF!F$10-DCF!F$5*MAX(AX76*DCF!F$10,0)-MAX(AX76-AW76,0)/Inputs!$B$10)*DCF!F$6</f>
        <v>1253.8483835850982</v>
      </c>
      <c r="CF76" s="15">
        <f ca="1">(AY76*DCF!G$10-DCF!G$5*MAX(AY76*DCF!G$10,0)-MAX(AY76-AX76,0)/Inputs!$B$10)*DCF!G$6</f>
        <v>1473.5340941037782</v>
      </c>
      <c r="CG76" s="15">
        <f ca="1">(AZ76*DCF!H$10-DCF!H$5*MAX(AZ76*DCF!H$10,0)-MAX(AZ76-AY76,0)/Inputs!$B$10)*DCF!H$6</f>
        <v>1799.1237567000364</v>
      </c>
      <c r="CH76" s="15">
        <f ca="1">(BA76*DCF!I$10-DCF!I$5*MAX(BA76*DCF!I$10,0)-MAX(BA76-AZ76,0)/Inputs!$B$10)*DCF!I$6</f>
        <v>2197.1651504610018</v>
      </c>
      <c r="CI76" s="15">
        <f ca="1">(BB76*DCF!J$10-DCF!J$5*MAX(BB76*DCF!J$10,0)-MAX(BB76-BA76,0)/Inputs!$B$10)*DCF!J$6</f>
        <v>2658.1552486184582</v>
      </c>
      <c r="CJ76" s="15">
        <f ca="1">(BC76*DCF!K$10-DCF!K$5*MAX(BC76*DCF!K$10,0)-MAX(BC76-BB76,0)/Inputs!$B$10)*DCF!K$6</f>
        <v>3480.1395598974555</v>
      </c>
      <c r="CK76" s="15">
        <f ca="1">(BD76*DCF!L$10-DCF!L$5*MAX(BD76*DCF!L$10,0)-MAX(BD76-BC76,0)/Inputs!$B$10)*DCF!L$6</f>
        <v>4311.2936813657061</v>
      </c>
      <c r="CL76" s="15">
        <f ca="1">(BE76*DCF!M$10-DCF!M$5*MAX(BE76*DCF!M$10,0)-MAX(BE76-BD76,0)/Inputs!$B$10)*DCF!M$6</f>
        <v>5348.8694587703521</v>
      </c>
      <c r="CM76" s="15">
        <f ca="1">(BF76*DCF!C$28-DCF!C$5*MAX(BF76*DCF!C$28,0)-MAX(BF76-Inputs!$B$13,0)/Inputs!$B$17)*DCF!C$6</f>
        <v>3577.6406749256312</v>
      </c>
      <c r="CN76" s="15">
        <f ca="1">(BG76*DCF!D$28-DCF!D$5*MAX(BG76*DCF!D$28,0)-MAX(BG76-BF76,0)/Inputs!$B$17)*DCF!D$6</f>
        <v>3945.1706640825691</v>
      </c>
      <c r="CO76" s="15">
        <f ca="1">(BH76*DCF!E$28-DCF!E$5*MAX(BH76*DCF!E$28,0)-MAX(BH76-BG76,0)/Inputs!$B$17)*DCF!E$6</f>
        <v>4365.9251745471865</v>
      </c>
      <c r="CP76" s="15">
        <f ca="1">(BI76*DCF!F$28-DCF!F$5*MAX(BI76*DCF!F$28,0)-MAX(BI76-BH76,0)/Inputs!$B$17)*DCF!F$6</f>
        <v>4887.2705670552868</v>
      </c>
      <c r="CQ76" s="15">
        <f ca="1">(BJ76*DCF!G$28-DCF!G$5*MAX(BJ76*DCF!G$28,0)-MAX(BJ76-BI76,0)/Inputs!$B$17)*DCF!G$6</f>
        <v>6328.5956899590537</v>
      </c>
      <c r="CR76" s="15">
        <f ca="1">(BK76*DCF!H$28-DCF!H$5*MAX(BK76*DCF!H$28,0)-MAX(BK76-BJ76,0)/Inputs!$B$17)*DCF!H$6</f>
        <v>8443.4582152536696</v>
      </c>
      <c r="CS76" s="15">
        <f ca="1">(BL76*DCF!I$28-DCF!I$5*MAX(BL76*DCF!I$28,0)-MAX(BL76-BK76,0)/Inputs!$B$17)*DCF!I$6</f>
        <v>11128.558651478297</v>
      </c>
      <c r="CT76" s="15">
        <f ca="1">(BM76*DCF!J$28-DCF!J$5*MAX(BM76*DCF!J$28,0)-MAX(BM76-BL76,0)/Inputs!$B$17)*DCF!J$6</f>
        <v>15309.77204347867</v>
      </c>
      <c r="CU76" s="15">
        <f ca="1">(BN76*DCF!K$28-DCF!K$5*MAX(BN76*DCF!K$28,0)-MAX(BN76-BM76,0)/Inputs!$B$17)*DCF!K$6</f>
        <v>22239.653385529073</v>
      </c>
      <c r="CV76" s="15">
        <f ca="1">(BO76*DCF!L$28-DCF!L$5*MAX(BO76*DCF!L$28,0)-MAX(BO76-BN76,0)/Inputs!$B$17)*DCF!L$6</f>
        <v>29142.679308084007</v>
      </c>
      <c r="CW76" s="15">
        <f ca="1">(BP76*DCF!M$28-DCF!M$5*MAX(BP76*DCF!M$28,0)-MAX(BP76-BO76,0)/Inputs!$B$17)*DCF!M$6</f>
        <v>35383.07691734541</v>
      </c>
      <c r="CX76" s="15">
        <f ca="1">(BQ76*DCF!C$46-DCF!C$5*MAX(BQ76*DCF!C$46,0)-MAX(BQ76-Inputs!$B$20,0)/Inputs!$B$24)*DCF!C$6</f>
        <v>-1103.2480067480344</v>
      </c>
      <c r="CY76" s="15">
        <f ca="1">(BR76*DCF!D$46-DCF!D$5*MAX(BR76*DCF!D$46,0)-MAX(BR76-BQ76,0)/Inputs!$B$24)*DCF!D$6</f>
        <v>-2159.4225828589356</v>
      </c>
      <c r="CZ76" s="15">
        <f ca="1">(BS76*DCF!E$46-DCF!E$5*MAX(BS76*DCF!E$46,0)-MAX(BS76-BR76,0)/Inputs!$B$24)*DCF!E$6</f>
        <v>-1783.2114616475137</v>
      </c>
      <c r="DA76" s="15">
        <f ca="1">(BT76*DCF!F$46-DCF!F$5*MAX(BT76*DCF!F$46,0)-MAX(BT76-BS76,0)/Inputs!$B$24)*DCF!F$6</f>
        <v>-3719.4480891261023</v>
      </c>
      <c r="DB76" s="15">
        <f ca="1">(BU76*DCF!G$46-DCF!G$5*MAX(BU76*DCF!G$46,0)-MAX(BU76-BT76,0)/Inputs!$B$24)*DCF!G$6</f>
        <v>-5420.4338481244831</v>
      </c>
      <c r="DC76" s="15">
        <f ca="1">(BV76*DCF!H$46-DCF!H$5*MAX(BV76*DCF!H$46,0)-MAX(BV76-BU76,0)/Inputs!$B$24)*DCF!H$6</f>
        <v>-3564.9006603609469</v>
      </c>
      <c r="DD76" s="15">
        <f ca="1">(BW76*DCF!I$46-DCF!I$5*MAX(BW76*DCF!I$46,0)-MAX(BW76-BV76,0)/Inputs!$B$24)*DCF!I$6</f>
        <v>-2789.7284652342491</v>
      </c>
      <c r="DE76" s="15">
        <f ca="1">(BX76*DCF!J$46-DCF!J$5*MAX(BX76*DCF!J$46,0)-MAX(BX76-BW76,0)/Inputs!$B$24)*DCF!J$6</f>
        <v>-5535.830315530724</v>
      </c>
      <c r="DF76" s="15">
        <f ca="1">(BY76*DCF!K$46-DCF!K$5*MAX(BY76*DCF!K$46,0)-MAX(BY76-BX76,0)/Inputs!$B$24)*DCF!K$6</f>
        <v>445.50784646194927</v>
      </c>
      <c r="DG76" s="15">
        <f ca="1">(BZ76*DCF!L$46-DCF!L$5*MAX(BZ76*DCF!L$46,0)-MAX(BZ76-BY76,0)/Inputs!$B$24)*DCF!L$6</f>
        <v>-680.40836639879922</v>
      </c>
      <c r="DH76" s="15">
        <f ca="1">(CA76*DCF!M$46-DCF!M$5*MAX(CA76*DCF!M$46,0)-MAX(CA76-BZ76,0)/Inputs!$B$24)*DCF!M$6</f>
        <v>8784.2359999599921</v>
      </c>
      <c r="DI76" s="15">
        <f ca="1">SUM(CB76:CL76)+BE76*DCF!M$10*(1+Inputs!$B$30)*(1-Inputs!$B$33)*(1-Inputs!$B$30/Inputs!$B$31)/(Inputs!$B$29-Inputs!$B$30)*DCF!M$6</f>
        <v>154181.73410444672</v>
      </c>
      <c r="DJ76" s="15">
        <f ca="1">SUM(CM76:CW76)+BP76*DCF!M$28*(1+Inputs!$B$30)*(1-Inputs!$B$33)*(1-Inputs!$B$30/Inputs!$B$31)/(Inputs!$B$29-Inputs!$B$30)*DCF!M$6</f>
        <v>942093.71913295321</v>
      </c>
      <c r="DK76" s="15">
        <f ca="1">SUM(CX76:DH76)+CA76*DCF!M$46*(1+Inputs!$B$30)*(1-Inputs!$B$33)*(1-Inputs!$B$30/Inputs!$B$31)/(Inputs!$B$29-Inputs!$B$30)*DCF!M$6</f>
        <v>295221.87795437709</v>
      </c>
      <c r="DM76" s="15">
        <f ca="1">DI76+DJ76+DK76+Inputs!$B$34+Inputs!$B$36-Inputs!$B$35</f>
        <v>1468348.331191777</v>
      </c>
    </row>
    <row r="77" spans="1:117" x14ac:dyDescent="0.75">
      <c r="A77" s="11">
        <v>64</v>
      </c>
      <c r="C77" s="23">
        <f t="shared" ca="1" si="36"/>
        <v>0.43431170703149596</v>
      </c>
      <c r="D77" s="23">
        <f t="shared" ca="1" si="36"/>
        <v>0.65302769218925161</v>
      </c>
      <c r="E77" s="23">
        <f t="shared" ca="1" si="36"/>
        <v>-1.7587738887180639</v>
      </c>
      <c r="F77" s="23">
        <f t="shared" ca="1" si="36"/>
        <v>0.10963165615822751</v>
      </c>
      <c r="G77" s="23">
        <f t="shared" ca="1" si="36"/>
        <v>0.12582308796289032</v>
      </c>
      <c r="H77" s="23">
        <f t="shared" ca="1" si="36"/>
        <v>-0.64613520162315874</v>
      </c>
      <c r="I77" s="23">
        <f t="shared" ca="1" si="36"/>
        <v>-0.57422683680868436</v>
      </c>
      <c r="J77" s="23">
        <f t="shared" ca="1" si="36"/>
        <v>-0.8742705283599016</v>
      </c>
      <c r="K77" s="23">
        <f t="shared" ca="1" si="36"/>
        <v>0.20064795107721456</v>
      </c>
      <c r="L77" s="23">
        <f t="shared" ca="1" si="36"/>
        <v>0.74381793838234778</v>
      </c>
      <c r="M77" s="23">
        <f t="shared" ca="1" si="36"/>
        <v>-1.2903574247167438</v>
      </c>
      <c r="N77" s="23">
        <f ca="1">SQRT(Inputs!$B$38)*C77+SQRT(1-Inputs!$B$38)*_xlfn.NORM.S.INV(RAND())</f>
        <v>2.2117771973572746</v>
      </c>
      <c r="O77" s="23">
        <f ca="1">SQRT(Inputs!$B$38)*D77+SQRT(1-Inputs!$B$38)*_xlfn.NORM.S.INV(RAND())</f>
        <v>1.8565724873160669</v>
      </c>
      <c r="P77" s="23">
        <f ca="1">SQRT(Inputs!$B$38)*E77+SQRT(1-Inputs!$B$38)*_xlfn.NORM.S.INV(RAND())</f>
        <v>-0.66044924424574392</v>
      </c>
      <c r="Q77" s="23">
        <f ca="1">SQRT(Inputs!$B$38)*F77+SQRT(1-Inputs!$B$38)*_xlfn.NORM.S.INV(RAND())</f>
        <v>0.11113198531704276</v>
      </c>
      <c r="R77" s="23">
        <f ca="1">SQRT(Inputs!$B$38)*G77+SQRT(1-Inputs!$B$38)*_xlfn.NORM.S.INV(RAND())</f>
        <v>-2.195417510860867E-2</v>
      </c>
      <c r="S77" s="23">
        <f ca="1">SQRT(Inputs!$B$38)*H77+SQRT(1-Inputs!$B$38)*_xlfn.NORM.S.INV(RAND())</f>
        <v>-0.46616632186395762</v>
      </c>
      <c r="T77" s="23">
        <f ca="1">SQRT(Inputs!$B$38)*I77+SQRT(1-Inputs!$B$38)*_xlfn.NORM.S.INV(RAND())</f>
        <v>-0.18623224371334818</v>
      </c>
      <c r="U77" s="23">
        <f ca="1">SQRT(Inputs!$B$38)*J77+SQRT(1-Inputs!$B$38)*_xlfn.NORM.S.INV(RAND())</f>
        <v>0.24433010847717185</v>
      </c>
      <c r="V77" s="23">
        <f ca="1">SQRT(Inputs!$B$38)*K77+SQRT(1-Inputs!$B$38)*_xlfn.NORM.S.INV(RAND())</f>
        <v>9.8924910796779481E-3</v>
      </c>
      <c r="W77" s="23">
        <f ca="1">SQRT(Inputs!$B$38)*L77+SQRT(1-Inputs!$B$38)*_xlfn.NORM.S.INV(RAND())</f>
        <v>-4.4679256805617018E-2</v>
      </c>
      <c r="X77" s="23">
        <f ca="1">SQRT(Inputs!$B$38)*M77+SQRT(1-Inputs!$B$38)*_xlfn.NORM.S.INV(RAND())</f>
        <v>-0.79636883202163844</v>
      </c>
      <c r="Y77" s="23">
        <f ca="1">SQRT(Inputs!$B$38)*C77+SQRT(1-Inputs!$B$38)*_xlfn.NORM.S.INV(RAND())</f>
        <v>1.1180029543073684</v>
      </c>
      <c r="Z77" s="23">
        <f ca="1">SQRT(Inputs!$B$38)*D77+SQRT(1-Inputs!$B$38)*_xlfn.NORM.S.INV(RAND())</f>
        <v>1.2501953114421365</v>
      </c>
      <c r="AA77" s="23">
        <f ca="1">SQRT(Inputs!$B$38)*E77+SQRT(1-Inputs!$B$38)*_xlfn.NORM.S.INV(RAND())</f>
        <v>-1.7192313034448774</v>
      </c>
      <c r="AB77" s="23">
        <f ca="1">SQRT(Inputs!$B$38)*F77+SQRT(1-Inputs!$B$38)*_xlfn.NORM.S.INV(RAND())</f>
        <v>0.44341740930329687</v>
      </c>
      <c r="AC77" s="23">
        <f ca="1">SQRT(Inputs!$B$38)*G77+SQRT(1-Inputs!$B$38)*_xlfn.NORM.S.INV(RAND())</f>
        <v>-1.0440274650919747</v>
      </c>
      <c r="AD77" s="23">
        <f ca="1">SQRT(Inputs!$B$38)*H77+SQRT(1-Inputs!$B$38)*_xlfn.NORM.S.INV(RAND())</f>
        <v>0.46664972482851086</v>
      </c>
      <c r="AE77" s="23">
        <f ca="1">SQRT(Inputs!$B$38)*I77+SQRT(1-Inputs!$B$38)*_xlfn.NORM.S.INV(RAND())</f>
        <v>-1.0289928483857884</v>
      </c>
      <c r="AF77" s="23">
        <f ca="1">SQRT(Inputs!$B$38)*J77+SQRT(1-Inputs!$B$38)*_xlfn.NORM.S.INV(RAND())</f>
        <v>-0.11786396399453886</v>
      </c>
      <c r="AG77" s="23">
        <f ca="1">SQRT(Inputs!$B$38)*K77+SQRT(1-Inputs!$B$38)*_xlfn.NORM.S.INV(RAND())</f>
        <v>0.45060423044771702</v>
      </c>
      <c r="AH77" s="23">
        <f ca="1">SQRT(Inputs!$B$38)*L77+SQRT(1-Inputs!$B$38)*_xlfn.NORM.S.INV(RAND())</f>
        <v>0.86086566979471368</v>
      </c>
      <c r="AI77" s="23">
        <f ca="1">SQRT(Inputs!$B$38)*M77+SQRT(1-Inputs!$B$38)*_xlfn.NORM.S.INV(RAND())</f>
        <v>-0.84096596753082908</v>
      </c>
      <c r="AJ77" s="23">
        <f ca="1">SQRT(Inputs!$B$38)*C77+SQRT(1-Inputs!$B$38)*_xlfn.NORM.S.INV(RAND())</f>
        <v>0.77558284583770853</v>
      </c>
      <c r="AK77" s="23">
        <f ca="1">SQRT(Inputs!$B$38)*D77+SQRT(1-Inputs!$B$38)*_xlfn.NORM.S.INV(RAND())</f>
        <v>0.30598894514347585</v>
      </c>
      <c r="AL77" s="23">
        <f ca="1">SQRT(Inputs!$B$38)*E77+SQRT(1-Inputs!$B$38)*_xlfn.NORM.S.INV(RAND())</f>
        <v>-2.1412865158815571</v>
      </c>
      <c r="AM77" s="23">
        <f ca="1">SQRT(Inputs!$B$38)*F77+SQRT(1-Inputs!$B$38)*_xlfn.NORM.S.INV(RAND())</f>
        <v>0.24329085759066757</v>
      </c>
      <c r="AN77" s="23">
        <f ca="1">SQRT(Inputs!$B$38)*G77+SQRT(1-Inputs!$B$38)*_xlfn.NORM.S.INV(RAND())</f>
        <v>0.52816024507705273</v>
      </c>
      <c r="AO77" s="23">
        <f ca="1">SQRT(Inputs!$B$38)*H77+SQRT(1-Inputs!$B$38)*_xlfn.NORM.S.INV(RAND())</f>
        <v>0.17265197334132432</v>
      </c>
      <c r="AP77" s="23">
        <f ca="1">SQRT(Inputs!$B$38)*I77+SQRT(1-Inputs!$B$38)*_xlfn.NORM.S.INV(RAND())</f>
        <v>0.80808470689759471</v>
      </c>
      <c r="AQ77" s="23">
        <f ca="1">SQRT(Inputs!$B$38)*J77+SQRT(1-Inputs!$B$38)*_xlfn.NORM.S.INV(RAND())</f>
        <v>-0.34060809786931456</v>
      </c>
      <c r="AR77" s="23">
        <f ca="1">SQRT(Inputs!$B$38)*K77+SQRT(1-Inputs!$B$38)*_xlfn.NORM.S.INV(RAND())</f>
        <v>1.993083305664815</v>
      </c>
      <c r="AS77" s="23">
        <f ca="1">SQRT(Inputs!$B$38)*L77+SQRT(1-Inputs!$B$38)*_xlfn.NORM.S.INV(RAND())</f>
        <v>3.2844196753201493E-2</v>
      </c>
      <c r="AT77" s="23">
        <f ca="1">SQRT(Inputs!$B$38)*M77+SQRT(1-Inputs!$B$38)*_xlfn.NORM.S.INV(RAND())</f>
        <v>-0.54060870979127629</v>
      </c>
      <c r="AU77" s="15">
        <f ca="1">Inputs!$B$6*EXP($B$8-0.5*C$5^2+C$5*N77)</f>
        <v>7098.5058201785268</v>
      </c>
      <c r="AV77" s="15">
        <f t="shared" ca="1" si="1"/>
        <v>11352.55433803366</v>
      </c>
      <c r="AW77" s="15">
        <f t="shared" ca="1" si="2"/>
        <v>12662.64386188018</v>
      </c>
      <c r="AX77" s="15">
        <f t="shared" ca="1" si="3"/>
        <v>15675.95867810341</v>
      </c>
      <c r="AY77" s="15">
        <f t="shared" ca="1" si="4"/>
        <v>19108.564476862721</v>
      </c>
      <c r="AZ77" s="15">
        <f t="shared" ca="1" si="5"/>
        <v>22200.873046891891</v>
      </c>
      <c r="BA77" s="15">
        <f t="shared" ca="1" si="6"/>
        <v>26643.783676788094</v>
      </c>
      <c r="BB77" s="15">
        <f t="shared" ca="1" si="7"/>
        <v>33428.482896055393</v>
      </c>
      <c r="BC77" s="15">
        <f t="shared" ca="1" si="8"/>
        <v>40980.498872694938</v>
      </c>
      <c r="BD77" s="15">
        <f t="shared" ca="1" si="9"/>
        <v>49995.606640358114</v>
      </c>
      <c r="BE77" s="15">
        <f t="shared" ca="1" si="10"/>
        <v>56976.89784602556</v>
      </c>
      <c r="BF77" s="15">
        <f ca="1">Inputs!$B$13*EXP($B$9-0.5*C$6^2+C$6*Y77)</f>
        <v>17262.82690245827</v>
      </c>
      <c r="BG77" s="15">
        <f t="shared" ca="1" si="11"/>
        <v>26362.758910423916</v>
      </c>
      <c r="BH77" s="15">
        <f t="shared" ca="1" si="12"/>
        <v>24219.14589382504</v>
      </c>
      <c r="BI77" s="15">
        <f t="shared" ca="1" si="13"/>
        <v>31742.012452264058</v>
      </c>
      <c r="BJ77" s="15">
        <f t="shared" ca="1" si="14"/>
        <v>33476.808864925399</v>
      </c>
      <c r="BK77" s="15">
        <f t="shared" ca="1" si="15"/>
        <v>43781.411588393486</v>
      </c>
      <c r="BL77" s="15">
        <f t="shared" ca="1" si="16"/>
        <v>47066.248120610115</v>
      </c>
      <c r="BM77" s="15">
        <f t="shared" ca="1" si="17"/>
        <v>57013.64436979359</v>
      </c>
      <c r="BN77" s="15">
        <f t="shared" ca="1" si="18"/>
        <v>74010.096035015798</v>
      </c>
      <c r="BO77" s="15">
        <f t="shared" ca="1" si="19"/>
        <v>100645.60846773263</v>
      </c>
      <c r="BP77" s="15">
        <f t="shared" ca="1" si="20"/>
        <v>112618.0221376189</v>
      </c>
      <c r="BQ77" s="15">
        <f ca="1">Inputs!$B$20*EXP($B$10-0.5*C$7^2+C$7*AJ77)</f>
        <v>5647.7611807314306</v>
      </c>
      <c r="BR77" s="15">
        <f t="shared" ca="1" si="21"/>
        <v>8445.3560185017523</v>
      </c>
      <c r="BS77" s="15">
        <f t="shared" ca="1" si="22"/>
        <v>6252.6181821828823</v>
      </c>
      <c r="BT77" s="15">
        <f t="shared" ca="1" si="23"/>
        <v>9189.1576165827228</v>
      </c>
      <c r="BU77" s="15">
        <f t="shared" ca="1" si="24"/>
        <v>14471.171146869716</v>
      </c>
      <c r="BV77" s="15">
        <f t="shared" ca="1" si="25"/>
        <v>20932.166540337766</v>
      </c>
      <c r="BW77" s="15">
        <f t="shared" ca="1" si="26"/>
        <v>34658.046100840424</v>
      </c>
      <c r="BX77" s="15">
        <f t="shared" ca="1" si="27"/>
        <v>45275.312660201504</v>
      </c>
      <c r="BY77" s="15">
        <f t="shared" ca="1" si="28"/>
        <v>92888.095532019957</v>
      </c>
      <c r="BZ77" s="15">
        <f t="shared" ca="1" si="29"/>
        <v>131124.333336262</v>
      </c>
      <c r="CA77" s="15">
        <f t="shared" ca="1" si="30"/>
        <v>167318.74618068032</v>
      </c>
      <c r="CB77" s="15">
        <f ca="1">(AU77*DCF!C$10-DCF!C$5*MAX(AU77*DCF!C$10,0)-MAX(AU77-Inputs!$B$6,0)/Inputs!$B$10)*DCF!C$6</f>
        <v>1027.8423433889288</v>
      </c>
      <c r="CC77" s="15">
        <f ca="1">(AV77*DCF!D$10-DCF!D$5*MAX(AV77*DCF!D$10,0)-MAX(AV77-AU77,0)/Inputs!$B$10)*DCF!D$6</f>
        <v>1729.8698141446303</v>
      </c>
      <c r="CD77" s="15">
        <f ca="1">(AW77*DCF!E$10-DCF!E$5*MAX(AW77*DCF!E$10,0)-MAX(AW77-AV77,0)/Inputs!$B$10)*DCF!E$6</f>
        <v>2628.51648160784</v>
      </c>
      <c r="CE77" s="15">
        <f ca="1">(AX77*DCF!F$10-DCF!F$5*MAX(AX77*DCF!F$10,0)-MAX(AX77-AW77,0)/Inputs!$B$10)*DCF!F$6</f>
        <v>2795.0406924976342</v>
      </c>
      <c r="CF77" s="15">
        <f ca="1">(AY77*DCF!G$10-DCF!G$5*MAX(AY77*DCF!G$10,0)-MAX(AY77-AX77,0)/Inputs!$B$10)*DCF!G$6</f>
        <v>3277.319574851776</v>
      </c>
      <c r="CG77" s="15">
        <f ca="1">(AZ77*DCF!H$10-DCF!H$5*MAX(AZ77*DCF!H$10,0)-MAX(AZ77-AY77,0)/Inputs!$B$10)*DCF!H$6</f>
        <v>3761.2206027693032</v>
      </c>
      <c r="CH77" s="15">
        <f ca="1">(BA77*DCF!I$10-DCF!I$5*MAX(BA77*DCF!I$10,0)-MAX(BA77-AZ77,0)/Inputs!$B$10)*DCF!I$6</f>
        <v>4138.0543007367651</v>
      </c>
      <c r="CI77" s="15">
        <f ca="1">(BB77*DCF!J$10-DCF!J$5*MAX(BB77*DCF!J$10,0)-MAX(BB77-BA77,0)/Inputs!$B$10)*DCF!J$6</f>
        <v>4708.2958660749782</v>
      </c>
      <c r="CJ77" s="15">
        <f ca="1">(BC77*DCF!K$10-DCF!K$5*MAX(BC77*DCF!K$10,0)-MAX(BC77-BB77,0)/Inputs!$B$10)*DCF!K$6</f>
        <v>5540.0348939824653</v>
      </c>
      <c r="CK77" s="15">
        <f ca="1">(BD77*DCF!L$10-DCF!L$5*MAX(BD77*DCF!L$10,0)-MAX(BD77-BC77,0)/Inputs!$B$10)*DCF!L$6</f>
        <v>6374.4887945095261</v>
      </c>
      <c r="CL77" s="15">
        <f ca="1">(BE77*DCF!M$10-DCF!M$5*MAX(BE77*DCF!M$10,0)-MAX(BE77-BD77,0)/Inputs!$B$10)*DCF!M$6</f>
        <v>7206.1873989573651</v>
      </c>
      <c r="CM77" s="15">
        <f ca="1">(BF77*DCF!C$28-DCF!C$5*MAX(BF77*DCF!C$28,0)-MAX(BF77-Inputs!$B$13,0)/Inputs!$B$17)*DCF!C$6</f>
        <v>3911.4976552318558</v>
      </c>
      <c r="CN77" s="15">
        <f ca="1">(BG77*DCF!D$28-DCF!D$5*MAX(BG77*DCF!D$28,0)-MAX(BG77-BF77,0)/Inputs!$B$17)*DCF!D$6</f>
        <v>5823.0077990397886</v>
      </c>
      <c r="CO77" s="15">
        <f ca="1">(BH77*DCF!E$28-DCF!E$5*MAX(BH77*DCF!E$28,0)-MAX(BH77-BG77,0)/Inputs!$B$17)*DCF!E$6</f>
        <v>6859.2933739828277</v>
      </c>
      <c r="CP77" s="15">
        <f ca="1">(BI77*DCF!F$28-DCF!F$5*MAX(BI77*DCF!F$28,0)-MAX(BI77-BH77,0)/Inputs!$B$17)*DCF!F$6</f>
        <v>7247.4635038644692</v>
      </c>
      <c r="CQ77" s="15">
        <f ca="1">(BJ77*DCF!G$28-DCF!G$5*MAX(BJ77*DCF!G$28,0)-MAX(BJ77-BI77,0)/Inputs!$B$17)*DCF!G$6</f>
        <v>8394.0364289082281</v>
      </c>
      <c r="CR77" s="15">
        <f ca="1">(BK77*DCF!H$28-DCF!H$5*MAX(BK77*DCF!H$28,0)-MAX(BK77-BJ77,0)/Inputs!$B$17)*DCF!H$6</f>
        <v>9226.5800347387249</v>
      </c>
      <c r="CS77" s="15">
        <f ca="1">(BL77*DCF!I$28-DCF!I$5*MAX(BL77*DCF!I$28,0)-MAX(BL77-BK77,0)/Inputs!$B$17)*DCF!I$6</f>
        <v>10596.296444012556</v>
      </c>
      <c r="CT77" s="15">
        <f ca="1">(BM77*DCF!J$28-DCF!J$5*MAX(BM77*DCF!J$28,0)-MAX(BM77-BL77,0)/Inputs!$B$17)*DCF!J$6</f>
        <v>11399.832279278067</v>
      </c>
      <c r="CU77" s="15">
        <f ca="1">(BN77*DCF!K$28-DCF!K$5*MAX(BN77*DCF!K$28,0)-MAX(BN77-BM77,0)/Inputs!$B$17)*DCF!K$6</f>
        <v>13547.852417952472</v>
      </c>
      <c r="CV77" s="15">
        <f ca="1">(BO77*DCF!L$28-DCF!L$5*MAX(BO77*DCF!L$28,0)-MAX(BO77-BN77,0)/Inputs!$B$17)*DCF!L$6</f>
        <v>17067.058781815187</v>
      </c>
      <c r="CW77" s="15">
        <f ca="1">(BP77*DCF!M$28-DCF!M$5*MAX(BP77*DCF!M$28,0)-MAX(BP77-BO77,0)/Inputs!$B$17)*DCF!M$6</f>
        <v>19937.692395604794</v>
      </c>
      <c r="CX77" s="15">
        <f ca="1">(BQ77*DCF!C$46-DCF!C$5*MAX(BQ77*DCF!C$46,0)-MAX(BQ77-Inputs!$B$20,0)/Inputs!$B$24)*DCF!C$6</f>
        <v>-2434.4765686360947</v>
      </c>
      <c r="CY77" s="15">
        <f ca="1">(BR77*DCF!D$46-DCF!D$5*MAX(BR77*DCF!D$46,0)-MAX(BR77-BQ77,0)/Inputs!$B$24)*DCF!D$6</f>
        <v>-2635.1358192410316</v>
      </c>
      <c r="CZ77" s="15">
        <f ca="1">(BS77*DCF!E$46-DCF!E$5*MAX(BS77*DCF!E$46,0)-MAX(BS77-BR77,0)/Inputs!$B$24)*DCF!E$6</f>
        <v>-739.38298666815888</v>
      </c>
      <c r="DA77" s="15">
        <f ca="1">(BT77*DCF!F$46-DCF!F$5*MAX(BT77*DCF!F$46,0)-MAX(BT77-BS77,0)/Inputs!$B$24)*DCF!F$6</f>
        <v>-1738.4993950838336</v>
      </c>
      <c r="DB77" s="15">
        <f ca="1">(BU77*DCF!G$46-DCF!G$5*MAX(BU77*DCF!G$46,0)-MAX(BU77-BT77,0)/Inputs!$B$24)*DCF!G$6</f>
        <v>-2263.5465975814377</v>
      </c>
      <c r="DC77" s="15">
        <f ca="1">(BV77*DCF!H$46-DCF!H$5*MAX(BV77*DCF!H$46,0)-MAX(BV77-BU77,0)/Inputs!$B$24)*DCF!H$6</f>
        <v>-2007.7147313446224</v>
      </c>
      <c r="DD77" s="15">
        <f ca="1">(BW77*DCF!I$46-DCF!I$5*MAX(BW77*DCF!I$46,0)-MAX(BW77-BV77,0)/Inputs!$B$24)*DCF!I$6</f>
        <v>-3139.7280215077794</v>
      </c>
      <c r="DE77" s="15">
        <f ca="1">(BX77*DCF!J$46-DCF!J$5*MAX(BX77*DCF!J$46,0)-MAX(BX77-BW77,0)/Inputs!$B$24)*DCF!J$6</f>
        <v>-916.35150187438353</v>
      </c>
      <c r="DF77" s="15">
        <f ca="1">(BY77*DCF!K$46-DCF!K$5*MAX(BY77*DCF!K$46,0)-MAX(BY77-BX77,0)/Inputs!$B$24)*DCF!K$6</f>
        <v>-6357.7857434005755</v>
      </c>
      <c r="DG77" s="15">
        <f ca="1">(BZ77*DCF!L$46-DCF!L$5*MAX(BZ77*DCF!L$46,0)-MAX(BZ77-BY77,0)/Inputs!$B$24)*DCF!L$6</f>
        <v>411.03154127200759</v>
      </c>
      <c r="DH77" s="15">
        <f ca="1">(CA77*DCF!M$46-DCF!M$5*MAX(CA77*DCF!M$46,0)-MAX(CA77-BZ77,0)/Inputs!$B$24)*DCF!M$6</f>
        <v>5550.4665264982368</v>
      </c>
      <c r="DI77" s="15">
        <f ca="1">SUM(CB77:CL77)+BE77*DCF!M$10*(1+Inputs!$B$30)*(1-Inputs!$B$33)*(1-Inputs!$B$30/Inputs!$B$31)/(Inputs!$B$29-Inputs!$B$30)*DCF!M$6</f>
        <v>201754.33091048442</v>
      </c>
      <c r="DJ77" s="15">
        <f ca="1">SUM(CM77:CW77)+BP77*DCF!M$28*(1+Inputs!$B$30)*(1-Inputs!$B$33)*(1-Inputs!$B$30/Inputs!$B$31)/(Inputs!$B$29-Inputs!$B$30)*DCF!M$6</f>
        <v>531900.53755198233</v>
      </c>
      <c r="DK77" s="15">
        <f ca="1">SUM(CX77:DH77)+CA77*DCF!M$46*(1+Inputs!$B$30)*(1-Inputs!$B$33)*(1-Inputs!$B$30/Inputs!$B$31)/(Inputs!$B$29-Inputs!$B$30)*DCF!M$6</f>
        <v>242423.47847031921</v>
      </c>
      <c r="DM77" s="15">
        <f ca="1">DI77+DJ77+DK77+Inputs!$B$34+Inputs!$B$36-Inputs!$B$35</f>
        <v>1052929.3469327861</v>
      </c>
    </row>
    <row r="78" spans="1:117" x14ac:dyDescent="0.75">
      <c r="A78" s="11">
        <v>65</v>
      </c>
      <c r="C78" s="23">
        <f t="shared" ca="1" si="36"/>
        <v>0.68060375628586667</v>
      </c>
      <c r="D78" s="23">
        <f t="shared" ca="1" si="36"/>
        <v>-0.31669549974929012</v>
      </c>
      <c r="E78" s="23">
        <f t="shared" ca="1" si="36"/>
        <v>0.17223228994444464</v>
      </c>
      <c r="F78" s="23">
        <f t="shared" ca="1" si="36"/>
        <v>-1.346486559742841</v>
      </c>
      <c r="G78" s="23">
        <f t="shared" ca="1" si="36"/>
        <v>-0.87137527465011455</v>
      </c>
      <c r="H78" s="23">
        <f t="shared" ca="1" si="36"/>
        <v>0.65519009054588129</v>
      </c>
      <c r="I78" s="23">
        <f t="shared" ca="1" si="36"/>
        <v>1.3387178935021542</v>
      </c>
      <c r="J78" s="23">
        <f t="shared" ca="1" si="36"/>
        <v>-0.37326752831839016</v>
      </c>
      <c r="K78" s="23">
        <f t="shared" ca="1" si="36"/>
        <v>-1.4797719762478654</v>
      </c>
      <c r="L78" s="23">
        <f t="shared" ca="1" si="36"/>
        <v>1.0306251179390342</v>
      </c>
      <c r="M78" s="23">
        <f t="shared" ca="1" si="36"/>
        <v>-1.6329742876830395</v>
      </c>
      <c r="N78" s="23">
        <f ca="1">SQRT(Inputs!$B$38)*C78+SQRT(1-Inputs!$B$38)*_xlfn.NORM.S.INV(RAND())</f>
        <v>-0.73278249209202095</v>
      </c>
      <c r="O78" s="23">
        <f ca="1">SQRT(Inputs!$B$38)*D78+SQRT(1-Inputs!$B$38)*_xlfn.NORM.S.INV(RAND())</f>
        <v>-0.35797043311424187</v>
      </c>
      <c r="P78" s="23">
        <f ca="1">SQRT(Inputs!$B$38)*E78+SQRT(1-Inputs!$B$38)*_xlfn.NORM.S.INV(RAND())</f>
        <v>0.71596432320220094</v>
      </c>
      <c r="Q78" s="23">
        <f ca="1">SQRT(Inputs!$B$38)*F78+SQRT(1-Inputs!$B$38)*_xlfn.NORM.S.INV(RAND())</f>
        <v>-0.62306056076696048</v>
      </c>
      <c r="R78" s="23">
        <f ca="1">SQRT(Inputs!$B$38)*G78+SQRT(1-Inputs!$B$38)*_xlfn.NORM.S.INV(RAND())</f>
        <v>1.0821717815305198</v>
      </c>
      <c r="S78" s="23">
        <f ca="1">SQRT(Inputs!$B$38)*H78+SQRT(1-Inputs!$B$38)*_xlfn.NORM.S.INV(RAND())</f>
        <v>9.8159911249148912E-2</v>
      </c>
      <c r="T78" s="23">
        <f ca="1">SQRT(Inputs!$B$38)*I78+SQRT(1-Inputs!$B$38)*_xlfn.NORM.S.INV(RAND())</f>
        <v>0.32426854176512493</v>
      </c>
      <c r="U78" s="23">
        <f ca="1">SQRT(Inputs!$B$38)*J78+SQRT(1-Inputs!$B$38)*_xlfn.NORM.S.INV(RAND())</f>
        <v>-0.66835413928855325</v>
      </c>
      <c r="V78" s="23">
        <f ca="1">SQRT(Inputs!$B$38)*K78+SQRT(1-Inputs!$B$38)*_xlfn.NORM.S.INV(RAND())</f>
        <v>-1.0976491872548793</v>
      </c>
      <c r="W78" s="23">
        <f ca="1">SQRT(Inputs!$B$38)*L78+SQRT(1-Inputs!$B$38)*_xlfn.NORM.S.INV(RAND())</f>
        <v>-0.28876359117727868</v>
      </c>
      <c r="X78" s="23">
        <f ca="1">SQRT(Inputs!$B$38)*M78+SQRT(1-Inputs!$B$38)*_xlfn.NORM.S.INV(RAND())</f>
        <v>0.18804164757855379</v>
      </c>
      <c r="Y78" s="23">
        <f ca="1">SQRT(Inputs!$B$38)*C78+SQRT(1-Inputs!$B$38)*_xlfn.NORM.S.INV(RAND())</f>
        <v>1.2039434354114362</v>
      </c>
      <c r="Z78" s="23">
        <f ca="1">SQRT(Inputs!$B$38)*D78+SQRT(1-Inputs!$B$38)*_xlfn.NORM.S.INV(RAND())</f>
        <v>-1.0582836073932549</v>
      </c>
      <c r="AA78" s="23">
        <f ca="1">SQRT(Inputs!$B$38)*E78+SQRT(1-Inputs!$B$38)*_xlfn.NORM.S.INV(RAND())</f>
        <v>-0.9533132149983532</v>
      </c>
      <c r="AB78" s="23">
        <f ca="1">SQRT(Inputs!$B$38)*F78+SQRT(1-Inputs!$B$38)*_xlfn.NORM.S.INV(RAND())</f>
        <v>0.36244387204478512</v>
      </c>
      <c r="AC78" s="23">
        <f ca="1">SQRT(Inputs!$B$38)*G78+SQRT(1-Inputs!$B$38)*_xlfn.NORM.S.INV(RAND())</f>
        <v>-0.97135087974081435</v>
      </c>
      <c r="AD78" s="23">
        <f ca="1">SQRT(Inputs!$B$38)*H78+SQRT(1-Inputs!$B$38)*_xlfn.NORM.S.INV(RAND())</f>
        <v>0.27851772172864175</v>
      </c>
      <c r="AE78" s="23">
        <f ca="1">SQRT(Inputs!$B$38)*I78+SQRT(1-Inputs!$B$38)*_xlfn.NORM.S.INV(RAND())</f>
        <v>5.1533143608335275E-2</v>
      </c>
      <c r="AF78" s="23">
        <f ca="1">SQRT(Inputs!$B$38)*J78+SQRT(1-Inputs!$B$38)*_xlfn.NORM.S.INV(RAND())</f>
        <v>-9.4670690246603614E-2</v>
      </c>
      <c r="AG78" s="23">
        <f ca="1">SQRT(Inputs!$B$38)*K78+SQRT(1-Inputs!$B$38)*_xlfn.NORM.S.INV(RAND())</f>
        <v>-0.81625592003826375</v>
      </c>
      <c r="AH78" s="23">
        <f ca="1">SQRT(Inputs!$B$38)*L78+SQRT(1-Inputs!$B$38)*_xlfn.NORM.S.INV(RAND())</f>
        <v>1.7834310282656551</v>
      </c>
      <c r="AI78" s="23">
        <f ca="1">SQRT(Inputs!$B$38)*M78+SQRT(1-Inputs!$B$38)*_xlfn.NORM.S.INV(RAND())</f>
        <v>-1.7418165421253304</v>
      </c>
      <c r="AJ78" s="23">
        <f ca="1">SQRT(Inputs!$B$38)*C78+SQRT(1-Inputs!$B$38)*_xlfn.NORM.S.INV(RAND())</f>
        <v>1.1889970246897599</v>
      </c>
      <c r="AK78" s="23">
        <f ca="1">SQRT(Inputs!$B$38)*D78+SQRT(1-Inputs!$B$38)*_xlfn.NORM.S.INV(RAND())</f>
        <v>0.88596545567973317</v>
      </c>
      <c r="AL78" s="23">
        <f ca="1">SQRT(Inputs!$B$38)*E78+SQRT(1-Inputs!$B$38)*_xlfn.NORM.S.INV(RAND())</f>
        <v>-1.2917478153225663</v>
      </c>
      <c r="AM78" s="23">
        <f ca="1">SQRT(Inputs!$B$38)*F78+SQRT(1-Inputs!$B$38)*_xlfn.NORM.S.INV(RAND())</f>
        <v>-0.83417641848823254</v>
      </c>
      <c r="AN78" s="23">
        <f ca="1">SQRT(Inputs!$B$38)*G78+SQRT(1-Inputs!$B$38)*_xlfn.NORM.S.INV(RAND())</f>
        <v>0.28755186943690497</v>
      </c>
      <c r="AO78" s="23">
        <f ca="1">SQRT(Inputs!$B$38)*H78+SQRT(1-Inputs!$B$38)*_xlfn.NORM.S.INV(RAND())</f>
        <v>-0.62345015386683533</v>
      </c>
      <c r="AP78" s="23">
        <f ca="1">SQRT(Inputs!$B$38)*I78+SQRT(1-Inputs!$B$38)*_xlfn.NORM.S.INV(RAND())</f>
        <v>1.1094192751724088</v>
      </c>
      <c r="AQ78" s="23">
        <f ca="1">SQRT(Inputs!$B$38)*J78+SQRT(1-Inputs!$B$38)*_xlfn.NORM.S.INV(RAND())</f>
        <v>-0.43262437562123035</v>
      </c>
      <c r="AR78" s="23">
        <f ca="1">SQRT(Inputs!$B$38)*K78+SQRT(1-Inputs!$B$38)*_xlfn.NORM.S.INV(RAND())</f>
        <v>-1.0300103444598472</v>
      </c>
      <c r="AS78" s="23">
        <f ca="1">SQRT(Inputs!$B$38)*L78+SQRT(1-Inputs!$B$38)*_xlfn.NORM.S.INV(RAND())</f>
        <v>1.3974711719800736</v>
      </c>
      <c r="AT78" s="23">
        <f ca="1">SQRT(Inputs!$B$38)*M78+SQRT(1-Inputs!$B$38)*_xlfn.NORM.S.INV(RAND())</f>
        <v>-2.7129137407791739</v>
      </c>
      <c r="AU78" s="15">
        <f ca="1">Inputs!$B$6*EXP($B$8-0.5*C$5^2+C$5*N78)</f>
        <v>4407.1991824773868</v>
      </c>
      <c r="AV78" s="15">
        <f t="shared" ref="AV78:AV141" ca="1" si="37">AU78*EXP($B$8-0.5*D$5^2+D$5*O78)</f>
        <v>5089.5486521672137</v>
      </c>
      <c r="AW78" s="15">
        <f t="shared" ref="AW78:AW141" ca="1" si="38">AV78*EXP($B$8-0.5*E$5^2+E$5*P78)</f>
        <v>6834.9891114680267</v>
      </c>
      <c r="AX78" s="15">
        <f t="shared" ref="AX78:AX141" ca="1" si="39">AW78*EXP($B$8-0.5*F$5^2+F$5*Q78)</f>
        <v>7719.9052402734224</v>
      </c>
      <c r="AY78" s="15">
        <f t="shared" ref="AY78:AY141" ca="1" si="40">AX78*EXP($B$8-0.5*G$5^2+G$5*R78)</f>
        <v>10705.51556532203</v>
      </c>
      <c r="AZ78" s="15">
        <f t="shared" ref="AZ78:AZ141" ca="1" si="41">AY78*EXP($B$8-0.5*H$5^2+H$5*S78)</f>
        <v>13235.430178731429</v>
      </c>
      <c r="BA78" s="15">
        <f t="shared" ref="BA78:BA141" ca="1" si="42">AZ78*EXP($B$8-0.5*I$5^2+I$5*T78)</f>
        <v>16755.900190726315</v>
      </c>
      <c r="BB78" s="15">
        <f t="shared" ref="BB78:BB141" ca="1" si="43">BA78*EXP($B$8-0.5*J$5^2+J$5*U78)</f>
        <v>19185.626556774703</v>
      </c>
      <c r="BC78" s="15">
        <f t="shared" ref="BC78:BC141" ca="1" si="44">BB78*EXP($B$8-0.5*K$5^2+K$5*V78)</f>
        <v>21135.170584711763</v>
      </c>
      <c r="BD78" s="15">
        <f t="shared" ref="BD78:BD141" ca="1" si="45">BC78*EXP($B$8-0.5*L$5^2+L$5*W78)</f>
        <v>25202.602279670529</v>
      </c>
      <c r="BE78" s="15">
        <f t="shared" ref="BE78:BE141" ca="1" si="46">BD78*EXP($B$8-0.5*M$5^2+M$5*X78)</f>
        <v>31416.034706129358</v>
      </c>
      <c r="BF78" s="15">
        <f ca="1">Inputs!$B$13*EXP($B$9-0.5*C$6^2+C$6*Y78)</f>
        <v>17559.462134582463</v>
      </c>
      <c r="BG78" s="15">
        <f t="shared" ref="BG78:BG141" ca="1" si="47">BF78*EXP($B$9-0.5*D$6^2+D$6*Z78)</f>
        <v>17680.310398069116</v>
      </c>
      <c r="BH78" s="15">
        <f t="shared" ref="BH78:BH141" ca="1" si="48">BG78*EXP($B$9-0.5*E$6^2+E$6*AA78)</f>
        <v>18442.834103063989</v>
      </c>
      <c r="BI78" s="15">
        <f t="shared" ref="BI78:BI141" ca="1" si="49">BH78*EXP($B$9-0.5*F$6^2+F$6*AB78)</f>
        <v>23872.09347099845</v>
      </c>
      <c r="BJ78" s="15">
        <f t="shared" ref="BJ78:BJ141" ca="1" si="50">BI78*EXP($B$9-0.5*G$6^2+G$6*AC78)</f>
        <v>25441.913546817992</v>
      </c>
      <c r="BK78" s="15">
        <f t="shared" ref="BK78:BK141" ca="1" si="51">BJ78*EXP($B$9-0.5*H$6^2+H$6*AD78)</f>
        <v>32431.86570397413</v>
      </c>
      <c r="BL78" s="15">
        <f t="shared" ref="BL78:BL141" ca="1" si="52">BK78*EXP($B$9-0.5*I$6^2+I$6*AE78)</f>
        <v>40105.576477795359</v>
      </c>
      <c r="BM78" s="15">
        <f t="shared" ref="BM78:BM141" ca="1" si="53">BL78*EXP($B$9-0.5*J$6^2+J$6*AF78)</f>
        <v>48722.020957954977</v>
      </c>
      <c r="BN78" s="15">
        <f t="shared" ref="BN78:BN141" ca="1" si="54">BM78*EXP($B$9-0.5*K$6^2+K$6*AG78)</f>
        <v>54338.158902127107</v>
      </c>
      <c r="BO78" s="15">
        <f t="shared" ref="BO78:BO141" ca="1" si="55">BN78*EXP($B$9-0.5*L$6^2+L$6*AH78)</f>
        <v>82258.764076984429</v>
      </c>
      <c r="BP78" s="15">
        <f t="shared" ref="BP78:BP141" ca="1" si="56">BO78*EXP($B$9-0.5*M$6^2+M$6*AI78)</f>
        <v>83113.161264973518</v>
      </c>
      <c r="BQ78" s="15">
        <f ca="1">Inputs!$B$20*EXP($B$10-0.5*C$7^2+C$7*AJ78)</f>
        <v>6539.6919882102675</v>
      </c>
      <c r="BR78" s="15">
        <f t="shared" ref="BR78:BR141" ca="1" si="57">BQ78*EXP($B$10-0.5*D$7^2+D$7*AK78)</f>
        <v>11756.855366425714</v>
      </c>
      <c r="BS78" s="15">
        <f t="shared" ref="BS78:BS141" ca="1" si="58">BR78*EXP($B$10-0.5*E$7^2+E$7*AL78)</f>
        <v>11109.60523395778</v>
      </c>
      <c r="BT78" s="15">
        <f t="shared" ref="BT78:BT141" ca="1" si="59">BS78*EXP($B$10-0.5*F$7^2+F$7*AM78)</f>
        <v>12307.140831055414</v>
      </c>
      <c r="BU78" s="15">
        <f t="shared" ref="BU78:BU141" ca="1" si="60">BT78*EXP($B$10-0.5*G$7^2+G$7*AN78)</f>
        <v>18285.234545134692</v>
      </c>
      <c r="BV78" s="15">
        <f t="shared" ref="BV78:BV141" ca="1" si="61">BU78*EXP($B$10-0.5*H$7^2+H$7*AO78)</f>
        <v>22106.281360266941</v>
      </c>
      <c r="BW78" s="15">
        <f t="shared" ref="BW78:BW141" ca="1" si="62">BV78*EXP($B$10-0.5*I$7^2+I$7*AP78)</f>
        <v>39012.491506789949</v>
      </c>
      <c r="BX78" s="15">
        <f t="shared" ref="BX78:BX141" ca="1" si="63">BW78*EXP($B$10-0.5*J$7^2+J$7*AQ78)</f>
        <v>50032.210443083008</v>
      </c>
      <c r="BY78" s="15">
        <f t="shared" ref="BY78:BY141" ca="1" si="64">BX78*EXP($B$10-0.5*K$7^2+K$7*AR78)</f>
        <v>57564.614064463873</v>
      </c>
      <c r="BZ78" s="15">
        <f t="shared" ref="BZ78:BZ141" ca="1" si="65">BY78*EXP($B$10-0.5*L$7^2+L$7*AS78)</f>
        <v>104430.63993158778</v>
      </c>
      <c r="CA78" s="15">
        <f t="shared" ref="CA78:CA141" ca="1" si="66">BZ78*EXP($B$10-0.5*M$7^2+M$7*AT78)</f>
        <v>90582.176794398023</v>
      </c>
      <c r="CB78" s="15">
        <f ca="1">(AU78*DCF!C$10-DCF!C$5*MAX(AU78*DCF!C$10,0)-MAX(AU78-Inputs!$B$6,0)/Inputs!$B$10)*DCF!C$6</f>
        <v>1047.0318394164476</v>
      </c>
      <c r="CC78" s="15">
        <f ca="1">(AV78*DCF!D$10-DCF!D$5*MAX(AV78*DCF!D$10,0)-MAX(AV78-AU78,0)/Inputs!$B$10)*DCF!D$6</f>
        <v>1074.1699435758583</v>
      </c>
      <c r="CD78" s="15">
        <f ca="1">(AW78*DCF!E$10-DCF!E$5*MAX(AW78*DCF!E$10,0)-MAX(AW78-AV78,0)/Inputs!$B$10)*DCF!E$6</f>
        <v>1184.9447089168286</v>
      </c>
      <c r="CE78" s="15">
        <f ca="1">(AX78*DCF!F$10-DCF!F$5*MAX(AX78*DCF!F$10,0)-MAX(AX78-AW78,0)/Inputs!$B$10)*DCF!F$6</f>
        <v>1501.1139041076881</v>
      </c>
      <c r="CF78" s="15">
        <f ca="1">(AY78*DCF!G$10-DCF!G$5*MAX(AY78*DCF!G$10,0)-MAX(AY78-AX78,0)/Inputs!$B$10)*DCF!G$6</f>
        <v>1631.8769050709172</v>
      </c>
      <c r="CG78" s="15">
        <f ca="1">(AZ78*DCF!H$10-DCF!H$5*MAX(AZ78*DCF!H$10,0)-MAX(AZ78-AY78,0)/Inputs!$B$10)*DCF!H$6</f>
        <v>2120.4365684083477</v>
      </c>
      <c r="CH78" s="15">
        <f ca="1">(BA78*DCF!I$10-DCF!I$5*MAX(BA78*DCF!I$10,0)-MAX(BA78-AZ78,0)/Inputs!$B$10)*DCF!I$6</f>
        <v>2483.2112796570423</v>
      </c>
      <c r="CI78" s="15">
        <f ca="1">(BB78*DCF!J$10-DCF!J$5*MAX(BB78*DCF!J$10,0)-MAX(BB78-BA78,0)/Inputs!$B$10)*DCF!J$6</f>
        <v>2924.1130419211163</v>
      </c>
      <c r="CJ78" s="15">
        <f ca="1">(BC78*DCF!K$10-DCF!K$5*MAX(BC78*DCF!K$10,0)-MAX(BC78-BB78,0)/Inputs!$B$10)*DCF!K$6</f>
        <v>3129.5165449490059</v>
      </c>
      <c r="CK78" s="15">
        <f ca="1">(BD78*DCF!L$10-DCF!L$5*MAX(BD78*DCF!L$10,0)-MAX(BD78-BC78,0)/Inputs!$B$10)*DCF!L$6</f>
        <v>3275.0469000173421</v>
      </c>
      <c r="CL78" s="15">
        <f ca="1">(BE78*DCF!M$10-DCF!M$5*MAX(BE78*DCF!M$10,0)-MAX(BE78-BD78,0)/Inputs!$B$10)*DCF!M$6</f>
        <v>3690.947940200851</v>
      </c>
      <c r="CM78" s="15">
        <f ca="1">(BF78*DCF!C$28-DCF!C$5*MAX(BF78*DCF!C$28,0)-MAX(BF78-Inputs!$B$13,0)/Inputs!$B$17)*DCF!C$6</f>
        <v>3933.5218006895143</v>
      </c>
      <c r="CN78" s="15">
        <f ca="1">(BG78*DCF!D$28-DCF!D$5*MAX(BG78*DCF!D$28,0)-MAX(BG78-BF78,0)/Inputs!$B$17)*DCF!D$6</f>
        <v>5181.4767121087389</v>
      </c>
      <c r="CO78" s="15">
        <f ca="1">(BH78*DCF!E$28-DCF!E$5*MAX(BH78*DCF!E$28,0)-MAX(BH78-BG78,0)/Inputs!$B$17)*DCF!E$6</f>
        <v>5073.0560929883868</v>
      </c>
      <c r="CP78" s="15">
        <f ca="1">(BI78*DCF!F$28-DCF!F$5*MAX(BI78*DCF!F$28,0)-MAX(BI78-BH78,0)/Inputs!$B$17)*DCF!F$6</f>
        <v>5492.1620819218124</v>
      </c>
      <c r="CQ78" s="15">
        <f ca="1">(BJ78*DCF!G$28-DCF!G$5*MAX(BJ78*DCF!G$28,0)-MAX(BJ78-BI78,0)/Inputs!$B$17)*DCF!G$6</f>
        <v>6337.0692681397268</v>
      </c>
      <c r="CR78" s="15">
        <f ca="1">(BK78*DCF!H$28-DCF!H$5*MAX(BK78*DCF!H$28,0)-MAX(BK78-BJ78,0)/Inputs!$B$17)*DCF!H$6</f>
        <v>6934.7157982072704</v>
      </c>
      <c r="CS78" s="15">
        <f ca="1">(BL78*DCF!I$28-DCF!I$5*MAX(BL78*DCF!I$28,0)-MAX(BL78-BK78,0)/Inputs!$B$17)*DCF!I$6</f>
        <v>8329.5353625750104</v>
      </c>
      <c r="CT78" s="15">
        <f ca="1">(BM78*DCF!J$28-DCF!J$5*MAX(BM78*DCF!J$28,0)-MAX(BM78-BL78,0)/Inputs!$B$17)*DCF!J$6</f>
        <v>9726.5852497696778</v>
      </c>
      <c r="CU78" s="15">
        <f ca="1">(BN78*DCF!K$28-DCF!K$5*MAX(BN78*DCF!K$28,0)-MAX(BN78-BM78,0)/Inputs!$B$17)*DCF!K$6</f>
        <v>10787.405980564774</v>
      </c>
      <c r="CV78" s="15">
        <f ca="1">(BO78*DCF!L$28-DCF!L$5*MAX(BO78*DCF!L$28,0)-MAX(BO78-BN78,0)/Inputs!$B$17)*DCF!L$6</f>
        <v>13253.087001675674</v>
      </c>
      <c r="CW78" s="15">
        <f ca="1">(BP78*DCF!M$28-DCF!M$5*MAX(BP78*DCF!M$28,0)-MAX(BP78-BO78,0)/Inputs!$B$17)*DCF!M$6</f>
        <v>15548.480877875418</v>
      </c>
      <c r="CX78" s="15">
        <f ca="1">(BQ78*DCF!C$46-DCF!C$5*MAX(BQ78*DCF!C$46,0)-MAX(BQ78-Inputs!$B$20,0)/Inputs!$B$24)*DCF!C$6</f>
        <v>-3052.442486057922</v>
      </c>
      <c r="CY78" s="15">
        <f ca="1">(BR78*DCF!D$46-DCF!D$5*MAX(BR78*DCF!D$46,0)-MAX(BR78-BQ78,0)/Inputs!$B$24)*DCF!D$6</f>
        <v>-4232.7413447341369</v>
      </c>
      <c r="CZ78" s="15">
        <f ca="1">(BS78*DCF!E$46-DCF!E$5*MAX(BS78*DCF!E$46,0)-MAX(BS78-BR78,0)/Inputs!$B$24)*DCF!E$6</f>
        <v>-1313.7301621894646</v>
      </c>
      <c r="DA78" s="15">
        <f ca="1">(BT78*DCF!F$46-DCF!F$5*MAX(BT78*DCF!F$46,0)-MAX(BT78-BS78,0)/Inputs!$B$24)*DCF!F$6</f>
        <v>-1332.3443748887987</v>
      </c>
      <c r="DB78" s="15">
        <f ca="1">(BU78*DCF!G$46-DCF!G$5*MAX(BU78*DCF!G$46,0)-MAX(BU78-BT78,0)/Inputs!$B$24)*DCF!G$6</f>
        <v>-2625.9917755924798</v>
      </c>
      <c r="DC78" s="15">
        <f ca="1">(BV78*DCF!H$46-DCF!H$5*MAX(BV78*DCF!H$46,0)-MAX(BV78-BU78,0)/Inputs!$B$24)*DCF!H$6</f>
        <v>-1187.3668858600779</v>
      </c>
      <c r="DD78" s="15">
        <f ca="1">(BW78*DCF!I$46-DCF!I$5*MAX(BW78*DCF!I$46,0)-MAX(BW78-BV78,0)/Inputs!$B$24)*DCF!I$6</f>
        <v>-3952.1102956225441</v>
      </c>
      <c r="DE78" s="15">
        <f ca="1">(BX78*DCF!J$46-DCF!J$5*MAX(BX78*DCF!J$46,0)-MAX(BX78-BW78,0)/Inputs!$B$24)*DCF!J$6</f>
        <v>-823.53659336380963</v>
      </c>
      <c r="DF78" s="15">
        <f ca="1">(BY78*DCF!K$46-DCF!K$5*MAX(BY78*DCF!K$46,0)-MAX(BY78-BX78,0)/Inputs!$B$24)*DCF!K$6</f>
        <v>1443.0444230985825</v>
      </c>
      <c r="DG78" s="15">
        <f ca="1">(BZ78*DCF!L$46-DCF!L$5*MAX(BZ78*DCF!L$46,0)-MAX(BZ78-BY78,0)/Inputs!$B$24)*DCF!L$6</f>
        <v>-3387.1300395385078</v>
      </c>
      <c r="DH78" s="15">
        <f ca="1">(CA78*DCF!M$46-DCF!M$5*MAX(CA78*DCF!M$46,0)-MAX(CA78-BZ78,0)/Inputs!$B$24)*DCF!M$6</f>
        <v>7101.2870776553382</v>
      </c>
      <c r="DI78" s="15">
        <f ca="1">SUM(CB78:CL78)+BE78*DCF!M$10*(1+Inputs!$B$30)*(1-Inputs!$B$33)*(1-Inputs!$B$30/Inputs!$B$31)/(Inputs!$B$29-Inputs!$B$30)*DCF!M$6</f>
        <v>111493.64959745068</v>
      </c>
      <c r="DJ78" s="15">
        <f ca="1">SUM(CM78:CW78)+BP78*DCF!M$28*(1+Inputs!$B$30)*(1-Inputs!$B$33)*(1-Inputs!$B$30/Inputs!$B$31)/(Inputs!$B$29-Inputs!$B$30)*DCF!M$6</f>
        <v>399003.79870411498</v>
      </c>
      <c r="DK78" s="15">
        <f ca="1">SUM(CX78:DH78)+CA78*DCF!M$46*(1+Inputs!$B$30)*(1-Inputs!$B$33)*(1-Inputs!$B$30/Inputs!$B$31)/(Inputs!$B$29-Inputs!$B$30)*DCF!M$6</f>
        <v>126687.71301184682</v>
      </c>
      <c r="DM78" s="15">
        <f ca="1">DI78+DJ78+DK78+Inputs!$B$34+Inputs!$B$36-Inputs!$B$35</f>
        <v>714036.16131341248</v>
      </c>
    </row>
    <row r="79" spans="1:117" x14ac:dyDescent="0.75">
      <c r="A79" s="11">
        <v>66</v>
      </c>
      <c r="C79" s="23">
        <f t="shared" ca="1" si="36"/>
        <v>0.29260766281987355</v>
      </c>
      <c r="D79" s="23">
        <f t="shared" ca="1" si="36"/>
        <v>0.54330444207571393</v>
      </c>
      <c r="E79" s="23">
        <f t="shared" ca="1" si="36"/>
        <v>0.17139570521648131</v>
      </c>
      <c r="F79" s="23">
        <f t="shared" ca="1" si="36"/>
        <v>0.12368554857046685</v>
      </c>
      <c r="G79" s="23">
        <f t="shared" ca="1" si="36"/>
        <v>0.65146336695201268</v>
      </c>
      <c r="H79" s="23">
        <f t="shared" ca="1" si="36"/>
        <v>1.0555864607510084</v>
      </c>
      <c r="I79" s="23">
        <f t="shared" ca="1" si="36"/>
        <v>-0.82808658210980579</v>
      </c>
      <c r="J79" s="23">
        <f t="shared" ca="1" si="36"/>
        <v>0.75554705417101087</v>
      </c>
      <c r="K79" s="23">
        <f t="shared" ca="1" si="36"/>
        <v>0.61472945269669343</v>
      </c>
      <c r="L79" s="23">
        <f t="shared" ca="1" si="36"/>
        <v>-8.1055660720748185E-2</v>
      </c>
      <c r="M79" s="23">
        <f t="shared" ca="1" si="36"/>
        <v>-0.45101796161053093</v>
      </c>
      <c r="N79" s="23">
        <f ca="1">SQRT(Inputs!$B$38)*C79+SQRT(1-Inputs!$B$38)*_xlfn.NORM.S.INV(RAND())</f>
        <v>-0.27135783047121115</v>
      </c>
      <c r="O79" s="23">
        <f ca="1">SQRT(Inputs!$B$38)*D79+SQRT(1-Inputs!$B$38)*_xlfn.NORM.S.INV(RAND())</f>
        <v>1.8874184883396963</v>
      </c>
      <c r="P79" s="23">
        <f ca="1">SQRT(Inputs!$B$38)*E79+SQRT(1-Inputs!$B$38)*_xlfn.NORM.S.INV(RAND())</f>
        <v>-0.36049073731795717</v>
      </c>
      <c r="Q79" s="23">
        <f ca="1">SQRT(Inputs!$B$38)*F79+SQRT(1-Inputs!$B$38)*_xlfn.NORM.S.INV(RAND())</f>
        <v>1.4680135728335477</v>
      </c>
      <c r="R79" s="23">
        <f ca="1">SQRT(Inputs!$B$38)*G79+SQRT(1-Inputs!$B$38)*_xlfn.NORM.S.INV(RAND())</f>
        <v>-1.3925776795905009E-3</v>
      </c>
      <c r="S79" s="23">
        <f ca="1">SQRT(Inputs!$B$38)*H79+SQRT(1-Inputs!$B$38)*_xlfn.NORM.S.INV(RAND())</f>
        <v>-0.24865272431440155</v>
      </c>
      <c r="T79" s="23">
        <f ca="1">SQRT(Inputs!$B$38)*I79+SQRT(1-Inputs!$B$38)*_xlfn.NORM.S.INV(RAND())</f>
        <v>-0.93269911373324887</v>
      </c>
      <c r="U79" s="23">
        <f ca="1">SQRT(Inputs!$B$38)*J79+SQRT(1-Inputs!$B$38)*_xlfn.NORM.S.INV(RAND())</f>
        <v>0.99070321891135982</v>
      </c>
      <c r="V79" s="23">
        <f ca="1">SQRT(Inputs!$B$38)*K79+SQRT(1-Inputs!$B$38)*_xlfn.NORM.S.INV(RAND())</f>
        <v>0.12925814679202588</v>
      </c>
      <c r="W79" s="23">
        <f ca="1">SQRT(Inputs!$B$38)*L79+SQRT(1-Inputs!$B$38)*_xlfn.NORM.S.INV(RAND())</f>
        <v>0.18508280900720739</v>
      </c>
      <c r="X79" s="23">
        <f ca="1">SQRT(Inputs!$B$38)*M79+SQRT(1-Inputs!$B$38)*_xlfn.NORM.S.INV(RAND())</f>
        <v>0.11413124879460493</v>
      </c>
      <c r="Y79" s="23">
        <f ca="1">SQRT(Inputs!$B$38)*C79+SQRT(1-Inputs!$B$38)*_xlfn.NORM.S.INV(RAND())</f>
        <v>0.74515031111415309</v>
      </c>
      <c r="Z79" s="23">
        <f ca="1">SQRT(Inputs!$B$38)*D79+SQRT(1-Inputs!$B$38)*_xlfn.NORM.S.INV(RAND())</f>
        <v>1.8678976927343434</v>
      </c>
      <c r="AA79" s="23">
        <f ca="1">SQRT(Inputs!$B$38)*E79+SQRT(1-Inputs!$B$38)*_xlfn.NORM.S.INV(RAND())</f>
        <v>0.73912343949237369</v>
      </c>
      <c r="AB79" s="23">
        <f ca="1">SQRT(Inputs!$B$38)*F79+SQRT(1-Inputs!$B$38)*_xlfn.NORM.S.INV(RAND())</f>
        <v>-0.58620845312225023</v>
      </c>
      <c r="AC79" s="23">
        <f ca="1">SQRT(Inputs!$B$38)*G79+SQRT(1-Inputs!$B$38)*_xlfn.NORM.S.INV(RAND())</f>
        <v>1.7057684684502639E-2</v>
      </c>
      <c r="AD79" s="23">
        <f ca="1">SQRT(Inputs!$B$38)*H79+SQRT(1-Inputs!$B$38)*_xlfn.NORM.S.INV(RAND())</f>
        <v>1.6285097474648811</v>
      </c>
      <c r="AE79" s="23">
        <f ca="1">SQRT(Inputs!$B$38)*I79+SQRT(1-Inputs!$B$38)*_xlfn.NORM.S.INV(RAND())</f>
        <v>-0.98208100201876236</v>
      </c>
      <c r="AF79" s="23">
        <f ca="1">SQRT(Inputs!$B$38)*J79+SQRT(1-Inputs!$B$38)*_xlfn.NORM.S.INV(RAND())</f>
        <v>0.67154241891330702</v>
      </c>
      <c r="AG79" s="23">
        <f ca="1">SQRT(Inputs!$B$38)*K79+SQRT(1-Inputs!$B$38)*_xlfn.NORM.S.INV(RAND())</f>
        <v>-0.36800040282830065</v>
      </c>
      <c r="AH79" s="23">
        <f ca="1">SQRT(Inputs!$B$38)*L79+SQRT(1-Inputs!$B$38)*_xlfn.NORM.S.INV(RAND())</f>
        <v>-1.2072694234799219</v>
      </c>
      <c r="AI79" s="23">
        <f ca="1">SQRT(Inputs!$B$38)*M79+SQRT(1-Inputs!$B$38)*_xlfn.NORM.S.INV(RAND())</f>
        <v>0.49573058534887615</v>
      </c>
      <c r="AJ79" s="23">
        <f ca="1">SQRT(Inputs!$B$38)*C79+SQRT(1-Inputs!$B$38)*_xlfn.NORM.S.INV(RAND())</f>
        <v>-0.50977401530075528</v>
      </c>
      <c r="AK79" s="23">
        <f ca="1">SQRT(Inputs!$B$38)*D79+SQRT(1-Inputs!$B$38)*_xlfn.NORM.S.INV(RAND())</f>
        <v>0.7080329008184354</v>
      </c>
      <c r="AL79" s="23">
        <f ca="1">SQRT(Inputs!$B$38)*E79+SQRT(1-Inputs!$B$38)*_xlfn.NORM.S.INV(RAND())</f>
        <v>2.5238782107690483E-3</v>
      </c>
      <c r="AM79" s="23">
        <f ca="1">SQRT(Inputs!$B$38)*F79+SQRT(1-Inputs!$B$38)*_xlfn.NORM.S.INV(RAND())</f>
        <v>-0.29149961813640685</v>
      </c>
      <c r="AN79" s="23">
        <f ca="1">SQRT(Inputs!$B$38)*G79+SQRT(1-Inputs!$B$38)*_xlfn.NORM.S.INV(RAND())</f>
        <v>0.8602423627346546</v>
      </c>
      <c r="AO79" s="23">
        <f ca="1">SQRT(Inputs!$B$38)*H79+SQRT(1-Inputs!$B$38)*_xlfn.NORM.S.INV(RAND())</f>
        <v>1.0550726571088955</v>
      </c>
      <c r="AP79" s="23">
        <f ca="1">SQRT(Inputs!$B$38)*I79+SQRT(1-Inputs!$B$38)*_xlfn.NORM.S.INV(RAND())</f>
        <v>-0.33705044938844791</v>
      </c>
      <c r="AQ79" s="23">
        <f ca="1">SQRT(Inputs!$B$38)*J79+SQRT(1-Inputs!$B$38)*_xlfn.NORM.S.INV(RAND())</f>
        <v>0.6262602776643319</v>
      </c>
      <c r="AR79" s="23">
        <f ca="1">SQRT(Inputs!$B$38)*K79+SQRT(1-Inputs!$B$38)*_xlfn.NORM.S.INV(RAND())</f>
        <v>1.0378675029478639</v>
      </c>
      <c r="AS79" s="23">
        <f ca="1">SQRT(Inputs!$B$38)*L79+SQRT(1-Inputs!$B$38)*_xlfn.NORM.S.INV(RAND())</f>
        <v>-0.40791368035600678</v>
      </c>
      <c r="AT79" s="23">
        <f ca="1">SQRT(Inputs!$B$38)*M79+SQRT(1-Inputs!$B$38)*_xlfn.NORM.S.INV(RAND())</f>
        <v>-0.18518520468655067</v>
      </c>
      <c r="AU79" s="15">
        <f ca="1">Inputs!$B$6*EXP($B$8-0.5*C$5^2+C$5*N79)</f>
        <v>4748.9883227539858</v>
      </c>
      <c r="AV79" s="15">
        <f t="shared" ca="1" si="37"/>
        <v>7629.5236825535285</v>
      </c>
      <c r="AW79" s="15">
        <f t="shared" ca="1" si="38"/>
        <v>8861.3367612038473</v>
      </c>
      <c r="AX79" s="15">
        <f t="shared" ca="1" si="39"/>
        <v>12996.613059173516</v>
      </c>
      <c r="AY79" s="15">
        <f t="shared" ca="1" si="40"/>
        <v>15880.604604770613</v>
      </c>
      <c r="AZ79" s="15">
        <f t="shared" ca="1" si="41"/>
        <v>18897.808783567256</v>
      </c>
      <c r="BA79" s="15">
        <f t="shared" ca="1" si="42"/>
        <v>20975.293244797391</v>
      </c>
      <c r="BB79" s="15">
        <f t="shared" ca="1" si="43"/>
        <v>28359.910544591894</v>
      </c>
      <c r="BC79" s="15">
        <f t="shared" ca="1" si="44"/>
        <v>35169.76973497717</v>
      </c>
      <c r="BD79" s="15">
        <f t="shared" ca="1" si="45"/>
        <v>43838.664276408126</v>
      </c>
      <c r="BE79" s="15">
        <f t="shared" ca="1" si="46"/>
        <v>54279.985037568316</v>
      </c>
      <c r="BF79" s="15">
        <f ca="1">Inputs!$B$13*EXP($B$9-0.5*C$6^2+C$6*Y79)</f>
        <v>16032.826558073595</v>
      </c>
      <c r="BG79" s="15">
        <f t="shared" ca="1" si="47"/>
        <v>27371.228975497979</v>
      </c>
      <c r="BH79" s="15">
        <f t="shared" ca="1" si="48"/>
        <v>37804.186381775529</v>
      </c>
      <c r="BI79" s="15">
        <f t="shared" ca="1" si="49"/>
        <v>42285.237032260949</v>
      </c>
      <c r="BJ79" s="15">
        <f t="shared" ca="1" si="50"/>
        <v>51966.564024778891</v>
      </c>
      <c r="BK79" s="15">
        <f t="shared" ca="1" si="51"/>
        <v>79609.734979149085</v>
      </c>
      <c r="BL79" s="15">
        <f t="shared" ca="1" si="52"/>
        <v>86104.57762488327</v>
      </c>
      <c r="BM79" s="15">
        <f t="shared" ca="1" si="53"/>
        <v>115049.57162034852</v>
      </c>
      <c r="BN79" s="15">
        <f t="shared" ca="1" si="54"/>
        <v>135392.20655430737</v>
      </c>
      <c r="BO79" s="15">
        <f t="shared" ca="1" si="55"/>
        <v>144774.78030099519</v>
      </c>
      <c r="BP79" s="15">
        <f t="shared" ca="1" si="56"/>
        <v>188484.99712035293</v>
      </c>
      <c r="BQ79" s="15">
        <f ca="1">Inputs!$B$20*EXP($B$10-0.5*C$7^2+C$7*AJ79)</f>
        <v>3580.0092655004973</v>
      </c>
      <c r="BR79" s="15">
        <f t="shared" ca="1" si="57"/>
        <v>6082.4282767018394</v>
      </c>
      <c r="BS79" s="15">
        <f t="shared" ca="1" si="58"/>
        <v>8335.2721232810381</v>
      </c>
      <c r="BT79" s="15">
        <f t="shared" ca="1" si="59"/>
        <v>10646.459162754662</v>
      </c>
      <c r="BU79" s="15">
        <f t="shared" ca="1" si="60"/>
        <v>18168.974324364859</v>
      </c>
      <c r="BV79" s="15">
        <f t="shared" ca="1" si="61"/>
        <v>32061.377298779636</v>
      </c>
      <c r="BW79" s="15">
        <f t="shared" ca="1" si="62"/>
        <v>41659.439612484624</v>
      </c>
      <c r="BX79" s="15">
        <f t="shared" ca="1" si="63"/>
        <v>66061.893334367516</v>
      </c>
      <c r="BY79" s="15">
        <f t="shared" ca="1" si="64"/>
        <v>112896.25138803459</v>
      </c>
      <c r="BZ79" s="15">
        <f t="shared" ca="1" si="65"/>
        <v>146964.86590945421</v>
      </c>
      <c r="CA79" s="15">
        <f t="shared" ca="1" si="66"/>
        <v>199758.12482250275</v>
      </c>
      <c r="CB79" s="15">
        <f ca="1">(AU79*DCF!C$10-DCF!C$5*MAX(AU79*DCF!C$10,0)-MAX(AU79-Inputs!$B$6,0)/Inputs!$B$10)*DCF!C$6</f>
        <v>1044.5948219254979</v>
      </c>
      <c r="CC79" s="15">
        <f ca="1">(AV79*DCF!D$10-DCF!D$5*MAX(AV79*DCF!D$10,0)-MAX(AV79-AU79,0)/Inputs!$B$10)*DCF!D$6</f>
        <v>1157.3015507749465</v>
      </c>
      <c r="CD79" s="15">
        <f ca="1">(AW79*DCF!E$10-DCF!E$5*MAX(AW79*DCF!E$10,0)-MAX(AW79-AV79,0)/Inputs!$B$10)*DCF!E$6</f>
        <v>1768.4862807949485</v>
      </c>
      <c r="CE79" s="15">
        <f ca="1">(AX79*DCF!F$10-DCF!F$5*MAX(AX79*DCF!F$10,0)-MAX(AX79-AW79,0)/Inputs!$B$10)*DCF!F$6</f>
        <v>1976.691446249471</v>
      </c>
      <c r="CF79" s="15">
        <f ca="1">(AY79*DCF!G$10-DCF!G$5*MAX(AY79*DCF!G$10,0)-MAX(AY79-AX79,0)/Inputs!$B$10)*DCF!G$6</f>
        <v>2717.6843521662436</v>
      </c>
      <c r="CG79" s="15">
        <f ca="1">(AZ79*DCF!H$10-DCF!H$5*MAX(AZ79*DCF!H$10,0)-MAX(AZ79-AY79,0)/Inputs!$B$10)*DCF!H$6</f>
        <v>3133.2644379040621</v>
      </c>
      <c r="CH79" s="15">
        <f ca="1">(BA79*DCF!I$10-DCF!I$5*MAX(BA79*DCF!I$10,0)-MAX(BA79-AZ79,0)/Inputs!$B$10)*DCF!I$6</f>
        <v>3490.6406546746871</v>
      </c>
      <c r="CI79" s="15">
        <f ca="1">(BB79*DCF!J$10-DCF!J$5*MAX(BB79*DCF!J$10,0)-MAX(BB79-BA79,0)/Inputs!$B$10)*DCF!J$6</f>
        <v>3747.6093905845091</v>
      </c>
      <c r="CJ79" s="15">
        <f ca="1">(BC79*DCF!K$10-DCF!K$5*MAX(BC79*DCF!K$10,0)-MAX(BC79-BB79,0)/Inputs!$B$10)*DCF!K$6</f>
        <v>4708.4914760300553</v>
      </c>
      <c r="CK79" s="15">
        <f ca="1">(BD79*DCF!L$10-DCF!L$5*MAX(BD79*DCF!L$10,0)-MAX(BD79-BC79,0)/Inputs!$B$10)*DCF!L$6</f>
        <v>5490.6757816433801</v>
      </c>
      <c r="CL79" s="15">
        <f ca="1">(BE79*DCF!M$10-DCF!M$5*MAX(BE79*DCF!M$10,0)-MAX(BE79-BD79,0)/Inputs!$B$10)*DCF!M$6</f>
        <v>6412.2806191902337</v>
      </c>
      <c r="CM79" s="15">
        <f ca="1">(BF79*DCF!C$28-DCF!C$5*MAX(BF79*DCF!C$28,0)-MAX(BF79-Inputs!$B$13,0)/Inputs!$B$17)*DCF!C$6</f>
        <v>3820.1743612869323</v>
      </c>
      <c r="CN79" s="15">
        <f ca="1">(BG79*DCF!D$28-DCF!D$5*MAX(BG79*DCF!D$28,0)-MAX(BG79-BF79,0)/Inputs!$B$17)*DCF!D$6</f>
        <v>5642.4571210041368</v>
      </c>
      <c r="CO79" s="15">
        <f ca="1">(BH79*DCF!E$28-DCF!E$5*MAX(BH79*DCF!E$28,0)-MAX(BH79-BG79,0)/Inputs!$B$17)*DCF!E$6</f>
        <v>8650.6264440354826</v>
      </c>
      <c r="CP79" s="15">
        <f ca="1">(BI79*DCF!F$28-DCF!F$5*MAX(BI79*DCF!F$28,0)-MAX(BI79-BH79,0)/Inputs!$B$17)*DCF!F$6</f>
        <v>10663.481925315904</v>
      </c>
      <c r="CQ79" s="15">
        <f ca="1">(BJ79*DCF!G$28-DCF!G$5*MAX(BJ79*DCF!G$28,0)-MAX(BJ79-BI79,0)/Inputs!$B$17)*DCF!G$6</f>
        <v>11854.815745105298</v>
      </c>
      <c r="CR79" s="15">
        <f ca="1">(BK79*DCF!H$28-DCF!H$5*MAX(BK79*DCF!H$28,0)-MAX(BK79-BJ79,0)/Inputs!$B$17)*DCF!H$6</f>
        <v>15393.392772134563</v>
      </c>
      <c r="CS79" s="15">
        <f ca="1">(BL79*DCF!I$28-DCF!I$5*MAX(BL79*DCF!I$28,0)-MAX(BL79-BK79,0)/Inputs!$B$17)*DCF!I$6</f>
        <v>19315.543902994712</v>
      </c>
      <c r="CT79" s="15">
        <f ca="1">(BM79*DCF!J$28-DCF!J$5*MAX(BM79*DCF!J$28,0)-MAX(BM79-BL79,0)/Inputs!$B$17)*DCF!J$6</f>
        <v>21827.735718389002</v>
      </c>
      <c r="CU79" s="15">
        <f ca="1">(BN79*DCF!K$28-DCF!K$5*MAX(BN79*DCF!K$28,0)-MAX(BN79-BM79,0)/Inputs!$B$17)*DCF!K$6</f>
        <v>26100.862086170724</v>
      </c>
      <c r="CV79" s="15">
        <f ca="1">(BO79*DCF!L$28-DCF!L$5*MAX(BO79*DCF!L$28,0)-MAX(BO79-BN79,0)/Inputs!$B$17)*DCF!L$6</f>
        <v>27823.953609635988</v>
      </c>
      <c r="CW79" s="15">
        <f ca="1">(BP79*DCF!M$28-DCF!M$5*MAX(BP79*DCF!M$28,0)-MAX(BP79-BO79,0)/Inputs!$B$17)*DCF!M$6</f>
        <v>30894.615406030345</v>
      </c>
      <c r="CX79" s="15">
        <f ca="1">(BQ79*DCF!C$46-DCF!C$5*MAX(BQ79*DCF!C$46,0)-MAX(BQ79-Inputs!$B$20,0)/Inputs!$B$24)*DCF!C$6</f>
        <v>-1001.8539945730928</v>
      </c>
      <c r="CY79" s="15">
        <f ca="1">(BR79*DCF!D$46-DCF!D$5*MAX(BR79*DCF!D$46,0)-MAX(BR79-BQ79,0)/Inputs!$B$24)*DCF!D$6</f>
        <v>-2105.8900828878827</v>
      </c>
      <c r="CZ79" s="15">
        <f ca="1">(BS79*DCF!E$46-DCF!E$5*MAX(BS79*DCF!E$46,0)-MAX(BS79-BR79,0)/Inputs!$B$24)*DCF!E$6</f>
        <v>-1873.6694658869692</v>
      </c>
      <c r="DA79" s="15">
        <f ca="1">(BT79*DCF!F$46-DCF!F$5*MAX(BT79*DCF!F$46,0)-MAX(BT79-BS79,0)/Inputs!$B$24)*DCF!F$6</f>
        <v>-1616.9187315494339</v>
      </c>
      <c r="DB79" s="15">
        <f ca="1">(BU79*DCF!G$46-DCF!G$5*MAX(BU79*DCF!G$46,0)-MAX(BU79-BT79,0)/Inputs!$B$24)*DCF!G$6</f>
        <v>-3141.5938723753811</v>
      </c>
      <c r="DC79" s="15">
        <f ca="1">(BV79*DCF!H$46-DCF!H$5*MAX(BV79*DCF!H$46,0)-MAX(BV79-BU79,0)/Inputs!$B$24)*DCF!H$6</f>
        <v>-4316.9791041341223</v>
      </c>
      <c r="DD79" s="15">
        <f ca="1">(BW79*DCF!I$46-DCF!I$5*MAX(BW79*DCF!I$46,0)-MAX(BW79-BV79,0)/Inputs!$B$24)*DCF!I$6</f>
        <v>-1793.0914801125873</v>
      </c>
      <c r="DE79" s="15">
        <f ca="1">(BX79*DCF!J$46-DCF!J$5*MAX(BX79*DCF!J$46,0)-MAX(BX79-BW79,0)/Inputs!$B$24)*DCF!J$6</f>
        <v>-3700.0183586985727</v>
      </c>
      <c r="DF79" s="15">
        <f ca="1">(BY79*DCF!K$46-DCF!K$5*MAX(BY79*DCF!K$46,0)-MAX(BY79-BX79,0)/Inputs!$B$24)*DCF!K$6</f>
        <v>-5024.1598401122183</v>
      </c>
      <c r="DG79" s="15">
        <f ca="1">(BZ79*DCF!L$46-DCF!L$5*MAX(BZ79*DCF!L$46,0)-MAX(BZ79-BY79,0)/Inputs!$B$24)*DCF!L$6</f>
        <v>2449.1614593260665</v>
      </c>
      <c r="DH79" s="15">
        <f ca="1">(CA79*DCF!M$46-DCF!M$5*MAX(CA79*DCF!M$46,0)-MAX(CA79-BZ79,0)/Inputs!$B$24)*DCF!M$6</f>
        <v>4623.4948102264807</v>
      </c>
      <c r="DI79" s="15">
        <f ca="1">SUM(CB79:CL79)+BE79*DCF!M$10*(1+Inputs!$B$30)*(1-Inputs!$B$33)*(1-Inputs!$B$30/Inputs!$B$31)/(Inputs!$B$29-Inputs!$B$30)*DCF!M$6</f>
        <v>186709.63694998482</v>
      </c>
      <c r="DJ79" s="15">
        <f ca="1">SUM(CM79:CW79)+BP79*DCF!M$28*(1+Inputs!$B$30)*(1-Inputs!$B$33)*(1-Inputs!$B$30/Inputs!$B$31)/(Inputs!$B$29-Inputs!$B$30)*DCF!M$6</f>
        <v>881395.97834810033</v>
      </c>
      <c r="DK79" s="15">
        <f ca="1">SUM(CX79:DH79)+CA79*DCF!M$46*(1+Inputs!$B$30)*(1-Inputs!$B$33)*(1-Inputs!$B$30/Inputs!$B$31)/(Inputs!$B$29-Inputs!$B$30)*DCF!M$6</f>
        <v>291348.20517742354</v>
      </c>
      <c r="DM79" s="15">
        <f ca="1">DI79+DJ79+DK79+Inputs!$B$34+Inputs!$B$36-Inputs!$B$35</f>
        <v>1436304.8204755087</v>
      </c>
    </row>
    <row r="80" spans="1:117" x14ac:dyDescent="0.75">
      <c r="A80" s="11">
        <v>67</v>
      </c>
      <c r="C80" s="23">
        <f t="shared" ca="1" si="36"/>
        <v>0.36965442151716915</v>
      </c>
      <c r="D80" s="23">
        <f t="shared" ca="1" si="36"/>
        <v>2.085941994953711</v>
      </c>
      <c r="E80" s="23">
        <f t="shared" ca="1" si="36"/>
        <v>-0.49446113222169108</v>
      </c>
      <c r="F80" s="23">
        <f t="shared" ca="1" si="36"/>
        <v>0.16123906436276927</v>
      </c>
      <c r="G80" s="23">
        <f t="shared" ca="1" si="36"/>
        <v>-1.1768816563828142</v>
      </c>
      <c r="H80" s="23">
        <f t="shared" ca="1" si="36"/>
        <v>-1.7266324333479885</v>
      </c>
      <c r="I80" s="23">
        <f t="shared" ca="1" si="36"/>
        <v>0.91271469005744832</v>
      </c>
      <c r="J80" s="23">
        <f t="shared" ca="1" si="36"/>
        <v>7.4461695860164448E-2</v>
      </c>
      <c r="K80" s="23">
        <f t="shared" ca="1" si="36"/>
        <v>0.2812670051148996</v>
      </c>
      <c r="L80" s="23">
        <f t="shared" ca="1" si="36"/>
        <v>1.0022216008872693</v>
      </c>
      <c r="M80" s="23">
        <f t="shared" ca="1" si="36"/>
        <v>-2.0170899361637153</v>
      </c>
      <c r="N80" s="23">
        <f ca="1">SQRT(Inputs!$B$38)*C80+SQRT(1-Inputs!$B$38)*_xlfn.NORM.S.INV(RAND())</f>
        <v>-0.55626536610568045</v>
      </c>
      <c r="O80" s="23">
        <f ca="1">SQRT(Inputs!$B$38)*D80+SQRT(1-Inputs!$B$38)*_xlfn.NORM.S.INV(RAND())</f>
        <v>1.2402976354751094</v>
      </c>
      <c r="P80" s="23">
        <f ca="1">SQRT(Inputs!$B$38)*E80+SQRT(1-Inputs!$B$38)*_xlfn.NORM.S.INV(RAND())</f>
        <v>-0.27084831748508026</v>
      </c>
      <c r="Q80" s="23">
        <f ca="1">SQRT(Inputs!$B$38)*F80+SQRT(1-Inputs!$B$38)*_xlfn.NORM.S.INV(RAND())</f>
        <v>-0.2311872495507814</v>
      </c>
      <c r="R80" s="23">
        <f ca="1">SQRT(Inputs!$B$38)*G80+SQRT(1-Inputs!$B$38)*_xlfn.NORM.S.INV(RAND())</f>
        <v>-0.36893189486630762</v>
      </c>
      <c r="S80" s="23">
        <f ca="1">SQRT(Inputs!$B$38)*H80+SQRT(1-Inputs!$B$38)*_xlfn.NORM.S.INV(RAND())</f>
        <v>-0.54515667786910116</v>
      </c>
      <c r="T80" s="23">
        <f ca="1">SQRT(Inputs!$B$38)*I80+SQRT(1-Inputs!$B$38)*_xlfn.NORM.S.INV(RAND())</f>
        <v>-0.9914479025003865</v>
      </c>
      <c r="U80" s="23">
        <f ca="1">SQRT(Inputs!$B$38)*J80+SQRT(1-Inputs!$B$38)*_xlfn.NORM.S.INV(RAND())</f>
        <v>1.5893124185878349</v>
      </c>
      <c r="V80" s="23">
        <f ca="1">SQRT(Inputs!$B$38)*K80+SQRT(1-Inputs!$B$38)*_xlfn.NORM.S.INV(RAND())</f>
        <v>0.50631131739895208</v>
      </c>
      <c r="W80" s="23">
        <f ca="1">SQRT(Inputs!$B$38)*L80+SQRT(1-Inputs!$B$38)*_xlfn.NORM.S.INV(RAND())</f>
        <v>0.17141612060855205</v>
      </c>
      <c r="X80" s="23">
        <f ca="1">SQRT(Inputs!$B$38)*M80+SQRT(1-Inputs!$B$38)*_xlfn.NORM.S.INV(RAND())</f>
        <v>-1.0459134669405774</v>
      </c>
      <c r="Y80" s="23">
        <f ca="1">SQRT(Inputs!$B$38)*C80+SQRT(1-Inputs!$B$38)*_xlfn.NORM.S.INV(RAND())</f>
        <v>0.52627229794185437</v>
      </c>
      <c r="Z80" s="23">
        <f ca="1">SQRT(Inputs!$B$38)*D80+SQRT(1-Inputs!$B$38)*_xlfn.NORM.S.INV(RAND())</f>
        <v>0.31366781060448845</v>
      </c>
      <c r="AA80" s="23">
        <f ca="1">SQRT(Inputs!$B$38)*E80+SQRT(1-Inputs!$B$38)*_xlfn.NORM.S.INV(RAND())</f>
        <v>-0.15393970471832674</v>
      </c>
      <c r="AB80" s="23">
        <f ca="1">SQRT(Inputs!$B$38)*F80+SQRT(1-Inputs!$B$38)*_xlfn.NORM.S.INV(RAND())</f>
        <v>2.0840159269802178E-2</v>
      </c>
      <c r="AC80" s="23">
        <f ca="1">SQRT(Inputs!$B$38)*G80+SQRT(1-Inputs!$B$38)*_xlfn.NORM.S.INV(RAND())</f>
        <v>-1.3501172694241479</v>
      </c>
      <c r="AD80" s="23">
        <f ca="1">SQRT(Inputs!$B$38)*H80+SQRT(1-Inputs!$B$38)*_xlfn.NORM.S.INV(RAND())</f>
        <v>-2.1356542157930316</v>
      </c>
      <c r="AE80" s="23">
        <f ca="1">SQRT(Inputs!$B$38)*I80+SQRT(1-Inputs!$B$38)*_xlfn.NORM.S.INV(RAND())</f>
        <v>0.79456396264872153</v>
      </c>
      <c r="AF80" s="23">
        <f ca="1">SQRT(Inputs!$B$38)*J80+SQRT(1-Inputs!$B$38)*_xlfn.NORM.S.INV(RAND())</f>
        <v>-0.97044123803474858</v>
      </c>
      <c r="AG80" s="23">
        <f ca="1">SQRT(Inputs!$B$38)*K80+SQRT(1-Inputs!$B$38)*_xlfn.NORM.S.INV(RAND())</f>
        <v>0.54047048789631191</v>
      </c>
      <c r="AH80" s="23">
        <f ca="1">SQRT(Inputs!$B$38)*L80+SQRT(1-Inputs!$B$38)*_xlfn.NORM.S.INV(RAND())</f>
        <v>1.24545903815987</v>
      </c>
      <c r="AI80" s="23">
        <f ca="1">SQRT(Inputs!$B$38)*M80+SQRT(1-Inputs!$B$38)*_xlfn.NORM.S.INV(RAND())</f>
        <v>-0.9234273072172593</v>
      </c>
      <c r="AJ80" s="23">
        <f ca="1">SQRT(Inputs!$B$38)*C80+SQRT(1-Inputs!$B$38)*_xlfn.NORM.S.INV(RAND())</f>
        <v>-9.6678253928212221E-2</v>
      </c>
      <c r="AK80" s="23">
        <f ca="1">SQRT(Inputs!$B$38)*D80+SQRT(1-Inputs!$B$38)*_xlfn.NORM.S.INV(RAND())</f>
        <v>-0.17598613591631662</v>
      </c>
      <c r="AL80" s="23">
        <f ca="1">SQRT(Inputs!$B$38)*E80+SQRT(1-Inputs!$B$38)*_xlfn.NORM.S.INV(RAND())</f>
        <v>0.72110708868098761</v>
      </c>
      <c r="AM80" s="23">
        <f ca="1">SQRT(Inputs!$B$38)*F80+SQRT(1-Inputs!$B$38)*_xlfn.NORM.S.INV(RAND())</f>
        <v>-1.5377407183066447</v>
      </c>
      <c r="AN80" s="23">
        <f ca="1">SQRT(Inputs!$B$38)*G80+SQRT(1-Inputs!$B$38)*_xlfn.NORM.S.INV(RAND())</f>
        <v>-0.39212940713563471</v>
      </c>
      <c r="AO80" s="23">
        <f ca="1">SQRT(Inputs!$B$38)*H80+SQRT(1-Inputs!$B$38)*_xlfn.NORM.S.INV(RAND())</f>
        <v>-1.5727517964526552</v>
      </c>
      <c r="AP80" s="23">
        <f ca="1">SQRT(Inputs!$B$38)*I80+SQRT(1-Inputs!$B$38)*_xlfn.NORM.S.INV(RAND())</f>
        <v>0.38026595837881855</v>
      </c>
      <c r="AQ80" s="23">
        <f ca="1">SQRT(Inputs!$B$38)*J80+SQRT(1-Inputs!$B$38)*_xlfn.NORM.S.INV(RAND())</f>
        <v>0.20607661597643931</v>
      </c>
      <c r="AR80" s="23">
        <f ca="1">SQRT(Inputs!$B$38)*K80+SQRT(1-Inputs!$B$38)*_xlfn.NORM.S.INV(RAND())</f>
        <v>2.2621431225246931</v>
      </c>
      <c r="AS80" s="23">
        <f ca="1">SQRT(Inputs!$B$38)*L80+SQRT(1-Inputs!$B$38)*_xlfn.NORM.S.INV(RAND())</f>
        <v>0.66160370692178572</v>
      </c>
      <c r="AT80" s="23">
        <f ca="1">SQRT(Inputs!$B$38)*M80+SQRT(1-Inputs!$B$38)*_xlfn.NORM.S.INV(RAND())</f>
        <v>-1.0822766750231665</v>
      </c>
      <c r="AU80" s="15">
        <f ca="1">Inputs!$B$6*EXP($B$8-0.5*C$5^2+C$5*N80)</f>
        <v>4534.9440753601921</v>
      </c>
      <c r="AV80" s="15">
        <f t="shared" ca="1" si="37"/>
        <v>6624.3952271176549</v>
      </c>
      <c r="AW80" s="15">
        <f t="shared" ca="1" si="38"/>
        <v>7787.5193427100712</v>
      </c>
      <c r="AX80" s="15">
        <f t="shared" ca="1" si="39"/>
        <v>9237.0950527076948</v>
      </c>
      <c r="AY80" s="15">
        <f t="shared" ca="1" si="40"/>
        <v>10812.609783429751</v>
      </c>
      <c r="AZ80" s="15">
        <f t="shared" ca="1" si="41"/>
        <v>12453.598675258783</v>
      </c>
      <c r="BA80" s="15">
        <f t="shared" ca="1" si="42"/>
        <v>13737.924992757858</v>
      </c>
      <c r="BB80" s="15">
        <f t="shared" ca="1" si="43"/>
        <v>19722.616396087709</v>
      </c>
      <c r="BC80" s="15">
        <f t="shared" ca="1" si="44"/>
        <v>25365.076073975124</v>
      </c>
      <c r="BD80" s="15">
        <f t="shared" ca="1" si="45"/>
        <v>31576.849816379417</v>
      </c>
      <c r="BE80" s="15">
        <f t="shared" ca="1" si="46"/>
        <v>35177.49028660114</v>
      </c>
      <c r="BF80" s="15">
        <f ca="1">Inputs!$B$13*EXP($B$9-0.5*C$6^2+C$6*Y80)</f>
        <v>15352.007078042407</v>
      </c>
      <c r="BG80" s="15">
        <f t="shared" ca="1" si="47"/>
        <v>19799.518158878876</v>
      </c>
      <c r="BH80" s="15">
        <f t="shared" ca="1" si="48"/>
        <v>23581.532797744807</v>
      </c>
      <c r="BI80" s="15">
        <f t="shared" ca="1" si="49"/>
        <v>28960.089927790013</v>
      </c>
      <c r="BJ80" s="15">
        <f t="shared" ca="1" si="50"/>
        <v>29224.546912327984</v>
      </c>
      <c r="BK80" s="15">
        <f t="shared" ca="1" si="51"/>
        <v>26818.156823457022</v>
      </c>
      <c r="BL80" s="15">
        <f t="shared" ca="1" si="52"/>
        <v>36515.749870010812</v>
      </c>
      <c r="BM80" s="15">
        <f t="shared" ca="1" si="53"/>
        <v>39787.966917292644</v>
      </c>
      <c r="BN80" s="15">
        <f t="shared" ca="1" si="54"/>
        <v>52208.464209948048</v>
      </c>
      <c r="BO80" s="15">
        <f t="shared" ca="1" si="55"/>
        <v>74243.769158364026</v>
      </c>
      <c r="BP80" s="15">
        <f t="shared" ca="1" si="56"/>
        <v>82302.997109002812</v>
      </c>
      <c r="BQ80" s="15">
        <f ca="1">Inputs!$B$20*EXP($B$10-0.5*C$7^2+C$7*AJ80)</f>
        <v>4144.9192359052722</v>
      </c>
      <c r="BR80" s="15">
        <f t="shared" ca="1" si="57"/>
        <v>5318.414024195723</v>
      </c>
      <c r="BS80" s="15">
        <f t="shared" ca="1" si="58"/>
        <v>8958.8913999914548</v>
      </c>
      <c r="BT80" s="15">
        <f t="shared" ca="1" si="59"/>
        <v>8251.9412107522912</v>
      </c>
      <c r="BU80" s="15">
        <f t="shared" ca="1" si="60"/>
        <v>10400.982957454431</v>
      </c>
      <c r="BV80" s="15">
        <f t="shared" ca="1" si="61"/>
        <v>10153.23063782654</v>
      </c>
      <c r="BW80" s="15">
        <f t="shared" ca="1" si="62"/>
        <v>15355.708521187316</v>
      </c>
      <c r="BX80" s="15">
        <f t="shared" ca="1" si="63"/>
        <v>22383.306551999387</v>
      </c>
      <c r="BY80" s="15">
        <f t="shared" ca="1" si="64"/>
        <v>48348.094846080428</v>
      </c>
      <c r="BZ80" s="15">
        <f t="shared" ca="1" si="65"/>
        <v>76612.830949487965</v>
      </c>
      <c r="CA80" s="15">
        <f t="shared" ca="1" si="66"/>
        <v>88789.146102784405</v>
      </c>
      <c r="CB80" s="15">
        <f ca="1">(AU80*DCF!C$10-DCF!C$5*MAX(AU80*DCF!C$10,0)-MAX(AU80-Inputs!$B$6,0)/Inputs!$B$10)*DCF!C$6</f>
        <v>1046.1209955608383</v>
      </c>
      <c r="CC80" s="15">
        <f ca="1">(AV80*DCF!D$10-DCF!D$5*MAX(AV80*DCF!D$10,0)-MAX(AV80-AU80,0)/Inputs!$B$10)*DCF!D$6</f>
        <v>1105.1934792707495</v>
      </c>
      <c r="CD80" s="15">
        <f ca="1">(AW80*DCF!E$10-DCF!E$5*MAX(AW80*DCF!E$10,0)-MAX(AW80-AV80,0)/Inputs!$B$10)*DCF!E$6</f>
        <v>1536.0305316051956</v>
      </c>
      <c r="CE80" s="15">
        <f ca="1">(AX80*DCF!F$10-DCF!F$5*MAX(AX80*DCF!F$10,0)-MAX(AX80-AW80,0)/Inputs!$B$10)*DCF!F$6</f>
        <v>1714.8223629489169</v>
      </c>
      <c r="CF80" s="15">
        <f ca="1">(AY80*DCF!G$10-DCF!G$5*MAX(AY80*DCF!G$10,0)-MAX(AY80-AX80,0)/Inputs!$B$10)*DCF!G$6</f>
        <v>1924.9873231685149</v>
      </c>
      <c r="CG80" s="15">
        <f ca="1">(AZ80*DCF!H$10-DCF!H$5*MAX(AZ80*DCF!H$10,0)-MAX(AZ80-AY80,0)/Inputs!$B$10)*DCF!H$6</f>
        <v>2126.4881191828522</v>
      </c>
      <c r="CH80" s="15">
        <f ca="1">(BA80*DCF!I$10-DCF!I$5*MAX(BA80*DCF!I$10,0)-MAX(BA80-AZ80,0)/Inputs!$B$10)*DCF!I$6</f>
        <v>2298.7432203475814</v>
      </c>
      <c r="CI80" s="15">
        <f ca="1">(BB80*DCF!J$10-DCF!J$5*MAX(BB80*DCF!J$10,0)-MAX(BB80-BA80,0)/Inputs!$B$10)*DCF!J$6</f>
        <v>2477.5653740593834</v>
      </c>
      <c r="CJ80" s="15">
        <f ca="1">(BC80*DCF!K$10-DCF!K$5*MAX(BC80*DCF!K$10,0)-MAX(BC80-BB80,0)/Inputs!$B$10)*DCF!K$6</f>
        <v>3293.5114215583849</v>
      </c>
      <c r="CK80" s="15">
        <f ca="1">(BD80*DCF!L$10-DCF!L$5*MAX(BD80*DCF!L$10,0)-MAX(BD80-BC80,0)/Inputs!$B$10)*DCF!L$6</f>
        <v>3959.1064943762326</v>
      </c>
      <c r="CL80" s="15">
        <f ca="1">(BE80*DCF!M$10-DCF!M$5*MAX(BE80*DCF!M$10,0)-MAX(BE80-BD80,0)/Inputs!$B$10)*DCF!M$6</f>
        <v>4533.8638900588439</v>
      </c>
      <c r="CM80" s="15">
        <f ca="1">(BF80*DCF!C$28-DCF!C$5*MAX(BF80*DCF!C$28,0)-MAX(BF80-Inputs!$B$13,0)/Inputs!$B$17)*DCF!C$6</f>
        <v>3769.6258571485682</v>
      </c>
      <c r="CN80" s="15">
        <f ca="1">(BG80*DCF!D$28-DCF!D$5*MAX(BG80*DCF!D$28,0)-MAX(BG80-BF80,0)/Inputs!$B$17)*DCF!D$6</f>
        <v>4882.5567198726494</v>
      </c>
      <c r="CO80" s="15">
        <f ca="1">(BH80*DCF!E$28-DCF!E$5*MAX(BH80*DCF!E$28,0)-MAX(BH80-BG80,0)/Inputs!$B$17)*DCF!E$6</f>
        <v>5933.326964838996</v>
      </c>
      <c r="CP80" s="15">
        <f ca="1">(BI80*DCF!F$28-DCF!F$5*MAX(BI80*DCF!F$28,0)-MAX(BI80-BH80,0)/Inputs!$B$17)*DCF!F$6</f>
        <v>6882.6502415435034</v>
      </c>
      <c r="CQ80" s="15">
        <f ca="1">(BJ80*DCF!G$28-DCF!G$5*MAX(BJ80*DCF!G$28,0)-MAX(BJ80-BI80,0)/Inputs!$B$17)*DCF!G$6</f>
        <v>7538.0513701187256</v>
      </c>
      <c r="CR80" s="15">
        <f ca="1">(BK80*DCF!H$28-DCF!H$5*MAX(BK80*DCF!H$28,0)-MAX(BK80-BJ80,0)/Inputs!$B$17)*DCF!H$6</f>
        <v>6632.42605987561</v>
      </c>
      <c r="CS80" s="15">
        <f ca="1">(BL80*DCF!I$28-DCF!I$5*MAX(BL80*DCF!I$28,0)-MAX(BL80-BK80,0)/Inputs!$B$17)*DCF!I$6</f>
        <v>7194.8875803422543</v>
      </c>
      <c r="CT80" s="15">
        <f ca="1">(BM80*DCF!J$28-DCF!J$5*MAX(BM80*DCF!J$28,0)-MAX(BM80-BL80,0)/Inputs!$B$17)*DCF!J$6</f>
        <v>8442.1504269514062</v>
      </c>
      <c r="CU80" s="15">
        <f ca="1">(BN80*DCF!K$28-DCF!K$5*MAX(BN80*DCF!K$28,0)-MAX(BN80-BM80,0)/Inputs!$B$17)*DCF!K$6</f>
        <v>9504.2067836900405</v>
      </c>
      <c r="CV80" s="15">
        <f ca="1">(BO80*DCF!L$28-DCF!L$5*MAX(BO80*DCF!L$28,0)-MAX(BO80-BN80,0)/Inputs!$B$17)*DCF!L$6</f>
        <v>12319.85881595554</v>
      </c>
      <c r="CW80" s="15">
        <f ca="1">(BP80*DCF!M$28-DCF!M$5*MAX(BP80*DCF!M$28,0)-MAX(BP80-BO80,0)/Inputs!$B$17)*DCF!M$6</f>
        <v>14642.940757711496</v>
      </c>
      <c r="CX80" s="15">
        <f ca="1">(BQ80*DCF!C$46-DCF!C$5*MAX(BQ80*DCF!C$46,0)-MAX(BQ80-Inputs!$B$20,0)/Inputs!$B$24)*DCF!C$6</f>
        <v>-1393.246583768087</v>
      </c>
      <c r="CY80" s="15">
        <f ca="1">(BR80*DCF!D$46-DCF!D$5*MAX(BR80*DCF!D$46,0)-MAX(BR80-BQ80,0)/Inputs!$B$24)*DCF!D$6</f>
        <v>-1408.4497321842837</v>
      </c>
      <c r="CZ80" s="15">
        <f ca="1">(BS80*DCF!E$46-DCF!E$5*MAX(BS80*DCF!E$46,0)-MAX(BS80-BR80,0)/Inputs!$B$24)*DCF!E$6</f>
        <v>-2494.380467430919</v>
      </c>
      <c r="DA80" s="15">
        <f ca="1">(BT80*DCF!F$46-DCF!F$5*MAX(BT80*DCF!F$46,0)-MAX(BT80-BS80,0)/Inputs!$B$24)*DCF!F$6</f>
        <v>-600.95853171920282</v>
      </c>
      <c r="DB80" s="15">
        <f ca="1">(BU80*DCF!G$46-DCF!G$5*MAX(BU80*DCF!G$46,0)-MAX(BU80-BT80,0)/Inputs!$B$24)*DCF!G$6</f>
        <v>-1072.7637005657925</v>
      </c>
      <c r="DC80" s="15">
        <f ca="1">(BV80*DCF!H$46-DCF!H$5*MAX(BV80*DCF!H$46,0)-MAX(BV80-BU80,0)/Inputs!$B$24)*DCF!H$6</f>
        <v>0</v>
      </c>
      <c r="DD80" s="15">
        <f ca="1">(BW80*DCF!I$46-DCF!I$5*MAX(BW80*DCF!I$46,0)-MAX(BW80-BV80,0)/Inputs!$B$24)*DCF!I$6</f>
        <v>-1138.7840998831396</v>
      </c>
      <c r="DE80" s="15">
        <f ca="1">(BX80*DCF!J$46-DCF!J$5*MAX(BX80*DCF!J$46,0)-MAX(BX80-BW80,0)/Inputs!$B$24)*DCF!J$6</f>
        <v>-924.68638865576918</v>
      </c>
      <c r="DF80" s="15">
        <f ca="1">(BY80*DCF!K$46-DCF!K$5*MAX(BY80*DCF!K$46,0)-MAX(BY80-BX80,0)/Inputs!$B$24)*DCF!K$6</f>
        <v>-3598.8770861046009</v>
      </c>
      <c r="DG80" s="15">
        <f ca="1">(BZ80*DCF!L$46-DCF!L$5*MAX(BZ80*DCF!L$46,0)-MAX(BZ80-BY80,0)/Inputs!$B$24)*DCF!L$6</f>
        <v>-1100.5128123965808</v>
      </c>
      <c r="DH80" s="15">
        <f ca="1">(CA80*DCF!M$46-DCF!M$5*MAX(CA80*DCF!M$46,0)-MAX(CA80-BZ80,0)/Inputs!$B$24)*DCF!M$6</f>
        <v>4415.1863512770078</v>
      </c>
      <c r="DI80" s="15">
        <f ca="1">SUM(CB80:CL80)+BE80*DCF!M$10*(1+Inputs!$B$30)*(1-Inputs!$B$33)*(1-Inputs!$B$30/Inputs!$B$31)/(Inputs!$B$29-Inputs!$B$30)*DCF!M$6</f>
        <v>123915.85385390039</v>
      </c>
      <c r="DJ80" s="15">
        <f ca="1">SUM(CM80:CW80)+BP80*DCF!M$28*(1+Inputs!$B$30)*(1-Inputs!$B$33)*(1-Inputs!$B$30/Inputs!$B$31)/(Inputs!$B$29-Inputs!$B$30)*DCF!M$6</f>
        <v>393143.12064314325</v>
      </c>
      <c r="DK80" s="15">
        <f ca="1">SUM(CX80:DH80)+CA80*DCF!M$46*(1+Inputs!$B$30)*(1-Inputs!$B$33)*(1-Inputs!$B$30/Inputs!$B$31)/(Inputs!$B$29-Inputs!$B$30)*DCF!M$6</f>
        <v>127961.06457021095</v>
      </c>
      <c r="DM80" s="15">
        <f ca="1">DI80+DJ80+DK80+Inputs!$B$34+Inputs!$B$36-Inputs!$B$35</f>
        <v>721871.03906725463</v>
      </c>
    </row>
    <row r="81" spans="1:117" x14ac:dyDescent="0.75">
      <c r="A81" s="11">
        <v>68</v>
      </c>
      <c r="C81" s="23">
        <f t="shared" ca="1" si="36"/>
        <v>-0.46317393440515231</v>
      </c>
      <c r="D81" s="23">
        <f t="shared" ca="1" si="36"/>
        <v>0.22647142328126638</v>
      </c>
      <c r="E81" s="23">
        <f t="shared" ca="1" si="36"/>
        <v>1.3910263513847476</v>
      </c>
      <c r="F81" s="23">
        <f t="shared" ca="1" si="36"/>
        <v>-5.3852160609269339E-2</v>
      </c>
      <c r="G81" s="23">
        <f t="shared" ca="1" si="36"/>
        <v>-2.2707265313834473</v>
      </c>
      <c r="H81" s="23">
        <f t="shared" ca="1" si="36"/>
        <v>-0.73336912118477615</v>
      </c>
      <c r="I81" s="23">
        <f t="shared" ca="1" si="36"/>
        <v>-1.2612440382041787</v>
      </c>
      <c r="J81" s="23">
        <f t="shared" ca="1" si="36"/>
        <v>-0.13725471301552686</v>
      </c>
      <c r="K81" s="23">
        <f t="shared" ca="1" si="36"/>
        <v>1.5562292744323702</v>
      </c>
      <c r="L81" s="23">
        <f t="shared" ca="1" si="36"/>
        <v>-0.80677880661356272</v>
      </c>
      <c r="M81" s="23">
        <f t="shared" ca="1" si="36"/>
        <v>1.8138690550565904E-2</v>
      </c>
      <c r="N81" s="23">
        <f ca="1">SQRT(Inputs!$B$38)*C81+SQRT(1-Inputs!$B$38)*_xlfn.NORM.S.INV(RAND())</f>
        <v>-0.55588775086208186</v>
      </c>
      <c r="O81" s="23">
        <f ca="1">SQRT(Inputs!$B$38)*D81+SQRT(1-Inputs!$B$38)*_xlfn.NORM.S.INV(RAND())</f>
        <v>1.1777207626151056</v>
      </c>
      <c r="P81" s="23">
        <f ca="1">SQRT(Inputs!$B$38)*E81+SQRT(1-Inputs!$B$38)*_xlfn.NORM.S.INV(RAND())</f>
        <v>0.46344273825585774</v>
      </c>
      <c r="Q81" s="23">
        <f ca="1">SQRT(Inputs!$B$38)*F81+SQRT(1-Inputs!$B$38)*_xlfn.NORM.S.INV(RAND())</f>
        <v>-1.4326709877605148</v>
      </c>
      <c r="R81" s="23">
        <f ca="1">SQRT(Inputs!$B$38)*G81+SQRT(1-Inputs!$B$38)*_xlfn.NORM.S.INV(RAND())</f>
        <v>-0.8115592730230865</v>
      </c>
      <c r="S81" s="23">
        <f ca="1">SQRT(Inputs!$B$38)*H81+SQRT(1-Inputs!$B$38)*_xlfn.NORM.S.INV(RAND())</f>
        <v>-0.5014424784832584</v>
      </c>
      <c r="T81" s="23">
        <f ca="1">SQRT(Inputs!$B$38)*I81+SQRT(1-Inputs!$B$38)*_xlfn.NORM.S.INV(RAND())</f>
        <v>-0.37535947856355129</v>
      </c>
      <c r="U81" s="23">
        <f ca="1">SQRT(Inputs!$B$38)*J81+SQRT(1-Inputs!$B$38)*_xlfn.NORM.S.INV(RAND())</f>
        <v>0.29318091091004228</v>
      </c>
      <c r="V81" s="23">
        <f ca="1">SQRT(Inputs!$B$38)*K81+SQRT(1-Inputs!$B$38)*_xlfn.NORM.S.INV(RAND())</f>
        <v>1.0336662816330384</v>
      </c>
      <c r="W81" s="23">
        <f ca="1">SQRT(Inputs!$B$38)*L81+SQRT(1-Inputs!$B$38)*_xlfn.NORM.S.INV(RAND())</f>
        <v>-0.61473299969036543</v>
      </c>
      <c r="X81" s="23">
        <f ca="1">SQRT(Inputs!$B$38)*M81+SQRT(1-Inputs!$B$38)*_xlfn.NORM.S.INV(RAND())</f>
        <v>0.28033065046067834</v>
      </c>
      <c r="Y81" s="23">
        <f ca="1">SQRT(Inputs!$B$38)*C81+SQRT(1-Inputs!$B$38)*_xlfn.NORM.S.INV(RAND())</f>
        <v>-0.1953368572644236</v>
      </c>
      <c r="Z81" s="23">
        <f ca="1">SQRT(Inputs!$B$38)*D81+SQRT(1-Inputs!$B$38)*_xlfn.NORM.S.INV(RAND())</f>
        <v>1.2053298048604473</v>
      </c>
      <c r="AA81" s="23">
        <f ca="1">SQRT(Inputs!$B$38)*E81+SQRT(1-Inputs!$B$38)*_xlfn.NORM.S.INV(RAND())</f>
        <v>-0.54585743503301587</v>
      </c>
      <c r="AB81" s="23">
        <f ca="1">SQRT(Inputs!$B$38)*F81+SQRT(1-Inputs!$B$38)*_xlfn.NORM.S.INV(RAND())</f>
        <v>0.41991955927096231</v>
      </c>
      <c r="AC81" s="23">
        <f ca="1">SQRT(Inputs!$B$38)*G81+SQRT(1-Inputs!$B$38)*_xlfn.NORM.S.INV(RAND())</f>
        <v>-0.90837145330344671</v>
      </c>
      <c r="AD81" s="23">
        <f ca="1">SQRT(Inputs!$B$38)*H81+SQRT(1-Inputs!$B$38)*_xlfn.NORM.S.INV(RAND())</f>
        <v>-1.5485217175706127</v>
      </c>
      <c r="AE81" s="23">
        <f ca="1">SQRT(Inputs!$B$38)*I81+SQRT(1-Inputs!$B$38)*_xlfn.NORM.S.INV(RAND())</f>
        <v>-2.5888785308434783</v>
      </c>
      <c r="AF81" s="23">
        <f ca="1">SQRT(Inputs!$B$38)*J81+SQRT(1-Inputs!$B$38)*_xlfn.NORM.S.INV(RAND())</f>
        <v>-1.5445442756832033</v>
      </c>
      <c r="AG81" s="23">
        <f ca="1">SQRT(Inputs!$B$38)*K81+SQRT(1-Inputs!$B$38)*_xlfn.NORM.S.INV(RAND())</f>
        <v>2.4212348917368871</v>
      </c>
      <c r="AH81" s="23">
        <f ca="1">SQRT(Inputs!$B$38)*L81+SQRT(1-Inputs!$B$38)*_xlfn.NORM.S.INV(RAND())</f>
        <v>-0.13313105185217117</v>
      </c>
      <c r="AI81" s="23">
        <f ca="1">SQRT(Inputs!$B$38)*M81+SQRT(1-Inputs!$B$38)*_xlfn.NORM.S.INV(RAND())</f>
        <v>1.4752103531957255</v>
      </c>
      <c r="AJ81" s="23">
        <f ca="1">SQRT(Inputs!$B$38)*C81+SQRT(1-Inputs!$B$38)*_xlfn.NORM.S.INV(RAND())</f>
        <v>0.85548481023288725</v>
      </c>
      <c r="AK81" s="23">
        <f ca="1">SQRT(Inputs!$B$38)*D81+SQRT(1-Inputs!$B$38)*_xlfn.NORM.S.INV(RAND())</f>
        <v>-0.22020000204337681</v>
      </c>
      <c r="AL81" s="23">
        <f ca="1">SQRT(Inputs!$B$38)*E81+SQRT(1-Inputs!$B$38)*_xlfn.NORM.S.INV(RAND())</f>
        <v>-1.2483192554677829</v>
      </c>
      <c r="AM81" s="23">
        <f ca="1">SQRT(Inputs!$B$38)*F81+SQRT(1-Inputs!$B$38)*_xlfn.NORM.S.INV(RAND())</f>
        <v>1.1052664107157979</v>
      </c>
      <c r="AN81" s="23">
        <f ca="1">SQRT(Inputs!$B$38)*G81+SQRT(1-Inputs!$B$38)*_xlfn.NORM.S.INV(RAND())</f>
        <v>-3.8413584729890982E-2</v>
      </c>
      <c r="AO81" s="23">
        <f ca="1">SQRT(Inputs!$B$38)*H81+SQRT(1-Inputs!$B$38)*_xlfn.NORM.S.INV(RAND())</f>
        <v>-5.7396280996721838E-2</v>
      </c>
      <c r="AP81" s="23">
        <f ca="1">SQRT(Inputs!$B$38)*I81+SQRT(1-Inputs!$B$38)*_xlfn.NORM.S.INV(RAND())</f>
        <v>-1.1132859043129464</v>
      </c>
      <c r="AQ81" s="23">
        <f ca="1">SQRT(Inputs!$B$38)*J81+SQRT(1-Inputs!$B$38)*_xlfn.NORM.S.INV(RAND())</f>
        <v>-1.293036797580672</v>
      </c>
      <c r="AR81" s="23">
        <f ca="1">SQRT(Inputs!$B$38)*K81+SQRT(1-Inputs!$B$38)*_xlfn.NORM.S.INV(RAND())</f>
        <v>0.92762050191949741</v>
      </c>
      <c r="AS81" s="23">
        <f ca="1">SQRT(Inputs!$B$38)*L81+SQRT(1-Inputs!$B$38)*_xlfn.NORM.S.INV(RAND())</f>
        <v>-1.6791203614999721</v>
      </c>
      <c r="AT81" s="23">
        <f ca="1">SQRT(Inputs!$B$38)*M81+SQRT(1-Inputs!$B$38)*_xlfn.NORM.S.INV(RAND())</f>
        <v>0.68163761205257445</v>
      </c>
      <c r="AU81" s="15">
        <f ca="1">Inputs!$B$6*EXP($B$8-0.5*C$5^2+C$5*N81)</f>
        <v>4535.2212856483793</v>
      </c>
      <c r="AV81" s="15">
        <f t="shared" ca="1" si="37"/>
        <v>6564.1262314439227</v>
      </c>
      <c r="AW81" s="15">
        <f t="shared" ca="1" si="38"/>
        <v>8520.0714131757322</v>
      </c>
      <c r="AX81" s="15">
        <f t="shared" ca="1" si="39"/>
        <v>8697.4072090133141</v>
      </c>
      <c r="AY81" s="15">
        <f t="shared" ca="1" si="40"/>
        <v>9667.9568087283442</v>
      </c>
      <c r="AZ81" s="15">
        <f t="shared" ca="1" si="41"/>
        <v>11188.957825063955</v>
      </c>
      <c r="BA81" s="15">
        <f t="shared" ca="1" si="42"/>
        <v>13164.945266947947</v>
      </c>
      <c r="BB81" s="15">
        <f t="shared" ca="1" si="43"/>
        <v>16598.368920812456</v>
      </c>
      <c r="BC81" s="15">
        <f t="shared" ca="1" si="44"/>
        <v>22461.824994842136</v>
      </c>
      <c r="BD81" s="15">
        <f t="shared" ca="1" si="45"/>
        <v>25980.256430868812</v>
      </c>
      <c r="BE81" s="15">
        <f t="shared" ca="1" si="46"/>
        <v>32658.780931134286</v>
      </c>
      <c r="BF81" s="15">
        <f ca="1">Inputs!$B$13*EXP($B$9-0.5*C$6^2+C$6*Y81)</f>
        <v>13305.651521311533</v>
      </c>
      <c r="BG81" s="15">
        <f t="shared" ca="1" si="47"/>
        <v>20155.764404282017</v>
      </c>
      <c r="BH81" s="15">
        <f t="shared" ca="1" si="48"/>
        <v>22495.024759443717</v>
      </c>
      <c r="BI81" s="15">
        <f t="shared" ca="1" si="49"/>
        <v>29375.91234624523</v>
      </c>
      <c r="BJ81" s="15">
        <f t="shared" ca="1" si="50"/>
        <v>31593.172834916953</v>
      </c>
      <c r="BK81" s="15">
        <f t="shared" ca="1" si="51"/>
        <v>31404.316589838807</v>
      </c>
      <c r="BL81" s="15">
        <f t="shared" ca="1" si="52"/>
        <v>27581.466038663657</v>
      </c>
      <c r="BM81" s="15">
        <f t="shared" ca="1" si="53"/>
        <v>27984.350733227926</v>
      </c>
      <c r="BN81" s="15">
        <f t="shared" ca="1" si="54"/>
        <v>46003.090879763542</v>
      </c>
      <c r="BO81" s="15">
        <f t="shared" ca="1" si="55"/>
        <v>55732.87444888059</v>
      </c>
      <c r="BP81" s="15">
        <f t="shared" ca="1" si="56"/>
        <v>81075.498973035734</v>
      </c>
      <c r="BQ81" s="15">
        <f ca="1">Inputs!$B$20*EXP($B$10-0.5*C$7^2+C$7*AJ81)</f>
        <v>5810.1074168423256</v>
      </c>
      <c r="BR81" s="15">
        <f t="shared" ca="1" si="57"/>
        <v>7351.0962981255989</v>
      </c>
      <c r="BS81" s="15">
        <f t="shared" ca="1" si="58"/>
        <v>7033.5800659079378</v>
      </c>
      <c r="BT81" s="15">
        <f t="shared" ca="1" si="59"/>
        <v>12959.690301653149</v>
      </c>
      <c r="BU81" s="15">
        <f t="shared" ca="1" si="60"/>
        <v>17794.407244356811</v>
      </c>
      <c r="BV81" s="15">
        <f t="shared" ca="1" si="61"/>
        <v>24439.073893379213</v>
      </c>
      <c r="BW81" s="15">
        <f t="shared" ca="1" si="62"/>
        <v>26944.238067175404</v>
      </c>
      <c r="BX81" s="15">
        <f t="shared" ca="1" si="63"/>
        <v>29080.392776507528</v>
      </c>
      <c r="BY81" s="15">
        <f t="shared" ca="1" si="64"/>
        <v>48659.563640003464</v>
      </c>
      <c r="BZ81" s="15">
        <f t="shared" ca="1" si="65"/>
        <v>50143.147835444615</v>
      </c>
      <c r="CA81" s="15">
        <f t="shared" ca="1" si="66"/>
        <v>79505.85594504542</v>
      </c>
      <c r="CB81" s="15">
        <f ca="1">(AU81*DCF!C$10-DCF!C$5*MAX(AU81*DCF!C$10,0)-MAX(AU81-Inputs!$B$6,0)/Inputs!$B$10)*DCF!C$6</f>
        <v>1046.1190190020734</v>
      </c>
      <c r="CC81" s="15">
        <f ca="1">(AV81*DCF!D$10-DCF!D$5*MAX(AV81*DCF!D$10,0)-MAX(AV81-AU81,0)/Inputs!$B$10)*DCF!D$6</f>
        <v>1105.2659276013553</v>
      </c>
      <c r="CD81" s="15">
        <f ca="1">(AW81*DCF!E$10-DCF!E$5*MAX(AW81*DCF!E$10,0)-MAX(AW81-AV81,0)/Inputs!$B$10)*DCF!E$6</f>
        <v>1526.5890072833906</v>
      </c>
      <c r="CE81" s="15">
        <f ca="1">(AX81*DCF!F$10-DCF!F$5*MAX(AX81*DCF!F$10,0)-MAX(AX81-AW81,0)/Inputs!$B$10)*DCF!F$6</f>
        <v>1861.7309503718113</v>
      </c>
      <c r="CF81" s="15">
        <f ca="1">(AY81*DCF!G$10-DCF!G$5*MAX(AY81*DCF!G$10,0)-MAX(AY81-AX81,0)/Inputs!$B$10)*DCF!G$6</f>
        <v>1805.4279505068225</v>
      </c>
      <c r="CG81" s="15">
        <f ca="1">(AZ81*DCF!H$10-DCF!H$5*MAX(AZ81*DCF!H$10,0)-MAX(AZ81-AY81,0)/Inputs!$B$10)*DCF!H$6</f>
        <v>1902.2631893744369</v>
      </c>
      <c r="CH81" s="15">
        <f ca="1">(BA81*DCF!I$10-DCF!I$5*MAX(BA81*DCF!I$10,0)-MAX(BA81-AZ81,0)/Inputs!$B$10)*DCF!I$6</f>
        <v>2080.6240687926988</v>
      </c>
      <c r="CI81" s="15">
        <f ca="1">(BB81*DCF!J$10-DCF!J$5*MAX(BB81*DCF!J$10,0)-MAX(BB81-BA81,0)/Inputs!$B$10)*DCF!J$6</f>
        <v>2328.0398439482392</v>
      </c>
      <c r="CJ81" s="15">
        <f ca="1">(BC81*DCF!K$10-DCF!K$5*MAX(BC81*DCF!K$10,0)-MAX(BC81-BB81,0)/Inputs!$B$10)*DCF!K$6</f>
        <v>2795.1984930215554</v>
      </c>
      <c r="CK81" s="15">
        <f ca="1">(BD81*DCF!L$10-DCF!L$5*MAX(BD81*DCF!L$10,0)-MAX(BD81-BC81,0)/Inputs!$B$10)*DCF!L$6</f>
        <v>3463.3265564333087</v>
      </c>
      <c r="CL81" s="15">
        <f ca="1">(BE81*DCF!M$10-DCF!M$5*MAX(BE81*DCF!M$10,0)-MAX(BE81-BD81,0)/Inputs!$B$10)*DCF!M$6</f>
        <v>3810.7552886047388</v>
      </c>
      <c r="CM81" s="15">
        <f ca="1">(BF81*DCF!C$28-DCF!C$5*MAX(BF81*DCF!C$28,0)-MAX(BF81-Inputs!$B$13,0)/Inputs!$B$17)*DCF!C$6</f>
        <v>3617.6909972305812</v>
      </c>
      <c r="CN81" s="15">
        <f ca="1">(BG81*DCF!D$28-DCF!D$5*MAX(BG81*DCF!D$28,0)-MAX(BG81-BF81,0)/Inputs!$B$17)*DCF!D$6</f>
        <v>4474.8943327572661</v>
      </c>
      <c r="CO81" s="15">
        <f ca="1">(BH81*DCF!E$28-DCF!E$5*MAX(BH81*DCF!E$28,0)-MAX(BH81-BG81,0)/Inputs!$B$17)*DCF!E$6</f>
        <v>5909.9555516676937</v>
      </c>
      <c r="CP81" s="15">
        <f ca="1">(BI81*DCF!F$28-DCF!F$5*MAX(BI81*DCF!F$28,0)-MAX(BI81-BH81,0)/Inputs!$B$17)*DCF!F$6</f>
        <v>6722.0120692361743</v>
      </c>
      <c r="CQ81" s="15">
        <f ca="1">(BJ81*DCF!G$28-DCF!G$5*MAX(BJ81*DCF!G$28,0)-MAX(BJ81-BI81,0)/Inputs!$B$17)*DCF!G$6</f>
        <v>7824.1670783953195</v>
      </c>
      <c r="CR81" s="15">
        <f ca="1">(BK81*DCF!H$28-DCF!H$5*MAX(BK81*DCF!H$28,0)-MAX(BK81-BJ81,0)/Inputs!$B$17)*DCF!H$6</f>
        <v>7766.6339679559451</v>
      </c>
      <c r="CS81" s="15">
        <f ca="1">(BL81*DCF!I$28-DCF!I$5*MAX(BL81*DCF!I$28,0)-MAX(BL81-BK81,0)/Inputs!$B$17)*DCF!I$6</f>
        <v>6485.8655066060646</v>
      </c>
      <c r="CT81" s="15">
        <f ca="1">(BM81*DCF!J$28-DCF!J$5*MAX(BM81*DCF!J$28,0)-MAX(BM81-BL81,0)/Inputs!$B$17)*DCF!J$6</f>
        <v>6189.4141547726613</v>
      </c>
      <c r="CU81" s="15">
        <f ca="1">(BN81*DCF!K$28-DCF!K$5*MAX(BN81*DCF!K$28,0)-MAX(BN81-BM81,0)/Inputs!$B$17)*DCF!K$6</f>
        <v>7508.0258005648466</v>
      </c>
      <c r="CV81" s="15">
        <f ca="1">(BO81*DCF!L$28-DCF!L$5*MAX(BO81*DCF!L$28,0)-MAX(BO81-BN81,0)/Inputs!$B$17)*DCF!L$6</f>
        <v>10018.937043420199</v>
      </c>
      <c r="CW81" s="15">
        <f ca="1">(BP81*DCF!M$28-DCF!M$5*MAX(BP81*DCF!M$28,0)-MAX(BP81-BO81,0)/Inputs!$B$17)*DCF!M$6</f>
        <v>12605.385679871424</v>
      </c>
      <c r="CX81" s="15">
        <f ca="1">(BQ81*DCF!C$46-DCF!C$5*MAX(BQ81*DCF!C$46,0)-MAX(BQ81-Inputs!$B$20,0)/Inputs!$B$24)*DCF!C$6</f>
        <v>-2546.9566398445672</v>
      </c>
      <c r="CY81" s="15">
        <f ca="1">(BR81*DCF!D$46-DCF!D$5*MAX(BR81*DCF!D$46,0)-MAX(BR81-BQ81,0)/Inputs!$B$24)*DCF!D$6</f>
        <v>-1912.1878725828233</v>
      </c>
      <c r="CZ81" s="15">
        <f ca="1">(BS81*DCF!E$46-DCF!E$5*MAX(BS81*DCF!E$46,0)-MAX(BS81-BR81,0)/Inputs!$B$24)*DCF!E$6</f>
        <v>-831.73308917530312</v>
      </c>
      <c r="DA81" s="15">
        <f ca="1">(BT81*DCF!F$46-DCF!F$5*MAX(BT81*DCF!F$46,0)-MAX(BT81-BS81,0)/Inputs!$B$24)*DCF!F$6</f>
        <v>-3101.6906606489988</v>
      </c>
      <c r="DB81" s="15">
        <f ca="1">(BU81*DCF!G$46-DCF!G$5*MAX(BU81*DCF!G$46,0)-MAX(BU81-BT81,0)/Inputs!$B$24)*DCF!G$6</f>
        <v>-2224.8719594265458</v>
      </c>
      <c r="DC81" s="15">
        <f ca="1">(BV81*DCF!H$46-DCF!H$5*MAX(BV81*DCF!H$46,0)-MAX(BV81-BU81,0)/Inputs!$B$24)*DCF!H$6</f>
        <v>-2064.7894486356827</v>
      </c>
      <c r="DD81" s="15">
        <f ca="1">(BW81*DCF!I$46-DCF!I$5*MAX(BW81*DCF!I$46,0)-MAX(BW81-BV81,0)/Inputs!$B$24)*DCF!I$6</f>
        <v>-96.848099660453926</v>
      </c>
      <c r="DE81" s="15">
        <f ca="1">(BX81*DCF!J$46-DCF!J$5*MAX(BX81*DCF!J$46,0)-MAX(BX81-BW81,0)/Inputs!$B$24)*DCF!J$6</f>
        <v>653.36870735980449</v>
      </c>
      <c r="DF81" s="15">
        <f ca="1">(BY81*DCF!K$46-DCF!K$5*MAX(BY81*DCF!K$46,0)-MAX(BY81-BX81,0)/Inputs!$B$24)*DCF!K$6</f>
        <v>-2016.7787919875648</v>
      </c>
      <c r="DG81" s="15">
        <f ca="1">(BZ81*DCF!L$46-DCF!L$5*MAX(BZ81*DCF!L$46,0)-MAX(BZ81-BY81,0)/Inputs!$B$24)*DCF!L$6</f>
        <v>3130.4242136342828</v>
      </c>
      <c r="DH81" s="15">
        <f ca="1">(CA81*DCF!M$46-DCF!M$5*MAX(CA81*DCF!M$46,0)-MAX(CA81-BZ81,0)/Inputs!$B$24)*DCF!M$6</f>
        <v>94.490865866200267</v>
      </c>
      <c r="DI81" s="15">
        <f ca="1">SUM(CB81:CL81)+BE81*DCF!M$10*(1+Inputs!$B$30)*(1-Inputs!$B$33)*(1-Inputs!$B$30/Inputs!$B$31)/(Inputs!$B$29-Inputs!$B$30)*DCF!M$6</f>
        <v>114615.15949395591</v>
      </c>
      <c r="DJ81" s="15">
        <f ca="1">SUM(CM81:CW81)+BP81*DCF!M$28*(1+Inputs!$B$30)*(1-Inputs!$B$33)*(1-Inputs!$B$30/Inputs!$B$31)/(Inputs!$B$29-Inputs!$B$30)*DCF!M$6</f>
        <v>379968.56318840093</v>
      </c>
      <c r="DK81" s="15">
        <f ca="1">SUM(CX81:DH81)+CA81*DCF!M$46*(1+Inputs!$B$30)*(1-Inputs!$B$33)*(1-Inputs!$B$30/Inputs!$B$31)/(Inputs!$B$29-Inputs!$B$30)*DCF!M$6</f>
        <v>112007.89858665658</v>
      </c>
      <c r="DM81" s="15">
        <f ca="1">DI81+DJ81+DK81+Inputs!$B$34+Inputs!$B$36-Inputs!$B$35</f>
        <v>683442.62126901338</v>
      </c>
    </row>
    <row r="82" spans="1:117" x14ac:dyDescent="0.75">
      <c r="A82" s="11">
        <v>69</v>
      </c>
      <c r="C82" s="23">
        <f t="shared" ca="1" si="36"/>
        <v>0.36926715877333238</v>
      </c>
      <c r="D82" s="23">
        <f t="shared" ca="1" si="36"/>
        <v>-6.4183460514087243E-2</v>
      </c>
      <c r="E82" s="23">
        <f t="shared" ca="1" si="36"/>
        <v>0.48523705746365797</v>
      </c>
      <c r="F82" s="23">
        <f t="shared" ca="1" si="36"/>
        <v>-1.4326935196142341</v>
      </c>
      <c r="G82" s="23">
        <f t="shared" ca="1" si="36"/>
        <v>-0.49749590826738188</v>
      </c>
      <c r="H82" s="23">
        <f t="shared" ca="1" si="36"/>
        <v>-2.0068851413196498</v>
      </c>
      <c r="I82" s="23">
        <f t="shared" ca="1" si="36"/>
        <v>-0.24967724694499008</v>
      </c>
      <c r="J82" s="23">
        <f t="shared" ca="1" si="36"/>
        <v>-0.35091263779046622</v>
      </c>
      <c r="K82" s="23">
        <f t="shared" ca="1" si="36"/>
        <v>-1.1197041898902542</v>
      </c>
      <c r="L82" s="23">
        <f t="shared" ca="1" si="36"/>
        <v>-1.1987143450879525</v>
      </c>
      <c r="M82" s="23">
        <f t="shared" ca="1" si="36"/>
        <v>-0.52638819340820853</v>
      </c>
      <c r="N82" s="23">
        <f ca="1">SQRT(Inputs!$B$38)*C82+SQRT(1-Inputs!$B$38)*_xlfn.NORM.S.INV(RAND())</f>
        <v>-1.1590114036114825</v>
      </c>
      <c r="O82" s="23">
        <f ca="1">SQRT(Inputs!$B$38)*D82+SQRT(1-Inputs!$B$38)*_xlfn.NORM.S.INV(RAND())</f>
        <v>-0.43774065446219435</v>
      </c>
      <c r="P82" s="23">
        <f ca="1">SQRT(Inputs!$B$38)*E82+SQRT(1-Inputs!$B$38)*_xlfn.NORM.S.INV(RAND())</f>
        <v>0.30045629715743882</v>
      </c>
      <c r="Q82" s="23">
        <f ca="1">SQRT(Inputs!$B$38)*F82+SQRT(1-Inputs!$B$38)*_xlfn.NORM.S.INV(RAND())</f>
        <v>-1.899051775703011</v>
      </c>
      <c r="R82" s="23">
        <f ca="1">SQRT(Inputs!$B$38)*G82+SQRT(1-Inputs!$B$38)*_xlfn.NORM.S.INV(RAND())</f>
        <v>0.1779258687885214</v>
      </c>
      <c r="S82" s="23">
        <f ca="1">SQRT(Inputs!$B$38)*H82+SQRT(1-Inputs!$B$38)*_xlfn.NORM.S.INV(RAND())</f>
        <v>-0.61471384263276119</v>
      </c>
      <c r="T82" s="23">
        <f ca="1">SQRT(Inputs!$B$38)*I82+SQRT(1-Inputs!$B$38)*_xlfn.NORM.S.INV(RAND())</f>
        <v>-0.51498220459610078</v>
      </c>
      <c r="U82" s="23">
        <f ca="1">SQRT(Inputs!$B$38)*J82+SQRT(1-Inputs!$B$38)*_xlfn.NORM.S.INV(RAND())</f>
        <v>0.54769059782308627</v>
      </c>
      <c r="V82" s="23">
        <f ca="1">SQRT(Inputs!$B$38)*K82+SQRT(1-Inputs!$B$38)*_xlfn.NORM.S.INV(RAND())</f>
        <v>-1.5495376500837565</v>
      </c>
      <c r="W82" s="23">
        <f ca="1">SQRT(Inputs!$B$38)*L82+SQRT(1-Inputs!$B$38)*_xlfn.NORM.S.INV(RAND())</f>
        <v>-0.95303658938092706</v>
      </c>
      <c r="X82" s="23">
        <f ca="1">SQRT(Inputs!$B$38)*M82+SQRT(1-Inputs!$B$38)*_xlfn.NORM.S.INV(RAND())</f>
        <v>0.26994525098857303</v>
      </c>
      <c r="Y82" s="23">
        <f ca="1">SQRT(Inputs!$B$38)*C82+SQRT(1-Inputs!$B$38)*_xlfn.NORM.S.INV(RAND())</f>
        <v>0.50163873362731426</v>
      </c>
      <c r="Z82" s="23">
        <f ca="1">SQRT(Inputs!$B$38)*D82+SQRT(1-Inputs!$B$38)*_xlfn.NORM.S.INV(RAND())</f>
        <v>-0.78328693245361047</v>
      </c>
      <c r="AA82" s="23">
        <f ca="1">SQRT(Inputs!$B$38)*E82+SQRT(1-Inputs!$B$38)*_xlfn.NORM.S.INV(RAND())</f>
        <v>1.0029188173806916</v>
      </c>
      <c r="AB82" s="23">
        <f ca="1">SQRT(Inputs!$B$38)*F82+SQRT(1-Inputs!$B$38)*_xlfn.NORM.S.INV(RAND())</f>
        <v>-0.70584197034129581</v>
      </c>
      <c r="AC82" s="23">
        <f ca="1">SQRT(Inputs!$B$38)*G82+SQRT(1-Inputs!$B$38)*_xlfn.NORM.S.INV(RAND())</f>
        <v>0.39058765881040569</v>
      </c>
      <c r="AD82" s="23">
        <f ca="1">SQRT(Inputs!$B$38)*H82+SQRT(1-Inputs!$B$38)*_xlfn.NORM.S.INV(RAND())</f>
        <v>-1.0904115628641038</v>
      </c>
      <c r="AE82" s="23">
        <f ca="1">SQRT(Inputs!$B$38)*I82+SQRT(1-Inputs!$B$38)*_xlfn.NORM.S.INV(RAND())</f>
        <v>-0.65494228736956472</v>
      </c>
      <c r="AF82" s="23">
        <f ca="1">SQRT(Inputs!$B$38)*J82+SQRT(1-Inputs!$B$38)*_xlfn.NORM.S.INV(RAND())</f>
        <v>0.18843088212013995</v>
      </c>
      <c r="AG82" s="23">
        <f ca="1">SQRT(Inputs!$B$38)*K82+SQRT(1-Inputs!$B$38)*_xlfn.NORM.S.INV(RAND())</f>
        <v>-0.69528426206364347</v>
      </c>
      <c r="AH82" s="23">
        <f ca="1">SQRT(Inputs!$B$38)*L82+SQRT(1-Inputs!$B$38)*_xlfn.NORM.S.INV(RAND())</f>
        <v>-0.81168751851546883</v>
      </c>
      <c r="AI82" s="23">
        <f ca="1">SQRT(Inputs!$B$38)*M82+SQRT(1-Inputs!$B$38)*_xlfn.NORM.S.INV(RAND())</f>
        <v>-0.11456400429506353</v>
      </c>
      <c r="AJ82" s="23">
        <f ca="1">SQRT(Inputs!$B$38)*C82+SQRT(1-Inputs!$B$38)*_xlfn.NORM.S.INV(RAND())</f>
        <v>0.73557070024921767</v>
      </c>
      <c r="AK82" s="23">
        <f ca="1">SQRT(Inputs!$B$38)*D82+SQRT(1-Inputs!$B$38)*_xlfn.NORM.S.INV(RAND())</f>
        <v>-0.43770027972592068</v>
      </c>
      <c r="AL82" s="23">
        <f ca="1">SQRT(Inputs!$B$38)*E82+SQRT(1-Inputs!$B$38)*_xlfn.NORM.S.INV(RAND())</f>
        <v>-0.28608092884220609</v>
      </c>
      <c r="AM82" s="23">
        <f ca="1">SQRT(Inputs!$B$38)*F82+SQRT(1-Inputs!$B$38)*_xlfn.NORM.S.INV(RAND())</f>
        <v>-1.4647043043302932</v>
      </c>
      <c r="AN82" s="23">
        <f ca="1">SQRT(Inputs!$B$38)*G82+SQRT(1-Inputs!$B$38)*_xlfn.NORM.S.INV(RAND())</f>
        <v>1.01905375320103</v>
      </c>
      <c r="AO82" s="23">
        <f ca="1">SQRT(Inputs!$B$38)*H82+SQRT(1-Inputs!$B$38)*_xlfn.NORM.S.INV(RAND())</f>
        <v>-0.83765855917861387</v>
      </c>
      <c r="AP82" s="23">
        <f ca="1">SQRT(Inputs!$B$38)*I82+SQRT(1-Inputs!$B$38)*_xlfn.NORM.S.INV(RAND())</f>
        <v>-1.3128210556810345</v>
      </c>
      <c r="AQ82" s="23">
        <f ca="1">SQRT(Inputs!$B$38)*J82+SQRT(1-Inputs!$B$38)*_xlfn.NORM.S.INV(RAND())</f>
        <v>-0.36891757484068821</v>
      </c>
      <c r="AR82" s="23">
        <f ca="1">SQRT(Inputs!$B$38)*K82+SQRT(1-Inputs!$B$38)*_xlfn.NORM.S.INV(RAND())</f>
        <v>-1.2093341035690333</v>
      </c>
      <c r="AS82" s="23">
        <f ca="1">SQRT(Inputs!$B$38)*L82+SQRT(1-Inputs!$B$38)*_xlfn.NORM.S.INV(RAND())</f>
        <v>-0.82333819208408066</v>
      </c>
      <c r="AT82" s="23">
        <f ca="1">SQRT(Inputs!$B$38)*M82+SQRT(1-Inputs!$B$38)*_xlfn.NORM.S.INV(RAND())</f>
        <v>-0.95833403569041375</v>
      </c>
      <c r="AU82" s="15">
        <f ca="1">Inputs!$B$6*EXP($B$8-0.5*C$5^2+C$5*N82)</f>
        <v>4113.3772112237984</v>
      </c>
      <c r="AV82" s="15">
        <f t="shared" ca="1" si="37"/>
        <v>4694.846383431126</v>
      </c>
      <c r="AW82" s="15">
        <f t="shared" ca="1" si="38"/>
        <v>5961.2900609388971</v>
      </c>
      <c r="AX82" s="15">
        <f t="shared" ca="1" si="39"/>
        <v>5740.9278569508078</v>
      </c>
      <c r="AY82" s="15">
        <f t="shared" ca="1" si="40"/>
        <v>7163.3146683961277</v>
      </c>
      <c r="AZ82" s="15">
        <f t="shared" ca="1" si="41"/>
        <v>8187.5100416016248</v>
      </c>
      <c r="BA82" s="15">
        <f t="shared" ca="1" si="42"/>
        <v>9493.6884798740266</v>
      </c>
      <c r="BB82" s="15">
        <f t="shared" ca="1" si="43"/>
        <v>12278.788254005201</v>
      </c>
      <c r="BC82" s="15">
        <f t="shared" ca="1" si="44"/>
        <v>12949.143173203352</v>
      </c>
      <c r="BD82" s="15">
        <f t="shared" ca="1" si="45"/>
        <v>14510.994064927858</v>
      </c>
      <c r="BE82" s="15">
        <f t="shared" ca="1" si="46"/>
        <v>18223.966114625517</v>
      </c>
      <c r="BF82" s="15">
        <f ca="1">Inputs!$B$13*EXP($B$9-0.5*C$6^2+C$6*Y82)</f>
        <v>15277.217594014161</v>
      </c>
      <c r="BG82" s="15">
        <f t="shared" ca="1" si="47"/>
        <v>16164.884886473843</v>
      </c>
      <c r="BH82" s="15">
        <f t="shared" ca="1" si="48"/>
        <v>23324.892257566578</v>
      </c>
      <c r="BI82" s="15">
        <f t="shared" ca="1" si="49"/>
        <v>25613.648930840529</v>
      </c>
      <c r="BJ82" s="15">
        <f t="shared" ca="1" si="50"/>
        <v>33219.283691846831</v>
      </c>
      <c r="BK82" s="15">
        <f t="shared" ca="1" si="51"/>
        <v>35145.74220828028</v>
      </c>
      <c r="BL82" s="15">
        <f t="shared" ca="1" si="52"/>
        <v>39659.246038305209</v>
      </c>
      <c r="BM82" s="15">
        <f t="shared" ca="1" si="53"/>
        <v>49904.383810203712</v>
      </c>
      <c r="BN82" s="15">
        <f t="shared" ca="1" si="54"/>
        <v>56469.530697637238</v>
      </c>
      <c r="BO82" s="15">
        <f t="shared" ca="1" si="55"/>
        <v>63224.206473787141</v>
      </c>
      <c r="BP82" s="15">
        <f t="shared" ca="1" si="56"/>
        <v>76813.637174915639</v>
      </c>
      <c r="BQ82" s="15">
        <f ca="1">Inputs!$B$20*EXP($B$10-0.5*C$7^2+C$7*AJ82)</f>
        <v>5568.176380548116</v>
      </c>
      <c r="BR82" s="15">
        <f t="shared" ca="1" si="57"/>
        <v>6574.800653399253</v>
      </c>
      <c r="BS82" s="15">
        <f t="shared" ca="1" si="58"/>
        <v>8293.302643555935</v>
      </c>
      <c r="BT82" s="15">
        <f t="shared" ca="1" si="59"/>
        <v>7786.6448236356709</v>
      </c>
      <c r="BU82" s="15">
        <f t="shared" ca="1" si="60"/>
        <v>13809.071097682325</v>
      </c>
      <c r="BV82" s="15">
        <f t="shared" ca="1" si="61"/>
        <v>15908.16934027362</v>
      </c>
      <c r="BW82" s="15">
        <f t="shared" ca="1" si="62"/>
        <v>16813.590909394174</v>
      </c>
      <c r="BX82" s="15">
        <f t="shared" ca="1" si="63"/>
        <v>21840.02344740057</v>
      </c>
      <c r="BY82" s="15">
        <f t="shared" ca="1" si="64"/>
        <v>24280.563856070963</v>
      </c>
      <c r="BZ82" s="15">
        <f t="shared" ca="1" si="65"/>
        <v>29283.710238738902</v>
      </c>
      <c r="CA82" s="15">
        <f t="shared" ca="1" si="66"/>
        <v>34693.624813194903</v>
      </c>
      <c r="CB82" s="15">
        <f ca="1">(AU82*DCF!C$10-DCF!C$5*MAX(AU82*DCF!C$10,0)-MAX(AU82-Inputs!$B$6,0)/Inputs!$B$10)*DCF!C$6</f>
        <v>1049.1268424425557</v>
      </c>
      <c r="CC82" s="15">
        <f ca="1">(AV82*DCF!D$10-DCF!D$5*MAX(AV82*DCF!D$10,0)-MAX(AV82-AU82,0)/Inputs!$B$10)*DCF!D$6</f>
        <v>1002.5609599076962</v>
      </c>
      <c r="CD82" s="15">
        <f ca="1">(AW82*DCF!E$10-DCF!E$5*MAX(AW82*DCF!E$10,0)-MAX(AW82-AV82,0)/Inputs!$B$10)*DCF!E$6</f>
        <v>1091.1114175879795</v>
      </c>
      <c r="CE82" s="15">
        <f ca="1">(AX82*DCF!F$10-DCF!F$5*MAX(AX82*DCF!F$10,0)-MAX(AX82-AW82,0)/Inputs!$B$10)*DCF!F$6</f>
        <v>1253.2354019519091</v>
      </c>
      <c r="CF82" s="15">
        <f ca="1">(AY82*DCF!G$10-DCF!G$5*MAX(AY82*DCF!G$10,0)-MAX(AY82-AX82,0)/Inputs!$B$10)*DCF!G$6</f>
        <v>1202.5209429450817</v>
      </c>
      <c r="CG82" s="15">
        <f ca="1">(AZ82*DCF!H$10-DCF!H$5*MAX(AZ82*DCF!H$10,0)-MAX(AZ82-AY82,0)/Inputs!$B$10)*DCF!H$6</f>
        <v>1407.7466976875089</v>
      </c>
      <c r="CH82" s="15">
        <f ca="1">(BA82*DCF!I$10-DCF!I$5*MAX(BA82*DCF!I$10,0)-MAX(BA82-AZ82,0)/Inputs!$B$10)*DCF!I$6</f>
        <v>1519.8915262286148</v>
      </c>
      <c r="CI82" s="15">
        <f ca="1">(BB82*DCF!J$10-DCF!J$5*MAX(BB82*DCF!J$10,0)-MAX(BB82-BA82,0)/Inputs!$B$10)*DCF!J$6</f>
        <v>1685.0325791494947</v>
      </c>
      <c r="CJ82" s="15">
        <f ca="1">(BC82*DCF!K$10-DCF!K$5*MAX(BC82*DCF!K$10,0)-MAX(BC82-BB82,0)/Inputs!$B$10)*DCF!K$6</f>
        <v>1990.7646024398971</v>
      </c>
      <c r="CK82" s="15">
        <f ca="1">(BD82*DCF!L$10-DCF!L$5*MAX(BD82*DCF!L$10,0)-MAX(BD82-BC82,0)/Inputs!$B$10)*DCF!L$6</f>
        <v>1986.5612367100377</v>
      </c>
      <c r="CL82" s="15">
        <f ca="1">(BE82*DCF!M$10-DCF!M$5*MAX(BE82*DCF!M$10,0)-MAX(BE82-BD82,0)/Inputs!$B$10)*DCF!M$6</f>
        <v>2128.0831443015895</v>
      </c>
      <c r="CM82" s="15">
        <f ca="1">(BF82*DCF!C$28-DCF!C$5*MAX(BF82*DCF!C$28,0)-MAX(BF82-Inputs!$B$13,0)/Inputs!$B$17)*DCF!C$6</f>
        <v>3764.0729952611046</v>
      </c>
      <c r="CN82" s="15">
        <f ca="1">(BG82*DCF!D$28-DCF!D$5*MAX(BG82*DCF!D$28,0)-MAX(BG82-BF82,0)/Inputs!$B$17)*DCF!D$6</f>
        <v>4571.5512902138207</v>
      </c>
      <c r="CO82" s="15">
        <f ca="1">(BH82*DCF!E$28-DCF!E$5*MAX(BH82*DCF!E$28,0)-MAX(BH82-BG82,0)/Inputs!$B$17)*DCF!E$6</f>
        <v>5194.8859238178702</v>
      </c>
      <c r="CP82" s="15">
        <f ca="1">(BI82*DCF!F$28-DCF!F$5*MAX(BI82*DCF!F$28,0)-MAX(BI82-BH82,0)/Inputs!$B$17)*DCF!F$6</f>
        <v>6536.7266701907438</v>
      </c>
      <c r="CQ82" s="15">
        <f ca="1">(BJ82*DCF!G$28-DCF!G$5*MAX(BJ82*DCF!G$28,0)-MAX(BJ82-BI82,0)/Inputs!$B$17)*DCF!G$6</f>
        <v>7339.8025555248214</v>
      </c>
      <c r="CR82" s="15">
        <f ca="1">(BK82*DCF!H$28-DCF!H$5*MAX(BK82*DCF!H$28,0)-MAX(BK82-BJ82,0)/Inputs!$B$17)*DCF!H$6</f>
        <v>8392.6122113411348</v>
      </c>
      <c r="CS82" s="15">
        <f ca="1">(BL82*DCF!I$28-DCF!I$5*MAX(BL82*DCF!I$28,0)-MAX(BL82-BK82,0)/Inputs!$B$17)*DCF!I$6</f>
        <v>8678.1659837988045</v>
      </c>
      <c r="CT82" s="15">
        <f ca="1">(BM82*DCF!J$28-DCF!J$5*MAX(BM82*DCF!J$28,0)-MAX(BM82-BL82,0)/Inputs!$B$17)*DCF!J$6</f>
        <v>9774.3988954088327</v>
      </c>
      <c r="CU82" s="15">
        <f ca="1">(BN82*DCF!K$28-DCF!K$5*MAX(BN82*DCF!K$28,0)-MAX(BN82-BM82,0)/Inputs!$B$17)*DCF!K$6</f>
        <v>11121.27501225892</v>
      </c>
      <c r="CV82" s="15">
        <f ca="1">(BO82*DCF!L$28-DCF!L$5*MAX(BO82*DCF!L$28,0)-MAX(BO82-BN82,0)/Inputs!$B$17)*DCF!L$6</f>
        <v>11850.253432224146</v>
      </c>
      <c r="CW82" s="15">
        <f ca="1">(BP82*DCF!M$28-DCF!M$5*MAX(BP82*DCF!M$28,0)-MAX(BP82-BO82,0)/Inputs!$B$17)*DCF!M$6</f>
        <v>13032.052927045117</v>
      </c>
      <c r="CX82" s="15">
        <f ca="1">(BQ82*DCF!C$46-DCF!C$5*MAX(BQ82*DCF!C$46,0)-MAX(BQ82-Inputs!$B$20,0)/Inputs!$B$24)*DCF!C$6</f>
        <v>-2379.3369842134748</v>
      </c>
      <c r="CY82" s="15">
        <f ca="1">(BR82*DCF!D$46-DCF!D$5*MAX(BR82*DCF!D$46,0)-MAX(BR82-BQ82,0)/Inputs!$B$24)*DCF!D$6</f>
        <v>-1551.68336668747</v>
      </c>
      <c r="CZ82" s="15">
        <f ca="1">(BS82*DCF!E$46-DCF!E$5*MAX(BS82*DCF!E$46,0)-MAX(BS82-BR82,0)/Inputs!$B$24)*DCF!E$6</f>
        <v>-1658.0836522320108</v>
      </c>
      <c r="DA82" s="15">
        <f ca="1">(BT82*DCF!F$46-DCF!F$5*MAX(BT82*DCF!F$46,0)-MAX(BT82-BS82,0)/Inputs!$B$24)*DCF!F$6</f>
        <v>-567.0727069812001</v>
      </c>
      <c r="DB82" s="15">
        <f ca="1">(BU82*DCF!G$46-DCF!G$5*MAX(BU82*DCF!G$46,0)-MAX(BU82-BT82,0)/Inputs!$B$24)*DCF!G$6</f>
        <v>-2490.3350783078899</v>
      </c>
      <c r="DC82" s="15">
        <f ca="1">(BV82*DCF!H$46-DCF!H$5*MAX(BV82*DCF!H$46,0)-MAX(BV82-BU82,0)/Inputs!$B$24)*DCF!H$6</f>
        <v>-652.28191749692678</v>
      </c>
      <c r="DD82" s="15">
        <f ca="1">(BW82*DCF!I$46-DCF!I$5*MAX(BW82*DCF!I$46,0)-MAX(BW82-BV82,0)/Inputs!$B$24)*DCF!I$6</f>
        <v>128.40489276322498</v>
      </c>
      <c r="DE82" s="15">
        <f ca="1">(BX82*DCF!J$46-DCF!J$5*MAX(BX82*DCF!J$46,0)-MAX(BX82-BW82,0)/Inputs!$B$24)*DCF!J$6</f>
        <v>-416.79921781480544</v>
      </c>
      <c r="DF82" s="15">
        <f ca="1">(BY82*DCF!K$46-DCF!K$5*MAX(BY82*DCF!K$46,0)-MAX(BY82-BX82,0)/Inputs!$B$24)*DCF!K$6</f>
        <v>789.11936271144054</v>
      </c>
      <c r="DG82" s="15">
        <f ca="1">(BZ82*DCF!L$46-DCF!L$5*MAX(BZ82*DCF!L$46,0)-MAX(BZ82-BY82,0)/Inputs!$B$24)*DCF!L$6</f>
        <v>892.01895420836058</v>
      </c>
      <c r="DH82" s="15">
        <f ca="1">(CA82*DCF!M$46-DCF!M$5*MAX(CA82*DCF!M$46,0)-MAX(CA82-BZ82,0)/Inputs!$B$24)*DCF!M$6</f>
        <v>1588.8678188811339</v>
      </c>
      <c r="DI82" s="15">
        <f ca="1">SUM(CB82:CL82)+BE82*DCF!M$10*(1+Inputs!$B$30)*(1-Inputs!$B$33)*(1-Inputs!$B$30/Inputs!$B$31)/(Inputs!$B$29-Inputs!$B$30)*DCF!M$6</f>
        <v>67034.174035358883</v>
      </c>
      <c r="DJ82" s="15">
        <f ca="1">SUM(CM82:CW82)+BP82*DCF!M$28*(1+Inputs!$B$30)*(1-Inputs!$B$33)*(1-Inputs!$B$30/Inputs!$B$31)/(Inputs!$B$29-Inputs!$B$30)*DCF!M$6</f>
        <v>375286.95524773322</v>
      </c>
      <c r="DK82" s="15">
        <f ca="1">SUM(CX82:DH82)+CA82*DCF!M$46*(1+Inputs!$B$30)*(1-Inputs!$B$33)*(1-Inputs!$B$30/Inputs!$B$31)/(Inputs!$B$29-Inputs!$B$30)*DCF!M$6</f>
        <v>47323.271788616439</v>
      </c>
      <c r="DM82" s="15">
        <f ca="1">DI82+DJ82+DK82+Inputs!$B$34+Inputs!$B$36-Inputs!$B$35</f>
        <v>566495.40107170853</v>
      </c>
    </row>
    <row r="83" spans="1:117" x14ac:dyDescent="0.75">
      <c r="A83" s="11">
        <v>70</v>
      </c>
      <c r="C83" s="23">
        <f t="shared" ca="1" si="36"/>
        <v>0.21713497737158183</v>
      </c>
      <c r="D83" s="23">
        <f t="shared" ca="1" si="36"/>
        <v>0.20010965199943792</v>
      </c>
      <c r="E83" s="23">
        <f t="shared" ca="1" si="36"/>
        <v>-1.098323135103551</v>
      </c>
      <c r="F83" s="23">
        <f t="shared" ca="1" si="36"/>
        <v>0.19680515761548975</v>
      </c>
      <c r="G83" s="23">
        <f t="shared" ca="1" si="36"/>
        <v>-0.17732853505080914</v>
      </c>
      <c r="H83" s="23">
        <f t="shared" ca="1" si="36"/>
        <v>-3.0284641999645188</v>
      </c>
      <c r="I83" s="23">
        <f t="shared" ca="1" si="36"/>
        <v>0.1099001656470058</v>
      </c>
      <c r="J83" s="23">
        <f t="shared" ca="1" si="36"/>
        <v>1.9960477200689397</v>
      </c>
      <c r="K83" s="23">
        <f t="shared" ca="1" si="36"/>
        <v>-0.60655916151276879</v>
      </c>
      <c r="L83" s="23">
        <f t="shared" ca="1" si="36"/>
        <v>-0.73007206037346928</v>
      </c>
      <c r="M83" s="23">
        <f t="shared" ca="1" si="36"/>
        <v>-1.2980985805355005</v>
      </c>
      <c r="N83" s="23">
        <f ca="1">SQRT(Inputs!$B$38)*C83+SQRT(1-Inputs!$B$38)*_xlfn.NORM.S.INV(RAND())</f>
        <v>-1.2778805186294639</v>
      </c>
      <c r="O83" s="23">
        <f ca="1">SQRT(Inputs!$B$38)*D83+SQRT(1-Inputs!$B$38)*_xlfn.NORM.S.INV(RAND())</f>
        <v>-0.45420607009082814</v>
      </c>
      <c r="P83" s="23">
        <f ca="1">SQRT(Inputs!$B$38)*E83+SQRT(1-Inputs!$B$38)*_xlfn.NORM.S.INV(RAND())</f>
        <v>-2.2284068226685601</v>
      </c>
      <c r="Q83" s="23">
        <f ca="1">SQRT(Inputs!$B$38)*F83+SQRT(1-Inputs!$B$38)*_xlfn.NORM.S.INV(RAND())</f>
        <v>1.0378221089745459</v>
      </c>
      <c r="R83" s="23">
        <f ca="1">SQRT(Inputs!$B$38)*G83+SQRT(1-Inputs!$B$38)*_xlfn.NORM.S.INV(RAND())</f>
        <v>1.2173772955159703</v>
      </c>
      <c r="S83" s="23">
        <f ca="1">SQRT(Inputs!$B$38)*H83+SQRT(1-Inputs!$B$38)*_xlfn.NORM.S.INV(RAND())</f>
        <v>-2.587354503279486</v>
      </c>
      <c r="T83" s="23">
        <f ca="1">SQRT(Inputs!$B$38)*I83+SQRT(1-Inputs!$B$38)*_xlfn.NORM.S.INV(RAND())</f>
        <v>0.16123809265925834</v>
      </c>
      <c r="U83" s="23">
        <f ca="1">SQRT(Inputs!$B$38)*J83+SQRT(1-Inputs!$B$38)*_xlfn.NORM.S.INV(RAND())</f>
        <v>2.147386610881048</v>
      </c>
      <c r="V83" s="23">
        <f ca="1">SQRT(Inputs!$B$38)*K83+SQRT(1-Inputs!$B$38)*_xlfn.NORM.S.INV(RAND())</f>
        <v>-0.84159720966059259</v>
      </c>
      <c r="W83" s="23">
        <f ca="1">SQRT(Inputs!$B$38)*L83+SQRT(1-Inputs!$B$38)*_xlfn.NORM.S.INV(RAND())</f>
        <v>0.36179768246083116</v>
      </c>
      <c r="X83" s="23">
        <f ca="1">SQRT(Inputs!$B$38)*M83+SQRT(1-Inputs!$B$38)*_xlfn.NORM.S.INV(RAND())</f>
        <v>9.6155581665935075E-2</v>
      </c>
      <c r="Y83" s="23">
        <f ca="1">SQRT(Inputs!$B$38)*C83+SQRT(1-Inputs!$B$38)*_xlfn.NORM.S.INV(RAND())</f>
        <v>-1.1313600833147812</v>
      </c>
      <c r="Z83" s="23">
        <f ca="1">SQRT(Inputs!$B$38)*D83+SQRT(1-Inputs!$B$38)*_xlfn.NORM.S.INV(RAND())</f>
        <v>-7.0917489423492255E-2</v>
      </c>
      <c r="AA83" s="23">
        <f ca="1">SQRT(Inputs!$B$38)*E83+SQRT(1-Inputs!$B$38)*_xlfn.NORM.S.INV(RAND())</f>
        <v>0.35173707076085703</v>
      </c>
      <c r="AB83" s="23">
        <f ca="1">SQRT(Inputs!$B$38)*F83+SQRT(1-Inputs!$B$38)*_xlfn.NORM.S.INV(RAND())</f>
        <v>0.45507547523581621</v>
      </c>
      <c r="AC83" s="23">
        <f ca="1">SQRT(Inputs!$B$38)*G83+SQRT(1-Inputs!$B$38)*_xlfn.NORM.S.INV(RAND())</f>
        <v>-0.36434956088041703</v>
      </c>
      <c r="AD83" s="23">
        <f ca="1">SQRT(Inputs!$B$38)*H83+SQRT(1-Inputs!$B$38)*_xlfn.NORM.S.INV(RAND())</f>
        <v>-0.72648458048019093</v>
      </c>
      <c r="AE83" s="23">
        <f ca="1">SQRT(Inputs!$B$38)*I83+SQRT(1-Inputs!$B$38)*_xlfn.NORM.S.INV(RAND())</f>
        <v>0.67644038905135317</v>
      </c>
      <c r="AF83" s="23">
        <f ca="1">SQRT(Inputs!$B$38)*J83+SQRT(1-Inputs!$B$38)*_xlfn.NORM.S.INV(RAND())</f>
        <v>2.0287724144991408</v>
      </c>
      <c r="AG83" s="23">
        <f ca="1">SQRT(Inputs!$B$38)*K83+SQRT(1-Inputs!$B$38)*_xlfn.NORM.S.INV(RAND())</f>
        <v>-0.17167191474174751</v>
      </c>
      <c r="AH83" s="23">
        <f ca="1">SQRT(Inputs!$B$38)*L83+SQRT(1-Inputs!$B$38)*_xlfn.NORM.S.INV(RAND())</f>
        <v>-0.54308480894900402</v>
      </c>
      <c r="AI83" s="23">
        <f ca="1">SQRT(Inputs!$B$38)*M83+SQRT(1-Inputs!$B$38)*_xlfn.NORM.S.INV(RAND())</f>
        <v>0.64884974391456873</v>
      </c>
      <c r="AJ83" s="23">
        <f ca="1">SQRT(Inputs!$B$38)*C83+SQRT(1-Inputs!$B$38)*_xlfn.NORM.S.INV(RAND())</f>
        <v>0.28408009896370323</v>
      </c>
      <c r="AK83" s="23">
        <f ca="1">SQRT(Inputs!$B$38)*D83+SQRT(1-Inputs!$B$38)*_xlfn.NORM.S.INV(RAND())</f>
        <v>1.1140385178712167</v>
      </c>
      <c r="AL83" s="23">
        <f ca="1">SQRT(Inputs!$B$38)*E83+SQRT(1-Inputs!$B$38)*_xlfn.NORM.S.INV(RAND())</f>
        <v>-1.0137650146841348</v>
      </c>
      <c r="AM83" s="23">
        <f ca="1">SQRT(Inputs!$B$38)*F83+SQRT(1-Inputs!$B$38)*_xlfn.NORM.S.INV(RAND())</f>
        <v>-0.23060156349500899</v>
      </c>
      <c r="AN83" s="23">
        <f ca="1">SQRT(Inputs!$B$38)*G83+SQRT(1-Inputs!$B$38)*_xlfn.NORM.S.INV(RAND())</f>
        <v>-2.39801943988313</v>
      </c>
      <c r="AO83" s="23">
        <f ca="1">SQRT(Inputs!$B$38)*H83+SQRT(1-Inputs!$B$38)*_xlfn.NORM.S.INV(RAND())</f>
        <v>-1.8693380108254896</v>
      </c>
      <c r="AP83" s="23">
        <f ca="1">SQRT(Inputs!$B$38)*I83+SQRT(1-Inputs!$B$38)*_xlfn.NORM.S.INV(RAND())</f>
        <v>-0.99191411296014154</v>
      </c>
      <c r="AQ83" s="23">
        <f ca="1">SQRT(Inputs!$B$38)*J83+SQRT(1-Inputs!$B$38)*_xlfn.NORM.S.INV(RAND())</f>
        <v>0.37902208182629482</v>
      </c>
      <c r="AR83" s="23">
        <f ca="1">SQRT(Inputs!$B$38)*K83+SQRT(1-Inputs!$B$38)*_xlfn.NORM.S.INV(RAND())</f>
        <v>-1.3653285118763052</v>
      </c>
      <c r="AS83" s="23">
        <f ca="1">SQRT(Inputs!$B$38)*L83+SQRT(1-Inputs!$B$38)*_xlfn.NORM.S.INV(RAND())</f>
        <v>0.72769503076880682</v>
      </c>
      <c r="AT83" s="23">
        <f ca="1">SQRT(Inputs!$B$38)*M83+SQRT(1-Inputs!$B$38)*_xlfn.NORM.S.INV(RAND())</f>
        <v>-2.4732236484756753E-2</v>
      </c>
      <c r="AU83" s="15">
        <f ca="1">Inputs!$B$6*EXP($B$8-0.5*C$5^2+C$5*N83)</f>
        <v>4034.985417768602</v>
      </c>
      <c r="AV83" s="15">
        <f t="shared" ca="1" si="37"/>
        <v>4594.2372237483096</v>
      </c>
      <c r="AW83" s="15">
        <f t="shared" ca="1" si="38"/>
        <v>4147.5933831138245</v>
      </c>
      <c r="AX83" s="15">
        <f t="shared" ca="1" si="39"/>
        <v>5764.8224374103902</v>
      </c>
      <c r="AY83" s="15">
        <f t="shared" ca="1" si="40"/>
        <v>8121.5556620691423</v>
      </c>
      <c r="AZ83" s="15">
        <f t="shared" ca="1" si="41"/>
        <v>7470.2815045121079</v>
      </c>
      <c r="BA83" s="15">
        <f t="shared" ca="1" si="42"/>
        <v>9297.2910610879135</v>
      </c>
      <c r="BB83" s="15">
        <f t="shared" ca="1" si="43"/>
        <v>14115.056925809482</v>
      </c>
      <c r="BC83" s="15">
        <f t="shared" ca="1" si="44"/>
        <v>15938.473237938735</v>
      </c>
      <c r="BD83" s="15">
        <f t="shared" ca="1" si="45"/>
        <v>20198.208802844332</v>
      </c>
      <c r="BE83" s="15">
        <f t="shared" ca="1" si="46"/>
        <v>24968.02692118433</v>
      </c>
      <c r="BF83" s="15">
        <f ca="1">Inputs!$B$13*EXP($B$9-0.5*C$6^2+C$6*Y83)</f>
        <v>11052.143915977604</v>
      </c>
      <c r="BG83" s="15">
        <f t="shared" ca="1" si="47"/>
        <v>13298.375070369268</v>
      </c>
      <c r="BH83" s="15">
        <f t="shared" ca="1" si="48"/>
        <v>17224.251834895676</v>
      </c>
      <c r="BI83" s="15">
        <f t="shared" ca="1" si="49"/>
        <v>22614.932742209323</v>
      </c>
      <c r="BJ83" s="15">
        <f t="shared" ca="1" si="50"/>
        <v>26305.940064588282</v>
      </c>
      <c r="BK83" s="15">
        <f t="shared" ca="1" si="51"/>
        <v>29245.155365706592</v>
      </c>
      <c r="BL83" s="15">
        <f t="shared" ca="1" si="52"/>
        <v>39215.443011602787</v>
      </c>
      <c r="BM83" s="15">
        <f t="shared" ca="1" si="53"/>
        <v>62021.217301147641</v>
      </c>
      <c r="BN83" s="15">
        <f t="shared" ca="1" si="54"/>
        <v>74725.129607546798</v>
      </c>
      <c r="BO83" s="15">
        <f t="shared" ca="1" si="55"/>
        <v>86316.857330334446</v>
      </c>
      <c r="BP83" s="15">
        <f t="shared" ca="1" si="56"/>
        <v>114344.04893429067</v>
      </c>
      <c r="BQ83" s="15">
        <f ca="1">Inputs!$B$20*EXP($B$10-0.5*C$7^2+C$7*AJ83)</f>
        <v>4744.2421313218383</v>
      </c>
      <c r="BR83" s="15">
        <f t="shared" ca="1" si="57"/>
        <v>9169.7459713052722</v>
      </c>
      <c r="BS83" s="15">
        <f t="shared" ca="1" si="58"/>
        <v>9385.0745859428225</v>
      </c>
      <c r="BT83" s="15">
        <f t="shared" ca="1" si="59"/>
        <v>12180.390718616491</v>
      </c>
      <c r="BU83" s="15">
        <f t="shared" ca="1" si="60"/>
        <v>9449.0504536725548</v>
      </c>
      <c r="BV83" s="15">
        <f t="shared" ca="1" si="61"/>
        <v>8627.7645396614826</v>
      </c>
      <c r="BW83" s="15">
        <f t="shared" ca="1" si="62"/>
        <v>9759.6829820275379</v>
      </c>
      <c r="BX83" s="15">
        <f t="shared" ca="1" si="63"/>
        <v>14728.128261096761</v>
      </c>
      <c r="BY83" s="15">
        <f t="shared" ca="1" si="64"/>
        <v>15892.471877028278</v>
      </c>
      <c r="BZ83" s="15">
        <f t="shared" ca="1" si="65"/>
        <v>25491.195083413058</v>
      </c>
      <c r="CA83" s="15">
        <f t="shared" ca="1" si="66"/>
        <v>35650.366553569023</v>
      </c>
      <c r="CB83" s="15">
        <f ca="1">(AU83*DCF!C$10-DCF!C$5*MAX(AU83*DCF!C$10,0)-MAX(AU83-Inputs!$B$6,0)/Inputs!$B$10)*DCF!C$6</f>
        <v>1036.2210370865675</v>
      </c>
      <c r="CC83" s="15">
        <f ca="1">(AV83*DCF!D$10-DCF!D$5*MAX(AV83*DCF!D$10,0)-MAX(AV83-AU83,0)/Inputs!$B$10)*DCF!D$6</f>
        <v>983.455282124517</v>
      </c>
      <c r="CD83" s="15">
        <f ca="1">(AW83*DCF!E$10-DCF!E$5*MAX(AW83*DCF!E$10,0)-MAX(AW83-AV83,0)/Inputs!$B$10)*DCF!E$6</f>
        <v>957.6132880311136</v>
      </c>
      <c r="CE83" s="15">
        <f ca="1">(AX83*DCF!F$10-DCF!F$5*MAX(AX83*DCF!F$10,0)-MAX(AX83-AW83,0)/Inputs!$B$10)*DCF!F$6</f>
        <v>921.9462803974385</v>
      </c>
      <c r="CF83" s="15">
        <f ca="1">(AY83*DCF!G$10-DCF!G$5*MAX(AY83*DCF!G$10,0)-MAX(AY83-AX83,0)/Inputs!$B$10)*DCF!G$6</f>
        <v>1220.3592446776402</v>
      </c>
      <c r="CG83" s="15">
        <f ca="1">(AZ83*DCF!H$10-DCF!H$5*MAX(AZ83*DCF!H$10,0)-MAX(AZ83-AY83,0)/Inputs!$B$10)*DCF!H$6</f>
        <v>1450.3605123990399</v>
      </c>
      <c r="CH83" s="15">
        <f ca="1">(BA83*DCF!I$10-DCF!I$5*MAX(BA83*DCF!I$10,0)-MAX(BA83-AZ83,0)/Inputs!$B$10)*DCF!I$6</f>
        <v>1398.5823307420337</v>
      </c>
      <c r="CI83" s="15">
        <f ca="1">(BB83*DCF!J$10-DCF!J$5*MAX(BB83*DCF!J$10,0)-MAX(BB83-BA83,0)/Inputs!$B$10)*DCF!J$6</f>
        <v>1692.1234935895629</v>
      </c>
      <c r="CJ83" s="15">
        <f ca="1">(BC83*DCF!K$10-DCF!K$5*MAX(BC83*DCF!K$10,0)-MAX(BC83-BB83,0)/Inputs!$B$10)*DCF!K$6</f>
        <v>2310.5876917541641</v>
      </c>
      <c r="CK83" s="15">
        <f ca="1">(BD83*DCF!L$10-DCF!L$5*MAX(BD83*DCF!L$10,0)-MAX(BD83-BC83,0)/Inputs!$B$10)*DCF!L$6</f>
        <v>2495.421196273428</v>
      </c>
      <c r="CL83" s="15">
        <f ca="1">(BE83*DCF!M$10-DCF!M$5*MAX(BE83*DCF!M$10,0)-MAX(BE83-BD83,0)/Inputs!$B$10)*DCF!M$6</f>
        <v>2953.5057969019435</v>
      </c>
      <c r="CM83" s="15">
        <f ca="1">(BF83*DCF!C$28-DCF!C$5*MAX(BF83*DCF!C$28,0)-MAX(BF83-Inputs!$B$13,0)/Inputs!$B$17)*DCF!C$6</f>
        <v>3373.0418417819528</v>
      </c>
      <c r="CN83" s="15">
        <f ca="1">(BG83*DCF!D$28-DCF!D$5*MAX(BG83*DCF!D$28,0)-MAX(BG83-BF83,0)/Inputs!$B$17)*DCF!D$6</f>
        <v>3437.4540753409547</v>
      </c>
      <c r="CO83" s="15">
        <f ca="1">(BH83*DCF!E$28-DCF!E$5*MAX(BH83*DCF!E$28,0)-MAX(BH83-BG83,0)/Inputs!$B$17)*DCF!E$6</f>
        <v>4104.4785508593686</v>
      </c>
      <c r="CP83" s="15">
        <f ca="1">(BI83*DCF!F$28-DCF!F$5*MAX(BI83*DCF!F$28,0)-MAX(BI83-BH83,0)/Inputs!$B$17)*DCF!F$6</f>
        <v>5157.8998772885407</v>
      </c>
      <c r="CQ83" s="15">
        <f ca="1">(BJ83*DCF!G$28-DCF!G$5*MAX(BJ83*DCF!G$28,0)-MAX(BJ83-BI83,0)/Inputs!$B$17)*DCF!G$6</f>
        <v>6204.4847634255939</v>
      </c>
      <c r="CR83" s="15">
        <f ca="1">(BK83*DCF!H$28-DCF!H$5*MAX(BK83*DCF!H$28,0)-MAX(BK83-BJ83,0)/Inputs!$B$17)*DCF!H$6</f>
        <v>6775.9780028133646</v>
      </c>
      <c r="CS83" s="15">
        <f ca="1">(BL83*DCF!I$28-DCF!I$5*MAX(BL83*DCF!I$28,0)-MAX(BL83-BK83,0)/Inputs!$B$17)*DCF!I$6</f>
        <v>7790.5885867540392</v>
      </c>
      <c r="CT83" s="15">
        <f ca="1">(BM83*DCF!J$28-DCF!J$5*MAX(BM83*DCF!J$28,0)-MAX(BM83-BL83,0)/Inputs!$B$17)*DCF!J$6</f>
        <v>10812.020863670528</v>
      </c>
      <c r="CU83" s="15">
        <f ca="1">(BN83*DCF!K$28-DCF!K$5*MAX(BN83*DCF!K$28,0)-MAX(BN83-BM83,0)/Inputs!$B$17)*DCF!K$6</f>
        <v>14224.634414560227</v>
      </c>
      <c r="CV83" s="15">
        <f ca="1">(BO83*DCF!L$28-DCF!L$5*MAX(BO83*DCF!L$28,0)-MAX(BO83-BN83,0)/Inputs!$B$17)*DCF!L$6</f>
        <v>15910.401496450682</v>
      </c>
      <c r="CW83" s="15">
        <f ca="1">(BP83*DCF!M$28-DCF!M$5*MAX(BP83*DCF!M$28,0)-MAX(BP83-BO83,0)/Inputs!$B$17)*DCF!M$6</f>
        <v>18584.269914268596</v>
      </c>
      <c r="CX83" s="15">
        <f ca="1">(BQ83*DCF!C$46-DCF!C$5*MAX(BQ83*DCF!C$46,0)-MAX(BQ83-Inputs!$B$20,0)/Inputs!$B$24)*DCF!C$6</f>
        <v>-1808.4818461814123</v>
      </c>
      <c r="CY83" s="15">
        <f ca="1">(BR83*DCF!D$46-DCF!D$5*MAX(BR83*DCF!D$46,0)-MAX(BR83-BQ83,0)/Inputs!$B$24)*DCF!D$6</f>
        <v>-3453.3875495652728</v>
      </c>
      <c r="CZ83" s="15">
        <f ca="1">(BS83*DCF!E$46-DCF!E$5*MAX(BS83*DCF!E$46,0)-MAX(BS83-BR83,0)/Inputs!$B$24)*DCF!E$6</f>
        <v>-1194.6780224156853</v>
      </c>
      <c r="DA83" s="15">
        <f ca="1">(BT83*DCF!F$46-DCF!F$5*MAX(BT83*DCF!F$46,0)-MAX(BT83-BS83,0)/Inputs!$B$24)*DCF!F$6</f>
        <v>-1904.9160330246418</v>
      </c>
      <c r="DB83" s="15">
        <f ca="1">(BU83*DCF!G$46-DCF!G$5*MAX(BU83*DCF!G$46,0)-MAX(BU83-BT83,0)/Inputs!$B$24)*DCF!G$6</f>
        <v>-317.84738821739137</v>
      </c>
      <c r="DC83" s="15">
        <f ca="1">(BV83*DCF!H$46-DCF!H$5*MAX(BV83*DCF!H$46,0)-MAX(BV83-BU83,0)/Inputs!$B$24)*DCF!H$6</f>
        <v>0</v>
      </c>
      <c r="DD83" s="15">
        <f ca="1">(BW83*DCF!I$46-DCF!I$5*MAX(BW83*DCF!I$46,0)-MAX(BW83-BV83,0)/Inputs!$B$24)*DCF!I$6</f>
        <v>-99.526334871336545</v>
      </c>
      <c r="DE83" s="15">
        <f ca="1">(BX83*DCF!J$46-DCF!J$5*MAX(BX83*DCF!J$46,0)-MAX(BX83-BW83,0)/Inputs!$B$24)*DCF!J$6</f>
        <v>-699.74627466906838</v>
      </c>
      <c r="DF83" s="15">
        <f ca="1">(BY83*DCF!K$46-DCF!K$5*MAX(BY83*DCF!K$46,0)-MAX(BY83-BX83,0)/Inputs!$B$24)*DCF!K$6</f>
        <v>622.59780350655819</v>
      </c>
      <c r="DG83" s="15">
        <f ca="1">(BZ83*DCF!L$46-DCF!L$5*MAX(BZ83*DCF!L$46,0)-MAX(BZ83-BY83,0)/Inputs!$B$24)*DCF!L$6</f>
        <v>-410.13446717405719</v>
      </c>
      <c r="DH83" s="15">
        <f ca="1">(CA83*DCF!M$46-DCF!M$5*MAX(CA83*DCF!M$46,0)-MAX(CA83-BZ83,0)/Inputs!$B$24)*DCF!M$6</f>
        <v>671.01102287802269</v>
      </c>
      <c r="DI83" s="15">
        <f ca="1">SUM(CB83:CL83)+BE83*DCF!M$10*(1+Inputs!$B$30)*(1-Inputs!$B$33)*(1-Inputs!$B$30/Inputs!$B$31)/(Inputs!$B$29-Inputs!$B$30)*DCF!M$6</f>
        <v>86906.525243608878</v>
      </c>
      <c r="DJ83" s="15">
        <f ca="1">SUM(CM83:CW83)+BP83*DCF!M$28*(1+Inputs!$B$30)*(1-Inputs!$B$33)*(1-Inputs!$B$30/Inputs!$B$31)/(Inputs!$B$29-Inputs!$B$30)*DCF!M$6</f>
        <v>520669.91935740574</v>
      </c>
      <c r="DK83" s="15">
        <f ca="1">SUM(CX83:DH83)+CA83*DCF!M$46*(1+Inputs!$B$30)*(1-Inputs!$B$33)*(1-Inputs!$B$30/Inputs!$B$31)/(Inputs!$B$29-Inputs!$B$30)*DCF!M$6</f>
        <v>46524.580657974511</v>
      </c>
      <c r="DM83" s="15">
        <f ca="1">DI83+DJ83+DK83+Inputs!$B$34+Inputs!$B$36-Inputs!$B$35</f>
        <v>730952.02525898907</v>
      </c>
    </row>
    <row r="84" spans="1:117" x14ac:dyDescent="0.75">
      <c r="A84" s="11">
        <v>71</v>
      </c>
      <c r="C84" s="23">
        <f t="shared" ref="C84:M93" ca="1" si="67">_xlfn.NORM.S.INV(RAND())</f>
        <v>0.55656100867075164</v>
      </c>
      <c r="D84" s="23">
        <f t="shared" ca="1" si="67"/>
        <v>0.34096590852960462</v>
      </c>
      <c r="E84" s="23">
        <f t="shared" ca="1" si="67"/>
        <v>1.1039180396285351</v>
      </c>
      <c r="F84" s="23">
        <f t="shared" ca="1" si="67"/>
        <v>-0.48532061964370954</v>
      </c>
      <c r="G84" s="23">
        <f t="shared" ca="1" si="67"/>
        <v>4.3224807580184033E-3</v>
      </c>
      <c r="H84" s="23">
        <f t="shared" ca="1" si="67"/>
        <v>-0.63147735191138432</v>
      </c>
      <c r="I84" s="23">
        <f t="shared" ca="1" si="67"/>
        <v>-2.3680467440465369</v>
      </c>
      <c r="J84" s="23">
        <f t="shared" ca="1" si="67"/>
        <v>-0.16839716344118155</v>
      </c>
      <c r="K84" s="23">
        <f t="shared" ca="1" si="67"/>
        <v>9.7700607868418707E-2</v>
      </c>
      <c r="L84" s="23">
        <f t="shared" ca="1" si="67"/>
        <v>0.79241325237092697</v>
      </c>
      <c r="M84" s="23">
        <f t="shared" ca="1" si="67"/>
        <v>-1.3891703711583212</v>
      </c>
      <c r="N84" s="23">
        <f ca="1">SQRT(Inputs!$B$38)*C84+SQRT(1-Inputs!$B$38)*_xlfn.NORM.S.INV(RAND())</f>
        <v>1.2831588292957925</v>
      </c>
      <c r="O84" s="23">
        <f ca="1">SQRT(Inputs!$B$38)*D84+SQRT(1-Inputs!$B$38)*_xlfn.NORM.S.INV(RAND())</f>
        <v>0.12407542484158161</v>
      </c>
      <c r="P84" s="23">
        <f ca="1">SQRT(Inputs!$B$38)*E84+SQRT(1-Inputs!$B$38)*_xlfn.NORM.S.INV(RAND())</f>
        <v>-0.27538858881352046</v>
      </c>
      <c r="Q84" s="23">
        <f ca="1">SQRT(Inputs!$B$38)*F84+SQRT(1-Inputs!$B$38)*_xlfn.NORM.S.INV(RAND())</f>
        <v>-1.6029910924720565</v>
      </c>
      <c r="R84" s="23">
        <f ca="1">SQRT(Inputs!$B$38)*G84+SQRT(1-Inputs!$B$38)*_xlfn.NORM.S.INV(RAND())</f>
        <v>-1.2586219849184919</v>
      </c>
      <c r="S84" s="23">
        <f ca="1">SQRT(Inputs!$B$38)*H84+SQRT(1-Inputs!$B$38)*_xlfn.NORM.S.INV(RAND())</f>
        <v>-1.2964077574770587</v>
      </c>
      <c r="T84" s="23">
        <f ca="1">SQRT(Inputs!$B$38)*I84+SQRT(1-Inputs!$B$38)*_xlfn.NORM.S.INV(RAND())</f>
        <v>-2.562353373465065</v>
      </c>
      <c r="U84" s="23">
        <f ca="1">SQRT(Inputs!$B$38)*J84+SQRT(1-Inputs!$B$38)*_xlfn.NORM.S.INV(RAND())</f>
        <v>0.86820607674310013</v>
      </c>
      <c r="V84" s="23">
        <f ca="1">SQRT(Inputs!$B$38)*K84+SQRT(1-Inputs!$B$38)*_xlfn.NORM.S.INV(RAND())</f>
        <v>1.0483086022353358E-3</v>
      </c>
      <c r="W84" s="23">
        <f ca="1">SQRT(Inputs!$B$38)*L84+SQRT(1-Inputs!$B$38)*_xlfn.NORM.S.INV(RAND())</f>
        <v>6.9453384637603865E-2</v>
      </c>
      <c r="X84" s="23">
        <f ca="1">SQRT(Inputs!$B$38)*M84+SQRT(1-Inputs!$B$38)*_xlfn.NORM.S.INV(RAND())</f>
        <v>-0.70815882585219558</v>
      </c>
      <c r="Y84" s="23">
        <f ca="1">SQRT(Inputs!$B$38)*C84+SQRT(1-Inputs!$B$38)*_xlfn.NORM.S.INV(RAND())</f>
        <v>0.4850111516586596</v>
      </c>
      <c r="Z84" s="23">
        <f ca="1">SQRT(Inputs!$B$38)*D84+SQRT(1-Inputs!$B$38)*_xlfn.NORM.S.INV(RAND())</f>
        <v>-2.1173940690418616</v>
      </c>
      <c r="AA84" s="23">
        <f ca="1">SQRT(Inputs!$B$38)*E84+SQRT(1-Inputs!$B$38)*_xlfn.NORM.S.INV(RAND())</f>
        <v>0.28058291934931973</v>
      </c>
      <c r="AB84" s="23">
        <f ca="1">SQRT(Inputs!$B$38)*F84+SQRT(1-Inputs!$B$38)*_xlfn.NORM.S.INV(RAND())</f>
        <v>0.34602225215649307</v>
      </c>
      <c r="AC84" s="23">
        <f ca="1">SQRT(Inputs!$B$38)*G84+SQRT(1-Inputs!$B$38)*_xlfn.NORM.S.INV(RAND())</f>
        <v>0.38546906682867488</v>
      </c>
      <c r="AD84" s="23">
        <f ca="1">SQRT(Inputs!$B$38)*H84+SQRT(1-Inputs!$B$38)*_xlfn.NORM.S.INV(RAND())</f>
        <v>1.1029645816224869</v>
      </c>
      <c r="AE84" s="23">
        <f ca="1">SQRT(Inputs!$B$38)*I84+SQRT(1-Inputs!$B$38)*_xlfn.NORM.S.INV(RAND())</f>
        <v>-0.71439341987886751</v>
      </c>
      <c r="AF84" s="23">
        <f ca="1">SQRT(Inputs!$B$38)*J84+SQRT(1-Inputs!$B$38)*_xlfn.NORM.S.INV(RAND())</f>
        <v>-0.79825084875937591</v>
      </c>
      <c r="AG84" s="23">
        <f ca="1">SQRT(Inputs!$B$38)*K84+SQRT(1-Inputs!$B$38)*_xlfn.NORM.S.INV(RAND())</f>
        <v>0.67344749224061184</v>
      </c>
      <c r="AH84" s="23">
        <f ca="1">SQRT(Inputs!$B$38)*L84+SQRT(1-Inputs!$B$38)*_xlfn.NORM.S.INV(RAND())</f>
        <v>0.10000997017585433</v>
      </c>
      <c r="AI84" s="23">
        <f ca="1">SQRT(Inputs!$B$38)*M84+SQRT(1-Inputs!$B$38)*_xlfn.NORM.S.INV(RAND())</f>
        <v>-1.4635419734386266</v>
      </c>
      <c r="AJ84" s="23">
        <f ca="1">SQRT(Inputs!$B$38)*C84+SQRT(1-Inputs!$B$38)*_xlfn.NORM.S.INV(RAND())</f>
        <v>0.55987028956223051</v>
      </c>
      <c r="AK84" s="23">
        <f ca="1">SQRT(Inputs!$B$38)*D84+SQRT(1-Inputs!$B$38)*_xlfn.NORM.S.INV(RAND())</f>
        <v>0.48374518964971269</v>
      </c>
      <c r="AL84" s="23">
        <f ca="1">SQRT(Inputs!$B$38)*E84+SQRT(1-Inputs!$B$38)*_xlfn.NORM.S.INV(RAND())</f>
        <v>0.33270724492525355</v>
      </c>
      <c r="AM84" s="23">
        <f ca="1">SQRT(Inputs!$B$38)*F84+SQRT(1-Inputs!$B$38)*_xlfn.NORM.S.INV(RAND())</f>
        <v>0.29026570149951325</v>
      </c>
      <c r="AN84" s="23">
        <f ca="1">SQRT(Inputs!$B$38)*G84+SQRT(1-Inputs!$B$38)*_xlfn.NORM.S.INV(RAND())</f>
        <v>0.23755388065657529</v>
      </c>
      <c r="AO84" s="23">
        <f ca="1">SQRT(Inputs!$B$38)*H84+SQRT(1-Inputs!$B$38)*_xlfn.NORM.S.INV(RAND())</f>
        <v>-6.8163036054867954E-3</v>
      </c>
      <c r="AP84" s="23">
        <f ca="1">SQRT(Inputs!$B$38)*I84+SQRT(1-Inputs!$B$38)*_xlfn.NORM.S.INV(RAND())</f>
        <v>-1.7136088821486983</v>
      </c>
      <c r="AQ84" s="23">
        <f ca="1">SQRT(Inputs!$B$38)*J84+SQRT(1-Inputs!$B$38)*_xlfn.NORM.S.INV(RAND())</f>
        <v>-0.85241094203750756</v>
      </c>
      <c r="AR84" s="23">
        <f ca="1">SQRT(Inputs!$B$38)*K84+SQRT(1-Inputs!$B$38)*_xlfn.NORM.S.INV(RAND())</f>
        <v>1.2762162213695754</v>
      </c>
      <c r="AS84" s="23">
        <f ca="1">SQRT(Inputs!$B$38)*L84+SQRT(1-Inputs!$B$38)*_xlfn.NORM.S.INV(RAND())</f>
        <v>1.0459131575781728</v>
      </c>
      <c r="AT84" s="23">
        <f ca="1">SQRT(Inputs!$B$38)*M84+SQRT(1-Inputs!$B$38)*_xlfn.NORM.S.INV(RAND())</f>
        <v>-0.97303226269719589</v>
      </c>
      <c r="AU84" s="15">
        <f ca="1">Inputs!$B$6*EXP($B$8-0.5*C$5^2+C$5*N84)</f>
        <v>6107.7960918306899</v>
      </c>
      <c r="AV84" s="15">
        <f t="shared" ca="1" si="37"/>
        <v>7571.5056400940857</v>
      </c>
      <c r="AW84" s="15">
        <f t="shared" ca="1" si="38"/>
        <v>8895.4760003803294</v>
      </c>
      <c r="AX84" s="15">
        <f t="shared" ca="1" si="39"/>
        <v>8889.4438240635227</v>
      </c>
      <c r="AY84" s="15">
        <f t="shared" ca="1" si="40"/>
        <v>9378.7358831050278</v>
      </c>
      <c r="AZ84" s="15">
        <f t="shared" ca="1" si="41"/>
        <v>9944.4465372969589</v>
      </c>
      <c r="BA84" s="15">
        <f t="shared" ca="1" si="42"/>
        <v>9306.8844833003131</v>
      </c>
      <c r="BB84" s="15">
        <f t="shared" ca="1" si="43"/>
        <v>12429.998212767305</v>
      </c>
      <c r="BC84" s="15">
        <f t="shared" ca="1" si="44"/>
        <v>15225.125128744538</v>
      </c>
      <c r="BD84" s="15">
        <f t="shared" ca="1" si="45"/>
        <v>18773.777435705011</v>
      </c>
      <c r="BE84" s="15">
        <f t="shared" ca="1" si="46"/>
        <v>21567.89841002602</v>
      </c>
      <c r="BF84" s="15">
        <f ca="1">Inputs!$B$13*EXP($B$9-0.5*C$6^2+C$6*Y84)</f>
        <v>15226.940994640334</v>
      </c>
      <c r="BG84" s="15">
        <f t="shared" ca="1" si="47"/>
        <v>12664.72722788727</v>
      </c>
      <c r="BH84" s="15">
        <f t="shared" ca="1" si="48"/>
        <v>16211.094150687408</v>
      </c>
      <c r="BI84" s="15">
        <f t="shared" ca="1" si="49"/>
        <v>20930.396174458114</v>
      </c>
      <c r="BJ84" s="15">
        <f t="shared" ca="1" si="50"/>
        <v>27125.379791271149</v>
      </c>
      <c r="BK84" s="15">
        <f t="shared" ca="1" si="51"/>
        <v>38685.166388907906</v>
      </c>
      <c r="BL84" s="15">
        <f t="shared" ca="1" si="52"/>
        <v>43318.183669041893</v>
      </c>
      <c r="BM84" s="15">
        <f t="shared" ca="1" si="53"/>
        <v>48220.495367105686</v>
      </c>
      <c r="BN84" s="15">
        <f t="shared" ca="1" si="54"/>
        <v>64289.714919859056</v>
      </c>
      <c r="BO84" s="15">
        <f t="shared" ca="1" si="55"/>
        <v>80026.803468692116</v>
      </c>
      <c r="BP84" s="15">
        <f t="shared" ca="1" si="56"/>
        <v>83447.880620175129</v>
      </c>
      <c r="BQ84" s="15">
        <f ca="1">Inputs!$B$20*EXP($B$10-0.5*C$7^2+C$7*AJ84)</f>
        <v>5231.7702779894817</v>
      </c>
      <c r="BR84" s="15">
        <f t="shared" ca="1" si="57"/>
        <v>8277.6493031680111</v>
      </c>
      <c r="BS84" s="15">
        <f t="shared" ca="1" si="58"/>
        <v>12471.933639865802</v>
      </c>
      <c r="BT84" s="15">
        <f t="shared" ca="1" si="59"/>
        <v>18556.642496576485</v>
      </c>
      <c r="BU84" s="15">
        <f t="shared" ca="1" si="60"/>
        <v>27238.843762780773</v>
      </c>
      <c r="BV84" s="15">
        <f t="shared" ca="1" si="61"/>
        <v>37838.937390395338</v>
      </c>
      <c r="BW84" s="15">
        <f t="shared" ca="1" si="62"/>
        <v>36740.033539291748</v>
      </c>
      <c r="BX84" s="15">
        <f t="shared" ca="1" si="63"/>
        <v>43314.859998931366</v>
      </c>
      <c r="BY84" s="15">
        <f t="shared" ca="1" si="64"/>
        <v>77476.522328131687</v>
      </c>
      <c r="BZ84" s="15">
        <f t="shared" ca="1" si="65"/>
        <v>131757.32430240675</v>
      </c>
      <c r="CA84" s="15">
        <f t="shared" ca="1" si="66"/>
        <v>155691.18189396258</v>
      </c>
      <c r="CB84" s="15">
        <f ca="1">(AU84*DCF!C$10-DCF!C$5*MAX(AU84*DCF!C$10,0)-MAX(AU84-Inputs!$B$6,0)/Inputs!$B$10)*DCF!C$6</f>
        <v>1034.9062803369661</v>
      </c>
      <c r="CC84" s="15">
        <f ca="1">(AV84*DCF!D$10-DCF!D$5*MAX(AV84*DCF!D$10,0)-MAX(AV84-AU84,0)/Inputs!$B$10)*DCF!D$6</f>
        <v>1488.6159391621964</v>
      </c>
      <c r="CD84" s="15">
        <f ca="1">(AW84*DCF!E$10-DCF!E$5*MAX(AW84*DCF!E$10,0)-MAX(AW84-AV84,0)/Inputs!$B$10)*DCF!E$6</f>
        <v>1755.6108514578225</v>
      </c>
      <c r="CE84" s="15">
        <f ca="1">(AX84*DCF!F$10-DCF!F$5*MAX(AX84*DCF!F$10,0)-MAX(AX84-AW84,0)/Inputs!$B$10)*DCF!F$6</f>
        <v>1940.5514198355177</v>
      </c>
      <c r="CF84" s="15">
        <f ca="1">(AY84*DCF!G$10-DCF!G$5*MAX(AY84*DCF!G$10,0)-MAX(AY84-AX84,0)/Inputs!$B$10)*DCF!G$6</f>
        <v>1838.3429309245766</v>
      </c>
      <c r="CG84" s="15">
        <f ca="1">(AZ84*DCF!H$10-DCF!H$5*MAX(AZ84*DCF!H$10,0)-MAX(AZ84-AY84,0)/Inputs!$B$10)*DCF!H$6</f>
        <v>1830.269359831854</v>
      </c>
      <c r="CH84" s="15">
        <f ca="1">(BA84*DCF!I$10-DCF!I$5*MAX(BA84*DCF!I$10,0)-MAX(BA84-AZ84,0)/Inputs!$B$10)*DCF!I$6</f>
        <v>1700.0282789161904</v>
      </c>
      <c r="CI84" s="15">
        <f ca="1">(BB84*DCF!J$10-DCF!J$5*MAX(BB84*DCF!J$10,0)-MAX(BB84-BA84,0)/Inputs!$B$10)*DCF!J$6</f>
        <v>1659.760114020962</v>
      </c>
      <c r="CJ84" s="15">
        <f ca="1">(BC84*DCF!K$10-DCF!K$5*MAX(BC84*DCF!K$10,0)-MAX(BC84-BB84,0)/Inputs!$B$10)*DCF!K$6</f>
        <v>2059.7254102244947</v>
      </c>
      <c r="CK84" s="15">
        <f ca="1">(BD84*DCF!L$10-DCF!L$5*MAX(BD84*DCF!L$10,0)-MAX(BD84-BC84,0)/Inputs!$B$10)*DCF!L$6</f>
        <v>2372.5444378626462</v>
      </c>
      <c r="CL84" s="15">
        <f ca="1">(BE84*DCF!M$10-DCF!M$5*MAX(BE84*DCF!M$10,0)-MAX(BE84-BD84,0)/Inputs!$B$10)*DCF!M$6</f>
        <v>2709.7218205506633</v>
      </c>
      <c r="CM84" s="15">
        <f ca="1">(BF84*DCF!C$28-DCF!C$5*MAX(BF84*DCF!C$28,0)-MAX(BF84-Inputs!$B$13,0)/Inputs!$B$17)*DCF!C$6</f>
        <v>3760.3401307264494</v>
      </c>
      <c r="CN84" s="15">
        <f ca="1">(BG84*DCF!D$28-DCF!D$5*MAX(BG84*DCF!D$28,0)-MAX(BG84-BF84,0)/Inputs!$B$17)*DCF!D$6</f>
        <v>3730.0542654800633</v>
      </c>
      <c r="CO84" s="15">
        <f ca="1">(BH84*DCF!E$28-DCF!E$5*MAX(BH84*DCF!E$28,0)-MAX(BH84-BG84,0)/Inputs!$B$17)*DCF!E$6</f>
        <v>3892.3304198904871</v>
      </c>
      <c r="CP84" s="15">
        <f ca="1">(BI84*DCF!F$28-DCF!F$5*MAX(BI84*DCF!F$28,0)-MAX(BI84-BH84,0)/Inputs!$B$17)*DCF!F$6</f>
        <v>4822.8277089919147</v>
      </c>
      <c r="CQ84" s="15">
        <f ca="1">(BJ84*DCF!G$28-DCF!G$5*MAX(BJ84*DCF!G$28,0)-MAX(BJ84-BI84,0)/Inputs!$B$17)*DCF!G$6</f>
        <v>5995.9505411263635</v>
      </c>
      <c r="CR84" s="15">
        <f ca="1">(BK84*DCF!H$28-DCF!H$5*MAX(BK84*DCF!H$28,0)-MAX(BK84-BJ84,0)/Inputs!$B$17)*DCF!H$6</f>
        <v>7771.2020222885221</v>
      </c>
      <c r="CS84" s="15">
        <f ca="1">(BL84*DCF!I$28-DCF!I$5*MAX(BL84*DCF!I$28,0)-MAX(BL84-BK84,0)/Inputs!$B$17)*DCF!I$6</f>
        <v>9521.4224361768356</v>
      </c>
      <c r="CT84" s="15">
        <f ca="1">(BM84*DCF!J$28-DCF!J$5*MAX(BM84*DCF!J$28,0)-MAX(BM84-BL84,0)/Inputs!$B$17)*DCF!J$6</f>
        <v>10107.167074890132</v>
      </c>
      <c r="CU84" s="15">
        <f ca="1">(BN84*DCF!K$28-DCF!K$5*MAX(BN84*DCF!K$28,0)-MAX(BN84-BM84,0)/Inputs!$B$17)*DCF!K$6</f>
        <v>11608.644491183702</v>
      </c>
      <c r="CV84" s="15">
        <f ca="1">(BO84*DCF!L$28-DCF!L$5*MAX(BO84*DCF!L$28,0)-MAX(BO84-BN84,0)/Inputs!$B$17)*DCF!L$6</f>
        <v>14186.349233821955</v>
      </c>
      <c r="CW84" s="15">
        <f ca="1">(BP84*DCF!M$28-DCF!M$5*MAX(BP84*DCF!M$28,0)-MAX(BP84-BO84,0)/Inputs!$B$17)*DCF!M$6</f>
        <v>15343.16834018898</v>
      </c>
      <c r="CX84" s="15">
        <f ca="1">(BQ84*DCF!C$46-DCF!C$5*MAX(BQ84*DCF!C$46,0)-MAX(BQ84-Inputs!$B$20,0)/Inputs!$B$24)*DCF!C$6</f>
        <v>-2146.2611625793174</v>
      </c>
      <c r="CY84" s="15">
        <f ca="1">(BR84*DCF!D$46-DCF!D$5*MAX(BR84*DCF!D$46,0)-MAX(BR84-BQ84,0)/Inputs!$B$24)*DCF!D$6</f>
        <v>-2712.4529957259292</v>
      </c>
      <c r="CZ84" s="15">
        <f ca="1">(BS84*DCF!E$46-DCF!E$5*MAX(BS84*DCF!E$46,0)-MAX(BS84-BR84,0)/Inputs!$B$24)*DCF!E$6</f>
        <v>-3128.099286884611</v>
      </c>
      <c r="DA84" s="15">
        <f ca="1">(BT84*DCF!F$46-DCF!F$5*MAX(BT84*DCF!F$46,0)-MAX(BT84-BS84,0)/Inputs!$B$24)*DCF!F$6</f>
        <v>-3567.0468776928815</v>
      </c>
      <c r="DB84" s="15">
        <f ca="1">(BU84*DCF!G$46-DCF!G$5*MAX(BU84*DCF!G$46,0)-MAX(BU84-BT84,0)/Inputs!$B$24)*DCF!G$6</f>
        <v>-3836.7818533954674</v>
      </c>
      <c r="DC84" s="15">
        <f ca="1">(BV84*DCF!H$46-DCF!H$5*MAX(BV84*DCF!H$46,0)-MAX(BV84-BU84,0)/Inputs!$B$24)*DCF!H$6</f>
        <v>-3293.9141469300071</v>
      </c>
      <c r="DD84" s="15">
        <f ca="1">(BW84*DCF!I$46-DCF!I$5*MAX(BW84*DCF!I$46,0)-MAX(BW84-BV84,0)/Inputs!$B$24)*DCF!I$6</f>
        <v>848.52531400267935</v>
      </c>
      <c r="DE84" s="15">
        <f ca="1">(BX84*DCF!J$46-DCF!J$5*MAX(BX84*DCF!J$46,0)-MAX(BX84-BW84,0)/Inputs!$B$24)*DCF!J$6</f>
        <v>73.402002209859162</v>
      </c>
      <c r="DF84" s="15">
        <f ca="1">(BY84*DCF!K$46-DCF!K$5*MAX(BY84*DCF!K$46,0)-MAX(BY84-BX84,0)/Inputs!$B$24)*DCF!K$6</f>
        <v>-3942.9799830104866</v>
      </c>
      <c r="DG84" s="15">
        <f ca="1">(BZ84*DCF!L$46-DCF!L$5*MAX(BZ84*DCF!L$46,0)-MAX(BZ84-BY84,0)/Inputs!$B$24)*DCF!L$6</f>
        <v>-3176.151096022666</v>
      </c>
      <c r="DH84" s="15">
        <f ca="1">(CA84*DCF!M$46-DCF!M$5*MAX(CA84*DCF!M$46,0)-MAX(CA84-BZ84,0)/Inputs!$B$24)*DCF!M$6</f>
        <v>7202.0562045034994</v>
      </c>
      <c r="DI84" s="15">
        <f ca="1">SUM(CB84:CL84)+BE84*DCF!M$10*(1+Inputs!$B$30)*(1-Inputs!$B$33)*(1-Inputs!$B$30/Inputs!$B$31)/(Inputs!$B$29-Inputs!$B$30)*DCF!M$6</f>
        <v>80413.823324156867</v>
      </c>
      <c r="DJ84" s="15">
        <f ca="1">SUM(CM84:CW84)+BP84*DCF!M$28*(1+Inputs!$B$30)*(1-Inputs!$B$33)*(1-Inputs!$B$30/Inputs!$B$31)/(Inputs!$B$29-Inputs!$B$30)*DCF!M$6</f>
        <v>400388.19699800608</v>
      </c>
      <c r="DK84" s="15">
        <f ca="1">SUM(CX84:DH84)+CA84*DCF!M$46*(1+Inputs!$B$30)*(1-Inputs!$B$33)*(1-Inputs!$B$30/Inputs!$B$31)/(Inputs!$B$29-Inputs!$B$30)*DCF!M$6</f>
        <v>223037.30612605315</v>
      </c>
      <c r="DM84" s="15">
        <f ca="1">DI84+DJ84+DK84+Inputs!$B$34+Inputs!$B$36-Inputs!$B$35</f>
        <v>780690.3264482161</v>
      </c>
    </row>
    <row r="85" spans="1:117" x14ac:dyDescent="0.75">
      <c r="A85" s="11">
        <v>72</v>
      </c>
      <c r="C85" s="23">
        <f t="shared" ca="1" si="67"/>
        <v>0.14451697139837588</v>
      </c>
      <c r="D85" s="23">
        <f t="shared" ca="1" si="67"/>
        <v>0.74334030811558049</v>
      </c>
      <c r="E85" s="23">
        <f t="shared" ca="1" si="67"/>
        <v>0.51333063722352545</v>
      </c>
      <c r="F85" s="23">
        <f t="shared" ca="1" si="67"/>
        <v>-5.4316955423479522E-2</v>
      </c>
      <c r="G85" s="23">
        <f t="shared" ca="1" si="67"/>
        <v>1.0103514690671445</v>
      </c>
      <c r="H85" s="23">
        <f t="shared" ca="1" si="67"/>
        <v>6.6207942944625425E-2</v>
      </c>
      <c r="I85" s="23">
        <f t="shared" ca="1" si="67"/>
        <v>0.51213999758869311</v>
      </c>
      <c r="J85" s="23">
        <f t="shared" ca="1" si="67"/>
        <v>-0.40285771072326576</v>
      </c>
      <c r="K85" s="23">
        <f t="shared" ca="1" si="67"/>
        <v>-0.19169895571750178</v>
      </c>
      <c r="L85" s="23">
        <f t="shared" ca="1" si="67"/>
        <v>-1.2326144412470172</v>
      </c>
      <c r="M85" s="23">
        <f t="shared" ca="1" si="67"/>
        <v>0.78658243641899483</v>
      </c>
      <c r="N85" s="23">
        <f ca="1">SQRT(Inputs!$B$38)*C85+SQRT(1-Inputs!$B$38)*_xlfn.NORM.S.INV(RAND())</f>
        <v>1.3193993215010666</v>
      </c>
      <c r="O85" s="23">
        <f ca="1">SQRT(Inputs!$B$38)*D85+SQRT(1-Inputs!$B$38)*_xlfn.NORM.S.INV(RAND())</f>
        <v>1.6889583762403886</v>
      </c>
      <c r="P85" s="23">
        <f ca="1">SQRT(Inputs!$B$38)*E85+SQRT(1-Inputs!$B$38)*_xlfn.NORM.S.INV(RAND())</f>
        <v>-0.92812849439812772</v>
      </c>
      <c r="Q85" s="23">
        <f ca="1">SQRT(Inputs!$B$38)*F85+SQRT(1-Inputs!$B$38)*_xlfn.NORM.S.INV(RAND())</f>
        <v>-0.47357923114345468</v>
      </c>
      <c r="R85" s="23">
        <f ca="1">SQRT(Inputs!$B$38)*G85+SQRT(1-Inputs!$B$38)*_xlfn.NORM.S.INV(RAND())</f>
        <v>-0.3463793975331102</v>
      </c>
      <c r="S85" s="23">
        <f ca="1">SQRT(Inputs!$B$38)*H85+SQRT(1-Inputs!$B$38)*_xlfn.NORM.S.INV(RAND())</f>
        <v>0.80419241878938519</v>
      </c>
      <c r="T85" s="23">
        <f ca="1">SQRT(Inputs!$B$38)*I85+SQRT(1-Inputs!$B$38)*_xlfn.NORM.S.INV(RAND())</f>
        <v>-0.85201263163021412</v>
      </c>
      <c r="U85" s="23">
        <f ca="1">SQRT(Inputs!$B$38)*J85+SQRT(1-Inputs!$B$38)*_xlfn.NORM.S.INV(RAND())</f>
        <v>-0.21633819937682891</v>
      </c>
      <c r="V85" s="23">
        <f ca="1">SQRT(Inputs!$B$38)*K85+SQRT(1-Inputs!$B$38)*_xlfn.NORM.S.INV(RAND())</f>
        <v>0.2605028004215027</v>
      </c>
      <c r="W85" s="23">
        <f ca="1">SQRT(Inputs!$B$38)*L85+SQRT(1-Inputs!$B$38)*_xlfn.NORM.S.INV(RAND())</f>
        <v>-0.76968642802852794</v>
      </c>
      <c r="X85" s="23">
        <f ca="1">SQRT(Inputs!$B$38)*M85+SQRT(1-Inputs!$B$38)*_xlfn.NORM.S.INV(RAND())</f>
        <v>2.3477821231984972</v>
      </c>
      <c r="Y85" s="23">
        <f ca="1">SQRT(Inputs!$B$38)*C85+SQRT(1-Inputs!$B$38)*_xlfn.NORM.S.INV(RAND())</f>
        <v>0.45866080543868942</v>
      </c>
      <c r="Z85" s="23">
        <f ca="1">SQRT(Inputs!$B$38)*D85+SQRT(1-Inputs!$B$38)*_xlfn.NORM.S.INV(RAND())</f>
        <v>-0.48219160761927776</v>
      </c>
      <c r="AA85" s="23">
        <f ca="1">SQRT(Inputs!$B$38)*E85+SQRT(1-Inputs!$B$38)*_xlfn.NORM.S.INV(RAND())</f>
        <v>0.94023465532455786</v>
      </c>
      <c r="AB85" s="23">
        <f ca="1">SQRT(Inputs!$B$38)*F85+SQRT(1-Inputs!$B$38)*_xlfn.NORM.S.INV(RAND())</f>
        <v>-1.5759713187985773</v>
      </c>
      <c r="AC85" s="23">
        <f ca="1">SQRT(Inputs!$B$38)*G85+SQRT(1-Inputs!$B$38)*_xlfn.NORM.S.INV(RAND())</f>
        <v>-1.1683618984585629</v>
      </c>
      <c r="AD85" s="23">
        <f ca="1">SQRT(Inputs!$B$38)*H85+SQRT(1-Inputs!$B$38)*_xlfn.NORM.S.INV(RAND())</f>
        <v>-8.152833450765104E-2</v>
      </c>
      <c r="AE85" s="23">
        <f ca="1">SQRT(Inputs!$B$38)*I85+SQRT(1-Inputs!$B$38)*_xlfn.NORM.S.INV(RAND())</f>
        <v>3.7153126260443398E-2</v>
      </c>
      <c r="AF85" s="23">
        <f ca="1">SQRT(Inputs!$B$38)*J85+SQRT(1-Inputs!$B$38)*_xlfn.NORM.S.INV(RAND())</f>
        <v>-0.67311853778049135</v>
      </c>
      <c r="AG85" s="23">
        <f ca="1">SQRT(Inputs!$B$38)*K85+SQRT(1-Inputs!$B$38)*_xlfn.NORM.S.INV(RAND())</f>
        <v>0.38343989911395721</v>
      </c>
      <c r="AH85" s="23">
        <f ca="1">SQRT(Inputs!$B$38)*L85+SQRT(1-Inputs!$B$38)*_xlfn.NORM.S.INV(RAND())</f>
        <v>-1.0311588893421437</v>
      </c>
      <c r="AI85" s="23">
        <f ca="1">SQRT(Inputs!$B$38)*M85+SQRT(1-Inputs!$B$38)*_xlfn.NORM.S.INV(RAND())</f>
        <v>0.94543352704928085</v>
      </c>
      <c r="AJ85" s="23">
        <f ca="1">SQRT(Inputs!$B$38)*C85+SQRT(1-Inputs!$B$38)*_xlfn.NORM.S.INV(RAND())</f>
        <v>1.0834116169658941</v>
      </c>
      <c r="AK85" s="23">
        <f ca="1">SQRT(Inputs!$B$38)*D85+SQRT(1-Inputs!$B$38)*_xlfn.NORM.S.INV(RAND())</f>
        <v>0.49652315665244595</v>
      </c>
      <c r="AL85" s="23">
        <f ca="1">SQRT(Inputs!$B$38)*E85+SQRT(1-Inputs!$B$38)*_xlfn.NORM.S.INV(RAND())</f>
        <v>0.2765201943787412</v>
      </c>
      <c r="AM85" s="23">
        <f ca="1">SQRT(Inputs!$B$38)*F85+SQRT(1-Inputs!$B$38)*_xlfn.NORM.S.INV(RAND())</f>
        <v>1.2344461536685676</v>
      </c>
      <c r="AN85" s="23">
        <f ca="1">SQRT(Inputs!$B$38)*G85+SQRT(1-Inputs!$B$38)*_xlfn.NORM.S.INV(RAND())</f>
        <v>0.52215801203544532</v>
      </c>
      <c r="AO85" s="23">
        <f ca="1">SQRT(Inputs!$B$38)*H85+SQRT(1-Inputs!$B$38)*_xlfn.NORM.S.INV(RAND())</f>
        <v>-0.28674322501239335</v>
      </c>
      <c r="AP85" s="23">
        <f ca="1">SQRT(Inputs!$B$38)*I85+SQRT(1-Inputs!$B$38)*_xlfn.NORM.S.INV(RAND())</f>
        <v>1.1170534461239749</v>
      </c>
      <c r="AQ85" s="23">
        <f ca="1">SQRT(Inputs!$B$38)*J85+SQRT(1-Inputs!$B$38)*_xlfn.NORM.S.INV(RAND())</f>
        <v>-7.7963052881903305E-2</v>
      </c>
      <c r="AR85" s="23">
        <f ca="1">SQRT(Inputs!$B$38)*K85+SQRT(1-Inputs!$B$38)*_xlfn.NORM.S.INV(RAND())</f>
        <v>-0.60526068176536119</v>
      </c>
      <c r="AS85" s="23">
        <f ca="1">SQRT(Inputs!$B$38)*L85+SQRT(1-Inputs!$B$38)*_xlfn.NORM.S.INV(RAND())</f>
        <v>-0.61170440011514626</v>
      </c>
      <c r="AT85" s="23">
        <f ca="1">SQRT(Inputs!$B$38)*M85+SQRT(1-Inputs!$B$38)*_xlfn.NORM.S.INV(RAND())</f>
        <v>1.2629853360092496</v>
      </c>
      <c r="AU85" s="15">
        <f ca="1">Inputs!$B$6*EXP($B$8-0.5*C$5^2+C$5*N85)</f>
        <v>6143.7319252554389</v>
      </c>
      <c r="AV85" s="15">
        <f t="shared" ca="1" si="37"/>
        <v>9586.4072202609095</v>
      </c>
      <c r="AW85" s="15">
        <f t="shared" ca="1" si="38"/>
        <v>10313.510679845487</v>
      </c>
      <c r="AX85" s="15">
        <f t="shared" ca="1" si="39"/>
        <v>11868.372631185011</v>
      </c>
      <c r="AY85" s="15">
        <f t="shared" ca="1" si="40"/>
        <v>13929.327886997753</v>
      </c>
      <c r="AZ85" s="15">
        <f t="shared" ca="1" si="41"/>
        <v>18613.417369196173</v>
      </c>
      <c r="BA85" s="15">
        <f t="shared" ca="1" si="42"/>
        <v>20834.839517204622</v>
      </c>
      <c r="BB85" s="15">
        <f t="shared" ca="1" si="43"/>
        <v>24961.254866103704</v>
      </c>
      <c r="BC85" s="15">
        <f t="shared" ca="1" si="44"/>
        <v>31349.684431005055</v>
      </c>
      <c r="BD85" s="15">
        <f t="shared" ca="1" si="45"/>
        <v>35738.57152179785</v>
      </c>
      <c r="BE85" s="15">
        <f t="shared" ca="1" si="46"/>
        <v>54234.191699654017</v>
      </c>
      <c r="BF85" s="15">
        <f ca="1">Inputs!$B$13*EXP($B$9-0.5*C$6^2+C$6*Y85)</f>
        <v>15147.604452783373</v>
      </c>
      <c r="BG85" s="15">
        <f t="shared" ca="1" si="47"/>
        <v>16922.602853856955</v>
      </c>
      <c r="BH85" s="15">
        <f t="shared" ca="1" si="48"/>
        <v>24165.678457774229</v>
      </c>
      <c r="BI85" s="15">
        <f t="shared" ca="1" si="49"/>
        <v>23210.569830909048</v>
      </c>
      <c r="BJ85" s="15">
        <f t="shared" ca="1" si="50"/>
        <v>24044.284725245176</v>
      </c>
      <c r="BK85" s="15">
        <f t="shared" ca="1" si="51"/>
        <v>29184.068524903669</v>
      </c>
      <c r="BL85" s="15">
        <f t="shared" ca="1" si="52"/>
        <v>36022.126405435316</v>
      </c>
      <c r="BM85" s="15">
        <f t="shared" ca="1" si="53"/>
        <v>40726.944857474467</v>
      </c>
      <c r="BN85" s="15">
        <f t="shared" ca="1" si="54"/>
        <v>52444.324232335646</v>
      </c>
      <c r="BO85" s="15">
        <f t="shared" ca="1" si="55"/>
        <v>57238.499560430777</v>
      </c>
      <c r="BP85" s="15">
        <f t="shared" ca="1" si="56"/>
        <v>78415.026489118944</v>
      </c>
      <c r="BQ85" s="15">
        <f ca="1">Inputs!$B$20*EXP($B$10-0.5*C$7^2+C$7*AJ85)</f>
        <v>6299.3140814047047</v>
      </c>
      <c r="BR85" s="15">
        <f t="shared" ca="1" si="57"/>
        <v>10007.232682760994</v>
      </c>
      <c r="BS85" s="15">
        <f t="shared" ca="1" si="58"/>
        <v>14836.536173083496</v>
      </c>
      <c r="BT85" s="15">
        <f t="shared" ca="1" si="59"/>
        <v>28279.262804165792</v>
      </c>
      <c r="BU85" s="15">
        <f t="shared" ca="1" si="60"/>
        <v>44469.813821609539</v>
      </c>
      <c r="BV85" s="15">
        <f t="shared" ca="1" si="61"/>
        <v>57999.716095821517</v>
      </c>
      <c r="BW85" s="15">
        <f t="shared" ca="1" si="62"/>
        <v>102521.64832287707</v>
      </c>
      <c r="BX85" s="15">
        <f t="shared" ca="1" si="63"/>
        <v>141169.24876012045</v>
      </c>
      <c r="BY85" s="15">
        <f t="shared" ca="1" si="64"/>
        <v>176172.85793359319</v>
      </c>
      <c r="BZ85" s="15">
        <f t="shared" ca="1" si="65"/>
        <v>220903.58003189796</v>
      </c>
      <c r="CA85" s="15">
        <f t="shared" ca="1" si="66"/>
        <v>388378.76946168713</v>
      </c>
      <c r="CB85" s="15">
        <f ca="1">(AU85*DCF!C$10-DCF!C$5*MAX(AU85*DCF!C$10,0)-MAX(AU85-Inputs!$B$6,0)/Inputs!$B$10)*DCF!C$6</f>
        <v>1034.6500514394152</v>
      </c>
      <c r="CC85" s="15">
        <f ca="1">(AV85*DCF!D$10-DCF!D$5*MAX(AV85*DCF!D$10,0)-MAX(AV85-AU85,0)/Inputs!$B$10)*DCF!D$6</f>
        <v>1497.2155446876102</v>
      </c>
      <c r="CD85" s="15">
        <f ca="1">(AW85*DCF!E$10-DCF!E$5*MAX(AW85*DCF!E$10,0)-MAX(AW85-AV85,0)/Inputs!$B$10)*DCF!E$6</f>
        <v>2217.4516290316119</v>
      </c>
      <c r="CE85" s="15">
        <f ca="1">(AX85*DCF!F$10-DCF!F$5*MAX(AX85*DCF!F$10,0)-MAX(AX85-AW85,0)/Inputs!$B$10)*DCF!F$6</f>
        <v>2267.3186084363811</v>
      </c>
      <c r="CF85" s="15">
        <f ca="1">(AY85*DCF!G$10-DCF!G$5*MAX(AY85*DCF!G$10,0)-MAX(AY85-AX85,0)/Inputs!$B$10)*DCF!G$6</f>
        <v>2473.8453909868572</v>
      </c>
      <c r="CG85" s="15">
        <f ca="1">(AZ85*DCF!H$10-DCF!H$5*MAX(AZ85*DCF!H$10,0)-MAX(AZ85-AY85,0)/Inputs!$B$10)*DCF!H$6</f>
        <v>2782.0642723257192</v>
      </c>
      <c r="CH85" s="15">
        <f ca="1">(BA85*DCF!I$10-DCF!I$5*MAX(BA85*DCF!I$10,0)-MAX(BA85-AZ85,0)/Inputs!$B$10)*DCF!I$6</f>
        <v>3441.3740586589452</v>
      </c>
      <c r="CI85" s="15">
        <f ca="1">(BB85*DCF!J$10-DCF!J$5*MAX(BB85*DCF!J$10,0)-MAX(BB85-BA85,0)/Inputs!$B$10)*DCF!J$6</f>
        <v>3658.1190049721595</v>
      </c>
      <c r="CJ85" s="15">
        <f ca="1">(BC85*DCF!K$10-DCF!K$5*MAX(BC85*DCF!K$10,0)-MAX(BC85-BB85,0)/Inputs!$B$10)*DCF!K$6</f>
        <v>4152.5128252434451</v>
      </c>
      <c r="CK85" s="15">
        <f ca="1">(BD85*DCF!L$10-DCF!L$5*MAX(BD85*DCF!L$10,0)-MAX(BD85-BC85,0)/Inputs!$B$10)*DCF!L$6</f>
        <v>4822.5020258797131</v>
      </c>
      <c r="CL85" s="15">
        <f ca="1">(BE85*DCF!M$10-DCF!M$5*MAX(BE85*DCF!M$10,0)-MAX(BE85-BD85,0)/Inputs!$B$10)*DCF!M$6</f>
        <v>5443.6464621518362</v>
      </c>
      <c r="CM85" s="15">
        <f ca="1">(BF85*DCF!C$28-DCF!C$5*MAX(BF85*DCF!C$28,0)-MAX(BF85-Inputs!$B$13,0)/Inputs!$B$17)*DCF!C$6</f>
        <v>3754.4496654386512</v>
      </c>
      <c r="CN85" s="15">
        <f ca="1">(BG85*DCF!D$28-DCF!D$5*MAX(BG85*DCF!D$28,0)-MAX(BG85-BF85,0)/Inputs!$B$17)*DCF!D$6</f>
        <v>4605.4082982073569</v>
      </c>
      <c r="CO85" s="15">
        <f ca="1">(BH85*DCF!E$28-DCF!E$5*MAX(BH85*DCF!E$28,0)-MAX(BH85-BG85,0)/Inputs!$B$17)*DCF!E$6</f>
        <v>5416.6399418550209</v>
      </c>
      <c r="CP85" s="15">
        <f ca="1">(BI85*DCF!F$28-DCF!F$5*MAX(BI85*DCF!F$28,0)-MAX(BI85-BH85,0)/Inputs!$B$17)*DCF!F$6</f>
        <v>6301.0583226638364</v>
      </c>
      <c r="CQ85" s="15">
        <f ca="1">(BJ85*DCF!G$28-DCF!G$5*MAX(BJ85*DCF!G$28,0)-MAX(BJ85-BI85,0)/Inputs!$B$17)*DCF!G$6</f>
        <v>6098.2494862975736</v>
      </c>
      <c r="CR85" s="15">
        <f ca="1">(BK85*DCF!H$28-DCF!H$5*MAX(BK85*DCF!H$28,0)-MAX(BK85-BJ85,0)/Inputs!$B$17)*DCF!H$6</f>
        <v>6418.9639642210568</v>
      </c>
      <c r="CS85" s="15">
        <f ca="1">(BL85*DCF!I$28-DCF!I$5*MAX(BL85*DCF!I$28,0)-MAX(BL85-BK85,0)/Inputs!$B$17)*DCF!I$6</f>
        <v>7489.2414852098809</v>
      </c>
      <c r="CT85" s="15">
        <f ca="1">(BM85*DCF!J$28-DCF!J$5*MAX(BM85*DCF!J$28,0)-MAX(BM85-BL85,0)/Inputs!$B$17)*DCF!J$6</f>
        <v>8461.6692146251444</v>
      </c>
      <c r="CU85" s="15">
        <f ca="1">(BN85*DCF!K$28-DCF!K$5*MAX(BN85*DCF!K$28,0)-MAX(BN85-BM85,0)/Inputs!$B$17)*DCF!K$6</f>
        <v>9640.1390451890475</v>
      </c>
      <c r="CV85" s="15">
        <f ca="1">(BO85*DCF!L$28-DCF!L$5*MAX(BO85*DCF!L$28,0)-MAX(BO85-BN85,0)/Inputs!$B$17)*DCF!L$6</f>
        <v>10877.813158581781</v>
      </c>
      <c r="CW85" s="15">
        <f ca="1">(BP85*DCF!M$28-DCF!M$5*MAX(BP85*DCF!M$28,0)-MAX(BP85-BO85,0)/Inputs!$B$17)*DCF!M$6</f>
        <v>12540.290505457</v>
      </c>
      <c r="CX85" s="15">
        <f ca="1">(BQ85*DCF!C$46-DCF!C$5*MAX(BQ85*DCF!C$46,0)-MAX(BQ85-Inputs!$B$20,0)/Inputs!$B$24)*DCF!C$6</f>
        <v>-2885.8989016660771</v>
      </c>
      <c r="CY85" s="15">
        <f ca="1">(BR85*DCF!D$46-DCF!D$5*MAX(BR85*DCF!D$46,0)-MAX(BR85-BQ85,0)/Inputs!$B$24)*DCF!D$6</f>
        <v>-3290.1393359442686</v>
      </c>
      <c r="CZ85" s="15">
        <f ca="1">(BS85*DCF!E$46-DCF!E$5*MAX(BS85*DCF!E$46,0)-MAX(BS85-BR85,0)/Inputs!$B$24)*DCF!E$6</f>
        <v>-3658.0247220775709</v>
      </c>
      <c r="DA85" s="15">
        <f ca="1">(BT85*DCF!F$46-DCF!F$5*MAX(BT85*DCF!F$46,0)-MAX(BT85-BS85,0)/Inputs!$B$24)*DCF!F$6</f>
        <v>-6954.3964359206129</v>
      </c>
      <c r="DB85" s="15">
        <f ca="1">(BU85*DCF!G$46-DCF!G$5*MAX(BU85*DCF!G$46,0)-MAX(BU85-BT85,0)/Inputs!$B$24)*DCF!G$6</f>
        <v>-6942.0581513739726</v>
      </c>
      <c r="DC85" s="15">
        <f ca="1">(BV85*DCF!H$46-DCF!H$5*MAX(BV85*DCF!H$46,0)-MAX(BV85-BU85,0)/Inputs!$B$24)*DCF!H$6</f>
        <v>-4204.334232624743</v>
      </c>
      <c r="DD85" s="15">
        <f ca="1">(BW85*DCF!I$46-DCF!I$5*MAX(BW85*DCF!I$46,0)-MAX(BW85-BV85,0)/Inputs!$B$24)*DCF!I$6</f>
        <v>-10412.747184658596</v>
      </c>
      <c r="DE85" s="15">
        <f ca="1">(BX85*DCF!J$46-DCF!J$5*MAX(BX85*DCF!J$46,0)-MAX(BX85-BW85,0)/Inputs!$B$24)*DCF!J$6</f>
        <v>-4327.0527324594423</v>
      </c>
      <c r="DF85" s="15">
        <f ca="1">(BY85*DCF!K$46-DCF!K$5*MAX(BY85*DCF!K$46,0)-MAX(BY85-BX85,0)/Inputs!$B$24)*DCF!K$6</f>
        <v>1488.6291650790588</v>
      </c>
      <c r="DG85" s="15">
        <f ca="1">(BZ85*DCF!L$46-DCF!L$5*MAX(BZ85*DCF!L$46,0)-MAX(BZ85-BY85,0)/Inputs!$B$24)*DCF!L$6</f>
        <v>5147.3328387024012</v>
      </c>
      <c r="DH85" s="15">
        <f ca="1">(CA85*DCF!M$46-DCF!M$5*MAX(CA85*DCF!M$46,0)-MAX(CA85-BZ85,0)/Inputs!$B$24)*DCF!M$6</f>
        <v>-4564.3555265055893</v>
      </c>
      <c r="DI85" s="15">
        <f ca="1">SUM(CB85:CL85)+BE85*DCF!M$10*(1+Inputs!$B$30)*(1-Inputs!$B$33)*(1-Inputs!$B$30/Inputs!$B$31)/(Inputs!$B$29-Inputs!$B$30)*DCF!M$6</f>
        <v>184725.1725468908</v>
      </c>
      <c r="DJ85" s="15">
        <f ca="1">SUM(CM85:CW85)+BP85*DCF!M$28*(1+Inputs!$B$30)*(1-Inputs!$B$33)*(1-Inputs!$B$30/Inputs!$B$31)/(Inputs!$B$29-Inputs!$B$30)*DCF!M$6</f>
        <v>372577.33062187326</v>
      </c>
      <c r="DK85" s="15">
        <f ca="1">SUM(CX85:DH85)+CA85*DCF!M$46*(1+Inputs!$B$30)*(1-Inputs!$B$33)*(1-Inputs!$B$30/Inputs!$B$31)/(Inputs!$B$29-Inputs!$B$30)*DCF!M$6</f>
        <v>559876.53877467324</v>
      </c>
      <c r="DM85" s="15">
        <f ca="1">DI85+DJ85+DK85+Inputs!$B$34+Inputs!$B$36-Inputs!$B$35</f>
        <v>1194030.0419434374</v>
      </c>
    </row>
    <row r="86" spans="1:117" x14ac:dyDescent="0.75">
      <c r="A86" s="11">
        <v>73</v>
      </c>
      <c r="C86" s="23">
        <f t="shared" ca="1" si="67"/>
        <v>-0.37363124078119458</v>
      </c>
      <c r="D86" s="23">
        <f t="shared" ca="1" si="67"/>
        <v>0.78066087028704445</v>
      </c>
      <c r="E86" s="23">
        <f t="shared" ca="1" si="67"/>
        <v>0.38834162483555063</v>
      </c>
      <c r="F86" s="23">
        <f t="shared" ca="1" si="67"/>
        <v>0.50357224649062882</v>
      </c>
      <c r="G86" s="23">
        <f t="shared" ca="1" si="67"/>
        <v>-1.7586452981189487</v>
      </c>
      <c r="H86" s="23">
        <f t="shared" ca="1" si="67"/>
        <v>0.70759368404195799</v>
      </c>
      <c r="I86" s="23">
        <f t="shared" ca="1" si="67"/>
        <v>-1.3569248503649085</v>
      </c>
      <c r="J86" s="23">
        <f t="shared" ca="1" si="67"/>
        <v>0.26044694743032298</v>
      </c>
      <c r="K86" s="23">
        <f t="shared" ca="1" si="67"/>
        <v>1.8547624365373914</v>
      </c>
      <c r="L86" s="23">
        <f t="shared" ca="1" si="67"/>
        <v>-0.20859195612748652</v>
      </c>
      <c r="M86" s="23">
        <f t="shared" ca="1" si="67"/>
        <v>-0.10124260584349952</v>
      </c>
      <c r="N86" s="23">
        <f ca="1">SQRT(Inputs!$B$38)*C86+SQRT(1-Inputs!$B$38)*_xlfn.NORM.S.INV(RAND())</f>
        <v>-0.1607305764659876</v>
      </c>
      <c r="O86" s="23">
        <f ca="1">SQRT(Inputs!$B$38)*D86+SQRT(1-Inputs!$B$38)*_xlfn.NORM.S.INV(RAND())</f>
        <v>-0.14392976750089326</v>
      </c>
      <c r="P86" s="23">
        <f ca="1">SQRT(Inputs!$B$38)*E86+SQRT(1-Inputs!$B$38)*_xlfn.NORM.S.INV(RAND())</f>
        <v>-0.34892384953280242</v>
      </c>
      <c r="Q86" s="23">
        <f ca="1">SQRT(Inputs!$B$38)*F86+SQRT(1-Inputs!$B$38)*_xlfn.NORM.S.INV(RAND())</f>
        <v>0.95564410125454413</v>
      </c>
      <c r="R86" s="23">
        <f ca="1">SQRT(Inputs!$B$38)*G86+SQRT(1-Inputs!$B$38)*_xlfn.NORM.S.INV(RAND())</f>
        <v>-1.5971491883258828</v>
      </c>
      <c r="S86" s="23">
        <f ca="1">SQRT(Inputs!$B$38)*H86+SQRT(1-Inputs!$B$38)*_xlfn.NORM.S.INV(RAND())</f>
        <v>1.0089102378253689</v>
      </c>
      <c r="T86" s="23">
        <f ca="1">SQRT(Inputs!$B$38)*I86+SQRT(1-Inputs!$B$38)*_xlfn.NORM.S.INV(RAND())</f>
        <v>0.21134587062072219</v>
      </c>
      <c r="U86" s="23">
        <f ca="1">SQRT(Inputs!$B$38)*J86+SQRT(1-Inputs!$B$38)*_xlfn.NORM.S.INV(RAND())</f>
        <v>-0.4825946935897909</v>
      </c>
      <c r="V86" s="23">
        <f ca="1">SQRT(Inputs!$B$38)*K86+SQRT(1-Inputs!$B$38)*_xlfn.NORM.S.INV(RAND())</f>
        <v>1.0651626853089806</v>
      </c>
      <c r="W86" s="23">
        <f ca="1">SQRT(Inputs!$B$38)*L86+SQRT(1-Inputs!$B$38)*_xlfn.NORM.S.INV(RAND())</f>
        <v>-0.1362070276373441</v>
      </c>
      <c r="X86" s="23">
        <f ca="1">SQRT(Inputs!$B$38)*M86+SQRT(1-Inputs!$B$38)*_xlfn.NORM.S.INV(RAND())</f>
        <v>0.14897915893489841</v>
      </c>
      <c r="Y86" s="23">
        <f ca="1">SQRT(Inputs!$B$38)*C86+SQRT(1-Inputs!$B$38)*_xlfn.NORM.S.INV(RAND())</f>
        <v>-0.30377750541403625</v>
      </c>
      <c r="Z86" s="23">
        <f ca="1">SQRT(Inputs!$B$38)*D86+SQRT(1-Inputs!$B$38)*_xlfn.NORM.S.INV(RAND())</f>
        <v>-7.1477294795011581E-2</v>
      </c>
      <c r="AA86" s="23">
        <f ca="1">SQRT(Inputs!$B$38)*E86+SQRT(1-Inputs!$B$38)*_xlfn.NORM.S.INV(RAND())</f>
        <v>1.9473758636147305</v>
      </c>
      <c r="AB86" s="23">
        <f ca="1">SQRT(Inputs!$B$38)*F86+SQRT(1-Inputs!$B$38)*_xlfn.NORM.S.INV(RAND())</f>
        <v>-0.64983718598781981</v>
      </c>
      <c r="AC86" s="23">
        <f ca="1">SQRT(Inputs!$B$38)*G86+SQRT(1-Inputs!$B$38)*_xlfn.NORM.S.INV(RAND())</f>
        <v>-0.89078841199345771</v>
      </c>
      <c r="AD86" s="23">
        <f ca="1">SQRT(Inputs!$B$38)*H86+SQRT(1-Inputs!$B$38)*_xlfn.NORM.S.INV(RAND())</f>
        <v>0.19889138278449622</v>
      </c>
      <c r="AE86" s="23">
        <f ca="1">SQRT(Inputs!$B$38)*I86+SQRT(1-Inputs!$B$38)*_xlfn.NORM.S.INV(RAND())</f>
        <v>-0.32540627875029587</v>
      </c>
      <c r="AF86" s="23">
        <f ca="1">SQRT(Inputs!$B$38)*J86+SQRT(1-Inputs!$B$38)*_xlfn.NORM.S.INV(RAND())</f>
        <v>0.23390965236301181</v>
      </c>
      <c r="AG86" s="23">
        <f ca="1">SQRT(Inputs!$B$38)*K86+SQRT(1-Inputs!$B$38)*_xlfn.NORM.S.INV(RAND())</f>
        <v>0.39227932764774431</v>
      </c>
      <c r="AH86" s="23">
        <f ca="1">SQRT(Inputs!$B$38)*L86+SQRT(1-Inputs!$B$38)*_xlfn.NORM.S.INV(RAND())</f>
        <v>4.6298948809666812E-2</v>
      </c>
      <c r="AI86" s="23">
        <f ca="1">SQRT(Inputs!$B$38)*M86+SQRT(1-Inputs!$B$38)*_xlfn.NORM.S.INV(RAND())</f>
        <v>0.96480834072476762</v>
      </c>
      <c r="AJ86" s="23">
        <f ca="1">SQRT(Inputs!$B$38)*C86+SQRT(1-Inputs!$B$38)*_xlfn.NORM.S.INV(RAND())</f>
        <v>1.1329475954059864</v>
      </c>
      <c r="AK86" s="23">
        <f ca="1">SQRT(Inputs!$B$38)*D86+SQRT(1-Inputs!$B$38)*_xlfn.NORM.S.INV(RAND())</f>
        <v>0.14976176768667449</v>
      </c>
      <c r="AL86" s="23">
        <f ca="1">SQRT(Inputs!$B$38)*E86+SQRT(1-Inputs!$B$38)*_xlfn.NORM.S.INV(RAND())</f>
        <v>-0.28320896868140277</v>
      </c>
      <c r="AM86" s="23">
        <f ca="1">SQRT(Inputs!$B$38)*F86+SQRT(1-Inputs!$B$38)*_xlfn.NORM.S.INV(RAND())</f>
        <v>0.61105787400201195</v>
      </c>
      <c r="AN86" s="23">
        <f ca="1">SQRT(Inputs!$B$38)*G86+SQRT(1-Inputs!$B$38)*_xlfn.NORM.S.INV(RAND())</f>
        <v>-0.76386511717771066</v>
      </c>
      <c r="AO86" s="23">
        <f ca="1">SQRT(Inputs!$B$38)*H86+SQRT(1-Inputs!$B$38)*_xlfn.NORM.S.INV(RAND())</f>
        <v>0.76934546145570404</v>
      </c>
      <c r="AP86" s="23">
        <f ca="1">SQRT(Inputs!$B$38)*I86+SQRT(1-Inputs!$B$38)*_xlfn.NORM.S.INV(RAND())</f>
        <v>-0.70364685482999034</v>
      </c>
      <c r="AQ86" s="23">
        <f ca="1">SQRT(Inputs!$B$38)*J86+SQRT(1-Inputs!$B$38)*_xlfn.NORM.S.INV(RAND())</f>
        <v>1.0007080321585027</v>
      </c>
      <c r="AR86" s="23">
        <f ca="1">SQRT(Inputs!$B$38)*K86+SQRT(1-Inputs!$B$38)*_xlfn.NORM.S.INV(RAND())</f>
        <v>0.60527412199223285</v>
      </c>
      <c r="AS86" s="23">
        <f ca="1">SQRT(Inputs!$B$38)*L86+SQRT(1-Inputs!$B$38)*_xlfn.NORM.S.INV(RAND())</f>
        <v>-0.70740185864954919</v>
      </c>
      <c r="AT86" s="23">
        <f ca="1">SQRT(Inputs!$B$38)*M86+SQRT(1-Inputs!$B$38)*_xlfn.NORM.S.INV(RAND())</f>
        <v>0.79528105143560579</v>
      </c>
      <c r="AU86" s="15">
        <f ca="1">Inputs!$B$6*EXP($B$8-0.5*C$5^2+C$5*N86)</f>
        <v>4834.7972030411484</v>
      </c>
      <c r="AV86" s="15">
        <f t="shared" ca="1" si="37"/>
        <v>5761.8568015230721</v>
      </c>
      <c r="AW86" s="15">
        <f t="shared" ca="1" si="38"/>
        <v>6702.5774886472173</v>
      </c>
      <c r="AX86" s="15">
        <f t="shared" ca="1" si="39"/>
        <v>9220.8895232239029</v>
      </c>
      <c r="AY86" s="15">
        <f t="shared" ca="1" si="40"/>
        <v>9351.3069609775976</v>
      </c>
      <c r="AZ86" s="15">
        <f t="shared" ca="1" si="41"/>
        <v>12780.820777536543</v>
      </c>
      <c r="BA86" s="15">
        <f t="shared" ca="1" si="42"/>
        <v>15990.268623537793</v>
      </c>
      <c r="BB86" s="15">
        <f t="shared" ca="1" si="43"/>
        <v>18652.915030248805</v>
      </c>
      <c r="BC86" s="15">
        <f t="shared" ca="1" si="44"/>
        <v>25319.011309452842</v>
      </c>
      <c r="BD86" s="15">
        <f t="shared" ca="1" si="45"/>
        <v>30625.513970407705</v>
      </c>
      <c r="BE86" s="15">
        <f t="shared" ca="1" si="46"/>
        <v>38040.325536368458</v>
      </c>
      <c r="BF86" s="15">
        <f ca="1">Inputs!$B$13*EXP($B$9-0.5*C$6^2+C$6*Y86)</f>
        <v>13022.657999192954</v>
      </c>
      <c r="BG86" s="15">
        <f t="shared" ca="1" si="47"/>
        <v>15667.792573818217</v>
      </c>
      <c r="BH86" s="15">
        <f t="shared" ca="1" si="48"/>
        <v>26441.432718554861</v>
      </c>
      <c r="BI86" s="15">
        <f t="shared" ca="1" si="49"/>
        <v>29287.378969413472</v>
      </c>
      <c r="BJ86" s="15">
        <f t="shared" ca="1" si="50"/>
        <v>31577.890416052491</v>
      </c>
      <c r="BK86" s="15">
        <f t="shared" ca="1" si="51"/>
        <v>39819.634011495378</v>
      </c>
      <c r="BL86" s="15">
        <f t="shared" ca="1" si="52"/>
        <v>46893.817854968074</v>
      </c>
      <c r="BM86" s="15">
        <f t="shared" ca="1" si="53"/>
        <v>59342.177381044028</v>
      </c>
      <c r="BN86" s="15">
        <f t="shared" ca="1" si="54"/>
        <v>76496.255730508245</v>
      </c>
      <c r="BO86" s="15">
        <f t="shared" ca="1" si="55"/>
        <v>94628.658230164976</v>
      </c>
      <c r="BP86" s="15">
        <f t="shared" ca="1" si="56"/>
        <v>129923.30303727802</v>
      </c>
      <c r="BQ86" s="15">
        <f ca="1">Inputs!$B$20*EXP($B$10-0.5*C$7^2+C$7*AJ86)</f>
        <v>6410.9682047027582</v>
      </c>
      <c r="BR86" s="15">
        <f t="shared" ca="1" si="57"/>
        <v>9122.5846445108273</v>
      </c>
      <c r="BS86" s="15">
        <f t="shared" ca="1" si="58"/>
        <v>11516.514205851621</v>
      </c>
      <c r="BT86" s="15">
        <f t="shared" ca="1" si="59"/>
        <v>18639.503128606113</v>
      </c>
      <c r="BU86" s="15">
        <f t="shared" ca="1" si="60"/>
        <v>21472.781594532953</v>
      </c>
      <c r="BV86" s="15">
        <f t="shared" ca="1" si="61"/>
        <v>35528.987456989707</v>
      </c>
      <c r="BW86" s="15">
        <f t="shared" ca="1" si="62"/>
        <v>42718.622035405933</v>
      </c>
      <c r="BX86" s="15">
        <f t="shared" ca="1" si="63"/>
        <v>73022.39114439454</v>
      </c>
      <c r="BY86" s="15">
        <f t="shared" ca="1" si="64"/>
        <v>114878.7817880564</v>
      </c>
      <c r="BZ86" s="15">
        <f t="shared" ca="1" si="65"/>
        <v>141534.81483507756</v>
      </c>
      <c r="CA86" s="15">
        <f t="shared" ca="1" si="66"/>
        <v>228992.45694785408</v>
      </c>
      <c r="CB86" s="15">
        <f ca="1">(AU86*DCF!C$10-DCF!C$5*MAX(AU86*DCF!C$10,0)-MAX(AU86-Inputs!$B$6,0)/Inputs!$B$10)*DCF!C$6</f>
        <v>1043.9829893144049</v>
      </c>
      <c r="CC86" s="15">
        <f ca="1">(AV86*DCF!D$10-DCF!D$5*MAX(AV86*DCF!D$10,0)-MAX(AV86-AU86,0)/Inputs!$B$10)*DCF!D$6</f>
        <v>1178.3743398562344</v>
      </c>
      <c r="CD86" s="15">
        <f ca="1">(AW86*DCF!E$10-DCF!E$5*MAX(AW86*DCF!E$10,0)-MAX(AW86-AV86,0)/Inputs!$B$10)*DCF!E$6</f>
        <v>1335.6291905129194</v>
      </c>
      <c r="CE86" s="15">
        <f ca="1">(AX86*DCF!F$10-DCF!F$5*MAX(AX86*DCF!F$10,0)-MAX(AX86-AW86,0)/Inputs!$B$10)*DCF!F$6</f>
        <v>1488.9071896252585</v>
      </c>
      <c r="CF86" s="15">
        <f ca="1">(AY86*DCF!G$10-DCF!G$5*MAX(AY86*DCF!G$10,0)-MAX(AY86-AX86,0)/Inputs!$B$10)*DCF!G$6</f>
        <v>1901.6733840250972</v>
      </c>
      <c r="CG86" s="15">
        <f ca="1">(AZ86*DCF!H$10-DCF!H$5*MAX(AZ86*DCF!H$10,0)-MAX(AZ86-AY86,0)/Inputs!$B$10)*DCF!H$6</f>
        <v>1872.4338611158448</v>
      </c>
      <c r="CH86" s="15">
        <f ca="1">(BA86*DCF!I$10-DCF!I$5*MAX(BA86*DCF!I$10,0)-MAX(BA86-AZ86,0)/Inputs!$B$10)*DCF!I$6</f>
        <v>2394.3768551108542</v>
      </c>
      <c r="CI86" s="15">
        <f ca="1">(BB86*DCF!J$10-DCF!J$5*MAX(BB86*DCF!J$10,0)-MAX(BB86-BA86,0)/Inputs!$B$10)*DCF!J$6</f>
        <v>2797.4033139575022</v>
      </c>
      <c r="CJ86" s="15">
        <f ca="1">(BC86*DCF!K$10-DCF!K$5*MAX(BC86*DCF!K$10,0)-MAX(BC86-BB86,0)/Inputs!$B$10)*DCF!K$6</f>
        <v>3142.8021927020691</v>
      </c>
      <c r="CK86" s="15">
        <f ca="1">(BD86*DCF!L$10-DCF!L$5*MAX(BD86*DCF!L$10,0)-MAX(BD86-BC86,0)/Inputs!$B$10)*DCF!L$6</f>
        <v>3932.693166680689</v>
      </c>
      <c r="CL86" s="15">
        <f ca="1">(BE86*DCF!M$10-DCF!M$5*MAX(BE86*DCF!M$10,0)-MAX(BE86-BD86,0)/Inputs!$B$10)*DCF!M$6</f>
        <v>4482.2034803954302</v>
      </c>
      <c r="CM86" s="15">
        <f ca="1">(BF86*DCF!C$28-DCF!C$5*MAX(BF86*DCF!C$28,0)-MAX(BF86-Inputs!$B$13,0)/Inputs!$B$17)*DCF!C$6</f>
        <v>3596.6797018086495</v>
      </c>
      <c r="CN86" s="15">
        <f ca="1">(BG86*DCF!D$28-DCF!D$5*MAX(BG86*DCF!D$28,0)-MAX(BG86-BF86,0)/Inputs!$B$17)*DCF!D$6</f>
        <v>4050.1977887953458</v>
      </c>
      <c r="CO86" s="15">
        <f ca="1">(BH86*DCF!E$28-DCF!E$5*MAX(BH86*DCF!E$28,0)-MAX(BH86-BG86,0)/Inputs!$B$17)*DCF!E$6</f>
        <v>5365.3483980543733</v>
      </c>
      <c r="CP86" s="15">
        <f ca="1">(BI86*DCF!F$28-DCF!F$5*MAX(BI86*DCF!F$28,0)-MAX(BI86-BH86,0)/Inputs!$B$17)*DCF!F$6</f>
        <v>7432.6024367931786</v>
      </c>
      <c r="CQ86" s="15">
        <f ca="1">(BJ86*DCF!G$28-DCF!G$5*MAX(BJ86*DCF!G$28,0)-MAX(BJ86-BI86,0)/Inputs!$B$17)*DCF!G$6</f>
        <v>7807.8818513745655</v>
      </c>
      <c r="CR86" s="15">
        <f ca="1">(BK86*DCF!H$28-DCF!H$5*MAX(BK86*DCF!H$28,0)-MAX(BK86-BJ86,0)/Inputs!$B$17)*DCF!H$6</f>
        <v>8567.299148099808</v>
      </c>
      <c r="CS86" s="15">
        <f ca="1">(BL86*DCF!I$28-DCF!I$5*MAX(BL86*DCF!I$28,0)-MAX(BL86-BK86,0)/Inputs!$B$17)*DCF!I$6</f>
        <v>10011.861433309965</v>
      </c>
      <c r="CT86" s="15">
        <f ca="1">(BM86*DCF!J$28-DCF!J$5*MAX(BM86*DCF!J$28,0)-MAX(BM86-BL86,0)/Inputs!$B$17)*DCF!J$6</f>
        <v>11587.681146724673</v>
      </c>
      <c r="CU86" s="15">
        <f ca="1">(BN86*DCF!K$28-DCF!K$5*MAX(BN86*DCF!K$28,0)-MAX(BN86-BM86,0)/Inputs!$B$17)*DCF!K$6</f>
        <v>14053.580490953302</v>
      </c>
      <c r="CV86" s="15">
        <f ca="1">(BO86*DCF!L$28-DCF!L$5*MAX(BO86*DCF!L$28,0)-MAX(BO86-BN86,0)/Inputs!$B$17)*DCF!L$6</f>
        <v>16828.691982133812</v>
      </c>
      <c r="CW86" s="15">
        <f ca="1">(BP86*DCF!M$28-DCF!M$5*MAX(BP86*DCF!M$28,0)-MAX(BP86-BO86,0)/Inputs!$B$17)*DCF!M$6</f>
        <v>20755.86251987526</v>
      </c>
      <c r="CX86" s="15">
        <f ca="1">(BQ86*DCF!C$46-DCF!C$5*MAX(BQ86*DCF!C$46,0)-MAX(BQ86-Inputs!$B$20,0)/Inputs!$B$24)*DCF!C$6</f>
        <v>-2963.2574166531813</v>
      </c>
      <c r="CY86" s="15">
        <f ca="1">(BR86*DCF!D$46-DCF!D$5*MAX(BR86*DCF!D$46,0)-MAX(BR86-BQ86,0)/Inputs!$B$24)*DCF!D$6</f>
        <v>-2714.0366838000732</v>
      </c>
      <c r="CZ86" s="15">
        <f ca="1">(BS86*DCF!E$46-DCF!E$5*MAX(BS86*DCF!E$46,0)-MAX(BS86-BR86,0)/Inputs!$B$24)*DCF!E$6</f>
        <v>-2305.4689858396978</v>
      </c>
      <c r="DA86" s="15">
        <f ca="1">(BT86*DCF!F$46-DCF!F$5*MAX(BT86*DCF!F$46,0)-MAX(BT86-BS86,0)/Inputs!$B$24)*DCF!F$6</f>
        <v>-3951.1519073853933</v>
      </c>
      <c r="DB86" s="15">
        <f ca="1">(BU86*DCF!G$46-DCF!G$5*MAX(BU86*DCF!G$46,0)-MAX(BU86-BT86,0)/Inputs!$B$24)*DCF!G$6</f>
        <v>-1675.3608449943406</v>
      </c>
      <c r="DC86" s="15">
        <f ca="1">(BV86*DCF!H$46-DCF!H$5*MAX(BV86*DCF!H$46,0)-MAX(BV86-BU86,0)/Inputs!$B$24)*DCF!H$6</f>
        <v>-4367.8798479562201</v>
      </c>
      <c r="DD86" s="15">
        <f ca="1">(BW86*DCF!I$46-DCF!I$5*MAX(BW86*DCF!I$46,0)-MAX(BW86-BV86,0)/Inputs!$B$24)*DCF!I$6</f>
        <v>-1077.2628200819759</v>
      </c>
      <c r="DE86" s="15">
        <f ca="1">(BX86*DCF!J$46-DCF!J$5*MAX(BX86*DCF!J$46,0)-MAX(BX86-BW86,0)/Inputs!$B$24)*DCF!J$6</f>
        <v>-4972.9771561270172</v>
      </c>
      <c r="DF86" s="15">
        <f ca="1">(BY86*DCF!K$46-DCF!K$5*MAX(BY86*DCF!K$46,0)-MAX(BY86-BX86,0)/Inputs!$B$24)*DCF!K$6</f>
        <v>-3691.4416919396062</v>
      </c>
      <c r="DG86" s="15">
        <f ca="1">(BZ86*DCF!L$46-DCF!L$5*MAX(BZ86*DCF!L$46,0)-MAX(BZ86-BY86,0)/Inputs!$B$24)*DCF!L$6</f>
        <v>3751.2990112014641</v>
      </c>
      <c r="DH86" s="15">
        <f ca="1">(CA86*DCF!M$46-DCF!M$5*MAX(CA86*DCF!M$46,0)-MAX(CA86-BZ86,0)/Inputs!$B$24)*DCF!M$6</f>
        <v>-331.45248949924849</v>
      </c>
      <c r="DI86" s="15">
        <f ca="1">SUM(CB86:CL86)+BE86*DCF!M$10*(1+Inputs!$B$30)*(1-Inputs!$B$33)*(1-Inputs!$B$30/Inputs!$B$31)/(Inputs!$B$29-Inputs!$B$30)*DCF!M$6</f>
        <v>131437.20896223868</v>
      </c>
      <c r="DJ86" s="15">
        <f ca="1">SUM(CM86:CW86)+BP86*DCF!M$28*(1+Inputs!$B$30)*(1-Inputs!$B$33)*(1-Inputs!$B$30/Inputs!$B$31)/(Inputs!$B$29-Inputs!$B$30)*DCF!M$6</f>
        <v>592162.04744534392</v>
      </c>
      <c r="DK86" s="15">
        <f ca="1">SUM(CX86:DH86)+CA86*DCF!M$46*(1+Inputs!$B$30)*(1-Inputs!$B$33)*(1-Inputs!$B$30/Inputs!$B$31)/(Inputs!$B$29-Inputs!$B$30)*DCF!M$6</f>
        <v>329750.47349894489</v>
      </c>
      <c r="DM86" s="15">
        <f ca="1">DI86+DJ86+DK86+Inputs!$B$34+Inputs!$B$36-Inputs!$B$35</f>
        <v>1130200.7299065276</v>
      </c>
    </row>
    <row r="87" spans="1:117" x14ac:dyDescent="0.75">
      <c r="A87" s="11">
        <v>74</v>
      </c>
      <c r="C87" s="23">
        <f t="shared" ca="1" si="67"/>
        <v>-0.66666804553044146</v>
      </c>
      <c r="D87" s="23">
        <f t="shared" ca="1" si="67"/>
        <v>-0.19010127018411196</v>
      </c>
      <c r="E87" s="23">
        <f t="shared" ca="1" si="67"/>
        <v>2.0842249569960721E-5</v>
      </c>
      <c r="F87" s="23">
        <f t="shared" ca="1" si="67"/>
        <v>1.4197295512998409</v>
      </c>
      <c r="G87" s="23">
        <f t="shared" ca="1" si="67"/>
        <v>-1.5494184869177277</v>
      </c>
      <c r="H87" s="23">
        <f t="shared" ca="1" si="67"/>
        <v>2.9784848947280798E-2</v>
      </c>
      <c r="I87" s="23">
        <f t="shared" ca="1" si="67"/>
        <v>-1.6692409498365277</v>
      </c>
      <c r="J87" s="23">
        <f t="shared" ca="1" si="67"/>
        <v>-0.20164431911949157</v>
      </c>
      <c r="K87" s="23">
        <f t="shared" ca="1" si="67"/>
        <v>0.34723849857725131</v>
      </c>
      <c r="L87" s="23">
        <f t="shared" ca="1" si="67"/>
        <v>-1.6056248712618197</v>
      </c>
      <c r="M87" s="23">
        <f t="shared" ca="1" si="67"/>
        <v>0.31101160653373222</v>
      </c>
      <c r="N87" s="23">
        <f ca="1">SQRT(Inputs!$B$38)*C87+SQRT(1-Inputs!$B$38)*_xlfn.NORM.S.INV(RAND())</f>
        <v>2.2198476389947264E-2</v>
      </c>
      <c r="O87" s="23">
        <f ca="1">SQRT(Inputs!$B$38)*D87+SQRT(1-Inputs!$B$38)*_xlfn.NORM.S.INV(RAND())</f>
        <v>-0.13633147839053678</v>
      </c>
      <c r="P87" s="23">
        <f ca="1">SQRT(Inputs!$B$38)*E87+SQRT(1-Inputs!$B$38)*_xlfn.NORM.S.INV(RAND())</f>
        <v>0.28511602721325602</v>
      </c>
      <c r="Q87" s="23">
        <f ca="1">SQRT(Inputs!$B$38)*F87+SQRT(1-Inputs!$B$38)*_xlfn.NORM.S.INV(RAND())</f>
        <v>0.85710015698363007</v>
      </c>
      <c r="R87" s="23">
        <f ca="1">SQRT(Inputs!$B$38)*G87+SQRT(1-Inputs!$B$38)*_xlfn.NORM.S.INV(RAND())</f>
        <v>-0.22287725098585809</v>
      </c>
      <c r="S87" s="23">
        <f ca="1">SQRT(Inputs!$B$38)*H87+SQRT(1-Inputs!$B$38)*_xlfn.NORM.S.INV(RAND())</f>
        <v>1.0933212625585362</v>
      </c>
      <c r="T87" s="23">
        <f ca="1">SQRT(Inputs!$B$38)*I87+SQRT(1-Inputs!$B$38)*_xlfn.NORM.S.INV(RAND())</f>
        <v>-1.3088892426511709</v>
      </c>
      <c r="U87" s="23">
        <f ca="1">SQRT(Inputs!$B$38)*J87+SQRT(1-Inputs!$B$38)*_xlfn.NORM.S.INV(RAND())</f>
        <v>-1.2526014541448307</v>
      </c>
      <c r="V87" s="23">
        <f ca="1">SQRT(Inputs!$B$38)*K87+SQRT(1-Inputs!$B$38)*_xlfn.NORM.S.INV(RAND())</f>
        <v>0.84563901879156012</v>
      </c>
      <c r="W87" s="23">
        <f ca="1">SQRT(Inputs!$B$38)*L87+SQRT(1-Inputs!$B$38)*_xlfn.NORM.S.INV(RAND())</f>
        <v>-0.50421387897262804</v>
      </c>
      <c r="X87" s="23">
        <f ca="1">SQRT(Inputs!$B$38)*M87+SQRT(1-Inputs!$B$38)*_xlfn.NORM.S.INV(RAND())</f>
        <v>0.53535580673570593</v>
      </c>
      <c r="Y87" s="23">
        <f ca="1">SQRT(Inputs!$B$38)*C87+SQRT(1-Inputs!$B$38)*_xlfn.NORM.S.INV(RAND())</f>
        <v>-0.7441384990257206</v>
      </c>
      <c r="Z87" s="23">
        <f ca="1">SQRT(Inputs!$B$38)*D87+SQRT(1-Inputs!$B$38)*_xlfn.NORM.S.INV(RAND())</f>
        <v>-0.1654385235245763</v>
      </c>
      <c r="AA87" s="23">
        <f ca="1">SQRT(Inputs!$B$38)*E87+SQRT(1-Inputs!$B$38)*_xlfn.NORM.S.INV(RAND())</f>
        <v>-0.92149300074113505</v>
      </c>
      <c r="AB87" s="23">
        <f ca="1">SQRT(Inputs!$B$38)*F87+SQRT(1-Inputs!$B$38)*_xlfn.NORM.S.INV(RAND())</f>
        <v>0.4813452772077319</v>
      </c>
      <c r="AC87" s="23">
        <f ca="1">SQRT(Inputs!$B$38)*G87+SQRT(1-Inputs!$B$38)*_xlfn.NORM.S.INV(RAND())</f>
        <v>-4.0653512871750008E-2</v>
      </c>
      <c r="AD87" s="23">
        <f ca="1">SQRT(Inputs!$B$38)*H87+SQRT(1-Inputs!$B$38)*_xlfn.NORM.S.INV(RAND())</f>
        <v>-0.88272782966438124</v>
      </c>
      <c r="AE87" s="23">
        <f ca="1">SQRT(Inputs!$B$38)*I87+SQRT(1-Inputs!$B$38)*_xlfn.NORM.S.INV(RAND())</f>
        <v>-0.74897958662511854</v>
      </c>
      <c r="AF87" s="23">
        <f ca="1">SQRT(Inputs!$B$38)*J87+SQRT(1-Inputs!$B$38)*_xlfn.NORM.S.INV(RAND())</f>
        <v>-0.33783225420177698</v>
      </c>
      <c r="AG87" s="23">
        <f ca="1">SQRT(Inputs!$B$38)*K87+SQRT(1-Inputs!$B$38)*_xlfn.NORM.S.INV(RAND())</f>
        <v>0.94737360647976221</v>
      </c>
      <c r="AH87" s="23">
        <f ca="1">SQRT(Inputs!$B$38)*L87+SQRT(1-Inputs!$B$38)*_xlfn.NORM.S.INV(RAND())</f>
        <v>-0.85547004441585572</v>
      </c>
      <c r="AI87" s="23">
        <f ca="1">SQRT(Inputs!$B$38)*M87+SQRT(1-Inputs!$B$38)*_xlfn.NORM.S.INV(RAND())</f>
        <v>0.16676959739037295</v>
      </c>
      <c r="AJ87" s="23">
        <f ca="1">SQRT(Inputs!$B$38)*C87+SQRT(1-Inputs!$B$38)*_xlfn.NORM.S.INV(RAND())</f>
        <v>0.28814491096907319</v>
      </c>
      <c r="AK87" s="23">
        <f ca="1">SQRT(Inputs!$B$38)*D87+SQRT(1-Inputs!$B$38)*_xlfn.NORM.S.INV(RAND())</f>
        <v>0.89893439161975597</v>
      </c>
      <c r="AL87" s="23">
        <f ca="1">SQRT(Inputs!$B$38)*E87+SQRT(1-Inputs!$B$38)*_xlfn.NORM.S.INV(RAND())</f>
        <v>-0.54446270419531151</v>
      </c>
      <c r="AM87" s="23">
        <f ca="1">SQRT(Inputs!$B$38)*F87+SQRT(1-Inputs!$B$38)*_xlfn.NORM.S.INV(RAND())</f>
        <v>2.0382325682442648</v>
      </c>
      <c r="AN87" s="23">
        <f ca="1">SQRT(Inputs!$B$38)*G87+SQRT(1-Inputs!$B$38)*_xlfn.NORM.S.INV(RAND())</f>
        <v>-1.3459649501557829</v>
      </c>
      <c r="AO87" s="23">
        <f ca="1">SQRT(Inputs!$B$38)*H87+SQRT(1-Inputs!$B$38)*_xlfn.NORM.S.INV(RAND())</f>
        <v>-0.39777383589654874</v>
      </c>
      <c r="AP87" s="23">
        <f ca="1">SQRT(Inputs!$B$38)*I87+SQRT(1-Inputs!$B$38)*_xlfn.NORM.S.INV(RAND())</f>
        <v>0.5867326917437421</v>
      </c>
      <c r="AQ87" s="23">
        <f ca="1">SQRT(Inputs!$B$38)*J87+SQRT(1-Inputs!$B$38)*_xlfn.NORM.S.INV(RAND())</f>
        <v>-0.75376404161320143</v>
      </c>
      <c r="AR87" s="23">
        <f ca="1">SQRT(Inputs!$B$38)*K87+SQRT(1-Inputs!$B$38)*_xlfn.NORM.S.INV(RAND())</f>
        <v>5.1503445277928994E-2</v>
      </c>
      <c r="AS87" s="23">
        <f ca="1">SQRT(Inputs!$B$38)*L87+SQRT(1-Inputs!$B$38)*_xlfn.NORM.S.INV(RAND())</f>
        <v>-1.2946958500688486</v>
      </c>
      <c r="AT87" s="23">
        <f ca="1">SQRT(Inputs!$B$38)*M87+SQRT(1-Inputs!$B$38)*_xlfn.NORM.S.INV(RAND())</f>
        <v>0.15253507716329354</v>
      </c>
      <c r="AU87" s="15">
        <f ca="1">Inputs!$B$6*EXP($B$8-0.5*C$5^2+C$5*N87)</f>
        <v>4980.1024984674714</v>
      </c>
      <c r="AV87" s="15">
        <f t="shared" ca="1" si="37"/>
        <v>5941.6582683181177</v>
      </c>
      <c r="AW87" s="15">
        <f t="shared" ca="1" si="38"/>
        <v>7528.8376594019919</v>
      </c>
      <c r="AX87" s="15">
        <f t="shared" ca="1" si="39"/>
        <v>10230.860036664106</v>
      </c>
      <c r="AY87" s="15">
        <f t="shared" ca="1" si="40"/>
        <v>12181.904898632138</v>
      </c>
      <c r="AZ87" s="15">
        <f t="shared" ca="1" si="41"/>
        <v>16805.000549643471</v>
      </c>
      <c r="BA87" s="15">
        <f t="shared" ca="1" si="42"/>
        <v>17932.304449968415</v>
      </c>
      <c r="BB87" s="15">
        <f t="shared" ca="1" si="43"/>
        <v>19365.230281736352</v>
      </c>
      <c r="BC87" s="15">
        <f t="shared" ca="1" si="44"/>
        <v>25734.737227763075</v>
      </c>
      <c r="BD87" s="15">
        <f t="shared" ca="1" si="45"/>
        <v>30075.131848238358</v>
      </c>
      <c r="BE87" s="15">
        <f t="shared" ca="1" si="46"/>
        <v>38694.725427878358</v>
      </c>
      <c r="BF87" s="15">
        <f ca="1">Inputs!$B$13*EXP($B$9-0.5*C$6^2+C$6*Y87)</f>
        <v>11933.98501492082</v>
      </c>
      <c r="BG87" s="15">
        <f t="shared" ca="1" si="47"/>
        <v>14116.614156128622</v>
      </c>
      <c r="BH87" s="15">
        <f t="shared" ca="1" si="48"/>
        <v>14803.361991964597</v>
      </c>
      <c r="BI87" s="15">
        <f t="shared" ca="1" si="49"/>
        <v>19515.124855010828</v>
      </c>
      <c r="BJ87" s="15">
        <f t="shared" ca="1" si="50"/>
        <v>23784.485077885773</v>
      </c>
      <c r="BK87" s="15">
        <f t="shared" ca="1" si="51"/>
        <v>25885.45344860277</v>
      </c>
      <c r="BL87" s="15">
        <f t="shared" ca="1" si="52"/>
        <v>28855.925274631612</v>
      </c>
      <c r="BM87" s="15">
        <f t="shared" ca="1" si="53"/>
        <v>34012.350053385526</v>
      </c>
      <c r="BN87" s="15">
        <f t="shared" ca="1" si="54"/>
        <v>46860.044696157347</v>
      </c>
      <c r="BO87" s="15">
        <f t="shared" ca="1" si="55"/>
        <v>52198.936676216545</v>
      </c>
      <c r="BP87" s="15">
        <f t="shared" ca="1" si="56"/>
        <v>65472.561925811926</v>
      </c>
      <c r="BQ87" s="15">
        <f ca="1">Inputs!$B$20*EXP($B$10-0.5*C$7^2+C$7*AJ87)</f>
        <v>4751.0869256784144</v>
      </c>
      <c r="BR87" s="15">
        <f t="shared" ca="1" si="57"/>
        <v>8576.6082912434613</v>
      </c>
      <c r="BS87" s="15">
        <f t="shared" ca="1" si="58"/>
        <v>10044.593742604076</v>
      </c>
      <c r="BT87" s="15">
        <f t="shared" ca="1" si="59"/>
        <v>23639.75004565125</v>
      </c>
      <c r="BU87" s="15">
        <f t="shared" ca="1" si="60"/>
        <v>23655.177480027491</v>
      </c>
      <c r="BV87" s="15">
        <f t="shared" ca="1" si="61"/>
        <v>30090.047633310485</v>
      </c>
      <c r="BW87" s="15">
        <f t="shared" ca="1" si="62"/>
        <v>47540.802975761697</v>
      </c>
      <c r="BX87" s="15">
        <f t="shared" ca="1" si="63"/>
        <v>57167.941290478404</v>
      </c>
      <c r="BY87" s="15">
        <f t="shared" ca="1" si="64"/>
        <v>80895.21153765831</v>
      </c>
      <c r="BZ87" s="15">
        <f t="shared" ca="1" si="65"/>
        <v>89465.972822765834</v>
      </c>
      <c r="CA87" s="15">
        <f t="shared" ca="1" si="66"/>
        <v>129125.55554252081</v>
      </c>
      <c r="CB87" s="15">
        <f ca="1">(AU87*DCF!C$10-DCF!C$5*MAX(AU87*DCF!C$10,0)-MAX(AU87-Inputs!$B$6,0)/Inputs!$B$10)*DCF!C$6</f>
        <v>1042.9469366586798</v>
      </c>
      <c r="CC87" s="15">
        <f ca="1">(AV87*DCF!D$10-DCF!D$5*MAX(AV87*DCF!D$10,0)-MAX(AV87-AU87,0)/Inputs!$B$10)*DCF!D$6</f>
        <v>1213.7887407132514</v>
      </c>
      <c r="CD87" s="15">
        <f ca="1">(AW87*DCF!E$10-DCF!E$5*MAX(AW87*DCF!E$10,0)-MAX(AW87-AV87,0)/Inputs!$B$10)*DCF!E$6</f>
        <v>1380.7902399142456</v>
      </c>
      <c r="CE87" s="15">
        <f ca="1">(AX87*DCF!F$10-DCF!F$5*MAX(AX87*DCF!F$10,0)-MAX(AX87-AW87,0)/Inputs!$B$10)*DCF!F$6</f>
        <v>1671.1565755369202</v>
      </c>
      <c r="CF87" s="15">
        <f ca="1">(AY87*DCF!G$10-DCF!G$5*MAX(AY87*DCF!G$10,0)-MAX(AY87-AX87,0)/Inputs!$B$10)*DCF!G$6</f>
        <v>2134.9333003290017</v>
      </c>
      <c r="CG87" s="15">
        <f ca="1">(AZ87*DCF!H$10-DCF!H$5*MAX(AZ87*DCF!H$10,0)-MAX(AZ87-AY87,0)/Inputs!$B$10)*DCF!H$6</f>
        <v>2441.7893978511129</v>
      </c>
      <c r="CH87" s="15">
        <f ca="1">(BA87*DCF!I$10-DCF!I$5*MAX(BA87*DCF!I$10,0)-MAX(BA87-AZ87,0)/Inputs!$B$10)*DCF!I$6</f>
        <v>3090.6605137346651</v>
      </c>
      <c r="CI87" s="15">
        <f ca="1">(BB87*DCF!J$10-DCF!J$5*MAX(BB87*DCF!J$10,0)-MAX(BB87-BA87,0)/Inputs!$B$10)*DCF!J$6</f>
        <v>3105.9821528793268</v>
      </c>
      <c r="CJ87" s="15">
        <f ca="1">(BC87*DCF!K$10-DCF!K$5*MAX(BC87*DCF!K$10,0)-MAX(BC87-BB87,0)/Inputs!$B$10)*DCF!K$6</f>
        <v>3251.2453806791382</v>
      </c>
      <c r="CK87" s="15">
        <f ca="1">(BD87*DCF!L$10-DCF!L$5*MAX(BD87*DCF!L$10,0)-MAX(BD87-BC87,0)/Inputs!$B$10)*DCF!L$6</f>
        <v>3974.6184888963467</v>
      </c>
      <c r="CL87" s="15">
        <f ca="1">(BE87*DCF!M$10-DCF!M$5*MAX(BE87*DCF!M$10,0)-MAX(BE87-BD87,0)/Inputs!$B$10)*DCF!M$6</f>
        <v>4430.6236846082247</v>
      </c>
      <c r="CM87" s="15">
        <f ca="1">(BF87*DCF!C$28-DCF!C$5*MAX(BF87*DCF!C$28,0)-MAX(BF87-Inputs!$B$13,0)/Inputs!$B$17)*DCF!C$6</f>
        <v>3515.8494781371933</v>
      </c>
      <c r="CN87" s="15">
        <f ca="1">(BG87*DCF!D$28-DCF!D$5*MAX(BG87*DCF!D$28,0)-MAX(BG87-BF87,0)/Inputs!$B$17)*DCF!D$6</f>
        <v>3692.0135833486574</v>
      </c>
      <c r="CO87" s="15">
        <f ca="1">(BH87*DCF!E$28-DCF!E$5*MAX(BH87*DCF!E$28,0)-MAX(BH87-BG87,0)/Inputs!$B$17)*DCF!E$6</f>
        <v>4057.2271658436121</v>
      </c>
      <c r="CP87" s="15">
        <f ca="1">(BI87*DCF!F$28-DCF!F$5*MAX(BI87*DCF!F$28,0)-MAX(BI87-BH87,0)/Inputs!$B$17)*DCF!F$6</f>
        <v>4439.9914486045891</v>
      </c>
      <c r="CQ87" s="15">
        <f ca="1">(BJ87*DCF!G$28-DCF!G$5*MAX(BJ87*DCF!G$28,0)-MAX(BJ87-BI87,0)/Inputs!$B$17)*DCF!G$6</f>
        <v>5453.0008924673757</v>
      </c>
      <c r="CR87" s="15">
        <f ca="1">(BK87*DCF!H$28-DCF!H$5*MAX(BK87*DCF!H$28,0)-MAX(BK87-BJ87,0)/Inputs!$B$17)*DCF!H$6</f>
        <v>6075.3267008345774</v>
      </c>
      <c r="CS87" s="15">
        <f ca="1">(BL87*DCF!I$28-DCF!I$5*MAX(BL87*DCF!I$28,0)-MAX(BL87-BK87,0)/Inputs!$B$17)*DCF!I$6</f>
        <v>6359.2046931346795</v>
      </c>
      <c r="CT87" s="15">
        <f ca="1">(BM87*DCF!J$28-DCF!J$5*MAX(BM87*DCF!J$28,0)-MAX(BM87-BL87,0)/Inputs!$B$17)*DCF!J$6</f>
        <v>6903.8778418583943</v>
      </c>
      <c r="CU87" s="15">
        <f ca="1">(BN87*DCF!K$28-DCF!K$5*MAX(BN87*DCF!K$28,0)-MAX(BN87-BM87,0)/Inputs!$B$17)*DCF!K$6</f>
        <v>8322.384274199263</v>
      </c>
      <c r="CV87" s="15">
        <f ca="1">(BO87*DCF!L$28-DCF!L$5*MAX(BO87*DCF!L$28,0)-MAX(BO87-BN87,0)/Inputs!$B$17)*DCF!L$6</f>
        <v>9810.6789859165656</v>
      </c>
      <c r="CW87" s="15">
        <f ca="1">(BP87*DCF!M$28-DCF!M$5*MAX(BP87*DCF!M$28,0)-MAX(BP87-BO87,0)/Inputs!$B$17)*DCF!M$6</f>
        <v>10931.233599115696</v>
      </c>
      <c r="CX87" s="15">
        <f ca="1">(BQ87*DCF!C$46-DCF!C$5*MAX(BQ87*DCF!C$46,0)-MAX(BQ87-Inputs!$B$20,0)/Inputs!$B$24)*DCF!C$6</f>
        <v>-1813.2241979296173</v>
      </c>
      <c r="CY87" s="15">
        <f ca="1">(BR87*DCF!D$46-DCF!D$5*MAX(BR87*DCF!D$46,0)-MAX(BR87-BQ87,0)/Inputs!$B$24)*DCF!D$6</f>
        <v>-3096.1452382006119</v>
      </c>
      <c r="CZ87" s="15">
        <f ca="1">(BS87*DCF!E$46-DCF!E$5*MAX(BS87*DCF!E$46,0)-MAX(BS87-BR87,0)/Inputs!$B$24)*DCF!E$6</f>
        <v>-1766.4301509388479</v>
      </c>
      <c r="DA87" s="15">
        <f ca="1">(BT87*DCF!F$46-DCF!F$5*MAX(BT87*DCF!F$46,0)-MAX(BT87-BS87,0)/Inputs!$B$24)*DCF!F$6</f>
        <v>-6672.022245840225</v>
      </c>
      <c r="DB87" s="15">
        <f ca="1">(BU87*DCF!G$46-DCF!G$5*MAX(BU87*DCF!G$46,0)-MAX(BU87-BT87,0)/Inputs!$B$24)*DCF!G$6</f>
        <v>-800.90291761941705</v>
      </c>
      <c r="DC87" s="15">
        <f ca="1">(BV87*DCF!H$46-DCF!H$5*MAX(BV87*DCF!H$46,0)-MAX(BV87-BU87,0)/Inputs!$B$24)*DCF!H$6</f>
        <v>-1999.5964730291184</v>
      </c>
      <c r="DD87" s="15">
        <f ca="1">(BW87*DCF!I$46-DCF!I$5*MAX(BW87*DCF!I$46,0)-MAX(BW87-BV87,0)/Inputs!$B$24)*DCF!I$6</f>
        <v>-3911.4634966345852</v>
      </c>
      <c r="DE87" s="15">
        <f ca="1">(BX87*DCF!J$46-DCF!J$5*MAX(BX87*DCF!J$46,0)-MAX(BX87-BW87,0)/Inputs!$B$24)*DCF!J$6</f>
        <v>-154.92279346884141</v>
      </c>
      <c r="DF87" s="15">
        <f ca="1">(BY87*DCF!K$46-DCF!K$5*MAX(BY87*DCF!K$46,0)-MAX(BY87-BX87,0)/Inputs!$B$24)*DCF!K$6</f>
        <v>-1191.5449701121197</v>
      </c>
      <c r="DG87" s="15">
        <f ca="1">(BZ87*DCF!L$46-DCF!L$5*MAX(BZ87*DCF!L$46,0)-MAX(BZ87-BY87,0)/Inputs!$B$24)*DCF!L$6</f>
        <v>4244.7777138010415</v>
      </c>
      <c r="DH87" s="15">
        <f ca="1">(CA87*DCF!M$46-DCF!M$5*MAX(CA87*DCF!M$46,0)-MAX(CA87-BZ87,0)/Inputs!$B$24)*DCF!M$6</f>
        <v>1831.8550673731206</v>
      </c>
      <c r="DI87" s="15">
        <f ca="1">SUM(CB87:CL87)+BE87*DCF!M$10*(1+Inputs!$B$30)*(1-Inputs!$B$33)*(1-Inputs!$B$30/Inputs!$B$31)/(Inputs!$B$29-Inputs!$B$30)*DCF!M$6</f>
        <v>135426.46796235809</v>
      </c>
      <c r="DJ87" s="15">
        <f ca="1">SUM(CM87:CW87)+BP87*DCF!M$28*(1+Inputs!$B$30)*(1-Inputs!$B$33)*(1-Inputs!$B$30/Inputs!$B$31)/(Inputs!$B$29-Inputs!$B$30)*DCF!M$6</f>
        <v>312508.79616284161</v>
      </c>
      <c r="DK87" s="15">
        <f ca="1">SUM(CX87:DH87)+CA87*DCF!M$46*(1+Inputs!$B$30)*(1-Inputs!$B$33)*(1-Inputs!$B$30/Inputs!$B$31)/(Inputs!$B$29-Inputs!$B$30)*DCF!M$6</f>
        <v>184313.78506603296</v>
      </c>
      <c r="DM87" s="15">
        <f ca="1">DI87+DJ87+DK87+Inputs!$B$34+Inputs!$B$36-Inputs!$B$35</f>
        <v>709100.04919123265</v>
      </c>
    </row>
    <row r="88" spans="1:117" x14ac:dyDescent="0.75">
      <c r="A88" s="11">
        <v>75</v>
      </c>
      <c r="C88" s="23">
        <f t="shared" ca="1" si="67"/>
        <v>0.93841716373336315</v>
      </c>
      <c r="D88" s="23">
        <f t="shared" ca="1" si="67"/>
        <v>1.2364418552543144</v>
      </c>
      <c r="E88" s="23">
        <f t="shared" ca="1" si="67"/>
        <v>-2.5646720796421572</v>
      </c>
      <c r="F88" s="23">
        <f t="shared" ca="1" si="67"/>
        <v>1.7209304378672183</v>
      </c>
      <c r="G88" s="23">
        <f t="shared" ca="1" si="67"/>
        <v>-0.26390075029927584</v>
      </c>
      <c r="H88" s="23">
        <f t="shared" ca="1" si="67"/>
        <v>0.70742580576151526</v>
      </c>
      <c r="I88" s="23">
        <f t="shared" ca="1" si="67"/>
        <v>-0.47842896237994281</v>
      </c>
      <c r="J88" s="23">
        <f t="shared" ca="1" si="67"/>
        <v>4.3564800609924154E-2</v>
      </c>
      <c r="K88" s="23">
        <f t="shared" ca="1" si="67"/>
        <v>-0.34763394424007038</v>
      </c>
      <c r="L88" s="23">
        <f t="shared" ca="1" si="67"/>
        <v>-0.72242032558926383</v>
      </c>
      <c r="M88" s="23">
        <f t="shared" ca="1" si="67"/>
        <v>0.48163633919114657</v>
      </c>
      <c r="N88" s="23">
        <f ca="1">SQRT(Inputs!$B$38)*C88+SQRT(1-Inputs!$B$38)*_xlfn.NORM.S.INV(RAND())</f>
        <v>0.51668633599731517</v>
      </c>
      <c r="O88" s="23">
        <f ca="1">SQRT(Inputs!$B$38)*D88+SQRT(1-Inputs!$B$38)*_xlfn.NORM.S.INV(RAND())</f>
        <v>1.7101111785830265</v>
      </c>
      <c r="P88" s="23">
        <f ca="1">SQRT(Inputs!$B$38)*E88+SQRT(1-Inputs!$B$38)*_xlfn.NORM.S.INV(RAND())</f>
        <v>-2.566468908873424</v>
      </c>
      <c r="Q88" s="23">
        <f ca="1">SQRT(Inputs!$B$38)*F88+SQRT(1-Inputs!$B$38)*_xlfn.NORM.S.INV(RAND())</f>
        <v>-0.45983782183931354</v>
      </c>
      <c r="R88" s="23">
        <f ca="1">SQRT(Inputs!$B$38)*G88+SQRT(1-Inputs!$B$38)*_xlfn.NORM.S.INV(RAND())</f>
        <v>0.28700451075140032</v>
      </c>
      <c r="S88" s="23">
        <f ca="1">SQRT(Inputs!$B$38)*H88+SQRT(1-Inputs!$B$38)*_xlfn.NORM.S.INV(RAND())</f>
        <v>1.9526027177926595</v>
      </c>
      <c r="T88" s="23">
        <f ca="1">SQRT(Inputs!$B$38)*I88+SQRT(1-Inputs!$B$38)*_xlfn.NORM.S.INV(RAND())</f>
        <v>-1.1709815058453255</v>
      </c>
      <c r="U88" s="23">
        <f ca="1">SQRT(Inputs!$B$38)*J88+SQRT(1-Inputs!$B$38)*_xlfn.NORM.S.INV(RAND())</f>
        <v>0.11845720646587392</v>
      </c>
      <c r="V88" s="23">
        <f ca="1">SQRT(Inputs!$B$38)*K88+SQRT(1-Inputs!$B$38)*_xlfn.NORM.S.INV(RAND())</f>
        <v>-0.20848442986272078</v>
      </c>
      <c r="W88" s="23">
        <f ca="1">SQRT(Inputs!$B$38)*L88+SQRT(1-Inputs!$B$38)*_xlfn.NORM.S.INV(RAND())</f>
        <v>0.73415443190093399</v>
      </c>
      <c r="X88" s="23">
        <f ca="1">SQRT(Inputs!$B$38)*M88+SQRT(1-Inputs!$B$38)*_xlfn.NORM.S.INV(RAND())</f>
        <v>1.4277803089376802</v>
      </c>
      <c r="Y88" s="23">
        <f ca="1">SQRT(Inputs!$B$38)*C88+SQRT(1-Inputs!$B$38)*_xlfn.NORM.S.INV(RAND())</f>
        <v>2.9498862068475615</v>
      </c>
      <c r="Z88" s="23">
        <f ca="1">SQRT(Inputs!$B$38)*D88+SQRT(1-Inputs!$B$38)*_xlfn.NORM.S.INV(RAND())</f>
        <v>0.64961230598914466</v>
      </c>
      <c r="AA88" s="23">
        <f ca="1">SQRT(Inputs!$B$38)*E88+SQRT(1-Inputs!$B$38)*_xlfn.NORM.S.INV(RAND())</f>
        <v>-1.8650037500051873</v>
      </c>
      <c r="AB88" s="23">
        <f ca="1">SQRT(Inputs!$B$38)*F88+SQRT(1-Inputs!$B$38)*_xlfn.NORM.S.INV(RAND())</f>
        <v>0.916881405506208</v>
      </c>
      <c r="AC88" s="23">
        <f ca="1">SQRT(Inputs!$B$38)*G88+SQRT(1-Inputs!$B$38)*_xlfn.NORM.S.INV(RAND())</f>
        <v>0.47199318600610607</v>
      </c>
      <c r="AD88" s="23">
        <f ca="1">SQRT(Inputs!$B$38)*H88+SQRT(1-Inputs!$B$38)*_xlfn.NORM.S.INV(RAND())</f>
        <v>1.2481674172851478</v>
      </c>
      <c r="AE88" s="23">
        <f ca="1">SQRT(Inputs!$B$38)*I88+SQRT(1-Inputs!$B$38)*_xlfn.NORM.S.INV(RAND())</f>
        <v>-2.132466931734383</v>
      </c>
      <c r="AF88" s="23">
        <f ca="1">SQRT(Inputs!$B$38)*J88+SQRT(1-Inputs!$B$38)*_xlfn.NORM.S.INV(RAND())</f>
        <v>-1.1952538594601183</v>
      </c>
      <c r="AG88" s="23">
        <f ca="1">SQRT(Inputs!$B$38)*K88+SQRT(1-Inputs!$B$38)*_xlfn.NORM.S.INV(RAND())</f>
        <v>-1.3635168892146037</v>
      </c>
      <c r="AH88" s="23">
        <f ca="1">SQRT(Inputs!$B$38)*L88+SQRT(1-Inputs!$B$38)*_xlfn.NORM.S.INV(RAND())</f>
        <v>-0.79017260760972441</v>
      </c>
      <c r="AI88" s="23">
        <f ca="1">SQRT(Inputs!$B$38)*M88+SQRT(1-Inputs!$B$38)*_xlfn.NORM.S.INV(RAND())</f>
        <v>0.87761405536748327</v>
      </c>
      <c r="AJ88" s="23">
        <f ca="1">SQRT(Inputs!$B$38)*C88+SQRT(1-Inputs!$B$38)*_xlfn.NORM.S.INV(RAND())</f>
        <v>0.40706014459784756</v>
      </c>
      <c r="AK88" s="23">
        <f ca="1">SQRT(Inputs!$B$38)*D88+SQRT(1-Inputs!$B$38)*_xlfn.NORM.S.INV(RAND())</f>
        <v>3.2376717205019387</v>
      </c>
      <c r="AL88" s="23">
        <f ca="1">SQRT(Inputs!$B$38)*E88+SQRT(1-Inputs!$B$38)*_xlfn.NORM.S.INV(RAND())</f>
        <v>-0.58705139051238731</v>
      </c>
      <c r="AM88" s="23">
        <f ca="1">SQRT(Inputs!$B$38)*F88+SQRT(1-Inputs!$B$38)*_xlfn.NORM.S.INV(RAND())</f>
        <v>1.6233577939734438</v>
      </c>
      <c r="AN88" s="23">
        <f ca="1">SQRT(Inputs!$B$38)*G88+SQRT(1-Inputs!$B$38)*_xlfn.NORM.S.INV(RAND())</f>
        <v>0.14394200231244866</v>
      </c>
      <c r="AO88" s="23">
        <f ca="1">SQRT(Inputs!$B$38)*H88+SQRT(1-Inputs!$B$38)*_xlfn.NORM.S.INV(RAND())</f>
        <v>-7.6504787787289474E-2</v>
      </c>
      <c r="AP88" s="23">
        <f ca="1">SQRT(Inputs!$B$38)*I88+SQRT(1-Inputs!$B$38)*_xlfn.NORM.S.INV(RAND())</f>
        <v>-1.1914938337745318</v>
      </c>
      <c r="AQ88" s="23">
        <f ca="1">SQRT(Inputs!$B$38)*J88+SQRT(1-Inputs!$B$38)*_xlfn.NORM.S.INV(RAND())</f>
        <v>0.8220138315862161</v>
      </c>
      <c r="AR88" s="23">
        <f ca="1">SQRT(Inputs!$B$38)*K88+SQRT(1-Inputs!$B$38)*_xlfn.NORM.S.INV(RAND())</f>
        <v>-1.1203430627305968</v>
      </c>
      <c r="AS88" s="23">
        <f ca="1">SQRT(Inputs!$B$38)*L88+SQRT(1-Inputs!$B$38)*_xlfn.NORM.S.INV(RAND())</f>
        <v>0.20213821534343146</v>
      </c>
      <c r="AT88" s="23">
        <f ca="1">SQRT(Inputs!$B$38)*M88+SQRT(1-Inputs!$B$38)*_xlfn.NORM.S.INV(RAND())</f>
        <v>0.84184610735207532</v>
      </c>
      <c r="AU88" s="15">
        <f ca="1">Inputs!$B$6*EXP($B$8-0.5*C$5^2+C$5*N88)</f>
        <v>5395.1194718350253</v>
      </c>
      <c r="AV88" s="15">
        <f t="shared" ca="1" si="37"/>
        <v>8444.5283572358203</v>
      </c>
      <c r="AW88" s="15">
        <f t="shared" ca="1" si="38"/>
        <v>7283.7512425166697</v>
      </c>
      <c r="AX88" s="15">
        <f t="shared" ca="1" si="39"/>
        <v>8396.2494480645928</v>
      </c>
      <c r="AY88" s="15">
        <f t="shared" ca="1" si="40"/>
        <v>10610.84035715997</v>
      </c>
      <c r="AZ88" s="15">
        <f t="shared" ca="1" si="41"/>
        <v>16090.428280386232</v>
      </c>
      <c r="BA88" s="15">
        <f t="shared" ca="1" si="42"/>
        <v>17419.412941615123</v>
      </c>
      <c r="BB88" s="15">
        <f t="shared" ca="1" si="43"/>
        <v>21581.286226727407</v>
      </c>
      <c r="BC88" s="15">
        <f t="shared" ca="1" si="44"/>
        <v>25904.965261935267</v>
      </c>
      <c r="BD88" s="15">
        <f t="shared" ca="1" si="45"/>
        <v>33991.841510267179</v>
      </c>
      <c r="BE88" s="15">
        <f t="shared" ca="1" si="46"/>
        <v>47437.236327343955</v>
      </c>
      <c r="BF88" s="15">
        <f ca="1">Inputs!$B$13*EXP($B$9-0.5*C$6^2+C$6*Y88)</f>
        <v>24821.79454507937</v>
      </c>
      <c r="BG88" s="15">
        <f t="shared" ca="1" si="47"/>
        <v>34013.270281793906</v>
      </c>
      <c r="BH88" s="15">
        <f t="shared" ca="1" si="48"/>
        <v>30501.150936181708</v>
      </c>
      <c r="BI88" s="15">
        <f t="shared" ca="1" si="49"/>
        <v>42997.303006486545</v>
      </c>
      <c r="BJ88" s="15">
        <f t="shared" ca="1" si="50"/>
        <v>56422.996043842621</v>
      </c>
      <c r="BK88" s="15">
        <f t="shared" ca="1" si="51"/>
        <v>82074.84841790174</v>
      </c>
      <c r="BL88" s="15">
        <f t="shared" ca="1" si="52"/>
        <v>76476.034291513992</v>
      </c>
      <c r="BM88" s="15">
        <f t="shared" ca="1" si="53"/>
        <v>81034.123450509811</v>
      </c>
      <c r="BN88" s="15">
        <f t="shared" ca="1" si="54"/>
        <v>84638.095727663327</v>
      </c>
      <c r="BO88" s="15">
        <f t="shared" ca="1" si="55"/>
        <v>94999.477946899307</v>
      </c>
      <c r="BP88" s="15">
        <f t="shared" ca="1" si="56"/>
        <v>129150.25937981156</v>
      </c>
      <c r="BQ88" s="15">
        <f ca="1">Inputs!$B$20*EXP($B$10-0.5*C$7^2+C$7*AJ88)</f>
        <v>4955.7602806141695</v>
      </c>
      <c r="BR88" s="15">
        <f t="shared" ca="1" si="57"/>
        <v>18801.787288569711</v>
      </c>
      <c r="BS88" s="15">
        <f t="shared" ca="1" si="58"/>
        <v>21752.231754366996</v>
      </c>
      <c r="BT88" s="15">
        <f t="shared" ca="1" si="59"/>
        <v>45914.290009499266</v>
      </c>
      <c r="BU88" s="15">
        <f t="shared" ca="1" si="60"/>
        <v>65887.01411745658</v>
      </c>
      <c r="BV88" s="15">
        <f t="shared" ca="1" si="61"/>
        <v>90101.362009441611</v>
      </c>
      <c r="BW88" s="15">
        <f t="shared" ca="1" si="62"/>
        <v>97706.576048499221</v>
      </c>
      <c r="BX88" s="15">
        <f t="shared" ca="1" si="63"/>
        <v>161140.47253197106</v>
      </c>
      <c r="BY88" s="15">
        <f t="shared" ca="1" si="64"/>
        <v>182223.62387394358</v>
      </c>
      <c r="BZ88" s="15">
        <f t="shared" ca="1" si="65"/>
        <v>265365.22626685374</v>
      </c>
      <c r="CA88" s="15">
        <f t="shared" ca="1" si="66"/>
        <v>432907.92996462446</v>
      </c>
      <c r="CB88" s="15">
        <f ca="1">(AU88*DCF!C$10-DCF!C$5*MAX(AU88*DCF!C$10,0)-MAX(AU88-Inputs!$B$6,0)/Inputs!$B$10)*DCF!C$6</f>
        <v>1039.9877916656026</v>
      </c>
      <c r="CC88" s="15">
        <f ca="1">(AV88*DCF!D$10-DCF!D$5*MAX(AV88*DCF!D$10,0)-MAX(AV88-AU88,0)/Inputs!$B$10)*DCF!D$6</f>
        <v>1314.7780292695993</v>
      </c>
      <c r="CD88" s="15">
        <f ca="1">(AW88*DCF!E$10-DCF!E$5*MAX(AW88*DCF!E$10,0)-MAX(AW88-AV88,0)/Inputs!$B$10)*DCF!E$6</f>
        <v>1681.7022143358163</v>
      </c>
      <c r="CE88" s="15">
        <f ca="1">(AX88*DCF!F$10-DCF!F$5*MAX(AX88*DCF!F$10,0)-MAX(AX88-AW88,0)/Inputs!$B$10)*DCF!F$6</f>
        <v>1601.4045790413868</v>
      </c>
      <c r="CF88" s="15">
        <f ca="1">(AY88*DCF!G$10-DCF!G$5*MAX(AY88*DCF!G$10,0)-MAX(AY88-AX88,0)/Inputs!$B$10)*DCF!G$6</f>
        <v>1760.573295550749</v>
      </c>
      <c r="CG88" s="15">
        <f ca="1">(AZ88*DCF!H$10-DCF!H$5*MAX(AZ88*DCF!H$10,0)-MAX(AZ88-AY88,0)/Inputs!$B$10)*DCF!H$6</f>
        <v>2150.9691216389961</v>
      </c>
      <c r="CH88" s="15">
        <f ca="1">(BA88*DCF!I$10-DCF!I$5*MAX(BA88*DCF!I$10,0)-MAX(BA88-AZ88,0)/Inputs!$B$10)*DCF!I$6</f>
        <v>2963.8912344547266</v>
      </c>
      <c r="CI88" s="15">
        <f ca="1">(BB88*DCF!J$10-DCF!J$5*MAX(BB88*DCF!J$10,0)-MAX(BB88-BA88,0)/Inputs!$B$10)*DCF!J$6</f>
        <v>3072.73547789841</v>
      </c>
      <c r="CJ88" s="15">
        <f ca="1">(BC88*DCF!K$10-DCF!K$5*MAX(BC88*DCF!K$10,0)-MAX(BC88-BB88,0)/Inputs!$B$10)*DCF!K$6</f>
        <v>3565.0341245954869</v>
      </c>
      <c r="CK88" s="15">
        <f ca="1">(BD88*DCF!L$10-DCF!L$5*MAX(BD88*DCF!L$10,0)-MAX(BD88-BC88,0)/Inputs!$B$10)*DCF!L$6</f>
        <v>4080.8520506442546</v>
      </c>
      <c r="CL88" s="15">
        <f ca="1">(BE88*DCF!M$10-DCF!M$5*MAX(BE88*DCF!M$10,0)-MAX(BE88-BD88,0)/Inputs!$B$10)*DCF!M$6</f>
        <v>5087.8115275158125</v>
      </c>
      <c r="CM88" s="15">
        <f ca="1">(BF88*DCF!C$28-DCF!C$5*MAX(BF88*DCF!C$28,0)-MAX(BF88-Inputs!$B$13,0)/Inputs!$B$17)*DCF!C$6</f>
        <v>4472.7249972393001</v>
      </c>
      <c r="CN88" s="15">
        <f ca="1">(BG88*DCF!D$28-DCF!D$5*MAX(BG88*DCF!D$28,0)-MAX(BG88-BF88,0)/Inputs!$B$17)*DCF!D$6</f>
        <v>8056.7293732642038</v>
      </c>
      <c r="CO88" s="15">
        <f ca="1">(BH88*DCF!E$28-DCF!E$5*MAX(BH88*DCF!E$28,0)-MAX(BH88-BG88,0)/Inputs!$B$17)*DCF!E$6</f>
        <v>8638.4690621457266</v>
      </c>
      <c r="CP88" s="15">
        <f ca="1">(BI88*DCF!F$28-DCF!F$5*MAX(BI88*DCF!F$28,0)-MAX(BI88-BH88,0)/Inputs!$B$17)*DCF!F$6</f>
        <v>9397.5131790660362</v>
      </c>
      <c r="CQ88" s="15">
        <f ca="1">(BJ88*DCF!G$28-DCF!G$5*MAX(BJ88*DCF!G$28,0)-MAX(BJ88-BI88,0)/Inputs!$B$17)*DCF!G$6</f>
        <v>12381.305464381872</v>
      </c>
      <c r="CR88" s="15">
        <f ca="1">(BK88*DCF!H$28-DCF!H$5*MAX(BK88*DCF!H$28,0)-MAX(BK88-BJ88,0)/Inputs!$B$17)*DCF!H$6</f>
        <v>16312.437546374764</v>
      </c>
      <c r="CS88" s="15">
        <f ca="1">(BL88*DCF!I$28-DCF!I$5*MAX(BL88*DCF!I$28,0)-MAX(BL88-BK88,0)/Inputs!$B$17)*DCF!I$6</f>
        <v>17983.571728857434</v>
      </c>
      <c r="CT88" s="15">
        <f ca="1">(BM88*DCF!J$28-DCF!J$5*MAX(BM88*DCF!J$28,0)-MAX(BM88-BL88,0)/Inputs!$B$17)*DCF!J$6</f>
        <v>17472.971304255141</v>
      </c>
      <c r="CU88" s="15">
        <f ca="1">(BN88*DCF!K$28-DCF!K$5*MAX(BN88*DCF!K$28,0)-MAX(BN88-BM88,0)/Inputs!$B$17)*DCF!K$6</f>
        <v>17432.708091261866</v>
      </c>
      <c r="CV88" s="15">
        <f ca="1">(BO88*DCF!L$28-DCF!L$5*MAX(BO88*DCF!L$28,0)-MAX(BO88-BN88,0)/Inputs!$B$17)*DCF!L$6</f>
        <v>17781.982201874238</v>
      </c>
      <c r="CW88" s="15">
        <f ca="1">(BP88*DCF!M$28-DCF!M$5*MAX(BP88*DCF!M$28,0)-MAX(BP88-BO88,0)/Inputs!$B$17)*DCF!M$6</f>
        <v>20729.979772697305</v>
      </c>
      <c r="CX88" s="15">
        <f ca="1">(BQ88*DCF!C$46-DCF!C$5*MAX(BQ88*DCF!C$46,0)-MAX(BQ88-Inputs!$B$20,0)/Inputs!$B$24)*DCF!C$6</f>
        <v>-1955.0302175155907</v>
      </c>
      <c r="CY88" s="15">
        <f ca="1">(BR88*DCF!D$46-DCF!D$5*MAX(BR88*DCF!D$46,0)-MAX(BR88-BQ88,0)/Inputs!$B$24)*DCF!D$6</f>
        <v>-9117.0114186468236</v>
      </c>
      <c r="CZ88" s="15">
        <f ca="1">(BS88*DCF!E$46-DCF!E$5*MAX(BS88*DCF!E$46,0)-MAX(BS88-BR88,0)/Inputs!$B$24)*DCF!E$6</f>
        <v>-3735.2232623967361</v>
      </c>
      <c r="DA88" s="15">
        <f ca="1">(BT88*DCF!F$46-DCF!F$5*MAX(BT88*DCF!F$46,0)-MAX(BT88-BS88,0)/Inputs!$B$24)*DCF!F$6</f>
        <v>-12141.938122399049</v>
      </c>
      <c r="DB88" s="15">
        <f ca="1">(BU88*DCF!G$46-DCF!G$5*MAX(BU88*DCF!G$46,0)-MAX(BU88-BT88,0)/Inputs!$B$24)*DCF!G$6</f>
        <v>-8934.738755138118</v>
      </c>
      <c r="DC88" s="15">
        <f ca="1">(BV88*DCF!H$46-DCF!H$5*MAX(BV88*DCF!H$46,0)-MAX(BV88-BU88,0)/Inputs!$B$24)*DCF!H$6</f>
        <v>-7524.4602436632813</v>
      </c>
      <c r="DD88" s="15">
        <f ca="1">(BW88*DCF!I$46-DCF!I$5*MAX(BW88*DCF!I$46,0)-MAX(BW88-BV88,0)/Inputs!$B$24)*DCF!I$6</f>
        <v>73.408503415872701</v>
      </c>
      <c r="DE88" s="15">
        <f ca="1">(BX88*DCF!J$46-DCF!J$5*MAX(BX88*DCF!J$46,0)-MAX(BX88-BW88,0)/Inputs!$B$24)*DCF!J$6</f>
        <v>-10062.235899246973</v>
      </c>
      <c r="DF88" s="15">
        <f ca="1">(BY88*DCF!K$46-DCF!K$5*MAX(BY88*DCF!K$46,0)-MAX(BY88-BX88,0)/Inputs!$B$24)*DCF!K$6</f>
        <v>5244.4104151116162</v>
      </c>
      <c r="DG88" s="15">
        <f ca="1">(BZ88*DCF!L$46-DCF!L$5*MAX(BZ88*DCF!L$46,0)-MAX(BZ88-BY88,0)/Inputs!$B$24)*DCF!L$6</f>
        <v>-471.74917663944478</v>
      </c>
      <c r="DH88" s="15">
        <f ca="1">(CA88*DCF!M$46-DCF!M$5*MAX(CA88*DCF!M$46,0)-MAX(CA88-BZ88,0)/Inputs!$B$24)*DCF!M$6</f>
        <v>-1087.5584198320894</v>
      </c>
      <c r="DI88" s="15">
        <f ca="1">SUM(CB88:CL88)+BE88*DCF!M$10*(1+Inputs!$B$30)*(1-Inputs!$B$33)*(1-Inputs!$B$30/Inputs!$B$31)/(Inputs!$B$29-Inputs!$B$30)*DCF!M$6</f>
        <v>160338.19543811915</v>
      </c>
      <c r="DJ88" s="15">
        <f ca="1">SUM(CM88:CW88)+BP88*DCF!M$28*(1+Inputs!$B$30)*(1-Inputs!$B$33)*(1-Inputs!$B$30/Inputs!$B$31)/(Inputs!$B$29-Inputs!$B$30)*DCF!M$6</f>
        <v>629896.23230727436</v>
      </c>
      <c r="DK88" s="15">
        <f ca="1">SUM(CX88:DH88)+CA88*DCF!M$46*(1+Inputs!$B$30)*(1-Inputs!$B$33)*(1-Inputs!$B$30/Inputs!$B$31)/(Inputs!$B$29-Inputs!$B$30)*DCF!M$6</f>
        <v>619614.81435098499</v>
      </c>
      <c r="DM88" s="15">
        <f ca="1">DI88+DJ88+DK88+Inputs!$B$34+Inputs!$B$36-Inputs!$B$35</f>
        <v>1486700.2420963785</v>
      </c>
    </row>
    <row r="89" spans="1:117" x14ac:dyDescent="0.75">
      <c r="A89" s="11">
        <v>76</v>
      </c>
      <c r="C89" s="23">
        <f t="shared" ca="1" si="67"/>
        <v>-1.9089981231252084</v>
      </c>
      <c r="D89" s="23">
        <f t="shared" ca="1" si="67"/>
        <v>-1.696035833328654</v>
      </c>
      <c r="E89" s="23">
        <f t="shared" ca="1" si="67"/>
        <v>1.1474760512125686E-2</v>
      </c>
      <c r="F89" s="23">
        <f t="shared" ca="1" si="67"/>
        <v>-0.69177663960006275</v>
      </c>
      <c r="G89" s="23">
        <f t="shared" ca="1" si="67"/>
        <v>-6.1497815483352529E-2</v>
      </c>
      <c r="H89" s="23">
        <f t="shared" ca="1" si="67"/>
        <v>1.0805145432471577</v>
      </c>
      <c r="I89" s="23">
        <f t="shared" ca="1" si="67"/>
        <v>-1.2284163673433415</v>
      </c>
      <c r="J89" s="23">
        <f t="shared" ca="1" si="67"/>
        <v>1.1924184447029067</v>
      </c>
      <c r="K89" s="23">
        <f t="shared" ca="1" si="67"/>
        <v>-0.22395519863552774</v>
      </c>
      <c r="L89" s="23">
        <f t="shared" ca="1" si="67"/>
        <v>-1.296805912617226</v>
      </c>
      <c r="M89" s="23">
        <f t="shared" ca="1" si="67"/>
        <v>-0.23177520178555255</v>
      </c>
      <c r="N89" s="23">
        <f ca="1">SQRT(Inputs!$B$38)*C89+SQRT(1-Inputs!$B$38)*_xlfn.NORM.S.INV(RAND())</f>
        <v>-1.4890223856451696</v>
      </c>
      <c r="O89" s="23">
        <f ca="1">SQRT(Inputs!$B$38)*D89+SQRT(1-Inputs!$B$38)*_xlfn.NORM.S.INV(RAND())</f>
        <v>-1.713906251779137</v>
      </c>
      <c r="P89" s="23">
        <f ca="1">SQRT(Inputs!$B$38)*E89+SQRT(1-Inputs!$B$38)*_xlfn.NORM.S.INV(RAND())</f>
        <v>2.5446302252850792</v>
      </c>
      <c r="Q89" s="23">
        <f ca="1">SQRT(Inputs!$B$38)*F89+SQRT(1-Inputs!$B$38)*_xlfn.NORM.S.INV(RAND())</f>
        <v>-0.77590170074516518</v>
      </c>
      <c r="R89" s="23">
        <f ca="1">SQRT(Inputs!$B$38)*G89+SQRT(1-Inputs!$B$38)*_xlfn.NORM.S.INV(RAND())</f>
        <v>-0.4486870375841705</v>
      </c>
      <c r="S89" s="23">
        <f ca="1">SQRT(Inputs!$B$38)*H89+SQRT(1-Inputs!$B$38)*_xlfn.NORM.S.INV(RAND())</f>
        <v>-0.81296707389728806</v>
      </c>
      <c r="T89" s="23">
        <f ca="1">SQRT(Inputs!$B$38)*I89+SQRT(1-Inputs!$B$38)*_xlfn.NORM.S.INV(RAND())</f>
        <v>-1.3210709987608737</v>
      </c>
      <c r="U89" s="23">
        <f ca="1">SQRT(Inputs!$B$38)*J89+SQRT(1-Inputs!$B$38)*_xlfn.NORM.S.INV(RAND())</f>
        <v>1.1551089965492398</v>
      </c>
      <c r="V89" s="23">
        <f ca="1">SQRT(Inputs!$B$38)*K89+SQRT(1-Inputs!$B$38)*_xlfn.NORM.S.INV(RAND())</f>
        <v>-1.1797645193630522</v>
      </c>
      <c r="W89" s="23">
        <f ca="1">SQRT(Inputs!$B$38)*L89+SQRT(1-Inputs!$B$38)*_xlfn.NORM.S.INV(RAND())</f>
        <v>-0.12498466485038828</v>
      </c>
      <c r="X89" s="23">
        <f ca="1">SQRT(Inputs!$B$38)*M89+SQRT(1-Inputs!$B$38)*_xlfn.NORM.S.INV(RAND())</f>
        <v>-0.3687519366364615</v>
      </c>
      <c r="Y89" s="23">
        <f ca="1">SQRT(Inputs!$B$38)*C89+SQRT(1-Inputs!$B$38)*_xlfn.NORM.S.INV(RAND())</f>
        <v>0.75122397248130013</v>
      </c>
      <c r="Z89" s="23">
        <f ca="1">SQRT(Inputs!$B$38)*D89+SQRT(1-Inputs!$B$38)*_xlfn.NORM.S.INV(RAND())</f>
        <v>-0.57574994712913452</v>
      </c>
      <c r="AA89" s="23">
        <f ca="1">SQRT(Inputs!$B$38)*E89+SQRT(1-Inputs!$B$38)*_xlfn.NORM.S.INV(RAND())</f>
        <v>-0.6293422755773328</v>
      </c>
      <c r="AB89" s="23">
        <f ca="1">SQRT(Inputs!$B$38)*F89+SQRT(1-Inputs!$B$38)*_xlfn.NORM.S.INV(RAND())</f>
        <v>0.11591749212787039</v>
      </c>
      <c r="AC89" s="23">
        <f ca="1">SQRT(Inputs!$B$38)*G89+SQRT(1-Inputs!$B$38)*_xlfn.NORM.S.INV(RAND())</f>
        <v>0.73994818506731097</v>
      </c>
      <c r="AD89" s="23">
        <f ca="1">SQRT(Inputs!$B$38)*H89+SQRT(1-Inputs!$B$38)*_xlfn.NORM.S.INV(RAND())</f>
        <v>0.25997457415207448</v>
      </c>
      <c r="AE89" s="23">
        <f ca="1">SQRT(Inputs!$B$38)*I89+SQRT(1-Inputs!$B$38)*_xlfn.NORM.S.INV(RAND())</f>
        <v>-0.26137523963508807</v>
      </c>
      <c r="AF89" s="23">
        <f ca="1">SQRT(Inputs!$B$38)*J89+SQRT(1-Inputs!$B$38)*_xlfn.NORM.S.INV(RAND())</f>
        <v>0.71666316336913727</v>
      </c>
      <c r="AG89" s="23">
        <f ca="1">SQRT(Inputs!$B$38)*K89+SQRT(1-Inputs!$B$38)*_xlfn.NORM.S.INV(RAND())</f>
        <v>-0.63711897870311063</v>
      </c>
      <c r="AH89" s="23">
        <f ca="1">SQRT(Inputs!$B$38)*L89+SQRT(1-Inputs!$B$38)*_xlfn.NORM.S.INV(RAND())</f>
        <v>-1.7328079631735496</v>
      </c>
      <c r="AI89" s="23">
        <f ca="1">SQRT(Inputs!$B$38)*M89+SQRT(1-Inputs!$B$38)*_xlfn.NORM.S.INV(RAND())</f>
        <v>-0.38507112948552541</v>
      </c>
      <c r="AJ89" s="23">
        <f ca="1">SQRT(Inputs!$B$38)*C89+SQRT(1-Inputs!$B$38)*_xlfn.NORM.S.INV(RAND())</f>
        <v>-0.41533938518053171</v>
      </c>
      <c r="AK89" s="23">
        <f ca="1">SQRT(Inputs!$B$38)*D89+SQRT(1-Inputs!$B$38)*_xlfn.NORM.S.INV(RAND())</f>
        <v>-1.868229889568493</v>
      </c>
      <c r="AL89" s="23">
        <f ca="1">SQRT(Inputs!$B$38)*E89+SQRT(1-Inputs!$B$38)*_xlfn.NORM.S.INV(RAND())</f>
        <v>0.54983659927478434</v>
      </c>
      <c r="AM89" s="23">
        <f ca="1">SQRT(Inputs!$B$38)*F89+SQRT(1-Inputs!$B$38)*_xlfn.NORM.S.INV(RAND())</f>
        <v>-0.47058143163855432</v>
      </c>
      <c r="AN89" s="23">
        <f ca="1">SQRT(Inputs!$B$38)*G89+SQRT(1-Inputs!$B$38)*_xlfn.NORM.S.INV(RAND())</f>
        <v>1.5166641316203804</v>
      </c>
      <c r="AO89" s="23">
        <f ca="1">SQRT(Inputs!$B$38)*H89+SQRT(1-Inputs!$B$38)*_xlfn.NORM.S.INV(RAND())</f>
        <v>1.0230454952885939</v>
      </c>
      <c r="AP89" s="23">
        <f ca="1">SQRT(Inputs!$B$38)*I89+SQRT(1-Inputs!$B$38)*_xlfn.NORM.S.INV(RAND())</f>
        <v>-0.8974616195752616</v>
      </c>
      <c r="AQ89" s="23">
        <f ca="1">SQRT(Inputs!$B$38)*J89+SQRT(1-Inputs!$B$38)*_xlfn.NORM.S.INV(RAND())</f>
        <v>0.24475746096875445</v>
      </c>
      <c r="AR89" s="23">
        <f ca="1">SQRT(Inputs!$B$38)*K89+SQRT(1-Inputs!$B$38)*_xlfn.NORM.S.INV(RAND())</f>
        <v>-0.80735038029563655</v>
      </c>
      <c r="AS89" s="23">
        <f ca="1">SQRT(Inputs!$B$38)*L89+SQRT(1-Inputs!$B$38)*_xlfn.NORM.S.INV(RAND())</f>
        <v>-0.8652867697358424</v>
      </c>
      <c r="AT89" s="23">
        <f ca="1">SQRT(Inputs!$B$38)*M89+SQRT(1-Inputs!$B$38)*_xlfn.NORM.S.INV(RAND())</f>
        <v>-0.15062429338285999</v>
      </c>
      <c r="AU89" s="15">
        <f ca="1">Inputs!$B$6*EXP($B$8-0.5*C$5^2+C$5*N89)</f>
        <v>3899.407055164239</v>
      </c>
      <c r="AV89" s="15">
        <f t="shared" ca="1" si="37"/>
        <v>3689.1951377658502</v>
      </c>
      <c r="AW89" s="15">
        <f t="shared" ca="1" si="38"/>
        <v>6340.3034055768476</v>
      </c>
      <c r="AX89" s="15">
        <f t="shared" ca="1" si="39"/>
        <v>7025.7287678207358</v>
      </c>
      <c r="AY89" s="15">
        <f t="shared" ca="1" si="40"/>
        <v>8147.8173981516829</v>
      </c>
      <c r="AZ89" s="15">
        <f t="shared" ca="1" si="41"/>
        <v>9111.665972164199</v>
      </c>
      <c r="BA89" s="15">
        <f t="shared" ca="1" si="42"/>
        <v>9710.5015980519129</v>
      </c>
      <c r="BB89" s="15">
        <f t="shared" ca="1" si="43"/>
        <v>13347.258539459521</v>
      </c>
      <c r="BC89" s="15">
        <f t="shared" ca="1" si="44"/>
        <v>14587.449713373882</v>
      </c>
      <c r="BD89" s="15">
        <f t="shared" ca="1" si="45"/>
        <v>17663.30140590655</v>
      </c>
      <c r="BE89" s="15">
        <f t="shared" ca="1" si="46"/>
        <v>20929.242684003973</v>
      </c>
      <c r="BF89" s="15">
        <f ca="1">Inputs!$B$13*EXP($B$9-0.5*C$6^2+C$6*Y89)</f>
        <v>16052.14314070392</v>
      </c>
      <c r="BG89" s="15">
        <f t="shared" ca="1" si="47"/>
        <v>17632.937992609484</v>
      </c>
      <c r="BH89" s="15">
        <f t="shared" ca="1" si="48"/>
        <v>19408.786820149522</v>
      </c>
      <c r="BI89" s="15">
        <f t="shared" ca="1" si="49"/>
        <v>24186.990869315272</v>
      </c>
      <c r="BJ89" s="15">
        <f t="shared" ca="1" si="50"/>
        <v>32989.154340955021</v>
      </c>
      <c r="BK89" s="15">
        <f t="shared" ca="1" si="51"/>
        <v>41946.618461570142</v>
      </c>
      <c r="BL89" s="15">
        <f t="shared" ca="1" si="52"/>
        <v>49810.283154341341</v>
      </c>
      <c r="BM89" s="15">
        <f t="shared" ca="1" si="53"/>
        <v>66928.655543182031</v>
      </c>
      <c r="BN89" s="15">
        <f t="shared" ca="1" si="54"/>
        <v>76263.149931418855</v>
      </c>
      <c r="BO89" s="15">
        <f t="shared" ca="1" si="55"/>
        <v>76715.565772610513</v>
      </c>
      <c r="BP89" s="15">
        <f t="shared" ca="1" si="56"/>
        <v>90391.668786442402</v>
      </c>
      <c r="BQ89" s="15">
        <f ca="1">Inputs!$B$20*EXP($B$10-0.5*C$7^2+C$7*AJ89)</f>
        <v>3701.9500339373626</v>
      </c>
      <c r="BR89" s="15">
        <f t="shared" ca="1" si="57"/>
        <v>2775.2165098299733</v>
      </c>
      <c r="BS89" s="15">
        <f t="shared" ca="1" si="58"/>
        <v>4450.4745521489713</v>
      </c>
      <c r="BT89" s="15">
        <f t="shared" ca="1" si="59"/>
        <v>5423.6173355590508</v>
      </c>
      <c r="BU89" s="15">
        <f t="shared" ca="1" si="60"/>
        <v>10849.134960886226</v>
      </c>
      <c r="BV89" s="15">
        <f t="shared" ca="1" si="61"/>
        <v>19006.98134369541</v>
      </c>
      <c r="BW89" s="15">
        <f t="shared" ca="1" si="62"/>
        <v>21934.73887383359</v>
      </c>
      <c r="BX89" s="15">
        <f t="shared" ca="1" si="63"/>
        <v>32222.155695395159</v>
      </c>
      <c r="BY89" s="15">
        <f t="shared" ca="1" si="64"/>
        <v>38686.692182929903</v>
      </c>
      <c r="BZ89" s="15">
        <f t="shared" ca="1" si="65"/>
        <v>46299.877265222756</v>
      </c>
      <c r="CA89" s="15">
        <f t="shared" ca="1" si="66"/>
        <v>63319.574771316125</v>
      </c>
      <c r="CB89" s="15">
        <f ca="1">(AU89*DCF!C$10-DCF!C$5*MAX(AU89*DCF!C$10,0)-MAX(AU89-Inputs!$B$6,0)/Inputs!$B$10)*DCF!C$6</f>
        <v>1001.4032776751634</v>
      </c>
      <c r="CC89" s="15">
        <f ca="1">(AV89*DCF!D$10-DCF!D$5*MAX(AV89*DCF!D$10,0)-MAX(AV89-AU89,0)/Inputs!$B$10)*DCF!D$6</f>
        <v>899.21632135377479</v>
      </c>
      <c r="CD89" s="15">
        <f ca="1">(AW89*DCF!E$10-DCF!E$5*MAX(AW89*DCF!E$10,0)-MAX(AW89-AV89,0)/Inputs!$B$10)*DCF!E$6</f>
        <v>866.73575846062988</v>
      </c>
      <c r="CE89" s="15">
        <f ca="1">(AX89*DCF!F$10-DCF!F$5*MAX(AX89*DCF!F$10,0)-MAX(AX89-AW89,0)/Inputs!$B$10)*DCF!F$6</f>
        <v>1391.0853690339522</v>
      </c>
      <c r="CF89" s="15">
        <f ca="1">(AY89*DCF!G$10-DCF!G$5*MAX(AY89*DCF!G$10,0)-MAX(AY89-AX89,0)/Inputs!$B$10)*DCF!G$6</f>
        <v>1463.0902361913879</v>
      </c>
      <c r="CG89" s="15">
        <f ca="1">(AZ89*DCF!H$10-DCF!H$5*MAX(AZ89*DCF!H$10,0)-MAX(AZ89-AY89,0)/Inputs!$B$10)*DCF!H$6</f>
        <v>1597.8878905427318</v>
      </c>
      <c r="CH89" s="15">
        <f ca="1">(BA89*DCF!I$10-DCF!I$5*MAX(BA89*DCF!I$10,0)-MAX(BA89-AZ89,0)/Inputs!$B$10)*DCF!I$6</f>
        <v>1675.5243778352792</v>
      </c>
      <c r="CI89" s="15">
        <f ca="1">(BB89*DCF!J$10-DCF!J$5*MAX(BB89*DCF!J$10,0)-MAX(BB89-BA89,0)/Inputs!$B$10)*DCF!J$6</f>
        <v>1739.3299498139436</v>
      </c>
      <c r="CJ89" s="15">
        <f ca="1">(BC89*DCF!K$10-DCF!K$5*MAX(BC89*DCF!K$10,0)-MAX(BC89-BB89,0)/Inputs!$B$10)*DCF!K$6</f>
        <v>2174.7372428941962</v>
      </c>
      <c r="CK89" s="15">
        <f ca="1">(BD89*DCF!L$10-DCF!L$5*MAX(BD89*DCF!L$10,0)-MAX(BD89-BC89,0)/Inputs!$B$10)*DCF!L$6</f>
        <v>2266.204310548093</v>
      </c>
      <c r="CL89" s="15">
        <f ca="1">(BE89*DCF!M$10-DCF!M$5*MAX(BE89*DCF!M$10,0)-MAX(BE89-BD89,0)/Inputs!$B$10)*DCF!M$6</f>
        <v>2563.2352605638553</v>
      </c>
      <c r="CM89" s="15">
        <f ca="1">(BF89*DCF!C$28-DCF!C$5*MAX(BF89*DCF!C$28,0)-MAX(BF89-Inputs!$B$13,0)/Inputs!$B$17)*DCF!C$6</f>
        <v>3821.6085510915241</v>
      </c>
      <c r="CN89" s="15">
        <f ca="1">(BG89*DCF!D$28-DCF!D$5*MAX(BG89*DCF!D$28,0)-MAX(BG89-BF89,0)/Inputs!$B$17)*DCF!D$6</f>
        <v>4856.050900802009</v>
      </c>
      <c r="CO89" s="15">
        <f ca="1">(BH89*DCF!E$28-DCF!E$5*MAX(BH89*DCF!E$28,0)-MAX(BH89-BG89,0)/Inputs!$B$17)*DCF!E$6</f>
        <v>5146.9186691954783</v>
      </c>
      <c r="CP89" s="15">
        <f ca="1">(BI89*DCF!F$28-DCF!F$5*MAX(BI89*DCF!F$28,0)-MAX(BI89-BH89,0)/Inputs!$B$17)*DCF!F$6</f>
        <v>5696.183342391927</v>
      </c>
      <c r="CQ89" s="15">
        <f ca="1">(BJ89*DCF!G$28-DCF!G$5*MAX(BJ89*DCF!G$28,0)-MAX(BJ89-BI89,0)/Inputs!$B$17)*DCF!G$6</f>
        <v>7078.8494405814145</v>
      </c>
      <c r="CR89" s="15">
        <f ca="1">(BK89*DCF!H$28-DCF!H$5*MAX(BK89*DCF!H$28,0)-MAX(BK89-BJ89,0)/Inputs!$B$17)*DCF!H$6</f>
        <v>8982.1229850921609</v>
      </c>
      <c r="CS89" s="15">
        <f ca="1">(BL89*DCF!I$28-DCF!I$5*MAX(BL89*DCF!I$28,0)-MAX(BL89-BK89,0)/Inputs!$B$17)*DCF!I$6</f>
        <v>10584.362400879774</v>
      </c>
      <c r="CT89" s="15">
        <f ca="1">(BM89*DCF!J$28-DCF!J$5*MAX(BM89*DCF!J$28,0)-MAX(BM89-BL89,0)/Inputs!$B$17)*DCF!J$6</f>
        <v>12660.890022148953</v>
      </c>
      <c r="CU89" s="15">
        <f ca="1">(BN89*DCF!K$28-DCF!K$5*MAX(BN89*DCF!K$28,0)-MAX(BN89-BM89,0)/Inputs!$B$17)*DCF!K$6</f>
        <v>14962.147333477755</v>
      </c>
      <c r="CV89" s="15">
        <f ca="1">(BO89*DCF!L$28-DCF!L$5*MAX(BO89*DCF!L$28,0)-MAX(BO89-BN89,0)/Inputs!$B$17)*DCF!L$6</f>
        <v>15255.174014832348</v>
      </c>
      <c r="CW89" s="15">
        <f ca="1">(BP89*DCF!M$28-DCF!M$5*MAX(BP89*DCF!M$28,0)-MAX(BP89-BO89,0)/Inputs!$B$17)*DCF!M$6</f>
        <v>15577.707740642392</v>
      </c>
      <c r="CX89" s="15">
        <f ca="1">(BQ89*DCF!C$46-DCF!C$5*MAX(BQ89*DCF!C$46,0)-MAX(BQ89-Inputs!$B$20,0)/Inputs!$B$24)*DCF!C$6</f>
        <v>-1086.3395154300433</v>
      </c>
      <c r="CY89" s="15">
        <f ca="1">(BR89*DCF!D$46-DCF!D$5*MAX(BR89*DCF!D$46,0)-MAX(BR89-BQ89,0)/Inputs!$B$24)*DCF!D$6</f>
        <v>-473.66473934235682</v>
      </c>
      <c r="CZ89" s="15">
        <f ca="1">(BS89*DCF!E$46-DCF!E$5*MAX(BS89*DCF!E$46,0)-MAX(BS89-BR89,0)/Inputs!$B$24)*DCF!E$6</f>
        <v>-1186.6169658068814</v>
      </c>
      <c r="DA89" s="15">
        <f ca="1">(BT89*DCF!F$46-DCF!F$5*MAX(BT89*DCF!F$46,0)-MAX(BT89-BS89,0)/Inputs!$B$24)*DCF!F$6</f>
        <v>-749.33415592971278</v>
      </c>
      <c r="DB89" s="15">
        <f ca="1">(BU89*DCF!G$46-DCF!G$5*MAX(BU89*DCF!G$46,0)-MAX(BU89-BT89,0)/Inputs!$B$24)*DCF!G$6</f>
        <v>-2189.9803988314525</v>
      </c>
      <c r="DC89" s="15">
        <f ca="1">(BV89*DCF!H$46-DCF!H$5*MAX(BV89*DCF!H$46,0)-MAX(BV89-BU89,0)/Inputs!$B$24)*DCF!H$6</f>
        <v>-2535.0007795038728</v>
      </c>
      <c r="DD89" s="15">
        <f ca="1">(BW89*DCF!I$46-DCF!I$5*MAX(BW89*DCF!I$46,0)-MAX(BW89-BV89,0)/Inputs!$B$24)*DCF!I$6</f>
        <v>-333.85462942470883</v>
      </c>
      <c r="DE89" s="15">
        <f ca="1">(BX89*DCF!J$46-DCF!J$5*MAX(BX89*DCF!J$46,0)-MAX(BX89-BW89,0)/Inputs!$B$24)*DCF!J$6</f>
        <v>-1376.4245681668435</v>
      </c>
      <c r="DF89" s="15">
        <f ca="1">(BY89*DCF!K$46-DCF!K$5*MAX(BY89*DCF!K$46,0)-MAX(BY89-BX89,0)/Inputs!$B$24)*DCF!K$6</f>
        <v>626.27359530272872</v>
      </c>
      <c r="DG89" s="15">
        <f ca="1">(BZ89*DCF!L$46-DCF!L$5*MAX(BZ89*DCF!L$46,0)-MAX(BZ89-BY89,0)/Inputs!$B$24)*DCF!L$6</f>
        <v>1477.6075433793774</v>
      </c>
      <c r="DH89" s="15">
        <f ca="1">(CA89*DCF!M$46-DCF!M$5*MAX(CA89*DCF!M$46,0)-MAX(CA89-BZ89,0)/Inputs!$B$24)*DCF!M$6</f>
        <v>1405.9328374673289</v>
      </c>
      <c r="DI89" s="15">
        <f ca="1">SUM(CB89:CL89)+BE89*DCF!M$10*(1+Inputs!$B$30)*(1-Inputs!$B$33)*(1-Inputs!$B$30/Inputs!$B$31)/(Inputs!$B$29-Inputs!$B$30)*DCF!M$6</f>
        <v>75884.809145078951</v>
      </c>
      <c r="DJ89" s="15">
        <f ca="1">SUM(CM89:CW89)+BP89*DCF!M$28*(1+Inputs!$B$30)*(1-Inputs!$B$33)*(1-Inputs!$B$30/Inputs!$B$31)/(Inputs!$B$29-Inputs!$B$30)*DCF!M$6</f>
        <v>440036.96145279566</v>
      </c>
      <c r="DK89" s="15">
        <f ca="1">SUM(CX89:DH89)+CA89*DCF!M$46*(1+Inputs!$B$30)*(1-Inputs!$B$33)*(1-Inputs!$B$30/Inputs!$B$31)/(Inputs!$B$29-Inputs!$B$30)*DCF!M$6</f>
        <v>91478.161503305935</v>
      </c>
      <c r="DM89" s="15">
        <f ca="1">DI89+DJ89+DK89+Inputs!$B$34+Inputs!$B$36-Inputs!$B$35</f>
        <v>684250.93210118054</v>
      </c>
    </row>
    <row r="90" spans="1:117" x14ac:dyDescent="0.75">
      <c r="A90" s="11">
        <v>77</v>
      </c>
      <c r="C90" s="23">
        <f t="shared" ca="1" si="67"/>
        <v>-1.2850058994896876</v>
      </c>
      <c r="D90" s="23">
        <f t="shared" ca="1" si="67"/>
        <v>1.2214355579399945</v>
      </c>
      <c r="E90" s="23">
        <f t="shared" ca="1" si="67"/>
        <v>0.91327989686605227</v>
      </c>
      <c r="F90" s="23">
        <f t="shared" ca="1" si="67"/>
        <v>-0.96122579233887617</v>
      </c>
      <c r="G90" s="23">
        <f t="shared" ca="1" si="67"/>
        <v>7.0585972276353146E-2</v>
      </c>
      <c r="H90" s="23">
        <f t="shared" ca="1" si="67"/>
        <v>-0.48581058630884216</v>
      </c>
      <c r="I90" s="23">
        <f t="shared" ca="1" si="67"/>
        <v>-0.47919046508920871</v>
      </c>
      <c r="J90" s="23">
        <f t="shared" ca="1" si="67"/>
        <v>-0.93142601738380304</v>
      </c>
      <c r="K90" s="23">
        <f t="shared" ca="1" si="67"/>
        <v>0.5605915964859457</v>
      </c>
      <c r="L90" s="23">
        <f t="shared" ca="1" si="67"/>
        <v>0.79857414926585679</v>
      </c>
      <c r="M90" s="23">
        <f t="shared" ca="1" si="67"/>
        <v>-1.2506112066070163</v>
      </c>
      <c r="N90" s="23">
        <f ca="1">SQRT(Inputs!$B$38)*C90+SQRT(1-Inputs!$B$38)*_xlfn.NORM.S.INV(RAND())</f>
        <v>-1.4170855065779517</v>
      </c>
      <c r="O90" s="23">
        <f ca="1">SQRT(Inputs!$B$38)*D90+SQRT(1-Inputs!$B$38)*_xlfn.NORM.S.INV(RAND())</f>
        <v>6.8818806171173863E-2</v>
      </c>
      <c r="P90" s="23">
        <f ca="1">SQRT(Inputs!$B$38)*E90+SQRT(1-Inputs!$B$38)*_xlfn.NORM.S.INV(RAND())</f>
        <v>0.96573985957674824</v>
      </c>
      <c r="Q90" s="23">
        <f ca="1">SQRT(Inputs!$B$38)*F90+SQRT(1-Inputs!$B$38)*_xlfn.NORM.S.INV(RAND())</f>
        <v>4.7680411912274234E-2</v>
      </c>
      <c r="R90" s="23">
        <f ca="1">SQRT(Inputs!$B$38)*G90+SQRT(1-Inputs!$B$38)*_xlfn.NORM.S.INV(RAND())</f>
        <v>5.3747012183645484E-2</v>
      </c>
      <c r="S90" s="23">
        <f ca="1">SQRT(Inputs!$B$38)*H90+SQRT(1-Inputs!$B$38)*_xlfn.NORM.S.INV(RAND())</f>
        <v>-0.79246072287312108</v>
      </c>
      <c r="T90" s="23">
        <f ca="1">SQRT(Inputs!$B$38)*I90+SQRT(1-Inputs!$B$38)*_xlfn.NORM.S.INV(RAND())</f>
        <v>-1.1220986039544043</v>
      </c>
      <c r="U90" s="23">
        <f ca="1">SQRT(Inputs!$B$38)*J90+SQRT(1-Inputs!$B$38)*_xlfn.NORM.S.INV(RAND())</f>
        <v>0.36000598901451686</v>
      </c>
      <c r="V90" s="23">
        <f ca="1">SQRT(Inputs!$B$38)*K90+SQRT(1-Inputs!$B$38)*_xlfn.NORM.S.INV(RAND())</f>
        <v>0.14248730687722713</v>
      </c>
      <c r="W90" s="23">
        <f ca="1">SQRT(Inputs!$B$38)*L90+SQRT(1-Inputs!$B$38)*_xlfn.NORM.S.INV(RAND())</f>
        <v>-0.10526771862618911</v>
      </c>
      <c r="X90" s="23">
        <f ca="1">SQRT(Inputs!$B$38)*M90+SQRT(1-Inputs!$B$38)*_xlfn.NORM.S.INV(RAND())</f>
        <v>-1.2024712371131834</v>
      </c>
      <c r="Y90" s="23">
        <f ca="1">SQRT(Inputs!$B$38)*C90+SQRT(1-Inputs!$B$38)*_xlfn.NORM.S.INV(RAND())</f>
        <v>-1.9739459055856856</v>
      </c>
      <c r="Z90" s="23">
        <f ca="1">SQRT(Inputs!$B$38)*D90+SQRT(1-Inputs!$B$38)*_xlfn.NORM.S.INV(RAND())</f>
        <v>0.81811769110007349</v>
      </c>
      <c r="AA90" s="23">
        <f ca="1">SQRT(Inputs!$B$38)*E90+SQRT(1-Inputs!$B$38)*_xlfn.NORM.S.INV(RAND())</f>
        <v>-0.87882449651053207</v>
      </c>
      <c r="AB90" s="23">
        <f ca="1">SQRT(Inputs!$B$38)*F90+SQRT(1-Inputs!$B$38)*_xlfn.NORM.S.INV(RAND())</f>
        <v>-1.2985036365305662</v>
      </c>
      <c r="AC90" s="23">
        <f ca="1">SQRT(Inputs!$B$38)*G90+SQRT(1-Inputs!$B$38)*_xlfn.NORM.S.INV(RAND())</f>
        <v>0.2076280974663742</v>
      </c>
      <c r="AD90" s="23">
        <f ca="1">SQRT(Inputs!$B$38)*H90+SQRT(1-Inputs!$B$38)*_xlfn.NORM.S.INV(RAND())</f>
        <v>0.30841325328698233</v>
      </c>
      <c r="AE90" s="23">
        <f ca="1">SQRT(Inputs!$B$38)*I90+SQRT(1-Inputs!$B$38)*_xlfn.NORM.S.INV(RAND())</f>
        <v>8.8672213527771881E-2</v>
      </c>
      <c r="AF90" s="23">
        <f ca="1">SQRT(Inputs!$B$38)*J90+SQRT(1-Inputs!$B$38)*_xlfn.NORM.S.INV(RAND())</f>
        <v>0.51495301720014675</v>
      </c>
      <c r="AG90" s="23">
        <f ca="1">SQRT(Inputs!$B$38)*K90+SQRT(1-Inputs!$B$38)*_xlfn.NORM.S.INV(RAND())</f>
        <v>0.78553310658910069</v>
      </c>
      <c r="AH90" s="23">
        <f ca="1">SQRT(Inputs!$B$38)*L90+SQRT(1-Inputs!$B$38)*_xlfn.NORM.S.INV(RAND())</f>
        <v>-0.1056040997013008</v>
      </c>
      <c r="AI90" s="23">
        <f ca="1">SQRT(Inputs!$B$38)*M90+SQRT(1-Inputs!$B$38)*_xlfn.NORM.S.INV(RAND())</f>
        <v>1.7772183581393128</v>
      </c>
      <c r="AJ90" s="23">
        <f ca="1">SQRT(Inputs!$B$38)*C90+SQRT(1-Inputs!$B$38)*_xlfn.NORM.S.INV(RAND())</f>
        <v>-1.8679897409549118</v>
      </c>
      <c r="AK90" s="23">
        <f ca="1">SQRT(Inputs!$B$38)*D90+SQRT(1-Inputs!$B$38)*_xlfn.NORM.S.INV(RAND())</f>
        <v>1.1066657236493453</v>
      </c>
      <c r="AL90" s="23">
        <f ca="1">SQRT(Inputs!$B$38)*E90+SQRT(1-Inputs!$B$38)*_xlfn.NORM.S.INV(RAND())</f>
        <v>-9.1738841392186687E-2</v>
      </c>
      <c r="AM90" s="23">
        <f ca="1">SQRT(Inputs!$B$38)*F90+SQRT(1-Inputs!$B$38)*_xlfn.NORM.S.INV(RAND())</f>
        <v>-0.78845097088848759</v>
      </c>
      <c r="AN90" s="23">
        <f ca="1">SQRT(Inputs!$B$38)*G90+SQRT(1-Inputs!$B$38)*_xlfn.NORM.S.INV(RAND())</f>
        <v>0.34919216350306248</v>
      </c>
      <c r="AO90" s="23">
        <f ca="1">SQRT(Inputs!$B$38)*H90+SQRT(1-Inputs!$B$38)*_xlfn.NORM.S.INV(RAND())</f>
        <v>0.66530200058475386</v>
      </c>
      <c r="AP90" s="23">
        <f ca="1">SQRT(Inputs!$B$38)*I90+SQRT(1-Inputs!$B$38)*_xlfn.NORM.S.INV(RAND())</f>
        <v>6.7955848098560367E-3</v>
      </c>
      <c r="AQ90" s="23">
        <f ca="1">SQRT(Inputs!$B$38)*J90+SQRT(1-Inputs!$B$38)*_xlfn.NORM.S.INV(RAND())</f>
        <v>-0.45496754170437587</v>
      </c>
      <c r="AR90" s="23">
        <f ca="1">SQRT(Inputs!$B$38)*K90+SQRT(1-Inputs!$B$38)*_xlfn.NORM.S.INV(RAND())</f>
        <v>0.4478745150119941</v>
      </c>
      <c r="AS90" s="23">
        <f ca="1">SQRT(Inputs!$B$38)*L90+SQRT(1-Inputs!$B$38)*_xlfn.NORM.S.INV(RAND())</f>
        <v>-0.5060328492945797</v>
      </c>
      <c r="AT90" s="23">
        <f ca="1">SQRT(Inputs!$B$38)*M90+SQRT(1-Inputs!$B$38)*_xlfn.NORM.S.INV(RAND())</f>
        <v>-2.1986194333968916</v>
      </c>
      <c r="AU90" s="15">
        <f ca="1">Inputs!$B$6*EXP($B$8-0.5*C$5^2+C$5*N90)</f>
        <v>3945.0796660721617</v>
      </c>
      <c r="AV90" s="15">
        <f t="shared" ca="1" si="37"/>
        <v>4850.9307666398163</v>
      </c>
      <c r="AW90" s="15">
        <f t="shared" ca="1" si="38"/>
        <v>6737.7519863353264</v>
      </c>
      <c r="AX90" s="15">
        <f t="shared" ca="1" si="39"/>
        <v>8275.2667867138698</v>
      </c>
      <c r="AY90" s="15">
        <f t="shared" ca="1" si="40"/>
        <v>10176.900945655088</v>
      </c>
      <c r="AZ90" s="15">
        <f t="shared" ca="1" si="41"/>
        <v>11406.509103965218</v>
      </c>
      <c r="BA90" s="15">
        <f t="shared" ca="1" si="42"/>
        <v>12411.965019671896</v>
      </c>
      <c r="BB90" s="15">
        <f t="shared" ca="1" si="43"/>
        <v>15754.135573532471</v>
      </c>
      <c r="BC90" s="15">
        <f t="shared" ca="1" si="44"/>
        <v>19562.026590102952</v>
      </c>
      <c r="BD90" s="15">
        <f t="shared" ca="1" si="45"/>
        <v>23730.521191420794</v>
      </c>
      <c r="BE90" s="15">
        <f t="shared" ca="1" si="46"/>
        <v>26062.170287575096</v>
      </c>
      <c r="BF90" s="15">
        <f ca="1">Inputs!$B$13*EXP($B$9-0.5*C$6^2+C$6*Y90)</f>
        <v>9351.9393180329735</v>
      </c>
      <c r="BG90" s="15">
        <f t="shared" ca="1" si="47"/>
        <v>13210.569776691329</v>
      </c>
      <c r="BH90" s="15">
        <f t="shared" ca="1" si="48"/>
        <v>13951.625723131303</v>
      </c>
      <c r="BI90" s="15">
        <f t="shared" ca="1" si="49"/>
        <v>13984.899090454028</v>
      </c>
      <c r="BJ90" s="15">
        <f t="shared" ca="1" si="50"/>
        <v>17665.445117918014</v>
      </c>
      <c r="BK90" s="15">
        <f t="shared" ca="1" si="51"/>
        <v>22610.718186219645</v>
      </c>
      <c r="BL90" s="15">
        <f t="shared" ca="1" si="52"/>
        <v>28095.541626595659</v>
      </c>
      <c r="BM90" s="15">
        <f t="shared" ca="1" si="53"/>
        <v>36816.963243391816</v>
      </c>
      <c r="BN90" s="15">
        <f t="shared" ca="1" si="54"/>
        <v>49749.782487809898</v>
      </c>
      <c r="BO90" s="15">
        <f t="shared" ca="1" si="55"/>
        <v>60465.165475897425</v>
      </c>
      <c r="BP90" s="15">
        <f t="shared" ca="1" si="56"/>
        <v>91021.383607185635</v>
      </c>
      <c r="BQ90" s="15">
        <f ca="1">Inputs!$B$20*EXP($B$10-0.5*C$7^2+C$7*AJ90)</f>
        <v>2211.4088115328182</v>
      </c>
      <c r="BR90" s="15">
        <f t="shared" ca="1" si="57"/>
        <v>4264.2495733968181</v>
      </c>
      <c r="BS90" s="15">
        <f t="shared" ca="1" si="58"/>
        <v>5687.5856772131783</v>
      </c>
      <c r="BT90" s="15">
        <f t="shared" ca="1" si="59"/>
        <v>6376.6997706712427</v>
      </c>
      <c r="BU90" s="15">
        <f t="shared" ca="1" si="60"/>
        <v>9616.4964980965888</v>
      </c>
      <c r="BV90" s="15">
        <f t="shared" ca="1" si="61"/>
        <v>15542.868536010788</v>
      </c>
      <c r="BW90" s="15">
        <f t="shared" ca="1" si="62"/>
        <v>21720.413845183797</v>
      </c>
      <c r="BX90" s="15">
        <f t="shared" ca="1" si="63"/>
        <v>27731.208475211595</v>
      </c>
      <c r="BY90" s="15">
        <f t="shared" ca="1" si="64"/>
        <v>42332.511389038336</v>
      </c>
      <c r="BZ90" s="15">
        <f t="shared" ca="1" si="65"/>
        <v>54122.069572189459</v>
      </c>
      <c r="CA90" s="15">
        <f t="shared" ca="1" si="66"/>
        <v>51437.47018261328</v>
      </c>
      <c r="CB90" s="15">
        <f ca="1">(AU90*DCF!C$10-DCF!C$5*MAX(AU90*DCF!C$10,0)-MAX(AU90-Inputs!$B$6,0)/Inputs!$B$10)*DCF!C$6</f>
        <v>1013.132420495122</v>
      </c>
      <c r="CC90" s="15">
        <f ca="1">(AV90*DCF!D$10-DCF!D$5*MAX(AV90*DCF!D$10,0)-MAX(AV90-AU90,0)/Inputs!$B$10)*DCF!D$6</f>
        <v>961.51342732532726</v>
      </c>
      <c r="CD90" s="15">
        <f ca="1">(AW90*DCF!E$10-DCF!E$5*MAX(AW90*DCF!E$10,0)-MAX(AW90-AV90,0)/Inputs!$B$10)*DCF!E$6</f>
        <v>1130.6494025531215</v>
      </c>
      <c r="CE90" s="15">
        <f ca="1">(AX90*DCF!F$10-DCF!F$5*MAX(AX90*DCF!F$10,0)-MAX(AX90-AW90,0)/Inputs!$B$10)*DCF!F$6</f>
        <v>1486.5588408895269</v>
      </c>
      <c r="CF90" s="15">
        <f ca="1">(AY90*DCF!G$10-DCF!G$5*MAX(AY90*DCF!G$10,0)-MAX(AY90-AX90,0)/Inputs!$B$10)*DCF!G$6</f>
        <v>1731.3201806573356</v>
      </c>
      <c r="CG90" s="15">
        <f ca="1">(AZ90*DCF!H$10-DCF!H$5*MAX(AZ90*DCF!H$10,0)-MAX(AZ90-AY90,0)/Inputs!$B$10)*DCF!H$6</f>
        <v>1996.242952068867</v>
      </c>
      <c r="CH90" s="15">
        <f ca="1">(BA90*DCF!I$10-DCF!I$5*MAX(BA90*DCF!I$10,0)-MAX(BA90-AZ90,0)/Inputs!$B$10)*DCF!I$6</f>
        <v>2102.2832210616416</v>
      </c>
      <c r="CI90" s="15">
        <f ca="1">(BB90*DCF!J$10-DCF!J$5*MAX(BB90*DCF!J$10,0)-MAX(BB90-BA90,0)/Inputs!$B$10)*DCF!J$6</f>
        <v>2196.9953462350077</v>
      </c>
      <c r="CJ90" s="15">
        <f ca="1">(BC90*DCF!K$10-DCF!K$5*MAX(BC90*DCF!K$10,0)-MAX(BC90-BB90,0)/Inputs!$B$10)*DCF!K$6</f>
        <v>2616.1253374842108</v>
      </c>
      <c r="CK90" s="15">
        <f ca="1">(BD90*DCF!L$10-DCF!L$5*MAX(BD90*DCF!L$10,0)-MAX(BD90-BC90,0)/Inputs!$B$10)*DCF!L$6</f>
        <v>3039.9600087199169</v>
      </c>
      <c r="CL90" s="15">
        <f ca="1">(BE90*DCF!M$10-DCF!M$5*MAX(BE90*DCF!M$10,0)-MAX(BE90-BD90,0)/Inputs!$B$10)*DCF!M$6</f>
        <v>3399.1689189105286</v>
      </c>
      <c r="CM90" s="15">
        <f ca="1">(BF90*DCF!C$28-DCF!C$5*MAX(BF90*DCF!C$28,0)-MAX(BF90-Inputs!$B$13,0)/Inputs!$B$17)*DCF!C$6</f>
        <v>2854.1505486486212</v>
      </c>
      <c r="CN90" s="15">
        <f ca="1">(BG90*DCF!D$28-DCF!D$5*MAX(BG90*DCF!D$28,0)-MAX(BG90-BF90,0)/Inputs!$B$17)*DCF!D$6</f>
        <v>3067.594691727561</v>
      </c>
      <c r="CO90" s="15">
        <f ca="1">(BH90*DCF!E$28-DCF!E$5*MAX(BH90*DCF!E$28,0)-MAX(BH90-BG90,0)/Inputs!$B$17)*DCF!E$6</f>
        <v>3805.2969070555946</v>
      </c>
      <c r="CP90" s="15">
        <f ca="1">(BI90*DCF!F$28-DCF!F$5*MAX(BI90*DCF!F$28,0)-MAX(BI90-BH90,0)/Inputs!$B$17)*DCF!F$6</f>
        <v>3790.4737863077567</v>
      </c>
      <c r="CQ90" s="15">
        <f ca="1">(BJ90*DCF!G$28-DCF!G$5*MAX(BJ90*DCF!G$28,0)-MAX(BJ90-BI90,0)/Inputs!$B$17)*DCF!G$6</f>
        <v>3964.4022807254573</v>
      </c>
      <c r="CR90" s="15">
        <f ca="1">(BK90*DCF!H$28-DCF!H$5*MAX(BK90*DCF!H$28,0)-MAX(BK90-BJ90,0)/Inputs!$B$17)*DCF!H$6</f>
        <v>4823.5234124679982</v>
      </c>
      <c r="CS90" s="15">
        <f ca="1">(BL90*DCF!I$28-DCF!I$5*MAX(BL90*DCF!I$28,0)-MAX(BL90-BK90,0)/Inputs!$B$17)*DCF!I$6</f>
        <v>5819.5116292301846</v>
      </c>
      <c r="CT90" s="15">
        <f ca="1">(BM90*DCF!J$28-DCF!J$5*MAX(BM90*DCF!J$28,0)-MAX(BM90-BL90,0)/Inputs!$B$17)*DCF!J$6</f>
        <v>7056.8499533546583</v>
      </c>
      <c r="CU90" s="15">
        <f ca="1">(BN90*DCF!K$28-DCF!K$5*MAX(BN90*DCF!K$28,0)-MAX(BN90-BM90,0)/Inputs!$B$17)*DCF!K$6</f>
        <v>8922.2218137081181</v>
      </c>
      <c r="CV90" s="15">
        <f ca="1">(BO90*DCF!L$28-DCF!L$5*MAX(BO90*DCF!L$28,0)-MAX(BO90-BN90,0)/Inputs!$B$17)*DCF!L$6</f>
        <v>10851.606215771062</v>
      </c>
      <c r="CW90" s="15">
        <f ca="1">(BP90*DCF!M$28-DCF!M$5*MAX(BP90*DCF!M$28,0)-MAX(BP90-BO90,0)/Inputs!$B$17)*DCF!M$6</f>
        <v>13931.742599512198</v>
      </c>
      <c r="CX90" s="15">
        <f ca="1">(BQ90*DCF!C$46-DCF!C$5*MAX(BQ90*DCF!C$46,0)-MAX(BQ90-Inputs!$B$20,0)/Inputs!$B$24)*DCF!C$6</f>
        <v>-510.71797033090485</v>
      </c>
      <c r="CY90" s="15">
        <f ca="1">(BR90*DCF!D$46-DCF!D$5*MAX(BR90*DCF!D$46,0)-MAX(BR90-BQ90,0)/Inputs!$B$24)*DCF!D$6</f>
        <v>-1603.7380715552281</v>
      </c>
      <c r="CZ90" s="15">
        <f ca="1">(BS90*DCF!E$46-DCF!E$5*MAX(BS90*DCF!E$46,0)-MAX(BS90-BR90,0)/Inputs!$B$24)*DCF!E$6</f>
        <v>-1233.6068174613283</v>
      </c>
      <c r="DA90" s="15">
        <f ca="1">(BT90*DCF!F$46-DCF!F$5*MAX(BT90*DCF!F$46,0)-MAX(BT90-BS90,0)/Inputs!$B$24)*DCF!F$6</f>
        <v>-715.31981985805714</v>
      </c>
      <c r="DB90" s="15">
        <f ca="1">(BU90*DCF!G$46-DCF!G$5*MAX(BU90*DCF!G$46,0)-MAX(BU90-BT90,0)/Inputs!$B$24)*DCF!G$6</f>
        <v>-1413.2835508572518</v>
      </c>
      <c r="DC90" s="15">
        <f ca="1">(BV90*DCF!H$46-DCF!H$5*MAX(BV90*DCF!H$46,0)-MAX(BV90-BU90,0)/Inputs!$B$24)*DCF!H$6</f>
        <v>-1841.5837992979102</v>
      </c>
      <c r="DD90" s="15">
        <f ca="1">(BW90*DCF!I$46-DCF!I$5*MAX(BW90*DCF!I$46,0)-MAX(BW90-BV90,0)/Inputs!$B$24)*DCF!I$6</f>
        <v>-1271.692900579736</v>
      </c>
      <c r="DE90" s="15">
        <f ca="1">(BX90*DCF!J$46-DCF!J$5*MAX(BX90*DCF!J$46,0)-MAX(BX90-BW90,0)/Inputs!$B$24)*DCF!J$6</f>
        <v>-430.71704636404843</v>
      </c>
      <c r="DF90" s="15">
        <f ca="1">(BY90*DCF!K$46-DCF!K$5*MAX(BY90*DCF!K$46,0)-MAX(BY90-BX90,0)/Inputs!$B$24)*DCF!K$6</f>
        <v>-1158.7560700957122</v>
      </c>
      <c r="DG90" s="15">
        <f ca="1">(BZ90*DCF!L$46-DCF!L$5*MAX(BZ90*DCF!L$46,0)-MAX(BZ90-BY90,0)/Inputs!$B$24)*DCF!L$6</f>
        <v>1073.1924163593394</v>
      </c>
      <c r="DH90" s="15">
        <f ca="1">(CA90*DCF!M$46-DCF!M$5*MAX(CA90*DCF!M$46,0)-MAX(CA90-BZ90,0)/Inputs!$B$24)*DCF!M$6</f>
        <v>4032.4957429998904</v>
      </c>
      <c r="DI90" s="15">
        <f ca="1">SUM(CB90:CL90)+BE90*DCF!M$10*(1+Inputs!$B$30)*(1-Inputs!$B$33)*(1-Inputs!$B$30/Inputs!$B$31)/(Inputs!$B$29-Inputs!$B$30)*DCF!M$6</f>
        <v>94205.314603245686</v>
      </c>
      <c r="DJ90" s="15">
        <f ca="1">SUM(CM90:CW90)+BP90*DCF!M$28*(1+Inputs!$B$30)*(1-Inputs!$B$33)*(1-Inputs!$B$30/Inputs!$B$31)/(Inputs!$B$29-Inputs!$B$30)*DCF!M$6</f>
        <v>406638.99278782896</v>
      </c>
      <c r="DK90" s="15">
        <f ca="1">SUM(CX90:DH90)+CA90*DCF!M$46*(1+Inputs!$B$30)*(1-Inputs!$B$33)*(1-Inputs!$B$30/Inputs!$B$31)/(Inputs!$B$29-Inputs!$B$30)*DCF!M$6</f>
        <v>74454.694173147582</v>
      </c>
      <c r="DM90" s="15">
        <f ca="1">DI90+DJ90+DK90+Inputs!$B$34+Inputs!$B$36-Inputs!$B$35</f>
        <v>652150.00156422227</v>
      </c>
    </row>
    <row r="91" spans="1:117" x14ac:dyDescent="0.75">
      <c r="A91" s="11">
        <v>78</v>
      </c>
      <c r="C91" s="23">
        <f t="shared" ca="1" si="67"/>
        <v>-2.0197440129080118</v>
      </c>
      <c r="D91" s="23">
        <f t="shared" ca="1" si="67"/>
        <v>1.0699824957258206</v>
      </c>
      <c r="E91" s="23">
        <f t="shared" ca="1" si="67"/>
        <v>-0.18310177409235337</v>
      </c>
      <c r="F91" s="23">
        <f t="shared" ca="1" si="67"/>
        <v>0.54512093475439294</v>
      </c>
      <c r="G91" s="23">
        <f t="shared" ca="1" si="67"/>
        <v>0.27169147568172958</v>
      </c>
      <c r="H91" s="23">
        <f t="shared" ca="1" si="67"/>
        <v>-0.75628072496576548</v>
      </c>
      <c r="I91" s="23">
        <f t="shared" ca="1" si="67"/>
        <v>0.20625560400561113</v>
      </c>
      <c r="J91" s="23">
        <f t="shared" ca="1" si="67"/>
        <v>0.51734454999213197</v>
      </c>
      <c r="K91" s="23">
        <f t="shared" ca="1" si="67"/>
        <v>0.43827630330494838</v>
      </c>
      <c r="L91" s="23">
        <f t="shared" ca="1" si="67"/>
        <v>0.22957349798254184</v>
      </c>
      <c r="M91" s="23">
        <f t="shared" ca="1" si="67"/>
        <v>-0.36694009329384131</v>
      </c>
      <c r="N91" s="23">
        <f ca="1">SQRT(Inputs!$B$38)*C91+SQRT(1-Inputs!$B$38)*_xlfn.NORM.S.INV(RAND())</f>
        <v>-0.6335377957856656</v>
      </c>
      <c r="O91" s="23">
        <f ca="1">SQRT(Inputs!$B$38)*D91+SQRT(1-Inputs!$B$38)*_xlfn.NORM.S.INV(RAND())</f>
        <v>0.45462968560886963</v>
      </c>
      <c r="P91" s="23">
        <f ca="1">SQRT(Inputs!$B$38)*E91+SQRT(1-Inputs!$B$38)*_xlfn.NORM.S.INV(RAND())</f>
        <v>-0.31649094585551191</v>
      </c>
      <c r="Q91" s="23">
        <f ca="1">SQRT(Inputs!$B$38)*F91+SQRT(1-Inputs!$B$38)*_xlfn.NORM.S.INV(RAND())</f>
        <v>0.38576678623190008</v>
      </c>
      <c r="R91" s="23">
        <f ca="1">SQRT(Inputs!$B$38)*G91+SQRT(1-Inputs!$B$38)*_xlfn.NORM.S.INV(RAND())</f>
        <v>-1.2827139805976784</v>
      </c>
      <c r="S91" s="23">
        <f ca="1">SQRT(Inputs!$B$38)*H91+SQRT(1-Inputs!$B$38)*_xlfn.NORM.S.INV(RAND())</f>
        <v>-0.48604328432425098</v>
      </c>
      <c r="T91" s="23">
        <f ca="1">SQRT(Inputs!$B$38)*I91+SQRT(1-Inputs!$B$38)*_xlfn.NORM.S.INV(RAND())</f>
        <v>6.881846574214584E-2</v>
      </c>
      <c r="U91" s="23">
        <f ca="1">SQRT(Inputs!$B$38)*J91+SQRT(1-Inputs!$B$38)*_xlfn.NORM.S.INV(RAND())</f>
        <v>-0.49303129219121061</v>
      </c>
      <c r="V91" s="23">
        <f ca="1">SQRT(Inputs!$B$38)*K91+SQRT(1-Inputs!$B$38)*_xlfn.NORM.S.INV(RAND())</f>
        <v>0.77093188643868182</v>
      </c>
      <c r="W91" s="23">
        <f ca="1">SQRT(Inputs!$B$38)*L91+SQRT(1-Inputs!$B$38)*_xlfn.NORM.S.INV(RAND())</f>
        <v>-0.34213245338001963</v>
      </c>
      <c r="X91" s="23">
        <f ca="1">SQRT(Inputs!$B$38)*M91+SQRT(1-Inputs!$B$38)*_xlfn.NORM.S.INV(RAND())</f>
        <v>1.1300119413437266</v>
      </c>
      <c r="Y91" s="23">
        <f ca="1">SQRT(Inputs!$B$38)*C91+SQRT(1-Inputs!$B$38)*_xlfn.NORM.S.INV(RAND())</f>
        <v>-1.5995130260897596</v>
      </c>
      <c r="Z91" s="23">
        <f ca="1">SQRT(Inputs!$B$38)*D91+SQRT(1-Inputs!$B$38)*_xlfn.NORM.S.INV(RAND())</f>
        <v>0.74577492442593152</v>
      </c>
      <c r="AA91" s="23">
        <f ca="1">SQRT(Inputs!$B$38)*E91+SQRT(1-Inputs!$B$38)*_xlfn.NORM.S.INV(RAND())</f>
        <v>9.4142145832226826E-3</v>
      </c>
      <c r="AB91" s="23">
        <f ca="1">SQRT(Inputs!$B$38)*F91+SQRT(1-Inputs!$B$38)*_xlfn.NORM.S.INV(RAND())</f>
        <v>0.44270429608061168</v>
      </c>
      <c r="AC91" s="23">
        <f ca="1">SQRT(Inputs!$B$38)*G91+SQRT(1-Inputs!$B$38)*_xlfn.NORM.S.INV(RAND())</f>
        <v>1.306066402965157</v>
      </c>
      <c r="AD91" s="23">
        <f ca="1">SQRT(Inputs!$B$38)*H91+SQRT(1-Inputs!$B$38)*_xlfn.NORM.S.INV(RAND())</f>
        <v>-0.67560530353479609</v>
      </c>
      <c r="AE91" s="23">
        <f ca="1">SQRT(Inputs!$B$38)*I91+SQRT(1-Inputs!$B$38)*_xlfn.NORM.S.INV(RAND())</f>
        <v>0.41343677557790215</v>
      </c>
      <c r="AF91" s="23">
        <f ca="1">SQRT(Inputs!$B$38)*J91+SQRT(1-Inputs!$B$38)*_xlfn.NORM.S.INV(RAND())</f>
        <v>-0.36362231478786672</v>
      </c>
      <c r="AG91" s="23">
        <f ca="1">SQRT(Inputs!$B$38)*K91+SQRT(1-Inputs!$B$38)*_xlfn.NORM.S.INV(RAND())</f>
        <v>-0.30349978290211127</v>
      </c>
      <c r="AH91" s="23">
        <f ca="1">SQRT(Inputs!$B$38)*L91+SQRT(1-Inputs!$B$38)*_xlfn.NORM.S.INV(RAND())</f>
        <v>-0.88135545078038247</v>
      </c>
      <c r="AI91" s="23">
        <f ca="1">SQRT(Inputs!$B$38)*M91+SQRT(1-Inputs!$B$38)*_xlfn.NORM.S.INV(RAND())</f>
        <v>0.32176077850703644</v>
      </c>
      <c r="AJ91" s="23">
        <f ca="1">SQRT(Inputs!$B$38)*C91+SQRT(1-Inputs!$B$38)*_xlfn.NORM.S.INV(RAND())</f>
        <v>-2.0128268564065324</v>
      </c>
      <c r="AK91" s="23">
        <f ca="1">SQRT(Inputs!$B$38)*D91+SQRT(1-Inputs!$B$38)*_xlfn.NORM.S.INV(RAND())</f>
        <v>1.8657128620928383</v>
      </c>
      <c r="AL91" s="23">
        <f ca="1">SQRT(Inputs!$B$38)*E91+SQRT(1-Inputs!$B$38)*_xlfn.NORM.S.INV(RAND())</f>
        <v>1.0162782627686537</v>
      </c>
      <c r="AM91" s="23">
        <f ca="1">SQRT(Inputs!$B$38)*F91+SQRT(1-Inputs!$B$38)*_xlfn.NORM.S.INV(RAND())</f>
        <v>-9.967726029472046E-2</v>
      </c>
      <c r="AN91" s="23">
        <f ca="1">SQRT(Inputs!$B$38)*G91+SQRT(1-Inputs!$B$38)*_xlfn.NORM.S.INV(RAND())</f>
        <v>1.1303307038676005</v>
      </c>
      <c r="AO91" s="23">
        <f ca="1">SQRT(Inputs!$B$38)*H91+SQRT(1-Inputs!$B$38)*_xlfn.NORM.S.INV(RAND())</f>
        <v>-0.90361569642020789</v>
      </c>
      <c r="AP91" s="23">
        <f ca="1">SQRT(Inputs!$B$38)*I91+SQRT(1-Inputs!$B$38)*_xlfn.NORM.S.INV(RAND())</f>
        <v>0.16482570137643365</v>
      </c>
      <c r="AQ91" s="23">
        <f ca="1">SQRT(Inputs!$B$38)*J91+SQRT(1-Inputs!$B$38)*_xlfn.NORM.S.INV(RAND())</f>
        <v>1.5730661461485642</v>
      </c>
      <c r="AR91" s="23">
        <f ca="1">SQRT(Inputs!$B$38)*K91+SQRT(1-Inputs!$B$38)*_xlfn.NORM.S.INV(RAND())</f>
        <v>-0.67245030013834306</v>
      </c>
      <c r="AS91" s="23">
        <f ca="1">SQRT(Inputs!$B$38)*L91+SQRT(1-Inputs!$B$38)*_xlfn.NORM.S.INV(RAND())</f>
        <v>0.64265499877056376</v>
      </c>
      <c r="AT91" s="23">
        <f ca="1">SQRT(Inputs!$B$38)*M91+SQRT(1-Inputs!$B$38)*_xlfn.NORM.S.INV(RAND())</f>
        <v>-0.32211804777034908</v>
      </c>
      <c r="AU91" s="15">
        <f ca="1">Inputs!$B$6*EXP($B$8-0.5*C$5^2+C$5*N91)</f>
        <v>4478.5728073212676</v>
      </c>
      <c r="AV91" s="15">
        <f t="shared" ca="1" si="37"/>
        <v>5828.3411429262478</v>
      </c>
      <c r="AW91" s="15">
        <f t="shared" ca="1" si="38"/>
        <v>6809.6408329715696</v>
      </c>
      <c r="AX91" s="15">
        <f t="shared" ca="1" si="39"/>
        <v>8724.3879127065466</v>
      </c>
      <c r="AY91" s="15">
        <f t="shared" ca="1" si="40"/>
        <v>9178.7328266476816</v>
      </c>
      <c r="AZ91" s="15">
        <f t="shared" ca="1" si="41"/>
        <v>10640.796043693625</v>
      </c>
      <c r="BA91" s="15">
        <f t="shared" ca="1" si="42"/>
        <v>13115.7405555035</v>
      </c>
      <c r="BB91" s="15">
        <f t="shared" ca="1" si="43"/>
        <v>15283.740462291937</v>
      </c>
      <c r="BC91" s="15">
        <f t="shared" ca="1" si="44"/>
        <v>20164.842042991797</v>
      </c>
      <c r="BD91" s="15">
        <f t="shared" ca="1" si="45"/>
        <v>23925.804582943143</v>
      </c>
      <c r="BE91" s="15">
        <f t="shared" ca="1" si="46"/>
        <v>32496.217104286759</v>
      </c>
      <c r="BF91" s="15">
        <f ca="1">Inputs!$B$13*EXP($B$9-0.5*C$6^2+C$6*Y91)</f>
        <v>10072.552890451247</v>
      </c>
      <c r="BG91" s="15">
        <f t="shared" ca="1" si="47"/>
        <v>14043.986399956089</v>
      </c>
      <c r="BH91" s="15">
        <f t="shared" ca="1" si="48"/>
        <v>17185.981815673462</v>
      </c>
      <c r="BI91" s="15">
        <f t="shared" ca="1" si="49"/>
        <v>22521.759328726363</v>
      </c>
      <c r="BJ91" s="15">
        <f t="shared" ca="1" si="50"/>
        <v>33329.712461547315</v>
      </c>
      <c r="BK91" s="15">
        <f t="shared" ca="1" si="51"/>
        <v>37311.265231930556</v>
      </c>
      <c r="BL91" s="15">
        <f t="shared" ca="1" si="52"/>
        <v>48354.965790015223</v>
      </c>
      <c r="BM91" s="15">
        <f t="shared" ca="1" si="53"/>
        <v>56813.46891184619</v>
      </c>
      <c r="BN91" s="15">
        <f t="shared" ca="1" si="54"/>
        <v>67377.802311657142</v>
      </c>
      <c r="BO91" s="15">
        <f t="shared" ca="1" si="55"/>
        <v>74828.844553081246</v>
      </c>
      <c r="BP91" s="15">
        <f t="shared" ca="1" si="56"/>
        <v>95519.68969957449</v>
      </c>
      <c r="BQ91" s="15">
        <f ca="1">Inputs!$B$20*EXP($B$10-0.5*C$7^2+C$7*AJ91)</f>
        <v>2100.6746735334532</v>
      </c>
      <c r="BR91" s="15">
        <f t="shared" ca="1" si="57"/>
        <v>5154.9282404314645</v>
      </c>
      <c r="BS91" s="15">
        <f t="shared" ca="1" si="58"/>
        <v>9451.7372949541641</v>
      </c>
      <c r="BT91" s="15">
        <f t="shared" ca="1" si="59"/>
        <v>12695.542585227988</v>
      </c>
      <c r="BU91" s="15">
        <f t="shared" ca="1" si="60"/>
        <v>23129.11608806267</v>
      </c>
      <c r="BV91" s="15">
        <f t="shared" ca="1" si="61"/>
        <v>26251.924039756897</v>
      </c>
      <c r="BW91" s="15">
        <f t="shared" ca="1" si="62"/>
        <v>37933.585001064421</v>
      </c>
      <c r="BX91" s="15">
        <f t="shared" ca="1" si="63"/>
        <v>72726.879345562134</v>
      </c>
      <c r="BY91" s="15">
        <f t="shared" ca="1" si="64"/>
        <v>89600.612405253865</v>
      </c>
      <c r="BZ91" s="15">
        <f t="shared" ca="1" si="65"/>
        <v>141488.22417937778</v>
      </c>
      <c r="CA91" s="15">
        <f t="shared" ca="1" si="66"/>
        <v>187691.02483715315</v>
      </c>
      <c r="CB91" s="15">
        <f ca="1">(AU91*DCF!C$10-DCF!C$5*MAX(AU91*DCF!C$10,0)-MAX(AU91-Inputs!$B$6,0)/Inputs!$B$10)*DCF!C$6</f>
        <v>1046.5229327496172</v>
      </c>
      <c r="CC91" s="15">
        <f ca="1">(AV91*DCF!D$10-DCF!D$5*MAX(AV91*DCF!D$10,0)-MAX(AV91-AU91,0)/Inputs!$B$10)*DCF!D$6</f>
        <v>1091.5129851827342</v>
      </c>
      <c r="CD91" s="15">
        <f ca="1">(AW91*DCF!E$10-DCF!E$5*MAX(AW91*DCF!E$10,0)-MAX(AW91-AV91,0)/Inputs!$B$10)*DCF!E$6</f>
        <v>1351.2083405099834</v>
      </c>
      <c r="CE91" s="15">
        <f ca="1">(AX91*DCF!F$10-DCF!F$5*MAX(AX91*DCF!F$10,0)-MAX(AX91-AW91,0)/Inputs!$B$10)*DCF!F$6</f>
        <v>1506.1085822879393</v>
      </c>
      <c r="CF91" s="15">
        <f ca="1">(AY91*DCF!G$10-DCF!G$5*MAX(AY91*DCF!G$10,0)-MAX(AY91-AX91,0)/Inputs!$B$10)*DCF!G$6</f>
        <v>1803.8517766991749</v>
      </c>
      <c r="CG91" s="15">
        <f ca="1">(AZ91*DCF!H$10-DCF!H$5*MAX(AZ91*DCF!H$10,0)-MAX(AZ91-AY91,0)/Inputs!$B$10)*DCF!H$6</f>
        <v>1806.3026491984854</v>
      </c>
      <c r="CH91" s="15">
        <f ca="1">(BA91*DCF!I$10-DCF!I$5*MAX(BA91*DCF!I$10,0)-MAX(BA91-AZ91,0)/Inputs!$B$10)*DCF!I$6</f>
        <v>1989.7897216623473</v>
      </c>
      <c r="CI91" s="15">
        <f ca="1">(BB91*DCF!J$10-DCF!J$5*MAX(BB91*DCF!J$10,0)-MAX(BB91-BA91,0)/Inputs!$B$10)*DCF!J$6</f>
        <v>2294.2006664615278</v>
      </c>
      <c r="CJ91" s="15">
        <f ca="1">(BC91*DCF!K$10-DCF!K$5*MAX(BC91*DCF!K$10,0)-MAX(BC91-BB91,0)/Inputs!$B$10)*DCF!K$6</f>
        <v>2562.9358024154631</v>
      </c>
      <c r="CK91" s="15">
        <f ca="1">(BD91*DCF!L$10-DCF!L$5*MAX(BD91*DCF!L$10,0)-MAX(BD91-BC91,0)/Inputs!$B$10)*DCF!L$6</f>
        <v>3122.112951718274</v>
      </c>
      <c r="CL91" s="15">
        <f ca="1">(BE91*DCF!M$10-DCF!M$5*MAX(BE91*DCF!M$10,0)-MAX(BE91-BD91,0)/Inputs!$B$10)*DCF!M$6</f>
        <v>3561.8091912628788</v>
      </c>
      <c r="CM91" s="15">
        <f ca="1">(BF91*DCF!C$28-DCF!C$5*MAX(BF91*DCF!C$28,0)-MAX(BF91-Inputs!$B$13,0)/Inputs!$B$17)*DCF!C$6</f>
        <v>3074.0770850746362</v>
      </c>
      <c r="CN91" s="15">
        <f ca="1">(BG91*DCF!D$28-DCF!D$5*MAX(BG91*DCF!D$28,0)-MAX(BG91-BF91,0)/Inputs!$B$17)*DCF!D$6</f>
        <v>3288.9890463190668</v>
      </c>
      <c r="CO91" s="15">
        <f ca="1">(BH91*DCF!E$28-DCF!E$5*MAX(BH91*DCF!E$28,0)-MAX(BH91-BG91,0)/Inputs!$B$17)*DCF!E$6</f>
        <v>4248.1320238568633</v>
      </c>
      <c r="CP91" s="15">
        <f ca="1">(BI91*DCF!F$28-DCF!F$5*MAX(BI91*DCF!F$28,0)-MAX(BI91-BH91,0)/Inputs!$B$17)*DCF!F$6</f>
        <v>5142.6017805355023</v>
      </c>
      <c r="CQ91" s="15">
        <f ca="1">(BJ91*DCF!G$28-DCF!G$5*MAX(BJ91*DCF!G$28,0)-MAX(BJ91-BI91,0)/Inputs!$B$17)*DCF!G$6</f>
        <v>6829.8558225478346</v>
      </c>
      <c r="CR91" s="15">
        <f ca="1">(BK91*DCF!H$28-DCF!H$5*MAX(BK91*DCF!H$28,0)-MAX(BK91-BJ91,0)/Inputs!$B$17)*DCF!H$6</f>
        <v>8608.8659728950042</v>
      </c>
      <c r="CS91" s="15">
        <f ca="1">(BL91*DCF!I$28-DCF!I$5*MAX(BL91*DCF!I$28,0)-MAX(BL91-BK91,0)/Inputs!$B$17)*DCF!I$6</f>
        <v>9785.7074649604347</v>
      </c>
      <c r="CT91" s="15">
        <f ca="1">(BM91*DCF!J$28-DCF!J$5*MAX(BM91*DCF!J$28,0)-MAX(BM91-BL91,0)/Inputs!$B$17)*DCF!J$6</f>
        <v>11552.591600458891</v>
      </c>
      <c r="CU91" s="15">
        <f ca="1">(BN91*DCF!K$28-DCF!K$5*MAX(BN91*DCF!K$28,0)-MAX(BN91-BM91,0)/Inputs!$B$17)*DCF!K$6</f>
        <v>12935.071999305206</v>
      </c>
      <c r="CV91" s="15">
        <f ca="1">(BO91*DCF!L$28-DCF!L$5*MAX(BO91*DCF!L$28,0)-MAX(BO91-BN91,0)/Inputs!$B$17)*DCF!L$6</f>
        <v>14086.827282202368</v>
      </c>
      <c r="CW91" s="15">
        <f ca="1">(BP91*DCF!M$28-DCF!M$5*MAX(BP91*DCF!M$28,0)-MAX(BP91-BO91,0)/Inputs!$B$17)*DCF!M$6</f>
        <v>15809.310181018405</v>
      </c>
      <c r="CX91" s="15">
        <f ca="1">(BQ91*DCF!C$46-DCF!C$5*MAX(BQ91*DCF!C$46,0)-MAX(BQ91-Inputs!$B$20,0)/Inputs!$B$24)*DCF!C$6</f>
        <v>-485.14426640495452</v>
      </c>
      <c r="CY91" s="15">
        <f ca="1">(BR91*DCF!D$46-DCF!D$5*MAX(BR91*DCF!D$46,0)-MAX(BR91-BQ91,0)/Inputs!$B$24)*DCF!D$6</f>
        <v>-2183.0506805500468</v>
      </c>
      <c r="CZ91" s="15">
        <f ca="1">(BS91*DCF!E$46-DCF!E$5*MAX(BS91*DCF!E$46,0)-MAX(BS91-BR91,0)/Inputs!$B$24)*DCF!E$6</f>
        <v>-2811.368231848186</v>
      </c>
      <c r="DA91" s="15">
        <f ca="1">(BT91*DCF!F$46-DCF!F$5*MAX(BT91*DCF!F$46,0)-MAX(BT91-BS91,0)/Inputs!$B$24)*DCF!F$6</f>
        <v>-2105.741729095861</v>
      </c>
      <c r="DB91" s="15">
        <f ca="1">(BU91*DCF!G$46-DCF!G$5*MAX(BU91*DCF!G$46,0)-MAX(BU91-BT91,0)/Inputs!$B$24)*DCF!G$6</f>
        <v>-4287.6657517605609</v>
      </c>
      <c r="DC91" s="15">
        <f ca="1">(BV91*DCF!H$46-DCF!H$5*MAX(BV91*DCF!H$46,0)-MAX(BV91-BU91,0)/Inputs!$B$24)*DCF!H$6</f>
        <v>-970.39343722720901</v>
      </c>
      <c r="DD91" s="15">
        <f ca="1">(BW91*DCF!I$46-DCF!I$5*MAX(BW91*DCF!I$46,0)-MAX(BW91-BV91,0)/Inputs!$B$24)*DCF!I$6</f>
        <v>-2477.2621029797087</v>
      </c>
      <c r="DE91" s="15">
        <f ca="1">(BX91*DCF!J$46-DCF!J$5*MAX(BX91*DCF!J$46,0)-MAX(BX91-BW91,0)/Inputs!$B$24)*DCF!J$6</f>
        <v>-6175.9218026670742</v>
      </c>
      <c r="DF91" s="15">
        <f ca="1">(BY91*DCF!K$46-DCF!K$5*MAX(BY91*DCF!K$46,0)-MAX(BY91-BX91,0)/Inputs!$B$24)*DCF!K$6</f>
        <v>984.67058046542218</v>
      </c>
      <c r="DG91" s="15">
        <f ca="1">(BZ91*DCF!L$46-DCF!L$5*MAX(BZ91*DCF!L$46,0)-MAX(BZ91-BY91,0)/Inputs!$B$24)*DCF!L$6</f>
        <v>-1961.9119982111019</v>
      </c>
      <c r="DH91" s="15">
        <f ca="1">(CA91*DCF!M$46-DCF!M$5*MAX(CA91*DCF!M$46,0)-MAX(CA91-BZ91,0)/Inputs!$B$24)*DCF!M$6</f>
        <v>5055.2576909312429</v>
      </c>
      <c r="DI91" s="15">
        <f ca="1">SUM(CB91:CL91)+BE91*DCF!M$10*(1+Inputs!$B$30)*(1-Inputs!$B$33)*(1-Inputs!$B$30/Inputs!$B$31)/(Inputs!$B$29-Inputs!$B$30)*DCF!M$6</f>
        <v>112573.75751936318</v>
      </c>
      <c r="DJ91" s="15">
        <f ca="1">SUM(CM91:CW91)+BP91*DCF!M$28*(1+Inputs!$B$30)*(1-Inputs!$B$33)*(1-Inputs!$B$30/Inputs!$B$31)/(Inputs!$B$29-Inputs!$B$30)*DCF!M$6</f>
        <v>449805.44299390481</v>
      </c>
      <c r="DK91" s="15">
        <f ca="1">SUM(CX91:DH91)+CA91*DCF!M$46*(1+Inputs!$B$30)*(1-Inputs!$B$33)*(1-Inputs!$B$30/Inputs!$B$31)/(Inputs!$B$29-Inputs!$B$30)*DCF!M$6</f>
        <v>272774.02609212778</v>
      </c>
      <c r="DM91" s="15">
        <f ca="1">DI91+DJ91+DK91+Inputs!$B$34+Inputs!$B$36-Inputs!$B$35</f>
        <v>912004.22660539579</v>
      </c>
    </row>
    <row r="92" spans="1:117" x14ac:dyDescent="0.75">
      <c r="A92" s="11">
        <v>79</v>
      </c>
      <c r="C92" s="23">
        <f t="shared" ca="1" si="67"/>
        <v>-0.56316690318072493</v>
      </c>
      <c r="D92" s="23">
        <f t="shared" ca="1" si="67"/>
        <v>-2.0487205385411902</v>
      </c>
      <c r="E92" s="23">
        <f t="shared" ca="1" si="67"/>
        <v>2.5090634424791938E-2</v>
      </c>
      <c r="F92" s="23">
        <f t="shared" ca="1" si="67"/>
        <v>-0.86963622346602854</v>
      </c>
      <c r="G92" s="23">
        <f t="shared" ca="1" si="67"/>
        <v>0.88559309086760563</v>
      </c>
      <c r="H92" s="23">
        <f t="shared" ca="1" si="67"/>
        <v>9.549010639535839E-2</v>
      </c>
      <c r="I92" s="23">
        <f t="shared" ca="1" si="67"/>
        <v>2.1256828333462141</v>
      </c>
      <c r="J92" s="23">
        <f t="shared" ca="1" si="67"/>
        <v>-1.8549421769772434</v>
      </c>
      <c r="K92" s="23">
        <f t="shared" ca="1" si="67"/>
        <v>-2.4316611675338375</v>
      </c>
      <c r="L92" s="23">
        <f t="shared" ca="1" si="67"/>
        <v>-0.91791580466393619</v>
      </c>
      <c r="M92" s="23">
        <f t="shared" ca="1" si="67"/>
        <v>1.7773300927731126</v>
      </c>
      <c r="N92" s="23">
        <f ca="1">SQRT(Inputs!$B$38)*C92+SQRT(1-Inputs!$B$38)*_xlfn.NORM.S.INV(RAND())</f>
        <v>-0.70975607178477707</v>
      </c>
      <c r="O92" s="23">
        <f ca="1">SQRT(Inputs!$B$38)*D92+SQRT(1-Inputs!$B$38)*_xlfn.NORM.S.INV(RAND())</f>
        <v>0.38900264407359364</v>
      </c>
      <c r="P92" s="23">
        <f ca="1">SQRT(Inputs!$B$38)*E92+SQRT(1-Inputs!$B$38)*_xlfn.NORM.S.INV(RAND())</f>
        <v>-0.37248038835624853</v>
      </c>
      <c r="Q92" s="23">
        <f ca="1">SQRT(Inputs!$B$38)*F92+SQRT(1-Inputs!$B$38)*_xlfn.NORM.S.INV(RAND())</f>
        <v>1.1318409869055708</v>
      </c>
      <c r="R92" s="23">
        <f ca="1">SQRT(Inputs!$B$38)*G92+SQRT(1-Inputs!$B$38)*_xlfn.NORM.S.INV(RAND())</f>
        <v>-0.97907021062657951</v>
      </c>
      <c r="S92" s="23">
        <f ca="1">SQRT(Inputs!$B$38)*H92+SQRT(1-Inputs!$B$38)*_xlfn.NORM.S.INV(RAND())</f>
        <v>-0.91335568297218117</v>
      </c>
      <c r="T92" s="23">
        <f ca="1">SQRT(Inputs!$B$38)*I92+SQRT(1-Inputs!$B$38)*_xlfn.NORM.S.INV(RAND())</f>
        <v>0.49331033012031966</v>
      </c>
      <c r="U92" s="23">
        <f ca="1">SQRT(Inputs!$B$38)*J92+SQRT(1-Inputs!$B$38)*_xlfn.NORM.S.INV(RAND())</f>
        <v>-2.1596933588150895</v>
      </c>
      <c r="V92" s="23">
        <f ca="1">SQRT(Inputs!$B$38)*K92+SQRT(1-Inputs!$B$38)*_xlfn.NORM.S.INV(RAND())</f>
        <v>-0.42621593661732915</v>
      </c>
      <c r="W92" s="23">
        <f ca="1">SQRT(Inputs!$B$38)*L92+SQRT(1-Inputs!$B$38)*_xlfn.NORM.S.INV(RAND())</f>
        <v>0.28431509028098834</v>
      </c>
      <c r="X92" s="23">
        <f ca="1">SQRT(Inputs!$B$38)*M92+SQRT(1-Inputs!$B$38)*_xlfn.NORM.S.INV(RAND())</f>
        <v>1.1355631378873807</v>
      </c>
      <c r="Y92" s="23">
        <f ca="1">SQRT(Inputs!$B$38)*C92+SQRT(1-Inputs!$B$38)*_xlfn.NORM.S.INV(RAND())</f>
        <v>1.4820216805278748</v>
      </c>
      <c r="Z92" s="23">
        <f ca="1">SQRT(Inputs!$B$38)*D92+SQRT(1-Inputs!$B$38)*_xlfn.NORM.S.INV(RAND())</f>
        <v>-1.9882819433296817</v>
      </c>
      <c r="AA92" s="23">
        <f ca="1">SQRT(Inputs!$B$38)*E92+SQRT(1-Inputs!$B$38)*_xlfn.NORM.S.INV(RAND())</f>
        <v>-6.8271190662625214E-2</v>
      </c>
      <c r="AB92" s="23">
        <f ca="1">SQRT(Inputs!$B$38)*F92+SQRT(1-Inputs!$B$38)*_xlfn.NORM.S.INV(RAND())</f>
        <v>5.6547803701453903E-2</v>
      </c>
      <c r="AC92" s="23">
        <f ca="1">SQRT(Inputs!$B$38)*G92+SQRT(1-Inputs!$B$38)*_xlfn.NORM.S.INV(RAND())</f>
        <v>-0.55216147575517904</v>
      </c>
      <c r="AD92" s="23">
        <f ca="1">SQRT(Inputs!$B$38)*H92+SQRT(1-Inputs!$B$38)*_xlfn.NORM.S.INV(RAND())</f>
        <v>-0.2264670070219261</v>
      </c>
      <c r="AE92" s="23">
        <f ca="1">SQRT(Inputs!$B$38)*I92+SQRT(1-Inputs!$B$38)*_xlfn.NORM.S.INV(RAND())</f>
        <v>1.3767694067224543</v>
      </c>
      <c r="AF92" s="23">
        <f ca="1">SQRT(Inputs!$B$38)*J92+SQRT(1-Inputs!$B$38)*_xlfn.NORM.S.INV(RAND())</f>
        <v>-0.98739936289678198</v>
      </c>
      <c r="AG92" s="23">
        <f ca="1">SQRT(Inputs!$B$38)*K92+SQRT(1-Inputs!$B$38)*_xlfn.NORM.S.INV(RAND())</f>
        <v>-1.3344044530046379</v>
      </c>
      <c r="AH92" s="23">
        <f ca="1">SQRT(Inputs!$B$38)*L92+SQRT(1-Inputs!$B$38)*_xlfn.NORM.S.INV(RAND())</f>
        <v>-0.45102177819556871</v>
      </c>
      <c r="AI92" s="23">
        <f ca="1">SQRT(Inputs!$B$38)*M92+SQRT(1-Inputs!$B$38)*_xlfn.NORM.S.INV(RAND())</f>
        <v>-0.28292176050343376</v>
      </c>
      <c r="AJ92" s="23">
        <f ca="1">SQRT(Inputs!$B$38)*C92+SQRT(1-Inputs!$B$38)*_xlfn.NORM.S.INV(RAND())</f>
        <v>-7.8280183155803318E-3</v>
      </c>
      <c r="AK92" s="23">
        <f ca="1">SQRT(Inputs!$B$38)*D92+SQRT(1-Inputs!$B$38)*_xlfn.NORM.S.INV(RAND())</f>
        <v>-1.0227380006510109</v>
      </c>
      <c r="AL92" s="23">
        <f ca="1">SQRT(Inputs!$B$38)*E92+SQRT(1-Inputs!$B$38)*_xlfn.NORM.S.INV(RAND())</f>
        <v>-0.29190785418301041</v>
      </c>
      <c r="AM92" s="23">
        <f ca="1">SQRT(Inputs!$B$38)*F92+SQRT(1-Inputs!$B$38)*_xlfn.NORM.S.INV(RAND())</f>
        <v>-0.33624933504055454</v>
      </c>
      <c r="AN92" s="23">
        <f ca="1">SQRT(Inputs!$B$38)*G92+SQRT(1-Inputs!$B$38)*_xlfn.NORM.S.INV(RAND())</f>
        <v>3.9094131613786831E-2</v>
      </c>
      <c r="AO92" s="23">
        <f ca="1">SQRT(Inputs!$B$38)*H92+SQRT(1-Inputs!$B$38)*_xlfn.NORM.S.INV(RAND())</f>
        <v>0.7299222953514436</v>
      </c>
      <c r="AP92" s="23">
        <f ca="1">SQRT(Inputs!$B$38)*I92+SQRT(1-Inputs!$B$38)*_xlfn.NORM.S.INV(RAND())</f>
        <v>1.1388591221680593</v>
      </c>
      <c r="AQ92" s="23">
        <f ca="1">SQRT(Inputs!$B$38)*J92+SQRT(1-Inputs!$B$38)*_xlfn.NORM.S.INV(RAND())</f>
        <v>-1.0193205586165208</v>
      </c>
      <c r="AR92" s="23">
        <f ca="1">SQRT(Inputs!$B$38)*K92+SQRT(1-Inputs!$B$38)*_xlfn.NORM.S.INV(RAND())</f>
        <v>-2.8413362829259343</v>
      </c>
      <c r="AS92" s="23">
        <f ca="1">SQRT(Inputs!$B$38)*L92+SQRT(1-Inputs!$B$38)*_xlfn.NORM.S.INV(RAND())</f>
        <v>0.10765604539123341</v>
      </c>
      <c r="AT92" s="23">
        <f ca="1">SQRT(Inputs!$B$38)*M92+SQRT(1-Inputs!$B$38)*_xlfn.NORM.S.INV(RAND())</f>
        <v>1.3091152212505142</v>
      </c>
      <c r="AU92" s="15">
        <f ca="1">Inputs!$B$6*EXP($B$8-0.5*C$5^2+C$5*N92)</f>
        <v>4423.6570423743524</v>
      </c>
      <c r="AV92" s="15">
        <f t="shared" ca="1" si="37"/>
        <v>5701.5921453268138</v>
      </c>
      <c r="AW92" s="15">
        <f t="shared" ca="1" si="38"/>
        <v>6611.4334706451182</v>
      </c>
      <c r="AX92" s="15">
        <f t="shared" ca="1" si="39"/>
        <v>9297.9378575630108</v>
      </c>
      <c r="AY92" s="15">
        <f t="shared" ca="1" si="40"/>
        <v>10135.269979692148</v>
      </c>
      <c r="AZ92" s="15">
        <f t="shared" ca="1" si="41"/>
        <v>11209.618028779318</v>
      </c>
      <c r="BA92" s="15">
        <f t="shared" ca="1" si="42"/>
        <v>14444.549306485253</v>
      </c>
      <c r="BB92" s="15">
        <f t="shared" ca="1" si="43"/>
        <v>14243.651676432055</v>
      </c>
      <c r="BC92" s="15">
        <f t="shared" ca="1" si="44"/>
        <v>16741.686579207559</v>
      </c>
      <c r="BD92" s="15">
        <f t="shared" ca="1" si="45"/>
        <v>21062.888048003642</v>
      </c>
      <c r="BE92" s="15">
        <f t="shared" ca="1" si="46"/>
        <v>28622.249099722227</v>
      </c>
      <c r="BF92" s="15">
        <f ca="1">Inputs!$B$13*EXP($B$9-0.5*C$6^2+C$6*Y92)</f>
        <v>18554.666623686953</v>
      </c>
      <c r="BG92" s="15">
        <f t="shared" ca="1" si="47"/>
        <v>15796.249942757595</v>
      </c>
      <c r="BH92" s="15">
        <f t="shared" ca="1" si="48"/>
        <v>19082.804055590219</v>
      </c>
      <c r="BI92" s="15">
        <f t="shared" ca="1" si="49"/>
        <v>23564.432925682257</v>
      </c>
      <c r="BJ92" s="15">
        <f t="shared" ca="1" si="50"/>
        <v>26678.302378267519</v>
      </c>
      <c r="BK92" s="15">
        <f t="shared" ca="1" si="51"/>
        <v>31748.446500778184</v>
      </c>
      <c r="BL92" s="15">
        <f t="shared" ca="1" si="52"/>
        <v>46616.626535280186</v>
      </c>
      <c r="BM92" s="15">
        <f t="shared" ca="1" si="53"/>
        <v>50687.101008999736</v>
      </c>
      <c r="BN92" s="15">
        <f t="shared" ca="1" si="54"/>
        <v>53126.417036596933</v>
      </c>
      <c r="BO92" s="15">
        <f t="shared" ca="1" si="55"/>
        <v>62027.89475159318</v>
      </c>
      <c r="BP92" s="15">
        <f t="shared" ca="1" si="56"/>
        <v>73936.367540685853</v>
      </c>
      <c r="BQ92" s="15">
        <f ca="1">Inputs!$B$20*EXP($B$10-0.5*C$7^2+C$7*AJ92)</f>
        <v>4277.62070133411</v>
      </c>
      <c r="BR92" s="15">
        <f t="shared" ca="1" si="57"/>
        <v>4194.5133105292834</v>
      </c>
      <c r="BS92" s="15">
        <f t="shared" ca="1" si="58"/>
        <v>5282.0159135040703</v>
      </c>
      <c r="BT92" s="15">
        <f t="shared" ca="1" si="59"/>
        <v>6667.8650957246391</v>
      </c>
      <c r="BU92" s="15">
        <f t="shared" ca="1" si="60"/>
        <v>9328.6907526554041</v>
      </c>
      <c r="BV92" s="15">
        <f t="shared" ca="1" si="61"/>
        <v>15298.816106169917</v>
      </c>
      <c r="BW92" s="15">
        <f t="shared" ca="1" si="62"/>
        <v>27167.637450110113</v>
      </c>
      <c r="BX92" s="15">
        <f t="shared" ca="1" si="63"/>
        <v>30975.425853517529</v>
      </c>
      <c r="BY92" s="15">
        <f t="shared" ca="1" si="64"/>
        <v>25201.002535297677</v>
      </c>
      <c r="BZ92" s="15">
        <f t="shared" ca="1" si="65"/>
        <v>36067.320735658926</v>
      </c>
      <c r="CA92" s="15">
        <f t="shared" ca="1" si="66"/>
        <v>63933.231829983954</v>
      </c>
      <c r="CB92" s="15">
        <f ca="1">(AU92*DCF!C$10-DCF!C$5*MAX(AU92*DCF!C$10,0)-MAX(AU92-Inputs!$B$6,0)/Inputs!$B$10)*DCF!C$6</f>
        <v>1046.9144919419196</v>
      </c>
      <c r="CC92" s="15">
        <f ca="1">(AV92*DCF!D$10-DCF!D$5*MAX(AV92*DCF!D$10,0)-MAX(AV92-AU92,0)/Inputs!$B$10)*DCF!D$6</f>
        <v>1078.1334294872083</v>
      </c>
      <c r="CD92" s="15">
        <f ca="1">(AW92*DCF!E$10-DCF!E$5*MAX(AW92*DCF!E$10,0)-MAX(AW92-AV92,0)/Inputs!$B$10)*DCF!E$6</f>
        <v>1321.5407986917346</v>
      </c>
      <c r="CE92" s="15">
        <f ca="1">(AX92*DCF!F$10-DCF!F$5*MAX(AX92*DCF!F$10,0)-MAX(AX92-AW92,0)/Inputs!$B$10)*DCF!F$6</f>
        <v>1470.7300596761136</v>
      </c>
      <c r="CF92" s="15">
        <f ca="1">(AY92*DCF!G$10-DCF!G$5*MAX(AY92*DCF!G$10,0)-MAX(AY92-AX92,0)/Inputs!$B$10)*DCF!G$6</f>
        <v>1927.3197868198142</v>
      </c>
      <c r="CG92" s="15">
        <f ca="1">(AZ92*DCF!H$10-DCF!H$5*MAX(AZ92*DCF!H$10,0)-MAX(AZ92-AY92,0)/Inputs!$B$10)*DCF!H$6</f>
        <v>1985.5856243931476</v>
      </c>
      <c r="CH92" s="15">
        <f ca="1">(BA92*DCF!I$10-DCF!I$5*MAX(BA92*DCF!I$10,0)-MAX(BA92-AZ92,0)/Inputs!$B$10)*DCF!I$6</f>
        <v>2107.8501482399606</v>
      </c>
      <c r="CI92" s="15">
        <f ca="1">(BB92*DCF!J$10-DCF!J$5*MAX(BB92*DCF!J$10,0)-MAX(BB92-BA92,0)/Inputs!$B$10)*DCF!J$6</f>
        <v>2444.243677567631</v>
      </c>
      <c r="CJ92" s="15">
        <f ca="1">(BC92*DCF!K$10-DCF!K$5*MAX(BC92*DCF!K$10,0)-MAX(BC92-BB92,0)/Inputs!$B$10)*DCF!K$6</f>
        <v>2345.455806909124</v>
      </c>
      <c r="CK92" s="15">
        <f ca="1">(BD92*DCF!L$10-DCF!L$5*MAX(BD92*DCF!L$10,0)-MAX(BD92-BC92,0)/Inputs!$B$10)*DCF!L$6</f>
        <v>2617.8827325629791</v>
      </c>
      <c r="CL92" s="15">
        <f ca="1">(BE92*DCF!M$10-DCF!M$5*MAX(BE92*DCF!M$10,0)-MAX(BE92-BD92,0)/Inputs!$B$10)*DCF!M$6</f>
        <v>3135.9231007741282</v>
      </c>
      <c r="CM92" s="15">
        <f ca="1">(BF92*DCF!C$28-DCF!C$5*MAX(BF92*DCF!C$28,0)-MAX(BF92-Inputs!$B$13,0)/Inputs!$B$17)*DCF!C$6</f>
        <v>4007.4123101586511</v>
      </c>
      <c r="CN92" s="15">
        <f ca="1">(BG92*DCF!D$28-DCF!D$5*MAX(BG92*DCF!D$28,0)-MAX(BG92-BF92,0)/Inputs!$B$17)*DCF!D$6</f>
        <v>4652.3599298554618</v>
      </c>
      <c r="CO92" s="15">
        <f ca="1">(BH92*DCF!E$28-DCF!E$5*MAX(BH92*DCF!E$28,0)-MAX(BH92-BG92,0)/Inputs!$B$17)*DCF!E$6</f>
        <v>4756.8553284768022</v>
      </c>
      <c r="CP92" s="15">
        <f ca="1">(BI92*DCF!F$28-DCF!F$5*MAX(BI92*DCF!F$28,0)-MAX(BI92-BH92,0)/Inputs!$B$17)*DCF!F$6</f>
        <v>5581.1714584874098</v>
      </c>
      <c r="CQ92" s="15">
        <f ca="1">(BJ92*DCF!G$28-DCF!G$5*MAX(BJ92*DCF!G$28,0)-MAX(BJ92-BI92,0)/Inputs!$B$17)*DCF!G$6</f>
        <v>6398.1658790877118</v>
      </c>
      <c r="CR92" s="15">
        <f ca="1">(BK92*DCF!H$28-DCF!H$5*MAX(BK92*DCF!H$28,0)-MAX(BK92-BJ92,0)/Inputs!$B$17)*DCF!H$6</f>
        <v>7063.9829812321523</v>
      </c>
      <c r="CS92" s="15">
        <f ca="1">(BL92*DCF!I$28-DCF!I$5*MAX(BL92*DCF!I$28,0)-MAX(BL92-BK92,0)/Inputs!$B$17)*DCF!I$6</f>
        <v>8828.0016568981937</v>
      </c>
      <c r="CT92" s="15">
        <f ca="1">(BM92*DCF!J$28-DCF!J$5*MAX(BM92*DCF!J$28,0)-MAX(BM92-BL92,0)/Inputs!$B$17)*DCF!J$6</f>
        <v>10767.719722607228</v>
      </c>
      <c r="CU92" s="15">
        <f ca="1">(BN92*DCF!K$28-DCF!K$5*MAX(BN92*DCF!K$28,0)-MAX(BN92-BM92,0)/Inputs!$B$17)*DCF!K$6</f>
        <v>10920.624785524988</v>
      </c>
      <c r="CV92" s="15">
        <f ca="1">(BO92*DCF!L$28-DCF!L$5*MAX(BO92*DCF!L$28,0)-MAX(BO92-BN92,0)/Inputs!$B$17)*DCF!L$6</f>
        <v>11368.649914073196</v>
      </c>
      <c r="CW92" s="15">
        <f ca="1">(BP92*DCF!M$28-DCF!M$5*MAX(BP92*DCF!M$28,0)-MAX(BP92-BO92,0)/Inputs!$B$17)*DCF!M$6</f>
        <v>12666.400315744086</v>
      </c>
      <c r="CX92" s="15">
        <f ca="1">(BQ92*DCF!C$46-DCF!C$5*MAX(BQ92*DCF!C$46,0)-MAX(BQ92-Inputs!$B$20,0)/Inputs!$B$24)*DCF!C$6</f>
        <v>-1485.1875528873741</v>
      </c>
      <c r="CY92" s="15">
        <f ca="1">(BR92*DCF!D$46-DCF!D$5*MAX(BR92*DCF!D$46,0)-MAX(BR92-BQ92,0)/Inputs!$B$24)*DCF!D$6</f>
        <v>-715.90560479247881</v>
      </c>
      <c r="CZ92" s="15">
        <f ca="1">(BS92*DCF!E$46-DCF!E$5*MAX(BS92*DCF!E$46,0)-MAX(BS92-BR92,0)/Inputs!$B$24)*DCF!E$6</f>
        <v>-1053.2711660710854</v>
      </c>
      <c r="DA92" s="15">
        <f ca="1">(BT92*DCF!F$46-DCF!F$5*MAX(BT92*DCF!F$46,0)-MAX(BT92-BS92,0)/Inputs!$B$24)*DCF!F$6</f>
        <v>-990.22759101080851</v>
      </c>
      <c r="DB92" s="15">
        <f ca="1">(BU92*DCF!G$46-DCF!G$5*MAX(BU92*DCF!G$46,0)-MAX(BU92-BT92,0)/Inputs!$B$24)*DCF!G$6</f>
        <v>-1208.8479051725644</v>
      </c>
      <c r="DC92" s="15">
        <f ca="1">(BV92*DCF!H$46-DCF!H$5*MAX(BV92*DCF!H$46,0)-MAX(BV92-BU92,0)/Inputs!$B$24)*DCF!H$6</f>
        <v>-1855.1798740396953</v>
      </c>
      <c r="DD92" s="15">
        <f ca="1">(BW92*DCF!I$46-DCF!I$5*MAX(BW92*DCF!I$46,0)-MAX(BW92-BV92,0)/Inputs!$B$24)*DCF!I$6</f>
        <v>-2779.632339702704</v>
      </c>
      <c r="DE92" s="15">
        <f ca="1">(BX92*DCF!J$46-DCF!J$5*MAX(BX92*DCF!J$46,0)-MAX(BX92-BW92,0)/Inputs!$B$24)*DCF!J$6</f>
        <v>289.57015796435195</v>
      </c>
      <c r="DF92" s="15">
        <f ca="1">(BY92*DCF!K$46-DCF!K$5*MAX(BY92*DCF!K$46,0)-MAX(BY92-BX92,0)/Inputs!$B$24)*DCF!K$6</f>
        <v>1439.5652727521235</v>
      </c>
      <c r="DG92" s="15">
        <f ca="1">(BZ92*DCF!L$46-DCF!L$5*MAX(BZ92*DCF!L$46,0)-MAX(BZ92-BY92,0)/Inputs!$B$24)*DCF!L$6</f>
        <v>34.083287455467058</v>
      </c>
      <c r="DH92" s="15">
        <f ca="1">(CA92*DCF!M$46-DCF!M$5*MAX(CA92*DCF!M$46,0)-MAX(CA92-BZ92,0)/Inputs!$B$24)*DCF!M$6</f>
        <v>-813.42703988550636</v>
      </c>
      <c r="DI92" s="15">
        <f ca="1">SUM(CB92:CL92)+BE92*DCF!M$10*(1+Inputs!$B$30)*(1-Inputs!$B$33)*(1-Inputs!$B$30/Inputs!$B$31)/(Inputs!$B$29-Inputs!$B$30)*DCF!M$6</f>
        <v>101137.67739165195</v>
      </c>
      <c r="DJ92" s="15">
        <f ca="1">SUM(CM92:CW92)+BP92*DCF!M$28*(1+Inputs!$B$30)*(1-Inputs!$B$33)*(1-Inputs!$B$30/Inputs!$B$31)/(Inputs!$B$29-Inputs!$B$30)*DCF!M$6</f>
        <v>361365.86237944249</v>
      </c>
      <c r="DK92" s="15">
        <f ca="1">SUM(CX92:DH92)+CA92*DCF!M$46*(1+Inputs!$B$30)*(1-Inputs!$B$33)*(1-Inputs!$B$30/Inputs!$B$31)/(Inputs!$B$29-Inputs!$B$30)*DCF!M$6</f>
        <v>89709.889429228264</v>
      </c>
      <c r="DM92" s="15">
        <f ca="1">DI92+DJ92+DK92+Inputs!$B$34+Inputs!$B$36-Inputs!$B$35</f>
        <v>629064.42920032272</v>
      </c>
    </row>
    <row r="93" spans="1:117" x14ac:dyDescent="0.75">
      <c r="A93" s="11">
        <v>80</v>
      </c>
      <c r="C93" s="23">
        <f t="shared" ca="1" si="67"/>
        <v>0.54856197489092973</v>
      </c>
      <c r="D93" s="23">
        <f t="shared" ca="1" si="67"/>
        <v>-3.2931006747603018</v>
      </c>
      <c r="E93" s="23">
        <f t="shared" ca="1" si="67"/>
        <v>-0.60078595465300644</v>
      </c>
      <c r="F93" s="23">
        <f t="shared" ca="1" si="67"/>
        <v>0.24440743680223392</v>
      </c>
      <c r="G93" s="23">
        <f t="shared" ca="1" si="67"/>
        <v>-1.545066072794947</v>
      </c>
      <c r="H93" s="23">
        <f t="shared" ca="1" si="67"/>
        <v>1.4240822841262333</v>
      </c>
      <c r="I93" s="23">
        <f t="shared" ca="1" si="67"/>
        <v>0.56364449792866311</v>
      </c>
      <c r="J93" s="23">
        <f t="shared" ca="1" si="67"/>
        <v>-1.46255060877571E-2</v>
      </c>
      <c r="K93" s="23">
        <f t="shared" ca="1" si="67"/>
        <v>0.83143947561956777</v>
      </c>
      <c r="L93" s="23">
        <f t="shared" ca="1" si="67"/>
        <v>1.8736149833772993</v>
      </c>
      <c r="M93" s="23">
        <f t="shared" ca="1" si="67"/>
        <v>1.2675131617888014</v>
      </c>
      <c r="N93" s="23">
        <f ca="1">SQRT(Inputs!$B$38)*C93+SQRT(1-Inputs!$B$38)*_xlfn.NORM.S.INV(RAND())</f>
        <v>0.51355013320738074</v>
      </c>
      <c r="O93" s="23">
        <f ca="1">SQRT(Inputs!$B$38)*D93+SQRT(1-Inputs!$B$38)*_xlfn.NORM.S.INV(RAND())</f>
        <v>-2.6066999659848964</v>
      </c>
      <c r="P93" s="23">
        <f ca="1">SQRT(Inputs!$B$38)*E93+SQRT(1-Inputs!$B$38)*_xlfn.NORM.S.INV(RAND())</f>
        <v>0.73584324681058833</v>
      </c>
      <c r="Q93" s="23">
        <f ca="1">SQRT(Inputs!$B$38)*F93+SQRT(1-Inputs!$B$38)*_xlfn.NORM.S.INV(RAND())</f>
        <v>-1.7464300103651103</v>
      </c>
      <c r="R93" s="23">
        <f ca="1">SQRT(Inputs!$B$38)*G93+SQRT(1-Inputs!$B$38)*_xlfn.NORM.S.INV(RAND())</f>
        <v>-2.4802084353586009</v>
      </c>
      <c r="S93" s="23">
        <f ca="1">SQRT(Inputs!$B$38)*H93+SQRT(1-Inputs!$B$38)*_xlfn.NORM.S.INV(RAND())</f>
        <v>1.8688160337412314</v>
      </c>
      <c r="T93" s="23">
        <f ca="1">SQRT(Inputs!$B$38)*I93+SQRT(1-Inputs!$B$38)*_xlfn.NORM.S.INV(RAND())</f>
        <v>1.2624967640326126</v>
      </c>
      <c r="U93" s="23">
        <f ca="1">SQRT(Inputs!$B$38)*J93+SQRT(1-Inputs!$B$38)*_xlfn.NORM.S.INV(RAND())</f>
        <v>-0.60723447542310849</v>
      </c>
      <c r="V93" s="23">
        <f ca="1">SQRT(Inputs!$B$38)*K93+SQRT(1-Inputs!$B$38)*_xlfn.NORM.S.INV(RAND())</f>
        <v>0.30052318458834193</v>
      </c>
      <c r="W93" s="23">
        <f ca="1">SQRT(Inputs!$B$38)*L93+SQRT(1-Inputs!$B$38)*_xlfn.NORM.S.INV(RAND())</f>
        <v>-0.61314833856901041</v>
      </c>
      <c r="X93" s="23">
        <f ca="1">SQRT(Inputs!$B$38)*M93+SQRT(1-Inputs!$B$38)*_xlfn.NORM.S.INV(RAND())</f>
        <v>1.5679372854463418</v>
      </c>
      <c r="Y93" s="23">
        <f ca="1">SQRT(Inputs!$B$38)*C93+SQRT(1-Inputs!$B$38)*_xlfn.NORM.S.INV(RAND())</f>
        <v>1.0009574520291993</v>
      </c>
      <c r="Z93" s="23">
        <f ca="1">SQRT(Inputs!$B$38)*D93+SQRT(1-Inputs!$B$38)*_xlfn.NORM.S.INV(RAND())</f>
        <v>-1.3188887790476567</v>
      </c>
      <c r="AA93" s="23">
        <f ca="1">SQRT(Inputs!$B$38)*E93+SQRT(1-Inputs!$B$38)*_xlfn.NORM.S.INV(RAND())</f>
        <v>0.11385015856457648</v>
      </c>
      <c r="AB93" s="23">
        <f ca="1">SQRT(Inputs!$B$38)*F93+SQRT(1-Inputs!$B$38)*_xlfn.NORM.S.INV(RAND())</f>
        <v>0.81076997948442586</v>
      </c>
      <c r="AC93" s="23">
        <f ca="1">SQRT(Inputs!$B$38)*G93+SQRT(1-Inputs!$B$38)*_xlfn.NORM.S.INV(RAND())</f>
        <v>0.54692539754015557</v>
      </c>
      <c r="AD93" s="23">
        <f ca="1">SQRT(Inputs!$B$38)*H93+SQRT(1-Inputs!$B$38)*_xlfn.NORM.S.INV(RAND())</f>
        <v>-1.5027303880633092</v>
      </c>
      <c r="AE93" s="23">
        <f ca="1">SQRT(Inputs!$B$38)*I93+SQRT(1-Inputs!$B$38)*_xlfn.NORM.S.INV(RAND())</f>
        <v>1.3969280775377553</v>
      </c>
      <c r="AF93" s="23">
        <f ca="1">SQRT(Inputs!$B$38)*J93+SQRT(1-Inputs!$B$38)*_xlfn.NORM.S.INV(RAND())</f>
        <v>0.49592591590604768</v>
      </c>
      <c r="AG93" s="23">
        <f ca="1">SQRT(Inputs!$B$38)*K93+SQRT(1-Inputs!$B$38)*_xlfn.NORM.S.INV(RAND())</f>
        <v>1.8302603112508864</v>
      </c>
      <c r="AH93" s="23">
        <f ca="1">SQRT(Inputs!$B$38)*L93+SQRT(1-Inputs!$B$38)*_xlfn.NORM.S.INV(RAND())</f>
        <v>1.134956339936265</v>
      </c>
      <c r="AI93" s="23">
        <f ca="1">SQRT(Inputs!$B$38)*M93+SQRT(1-Inputs!$B$38)*_xlfn.NORM.S.INV(RAND())</f>
        <v>0.71367749688412419</v>
      </c>
      <c r="AJ93" s="23">
        <f ca="1">SQRT(Inputs!$B$38)*C93+SQRT(1-Inputs!$B$38)*_xlfn.NORM.S.INV(RAND())</f>
        <v>0.89067491989054126</v>
      </c>
      <c r="AK93" s="23">
        <f ca="1">SQRT(Inputs!$B$38)*D93+SQRT(1-Inputs!$B$38)*_xlfn.NORM.S.INV(RAND())</f>
        <v>-2.1785672858036214</v>
      </c>
      <c r="AL93" s="23">
        <f ca="1">SQRT(Inputs!$B$38)*E93+SQRT(1-Inputs!$B$38)*_xlfn.NORM.S.INV(RAND())</f>
        <v>-0.83989260546607836</v>
      </c>
      <c r="AM93" s="23">
        <f ca="1">SQRT(Inputs!$B$38)*F93+SQRT(1-Inputs!$B$38)*_xlfn.NORM.S.INV(RAND())</f>
        <v>1.4302715244808746</v>
      </c>
      <c r="AN93" s="23">
        <f ca="1">SQRT(Inputs!$B$38)*G93+SQRT(1-Inputs!$B$38)*_xlfn.NORM.S.INV(RAND())</f>
        <v>-1.1380162305524875</v>
      </c>
      <c r="AO93" s="23">
        <f ca="1">SQRT(Inputs!$B$38)*H93+SQRT(1-Inputs!$B$38)*_xlfn.NORM.S.INV(RAND())</f>
        <v>-0.800840336668449</v>
      </c>
      <c r="AP93" s="23">
        <f ca="1">SQRT(Inputs!$B$38)*I93+SQRT(1-Inputs!$B$38)*_xlfn.NORM.S.INV(RAND())</f>
        <v>0.10302369281914645</v>
      </c>
      <c r="AQ93" s="23">
        <f ca="1">SQRT(Inputs!$B$38)*J93+SQRT(1-Inputs!$B$38)*_xlfn.NORM.S.INV(RAND())</f>
        <v>-0.55687025447017557</v>
      </c>
      <c r="AR93" s="23">
        <f ca="1">SQRT(Inputs!$B$38)*K93+SQRT(1-Inputs!$B$38)*_xlfn.NORM.S.INV(RAND())</f>
        <v>-0.75030093161041211</v>
      </c>
      <c r="AS93" s="23">
        <f ca="1">SQRT(Inputs!$B$38)*L93+SQRT(1-Inputs!$B$38)*_xlfn.NORM.S.INV(RAND())</f>
        <v>0.722004619985394</v>
      </c>
      <c r="AT93" s="23">
        <f ca="1">SQRT(Inputs!$B$38)*M93+SQRT(1-Inputs!$B$38)*_xlfn.NORM.S.INV(RAND())</f>
        <v>1.0934298188931524</v>
      </c>
      <c r="AU93" s="15">
        <f ca="1">Inputs!$B$6*EXP($B$8-0.5*C$5^2+C$5*N93)</f>
        <v>5392.3812439614458</v>
      </c>
      <c r="AV93" s="15">
        <f t="shared" ca="1" si="37"/>
        <v>4474.0839956763812</v>
      </c>
      <c r="AW93" s="15">
        <f t="shared" ca="1" si="38"/>
        <v>6024.5853374682465</v>
      </c>
      <c r="AX93" s="15">
        <f t="shared" ca="1" si="39"/>
        <v>5913.5721086512485</v>
      </c>
      <c r="AY93" s="15">
        <f t="shared" ca="1" si="40"/>
        <v>5409.5396537570941</v>
      </c>
      <c r="AZ93" s="15">
        <f t="shared" ca="1" si="41"/>
        <v>8127.7642119836728</v>
      </c>
      <c r="BA93" s="15">
        <f t="shared" ca="1" si="42"/>
        <v>11351.315838621083</v>
      </c>
      <c r="BB93" s="15">
        <f t="shared" ca="1" si="43"/>
        <v>13077.172636497242</v>
      </c>
      <c r="BC93" s="15">
        <f t="shared" ca="1" si="44"/>
        <v>16487.635070682958</v>
      </c>
      <c r="BD93" s="15">
        <f t="shared" ca="1" si="45"/>
        <v>19073.09321067893</v>
      </c>
      <c r="BE93" s="15">
        <f t="shared" ca="1" si="46"/>
        <v>26959.375119078395</v>
      </c>
      <c r="BF93" s="15">
        <f ca="1">Inputs!$B$13*EXP($B$9-0.5*C$6^2+C$6*Y93)</f>
        <v>16866.871894441414</v>
      </c>
      <c r="BG93" s="15">
        <f t="shared" ca="1" si="47"/>
        <v>16202.846383338963</v>
      </c>
      <c r="BH93" s="15">
        <f t="shared" ca="1" si="48"/>
        <v>20174.272501794636</v>
      </c>
      <c r="BI93" s="15">
        <f t="shared" ca="1" si="49"/>
        <v>27978.840092234193</v>
      </c>
      <c r="BJ93" s="15">
        <f t="shared" ca="1" si="50"/>
        <v>37113.807522276482</v>
      </c>
      <c r="BK93" s="15">
        <f t="shared" ca="1" si="51"/>
        <v>37122.65983925022</v>
      </c>
      <c r="BL93" s="15">
        <f t="shared" ca="1" si="52"/>
        <v>54650.230408769035</v>
      </c>
      <c r="BM93" s="15">
        <f t="shared" ca="1" si="53"/>
        <v>71445.686652215343</v>
      </c>
      <c r="BN93" s="15">
        <f t="shared" ca="1" si="54"/>
        <v>109418.58082087652</v>
      </c>
      <c r="BO93" s="15">
        <f t="shared" ca="1" si="55"/>
        <v>153614.32602877295</v>
      </c>
      <c r="BP93" s="15">
        <f t="shared" ca="1" si="56"/>
        <v>204993.19796501924</v>
      </c>
      <c r="BQ93" s="15">
        <f ca="1">Inputs!$B$20*EXP($B$10-0.5*C$7^2+C$7*AJ93)</f>
        <v>5883.0796903244845</v>
      </c>
      <c r="BR93" s="15">
        <f t="shared" ca="1" si="57"/>
        <v>3996.3940877762761</v>
      </c>
      <c r="BS93" s="15">
        <f t="shared" ca="1" si="58"/>
        <v>4299.6781533550211</v>
      </c>
      <c r="BT93" s="15">
        <f t="shared" ca="1" si="59"/>
        <v>8627.4368313415107</v>
      </c>
      <c r="BU93" s="15">
        <f t="shared" ca="1" si="60"/>
        <v>9078.5743430296534</v>
      </c>
      <c r="BV93" s="15">
        <f t="shared" ca="1" si="61"/>
        <v>10545.712001943011</v>
      </c>
      <c r="BW93" s="15">
        <f t="shared" ca="1" si="62"/>
        <v>15040.349678582628</v>
      </c>
      <c r="BX93" s="15">
        <f t="shared" ca="1" si="63"/>
        <v>18814.23192510119</v>
      </c>
      <c r="BY93" s="15">
        <f t="shared" ca="1" si="64"/>
        <v>22836.724396501893</v>
      </c>
      <c r="BZ93" s="15">
        <f t="shared" ca="1" si="65"/>
        <v>36591.334159405247</v>
      </c>
      <c r="CA93" s="15">
        <f t="shared" ca="1" si="66"/>
        <v>62423.140503078961</v>
      </c>
      <c r="CB93" s="15">
        <f ca="1">(AU93*DCF!C$10-DCF!C$5*MAX(AU93*DCF!C$10,0)-MAX(AU93-Inputs!$B$6,0)/Inputs!$B$10)*DCF!C$6</f>
        <v>1040.0073157184049</v>
      </c>
      <c r="CC93" s="15">
        <f ca="1">(AV93*DCF!D$10-DCF!D$5*MAX(AV93*DCF!D$10,0)-MAX(AV93-AU93,0)/Inputs!$B$10)*DCF!D$6</f>
        <v>1090.5276630219987</v>
      </c>
      <c r="CD93" s="15">
        <f ca="1">(AW93*DCF!E$10-DCF!E$5*MAX(AW93*DCF!E$10,0)-MAX(AW93-AV93,0)/Inputs!$B$10)*DCF!E$6</f>
        <v>1041.7437400614729</v>
      </c>
      <c r="CE93" s="15">
        <f ca="1">(AX93*DCF!F$10-DCF!F$5*MAX(AX93*DCF!F$10,0)-MAX(AX93-AW93,0)/Inputs!$B$10)*DCF!F$6</f>
        <v>1290.9233669578668</v>
      </c>
      <c r="CF93" s="15">
        <f ca="1">(AY93*DCF!G$10-DCF!G$5*MAX(AY93*DCF!G$10,0)-MAX(AY93-AX93,0)/Inputs!$B$10)*DCF!G$6</f>
        <v>1114.5807306209374</v>
      </c>
      <c r="CG93" s="15">
        <f ca="1">(AZ93*DCF!H$10-DCF!H$5*MAX(AZ93*DCF!H$10,0)-MAX(AZ93-AY93,0)/Inputs!$B$10)*DCF!H$6</f>
        <v>1095.3417507232782</v>
      </c>
      <c r="CH93" s="15">
        <f ca="1">(BA93*DCF!I$10-DCF!I$5*MAX(BA93*DCF!I$10,0)-MAX(BA93-AZ93,0)/Inputs!$B$10)*DCF!I$6</f>
        <v>1544.6958966448431</v>
      </c>
      <c r="CI93" s="15">
        <f ca="1">(BB93*DCF!J$10-DCF!J$5*MAX(BB93*DCF!J$10,0)-MAX(BB93-BA93,0)/Inputs!$B$10)*DCF!J$6</f>
        <v>1982.5480098241474</v>
      </c>
      <c r="CJ93" s="15">
        <f ca="1">(BC93*DCF!K$10-DCF!K$5*MAX(BC93*DCF!K$10,0)-MAX(BC93-BB93,0)/Inputs!$B$10)*DCF!K$6</f>
        <v>2176.8316294285933</v>
      </c>
      <c r="CK93" s="15">
        <f ca="1">(BD93*DCF!L$10-DCF!L$5*MAX(BD93*DCF!L$10,0)-MAX(BD93-BC93,0)/Inputs!$B$10)*DCF!L$6</f>
        <v>2542.2435497697961</v>
      </c>
      <c r="CL93" s="15">
        <f ca="1">(BE93*DCF!M$10-DCF!M$5*MAX(BE93*DCF!M$10,0)-MAX(BE93-BD93,0)/Inputs!$B$10)*DCF!M$6</f>
        <v>2862.2158849663128</v>
      </c>
      <c r="CM93" s="15">
        <f ca="1">(BF93*DCF!C$28-DCF!C$5*MAX(BF93*DCF!C$28,0)-MAX(BF93-Inputs!$B$13,0)/Inputs!$B$17)*DCF!C$6</f>
        <v>3882.0993581084695</v>
      </c>
      <c r="CN93" s="15">
        <f ca="1">(BG93*DCF!D$28-DCF!D$5*MAX(BG93*DCF!D$28,0)-MAX(BG93-BF93,0)/Inputs!$B$17)*DCF!D$6</f>
        <v>4772.1119592698797</v>
      </c>
      <c r="CO93" s="15">
        <f ca="1">(BH93*DCF!E$28-DCF!E$5*MAX(BH93*DCF!E$28,0)-MAX(BH93-BG93,0)/Inputs!$B$17)*DCF!E$6</f>
        <v>4930.999782418794</v>
      </c>
      <c r="CP93" s="15">
        <f ca="1">(BI93*DCF!F$28-DCF!F$5*MAX(BI93*DCF!F$28,0)-MAX(BI93-BH93,0)/Inputs!$B$17)*DCF!F$6</f>
        <v>6174.5732078218116</v>
      </c>
      <c r="CQ93" s="15">
        <f ca="1">(BJ93*DCF!G$28-DCF!G$5*MAX(BJ93*DCF!G$28,0)-MAX(BJ93-BI93,0)/Inputs!$B$17)*DCF!G$6</f>
        <v>8093.0476640271436</v>
      </c>
      <c r="CR93" s="15">
        <f ca="1">(BK93*DCF!H$28-DCF!H$5*MAX(BK93*DCF!H$28,0)-MAX(BK93-BJ93,0)/Inputs!$B$17)*DCF!H$6</f>
        <v>9179.4679408318625</v>
      </c>
      <c r="CS93" s="15">
        <f ca="1">(BL93*DCF!I$28-DCF!I$5*MAX(BL93*DCF!I$28,0)-MAX(BL93-BK93,0)/Inputs!$B$17)*DCF!I$6</f>
        <v>10335.423935274504</v>
      </c>
      <c r="CT93" s="15">
        <f ca="1">(BM93*DCF!J$28-DCF!J$5*MAX(BM93*DCF!J$28,0)-MAX(BM93-BL93,0)/Inputs!$B$17)*DCF!J$6</f>
        <v>13711.378990250714</v>
      </c>
      <c r="CU93" s="15">
        <f ca="1">(BN93*DCF!K$28-DCF!K$5*MAX(BN93*DCF!K$28,0)-MAX(BN93-BM93,0)/Inputs!$B$17)*DCF!K$6</f>
        <v>18456.19590899313</v>
      </c>
      <c r="CV93" s="15">
        <f ca="1">(BO93*DCF!L$28-DCF!L$5*MAX(BO93*DCF!L$28,0)-MAX(BO93-BN93,0)/Inputs!$B$17)*DCF!L$6</f>
        <v>25648.460121981527</v>
      </c>
      <c r="CW93" s="15">
        <f ca="1">(BP93*DCF!M$28-DCF!M$5*MAX(BP93*DCF!M$28,0)-MAX(BP93-BO93,0)/Inputs!$B$17)*DCF!M$6</f>
        <v>33199.05300521668</v>
      </c>
      <c r="CX93" s="15">
        <f ca="1">(BQ93*DCF!C$46-DCF!C$5*MAX(BQ93*DCF!C$46,0)-MAX(BQ93-Inputs!$B$20,0)/Inputs!$B$24)*DCF!C$6</f>
        <v>-2597.5147969915597</v>
      </c>
      <c r="CY93" s="15">
        <f ca="1">(BR93*DCF!D$46-DCF!D$5*MAX(BR93*DCF!D$46,0)-MAX(BR93-BQ93,0)/Inputs!$B$24)*DCF!D$6</f>
        <v>-682.09127366853966</v>
      </c>
      <c r="CZ93" s="15">
        <f ca="1">(BS93*DCF!E$46-DCF!E$5*MAX(BS93*DCF!E$46,0)-MAX(BS93-BR93,0)/Inputs!$B$24)*DCF!E$6</f>
        <v>-627.99065730843779</v>
      </c>
      <c r="DA93" s="15">
        <f ca="1">(BT93*DCF!F$46-DCF!F$5*MAX(BT93*DCF!F$46,0)-MAX(BT93-BS93,0)/Inputs!$B$24)*DCF!F$6</f>
        <v>-2204.178242417941</v>
      </c>
      <c r="DB93" s="15">
        <f ca="1">(BU93*DCF!G$46-DCF!G$5*MAX(BU93*DCF!G$46,0)-MAX(BU93-BT93,0)/Inputs!$B$24)*DCF!G$6</f>
        <v>-457.13904936979327</v>
      </c>
      <c r="DC93" s="15">
        <f ca="1">(BV93*DCF!H$46-DCF!H$5*MAX(BV93*DCF!H$46,0)-MAX(BV93-BU93,0)/Inputs!$B$24)*DCF!H$6</f>
        <v>-455.90403820574653</v>
      </c>
      <c r="DD93" s="15">
        <f ca="1">(BW93*DCF!I$46-DCF!I$5*MAX(BW93*DCF!I$46,0)-MAX(BW93-BV93,0)/Inputs!$B$24)*DCF!I$6</f>
        <v>-942.87389441138828</v>
      </c>
      <c r="DE93" s="15">
        <f ca="1">(BX93*DCF!J$46-DCF!J$5*MAX(BX93*DCF!J$46,0)-MAX(BX93-BW93,0)/Inputs!$B$24)*DCF!J$6</f>
        <v>-211.56692887323672</v>
      </c>
      <c r="DF93" s="15">
        <f ca="1">(BY93*DCF!K$46-DCF!K$5*MAX(BY93*DCF!K$46,0)-MAX(BY93-BX93,0)/Inputs!$B$24)*DCF!K$6</f>
        <v>319.10632738573815</v>
      </c>
      <c r="DG93" s="15">
        <f ca="1">(BZ93*DCF!L$46-DCF!L$5*MAX(BZ93*DCF!L$46,0)-MAX(BZ93-BY93,0)/Inputs!$B$24)*DCF!L$6</f>
        <v>-583.32409725976697</v>
      </c>
      <c r="DH93" s="15">
        <f ca="1">(CA93*DCF!M$46-DCF!M$5*MAX(CA93*DCF!M$46,0)-MAX(CA93-BZ93,0)/Inputs!$B$24)*DCF!M$6</f>
        <v>-506.57006530664177</v>
      </c>
      <c r="DI93" s="15">
        <f ca="1">SUM(CB93:CL93)+BE93*DCF!M$10*(1+Inputs!$B$30)*(1-Inputs!$B$33)*(1-Inputs!$B$30/Inputs!$B$31)/(Inputs!$B$29-Inputs!$B$30)*DCF!M$6</f>
        <v>92809.956994962064</v>
      </c>
      <c r="DJ93" s="15">
        <f ca="1">SUM(CM93:CW93)+BP93*DCF!M$28*(1+Inputs!$B$30)*(1-Inputs!$B$33)*(1-Inputs!$B$30/Inputs!$B$31)/(Inputs!$B$29-Inputs!$B$30)*DCF!M$6</f>
        <v>899047.85279560939</v>
      </c>
      <c r="DK93" s="15">
        <f ca="1">SUM(CX93:DH93)+CA93*DCF!M$46*(1+Inputs!$B$30)*(1-Inputs!$B$33)*(1-Inputs!$B$30/Inputs!$B$31)/(Inputs!$B$29-Inputs!$B$30)*DCF!M$6</f>
        <v>87563.522995042818</v>
      </c>
      <c r="DM93" s="15">
        <f ca="1">DI93+DJ93+DK93+Inputs!$B$34+Inputs!$B$36-Inputs!$B$35</f>
        <v>1156272.3327856143</v>
      </c>
    </row>
    <row r="94" spans="1:117" x14ac:dyDescent="0.75">
      <c r="A94" s="11">
        <v>81</v>
      </c>
      <c r="C94" s="23">
        <f t="shared" ref="C94:M103" ca="1" si="68">_xlfn.NORM.S.INV(RAND())</f>
        <v>0.78830267009421873</v>
      </c>
      <c r="D94" s="23">
        <f t="shared" ca="1" si="68"/>
        <v>1.2492885358052328</v>
      </c>
      <c r="E94" s="23">
        <f t="shared" ca="1" si="68"/>
        <v>0.7016488366258794</v>
      </c>
      <c r="F94" s="23">
        <f t="shared" ca="1" si="68"/>
        <v>1.5922514573453523</v>
      </c>
      <c r="G94" s="23">
        <f t="shared" ca="1" si="68"/>
        <v>-0.64488061181179257</v>
      </c>
      <c r="H94" s="23">
        <f t="shared" ca="1" si="68"/>
        <v>-1.1462450722652346</v>
      </c>
      <c r="I94" s="23">
        <f t="shared" ca="1" si="68"/>
        <v>-0.98182767438756025</v>
      </c>
      <c r="J94" s="23">
        <f t="shared" ca="1" si="68"/>
        <v>-0.74913489243877418</v>
      </c>
      <c r="K94" s="23">
        <f t="shared" ca="1" si="68"/>
        <v>-0.31613647887227592</v>
      </c>
      <c r="L94" s="23">
        <f t="shared" ca="1" si="68"/>
        <v>0.50981770157444017</v>
      </c>
      <c r="M94" s="23">
        <f t="shared" ca="1" si="68"/>
        <v>1.4074193471267455</v>
      </c>
      <c r="N94" s="23">
        <f ca="1">SQRT(Inputs!$B$38)*C94+SQRT(1-Inputs!$B$38)*_xlfn.NORM.S.INV(RAND())</f>
        <v>1.8837019965501796</v>
      </c>
      <c r="O94" s="23">
        <f ca="1">SQRT(Inputs!$B$38)*D94+SQRT(1-Inputs!$B$38)*_xlfn.NORM.S.INV(RAND())</f>
        <v>0.94330140727004186</v>
      </c>
      <c r="P94" s="23">
        <f ca="1">SQRT(Inputs!$B$38)*E94+SQRT(1-Inputs!$B$38)*_xlfn.NORM.S.INV(RAND())</f>
        <v>6.0909913740604393E-3</v>
      </c>
      <c r="Q94" s="23">
        <f ca="1">SQRT(Inputs!$B$38)*F94+SQRT(1-Inputs!$B$38)*_xlfn.NORM.S.INV(RAND())</f>
        <v>0.89996108428343946</v>
      </c>
      <c r="R94" s="23">
        <f ca="1">SQRT(Inputs!$B$38)*G94+SQRT(1-Inputs!$B$38)*_xlfn.NORM.S.INV(RAND())</f>
        <v>-0.77496245414596809</v>
      </c>
      <c r="S94" s="23">
        <f ca="1">SQRT(Inputs!$B$38)*H94+SQRT(1-Inputs!$B$38)*_xlfn.NORM.S.INV(RAND())</f>
        <v>0.14429075126077084</v>
      </c>
      <c r="T94" s="23">
        <f ca="1">SQRT(Inputs!$B$38)*I94+SQRT(1-Inputs!$B$38)*_xlfn.NORM.S.INV(RAND())</f>
        <v>-0.78384386051270627</v>
      </c>
      <c r="U94" s="23">
        <f ca="1">SQRT(Inputs!$B$38)*J94+SQRT(1-Inputs!$B$38)*_xlfn.NORM.S.INV(RAND())</f>
        <v>0.36983471972872789</v>
      </c>
      <c r="V94" s="23">
        <f ca="1">SQRT(Inputs!$B$38)*K94+SQRT(1-Inputs!$B$38)*_xlfn.NORM.S.INV(RAND())</f>
        <v>-0.20434819908229979</v>
      </c>
      <c r="W94" s="23">
        <f ca="1">SQRT(Inputs!$B$38)*L94+SQRT(1-Inputs!$B$38)*_xlfn.NORM.S.INV(RAND())</f>
        <v>0.58880572987523583</v>
      </c>
      <c r="X94" s="23">
        <f ca="1">SQRT(Inputs!$B$38)*M94+SQRT(1-Inputs!$B$38)*_xlfn.NORM.S.INV(RAND())</f>
        <v>1.6487419995401602</v>
      </c>
      <c r="Y94" s="23">
        <f ca="1">SQRT(Inputs!$B$38)*C94+SQRT(1-Inputs!$B$38)*_xlfn.NORM.S.INV(RAND())</f>
        <v>-0.1174495461515091</v>
      </c>
      <c r="Z94" s="23">
        <f ca="1">SQRT(Inputs!$B$38)*D94+SQRT(1-Inputs!$B$38)*_xlfn.NORM.S.INV(RAND())</f>
        <v>1.0775573624839332</v>
      </c>
      <c r="AA94" s="23">
        <f ca="1">SQRT(Inputs!$B$38)*E94+SQRT(1-Inputs!$B$38)*_xlfn.NORM.S.INV(RAND())</f>
        <v>-0.29073731429615601</v>
      </c>
      <c r="AB94" s="23">
        <f ca="1">SQRT(Inputs!$B$38)*F94+SQRT(1-Inputs!$B$38)*_xlfn.NORM.S.INV(RAND())</f>
        <v>1.4619011989920576</v>
      </c>
      <c r="AC94" s="23">
        <f ca="1">SQRT(Inputs!$B$38)*G94+SQRT(1-Inputs!$B$38)*_xlfn.NORM.S.INV(RAND())</f>
        <v>0.31477052116393966</v>
      </c>
      <c r="AD94" s="23">
        <f ca="1">SQRT(Inputs!$B$38)*H94+SQRT(1-Inputs!$B$38)*_xlfn.NORM.S.INV(RAND())</f>
        <v>-0.33985204035858563</v>
      </c>
      <c r="AE94" s="23">
        <f ca="1">SQRT(Inputs!$B$38)*I94+SQRT(1-Inputs!$B$38)*_xlfn.NORM.S.INV(RAND())</f>
        <v>-0.95353872834571884</v>
      </c>
      <c r="AF94" s="23">
        <f ca="1">SQRT(Inputs!$B$38)*J94+SQRT(1-Inputs!$B$38)*_xlfn.NORM.S.INV(RAND())</f>
        <v>-1.0195681992535499</v>
      </c>
      <c r="AG94" s="23">
        <f ca="1">SQRT(Inputs!$B$38)*K94+SQRT(1-Inputs!$B$38)*_xlfn.NORM.S.INV(RAND())</f>
        <v>0.1163760784364502</v>
      </c>
      <c r="AH94" s="23">
        <f ca="1">SQRT(Inputs!$B$38)*L94+SQRT(1-Inputs!$B$38)*_xlfn.NORM.S.INV(RAND())</f>
        <v>-0.61981914172587538</v>
      </c>
      <c r="AI94" s="23">
        <f ca="1">SQRT(Inputs!$B$38)*M94+SQRT(1-Inputs!$B$38)*_xlfn.NORM.S.INV(RAND())</f>
        <v>0.90679678979434963</v>
      </c>
      <c r="AJ94" s="23">
        <f ca="1">SQRT(Inputs!$B$38)*C94+SQRT(1-Inputs!$B$38)*_xlfn.NORM.S.INV(RAND())</f>
        <v>-0.66214157529660245</v>
      </c>
      <c r="AK94" s="23">
        <f ca="1">SQRT(Inputs!$B$38)*D94+SQRT(1-Inputs!$B$38)*_xlfn.NORM.S.INV(RAND())</f>
        <v>1.3802670414316309</v>
      </c>
      <c r="AL94" s="23">
        <f ca="1">SQRT(Inputs!$B$38)*E94+SQRT(1-Inputs!$B$38)*_xlfn.NORM.S.INV(RAND())</f>
        <v>0.1344636023004365</v>
      </c>
      <c r="AM94" s="23">
        <f ca="1">SQRT(Inputs!$B$38)*F94+SQRT(1-Inputs!$B$38)*_xlfn.NORM.S.INV(RAND())</f>
        <v>-0.20924747495482621</v>
      </c>
      <c r="AN94" s="23">
        <f ca="1">SQRT(Inputs!$B$38)*G94+SQRT(1-Inputs!$B$38)*_xlfn.NORM.S.INV(RAND())</f>
        <v>-0.19713589340494345</v>
      </c>
      <c r="AO94" s="23">
        <f ca="1">SQRT(Inputs!$B$38)*H94+SQRT(1-Inputs!$B$38)*_xlfn.NORM.S.INV(RAND())</f>
        <v>6.4450263650351003E-2</v>
      </c>
      <c r="AP94" s="23">
        <f ca="1">SQRT(Inputs!$B$38)*I94+SQRT(1-Inputs!$B$38)*_xlfn.NORM.S.INV(RAND())</f>
        <v>0.37577817704050753</v>
      </c>
      <c r="AQ94" s="23">
        <f ca="1">SQRT(Inputs!$B$38)*J94+SQRT(1-Inputs!$B$38)*_xlfn.NORM.S.INV(RAND())</f>
        <v>-1.0172841913878499</v>
      </c>
      <c r="AR94" s="23">
        <f ca="1">SQRT(Inputs!$B$38)*K94+SQRT(1-Inputs!$B$38)*_xlfn.NORM.S.INV(RAND())</f>
        <v>1.642610671372382</v>
      </c>
      <c r="AS94" s="23">
        <f ca="1">SQRT(Inputs!$B$38)*L94+SQRT(1-Inputs!$B$38)*_xlfn.NORM.S.INV(RAND())</f>
        <v>0.85787761627493997</v>
      </c>
      <c r="AT94" s="23">
        <f ca="1">SQRT(Inputs!$B$38)*M94+SQRT(1-Inputs!$B$38)*_xlfn.NORM.S.INV(RAND())</f>
        <v>3.1883454541645495</v>
      </c>
      <c r="AU94" s="15">
        <f ca="1">Inputs!$B$6*EXP($B$8-0.5*C$5^2+C$5*N94)</f>
        <v>6731.3638292836313</v>
      </c>
      <c r="AV94" s="15">
        <f t="shared" ca="1" si="37"/>
        <v>9412.6652657274899</v>
      </c>
      <c r="AW94" s="15">
        <f t="shared" ca="1" si="38"/>
        <v>11486.51035226647</v>
      </c>
      <c r="AX94" s="15">
        <f t="shared" ca="1" si="39"/>
        <v>15692.706522112647</v>
      </c>
      <c r="AY94" s="15">
        <f t="shared" ca="1" si="40"/>
        <v>17518.582155160821</v>
      </c>
      <c r="AZ94" s="15">
        <f t="shared" ca="1" si="41"/>
        <v>21768.855741962023</v>
      </c>
      <c r="BA94" s="15">
        <f t="shared" ca="1" si="42"/>
        <v>24541.331918348726</v>
      </c>
      <c r="BB94" s="15">
        <f t="shared" ca="1" si="43"/>
        <v>31180.267066451172</v>
      </c>
      <c r="BC94" s="15">
        <f t="shared" ca="1" si="44"/>
        <v>37441.989828076948</v>
      </c>
      <c r="BD94" s="15">
        <f t="shared" ca="1" si="45"/>
        <v>48467.026528188217</v>
      </c>
      <c r="BE94" s="15">
        <f t="shared" ca="1" si="46"/>
        <v>69013.070795865875</v>
      </c>
      <c r="BF94" s="15">
        <f ca="1">Inputs!$B$13*EXP($B$9-0.5*C$6^2+C$6*Y94)</f>
        <v>13512.698202240616</v>
      </c>
      <c r="BG94" s="15">
        <f t="shared" ca="1" si="47"/>
        <v>20002.879654214274</v>
      </c>
      <c r="BH94" s="15">
        <f t="shared" ca="1" si="48"/>
        <v>23289.291105171011</v>
      </c>
      <c r="BI94" s="15">
        <f t="shared" ca="1" si="49"/>
        <v>35703.751988785712</v>
      </c>
      <c r="BJ94" s="15">
        <f t="shared" ca="1" si="50"/>
        <v>45802.205725465785</v>
      </c>
      <c r="BK94" s="15">
        <f t="shared" ca="1" si="51"/>
        <v>53671.859992993392</v>
      </c>
      <c r="BL94" s="15">
        <f t="shared" ca="1" si="52"/>
        <v>58265.716890326228</v>
      </c>
      <c r="BM94" s="15">
        <f t="shared" ca="1" si="53"/>
        <v>63100.696486667715</v>
      </c>
      <c r="BN94" s="15">
        <f t="shared" ca="1" si="54"/>
        <v>78695.831714412707</v>
      </c>
      <c r="BO94" s="15">
        <f t="shared" ca="1" si="55"/>
        <v>90096.295058507327</v>
      </c>
      <c r="BP94" s="15">
        <f t="shared" ca="1" si="56"/>
        <v>122890.1016173003</v>
      </c>
      <c r="BQ94" s="15">
        <f ca="1">Inputs!$B$20*EXP($B$10-0.5*C$7^2+C$7*AJ94)</f>
        <v>3391.672805904147</v>
      </c>
      <c r="BR94" s="15">
        <f t="shared" ca="1" si="57"/>
        <v>7133.8423920698906</v>
      </c>
      <c r="BS94" s="15">
        <f t="shared" ca="1" si="58"/>
        <v>10153.674166528152</v>
      </c>
      <c r="BT94" s="15">
        <f t="shared" ca="1" si="59"/>
        <v>13251.943432745316</v>
      </c>
      <c r="BU94" s="15">
        <f t="shared" ca="1" si="60"/>
        <v>17510.11326736214</v>
      </c>
      <c r="BV94" s="15">
        <f t="shared" ca="1" si="61"/>
        <v>24717.944986989794</v>
      </c>
      <c r="BW94" s="15">
        <f t="shared" ca="1" si="62"/>
        <v>37347.83756077665</v>
      </c>
      <c r="BX94" s="15">
        <f t="shared" ca="1" si="63"/>
        <v>42599.859818992001</v>
      </c>
      <c r="BY94" s="15">
        <f t="shared" ca="1" si="64"/>
        <v>81730.76311695289</v>
      </c>
      <c r="BZ94" s="15">
        <f t="shared" ca="1" si="65"/>
        <v>134269.63800640736</v>
      </c>
      <c r="CA94" s="15">
        <f t="shared" ca="1" si="66"/>
        <v>332367.99436444638</v>
      </c>
      <c r="CB94" s="15">
        <f ca="1">(AU94*DCF!C$10-DCF!C$5*MAX(AU94*DCF!C$10,0)-MAX(AU94-Inputs!$B$6,0)/Inputs!$B$10)*DCF!C$6</f>
        <v>1030.4601312237</v>
      </c>
      <c r="CC94" s="15">
        <f ca="1">(AV94*DCF!D$10-DCF!D$5*MAX(AV94*DCF!D$10,0)-MAX(AV94-AU94,0)/Inputs!$B$10)*DCF!D$6</f>
        <v>1640.5082091739991</v>
      </c>
      <c r="CD94" s="15">
        <f ca="1">(AW94*DCF!E$10-DCF!E$5*MAX(AW94*DCF!E$10,0)-MAX(AW94-AV94,0)/Inputs!$B$10)*DCF!E$6</f>
        <v>2184.9365955904586</v>
      </c>
      <c r="CE94" s="15">
        <f ca="1">(AX94*DCF!F$10-DCF!F$5*MAX(AX94*DCF!F$10,0)-MAX(AX94-AW94,0)/Inputs!$B$10)*DCF!F$6</f>
        <v>2550.4876854624822</v>
      </c>
      <c r="CF94" s="15">
        <f ca="1">(AY94*DCF!G$10-DCF!G$5*MAX(AY94*DCF!G$10,0)-MAX(AY94-AX94,0)/Inputs!$B$10)*DCF!G$6</f>
        <v>3258.5611625601391</v>
      </c>
      <c r="CG94" s="15">
        <f ca="1">(AZ94*DCF!H$10-DCF!H$5*MAX(AZ94*DCF!H$10,0)-MAX(AZ94-AY94,0)/Inputs!$B$10)*DCF!H$6</f>
        <v>3471.7266851432223</v>
      </c>
      <c r="CH94" s="15">
        <f ca="1">(BA94*DCF!I$10-DCF!I$5*MAX(BA94*DCF!I$10,0)-MAX(BA94-AZ94,0)/Inputs!$B$10)*DCF!I$6</f>
        <v>4028.022839250892</v>
      </c>
      <c r="CI94" s="15">
        <f ca="1">(BB94*DCF!J$10-DCF!J$5*MAX(BB94*DCF!J$10,0)-MAX(BB94-BA94,0)/Inputs!$B$10)*DCF!J$6</f>
        <v>4344.5849561108962</v>
      </c>
      <c r="CJ94" s="15">
        <f ca="1">(BC94*DCF!K$10-DCF!K$5*MAX(BC94*DCF!K$10,0)-MAX(BC94-BB94,0)/Inputs!$B$10)*DCF!K$6</f>
        <v>5151.0131748116737</v>
      </c>
      <c r="CK94" s="15">
        <f ca="1">(BD94*DCF!L$10-DCF!L$5*MAX(BD94*DCF!L$10,0)-MAX(BD94-BC94,0)/Inputs!$B$10)*DCF!L$6</f>
        <v>5884.0334916118309</v>
      </c>
      <c r="CL94" s="15">
        <f ca="1">(BE94*DCF!M$10-DCF!M$5*MAX(BE94*DCF!M$10,0)-MAX(BE94-BD94,0)/Inputs!$B$10)*DCF!M$6</f>
        <v>7284.1923872171828</v>
      </c>
      <c r="CM94" s="15">
        <f ca="1">(BF94*DCF!C$28-DCF!C$5*MAX(BF94*DCF!C$28,0)-MAX(BF94-Inputs!$B$13,0)/Inputs!$B$17)*DCF!C$6</f>
        <v>3633.0635009775351</v>
      </c>
      <c r="CN94" s="15">
        <f ca="1">(BG94*DCF!D$28-DCF!D$5*MAX(BG94*DCF!D$28,0)-MAX(BG94-BF94,0)/Inputs!$B$17)*DCF!D$6</f>
        <v>4506.6561247095351</v>
      </c>
      <c r="CO94" s="15">
        <f ca="1">(BH94*DCF!E$28-DCF!E$5*MAX(BH94*DCF!E$28,0)-MAX(BH94-BG94,0)/Inputs!$B$17)*DCF!E$6</f>
        <v>5948.2354801838483</v>
      </c>
      <c r="CP94" s="15">
        <f ca="1">(BI94*DCF!F$28-DCF!F$5*MAX(BI94*DCF!F$28,0)-MAX(BI94-BH94,0)/Inputs!$B$17)*DCF!F$6</f>
        <v>7432.3793679492428</v>
      </c>
      <c r="CQ94" s="15">
        <f ca="1">(BJ94*DCF!G$28-DCF!G$5*MAX(BJ94*DCF!G$28,0)-MAX(BJ94-BI94,0)/Inputs!$B$17)*DCF!G$6</f>
        <v>10185.269617837876</v>
      </c>
      <c r="CR94" s="15">
        <f ca="1">(BK94*DCF!H$28-DCF!H$5*MAX(BK94*DCF!H$28,0)-MAX(BK94-BJ94,0)/Inputs!$B$17)*DCF!H$6</f>
        <v>12050.919700578561</v>
      </c>
      <c r="CS94" s="15">
        <f ca="1">(BL94*DCF!I$28-DCF!I$5*MAX(BL94*DCF!I$28,0)-MAX(BL94-BK94,0)/Inputs!$B$17)*DCF!I$6</f>
        <v>13042.000985765279</v>
      </c>
      <c r="CT94" s="15">
        <f ca="1">(BM94*DCF!J$28-DCF!J$5*MAX(BM94*DCF!J$28,0)-MAX(BM94-BL94,0)/Inputs!$B$17)*DCF!J$6</f>
        <v>13435.614912266052</v>
      </c>
      <c r="CU94" s="15">
        <f ca="1">(BN94*DCF!K$28-DCF!K$5*MAX(BN94*DCF!K$28,0)-MAX(BN94-BM94,0)/Inputs!$B$17)*DCF!K$6</f>
        <v>14709.043825828088</v>
      </c>
      <c r="CV94" s="15">
        <f ca="1">(BO94*DCF!L$28-DCF!L$5*MAX(BO94*DCF!L$28,0)-MAX(BO94-BN94,0)/Inputs!$B$17)*DCF!L$6</f>
        <v>16686.12053652083</v>
      </c>
      <c r="CW94" s="15">
        <f ca="1">(BP94*DCF!M$28-DCF!M$5*MAX(BP94*DCF!M$28,0)-MAX(BP94-BO94,0)/Inputs!$B$17)*DCF!M$6</f>
        <v>19693.969471128788</v>
      </c>
      <c r="CX94" s="15">
        <f ca="1">(BQ94*DCF!C$46-DCF!C$5*MAX(BQ94*DCF!C$46,0)-MAX(BQ94-Inputs!$B$20,0)/Inputs!$B$24)*DCF!C$6</f>
        <v>-871.36684011834666</v>
      </c>
      <c r="CY94" s="15">
        <f ca="1">(BR94*DCF!D$46-DCF!D$5*MAX(BR94*DCF!D$46,0)-MAX(BR94-BQ94,0)/Inputs!$B$24)*DCF!D$6</f>
        <v>-2814.3332325602887</v>
      </c>
      <c r="CZ94" s="15">
        <f ca="1">(BS94*DCF!E$46-DCF!E$5*MAX(BS94*DCF!E$46,0)-MAX(BS94-BR94,0)/Inputs!$B$24)*DCF!E$6</f>
        <v>-2391.0241999026784</v>
      </c>
      <c r="DA94" s="15">
        <f ca="1">(BT94*DCF!F$46-DCF!F$5*MAX(BT94*DCF!F$46,0)-MAX(BT94-BS94,0)/Inputs!$B$24)*DCF!F$6</f>
        <v>-2093.2680895428734</v>
      </c>
      <c r="DB94" s="15">
        <f ca="1">(BU94*DCF!G$46-DCF!G$5*MAX(BU94*DCF!G$46,0)-MAX(BU94-BT94,0)/Inputs!$B$24)*DCF!G$6</f>
        <v>-2021.3698157563069</v>
      </c>
      <c r="DC94" s="15">
        <f ca="1">(BV94*DCF!H$46-DCF!H$5*MAX(BV94*DCF!H$46,0)-MAX(BV94-BU94,0)/Inputs!$B$24)*DCF!H$6</f>
        <v>-2239.7895437566285</v>
      </c>
      <c r="DD94" s="15">
        <f ca="1">(BW94*DCF!I$46-DCF!I$5*MAX(BW94*DCF!I$46,0)-MAX(BW94-BV94,0)/Inputs!$B$24)*DCF!I$6</f>
        <v>-2762.9907802193406</v>
      </c>
      <c r="DE94" s="15">
        <f ca="1">(BX94*DCF!J$46-DCF!J$5*MAX(BX94*DCF!J$46,0)-MAX(BX94-BW94,0)/Inputs!$B$24)*DCF!J$6</f>
        <v>394.19578511315967</v>
      </c>
      <c r="DF94" s="15">
        <f ca="1">(BY94*DCF!K$46-DCF!K$5*MAX(BY94*DCF!K$46,0)-MAX(BY94-BX94,0)/Inputs!$B$24)*DCF!K$6</f>
        <v>-4917.295224868657</v>
      </c>
      <c r="DG94" s="15">
        <f ca="1">(BZ94*DCF!L$46-DCF!L$5*MAX(BZ94*DCF!L$46,0)-MAX(BZ94-BY94,0)/Inputs!$B$24)*DCF!L$6</f>
        <v>-2608.2825421588022</v>
      </c>
      <c r="DH94" s="15">
        <f ca="1">(CA94*DCF!M$46-DCF!M$5*MAX(CA94*DCF!M$46,0)-MAX(CA94-BZ94,0)/Inputs!$B$24)*DCF!M$6</f>
        <v>-15357.343288897184</v>
      </c>
      <c r="DI94" s="15">
        <f ca="1">SUM(CB94:CL94)+BE94*DCF!M$10*(1+Inputs!$B$30)*(1-Inputs!$B$33)*(1-Inputs!$B$30/Inputs!$B$31)/(Inputs!$B$29-Inputs!$B$30)*DCF!M$6</f>
        <v>232892.81594643529</v>
      </c>
      <c r="DJ94" s="15">
        <f ca="1">SUM(CM94:CW94)+BP94*DCF!M$28*(1+Inputs!$B$30)*(1-Inputs!$B$33)*(1-Inputs!$B$30/Inputs!$B$31)/(Inputs!$B$29-Inputs!$B$30)*DCF!M$6</f>
        <v>577329.64399615512</v>
      </c>
      <c r="DK94" s="15">
        <f ca="1">SUM(CX94:DH94)+CA94*DCF!M$46*(1+Inputs!$B$30)*(1-Inputs!$B$33)*(1-Inputs!$B$30/Inputs!$B$31)/(Inputs!$B$29-Inputs!$B$30)*DCF!M$6</f>
        <v>476197.42302065226</v>
      </c>
      <c r="DM94" s="15">
        <f ca="1">DI94+DJ94+DK94+Inputs!$B$34+Inputs!$B$36-Inputs!$B$35</f>
        <v>1363270.8829632427</v>
      </c>
    </row>
    <row r="95" spans="1:117" x14ac:dyDescent="0.75">
      <c r="A95" s="11">
        <v>82</v>
      </c>
      <c r="C95" s="23">
        <f t="shared" ca="1" si="68"/>
        <v>-0.33415747201167806</v>
      </c>
      <c r="D95" s="23">
        <f t="shared" ca="1" si="68"/>
        <v>0.44242150308646455</v>
      </c>
      <c r="E95" s="23">
        <f t="shared" ca="1" si="68"/>
        <v>-0.32856354180874364</v>
      </c>
      <c r="F95" s="23">
        <f t="shared" ca="1" si="68"/>
        <v>0.20134666820574823</v>
      </c>
      <c r="G95" s="23">
        <f t="shared" ca="1" si="68"/>
        <v>-0.58874719311350765</v>
      </c>
      <c r="H95" s="23">
        <f t="shared" ca="1" si="68"/>
        <v>-1.4767554423641405</v>
      </c>
      <c r="I95" s="23">
        <f t="shared" ca="1" si="68"/>
        <v>-0.6632277006624091</v>
      </c>
      <c r="J95" s="23">
        <f t="shared" ca="1" si="68"/>
        <v>0.61656838730083807</v>
      </c>
      <c r="K95" s="23">
        <f t="shared" ca="1" si="68"/>
        <v>1.5486229478474358</v>
      </c>
      <c r="L95" s="23">
        <f t="shared" ca="1" si="68"/>
        <v>1.1849287334317851</v>
      </c>
      <c r="M95" s="23">
        <f t="shared" ca="1" si="68"/>
        <v>0.26432058886875548</v>
      </c>
      <c r="N95" s="23">
        <f ca="1">SQRT(Inputs!$B$38)*C95+SQRT(1-Inputs!$B$38)*_xlfn.NORM.S.INV(RAND())</f>
        <v>-0.99935998719910868</v>
      </c>
      <c r="O95" s="23">
        <f ca="1">SQRT(Inputs!$B$38)*D95+SQRT(1-Inputs!$B$38)*_xlfn.NORM.S.INV(RAND())</f>
        <v>-0.36857833972110865</v>
      </c>
      <c r="P95" s="23">
        <f ca="1">SQRT(Inputs!$B$38)*E95+SQRT(1-Inputs!$B$38)*_xlfn.NORM.S.INV(RAND())</f>
        <v>0.51574180307743678</v>
      </c>
      <c r="Q95" s="23">
        <f ca="1">SQRT(Inputs!$B$38)*F95+SQRT(1-Inputs!$B$38)*_xlfn.NORM.S.INV(RAND())</f>
        <v>0.1711420397026604</v>
      </c>
      <c r="R95" s="23">
        <f ca="1">SQRT(Inputs!$B$38)*G95+SQRT(1-Inputs!$B$38)*_xlfn.NORM.S.INV(RAND())</f>
        <v>-0.9845639233472594</v>
      </c>
      <c r="S95" s="23">
        <f ca="1">SQRT(Inputs!$B$38)*H95+SQRT(1-Inputs!$B$38)*_xlfn.NORM.S.INV(RAND())</f>
        <v>8.0879041355672254E-2</v>
      </c>
      <c r="T95" s="23">
        <f ca="1">SQRT(Inputs!$B$38)*I95+SQRT(1-Inputs!$B$38)*_xlfn.NORM.S.INV(RAND())</f>
        <v>-1.9404347237586681</v>
      </c>
      <c r="U95" s="23">
        <f ca="1">SQRT(Inputs!$B$38)*J95+SQRT(1-Inputs!$B$38)*_xlfn.NORM.S.INV(RAND())</f>
        <v>0.88940715407287307</v>
      </c>
      <c r="V95" s="23">
        <f ca="1">SQRT(Inputs!$B$38)*K95+SQRT(1-Inputs!$B$38)*_xlfn.NORM.S.INV(RAND())</f>
        <v>0.34409061497806126</v>
      </c>
      <c r="W95" s="23">
        <f ca="1">SQRT(Inputs!$B$38)*L95+SQRT(1-Inputs!$B$38)*_xlfn.NORM.S.INV(RAND())</f>
        <v>2.0964226329532023</v>
      </c>
      <c r="X95" s="23">
        <f ca="1">SQRT(Inputs!$B$38)*M95+SQRT(1-Inputs!$B$38)*_xlfn.NORM.S.INV(RAND())</f>
        <v>-0.59364253952748136</v>
      </c>
      <c r="Y95" s="23">
        <f ca="1">SQRT(Inputs!$B$38)*C95+SQRT(1-Inputs!$B$38)*_xlfn.NORM.S.INV(RAND())</f>
        <v>-1.558366991661015</v>
      </c>
      <c r="Z95" s="23">
        <f ca="1">SQRT(Inputs!$B$38)*D95+SQRT(1-Inputs!$B$38)*_xlfn.NORM.S.INV(RAND())</f>
        <v>0.28212485033637275</v>
      </c>
      <c r="AA95" s="23">
        <f ca="1">SQRT(Inputs!$B$38)*E95+SQRT(1-Inputs!$B$38)*_xlfn.NORM.S.INV(RAND())</f>
        <v>-0.86128650401156381</v>
      </c>
      <c r="AB95" s="23">
        <f ca="1">SQRT(Inputs!$B$38)*F95+SQRT(1-Inputs!$B$38)*_xlfn.NORM.S.INV(RAND())</f>
        <v>0.91540539404021248</v>
      </c>
      <c r="AC95" s="23">
        <f ca="1">SQRT(Inputs!$B$38)*G95+SQRT(1-Inputs!$B$38)*_xlfn.NORM.S.INV(RAND())</f>
        <v>0.6561039128052133</v>
      </c>
      <c r="AD95" s="23">
        <f ca="1">SQRT(Inputs!$B$38)*H95+SQRT(1-Inputs!$B$38)*_xlfn.NORM.S.INV(RAND())</f>
        <v>-0.91830458531463133</v>
      </c>
      <c r="AE95" s="23">
        <f ca="1">SQRT(Inputs!$B$38)*I95+SQRT(1-Inputs!$B$38)*_xlfn.NORM.S.INV(RAND())</f>
        <v>0.46441907840437796</v>
      </c>
      <c r="AF95" s="23">
        <f ca="1">SQRT(Inputs!$B$38)*J95+SQRT(1-Inputs!$B$38)*_xlfn.NORM.S.INV(RAND())</f>
        <v>-0.87119225136922784</v>
      </c>
      <c r="AG95" s="23">
        <f ca="1">SQRT(Inputs!$B$38)*K95+SQRT(1-Inputs!$B$38)*_xlfn.NORM.S.INV(RAND())</f>
        <v>1.3423416934331696</v>
      </c>
      <c r="AH95" s="23">
        <f ca="1">SQRT(Inputs!$B$38)*L95+SQRT(1-Inputs!$B$38)*_xlfn.NORM.S.INV(RAND())</f>
        <v>0.59646042043555925</v>
      </c>
      <c r="AI95" s="23">
        <f ca="1">SQRT(Inputs!$B$38)*M95+SQRT(1-Inputs!$B$38)*_xlfn.NORM.S.INV(RAND())</f>
        <v>-0.85168686759912893</v>
      </c>
      <c r="AJ95" s="23">
        <f ca="1">SQRT(Inputs!$B$38)*C95+SQRT(1-Inputs!$B$38)*_xlfn.NORM.S.INV(RAND())</f>
        <v>0.89420020916950083</v>
      </c>
      <c r="AK95" s="23">
        <f ca="1">SQRT(Inputs!$B$38)*D95+SQRT(1-Inputs!$B$38)*_xlfn.NORM.S.INV(RAND())</f>
        <v>-0.12632253794047194</v>
      </c>
      <c r="AL95" s="23">
        <f ca="1">SQRT(Inputs!$B$38)*E95+SQRT(1-Inputs!$B$38)*_xlfn.NORM.S.INV(RAND())</f>
        <v>-0.52121692718696577</v>
      </c>
      <c r="AM95" s="23">
        <f ca="1">SQRT(Inputs!$B$38)*F95+SQRT(1-Inputs!$B$38)*_xlfn.NORM.S.INV(RAND())</f>
        <v>1.853014768926486</v>
      </c>
      <c r="AN95" s="23">
        <f ca="1">SQRT(Inputs!$B$38)*G95+SQRT(1-Inputs!$B$38)*_xlfn.NORM.S.INV(RAND())</f>
        <v>0.68704079191003764</v>
      </c>
      <c r="AO95" s="23">
        <f ca="1">SQRT(Inputs!$B$38)*H95+SQRT(1-Inputs!$B$38)*_xlfn.NORM.S.INV(RAND())</f>
        <v>-0.19564319786870943</v>
      </c>
      <c r="AP95" s="23">
        <f ca="1">SQRT(Inputs!$B$38)*I95+SQRT(1-Inputs!$B$38)*_xlfn.NORM.S.INV(RAND())</f>
        <v>-1.3749405154176506</v>
      </c>
      <c r="AQ95" s="23">
        <f ca="1">SQRT(Inputs!$B$38)*J95+SQRT(1-Inputs!$B$38)*_xlfn.NORM.S.INV(RAND())</f>
        <v>0.65251518968995048</v>
      </c>
      <c r="AR95" s="23">
        <f ca="1">SQRT(Inputs!$B$38)*K95+SQRT(1-Inputs!$B$38)*_xlfn.NORM.S.INV(RAND())</f>
        <v>-0.35456893477938745</v>
      </c>
      <c r="AS95" s="23">
        <f ca="1">SQRT(Inputs!$B$38)*L95+SQRT(1-Inputs!$B$38)*_xlfn.NORM.S.INV(RAND())</f>
        <v>-1.2515509491393164</v>
      </c>
      <c r="AT95" s="23">
        <f ca="1">SQRT(Inputs!$B$38)*M95+SQRT(1-Inputs!$B$38)*_xlfn.NORM.S.INV(RAND())</f>
        <v>0.29738115061740844</v>
      </c>
      <c r="AU95" s="15">
        <f ca="1">Inputs!$B$6*EXP($B$8-0.5*C$5^2+C$5*N95)</f>
        <v>4221.0658309680821</v>
      </c>
      <c r="AV95" s="15">
        <f t="shared" ca="1" si="37"/>
        <v>4867.0000078891517</v>
      </c>
      <c r="AW95" s="15">
        <f t="shared" ca="1" si="38"/>
        <v>6361.9644784028451</v>
      </c>
      <c r="AX95" s="15">
        <f t="shared" ca="1" si="39"/>
        <v>7935.1832959533276</v>
      </c>
      <c r="AY95" s="15">
        <f t="shared" ca="1" si="40"/>
        <v>8644.2437072380035</v>
      </c>
      <c r="AZ95" s="15">
        <f t="shared" ca="1" si="41"/>
        <v>10666.72335741262</v>
      </c>
      <c r="BA95" s="15">
        <f t="shared" ca="1" si="42"/>
        <v>10654.25007745316</v>
      </c>
      <c r="BB95" s="15">
        <f t="shared" ca="1" si="43"/>
        <v>14259.757052227178</v>
      </c>
      <c r="BC95" s="15">
        <f t="shared" ca="1" si="44"/>
        <v>18054.401112163825</v>
      </c>
      <c r="BD95" s="15">
        <f t="shared" ca="1" si="45"/>
        <v>26909.869529066393</v>
      </c>
      <c r="BE95" s="15">
        <f t="shared" ca="1" si="46"/>
        <v>31239.028964749123</v>
      </c>
      <c r="BF95" s="15">
        <f ca="1">Inputs!$B$13*EXP($B$9-0.5*C$6^2+C$6*Y95)</f>
        <v>10155.051793740929</v>
      </c>
      <c r="BG95" s="15">
        <f t="shared" ca="1" si="47"/>
        <v>13022.662593226889</v>
      </c>
      <c r="BH95" s="15">
        <f t="shared" ca="1" si="48"/>
        <v>13793.24132086777</v>
      </c>
      <c r="BI95" s="15">
        <f t="shared" ca="1" si="49"/>
        <v>19439.838674416613</v>
      </c>
      <c r="BJ95" s="15">
        <f t="shared" ca="1" si="50"/>
        <v>26195.893266352905</v>
      </c>
      <c r="BK95" s="15">
        <f t="shared" ca="1" si="51"/>
        <v>28372.115186665371</v>
      </c>
      <c r="BL95" s="15">
        <f t="shared" ca="1" si="52"/>
        <v>37013.670112723776</v>
      </c>
      <c r="BM95" s="15">
        <f t="shared" ca="1" si="53"/>
        <v>40830.837849964075</v>
      </c>
      <c r="BN95" s="15">
        <f t="shared" ca="1" si="54"/>
        <v>58980.722894818966</v>
      </c>
      <c r="BO95" s="15">
        <f t="shared" ca="1" si="55"/>
        <v>77779.673772247246</v>
      </c>
      <c r="BP95" s="15">
        <f t="shared" ca="1" si="56"/>
        <v>86926.395628543658</v>
      </c>
      <c r="BQ95" s="15">
        <f ca="1">Inputs!$B$20*EXP($B$10-0.5*C$7^2+C$7*AJ95)</f>
        <v>5890.4402531384785</v>
      </c>
      <c r="BR95" s="15">
        <f t="shared" ca="1" si="57"/>
        <v>7678.2737227651533</v>
      </c>
      <c r="BS95" s="15">
        <f t="shared" ca="1" si="58"/>
        <v>9052.7359179618452</v>
      </c>
      <c r="BT95" s="15">
        <f t="shared" ca="1" si="59"/>
        <v>20294.978449730424</v>
      </c>
      <c r="BU95" s="15">
        <f t="shared" ca="1" si="60"/>
        <v>33213.353091557874</v>
      </c>
      <c r="BV95" s="15">
        <f t="shared" ca="1" si="61"/>
        <v>44216.773083823595</v>
      </c>
      <c r="BW95" s="15">
        <f t="shared" ca="1" si="62"/>
        <v>46122.985745188998</v>
      </c>
      <c r="BX95" s="15">
        <f t="shared" ca="1" si="63"/>
        <v>73525.990698018315</v>
      </c>
      <c r="BY95" s="15">
        <f t="shared" ca="1" si="64"/>
        <v>96265.368341839116</v>
      </c>
      <c r="BZ95" s="15">
        <f t="shared" ca="1" si="65"/>
        <v>107312.36194040401</v>
      </c>
      <c r="CA95" s="15">
        <f t="shared" ca="1" si="66"/>
        <v>158921.43847736597</v>
      </c>
      <c r="CB95" s="15">
        <f ca="1">(AU95*DCF!C$10-DCF!C$5*MAX(AU95*DCF!C$10,0)-MAX(AU95-Inputs!$B$6,0)/Inputs!$B$10)*DCF!C$6</f>
        <v>1048.3590033892706</v>
      </c>
      <c r="CC95" s="15">
        <f ca="1">(AV95*DCF!D$10-DCF!D$5*MAX(AV95*DCF!D$10,0)-MAX(AV95-AU95,0)/Inputs!$B$10)*DCF!D$6</f>
        <v>1028.8041353364003</v>
      </c>
      <c r="CD95" s="15">
        <f ca="1">(AW95*DCF!E$10-DCF!E$5*MAX(AW95*DCF!E$10,0)-MAX(AW95-AV95,0)/Inputs!$B$10)*DCF!E$6</f>
        <v>1132.1484163661969</v>
      </c>
      <c r="CE95" s="15">
        <f ca="1">(AX95*DCF!F$10-DCF!F$5*MAX(AX95*DCF!F$10,0)-MAX(AX95-AW95,0)/Inputs!$B$10)*DCF!F$6</f>
        <v>1404.8900360747791</v>
      </c>
      <c r="CF95" s="15">
        <f ca="1">(AY95*DCF!G$10-DCF!G$5*MAX(AY95*DCF!G$10,0)-MAX(AY95-AX95,0)/Inputs!$B$10)*DCF!G$6</f>
        <v>1644.7649990960263</v>
      </c>
      <c r="CG95" s="15">
        <f ca="1">(AZ95*DCF!H$10-DCF!H$5*MAX(AZ95*DCF!H$10,0)-MAX(AZ95-AY95,0)/Inputs!$B$10)*DCF!H$6</f>
        <v>1711.824471259205</v>
      </c>
      <c r="CH95" s="15">
        <f ca="1">(BA95*DCF!I$10-DCF!I$5*MAX(BA95*DCF!I$10,0)-MAX(BA95-AZ95,0)/Inputs!$B$10)*DCF!I$6</f>
        <v>1946.1428209209387</v>
      </c>
      <c r="CI95" s="15">
        <f ca="1">(BB95*DCF!J$10-DCF!J$5*MAX(BB95*DCF!J$10,0)-MAX(BB95-BA95,0)/Inputs!$B$10)*DCF!J$6</f>
        <v>1900.6522293826026</v>
      </c>
      <c r="CJ95" s="15">
        <f ca="1">(BC95*DCF!K$10-DCF!K$5*MAX(BC95*DCF!K$10,0)-MAX(BC95-BB95,0)/Inputs!$B$10)*DCF!K$6</f>
        <v>2375.2762204133619</v>
      </c>
      <c r="CK95" s="15">
        <f ca="1">(BD95*DCF!L$10-DCF!L$5*MAX(BD95*DCF!L$10,0)-MAX(BD95-BC95,0)/Inputs!$B$10)*DCF!L$6</f>
        <v>2913.3645933422281</v>
      </c>
      <c r="CL95" s="15">
        <f ca="1">(BE95*DCF!M$10-DCF!M$5*MAX(BE95*DCF!M$10,0)-MAX(BE95-BD95,0)/Inputs!$B$10)*DCF!M$6</f>
        <v>3891.0666827217051</v>
      </c>
      <c r="CM95" s="15">
        <f ca="1">(BF95*DCF!C$28-DCF!C$5*MAX(BF95*DCF!C$28,0)-MAX(BF95-Inputs!$B$13,0)/Inputs!$B$17)*DCF!C$6</f>
        <v>3099.2552093202803</v>
      </c>
      <c r="CN95" s="15">
        <f ca="1">(BG95*DCF!D$28-DCF!D$5*MAX(BG95*DCF!D$28,0)-MAX(BG95-BF95,0)/Inputs!$B$17)*DCF!D$6</f>
        <v>3223.6816235210422</v>
      </c>
      <c r="CO95" s="15">
        <f ca="1">(BH95*DCF!E$28-DCF!E$5*MAX(BH95*DCF!E$28,0)-MAX(BH95-BG95,0)/Inputs!$B$17)*DCF!E$6</f>
        <v>3754.621090271618</v>
      </c>
      <c r="CP95" s="15">
        <f ca="1">(BI95*DCF!F$28-DCF!F$5*MAX(BI95*DCF!F$28,0)-MAX(BI95-BH95,0)/Inputs!$B$17)*DCF!F$6</f>
        <v>4249.3518384938961</v>
      </c>
      <c r="CQ95" s="15">
        <f ca="1">(BJ95*DCF!G$28-DCF!G$5*MAX(BJ95*DCF!G$28,0)-MAX(BJ95-BI95,0)/Inputs!$B$17)*DCF!G$6</f>
        <v>5660.4216149311051</v>
      </c>
      <c r="CR95" s="15">
        <f ca="1">(BK95*DCF!H$28-DCF!H$5*MAX(BK95*DCF!H$28,0)-MAX(BK95-BJ95,0)/Inputs!$B$17)*DCF!H$6</f>
        <v>6678.6132935951828</v>
      </c>
      <c r="CS95" s="15">
        <f ca="1">(BL95*DCF!I$28-DCF!I$5*MAX(BL95*DCF!I$28,0)-MAX(BL95-BK95,0)/Inputs!$B$17)*DCF!I$6</f>
        <v>7463.5488831411521</v>
      </c>
      <c r="CT95" s="15">
        <f ca="1">(BM95*DCF!J$28-DCF!J$5*MAX(BM95*DCF!J$28,0)-MAX(BM95-BL95,0)/Inputs!$B$17)*DCF!J$6</f>
        <v>8602.5412104781426</v>
      </c>
      <c r="CU95" s="15">
        <f ca="1">(BN95*DCF!K$28-DCF!K$5*MAX(BN95*DCF!K$28,0)-MAX(BN95-BM95,0)/Inputs!$B$17)*DCF!K$6</f>
        <v>10232.620582951055</v>
      </c>
      <c r="CV95" s="15">
        <f ca="1">(BO95*DCF!L$28-DCF!L$5*MAX(BO95*DCF!L$28,0)-MAX(BO95-BN95,0)/Inputs!$B$17)*DCF!L$6</f>
        <v>13391.54486432157</v>
      </c>
      <c r="CW95" s="15">
        <f ca="1">(BP95*DCF!M$28-DCF!M$5*MAX(BP95*DCF!M$28,0)-MAX(BP95-BO95,0)/Inputs!$B$17)*DCF!M$6</f>
        <v>15399.162193904682</v>
      </c>
      <c r="CX95" s="15">
        <f ca="1">(BQ95*DCF!C$46-DCF!C$5*MAX(BQ95*DCF!C$46,0)-MAX(BQ95-Inputs!$B$20,0)/Inputs!$B$24)*DCF!C$6</f>
        <v>-2602.6144940913246</v>
      </c>
      <c r="CY95" s="15">
        <f ca="1">(BR95*DCF!D$46-DCF!D$5*MAX(BR95*DCF!D$46,0)-MAX(BR95-BQ95,0)/Inputs!$B$24)*DCF!D$6</f>
        <v>-2073.355965942636</v>
      </c>
      <c r="CZ95" s="15">
        <f ca="1">(BS95*DCF!E$46-DCF!E$5*MAX(BS95*DCF!E$46,0)-MAX(BS95-BR95,0)/Inputs!$B$24)*DCF!E$6</f>
        <v>-1612.2769432955658</v>
      </c>
      <c r="DA95" s="15">
        <f ca="1">(BT95*DCF!F$46-DCF!F$5*MAX(BT95*DCF!F$46,0)-MAX(BT95-BS95,0)/Inputs!$B$24)*DCF!F$6</f>
        <v>-5571.6645455652051</v>
      </c>
      <c r="DB95" s="15">
        <f ca="1">(BU95*DCF!G$46-DCF!G$5*MAX(BU95*DCF!G$46,0)-MAX(BU95-BT95,0)/Inputs!$B$24)*DCF!G$6</f>
        <v>-5462.7175700197377</v>
      </c>
      <c r="DC95" s="15">
        <f ca="1">(BV95*DCF!H$46-DCF!H$5*MAX(BV95*DCF!H$46,0)-MAX(BV95-BU95,0)/Inputs!$B$24)*DCF!H$6</f>
        <v>-3419.2453435237171</v>
      </c>
      <c r="DD95" s="15">
        <f ca="1">(BW95*DCF!I$46-DCF!I$5*MAX(BW95*DCF!I$46,0)-MAX(BW95-BV95,0)/Inputs!$B$24)*DCF!I$6</f>
        <v>518.02831956483055</v>
      </c>
      <c r="DE95" s="15">
        <f ca="1">(BX95*DCF!J$46-DCF!J$5*MAX(BX95*DCF!J$46,0)-MAX(BX95-BW95,0)/Inputs!$B$24)*DCF!J$6</f>
        <v>-4182.6172854390952</v>
      </c>
      <c r="DF95" s="15">
        <f ca="1">(BY95*DCF!K$46-DCF!K$5*MAX(BY95*DCF!K$46,0)-MAX(BY95-BX95,0)/Inputs!$B$24)*DCF!K$6</f>
        <v>-71.543006330551052</v>
      </c>
      <c r="DG95" s="15">
        <f ca="1">(BZ95*DCF!L$46-DCF!L$5*MAX(BZ95*DCF!L$46,0)-MAX(BZ95-BY95,0)/Inputs!$B$24)*DCF!L$6</f>
        <v>4918.0365538624001</v>
      </c>
      <c r="DH95" s="15">
        <f ca="1">(CA95*DCF!M$46-DCF!M$5*MAX(CA95*DCF!M$46,0)-MAX(CA95-BZ95,0)/Inputs!$B$24)*DCF!M$6</f>
        <v>1669.6195723718581</v>
      </c>
      <c r="DI95" s="15">
        <f ca="1">SUM(CB95:CL95)+BE95*DCF!M$10*(1+Inputs!$B$30)*(1-Inputs!$B$33)*(1-Inputs!$B$30/Inputs!$B$31)/(Inputs!$B$29-Inputs!$B$30)*DCF!M$6</f>
        <v>107935.92431059213</v>
      </c>
      <c r="DJ95" s="15">
        <f ca="1">SUM(CM95:CW95)+BP95*DCF!M$28*(1+Inputs!$B$30)*(1-Inputs!$B$33)*(1-Inputs!$B$30/Inputs!$B$31)/(Inputs!$B$29-Inputs!$B$30)*DCF!M$6</f>
        <v>404311.77376068855</v>
      </c>
      <c r="DK95" s="15">
        <f ca="1">SUM(CX95:DH95)+CA95*DCF!M$46*(1+Inputs!$B$30)*(1-Inputs!$B$33)*(1-Inputs!$B$30/Inputs!$B$31)/(Inputs!$B$29-Inputs!$B$30)*DCF!M$6</f>
        <v>227821.01862546569</v>
      </c>
      <c r="DM95" s="15">
        <f ca="1">DI95+DJ95+DK95+Inputs!$B$34+Inputs!$B$36-Inputs!$B$35</f>
        <v>816919.71669674641</v>
      </c>
    </row>
    <row r="96" spans="1:117" x14ac:dyDescent="0.75">
      <c r="A96" s="11">
        <v>83</v>
      </c>
      <c r="C96" s="23">
        <f t="shared" ca="1" si="68"/>
        <v>0.19745968005134379</v>
      </c>
      <c r="D96" s="23">
        <f t="shared" ca="1" si="68"/>
        <v>0.3919901511456933</v>
      </c>
      <c r="E96" s="23">
        <f t="shared" ca="1" si="68"/>
        <v>-2.6570185568574809</v>
      </c>
      <c r="F96" s="23">
        <f t="shared" ca="1" si="68"/>
        <v>1.8865590661664218</v>
      </c>
      <c r="G96" s="23">
        <f t="shared" ca="1" si="68"/>
        <v>0.24804697311962942</v>
      </c>
      <c r="H96" s="23">
        <f t="shared" ca="1" si="68"/>
        <v>2.7878354168202571E-2</v>
      </c>
      <c r="I96" s="23">
        <f t="shared" ca="1" si="68"/>
        <v>-0.75670764868511731</v>
      </c>
      <c r="J96" s="23">
        <f t="shared" ca="1" si="68"/>
        <v>-1.2893595637701745</v>
      </c>
      <c r="K96" s="23">
        <f t="shared" ca="1" si="68"/>
        <v>0.23591160576064707</v>
      </c>
      <c r="L96" s="23">
        <f t="shared" ca="1" si="68"/>
        <v>-0.48189654397288167</v>
      </c>
      <c r="M96" s="23">
        <f t="shared" ca="1" si="68"/>
        <v>0.15550146066313333</v>
      </c>
      <c r="N96" s="23">
        <f ca="1">SQRT(Inputs!$B$38)*C96+SQRT(1-Inputs!$B$38)*_xlfn.NORM.S.INV(RAND())</f>
        <v>-0.29606239610151475</v>
      </c>
      <c r="O96" s="23">
        <f ca="1">SQRT(Inputs!$B$38)*D96+SQRT(1-Inputs!$B$38)*_xlfn.NORM.S.INV(RAND())</f>
        <v>-1.0153723143750901</v>
      </c>
      <c r="P96" s="23">
        <f ca="1">SQRT(Inputs!$B$38)*E96+SQRT(1-Inputs!$B$38)*_xlfn.NORM.S.INV(RAND())</f>
        <v>-1.5236535101306568</v>
      </c>
      <c r="Q96" s="23">
        <f ca="1">SQRT(Inputs!$B$38)*F96+SQRT(1-Inputs!$B$38)*_xlfn.NORM.S.INV(RAND())</f>
        <v>0.59597224893343026</v>
      </c>
      <c r="R96" s="23">
        <f ca="1">SQRT(Inputs!$B$38)*G96+SQRT(1-Inputs!$B$38)*_xlfn.NORM.S.INV(RAND())</f>
        <v>-6.494956137599589E-2</v>
      </c>
      <c r="S96" s="23">
        <f ca="1">SQRT(Inputs!$B$38)*H96+SQRT(1-Inputs!$B$38)*_xlfn.NORM.S.INV(RAND())</f>
        <v>-0.90021971749602669</v>
      </c>
      <c r="T96" s="23">
        <f ca="1">SQRT(Inputs!$B$38)*I96+SQRT(1-Inputs!$B$38)*_xlfn.NORM.S.INV(RAND())</f>
        <v>-1.8325390917719397E-2</v>
      </c>
      <c r="U96" s="23">
        <f ca="1">SQRT(Inputs!$B$38)*J96+SQRT(1-Inputs!$B$38)*_xlfn.NORM.S.INV(RAND())</f>
        <v>-0.67363353955599059</v>
      </c>
      <c r="V96" s="23">
        <f ca="1">SQRT(Inputs!$B$38)*K96+SQRT(1-Inputs!$B$38)*_xlfn.NORM.S.INV(RAND())</f>
        <v>0.65502131502681138</v>
      </c>
      <c r="W96" s="23">
        <f ca="1">SQRT(Inputs!$B$38)*L96+SQRT(1-Inputs!$B$38)*_xlfn.NORM.S.INV(RAND())</f>
        <v>-1.8899778107055825</v>
      </c>
      <c r="X96" s="23">
        <f ca="1">SQRT(Inputs!$B$38)*M96+SQRT(1-Inputs!$B$38)*_xlfn.NORM.S.INV(RAND())</f>
        <v>1.1157930357777883</v>
      </c>
      <c r="Y96" s="23">
        <f ca="1">SQRT(Inputs!$B$38)*C96+SQRT(1-Inputs!$B$38)*_xlfn.NORM.S.INV(RAND())</f>
        <v>-0.38842599794658172</v>
      </c>
      <c r="Z96" s="23">
        <f ca="1">SQRT(Inputs!$B$38)*D96+SQRT(1-Inputs!$B$38)*_xlfn.NORM.S.INV(RAND())</f>
        <v>0.23637426044536361</v>
      </c>
      <c r="AA96" s="23">
        <f ca="1">SQRT(Inputs!$B$38)*E96+SQRT(1-Inputs!$B$38)*_xlfn.NORM.S.INV(RAND())</f>
        <v>-3.2759158635786303</v>
      </c>
      <c r="AB96" s="23">
        <f ca="1">SQRT(Inputs!$B$38)*F96+SQRT(1-Inputs!$B$38)*_xlfn.NORM.S.INV(RAND())</f>
        <v>2.3372631984520043</v>
      </c>
      <c r="AC96" s="23">
        <f ca="1">SQRT(Inputs!$B$38)*G96+SQRT(1-Inputs!$B$38)*_xlfn.NORM.S.INV(RAND())</f>
        <v>-0.12653136403247919</v>
      </c>
      <c r="AD96" s="23">
        <f ca="1">SQRT(Inputs!$B$38)*H96+SQRT(1-Inputs!$B$38)*_xlfn.NORM.S.INV(RAND())</f>
        <v>-0.74052108594654653</v>
      </c>
      <c r="AE96" s="23">
        <f ca="1">SQRT(Inputs!$B$38)*I96+SQRT(1-Inputs!$B$38)*_xlfn.NORM.S.INV(RAND())</f>
        <v>-1.5821954100804521</v>
      </c>
      <c r="AF96" s="23">
        <f ca="1">SQRT(Inputs!$B$38)*J96+SQRT(1-Inputs!$B$38)*_xlfn.NORM.S.INV(RAND())</f>
        <v>0.74279830904720023</v>
      </c>
      <c r="AG96" s="23">
        <f ca="1">SQRT(Inputs!$B$38)*K96+SQRT(1-Inputs!$B$38)*_xlfn.NORM.S.INV(RAND())</f>
        <v>-0.51195796165449314</v>
      </c>
      <c r="AH96" s="23">
        <f ca="1">SQRT(Inputs!$B$38)*L96+SQRT(1-Inputs!$B$38)*_xlfn.NORM.S.INV(RAND())</f>
        <v>0.50595005823495232</v>
      </c>
      <c r="AI96" s="23">
        <f ca="1">SQRT(Inputs!$B$38)*M96+SQRT(1-Inputs!$B$38)*_xlfn.NORM.S.INV(RAND())</f>
        <v>-1.1940966395567039</v>
      </c>
      <c r="AJ96" s="23">
        <f ca="1">SQRT(Inputs!$B$38)*C96+SQRT(1-Inputs!$B$38)*_xlfn.NORM.S.INV(RAND())</f>
        <v>-1.169444877660522</v>
      </c>
      <c r="AK96" s="23">
        <f ca="1">SQRT(Inputs!$B$38)*D96+SQRT(1-Inputs!$B$38)*_xlfn.NORM.S.INV(RAND())</f>
        <v>1.2251588787422836</v>
      </c>
      <c r="AL96" s="23">
        <f ca="1">SQRT(Inputs!$B$38)*E96+SQRT(1-Inputs!$B$38)*_xlfn.NORM.S.INV(RAND())</f>
        <v>-1.7909521621141511</v>
      </c>
      <c r="AM96" s="23">
        <f ca="1">SQRT(Inputs!$B$38)*F96+SQRT(1-Inputs!$B$38)*_xlfn.NORM.S.INV(RAND())</f>
        <v>0.70925932038747441</v>
      </c>
      <c r="AN96" s="23">
        <f ca="1">SQRT(Inputs!$B$38)*G96+SQRT(1-Inputs!$B$38)*_xlfn.NORM.S.INV(RAND())</f>
        <v>1.2657393359961846</v>
      </c>
      <c r="AO96" s="23">
        <f ca="1">SQRT(Inputs!$B$38)*H96+SQRT(1-Inputs!$B$38)*_xlfn.NORM.S.INV(RAND())</f>
        <v>0.19581480140665425</v>
      </c>
      <c r="AP96" s="23">
        <f ca="1">SQRT(Inputs!$B$38)*I96+SQRT(1-Inputs!$B$38)*_xlfn.NORM.S.INV(RAND())</f>
        <v>-0.85221542479009793</v>
      </c>
      <c r="AQ96" s="23">
        <f ca="1">SQRT(Inputs!$B$38)*J96+SQRT(1-Inputs!$B$38)*_xlfn.NORM.S.INV(RAND())</f>
        <v>0.65055816365972097</v>
      </c>
      <c r="AR96" s="23">
        <f ca="1">SQRT(Inputs!$B$38)*K96+SQRT(1-Inputs!$B$38)*_xlfn.NORM.S.INV(RAND())</f>
        <v>-0.40616295707161287</v>
      </c>
      <c r="AS96" s="23">
        <f ca="1">SQRT(Inputs!$B$38)*L96+SQRT(1-Inputs!$B$38)*_xlfn.NORM.S.INV(RAND())</f>
        <v>-6.7360702499194403E-2</v>
      </c>
      <c r="AT96" s="23">
        <f ca="1">SQRT(Inputs!$B$38)*M96+SQRT(1-Inputs!$B$38)*_xlfn.NORM.S.INV(RAND())</f>
        <v>-0.37477893074732371</v>
      </c>
      <c r="AU96" s="15">
        <f ca="1">Inputs!$B$6*EXP($B$8-0.5*C$5^2+C$5*N96)</f>
        <v>4730.0350218166586</v>
      </c>
      <c r="AV96" s="15">
        <f t="shared" ca="1" si="37"/>
        <v>4959.0949867557065</v>
      </c>
      <c r="AW96" s="15">
        <f t="shared" ca="1" si="38"/>
        <v>4923.4363226604592</v>
      </c>
      <c r="AX96" s="15">
        <f t="shared" ca="1" si="39"/>
        <v>6475.664567826273</v>
      </c>
      <c r="AY96" s="15">
        <f t="shared" ca="1" si="40"/>
        <v>7854.120414493832</v>
      </c>
      <c r="AZ96" s="15">
        <f t="shared" ca="1" si="41"/>
        <v>8699.2390561067878</v>
      </c>
      <c r="BA96" s="15">
        <f t="shared" ca="1" si="42"/>
        <v>10625.246220231935</v>
      </c>
      <c r="BB96" s="15">
        <f t="shared" ca="1" si="43"/>
        <v>12159.550158918793</v>
      </c>
      <c r="BC96" s="15">
        <f t="shared" ca="1" si="44"/>
        <v>15864.391896235158</v>
      </c>
      <c r="BD96" s="15">
        <f t="shared" ca="1" si="45"/>
        <v>16286.20821585556</v>
      </c>
      <c r="BE96" s="15">
        <f t="shared" ca="1" si="46"/>
        <v>22091.428555604074</v>
      </c>
      <c r="BF96" s="15">
        <f ca="1">Inputs!$B$13*EXP($B$9-0.5*C$6^2+C$6*Y96)</f>
        <v>12805.943450291239</v>
      </c>
      <c r="BG96" s="15">
        <f t="shared" ca="1" si="47"/>
        <v>16287.110897096409</v>
      </c>
      <c r="BH96" s="15">
        <f t="shared" ca="1" si="48"/>
        <v>11557.996216334435</v>
      </c>
      <c r="BI96" s="15">
        <f t="shared" ca="1" si="49"/>
        <v>20274.722352392724</v>
      </c>
      <c r="BJ96" s="15">
        <f t="shared" ca="1" si="50"/>
        <v>24406.260550058108</v>
      </c>
      <c r="BK96" s="15">
        <f t="shared" ca="1" si="51"/>
        <v>27081.419429981644</v>
      </c>
      <c r="BL96" s="15">
        <f t="shared" ca="1" si="52"/>
        <v>27099.201090675611</v>
      </c>
      <c r="BM96" s="15">
        <f t="shared" ca="1" si="53"/>
        <v>36530.835457905254</v>
      </c>
      <c r="BN96" s="15">
        <f t="shared" ca="1" si="54"/>
        <v>42254.807709817287</v>
      </c>
      <c r="BO96" s="15">
        <f t="shared" ca="1" si="55"/>
        <v>55139.518219770376</v>
      </c>
      <c r="BP96" s="15">
        <f t="shared" ca="1" si="56"/>
        <v>59278.962532202335</v>
      </c>
      <c r="BQ96" s="15">
        <f ca="1">Inputs!$B$20*EXP($B$10-0.5*C$7^2+C$7*AJ96)</f>
        <v>2833.1567623143565</v>
      </c>
      <c r="BR96" s="15">
        <f t="shared" ca="1" si="57"/>
        <v>5672.6651026335076</v>
      </c>
      <c r="BS96" s="15">
        <f t="shared" ca="1" si="58"/>
        <v>4644.3882696708642</v>
      </c>
      <c r="BT96" s="15">
        <f t="shared" ca="1" si="59"/>
        <v>7713.11558136643</v>
      </c>
      <c r="BU96" s="15">
        <f t="shared" ca="1" si="60"/>
        <v>14520.018974012406</v>
      </c>
      <c r="BV96" s="15">
        <f t="shared" ca="1" si="61"/>
        <v>21112.714436943952</v>
      </c>
      <c r="BW96" s="15">
        <f t="shared" ca="1" si="62"/>
        <v>24599.276721028084</v>
      </c>
      <c r="BX96" s="15">
        <f t="shared" ca="1" si="63"/>
        <v>39199.039131978694</v>
      </c>
      <c r="BY96" s="15">
        <f t="shared" ca="1" si="64"/>
        <v>50818.003704844545</v>
      </c>
      <c r="BZ96" s="15">
        <f t="shared" ca="1" si="65"/>
        <v>70427.240952891385</v>
      </c>
      <c r="CA96" s="15">
        <f t="shared" ca="1" si="66"/>
        <v>92554.983749343446</v>
      </c>
      <c r="CB96" s="15">
        <f ca="1">(AU96*DCF!C$10-DCF!C$5*MAX(AU96*DCF!C$10,0)-MAX(AU96-Inputs!$B$6,0)/Inputs!$B$10)*DCF!C$6</f>
        <v>1044.7299623394329</v>
      </c>
      <c r="CC96" s="15">
        <f ca="1">(AV96*DCF!D$10-DCF!D$5*MAX(AV96*DCF!D$10,0)-MAX(AV96-AU96,0)/Inputs!$B$10)*DCF!D$6</f>
        <v>1152.8955287307469</v>
      </c>
      <c r="CD96" s="15">
        <f ca="1">(AW96*DCF!E$10-DCF!E$5*MAX(AW96*DCF!E$10,0)-MAX(AW96-AV96,0)/Inputs!$B$10)*DCF!E$6</f>
        <v>1136.7430723922794</v>
      </c>
      <c r="CE96" s="15">
        <f ca="1">(AX96*DCF!F$10-DCF!F$5*MAX(AX96*DCF!F$10,0)-MAX(AX96-AW96,0)/Inputs!$B$10)*DCF!F$6</f>
        <v>1090.6470414310897</v>
      </c>
      <c r="CF96" s="15">
        <f ca="1">(AY96*DCF!G$10-DCF!G$5*MAX(AY96*DCF!G$10,0)-MAX(AY96-AX96,0)/Inputs!$B$10)*DCF!G$6</f>
        <v>1353.2987448199067</v>
      </c>
      <c r="CG96" s="15">
        <f ca="1">(AZ96*DCF!H$10-DCF!H$5*MAX(AZ96*DCF!H$10,0)-MAX(AZ96-AY96,0)/Inputs!$B$10)*DCF!H$6</f>
        <v>1538.8975369768348</v>
      </c>
      <c r="CH96" s="15">
        <f ca="1">(BA96*DCF!I$10-DCF!I$5*MAX(BA96*DCF!I$10,0)-MAX(BA96-AZ96,0)/Inputs!$B$10)*DCF!I$6</f>
        <v>1624.9122181648797</v>
      </c>
      <c r="CI96" s="15">
        <f ca="1">(BB96*DCF!J$10-DCF!J$5*MAX(BB96*DCF!J$10,0)-MAX(BB96-BA96,0)/Inputs!$B$10)*DCF!J$6</f>
        <v>1854.1085427622932</v>
      </c>
      <c r="CJ96" s="15">
        <f ca="1">(BC96*DCF!K$10-DCF!K$5*MAX(BC96*DCF!K$10,0)-MAX(BC96-BB96,0)/Inputs!$B$10)*DCF!K$6</f>
        <v>2035.2908665233599</v>
      </c>
      <c r="CK96" s="15">
        <f ca="1">(BD96*DCF!L$10-DCF!L$5*MAX(BD96*DCF!L$10,0)-MAX(BD96-BC96,0)/Inputs!$B$10)*DCF!L$6</f>
        <v>2401.7222170268242</v>
      </c>
      <c r="CL96" s="15">
        <f ca="1">(BE96*DCF!M$10-DCF!M$5*MAX(BE96*DCF!M$10,0)-MAX(BE96-BD96,0)/Inputs!$B$10)*DCF!M$6</f>
        <v>2423.8907029376264</v>
      </c>
      <c r="CM96" s="15">
        <f ca="1">(BF96*DCF!C$28-DCF!C$5*MAX(BF96*DCF!C$28,0)-MAX(BF96-Inputs!$B$13,0)/Inputs!$B$17)*DCF!C$6</f>
        <v>3580.5893921255292</v>
      </c>
      <c r="CN96" s="15">
        <f ca="1">(BG96*DCF!D$28-DCF!D$5*MAX(BG96*DCF!D$28,0)-MAX(BG96-BF96,0)/Inputs!$B$17)*DCF!D$6</f>
        <v>4054.2371754130163</v>
      </c>
      <c r="CO96" s="15">
        <f ca="1">(BH96*DCF!E$28-DCF!E$5*MAX(BH96*DCF!E$28,0)-MAX(BH96-BG96,0)/Inputs!$B$17)*DCF!E$6</f>
        <v>3273.430335271843</v>
      </c>
      <c r="CP96" s="15">
        <f ca="1">(BI96*DCF!F$28-DCF!F$5*MAX(BI96*DCF!F$28,0)-MAX(BI96-BH96,0)/Inputs!$B$17)*DCF!F$6</f>
        <v>3917.0352935652268</v>
      </c>
      <c r="CQ96" s="15">
        <f ca="1">(BJ96*DCF!G$28-DCF!G$5*MAX(BJ96*DCF!G$28,0)-MAX(BJ96-BI96,0)/Inputs!$B$17)*DCF!G$6</f>
        <v>5637.505559244285</v>
      </c>
      <c r="CR96" s="15">
        <f ca="1">(BK96*DCF!H$28-DCF!H$5*MAX(BK96*DCF!H$28,0)-MAX(BK96-BJ96,0)/Inputs!$B$17)*DCF!H$6</f>
        <v>6281.8891914910118</v>
      </c>
      <c r="CS96" s="15">
        <f ca="1">(BL96*DCF!I$28-DCF!I$5*MAX(BL96*DCF!I$28,0)-MAX(BL96-BK96,0)/Inputs!$B$17)*DCF!I$6</f>
        <v>6369.9072259547756</v>
      </c>
      <c r="CT96" s="15">
        <f ca="1">(BM96*DCF!J$28-DCF!J$5*MAX(BM96*DCF!J$28,0)-MAX(BM96-BL96,0)/Inputs!$B$17)*DCF!J$6</f>
        <v>6898.8512947949639</v>
      </c>
      <c r="CU96" s="15">
        <f ca="1">(BN96*DCF!K$28-DCF!K$5*MAX(BN96*DCF!K$28,0)-MAX(BN96-BM96,0)/Inputs!$B$17)*DCF!K$6</f>
        <v>8222.3965439814783</v>
      </c>
      <c r="CV96" s="15">
        <f ca="1">(BO96*DCF!L$28-DCF!L$5*MAX(BO96*DCF!L$28,0)-MAX(BO96-BN96,0)/Inputs!$B$17)*DCF!L$6</f>
        <v>9543.5647770900887</v>
      </c>
      <c r="CW96" s="15">
        <f ca="1">(BP96*DCF!M$28-DCF!M$5*MAX(BP96*DCF!M$28,0)-MAX(BP96-BO96,0)/Inputs!$B$17)*DCF!M$6</f>
        <v>10720.682860760953</v>
      </c>
      <c r="CX96" s="15">
        <f ca="1">(BQ96*DCF!C$46-DCF!C$5*MAX(BQ96*DCF!C$46,0)-MAX(BQ96-Inputs!$B$20,0)/Inputs!$B$24)*DCF!C$6</f>
        <v>-654.30872108876588</v>
      </c>
      <c r="CY96" s="15">
        <f ca="1">(BR96*DCF!D$46-DCF!D$5*MAX(BR96*DCF!D$46,0)-MAX(BR96-BQ96,0)/Inputs!$B$24)*DCF!D$6</f>
        <v>-2179.786283514256</v>
      </c>
      <c r="CZ96" s="15">
        <f ca="1">(BS96*DCF!E$46-DCF!E$5*MAX(BS96*DCF!E$46,0)-MAX(BS96-BR96,0)/Inputs!$B$24)*DCF!E$6</f>
        <v>-549.20699937525251</v>
      </c>
      <c r="DA96" s="15">
        <f ca="1">(BT96*DCF!F$46-DCF!F$5*MAX(BT96*DCF!F$46,0)-MAX(BT96-BS96,0)/Inputs!$B$24)*DCF!F$6</f>
        <v>-1679.1384667306897</v>
      </c>
      <c r="DB96" s="15">
        <f ca="1">(BU96*DCF!G$46-DCF!G$5*MAX(BU96*DCF!G$46,0)-MAX(BU96-BT96,0)/Inputs!$B$24)*DCF!G$6</f>
        <v>-2778.1325635276094</v>
      </c>
      <c r="DC96" s="15">
        <f ca="1">(BV96*DCF!H$46-DCF!H$5*MAX(BV96*DCF!H$46,0)-MAX(BV96-BU96,0)/Inputs!$B$24)*DCF!H$6</f>
        <v>-2048.63972099069</v>
      </c>
      <c r="DD96" s="15">
        <f ca="1">(BW96*DCF!I$46-DCF!I$5*MAX(BW96*DCF!I$46,0)-MAX(BW96-BV96,0)/Inputs!$B$24)*DCF!I$6</f>
        <v>-432.72732233501017</v>
      </c>
      <c r="DE96" s="15">
        <f ca="1">(BX96*DCF!J$46-DCF!J$5*MAX(BX96*DCF!J$46,0)-MAX(BX96-BW96,0)/Inputs!$B$24)*DCF!J$6</f>
        <v>-2227.3272036201511</v>
      </c>
      <c r="DF96" s="15">
        <f ca="1">(BY96*DCF!K$46-DCF!K$5*MAX(BY96*DCF!K$46,0)-MAX(BY96-BX96,0)/Inputs!$B$24)*DCF!K$6</f>
        <v>56.556981862655469</v>
      </c>
      <c r="DG96" s="15">
        <f ca="1">(BZ96*DCF!L$46-DCF!L$5*MAX(BZ96*DCF!L$46,0)-MAX(BZ96-BY96,0)/Inputs!$B$24)*DCF!L$6</f>
        <v>430.67417102902652</v>
      </c>
      <c r="DH96" s="15">
        <f ca="1">(CA96*DCF!M$46-DCF!M$5*MAX(CA96*DCF!M$46,0)-MAX(CA96-BZ96,0)/Inputs!$B$24)*DCF!M$6</f>
        <v>2630.0056062634067</v>
      </c>
      <c r="DI96" s="15">
        <f ca="1">SUM(CB96:CL96)+BE96*DCF!M$10*(1+Inputs!$B$30)*(1-Inputs!$B$33)*(1-Inputs!$B$30/Inputs!$B$31)/(Inputs!$B$29-Inputs!$B$30)*DCF!M$6</f>
        <v>79137.874233251452</v>
      </c>
      <c r="DJ96" s="15">
        <f ca="1">SUM(CM96:CW96)+BP96*DCF!M$28*(1+Inputs!$B$30)*(1-Inputs!$B$33)*(1-Inputs!$B$30/Inputs!$B$31)/(Inputs!$B$29-Inputs!$B$30)*DCF!M$6</f>
        <v>288465.60513002274</v>
      </c>
      <c r="DK96" s="15">
        <f ca="1">SUM(CX96:DH96)+CA96*DCF!M$46*(1+Inputs!$B$30)*(1-Inputs!$B$33)*(1-Inputs!$B$30/Inputs!$B$31)/(Inputs!$B$29-Inputs!$B$30)*DCF!M$6</f>
        <v>133668.93819318234</v>
      </c>
      <c r="DM96" s="15">
        <f ca="1">DI96+DJ96+DK96+Inputs!$B$34+Inputs!$B$36-Inputs!$B$35</f>
        <v>578123.41755645652</v>
      </c>
    </row>
    <row r="97" spans="1:117" x14ac:dyDescent="0.75">
      <c r="A97" s="11">
        <v>84</v>
      </c>
      <c r="C97" s="23">
        <f t="shared" ca="1" si="68"/>
        <v>-1.687515819782226</v>
      </c>
      <c r="D97" s="23">
        <f t="shared" ca="1" si="68"/>
        <v>-0.23280635810520622</v>
      </c>
      <c r="E97" s="23">
        <f t="shared" ca="1" si="68"/>
        <v>1.0504296446930688</v>
      </c>
      <c r="F97" s="23">
        <f t="shared" ca="1" si="68"/>
        <v>0.5343492573820956</v>
      </c>
      <c r="G97" s="23">
        <f t="shared" ca="1" si="68"/>
        <v>0.47147801936447103</v>
      </c>
      <c r="H97" s="23">
        <f t="shared" ca="1" si="68"/>
        <v>-0.77740247295834486</v>
      </c>
      <c r="I97" s="23">
        <f t="shared" ca="1" si="68"/>
        <v>1.136016654047008</v>
      </c>
      <c r="J97" s="23">
        <f t="shared" ca="1" si="68"/>
        <v>0.3180559878927719</v>
      </c>
      <c r="K97" s="23">
        <f t="shared" ca="1" si="68"/>
        <v>1.0344023568545897</v>
      </c>
      <c r="L97" s="23">
        <f t="shared" ca="1" si="68"/>
        <v>-1.7349608491192314</v>
      </c>
      <c r="M97" s="23">
        <f t="shared" ca="1" si="68"/>
        <v>3.714625766976639E-2</v>
      </c>
      <c r="N97" s="23">
        <f ca="1">SQRT(Inputs!$B$38)*C97+SQRT(1-Inputs!$B$38)*_xlfn.NORM.S.INV(RAND())</f>
        <v>-0.1107522622551812</v>
      </c>
      <c r="O97" s="23">
        <f ca="1">SQRT(Inputs!$B$38)*D97+SQRT(1-Inputs!$B$38)*_xlfn.NORM.S.INV(RAND())</f>
        <v>-0.38690181673418572</v>
      </c>
      <c r="P97" s="23">
        <f ca="1">SQRT(Inputs!$B$38)*E97+SQRT(1-Inputs!$B$38)*_xlfn.NORM.S.INV(RAND())</f>
        <v>-0.29196081879676761</v>
      </c>
      <c r="Q97" s="23">
        <f ca="1">SQRT(Inputs!$B$38)*F97+SQRT(1-Inputs!$B$38)*_xlfn.NORM.S.INV(RAND())</f>
        <v>-0.46992305049048388</v>
      </c>
      <c r="R97" s="23">
        <f ca="1">SQRT(Inputs!$B$38)*G97+SQRT(1-Inputs!$B$38)*_xlfn.NORM.S.INV(RAND())</f>
        <v>0.38955530280204675</v>
      </c>
      <c r="S97" s="23">
        <f ca="1">SQRT(Inputs!$B$38)*H97+SQRT(1-Inputs!$B$38)*_xlfn.NORM.S.INV(RAND())</f>
        <v>-1.1323800899782759</v>
      </c>
      <c r="T97" s="23">
        <f ca="1">SQRT(Inputs!$B$38)*I97+SQRT(1-Inputs!$B$38)*_xlfn.NORM.S.INV(RAND())</f>
        <v>-0.14858373590223772</v>
      </c>
      <c r="U97" s="23">
        <f ca="1">SQRT(Inputs!$B$38)*J97+SQRT(1-Inputs!$B$38)*_xlfn.NORM.S.INV(RAND())</f>
        <v>0.35128211939161902</v>
      </c>
      <c r="V97" s="23">
        <f ca="1">SQRT(Inputs!$B$38)*K97+SQRT(1-Inputs!$B$38)*_xlfn.NORM.S.INV(RAND())</f>
        <v>1.6286263180983271</v>
      </c>
      <c r="W97" s="23">
        <f ca="1">SQRT(Inputs!$B$38)*L97+SQRT(1-Inputs!$B$38)*_xlfn.NORM.S.INV(RAND())</f>
        <v>-1.7606448969451065</v>
      </c>
      <c r="X97" s="23">
        <f ca="1">SQRT(Inputs!$B$38)*M97+SQRT(1-Inputs!$B$38)*_xlfn.NORM.S.INV(RAND())</f>
        <v>-1.3944063972355685</v>
      </c>
      <c r="Y97" s="23">
        <f ca="1">SQRT(Inputs!$B$38)*C97+SQRT(1-Inputs!$B$38)*_xlfn.NORM.S.INV(RAND())</f>
        <v>-2.1888963999994955</v>
      </c>
      <c r="Z97" s="23">
        <f ca="1">SQRT(Inputs!$B$38)*D97+SQRT(1-Inputs!$B$38)*_xlfn.NORM.S.INV(RAND())</f>
        <v>0.34799234195826856</v>
      </c>
      <c r="AA97" s="23">
        <f ca="1">SQRT(Inputs!$B$38)*E97+SQRT(1-Inputs!$B$38)*_xlfn.NORM.S.INV(RAND())</f>
        <v>-3.4873660613963131E-2</v>
      </c>
      <c r="AB97" s="23">
        <f ca="1">SQRT(Inputs!$B$38)*F97+SQRT(1-Inputs!$B$38)*_xlfn.NORM.S.INV(RAND())</f>
        <v>1.5874285573171734</v>
      </c>
      <c r="AC97" s="23">
        <f ca="1">SQRT(Inputs!$B$38)*G97+SQRT(1-Inputs!$B$38)*_xlfn.NORM.S.INV(RAND())</f>
        <v>9.2819846982774123E-2</v>
      </c>
      <c r="AD97" s="23">
        <f ca="1">SQRT(Inputs!$B$38)*H97+SQRT(1-Inputs!$B$38)*_xlfn.NORM.S.INV(RAND())</f>
        <v>-0.33442033467844923</v>
      </c>
      <c r="AE97" s="23">
        <f ca="1">SQRT(Inputs!$B$38)*I97+SQRT(1-Inputs!$B$38)*_xlfn.NORM.S.INV(RAND())</f>
        <v>0.74275467136155637</v>
      </c>
      <c r="AF97" s="23">
        <f ca="1">SQRT(Inputs!$B$38)*J97+SQRT(1-Inputs!$B$38)*_xlfn.NORM.S.INV(RAND())</f>
        <v>-1.7361934112338486</v>
      </c>
      <c r="AG97" s="23">
        <f ca="1">SQRT(Inputs!$B$38)*K97+SQRT(1-Inputs!$B$38)*_xlfn.NORM.S.INV(RAND())</f>
        <v>-3.519761899235252E-2</v>
      </c>
      <c r="AH97" s="23">
        <f ca="1">SQRT(Inputs!$B$38)*L97+SQRT(1-Inputs!$B$38)*_xlfn.NORM.S.INV(RAND())</f>
        <v>-0.56381836467371982</v>
      </c>
      <c r="AI97" s="23">
        <f ca="1">SQRT(Inputs!$B$38)*M97+SQRT(1-Inputs!$B$38)*_xlfn.NORM.S.INV(RAND())</f>
        <v>0.40612780980069635</v>
      </c>
      <c r="AJ97" s="23">
        <f ca="1">SQRT(Inputs!$B$38)*C97+SQRT(1-Inputs!$B$38)*_xlfn.NORM.S.INV(RAND())</f>
        <v>-2.1162032005716713</v>
      </c>
      <c r="AK97" s="23">
        <f ca="1">SQRT(Inputs!$B$38)*D97+SQRT(1-Inputs!$B$38)*_xlfn.NORM.S.INV(RAND())</f>
        <v>-0.79096965612597858</v>
      </c>
      <c r="AL97" s="23">
        <f ca="1">SQRT(Inputs!$B$38)*E97+SQRT(1-Inputs!$B$38)*_xlfn.NORM.S.INV(RAND())</f>
        <v>-0.24985422461741313</v>
      </c>
      <c r="AM97" s="23">
        <f ca="1">SQRT(Inputs!$B$38)*F97+SQRT(1-Inputs!$B$38)*_xlfn.NORM.S.INV(RAND())</f>
        <v>0.30284177422979269</v>
      </c>
      <c r="AN97" s="23">
        <f ca="1">SQRT(Inputs!$B$38)*G97+SQRT(1-Inputs!$B$38)*_xlfn.NORM.S.INV(RAND())</f>
        <v>1.4993871463431308</v>
      </c>
      <c r="AO97" s="23">
        <f ca="1">SQRT(Inputs!$B$38)*H97+SQRT(1-Inputs!$B$38)*_xlfn.NORM.S.INV(RAND())</f>
        <v>-9.4368949463113416E-2</v>
      </c>
      <c r="AP97" s="23">
        <f ca="1">SQRT(Inputs!$B$38)*I97+SQRT(1-Inputs!$B$38)*_xlfn.NORM.S.INV(RAND())</f>
        <v>0.64714583576170226</v>
      </c>
      <c r="AQ97" s="23">
        <f ca="1">SQRT(Inputs!$B$38)*J97+SQRT(1-Inputs!$B$38)*_xlfn.NORM.S.INV(RAND())</f>
        <v>-0.56025190668561331</v>
      </c>
      <c r="AR97" s="23">
        <f ca="1">SQRT(Inputs!$B$38)*K97+SQRT(1-Inputs!$B$38)*_xlfn.NORM.S.INV(RAND())</f>
        <v>1.3837069815702978</v>
      </c>
      <c r="AS97" s="23">
        <f ca="1">SQRT(Inputs!$B$38)*L97+SQRT(1-Inputs!$B$38)*_xlfn.NORM.S.INV(RAND())</f>
        <v>-1.0685342330304486</v>
      </c>
      <c r="AT97" s="23">
        <f ca="1">SQRT(Inputs!$B$38)*M97+SQRT(1-Inputs!$B$38)*_xlfn.NORM.S.INV(RAND())</f>
        <v>-1.5005562622571667</v>
      </c>
      <c r="AU97" s="15">
        <f ca="1">Inputs!$B$6*EXP($B$8-0.5*C$5^2+C$5*N97)</f>
        <v>4874.0700531133643</v>
      </c>
      <c r="AV97" s="15">
        <f t="shared" ca="1" si="37"/>
        <v>5604.8105742138587</v>
      </c>
      <c r="AW97" s="15">
        <f t="shared" ca="1" si="38"/>
        <v>6570.1776259480976</v>
      </c>
      <c r="AX97" s="15">
        <f t="shared" ca="1" si="39"/>
        <v>7564.1500880547019</v>
      </c>
      <c r="AY97" s="15">
        <f t="shared" ca="1" si="40"/>
        <v>9674.4436276083907</v>
      </c>
      <c r="AZ97" s="15">
        <f t="shared" ca="1" si="41"/>
        <v>10444.96072259275</v>
      </c>
      <c r="BA97" s="15">
        <f t="shared" ca="1" si="42"/>
        <v>12584.729908201714</v>
      </c>
      <c r="BB97" s="15">
        <f t="shared" ca="1" si="43"/>
        <v>15959.465541358164</v>
      </c>
      <c r="BC97" s="15">
        <f t="shared" ca="1" si="44"/>
        <v>22873.894882420711</v>
      </c>
      <c r="BD97" s="15">
        <f t="shared" ca="1" si="45"/>
        <v>23767.873030540075</v>
      </c>
      <c r="BE97" s="15">
        <f t="shared" ca="1" si="46"/>
        <v>25650.834267763054</v>
      </c>
      <c r="BF97" s="15">
        <f ca="1">Inputs!$B$13*EXP($B$9-0.5*C$6^2+C$6*Y97)</f>
        <v>8961.7928015061552</v>
      </c>
      <c r="BG97" s="15">
        <f t="shared" ca="1" si="47"/>
        <v>11629.850855992307</v>
      </c>
      <c r="BH97" s="15">
        <f t="shared" ca="1" si="48"/>
        <v>14127.587153725268</v>
      </c>
      <c r="BI97" s="15">
        <f t="shared" ca="1" si="49"/>
        <v>22080.892947506822</v>
      </c>
      <c r="BJ97" s="15">
        <f t="shared" ca="1" si="50"/>
        <v>27434.351505825332</v>
      </c>
      <c r="BK97" s="15">
        <f t="shared" ca="1" si="51"/>
        <v>32171.855414964324</v>
      </c>
      <c r="BL97" s="15">
        <f t="shared" ca="1" si="52"/>
        <v>43512.248943958875</v>
      </c>
      <c r="BM97" s="15">
        <f t="shared" ca="1" si="53"/>
        <v>43109.172753613646</v>
      </c>
      <c r="BN97" s="15">
        <f t="shared" ca="1" si="54"/>
        <v>52795.724732819537</v>
      </c>
      <c r="BO97" s="15">
        <f t="shared" ca="1" si="55"/>
        <v>60838.852943252052</v>
      </c>
      <c r="BP97" s="15">
        <f t="shared" ca="1" si="56"/>
        <v>78407.223594005307</v>
      </c>
      <c r="BQ97" s="15">
        <f ca="1">Inputs!$B$20*EXP($B$10-0.5*C$7^2+C$7*AJ97)</f>
        <v>2025.0467092553677</v>
      </c>
      <c r="BR97" s="15">
        <f t="shared" ca="1" si="57"/>
        <v>2137.3743417743726</v>
      </c>
      <c r="BS97" s="15">
        <f t="shared" ca="1" si="58"/>
        <v>2724.2320377718279</v>
      </c>
      <c r="BT97" s="15">
        <f t="shared" ca="1" si="59"/>
        <v>4066.7033224606716</v>
      </c>
      <c r="BU97" s="15">
        <f t="shared" ca="1" si="60"/>
        <v>8100.8947522361477</v>
      </c>
      <c r="BV97" s="15">
        <f t="shared" ca="1" si="61"/>
        <v>11033.58344794183</v>
      </c>
      <c r="BW97" s="15">
        <f t="shared" ca="1" si="62"/>
        <v>17656.852244406367</v>
      </c>
      <c r="BX97" s="15">
        <f t="shared" ca="1" si="63"/>
        <v>22072.291331615645</v>
      </c>
      <c r="BY97" s="15">
        <f t="shared" ca="1" si="64"/>
        <v>40300.660781564809</v>
      </c>
      <c r="BZ97" s="15">
        <f t="shared" ca="1" si="65"/>
        <v>46462.602802378024</v>
      </c>
      <c r="CA97" s="15">
        <f t="shared" ca="1" si="66"/>
        <v>49989.799801992318</v>
      </c>
      <c r="CB97" s="15">
        <f ca="1">(AU97*DCF!C$10-DCF!C$5*MAX(AU97*DCF!C$10,0)-MAX(AU97-Inputs!$B$6,0)/Inputs!$B$10)*DCF!C$6</f>
        <v>1043.7029668933651</v>
      </c>
      <c r="CC97" s="15">
        <f ca="1">(AV97*DCF!D$10-DCF!D$5*MAX(AV97*DCF!D$10,0)-MAX(AV97-AU97,0)/Inputs!$B$10)*DCF!D$6</f>
        <v>1187.9626548870847</v>
      </c>
      <c r="CD97" s="15">
        <f ca="1">(AW97*DCF!E$10-DCF!E$5*MAX(AW97*DCF!E$10,0)-MAX(AW97-AV97,0)/Inputs!$B$10)*DCF!E$6</f>
        <v>1299.5087878866295</v>
      </c>
      <c r="CE97" s="15">
        <f ca="1">(AX97*DCF!F$10-DCF!F$5*MAX(AX97*DCF!F$10,0)-MAX(AX97-AW97,0)/Inputs!$B$10)*DCF!F$6</f>
        <v>1444.420883466342</v>
      </c>
      <c r="CF97" s="15">
        <f ca="1">(AY97*DCF!G$10-DCF!G$5*MAX(AY97*DCF!G$10,0)-MAX(AY97-AX97,0)/Inputs!$B$10)*DCF!G$6</f>
        <v>1587.6860121025402</v>
      </c>
      <c r="CG97" s="15">
        <f ca="1">(AZ97*DCF!H$10-DCF!H$5*MAX(AZ97*DCF!H$10,0)-MAX(AZ97-AY97,0)/Inputs!$B$10)*DCF!H$6</f>
        <v>1891.0774927131811</v>
      </c>
      <c r="CH97" s="15">
        <f ca="1">(BA97*DCF!I$10-DCF!I$5*MAX(BA97*DCF!I$10,0)-MAX(BA97-AZ97,0)/Inputs!$B$10)*DCF!I$6</f>
        <v>1947.7739447063768</v>
      </c>
      <c r="CI97" s="15">
        <f ca="1">(BB97*DCF!J$10-DCF!J$5*MAX(BB97*DCF!J$10,0)-MAX(BB97-BA97,0)/Inputs!$B$10)*DCF!J$6</f>
        <v>2227.2957440081636</v>
      </c>
      <c r="CJ97" s="15">
        <f ca="1">(BC97*DCF!K$10-DCF!K$5*MAX(BC97*DCF!K$10,0)-MAX(BC97-BB97,0)/Inputs!$B$10)*DCF!K$6</f>
        <v>2714.4148684089027</v>
      </c>
      <c r="CK97" s="15">
        <f ca="1">(BD97*DCF!L$10-DCF!L$5*MAX(BD97*DCF!L$10,0)-MAX(BD97-BC97,0)/Inputs!$B$10)*DCF!L$6</f>
        <v>3469.0413727838813</v>
      </c>
      <c r="CL97" s="15">
        <f ca="1">(BE97*DCF!M$10-DCF!M$5*MAX(BE97*DCF!M$10,0)-MAX(BE97-BD97,0)/Inputs!$B$10)*DCF!M$6</f>
        <v>3394.7246452132722</v>
      </c>
      <c r="CM97" s="15">
        <f ca="1">(BF97*DCF!C$28-DCF!C$5*MAX(BF97*DCF!C$28,0)-MAX(BF97-Inputs!$B$13,0)/Inputs!$B$17)*DCF!C$6</f>
        <v>2735.0803904354284</v>
      </c>
      <c r="CN97" s="15">
        <f ca="1">(BG97*DCF!D$28-DCF!D$5*MAX(BG97*DCF!D$28,0)-MAX(BG97-BF97,0)/Inputs!$B$17)*DCF!D$6</f>
        <v>2856.0401932862801</v>
      </c>
      <c r="CO97" s="15">
        <f ca="1">(BH97*DCF!E$28-DCF!E$5*MAX(BH97*DCF!E$28,0)-MAX(BH97-BG97,0)/Inputs!$B$17)*DCF!E$6</f>
        <v>3508.9148005297975</v>
      </c>
      <c r="CP97" s="15">
        <f ca="1">(BI97*DCF!F$28-DCF!F$5*MAX(BI97*DCF!F$28,0)-MAX(BI97-BH97,0)/Inputs!$B$17)*DCF!F$6</f>
        <v>4546.3557741379227</v>
      </c>
      <c r="CQ97" s="15">
        <f ca="1">(BJ97*DCF!G$28-DCF!G$5*MAX(BJ97*DCF!G$28,0)-MAX(BJ97-BI97,0)/Inputs!$B$17)*DCF!G$6</f>
        <v>6217.6517982153646</v>
      </c>
      <c r="CR97" s="15">
        <f ca="1">(BK97*DCF!H$28-DCF!H$5*MAX(BK97*DCF!H$28,0)-MAX(BK97-BJ97,0)/Inputs!$B$17)*DCF!H$6</f>
        <v>7220.3796311582682</v>
      </c>
      <c r="CS97" s="15">
        <f ca="1">(BL97*DCF!I$28-DCF!I$5*MAX(BL97*DCF!I$28,0)-MAX(BL97-BK97,0)/Inputs!$B$17)*DCF!I$6</f>
        <v>8604.3433536952361</v>
      </c>
      <c r="CT97" s="15">
        <f ca="1">(BM97*DCF!J$28-DCF!J$5*MAX(BM97*DCF!J$28,0)-MAX(BM97-BL97,0)/Inputs!$B$17)*DCF!J$6</f>
        <v>9616.9242933186397</v>
      </c>
      <c r="CU97" s="15">
        <f ca="1">(BN97*DCF!K$28-DCF!K$5*MAX(BN97*DCF!K$28,0)-MAX(BN97-BM97,0)/Inputs!$B$17)*DCF!K$6</f>
        <v>9963.0982444125893</v>
      </c>
      <c r="CV97" s="15">
        <f ca="1">(BO97*DCF!L$28-DCF!L$5*MAX(BO97*DCF!L$28,0)-MAX(BO97-BN97,0)/Inputs!$B$17)*DCF!L$6</f>
        <v>11228.534793198658</v>
      </c>
      <c r="CW97" s="15">
        <f ca="1">(BP97*DCF!M$28-DCF!M$5*MAX(BP97*DCF!M$28,0)-MAX(BP97-BO97,0)/Inputs!$B$17)*DCF!M$6</f>
        <v>12915.976103912888</v>
      </c>
      <c r="CX97" s="15">
        <f ca="1">(BQ97*DCF!C$46-DCF!C$5*MAX(BQ97*DCF!C$46,0)-MAX(BQ97-Inputs!$B$20,0)/Inputs!$B$24)*DCF!C$6</f>
        <v>-467.6782238465052</v>
      </c>
      <c r="CY97" s="15">
        <f ca="1">(BR97*DCF!D$46-DCF!D$5*MAX(BR97*DCF!D$46,0)-MAX(BR97-BQ97,0)/Inputs!$B$24)*DCF!D$6</f>
        <v>-412.72922431876174</v>
      </c>
      <c r="CZ97" s="15">
        <f ca="1">(BS97*DCF!E$46-DCF!E$5*MAX(BS97*DCF!E$46,0)-MAX(BS97-BR97,0)/Inputs!$B$24)*DCF!E$6</f>
        <v>-553.46832953572516</v>
      </c>
      <c r="DA97" s="15">
        <f ca="1">(BT97*DCF!F$46-DCF!F$5*MAX(BT97*DCF!F$46,0)-MAX(BT97-BS97,0)/Inputs!$B$24)*DCF!F$6</f>
        <v>-784.99928111121608</v>
      </c>
      <c r="DB97" s="15">
        <f ca="1">(BU97*DCF!G$46-DCF!G$5*MAX(BU97*DCF!G$46,0)-MAX(BU97-BT97,0)/Inputs!$B$24)*DCF!G$6</f>
        <v>-1629.5203851376327</v>
      </c>
      <c r="DC97" s="15">
        <f ca="1">(BV97*DCF!H$46-DCF!H$5*MAX(BV97*DCF!H$46,0)-MAX(BV97-BU97,0)/Inputs!$B$24)*DCF!H$6</f>
        <v>-911.31504330877692</v>
      </c>
      <c r="DD97" s="15">
        <f ca="1">(BW97*DCF!I$46-DCF!I$5*MAX(BW97*DCF!I$46,0)-MAX(BW97-BV97,0)/Inputs!$B$24)*DCF!I$6</f>
        <v>-1493.4924008185853</v>
      </c>
      <c r="DE97" s="15">
        <f ca="1">(BX97*DCF!J$46-DCF!J$5*MAX(BX97*DCF!J$46,0)-MAX(BX97-BW97,0)/Inputs!$B$24)*DCF!J$6</f>
        <v>-245.030741625427</v>
      </c>
      <c r="DF97" s="15">
        <f ca="1">(BY97*DCF!K$46-DCF!K$5*MAX(BY97*DCF!K$46,0)-MAX(BY97-BX97,0)/Inputs!$B$24)*DCF!K$6</f>
        <v>-2163.3568266824091</v>
      </c>
      <c r="DG97" s="15">
        <f ca="1">(BZ97*DCF!L$46-DCF!L$5*MAX(BZ97*DCF!L$46,0)-MAX(BZ97-BY97,0)/Inputs!$B$24)*DCF!L$6</f>
        <v>1817.2771530144616</v>
      </c>
      <c r="DH97" s="15">
        <f ca="1">(CA97*DCF!M$46-DCF!M$5*MAX(CA97*DCF!M$46,0)-MAX(CA97-BZ97,0)/Inputs!$B$24)*DCF!M$6</f>
        <v>3181.62167162382</v>
      </c>
      <c r="DI97" s="15">
        <f ca="1">SUM(CB97:CL97)+BE97*DCF!M$10*(1+Inputs!$B$30)*(1-Inputs!$B$33)*(1-Inputs!$B$30/Inputs!$B$31)/(Inputs!$B$29-Inputs!$B$30)*DCF!M$6</f>
        <v>93594.220337422172</v>
      </c>
      <c r="DJ97" s="15">
        <f ca="1">SUM(CM97:CW97)+BP97*DCF!M$28*(1+Inputs!$B$30)*(1-Inputs!$B$33)*(1-Inputs!$B$30/Inputs!$B$31)/(Inputs!$B$29-Inputs!$B$30)*DCF!M$6</f>
        <v>370357.75283004943</v>
      </c>
      <c r="DK97" s="15">
        <f ca="1">SUM(CX97:DH97)+CA97*DCF!M$46*(1+Inputs!$B$30)*(1-Inputs!$B$33)*(1-Inputs!$B$30/Inputs!$B$31)/(Inputs!$B$29-Inputs!$B$30)*DCF!M$6</f>
        <v>73627.460532482291</v>
      </c>
      <c r="DM97" s="15">
        <f ca="1">DI97+DJ97+DK97+Inputs!$B$34+Inputs!$B$36-Inputs!$B$35</f>
        <v>614430.43369995384</v>
      </c>
    </row>
    <row r="98" spans="1:117" x14ac:dyDescent="0.75">
      <c r="A98" s="11">
        <v>85</v>
      </c>
      <c r="C98" s="23">
        <f t="shared" ca="1" si="68"/>
        <v>-0.80695640452540385</v>
      </c>
      <c r="D98" s="23">
        <f t="shared" ca="1" si="68"/>
        <v>1.882436166540268</v>
      </c>
      <c r="E98" s="23">
        <f t="shared" ca="1" si="68"/>
        <v>0.56731829591159111</v>
      </c>
      <c r="F98" s="23">
        <f t="shared" ca="1" si="68"/>
        <v>-0.25409045501563854</v>
      </c>
      <c r="G98" s="23">
        <f t="shared" ca="1" si="68"/>
        <v>-0.4593027564933983</v>
      </c>
      <c r="H98" s="23">
        <f t="shared" ca="1" si="68"/>
        <v>-0.66251014502443861</v>
      </c>
      <c r="I98" s="23">
        <f t="shared" ca="1" si="68"/>
        <v>0.51892300077435027</v>
      </c>
      <c r="J98" s="23">
        <f t="shared" ca="1" si="68"/>
        <v>0.7328639817403706</v>
      </c>
      <c r="K98" s="23">
        <f t="shared" ca="1" si="68"/>
        <v>-0.60602464062786898</v>
      </c>
      <c r="L98" s="23">
        <f t="shared" ca="1" si="68"/>
        <v>1.3716900264935747</v>
      </c>
      <c r="M98" s="23">
        <f t="shared" ca="1" si="68"/>
        <v>-0.25379504513980083</v>
      </c>
      <c r="N98" s="23">
        <f ca="1">SQRT(Inputs!$B$38)*C98+SQRT(1-Inputs!$B$38)*_xlfn.NORM.S.INV(RAND())</f>
        <v>-0.89689074532136359</v>
      </c>
      <c r="O98" s="23">
        <f ca="1">SQRT(Inputs!$B$38)*D98+SQRT(1-Inputs!$B$38)*_xlfn.NORM.S.INV(RAND())</f>
        <v>1.8157133276175199</v>
      </c>
      <c r="P98" s="23">
        <f ca="1">SQRT(Inputs!$B$38)*E98+SQRT(1-Inputs!$B$38)*_xlfn.NORM.S.INV(RAND())</f>
        <v>-0.54101905156903041</v>
      </c>
      <c r="Q98" s="23">
        <f ca="1">SQRT(Inputs!$B$38)*F98+SQRT(1-Inputs!$B$38)*_xlfn.NORM.S.INV(RAND())</f>
        <v>-0.49970650404699263</v>
      </c>
      <c r="R98" s="23">
        <f ca="1">SQRT(Inputs!$B$38)*G98+SQRT(1-Inputs!$B$38)*_xlfn.NORM.S.INV(RAND())</f>
        <v>-0.83777284209356861</v>
      </c>
      <c r="S98" s="23">
        <f ca="1">SQRT(Inputs!$B$38)*H98+SQRT(1-Inputs!$B$38)*_xlfn.NORM.S.INV(RAND())</f>
        <v>1.0535075101200637</v>
      </c>
      <c r="T98" s="23">
        <f ca="1">SQRT(Inputs!$B$38)*I98+SQRT(1-Inputs!$B$38)*_xlfn.NORM.S.INV(RAND())</f>
        <v>-0.15683664008268688</v>
      </c>
      <c r="U98" s="23">
        <f ca="1">SQRT(Inputs!$B$38)*J98+SQRT(1-Inputs!$B$38)*_xlfn.NORM.S.INV(RAND())</f>
        <v>1.7911649033837338</v>
      </c>
      <c r="V98" s="23">
        <f ca="1">SQRT(Inputs!$B$38)*K98+SQRT(1-Inputs!$B$38)*_xlfn.NORM.S.INV(RAND())</f>
        <v>-1.2048050624229671</v>
      </c>
      <c r="W98" s="23">
        <f ca="1">SQRT(Inputs!$B$38)*L98+SQRT(1-Inputs!$B$38)*_xlfn.NORM.S.INV(RAND())</f>
        <v>1.2472036654770449</v>
      </c>
      <c r="X98" s="23">
        <f ca="1">SQRT(Inputs!$B$38)*M98+SQRT(1-Inputs!$B$38)*_xlfn.NORM.S.INV(RAND())</f>
        <v>-0.1963227560315057</v>
      </c>
      <c r="Y98" s="23">
        <f ca="1">SQRT(Inputs!$B$38)*C98+SQRT(1-Inputs!$B$38)*_xlfn.NORM.S.INV(RAND())</f>
        <v>-5.4333060512695264E-2</v>
      </c>
      <c r="Z98" s="23">
        <f ca="1">SQRT(Inputs!$B$38)*D98+SQRT(1-Inputs!$B$38)*_xlfn.NORM.S.INV(RAND())</f>
        <v>1.3180647863558743</v>
      </c>
      <c r="AA98" s="23">
        <f ca="1">SQRT(Inputs!$B$38)*E98+SQRT(1-Inputs!$B$38)*_xlfn.NORM.S.INV(RAND())</f>
        <v>1.2220586706567342</v>
      </c>
      <c r="AB98" s="23">
        <f ca="1">SQRT(Inputs!$B$38)*F98+SQRT(1-Inputs!$B$38)*_xlfn.NORM.S.INV(RAND())</f>
        <v>-0.17111863569236749</v>
      </c>
      <c r="AC98" s="23">
        <f ca="1">SQRT(Inputs!$B$38)*G98+SQRT(1-Inputs!$B$38)*_xlfn.NORM.S.INV(RAND())</f>
        <v>-1.1942594076215642</v>
      </c>
      <c r="AD98" s="23">
        <f ca="1">SQRT(Inputs!$B$38)*H98+SQRT(1-Inputs!$B$38)*_xlfn.NORM.S.INV(RAND())</f>
        <v>-0.15979235835516503</v>
      </c>
      <c r="AE98" s="23">
        <f ca="1">SQRT(Inputs!$B$38)*I98+SQRT(1-Inputs!$B$38)*_xlfn.NORM.S.INV(RAND())</f>
        <v>-0.31921318245255886</v>
      </c>
      <c r="AF98" s="23">
        <f ca="1">SQRT(Inputs!$B$38)*J98+SQRT(1-Inputs!$B$38)*_xlfn.NORM.S.INV(RAND())</f>
        <v>0.40059382233064383</v>
      </c>
      <c r="AG98" s="23">
        <f ca="1">SQRT(Inputs!$B$38)*K98+SQRT(1-Inputs!$B$38)*_xlfn.NORM.S.INV(RAND())</f>
        <v>0.79068518853482461</v>
      </c>
      <c r="AH98" s="23">
        <f ca="1">SQRT(Inputs!$B$38)*L98+SQRT(1-Inputs!$B$38)*_xlfn.NORM.S.INV(RAND())</f>
        <v>2.0139454464302511</v>
      </c>
      <c r="AI98" s="23">
        <f ca="1">SQRT(Inputs!$B$38)*M98+SQRT(1-Inputs!$B$38)*_xlfn.NORM.S.INV(RAND())</f>
        <v>-0.28600192630989418</v>
      </c>
      <c r="AJ98" s="23">
        <f ca="1">SQRT(Inputs!$B$38)*C98+SQRT(1-Inputs!$B$38)*_xlfn.NORM.S.INV(RAND())</f>
        <v>-0.61014231927780027</v>
      </c>
      <c r="AK98" s="23">
        <f ca="1">SQRT(Inputs!$B$38)*D98+SQRT(1-Inputs!$B$38)*_xlfn.NORM.S.INV(RAND())</f>
        <v>2.0321452135524725</v>
      </c>
      <c r="AL98" s="23">
        <f ca="1">SQRT(Inputs!$B$38)*E98+SQRT(1-Inputs!$B$38)*_xlfn.NORM.S.INV(RAND())</f>
        <v>0.73768054181374709</v>
      </c>
      <c r="AM98" s="23">
        <f ca="1">SQRT(Inputs!$B$38)*F98+SQRT(1-Inputs!$B$38)*_xlfn.NORM.S.INV(RAND())</f>
        <v>-0.94192055747295045</v>
      </c>
      <c r="AN98" s="23">
        <f ca="1">SQRT(Inputs!$B$38)*G98+SQRT(1-Inputs!$B$38)*_xlfn.NORM.S.INV(RAND())</f>
        <v>0.44424718116758527</v>
      </c>
      <c r="AO98" s="23">
        <f ca="1">SQRT(Inputs!$B$38)*H98+SQRT(1-Inputs!$B$38)*_xlfn.NORM.S.INV(RAND())</f>
        <v>-1.6287114808902827</v>
      </c>
      <c r="AP98" s="23">
        <f ca="1">SQRT(Inputs!$B$38)*I98+SQRT(1-Inputs!$B$38)*_xlfn.NORM.S.INV(RAND())</f>
        <v>0.65702656188114661</v>
      </c>
      <c r="AQ98" s="23">
        <f ca="1">SQRT(Inputs!$B$38)*J98+SQRT(1-Inputs!$B$38)*_xlfn.NORM.S.INV(RAND())</f>
        <v>-0.10321786268934224</v>
      </c>
      <c r="AR98" s="23">
        <f ca="1">SQRT(Inputs!$B$38)*K98+SQRT(1-Inputs!$B$38)*_xlfn.NORM.S.INV(RAND())</f>
        <v>0.84455055705975923</v>
      </c>
      <c r="AS98" s="23">
        <f ca="1">SQRT(Inputs!$B$38)*L98+SQRT(1-Inputs!$B$38)*_xlfn.NORM.S.INV(RAND())</f>
        <v>1.0761736796079886</v>
      </c>
      <c r="AT98" s="23">
        <f ca="1">SQRT(Inputs!$B$38)*M98+SQRT(1-Inputs!$B$38)*_xlfn.NORM.S.INV(RAND())</f>
        <v>0.67298304414676924</v>
      </c>
      <c r="AU98" s="15">
        <f ca="1">Inputs!$B$6*EXP($B$8-0.5*C$5^2+C$5*N98)</f>
        <v>4291.6645902042683</v>
      </c>
      <c r="AV98" s="15">
        <f t="shared" ca="1" si="37"/>
        <v>6822.4969480697682</v>
      </c>
      <c r="AW98" s="15">
        <f t="shared" ca="1" si="38"/>
        <v>7733.394272004216</v>
      </c>
      <c r="AX98" s="15">
        <f t="shared" ca="1" si="39"/>
        <v>8870.2773293931823</v>
      </c>
      <c r="AY98" s="15">
        <f t="shared" ca="1" si="40"/>
        <v>9829.9777343389269</v>
      </c>
      <c r="AZ98" s="15">
        <f t="shared" ca="1" si="41"/>
        <v>13501.182172215629</v>
      </c>
      <c r="BA98" s="15">
        <f t="shared" ca="1" si="42"/>
        <v>16253.008593091092</v>
      </c>
      <c r="BB98" s="15">
        <f t="shared" ca="1" si="43"/>
        <v>23810.039696470692</v>
      </c>
      <c r="BC98" s="15">
        <f t="shared" ca="1" si="44"/>
        <v>25959.579827798647</v>
      </c>
      <c r="BD98" s="15">
        <f t="shared" ca="1" si="45"/>
        <v>35737.976550656109</v>
      </c>
      <c r="BE98" s="15">
        <f t="shared" ca="1" si="46"/>
        <v>43016.210317638295</v>
      </c>
      <c r="BF98" s="15">
        <f ca="1">Inputs!$B$13*EXP($B$9-0.5*C$6^2+C$6*Y98)</f>
        <v>13682.840758557319</v>
      </c>
      <c r="BG98" s="15">
        <f t="shared" ca="1" si="47"/>
        <v>21153.084190747024</v>
      </c>
      <c r="BH98" s="15">
        <f t="shared" ca="1" si="48"/>
        <v>31652.322370264119</v>
      </c>
      <c r="BI98" s="15">
        <f t="shared" ca="1" si="49"/>
        <v>37739.983436759139</v>
      </c>
      <c r="BJ98" s="15">
        <f t="shared" ca="1" si="50"/>
        <v>38949.917206204824</v>
      </c>
      <c r="BK98" s="15">
        <f t="shared" ca="1" si="51"/>
        <v>46774.919854797517</v>
      </c>
      <c r="BL98" s="15">
        <f t="shared" ca="1" si="52"/>
        <v>55128.976984129557</v>
      </c>
      <c r="BM98" s="15">
        <f t="shared" ca="1" si="53"/>
        <v>71223.064361010489</v>
      </c>
      <c r="BN98" s="15">
        <f t="shared" ca="1" si="54"/>
        <v>96301.269612165328</v>
      </c>
      <c r="BO98" s="15">
        <f t="shared" ca="1" si="55"/>
        <v>149742.89173173864</v>
      </c>
      <c r="BP98" s="15">
        <f t="shared" ca="1" si="56"/>
        <v>178429.11770051526</v>
      </c>
      <c r="BQ98" s="15">
        <f ca="1">Inputs!$B$20*EXP($B$10-0.5*C$7^2+C$7*AJ98)</f>
        <v>3454.8066340593591</v>
      </c>
      <c r="BR98" s="15">
        <f t="shared" ca="1" si="57"/>
        <v>8938.043411915849</v>
      </c>
      <c r="BS98" s="15">
        <f t="shared" ca="1" si="58"/>
        <v>15128.010114554785</v>
      </c>
      <c r="BT98" s="15">
        <f t="shared" ca="1" si="59"/>
        <v>16291.651802932616</v>
      </c>
      <c r="BU98" s="15">
        <f t="shared" ca="1" si="60"/>
        <v>25140.562796033475</v>
      </c>
      <c r="BV98" s="15">
        <f t="shared" ca="1" si="61"/>
        <v>24234.241738141463</v>
      </c>
      <c r="BW98" s="15">
        <f t="shared" ca="1" si="62"/>
        <v>38862.823665734606</v>
      </c>
      <c r="BX98" s="15">
        <f t="shared" ca="1" si="63"/>
        <v>53242.699933994598</v>
      </c>
      <c r="BY98" s="15">
        <f t="shared" ca="1" si="64"/>
        <v>87685.064358316318</v>
      </c>
      <c r="BZ98" s="15">
        <f t="shared" ca="1" si="65"/>
        <v>149949.91135314043</v>
      </c>
      <c r="CA98" s="15">
        <f t="shared" ca="1" si="66"/>
        <v>237391.86093858205</v>
      </c>
      <c r="CB98" s="15">
        <f ca="1">(AU98*DCF!C$10-DCF!C$5*MAX(AU98*DCF!C$10,0)-MAX(AU98-Inputs!$B$6,0)/Inputs!$B$10)*DCF!C$6</f>
        <v>1047.8556216523355</v>
      </c>
      <c r="CC98" s="15">
        <f ca="1">(AV98*DCF!D$10-DCF!D$5*MAX(AV98*DCF!D$10,0)-MAX(AV98-AU98,0)/Inputs!$B$10)*DCF!D$6</f>
        <v>1045.8601763150677</v>
      </c>
      <c r="CD98" s="15">
        <f ca="1">(AW98*DCF!E$10-DCF!E$5*MAX(AW98*DCF!E$10,0)-MAX(AW98-AV98,0)/Inputs!$B$10)*DCF!E$6</f>
        <v>1580.3458329937243</v>
      </c>
      <c r="CE98" s="15">
        <f ca="1">(AX98*DCF!F$10-DCF!F$5*MAX(AX98*DCF!F$10,0)-MAX(AX98-AW98,0)/Inputs!$B$10)*DCF!F$6</f>
        <v>1699.8102269883932</v>
      </c>
      <c r="CF98" s="15">
        <f ca="1">(AY98*DCF!G$10-DCF!G$5*MAX(AY98*DCF!G$10,0)-MAX(AY98-AX98,0)/Inputs!$B$10)*DCF!G$6</f>
        <v>1840.8961201943425</v>
      </c>
      <c r="CG98" s="15">
        <f ca="1">(AZ98*DCF!H$10-DCF!H$5*MAX(AZ98*DCF!H$10,0)-MAX(AZ98-AY98,0)/Inputs!$B$10)*DCF!H$6</f>
        <v>1969.3760399027306</v>
      </c>
      <c r="CH98" s="15">
        <f ca="1">(BA98*DCF!I$10-DCF!I$5*MAX(BA98*DCF!I$10,0)-MAX(BA98-AZ98,0)/Inputs!$B$10)*DCF!I$6</f>
        <v>2517.4358100904369</v>
      </c>
      <c r="CI98" s="15">
        <f ca="1">(BB98*DCF!J$10-DCF!J$5*MAX(BB98*DCF!J$10,0)-MAX(BB98-BA98,0)/Inputs!$B$10)*DCF!J$6</f>
        <v>2940.7145250888743</v>
      </c>
      <c r="CJ98" s="15">
        <f ca="1">(BC98*DCF!K$10-DCF!K$5*MAX(BC98*DCF!K$10,0)-MAX(BC98-BB98,0)/Inputs!$B$10)*DCF!K$6</f>
        <v>3878.1725426534927</v>
      </c>
      <c r="CK98" s="15">
        <f ca="1">(BD98*DCF!L$10-DCF!L$5*MAX(BD98*DCF!L$10,0)-MAX(BD98-BC98,0)/Inputs!$B$10)*DCF!L$6</f>
        <v>4125.4614337209186</v>
      </c>
      <c r="CL98" s="15">
        <f ca="1">(BE98*DCF!M$10-DCF!M$5*MAX(BE98*DCF!M$10,0)-MAX(BE98-BD98,0)/Inputs!$B$10)*DCF!M$6</f>
        <v>5200.6808587670139</v>
      </c>
      <c r="CM98" s="15">
        <f ca="1">(BF98*DCF!C$28-DCF!C$5*MAX(BF98*DCF!C$28,0)-MAX(BF98-Inputs!$B$13,0)/Inputs!$B$17)*DCF!C$6</f>
        <v>3645.6960004349421</v>
      </c>
      <c r="CN98" s="15">
        <f ca="1">(BG98*DCF!D$28-DCF!D$5*MAX(BG98*DCF!D$28,0)-MAX(BG98-BF98,0)/Inputs!$B$17)*DCF!D$6</f>
        <v>4636.3257329651888</v>
      </c>
      <c r="CO98" s="15">
        <f ca="1">(BH98*DCF!E$28-DCF!E$5*MAX(BH98*DCF!E$28,0)-MAX(BH98-BG98,0)/Inputs!$B$17)*DCF!E$6</f>
        <v>6895.2459850917658</v>
      </c>
      <c r="CP98" s="15">
        <f ca="1">(BI98*DCF!F$28-DCF!F$5*MAX(BI98*DCF!F$28,0)-MAX(BI98-BH98,0)/Inputs!$B$17)*DCF!F$6</f>
        <v>9137.056479387722</v>
      </c>
      <c r="CQ98" s="15">
        <f ca="1">(BJ98*DCF!G$28-DCF!G$5*MAX(BJ98*DCF!G$28,0)-MAX(BJ98-BI98,0)/Inputs!$B$17)*DCF!G$6</f>
        <v>9902.3526239855673</v>
      </c>
      <c r="CR98" s="15">
        <f ca="1">(BK98*DCF!H$28-DCF!H$5*MAX(BK98*DCF!H$28,0)-MAX(BK98-BJ98,0)/Inputs!$B$17)*DCF!H$6</f>
        <v>10352.167920836366</v>
      </c>
      <c r="CS98" s="15">
        <f ca="1">(BL98*DCF!I$28-DCF!I$5*MAX(BL98*DCF!I$28,0)-MAX(BL98-BK98,0)/Inputs!$B$17)*DCF!I$6</f>
        <v>11764.683059629511</v>
      </c>
      <c r="CT98" s="15">
        <f ca="1">(BM98*DCF!J$28-DCF!J$5*MAX(BM98*DCF!J$28,0)-MAX(BM98-BL98,0)/Inputs!$B$17)*DCF!J$6</f>
        <v>13754.711520340719</v>
      </c>
      <c r="CU98" s="15">
        <f ca="1">(BN98*DCF!K$28-DCF!K$5*MAX(BN98*DCF!K$28,0)-MAX(BN98-BM98,0)/Inputs!$B$17)*DCF!K$6</f>
        <v>17265.467355528988</v>
      </c>
      <c r="CV98" s="15">
        <f ca="1">(BO98*DCF!L$28-DCF!L$5*MAX(BO98*DCF!L$28,0)-MAX(BO98-BN98,0)/Inputs!$B$17)*DCF!L$6</f>
        <v>23829.841328885286</v>
      </c>
      <c r="CW98" s="15">
        <f ca="1">(BP98*DCF!M$28-DCF!M$5*MAX(BP98*DCF!M$28,0)-MAX(BP98-BO98,0)/Inputs!$B$17)*DCF!M$6</f>
        <v>30573.025080979354</v>
      </c>
      <c r="CX98" s="15">
        <f ca="1">(BQ98*DCF!C$46-DCF!C$5*MAX(BQ98*DCF!C$46,0)-MAX(BQ98-Inputs!$B$20,0)/Inputs!$B$24)*DCF!C$6</f>
        <v>-915.10852244297394</v>
      </c>
      <c r="CY98" s="15">
        <f ca="1">(BR98*DCF!D$46-DCF!D$5*MAX(BR98*DCF!D$46,0)-MAX(BR98-BQ98,0)/Inputs!$B$24)*DCF!D$6</f>
        <v>-3865.1671906609254</v>
      </c>
      <c r="CZ98" s="15">
        <f ca="1">(BS98*DCF!E$46-DCF!E$5*MAX(BS98*DCF!E$46,0)-MAX(BS98-BR98,0)/Inputs!$B$24)*DCF!E$6</f>
        <v>-4228.828002980139</v>
      </c>
      <c r="DA98" s="15">
        <f ca="1">(BT98*DCF!F$46-DCF!F$5*MAX(BT98*DCF!F$46,0)-MAX(BT98-BS98,0)/Inputs!$B$24)*DCF!F$6</f>
        <v>-1610.1798122279085</v>
      </c>
      <c r="DB98" s="15">
        <f ca="1">(BU98*DCF!G$46-DCF!G$5*MAX(BU98*DCF!G$46,0)-MAX(BU98-BT98,0)/Inputs!$B$24)*DCF!G$6</f>
        <v>-3822.2776857170606</v>
      </c>
      <c r="DC98" s="15">
        <f ca="1">(BV98*DCF!H$46-DCF!H$5*MAX(BV98*DCF!H$46,0)-MAX(BV98-BU98,0)/Inputs!$B$24)*DCF!H$6</f>
        <v>0</v>
      </c>
      <c r="DD98" s="15">
        <f ca="1">(BW98*DCF!I$46-DCF!I$5*MAX(BW98*DCF!I$46,0)-MAX(BW98-BV98,0)/Inputs!$B$24)*DCF!I$6</f>
        <v>-3301.7479820512949</v>
      </c>
      <c r="DE98" s="15">
        <f ca="1">(BX98*DCF!J$46-DCF!J$5*MAX(BX98*DCF!J$46,0)-MAX(BX98-BW98,0)/Inputs!$B$24)*DCF!J$6</f>
        <v>-1579.9242671377308</v>
      </c>
      <c r="DF98" s="15">
        <f ca="1">(BY98*DCF!K$46-DCF!K$5*MAX(BY98*DCF!K$46,0)-MAX(BY98-BX98,0)/Inputs!$B$24)*DCF!K$6</f>
        <v>-3428.5985673425844</v>
      </c>
      <c r="DG98" s="15">
        <f ca="1">(BZ98*DCF!L$46-DCF!L$5*MAX(BZ98*DCF!L$46,0)-MAX(BZ98-BY98,0)/Inputs!$B$24)*DCF!L$6</f>
        <v>-3725.3975754883431</v>
      </c>
      <c r="DH98" s="15">
        <f ca="1">(CA98*DCF!M$46-DCF!M$5*MAX(CA98*DCF!M$46,0)-MAX(CA98-BZ98,0)/Inputs!$B$24)*DCF!M$6</f>
        <v>330.30843137484521</v>
      </c>
      <c r="DI98" s="15">
        <f ca="1">SUM(CB98:CL98)+BE98*DCF!M$10*(1+Inputs!$B$30)*(1-Inputs!$B$33)*(1-Inputs!$B$30/Inputs!$B$31)/(Inputs!$B$29-Inputs!$B$30)*DCF!M$6</f>
        <v>147561.29133284805</v>
      </c>
      <c r="DJ98" s="15">
        <f ca="1">SUM(CM98:CW98)+BP98*DCF!M$28*(1+Inputs!$B$30)*(1-Inputs!$B$33)*(1-Inputs!$B$30/Inputs!$B$31)/(Inputs!$B$29-Inputs!$B$30)*DCF!M$6</f>
        <v>803850.69847653271</v>
      </c>
      <c r="DK98" s="15">
        <f ca="1">SUM(CX98:DH98)+CA98*DCF!M$46*(1+Inputs!$B$30)*(1-Inputs!$B$33)*(1-Inputs!$B$30/Inputs!$B$31)/(Inputs!$B$29-Inputs!$B$30)*DCF!M$6</f>
        <v>340889.01670002111</v>
      </c>
      <c r="DM98" s="15">
        <f ca="1">DI98+DJ98+DK98+Inputs!$B$34+Inputs!$B$36-Inputs!$B$35</f>
        <v>1369152.0065094018</v>
      </c>
    </row>
    <row r="99" spans="1:117" x14ac:dyDescent="0.75">
      <c r="A99" s="11">
        <v>86</v>
      </c>
      <c r="C99" s="23">
        <f t="shared" ca="1" si="68"/>
        <v>-1.1530940449290978</v>
      </c>
      <c r="D99" s="23">
        <f t="shared" ca="1" si="68"/>
        <v>-0.13096625317497776</v>
      </c>
      <c r="E99" s="23">
        <f t="shared" ca="1" si="68"/>
        <v>-0.62889982595702354</v>
      </c>
      <c r="F99" s="23">
        <f t="shared" ca="1" si="68"/>
        <v>-1.0415595304532355</v>
      </c>
      <c r="G99" s="23">
        <f t="shared" ca="1" si="68"/>
        <v>0.89513884043504899</v>
      </c>
      <c r="H99" s="23">
        <f t="shared" ca="1" si="68"/>
        <v>0.54757873053514994</v>
      </c>
      <c r="I99" s="23">
        <f t="shared" ca="1" si="68"/>
        <v>0.57316287211723194</v>
      </c>
      <c r="J99" s="23">
        <f t="shared" ca="1" si="68"/>
        <v>0.71727269241309766</v>
      </c>
      <c r="K99" s="23">
        <f t="shared" ca="1" si="68"/>
        <v>-0.35792865947916064</v>
      </c>
      <c r="L99" s="23">
        <f t="shared" ca="1" si="68"/>
        <v>0.61658590419627413</v>
      </c>
      <c r="M99" s="23">
        <f t="shared" ca="1" si="68"/>
        <v>-0.77226618172515182</v>
      </c>
      <c r="N99" s="23">
        <f ca="1">SQRT(Inputs!$B$38)*C99+SQRT(1-Inputs!$B$38)*_xlfn.NORM.S.INV(RAND())</f>
        <v>0.25123463746562502</v>
      </c>
      <c r="O99" s="23">
        <f ca="1">SQRT(Inputs!$B$38)*D99+SQRT(1-Inputs!$B$38)*_xlfn.NORM.S.INV(RAND())</f>
        <v>-2.8949732884304948E-2</v>
      </c>
      <c r="P99" s="23">
        <f ca="1">SQRT(Inputs!$B$38)*E99+SQRT(1-Inputs!$B$38)*_xlfn.NORM.S.INV(RAND())</f>
        <v>-0.63556698630890984</v>
      </c>
      <c r="Q99" s="23">
        <f ca="1">SQRT(Inputs!$B$38)*F99+SQRT(1-Inputs!$B$38)*_xlfn.NORM.S.INV(RAND())</f>
        <v>-0.76386039015663409</v>
      </c>
      <c r="R99" s="23">
        <f ca="1">SQRT(Inputs!$B$38)*G99+SQRT(1-Inputs!$B$38)*_xlfn.NORM.S.INV(RAND())</f>
        <v>0.87387564958708919</v>
      </c>
      <c r="S99" s="23">
        <f ca="1">SQRT(Inputs!$B$38)*H99+SQRT(1-Inputs!$B$38)*_xlfn.NORM.S.INV(RAND())</f>
        <v>-0.64705056597519861</v>
      </c>
      <c r="T99" s="23">
        <f ca="1">SQRT(Inputs!$B$38)*I99+SQRT(1-Inputs!$B$38)*_xlfn.NORM.S.INV(RAND())</f>
        <v>-0.48304104139512211</v>
      </c>
      <c r="U99" s="23">
        <f ca="1">SQRT(Inputs!$B$38)*J99+SQRT(1-Inputs!$B$38)*_xlfn.NORM.S.INV(RAND())</f>
        <v>0.47025117921908716</v>
      </c>
      <c r="V99" s="23">
        <f ca="1">SQRT(Inputs!$B$38)*K99+SQRT(1-Inputs!$B$38)*_xlfn.NORM.S.INV(RAND())</f>
        <v>-0.75458179700420647</v>
      </c>
      <c r="W99" s="23">
        <f ca="1">SQRT(Inputs!$B$38)*L99+SQRT(1-Inputs!$B$38)*_xlfn.NORM.S.INV(RAND())</f>
        <v>0.33755490273208416</v>
      </c>
      <c r="X99" s="23">
        <f ca="1">SQRT(Inputs!$B$38)*M99+SQRT(1-Inputs!$B$38)*_xlfn.NORM.S.INV(RAND())</f>
        <v>-0.1712714715572482</v>
      </c>
      <c r="Y99" s="23">
        <f ca="1">SQRT(Inputs!$B$38)*C99+SQRT(1-Inputs!$B$38)*_xlfn.NORM.S.INV(RAND())</f>
        <v>-1.6887459093359154</v>
      </c>
      <c r="Z99" s="23">
        <f ca="1">SQRT(Inputs!$B$38)*D99+SQRT(1-Inputs!$B$38)*_xlfn.NORM.S.INV(RAND())</f>
        <v>1.4111967751102563</v>
      </c>
      <c r="AA99" s="23">
        <f ca="1">SQRT(Inputs!$B$38)*E99+SQRT(1-Inputs!$B$38)*_xlfn.NORM.S.INV(RAND())</f>
        <v>7.6022033547161805E-2</v>
      </c>
      <c r="AB99" s="23">
        <f ca="1">SQRT(Inputs!$B$38)*F99+SQRT(1-Inputs!$B$38)*_xlfn.NORM.S.INV(RAND())</f>
        <v>-1.4520183772822599</v>
      </c>
      <c r="AC99" s="23">
        <f ca="1">SQRT(Inputs!$B$38)*G99+SQRT(1-Inputs!$B$38)*_xlfn.NORM.S.INV(RAND())</f>
        <v>0.42794202963370437</v>
      </c>
      <c r="AD99" s="23">
        <f ca="1">SQRT(Inputs!$B$38)*H99+SQRT(1-Inputs!$B$38)*_xlfn.NORM.S.INV(RAND())</f>
        <v>-4.0077483726366991E-2</v>
      </c>
      <c r="AE99" s="23">
        <f ca="1">SQRT(Inputs!$B$38)*I99+SQRT(1-Inputs!$B$38)*_xlfn.NORM.S.INV(RAND())</f>
        <v>-0.37136737831708105</v>
      </c>
      <c r="AF99" s="23">
        <f ca="1">SQRT(Inputs!$B$38)*J99+SQRT(1-Inputs!$B$38)*_xlfn.NORM.S.INV(RAND())</f>
        <v>0.46419192900783912</v>
      </c>
      <c r="AG99" s="23">
        <f ca="1">SQRT(Inputs!$B$38)*K99+SQRT(1-Inputs!$B$38)*_xlfn.NORM.S.INV(RAND())</f>
        <v>1.3372166845618096</v>
      </c>
      <c r="AH99" s="23">
        <f ca="1">SQRT(Inputs!$B$38)*L99+SQRT(1-Inputs!$B$38)*_xlfn.NORM.S.INV(RAND())</f>
        <v>0.81899365574611727</v>
      </c>
      <c r="AI99" s="23">
        <f ca="1">SQRT(Inputs!$B$38)*M99+SQRT(1-Inputs!$B$38)*_xlfn.NORM.S.INV(RAND())</f>
        <v>-1.6045421551733212</v>
      </c>
      <c r="AJ99" s="23">
        <f ca="1">SQRT(Inputs!$B$38)*C99+SQRT(1-Inputs!$B$38)*_xlfn.NORM.S.INV(RAND())</f>
        <v>-1.8999702513092589</v>
      </c>
      <c r="AK99" s="23">
        <f ca="1">SQRT(Inputs!$B$38)*D99+SQRT(1-Inputs!$B$38)*_xlfn.NORM.S.INV(RAND())</f>
        <v>-4.9806558306266943E-2</v>
      </c>
      <c r="AL99" s="23">
        <f ca="1">SQRT(Inputs!$B$38)*E99+SQRT(1-Inputs!$B$38)*_xlfn.NORM.S.INV(RAND())</f>
        <v>0.59840378096535818</v>
      </c>
      <c r="AM99" s="23">
        <f ca="1">SQRT(Inputs!$B$38)*F99+SQRT(1-Inputs!$B$38)*_xlfn.NORM.S.INV(RAND())</f>
        <v>-0.87609233436503997</v>
      </c>
      <c r="AN99" s="23">
        <f ca="1">SQRT(Inputs!$B$38)*G99+SQRT(1-Inputs!$B$38)*_xlfn.NORM.S.INV(RAND())</f>
        <v>1.4733848296808392</v>
      </c>
      <c r="AO99" s="23">
        <f ca="1">SQRT(Inputs!$B$38)*H99+SQRT(1-Inputs!$B$38)*_xlfn.NORM.S.INV(RAND())</f>
        <v>-0.34177236569732511</v>
      </c>
      <c r="AP99" s="23">
        <f ca="1">SQRT(Inputs!$B$38)*I99+SQRT(1-Inputs!$B$38)*_xlfn.NORM.S.INV(RAND())</f>
        <v>0.234468829966827</v>
      </c>
      <c r="AQ99" s="23">
        <f ca="1">SQRT(Inputs!$B$38)*J99+SQRT(1-Inputs!$B$38)*_xlfn.NORM.S.INV(RAND())</f>
        <v>1.0843817410217624</v>
      </c>
      <c r="AR99" s="23">
        <f ca="1">SQRT(Inputs!$B$38)*K99+SQRT(1-Inputs!$B$38)*_xlfn.NORM.S.INV(RAND())</f>
        <v>0.7524003309642977</v>
      </c>
      <c r="AS99" s="23">
        <f ca="1">SQRT(Inputs!$B$38)*L99+SQRT(1-Inputs!$B$38)*_xlfn.NORM.S.INV(RAND())</f>
        <v>1.2961616634793565</v>
      </c>
      <c r="AT99" s="23">
        <f ca="1">SQRT(Inputs!$B$38)*M99+SQRT(1-Inputs!$B$38)*_xlfn.NORM.S.INV(RAND())</f>
        <v>-0.89337860742980746</v>
      </c>
      <c r="AU99" s="15">
        <f ca="1">Inputs!$B$6*EXP($B$8-0.5*C$5^2+C$5*N99)</f>
        <v>5168.2041096222674</v>
      </c>
      <c r="AV99" s="15">
        <f t="shared" ca="1" si="37"/>
        <v>6264.2045011743157</v>
      </c>
      <c r="AW99" s="15">
        <f t="shared" ca="1" si="38"/>
        <v>7010.5854465065049</v>
      </c>
      <c r="AX99" s="15">
        <f t="shared" ca="1" si="39"/>
        <v>7780.1677155918906</v>
      </c>
      <c r="AY99" s="15">
        <f t="shared" ca="1" si="40"/>
        <v>10529.790294349386</v>
      </c>
      <c r="AZ99" s="15">
        <f t="shared" ca="1" si="41"/>
        <v>11992.536772465968</v>
      </c>
      <c r="BA99" s="15">
        <f t="shared" ca="1" si="42"/>
        <v>13952.306749444497</v>
      </c>
      <c r="BB99" s="15">
        <f t="shared" ca="1" si="43"/>
        <v>17905.935656230653</v>
      </c>
      <c r="BC99" s="15">
        <f t="shared" ca="1" si="44"/>
        <v>20389.613706441982</v>
      </c>
      <c r="BD99" s="15">
        <f t="shared" ca="1" si="45"/>
        <v>25780.442628629953</v>
      </c>
      <c r="BE99" s="15">
        <f t="shared" ca="1" si="46"/>
        <v>31101.653413632321</v>
      </c>
      <c r="BF99" s="15">
        <f ca="1">Inputs!$B$13*EXP($B$9-0.5*C$6^2+C$6*Y99)</f>
        <v>9895.9341022249355</v>
      </c>
      <c r="BG99" s="15">
        <f t="shared" ca="1" si="47"/>
        <v>15557.949574470351</v>
      </c>
      <c r="BH99" s="15">
        <f t="shared" ca="1" si="48"/>
        <v>19250.150616935185</v>
      </c>
      <c r="BI99" s="15">
        <f t="shared" ca="1" si="49"/>
        <v>18845.460203065199</v>
      </c>
      <c r="BJ99" s="15">
        <f t="shared" ca="1" si="50"/>
        <v>24573.32937800025</v>
      </c>
      <c r="BK99" s="15">
        <f t="shared" ca="1" si="51"/>
        <v>29994.996186936321</v>
      </c>
      <c r="BL99" s="15">
        <f t="shared" ca="1" si="52"/>
        <v>35114.008158664117</v>
      </c>
      <c r="BM99" s="15">
        <f t="shared" ca="1" si="53"/>
        <v>45724.854414345005</v>
      </c>
      <c r="BN99" s="15">
        <f t="shared" ca="1" si="54"/>
        <v>66009.64612810449</v>
      </c>
      <c r="BO99" s="15">
        <f t="shared" ca="1" si="55"/>
        <v>89330.026530351417</v>
      </c>
      <c r="BP99" s="15">
        <f t="shared" ca="1" si="56"/>
        <v>91672.596458292144</v>
      </c>
      <c r="BQ99" s="15">
        <f ca="1">Inputs!$B$20*EXP($B$10-0.5*C$7^2+C$7*AJ99)</f>
        <v>2186.4666746211187</v>
      </c>
      <c r="BR99" s="15">
        <f t="shared" ca="1" si="57"/>
        <v>2920.1961874297249</v>
      </c>
      <c r="BS99" s="15">
        <f t="shared" ca="1" si="58"/>
        <v>4748.7498934076157</v>
      </c>
      <c r="BT99" s="15">
        <f t="shared" ca="1" si="59"/>
        <v>5203.1025177316278</v>
      </c>
      <c r="BU99" s="15">
        <f t="shared" ca="1" si="60"/>
        <v>10299.60094036778</v>
      </c>
      <c r="BV99" s="15">
        <f t="shared" ca="1" si="61"/>
        <v>13267.72856213353</v>
      </c>
      <c r="BW99" s="15">
        <f t="shared" ca="1" si="62"/>
        <v>19456.324075173165</v>
      </c>
      <c r="BX99" s="15">
        <f t="shared" ca="1" si="63"/>
        <v>33820.859602410805</v>
      </c>
      <c r="BY99" s="15">
        <f t="shared" ca="1" si="64"/>
        <v>54725.950946539284</v>
      </c>
      <c r="BZ99" s="15">
        <f t="shared" ca="1" si="65"/>
        <v>97448.982496601064</v>
      </c>
      <c r="CA99" s="15">
        <f t="shared" ca="1" si="66"/>
        <v>116792.18579828237</v>
      </c>
      <c r="CB99" s="15">
        <f ca="1">(AU99*DCF!C$10-DCF!C$5*MAX(AU99*DCF!C$10,0)-MAX(AU99-Inputs!$B$6,0)/Inputs!$B$10)*DCF!C$6</f>
        <v>1041.6057386437601</v>
      </c>
      <c r="CC99" s="15">
        <f ca="1">(AV99*DCF!D$10-DCF!D$5*MAX(AV99*DCF!D$10,0)-MAX(AV99-AU99,0)/Inputs!$B$10)*DCF!D$6</f>
        <v>1259.6263974567762</v>
      </c>
      <c r="CD99" s="15">
        <f ca="1">(AW99*DCF!E$10-DCF!E$5*MAX(AW99*DCF!E$10,0)-MAX(AW99-AV99,0)/Inputs!$B$10)*DCF!E$6</f>
        <v>1450.5166826948371</v>
      </c>
      <c r="CE99" s="15">
        <f ca="1">(AX99*DCF!F$10-DCF!F$5*MAX(AX99*DCF!F$10,0)-MAX(AX99-AW99,0)/Inputs!$B$10)*DCF!F$6</f>
        <v>1538.2672231764061</v>
      </c>
      <c r="CF99" s="15">
        <f ca="1">(AY99*DCF!G$10-DCF!G$5*MAX(AY99*DCF!G$10,0)-MAX(AY99-AX99,0)/Inputs!$B$10)*DCF!G$6</f>
        <v>1641.0314198958711</v>
      </c>
      <c r="CG99" s="15">
        <f ca="1">(AZ99*DCF!H$10-DCF!H$5*MAX(AZ99*DCF!H$10,0)-MAX(AZ99-AY99,0)/Inputs!$B$10)*DCF!H$6</f>
        <v>2068.6227560166822</v>
      </c>
      <c r="CH99" s="15">
        <f ca="1">(BA99*DCF!I$10-DCF!I$5*MAX(BA99*DCF!I$10,0)-MAX(BA99-AZ99,0)/Inputs!$B$10)*DCF!I$6</f>
        <v>2227.1065210633087</v>
      </c>
      <c r="CI99" s="15">
        <f ca="1">(BB99*DCF!J$10-DCF!J$5*MAX(BB99*DCF!J$10,0)-MAX(BB99-BA99,0)/Inputs!$B$10)*DCF!J$6</f>
        <v>2473.5927959391456</v>
      </c>
      <c r="CJ99" s="15">
        <f ca="1">(BC99*DCF!K$10-DCF!K$5*MAX(BC99*DCF!K$10,0)-MAX(BC99-BB99,0)/Inputs!$B$10)*DCF!K$6</f>
        <v>2934.7232291550131</v>
      </c>
      <c r="CK99" s="15">
        <f ca="1">(BD99*DCF!L$10-DCF!L$5*MAX(BD99*DCF!L$10,0)-MAX(BD99-BC99,0)/Inputs!$B$10)*DCF!L$6</f>
        <v>3191.0595236832355</v>
      </c>
      <c r="CL99" s="15">
        <f ca="1">(BE99*DCF!M$10-DCF!M$5*MAX(BE99*DCF!M$10,0)-MAX(BE99-BD99,0)/Inputs!$B$10)*DCF!M$6</f>
        <v>3753.1700819845964</v>
      </c>
      <c r="CM99" s="15">
        <f ca="1">(BF99*DCF!C$28-DCF!C$5*MAX(BF99*DCF!C$28,0)-MAX(BF99-Inputs!$B$13,0)/Inputs!$B$17)*DCF!C$6</f>
        <v>3020.1741891965853</v>
      </c>
      <c r="CN99" s="15">
        <f ca="1">(BG99*DCF!D$28-DCF!D$5*MAX(BG99*DCF!D$28,0)-MAX(BG99-BF99,0)/Inputs!$B$17)*DCF!D$6</f>
        <v>3374.2074737745838</v>
      </c>
      <c r="CO99" s="15">
        <f ca="1">(BH99*DCF!E$28-DCF!E$5*MAX(BH99*DCF!E$28,0)-MAX(BH99-BG99,0)/Inputs!$B$17)*DCF!E$6</f>
        <v>4724.3034283079369</v>
      </c>
      <c r="CP99" s="15">
        <f ca="1">(BI99*DCF!F$28-DCF!F$5*MAX(BI99*DCF!F$28,0)-MAX(BI99-BH99,0)/Inputs!$B$17)*DCF!F$6</f>
        <v>5116.0460394566444</v>
      </c>
      <c r="CQ99" s="15">
        <f ca="1">(BJ99*DCF!G$28-DCF!G$5*MAX(BJ99*DCF!G$28,0)-MAX(BJ99-BI99,0)/Inputs!$B$17)*DCF!G$6</f>
        <v>5412.365733649176</v>
      </c>
      <c r="CR99" s="15">
        <f ca="1">(BK99*DCF!H$28-DCF!H$5*MAX(BK99*DCF!H$28,0)-MAX(BK99-BJ99,0)/Inputs!$B$17)*DCF!H$6</f>
        <v>6575.718612782628</v>
      </c>
      <c r="CS99" s="15">
        <f ca="1">(BL99*DCF!I$28-DCF!I$5*MAX(BL99*DCF!I$28,0)-MAX(BL99-BK99,0)/Inputs!$B$17)*DCF!I$6</f>
        <v>7522.4305105330577</v>
      </c>
      <c r="CT99" s="15">
        <f ca="1">(BM99*DCF!J$28-DCF!J$5*MAX(BM99*DCF!J$28,0)-MAX(BM99-BL99,0)/Inputs!$B$17)*DCF!J$6</f>
        <v>8793.5269130231682</v>
      </c>
      <c r="CU99" s="15">
        <f ca="1">(BN99*DCF!K$28-DCF!K$5*MAX(BN99*DCF!K$28,0)-MAX(BN99-BM99,0)/Inputs!$B$17)*DCF!K$6</f>
        <v>11455.513685748183</v>
      </c>
      <c r="CV99" s="15">
        <f ca="1">(BO99*DCF!L$28-DCF!L$5*MAX(BO99*DCF!L$28,0)-MAX(BO99-BN99,0)/Inputs!$B$17)*DCF!L$6</f>
        <v>15184.475389855867</v>
      </c>
      <c r="CW99" s="15">
        <f ca="1">(BP99*DCF!M$28-DCF!M$5*MAX(BP99*DCF!M$28,0)-MAX(BP99-BO99,0)/Inputs!$B$17)*DCF!M$6</f>
        <v>17003.38769516136</v>
      </c>
      <c r="CX99" s="15">
        <f ca="1">(BQ99*DCF!C$46-DCF!C$5*MAX(BQ99*DCF!C$46,0)-MAX(BQ99-Inputs!$B$20,0)/Inputs!$B$24)*DCF!C$6</f>
        <v>-504.95766157531608</v>
      </c>
      <c r="CY99" s="15">
        <f ca="1">(BR99*DCF!D$46-DCF!D$5*MAX(BR99*DCF!D$46,0)-MAX(BR99-BQ99,0)/Inputs!$B$24)*DCF!D$6</f>
        <v>-811.48568194635254</v>
      </c>
      <c r="CZ99" s="15">
        <f ca="1">(BS99*DCF!E$46-DCF!E$5*MAX(BS99*DCF!E$46,0)-MAX(BS99-BR99,0)/Inputs!$B$24)*DCF!E$6</f>
        <v>-1282.3134746985138</v>
      </c>
      <c r="DA99" s="15">
        <f ca="1">(BT99*DCF!F$46-DCF!F$5*MAX(BT99*DCF!F$46,0)-MAX(BT99-BS99,0)/Inputs!$B$24)*DCF!F$6</f>
        <v>-544.36697556326737</v>
      </c>
      <c r="DB99" s="15">
        <f ca="1">(BU99*DCF!G$46-DCF!G$5*MAX(BU99*DCF!G$46,0)-MAX(BU99-BT99,0)/Inputs!$B$24)*DCF!G$6</f>
        <v>-2060.8196009683043</v>
      </c>
      <c r="DC99" s="15">
        <f ca="1">(BV99*DCF!H$46-DCF!H$5*MAX(BV99*DCF!H$46,0)-MAX(BV99-BU99,0)/Inputs!$B$24)*DCF!H$6</f>
        <v>-922.32747244404061</v>
      </c>
      <c r="DD99" s="15">
        <f ca="1">(BW99*DCF!I$46-DCF!I$5*MAX(BW99*DCF!I$46,0)-MAX(BW99-BV99,0)/Inputs!$B$24)*DCF!I$6</f>
        <v>-1327.1550173631642</v>
      </c>
      <c r="DE99" s="15">
        <f ca="1">(BX99*DCF!J$46-DCF!J$5*MAX(BX99*DCF!J$46,0)-MAX(BX99-BW99,0)/Inputs!$B$24)*DCF!J$6</f>
        <v>-2390.548631574316</v>
      </c>
      <c r="DF99" s="15">
        <f ca="1">(BY99*DCF!K$46-DCF!K$5*MAX(BY99*DCF!K$46,0)-MAX(BY99-BX99,0)/Inputs!$B$24)*DCF!K$6</f>
        <v>-1995.0617220152708</v>
      </c>
      <c r="DG99" s="15">
        <f ca="1">(BZ99*DCF!L$46-DCF!L$5*MAX(BZ99*DCF!L$46,0)-MAX(BZ99-BY99,0)/Inputs!$B$24)*DCF!L$6</f>
        <v>-2932.1663482312529</v>
      </c>
      <c r="DH99" s="15">
        <f ca="1">(CA99*DCF!M$46-DCF!M$5*MAX(CA99*DCF!M$46,0)-MAX(CA99-BZ99,0)/Inputs!$B$24)*DCF!M$6</f>
        <v>5112.2323446371101</v>
      </c>
      <c r="DI99" s="15">
        <f ca="1">SUM(CB99:CL99)+BE99*DCF!M$10*(1+Inputs!$B$30)*(1-Inputs!$B$33)*(1-Inputs!$B$30/Inputs!$B$31)/(Inputs!$B$29-Inputs!$B$30)*DCF!M$6</f>
        <v>110135.63509663742</v>
      </c>
      <c r="DJ99" s="15">
        <f ca="1">SUM(CM99:CW99)+BP99*DCF!M$28*(1+Inputs!$B$30)*(1-Inputs!$B$33)*(1-Inputs!$B$30/Inputs!$B$31)/(Inputs!$B$29-Inputs!$B$30)*DCF!M$6</f>
        <v>428350.21392217948</v>
      </c>
      <c r="DK99" s="15">
        <f ca="1">SUM(CX99:DH99)+CA99*DCF!M$46*(1+Inputs!$B$30)*(1-Inputs!$B$33)*(1-Inputs!$B$30/Inputs!$B$31)/(Inputs!$B$29-Inputs!$B$30)*DCF!M$6</f>
        <v>170915.58392125263</v>
      </c>
      <c r="DM99" s="15">
        <f ca="1">DI99+DJ99+DK99+Inputs!$B$34+Inputs!$B$36-Inputs!$B$35</f>
        <v>786252.43294006947</v>
      </c>
    </row>
    <row r="100" spans="1:117" x14ac:dyDescent="0.75">
      <c r="A100" s="11">
        <v>87</v>
      </c>
      <c r="C100" s="23">
        <f t="shared" ca="1" si="68"/>
        <v>-0.33391870085414738</v>
      </c>
      <c r="D100" s="23">
        <f t="shared" ca="1" si="68"/>
        <v>0.90525841904359683</v>
      </c>
      <c r="E100" s="23">
        <f t="shared" ca="1" si="68"/>
        <v>0.46315541069656607</v>
      </c>
      <c r="F100" s="23">
        <f t="shared" ca="1" si="68"/>
        <v>-9.0664339287150009E-2</v>
      </c>
      <c r="G100" s="23">
        <f t="shared" ca="1" si="68"/>
        <v>1.0418003129411406</v>
      </c>
      <c r="H100" s="23">
        <f t="shared" ca="1" si="68"/>
        <v>-1.1267015198298325</v>
      </c>
      <c r="I100" s="23">
        <f t="shared" ca="1" si="68"/>
        <v>0.71270077109339269</v>
      </c>
      <c r="J100" s="23">
        <f t="shared" ca="1" si="68"/>
        <v>-0.549501471013083</v>
      </c>
      <c r="K100" s="23">
        <f t="shared" ca="1" si="68"/>
        <v>1.033110844130007</v>
      </c>
      <c r="L100" s="23">
        <f t="shared" ca="1" si="68"/>
        <v>-0.53764682709934697</v>
      </c>
      <c r="M100" s="23">
        <f t="shared" ca="1" si="68"/>
        <v>0.42806854941582573</v>
      </c>
      <c r="N100" s="23">
        <f ca="1">SQRT(Inputs!$B$38)*C100+SQRT(1-Inputs!$B$38)*_xlfn.NORM.S.INV(RAND())</f>
        <v>-0.41641962699390089</v>
      </c>
      <c r="O100" s="23">
        <f ca="1">SQRT(Inputs!$B$38)*D100+SQRT(1-Inputs!$B$38)*_xlfn.NORM.S.INV(RAND())</f>
        <v>-0.98887393286095437</v>
      </c>
      <c r="P100" s="23">
        <f ca="1">SQRT(Inputs!$B$38)*E100+SQRT(1-Inputs!$B$38)*_xlfn.NORM.S.INV(RAND())</f>
        <v>1.5381471965792315</v>
      </c>
      <c r="Q100" s="23">
        <f ca="1">SQRT(Inputs!$B$38)*F100+SQRT(1-Inputs!$B$38)*_xlfn.NORM.S.INV(RAND())</f>
        <v>0.20728744336543656</v>
      </c>
      <c r="R100" s="23">
        <f ca="1">SQRT(Inputs!$B$38)*G100+SQRT(1-Inputs!$B$38)*_xlfn.NORM.S.INV(RAND())</f>
        <v>-0.57826249040505451</v>
      </c>
      <c r="S100" s="23">
        <f ca="1">SQRT(Inputs!$B$38)*H100+SQRT(1-Inputs!$B$38)*_xlfn.NORM.S.INV(RAND())</f>
        <v>-1.3388248558109463</v>
      </c>
      <c r="T100" s="23">
        <f ca="1">SQRT(Inputs!$B$38)*I100+SQRT(1-Inputs!$B$38)*_xlfn.NORM.S.INV(RAND())</f>
        <v>0.54766426452774875</v>
      </c>
      <c r="U100" s="23">
        <f ca="1">SQRT(Inputs!$B$38)*J100+SQRT(1-Inputs!$B$38)*_xlfn.NORM.S.INV(RAND())</f>
        <v>2.203493532236539E-2</v>
      </c>
      <c r="V100" s="23">
        <f ca="1">SQRT(Inputs!$B$38)*K100+SQRT(1-Inputs!$B$38)*_xlfn.NORM.S.INV(RAND())</f>
        <v>0.72811638035952064</v>
      </c>
      <c r="W100" s="23">
        <f ca="1">SQRT(Inputs!$B$38)*L100+SQRT(1-Inputs!$B$38)*_xlfn.NORM.S.INV(RAND())</f>
        <v>-0.471692107367014</v>
      </c>
      <c r="X100" s="23">
        <f ca="1">SQRT(Inputs!$B$38)*M100+SQRT(1-Inputs!$B$38)*_xlfn.NORM.S.INV(RAND())</f>
        <v>0.65238539607569379</v>
      </c>
      <c r="Y100" s="23">
        <f ca="1">SQRT(Inputs!$B$38)*C100+SQRT(1-Inputs!$B$38)*_xlfn.NORM.S.INV(RAND())</f>
        <v>0.74477922371590188</v>
      </c>
      <c r="Z100" s="23">
        <f ca="1">SQRT(Inputs!$B$38)*D100+SQRT(1-Inputs!$B$38)*_xlfn.NORM.S.INV(RAND())</f>
        <v>0.50442121978554344</v>
      </c>
      <c r="AA100" s="23">
        <f ca="1">SQRT(Inputs!$B$38)*E100+SQRT(1-Inputs!$B$38)*_xlfn.NORM.S.INV(RAND())</f>
        <v>2.1306805041103489</v>
      </c>
      <c r="AB100" s="23">
        <f ca="1">SQRT(Inputs!$B$38)*F100+SQRT(1-Inputs!$B$38)*_xlfn.NORM.S.INV(RAND())</f>
        <v>-9.7649512043050196E-2</v>
      </c>
      <c r="AC100" s="23">
        <f ca="1">SQRT(Inputs!$B$38)*G100+SQRT(1-Inputs!$B$38)*_xlfn.NORM.S.INV(RAND())</f>
        <v>-0.60644805791832279</v>
      </c>
      <c r="AD100" s="23">
        <f ca="1">SQRT(Inputs!$B$38)*H100+SQRT(1-Inputs!$B$38)*_xlfn.NORM.S.INV(RAND())</f>
        <v>-1.3378294173687018</v>
      </c>
      <c r="AE100" s="23">
        <f ca="1">SQRT(Inputs!$B$38)*I100+SQRT(1-Inputs!$B$38)*_xlfn.NORM.S.INV(RAND())</f>
        <v>1.5155529680358493E-2</v>
      </c>
      <c r="AF100" s="23">
        <f ca="1">SQRT(Inputs!$B$38)*J100+SQRT(1-Inputs!$B$38)*_xlfn.NORM.S.INV(RAND())</f>
        <v>-1.1454115597404455</v>
      </c>
      <c r="AG100" s="23">
        <f ca="1">SQRT(Inputs!$B$38)*K100+SQRT(1-Inputs!$B$38)*_xlfn.NORM.S.INV(RAND())</f>
        <v>1.4290983985904036</v>
      </c>
      <c r="AH100" s="23">
        <f ca="1">SQRT(Inputs!$B$38)*L100+SQRT(1-Inputs!$B$38)*_xlfn.NORM.S.INV(RAND())</f>
        <v>-0.80571006632103681</v>
      </c>
      <c r="AI100" s="23">
        <f ca="1">SQRT(Inputs!$B$38)*M100+SQRT(1-Inputs!$B$38)*_xlfn.NORM.S.INV(RAND())</f>
        <v>0.9950115212300662</v>
      </c>
      <c r="AJ100" s="23">
        <f ca="1">SQRT(Inputs!$B$38)*C100+SQRT(1-Inputs!$B$38)*_xlfn.NORM.S.INV(RAND())</f>
        <v>0.79247998802381403</v>
      </c>
      <c r="AK100" s="23">
        <f ca="1">SQRT(Inputs!$B$38)*D100+SQRT(1-Inputs!$B$38)*_xlfn.NORM.S.INV(RAND())</f>
        <v>-0.36083815539734027</v>
      </c>
      <c r="AL100" s="23">
        <f ca="1">SQRT(Inputs!$B$38)*E100+SQRT(1-Inputs!$B$38)*_xlfn.NORM.S.INV(RAND())</f>
        <v>-7.5755131717192281E-4</v>
      </c>
      <c r="AM100" s="23">
        <f ca="1">SQRT(Inputs!$B$38)*F100+SQRT(1-Inputs!$B$38)*_xlfn.NORM.S.INV(RAND())</f>
        <v>0.97804976875616179</v>
      </c>
      <c r="AN100" s="23">
        <f ca="1">SQRT(Inputs!$B$38)*G100+SQRT(1-Inputs!$B$38)*_xlfn.NORM.S.INV(RAND())</f>
        <v>0.95974248089471859</v>
      </c>
      <c r="AO100" s="23">
        <f ca="1">SQRT(Inputs!$B$38)*H100+SQRT(1-Inputs!$B$38)*_xlfn.NORM.S.INV(RAND())</f>
        <v>-0.10498829158109724</v>
      </c>
      <c r="AP100" s="23">
        <f ca="1">SQRT(Inputs!$B$38)*I100+SQRT(1-Inputs!$B$38)*_xlfn.NORM.S.INV(RAND())</f>
        <v>-0.28338536183019597</v>
      </c>
      <c r="AQ100" s="23">
        <f ca="1">SQRT(Inputs!$B$38)*J100+SQRT(1-Inputs!$B$38)*_xlfn.NORM.S.INV(RAND())</f>
        <v>-1.0622069903004629</v>
      </c>
      <c r="AR100" s="23">
        <f ca="1">SQRT(Inputs!$B$38)*K100+SQRT(1-Inputs!$B$38)*_xlfn.NORM.S.INV(RAND())</f>
        <v>-0.31664039262666965</v>
      </c>
      <c r="AS100" s="23">
        <f ca="1">SQRT(Inputs!$B$38)*L100+SQRT(1-Inputs!$B$38)*_xlfn.NORM.S.INV(RAND())</f>
        <v>-0.69286524662580051</v>
      </c>
      <c r="AT100" s="23">
        <f ca="1">SQRT(Inputs!$B$38)*M100+SQRT(1-Inputs!$B$38)*_xlfn.NORM.S.INV(RAND())</f>
        <v>-0.32147722680599777</v>
      </c>
      <c r="AU100" s="15">
        <f ca="1">Inputs!$B$6*EXP($B$8-0.5*C$5^2+C$5*N100)</f>
        <v>4638.7735564359646</v>
      </c>
      <c r="AV100" s="15">
        <f t="shared" ca="1" si="37"/>
        <v>4882.3993874807975</v>
      </c>
      <c r="AW100" s="15">
        <f t="shared" ca="1" si="38"/>
        <v>7325.7788975586864</v>
      </c>
      <c r="AX100" s="15">
        <f t="shared" ca="1" si="39"/>
        <v>9178.6898523615164</v>
      </c>
      <c r="AY100" s="15">
        <f t="shared" ca="1" si="40"/>
        <v>10484.759898251879</v>
      </c>
      <c r="AZ100" s="15">
        <f t="shared" ca="1" si="41"/>
        <v>11065.377504927052</v>
      </c>
      <c r="BA100" s="15">
        <f t="shared" ca="1" si="42"/>
        <v>14340.027123716016</v>
      </c>
      <c r="BB100" s="15">
        <f t="shared" ca="1" si="43"/>
        <v>17595.364788028153</v>
      </c>
      <c r="BC100" s="15">
        <f t="shared" ca="1" si="44"/>
        <v>23118.971872527542</v>
      </c>
      <c r="BD100" s="15">
        <f t="shared" ca="1" si="45"/>
        <v>27100.505291498514</v>
      </c>
      <c r="BE100" s="15">
        <f t="shared" ca="1" si="46"/>
        <v>35241.209285119883</v>
      </c>
      <c r="BF100" s="15">
        <f ca="1">Inputs!$B$13*EXP($B$9-0.5*C$6^2+C$6*Y100)</f>
        <v>16031.647110985783</v>
      </c>
      <c r="BG100" s="15">
        <f t="shared" ca="1" si="47"/>
        <v>21400.094466908555</v>
      </c>
      <c r="BH100" s="15">
        <f t="shared" ca="1" si="48"/>
        <v>37230.294232260821</v>
      </c>
      <c r="BI100" s="15">
        <f t="shared" ca="1" si="49"/>
        <v>44895.595693491734</v>
      </c>
      <c r="BJ100" s="15">
        <f t="shared" ca="1" si="50"/>
        <v>50432.036821567046</v>
      </c>
      <c r="BK100" s="15">
        <f t="shared" ca="1" si="51"/>
        <v>51589.351106956274</v>
      </c>
      <c r="BL100" s="15">
        <f t="shared" ca="1" si="52"/>
        <v>63495.877522070579</v>
      </c>
      <c r="BM100" s="15">
        <f t="shared" ca="1" si="53"/>
        <v>67698.207324703952</v>
      </c>
      <c r="BN100" s="15">
        <f t="shared" ca="1" si="54"/>
        <v>98813.012265004072</v>
      </c>
      <c r="BO100" s="15">
        <f t="shared" ca="1" si="55"/>
        <v>110709.5547679756</v>
      </c>
      <c r="BP100" s="15">
        <f t="shared" ca="1" si="56"/>
        <v>152523.08896777933</v>
      </c>
      <c r="BQ100" s="15">
        <f ca="1">Inputs!$B$20*EXP($B$10-0.5*C$7^2+C$7*AJ100)</f>
        <v>5681.7105425126447</v>
      </c>
      <c r="BR100" s="15">
        <f t="shared" ca="1" si="57"/>
        <v>6874.637206755835</v>
      </c>
      <c r="BS100" s="15">
        <f t="shared" ca="1" si="58"/>
        <v>9412.029415717001</v>
      </c>
      <c r="BT100" s="15">
        <f t="shared" ca="1" si="59"/>
        <v>16772.883951531592</v>
      </c>
      <c r="BU100" s="15">
        <f t="shared" ca="1" si="60"/>
        <v>29321.693357006297</v>
      </c>
      <c r="BV100" s="15">
        <f t="shared" ca="1" si="61"/>
        <v>39841.307498232542</v>
      </c>
      <c r="BW100" s="15">
        <f t="shared" ca="1" si="62"/>
        <v>52359.757202548259</v>
      </c>
      <c r="BX100" s="15">
        <f t="shared" ca="1" si="63"/>
        <v>59187.383008016484</v>
      </c>
      <c r="BY100" s="15">
        <f t="shared" ca="1" si="64"/>
        <v>78056.641400168257</v>
      </c>
      <c r="BZ100" s="15">
        <f t="shared" ca="1" si="65"/>
        <v>96425.942926695279</v>
      </c>
      <c r="CA100" s="15">
        <f t="shared" ca="1" si="66"/>
        <v>127928.27955972815</v>
      </c>
      <c r="CB100" s="15">
        <f ca="1">(AU100*DCF!C$10-DCF!C$5*MAX(AU100*DCF!C$10,0)-MAX(AU100-Inputs!$B$6,0)/Inputs!$B$10)*DCF!C$6</f>
        <v>1045.380672854116</v>
      </c>
      <c r="CC100" s="15">
        <f ca="1">(AV100*DCF!D$10-DCF!D$5*MAX(AV100*DCF!D$10,0)-MAX(AV100-AU100,0)/Inputs!$B$10)*DCF!D$6</f>
        <v>1130.6499907690188</v>
      </c>
      <c r="CD100" s="15">
        <f ca="1">(AW100*DCF!E$10-DCF!E$5*MAX(AW100*DCF!E$10,0)-MAX(AW100-AV100,0)/Inputs!$B$10)*DCF!E$6</f>
        <v>1141.0554807475032</v>
      </c>
      <c r="CE100" s="15">
        <f ca="1">(AX100*DCF!F$10-DCF!F$5*MAX(AX100*DCF!F$10,0)-MAX(AX100-AW100,0)/Inputs!$B$10)*DCF!F$6</f>
        <v>1618.148536202277</v>
      </c>
      <c r="CF100" s="15">
        <f ca="1">(AY100*DCF!G$10-DCF!G$5*MAX(AY100*DCF!G$10,0)-MAX(AY100-AX100,0)/Inputs!$B$10)*DCF!G$6</f>
        <v>1909.2291073016636</v>
      </c>
      <c r="CG100" s="15">
        <f ca="1">(AZ100*DCF!H$10-DCF!H$5*MAX(AZ100*DCF!H$10,0)-MAX(AZ100-AY100,0)/Inputs!$B$10)*DCF!H$6</f>
        <v>2045.2519145649164</v>
      </c>
      <c r="CH100" s="15">
        <f ca="1">(BA100*DCF!I$10-DCF!I$5*MAX(BA100*DCF!I$10,0)-MAX(BA100-AZ100,0)/Inputs!$B$10)*DCF!I$6</f>
        <v>2082.242558886438</v>
      </c>
      <c r="CI100" s="15">
        <f ca="1">(BB100*DCF!J$10-DCF!J$5*MAX(BB100*DCF!J$10,0)-MAX(BB100-BA100,0)/Inputs!$B$10)*DCF!J$6</f>
        <v>2526.112645211359</v>
      </c>
      <c r="CJ100" s="15">
        <f ca="1">(BC100*DCF!K$10-DCF!K$5*MAX(BC100*DCF!K$10,0)-MAX(BC100-BB100,0)/Inputs!$B$10)*DCF!K$6</f>
        <v>2948.5622715716049</v>
      </c>
      <c r="CK100" s="15">
        <f ca="1">(BD100*DCF!L$10-DCF!L$5*MAX(BD100*DCF!L$10,0)-MAX(BD100-BC100,0)/Inputs!$B$10)*DCF!L$6</f>
        <v>3572.3948025624018</v>
      </c>
      <c r="CL100" s="15">
        <f ca="1">(BE100*DCF!M$10-DCF!M$5*MAX(BE100*DCF!M$10,0)-MAX(BE100-BD100,0)/Inputs!$B$10)*DCF!M$6</f>
        <v>4000.4963668671717</v>
      </c>
      <c r="CM100" s="15">
        <f ca="1">(BF100*DCF!C$28-DCF!C$5*MAX(BF100*DCF!C$28,0)-MAX(BF100-Inputs!$B$13,0)/Inputs!$B$17)*DCF!C$6</f>
        <v>3820.086791398368</v>
      </c>
      <c r="CN100" s="15">
        <f ca="1">(BG100*DCF!D$28-DCF!D$5*MAX(BG100*DCF!D$28,0)-MAX(BG100-BF100,0)/Inputs!$B$17)*DCF!D$6</f>
        <v>5157.4854259187596</v>
      </c>
      <c r="CO100" s="15">
        <f ca="1">(BH100*DCF!E$28-DCF!E$5*MAX(BH100*DCF!E$28,0)-MAX(BH100-BG100,0)/Inputs!$B$17)*DCF!E$6</f>
        <v>7424.3677912071944</v>
      </c>
      <c r="CP100" s="15">
        <f ca="1">(BI100*DCF!F$28-DCF!F$5*MAX(BI100*DCF!F$28,0)-MAX(BI100-BH100,0)/Inputs!$B$17)*DCF!F$6</f>
        <v>10792.382351721881</v>
      </c>
      <c r="CQ100" s="15">
        <f ca="1">(BJ100*DCF!G$28-DCF!G$5*MAX(BJ100*DCF!G$28,0)-MAX(BJ100-BI100,0)/Inputs!$B$17)*DCF!G$6</f>
        <v>12153.799875734232</v>
      </c>
      <c r="CR100" s="15">
        <f ca="1">(BK100*DCF!H$28-DCF!H$5*MAX(BK100*DCF!H$28,0)-MAX(BK100-BJ100,0)/Inputs!$B$17)*DCF!H$6</f>
        <v>12578.801538437139</v>
      </c>
      <c r="CS100" s="15">
        <f ca="1">(BL100*DCF!I$28-DCF!I$5*MAX(BL100*DCF!I$28,0)-MAX(BL100-BK100,0)/Inputs!$B$17)*DCF!I$6</f>
        <v>13222.296880852757</v>
      </c>
      <c r="CT100" s="15">
        <f ca="1">(BM100*DCF!J$28-DCF!J$5*MAX(BM100*DCF!J$28,0)-MAX(BM100-BL100,0)/Inputs!$B$17)*DCF!J$6</f>
        <v>14545.12569267556</v>
      </c>
      <c r="CU100" s="15">
        <f ca="1">(BN100*DCF!K$28-DCF!K$5*MAX(BN100*DCF!K$28,0)-MAX(BN100-BM100,0)/Inputs!$B$17)*DCF!K$6</f>
        <v>17056.502234679945</v>
      </c>
      <c r="CV100" s="15">
        <f ca="1">(BO100*DCF!L$28-DCF!L$5*MAX(BO100*DCF!L$28,0)-MAX(BO100-BN100,0)/Inputs!$B$17)*DCF!L$6</f>
        <v>20742.76633424262</v>
      </c>
      <c r="CW100" s="15">
        <f ca="1">(BP100*DCF!M$28-DCF!M$5*MAX(BP100*DCF!M$28,0)-MAX(BP100-BO100,0)/Inputs!$B$17)*DCF!M$6</f>
        <v>24326.618204120143</v>
      </c>
      <c r="CX100" s="15">
        <f ca="1">(BQ100*DCF!C$46-DCF!C$5*MAX(BQ100*DCF!C$46,0)-MAX(BQ100-Inputs!$B$20,0)/Inputs!$B$24)*DCF!C$6</f>
        <v>-2457.9980664059894</v>
      </c>
      <c r="CY100" s="15">
        <f ca="1">(BR100*DCF!D$46-DCF!D$5*MAX(BR100*DCF!D$46,0)-MAX(BR100-BQ100,0)/Inputs!$B$24)*DCF!D$6</f>
        <v>-1682.352158023361</v>
      </c>
      <c r="CZ100" s="15">
        <f ca="1">(BS100*DCF!E$46-DCF!E$5*MAX(BS100*DCF!E$46,0)-MAX(BS100-BR100,0)/Inputs!$B$24)*DCF!E$6</f>
        <v>-2113.1590214510816</v>
      </c>
      <c r="DA100" s="15">
        <f ca="1">(BT100*DCF!F$46-DCF!F$5*MAX(BT100*DCF!F$46,0)-MAX(BT100-BS100,0)/Inputs!$B$24)*DCF!F$6</f>
        <v>-3901.8272864649452</v>
      </c>
      <c r="DB100" s="15">
        <f ca="1">(BU100*DCF!G$46-DCF!G$5*MAX(BU100*DCF!G$46,0)-MAX(BU100-BT100,0)/Inputs!$B$24)*DCF!G$6</f>
        <v>-5207.4953817386586</v>
      </c>
      <c r="DC100" s="15">
        <f ca="1">(BV100*DCF!H$46-DCF!H$5*MAX(BV100*DCF!H$46,0)-MAX(BV100-BU100,0)/Inputs!$B$24)*DCF!H$6</f>
        <v>-3268.9056396408305</v>
      </c>
      <c r="DD100" s="15">
        <f ca="1">(BW100*DCF!I$46-DCF!I$5*MAX(BW100*DCF!I$46,0)-MAX(BW100-BV100,0)/Inputs!$B$24)*DCF!I$6</f>
        <v>-2384.2937412939796</v>
      </c>
      <c r="DE100" s="15">
        <f ca="1">(BX100*DCF!J$46-DCF!J$5*MAX(BX100*DCF!J$46,0)-MAX(BX100-BW100,0)/Inputs!$B$24)*DCF!J$6</f>
        <v>672.17218041598176</v>
      </c>
      <c r="DF100" s="15">
        <f ca="1">(BY100*DCF!K$46-DCF!K$5*MAX(BY100*DCF!K$46,0)-MAX(BY100-BX100,0)/Inputs!$B$24)*DCF!K$6</f>
        <v>-163.61007122231788</v>
      </c>
      <c r="DG100" s="15">
        <f ca="1">(BZ100*DCF!L$46-DCF!L$5*MAX(BZ100*DCF!L$46,0)-MAX(BZ100-BY100,0)/Inputs!$B$24)*DCF!L$6</f>
        <v>2508.4459736796789</v>
      </c>
      <c r="DH100" s="15">
        <f ca="1">(CA100*DCF!M$46-DCF!M$5*MAX(CA100*DCF!M$46,0)-MAX(CA100-BZ100,0)/Inputs!$B$24)*DCF!M$6</f>
        <v>3443.3161880971793</v>
      </c>
      <c r="DI100" s="15">
        <f ca="1">SUM(CB100:CL100)+BE100*DCF!M$10*(1+Inputs!$B$30)*(1-Inputs!$B$33)*(1-Inputs!$B$30/Inputs!$B$31)/(Inputs!$B$29-Inputs!$B$30)*DCF!M$6</f>
        <v>122096.27580477556</v>
      </c>
      <c r="DJ100" s="15">
        <f ca="1">SUM(CM100:CW100)+BP100*DCF!M$28*(1+Inputs!$B$30)*(1-Inputs!$B$33)*(1-Inputs!$B$30/Inputs!$B$31)/(Inputs!$B$29-Inputs!$B$30)*DCF!M$6</f>
        <v>707785.26446283027</v>
      </c>
      <c r="DK100" s="15">
        <f ca="1">SUM(CX100:DH100)+CA100*DCF!M$46*(1+Inputs!$B$30)*(1-Inputs!$B$33)*(1-Inputs!$B$30/Inputs!$B$31)/(Inputs!$B$29-Inputs!$B$30)*DCF!M$6</f>
        <v>183236.56724877949</v>
      </c>
      <c r="DM100" s="15">
        <f ca="1">DI100+DJ100+DK100+Inputs!$B$34+Inputs!$B$36-Inputs!$B$35</f>
        <v>1089969.1075163851</v>
      </c>
    </row>
    <row r="101" spans="1:117" x14ac:dyDescent="0.75">
      <c r="A101" s="11">
        <v>88</v>
      </c>
      <c r="C101" s="23">
        <f t="shared" ca="1" si="68"/>
        <v>0.25222812901095837</v>
      </c>
      <c r="D101" s="23">
        <f t="shared" ca="1" si="68"/>
        <v>1.1880691997309412</v>
      </c>
      <c r="E101" s="23">
        <f t="shared" ca="1" si="68"/>
        <v>0.69840286066966573</v>
      </c>
      <c r="F101" s="23">
        <f t="shared" ca="1" si="68"/>
        <v>1.69883583422312</v>
      </c>
      <c r="G101" s="23">
        <f t="shared" ca="1" si="68"/>
        <v>1.3946719814620872</v>
      </c>
      <c r="H101" s="23">
        <f t="shared" ca="1" si="68"/>
        <v>1.3190325216201759</v>
      </c>
      <c r="I101" s="23">
        <f t="shared" ca="1" si="68"/>
        <v>4.3505681841876864E-2</v>
      </c>
      <c r="J101" s="23">
        <f t="shared" ca="1" si="68"/>
        <v>1.5536173018125747</v>
      </c>
      <c r="K101" s="23">
        <f t="shared" ca="1" si="68"/>
        <v>-0.54056200814385902</v>
      </c>
      <c r="L101" s="23">
        <f t="shared" ca="1" si="68"/>
        <v>-0.90927210058547359</v>
      </c>
      <c r="M101" s="23">
        <f t="shared" ca="1" si="68"/>
        <v>1.5962020276804385</v>
      </c>
      <c r="N101" s="23">
        <f ca="1">SQRT(Inputs!$B$38)*C101+SQRT(1-Inputs!$B$38)*_xlfn.NORM.S.INV(RAND())</f>
        <v>-1.0705623380780414</v>
      </c>
      <c r="O101" s="23">
        <f ca="1">SQRT(Inputs!$B$38)*D101+SQRT(1-Inputs!$B$38)*_xlfn.NORM.S.INV(RAND())</f>
        <v>0.62490494374260241</v>
      </c>
      <c r="P101" s="23">
        <f ca="1">SQRT(Inputs!$B$38)*E101+SQRT(1-Inputs!$B$38)*_xlfn.NORM.S.INV(RAND())</f>
        <v>0.68638600245424664</v>
      </c>
      <c r="Q101" s="23">
        <f ca="1">SQRT(Inputs!$B$38)*F101+SQRT(1-Inputs!$B$38)*_xlfn.NORM.S.INV(RAND())</f>
        <v>1.5109520547034272</v>
      </c>
      <c r="R101" s="23">
        <f ca="1">SQRT(Inputs!$B$38)*G101+SQRT(1-Inputs!$B$38)*_xlfn.NORM.S.INV(RAND())</f>
        <v>-1.5165222712667674</v>
      </c>
      <c r="S101" s="23">
        <f ca="1">SQRT(Inputs!$B$38)*H101+SQRT(1-Inputs!$B$38)*_xlfn.NORM.S.INV(RAND())</f>
        <v>-4.9014116469998203E-2</v>
      </c>
      <c r="T101" s="23">
        <f ca="1">SQRT(Inputs!$B$38)*I101+SQRT(1-Inputs!$B$38)*_xlfn.NORM.S.INV(RAND())</f>
        <v>-0.99251162694279471</v>
      </c>
      <c r="U101" s="23">
        <f ca="1">SQRT(Inputs!$B$38)*J101+SQRT(1-Inputs!$B$38)*_xlfn.NORM.S.INV(RAND())</f>
        <v>-0.9658869991197494</v>
      </c>
      <c r="V101" s="23">
        <f ca="1">SQRT(Inputs!$B$38)*K101+SQRT(1-Inputs!$B$38)*_xlfn.NORM.S.INV(RAND())</f>
        <v>-0.99762005252343466</v>
      </c>
      <c r="W101" s="23">
        <f ca="1">SQRT(Inputs!$B$38)*L101+SQRT(1-Inputs!$B$38)*_xlfn.NORM.S.INV(RAND())</f>
        <v>7.4832059855421962E-2</v>
      </c>
      <c r="X101" s="23">
        <f ca="1">SQRT(Inputs!$B$38)*M101+SQRT(1-Inputs!$B$38)*_xlfn.NORM.S.INV(RAND())</f>
        <v>-0.47501340801803671</v>
      </c>
      <c r="Y101" s="23">
        <f ca="1">SQRT(Inputs!$B$38)*C101+SQRT(1-Inputs!$B$38)*_xlfn.NORM.S.INV(RAND())</f>
        <v>-0.3920140895669964</v>
      </c>
      <c r="Z101" s="23">
        <f ca="1">SQRT(Inputs!$B$38)*D101+SQRT(1-Inputs!$B$38)*_xlfn.NORM.S.INV(RAND())</f>
        <v>1.9648850236455022</v>
      </c>
      <c r="AA101" s="23">
        <f ca="1">SQRT(Inputs!$B$38)*E101+SQRT(1-Inputs!$B$38)*_xlfn.NORM.S.INV(RAND())</f>
        <v>0.75304243079108502</v>
      </c>
      <c r="AB101" s="23">
        <f ca="1">SQRT(Inputs!$B$38)*F101+SQRT(1-Inputs!$B$38)*_xlfn.NORM.S.INV(RAND())</f>
        <v>2.1395584181495142</v>
      </c>
      <c r="AC101" s="23">
        <f ca="1">SQRT(Inputs!$B$38)*G101+SQRT(1-Inputs!$B$38)*_xlfn.NORM.S.INV(RAND())</f>
        <v>1.6494897741771308</v>
      </c>
      <c r="AD101" s="23">
        <f ca="1">SQRT(Inputs!$B$38)*H101+SQRT(1-Inputs!$B$38)*_xlfn.NORM.S.INV(RAND())</f>
        <v>0.55451795447988939</v>
      </c>
      <c r="AE101" s="23">
        <f ca="1">SQRT(Inputs!$B$38)*I101+SQRT(1-Inputs!$B$38)*_xlfn.NORM.S.INV(RAND())</f>
        <v>0.49815532282411878</v>
      </c>
      <c r="AF101" s="23">
        <f ca="1">SQRT(Inputs!$B$38)*J101+SQRT(1-Inputs!$B$38)*_xlfn.NORM.S.INV(RAND())</f>
        <v>0.24225992760956783</v>
      </c>
      <c r="AG101" s="23">
        <f ca="1">SQRT(Inputs!$B$38)*K101+SQRT(1-Inputs!$B$38)*_xlfn.NORM.S.INV(RAND())</f>
        <v>0.14118215784587973</v>
      </c>
      <c r="AH101" s="23">
        <f ca="1">SQRT(Inputs!$B$38)*L101+SQRT(1-Inputs!$B$38)*_xlfn.NORM.S.INV(RAND())</f>
        <v>-0.60833355211245643</v>
      </c>
      <c r="AI101" s="23">
        <f ca="1">SQRT(Inputs!$B$38)*M101+SQRT(1-Inputs!$B$38)*_xlfn.NORM.S.INV(RAND())</f>
        <v>1.6386356238670357</v>
      </c>
      <c r="AJ101" s="23">
        <f ca="1">SQRT(Inputs!$B$38)*C101+SQRT(1-Inputs!$B$38)*_xlfn.NORM.S.INV(RAND())</f>
        <v>1.198308679431956</v>
      </c>
      <c r="AK101" s="23">
        <f ca="1">SQRT(Inputs!$B$38)*D101+SQRT(1-Inputs!$B$38)*_xlfn.NORM.S.INV(RAND())</f>
        <v>0.19579773829087327</v>
      </c>
      <c r="AL101" s="23">
        <f ca="1">SQRT(Inputs!$B$38)*E101+SQRT(1-Inputs!$B$38)*_xlfn.NORM.S.INV(RAND())</f>
        <v>-0.39111521302039493</v>
      </c>
      <c r="AM101" s="23">
        <f ca="1">SQRT(Inputs!$B$38)*F101+SQRT(1-Inputs!$B$38)*_xlfn.NORM.S.INV(RAND())</f>
        <v>0.60647242674632817</v>
      </c>
      <c r="AN101" s="23">
        <f ca="1">SQRT(Inputs!$B$38)*G101+SQRT(1-Inputs!$B$38)*_xlfn.NORM.S.INV(RAND())</f>
        <v>0.14016561964384955</v>
      </c>
      <c r="AO101" s="23">
        <f ca="1">SQRT(Inputs!$B$38)*H101+SQRT(1-Inputs!$B$38)*_xlfn.NORM.S.INV(RAND())</f>
        <v>0.56786978274581124</v>
      </c>
      <c r="AP101" s="23">
        <f ca="1">SQRT(Inputs!$B$38)*I101+SQRT(1-Inputs!$B$38)*_xlfn.NORM.S.INV(RAND())</f>
        <v>1.0372702260137563</v>
      </c>
      <c r="AQ101" s="23">
        <f ca="1">SQRT(Inputs!$B$38)*J101+SQRT(1-Inputs!$B$38)*_xlfn.NORM.S.INV(RAND())</f>
        <v>0.54938532384221106</v>
      </c>
      <c r="AR101" s="23">
        <f ca="1">SQRT(Inputs!$B$38)*K101+SQRT(1-Inputs!$B$38)*_xlfn.NORM.S.INV(RAND())</f>
        <v>-2.8401111511000448</v>
      </c>
      <c r="AS101" s="23">
        <f ca="1">SQRT(Inputs!$B$38)*L101+SQRT(1-Inputs!$B$38)*_xlfn.NORM.S.INV(RAND())</f>
        <v>0.80694113801675438</v>
      </c>
      <c r="AT101" s="23">
        <f ca="1">SQRT(Inputs!$B$38)*M101+SQRT(1-Inputs!$B$38)*_xlfn.NORM.S.INV(RAND())</f>
        <v>1.2469270381983428</v>
      </c>
      <c r="AU101" s="15">
        <f ca="1">Inputs!$B$6*EXP($B$8-0.5*C$5^2+C$5*N101)</f>
        <v>4172.6942038462021</v>
      </c>
      <c r="AV101" s="15">
        <f t="shared" ca="1" si="37"/>
        <v>5567.9437893305503</v>
      </c>
      <c r="AW101" s="15">
        <f t="shared" ca="1" si="38"/>
        <v>7447.6756713341783</v>
      </c>
      <c r="AX101" s="15">
        <f t="shared" ca="1" si="39"/>
        <v>10982.000150743947</v>
      </c>
      <c r="AY101" s="15">
        <f t="shared" ca="1" si="40"/>
        <v>11242.693370089191</v>
      </c>
      <c r="AZ101" s="15">
        <f t="shared" ca="1" si="41"/>
        <v>13676.102640466974</v>
      </c>
      <c r="BA101" s="15">
        <f t="shared" ca="1" si="42"/>
        <v>15084.825011811208</v>
      </c>
      <c r="BB101" s="15">
        <f t="shared" ca="1" si="43"/>
        <v>16764.951620680353</v>
      </c>
      <c r="BC101" s="15">
        <f t="shared" ca="1" si="44"/>
        <v>18647.71127595393</v>
      </c>
      <c r="BD101" s="15">
        <f t="shared" ca="1" si="45"/>
        <v>23005.666426744432</v>
      </c>
      <c r="BE101" s="15">
        <f t="shared" ca="1" si="46"/>
        <v>26996.857108399185</v>
      </c>
      <c r="BF101" s="15">
        <f ca="1">Inputs!$B$13*EXP($B$9-0.5*C$6^2+C$6*Y101)</f>
        <v>12796.837426393244</v>
      </c>
      <c r="BG101" s="15">
        <f t="shared" ca="1" si="47"/>
        <v>22232.439202570004</v>
      </c>
      <c r="BH101" s="15">
        <f t="shared" ca="1" si="48"/>
        <v>30777.639569841664</v>
      </c>
      <c r="BI101" s="15">
        <f t="shared" ca="1" si="49"/>
        <v>52371.115974776185</v>
      </c>
      <c r="BJ101" s="15">
        <f t="shared" ca="1" si="50"/>
        <v>81436.657091738467</v>
      </c>
      <c r="BK101" s="15">
        <f t="shared" ca="1" si="51"/>
        <v>107785.65548519029</v>
      </c>
      <c r="BL101" s="15">
        <f t="shared" ca="1" si="52"/>
        <v>141231.02467660076</v>
      </c>
      <c r="BM101" s="15">
        <f t="shared" ca="1" si="53"/>
        <v>178907.48222218078</v>
      </c>
      <c r="BN101" s="15">
        <f t="shared" ca="1" si="54"/>
        <v>223788.15183720575</v>
      </c>
      <c r="BO101" s="15">
        <f t="shared" ca="1" si="55"/>
        <v>256550.05580465565</v>
      </c>
      <c r="BP101" s="15">
        <f t="shared" ca="1" si="56"/>
        <v>380181.93504326278</v>
      </c>
      <c r="BQ101" s="15">
        <f ca="1">Inputs!$B$20*EXP($B$10-0.5*C$7^2+C$7*AJ101)</f>
        <v>6561.32622187982</v>
      </c>
      <c r="BR101" s="15">
        <f t="shared" ca="1" si="57"/>
        <v>9474.0427515363881</v>
      </c>
      <c r="BS101" s="15">
        <f t="shared" ca="1" si="58"/>
        <v>11595.227429610626</v>
      </c>
      <c r="BT101" s="15">
        <f t="shared" ca="1" si="59"/>
        <v>18744.339318958962</v>
      </c>
      <c r="BU101" s="15">
        <f t="shared" ca="1" si="60"/>
        <v>26873.562670499945</v>
      </c>
      <c r="BV101" s="15">
        <f t="shared" ca="1" si="61"/>
        <v>42491.904469743189</v>
      </c>
      <c r="BW101" s="15">
        <f t="shared" ca="1" si="62"/>
        <v>73852.02141719636</v>
      </c>
      <c r="BX101" s="15">
        <f t="shared" ca="1" si="63"/>
        <v>115320.5955611057</v>
      </c>
      <c r="BY101" s="15">
        <f t="shared" ca="1" si="64"/>
        <v>93844.582506191044</v>
      </c>
      <c r="BZ101" s="15">
        <f t="shared" ca="1" si="65"/>
        <v>152733.6756254413</v>
      </c>
      <c r="CA101" s="15">
        <f t="shared" ca="1" si="66"/>
        <v>267761.56636851461</v>
      </c>
      <c r="CB101" s="15">
        <f ca="1">(AU101*DCF!C$10-DCF!C$5*MAX(AU101*DCF!C$10,0)-MAX(AU101-Inputs!$B$6,0)/Inputs!$B$10)*DCF!C$6</f>
        <v>1048.7039017124482</v>
      </c>
      <c r="CC101" s="15">
        <f ca="1">(AV101*DCF!D$10-DCF!D$5*MAX(AV101*DCF!D$10,0)-MAX(AV101-AU101,0)/Inputs!$B$10)*DCF!D$6</f>
        <v>1016.9534819237314</v>
      </c>
      <c r="CD101" s="15">
        <f ca="1">(AW101*DCF!E$10-DCF!E$5*MAX(AW101*DCF!E$10,0)-MAX(AW101-AV101,0)/Inputs!$B$10)*DCF!E$6</f>
        <v>1296.1562928149974</v>
      </c>
      <c r="CE101" s="15">
        <f ca="1">(AX101*DCF!F$10-DCF!F$5*MAX(AX101*DCF!F$10,0)-MAX(AX101-AW101,0)/Inputs!$B$10)*DCF!F$6</f>
        <v>1661.9478330934355</v>
      </c>
      <c r="CF101" s="15">
        <f ca="1">(AY101*DCF!G$10-DCF!G$5*MAX(AY101*DCF!G$10,0)-MAX(AY101-AX101,0)/Inputs!$B$10)*DCF!G$6</f>
        <v>2266.3330966135791</v>
      </c>
      <c r="CG101" s="15">
        <f ca="1">(AZ101*DCF!H$10-DCF!H$5*MAX(AZ101*DCF!H$10,0)-MAX(AZ101-AY101,0)/Inputs!$B$10)*DCF!H$6</f>
        <v>2223.1296966830037</v>
      </c>
      <c r="CH101" s="15">
        <f ca="1">(BA101*DCF!I$10-DCF!I$5*MAX(BA101*DCF!I$10,0)-MAX(BA101-AZ101,0)/Inputs!$B$10)*DCF!I$6</f>
        <v>2524.3674074916553</v>
      </c>
      <c r="CI101" s="15">
        <f ca="1">(BB101*DCF!J$10-DCF!J$5*MAX(BB101*DCF!J$10,0)-MAX(BB101-BA101,0)/Inputs!$B$10)*DCF!J$6</f>
        <v>2622.3090969243494</v>
      </c>
      <c r="CJ101" s="15">
        <f ca="1">(BC101*DCF!K$10-DCF!K$5*MAX(BC101*DCF!K$10,0)-MAX(BC101-BB101,0)/Inputs!$B$10)*DCF!K$6</f>
        <v>2738.4243405930729</v>
      </c>
      <c r="CK101" s="15">
        <f ca="1">(BD101*DCF!L$10-DCF!L$5*MAX(BD101*DCF!L$10,0)-MAX(BD101-BC101,0)/Inputs!$B$10)*DCF!L$6</f>
        <v>2906.1378097115244</v>
      </c>
      <c r="CL101" s="15">
        <f ca="1">(BE101*DCF!M$10-DCF!M$5*MAX(BE101*DCF!M$10,0)-MAX(BE101-BD101,0)/Inputs!$B$10)*DCF!M$6</f>
        <v>3332.8153441759114</v>
      </c>
      <c r="CM101" s="15">
        <f ca="1">(BF101*DCF!C$28-DCF!C$5*MAX(BF101*DCF!C$28,0)-MAX(BF101-Inputs!$B$13,0)/Inputs!$B$17)*DCF!C$6</f>
        <v>3579.9133011789686</v>
      </c>
      <c r="CN101" s="15">
        <f ca="1">(BG101*DCF!D$28-DCF!D$5*MAX(BG101*DCF!D$28,0)-MAX(BG101-BF101,0)/Inputs!$B$17)*DCF!D$6</f>
        <v>4534.9196322744592</v>
      </c>
      <c r="CO101" s="15">
        <f ca="1">(BH101*DCF!E$28-DCF!E$5*MAX(BH101*DCF!E$28,0)-MAX(BH101-BG101,0)/Inputs!$B$17)*DCF!E$6</f>
        <v>7032.6341969108262</v>
      </c>
      <c r="CP101" s="15">
        <f ca="1">(BI101*DCF!F$28-DCF!F$5*MAX(BI101*DCF!F$28,0)-MAX(BI101-BH101,0)/Inputs!$B$17)*DCF!F$6</f>
        <v>10285.944796338901</v>
      </c>
      <c r="CQ101" s="15">
        <f ca="1">(BJ101*DCF!G$28-DCF!G$5*MAX(BJ101*DCF!G$28,0)-MAX(BJ101-BI101,0)/Inputs!$B$17)*DCF!G$6</f>
        <v>16240.821657201988</v>
      </c>
      <c r="CR101" s="15">
        <f ca="1">(BK101*DCF!H$28-DCF!H$5*MAX(BK101*DCF!H$28,0)-MAX(BK101-BJ101,0)/Inputs!$B$17)*DCF!H$6</f>
        <v>22562.686867440163</v>
      </c>
      <c r="CS101" s="15">
        <f ca="1">(BL101*DCF!I$28-DCF!I$5*MAX(BL101*DCF!I$28,0)-MAX(BL101-BK101,0)/Inputs!$B$17)*DCF!I$6</f>
        <v>28410.468563887953</v>
      </c>
      <c r="CT101" s="15">
        <f ca="1">(BM101*DCF!J$28-DCF!J$5*MAX(BM101*DCF!J$28,0)-MAX(BM101-BL101,0)/Inputs!$B$17)*DCF!J$6</f>
        <v>34915.630297036842</v>
      </c>
      <c r="CU101" s="15">
        <f ca="1">(BN101*DCF!K$28-DCF!K$5*MAX(BN101*DCF!K$28,0)-MAX(BN101-BM101,0)/Inputs!$B$17)*DCF!K$6</f>
        <v>41763.021191746302</v>
      </c>
      <c r="CV101" s="15">
        <f ca="1">(BO101*DCF!L$28-DCF!L$5*MAX(BO101*DCF!L$28,0)-MAX(BO101-BN101,0)/Inputs!$B$17)*DCF!L$6</f>
        <v>47480.057022341607</v>
      </c>
      <c r="CW101" s="15">
        <f ca="1">(BP101*DCF!M$28-DCF!M$5*MAX(BP101*DCF!M$28,0)-MAX(BP101-BO101,0)/Inputs!$B$17)*DCF!M$6</f>
        <v>58608.44575166914</v>
      </c>
      <c r="CX101" s="15">
        <f ca="1">(BQ101*DCF!C$46-DCF!C$5*MAX(BQ101*DCF!C$46,0)-MAX(BQ101-Inputs!$B$20,0)/Inputs!$B$24)*DCF!C$6</f>
        <v>-3067.4315625033396</v>
      </c>
      <c r="CY101" s="15">
        <f ca="1">(BR101*DCF!D$46-DCF!D$5*MAX(BR101*DCF!D$46,0)-MAX(BR101-BQ101,0)/Inputs!$B$24)*DCF!D$6</f>
        <v>-2859.8301256163822</v>
      </c>
      <c r="CZ101" s="15">
        <f ca="1">(BS101*DCF!E$46-DCF!E$5*MAX(BS101*DCF!E$46,0)-MAX(BS101-BR101,0)/Inputs!$B$24)*DCF!E$6</f>
        <v>-2207.2684371634032</v>
      </c>
      <c r="DA101" s="15">
        <f ca="1">(BT101*DCF!F$46-DCF!F$5*MAX(BT101*DCF!F$46,0)-MAX(BT101-BS101,0)/Inputs!$B$24)*DCF!F$6</f>
        <v>-3968.298939538633</v>
      </c>
      <c r="DB101" s="15">
        <f ca="1">(BU101*DCF!G$46-DCF!G$5*MAX(BU101*DCF!G$46,0)-MAX(BU101-BT101,0)/Inputs!$B$24)*DCF!G$6</f>
        <v>-3638.4836741752788</v>
      </c>
      <c r="DC101" s="15">
        <f ca="1">(BV101*DCF!H$46-DCF!H$5*MAX(BV101*DCF!H$46,0)-MAX(BV101-BU101,0)/Inputs!$B$24)*DCF!H$6</f>
        <v>-4853.3040189469366</v>
      </c>
      <c r="DD101" s="15">
        <f ca="1">(BW101*DCF!I$46-DCF!I$5*MAX(BW101*DCF!I$46,0)-MAX(BW101-BV101,0)/Inputs!$B$24)*DCF!I$6</f>
        <v>-7296.6353348070397</v>
      </c>
      <c r="DE101" s="15">
        <f ca="1">(BX101*DCF!J$46-DCF!J$5*MAX(BX101*DCF!J$46,0)-MAX(BX101-BW101,0)/Inputs!$B$24)*DCF!J$6</f>
        <v>-6159.4083719160426</v>
      </c>
      <c r="DF101" s="15">
        <f ca="1">(BY101*DCF!K$46-DCF!K$5*MAX(BY101*DCF!K$46,0)-MAX(BY101-BX101,0)/Inputs!$B$24)*DCF!K$6</f>
        <v>5360.7153851364956</v>
      </c>
      <c r="DG101" s="15">
        <f ca="1">(BZ101*DCF!L$46-DCF!L$5*MAX(BZ101*DCF!L$46,0)-MAX(BZ101-BY101,0)/Inputs!$B$24)*DCF!L$6</f>
        <v>-2769.0244457978679</v>
      </c>
      <c r="DH101" s="15">
        <f ca="1">(CA101*DCF!M$46-DCF!M$5*MAX(CA101*DCF!M$46,0)-MAX(CA101-BZ101,0)/Inputs!$B$24)*DCF!M$6</f>
        <v>-3055.8378729710266</v>
      </c>
      <c r="DI101" s="15">
        <f ca="1">SUM(CB101:CL101)+BE101*DCF!M$10*(1+Inputs!$B$30)*(1-Inputs!$B$33)*(1-Inputs!$B$30/Inputs!$B$31)/(Inputs!$B$29-Inputs!$B$30)*DCF!M$6</f>
        <v>98769.88863088988</v>
      </c>
      <c r="DJ101" s="15">
        <f ca="1">SUM(CM101:CW101)+BP101*DCF!M$28*(1+Inputs!$B$30)*(1-Inputs!$B$33)*(1-Inputs!$B$30/Inputs!$B$31)/(Inputs!$B$29-Inputs!$B$30)*DCF!M$6</f>
        <v>1686149.6800927361</v>
      </c>
      <c r="DK101" s="15">
        <f ca="1">SUM(CX101:DH101)+CA101*DCF!M$46*(1+Inputs!$B$30)*(1-Inputs!$B$33)*(1-Inputs!$B$30/Inputs!$B$31)/(Inputs!$B$29-Inputs!$B$30)*DCF!M$6</f>
        <v>379476.2925926632</v>
      </c>
      <c r="DM101" s="15">
        <f ca="1">DI101+DJ101+DK101+Inputs!$B$34+Inputs!$B$36-Inputs!$B$35</f>
        <v>2241246.8613162893</v>
      </c>
    </row>
    <row r="102" spans="1:117" x14ac:dyDescent="0.75">
      <c r="A102" s="11">
        <v>89</v>
      </c>
      <c r="C102" s="23">
        <f t="shared" ca="1" si="68"/>
        <v>1.49424101322467</v>
      </c>
      <c r="D102" s="23">
        <f t="shared" ca="1" si="68"/>
        <v>0.85603185038300789</v>
      </c>
      <c r="E102" s="23">
        <f t="shared" ca="1" si="68"/>
        <v>4.3287621645301477E-2</v>
      </c>
      <c r="F102" s="23">
        <f t="shared" ca="1" si="68"/>
        <v>-0.52173670915721848</v>
      </c>
      <c r="G102" s="23">
        <f t="shared" ca="1" si="68"/>
        <v>-0.23628526434591965</v>
      </c>
      <c r="H102" s="23">
        <f t="shared" ca="1" si="68"/>
        <v>-1.057873224482254</v>
      </c>
      <c r="I102" s="23">
        <f t="shared" ca="1" si="68"/>
        <v>-0.24418966080748372</v>
      </c>
      <c r="J102" s="23">
        <f t="shared" ca="1" si="68"/>
        <v>2.7159845238619442E-2</v>
      </c>
      <c r="K102" s="23">
        <f t="shared" ca="1" si="68"/>
        <v>-0.41393976392848775</v>
      </c>
      <c r="L102" s="23">
        <f t="shared" ca="1" si="68"/>
        <v>-0.45437765686475584</v>
      </c>
      <c r="M102" s="23">
        <f t="shared" ca="1" si="68"/>
        <v>0.51661544479467736</v>
      </c>
      <c r="N102" s="23">
        <f ca="1">SQRT(Inputs!$B$38)*C102+SQRT(1-Inputs!$B$38)*_xlfn.NORM.S.INV(RAND())</f>
        <v>-0.73949082465884008</v>
      </c>
      <c r="O102" s="23">
        <f ca="1">SQRT(Inputs!$B$38)*D102+SQRT(1-Inputs!$B$38)*_xlfn.NORM.S.INV(RAND())</f>
        <v>0.71451313964426277</v>
      </c>
      <c r="P102" s="23">
        <f ca="1">SQRT(Inputs!$B$38)*E102+SQRT(1-Inputs!$B$38)*_xlfn.NORM.S.INV(RAND())</f>
        <v>8.2256351239422126E-2</v>
      </c>
      <c r="Q102" s="23">
        <f ca="1">SQRT(Inputs!$B$38)*F102+SQRT(1-Inputs!$B$38)*_xlfn.NORM.S.INV(RAND())</f>
        <v>-0.59292335808075469</v>
      </c>
      <c r="R102" s="23">
        <f ca="1">SQRT(Inputs!$B$38)*G102+SQRT(1-Inputs!$B$38)*_xlfn.NORM.S.INV(RAND())</f>
        <v>-1.0419521368786957</v>
      </c>
      <c r="S102" s="23">
        <f ca="1">SQRT(Inputs!$B$38)*H102+SQRT(1-Inputs!$B$38)*_xlfn.NORM.S.INV(RAND())</f>
        <v>-1.4296727929613664</v>
      </c>
      <c r="T102" s="23">
        <f ca="1">SQRT(Inputs!$B$38)*I102+SQRT(1-Inputs!$B$38)*_xlfn.NORM.S.INV(RAND())</f>
        <v>-0.91506609859830579</v>
      </c>
      <c r="U102" s="23">
        <f ca="1">SQRT(Inputs!$B$38)*J102+SQRT(1-Inputs!$B$38)*_xlfn.NORM.S.INV(RAND())</f>
        <v>0.14531443899164709</v>
      </c>
      <c r="V102" s="23">
        <f ca="1">SQRT(Inputs!$B$38)*K102+SQRT(1-Inputs!$B$38)*_xlfn.NORM.S.INV(RAND())</f>
        <v>-0.32215359054364046</v>
      </c>
      <c r="W102" s="23">
        <f ca="1">SQRT(Inputs!$B$38)*L102+SQRT(1-Inputs!$B$38)*_xlfn.NORM.S.INV(RAND())</f>
        <v>0.98748990280869309</v>
      </c>
      <c r="X102" s="23">
        <f ca="1">SQRT(Inputs!$B$38)*M102+SQRT(1-Inputs!$B$38)*_xlfn.NORM.S.INV(RAND())</f>
        <v>0.853443089378636</v>
      </c>
      <c r="Y102" s="23">
        <f ca="1">SQRT(Inputs!$B$38)*C102+SQRT(1-Inputs!$B$38)*_xlfn.NORM.S.INV(RAND())</f>
        <v>5.9890621284322432E-2</v>
      </c>
      <c r="Z102" s="23">
        <f ca="1">SQRT(Inputs!$B$38)*D102+SQRT(1-Inputs!$B$38)*_xlfn.NORM.S.INV(RAND())</f>
        <v>0.18573623415415658</v>
      </c>
      <c r="AA102" s="23">
        <f ca="1">SQRT(Inputs!$B$38)*E102+SQRT(1-Inputs!$B$38)*_xlfn.NORM.S.INV(RAND())</f>
        <v>3.0673085639308449E-2</v>
      </c>
      <c r="AB102" s="23">
        <f ca="1">SQRT(Inputs!$B$38)*F102+SQRT(1-Inputs!$B$38)*_xlfn.NORM.S.INV(RAND())</f>
        <v>-1.1021219985719339</v>
      </c>
      <c r="AC102" s="23">
        <f ca="1">SQRT(Inputs!$B$38)*G102+SQRT(1-Inputs!$B$38)*_xlfn.NORM.S.INV(RAND())</f>
        <v>-1.6833454122109526</v>
      </c>
      <c r="AD102" s="23">
        <f ca="1">SQRT(Inputs!$B$38)*H102+SQRT(1-Inputs!$B$38)*_xlfn.NORM.S.INV(RAND())</f>
        <v>-1.3270752334922982</v>
      </c>
      <c r="AE102" s="23">
        <f ca="1">SQRT(Inputs!$B$38)*I102+SQRT(1-Inputs!$B$38)*_xlfn.NORM.S.INV(RAND())</f>
        <v>-0.38720190776690111</v>
      </c>
      <c r="AF102" s="23">
        <f ca="1">SQRT(Inputs!$B$38)*J102+SQRT(1-Inputs!$B$38)*_xlfn.NORM.S.INV(RAND())</f>
        <v>-5.7825363570611389E-3</v>
      </c>
      <c r="AG102" s="23">
        <f ca="1">SQRT(Inputs!$B$38)*K102+SQRT(1-Inputs!$B$38)*_xlfn.NORM.S.INV(RAND())</f>
        <v>-0.38189775375072199</v>
      </c>
      <c r="AH102" s="23">
        <f ca="1">SQRT(Inputs!$B$38)*L102+SQRT(1-Inputs!$B$38)*_xlfn.NORM.S.INV(RAND())</f>
        <v>-0.29926091577280417</v>
      </c>
      <c r="AI102" s="23">
        <f ca="1">SQRT(Inputs!$B$38)*M102+SQRT(1-Inputs!$B$38)*_xlfn.NORM.S.INV(RAND())</f>
        <v>1.5656583599661582</v>
      </c>
      <c r="AJ102" s="23">
        <f ca="1">SQRT(Inputs!$B$38)*C102+SQRT(1-Inputs!$B$38)*_xlfn.NORM.S.INV(RAND())</f>
        <v>-0.66202956935322077</v>
      </c>
      <c r="AK102" s="23">
        <f ca="1">SQRT(Inputs!$B$38)*D102+SQRT(1-Inputs!$B$38)*_xlfn.NORM.S.INV(RAND())</f>
        <v>-0.23652916416945152</v>
      </c>
      <c r="AL102" s="23">
        <f ca="1">SQRT(Inputs!$B$38)*E102+SQRT(1-Inputs!$B$38)*_xlfn.NORM.S.INV(RAND())</f>
        <v>1.071493141293302</v>
      </c>
      <c r="AM102" s="23">
        <f ca="1">SQRT(Inputs!$B$38)*F102+SQRT(1-Inputs!$B$38)*_xlfn.NORM.S.INV(RAND())</f>
        <v>0.21109220078968555</v>
      </c>
      <c r="AN102" s="23">
        <f ca="1">SQRT(Inputs!$B$38)*G102+SQRT(1-Inputs!$B$38)*_xlfn.NORM.S.INV(RAND())</f>
        <v>-0.47579326320918847</v>
      </c>
      <c r="AO102" s="23">
        <f ca="1">SQRT(Inputs!$B$38)*H102+SQRT(1-Inputs!$B$38)*_xlfn.NORM.S.INV(RAND())</f>
        <v>-0.32195060015231558</v>
      </c>
      <c r="AP102" s="23">
        <f ca="1">SQRT(Inputs!$B$38)*I102+SQRT(1-Inputs!$B$38)*_xlfn.NORM.S.INV(RAND())</f>
        <v>-0.60819356731721652</v>
      </c>
      <c r="AQ102" s="23">
        <f ca="1">SQRT(Inputs!$B$38)*J102+SQRT(1-Inputs!$B$38)*_xlfn.NORM.S.INV(RAND())</f>
        <v>-1.3972508405898478</v>
      </c>
      <c r="AR102" s="23">
        <f ca="1">SQRT(Inputs!$B$38)*K102+SQRT(1-Inputs!$B$38)*_xlfn.NORM.S.INV(RAND())</f>
        <v>8.2894042011044167E-2</v>
      </c>
      <c r="AS102" s="23">
        <f ca="1">SQRT(Inputs!$B$38)*L102+SQRT(1-Inputs!$B$38)*_xlfn.NORM.S.INV(RAND())</f>
        <v>0.45325652946772632</v>
      </c>
      <c r="AT102" s="23">
        <f ca="1">SQRT(Inputs!$B$38)*M102+SQRT(1-Inputs!$B$38)*_xlfn.NORM.S.INV(RAND())</f>
        <v>-0.29966279937862711</v>
      </c>
      <c r="AU102" s="15">
        <f ca="1">Inputs!$B$6*EXP($B$8-0.5*C$5^2+C$5*N102)</f>
        <v>4402.4160093263708</v>
      </c>
      <c r="AV102" s="15">
        <f t="shared" ca="1" si="37"/>
        <v>5952.3890761458542</v>
      </c>
      <c r="AW102" s="15">
        <f t="shared" ca="1" si="38"/>
        <v>7338.8570823952105</v>
      </c>
      <c r="AX102" s="15">
        <f t="shared" ca="1" si="39"/>
        <v>8320.2762711102168</v>
      </c>
      <c r="AY102" s="15">
        <f t="shared" ca="1" si="40"/>
        <v>9003.2028579084272</v>
      </c>
      <c r="AZ102" s="15">
        <f t="shared" ca="1" si="41"/>
        <v>9407.1928199771628</v>
      </c>
      <c r="BA102" s="15">
        <f t="shared" ca="1" si="42"/>
        <v>10460.636537805673</v>
      </c>
      <c r="BB102" s="15">
        <f t="shared" ca="1" si="43"/>
        <v>12994.827818845768</v>
      </c>
      <c r="BC102" s="15">
        <f t="shared" ca="1" si="44"/>
        <v>15428.046360097554</v>
      </c>
      <c r="BD102" s="15">
        <f t="shared" ca="1" si="45"/>
        <v>20729.717249390062</v>
      </c>
      <c r="BE102" s="15">
        <f t="shared" ca="1" si="46"/>
        <v>27454.893671644306</v>
      </c>
      <c r="BF102" s="15">
        <f ca="1">Inputs!$B$13*EXP($B$9-0.5*C$6^2+C$6*Y102)</f>
        <v>13996.217709782401</v>
      </c>
      <c r="BG102" s="15">
        <f t="shared" ca="1" si="47"/>
        <v>17639.042024368391</v>
      </c>
      <c r="BH102" s="15">
        <f t="shared" ca="1" si="48"/>
        <v>21661.585405582155</v>
      </c>
      <c r="BI102" s="15">
        <f t="shared" ca="1" si="49"/>
        <v>22379.591795887114</v>
      </c>
      <c r="BJ102" s="15">
        <f t="shared" ca="1" si="50"/>
        <v>21524.814789876826</v>
      </c>
      <c r="BK102" s="15">
        <f t="shared" ca="1" si="51"/>
        <v>22051.027709179492</v>
      </c>
      <c r="BL102" s="15">
        <f t="shared" ca="1" si="52"/>
        <v>25761.387337990855</v>
      </c>
      <c r="BM102" s="15">
        <f t="shared" ca="1" si="53"/>
        <v>31643.565658808842</v>
      </c>
      <c r="BN102" s="15">
        <f t="shared" ca="1" si="54"/>
        <v>37176.696886057864</v>
      </c>
      <c r="BO102" s="15">
        <f t="shared" ca="1" si="55"/>
        <v>44178.25740093596</v>
      </c>
      <c r="BP102" s="15">
        <f t="shared" ca="1" si="56"/>
        <v>64928.769422199715</v>
      </c>
      <c r="BQ102" s="15">
        <f ca="1">Inputs!$B$20*EXP($B$10-0.5*C$7^2+C$7*AJ102)</f>
        <v>3391.8075481046435</v>
      </c>
      <c r="BR102" s="15">
        <f t="shared" ca="1" si="57"/>
        <v>4269.2047265057017</v>
      </c>
      <c r="BS102" s="15">
        <f t="shared" ca="1" si="58"/>
        <v>7952.8535809543764</v>
      </c>
      <c r="BT102" s="15">
        <f t="shared" ca="1" si="59"/>
        <v>11589.598831291154</v>
      </c>
      <c r="BU102" s="15">
        <f t="shared" ca="1" si="60"/>
        <v>14315.111931827149</v>
      </c>
      <c r="BV102" s="15">
        <f t="shared" ca="1" si="61"/>
        <v>18522.960761506314</v>
      </c>
      <c r="BW102" s="15">
        <f t="shared" ca="1" si="62"/>
        <v>22725.774653800556</v>
      </c>
      <c r="BX102" s="15">
        <f t="shared" ca="1" si="63"/>
        <v>24020.369361625388</v>
      </c>
      <c r="BY102" s="15">
        <f t="shared" ca="1" si="64"/>
        <v>34194.655129295199</v>
      </c>
      <c r="BZ102" s="15">
        <f t="shared" ca="1" si="65"/>
        <v>52149.043619871351</v>
      </c>
      <c r="CA102" s="15">
        <f t="shared" ca="1" si="66"/>
        <v>69454.842366478624</v>
      </c>
      <c r="CB102" s="15">
        <f ca="1">(AU102*DCF!C$10-DCF!C$5*MAX(AU102*DCF!C$10,0)-MAX(AU102-Inputs!$B$6,0)/Inputs!$B$10)*DCF!C$6</f>
        <v>1047.0659442935712</v>
      </c>
      <c r="CC102" s="15">
        <f ca="1">(AV102*DCF!D$10-DCF!D$5*MAX(AV102*DCF!D$10,0)-MAX(AV102-AU102,0)/Inputs!$B$10)*DCF!D$6</f>
        <v>1072.9341445312364</v>
      </c>
      <c r="CD102" s="15">
        <f ca="1">(AW102*DCF!E$10-DCF!E$5*MAX(AW102*DCF!E$10,0)-MAX(AW102-AV102,0)/Inputs!$B$10)*DCF!E$6</f>
        <v>1382.1352645794875</v>
      </c>
      <c r="CE102" s="15">
        <f ca="1">(AX102*DCF!F$10-DCF!F$5*MAX(AX102*DCF!F$10,0)-MAX(AX102-AW102,0)/Inputs!$B$10)*DCF!F$6</f>
        <v>1612.0940491623855</v>
      </c>
      <c r="CF102" s="15">
        <f ca="1">(AY102*DCF!G$10-DCF!G$5*MAX(AY102*DCF!G$10,0)-MAX(AY102-AX102,0)/Inputs!$B$10)*DCF!G$6</f>
        <v>1723.7482608064295</v>
      </c>
      <c r="CG102" s="15">
        <f ca="1">(AZ102*DCF!H$10-DCF!H$5*MAX(AZ102*DCF!H$10,0)-MAX(AZ102-AY102,0)/Inputs!$B$10)*DCF!H$6</f>
        <v>1754.6775733650625</v>
      </c>
      <c r="CH102" s="15">
        <f ca="1">(BA102*DCF!I$10-DCF!I$5*MAX(BA102*DCF!I$10,0)-MAX(BA102-AZ102,0)/Inputs!$B$10)*DCF!I$6</f>
        <v>1737.975011216553</v>
      </c>
      <c r="CI102" s="15">
        <f ca="1">(BB102*DCF!J$10-DCF!J$5*MAX(BB102*DCF!J$10,0)-MAX(BB102-BA102,0)/Inputs!$B$10)*DCF!J$6</f>
        <v>1845.9276774080488</v>
      </c>
      <c r="CJ102" s="15">
        <f ca="1">(BC102*DCF!K$10-DCF!K$5*MAX(BC102*DCF!K$10,0)-MAX(BC102-BB102,0)/Inputs!$B$10)*DCF!K$6</f>
        <v>2143.0541327426258</v>
      </c>
      <c r="CK102" s="15">
        <f ca="1">(BD102*DCF!L$10-DCF!L$5*MAX(BD102*DCF!L$10,0)-MAX(BD102-BC102,0)/Inputs!$B$10)*DCF!L$6</f>
        <v>2440.8436693125191</v>
      </c>
      <c r="CL102" s="15">
        <f ca="1">(BE102*DCF!M$10-DCF!M$5*MAX(BE102*DCF!M$10,0)-MAX(BE102-BD102,0)/Inputs!$B$10)*DCF!M$6</f>
        <v>3070.8464184177051</v>
      </c>
      <c r="CM102" s="15">
        <f ca="1">(BF102*DCF!C$28-DCF!C$5*MAX(BF102*DCF!C$28,0)-MAX(BF102-Inputs!$B$13,0)/Inputs!$B$17)*DCF!C$6</f>
        <v>3668.9631609385506</v>
      </c>
      <c r="CN102" s="15">
        <f ca="1">(BG102*DCF!D$28-DCF!D$5*MAX(BG102*DCF!D$28,0)-MAX(BG102-BF102,0)/Inputs!$B$17)*DCF!D$6</f>
        <v>4417.9232512736571</v>
      </c>
      <c r="CO102" s="15">
        <f ca="1">(BH102*DCF!E$28-DCF!E$5*MAX(BH102*DCF!E$28,0)-MAX(BH102-BG102,0)/Inputs!$B$17)*DCF!E$6</f>
        <v>5342.1587716528966</v>
      </c>
      <c r="CP102" s="15">
        <f ca="1">(BI102*DCF!F$28-DCF!F$5*MAX(BI102*DCF!F$28,0)-MAX(BI102-BH102,0)/Inputs!$B$17)*DCF!F$6</f>
        <v>5944.7452625217784</v>
      </c>
      <c r="CQ102" s="15">
        <f ca="1">(BJ102*DCF!G$28-DCF!G$5*MAX(BJ102*DCF!G$28,0)-MAX(BJ102-BI102,0)/Inputs!$B$17)*DCF!G$6</f>
        <v>5584.7765055327691</v>
      </c>
      <c r="CR102" s="15">
        <f ca="1">(BK102*DCF!H$28-DCF!H$5*MAX(BK102*DCF!H$28,0)-MAX(BK102-BJ102,0)/Inputs!$B$17)*DCF!H$6</f>
        <v>5371.7037152184039</v>
      </c>
      <c r="CS102" s="15">
        <f ca="1">(BL102*DCF!I$28-DCF!I$5*MAX(BL102*DCF!I$28,0)-MAX(BL102-BK102,0)/Inputs!$B$17)*DCF!I$6</f>
        <v>5525.3181163104819</v>
      </c>
      <c r="CT102" s="15">
        <f ca="1">(BM102*DCF!J$28-DCF!J$5*MAX(BM102*DCF!J$28,0)-MAX(BM102-BL102,0)/Inputs!$B$17)*DCF!J$6</f>
        <v>6279.2132827524338</v>
      </c>
      <c r="CU102" s="15">
        <f ca="1">(BN102*DCF!K$28-DCF!K$5*MAX(BN102*DCF!K$28,0)-MAX(BN102-BM102,0)/Inputs!$B$17)*DCF!K$6</f>
        <v>7173.3601662308311</v>
      </c>
      <c r="CV102" s="15">
        <f ca="1">(BO102*DCF!L$28-DCF!L$5*MAX(BO102*DCF!L$28,0)-MAX(BO102-BN102,0)/Inputs!$B$17)*DCF!L$6</f>
        <v>8022.2514002640137</v>
      </c>
      <c r="CW102" s="15">
        <f ca="1">(BP102*DCF!M$28-DCF!M$5*MAX(BP102*DCF!M$28,0)-MAX(BP102-BO102,0)/Inputs!$B$17)*DCF!M$6</f>
        <v>10047.373961975789</v>
      </c>
      <c r="CX102" s="15">
        <f ca="1">(BQ102*DCF!C$46-DCF!C$5*MAX(BQ102*DCF!C$46,0)-MAX(BQ102-Inputs!$B$20,0)/Inputs!$B$24)*DCF!C$6</f>
        <v>-871.46019499166982</v>
      </c>
      <c r="CY102" s="15">
        <f ca="1">(BR102*DCF!D$46-DCF!D$5*MAX(BR102*DCF!D$46,0)-MAX(BR102-BQ102,0)/Inputs!$B$24)*DCF!D$6</f>
        <v>-1103.0317806392222</v>
      </c>
      <c r="CZ102" s="15">
        <f ca="1">(BS102*DCF!E$46-DCF!E$5*MAX(BS102*DCF!E$46,0)-MAX(BS102-BR102,0)/Inputs!$B$24)*DCF!E$6</f>
        <v>-2392.4317520795039</v>
      </c>
      <c r="DA102" s="15">
        <f ca="1">(BT102*DCF!F$46-DCF!F$5*MAX(BT102*DCF!F$46,0)-MAX(BT102-BS102,0)/Inputs!$B$24)*DCF!F$6</f>
        <v>-2168.2817738630029</v>
      </c>
      <c r="DB102" s="15">
        <f ca="1">(BU102*DCF!G$46-DCF!G$5*MAX(BU102*DCF!G$46,0)-MAX(BU102-BT102,0)/Inputs!$B$24)*DCF!G$6</f>
        <v>-1398.3408396355737</v>
      </c>
      <c r="DC102" s="15">
        <f ca="1">(BV102*DCF!H$46-DCF!H$5*MAX(BV102*DCF!H$46,0)-MAX(BV102-BU102,0)/Inputs!$B$24)*DCF!H$6</f>
        <v>-1307.5632419052683</v>
      </c>
      <c r="DD102" s="15">
        <f ca="1">(BW102*DCF!I$46-DCF!I$5*MAX(BW102*DCF!I$46,0)-MAX(BW102-BV102,0)/Inputs!$B$24)*DCF!I$6</f>
        <v>-681.60470682863593</v>
      </c>
      <c r="DE102" s="15">
        <f ca="1">(BX102*DCF!J$46-DCF!J$5*MAX(BX102*DCF!J$46,0)-MAX(BX102-BW102,0)/Inputs!$B$24)*DCF!J$6</f>
        <v>664.28268511085298</v>
      </c>
      <c r="DF102" s="15">
        <f ca="1">(BY102*DCF!K$46-DCF!K$5*MAX(BY102*DCF!K$46,0)-MAX(BY102-BX102,0)/Inputs!$B$24)*DCF!K$6</f>
        <v>-539.11628178223657</v>
      </c>
      <c r="DG102" s="15">
        <f ca="1">(BZ102*DCF!L$46-DCF!L$5*MAX(BZ102*DCF!L$46,0)-MAX(BZ102-BY102,0)/Inputs!$B$24)*DCF!L$6</f>
        <v>-458.31541501889012</v>
      </c>
      <c r="DH102" s="15">
        <f ca="1">(CA102*DCF!M$46-DCF!M$5*MAX(CA102*DCF!M$46,0)-MAX(CA102-BZ102,0)/Inputs!$B$24)*DCF!M$6</f>
        <v>1827.102494999901</v>
      </c>
      <c r="DI102" s="15">
        <f ca="1">SUM(CB102:CL102)+BE102*DCF!M$10*(1+Inputs!$B$30)*(1-Inputs!$B$33)*(1-Inputs!$B$30/Inputs!$B$31)/(Inputs!$B$29-Inputs!$B$30)*DCF!M$6</f>
        <v>96238.634287405468</v>
      </c>
      <c r="DJ102" s="15">
        <f ca="1">SUM(CM102:CW102)+BP102*DCF!M$28*(1+Inputs!$B$30)*(1-Inputs!$B$33)*(1-Inputs!$B$30/Inputs!$B$31)/(Inputs!$B$29-Inputs!$B$30)*DCF!M$6</f>
        <v>308307.95278943371</v>
      </c>
      <c r="DK102" s="15">
        <f ca="1">SUM(CX102:DH102)+CA102*DCF!M$46*(1+Inputs!$B$30)*(1-Inputs!$B$33)*(1-Inputs!$B$30/Inputs!$B$31)/(Inputs!$B$29-Inputs!$B$30)*DCF!M$6</f>
        <v>98956.652943988098</v>
      </c>
      <c r="DM102" s="15">
        <f ca="1">DI102+DJ102+DK102+Inputs!$B$34+Inputs!$B$36-Inputs!$B$35</f>
        <v>580354.24002082727</v>
      </c>
    </row>
    <row r="103" spans="1:117" x14ac:dyDescent="0.75">
      <c r="A103" s="11">
        <v>90</v>
      </c>
      <c r="C103" s="23">
        <f t="shared" ca="1" si="68"/>
        <v>-1.1921356033668962</v>
      </c>
      <c r="D103" s="23">
        <f t="shared" ca="1" si="68"/>
        <v>0.11825880482267222</v>
      </c>
      <c r="E103" s="23">
        <f t="shared" ca="1" si="68"/>
        <v>-0.22212466245539125</v>
      </c>
      <c r="F103" s="23">
        <f t="shared" ca="1" si="68"/>
        <v>6.8472228243132302E-2</v>
      </c>
      <c r="G103" s="23">
        <f t="shared" ca="1" si="68"/>
        <v>-2.1337712762225114</v>
      </c>
      <c r="H103" s="23">
        <f t="shared" ca="1" si="68"/>
        <v>0.32315189088993473</v>
      </c>
      <c r="I103" s="23">
        <f t="shared" ca="1" si="68"/>
        <v>-0.30268361271324007</v>
      </c>
      <c r="J103" s="23">
        <f t="shared" ca="1" si="68"/>
        <v>1.7675519323623647</v>
      </c>
      <c r="K103" s="23">
        <f t="shared" ca="1" si="68"/>
        <v>1.3030825371942041</v>
      </c>
      <c r="L103" s="23">
        <f t="shared" ca="1" si="68"/>
        <v>0.99970299484690517</v>
      </c>
      <c r="M103" s="23">
        <f t="shared" ca="1" si="68"/>
        <v>-1.2656092931418688</v>
      </c>
      <c r="N103" s="23">
        <f ca="1">SQRT(Inputs!$B$38)*C103+SQRT(1-Inputs!$B$38)*_xlfn.NORM.S.INV(RAND())</f>
        <v>-0.50063556430562417</v>
      </c>
      <c r="O103" s="23">
        <f ca="1">SQRT(Inputs!$B$38)*D103+SQRT(1-Inputs!$B$38)*_xlfn.NORM.S.INV(RAND())</f>
        <v>-0.41760272934517922</v>
      </c>
      <c r="P103" s="23">
        <f ca="1">SQRT(Inputs!$B$38)*E103+SQRT(1-Inputs!$B$38)*_xlfn.NORM.S.INV(RAND())</f>
        <v>0.5790289937557267</v>
      </c>
      <c r="Q103" s="23">
        <f ca="1">SQRT(Inputs!$B$38)*F103+SQRT(1-Inputs!$B$38)*_xlfn.NORM.S.INV(RAND())</f>
        <v>0.79861748746034955</v>
      </c>
      <c r="R103" s="23">
        <f ca="1">SQRT(Inputs!$B$38)*G103+SQRT(1-Inputs!$B$38)*_xlfn.NORM.S.INV(RAND())</f>
        <v>-0.41779278768176076</v>
      </c>
      <c r="S103" s="23">
        <f ca="1">SQRT(Inputs!$B$38)*H103+SQRT(1-Inputs!$B$38)*_xlfn.NORM.S.INV(RAND())</f>
        <v>-0.62878685299663339</v>
      </c>
      <c r="T103" s="23">
        <f ca="1">SQRT(Inputs!$B$38)*I103+SQRT(1-Inputs!$B$38)*_xlfn.NORM.S.INV(RAND())</f>
        <v>1.2572579075847801</v>
      </c>
      <c r="U103" s="23">
        <f ca="1">SQRT(Inputs!$B$38)*J103+SQRT(1-Inputs!$B$38)*_xlfn.NORM.S.INV(RAND())</f>
        <v>1.8578440460574548</v>
      </c>
      <c r="V103" s="23">
        <f ca="1">SQRT(Inputs!$B$38)*K103+SQRT(1-Inputs!$B$38)*_xlfn.NORM.S.INV(RAND())</f>
        <v>1.3738768811188233</v>
      </c>
      <c r="W103" s="23">
        <f ca="1">SQRT(Inputs!$B$38)*L103+SQRT(1-Inputs!$B$38)*_xlfn.NORM.S.INV(RAND())</f>
        <v>2.4806603943221393</v>
      </c>
      <c r="X103" s="23">
        <f ca="1">SQRT(Inputs!$B$38)*M103+SQRT(1-Inputs!$B$38)*_xlfn.NORM.S.INV(RAND())</f>
        <v>-1.2380187379784635</v>
      </c>
      <c r="Y103" s="23">
        <f ca="1">SQRT(Inputs!$B$38)*C103+SQRT(1-Inputs!$B$38)*_xlfn.NORM.S.INV(RAND())</f>
        <v>-9.8844643078107364E-2</v>
      </c>
      <c r="Z103" s="23">
        <f ca="1">SQRT(Inputs!$B$38)*D103+SQRT(1-Inputs!$B$38)*_xlfn.NORM.S.INV(RAND())</f>
        <v>1.4754956743817167</v>
      </c>
      <c r="AA103" s="23">
        <f ca="1">SQRT(Inputs!$B$38)*E103+SQRT(1-Inputs!$B$38)*_xlfn.NORM.S.INV(RAND())</f>
        <v>-1.8686288970351028</v>
      </c>
      <c r="AB103" s="23">
        <f ca="1">SQRT(Inputs!$B$38)*F103+SQRT(1-Inputs!$B$38)*_xlfn.NORM.S.INV(RAND())</f>
        <v>-0.30374213009123541</v>
      </c>
      <c r="AC103" s="23">
        <f ca="1">SQRT(Inputs!$B$38)*G103+SQRT(1-Inputs!$B$38)*_xlfn.NORM.S.INV(RAND())</f>
        <v>-1.1971750138129766</v>
      </c>
      <c r="AD103" s="23">
        <f ca="1">SQRT(Inputs!$B$38)*H103+SQRT(1-Inputs!$B$38)*_xlfn.NORM.S.INV(RAND())</f>
        <v>-0.69725541280536485</v>
      </c>
      <c r="AE103" s="23">
        <f ca="1">SQRT(Inputs!$B$38)*I103+SQRT(1-Inputs!$B$38)*_xlfn.NORM.S.INV(RAND())</f>
        <v>-0.72998577540159004</v>
      </c>
      <c r="AF103" s="23">
        <f ca="1">SQRT(Inputs!$B$38)*J103+SQRT(1-Inputs!$B$38)*_xlfn.NORM.S.INV(RAND())</f>
        <v>2.1636359221493024</v>
      </c>
      <c r="AG103" s="23">
        <f ca="1">SQRT(Inputs!$B$38)*K103+SQRT(1-Inputs!$B$38)*_xlfn.NORM.S.INV(RAND())</f>
        <v>1.0867910778537757</v>
      </c>
      <c r="AH103" s="23">
        <f ca="1">SQRT(Inputs!$B$38)*L103+SQRT(1-Inputs!$B$38)*_xlfn.NORM.S.INV(RAND())</f>
        <v>-1.4052527909884152</v>
      </c>
      <c r="AI103" s="23">
        <f ca="1">SQRT(Inputs!$B$38)*M103+SQRT(1-Inputs!$B$38)*_xlfn.NORM.S.INV(RAND())</f>
        <v>-2.2490787281103932</v>
      </c>
      <c r="AJ103" s="23">
        <f ca="1">SQRT(Inputs!$B$38)*C103+SQRT(1-Inputs!$B$38)*_xlfn.NORM.S.INV(RAND())</f>
        <v>-0.12496873430900168</v>
      </c>
      <c r="AK103" s="23">
        <f ca="1">SQRT(Inputs!$B$38)*D103+SQRT(1-Inputs!$B$38)*_xlfn.NORM.S.INV(RAND())</f>
        <v>-0.76151931873675194</v>
      </c>
      <c r="AL103" s="23">
        <f ca="1">SQRT(Inputs!$B$38)*E103+SQRT(1-Inputs!$B$38)*_xlfn.NORM.S.INV(RAND())</f>
        <v>0.23102916101118184</v>
      </c>
      <c r="AM103" s="23">
        <f ca="1">SQRT(Inputs!$B$38)*F103+SQRT(1-Inputs!$B$38)*_xlfn.NORM.S.INV(RAND())</f>
        <v>0.21486614964256784</v>
      </c>
      <c r="AN103" s="23">
        <f ca="1">SQRT(Inputs!$B$38)*G103+SQRT(1-Inputs!$B$38)*_xlfn.NORM.S.INV(RAND())</f>
        <v>-1.7410345501017637</v>
      </c>
      <c r="AO103" s="23">
        <f ca="1">SQRT(Inputs!$B$38)*H103+SQRT(1-Inputs!$B$38)*_xlfn.NORM.S.INV(RAND())</f>
        <v>0.41002080535601637</v>
      </c>
      <c r="AP103" s="23">
        <f ca="1">SQRT(Inputs!$B$38)*I103+SQRT(1-Inputs!$B$38)*_xlfn.NORM.S.INV(RAND())</f>
        <v>-9.6211268904513786E-2</v>
      </c>
      <c r="AQ103" s="23">
        <f ca="1">SQRT(Inputs!$B$38)*J103+SQRT(1-Inputs!$B$38)*_xlfn.NORM.S.INV(RAND())</f>
        <v>-6.872468047550484E-2</v>
      </c>
      <c r="AR103" s="23">
        <f ca="1">SQRT(Inputs!$B$38)*K103+SQRT(1-Inputs!$B$38)*_xlfn.NORM.S.INV(RAND())</f>
        <v>1.014763920509461</v>
      </c>
      <c r="AS103" s="23">
        <f ca="1">SQRT(Inputs!$B$38)*L103+SQRT(1-Inputs!$B$38)*_xlfn.NORM.S.INV(RAND())</f>
        <v>3.1721525189926325E-2</v>
      </c>
      <c r="AT103" s="23">
        <f ca="1">SQRT(Inputs!$B$38)*M103+SQRT(1-Inputs!$B$38)*_xlfn.NORM.S.INV(RAND())</f>
        <v>-0.98214208579855156</v>
      </c>
      <c r="AU103" s="15">
        <f ca="1">Inputs!$B$6*EXP($B$8-0.5*C$5^2+C$5*N103)</f>
        <v>4575.9655187153749</v>
      </c>
      <c r="AV103" s="15">
        <f t="shared" ca="1" si="37"/>
        <v>5238.3137036317412</v>
      </c>
      <c r="AW103" s="15">
        <f t="shared" ca="1" si="38"/>
        <v>6906.0328909171631</v>
      </c>
      <c r="AX103" s="15">
        <f t="shared" ca="1" si="39"/>
        <v>9316.2196569926145</v>
      </c>
      <c r="AY103" s="15">
        <f t="shared" ca="1" si="40"/>
        <v>10843.178196409279</v>
      </c>
      <c r="AZ103" s="15">
        <f t="shared" ca="1" si="41"/>
        <v>12374.32106962189</v>
      </c>
      <c r="BA103" s="15">
        <f t="shared" ca="1" si="42"/>
        <v>17272.625993772734</v>
      </c>
      <c r="BB103" s="15">
        <f t="shared" ca="1" si="43"/>
        <v>25473.349494882983</v>
      </c>
      <c r="BC103" s="15">
        <f t="shared" ca="1" si="44"/>
        <v>35622.805893481229</v>
      </c>
      <c r="BD103" s="15">
        <f t="shared" ca="1" si="45"/>
        <v>55038.271769528008</v>
      </c>
      <c r="BE103" s="15">
        <f t="shared" ca="1" si="46"/>
        <v>60250.684363019609</v>
      </c>
      <c r="BF103" s="15">
        <f ca="1">Inputs!$B$13*EXP($B$9-0.5*C$6^2+C$6*Y103)</f>
        <v>13562.630182814943</v>
      </c>
      <c r="BG103" s="15">
        <f t="shared" ca="1" si="47"/>
        <v>21571.391720994747</v>
      </c>
      <c r="BH103" s="15">
        <f t="shared" ca="1" si="48"/>
        <v>19332.36026812112</v>
      </c>
      <c r="BI103" s="15">
        <f t="shared" ca="1" si="49"/>
        <v>22584.766480439823</v>
      </c>
      <c r="BJ103" s="15">
        <f t="shared" ca="1" si="50"/>
        <v>23299.03406948721</v>
      </c>
      <c r="BK103" s="15">
        <f t="shared" ca="1" si="51"/>
        <v>26005.561493815389</v>
      </c>
      <c r="BL103" s="15">
        <f t="shared" ca="1" si="52"/>
        <v>29061.260814806043</v>
      </c>
      <c r="BM103" s="15">
        <f t="shared" ca="1" si="53"/>
        <v>46738.382806109032</v>
      </c>
      <c r="BN103" s="15">
        <f t="shared" ca="1" si="54"/>
        <v>65478.027844221266</v>
      </c>
      <c r="BO103" s="15">
        <f t="shared" ca="1" si="55"/>
        <v>68422.690090670905</v>
      </c>
      <c r="BP103" s="15">
        <f t="shared" ca="1" si="56"/>
        <v>65272.228645049727</v>
      </c>
      <c r="BQ103" s="15">
        <f ca="1">Inputs!$B$20*EXP($B$10-0.5*C$7^2+C$7*AJ103)</f>
        <v>4103.5364883722614</v>
      </c>
      <c r="BR103" s="15">
        <f t="shared" ca="1" si="57"/>
        <v>4371.8548269516878</v>
      </c>
      <c r="BS103" s="15">
        <f t="shared" ca="1" si="58"/>
        <v>6397.4975532943154</v>
      </c>
      <c r="BT103" s="15">
        <f t="shared" ca="1" si="59"/>
        <v>9332.2316142184518</v>
      </c>
      <c r="BU103" s="15">
        <f t="shared" ca="1" si="60"/>
        <v>8486.9664688302128</v>
      </c>
      <c r="BV103" s="15">
        <f t="shared" ca="1" si="61"/>
        <v>12950.560326049572</v>
      </c>
      <c r="BW103" s="15">
        <f t="shared" ca="1" si="62"/>
        <v>17707.501500320232</v>
      </c>
      <c r="BX103" s="15">
        <f t="shared" ca="1" si="63"/>
        <v>24427.900812901305</v>
      </c>
      <c r="BY103" s="15">
        <f t="shared" ca="1" si="64"/>
        <v>41561.857338392707</v>
      </c>
      <c r="BZ103" s="15">
        <f t="shared" ca="1" si="65"/>
        <v>58658.175405512469</v>
      </c>
      <c r="CA103" s="15">
        <f t="shared" ca="1" si="66"/>
        <v>69201.379640576924</v>
      </c>
      <c r="CB103" s="15">
        <f ca="1">(AU103*DCF!C$10-DCF!C$5*MAX(AU103*DCF!C$10,0)-MAX(AU103-Inputs!$B$6,0)/Inputs!$B$10)*DCF!C$6</f>
        <v>1045.82850535802</v>
      </c>
      <c r="CC103" s="15">
        <f ca="1">(AV103*DCF!D$10-DCF!D$5*MAX(AV103*DCF!D$10,0)-MAX(AV103-AU103,0)/Inputs!$B$10)*DCF!D$6</f>
        <v>1115.3072068413944</v>
      </c>
      <c r="CD103" s="15">
        <f ca="1">(AW103*DCF!E$10-DCF!E$5*MAX(AW103*DCF!E$10,0)-MAX(AW103-AV103,0)/Inputs!$B$10)*DCF!E$6</f>
        <v>1218.8536356959564</v>
      </c>
      <c r="CE103" s="15">
        <f ca="1">(AX103*DCF!F$10-DCF!F$5*MAX(AX103*DCF!F$10,0)-MAX(AX103-AW103,0)/Inputs!$B$10)*DCF!F$6</f>
        <v>1532.215793536235</v>
      </c>
      <c r="CF103" s="15">
        <f ca="1">(AY103*DCF!G$10-DCF!G$5*MAX(AY103*DCF!G$10,0)-MAX(AY103-AX103,0)/Inputs!$B$10)*DCF!G$6</f>
        <v>1940.6189734339907</v>
      </c>
      <c r="CG103" s="15">
        <f ca="1">(AZ103*DCF!H$10-DCF!H$5*MAX(AZ103*DCF!H$10,0)-MAX(AZ103-AY103,0)/Inputs!$B$10)*DCF!H$6</f>
        <v>2130.6014450396715</v>
      </c>
      <c r="CH103" s="15">
        <f ca="1">(BA103*DCF!I$10-DCF!I$5*MAX(BA103*DCF!I$10,0)-MAX(BA103-AZ103,0)/Inputs!$B$10)*DCF!I$6</f>
        <v>2351.5850330950457</v>
      </c>
      <c r="CI103" s="15">
        <f ca="1">(BB103*DCF!J$10-DCF!J$5*MAX(BB103*DCF!J$10,0)-MAX(BB103-BA103,0)/Inputs!$B$10)*DCF!J$6</f>
        <v>3128.6013702378632</v>
      </c>
      <c r="CJ103" s="15">
        <f ca="1">(BC103*DCF!K$10-DCF!K$5*MAX(BC103*DCF!K$10,0)-MAX(BC103-BB103,0)/Inputs!$B$10)*DCF!K$6</f>
        <v>4313.9302506057456</v>
      </c>
      <c r="CK103" s="15">
        <f ca="1">(BD103*DCF!L$10-DCF!L$5*MAX(BD103*DCF!L$10,0)-MAX(BD103-BC103,0)/Inputs!$B$10)*DCF!L$6</f>
        <v>5790.0838872474114</v>
      </c>
      <c r="CL103" s="15">
        <f ca="1">(BE103*DCF!M$10-DCF!M$5*MAX(BE103*DCF!M$10,0)-MAX(BE103-BD103,0)/Inputs!$B$10)*DCF!M$6</f>
        <v>7879.4724703404709</v>
      </c>
      <c r="CM103" s="15">
        <f ca="1">(BF103*DCF!C$28-DCF!C$5*MAX(BF103*DCF!C$28,0)-MAX(BF103-Inputs!$B$13,0)/Inputs!$B$17)*DCF!C$6</f>
        <v>3636.7707787519334</v>
      </c>
      <c r="CN103" s="15">
        <f ca="1">(BG103*DCF!D$28-DCF!D$5*MAX(BG103*DCF!D$28,0)-MAX(BG103-BF103,0)/Inputs!$B$17)*DCF!D$6</f>
        <v>4644.6363455287783</v>
      </c>
      <c r="CO103" s="15">
        <f ca="1">(BH103*DCF!E$28-DCF!E$5*MAX(BH103*DCF!E$28,0)-MAX(BH103-BG103,0)/Inputs!$B$17)*DCF!E$6</f>
        <v>5475.2686685116196</v>
      </c>
      <c r="CP103" s="15">
        <f ca="1">(BI103*DCF!F$28-DCF!F$5*MAX(BI103*DCF!F$28,0)-MAX(BI103-BH103,0)/Inputs!$B$17)*DCF!F$6</f>
        <v>5539.0172380570657</v>
      </c>
      <c r="CQ103" s="15">
        <f ca="1">(BJ103*DCF!G$28-DCF!G$5*MAX(BJ103*DCF!G$28,0)-MAX(BJ103-BI103,0)/Inputs!$B$17)*DCF!G$6</f>
        <v>5924.9784062150084</v>
      </c>
      <c r="CR103" s="15">
        <f ca="1">(BK103*DCF!H$28-DCF!H$5*MAX(BK103*DCF!H$28,0)-MAX(BK103-BJ103,0)/Inputs!$B$17)*DCF!H$6</f>
        <v>6010.9438627411782</v>
      </c>
      <c r="CS103" s="15">
        <f ca="1">(BL103*DCF!I$28-DCF!I$5*MAX(BL103*DCF!I$28,0)-MAX(BL103-BK103,0)/Inputs!$B$17)*DCF!I$6</f>
        <v>6395.2572106650932</v>
      </c>
      <c r="CT103" s="15">
        <f ca="1">(BM103*DCF!J$28-DCF!J$5*MAX(BM103*DCF!J$28,0)-MAX(BM103-BL103,0)/Inputs!$B$17)*DCF!J$6</f>
        <v>8082.6974446377308</v>
      </c>
      <c r="CU103" s="15">
        <f ca="1">(BN103*DCF!K$28-DCF!K$5*MAX(BN103*DCF!K$28,0)-MAX(BN103-BM103,0)/Inputs!$B$17)*DCF!K$6</f>
        <v>11532.50470433229</v>
      </c>
      <c r="CV103" s="15">
        <f ca="1">(BO103*DCF!L$28-DCF!L$5*MAX(BO103*DCF!L$28,0)-MAX(BO103-BN103,0)/Inputs!$B$17)*DCF!L$6</f>
        <v>13318.569413333944</v>
      </c>
      <c r="CW103" s="15">
        <f ca="1">(BP103*DCF!M$28-DCF!M$5*MAX(BP103*DCF!M$28,0)-MAX(BP103-BO103,0)/Inputs!$B$17)*DCF!M$6</f>
        <v>12281.007594479146</v>
      </c>
      <c r="CX103" s="15">
        <f ca="1">(BQ103*DCF!C$46-DCF!C$5*MAX(BQ103*DCF!C$46,0)-MAX(BQ103-Inputs!$B$20,0)/Inputs!$B$24)*DCF!C$6</f>
        <v>-1364.5749342071094</v>
      </c>
      <c r="CY103" s="15">
        <f ca="1">(BR103*DCF!D$46-DCF!D$5*MAX(BR103*DCF!D$46,0)-MAX(BR103-BQ103,0)/Inputs!$B$24)*DCF!D$6</f>
        <v>-860.66287381557379</v>
      </c>
      <c r="CZ103" s="15">
        <f ca="1">(BS103*DCF!E$46-DCF!E$5*MAX(BS103*DCF!E$46,0)-MAX(BS103-BR103,0)/Inputs!$B$24)*DCF!E$6</f>
        <v>-1554.9678222180351</v>
      </c>
      <c r="DA103" s="15">
        <f ca="1">(BT103*DCF!F$46-DCF!F$5*MAX(BT103*DCF!F$46,0)-MAX(BT103-BS103,0)/Inputs!$B$24)*DCF!F$6</f>
        <v>-1748.2615546197715</v>
      </c>
      <c r="DB103" s="15">
        <f ca="1">(BU103*DCF!G$46-DCF!G$5*MAX(BU103*DCF!G$46,0)-MAX(BU103-BT103,0)/Inputs!$B$24)*DCF!G$6</f>
        <v>-285.48478381315039</v>
      </c>
      <c r="DC103" s="15">
        <f ca="1">(BV103*DCF!H$46-DCF!H$5*MAX(BV103*DCF!H$46,0)-MAX(BV103-BU103,0)/Inputs!$B$24)*DCF!H$6</f>
        <v>-1387.0344422376018</v>
      </c>
      <c r="DD103" s="15">
        <f ca="1">(BW103*DCF!I$46-DCF!I$5*MAX(BW103*DCF!I$46,0)-MAX(BW103-BV103,0)/Inputs!$B$24)*DCF!I$6</f>
        <v>-956.57217619097537</v>
      </c>
      <c r="DE103" s="15">
        <f ca="1">(BX103*DCF!J$46-DCF!J$5*MAX(BX103*DCF!J$46,0)-MAX(BX103-BW103,0)/Inputs!$B$24)*DCF!J$6</f>
        <v>-757.4572338920035</v>
      </c>
      <c r="DF103" s="15">
        <f ca="1">(BY103*DCF!K$46-DCF!K$5*MAX(BY103*DCF!K$46,0)-MAX(BY103-BX103,0)/Inputs!$B$24)*DCF!K$6</f>
        <v>-1823.2110636900773</v>
      </c>
      <c r="DG103" s="15">
        <f ca="1">(BZ103*DCF!L$46-DCF!L$5*MAX(BZ103*DCF!L$46,0)-MAX(BZ103-BY103,0)/Inputs!$B$24)*DCF!L$6</f>
        <v>185.81500669244812</v>
      </c>
      <c r="DH103" s="15">
        <f ca="1">(CA103*DCF!M$46-DCF!M$5*MAX(CA103*DCF!M$46,0)-MAX(CA103-BZ103,0)/Inputs!$B$24)*DCF!M$6</f>
        <v>3220.9943134362397</v>
      </c>
      <c r="DI103" s="15">
        <f ca="1">SUM(CB103:CL103)+BE103*DCF!M$10*(1+Inputs!$B$30)*(1-Inputs!$B$33)*(1-Inputs!$B$30/Inputs!$B$31)/(Inputs!$B$29-Inputs!$B$30)*DCF!M$6</f>
        <v>200125.5498865344</v>
      </c>
      <c r="DJ103" s="15">
        <f ca="1">SUM(CM103:CW103)+BP103*DCF!M$28*(1+Inputs!$B$30)*(1-Inputs!$B$33)*(1-Inputs!$B$30/Inputs!$B$31)/(Inputs!$B$29-Inputs!$B$30)*DCF!M$6</f>
        <v>325046.28560730867</v>
      </c>
      <c r="DK103" s="15">
        <f ca="1">SUM(CX103:DH103)+CA103*DCF!M$46*(1+Inputs!$B$30)*(1-Inputs!$B$33)*(1-Inputs!$B$30/Inputs!$B$31)/(Inputs!$B$29-Inputs!$B$30)*DCF!M$6</f>
        <v>99662.112787242382</v>
      </c>
      <c r="DM103" s="15">
        <f ca="1">DI103+DJ103+DK103+Inputs!$B$34+Inputs!$B$36-Inputs!$B$35</f>
        <v>701684.94828108547</v>
      </c>
    </row>
    <row r="104" spans="1:117" x14ac:dyDescent="0.75">
      <c r="A104" s="11">
        <v>91</v>
      </c>
      <c r="C104" s="23">
        <f t="shared" ref="C104:M113" ca="1" si="69">_xlfn.NORM.S.INV(RAND())</f>
        <v>-0.24847298650550681</v>
      </c>
      <c r="D104" s="23">
        <f t="shared" ca="1" si="69"/>
        <v>1.5293676400898317</v>
      </c>
      <c r="E104" s="23">
        <f t="shared" ca="1" si="69"/>
        <v>-1.3898744674838166</v>
      </c>
      <c r="F104" s="23">
        <f t="shared" ca="1" si="69"/>
        <v>1.7774113818311861</v>
      </c>
      <c r="G104" s="23">
        <f t="shared" ca="1" si="69"/>
        <v>-0.57439783766445274</v>
      </c>
      <c r="H104" s="23">
        <f t="shared" ca="1" si="69"/>
        <v>-2.2417901717819726</v>
      </c>
      <c r="I104" s="23">
        <f t="shared" ca="1" si="69"/>
        <v>0.43040663134492652</v>
      </c>
      <c r="J104" s="23">
        <f t="shared" ca="1" si="69"/>
        <v>0.84607507179486807</v>
      </c>
      <c r="K104" s="23">
        <f t="shared" ca="1" si="69"/>
        <v>-4.0991985469870436E-2</v>
      </c>
      <c r="L104" s="23">
        <f t="shared" ca="1" si="69"/>
        <v>-0.79738304172441876</v>
      </c>
      <c r="M104" s="23">
        <f t="shared" ca="1" si="69"/>
        <v>-7.7090855677081807E-2</v>
      </c>
      <c r="N104" s="23">
        <f ca="1">SQRT(Inputs!$B$38)*C104+SQRT(1-Inputs!$B$38)*_xlfn.NORM.S.INV(RAND())</f>
        <v>1.4227461372118511</v>
      </c>
      <c r="O104" s="23">
        <f ca="1">SQRT(Inputs!$B$38)*D104+SQRT(1-Inputs!$B$38)*_xlfn.NORM.S.INV(RAND())</f>
        <v>0.40860595184275822</v>
      </c>
      <c r="P104" s="23">
        <f ca="1">SQRT(Inputs!$B$38)*E104+SQRT(1-Inputs!$B$38)*_xlfn.NORM.S.INV(RAND())</f>
        <v>-0.84216645515457378</v>
      </c>
      <c r="Q104" s="23">
        <f ca="1">SQRT(Inputs!$B$38)*F104+SQRT(1-Inputs!$B$38)*_xlfn.NORM.S.INV(RAND())</f>
        <v>0.17095810853399618</v>
      </c>
      <c r="R104" s="23">
        <f ca="1">SQRT(Inputs!$B$38)*G104+SQRT(1-Inputs!$B$38)*_xlfn.NORM.S.INV(RAND())</f>
        <v>-5.7371238527183233E-2</v>
      </c>
      <c r="S104" s="23">
        <f ca="1">SQRT(Inputs!$B$38)*H104+SQRT(1-Inputs!$B$38)*_xlfn.NORM.S.INV(RAND())</f>
        <v>-1.0464268612753946</v>
      </c>
      <c r="T104" s="23">
        <f ca="1">SQRT(Inputs!$B$38)*I104+SQRT(1-Inputs!$B$38)*_xlfn.NORM.S.INV(RAND())</f>
        <v>0.55143284080505639</v>
      </c>
      <c r="U104" s="23">
        <f ca="1">SQRT(Inputs!$B$38)*J104+SQRT(1-Inputs!$B$38)*_xlfn.NORM.S.INV(RAND())</f>
        <v>-0.41342497608139689</v>
      </c>
      <c r="V104" s="23">
        <f ca="1">SQRT(Inputs!$B$38)*K104+SQRT(1-Inputs!$B$38)*_xlfn.NORM.S.INV(RAND())</f>
        <v>0.47933285446908036</v>
      </c>
      <c r="W104" s="23">
        <f ca="1">SQRT(Inputs!$B$38)*L104+SQRT(1-Inputs!$B$38)*_xlfn.NORM.S.INV(RAND())</f>
        <v>-0.52450951130587775</v>
      </c>
      <c r="X104" s="23">
        <f ca="1">SQRT(Inputs!$B$38)*M104+SQRT(1-Inputs!$B$38)*_xlfn.NORM.S.INV(RAND())</f>
        <v>0.66760795383953897</v>
      </c>
      <c r="Y104" s="23">
        <f ca="1">SQRT(Inputs!$B$38)*C104+SQRT(1-Inputs!$B$38)*_xlfn.NORM.S.INV(RAND())</f>
        <v>-1.4450936090553645</v>
      </c>
      <c r="Z104" s="23">
        <f ca="1">SQRT(Inputs!$B$38)*D104+SQRT(1-Inputs!$B$38)*_xlfn.NORM.S.INV(RAND())</f>
        <v>0.93605249479629182</v>
      </c>
      <c r="AA104" s="23">
        <f ca="1">SQRT(Inputs!$B$38)*E104+SQRT(1-Inputs!$B$38)*_xlfn.NORM.S.INV(RAND())</f>
        <v>-0.98430805172744729</v>
      </c>
      <c r="AB104" s="23">
        <f ca="1">SQRT(Inputs!$B$38)*F104+SQRT(1-Inputs!$B$38)*_xlfn.NORM.S.INV(RAND())</f>
        <v>0.99148326413110754</v>
      </c>
      <c r="AC104" s="23">
        <f ca="1">SQRT(Inputs!$B$38)*G104+SQRT(1-Inputs!$B$38)*_xlfn.NORM.S.INV(RAND())</f>
        <v>-2.379675947340596</v>
      </c>
      <c r="AD104" s="23">
        <f ca="1">SQRT(Inputs!$B$38)*H104+SQRT(1-Inputs!$B$38)*_xlfn.NORM.S.INV(RAND())</f>
        <v>-0.67316602143282245</v>
      </c>
      <c r="AE104" s="23">
        <f ca="1">SQRT(Inputs!$B$38)*I104+SQRT(1-Inputs!$B$38)*_xlfn.NORM.S.INV(RAND())</f>
        <v>1.2774489163860359</v>
      </c>
      <c r="AF104" s="23">
        <f ca="1">SQRT(Inputs!$B$38)*J104+SQRT(1-Inputs!$B$38)*_xlfn.NORM.S.INV(RAND())</f>
        <v>1.7315079163706313</v>
      </c>
      <c r="AG104" s="23">
        <f ca="1">SQRT(Inputs!$B$38)*K104+SQRT(1-Inputs!$B$38)*_xlfn.NORM.S.INV(RAND())</f>
        <v>-0.50816369438816156</v>
      </c>
      <c r="AH104" s="23">
        <f ca="1">SQRT(Inputs!$B$38)*L104+SQRT(1-Inputs!$B$38)*_xlfn.NORM.S.INV(RAND())</f>
        <v>-0.70079695196960223</v>
      </c>
      <c r="AI104" s="23">
        <f ca="1">SQRT(Inputs!$B$38)*M104+SQRT(1-Inputs!$B$38)*_xlfn.NORM.S.INV(RAND())</f>
        <v>0.22364826724558806</v>
      </c>
      <c r="AJ104" s="23">
        <f ca="1">SQRT(Inputs!$B$38)*C104+SQRT(1-Inputs!$B$38)*_xlfn.NORM.S.INV(RAND())</f>
        <v>-1.2359741285177734</v>
      </c>
      <c r="AK104" s="23">
        <f ca="1">SQRT(Inputs!$B$38)*D104+SQRT(1-Inputs!$B$38)*_xlfn.NORM.S.INV(RAND())</f>
        <v>1.6059556282148999</v>
      </c>
      <c r="AL104" s="23">
        <f ca="1">SQRT(Inputs!$B$38)*E104+SQRT(1-Inputs!$B$38)*_xlfn.NORM.S.INV(RAND())</f>
        <v>-0.21194163150144774</v>
      </c>
      <c r="AM104" s="23">
        <f ca="1">SQRT(Inputs!$B$38)*F104+SQRT(1-Inputs!$B$38)*_xlfn.NORM.S.INV(RAND())</f>
        <v>2.2109470727168459</v>
      </c>
      <c r="AN104" s="23">
        <f ca="1">SQRT(Inputs!$B$38)*G104+SQRT(1-Inputs!$B$38)*_xlfn.NORM.S.INV(RAND())</f>
        <v>1.333480536776438E-2</v>
      </c>
      <c r="AO104" s="23">
        <f ca="1">SQRT(Inputs!$B$38)*H104+SQRT(1-Inputs!$B$38)*_xlfn.NORM.S.INV(RAND())</f>
        <v>-0.83985131442110084</v>
      </c>
      <c r="AP104" s="23">
        <f ca="1">SQRT(Inputs!$B$38)*I104+SQRT(1-Inputs!$B$38)*_xlfn.NORM.S.INV(RAND())</f>
        <v>-1.1479339569876041</v>
      </c>
      <c r="AQ104" s="23">
        <f ca="1">SQRT(Inputs!$B$38)*J104+SQRT(1-Inputs!$B$38)*_xlfn.NORM.S.INV(RAND())</f>
        <v>0.69621361096498946</v>
      </c>
      <c r="AR104" s="23">
        <f ca="1">SQRT(Inputs!$B$38)*K104+SQRT(1-Inputs!$B$38)*_xlfn.NORM.S.INV(RAND())</f>
        <v>-1.5648891985424869</v>
      </c>
      <c r="AS104" s="23">
        <f ca="1">SQRT(Inputs!$B$38)*L104+SQRT(1-Inputs!$B$38)*_xlfn.NORM.S.INV(RAND())</f>
        <v>-0.54108892684338528</v>
      </c>
      <c r="AT104" s="23">
        <f ca="1">SQRT(Inputs!$B$38)*M104+SQRT(1-Inputs!$B$38)*_xlfn.NORM.S.INV(RAND())</f>
        <v>0.45272992892458491</v>
      </c>
      <c r="AU104" s="15">
        <f ca="1">Inputs!$B$6*EXP($B$8-0.5*C$5^2+C$5*N104)</f>
        <v>6247.3753392019435</v>
      </c>
      <c r="AV104" s="15">
        <f t="shared" ca="1" si="37"/>
        <v>8075.4004877700609</v>
      </c>
      <c r="AW104" s="15">
        <f t="shared" ca="1" si="38"/>
        <v>8789.2175814017919</v>
      </c>
      <c r="AX104" s="15">
        <f t="shared" ca="1" si="39"/>
        <v>10962.407938504652</v>
      </c>
      <c r="AY104" s="15">
        <f t="shared" ca="1" si="40"/>
        <v>13307.716646041414</v>
      </c>
      <c r="AZ104" s="15">
        <f t="shared" ca="1" si="41"/>
        <v>14504.24099751153</v>
      </c>
      <c r="BA104" s="15">
        <f t="shared" ca="1" si="42"/>
        <v>18803.991177692529</v>
      </c>
      <c r="BB104" s="15">
        <f t="shared" ca="1" si="43"/>
        <v>22087.709961388704</v>
      </c>
      <c r="BC104" s="15">
        <f t="shared" ca="1" si="44"/>
        <v>28332.919674457877</v>
      </c>
      <c r="BD104" s="15">
        <f t="shared" ca="1" si="45"/>
        <v>33048.724395953366</v>
      </c>
      <c r="BE104" s="15">
        <f t="shared" ca="1" si="46"/>
        <v>43035.837023904714</v>
      </c>
      <c r="BF104" s="15">
        <f ca="1">Inputs!$B$13*EXP($B$9-0.5*C$6^2+C$6*Y104)</f>
        <v>10385.675301307931</v>
      </c>
      <c r="BG104" s="15">
        <f t="shared" ca="1" si="47"/>
        <v>14986.367643388978</v>
      </c>
      <c r="BH104" s="15">
        <f t="shared" ca="1" si="48"/>
        <v>15552.548676401309</v>
      </c>
      <c r="BI104" s="15">
        <f t="shared" ca="1" si="49"/>
        <v>22177.54256310179</v>
      </c>
      <c r="BJ104" s="15">
        <f t="shared" ca="1" si="50"/>
        <v>19293.422357840311</v>
      </c>
      <c r="BK104" s="15">
        <f t="shared" ca="1" si="51"/>
        <v>21605.379875823437</v>
      </c>
      <c r="BL104" s="15">
        <f t="shared" ca="1" si="52"/>
        <v>31317.740379480889</v>
      </c>
      <c r="BM104" s="15">
        <f t="shared" ca="1" si="53"/>
        <v>47734.871516642677</v>
      </c>
      <c r="BN104" s="15">
        <f t="shared" ca="1" si="54"/>
        <v>55239.501675951287</v>
      </c>
      <c r="BO104" s="15">
        <f t="shared" ca="1" si="55"/>
        <v>62649.411101204852</v>
      </c>
      <c r="BP104" s="15">
        <f t="shared" ca="1" si="56"/>
        <v>79088.498314247743</v>
      </c>
      <c r="BQ104" s="15">
        <f ca="1">Inputs!$B$20*EXP($B$10-0.5*C$7^2+C$7*AJ104)</f>
        <v>2767.0859979135325</v>
      </c>
      <c r="BR104" s="15">
        <f t="shared" ca="1" si="57"/>
        <v>6252.5895477778076</v>
      </c>
      <c r="BS104" s="15">
        <f t="shared" ca="1" si="58"/>
        <v>8056.608991897866</v>
      </c>
      <c r="BT104" s="15">
        <f t="shared" ca="1" si="59"/>
        <v>19839.926472166386</v>
      </c>
      <c r="BU104" s="15">
        <f t="shared" ca="1" si="60"/>
        <v>27584.619710798375</v>
      </c>
      <c r="BV104" s="15">
        <f t="shared" ca="1" si="61"/>
        <v>31762.025390471314</v>
      </c>
      <c r="BW104" s="15">
        <f t="shared" ca="1" si="62"/>
        <v>34761.985018553249</v>
      </c>
      <c r="BX104" s="15">
        <f t="shared" ca="1" si="63"/>
        <v>55902.680731917455</v>
      </c>
      <c r="BY104" s="15">
        <f t="shared" ca="1" si="64"/>
        <v>58062.372441356172</v>
      </c>
      <c r="BZ104" s="15">
        <f t="shared" ca="1" si="65"/>
        <v>73755.825975825821</v>
      </c>
      <c r="CA104" s="15">
        <f t="shared" ca="1" si="66"/>
        <v>112284.03853779922</v>
      </c>
      <c r="CB104" s="15">
        <f ca="1">(AU104*DCF!C$10-DCF!C$5*MAX(AU104*DCF!C$10,0)-MAX(AU104-Inputs!$B$6,0)/Inputs!$B$10)*DCF!C$6</f>
        <v>1033.9110554244894</v>
      </c>
      <c r="CC104" s="15">
        <f ca="1">(AV104*DCF!D$10-DCF!D$5*MAX(AV104*DCF!D$10,0)-MAX(AV104-AU104,0)/Inputs!$B$10)*DCF!D$6</f>
        <v>1522.6080701899771</v>
      </c>
      <c r="CD104" s="15">
        <f ca="1">(AW104*DCF!E$10-DCF!E$5*MAX(AW104*DCF!E$10,0)-MAX(AW104-AV104,0)/Inputs!$B$10)*DCF!E$6</f>
        <v>1868.5092571281803</v>
      </c>
      <c r="CE104" s="15">
        <f ca="1">(AX104*DCF!F$10-DCF!F$5*MAX(AX104*DCF!F$10,0)-MAX(AX104-AW104,0)/Inputs!$B$10)*DCF!F$6</f>
        <v>1940.8891487647522</v>
      </c>
      <c r="CF104" s="15">
        <f ca="1">(AY104*DCF!G$10-DCF!G$5*MAX(AY104*DCF!G$10,0)-MAX(AY104-AX104,0)/Inputs!$B$10)*DCF!G$6</f>
        <v>2291.111057644111</v>
      </c>
      <c r="CG104" s="15">
        <f ca="1">(AZ104*DCF!H$10-DCF!H$5*MAX(AZ104*DCF!H$10,0)-MAX(AZ104-AY104,0)/Inputs!$B$10)*DCF!H$6</f>
        <v>2603.544444158134</v>
      </c>
      <c r="CH104" s="15">
        <f ca="1">(BA104*DCF!I$10-DCF!I$5*MAX(BA104*DCF!I$10,0)-MAX(BA104-AZ104,0)/Inputs!$B$10)*DCF!I$6</f>
        <v>2729.4935372976565</v>
      </c>
      <c r="CI104" s="15">
        <f ca="1">(BB104*DCF!J$10-DCF!J$5*MAX(BB104*DCF!J$10,0)-MAX(BB104-BA104,0)/Inputs!$B$10)*DCF!J$6</f>
        <v>3292.7088096986026</v>
      </c>
      <c r="CJ104" s="15">
        <f ca="1">(BC104*DCF!K$10-DCF!K$5*MAX(BC104*DCF!K$10,0)-MAX(BC104-BB104,0)/Inputs!$B$10)*DCF!K$6</f>
        <v>3686.9107480096445</v>
      </c>
      <c r="CK104" s="15">
        <f ca="1">(BD104*DCF!L$10-DCF!L$5*MAX(BD104*DCF!L$10,0)-MAX(BD104-BC104,0)/Inputs!$B$10)*DCF!L$6</f>
        <v>4374.5461863492119</v>
      </c>
      <c r="CL104" s="15">
        <f ca="1">(BE104*DCF!M$10-DCF!M$5*MAX(BE104*DCF!M$10,0)-MAX(BE104-BD104,0)/Inputs!$B$10)*DCF!M$6</f>
        <v>4879.8459168121399</v>
      </c>
      <c r="CM104" s="15">
        <f ca="1">(BF104*DCF!C$28-DCF!C$5*MAX(BF104*DCF!C$28,0)-MAX(BF104-Inputs!$B$13,0)/Inputs!$B$17)*DCF!C$6</f>
        <v>3169.6399913712476</v>
      </c>
      <c r="CN104" s="15">
        <f ca="1">(BG104*DCF!D$28-DCF!D$5*MAX(BG104*DCF!D$28,0)-MAX(BG104-BF104,0)/Inputs!$B$17)*DCF!D$6</f>
        <v>3432.2922971434937</v>
      </c>
      <c r="CO104" s="15">
        <f ca="1">(BH104*DCF!E$28-DCF!E$5*MAX(BH104*DCF!E$28,0)-MAX(BH104-BG104,0)/Inputs!$B$17)*DCF!E$6</f>
        <v>4293.1722324871616</v>
      </c>
      <c r="CP104" s="15">
        <f ca="1">(BI104*DCF!F$28-DCF!F$5*MAX(BI104*DCF!F$28,0)-MAX(BI104-BH104,0)/Inputs!$B$17)*DCF!F$6</f>
        <v>4814.4337771931259</v>
      </c>
      <c r="CQ104" s="15">
        <f ca="1">(BJ104*DCF!G$28-DCF!G$5*MAX(BJ104*DCF!G$28,0)-MAX(BJ104-BI104,0)/Inputs!$B$17)*DCF!G$6</f>
        <v>5005.8248095152967</v>
      </c>
      <c r="CR104" s="15">
        <f ca="1">(BK104*DCF!H$28-DCF!H$5*MAX(BK104*DCF!H$28,0)-MAX(BK104-BJ104,0)/Inputs!$B$17)*DCF!H$6</f>
        <v>4984.0354930174053</v>
      </c>
      <c r="CS104" s="15">
        <f ca="1">(BL104*DCF!I$28-DCF!I$5*MAX(BL104*DCF!I$28,0)-MAX(BL104-BK104,0)/Inputs!$B$17)*DCF!I$6</f>
        <v>5970.4402789564383</v>
      </c>
      <c r="CT104" s="15">
        <f ca="1">(BM104*DCF!J$28-DCF!J$5*MAX(BM104*DCF!J$28,0)-MAX(BM104-BL104,0)/Inputs!$B$17)*DCF!J$6</f>
        <v>8472.0616466058491</v>
      </c>
      <c r="CU104" s="15">
        <f ca="1">(BN104*DCF!K$28-DCF!K$5*MAX(BN104*DCF!K$28,0)-MAX(BN104-BM104,0)/Inputs!$B$17)*DCF!K$6</f>
        <v>10746.439319841589</v>
      </c>
      <c r="CV104" s="15">
        <f ca="1">(BO104*DCF!L$28-DCF!L$5*MAX(BO104*DCF!L$28,0)-MAX(BO104-BN104,0)/Inputs!$B$17)*DCF!L$6</f>
        <v>11661.428910523131</v>
      </c>
      <c r="CW104" s="15">
        <f ca="1">(BP104*DCF!M$28-DCF!M$5*MAX(BP104*DCF!M$28,0)-MAX(BP104-BO104,0)/Inputs!$B$17)*DCF!M$6</f>
        <v>13162.200188107501</v>
      </c>
      <c r="CX104" s="15">
        <f ca="1">(BQ104*DCF!C$46-DCF!C$5*MAX(BQ104*DCF!C$46,0)-MAX(BQ104-Inputs!$B$20,0)/Inputs!$B$24)*DCF!C$6</f>
        <v>-639.04988404469566</v>
      </c>
      <c r="CY104" s="15">
        <f ca="1">(BR104*DCF!D$46-DCF!D$5*MAX(BR104*DCF!D$46,0)-MAX(BR104-BQ104,0)/Inputs!$B$24)*DCF!D$6</f>
        <v>-2554.4066559533194</v>
      </c>
      <c r="CZ104" s="15">
        <f ca="1">(BS104*DCF!E$46-DCF!E$5*MAX(BS104*DCF!E$46,0)-MAX(BS104-BR104,0)/Inputs!$B$24)*DCF!E$6</f>
        <v>-1663.8028419029697</v>
      </c>
      <c r="DA104" s="15">
        <f ca="1">(BT104*DCF!F$46-DCF!F$5*MAX(BT104*DCF!F$46,0)-MAX(BT104-BS104,0)/Inputs!$B$24)*DCF!F$6</f>
        <v>-5735.5472769336648</v>
      </c>
      <c r="DB104" s="15">
        <f ca="1">(BU104*DCF!G$46-DCF!G$5*MAX(BU104*DCF!G$46,0)-MAX(BU104-BT104,0)/Inputs!$B$24)*DCF!G$6</f>
        <v>-3533.0538955385286</v>
      </c>
      <c r="DC104" s="15">
        <f ca="1">(BV104*DCF!H$46-DCF!H$5*MAX(BV104*DCF!H$46,0)-MAX(BV104-BU104,0)/Inputs!$B$24)*DCF!H$6</f>
        <v>-1298.103219569108</v>
      </c>
      <c r="DD104" s="15">
        <f ca="1">(BW104*DCF!I$46-DCF!I$5*MAX(BW104*DCF!I$46,0)-MAX(BW104-BV104,0)/Inputs!$B$24)*DCF!I$6</f>
        <v>-58.330837371605952</v>
      </c>
      <c r="DE104" s="15">
        <f ca="1">(BX104*DCF!J$46-DCF!J$5*MAX(BX104*DCF!J$46,0)-MAX(BX104-BW104,0)/Inputs!$B$24)*DCF!J$6</f>
        <v>-3261.2042912536476</v>
      </c>
      <c r="DF104" s="15">
        <f ca="1">(BY104*DCF!K$46-DCF!K$5*MAX(BY104*DCF!K$46,0)-MAX(BY104-BX104,0)/Inputs!$B$24)*DCF!K$6</f>
        <v>2787.6493308221548</v>
      </c>
      <c r="DG104" s="15">
        <f ca="1">(BZ104*DCF!L$46-DCF!L$5*MAX(BZ104*DCF!L$46,0)-MAX(BZ104-BY104,0)/Inputs!$B$24)*DCF!L$6</f>
        <v>1546.9187967260043</v>
      </c>
      <c r="DH104" s="15">
        <f ca="1">(CA104*DCF!M$46-DCF!M$5*MAX(CA104*DCF!M$46,0)-MAX(CA104-BZ104,0)/Inputs!$B$24)*DCF!M$6</f>
        <v>748.06619045928778</v>
      </c>
      <c r="DI104" s="15">
        <f ca="1">SUM(CB104:CL104)+BE104*DCF!M$10*(1+Inputs!$B$30)*(1-Inputs!$B$33)*(1-Inputs!$B$30/Inputs!$B$31)/(Inputs!$B$29-Inputs!$B$30)*DCF!M$6</f>
        <v>149993.38175903339</v>
      </c>
      <c r="DJ104" s="15">
        <f ca="1">SUM(CM104:CW104)+BP104*DCF!M$28*(1+Inputs!$B$30)*(1-Inputs!$B$33)*(1-Inputs!$B$30/Inputs!$B$31)/(Inputs!$B$29-Inputs!$B$30)*DCF!M$6</f>
        <v>369184.41780565755</v>
      </c>
      <c r="DK104" s="15">
        <f ca="1">SUM(CX104:DH104)+CA104*DCF!M$46*(1+Inputs!$B$30)*(1-Inputs!$B$33)*(1-Inputs!$B$30/Inputs!$B$31)/(Inputs!$B$29-Inputs!$B$30)*DCF!M$6</f>
        <v>159943.55988954598</v>
      </c>
      <c r="DM104" s="15">
        <f ca="1">DI104+DJ104+DK104+Inputs!$B$34+Inputs!$B$36-Inputs!$B$35</f>
        <v>755972.35945423692</v>
      </c>
    </row>
    <row r="105" spans="1:117" x14ac:dyDescent="0.75">
      <c r="A105" s="11">
        <v>92</v>
      </c>
      <c r="C105" s="23">
        <f t="shared" ca="1" si="69"/>
        <v>-0.65185246451296686</v>
      </c>
      <c r="D105" s="23">
        <f t="shared" ca="1" si="69"/>
        <v>0.91462803750218546</v>
      </c>
      <c r="E105" s="23">
        <f t="shared" ca="1" si="69"/>
        <v>-0.63266225374145169</v>
      </c>
      <c r="F105" s="23">
        <f t="shared" ca="1" si="69"/>
        <v>-0.78903461819095533</v>
      </c>
      <c r="G105" s="23">
        <f t="shared" ca="1" si="69"/>
        <v>1.1030868484404874</v>
      </c>
      <c r="H105" s="23">
        <f t="shared" ca="1" si="69"/>
        <v>0.50277197522067074</v>
      </c>
      <c r="I105" s="23">
        <f t="shared" ca="1" si="69"/>
        <v>-1.0934846119755752</v>
      </c>
      <c r="J105" s="23">
        <f t="shared" ca="1" si="69"/>
        <v>-0.38343591446416864</v>
      </c>
      <c r="K105" s="23">
        <f t="shared" ca="1" si="69"/>
        <v>0.72104076848544096</v>
      </c>
      <c r="L105" s="23">
        <f t="shared" ca="1" si="69"/>
        <v>-0.43161266797921483</v>
      </c>
      <c r="M105" s="23">
        <f t="shared" ca="1" si="69"/>
        <v>-0.4116640959455295</v>
      </c>
      <c r="N105" s="23">
        <f ca="1">SQRT(Inputs!$B$38)*C105+SQRT(1-Inputs!$B$38)*_xlfn.NORM.S.INV(RAND())</f>
        <v>-7.4932126619578709E-2</v>
      </c>
      <c r="O105" s="23">
        <f ca="1">SQRT(Inputs!$B$38)*D105+SQRT(1-Inputs!$B$38)*_xlfn.NORM.S.INV(RAND())</f>
        <v>1.2900202113990604</v>
      </c>
      <c r="P105" s="23">
        <f ca="1">SQRT(Inputs!$B$38)*E105+SQRT(1-Inputs!$B$38)*_xlfn.NORM.S.INV(RAND())</f>
        <v>0.15979300410866171</v>
      </c>
      <c r="Q105" s="23">
        <f ca="1">SQRT(Inputs!$B$38)*F105+SQRT(1-Inputs!$B$38)*_xlfn.NORM.S.INV(RAND())</f>
        <v>-0.14700213061468048</v>
      </c>
      <c r="R105" s="23">
        <f ca="1">SQRT(Inputs!$B$38)*G105+SQRT(1-Inputs!$B$38)*_xlfn.NORM.S.INV(RAND())</f>
        <v>2.4585938132351339</v>
      </c>
      <c r="S105" s="23">
        <f ca="1">SQRT(Inputs!$B$38)*H105+SQRT(1-Inputs!$B$38)*_xlfn.NORM.S.INV(RAND())</f>
        <v>0.24464605341308762</v>
      </c>
      <c r="T105" s="23">
        <f ca="1">SQRT(Inputs!$B$38)*I105+SQRT(1-Inputs!$B$38)*_xlfn.NORM.S.INV(RAND())</f>
        <v>0.25304493594616306</v>
      </c>
      <c r="U105" s="23">
        <f ca="1">SQRT(Inputs!$B$38)*J105+SQRT(1-Inputs!$B$38)*_xlfn.NORM.S.INV(RAND())</f>
        <v>-0.7373139192900654</v>
      </c>
      <c r="V105" s="23">
        <f ca="1">SQRT(Inputs!$B$38)*K105+SQRT(1-Inputs!$B$38)*_xlfn.NORM.S.INV(RAND())</f>
        <v>-0.80774137518963318</v>
      </c>
      <c r="W105" s="23">
        <f ca="1">SQRT(Inputs!$B$38)*L105+SQRT(1-Inputs!$B$38)*_xlfn.NORM.S.INV(RAND())</f>
        <v>0.129296279516359</v>
      </c>
      <c r="X105" s="23">
        <f ca="1">SQRT(Inputs!$B$38)*M105+SQRT(1-Inputs!$B$38)*_xlfn.NORM.S.INV(RAND())</f>
        <v>-0.1188122353740777</v>
      </c>
      <c r="Y105" s="23">
        <f ca="1">SQRT(Inputs!$B$38)*C105+SQRT(1-Inputs!$B$38)*_xlfn.NORM.S.INV(RAND())</f>
        <v>0.98245478111466666</v>
      </c>
      <c r="Z105" s="23">
        <f ca="1">SQRT(Inputs!$B$38)*D105+SQRT(1-Inputs!$B$38)*_xlfn.NORM.S.INV(RAND())</f>
        <v>1.2528779488495023</v>
      </c>
      <c r="AA105" s="23">
        <f ca="1">SQRT(Inputs!$B$38)*E105+SQRT(1-Inputs!$B$38)*_xlfn.NORM.S.INV(RAND())</f>
        <v>1.3778390112638608</v>
      </c>
      <c r="AB105" s="23">
        <f ca="1">SQRT(Inputs!$B$38)*F105+SQRT(1-Inputs!$B$38)*_xlfn.NORM.S.INV(RAND())</f>
        <v>-0.28215490299483431</v>
      </c>
      <c r="AC105" s="23">
        <f ca="1">SQRT(Inputs!$B$38)*G105+SQRT(1-Inputs!$B$38)*_xlfn.NORM.S.INV(RAND())</f>
        <v>0.90399227398337456</v>
      </c>
      <c r="AD105" s="23">
        <f ca="1">SQRT(Inputs!$B$38)*H105+SQRT(1-Inputs!$B$38)*_xlfn.NORM.S.INV(RAND())</f>
        <v>-1.1003939604477064</v>
      </c>
      <c r="AE105" s="23">
        <f ca="1">SQRT(Inputs!$B$38)*I105+SQRT(1-Inputs!$B$38)*_xlfn.NORM.S.INV(RAND())</f>
        <v>-0.29325619951154497</v>
      </c>
      <c r="AF105" s="23">
        <f ca="1">SQRT(Inputs!$B$38)*J105+SQRT(1-Inputs!$B$38)*_xlfn.NORM.S.INV(RAND())</f>
        <v>0.21797453020616717</v>
      </c>
      <c r="AG105" s="23">
        <f ca="1">SQRT(Inputs!$B$38)*K105+SQRT(1-Inputs!$B$38)*_xlfn.NORM.S.INV(RAND())</f>
        <v>0.72258111175844797</v>
      </c>
      <c r="AH105" s="23">
        <f ca="1">SQRT(Inputs!$B$38)*L105+SQRT(1-Inputs!$B$38)*_xlfn.NORM.S.INV(RAND())</f>
        <v>-0.76263767751251532</v>
      </c>
      <c r="AI105" s="23">
        <f ca="1">SQRT(Inputs!$B$38)*M105+SQRT(1-Inputs!$B$38)*_xlfn.NORM.S.INV(RAND())</f>
        <v>-0.5086701270161198</v>
      </c>
      <c r="AJ105" s="23">
        <f ca="1">SQRT(Inputs!$B$38)*C105+SQRT(1-Inputs!$B$38)*_xlfn.NORM.S.INV(RAND())</f>
        <v>-0.49100463314506637</v>
      </c>
      <c r="AK105" s="23">
        <f ca="1">SQRT(Inputs!$B$38)*D105+SQRT(1-Inputs!$B$38)*_xlfn.NORM.S.INV(RAND())</f>
        <v>0.53253223020627427</v>
      </c>
      <c r="AL105" s="23">
        <f ca="1">SQRT(Inputs!$B$38)*E105+SQRT(1-Inputs!$B$38)*_xlfn.NORM.S.INV(RAND())</f>
        <v>-0.81341145263850556</v>
      </c>
      <c r="AM105" s="23">
        <f ca="1">SQRT(Inputs!$B$38)*F105+SQRT(1-Inputs!$B$38)*_xlfn.NORM.S.INV(RAND())</f>
        <v>4.3492973901897547E-2</v>
      </c>
      <c r="AN105" s="23">
        <f ca="1">SQRT(Inputs!$B$38)*G105+SQRT(1-Inputs!$B$38)*_xlfn.NORM.S.INV(RAND())</f>
        <v>1.2484486787618538</v>
      </c>
      <c r="AO105" s="23">
        <f ca="1">SQRT(Inputs!$B$38)*H105+SQRT(1-Inputs!$B$38)*_xlfn.NORM.S.INV(RAND())</f>
        <v>1.8374790281805882</v>
      </c>
      <c r="AP105" s="23">
        <f ca="1">SQRT(Inputs!$B$38)*I105+SQRT(1-Inputs!$B$38)*_xlfn.NORM.S.INV(RAND())</f>
        <v>0.22536330925420311</v>
      </c>
      <c r="AQ105" s="23">
        <f ca="1">SQRT(Inputs!$B$38)*J105+SQRT(1-Inputs!$B$38)*_xlfn.NORM.S.INV(RAND())</f>
        <v>0.45213927826941225</v>
      </c>
      <c r="AR105" s="23">
        <f ca="1">SQRT(Inputs!$B$38)*K105+SQRT(1-Inputs!$B$38)*_xlfn.NORM.S.INV(RAND())</f>
        <v>0.95039782805108441</v>
      </c>
      <c r="AS105" s="23">
        <f ca="1">SQRT(Inputs!$B$38)*L105+SQRT(1-Inputs!$B$38)*_xlfn.NORM.S.INV(RAND())</f>
        <v>0.54968696860357069</v>
      </c>
      <c r="AT105" s="23">
        <f ca="1">SQRT(Inputs!$B$38)*M105+SQRT(1-Inputs!$B$38)*_xlfn.NORM.S.INV(RAND())</f>
        <v>-0.52969454344994726</v>
      </c>
      <c r="AU105" s="15">
        <f ca="1">Inputs!$B$6*EXP($B$8-0.5*C$5^2+C$5*N105)</f>
        <v>4902.4135419505892</v>
      </c>
      <c r="AV105" s="15">
        <f t="shared" ca="1" si="37"/>
        <v>7213.7201057424109</v>
      </c>
      <c r="AW105" s="15">
        <f t="shared" ca="1" si="38"/>
        <v>8987.4887581625717</v>
      </c>
      <c r="AX105" s="15">
        <f t="shared" ca="1" si="39"/>
        <v>10773.140471248233</v>
      </c>
      <c r="AY105" s="15">
        <f t="shared" ca="1" si="40"/>
        <v>17544.886413573422</v>
      </c>
      <c r="AZ105" s="15">
        <f t="shared" ca="1" si="41"/>
        <v>22043.80831480366</v>
      </c>
      <c r="BA105" s="15">
        <f t="shared" ca="1" si="42"/>
        <v>27699.950539711641</v>
      </c>
      <c r="BB105" s="15">
        <f t="shared" ca="1" si="43"/>
        <v>31498.266314518263</v>
      </c>
      <c r="BC105" s="15">
        <f t="shared" ca="1" si="44"/>
        <v>35683.714166391241</v>
      </c>
      <c r="BD105" s="15">
        <f t="shared" ca="1" si="45"/>
        <v>44247.804867666629</v>
      </c>
      <c r="BE105" s="15">
        <f t="shared" ca="1" si="46"/>
        <v>53636.434317740655</v>
      </c>
      <c r="BF105" s="15">
        <f ca="1">Inputs!$B$13*EXP($B$9-0.5*C$6^2+C$6*Y105)</f>
        <v>16805.115656682756</v>
      </c>
      <c r="BG105" s="15">
        <f t="shared" ca="1" si="47"/>
        <v>25676.195190151553</v>
      </c>
      <c r="BH105" s="15">
        <f t="shared" ca="1" si="48"/>
        <v>39426.07621288221</v>
      </c>
      <c r="BI105" s="15">
        <f t="shared" ca="1" si="49"/>
        <v>46212.270806498142</v>
      </c>
      <c r="BJ105" s="15">
        <f t="shared" ca="1" si="50"/>
        <v>64538.085163225194</v>
      </c>
      <c r="BK105" s="15">
        <f t="shared" ca="1" si="51"/>
        <v>68188.056034805835</v>
      </c>
      <c r="BL105" s="15">
        <f t="shared" ca="1" si="52"/>
        <v>80637.317867364618</v>
      </c>
      <c r="BM105" s="15">
        <f t="shared" ca="1" si="53"/>
        <v>101841.3711265415</v>
      </c>
      <c r="BN105" s="15">
        <f t="shared" ca="1" si="54"/>
        <v>136581.28141751373</v>
      </c>
      <c r="BO105" s="15">
        <f t="shared" ca="1" si="55"/>
        <v>153792.99337528029</v>
      </c>
      <c r="BP105" s="15">
        <f t="shared" ca="1" si="56"/>
        <v>178689.85559937809</v>
      </c>
      <c r="BQ105" s="15">
        <f ca="1">Inputs!$B$20*EXP($B$10-0.5*C$7^2+C$7*AJ105)</f>
        <v>3603.9215191123321</v>
      </c>
      <c r="BR105" s="15">
        <f t="shared" ca="1" si="57"/>
        <v>5791.1197912193993</v>
      </c>
      <c r="BS105" s="15">
        <f t="shared" ca="1" si="58"/>
        <v>6278.1718616384151</v>
      </c>
      <c r="BT105" s="15">
        <f t="shared" ca="1" si="59"/>
        <v>8755.5640580411873</v>
      </c>
      <c r="BU105" s="15">
        <f t="shared" ca="1" si="60"/>
        <v>16413.623426772232</v>
      </c>
      <c r="BV105" s="15">
        <f t="shared" ca="1" si="61"/>
        <v>34547.092190833217</v>
      </c>
      <c r="BW105" s="15">
        <f t="shared" ca="1" si="62"/>
        <v>50563.68887156542</v>
      </c>
      <c r="BX105" s="15">
        <f t="shared" ca="1" si="63"/>
        <v>77431.296604453528</v>
      </c>
      <c r="BY105" s="15">
        <f t="shared" ca="1" si="64"/>
        <v>130129.89238512769</v>
      </c>
      <c r="BZ105" s="15">
        <f t="shared" ca="1" si="65"/>
        <v>202005.87740562085</v>
      </c>
      <c r="CA105" s="15">
        <f t="shared" ca="1" si="66"/>
        <v>258266.2215814321</v>
      </c>
      <c r="CB105" s="15">
        <f ca="1">(AU105*DCF!C$10-DCF!C$5*MAX(AU105*DCF!C$10,0)-MAX(AU105-Inputs!$B$6,0)/Inputs!$B$10)*DCF!C$6</f>
        <v>1043.500872765989</v>
      </c>
      <c r="CC105" s="15">
        <f ca="1">(AV105*DCF!D$10-DCF!D$5*MAX(AV105*DCF!D$10,0)-MAX(AV105-AU105,0)/Inputs!$B$10)*DCF!D$6</f>
        <v>1194.7437900345694</v>
      </c>
      <c r="CD105" s="15">
        <f ca="1">(AW105*DCF!E$10-DCF!E$5*MAX(AW105*DCF!E$10,0)-MAX(AW105-AV105,0)/Inputs!$B$10)*DCF!E$6</f>
        <v>1675.541930219591</v>
      </c>
      <c r="CE105" s="15">
        <f ca="1">(AX105*DCF!F$10-DCF!F$5*MAX(AX105*DCF!F$10,0)-MAX(AX105-AW105,0)/Inputs!$B$10)*DCF!F$6</f>
        <v>1980.2095459052036</v>
      </c>
      <c r="CF105" s="15">
        <f ca="1">(AY105*DCF!G$10-DCF!G$5*MAX(AY105*DCF!G$10,0)-MAX(AY105-AX105,0)/Inputs!$B$10)*DCF!G$6</f>
        <v>2313.2991430778179</v>
      </c>
      <c r="CG105" s="15">
        <f ca="1">(AZ105*DCF!H$10-DCF!H$5*MAX(AZ105*DCF!H$10,0)-MAX(AZ105-AY105,0)/Inputs!$B$10)*DCF!H$6</f>
        <v>3480.9569585416139</v>
      </c>
      <c r="CH105" s="15">
        <f ca="1">(BA105*DCF!I$10-DCF!I$5*MAX(BA105*DCF!I$10,0)-MAX(BA105-AZ105,0)/Inputs!$B$10)*DCF!I$6</f>
        <v>4131.964968134751</v>
      </c>
      <c r="CI105" s="15">
        <f ca="1">(BB105*DCF!J$10-DCF!J$5*MAX(BB105*DCF!J$10,0)-MAX(BB105-BA105,0)/Inputs!$B$10)*DCF!J$6</f>
        <v>4829.60342131369</v>
      </c>
      <c r="CJ105" s="15">
        <f ca="1">(BC105*DCF!K$10-DCF!K$5*MAX(BC105*DCF!K$10,0)-MAX(BC105-BB105,0)/Inputs!$B$10)*DCF!K$6</f>
        <v>5158.6059120045511</v>
      </c>
      <c r="CK105" s="15">
        <f ca="1">(BD105*DCF!L$10-DCF!L$5*MAX(BD105*DCF!L$10,0)-MAX(BD105-BC105,0)/Inputs!$B$10)*DCF!L$6</f>
        <v>5565.9347964635735</v>
      </c>
      <c r="CL105" s="15">
        <f ca="1">(BE105*DCF!M$10-DCF!M$5*MAX(BE105*DCF!M$10,0)-MAX(BE105-BD105,0)/Inputs!$B$10)*DCF!M$6</f>
        <v>6447.2225139257207</v>
      </c>
      <c r="CM105" s="15">
        <f ca="1">(BF105*DCF!C$28-DCF!C$5*MAX(BF105*DCF!C$28,0)-MAX(BF105-Inputs!$B$13,0)/Inputs!$B$17)*DCF!C$6</f>
        <v>3877.5141699176579</v>
      </c>
      <c r="CN105" s="15">
        <f ca="1">(BG105*DCF!D$28-DCF!D$5*MAX(BG105*DCF!D$28,0)-MAX(BG105-BF105,0)/Inputs!$B$17)*DCF!D$6</f>
        <v>5669.6236742540186</v>
      </c>
      <c r="CO105" s="15">
        <f ca="1">(BH105*DCF!E$28-DCF!E$5*MAX(BH105*DCF!E$28,0)-MAX(BH105-BG105,0)/Inputs!$B$17)*DCF!E$6</f>
        <v>8456.2545362229685</v>
      </c>
      <c r="CP105" s="15">
        <f ca="1">(BI105*DCF!F$28-DCF!F$5*MAX(BI105*DCF!F$28,0)-MAX(BI105-BH105,0)/Inputs!$B$17)*DCF!F$6</f>
        <v>11309.880263138366</v>
      </c>
      <c r="CQ105" s="15">
        <f ca="1">(BJ105*DCF!G$28-DCF!G$5*MAX(BJ105*DCF!G$28,0)-MAX(BJ105-BI105,0)/Inputs!$B$17)*DCF!G$6</f>
        <v>13662.674906779182</v>
      </c>
      <c r="CR105" s="15">
        <f ca="1">(BK105*DCF!H$28-DCF!H$5*MAX(BK105*DCF!H$28,0)-MAX(BK105-BJ105,0)/Inputs!$B$17)*DCF!H$6</f>
        <v>16296.555515394703</v>
      </c>
      <c r="CS105" s="15">
        <f ca="1">(BL105*DCF!I$28-DCF!I$5*MAX(BL105*DCF!I$28,0)-MAX(BL105-BK105,0)/Inputs!$B$17)*DCF!I$6</f>
        <v>17175.259467115546</v>
      </c>
      <c r="CT105" s="15">
        <f ca="1">(BM105*DCF!J$28-DCF!J$5*MAX(BM105*DCF!J$28,0)-MAX(BM105-BL105,0)/Inputs!$B$17)*DCF!J$6</f>
        <v>19907.596017833745</v>
      </c>
      <c r="CU105" s="15">
        <f ca="1">(BN105*DCF!K$28-DCF!K$5*MAX(BN105*DCF!K$28,0)-MAX(BN105-BM105,0)/Inputs!$B$17)*DCF!K$6</f>
        <v>24588.50029976869</v>
      </c>
      <c r="CV105" s="15">
        <f ca="1">(BO105*DCF!L$28-DCF!L$5*MAX(BO105*DCF!L$28,0)-MAX(BO105-BN105,0)/Inputs!$B$17)*DCF!L$6</f>
        <v>28737.396365550147</v>
      </c>
      <c r="CW105" s="15">
        <f ca="1">(BP105*DCF!M$28-DCF!M$5*MAX(BP105*DCF!M$28,0)-MAX(BP105-BO105,0)/Inputs!$B$17)*DCF!M$6</f>
        <v>31018.178057310754</v>
      </c>
      <c r="CX105" s="15">
        <f ca="1">(BQ105*DCF!C$46-DCF!C$5*MAX(BQ105*DCF!C$46,0)-MAX(BQ105-Inputs!$B$20,0)/Inputs!$B$24)*DCF!C$6</f>
        <v>-1018.4213758284056</v>
      </c>
      <c r="CY105" s="15">
        <f ca="1">(BR105*DCF!D$46-DCF!D$5*MAX(BR105*DCF!D$46,0)-MAX(BR105-BQ105,0)/Inputs!$B$24)*DCF!D$6</f>
        <v>-1921.6684450159003</v>
      </c>
      <c r="CZ105" s="15">
        <f ca="1">(BS105*DCF!E$46-DCF!E$5*MAX(BS105*DCF!E$46,0)-MAX(BS105-BR105,0)/Inputs!$B$24)*DCF!E$6</f>
        <v>-934.38727158382551</v>
      </c>
      <c r="DA105" s="15">
        <f ca="1">(BT105*DCF!F$46-DCF!F$5*MAX(BT105*DCF!F$46,0)-MAX(BT105-BS105,0)/Inputs!$B$24)*DCF!F$6</f>
        <v>-1539.7323466570888</v>
      </c>
      <c r="DB105" s="15">
        <f ca="1">(BU105*DCF!G$46-DCF!G$5*MAX(BU105*DCF!G$46,0)-MAX(BU105-BT105,0)/Inputs!$B$24)*DCF!G$6</f>
        <v>-3128.1417295791825</v>
      </c>
      <c r="DC105" s="15">
        <f ca="1">(BV105*DCF!H$46-DCF!H$5*MAX(BV105*DCF!H$46,0)-MAX(BV105-BU105,0)/Inputs!$B$24)*DCF!H$6</f>
        <v>-5634.864312825458</v>
      </c>
      <c r="DD105" s="15">
        <f ca="1">(BW105*DCF!I$46-DCF!I$5*MAX(BW105*DCF!I$46,0)-MAX(BW105-BV105,0)/Inputs!$B$24)*DCF!I$6</f>
        <v>-3429.9573047135482</v>
      </c>
      <c r="DE105" s="15">
        <f ca="1">(BX105*DCF!J$46-DCF!J$5*MAX(BX105*DCF!J$46,0)-MAX(BX105-BW105,0)/Inputs!$B$24)*DCF!J$6</f>
        <v>-3876.8219097213228</v>
      </c>
      <c r="DF105" s="15">
        <f ca="1">(BY105*DCF!K$46-DCF!K$5*MAX(BY105*DCF!K$46,0)-MAX(BY105-BX105,0)/Inputs!$B$24)*DCF!K$6</f>
        <v>-5476.2988381920477</v>
      </c>
      <c r="DG105" s="15">
        <f ca="1">(BZ105*DCF!L$46-DCF!L$5*MAX(BZ105*DCF!L$46,0)-MAX(BZ105-BY105,0)/Inputs!$B$24)*DCF!L$6</f>
        <v>-2302.0416082321804</v>
      </c>
      <c r="DH105" s="15">
        <f ca="1">(CA105*DCF!M$46-DCF!M$5*MAX(CA105*DCF!M$46,0)-MAX(CA105-BZ105,0)/Inputs!$B$24)*DCF!M$6</f>
        <v>8485.4842556431322</v>
      </c>
      <c r="DI105" s="15">
        <f ca="1">SUM(CB105:CL105)+BE105*DCF!M$10*(1+Inputs!$B$30)*(1-Inputs!$B$33)*(1-Inputs!$B$30/Inputs!$B$31)/(Inputs!$B$29-Inputs!$B$30)*DCF!M$6</f>
        <v>187092.48982707626</v>
      </c>
      <c r="DJ105" s="15">
        <f ca="1">SUM(CM105:CW105)+BP105*DCF!M$28*(1+Inputs!$B$30)*(1-Inputs!$B$33)*(1-Inputs!$B$30/Inputs!$B$31)/(Inputs!$B$29-Inputs!$B$30)*DCF!M$6</f>
        <v>843761.07468900259</v>
      </c>
      <c r="DK105" s="15">
        <f ca="1">SUM(CX105:DH105)+CA105*DCF!M$46*(1+Inputs!$B$30)*(1-Inputs!$B$33)*(1-Inputs!$B$30/Inputs!$B$31)/(Inputs!$B$29-Inputs!$B$30)*DCF!M$6</f>
        <v>378533.32126793102</v>
      </c>
      <c r="DM105" s="15">
        <f ca="1">DI105+DJ105+DK105+Inputs!$B$34+Inputs!$B$36-Inputs!$B$35</f>
        <v>1486237.8857840099</v>
      </c>
    </row>
    <row r="106" spans="1:117" x14ac:dyDescent="0.75">
      <c r="A106" s="11">
        <v>93</v>
      </c>
      <c r="C106" s="23">
        <f t="shared" ca="1" si="69"/>
        <v>-0.20805916390804044</v>
      </c>
      <c r="D106" s="23">
        <f t="shared" ca="1" si="69"/>
        <v>1.0008543160401786</v>
      </c>
      <c r="E106" s="23">
        <f t="shared" ca="1" si="69"/>
        <v>0.77293702675677478</v>
      </c>
      <c r="F106" s="23">
        <f t="shared" ca="1" si="69"/>
        <v>0.30028992436536217</v>
      </c>
      <c r="G106" s="23">
        <f t="shared" ca="1" si="69"/>
        <v>0.37335781348985275</v>
      </c>
      <c r="H106" s="23">
        <f t="shared" ca="1" si="69"/>
        <v>5.7760006490731888E-2</v>
      </c>
      <c r="I106" s="23">
        <f t="shared" ca="1" si="69"/>
        <v>-5.9869939349757442E-2</v>
      </c>
      <c r="J106" s="23">
        <f t="shared" ca="1" si="69"/>
        <v>-0.11404713479818654</v>
      </c>
      <c r="K106" s="23">
        <f t="shared" ca="1" si="69"/>
        <v>-1.4365044382075116</v>
      </c>
      <c r="L106" s="23">
        <f t="shared" ca="1" si="69"/>
        <v>0.63200442574115245</v>
      </c>
      <c r="M106" s="23">
        <f t="shared" ca="1" si="69"/>
        <v>2.1088401414365734</v>
      </c>
      <c r="N106" s="23">
        <f ca="1">SQRT(Inputs!$B$38)*C106+SQRT(1-Inputs!$B$38)*_xlfn.NORM.S.INV(RAND())</f>
        <v>0.2547270095594541</v>
      </c>
      <c r="O106" s="23">
        <f ca="1">SQRT(Inputs!$B$38)*D106+SQRT(1-Inputs!$B$38)*_xlfn.NORM.S.INV(RAND())</f>
        <v>0.67702526345340575</v>
      </c>
      <c r="P106" s="23">
        <f ca="1">SQRT(Inputs!$B$38)*E106+SQRT(1-Inputs!$B$38)*_xlfn.NORM.S.INV(RAND())</f>
        <v>0.72383544011587797</v>
      </c>
      <c r="Q106" s="23">
        <f ca="1">SQRT(Inputs!$B$38)*F106+SQRT(1-Inputs!$B$38)*_xlfn.NORM.S.INV(RAND())</f>
        <v>-0.62195707205982909</v>
      </c>
      <c r="R106" s="23">
        <f ca="1">SQRT(Inputs!$B$38)*G106+SQRT(1-Inputs!$B$38)*_xlfn.NORM.S.INV(RAND())</f>
        <v>-6.5687884232200622E-3</v>
      </c>
      <c r="S106" s="23">
        <f ca="1">SQRT(Inputs!$B$38)*H106+SQRT(1-Inputs!$B$38)*_xlfn.NORM.S.INV(RAND())</f>
        <v>-1.8986122257346016</v>
      </c>
      <c r="T106" s="23">
        <f ca="1">SQRT(Inputs!$B$38)*I106+SQRT(1-Inputs!$B$38)*_xlfn.NORM.S.INV(RAND())</f>
        <v>0.35512178161335789</v>
      </c>
      <c r="U106" s="23">
        <f ca="1">SQRT(Inputs!$B$38)*J106+SQRT(1-Inputs!$B$38)*_xlfn.NORM.S.INV(RAND())</f>
        <v>-9.1330199467334838E-2</v>
      </c>
      <c r="V106" s="23">
        <f ca="1">SQRT(Inputs!$B$38)*K106+SQRT(1-Inputs!$B$38)*_xlfn.NORM.S.INV(RAND())</f>
        <v>-2.3379312174070668</v>
      </c>
      <c r="W106" s="23">
        <f ca="1">SQRT(Inputs!$B$38)*L106+SQRT(1-Inputs!$B$38)*_xlfn.NORM.S.INV(RAND())</f>
        <v>0.20182867579444577</v>
      </c>
      <c r="X106" s="23">
        <f ca="1">SQRT(Inputs!$B$38)*M106+SQRT(1-Inputs!$B$38)*_xlfn.NORM.S.INV(RAND())</f>
        <v>-0.11953540984990507</v>
      </c>
      <c r="Y106" s="23">
        <f ca="1">SQRT(Inputs!$B$38)*C106+SQRT(1-Inputs!$B$38)*_xlfn.NORM.S.INV(RAND())</f>
        <v>-1.4112410183486741</v>
      </c>
      <c r="Z106" s="23">
        <f ca="1">SQRT(Inputs!$B$38)*D106+SQRT(1-Inputs!$B$38)*_xlfn.NORM.S.INV(RAND())</f>
        <v>-0.65272182727250394</v>
      </c>
      <c r="AA106" s="23">
        <f ca="1">SQRT(Inputs!$B$38)*E106+SQRT(1-Inputs!$B$38)*_xlfn.NORM.S.INV(RAND())</f>
        <v>0.91157401989278175</v>
      </c>
      <c r="AB106" s="23">
        <f ca="1">SQRT(Inputs!$B$38)*F106+SQRT(1-Inputs!$B$38)*_xlfn.NORM.S.INV(RAND())</f>
        <v>-0.65165385114669139</v>
      </c>
      <c r="AC106" s="23">
        <f ca="1">SQRT(Inputs!$B$38)*G106+SQRT(1-Inputs!$B$38)*_xlfn.NORM.S.INV(RAND())</f>
        <v>-0.17664190728060022</v>
      </c>
      <c r="AD106" s="23">
        <f ca="1">SQRT(Inputs!$B$38)*H106+SQRT(1-Inputs!$B$38)*_xlfn.NORM.S.INV(RAND())</f>
        <v>0.3198517365156886</v>
      </c>
      <c r="AE106" s="23">
        <f ca="1">SQRT(Inputs!$B$38)*I106+SQRT(1-Inputs!$B$38)*_xlfn.NORM.S.INV(RAND())</f>
        <v>-0.56319380264049268</v>
      </c>
      <c r="AF106" s="23">
        <f ca="1">SQRT(Inputs!$B$38)*J106+SQRT(1-Inputs!$B$38)*_xlfn.NORM.S.INV(RAND())</f>
        <v>-1.7709860405111502</v>
      </c>
      <c r="AG106" s="23">
        <f ca="1">SQRT(Inputs!$B$38)*K106+SQRT(1-Inputs!$B$38)*_xlfn.NORM.S.INV(RAND())</f>
        <v>-0.10050755120759558</v>
      </c>
      <c r="AH106" s="23">
        <f ca="1">SQRT(Inputs!$B$38)*L106+SQRT(1-Inputs!$B$38)*_xlfn.NORM.S.INV(RAND())</f>
        <v>0.40338358878040009</v>
      </c>
      <c r="AI106" s="23">
        <f ca="1">SQRT(Inputs!$B$38)*M106+SQRT(1-Inputs!$B$38)*_xlfn.NORM.S.INV(RAND())</f>
        <v>0.23131681369481594</v>
      </c>
      <c r="AJ106" s="23">
        <f ca="1">SQRT(Inputs!$B$38)*C106+SQRT(1-Inputs!$B$38)*_xlfn.NORM.S.INV(RAND())</f>
        <v>-0.89347604604427</v>
      </c>
      <c r="AK106" s="23">
        <f ca="1">SQRT(Inputs!$B$38)*D106+SQRT(1-Inputs!$B$38)*_xlfn.NORM.S.INV(RAND())</f>
        <v>0.99494341572952538</v>
      </c>
      <c r="AL106" s="23">
        <f ca="1">SQRT(Inputs!$B$38)*E106+SQRT(1-Inputs!$B$38)*_xlfn.NORM.S.INV(RAND())</f>
        <v>-5.4803402889756991E-2</v>
      </c>
      <c r="AM106" s="23">
        <f ca="1">SQRT(Inputs!$B$38)*F106+SQRT(1-Inputs!$B$38)*_xlfn.NORM.S.INV(RAND())</f>
        <v>-1.9249685384540132</v>
      </c>
      <c r="AN106" s="23">
        <f ca="1">SQRT(Inputs!$B$38)*G106+SQRT(1-Inputs!$B$38)*_xlfn.NORM.S.INV(RAND())</f>
        <v>0.32319166458229526</v>
      </c>
      <c r="AO106" s="23">
        <f ca="1">SQRT(Inputs!$B$38)*H106+SQRT(1-Inputs!$B$38)*_xlfn.NORM.S.INV(RAND())</f>
        <v>0.54729035996082576</v>
      </c>
      <c r="AP106" s="23">
        <f ca="1">SQRT(Inputs!$B$38)*I106+SQRT(1-Inputs!$B$38)*_xlfn.NORM.S.INV(RAND())</f>
        <v>-0.36990769204117691</v>
      </c>
      <c r="AQ106" s="23">
        <f ca="1">SQRT(Inputs!$B$38)*J106+SQRT(1-Inputs!$B$38)*_xlfn.NORM.S.INV(RAND())</f>
        <v>-0.26550797503362156</v>
      </c>
      <c r="AR106" s="23">
        <f ca="1">SQRT(Inputs!$B$38)*K106+SQRT(1-Inputs!$B$38)*_xlfn.NORM.S.INV(RAND())</f>
        <v>-1.0615324063797473</v>
      </c>
      <c r="AS106" s="23">
        <f ca="1">SQRT(Inputs!$B$38)*L106+SQRT(1-Inputs!$B$38)*_xlfn.NORM.S.INV(RAND())</f>
        <v>2.0611981012134306</v>
      </c>
      <c r="AT106" s="23">
        <f ca="1">SQRT(Inputs!$B$38)*M106+SQRT(1-Inputs!$B$38)*_xlfn.NORM.S.INV(RAND())</f>
        <v>1.9221765561434814</v>
      </c>
      <c r="AU106" s="15">
        <f ca="1">Inputs!$B$6*EXP($B$8-0.5*C$5^2+C$5*N106)</f>
        <v>5171.1266299975541</v>
      </c>
      <c r="AV106" s="15">
        <f t="shared" ca="1" si="37"/>
        <v>6953.3102777316453</v>
      </c>
      <c r="AW106" s="15">
        <f t="shared" ca="1" si="38"/>
        <v>9347.8393821883092</v>
      </c>
      <c r="AX106" s="15">
        <f t="shared" ca="1" si="39"/>
        <v>10559.546251894364</v>
      </c>
      <c r="AY106" s="15">
        <f t="shared" ca="1" si="40"/>
        <v>12894.946992316498</v>
      </c>
      <c r="AZ106" s="15">
        <f t="shared" ca="1" si="41"/>
        <v>12795.459646062596</v>
      </c>
      <c r="BA106" s="15">
        <f t="shared" ca="1" si="42"/>
        <v>16251.294899680808</v>
      </c>
      <c r="BB106" s="15">
        <f t="shared" ca="1" si="43"/>
        <v>19715.30730845232</v>
      </c>
      <c r="BC106" s="15">
        <f t="shared" ca="1" si="44"/>
        <v>19268.048224828042</v>
      </c>
      <c r="BD106" s="15">
        <f t="shared" ca="1" si="45"/>
        <v>24055.021438496769</v>
      </c>
      <c r="BE106" s="15">
        <f t="shared" ca="1" si="46"/>
        <v>29157.166119741101</v>
      </c>
      <c r="BF106" s="15">
        <f ca="1">Inputs!$B$13*EXP($B$9-0.5*C$6^2+C$6*Y106)</f>
        <v>10455.610034222163</v>
      </c>
      <c r="BG106" s="15">
        <f t="shared" ca="1" si="47"/>
        <v>11326.852754345879</v>
      </c>
      <c r="BH106" s="15">
        <f t="shared" ca="1" si="48"/>
        <v>16098.174554801108</v>
      </c>
      <c r="BI106" s="15">
        <f t="shared" ca="1" si="49"/>
        <v>17825.869305343494</v>
      </c>
      <c r="BJ106" s="15">
        <f t="shared" ca="1" si="50"/>
        <v>21303.94563242927</v>
      </c>
      <c r="BK106" s="15">
        <f t="shared" ca="1" si="51"/>
        <v>27310.27871654724</v>
      </c>
      <c r="BL106" s="15">
        <f t="shared" ca="1" si="52"/>
        <v>31186.135177557364</v>
      </c>
      <c r="BM106" s="15">
        <f t="shared" ca="1" si="53"/>
        <v>30763.986073303433</v>
      </c>
      <c r="BN106" s="15">
        <f t="shared" ca="1" si="54"/>
        <v>37382.873333024974</v>
      </c>
      <c r="BO106" s="15">
        <f t="shared" ca="1" si="55"/>
        <v>48203.847703144529</v>
      </c>
      <c r="BP106" s="15">
        <f t="shared" ca="1" si="56"/>
        <v>60905.339056293858</v>
      </c>
      <c r="BQ106" s="15">
        <f ca="1">Inputs!$B$20*EXP($B$10-0.5*C$7^2+C$7*AJ106)</f>
        <v>3124.495783153639</v>
      </c>
      <c r="BR106" s="15">
        <f t="shared" ca="1" si="57"/>
        <v>5814.9290269496969</v>
      </c>
      <c r="BS106" s="15">
        <f t="shared" ca="1" si="58"/>
        <v>7838.5681119843975</v>
      </c>
      <c r="BT106" s="15">
        <f t="shared" ca="1" si="59"/>
        <v>6522.6179168839963</v>
      </c>
      <c r="BU106" s="15">
        <f t="shared" ca="1" si="60"/>
        <v>9774.8601807817504</v>
      </c>
      <c r="BV106" s="15">
        <f t="shared" ca="1" si="61"/>
        <v>15384.305395173926</v>
      </c>
      <c r="BW106" s="15">
        <f t="shared" ca="1" si="62"/>
        <v>19851.300613865023</v>
      </c>
      <c r="BX106" s="15">
        <f t="shared" ca="1" si="63"/>
        <v>26326.003027743969</v>
      </c>
      <c r="BY106" s="15">
        <f t="shared" ca="1" si="64"/>
        <v>30107.287201188276</v>
      </c>
      <c r="BZ106" s="15">
        <f t="shared" ca="1" si="65"/>
        <v>61707.024771449593</v>
      </c>
      <c r="CA106" s="15">
        <f t="shared" ca="1" si="66"/>
        <v>121971.97862316888</v>
      </c>
      <c r="CB106" s="15">
        <f ca="1">(AU106*DCF!C$10-DCF!C$5*MAX(AU106*DCF!C$10,0)-MAX(AU106-Inputs!$B$6,0)/Inputs!$B$10)*DCF!C$6</f>
        <v>1041.584900552572</v>
      </c>
      <c r="CC106" s="15">
        <f ca="1">(AV106*DCF!D$10-DCF!D$5*MAX(AV106*DCF!D$10,0)-MAX(AV106-AU106,0)/Inputs!$B$10)*DCF!D$6</f>
        <v>1260.2834336258254</v>
      </c>
      <c r="CD106" s="15">
        <f ca="1">(AW106*DCF!E$10-DCF!E$5*MAX(AW106*DCF!E$10,0)-MAX(AW106-AV106,0)/Inputs!$B$10)*DCF!E$6</f>
        <v>1618.9201924777869</v>
      </c>
      <c r="CE106" s="15">
        <f ca="1">(AX106*DCF!F$10-DCF!F$5*MAX(AX106*DCF!F$10,0)-MAX(AX106-AW106,0)/Inputs!$B$10)*DCF!F$6</f>
        <v>2053.0059603675359</v>
      </c>
      <c r="CF106" s="15">
        <f ca="1">(AY106*DCF!G$10-DCF!G$5*MAX(AY106*DCF!G$10,0)-MAX(AY106-AX106,0)/Inputs!$B$10)*DCF!G$6</f>
        <v>2207.9685432351598</v>
      </c>
      <c r="CG106" s="15">
        <f ca="1">(AZ106*DCF!H$10-DCF!H$5*MAX(AZ106*DCF!H$10,0)-MAX(AZ106-AY106,0)/Inputs!$B$10)*DCF!H$6</f>
        <v>2484.2476682351785</v>
      </c>
      <c r="CH106" s="15">
        <f ca="1">(BA106*DCF!I$10-DCF!I$5*MAX(BA106*DCF!I$10,0)-MAX(BA106-AZ106,0)/Inputs!$B$10)*DCF!I$6</f>
        <v>2401.6406660111961</v>
      </c>
      <c r="CI106" s="15">
        <f ca="1">(BB106*DCF!J$10-DCF!J$5*MAX(BB106*DCF!J$10,0)-MAX(BB106-BA106,0)/Inputs!$B$10)*DCF!J$6</f>
        <v>2858.2784818313576</v>
      </c>
      <c r="CJ106" s="15">
        <f ca="1">(BC106*DCF!K$10-DCF!K$5*MAX(BC106*DCF!K$10,0)-MAX(BC106-BB106,0)/Inputs!$B$10)*DCF!K$6</f>
        <v>3101.846317564251</v>
      </c>
      <c r="CK106" s="15">
        <f ca="1">(BD106*DCF!L$10-DCF!L$5*MAX(BD106*DCF!L$10,0)-MAX(BD106-BC106,0)/Inputs!$B$10)*DCF!L$6</f>
        <v>3008.9215180461242</v>
      </c>
      <c r="CL106" s="15">
        <f ca="1">(BE106*DCF!M$10-DCF!M$5*MAX(BE106*DCF!M$10,0)-MAX(BE106-BD106,0)/Inputs!$B$10)*DCF!M$6</f>
        <v>3504.9475615222659</v>
      </c>
      <c r="CM106" s="15">
        <f ca="1">(BF106*DCF!C$28-DCF!C$5*MAX(BF106*DCF!C$28,0)-MAX(BF106-Inputs!$B$13,0)/Inputs!$B$17)*DCF!C$6</f>
        <v>3190.983613215742</v>
      </c>
      <c r="CN106" s="15">
        <f ca="1">(BG106*DCF!D$28-DCF!D$5*MAX(BG106*DCF!D$28,0)-MAX(BG106-BF106,0)/Inputs!$B$17)*DCF!D$6</f>
        <v>3150.1433581861552</v>
      </c>
      <c r="CO106" s="15">
        <f ca="1">(BH106*DCF!E$28-DCF!E$5*MAX(BH106*DCF!E$28,0)-MAX(BH106-BG106,0)/Inputs!$B$17)*DCF!E$6</f>
        <v>3618.9278344904692</v>
      </c>
      <c r="CP106" s="15">
        <f ca="1">(BI106*DCF!F$28-DCF!F$5*MAX(BI106*DCF!F$28,0)-MAX(BI106-BH106,0)/Inputs!$B$17)*DCF!F$6</f>
        <v>4524.6998299938941</v>
      </c>
      <c r="CQ106" s="15">
        <f ca="1">(BJ106*DCF!G$28-DCF!G$5*MAX(BJ106*DCF!G$28,0)-MAX(BJ106-BI106,0)/Inputs!$B$17)*DCF!G$6</f>
        <v>4942.492247886461</v>
      </c>
      <c r="CR106" s="15">
        <f ca="1">(BK106*DCF!H$28-DCF!H$5*MAX(BK106*DCF!H$28,0)-MAX(BK106-BJ106,0)/Inputs!$B$17)*DCF!H$6</f>
        <v>5820.9176312457648</v>
      </c>
      <c r="CS106" s="15">
        <f ca="1">(BL106*DCF!I$28-DCF!I$5*MAX(BL106*DCF!I$28,0)-MAX(BL106-BK106,0)/Inputs!$B$17)*DCF!I$6</f>
        <v>6777.2101771805374</v>
      </c>
      <c r="CT106" s="15">
        <f ca="1">(BM106*DCF!J$28-DCF!J$5*MAX(BM106*DCF!J$28,0)-MAX(BM106-BL106,0)/Inputs!$B$17)*DCF!J$6</f>
        <v>6862.922810386518</v>
      </c>
      <c r="CU106" s="15">
        <f ca="1">(BN106*DCF!K$28-DCF!K$5*MAX(BN106*DCF!K$28,0)-MAX(BN106-BM106,0)/Inputs!$B$17)*DCF!K$6</f>
        <v>7083.9105231041276</v>
      </c>
      <c r="CV106" s="15">
        <f ca="1">(BO106*DCF!L$28-DCF!L$5*MAX(BO106*DCF!L$28,0)-MAX(BO106-BN106,0)/Inputs!$B$17)*DCF!L$6</f>
        <v>8393.2681156483395</v>
      </c>
      <c r="CW106" s="15">
        <f ca="1">(BP106*DCF!M$28-DCF!M$5*MAX(BP106*DCF!M$28,0)-MAX(BP106-BO106,0)/Inputs!$B$17)*DCF!M$6</f>
        <v>10131.71204176987</v>
      </c>
      <c r="CX106" s="15">
        <f ca="1">(BQ106*DCF!C$46-DCF!C$5*MAX(BQ106*DCF!C$46,0)-MAX(BQ106-Inputs!$B$20,0)/Inputs!$B$24)*DCF!C$6</f>
        <v>-721.59255961977806</v>
      </c>
      <c r="CY106" s="15">
        <f ca="1">(BR106*DCF!D$46-DCF!D$5*MAX(BR106*DCF!D$46,0)-MAX(BR106-BQ106,0)/Inputs!$B$24)*DCF!D$6</f>
        <v>-2140.4583115066744</v>
      </c>
      <c r="CZ106" s="15">
        <f ca="1">(BS106*DCF!E$46-DCF!E$5*MAX(BS106*DCF!E$46,0)-MAX(BS106-BR106,0)/Inputs!$B$24)*DCF!E$6</f>
        <v>-1724.5871446310146</v>
      </c>
      <c r="DA106" s="15">
        <f ca="1">(BT106*DCF!F$46-DCF!F$5*MAX(BT106*DCF!F$46,0)-MAX(BT106-BS106,0)/Inputs!$B$24)*DCF!F$6</f>
        <v>-475.01827584380226</v>
      </c>
      <c r="DB106" s="15">
        <f ca="1">(BU106*DCF!G$46-DCF!G$5*MAX(BU106*DCF!G$46,0)-MAX(BU106-BT106,0)/Inputs!$B$24)*DCF!G$6</f>
        <v>-1422.79702482989</v>
      </c>
      <c r="DC106" s="15">
        <f ca="1">(BV106*DCF!H$46-DCF!H$5*MAX(BV106*DCF!H$46,0)-MAX(BV106-BU106,0)/Inputs!$B$24)*DCF!H$6</f>
        <v>-1743.1007307313064</v>
      </c>
      <c r="DD106" s="15">
        <f ca="1">(BW106*DCF!I$46-DCF!I$5*MAX(BW106*DCF!I$46,0)-MAX(BW106-BV106,0)/Inputs!$B$24)*DCF!I$6</f>
        <v>-823.82803765709207</v>
      </c>
      <c r="DE106" s="15">
        <f ca="1">(BX106*DCF!J$46-DCF!J$5*MAX(BX106*DCF!J$46,0)-MAX(BX106-BW106,0)/Inputs!$B$24)*DCF!J$6</f>
        <v>-612.68229298417316</v>
      </c>
      <c r="DF106" s="15">
        <f ca="1">(BY106*DCF!K$46-DCF!K$5*MAX(BY106*DCF!K$46,0)-MAX(BY106-BX106,0)/Inputs!$B$24)*DCF!K$6</f>
        <v>793.51471856002968</v>
      </c>
      <c r="DG106" s="15">
        <f ca="1">(BZ106*DCF!L$46-DCF!L$5*MAX(BZ106*DCF!L$46,0)-MAX(BZ106-BY106,0)/Inputs!$B$24)*DCF!L$6</f>
        <v>-2885.6043172992818</v>
      </c>
      <c r="DH106" s="15">
        <f ca="1">(CA106*DCF!M$46-DCF!M$5*MAX(CA106*DCF!M$46,0)-MAX(CA106-BZ106,0)/Inputs!$B$24)*DCF!M$6</f>
        <v>-3036.6378408576784</v>
      </c>
      <c r="DI106" s="15">
        <f ca="1">SUM(CB106:CL106)+BE106*DCF!M$10*(1+Inputs!$B$30)*(1-Inputs!$B$33)*(1-Inputs!$B$30/Inputs!$B$31)/(Inputs!$B$29-Inputs!$B$30)*DCF!M$6</f>
        <v>106686.42411831525</v>
      </c>
      <c r="DJ106" s="15">
        <f ca="1">SUM(CM106:CW106)+BP106*DCF!M$28*(1+Inputs!$B$30)*(1-Inputs!$B$33)*(1-Inputs!$B$30/Inputs!$B$31)/(Inputs!$B$29-Inputs!$B$30)*DCF!M$6</f>
        <v>290497.67349430383</v>
      </c>
      <c r="DK106" s="15">
        <f ca="1">SUM(CX106:DH106)+CA106*DCF!M$46*(1+Inputs!$B$30)*(1-Inputs!$B$33)*(1-Inputs!$B$30/Inputs!$B$31)/(Inputs!$B$29-Inputs!$B$30)*DCF!M$6</f>
        <v>173790.3356385548</v>
      </c>
      <c r="DM106" s="15">
        <f ca="1">DI106+DJ106+DK106+Inputs!$B$34+Inputs!$B$36-Inputs!$B$35</f>
        <v>647825.43325117382</v>
      </c>
    </row>
    <row r="107" spans="1:117" x14ac:dyDescent="0.75">
      <c r="A107" s="11">
        <v>94</v>
      </c>
      <c r="C107" s="23">
        <f t="shared" ca="1" si="69"/>
        <v>-0.25610363447243634</v>
      </c>
      <c r="D107" s="23">
        <f t="shared" ca="1" si="69"/>
        <v>0.54003304101171723</v>
      </c>
      <c r="E107" s="23">
        <f t="shared" ca="1" si="69"/>
        <v>0.44917008144380599</v>
      </c>
      <c r="F107" s="23">
        <f t="shared" ca="1" si="69"/>
        <v>-0.74610059402736406</v>
      </c>
      <c r="G107" s="23">
        <f t="shared" ca="1" si="69"/>
        <v>-1.9262622615800529</v>
      </c>
      <c r="H107" s="23">
        <f t="shared" ca="1" si="69"/>
        <v>-2.640174172490636</v>
      </c>
      <c r="I107" s="23">
        <f t="shared" ca="1" si="69"/>
        <v>0.89401720020700004</v>
      </c>
      <c r="J107" s="23">
        <f t="shared" ca="1" si="69"/>
        <v>-1.0059417806662849</v>
      </c>
      <c r="K107" s="23">
        <f t="shared" ca="1" si="69"/>
        <v>-0.75376309247771156</v>
      </c>
      <c r="L107" s="23">
        <f t="shared" ca="1" si="69"/>
        <v>0.88763394654464267</v>
      </c>
      <c r="M107" s="23">
        <f t="shared" ca="1" si="69"/>
        <v>0.4541716331368143</v>
      </c>
      <c r="N107" s="23">
        <f ca="1">SQRT(Inputs!$B$38)*C107+SQRT(1-Inputs!$B$38)*_xlfn.NORM.S.INV(RAND())</f>
        <v>-0.47283407536028421</v>
      </c>
      <c r="O107" s="23">
        <f ca="1">SQRT(Inputs!$B$38)*D107+SQRT(1-Inputs!$B$38)*_xlfn.NORM.S.INV(RAND())</f>
        <v>-0.11972114494552422</v>
      </c>
      <c r="P107" s="23">
        <f ca="1">SQRT(Inputs!$B$38)*E107+SQRT(1-Inputs!$B$38)*_xlfn.NORM.S.INV(RAND())</f>
        <v>1.176014727660514</v>
      </c>
      <c r="Q107" s="23">
        <f ca="1">SQRT(Inputs!$B$38)*F107+SQRT(1-Inputs!$B$38)*_xlfn.NORM.S.INV(RAND())</f>
        <v>-0.40318240840829611</v>
      </c>
      <c r="R107" s="23">
        <f ca="1">SQRT(Inputs!$B$38)*G107+SQRT(1-Inputs!$B$38)*_xlfn.NORM.S.INV(RAND())</f>
        <v>1.072358843952754</v>
      </c>
      <c r="S107" s="23">
        <f ca="1">SQRT(Inputs!$B$38)*H107+SQRT(1-Inputs!$B$38)*_xlfn.NORM.S.INV(RAND())</f>
        <v>2.7716206481492867E-2</v>
      </c>
      <c r="T107" s="23">
        <f ca="1">SQRT(Inputs!$B$38)*I107+SQRT(1-Inputs!$B$38)*_xlfn.NORM.S.INV(RAND())</f>
        <v>2.021223557259074</v>
      </c>
      <c r="U107" s="23">
        <f ca="1">SQRT(Inputs!$B$38)*J107+SQRT(1-Inputs!$B$38)*_xlfn.NORM.S.INV(RAND())</f>
        <v>8.4265483301545374E-2</v>
      </c>
      <c r="V107" s="23">
        <f ca="1">SQRT(Inputs!$B$38)*K107+SQRT(1-Inputs!$B$38)*_xlfn.NORM.S.INV(RAND())</f>
        <v>0.31122899039676194</v>
      </c>
      <c r="W107" s="23">
        <f ca="1">SQRT(Inputs!$B$38)*L107+SQRT(1-Inputs!$B$38)*_xlfn.NORM.S.INV(RAND())</f>
        <v>-0.46211046071584205</v>
      </c>
      <c r="X107" s="23">
        <f ca="1">SQRT(Inputs!$B$38)*M107+SQRT(1-Inputs!$B$38)*_xlfn.NORM.S.INV(RAND())</f>
        <v>-0.32375931264923774</v>
      </c>
      <c r="Y107" s="23">
        <f ca="1">SQRT(Inputs!$B$38)*C107+SQRT(1-Inputs!$B$38)*_xlfn.NORM.S.INV(RAND())</f>
        <v>0.95056796634678786</v>
      </c>
      <c r="Z107" s="23">
        <f ca="1">SQRT(Inputs!$B$38)*D107+SQRT(1-Inputs!$B$38)*_xlfn.NORM.S.INV(RAND())</f>
        <v>0.56324583361654723</v>
      </c>
      <c r="AA107" s="23">
        <f ca="1">SQRT(Inputs!$B$38)*E107+SQRT(1-Inputs!$B$38)*_xlfn.NORM.S.INV(RAND())</f>
        <v>0.11514612072624558</v>
      </c>
      <c r="AB107" s="23">
        <f ca="1">SQRT(Inputs!$B$38)*F107+SQRT(1-Inputs!$B$38)*_xlfn.NORM.S.INV(RAND())</f>
        <v>-1.2259828501662009</v>
      </c>
      <c r="AC107" s="23">
        <f ca="1">SQRT(Inputs!$B$38)*G107+SQRT(1-Inputs!$B$38)*_xlfn.NORM.S.INV(RAND())</f>
        <v>-1.8385041169508087</v>
      </c>
      <c r="AD107" s="23">
        <f ca="1">SQRT(Inputs!$B$38)*H107+SQRT(1-Inputs!$B$38)*_xlfn.NORM.S.INV(RAND())</f>
        <v>-1.6756714712772169</v>
      </c>
      <c r="AE107" s="23">
        <f ca="1">SQRT(Inputs!$B$38)*I107+SQRT(1-Inputs!$B$38)*_xlfn.NORM.S.INV(RAND())</f>
        <v>1.2213305094075959</v>
      </c>
      <c r="AF107" s="23">
        <f ca="1">SQRT(Inputs!$B$38)*J107+SQRT(1-Inputs!$B$38)*_xlfn.NORM.S.INV(RAND())</f>
        <v>-0.2934060579908393</v>
      </c>
      <c r="AG107" s="23">
        <f ca="1">SQRT(Inputs!$B$38)*K107+SQRT(1-Inputs!$B$38)*_xlfn.NORM.S.INV(RAND())</f>
        <v>-0.28784647738255242</v>
      </c>
      <c r="AH107" s="23">
        <f ca="1">SQRT(Inputs!$B$38)*L107+SQRT(1-Inputs!$B$38)*_xlfn.NORM.S.INV(RAND())</f>
        <v>3.8534504418163085E-2</v>
      </c>
      <c r="AI107" s="23">
        <f ca="1">SQRT(Inputs!$B$38)*M107+SQRT(1-Inputs!$B$38)*_xlfn.NORM.S.INV(RAND())</f>
        <v>-0.39918055452147194</v>
      </c>
      <c r="AJ107" s="23">
        <f ca="1">SQRT(Inputs!$B$38)*C107+SQRT(1-Inputs!$B$38)*_xlfn.NORM.S.INV(RAND())</f>
        <v>0.16124462677019041</v>
      </c>
      <c r="AK107" s="23">
        <f ca="1">SQRT(Inputs!$B$38)*D107+SQRT(1-Inputs!$B$38)*_xlfn.NORM.S.INV(RAND())</f>
        <v>0.73127316388316166</v>
      </c>
      <c r="AL107" s="23">
        <f ca="1">SQRT(Inputs!$B$38)*E107+SQRT(1-Inputs!$B$38)*_xlfn.NORM.S.INV(RAND())</f>
        <v>-0.14749596881350732</v>
      </c>
      <c r="AM107" s="23">
        <f ca="1">SQRT(Inputs!$B$38)*F107+SQRT(1-Inputs!$B$38)*_xlfn.NORM.S.INV(RAND())</f>
        <v>-0.37626866087529304</v>
      </c>
      <c r="AN107" s="23">
        <f ca="1">SQRT(Inputs!$B$38)*G107+SQRT(1-Inputs!$B$38)*_xlfn.NORM.S.INV(RAND())</f>
        <v>-1.4863848751618132</v>
      </c>
      <c r="AO107" s="23">
        <f ca="1">SQRT(Inputs!$B$38)*H107+SQRT(1-Inputs!$B$38)*_xlfn.NORM.S.INV(RAND())</f>
        <v>-2.037262534884742</v>
      </c>
      <c r="AP107" s="23">
        <f ca="1">SQRT(Inputs!$B$38)*I107+SQRT(1-Inputs!$B$38)*_xlfn.NORM.S.INV(RAND())</f>
        <v>1.1731843734117866</v>
      </c>
      <c r="AQ107" s="23">
        <f ca="1">SQRT(Inputs!$B$38)*J107+SQRT(1-Inputs!$B$38)*_xlfn.NORM.S.INV(RAND())</f>
        <v>0.71312339464943708</v>
      </c>
      <c r="AR107" s="23">
        <f ca="1">SQRT(Inputs!$B$38)*K107+SQRT(1-Inputs!$B$38)*_xlfn.NORM.S.INV(RAND())</f>
        <v>0.42453026976172797</v>
      </c>
      <c r="AS107" s="23">
        <f ca="1">SQRT(Inputs!$B$38)*L107+SQRT(1-Inputs!$B$38)*_xlfn.NORM.S.INV(RAND())</f>
        <v>0.82906798464923481</v>
      </c>
      <c r="AT107" s="23">
        <f ca="1">SQRT(Inputs!$B$38)*M107+SQRT(1-Inputs!$B$38)*_xlfn.NORM.S.INV(RAND())</f>
        <v>-0.48245796076217906</v>
      </c>
      <c r="AU107" s="15">
        <f ca="1">Inputs!$B$6*EXP($B$8-0.5*C$5^2+C$5*N107)</f>
        <v>4596.6052012781593</v>
      </c>
      <c r="AV107" s="15">
        <f t="shared" ca="1" si="37"/>
        <v>5497.5254524501288</v>
      </c>
      <c r="AW107" s="15">
        <f t="shared" ca="1" si="38"/>
        <v>7855.5157711800621</v>
      </c>
      <c r="AX107" s="15">
        <f t="shared" ca="1" si="39"/>
        <v>9119.6657916475197</v>
      </c>
      <c r="AY107" s="15">
        <f t="shared" ca="1" si="40"/>
        <v>12632.136940080522</v>
      </c>
      <c r="AZ107" s="15">
        <f t="shared" ca="1" si="41"/>
        <v>15496.669871493574</v>
      </c>
      <c r="BA107" s="15">
        <f t="shared" ca="1" si="42"/>
        <v>23431.495027202334</v>
      </c>
      <c r="BB107" s="15">
        <f t="shared" ca="1" si="43"/>
        <v>28930.508393500844</v>
      </c>
      <c r="BC107" s="15">
        <f t="shared" ca="1" si="44"/>
        <v>36513.157287029593</v>
      </c>
      <c r="BD107" s="15">
        <f t="shared" ca="1" si="45"/>
        <v>42839.804153536286</v>
      </c>
      <c r="BE107" s="15">
        <f t="shared" ca="1" si="46"/>
        <v>50969.318244395836</v>
      </c>
      <c r="BF107" s="15">
        <f ca="1">Inputs!$B$13*EXP($B$9-0.5*C$6^2+C$6*Y107)</f>
        <v>16699.217400021487</v>
      </c>
      <c r="BG107" s="15">
        <f t="shared" ca="1" si="47"/>
        <v>22529.075035672246</v>
      </c>
      <c r="BH107" s="15">
        <f t="shared" ca="1" si="48"/>
        <v>28057.132237399182</v>
      </c>
      <c r="BI107" s="15">
        <f t="shared" ca="1" si="49"/>
        <v>28439.735371081686</v>
      </c>
      <c r="BJ107" s="15">
        <f t="shared" ca="1" si="50"/>
        <v>26748.512082632693</v>
      </c>
      <c r="BK107" s="15">
        <f t="shared" ca="1" si="51"/>
        <v>26132.312298609726</v>
      </c>
      <c r="BL107" s="15">
        <f t="shared" ca="1" si="52"/>
        <v>37605.204630295586</v>
      </c>
      <c r="BM107" s="15">
        <f t="shared" ca="1" si="53"/>
        <v>44570.391118617255</v>
      </c>
      <c r="BN107" s="15">
        <f t="shared" ca="1" si="54"/>
        <v>52957.398291176571</v>
      </c>
      <c r="BO107" s="15">
        <f t="shared" ca="1" si="55"/>
        <v>65451.134106392805</v>
      </c>
      <c r="BP107" s="15">
        <f t="shared" ca="1" si="56"/>
        <v>76995.944036377085</v>
      </c>
      <c r="BQ107" s="15">
        <f ca="1">Inputs!$B$20*EXP($B$10-0.5*C$7^2+C$7*AJ107)</f>
        <v>4541.9847420995302</v>
      </c>
      <c r="BR107" s="15">
        <f t="shared" ca="1" si="57"/>
        <v>7773.9884190008252</v>
      </c>
      <c r="BS107" s="15">
        <f t="shared" ca="1" si="58"/>
        <v>10204.097612317844</v>
      </c>
      <c r="BT107" s="15">
        <f t="shared" ca="1" si="59"/>
        <v>12746.833825129621</v>
      </c>
      <c r="BU107" s="15">
        <f t="shared" ca="1" si="60"/>
        <v>12329.045686370975</v>
      </c>
      <c r="BV107" s="15">
        <f t="shared" ca="1" si="61"/>
        <v>10839.489997839881</v>
      </c>
      <c r="BW107" s="15">
        <f t="shared" ca="1" si="62"/>
        <v>19389.116019000132</v>
      </c>
      <c r="BX107" s="15">
        <f t="shared" ca="1" si="63"/>
        <v>31286.596610919125</v>
      </c>
      <c r="BY107" s="15">
        <f t="shared" ca="1" si="64"/>
        <v>47547.080765214319</v>
      </c>
      <c r="BZ107" s="15">
        <f t="shared" ca="1" si="65"/>
        <v>77699.105341000512</v>
      </c>
      <c r="CA107" s="15">
        <f t="shared" ca="1" si="66"/>
        <v>100176.3214187447</v>
      </c>
      <c r="CB107" s="15">
        <f ca="1">(AU107*DCF!C$10-DCF!C$5*MAX(AU107*DCF!C$10,0)-MAX(AU107-Inputs!$B$6,0)/Inputs!$B$10)*DCF!C$6</f>
        <v>1045.6813407425134</v>
      </c>
      <c r="CC107" s="15">
        <f ca="1">(AV107*DCF!D$10-DCF!D$5*MAX(AV107*DCF!D$10,0)-MAX(AV107-AU107,0)/Inputs!$B$10)*DCF!D$6</f>
        <v>1120.3187600320264</v>
      </c>
      <c r="CD107" s="15">
        <f ca="1">(AW107*DCF!E$10-DCF!E$5*MAX(AW107*DCF!E$10,0)-MAX(AW107-AV107,0)/Inputs!$B$10)*DCF!E$6</f>
        <v>1282.5964741665771</v>
      </c>
      <c r="CE107" s="15">
        <f ca="1">(AX107*DCF!F$10-DCF!F$5*MAX(AX107*DCF!F$10,0)-MAX(AX107-AW107,0)/Inputs!$B$10)*DCF!F$6</f>
        <v>1727.7702311537425</v>
      </c>
      <c r="CF107" s="15">
        <f ca="1">(AY107*DCF!G$10-DCF!G$5*MAX(AY107*DCF!G$10,0)-MAX(AY107-AX107,0)/Inputs!$B$10)*DCF!G$6</f>
        <v>1927.5659260737586</v>
      </c>
      <c r="CG107" s="15">
        <f ca="1">(AZ107*DCF!H$10-DCF!H$5*MAX(AZ107*DCF!H$10,0)-MAX(AZ107-AY107,0)/Inputs!$B$10)*DCF!H$6</f>
        <v>2500.0403955164079</v>
      </c>
      <c r="CH107" s="15">
        <f ca="1">(BA107*DCF!I$10-DCF!I$5*MAX(BA107*DCF!I$10,0)-MAX(BA107-AZ107,0)/Inputs!$B$10)*DCF!I$6</f>
        <v>2978.4900212498956</v>
      </c>
      <c r="CI107" s="15">
        <f ca="1">(BB107*DCF!J$10-DCF!J$5*MAX(BB107*DCF!J$10,0)-MAX(BB107-BA107,0)/Inputs!$B$10)*DCF!J$6</f>
        <v>4131.2575092920079</v>
      </c>
      <c r="CJ107" s="15">
        <f ca="1">(BC107*DCF!K$10-DCF!K$5*MAX(BC107*DCF!K$10,0)-MAX(BC107-BB107,0)/Inputs!$B$10)*DCF!K$6</f>
        <v>4816.5765025627497</v>
      </c>
      <c r="CK107" s="15">
        <f ca="1">(BD107*DCF!L$10-DCF!L$5*MAX(BD107*DCF!L$10,0)-MAX(BD107-BC107,0)/Inputs!$B$10)*DCF!L$6</f>
        <v>5642.9192294874911</v>
      </c>
      <c r="CL107" s="15">
        <f ca="1">(BE107*DCF!M$10-DCF!M$5*MAX(BE107*DCF!M$10,0)-MAX(BE107-BD107,0)/Inputs!$B$10)*DCF!M$6</f>
        <v>6221.272722562192</v>
      </c>
      <c r="CM107" s="15">
        <f ca="1">(BF107*DCF!C$28-DCF!C$5*MAX(BF107*DCF!C$28,0)-MAX(BF107-Inputs!$B$13,0)/Inputs!$B$17)*DCF!C$6</f>
        <v>3869.6515886871057</v>
      </c>
      <c r="CN107" s="15">
        <f ca="1">(BG107*DCF!D$28-DCF!D$5*MAX(BG107*DCF!D$28,0)-MAX(BG107-BF107,0)/Inputs!$B$17)*DCF!D$6</f>
        <v>5391.5562738599901</v>
      </c>
      <c r="CO107" s="15">
        <f ca="1">(BH107*DCF!E$28-DCF!E$5*MAX(BH107*DCF!E$28,0)-MAX(BH107-BG107,0)/Inputs!$B$17)*DCF!E$6</f>
        <v>6856.7754654132377</v>
      </c>
      <c r="CP107" s="15">
        <f ca="1">(BI107*DCF!F$28-DCF!F$5*MAX(BI107*DCF!F$28,0)-MAX(BI107-BH107,0)/Inputs!$B$17)*DCF!F$6</f>
        <v>7650.9800780995874</v>
      </c>
      <c r="CQ107" s="15">
        <f ca="1">(BJ107*DCF!G$28-DCF!G$5*MAX(BJ107*DCF!G$28,0)-MAX(BJ107-BI107,0)/Inputs!$B$17)*DCF!G$6</f>
        <v>6940.1044002154367</v>
      </c>
      <c r="CR107" s="15">
        <f ca="1">(BK107*DCF!H$28-DCF!H$5*MAX(BK107*DCF!H$28,0)-MAX(BK107-BJ107,0)/Inputs!$B$17)*DCF!H$6</f>
        <v>6462.8091421446525</v>
      </c>
      <c r="CS107" s="15">
        <f ca="1">(BL107*DCF!I$28-DCF!I$5*MAX(BL107*DCF!I$28,0)-MAX(BL107-BK107,0)/Inputs!$B$17)*DCF!I$6</f>
        <v>7196.2663028328734</v>
      </c>
      <c r="CT107" s="15">
        <f ca="1">(BM107*DCF!J$28-DCF!J$5*MAX(BM107*DCF!J$28,0)-MAX(BM107-BL107,0)/Inputs!$B$17)*DCF!J$6</f>
        <v>9019.3704629951062</v>
      </c>
      <c r="CU107" s="15">
        <f ca="1">(BN107*DCF!K$28-DCF!K$5*MAX(BN107*DCF!K$28,0)-MAX(BN107-BM107,0)/Inputs!$B$17)*DCF!K$6</f>
        <v>10156.417918102863</v>
      </c>
      <c r="CV107" s="15">
        <f ca="1">(BO107*DCF!L$28-DCF!L$5*MAX(BO107*DCF!L$28,0)-MAX(BO107-BN107,0)/Inputs!$B$17)*DCF!L$6</f>
        <v>11645.188024638825</v>
      </c>
      <c r="CW107" s="15">
        <f ca="1">(BP107*DCF!M$28-DCF!M$5*MAX(BP107*DCF!M$28,0)-MAX(BP107-BO107,0)/Inputs!$B$17)*DCF!M$6</f>
        <v>13280.074391519489</v>
      </c>
      <c r="CX107" s="15">
        <f ca="1">(BQ107*DCF!C$46-DCF!C$5*MAX(BQ107*DCF!C$46,0)-MAX(BQ107-Inputs!$B$20,0)/Inputs!$B$24)*DCF!C$6</f>
        <v>-1668.3497058426306</v>
      </c>
      <c r="CY107" s="15">
        <f ca="1">(BR107*DCF!D$46-DCF!D$5*MAX(BR107*DCF!D$46,0)-MAX(BR107-BQ107,0)/Inputs!$B$24)*DCF!D$6</f>
        <v>-2705.9076722374648</v>
      </c>
      <c r="CZ107" s="15">
        <f ca="1">(BS107*DCF!E$46-DCF!E$5*MAX(BS107*DCF!E$46,0)-MAX(BS107-BR107,0)/Inputs!$B$24)*DCF!E$6</f>
        <v>-2164.5344534811125</v>
      </c>
      <c r="DA107" s="15">
        <f ca="1">(BT107*DCF!F$46-DCF!F$5*MAX(BT107*DCF!F$46,0)-MAX(BT107-BS107,0)/Inputs!$B$24)*DCF!F$6</f>
        <v>-1854.1956678853664</v>
      </c>
      <c r="DB107" s="15">
        <f ca="1">(BU107*DCF!G$46-DCF!G$5*MAX(BU107*DCF!G$46,0)-MAX(BU107-BT107,0)/Inputs!$B$24)*DCF!G$6</f>
        <v>-414.72473766957302</v>
      </c>
      <c r="DC107" s="15">
        <f ca="1">(BV107*DCF!H$46-DCF!H$5*MAX(BV107*DCF!H$46,0)-MAX(BV107-BU107,0)/Inputs!$B$24)*DCF!H$6</f>
        <v>0</v>
      </c>
      <c r="DD107" s="15">
        <f ca="1">(BW107*DCF!I$46-DCF!I$5*MAX(BW107*DCF!I$46,0)-MAX(BW107-BV107,0)/Inputs!$B$24)*DCF!I$6</f>
        <v>-2006.4677345996693</v>
      </c>
      <c r="DE107" s="15">
        <f ca="1">(BX107*DCF!J$46-DCF!J$5*MAX(BX107*DCF!J$46,0)-MAX(BX107-BW107,0)/Inputs!$B$24)*DCF!J$6</f>
        <v>-1842.6312910541792</v>
      </c>
      <c r="DF107" s="15">
        <f ca="1">(BY107*DCF!K$46-DCF!K$5*MAX(BY107*DCF!K$46,0)-MAX(BY107-BX107,0)/Inputs!$B$24)*DCF!K$6</f>
        <v>-1267.3376879824505</v>
      </c>
      <c r="DG107" s="15">
        <f ca="1">(BZ107*DCF!L$46-DCF!L$5*MAX(BZ107*DCF!L$46,0)-MAX(BZ107-BY107,0)/Inputs!$B$24)*DCF!L$6</f>
        <v>-1452.5233551320734</v>
      </c>
      <c r="DH107" s="15">
        <f ca="1">(CA107*DCF!M$46-DCF!M$5*MAX(CA107*DCF!M$46,0)-MAX(CA107-BZ107,0)/Inputs!$B$24)*DCF!M$6</f>
        <v>3154.4290060622566</v>
      </c>
      <c r="DI107" s="15">
        <f ca="1">SUM(CB107:CL107)+BE107*DCF!M$10*(1+Inputs!$B$30)*(1-Inputs!$B$33)*(1-Inputs!$B$30/Inputs!$B$31)/(Inputs!$B$29-Inputs!$B$30)*DCF!M$6</f>
        <v>175242.77578645103</v>
      </c>
      <c r="DJ107" s="15">
        <f ca="1">SUM(CM107:CW107)+BP107*DCF!M$28*(1+Inputs!$B$30)*(1-Inputs!$B$33)*(1-Inputs!$B$30/Inputs!$B$31)/(Inputs!$B$29-Inputs!$B$30)*DCF!M$6</f>
        <v>374176.83460743155</v>
      </c>
      <c r="DK107" s="15">
        <f ca="1">SUM(CX107:DH107)+CA107*DCF!M$46*(1+Inputs!$B$30)*(1-Inputs!$B$33)*(1-Inputs!$B$30/Inputs!$B$31)/(Inputs!$B$29-Inputs!$B$30)*DCF!M$6</f>
        <v>142662.21625744359</v>
      </c>
      <c r="DM107" s="15">
        <f ca="1">DI107+DJ107+DK107+Inputs!$B$34+Inputs!$B$36-Inputs!$B$35</f>
        <v>768932.82665132615</v>
      </c>
    </row>
    <row r="108" spans="1:117" x14ac:dyDescent="0.75">
      <c r="A108" s="11">
        <v>95</v>
      </c>
      <c r="C108" s="23">
        <f t="shared" ca="1" si="69"/>
        <v>-1.9021747467805648</v>
      </c>
      <c r="D108" s="23">
        <f t="shared" ca="1" si="69"/>
        <v>-1.6200077283137391</v>
      </c>
      <c r="E108" s="23">
        <f t="shared" ca="1" si="69"/>
        <v>0.5276083944620753</v>
      </c>
      <c r="F108" s="23">
        <f t="shared" ca="1" si="69"/>
        <v>0.48640110467000852</v>
      </c>
      <c r="G108" s="23">
        <f t="shared" ca="1" si="69"/>
        <v>-9.9451715671592847E-2</v>
      </c>
      <c r="H108" s="23">
        <f t="shared" ca="1" si="69"/>
        <v>-0.58835186783857218</v>
      </c>
      <c r="I108" s="23">
        <f t="shared" ca="1" si="69"/>
        <v>-0.48829256323950981</v>
      </c>
      <c r="J108" s="23">
        <f t="shared" ca="1" si="69"/>
        <v>0.16908973724049917</v>
      </c>
      <c r="K108" s="23">
        <f t="shared" ca="1" si="69"/>
        <v>-1.2327131502159865</v>
      </c>
      <c r="L108" s="23">
        <f t="shared" ca="1" si="69"/>
        <v>0.38408877437922417</v>
      </c>
      <c r="M108" s="23">
        <f t="shared" ca="1" si="69"/>
        <v>-0.45328861189175501</v>
      </c>
      <c r="N108" s="23">
        <f ca="1">SQRT(Inputs!$B$38)*C108+SQRT(1-Inputs!$B$38)*_xlfn.NORM.S.INV(RAND())</f>
        <v>-1.4433466062835409</v>
      </c>
      <c r="O108" s="23">
        <f ca="1">SQRT(Inputs!$B$38)*D108+SQRT(1-Inputs!$B$38)*_xlfn.NORM.S.INV(RAND())</f>
        <v>-0.53115877464598515</v>
      </c>
      <c r="P108" s="23">
        <f ca="1">SQRT(Inputs!$B$38)*E108+SQRT(1-Inputs!$B$38)*_xlfn.NORM.S.INV(RAND())</f>
        <v>1.3496360542371817</v>
      </c>
      <c r="Q108" s="23">
        <f ca="1">SQRT(Inputs!$B$38)*F108+SQRT(1-Inputs!$B$38)*_xlfn.NORM.S.INV(RAND())</f>
        <v>2.3074522363792456</v>
      </c>
      <c r="R108" s="23">
        <f ca="1">SQRT(Inputs!$B$38)*G108+SQRT(1-Inputs!$B$38)*_xlfn.NORM.S.INV(RAND())</f>
        <v>0.12344440910707617</v>
      </c>
      <c r="S108" s="23">
        <f ca="1">SQRT(Inputs!$B$38)*H108+SQRT(1-Inputs!$B$38)*_xlfn.NORM.S.INV(RAND())</f>
        <v>0.98916144416546004</v>
      </c>
      <c r="T108" s="23">
        <f ca="1">SQRT(Inputs!$B$38)*I108+SQRT(1-Inputs!$B$38)*_xlfn.NORM.S.INV(RAND())</f>
        <v>-2.0465738684181338</v>
      </c>
      <c r="U108" s="23">
        <f ca="1">SQRT(Inputs!$B$38)*J108+SQRT(1-Inputs!$B$38)*_xlfn.NORM.S.INV(RAND())</f>
        <v>0.91042392270843175</v>
      </c>
      <c r="V108" s="23">
        <f ca="1">SQRT(Inputs!$B$38)*K108+SQRT(1-Inputs!$B$38)*_xlfn.NORM.S.INV(RAND())</f>
        <v>-1.9884253988703291</v>
      </c>
      <c r="W108" s="23">
        <f ca="1">SQRT(Inputs!$B$38)*L108+SQRT(1-Inputs!$B$38)*_xlfn.NORM.S.INV(RAND())</f>
        <v>-0.67324464754482649</v>
      </c>
      <c r="X108" s="23">
        <f ca="1">SQRT(Inputs!$B$38)*M108+SQRT(1-Inputs!$B$38)*_xlfn.NORM.S.INV(RAND())</f>
        <v>-0.32873636326637251</v>
      </c>
      <c r="Y108" s="23">
        <f ca="1">SQRT(Inputs!$B$38)*C108+SQRT(1-Inputs!$B$38)*_xlfn.NORM.S.INV(RAND())</f>
        <v>-0.37213078471197814</v>
      </c>
      <c r="Z108" s="23">
        <f ca="1">SQRT(Inputs!$B$38)*D108+SQRT(1-Inputs!$B$38)*_xlfn.NORM.S.INV(RAND())</f>
        <v>0.24488763766113397</v>
      </c>
      <c r="AA108" s="23">
        <f ca="1">SQRT(Inputs!$B$38)*E108+SQRT(1-Inputs!$B$38)*_xlfn.NORM.S.INV(RAND())</f>
        <v>0.5142931508583608</v>
      </c>
      <c r="AB108" s="23">
        <f ca="1">SQRT(Inputs!$B$38)*F108+SQRT(1-Inputs!$B$38)*_xlfn.NORM.S.INV(RAND())</f>
        <v>1.3362473511802015</v>
      </c>
      <c r="AC108" s="23">
        <f ca="1">SQRT(Inputs!$B$38)*G108+SQRT(1-Inputs!$B$38)*_xlfn.NORM.S.INV(RAND())</f>
        <v>-7.715709518365034E-2</v>
      </c>
      <c r="AD108" s="23">
        <f ca="1">SQRT(Inputs!$B$38)*H108+SQRT(1-Inputs!$B$38)*_xlfn.NORM.S.INV(RAND())</f>
        <v>0.92529698469335109</v>
      </c>
      <c r="AE108" s="23">
        <f ca="1">SQRT(Inputs!$B$38)*I108+SQRT(1-Inputs!$B$38)*_xlfn.NORM.S.INV(RAND())</f>
        <v>0.29464017281676302</v>
      </c>
      <c r="AF108" s="23">
        <f ca="1">SQRT(Inputs!$B$38)*J108+SQRT(1-Inputs!$B$38)*_xlfn.NORM.S.INV(RAND())</f>
        <v>-1.7265636417063146</v>
      </c>
      <c r="AG108" s="23">
        <f ca="1">SQRT(Inputs!$B$38)*K108+SQRT(1-Inputs!$B$38)*_xlfn.NORM.S.INV(RAND())</f>
        <v>-0.73871480768557085</v>
      </c>
      <c r="AH108" s="23">
        <f ca="1">SQRT(Inputs!$B$38)*L108+SQRT(1-Inputs!$B$38)*_xlfn.NORM.S.INV(RAND())</f>
        <v>-0.61774961071672874</v>
      </c>
      <c r="AI108" s="23">
        <f ca="1">SQRT(Inputs!$B$38)*M108+SQRT(1-Inputs!$B$38)*_xlfn.NORM.S.INV(RAND())</f>
        <v>-1.9086697746587493</v>
      </c>
      <c r="AJ108" s="23">
        <f ca="1">SQRT(Inputs!$B$38)*C108+SQRT(1-Inputs!$B$38)*_xlfn.NORM.S.INV(RAND())</f>
        <v>-0.80348730709716965</v>
      </c>
      <c r="AK108" s="23">
        <f ca="1">SQRT(Inputs!$B$38)*D108+SQRT(1-Inputs!$B$38)*_xlfn.NORM.S.INV(RAND())</f>
        <v>-1.1175482830716184</v>
      </c>
      <c r="AL108" s="23">
        <f ca="1">SQRT(Inputs!$B$38)*E108+SQRT(1-Inputs!$B$38)*_xlfn.NORM.S.INV(RAND())</f>
        <v>1.6015927567800738</v>
      </c>
      <c r="AM108" s="23">
        <f ca="1">SQRT(Inputs!$B$38)*F108+SQRT(1-Inputs!$B$38)*_xlfn.NORM.S.INV(RAND())</f>
        <v>-5.0052736538451215E-2</v>
      </c>
      <c r="AN108" s="23">
        <f ca="1">SQRT(Inputs!$B$38)*G108+SQRT(1-Inputs!$B$38)*_xlfn.NORM.S.INV(RAND())</f>
        <v>-1.8853330759185118</v>
      </c>
      <c r="AO108" s="23">
        <f ca="1">SQRT(Inputs!$B$38)*H108+SQRT(1-Inputs!$B$38)*_xlfn.NORM.S.INV(RAND())</f>
        <v>0.46518596483209607</v>
      </c>
      <c r="AP108" s="23">
        <f ca="1">SQRT(Inputs!$B$38)*I108+SQRT(1-Inputs!$B$38)*_xlfn.NORM.S.INV(RAND())</f>
        <v>0.48615789523759911</v>
      </c>
      <c r="AQ108" s="23">
        <f ca="1">SQRT(Inputs!$B$38)*J108+SQRT(1-Inputs!$B$38)*_xlfn.NORM.S.INV(RAND())</f>
        <v>-1.2254466253978245</v>
      </c>
      <c r="AR108" s="23">
        <f ca="1">SQRT(Inputs!$B$38)*K108+SQRT(1-Inputs!$B$38)*_xlfn.NORM.S.INV(RAND())</f>
        <v>-1.0211290010091341</v>
      </c>
      <c r="AS108" s="23">
        <f ca="1">SQRT(Inputs!$B$38)*L108+SQRT(1-Inputs!$B$38)*_xlfn.NORM.S.INV(RAND())</f>
        <v>1.5486063698581625</v>
      </c>
      <c r="AT108" s="23">
        <f ca="1">SQRT(Inputs!$B$38)*M108+SQRT(1-Inputs!$B$38)*_xlfn.NORM.S.INV(RAND())</f>
        <v>-2.1035171050113863</v>
      </c>
      <c r="AU108" s="15">
        <f ca="1">Inputs!$B$6*EXP($B$8-0.5*C$5^2+C$5*N108)</f>
        <v>3928.3448653332694</v>
      </c>
      <c r="AV108" s="15">
        <f t="shared" ca="1" si="37"/>
        <v>4422.4937144707446</v>
      </c>
      <c r="AW108" s="15">
        <f t="shared" ca="1" si="38"/>
        <v>6469.1183390757969</v>
      </c>
      <c r="AX108" s="15">
        <f t="shared" ca="1" si="39"/>
        <v>10537.122456652349</v>
      </c>
      <c r="AY108" s="15">
        <f t="shared" ca="1" si="40"/>
        <v>13064.435460945813</v>
      </c>
      <c r="AZ108" s="15">
        <f t="shared" ca="1" si="41"/>
        <v>17816.919103983255</v>
      </c>
      <c r="BA108" s="15">
        <f t="shared" ca="1" si="42"/>
        <v>17599.490955301582</v>
      </c>
      <c r="BB108" s="15">
        <f t="shared" ca="1" si="43"/>
        <v>23604.990188368527</v>
      </c>
      <c r="BC108" s="15">
        <f t="shared" ca="1" si="44"/>
        <v>23861.081272194362</v>
      </c>
      <c r="BD108" s="15">
        <f t="shared" ca="1" si="45"/>
        <v>27448.063315507596</v>
      </c>
      <c r="BE108" s="15">
        <f t="shared" ca="1" si="46"/>
        <v>32641.956680003728</v>
      </c>
      <c r="BF108" s="15">
        <f ca="1">Inputs!$B$13*EXP($B$9-0.5*C$6^2+C$6*Y108)</f>
        <v>12847.379795683011</v>
      </c>
      <c r="BG108" s="15">
        <f t="shared" ca="1" si="47"/>
        <v>16364.930827691293</v>
      </c>
      <c r="BH108" s="15">
        <f t="shared" ca="1" si="48"/>
        <v>21775.344376041689</v>
      </c>
      <c r="BI108" s="15">
        <f t="shared" ca="1" si="49"/>
        <v>32743.350350473695</v>
      </c>
      <c r="BJ108" s="15">
        <f t="shared" ca="1" si="50"/>
        <v>39697.243519165422</v>
      </c>
      <c r="BK108" s="15">
        <f t="shared" ca="1" si="51"/>
        <v>55261.690702092208</v>
      </c>
      <c r="BL108" s="15">
        <f t="shared" ca="1" si="52"/>
        <v>70524.38186374637</v>
      </c>
      <c r="BM108" s="15">
        <f t="shared" ca="1" si="53"/>
        <v>69954.714085222979</v>
      </c>
      <c r="BN108" s="15">
        <f t="shared" ca="1" si="54"/>
        <v>78746.66410019582</v>
      </c>
      <c r="BO108" s="15">
        <f t="shared" ca="1" si="55"/>
        <v>90176.181824587795</v>
      </c>
      <c r="BP108" s="15">
        <f t="shared" ca="1" si="56"/>
        <v>89406.608085902553</v>
      </c>
      <c r="BQ108" s="15">
        <f ca="1">Inputs!$B$20*EXP($B$10-0.5*C$7^2+C$7*AJ108)</f>
        <v>3225.830281120629</v>
      </c>
      <c r="BR108" s="15">
        <f t="shared" ca="1" si="57"/>
        <v>3069.3348919502378</v>
      </c>
      <c r="BS108" s="15">
        <f t="shared" ca="1" si="58"/>
        <v>6657.9410445367357</v>
      </c>
      <c r="BT108" s="15">
        <f t="shared" ca="1" si="59"/>
        <v>9060.1056920983083</v>
      </c>
      <c r="BU108" s="15">
        <f t="shared" ca="1" si="60"/>
        <v>7956.7637135613832</v>
      </c>
      <c r="BV108" s="15">
        <f t="shared" ca="1" si="61"/>
        <v>12293.349249004465</v>
      </c>
      <c r="BW108" s="15">
        <f t="shared" ca="1" si="62"/>
        <v>19013.812790001339</v>
      </c>
      <c r="BX108" s="15">
        <f t="shared" ca="1" si="63"/>
        <v>20801.195699306027</v>
      </c>
      <c r="BY108" s="15">
        <f t="shared" ca="1" si="64"/>
        <v>23973.540045580718</v>
      </c>
      <c r="BZ108" s="15">
        <f t="shared" ca="1" si="65"/>
        <v>44716.813127194844</v>
      </c>
      <c r="CA108" s="15">
        <f t="shared" ca="1" si="66"/>
        <v>43223.061252114101</v>
      </c>
      <c r="CB108" s="15">
        <f ca="1">(AU108*DCF!C$10-DCF!C$5*MAX(AU108*DCF!C$10,0)-MAX(AU108-Inputs!$B$6,0)/Inputs!$B$10)*DCF!C$6</f>
        <v>1008.8347711155903</v>
      </c>
      <c r="CC108" s="15">
        <f ca="1">(AV108*DCF!D$10-DCF!D$5*MAX(AV108*DCF!D$10,0)-MAX(AV108-AU108,0)/Inputs!$B$10)*DCF!D$6</f>
        <v>957.46761742274998</v>
      </c>
      <c r="CD108" s="15">
        <f ca="1">(AW108*DCF!E$10-DCF!E$5*MAX(AW108*DCF!E$10,0)-MAX(AW108-AV108,0)/Inputs!$B$10)*DCF!E$6</f>
        <v>1032.6318251759762</v>
      </c>
      <c r="CE108" s="15">
        <f ca="1">(AX108*DCF!F$10-DCF!F$5*MAX(AX108*DCF!F$10,0)-MAX(AX108-AW108,0)/Inputs!$B$10)*DCF!F$6</f>
        <v>1453.7862402348755</v>
      </c>
      <c r="CF108" s="15">
        <f ca="1">(AY108*DCF!G$10-DCF!G$5*MAX(AY108*DCF!G$10,0)-MAX(AY108-AX108,0)/Inputs!$B$10)*DCF!G$6</f>
        <v>2206.0010680065488</v>
      </c>
      <c r="CG108" s="15">
        <f ca="1">(AZ108*DCF!H$10-DCF!H$5*MAX(AZ108*DCF!H$10,0)-MAX(AZ108-AY108,0)/Inputs!$B$10)*DCF!H$6</f>
        <v>2615.2789534363815</v>
      </c>
      <c r="CH108" s="15">
        <f ca="1">(BA108*DCF!I$10-DCF!I$5*MAX(BA108*DCF!I$10,0)-MAX(BA108-AZ108,0)/Inputs!$B$10)*DCF!I$6</f>
        <v>3214.7849661428922</v>
      </c>
      <c r="CI108" s="15">
        <f ca="1">(BB108*DCF!J$10-DCF!J$5*MAX(BB108*DCF!J$10,0)-MAX(BB108-BA108,0)/Inputs!$B$10)*DCF!J$6</f>
        <v>3140.6366414700924</v>
      </c>
      <c r="CJ108" s="15">
        <f ca="1">(BC108*DCF!K$10-DCF!K$5*MAX(BC108*DCF!K$10,0)-MAX(BC108-BB108,0)/Inputs!$B$10)*DCF!K$6</f>
        <v>3805.4020203423711</v>
      </c>
      <c r="CK108" s="15">
        <f ca="1">(BD108*DCF!L$10-DCF!L$5*MAX(BD108*DCF!L$10,0)-MAX(BD108-BC108,0)/Inputs!$B$10)*DCF!L$6</f>
        <v>3675.835042951433</v>
      </c>
      <c r="CL108" s="15">
        <f ca="1">(BE108*DCF!M$10-DCF!M$5*MAX(BE108*DCF!M$10,0)-MAX(BE108-BD108,0)/Inputs!$B$10)*DCF!M$6</f>
        <v>3985.7362214780128</v>
      </c>
      <c r="CM108" s="15">
        <f ca="1">(BF108*DCF!C$28-DCF!C$5*MAX(BF108*DCF!C$28,0)-MAX(BF108-Inputs!$B$13,0)/Inputs!$B$17)*DCF!C$6</f>
        <v>3583.6658982155418</v>
      </c>
      <c r="CN108" s="15">
        <f ca="1">(BG108*DCF!D$28-DCF!D$5*MAX(BG108*DCF!D$28,0)-MAX(BG108-BF108,0)/Inputs!$B$17)*DCF!D$6</f>
        <v>4069.3946528998372</v>
      </c>
      <c r="CO108" s="15">
        <f ca="1">(BH108*DCF!E$28-DCF!E$5*MAX(BH108*DCF!E$28,0)-MAX(BH108-BG108,0)/Inputs!$B$17)*DCF!E$6</f>
        <v>5100.8472315177669</v>
      </c>
      <c r="CP108" s="15">
        <f ca="1">(BI108*DCF!F$28-DCF!F$5*MAX(BI108*DCF!F$28,0)-MAX(BI108-BH108,0)/Inputs!$B$17)*DCF!F$6</f>
        <v>6892.0582818605699</v>
      </c>
      <c r="CQ108" s="15">
        <f ca="1">(BJ108*DCF!G$28-DCF!G$5*MAX(BJ108*DCF!G$28,0)-MAX(BJ108-BI108,0)/Inputs!$B$17)*DCF!G$6</f>
        <v>9130.1748782687428</v>
      </c>
      <c r="CR108" s="15">
        <f ca="1">(BK108*DCF!H$28-DCF!H$5*MAX(BK108*DCF!H$28,0)-MAX(BK108-BJ108,0)/Inputs!$B$17)*DCF!H$6</f>
        <v>11248.547499267834</v>
      </c>
      <c r="CS108" s="15">
        <f ca="1">(BL108*DCF!I$28-DCF!I$5*MAX(BL108*DCF!I$28,0)-MAX(BL108-BK108,0)/Inputs!$B$17)*DCF!I$6</f>
        <v>14393.358491218152</v>
      </c>
      <c r="CT108" s="15">
        <f ca="1">(BM108*DCF!J$28-DCF!J$5*MAX(BM108*DCF!J$28,0)-MAX(BM108-BL108,0)/Inputs!$B$17)*DCF!J$6</f>
        <v>15605.708631046438</v>
      </c>
      <c r="CU108" s="15">
        <f ca="1">(BN108*DCF!K$28-DCF!K$5*MAX(BN108*DCF!K$28,0)-MAX(BN108-BM108,0)/Inputs!$B$17)*DCF!K$6</f>
        <v>15553.07834389695</v>
      </c>
      <c r="CV108" s="15">
        <f ca="1">(BO108*DCF!L$28-DCF!L$5*MAX(BO108*DCF!L$28,0)-MAX(BO108-BN108,0)/Inputs!$B$17)*DCF!L$6</f>
        <v>16698.772071588603</v>
      </c>
      <c r="CW108" s="15">
        <f ca="1">(BP108*DCF!M$28-DCF!M$5*MAX(BP108*DCF!M$28,0)-MAX(BP108-BO108,0)/Inputs!$B$17)*DCF!M$6</f>
        <v>16821.905053534017</v>
      </c>
      <c r="CX108" s="15">
        <f ca="1">(BQ108*DCF!C$46-DCF!C$5*MAX(BQ108*DCF!C$46,0)-MAX(BQ108-Inputs!$B$20,0)/Inputs!$B$24)*DCF!C$6</f>
        <v>-756.4643980050547</v>
      </c>
      <c r="CY108" s="15">
        <f ca="1">(BR108*DCF!D$46-DCF!D$5*MAX(BR108*DCF!D$46,0)-MAX(BR108-BQ108,0)/Inputs!$B$24)*DCF!D$6</f>
        <v>-523.8638882409507</v>
      </c>
      <c r="CZ108" s="15">
        <f ca="1">(BS108*DCF!E$46-DCF!E$5*MAX(BS108*DCF!E$46,0)-MAX(BS108-BR108,0)/Inputs!$B$24)*DCF!E$6</f>
        <v>-2201.8428734463655</v>
      </c>
      <c r="DA108" s="15">
        <f ca="1">(BT108*DCF!F$46-DCF!F$5*MAX(BT108*DCF!F$46,0)-MAX(BT108-BS108,0)/Inputs!$B$24)*DCF!F$6</f>
        <v>-1534.5182652509084</v>
      </c>
      <c r="DB108" s="15">
        <f ca="1">(BU108*DCF!G$46-DCF!G$5*MAX(BU108*DCF!G$46,0)-MAX(BU108-BT108,0)/Inputs!$B$24)*DCF!G$6</f>
        <v>-267.64981067864221</v>
      </c>
      <c r="DC108" s="15">
        <f ca="1">(BV108*DCF!H$46-DCF!H$5*MAX(BV108*DCF!H$46,0)-MAX(BV108-BU108,0)/Inputs!$B$24)*DCF!H$6</f>
        <v>-1347.5673844385221</v>
      </c>
      <c r="DD108" s="15">
        <f ca="1">(BW108*DCF!I$46-DCF!I$5*MAX(BW108*DCF!I$46,0)-MAX(BW108-BV108,0)/Inputs!$B$24)*DCF!I$6</f>
        <v>-1490.0537222216351</v>
      </c>
      <c r="DE108" s="15">
        <f ca="1">(BX108*DCF!J$46-DCF!J$5*MAX(BX108*DCF!J$46,0)-MAX(BX108-BW108,0)/Inputs!$B$24)*DCF!J$6</f>
        <v>398.56787465709982</v>
      </c>
      <c r="DF108" s="15">
        <f ca="1">(BY108*DCF!K$46-DCF!K$5*MAX(BY108*DCF!K$46,0)-MAX(BY108-BX108,0)/Inputs!$B$24)*DCF!K$6</f>
        <v>592.30866965381836</v>
      </c>
      <c r="DG108" s="15">
        <f ca="1">(BZ108*DCF!L$46-DCF!L$5*MAX(BZ108*DCF!L$46,0)-MAX(BZ108-BY108,0)/Inputs!$B$24)*DCF!L$6</f>
        <v>-1603.2050731044912</v>
      </c>
      <c r="DH108" s="15">
        <f ca="1">(CA108*DCF!M$46-DCF!M$5*MAX(CA108*DCF!M$46,0)-MAX(CA108-BZ108,0)/Inputs!$B$24)*DCF!M$6</f>
        <v>3388.5183287549944</v>
      </c>
      <c r="DI108" s="15">
        <f ca="1">SUM(CB108:CL108)+BE108*DCF!M$10*(1+Inputs!$B$30)*(1-Inputs!$B$33)*(1-Inputs!$B$30/Inputs!$B$31)/(Inputs!$B$29-Inputs!$B$30)*DCF!M$6</f>
        <v>117939.39245341838</v>
      </c>
      <c r="DJ108" s="15">
        <f ca="1">SUM(CM108:CW108)+BP108*DCF!M$28*(1+Inputs!$B$30)*(1-Inputs!$B$33)*(1-Inputs!$B$30/Inputs!$B$31)/(Inputs!$B$29-Inputs!$B$30)*DCF!M$6</f>
        <v>450857.20781073219</v>
      </c>
      <c r="DK108" s="15">
        <f ca="1">SUM(CX108:DH108)+CA108*DCF!M$46*(1+Inputs!$B$30)*(1-Inputs!$B$33)*(1-Inputs!$B$30/Inputs!$B$31)/(Inputs!$B$29-Inputs!$B$30)*DCF!M$6</f>
        <v>61482.202252372306</v>
      </c>
      <c r="DM108" s="15">
        <f ca="1">DI108+DJ108+DK108+Inputs!$B$34+Inputs!$B$36-Inputs!$B$35</f>
        <v>707129.80251652282</v>
      </c>
    </row>
    <row r="109" spans="1:117" x14ac:dyDescent="0.75">
      <c r="A109" s="11">
        <v>96</v>
      </c>
      <c r="C109" s="23">
        <f t="shared" ca="1" si="69"/>
        <v>-0.88012926635999034</v>
      </c>
      <c r="D109" s="23">
        <f t="shared" ca="1" si="69"/>
        <v>9.8303293666350475E-2</v>
      </c>
      <c r="E109" s="23">
        <f t="shared" ca="1" si="69"/>
        <v>0.52434489164072218</v>
      </c>
      <c r="F109" s="23">
        <f t="shared" ca="1" si="69"/>
        <v>1.1388026506530644</v>
      </c>
      <c r="G109" s="23">
        <f t="shared" ca="1" si="69"/>
        <v>-0.50798733760843873</v>
      </c>
      <c r="H109" s="23">
        <f t="shared" ca="1" si="69"/>
        <v>-9.7583655070452746E-2</v>
      </c>
      <c r="I109" s="23">
        <f t="shared" ca="1" si="69"/>
        <v>-1.7178050246979149</v>
      </c>
      <c r="J109" s="23">
        <f t="shared" ca="1" si="69"/>
        <v>-4.2731775376297194E-2</v>
      </c>
      <c r="K109" s="23">
        <f t="shared" ca="1" si="69"/>
        <v>-1.0623352617356334</v>
      </c>
      <c r="L109" s="23">
        <f t="shared" ca="1" si="69"/>
        <v>-0.85878743688902925</v>
      </c>
      <c r="M109" s="23">
        <f t="shared" ca="1" si="69"/>
        <v>-2.3992816312221232</v>
      </c>
      <c r="N109" s="23">
        <f ca="1">SQRT(Inputs!$B$38)*C109+SQRT(1-Inputs!$B$38)*_xlfn.NORM.S.INV(RAND())</f>
        <v>-1.3890646517820422</v>
      </c>
      <c r="O109" s="23">
        <f ca="1">SQRT(Inputs!$B$38)*D109+SQRT(1-Inputs!$B$38)*_xlfn.NORM.S.INV(RAND())</f>
        <v>1.3860008721804093</v>
      </c>
      <c r="P109" s="23">
        <f ca="1">SQRT(Inputs!$B$38)*E109+SQRT(1-Inputs!$B$38)*_xlfn.NORM.S.INV(RAND())</f>
        <v>7.1548841734358493E-3</v>
      </c>
      <c r="Q109" s="23">
        <f ca="1">SQRT(Inputs!$B$38)*F109+SQRT(1-Inputs!$B$38)*_xlfn.NORM.S.INV(RAND())</f>
        <v>0.64654817444249679</v>
      </c>
      <c r="R109" s="23">
        <f ca="1">SQRT(Inputs!$B$38)*G109+SQRT(1-Inputs!$B$38)*_xlfn.NORM.S.INV(RAND())</f>
        <v>-6.0150990705378521E-2</v>
      </c>
      <c r="S109" s="23">
        <f ca="1">SQRT(Inputs!$B$38)*H109+SQRT(1-Inputs!$B$38)*_xlfn.NORM.S.INV(RAND())</f>
        <v>0.17022114426448998</v>
      </c>
      <c r="T109" s="23">
        <f ca="1">SQRT(Inputs!$B$38)*I109+SQRT(1-Inputs!$B$38)*_xlfn.NORM.S.INV(RAND())</f>
        <v>-1.2540700949619423</v>
      </c>
      <c r="U109" s="23">
        <f ca="1">SQRT(Inputs!$B$38)*J109+SQRT(1-Inputs!$B$38)*_xlfn.NORM.S.INV(RAND())</f>
        <v>-1.0591582595686961</v>
      </c>
      <c r="V109" s="23">
        <f ca="1">SQRT(Inputs!$B$38)*K109+SQRT(1-Inputs!$B$38)*_xlfn.NORM.S.INV(RAND())</f>
        <v>-0.43719277361252395</v>
      </c>
      <c r="W109" s="23">
        <f ca="1">SQRT(Inputs!$B$38)*L109+SQRT(1-Inputs!$B$38)*_xlfn.NORM.S.INV(RAND())</f>
        <v>-1.5585087996215454</v>
      </c>
      <c r="X109" s="23">
        <f ca="1">SQRT(Inputs!$B$38)*M109+SQRT(1-Inputs!$B$38)*_xlfn.NORM.S.INV(RAND())</f>
        <v>-2.4853530318667127</v>
      </c>
      <c r="Y109" s="23">
        <f ca="1">SQRT(Inputs!$B$38)*C109+SQRT(1-Inputs!$B$38)*_xlfn.NORM.S.INV(RAND())</f>
        <v>-9.062525322760151E-2</v>
      </c>
      <c r="Z109" s="23">
        <f ca="1">SQRT(Inputs!$B$38)*D109+SQRT(1-Inputs!$B$38)*_xlfn.NORM.S.INV(RAND())</f>
        <v>2.3803041755651358E-2</v>
      </c>
      <c r="AA109" s="23">
        <f ca="1">SQRT(Inputs!$B$38)*E109+SQRT(1-Inputs!$B$38)*_xlfn.NORM.S.INV(RAND())</f>
        <v>-0.73874898695665792</v>
      </c>
      <c r="AB109" s="23">
        <f ca="1">SQRT(Inputs!$B$38)*F109+SQRT(1-Inputs!$B$38)*_xlfn.NORM.S.INV(RAND())</f>
        <v>-4.4385878142348401E-2</v>
      </c>
      <c r="AC109" s="23">
        <f ca="1">SQRT(Inputs!$B$38)*G109+SQRT(1-Inputs!$B$38)*_xlfn.NORM.S.INV(RAND())</f>
        <v>-1.4849943132895036</v>
      </c>
      <c r="AD109" s="23">
        <f ca="1">SQRT(Inputs!$B$38)*H109+SQRT(1-Inputs!$B$38)*_xlfn.NORM.S.INV(RAND())</f>
        <v>-0.10349368541111795</v>
      </c>
      <c r="AE109" s="23">
        <f ca="1">SQRT(Inputs!$B$38)*I109+SQRT(1-Inputs!$B$38)*_xlfn.NORM.S.INV(RAND())</f>
        <v>-0.86050573808123709</v>
      </c>
      <c r="AF109" s="23">
        <f ca="1">SQRT(Inputs!$B$38)*J109+SQRT(1-Inputs!$B$38)*_xlfn.NORM.S.INV(RAND())</f>
        <v>-1.3932915873197251</v>
      </c>
      <c r="AG109" s="23">
        <f ca="1">SQRT(Inputs!$B$38)*K109+SQRT(1-Inputs!$B$38)*_xlfn.NORM.S.INV(RAND())</f>
        <v>-1.5216581234726281</v>
      </c>
      <c r="AH109" s="23">
        <f ca="1">SQRT(Inputs!$B$38)*L109+SQRT(1-Inputs!$B$38)*_xlfn.NORM.S.INV(RAND())</f>
        <v>-1.4266980722709308</v>
      </c>
      <c r="AI109" s="23">
        <f ca="1">SQRT(Inputs!$B$38)*M109+SQRT(1-Inputs!$B$38)*_xlfn.NORM.S.INV(RAND())</f>
        <v>-0.20114291444860521</v>
      </c>
      <c r="AJ109" s="23">
        <f ca="1">SQRT(Inputs!$B$38)*C109+SQRT(1-Inputs!$B$38)*_xlfn.NORM.S.INV(RAND())</f>
        <v>-0.46897121677546666</v>
      </c>
      <c r="AK109" s="23">
        <f ca="1">SQRT(Inputs!$B$38)*D109+SQRT(1-Inputs!$B$38)*_xlfn.NORM.S.INV(RAND())</f>
        <v>1.0528611464019122</v>
      </c>
      <c r="AL109" s="23">
        <f ca="1">SQRT(Inputs!$B$38)*E109+SQRT(1-Inputs!$B$38)*_xlfn.NORM.S.INV(RAND())</f>
        <v>1.1619713252268746</v>
      </c>
      <c r="AM109" s="23">
        <f ca="1">SQRT(Inputs!$B$38)*F109+SQRT(1-Inputs!$B$38)*_xlfn.NORM.S.INV(RAND())</f>
        <v>0.57055468859918024</v>
      </c>
      <c r="AN109" s="23">
        <f ca="1">SQRT(Inputs!$B$38)*G109+SQRT(1-Inputs!$B$38)*_xlfn.NORM.S.INV(RAND())</f>
        <v>-0.21617015671116568</v>
      </c>
      <c r="AO109" s="23">
        <f ca="1">SQRT(Inputs!$B$38)*H109+SQRT(1-Inputs!$B$38)*_xlfn.NORM.S.INV(RAND())</f>
        <v>2.7672233612639013E-2</v>
      </c>
      <c r="AP109" s="23">
        <f ca="1">SQRT(Inputs!$B$38)*I109+SQRT(1-Inputs!$B$38)*_xlfn.NORM.S.INV(RAND())</f>
        <v>-1.9808185441464494</v>
      </c>
      <c r="AQ109" s="23">
        <f ca="1">SQRT(Inputs!$B$38)*J109+SQRT(1-Inputs!$B$38)*_xlfn.NORM.S.INV(RAND())</f>
        <v>-0.17857461651496617</v>
      </c>
      <c r="AR109" s="23">
        <f ca="1">SQRT(Inputs!$B$38)*K109+SQRT(1-Inputs!$B$38)*_xlfn.NORM.S.INV(RAND())</f>
        <v>-1.7273554518843643</v>
      </c>
      <c r="AS109" s="23">
        <f ca="1">SQRT(Inputs!$B$38)*L109+SQRT(1-Inputs!$B$38)*_xlfn.NORM.S.INV(RAND())</f>
        <v>0.11185468293460638</v>
      </c>
      <c r="AT109" s="23">
        <f ca="1">SQRT(Inputs!$B$38)*M109+SQRT(1-Inputs!$B$38)*_xlfn.NORM.S.INV(RAND())</f>
        <v>-1.2068758982124406</v>
      </c>
      <c r="AU109" s="15">
        <f ca="1">Inputs!$B$6*EXP($B$8-0.5*C$5^2+C$5*N109)</f>
        <v>3963.0144888033651</v>
      </c>
      <c r="AV109" s="15">
        <f t="shared" ca="1" si="37"/>
        <v>5914.307046798478</v>
      </c>
      <c r="AW109" s="15">
        <f t="shared" ca="1" si="38"/>
        <v>7218.4122643442106</v>
      </c>
      <c r="AX109" s="15">
        <f t="shared" ca="1" si="39"/>
        <v>9554.3651095828809</v>
      </c>
      <c r="AY109" s="15">
        <f t="shared" ca="1" si="40"/>
        <v>11594.670978829121</v>
      </c>
      <c r="AZ109" s="15">
        <f t="shared" ca="1" si="41"/>
        <v>14448.913070060345</v>
      </c>
      <c r="BA109" s="15">
        <f t="shared" ca="1" si="42"/>
        <v>15506.880944335262</v>
      </c>
      <c r="BB109" s="15">
        <f t="shared" ca="1" si="43"/>
        <v>17073.71700755362</v>
      </c>
      <c r="BC109" s="15">
        <f t="shared" ca="1" si="44"/>
        <v>20046.832706042223</v>
      </c>
      <c r="BD109" s="15">
        <f t="shared" ca="1" si="45"/>
        <v>21227.896114409676</v>
      </c>
      <c r="BE109" s="15">
        <f t="shared" ca="1" si="46"/>
        <v>20742.686094022305</v>
      </c>
      <c r="BF109" s="15">
        <f ca="1">Inputs!$B$13*EXP($B$9-0.5*C$6^2+C$6*Y109)</f>
        <v>13584.748165822763</v>
      </c>
      <c r="BG109" s="15">
        <f t="shared" ca="1" si="47"/>
        <v>16627.473385964608</v>
      </c>
      <c r="BH109" s="15">
        <f t="shared" ca="1" si="48"/>
        <v>17972.947322056607</v>
      </c>
      <c r="BI109" s="15">
        <f t="shared" ca="1" si="49"/>
        <v>21851.791716807937</v>
      </c>
      <c r="BJ109" s="15">
        <f t="shared" ca="1" si="50"/>
        <v>21626.757617734722</v>
      </c>
      <c r="BK109" s="15">
        <f t="shared" ca="1" si="51"/>
        <v>26171.382063390814</v>
      </c>
      <c r="BL109" s="15">
        <f t="shared" ca="1" si="52"/>
        <v>28756.040678512993</v>
      </c>
      <c r="BM109" s="15">
        <f t="shared" ca="1" si="53"/>
        <v>29729.476733503659</v>
      </c>
      <c r="BN109" s="15">
        <f t="shared" ca="1" si="54"/>
        <v>30468.768355073833</v>
      </c>
      <c r="BO109" s="15">
        <f t="shared" ca="1" si="55"/>
        <v>31759.732969857996</v>
      </c>
      <c r="BP109" s="15">
        <f t="shared" ca="1" si="56"/>
        <v>38209.535378429136</v>
      </c>
      <c r="BQ109" s="15">
        <f ca="1">Inputs!$B$20*EXP($B$10-0.5*C$7^2+C$7*AJ109)</f>
        <v>3632.1960391080265</v>
      </c>
      <c r="BR109" s="15">
        <f t="shared" ca="1" si="57"/>
        <v>6885.2855692131643</v>
      </c>
      <c r="BS109" s="15">
        <f t="shared" ca="1" si="58"/>
        <v>13163.863318457408</v>
      </c>
      <c r="BT109" s="15">
        <f t="shared" ca="1" si="59"/>
        <v>21080.559945121713</v>
      </c>
      <c r="BU109" s="15">
        <f t="shared" ca="1" si="60"/>
        <v>27726.259688139122</v>
      </c>
      <c r="BV109" s="15">
        <f t="shared" ca="1" si="61"/>
        <v>38816.476668528601</v>
      </c>
      <c r="BW109" s="15">
        <f t="shared" ca="1" si="62"/>
        <v>35616.835069050881</v>
      </c>
      <c r="BX109" s="15">
        <f t="shared" ca="1" si="63"/>
        <v>48064.023379544975</v>
      </c>
      <c r="BY109" s="15">
        <f t="shared" ca="1" si="64"/>
        <v>48393.021362206513</v>
      </c>
      <c r="BZ109" s="15">
        <f t="shared" ca="1" si="65"/>
        <v>69312.890838586827</v>
      </c>
      <c r="CA109" s="15">
        <f t="shared" ca="1" si="66"/>
        <v>78569.954564676358</v>
      </c>
      <c r="CB109" s="15">
        <f ca="1">(AU109*DCF!C$10-DCF!C$5*MAX(AU109*DCF!C$10,0)-MAX(AU109-Inputs!$B$6,0)/Inputs!$B$10)*DCF!C$6</f>
        <v>1017.7382464613454</v>
      </c>
      <c r="CC109" s="15">
        <f ca="1">(AV109*DCF!D$10-DCF!D$5*MAX(AV109*DCF!D$10,0)-MAX(AV109-AU109,0)/Inputs!$B$10)*DCF!D$6</f>
        <v>965.80065322914379</v>
      </c>
      <c r="CD109" s="15">
        <f ca="1">(AW109*DCF!E$10-DCF!E$5*MAX(AW109*DCF!E$10,0)-MAX(AW109-AV109,0)/Inputs!$B$10)*DCF!E$6</f>
        <v>1372.8779842089386</v>
      </c>
      <c r="CE109" s="15">
        <f ca="1">(AX109*DCF!F$10-DCF!F$5*MAX(AX109*DCF!F$10,0)-MAX(AX109-AW109,0)/Inputs!$B$10)*DCF!F$6</f>
        <v>1599.6488047596613</v>
      </c>
      <c r="CF109" s="15">
        <f ca="1">(AY109*DCF!G$10-DCF!G$5*MAX(AY109*DCF!G$10,0)-MAX(AY109-AX109,0)/Inputs!$B$10)*DCF!G$6</f>
        <v>1996.7822043167944</v>
      </c>
      <c r="CG109" s="15">
        <f ca="1">(AZ109*DCF!H$10-DCF!H$5*MAX(AZ109*DCF!H$10,0)-MAX(AZ109-AY109,0)/Inputs!$B$10)*DCF!H$6</f>
        <v>2298.4449841431024</v>
      </c>
      <c r="CH109" s="15">
        <f ca="1">(BA109*DCF!I$10-DCF!I$5*MAX(BA109*DCF!I$10,0)-MAX(BA109-AZ109,0)/Inputs!$B$10)*DCF!I$6</f>
        <v>2658.9976565620668</v>
      </c>
      <c r="CI109" s="15">
        <f ca="1">(BB109*DCF!J$10-DCF!J$5*MAX(BB109*DCF!J$10,0)-MAX(BB109-BA109,0)/Inputs!$B$10)*DCF!J$6</f>
        <v>2692.4612690626859</v>
      </c>
      <c r="CJ109" s="15">
        <f ca="1">(BC109*DCF!K$10-DCF!K$5*MAX(BC109*DCF!K$10,0)-MAX(BC109-BB109,0)/Inputs!$B$10)*DCF!K$6</f>
        <v>2811.0271730360873</v>
      </c>
      <c r="CK109" s="15">
        <f ca="1">(BD109*DCF!L$10-DCF!L$5*MAX(BD109*DCF!L$10,0)-MAX(BD109-BC109,0)/Inputs!$B$10)*DCF!L$6</f>
        <v>3048.8397812473859</v>
      </c>
      <c r="CL109" s="15">
        <f ca="1">(BE109*DCF!M$10-DCF!M$5*MAX(BE109*DCF!M$10,0)-MAX(BE109-BD109,0)/Inputs!$B$10)*DCF!M$6</f>
        <v>2927.0612947337818</v>
      </c>
      <c r="CM109" s="15">
        <f ca="1">(BF109*DCF!C$28-DCF!C$5*MAX(BF109*DCF!C$28,0)-MAX(BF109-Inputs!$B$13,0)/Inputs!$B$17)*DCF!C$6</f>
        <v>3638.4129628967703</v>
      </c>
      <c r="CN109" s="15">
        <f ca="1">(BG109*DCF!D$28-DCF!D$5*MAX(BG109*DCF!D$28,0)-MAX(BG109-BF109,0)/Inputs!$B$17)*DCF!D$6</f>
        <v>4248.0216077987689</v>
      </c>
      <c r="CO109" s="15">
        <f ca="1">(BH109*DCF!E$28-DCF!E$5*MAX(BH109*DCF!E$28,0)-MAX(BH109-BG109,0)/Inputs!$B$17)*DCF!E$6</f>
        <v>4825.0843232284769</v>
      </c>
      <c r="CP109" s="15">
        <f ca="1">(BI109*DCF!F$28-DCF!F$5*MAX(BI109*DCF!F$28,0)-MAX(BI109-BH109,0)/Inputs!$B$17)*DCF!F$6</f>
        <v>5225.980924195801</v>
      </c>
      <c r="CQ109" s="15">
        <f ca="1">(BJ109*DCF!G$28-DCF!G$5*MAX(BJ109*DCF!G$28,0)-MAX(BJ109-BI109,0)/Inputs!$B$17)*DCF!G$6</f>
        <v>5611.2263456585069</v>
      </c>
      <c r="CR109" s="15">
        <f ca="1">(BK109*DCF!H$28-DCF!H$5*MAX(BK109*DCF!H$28,0)-MAX(BK109-BJ109,0)/Inputs!$B$17)*DCF!H$6</f>
        <v>5766.3644254652791</v>
      </c>
      <c r="CS109" s="15">
        <f ca="1">(BL109*DCF!I$28-DCF!I$5*MAX(BL109*DCF!I$28,0)-MAX(BL109-BK109,0)/Inputs!$B$17)*DCF!I$6</f>
        <v>6391.092550726712</v>
      </c>
      <c r="CT109" s="15">
        <f ca="1">(BM109*DCF!J$28-DCF!J$5*MAX(BM109*DCF!J$28,0)-MAX(BM109-BL109,0)/Inputs!$B$17)*DCF!J$6</f>
        <v>6503.0716773017675</v>
      </c>
      <c r="CU109" s="15">
        <f ca="1">(BN109*DCF!K$28-DCF!K$5*MAX(BN109*DCF!K$28,0)-MAX(BN109-BM109,0)/Inputs!$B$17)*DCF!K$6</f>
        <v>6343.9396303497924</v>
      </c>
      <c r="CV109" s="15">
        <f ca="1">(BO109*DCF!L$28-DCF!L$5*MAX(BO109*DCF!L$28,0)-MAX(BO109-BN109,0)/Inputs!$B$17)*DCF!L$6</f>
        <v>6190.658561437861</v>
      </c>
      <c r="CW109" s="15">
        <f ca="1">(BP109*DCF!M$28-DCF!M$5*MAX(BP109*DCF!M$28,0)-MAX(BP109-BO109,0)/Inputs!$B$17)*DCF!M$6</f>
        <v>6514.9606078187026</v>
      </c>
      <c r="CX109" s="15">
        <f ca="1">(BQ109*DCF!C$46-DCF!C$5*MAX(BQ109*DCF!C$46,0)-MAX(BQ109-Inputs!$B$20,0)/Inputs!$B$24)*DCF!C$6</f>
        <v>-1038.0111125459769</v>
      </c>
      <c r="CY109" s="15">
        <f ca="1">(BR109*DCF!D$46-DCF!D$5*MAX(BR109*DCF!D$46,0)-MAX(BR109-BQ109,0)/Inputs!$B$24)*DCF!D$6</f>
        <v>-2563.2239791306811</v>
      </c>
      <c r="CZ109" s="15">
        <f ca="1">(BS109*DCF!E$46-DCF!E$5*MAX(BS109*DCF!E$46,0)-MAX(BS109-BR109,0)/Inputs!$B$24)*DCF!E$6</f>
        <v>-4031.4922596537594</v>
      </c>
      <c r="DA109" s="15">
        <f ca="1">(BT109*DCF!F$46-DCF!F$5*MAX(BT109*DCF!F$46,0)-MAX(BT109-BS109,0)/Inputs!$B$24)*DCF!F$6</f>
        <v>-4417.9391643106655</v>
      </c>
      <c r="DB109" s="15">
        <f ca="1">(BU109*DCF!G$46-DCF!G$5*MAX(BU109*DCF!G$46,0)-MAX(BU109-BT109,0)/Inputs!$B$24)*DCF!G$6</f>
        <v>-3168.1386860652997</v>
      </c>
      <c r="DC109" s="15">
        <f ca="1">(BV109*DCF!H$46-DCF!H$5*MAX(BV109*DCF!H$46,0)-MAX(BV109-BU109,0)/Inputs!$B$24)*DCF!H$6</f>
        <v>-3446.2169757692054</v>
      </c>
      <c r="DD109" s="15">
        <f ca="1">(BW109*DCF!I$46-DCF!I$5*MAX(BW109*DCF!I$46,0)-MAX(BW109-BV109,0)/Inputs!$B$24)*DCF!I$6</f>
        <v>822.58461001205274</v>
      </c>
      <c r="DE109" s="15">
        <f ca="1">(BX109*DCF!J$46-DCF!J$5*MAX(BX109*DCF!J$46,0)-MAX(BX109-BW109,0)/Inputs!$B$24)*DCF!J$6</f>
        <v>-1284.638152885301</v>
      </c>
      <c r="DF109" s="15">
        <f ca="1">(BY109*DCF!K$46-DCF!K$5*MAX(BY109*DCF!K$46,0)-MAX(BY109-BX109,0)/Inputs!$B$24)*DCF!K$6</f>
        <v>2683.7749578217758</v>
      </c>
      <c r="DG109" s="15">
        <f ca="1">(BZ109*DCF!L$46-DCF!L$5*MAX(BZ109*DCF!L$46,0)-MAX(BZ109-BY109,0)/Inputs!$B$24)*DCF!L$6</f>
        <v>57.043849148936438</v>
      </c>
      <c r="DH109" s="15">
        <f ca="1">(CA109*DCF!M$46-DCF!M$5*MAX(CA109*DCF!M$46,0)-MAX(CA109-BZ109,0)/Inputs!$B$24)*DCF!M$6</f>
        <v>4224.3294565221468</v>
      </c>
      <c r="DI109" s="15">
        <f ca="1">SUM(CB109:CL109)+BE109*DCF!M$10*(1+Inputs!$B$30)*(1-Inputs!$B$33)*(1-Inputs!$B$30/Inputs!$B$31)/(Inputs!$B$29-Inputs!$B$30)*DCF!M$6</f>
        <v>81116.849745052459</v>
      </c>
      <c r="DJ109" s="15">
        <f ca="1">SUM(CM109:CW109)+BP109*DCF!M$28*(1+Inputs!$B$30)*(1-Inputs!$B$33)*(1-Inputs!$B$30/Inputs!$B$31)/(Inputs!$B$29-Inputs!$B$30)*DCF!M$6</f>
        <v>203042.33658616617</v>
      </c>
      <c r="DK109" s="15">
        <f ca="1">SUM(CX109:DH109)+CA109*DCF!M$46*(1+Inputs!$B$30)*(1-Inputs!$B$33)*(1-Inputs!$B$30/Inputs!$B$31)/(Inputs!$B$29-Inputs!$B$30)*DCF!M$6</f>
        <v>109316.52950624577</v>
      </c>
      <c r="DM109" s="15">
        <f ca="1">DI109+DJ109+DK109+Inputs!$B$34+Inputs!$B$36-Inputs!$B$35</f>
        <v>470326.71583746444</v>
      </c>
    </row>
    <row r="110" spans="1:117" x14ac:dyDescent="0.75">
      <c r="A110" s="11">
        <v>97</v>
      </c>
      <c r="C110" s="23">
        <f t="shared" ca="1" si="69"/>
        <v>-0.43637505226013207</v>
      </c>
      <c r="D110" s="23">
        <f t="shared" ca="1" si="69"/>
        <v>0.46963250515691557</v>
      </c>
      <c r="E110" s="23">
        <f t="shared" ca="1" si="69"/>
        <v>0.14748369167911199</v>
      </c>
      <c r="F110" s="23">
        <f t="shared" ca="1" si="69"/>
        <v>0.32833996216281952</v>
      </c>
      <c r="G110" s="23">
        <f t="shared" ca="1" si="69"/>
        <v>-4.7364789198219966E-2</v>
      </c>
      <c r="H110" s="23">
        <f t="shared" ca="1" si="69"/>
        <v>1.8455718044157985</v>
      </c>
      <c r="I110" s="23">
        <f t="shared" ca="1" si="69"/>
        <v>-1.0408147649428161</v>
      </c>
      <c r="J110" s="23">
        <f t="shared" ca="1" si="69"/>
        <v>-2.1417437845121303</v>
      </c>
      <c r="K110" s="23">
        <f t="shared" ca="1" si="69"/>
        <v>8.2434171993137355E-4</v>
      </c>
      <c r="L110" s="23">
        <f t="shared" ca="1" si="69"/>
        <v>0.16000161479446762</v>
      </c>
      <c r="M110" s="23">
        <f t="shared" ca="1" si="69"/>
        <v>0.21861938558020463</v>
      </c>
      <c r="N110" s="23">
        <f ca="1">SQRT(Inputs!$B$38)*C110+SQRT(1-Inputs!$B$38)*_xlfn.NORM.S.INV(RAND())</f>
        <v>-0.39826275864245986</v>
      </c>
      <c r="O110" s="23">
        <f ca="1">SQRT(Inputs!$B$38)*D110+SQRT(1-Inputs!$B$38)*_xlfn.NORM.S.INV(RAND())</f>
        <v>1.1878099522562366</v>
      </c>
      <c r="P110" s="23">
        <f ca="1">SQRT(Inputs!$B$38)*E110+SQRT(1-Inputs!$B$38)*_xlfn.NORM.S.INV(RAND())</f>
        <v>1.5573030824834084</v>
      </c>
      <c r="Q110" s="23">
        <f ca="1">SQRT(Inputs!$B$38)*F110+SQRT(1-Inputs!$B$38)*_xlfn.NORM.S.INV(RAND())</f>
        <v>4.0591928636235536E-2</v>
      </c>
      <c r="R110" s="23">
        <f ca="1">SQRT(Inputs!$B$38)*G110+SQRT(1-Inputs!$B$38)*_xlfn.NORM.S.INV(RAND())</f>
        <v>-0.3605834044387039</v>
      </c>
      <c r="S110" s="23">
        <f ca="1">SQRT(Inputs!$B$38)*H110+SQRT(1-Inputs!$B$38)*_xlfn.NORM.S.INV(RAND())</f>
        <v>-0.18425662081669536</v>
      </c>
      <c r="T110" s="23">
        <f ca="1">SQRT(Inputs!$B$38)*I110+SQRT(1-Inputs!$B$38)*_xlfn.NORM.S.INV(RAND())</f>
        <v>0.68565879711190969</v>
      </c>
      <c r="U110" s="23">
        <f ca="1">SQRT(Inputs!$B$38)*J110+SQRT(1-Inputs!$B$38)*_xlfn.NORM.S.INV(RAND())</f>
        <v>-1.2446659626076064</v>
      </c>
      <c r="V110" s="23">
        <f ca="1">SQRT(Inputs!$B$38)*K110+SQRT(1-Inputs!$B$38)*_xlfn.NORM.S.INV(RAND())</f>
        <v>-0.83213017316857629</v>
      </c>
      <c r="W110" s="23">
        <f ca="1">SQRT(Inputs!$B$38)*L110+SQRT(1-Inputs!$B$38)*_xlfn.NORM.S.INV(RAND())</f>
        <v>0.67344379788388198</v>
      </c>
      <c r="X110" s="23">
        <f ca="1">SQRT(Inputs!$B$38)*M110+SQRT(1-Inputs!$B$38)*_xlfn.NORM.S.INV(RAND())</f>
        <v>1.0787282899708002</v>
      </c>
      <c r="Y110" s="23">
        <f ca="1">SQRT(Inputs!$B$38)*C110+SQRT(1-Inputs!$B$38)*_xlfn.NORM.S.INV(RAND())</f>
        <v>-1.1719577906811507</v>
      </c>
      <c r="Z110" s="23">
        <f ca="1">SQRT(Inputs!$B$38)*D110+SQRT(1-Inputs!$B$38)*_xlfn.NORM.S.INV(RAND())</f>
        <v>-6.3127944080855813E-2</v>
      </c>
      <c r="AA110" s="23">
        <f ca="1">SQRT(Inputs!$B$38)*E110+SQRT(1-Inputs!$B$38)*_xlfn.NORM.S.INV(RAND())</f>
        <v>0.15087818029083486</v>
      </c>
      <c r="AB110" s="23">
        <f ca="1">SQRT(Inputs!$B$38)*F110+SQRT(1-Inputs!$B$38)*_xlfn.NORM.S.INV(RAND())</f>
        <v>0.85393136727838936</v>
      </c>
      <c r="AC110" s="23">
        <f ca="1">SQRT(Inputs!$B$38)*G110+SQRT(1-Inputs!$B$38)*_xlfn.NORM.S.INV(RAND())</f>
        <v>-0.59262316658117908</v>
      </c>
      <c r="AD110" s="23">
        <f ca="1">SQRT(Inputs!$B$38)*H110+SQRT(1-Inputs!$B$38)*_xlfn.NORM.S.INV(RAND())</f>
        <v>0.70419886415662636</v>
      </c>
      <c r="AE110" s="23">
        <f ca="1">SQRT(Inputs!$B$38)*I110+SQRT(1-Inputs!$B$38)*_xlfn.NORM.S.INV(RAND())</f>
        <v>-4.012251717629256E-2</v>
      </c>
      <c r="AF110" s="23">
        <f ca="1">SQRT(Inputs!$B$38)*J110+SQRT(1-Inputs!$B$38)*_xlfn.NORM.S.INV(RAND())</f>
        <v>-3.6674965825578436</v>
      </c>
      <c r="AG110" s="23">
        <f ca="1">SQRT(Inputs!$B$38)*K110+SQRT(1-Inputs!$B$38)*_xlfn.NORM.S.INV(RAND())</f>
        <v>0.13365627926092705</v>
      </c>
      <c r="AH110" s="23">
        <f ca="1">SQRT(Inputs!$B$38)*L110+SQRT(1-Inputs!$B$38)*_xlfn.NORM.S.INV(RAND())</f>
        <v>0.17109957407031545</v>
      </c>
      <c r="AI110" s="23">
        <f ca="1">SQRT(Inputs!$B$38)*M110+SQRT(1-Inputs!$B$38)*_xlfn.NORM.S.INV(RAND())</f>
        <v>-0.36636446653224936</v>
      </c>
      <c r="AJ110" s="23">
        <f ca="1">SQRT(Inputs!$B$38)*C110+SQRT(1-Inputs!$B$38)*_xlfn.NORM.S.INV(RAND())</f>
        <v>1.0206376085444628</v>
      </c>
      <c r="AK110" s="23">
        <f ca="1">SQRT(Inputs!$B$38)*D110+SQRT(1-Inputs!$B$38)*_xlfn.NORM.S.INV(RAND())</f>
        <v>1.2543804667492862</v>
      </c>
      <c r="AL110" s="23">
        <f ca="1">SQRT(Inputs!$B$38)*E110+SQRT(1-Inputs!$B$38)*_xlfn.NORM.S.INV(RAND())</f>
        <v>-0.27237212437360259</v>
      </c>
      <c r="AM110" s="23">
        <f ca="1">SQRT(Inputs!$B$38)*F110+SQRT(1-Inputs!$B$38)*_xlfn.NORM.S.INV(RAND())</f>
        <v>-0.71324131286459147</v>
      </c>
      <c r="AN110" s="23">
        <f ca="1">SQRT(Inputs!$B$38)*G110+SQRT(1-Inputs!$B$38)*_xlfn.NORM.S.INV(RAND())</f>
        <v>-0.80590913950402743</v>
      </c>
      <c r="AO110" s="23">
        <f ca="1">SQRT(Inputs!$B$38)*H110+SQRT(1-Inputs!$B$38)*_xlfn.NORM.S.INV(RAND())</f>
        <v>1.6164975752700919</v>
      </c>
      <c r="AP110" s="23">
        <f ca="1">SQRT(Inputs!$B$38)*I110+SQRT(1-Inputs!$B$38)*_xlfn.NORM.S.INV(RAND())</f>
        <v>-0.43112626785626312</v>
      </c>
      <c r="AQ110" s="23">
        <f ca="1">SQRT(Inputs!$B$38)*J110+SQRT(1-Inputs!$B$38)*_xlfn.NORM.S.INV(RAND())</f>
        <v>-0.70931530088272876</v>
      </c>
      <c r="AR110" s="23">
        <f ca="1">SQRT(Inputs!$B$38)*K110+SQRT(1-Inputs!$B$38)*_xlfn.NORM.S.INV(RAND())</f>
        <v>0.26575210686834938</v>
      </c>
      <c r="AS110" s="23">
        <f ca="1">SQRT(Inputs!$B$38)*L110+SQRT(1-Inputs!$B$38)*_xlfn.NORM.S.INV(RAND())</f>
        <v>-2.2328318738639461</v>
      </c>
      <c r="AT110" s="23">
        <f ca="1">SQRT(Inputs!$B$38)*M110+SQRT(1-Inputs!$B$38)*_xlfn.NORM.S.INV(RAND())</f>
        <v>0.29550041671947591</v>
      </c>
      <c r="AU110" s="15">
        <f ca="1">Inputs!$B$6*EXP($B$8-0.5*C$5^2+C$5*N110)</f>
        <v>4652.42746878665</v>
      </c>
      <c r="AV110" s="15">
        <f t="shared" ca="1" si="37"/>
        <v>6743.7630148051012</v>
      </c>
      <c r="AW110" s="15">
        <f t="shared" ca="1" si="38"/>
        <v>10144.83343493181</v>
      </c>
      <c r="AX110" s="15">
        <f t="shared" ca="1" si="39"/>
        <v>12448.794546907111</v>
      </c>
      <c r="AY110" s="15">
        <f t="shared" ca="1" si="40"/>
        <v>14586.323969626217</v>
      </c>
      <c r="AZ110" s="15">
        <f t="shared" ca="1" si="41"/>
        <v>17481.148757886942</v>
      </c>
      <c r="BA110" s="15">
        <f t="shared" ca="1" si="42"/>
        <v>22984.0199359166</v>
      </c>
      <c r="BB110" s="15">
        <f t="shared" ca="1" si="43"/>
        <v>24840.35736310342</v>
      </c>
      <c r="BC110" s="15">
        <f t="shared" ca="1" si="44"/>
        <v>28074.937875187512</v>
      </c>
      <c r="BD110" s="15">
        <f t="shared" ca="1" si="45"/>
        <v>36630.62682392924</v>
      </c>
      <c r="BE110" s="15">
        <f t="shared" ca="1" si="46"/>
        <v>49520.160892191023</v>
      </c>
      <c r="BF110" s="15">
        <f ca="1">Inputs!$B$13*EXP($B$9-0.5*C$6^2+C$6*Y110)</f>
        <v>10963.548824562691</v>
      </c>
      <c r="BG110" s="15">
        <f t="shared" ca="1" si="47"/>
        <v>13210.328477219788</v>
      </c>
      <c r="BH110" s="15">
        <f t="shared" ca="1" si="48"/>
        <v>16549.59416773852</v>
      </c>
      <c r="BI110" s="15">
        <f t="shared" ca="1" si="49"/>
        <v>23104.913891699664</v>
      </c>
      <c r="BJ110" s="15">
        <f t="shared" ca="1" si="50"/>
        <v>26005.941722457861</v>
      </c>
      <c r="BK110" s="15">
        <f t="shared" ca="1" si="51"/>
        <v>35128.830414756398</v>
      </c>
      <c r="BL110" s="15">
        <f t="shared" ca="1" si="52"/>
        <v>42927.74295029221</v>
      </c>
      <c r="BM110" s="15">
        <f t="shared" ca="1" si="53"/>
        <v>33457.985861969624</v>
      </c>
      <c r="BN110" s="15">
        <f t="shared" ca="1" si="54"/>
        <v>41813.517342812484</v>
      </c>
      <c r="BO110" s="15">
        <f t="shared" ca="1" si="55"/>
        <v>52480.679844746999</v>
      </c>
      <c r="BP110" s="15">
        <f t="shared" ca="1" si="56"/>
        <v>61967.618629034499</v>
      </c>
      <c r="BQ110" s="15">
        <f ca="1">Inputs!$B$20*EXP($B$10-0.5*C$7^2+C$7*AJ110)</f>
        <v>6160.6106088253318</v>
      </c>
      <c r="BR110" s="15">
        <f t="shared" ca="1" si="57"/>
        <v>12450.036803863921</v>
      </c>
      <c r="BS110" s="15">
        <f t="shared" ca="1" si="58"/>
        <v>15766.143232482355</v>
      </c>
      <c r="BT110" s="15">
        <f t="shared" ca="1" si="59"/>
        <v>18028.603203726532</v>
      </c>
      <c r="BU110" s="15">
        <f t="shared" ca="1" si="60"/>
        <v>20558.802307943028</v>
      </c>
      <c r="BV110" s="15">
        <f t="shared" ca="1" si="61"/>
        <v>41170.174791867954</v>
      </c>
      <c r="BW110" s="15">
        <f t="shared" ca="1" si="62"/>
        <v>52440.483756529939</v>
      </c>
      <c r="BX110" s="15">
        <f t="shared" ca="1" si="63"/>
        <v>63624.246273287805</v>
      </c>
      <c r="BY110" s="15">
        <f t="shared" ca="1" si="64"/>
        <v>93798.330011808619</v>
      </c>
      <c r="BZ110" s="15">
        <f t="shared" ca="1" si="65"/>
        <v>87303.421201134784</v>
      </c>
      <c r="CA110" s="15">
        <f t="shared" ca="1" si="66"/>
        <v>129246.51807212032</v>
      </c>
      <c r="CB110" s="15">
        <f ca="1">(AU110*DCF!C$10-DCF!C$5*MAX(AU110*DCF!C$10,0)-MAX(AU110-Inputs!$B$6,0)/Inputs!$B$10)*DCF!C$6</f>
        <v>1045.2833180253708</v>
      </c>
      <c r="CC110" s="15">
        <f ca="1">(AV110*DCF!D$10-DCF!D$5*MAX(AV110*DCF!D$10,0)-MAX(AV110-AU110,0)/Inputs!$B$10)*DCF!D$6</f>
        <v>1133.8291086069075</v>
      </c>
      <c r="CD110" s="15">
        <f ca="1">(AW110*DCF!E$10-DCF!E$5*MAX(AW110*DCF!E$10,0)-MAX(AW110-AV110,0)/Inputs!$B$10)*DCF!E$6</f>
        <v>1576.2186453255858</v>
      </c>
      <c r="CE110" s="15">
        <f ca="1">(AX110*DCF!F$10-DCF!F$5*MAX(AX110*DCF!F$10,0)-MAX(AX110-AW110,0)/Inputs!$B$10)*DCF!F$6</f>
        <v>2238.1548246479015</v>
      </c>
      <c r="CF110" s="15">
        <f ca="1">(AY110*DCF!G$10-DCF!G$5*MAX(AY110*DCF!G$10,0)-MAX(AY110-AX110,0)/Inputs!$B$10)*DCF!G$6</f>
        <v>2594.4938861187443</v>
      </c>
      <c r="CG110" s="15">
        <f ca="1">(AZ110*DCF!H$10-DCF!H$5*MAX(AZ110*DCF!H$10,0)-MAX(AZ110-AY110,0)/Inputs!$B$10)*DCF!H$6</f>
        <v>2879.949532503902</v>
      </c>
      <c r="CH110" s="15">
        <f ca="1">(BA110*DCF!I$10-DCF!I$5*MAX(BA110*DCF!I$10,0)-MAX(BA110-AZ110,0)/Inputs!$B$10)*DCF!I$6</f>
        <v>3295.6783063151388</v>
      </c>
      <c r="CI110" s="15">
        <f ca="1">(BB110*DCF!J$10-DCF!J$5*MAX(BB110*DCF!J$10,0)-MAX(BB110-BA110,0)/Inputs!$B$10)*DCF!J$6</f>
        <v>3981.3656140899316</v>
      </c>
      <c r="CJ110" s="15">
        <f ca="1">(BC110*DCF!K$10-DCF!K$5*MAX(BC110*DCF!K$10,0)-MAX(BC110-BB110,0)/Inputs!$B$10)*DCF!K$6</f>
        <v>4066.8220794807089</v>
      </c>
      <c r="CK110" s="15">
        <f ca="1">(BD110*DCF!L$10-DCF!L$5*MAX(BD110*DCF!L$10,0)-MAX(BD110-BC110,0)/Inputs!$B$10)*DCF!L$6</f>
        <v>4418.2059820974437</v>
      </c>
      <c r="CL110" s="15">
        <f ca="1">(BE110*DCF!M$10-DCF!M$5*MAX(BE110*DCF!M$10,0)-MAX(BE110-BD110,0)/Inputs!$B$10)*DCF!M$6</f>
        <v>5448.1426300254125</v>
      </c>
      <c r="CM110" s="15">
        <f ca="1">(BF110*DCF!C$28-DCF!C$5*MAX(BF110*DCF!C$28,0)-MAX(BF110-Inputs!$B$13,0)/Inputs!$B$17)*DCF!C$6</f>
        <v>3346.0032009000706</v>
      </c>
      <c r="CN110" s="15">
        <f ca="1">(BG110*DCF!D$28-DCF!D$5*MAX(BG110*DCF!D$28,0)-MAX(BG110-BF110,0)/Inputs!$B$17)*DCF!D$6</f>
        <v>3411.405303140049</v>
      </c>
      <c r="CO110" s="15">
        <f ca="1">(BH110*DCF!E$28-DCF!E$5*MAX(BH110*DCF!E$28,0)-MAX(BH110-BG110,0)/Inputs!$B$17)*DCF!E$6</f>
        <v>4029.0164543800634</v>
      </c>
      <c r="CP110" s="15">
        <f ca="1">(BI110*DCF!F$28-DCF!F$5*MAX(BI110*DCF!F$28,0)-MAX(BI110-BH110,0)/Inputs!$B$17)*DCF!F$6</f>
        <v>5078.8759477576632</v>
      </c>
      <c r="CQ110" s="15">
        <f ca="1">(BJ110*DCF!G$28-DCF!G$5*MAX(BJ110*DCF!G$28,0)-MAX(BJ110-BI110,0)/Inputs!$B$17)*DCF!G$6</f>
        <v>6259.5146639251243</v>
      </c>
      <c r="CR110" s="15">
        <f ca="1">(BK110*DCF!H$28-DCF!H$5*MAX(BK110*DCF!H$28,0)-MAX(BK110-BJ110,0)/Inputs!$B$17)*DCF!H$6</f>
        <v>7270.306446274044</v>
      </c>
      <c r="CS110" s="15">
        <f ca="1">(BL110*DCF!I$28-DCF!I$5*MAX(BL110*DCF!I$28,0)-MAX(BL110-BK110,0)/Inputs!$B$17)*DCF!I$6</f>
        <v>8975.2060886337076</v>
      </c>
      <c r="CT110" s="15">
        <f ca="1">(BM110*DCF!J$28-DCF!J$5*MAX(BM110*DCF!J$28,0)-MAX(BM110-BL110,0)/Inputs!$B$17)*DCF!J$6</f>
        <v>7463.9084094814916</v>
      </c>
      <c r="CU110" s="15">
        <f ca="1">(BN110*DCF!K$28-DCF!K$5*MAX(BN110*DCF!K$28,0)-MAX(BN110-BM110,0)/Inputs!$B$17)*DCF!K$6</f>
        <v>7806.8724642722791</v>
      </c>
      <c r="CV110" s="15">
        <f ca="1">(BO110*DCF!L$28-DCF!L$5*MAX(BO110*DCF!L$28,0)-MAX(BO110-BN110,0)/Inputs!$B$17)*DCF!L$6</f>
        <v>9263.989967428035</v>
      </c>
      <c r="CW110" s="15">
        <f ca="1">(BP110*DCF!M$28-DCF!M$5*MAX(BP110*DCF!M$28,0)-MAX(BP110-BO110,0)/Inputs!$B$17)*DCF!M$6</f>
        <v>10667.591628255621</v>
      </c>
      <c r="CX110" s="15">
        <f ca="1">(BQ110*DCF!C$46-DCF!C$5*MAX(BQ110*DCF!C$46,0)-MAX(BQ110-Inputs!$B$20,0)/Inputs!$B$24)*DCF!C$6</f>
        <v>-2789.7994980314074</v>
      </c>
      <c r="CY110" s="15">
        <f ca="1">(BR110*DCF!D$46-DCF!D$5*MAX(BR110*DCF!D$46,0)-MAX(BR110-BQ110,0)/Inputs!$B$24)*DCF!D$6</f>
        <v>-4808.5768942537034</v>
      </c>
      <c r="CZ110" s="15">
        <f ca="1">(BS110*DCF!E$46-DCF!E$5*MAX(BS110*DCF!E$46,0)-MAX(BS110-BR110,0)/Inputs!$B$24)*DCF!E$6</f>
        <v>-3171.491751351281</v>
      </c>
      <c r="DA110" s="15">
        <f ca="1">(BT110*DCF!F$46-DCF!F$5*MAX(BT110*DCF!F$46,0)-MAX(BT110-BS110,0)/Inputs!$B$24)*DCF!F$6</f>
        <v>-2136.790068165546</v>
      </c>
      <c r="DB110" s="15">
        <f ca="1">(BU110*DCF!G$46-DCF!G$5*MAX(BU110*DCF!G$46,0)-MAX(BU110-BT110,0)/Inputs!$B$24)*DCF!G$6</f>
        <v>-1542.6664784336936</v>
      </c>
      <c r="DC110" s="15">
        <f ca="1">(BV110*DCF!H$46-DCF!H$5*MAX(BV110*DCF!H$46,0)-MAX(BV110-BU110,0)/Inputs!$B$24)*DCF!H$6</f>
        <v>-6404.8577114051932</v>
      </c>
      <c r="DD110" s="15">
        <f ca="1">(BW110*DCF!I$46-DCF!I$5*MAX(BW110*DCF!I$46,0)-MAX(BW110-BV110,0)/Inputs!$B$24)*DCF!I$6</f>
        <v>-2024.1364088916446</v>
      </c>
      <c r="DE110" s="15">
        <f ca="1">(BX110*DCF!J$46-DCF!J$5*MAX(BX110*DCF!J$46,0)-MAX(BX110-BW110,0)/Inputs!$B$24)*DCF!J$6</f>
        <v>-296.88996524749444</v>
      </c>
      <c r="DF110" s="15">
        <f ca="1">(BY110*DCF!K$46-DCF!K$5*MAX(BY110*DCF!K$46,0)-MAX(BY110-BX110,0)/Inputs!$B$24)*DCF!K$6</f>
        <v>-2033.7733930721658</v>
      </c>
      <c r="DG110" s="15">
        <f ca="1">(BZ110*DCF!L$46-DCF!L$5*MAX(BZ110*DCF!L$46,0)-MAX(BZ110-BY110,0)/Inputs!$B$24)*DCF!L$6</f>
        <v>6034.882368232079</v>
      </c>
      <c r="DH110" s="15">
        <f ca="1">(CA110*DCF!M$46-DCF!M$5*MAX(CA110*DCF!M$46,0)-MAX(CA110-BZ110,0)/Inputs!$B$24)*DCF!M$6</f>
        <v>1363.9552669747841</v>
      </c>
      <c r="DI110" s="15">
        <f ca="1">SUM(CB110:CL110)+BE110*DCF!M$10*(1+Inputs!$B$30)*(1-Inputs!$B$33)*(1-Inputs!$B$30/Inputs!$B$31)/(Inputs!$B$29-Inputs!$B$30)*DCF!M$6</f>
        <v>170493.40652654064</v>
      </c>
      <c r="DJ110" s="15">
        <f ca="1">SUM(CM110:CW110)+BP110*DCF!M$28*(1+Inputs!$B$30)*(1-Inputs!$B$33)*(1-Inputs!$B$30/Inputs!$B$31)/(Inputs!$B$29-Inputs!$B$30)*DCF!M$6</f>
        <v>303514.96001648455</v>
      </c>
      <c r="DK110" s="15">
        <f ca="1">SUM(CX110:DH110)+CA110*DCF!M$46*(1+Inputs!$B$30)*(1-Inputs!$B$33)*(1-Inputs!$B$30/Inputs!$B$31)/(Inputs!$B$29-Inputs!$B$30)*DCF!M$6</f>
        <v>182020.28263467539</v>
      </c>
      <c r="DM110" s="15">
        <f ca="1">DI110+DJ110+DK110+Inputs!$B$34+Inputs!$B$36-Inputs!$B$35</f>
        <v>732879.64917770051</v>
      </c>
    </row>
    <row r="111" spans="1:117" x14ac:dyDescent="0.75">
      <c r="A111" s="11">
        <v>98</v>
      </c>
      <c r="C111" s="23">
        <f t="shared" ca="1" si="69"/>
        <v>2.8188037277730622</v>
      </c>
      <c r="D111" s="23">
        <f t="shared" ca="1" si="69"/>
        <v>0.26360055829420959</v>
      </c>
      <c r="E111" s="23">
        <f t="shared" ca="1" si="69"/>
        <v>0.74497968484228849</v>
      </c>
      <c r="F111" s="23">
        <f t="shared" ca="1" si="69"/>
        <v>-0.17441562597926946</v>
      </c>
      <c r="G111" s="23">
        <f t="shared" ca="1" si="69"/>
        <v>0.9369599194390269</v>
      </c>
      <c r="H111" s="23">
        <f t="shared" ca="1" si="69"/>
        <v>2.1090511154976297</v>
      </c>
      <c r="I111" s="23">
        <f t="shared" ca="1" si="69"/>
        <v>-1.5089757173060681</v>
      </c>
      <c r="J111" s="23">
        <f t="shared" ca="1" si="69"/>
        <v>-0.5800768523576818</v>
      </c>
      <c r="K111" s="23">
        <f t="shared" ca="1" si="69"/>
        <v>0.37962027634939799</v>
      </c>
      <c r="L111" s="23">
        <f t="shared" ca="1" si="69"/>
        <v>-0.79636363117385356</v>
      </c>
      <c r="M111" s="23">
        <f t="shared" ca="1" si="69"/>
        <v>0.74876086892927085</v>
      </c>
      <c r="N111" s="23">
        <f ca="1">SQRT(Inputs!$B$38)*C111+SQRT(1-Inputs!$B$38)*_xlfn.NORM.S.INV(RAND())</f>
        <v>1.9963448231765888</v>
      </c>
      <c r="O111" s="23">
        <f ca="1">SQRT(Inputs!$B$38)*D111+SQRT(1-Inputs!$B$38)*_xlfn.NORM.S.INV(RAND())</f>
        <v>0.26808477258602681</v>
      </c>
      <c r="P111" s="23">
        <f ca="1">SQRT(Inputs!$B$38)*E111+SQRT(1-Inputs!$B$38)*_xlfn.NORM.S.INV(RAND())</f>
        <v>-0.33904457534211702</v>
      </c>
      <c r="Q111" s="23">
        <f ca="1">SQRT(Inputs!$B$38)*F111+SQRT(1-Inputs!$B$38)*_xlfn.NORM.S.INV(RAND())</f>
        <v>0.34058766538974772</v>
      </c>
      <c r="R111" s="23">
        <f ca="1">SQRT(Inputs!$B$38)*G111+SQRT(1-Inputs!$B$38)*_xlfn.NORM.S.INV(RAND())</f>
        <v>1.5225382329401516</v>
      </c>
      <c r="S111" s="23">
        <f ca="1">SQRT(Inputs!$B$38)*H111+SQRT(1-Inputs!$B$38)*_xlfn.NORM.S.INV(RAND())</f>
        <v>-1.7423668618126595</v>
      </c>
      <c r="T111" s="23">
        <f ca="1">SQRT(Inputs!$B$38)*I111+SQRT(1-Inputs!$B$38)*_xlfn.NORM.S.INV(RAND())</f>
        <v>-1.9551172231999914</v>
      </c>
      <c r="U111" s="23">
        <f ca="1">SQRT(Inputs!$B$38)*J111+SQRT(1-Inputs!$B$38)*_xlfn.NORM.S.INV(RAND())</f>
        <v>-0.68731811756756145</v>
      </c>
      <c r="V111" s="23">
        <f ca="1">SQRT(Inputs!$B$38)*K111+SQRT(1-Inputs!$B$38)*_xlfn.NORM.S.INV(RAND())</f>
        <v>7.2233402031735061E-2</v>
      </c>
      <c r="W111" s="23">
        <f ca="1">SQRT(Inputs!$B$38)*L111+SQRT(1-Inputs!$B$38)*_xlfn.NORM.S.INV(RAND())</f>
        <v>-1.3908352559675117</v>
      </c>
      <c r="X111" s="23">
        <f ca="1">SQRT(Inputs!$B$38)*M111+SQRT(1-Inputs!$B$38)*_xlfn.NORM.S.INV(RAND())</f>
        <v>-0.41912264021048584</v>
      </c>
      <c r="Y111" s="23">
        <f ca="1">SQRT(Inputs!$B$38)*C111+SQRT(1-Inputs!$B$38)*_xlfn.NORM.S.INV(RAND())</f>
        <v>1.2184799599501797</v>
      </c>
      <c r="Z111" s="23">
        <f ca="1">SQRT(Inputs!$B$38)*D111+SQRT(1-Inputs!$B$38)*_xlfn.NORM.S.INV(RAND())</f>
        <v>1.4819478182912351</v>
      </c>
      <c r="AA111" s="23">
        <f ca="1">SQRT(Inputs!$B$38)*E111+SQRT(1-Inputs!$B$38)*_xlfn.NORM.S.INV(RAND())</f>
        <v>-0.18368712394519499</v>
      </c>
      <c r="AB111" s="23">
        <f ca="1">SQRT(Inputs!$B$38)*F111+SQRT(1-Inputs!$B$38)*_xlfn.NORM.S.INV(RAND())</f>
        <v>0.4459594969894326</v>
      </c>
      <c r="AC111" s="23">
        <f ca="1">SQRT(Inputs!$B$38)*G111+SQRT(1-Inputs!$B$38)*_xlfn.NORM.S.INV(RAND())</f>
        <v>1.3650046048901401</v>
      </c>
      <c r="AD111" s="23">
        <f ca="1">SQRT(Inputs!$B$38)*H111+SQRT(1-Inputs!$B$38)*_xlfn.NORM.S.INV(RAND())</f>
        <v>-0.4765039998128795</v>
      </c>
      <c r="AE111" s="23">
        <f ca="1">SQRT(Inputs!$B$38)*I111+SQRT(1-Inputs!$B$38)*_xlfn.NORM.S.INV(RAND())</f>
        <v>-1.2340655387021819</v>
      </c>
      <c r="AF111" s="23">
        <f ca="1">SQRT(Inputs!$B$38)*J111+SQRT(1-Inputs!$B$38)*_xlfn.NORM.S.INV(RAND())</f>
        <v>-1.0093116446963109</v>
      </c>
      <c r="AG111" s="23">
        <f ca="1">SQRT(Inputs!$B$38)*K111+SQRT(1-Inputs!$B$38)*_xlfn.NORM.S.INV(RAND())</f>
        <v>-0.75678493390875767</v>
      </c>
      <c r="AH111" s="23">
        <f ca="1">SQRT(Inputs!$B$38)*L111+SQRT(1-Inputs!$B$38)*_xlfn.NORM.S.INV(RAND())</f>
        <v>-1.1089387362167553</v>
      </c>
      <c r="AI111" s="23">
        <f ca="1">SQRT(Inputs!$B$38)*M111+SQRT(1-Inputs!$B$38)*_xlfn.NORM.S.INV(RAND())</f>
        <v>0.68867346249503014</v>
      </c>
      <c r="AJ111" s="23">
        <f ca="1">SQRT(Inputs!$B$38)*C111+SQRT(1-Inputs!$B$38)*_xlfn.NORM.S.INV(RAND())</f>
        <v>2.1134084366202228</v>
      </c>
      <c r="AK111" s="23">
        <f ca="1">SQRT(Inputs!$B$38)*D111+SQRT(1-Inputs!$B$38)*_xlfn.NORM.S.INV(RAND())</f>
        <v>0.17567414844371027</v>
      </c>
      <c r="AL111" s="23">
        <f ca="1">SQRT(Inputs!$B$38)*E111+SQRT(1-Inputs!$B$38)*_xlfn.NORM.S.INV(RAND())</f>
        <v>0.44475600340449334</v>
      </c>
      <c r="AM111" s="23">
        <f ca="1">SQRT(Inputs!$B$38)*F111+SQRT(1-Inputs!$B$38)*_xlfn.NORM.S.INV(RAND())</f>
        <v>0.19037816731013202</v>
      </c>
      <c r="AN111" s="23">
        <f ca="1">SQRT(Inputs!$B$38)*G111+SQRT(1-Inputs!$B$38)*_xlfn.NORM.S.INV(RAND())</f>
        <v>-0.54282849185020732</v>
      </c>
      <c r="AO111" s="23">
        <f ca="1">SQRT(Inputs!$B$38)*H111+SQRT(1-Inputs!$B$38)*_xlfn.NORM.S.INV(RAND())</f>
        <v>0.98985192505544561</v>
      </c>
      <c r="AP111" s="23">
        <f ca="1">SQRT(Inputs!$B$38)*I111+SQRT(1-Inputs!$B$38)*_xlfn.NORM.S.INV(RAND())</f>
        <v>-2.2177419483012208</v>
      </c>
      <c r="AQ111" s="23">
        <f ca="1">SQRT(Inputs!$B$38)*J111+SQRT(1-Inputs!$B$38)*_xlfn.NORM.S.INV(RAND())</f>
        <v>-2.3135289909881243</v>
      </c>
      <c r="AR111" s="23">
        <f ca="1">SQRT(Inputs!$B$38)*K111+SQRT(1-Inputs!$B$38)*_xlfn.NORM.S.INV(RAND())</f>
        <v>1.6901131990189133</v>
      </c>
      <c r="AS111" s="23">
        <f ca="1">SQRT(Inputs!$B$38)*L111+SQRT(1-Inputs!$B$38)*_xlfn.NORM.S.INV(RAND())</f>
        <v>-0.97633463757122896</v>
      </c>
      <c r="AT111" s="23">
        <f ca="1">SQRT(Inputs!$B$38)*M111+SQRT(1-Inputs!$B$38)*_xlfn.NORM.S.INV(RAND())</f>
        <v>0.70742239520006378</v>
      </c>
      <c r="AU111" s="15">
        <f ca="1">Inputs!$B$6*EXP($B$8-0.5*C$5^2+C$5*N111)</f>
        <v>6855.2282759456075</v>
      </c>
      <c r="AV111" s="15">
        <f t="shared" ca="1" si="37"/>
        <v>8679.9132683937823</v>
      </c>
      <c r="AW111" s="15">
        <f t="shared" ca="1" si="38"/>
        <v>10110.519662793775</v>
      </c>
      <c r="AX111" s="15">
        <f t="shared" ca="1" si="39"/>
        <v>12880.506041784822</v>
      </c>
      <c r="AY111" s="15">
        <f t="shared" ca="1" si="40"/>
        <v>18804.59949772857</v>
      </c>
      <c r="AZ111" s="15">
        <f t="shared" ca="1" si="41"/>
        <v>18983.344839142355</v>
      </c>
      <c r="BA111" s="15">
        <f t="shared" ca="1" si="42"/>
        <v>18932.031830909778</v>
      </c>
      <c r="BB111" s="15">
        <f t="shared" ca="1" si="43"/>
        <v>21636.165308082414</v>
      </c>
      <c r="BC111" s="15">
        <f t="shared" ca="1" si="44"/>
        <v>26684.209714791934</v>
      </c>
      <c r="BD111" s="15">
        <f t="shared" ca="1" si="45"/>
        <v>28702.955363727975</v>
      </c>
      <c r="BE111" s="15">
        <f t="shared" ca="1" si="46"/>
        <v>33854.453094727745</v>
      </c>
      <c r="BF111" s="15">
        <f ca="1">Inputs!$B$13*EXP($B$9-0.5*C$6^2+C$6*Y111)</f>
        <v>17610.138547158094</v>
      </c>
      <c r="BG111" s="15">
        <f t="shared" ca="1" si="47"/>
        <v>28041.589685091039</v>
      </c>
      <c r="BH111" s="15">
        <f t="shared" ca="1" si="48"/>
        <v>33233.593597333173</v>
      </c>
      <c r="BI111" s="15">
        <f t="shared" ca="1" si="49"/>
        <v>43573.542417039644</v>
      </c>
      <c r="BJ111" s="15">
        <f t="shared" ca="1" si="50"/>
        <v>65034.191943646416</v>
      </c>
      <c r="BK111" s="15">
        <f t="shared" ca="1" si="51"/>
        <v>74803.561974321492</v>
      </c>
      <c r="BL111" s="15">
        <f t="shared" ca="1" si="52"/>
        <v>78306.969389451129</v>
      </c>
      <c r="BM111" s="15">
        <f t="shared" ca="1" si="53"/>
        <v>84913.126121278779</v>
      </c>
      <c r="BN111" s="15">
        <f t="shared" ca="1" si="54"/>
        <v>95378.297599661673</v>
      </c>
      <c r="BO111" s="15">
        <f t="shared" ca="1" si="55"/>
        <v>103160.34668380328</v>
      </c>
      <c r="BP111" s="15">
        <f t="shared" ca="1" si="56"/>
        <v>137274.61220913206</v>
      </c>
      <c r="BQ111" s="15">
        <f ca="1">Inputs!$B$20*EXP($B$10-0.5*C$7^2+C$7*AJ111)</f>
        <v>9077.1729263224679</v>
      </c>
      <c r="BR111" s="15">
        <f t="shared" ca="1" si="57"/>
        <v>13023.232905891338</v>
      </c>
      <c r="BS111" s="15">
        <f t="shared" ca="1" si="58"/>
        <v>20263.827943492837</v>
      </c>
      <c r="BT111" s="15">
        <f t="shared" ca="1" si="59"/>
        <v>29370.204299109206</v>
      </c>
      <c r="BU111" s="15">
        <f t="shared" ca="1" si="60"/>
        <v>35693.475416445886</v>
      </c>
      <c r="BV111" s="15">
        <f t="shared" ca="1" si="61"/>
        <v>62066.751837104704</v>
      </c>
      <c r="BW111" s="15">
        <f t="shared" ca="1" si="62"/>
        <v>54165.241291492748</v>
      </c>
      <c r="BX111" s="15">
        <f t="shared" ca="1" si="63"/>
        <v>47643.766338522779</v>
      </c>
      <c r="BY111" s="15">
        <f t="shared" ca="1" si="64"/>
        <v>92242.383283665098</v>
      </c>
      <c r="BZ111" s="15">
        <f t="shared" ca="1" si="65"/>
        <v>108164.0439533286</v>
      </c>
      <c r="CA111" s="15">
        <f t="shared" ca="1" si="66"/>
        <v>172290.1171485766</v>
      </c>
      <c r="CB111" s="15">
        <f ca="1">(AU111*DCF!C$10-DCF!C$5*MAX(AU111*DCF!C$10,0)-MAX(AU111-Inputs!$B$6,0)/Inputs!$B$10)*DCF!C$6</f>
        <v>1029.5769556412993</v>
      </c>
      <c r="CC111" s="15">
        <f ca="1">(AV111*DCF!D$10-DCF!D$5*MAX(AV111*DCF!D$10,0)-MAX(AV111-AU111,0)/Inputs!$B$10)*DCF!D$6</f>
        <v>1670.7683746791049</v>
      </c>
      <c r="CD111" s="15">
        <f ca="1">(AW111*DCF!E$10-DCF!E$5*MAX(AW111*DCF!E$10,0)-MAX(AW111-AV111,0)/Inputs!$B$10)*DCF!E$6</f>
        <v>2012.1262403823921</v>
      </c>
      <c r="CE111" s="15">
        <f ca="1">(AX111*DCF!F$10-DCF!F$5*MAX(AX111*DCF!F$10,0)-MAX(AX111-AW111,0)/Inputs!$B$10)*DCF!F$6</f>
        <v>2235.4284520238007</v>
      </c>
      <c r="CF111" s="15">
        <f ca="1">(AY111*DCF!G$10-DCF!G$5*MAX(AY111*DCF!G$10,0)-MAX(AY111-AX111,0)/Inputs!$B$10)*DCF!G$6</f>
        <v>2735.783692554749</v>
      </c>
      <c r="CG111" s="15">
        <f ca="1">(AZ111*DCF!H$10-DCF!H$5*MAX(AZ111*DCF!H$10,0)-MAX(AZ111-AY111,0)/Inputs!$B$10)*DCF!H$6</f>
        <v>3653.8905771279383</v>
      </c>
      <c r="CH111" s="15">
        <f ca="1">(BA111*DCF!I$10-DCF!I$5*MAX(BA111*DCF!I$10,0)-MAX(BA111-AZ111,0)/Inputs!$B$10)*DCF!I$6</f>
        <v>3458.1915728769168</v>
      </c>
      <c r="CI111" s="15">
        <f ca="1">(BB111*DCF!J$10-DCF!J$5*MAX(BB111*DCF!J$10,0)-MAX(BB111-BA111,0)/Inputs!$B$10)*DCF!J$6</f>
        <v>3303.0493018656125</v>
      </c>
      <c r="CJ111" s="15">
        <f ca="1">(BC111*DCF!K$10-DCF!K$5*MAX(BC111*DCF!K$10,0)-MAX(BC111-BB111,0)/Inputs!$B$10)*DCF!K$6</f>
        <v>3589.0798416240177</v>
      </c>
      <c r="CK111" s="15">
        <f ca="1">(BD111*DCF!L$10-DCF!L$5*MAX(BD111*DCF!L$10,0)-MAX(BD111-BC111,0)/Inputs!$B$10)*DCF!L$6</f>
        <v>4067.8949845638281</v>
      </c>
      <c r="CL111" s="15">
        <f ca="1">(BE111*DCF!M$10-DCF!M$5*MAX(BE111*DCF!M$10,0)-MAX(BE111-BD111,0)/Inputs!$B$10)*DCF!M$6</f>
        <v>4161.8997594951716</v>
      </c>
      <c r="CM111" s="15">
        <f ca="1">(BF111*DCF!C$28-DCF!C$5*MAX(BF111*DCF!C$28,0)-MAX(BF111-Inputs!$B$13,0)/Inputs!$B$17)*DCF!C$6</f>
        <v>3937.2843499789083</v>
      </c>
      <c r="CN111" s="15">
        <f ca="1">(BG111*DCF!D$28-DCF!D$5*MAX(BG111*DCF!D$28,0)-MAX(BG111-BF111,0)/Inputs!$B$17)*DCF!D$6</f>
        <v>6033.3881023415124</v>
      </c>
      <c r="CO111" s="15">
        <f ca="1">(BH111*DCF!E$28-DCF!E$5*MAX(BH111*DCF!E$28,0)-MAX(BH111-BG111,0)/Inputs!$B$17)*DCF!E$6</f>
        <v>8389.0729745700701</v>
      </c>
      <c r="CP111" s="15">
        <f ca="1">(BI111*DCF!F$28-DCF!F$5*MAX(BI111*DCF!F$28,0)-MAX(BI111-BH111,0)/Inputs!$B$17)*DCF!F$6</f>
        <v>9946.517883551769</v>
      </c>
      <c r="CQ111" s="15">
        <f ca="1">(BJ111*DCF!G$28-DCF!G$5*MAX(BJ111*DCF!G$28,0)-MAX(BJ111-BI111,0)/Inputs!$B$17)*DCF!G$6</f>
        <v>13264.145267727148</v>
      </c>
      <c r="CR111" s="15">
        <f ca="1">(BK111*DCF!H$28-DCF!H$5*MAX(BK111*DCF!H$28,0)-MAX(BK111-BJ111,0)/Inputs!$B$17)*DCF!H$6</f>
        <v>16981.860224061835</v>
      </c>
      <c r="CS111" s="15">
        <f ca="1">(BL111*DCF!I$28-DCF!I$5*MAX(BL111*DCF!I$28,0)-MAX(BL111-BK111,0)/Inputs!$B$17)*DCF!I$6</f>
        <v>17911.275309036046</v>
      </c>
      <c r="CT111" s="15">
        <f ca="1">(BM111*DCF!J$28-DCF!J$5*MAX(BM111*DCF!J$28,0)-MAX(BM111-BL111,0)/Inputs!$B$17)*DCF!J$6</f>
        <v>18066.75389094212</v>
      </c>
      <c r="CU111" s="15">
        <f ca="1">(BN111*DCF!K$28-DCF!K$5*MAX(BN111*DCF!K$28,0)-MAX(BN111-BM111,0)/Inputs!$B$17)*DCF!K$6</f>
        <v>18860.453134291954</v>
      </c>
      <c r="CV111" s="15">
        <f ca="1">(BO111*DCF!L$28-DCF!L$5*MAX(BO111*DCF!L$28,0)-MAX(BO111-BN111,0)/Inputs!$B$17)*DCF!L$6</f>
        <v>19702.102655725786</v>
      </c>
      <c r="CW111" s="15">
        <f ca="1">(BP111*DCF!M$28-DCF!M$5*MAX(BP111*DCF!M$28,0)-MAX(BP111-BO111,0)/Inputs!$B$17)*DCF!M$6</f>
        <v>22262.39839774392</v>
      </c>
      <c r="CX111" s="15">
        <f ca="1">(BQ111*DCF!C$46-DCF!C$5*MAX(BQ111*DCF!C$46,0)-MAX(BQ111-Inputs!$B$20,0)/Inputs!$B$24)*DCF!C$6</f>
        <v>-4810.5124200848504</v>
      </c>
      <c r="CY111" s="15">
        <f ca="1">(BR111*DCF!D$46-DCF!D$5*MAX(BR111*DCF!D$46,0)-MAX(BR111-BQ111,0)/Inputs!$B$24)*DCF!D$6</f>
        <v>-3906.5131893286134</v>
      </c>
      <c r="CZ111" s="15">
        <f ca="1">(BS111*DCF!E$46-DCF!E$5*MAX(BS111*DCF!E$46,0)-MAX(BS111-BR111,0)/Inputs!$B$24)*DCF!E$6</f>
        <v>-5250.2761696834532</v>
      </c>
      <c r="DA111" s="15">
        <f ca="1">(BT111*DCF!F$46-DCF!F$5*MAX(BT111*DCF!F$46,0)-MAX(BT111-BS111,0)/Inputs!$B$24)*DCF!F$6</f>
        <v>-5454.8434752542853</v>
      </c>
      <c r="DB111" s="15">
        <f ca="1">(BU111*DCF!G$46-DCF!G$5*MAX(BU111*DCF!G$46,0)-MAX(BU111-BT111,0)/Inputs!$B$24)*DCF!G$6</f>
        <v>-3327.6814626021182</v>
      </c>
      <c r="DC111" s="15">
        <f ca="1">(BV111*DCF!H$46-DCF!H$5*MAX(BV111*DCF!H$46,0)-MAX(BV111-BU111,0)/Inputs!$B$24)*DCF!H$6</f>
        <v>-8195.3340559740973</v>
      </c>
      <c r="DD111" s="15">
        <f ca="1">(BW111*DCF!I$46-DCF!I$5*MAX(BW111*DCF!I$46,0)-MAX(BW111-BV111,0)/Inputs!$B$24)*DCF!I$6</f>
        <v>1250.9672405644944</v>
      </c>
      <c r="DE111" s="15">
        <f ca="1">(BX111*DCF!J$46-DCF!J$5*MAX(BX111*DCF!J$46,0)-MAX(BX111-BW111,0)/Inputs!$B$24)*DCF!J$6</f>
        <v>1998.5242084333568</v>
      </c>
      <c r="DF111" s="15">
        <f ca="1">(BY111*DCF!K$46-DCF!K$5*MAX(BY111*DCF!K$46,0)-MAX(BY111-BX111,0)/Inputs!$B$24)*DCF!K$6</f>
        <v>-5656.2806245435249</v>
      </c>
      <c r="DG111" s="15">
        <f ca="1">(BZ111*DCF!L$46-DCF!L$5*MAX(BZ111*DCF!L$46,0)-MAX(BZ111-BY111,0)/Inputs!$B$24)*DCF!L$6</f>
        <v>3873.7559835569332</v>
      </c>
      <c r="DH111" s="15">
        <f ca="1">(CA111*DCF!M$46-DCF!M$5*MAX(CA111*DCF!M$46,0)-MAX(CA111-BZ111,0)/Inputs!$B$24)*DCF!M$6</f>
        <v>100.9157619363323</v>
      </c>
      <c r="DI111" s="15">
        <f ca="1">SUM(CB111:CL111)+BE111*DCF!M$10*(1+Inputs!$B$30)*(1-Inputs!$B$33)*(1-Inputs!$B$30/Inputs!$B$31)/(Inputs!$B$29-Inputs!$B$30)*DCF!M$6</f>
        <v>126135.08039425845</v>
      </c>
      <c r="DJ111" s="15">
        <f ca="1">SUM(CM111:CW111)+BP111*DCF!M$28*(1+Inputs!$B$30)*(1-Inputs!$B$33)*(1-Inputs!$B$30/Inputs!$B$31)/(Inputs!$B$29-Inputs!$B$30)*DCF!M$6</f>
        <v>664738.00025241845</v>
      </c>
      <c r="DK111" s="15">
        <f ca="1">SUM(CX111:DH111)+CA111*DCF!M$46*(1+Inputs!$B$30)*(1-Inputs!$B$33)*(1-Inputs!$B$30/Inputs!$B$31)/(Inputs!$B$29-Inputs!$B$30)*DCF!M$6</f>
        <v>237003.6519778131</v>
      </c>
      <c r="DM111" s="15">
        <f ca="1">DI111+DJ111+DK111+Inputs!$B$34+Inputs!$B$36-Inputs!$B$35</f>
        <v>1104727.73262449</v>
      </c>
    </row>
    <row r="112" spans="1:117" x14ac:dyDescent="0.75">
      <c r="A112" s="11">
        <v>99</v>
      </c>
      <c r="C112" s="23">
        <f t="shared" ca="1" si="69"/>
        <v>0.43301690712286944</v>
      </c>
      <c r="D112" s="23">
        <f t="shared" ca="1" si="69"/>
        <v>1.2046709690061033</v>
      </c>
      <c r="E112" s="23">
        <f t="shared" ca="1" si="69"/>
        <v>-0.31669170158758353</v>
      </c>
      <c r="F112" s="23">
        <f t="shared" ca="1" si="69"/>
        <v>1.6210120109501922</v>
      </c>
      <c r="G112" s="23">
        <f t="shared" ca="1" si="69"/>
        <v>0.55811274234796271</v>
      </c>
      <c r="H112" s="23">
        <f t="shared" ca="1" si="69"/>
        <v>0.87403760585261714</v>
      </c>
      <c r="I112" s="23">
        <f t="shared" ca="1" si="69"/>
        <v>-1.3464154902239207</v>
      </c>
      <c r="J112" s="23">
        <f t="shared" ca="1" si="69"/>
        <v>-0.98529763252392377</v>
      </c>
      <c r="K112" s="23">
        <f t="shared" ca="1" si="69"/>
        <v>-1.3408806825547712</v>
      </c>
      <c r="L112" s="23">
        <f t="shared" ca="1" si="69"/>
        <v>-0.58863531509447919</v>
      </c>
      <c r="M112" s="23">
        <f t="shared" ca="1" si="69"/>
        <v>-1.5463439581255092</v>
      </c>
      <c r="N112" s="23">
        <f ca="1">SQRT(Inputs!$B$38)*C112+SQRT(1-Inputs!$B$38)*_xlfn.NORM.S.INV(RAND())</f>
        <v>-0.20692407361120577</v>
      </c>
      <c r="O112" s="23">
        <f ca="1">SQRT(Inputs!$B$38)*D112+SQRT(1-Inputs!$B$38)*_xlfn.NORM.S.INV(RAND())</f>
        <v>1.1793542247908477</v>
      </c>
      <c r="P112" s="23">
        <f ca="1">SQRT(Inputs!$B$38)*E112+SQRT(1-Inputs!$B$38)*_xlfn.NORM.S.INV(RAND())</f>
        <v>-7.5109981694972891E-2</v>
      </c>
      <c r="Q112" s="23">
        <f ca="1">SQRT(Inputs!$B$38)*F112+SQRT(1-Inputs!$B$38)*_xlfn.NORM.S.INV(RAND())</f>
        <v>1.9266420743072308</v>
      </c>
      <c r="R112" s="23">
        <f ca="1">SQRT(Inputs!$B$38)*G112+SQRT(1-Inputs!$B$38)*_xlfn.NORM.S.INV(RAND())</f>
        <v>1.391347972189942</v>
      </c>
      <c r="S112" s="23">
        <f ca="1">SQRT(Inputs!$B$38)*H112+SQRT(1-Inputs!$B$38)*_xlfn.NORM.S.INV(RAND())</f>
        <v>1.9037405099523137</v>
      </c>
      <c r="T112" s="23">
        <f ca="1">SQRT(Inputs!$B$38)*I112+SQRT(1-Inputs!$B$38)*_xlfn.NORM.S.INV(RAND())</f>
        <v>-0.99586362361459835</v>
      </c>
      <c r="U112" s="23">
        <f ca="1">SQRT(Inputs!$B$38)*J112+SQRT(1-Inputs!$B$38)*_xlfn.NORM.S.INV(RAND())</f>
        <v>-0.2682025274675699</v>
      </c>
      <c r="V112" s="23">
        <f ca="1">SQRT(Inputs!$B$38)*K112+SQRT(1-Inputs!$B$38)*_xlfn.NORM.S.INV(RAND())</f>
        <v>-0.66186896357511382</v>
      </c>
      <c r="W112" s="23">
        <f ca="1">SQRT(Inputs!$B$38)*L112+SQRT(1-Inputs!$B$38)*_xlfn.NORM.S.INV(RAND())</f>
        <v>-1.5772656618958663</v>
      </c>
      <c r="X112" s="23">
        <f ca="1">SQRT(Inputs!$B$38)*M112+SQRT(1-Inputs!$B$38)*_xlfn.NORM.S.INV(RAND())</f>
        <v>-0.61578352239172063</v>
      </c>
      <c r="Y112" s="23">
        <f ca="1">SQRT(Inputs!$B$38)*C112+SQRT(1-Inputs!$B$38)*_xlfn.NORM.S.INV(RAND())</f>
        <v>-2.5506774839996055E-2</v>
      </c>
      <c r="Z112" s="23">
        <f ca="1">SQRT(Inputs!$B$38)*D112+SQRT(1-Inputs!$B$38)*_xlfn.NORM.S.INV(RAND())</f>
        <v>2.2710244840475737</v>
      </c>
      <c r="AA112" s="23">
        <f ca="1">SQRT(Inputs!$B$38)*E112+SQRT(1-Inputs!$B$38)*_xlfn.NORM.S.INV(RAND())</f>
        <v>-0.59342904661825591</v>
      </c>
      <c r="AB112" s="23">
        <f ca="1">SQRT(Inputs!$B$38)*F112+SQRT(1-Inputs!$B$38)*_xlfn.NORM.S.INV(RAND())</f>
        <v>1.5164703248425853</v>
      </c>
      <c r="AC112" s="23">
        <f ca="1">SQRT(Inputs!$B$38)*G112+SQRT(1-Inputs!$B$38)*_xlfn.NORM.S.INV(RAND())</f>
        <v>0.1178599619758911</v>
      </c>
      <c r="AD112" s="23">
        <f ca="1">SQRT(Inputs!$B$38)*H112+SQRT(1-Inputs!$B$38)*_xlfn.NORM.S.INV(RAND())</f>
        <v>-6.0154198068436138E-3</v>
      </c>
      <c r="AE112" s="23">
        <f ca="1">SQRT(Inputs!$B$38)*I112+SQRT(1-Inputs!$B$38)*_xlfn.NORM.S.INV(RAND())</f>
        <v>-1.1851070677942375</v>
      </c>
      <c r="AF112" s="23">
        <f ca="1">SQRT(Inputs!$B$38)*J112+SQRT(1-Inputs!$B$38)*_xlfn.NORM.S.INV(RAND())</f>
        <v>0.12704131649799544</v>
      </c>
      <c r="AG112" s="23">
        <f ca="1">SQRT(Inputs!$B$38)*K112+SQRT(1-Inputs!$B$38)*_xlfn.NORM.S.INV(RAND())</f>
        <v>-1.9055458661146196</v>
      </c>
      <c r="AH112" s="23">
        <f ca="1">SQRT(Inputs!$B$38)*L112+SQRT(1-Inputs!$B$38)*_xlfn.NORM.S.INV(RAND())</f>
        <v>0.36089993387705338</v>
      </c>
      <c r="AI112" s="23">
        <f ca="1">SQRT(Inputs!$B$38)*M112+SQRT(1-Inputs!$B$38)*_xlfn.NORM.S.INV(RAND())</f>
        <v>-2.8772276481940131</v>
      </c>
      <c r="AJ112" s="23">
        <f ca="1">SQRT(Inputs!$B$38)*C112+SQRT(1-Inputs!$B$38)*_xlfn.NORM.S.INV(RAND())</f>
        <v>-0.83620186274331587</v>
      </c>
      <c r="AK112" s="23">
        <f ca="1">SQRT(Inputs!$B$38)*D112+SQRT(1-Inputs!$B$38)*_xlfn.NORM.S.INV(RAND())</f>
        <v>2.0818885437019485E-3</v>
      </c>
      <c r="AL112" s="23">
        <f ca="1">SQRT(Inputs!$B$38)*E112+SQRT(1-Inputs!$B$38)*_xlfn.NORM.S.INV(RAND())</f>
        <v>-0.58230064292934647</v>
      </c>
      <c r="AM112" s="23">
        <f ca="1">SQRT(Inputs!$B$38)*F112+SQRT(1-Inputs!$B$38)*_xlfn.NORM.S.INV(RAND())</f>
        <v>-8.4917678022653487E-3</v>
      </c>
      <c r="AN112" s="23">
        <f ca="1">SQRT(Inputs!$B$38)*G112+SQRT(1-Inputs!$B$38)*_xlfn.NORM.S.INV(RAND())</f>
        <v>-1.082652582477363</v>
      </c>
      <c r="AO112" s="23">
        <f ca="1">SQRT(Inputs!$B$38)*H112+SQRT(1-Inputs!$B$38)*_xlfn.NORM.S.INV(RAND())</f>
        <v>0.72763345330384688</v>
      </c>
      <c r="AP112" s="23">
        <f ca="1">SQRT(Inputs!$B$38)*I112+SQRT(1-Inputs!$B$38)*_xlfn.NORM.S.INV(RAND())</f>
        <v>-0.73679559478377621</v>
      </c>
      <c r="AQ112" s="23">
        <f ca="1">SQRT(Inputs!$B$38)*J112+SQRT(1-Inputs!$B$38)*_xlfn.NORM.S.INV(RAND())</f>
        <v>-1.2269143918223882</v>
      </c>
      <c r="AR112" s="23">
        <f ca="1">SQRT(Inputs!$B$38)*K112+SQRT(1-Inputs!$B$38)*_xlfn.NORM.S.INV(RAND())</f>
        <v>-0.10439521583455147</v>
      </c>
      <c r="AS112" s="23">
        <f ca="1">SQRT(Inputs!$B$38)*L112+SQRT(1-Inputs!$B$38)*_xlfn.NORM.S.INV(RAND())</f>
        <v>-4.3032172971004756E-2</v>
      </c>
      <c r="AT112" s="23">
        <f ca="1">SQRT(Inputs!$B$38)*M112+SQRT(1-Inputs!$B$38)*_xlfn.NORM.S.INV(RAND())</f>
        <v>-2.2193185769403994</v>
      </c>
      <c r="AU112" s="15">
        <f ca="1">Inputs!$B$6*EXP($B$8-0.5*C$5^2+C$5*N112)</f>
        <v>4798.7799141686701</v>
      </c>
      <c r="AV112" s="15">
        <f t="shared" ca="1" si="37"/>
        <v>6947.2604272763956</v>
      </c>
      <c r="AW112" s="15">
        <f t="shared" ca="1" si="38"/>
        <v>8385.5677227301185</v>
      </c>
      <c r="AX112" s="15">
        <f t="shared" ca="1" si="39"/>
        <v>13024.094269639911</v>
      </c>
      <c r="AY112" s="15">
        <f t="shared" ca="1" si="40"/>
        <v>18725.122879884857</v>
      </c>
      <c r="AZ112" s="15">
        <f t="shared" ca="1" si="41"/>
        <v>28242.666709311525</v>
      </c>
      <c r="BA112" s="15">
        <f t="shared" ca="1" si="42"/>
        <v>31140.907698157891</v>
      </c>
      <c r="BB112" s="15">
        <f t="shared" ca="1" si="43"/>
        <v>37115.115072252469</v>
      </c>
      <c r="BC112" s="15">
        <f t="shared" ca="1" si="44"/>
        <v>42643.175135681297</v>
      </c>
      <c r="BD112" s="15">
        <f t="shared" ca="1" si="45"/>
        <v>45076.355692589801</v>
      </c>
      <c r="BE112" s="15">
        <f t="shared" ca="1" si="46"/>
        <v>52222.652798132593</v>
      </c>
      <c r="BF112" s="15">
        <f ca="1">Inputs!$B$13*EXP($B$9-0.5*C$6^2+C$6*Y112)</f>
        <v>13761.258553718393</v>
      </c>
      <c r="BG112" s="15">
        <f t="shared" ca="1" si="47"/>
        <v>25265.782056717082</v>
      </c>
      <c r="BH112" s="15">
        <f t="shared" ca="1" si="48"/>
        <v>27976.496014486795</v>
      </c>
      <c r="BI112" s="15">
        <f t="shared" ca="1" si="49"/>
        <v>43251.249197224955</v>
      </c>
      <c r="BJ112" s="15">
        <f t="shared" ca="1" si="50"/>
        <v>53931.720297661581</v>
      </c>
      <c r="BK112" s="15">
        <f t="shared" ca="1" si="51"/>
        <v>66136.779905750955</v>
      </c>
      <c r="BL112" s="15">
        <f t="shared" ca="1" si="52"/>
        <v>69674.941424865538</v>
      </c>
      <c r="BM112" s="15">
        <f t="shared" ca="1" si="53"/>
        <v>87007.923907022952</v>
      </c>
      <c r="BN112" s="15">
        <f t="shared" ca="1" si="54"/>
        <v>85162.296621532412</v>
      </c>
      <c r="BO112" s="15">
        <f t="shared" ca="1" si="55"/>
        <v>109272.70915119161</v>
      </c>
      <c r="BP112" s="15">
        <f t="shared" ca="1" si="56"/>
        <v>97080.62699000194</v>
      </c>
      <c r="BQ112" s="15">
        <f ca="1">Inputs!$B$20*EXP($B$10-0.5*C$7^2+C$7*AJ112)</f>
        <v>3188.6163674121767</v>
      </c>
      <c r="BR112" s="15">
        <f t="shared" ca="1" si="57"/>
        <v>4329.4034744141591</v>
      </c>
      <c r="BS112" s="15">
        <f t="shared" ca="1" si="58"/>
        <v>5015.6279259355806</v>
      </c>
      <c r="BT112" s="15">
        <f t="shared" ca="1" si="59"/>
        <v>6900.0724165525871</v>
      </c>
      <c r="BU112" s="15">
        <f t="shared" ca="1" si="60"/>
        <v>7358.8079500425274</v>
      </c>
      <c r="BV112" s="15">
        <f t="shared" ca="1" si="61"/>
        <v>12062.036630080318</v>
      </c>
      <c r="BW112" s="15">
        <f t="shared" ca="1" si="62"/>
        <v>14401.511598984216</v>
      </c>
      <c r="BX112" s="15">
        <f t="shared" ca="1" si="63"/>
        <v>15750.682389355266</v>
      </c>
      <c r="BY112" s="15">
        <f t="shared" ca="1" si="64"/>
        <v>21632.953578582255</v>
      </c>
      <c r="BZ112" s="15">
        <f t="shared" ca="1" si="65"/>
        <v>30114.88673823456</v>
      </c>
      <c r="CA112" s="15">
        <f t="shared" ca="1" si="66"/>
        <v>28516.025489272153</v>
      </c>
      <c r="CB112" s="15">
        <f ca="1">(AU112*DCF!C$10-DCF!C$5*MAX(AU112*DCF!C$10,0)-MAX(AU112-Inputs!$B$6,0)/Inputs!$B$10)*DCF!C$6</f>
        <v>1044.2397990038171</v>
      </c>
      <c r="CC112" s="15">
        <f ca="1">(AV112*DCF!D$10-DCF!D$5*MAX(AV112*DCF!D$10,0)-MAX(AV112-AU112,0)/Inputs!$B$10)*DCF!D$6</f>
        <v>1169.4969196123845</v>
      </c>
      <c r="CD112" s="15">
        <f ca="1">(AW112*DCF!E$10-DCF!E$5*MAX(AW112*DCF!E$10,0)-MAX(AW112-AV112,0)/Inputs!$B$10)*DCF!E$6</f>
        <v>1612.1277345210233</v>
      </c>
      <c r="CE112" s="15">
        <f ca="1">(AX112*DCF!F$10-DCF!F$5*MAX(AX112*DCF!F$10,0)-MAX(AX112-AW112,0)/Inputs!$B$10)*DCF!F$6</f>
        <v>1877.9766509304841</v>
      </c>
      <c r="CF112" s="15">
        <f ca="1">(AY112*DCF!G$10-DCF!G$5*MAX(AY112*DCF!G$10,0)-MAX(AY112-AX112,0)/Inputs!$B$10)*DCF!G$6</f>
        <v>2762.2852604676668</v>
      </c>
      <c r="CG112" s="15">
        <f ca="1">(AZ112*DCF!H$10-DCF!H$5*MAX(AZ112*DCF!H$10,0)-MAX(AZ112-AY112,0)/Inputs!$B$10)*DCF!H$6</f>
        <v>3793.3234681186</v>
      </c>
      <c r="CH112" s="15">
        <f ca="1">(BA112*DCF!I$10-DCF!I$5*MAX(BA112*DCF!I$10,0)-MAX(BA112-AZ112,0)/Inputs!$B$10)*DCF!I$6</f>
        <v>5212.8947453183855</v>
      </c>
      <c r="CI112" s="15">
        <f ca="1">(BB112*DCF!J$10-DCF!J$5*MAX(BB112*DCF!J$10,0)-MAX(BB112-BA112,0)/Inputs!$B$10)*DCF!J$6</f>
        <v>5463.7471849952017</v>
      </c>
      <c r="CJ112" s="15">
        <f ca="1">(BC112*DCF!K$10-DCF!K$5*MAX(BC112*DCF!K$10,0)-MAX(BC112-BB112,0)/Inputs!$B$10)*DCF!K$6</f>
        <v>6091.0220871694064</v>
      </c>
      <c r="CK112" s="15">
        <f ca="1">(BD112*DCF!L$10-DCF!L$5*MAX(BD112*DCF!L$10,0)-MAX(BD112-BC112,0)/Inputs!$B$10)*DCF!L$6</f>
        <v>6483.7219663159321</v>
      </c>
      <c r="CL112" s="15">
        <f ca="1">(BE112*DCF!M$10-DCF!M$5*MAX(BE112*DCF!M$10,0)-MAX(BE112-BD112,0)/Inputs!$B$10)*DCF!M$6</f>
        <v>6515.5902132601477</v>
      </c>
      <c r="CM112" s="15">
        <f ca="1">(BF112*DCF!C$28-DCF!C$5*MAX(BF112*DCF!C$28,0)-MAX(BF112-Inputs!$B$13,0)/Inputs!$B$17)*DCF!C$6</f>
        <v>3651.5182519413765</v>
      </c>
      <c r="CN112" s="15">
        <f ca="1">(BG112*DCF!D$28-DCF!D$5*MAX(BG112*DCF!D$28,0)-MAX(BG112-BF112,0)/Inputs!$B$17)*DCF!D$6</f>
        <v>4986.9131996524948</v>
      </c>
      <c r="CO112" s="15">
        <f ca="1">(BH112*DCF!E$28-DCF!E$5*MAX(BH112*DCF!E$28,0)-MAX(BH112-BG112,0)/Inputs!$B$17)*DCF!E$6</f>
        <v>7389.1974245077045</v>
      </c>
      <c r="CP112" s="15">
        <f ca="1">(BI112*DCF!F$28-DCF!F$5*MAX(BI112*DCF!F$28,0)-MAX(BI112-BH112,0)/Inputs!$B$17)*DCF!F$6</f>
        <v>8960.5646290304812</v>
      </c>
      <c r="CQ112" s="15">
        <f ca="1">(BJ112*DCF!G$28-DCF!G$5*MAX(BJ112*DCF!G$28,0)-MAX(BJ112-BI112,0)/Inputs!$B$17)*DCF!G$6</f>
        <v>12196.644281089058</v>
      </c>
      <c r="CR112" s="15">
        <f ca="1">(BK112*DCF!H$28-DCF!H$5*MAX(BK112*DCF!H$28,0)-MAX(BK112-BJ112,0)/Inputs!$B$17)*DCF!H$6</f>
        <v>14460.031594021604</v>
      </c>
      <c r="CS112" s="15">
        <f ca="1">(BL112*DCF!I$28-DCF!I$5*MAX(BL112*DCF!I$28,0)-MAX(BL112-BK112,0)/Inputs!$B$17)*DCF!I$6</f>
        <v>15876.439437462876</v>
      </c>
      <c r="CT112" s="15">
        <f ca="1">(BM112*DCF!J$28-DCF!J$5*MAX(BM112*DCF!J$28,0)-MAX(BM112-BL112,0)/Inputs!$B$17)*DCF!J$6</f>
        <v>17111.778231036904</v>
      </c>
      <c r="CU112" s="15">
        <f ca="1">(BN112*DCF!K$28-DCF!K$5*MAX(BN112*DCF!K$28,0)-MAX(BN112-BM112,0)/Inputs!$B$17)*DCF!K$6</f>
        <v>17984.849130000788</v>
      </c>
      <c r="CV112" s="15">
        <f ca="1">(BO112*DCF!L$28-DCF!L$5*MAX(BO112*DCF!L$28,0)-MAX(BO112-BN112,0)/Inputs!$B$17)*DCF!L$6</f>
        <v>19074.065714515989</v>
      </c>
      <c r="CW112" s="15">
        <f ca="1">(BP112*DCF!M$28-DCF!M$5*MAX(BP112*DCF!M$28,0)-MAX(BP112-BO112,0)/Inputs!$B$17)*DCF!M$6</f>
        <v>18265.776151515416</v>
      </c>
      <c r="CX112" s="15">
        <f ca="1">(BQ112*DCF!C$46-DCF!C$5*MAX(BQ112*DCF!C$46,0)-MAX(BQ112-Inputs!$B$20,0)/Inputs!$B$24)*DCF!C$6</f>
        <v>-736.40100864022554</v>
      </c>
      <c r="CY112" s="15">
        <f ca="1">(BR112*DCF!D$46-DCF!D$5*MAX(BR112*DCF!D$46,0)-MAX(BR112-BQ112,0)/Inputs!$B$24)*DCF!D$6</f>
        <v>-1225.6925992533518</v>
      </c>
      <c r="CZ112" s="15">
        <f ca="1">(BS112*DCF!E$46-DCF!E$5*MAX(BS112*DCF!E$46,0)-MAX(BS112-BR112,0)/Inputs!$B$24)*DCF!E$6</f>
        <v>-863.59752243469018</v>
      </c>
      <c r="DA112" s="15">
        <f ca="1">(BT112*DCF!F$46-DCF!F$5*MAX(BT112*DCF!F$46,0)-MAX(BT112-BS112,0)/Inputs!$B$24)*DCF!F$6</f>
        <v>-1188.6927098273713</v>
      </c>
      <c r="DB112" s="15">
        <f ca="1">(BU112*DCF!G$46-DCF!G$5*MAX(BU112*DCF!G$46,0)-MAX(BU112-BT112,0)/Inputs!$B$24)*DCF!G$6</f>
        <v>-401.84533016875645</v>
      </c>
      <c r="DC112" s="15">
        <f ca="1">(BV112*DCF!H$46-DCF!H$5*MAX(BV112*DCF!H$46,0)-MAX(BV112-BU112,0)/Inputs!$B$24)*DCF!H$6</f>
        <v>-1461.4994951615097</v>
      </c>
      <c r="DD112" s="15">
        <f ca="1">(BW112*DCF!I$46-DCF!I$5*MAX(BW112*DCF!I$46,0)-MAX(BW112-BV112,0)/Inputs!$B$24)*DCF!I$6</f>
        <v>-338.96426770692506</v>
      </c>
      <c r="DE112" s="15">
        <f ca="1">(BX112*DCF!J$46-DCF!J$5*MAX(BX112*DCF!J$46,0)-MAX(BX112-BW112,0)/Inputs!$B$24)*DCF!J$6</f>
        <v>302.91950631591817</v>
      </c>
      <c r="DF112" s="15">
        <f ca="1">(BY112*DCF!K$46-DCF!K$5*MAX(BY112*DCF!K$46,0)-MAX(BY112-BX112,0)/Inputs!$B$24)*DCF!K$6</f>
        <v>-205.25331608225892</v>
      </c>
      <c r="DG112" s="15">
        <f ca="1">(BZ112*DCF!L$46-DCF!L$5*MAX(BZ112*DCF!L$46,0)-MAX(BZ112-BY112,0)/Inputs!$B$24)*DCF!L$6</f>
        <v>162.21329822573608</v>
      </c>
      <c r="DH112" s="15">
        <f ca="1">(CA112*DCF!M$46-DCF!M$5*MAX(CA112*DCF!M$46,0)-MAX(CA112-BZ112,0)/Inputs!$B$24)*DCF!M$6</f>
        <v>2235.5444578538995</v>
      </c>
      <c r="DI112" s="15">
        <f ca="1">SUM(CB112:CL112)+BE112*DCF!M$10*(1+Inputs!$B$30)*(1-Inputs!$B$33)*(1-Inputs!$B$30/Inputs!$B$31)/(Inputs!$B$29-Inputs!$B$30)*DCF!M$6</f>
        <v>187362.75934000785</v>
      </c>
      <c r="DJ112" s="15">
        <f ca="1">SUM(CM112:CW112)+BP112*DCF!M$28*(1+Inputs!$B$30)*(1-Inputs!$B$33)*(1-Inputs!$B$30/Inputs!$B$31)/(Inputs!$B$29-Inputs!$B$30)*DCF!M$6</f>
        <v>500193.3362735298</v>
      </c>
      <c r="DK112" s="15">
        <f ca="1">SUM(CX112:DH112)+CA112*DCF!M$46*(1+Inputs!$B$30)*(1-Inputs!$B$33)*(1-Inputs!$B$30/Inputs!$B$31)/(Inputs!$B$29-Inputs!$B$30)*DCF!M$6</f>
        <v>40367.88435870035</v>
      </c>
      <c r="DM112" s="15">
        <f ca="1">DI112+DJ112+DK112+Inputs!$B$34+Inputs!$B$36-Inputs!$B$35</f>
        <v>804774.97997223795</v>
      </c>
    </row>
    <row r="113" spans="1:117" x14ac:dyDescent="0.75">
      <c r="A113" s="11">
        <v>100</v>
      </c>
      <c r="C113" s="23">
        <f t="shared" ca="1" si="69"/>
        <v>-0.70745533930386328</v>
      </c>
      <c r="D113" s="23">
        <f t="shared" ca="1" si="69"/>
        <v>0.47775181583752985</v>
      </c>
      <c r="E113" s="23">
        <f t="shared" ca="1" si="69"/>
        <v>0.428081004154028</v>
      </c>
      <c r="F113" s="23">
        <f t="shared" ca="1" si="69"/>
        <v>9.4858813996667984E-2</v>
      </c>
      <c r="G113" s="23">
        <f t="shared" ca="1" si="69"/>
        <v>-0.22444687889776377</v>
      </c>
      <c r="H113" s="23">
        <f t="shared" ca="1" si="69"/>
        <v>-0.28963481917115486</v>
      </c>
      <c r="I113" s="23">
        <f t="shared" ca="1" si="69"/>
        <v>-0.71814637835820772</v>
      </c>
      <c r="J113" s="23">
        <f t="shared" ca="1" si="69"/>
        <v>1.0098568267390298</v>
      </c>
      <c r="K113" s="23">
        <f t="shared" ca="1" si="69"/>
        <v>0.71009483016071318</v>
      </c>
      <c r="L113" s="23">
        <f t="shared" ca="1" si="69"/>
        <v>-0.88799865880445394</v>
      </c>
      <c r="M113" s="23">
        <f t="shared" ca="1" si="69"/>
        <v>0.70414861814604857</v>
      </c>
      <c r="N113" s="23">
        <f ca="1">SQRT(Inputs!$B$38)*C113+SQRT(1-Inputs!$B$38)*_xlfn.NORM.S.INV(RAND())</f>
        <v>-2.1389016778376631</v>
      </c>
      <c r="O113" s="23">
        <f ca="1">SQRT(Inputs!$B$38)*D113+SQRT(1-Inputs!$B$38)*_xlfn.NORM.S.INV(RAND())</f>
        <v>-0.14041667986588557</v>
      </c>
      <c r="P113" s="23">
        <f ca="1">SQRT(Inputs!$B$38)*E113+SQRT(1-Inputs!$B$38)*_xlfn.NORM.S.INV(RAND())</f>
        <v>-0.24313789507449116</v>
      </c>
      <c r="Q113" s="23">
        <f ca="1">SQRT(Inputs!$B$38)*F113+SQRT(1-Inputs!$B$38)*_xlfn.NORM.S.INV(RAND())</f>
        <v>0.382454221415642</v>
      </c>
      <c r="R113" s="23">
        <f ca="1">SQRT(Inputs!$B$38)*G113+SQRT(1-Inputs!$B$38)*_xlfn.NORM.S.INV(RAND())</f>
        <v>-0.25911929376290133</v>
      </c>
      <c r="S113" s="23">
        <f ca="1">SQRT(Inputs!$B$38)*H113+SQRT(1-Inputs!$B$38)*_xlfn.NORM.S.INV(RAND())</f>
        <v>0.72823388307750947</v>
      </c>
      <c r="T113" s="23">
        <f ca="1">SQRT(Inputs!$B$38)*I113+SQRT(1-Inputs!$B$38)*_xlfn.NORM.S.INV(RAND())</f>
        <v>0.34863328296430884</v>
      </c>
      <c r="U113" s="23">
        <f ca="1">SQRT(Inputs!$B$38)*J113+SQRT(1-Inputs!$B$38)*_xlfn.NORM.S.INV(RAND())</f>
        <v>0.8306511328495334</v>
      </c>
      <c r="V113" s="23">
        <f ca="1">SQRT(Inputs!$B$38)*K113+SQRT(1-Inputs!$B$38)*_xlfn.NORM.S.INV(RAND())</f>
        <v>0.37047746219773336</v>
      </c>
      <c r="W113" s="23">
        <f ca="1">SQRT(Inputs!$B$38)*L113+SQRT(1-Inputs!$B$38)*_xlfn.NORM.S.INV(RAND())</f>
        <v>0.64969439113854222</v>
      </c>
      <c r="X113" s="23">
        <f ca="1">SQRT(Inputs!$B$38)*M113+SQRT(1-Inputs!$B$38)*_xlfn.NORM.S.INV(RAND())</f>
        <v>1.0699036323883286</v>
      </c>
      <c r="Y113" s="23">
        <f ca="1">SQRT(Inputs!$B$38)*C113+SQRT(1-Inputs!$B$38)*_xlfn.NORM.S.INV(RAND())</f>
        <v>0.78058711235895928</v>
      </c>
      <c r="Z113" s="23">
        <f ca="1">SQRT(Inputs!$B$38)*D113+SQRT(1-Inputs!$B$38)*_xlfn.NORM.S.INV(RAND())</f>
        <v>-0.15984338653117114</v>
      </c>
      <c r="AA113" s="23">
        <f ca="1">SQRT(Inputs!$B$38)*E113+SQRT(1-Inputs!$B$38)*_xlfn.NORM.S.INV(RAND())</f>
        <v>0.34279860541185103</v>
      </c>
      <c r="AB113" s="23">
        <f ca="1">SQRT(Inputs!$B$38)*F113+SQRT(1-Inputs!$B$38)*_xlfn.NORM.S.INV(RAND())</f>
        <v>-0.2964469557626267</v>
      </c>
      <c r="AC113" s="23">
        <f ca="1">SQRT(Inputs!$B$38)*G113+SQRT(1-Inputs!$B$38)*_xlfn.NORM.S.INV(RAND())</f>
        <v>0.1604564394756921</v>
      </c>
      <c r="AD113" s="23">
        <f ca="1">SQRT(Inputs!$B$38)*H113+SQRT(1-Inputs!$B$38)*_xlfn.NORM.S.INV(RAND())</f>
        <v>0.27685120692166881</v>
      </c>
      <c r="AE113" s="23">
        <f ca="1">SQRT(Inputs!$B$38)*I113+SQRT(1-Inputs!$B$38)*_xlfn.NORM.S.INV(RAND())</f>
        <v>-1.2107675071739341</v>
      </c>
      <c r="AF113" s="23">
        <f ca="1">SQRT(Inputs!$B$38)*J113+SQRT(1-Inputs!$B$38)*_xlfn.NORM.S.INV(RAND())</f>
        <v>-0.92681966619890743</v>
      </c>
      <c r="AG113" s="23">
        <f ca="1">SQRT(Inputs!$B$38)*K113+SQRT(1-Inputs!$B$38)*_xlfn.NORM.S.INV(RAND())</f>
        <v>0.48932335026815965</v>
      </c>
      <c r="AH113" s="23">
        <f ca="1">SQRT(Inputs!$B$38)*L113+SQRT(1-Inputs!$B$38)*_xlfn.NORM.S.INV(RAND())</f>
        <v>-0.88429809425892358</v>
      </c>
      <c r="AI113" s="23">
        <f ca="1">SQRT(Inputs!$B$38)*M113+SQRT(1-Inputs!$B$38)*_xlfn.NORM.S.INV(RAND())</f>
        <v>-0.28737750215494545</v>
      </c>
      <c r="AJ113" s="23">
        <f ca="1">SQRT(Inputs!$B$38)*C113+SQRT(1-Inputs!$B$38)*_xlfn.NORM.S.INV(RAND())</f>
        <v>-0.15995590134848692</v>
      </c>
      <c r="AK113" s="23">
        <f ca="1">SQRT(Inputs!$B$38)*D113+SQRT(1-Inputs!$B$38)*_xlfn.NORM.S.INV(RAND())</f>
        <v>0.96539276924514295</v>
      </c>
      <c r="AL113" s="23">
        <f ca="1">SQRT(Inputs!$B$38)*E113+SQRT(1-Inputs!$B$38)*_xlfn.NORM.S.INV(RAND())</f>
        <v>-1.1852706461088727</v>
      </c>
      <c r="AM113" s="23">
        <f ca="1">SQRT(Inputs!$B$38)*F113+SQRT(1-Inputs!$B$38)*_xlfn.NORM.S.INV(RAND())</f>
        <v>0.26761285072894314</v>
      </c>
      <c r="AN113" s="23">
        <f ca="1">SQRT(Inputs!$B$38)*G113+SQRT(1-Inputs!$B$38)*_xlfn.NORM.S.INV(RAND())</f>
        <v>0.24609933388539884</v>
      </c>
      <c r="AO113" s="23">
        <f ca="1">SQRT(Inputs!$B$38)*H113+SQRT(1-Inputs!$B$38)*_xlfn.NORM.S.INV(RAND())</f>
        <v>-0.51122271398959418</v>
      </c>
      <c r="AP113" s="23">
        <f ca="1">SQRT(Inputs!$B$38)*I113+SQRT(1-Inputs!$B$38)*_xlfn.NORM.S.INV(RAND())</f>
        <v>0.86268006329537084</v>
      </c>
      <c r="AQ113" s="23">
        <f ca="1">SQRT(Inputs!$B$38)*J113+SQRT(1-Inputs!$B$38)*_xlfn.NORM.S.INV(RAND())</f>
        <v>2.0526026212154802</v>
      </c>
      <c r="AR113" s="23">
        <f ca="1">SQRT(Inputs!$B$38)*K113+SQRT(1-Inputs!$B$38)*_xlfn.NORM.S.INV(RAND())</f>
        <v>0.89340145395266468</v>
      </c>
      <c r="AS113" s="23">
        <f ca="1">SQRT(Inputs!$B$38)*L113+SQRT(1-Inputs!$B$38)*_xlfn.NORM.S.INV(RAND())</f>
        <v>0.44891744118718496</v>
      </c>
      <c r="AT113" s="23">
        <f ca="1">SQRT(Inputs!$B$38)*M113+SQRT(1-Inputs!$B$38)*_xlfn.NORM.S.INV(RAND())</f>
        <v>-1.2872903757394354</v>
      </c>
      <c r="AU113" s="15">
        <f ca="1">Inputs!$B$6*EXP($B$8-0.5*C$5^2+C$5*N113)</f>
        <v>3510.0368810118484</v>
      </c>
      <c r="AV113" s="15">
        <f t="shared" ca="1" si="37"/>
        <v>4185.2384549016251</v>
      </c>
      <c r="AW113" s="15">
        <f t="shared" ca="1" si="38"/>
        <v>4938.5145198786176</v>
      </c>
      <c r="AX113" s="15">
        <f t="shared" ca="1" si="39"/>
        <v>6324.5169989156357</v>
      </c>
      <c r="AY113" s="15">
        <f t="shared" ca="1" si="40"/>
        <v>7498.8076912915749</v>
      </c>
      <c r="AZ113" s="15">
        <f t="shared" ca="1" si="41"/>
        <v>9937.005032701265</v>
      </c>
      <c r="BA113" s="15">
        <f t="shared" ca="1" si="42"/>
        <v>12612.252792614856</v>
      </c>
      <c r="BB113" s="15">
        <f t="shared" ca="1" si="43"/>
        <v>16781.289356405105</v>
      </c>
      <c r="BC113" s="15">
        <f t="shared" ca="1" si="44"/>
        <v>21301.12232307448</v>
      </c>
      <c r="BD113" s="15">
        <f t="shared" ca="1" si="45"/>
        <v>27730.857931331429</v>
      </c>
      <c r="BE113" s="15">
        <f t="shared" ca="1" si="46"/>
        <v>37458.634110691732</v>
      </c>
      <c r="BF113" s="15">
        <f ca="1">Inputs!$B$13*EXP($B$9-0.5*C$6^2+C$6*Y113)</f>
        <v>16145.857970197227</v>
      </c>
      <c r="BG113" s="15">
        <f t="shared" ca="1" si="47"/>
        <v>19118.09600182296</v>
      </c>
      <c r="BH113" s="15">
        <f t="shared" ca="1" si="48"/>
        <v>24725.357565276059</v>
      </c>
      <c r="BI113" s="15">
        <f t="shared" ca="1" si="49"/>
        <v>28917.514462467028</v>
      </c>
      <c r="BJ113" s="15">
        <f t="shared" ca="1" si="50"/>
        <v>36280.493645021874</v>
      </c>
      <c r="BK113" s="15">
        <f t="shared" ca="1" si="51"/>
        <v>46237.762854821965</v>
      </c>
      <c r="BL113" s="15">
        <f t="shared" ca="1" si="52"/>
        <v>48549.659244257855</v>
      </c>
      <c r="BM113" s="15">
        <f t="shared" ca="1" si="53"/>
        <v>53187.693024813052</v>
      </c>
      <c r="BN113" s="15">
        <f t="shared" ca="1" si="54"/>
        <v>69364.685077802191</v>
      </c>
      <c r="BO113" s="15">
        <f t="shared" ca="1" si="55"/>
        <v>77009.103010440711</v>
      </c>
      <c r="BP113" s="15">
        <f t="shared" ca="1" si="56"/>
        <v>91747.426945907428</v>
      </c>
      <c r="BQ113" s="15">
        <f ca="1">Inputs!$B$20*EXP($B$10-0.5*C$7^2+C$7*AJ113)</f>
        <v>4052.9289513449858</v>
      </c>
      <c r="BR113" s="15">
        <f t="shared" ca="1" si="57"/>
        <v>7472.3592771306294</v>
      </c>
      <c r="BS113" s="15">
        <f t="shared" ca="1" si="58"/>
        <v>7280.2478012747388</v>
      </c>
      <c r="BT113" s="15">
        <f t="shared" ca="1" si="59"/>
        <v>10767.898288836108</v>
      </c>
      <c r="BU113" s="15">
        <f t="shared" ca="1" si="60"/>
        <v>15838.652167804943</v>
      </c>
      <c r="BV113" s="15">
        <f t="shared" ca="1" si="61"/>
        <v>19638.774170553734</v>
      </c>
      <c r="BW113" s="15">
        <f t="shared" ca="1" si="62"/>
        <v>32894.445588726034</v>
      </c>
      <c r="BX113" s="15">
        <f t="shared" ca="1" si="63"/>
        <v>69429.555749718973</v>
      </c>
      <c r="BY113" s="15">
        <f t="shared" ca="1" si="64"/>
        <v>115416.79870213156</v>
      </c>
      <c r="BZ113" s="15">
        <f t="shared" ca="1" si="65"/>
        <v>175877.67672856103</v>
      </c>
      <c r="CA113" s="15">
        <f t="shared" ca="1" si="66"/>
        <v>196538.33153046819</v>
      </c>
      <c r="CB113" s="15">
        <f ca="1">(AU113*DCF!C$10-DCF!C$5*MAX(AU113*DCF!C$10,0)-MAX(AU113-Inputs!$B$6,0)/Inputs!$B$10)*DCF!C$6</f>
        <v>901.4094675627357</v>
      </c>
      <c r="CC113" s="15">
        <f ca="1">(AV113*DCF!D$10-DCF!D$5*MAX(AV113*DCF!D$10,0)-MAX(AV113-AU113,0)/Inputs!$B$10)*DCF!D$6</f>
        <v>855.49328680997553</v>
      </c>
      <c r="CD113" s="15">
        <f ca="1">(AW113*DCF!E$10-DCF!E$5*MAX(AW113*DCF!E$10,0)-MAX(AW113-AV113,0)/Inputs!$B$10)*DCF!E$6</f>
        <v>970.55542384704665</v>
      </c>
      <c r="CE113" s="15">
        <f ca="1">(AX113*DCF!F$10-DCF!F$5*MAX(AX113*DCF!F$10,0)-MAX(AX113-AW113,0)/Inputs!$B$10)*DCF!F$6</f>
        <v>1092.2392287305649</v>
      </c>
      <c r="CF113" s="15">
        <f ca="1">(AY113*DCF!G$10-DCF!G$5*MAX(AY113*DCF!G$10,0)-MAX(AY113-AX113,0)/Inputs!$B$10)*DCF!G$6</f>
        <v>1319.3342360775266</v>
      </c>
      <c r="CG113" s="15">
        <f ca="1">(AZ113*DCF!H$10-DCF!H$5*MAX(AZ113*DCF!H$10,0)-MAX(AZ113-AY113,0)/Inputs!$B$10)*DCF!H$6</f>
        <v>1496.3310062988651</v>
      </c>
      <c r="CH113" s="15">
        <f ca="1">(BA113*DCF!I$10-DCF!I$5*MAX(BA113*DCF!I$10,0)-MAX(BA113-AZ113,0)/Inputs!$B$10)*DCF!I$6</f>
        <v>1864.9641239920397</v>
      </c>
      <c r="CI113" s="15">
        <f ca="1">(BB113*DCF!J$10-DCF!J$5*MAX(BB113*DCF!J$10,0)-MAX(BB113-BA113,0)/Inputs!$B$10)*DCF!J$6</f>
        <v>2247.9594005591725</v>
      </c>
      <c r="CJ113" s="15">
        <f ca="1">(BC113*DCF!K$10-DCF!K$5*MAX(BC113*DCF!K$10,0)-MAX(BC113-BB113,0)/Inputs!$B$10)*DCF!K$6</f>
        <v>2796.430785188245</v>
      </c>
      <c r="CK113" s="15">
        <f ca="1">(BD113*DCF!L$10-DCF!L$5*MAX(BD113*DCF!L$10,0)-MAX(BD113-BC113,0)/Inputs!$B$10)*DCF!L$6</f>
        <v>3350.8717844895741</v>
      </c>
      <c r="CL113" s="15">
        <f ca="1">(BE113*DCF!M$10-DCF!M$5*MAX(BE113*DCF!M$10,0)-MAX(BE113-BD113,0)/Inputs!$B$10)*DCF!M$6</f>
        <v>4123.8109597258317</v>
      </c>
      <c r="CM113" s="15">
        <f ca="1">(BF113*DCF!C$28-DCF!C$5*MAX(BF113*DCF!C$28,0)-MAX(BF113-Inputs!$B$13,0)/Inputs!$B$17)*DCF!C$6</f>
        <v>3828.5665547700487</v>
      </c>
      <c r="CN113" s="15">
        <f ca="1">(BG113*DCF!D$28-DCF!D$5*MAX(BG113*DCF!D$28,0)-MAX(BG113-BF113,0)/Inputs!$B$17)*DCF!D$6</f>
        <v>4996.6055605383062</v>
      </c>
      <c r="CO113" s="15">
        <f ca="1">(BH113*DCF!E$28-DCF!E$5*MAX(BH113*DCF!E$28,0)-MAX(BH113-BG113,0)/Inputs!$B$17)*DCF!E$6</f>
        <v>5897.5474617452774</v>
      </c>
      <c r="CP113" s="15">
        <f ca="1">(BI113*DCF!F$28-DCF!F$5*MAX(BI113*DCF!F$28,0)-MAX(BI113-BH113,0)/Inputs!$B$17)*DCF!F$6</f>
        <v>7087.0950390600774</v>
      </c>
      <c r="CQ113" s="15">
        <f ca="1">(BJ113*DCF!G$28-DCF!G$5*MAX(BJ113*DCF!G$28,0)-MAX(BJ113-BI113,0)/Inputs!$B$17)*DCF!G$6</f>
        <v>8174.8689743601935</v>
      </c>
      <c r="CR113" s="15">
        <f ca="1">(BK113*DCF!H$28-DCF!H$5*MAX(BK113*DCF!H$28,0)-MAX(BK113-BJ113,0)/Inputs!$B$17)*DCF!H$6</f>
        <v>9888.0286837946296</v>
      </c>
      <c r="CS113" s="15">
        <f ca="1">(BL113*DCF!I$28-DCF!I$5*MAX(BL113*DCF!I$28,0)-MAX(BL113-BK113,0)/Inputs!$B$17)*DCF!I$6</f>
        <v>11084.77181313992</v>
      </c>
      <c r="CT113" s="15">
        <f ca="1">(BM113*DCF!J$28-DCF!J$5*MAX(BM113*DCF!J$28,0)-MAX(BM113-BL113,0)/Inputs!$B$17)*DCF!J$6</f>
        <v>11250.305604551031</v>
      </c>
      <c r="CU113" s="15">
        <f ca="1">(BN113*DCF!K$28-DCF!K$5*MAX(BN113*DCF!K$28,0)-MAX(BN113-BM113,0)/Inputs!$B$17)*DCF!K$6</f>
        <v>12667.192400747495</v>
      </c>
      <c r="CV113" s="15">
        <f ca="1">(BO113*DCF!L$28-DCF!L$5*MAX(BO113*DCF!L$28,0)-MAX(BO113-BN113,0)/Inputs!$B$17)*DCF!L$6</f>
        <v>14499.953825882822</v>
      </c>
      <c r="CW113" s="15">
        <f ca="1">(BP113*DCF!M$28-DCF!M$5*MAX(BP113*DCF!M$28,0)-MAX(BP113-BO113,0)/Inputs!$B$17)*DCF!M$6</f>
        <v>15721.762488993392</v>
      </c>
      <c r="CX113" s="15">
        <f ca="1">(BQ113*DCF!C$46-DCF!C$5*MAX(BQ113*DCF!C$46,0)-MAX(BQ113-Inputs!$B$20,0)/Inputs!$B$24)*DCF!C$6</f>
        <v>-1329.5119755277037</v>
      </c>
      <c r="CY113" s="15">
        <f ca="1">(BR113*DCF!D$46-DCF!D$5*MAX(BR113*DCF!D$46,0)-MAX(BR113-BQ113,0)/Inputs!$B$24)*DCF!D$6</f>
        <v>-2734.400007099252</v>
      </c>
      <c r="CZ113" s="15">
        <f ca="1">(BS113*DCF!E$46-DCF!E$5*MAX(BS113*DCF!E$46,0)-MAX(BS113-BR113,0)/Inputs!$B$24)*DCF!E$6</f>
        <v>-860.90197836317691</v>
      </c>
      <c r="DA113" s="15">
        <f ca="1">(BT113*DCF!F$46-DCF!F$5*MAX(BT113*DCF!F$46,0)-MAX(BT113-BS113,0)/Inputs!$B$24)*DCF!F$6</f>
        <v>-2054.1502288027764</v>
      </c>
      <c r="DB113" s="15">
        <f ca="1">(BU113*DCF!G$46-DCF!G$5*MAX(BU113*DCF!G$46,0)-MAX(BU113-BT113,0)/Inputs!$B$24)*DCF!G$6</f>
        <v>-2238.4823845907272</v>
      </c>
      <c r="DC113" s="15">
        <f ca="1">(BV113*DCF!H$46-DCF!H$5*MAX(BV113*DCF!H$46,0)-MAX(BV113-BU113,0)/Inputs!$B$24)*DCF!H$6</f>
        <v>-1180.8646286203709</v>
      </c>
      <c r="DD113" s="15">
        <f ca="1">(BW113*DCF!I$46-DCF!I$5*MAX(BW113*DCF!I$46,0)-MAX(BW113-BV113,0)/Inputs!$B$24)*DCF!I$6</f>
        <v>-3045.4804914523065</v>
      </c>
      <c r="DE113" s="15">
        <f ca="1">(BX113*DCF!J$46-DCF!J$5*MAX(BX113*DCF!J$46,0)-MAX(BX113-BW113,0)/Inputs!$B$24)*DCF!J$6</f>
        <v>-6776.1365039403308</v>
      </c>
      <c r="DF113" s="15">
        <f ca="1">(BY113*DCF!K$46-DCF!K$5*MAX(BY113*DCF!K$46,0)-MAX(BY113-BX113,0)/Inputs!$B$24)*DCF!K$6</f>
        <v>-4672.6571424962522</v>
      </c>
      <c r="DG113" s="15">
        <f ca="1">(BZ113*DCF!L$46-DCF!L$5*MAX(BZ113*DCF!L$46,0)-MAX(BZ113-BY113,0)/Inputs!$B$24)*DCF!L$6</f>
        <v>-1524.8866875190483</v>
      </c>
      <c r="DH113" s="15">
        <f ca="1">(CA113*DCF!M$46-DCF!M$5*MAX(CA113*DCF!M$46,0)-MAX(CA113-BZ113,0)/Inputs!$B$24)*DCF!M$6</f>
        <v>11088.59572171623</v>
      </c>
      <c r="DI113" s="15">
        <f ca="1">SUM(CB113:CL113)+BE113*DCF!M$10*(1+Inputs!$B$30)*(1-Inputs!$B$33)*(1-Inputs!$B$30/Inputs!$B$31)/(Inputs!$B$29-Inputs!$B$30)*DCF!M$6</f>
        <v>125267.27377249286</v>
      </c>
      <c r="DJ113" s="15">
        <f ca="1">SUM(CM113:CW113)+BP113*DCF!M$28*(1+Inputs!$B$30)*(1-Inputs!$B$33)*(1-Inputs!$B$30/Inputs!$B$31)/(Inputs!$B$29-Inputs!$B$30)*DCF!M$6</f>
        <v>445542.43497369229</v>
      </c>
      <c r="DK113" s="15">
        <f ca="1">SUM(CX113:DH113)+CA113*DCF!M$46*(1+Inputs!$B$30)*(1-Inputs!$B$33)*(1-Inputs!$B$30/Inputs!$B$31)/(Inputs!$B$29-Inputs!$B$30)*DCF!M$6</f>
        <v>288542.66569312185</v>
      </c>
      <c r="DM113" s="15">
        <f ca="1">DI113+DJ113+DK113+Inputs!$B$34+Inputs!$B$36-Inputs!$B$35</f>
        <v>936203.37443930702</v>
      </c>
    </row>
    <row r="114" spans="1:117" x14ac:dyDescent="0.75">
      <c r="A114" s="11">
        <v>101</v>
      </c>
      <c r="C114" s="23">
        <f t="shared" ref="C114:M123" ca="1" si="70">_xlfn.NORM.S.INV(RAND())</f>
        <v>-0.98640689439579821</v>
      </c>
      <c r="D114" s="23">
        <f t="shared" ca="1" si="70"/>
        <v>-1.1166489304094784</v>
      </c>
      <c r="E114" s="23">
        <f t="shared" ca="1" si="70"/>
        <v>1.0764893925704835</v>
      </c>
      <c r="F114" s="23">
        <f t="shared" ca="1" si="70"/>
        <v>0.4649096022982992</v>
      </c>
      <c r="G114" s="23">
        <f t="shared" ca="1" si="70"/>
        <v>1.1836457522562429</v>
      </c>
      <c r="H114" s="23">
        <f t="shared" ca="1" si="70"/>
        <v>-0.23225057495946833</v>
      </c>
      <c r="I114" s="23">
        <f t="shared" ca="1" si="70"/>
        <v>-0.22583488076669922</v>
      </c>
      <c r="J114" s="23">
        <f t="shared" ca="1" si="70"/>
        <v>0.50342475608639614</v>
      </c>
      <c r="K114" s="23">
        <f t="shared" ca="1" si="70"/>
        <v>-0.93192534967312146</v>
      </c>
      <c r="L114" s="23">
        <f t="shared" ca="1" si="70"/>
        <v>0.45963690228593934</v>
      </c>
      <c r="M114" s="23">
        <f t="shared" ca="1" si="70"/>
        <v>-2.0539918912623247</v>
      </c>
      <c r="N114" s="23">
        <f ca="1">SQRT(Inputs!$B$38)*C114+SQRT(1-Inputs!$B$38)*_xlfn.NORM.S.INV(RAND())</f>
        <v>-0.82208595730049638</v>
      </c>
      <c r="O114" s="23">
        <f ca="1">SQRT(Inputs!$B$38)*D114+SQRT(1-Inputs!$B$38)*_xlfn.NORM.S.INV(RAND())</f>
        <v>-0.46189850405491029</v>
      </c>
      <c r="P114" s="23">
        <f ca="1">SQRT(Inputs!$B$38)*E114+SQRT(1-Inputs!$B$38)*_xlfn.NORM.S.INV(RAND())</f>
        <v>0.27230943567521643</v>
      </c>
      <c r="Q114" s="23">
        <f ca="1">SQRT(Inputs!$B$38)*F114+SQRT(1-Inputs!$B$38)*_xlfn.NORM.S.INV(RAND())</f>
        <v>-0.43918038973981532</v>
      </c>
      <c r="R114" s="23">
        <f ca="1">SQRT(Inputs!$B$38)*G114+SQRT(1-Inputs!$B$38)*_xlfn.NORM.S.INV(RAND())</f>
        <v>1.2214273548617571</v>
      </c>
      <c r="S114" s="23">
        <f ca="1">SQRT(Inputs!$B$38)*H114+SQRT(1-Inputs!$B$38)*_xlfn.NORM.S.INV(RAND())</f>
        <v>1.4008379214456357E-2</v>
      </c>
      <c r="T114" s="23">
        <f ca="1">SQRT(Inputs!$B$38)*I114+SQRT(1-Inputs!$B$38)*_xlfn.NORM.S.INV(RAND())</f>
        <v>0.59237370635822884</v>
      </c>
      <c r="U114" s="23">
        <f ca="1">SQRT(Inputs!$B$38)*J114+SQRT(1-Inputs!$B$38)*_xlfn.NORM.S.INV(RAND())</f>
        <v>1.2873160506758976</v>
      </c>
      <c r="V114" s="23">
        <f ca="1">SQRT(Inputs!$B$38)*K114+SQRT(1-Inputs!$B$38)*_xlfn.NORM.S.INV(RAND())</f>
        <v>-1.095526633485397</v>
      </c>
      <c r="W114" s="23">
        <f ca="1">SQRT(Inputs!$B$38)*L114+SQRT(1-Inputs!$B$38)*_xlfn.NORM.S.INV(RAND())</f>
        <v>1.379387059185839</v>
      </c>
      <c r="X114" s="23">
        <f ca="1">SQRT(Inputs!$B$38)*M114+SQRT(1-Inputs!$B$38)*_xlfn.NORM.S.INV(RAND())</f>
        <v>-2.8793543533949086</v>
      </c>
      <c r="Y114" s="23">
        <f ca="1">SQRT(Inputs!$B$38)*C114+SQRT(1-Inputs!$B$38)*_xlfn.NORM.S.INV(RAND())</f>
        <v>0.52259326074060364</v>
      </c>
      <c r="Z114" s="23">
        <f ca="1">SQRT(Inputs!$B$38)*D114+SQRT(1-Inputs!$B$38)*_xlfn.NORM.S.INV(RAND())</f>
        <v>-0.78265947194974028</v>
      </c>
      <c r="AA114" s="23">
        <f ca="1">SQRT(Inputs!$B$38)*E114+SQRT(1-Inputs!$B$38)*_xlfn.NORM.S.INV(RAND())</f>
        <v>0.31748979800937221</v>
      </c>
      <c r="AB114" s="23">
        <f ca="1">SQRT(Inputs!$B$38)*F114+SQRT(1-Inputs!$B$38)*_xlfn.NORM.S.INV(RAND())</f>
        <v>-0.30712971495460817</v>
      </c>
      <c r="AC114" s="23">
        <f ca="1">SQRT(Inputs!$B$38)*G114+SQRT(1-Inputs!$B$38)*_xlfn.NORM.S.INV(RAND())</f>
        <v>0.88806235396248945</v>
      </c>
      <c r="AD114" s="23">
        <f ca="1">SQRT(Inputs!$B$38)*H114+SQRT(1-Inputs!$B$38)*_xlfn.NORM.S.INV(RAND())</f>
        <v>-0.38220861228903991</v>
      </c>
      <c r="AE114" s="23">
        <f ca="1">SQRT(Inputs!$B$38)*I114+SQRT(1-Inputs!$B$38)*_xlfn.NORM.S.INV(RAND())</f>
        <v>-3.62276266935843E-2</v>
      </c>
      <c r="AF114" s="23">
        <f ca="1">SQRT(Inputs!$B$38)*J114+SQRT(1-Inputs!$B$38)*_xlfn.NORM.S.INV(RAND())</f>
        <v>1.4460708981663888</v>
      </c>
      <c r="AG114" s="23">
        <f ca="1">SQRT(Inputs!$B$38)*K114+SQRT(1-Inputs!$B$38)*_xlfn.NORM.S.INV(RAND())</f>
        <v>-0.93396808685527954</v>
      </c>
      <c r="AH114" s="23">
        <f ca="1">SQRT(Inputs!$B$38)*L114+SQRT(1-Inputs!$B$38)*_xlfn.NORM.S.INV(RAND())</f>
        <v>1.1412209965243323</v>
      </c>
      <c r="AI114" s="23">
        <f ca="1">SQRT(Inputs!$B$38)*M114+SQRT(1-Inputs!$B$38)*_xlfn.NORM.S.INV(RAND())</f>
        <v>-1.0121883851479592</v>
      </c>
      <c r="AJ114" s="23">
        <f ca="1">SQRT(Inputs!$B$38)*C114+SQRT(1-Inputs!$B$38)*_xlfn.NORM.S.INV(RAND())</f>
        <v>-0.54253241919705486</v>
      </c>
      <c r="AK114" s="23">
        <f ca="1">SQRT(Inputs!$B$38)*D114+SQRT(1-Inputs!$B$38)*_xlfn.NORM.S.INV(RAND())</f>
        <v>-0.56703114000799937</v>
      </c>
      <c r="AL114" s="23">
        <f ca="1">SQRT(Inputs!$B$38)*E114+SQRT(1-Inputs!$B$38)*_xlfn.NORM.S.INV(RAND())</f>
        <v>0.89288488439924696</v>
      </c>
      <c r="AM114" s="23">
        <f ca="1">SQRT(Inputs!$B$38)*F114+SQRT(1-Inputs!$B$38)*_xlfn.NORM.S.INV(RAND())</f>
        <v>0.74913204731057903</v>
      </c>
      <c r="AN114" s="23">
        <f ca="1">SQRT(Inputs!$B$38)*G114+SQRT(1-Inputs!$B$38)*_xlfn.NORM.S.INV(RAND())</f>
        <v>0.83568056919391098</v>
      </c>
      <c r="AO114" s="23">
        <f ca="1">SQRT(Inputs!$B$38)*H114+SQRT(1-Inputs!$B$38)*_xlfn.NORM.S.INV(RAND())</f>
        <v>6.1745027638375444E-2</v>
      </c>
      <c r="AP114" s="23">
        <f ca="1">SQRT(Inputs!$B$38)*I114+SQRT(1-Inputs!$B$38)*_xlfn.NORM.S.INV(RAND())</f>
        <v>-0.96315595463995152</v>
      </c>
      <c r="AQ114" s="23">
        <f ca="1">SQRT(Inputs!$B$38)*J114+SQRT(1-Inputs!$B$38)*_xlfn.NORM.S.INV(RAND())</f>
        <v>-0.2318174660246794</v>
      </c>
      <c r="AR114" s="23">
        <f ca="1">SQRT(Inputs!$B$38)*K114+SQRT(1-Inputs!$B$38)*_xlfn.NORM.S.INV(RAND())</f>
        <v>-0.91559181465060391</v>
      </c>
      <c r="AS114" s="23">
        <f ca="1">SQRT(Inputs!$B$38)*L114+SQRT(1-Inputs!$B$38)*_xlfn.NORM.S.INV(RAND())</f>
        <v>-6.1585868599878968E-2</v>
      </c>
      <c r="AT114" s="23">
        <f ca="1">SQRT(Inputs!$B$38)*M114+SQRT(1-Inputs!$B$38)*_xlfn.NORM.S.INV(RAND())</f>
        <v>-1.7967090865774242</v>
      </c>
      <c r="AU114" s="15">
        <f ca="1">Inputs!$B$6*EXP($B$8-0.5*C$5^2+C$5*N114)</f>
        <v>4343.9477528486677</v>
      </c>
      <c r="AV114" s="15">
        <f t="shared" ca="1" si="37"/>
        <v>4940.4309983925214</v>
      </c>
      <c r="AW114" s="15">
        <f t="shared" ca="1" si="38"/>
        <v>6249.3509508698598</v>
      </c>
      <c r="AX114" s="15">
        <f t="shared" ca="1" si="39"/>
        <v>7222.4736506466215</v>
      </c>
      <c r="AY114" s="15">
        <f t="shared" ca="1" si="40"/>
        <v>10179.927302640404</v>
      </c>
      <c r="AZ114" s="15">
        <f t="shared" ca="1" si="41"/>
        <v>12469.546704098448</v>
      </c>
      <c r="BA114" s="15">
        <f t="shared" ca="1" si="42"/>
        <v>16235.534397816265</v>
      </c>
      <c r="BB114" s="15">
        <f t="shared" ca="1" si="43"/>
        <v>22613.592695641597</v>
      </c>
      <c r="BC114" s="15">
        <f t="shared" ca="1" si="44"/>
        <v>24916.573523457755</v>
      </c>
      <c r="BD114" s="15">
        <f t="shared" ca="1" si="45"/>
        <v>34728.822111229696</v>
      </c>
      <c r="BE114" s="15">
        <f t="shared" ca="1" si="46"/>
        <v>32738.826286329819</v>
      </c>
      <c r="BF114" s="15">
        <f ca="1">Inputs!$B$13*EXP($B$9-0.5*C$6^2+C$6*Y114)</f>
        <v>15340.814010907397</v>
      </c>
      <c r="BG114" s="15">
        <f t="shared" ca="1" si="47"/>
        <v>16234.014387071627</v>
      </c>
      <c r="BH114" s="15">
        <f t="shared" ca="1" si="48"/>
        <v>20907.439646817355</v>
      </c>
      <c r="BI114" s="15">
        <f t="shared" ca="1" si="49"/>
        <v>24412.099343350226</v>
      </c>
      <c r="BJ114" s="15">
        <f t="shared" ca="1" si="50"/>
        <v>34014.70087376007</v>
      </c>
      <c r="BK114" s="15">
        <f t="shared" ca="1" si="51"/>
        <v>39629.858548136326</v>
      </c>
      <c r="BL114" s="15">
        <f t="shared" ca="1" si="52"/>
        <v>48452.4893208547</v>
      </c>
      <c r="BM114" s="15">
        <f t="shared" ca="1" si="53"/>
        <v>71279.019904917674</v>
      </c>
      <c r="BN114" s="15">
        <f t="shared" ca="1" si="54"/>
        <v>78381.78078057876</v>
      </c>
      <c r="BO114" s="15">
        <f t="shared" ca="1" si="55"/>
        <v>110121.47599951568</v>
      </c>
      <c r="BP114" s="15">
        <f t="shared" ca="1" si="56"/>
        <v>120853.78685289405</v>
      </c>
      <c r="BQ114" s="15">
        <f ca="1">Inputs!$B$20*EXP($B$10-0.5*C$7^2+C$7*AJ114)</f>
        <v>3538.6544279215987</v>
      </c>
      <c r="BR114" s="15">
        <f t="shared" ca="1" si="57"/>
        <v>4010.236881800246</v>
      </c>
      <c r="BS114" s="15">
        <f t="shared" ca="1" si="58"/>
        <v>7096.8905930076826</v>
      </c>
      <c r="BT114" s="15">
        <f t="shared" ca="1" si="59"/>
        <v>11910.009491673844</v>
      </c>
      <c r="BU114" s="15">
        <f t="shared" ca="1" si="60"/>
        <v>20204.877479365805</v>
      </c>
      <c r="BV114" s="15">
        <f t="shared" ca="1" si="61"/>
        <v>28504.598678964954</v>
      </c>
      <c r="BW114" s="15">
        <f t="shared" ca="1" si="62"/>
        <v>32441.113528548234</v>
      </c>
      <c r="BX114" s="15">
        <f t="shared" ca="1" si="63"/>
        <v>43313.668798321174</v>
      </c>
      <c r="BY114" s="15">
        <f t="shared" ca="1" si="64"/>
        <v>50937.550791058035</v>
      </c>
      <c r="BZ114" s="15">
        <f t="shared" ca="1" si="65"/>
        <v>70667.899820549792</v>
      </c>
      <c r="CA114" s="15">
        <f t="shared" ca="1" si="66"/>
        <v>72134.762998738908</v>
      </c>
      <c r="CB114" s="15">
        <f ca="1">(AU114*DCF!C$10-DCF!C$5*MAX(AU114*DCF!C$10,0)-MAX(AU114-Inputs!$B$6,0)/Inputs!$B$10)*DCF!C$6</f>
        <v>1047.4828333836872</v>
      </c>
      <c r="CC114" s="15">
        <f ca="1">(AV114*DCF!D$10-DCF!D$5*MAX(AV114*DCF!D$10,0)-MAX(AV114-AU114,0)/Inputs!$B$10)*DCF!D$6</f>
        <v>1058.7597571864853</v>
      </c>
      <c r="CD114" s="15">
        <f ca="1">(AW114*DCF!E$10-DCF!E$5*MAX(AW114*DCF!E$10,0)-MAX(AW114-AV114,0)/Inputs!$B$10)*DCF!E$6</f>
        <v>1148.0526753926617</v>
      </c>
      <c r="CE114" s="15">
        <f ca="1">(AX114*DCF!F$10-DCF!F$5*MAX(AX114*DCF!F$10,0)-MAX(AX114-AW114,0)/Inputs!$B$10)*DCF!F$6</f>
        <v>1374.1717803187737</v>
      </c>
      <c r="CF114" s="15">
        <f ca="1">(AY114*DCF!G$10-DCF!G$5*MAX(AY114*DCF!G$10,0)-MAX(AY114-AX114,0)/Inputs!$B$10)*DCF!G$6</f>
        <v>1528.9969782110049</v>
      </c>
      <c r="CG114" s="15">
        <f ca="1">(AZ114*DCF!H$10-DCF!H$5*MAX(AZ114*DCF!H$10,0)-MAX(AZ114-AY114,0)/Inputs!$B$10)*DCF!H$6</f>
        <v>2014.4084651972228</v>
      </c>
      <c r="CH114" s="15">
        <f ca="1">(BA114*DCF!I$10-DCF!I$5*MAX(BA114*DCF!I$10,0)-MAX(BA114-AZ114,0)/Inputs!$B$10)*DCF!I$6</f>
        <v>2347.8859303301801</v>
      </c>
      <c r="CI114" s="15">
        <f ca="1">(BB114*DCF!J$10-DCF!J$5*MAX(BB114*DCF!J$10,0)-MAX(BB114-BA114,0)/Inputs!$B$10)*DCF!J$6</f>
        <v>2914.0553443708613</v>
      </c>
      <c r="CJ114" s="15">
        <f ca="1">(BC114*DCF!K$10-DCF!K$5*MAX(BC114*DCF!K$10,0)-MAX(BC114-BB114,0)/Inputs!$B$10)*DCF!K$6</f>
        <v>3688.785916720291</v>
      </c>
      <c r="CK114" s="15">
        <f ca="1">(BD114*DCF!L$10-DCF!L$5*MAX(BD114*DCF!L$10,0)-MAX(BD114-BC114,0)/Inputs!$B$10)*DCF!L$6</f>
        <v>3968.8841599645589</v>
      </c>
      <c r="CL114" s="15">
        <f ca="1">(BE114*DCF!M$10-DCF!M$5*MAX(BE114*DCF!M$10,0)-MAX(BE114-BD114,0)/Inputs!$B$10)*DCF!M$6</f>
        <v>4619.8718345038787</v>
      </c>
      <c r="CM114" s="15">
        <f ca="1">(BF114*DCF!C$28-DCF!C$5*MAX(BF114*DCF!C$28,0)-MAX(BF114-Inputs!$B$13,0)/Inputs!$B$17)*DCF!C$6</f>
        <v>3768.7948104218071</v>
      </c>
      <c r="CN114" s="15">
        <f ca="1">(BG114*DCF!D$28-DCF!D$5*MAX(BG114*DCF!D$28,0)-MAX(BG114-BF114,0)/Inputs!$B$17)*DCF!D$6</f>
        <v>4590.7310620855778</v>
      </c>
      <c r="CO114" s="15">
        <f ca="1">(BH114*DCF!E$28-DCF!E$5*MAX(BH114*DCF!E$28,0)-MAX(BH114-BG114,0)/Inputs!$B$17)*DCF!E$6</f>
        <v>5000.2914051056041</v>
      </c>
      <c r="CP114" s="15">
        <f ca="1">(BI114*DCF!F$28-DCF!F$5*MAX(BI114*DCF!F$28,0)-MAX(BI114-BH114,0)/Inputs!$B$17)*DCF!F$6</f>
        <v>5989.1632428419362</v>
      </c>
      <c r="CQ114" s="15">
        <f ca="1">(BJ114*DCF!G$28-DCF!G$5*MAX(BJ114*DCF!G$28,0)-MAX(BJ114-BI114,0)/Inputs!$B$17)*DCF!G$6</f>
        <v>7210.3094951941866</v>
      </c>
      <c r="CR114" s="15">
        <f ca="1">(BK114*DCF!H$28-DCF!H$5*MAX(BK114*DCF!H$28,0)-MAX(BK114-BJ114,0)/Inputs!$B$17)*DCF!H$6</f>
        <v>8928.4633230762647</v>
      </c>
      <c r="CS114" s="15">
        <f ca="1">(BL114*DCF!I$28-DCF!I$5*MAX(BL114*DCF!I$28,0)-MAX(BL114-BK114,0)/Inputs!$B$17)*DCF!I$6</f>
        <v>10127.43202546845</v>
      </c>
      <c r="CT114" s="15">
        <f ca="1">(BM114*DCF!J$28-DCF!J$5*MAX(BM114*DCF!J$28,0)-MAX(BM114-BL114,0)/Inputs!$B$17)*DCF!J$6</f>
        <v>12874.527278857664</v>
      </c>
      <c r="CU114" s="15">
        <f ca="1">(BN114*DCF!K$28-DCF!K$5*MAX(BN114*DCF!K$28,0)-MAX(BN114-BM114,0)/Inputs!$B$17)*DCF!K$6</f>
        <v>15682.92427444938</v>
      </c>
      <c r="CV114" s="15">
        <f ca="1">(BO114*DCF!L$28-DCF!L$5*MAX(BO114*DCF!L$28,0)-MAX(BO114-BN114,0)/Inputs!$B$17)*DCF!L$6</f>
        <v>18380.146458255691</v>
      </c>
      <c r="CW114" s="15">
        <f ca="1">(BP114*DCF!M$28-DCF!M$5*MAX(BP114*DCF!M$28,0)-MAX(BP114-BO114,0)/Inputs!$B$17)*DCF!M$6</f>
        <v>21616.881883395719</v>
      </c>
      <c r="CX114" s="15">
        <f ca="1">(BQ114*DCF!C$46-DCF!C$5*MAX(BQ114*DCF!C$46,0)-MAX(BQ114-Inputs!$B$20,0)/Inputs!$B$24)*DCF!C$6</f>
        <v>-973.20168216277034</v>
      </c>
      <c r="CY114" s="15">
        <f ca="1">(BR114*DCF!D$46-DCF!D$5*MAX(BR114*DCF!D$46,0)-MAX(BR114-BQ114,0)/Inputs!$B$24)*DCF!D$6</f>
        <v>-885.67423437054788</v>
      </c>
      <c r="CZ114" s="15">
        <f ca="1">(BS114*DCF!E$46-DCF!E$5*MAX(BS114*DCF!E$46,0)-MAX(BS114-BR114,0)/Inputs!$B$24)*DCF!E$6</f>
        <v>-2055.8935879620772</v>
      </c>
      <c r="DA114" s="15">
        <f ca="1">(BT114*DCF!F$46-DCF!F$5*MAX(BT114*DCF!F$46,0)-MAX(BT114-BS114,0)/Inputs!$B$24)*DCF!F$6</f>
        <v>-2619.9709373073583</v>
      </c>
      <c r="DB114" s="15">
        <f ca="1">(BU114*DCF!G$46-DCF!G$5*MAX(BU114*DCF!G$46,0)-MAX(BU114-BT114,0)/Inputs!$B$24)*DCF!G$6</f>
        <v>-3469.8818629214616</v>
      </c>
      <c r="DC114" s="15">
        <f ca="1">(BV114*DCF!H$46-DCF!H$5*MAX(BV114*DCF!H$46,0)-MAX(BV114-BU114,0)/Inputs!$B$24)*DCF!H$6</f>
        <v>-2579.0875095399297</v>
      </c>
      <c r="DD114" s="15">
        <f ca="1">(BW114*DCF!I$46-DCF!I$5*MAX(BW114*DCF!I$46,0)-MAX(BW114-BV114,0)/Inputs!$B$24)*DCF!I$6</f>
        <v>-380.78103688292595</v>
      </c>
      <c r="DE114" s="15">
        <f ca="1">(BX114*DCF!J$46-DCF!J$5*MAX(BX114*DCF!J$46,0)-MAX(BX114-BW114,0)/Inputs!$B$24)*DCF!J$6</f>
        <v>-1066.3354308675864</v>
      </c>
      <c r="DF114" s="15">
        <f ca="1">(BY114*DCF!K$46-DCF!K$5*MAX(BY114*DCF!K$46,0)-MAX(BY114-BX114,0)/Inputs!$B$24)*DCF!K$6</f>
        <v>1042.0747134945123</v>
      </c>
      <c r="DG114" s="15">
        <f ca="1">(BZ114*DCF!L$46-DCF!L$5*MAX(BZ114*DCF!L$46,0)-MAX(BZ114-BY114,0)/Inputs!$B$24)*DCF!L$6</f>
        <v>419.90180721896979</v>
      </c>
      <c r="DH114" s="15">
        <f ca="1">(CA114*DCF!M$46-DCF!M$5*MAX(CA114*DCF!M$46,0)-MAX(CA114-BZ114,0)/Inputs!$B$24)*DCF!M$6</f>
        <v>5348.4254120663027</v>
      </c>
      <c r="DI114" s="15">
        <f ca="1">SUM(CB114:CL114)+BE114*DCF!M$10*(1+Inputs!$B$30)*(1-Inputs!$B$33)*(1-Inputs!$B$30/Inputs!$B$31)/(Inputs!$B$29-Inputs!$B$30)*DCF!M$6</f>
        <v>116823.94215659451</v>
      </c>
      <c r="DJ114" s="15">
        <f ca="1">SUM(CM114:CW114)+BP114*DCF!M$28*(1+Inputs!$B$30)*(1-Inputs!$B$33)*(1-Inputs!$B$30/Inputs!$B$31)/(Inputs!$B$29-Inputs!$B$30)*DCF!M$6</f>
        <v>562619.91450913809</v>
      </c>
      <c r="DK114" s="15">
        <f ca="1">SUM(CX114:DH114)+CA114*DCF!M$46*(1+Inputs!$B$30)*(1-Inputs!$B$33)*(1-Inputs!$B$30/Inputs!$B$31)/(Inputs!$B$29-Inputs!$B$30)*DCF!M$6</f>
        <v>104308.46415575423</v>
      </c>
      <c r="DM114" s="15">
        <f ca="1">DI114+DJ114+DK114+Inputs!$B$34+Inputs!$B$36-Inputs!$B$35</f>
        <v>860603.32082148676</v>
      </c>
    </row>
    <row r="115" spans="1:117" x14ac:dyDescent="0.75">
      <c r="A115" s="11">
        <v>102</v>
      </c>
      <c r="C115" s="23">
        <f t="shared" ca="1" si="70"/>
        <v>0.87690582306711118</v>
      </c>
      <c r="D115" s="23">
        <f t="shared" ca="1" si="70"/>
        <v>-1.3916756092770539</v>
      </c>
      <c r="E115" s="23">
        <f t="shared" ca="1" si="70"/>
        <v>0.47502446958150474</v>
      </c>
      <c r="F115" s="23">
        <f t="shared" ca="1" si="70"/>
        <v>0.35042227212290128</v>
      </c>
      <c r="G115" s="23">
        <f t="shared" ca="1" si="70"/>
        <v>-1.2251399285049964</v>
      </c>
      <c r="H115" s="23">
        <f t="shared" ca="1" si="70"/>
        <v>-0.54292653496620369</v>
      </c>
      <c r="I115" s="23">
        <f t="shared" ca="1" si="70"/>
        <v>-3.1134633611818119</v>
      </c>
      <c r="J115" s="23">
        <f t="shared" ca="1" si="70"/>
        <v>1.1840428503951013</v>
      </c>
      <c r="K115" s="23">
        <f t="shared" ca="1" si="70"/>
        <v>-0.69519464980071821</v>
      </c>
      <c r="L115" s="23">
        <f t="shared" ca="1" si="70"/>
        <v>1.6844963704730389</v>
      </c>
      <c r="M115" s="23">
        <f t="shared" ca="1" si="70"/>
        <v>-9.7384091767082945E-2</v>
      </c>
      <c r="N115" s="23">
        <f ca="1">SQRT(Inputs!$B$38)*C115+SQRT(1-Inputs!$B$38)*_xlfn.NORM.S.INV(RAND())</f>
        <v>0.32261114049826234</v>
      </c>
      <c r="O115" s="23">
        <f ca="1">SQRT(Inputs!$B$38)*D115+SQRT(1-Inputs!$B$38)*_xlfn.NORM.S.INV(RAND())</f>
        <v>0.43239466144147332</v>
      </c>
      <c r="P115" s="23">
        <f ca="1">SQRT(Inputs!$B$38)*E115+SQRT(1-Inputs!$B$38)*_xlfn.NORM.S.INV(RAND())</f>
        <v>0.24127156766864416</v>
      </c>
      <c r="Q115" s="23">
        <f ca="1">SQRT(Inputs!$B$38)*F115+SQRT(1-Inputs!$B$38)*_xlfn.NORM.S.INV(RAND())</f>
        <v>1.1366036585800032</v>
      </c>
      <c r="R115" s="23">
        <f ca="1">SQRT(Inputs!$B$38)*G115+SQRT(1-Inputs!$B$38)*_xlfn.NORM.S.INV(RAND())</f>
        <v>-1.4553440584318449</v>
      </c>
      <c r="S115" s="23">
        <f ca="1">SQRT(Inputs!$B$38)*H115+SQRT(1-Inputs!$B$38)*_xlfn.NORM.S.INV(RAND())</f>
        <v>-0.16506874663439328</v>
      </c>
      <c r="T115" s="23">
        <f ca="1">SQRT(Inputs!$B$38)*I115+SQRT(1-Inputs!$B$38)*_xlfn.NORM.S.INV(RAND())</f>
        <v>-1.7714070532448913</v>
      </c>
      <c r="U115" s="23">
        <f ca="1">SQRT(Inputs!$B$38)*J115+SQRT(1-Inputs!$B$38)*_xlfn.NORM.S.INV(RAND())</f>
        <v>2.4183310826615649</v>
      </c>
      <c r="V115" s="23">
        <f ca="1">SQRT(Inputs!$B$38)*K115+SQRT(1-Inputs!$B$38)*_xlfn.NORM.S.INV(RAND())</f>
        <v>-0.84294570742924346</v>
      </c>
      <c r="W115" s="23">
        <f ca="1">SQRT(Inputs!$B$38)*L115+SQRT(1-Inputs!$B$38)*_xlfn.NORM.S.INV(RAND())</f>
        <v>1.133359487083113</v>
      </c>
      <c r="X115" s="23">
        <f ca="1">SQRT(Inputs!$B$38)*M115+SQRT(1-Inputs!$B$38)*_xlfn.NORM.S.INV(RAND())</f>
        <v>-2.4624563542594444</v>
      </c>
      <c r="Y115" s="23">
        <f ca="1">SQRT(Inputs!$B$38)*C115+SQRT(1-Inputs!$B$38)*_xlfn.NORM.S.INV(RAND())</f>
        <v>0.64708034901752276</v>
      </c>
      <c r="Z115" s="23">
        <f ca="1">SQRT(Inputs!$B$38)*D115+SQRT(1-Inputs!$B$38)*_xlfn.NORM.S.INV(RAND())</f>
        <v>-0.72875414133840755</v>
      </c>
      <c r="AA115" s="23">
        <f ca="1">SQRT(Inputs!$B$38)*E115+SQRT(1-Inputs!$B$38)*_xlfn.NORM.S.INV(RAND())</f>
        <v>0.77261136811589137</v>
      </c>
      <c r="AB115" s="23">
        <f ca="1">SQRT(Inputs!$B$38)*F115+SQRT(1-Inputs!$B$38)*_xlfn.NORM.S.INV(RAND())</f>
        <v>-0.29033203286875842</v>
      </c>
      <c r="AC115" s="23">
        <f ca="1">SQRT(Inputs!$B$38)*G115+SQRT(1-Inputs!$B$38)*_xlfn.NORM.S.INV(RAND())</f>
        <v>-2.5537491556145526</v>
      </c>
      <c r="AD115" s="23">
        <f ca="1">SQRT(Inputs!$B$38)*H115+SQRT(1-Inputs!$B$38)*_xlfn.NORM.S.INV(RAND())</f>
        <v>-2.2048838563214823E-2</v>
      </c>
      <c r="AE115" s="23">
        <f ca="1">SQRT(Inputs!$B$38)*I115+SQRT(1-Inputs!$B$38)*_xlfn.NORM.S.INV(RAND())</f>
        <v>-1.8631917519819812</v>
      </c>
      <c r="AF115" s="23">
        <f ca="1">SQRT(Inputs!$B$38)*J115+SQRT(1-Inputs!$B$38)*_xlfn.NORM.S.INV(RAND())</f>
        <v>0.21354677195451999</v>
      </c>
      <c r="AG115" s="23">
        <f ca="1">SQRT(Inputs!$B$38)*K115+SQRT(1-Inputs!$B$38)*_xlfn.NORM.S.INV(RAND())</f>
        <v>-0.8762808738245067</v>
      </c>
      <c r="AH115" s="23">
        <f ca="1">SQRT(Inputs!$B$38)*L115+SQRT(1-Inputs!$B$38)*_xlfn.NORM.S.INV(RAND())</f>
        <v>0.41504770146217584</v>
      </c>
      <c r="AI115" s="23">
        <f ca="1">SQRT(Inputs!$B$38)*M115+SQRT(1-Inputs!$B$38)*_xlfn.NORM.S.INV(RAND())</f>
        <v>1.2915864192072926</v>
      </c>
      <c r="AJ115" s="23">
        <f ca="1">SQRT(Inputs!$B$38)*C115+SQRT(1-Inputs!$B$38)*_xlfn.NORM.S.INV(RAND())</f>
        <v>0.85129639501376442</v>
      </c>
      <c r="AK115" s="23">
        <f ca="1">SQRT(Inputs!$B$38)*D115+SQRT(1-Inputs!$B$38)*_xlfn.NORM.S.INV(RAND())</f>
        <v>-1.4910818698786359</v>
      </c>
      <c r="AL115" s="23">
        <f ca="1">SQRT(Inputs!$B$38)*E115+SQRT(1-Inputs!$B$38)*_xlfn.NORM.S.INV(RAND())</f>
        <v>1.3847345506180879</v>
      </c>
      <c r="AM115" s="23">
        <f ca="1">SQRT(Inputs!$B$38)*F115+SQRT(1-Inputs!$B$38)*_xlfn.NORM.S.INV(RAND())</f>
        <v>0.26566917383335614</v>
      </c>
      <c r="AN115" s="23">
        <f ca="1">SQRT(Inputs!$B$38)*G115+SQRT(1-Inputs!$B$38)*_xlfn.NORM.S.INV(RAND())</f>
        <v>-2.7952659630515533</v>
      </c>
      <c r="AO115" s="23">
        <f ca="1">SQRT(Inputs!$B$38)*H115+SQRT(1-Inputs!$B$38)*_xlfn.NORM.S.INV(RAND())</f>
        <v>-0.66237113174677242</v>
      </c>
      <c r="AP115" s="23">
        <f ca="1">SQRT(Inputs!$B$38)*I115+SQRT(1-Inputs!$B$38)*_xlfn.NORM.S.INV(RAND())</f>
        <v>-2.450807040722661</v>
      </c>
      <c r="AQ115" s="23">
        <f ca="1">SQRT(Inputs!$B$38)*J115+SQRT(1-Inputs!$B$38)*_xlfn.NORM.S.INV(RAND())</f>
        <v>1.745711092465152E-2</v>
      </c>
      <c r="AR115" s="23">
        <f ca="1">SQRT(Inputs!$B$38)*K115+SQRT(1-Inputs!$B$38)*_xlfn.NORM.S.INV(RAND())</f>
        <v>-1.2180886004406359</v>
      </c>
      <c r="AS115" s="23">
        <f ca="1">SQRT(Inputs!$B$38)*L115+SQRT(1-Inputs!$B$38)*_xlfn.NORM.S.INV(RAND())</f>
        <v>0.56438844680026579</v>
      </c>
      <c r="AT115" s="23">
        <f ca="1">SQRT(Inputs!$B$38)*M115+SQRT(1-Inputs!$B$38)*_xlfn.NORM.S.INV(RAND())</f>
        <v>0.28138372252325494</v>
      </c>
      <c r="AU115" s="15">
        <f ca="1">Inputs!$B$6*EXP($B$8-0.5*C$5^2+C$5*N115)</f>
        <v>5228.2634920104783</v>
      </c>
      <c r="AV115" s="15">
        <f t="shared" ca="1" si="37"/>
        <v>6781.7686473527592</v>
      </c>
      <c r="AW115" s="15">
        <f t="shared" ca="1" si="38"/>
        <v>8542.695096506819</v>
      </c>
      <c r="AX115" s="15">
        <f t="shared" ca="1" si="39"/>
        <v>12021.103172645378</v>
      </c>
      <c r="AY115" s="15">
        <f t="shared" ca="1" si="40"/>
        <v>12394.705895564653</v>
      </c>
      <c r="AZ115" s="15">
        <f t="shared" ca="1" si="41"/>
        <v>14885.998993232035</v>
      </c>
      <c r="BA115" s="15">
        <f t="shared" ca="1" si="42"/>
        <v>15133.96329541954</v>
      </c>
      <c r="BB115" s="15">
        <f t="shared" ca="1" si="43"/>
        <v>23608.487706938093</v>
      </c>
      <c r="BC115" s="15">
        <f t="shared" ca="1" si="44"/>
        <v>26654.817883637344</v>
      </c>
      <c r="BD115" s="15">
        <f t="shared" ca="1" si="45"/>
        <v>36306.429840945479</v>
      </c>
      <c r="BE115" s="15">
        <f t="shared" ca="1" si="46"/>
        <v>35550.628265072133</v>
      </c>
      <c r="BF115" s="15">
        <f ca="1">Inputs!$B$13*EXP($B$9-0.5*C$6^2+C$6*Y115)</f>
        <v>15724.124680801795</v>
      </c>
      <c r="BG115" s="15">
        <f t="shared" ca="1" si="47"/>
        <v>16802.279541622691</v>
      </c>
      <c r="BH115" s="15">
        <f t="shared" ca="1" si="48"/>
        <v>23335.976087526797</v>
      </c>
      <c r="BI115" s="15">
        <f t="shared" ca="1" si="49"/>
        <v>27318.26491017962</v>
      </c>
      <c r="BJ115" s="15">
        <f t="shared" ca="1" si="50"/>
        <v>23176.705342152665</v>
      </c>
      <c r="BK115" s="15">
        <f t="shared" ca="1" si="51"/>
        <v>28359.755045986836</v>
      </c>
      <c r="BL115" s="15">
        <f t="shared" ca="1" si="52"/>
        <v>27363.572917361118</v>
      </c>
      <c r="BM115" s="15">
        <f t="shared" ca="1" si="53"/>
        <v>34539.980153009448</v>
      </c>
      <c r="BN115" s="15">
        <f t="shared" ca="1" si="54"/>
        <v>38245.27313569039</v>
      </c>
      <c r="BO115" s="15">
        <f t="shared" ca="1" si="55"/>
        <v>49382.790455028124</v>
      </c>
      <c r="BP115" s="15">
        <f t="shared" ca="1" si="56"/>
        <v>70358.858327855283</v>
      </c>
      <c r="BQ115" s="15">
        <f ca="1">Inputs!$B$20*EXP($B$10-0.5*C$7^2+C$7*AJ115)</f>
        <v>5801.4825710835685</v>
      </c>
      <c r="BR115" s="15">
        <f t="shared" ca="1" si="57"/>
        <v>4902.5585491332458</v>
      </c>
      <c r="BS115" s="15">
        <f t="shared" ca="1" si="58"/>
        <v>9992.3950412926915</v>
      </c>
      <c r="BT115" s="15">
        <f t="shared" ca="1" si="59"/>
        <v>14771.783571070819</v>
      </c>
      <c r="BU115" s="15">
        <f t="shared" ca="1" si="60"/>
        <v>10409.138005879378</v>
      </c>
      <c r="BV115" s="15">
        <f t="shared" ca="1" si="61"/>
        <v>12474.457436778996</v>
      </c>
      <c r="BW115" s="15">
        <f t="shared" ca="1" si="62"/>
        <v>10362.401846855842</v>
      </c>
      <c r="BX115" s="15">
        <f t="shared" ca="1" si="63"/>
        <v>14544.295569494427</v>
      </c>
      <c r="BY115" s="15">
        <f t="shared" ca="1" si="64"/>
        <v>16142.505278246383</v>
      </c>
      <c r="BZ115" s="15">
        <f t="shared" ca="1" si="65"/>
        <v>25126.477500540077</v>
      </c>
      <c r="CA115" s="15">
        <f t="shared" ca="1" si="66"/>
        <v>37104.770467901835</v>
      </c>
      <c r="CB115" s="15">
        <f ca="1">(AU115*DCF!C$10-DCF!C$5*MAX(AU115*DCF!C$10,0)-MAX(AU115-Inputs!$B$6,0)/Inputs!$B$10)*DCF!C$6</f>
        <v>1041.1775045422985</v>
      </c>
      <c r="CC115" s="15">
        <f ca="1">(AV115*DCF!D$10-DCF!D$5*MAX(AV115*DCF!D$10,0)-MAX(AV115-AU115,0)/Inputs!$B$10)*DCF!D$6</f>
        <v>1274.2285888058027</v>
      </c>
      <c r="CD115" s="15">
        <f ca="1">(AW115*DCF!E$10-DCF!E$5*MAX(AW115*DCF!E$10,0)-MAX(AW115-AV115,0)/Inputs!$B$10)*DCF!E$6</f>
        <v>1575.738750255158</v>
      </c>
      <c r="CE115" s="15">
        <f ca="1">(AX115*DCF!F$10-DCF!F$5*MAX(AX115*DCF!F$10,0)-MAX(AX115-AW115,0)/Inputs!$B$10)*DCF!F$6</f>
        <v>1900.4171839639698</v>
      </c>
      <c r="CF115" s="15">
        <f ca="1">(AY115*DCF!G$10-DCF!G$5*MAX(AY115*DCF!G$10,0)-MAX(AY115-AX115,0)/Inputs!$B$10)*DCF!G$6</f>
        <v>2481.990424993844</v>
      </c>
      <c r="CG115" s="15">
        <f ca="1">(AZ115*DCF!H$10-DCF!H$5*MAX(AZ115*DCF!H$10,0)-MAX(AZ115-AY115,0)/Inputs!$B$10)*DCF!H$6</f>
        <v>2447.7536301690593</v>
      </c>
      <c r="CH115" s="15">
        <f ca="1">(BA115*DCF!I$10-DCF!I$5*MAX(BA115*DCF!I$10,0)-MAX(BA115-AZ115,0)/Inputs!$B$10)*DCF!I$6</f>
        <v>2723.7481719638336</v>
      </c>
      <c r="CI115" s="15">
        <f ca="1">(BB115*DCF!J$10-DCF!J$5*MAX(BB115*DCF!J$10,0)-MAX(BB115-BA115,0)/Inputs!$B$10)*DCF!J$6</f>
        <v>2767.0967442467545</v>
      </c>
      <c r="CJ115" s="15">
        <f ca="1">(BC115*DCF!K$10-DCF!K$5*MAX(BC115*DCF!K$10,0)-MAX(BC115-BB115,0)/Inputs!$B$10)*DCF!K$6</f>
        <v>3864.5577493566025</v>
      </c>
      <c r="CK115" s="15">
        <f ca="1">(BD115*DCF!L$10-DCF!L$5*MAX(BD115*DCF!L$10,0)-MAX(BD115-BC115,0)/Inputs!$B$10)*DCF!L$6</f>
        <v>4227.5903225956899</v>
      </c>
      <c r="CL115" s="15">
        <f ca="1">(BE115*DCF!M$10-DCF!M$5*MAX(BE115*DCF!M$10,0)-MAX(BE115-BD115,0)/Inputs!$B$10)*DCF!M$6</f>
        <v>5016.6534616820636</v>
      </c>
      <c r="CM115" s="15">
        <f ca="1">(BF115*DCF!C$28-DCF!C$5*MAX(BF115*DCF!C$28,0)-MAX(BF115-Inputs!$B$13,0)/Inputs!$B$17)*DCF!C$6</f>
        <v>3797.2543089404867</v>
      </c>
      <c r="CN115" s="15">
        <f ca="1">(BG115*DCF!D$28-DCF!D$5*MAX(BG115*DCF!D$28,0)-MAX(BG115-BF115,0)/Inputs!$B$17)*DCF!D$6</f>
        <v>4718.6389847899409</v>
      </c>
      <c r="CO115" s="15">
        <f ca="1">(BH115*DCF!E$28-DCF!E$5*MAX(BH115*DCF!E$28,0)-MAX(BH115-BG115,0)/Inputs!$B$17)*DCF!E$6</f>
        <v>5321.4623044387226</v>
      </c>
      <c r="CP115" s="15">
        <f ca="1">(BI115*DCF!F$28-DCF!F$5*MAX(BI115*DCF!F$28,0)-MAX(BI115-BH115,0)/Inputs!$B$17)*DCF!F$6</f>
        <v>6691.1507114142069</v>
      </c>
      <c r="CQ115" s="15">
        <f ca="1">(BJ115*DCF!G$28-DCF!G$5*MAX(BJ115*DCF!G$28,0)-MAX(BJ115-BI115,0)/Inputs!$B$17)*DCF!G$6</f>
        <v>6013.3720421782409</v>
      </c>
      <c r="CR115" s="15">
        <f ca="1">(BK115*DCF!H$28-DCF!H$5*MAX(BK115*DCF!H$28,0)-MAX(BK115-BJ115,0)/Inputs!$B$17)*DCF!H$6</f>
        <v>6208.3798391443706</v>
      </c>
      <c r="CS115" s="15">
        <f ca="1">(BL115*DCF!I$28-DCF!I$5*MAX(BL115*DCF!I$28,0)-MAX(BL115-BK115,0)/Inputs!$B$17)*DCF!I$6</f>
        <v>6434.627277369018</v>
      </c>
      <c r="CT115" s="15">
        <f ca="1">(BM115*DCF!J$28-DCF!J$5*MAX(BM115*DCF!J$28,0)-MAX(BM115-BL115,0)/Inputs!$B$17)*DCF!J$6</f>
        <v>6753.7499831719306</v>
      </c>
      <c r="CU115" s="15">
        <f ca="1">(BN115*DCF!K$28-DCF!K$5*MAX(BN115*DCF!K$28,0)-MAX(BN115-BM115,0)/Inputs!$B$17)*DCF!K$6</f>
        <v>7622.9113915833123</v>
      </c>
      <c r="CV115" s="15">
        <f ca="1">(BO115*DCF!L$28-DCF!L$5*MAX(BO115*DCF!L$28,0)-MAX(BO115-BN115,0)/Inputs!$B$17)*DCF!L$6</f>
        <v>8592.6745779735902</v>
      </c>
      <c r="CW115" s="15">
        <f ca="1">(BP115*DCF!M$28-DCF!M$5*MAX(BP115*DCF!M$28,0)-MAX(BP115-BO115,0)/Inputs!$B$17)*DCF!M$6</f>
        <v>11045.47140767476</v>
      </c>
      <c r="CX115" s="15">
        <f ca="1">(BQ115*DCF!C$46-DCF!C$5*MAX(BQ115*DCF!C$46,0)-MAX(BQ115-Inputs!$B$20,0)/Inputs!$B$24)*DCF!C$6</f>
        <v>-2540.9809961318024</v>
      </c>
      <c r="CY115" s="15">
        <f ca="1">(BR115*DCF!D$46-DCF!D$5*MAX(BR115*DCF!D$46,0)-MAX(BR115-BQ115,0)/Inputs!$B$24)*DCF!D$6</f>
        <v>-836.75241519376527</v>
      </c>
      <c r="CZ115" s="15">
        <f ca="1">(BS115*DCF!E$46-DCF!E$5*MAX(BS115*DCF!E$46,0)-MAX(BS115-BR115,0)/Inputs!$B$24)*DCF!E$6</f>
        <v>-3187.8915359248363</v>
      </c>
      <c r="DA115" s="15">
        <f ca="1">(BT115*DCF!F$46-DCF!F$5*MAX(BT115*DCF!F$46,0)-MAX(BT115-BS115,0)/Inputs!$B$24)*DCF!F$6</f>
        <v>-2816.1011256745674</v>
      </c>
      <c r="DB115" s="15">
        <f ca="1">(BU115*DCF!G$46-DCF!G$5*MAX(BU115*DCF!G$46,0)-MAX(BU115-BT115,0)/Inputs!$B$24)*DCF!G$6</f>
        <v>-350.1428365722428</v>
      </c>
      <c r="DC115" s="15">
        <f ca="1">(BV115*DCF!H$46-DCF!H$5*MAX(BV115*DCF!H$46,0)-MAX(BV115-BU115,0)/Inputs!$B$24)*DCF!H$6</f>
        <v>-641.78535872995087</v>
      </c>
      <c r="DD115" s="15">
        <f ca="1">(BW115*DCF!I$46-DCF!I$5*MAX(BW115*DCF!I$46,0)-MAX(BW115-BV115,0)/Inputs!$B$24)*DCF!I$6</f>
        <v>239.32368683120151</v>
      </c>
      <c r="DE115" s="15">
        <f ca="1">(BX115*DCF!J$46-DCF!J$5*MAX(BX115*DCF!J$46,0)-MAX(BX115-BW115,0)/Inputs!$B$24)*DCF!J$6</f>
        <v>-498.87692524062101</v>
      </c>
      <c r="DF115" s="15">
        <f ca="1">(BY115*DCF!K$46-DCF!K$5*MAX(BY115*DCF!K$46,0)-MAX(BY115-BX115,0)/Inputs!$B$24)*DCF!K$6</f>
        <v>530.59491028009097</v>
      </c>
      <c r="DG115" s="15">
        <f ca="1">(BZ115*DCF!L$46-DCF!L$5*MAX(BZ115*DCF!L$46,0)-MAX(BZ115-BY115,0)/Inputs!$B$24)*DCF!L$6</f>
        <v>-296.22551165191982</v>
      </c>
      <c r="DH115" s="15">
        <f ca="1">(CA115*DCF!M$46-DCF!M$5*MAX(CA115*DCF!M$46,0)-MAX(CA115-BZ115,0)/Inputs!$B$24)*DCF!M$6</f>
        <v>404.73195548137636</v>
      </c>
      <c r="DI115" s="15">
        <f ca="1">SUM(CB115:CL115)+BE115*DCF!M$10*(1+Inputs!$B$30)*(1-Inputs!$B$33)*(1-Inputs!$B$30/Inputs!$B$31)/(Inputs!$B$29-Inputs!$B$30)*DCF!M$6</f>
        <v>128258.82110266172</v>
      </c>
      <c r="DJ115" s="15">
        <f ca="1">SUM(CM115:CW115)+BP115*DCF!M$28*(1+Inputs!$B$30)*(1-Inputs!$B$33)*(1-Inputs!$B$30/Inputs!$B$31)/(Inputs!$B$29-Inputs!$B$30)*DCF!M$6</f>
        <v>334279.20366334944</v>
      </c>
      <c r="DK115" s="15">
        <f ca="1">SUM(CX115:DH115)+CA115*DCF!M$46*(1+Inputs!$B$30)*(1-Inputs!$B$33)*(1-Inputs!$B$30/Inputs!$B$31)/(Inputs!$B$29-Inputs!$B$30)*DCF!M$6</f>
        <v>47374.264331897844</v>
      </c>
      <c r="DM115" s="15">
        <f ca="1">DI115+DJ115+DK115+Inputs!$B$34+Inputs!$B$36-Inputs!$B$35</f>
        <v>586763.289097909</v>
      </c>
    </row>
    <row r="116" spans="1:117" x14ac:dyDescent="0.75">
      <c r="A116" s="11">
        <v>103</v>
      </c>
      <c r="C116" s="23">
        <f t="shared" ca="1" si="70"/>
        <v>-0.4274432089438352</v>
      </c>
      <c r="D116" s="23">
        <f t="shared" ca="1" si="70"/>
        <v>1.3704044874436798</v>
      </c>
      <c r="E116" s="23">
        <f t="shared" ca="1" si="70"/>
        <v>0.1706153833175669</v>
      </c>
      <c r="F116" s="23">
        <f t="shared" ca="1" si="70"/>
        <v>-0.54061698781855627</v>
      </c>
      <c r="G116" s="23">
        <f t="shared" ca="1" si="70"/>
        <v>0.37635351409106182</v>
      </c>
      <c r="H116" s="23">
        <f t="shared" ca="1" si="70"/>
        <v>2.5746715168155236</v>
      </c>
      <c r="I116" s="23">
        <f t="shared" ca="1" si="70"/>
        <v>-2.1168055112268376</v>
      </c>
      <c r="J116" s="23">
        <f t="shared" ca="1" si="70"/>
        <v>-0.11497050990561193</v>
      </c>
      <c r="K116" s="23">
        <f t="shared" ca="1" si="70"/>
        <v>0.62988600927235827</v>
      </c>
      <c r="L116" s="23">
        <f t="shared" ca="1" si="70"/>
        <v>-0.30801950934367078</v>
      </c>
      <c r="M116" s="23">
        <f t="shared" ca="1" si="70"/>
        <v>-1.4580365522429781</v>
      </c>
      <c r="N116" s="23">
        <f ca="1">SQRT(Inputs!$B$38)*C116+SQRT(1-Inputs!$B$38)*_xlfn.NORM.S.INV(RAND())</f>
        <v>0.24299162611405314</v>
      </c>
      <c r="O116" s="23">
        <f ca="1">SQRT(Inputs!$B$38)*D116+SQRT(1-Inputs!$B$38)*_xlfn.NORM.S.INV(RAND())</f>
        <v>0.83905458246040232</v>
      </c>
      <c r="P116" s="23">
        <f ca="1">SQRT(Inputs!$B$38)*E116+SQRT(1-Inputs!$B$38)*_xlfn.NORM.S.INV(RAND())</f>
        <v>1.8094856763566629</v>
      </c>
      <c r="Q116" s="23">
        <f ca="1">SQRT(Inputs!$B$38)*F116+SQRT(1-Inputs!$B$38)*_xlfn.NORM.S.INV(RAND())</f>
        <v>0.7755354675347168</v>
      </c>
      <c r="R116" s="23">
        <f ca="1">SQRT(Inputs!$B$38)*G116+SQRT(1-Inputs!$B$38)*_xlfn.NORM.S.INV(RAND())</f>
        <v>-0.66346604964469347</v>
      </c>
      <c r="S116" s="23">
        <f ca="1">SQRT(Inputs!$B$38)*H116+SQRT(1-Inputs!$B$38)*_xlfn.NORM.S.INV(RAND())</f>
        <v>0.69335685125869895</v>
      </c>
      <c r="T116" s="23">
        <f ca="1">SQRT(Inputs!$B$38)*I116+SQRT(1-Inputs!$B$38)*_xlfn.NORM.S.INV(RAND())</f>
        <v>-1.20255991835299</v>
      </c>
      <c r="U116" s="23">
        <f ca="1">SQRT(Inputs!$B$38)*J116+SQRT(1-Inputs!$B$38)*_xlfn.NORM.S.INV(RAND())</f>
        <v>-0.37690295343435032</v>
      </c>
      <c r="V116" s="23">
        <f ca="1">SQRT(Inputs!$B$38)*K116+SQRT(1-Inputs!$B$38)*_xlfn.NORM.S.INV(RAND())</f>
        <v>-0.42648940716375255</v>
      </c>
      <c r="W116" s="23">
        <f ca="1">SQRT(Inputs!$B$38)*L116+SQRT(1-Inputs!$B$38)*_xlfn.NORM.S.INV(RAND())</f>
        <v>2.688223211594313</v>
      </c>
      <c r="X116" s="23">
        <f ca="1">SQRT(Inputs!$B$38)*M116+SQRT(1-Inputs!$B$38)*_xlfn.NORM.S.INV(RAND())</f>
        <v>-1.4847222783730238</v>
      </c>
      <c r="Y116" s="23">
        <f ca="1">SQRT(Inputs!$B$38)*C116+SQRT(1-Inputs!$B$38)*_xlfn.NORM.S.INV(RAND())</f>
        <v>0.6102553250478171</v>
      </c>
      <c r="Z116" s="23">
        <f ca="1">SQRT(Inputs!$B$38)*D116+SQRT(1-Inputs!$B$38)*_xlfn.NORM.S.INV(RAND())</f>
        <v>2.5245266720828443</v>
      </c>
      <c r="AA116" s="23">
        <f ca="1">SQRT(Inputs!$B$38)*E116+SQRT(1-Inputs!$B$38)*_xlfn.NORM.S.INV(RAND())</f>
        <v>-0.48434000535138017</v>
      </c>
      <c r="AB116" s="23">
        <f ca="1">SQRT(Inputs!$B$38)*F116+SQRT(1-Inputs!$B$38)*_xlfn.NORM.S.INV(RAND())</f>
        <v>-1.8794884282011721</v>
      </c>
      <c r="AC116" s="23">
        <f ca="1">SQRT(Inputs!$B$38)*G116+SQRT(1-Inputs!$B$38)*_xlfn.NORM.S.INV(RAND())</f>
        <v>0.14905937703774425</v>
      </c>
      <c r="AD116" s="23">
        <f ca="1">SQRT(Inputs!$B$38)*H116+SQRT(1-Inputs!$B$38)*_xlfn.NORM.S.INV(RAND())</f>
        <v>1.3996838430784218</v>
      </c>
      <c r="AE116" s="23">
        <f ca="1">SQRT(Inputs!$B$38)*I116+SQRT(1-Inputs!$B$38)*_xlfn.NORM.S.INV(RAND())</f>
        <v>-0.78214328006421896</v>
      </c>
      <c r="AF116" s="23">
        <f ca="1">SQRT(Inputs!$B$38)*J116+SQRT(1-Inputs!$B$38)*_xlfn.NORM.S.INV(RAND())</f>
        <v>-7.5962950502583906E-2</v>
      </c>
      <c r="AG116" s="23">
        <f ca="1">SQRT(Inputs!$B$38)*K116+SQRT(1-Inputs!$B$38)*_xlfn.NORM.S.INV(RAND())</f>
        <v>0.37422363262404706</v>
      </c>
      <c r="AH116" s="23">
        <f ca="1">SQRT(Inputs!$B$38)*L116+SQRT(1-Inputs!$B$38)*_xlfn.NORM.S.INV(RAND())</f>
        <v>0.3117999429899776</v>
      </c>
      <c r="AI116" s="23">
        <f ca="1">SQRT(Inputs!$B$38)*M116+SQRT(1-Inputs!$B$38)*_xlfn.NORM.S.INV(RAND())</f>
        <v>0.22097003571550133</v>
      </c>
      <c r="AJ116" s="23">
        <f ca="1">SQRT(Inputs!$B$38)*C116+SQRT(1-Inputs!$B$38)*_xlfn.NORM.S.INV(RAND())</f>
        <v>-1.0637772596700779</v>
      </c>
      <c r="AK116" s="23">
        <f ca="1">SQRT(Inputs!$B$38)*D116+SQRT(1-Inputs!$B$38)*_xlfn.NORM.S.INV(RAND())</f>
        <v>1.0328821460550985</v>
      </c>
      <c r="AL116" s="23">
        <f ca="1">SQRT(Inputs!$B$38)*E116+SQRT(1-Inputs!$B$38)*_xlfn.NORM.S.INV(RAND())</f>
        <v>-0.61824686685452379</v>
      </c>
      <c r="AM116" s="23">
        <f ca="1">SQRT(Inputs!$B$38)*F116+SQRT(1-Inputs!$B$38)*_xlfn.NORM.S.INV(RAND())</f>
        <v>-0.45411631634881466</v>
      </c>
      <c r="AN116" s="23">
        <f ca="1">SQRT(Inputs!$B$38)*G116+SQRT(1-Inputs!$B$38)*_xlfn.NORM.S.INV(RAND())</f>
        <v>-0.2235164398895905</v>
      </c>
      <c r="AO116" s="23">
        <f ca="1">SQRT(Inputs!$B$38)*H116+SQRT(1-Inputs!$B$38)*_xlfn.NORM.S.INV(RAND())</f>
        <v>1.617147227547773</v>
      </c>
      <c r="AP116" s="23">
        <f ca="1">SQRT(Inputs!$B$38)*I116+SQRT(1-Inputs!$B$38)*_xlfn.NORM.S.INV(RAND())</f>
        <v>-0.70633261153002902</v>
      </c>
      <c r="AQ116" s="23">
        <f ca="1">SQRT(Inputs!$B$38)*J116+SQRT(1-Inputs!$B$38)*_xlfn.NORM.S.INV(RAND())</f>
        <v>-0.75434752979687625</v>
      </c>
      <c r="AR116" s="23">
        <f ca="1">SQRT(Inputs!$B$38)*K116+SQRT(1-Inputs!$B$38)*_xlfn.NORM.S.INV(RAND())</f>
        <v>1.3261312953988473</v>
      </c>
      <c r="AS116" s="23">
        <f ca="1">SQRT(Inputs!$B$38)*L116+SQRT(1-Inputs!$B$38)*_xlfn.NORM.S.INV(RAND())</f>
        <v>-0.35189908420582383</v>
      </c>
      <c r="AT116" s="23">
        <f ca="1">SQRT(Inputs!$B$38)*M116+SQRT(1-Inputs!$B$38)*_xlfn.NORM.S.INV(RAND())</f>
        <v>1.8634809612041667</v>
      </c>
      <c r="AU116" s="15">
        <f ca="1">Inputs!$B$6*EXP($B$8-0.5*C$5^2+C$5*N116)</f>
        <v>5161.3126619858458</v>
      </c>
      <c r="AV116" s="15">
        <f t="shared" ca="1" si="37"/>
        <v>7107.4369820816673</v>
      </c>
      <c r="AW116" s="15">
        <f t="shared" ca="1" si="38"/>
        <v>11061.856670733177</v>
      </c>
      <c r="AX116" s="15">
        <f t="shared" ca="1" si="39"/>
        <v>14879.444840110087</v>
      </c>
      <c r="AY116" s="15">
        <f t="shared" ca="1" si="40"/>
        <v>16828.405442536347</v>
      </c>
      <c r="AZ116" s="15">
        <f t="shared" ca="1" si="41"/>
        <v>22214.589495519635</v>
      </c>
      <c r="BA116" s="15">
        <f t="shared" ca="1" si="42"/>
        <v>23970.045882308059</v>
      </c>
      <c r="BB116" s="15">
        <f t="shared" ca="1" si="43"/>
        <v>28259.121511377409</v>
      </c>
      <c r="BC116" s="15">
        <f t="shared" ca="1" si="44"/>
        <v>33214.296248282772</v>
      </c>
      <c r="BD116" s="15">
        <f t="shared" ca="1" si="45"/>
        <v>52323.061567305231</v>
      </c>
      <c r="BE116" s="15">
        <f t="shared" ca="1" si="46"/>
        <v>56005.646874003105</v>
      </c>
      <c r="BF116" s="15">
        <f ca="1">Inputs!$B$13*EXP($B$9-0.5*C$6^2+C$6*Y116)</f>
        <v>15609.749092841374</v>
      </c>
      <c r="BG116" s="15">
        <f t="shared" ca="1" si="47"/>
        <v>30001.005295555937</v>
      </c>
      <c r="BH116" s="15">
        <f t="shared" ca="1" si="48"/>
        <v>33826.274497014128</v>
      </c>
      <c r="BI116" s="15">
        <f t="shared" ca="1" si="49"/>
        <v>31006.443827035415</v>
      </c>
      <c r="BJ116" s="15">
        <f t="shared" ca="1" si="50"/>
        <v>38837.450337968636</v>
      </c>
      <c r="BK116" s="15">
        <f t="shared" ca="1" si="51"/>
        <v>57671.767338472833</v>
      </c>
      <c r="BL116" s="15">
        <f t="shared" ca="1" si="52"/>
        <v>64014.153131119689</v>
      </c>
      <c r="BM116" s="15">
        <f t="shared" ca="1" si="53"/>
        <v>77948.155572432341</v>
      </c>
      <c r="BN116" s="15">
        <f t="shared" ca="1" si="54"/>
        <v>100263.49806112978</v>
      </c>
      <c r="BO116" s="15">
        <f t="shared" ca="1" si="55"/>
        <v>127917.07151663999</v>
      </c>
      <c r="BP116" s="15">
        <f t="shared" ca="1" si="56"/>
        <v>161433.27785328848</v>
      </c>
      <c r="BQ116" s="15">
        <f ca="1">Inputs!$B$20*EXP($B$10-0.5*C$7^2+C$7*AJ116)</f>
        <v>2941.3540263681157</v>
      </c>
      <c r="BR116" s="15">
        <f t="shared" ca="1" si="57"/>
        <v>5540.4419440821102</v>
      </c>
      <c r="BS116" s="15">
        <f t="shared" ca="1" si="58"/>
        <v>6352.695856440082</v>
      </c>
      <c r="BT116" s="15">
        <f t="shared" ca="1" si="59"/>
        <v>7775.2908382997621</v>
      </c>
      <c r="BU116" s="15">
        <f t="shared" ca="1" si="60"/>
        <v>10208.308690771713</v>
      </c>
      <c r="BV116" s="15">
        <f t="shared" ca="1" si="61"/>
        <v>20445.713014021247</v>
      </c>
      <c r="BW116" s="15">
        <f t="shared" ca="1" si="62"/>
        <v>24569.130976462369</v>
      </c>
      <c r="BX116" s="15">
        <f t="shared" ca="1" si="63"/>
        <v>29540.989229112409</v>
      </c>
      <c r="BY116" s="15">
        <f t="shared" ca="1" si="64"/>
        <v>53346.477086663632</v>
      </c>
      <c r="BZ116" s="15">
        <f t="shared" ca="1" si="65"/>
        <v>70163.596063998979</v>
      </c>
      <c r="CA116" s="15">
        <f t="shared" ca="1" si="66"/>
        <v>137248.46621475322</v>
      </c>
      <c r="CB116" s="15">
        <f ca="1">(AU116*DCF!C$10-DCF!C$5*MAX(AU116*DCF!C$10,0)-MAX(AU116-Inputs!$B$6,0)/Inputs!$B$10)*DCF!C$6</f>
        <v>1041.6548758937452</v>
      </c>
      <c r="CC116" s="15">
        <f ca="1">(AV116*DCF!D$10-DCF!D$5*MAX(AV116*DCF!D$10,0)-MAX(AV116-AU116,0)/Inputs!$B$10)*DCF!D$6</f>
        <v>1257.8781313137868</v>
      </c>
      <c r="CD116" s="15">
        <f ca="1">(AW116*DCF!E$10-DCF!E$5*MAX(AW116*DCF!E$10,0)-MAX(AW116-AV116,0)/Inputs!$B$10)*DCF!E$6</f>
        <v>1663.307542297624</v>
      </c>
      <c r="CE116" s="15">
        <f ca="1">(AX116*DCF!F$10-DCF!F$5*MAX(AX116*DCF!F$10,0)-MAX(AX116-AW116,0)/Inputs!$B$10)*DCF!F$6</f>
        <v>2453.8136465381858</v>
      </c>
      <c r="CF116" s="15">
        <f ca="1">(AY116*DCF!G$10-DCF!G$5*MAX(AY116*DCF!G$10,0)-MAX(AY116-AX116,0)/Inputs!$B$10)*DCF!G$6</f>
        <v>3092.6981990723293</v>
      </c>
      <c r="CG116" s="15">
        <f ca="1">(AZ116*DCF!H$10-DCF!H$5*MAX(AZ116*DCF!H$10,0)-MAX(AZ116-AY116,0)/Inputs!$B$10)*DCF!H$6</f>
        <v>3356.5649459548135</v>
      </c>
      <c r="CH116" s="15">
        <f ca="1">(BA116*DCF!I$10-DCF!I$5*MAX(BA116*DCF!I$10,0)-MAX(BA116-AZ116,0)/Inputs!$B$10)*DCF!I$6</f>
        <v>4090.4965996899782</v>
      </c>
      <c r="CI116" s="15">
        <f ca="1">(BB116*DCF!J$10-DCF!J$5*MAX(BB116*DCF!J$10,0)-MAX(BB116-BA116,0)/Inputs!$B$10)*DCF!J$6</f>
        <v>4199.3920883878818</v>
      </c>
      <c r="CJ116" s="15">
        <f ca="1">(BC116*DCF!K$10-DCF!K$5*MAX(BC116*DCF!K$10,0)-MAX(BC116-BB116,0)/Inputs!$B$10)*DCF!K$6</f>
        <v>4653.3192397600351</v>
      </c>
      <c r="CK116" s="15">
        <f ca="1">(BD116*DCF!L$10-DCF!L$5*MAX(BD116*DCF!L$10,0)-MAX(BD116-BC116,0)/Inputs!$B$10)*DCF!L$6</f>
        <v>5420.2399043418336</v>
      </c>
      <c r="CL116" s="15">
        <f ca="1">(BE116*DCF!M$10-DCF!M$5*MAX(BE116*DCF!M$10,0)-MAX(BE116-BD116,0)/Inputs!$B$10)*DCF!M$6</f>
        <v>7463.1969905977912</v>
      </c>
      <c r="CM116" s="15">
        <f ca="1">(BF116*DCF!C$28-DCF!C$5*MAX(BF116*DCF!C$28,0)-MAX(BF116-Inputs!$B$13,0)/Inputs!$B$17)*DCF!C$6</f>
        <v>3788.7623150259174</v>
      </c>
      <c r="CN116" s="15">
        <f ca="1">(BG116*DCF!D$28-DCF!D$5*MAX(BG116*DCF!D$28,0)-MAX(BG116-BF116,0)/Inputs!$B$17)*DCF!D$6</f>
        <v>5765.673215325517</v>
      </c>
      <c r="CO116" s="15">
        <f ca="1">(BH116*DCF!E$28-DCF!E$5*MAX(BH116*DCF!E$28,0)-MAX(BH116-BG116,0)/Inputs!$B$17)*DCF!E$6</f>
        <v>8826.2953575884185</v>
      </c>
      <c r="CP116" s="15">
        <f ca="1">(BI116*DCF!F$28-DCF!F$5*MAX(BI116*DCF!F$28,0)-MAX(BI116-BH116,0)/Inputs!$B$17)*DCF!F$6</f>
        <v>8417.4327625673122</v>
      </c>
      <c r="CQ116" s="15">
        <f ca="1">(BJ116*DCF!G$28-DCF!G$5*MAX(BJ116*DCF!G$28,0)-MAX(BJ116-BI116,0)/Inputs!$B$17)*DCF!G$6</f>
        <v>8759.573214831973</v>
      </c>
      <c r="CR116" s="15">
        <f ca="1">(BK116*DCF!H$28-DCF!H$5*MAX(BK116*DCF!H$28,0)-MAX(BK116-BJ116,0)/Inputs!$B$17)*DCF!H$6</f>
        <v>11336.540035671496</v>
      </c>
      <c r="CS116" s="15">
        <f ca="1">(BL116*DCF!I$28-DCF!I$5*MAX(BL116*DCF!I$28,0)-MAX(BL116-BK116,0)/Inputs!$B$17)*DCF!I$6</f>
        <v>14142.795724825512</v>
      </c>
      <c r="CT116" s="15">
        <f ca="1">(BM116*DCF!J$28-DCF!J$5*MAX(BM116*DCF!J$28,0)-MAX(BM116-BL116,0)/Inputs!$B$17)*DCF!J$6</f>
        <v>15541.374770557997</v>
      </c>
      <c r="CU116" s="15">
        <f ca="1">(BN116*DCF!K$28-DCF!K$5*MAX(BN116*DCF!K$28,0)-MAX(BN116-BM116,0)/Inputs!$B$17)*DCF!K$6</f>
        <v>18440.637456470246</v>
      </c>
      <c r="CV116" s="15">
        <f ca="1">(BO116*DCF!L$28-DCF!L$5*MAX(BO116*DCF!L$28,0)-MAX(BO116-BN116,0)/Inputs!$B$17)*DCF!L$6</f>
        <v>22393.092782301872</v>
      </c>
      <c r="CW116" s="15">
        <f ca="1">(BP116*DCF!M$28-DCF!M$5*MAX(BP116*DCF!M$28,0)-MAX(BP116-BO116,0)/Inputs!$B$17)*DCF!M$6</f>
        <v>26870.37931026339</v>
      </c>
      <c r="CX116" s="15">
        <f ca="1">(BQ116*DCF!C$46-DCF!C$5*MAX(BQ116*DCF!C$46,0)-MAX(BQ116-Inputs!$B$20,0)/Inputs!$B$24)*DCF!C$6</f>
        <v>-679.29654188640086</v>
      </c>
      <c r="CY116" s="15">
        <f ca="1">(BR116*DCF!D$46-DCF!D$5*MAX(BR116*DCF!D$46,0)-MAX(BR116-BQ116,0)/Inputs!$B$24)*DCF!D$6</f>
        <v>-2054.6334751785284</v>
      </c>
      <c r="CZ116" s="15">
        <f ca="1">(BS116*DCF!E$46-DCF!E$5*MAX(BS116*DCF!E$46,0)-MAX(BS116-BR116,0)/Inputs!$B$24)*DCF!E$6</f>
        <v>-1071.3854771523638</v>
      </c>
      <c r="DA116" s="15">
        <f ca="1">(BT116*DCF!F$46-DCF!F$5*MAX(BT116*DCF!F$46,0)-MAX(BT116-BS116,0)/Inputs!$B$24)*DCF!F$6</f>
        <v>-1084.2576425367206</v>
      </c>
      <c r="DB116" s="15">
        <f ca="1">(BU116*DCF!G$46-DCF!G$5*MAX(BU116*DCF!G$46,0)-MAX(BU116-BT116,0)/Inputs!$B$24)*DCF!G$6</f>
        <v>-1161.8064702106499</v>
      </c>
      <c r="DC116" s="15">
        <f ca="1">(BV116*DCF!H$46-DCF!H$5*MAX(BV116*DCF!H$46,0)-MAX(BV116-BU116,0)/Inputs!$B$24)*DCF!H$6</f>
        <v>-3181.2106678328109</v>
      </c>
      <c r="DD116" s="15">
        <f ca="1">(BW116*DCF!I$46-DCF!I$5*MAX(BW116*DCF!I$46,0)-MAX(BW116-BV116,0)/Inputs!$B$24)*DCF!I$6</f>
        <v>-616.24017813716853</v>
      </c>
      <c r="DE116" s="15">
        <f ca="1">(BX116*DCF!J$46-DCF!J$5*MAX(BX116*DCF!J$46,0)-MAX(BX116-BW116,0)/Inputs!$B$24)*DCF!J$6</f>
        <v>-79.292796385076088</v>
      </c>
      <c r="DF116" s="15">
        <f ca="1">(BY116*DCF!K$46-DCF!K$5*MAX(BY116*DCF!K$46,0)-MAX(BY116-BX116,0)/Inputs!$B$24)*DCF!K$6</f>
        <v>-2784.3817469220248</v>
      </c>
      <c r="DG116" s="15">
        <f ca="1">(BZ116*DCF!L$46-DCF!L$5*MAX(BZ116*DCF!L$46,0)-MAX(BZ116-BY116,0)/Inputs!$B$24)*DCF!L$6</f>
        <v>1044.3152935833177</v>
      </c>
      <c r="DH116" s="15">
        <f ca="1">(CA116*DCF!M$46-DCF!M$5*MAX(CA116*DCF!M$46,0)-MAX(CA116-BZ116,0)/Inputs!$B$24)*DCF!M$6</f>
        <v>-3264.7669581441651</v>
      </c>
      <c r="DI116" s="15">
        <f ca="1">SUM(CB116:CL116)+BE116*DCF!M$10*(1+Inputs!$B$30)*(1-Inputs!$B$33)*(1-Inputs!$B$30/Inputs!$B$31)/(Inputs!$B$29-Inputs!$B$30)*DCF!M$6</f>
        <v>194557.01801220822</v>
      </c>
      <c r="DJ116" s="15">
        <f ca="1">SUM(CM116:CW116)+BP116*DCF!M$28*(1+Inputs!$B$30)*(1-Inputs!$B$33)*(1-Inputs!$B$30/Inputs!$B$31)/(Inputs!$B$29-Inputs!$B$30)*DCF!M$6</f>
        <v>743310.48627850087</v>
      </c>
      <c r="DK116" s="15">
        <f ca="1">SUM(CX116:DH116)+CA116*DCF!M$46*(1+Inputs!$B$30)*(1-Inputs!$B$33)*(1-Inputs!$B$30/Inputs!$B$31)/(Inputs!$B$29-Inputs!$B$30)*DCF!M$6</f>
        <v>197269.43022738313</v>
      </c>
      <c r="DM116" s="15">
        <f ca="1">DI116+DJ116+DK116+Inputs!$B$34+Inputs!$B$36-Inputs!$B$35</f>
        <v>1211987.9345180921</v>
      </c>
    </row>
    <row r="117" spans="1:117" x14ac:dyDescent="0.75">
      <c r="A117" s="11">
        <v>104</v>
      </c>
      <c r="C117" s="23">
        <f t="shared" ca="1" si="70"/>
        <v>-0.52526543847702056</v>
      </c>
      <c r="D117" s="23">
        <f t="shared" ca="1" si="70"/>
        <v>-1.3142343671909744</v>
      </c>
      <c r="E117" s="23">
        <f t="shared" ca="1" si="70"/>
        <v>-0.40944182900082238</v>
      </c>
      <c r="F117" s="23">
        <f t="shared" ca="1" si="70"/>
        <v>0.6396366073233285</v>
      </c>
      <c r="G117" s="23">
        <f t="shared" ca="1" si="70"/>
        <v>-0.12366085985840147</v>
      </c>
      <c r="H117" s="23">
        <f t="shared" ca="1" si="70"/>
        <v>1.9735976330121978</v>
      </c>
      <c r="I117" s="23">
        <f t="shared" ca="1" si="70"/>
        <v>0.84587283558679971</v>
      </c>
      <c r="J117" s="23">
        <f t="shared" ca="1" si="70"/>
        <v>1.4387071519407133</v>
      </c>
      <c r="K117" s="23">
        <f t="shared" ca="1" si="70"/>
        <v>-1.0776248335085654</v>
      </c>
      <c r="L117" s="23">
        <f t="shared" ca="1" si="70"/>
        <v>1.4181796428832212</v>
      </c>
      <c r="M117" s="23">
        <f t="shared" ca="1" si="70"/>
        <v>-1.9574617386419344</v>
      </c>
      <c r="N117" s="23">
        <f ca="1">SQRT(Inputs!$B$38)*C117+SQRT(1-Inputs!$B$38)*_xlfn.NORM.S.INV(RAND())</f>
        <v>-1.9297227304012607</v>
      </c>
      <c r="O117" s="23">
        <f ca="1">SQRT(Inputs!$B$38)*D117+SQRT(1-Inputs!$B$38)*_xlfn.NORM.S.INV(RAND())</f>
        <v>-2.2045984714281506</v>
      </c>
      <c r="P117" s="23">
        <f ca="1">SQRT(Inputs!$B$38)*E117+SQRT(1-Inputs!$B$38)*_xlfn.NORM.S.INV(RAND())</f>
        <v>9.9858247645757819E-2</v>
      </c>
      <c r="Q117" s="23">
        <f ca="1">SQRT(Inputs!$B$38)*F117+SQRT(1-Inputs!$B$38)*_xlfn.NORM.S.INV(RAND())</f>
        <v>-0.47068883831767611</v>
      </c>
      <c r="R117" s="23">
        <f ca="1">SQRT(Inputs!$B$38)*G117+SQRT(1-Inputs!$B$38)*_xlfn.NORM.S.INV(RAND())</f>
        <v>1.0465951719326774</v>
      </c>
      <c r="S117" s="23">
        <f ca="1">SQRT(Inputs!$B$38)*H117+SQRT(1-Inputs!$B$38)*_xlfn.NORM.S.INV(RAND())</f>
        <v>0.24621075082309785</v>
      </c>
      <c r="T117" s="23">
        <f ca="1">SQRT(Inputs!$B$38)*I117+SQRT(1-Inputs!$B$38)*_xlfn.NORM.S.INV(RAND())</f>
        <v>1.415681733548813</v>
      </c>
      <c r="U117" s="23">
        <f ca="1">SQRT(Inputs!$B$38)*J117+SQRT(1-Inputs!$B$38)*_xlfn.NORM.S.INV(RAND())</f>
        <v>-0.14756003938510798</v>
      </c>
      <c r="V117" s="23">
        <f ca="1">SQRT(Inputs!$B$38)*K117+SQRT(1-Inputs!$B$38)*_xlfn.NORM.S.INV(RAND())</f>
        <v>0.44927933956698551</v>
      </c>
      <c r="W117" s="23">
        <f ca="1">SQRT(Inputs!$B$38)*L117+SQRT(1-Inputs!$B$38)*_xlfn.NORM.S.INV(RAND())</f>
        <v>0.24848821420926737</v>
      </c>
      <c r="X117" s="23">
        <f ca="1">SQRT(Inputs!$B$38)*M117+SQRT(1-Inputs!$B$38)*_xlfn.NORM.S.INV(RAND())</f>
        <v>-1.1222231347493172</v>
      </c>
      <c r="Y117" s="23">
        <f ca="1">SQRT(Inputs!$B$38)*C117+SQRT(1-Inputs!$B$38)*_xlfn.NORM.S.INV(RAND())</f>
        <v>-0.8401445398398657</v>
      </c>
      <c r="Z117" s="23">
        <f ca="1">SQRT(Inputs!$B$38)*D117+SQRT(1-Inputs!$B$38)*_xlfn.NORM.S.INV(RAND())</f>
        <v>-0.14996937695980384</v>
      </c>
      <c r="AA117" s="23">
        <f ca="1">SQRT(Inputs!$B$38)*E117+SQRT(1-Inputs!$B$38)*_xlfn.NORM.S.INV(RAND())</f>
        <v>-0.73620964100873487</v>
      </c>
      <c r="AB117" s="23">
        <f ca="1">SQRT(Inputs!$B$38)*F117+SQRT(1-Inputs!$B$38)*_xlfn.NORM.S.INV(RAND())</f>
        <v>1.4597186123378811</v>
      </c>
      <c r="AC117" s="23">
        <f ca="1">SQRT(Inputs!$B$38)*G117+SQRT(1-Inputs!$B$38)*_xlfn.NORM.S.INV(RAND())</f>
        <v>-0.78142683129788681</v>
      </c>
      <c r="AD117" s="23">
        <f ca="1">SQRT(Inputs!$B$38)*H117+SQRT(1-Inputs!$B$38)*_xlfn.NORM.S.INV(RAND())</f>
        <v>2.4618149549487489E-2</v>
      </c>
      <c r="AE117" s="23">
        <f ca="1">SQRT(Inputs!$B$38)*I117+SQRT(1-Inputs!$B$38)*_xlfn.NORM.S.INV(RAND())</f>
        <v>0.38512780312457673</v>
      </c>
      <c r="AF117" s="23">
        <f ca="1">SQRT(Inputs!$B$38)*J117+SQRT(1-Inputs!$B$38)*_xlfn.NORM.S.INV(RAND())</f>
        <v>0.48029897142357442</v>
      </c>
      <c r="AG117" s="23">
        <f ca="1">SQRT(Inputs!$B$38)*K117+SQRT(1-Inputs!$B$38)*_xlfn.NORM.S.INV(RAND())</f>
        <v>-1.44238541357618</v>
      </c>
      <c r="AH117" s="23">
        <f ca="1">SQRT(Inputs!$B$38)*L117+SQRT(1-Inputs!$B$38)*_xlfn.NORM.S.INV(RAND())</f>
        <v>0.38900063458968381</v>
      </c>
      <c r="AI117" s="23">
        <f ca="1">SQRT(Inputs!$B$38)*M117+SQRT(1-Inputs!$B$38)*_xlfn.NORM.S.INV(RAND())</f>
        <v>7.966608505345274E-2</v>
      </c>
      <c r="AJ117" s="23">
        <f ca="1">SQRT(Inputs!$B$38)*C117+SQRT(1-Inputs!$B$38)*_xlfn.NORM.S.INV(RAND())</f>
        <v>-2.9717230495071245E-2</v>
      </c>
      <c r="AK117" s="23">
        <f ca="1">SQRT(Inputs!$B$38)*D117+SQRT(1-Inputs!$B$38)*_xlfn.NORM.S.INV(RAND())</f>
        <v>-1.0539862263521784</v>
      </c>
      <c r="AL117" s="23">
        <f ca="1">SQRT(Inputs!$B$38)*E117+SQRT(1-Inputs!$B$38)*_xlfn.NORM.S.INV(RAND())</f>
        <v>-1.6361874504634009</v>
      </c>
      <c r="AM117" s="23">
        <f ca="1">SQRT(Inputs!$B$38)*F117+SQRT(1-Inputs!$B$38)*_xlfn.NORM.S.INV(RAND())</f>
        <v>5.7217562270758582E-2</v>
      </c>
      <c r="AN117" s="23">
        <f ca="1">SQRT(Inputs!$B$38)*G117+SQRT(1-Inputs!$B$38)*_xlfn.NORM.S.INV(RAND())</f>
        <v>-0.38274715978881046</v>
      </c>
      <c r="AO117" s="23">
        <f ca="1">SQRT(Inputs!$B$38)*H117+SQRT(1-Inputs!$B$38)*_xlfn.NORM.S.INV(RAND())</f>
        <v>0.1354793614813331</v>
      </c>
      <c r="AP117" s="23">
        <f ca="1">SQRT(Inputs!$B$38)*I117+SQRT(1-Inputs!$B$38)*_xlfn.NORM.S.INV(RAND())</f>
        <v>1.3157456177350768</v>
      </c>
      <c r="AQ117" s="23">
        <f ca="1">SQRT(Inputs!$B$38)*J117+SQRT(1-Inputs!$B$38)*_xlfn.NORM.S.INV(RAND())</f>
        <v>-0.99912029433523919</v>
      </c>
      <c r="AR117" s="23">
        <f ca="1">SQRT(Inputs!$B$38)*K117+SQRT(1-Inputs!$B$38)*_xlfn.NORM.S.INV(RAND())</f>
        <v>-7.6138861252830758E-2</v>
      </c>
      <c r="AS117" s="23">
        <f ca="1">SQRT(Inputs!$B$38)*L117+SQRT(1-Inputs!$B$38)*_xlfn.NORM.S.INV(RAND())</f>
        <v>1.0535207495768546</v>
      </c>
      <c r="AT117" s="23">
        <f ca="1">SQRT(Inputs!$B$38)*M117+SQRT(1-Inputs!$B$38)*_xlfn.NORM.S.INV(RAND())</f>
        <v>-0.43895390188244165</v>
      </c>
      <c r="AU117" s="15">
        <f ca="1">Inputs!$B$6*EXP($B$8-0.5*C$5^2+C$5*N117)</f>
        <v>3630.9233573425809</v>
      </c>
      <c r="AV117" s="15">
        <f t="shared" ca="1" si="37"/>
        <v>3196.0744859392444</v>
      </c>
      <c r="AW117" s="15">
        <f t="shared" ca="1" si="38"/>
        <v>3949.8908798476127</v>
      </c>
      <c r="AX117" s="15">
        <f t="shared" ca="1" si="39"/>
        <v>4547.0169658719251</v>
      </c>
      <c r="AY117" s="15">
        <f t="shared" ca="1" si="40"/>
        <v>6279.3940039128611</v>
      </c>
      <c r="AZ117" s="15">
        <f t="shared" ca="1" si="41"/>
        <v>7890.9379696309907</v>
      </c>
      <c r="BA117" s="15">
        <f t="shared" ca="1" si="42"/>
        <v>11198.670770715207</v>
      </c>
      <c r="BB117" s="15">
        <f t="shared" ca="1" si="43"/>
        <v>13509.379270771242</v>
      </c>
      <c r="BC117" s="15">
        <f t="shared" ca="1" si="44"/>
        <v>17278.901090492451</v>
      </c>
      <c r="BD117" s="15">
        <f t="shared" ca="1" si="45"/>
        <v>21666.038165926406</v>
      </c>
      <c r="BE117" s="15">
        <f t="shared" ca="1" si="46"/>
        <v>23969.395057118018</v>
      </c>
      <c r="BF117" s="15">
        <f ca="1">Inputs!$B$13*EXP($B$9-0.5*C$6^2+C$6*Y117)</f>
        <v>11708.993685535419</v>
      </c>
      <c r="BG117" s="15">
        <f t="shared" ca="1" si="47"/>
        <v>13889.187572520621</v>
      </c>
      <c r="BH117" s="15">
        <f t="shared" ca="1" si="48"/>
        <v>15019.407295050185</v>
      </c>
      <c r="BI117" s="15">
        <f t="shared" ca="1" si="49"/>
        <v>23017.835621188151</v>
      </c>
      <c r="BJ117" s="15">
        <f t="shared" ca="1" si="50"/>
        <v>25212.348505164897</v>
      </c>
      <c r="BK117" s="15">
        <f t="shared" ca="1" si="51"/>
        <v>31047.263197664597</v>
      </c>
      <c r="BL117" s="15">
        <f t="shared" ca="1" si="52"/>
        <v>40089.549138894661</v>
      </c>
      <c r="BM117" s="15">
        <f t="shared" ca="1" si="53"/>
        <v>52308.479294925317</v>
      </c>
      <c r="BN117" s="15">
        <f t="shared" ca="1" si="54"/>
        <v>54120.948781275147</v>
      </c>
      <c r="BO117" s="15">
        <f t="shared" ca="1" si="55"/>
        <v>69670.405876526289</v>
      </c>
      <c r="BP117" s="15">
        <f t="shared" ca="1" si="56"/>
        <v>86528.699987186788</v>
      </c>
      <c r="BQ117" s="15">
        <f ca="1">Inputs!$B$20*EXP($B$10-0.5*C$7^2+C$7*AJ117)</f>
        <v>4244.5390168919894</v>
      </c>
      <c r="BR117" s="15">
        <f t="shared" ca="1" si="57"/>
        <v>4120.9749764324342</v>
      </c>
      <c r="BS117" s="15">
        <f t="shared" ca="1" si="58"/>
        <v>3527.323187841972</v>
      </c>
      <c r="BT117" s="15">
        <f t="shared" ca="1" si="59"/>
        <v>4936.9623785459598</v>
      </c>
      <c r="BU117" s="15">
        <f t="shared" ca="1" si="60"/>
        <v>6236.8316553907125</v>
      </c>
      <c r="BV117" s="15">
        <f t="shared" ca="1" si="61"/>
        <v>8946.1738796244699</v>
      </c>
      <c r="BW117" s="15">
        <f t="shared" ca="1" si="62"/>
        <v>16492.650418706118</v>
      </c>
      <c r="BX117" s="15">
        <f t="shared" ca="1" si="63"/>
        <v>18880.548143490156</v>
      </c>
      <c r="BY117" s="15">
        <f t="shared" ca="1" si="64"/>
        <v>26072.273263860323</v>
      </c>
      <c r="BZ117" s="15">
        <f t="shared" ca="1" si="65"/>
        <v>44400.813034126804</v>
      </c>
      <c r="CA117" s="15">
        <f t="shared" ca="1" si="66"/>
        <v>57689.581327780223</v>
      </c>
      <c r="CB117" s="15">
        <f ca="1">(AU117*DCF!C$10-DCF!C$5*MAX(AU117*DCF!C$10,0)-MAX(AU117-Inputs!$B$6,0)/Inputs!$B$10)*DCF!C$6</f>
        <v>932.45421665192714</v>
      </c>
      <c r="CC117" s="15">
        <f ca="1">(AV117*DCF!D$10-DCF!D$5*MAX(AV117*DCF!D$10,0)-MAX(AV117-AU117,0)/Inputs!$B$10)*DCF!D$6</f>
        <v>779.02150325379512</v>
      </c>
      <c r="CD117" s="15">
        <f ca="1">(AW117*DCF!E$10-DCF!E$5*MAX(AW117*DCF!E$10,0)-MAX(AW117-AV117,0)/Inputs!$B$10)*DCF!E$6</f>
        <v>742.17625847644251</v>
      </c>
      <c r="CE117" s="15">
        <f ca="1">(AX117*DCF!F$10-DCF!F$5*MAX(AX117*DCF!F$10,0)-MAX(AX117-AW117,0)/Inputs!$B$10)*DCF!F$6</f>
        <v>868.35942313544501</v>
      </c>
      <c r="CF117" s="15">
        <f ca="1">(AY117*DCF!G$10-DCF!G$5*MAX(AY117*DCF!G$10,0)-MAX(AY117-AX117,0)/Inputs!$B$10)*DCF!G$6</f>
        <v>960.81258455414718</v>
      </c>
      <c r="CG117" s="15">
        <f ca="1">(AZ117*DCF!H$10-DCF!H$5*MAX(AZ117*DCF!H$10,0)-MAX(AZ117-AY117,0)/Inputs!$B$10)*DCF!H$6</f>
        <v>1245.872744972181</v>
      </c>
      <c r="CH117" s="15">
        <f ca="1">(BA117*DCF!I$10-DCF!I$5*MAX(BA117*DCF!I$10,0)-MAX(BA117-AZ117,0)/Inputs!$B$10)*DCF!I$6</f>
        <v>1503.0045491965916</v>
      </c>
      <c r="CI117" s="15">
        <f ca="1">(BB117*DCF!J$10-DCF!J$5*MAX(BB117*DCF!J$10,0)-MAX(BB117-BA117,0)/Inputs!$B$10)*DCF!J$6</f>
        <v>1968.0910332422368</v>
      </c>
      <c r="CJ117" s="15">
        <f ca="1">(BC117*DCF!K$10-DCF!K$5*MAX(BC117*DCF!K$10,0)-MAX(BC117-BB117,0)/Inputs!$B$10)*DCF!K$6</f>
        <v>2253.9499027256124</v>
      </c>
      <c r="CK117" s="15">
        <f ca="1">(BD117*DCF!L$10-DCF!L$5*MAX(BD117*DCF!L$10,0)-MAX(BD117-BC117,0)/Inputs!$B$10)*DCF!L$6</f>
        <v>2700.3226982998667</v>
      </c>
      <c r="CL117" s="15">
        <f ca="1">(BE117*DCF!M$10-DCF!M$5*MAX(BE117*DCF!M$10,0)-MAX(BE117-BD117,0)/Inputs!$B$10)*DCF!M$6</f>
        <v>3107.2310720231885</v>
      </c>
      <c r="CM117" s="15">
        <f ca="1">(BF117*DCF!C$28-DCF!C$5*MAX(BF117*DCF!C$28,0)-MAX(BF117-Inputs!$B$13,0)/Inputs!$B$17)*DCF!C$6</f>
        <v>3499.1446459781414</v>
      </c>
      <c r="CN117" s="15">
        <f ca="1">(BG117*DCF!D$28-DCF!D$5*MAX(BG117*DCF!D$28,0)-MAX(BG117-BF117,0)/Inputs!$B$17)*DCF!D$6</f>
        <v>3625.5507605336716</v>
      </c>
      <c r="CO117" s="15">
        <f ca="1">(BH117*DCF!E$28-DCF!E$5*MAX(BH117*DCF!E$28,0)-MAX(BH117-BG117,0)/Inputs!$B$17)*DCF!E$6</f>
        <v>4031.0128381025834</v>
      </c>
      <c r="CP117" s="15">
        <f ca="1">(BI117*DCF!F$28-DCF!F$5*MAX(BI117*DCF!F$28,0)-MAX(BI117-BH117,0)/Inputs!$B$17)*DCF!F$6</f>
        <v>4792.4957599327699</v>
      </c>
      <c r="CQ117" s="15">
        <f ca="1">(BJ117*DCF!G$28-DCF!G$5*MAX(BJ117*DCF!G$28,0)-MAX(BJ117-BI117,0)/Inputs!$B$17)*DCF!G$6</f>
        <v>6172.4397172572581</v>
      </c>
      <c r="CR117" s="15">
        <f ca="1">(BK117*DCF!H$28-DCF!H$5*MAX(BK117*DCF!H$28,0)-MAX(BK117-BJ117,0)/Inputs!$B$17)*DCF!H$6</f>
        <v>6771.748730008836</v>
      </c>
      <c r="CS117" s="15">
        <f ca="1">(BL117*DCF!I$28-DCF!I$5*MAX(BL117*DCF!I$28,0)-MAX(BL117-BK117,0)/Inputs!$B$17)*DCF!I$6</f>
        <v>8129.3339919119808</v>
      </c>
      <c r="CT117" s="15">
        <f ca="1">(BM117*DCF!J$28-DCF!J$5*MAX(BM117*DCF!J$28,0)-MAX(BM117-BL117,0)/Inputs!$B$17)*DCF!J$6</f>
        <v>10049.003021369634</v>
      </c>
      <c r="CU117" s="15">
        <f ca="1">(BN117*DCF!K$28-DCF!K$5*MAX(BN117*DCF!K$28,0)-MAX(BN117-BM117,0)/Inputs!$B$17)*DCF!K$6</f>
        <v>11207.433566424574</v>
      </c>
      <c r="CV117" s="15">
        <f ca="1">(BO117*DCF!L$28-DCF!L$5*MAX(BO117*DCF!L$28,0)-MAX(BO117-BN117,0)/Inputs!$B$17)*DCF!L$6</f>
        <v>12141.261346554586</v>
      </c>
      <c r="CW117" s="15">
        <f ca="1">(BP117*DCF!M$28-DCF!M$5*MAX(BP117*DCF!M$28,0)-MAX(BP117-BO117,0)/Inputs!$B$17)*DCF!M$6</f>
        <v>14518.259538510551</v>
      </c>
      <c r="CX117" s="15">
        <f ca="1">(BQ117*DCF!C$46-DCF!C$5*MAX(BQ117*DCF!C$46,0)-MAX(BQ117-Inputs!$B$20,0)/Inputs!$B$24)*DCF!C$6</f>
        <v>-1462.2672172461819</v>
      </c>
      <c r="CY117" s="15">
        <f ca="1">(BR117*DCF!D$46-DCF!D$5*MAX(BR117*DCF!D$46,0)-MAX(BR117-BQ117,0)/Inputs!$B$24)*DCF!D$6</f>
        <v>-703.35432609826648</v>
      </c>
      <c r="CZ117" s="15">
        <f ca="1">(BS117*DCF!E$46-DCF!E$5*MAX(BS117*DCF!E$46,0)-MAX(BS117-BR117,0)/Inputs!$B$24)*DCF!E$6</f>
        <v>-417.11210849275653</v>
      </c>
      <c r="DA117" s="15">
        <f ca="1">(BT117*DCF!F$46-DCF!F$5*MAX(BT117*DCF!F$46,0)-MAX(BT117-BS117,0)/Inputs!$B$24)*DCF!F$6</f>
        <v>-872.83500569242028</v>
      </c>
      <c r="DB117" s="15">
        <f ca="1">(BU117*DCF!G$46-DCF!G$5*MAX(BU117*DCF!G$46,0)-MAX(BU117-BT117,0)/Inputs!$B$24)*DCF!G$6</f>
        <v>-647.04503686214514</v>
      </c>
      <c r="DC117" s="15">
        <f ca="1">(BV117*DCF!H$46-DCF!H$5*MAX(BV117*DCF!H$46,0)-MAX(BV117-BU117,0)/Inputs!$B$24)*DCF!H$6</f>
        <v>-841.91149576541147</v>
      </c>
      <c r="DD117" s="15">
        <f ca="1">(BW117*DCF!I$46-DCF!I$5*MAX(BW117*DCF!I$46,0)-MAX(BW117-BV117,0)/Inputs!$B$24)*DCF!I$6</f>
        <v>-1785.3973213066929</v>
      </c>
      <c r="DE117" s="15">
        <f ca="1">(BX117*DCF!J$46-DCF!J$5*MAX(BX117*DCF!J$46,0)-MAX(BX117-BW117,0)/Inputs!$B$24)*DCF!J$6</f>
        <v>158.75530443319599</v>
      </c>
      <c r="DF117" s="15">
        <f ca="1">(BY117*DCF!K$46-DCF!K$5*MAX(BY117*DCF!K$46,0)-MAX(BY117-BX117,0)/Inputs!$B$24)*DCF!K$6</f>
        <v>-272.44590653379731</v>
      </c>
      <c r="DG117" s="15">
        <f ca="1">(BZ117*DCF!L$46-DCF!L$5*MAX(BZ117*DCF!L$46,0)-MAX(BZ117-BY117,0)/Inputs!$B$24)*DCF!L$6</f>
        <v>-1078.5864989271047</v>
      </c>
      <c r="DH117" s="15">
        <f ca="1">(CA117*DCF!M$46-DCF!M$5*MAX(CA117*DCF!M$46,0)-MAX(CA117-BZ117,0)/Inputs!$B$24)*DCF!M$6</f>
        <v>1744.5373305522062</v>
      </c>
      <c r="DI117" s="15">
        <f ca="1">SUM(CB117:CL117)+BE117*DCF!M$10*(1+Inputs!$B$30)*(1-Inputs!$B$33)*(1-Inputs!$B$30/Inputs!$B$31)/(Inputs!$B$29-Inputs!$B$30)*DCF!M$6</f>
        <v>83768.439392927015</v>
      </c>
      <c r="DJ117" s="15">
        <f ca="1">SUM(CM117:CW117)+BP117*DCF!M$28*(1+Inputs!$B$30)*(1-Inputs!$B$33)*(1-Inputs!$B$30/Inputs!$B$31)/(Inputs!$B$29-Inputs!$B$30)*DCF!M$6</f>
        <v>406018.37230050802</v>
      </c>
      <c r="DK117" s="15">
        <f ca="1">SUM(CX117:DH117)+CA117*DCF!M$46*(1+Inputs!$B$30)*(1-Inputs!$B$33)*(1-Inputs!$B$30/Inputs!$B$31)/(Inputs!$B$29-Inputs!$B$30)*DCF!M$6</f>
        <v>83017.264218588345</v>
      </c>
      <c r="DM117" s="15">
        <f ca="1">DI117+DJ117+DK117+Inputs!$B$34+Inputs!$B$36-Inputs!$B$35</f>
        <v>649655.07591202343</v>
      </c>
    </row>
    <row r="118" spans="1:117" x14ac:dyDescent="0.75">
      <c r="A118" s="11">
        <v>105</v>
      </c>
      <c r="C118" s="23">
        <f t="shared" ca="1" si="70"/>
        <v>0.70490595479585216</v>
      </c>
      <c r="D118" s="23">
        <f t="shared" ca="1" si="70"/>
        <v>-0.16242751829207133</v>
      </c>
      <c r="E118" s="23">
        <f t="shared" ca="1" si="70"/>
        <v>1.4619742953716197</v>
      </c>
      <c r="F118" s="23">
        <f t="shared" ca="1" si="70"/>
        <v>-0.19814473690846307</v>
      </c>
      <c r="G118" s="23">
        <f t="shared" ca="1" si="70"/>
        <v>-0.52182629368476385</v>
      </c>
      <c r="H118" s="23">
        <f t="shared" ca="1" si="70"/>
        <v>0.52569304005145423</v>
      </c>
      <c r="I118" s="23">
        <f t="shared" ca="1" si="70"/>
        <v>0.23841757229004679</v>
      </c>
      <c r="J118" s="23">
        <f t="shared" ca="1" si="70"/>
        <v>0.20001576581508693</v>
      </c>
      <c r="K118" s="23">
        <f t="shared" ca="1" si="70"/>
        <v>0.78431609427784799</v>
      </c>
      <c r="L118" s="23">
        <f t="shared" ca="1" si="70"/>
        <v>0.10537436128143753</v>
      </c>
      <c r="M118" s="23">
        <f t="shared" ca="1" si="70"/>
        <v>-0.9241535903161916</v>
      </c>
      <c r="N118" s="23">
        <f ca="1">SQRT(Inputs!$B$38)*C118+SQRT(1-Inputs!$B$38)*_xlfn.NORM.S.INV(RAND())</f>
        <v>0.71475941755596228</v>
      </c>
      <c r="O118" s="23">
        <f ca="1">SQRT(Inputs!$B$38)*D118+SQRT(1-Inputs!$B$38)*_xlfn.NORM.S.INV(RAND())</f>
        <v>0.42361613266282344</v>
      </c>
      <c r="P118" s="23">
        <f ca="1">SQRT(Inputs!$B$38)*E118+SQRT(1-Inputs!$B$38)*_xlfn.NORM.S.INV(RAND())</f>
        <v>1.5097151259800508</v>
      </c>
      <c r="Q118" s="23">
        <f ca="1">SQRT(Inputs!$B$38)*F118+SQRT(1-Inputs!$B$38)*_xlfn.NORM.S.INV(RAND())</f>
        <v>-1.6011692948337088</v>
      </c>
      <c r="R118" s="23">
        <f ca="1">SQRT(Inputs!$B$38)*G118+SQRT(1-Inputs!$B$38)*_xlfn.NORM.S.INV(RAND())</f>
        <v>0.13040233934909312</v>
      </c>
      <c r="S118" s="23">
        <f ca="1">SQRT(Inputs!$B$38)*H118+SQRT(1-Inputs!$B$38)*_xlfn.NORM.S.INV(RAND())</f>
        <v>-0.20849867515011888</v>
      </c>
      <c r="T118" s="23">
        <f ca="1">SQRT(Inputs!$B$38)*I118+SQRT(1-Inputs!$B$38)*_xlfn.NORM.S.INV(RAND())</f>
        <v>-0.98355708594110758</v>
      </c>
      <c r="U118" s="23">
        <f ca="1">SQRT(Inputs!$B$38)*J118+SQRT(1-Inputs!$B$38)*_xlfn.NORM.S.INV(RAND())</f>
        <v>0.53957107849407726</v>
      </c>
      <c r="V118" s="23">
        <f ca="1">SQRT(Inputs!$B$38)*K118+SQRT(1-Inputs!$B$38)*_xlfn.NORM.S.INV(RAND())</f>
        <v>-0.53433392493574638</v>
      </c>
      <c r="W118" s="23">
        <f ca="1">SQRT(Inputs!$B$38)*L118+SQRT(1-Inputs!$B$38)*_xlfn.NORM.S.INV(RAND())</f>
        <v>1.160317176150015E-2</v>
      </c>
      <c r="X118" s="23">
        <f ca="1">SQRT(Inputs!$B$38)*M118+SQRT(1-Inputs!$B$38)*_xlfn.NORM.S.INV(RAND())</f>
        <v>-0.38035202920658329</v>
      </c>
      <c r="Y118" s="23">
        <f ca="1">SQRT(Inputs!$B$38)*C118+SQRT(1-Inputs!$B$38)*_xlfn.NORM.S.INV(RAND())</f>
        <v>1.0039534692387579</v>
      </c>
      <c r="Z118" s="23">
        <f ca="1">SQRT(Inputs!$B$38)*D118+SQRT(1-Inputs!$B$38)*_xlfn.NORM.S.INV(RAND())</f>
        <v>-1.190172677553325</v>
      </c>
      <c r="AA118" s="23">
        <f ca="1">SQRT(Inputs!$B$38)*E118+SQRT(1-Inputs!$B$38)*_xlfn.NORM.S.INV(RAND())</f>
        <v>1.4118158074919775</v>
      </c>
      <c r="AB118" s="23">
        <f ca="1">SQRT(Inputs!$B$38)*F118+SQRT(1-Inputs!$B$38)*_xlfn.NORM.S.INV(RAND())</f>
        <v>-0.87186087495419162</v>
      </c>
      <c r="AC118" s="23">
        <f ca="1">SQRT(Inputs!$B$38)*G118+SQRT(1-Inputs!$B$38)*_xlfn.NORM.S.INV(RAND())</f>
        <v>-0.34671271586037911</v>
      </c>
      <c r="AD118" s="23">
        <f ca="1">SQRT(Inputs!$B$38)*H118+SQRT(1-Inputs!$B$38)*_xlfn.NORM.S.INV(RAND())</f>
        <v>1.1387389602629259</v>
      </c>
      <c r="AE118" s="23">
        <f ca="1">SQRT(Inputs!$B$38)*I118+SQRT(1-Inputs!$B$38)*_xlfn.NORM.S.INV(RAND())</f>
        <v>1.0032909472664278</v>
      </c>
      <c r="AF118" s="23">
        <f ca="1">SQRT(Inputs!$B$38)*J118+SQRT(1-Inputs!$B$38)*_xlfn.NORM.S.INV(RAND())</f>
        <v>-0.5095666866707117</v>
      </c>
      <c r="AG118" s="23">
        <f ca="1">SQRT(Inputs!$B$38)*K118+SQRT(1-Inputs!$B$38)*_xlfn.NORM.S.INV(RAND())</f>
        <v>0.34107638547270014</v>
      </c>
      <c r="AH118" s="23">
        <f ca="1">SQRT(Inputs!$B$38)*L118+SQRT(1-Inputs!$B$38)*_xlfn.NORM.S.INV(RAND())</f>
        <v>0.16796699823681649</v>
      </c>
      <c r="AI118" s="23">
        <f ca="1">SQRT(Inputs!$B$38)*M118+SQRT(1-Inputs!$B$38)*_xlfn.NORM.S.INV(RAND())</f>
        <v>-0.83812223025387089</v>
      </c>
      <c r="AJ118" s="23">
        <f ca="1">SQRT(Inputs!$B$38)*C118+SQRT(1-Inputs!$B$38)*_xlfn.NORM.S.INV(RAND())</f>
        <v>1.1685918905825157</v>
      </c>
      <c r="AK118" s="23">
        <f ca="1">SQRT(Inputs!$B$38)*D118+SQRT(1-Inputs!$B$38)*_xlfn.NORM.S.INV(RAND())</f>
        <v>-0.99006740781713998</v>
      </c>
      <c r="AL118" s="23">
        <f ca="1">SQRT(Inputs!$B$38)*E118+SQRT(1-Inputs!$B$38)*_xlfn.NORM.S.INV(RAND())</f>
        <v>1.2454291466629364</v>
      </c>
      <c r="AM118" s="23">
        <f ca="1">SQRT(Inputs!$B$38)*F118+SQRT(1-Inputs!$B$38)*_xlfn.NORM.S.INV(RAND())</f>
        <v>0.29557702279753423</v>
      </c>
      <c r="AN118" s="23">
        <f ca="1">SQRT(Inputs!$B$38)*G118+SQRT(1-Inputs!$B$38)*_xlfn.NORM.S.INV(RAND())</f>
        <v>-0.21098245867753679</v>
      </c>
      <c r="AO118" s="23">
        <f ca="1">SQRT(Inputs!$B$38)*H118+SQRT(1-Inputs!$B$38)*_xlfn.NORM.S.INV(RAND())</f>
        <v>-1.5672395111728239</v>
      </c>
      <c r="AP118" s="23">
        <f ca="1">SQRT(Inputs!$B$38)*I118+SQRT(1-Inputs!$B$38)*_xlfn.NORM.S.INV(RAND())</f>
        <v>0.11308331211951929</v>
      </c>
      <c r="AQ118" s="23">
        <f ca="1">SQRT(Inputs!$B$38)*J118+SQRT(1-Inputs!$B$38)*_xlfn.NORM.S.INV(RAND())</f>
        <v>0.70112328369154897</v>
      </c>
      <c r="AR118" s="23">
        <f ca="1">SQRT(Inputs!$B$38)*K118+SQRT(1-Inputs!$B$38)*_xlfn.NORM.S.INV(RAND())</f>
        <v>1.8264099419366846</v>
      </c>
      <c r="AS118" s="23">
        <f ca="1">SQRT(Inputs!$B$38)*L118+SQRT(1-Inputs!$B$38)*_xlfn.NORM.S.INV(RAND())</f>
        <v>0.10856187016480615</v>
      </c>
      <c r="AT118" s="23">
        <f ca="1">SQRT(Inputs!$B$38)*M118+SQRT(1-Inputs!$B$38)*_xlfn.NORM.S.INV(RAND())</f>
        <v>-0.10796537766718256</v>
      </c>
      <c r="AU118" s="15">
        <f ca="1">Inputs!$B$6*EXP($B$8-0.5*C$5^2+C$5*N118)</f>
        <v>5570.9045762293463</v>
      </c>
      <c r="AV118" s="15">
        <f t="shared" ca="1" si="37"/>
        <v>7216.8996785159752</v>
      </c>
      <c r="AW118" s="15">
        <f t="shared" ca="1" si="38"/>
        <v>10787.124091231704</v>
      </c>
      <c r="AX118" s="15">
        <f t="shared" ca="1" si="39"/>
        <v>10782.262945856088</v>
      </c>
      <c r="AY118" s="15">
        <f t="shared" ca="1" si="40"/>
        <v>13379.240114604338</v>
      </c>
      <c r="AZ118" s="15">
        <f t="shared" ca="1" si="41"/>
        <v>15991.757777977486</v>
      </c>
      <c r="BA118" s="15">
        <f t="shared" ca="1" si="42"/>
        <v>17655.545482482154</v>
      </c>
      <c r="BB118" s="15">
        <f t="shared" ca="1" si="43"/>
        <v>22816.46599460076</v>
      </c>
      <c r="BC118" s="15">
        <f t="shared" ca="1" si="44"/>
        <v>26539.557372905601</v>
      </c>
      <c r="BD118" s="15">
        <f t="shared" ca="1" si="45"/>
        <v>32548.766201790662</v>
      </c>
      <c r="BE118" s="15">
        <f t="shared" ca="1" si="46"/>
        <v>38526.301171984691</v>
      </c>
      <c r="BF118" s="15">
        <f ca="1">Inputs!$B$13*EXP($B$9-0.5*C$6^2+C$6*Y118)</f>
        <v>16876.893007646941</v>
      </c>
      <c r="BG118" s="15">
        <f t="shared" ca="1" si="47"/>
        <v>16593.419665674159</v>
      </c>
      <c r="BH118" s="15">
        <f t="shared" ca="1" si="48"/>
        <v>25623.365211134842</v>
      </c>
      <c r="BI118" s="15">
        <f t="shared" ca="1" si="49"/>
        <v>27427.751773216467</v>
      </c>
      <c r="BJ118" s="15">
        <f t="shared" ca="1" si="50"/>
        <v>31985.476949176598</v>
      </c>
      <c r="BK118" s="15">
        <f t="shared" ca="1" si="51"/>
        <v>45839.162970341022</v>
      </c>
      <c r="BL118" s="15">
        <f t="shared" ca="1" si="52"/>
        <v>64126.173469799964</v>
      </c>
      <c r="BM118" s="15">
        <f t="shared" ca="1" si="53"/>
        <v>73989.766363213304</v>
      </c>
      <c r="BN118" s="15">
        <f t="shared" ca="1" si="54"/>
        <v>94794.589015841339</v>
      </c>
      <c r="BO118" s="15">
        <f t="shared" ca="1" si="55"/>
        <v>118934.58411466127</v>
      </c>
      <c r="BP118" s="15">
        <f t="shared" ca="1" si="56"/>
        <v>133125.46797556381</v>
      </c>
      <c r="BQ118" s="15">
        <f ca="1">Inputs!$B$20*EXP($B$10-0.5*C$7^2+C$7*AJ118)</f>
        <v>6492.5328221484533</v>
      </c>
      <c r="BR118" s="15">
        <f t="shared" ca="1" si="57"/>
        <v>6432.7917495950032</v>
      </c>
      <c r="BS118" s="15">
        <f t="shared" ca="1" si="58"/>
        <v>12597.102012715404</v>
      </c>
      <c r="BT118" s="15">
        <f t="shared" ca="1" si="59"/>
        <v>18769.010260455452</v>
      </c>
      <c r="BU118" s="15">
        <f t="shared" ca="1" si="60"/>
        <v>24716.995082138597</v>
      </c>
      <c r="BV118" s="15">
        <f t="shared" ca="1" si="61"/>
        <v>24158.217814666197</v>
      </c>
      <c r="BW118" s="15">
        <f t="shared" ca="1" si="62"/>
        <v>34528.01250881212</v>
      </c>
      <c r="BX118" s="15">
        <f t="shared" ca="1" si="63"/>
        <v>55581.095998258083</v>
      </c>
      <c r="BY118" s="15">
        <f t="shared" ca="1" si="64"/>
        <v>110452.76833111919</v>
      </c>
      <c r="BZ118" s="15">
        <f t="shared" ca="1" si="65"/>
        <v>158104.77570145155</v>
      </c>
      <c r="CA118" s="15">
        <f t="shared" ca="1" si="66"/>
        <v>217868.93857846805</v>
      </c>
      <c r="CB118" s="15">
        <f ca="1">(AU118*DCF!C$10-DCF!C$5*MAX(AU118*DCF!C$10,0)-MAX(AU118-Inputs!$B$6,0)/Inputs!$B$10)*DCF!C$6</f>
        <v>1038.7344125391894</v>
      </c>
      <c r="CC118" s="15">
        <f ca="1">(AV118*DCF!D$10-DCF!D$5*MAX(AV118*DCF!D$10,0)-MAX(AV118-AU118,0)/Inputs!$B$10)*DCF!D$6</f>
        <v>1357.7375768073571</v>
      </c>
      <c r="CD118" s="15">
        <f ca="1">(AW118*DCF!E$10-DCF!E$5*MAX(AW118*DCF!E$10,0)-MAX(AW118-AV118,0)/Inputs!$B$10)*DCF!E$6</f>
        <v>1686.4128493768826</v>
      </c>
      <c r="CE118" s="15">
        <f ca="1">(AX118*DCF!F$10-DCF!F$5*MAX(AX118*DCF!F$10,0)-MAX(AX118-AW118,0)/Inputs!$B$10)*DCF!F$6</f>
        <v>2353.7508175687421</v>
      </c>
      <c r="CF118" s="15">
        <f ca="1">(AY118*DCF!G$10-DCF!G$5*MAX(AY118*DCF!G$10,0)-MAX(AY118-AX118,0)/Inputs!$B$10)*DCF!G$6</f>
        <v>2257.4727148469742</v>
      </c>
      <c r="CG118" s="15">
        <f ca="1">(AZ118*DCF!H$10-DCF!H$5*MAX(AZ118*DCF!H$10,0)-MAX(AZ118-AY118,0)/Inputs!$B$10)*DCF!H$6</f>
        <v>2640.9118964894355</v>
      </c>
      <c r="CH118" s="15">
        <f ca="1">(BA118*DCF!I$10-DCF!I$5*MAX(BA118*DCF!I$10,0)-MAX(BA118-AZ118,0)/Inputs!$B$10)*DCF!I$6</f>
        <v>2952.104605994577</v>
      </c>
      <c r="CI118" s="15">
        <f ca="1">(BB118*DCF!J$10-DCF!J$5*MAX(BB118*DCF!J$10,0)-MAX(BB118-BA118,0)/Inputs!$B$10)*DCF!J$6</f>
        <v>3133.3060478071993</v>
      </c>
      <c r="CJ118" s="15">
        <f ca="1">(BC118*DCF!K$10-DCF!K$5*MAX(BC118*DCF!K$10,0)-MAX(BC118-BB118,0)/Inputs!$B$10)*DCF!K$6</f>
        <v>3751.26639219654</v>
      </c>
      <c r="CK118" s="15">
        <f ca="1">(BD118*DCF!L$10-DCF!L$5*MAX(BD118*DCF!L$10,0)-MAX(BD118-BC118,0)/Inputs!$B$10)*DCF!L$6</f>
        <v>4131.8848903565504</v>
      </c>
      <c r="CL118" s="15">
        <f ca="1">(BE118*DCF!M$10-DCF!M$5*MAX(BE118*DCF!M$10,0)-MAX(BE118-BD118,0)/Inputs!$B$10)*DCF!M$6</f>
        <v>4722.4789747436371</v>
      </c>
      <c r="CM118" s="15">
        <f ca="1">(BF118*DCF!C$28-DCF!C$5*MAX(BF118*DCF!C$28,0)-MAX(BF118-Inputs!$B$13,0)/Inputs!$B$17)*DCF!C$6</f>
        <v>3882.8433912878922</v>
      </c>
      <c r="CN118" s="15">
        <f ca="1">(BG118*DCF!D$28-DCF!D$5*MAX(BG118*DCF!D$28,0)-MAX(BG118-BF118,0)/Inputs!$B$17)*DCF!D$6</f>
        <v>4887.1447990257175</v>
      </c>
      <c r="CO118" s="15">
        <f ca="1">(BH118*DCF!E$28-DCF!E$5*MAX(BH118*DCF!E$28,0)-MAX(BH118-BG118,0)/Inputs!$B$17)*DCF!E$6</f>
        <v>5477.3153170209844</v>
      </c>
      <c r="CP118" s="15">
        <f ca="1">(BI118*DCF!F$28-DCF!F$5*MAX(BI118*DCF!F$28,0)-MAX(BI118-BH118,0)/Inputs!$B$17)*DCF!F$6</f>
        <v>7117.395041658513</v>
      </c>
      <c r="CQ118" s="15">
        <f ca="1">(BJ118*DCF!G$28-DCF!G$5*MAX(BJ118*DCF!G$28,0)-MAX(BJ118-BI118,0)/Inputs!$B$17)*DCF!G$6</f>
        <v>7532.3103178087877</v>
      </c>
      <c r="CR118" s="15">
        <f ca="1">(BK118*DCF!H$28-DCF!H$5*MAX(BK118*DCF!H$28,0)-MAX(BK118-BJ118,0)/Inputs!$B$17)*DCF!H$6</f>
        <v>9184.0567095235256</v>
      </c>
      <c r="CS118" s="15">
        <f ca="1">(BL118*DCF!I$28-DCF!I$5*MAX(BL118*DCF!I$28,0)-MAX(BL118-BK118,0)/Inputs!$B$17)*DCF!I$6</f>
        <v>12454.717813173893</v>
      </c>
      <c r="CT118" s="15">
        <f ca="1">(BM118*DCF!J$28-DCF!J$5*MAX(BM118*DCF!J$28,0)-MAX(BM118-BL118,0)/Inputs!$B$17)*DCF!J$6</f>
        <v>15198.028421110943</v>
      </c>
      <c r="CU118" s="15">
        <f ca="1">(BN118*DCF!K$28-DCF!K$5*MAX(BN118*DCF!K$28,0)-MAX(BN118-BM118,0)/Inputs!$B$17)*DCF!K$6</f>
        <v>17470.714123193025</v>
      </c>
      <c r="CV118" s="15">
        <f ca="1">(BO118*DCF!L$28-DCF!L$5*MAX(BO118*DCF!L$28,0)-MAX(BO118-BN118,0)/Inputs!$B$17)*DCF!L$6</f>
        <v>20998.465254232797</v>
      </c>
      <c r="CW118" s="15">
        <f ca="1">(BP118*DCF!M$28-DCF!M$5*MAX(BP118*DCF!M$28,0)-MAX(BP118-BO118,0)/Inputs!$B$17)*DCF!M$6</f>
        <v>23564.287725855185</v>
      </c>
      <c r="CX118" s="15">
        <f ca="1">(BQ118*DCF!C$46-DCF!C$5*MAX(BQ118*DCF!C$46,0)-MAX(BQ118-Inputs!$B$20,0)/Inputs!$B$24)*DCF!C$6</f>
        <v>-3019.7686989481203</v>
      </c>
      <c r="CY118" s="15">
        <f ca="1">(BR118*DCF!D$46-DCF!D$5*MAX(BR118*DCF!D$46,0)-MAX(BR118-BQ118,0)/Inputs!$B$24)*DCF!D$6</f>
        <v>-1097.927537013052</v>
      </c>
      <c r="CZ118" s="15">
        <f ca="1">(BS118*DCF!E$46-DCF!E$5*MAX(BS118*DCF!E$46,0)-MAX(BS118-BR118,0)/Inputs!$B$24)*DCF!E$6</f>
        <v>-3919.4306511484169</v>
      </c>
      <c r="DA118" s="15">
        <f ca="1">(BT118*DCF!F$46-DCF!F$5*MAX(BT118*DCF!F$46,0)-MAX(BT118-BS118,0)/Inputs!$B$24)*DCF!F$6</f>
        <v>-3614.264895806798</v>
      </c>
      <c r="DB118" s="15">
        <f ca="1">(BU118*DCF!G$46-DCF!G$5*MAX(BU118*DCF!G$46,0)-MAX(BU118-BT118,0)/Inputs!$B$24)*DCF!G$6</f>
        <v>-2832.2154559271235</v>
      </c>
      <c r="DC118" s="15">
        <f ca="1">(BV118*DCF!H$46-DCF!H$5*MAX(BV118*DCF!H$46,0)-MAX(BV118-BU118,0)/Inputs!$B$24)*DCF!H$6</f>
        <v>0</v>
      </c>
      <c r="DD118" s="15">
        <f ca="1">(BW118*DCF!I$46-DCF!I$5*MAX(BW118*DCF!I$46,0)-MAX(BW118-BV118,0)/Inputs!$B$24)*DCF!I$6</f>
        <v>-2179.3290645516704</v>
      </c>
      <c r="DE118" s="15">
        <f ca="1">(BX118*DCF!J$46-DCF!J$5*MAX(BX118*DCF!J$46,0)-MAX(BX118-BW118,0)/Inputs!$B$24)*DCF!J$6</f>
        <v>-3251.4605508791374</v>
      </c>
      <c r="DF118" s="15">
        <f ca="1">(BY118*DCF!K$46-DCF!K$5*MAX(BY118*DCF!K$46,0)-MAX(BY118-BX118,0)/Inputs!$B$24)*DCF!K$6</f>
        <v>-7132.6676229145223</v>
      </c>
      <c r="DG118" s="15">
        <f ca="1">(BZ118*DCF!L$46-DCF!L$5*MAX(BZ118*DCF!L$46,0)-MAX(BZ118-BY118,0)/Inputs!$B$24)*DCF!L$6</f>
        <v>145.24488076108582</v>
      </c>
      <c r="DH118" s="15">
        <f ca="1">(CA118*DCF!M$46-DCF!M$5*MAX(CA118*DCF!M$46,0)-MAX(CA118-BZ118,0)/Inputs!$B$24)*DCF!M$6</f>
        <v>4586.0008307314292</v>
      </c>
      <c r="DI118" s="15">
        <f ca="1">SUM(CB118:CL118)+BE118*DCF!M$10*(1+Inputs!$B$30)*(1-Inputs!$B$33)*(1-Inputs!$B$30/Inputs!$B$31)/(Inputs!$B$29-Inputs!$B$30)*DCF!M$6</f>
        <v>137245.26679795198</v>
      </c>
      <c r="DJ118" s="15">
        <f ca="1">SUM(CM118:CW118)+BP118*DCF!M$28*(1+Inputs!$B$30)*(1-Inputs!$B$33)*(1-Inputs!$B$30/Inputs!$B$31)/(Inputs!$B$29-Inputs!$B$30)*DCF!M$6</f>
        <v>621753.86261797475</v>
      </c>
      <c r="DK118" s="15">
        <f ca="1">SUM(CX118:DH118)+CA118*DCF!M$46*(1+Inputs!$B$30)*(1-Inputs!$B$33)*(1-Inputs!$B$30/Inputs!$B$31)/(Inputs!$B$29-Inputs!$B$30)*DCF!M$6</f>
        <v>314535.36850226612</v>
      </c>
      <c r="DM118" s="15">
        <f ca="1">DI118+DJ118+DK118+Inputs!$B$34+Inputs!$B$36-Inputs!$B$35</f>
        <v>1150385.4979181928</v>
      </c>
    </row>
    <row r="119" spans="1:117" x14ac:dyDescent="0.75">
      <c r="A119" s="11">
        <v>106</v>
      </c>
      <c r="C119" s="23">
        <f t="shared" ca="1" si="70"/>
        <v>1.0403255105708555</v>
      </c>
      <c r="D119" s="23">
        <f t="shared" ca="1" si="70"/>
        <v>-0.4704175388192387</v>
      </c>
      <c r="E119" s="23">
        <f t="shared" ca="1" si="70"/>
        <v>-0.51994770884151209</v>
      </c>
      <c r="F119" s="23">
        <f t="shared" ca="1" si="70"/>
        <v>0.57487035138569542</v>
      </c>
      <c r="G119" s="23">
        <f t="shared" ca="1" si="70"/>
        <v>-0.15640648254947997</v>
      </c>
      <c r="H119" s="23">
        <f t="shared" ca="1" si="70"/>
        <v>1.4498728159905143</v>
      </c>
      <c r="I119" s="23">
        <f t="shared" ca="1" si="70"/>
        <v>0.63273245312666526</v>
      </c>
      <c r="J119" s="23">
        <f t="shared" ca="1" si="70"/>
        <v>0.42284299412918469</v>
      </c>
      <c r="K119" s="23">
        <f t="shared" ca="1" si="70"/>
        <v>0.6209268752711723</v>
      </c>
      <c r="L119" s="23">
        <f t="shared" ca="1" si="70"/>
        <v>1.74874273887597</v>
      </c>
      <c r="M119" s="23">
        <f t="shared" ca="1" si="70"/>
        <v>-1.8783161690161443</v>
      </c>
      <c r="N119" s="23">
        <f ca="1">SQRT(Inputs!$B$38)*C119+SQRT(1-Inputs!$B$38)*_xlfn.NORM.S.INV(RAND())</f>
        <v>1.2156875037014632</v>
      </c>
      <c r="O119" s="23">
        <f ca="1">SQRT(Inputs!$B$38)*D119+SQRT(1-Inputs!$B$38)*_xlfn.NORM.S.INV(RAND())</f>
        <v>-1.4381302084954697</v>
      </c>
      <c r="P119" s="23">
        <f ca="1">SQRT(Inputs!$B$38)*E119+SQRT(1-Inputs!$B$38)*_xlfn.NORM.S.INV(RAND())</f>
        <v>-4.1067544694798286E-2</v>
      </c>
      <c r="Q119" s="23">
        <f ca="1">SQRT(Inputs!$B$38)*F119+SQRT(1-Inputs!$B$38)*_xlfn.NORM.S.INV(RAND())</f>
        <v>0.71013060251047333</v>
      </c>
      <c r="R119" s="23">
        <f ca="1">SQRT(Inputs!$B$38)*G119+SQRT(1-Inputs!$B$38)*_xlfn.NORM.S.INV(RAND())</f>
        <v>-0.27170487589701225</v>
      </c>
      <c r="S119" s="23">
        <f ca="1">SQRT(Inputs!$B$38)*H119+SQRT(1-Inputs!$B$38)*_xlfn.NORM.S.INV(RAND())</f>
        <v>0.45265792727757698</v>
      </c>
      <c r="T119" s="23">
        <f ca="1">SQRT(Inputs!$B$38)*I119+SQRT(1-Inputs!$B$38)*_xlfn.NORM.S.INV(RAND())</f>
        <v>-0.24621730722586033</v>
      </c>
      <c r="U119" s="23">
        <f ca="1">SQRT(Inputs!$B$38)*J119+SQRT(1-Inputs!$B$38)*_xlfn.NORM.S.INV(RAND())</f>
        <v>-0.58909760123924726</v>
      </c>
      <c r="V119" s="23">
        <f ca="1">SQRT(Inputs!$B$38)*K119+SQRT(1-Inputs!$B$38)*_xlfn.NORM.S.INV(RAND())</f>
        <v>-0.48968955228204253</v>
      </c>
      <c r="W119" s="23">
        <f ca="1">SQRT(Inputs!$B$38)*L119+SQRT(1-Inputs!$B$38)*_xlfn.NORM.S.INV(RAND())</f>
        <v>1.1337305054939322</v>
      </c>
      <c r="X119" s="23">
        <f ca="1">SQRT(Inputs!$B$38)*M119+SQRT(1-Inputs!$B$38)*_xlfn.NORM.S.INV(RAND())</f>
        <v>-1.9169556968300352</v>
      </c>
      <c r="Y119" s="23">
        <f ca="1">SQRT(Inputs!$B$38)*C119+SQRT(1-Inputs!$B$38)*_xlfn.NORM.S.INV(RAND())</f>
        <v>-0.33968625367795391</v>
      </c>
      <c r="Z119" s="23">
        <f ca="1">SQRT(Inputs!$B$38)*D119+SQRT(1-Inputs!$B$38)*_xlfn.NORM.S.INV(RAND())</f>
        <v>-0.81246911674890754</v>
      </c>
      <c r="AA119" s="23">
        <f ca="1">SQRT(Inputs!$B$38)*E119+SQRT(1-Inputs!$B$38)*_xlfn.NORM.S.INV(RAND())</f>
        <v>-0.7315720655044704</v>
      </c>
      <c r="AB119" s="23">
        <f ca="1">SQRT(Inputs!$B$38)*F119+SQRT(1-Inputs!$B$38)*_xlfn.NORM.S.INV(RAND())</f>
        <v>1.2912492809017835</v>
      </c>
      <c r="AC119" s="23">
        <f ca="1">SQRT(Inputs!$B$38)*G119+SQRT(1-Inputs!$B$38)*_xlfn.NORM.S.INV(RAND())</f>
        <v>-0.82078488136015004</v>
      </c>
      <c r="AD119" s="23">
        <f ca="1">SQRT(Inputs!$B$38)*H119+SQRT(1-Inputs!$B$38)*_xlfn.NORM.S.INV(RAND())</f>
        <v>1.6935071256532648</v>
      </c>
      <c r="AE119" s="23">
        <f ca="1">SQRT(Inputs!$B$38)*I119+SQRT(1-Inputs!$B$38)*_xlfn.NORM.S.INV(RAND())</f>
        <v>0.44773572581798526</v>
      </c>
      <c r="AF119" s="23">
        <f ca="1">SQRT(Inputs!$B$38)*J119+SQRT(1-Inputs!$B$38)*_xlfn.NORM.S.INV(RAND())</f>
        <v>1.2443901272707687</v>
      </c>
      <c r="AG119" s="23">
        <f ca="1">SQRT(Inputs!$B$38)*K119+SQRT(1-Inputs!$B$38)*_xlfn.NORM.S.INV(RAND())</f>
        <v>0.39158656798011671</v>
      </c>
      <c r="AH119" s="23">
        <f ca="1">SQRT(Inputs!$B$38)*L119+SQRT(1-Inputs!$B$38)*_xlfn.NORM.S.INV(RAND())</f>
        <v>1.3175694198877548</v>
      </c>
      <c r="AI119" s="23">
        <f ca="1">SQRT(Inputs!$B$38)*M119+SQRT(1-Inputs!$B$38)*_xlfn.NORM.S.INV(RAND())</f>
        <v>-6.0091389245993443E-2</v>
      </c>
      <c r="AJ119" s="23">
        <f ca="1">SQRT(Inputs!$B$38)*C119+SQRT(1-Inputs!$B$38)*_xlfn.NORM.S.INV(RAND())</f>
        <v>0.79549248498976155</v>
      </c>
      <c r="AK119" s="23">
        <f ca="1">SQRT(Inputs!$B$38)*D119+SQRT(1-Inputs!$B$38)*_xlfn.NORM.S.INV(RAND())</f>
        <v>1.1164682062478164</v>
      </c>
      <c r="AL119" s="23">
        <f ca="1">SQRT(Inputs!$B$38)*E119+SQRT(1-Inputs!$B$38)*_xlfn.NORM.S.INV(RAND())</f>
        <v>-0.16877340349727957</v>
      </c>
      <c r="AM119" s="23">
        <f ca="1">SQRT(Inputs!$B$38)*F119+SQRT(1-Inputs!$B$38)*_xlfn.NORM.S.INV(RAND())</f>
        <v>0.9407390991325153</v>
      </c>
      <c r="AN119" s="23">
        <f ca="1">SQRT(Inputs!$B$38)*G119+SQRT(1-Inputs!$B$38)*_xlfn.NORM.S.INV(RAND())</f>
        <v>-0.15390890910730853</v>
      </c>
      <c r="AO119" s="23">
        <f ca="1">SQRT(Inputs!$B$38)*H119+SQRT(1-Inputs!$B$38)*_xlfn.NORM.S.INV(RAND())</f>
        <v>1.0185711821386931</v>
      </c>
      <c r="AP119" s="23">
        <f ca="1">SQRT(Inputs!$B$38)*I119+SQRT(1-Inputs!$B$38)*_xlfn.NORM.S.INV(RAND())</f>
        <v>-0.31745019977678357</v>
      </c>
      <c r="AQ119" s="23">
        <f ca="1">SQRT(Inputs!$B$38)*J119+SQRT(1-Inputs!$B$38)*_xlfn.NORM.S.INV(RAND())</f>
        <v>-0.95387099523898966</v>
      </c>
      <c r="AR119" s="23">
        <f ca="1">SQRT(Inputs!$B$38)*K119+SQRT(1-Inputs!$B$38)*_xlfn.NORM.S.INV(RAND())</f>
        <v>1.2100259627226266</v>
      </c>
      <c r="AS119" s="23">
        <f ca="1">SQRT(Inputs!$B$38)*L119+SQRT(1-Inputs!$B$38)*_xlfn.NORM.S.INV(RAND())</f>
        <v>8.3399978834345245E-2</v>
      </c>
      <c r="AT119" s="23">
        <f ca="1">SQRT(Inputs!$B$38)*M119+SQRT(1-Inputs!$B$38)*_xlfn.NORM.S.INV(RAND())</f>
        <v>-1.2392294867575291</v>
      </c>
      <c r="AU119" s="15">
        <f ca="1">Inputs!$B$6*EXP($B$8-0.5*C$5^2+C$5*N119)</f>
        <v>6041.450982839835</v>
      </c>
      <c r="AV119" s="15">
        <f t="shared" ca="1" si="37"/>
        <v>5952.2894465658783</v>
      </c>
      <c r="AW119" s="15">
        <f t="shared" ca="1" si="38"/>
        <v>7217.670902541282</v>
      </c>
      <c r="AX119" s="15">
        <f t="shared" ca="1" si="39"/>
        <v>9629.5737003178128</v>
      </c>
      <c r="AY119" s="15">
        <f t="shared" ca="1" si="40"/>
        <v>11400.7538249233</v>
      </c>
      <c r="AZ119" s="15">
        <f t="shared" ca="1" si="41"/>
        <v>14656.073907885018</v>
      </c>
      <c r="BA119" s="15">
        <f t="shared" ca="1" si="42"/>
        <v>17479.016130100976</v>
      </c>
      <c r="BB119" s="15">
        <f t="shared" ca="1" si="43"/>
        <v>20173.153857741214</v>
      </c>
      <c r="BC119" s="15">
        <f t="shared" ca="1" si="44"/>
        <v>23566.261762080368</v>
      </c>
      <c r="BD119" s="15">
        <f t="shared" ca="1" si="45"/>
        <v>32100.632814773599</v>
      </c>
      <c r="BE119" s="15">
        <f t="shared" ca="1" si="46"/>
        <v>33033.529417048645</v>
      </c>
      <c r="BF119" s="15">
        <f ca="1">Inputs!$B$13*EXP($B$9-0.5*C$6^2+C$6*Y119)</f>
        <v>12930.281155013048</v>
      </c>
      <c r="BG119" s="15">
        <f t="shared" ca="1" si="47"/>
        <v>13609.729857014874</v>
      </c>
      <c r="BH119" s="15">
        <f t="shared" ca="1" si="48"/>
        <v>14728.533449373375</v>
      </c>
      <c r="BI119" s="15">
        <f t="shared" ca="1" si="49"/>
        <v>21994.273958955164</v>
      </c>
      <c r="BJ119" s="15">
        <f t="shared" ca="1" si="50"/>
        <v>23954.911481394603</v>
      </c>
      <c r="BK119" s="15">
        <f t="shared" ca="1" si="51"/>
        <v>37023.698399447021</v>
      </c>
      <c r="BL119" s="15">
        <f t="shared" ca="1" si="52"/>
        <v>48196.031597189598</v>
      </c>
      <c r="BM119" s="15">
        <f t="shared" ca="1" si="53"/>
        <v>69147.415910025244</v>
      </c>
      <c r="BN119" s="15">
        <f t="shared" ca="1" si="54"/>
        <v>89128.500837860149</v>
      </c>
      <c r="BO119" s="15">
        <f t="shared" ca="1" si="55"/>
        <v>127813.28799231071</v>
      </c>
      <c r="BP119" s="15">
        <f t="shared" ca="1" si="56"/>
        <v>156246.83174886531</v>
      </c>
      <c r="BQ119" s="15">
        <f ca="1">Inputs!$B$20*EXP($B$10-0.5*C$7^2+C$7*AJ119)</f>
        <v>5687.7845839802167</v>
      </c>
      <c r="BR119" s="15">
        <f t="shared" ca="1" si="57"/>
        <v>11001.92573274928</v>
      </c>
      <c r="BS119" s="15">
        <f t="shared" ca="1" si="58"/>
        <v>14353.092246458149</v>
      </c>
      <c r="BT119" s="15">
        <f t="shared" ca="1" si="59"/>
        <v>25329.065002851286</v>
      </c>
      <c r="BU119" s="15">
        <f t="shared" ca="1" si="60"/>
        <v>33819.804985282542</v>
      </c>
      <c r="BV119" s="15">
        <f t="shared" ca="1" si="61"/>
        <v>59190.409201829185</v>
      </c>
      <c r="BW119" s="15">
        <f t="shared" ca="1" si="62"/>
        <v>77229.675279900592</v>
      </c>
      <c r="BX119" s="15">
        <f t="shared" ca="1" si="63"/>
        <v>89217.073895142152</v>
      </c>
      <c r="BY119" s="15">
        <f t="shared" ca="1" si="64"/>
        <v>157572.83398884695</v>
      </c>
      <c r="BZ119" s="15">
        <f t="shared" ca="1" si="65"/>
        <v>224512.66946050615</v>
      </c>
      <c r="CA119" s="15">
        <f t="shared" ca="1" si="66"/>
        <v>253038.42293559347</v>
      </c>
      <c r="CB119" s="15">
        <f ca="1">(AU119*DCF!C$10-DCF!C$5*MAX(AU119*DCF!C$10,0)-MAX(AU119-Inputs!$B$6,0)/Inputs!$B$10)*DCF!C$6</f>
        <v>1035.379332789478</v>
      </c>
      <c r="CC119" s="15">
        <f ca="1">(AV119*DCF!D$10-DCF!D$5*MAX(AV119*DCF!D$10,0)-MAX(AV119-AU119,0)/Inputs!$B$10)*DCF!D$6</f>
        <v>1450.8302271631092</v>
      </c>
      <c r="CD119" s="15">
        <f ca="1">(AW119*DCF!E$10-DCF!E$5*MAX(AW119*DCF!E$10,0)-MAX(AW119-AV119,0)/Inputs!$B$10)*DCF!E$6</f>
        <v>1381.4290102916887</v>
      </c>
      <c r="CE119" s="15">
        <f ca="1">(AX119*DCF!F$10-DCF!F$5*MAX(AX119*DCF!F$10,0)-MAX(AX119-AW119,0)/Inputs!$B$10)*DCF!F$6</f>
        <v>1600.2634181554627</v>
      </c>
      <c r="CF119" s="15">
        <f ca="1">(AY119*DCF!G$10-DCF!G$5*MAX(AY119*DCF!G$10,0)-MAX(AY119-AX119,0)/Inputs!$B$10)*DCF!G$6</f>
        <v>2008.558162291677</v>
      </c>
      <c r="CG119" s="15">
        <f ca="1">(AZ119*DCF!H$10-DCF!H$5*MAX(AZ119*DCF!H$10,0)-MAX(AZ119-AY119,0)/Inputs!$B$10)*DCF!H$6</f>
        <v>2267.4468216939908</v>
      </c>
      <c r="CH119" s="15">
        <f ca="1">(BA119*DCF!I$10-DCF!I$5*MAX(BA119*DCF!I$10,0)-MAX(BA119-AZ119,0)/Inputs!$B$10)*DCF!I$6</f>
        <v>2729.7171791183951</v>
      </c>
      <c r="CI119" s="15">
        <f ca="1">(BB119*DCF!J$10-DCF!J$5*MAX(BB119*DCF!J$10,0)-MAX(BB119-BA119,0)/Inputs!$B$10)*DCF!J$6</f>
        <v>3053.5078334508671</v>
      </c>
      <c r="CJ119" s="15">
        <f ca="1">(BC119*DCF!K$10-DCF!K$5*MAX(BC119*DCF!K$10,0)-MAX(BC119-BB119,0)/Inputs!$B$10)*DCF!K$6</f>
        <v>3318.8062133395483</v>
      </c>
      <c r="CK119" s="15">
        <f ca="1">(BD119*DCF!L$10-DCF!L$5*MAX(BD119*DCF!L$10,0)-MAX(BD119-BC119,0)/Inputs!$B$10)*DCF!L$6</f>
        <v>3737.7534924242741</v>
      </c>
      <c r="CL119" s="15">
        <f ca="1">(BE119*DCF!M$10-DCF!M$5*MAX(BE119*DCF!M$10,0)-MAX(BE119-BD119,0)/Inputs!$B$10)*DCF!M$6</f>
        <v>4550.0137908970091</v>
      </c>
      <c r="CM119" s="15">
        <f ca="1">(BF119*DCF!C$28-DCF!C$5*MAX(BF119*DCF!C$28,0)-MAX(BF119-Inputs!$B$13,0)/Inputs!$B$17)*DCF!C$6</f>
        <v>3589.8210389365131</v>
      </c>
      <c r="CN119" s="15">
        <f ca="1">(BG119*DCF!D$28-DCF!D$5*MAX(BG119*DCF!D$28,0)-MAX(BG119-BF119,0)/Inputs!$B$17)*DCF!D$6</f>
        <v>3863.421774515642</v>
      </c>
      <c r="CO119" s="15">
        <f ca="1">(BH119*DCF!E$28-DCF!E$5*MAX(BH119*DCF!E$28,0)-MAX(BH119-BG119,0)/Inputs!$B$17)*DCF!E$6</f>
        <v>3950.8821476943986</v>
      </c>
      <c r="CP119" s="15">
        <f ca="1">(BI119*DCF!F$28-DCF!F$5*MAX(BI119*DCF!F$28,0)-MAX(BI119-BH119,0)/Inputs!$B$17)*DCF!F$6</f>
        <v>4648.0231281519236</v>
      </c>
      <c r="CQ119" s="15">
        <f ca="1">(BJ119*DCF!G$28-DCF!G$5*MAX(BJ119*DCF!G$28,0)-MAX(BJ119-BI119,0)/Inputs!$B$17)*DCF!G$6</f>
        <v>5885.5236666969568</v>
      </c>
      <c r="CR119" s="15">
        <f ca="1">(BK119*DCF!H$28-DCF!H$5*MAX(BK119*DCF!H$28,0)-MAX(BK119-BJ119,0)/Inputs!$B$17)*DCF!H$6</f>
        <v>7125.8463560847276</v>
      </c>
      <c r="CS119" s="15">
        <f ca="1">(BL119*DCF!I$28-DCF!I$5*MAX(BL119*DCF!I$28,0)-MAX(BL119-BK119,0)/Inputs!$B$17)*DCF!I$6</f>
        <v>9729.8708795077218</v>
      </c>
      <c r="CT119" s="15">
        <f ca="1">(BM119*DCF!J$28-DCF!J$5*MAX(BM119*DCF!J$28,0)-MAX(BM119-BL119,0)/Inputs!$B$17)*DCF!J$6</f>
        <v>12647.631707650573</v>
      </c>
      <c r="CU119" s="15">
        <f ca="1">(BN119*DCF!K$28-DCF!K$5*MAX(BN119*DCF!K$28,0)-MAX(BN119-BM119,0)/Inputs!$B$17)*DCF!K$6</f>
        <v>16375.02820246414</v>
      </c>
      <c r="CV119" s="15">
        <f ca="1">(BO119*DCF!L$28-DCF!L$5*MAX(BO119*DCF!L$28,0)-MAX(BO119-BN119,0)/Inputs!$B$17)*DCF!L$6</f>
        <v>21124.185566371532</v>
      </c>
      <c r="CW119" s="15">
        <f ca="1">(BP119*DCF!M$28-DCF!M$5*MAX(BP119*DCF!M$28,0)-MAX(BP119-BO119,0)/Inputs!$B$17)*DCF!M$6</f>
        <v>26425.827533019463</v>
      </c>
      <c r="CX119" s="15">
        <f ca="1">(BQ119*DCF!C$46-DCF!C$5*MAX(BQ119*DCF!C$46,0)-MAX(BQ119-Inputs!$B$20,0)/Inputs!$B$24)*DCF!C$6</f>
        <v>-2462.2064092241685</v>
      </c>
      <c r="CY119" s="15">
        <f ca="1">(BR119*DCF!D$46-DCF!D$5*MAX(BR119*DCF!D$46,0)-MAX(BR119-BQ119,0)/Inputs!$B$24)*DCF!D$6</f>
        <v>-4145.2720711588518</v>
      </c>
      <c r="CZ119" s="15">
        <f ca="1">(BS119*DCF!E$46-DCF!E$5*MAX(BS119*DCF!E$46,0)-MAX(BS119-BR119,0)/Inputs!$B$24)*DCF!E$6</f>
        <v>-3018.2157323013389</v>
      </c>
      <c r="DA119" s="15">
        <f ca="1">(BT119*DCF!F$46-DCF!F$5*MAX(BT119*DCF!F$46,0)-MAX(BT119-BS119,0)/Inputs!$B$24)*DCF!F$6</f>
        <v>-5841.3213136426766</v>
      </c>
      <c r="DB119" s="15">
        <f ca="1">(BU119*DCF!G$46-DCF!G$5*MAX(BU119*DCF!G$46,0)-MAX(BU119-BT119,0)/Inputs!$B$24)*DCF!G$6</f>
        <v>-3993.7485934805077</v>
      </c>
      <c r="DC119" s="15">
        <f ca="1">(BV119*DCF!H$46-DCF!H$5*MAX(BV119*DCF!H$46,0)-MAX(BV119-BU119,0)/Inputs!$B$24)*DCF!H$6</f>
        <v>-7883.7598120207613</v>
      </c>
      <c r="DD119" s="15">
        <f ca="1">(BW119*DCF!I$46-DCF!I$5*MAX(BW119*DCF!I$46,0)-MAX(BW119-BV119,0)/Inputs!$B$24)*DCF!I$6</f>
        <v>-3394.7261495297294</v>
      </c>
      <c r="DE119" s="15">
        <f ca="1">(BX119*DCF!J$46-DCF!J$5*MAX(BX119*DCF!J$46,0)-MAX(BX119-BW119,0)/Inputs!$B$24)*DCF!J$6</f>
        <v>563.54719630570855</v>
      </c>
      <c r="DF119" s="15">
        <f ca="1">(BY119*DCF!K$46-DCF!K$5*MAX(BY119*DCF!K$46,0)-MAX(BY119-BX119,0)/Inputs!$B$24)*DCF!K$6</f>
        <v>-7744.2546838080643</v>
      </c>
      <c r="DG119" s="15">
        <f ca="1">(BZ119*DCF!L$46-DCF!L$5*MAX(BZ119*DCF!L$46,0)-MAX(BZ119-BY119,0)/Inputs!$B$24)*DCF!L$6</f>
        <v>370.81610213868032</v>
      </c>
      <c r="DH119" s="15">
        <f ca="1">(CA119*DCF!M$46-DCF!M$5*MAX(CA119*DCF!M$46,0)-MAX(CA119-BZ119,0)/Inputs!$B$24)*DCF!M$6</f>
        <v>13873.733464960753</v>
      </c>
      <c r="DI119" s="15">
        <f ca="1">SUM(CB119:CL119)+BE119*DCF!M$10*(1+Inputs!$B$30)*(1-Inputs!$B$33)*(1-Inputs!$B$30/Inputs!$B$31)/(Inputs!$B$29-Inputs!$B$30)*DCF!M$6</f>
        <v>119066.45467246635</v>
      </c>
      <c r="DJ119" s="15">
        <f ca="1">SUM(CM119:CW119)+BP119*DCF!M$28*(1+Inputs!$B$30)*(1-Inputs!$B$33)*(1-Inputs!$B$30/Inputs!$B$31)/(Inputs!$B$29-Inputs!$B$30)*DCF!M$6</f>
        <v>695148.72721115232</v>
      </c>
      <c r="DK119" s="15">
        <f ca="1">SUM(CX119:DH119)+CA119*DCF!M$46*(1+Inputs!$B$30)*(1-Inputs!$B$33)*(1-Inputs!$B$30/Inputs!$B$31)/(Inputs!$B$29-Inputs!$B$30)*DCF!M$6</f>
        <v>367551.96817407064</v>
      </c>
      <c r="DM119" s="15">
        <f ca="1">DI119+DJ119+DK119+Inputs!$B$34+Inputs!$B$36-Inputs!$B$35</f>
        <v>1258618.1500576893</v>
      </c>
    </row>
    <row r="120" spans="1:117" x14ac:dyDescent="0.75">
      <c r="A120" s="11">
        <v>107</v>
      </c>
      <c r="C120" s="23">
        <f t="shared" ca="1" si="70"/>
        <v>-1.9765931472696605</v>
      </c>
      <c r="D120" s="23">
        <f t="shared" ca="1" si="70"/>
        <v>-5.2174503567316476E-2</v>
      </c>
      <c r="E120" s="23">
        <f t="shared" ca="1" si="70"/>
        <v>-0.57783710462614457</v>
      </c>
      <c r="F120" s="23">
        <f t="shared" ca="1" si="70"/>
        <v>-0.54892748731126695</v>
      </c>
      <c r="G120" s="23">
        <f t="shared" ca="1" si="70"/>
        <v>0.99108762358237656</v>
      </c>
      <c r="H120" s="23">
        <f t="shared" ca="1" si="70"/>
        <v>1.047037049130453</v>
      </c>
      <c r="I120" s="23">
        <f t="shared" ca="1" si="70"/>
        <v>0.47106376381206677</v>
      </c>
      <c r="J120" s="23">
        <f t="shared" ca="1" si="70"/>
        <v>0.3040410007310842</v>
      </c>
      <c r="K120" s="23">
        <f t="shared" ca="1" si="70"/>
        <v>0.51740851941467314</v>
      </c>
      <c r="L120" s="23">
        <f t="shared" ca="1" si="70"/>
        <v>-1.6927719879563663</v>
      </c>
      <c r="M120" s="23">
        <f t="shared" ca="1" si="70"/>
        <v>0.2158028992789712</v>
      </c>
      <c r="N120" s="23">
        <f ca="1">SQRT(Inputs!$B$38)*C120+SQRT(1-Inputs!$B$38)*_xlfn.NORM.S.INV(RAND())</f>
        <v>-2.4440567805834541</v>
      </c>
      <c r="O120" s="23">
        <f ca="1">SQRT(Inputs!$B$38)*D120+SQRT(1-Inputs!$B$38)*_xlfn.NORM.S.INV(RAND())</f>
        <v>0.12386751683911169</v>
      </c>
      <c r="P120" s="23">
        <f ca="1">SQRT(Inputs!$B$38)*E120+SQRT(1-Inputs!$B$38)*_xlfn.NORM.S.INV(RAND())</f>
        <v>-0.84921482211974164</v>
      </c>
      <c r="Q120" s="23">
        <f ca="1">SQRT(Inputs!$B$38)*F120+SQRT(1-Inputs!$B$38)*_xlfn.NORM.S.INV(RAND())</f>
        <v>-0.15164615917734672</v>
      </c>
      <c r="R120" s="23">
        <f ca="1">SQRT(Inputs!$B$38)*G120+SQRT(1-Inputs!$B$38)*_xlfn.NORM.S.INV(RAND())</f>
        <v>-7.7768794202735414E-2</v>
      </c>
      <c r="S120" s="23">
        <f ca="1">SQRT(Inputs!$B$38)*H120+SQRT(1-Inputs!$B$38)*_xlfn.NORM.S.INV(RAND())</f>
        <v>1.3739411825806342</v>
      </c>
      <c r="T120" s="23">
        <f ca="1">SQRT(Inputs!$B$38)*I120+SQRT(1-Inputs!$B$38)*_xlfn.NORM.S.INV(RAND())</f>
        <v>0.10049926435758116</v>
      </c>
      <c r="U120" s="23">
        <f ca="1">SQRT(Inputs!$B$38)*J120+SQRT(1-Inputs!$B$38)*_xlfn.NORM.S.INV(RAND())</f>
        <v>-1.6579605982890611</v>
      </c>
      <c r="V120" s="23">
        <f ca="1">SQRT(Inputs!$B$38)*K120+SQRT(1-Inputs!$B$38)*_xlfn.NORM.S.INV(RAND())</f>
        <v>0.19100702510038586</v>
      </c>
      <c r="W120" s="23">
        <f ca="1">SQRT(Inputs!$B$38)*L120+SQRT(1-Inputs!$B$38)*_xlfn.NORM.S.INV(RAND())</f>
        <v>0.51194756065968061</v>
      </c>
      <c r="X120" s="23">
        <f ca="1">SQRT(Inputs!$B$38)*M120+SQRT(1-Inputs!$B$38)*_xlfn.NORM.S.INV(RAND())</f>
        <v>0.66567027068116824</v>
      </c>
      <c r="Y120" s="23">
        <f ca="1">SQRT(Inputs!$B$38)*C120+SQRT(1-Inputs!$B$38)*_xlfn.NORM.S.INV(RAND())</f>
        <v>-0.23264515071753944</v>
      </c>
      <c r="Z120" s="23">
        <f ca="1">SQRT(Inputs!$B$38)*D120+SQRT(1-Inputs!$B$38)*_xlfn.NORM.S.INV(RAND())</f>
        <v>-1.3593917283853718</v>
      </c>
      <c r="AA120" s="23">
        <f ca="1">SQRT(Inputs!$B$38)*E120+SQRT(1-Inputs!$B$38)*_xlfn.NORM.S.INV(RAND())</f>
        <v>-1.4146917738500262</v>
      </c>
      <c r="AB120" s="23">
        <f ca="1">SQRT(Inputs!$B$38)*F120+SQRT(1-Inputs!$B$38)*_xlfn.NORM.S.INV(RAND())</f>
        <v>0.33337939913748932</v>
      </c>
      <c r="AC120" s="23">
        <f ca="1">SQRT(Inputs!$B$38)*G120+SQRT(1-Inputs!$B$38)*_xlfn.NORM.S.INV(RAND())</f>
        <v>1.463983409844642</v>
      </c>
      <c r="AD120" s="23">
        <f ca="1">SQRT(Inputs!$B$38)*H120+SQRT(1-Inputs!$B$38)*_xlfn.NORM.S.INV(RAND())</f>
        <v>2.9810418787949708</v>
      </c>
      <c r="AE120" s="23">
        <f ca="1">SQRT(Inputs!$B$38)*I120+SQRT(1-Inputs!$B$38)*_xlfn.NORM.S.INV(RAND())</f>
        <v>0.57045638567394019</v>
      </c>
      <c r="AF120" s="23">
        <f ca="1">SQRT(Inputs!$B$38)*J120+SQRT(1-Inputs!$B$38)*_xlfn.NORM.S.INV(RAND())</f>
        <v>-0.21067483739228565</v>
      </c>
      <c r="AG120" s="23">
        <f ca="1">SQRT(Inputs!$B$38)*K120+SQRT(1-Inputs!$B$38)*_xlfn.NORM.S.INV(RAND())</f>
        <v>-0.42219384711508179</v>
      </c>
      <c r="AH120" s="23">
        <f ca="1">SQRT(Inputs!$B$38)*L120+SQRT(1-Inputs!$B$38)*_xlfn.NORM.S.INV(RAND())</f>
        <v>-1.0916942143135708</v>
      </c>
      <c r="AI120" s="23">
        <f ca="1">SQRT(Inputs!$B$38)*M120+SQRT(1-Inputs!$B$38)*_xlfn.NORM.S.INV(RAND())</f>
        <v>-1.3413047079094786</v>
      </c>
      <c r="AJ120" s="23">
        <f ca="1">SQRT(Inputs!$B$38)*C120+SQRT(1-Inputs!$B$38)*_xlfn.NORM.S.INV(RAND())</f>
        <v>-1.2541182157147119</v>
      </c>
      <c r="AK120" s="23">
        <f ca="1">SQRT(Inputs!$B$38)*D120+SQRT(1-Inputs!$B$38)*_xlfn.NORM.S.INV(RAND())</f>
        <v>1.1178760338918279</v>
      </c>
      <c r="AL120" s="23">
        <f ca="1">SQRT(Inputs!$B$38)*E120+SQRT(1-Inputs!$B$38)*_xlfn.NORM.S.INV(RAND())</f>
        <v>-0.92225977424779215</v>
      </c>
      <c r="AM120" s="23">
        <f ca="1">SQRT(Inputs!$B$38)*F120+SQRT(1-Inputs!$B$38)*_xlfn.NORM.S.INV(RAND())</f>
        <v>-0.18163176615050092</v>
      </c>
      <c r="AN120" s="23">
        <f ca="1">SQRT(Inputs!$B$38)*G120+SQRT(1-Inputs!$B$38)*_xlfn.NORM.S.INV(RAND())</f>
        <v>-0.75287336709112573</v>
      </c>
      <c r="AO120" s="23">
        <f ca="1">SQRT(Inputs!$B$38)*H120+SQRT(1-Inputs!$B$38)*_xlfn.NORM.S.INV(RAND())</f>
        <v>0.56322738066101841</v>
      </c>
      <c r="AP120" s="23">
        <f ca="1">SQRT(Inputs!$B$38)*I120+SQRT(1-Inputs!$B$38)*_xlfn.NORM.S.INV(RAND())</f>
        <v>7.9865820577032565E-2</v>
      </c>
      <c r="AQ120" s="23">
        <f ca="1">SQRT(Inputs!$B$38)*J120+SQRT(1-Inputs!$B$38)*_xlfn.NORM.S.INV(RAND())</f>
        <v>1.7327786452687577</v>
      </c>
      <c r="AR120" s="23">
        <f ca="1">SQRT(Inputs!$B$38)*K120+SQRT(1-Inputs!$B$38)*_xlfn.NORM.S.INV(RAND())</f>
        <v>0.93885118871385764</v>
      </c>
      <c r="AS120" s="23">
        <f ca="1">SQRT(Inputs!$B$38)*L120+SQRT(1-Inputs!$B$38)*_xlfn.NORM.S.INV(RAND())</f>
        <v>-1.9798463903298342</v>
      </c>
      <c r="AT120" s="23">
        <f ca="1">SQRT(Inputs!$B$38)*M120+SQRT(1-Inputs!$B$38)*_xlfn.NORM.S.INV(RAND())</f>
        <v>0.52697712935888052</v>
      </c>
      <c r="AU120" s="15">
        <f ca="1">Inputs!$B$6*EXP($B$8-0.5*C$5^2+C$5*N120)</f>
        <v>3340.866317675996</v>
      </c>
      <c r="AV120" s="15">
        <f t="shared" ca="1" si="37"/>
        <v>4141.3653207441312</v>
      </c>
      <c r="AW120" s="15">
        <f t="shared" ca="1" si="38"/>
        <v>4503.1540922537861</v>
      </c>
      <c r="AX120" s="15">
        <f t="shared" ca="1" si="39"/>
        <v>5394.7186084563036</v>
      </c>
      <c r="AY120" s="15">
        <f t="shared" ca="1" si="40"/>
        <v>6533.2881193630747</v>
      </c>
      <c r="AZ120" s="15">
        <f t="shared" ca="1" si="41"/>
        <v>9295.5603868387479</v>
      </c>
      <c r="BA120" s="15">
        <f t="shared" ca="1" si="42"/>
        <v>11495.669416331419</v>
      </c>
      <c r="BB120" s="15">
        <f t="shared" ca="1" si="43"/>
        <v>11920.182844422088</v>
      </c>
      <c r="BC120" s="15">
        <f t="shared" ca="1" si="44"/>
        <v>14870.865527429254</v>
      </c>
      <c r="BD120" s="15">
        <f t="shared" ca="1" si="45"/>
        <v>19111.802063925174</v>
      </c>
      <c r="BE120" s="15">
        <f t="shared" ca="1" si="46"/>
        <v>24882.874280120814</v>
      </c>
      <c r="BF120" s="15">
        <f ca="1">Inputs!$B$13*EXP($B$9-0.5*C$6^2+C$6*Y120)</f>
        <v>13207.602204275481</v>
      </c>
      <c r="BG120" s="15">
        <f t="shared" ca="1" si="47"/>
        <v>12595.250205301445</v>
      </c>
      <c r="BH120" s="15">
        <f t="shared" ca="1" si="48"/>
        <v>12170.573312954817</v>
      </c>
      <c r="BI120" s="15">
        <f t="shared" ca="1" si="49"/>
        <v>15683.068111265211</v>
      </c>
      <c r="BJ120" s="15">
        <f t="shared" ca="1" si="50"/>
        <v>23743.576704658251</v>
      </c>
      <c r="BK120" s="15">
        <f t="shared" ca="1" si="51"/>
        <v>43727.889678507257</v>
      </c>
      <c r="BL120" s="15">
        <f t="shared" ca="1" si="52"/>
        <v>57835.811392387004</v>
      </c>
      <c r="BM120" s="15">
        <f t="shared" ca="1" si="53"/>
        <v>69256.219828459332</v>
      </c>
      <c r="BN120" s="15">
        <f t="shared" ca="1" si="54"/>
        <v>80974.261650677421</v>
      </c>
      <c r="BO120" s="15">
        <f t="shared" ca="1" si="55"/>
        <v>87756.798189173074</v>
      </c>
      <c r="BP120" s="15">
        <f t="shared" ca="1" si="56"/>
        <v>92784.444518195174</v>
      </c>
      <c r="BQ120" s="15">
        <f ca="1">Inputs!$B$20*EXP($B$10-0.5*C$7^2+C$7*AJ120)</f>
        <v>2749.3358860649796</v>
      </c>
      <c r="BR120" s="15">
        <f t="shared" ca="1" si="57"/>
        <v>5320.4399046402468</v>
      </c>
      <c r="BS120" s="15">
        <f t="shared" ca="1" si="58"/>
        <v>5590.381846270272</v>
      </c>
      <c r="BT120" s="15">
        <f t="shared" ca="1" si="59"/>
        <v>7349.2676840370696</v>
      </c>
      <c r="BU120" s="15">
        <f t="shared" ca="1" si="60"/>
        <v>8488.933327382716</v>
      </c>
      <c r="BV120" s="15">
        <f t="shared" ca="1" si="61"/>
        <v>13408.488800814255</v>
      </c>
      <c r="BW120" s="15">
        <f t="shared" ca="1" si="62"/>
        <v>19029.756565270167</v>
      </c>
      <c r="BX120" s="15">
        <f t="shared" ca="1" si="63"/>
        <v>37671.215629656748</v>
      </c>
      <c r="BY120" s="15">
        <f t="shared" ca="1" si="64"/>
        <v>63169.98138088917</v>
      </c>
      <c r="BZ120" s="15">
        <f t="shared" ca="1" si="65"/>
        <v>61594.901371106949</v>
      </c>
      <c r="CA120" s="15">
        <f t="shared" ca="1" si="66"/>
        <v>95015.934985424377</v>
      </c>
      <c r="CB120" s="15">
        <f ca="1">(AU120*DCF!C$10-DCF!C$5*MAX(AU120*DCF!C$10,0)-MAX(AU120-Inputs!$B$6,0)/Inputs!$B$10)*DCF!C$6</f>
        <v>857.96492478633638</v>
      </c>
      <c r="CC120" s="15">
        <f ca="1">(AV120*DCF!D$10-DCF!D$5*MAX(AV120*DCF!D$10,0)-MAX(AV120-AU120,0)/Inputs!$B$10)*DCF!D$6</f>
        <v>814.2490087513487</v>
      </c>
      <c r="CD120" s="15">
        <f ca="1">(AW120*DCF!E$10-DCF!E$5*MAX(AW120*DCF!E$10,0)-MAX(AW120-AV120,0)/Inputs!$B$10)*DCF!E$6</f>
        <v>958.21678209754498</v>
      </c>
      <c r="CE120" s="15">
        <f ca="1">(AX120*DCF!F$10-DCF!F$5*MAX(AX120*DCF!F$10,0)-MAX(AX120-AW120,0)/Inputs!$B$10)*DCF!F$6</f>
        <v>992.14600340846755</v>
      </c>
      <c r="CF120" s="15">
        <f ca="1">(AY120*DCF!G$10-DCF!G$5*MAX(AY120*DCF!G$10,0)-MAX(AY120-AX120,0)/Inputs!$B$10)*DCF!G$6</f>
        <v>1127.2649581599899</v>
      </c>
      <c r="CG120" s="15">
        <f ca="1">(AZ120*DCF!H$10-DCF!H$5*MAX(AZ120*DCF!H$10,0)-MAX(AZ120-AY120,0)/Inputs!$B$10)*DCF!H$6</f>
        <v>1314.2487552737182</v>
      </c>
      <c r="CH120" s="15">
        <f ca="1">(BA120*DCF!I$10-DCF!I$5*MAX(BA120*DCF!I$10,0)-MAX(BA120-AZ120,0)/Inputs!$B$10)*DCF!I$6</f>
        <v>1738.9444733758507</v>
      </c>
      <c r="CI120" s="15">
        <f ca="1">(BB120*DCF!J$10-DCF!J$5*MAX(BB120*DCF!J$10,0)-MAX(BB120-BA120,0)/Inputs!$B$10)*DCF!J$6</f>
        <v>1981.2030201860393</v>
      </c>
      <c r="CJ120" s="15">
        <f ca="1">(BC120*DCF!K$10-DCF!K$5*MAX(BC120*DCF!K$10,0)-MAX(BC120-BB120,0)/Inputs!$B$10)*DCF!K$6</f>
        <v>1980.9198644642352</v>
      </c>
      <c r="CK120" s="15">
        <f ca="1">(BD120*DCF!L$10-DCF!L$5*MAX(BD120*DCF!L$10,0)-MAX(BD120-BC120,0)/Inputs!$B$10)*DCF!L$6</f>
        <v>2334.0014197254723</v>
      </c>
      <c r="CL120" s="15">
        <f ca="1">(BE120*DCF!M$10-DCF!M$5*MAX(BE120*DCF!M$10,0)-MAX(BE120-BD120,0)/Inputs!$B$10)*DCF!M$6</f>
        <v>2821.8791575837627</v>
      </c>
      <c r="CM120" s="15">
        <f ca="1">(BF120*DCF!C$28-DCF!C$5*MAX(BF120*DCF!C$28,0)-MAX(BF120-Inputs!$B$13,0)/Inputs!$B$17)*DCF!C$6</f>
        <v>3610.4111727641402</v>
      </c>
      <c r="CN120" s="15">
        <f ca="1">(BG120*DCF!D$28-DCF!D$5*MAX(BG120*DCF!D$28,0)-MAX(BG120-BF120,0)/Inputs!$B$17)*DCF!D$6</f>
        <v>3709.5916799236638</v>
      </c>
      <c r="CO120" s="15">
        <f ca="1">(BH120*DCF!E$28-DCF!E$5*MAX(BH120*DCF!E$28,0)-MAX(BH120-BG120,0)/Inputs!$B$17)*DCF!E$6</f>
        <v>3446.9230768541606</v>
      </c>
      <c r="CP120" s="15">
        <f ca="1">(BI120*DCF!F$28-DCF!F$5*MAX(BI120*DCF!F$28,0)-MAX(BI120-BH120,0)/Inputs!$B$17)*DCF!F$6</f>
        <v>3618.034689420283</v>
      </c>
      <c r="CQ120" s="15">
        <f ca="1">(BJ120*DCF!G$28-DCF!G$5*MAX(BJ120*DCF!G$28,0)-MAX(BJ120-BI120,0)/Inputs!$B$17)*DCF!G$6</f>
        <v>4804.7532007143263</v>
      </c>
      <c r="CR120" s="15">
        <f ca="1">(BK120*DCF!H$28-DCF!H$5*MAX(BK120*DCF!H$28,0)-MAX(BK120-BJ120,0)/Inputs!$B$17)*DCF!H$6</f>
        <v>7709.3881500625912</v>
      </c>
      <c r="CS120" s="15">
        <f ca="1">(BL120*DCF!I$28-DCF!I$5*MAX(BL120*DCF!I$28,0)-MAX(BL120-BK120,0)/Inputs!$B$17)*DCF!I$6</f>
        <v>11575.347426232203</v>
      </c>
      <c r="CT120" s="15">
        <f ca="1">(BM120*DCF!J$28-DCF!J$5*MAX(BM120*DCF!J$28,0)-MAX(BM120-BL120,0)/Inputs!$B$17)*DCF!J$6</f>
        <v>13935.633558190288</v>
      </c>
      <c r="CU120" s="15">
        <f ca="1">(BN120*DCF!K$28-DCF!K$5*MAX(BN120*DCF!K$28,0)-MAX(BN120-BM120,0)/Inputs!$B$17)*DCF!K$6</f>
        <v>15665.102325424477</v>
      </c>
      <c r="CV120" s="15">
        <f ca="1">(BO120*DCF!L$28-DCF!L$5*MAX(BO120*DCF!L$28,0)-MAX(BO120-BN120,0)/Inputs!$B$17)*DCF!L$6</f>
        <v>16741.867923724552</v>
      </c>
      <c r="CW120" s="15">
        <f ca="1">(BP120*DCF!M$28-DCF!M$5*MAX(BP120*DCF!M$28,0)-MAX(BP120-BO120,0)/Inputs!$B$17)*DCF!M$6</f>
        <v>16931.916618427029</v>
      </c>
      <c r="CX120" s="15">
        <f ca="1">(BQ120*DCF!C$46-DCF!C$5*MAX(BQ120*DCF!C$46,0)-MAX(BQ120-Inputs!$B$20,0)/Inputs!$B$24)*DCF!C$6</f>
        <v>-634.95055105426775</v>
      </c>
      <c r="CY120" s="15">
        <f ca="1">(BR120*DCF!D$46-DCF!D$5*MAX(BR120*DCF!D$46,0)-MAX(BR120-BQ120,0)/Inputs!$B$24)*DCF!D$6</f>
        <v>-2005.1437600846409</v>
      </c>
      <c r="CZ120" s="15">
        <f ca="1">(BS120*DCF!E$46-DCF!E$5*MAX(BS120*DCF!E$46,0)-MAX(BS120-BR120,0)/Inputs!$B$24)*DCF!E$6</f>
        <v>-767.47606891296857</v>
      </c>
      <c r="DA120" s="15">
        <f ca="1">(BT120*DCF!F$46-DCF!F$5*MAX(BT120*DCF!F$46,0)-MAX(BT120-BS120,0)/Inputs!$B$24)*DCF!F$6</f>
        <v>-1175.6860745201575</v>
      </c>
      <c r="DB120" s="15">
        <f ca="1">(BU120*DCF!G$46-DCF!G$5*MAX(BU120*DCF!G$46,0)-MAX(BU120-BT120,0)/Inputs!$B$24)*DCF!G$6</f>
        <v>-668.91195042657637</v>
      </c>
      <c r="DC120" s="15">
        <f ca="1">(BV120*DCF!H$46-DCF!H$5*MAX(BV120*DCF!H$46,0)-MAX(BV120-BU120,0)/Inputs!$B$24)*DCF!H$6</f>
        <v>-1528.7217207523629</v>
      </c>
      <c r="DD120" s="15">
        <f ca="1">(BW120*DCF!I$46-DCF!I$5*MAX(BW120*DCF!I$46,0)-MAX(BW120-BV120,0)/Inputs!$B$24)*DCF!I$6</f>
        <v>-1174.1489100943868</v>
      </c>
      <c r="DE120" s="15">
        <f ca="1">(BX120*DCF!J$46-DCF!J$5*MAX(BX120*DCF!J$46,0)-MAX(BX120-BW120,0)/Inputs!$B$24)*DCF!J$6</f>
        <v>-3363.2070938878946</v>
      </c>
      <c r="DF120" s="15">
        <f ca="1">(BY120*DCF!K$46-DCF!K$5*MAX(BY120*DCF!K$46,0)-MAX(BY120-BX120,0)/Inputs!$B$24)*DCF!K$6</f>
        <v>-2638.0384100390679</v>
      </c>
      <c r="DG120" s="15">
        <f ca="1">(BZ120*DCF!L$46-DCF!L$5*MAX(BZ120*DCF!L$46,0)-MAX(BZ120-BY120,0)/Inputs!$B$24)*DCF!L$6</f>
        <v>4257.7711061414348</v>
      </c>
      <c r="DH120" s="15">
        <f ca="1">(CA120*DCF!M$46-DCF!M$5*MAX(CA120*DCF!M$46,0)-MAX(CA120-BZ120,0)/Inputs!$B$24)*DCF!M$6</f>
        <v>462.00207470935953</v>
      </c>
      <c r="DI120" s="15">
        <f ca="1">SUM(CB120:CL120)+BE120*DCF!M$10*(1+Inputs!$B$30)*(1-Inputs!$B$33)*(1-Inputs!$B$30/Inputs!$B$31)/(Inputs!$B$29-Inputs!$B$30)*DCF!M$6</f>
        <v>86170.406531337314</v>
      </c>
      <c r="DJ120" s="15">
        <f ca="1">SUM(CM120:CW120)+BP120*DCF!M$28*(1+Inputs!$B$30)*(1-Inputs!$B$33)*(1-Inputs!$B$30/Inputs!$B$31)/(Inputs!$B$29-Inputs!$B$30)*DCF!M$6</f>
        <v>446042.7512102662</v>
      </c>
      <c r="DK120" s="15">
        <f ca="1">SUM(CX120:DH120)+CA120*DCF!M$46*(1+Inputs!$B$30)*(1-Inputs!$B$33)*(1-Inputs!$B$30/Inputs!$B$31)/(Inputs!$B$29-Inputs!$B$30)*DCF!M$6</f>
        <v>137669.3794855795</v>
      </c>
      <c r="DM120" s="15">
        <f ca="1">DI120+DJ120+DK120+Inputs!$B$34+Inputs!$B$36-Inputs!$B$35</f>
        <v>746733.53722718311</v>
      </c>
    </row>
    <row r="121" spans="1:117" x14ac:dyDescent="0.75">
      <c r="A121" s="11">
        <v>108</v>
      </c>
      <c r="C121" s="23">
        <f t="shared" ca="1" si="70"/>
        <v>0.23053937666042876</v>
      </c>
      <c r="D121" s="23">
        <f t="shared" ca="1" si="70"/>
        <v>-0.15948575901760301</v>
      </c>
      <c r="E121" s="23">
        <f t="shared" ca="1" si="70"/>
        <v>-1.1814932130037934</v>
      </c>
      <c r="F121" s="23">
        <f t="shared" ca="1" si="70"/>
        <v>-0.88650810102209066</v>
      </c>
      <c r="G121" s="23">
        <f t="shared" ca="1" si="70"/>
        <v>-0.62914054326869051</v>
      </c>
      <c r="H121" s="23">
        <f t="shared" ca="1" si="70"/>
        <v>-2.0913238388983806</v>
      </c>
      <c r="I121" s="23">
        <f t="shared" ca="1" si="70"/>
        <v>1.1251459856102446</v>
      </c>
      <c r="J121" s="23">
        <f t="shared" ca="1" si="70"/>
        <v>-1.8574714382632769</v>
      </c>
      <c r="K121" s="23">
        <f t="shared" ca="1" si="70"/>
        <v>1.317626160568514</v>
      </c>
      <c r="L121" s="23">
        <f t="shared" ca="1" si="70"/>
        <v>-0.12188736580803658</v>
      </c>
      <c r="M121" s="23">
        <f t="shared" ca="1" si="70"/>
        <v>0.74107043915006687</v>
      </c>
      <c r="N121" s="23">
        <f ca="1">SQRT(Inputs!$B$38)*C121+SQRT(1-Inputs!$B$38)*_xlfn.NORM.S.INV(RAND())</f>
        <v>0.59433117117473977</v>
      </c>
      <c r="O121" s="23">
        <f ca="1">SQRT(Inputs!$B$38)*D121+SQRT(1-Inputs!$B$38)*_xlfn.NORM.S.INV(RAND())</f>
        <v>-1.3565814319080398</v>
      </c>
      <c r="P121" s="23">
        <f ca="1">SQRT(Inputs!$B$38)*E121+SQRT(1-Inputs!$B$38)*_xlfn.NORM.S.INV(RAND())</f>
        <v>0.47689611468639348</v>
      </c>
      <c r="Q121" s="23">
        <f ca="1">SQRT(Inputs!$B$38)*F121+SQRT(1-Inputs!$B$38)*_xlfn.NORM.S.INV(RAND())</f>
        <v>0.71168389400949361</v>
      </c>
      <c r="R121" s="23">
        <f ca="1">SQRT(Inputs!$B$38)*G121+SQRT(1-Inputs!$B$38)*_xlfn.NORM.S.INV(RAND())</f>
        <v>-1.4774892521639846</v>
      </c>
      <c r="S121" s="23">
        <f ca="1">SQRT(Inputs!$B$38)*H121+SQRT(1-Inputs!$B$38)*_xlfn.NORM.S.INV(RAND())</f>
        <v>-1.5954195941432596</v>
      </c>
      <c r="T121" s="23">
        <f ca="1">SQRT(Inputs!$B$38)*I121+SQRT(1-Inputs!$B$38)*_xlfn.NORM.S.INV(RAND())</f>
        <v>1.827226963526692</v>
      </c>
      <c r="U121" s="23">
        <f ca="1">SQRT(Inputs!$B$38)*J121+SQRT(1-Inputs!$B$38)*_xlfn.NORM.S.INV(RAND())</f>
        <v>-1.1743036398352187</v>
      </c>
      <c r="V121" s="23">
        <f ca="1">SQRT(Inputs!$B$38)*K121+SQRT(1-Inputs!$B$38)*_xlfn.NORM.S.INV(RAND())</f>
        <v>2.2112982755713908</v>
      </c>
      <c r="W121" s="23">
        <f ca="1">SQRT(Inputs!$B$38)*L121+SQRT(1-Inputs!$B$38)*_xlfn.NORM.S.INV(RAND())</f>
        <v>0.62478559115009447</v>
      </c>
      <c r="X121" s="23">
        <f ca="1">SQRT(Inputs!$B$38)*M121+SQRT(1-Inputs!$B$38)*_xlfn.NORM.S.INV(RAND())</f>
        <v>0.84793072350997489</v>
      </c>
      <c r="Y121" s="23">
        <f ca="1">SQRT(Inputs!$B$38)*C121+SQRT(1-Inputs!$B$38)*_xlfn.NORM.S.INV(RAND())</f>
        <v>0.13700269804378865</v>
      </c>
      <c r="Z121" s="23">
        <f ca="1">SQRT(Inputs!$B$38)*D121+SQRT(1-Inputs!$B$38)*_xlfn.NORM.S.INV(RAND())</f>
        <v>-0.58699423453107391</v>
      </c>
      <c r="AA121" s="23">
        <f ca="1">SQRT(Inputs!$B$38)*E121+SQRT(1-Inputs!$B$38)*_xlfn.NORM.S.INV(RAND())</f>
        <v>-1.514051183627684</v>
      </c>
      <c r="AB121" s="23">
        <f ca="1">SQRT(Inputs!$B$38)*F121+SQRT(1-Inputs!$B$38)*_xlfn.NORM.S.INV(RAND())</f>
        <v>-0.54409110001620986</v>
      </c>
      <c r="AC121" s="23">
        <f ca="1">SQRT(Inputs!$B$38)*G121+SQRT(1-Inputs!$B$38)*_xlfn.NORM.S.INV(RAND())</f>
        <v>-0.51027109334856291</v>
      </c>
      <c r="AD121" s="23">
        <f ca="1">SQRT(Inputs!$B$38)*H121+SQRT(1-Inputs!$B$38)*_xlfn.NORM.S.INV(RAND())</f>
        <v>-0.30350705601825778</v>
      </c>
      <c r="AE121" s="23">
        <f ca="1">SQRT(Inputs!$B$38)*I121+SQRT(1-Inputs!$B$38)*_xlfn.NORM.S.INV(RAND())</f>
        <v>1.3162706461091891</v>
      </c>
      <c r="AF121" s="23">
        <f ca="1">SQRT(Inputs!$B$38)*J121+SQRT(1-Inputs!$B$38)*_xlfn.NORM.S.INV(RAND())</f>
        <v>-0.41980582492540586</v>
      </c>
      <c r="AG121" s="23">
        <f ca="1">SQRT(Inputs!$B$38)*K121+SQRT(1-Inputs!$B$38)*_xlfn.NORM.S.INV(RAND())</f>
        <v>-0.16469620308774058</v>
      </c>
      <c r="AH121" s="23">
        <f ca="1">SQRT(Inputs!$B$38)*L121+SQRT(1-Inputs!$B$38)*_xlfn.NORM.S.INV(RAND())</f>
        <v>-0.74082201718783092</v>
      </c>
      <c r="AI121" s="23">
        <f ca="1">SQRT(Inputs!$B$38)*M121+SQRT(1-Inputs!$B$38)*_xlfn.NORM.S.INV(RAND())</f>
        <v>0.99398887205133213</v>
      </c>
      <c r="AJ121" s="23">
        <f ca="1">SQRT(Inputs!$B$38)*C121+SQRT(1-Inputs!$B$38)*_xlfn.NORM.S.INV(RAND())</f>
        <v>-0.7261284045970412</v>
      </c>
      <c r="AK121" s="23">
        <f ca="1">SQRT(Inputs!$B$38)*D121+SQRT(1-Inputs!$B$38)*_xlfn.NORM.S.INV(RAND())</f>
        <v>-0.31839966443172207</v>
      </c>
      <c r="AL121" s="23">
        <f ca="1">SQRT(Inputs!$B$38)*E121+SQRT(1-Inputs!$B$38)*_xlfn.NORM.S.INV(RAND())</f>
        <v>0.82808039770606867</v>
      </c>
      <c r="AM121" s="23">
        <f ca="1">SQRT(Inputs!$B$38)*F121+SQRT(1-Inputs!$B$38)*_xlfn.NORM.S.INV(RAND())</f>
        <v>-0.92513014028618279</v>
      </c>
      <c r="AN121" s="23">
        <f ca="1">SQRT(Inputs!$B$38)*G121+SQRT(1-Inputs!$B$38)*_xlfn.NORM.S.INV(RAND())</f>
        <v>-0.59485852951990359</v>
      </c>
      <c r="AO121" s="23">
        <f ca="1">SQRT(Inputs!$B$38)*H121+SQRT(1-Inputs!$B$38)*_xlfn.NORM.S.INV(RAND())</f>
        <v>-0.86784017790721912</v>
      </c>
      <c r="AP121" s="23">
        <f ca="1">SQRT(Inputs!$B$38)*I121+SQRT(1-Inputs!$B$38)*_xlfn.NORM.S.INV(RAND())</f>
        <v>1.0280499818125421</v>
      </c>
      <c r="AQ121" s="23">
        <f ca="1">SQRT(Inputs!$B$38)*J121+SQRT(1-Inputs!$B$38)*_xlfn.NORM.S.INV(RAND())</f>
        <v>-0.5981213000520238</v>
      </c>
      <c r="AR121" s="23">
        <f ca="1">SQRT(Inputs!$B$38)*K121+SQRT(1-Inputs!$B$38)*_xlfn.NORM.S.INV(RAND())</f>
        <v>0.33707698724415408</v>
      </c>
      <c r="AS121" s="23">
        <f ca="1">SQRT(Inputs!$B$38)*L121+SQRT(1-Inputs!$B$38)*_xlfn.NORM.S.INV(RAND())</f>
        <v>-0.30483833104742469</v>
      </c>
      <c r="AT121" s="23">
        <f ca="1">SQRT(Inputs!$B$38)*M121+SQRT(1-Inputs!$B$38)*_xlfn.NORM.S.INV(RAND())</f>
        <v>-0.25667144263218672</v>
      </c>
      <c r="AU121" s="15">
        <f ca="1">Inputs!$B$6*EXP($B$8-0.5*C$5^2+C$5*N121)</f>
        <v>5463.3565391513266</v>
      </c>
      <c r="AV121" s="15">
        <f t="shared" ca="1" si="37"/>
        <v>5447.6555737442004</v>
      </c>
      <c r="AW121" s="15">
        <f t="shared" ca="1" si="38"/>
        <v>7083.7630585888</v>
      </c>
      <c r="AX121" s="15">
        <f t="shared" ca="1" si="39"/>
        <v>9452.7525566363784</v>
      </c>
      <c r="AY121" s="15">
        <f t="shared" ca="1" si="40"/>
        <v>9721.3589447631566</v>
      </c>
      <c r="AZ121" s="15">
        <f t="shared" ca="1" si="41"/>
        <v>9973.8600861824179</v>
      </c>
      <c r="BA121" s="15">
        <f t="shared" ca="1" si="42"/>
        <v>14777.709926836988</v>
      </c>
      <c r="BB121" s="15">
        <f t="shared" ca="1" si="43"/>
        <v>16084.241286618666</v>
      </c>
      <c r="BC121" s="15">
        <f t="shared" ca="1" si="44"/>
        <v>24386.493760052199</v>
      </c>
      <c r="BD121" s="15">
        <f t="shared" ca="1" si="45"/>
        <v>31673.667961292555</v>
      </c>
      <c r="BE121" s="15">
        <f t="shared" ca="1" si="46"/>
        <v>41928.246693041787</v>
      </c>
      <c r="BF121" s="15">
        <f ca="1">Inputs!$B$13*EXP($B$9-0.5*C$6^2+C$6*Y121)</f>
        <v>14211.825797277246</v>
      </c>
      <c r="BG121" s="15">
        <f t="shared" ca="1" si="47"/>
        <v>15579.746657242908</v>
      </c>
      <c r="BH121" s="15">
        <f t="shared" ca="1" si="48"/>
        <v>14808.384284537839</v>
      </c>
      <c r="BI121" s="15">
        <f t="shared" ca="1" si="49"/>
        <v>16671.39503223051</v>
      </c>
      <c r="BJ121" s="15">
        <f t="shared" ca="1" si="50"/>
        <v>18988.713648221346</v>
      </c>
      <c r="BK121" s="15">
        <f t="shared" ca="1" si="51"/>
        <v>22361.696158761155</v>
      </c>
      <c r="BL121" s="15">
        <f t="shared" ca="1" si="52"/>
        <v>32577.531858444581</v>
      </c>
      <c r="BM121" s="15">
        <f t="shared" ca="1" si="53"/>
        <v>38009.943897080491</v>
      </c>
      <c r="BN121" s="15">
        <f t="shared" ca="1" si="54"/>
        <v>45833.884280792467</v>
      </c>
      <c r="BO121" s="15">
        <f t="shared" ca="1" si="55"/>
        <v>51740.823882383913</v>
      </c>
      <c r="BP121" s="15">
        <f t="shared" ca="1" si="56"/>
        <v>71274.390051864379</v>
      </c>
      <c r="BQ121" s="15">
        <f ca="1">Inputs!$B$20*EXP($B$10-0.5*C$7^2+C$7*AJ121)</f>
        <v>3315.5656153776272</v>
      </c>
      <c r="BR121" s="15">
        <f t="shared" ca="1" si="57"/>
        <v>4066.1328235630508</v>
      </c>
      <c r="BS121" s="15">
        <f t="shared" ca="1" si="58"/>
        <v>7063.1192609604286</v>
      </c>
      <c r="BT121" s="15">
        <f t="shared" ca="1" si="59"/>
        <v>7639.9897434390723</v>
      </c>
      <c r="BU121" s="15">
        <f t="shared" ca="1" si="60"/>
        <v>9168.6840425012615</v>
      </c>
      <c r="BV121" s="15">
        <f t="shared" ca="1" si="61"/>
        <v>10490.82393632936</v>
      </c>
      <c r="BW121" s="15">
        <f t="shared" ca="1" si="62"/>
        <v>18197.774609108834</v>
      </c>
      <c r="BX121" s="15">
        <f t="shared" ca="1" si="63"/>
        <v>22576.433065919984</v>
      </c>
      <c r="BY121" s="15">
        <f t="shared" ca="1" si="64"/>
        <v>33740.71317111027</v>
      </c>
      <c r="BZ121" s="15">
        <f t="shared" ca="1" si="65"/>
        <v>44762.835597021425</v>
      </c>
      <c r="CA121" s="15">
        <f t="shared" ca="1" si="66"/>
        <v>60074.699506132543</v>
      </c>
      <c r="CB121" s="15">
        <f ca="1">(AU121*DCF!C$10-DCF!C$5*MAX(AU121*DCF!C$10,0)-MAX(AU121-Inputs!$B$6,0)/Inputs!$B$10)*DCF!C$6</f>
        <v>1039.5012492130061</v>
      </c>
      <c r="CC121" s="15">
        <f ca="1">(AV121*DCF!D$10-DCF!D$5*MAX(AV121*DCF!D$10,0)-MAX(AV121-AU121,0)/Inputs!$B$10)*DCF!D$6</f>
        <v>1327.8291394450923</v>
      </c>
      <c r="CD121" s="15">
        <f ca="1">(AW121*DCF!E$10-DCF!E$5*MAX(AW121*DCF!E$10,0)-MAX(AW121-AV121,0)/Inputs!$B$10)*DCF!E$6</f>
        <v>1267.0089666684805</v>
      </c>
      <c r="CE121" s="15">
        <f ca="1">(AX121*DCF!F$10-DCF!F$5*MAX(AX121*DCF!F$10,0)-MAX(AX121-AW121,0)/Inputs!$B$10)*DCF!F$6</f>
        <v>1570.5928380148118</v>
      </c>
      <c r="CF121" s="15">
        <f ca="1">(AY121*DCF!G$10-DCF!G$5*MAX(AY121*DCF!G$10,0)-MAX(AY121-AX121,0)/Inputs!$B$10)*DCF!G$6</f>
        <v>1951.3565343377049</v>
      </c>
      <c r="CG121" s="15">
        <f ca="1">(AZ121*DCF!H$10-DCF!H$5*MAX(AZ121*DCF!H$10,0)-MAX(AZ121-AY121,0)/Inputs!$B$10)*DCF!H$6</f>
        <v>1891.5959854615348</v>
      </c>
      <c r="CH121" s="15">
        <f ca="1">(BA121*DCF!I$10-DCF!I$5*MAX(BA121*DCF!I$10,0)-MAX(BA121-AZ121,0)/Inputs!$B$10)*DCF!I$6</f>
        <v>1911.3488255822176</v>
      </c>
      <c r="CI121" s="15">
        <f ca="1">(BB121*DCF!J$10-DCF!J$5*MAX(BB121*DCF!J$10,0)-MAX(BB121-BA121,0)/Inputs!$B$10)*DCF!J$6</f>
        <v>2562.1098277742622</v>
      </c>
      <c r="CJ121" s="15">
        <f ca="1">(BC121*DCF!K$10-DCF!K$5*MAX(BC121*DCF!K$10,0)-MAX(BC121-BB121,0)/Inputs!$B$10)*DCF!K$6</f>
        <v>2763.6448832472342</v>
      </c>
      <c r="CK121" s="15">
        <f ca="1">(BD121*DCF!L$10-DCF!L$5*MAX(BD121*DCF!L$10,0)-MAX(BD121-BC121,0)/Inputs!$B$10)*DCF!L$6</f>
        <v>3834.6418201404699</v>
      </c>
      <c r="CL121" s="15">
        <f ca="1">(BE121*DCF!M$10-DCF!M$5*MAX(BE121*DCF!M$10,0)-MAX(BE121-BD121,0)/Inputs!$B$10)*DCF!M$6</f>
        <v>4691.598911553363</v>
      </c>
      <c r="CM121" s="15">
        <f ca="1">(BF121*DCF!C$28-DCF!C$5*MAX(BF121*DCF!C$28,0)-MAX(BF121-Inputs!$B$13,0)/Inputs!$B$17)*DCF!C$6</f>
        <v>3684.9713196688199</v>
      </c>
      <c r="CN121" s="15">
        <f ca="1">(BG121*DCF!D$28-DCF!D$5*MAX(BG121*DCF!D$28,0)-MAX(BG121-BF121,0)/Inputs!$B$17)*DCF!D$6</f>
        <v>4296.7544807940203</v>
      </c>
      <c r="CO121" s="15">
        <f ca="1">(BH121*DCF!E$28-DCF!E$5*MAX(BH121*DCF!E$28,0)-MAX(BH121-BG121,0)/Inputs!$B$17)*DCF!E$6</f>
        <v>4193.9981140383488</v>
      </c>
      <c r="CP121" s="15">
        <f ca="1">(BI121*DCF!F$28-DCF!F$5*MAX(BI121*DCF!F$28,0)-MAX(BI121-BH121,0)/Inputs!$B$17)*DCF!F$6</f>
        <v>4186.6540585780813</v>
      </c>
      <c r="CQ121" s="15">
        <f ca="1">(BJ121*DCF!G$28-DCF!G$5*MAX(BJ121*DCF!G$28,0)-MAX(BJ121-BI121,0)/Inputs!$B$17)*DCF!G$6</f>
        <v>4537.0157240893896</v>
      </c>
      <c r="CR121" s="15">
        <f ca="1">(BK121*DCF!H$28-DCF!H$5*MAX(BK121*DCF!H$28,0)-MAX(BK121-BJ121,0)/Inputs!$B$17)*DCF!H$6</f>
        <v>5006.2273463053752</v>
      </c>
      <c r="CS121" s="15">
        <f ca="1">(BL121*DCF!I$28-DCF!I$5*MAX(BL121*DCF!I$28,0)-MAX(BL121-BK121,0)/Inputs!$B$17)*DCF!I$6</f>
        <v>6194.4199455613443</v>
      </c>
      <c r="CT121" s="15">
        <f ca="1">(BM121*DCF!J$28-DCF!J$5*MAX(BM121*DCF!J$28,0)-MAX(BM121-BL121,0)/Inputs!$B$17)*DCF!J$6</f>
        <v>7759.079478774669</v>
      </c>
      <c r="CU121" s="15">
        <f ca="1">(BN121*DCF!K$28-DCF!K$5*MAX(BN121*DCF!K$28,0)-MAX(BN121-BM121,0)/Inputs!$B$17)*DCF!K$6</f>
        <v>8721.019380703201</v>
      </c>
      <c r="CV121" s="15">
        <f ca="1">(BO121*DCF!L$28-DCF!L$5*MAX(BO121*DCF!L$28,0)-MAX(BO121-BN121,0)/Inputs!$B$17)*DCF!L$6</f>
        <v>9655.000332229818</v>
      </c>
      <c r="CW121" s="15">
        <f ca="1">(BP121*DCF!M$28-DCF!M$5*MAX(BP121*DCF!M$28,0)-MAX(BP121-BO121,0)/Inputs!$B$17)*DCF!M$6</f>
        <v>11368.511192670368</v>
      </c>
      <c r="CX121" s="15">
        <f ca="1">(BQ121*DCF!C$46-DCF!C$5*MAX(BQ121*DCF!C$46,0)-MAX(BQ121-Inputs!$B$20,0)/Inputs!$B$24)*DCF!C$6</f>
        <v>-818.63668501914117</v>
      </c>
      <c r="CY121" s="15">
        <f ca="1">(BR121*DCF!D$46-DCF!D$5*MAX(BR121*DCF!D$46,0)-MAX(BR121-BQ121,0)/Inputs!$B$24)*DCF!D$6</f>
        <v>-1014.254846998232</v>
      </c>
      <c r="CZ121" s="15">
        <f ca="1">(BS121*DCF!E$46-DCF!E$5*MAX(BS121*DCF!E$46,0)-MAX(BS121-BR121,0)/Inputs!$B$24)*DCF!E$6</f>
        <v>-2016.5556983122679</v>
      </c>
      <c r="DA121" s="15">
        <f ca="1">(BT121*DCF!F$46-DCF!F$5*MAX(BT121*DCF!F$46,0)-MAX(BT121-BS121,0)/Inputs!$B$24)*DCF!F$6</f>
        <v>-766.44913575467535</v>
      </c>
      <c r="DB121" s="15">
        <f ca="1">(BU121*DCF!G$46-DCF!G$5*MAX(BU121*DCF!G$46,0)-MAX(BU121-BT121,0)/Inputs!$B$24)*DCF!G$6</f>
        <v>-822.63897497506116</v>
      </c>
      <c r="DC121" s="15">
        <f ca="1">(BV121*DCF!H$46-DCF!H$5*MAX(BV121*DCF!H$46,0)-MAX(BV121-BU121,0)/Inputs!$B$24)*DCF!H$6</f>
        <v>-410.84687112154859</v>
      </c>
      <c r="DD121" s="15">
        <f ca="1">(BW121*DCF!I$46-DCF!I$5*MAX(BW121*DCF!I$46,0)-MAX(BW121-BV121,0)/Inputs!$B$24)*DCF!I$6</f>
        <v>-1792.0827330261875</v>
      </c>
      <c r="DE121" s="15">
        <f ca="1">(BX121*DCF!J$46-DCF!J$5*MAX(BX121*DCF!J$46,0)-MAX(BX121-BW121,0)/Inputs!$B$24)*DCF!J$6</f>
        <v>-214.1297681282353</v>
      </c>
      <c r="DF121" s="15">
        <f ca="1">(BY121*DCF!K$46-DCF!K$5*MAX(BY121*DCF!K$46,0)-MAX(BY121-BX121,0)/Inputs!$B$24)*DCF!K$6</f>
        <v>-807.56919900470677</v>
      </c>
      <c r="DG121" s="15">
        <f ca="1">(BZ121*DCF!L$46-DCF!L$5*MAX(BZ121*DCF!L$46,0)-MAX(BZ121-BY121,0)/Inputs!$B$24)*DCF!L$6</f>
        <v>599.90506085790594</v>
      </c>
      <c r="DH121" s="15">
        <f ca="1">(CA121*DCF!M$46-DCF!M$5*MAX(CA121*DCF!M$46,0)-MAX(CA121-BZ121,0)/Inputs!$B$24)*DCF!M$6</f>
        <v>1508.5805541362283</v>
      </c>
      <c r="DI121" s="15">
        <f ca="1">SUM(CB121:CL121)+BE121*DCF!M$10*(1+Inputs!$B$30)*(1-Inputs!$B$33)*(1-Inputs!$B$30/Inputs!$B$31)/(Inputs!$B$29-Inputs!$B$30)*DCF!M$6</f>
        <v>141498.09397183728</v>
      </c>
      <c r="DJ121" s="15">
        <f ca="1">SUM(CM121:CW121)+BP121*DCF!M$28*(1+Inputs!$B$30)*(1-Inputs!$B$33)*(1-Inputs!$B$30/Inputs!$B$31)/(Inputs!$B$29-Inputs!$B$30)*DCF!M$6</f>
        <v>334080.41140084562</v>
      </c>
      <c r="DK121" s="15">
        <f ca="1">SUM(CX121:DH121)+CA121*DCF!M$46*(1+Inputs!$B$30)*(1-Inputs!$B$33)*(1-Inputs!$B$30/Inputs!$B$31)/(Inputs!$B$29-Inputs!$B$30)*DCF!M$6</f>
        <v>86327.923442224695</v>
      </c>
      <c r="DM121" s="15">
        <f ca="1">DI121+DJ121+DK121+Inputs!$B$34+Inputs!$B$36-Inputs!$B$35</f>
        <v>638757.42881490767</v>
      </c>
    </row>
    <row r="122" spans="1:117" x14ac:dyDescent="0.75">
      <c r="A122" s="11">
        <v>109</v>
      </c>
      <c r="C122" s="23">
        <f t="shared" ca="1" si="70"/>
        <v>-2.3982575494770542</v>
      </c>
      <c r="D122" s="23">
        <f t="shared" ca="1" si="70"/>
        <v>-0.27995073608733118</v>
      </c>
      <c r="E122" s="23">
        <f t="shared" ca="1" si="70"/>
        <v>0.23941936324301169</v>
      </c>
      <c r="F122" s="23">
        <f t="shared" ca="1" si="70"/>
        <v>-0.59621832450348267</v>
      </c>
      <c r="G122" s="23">
        <f t="shared" ca="1" si="70"/>
        <v>-0.7328330462438184</v>
      </c>
      <c r="H122" s="23">
        <f t="shared" ca="1" si="70"/>
        <v>-0.94606553599925469</v>
      </c>
      <c r="I122" s="23">
        <f t="shared" ca="1" si="70"/>
        <v>-0.16835707210774273</v>
      </c>
      <c r="J122" s="23">
        <f t="shared" ca="1" si="70"/>
        <v>-0.3934974730241087</v>
      </c>
      <c r="K122" s="23">
        <f t="shared" ca="1" si="70"/>
        <v>-0.34769187799592993</v>
      </c>
      <c r="L122" s="23">
        <f t="shared" ca="1" si="70"/>
        <v>8.6624319276874168E-2</v>
      </c>
      <c r="M122" s="23">
        <f t="shared" ca="1" si="70"/>
        <v>-1.4498298362395816</v>
      </c>
      <c r="N122" s="23">
        <f ca="1">SQRT(Inputs!$B$38)*C122+SQRT(1-Inputs!$B$38)*_xlfn.NORM.S.INV(RAND())</f>
        <v>-2.3244196862535889</v>
      </c>
      <c r="O122" s="23">
        <f ca="1">SQRT(Inputs!$B$38)*D122+SQRT(1-Inputs!$B$38)*_xlfn.NORM.S.INV(RAND())</f>
        <v>-9.8904409949436278E-3</v>
      </c>
      <c r="P122" s="23">
        <f ca="1">SQRT(Inputs!$B$38)*E122+SQRT(1-Inputs!$B$38)*_xlfn.NORM.S.INV(RAND())</f>
        <v>-1.061009421011252</v>
      </c>
      <c r="Q122" s="23">
        <f ca="1">SQRT(Inputs!$B$38)*F122+SQRT(1-Inputs!$B$38)*_xlfn.NORM.S.INV(RAND())</f>
        <v>-1.2427562623587702</v>
      </c>
      <c r="R122" s="23">
        <f ca="1">SQRT(Inputs!$B$38)*G122+SQRT(1-Inputs!$B$38)*_xlfn.NORM.S.INV(RAND())</f>
        <v>1.2021218397884785</v>
      </c>
      <c r="S122" s="23">
        <f ca="1">SQRT(Inputs!$B$38)*H122+SQRT(1-Inputs!$B$38)*_xlfn.NORM.S.INV(RAND())</f>
        <v>-1.1064409071503367</v>
      </c>
      <c r="T122" s="23">
        <f ca="1">SQRT(Inputs!$B$38)*I122+SQRT(1-Inputs!$B$38)*_xlfn.NORM.S.INV(RAND())</f>
        <v>-0.42942336638954159</v>
      </c>
      <c r="U122" s="23">
        <f ca="1">SQRT(Inputs!$B$38)*J122+SQRT(1-Inputs!$B$38)*_xlfn.NORM.S.INV(RAND())</f>
        <v>0.63996500649468357</v>
      </c>
      <c r="V122" s="23">
        <f ca="1">SQRT(Inputs!$B$38)*K122+SQRT(1-Inputs!$B$38)*_xlfn.NORM.S.INV(RAND())</f>
        <v>-0.87484850686144799</v>
      </c>
      <c r="W122" s="23">
        <f ca="1">SQRT(Inputs!$B$38)*L122+SQRT(1-Inputs!$B$38)*_xlfn.NORM.S.INV(RAND())</f>
        <v>0.82295742375139946</v>
      </c>
      <c r="X122" s="23">
        <f ca="1">SQRT(Inputs!$B$38)*M122+SQRT(1-Inputs!$B$38)*_xlfn.NORM.S.INV(RAND())</f>
        <v>-0.18546647994809329</v>
      </c>
      <c r="Y122" s="23">
        <f ca="1">SQRT(Inputs!$B$38)*C122+SQRT(1-Inputs!$B$38)*_xlfn.NORM.S.INV(RAND())</f>
        <v>0.24251899082616735</v>
      </c>
      <c r="Z122" s="23">
        <f ca="1">SQRT(Inputs!$B$38)*D122+SQRT(1-Inputs!$B$38)*_xlfn.NORM.S.INV(RAND())</f>
        <v>-0.46561923765772423</v>
      </c>
      <c r="AA122" s="23">
        <f ca="1">SQRT(Inputs!$B$38)*E122+SQRT(1-Inputs!$B$38)*_xlfn.NORM.S.INV(RAND())</f>
        <v>1.2204866603203783</v>
      </c>
      <c r="AB122" s="23">
        <f ca="1">SQRT(Inputs!$B$38)*F122+SQRT(1-Inputs!$B$38)*_xlfn.NORM.S.INV(RAND())</f>
        <v>-1.7755308693057659</v>
      </c>
      <c r="AC122" s="23">
        <f ca="1">SQRT(Inputs!$B$38)*G122+SQRT(1-Inputs!$B$38)*_xlfn.NORM.S.INV(RAND())</f>
        <v>0.40143139345833634</v>
      </c>
      <c r="AD122" s="23">
        <f ca="1">SQRT(Inputs!$B$38)*H122+SQRT(1-Inputs!$B$38)*_xlfn.NORM.S.INV(RAND())</f>
        <v>-0.11348708127672885</v>
      </c>
      <c r="AE122" s="23">
        <f ca="1">SQRT(Inputs!$B$38)*I122+SQRT(1-Inputs!$B$38)*_xlfn.NORM.S.INV(RAND())</f>
        <v>0.45815231638813747</v>
      </c>
      <c r="AF122" s="23">
        <f ca="1">SQRT(Inputs!$B$38)*J122+SQRT(1-Inputs!$B$38)*_xlfn.NORM.S.INV(RAND())</f>
        <v>0.14742878669457279</v>
      </c>
      <c r="AG122" s="23">
        <f ca="1">SQRT(Inputs!$B$38)*K122+SQRT(1-Inputs!$B$38)*_xlfn.NORM.S.INV(RAND())</f>
        <v>0.12575312141295825</v>
      </c>
      <c r="AH122" s="23">
        <f ca="1">SQRT(Inputs!$B$38)*L122+SQRT(1-Inputs!$B$38)*_xlfn.NORM.S.INV(RAND())</f>
        <v>-8.236385683041933E-2</v>
      </c>
      <c r="AI122" s="23">
        <f ca="1">SQRT(Inputs!$B$38)*M122+SQRT(1-Inputs!$B$38)*_xlfn.NORM.S.INV(RAND())</f>
        <v>8.8373247084532203E-3</v>
      </c>
      <c r="AJ122" s="23">
        <f ca="1">SQRT(Inputs!$B$38)*C122+SQRT(1-Inputs!$B$38)*_xlfn.NORM.S.INV(RAND())</f>
        <v>-1.1197719585110411</v>
      </c>
      <c r="AK122" s="23">
        <f ca="1">SQRT(Inputs!$B$38)*D122+SQRT(1-Inputs!$B$38)*_xlfn.NORM.S.INV(RAND())</f>
        <v>-0.54148883486878041</v>
      </c>
      <c r="AL122" s="23">
        <f ca="1">SQRT(Inputs!$B$38)*E122+SQRT(1-Inputs!$B$38)*_xlfn.NORM.S.INV(RAND())</f>
        <v>-0.30325918662226758</v>
      </c>
      <c r="AM122" s="23">
        <f ca="1">SQRT(Inputs!$B$38)*F122+SQRT(1-Inputs!$B$38)*_xlfn.NORM.S.INV(RAND())</f>
        <v>-0.59593252647313366</v>
      </c>
      <c r="AN122" s="23">
        <f ca="1">SQRT(Inputs!$B$38)*G122+SQRT(1-Inputs!$B$38)*_xlfn.NORM.S.INV(RAND())</f>
        <v>-1.3156185537562073</v>
      </c>
      <c r="AO122" s="23">
        <f ca="1">SQRT(Inputs!$B$38)*H122+SQRT(1-Inputs!$B$38)*_xlfn.NORM.S.INV(RAND())</f>
        <v>-0.60186635368661401</v>
      </c>
      <c r="AP122" s="23">
        <f ca="1">SQRT(Inputs!$B$38)*I122+SQRT(1-Inputs!$B$38)*_xlfn.NORM.S.INV(RAND())</f>
        <v>-0.31987215458195267</v>
      </c>
      <c r="AQ122" s="23">
        <f ca="1">SQRT(Inputs!$B$38)*J122+SQRT(1-Inputs!$B$38)*_xlfn.NORM.S.INV(RAND())</f>
        <v>-0.60329851390565714</v>
      </c>
      <c r="AR122" s="23">
        <f ca="1">SQRT(Inputs!$B$38)*K122+SQRT(1-Inputs!$B$38)*_xlfn.NORM.S.INV(RAND())</f>
        <v>-0.82279955608314703</v>
      </c>
      <c r="AS122" s="23">
        <f ca="1">SQRT(Inputs!$B$38)*L122+SQRT(1-Inputs!$B$38)*_xlfn.NORM.S.INV(RAND())</f>
        <v>0.39123503541337157</v>
      </c>
      <c r="AT122" s="23">
        <f ca="1">SQRT(Inputs!$B$38)*M122+SQRT(1-Inputs!$B$38)*_xlfn.NORM.S.INV(RAND())</f>
        <v>-0.63249652304975379</v>
      </c>
      <c r="AU122" s="15">
        <f ca="1">Inputs!$B$6*EXP($B$8-0.5*C$5^2+C$5*N122)</f>
        <v>3406.1961641559883</v>
      </c>
      <c r="AV122" s="15">
        <f t="shared" ca="1" si="37"/>
        <v>4140.1202975597134</v>
      </c>
      <c r="AW122" s="15">
        <f t="shared" ca="1" si="38"/>
        <v>4375.0164613951629</v>
      </c>
      <c r="AX122" s="15">
        <f t="shared" ca="1" si="39"/>
        <v>4573.3094704264213</v>
      </c>
      <c r="AY122" s="15">
        <f t="shared" ca="1" si="40"/>
        <v>6431.4680780336985</v>
      </c>
      <c r="AZ122" s="15">
        <f t="shared" ca="1" si="41"/>
        <v>6963.5621074625042</v>
      </c>
      <c r="BA122" s="15">
        <f t="shared" ca="1" si="42"/>
        <v>8147.1085271816701</v>
      </c>
      <c r="BB122" s="15">
        <f t="shared" ca="1" si="43"/>
        <v>10635.038379398648</v>
      </c>
      <c r="BC122" s="15">
        <f t="shared" ca="1" si="44"/>
        <v>11970.414002797215</v>
      </c>
      <c r="BD122" s="15">
        <f t="shared" ca="1" si="45"/>
        <v>15838.283946082687</v>
      </c>
      <c r="BE122" s="15">
        <f t="shared" ca="1" si="46"/>
        <v>19082.69633356178</v>
      </c>
      <c r="BF122" s="15">
        <f ca="1">Inputs!$B$13*EXP($B$9-0.5*C$6^2+C$6*Y122)</f>
        <v>14512.245089611921</v>
      </c>
      <c r="BG122" s="15">
        <f t="shared" ca="1" si="47"/>
        <v>16261.345532784107</v>
      </c>
      <c r="BH122" s="15">
        <f t="shared" ca="1" si="48"/>
        <v>24326.247836871873</v>
      </c>
      <c r="BI122" s="15">
        <f t="shared" ca="1" si="49"/>
        <v>22658.027723944408</v>
      </c>
      <c r="BJ122" s="15">
        <f t="shared" ca="1" si="50"/>
        <v>29431.998315604644</v>
      </c>
      <c r="BK122" s="15">
        <f t="shared" ca="1" si="51"/>
        <v>35568.383030241741</v>
      </c>
      <c r="BL122" s="15">
        <f t="shared" ca="1" si="52"/>
        <v>46364.102643830811</v>
      </c>
      <c r="BM122" s="15">
        <f t="shared" ca="1" si="53"/>
        <v>58044.88887025242</v>
      </c>
      <c r="BN122" s="15">
        <f t="shared" ca="1" si="54"/>
        <v>72471.888785984382</v>
      </c>
      <c r="BO122" s="15">
        <f t="shared" ca="1" si="55"/>
        <v>88319.553542821552</v>
      </c>
      <c r="BP122" s="15">
        <f t="shared" ca="1" si="56"/>
        <v>108813.71695027994</v>
      </c>
      <c r="BQ122" s="15">
        <f ca="1">Inputs!$B$20*EXP($B$10-0.5*C$7^2+C$7*AJ122)</f>
        <v>2883.5139680765528</v>
      </c>
      <c r="BR122" s="15">
        <f t="shared" ca="1" si="57"/>
        <v>3294.4036535945797</v>
      </c>
      <c r="BS122" s="15">
        <f t="shared" ca="1" si="58"/>
        <v>4135.0339574673171</v>
      </c>
      <c r="BT122" s="15">
        <f t="shared" ca="1" si="59"/>
        <v>4876.189981926138</v>
      </c>
      <c r="BU122" s="15">
        <f t="shared" ca="1" si="60"/>
        <v>4915.3328846109889</v>
      </c>
      <c r="BV122" s="15">
        <f t="shared" ca="1" si="61"/>
        <v>5971.4524688998536</v>
      </c>
      <c r="BW122" s="15">
        <f t="shared" ca="1" si="62"/>
        <v>7787.3595098939941</v>
      </c>
      <c r="BX122" s="15">
        <f t="shared" ca="1" si="63"/>
        <v>9651.0933666055844</v>
      </c>
      <c r="BY122" s="15">
        <f t="shared" ca="1" si="64"/>
        <v>11553.134559117942</v>
      </c>
      <c r="BZ122" s="15">
        <f t="shared" ca="1" si="65"/>
        <v>17419.523814561966</v>
      </c>
      <c r="CA122" s="15">
        <f t="shared" ca="1" si="66"/>
        <v>21867.855408719191</v>
      </c>
      <c r="CB122" s="15">
        <f ca="1">(AU122*DCF!C$10-DCF!C$5*MAX(AU122*DCF!C$10,0)-MAX(AU122-Inputs!$B$6,0)/Inputs!$B$10)*DCF!C$6</f>
        <v>874.74222489108877</v>
      </c>
      <c r="CC122" s="15">
        <f ca="1">(AV122*DCF!D$10-DCF!D$5*MAX(AV122*DCF!D$10,0)-MAX(AV122-AU122,0)/Inputs!$B$10)*DCF!D$6</f>
        <v>830.17808236445171</v>
      </c>
      <c r="CD122" s="15">
        <f ca="1">(AW122*DCF!E$10-DCF!E$5*MAX(AW122*DCF!E$10,0)-MAX(AW122-AV122,0)/Inputs!$B$10)*DCF!E$6</f>
        <v>957.21331299566134</v>
      </c>
      <c r="CE122" s="15">
        <f ca="1">(AX122*DCF!F$10-DCF!F$5*MAX(AX122*DCF!F$10,0)-MAX(AX122-AW122,0)/Inputs!$B$10)*DCF!F$6</f>
        <v>957.08631006834776</v>
      </c>
      <c r="CF122" s="15">
        <f ca="1">(AY122*DCF!G$10-DCF!G$5*MAX(AY122*DCF!G$10,0)-MAX(AY122-AX122,0)/Inputs!$B$10)*DCF!G$6</f>
        <v>967.96851239457317</v>
      </c>
      <c r="CG122" s="15">
        <f ca="1">(AZ122*DCF!H$10-DCF!H$5*MAX(AZ122*DCF!H$10,0)-MAX(AZ122-AY122,0)/Inputs!$B$10)*DCF!H$6</f>
        <v>1257.4977440293055</v>
      </c>
      <c r="CH122" s="15">
        <f ca="1">(BA122*DCF!I$10-DCF!I$5*MAX(BA122*DCF!I$10,0)-MAX(BA122-AZ122,0)/Inputs!$B$10)*DCF!I$6</f>
        <v>1294.0364399385544</v>
      </c>
      <c r="CI122" s="15">
        <f ca="1">(BB122*DCF!J$10-DCF!J$5*MAX(BB122*DCF!J$10,0)-MAX(BB122-BA122,0)/Inputs!$B$10)*DCF!J$6</f>
        <v>1447.9924913330012</v>
      </c>
      <c r="CJ122" s="15">
        <f ca="1">(BC122*DCF!K$10-DCF!K$5*MAX(BC122*DCF!K$10,0)-MAX(BC122-BB122,0)/Inputs!$B$10)*DCF!K$6</f>
        <v>1740.1121493721555</v>
      </c>
      <c r="CK122" s="15">
        <f ca="1">(BD122*DCF!L$10-DCF!L$5*MAX(BD122*DCF!L$10,0)-MAX(BD122-BC122,0)/Inputs!$B$10)*DCF!L$6</f>
        <v>1888.5361894180176</v>
      </c>
      <c r="CL122" s="15">
        <f ca="1">(BE122*DCF!M$10-DCF!M$5*MAX(BE122*DCF!M$10,0)-MAX(BE122-BD122,0)/Inputs!$B$10)*DCF!M$6</f>
        <v>2305.2355432185896</v>
      </c>
      <c r="CM122" s="15">
        <f ca="1">(BF122*DCF!C$28-DCF!C$5*MAX(BF122*DCF!C$28,0)-MAX(BF122-Inputs!$B$13,0)/Inputs!$B$17)*DCF!C$6</f>
        <v>3707.2764185786327</v>
      </c>
      <c r="CN122" s="15">
        <f ca="1">(BG122*DCF!D$28-DCF!D$5*MAX(BG122*DCF!D$28,0)-MAX(BG122-BF122,0)/Inputs!$B$17)*DCF!D$6</f>
        <v>4416.1779878699172</v>
      </c>
      <c r="CO122" s="15">
        <f ca="1">(BH122*DCF!E$28-DCF!E$5*MAX(BH122*DCF!E$28,0)-MAX(BH122-BG122,0)/Inputs!$B$17)*DCF!E$6</f>
        <v>5300.1453188470396</v>
      </c>
      <c r="CP122" s="15">
        <f ca="1">(BI122*DCF!F$28-DCF!F$5*MAX(BI122*DCF!F$28,0)-MAX(BI122-BH122,0)/Inputs!$B$17)*DCF!F$6</f>
        <v>6151.057695058591</v>
      </c>
      <c r="CQ122" s="15">
        <f ca="1">(BJ122*DCF!G$28-DCF!G$5*MAX(BJ122*DCF!G$28,0)-MAX(BJ122-BI122,0)/Inputs!$B$17)*DCF!G$6</f>
        <v>6497.040328052627</v>
      </c>
      <c r="CR122" s="15">
        <f ca="1">(BK122*DCF!H$28-DCF!H$5*MAX(BK122*DCF!H$28,0)-MAX(BK122-BJ122,0)/Inputs!$B$17)*DCF!H$6</f>
        <v>7843.0315637705116</v>
      </c>
      <c r="CS122" s="15">
        <f ca="1">(BL122*DCF!I$28-DCF!I$5*MAX(BL122*DCF!I$28,0)-MAX(BL122-BK122,0)/Inputs!$B$17)*DCF!I$6</f>
        <v>9353.1428176322079</v>
      </c>
      <c r="CT122" s="15">
        <f ca="1">(BM122*DCF!J$28-DCF!J$5*MAX(BM122*DCF!J$28,0)-MAX(BM122-BL122,0)/Inputs!$B$17)*DCF!J$6</f>
        <v>11400.052061916806</v>
      </c>
      <c r="CU122" s="15">
        <f ca="1">(BN122*DCF!K$28-DCF!K$5*MAX(BN122*DCF!K$28,0)-MAX(BN122-BM122,0)/Inputs!$B$17)*DCF!K$6</f>
        <v>13537.732452433773</v>
      </c>
      <c r="CV122" s="15">
        <f ca="1">(BO122*DCF!L$28-DCF!L$5*MAX(BO122*DCF!L$28,0)-MAX(BO122-BN122,0)/Inputs!$B$17)*DCF!L$6</f>
        <v>15828.415055066262</v>
      </c>
      <c r="CW122" s="15">
        <f ca="1">(BP122*DCF!M$28-DCF!M$5*MAX(BP122*DCF!M$28,0)-MAX(BP122-BO122,0)/Inputs!$B$17)*DCF!M$6</f>
        <v>18331.147870221052</v>
      </c>
      <c r="CX122" s="15">
        <f ca="1">(BQ122*DCF!C$46-DCF!C$5*MAX(BQ122*DCF!C$46,0)-MAX(BQ122-Inputs!$B$20,0)/Inputs!$B$24)*DCF!C$6</f>
        <v>-665.93856075670965</v>
      </c>
      <c r="CY122" s="15">
        <f ca="1">(BR122*DCF!D$46-DCF!D$5*MAX(BR122*DCF!D$46,0)-MAX(BR122-BQ122,0)/Inputs!$B$24)*DCF!D$6</f>
        <v>-737.60109529875729</v>
      </c>
      <c r="CZ122" s="15">
        <f ca="1">(BS122*DCF!E$46-DCF!E$5*MAX(BS122*DCF!E$46,0)-MAX(BS122-BR122,0)/Inputs!$B$24)*DCF!E$6</f>
        <v>-820.32828870519381</v>
      </c>
      <c r="DA122" s="15">
        <f ca="1">(BT122*DCF!F$46-DCF!F$5*MAX(BT122*DCF!F$46,0)-MAX(BT122-BS122,0)/Inputs!$B$24)*DCF!F$6</f>
        <v>-624.99332234337544</v>
      </c>
      <c r="DB122" s="15">
        <f ca="1">(BU122*DCF!G$46-DCF!G$5*MAX(BU122*DCF!G$46,0)-MAX(BU122-BT122,0)/Inputs!$B$24)*DCF!G$6</f>
        <v>-178.50898582019414</v>
      </c>
      <c r="DC122" s="15">
        <f ca="1">(BV122*DCF!H$46-DCF!H$5*MAX(BV122*DCF!H$46,0)-MAX(BV122-BU122,0)/Inputs!$B$24)*DCF!H$6</f>
        <v>-328.18268986571093</v>
      </c>
      <c r="DD122" s="15">
        <f ca="1">(BW122*DCF!I$46-DCF!I$5*MAX(BW122*DCF!I$46,0)-MAX(BW122-BV122,0)/Inputs!$B$24)*DCF!I$6</f>
        <v>-341.42457607277396</v>
      </c>
      <c r="DE122" s="15">
        <f ca="1">(BX122*DCF!J$46-DCF!J$5*MAX(BX122*DCF!J$46,0)-MAX(BX122-BW122,0)/Inputs!$B$24)*DCF!J$6</f>
        <v>-89.395099277452374</v>
      </c>
      <c r="DF122" s="15">
        <f ca="1">(BY122*DCF!K$46-DCF!K$5*MAX(BY122*DCF!K$46,0)-MAX(BY122-BX122,0)/Inputs!$B$24)*DCF!K$6</f>
        <v>194.00413658165064</v>
      </c>
      <c r="DG122" s="15">
        <f ca="1">(BZ122*DCF!L$46-DCF!L$5*MAX(BZ122*DCF!L$46,0)-MAX(BZ122-BY122,0)/Inputs!$B$24)*DCF!L$6</f>
        <v>-123.4522092586618</v>
      </c>
      <c r="DH122" s="15">
        <f ca="1">(CA122*DCF!M$46-DCF!M$5*MAX(CA122*DCF!M$46,0)-MAX(CA122-BZ122,0)/Inputs!$B$24)*DCF!M$6</f>
        <v>784.40272799664888</v>
      </c>
      <c r="DI122" s="15">
        <f ca="1">SUM(CB122:CL122)+BE122*DCF!M$10*(1+Inputs!$B$30)*(1-Inputs!$B$33)*(1-Inputs!$B$30/Inputs!$B$31)/(Inputs!$B$29-Inputs!$B$30)*DCF!M$6</f>
        <v>67627.995238861477</v>
      </c>
      <c r="DJ122" s="15">
        <f ca="1">SUM(CM122:CW122)+BP122*DCF!M$28*(1+Inputs!$B$30)*(1-Inputs!$B$33)*(1-Inputs!$B$30/Inputs!$B$31)/(Inputs!$B$29-Inputs!$B$30)*DCF!M$6</f>
        <v>506138.57048287743</v>
      </c>
      <c r="DK122" s="15">
        <f ca="1">SUM(CX122:DH122)+CA122*DCF!M$46*(1+Inputs!$B$30)*(1-Inputs!$B$33)*(1-Inputs!$B$30/Inputs!$B$31)/(Inputs!$B$29-Inputs!$B$30)*DCF!M$6</f>
        <v>30878.876912133223</v>
      </c>
      <c r="DM122" s="15">
        <f ca="1">DI122+DJ122+DK122+Inputs!$B$34+Inputs!$B$36-Inputs!$B$35</f>
        <v>681496.44263387204</v>
      </c>
    </row>
    <row r="123" spans="1:117" x14ac:dyDescent="0.75">
      <c r="A123" s="11">
        <v>110</v>
      </c>
      <c r="C123" s="23">
        <f t="shared" ca="1" si="70"/>
        <v>-0.33697464114695597</v>
      </c>
      <c r="D123" s="23">
        <f t="shared" ca="1" si="70"/>
        <v>-3.7141418072627969E-2</v>
      </c>
      <c r="E123" s="23">
        <f t="shared" ca="1" si="70"/>
        <v>-0.63956552745630757</v>
      </c>
      <c r="F123" s="23">
        <f t="shared" ca="1" si="70"/>
        <v>-0.78474178805790973</v>
      </c>
      <c r="G123" s="23">
        <f t="shared" ca="1" si="70"/>
        <v>-0.97454618490650136</v>
      </c>
      <c r="H123" s="23">
        <f t="shared" ca="1" si="70"/>
        <v>1.4374968943385731</v>
      </c>
      <c r="I123" s="23">
        <f t="shared" ca="1" si="70"/>
        <v>0.16068832790620904</v>
      </c>
      <c r="J123" s="23">
        <f t="shared" ca="1" si="70"/>
        <v>-1.3646422504084912</v>
      </c>
      <c r="K123" s="23">
        <f t="shared" ca="1" si="70"/>
        <v>1.4383831578847872</v>
      </c>
      <c r="L123" s="23">
        <f t="shared" ca="1" si="70"/>
        <v>-0.33848394050727265</v>
      </c>
      <c r="M123" s="23">
        <f t="shared" ca="1" si="70"/>
        <v>-1.2769781529177522</v>
      </c>
      <c r="N123" s="23">
        <f ca="1">SQRT(Inputs!$B$38)*C123+SQRT(1-Inputs!$B$38)*_xlfn.NORM.S.INV(RAND())</f>
        <v>0.46273081817350581</v>
      </c>
      <c r="O123" s="23">
        <f ca="1">SQRT(Inputs!$B$38)*D123+SQRT(1-Inputs!$B$38)*_xlfn.NORM.S.INV(RAND())</f>
        <v>1.4857697313386218</v>
      </c>
      <c r="P123" s="23">
        <f ca="1">SQRT(Inputs!$B$38)*E123+SQRT(1-Inputs!$B$38)*_xlfn.NORM.S.INV(RAND())</f>
        <v>-0.43279065395387611</v>
      </c>
      <c r="Q123" s="23">
        <f ca="1">SQRT(Inputs!$B$38)*F123+SQRT(1-Inputs!$B$38)*_xlfn.NORM.S.INV(RAND())</f>
        <v>-1.0192733682751387</v>
      </c>
      <c r="R123" s="23">
        <f ca="1">SQRT(Inputs!$B$38)*G123+SQRT(1-Inputs!$B$38)*_xlfn.NORM.S.INV(RAND())</f>
        <v>-7.6187471623337666E-2</v>
      </c>
      <c r="S123" s="23">
        <f ca="1">SQRT(Inputs!$B$38)*H123+SQRT(1-Inputs!$B$38)*_xlfn.NORM.S.INV(RAND())</f>
        <v>2.0164065171005516</v>
      </c>
      <c r="T123" s="23">
        <f ca="1">SQRT(Inputs!$B$38)*I123+SQRT(1-Inputs!$B$38)*_xlfn.NORM.S.INV(RAND())</f>
        <v>-0.44505445380634612</v>
      </c>
      <c r="U123" s="23">
        <f ca="1">SQRT(Inputs!$B$38)*J123+SQRT(1-Inputs!$B$38)*_xlfn.NORM.S.INV(RAND())</f>
        <v>-0.40890443070930366</v>
      </c>
      <c r="V123" s="23">
        <f ca="1">SQRT(Inputs!$B$38)*K123+SQRT(1-Inputs!$B$38)*_xlfn.NORM.S.INV(RAND())</f>
        <v>2.338562701538379</v>
      </c>
      <c r="W123" s="23">
        <f ca="1">SQRT(Inputs!$B$38)*L123+SQRT(1-Inputs!$B$38)*_xlfn.NORM.S.INV(RAND())</f>
        <v>-1.8490357949622591</v>
      </c>
      <c r="X123" s="23">
        <f ca="1">SQRT(Inputs!$B$38)*M123+SQRT(1-Inputs!$B$38)*_xlfn.NORM.S.INV(RAND())</f>
        <v>-0.78461243743134534</v>
      </c>
      <c r="Y123" s="23">
        <f ca="1">SQRT(Inputs!$B$38)*C123+SQRT(1-Inputs!$B$38)*_xlfn.NORM.S.INV(RAND())</f>
        <v>0.44133763661502834</v>
      </c>
      <c r="Z123" s="23">
        <f ca="1">SQRT(Inputs!$B$38)*D123+SQRT(1-Inputs!$B$38)*_xlfn.NORM.S.INV(RAND())</f>
        <v>-0.61170634367395527</v>
      </c>
      <c r="AA123" s="23">
        <f ca="1">SQRT(Inputs!$B$38)*E123+SQRT(1-Inputs!$B$38)*_xlfn.NORM.S.INV(RAND())</f>
        <v>1.3833057408683158</v>
      </c>
      <c r="AB123" s="23">
        <f ca="1">SQRT(Inputs!$B$38)*F123+SQRT(1-Inputs!$B$38)*_xlfn.NORM.S.INV(RAND())</f>
        <v>-0.74773217966924799</v>
      </c>
      <c r="AC123" s="23">
        <f ca="1">SQRT(Inputs!$B$38)*G123+SQRT(1-Inputs!$B$38)*_xlfn.NORM.S.INV(RAND())</f>
        <v>-0.81099674718438075</v>
      </c>
      <c r="AD123" s="23">
        <f ca="1">SQRT(Inputs!$B$38)*H123+SQRT(1-Inputs!$B$38)*_xlfn.NORM.S.INV(RAND())</f>
        <v>1.1014198149151155</v>
      </c>
      <c r="AE123" s="23">
        <f ca="1">SQRT(Inputs!$B$38)*I123+SQRT(1-Inputs!$B$38)*_xlfn.NORM.S.INV(RAND())</f>
        <v>0.27299509484320639</v>
      </c>
      <c r="AF123" s="23">
        <f ca="1">SQRT(Inputs!$B$38)*J123+SQRT(1-Inputs!$B$38)*_xlfn.NORM.S.INV(RAND())</f>
        <v>-0.74887582701769473</v>
      </c>
      <c r="AG123" s="23">
        <f ca="1">SQRT(Inputs!$B$38)*K123+SQRT(1-Inputs!$B$38)*_xlfn.NORM.S.INV(RAND())</f>
        <v>1.3281717317134534</v>
      </c>
      <c r="AH123" s="23">
        <f ca="1">SQRT(Inputs!$B$38)*L123+SQRT(1-Inputs!$B$38)*_xlfn.NORM.S.INV(RAND())</f>
        <v>-1.2838734869543016</v>
      </c>
      <c r="AI123" s="23">
        <f ca="1">SQRT(Inputs!$B$38)*M123+SQRT(1-Inputs!$B$38)*_xlfn.NORM.S.INV(RAND())</f>
        <v>-1.1415297599047554</v>
      </c>
      <c r="AJ123" s="23">
        <f ca="1">SQRT(Inputs!$B$38)*C123+SQRT(1-Inputs!$B$38)*_xlfn.NORM.S.INV(RAND())</f>
        <v>-0.58287669351163018</v>
      </c>
      <c r="AK123" s="23">
        <f ca="1">SQRT(Inputs!$B$38)*D123+SQRT(1-Inputs!$B$38)*_xlfn.NORM.S.INV(RAND())</f>
        <v>-0.90499966310959934</v>
      </c>
      <c r="AL123" s="23">
        <f ca="1">SQRT(Inputs!$B$38)*E123+SQRT(1-Inputs!$B$38)*_xlfn.NORM.S.INV(RAND())</f>
        <v>0.18127687734953268</v>
      </c>
      <c r="AM123" s="23">
        <f ca="1">SQRT(Inputs!$B$38)*F123+SQRT(1-Inputs!$B$38)*_xlfn.NORM.S.INV(RAND())</f>
        <v>-0.28205033234394883</v>
      </c>
      <c r="AN123" s="23">
        <f ca="1">SQRT(Inputs!$B$38)*G123+SQRT(1-Inputs!$B$38)*_xlfn.NORM.S.INV(RAND())</f>
        <v>0.26136494296942503</v>
      </c>
      <c r="AO123" s="23">
        <f ca="1">SQRT(Inputs!$B$38)*H123+SQRT(1-Inputs!$B$38)*_xlfn.NORM.S.INV(RAND())</f>
        <v>0.49288475296964207</v>
      </c>
      <c r="AP123" s="23">
        <f ca="1">SQRT(Inputs!$B$38)*I123+SQRT(1-Inputs!$B$38)*_xlfn.NORM.S.INV(RAND())</f>
        <v>1.1075927649208392</v>
      </c>
      <c r="AQ123" s="23">
        <f ca="1">SQRT(Inputs!$B$38)*J123+SQRT(1-Inputs!$B$38)*_xlfn.NORM.S.INV(RAND())</f>
        <v>-0.95250356917138479</v>
      </c>
      <c r="AR123" s="23">
        <f ca="1">SQRT(Inputs!$B$38)*K123+SQRT(1-Inputs!$B$38)*_xlfn.NORM.S.INV(RAND())</f>
        <v>0.54283483174675273</v>
      </c>
      <c r="AS123" s="23">
        <f ca="1">SQRT(Inputs!$B$38)*L123+SQRT(1-Inputs!$B$38)*_xlfn.NORM.S.INV(RAND())</f>
        <v>-1.4175676729795643</v>
      </c>
      <c r="AT123" s="23">
        <f ca="1">SQRT(Inputs!$B$38)*M123+SQRT(1-Inputs!$B$38)*_xlfn.NORM.S.INV(RAND())</f>
        <v>-0.15639689192678008</v>
      </c>
      <c r="AU123" s="15">
        <f ca="1">Inputs!$B$6*EXP($B$8-0.5*C$5^2+C$5*N123)</f>
        <v>5348.2039688211617</v>
      </c>
      <c r="AV123" s="15">
        <f t="shared" ca="1" si="37"/>
        <v>8099.4761086144363</v>
      </c>
      <c r="AW123" s="15">
        <f t="shared" ca="1" si="38"/>
        <v>9315.8727958090458</v>
      </c>
      <c r="AX123" s="15">
        <f t="shared" ca="1" si="39"/>
        <v>10013.827583146021</v>
      </c>
      <c r="AY123" s="15">
        <f t="shared" ca="1" si="40"/>
        <v>12129.512021907167</v>
      </c>
      <c r="AZ123" s="15">
        <f t="shared" ca="1" si="41"/>
        <v>18523.050977819341</v>
      </c>
      <c r="BA123" s="15">
        <f t="shared" ca="1" si="42"/>
        <v>21635.856300445364</v>
      </c>
      <c r="BB123" s="15">
        <f t="shared" ca="1" si="43"/>
        <v>25425.613302490667</v>
      </c>
      <c r="BC123" s="15">
        <f t="shared" ca="1" si="44"/>
        <v>39026.126753786986</v>
      </c>
      <c r="BD123" s="15">
        <f t="shared" ca="1" si="45"/>
        <v>40217.503982435061</v>
      </c>
      <c r="BE123" s="15">
        <f t="shared" ca="1" si="46"/>
        <v>45882.503167860683</v>
      </c>
      <c r="BF123" s="15">
        <f ca="1">Inputs!$B$13*EXP($B$9-0.5*C$6^2+C$6*Y123)</f>
        <v>15095.672590163651</v>
      </c>
      <c r="BG123" s="15">
        <f t="shared" ca="1" si="47"/>
        <v>16475.039280630237</v>
      </c>
      <c r="BH123" s="15">
        <f t="shared" ca="1" si="48"/>
        <v>25320.549187671313</v>
      </c>
      <c r="BI123" s="15">
        <f t="shared" ca="1" si="49"/>
        <v>27626.42690260625</v>
      </c>
      <c r="BJ123" s="15">
        <f t="shared" ca="1" si="50"/>
        <v>30131.61513176372</v>
      </c>
      <c r="BK123" s="15">
        <f t="shared" ca="1" si="51"/>
        <v>42963.506242908312</v>
      </c>
      <c r="BL123" s="15">
        <f t="shared" ca="1" si="52"/>
        <v>54675.987075201097</v>
      </c>
      <c r="BM123" s="15">
        <f t="shared" ca="1" si="53"/>
        <v>61238.128621306198</v>
      </c>
      <c r="BN123" s="15">
        <f t="shared" ca="1" si="54"/>
        <v>88309.260445678403</v>
      </c>
      <c r="BO123" s="15">
        <f t="shared" ca="1" si="55"/>
        <v>93591.914678228801</v>
      </c>
      <c r="BP123" s="15">
        <f t="shared" ca="1" si="56"/>
        <v>101219.09722053132</v>
      </c>
      <c r="BQ123" s="15">
        <f ca="1">Inputs!$B$20*EXP($B$10-0.5*C$7^2+C$7*AJ123)</f>
        <v>3488.3789152659647</v>
      </c>
      <c r="BR123" s="15">
        <f t="shared" ca="1" si="57"/>
        <v>3550.927543487996</v>
      </c>
      <c r="BS123" s="15">
        <f t="shared" ca="1" si="58"/>
        <v>5122.4835542824267</v>
      </c>
      <c r="BT123" s="15">
        <f t="shared" ca="1" si="59"/>
        <v>6559.0740554962886</v>
      </c>
      <c r="BU123" s="15">
        <f t="shared" ca="1" si="60"/>
        <v>9683.5369833679251</v>
      </c>
      <c r="BV123" s="15">
        <f t="shared" ca="1" si="61"/>
        <v>15054.903896527805</v>
      </c>
      <c r="BW123" s="15">
        <f t="shared" ca="1" si="62"/>
        <v>26558.166669255777</v>
      </c>
      <c r="BX123" s="15">
        <f t="shared" ca="1" si="63"/>
        <v>30688.871113668694</v>
      </c>
      <c r="BY123" s="15">
        <f t="shared" ca="1" si="64"/>
        <v>47706.386770402882</v>
      </c>
      <c r="BZ123" s="15">
        <f t="shared" ca="1" si="65"/>
        <v>51582.425091002566</v>
      </c>
      <c r="CA123" s="15">
        <f t="shared" ca="1" si="66"/>
        <v>70471.644930680617</v>
      </c>
      <c r="CB123" s="15">
        <f ca="1">(AU123*DCF!C$10-DCF!C$5*MAX(AU123*DCF!C$10,0)-MAX(AU123-Inputs!$B$6,0)/Inputs!$B$10)*DCF!C$6</f>
        <v>1040.3223075643491</v>
      </c>
      <c r="CC123" s="15">
        <f ca="1">(AV123*DCF!D$10-DCF!D$5*MAX(AV123*DCF!D$10,0)-MAX(AV123-AU123,0)/Inputs!$B$10)*DCF!D$6</f>
        <v>1303.3667239438462</v>
      </c>
      <c r="CD123" s="15">
        <f ca="1">(AW123*DCF!E$10-DCF!E$5*MAX(AW123*DCF!E$10,0)-MAX(AW123-AV123,0)/Inputs!$B$10)*DCF!E$6</f>
        <v>1876.9038253550434</v>
      </c>
      <c r="CE123" s="15">
        <f ca="1">(AX123*DCF!F$10-DCF!F$5*MAX(AX123*DCF!F$10,0)-MAX(AX123-AW123,0)/Inputs!$B$10)*DCF!F$6</f>
        <v>2040.7755156154985</v>
      </c>
      <c r="CF123" s="15">
        <f ca="1">(AY123*DCF!G$10-DCF!G$5*MAX(AY123*DCF!G$10,0)-MAX(AY123-AX123,0)/Inputs!$B$10)*DCF!G$6</f>
        <v>2092.4917080885321</v>
      </c>
      <c r="CG123" s="15">
        <f ca="1">(AZ123*DCF!H$10-DCF!H$5*MAX(AZ123*DCF!H$10,0)-MAX(AZ123-AY123,0)/Inputs!$B$10)*DCF!H$6</f>
        <v>2460.9761726298138</v>
      </c>
      <c r="CH123" s="15">
        <f ca="1">(BA123*DCF!I$10-DCF!I$5*MAX(BA123*DCF!I$10,0)-MAX(BA123-AZ123,0)/Inputs!$B$10)*DCF!I$6</f>
        <v>3441.4725318958504</v>
      </c>
      <c r="CI123" s="15">
        <f ca="1">(BB123*DCF!J$10-DCF!J$5*MAX(BB123*DCF!J$10,0)-MAX(BB123-BA123,0)/Inputs!$B$10)*DCF!J$6</f>
        <v>3788.8190148997937</v>
      </c>
      <c r="CJ123" s="15">
        <f ca="1">(BC123*DCF!K$10-DCF!K$5*MAX(BC123*DCF!K$10,0)-MAX(BC123-BB123,0)/Inputs!$B$10)*DCF!K$6</f>
        <v>4378.7147988294882</v>
      </c>
      <c r="CK123" s="15">
        <f ca="1">(BD123*DCF!L$10-DCF!L$5*MAX(BD123*DCF!L$10,0)-MAX(BD123-BC123,0)/Inputs!$B$10)*DCF!L$6</f>
        <v>5911.5000095522009</v>
      </c>
      <c r="CL123" s="15">
        <f ca="1">(BE123*DCF!M$10-DCF!M$5*MAX(BE123*DCF!M$10,0)-MAX(BE123-BD123,0)/Inputs!$B$10)*DCF!M$6</f>
        <v>5797.8699607271037</v>
      </c>
      <c r="CM123" s="15">
        <f ca="1">(BF123*DCF!C$28-DCF!C$5*MAX(BF123*DCF!C$28,0)-MAX(BF123-Inputs!$B$13,0)/Inputs!$B$17)*DCF!C$6</f>
        <v>3750.5939033026657</v>
      </c>
      <c r="CN123" s="15">
        <f ca="1">(BG123*DCF!D$28-DCF!D$5*MAX(BG123*DCF!D$28,0)-MAX(BG123-BF123,0)/Inputs!$B$17)*DCF!D$6</f>
        <v>4557.996886808025</v>
      </c>
      <c r="CO123" s="15">
        <f ca="1">(BH123*DCF!E$28-DCF!E$5*MAX(BH123*DCF!E$28,0)-MAX(BH123-BG123,0)/Inputs!$B$17)*DCF!E$6</f>
        <v>5427.9021527158138</v>
      </c>
      <c r="CP123" s="15">
        <f ca="1">(BI123*DCF!F$28-DCF!F$5*MAX(BI123*DCF!F$28,0)-MAX(BI123-BH123,0)/Inputs!$B$17)*DCF!F$6</f>
        <v>7080.0257149642921</v>
      </c>
      <c r="CQ123" s="15">
        <f ca="1">(BJ123*DCF!G$28-DCF!G$5*MAX(BJ123*DCF!G$28,0)-MAX(BJ123-BI123,0)/Inputs!$B$17)*DCF!G$6</f>
        <v>7396.5282419349396</v>
      </c>
      <c r="CR123" s="15">
        <f ca="1">(BK123*DCF!H$28-DCF!H$5*MAX(BK123*DCF!H$28,0)-MAX(BK123-BJ123,0)/Inputs!$B$17)*DCF!H$6</f>
        <v>8631.6333283140739</v>
      </c>
      <c r="CS123" s="15">
        <f ca="1">(BL123*DCF!I$28-DCF!I$5*MAX(BL123*DCF!I$28,0)-MAX(BL123-BK123,0)/Inputs!$B$17)*DCF!I$6</f>
        <v>11176.124345434631</v>
      </c>
      <c r="CT123" s="15">
        <f ca="1">(BM123*DCF!J$28-DCF!J$5*MAX(BM123*DCF!J$28,0)-MAX(BM123-BL123,0)/Inputs!$B$17)*DCF!J$6</f>
        <v>12791.100088946627</v>
      </c>
      <c r="CU123" s="15">
        <f ca="1">(BN123*DCF!K$28-DCF!K$5*MAX(BN123*DCF!K$28,0)-MAX(BN123-BM123,0)/Inputs!$B$17)*DCF!K$6</f>
        <v>15333.582062064283</v>
      </c>
      <c r="CV123" s="15">
        <f ca="1">(BO123*DCF!L$28-DCF!L$5*MAX(BO123*DCF!L$28,0)-MAX(BO123-BN123,0)/Inputs!$B$17)*DCF!L$6</f>
        <v>18075.81032559802</v>
      </c>
      <c r="CW123" s="15">
        <f ca="1">(BP123*DCF!M$28-DCF!M$5*MAX(BP123*DCF!M$28,0)-MAX(BP123-BO123,0)/Inputs!$B$17)*DCF!M$6</f>
        <v>18247.176826327875</v>
      </c>
      <c r="CX123" s="15">
        <f ca="1">(BQ123*DCF!C$46-DCF!C$5*MAX(BQ123*DCF!C$46,0)-MAX(BQ123-Inputs!$B$20,0)/Inputs!$B$24)*DCF!C$6</f>
        <v>-938.36876346371685</v>
      </c>
      <c r="CY123" s="15">
        <f ca="1">(BR123*DCF!D$46-DCF!D$5*MAX(BR123*DCF!D$46,0)-MAX(BR123-BQ123,0)/Inputs!$B$24)*DCF!D$6</f>
        <v>-632.74950343421949</v>
      </c>
      <c r="CZ123" s="15">
        <f ca="1">(BS123*DCF!E$46-DCF!E$5*MAX(BS123*DCF!E$46,0)-MAX(BS123-BR123,0)/Inputs!$B$24)*DCF!E$6</f>
        <v>-1225.2067144094078</v>
      </c>
      <c r="DA123" s="15">
        <f ca="1">(BT123*DCF!F$46-DCF!F$5*MAX(BT123*DCF!F$46,0)-MAX(BT123-BS123,0)/Inputs!$B$24)*DCF!F$6</f>
        <v>-1000.7812579328674</v>
      </c>
      <c r="DB123" s="15">
        <f ca="1">(BU123*DCF!G$46-DCF!G$5*MAX(BU123*DCF!G$46,0)-MAX(BU123-BT123,0)/Inputs!$B$24)*DCF!G$6</f>
        <v>-1376.7426488737274</v>
      </c>
      <c r="DC123" s="15">
        <f ca="1">(BV123*DCF!H$46-DCF!H$5*MAX(BV123*DCF!H$46,0)-MAX(BV123-BU123,0)/Inputs!$B$24)*DCF!H$6</f>
        <v>-1669.1193573533244</v>
      </c>
      <c r="DD123" s="15">
        <f ca="1">(BW123*DCF!I$46-DCF!I$5*MAX(BW123*DCF!I$46,0)-MAX(BW123-BV123,0)/Inputs!$B$24)*DCF!I$6</f>
        <v>-2688.7705796376736</v>
      </c>
      <c r="DE123" s="15">
        <f ca="1">(BX123*DCF!J$46-DCF!J$5*MAX(BX123*DCF!J$46,0)-MAX(BX123-BW123,0)/Inputs!$B$24)*DCF!J$6</f>
        <v>191.91792090503543</v>
      </c>
      <c r="DF123" s="15">
        <f ca="1">(BY123*DCF!K$46-DCF!K$5*MAX(BY123*DCF!K$46,0)-MAX(BY123-BX123,0)/Inputs!$B$24)*DCF!K$6</f>
        <v>-1443.6901487756168</v>
      </c>
      <c r="DG123" s="15">
        <f ca="1">(BZ123*DCF!L$46-DCF!L$5*MAX(BZ123*DCF!L$46,0)-MAX(BZ123-BY123,0)/Inputs!$B$24)*DCF!L$6</f>
        <v>2688.4944568985643</v>
      </c>
      <c r="DH123" s="15">
        <f ca="1">(CA123*DCF!M$46-DCF!M$5*MAX(CA123*DCF!M$46,0)-MAX(CA123-BZ123,0)/Inputs!$B$24)*DCF!M$6</f>
        <v>1575.7918300640904</v>
      </c>
      <c r="DI123" s="15">
        <f ca="1">SUM(CB123:CL123)+BE123*DCF!M$10*(1+Inputs!$B$30)*(1-Inputs!$B$33)*(1-Inputs!$B$30/Inputs!$B$31)/(Inputs!$B$29-Inputs!$B$30)*DCF!M$6</f>
        <v>161824.82561855021</v>
      </c>
      <c r="DJ123" s="15">
        <f ca="1">SUM(CM123:CW123)+BP123*DCF!M$28*(1+Inputs!$B$30)*(1-Inputs!$B$33)*(1-Inputs!$B$30/Inputs!$B$31)/(Inputs!$B$29-Inputs!$B$30)*DCF!M$6</f>
        <v>488060.58860805526</v>
      </c>
      <c r="DK123" s="15">
        <f ca="1">SUM(CX123:DH123)+CA123*DCF!M$46*(1+Inputs!$B$30)*(1-Inputs!$B$33)*(1-Inputs!$B$30/Inputs!$B$31)/(Inputs!$B$29-Inputs!$B$30)*DCF!M$6</f>
        <v>102438.28619682853</v>
      </c>
      <c r="DM123" s="15">
        <f ca="1">DI123+DJ123+DK123+Inputs!$B$34+Inputs!$B$36-Inputs!$B$35</f>
        <v>829174.70042343391</v>
      </c>
    </row>
    <row r="124" spans="1:117" x14ac:dyDescent="0.75">
      <c r="A124" s="11">
        <v>111</v>
      </c>
      <c r="C124" s="23">
        <f t="shared" ref="C124:M133" ca="1" si="71">_xlfn.NORM.S.INV(RAND())</f>
        <v>-0.77274186279594637</v>
      </c>
      <c r="D124" s="23">
        <f t="shared" ca="1" si="71"/>
        <v>1.075347161929415</v>
      </c>
      <c r="E124" s="23">
        <f t="shared" ca="1" si="71"/>
        <v>-1.3560240715541498</v>
      </c>
      <c r="F124" s="23">
        <f t="shared" ca="1" si="71"/>
        <v>-0.555438177233749</v>
      </c>
      <c r="G124" s="23">
        <f t="shared" ca="1" si="71"/>
        <v>0.74116753961247428</v>
      </c>
      <c r="H124" s="23">
        <f t="shared" ca="1" si="71"/>
        <v>1.0038180539740658</v>
      </c>
      <c r="I124" s="23">
        <f t="shared" ca="1" si="71"/>
        <v>3.4699513572947094E-2</v>
      </c>
      <c r="J124" s="23">
        <f t="shared" ca="1" si="71"/>
        <v>-0.7740999364055462</v>
      </c>
      <c r="K124" s="23">
        <f t="shared" ca="1" si="71"/>
        <v>0.69310569281769929</v>
      </c>
      <c r="L124" s="23">
        <f t="shared" ca="1" si="71"/>
        <v>-1.3074206057231217</v>
      </c>
      <c r="M124" s="23">
        <f t="shared" ca="1" si="71"/>
        <v>-1.9762994162380967</v>
      </c>
      <c r="N124" s="23">
        <f ca="1">SQRT(Inputs!$B$38)*C124+SQRT(1-Inputs!$B$38)*_xlfn.NORM.S.INV(RAND())</f>
        <v>1.5771871525285655</v>
      </c>
      <c r="O124" s="23">
        <f ca="1">SQRT(Inputs!$B$38)*D124+SQRT(1-Inputs!$B$38)*_xlfn.NORM.S.INV(RAND())</f>
        <v>-0.84703580350673913</v>
      </c>
      <c r="P124" s="23">
        <f ca="1">SQRT(Inputs!$B$38)*E124+SQRT(1-Inputs!$B$38)*_xlfn.NORM.S.INV(RAND())</f>
        <v>-1.8385297221662213</v>
      </c>
      <c r="Q124" s="23">
        <f ca="1">SQRT(Inputs!$B$38)*F124+SQRT(1-Inputs!$B$38)*_xlfn.NORM.S.INV(RAND())</f>
        <v>0.58086048482464281</v>
      </c>
      <c r="R124" s="23">
        <f ca="1">SQRT(Inputs!$B$38)*G124+SQRT(1-Inputs!$B$38)*_xlfn.NORM.S.INV(RAND())</f>
        <v>6.5332027895627753E-2</v>
      </c>
      <c r="S124" s="23">
        <f ca="1">SQRT(Inputs!$B$38)*H124+SQRT(1-Inputs!$B$38)*_xlfn.NORM.S.INV(RAND())</f>
        <v>-0.29707279825712662</v>
      </c>
      <c r="T124" s="23">
        <f ca="1">SQRT(Inputs!$B$38)*I124+SQRT(1-Inputs!$B$38)*_xlfn.NORM.S.INV(RAND())</f>
        <v>1.7138356534262622</v>
      </c>
      <c r="U124" s="23">
        <f ca="1">SQRT(Inputs!$B$38)*J124+SQRT(1-Inputs!$B$38)*_xlfn.NORM.S.INV(RAND())</f>
        <v>-1.1905481907323525</v>
      </c>
      <c r="V124" s="23">
        <f ca="1">SQRT(Inputs!$B$38)*K124+SQRT(1-Inputs!$B$38)*_xlfn.NORM.S.INV(RAND())</f>
        <v>-0.24147626566267733</v>
      </c>
      <c r="W124" s="23">
        <f ca="1">SQRT(Inputs!$B$38)*L124+SQRT(1-Inputs!$B$38)*_xlfn.NORM.S.INV(RAND())</f>
        <v>0.40476631559874332</v>
      </c>
      <c r="X124" s="23">
        <f ca="1">SQRT(Inputs!$B$38)*M124+SQRT(1-Inputs!$B$38)*_xlfn.NORM.S.INV(RAND())</f>
        <v>-0.56604440123460809</v>
      </c>
      <c r="Y124" s="23">
        <f ca="1">SQRT(Inputs!$B$38)*C124+SQRT(1-Inputs!$B$38)*_xlfn.NORM.S.INV(RAND())</f>
        <v>-0.15852371873160337</v>
      </c>
      <c r="Z124" s="23">
        <f ca="1">SQRT(Inputs!$B$38)*D124+SQRT(1-Inputs!$B$38)*_xlfn.NORM.S.INV(RAND())</f>
        <v>1.5247150878847764</v>
      </c>
      <c r="AA124" s="23">
        <f ca="1">SQRT(Inputs!$B$38)*E124+SQRT(1-Inputs!$B$38)*_xlfn.NORM.S.INV(RAND())</f>
        <v>-2.386028559655982</v>
      </c>
      <c r="AB124" s="23">
        <f ca="1">SQRT(Inputs!$B$38)*F124+SQRT(1-Inputs!$B$38)*_xlfn.NORM.S.INV(RAND())</f>
        <v>-2.1337559998083564</v>
      </c>
      <c r="AC124" s="23">
        <f ca="1">SQRT(Inputs!$B$38)*G124+SQRT(1-Inputs!$B$38)*_xlfn.NORM.S.INV(RAND())</f>
        <v>0.65545232786907182</v>
      </c>
      <c r="AD124" s="23">
        <f ca="1">SQRT(Inputs!$B$38)*H124+SQRT(1-Inputs!$B$38)*_xlfn.NORM.S.INV(RAND())</f>
        <v>-0.64371689858096315</v>
      </c>
      <c r="AE124" s="23">
        <f ca="1">SQRT(Inputs!$B$38)*I124+SQRT(1-Inputs!$B$38)*_xlfn.NORM.S.INV(RAND())</f>
        <v>0.51797452175755843</v>
      </c>
      <c r="AF124" s="23">
        <f ca="1">SQRT(Inputs!$B$38)*J124+SQRT(1-Inputs!$B$38)*_xlfn.NORM.S.INV(RAND())</f>
        <v>-1.0299172953535858</v>
      </c>
      <c r="AG124" s="23">
        <f ca="1">SQRT(Inputs!$B$38)*K124+SQRT(1-Inputs!$B$38)*_xlfn.NORM.S.INV(RAND())</f>
        <v>-0.13836207375580623</v>
      </c>
      <c r="AH124" s="23">
        <f ca="1">SQRT(Inputs!$B$38)*L124+SQRT(1-Inputs!$B$38)*_xlfn.NORM.S.INV(RAND())</f>
        <v>-0.94746012092164622</v>
      </c>
      <c r="AI124" s="23">
        <f ca="1">SQRT(Inputs!$B$38)*M124+SQRT(1-Inputs!$B$38)*_xlfn.NORM.S.INV(RAND())</f>
        <v>-1.8596782971886769</v>
      </c>
      <c r="AJ124" s="23">
        <f ca="1">SQRT(Inputs!$B$38)*C124+SQRT(1-Inputs!$B$38)*_xlfn.NORM.S.INV(RAND())</f>
        <v>-0.6345118822947341</v>
      </c>
      <c r="AK124" s="23">
        <f ca="1">SQRT(Inputs!$B$38)*D124+SQRT(1-Inputs!$B$38)*_xlfn.NORM.S.INV(RAND())</f>
        <v>0.17115430907651891</v>
      </c>
      <c r="AL124" s="23">
        <f ca="1">SQRT(Inputs!$B$38)*E124+SQRT(1-Inputs!$B$38)*_xlfn.NORM.S.INV(RAND())</f>
        <v>-1.649827171065287</v>
      </c>
      <c r="AM124" s="23">
        <f ca="1">SQRT(Inputs!$B$38)*F124+SQRT(1-Inputs!$B$38)*_xlfn.NORM.S.INV(RAND())</f>
        <v>-0.20886998457021133</v>
      </c>
      <c r="AN124" s="23">
        <f ca="1">SQRT(Inputs!$B$38)*G124+SQRT(1-Inputs!$B$38)*_xlfn.NORM.S.INV(RAND())</f>
        <v>2.5082943116617851</v>
      </c>
      <c r="AO124" s="23">
        <f ca="1">SQRT(Inputs!$B$38)*H124+SQRT(1-Inputs!$B$38)*_xlfn.NORM.S.INV(RAND())</f>
        <v>1.233444068545364</v>
      </c>
      <c r="AP124" s="23">
        <f ca="1">SQRT(Inputs!$B$38)*I124+SQRT(1-Inputs!$B$38)*_xlfn.NORM.S.INV(RAND())</f>
        <v>-0.4457744973081042</v>
      </c>
      <c r="AQ124" s="23">
        <f ca="1">SQRT(Inputs!$B$38)*J124+SQRT(1-Inputs!$B$38)*_xlfn.NORM.S.INV(RAND())</f>
        <v>1.0279285272245535</v>
      </c>
      <c r="AR124" s="23">
        <f ca="1">SQRT(Inputs!$B$38)*K124+SQRT(1-Inputs!$B$38)*_xlfn.NORM.S.INV(RAND())</f>
        <v>1.1678712963446392</v>
      </c>
      <c r="AS124" s="23">
        <f ca="1">SQRT(Inputs!$B$38)*L124+SQRT(1-Inputs!$B$38)*_xlfn.NORM.S.INV(RAND())</f>
        <v>-0.98058214651141307</v>
      </c>
      <c r="AT124" s="23">
        <f ca="1">SQRT(Inputs!$B$38)*M124+SQRT(1-Inputs!$B$38)*_xlfn.NORM.S.INV(RAND())</f>
        <v>-1.827617561735619</v>
      </c>
      <c r="AU124" s="15">
        <f ca="1">Inputs!$B$6*EXP($B$8-0.5*C$5^2+C$5*N124)</f>
        <v>6405.5273874613895</v>
      </c>
      <c r="AV124" s="15">
        <f t="shared" ca="1" si="37"/>
        <v>6884.0199862654172</v>
      </c>
      <c r="AW124" s="15">
        <f t="shared" ca="1" si="38"/>
        <v>6550.3296478599959</v>
      </c>
      <c r="AX124" s="15">
        <f t="shared" ca="1" si="39"/>
        <v>8599.2237008403717</v>
      </c>
      <c r="AY124" s="15">
        <f t="shared" ca="1" si="40"/>
        <v>10589.62025544887</v>
      </c>
      <c r="AZ124" s="15">
        <f t="shared" ca="1" si="41"/>
        <v>12534.561628396621</v>
      </c>
      <c r="BA124" s="15">
        <f t="shared" ca="1" si="42"/>
        <v>18352.660298527553</v>
      </c>
      <c r="BB124" s="15">
        <f t="shared" ca="1" si="43"/>
        <v>19942.777238725575</v>
      </c>
      <c r="BC124" s="15">
        <f t="shared" ca="1" si="44"/>
        <v>23862.07634484594</v>
      </c>
      <c r="BD124" s="15">
        <f t="shared" ca="1" si="45"/>
        <v>30361.260895275918</v>
      </c>
      <c r="BE124" s="15">
        <f t="shared" ca="1" si="46"/>
        <v>35334.373913313393</v>
      </c>
      <c r="BF124" s="15">
        <f ca="1">Inputs!$B$13*EXP($B$9-0.5*C$6^2+C$6*Y124)</f>
        <v>13403.112968726671</v>
      </c>
      <c r="BG124" s="15">
        <f t="shared" ca="1" si="47"/>
        <v>21507.846306405299</v>
      </c>
      <c r="BH124" s="15">
        <f t="shared" ca="1" si="48"/>
        <v>17690.285769352282</v>
      </c>
      <c r="BI124" s="15">
        <f t="shared" ca="1" si="49"/>
        <v>15593.218790049668</v>
      </c>
      <c r="BJ124" s="15">
        <f t="shared" ca="1" si="50"/>
        <v>21010.458893964173</v>
      </c>
      <c r="BK124" s="15">
        <f t="shared" ca="1" si="51"/>
        <v>23622.692151376246</v>
      </c>
      <c r="BL124" s="15">
        <f t="shared" ca="1" si="52"/>
        <v>31032.300793783499</v>
      </c>
      <c r="BM124" s="15">
        <f t="shared" ca="1" si="53"/>
        <v>33564.229891197065</v>
      </c>
      <c r="BN124" s="15">
        <f t="shared" ca="1" si="54"/>
        <v>40600.993167995279</v>
      </c>
      <c r="BO124" s="15">
        <f t="shared" ca="1" si="55"/>
        <v>44745.743288330486</v>
      </c>
      <c r="BP124" s="15">
        <f t="shared" ca="1" si="56"/>
        <v>44610.806948683698</v>
      </c>
      <c r="BQ124" s="15">
        <f ca="1">Inputs!$B$20*EXP($B$10-0.5*C$7^2+C$7*AJ124)</f>
        <v>3425.0738260859171</v>
      </c>
      <c r="BR124" s="15">
        <f t="shared" ca="1" si="57"/>
        <v>4906.9851583741674</v>
      </c>
      <c r="BS124" s="15">
        <f t="shared" ca="1" si="58"/>
        <v>4183.6826043954716</v>
      </c>
      <c r="BT124" s="15">
        <f t="shared" ca="1" si="59"/>
        <v>5460.8228384947324</v>
      </c>
      <c r="BU124" s="15">
        <f t="shared" ca="1" si="60"/>
        <v>13885.796030034351</v>
      </c>
      <c r="BV124" s="15">
        <f t="shared" ca="1" si="61"/>
        <v>25507.944293113982</v>
      </c>
      <c r="BW124" s="15">
        <f t="shared" ca="1" si="62"/>
        <v>32390.153112557138</v>
      </c>
      <c r="BX124" s="15">
        <f t="shared" ca="1" si="63"/>
        <v>55670.069415017868</v>
      </c>
      <c r="BY124" s="15">
        <f t="shared" ca="1" si="64"/>
        <v>97533.194455647128</v>
      </c>
      <c r="BZ124" s="15">
        <f t="shared" ca="1" si="65"/>
        <v>114278.81716167068</v>
      </c>
      <c r="CA124" s="15">
        <f t="shared" ca="1" si="66"/>
        <v>116011.9738056186</v>
      </c>
      <c r="CB124" s="15">
        <f ca="1">(AU124*DCF!C$10-DCF!C$5*MAX(AU124*DCF!C$10,0)-MAX(AU124-Inputs!$B$6,0)/Inputs!$B$10)*DCF!C$6</f>
        <v>1032.783403131248</v>
      </c>
      <c r="CC124" s="15">
        <f ca="1">(AV124*DCF!D$10-DCF!D$5*MAX(AV124*DCF!D$10,0)-MAX(AV124-AU124,0)/Inputs!$B$10)*DCF!D$6</f>
        <v>1561.2653367702383</v>
      </c>
      <c r="CD124" s="15">
        <f ca="1">(AW124*DCF!E$10-DCF!E$5*MAX(AW124*DCF!E$10,0)-MAX(AW124-AV124,0)/Inputs!$B$10)*DCF!E$6</f>
        <v>1512.3668432187662</v>
      </c>
      <c r="CE124" s="15">
        <f ca="1">(AX124*DCF!F$10-DCF!F$5*MAX(AX124*DCF!F$10,0)-MAX(AX124-AW124,0)/Inputs!$B$10)*DCF!F$6</f>
        <v>1450.8727750708201</v>
      </c>
      <c r="CF124" s="15">
        <f ca="1">(AY124*DCF!G$10-DCF!G$5*MAX(AY124*DCF!G$10,0)-MAX(AY124-AX124,0)/Inputs!$B$10)*DCF!G$6</f>
        <v>1799.2951383292941</v>
      </c>
      <c r="CG124" s="15">
        <f ca="1">(AZ124*DCF!H$10-DCF!H$5*MAX(AZ124*DCF!H$10,0)-MAX(AZ124-AY124,0)/Inputs!$B$10)*DCF!H$6</f>
        <v>2088.2349225164608</v>
      </c>
      <c r="CH124" s="15">
        <f ca="1">(BA124*DCF!I$10-DCF!I$5*MAX(BA124*DCF!I$10,0)-MAX(BA124-AZ124,0)/Inputs!$B$10)*DCF!I$6</f>
        <v>2397.9894998024402</v>
      </c>
      <c r="CI124" s="15">
        <f ca="1">(BB124*DCF!J$10-DCF!J$5*MAX(BB124*DCF!J$10,0)-MAX(BB124-BA124,0)/Inputs!$B$10)*DCF!J$6</f>
        <v>3181.2708286139145</v>
      </c>
      <c r="CJ124" s="15">
        <f ca="1">(BC124*DCF!K$10-DCF!K$5*MAX(BC124*DCF!K$10,0)-MAX(BC124-BB124,0)/Inputs!$B$10)*DCF!K$6</f>
        <v>3292.768852207545</v>
      </c>
      <c r="CK124" s="15">
        <f ca="1">(BD124*DCF!L$10-DCF!L$5*MAX(BD124*DCF!L$10,0)-MAX(BD124-BC124,0)/Inputs!$B$10)*DCF!L$6</f>
        <v>3738.6056984100128</v>
      </c>
      <c r="CL124" s="15">
        <f ca="1">(BE124*DCF!M$10-DCF!M$5*MAX(BE124*DCF!M$10,0)-MAX(BE124-BD124,0)/Inputs!$B$10)*DCF!M$6</f>
        <v>4392.0456883497809</v>
      </c>
      <c r="CM124" s="15">
        <f ca="1">(BF124*DCF!C$28-DCF!C$5*MAX(BF124*DCF!C$28,0)-MAX(BF124-Inputs!$B$13,0)/Inputs!$B$17)*DCF!C$6</f>
        <v>3624.9271744001439</v>
      </c>
      <c r="CN124" s="15">
        <f ca="1">(BG124*DCF!D$28-DCF!D$5*MAX(BG124*DCF!D$28,0)-MAX(BG124-BF124,0)/Inputs!$B$17)*DCF!D$6</f>
        <v>4605.4455702288515</v>
      </c>
      <c r="CO124" s="15">
        <f ca="1">(BH124*DCF!E$28-DCF!E$5*MAX(BH124*DCF!E$28,0)-MAX(BH124-BG124,0)/Inputs!$B$17)*DCF!E$6</f>
        <v>5010.2039309535949</v>
      </c>
      <c r="CP124" s="15">
        <f ca="1">(BI124*DCF!F$28-DCF!F$5*MAX(BI124*DCF!F$28,0)-MAX(BI124-BH124,0)/Inputs!$B$17)*DCF!F$6</f>
        <v>4233.1481626667355</v>
      </c>
      <c r="CQ124" s="15">
        <f ca="1">(BJ124*DCF!G$28-DCF!G$5*MAX(BJ124*DCF!G$28,0)-MAX(BJ124-BI124,0)/Inputs!$B$17)*DCF!G$6</f>
        <v>4540.1966962506704</v>
      </c>
      <c r="CR124" s="15">
        <f ca="1">(BK124*DCF!H$28-DCF!H$5*MAX(BK124*DCF!H$28,0)-MAX(BK124-BJ124,0)/Inputs!$B$17)*DCF!H$6</f>
        <v>5436.2846521158344</v>
      </c>
      <c r="CS124" s="15">
        <f ca="1">(BL124*DCF!I$28-DCF!I$5*MAX(BL124*DCF!I$28,0)-MAX(BL124-BK124,0)/Inputs!$B$17)*DCF!I$6</f>
        <v>6233.8337815496607</v>
      </c>
      <c r="CT124" s="15">
        <f ca="1">(BM124*DCF!J$28-DCF!J$5*MAX(BM124*DCF!J$28,0)-MAX(BM124-BL124,0)/Inputs!$B$17)*DCF!J$6</f>
        <v>7151.8965326116013</v>
      </c>
      <c r="CU124" s="15">
        <f ca="1">(BN124*DCF!K$28-DCF!K$5*MAX(BN124*DCF!K$28,0)-MAX(BN124-BM124,0)/Inputs!$B$17)*DCF!K$6</f>
        <v>7712.3392280200369</v>
      </c>
      <c r="CV124" s="15">
        <f ca="1">(BO124*DCF!L$28-DCF!L$5*MAX(BO124*DCF!L$28,0)-MAX(BO124-BN124,0)/Inputs!$B$17)*DCF!L$6</f>
        <v>8458.7296060885674</v>
      </c>
      <c r="CW124" s="15">
        <f ca="1">(BP124*DCF!M$28-DCF!M$5*MAX(BP124*DCF!M$28,0)-MAX(BP124-BO124,0)/Inputs!$B$17)*DCF!M$6</f>
        <v>8393.5491449498386</v>
      </c>
      <c r="CX124" s="15">
        <f ca="1">(BQ124*DCF!C$46-DCF!C$5*MAX(BQ124*DCF!C$46,0)-MAX(BQ124-Inputs!$B$20,0)/Inputs!$B$24)*DCF!C$6</f>
        <v>-894.50842453989628</v>
      </c>
      <c r="CY124" s="15">
        <f ca="1">(BR124*DCF!D$46-DCF!D$5*MAX(BR124*DCF!D$46,0)-MAX(BR124-BQ124,0)/Inputs!$B$24)*DCF!D$6</f>
        <v>-1469.8271986678333</v>
      </c>
      <c r="CZ124" s="15">
        <f ca="1">(BS124*DCF!E$46-DCF!E$5*MAX(BS124*DCF!E$46,0)-MAX(BS124-BR124,0)/Inputs!$B$24)*DCF!E$6</f>
        <v>-494.72775230769219</v>
      </c>
      <c r="DA124" s="15">
        <f ca="1">(BT124*DCF!F$46-DCF!F$5*MAX(BT124*DCF!F$46,0)-MAX(BT124-BS124,0)/Inputs!$B$24)*DCF!F$6</f>
        <v>-862.7387777730554</v>
      </c>
      <c r="DB124" s="15">
        <f ca="1">(BU124*DCF!G$46-DCF!G$5*MAX(BU124*DCF!G$46,0)-MAX(BU124-BT124,0)/Inputs!$B$24)*DCF!G$6</f>
        <v>-3301.0852679558411</v>
      </c>
      <c r="DC124" s="15">
        <f ca="1">(BV124*DCF!H$46-DCF!H$5*MAX(BV124*DCF!H$46,0)-MAX(BV124-BU124,0)/Inputs!$B$24)*DCF!H$6</f>
        <v>-3611.5113626681268</v>
      </c>
      <c r="DD124" s="15">
        <f ca="1">(BW124*DCF!I$46-DCF!I$5*MAX(BW124*DCF!I$46,0)-MAX(BW124-BV124,0)/Inputs!$B$24)*DCF!I$6</f>
        <v>-1227.5527704134149</v>
      </c>
      <c r="DE124" s="15">
        <f ca="1">(BX124*DCF!J$46-DCF!J$5*MAX(BX124*DCF!J$46,0)-MAX(BX124-BW124,0)/Inputs!$B$24)*DCF!J$6</f>
        <v>-3838.2480428772228</v>
      </c>
      <c r="DF124" s="15">
        <f ca="1">(BY124*DCF!K$46-DCF!K$5*MAX(BY124*DCF!K$46,0)-MAX(BY124-BX124,0)/Inputs!$B$24)*DCF!K$6</f>
        <v>-4683.9292100067541</v>
      </c>
      <c r="DG124" s="15">
        <f ca="1">(BZ124*DCF!L$46-DCF!L$5*MAX(BZ124*DCF!L$46,0)-MAX(BZ124-BY124,0)/Inputs!$B$24)*DCF!L$6</f>
        <v>4109.9766626561259</v>
      </c>
      <c r="DH124" s="15">
        <f ca="1">(CA124*DCF!M$46-DCF!M$5*MAX(CA124*DCF!M$46,0)-MAX(CA124-BZ124,0)/Inputs!$B$24)*DCF!M$6</f>
        <v>8732.5561983711959</v>
      </c>
      <c r="DI124" s="15">
        <f ca="1">SUM(CB124:CL124)+BE124*DCF!M$10*(1+Inputs!$B$30)*(1-Inputs!$B$33)*(1-Inputs!$B$30/Inputs!$B$31)/(Inputs!$B$29-Inputs!$B$30)*DCF!M$6</f>
        <v>124783.52883589483</v>
      </c>
      <c r="DJ124" s="15">
        <f ca="1">SUM(CM124:CW124)+BP124*DCF!M$28*(1+Inputs!$B$30)*(1-Inputs!$B$33)*(1-Inputs!$B$30/Inputs!$B$31)/(Inputs!$B$29-Inputs!$B$30)*DCF!M$6</f>
        <v>230937.17535321898</v>
      </c>
      <c r="DK124" s="15">
        <f ca="1">SUM(CX124:DH124)+CA124*DCF!M$46*(1+Inputs!$B$30)*(1-Inputs!$B$33)*(1-Inputs!$B$30/Inputs!$B$31)/(Inputs!$B$29-Inputs!$B$30)*DCF!M$6</f>
        <v>171826.65805413568</v>
      </c>
      <c r="DM124" s="15">
        <f ca="1">DI124+DJ124+DK124+Inputs!$B$34+Inputs!$B$36-Inputs!$B$35</f>
        <v>604398.36224324955</v>
      </c>
    </row>
    <row r="125" spans="1:117" x14ac:dyDescent="0.75">
      <c r="A125" s="11">
        <v>112</v>
      </c>
      <c r="C125" s="23">
        <f t="shared" ca="1" si="71"/>
        <v>1.5891272225567192</v>
      </c>
      <c r="D125" s="23">
        <f t="shared" ca="1" si="71"/>
        <v>-1.0035525934565452</v>
      </c>
      <c r="E125" s="23">
        <f t="shared" ca="1" si="71"/>
        <v>1.3431144479901347</v>
      </c>
      <c r="F125" s="23">
        <f t="shared" ca="1" si="71"/>
        <v>0.76526765698442567</v>
      </c>
      <c r="G125" s="23">
        <f t="shared" ca="1" si="71"/>
        <v>-1.3245532251008025</v>
      </c>
      <c r="H125" s="23">
        <f t="shared" ca="1" si="71"/>
        <v>-0.81385469887826667</v>
      </c>
      <c r="I125" s="23">
        <f t="shared" ca="1" si="71"/>
        <v>0.51162503693197126</v>
      </c>
      <c r="J125" s="23">
        <f t="shared" ca="1" si="71"/>
        <v>-1.7846878434516507</v>
      </c>
      <c r="K125" s="23">
        <f t="shared" ca="1" si="71"/>
        <v>-0.33730917791818366</v>
      </c>
      <c r="L125" s="23">
        <f t="shared" ca="1" si="71"/>
        <v>-1.2158893498988403</v>
      </c>
      <c r="M125" s="23">
        <f t="shared" ca="1" si="71"/>
        <v>0.14695126635675934</v>
      </c>
      <c r="N125" s="23">
        <f ca="1">SQRT(Inputs!$B$38)*C125+SQRT(1-Inputs!$B$38)*_xlfn.NORM.S.INV(RAND())</f>
        <v>0.58803390047992354</v>
      </c>
      <c r="O125" s="23">
        <f ca="1">SQRT(Inputs!$B$38)*D125+SQRT(1-Inputs!$B$38)*_xlfn.NORM.S.INV(RAND())</f>
        <v>-0.99252856705692194</v>
      </c>
      <c r="P125" s="23">
        <f ca="1">SQRT(Inputs!$B$38)*E125+SQRT(1-Inputs!$B$38)*_xlfn.NORM.S.INV(RAND())</f>
        <v>6.4853277224551364E-3</v>
      </c>
      <c r="Q125" s="23">
        <f ca="1">SQRT(Inputs!$B$38)*F125+SQRT(1-Inputs!$B$38)*_xlfn.NORM.S.INV(RAND())</f>
        <v>0.85320355258515734</v>
      </c>
      <c r="R125" s="23">
        <f ca="1">SQRT(Inputs!$B$38)*G125+SQRT(1-Inputs!$B$38)*_xlfn.NORM.S.INV(RAND())</f>
        <v>-2.4850060548868012</v>
      </c>
      <c r="S125" s="23">
        <f ca="1">SQRT(Inputs!$B$38)*H125+SQRT(1-Inputs!$B$38)*_xlfn.NORM.S.INV(RAND())</f>
        <v>0.77716899756166802</v>
      </c>
      <c r="T125" s="23">
        <f ca="1">SQRT(Inputs!$B$38)*I125+SQRT(1-Inputs!$B$38)*_xlfn.NORM.S.INV(RAND())</f>
        <v>0.78535112064973389</v>
      </c>
      <c r="U125" s="23">
        <f ca="1">SQRT(Inputs!$B$38)*J125+SQRT(1-Inputs!$B$38)*_xlfn.NORM.S.INV(RAND())</f>
        <v>-6.555672832189785E-2</v>
      </c>
      <c r="V125" s="23">
        <f ca="1">SQRT(Inputs!$B$38)*K125+SQRT(1-Inputs!$B$38)*_xlfn.NORM.S.INV(RAND())</f>
        <v>-0.44354726351764195</v>
      </c>
      <c r="W125" s="23">
        <f ca="1">SQRT(Inputs!$B$38)*L125+SQRT(1-Inputs!$B$38)*_xlfn.NORM.S.INV(RAND())</f>
        <v>-1.4407594686955298</v>
      </c>
      <c r="X125" s="23">
        <f ca="1">SQRT(Inputs!$B$38)*M125+SQRT(1-Inputs!$B$38)*_xlfn.NORM.S.INV(RAND())</f>
        <v>0.43816141911898965</v>
      </c>
      <c r="Y125" s="23">
        <f ca="1">SQRT(Inputs!$B$38)*C125+SQRT(1-Inputs!$B$38)*_xlfn.NORM.S.INV(RAND())</f>
        <v>0.27556952628607312</v>
      </c>
      <c r="Z125" s="23">
        <f ca="1">SQRT(Inputs!$B$38)*D125+SQRT(1-Inputs!$B$38)*_xlfn.NORM.S.INV(RAND())</f>
        <v>-0.47040636157015403</v>
      </c>
      <c r="AA125" s="23">
        <f ca="1">SQRT(Inputs!$B$38)*E125+SQRT(1-Inputs!$B$38)*_xlfn.NORM.S.INV(RAND())</f>
        <v>6.3266008963667075E-2</v>
      </c>
      <c r="AB125" s="23">
        <f ca="1">SQRT(Inputs!$B$38)*F125+SQRT(1-Inputs!$B$38)*_xlfn.NORM.S.INV(RAND())</f>
        <v>-0.62037124089612283</v>
      </c>
      <c r="AC125" s="23">
        <f ca="1">SQRT(Inputs!$B$38)*G125+SQRT(1-Inputs!$B$38)*_xlfn.NORM.S.INV(RAND())</f>
        <v>0.4472022436776647</v>
      </c>
      <c r="AD125" s="23">
        <f ca="1">SQRT(Inputs!$B$38)*H125+SQRT(1-Inputs!$B$38)*_xlfn.NORM.S.INV(RAND())</f>
        <v>-2.2261903694143048</v>
      </c>
      <c r="AE125" s="23">
        <f ca="1">SQRT(Inputs!$B$38)*I125+SQRT(1-Inputs!$B$38)*_xlfn.NORM.S.INV(RAND())</f>
        <v>-8.0857719309996245E-2</v>
      </c>
      <c r="AF125" s="23">
        <f ca="1">SQRT(Inputs!$B$38)*J125+SQRT(1-Inputs!$B$38)*_xlfn.NORM.S.INV(RAND())</f>
        <v>-1.8208197903475893</v>
      </c>
      <c r="AG125" s="23">
        <f ca="1">SQRT(Inputs!$B$38)*K125+SQRT(1-Inputs!$B$38)*_xlfn.NORM.S.INV(RAND())</f>
        <v>0.67594092375051129</v>
      </c>
      <c r="AH125" s="23">
        <f ca="1">SQRT(Inputs!$B$38)*L125+SQRT(1-Inputs!$B$38)*_xlfn.NORM.S.INV(RAND())</f>
        <v>-1.4547738813970186</v>
      </c>
      <c r="AI125" s="23">
        <f ca="1">SQRT(Inputs!$B$38)*M125+SQRT(1-Inputs!$B$38)*_xlfn.NORM.S.INV(RAND())</f>
        <v>-0.54291355210225556</v>
      </c>
      <c r="AJ125" s="23">
        <f ca="1">SQRT(Inputs!$B$38)*C125+SQRT(1-Inputs!$B$38)*_xlfn.NORM.S.INV(RAND())</f>
        <v>0.5752745320982392</v>
      </c>
      <c r="AK125" s="23">
        <f ca="1">SQRT(Inputs!$B$38)*D125+SQRT(1-Inputs!$B$38)*_xlfn.NORM.S.INV(RAND())</f>
        <v>0.15924113186128219</v>
      </c>
      <c r="AL125" s="23">
        <f ca="1">SQRT(Inputs!$B$38)*E125+SQRT(1-Inputs!$B$38)*_xlfn.NORM.S.INV(RAND())</f>
        <v>7.863591061048425E-2</v>
      </c>
      <c r="AM125" s="23">
        <f ca="1">SQRT(Inputs!$B$38)*F125+SQRT(1-Inputs!$B$38)*_xlfn.NORM.S.INV(RAND())</f>
        <v>0.31454013685222143</v>
      </c>
      <c r="AN125" s="23">
        <f ca="1">SQRT(Inputs!$B$38)*G125+SQRT(1-Inputs!$B$38)*_xlfn.NORM.S.INV(RAND())</f>
        <v>-0.76447638843417087</v>
      </c>
      <c r="AO125" s="23">
        <f ca="1">SQRT(Inputs!$B$38)*H125+SQRT(1-Inputs!$B$38)*_xlfn.NORM.S.INV(RAND())</f>
        <v>-0.70017721278360801</v>
      </c>
      <c r="AP125" s="23">
        <f ca="1">SQRT(Inputs!$B$38)*I125+SQRT(1-Inputs!$B$38)*_xlfn.NORM.S.INV(RAND())</f>
        <v>-0.90610279943502692</v>
      </c>
      <c r="AQ125" s="23">
        <f ca="1">SQRT(Inputs!$B$38)*J125+SQRT(1-Inputs!$B$38)*_xlfn.NORM.S.INV(RAND())</f>
        <v>-0.56693870465568197</v>
      </c>
      <c r="AR125" s="23">
        <f ca="1">SQRT(Inputs!$B$38)*K125+SQRT(1-Inputs!$B$38)*_xlfn.NORM.S.INV(RAND())</f>
        <v>-1.4064499148066429</v>
      </c>
      <c r="AS125" s="23">
        <f ca="1">SQRT(Inputs!$B$38)*L125+SQRT(1-Inputs!$B$38)*_xlfn.NORM.S.INV(RAND())</f>
        <v>-1.5330106632129041</v>
      </c>
      <c r="AT125" s="23">
        <f ca="1">SQRT(Inputs!$B$38)*M125+SQRT(1-Inputs!$B$38)*_xlfn.NORM.S.INV(RAND())</f>
        <v>0.56161890183675722</v>
      </c>
      <c r="AU125" s="15">
        <f ca="1">Inputs!$B$6*EXP($B$8-0.5*C$5^2+C$5*N125)</f>
        <v>5457.7902573240572</v>
      </c>
      <c r="AV125" s="15">
        <f t="shared" ca="1" si="37"/>
        <v>5741.3444640882126</v>
      </c>
      <c r="AW125" s="15">
        <f t="shared" ca="1" si="38"/>
        <v>7006.6786115268533</v>
      </c>
      <c r="AX125" s="15">
        <f t="shared" ca="1" si="39"/>
        <v>9516.6695021195555</v>
      </c>
      <c r="AY125" s="15">
        <f t="shared" ca="1" si="40"/>
        <v>8700.6572799882197</v>
      </c>
      <c r="AZ125" s="15">
        <f t="shared" ca="1" si="41"/>
        <v>11591.927098085618</v>
      </c>
      <c r="BA125" s="15">
        <f t="shared" ca="1" si="42"/>
        <v>15400.789693510558</v>
      </c>
      <c r="BB125" s="15">
        <f t="shared" ca="1" si="43"/>
        <v>18731.821928848825</v>
      </c>
      <c r="BC125" s="15">
        <f t="shared" ca="1" si="44"/>
        <v>21980.183431759462</v>
      </c>
      <c r="BD125" s="15">
        <f t="shared" ca="1" si="45"/>
        <v>23532.908526041054</v>
      </c>
      <c r="BE125" s="15">
        <f t="shared" ca="1" si="46"/>
        <v>30010.639233433307</v>
      </c>
      <c r="BF125" s="15">
        <f ca="1">Inputs!$B$13*EXP($B$9-0.5*C$6^2+C$6*Y125)</f>
        <v>14607.644306146582</v>
      </c>
      <c r="BG125" s="15">
        <f t="shared" ca="1" si="47"/>
        <v>16354.110346771642</v>
      </c>
      <c r="BH125" s="15">
        <f t="shared" ca="1" si="48"/>
        <v>20192.489581826354</v>
      </c>
      <c r="BI125" s="15">
        <f t="shared" ca="1" si="49"/>
        <v>22467.517186087793</v>
      </c>
      <c r="BJ125" s="15">
        <f t="shared" ca="1" si="50"/>
        <v>29377.717993374568</v>
      </c>
      <c r="BK125" s="15">
        <f t="shared" ca="1" si="51"/>
        <v>26628.464886030073</v>
      </c>
      <c r="BL125" s="15">
        <f t="shared" ca="1" si="52"/>
        <v>32368.895418220669</v>
      </c>
      <c r="BM125" s="15">
        <f t="shared" ca="1" si="53"/>
        <v>31733.672124531317</v>
      </c>
      <c r="BN125" s="15">
        <f t="shared" ca="1" si="54"/>
        <v>42321.390756959641</v>
      </c>
      <c r="BO125" s="15">
        <f t="shared" ca="1" si="55"/>
        <v>43970.817235988485</v>
      </c>
      <c r="BP125" s="15">
        <f t="shared" ca="1" si="56"/>
        <v>50891.232878474286</v>
      </c>
      <c r="BQ125" s="15">
        <f ca="1">Inputs!$B$20*EXP($B$10-0.5*C$7^2+C$7*AJ125)</f>
        <v>5260.4329025719344</v>
      </c>
      <c r="BR125" s="15">
        <f t="shared" ca="1" si="57"/>
        <v>7507.9814141808938</v>
      </c>
      <c r="BS125" s="15">
        <f t="shared" ca="1" si="58"/>
        <v>10516.21551265478</v>
      </c>
      <c r="BT125" s="15">
        <f t="shared" ca="1" si="59"/>
        <v>15746.74012222077</v>
      </c>
      <c r="BU125" s="15">
        <f t="shared" ca="1" si="60"/>
        <v>18137.624207950867</v>
      </c>
      <c r="BV125" s="15">
        <f t="shared" ca="1" si="61"/>
        <v>21552.027267157628</v>
      </c>
      <c r="BW125" s="15">
        <f t="shared" ca="1" si="62"/>
        <v>24826.366776555755</v>
      </c>
      <c r="BX125" s="15">
        <f t="shared" ca="1" si="63"/>
        <v>30993.107270976481</v>
      </c>
      <c r="BY125" s="15">
        <f t="shared" ca="1" si="64"/>
        <v>33181.207296794484</v>
      </c>
      <c r="BZ125" s="15">
        <f t="shared" ca="1" si="65"/>
        <v>35123.733721507117</v>
      </c>
      <c r="CA125" s="15">
        <f t="shared" ca="1" si="66"/>
        <v>54516.230449780487</v>
      </c>
      <c r="CB125" s="15">
        <f ca="1">(AU125*DCF!C$10-DCF!C$5*MAX(AU125*DCF!C$10,0)-MAX(AU125-Inputs!$B$6,0)/Inputs!$B$10)*DCF!C$6</f>
        <v>1039.5409377945732</v>
      </c>
      <c r="CC125" s="15">
        <f ca="1">(AV125*DCF!D$10-DCF!D$5*MAX(AV125*DCF!D$10,0)-MAX(AV125-AU125,0)/Inputs!$B$10)*DCF!D$6</f>
        <v>1330.2765446108667</v>
      </c>
      <c r="CD125" s="15">
        <f ca="1">(AW125*DCF!E$10-DCF!E$5*MAX(AW125*DCF!E$10,0)-MAX(AW125-AV125,0)/Inputs!$B$10)*DCF!E$6</f>
        <v>1332.7249048526553</v>
      </c>
      <c r="CE125" s="15">
        <f ca="1">(AX125*DCF!F$10-DCF!F$5*MAX(AX125*DCF!F$10,0)-MAX(AX125-AW125,0)/Inputs!$B$10)*DCF!F$6</f>
        <v>1555.2069113962991</v>
      </c>
      <c r="CF125" s="15">
        <f ca="1">(AY125*DCF!G$10-DCF!G$5*MAX(AY125*DCF!G$10,0)-MAX(AY125-AX125,0)/Inputs!$B$10)*DCF!G$6</f>
        <v>1792.6821076681401</v>
      </c>
      <c r="CG125" s="15">
        <f ca="1">(AZ125*DCF!H$10-DCF!H$5*MAX(AZ125*DCF!H$10,0)-MAX(AZ125-AY125,0)/Inputs!$B$10)*DCF!H$6</f>
        <v>1737.1841717049006</v>
      </c>
      <c r="CH125" s="15">
        <f ca="1">(BA125*DCF!I$10-DCF!I$5*MAX(BA125*DCF!I$10,0)-MAX(BA125-AZ125,0)/Inputs!$B$10)*DCF!I$6</f>
        <v>2188.3755383526445</v>
      </c>
      <c r="CI125" s="15">
        <f ca="1">(BB125*DCF!J$10-DCF!J$5*MAX(BB125*DCF!J$10,0)-MAX(BB125-BA125,0)/Inputs!$B$10)*DCF!J$6</f>
        <v>2709.6610626327656</v>
      </c>
      <c r="CJ125" s="15">
        <f ca="1">(BC125*DCF!K$10-DCF!K$5*MAX(BC125*DCF!K$10,0)-MAX(BC125-BB125,0)/Inputs!$B$10)*DCF!K$6</f>
        <v>3083.7353674772453</v>
      </c>
      <c r="CK125" s="15">
        <f ca="1">(BD125*DCF!L$10-DCF!L$5*MAX(BD125*DCF!L$10,0)-MAX(BD125-BC125,0)/Inputs!$B$10)*DCF!L$6</f>
        <v>3348.4176112461132</v>
      </c>
      <c r="CL125" s="15">
        <f ca="1">(BE125*DCF!M$10-DCF!M$5*MAX(BE125*DCF!M$10,0)-MAX(BE125-BD125,0)/Inputs!$B$10)*DCF!M$6</f>
        <v>3461.0552078929113</v>
      </c>
      <c r="CM125" s="15">
        <f ca="1">(BF125*DCF!C$28-DCF!C$5*MAX(BF125*DCF!C$28,0)-MAX(BF125-Inputs!$B$13,0)/Inputs!$B$17)*DCF!C$6</f>
        <v>3714.359482200106</v>
      </c>
      <c r="CN125" s="15">
        <f ca="1">(BG125*DCF!D$28-DCF!D$5*MAX(BG125*DCF!D$28,0)-MAX(BG125-BF125,0)/Inputs!$B$17)*DCF!D$6</f>
        <v>4444.0614039489928</v>
      </c>
      <c r="CO125" s="15">
        <f ca="1">(BH125*DCF!E$28-DCF!E$5*MAX(BH125*DCF!E$28,0)-MAX(BH125-BG125,0)/Inputs!$B$17)*DCF!E$6</f>
        <v>4962.3808932221282</v>
      </c>
      <c r="CP125" s="15">
        <f ca="1">(BI125*DCF!F$28-DCF!F$5*MAX(BI125*DCF!F$28,0)-MAX(BI125-BH125,0)/Inputs!$B$17)*DCF!F$6</f>
        <v>5685.1343673322208</v>
      </c>
      <c r="CQ125" s="15">
        <f ca="1">(BJ125*DCF!G$28-DCF!G$5*MAX(BJ125*DCF!G$28,0)-MAX(BJ125-BI125,0)/Inputs!$B$17)*DCF!G$6</f>
        <v>6460.0443101482369</v>
      </c>
      <c r="CR125" s="15">
        <f ca="1">(BK125*DCF!H$28-DCF!H$5*MAX(BK125*DCF!H$28,0)-MAX(BK125-BJ125,0)/Inputs!$B$17)*DCF!H$6</f>
        <v>6585.5131509303392</v>
      </c>
      <c r="CS125" s="15">
        <f ca="1">(BL125*DCF!I$28-DCF!I$5*MAX(BL125*DCF!I$28,0)-MAX(BL125-BK125,0)/Inputs!$B$17)*DCF!I$6</f>
        <v>6787.7162980446483</v>
      </c>
      <c r="CT125" s="15">
        <f ca="1">(BM125*DCF!J$28-DCF!J$5*MAX(BM125*DCF!J$28,0)-MAX(BM125-BL125,0)/Inputs!$B$17)*DCF!J$6</f>
        <v>7079.2432996764446</v>
      </c>
      <c r="CU125" s="15">
        <f ca="1">(BN125*DCF!K$28-DCF!K$5*MAX(BN125*DCF!K$28,0)-MAX(BN125-BM125,0)/Inputs!$B$17)*DCF!K$6</f>
        <v>7640.7136203704968</v>
      </c>
      <c r="CV125" s="15">
        <f ca="1">(BO125*DCF!L$28-DCF!L$5*MAX(BO125*DCF!L$28,0)-MAX(BO125-BN125,0)/Inputs!$B$17)*DCF!L$6</f>
        <v>8586.465623976208</v>
      </c>
      <c r="CW125" s="15">
        <f ca="1">(BP125*DCF!M$28-DCF!M$5*MAX(BP125*DCF!M$28,0)-MAX(BP125-BO125,0)/Inputs!$B$17)*DCF!M$6</f>
        <v>8851.8370248711253</v>
      </c>
      <c r="CX125" s="15">
        <f ca="1">(BQ125*DCF!C$46-DCF!C$5*MAX(BQ125*DCF!C$46,0)-MAX(BQ125-Inputs!$B$20,0)/Inputs!$B$24)*DCF!C$6</f>
        <v>-2166.1197939297467</v>
      </c>
      <c r="CY125" s="15">
        <f ca="1">(BR125*DCF!D$46-DCF!D$5*MAX(BR125*DCF!D$46,0)-MAX(BR125-BQ125,0)/Inputs!$B$24)*DCF!D$6</f>
        <v>-2240.4476325678056</v>
      </c>
      <c r="CZ125" s="15">
        <f ca="1">(BS125*DCF!E$46-DCF!E$5*MAX(BS125*DCF!E$46,0)-MAX(BS125-BR125,0)/Inputs!$B$24)*DCF!E$6</f>
        <v>-2429.3238607199241</v>
      </c>
      <c r="DA125" s="15">
        <f ca="1">(BT125*DCF!F$46-DCF!F$5*MAX(BT125*DCF!F$46,0)-MAX(BT125-BS125,0)/Inputs!$B$24)*DCF!F$6</f>
        <v>-3051.376534024992</v>
      </c>
      <c r="DB125" s="15">
        <f ca="1">(BU125*DCF!G$46-DCF!G$5*MAX(BU125*DCF!G$46,0)-MAX(BU125-BT125,0)/Inputs!$B$24)*DCF!G$6</f>
        <v>-1414.3600111236333</v>
      </c>
      <c r="DC125" s="15">
        <f ca="1">(BV125*DCF!H$46-DCF!H$5*MAX(BV125*DCF!H$46,0)-MAX(BV125-BU125,0)/Inputs!$B$24)*DCF!H$6</f>
        <v>-1061.0048302538628</v>
      </c>
      <c r="DD125" s="15">
        <f ca="1">(BW125*DCF!I$46-DCF!I$5*MAX(BW125*DCF!I$46,0)-MAX(BW125-BV125,0)/Inputs!$B$24)*DCF!I$6</f>
        <v>-366.5616408300142</v>
      </c>
      <c r="DE125" s="15">
        <f ca="1">(BX125*DCF!J$46-DCF!J$5*MAX(BX125*DCF!J$46,0)-MAX(BX125-BW125,0)/Inputs!$B$24)*DCF!J$6</f>
        <v>-335.24371020258178</v>
      </c>
      <c r="DF125" s="15">
        <f ca="1">(BY125*DCF!K$46-DCF!K$5*MAX(BY125*DCF!K$46,0)-MAX(BY125-BX125,0)/Inputs!$B$24)*DCF!K$6</f>
        <v>1359.3949552934243</v>
      </c>
      <c r="DG125" s="15">
        <f ca="1">(BZ125*DCF!L$46-DCF!L$5*MAX(BZ125*DCF!L$46,0)-MAX(BZ125-BY125,0)/Inputs!$B$24)*DCF!L$6</f>
        <v>1988.3413137669672</v>
      </c>
      <c r="DH125" s="15">
        <f ca="1">(CA125*DCF!M$46-DCF!M$5*MAX(CA125*DCF!M$46,0)-MAX(CA125-BZ125,0)/Inputs!$B$24)*DCF!M$6</f>
        <v>219.73681504830802</v>
      </c>
      <c r="DI125" s="15">
        <f ca="1">SUM(CB125:CL125)+BE125*DCF!M$10*(1+Inputs!$B$30)*(1-Inputs!$B$33)*(1-Inputs!$B$30/Inputs!$B$31)/(Inputs!$B$29-Inputs!$B$30)*DCF!M$6</f>
        <v>107098.86620189407</v>
      </c>
      <c r="DJ125" s="15">
        <f ca="1">SUM(CM125:CW125)+BP125*DCF!M$28*(1+Inputs!$B$30)*(1-Inputs!$B$33)*(1-Inputs!$B$30/Inputs!$B$31)/(Inputs!$B$29-Inputs!$B$30)*DCF!M$6</f>
        <v>259638.76823162759</v>
      </c>
      <c r="DK125" s="15">
        <f ca="1">SUM(CX125:DH125)+CA125*DCF!M$46*(1+Inputs!$B$30)*(1-Inputs!$B$33)*(1-Inputs!$B$30/Inputs!$B$31)/(Inputs!$B$29-Inputs!$B$30)*DCF!M$6</f>
        <v>74791.585206153643</v>
      </c>
      <c r="DM125" s="15">
        <f ca="1">DI125+DJ125+DK125+Inputs!$B$34+Inputs!$B$36-Inputs!$B$35</f>
        <v>518380.21963967523</v>
      </c>
    </row>
    <row r="126" spans="1:117" x14ac:dyDescent="0.75">
      <c r="A126" s="11">
        <v>113</v>
      </c>
      <c r="C126" s="23">
        <f t="shared" ca="1" si="71"/>
        <v>-0.53084729428317923</v>
      </c>
      <c r="D126" s="23">
        <f t="shared" ca="1" si="71"/>
        <v>2.597260680310375</v>
      </c>
      <c r="E126" s="23">
        <f t="shared" ca="1" si="71"/>
        <v>-0.26538184590438918</v>
      </c>
      <c r="F126" s="23">
        <f t="shared" ca="1" si="71"/>
        <v>0.50977766938962621</v>
      </c>
      <c r="G126" s="23">
        <f t="shared" ca="1" si="71"/>
        <v>0.92015023193887391</v>
      </c>
      <c r="H126" s="23">
        <f t="shared" ca="1" si="71"/>
        <v>-3.1175405921618531E-2</v>
      </c>
      <c r="I126" s="23">
        <f t="shared" ca="1" si="71"/>
        <v>-1.0910472901895942</v>
      </c>
      <c r="J126" s="23">
        <f t="shared" ca="1" si="71"/>
        <v>0.17536795039140432</v>
      </c>
      <c r="K126" s="23">
        <f t="shared" ca="1" si="71"/>
        <v>-0.67777091999169081</v>
      </c>
      <c r="L126" s="23">
        <f t="shared" ca="1" si="71"/>
        <v>-0.50586770443644147</v>
      </c>
      <c r="M126" s="23">
        <f t="shared" ca="1" si="71"/>
        <v>-0.45203203148425497</v>
      </c>
      <c r="N126" s="23">
        <f ca="1">SQRT(Inputs!$B$38)*C126+SQRT(1-Inputs!$B$38)*_xlfn.NORM.S.INV(RAND())</f>
        <v>-1.6887479123246867</v>
      </c>
      <c r="O126" s="23">
        <f ca="1">SQRT(Inputs!$B$38)*D126+SQRT(1-Inputs!$B$38)*_xlfn.NORM.S.INV(RAND())</f>
        <v>1.6119396032734845</v>
      </c>
      <c r="P126" s="23">
        <f ca="1">SQRT(Inputs!$B$38)*E126+SQRT(1-Inputs!$B$38)*_xlfn.NORM.S.INV(RAND())</f>
        <v>-9.9284681462525781E-2</v>
      </c>
      <c r="Q126" s="23">
        <f ca="1">SQRT(Inputs!$B$38)*F126+SQRT(1-Inputs!$B$38)*_xlfn.NORM.S.INV(RAND())</f>
        <v>1.3185294006650956</v>
      </c>
      <c r="R126" s="23">
        <f ca="1">SQRT(Inputs!$B$38)*G126+SQRT(1-Inputs!$B$38)*_xlfn.NORM.S.INV(RAND())</f>
        <v>1.2242240171101302</v>
      </c>
      <c r="S126" s="23">
        <f ca="1">SQRT(Inputs!$B$38)*H126+SQRT(1-Inputs!$B$38)*_xlfn.NORM.S.INV(RAND())</f>
        <v>1.1347820744777248</v>
      </c>
      <c r="T126" s="23">
        <f ca="1">SQRT(Inputs!$B$38)*I126+SQRT(1-Inputs!$B$38)*_xlfn.NORM.S.INV(RAND())</f>
        <v>-1.0470121485893924</v>
      </c>
      <c r="U126" s="23">
        <f ca="1">SQRT(Inputs!$B$38)*J126+SQRT(1-Inputs!$B$38)*_xlfn.NORM.S.INV(RAND())</f>
        <v>-0.48205848823135827</v>
      </c>
      <c r="V126" s="23">
        <f ca="1">SQRT(Inputs!$B$38)*K126+SQRT(1-Inputs!$B$38)*_xlfn.NORM.S.INV(RAND())</f>
        <v>-0.94390342221437917</v>
      </c>
      <c r="W126" s="23">
        <f ca="1">SQRT(Inputs!$B$38)*L126+SQRT(1-Inputs!$B$38)*_xlfn.NORM.S.INV(RAND())</f>
        <v>-1.3607434903171842</v>
      </c>
      <c r="X126" s="23">
        <f ca="1">SQRT(Inputs!$B$38)*M126+SQRT(1-Inputs!$B$38)*_xlfn.NORM.S.INV(RAND())</f>
        <v>-0.77293651432896193</v>
      </c>
      <c r="Y126" s="23">
        <f ca="1">SQRT(Inputs!$B$38)*C126+SQRT(1-Inputs!$B$38)*_xlfn.NORM.S.INV(RAND())</f>
        <v>1.2583228516313882E-2</v>
      </c>
      <c r="Z126" s="23">
        <f ca="1">SQRT(Inputs!$B$38)*D126+SQRT(1-Inputs!$B$38)*_xlfn.NORM.S.INV(RAND())</f>
        <v>1.5400986247873623</v>
      </c>
      <c r="AA126" s="23">
        <f ca="1">SQRT(Inputs!$B$38)*E126+SQRT(1-Inputs!$B$38)*_xlfn.NORM.S.INV(RAND())</f>
        <v>-1.7916014673171761</v>
      </c>
      <c r="AB126" s="23">
        <f ca="1">SQRT(Inputs!$B$38)*F126+SQRT(1-Inputs!$B$38)*_xlfn.NORM.S.INV(RAND())</f>
        <v>-0.2409029563656469</v>
      </c>
      <c r="AC126" s="23">
        <f ca="1">SQRT(Inputs!$B$38)*G126+SQRT(1-Inputs!$B$38)*_xlfn.NORM.S.INV(RAND())</f>
        <v>1.3859245556904267</v>
      </c>
      <c r="AD126" s="23">
        <f ca="1">SQRT(Inputs!$B$38)*H126+SQRT(1-Inputs!$B$38)*_xlfn.NORM.S.INV(RAND())</f>
        <v>0.686995599937679</v>
      </c>
      <c r="AE126" s="23">
        <f ca="1">SQRT(Inputs!$B$38)*I126+SQRT(1-Inputs!$B$38)*_xlfn.NORM.S.INV(RAND())</f>
        <v>-0.42861540161033773</v>
      </c>
      <c r="AF126" s="23">
        <f ca="1">SQRT(Inputs!$B$38)*J126+SQRT(1-Inputs!$B$38)*_xlfn.NORM.S.INV(RAND())</f>
        <v>0.28407801851394304</v>
      </c>
      <c r="AG126" s="23">
        <f ca="1">SQRT(Inputs!$B$38)*K126+SQRT(1-Inputs!$B$38)*_xlfn.NORM.S.INV(RAND())</f>
        <v>-7.1222067572376258E-2</v>
      </c>
      <c r="AH126" s="23">
        <f ca="1">SQRT(Inputs!$B$38)*L126+SQRT(1-Inputs!$B$38)*_xlfn.NORM.S.INV(RAND())</f>
        <v>-0.6316923232663143</v>
      </c>
      <c r="AI126" s="23">
        <f ca="1">SQRT(Inputs!$B$38)*M126+SQRT(1-Inputs!$B$38)*_xlfn.NORM.S.INV(RAND())</f>
        <v>-1.6423934346685729</v>
      </c>
      <c r="AJ126" s="23">
        <f ca="1">SQRT(Inputs!$B$38)*C126+SQRT(1-Inputs!$B$38)*_xlfn.NORM.S.INV(RAND())</f>
        <v>0.12816894792103745</v>
      </c>
      <c r="AK126" s="23">
        <f ca="1">SQRT(Inputs!$B$38)*D126+SQRT(1-Inputs!$B$38)*_xlfn.NORM.S.INV(RAND())</f>
        <v>1.2217095780904035</v>
      </c>
      <c r="AL126" s="23">
        <f ca="1">SQRT(Inputs!$B$38)*E126+SQRT(1-Inputs!$B$38)*_xlfn.NORM.S.INV(RAND())</f>
        <v>-0.43193995986345679</v>
      </c>
      <c r="AM126" s="23">
        <f ca="1">SQRT(Inputs!$B$38)*F126+SQRT(1-Inputs!$B$38)*_xlfn.NORM.S.INV(RAND())</f>
        <v>-0.48734040123683747</v>
      </c>
      <c r="AN126" s="23">
        <f ca="1">SQRT(Inputs!$B$38)*G126+SQRT(1-Inputs!$B$38)*_xlfn.NORM.S.INV(RAND())</f>
        <v>0.97401447688864207</v>
      </c>
      <c r="AO126" s="23">
        <f ca="1">SQRT(Inputs!$B$38)*H126+SQRT(1-Inputs!$B$38)*_xlfn.NORM.S.INV(RAND())</f>
        <v>0.88681347803710697</v>
      </c>
      <c r="AP126" s="23">
        <f ca="1">SQRT(Inputs!$B$38)*I126+SQRT(1-Inputs!$B$38)*_xlfn.NORM.S.INV(RAND())</f>
        <v>-0.53294065451484474</v>
      </c>
      <c r="AQ126" s="23">
        <f ca="1">SQRT(Inputs!$B$38)*J126+SQRT(1-Inputs!$B$38)*_xlfn.NORM.S.INV(RAND())</f>
        <v>-0.34327961453408662</v>
      </c>
      <c r="AR126" s="23">
        <f ca="1">SQRT(Inputs!$B$38)*K126+SQRT(1-Inputs!$B$38)*_xlfn.NORM.S.INV(RAND())</f>
        <v>1.8465056544508074</v>
      </c>
      <c r="AS126" s="23">
        <f ca="1">SQRT(Inputs!$B$38)*L126+SQRT(1-Inputs!$B$38)*_xlfn.NORM.S.INV(RAND())</f>
        <v>-1.0022401329171922</v>
      </c>
      <c r="AT126" s="23">
        <f ca="1">SQRT(Inputs!$B$38)*M126+SQRT(1-Inputs!$B$38)*_xlfn.NORM.S.INV(RAND())</f>
        <v>0.44879104355223448</v>
      </c>
      <c r="AU126" s="15">
        <f ca="1">Inputs!$B$6*EXP($B$8-0.5*C$5^2+C$5*N126)</f>
        <v>3775.3546270089028</v>
      </c>
      <c r="AV126" s="15">
        <f t="shared" ca="1" si="37"/>
        <v>5824.5626335514798</v>
      </c>
      <c r="AW126" s="15">
        <f t="shared" ca="1" si="38"/>
        <v>7007.548336219148</v>
      </c>
      <c r="AX126" s="15">
        <f t="shared" ca="1" si="39"/>
        <v>10087.565952413071</v>
      </c>
      <c r="AY126" s="15">
        <f t="shared" ca="1" si="40"/>
        <v>14222.860334196666</v>
      </c>
      <c r="AZ126" s="15">
        <f t="shared" ca="1" si="41"/>
        <v>19710.294084927675</v>
      </c>
      <c r="BA126" s="15">
        <f t="shared" ca="1" si="42"/>
        <v>21616.919734513995</v>
      </c>
      <c r="BB126" s="15">
        <f t="shared" ca="1" si="43"/>
        <v>25217.852113613011</v>
      </c>
      <c r="BC126" s="15">
        <f t="shared" ca="1" si="44"/>
        <v>28195.724299328573</v>
      </c>
      <c r="BD126" s="15">
        <f t="shared" ca="1" si="45"/>
        <v>30414.304261694113</v>
      </c>
      <c r="BE126" s="15">
        <f t="shared" ca="1" si="46"/>
        <v>34735.353665828108</v>
      </c>
      <c r="BF126" s="15">
        <f ca="1">Inputs!$B$13*EXP($B$9-0.5*C$6^2+C$6*Y126)</f>
        <v>13865.566661735973</v>
      </c>
      <c r="BG126" s="15">
        <f t="shared" ca="1" si="47"/>
        <v>22311.788052277756</v>
      </c>
      <c r="BH126" s="15">
        <f t="shared" ca="1" si="48"/>
        <v>20253.004038720013</v>
      </c>
      <c r="BI126" s="15">
        <f t="shared" ca="1" si="49"/>
        <v>23890.252788371265</v>
      </c>
      <c r="BJ126" s="15">
        <f t="shared" ca="1" si="50"/>
        <v>35764.2603571605</v>
      </c>
      <c r="BK126" s="15">
        <f t="shared" ca="1" si="51"/>
        <v>48197.353090843164</v>
      </c>
      <c r="BL126" s="15">
        <f t="shared" ca="1" si="52"/>
        <v>56005.774929339088</v>
      </c>
      <c r="BM126" s="15">
        <f t="shared" ca="1" si="53"/>
        <v>71316.060904390455</v>
      </c>
      <c r="BN126" s="15">
        <f t="shared" ca="1" si="54"/>
        <v>86964.410152719414</v>
      </c>
      <c r="BO126" s="15">
        <f t="shared" ca="1" si="55"/>
        <v>99425.405398310133</v>
      </c>
      <c r="BP126" s="15">
        <f t="shared" ca="1" si="56"/>
        <v>101596.09267098614</v>
      </c>
      <c r="BQ126" s="15">
        <f ca="1">Inputs!$B$20*EXP($B$10-0.5*C$7^2+C$7*AJ126)</f>
        <v>4489.0123622571027</v>
      </c>
      <c r="BR126" s="15">
        <f t="shared" ca="1" si="57"/>
        <v>8978.2480991256234</v>
      </c>
      <c r="BS126" s="15">
        <f t="shared" ca="1" si="58"/>
        <v>10860.340374085412</v>
      </c>
      <c r="BT126" s="15">
        <f t="shared" ca="1" si="59"/>
        <v>13177.008155142923</v>
      </c>
      <c r="BU126" s="15">
        <f t="shared" ca="1" si="60"/>
        <v>23115.213529309221</v>
      </c>
      <c r="BV126" s="15">
        <f t="shared" ca="1" si="61"/>
        <v>39272.287593777597</v>
      </c>
      <c r="BW126" s="15">
        <f t="shared" ca="1" si="62"/>
        <v>48956.638835760692</v>
      </c>
      <c r="BX126" s="15">
        <f t="shared" ca="1" si="63"/>
        <v>63919.94332520356</v>
      </c>
      <c r="BY126" s="15">
        <f t="shared" ca="1" si="64"/>
        <v>127513.35085036128</v>
      </c>
      <c r="BZ126" s="15">
        <f t="shared" ca="1" si="65"/>
        <v>148812.63809333157</v>
      </c>
      <c r="CA126" s="15">
        <f t="shared" ca="1" si="66"/>
        <v>226390.15040200425</v>
      </c>
      <c r="CB126" s="15">
        <f ca="1">(AU126*DCF!C$10-DCF!C$5*MAX(AU126*DCF!C$10,0)-MAX(AU126-Inputs!$B$6,0)/Inputs!$B$10)*DCF!C$6</f>
        <v>969.54548329747831</v>
      </c>
      <c r="CC126" s="15">
        <f ca="1">(AV126*DCF!D$10-DCF!D$5*MAX(AV126*DCF!D$10,0)-MAX(AV126-AU126,0)/Inputs!$B$10)*DCF!D$6</f>
        <v>920.05194099966673</v>
      </c>
      <c r="CD126" s="15">
        <f ca="1">(AW126*DCF!E$10-DCF!E$5*MAX(AW126*DCF!E$10,0)-MAX(AW126-AV126,0)/Inputs!$B$10)*DCF!E$6</f>
        <v>1351.4739903889051</v>
      </c>
      <c r="CE126" s="15">
        <f ca="1">(AX126*DCF!F$10-DCF!F$5*MAX(AX126*DCF!F$10,0)-MAX(AX126-AW126,0)/Inputs!$B$10)*DCF!F$6</f>
        <v>1561.2242676896676</v>
      </c>
      <c r="CF126" s="15">
        <f ca="1">(AY126*DCF!G$10-DCF!G$5*MAX(AY126*DCF!G$10,0)-MAX(AY126-AX126,0)/Inputs!$B$10)*DCF!G$6</f>
        <v>2135.6009444811898</v>
      </c>
      <c r="CG126" s="15">
        <f ca="1">(AZ126*DCF!H$10-DCF!H$5*MAX(AZ126*DCF!H$10,0)-MAX(AZ126-AY126,0)/Inputs!$B$10)*DCF!H$6</f>
        <v>2852.3754967265618</v>
      </c>
      <c r="CH126" s="15">
        <f ca="1">(BA126*DCF!I$10-DCF!I$5*MAX(BA126*DCF!I$10,0)-MAX(BA126-AZ126,0)/Inputs!$B$10)*DCF!I$6</f>
        <v>3635.8692392011253</v>
      </c>
      <c r="CI126" s="15">
        <f ca="1">(BB126*DCF!J$10-DCF!J$5*MAX(BB126*DCF!J$10,0)-MAX(BB126-BA126,0)/Inputs!$B$10)*DCF!J$6</f>
        <v>3781.779972842528</v>
      </c>
      <c r="CJ126" s="15">
        <f ca="1">(BC126*DCF!K$10-DCF!K$5*MAX(BC126*DCF!K$10,0)-MAX(BC126-BB126,0)/Inputs!$B$10)*DCF!K$6</f>
        <v>4122.2020117992661</v>
      </c>
      <c r="CK126" s="15">
        <f ca="1">(BD126*DCF!L$10-DCF!L$5*MAX(BD126*DCF!L$10,0)-MAX(BD126-BC126,0)/Inputs!$B$10)*DCF!L$6</f>
        <v>4300.1571290058509</v>
      </c>
      <c r="CL126" s="15">
        <f ca="1">(BE126*DCF!M$10-DCF!M$5*MAX(BE126*DCF!M$10,0)-MAX(BE126-BD126,0)/Inputs!$B$10)*DCF!M$6</f>
        <v>4385.4121495937716</v>
      </c>
      <c r="CM126" s="15">
        <f ca="1">(BF126*DCF!C$28-DCF!C$5*MAX(BF126*DCF!C$28,0)-MAX(BF126-Inputs!$B$13,0)/Inputs!$B$17)*DCF!C$6</f>
        <v>3659.262770105795</v>
      </c>
      <c r="CN126" s="15">
        <f ca="1">(BG126*DCF!D$28-DCF!D$5*MAX(BG126*DCF!D$28,0)-MAX(BG126-BF126,0)/Inputs!$B$17)*DCF!D$6</f>
        <v>4769.3698975740153</v>
      </c>
      <c r="CO126" s="15">
        <f ca="1">(BH126*DCF!E$28-DCF!E$5*MAX(BH126*DCF!E$28,0)-MAX(BH126-BG126,0)/Inputs!$B$17)*DCF!E$6</f>
        <v>5736.0113777364577</v>
      </c>
      <c r="CP126" s="15">
        <f ca="1">(BI126*DCF!F$28-DCF!F$5*MAX(BI126*DCF!F$28,0)-MAX(BI126-BH126,0)/Inputs!$B$17)*DCF!F$6</f>
        <v>5823.3557162034331</v>
      </c>
      <c r="CQ126" s="15">
        <f ca="1">(BJ126*DCF!G$28-DCF!G$5*MAX(BJ126*DCF!G$28,0)-MAX(BJ126-BI126,0)/Inputs!$B$17)*DCF!G$6</f>
        <v>7282.2179201283889</v>
      </c>
      <c r="CR126" s="15">
        <f ca="1">(BK126*DCF!H$28-DCF!H$5*MAX(BK126*DCF!H$28,0)-MAX(BK126-BJ126,0)/Inputs!$B$17)*DCF!H$6</f>
        <v>9987.9834735770564</v>
      </c>
      <c r="CS126" s="15">
        <f ca="1">(BL126*DCF!I$28-DCF!I$5*MAX(BL126*DCF!I$28,0)-MAX(BL126-BK126,0)/Inputs!$B$17)*DCF!I$6</f>
        <v>12049.180151267212</v>
      </c>
      <c r="CT126" s="15">
        <f ca="1">(BM126*DCF!J$28-DCF!J$5*MAX(BM126*DCF!J$28,0)-MAX(BM126-BL126,0)/Inputs!$B$17)*DCF!J$6</f>
        <v>13879.383132887016</v>
      </c>
      <c r="CU126" s="15">
        <f ca="1">(BN126*DCF!K$28-DCF!K$5*MAX(BN126*DCF!K$28,0)-MAX(BN126-BM126,0)/Inputs!$B$17)*DCF!K$6</f>
        <v>16448.710944006947</v>
      </c>
      <c r="CV126" s="15">
        <f ca="1">(BO126*DCF!L$28-DCF!L$5*MAX(BO126*DCF!L$28,0)-MAX(BO126-BN126,0)/Inputs!$B$17)*DCF!L$6</f>
        <v>18427.472913081965</v>
      </c>
      <c r="CW126" s="15">
        <f ca="1">(BP126*DCF!M$28-DCF!M$5*MAX(BP126*DCF!M$28,0)-MAX(BP126-BO126,0)/Inputs!$B$17)*DCF!M$6</f>
        <v>18888.465817848333</v>
      </c>
      <c r="CX126" s="15">
        <f ca="1">(BQ126*DCF!C$46-DCF!C$5*MAX(BQ126*DCF!C$46,0)-MAX(BQ126-Inputs!$B$20,0)/Inputs!$B$24)*DCF!C$6</f>
        <v>-1631.6482879379464</v>
      </c>
      <c r="CY126" s="15">
        <f ca="1">(BR126*DCF!D$46-DCF!D$5*MAX(BR126*DCF!D$46,0)-MAX(BR126-BQ126,0)/Inputs!$B$24)*DCF!D$6</f>
        <v>-3447.8971999504056</v>
      </c>
      <c r="CZ126" s="15">
        <f ca="1">(BS126*DCF!E$46-DCF!E$5*MAX(BS126*DCF!E$46,0)-MAX(BS126-BR126,0)/Inputs!$B$24)*DCF!E$6</f>
        <v>-2026.1231201152179</v>
      </c>
      <c r="DA126" s="15">
        <f ca="1">(BT126*DCF!F$46-DCF!F$5*MAX(BT126*DCF!F$46,0)-MAX(BT126-BS126,0)/Inputs!$B$24)*DCF!F$6</f>
        <v>-1803.205019796505</v>
      </c>
      <c r="DB126" s="15">
        <f ca="1">(BU126*DCF!G$46-DCF!G$5*MAX(BU126*DCF!G$46,0)-MAX(BU126-BT126,0)/Inputs!$B$24)*DCF!G$6</f>
        <v>-4120.5660459473211</v>
      </c>
      <c r="DC126" s="15">
        <f ca="1">(BV126*DCF!H$46-DCF!H$5*MAX(BV126*DCF!H$46,0)-MAX(BV126-BU126,0)/Inputs!$B$24)*DCF!H$6</f>
        <v>-5020.7117694982917</v>
      </c>
      <c r="DD126" s="15">
        <f ca="1">(BW126*DCF!I$46-DCF!I$5*MAX(BW126*DCF!I$46,0)-MAX(BW126-BV126,0)/Inputs!$B$24)*DCF!I$6</f>
        <v>-1649.3300490345348</v>
      </c>
      <c r="DE126" s="15">
        <f ca="1">(BX126*DCF!J$46-DCF!J$5*MAX(BX126*DCF!J$46,0)-MAX(BX126-BW126,0)/Inputs!$B$24)*DCF!J$6</f>
        <v>-1286.7590740489613</v>
      </c>
      <c r="DF126" s="15">
        <f ca="1">(BY126*DCF!K$46-DCF!K$5*MAX(BY126*DCF!K$46,0)-MAX(BY126-BX126,0)/Inputs!$B$24)*DCF!K$6</f>
        <v>-8294.7030537087758</v>
      </c>
      <c r="DG126" s="15">
        <f ca="1">(BZ126*DCF!L$46-DCF!L$5*MAX(BZ126*DCF!L$46,0)-MAX(BZ126-BY126,0)/Inputs!$B$24)*DCF!L$6</f>
        <v>5466.6307664221949</v>
      </c>
      <c r="DH126" s="15">
        <f ca="1">(CA126*DCF!M$46-DCF!M$5*MAX(CA126*DCF!M$46,0)-MAX(CA126-BZ126,0)/Inputs!$B$24)*DCF!M$6</f>
        <v>1530.0392711343929</v>
      </c>
      <c r="DI126" s="15">
        <f ca="1">SUM(CB126:CL126)+BE126*DCF!M$10*(1+Inputs!$B$30)*(1-Inputs!$B$33)*(1-Inputs!$B$30/Inputs!$B$31)/(Inputs!$B$29-Inputs!$B$30)*DCF!M$6</f>
        <v>126684.64120552604</v>
      </c>
      <c r="DJ126" s="15">
        <f ca="1">SUM(CM126:CW126)+BP126*DCF!M$28*(1+Inputs!$B$30)*(1-Inputs!$B$33)*(1-Inputs!$B$30/Inputs!$B$31)/(Inputs!$B$29-Inputs!$B$30)*DCF!M$6</f>
        <v>493942.43994454673</v>
      </c>
      <c r="DK126" s="15">
        <f ca="1">SUM(CX126:DH126)+CA126*DCF!M$46*(1+Inputs!$B$30)*(1-Inputs!$B$33)*(1-Inputs!$B$30/Inputs!$B$31)/(Inputs!$B$29-Inputs!$B$30)*DCF!M$6</f>
        <v>327741.71656673786</v>
      </c>
      <c r="DM126" s="15">
        <f ca="1">DI126+DJ126+DK126+Inputs!$B$34+Inputs!$B$36-Inputs!$B$35</f>
        <v>1025219.7977168106</v>
      </c>
    </row>
    <row r="127" spans="1:117" x14ac:dyDescent="0.75">
      <c r="A127" s="11">
        <v>114</v>
      </c>
      <c r="C127" s="23">
        <f t="shared" ca="1" si="71"/>
        <v>1.6071529517343284</v>
      </c>
      <c r="D127" s="23">
        <f t="shared" ca="1" si="71"/>
        <v>1.6068891723535785</v>
      </c>
      <c r="E127" s="23">
        <f t="shared" ca="1" si="71"/>
        <v>-0.37382818313606586</v>
      </c>
      <c r="F127" s="23">
        <f t="shared" ca="1" si="71"/>
        <v>-0.30776612583970231</v>
      </c>
      <c r="G127" s="23">
        <f t="shared" ca="1" si="71"/>
        <v>9.0694460949431871E-3</v>
      </c>
      <c r="H127" s="23">
        <f t="shared" ca="1" si="71"/>
        <v>-0.26496958375567514</v>
      </c>
      <c r="I127" s="23">
        <f t="shared" ca="1" si="71"/>
        <v>-0.39748191817553502</v>
      </c>
      <c r="J127" s="23">
        <f t="shared" ca="1" si="71"/>
        <v>1.3072293805992645</v>
      </c>
      <c r="K127" s="23">
        <f t="shared" ca="1" si="71"/>
        <v>0.63541777680787048</v>
      </c>
      <c r="L127" s="23">
        <f t="shared" ca="1" si="71"/>
        <v>0.66819580633898545</v>
      </c>
      <c r="M127" s="23">
        <f t="shared" ca="1" si="71"/>
        <v>1.4714822275257724</v>
      </c>
      <c r="N127" s="23">
        <f ca="1">SQRT(Inputs!$B$38)*C127+SQRT(1-Inputs!$B$38)*_xlfn.NORM.S.INV(RAND())</f>
        <v>1.3744721405902229</v>
      </c>
      <c r="O127" s="23">
        <f ca="1">SQRT(Inputs!$B$38)*D127+SQRT(1-Inputs!$B$38)*_xlfn.NORM.S.INV(RAND())</f>
        <v>1.7033989870114603</v>
      </c>
      <c r="P127" s="23">
        <f ca="1">SQRT(Inputs!$B$38)*E127+SQRT(1-Inputs!$B$38)*_xlfn.NORM.S.INV(RAND())</f>
        <v>0.29681609168895529</v>
      </c>
      <c r="Q127" s="23">
        <f ca="1">SQRT(Inputs!$B$38)*F127+SQRT(1-Inputs!$B$38)*_xlfn.NORM.S.INV(RAND())</f>
        <v>-0.96236960207252309</v>
      </c>
      <c r="R127" s="23">
        <f ca="1">SQRT(Inputs!$B$38)*G127+SQRT(1-Inputs!$B$38)*_xlfn.NORM.S.INV(RAND())</f>
        <v>0.3719591234062623</v>
      </c>
      <c r="S127" s="23">
        <f ca="1">SQRT(Inputs!$B$38)*H127+SQRT(1-Inputs!$B$38)*_xlfn.NORM.S.INV(RAND())</f>
        <v>0.49480530609245454</v>
      </c>
      <c r="T127" s="23">
        <f ca="1">SQRT(Inputs!$B$38)*I127+SQRT(1-Inputs!$B$38)*_xlfn.NORM.S.INV(RAND())</f>
        <v>0.38074990118518703</v>
      </c>
      <c r="U127" s="23">
        <f ca="1">SQRT(Inputs!$B$38)*J127+SQRT(1-Inputs!$B$38)*_xlfn.NORM.S.INV(RAND())</f>
        <v>-0.26345311866878207</v>
      </c>
      <c r="V127" s="23">
        <f ca="1">SQRT(Inputs!$B$38)*K127+SQRT(1-Inputs!$B$38)*_xlfn.NORM.S.INV(RAND())</f>
        <v>2.4334454527480731E-2</v>
      </c>
      <c r="W127" s="23">
        <f ca="1">SQRT(Inputs!$B$38)*L127+SQRT(1-Inputs!$B$38)*_xlfn.NORM.S.INV(RAND())</f>
        <v>-0.99893283780795106</v>
      </c>
      <c r="X127" s="23">
        <f ca="1">SQRT(Inputs!$B$38)*M127+SQRT(1-Inputs!$B$38)*_xlfn.NORM.S.INV(RAND())</f>
        <v>2.3489282707191865</v>
      </c>
      <c r="Y127" s="23">
        <f ca="1">SQRT(Inputs!$B$38)*C127+SQRT(1-Inputs!$B$38)*_xlfn.NORM.S.INV(RAND())</f>
        <v>1.3127971707341506</v>
      </c>
      <c r="Z127" s="23">
        <f ca="1">SQRT(Inputs!$B$38)*D127+SQRT(1-Inputs!$B$38)*_xlfn.NORM.S.INV(RAND())</f>
        <v>-0.20164046794488732</v>
      </c>
      <c r="AA127" s="23">
        <f ca="1">SQRT(Inputs!$B$38)*E127+SQRT(1-Inputs!$B$38)*_xlfn.NORM.S.INV(RAND())</f>
        <v>-0.74621056612955017</v>
      </c>
      <c r="AB127" s="23">
        <f ca="1">SQRT(Inputs!$B$38)*F127+SQRT(1-Inputs!$B$38)*_xlfn.NORM.S.INV(RAND())</f>
        <v>-3.1773764442405206</v>
      </c>
      <c r="AC127" s="23">
        <f ca="1">SQRT(Inputs!$B$38)*G127+SQRT(1-Inputs!$B$38)*_xlfn.NORM.S.INV(RAND())</f>
        <v>0.41406470138978035</v>
      </c>
      <c r="AD127" s="23">
        <f ca="1">SQRT(Inputs!$B$38)*H127+SQRT(1-Inputs!$B$38)*_xlfn.NORM.S.INV(RAND())</f>
        <v>0.40972708174635863</v>
      </c>
      <c r="AE127" s="23">
        <f ca="1">SQRT(Inputs!$B$38)*I127+SQRT(1-Inputs!$B$38)*_xlfn.NORM.S.INV(RAND())</f>
        <v>0.53095573648120153</v>
      </c>
      <c r="AF127" s="23">
        <f ca="1">SQRT(Inputs!$B$38)*J127+SQRT(1-Inputs!$B$38)*_xlfn.NORM.S.INV(RAND())</f>
        <v>1.3118533201939342</v>
      </c>
      <c r="AG127" s="23">
        <f ca="1">SQRT(Inputs!$B$38)*K127+SQRT(1-Inputs!$B$38)*_xlfn.NORM.S.INV(RAND())</f>
        <v>0.42871224244912054</v>
      </c>
      <c r="AH127" s="23">
        <f ca="1">SQRT(Inputs!$B$38)*L127+SQRT(1-Inputs!$B$38)*_xlfn.NORM.S.INV(RAND())</f>
        <v>0.23869631562225821</v>
      </c>
      <c r="AI127" s="23">
        <f ca="1">SQRT(Inputs!$B$38)*M127+SQRT(1-Inputs!$B$38)*_xlfn.NORM.S.INV(RAND())</f>
        <v>0.64818916000222593</v>
      </c>
      <c r="AJ127" s="23">
        <f ca="1">SQRT(Inputs!$B$38)*C127+SQRT(1-Inputs!$B$38)*_xlfn.NORM.S.INV(RAND())</f>
        <v>-0.37756329073262984</v>
      </c>
      <c r="AK127" s="23">
        <f ca="1">SQRT(Inputs!$B$38)*D127+SQRT(1-Inputs!$B$38)*_xlfn.NORM.S.INV(RAND())</f>
        <v>6.2300618133624974E-2</v>
      </c>
      <c r="AL127" s="23">
        <f ca="1">SQRT(Inputs!$B$38)*E127+SQRT(1-Inputs!$B$38)*_xlfn.NORM.S.INV(RAND())</f>
        <v>-0.11878382535226914</v>
      </c>
      <c r="AM127" s="23">
        <f ca="1">SQRT(Inputs!$B$38)*F127+SQRT(1-Inputs!$B$38)*_xlfn.NORM.S.INV(RAND())</f>
        <v>0.55545273422356278</v>
      </c>
      <c r="AN127" s="23">
        <f ca="1">SQRT(Inputs!$B$38)*G127+SQRT(1-Inputs!$B$38)*_xlfn.NORM.S.INV(RAND())</f>
        <v>1.7070549232514758</v>
      </c>
      <c r="AO127" s="23">
        <f ca="1">SQRT(Inputs!$B$38)*H127+SQRT(1-Inputs!$B$38)*_xlfn.NORM.S.INV(RAND())</f>
        <v>-0.11587751536290022</v>
      </c>
      <c r="AP127" s="23">
        <f ca="1">SQRT(Inputs!$B$38)*I127+SQRT(1-Inputs!$B$38)*_xlfn.NORM.S.INV(RAND())</f>
        <v>0.17589078533606764</v>
      </c>
      <c r="AQ127" s="23">
        <f ca="1">SQRT(Inputs!$B$38)*J127+SQRT(1-Inputs!$B$38)*_xlfn.NORM.S.INV(RAND())</f>
        <v>-0.84883851500158625</v>
      </c>
      <c r="AR127" s="23">
        <f ca="1">SQRT(Inputs!$B$38)*K127+SQRT(1-Inputs!$B$38)*_xlfn.NORM.S.INV(RAND())</f>
        <v>0.16699340888445235</v>
      </c>
      <c r="AS127" s="23">
        <f ca="1">SQRT(Inputs!$B$38)*L127+SQRT(1-Inputs!$B$38)*_xlfn.NORM.S.INV(RAND())</f>
        <v>1.032187722496801</v>
      </c>
      <c r="AT127" s="23">
        <f ca="1">SQRT(Inputs!$B$38)*M127+SQRT(1-Inputs!$B$38)*_xlfn.NORM.S.INV(RAND())</f>
        <v>1.8780616898547917</v>
      </c>
      <c r="AU127" s="15">
        <f ca="1">Inputs!$B$6*EXP($B$8-0.5*C$5^2+C$5*N127)</f>
        <v>6198.7469669955854</v>
      </c>
      <c r="AV127" s="15">
        <f t="shared" ca="1" si="37"/>
        <v>9692.8085030495567</v>
      </c>
      <c r="AW127" s="15">
        <f t="shared" ca="1" si="38"/>
        <v>12301.420479475835</v>
      </c>
      <c r="AX127" s="15">
        <f t="shared" ca="1" si="39"/>
        <v>13317.395231566117</v>
      </c>
      <c r="AY127" s="15">
        <f t="shared" ca="1" si="40"/>
        <v>16997.798050767371</v>
      </c>
      <c r="AZ127" s="15">
        <f t="shared" ca="1" si="41"/>
        <v>21952.925849752184</v>
      </c>
      <c r="BA127" s="15">
        <f t="shared" ca="1" si="42"/>
        <v>27956.922877464745</v>
      </c>
      <c r="BB127" s="15">
        <f t="shared" ca="1" si="43"/>
        <v>33336.159693541318</v>
      </c>
      <c r="BC127" s="15">
        <f t="shared" ca="1" si="44"/>
        <v>40924.330505702419</v>
      </c>
      <c r="BD127" s="15">
        <f t="shared" ca="1" si="45"/>
        <v>45663.937737228225</v>
      </c>
      <c r="BE127" s="15">
        <f t="shared" ca="1" si="46"/>
        <v>69303.421804707978</v>
      </c>
      <c r="BF127" s="15">
        <f ca="1">Inputs!$B$13*EXP($B$9-0.5*C$6^2+C$6*Y127)</f>
        <v>17942.513616254622</v>
      </c>
      <c r="BG127" s="15">
        <f t="shared" ca="1" si="47"/>
        <v>21085.865559333073</v>
      </c>
      <c r="BH127" s="15">
        <f t="shared" ca="1" si="48"/>
        <v>22763.917792938111</v>
      </c>
      <c r="BI127" s="15">
        <f t="shared" ca="1" si="49"/>
        <v>17087.781608648609</v>
      </c>
      <c r="BJ127" s="15">
        <f t="shared" ca="1" si="50"/>
        <v>22236.897611069191</v>
      </c>
      <c r="BK127" s="15">
        <f t="shared" ca="1" si="51"/>
        <v>28857.20595480359</v>
      </c>
      <c r="BL127" s="15">
        <f t="shared" ca="1" si="52"/>
        <v>37972.523521368887</v>
      </c>
      <c r="BM127" s="15">
        <f t="shared" ca="1" si="53"/>
        <v>54938.128997871725</v>
      </c>
      <c r="BN127" s="15">
        <f t="shared" ca="1" si="54"/>
        <v>71128.996599136764</v>
      </c>
      <c r="BO127" s="15">
        <f t="shared" ca="1" si="55"/>
        <v>89979.149689385464</v>
      </c>
      <c r="BP127" s="15">
        <f t="shared" ca="1" si="56"/>
        <v>119186.57173858618</v>
      </c>
      <c r="BQ127" s="15">
        <f ca="1">Inputs!$B$20*EXP($B$10-0.5*C$7^2+C$7*AJ127)</f>
        <v>3751.8844874601004</v>
      </c>
      <c r="BR127" s="15">
        <f t="shared" ca="1" si="57"/>
        <v>5192.5514918505178</v>
      </c>
      <c r="BS127" s="15">
        <f t="shared" ca="1" si="58"/>
        <v>6872.1528579519563</v>
      </c>
      <c r="BT127" s="15">
        <f t="shared" ca="1" si="59"/>
        <v>10961.526342211939</v>
      </c>
      <c r="BU127" s="15">
        <f t="shared" ca="1" si="60"/>
        <v>22960.669298456254</v>
      </c>
      <c r="BV127" s="15">
        <f t="shared" ca="1" si="61"/>
        <v>31121.721519220253</v>
      </c>
      <c r="BW127" s="15">
        <f t="shared" ca="1" si="62"/>
        <v>45075.800017386187</v>
      </c>
      <c r="BX127" s="15">
        <f t="shared" ca="1" si="63"/>
        <v>53180.429770970026</v>
      </c>
      <c r="BY127" s="15">
        <f t="shared" ca="1" si="64"/>
        <v>76933.999928729478</v>
      </c>
      <c r="BZ127" s="15">
        <f t="shared" ca="1" si="65"/>
        <v>130504.99956625274</v>
      </c>
      <c r="CA127" s="15">
        <f t="shared" ca="1" si="66"/>
        <v>255945.8368126631</v>
      </c>
      <c r="CB127" s="15">
        <f ca="1">(AU127*DCF!C$10-DCF!C$5*MAX(AU127*DCF!C$10,0)-MAX(AU127-Inputs!$B$6,0)/Inputs!$B$10)*DCF!C$6</f>
        <v>1034.2577843858817</v>
      </c>
      <c r="CC127" s="15">
        <f ca="1">(AV127*DCF!D$10-DCF!D$5*MAX(AV127*DCF!D$10,0)-MAX(AV127-AU127,0)/Inputs!$B$10)*DCF!D$6</f>
        <v>1510.6209465161037</v>
      </c>
      <c r="CD127" s="15">
        <f ca="1">(AW127*DCF!E$10-DCF!E$5*MAX(AW127*DCF!E$10,0)-MAX(AW127-AV127,0)/Inputs!$B$10)*DCF!E$6</f>
        <v>2252.6347224891192</v>
      </c>
      <c r="CE127" s="15">
        <f ca="1">(AX127*DCF!F$10-DCF!F$5*MAX(AX127*DCF!F$10,0)-MAX(AX127-AW127,0)/Inputs!$B$10)*DCF!F$6</f>
        <v>2695.7669983997212</v>
      </c>
      <c r="CF127" s="15">
        <f ca="1">(AY127*DCF!G$10-DCF!G$5*MAX(AY127*DCF!G$10,0)-MAX(AY127-AX127,0)/Inputs!$B$10)*DCF!G$6</f>
        <v>2794.7867106337944</v>
      </c>
      <c r="CG127" s="15">
        <f ca="1">(AZ127*DCF!H$10-DCF!H$5*MAX(AZ127*DCF!H$10,0)-MAX(AZ127-AY127,0)/Inputs!$B$10)*DCF!H$6</f>
        <v>3382.3045270450484</v>
      </c>
      <c r="CH127" s="15">
        <f ca="1">(BA127*DCF!I$10-DCF!I$5*MAX(BA127*DCF!I$10,0)-MAX(BA127-AZ127,0)/Inputs!$B$10)*DCF!I$6</f>
        <v>4121.844064472547</v>
      </c>
      <c r="CI127" s="15">
        <f ca="1">(BB127*DCF!J$10-DCF!J$5*MAX(BB127*DCF!J$10,0)-MAX(BB127-BA127,0)/Inputs!$B$10)*DCF!J$6</f>
        <v>4905.4276573459829</v>
      </c>
      <c r="CJ127" s="15">
        <f ca="1">(BC127*DCF!K$10-DCF!K$5*MAX(BC127*DCF!K$10,0)-MAX(BC127-BB127,0)/Inputs!$B$10)*DCF!K$6</f>
        <v>5525.9315623705152</v>
      </c>
      <c r="CK127" s="15">
        <f ca="1">(BD127*DCF!L$10-DCF!L$5*MAX(BD127*DCF!L$10,0)-MAX(BD127-BC127,0)/Inputs!$B$10)*DCF!L$6</f>
        <v>6274.0821987559548</v>
      </c>
      <c r="CL127" s="15">
        <f ca="1">(BE127*DCF!M$10-DCF!M$5*MAX(BE127*DCF!M$10,0)-MAX(BE127-BD127,0)/Inputs!$B$10)*DCF!M$6</f>
        <v>6955.6202327749588</v>
      </c>
      <c r="CM127" s="15">
        <f ca="1">(BF127*DCF!C$28-DCF!C$5*MAX(BF127*DCF!C$28,0)-MAX(BF127-Inputs!$B$13,0)/Inputs!$B$17)*DCF!C$6</f>
        <v>3961.9620553743907</v>
      </c>
      <c r="CN127" s="15">
        <f ca="1">(BG127*DCF!D$28-DCF!D$5*MAX(BG127*DCF!D$28,0)-MAX(BG127-BF127,0)/Inputs!$B$17)*DCF!D$6</f>
        <v>5539.6526366677499</v>
      </c>
      <c r="CO127" s="15">
        <f ca="1">(BH127*DCF!E$28-DCF!E$5*MAX(BH127*DCF!E$28,0)-MAX(BH127-BG127,0)/Inputs!$B$17)*DCF!E$6</f>
        <v>6116.4258661548793</v>
      </c>
      <c r="CP127" s="15">
        <f ca="1">(BI127*DCF!F$28-DCF!F$5*MAX(BI127*DCF!F$28,0)-MAX(BI127-BH127,0)/Inputs!$B$17)*DCF!F$6</f>
        <v>4638.8825998426773</v>
      </c>
      <c r="CQ127" s="15">
        <f ca="1">(BJ127*DCF!G$28-DCF!G$5*MAX(BJ127*DCF!G$28,0)-MAX(BJ127-BI127,0)/Inputs!$B$17)*DCF!G$6</f>
        <v>4903.5013514958755</v>
      </c>
      <c r="CR127" s="15">
        <f ca="1">(BK127*DCF!H$28-DCF!H$5*MAX(BK127*DCF!H$28,0)-MAX(BK127-BJ127,0)/Inputs!$B$17)*DCF!H$6</f>
        <v>6108.0952790758147</v>
      </c>
      <c r="CS127" s="15">
        <f ca="1">(BL127*DCF!I$28-DCF!I$5*MAX(BL127*DCF!I$28,0)-MAX(BL127-BK127,0)/Inputs!$B$17)*DCF!I$6</f>
        <v>7621.0267111538187</v>
      </c>
      <c r="CT127" s="15">
        <f ca="1">(BM127*DCF!J$28-DCF!J$5*MAX(BM127*DCF!J$28,0)-MAX(BM127-BL127,0)/Inputs!$B$17)*DCF!J$6</f>
        <v>10006.262836584261</v>
      </c>
      <c r="CU127" s="15">
        <f ca="1">(BN127*DCF!K$28-DCF!K$5*MAX(BN127*DCF!K$28,0)-MAX(BN127-BM127,0)/Inputs!$B$17)*DCF!K$6</f>
        <v>13038.085841994887</v>
      </c>
      <c r="CV127" s="15">
        <f ca="1">(BO127*DCF!L$28-DCF!L$5*MAX(BO127*DCF!L$28,0)-MAX(BO127-BN127,0)/Inputs!$B$17)*DCF!L$6</f>
        <v>15819.802759487842</v>
      </c>
      <c r="CW127" s="15">
        <f ca="1">(BP127*DCF!M$28-DCF!M$5*MAX(BP127*DCF!M$28,0)-MAX(BP127-BO127,0)/Inputs!$B$17)*DCF!M$6</f>
        <v>19372.026137233799</v>
      </c>
      <c r="CX127" s="15">
        <f ca="1">(BQ127*DCF!C$46-DCF!C$5*MAX(BQ127*DCF!C$46,0)-MAX(BQ127-Inputs!$B$20,0)/Inputs!$B$24)*DCF!C$6</f>
        <v>-1120.936134498915</v>
      </c>
      <c r="CY127" s="15">
        <f ca="1">(BR127*DCF!D$46-DCF!D$5*MAX(BR127*DCF!D$46,0)-MAX(BR127-BQ127,0)/Inputs!$B$24)*DCF!D$6</f>
        <v>-1500.9680999442633</v>
      </c>
      <c r="CZ127" s="15">
        <f ca="1">(BS127*DCF!E$46-DCF!E$5*MAX(BS127*DCF!E$46,0)-MAX(BS127-BR127,0)/Inputs!$B$24)*DCF!E$6</f>
        <v>-1474.6966605915836</v>
      </c>
      <c r="DA127" s="15">
        <f ca="1">(BT127*DCF!F$46-DCF!F$5*MAX(BT127*DCF!F$46,0)-MAX(BT127-BS127,0)/Inputs!$B$24)*DCF!F$6</f>
        <v>-2287.3578128724807</v>
      </c>
      <c r="DB127" s="15">
        <f ca="1">(BU127*DCF!G$46-DCF!G$5*MAX(BU127*DCF!G$46,0)-MAX(BU127-BT127,0)/Inputs!$B$24)*DCF!G$6</f>
        <v>-4808.6261668198913</v>
      </c>
      <c r="DC127" s="15">
        <f ca="1">(BV127*DCF!H$46-DCF!H$5*MAX(BV127*DCF!H$46,0)-MAX(BV127-BU127,0)/Inputs!$B$24)*DCF!H$6</f>
        <v>-2535.9969740058364</v>
      </c>
      <c r="DD127" s="15">
        <f ca="1">(BW127*DCF!I$46-DCF!I$5*MAX(BW127*DCF!I$46,0)-MAX(BW127-BV127,0)/Inputs!$B$24)*DCF!I$6</f>
        <v>-2964.6330441771947</v>
      </c>
      <c r="DE127" s="15">
        <f ca="1">(BX127*DCF!J$46-DCF!J$5*MAX(BX127*DCF!J$46,0)-MAX(BX127-BW127,0)/Inputs!$B$24)*DCF!J$6</f>
        <v>81.556524461416288</v>
      </c>
      <c r="DF127" s="15">
        <f ca="1">(BY127*DCF!K$46-DCF!K$5*MAX(BY127*DCF!K$46,0)-MAX(BY127-BX127,0)/Inputs!$B$24)*DCF!K$6</f>
        <v>-1424.265359440119</v>
      </c>
      <c r="DG127" s="15">
        <f ca="1">(BZ127*DCF!L$46-DCF!L$5*MAX(BZ127*DCF!L$46,0)-MAX(BZ127-BY127,0)/Inputs!$B$24)*DCF!L$6</f>
        <v>-3102.0878862190034</v>
      </c>
      <c r="DH127" s="15">
        <f ca="1">(CA127*DCF!M$46-DCF!M$5*MAX(CA127*DCF!M$46,0)-MAX(CA127-BZ127,0)/Inputs!$B$24)*DCF!M$6</f>
        <v>-6159.0356992347088</v>
      </c>
      <c r="DI127" s="15">
        <f ca="1">SUM(CB127:CL127)+BE127*DCF!M$10*(1+Inputs!$B$30)*(1-Inputs!$B$33)*(1-Inputs!$B$30/Inputs!$B$31)/(Inputs!$B$29-Inputs!$B$30)*DCF!M$6</f>
        <v>234325.61673057068</v>
      </c>
      <c r="DJ127" s="15">
        <f ca="1">SUM(CM127:CW127)+BP127*DCF!M$28*(1+Inputs!$B$30)*(1-Inputs!$B$33)*(1-Inputs!$B$30/Inputs!$B$31)/(Inputs!$B$29-Inputs!$B$30)*DCF!M$6</f>
        <v>539389.46437871025</v>
      </c>
      <c r="DK127" s="15">
        <f ca="1">SUM(CX127:DH127)+CA127*DCF!M$46*(1+Inputs!$B$30)*(1-Inputs!$B$33)*(1-Inputs!$B$30/Inputs!$B$31)/(Inputs!$B$29-Inputs!$B$30)*DCF!M$6</f>
        <v>368425.53512162971</v>
      </c>
      <c r="DM127" s="15">
        <f ca="1">DI127+DJ127+DK127+Inputs!$B$34+Inputs!$B$36-Inputs!$B$35</f>
        <v>1218991.6162309106</v>
      </c>
    </row>
    <row r="128" spans="1:117" x14ac:dyDescent="0.75">
      <c r="A128" s="11">
        <v>115</v>
      </c>
      <c r="C128" s="23">
        <f t="shared" ca="1" si="71"/>
        <v>0.39703175188337791</v>
      </c>
      <c r="D128" s="23">
        <f t="shared" ca="1" si="71"/>
        <v>-0.17016586391334371</v>
      </c>
      <c r="E128" s="23">
        <f t="shared" ca="1" si="71"/>
        <v>0.24807250709065992</v>
      </c>
      <c r="F128" s="23">
        <f t="shared" ca="1" si="71"/>
        <v>1.2967011789661029</v>
      </c>
      <c r="G128" s="23">
        <f t="shared" ca="1" si="71"/>
        <v>-7.7594553979613567E-2</v>
      </c>
      <c r="H128" s="23">
        <f t="shared" ca="1" si="71"/>
        <v>-1.122067236005204</v>
      </c>
      <c r="I128" s="23">
        <f t="shared" ca="1" si="71"/>
        <v>-0.94954516837918279</v>
      </c>
      <c r="J128" s="23">
        <f t="shared" ca="1" si="71"/>
        <v>0.18780220739995754</v>
      </c>
      <c r="K128" s="23">
        <f t="shared" ca="1" si="71"/>
        <v>-0.13625584098189342</v>
      </c>
      <c r="L128" s="23">
        <f t="shared" ca="1" si="71"/>
        <v>1.0071647726379234</v>
      </c>
      <c r="M128" s="23">
        <f t="shared" ca="1" si="71"/>
        <v>-0.74756450451704526</v>
      </c>
      <c r="N128" s="23">
        <f ca="1">SQRT(Inputs!$B$38)*C128+SQRT(1-Inputs!$B$38)*_xlfn.NORM.S.INV(RAND())</f>
        <v>0.72808193320277448</v>
      </c>
      <c r="O128" s="23">
        <f ca="1">SQRT(Inputs!$B$38)*D128+SQRT(1-Inputs!$B$38)*_xlfn.NORM.S.INV(RAND())</f>
        <v>-0.83393555559197152</v>
      </c>
      <c r="P128" s="23">
        <f ca="1">SQRT(Inputs!$B$38)*E128+SQRT(1-Inputs!$B$38)*_xlfn.NORM.S.INV(RAND())</f>
        <v>-0.35473777525483541</v>
      </c>
      <c r="Q128" s="23">
        <f ca="1">SQRT(Inputs!$B$38)*F128+SQRT(1-Inputs!$B$38)*_xlfn.NORM.S.INV(RAND())</f>
        <v>0.68467884927963374</v>
      </c>
      <c r="R128" s="23">
        <f ca="1">SQRT(Inputs!$B$38)*G128+SQRT(1-Inputs!$B$38)*_xlfn.NORM.S.INV(RAND())</f>
        <v>0.5292841487147999</v>
      </c>
      <c r="S128" s="23">
        <f ca="1">SQRT(Inputs!$B$38)*H128+SQRT(1-Inputs!$B$38)*_xlfn.NORM.S.INV(RAND())</f>
        <v>-1.0703745697243483</v>
      </c>
      <c r="T128" s="23">
        <f ca="1">SQRT(Inputs!$B$38)*I128+SQRT(1-Inputs!$B$38)*_xlfn.NORM.S.INV(RAND())</f>
        <v>1.3292824203209916</v>
      </c>
      <c r="U128" s="23">
        <f ca="1">SQRT(Inputs!$B$38)*J128+SQRT(1-Inputs!$B$38)*_xlfn.NORM.S.INV(RAND())</f>
        <v>-1.0756300849129641</v>
      </c>
      <c r="V128" s="23">
        <f ca="1">SQRT(Inputs!$B$38)*K128+SQRT(1-Inputs!$B$38)*_xlfn.NORM.S.INV(RAND())</f>
        <v>0.39593405573468787</v>
      </c>
      <c r="W128" s="23">
        <f ca="1">SQRT(Inputs!$B$38)*L128+SQRT(1-Inputs!$B$38)*_xlfn.NORM.S.INV(RAND())</f>
        <v>0.74611014037149048</v>
      </c>
      <c r="X128" s="23">
        <f ca="1">SQRT(Inputs!$B$38)*M128+SQRT(1-Inputs!$B$38)*_xlfn.NORM.S.INV(RAND())</f>
        <v>1.7390182345143423</v>
      </c>
      <c r="Y128" s="23">
        <f ca="1">SQRT(Inputs!$B$38)*C128+SQRT(1-Inputs!$B$38)*_xlfn.NORM.S.INV(RAND())</f>
        <v>-0.67723130059054726</v>
      </c>
      <c r="Z128" s="23">
        <f ca="1">SQRT(Inputs!$B$38)*D128+SQRT(1-Inputs!$B$38)*_xlfn.NORM.S.INV(RAND())</f>
        <v>2.8511165172708144E-2</v>
      </c>
      <c r="AA128" s="23">
        <f ca="1">SQRT(Inputs!$B$38)*E128+SQRT(1-Inputs!$B$38)*_xlfn.NORM.S.INV(RAND())</f>
        <v>0.9539225202964986</v>
      </c>
      <c r="AB128" s="23">
        <f ca="1">SQRT(Inputs!$B$38)*F128+SQRT(1-Inputs!$B$38)*_xlfn.NORM.S.INV(RAND())</f>
        <v>-0.7179603862843843</v>
      </c>
      <c r="AC128" s="23">
        <f ca="1">SQRT(Inputs!$B$38)*G128+SQRT(1-Inputs!$B$38)*_xlfn.NORM.S.INV(RAND())</f>
        <v>-0.18208484138194866</v>
      </c>
      <c r="AD128" s="23">
        <f ca="1">SQRT(Inputs!$B$38)*H128+SQRT(1-Inputs!$B$38)*_xlfn.NORM.S.INV(RAND())</f>
        <v>-0.92077091749121265</v>
      </c>
      <c r="AE128" s="23">
        <f ca="1">SQRT(Inputs!$B$38)*I128+SQRT(1-Inputs!$B$38)*_xlfn.NORM.S.INV(RAND())</f>
        <v>0.78502967531544487</v>
      </c>
      <c r="AF128" s="23">
        <f ca="1">SQRT(Inputs!$B$38)*J128+SQRT(1-Inputs!$B$38)*_xlfn.NORM.S.INV(RAND())</f>
        <v>0.539106273632318</v>
      </c>
      <c r="AG128" s="23">
        <f ca="1">SQRT(Inputs!$B$38)*K128+SQRT(1-Inputs!$B$38)*_xlfn.NORM.S.INV(RAND())</f>
        <v>-0.88153969534114562</v>
      </c>
      <c r="AH128" s="23">
        <f ca="1">SQRT(Inputs!$B$38)*L128+SQRT(1-Inputs!$B$38)*_xlfn.NORM.S.INV(RAND())</f>
        <v>0.64505030337996261</v>
      </c>
      <c r="AI128" s="23">
        <f ca="1">SQRT(Inputs!$B$38)*M128+SQRT(1-Inputs!$B$38)*_xlfn.NORM.S.INV(RAND())</f>
        <v>-1.1432052963159625</v>
      </c>
      <c r="AJ128" s="23">
        <f ca="1">SQRT(Inputs!$B$38)*C128+SQRT(1-Inputs!$B$38)*_xlfn.NORM.S.INV(RAND())</f>
        <v>1.3619146565892439</v>
      </c>
      <c r="AK128" s="23">
        <f ca="1">SQRT(Inputs!$B$38)*D128+SQRT(1-Inputs!$B$38)*_xlfn.NORM.S.INV(RAND())</f>
        <v>-0.74605082386513699</v>
      </c>
      <c r="AL128" s="23">
        <f ca="1">SQRT(Inputs!$B$38)*E128+SQRT(1-Inputs!$B$38)*_xlfn.NORM.S.INV(RAND())</f>
        <v>0.58737573796685394</v>
      </c>
      <c r="AM128" s="23">
        <f ca="1">SQRT(Inputs!$B$38)*F128+SQRT(1-Inputs!$B$38)*_xlfn.NORM.S.INV(RAND())</f>
        <v>0.27539022737673452</v>
      </c>
      <c r="AN128" s="23">
        <f ca="1">SQRT(Inputs!$B$38)*G128+SQRT(1-Inputs!$B$38)*_xlfn.NORM.S.INV(RAND())</f>
        <v>-0.71920547433597637</v>
      </c>
      <c r="AO128" s="23">
        <f ca="1">SQRT(Inputs!$B$38)*H128+SQRT(1-Inputs!$B$38)*_xlfn.NORM.S.INV(RAND())</f>
        <v>-0.63879985339280321</v>
      </c>
      <c r="AP128" s="23">
        <f ca="1">SQRT(Inputs!$B$38)*I128+SQRT(1-Inputs!$B$38)*_xlfn.NORM.S.INV(RAND())</f>
        <v>-0.75582326064518801</v>
      </c>
      <c r="AQ128" s="23">
        <f ca="1">SQRT(Inputs!$B$38)*J128+SQRT(1-Inputs!$B$38)*_xlfn.NORM.S.INV(RAND())</f>
        <v>-1.2116058510345975</v>
      </c>
      <c r="AR128" s="23">
        <f ca="1">SQRT(Inputs!$B$38)*K128+SQRT(1-Inputs!$B$38)*_xlfn.NORM.S.INV(RAND())</f>
        <v>0.17542852652400459</v>
      </c>
      <c r="AS128" s="23">
        <f ca="1">SQRT(Inputs!$B$38)*L128+SQRT(1-Inputs!$B$38)*_xlfn.NORM.S.INV(RAND())</f>
        <v>5.5554702307652748E-2</v>
      </c>
      <c r="AT128" s="23">
        <f ca="1">SQRT(Inputs!$B$38)*M128+SQRT(1-Inputs!$B$38)*_xlfn.NORM.S.INV(RAND())</f>
        <v>0.29765470153668006</v>
      </c>
      <c r="AU128" s="15">
        <f ca="1">Inputs!$B$6*EXP($B$8-0.5*C$5^2+C$5*N128)</f>
        <v>5582.9315108632145</v>
      </c>
      <c r="AV128" s="15">
        <f t="shared" ca="1" si="37"/>
        <v>6011.5442616608334</v>
      </c>
      <c r="AW128" s="15">
        <f t="shared" ca="1" si="38"/>
        <v>6987.5489460039325</v>
      </c>
      <c r="AX128" s="15">
        <f t="shared" ca="1" si="39"/>
        <v>9292.9563154853568</v>
      </c>
      <c r="AY128" s="15">
        <f t="shared" ca="1" si="40"/>
        <v>12081.110420008743</v>
      </c>
      <c r="AZ128" s="15">
        <f t="shared" ca="1" si="41"/>
        <v>13132.670095211233</v>
      </c>
      <c r="BA128" s="15">
        <f t="shared" ca="1" si="42"/>
        <v>18469.866782989448</v>
      </c>
      <c r="BB128" s="15">
        <f t="shared" ca="1" si="43"/>
        <v>20302.553814367031</v>
      </c>
      <c r="BC128" s="15">
        <f t="shared" ca="1" si="44"/>
        <v>25834.200878653613</v>
      </c>
      <c r="BD128" s="15">
        <f t="shared" ca="1" si="45"/>
        <v>33936.915342840053</v>
      </c>
      <c r="BE128" s="15">
        <f t="shared" ca="1" si="46"/>
        <v>48722.355757651676</v>
      </c>
      <c r="BF128" s="15">
        <f ca="1">Inputs!$B$13*EXP($B$9-0.5*C$6^2+C$6*Y128)</f>
        <v>12093.334233275571</v>
      </c>
      <c r="BG128" s="15">
        <f t="shared" ca="1" si="47"/>
        <v>14814.591138043337</v>
      </c>
      <c r="BH128" s="15">
        <f t="shared" ca="1" si="48"/>
        <v>21203.494904776027</v>
      </c>
      <c r="BI128" s="15">
        <f t="shared" ca="1" si="49"/>
        <v>23240.698909452622</v>
      </c>
      <c r="BJ128" s="15">
        <f t="shared" ca="1" si="50"/>
        <v>27753.500960574842</v>
      </c>
      <c r="BK128" s="15">
        <f t="shared" ca="1" si="51"/>
        <v>30049.029630878289</v>
      </c>
      <c r="BL128" s="15">
        <f t="shared" ca="1" si="52"/>
        <v>40864.402274258151</v>
      </c>
      <c r="BM128" s="15">
        <f t="shared" ca="1" si="53"/>
        <v>53710.451952448901</v>
      </c>
      <c r="BN128" s="15">
        <f t="shared" ca="1" si="54"/>
        <v>59434.799173646999</v>
      </c>
      <c r="BO128" s="15">
        <f t="shared" ca="1" si="55"/>
        <v>78822.419941935659</v>
      </c>
      <c r="BP128" s="15">
        <f t="shared" ca="1" si="56"/>
        <v>85229.795903131933</v>
      </c>
      <c r="BQ128" s="15">
        <f ca="1">Inputs!$B$20*EXP($B$10-0.5*C$7^2+C$7*AJ128)</f>
        <v>6953.3319244691038</v>
      </c>
      <c r="BR128" s="15">
        <f t="shared" ca="1" si="57"/>
        <v>7444.4712856929036</v>
      </c>
      <c r="BS128" s="15">
        <f t="shared" ca="1" si="58"/>
        <v>12067.730184698048</v>
      </c>
      <c r="BT128" s="15">
        <f t="shared" ca="1" si="59"/>
        <v>17885.308947654528</v>
      </c>
      <c r="BU128" s="15">
        <f t="shared" ca="1" si="60"/>
        <v>20827.806445798742</v>
      </c>
      <c r="BV128" s="15">
        <f t="shared" ca="1" si="61"/>
        <v>25093.242607416782</v>
      </c>
      <c r="BW128" s="15">
        <f t="shared" ca="1" si="62"/>
        <v>29839.753703887374</v>
      </c>
      <c r="BX128" s="15">
        <f t="shared" ca="1" si="63"/>
        <v>32735.529110638283</v>
      </c>
      <c r="BY128" s="15">
        <f t="shared" ca="1" si="64"/>
        <v>47433.66909691559</v>
      </c>
      <c r="BZ128" s="15">
        <f t="shared" ca="1" si="65"/>
        <v>67239.28949498992</v>
      </c>
      <c r="CA128" s="15">
        <f t="shared" ca="1" si="66"/>
        <v>99581.109440194414</v>
      </c>
      <c r="CB128" s="15">
        <f ca="1">(AU128*DCF!C$10-DCF!C$5*MAX(AU128*DCF!C$10,0)-MAX(AU128-Inputs!$B$6,0)/Inputs!$B$10)*DCF!C$6</f>
        <v>1038.6486583515591</v>
      </c>
      <c r="CC128" s="15">
        <f ca="1">(AV128*DCF!D$10-DCF!D$5*MAX(AV128*DCF!D$10,0)-MAX(AV128-AU128,0)/Inputs!$B$10)*DCF!D$6</f>
        <v>1360.7671852148858</v>
      </c>
      <c r="CD128" s="15">
        <f ca="1">(AW128*DCF!E$10-DCF!E$5*MAX(AW128*DCF!E$10,0)-MAX(AW128-AV128,0)/Inputs!$B$10)*DCF!E$6</f>
        <v>1393.4771463095599</v>
      </c>
      <c r="CE128" s="15">
        <f ca="1">(AX128*DCF!F$10-DCF!F$5*MAX(AX128*DCF!F$10,0)-MAX(AX128-AW128,0)/Inputs!$B$10)*DCF!F$6</f>
        <v>1548.9394378049044</v>
      </c>
      <c r="CF128" s="15">
        <f ca="1">(AY128*DCF!G$10-DCF!G$5*MAX(AY128*DCF!G$10,0)-MAX(AY128-AX128,0)/Inputs!$B$10)*DCF!G$6</f>
        <v>1953.2587584047058</v>
      </c>
      <c r="CG128" s="15">
        <f ca="1">(AZ128*DCF!H$10-DCF!H$5*MAX(AZ128*DCF!H$10,0)-MAX(AZ128-AY128,0)/Inputs!$B$10)*DCF!H$6</f>
        <v>2362.9940467802685</v>
      </c>
      <c r="CH128" s="15">
        <f ca="1">(BA128*DCF!I$10-DCF!I$5*MAX(BA128*DCF!I$10,0)-MAX(BA128-AZ128,0)/Inputs!$B$10)*DCF!I$6</f>
        <v>2498.2836231957572</v>
      </c>
      <c r="CI128" s="15">
        <f ca="1">(BB128*DCF!J$10-DCF!J$5*MAX(BB128*DCF!J$10,0)-MAX(BB128-BA128,0)/Inputs!$B$10)*DCF!J$6</f>
        <v>3206.251823708325</v>
      </c>
      <c r="CJ128" s="15">
        <f ca="1">(BC128*DCF!K$10-DCF!K$5*MAX(BC128*DCF!K$10,0)-MAX(BC128-BB128,0)/Inputs!$B$10)*DCF!K$6</f>
        <v>3384.5450599501992</v>
      </c>
      <c r="CK128" s="15">
        <f ca="1">(BD128*DCF!L$10-DCF!L$5*MAX(BD128*DCF!L$10,0)-MAX(BD128-BC128,0)/Inputs!$B$10)*DCF!L$6</f>
        <v>4070.5200023689663</v>
      </c>
      <c r="CL128" s="15">
        <f ca="1">(BE128*DCF!M$10-DCF!M$5*MAX(BE128*DCF!M$10,0)-MAX(BE128-BD128,0)/Inputs!$B$10)*DCF!M$6</f>
        <v>5109.0757360145708</v>
      </c>
      <c r="CM128" s="15">
        <f ca="1">(BF128*DCF!C$28-DCF!C$5*MAX(BF128*DCF!C$28,0)-MAX(BF128-Inputs!$B$13,0)/Inputs!$B$17)*DCF!C$6</f>
        <v>3527.6806093837336</v>
      </c>
      <c r="CN128" s="15">
        <f ca="1">(BG128*DCF!D$28-DCF!D$5*MAX(BG128*DCF!D$28,0)-MAX(BG128-BF128,0)/Inputs!$B$17)*DCF!D$6</f>
        <v>3782.6699046839672</v>
      </c>
      <c r="CO128" s="15">
        <f ca="1">(BH128*DCF!E$28-DCF!E$5*MAX(BH128*DCF!E$28,0)-MAX(BH128-BG128,0)/Inputs!$B$17)*DCF!E$6</f>
        <v>4746.0423253117369</v>
      </c>
      <c r="CP128" s="15">
        <f ca="1">(BI128*DCF!F$28-DCF!F$5*MAX(BI128*DCF!F$28,0)-MAX(BI128-BH128,0)/Inputs!$B$17)*DCF!F$6</f>
        <v>5938.3323843454918</v>
      </c>
      <c r="CQ128" s="15">
        <f ca="1">(BJ128*DCF!G$28-DCF!G$5*MAX(BJ128*DCF!G$28,0)-MAX(BJ128-BI128,0)/Inputs!$B$17)*DCF!G$6</f>
        <v>6441.847665468209</v>
      </c>
      <c r="CR128" s="15">
        <f ca="1">(BK128*DCF!H$28-DCF!H$5*MAX(BK128*DCF!H$28,0)-MAX(BK128-BJ128,0)/Inputs!$B$17)*DCF!H$6</f>
        <v>7074.7958158127376</v>
      </c>
      <c r="CS128" s="15">
        <f ca="1">(BL128*DCF!I$28-DCF!I$5*MAX(BL128*DCF!I$28,0)-MAX(BL128-BK128,0)/Inputs!$B$17)*DCF!I$6</f>
        <v>8057.0507603160213</v>
      </c>
      <c r="CT128" s="15">
        <f ca="1">(BM128*DCF!J$28-DCF!J$5*MAX(BM128*DCF!J$28,0)-MAX(BM128-BL128,0)/Inputs!$B$17)*DCF!J$6</f>
        <v>10278.608384952939</v>
      </c>
      <c r="CU128" s="15">
        <f ca="1">(BN128*DCF!K$28-DCF!K$5*MAX(BN128*DCF!K$28,0)-MAX(BN128-BM128,0)/Inputs!$B$17)*DCF!K$6</f>
        <v>11850.476755434169</v>
      </c>
      <c r="CV128" s="15">
        <f ca="1">(BO128*DCF!L$28-DCF!L$5*MAX(BO128*DCF!L$28,0)-MAX(BO128-BN128,0)/Inputs!$B$17)*DCF!L$6</f>
        <v>13532.985632535307</v>
      </c>
      <c r="CW128" s="15">
        <f ca="1">(BP128*DCF!M$28-DCF!M$5*MAX(BP128*DCF!M$28,0)-MAX(BP128-BO128,0)/Inputs!$B$17)*DCF!M$6</f>
        <v>15366.284593420387</v>
      </c>
      <c r="CX128" s="15">
        <f ca="1">(BQ128*DCF!C$46-DCF!C$5*MAX(BQ128*DCF!C$46,0)-MAX(BQ128-Inputs!$B$20,0)/Inputs!$B$24)*DCF!C$6</f>
        <v>-3339.029046976284</v>
      </c>
      <c r="CY128" s="15">
        <f ca="1">(BR128*DCF!D$46-DCF!D$5*MAX(BR128*DCF!D$46,0)-MAX(BR128-BQ128,0)/Inputs!$B$24)*DCF!D$6</f>
        <v>-1480.162729760556</v>
      </c>
      <c r="CZ128" s="15">
        <f ca="1">(BS128*DCF!E$46-DCF!E$5*MAX(BS128*DCF!E$46,0)-MAX(BS128-BR128,0)/Inputs!$B$24)*DCF!E$6</f>
        <v>-3249.3914875186565</v>
      </c>
      <c r="DA128" s="15">
        <f ca="1">(BT128*DCF!F$46-DCF!F$5*MAX(BT128*DCF!F$46,0)-MAX(BT128-BS128,0)/Inputs!$B$24)*DCF!F$6</f>
        <v>-3420.8856124035565</v>
      </c>
      <c r="DB128" s="15">
        <f ca="1">(BU128*DCF!G$46-DCF!G$5*MAX(BU128*DCF!G$46,0)-MAX(BU128-BT128,0)/Inputs!$B$24)*DCF!G$6</f>
        <v>-1690.4042798395524</v>
      </c>
      <c r="DC128" s="15">
        <f ca="1">(BV128*DCF!H$46-DCF!H$5*MAX(BV128*DCF!H$46,0)-MAX(BV128-BU128,0)/Inputs!$B$24)*DCF!H$6</f>
        <v>-1325.4581524618366</v>
      </c>
      <c r="DD128" s="15">
        <f ca="1">(BW128*DCF!I$46-DCF!I$5*MAX(BW128*DCF!I$46,0)-MAX(BW128-BV128,0)/Inputs!$B$24)*DCF!I$6</f>
        <v>-673.37903758370635</v>
      </c>
      <c r="DE128" s="15">
        <f ca="1">(BX128*DCF!J$46-DCF!J$5*MAX(BX128*DCF!J$46,0)-MAX(BX128-BW128,0)/Inputs!$B$24)*DCF!J$6</f>
        <v>605.25256743542354</v>
      </c>
      <c r="DF128" s="15">
        <f ca="1">(BY128*DCF!K$46-DCF!K$5*MAX(BY128*DCF!K$46,0)-MAX(BY128-BX128,0)/Inputs!$B$24)*DCF!K$6</f>
        <v>-891.0834400538439</v>
      </c>
      <c r="DG128" s="15">
        <f ca="1">(BZ128*DCF!L$46-DCF!L$5*MAX(BZ128*DCF!L$46,0)-MAX(BZ128-BY128,0)/Inputs!$B$24)*DCF!L$6</f>
        <v>165.86364590579439</v>
      </c>
      <c r="DH128" s="15">
        <f ca="1">(CA128*DCF!M$46-DCF!M$5*MAX(CA128*DCF!M$46,0)-MAX(CA128-BZ128,0)/Inputs!$B$24)*DCF!M$6</f>
        <v>1045.5101383637918</v>
      </c>
      <c r="DI128" s="15">
        <f ca="1">SUM(CB128:CL128)+BE128*DCF!M$10*(1+Inputs!$B$30)*(1-Inputs!$B$33)*(1-Inputs!$B$30/Inputs!$B$31)/(Inputs!$B$29-Inputs!$B$30)*DCF!M$6</f>
        <v>163521.72183810352</v>
      </c>
      <c r="DJ128" s="15">
        <f ca="1">SUM(CM128:CW128)+BP128*DCF!M$28*(1+Inputs!$B$30)*(1-Inputs!$B$33)*(1-Inputs!$B$30/Inputs!$B$31)/(Inputs!$B$29-Inputs!$B$30)*DCF!M$6</f>
        <v>406857.64022605069</v>
      </c>
      <c r="DK128" s="15">
        <f ca="1">SUM(CX128:DH128)+CA128*DCF!M$46*(1+Inputs!$B$30)*(1-Inputs!$B$33)*(1-Inputs!$B$30/Inputs!$B$31)/(Inputs!$B$29-Inputs!$B$30)*DCF!M$6</f>
        <v>139711.02389616781</v>
      </c>
      <c r="DM128" s="15">
        <f ca="1">DI128+DJ128+DK128+Inputs!$B$34+Inputs!$B$36-Inputs!$B$35</f>
        <v>786941.38596032211</v>
      </c>
    </row>
    <row r="129" spans="1:117" x14ac:dyDescent="0.75">
      <c r="A129" s="11">
        <v>116</v>
      </c>
      <c r="C129" s="23">
        <f t="shared" ca="1" si="71"/>
        <v>-0.88003246302839189</v>
      </c>
      <c r="D129" s="23">
        <f t="shared" ca="1" si="71"/>
        <v>0.20360205180503502</v>
      </c>
      <c r="E129" s="23">
        <f t="shared" ca="1" si="71"/>
        <v>1.6909530151128231</v>
      </c>
      <c r="F129" s="23">
        <f t="shared" ca="1" si="71"/>
        <v>-0.2837313549278665</v>
      </c>
      <c r="G129" s="23">
        <f t="shared" ca="1" si="71"/>
        <v>0.57879684618441873</v>
      </c>
      <c r="H129" s="23">
        <f t="shared" ca="1" si="71"/>
        <v>-0.69196240698248679</v>
      </c>
      <c r="I129" s="23">
        <f t="shared" ca="1" si="71"/>
        <v>0.85743268186514332</v>
      </c>
      <c r="J129" s="23">
        <f t="shared" ca="1" si="71"/>
        <v>0.13974533855003823</v>
      </c>
      <c r="K129" s="23">
        <f t="shared" ca="1" si="71"/>
        <v>7.3799363905559245E-2</v>
      </c>
      <c r="L129" s="23">
        <f t="shared" ca="1" si="71"/>
        <v>-4.85919267077339E-2</v>
      </c>
      <c r="M129" s="23">
        <f t="shared" ca="1" si="71"/>
        <v>-0.40153416193869473</v>
      </c>
      <c r="N129" s="23">
        <f ca="1">SQRT(Inputs!$B$38)*C129+SQRT(1-Inputs!$B$38)*_xlfn.NORM.S.INV(RAND())</f>
        <v>1.1224344421597898</v>
      </c>
      <c r="O129" s="23">
        <f ca="1">SQRT(Inputs!$B$38)*D129+SQRT(1-Inputs!$B$38)*_xlfn.NORM.S.INV(RAND())</f>
        <v>0.45409275944303207</v>
      </c>
      <c r="P129" s="23">
        <f ca="1">SQRT(Inputs!$B$38)*E129+SQRT(1-Inputs!$B$38)*_xlfn.NORM.S.INV(RAND())</f>
        <v>0.20332338560354069</v>
      </c>
      <c r="Q129" s="23">
        <f ca="1">SQRT(Inputs!$B$38)*F129+SQRT(1-Inputs!$B$38)*_xlfn.NORM.S.INV(RAND())</f>
        <v>1.4731571211653189</v>
      </c>
      <c r="R129" s="23">
        <f ca="1">SQRT(Inputs!$B$38)*G129+SQRT(1-Inputs!$B$38)*_xlfn.NORM.S.INV(RAND())</f>
        <v>-1.0367295538075323</v>
      </c>
      <c r="S129" s="23">
        <f ca="1">SQRT(Inputs!$B$38)*H129+SQRT(1-Inputs!$B$38)*_xlfn.NORM.S.INV(RAND())</f>
        <v>-0.28481840274889603</v>
      </c>
      <c r="T129" s="23">
        <f ca="1">SQRT(Inputs!$B$38)*I129+SQRT(1-Inputs!$B$38)*_xlfn.NORM.S.INV(RAND())</f>
        <v>1.6678854562237657</v>
      </c>
      <c r="U129" s="23">
        <f ca="1">SQRT(Inputs!$B$38)*J129+SQRT(1-Inputs!$B$38)*_xlfn.NORM.S.INV(RAND())</f>
        <v>-1.0003919299524826</v>
      </c>
      <c r="V129" s="23">
        <f ca="1">SQRT(Inputs!$B$38)*K129+SQRT(1-Inputs!$B$38)*_xlfn.NORM.S.INV(RAND())</f>
        <v>0.23915384409009094</v>
      </c>
      <c r="W129" s="23">
        <f ca="1">SQRT(Inputs!$B$38)*L129+SQRT(1-Inputs!$B$38)*_xlfn.NORM.S.INV(RAND())</f>
        <v>1.634942123776477</v>
      </c>
      <c r="X129" s="23">
        <f ca="1">SQRT(Inputs!$B$38)*M129+SQRT(1-Inputs!$B$38)*_xlfn.NORM.S.INV(RAND())</f>
        <v>-1.511900616889045</v>
      </c>
      <c r="Y129" s="23">
        <f ca="1">SQRT(Inputs!$B$38)*C129+SQRT(1-Inputs!$B$38)*_xlfn.NORM.S.INV(RAND())</f>
        <v>-1.3753526975807584</v>
      </c>
      <c r="Z129" s="23">
        <f ca="1">SQRT(Inputs!$B$38)*D129+SQRT(1-Inputs!$B$38)*_xlfn.NORM.S.INV(RAND())</f>
        <v>-0.92366416677082841</v>
      </c>
      <c r="AA129" s="23">
        <f ca="1">SQRT(Inputs!$B$38)*E129+SQRT(1-Inputs!$B$38)*_xlfn.NORM.S.INV(RAND())</f>
        <v>1.2510852763421603</v>
      </c>
      <c r="AB129" s="23">
        <f ca="1">SQRT(Inputs!$B$38)*F129+SQRT(1-Inputs!$B$38)*_xlfn.NORM.S.INV(RAND())</f>
        <v>-0.55147801469617541</v>
      </c>
      <c r="AC129" s="23">
        <f ca="1">SQRT(Inputs!$B$38)*G129+SQRT(1-Inputs!$B$38)*_xlfn.NORM.S.INV(RAND())</f>
        <v>0.99019412946509155</v>
      </c>
      <c r="AD129" s="23">
        <f ca="1">SQRT(Inputs!$B$38)*H129+SQRT(1-Inputs!$B$38)*_xlfn.NORM.S.INV(RAND())</f>
        <v>-0.49409207506761466</v>
      </c>
      <c r="AE129" s="23">
        <f ca="1">SQRT(Inputs!$B$38)*I129+SQRT(1-Inputs!$B$38)*_xlfn.NORM.S.INV(RAND())</f>
        <v>1.9045997726536694</v>
      </c>
      <c r="AF129" s="23">
        <f ca="1">SQRT(Inputs!$B$38)*J129+SQRT(1-Inputs!$B$38)*_xlfn.NORM.S.INV(RAND())</f>
        <v>-1.3389012705737973</v>
      </c>
      <c r="AG129" s="23">
        <f ca="1">SQRT(Inputs!$B$38)*K129+SQRT(1-Inputs!$B$38)*_xlfn.NORM.S.INV(RAND())</f>
        <v>-0.11475445856528509</v>
      </c>
      <c r="AH129" s="23">
        <f ca="1">SQRT(Inputs!$B$38)*L129+SQRT(1-Inputs!$B$38)*_xlfn.NORM.S.INV(RAND())</f>
        <v>-0.38025166885872053</v>
      </c>
      <c r="AI129" s="23">
        <f ca="1">SQRT(Inputs!$B$38)*M129+SQRT(1-Inputs!$B$38)*_xlfn.NORM.S.INV(RAND())</f>
        <v>0.33045690660350957</v>
      </c>
      <c r="AJ129" s="23">
        <f ca="1">SQRT(Inputs!$B$38)*C129+SQRT(1-Inputs!$B$38)*_xlfn.NORM.S.INV(RAND())</f>
        <v>0.83149365035248712</v>
      </c>
      <c r="AK129" s="23">
        <f ca="1">SQRT(Inputs!$B$38)*D129+SQRT(1-Inputs!$B$38)*_xlfn.NORM.S.INV(RAND())</f>
        <v>-0.44857346616449789</v>
      </c>
      <c r="AL129" s="23">
        <f ca="1">SQRT(Inputs!$B$38)*E129+SQRT(1-Inputs!$B$38)*_xlfn.NORM.S.INV(RAND())</f>
        <v>2.1593836156896526</v>
      </c>
      <c r="AM129" s="23">
        <f ca="1">SQRT(Inputs!$B$38)*F129+SQRT(1-Inputs!$B$38)*_xlfn.NORM.S.INV(RAND())</f>
        <v>-0.5036654524852493</v>
      </c>
      <c r="AN129" s="23">
        <f ca="1">SQRT(Inputs!$B$38)*G129+SQRT(1-Inputs!$B$38)*_xlfn.NORM.S.INV(RAND())</f>
        <v>0.10227777914788252</v>
      </c>
      <c r="AO129" s="23">
        <f ca="1">SQRT(Inputs!$B$38)*H129+SQRT(1-Inputs!$B$38)*_xlfn.NORM.S.INV(RAND())</f>
        <v>-0.46673495317942248</v>
      </c>
      <c r="AP129" s="23">
        <f ca="1">SQRT(Inputs!$B$38)*I129+SQRT(1-Inputs!$B$38)*_xlfn.NORM.S.INV(RAND())</f>
        <v>0.33267828433467639</v>
      </c>
      <c r="AQ129" s="23">
        <f ca="1">SQRT(Inputs!$B$38)*J129+SQRT(1-Inputs!$B$38)*_xlfn.NORM.S.INV(RAND())</f>
        <v>-1.1971214629969713</v>
      </c>
      <c r="AR129" s="23">
        <f ca="1">SQRT(Inputs!$B$38)*K129+SQRT(1-Inputs!$B$38)*_xlfn.NORM.S.INV(RAND())</f>
        <v>-0.63250377589611451</v>
      </c>
      <c r="AS129" s="23">
        <f ca="1">SQRT(Inputs!$B$38)*L129+SQRT(1-Inputs!$B$38)*_xlfn.NORM.S.INV(RAND())</f>
        <v>0.63178312813484572</v>
      </c>
      <c r="AT129" s="23">
        <f ca="1">SQRT(Inputs!$B$38)*M129+SQRT(1-Inputs!$B$38)*_xlfn.NORM.S.INV(RAND())</f>
        <v>1.3576112204993054</v>
      </c>
      <c r="AU129" s="15">
        <f ca="1">Inputs!$B$6*EXP($B$8-0.5*C$5^2+C$5*N129)</f>
        <v>5950.9391782761695</v>
      </c>
      <c r="AV129" s="15">
        <f t="shared" ca="1" si="37"/>
        <v>7743.8432071836996</v>
      </c>
      <c r="AW129" s="15">
        <f t="shared" ca="1" si="38"/>
        <v>9704.7768253991435</v>
      </c>
      <c r="AX129" s="15">
        <f t="shared" ca="1" si="39"/>
        <v>14242.806600543789</v>
      </c>
      <c r="AY129" s="15">
        <f t="shared" ca="1" si="40"/>
        <v>15421.256366201518</v>
      </c>
      <c r="AZ129" s="15">
        <f t="shared" ca="1" si="41"/>
        <v>18278.248515258769</v>
      </c>
      <c r="BA129" s="15">
        <f t="shared" ca="1" si="42"/>
        <v>26633.968001960988</v>
      </c>
      <c r="BB129" s="15">
        <f t="shared" ca="1" si="43"/>
        <v>29498.268846595358</v>
      </c>
      <c r="BC129" s="15">
        <f t="shared" ca="1" si="44"/>
        <v>36971.603676473242</v>
      </c>
      <c r="BD129" s="15">
        <f t="shared" ca="1" si="45"/>
        <v>52777.759576554789</v>
      </c>
      <c r="BE129" s="15">
        <f t="shared" ca="1" si="46"/>
        <v>56352.678421244018</v>
      </c>
      <c r="BF129" s="15">
        <f ca="1">Inputs!$B$13*EXP($B$9-0.5*C$6^2+C$6*Y129)</f>
        <v>10530.264625369226</v>
      </c>
      <c r="BG129" s="15">
        <f t="shared" ca="1" si="47"/>
        <v>10863.43572507852</v>
      </c>
      <c r="BH129" s="15">
        <f t="shared" ca="1" si="48"/>
        <v>16333.9001167848</v>
      </c>
      <c r="BI129" s="15">
        <f t="shared" ca="1" si="49"/>
        <v>18367.936668644445</v>
      </c>
      <c r="BJ129" s="15">
        <f t="shared" ca="1" si="50"/>
        <v>25972.605218624682</v>
      </c>
      <c r="BK129" s="15">
        <f t="shared" ca="1" si="51"/>
        <v>29802.735384936779</v>
      </c>
      <c r="BL129" s="15">
        <f t="shared" ca="1" si="52"/>
        <v>46857.73311823843</v>
      </c>
      <c r="BM129" s="15">
        <f t="shared" ca="1" si="53"/>
        <v>48772.37245524014</v>
      </c>
      <c r="BN129" s="15">
        <f t="shared" ca="1" si="54"/>
        <v>59164.675644719551</v>
      </c>
      <c r="BO129" s="15">
        <f t="shared" ca="1" si="55"/>
        <v>69648.481726072874</v>
      </c>
      <c r="BP129" s="15">
        <f t="shared" ca="1" si="56"/>
        <v>88994.547986567137</v>
      </c>
      <c r="BQ129" s="15">
        <f ca="1">Inputs!$B$20*EXP($B$10-0.5*C$7^2+C$7*AJ129)</f>
        <v>5760.8775174327848</v>
      </c>
      <c r="BR129" s="15">
        <f t="shared" ca="1" si="57"/>
        <v>6778.8899330892755</v>
      </c>
      <c r="BS129" s="15">
        <f t="shared" ca="1" si="58"/>
        <v>17259.486129869769</v>
      </c>
      <c r="BT129" s="15">
        <f t="shared" ca="1" si="59"/>
        <v>20851.693627099965</v>
      </c>
      <c r="BU129" s="15">
        <f t="shared" ca="1" si="60"/>
        <v>29622.039374508062</v>
      </c>
      <c r="BV129" s="15">
        <f t="shared" ca="1" si="61"/>
        <v>37099.158208540757</v>
      </c>
      <c r="BW129" s="15">
        <f t="shared" ca="1" si="62"/>
        <v>55546.34602043395</v>
      </c>
      <c r="BX129" s="15">
        <f t="shared" ca="1" si="63"/>
        <v>61113.999517217671</v>
      </c>
      <c r="BY129" s="15">
        <f t="shared" ca="1" si="64"/>
        <v>75871.022877090829</v>
      </c>
      <c r="BZ129" s="15">
        <f t="shared" ca="1" si="65"/>
        <v>119568.63418541256</v>
      </c>
      <c r="CA129" s="15">
        <f t="shared" ca="1" si="66"/>
        <v>213782.76915645579</v>
      </c>
      <c r="CB129" s="15">
        <f ca="1">(AU129*DCF!C$10-DCF!C$5*MAX(AU129*DCF!C$10,0)-MAX(AU129-Inputs!$B$6,0)/Inputs!$B$10)*DCF!C$6</f>
        <v>1036.0246980889153</v>
      </c>
      <c r="CC129" s="15">
        <f ca="1">(AV129*DCF!D$10-DCF!D$5*MAX(AV129*DCF!D$10,0)-MAX(AV129-AU129,0)/Inputs!$B$10)*DCF!D$6</f>
        <v>1450.3565951181301</v>
      </c>
      <c r="CD129" s="15">
        <f ca="1">(AW129*DCF!E$10-DCF!E$5*MAX(AW129*DCF!E$10,0)-MAX(AW129-AV129,0)/Inputs!$B$10)*DCF!E$6</f>
        <v>1798.9950255672006</v>
      </c>
      <c r="CE129" s="15">
        <f ca="1">(AX129*DCF!F$10-DCF!F$5*MAX(AX129*DCF!F$10,0)-MAX(AX129-AW129,0)/Inputs!$B$10)*DCF!F$6</f>
        <v>2164.9304971225351</v>
      </c>
      <c r="CF129" s="15">
        <f ca="1">(AY129*DCF!G$10-DCF!G$5*MAX(AY129*DCF!G$10,0)-MAX(AY129-AX129,0)/Inputs!$B$10)*DCF!G$6</f>
        <v>2950.8749149081737</v>
      </c>
      <c r="CG129" s="15">
        <f ca="1">(AZ129*DCF!H$10-DCF!H$5*MAX(AZ129*DCF!H$10,0)-MAX(AZ129-AY129,0)/Inputs!$B$10)*DCF!H$6</f>
        <v>3041.4248854732195</v>
      </c>
      <c r="CH129" s="15">
        <f ca="1">(BA129*DCF!I$10-DCF!I$5*MAX(BA129*DCF!I$10,0)-MAX(BA129-AZ129,0)/Inputs!$B$10)*DCF!I$6</f>
        <v>3494.4235900805843</v>
      </c>
      <c r="CI129" s="15">
        <f ca="1">(BB129*DCF!J$10-DCF!J$5*MAX(BB129*DCF!J$10,0)-MAX(BB129-BA129,0)/Inputs!$B$10)*DCF!J$6</f>
        <v>4627.933786512288</v>
      </c>
      <c r="CJ129" s="15">
        <f ca="1">(BC129*DCF!K$10-DCF!K$5*MAX(BC129*DCF!K$10,0)-MAX(BC129-BB129,0)/Inputs!$B$10)*DCF!K$6</f>
        <v>4905.6813134172153</v>
      </c>
      <c r="CK129" s="15">
        <f ca="1">(BD129*DCF!L$10-DCF!L$5*MAX(BD129*DCF!L$10,0)-MAX(BD129-BC129,0)/Inputs!$B$10)*DCF!L$6</f>
        <v>5915.8978824378883</v>
      </c>
      <c r="CL129" s="15">
        <f ca="1">(BE129*DCF!M$10-DCF!M$5*MAX(BE129*DCF!M$10,0)-MAX(BE129-BD129,0)/Inputs!$B$10)*DCF!M$6</f>
        <v>7525.0295397287446</v>
      </c>
      <c r="CM129" s="15">
        <f ca="1">(BF129*DCF!C$28-DCF!C$5*MAX(BF129*DCF!C$28,0)-MAX(BF129-Inputs!$B$13,0)/Inputs!$B$17)*DCF!C$6</f>
        <v>3213.7677048394612</v>
      </c>
      <c r="CN129" s="15">
        <f ca="1">(BG129*DCF!D$28-DCF!D$5*MAX(BG129*DCF!D$28,0)-MAX(BG129-BF129,0)/Inputs!$B$17)*DCF!D$6</f>
        <v>3128.4517019198638</v>
      </c>
      <c r="CO129" s="15">
        <f ca="1">(BH129*DCF!E$28-DCF!E$5*MAX(BH129*DCF!E$28,0)-MAX(BH129-BG129,0)/Inputs!$B$17)*DCF!E$6</f>
        <v>3547.8981298881108</v>
      </c>
      <c r="CP129" s="15">
        <f ca="1">(BI129*DCF!F$28-DCF!F$5*MAX(BI129*DCF!F$28,0)-MAX(BI129-BH129,0)/Inputs!$B$17)*DCF!F$6</f>
        <v>4616.0824735768847</v>
      </c>
      <c r="CQ129" s="15">
        <f ca="1">(BJ129*DCF!G$28-DCF!G$5*MAX(BJ129*DCF!G$28,0)-MAX(BJ129-BI129,0)/Inputs!$B$17)*DCF!G$6</f>
        <v>5459.759352405772</v>
      </c>
      <c r="CR129" s="15">
        <f ca="1">(BK129*DCF!H$28-DCF!H$5*MAX(BK129*DCF!H$28,0)-MAX(BK129-BJ129,0)/Inputs!$B$17)*DCF!H$6</f>
        <v>6775.4505253812722</v>
      </c>
      <c r="CS129" s="15">
        <f ca="1">(BL129*DCF!I$28-DCF!I$5*MAX(BL129*DCF!I$28,0)-MAX(BL129-BK129,0)/Inputs!$B$17)*DCF!I$6</f>
        <v>8570.8232205988807</v>
      </c>
      <c r="CT129" s="15">
        <f ca="1">(BM129*DCF!J$28-DCF!J$5*MAX(BM129*DCF!J$28,0)-MAX(BM129-BL129,0)/Inputs!$B$17)*DCF!J$6</f>
        <v>10626.42242965671</v>
      </c>
      <c r="CU129" s="15">
        <f ca="1">(BN129*DCF!K$28-DCF!K$5*MAX(BN129*DCF!K$28,0)-MAX(BN129-BM129,0)/Inputs!$B$17)*DCF!K$6</f>
        <v>11221.66876609823</v>
      </c>
      <c r="CV129" s="15">
        <f ca="1">(BO129*DCF!L$28-DCF!L$5*MAX(BO129*DCF!L$28,0)-MAX(BO129-BN129,0)/Inputs!$B$17)*DCF!L$6</f>
        <v>12710.073877475948</v>
      </c>
      <c r="CW129" s="15">
        <f ca="1">(BP129*DCF!M$28-DCF!M$5*MAX(BP129*DCF!M$28,0)-MAX(BP129-BO129,0)/Inputs!$B$17)*DCF!M$6</f>
        <v>14722.168172353006</v>
      </c>
      <c r="CX129" s="15">
        <f ca="1">(BQ129*DCF!C$46-DCF!C$5*MAX(BQ129*DCF!C$46,0)-MAX(BQ129-Inputs!$B$20,0)/Inputs!$B$24)*DCF!C$6</f>
        <v>-2512.8481645030838</v>
      </c>
      <c r="CY129" s="15">
        <f ca="1">(BR129*DCF!D$46-DCF!D$5*MAX(BR129*DCF!D$46,0)-MAX(BR129-BQ129,0)/Inputs!$B$24)*DCF!D$6</f>
        <v>-1591.3758733119066</v>
      </c>
      <c r="CZ129" s="15">
        <f ca="1">(BS129*DCF!E$46-DCF!E$5*MAX(BS129*DCF!E$46,0)-MAX(BS129-BR129,0)/Inputs!$B$24)*DCF!E$6</f>
        <v>-6172.1267803982209</v>
      </c>
      <c r="DA129" s="15">
        <f ca="1">(BT129*DCF!F$46-DCF!F$5*MAX(BT129*DCF!F$46,0)-MAX(BT129-BS129,0)/Inputs!$B$24)*DCF!F$6</f>
        <v>-2826.5884724722964</v>
      </c>
      <c r="DB129" s="15">
        <f ca="1">(BU129*DCF!G$46-DCF!G$5*MAX(BU129*DCF!G$46,0)-MAX(BU129-BT129,0)/Inputs!$B$24)*DCF!G$6</f>
        <v>-3946.5979071090383</v>
      </c>
      <c r="DC129" s="15">
        <f ca="1">(BV129*DCF!H$46-DCF!H$5*MAX(BV129*DCF!H$46,0)-MAX(BV129-BU129,0)/Inputs!$B$24)*DCF!H$6</f>
        <v>-2323.4688646084701</v>
      </c>
      <c r="DD129" s="15">
        <f ca="1">(BW129*DCF!I$46-DCF!I$5*MAX(BW129*DCF!I$46,0)-MAX(BW129-BV129,0)/Inputs!$B$24)*DCF!I$6</f>
        <v>-4012.6095917369785</v>
      </c>
      <c r="DE129" s="15">
        <f ca="1">(BX129*DCF!J$46-DCF!J$5*MAX(BX129*DCF!J$46,0)-MAX(BX129-BW129,0)/Inputs!$B$24)*DCF!J$6</f>
        <v>1087.1124849124856</v>
      </c>
      <c r="DF129" s="15">
        <f ca="1">(BY129*DCF!K$46-DCF!K$5*MAX(BY129*DCF!K$46,0)-MAX(BY129-BX129,0)/Inputs!$B$24)*DCF!K$6</f>
        <v>718.92814634900105</v>
      </c>
      <c r="DG129" s="15">
        <f ca="1">(BZ129*DCF!L$46-DCF!L$5*MAX(BZ129*DCF!L$46,0)-MAX(BZ129-BY129,0)/Inputs!$B$24)*DCF!L$6</f>
        <v>-1623.6876179818742</v>
      </c>
      <c r="DH129" s="15">
        <f ca="1">(CA129*DCF!M$46-DCF!M$5*MAX(CA129*DCF!M$46,0)-MAX(CA129-BZ129,0)/Inputs!$B$24)*DCF!M$6</f>
        <v>-2936.3190189962643</v>
      </c>
      <c r="DI129" s="15">
        <f ca="1">SUM(CB129:CL129)+BE129*DCF!M$10*(1+Inputs!$B$30)*(1-Inputs!$B$33)*(1-Inputs!$B$30/Inputs!$B$31)/(Inputs!$B$29-Inputs!$B$30)*DCF!M$6</f>
        <v>195741.82196180371</v>
      </c>
      <c r="DJ129" s="15">
        <f ca="1">SUM(CM129:CW129)+BP129*DCF!M$28*(1+Inputs!$B$30)*(1-Inputs!$B$33)*(1-Inputs!$B$30/Inputs!$B$31)/(Inputs!$B$29-Inputs!$B$30)*DCF!M$6</f>
        <v>414823.23819110368</v>
      </c>
      <c r="DK129" s="15">
        <f ca="1">SUM(CX129:DH129)+CA129*DCF!M$46*(1+Inputs!$B$30)*(1-Inputs!$B$33)*(1-Inputs!$B$30/Inputs!$B$31)/(Inputs!$B$29-Inputs!$B$30)*DCF!M$6</f>
        <v>304393.90364396304</v>
      </c>
      <c r="DM129" s="15">
        <f ca="1">DI129+DJ129+DK129+Inputs!$B$34+Inputs!$B$36-Inputs!$B$35</f>
        <v>991809.96379687043</v>
      </c>
    </row>
    <row r="130" spans="1:117" x14ac:dyDescent="0.75">
      <c r="A130" s="11">
        <v>117</v>
      </c>
      <c r="C130" s="23">
        <f t="shared" ca="1" si="71"/>
        <v>0.16511960987487354</v>
      </c>
      <c r="D130" s="23">
        <f t="shared" ca="1" si="71"/>
        <v>-0.62098409475996541</v>
      </c>
      <c r="E130" s="23">
        <f t="shared" ca="1" si="71"/>
        <v>-0.44938274637770564</v>
      </c>
      <c r="F130" s="23">
        <f t="shared" ca="1" si="71"/>
        <v>0.33939764971809677</v>
      </c>
      <c r="G130" s="23">
        <f t="shared" ca="1" si="71"/>
        <v>0.55633977964432468</v>
      </c>
      <c r="H130" s="23">
        <f t="shared" ca="1" si="71"/>
        <v>-1.3300535325815842E-2</v>
      </c>
      <c r="I130" s="23">
        <f t="shared" ca="1" si="71"/>
        <v>-7.7377397129931191E-2</v>
      </c>
      <c r="J130" s="23">
        <f t="shared" ca="1" si="71"/>
        <v>0.82168962361589548</v>
      </c>
      <c r="K130" s="23">
        <f t="shared" ca="1" si="71"/>
        <v>0.25691261674350618</v>
      </c>
      <c r="L130" s="23">
        <f t="shared" ca="1" si="71"/>
        <v>-0.22039168714507404</v>
      </c>
      <c r="M130" s="23">
        <f t="shared" ca="1" si="71"/>
        <v>0.28369045573948481</v>
      </c>
      <c r="N130" s="23">
        <f ca="1">SQRT(Inputs!$B$38)*C130+SQRT(1-Inputs!$B$38)*_xlfn.NORM.S.INV(RAND())</f>
        <v>-8.1994557119648426E-2</v>
      </c>
      <c r="O130" s="23">
        <f ca="1">SQRT(Inputs!$B$38)*D130+SQRT(1-Inputs!$B$38)*_xlfn.NORM.S.INV(RAND())</f>
        <v>-1.5606489035499345</v>
      </c>
      <c r="P130" s="23">
        <f ca="1">SQRT(Inputs!$B$38)*E130+SQRT(1-Inputs!$B$38)*_xlfn.NORM.S.INV(RAND())</f>
        <v>4.364564897829501E-2</v>
      </c>
      <c r="Q130" s="23">
        <f ca="1">SQRT(Inputs!$B$38)*F130+SQRT(1-Inputs!$B$38)*_xlfn.NORM.S.INV(RAND())</f>
        <v>-0.49121606596706513</v>
      </c>
      <c r="R130" s="23">
        <f ca="1">SQRT(Inputs!$B$38)*G130+SQRT(1-Inputs!$B$38)*_xlfn.NORM.S.INV(RAND())</f>
        <v>1.0614817008197868</v>
      </c>
      <c r="S130" s="23">
        <f ca="1">SQRT(Inputs!$B$38)*H130+SQRT(1-Inputs!$B$38)*_xlfn.NORM.S.INV(RAND())</f>
        <v>0.3428719293824794</v>
      </c>
      <c r="T130" s="23">
        <f ca="1">SQRT(Inputs!$B$38)*I130+SQRT(1-Inputs!$B$38)*_xlfn.NORM.S.INV(RAND())</f>
        <v>1.1905431192759193</v>
      </c>
      <c r="U130" s="23">
        <f ca="1">SQRT(Inputs!$B$38)*J130+SQRT(1-Inputs!$B$38)*_xlfn.NORM.S.INV(RAND())</f>
        <v>0.99835819306960083</v>
      </c>
      <c r="V130" s="23">
        <f ca="1">SQRT(Inputs!$B$38)*K130+SQRT(1-Inputs!$B$38)*_xlfn.NORM.S.INV(RAND())</f>
        <v>0.73646169774795378</v>
      </c>
      <c r="W130" s="23">
        <f ca="1">SQRT(Inputs!$B$38)*L130+SQRT(1-Inputs!$B$38)*_xlfn.NORM.S.INV(RAND())</f>
        <v>-0.46505611557493237</v>
      </c>
      <c r="X130" s="23">
        <f ca="1">SQRT(Inputs!$B$38)*M130+SQRT(1-Inputs!$B$38)*_xlfn.NORM.S.INV(RAND())</f>
        <v>0.9864000277353655</v>
      </c>
      <c r="Y130" s="23">
        <f ca="1">SQRT(Inputs!$B$38)*C130+SQRT(1-Inputs!$B$38)*_xlfn.NORM.S.INV(RAND())</f>
        <v>-0.5611178723340321</v>
      </c>
      <c r="Z130" s="23">
        <f ca="1">SQRT(Inputs!$B$38)*D130+SQRT(1-Inputs!$B$38)*_xlfn.NORM.S.INV(RAND())</f>
        <v>-0.80464096163481968</v>
      </c>
      <c r="AA130" s="23">
        <f ca="1">SQRT(Inputs!$B$38)*E130+SQRT(1-Inputs!$B$38)*_xlfn.NORM.S.INV(RAND())</f>
        <v>-0.41501628973426785</v>
      </c>
      <c r="AB130" s="23">
        <f ca="1">SQRT(Inputs!$B$38)*F130+SQRT(1-Inputs!$B$38)*_xlfn.NORM.S.INV(RAND())</f>
        <v>1.7104078777638865</v>
      </c>
      <c r="AC130" s="23">
        <f ca="1">SQRT(Inputs!$B$38)*G130+SQRT(1-Inputs!$B$38)*_xlfn.NORM.S.INV(RAND())</f>
        <v>-0.37188659085140741</v>
      </c>
      <c r="AD130" s="23">
        <f ca="1">SQRT(Inputs!$B$38)*H130+SQRT(1-Inputs!$B$38)*_xlfn.NORM.S.INV(RAND())</f>
        <v>0.38137985422097437</v>
      </c>
      <c r="AE130" s="23">
        <f ca="1">SQRT(Inputs!$B$38)*I130+SQRT(1-Inputs!$B$38)*_xlfn.NORM.S.INV(RAND())</f>
        <v>0.3920538086163054</v>
      </c>
      <c r="AF130" s="23">
        <f ca="1">SQRT(Inputs!$B$38)*J130+SQRT(1-Inputs!$B$38)*_xlfn.NORM.S.INV(RAND())</f>
        <v>-0.62560141164823158</v>
      </c>
      <c r="AG130" s="23">
        <f ca="1">SQRT(Inputs!$B$38)*K130+SQRT(1-Inputs!$B$38)*_xlfn.NORM.S.INV(RAND())</f>
        <v>-0.43844632130795458</v>
      </c>
      <c r="AH130" s="23">
        <f ca="1">SQRT(Inputs!$B$38)*L130+SQRT(1-Inputs!$B$38)*_xlfn.NORM.S.INV(RAND())</f>
        <v>-0.94716343782487322</v>
      </c>
      <c r="AI130" s="23">
        <f ca="1">SQRT(Inputs!$B$38)*M130+SQRT(1-Inputs!$B$38)*_xlfn.NORM.S.INV(RAND())</f>
        <v>1.3478551131555003</v>
      </c>
      <c r="AJ130" s="23">
        <f ca="1">SQRT(Inputs!$B$38)*C130+SQRT(1-Inputs!$B$38)*_xlfn.NORM.S.INV(RAND())</f>
        <v>-0.5675794416910932</v>
      </c>
      <c r="AK130" s="23">
        <f ca="1">SQRT(Inputs!$B$38)*D130+SQRT(1-Inputs!$B$38)*_xlfn.NORM.S.INV(RAND())</f>
        <v>-0.38088782377686309</v>
      </c>
      <c r="AL130" s="23">
        <f ca="1">SQRT(Inputs!$B$38)*E130+SQRT(1-Inputs!$B$38)*_xlfn.NORM.S.INV(RAND())</f>
        <v>-0.22887171269928355</v>
      </c>
      <c r="AM130" s="23">
        <f ca="1">SQRT(Inputs!$B$38)*F130+SQRT(1-Inputs!$B$38)*_xlfn.NORM.S.INV(RAND())</f>
        <v>-0.1196489593655323</v>
      </c>
      <c r="AN130" s="23">
        <f ca="1">SQRT(Inputs!$B$38)*G130+SQRT(1-Inputs!$B$38)*_xlfn.NORM.S.INV(RAND())</f>
        <v>1.869407607243462</v>
      </c>
      <c r="AO130" s="23">
        <f ca="1">SQRT(Inputs!$B$38)*H130+SQRT(1-Inputs!$B$38)*_xlfn.NORM.S.INV(RAND())</f>
        <v>-0.15672830821810327</v>
      </c>
      <c r="AP130" s="23">
        <f ca="1">SQRT(Inputs!$B$38)*I130+SQRT(1-Inputs!$B$38)*_xlfn.NORM.S.INV(RAND())</f>
        <v>-0.8667976383275009</v>
      </c>
      <c r="AQ130" s="23">
        <f ca="1">SQRT(Inputs!$B$38)*J130+SQRT(1-Inputs!$B$38)*_xlfn.NORM.S.INV(RAND())</f>
        <v>1.214748570954536</v>
      </c>
      <c r="AR130" s="23">
        <f ca="1">SQRT(Inputs!$B$38)*K130+SQRT(1-Inputs!$B$38)*_xlfn.NORM.S.INV(RAND())</f>
        <v>1.4457314342180738</v>
      </c>
      <c r="AS130" s="23">
        <f ca="1">SQRT(Inputs!$B$38)*L130+SQRT(1-Inputs!$B$38)*_xlfn.NORM.S.INV(RAND())</f>
        <v>0.13259386688130048</v>
      </c>
      <c r="AT130" s="23">
        <f ca="1">SQRT(Inputs!$B$38)*M130+SQRT(1-Inputs!$B$38)*_xlfn.NORM.S.INV(RAND())</f>
        <v>0.74414086270670721</v>
      </c>
      <c r="AU130" s="15">
        <f ca="1">Inputs!$B$6*EXP($B$8-0.5*C$5^2+C$5*N130)</f>
        <v>4896.8122201351971</v>
      </c>
      <c r="AV130" s="15">
        <f t="shared" ca="1" si="37"/>
        <v>4738.4115864020469</v>
      </c>
      <c r="AW130" s="15">
        <f t="shared" ca="1" si="38"/>
        <v>5811.7665036457702</v>
      </c>
      <c r="AX130" s="15">
        <f t="shared" ca="1" si="39"/>
        <v>6673.226638847691</v>
      </c>
      <c r="AY130" s="15">
        <f t="shared" ca="1" si="40"/>
        <v>9231.7085302098003</v>
      </c>
      <c r="AZ130" s="15">
        <f t="shared" ca="1" si="41"/>
        <v>11725.077681436853</v>
      </c>
      <c r="BA130" s="15">
        <f t="shared" ca="1" si="42"/>
        <v>16252.505508698117</v>
      </c>
      <c r="BB130" s="15">
        <f t="shared" ca="1" si="43"/>
        <v>21991.265365428724</v>
      </c>
      <c r="BC130" s="15">
        <f t="shared" ca="1" si="44"/>
        <v>28918.137367307103</v>
      </c>
      <c r="BD130" s="15">
        <f t="shared" ca="1" si="45"/>
        <v>33919.445926518703</v>
      </c>
      <c r="BE130" s="15">
        <f t="shared" ca="1" si="46"/>
        <v>45470.98259029827</v>
      </c>
      <c r="BF130" s="15">
        <f ca="1">Inputs!$B$13*EXP($B$9-0.5*C$6^2+C$6*Y130)</f>
        <v>12374.942103861085</v>
      </c>
      <c r="BG130" s="15">
        <f t="shared" ca="1" si="47"/>
        <v>13043.620458161531</v>
      </c>
      <c r="BH130" s="15">
        <f t="shared" ca="1" si="48"/>
        <v>14876.815181181781</v>
      </c>
      <c r="BI130" s="15">
        <f t="shared" ca="1" si="49"/>
        <v>23696.233843727805</v>
      </c>
      <c r="BJ130" s="15">
        <f t="shared" ca="1" si="50"/>
        <v>27533.791702869825</v>
      </c>
      <c r="BK130" s="15">
        <f t="shared" ca="1" si="51"/>
        <v>35593.446200491264</v>
      </c>
      <c r="BL130" s="15">
        <f t="shared" ca="1" si="52"/>
        <v>46001.044164226027</v>
      </c>
      <c r="BM130" s="15">
        <f t="shared" ca="1" si="53"/>
        <v>52317.115321039695</v>
      </c>
      <c r="BN130" s="15">
        <f t="shared" ca="1" si="54"/>
        <v>61050.068935752985</v>
      </c>
      <c r="BO130" s="15">
        <f t="shared" ca="1" si="55"/>
        <v>67284.682187961371</v>
      </c>
      <c r="BP130" s="15">
        <f t="shared" ca="1" si="56"/>
        <v>96477.936657310987</v>
      </c>
      <c r="BQ130" s="15">
        <f ca="1">Inputs!$B$20*EXP($B$10-0.5*C$7^2+C$7*AJ130)</f>
        <v>3507.3571477469845</v>
      </c>
      <c r="BR130" s="15">
        <f t="shared" ca="1" si="57"/>
        <v>4216.8228425631505</v>
      </c>
      <c r="BS130" s="15">
        <f t="shared" ca="1" si="58"/>
        <v>5407.120179542464</v>
      </c>
      <c r="BT130" s="15">
        <f t="shared" ca="1" si="59"/>
        <v>7224.8740780892322</v>
      </c>
      <c r="BU130" s="15">
        <f t="shared" ca="1" si="60"/>
        <v>15740.003203330154</v>
      </c>
      <c r="BV130" s="15">
        <f t="shared" ca="1" si="61"/>
        <v>21139.115022214228</v>
      </c>
      <c r="BW130" s="15">
        <f t="shared" ca="1" si="62"/>
        <v>24554.138254972131</v>
      </c>
      <c r="BX130" s="15">
        <f t="shared" ca="1" si="63"/>
        <v>43812.588238744473</v>
      </c>
      <c r="BY130" s="15">
        <f t="shared" ca="1" si="64"/>
        <v>80950.092222122621</v>
      </c>
      <c r="BZ130" s="15">
        <f t="shared" ca="1" si="65"/>
        <v>116386.97961755809</v>
      </c>
      <c r="CA130" s="15">
        <f t="shared" ca="1" si="66"/>
        <v>186601.6916517588</v>
      </c>
      <c r="CB130" s="15">
        <f ca="1">(AU130*DCF!C$10-DCF!C$5*MAX(AU130*DCF!C$10,0)-MAX(AU130-Inputs!$B$6,0)/Inputs!$B$10)*DCF!C$6</f>
        <v>1043.5408111889167</v>
      </c>
      <c r="CC130" s="15">
        <f ca="1">(AV130*DCF!D$10-DCF!D$5*MAX(AV130*DCF!D$10,0)-MAX(AV130-AU130,0)/Inputs!$B$10)*DCF!D$6</f>
        <v>1154.9557225007343</v>
      </c>
      <c r="CD130" s="15">
        <f ca="1">(AW130*DCF!E$10-DCF!E$5*MAX(AW130*DCF!E$10,0)-MAX(AW130-AV130,0)/Inputs!$B$10)*DCF!E$6</f>
        <v>1100.0803933646137</v>
      </c>
      <c r="CE130" s="15">
        <f ca="1">(AX130*DCF!F$10-DCF!F$5*MAX(AX130*DCF!F$10,0)-MAX(AX130-AW130,0)/Inputs!$B$10)*DCF!F$6</f>
        <v>1277.5062442171836</v>
      </c>
      <c r="CF130" s="15">
        <f ca="1">(AY130*DCF!G$10-DCF!G$5*MAX(AY130*DCF!G$10,0)-MAX(AY130-AX130,0)/Inputs!$B$10)*DCF!G$6</f>
        <v>1410.3153931864424</v>
      </c>
      <c r="CG130" s="15">
        <f ca="1">(AZ130*DCF!H$10-DCF!H$5*MAX(AZ130*DCF!H$10,0)-MAX(AZ130-AY130,0)/Inputs!$B$10)*DCF!H$6</f>
        <v>1833.6898496845515</v>
      </c>
      <c r="CH130" s="15">
        <f ca="1">(BA130*DCF!I$10-DCF!I$5*MAX(BA130*DCF!I$10,0)-MAX(BA130-AZ130,0)/Inputs!$B$10)*DCF!I$6</f>
        <v>2226.0830728292276</v>
      </c>
      <c r="CI130" s="15">
        <f ca="1">(BB130*DCF!J$10-DCF!J$5*MAX(BB130*DCF!J$10,0)-MAX(BB130-BA130,0)/Inputs!$B$10)*DCF!J$6</f>
        <v>2904.1376744602862</v>
      </c>
      <c r="CJ130" s="15">
        <f ca="1">(BC130*DCF!K$10-DCF!K$5*MAX(BC130*DCF!K$10,0)-MAX(BC130-BB130,0)/Inputs!$B$10)*DCF!K$6</f>
        <v>3685.6990542812568</v>
      </c>
      <c r="CK130" s="15">
        <f ca="1">(BD130*DCF!L$10-DCF!L$5*MAX(BD130*DCF!L$10,0)-MAX(BD130-BC130,0)/Inputs!$B$10)*DCF!L$6</f>
        <v>4468.9472818437607</v>
      </c>
      <c r="CL130" s="15">
        <f ca="1">(BE130*DCF!M$10-DCF!M$5*MAX(BE130*DCF!M$10,0)-MAX(BE130-BD130,0)/Inputs!$B$10)*DCF!M$6</f>
        <v>5036.5892857111494</v>
      </c>
      <c r="CM130" s="15">
        <f ca="1">(BF130*DCF!C$28-DCF!C$5*MAX(BF130*DCF!C$28,0)-MAX(BF130-Inputs!$B$13,0)/Inputs!$B$17)*DCF!C$6</f>
        <v>3548.5890249464542</v>
      </c>
      <c r="CN130" s="15">
        <f ca="1">(BG130*DCF!D$28-DCF!D$5*MAX(BG130*DCF!D$28,0)-MAX(BG130-BF130,0)/Inputs!$B$17)*DCF!D$6</f>
        <v>3698.9873088945928</v>
      </c>
      <c r="CO130" s="15">
        <f ca="1">(BH130*DCF!E$28-DCF!E$5*MAX(BH130*DCF!E$28,0)-MAX(BH130-BG130,0)/Inputs!$B$17)*DCF!E$6</f>
        <v>3852.081516097759</v>
      </c>
      <c r="CP130" s="15">
        <f ca="1">(BI130*DCF!F$28-DCF!F$5*MAX(BI130*DCF!F$28,0)-MAX(BI130-BH130,0)/Inputs!$B$17)*DCF!F$6</f>
        <v>4827.1887402727434</v>
      </c>
      <c r="CQ130" s="15">
        <f ca="1">(BJ130*DCF!G$28-DCF!G$5*MAX(BJ130*DCF!G$28,0)-MAX(BJ130-BI130,0)/Inputs!$B$17)*DCF!G$6</f>
        <v>6498.4118341202575</v>
      </c>
      <c r="CR130" s="15">
        <f ca="1">(BK130*DCF!H$28-DCF!H$5*MAX(BK130*DCF!H$28,0)-MAX(BK130-BJ130,0)/Inputs!$B$17)*DCF!H$6</f>
        <v>7550.407811791908</v>
      </c>
      <c r="CS130" s="15">
        <f ca="1">(BL130*DCF!I$28-DCF!I$5*MAX(BL130*DCF!I$28,0)-MAX(BL130-BK130,0)/Inputs!$B$17)*DCF!I$6</f>
        <v>9323.4758689969312</v>
      </c>
      <c r="CT130" s="15">
        <f ca="1">(BM130*DCF!J$28-DCF!J$5*MAX(BM130*DCF!J$28,0)-MAX(BM130-BL130,0)/Inputs!$B$17)*DCF!J$6</f>
        <v>10833.600455895175</v>
      </c>
      <c r="CU130" s="15">
        <f ca="1">(BN130*DCF!K$28-DCF!K$5*MAX(BN130*DCF!K$28,0)-MAX(BN130-BM130,0)/Inputs!$B$17)*DCF!K$6</f>
        <v>11823.080437230363</v>
      </c>
      <c r="CV130" s="15">
        <f ca="1">(BO130*DCF!L$28-DCF!L$5*MAX(BO130*DCF!L$28,0)-MAX(BO130-BN130,0)/Inputs!$B$17)*DCF!L$6</f>
        <v>12719.249507854345</v>
      </c>
      <c r="CW130" s="15">
        <f ca="1">(BP130*DCF!M$28-DCF!M$5*MAX(BP130*DCF!M$28,0)-MAX(BP130-BO130,0)/Inputs!$B$17)*DCF!M$6</f>
        <v>15100.864214746087</v>
      </c>
      <c r="CX130" s="15">
        <f ca="1">(BQ130*DCF!C$46-DCF!C$5*MAX(BQ130*DCF!C$46,0)-MAX(BQ130-Inputs!$B$20,0)/Inputs!$B$24)*DCF!C$6</f>
        <v>-951.51765432816467</v>
      </c>
      <c r="CY130" s="15">
        <f ca="1">(BR130*DCF!D$46-DCF!D$5*MAX(BR130*DCF!D$46,0)-MAX(BR130-BQ130,0)/Inputs!$B$24)*DCF!D$6</f>
        <v>-1022.4364445237539</v>
      </c>
      <c r="CZ130" s="15">
        <f ca="1">(BS130*DCF!E$46-DCF!E$5*MAX(BS130*DCF!E$46,0)-MAX(BS130-BR130,0)/Inputs!$B$24)*DCF!E$6</f>
        <v>-1108.5838176033121</v>
      </c>
      <c r="DA130" s="15">
        <f ca="1">(BT130*DCF!F$46-DCF!F$5*MAX(BT130*DCF!F$46,0)-MAX(BT130-BS130,0)/Inputs!$B$24)*DCF!F$6</f>
        <v>-1188.0626675500125</v>
      </c>
      <c r="DB130" s="15">
        <f ca="1">(BU130*DCF!G$46-DCF!G$5*MAX(BU130*DCF!G$46,0)-MAX(BU130-BT130,0)/Inputs!$B$24)*DCF!G$6</f>
        <v>-3393.7838086328225</v>
      </c>
      <c r="DC130" s="15">
        <f ca="1">(BV130*DCF!H$46-DCF!H$5*MAX(BV130*DCF!H$46,0)-MAX(BV130-BU130,0)/Inputs!$B$24)*DCF!H$6</f>
        <v>-1677.7409168112597</v>
      </c>
      <c r="DD130" s="15">
        <f ca="1">(BW130*DCF!I$46-DCF!I$5*MAX(BW130*DCF!I$46,0)-MAX(BW130-BV130,0)/Inputs!$B$24)*DCF!I$6</f>
        <v>-413.23371859435929</v>
      </c>
      <c r="DE130" s="15">
        <f ca="1">(BX130*DCF!J$46-DCF!J$5*MAX(BX130*DCF!J$46,0)-MAX(BX130-BW130,0)/Inputs!$B$24)*DCF!J$6</f>
        <v>-3269.2094124687974</v>
      </c>
      <c r="DF130" s="15">
        <f ca="1">(BY130*DCF!K$46-DCF!K$5*MAX(BY130*DCF!K$46,0)-MAX(BY130-BX130,0)/Inputs!$B$24)*DCF!K$6</f>
        <v>-4473.5600206336057</v>
      </c>
      <c r="DG130" s="15">
        <f ca="1">(BZ130*DCF!L$46-DCF!L$5*MAX(BZ130*DCF!L$46,0)-MAX(BZ130-BY130,0)/Inputs!$B$24)*DCF!L$6</f>
        <v>25.808664370377386</v>
      </c>
      <c r="DH130" s="15">
        <f ca="1">(CA130*DCF!M$46-DCF!M$5*MAX(CA130*DCF!M$46,0)-MAX(CA130-BZ130,0)/Inputs!$B$24)*DCF!M$6</f>
        <v>-49.980667768406335</v>
      </c>
      <c r="DI130" s="15">
        <f ca="1">SUM(CB130:CL130)+BE130*DCF!M$10*(1+Inputs!$B$30)*(1-Inputs!$B$33)*(1-Inputs!$B$30/Inputs!$B$31)/(Inputs!$B$29-Inputs!$B$30)*DCF!M$6</f>
        <v>152687.89062356437</v>
      </c>
      <c r="DJ130" s="15">
        <f ca="1">SUM(CM130:CW130)+BP130*DCF!M$28*(1+Inputs!$B$30)*(1-Inputs!$B$33)*(1-Inputs!$B$30/Inputs!$B$31)/(Inputs!$B$29-Inputs!$B$30)*DCF!M$6</f>
        <v>447775.10139542376</v>
      </c>
      <c r="DK130" s="15">
        <f ca="1">SUM(CX130:DH130)+CA130*DCF!M$46*(1+Inputs!$B$30)*(1-Inputs!$B$33)*(1-Inputs!$B$30/Inputs!$B$31)/(Inputs!$B$29-Inputs!$B$30)*DCF!M$6</f>
        <v>270986.01921254699</v>
      </c>
      <c r="DM130" s="15">
        <f ca="1">DI130+DJ130+DK130+Inputs!$B$34+Inputs!$B$36-Inputs!$B$35</f>
        <v>948300.01123153511</v>
      </c>
    </row>
    <row r="131" spans="1:117" x14ac:dyDescent="0.75">
      <c r="A131" s="11">
        <v>118</v>
      </c>
      <c r="C131" s="23">
        <f t="shared" ca="1" si="71"/>
        <v>0.19676865776438116</v>
      </c>
      <c r="D131" s="23">
        <f t="shared" ca="1" si="71"/>
        <v>-1.2633671912955902</v>
      </c>
      <c r="E131" s="23">
        <f t="shared" ca="1" si="71"/>
        <v>1.6052946172836315</v>
      </c>
      <c r="F131" s="23">
        <f t="shared" ca="1" si="71"/>
        <v>0.43090080497541838</v>
      </c>
      <c r="G131" s="23">
        <f t="shared" ca="1" si="71"/>
        <v>-0.49558743053358123</v>
      </c>
      <c r="H131" s="23">
        <f t="shared" ca="1" si="71"/>
        <v>2.2291066067404999</v>
      </c>
      <c r="I131" s="23">
        <f t="shared" ca="1" si="71"/>
        <v>-1.5156808612386501</v>
      </c>
      <c r="J131" s="23">
        <f t="shared" ca="1" si="71"/>
        <v>0.89930899033212774</v>
      </c>
      <c r="K131" s="23">
        <f t="shared" ca="1" si="71"/>
        <v>0.80730228917530877</v>
      </c>
      <c r="L131" s="23">
        <f t="shared" ca="1" si="71"/>
        <v>-0.30167135419644586</v>
      </c>
      <c r="M131" s="23">
        <f t="shared" ca="1" si="71"/>
        <v>-1.7456256553310039</v>
      </c>
      <c r="N131" s="23">
        <f ca="1">SQRT(Inputs!$B$38)*C131+SQRT(1-Inputs!$B$38)*_xlfn.NORM.S.INV(RAND())</f>
        <v>0.48743700389997857</v>
      </c>
      <c r="O131" s="23">
        <f ca="1">SQRT(Inputs!$B$38)*D131+SQRT(1-Inputs!$B$38)*_xlfn.NORM.S.INV(RAND())</f>
        <v>-0.24238060260161731</v>
      </c>
      <c r="P131" s="23">
        <f ca="1">SQRT(Inputs!$B$38)*E131+SQRT(1-Inputs!$B$38)*_xlfn.NORM.S.INV(RAND())</f>
        <v>0.7165295796054727</v>
      </c>
      <c r="Q131" s="23">
        <f ca="1">SQRT(Inputs!$B$38)*F131+SQRT(1-Inputs!$B$38)*_xlfn.NORM.S.INV(RAND())</f>
        <v>0.8174774430002737</v>
      </c>
      <c r="R131" s="23">
        <f ca="1">SQRT(Inputs!$B$38)*G131+SQRT(1-Inputs!$B$38)*_xlfn.NORM.S.INV(RAND())</f>
        <v>-0.80894337616189338</v>
      </c>
      <c r="S131" s="23">
        <f ca="1">SQRT(Inputs!$B$38)*H131+SQRT(1-Inputs!$B$38)*_xlfn.NORM.S.INV(RAND())</f>
        <v>1.7153060073220721</v>
      </c>
      <c r="T131" s="23">
        <f ca="1">SQRT(Inputs!$B$38)*I131+SQRT(1-Inputs!$B$38)*_xlfn.NORM.S.INV(RAND())</f>
        <v>-0.90692406047577256</v>
      </c>
      <c r="U131" s="23">
        <f ca="1">SQRT(Inputs!$B$38)*J131+SQRT(1-Inputs!$B$38)*_xlfn.NORM.S.INV(RAND())</f>
        <v>-0.51117636985066195</v>
      </c>
      <c r="V131" s="23">
        <f ca="1">SQRT(Inputs!$B$38)*K131+SQRT(1-Inputs!$B$38)*_xlfn.NORM.S.INV(RAND())</f>
        <v>1.0776048544208676</v>
      </c>
      <c r="W131" s="23">
        <f ca="1">SQRT(Inputs!$B$38)*L131+SQRT(1-Inputs!$B$38)*_xlfn.NORM.S.INV(RAND())</f>
        <v>-0.38903213521765734</v>
      </c>
      <c r="X131" s="23">
        <f ca="1">SQRT(Inputs!$B$38)*M131+SQRT(1-Inputs!$B$38)*_xlfn.NORM.S.INV(RAND())</f>
        <v>-1.2894962997911226</v>
      </c>
      <c r="Y131" s="23">
        <f ca="1">SQRT(Inputs!$B$38)*C131+SQRT(1-Inputs!$B$38)*_xlfn.NORM.S.INV(RAND())</f>
        <v>1.1012800037232535</v>
      </c>
      <c r="Z131" s="23">
        <f ca="1">SQRT(Inputs!$B$38)*D131+SQRT(1-Inputs!$B$38)*_xlfn.NORM.S.INV(RAND())</f>
        <v>0.18925645347361053</v>
      </c>
      <c r="AA131" s="23">
        <f ca="1">SQRT(Inputs!$B$38)*E131+SQRT(1-Inputs!$B$38)*_xlfn.NORM.S.INV(RAND())</f>
        <v>0.27080933329297219</v>
      </c>
      <c r="AB131" s="23">
        <f ca="1">SQRT(Inputs!$B$38)*F131+SQRT(1-Inputs!$B$38)*_xlfn.NORM.S.INV(RAND())</f>
        <v>-0.29367098436666128</v>
      </c>
      <c r="AC131" s="23">
        <f ca="1">SQRT(Inputs!$B$38)*G131+SQRT(1-Inputs!$B$38)*_xlfn.NORM.S.INV(RAND())</f>
        <v>-0.61254578992208208</v>
      </c>
      <c r="AD131" s="23">
        <f ca="1">SQRT(Inputs!$B$38)*H131+SQRT(1-Inputs!$B$38)*_xlfn.NORM.S.INV(RAND())</f>
        <v>0.1689335653700581</v>
      </c>
      <c r="AE131" s="23">
        <f ca="1">SQRT(Inputs!$B$38)*I131+SQRT(1-Inputs!$B$38)*_xlfn.NORM.S.INV(RAND())</f>
        <v>-5.4952043530336003E-2</v>
      </c>
      <c r="AF131" s="23">
        <f ca="1">SQRT(Inputs!$B$38)*J131+SQRT(1-Inputs!$B$38)*_xlfn.NORM.S.INV(RAND())</f>
        <v>0.25494582483961892</v>
      </c>
      <c r="AG131" s="23">
        <f ca="1">SQRT(Inputs!$B$38)*K131+SQRT(1-Inputs!$B$38)*_xlfn.NORM.S.INV(RAND())</f>
        <v>2.3237297210106949</v>
      </c>
      <c r="AH131" s="23">
        <f ca="1">SQRT(Inputs!$B$38)*L131+SQRT(1-Inputs!$B$38)*_xlfn.NORM.S.INV(RAND())</f>
        <v>-1.3267218428836041</v>
      </c>
      <c r="AI131" s="23">
        <f ca="1">SQRT(Inputs!$B$38)*M131+SQRT(1-Inputs!$B$38)*_xlfn.NORM.S.INV(RAND())</f>
        <v>-0.49705585895386073</v>
      </c>
      <c r="AJ131" s="23">
        <f ca="1">SQRT(Inputs!$B$38)*C131+SQRT(1-Inputs!$B$38)*_xlfn.NORM.S.INV(RAND())</f>
        <v>-0.32328546524887836</v>
      </c>
      <c r="AK131" s="23">
        <f ca="1">SQRT(Inputs!$B$38)*D131+SQRT(1-Inputs!$B$38)*_xlfn.NORM.S.INV(RAND())</f>
        <v>0.15392671667963631</v>
      </c>
      <c r="AL131" s="23">
        <f ca="1">SQRT(Inputs!$B$38)*E131+SQRT(1-Inputs!$B$38)*_xlfn.NORM.S.INV(RAND())</f>
        <v>0.52638084413035269</v>
      </c>
      <c r="AM131" s="23">
        <f ca="1">SQRT(Inputs!$B$38)*F131+SQRT(1-Inputs!$B$38)*_xlfn.NORM.S.INV(RAND())</f>
        <v>1.31982867133309</v>
      </c>
      <c r="AN131" s="23">
        <f ca="1">SQRT(Inputs!$B$38)*G131+SQRT(1-Inputs!$B$38)*_xlfn.NORM.S.INV(RAND())</f>
        <v>0.16003495756646113</v>
      </c>
      <c r="AO131" s="23">
        <f ca="1">SQRT(Inputs!$B$38)*H131+SQRT(1-Inputs!$B$38)*_xlfn.NORM.S.INV(RAND())</f>
        <v>1.7127214657413234</v>
      </c>
      <c r="AP131" s="23">
        <f ca="1">SQRT(Inputs!$B$38)*I131+SQRT(1-Inputs!$B$38)*_xlfn.NORM.S.INV(RAND())</f>
        <v>-1.1207238733883014</v>
      </c>
      <c r="AQ131" s="23">
        <f ca="1">SQRT(Inputs!$B$38)*J131+SQRT(1-Inputs!$B$38)*_xlfn.NORM.S.INV(RAND())</f>
        <v>0.835464336256869</v>
      </c>
      <c r="AR131" s="23">
        <f ca="1">SQRT(Inputs!$B$38)*K131+SQRT(1-Inputs!$B$38)*_xlfn.NORM.S.INV(RAND())</f>
        <v>0.49612387161866028</v>
      </c>
      <c r="AS131" s="23">
        <f ca="1">SQRT(Inputs!$B$38)*L131+SQRT(1-Inputs!$B$38)*_xlfn.NORM.S.INV(RAND())</f>
        <v>0.32697772983800821</v>
      </c>
      <c r="AT131" s="23">
        <f ca="1">SQRT(Inputs!$B$38)*M131+SQRT(1-Inputs!$B$38)*_xlfn.NORM.S.INV(RAND())</f>
        <v>-1.5907379848336931</v>
      </c>
      <c r="AU131" s="15">
        <f ca="1">Inputs!$B$6*EXP($B$8-0.5*C$5^2+C$5*N131)</f>
        <v>5369.6356875292004</v>
      </c>
      <c r="AV131" s="15">
        <f t="shared" ca="1" si="37"/>
        <v>6307.2845300941644</v>
      </c>
      <c r="AW131" s="15">
        <f t="shared" ca="1" si="38"/>
        <v>8470.988487667244</v>
      </c>
      <c r="AX131" s="15">
        <f t="shared" ca="1" si="39"/>
        <v>11454.297692363252</v>
      </c>
      <c r="AY131" s="15">
        <f t="shared" ca="1" si="40"/>
        <v>12736.381017097938</v>
      </c>
      <c r="AZ131" s="15">
        <f t="shared" ca="1" si="41"/>
        <v>18815.481095321029</v>
      </c>
      <c r="BA131" s="15">
        <f t="shared" ca="1" si="42"/>
        <v>20940.327761099914</v>
      </c>
      <c r="BB131" s="15">
        <f t="shared" ca="1" si="43"/>
        <v>24357.392067116998</v>
      </c>
      <c r="BC131" s="15">
        <f t="shared" ca="1" si="44"/>
        <v>33101.861956039495</v>
      </c>
      <c r="BD131" s="15">
        <f t="shared" ca="1" si="45"/>
        <v>39103.806360087015</v>
      </c>
      <c r="BE131" s="15">
        <f t="shared" ca="1" si="46"/>
        <v>42606.906155419398</v>
      </c>
      <c r="BF131" s="15">
        <f ca="1">Inputs!$B$13*EXP($B$9-0.5*C$6^2+C$6*Y131)</f>
        <v>17205.690452599058</v>
      </c>
      <c r="BG131" s="15">
        <f t="shared" ca="1" si="47"/>
        <v>21697.628409741126</v>
      </c>
      <c r="BH131" s="15">
        <f t="shared" ca="1" si="48"/>
        <v>27728.396413780207</v>
      </c>
      <c r="BI131" s="15">
        <f t="shared" ca="1" si="49"/>
        <v>32443.57461205664</v>
      </c>
      <c r="BJ131" s="15">
        <f t="shared" ca="1" si="50"/>
        <v>36412.436548929887</v>
      </c>
      <c r="BK131" s="15">
        <f t="shared" ca="1" si="51"/>
        <v>45729.094004161489</v>
      </c>
      <c r="BL131" s="15">
        <f t="shared" ca="1" si="52"/>
        <v>55774.070562359972</v>
      </c>
      <c r="BM131" s="15">
        <f t="shared" ca="1" si="53"/>
        <v>70764.453482555051</v>
      </c>
      <c r="BN131" s="15">
        <f t="shared" ca="1" si="54"/>
        <v>114977.36975486307</v>
      </c>
      <c r="BO131" s="15">
        <f t="shared" ca="1" si="55"/>
        <v>121249.89241620683</v>
      </c>
      <c r="BP131" s="15">
        <f t="shared" ca="1" si="56"/>
        <v>141063.99469825445</v>
      </c>
      <c r="BQ131" s="15">
        <f ca="1">Inputs!$B$20*EXP($B$10-0.5*C$7^2+C$7*AJ131)</f>
        <v>3824.8132738843919</v>
      </c>
      <c r="BR131" s="15">
        <f t="shared" ca="1" si="57"/>
        <v>5449.7798632079084</v>
      </c>
      <c r="BS131" s="15">
        <f t="shared" ca="1" si="58"/>
        <v>8680.8601586930909</v>
      </c>
      <c r="BT131" s="15">
        <f t="shared" ca="1" si="59"/>
        <v>16920.995388511557</v>
      </c>
      <c r="BU131" s="15">
        <f t="shared" ca="1" si="60"/>
        <v>24376.368566390636</v>
      </c>
      <c r="BV131" s="15">
        <f t="shared" ca="1" si="61"/>
        <v>49884.890479634567</v>
      </c>
      <c r="BW131" s="15">
        <f t="shared" ca="1" si="62"/>
        <v>54911.903885689222</v>
      </c>
      <c r="BX131" s="15">
        <f t="shared" ca="1" si="63"/>
        <v>90806.807126943473</v>
      </c>
      <c r="BY131" s="15">
        <f t="shared" ca="1" si="64"/>
        <v>139904.84161398077</v>
      </c>
      <c r="BZ131" s="15">
        <f t="shared" ca="1" si="65"/>
        <v>208467.81560024759</v>
      </c>
      <c r="CA131" s="15">
        <f t="shared" ca="1" si="66"/>
        <v>220727.85930021037</v>
      </c>
      <c r="CB131" s="15">
        <f ca="1">(AU131*DCF!C$10-DCF!C$5*MAX(AU131*DCF!C$10,0)-MAX(AU131-Inputs!$B$6,0)/Inputs!$B$10)*DCF!C$6</f>
        <v>1040.1694955899536</v>
      </c>
      <c r="CC131" s="15">
        <f ca="1">(AV131*DCF!D$10-DCF!D$5*MAX(AV131*DCF!D$10,0)-MAX(AV131-AU131,0)/Inputs!$B$10)*DCF!D$6</f>
        <v>1308.7367435144258</v>
      </c>
      <c r="CD131" s="15">
        <f ca="1">(AW131*DCF!E$10-DCF!E$5*MAX(AW131*DCF!E$10,0)-MAX(AW131-AV131,0)/Inputs!$B$10)*DCF!E$6</f>
        <v>1468.4606611590411</v>
      </c>
      <c r="CE131" s="15">
        <f ca="1">(AX131*DCF!F$10-DCF!F$5*MAX(AX131*DCF!F$10,0)-MAX(AX131-AW131,0)/Inputs!$B$10)*DCF!F$6</f>
        <v>1879.7022511333321</v>
      </c>
      <c r="CF131" s="15">
        <f ca="1">(AY131*DCF!G$10-DCF!G$5*MAX(AY131*DCF!G$10,0)-MAX(AY131-AX131,0)/Inputs!$B$10)*DCF!G$6</f>
        <v>2377.7634437987444</v>
      </c>
      <c r="CG131" s="15">
        <f ca="1">(AZ131*DCF!H$10-DCF!H$5*MAX(AZ131*DCF!H$10,0)-MAX(AZ131-AY131,0)/Inputs!$B$10)*DCF!H$6</f>
        <v>2573.5859494935594</v>
      </c>
      <c r="CH131" s="15">
        <f ca="1">(BA131*DCF!I$10-DCF!I$5*MAX(BA131*DCF!I$10,0)-MAX(BA131-AZ131,0)/Inputs!$B$10)*DCF!I$6</f>
        <v>3476.4846753803067</v>
      </c>
      <c r="CI131" s="15">
        <f ca="1">(BB131*DCF!J$10-DCF!J$5*MAX(BB131*DCF!J$10,0)-MAX(BB131-BA131,0)/Inputs!$B$10)*DCF!J$6</f>
        <v>3661.9852088903403</v>
      </c>
      <c r="CJ131" s="15">
        <f ca="1">(BC131*DCF!K$10-DCF!K$5*MAX(BC131*DCF!K$10,0)-MAX(BC131-BB131,0)/Inputs!$B$10)*DCF!K$6</f>
        <v>4104.7754868007669</v>
      </c>
      <c r="CK131" s="15">
        <f ca="1">(BD131*DCF!L$10-DCF!L$5*MAX(BD131*DCF!L$10,0)-MAX(BD131-BC131,0)/Inputs!$B$10)*DCF!L$6</f>
        <v>5121.449004410395</v>
      </c>
      <c r="CL131" s="15">
        <f ca="1">(BE131*DCF!M$10-DCF!M$5*MAX(BE131*DCF!M$10,0)-MAX(BE131-BD131,0)/Inputs!$B$10)*DCF!M$6</f>
        <v>5593.9028373882702</v>
      </c>
      <c r="CM131" s="15">
        <f ca="1">(BF131*DCF!C$28-DCF!C$5*MAX(BF131*DCF!C$28,0)-MAX(BF131-Inputs!$B$13,0)/Inputs!$B$17)*DCF!C$6</f>
        <v>3907.2554703989135</v>
      </c>
      <c r="CN131" s="15">
        <f ca="1">(BG131*DCF!D$28-DCF!D$5*MAX(BG131*DCF!D$28,0)-MAX(BG131-BF131,0)/Inputs!$B$17)*DCF!D$6</f>
        <v>5432.1156767349612</v>
      </c>
      <c r="CO131" s="15">
        <f ca="1">(BH131*DCF!E$28-DCF!E$5*MAX(BH131*DCF!E$28,0)-MAX(BH131-BG131,0)/Inputs!$B$17)*DCF!E$6</f>
        <v>6664.5942471175167</v>
      </c>
      <c r="CP131" s="15">
        <f ca="1">(BI131*DCF!F$28-DCF!F$5*MAX(BI131*DCF!F$28,0)-MAX(BI131-BH131,0)/Inputs!$B$17)*DCF!F$6</f>
        <v>7949.1031953632628</v>
      </c>
      <c r="CQ131" s="15">
        <f ca="1">(BJ131*DCF!G$28-DCF!G$5*MAX(BJ131*DCF!G$28,0)-MAX(BJ131-BI131,0)/Inputs!$B$17)*DCF!G$6</f>
        <v>8779.9595527663932</v>
      </c>
      <c r="CR131" s="15">
        <f ca="1">(BK131*DCF!H$28-DCF!H$5*MAX(BK131*DCF!H$28,0)-MAX(BK131-BJ131,0)/Inputs!$B$17)*DCF!H$6</f>
        <v>9861.7623538405333</v>
      </c>
      <c r="CS131" s="15">
        <f ca="1">(BL131*DCF!I$28-DCF!I$5*MAX(BL131*DCF!I$28,0)-MAX(BL131-BK131,0)/Inputs!$B$17)*DCF!I$6</f>
        <v>11673.679996818204</v>
      </c>
      <c r="CT131" s="15">
        <f ca="1">(BM131*DCF!J$28-DCF!J$5*MAX(BM131*DCF!J$28,0)-MAX(BM131-BL131,0)/Inputs!$B$17)*DCF!J$6</f>
        <v>13798.745417179636</v>
      </c>
      <c r="CU131" s="15">
        <f ca="1">(BN131*DCF!K$28-DCF!K$5*MAX(BN131*DCF!K$28,0)-MAX(BN131-BM131,0)/Inputs!$B$17)*DCF!K$6</f>
        <v>18865.79933668828</v>
      </c>
      <c r="CV131" s="15">
        <f ca="1">(BO131*DCF!L$28-DCF!L$5*MAX(BO131*DCF!L$28,0)-MAX(BO131-BN131,0)/Inputs!$B$17)*DCF!L$6</f>
        <v>23482.152158470592</v>
      </c>
      <c r="CW131" s="15">
        <f ca="1">(BP131*DCF!M$28-DCF!M$5*MAX(BP131*DCF!M$28,0)-MAX(BP131-BO131,0)/Inputs!$B$17)*DCF!M$6</f>
        <v>24470.141789507012</v>
      </c>
      <c r="CX131" s="15">
        <f ca="1">(BQ131*DCF!C$46-DCF!C$5*MAX(BQ131*DCF!C$46,0)-MAX(BQ131-Inputs!$B$20,0)/Inputs!$B$24)*DCF!C$6</f>
        <v>-1171.4641620446132</v>
      </c>
      <c r="CY131" s="15">
        <f ca="1">(BR131*DCF!D$46-DCF!D$5*MAX(BR131*DCF!D$46,0)-MAX(BR131-BQ131,0)/Inputs!$B$24)*DCF!D$6</f>
        <v>-1623.5100873573083</v>
      </c>
      <c r="CZ131" s="15">
        <f ca="1">(BS131*DCF!E$46-DCF!E$5*MAX(BS131*DCF!E$46,0)-MAX(BS131-BR131,0)/Inputs!$B$24)*DCF!E$6</f>
        <v>-2300.1297305236144</v>
      </c>
      <c r="DA131" s="15">
        <f ca="1">(BT131*DCF!F$46-DCF!F$5*MAX(BT131*DCF!F$46,0)-MAX(BT131-BS131,0)/Inputs!$B$24)*DCF!F$6</f>
        <v>-4232.7875946076847</v>
      </c>
      <c r="DB131" s="15">
        <f ca="1">(BU131*DCF!G$46-DCF!G$5*MAX(BU131*DCF!G$46,0)-MAX(BU131-BT131,0)/Inputs!$B$24)*DCF!G$6</f>
        <v>-3327.8131136000861</v>
      </c>
      <c r="DC131" s="15">
        <f ca="1">(BV131*DCF!H$46-DCF!H$5*MAX(BV131*DCF!H$46,0)-MAX(BV131-BU131,0)/Inputs!$B$24)*DCF!H$6</f>
        <v>-7926.6168912336962</v>
      </c>
      <c r="DD131" s="15">
        <f ca="1">(BW131*DCF!I$46-DCF!I$5*MAX(BW131*DCF!I$46,0)-MAX(BW131-BV131,0)/Inputs!$B$24)*DCF!I$6</f>
        <v>-174.84937356563378</v>
      </c>
      <c r="DE131" s="15">
        <f ca="1">(BX131*DCF!J$46-DCF!J$5*MAX(BX131*DCF!J$46,0)-MAX(BX131-BW131,0)/Inputs!$B$24)*DCF!J$6</f>
        <v>-5709.647525583071</v>
      </c>
      <c r="DF131" s="15">
        <f ca="1">(BY131*DCF!K$46-DCF!K$5*MAX(BY131*DCF!K$46,0)-MAX(BY131-BX131,0)/Inputs!$B$24)*DCF!K$6</f>
        <v>-4035.8795549239599</v>
      </c>
      <c r="DG131" s="15">
        <f ca="1">(BZ131*DCF!L$46-DCF!L$5*MAX(BZ131*DCF!L$46,0)-MAX(BZ131-BY131,0)/Inputs!$B$24)*DCF!L$6</f>
        <v>-1105.6122141698843</v>
      </c>
      <c r="DH131" s="15">
        <f ca="1">(CA131*DCF!M$46-DCF!M$5*MAX(CA131*DCF!M$46,0)-MAX(CA131-BZ131,0)/Inputs!$B$24)*DCF!M$6</f>
        <v>14741.159564938403</v>
      </c>
      <c r="DI131" s="15">
        <f ca="1">SUM(CB131:CL131)+BE131*DCF!M$10*(1+Inputs!$B$30)*(1-Inputs!$B$33)*(1-Inputs!$B$30/Inputs!$B$31)/(Inputs!$B$29-Inputs!$B$30)*DCF!M$6</f>
        <v>151182.59900609741</v>
      </c>
      <c r="DJ131" s="15">
        <f ca="1">SUM(CM131:CW131)+BP131*DCF!M$28*(1+Inputs!$B$30)*(1-Inputs!$B$33)*(1-Inputs!$B$30/Inputs!$B$31)/(Inputs!$B$29-Inputs!$B$30)*DCF!M$6</f>
        <v>658329.25935949723</v>
      </c>
      <c r="DK131" s="15">
        <f ca="1">SUM(CX131:DH131)+CA131*DCF!M$46*(1+Inputs!$B$30)*(1-Inputs!$B$33)*(1-Inputs!$B$30/Inputs!$B$31)/(Inputs!$B$29-Inputs!$B$30)*DCF!M$6</f>
        <v>324404.26668191439</v>
      </c>
      <c r="DM131" s="15">
        <f ca="1">DI131+DJ131+DK131+Inputs!$B$34+Inputs!$B$36-Inputs!$B$35</f>
        <v>1210767.1250475091</v>
      </c>
    </row>
    <row r="132" spans="1:117" x14ac:dyDescent="0.75">
      <c r="A132" s="11">
        <v>119</v>
      </c>
      <c r="C132" s="23">
        <f t="shared" ca="1" si="71"/>
        <v>1.1216430028114646</v>
      </c>
      <c r="D132" s="23">
        <f t="shared" ca="1" si="71"/>
        <v>-0.68400525512128962</v>
      </c>
      <c r="E132" s="23">
        <f t="shared" ca="1" si="71"/>
        <v>-1.3806002709472254</v>
      </c>
      <c r="F132" s="23">
        <f t="shared" ca="1" si="71"/>
        <v>-1.2170590150659482</v>
      </c>
      <c r="G132" s="23">
        <f t="shared" ca="1" si="71"/>
        <v>-1.0232725452738027</v>
      </c>
      <c r="H132" s="23">
        <f t="shared" ca="1" si="71"/>
        <v>-0.37450397327361362</v>
      </c>
      <c r="I132" s="23">
        <f t="shared" ca="1" si="71"/>
        <v>-1.0869446998405921</v>
      </c>
      <c r="J132" s="23">
        <f t="shared" ca="1" si="71"/>
        <v>0.96495763282471048</v>
      </c>
      <c r="K132" s="23">
        <f t="shared" ca="1" si="71"/>
        <v>-1.2653221740793017</v>
      </c>
      <c r="L132" s="23">
        <f t="shared" ca="1" si="71"/>
        <v>-0.33762805511167371</v>
      </c>
      <c r="M132" s="23">
        <f t="shared" ca="1" si="71"/>
        <v>1.59605981077824</v>
      </c>
      <c r="N132" s="23">
        <f ca="1">SQRT(Inputs!$B$38)*C132+SQRT(1-Inputs!$B$38)*_xlfn.NORM.S.INV(RAND())</f>
        <v>0.35993479458408933</v>
      </c>
      <c r="O132" s="23">
        <f ca="1">SQRT(Inputs!$B$38)*D132+SQRT(1-Inputs!$B$38)*_xlfn.NORM.S.INV(RAND())</f>
        <v>-0.26229659315134657</v>
      </c>
      <c r="P132" s="23">
        <f ca="1">SQRT(Inputs!$B$38)*E132+SQRT(1-Inputs!$B$38)*_xlfn.NORM.S.INV(RAND())</f>
        <v>-1.8056886407556356</v>
      </c>
      <c r="Q132" s="23">
        <f ca="1">SQRT(Inputs!$B$38)*F132+SQRT(1-Inputs!$B$38)*_xlfn.NORM.S.INV(RAND())</f>
        <v>-0.73561477830458355</v>
      </c>
      <c r="R132" s="23">
        <f ca="1">SQRT(Inputs!$B$38)*G132+SQRT(1-Inputs!$B$38)*_xlfn.NORM.S.INV(RAND())</f>
        <v>0.15892645497467361</v>
      </c>
      <c r="S132" s="23">
        <f ca="1">SQRT(Inputs!$B$38)*H132+SQRT(1-Inputs!$B$38)*_xlfn.NORM.S.INV(RAND())</f>
        <v>0.40760479455383553</v>
      </c>
      <c r="T132" s="23">
        <f ca="1">SQRT(Inputs!$B$38)*I132+SQRT(1-Inputs!$B$38)*_xlfn.NORM.S.INV(RAND())</f>
        <v>0.18221886801721909</v>
      </c>
      <c r="U132" s="23">
        <f ca="1">SQRT(Inputs!$B$38)*J132+SQRT(1-Inputs!$B$38)*_xlfn.NORM.S.INV(RAND())</f>
        <v>3.0213667296180513</v>
      </c>
      <c r="V132" s="23">
        <f ca="1">SQRT(Inputs!$B$38)*K132+SQRT(1-Inputs!$B$38)*_xlfn.NORM.S.INV(RAND())</f>
        <v>-0.94244131283882038</v>
      </c>
      <c r="W132" s="23">
        <f ca="1">SQRT(Inputs!$B$38)*L132+SQRT(1-Inputs!$B$38)*_xlfn.NORM.S.INV(RAND())</f>
        <v>0.7279454092644535</v>
      </c>
      <c r="X132" s="23">
        <f ca="1">SQRT(Inputs!$B$38)*M132+SQRT(1-Inputs!$B$38)*_xlfn.NORM.S.INV(RAND())</f>
        <v>-0.25040121603997723</v>
      </c>
      <c r="Y132" s="23">
        <f ca="1">SQRT(Inputs!$B$38)*C132+SQRT(1-Inputs!$B$38)*_xlfn.NORM.S.INV(RAND())</f>
        <v>1.7001056552921328</v>
      </c>
      <c r="Z132" s="23">
        <f ca="1">SQRT(Inputs!$B$38)*D132+SQRT(1-Inputs!$B$38)*_xlfn.NORM.S.INV(RAND())</f>
        <v>-0.64846078676517571</v>
      </c>
      <c r="AA132" s="23">
        <f ca="1">SQRT(Inputs!$B$38)*E132+SQRT(1-Inputs!$B$38)*_xlfn.NORM.S.INV(RAND())</f>
        <v>-0.68350674466724415</v>
      </c>
      <c r="AB132" s="23">
        <f ca="1">SQRT(Inputs!$B$38)*F132+SQRT(1-Inputs!$B$38)*_xlfn.NORM.S.INV(RAND())</f>
        <v>-1.1534140408173628</v>
      </c>
      <c r="AC132" s="23">
        <f ca="1">SQRT(Inputs!$B$38)*G132+SQRT(1-Inputs!$B$38)*_xlfn.NORM.S.INV(RAND())</f>
        <v>-0.48874569292298109</v>
      </c>
      <c r="AD132" s="23">
        <f ca="1">SQRT(Inputs!$B$38)*H132+SQRT(1-Inputs!$B$38)*_xlfn.NORM.S.INV(RAND())</f>
        <v>1.4248341887002978</v>
      </c>
      <c r="AE132" s="23">
        <f ca="1">SQRT(Inputs!$B$38)*I132+SQRT(1-Inputs!$B$38)*_xlfn.NORM.S.INV(RAND())</f>
        <v>-0.84773076296413974</v>
      </c>
      <c r="AF132" s="23">
        <f ca="1">SQRT(Inputs!$B$38)*J132+SQRT(1-Inputs!$B$38)*_xlfn.NORM.S.INV(RAND())</f>
        <v>1.9043455994558069</v>
      </c>
      <c r="AG132" s="23">
        <f ca="1">SQRT(Inputs!$B$38)*K132+SQRT(1-Inputs!$B$38)*_xlfn.NORM.S.INV(RAND())</f>
        <v>-0.80798130484369635</v>
      </c>
      <c r="AH132" s="23">
        <f ca="1">SQRT(Inputs!$B$38)*L132+SQRT(1-Inputs!$B$38)*_xlfn.NORM.S.INV(RAND())</f>
        <v>1.0334721422253146</v>
      </c>
      <c r="AI132" s="23">
        <f ca="1">SQRT(Inputs!$B$38)*M132+SQRT(1-Inputs!$B$38)*_xlfn.NORM.S.INV(RAND())</f>
        <v>0.70033935066234942</v>
      </c>
      <c r="AJ132" s="23">
        <f ca="1">SQRT(Inputs!$B$38)*C132+SQRT(1-Inputs!$B$38)*_xlfn.NORM.S.INV(RAND())</f>
        <v>-0.53687796437590618</v>
      </c>
      <c r="AK132" s="23">
        <f ca="1">SQRT(Inputs!$B$38)*D132+SQRT(1-Inputs!$B$38)*_xlfn.NORM.S.INV(RAND())</f>
        <v>-0.45954816560305245</v>
      </c>
      <c r="AL132" s="23">
        <f ca="1">SQRT(Inputs!$B$38)*E132+SQRT(1-Inputs!$B$38)*_xlfn.NORM.S.INV(RAND())</f>
        <v>-0.80419069712087055</v>
      </c>
      <c r="AM132" s="23">
        <f ca="1">SQRT(Inputs!$B$38)*F132+SQRT(1-Inputs!$B$38)*_xlfn.NORM.S.INV(RAND())</f>
        <v>-1.0354555990524477</v>
      </c>
      <c r="AN132" s="23">
        <f ca="1">SQRT(Inputs!$B$38)*G132+SQRT(1-Inputs!$B$38)*_xlfn.NORM.S.INV(RAND())</f>
        <v>1.2719104201806291</v>
      </c>
      <c r="AO132" s="23">
        <f ca="1">SQRT(Inputs!$B$38)*H132+SQRT(1-Inputs!$B$38)*_xlfn.NORM.S.INV(RAND())</f>
        <v>-1.268041924840446</v>
      </c>
      <c r="AP132" s="23">
        <f ca="1">SQRT(Inputs!$B$38)*I132+SQRT(1-Inputs!$B$38)*_xlfn.NORM.S.INV(RAND())</f>
        <v>-1.4568054821564809</v>
      </c>
      <c r="AQ132" s="23">
        <f ca="1">SQRT(Inputs!$B$38)*J132+SQRT(1-Inputs!$B$38)*_xlfn.NORM.S.INV(RAND())</f>
        <v>0.60218573815879872</v>
      </c>
      <c r="AR132" s="23">
        <f ca="1">SQRT(Inputs!$B$38)*K132+SQRT(1-Inputs!$B$38)*_xlfn.NORM.S.INV(RAND())</f>
        <v>-0.10672253264869735</v>
      </c>
      <c r="AS132" s="23">
        <f ca="1">SQRT(Inputs!$B$38)*L132+SQRT(1-Inputs!$B$38)*_xlfn.NORM.S.INV(RAND())</f>
        <v>-0.97762795285408388</v>
      </c>
      <c r="AT132" s="23">
        <f ca="1">SQRT(Inputs!$B$38)*M132+SQRT(1-Inputs!$B$38)*_xlfn.NORM.S.INV(RAND())</f>
        <v>1.4308065564864725</v>
      </c>
      <c r="AU132" s="15">
        <f ca="1">Inputs!$B$6*EXP($B$8-0.5*C$5^2+C$5*N132)</f>
        <v>5259.9466773670993</v>
      </c>
      <c r="AV132" s="15">
        <f t="shared" ca="1" si="37"/>
        <v>6160.3757699506677</v>
      </c>
      <c r="AW132" s="15">
        <f t="shared" ca="1" si="38"/>
        <v>5887.7858797625704</v>
      </c>
      <c r="AX132" s="15">
        <f t="shared" ca="1" si="39"/>
        <v>6557.2119375984676</v>
      </c>
      <c r="AY132" s="15">
        <f t="shared" ca="1" si="40"/>
        <v>8163.7087725851779</v>
      </c>
      <c r="AZ132" s="15">
        <f t="shared" ca="1" si="41"/>
        <v>10442.799729415508</v>
      </c>
      <c r="BA132" s="15">
        <f t="shared" ca="1" si="42"/>
        <v>13025.3694544584</v>
      </c>
      <c r="BB132" s="15">
        <f t="shared" ca="1" si="43"/>
        <v>21584.635383986362</v>
      </c>
      <c r="BC132" s="15">
        <f t="shared" ca="1" si="44"/>
        <v>24136.882358389041</v>
      </c>
      <c r="BD132" s="15">
        <f t="shared" ca="1" si="45"/>
        <v>31653.419635881433</v>
      </c>
      <c r="BE132" s="15">
        <f t="shared" ca="1" si="46"/>
        <v>37912.612538218411</v>
      </c>
      <c r="BF132" s="15">
        <f ca="1">Inputs!$B$13*EXP($B$9-0.5*C$6^2+C$6*Y132)</f>
        <v>19374.465189360897</v>
      </c>
      <c r="BG132" s="15">
        <f t="shared" ca="1" si="47"/>
        <v>21005.039895409638</v>
      </c>
      <c r="BH132" s="15">
        <f t="shared" ca="1" si="48"/>
        <v>22913.725290193561</v>
      </c>
      <c r="BI132" s="15">
        <f t="shared" ca="1" si="49"/>
        <v>23487.075085168297</v>
      </c>
      <c r="BJ132" s="15">
        <f t="shared" ca="1" si="50"/>
        <v>26834.905107660779</v>
      </c>
      <c r="BK132" s="15">
        <f t="shared" ca="1" si="51"/>
        <v>39985.235662401974</v>
      </c>
      <c r="BL132" s="15">
        <f t="shared" ca="1" si="52"/>
        <v>44006.930683967796</v>
      </c>
      <c r="BM132" s="15">
        <f t="shared" ca="1" si="53"/>
        <v>68531.658892596271</v>
      </c>
      <c r="BN132" s="15">
        <f t="shared" ca="1" si="54"/>
        <v>76507.060181207489</v>
      </c>
      <c r="BO132" s="15">
        <f t="shared" ca="1" si="55"/>
        <v>106149.75136856055</v>
      </c>
      <c r="BP132" s="15">
        <f t="shared" ca="1" si="56"/>
        <v>141439.40545413506</v>
      </c>
      <c r="BQ132" s="15">
        <f ca="1">Inputs!$B$20*EXP($B$10-0.5*C$7^2+C$7*AJ132)</f>
        <v>3545.758452456208</v>
      </c>
      <c r="BR132" s="15">
        <f t="shared" ca="1" si="57"/>
        <v>4157.817486064705</v>
      </c>
      <c r="BS132" s="15">
        <f t="shared" ca="1" si="58"/>
        <v>4519.4562191748382</v>
      </c>
      <c r="BT132" s="15">
        <f t="shared" ca="1" si="59"/>
        <v>4749.1195424116468</v>
      </c>
      <c r="BU132" s="15">
        <f t="shared" ca="1" si="60"/>
        <v>8953.6258378094844</v>
      </c>
      <c r="BV132" s="15">
        <f t="shared" ca="1" si="61"/>
        <v>9361.4565472665709</v>
      </c>
      <c r="BW132" s="15">
        <f t="shared" ca="1" si="62"/>
        <v>9597.2967245464715</v>
      </c>
      <c r="BX132" s="15">
        <f t="shared" ca="1" si="63"/>
        <v>15145.739046900977</v>
      </c>
      <c r="BY132" s="15">
        <f t="shared" ca="1" si="64"/>
        <v>20792.826724719536</v>
      </c>
      <c r="BZ132" s="15">
        <f t="shared" ca="1" si="65"/>
        <v>24376.013362570277</v>
      </c>
      <c r="CA132" s="15">
        <f t="shared" ca="1" si="66"/>
        <v>44153.681501159481</v>
      </c>
      <c r="CB132" s="15">
        <f ca="1">(AU132*DCF!C$10-DCF!C$5*MAX(AU132*DCF!C$10,0)-MAX(AU132-Inputs!$B$6,0)/Inputs!$B$10)*DCF!C$6</f>
        <v>1040.9515977834687</v>
      </c>
      <c r="CC132" s="15">
        <f ca="1">(AV132*DCF!D$10-DCF!D$5*MAX(AV132*DCF!D$10,0)-MAX(AV132-AU132,0)/Inputs!$B$10)*DCF!D$6</f>
        <v>1282.0037904265353</v>
      </c>
      <c r="CD132" s="15">
        <f ca="1">(AW132*DCF!E$10-DCF!E$5*MAX(AW132*DCF!E$10,0)-MAX(AW132-AV132,0)/Inputs!$B$10)*DCF!E$6</f>
        <v>1359.3960339742073</v>
      </c>
      <c r="CE132" s="15">
        <f ca="1">(AX132*DCF!F$10-DCF!F$5*MAX(AX132*DCF!F$10,0)-MAX(AX132-AW132,0)/Inputs!$B$10)*DCF!F$6</f>
        <v>1292.1379502418715</v>
      </c>
      <c r="CF132" s="15">
        <f ca="1">(AY132*DCF!G$10-DCF!G$5*MAX(AY132*DCF!G$10,0)-MAX(AY132-AX132,0)/Inputs!$B$10)*DCF!G$6</f>
        <v>1373.2528643954522</v>
      </c>
      <c r="CG132" s="15">
        <f ca="1">(AZ132*DCF!H$10-DCF!H$5*MAX(AZ132*DCF!H$10,0)-MAX(AZ132-AY132,0)/Inputs!$B$10)*DCF!H$6</f>
        <v>1622.7836004045046</v>
      </c>
      <c r="CH132" s="15">
        <f ca="1">(BA132*DCF!I$10-DCF!I$5*MAX(BA132*DCF!I$10,0)-MAX(BA132-AZ132,0)/Inputs!$B$10)*DCF!I$6</f>
        <v>1955.6279124325274</v>
      </c>
      <c r="CI132" s="15">
        <f ca="1">(BB132*DCF!J$10-DCF!J$5*MAX(BB132*DCF!J$10,0)-MAX(BB132-BA132,0)/Inputs!$B$10)*DCF!J$6</f>
        <v>2406.9578090082023</v>
      </c>
      <c r="CJ132" s="15">
        <f ca="1">(BC132*DCF!K$10-DCF!K$5*MAX(BC132*DCF!K$10,0)-MAX(BC132-BB132,0)/Inputs!$B$10)*DCF!K$6</f>
        <v>3528.3746950620348</v>
      </c>
      <c r="CK132" s="15">
        <f ca="1">(BD132*DCF!L$10-DCF!L$5*MAX(BD132*DCF!L$10,0)-MAX(BD132-BC132,0)/Inputs!$B$10)*DCF!L$6</f>
        <v>3801.9276281555326</v>
      </c>
      <c r="CL132" s="15">
        <f ca="1">(BE132*DCF!M$10-DCF!M$5*MAX(BE132*DCF!M$10,0)-MAX(BE132-BD132,0)/Inputs!$B$10)*DCF!M$6</f>
        <v>4602.2325215585461</v>
      </c>
      <c r="CM132" s="15">
        <f ca="1">(BF132*DCF!C$28-DCF!C$5*MAX(BF132*DCF!C$28,0)-MAX(BF132-Inputs!$B$13,0)/Inputs!$B$17)*DCF!C$6</f>
        <v>4068.2795332699757</v>
      </c>
      <c r="CN132" s="15">
        <f ca="1">(BG132*DCF!D$28-DCF!D$5*MAX(BG132*DCF!D$28,0)-MAX(BG132-BF132,0)/Inputs!$B$17)*DCF!D$6</f>
        <v>5838.5923594192182</v>
      </c>
      <c r="CO132" s="15">
        <f ca="1">(BH132*DCF!E$28-DCF!E$5*MAX(BH132*DCF!E$28,0)-MAX(BH132-BG132,0)/Inputs!$B$17)*DCF!E$6</f>
        <v>6113.3993954632424</v>
      </c>
      <c r="CP132" s="15">
        <f ca="1">(BI132*DCF!F$28-DCF!F$5*MAX(BI132*DCF!F$28,0)-MAX(BI132-BH132,0)/Inputs!$B$17)*DCF!F$6</f>
        <v>6271.7348231483757</v>
      </c>
      <c r="CQ132" s="15">
        <f ca="1">(BJ132*DCF!G$28-DCF!G$5*MAX(BJ132*DCF!G$28,0)-MAX(BJ132-BI132,0)/Inputs!$B$17)*DCF!G$6</f>
        <v>6399.4477887601024</v>
      </c>
      <c r="CR132" s="15">
        <f ca="1">(BK132*DCF!H$28-DCF!H$5*MAX(BK132*DCF!H$28,0)-MAX(BK132-BJ132,0)/Inputs!$B$17)*DCF!H$6</f>
        <v>7845.5976023116782</v>
      </c>
      <c r="CS132" s="15">
        <f ca="1">(BL132*DCF!I$28-DCF!I$5*MAX(BL132*DCF!I$28,0)-MAX(BL132-BK132,0)/Inputs!$B$17)*DCF!I$6</f>
        <v>9771.1268740791293</v>
      </c>
      <c r="CT132" s="15">
        <f ca="1">(BM132*DCF!J$28-DCF!J$5*MAX(BM132*DCF!J$28,0)-MAX(BM132-BL132,0)/Inputs!$B$17)*DCF!J$6</f>
        <v>12036.470564321467</v>
      </c>
      <c r="CU132" s="15">
        <f ca="1">(BN132*DCF!K$28-DCF!K$5*MAX(BN132*DCF!K$28,0)-MAX(BN132-BM132,0)/Inputs!$B$17)*DCF!K$6</f>
        <v>15180.127890245371</v>
      </c>
      <c r="CV132" s="15">
        <f ca="1">(BO132*DCF!L$28-DCF!L$5*MAX(BO132*DCF!L$28,0)-MAX(BO132-BN132,0)/Inputs!$B$17)*DCF!L$6</f>
        <v>17824.983531279857</v>
      </c>
      <c r="CW132" s="15">
        <f ca="1">(BP132*DCF!M$28-DCF!M$5*MAX(BP132*DCF!M$28,0)-MAX(BP132-BO132,0)/Inputs!$B$17)*DCF!M$6</f>
        <v>22923.1455249426</v>
      </c>
      <c r="CX132" s="15">
        <f ca="1">(BQ132*DCF!C$46-DCF!C$5*MAX(BQ132*DCF!C$46,0)-MAX(BQ132-Inputs!$B$20,0)/Inputs!$B$24)*DCF!C$6</f>
        <v>-978.1236391151557</v>
      </c>
      <c r="CY132" s="15">
        <f ca="1">(BR132*DCF!D$46-DCF!D$5*MAX(BR132*DCF!D$46,0)-MAX(BR132-BQ132,0)/Inputs!$B$24)*DCF!D$6</f>
        <v>-970.80299240355612</v>
      </c>
      <c r="CZ132" s="15">
        <f ca="1">(BS132*DCF!E$46-DCF!E$5*MAX(BS132*DCF!E$46,0)-MAX(BS132-BR132,0)/Inputs!$B$24)*DCF!E$6</f>
        <v>-676.98159971623886</v>
      </c>
      <c r="DA132" s="15">
        <f ca="1">(BT132*DCF!F$46-DCF!F$5*MAX(BT132*DCF!F$46,0)-MAX(BT132-BS132,0)/Inputs!$B$24)*DCF!F$6</f>
        <v>-429.48858750464854</v>
      </c>
      <c r="DB132" s="15">
        <f ca="1">(BU132*DCF!G$46-DCF!G$5*MAX(BU132*DCF!G$46,0)-MAX(BU132-BT132,0)/Inputs!$B$24)*DCF!G$6</f>
        <v>-1715.4951298499075</v>
      </c>
      <c r="DC132" s="15">
        <f ca="1">(BV132*DCF!H$46-DCF!H$5*MAX(BV132*DCF!H$46,0)-MAX(BV132-BU132,0)/Inputs!$B$24)*DCF!H$6</f>
        <v>-126.73089414357433</v>
      </c>
      <c r="DD132" s="15">
        <f ca="1">(BW132*DCF!I$46-DCF!I$5*MAX(BW132*DCF!I$46,0)-MAX(BW132-BV132,0)/Inputs!$B$24)*DCF!I$6</f>
        <v>153.95269620660707</v>
      </c>
      <c r="DE132" s="15">
        <f ca="1">(BX132*DCF!J$46-DCF!J$5*MAX(BX132*DCF!J$46,0)-MAX(BX132-BW132,0)/Inputs!$B$24)*DCF!J$6</f>
        <v>-836.0343974458392</v>
      </c>
      <c r="DF132" s="15">
        <f ca="1">(BY132*DCF!K$46-DCF!K$5*MAX(BY132*DCF!K$46,0)-MAX(BY132-BX132,0)/Inputs!$B$24)*DCF!K$6</f>
        <v>-195.63046751964077</v>
      </c>
      <c r="DG132" s="15">
        <f ca="1">(BZ132*DCF!L$46-DCF!L$5*MAX(BZ132*DCF!L$46,0)-MAX(BZ132-BY132,0)/Inputs!$B$24)*DCF!L$6</f>
        <v>874.11415711702386</v>
      </c>
      <c r="DH132" s="15">
        <f ca="1">(CA132*DCF!M$46-DCF!M$5*MAX(CA132*DCF!M$46,0)-MAX(CA132-BZ132,0)/Inputs!$B$24)*DCF!M$6</f>
        <v>-673.16881487509431</v>
      </c>
      <c r="DI132" s="15">
        <f ca="1">SUM(CB132:CL132)+BE132*DCF!M$10*(1+Inputs!$B$30)*(1-Inputs!$B$33)*(1-Inputs!$B$30/Inputs!$B$31)/(Inputs!$B$29-Inputs!$B$30)*DCF!M$6</f>
        <v>129776.94843970414</v>
      </c>
      <c r="DJ132" s="15">
        <f ca="1">SUM(CM132:CW132)+BP132*DCF!M$28*(1+Inputs!$B$30)*(1-Inputs!$B$33)*(1-Inputs!$B$30/Inputs!$B$31)/(Inputs!$B$29-Inputs!$B$30)*DCF!M$6</f>
        <v>639109.88684906508</v>
      </c>
      <c r="DK132" s="15">
        <f ca="1">SUM(CX132:DH132)+CA132*DCF!M$46*(1+Inputs!$B$30)*(1-Inputs!$B$33)*(1-Inputs!$B$30/Inputs!$B$31)/(Inputs!$B$29-Inputs!$B$30)*DCF!M$6</f>
        <v>62692.43226948299</v>
      </c>
      <c r="DM132" s="15">
        <f ca="1">DI132+DJ132+DK132+Inputs!$B$34+Inputs!$B$36-Inputs!$B$35</f>
        <v>908430.26755825221</v>
      </c>
    </row>
    <row r="133" spans="1:117" x14ac:dyDescent="0.75">
      <c r="A133" s="11">
        <v>120</v>
      </c>
      <c r="C133" s="23">
        <f t="shared" ca="1" si="71"/>
        <v>0.44139815783227832</v>
      </c>
      <c r="D133" s="23">
        <f t="shared" ca="1" si="71"/>
        <v>-0.61148612344511466</v>
      </c>
      <c r="E133" s="23">
        <f t="shared" ca="1" si="71"/>
        <v>-1.4987802648131721</v>
      </c>
      <c r="F133" s="23">
        <f t="shared" ca="1" si="71"/>
        <v>-0.85074240742894314</v>
      </c>
      <c r="G133" s="23">
        <f t="shared" ca="1" si="71"/>
        <v>1.3131665658414746</v>
      </c>
      <c r="H133" s="23">
        <f t="shared" ca="1" si="71"/>
        <v>0.76195397157873523</v>
      </c>
      <c r="I133" s="23">
        <f t="shared" ca="1" si="71"/>
        <v>-0.34164695630411918</v>
      </c>
      <c r="J133" s="23">
        <f t="shared" ca="1" si="71"/>
        <v>0.29199688942612922</v>
      </c>
      <c r="K133" s="23">
        <f t="shared" ca="1" si="71"/>
        <v>-0.59503724747541209</v>
      </c>
      <c r="L133" s="23">
        <f t="shared" ca="1" si="71"/>
        <v>0.94382104999044814</v>
      </c>
      <c r="M133" s="23">
        <f t="shared" ca="1" si="71"/>
        <v>0.81661789893927206</v>
      </c>
      <c r="N133" s="23">
        <f ca="1">SQRT(Inputs!$B$38)*C133+SQRT(1-Inputs!$B$38)*_xlfn.NORM.S.INV(RAND())</f>
        <v>8.2340163724078042E-2</v>
      </c>
      <c r="O133" s="23">
        <f ca="1">SQRT(Inputs!$B$38)*D133+SQRT(1-Inputs!$B$38)*_xlfn.NORM.S.INV(RAND())</f>
        <v>0.93382571859113073</v>
      </c>
      <c r="P133" s="23">
        <f ca="1">SQRT(Inputs!$B$38)*E133+SQRT(1-Inputs!$B$38)*_xlfn.NORM.S.INV(RAND())</f>
        <v>-2.2357046628317434</v>
      </c>
      <c r="Q133" s="23">
        <f ca="1">SQRT(Inputs!$B$38)*F133+SQRT(1-Inputs!$B$38)*_xlfn.NORM.S.INV(RAND())</f>
        <v>-0.65897316388684524</v>
      </c>
      <c r="R133" s="23">
        <f ca="1">SQRT(Inputs!$B$38)*G133+SQRT(1-Inputs!$B$38)*_xlfn.NORM.S.INV(RAND())</f>
        <v>1.8764285561460654</v>
      </c>
      <c r="S133" s="23">
        <f ca="1">SQRT(Inputs!$B$38)*H133+SQRT(1-Inputs!$B$38)*_xlfn.NORM.S.INV(RAND())</f>
        <v>1.1559433572575737</v>
      </c>
      <c r="T133" s="23">
        <f ca="1">SQRT(Inputs!$B$38)*I133+SQRT(1-Inputs!$B$38)*_xlfn.NORM.S.INV(RAND())</f>
        <v>-1.1689647812578676</v>
      </c>
      <c r="U133" s="23">
        <f ca="1">SQRT(Inputs!$B$38)*J133+SQRT(1-Inputs!$B$38)*_xlfn.NORM.S.INV(RAND())</f>
        <v>-0.99895651853946199</v>
      </c>
      <c r="V133" s="23">
        <f ca="1">SQRT(Inputs!$B$38)*K133+SQRT(1-Inputs!$B$38)*_xlfn.NORM.S.INV(RAND())</f>
        <v>0.16760921056189149</v>
      </c>
      <c r="W133" s="23">
        <f ca="1">SQRT(Inputs!$B$38)*L133+SQRT(1-Inputs!$B$38)*_xlfn.NORM.S.INV(RAND())</f>
        <v>-0.64684990829623901</v>
      </c>
      <c r="X133" s="23">
        <f ca="1">SQRT(Inputs!$B$38)*M133+SQRT(1-Inputs!$B$38)*_xlfn.NORM.S.INV(RAND())</f>
        <v>0.97767265358446964</v>
      </c>
      <c r="Y133" s="23">
        <f ca="1">SQRT(Inputs!$B$38)*C133+SQRT(1-Inputs!$B$38)*_xlfn.NORM.S.INV(RAND())</f>
        <v>-0.31904931657527846</v>
      </c>
      <c r="Z133" s="23">
        <f ca="1">SQRT(Inputs!$B$38)*D133+SQRT(1-Inputs!$B$38)*_xlfn.NORM.S.INV(RAND())</f>
        <v>-1.7603432353254613</v>
      </c>
      <c r="AA133" s="23">
        <f ca="1">SQRT(Inputs!$B$38)*E133+SQRT(1-Inputs!$B$38)*_xlfn.NORM.S.INV(RAND())</f>
        <v>-0.83084906813244164</v>
      </c>
      <c r="AB133" s="23">
        <f ca="1">SQRT(Inputs!$B$38)*F133+SQRT(1-Inputs!$B$38)*_xlfn.NORM.S.INV(RAND())</f>
        <v>1.0216828233996562</v>
      </c>
      <c r="AC133" s="23">
        <f ca="1">SQRT(Inputs!$B$38)*G133+SQRT(1-Inputs!$B$38)*_xlfn.NORM.S.INV(RAND())</f>
        <v>1.6340301026752795</v>
      </c>
      <c r="AD133" s="23">
        <f ca="1">SQRT(Inputs!$B$38)*H133+SQRT(1-Inputs!$B$38)*_xlfn.NORM.S.INV(RAND())</f>
        <v>0.4119433815422564</v>
      </c>
      <c r="AE133" s="23">
        <f ca="1">SQRT(Inputs!$B$38)*I133+SQRT(1-Inputs!$B$38)*_xlfn.NORM.S.INV(RAND())</f>
        <v>-0.56134271626197041</v>
      </c>
      <c r="AF133" s="23">
        <f ca="1">SQRT(Inputs!$B$38)*J133+SQRT(1-Inputs!$B$38)*_xlfn.NORM.S.INV(RAND())</f>
        <v>0.16928180300580856</v>
      </c>
      <c r="AG133" s="23">
        <f ca="1">SQRT(Inputs!$B$38)*K133+SQRT(1-Inputs!$B$38)*_xlfn.NORM.S.INV(RAND())</f>
        <v>2.5927976351811266E-2</v>
      </c>
      <c r="AH133" s="23">
        <f ca="1">SQRT(Inputs!$B$38)*L133+SQRT(1-Inputs!$B$38)*_xlfn.NORM.S.INV(RAND())</f>
        <v>0.53972794326290474</v>
      </c>
      <c r="AI133" s="23">
        <f ca="1">SQRT(Inputs!$B$38)*M133+SQRT(1-Inputs!$B$38)*_xlfn.NORM.S.INV(RAND())</f>
        <v>-0.12777402109994185</v>
      </c>
      <c r="AJ133" s="23">
        <f ca="1">SQRT(Inputs!$B$38)*C133+SQRT(1-Inputs!$B$38)*_xlfn.NORM.S.INV(RAND())</f>
        <v>-0.36210795851584932</v>
      </c>
      <c r="AK133" s="23">
        <f ca="1">SQRT(Inputs!$B$38)*D133+SQRT(1-Inputs!$B$38)*_xlfn.NORM.S.INV(RAND())</f>
        <v>-1.013329581481613</v>
      </c>
      <c r="AL133" s="23">
        <f ca="1">SQRT(Inputs!$B$38)*E133+SQRT(1-Inputs!$B$38)*_xlfn.NORM.S.INV(RAND())</f>
        <v>-0.80120756931628911</v>
      </c>
      <c r="AM133" s="23">
        <f ca="1">SQRT(Inputs!$B$38)*F133+SQRT(1-Inputs!$B$38)*_xlfn.NORM.S.INV(RAND())</f>
        <v>-0.91050442967845624</v>
      </c>
      <c r="AN133" s="23">
        <f ca="1">SQRT(Inputs!$B$38)*G133+SQRT(1-Inputs!$B$38)*_xlfn.NORM.S.INV(RAND())</f>
        <v>-1.0141054640062892</v>
      </c>
      <c r="AO133" s="23">
        <f ca="1">SQRT(Inputs!$B$38)*H133+SQRT(1-Inputs!$B$38)*_xlfn.NORM.S.INV(RAND())</f>
        <v>-4.2200556315087068E-2</v>
      </c>
      <c r="AP133" s="23">
        <f ca="1">SQRT(Inputs!$B$38)*I133+SQRT(1-Inputs!$B$38)*_xlfn.NORM.S.INV(RAND())</f>
        <v>0.31402339110995536</v>
      </c>
      <c r="AQ133" s="23">
        <f ca="1">SQRT(Inputs!$B$38)*J133+SQRT(1-Inputs!$B$38)*_xlfn.NORM.S.INV(RAND())</f>
        <v>0.21197704452857175</v>
      </c>
      <c r="AR133" s="23">
        <f ca="1">SQRT(Inputs!$B$38)*K133+SQRT(1-Inputs!$B$38)*_xlfn.NORM.S.INV(RAND())</f>
        <v>1.6581107275331697</v>
      </c>
      <c r="AS133" s="23">
        <f ca="1">SQRT(Inputs!$B$38)*L133+SQRT(1-Inputs!$B$38)*_xlfn.NORM.S.INV(RAND())</f>
        <v>-0.87737384586985268</v>
      </c>
      <c r="AT133" s="23">
        <f ca="1">SQRT(Inputs!$B$38)*M133+SQRT(1-Inputs!$B$38)*_xlfn.NORM.S.INV(RAND())</f>
        <v>0.47802737424662084</v>
      </c>
      <c r="AU133" s="15">
        <f ca="1">Inputs!$B$6*EXP($B$8-0.5*C$5^2+C$5*N133)</f>
        <v>5028.8221552727719</v>
      </c>
      <c r="AV133" s="15">
        <f t="shared" ca="1" si="37"/>
        <v>7022.1605543485312</v>
      </c>
      <c r="AW133" s="15">
        <f t="shared" ca="1" si="38"/>
        <v>6333.2410444794932</v>
      </c>
      <c r="AX133" s="15">
        <f t="shared" ca="1" si="39"/>
        <v>7121.1744681206101</v>
      </c>
      <c r="AY133" s="15">
        <f t="shared" ca="1" si="40"/>
        <v>10835.082765573599</v>
      </c>
      <c r="AZ133" s="15">
        <f t="shared" ca="1" si="41"/>
        <v>15050.482202542713</v>
      </c>
      <c r="BA133" s="15">
        <f t="shared" ca="1" si="42"/>
        <v>16297.012236811857</v>
      </c>
      <c r="BB133" s="15">
        <f t="shared" ca="1" si="43"/>
        <v>18052.240252739768</v>
      </c>
      <c r="BC133" s="15">
        <f t="shared" ca="1" si="44"/>
        <v>22470.024276911077</v>
      </c>
      <c r="BD133" s="15">
        <f t="shared" ca="1" si="45"/>
        <v>25911.78382040776</v>
      </c>
      <c r="BE133" s="15">
        <f t="shared" ca="1" si="46"/>
        <v>34708.646971403869</v>
      </c>
      <c r="BF133" s="15">
        <f ca="1">Inputs!$B$13*EXP($B$9-0.5*C$6^2+C$6*Y133)</f>
        <v>12983.290208088421</v>
      </c>
      <c r="BG133" s="15">
        <f t="shared" ca="1" si="47"/>
        <v>11517.219901279997</v>
      </c>
      <c r="BH133" s="15">
        <f t="shared" ca="1" si="48"/>
        <v>12260.45654884396</v>
      </c>
      <c r="BI133" s="15">
        <f t="shared" ca="1" si="49"/>
        <v>17564.558012523245</v>
      </c>
      <c r="BJ133" s="15">
        <f t="shared" ca="1" si="50"/>
        <v>27251.946965090632</v>
      </c>
      <c r="BK133" s="15">
        <f t="shared" ca="1" si="51"/>
        <v>35375.994631035835</v>
      </c>
      <c r="BL133" s="15">
        <f t="shared" ca="1" si="52"/>
        <v>40406.223788706142</v>
      </c>
      <c r="BM133" s="15">
        <f t="shared" ca="1" si="53"/>
        <v>50723.520692658123</v>
      </c>
      <c r="BN133" s="15">
        <f t="shared" ca="1" si="54"/>
        <v>62577.712088507767</v>
      </c>
      <c r="BO133" s="15">
        <f t="shared" ca="1" si="55"/>
        <v>81980.716577854066</v>
      </c>
      <c r="BP133" s="15">
        <f t="shared" ca="1" si="56"/>
        <v>99452.720360514199</v>
      </c>
      <c r="BQ133" s="15">
        <f ca="1">Inputs!$B$20*EXP($B$10-0.5*C$7^2+C$7*AJ133)</f>
        <v>3772.5078123449807</v>
      </c>
      <c r="BR133" s="15">
        <f t="shared" ca="1" si="57"/>
        <v>3710.2834707335733</v>
      </c>
      <c r="BS133" s="15">
        <f t="shared" ca="1" si="58"/>
        <v>4036.4533840396307</v>
      </c>
      <c r="BT133" s="15">
        <f t="shared" ca="1" si="59"/>
        <v>4382.9092302378604</v>
      </c>
      <c r="BU133" s="15">
        <f t="shared" ca="1" si="60"/>
        <v>4752.4729233238049</v>
      </c>
      <c r="BV133" s="15">
        <f t="shared" ca="1" si="61"/>
        <v>6549.4934130449183</v>
      </c>
      <c r="BW133" s="15">
        <f t="shared" ca="1" si="62"/>
        <v>9767.5226542817672</v>
      </c>
      <c r="BX133" s="15">
        <f t="shared" ca="1" si="63"/>
        <v>14254.517768568105</v>
      </c>
      <c r="BY133" s="15">
        <f t="shared" ca="1" si="64"/>
        <v>27429.496327943631</v>
      </c>
      <c r="BZ133" s="15">
        <f t="shared" ca="1" si="65"/>
        <v>32754.506965454199</v>
      </c>
      <c r="CA133" s="15">
        <f t="shared" ca="1" si="66"/>
        <v>50089.313242462689</v>
      </c>
      <c r="CB133" s="15">
        <f ca="1">(AU133*DCF!C$10-DCF!C$5*MAX(AU133*DCF!C$10,0)-MAX(AU133-Inputs!$B$6,0)/Inputs!$B$10)*DCF!C$6</f>
        <v>1042.5995568218264</v>
      </c>
      <c r="CC133" s="15">
        <f ca="1">(AV133*DCF!D$10-DCF!D$5*MAX(AV133*DCF!D$10,0)-MAX(AV133-AU133,0)/Inputs!$B$10)*DCF!D$6</f>
        <v>1225.5806623036394</v>
      </c>
      <c r="CD133" s="15">
        <f ca="1">(AW133*DCF!E$10-DCF!E$5*MAX(AW133*DCF!E$10,0)-MAX(AW133-AV133,0)/Inputs!$B$10)*DCF!E$6</f>
        <v>1462.2445404579266</v>
      </c>
      <c r="CE133" s="15">
        <f ca="1">(AX133*DCF!F$10-DCF!F$5*MAX(AX133*DCF!F$10,0)-MAX(AX133-AW133,0)/Inputs!$B$10)*DCF!F$6</f>
        <v>1390.5916271953465</v>
      </c>
      <c r="CF133" s="15">
        <f ca="1">(AY133*DCF!G$10-DCF!G$5*MAX(AY133*DCF!G$10,0)-MAX(AY133-AX133,0)/Inputs!$B$10)*DCF!G$6</f>
        <v>1518.581455089992</v>
      </c>
      <c r="CG133" s="15">
        <f ca="1">(AZ133*DCF!H$10-DCF!H$5*MAX(AZ133*DCF!H$10,0)-MAX(AZ133-AY133,0)/Inputs!$B$10)*DCF!H$6</f>
        <v>2173.5421740014453</v>
      </c>
      <c r="CH133" s="15">
        <f ca="1">(BA133*DCF!I$10-DCF!I$5*MAX(BA133*DCF!I$10,0)-MAX(BA133-AZ133,0)/Inputs!$B$10)*DCF!I$6</f>
        <v>2772.39501876022</v>
      </c>
      <c r="CI133" s="15">
        <f ca="1">(BB133*DCF!J$10-DCF!J$5*MAX(BB133*DCF!J$10,0)-MAX(BB133-BA133,0)/Inputs!$B$10)*DCF!J$6</f>
        <v>2831.8304324450037</v>
      </c>
      <c r="CJ133" s="15">
        <f ca="1">(BC133*DCF!K$10-DCF!K$5*MAX(BC133*DCF!K$10,0)-MAX(BC133-BB133,0)/Inputs!$B$10)*DCF!K$6</f>
        <v>2998.8905255621003</v>
      </c>
      <c r="CK133" s="15">
        <f ca="1">(BD133*DCF!L$10-DCF!L$5*MAX(BD133*DCF!L$10,0)-MAX(BD133-BC133,0)/Inputs!$B$10)*DCF!L$6</f>
        <v>3462.9145018331806</v>
      </c>
      <c r="CL133" s="15">
        <f ca="1">(BE133*DCF!M$10-DCF!M$5*MAX(BE133*DCF!M$10,0)-MAX(BE133-BD133,0)/Inputs!$B$10)*DCF!M$6</f>
        <v>3846.9597138680278</v>
      </c>
      <c r="CM133" s="15">
        <f ca="1">(BF133*DCF!C$28-DCF!C$5*MAX(BF133*DCF!C$28,0)-MAX(BF133-Inputs!$B$13,0)/Inputs!$B$17)*DCF!C$6</f>
        <v>3593.7567787579242</v>
      </c>
      <c r="CN133" s="15">
        <f ca="1">(BG133*DCF!D$28-DCF!D$5*MAX(BG133*DCF!D$28,0)-MAX(BG133-BF133,0)/Inputs!$B$17)*DCF!D$6</f>
        <v>3392.0868919028344</v>
      </c>
      <c r="CO133" s="15">
        <f ca="1">(BH133*DCF!E$28-DCF!E$5*MAX(BH133*DCF!E$28,0)-MAX(BH133-BG133,0)/Inputs!$B$17)*DCF!E$6</f>
        <v>3325.897897014504</v>
      </c>
      <c r="CP133" s="15">
        <f ca="1">(BI133*DCF!F$28-DCF!F$5*MAX(BI133*DCF!F$28,0)-MAX(BI133-BH133,0)/Inputs!$B$17)*DCF!F$6</f>
        <v>3802.619325611126</v>
      </c>
      <c r="CQ133" s="15">
        <f ca="1">(BJ133*DCF!G$28-DCF!G$5*MAX(BJ133*DCF!G$28,0)-MAX(BJ133-BI133,0)/Inputs!$B$17)*DCF!G$6</f>
        <v>5441.401277914405</v>
      </c>
      <c r="CR133" s="15">
        <f ca="1">(BK133*DCF!H$28-DCF!H$5*MAX(BK133*DCF!H$28,0)-MAX(BK133-BJ133,0)/Inputs!$B$17)*DCF!H$6</f>
        <v>7486.6247483249608</v>
      </c>
      <c r="CS133" s="15">
        <f ca="1">(BL133*DCF!I$28-DCF!I$5*MAX(BL133*DCF!I$28,0)-MAX(BL133-BK133,0)/Inputs!$B$17)*DCF!I$6</f>
        <v>8779.6541445669573</v>
      </c>
      <c r="CT133" s="15">
        <f ca="1">(BM133*DCF!J$28-DCF!J$5*MAX(BM133*DCF!J$28,0)-MAX(BM133-BL133,0)/Inputs!$B$17)*DCF!J$6</f>
        <v>9947.5667105553002</v>
      </c>
      <c r="CU133" s="15">
        <f ca="1">(BN133*DCF!K$28-DCF!K$5*MAX(BN133*DCF!K$28,0)-MAX(BN133-BM133,0)/Inputs!$B$17)*DCF!K$6</f>
        <v>11763.383003627707</v>
      </c>
      <c r="CV133" s="15">
        <f ca="1">(BO133*DCF!L$28-DCF!L$5*MAX(BO133*DCF!L$28,0)-MAX(BO133-BN133,0)/Inputs!$B$17)*DCF!L$6</f>
        <v>14161.39140995822</v>
      </c>
      <c r="CW133" s="15">
        <f ca="1">(BP133*DCF!M$28-DCF!M$5*MAX(BP133*DCF!M$28,0)-MAX(BP133-BO133,0)/Inputs!$B$17)*DCF!M$6</f>
        <v>16885.771545721513</v>
      </c>
      <c r="CX133" s="15">
        <f ca="1">(BQ133*DCF!C$46-DCF!C$5*MAX(BQ133*DCF!C$46,0)-MAX(BQ133-Inputs!$B$20,0)/Inputs!$B$24)*DCF!C$6</f>
        <v>-1135.2248122482547</v>
      </c>
      <c r="CY133" s="15">
        <f ca="1">(BR133*DCF!D$46-DCF!D$5*MAX(BR133*DCF!D$46,0)-MAX(BR133-BQ133,0)/Inputs!$B$24)*DCF!D$6</f>
        <v>-633.25886352518989</v>
      </c>
      <c r="CZ133" s="15">
        <f ca="1">(BS133*DCF!E$46-DCF!E$5*MAX(BS133*DCF!E$46,0)-MAX(BS133-BR133,0)/Inputs!$B$24)*DCF!E$6</f>
        <v>-605.88484116486836</v>
      </c>
      <c r="DA133" s="15">
        <f ca="1">(BT133*DCF!F$46-DCF!F$5*MAX(BT133*DCF!F$46,0)-MAX(BT133-BS133,0)/Inputs!$B$24)*DCF!F$6</f>
        <v>-445.34668691748539</v>
      </c>
      <c r="DB133" s="15">
        <f ca="1">(BU133*DCF!G$46-DCF!G$5*MAX(BU133*DCF!G$46,0)-MAX(BU133-BT133,0)/Inputs!$B$24)*DCF!G$6</f>
        <v>-284.17772406772315</v>
      </c>
      <c r="DC133" s="15">
        <f ca="1">(BV133*DCF!H$46-DCF!H$5*MAX(BV133*DCF!H$46,0)-MAX(BV133-BU133,0)/Inputs!$B$24)*DCF!H$6</f>
        <v>-558.41310665361766</v>
      </c>
      <c r="DD133" s="15">
        <f ca="1">(BW133*DCF!I$46-DCF!I$5*MAX(BW133*DCF!I$46,0)-MAX(BW133-BV133,0)/Inputs!$B$24)*DCF!I$6</f>
        <v>-698.1869826263611</v>
      </c>
      <c r="DE133" s="15">
        <f ca="1">(BX133*DCF!J$46-DCF!J$5*MAX(BX133*DCF!J$46,0)-MAX(BX133-BW133,0)/Inputs!$B$24)*DCF!J$6</f>
        <v>-591.94020683714939</v>
      </c>
      <c r="DF133" s="15">
        <f ca="1">(BY133*DCF!K$46-DCF!K$5*MAX(BY133*DCF!K$46,0)-MAX(BY133-BX133,0)/Inputs!$B$24)*DCF!K$6</f>
        <v>-1660.6545001081513</v>
      </c>
      <c r="DG133" s="15">
        <f ca="1">(BZ133*DCF!L$46-DCF!L$5*MAX(BZ133*DCF!L$46,0)-MAX(BZ133-BY133,0)/Inputs!$B$24)*DCF!L$6</f>
        <v>1059.1001506131611</v>
      </c>
      <c r="DH133" s="15">
        <f ca="1">(CA133*DCF!M$46-DCF!M$5*MAX(CA133*DCF!M$46,0)-MAX(CA133-BZ133,0)/Inputs!$B$24)*DCF!M$6</f>
        <v>302.85682760073223</v>
      </c>
      <c r="DI133" s="15">
        <f ca="1">SUM(CB133:CL133)+BE133*DCF!M$10*(1+Inputs!$B$30)*(1-Inputs!$B$33)*(1-Inputs!$B$30/Inputs!$B$31)/(Inputs!$B$29-Inputs!$B$30)*DCF!M$6</f>
        <v>121320.75370409661</v>
      </c>
      <c r="DJ133" s="15">
        <f ca="1">SUM(CM133:CW133)+BP133*DCF!M$28*(1+Inputs!$B$30)*(1-Inputs!$B$33)*(1-Inputs!$B$30/Inputs!$B$31)/(Inputs!$B$29-Inputs!$B$30)*DCF!M$6</f>
        <v>457617.8015864747</v>
      </c>
      <c r="DK133" s="15">
        <f ca="1">SUM(CX133:DH133)+CA133*DCF!M$46*(1+Inputs!$B$30)*(1-Inputs!$B$33)*(1-Inputs!$B$30/Inputs!$B$31)/(Inputs!$B$29-Inputs!$B$30)*DCF!M$6</f>
        <v>72192.880985381955</v>
      </c>
      <c r="DM133" s="15">
        <f ca="1">DI133+DJ133+DK133+Inputs!$B$34+Inputs!$B$36-Inputs!$B$35</f>
        <v>727982.43627595319</v>
      </c>
    </row>
    <row r="134" spans="1:117" x14ac:dyDescent="0.75">
      <c r="A134" s="11">
        <v>121</v>
      </c>
      <c r="C134" s="23">
        <f t="shared" ref="C134:M143" ca="1" si="72">_xlfn.NORM.S.INV(RAND())</f>
        <v>0.42718143040812512</v>
      </c>
      <c r="D134" s="23">
        <f t="shared" ca="1" si="72"/>
        <v>-0.99255962821462895</v>
      </c>
      <c r="E134" s="23">
        <f t="shared" ca="1" si="72"/>
        <v>-0.63971984135096993</v>
      </c>
      <c r="F134" s="23">
        <f t="shared" ca="1" si="72"/>
        <v>9.1522447051386999E-2</v>
      </c>
      <c r="G134" s="23">
        <f t="shared" ca="1" si="72"/>
        <v>-2.3236399260087585E-2</v>
      </c>
      <c r="H134" s="23">
        <f t="shared" ca="1" si="72"/>
        <v>-8.1382378010365602E-2</v>
      </c>
      <c r="I134" s="23">
        <f t="shared" ca="1" si="72"/>
        <v>-0.26602413433614969</v>
      </c>
      <c r="J134" s="23">
        <f t="shared" ca="1" si="72"/>
        <v>1.0015982505896415</v>
      </c>
      <c r="K134" s="23">
        <f t="shared" ca="1" si="72"/>
        <v>0.31063222953031794</v>
      </c>
      <c r="L134" s="23">
        <f t="shared" ca="1" si="72"/>
        <v>-0.1362586668807674</v>
      </c>
      <c r="M134" s="23">
        <f t="shared" ca="1" si="72"/>
        <v>2.3698700885867359</v>
      </c>
      <c r="N134" s="23">
        <f ca="1">SQRT(Inputs!$B$38)*C134+SQRT(1-Inputs!$B$38)*_xlfn.NORM.S.INV(RAND())</f>
        <v>-0.41648089879468503</v>
      </c>
      <c r="O134" s="23">
        <f ca="1">SQRT(Inputs!$B$38)*D134+SQRT(1-Inputs!$B$38)*_xlfn.NORM.S.INV(RAND())</f>
        <v>-0.98486418369447848</v>
      </c>
      <c r="P134" s="23">
        <f ca="1">SQRT(Inputs!$B$38)*E134+SQRT(1-Inputs!$B$38)*_xlfn.NORM.S.INV(RAND())</f>
        <v>-0.92525345514627799</v>
      </c>
      <c r="Q134" s="23">
        <f ca="1">SQRT(Inputs!$B$38)*F134+SQRT(1-Inputs!$B$38)*_xlfn.NORM.S.INV(RAND())</f>
        <v>1.2505647873189889</v>
      </c>
      <c r="R134" s="23">
        <f ca="1">SQRT(Inputs!$B$38)*G134+SQRT(1-Inputs!$B$38)*_xlfn.NORM.S.INV(RAND())</f>
        <v>0.9511239133200281</v>
      </c>
      <c r="S134" s="23">
        <f ca="1">SQRT(Inputs!$B$38)*H134+SQRT(1-Inputs!$B$38)*_xlfn.NORM.S.INV(RAND())</f>
        <v>-0.22181892730129116</v>
      </c>
      <c r="T134" s="23">
        <f ca="1">SQRT(Inputs!$B$38)*I134+SQRT(1-Inputs!$B$38)*_xlfn.NORM.S.INV(RAND())</f>
        <v>-0.43129772856599846</v>
      </c>
      <c r="U134" s="23">
        <f ca="1">SQRT(Inputs!$B$38)*J134+SQRT(1-Inputs!$B$38)*_xlfn.NORM.S.INV(RAND())</f>
        <v>-0.11710404364023719</v>
      </c>
      <c r="V134" s="23">
        <f ca="1">SQRT(Inputs!$B$38)*K134+SQRT(1-Inputs!$B$38)*_xlfn.NORM.S.INV(RAND())</f>
        <v>-0.48841673550663151</v>
      </c>
      <c r="W134" s="23">
        <f ca="1">SQRT(Inputs!$B$38)*L134+SQRT(1-Inputs!$B$38)*_xlfn.NORM.S.INV(RAND())</f>
        <v>0.24225743066862804</v>
      </c>
      <c r="X134" s="23">
        <f ca="1">SQRT(Inputs!$B$38)*M134+SQRT(1-Inputs!$B$38)*_xlfn.NORM.S.INV(RAND())</f>
        <v>1.0130191360774392</v>
      </c>
      <c r="Y134" s="23">
        <f ca="1">SQRT(Inputs!$B$38)*C134+SQRT(1-Inputs!$B$38)*_xlfn.NORM.S.INV(RAND())</f>
        <v>-0.28696340762953482</v>
      </c>
      <c r="Z134" s="23">
        <f ca="1">SQRT(Inputs!$B$38)*D134+SQRT(1-Inputs!$B$38)*_xlfn.NORM.S.INV(RAND())</f>
        <v>-1.1768530425810357</v>
      </c>
      <c r="AA134" s="23">
        <f ca="1">SQRT(Inputs!$B$38)*E134+SQRT(1-Inputs!$B$38)*_xlfn.NORM.S.INV(RAND())</f>
        <v>-0.8631694078108948</v>
      </c>
      <c r="AB134" s="23">
        <f ca="1">SQRT(Inputs!$B$38)*F134+SQRT(1-Inputs!$B$38)*_xlfn.NORM.S.INV(RAND())</f>
        <v>-0.4281800106371913</v>
      </c>
      <c r="AC134" s="23">
        <f ca="1">SQRT(Inputs!$B$38)*G134+SQRT(1-Inputs!$B$38)*_xlfn.NORM.S.INV(RAND())</f>
        <v>-0.21383863055771121</v>
      </c>
      <c r="AD134" s="23">
        <f ca="1">SQRT(Inputs!$B$38)*H134+SQRT(1-Inputs!$B$38)*_xlfn.NORM.S.INV(RAND())</f>
        <v>1.0099433579426145</v>
      </c>
      <c r="AE134" s="23">
        <f ca="1">SQRT(Inputs!$B$38)*I134+SQRT(1-Inputs!$B$38)*_xlfn.NORM.S.INV(RAND())</f>
        <v>-0.94024827083151452</v>
      </c>
      <c r="AF134" s="23">
        <f ca="1">SQRT(Inputs!$B$38)*J134+SQRT(1-Inputs!$B$38)*_xlfn.NORM.S.INV(RAND())</f>
        <v>-0.15449200072315405</v>
      </c>
      <c r="AG134" s="23">
        <f ca="1">SQRT(Inputs!$B$38)*K134+SQRT(1-Inputs!$B$38)*_xlfn.NORM.S.INV(RAND())</f>
        <v>0.38609869002886321</v>
      </c>
      <c r="AH134" s="23">
        <f ca="1">SQRT(Inputs!$B$38)*L134+SQRT(1-Inputs!$B$38)*_xlfn.NORM.S.INV(RAND())</f>
        <v>-0.25617719366547459</v>
      </c>
      <c r="AI134" s="23">
        <f ca="1">SQRT(Inputs!$B$38)*M134+SQRT(1-Inputs!$B$38)*_xlfn.NORM.S.INV(RAND())</f>
        <v>2.1351447909391768</v>
      </c>
      <c r="AJ134" s="23">
        <f ca="1">SQRT(Inputs!$B$38)*C134+SQRT(1-Inputs!$B$38)*_xlfn.NORM.S.INV(RAND())</f>
        <v>0.12615961898022121</v>
      </c>
      <c r="AK134" s="23">
        <f ca="1">SQRT(Inputs!$B$38)*D134+SQRT(1-Inputs!$B$38)*_xlfn.NORM.S.INV(RAND())</f>
        <v>2.0051401552086179E-2</v>
      </c>
      <c r="AL134" s="23">
        <f ca="1">SQRT(Inputs!$B$38)*E134+SQRT(1-Inputs!$B$38)*_xlfn.NORM.S.INV(RAND())</f>
        <v>-1.1320699828650049</v>
      </c>
      <c r="AM134" s="23">
        <f ca="1">SQRT(Inputs!$B$38)*F134+SQRT(1-Inputs!$B$38)*_xlfn.NORM.S.INV(RAND())</f>
        <v>0.89569948134490174</v>
      </c>
      <c r="AN134" s="23">
        <f ca="1">SQRT(Inputs!$B$38)*G134+SQRT(1-Inputs!$B$38)*_xlfn.NORM.S.INV(RAND())</f>
        <v>0.86886939219253501</v>
      </c>
      <c r="AO134" s="23">
        <f ca="1">SQRT(Inputs!$B$38)*H134+SQRT(1-Inputs!$B$38)*_xlfn.NORM.S.INV(RAND())</f>
        <v>0.4889912506512375</v>
      </c>
      <c r="AP134" s="23">
        <f ca="1">SQRT(Inputs!$B$38)*I134+SQRT(1-Inputs!$B$38)*_xlfn.NORM.S.INV(RAND())</f>
        <v>0.28906742556556647</v>
      </c>
      <c r="AQ134" s="23">
        <f ca="1">SQRT(Inputs!$B$38)*J134+SQRT(1-Inputs!$B$38)*_xlfn.NORM.S.INV(RAND())</f>
        <v>1.3716268099473652</v>
      </c>
      <c r="AR134" s="23">
        <f ca="1">SQRT(Inputs!$B$38)*K134+SQRT(1-Inputs!$B$38)*_xlfn.NORM.S.INV(RAND())</f>
        <v>-1.3284031078327339</v>
      </c>
      <c r="AS134" s="23">
        <f ca="1">SQRT(Inputs!$B$38)*L134+SQRT(1-Inputs!$B$38)*_xlfn.NORM.S.INV(RAND())</f>
        <v>-0.54526914344208244</v>
      </c>
      <c r="AT134" s="23">
        <f ca="1">SQRT(Inputs!$B$38)*M134+SQRT(1-Inputs!$B$38)*_xlfn.NORM.S.INV(RAND())</f>
        <v>1.7348637171126007</v>
      </c>
      <c r="AU134" s="15">
        <f ca="1">Inputs!$B$6*EXP($B$8-0.5*C$5^2+C$5*N134)</f>
        <v>4638.7275481259294</v>
      </c>
      <c r="AV134" s="15">
        <f t="shared" ca="1" si="37"/>
        <v>4885.2302574684945</v>
      </c>
      <c r="AW134" s="15">
        <f t="shared" ca="1" si="38"/>
        <v>5257.8004834138446</v>
      </c>
      <c r="AX134" s="15">
        <f t="shared" ca="1" si="39"/>
        <v>7504.759610873758</v>
      </c>
      <c r="AY134" s="15">
        <f t="shared" ca="1" si="40"/>
        <v>10249.097117424561</v>
      </c>
      <c r="AZ134" s="15">
        <f t="shared" ca="1" si="41"/>
        <v>12232.44670480712</v>
      </c>
      <c r="BA134" s="15">
        <f t="shared" ca="1" si="42"/>
        <v>14308.700216833031</v>
      </c>
      <c r="BB134" s="15">
        <f t="shared" ca="1" si="43"/>
        <v>17313.875803388815</v>
      </c>
      <c r="BC134" s="15">
        <f t="shared" ca="1" si="44"/>
        <v>20228.54071238996</v>
      </c>
      <c r="BD134" s="15">
        <f t="shared" ca="1" si="45"/>
        <v>25349.817545773301</v>
      </c>
      <c r="BE134" s="15">
        <f t="shared" ca="1" si="46"/>
        <v>34065.389921846363</v>
      </c>
      <c r="BF134" s="15">
        <f ca="1">Inputs!$B$13*EXP($B$9-0.5*C$6^2+C$6*Y134)</f>
        <v>13066.139584581786</v>
      </c>
      <c r="BG134" s="15">
        <f t="shared" ca="1" si="47"/>
        <v>12877.586189804335</v>
      </c>
      <c r="BH134" s="15">
        <f t="shared" ca="1" si="48"/>
        <v>13635.321549591707</v>
      </c>
      <c r="BI134" s="15">
        <f t="shared" ca="1" si="49"/>
        <v>15627.081850285247</v>
      </c>
      <c r="BJ134" s="15">
        <f t="shared" ca="1" si="50"/>
        <v>18576.275321290581</v>
      </c>
      <c r="BK134" s="15">
        <f t="shared" ca="1" si="51"/>
        <v>26159.370037224813</v>
      </c>
      <c r="BL134" s="15">
        <f t="shared" ca="1" si="52"/>
        <v>28447.34428601601</v>
      </c>
      <c r="BM134" s="15">
        <f t="shared" ca="1" si="53"/>
        <v>34303.214515302316</v>
      </c>
      <c r="BN134" s="15">
        <f t="shared" ca="1" si="54"/>
        <v>44186.525638433064</v>
      </c>
      <c r="BO134" s="15">
        <f t="shared" ca="1" si="55"/>
        <v>52771.885198164899</v>
      </c>
      <c r="BP134" s="15">
        <f t="shared" ca="1" si="56"/>
        <v>82727.939124013574</v>
      </c>
      <c r="BQ134" s="15">
        <f ca="1">Inputs!$B$20*EXP($B$10-0.5*C$7^2+C$7*AJ134)</f>
        <v>4485.8142987304027</v>
      </c>
      <c r="BR134" s="15">
        <f t="shared" ca="1" si="57"/>
        <v>6125.555721600841</v>
      </c>
      <c r="BS134" s="15">
        <f t="shared" ca="1" si="58"/>
        <v>6059.9587006609772</v>
      </c>
      <c r="BT134" s="15">
        <f t="shared" ca="1" si="59"/>
        <v>10568.467306576276</v>
      </c>
      <c r="BU134" s="15">
        <f t="shared" ca="1" si="60"/>
        <v>18073.564294657328</v>
      </c>
      <c r="BV134" s="15">
        <f t="shared" ca="1" si="61"/>
        <v>28074.162995867326</v>
      </c>
      <c r="BW134" s="15">
        <f t="shared" ca="1" si="62"/>
        <v>41647.566437226851</v>
      </c>
      <c r="BX134" s="15">
        <f t="shared" ca="1" si="63"/>
        <v>76687.117971794039</v>
      </c>
      <c r="BY134" s="15">
        <f t="shared" ca="1" si="64"/>
        <v>83336.352722139462</v>
      </c>
      <c r="BZ134" s="15">
        <f t="shared" ca="1" si="65"/>
        <v>105779.6931439476</v>
      </c>
      <c r="CA134" s="15">
        <f t="shared" ca="1" si="66"/>
        <v>202242.29972950128</v>
      </c>
      <c r="CB134" s="15">
        <f ca="1">(AU134*DCF!C$10-DCF!C$5*MAX(AU134*DCF!C$10,0)-MAX(AU134-Inputs!$B$6,0)/Inputs!$B$10)*DCF!C$6</f>
        <v>1045.3810009015669</v>
      </c>
      <c r="CC134" s="15">
        <f ca="1">(AV134*DCF!D$10-DCF!D$5*MAX(AV134*DCF!D$10,0)-MAX(AV134-AU134,0)/Inputs!$B$10)*DCF!D$6</f>
        <v>1130.6385446703571</v>
      </c>
      <c r="CD134" s="15">
        <f ca="1">(AW134*DCF!E$10-DCF!E$5*MAX(AW134*DCF!E$10,0)-MAX(AW134-AV134,0)/Inputs!$B$10)*DCF!E$6</f>
        <v>1130.0241908398709</v>
      </c>
      <c r="CE134" s="15">
        <f ca="1">(AX134*DCF!F$10-DCF!F$5*MAX(AX134*DCF!F$10,0)-MAX(AX134-AW134,0)/Inputs!$B$10)*DCF!F$6</f>
        <v>1170.740577070098</v>
      </c>
      <c r="CF134" s="15">
        <f ca="1">(AY134*DCF!G$10-DCF!G$5*MAX(AY134*DCF!G$10,0)-MAX(AY134-AX134,0)/Inputs!$B$10)*DCF!G$6</f>
        <v>1584.2133224636295</v>
      </c>
      <c r="CG134" s="15">
        <f ca="1">(AZ134*DCF!H$10-DCF!H$5*MAX(AZ134*DCF!H$10,0)-MAX(AZ134-AY134,0)/Inputs!$B$10)*DCF!H$6</f>
        <v>2022.7590263687905</v>
      </c>
      <c r="CH134" s="15">
        <f ca="1">(BA134*DCF!I$10-DCF!I$5*MAX(BA134*DCF!I$10,0)-MAX(BA134-AZ134,0)/Inputs!$B$10)*DCF!I$6</f>
        <v>2273.0992253199984</v>
      </c>
      <c r="CI134" s="15">
        <f ca="1">(BB134*DCF!J$10-DCF!J$5*MAX(BB134*DCF!J$10,0)-MAX(BB134-BA134,0)/Inputs!$B$10)*DCF!J$6</f>
        <v>2515.7164228453321</v>
      </c>
      <c r="CJ134" s="15">
        <f ca="1">(BC134*DCF!K$10-DCF!K$5*MAX(BC134*DCF!K$10,0)-MAX(BC134-BB134,0)/Inputs!$B$10)*DCF!K$6</f>
        <v>2848.4614645544848</v>
      </c>
      <c r="CK134" s="15">
        <f ca="1">(BD134*DCF!L$10-DCF!L$5*MAX(BD134*DCF!L$10,0)-MAX(BD134-BC134,0)/Inputs!$B$10)*DCF!L$6</f>
        <v>3160.9705219472671</v>
      </c>
      <c r="CL134" s="15">
        <f ca="1">(BE134*DCF!M$10-DCF!M$5*MAX(BE134*DCF!M$10,0)-MAX(BE134-BD134,0)/Inputs!$B$10)*DCF!M$6</f>
        <v>3765.898875907787</v>
      </c>
      <c r="CM134" s="15">
        <f ca="1">(BF134*DCF!C$28-DCF!C$5*MAX(BF134*DCF!C$28,0)-MAX(BF134-Inputs!$B$13,0)/Inputs!$B$17)*DCF!C$6</f>
        <v>3599.9080599321114</v>
      </c>
      <c r="CN134" s="15">
        <f ca="1">(BG134*DCF!D$28-DCF!D$5*MAX(BG134*DCF!D$28,0)-MAX(BG134-BF134,0)/Inputs!$B$17)*DCF!D$6</f>
        <v>3792.7461391033735</v>
      </c>
      <c r="CO134" s="15">
        <f ca="1">(BH134*DCF!E$28-DCF!E$5*MAX(BH134*DCF!E$28,0)-MAX(BH134-BG134,0)/Inputs!$B$17)*DCF!E$6</f>
        <v>3712.4266500745257</v>
      </c>
      <c r="CP134" s="15">
        <f ca="1">(BI134*DCF!F$28-DCF!F$5*MAX(BI134*DCF!F$28,0)-MAX(BI134-BH134,0)/Inputs!$B$17)*DCF!F$6</f>
        <v>3879.7096466241205</v>
      </c>
      <c r="CQ134" s="15">
        <f ca="1">(BJ134*DCF!G$28-DCF!G$5*MAX(BJ134*DCF!G$28,0)-MAX(BJ134-BI134,0)/Inputs!$B$17)*DCF!G$6</f>
        <v>4323.7303625545774</v>
      </c>
      <c r="CR134" s="15">
        <f ca="1">(BK134*DCF!H$28-DCF!H$5*MAX(BK134*DCF!H$28,0)-MAX(BK134-BJ134,0)/Inputs!$B$17)*DCF!H$6</f>
        <v>5291.3007091326526</v>
      </c>
      <c r="CS134" s="15">
        <f ca="1">(BL134*DCF!I$28-DCF!I$5*MAX(BL134*DCF!I$28,0)-MAX(BL134-BK134,0)/Inputs!$B$17)*DCF!I$6</f>
        <v>6361.0849585785818</v>
      </c>
      <c r="CT134" s="15">
        <f ca="1">(BM134*DCF!J$28-DCF!J$5*MAX(BM134*DCF!J$28,0)-MAX(BM134-BL134,0)/Inputs!$B$17)*DCF!J$6</f>
        <v>6876.0240103118613</v>
      </c>
      <c r="CU134" s="15">
        <f ca="1">(BN134*DCF!K$28-DCF!K$5*MAX(BN134*DCF!K$28,0)-MAX(BN134-BM134,0)/Inputs!$B$17)*DCF!K$6</f>
        <v>8120.8793718341549</v>
      </c>
      <c r="CV134" s="15">
        <f ca="1">(BO134*DCF!L$28-DCF!L$5*MAX(BO134*DCF!L$28,0)-MAX(BO134-BN134,0)/Inputs!$B$17)*DCF!L$6</f>
        <v>9557.6510220848268</v>
      </c>
      <c r="CW134" s="15">
        <f ca="1">(BP134*DCF!M$28-DCF!M$5*MAX(BP134*DCF!M$28,0)-MAX(BP134-BO134,0)/Inputs!$B$17)*DCF!M$6</f>
        <v>12434.060244007633</v>
      </c>
      <c r="CX134" s="15">
        <f ca="1">(BQ134*DCF!C$46-DCF!C$5*MAX(BQ134*DCF!C$46,0)-MAX(BQ134-Inputs!$B$20,0)/Inputs!$B$24)*DCF!C$6</f>
        <v>-1629.4325395360756</v>
      </c>
      <c r="CY134" s="15">
        <f ca="1">(BR134*DCF!D$46-DCF!D$5*MAX(BR134*DCF!D$46,0)-MAX(BR134-BQ134,0)/Inputs!$B$24)*DCF!D$6</f>
        <v>-1745.1535659204644</v>
      </c>
      <c r="CZ134" s="15">
        <f ca="1">(BS134*DCF!E$46-DCF!E$5*MAX(BS134*DCF!E$46,0)-MAX(BS134-BR134,0)/Inputs!$B$24)*DCF!E$6</f>
        <v>-716.60066753286924</v>
      </c>
      <c r="DA134" s="15">
        <f ca="1">(BT134*DCF!F$46-DCF!F$5*MAX(BT134*DCF!F$46,0)-MAX(BT134-BS134,0)/Inputs!$B$24)*DCF!F$6</f>
        <v>-2411.3531164553315</v>
      </c>
      <c r="DB134" s="15">
        <f ca="1">(BU134*DCF!G$46-DCF!G$5*MAX(BU134*DCF!G$46,0)-MAX(BU134-BT134,0)/Inputs!$B$24)*DCF!G$6</f>
        <v>-3132.5253380491044</v>
      </c>
      <c r="DC134" s="15">
        <f ca="1">(BV134*DCF!H$46-DCF!H$5*MAX(BV134*DCF!H$46,0)-MAX(BV134-BU134,0)/Inputs!$B$24)*DCF!H$6</f>
        <v>-3107.6247717161441</v>
      </c>
      <c r="DD134" s="15">
        <f ca="1">(BW134*DCF!I$46-DCF!I$5*MAX(BW134*DCF!I$46,0)-MAX(BW134-BV134,0)/Inputs!$B$24)*DCF!I$6</f>
        <v>-2934.5323452113726</v>
      </c>
      <c r="DE134" s="15">
        <f ca="1">(BX134*DCF!J$46-DCF!J$5*MAX(BX134*DCF!J$46,0)-MAX(BX134-BW134,0)/Inputs!$B$24)*DCF!J$6</f>
        <v>-6075.1041304167138</v>
      </c>
      <c r="DF134" s="15">
        <f ca="1">(BY134*DCF!K$46-DCF!K$5*MAX(BY134*DCF!K$46,0)-MAX(BY134-BX134,0)/Inputs!$B$24)*DCF!K$6</f>
        <v>3131.5648915973188</v>
      </c>
      <c r="DG134" s="15">
        <f ca="1">(BZ134*DCF!L$46-DCF!L$5*MAX(BZ134*DCF!L$46,0)-MAX(BZ134-BY134,0)/Inputs!$B$24)*DCF!L$6</f>
        <v>2233.0589447546013</v>
      </c>
      <c r="DH134" s="15">
        <f ca="1">(CA134*DCF!M$46-DCF!M$5*MAX(CA134*DCF!M$46,0)-MAX(CA134-BZ134,0)/Inputs!$B$24)*DCF!M$6</f>
        <v>-4311.1034479753553</v>
      </c>
      <c r="DI134" s="15">
        <f ca="1">SUM(CB134:CL134)+BE134*DCF!M$10*(1+Inputs!$B$30)*(1-Inputs!$B$33)*(1-Inputs!$B$30/Inputs!$B$31)/(Inputs!$B$29-Inputs!$B$30)*DCF!M$6</f>
        <v>117452.33379353468</v>
      </c>
      <c r="DJ134" s="15">
        <f ca="1">SUM(CM134:CW134)+BP134*DCF!M$28*(1+Inputs!$B$30)*(1-Inputs!$B$33)*(1-Inputs!$B$30/Inputs!$B$31)/(Inputs!$B$29-Inputs!$B$30)*DCF!M$6</f>
        <v>374926.78590206808</v>
      </c>
      <c r="DK134" s="15">
        <f ca="1">SUM(CX134:DH134)+CA134*DCF!M$46*(1+Inputs!$B$30)*(1-Inputs!$B$33)*(1-Inputs!$B$30/Inputs!$B$31)/(Inputs!$B$29-Inputs!$B$30)*DCF!M$6</f>
        <v>291991.74642728933</v>
      </c>
      <c r="DM134" s="15">
        <f ca="1">DI134+DJ134+DK134+Inputs!$B$34+Inputs!$B$36-Inputs!$B$35</f>
        <v>861221.86612289213</v>
      </c>
    </row>
    <row r="135" spans="1:117" x14ac:dyDescent="0.75">
      <c r="A135" s="11">
        <v>122</v>
      </c>
      <c r="C135" s="23">
        <f t="shared" ca="1" si="72"/>
        <v>-1.3456168948819487</v>
      </c>
      <c r="D135" s="23">
        <f t="shared" ca="1" si="72"/>
        <v>1.3946874985611184</v>
      </c>
      <c r="E135" s="23">
        <f t="shared" ca="1" si="72"/>
        <v>-1.8522992407721495</v>
      </c>
      <c r="F135" s="23">
        <f t="shared" ca="1" si="72"/>
        <v>-2.7341134865525557E-2</v>
      </c>
      <c r="G135" s="23">
        <f t="shared" ca="1" si="72"/>
        <v>-1.3376507787774721</v>
      </c>
      <c r="H135" s="23">
        <f t="shared" ca="1" si="72"/>
        <v>-3.5854173845914694</v>
      </c>
      <c r="I135" s="23">
        <f t="shared" ca="1" si="72"/>
        <v>-0.56332942677842135</v>
      </c>
      <c r="J135" s="23">
        <f t="shared" ca="1" si="72"/>
        <v>-1.814271585987328</v>
      </c>
      <c r="K135" s="23">
        <f t="shared" ca="1" si="72"/>
        <v>-0.74138547328737392</v>
      </c>
      <c r="L135" s="23">
        <f t="shared" ca="1" si="72"/>
        <v>-1.6160069494035987</v>
      </c>
      <c r="M135" s="23">
        <f t="shared" ca="1" si="72"/>
        <v>0.58658875506187347</v>
      </c>
      <c r="N135" s="23">
        <f ca="1">SQRT(Inputs!$B$38)*C135+SQRT(1-Inputs!$B$38)*_xlfn.NORM.S.INV(RAND())</f>
        <v>-1.6981451176395286</v>
      </c>
      <c r="O135" s="23">
        <f ca="1">SQRT(Inputs!$B$38)*D135+SQRT(1-Inputs!$B$38)*_xlfn.NORM.S.INV(RAND())</f>
        <v>-5.9788900821177715E-2</v>
      </c>
      <c r="P135" s="23">
        <f ca="1">SQRT(Inputs!$B$38)*E135+SQRT(1-Inputs!$B$38)*_xlfn.NORM.S.INV(RAND())</f>
        <v>-1.4978002683720504</v>
      </c>
      <c r="Q135" s="23">
        <f ca="1">SQRT(Inputs!$B$38)*F135+SQRT(1-Inputs!$B$38)*_xlfn.NORM.S.INV(RAND())</f>
        <v>-1.2907046232118882</v>
      </c>
      <c r="R135" s="23">
        <f ca="1">SQRT(Inputs!$B$38)*G135+SQRT(1-Inputs!$B$38)*_xlfn.NORM.S.INV(RAND())</f>
        <v>-1.2806536682734155</v>
      </c>
      <c r="S135" s="23">
        <f ca="1">SQRT(Inputs!$B$38)*H135+SQRT(1-Inputs!$B$38)*_xlfn.NORM.S.INV(RAND())</f>
        <v>-1.7481379552825129</v>
      </c>
      <c r="T135" s="23">
        <f ca="1">SQRT(Inputs!$B$38)*I135+SQRT(1-Inputs!$B$38)*_xlfn.NORM.S.INV(RAND())</f>
        <v>-1.150948369233624</v>
      </c>
      <c r="U135" s="23">
        <f ca="1">SQRT(Inputs!$B$38)*J135+SQRT(1-Inputs!$B$38)*_xlfn.NORM.S.INV(RAND())</f>
        <v>-1.1500886004149615</v>
      </c>
      <c r="V135" s="23">
        <f ca="1">SQRT(Inputs!$B$38)*K135+SQRT(1-Inputs!$B$38)*_xlfn.NORM.S.INV(RAND())</f>
        <v>-1.6289306568336577</v>
      </c>
      <c r="W135" s="23">
        <f ca="1">SQRT(Inputs!$B$38)*L135+SQRT(1-Inputs!$B$38)*_xlfn.NORM.S.INV(RAND())</f>
        <v>-0.10604249115589981</v>
      </c>
      <c r="X135" s="23">
        <f ca="1">SQRT(Inputs!$B$38)*M135+SQRT(1-Inputs!$B$38)*_xlfn.NORM.S.INV(RAND())</f>
        <v>4.9175307724969419E-2</v>
      </c>
      <c r="Y135" s="23">
        <f ca="1">SQRT(Inputs!$B$38)*C135+SQRT(1-Inputs!$B$38)*_xlfn.NORM.S.INV(RAND())</f>
        <v>1.9376511558267695E-2</v>
      </c>
      <c r="Z135" s="23">
        <f ca="1">SQRT(Inputs!$B$38)*D135+SQRT(1-Inputs!$B$38)*_xlfn.NORM.S.INV(RAND())</f>
        <v>0.98241548193195927</v>
      </c>
      <c r="AA135" s="23">
        <f ca="1">SQRT(Inputs!$B$38)*E135+SQRT(1-Inputs!$B$38)*_xlfn.NORM.S.INV(RAND())</f>
        <v>-0.8240299879383729</v>
      </c>
      <c r="AB135" s="23">
        <f ca="1">SQRT(Inputs!$B$38)*F135+SQRT(1-Inputs!$B$38)*_xlfn.NORM.S.INV(RAND())</f>
        <v>0.10474690196703178</v>
      </c>
      <c r="AC135" s="23">
        <f ca="1">SQRT(Inputs!$B$38)*G135+SQRT(1-Inputs!$B$38)*_xlfn.NORM.S.INV(RAND())</f>
        <v>-1.2322635119094674</v>
      </c>
      <c r="AD135" s="23">
        <f ca="1">SQRT(Inputs!$B$38)*H135+SQRT(1-Inputs!$B$38)*_xlfn.NORM.S.INV(RAND())</f>
        <v>-1.1111096894576065</v>
      </c>
      <c r="AE135" s="23">
        <f ca="1">SQRT(Inputs!$B$38)*I135+SQRT(1-Inputs!$B$38)*_xlfn.NORM.S.INV(RAND())</f>
        <v>-1.1996871644191134</v>
      </c>
      <c r="AF135" s="23">
        <f ca="1">SQRT(Inputs!$B$38)*J135+SQRT(1-Inputs!$B$38)*_xlfn.NORM.S.INV(RAND())</f>
        <v>-1.3000917019417151</v>
      </c>
      <c r="AG135" s="23">
        <f ca="1">SQRT(Inputs!$B$38)*K135+SQRT(1-Inputs!$B$38)*_xlfn.NORM.S.INV(RAND())</f>
        <v>-0.68776677228249405</v>
      </c>
      <c r="AH135" s="23">
        <f ca="1">SQRT(Inputs!$B$38)*L135+SQRT(1-Inputs!$B$38)*_xlfn.NORM.S.INV(RAND())</f>
        <v>-0.27652144283118918</v>
      </c>
      <c r="AI135" s="23">
        <f ca="1">SQRT(Inputs!$B$38)*M135+SQRT(1-Inputs!$B$38)*_xlfn.NORM.S.INV(RAND())</f>
        <v>0.65872811051388158</v>
      </c>
      <c r="AJ135" s="23">
        <f ca="1">SQRT(Inputs!$B$38)*C135+SQRT(1-Inputs!$B$38)*_xlfn.NORM.S.INV(RAND())</f>
        <v>0.38222801856286936</v>
      </c>
      <c r="AK135" s="23">
        <f ca="1">SQRT(Inputs!$B$38)*D135+SQRT(1-Inputs!$B$38)*_xlfn.NORM.S.INV(RAND())</f>
        <v>0.98952172371101121</v>
      </c>
      <c r="AL135" s="23">
        <f ca="1">SQRT(Inputs!$B$38)*E135+SQRT(1-Inputs!$B$38)*_xlfn.NORM.S.INV(RAND())</f>
        <v>-1.826734484160971</v>
      </c>
      <c r="AM135" s="23">
        <f ca="1">SQRT(Inputs!$B$38)*F135+SQRT(1-Inputs!$B$38)*_xlfn.NORM.S.INV(RAND())</f>
        <v>1.6887870019922373</v>
      </c>
      <c r="AN135" s="23">
        <f ca="1">SQRT(Inputs!$B$38)*G135+SQRT(1-Inputs!$B$38)*_xlfn.NORM.S.INV(RAND())</f>
        <v>0.11458819558967093</v>
      </c>
      <c r="AO135" s="23">
        <f ca="1">SQRT(Inputs!$B$38)*H135+SQRT(1-Inputs!$B$38)*_xlfn.NORM.S.INV(RAND())</f>
        <v>-2.1522059892095422</v>
      </c>
      <c r="AP135" s="23">
        <f ca="1">SQRT(Inputs!$B$38)*I135+SQRT(1-Inputs!$B$38)*_xlfn.NORM.S.INV(RAND())</f>
        <v>0.356166663894318</v>
      </c>
      <c r="AQ135" s="23">
        <f ca="1">SQRT(Inputs!$B$38)*J135+SQRT(1-Inputs!$B$38)*_xlfn.NORM.S.INV(RAND())</f>
        <v>-2.6670197094638066</v>
      </c>
      <c r="AR135" s="23">
        <f ca="1">SQRT(Inputs!$B$38)*K135+SQRT(1-Inputs!$B$38)*_xlfn.NORM.S.INV(RAND())</f>
        <v>0.26831925560406467</v>
      </c>
      <c r="AS135" s="23">
        <f ca="1">SQRT(Inputs!$B$38)*L135+SQRT(1-Inputs!$B$38)*_xlfn.NORM.S.INV(RAND())</f>
        <v>-1.4935857756618922</v>
      </c>
      <c r="AT135" s="23">
        <f ca="1">SQRT(Inputs!$B$38)*M135+SQRT(1-Inputs!$B$38)*_xlfn.NORM.S.INV(RAND())</f>
        <v>1.220004381855444E-2</v>
      </c>
      <c r="AU135" s="15">
        <f ca="1">Inputs!$B$6*EXP($B$8-0.5*C$5^2+C$5*N135)</f>
        <v>3769.6160949433306</v>
      </c>
      <c r="AV135" s="15">
        <f t="shared" ca="1" si="37"/>
        <v>4548.3528872888883</v>
      </c>
      <c r="AW135" s="15">
        <f t="shared" ca="1" si="38"/>
        <v>4531.4217597157349</v>
      </c>
      <c r="AX135" s="15">
        <f t="shared" ca="1" si="39"/>
        <v>4708.5134865732853</v>
      </c>
      <c r="AY135" s="15">
        <f t="shared" ca="1" si="40"/>
        <v>4954.9135288768284</v>
      </c>
      <c r="AZ135" s="15">
        <f t="shared" ca="1" si="41"/>
        <v>4998.834174510167</v>
      </c>
      <c r="BA135" s="15">
        <f t="shared" ca="1" si="42"/>
        <v>5423.0699920829347</v>
      </c>
      <c r="BB135" s="15">
        <f t="shared" ca="1" si="43"/>
        <v>5916.8736029465836</v>
      </c>
      <c r="BC135" s="15">
        <f t="shared" ca="1" si="44"/>
        <v>6192.2640798448128</v>
      </c>
      <c r="BD135" s="15">
        <f t="shared" ca="1" si="45"/>
        <v>7511.236371004652</v>
      </c>
      <c r="BE135" s="15">
        <f t="shared" ca="1" si="46"/>
        <v>9245.3734593682057</v>
      </c>
      <c r="BF135" s="15">
        <f ca="1">Inputs!$B$13*EXP($B$9-0.5*C$6^2+C$6*Y135)</f>
        <v>13884.25273063392</v>
      </c>
      <c r="BG135" s="15">
        <f t="shared" ca="1" si="47"/>
        <v>20203.067445135261</v>
      </c>
      <c r="BH135" s="15">
        <f t="shared" ca="1" si="48"/>
        <v>21531.162666197102</v>
      </c>
      <c r="BI135" s="15">
        <f t="shared" ca="1" si="49"/>
        <v>26785.775174110069</v>
      </c>
      <c r="BJ135" s="15">
        <f t="shared" ca="1" si="50"/>
        <v>27493.493955932685</v>
      </c>
      <c r="BK135" s="15">
        <f t="shared" ca="1" si="51"/>
        <v>29006.049722781147</v>
      </c>
      <c r="BL135" s="15">
        <f t="shared" ca="1" si="52"/>
        <v>30500.121680575292</v>
      </c>
      <c r="BM135" s="15">
        <f t="shared" ca="1" si="53"/>
        <v>31899.803504978143</v>
      </c>
      <c r="BN135" s="15">
        <f t="shared" ca="1" si="54"/>
        <v>36128.899207588627</v>
      </c>
      <c r="BO135" s="15">
        <f t="shared" ca="1" si="55"/>
        <v>43046.758662941778</v>
      </c>
      <c r="BP135" s="15">
        <f t="shared" ca="1" si="56"/>
        <v>57087.951209402381</v>
      </c>
      <c r="BQ135" s="15">
        <f ca="1">Inputs!$B$20*EXP($B$10-0.5*C$7^2+C$7*AJ135)</f>
        <v>4912.3039492554244</v>
      </c>
      <c r="BR135" s="15">
        <f t="shared" ca="1" si="57"/>
        <v>9126.4510571326755</v>
      </c>
      <c r="BS135" s="15">
        <f t="shared" ca="1" si="58"/>
        <v>7395.7147440497265</v>
      </c>
      <c r="BT135" s="15">
        <f t="shared" ca="1" si="59"/>
        <v>15881.024529830042</v>
      </c>
      <c r="BU135" s="15">
        <f t="shared" ca="1" si="60"/>
        <v>22627.980238246353</v>
      </c>
      <c r="BV135" s="15">
        <f t="shared" ca="1" si="61"/>
        <v>19385.563517446528</v>
      </c>
      <c r="BW135" s="15">
        <f t="shared" ca="1" si="62"/>
        <v>29169.492751153019</v>
      </c>
      <c r="BX135" s="15">
        <f t="shared" ca="1" si="63"/>
        <v>23902.189169743389</v>
      </c>
      <c r="BY135" s="15">
        <f t="shared" ca="1" si="64"/>
        <v>35255.221098331975</v>
      </c>
      <c r="BZ135" s="15">
        <f t="shared" ca="1" si="65"/>
        <v>37590.624400723427</v>
      </c>
      <c r="CA135" s="15">
        <f t="shared" ca="1" si="66"/>
        <v>52918.018262826052</v>
      </c>
      <c r="CB135" s="15">
        <f ca="1">(AU135*DCF!C$10-DCF!C$5*MAX(AU135*DCF!C$10,0)-MAX(AU135-Inputs!$B$6,0)/Inputs!$B$10)*DCF!C$6</f>
        <v>968.07177595217888</v>
      </c>
      <c r="CC135" s="15">
        <f ca="1">(AV135*DCF!D$10-DCF!D$5*MAX(AV135*DCF!D$10,0)-MAX(AV135-AU135,0)/Inputs!$B$10)*DCF!D$6</f>
        <v>918.75561637356145</v>
      </c>
      <c r="CD135" s="15">
        <f ca="1">(AW135*DCF!E$10-DCF!E$5*MAX(AW135*DCF!E$10,0)-MAX(AW135-AV135,0)/Inputs!$B$10)*DCF!E$6</f>
        <v>1046.2331501549779</v>
      </c>
      <c r="CE135" s="15">
        <f ca="1">(AX135*DCF!F$10-DCF!F$5*MAX(AX135*DCF!F$10,0)-MAX(AX135-AW135,0)/Inputs!$B$10)*DCF!F$6</f>
        <v>991.01259249975101</v>
      </c>
      <c r="CF135" s="15">
        <f ca="1">(AY135*DCF!G$10-DCF!G$5*MAX(AY135*DCF!G$10,0)-MAX(AY135-AX135,0)/Inputs!$B$10)*DCF!G$6</f>
        <v>973.54728647121203</v>
      </c>
      <c r="CG135" s="15">
        <f ca="1">(AZ135*DCF!H$10-DCF!H$5*MAX(AZ135*DCF!H$10,0)-MAX(AZ135-AY135,0)/Inputs!$B$10)*DCF!H$6</f>
        <v>962.7283425407411</v>
      </c>
      <c r="CH135" s="15">
        <f ca="1">(BA135*DCF!I$10-DCF!I$5*MAX(BA135*DCF!I$10,0)-MAX(BA135-AZ135,0)/Inputs!$B$10)*DCF!I$6</f>
        <v>921.00751539514749</v>
      </c>
      <c r="CI135" s="15">
        <f ca="1">(BB135*DCF!J$10-DCF!J$5*MAX(BB135*DCF!J$10,0)-MAX(BB135-BA135,0)/Inputs!$B$10)*DCF!J$6</f>
        <v>940.52143933551349</v>
      </c>
      <c r="CJ135" s="15">
        <f ca="1">(BC135*DCF!K$10-DCF!K$5*MAX(BC135*DCF!K$10,0)-MAX(BC135-BB135,0)/Inputs!$B$10)*DCF!K$6</f>
        <v>958.30459396975505</v>
      </c>
      <c r="CK135" s="15">
        <f ca="1">(BD135*DCF!L$10-DCF!L$5*MAX(BD135*DCF!L$10,0)-MAX(BD135-BC135,0)/Inputs!$B$10)*DCF!L$6</f>
        <v>962.27280490278179</v>
      </c>
      <c r="CL135" s="15">
        <f ca="1">(BE135*DCF!M$10-DCF!M$5*MAX(BE135*DCF!M$10,0)-MAX(BE135-BD135,0)/Inputs!$B$10)*DCF!M$6</f>
        <v>1097.480570908675</v>
      </c>
      <c r="CM135" s="15">
        <f ca="1">(BF135*DCF!C$28-DCF!C$5*MAX(BF135*DCF!C$28,0)-MAX(BF135-Inputs!$B$13,0)/Inputs!$B$17)*DCF!C$6</f>
        <v>3660.6501464349417</v>
      </c>
      <c r="CN135" s="15">
        <f ca="1">(BG135*DCF!D$28-DCF!D$5*MAX(BG135*DCF!D$28,0)-MAX(BG135-BF135,0)/Inputs!$B$17)*DCF!D$6</f>
        <v>4602.1764284321989</v>
      </c>
      <c r="CO135" s="15">
        <f ca="1">(BH135*DCF!E$28-DCF!E$5*MAX(BH135*DCF!E$28,0)-MAX(BH135-BG135,0)/Inputs!$B$17)*DCF!E$6</f>
        <v>5836.2593733675603</v>
      </c>
      <c r="CP135" s="15">
        <f ca="1">(BI135*DCF!F$28-DCF!F$5*MAX(BI135*DCF!F$28,0)-MAX(BI135-BH135,0)/Inputs!$B$17)*DCF!F$6</f>
        <v>6314.9471367986816</v>
      </c>
      <c r="CQ135" s="15">
        <f ca="1">(BJ135*DCF!G$28-DCF!G$5*MAX(BJ135*DCF!G$28,0)-MAX(BJ135-BI135,0)/Inputs!$B$17)*DCF!G$6</f>
        <v>7014.364291709634</v>
      </c>
      <c r="CR135" s="15">
        <f ca="1">(BK135*DCF!H$28-DCF!H$5*MAX(BK135*DCF!H$28,0)-MAX(BK135-BJ135,0)/Inputs!$B$17)*DCF!H$6</f>
        <v>6938.5073938235164</v>
      </c>
      <c r="CS135" s="15">
        <f ca="1">(BL135*DCF!I$28-DCF!I$5*MAX(BL135*DCF!I$28,0)-MAX(BL135-BK135,0)/Inputs!$B$17)*DCF!I$6</f>
        <v>6957.7511149967604</v>
      </c>
      <c r="CT135" s="15">
        <f ca="1">(BM135*DCF!J$28-DCF!J$5*MAX(BM135*DCF!J$28,0)-MAX(BM135-BL135,0)/Inputs!$B$17)*DCF!J$6</f>
        <v>6930.7180130135293</v>
      </c>
      <c r="CU135" s="15">
        <f ca="1">(BN135*DCF!K$28-DCF!K$5*MAX(BN135*DCF!K$28,0)-MAX(BN135-BM135,0)/Inputs!$B$17)*DCF!K$6</f>
        <v>7111.8098470489122</v>
      </c>
      <c r="CV135" s="15">
        <f ca="1">(BO135*DCF!L$28-DCF!L$5*MAX(BO135*DCF!L$28,0)-MAX(BO135-BN135,0)/Inputs!$B$17)*DCF!L$6</f>
        <v>7805.9645664742975</v>
      </c>
      <c r="CW135" s="15">
        <f ca="1">(BP135*DCF!M$28-DCF!M$5*MAX(BP135*DCF!M$28,0)-MAX(BP135-BO135,0)/Inputs!$B$17)*DCF!M$6</f>
        <v>9273.4318897869034</v>
      </c>
      <c r="CX135" s="15">
        <f ca="1">(BQ135*DCF!C$46-DCF!C$5*MAX(BQ135*DCF!C$46,0)-MAX(BQ135-Inputs!$B$20,0)/Inputs!$B$24)*DCF!C$6</f>
        <v>-1924.9219047959061</v>
      </c>
      <c r="CY135" s="15">
        <f ca="1">(BR135*DCF!D$46-DCF!D$5*MAX(BR135*DCF!D$46,0)-MAX(BR135-BQ135,0)/Inputs!$B$24)*DCF!D$6</f>
        <v>-3355.8139541969167</v>
      </c>
      <c r="CZ135" s="15">
        <f ca="1">(BS135*DCF!E$46-DCF!E$5*MAX(BS135*DCF!E$46,0)-MAX(BS135-BR135,0)/Inputs!$B$24)*DCF!E$6</f>
        <v>-874.55614538934992</v>
      </c>
      <c r="DA135" s="15">
        <f ca="1">(BT135*DCF!F$46-DCF!F$5*MAX(BT135*DCF!F$46,0)-MAX(BT135-BS135,0)/Inputs!$B$24)*DCF!F$6</f>
        <v>-4246.3261478658114</v>
      </c>
      <c r="DB135" s="15">
        <f ca="1">(BU135*DCF!G$46-DCF!G$5*MAX(BU135*DCF!G$46,0)-MAX(BU135-BT135,0)/Inputs!$B$24)*DCF!G$6</f>
        <v>-3030.7031445277521</v>
      </c>
      <c r="DC135" s="15">
        <f ca="1">(BV135*DCF!H$46-DCF!H$5*MAX(BV135*DCF!H$46,0)-MAX(BV135-BU135,0)/Inputs!$B$24)*DCF!H$6</f>
        <v>0</v>
      </c>
      <c r="DD135" s="15">
        <f ca="1">(BW135*DCF!I$46-DCF!I$5*MAX(BW135*DCF!I$46,0)-MAX(BW135-BV135,0)/Inputs!$B$24)*DCF!I$6</f>
        <v>-2134.9068459997134</v>
      </c>
      <c r="DE135" s="15">
        <f ca="1">(BX135*DCF!J$46-DCF!J$5*MAX(BX135*DCF!J$46,0)-MAX(BX135-BW135,0)/Inputs!$B$24)*DCF!J$6</f>
        <v>1002.6307187990225</v>
      </c>
      <c r="DF135" s="15">
        <f ca="1">(BY135*DCF!K$46-DCF!K$5*MAX(BY135*DCF!K$46,0)-MAX(BY135-BX135,0)/Inputs!$B$24)*DCF!K$6</f>
        <v>-767.294625969972</v>
      </c>
      <c r="DG135" s="15">
        <f ca="1">(BZ135*DCF!L$46-DCF!L$5*MAX(BZ135*DCF!L$46,0)-MAX(BZ135-BY135,0)/Inputs!$B$24)*DCF!L$6</f>
        <v>2069.9567274537912</v>
      </c>
      <c r="DH135" s="15">
        <f ca="1">(CA135*DCF!M$46-DCF!M$5*MAX(CA135*DCF!M$46,0)-MAX(CA135-BZ135,0)/Inputs!$B$24)*DCF!M$6</f>
        <v>944.27820548914065</v>
      </c>
      <c r="DI135" s="15">
        <f ca="1">SUM(CB135:CL135)+BE135*DCF!M$10*(1+Inputs!$B$30)*(1-Inputs!$B$33)*(1-Inputs!$B$30/Inputs!$B$31)/(Inputs!$B$29-Inputs!$B$30)*DCF!M$6</f>
        <v>36469.932283333328</v>
      </c>
      <c r="DJ135" s="15">
        <f ca="1">SUM(CM135:CW135)+BP135*DCF!M$28*(1+Inputs!$B$30)*(1-Inputs!$B$33)*(1-Inputs!$B$30/Inputs!$B$31)/(Inputs!$B$29-Inputs!$B$30)*DCF!M$6</f>
        <v>284281.94436957978</v>
      </c>
      <c r="DK135" s="15">
        <f ca="1">SUM(CX135:DH135)+CA135*DCF!M$46*(1+Inputs!$B$30)*(1-Inputs!$B$33)*(1-Inputs!$B$30/Inputs!$B$31)/(Inputs!$B$29-Inputs!$B$30)*DCF!M$6</f>
        <v>69499.867657325987</v>
      </c>
      <c r="DM135" s="15">
        <f ca="1">DI135+DJ135+DK135+Inputs!$B$34+Inputs!$B$36-Inputs!$B$35</f>
        <v>467102.7443102391</v>
      </c>
    </row>
    <row r="136" spans="1:117" x14ac:dyDescent="0.75">
      <c r="A136" s="11">
        <v>123</v>
      </c>
      <c r="C136" s="23">
        <f t="shared" ca="1" si="72"/>
        <v>-0.25660774342279707</v>
      </c>
      <c r="D136" s="23">
        <f t="shared" ca="1" si="72"/>
        <v>0.38926318407281613</v>
      </c>
      <c r="E136" s="23">
        <f t="shared" ca="1" si="72"/>
        <v>-1.179959991506794</v>
      </c>
      <c r="F136" s="23">
        <f t="shared" ca="1" si="72"/>
        <v>-2.0194689834768331</v>
      </c>
      <c r="G136" s="23">
        <f t="shared" ca="1" si="72"/>
        <v>-2.1060315437628678</v>
      </c>
      <c r="H136" s="23">
        <f t="shared" ca="1" si="72"/>
        <v>0.25876733619990583</v>
      </c>
      <c r="I136" s="23">
        <f t="shared" ca="1" si="72"/>
        <v>-0.54390289363315558</v>
      </c>
      <c r="J136" s="23">
        <f t="shared" ca="1" si="72"/>
        <v>-9.6840907183825542E-2</v>
      </c>
      <c r="K136" s="23">
        <f t="shared" ca="1" si="72"/>
        <v>-0.24979840986913993</v>
      </c>
      <c r="L136" s="23">
        <f t="shared" ca="1" si="72"/>
        <v>0.37492152284663294</v>
      </c>
      <c r="M136" s="23">
        <f t="shared" ca="1" si="72"/>
        <v>0.36373322776114897</v>
      </c>
      <c r="N136" s="23">
        <f ca="1">SQRT(Inputs!$B$38)*C136+SQRT(1-Inputs!$B$38)*_xlfn.NORM.S.INV(RAND())</f>
        <v>0.37437108205279512</v>
      </c>
      <c r="O136" s="23">
        <f ca="1">SQRT(Inputs!$B$38)*D136+SQRT(1-Inputs!$B$38)*_xlfn.NORM.S.INV(RAND())</f>
        <v>-0.72755905784037278</v>
      </c>
      <c r="P136" s="23">
        <f ca="1">SQRT(Inputs!$B$38)*E136+SQRT(1-Inputs!$B$38)*_xlfn.NORM.S.INV(RAND())</f>
        <v>1.5183497961871351E-2</v>
      </c>
      <c r="Q136" s="23">
        <f ca="1">SQRT(Inputs!$B$38)*F136+SQRT(1-Inputs!$B$38)*_xlfn.NORM.S.INV(RAND())</f>
        <v>-1.8004482896451002</v>
      </c>
      <c r="R136" s="23">
        <f ca="1">SQRT(Inputs!$B$38)*G136+SQRT(1-Inputs!$B$38)*_xlfn.NORM.S.INV(RAND())</f>
        <v>-0.1383051782996545</v>
      </c>
      <c r="S136" s="23">
        <f ca="1">SQRT(Inputs!$B$38)*H136+SQRT(1-Inputs!$B$38)*_xlfn.NORM.S.INV(RAND())</f>
        <v>-0.15618943087656736</v>
      </c>
      <c r="T136" s="23">
        <f ca="1">SQRT(Inputs!$B$38)*I136+SQRT(1-Inputs!$B$38)*_xlfn.NORM.S.INV(RAND())</f>
        <v>0.53314185688561655</v>
      </c>
      <c r="U136" s="23">
        <f ca="1">SQRT(Inputs!$B$38)*J136+SQRT(1-Inputs!$B$38)*_xlfn.NORM.S.INV(RAND())</f>
        <v>-0.1640966369147483</v>
      </c>
      <c r="V136" s="23">
        <f ca="1">SQRT(Inputs!$B$38)*K136+SQRT(1-Inputs!$B$38)*_xlfn.NORM.S.INV(RAND())</f>
        <v>0.41947457744574074</v>
      </c>
      <c r="W136" s="23">
        <f ca="1">SQRT(Inputs!$B$38)*L136+SQRT(1-Inputs!$B$38)*_xlfn.NORM.S.INV(RAND())</f>
        <v>-1.9273680087623519</v>
      </c>
      <c r="X136" s="23">
        <f ca="1">SQRT(Inputs!$B$38)*M136+SQRT(1-Inputs!$B$38)*_xlfn.NORM.S.INV(RAND())</f>
        <v>7.8297809104999574E-2</v>
      </c>
      <c r="Y136" s="23">
        <f ca="1">SQRT(Inputs!$B$38)*C136+SQRT(1-Inputs!$B$38)*_xlfn.NORM.S.INV(RAND())</f>
        <v>-0.47750048832333458</v>
      </c>
      <c r="Z136" s="23">
        <f ca="1">SQRT(Inputs!$B$38)*D136+SQRT(1-Inputs!$B$38)*_xlfn.NORM.S.INV(RAND())</f>
        <v>0.60690532291343446</v>
      </c>
      <c r="AA136" s="23">
        <f ca="1">SQRT(Inputs!$B$38)*E136+SQRT(1-Inputs!$B$38)*_xlfn.NORM.S.INV(RAND())</f>
        <v>-1.7314467543303418</v>
      </c>
      <c r="AB136" s="23">
        <f ca="1">SQRT(Inputs!$B$38)*F136+SQRT(1-Inputs!$B$38)*_xlfn.NORM.S.INV(RAND())</f>
        <v>-3.0169818321832995</v>
      </c>
      <c r="AC136" s="23">
        <f ca="1">SQRT(Inputs!$B$38)*G136+SQRT(1-Inputs!$B$38)*_xlfn.NORM.S.INV(RAND())</f>
        <v>-0.95711329818203505</v>
      </c>
      <c r="AD136" s="23">
        <f ca="1">SQRT(Inputs!$B$38)*H136+SQRT(1-Inputs!$B$38)*_xlfn.NORM.S.INV(RAND())</f>
        <v>0.8191042476742757</v>
      </c>
      <c r="AE136" s="23">
        <f ca="1">SQRT(Inputs!$B$38)*I136+SQRT(1-Inputs!$B$38)*_xlfn.NORM.S.INV(RAND())</f>
        <v>1.3219555199309716</v>
      </c>
      <c r="AF136" s="23">
        <f ca="1">SQRT(Inputs!$B$38)*J136+SQRT(1-Inputs!$B$38)*_xlfn.NORM.S.INV(RAND())</f>
        <v>0.58180655769890843</v>
      </c>
      <c r="AG136" s="23">
        <f ca="1">SQRT(Inputs!$B$38)*K136+SQRT(1-Inputs!$B$38)*_xlfn.NORM.S.INV(RAND())</f>
        <v>1.2392389863288384</v>
      </c>
      <c r="AH136" s="23">
        <f ca="1">SQRT(Inputs!$B$38)*L136+SQRT(1-Inputs!$B$38)*_xlfn.NORM.S.INV(RAND())</f>
        <v>1.0586800123688944</v>
      </c>
      <c r="AI136" s="23">
        <f ca="1">SQRT(Inputs!$B$38)*M136+SQRT(1-Inputs!$B$38)*_xlfn.NORM.S.INV(RAND())</f>
        <v>2.3622714757087535</v>
      </c>
      <c r="AJ136" s="23">
        <f ca="1">SQRT(Inputs!$B$38)*C136+SQRT(1-Inputs!$B$38)*_xlfn.NORM.S.INV(RAND())</f>
        <v>-1.7181705090057977</v>
      </c>
      <c r="AK136" s="23">
        <f ca="1">SQRT(Inputs!$B$38)*D136+SQRT(1-Inputs!$B$38)*_xlfn.NORM.S.INV(RAND())</f>
        <v>-1.3563724744794079</v>
      </c>
      <c r="AL136" s="23">
        <f ca="1">SQRT(Inputs!$B$38)*E136+SQRT(1-Inputs!$B$38)*_xlfn.NORM.S.INV(RAND())</f>
        <v>0.84659166175674516</v>
      </c>
      <c r="AM136" s="23">
        <f ca="1">SQRT(Inputs!$B$38)*F136+SQRT(1-Inputs!$B$38)*_xlfn.NORM.S.INV(RAND())</f>
        <v>-0.26281345321722438</v>
      </c>
      <c r="AN136" s="23">
        <f ca="1">SQRT(Inputs!$B$38)*G136+SQRT(1-Inputs!$B$38)*_xlfn.NORM.S.INV(RAND())</f>
        <v>-1.6118511508328643</v>
      </c>
      <c r="AO136" s="23">
        <f ca="1">SQRT(Inputs!$B$38)*H136+SQRT(1-Inputs!$B$38)*_xlfn.NORM.S.INV(RAND())</f>
        <v>-1.2220698916629971</v>
      </c>
      <c r="AP136" s="23">
        <f ca="1">SQRT(Inputs!$B$38)*I136+SQRT(1-Inputs!$B$38)*_xlfn.NORM.S.INV(RAND())</f>
        <v>-0.91910459007451017</v>
      </c>
      <c r="AQ136" s="23">
        <f ca="1">SQRT(Inputs!$B$38)*J136+SQRT(1-Inputs!$B$38)*_xlfn.NORM.S.INV(RAND())</f>
        <v>-0.12333109384313136</v>
      </c>
      <c r="AR136" s="23">
        <f ca="1">SQRT(Inputs!$B$38)*K136+SQRT(1-Inputs!$B$38)*_xlfn.NORM.S.INV(RAND())</f>
        <v>-0.24936163562045291</v>
      </c>
      <c r="AS136" s="23">
        <f ca="1">SQRT(Inputs!$B$38)*L136+SQRT(1-Inputs!$B$38)*_xlfn.NORM.S.INV(RAND())</f>
        <v>-1.24912887482668</v>
      </c>
      <c r="AT136" s="23">
        <f ca="1">SQRT(Inputs!$B$38)*M136+SQRT(1-Inputs!$B$38)*_xlfn.NORM.S.INV(RAND())</f>
        <v>-0.28585651715711657</v>
      </c>
      <c r="AU136" s="15">
        <f ca="1">Inputs!$B$6*EXP($B$8-0.5*C$5^2+C$5*N136)</f>
        <v>5272.252737112517</v>
      </c>
      <c r="AV136" s="15">
        <f t="shared" ca="1" si="37"/>
        <v>5766.5048439484253</v>
      </c>
      <c r="AW136" s="15">
        <f t="shared" ca="1" si="38"/>
        <v>7045.6453243460719</v>
      </c>
      <c r="AX136" s="15">
        <f t="shared" ca="1" si="39"/>
        <v>6869.3019634421844</v>
      </c>
      <c r="AY136" s="15">
        <f t="shared" ca="1" si="40"/>
        <v>8260.4783069889963</v>
      </c>
      <c r="AZ136" s="15">
        <f t="shared" ca="1" si="41"/>
        <v>9930.5110913226436</v>
      </c>
      <c r="BA136" s="15">
        <f t="shared" ca="1" si="42"/>
        <v>12849.766912454259</v>
      </c>
      <c r="BB136" s="15">
        <f t="shared" ca="1" si="43"/>
        <v>15475.49787721358</v>
      </c>
      <c r="BC136" s="15">
        <f t="shared" ca="1" si="44"/>
        <v>19736.7603144493</v>
      </c>
      <c r="BD136" s="15">
        <f t="shared" ca="1" si="45"/>
        <v>20190.802907051217</v>
      </c>
      <c r="BE136" s="15">
        <f t="shared" ca="1" si="46"/>
        <v>24918.309720195193</v>
      </c>
      <c r="BF136" s="15">
        <f ca="1">Inputs!$B$13*EXP($B$9-0.5*C$6^2+C$6*Y136)</f>
        <v>12581.790663368471</v>
      </c>
      <c r="BG136" s="15">
        <f t="shared" ca="1" si="47"/>
        <v>17108.463363757372</v>
      </c>
      <c r="BH136" s="15">
        <f t="shared" ca="1" si="48"/>
        <v>15685.525710163691</v>
      </c>
      <c r="BI136" s="15">
        <f t="shared" ca="1" si="49"/>
        <v>12068.673943802143</v>
      </c>
      <c r="BJ136" s="15">
        <f t="shared" ca="1" si="50"/>
        <v>12888.729704768495</v>
      </c>
      <c r="BK136" s="15">
        <f t="shared" ca="1" si="51"/>
        <v>17684.596295503303</v>
      </c>
      <c r="BL136" s="15">
        <f t="shared" ca="1" si="52"/>
        <v>25782.708362101548</v>
      </c>
      <c r="BM136" s="15">
        <f t="shared" ca="1" si="53"/>
        <v>34067.944435633734</v>
      </c>
      <c r="BN136" s="15">
        <f t="shared" ca="1" si="54"/>
        <v>48607.339031812415</v>
      </c>
      <c r="BO136" s="15">
        <f t="shared" ca="1" si="55"/>
        <v>67638.173233392052</v>
      </c>
      <c r="BP136" s="15">
        <f t="shared" ca="1" si="56"/>
        <v>108797.02147171358</v>
      </c>
      <c r="BQ136" s="15">
        <f ca="1">Inputs!$B$20*EXP($B$10-0.5*C$7^2+C$7*AJ136)</f>
        <v>2332.0974870228474</v>
      </c>
      <c r="BR136" s="15">
        <f t="shared" ca="1" si="57"/>
        <v>2056.8852091498866</v>
      </c>
      <c r="BS136" s="15">
        <f t="shared" ca="1" si="58"/>
        <v>3591.9803755656344</v>
      </c>
      <c r="BT136" s="15">
        <f t="shared" ca="1" si="59"/>
        <v>4622.613292680473</v>
      </c>
      <c r="BU136" s="15">
        <f t="shared" ca="1" si="60"/>
        <v>4337.4045484188018</v>
      </c>
      <c r="BV136" s="15">
        <f t="shared" ca="1" si="61"/>
        <v>4582.1846951643383</v>
      </c>
      <c r="BW136" s="15">
        <f t="shared" ca="1" si="62"/>
        <v>5263.8381816241354</v>
      </c>
      <c r="BX136" s="15">
        <f t="shared" ca="1" si="63"/>
        <v>7182.5241297559478</v>
      </c>
      <c r="BY136" s="15">
        <f t="shared" ca="1" si="64"/>
        <v>9595.0688160795235</v>
      </c>
      <c r="BZ136" s="15">
        <f t="shared" ca="1" si="65"/>
        <v>10700.920666002416</v>
      </c>
      <c r="CA136" s="15">
        <f t="shared" ca="1" si="66"/>
        <v>14287.058358255947</v>
      </c>
      <c r="CB136" s="15">
        <f ca="1">(AU136*DCF!C$10-DCF!C$5*MAX(AU136*DCF!C$10,0)-MAX(AU136-Inputs!$B$6,0)/Inputs!$B$10)*DCF!C$6</f>
        <v>1040.8638533840419</v>
      </c>
      <c r="CC136" s="15">
        <f ca="1">(AV136*DCF!D$10-DCF!D$5*MAX(AV136*DCF!D$10,0)-MAX(AV136-AU136,0)/Inputs!$B$10)*DCF!D$6</f>
        <v>1285.0360481690982</v>
      </c>
      <c r="CD136" s="15">
        <f ca="1">(AW136*DCF!E$10-DCF!E$5*MAX(AW136*DCF!E$10,0)-MAX(AW136-AV136,0)/Inputs!$B$10)*DCF!E$6</f>
        <v>1338.6119406189762</v>
      </c>
      <c r="CE136" s="15">
        <f ca="1">(AX136*DCF!F$10-DCF!F$5*MAX(AX136*DCF!F$10,0)-MAX(AX136-AW136,0)/Inputs!$B$10)*DCF!F$6</f>
        <v>1499.5576711280858</v>
      </c>
      <c r="CF136" s="15">
        <f ca="1">(AY136*DCF!G$10-DCF!G$5*MAX(AY136*DCF!G$10,0)-MAX(AY136-AX136,0)/Inputs!$B$10)*DCF!G$6</f>
        <v>1434.5795640914207</v>
      </c>
      <c r="CG136" s="15">
        <f ca="1">(AZ136*DCF!H$10-DCF!H$5*MAX(AZ136*DCF!H$10,0)-MAX(AZ136-AY136,0)/Inputs!$B$10)*DCF!H$6</f>
        <v>1631.4715912016766</v>
      </c>
      <c r="CH136" s="15">
        <f ca="1">(BA136*DCF!I$10-DCF!I$5*MAX(BA136*DCF!I$10,0)-MAX(BA136-AZ136,0)/Inputs!$B$10)*DCF!I$6</f>
        <v>1868.3234178359787</v>
      </c>
      <c r="CI136" s="15">
        <f ca="1">(BB136*DCF!J$10-DCF!J$5*MAX(BB136*DCF!J$10,0)-MAX(BB136-BA136,0)/Inputs!$B$10)*DCF!J$6</f>
        <v>2257.7450847683754</v>
      </c>
      <c r="CJ136" s="15">
        <f ca="1">(BC136*DCF!K$10-DCF!K$5*MAX(BC136*DCF!K$10,0)-MAX(BC136-BB136,0)/Inputs!$B$10)*DCF!K$6</f>
        <v>2580.7895635519981</v>
      </c>
      <c r="CK136" s="15">
        <f ca="1">(BD136*DCF!L$10-DCF!L$5*MAX(BD136*DCF!L$10,0)-MAX(BD136-BC136,0)/Inputs!$B$10)*DCF!L$6</f>
        <v>2986.4419672191211</v>
      </c>
      <c r="CL136" s="15">
        <f ca="1">(BE136*DCF!M$10-DCF!M$5*MAX(BE136*DCF!M$10,0)-MAX(BE136-BD136,0)/Inputs!$B$10)*DCF!M$6</f>
        <v>2951.5445942958163</v>
      </c>
      <c r="CM136" s="15">
        <f ca="1">(BF136*DCF!C$28-DCF!C$5*MAX(BF136*DCF!C$28,0)-MAX(BF136-Inputs!$B$13,0)/Inputs!$B$17)*DCF!C$6</f>
        <v>3563.9468188594528</v>
      </c>
      <c r="CN136" s="15">
        <f ca="1">(BG136*DCF!D$28-DCF!D$5*MAX(BG136*DCF!D$28,0)-MAX(BG136-BF136,0)/Inputs!$B$17)*DCF!D$6</f>
        <v>4073.0902137508961</v>
      </c>
      <c r="CO136" s="15">
        <f ca="1">(BH136*DCF!E$28-DCF!E$5*MAX(BH136*DCF!E$28,0)-MAX(BH136-BG136,0)/Inputs!$B$17)*DCF!E$6</f>
        <v>4442.4201845447769</v>
      </c>
      <c r="CP136" s="15">
        <f ca="1">(BI136*DCF!F$28-DCF!F$5*MAX(BI136*DCF!F$28,0)-MAX(BI136-BH136,0)/Inputs!$B$17)*DCF!F$6</f>
        <v>3276.3270764616277</v>
      </c>
      <c r="CQ136" s="15">
        <f ca="1">(BJ136*DCF!G$28-DCF!G$5*MAX(BJ136*DCF!G$28,0)-MAX(BJ136-BI136,0)/Inputs!$B$17)*DCF!G$6</f>
        <v>3206.1534305798805</v>
      </c>
      <c r="CR136" s="15">
        <f ca="1">(BK136*DCF!H$28-DCF!H$5*MAX(BK136*DCF!H$28,0)-MAX(BK136-BJ136,0)/Inputs!$B$17)*DCF!H$6</f>
        <v>3628.4526940676224</v>
      </c>
      <c r="CS136" s="15">
        <f ca="1">(BL136*DCF!I$28-DCF!I$5*MAX(BL136*DCF!I$28,0)-MAX(BL136-BK136,0)/Inputs!$B$17)*DCF!I$6</f>
        <v>4900.5548287353986</v>
      </c>
      <c r="CT136" s="15">
        <f ca="1">(BM136*DCF!J$28-DCF!J$5*MAX(BM136*DCF!J$28,0)-MAX(BM136-BL136,0)/Inputs!$B$17)*DCF!J$6</f>
        <v>6501.4251854258555</v>
      </c>
      <c r="CU136" s="15">
        <f ca="1">(BN136*DCF!K$28-DCF!K$5*MAX(BN136*DCF!K$28,0)-MAX(BN136-BM136,0)/Inputs!$B$17)*DCF!K$6</f>
        <v>8484.1728300619307</v>
      </c>
      <c r="CV136" s="15">
        <f ca="1">(BO136*DCF!L$28-DCF!L$5*MAX(BO136*DCF!L$28,0)-MAX(BO136-BN136,0)/Inputs!$B$17)*DCF!L$6</f>
        <v>11341.864653216329</v>
      </c>
      <c r="CW136" s="15">
        <f ca="1">(BP136*DCF!M$28-DCF!M$5*MAX(BP136*DCF!M$28,0)-MAX(BP136-BO136,0)/Inputs!$B$17)*DCF!M$6</f>
        <v>16167.966378392521</v>
      </c>
      <c r="CX136" s="15">
        <f ca="1">(BQ136*DCF!C$46-DCF!C$5*MAX(BQ136*DCF!C$46,0)-MAX(BQ136-Inputs!$B$20,0)/Inputs!$B$24)*DCF!C$6</f>
        <v>-538.59064365423728</v>
      </c>
      <c r="CY136" s="15">
        <f ca="1">(BR136*DCF!D$46-DCF!D$5*MAX(BR136*DCF!D$46,0)-MAX(BR136-BQ136,0)/Inputs!$B$24)*DCF!D$6</f>
        <v>-351.06233801874436</v>
      </c>
      <c r="CZ136" s="15">
        <f ca="1">(BS136*DCF!E$46-DCF!E$5*MAX(BS136*DCF!E$46,0)-MAX(BS136-BR136,0)/Inputs!$B$24)*DCF!E$6</f>
        <v>-1029.8501876172766</v>
      </c>
      <c r="DA136" s="15">
        <f ca="1">(BT136*DCF!F$46-DCF!F$5*MAX(BT136*DCF!F$46,0)-MAX(BT136-BS136,0)/Inputs!$B$24)*DCF!F$6</f>
        <v>-711.93395227707958</v>
      </c>
      <c r="DB136" s="15">
        <f ca="1">(BU136*DCF!G$46-DCF!G$5*MAX(BU136*DCF!G$46,0)-MAX(BU136-BT136,0)/Inputs!$B$24)*DCF!G$6</f>
        <v>-145.90171934380115</v>
      </c>
      <c r="DC136" s="15">
        <f ca="1">(BV136*DCF!H$46-DCF!H$5*MAX(BV136*DCF!H$46,0)-MAX(BV136-BU136,0)/Inputs!$B$24)*DCF!H$6</f>
        <v>-76.063930808332998</v>
      </c>
      <c r="DD136" s="15">
        <f ca="1">(BW136*DCF!I$46-DCF!I$5*MAX(BW136*DCF!I$46,0)-MAX(BW136-BV136,0)/Inputs!$B$24)*DCF!I$6</f>
        <v>-74.105962904950943</v>
      </c>
      <c r="DE136" s="15">
        <f ca="1">(BX136*DCF!J$46-DCF!J$5*MAX(BX136*DCF!J$46,0)-MAX(BX136-BW136,0)/Inputs!$B$24)*DCF!J$6</f>
        <v>-207.51714720261043</v>
      </c>
      <c r="DF136" s="15">
        <f ca="1">(BY136*DCF!K$46-DCF!K$5*MAX(BY136*DCF!K$46,0)-MAX(BY136-BX136,0)/Inputs!$B$24)*DCF!K$6</f>
        <v>-42.906862128270255</v>
      </c>
      <c r="DG136" s="15">
        <f ca="1">(BZ136*DCF!L$46-DCF!L$5*MAX(BZ136*DCF!L$46,0)-MAX(BZ136-BY136,0)/Inputs!$B$24)*DCF!L$6</f>
        <v>489.44727057488245</v>
      </c>
      <c r="DH136" s="15">
        <f ca="1">(CA136*DCF!M$46-DCF!M$5*MAX(CA136*DCF!M$46,0)-MAX(CA136-BZ136,0)/Inputs!$B$24)*DCF!M$6</f>
        <v>370.34497746159309</v>
      </c>
      <c r="DI136" s="15">
        <f ca="1">SUM(CB136:CL136)+BE136*DCF!M$10*(1+Inputs!$B$30)*(1-Inputs!$B$33)*(1-Inputs!$B$30/Inputs!$B$31)/(Inputs!$B$29-Inputs!$B$30)*DCF!M$6</f>
        <v>90222.950758101331</v>
      </c>
      <c r="DJ136" s="15">
        <f ca="1">SUM(CM136:CW136)+BP136*DCF!M$28*(1+Inputs!$B$30)*(1-Inputs!$B$33)*(1-Inputs!$B$30/Inputs!$B$31)/(Inputs!$B$29-Inputs!$B$30)*DCF!M$6</f>
        <v>473297.77355735964</v>
      </c>
      <c r="DK136" s="15">
        <f ca="1">SUM(CX136:DH136)+CA136*DCF!M$46*(1+Inputs!$B$30)*(1-Inputs!$B$33)*(1-Inputs!$B$30/Inputs!$B$31)/(Inputs!$B$29-Inputs!$B$30)*DCF!M$6</f>
        <v>19771.344136200325</v>
      </c>
      <c r="DM136" s="15">
        <f ca="1">DI136+DJ136+DK136+Inputs!$B$34+Inputs!$B$36-Inputs!$B$35</f>
        <v>660143.06845166138</v>
      </c>
    </row>
    <row r="137" spans="1:117" x14ac:dyDescent="0.75">
      <c r="A137" s="11">
        <v>124</v>
      </c>
      <c r="C137" s="23">
        <f t="shared" ca="1" si="72"/>
        <v>-0.37005429732733186</v>
      </c>
      <c r="D137" s="23">
        <f t="shared" ca="1" si="72"/>
        <v>0.18267096932319729</v>
      </c>
      <c r="E137" s="23">
        <f t="shared" ca="1" si="72"/>
        <v>-0.73767268488501425</v>
      </c>
      <c r="F137" s="23">
        <f t="shared" ca="1" si="72"/>
        <v>-1.6689113098946167</v>
      </c>
      <c r="G137" s="23">
        <f t="shared" ca="1" si="72"/>
        <v>1.7054030277016403</v>
      </c>
      <c r="H137" s="23">
        <f t="shared" ca="1" si="72"/>
        <v>0.56629011010774333</v>
      </c>
      <c r="I137" s="23">
        <f t="shared" ca="1" si="72"/>
        <v>0.22126755082373728</v>
      </c>
      <c r="J137" s="23">
        <f t="shared" ca="1" si="72"/>
        <v>-1.0175896964124174</v>
      </c>
      <c r="K137" s="23">
        <f t="shared" ca="1" si="72"/>
        <v>-1.1689482530752973</v>
      </c>
      <c r="L137" s="23">
        <f t="shared" ca="1" si="72"/>
        <v>-0.15057295156199732</v>
      </c>
      <c r="M137" s="23">
        <f t="shared" ca="1" si="72"/>
        <v>0.55090980171059212</v>
      </c>
      <c r="N137" s="23">
        <f ca="1">SQRT(Inputs!$B$38)*C137+SQRT(1-Inputs!$B$38)*_xlfn.NORM.S.INV(RAND())</f>
        <v>1.058410713169472</v>
      </c>
      <c r="O137" s="23">
        <f ca="1">SQRT(Inputs!$B$38)*D137+SQRT(1-Inputs!$B$38)*_xlfn.NORM.S.INV(RAND())</f>
        <v>0.57983402777484394</v>
      </c>
      <c r="P137" s="23">
        <f ca="1">SQRT(Inputs!$B$38)*E137+SQRT(1-Inputs!$B$38)*_xlfn.NORM.S.INV(RAND())</f>
        <v>0.59795401216305055</v>
      </c>
      <c r="Q137" s="23">
        <f ca="1">SQRT(Inputs!$B$38)*F137+SQRT(1-Inputs!$B$38)*_xlfn.NORM.S.INV(RAND())</f>
        <v>-1.6929109223039343</v>
      </c>
      <c r="R137" s="23">
        <f ca="1">SQRT(Inputs!$B$38)*G137+SQRT(1-Inputs!$B$38)*_xlfn.NORM.S.INV(RAND())</f>
        <v>0.50786655643384171</v>
      </c>
      <c r="S137" s="23">
        <f ca="1">SQRT(Inputs!$B$38)*H137+SQRT(1-Inputs!$B$38)*_xlfn.NORM.S.INV(RAND())</f>
        <v>-0.18194646098440492</v>
      </c>
      <c r="T137" s="23">
        <f ca="1">SQRT(Inputs!$B$38)*I137+SQRT(1-Inputs!$B$38)*_xlfn.NORM.S.INV(RAND())</f>
        <v>-0.72990508270281629</v>
      </c>
      <c r="U137" s="23">
        <f ca="1">SQRT(Inputs!$B$38)*J137+SQRT(1-Inputs!$B$38)*_xlfn.NORM.S.INV(RAND())</f>
        <v>-1.9186090476887947</v>
      </c>
      <c r="V137" s="23">
        <f ca="1">SQRT(Inputs!$B$38)*K137+SQRT(1-Inputs!$B$38)*_xlfn.NORM.S.INV(RAND())</f>
        <v>-0.25618064737380519</v>
      </c>
      <c r="W137" s="23">
        <f ca="1">SQRT(Inputs!$B$38)*L137+SQRT(1-Inputs!$B$38)*_xlfn.NORM.S.INV(RAND())</f>
        <v>-0.31185186010861565</v>
      </c>
      <c r="X137" s="23">
        <f ca="1">SQRT(Inputs!$B$38)*M137+SQRT(1-Inputs!$B$38)*_xlfn.NORM.S.INV(RAND())</f>
        <v>0.30232480232060915</v>
      </c>
      <c r="Y137" s="23">
        <f ca="1">SQRT(Inputs!$B$38)*C137+SQRT(1-Inputs!$B$38)*_xlfn.NORM.S.INV(RAND())</f>
        <v>-0.2083773725477579</v>
      </c>
      <c r="Z137" s="23">
        <f ca="1">SQRT(Inputs!$B$38)*D137+SQRT(1-Inputs!$B$38)*_xlfn.NORM.S.INV(RAND())</f>
        <v>-0.72395925656996396</v>
      </c>
      <c r="AA137" s="23">
        <f ca="1">SQRT(Inputs!$B$38)*E137+SQRT(1-Inputs!$B$38)*_xlfn.NORM.S.INV(RAND())</f>
        <v>0.15453310418412414</v>
      </c>
      <c r="AB137" s="23">
        <f ca="1">SQRT(Inputs!$B$38)*F137+SQRT(1-Inputs!$B$38)*_xlfn.NORM.S.INV(RAND())</f>
        <v>0.19290342163513852</v>
      </c>
      <c r="AC137" s="23">
        <f ca="1">SQRT(Inputs!$B$38)*G137+SQRT(1-Inputs!$B$38)*_xlfn.NORM.S.INV(RAND())</f>
        <v>0.65232996185644243</v>
      </c>
      <c r="AD137" s="23">
        <f ca="1">SQRT(Inputs!$B$38)*H137+SQRT(1-Inputs!$B$38)*_xlfn.NORM.S.INV(RAND())</f>
        <v>-0.54124863290669512</v>
      </c>
      <c r="AE137" s="23">
        <f ca="1">SQRT(Inputs!$B$38)*I137+SQRT(1-Inputs!$B$38)*_xlfn.NORM.S.INV(RAND())</f>
        <v>-0.63488528344282769</v>
      </c>
      <c r="AF137" s="23">
        <f ca="1">SQRT(Inputs!$B$38)*J137+SQRT(1-Inputs!$B$38)*_xlfn.NORM.S.INV(RAND())</f>
        <v>-0.43047188002642772</v>
      </c>
      <c r="AG137" s="23">
        <f ca="1">SQRT(Inputs!$B$38)*K137+SQRT(1-Inputs!$B$38)*_xlfn.NORM.S.INV(RAND())</f>
        <v>0.85679443892547125</v>
      </c>
      <c r="AH137" s="23">
        <f ca="1">SQRT(Inputs!$B$38)*L137+SQRT(1-Inputs!$B$38)*_xlfn.NORM.S.INV(RAND())</f>
        <v>0.72834206342245522</v>
      </c>
      <c r="AI137" s="23">
        <f ca="1">SQRT(Inputs!$B$38)*M137+SQRT(1-Inputs!$B$38)*_xlfn.NORM.S.INV(RAND())</f>
        <v>0.31276703675005102</v>
      </c>
      <c r="AJ137" s="23">
        <f ca="1">SQRT(Inputs!$B$38)*C137+SQRT(1-Inputs!$B$38)*_xlfn.NORM.S.INV(RAND())</f>
        <v>1.4349092615606307</v>
      </c>
      <c r="AK137" s="23">
        <f ca="1">SQRT(Inputs!$B$38)*D137+SQRT(1-Inputs!$B$38)*_xlfn.NORM.S.INV(RAND())</f>
        <v>-8.1264290417191007E-2</v>
      </c>
      <c r="AL137" s="23">
        <f ca="1">SQRT(Inputs!$B$38)*E137+SQRT(1-Inputs!$B$38)*_xlfn.NORM.S.INV(RAND())</f>
        <v>-0.84382493885102949</v>
      </c>
      <c r="AM137" s="23">
        <f ca="1">SQRT(Inputs!$B$38)*F137+SQRT(1-Inputs!$B$38)*_xlfn.NORM.S.INV(RAND())</f>
        <v>-1.5584869468590399</v>
      </c>
      <c r="AN137" s="23">
        <f ca="1">SQRT(Inputs!$B$38)*G137+SQRT(1-Inputs!$B$38)*_xlfn.NORM.S.INV(RAND())</f>
        <v>0.24447781572602612</v>
      </c>
      <c r="AO137" s="23">
        <f ca="1">SQRT(Inputs!$B$38)*H137+SQRT(1-Inputs!$B$38)*_xlfn.NORM.S.INV(RAND())</f>
        <v>1.6602732611724826</v>
      </c>
      <c r="AP137" s="23">
        <f ca="1">SQRT(Inputs!$B$38)*I137+SQRT(1-Inputs!$B$38)*_xlfn.NORM.S.INV(RAND())</f>
        <v>-0.83642393891202016</v>
      </c>
      <c r="AQ137" s="23">
        <f ca="1">SQRT(Inputs!$B$38)*J137+SQRT(1-Inputs!$B$38)*_xlfn.NORM.S.INV(RAND())</f>
        <v>-2.0093877704095333</v>
      </c>
      <c r="AR137" s="23">
        <f ca="1">SQRT(Inputs!$B$38)*K137+SQRT(1-Inputs!$B$38)*_xlfn.NORM.S.INV(RAND())</f>
        <v>-1.5135539728080352</v>
      </c>
      <c r="AS137" s="23">
        <f ca="1">SQRT(Inputs!$B$38)*L137+SQRT(1-Inputs!$B$38)*_xlfn.NORM.S.INV(RAND())</f>
        <v>-1.2166210063111302</v>
      </c>
      <c r="AT137" s="23">
        <f ca="1">SQRT(Inputs!$B$38)*M137+SQRT(1-Inputs!$B$38)*_xlfn.NORM.S.INV(RAND())</f>
        <v>0.41416787415401513</v>
      </c>
      <c r="AU137" s="15">
        <f ca="1">Inputs!$B$6*EXP($B$8-0.5*C$5^2+C$5*N137)</f>
        <v>5889.583807408033</v>
      </c>
      <c r="AV137" s="15">
        <f t="shared" ca="1" si="37"/>
        <v>7807.0125572947654</v>
      </c>
      <c r="AW137" s="15">
        <f t="shared" ca="1" si="38"/>
        <v>10318.833610890764</v>
      </c>
      <c r="AX137" s="15">
        <f t="shared" ca="1" si="39"/>
        <v>10196.641887192371</v>
      </c>
      <c r="AY137" s="15">
        <f t="shared" ca="1" si="40"/>
        <v>13222.811810204132</v>
      </c>
      <c r="AZ137" s="15">
        <f t="shared" ca="1" si="41"/>
        <v>15851.063725670501</v>
      </c>
      <c r="BA137" s="15">
        <f t="shared" ca="1" si="42"/>
        <v>17971.015800821904</v>
      </c>
      <c r="BB137" s="15">
        <f t="shared" ca="1" si="43"/>
        <v>18154.320169658851</v>
      </c>
      <c r="BC137" s="15">
        <f t="shared" ca="1" si="44"/>
        <v>21691.327932008931</v>
      </c>
      <c r="BD137" s="15">
        <f t="shared" ca="1" si="45"/>
        <v>25809.993658118503</v>
      </c>
      <c r="BE137" s="15">
        <f t="shared" ca="1" si="46"/>
        <v>32509.80972862793</v>
      </c>
      <c r="BF137" s="15">
        <f ca="1">Inputs!$B$13*EXP($B$9-0.5*C$6^2+C$6*Y137)</f>
        <v>13271.297484679215</v>
      </c>
      <c r="BG137" s="15">
        <f t="shared" ca="1" si="47"/>
        <v>14193.544208972287</v>
      </c>
      <c r="BH137" s="15">
        <f t="shared" ca="1" si="48"/>
        <v>17792.126360339549</v>
      </c>
      <c r="BI137" s="15">
        <f t="shared" ca="1" si="49"/>
        <v>22436.625327541889</v>
      </c>
      <c r="BJ137" s="15">
        <f t="shared" ca="1" si="50"/>
        <v>30217.729971619832</v>
      </c>
      <c r="BK137" s="15">
        <f t="shared" ca="1" si="51"/>
        <v>34451.985540950969</v>
      </c>
      <c r="BL137" s="15">
        <f t="shared" ca="1" si="52"/>
        <v>38977.57514987234</v>
      </c>
      <c r="BM137" s="15">
        <f t="shared" ca="1" si="53"/>
        <v>45416.997506433509</v>
      </c>
      <c r="BN137" s="15">
        <f t="shared" ca="1" si="54"/>
        <v>61897.109835240903</v>
      </c>
      <c r="BO137" s="15">
        <f t="shared" ca="1" si="55"/>
        <v>82886.559119244368</v>
      </c>
      <c r="BP137" s="15">
        <f t="shared" ca="1" si="56"/>
        <v>105697.67802552303</v>
      </c>
      <c r="BQ137" s="15">
        <f ca="1">Inputs!$B$20*EXP($B$10-0.5*C$7^2+C$7*AJ137)</f>
        <v>7135.7037603191957</v>
      </c>
      <c r="BR137" s="15">
        <f t="shared" ca="1" si="57"/>
        <v>9435.5501372274248</v>
      </c>
      <c r="BS137" s="15">
        <f t="shared" ca="1" si="58"/>
        <v>10140.150122345678</v>
      </c>
      <c r="BT137" s="15">
        <f t="shared" ca="1" si="59"/>
        <v>9289.2923598331363</v>
      </c>
      <c r="BU137" s="15">
        <f t="shared" ca="1" si="60"/>
        <v>13658.38999331772</v>
      </c>
      <c r="BV137" s="15">
        <f t="shared" ca="1" si="61"/>
        <v>27622.798905223401</v>
      </c>
      <c r="BW137" s="15">
        <f t="shared" ca="1" si="62"/>
        <v>32292.187793385412</v>
      </c>
      <c r="BX137" s="15">
        <f t="shared" ca="1" si="63"/>
        <v>30189.98313173321</v>
      </c>
      <c r="BY137" s="15">
        <f t="shared" ca="1" si="64"/>
        <v>31665.804225254276</v>
      </c>
      <c r="BZ137" s="15">
        <f t="shared" ca="1" si="65"/>
        <v>35527.032765579621</v>
      </c>
      <c r="CA137" s="15">
        <f t="shared" ca="1" si="66"/>
        <v>53716.118587270154</v>
      </c>
      <c r="CB137" s="15">
        <f ca="1">(AU137*DCF!C$10-DCF!C$5*MAX(AU137*DCF!C$10,0)-MAX(AU137-Inputs!$B$6,0)/Inputs!$B$10)*DCF!C$6</f>
        <v>1036.4621728192367</v>
      </c>
      <c r="CC137" s="15">
        <f ca="1">(AV137*DCF!D$10-DCF!D$5*MAX(AV137*DCF!D$10,0)-MAX(AV137-AU137,0)/Inputs!$B$10)*DCF!D$6</f>
        <v>1435.3916020820918</v>
      </c>
      <c r="CD137" s="15">
        <f ca="1">(AW137*DCF!E$10-DCF!E$5*MAX(AW137*DCF!E$10,0)-MAX(AW137-AV137,0)/Inputs!$B$10)*DCF!E$6</f>
        <v>1816.6882987554279</v>
      </c>
      <c r="CE137" s="15">
        <f ca="1">(AX137*DCF!F$10-DCF!F$5*MAX(AX137*DCF!F$10,0)-MAX(AX137-AW137,0)/Inputs!$B$10)*DCF!F$6</f>
        <v>2225.9106737569132</v>
      </c>
      <c r="CF137" s="15">
        <f ca="1">(AY137*DCF!G$10-DCF!G$5*MAX(AY137*DCF!G$10,0)-MAX(AY137-AX137,0)/Inputs!$B$10)*DCF!G$6</f>
        <v>2142.7439862980568</v>
      </c>
      <c r="CG137" s="15">
        <f ca="1">(AZ137*DCF!H$10-DCF!H$5*MAX(AZ137*DCF!H$10,0)-MAX(AZ137-AY137,0)/Inputs!$B$10)*DCF!H$6</f>
        <v>2610.8021467838134</v>
      </c>
      <c r="CH137" s="15">
        <f ca="1">(BA137*DCF!I$10-DCF!I$5*MAX(BA137*DCF!I$10,0)-MAX(BA137-AZ137,0)/Inputs!$B$10)*DCF!I$6</f>
        <v>2934.9025854224747</v>
      </c>
      <c r="CI137" s="15">
        <f ca="1">(BB137*DCF!J$10-DCF!J$5*MAX(BB137*DCF!J$10,0)-MAX(BB137-BA137,0)/Inputs!$B$10)*DCF!J$6</f>
        <v>3087.546708540996</v>
      </c>
      <c r="CJ137" s="15">
        <f ca="1">(BC137*DCF!K$10-DCF!K$5*MAX(BC137*DCF!K$10,0)-MAX(BC137-BB137,0)/Inputs!$B$10)*DCF!K$6</f>
        <v>2996.8281887451603</v>
      </c>
      <c r="CK137" s="15">
        <f ca="1">(BD137*DCF!L$10-DCF!L$5*MAX(BD137*DCF!L$10,0)-MAX(BD137-BC137,0)/Inputs!$B$10)*DCF!L$6</f>
        <v>3360.0276802428461</v>
      </c>
      <c r="CL137" s="15">
        <f ca="1">(BE137*DCF!M$10-DCF!M$5*MAX(BE137*DCF!M$10,0)-MAX(BE137-BD137,0)/Inputs!$B$10)*DCF!M$6</f>
        <v>3787.1900195665357</v>
      </c>
      <c r="CM137" s="15">
        <f ca="1">(BF137*DCF!C$28-DCF!C$5*MAX(BF137*DCF!C$28,0)-MAX(BF137-Inputs!$B$13,0)/Inputs!$B$17)*DCF!C$6</f>
        <v>3615.1403282003726</v>
      </c>
      <c r="CN137" s="15">
        <f ca="1">(BG137*DCF!D$28-DCF!D$5*MAX(BG137*DCF!D$28,0)-MAX(BG137-BF137,0)/Inputs!$B$17)*DCF!D$6</f>
        <v>3983.5686157980558</v>
      </c>
      <c r="CO137" s="15">
        <f ca="1">(BH137*DCF!E$28-DCF!E$5*MAX(BH137*DCF!E$28,0)-MAX(BH137-BG137,0)/Inputs!$B$17)*DCF!E$6</f>
        <v>4329.8159914052676</v>
      </c>
      <c r="CP137" s="15">
        <f ca="1">(BI137*DCF!F$28-DCF!F$5*MAX(BI137*DCF!F$28,0)-MAX(BI137-BH137,0)/Inputs!$B$17)*DCF!F$6</f>
        <v>5245.348327479951</v>
      </c>
      <c r="CQ137" s="15">
        <f ca="1">(BJ137*DCF!G$28-DCF!G$5*MAX(BJ137*DCF!G$28,0)-MAX(BJ137-BI137,0)/Inputs!$B$17)*DCF!G$6</f>
        <v>6531.5143691876092</v>
      </c>
      <c r="CR137" s="15">
        <f ca="1">(BK137*DCF!H$28-DCF!H$5*MAX(BK137*DCF!H$28,0)-MAX(BK137-BJ137,0)/Inputs!$B$17)*DCF!H$6</f>
        <v>7862.4716364414526</v>
      </c>
      <c r="CS137" s="15">
        <f ca="1">(BL137*DCF!I$28-DCF!I$5*MAX(BL137*DCF!I$28,0)-MAX(BL137-BK137,0)/Inputs!$B$17)*DCF!I$6</f>
        <v>8516.1343242944313</v>
      </c>
      <c r="CT137" s="15">
        <f ca="1">(BM137*DCF!J$28-DCF!J$5*MAX(BM137*DCF!J$28,0)-MAX(BM137-BL137,0)/Inputs!$B$17)*DCF!J$6</f>
        <v>9277.9459986980019</v>
      </c>
      <c r="CU137" s="15">
        <f ca="1">(BN137*DCF!K$28-DCF!K$5*MAX(BN137*DCF!K$28,0)-MAX(BN137-BM137,0)/Inputs!$B$17)*DCF!K$6</f>
        <v>11053.037522131905</v>
      </c>
      <c r="CV137" s="15">
        <f ca="1">(BO137*DCF!L$28-DCF!L$5*MAX(BO137*DCF!L$28,0)-MAX(BO137-BN137,0)/Inputs!$B$17)*DCF!L$6</f>
        <v>14162.617136596886</v>
      </c>
      <c r="CW137" s="15">
        <f ca="1">(BP137*DCF!M$28-DCF!M$5*MAX(BP137*DCF!M$28,0)-MAX(BP137-BO137,0)/Inputs!$B$17)*DCF!M$6</f>
        <v>17502.676388746993</v>
      </c>
      <c r="CX137" s="15">
        <f ca="1">(BQ137*DCF!C$46-DCF!C$5*MAX(BQ137*DCF!C$46,0)-MAX(BQ137-Inputs!$B$20,0)/Inputs!$B$24)*DCF!C$6</f>
        <v>-3465.3836676576411</v>
      </c>
      <c r="CY137" s="15">
        <f ca="1">(BR137*DCF!D$46-DCF!D$5*MAX(BR137*DCF!D$46,0)-MAX(BR137-BQ137,0)/Inputs!$B$24)*DCF!D$6</f>
        <v>-2591.7537271196493</v>
      </c>
      <c r="CZ137" s="15">
        <f ca="1">(BS137*DCF!E$46-DCF!E$5*MAX(BS137*DCF!E$46,0)-MAX(BS137-BR137,0)/Inputs!$B$24)*DCF!E$6</f>
        <v>-1476.8243240961756</v>
      </c>
      <c r="DA137" s="15">
        <f ca="1">(BT137*DCF!F$46-DCF!F$5*MAX(BT137*DCF!F$46,0)-MAX(BT137-BS137,0)/Inputs!$B$24)*DCF!F$6</f>
        <v>-676.50500102954572</v>
      </c>
      <c r="DB137" s="15">
        <f ca="1">(BU137*DCF!G$46-DCF!G$5*MAX(BU137*DCF!G$46,0)-MAX(BU137-BT137,0)/Inputs!$B$24)*DCF!G$6</f>
        <v>-1929.1193747668476</v>
      </c>
      <c r="DC137" s="15">
        <f ca="1">(BV137*DCF!H$46-DCF!H$5*MAX(BV137*DCF!H$46,0)-MAX(BV137-BU137,0)/Inputs!$B$24)*DCF!H$6</f>
        <v>-4339.3545080217218</v>
      </c>
      <c r="DD137" s="15">
        <f ca="1">(BW137*DCF!I$46-DCF!I$5*MAX(BW137*DCF!I$46,0)-MAX(BW137-BV137,0)/Inputs!$B$24)*DCF!I$6</f>
        <v>-594.60031930087541</v>
      </c>
      <c r="DE137" s="15">
        <f ca="1">(BX137*DCF!J$46-DCF!J$5*MAX(BX137*DCF!J$46,0)-MAX(BX137-BW137,0)/Inputs!$B$24)*DCF!J$6</f>
        <v>1266.3862825676483</v>
      </c>
      <c r="DF137" s="15">
        <f ca="1">(BY137*DCF!K$46-DCF!K$5*MAX(BY137*DCF!K$46,0)-MAX(BY137-BX137,0)/Inputs!$B$24)*DCF!K$6</f>
        <v>1447.3194436047334</v>
      </c>
      <c r="DG137" s="15">
        <f ca="1">(BZ137*DCF!L$46-DCF!L$5*MAX(BZ137*DCF!L$46,0)-MAX(BZ137-BY137,0)/Inputs!$B$24)*DCF!L$6</f>
        <v>1582.0108267981914</v>
      </c>
      <c r="DH137" s="15">
        <f ca="1">(CA137*DCF!M$46-DCF!M$5*MAX(CA137*DCF!M$46,0)-MAX(CA137-BZ137,0)/Inputs!$B$24)*DCF!M$6</f>
        <v>408.59169535927782</v>
      </c>
      <c r="DI137" s="15">
        <f ca="1">SUM(CB137:CL137)+BE137*DCF!M$10*(1+Inputs!$B$30)*(1-Inputs!$B$33)*(1-Inputs!$B$30/Inputs!$B$31)/(Inputs!$B$29-Inputs!$B$30)*DCF!M$6</f>
        <v>117909.72443551364</v>
      </c>
      <c r="DJ137" s="15">
        <f ca="1">SUM(CM137:CW137)+BP137*DCF!M$28*(1+Inputs!$B$30)*(1-Inputs!$B$33)*(1-Inputs!$B$30/Inputs!$B$31)/(Inputs!$B$29-Inputs!$B$30)*DCF!M$6</f>
        <v>484290.98484181426</v>
      </c>
      <c r="DK137" s="15">
        <f ca="1">SUM(CX137:DH137)+CA137*DCF!M$46*(1+Inputs!$B$30)*(1-Inputs!$B$33)*(1-Inputs!$B$30/Inputs!$B$31)/(Inputs!$B$29-Inputs!$B$30)*DCF!M$6</f>
        <v>72682.249743284716</v>
      </c>
      <c r="DM137" s="15">
        <f ca="1">DI137+DJ137+DK137+Inputs!$B$34+Inputs!$B$36-Inputs!$B$35</f>
        <v>751733.95902061253</v>
      </c>
    </row>
    <row r="138" spans="1:117" x14ac:dyDescent="0.75">
      <c r="A138" s="11">
        <v>125</v>
      </c>
      <c r="C138" s="23">
        <f t="shared" ca="1" si="72"/>
        <v>-5.5442977275155098E-2</v>
      </c>
      <c r="D138" s="23">
        <f t="shared" ca="1" si="72"/>
        <v>1.7676354011658715</v>
      </c>
      <c r="E138" s="23">
        <f t="shared" ca="1" si="72"/>
        <v>0.23344386983952317</v>
      </c>
      <c r="F138" s="23">
        <f t="shared" ca="1" si="72"/>
        <v>0.21779409504452105</v>
      </c>
      <c r="G138" s="23">
        <f t="shared" ca="1" si="72"/>
        <v>-0.9340859475917862</v>
      </c>
      <c r="H138" s="23">
        <f t="shared" ca="1" si="72"/>
        <v>-7.4389032730210372E-2</v>
      </c>
      <c r="I138" s="23">
        <f t="shared" ca="1" si="72"/>
        <v>-2.3022183782350001</v>
      </c>
      <c r="J138" s="23">
        <f t="shared" ca="1" si="72"/>
        <v>-0.62654276975791889</v>
      </c>
      <c r="K138" s="23">
        <f t="shared" ca="1" si="72"/>
        <v>1.3734102087222329</v>
      </c>
      <c r="L138" s="23">
        <f t="shared" ca="1" si="72"/>
        <v>0.14424181639021355</v>
      </c>
      <c r="M138" s="23">
        <f t="shared" ca="1" si="72"/>
        <v>0.94901044943171309</v>
      </c>
      <c r="N138" s="23">
        <f ca="1">SQRT(Inputs!$B$38)*C138+SQRT(1-Inputs!$B$38)*_xlfn.NORM.S.INV(RAND())</f>
        <v>-1.2466281575269167</v>
      </c>
      <c r="O138" s="23">
        <f ca="1">SQRT(Inputs!$B$38)*D138+SQRT(1-Inputs!$B$38)*_xlfn.NORM.S.INV(RAND())</f>
        <v>0.70035813197200714</v>
      </c>
      <c r="P138" s="23">
        <f ca="1">SQRT(Inputs!$B$38)*E138+SQRT(1-Inputs!$B$38)*_xlfn.NORM.S.INV(RAND())</f>
        <v>-0.80607882553941201</v>
      </c>
      <c r="Q138" s="23">
        <f ca="1">SQRT(Inputs!$B$38)*F138+SQRT(1-Inputs!$B$38)*_xlfn.NORM.S.INV(RAND())</f>
        <v>8.8796728400892172E-2</v>
      </c>
      <c r="R138" s="23">
        <f ca="1">SQRT(Inputs!$B$38)*G138+SQRT(1-Inputs!$B$38)*_xlfn.NORM.S.INV(RAND())</f>
        <v>0.61795230718041361</v>
      </c>
      <c r="S138" s="23">
        <f ca="1">SQRT(Inputs!$B$38)*H138+SQRT(1-Inputs!$B$38)*_xlfn.NORM.S.INV(RAND())</f>
        <v>7.9949265181973275E-2</v>
      </c>
      <c r="T138" s="23">
        <f ca="1">SQRT(Inputs!$B$38)*I138+SQRT(1-Inputs!$B$38)*_xlfn.NORM.S.INV(RAND())</f>
        <v>-2.9304870031348216</v>
      </c>
      <c r="U138" s="23">
        <f ca="1">SQRT(Inputs!$B$38)*J138+SQRT(1-Inputs!$B$38)*_xlfn.NORM.S.INV(RAND())</f>
        <v>-1.5510259175890453</v>
      </c>
      <c r="V138" s="23">
        <f ca="1">SQRT(Inputs!$B$38)*K138+SQRT(1-Inputs!$B$38)*_xlfn.NORM.S.INV(RAND())</f>
        <v>0.55182370213086962</v>
      </c>
      <c r="W138" s="23">
        <f ca="1">SQRT(Inputs!$B$38)*L138+SQRT(1-Inputs!$B$38)*_xlfn.NORM.S.INV(RAND())</f>
        <v>1.1789738637097278</v>
      </c>
      <c r="X138" s="23">
        <f ca="1">SQRT(Inputs!$B$38)*M138+SQRT(1-Inputs!$B$38)*_xlfn.NORM.S.INV(RAND())</f>
        <v>0.41184964129940443</v>
      </c>
      <c r="Y138" s="23">
        <f ca="1">SQRT(Inputs!$B$38)*C138+SQRT(1-Inputs!$B$38)*_xlfn.NORM.S.INV(RAND())</f>
        <v>8.9593689308408581E-2</v>
      </c>
      <c r="Z138" s="23">
        <f ca="1">SQRT(Inputs!$B$38)*D138+SQRT(1-Inputs!$B$38)*_xlfn.NORM.S.INV(RAND())</f>
        <v>-7.1862364063842388E-2</v>
      </c>
      <c r="AA138" s="23">
        <f ca="1">SQRT(Inputs!$B$38)*E138+SQRT(1-Inputs!$B$38)*_xlfn.NORM.S.INV(RAND())</f>
        <v>0.28240454302527629</v>
      </c>
      <c r="AB138" s="23">
        <f ca="1">SQRT(Inputs!$B$38)*F138+SQRT(1-Inputs!$B$38)*_xlfn.NORM.S.INV(RAND())</f>
        <v>0.46344007678267812</v>
      </c>
      <c r="AC138" s="23">
        <f ca="1">SQRT(Inputs!$B$38)*G138+SQRT(1-Inputs!$B$38)*_xlfn.NORM.S.INV(RAND())</f>
        <v>-0.10547955849612456</v>
      </c>
      <c r="AD138" s="23">
        <f ca="1">SQRT(Inputs!$B$38)*H138+SQRT(1-Inputs!$B$38)*_xlfn.NORM.S.INV(RAND())</f>
        <v>-0.58680269180976996</v>
      </c>
      <c r="AE138" s="23">
        <f ca="1">SQRT(Inputs!$B$38)*I138+SQRT(1-Inputs!$B$38)*_xlfn.NORM.S.INV(RAND())</f>
        <v>-0.60831692646412794</v>
      </c>
      <c r="AF138" s="23">
        <f ca="1">SQRT(Inputs!$B$38)*J138+SQRT(1-Inputs!$B$38)*_xlfn.NORM.S.INV(RAND())</f>
        <v>5.4612815697442585E-2</v>
      </c>
      <c r="AG138" s="23">
        <f ca="1">SQRT(Inputs!$B$38)*K138+SQRT(1-Inputs!$B$38)*_xlfn.NORM.S.INV(RAND())</f>
        <v>1.7600844348276419</v>
      </c>
      <c r="AH138" s="23">
        <f ca="1">SQRT(Inputs!$B$38)*L138+SQRT(1-Inputs!$B$38)*_xlfn.NORM.S.INV(RAND())</f>
        <v>-0.3201461102315134</v>
      </c>
      <c r="AI138" s="23">
        <f ca="1">SQRT(Inputs!$B$38)*M138+SQRT(1-Inputs!$B$38)*_xlfn.NORM.S.INV(RAND())</f>
        <v>-0.72041153663197754</v>
      </c>
      <c r="AJ138" s="23">
        <f ca="1">SQRT(Inputs!$B$38)*C138+SQRT(1-Inputs!$B$38)*_xlfn.NORM.S.INV(RAND())</f>
        <v>0.40714632477601181</v>
      </c>
      <c r="AK138" s="23">
        <f ca="1">SQRT(Inputs!$B$38)*D138+SQRT(1-Inputs!$B$38)*_xlfn.NORM.S.INV(RAND())</f>
        <v>0.16101470597211354</v>
      </c>
      <c r="AL138" s="23">
        <f ca="1">SQRT(Inputs!$B$38)*E138+SQRT(1-Inputs!$B$38)*_xlfn.NORM.S.INV(RAND())</f>
        <v>0.30652993985438604</v>
      </c>
      <c r="AM138" s="23">
        <f ca="1">SQRT(Inputs!$B$38)*F138+SQRT(1-Inputs!$B$38)*_xlfn.NORM.S.INV(RAND())</f>
        <v>1.1390684823478243</v>
      </c>
      <c r="AN138" s="23">
        <f ca="1">SQRT(Inputs!$B$38)*G138+SQRT(1-Inputs!$B$38)*_xlfn.NORM.S.INV(RAND())</f>
        <v>-0.35918263186826133</v>
      </c>
      <c r="AO138" s="23">
        <f ca="1">SQRT(Inputs!$B$38)*H138+SQRT(1-Inputs!$B$38)*_xlfn.NORM.S.INV(RAND())</f>
        <v>-0.27529441821285427</v>
      </c>
      <c r="AP138" s="23">
        <f ca="1">SQRT(Inputs!$B$38)*I138+SQRT(1-Inputs!$B$38)*_xlfn.NORM.S.INV(RAND())</f>
        <v>-1.9054376609698935</v>
      </c>
      <c r="AQ138" s="23">
        <f ca="1">SQRT(Inputs!$B$38)*J138+SQRT(1-Inputs!$B$38)*_xlfn.NORM.S.INV(RAND())</f>
        <v>-0.1542137822541669</v>
      </c>
      <c r="AR138" s="23">
        <f ca="1">SQRT(Inputs!$B$38)*K138+SQRT(1-Inputs!$B$38)*_xlfn.NORM.S.INV(RAND())</f>
        <v>2.3520690296641864</v>
      </c>
      <c r="AS138" s="23">
        <f ca="1">SQRT(Inputs!$B$38)*L138+SQRT(1-Inputs!$B$38)*_xlfn.NORM.S.INV(RAND())</f>
        <v>-0.71007003022641746</v>
      </c>
      <c r="AT138" s="23">
        <f ca="1">SQRT(Inputs!$B$38)*M138+SQRT(1-Inputs!$B$38)*_xlfn.NORM.S.INV(RAND())</f>
        <v>0.32048590391941623</v>
      </c>
      <c r="AU138" s="15">
        <f ca="1">Inputs!$B$6*EXP($B$8-0.5*C$5^2+C$5*N138)</f>
        <v>4055.4497893823309</v>
      </c>
      <c r="AV138" s="15">
        <f t="shared" ca="1" si="37"/>
        <v>5471.8652001563778</v>
      </c>
      <c r="AW138" s="15">
        <f t="shared" ca="1" si="38"/>
        <v>5984.6048803499352</v>
      </c>
      <c r="AX138" s="15">
        <f t="shared" ca="1" si="39"/>
        <v>7388.1097968851745</v>
      </c>
      <c r="AY138" s="15">
        <f t="shared" ca="1" si="40"/>
        <v>9704.7327450613757</v>
      </c>
      <c r="AZ138" s="15">
        <f t="shared" ca="1" si="41"/>
        <v>11974.107243072292</v>
      </c>
      <c r="BA138" s="15">
        <f t="shared" ca="1" si="42"/>
        <v>10782.861438226617</v>
      </c>
      <c r="BB138" s="15">
        <f t="shared" ca="1" si="43"/>
        <v>11301.487193276602</v>
      </c>
      <c r="BC138" s="15">
        <f t="shared" ca="1" si="44"/>
        <v>14598.735057248756</v>
      </c>
      <c r="BD138" s="15">
        <f t="shared" ca="1" si="45"/>
        <v>19969.90313570551</v>
      </c>
      <c r="BE138" s="15">
        <f t="shared" ca="1" si="46"/>
        <v>25405.913640826762</v>
      </c>
      <c r="BF138" s="15">
        <f ca="1">Inputs!$B$13*EXP($B$9-0.5*C$6^2+C$6*Y138)</f>
        <v>14078.878480167337</v>
      </c>
      <c r="BG138" s="15">
        <f t="shared" ca="1" si="47"/>
        <v>16937.373439414052</v>
      </c>
      <c r="BH138" s="15">
        <f t="shared" ca="1" si="48"/>
        <v>21686.714594375379</v>
      </c>
      <c r="BI138" s="15">
        <f t="shared" ca="1" si="49"/>
        <v>28510.697429166681</v>
      </c>
      <c r="BJ138" s="15">
        <f t="shared" ca="1" si="50"/>
        <v>34424.849144542954</v>
      </c>
      <c r="BK138" s="15">
        <f t="shared" ca="1" si="51"/>
        <v>39005.964731762404</v>
      </c>
      <c r="BL138" s="15">
        <f t="shared" ca="1" si="52"/>
        <v>44281.964243775117</v>
      </c>
      <c r="BM138" s="15">
        <f t="shared" ca="1" si="53"/>
        <v>54802.636831503849</v>
      </c>
      <c r="BN138" s="15">
        <f t="shared" ca="1" si="54"/>
        <v>83227.007783600173</v>
      </c>
      <c r="BO138" s="15">
        <f t="shared" ca="1" si="55"/>
        <v>98661.502513492422</v>
      </c>
      <c r="BP138" s="15">
        <f t="shared" ca="1" si="56"/>
        <v>111916.09551745863</v>
      </c>
      <c r="BQ138" s="15">
        <f ca="1">Inputs!$B$20*EXP($B$10-0.5*C$7^2+C$7*AJ138)</f>
        <v>4955.9117637570862</v>
      </c>
      <c r="BR138" s="15">
        <f t="shared" ca="1" si="57"/>
        <v>7077.3371655001265</v>
      </c>
      <c r="BS138" s="15">
        <f t="shared" ca="1" si="58"/>
        <v>10583.554305698734</v>
      </c>
      <c r="BT138" s="15">
        <f t="shared" ca="1" si="59"/>
        <v>19674.367599239878</v>
      </c>
      <c r="BU138" s="15">
        <f t="shared" ca="1" si="60"/>
        <v>24996.620204871575</v>
      </c>
      <c r="BV138" s="15">
        <f t="shared" ca="1" si="61"/>
        <v>32686.021886084829</v>
      </c>
      <c r="BW138" s="15">
        <f t="shared" ca="1" si="62"/>
        <v>30474.048005768593</v>
      </c>
      <c r="BX138" s="15">
        <f t="shared" ca="1" si="63"/>
        <v>41325.290556027212</v>
      </c>
      <c r="BY138" s="15">
        <f t="shared" ca="1" si="64"/>
        <v>90811.969879722761</v>
      </c>
      <c r="BZ138" s="15">
        <f t="shared" ca="1" si="65"/>
        <v>111828.76647702754</v>
      </c>
      <c r="CA138" s="15">
        <f t="shared" ca="1" si="66"/>
        <v>166291.23750045782</v>
      </c>
      <c r="CB138" s="15">
        <f ca="1">(AU138*DCF!C$10-DCF!C$5*MAX(AU138*DCF!C$10,0)-MAX(AU138-Inputs!$B$6,0)/Inputs!$B$10)*DCF!C$6</f>
        <v>1041.4764742644868</v>
      </c>
      <c r="CC138" s="15">
        <f ca="1">(AV138*DCF!D$10-DCF!D$5*MAX(AV138*DCF!D$10,0)-MAX(AV138-AU138,0)/Inputs!$B$10)*DCF!D$6</f>
        <v>988.37424417570935</v>
      </c>
      <c r="CD138" s="15">
        <f ca="1">(AW138*DCF!E$10-DCF!E$5*MAX(AW138*DCF!E$10,0)-MAX(AW138-AV138,0)/Inputs!$B$10)*DCF!E$6</f>
        <v>1266.2597905912446</v>
      </c>
      <c r="CE138" s="15">
        <f ca="1">(AX138*DCF!F$10-DCF!F$5*MAX(AX138*DCF!F$10,0)-MAX(AX138-AW138,0)/Inputs!$B$10)*DCF!F$6</f>
        <v>1320.7780181902474</v>
      </c>
      <c r="CF138" s="15">
        <f ca="1">(AY138*DCF!G$10-DCF!G$5*MAX(AY138*DCF!G$10,0)-MAX(AY138-AX138,0)/Inputs!$B$10)*DCF!G$6</f>
        <v>1554.266699279364</v>
      </c>
      <c r="CG138" s="15">
        <f ca="1">(AZ138*DCF!H$10-DCF!H$5*MAX(AZ138*DCF!H$10,0)-MAX(AZ138-AY138,0)/Inputs!$B$10)*DCF!H$6</f>
        <v>1921.8133840141386</v>
      </c>
      <c r="CH138" s="15">
        <f ca="1">(BA138*DCF!I$10-DCF!I$5*MAX(BA138*DCF!I$10,0)-MAX(BA138-AZ138,0)/Inputs!$B$10)*DCF!I$6</f>
        <v>1969.6354247774805</v>
      </c>
      <c r="CI138" s="15">
        <f ca="1">(BB138*DCF!J$10-DCF!J$5*MAX(BB138*DCF!J$10,0)-MAX(BB138-BA138,0)/Inputs!$B$10)*DCF!J$6</f>
        <v>1860.7722385708648</v>
      </c>
      <c r="CJ138" s="15">
        <f ca="1">(BC138*DCF!K$10-DCF!K$5*MAX(BC138*DCF!K$10,0)-MAX(BC138-BB138,0)/Inputs!$B$10)*DCF!K$6</f>
        <v>1888.5973795617904</v>
      </c>
      <c r="CK138" s="15">
        <f ca="1">(BD138*DCF!L$10-DCF!L$5*MAX(BD138*DCF!L$10,0)-MAX(BD138-BC138,0)/Inputs!$B$10)*DCF!L$6</f>
        <v>2317.2621405519144</v>
      </c>
      <c r="CL138" s="15">
        <f ca="1">(BE138*DCF!M$10-DCF!M$5*MAX(BE138*DCF!M$10,0)-MAX(BE138-BD138,0)/Inputs!$B$10)*DCF!M$6</f>
        <v>2935.7134778859017</v>
      </c>
      <c r="CM138" s="15">
        <f ca="1">(BF138*DCF!C$28-DCF!C$5*MAX(BF138*DCF!C$28,0)-MAX(BF138-Inputs!$B$13,0)/Inputs!$B$17)*DCF!C$6</f>
        <v>3675.1004387580574</v>
      </c>
      <c r="CN138" s="15">
        <f ca="1">(BG138*DCF!D$28-DCF!D$5*MAX(BG138*DCF!D$28,0)-MAX(BG138-BF138,0)/Inputs!$B$17)*DCF!D$6</f>
        <v>4378.5990825526706</v>
      </c>
      <c r="CO138" s="15">
        <f ca="1">(BH138*DCF!E$28-DCF!E$5*MAX(BH138*DCF!E$28,0)-MAX(BH138-BG138,0)/Inputs!$B$17)*DCF!E$6</f>
        <v>5206.0339683880911</v>
      </c>
      <c r="CP138" s="15">
        <f ca="1">(BI138*DCF!F$28-DCF!F$5*MAX(BI138*DCF!F$28,0)-MAX(BI138-BH138,0)/Inputs!$B$17)*DCF!F$6</f>
        <v>6497.4894193081709</v>
      </c>
      <c r="CQ138" s="15">
        <f ca="1">(BJ138*DCF!G$28-DCF!G$5*MAX(BJ138*DCF!G$28,0)-MAX(BJ138-BI138,0)/Inputs!$B$17)*DCF!G$6</f>
        <v>7937.0863972883581</v>
      </c>
      <c r="CR138" s="15">
        <f ca="1">(BK138*DCF!H$28-DCF!H$5*MAX(BK138*DCF!H$28,0)-MAX(BK138-BJ138,0)/Inputs!$B$17)*DCF!H$6</f>
        <v>8934.8286204875967</v>
      </c>
      <c r="CS138" s="15">
        <f ca="1">(BL138*DCF!I$28-DCF!I$5*MAX(BL138*DCF!I$28,0)-MAX(BL138-BK138,0)/Inputs!$B$17)*DCF!I$6</f>
        <v>9655.7707030939746</v>
      </c>
      <c r="CT138" s="15">
        <f ca="1">(BM138*DCF!J$28-DCF!J$5*MAX(BM138*DCF!J$28,0)-MAX(BM138-BL138,0)/Inputs!$B$17)*DCF!J$6</f>
        <v>10830.582288818443</v>
      </c>
      <c r="CU138" s="15">
        <f ca="1">(BN138*DCF!K$28-DCF!K$5*MAX(BN138*DCF!K$28,0)-MAX(BN138-BM138,0)/Inputs!$B$17)*DCF!K$6</f>
        <v>14094.54174590527</v>
      </c>
      <c r="CV138" s="15">
        <f ca="1">(BO138*DCF!L$28-DCF!L$5*MAX(BO138*DCF!L$28,0)-MAX(BO138-BN138,0)/Inputs!$B$17)*DCF!L$6</f>
        <v>17938.60182842</v>
      </c>
      <c r="CW138" s="15">
        <f ca="1">(BP138*DCF!M$28-DCF!M$5*MAX(BP138*DCF!M$28,0)-MAX(BP138-BO138,0)/Inputs!$B$17)*DCF!M$6</f>
        <v>19671.600727051467</v>
      </c>
      <c r="CX138" s="15">
        <f ca="1">(BQ138*DCF!C$46-DCF!C$5*MAX(BQ138*DCF!C$46,0)-MAX(BQ138-Inputs!$B$20,0)/Inputs!$B$24)*DCF!C$6</f>
        <v>-1955.1351711942862</v>
      </c>
      <c r="CY138" s="15">
        <f ca="1">(BR138*DCF!D$46-DCF!D$5*MAX(BR138*DCF!D$46,0)-MAX(BR138-BQ138,0)/Inputs!$B$24)*DCF!D$6</f>
        <v>-2113.1310180087753</v>
      </c>
      <c r="CZ138" s="15">
        <f ca="1">(BS138*DCF!E$46-DCF!E$5*MAX(BS138*DCF!E$46,0)-MAX(BS138-BR138,0)/Inputs!$B$24)*DCF!E$6</f>
        <v>-2633.5779960345908</v>
      </c>
      <c r="DA138" s="15">
        <f ca="1">(BT138*DCF!F$46-DCF!F$5*MAX(BT138*DCF!F$46,0)-MAX(BT138-BS138,0)/Inputs!$B$24)*DCF!F$6</f>
        <v>-4743.0643421263994</v>
      </c>
      <c r="DB138" s="15">
        <f ca="1">(BU138*DCF!G$46-DCF!G$5*MAX(BU138*DCF!G$46,0)-MAX(BU138-BT138,0)/Inputs!$B$24)*DCF!G$6</f>
        <v>-2631.1375380634058</v>
      </c>
      <c r="DC138" s="15">
        <f ca="1">(BV138*DCF!H$46-DCF!H$5*MAX(BV138*DCF!H$46,0)-MAX(BV138-BU138,0)/Inputs!$B$24)*DCF!H$6</f>
        <v>-2389.4344586912443</v>
      </c>
      <c r="DD138" s="15">
        <f ca="1">(BW138*DCF!I$46-DCF!I$5*MAX(BW138*DCF!I$46,0)-MAX(BW138-BV138,0)/Inputs!$B$24)*DCF!I$6</f>
        <v>703.80994958465658</v>
      </c>
      <c r="DE138" s="15">
        <f ca="1">(BX138*DCF!J$46-DCF!J$5*MAX(BX138*DCF!J$46,0)-MAX(BX138-BW138,0)/Inputs!$B$24)*DCF!J$6</f>
        <v>-1144.0906129786949</v>
      </c>
      <c r="DF138" s="15">
        <f ca="1">(BY138*DCF!K$46-DCF!K$5*MAX(BY138*DCF!K$46,0)-MAX(BY138-BX138,0)/Inputs!$B$24)*DCF!K$6</f>
        <v>-6935.4356717642067</v>
      </c>
      <c r="DG138" s="15">
        <f ca="1">(BZ138*DCF!L$46-DCF!L$5*MAX(BZ138*DCF!L$46,0)-MAX(BZ138-BY138,0)/Inputs!$B$24)*DCF!L$6</f>
        <v>2974.0350765430353</v>
      </c>
      <c r="DH138" s="15">
        <f ca="1">(CA138*DCF!M$46-DCF!M$5*MAX(CA138*DCF!M$46,0)-MAX(CA138-BZ138,0)/Inputs!$B$24)*DCF!M$6</f>
        <v>1650.8630810058091</v>
      </c>
      <c r="DI138" s="15">
        <f ca="1">SUM(CB138:CL138)+BE138*DCF!M$10*(1+Inputs!$B$30)*(1-Inputs!$B$33)*(1-Inputs!$B$30/Inputs!$B$31)/(Inputs!$B$29-Inputs!$B$30)*DCF!M$6</f>
        <v>89769.942892711872</v>
      </c>
      <c r="DJ138" s="15">
        <f ca="1">SUM(CM138:CW138)+BP138*DCF!M$28*(1+Inputs!$B$30)*(1-Inputs!$B$33)*(1-Inputs!$B$30/Inputs!$B$31)/(Inputs!$B$29-Inputs!$B$30)*DCF!M$6</f>
        <v>524105.53356972581</v>
      </c>
      <c r="DK138" s="15">
        <f ca="1">SUM(CX138:DH138)+CA138*DCF!M$46*(1+Inputs!$B$30)*(1-Inputs!$B$33)*(1-Inputs!$B$30/Inputs!$B$31)/(Inputs!$B$29-Inputs!$B$30)*DCF!M$6</f>
        <v>237889.65293035051</v>
      </c>
      <c r="DM138" s="15">
        <f ca="1">DI138+DJ138+DK138+Inputs!$B$34+Inputs!$B$36-Inputs!$B$35</f>
        <v>928616.12939278816</v>
      </c>
    </row>
    <row r="139" spans="1:117" x14ac:dyDescent="0.75">
      <c r="A139" s="11">
        <v>126</v>
      </c>
      <c r="C139" s="23">
        <f t="shared" ca="1" si="72"/>
        <v>0.60281641081772275</v>
      </c>
      <c r="D139" s="23">
        <f t="shared" ca="1" si="72"/>
        <v>0.99067722899993793</v>
      </c>
      <c r="E139" s="23">
        <f t="shared" ca="1" si="72"/>
        <v>2.1258113965808523</v>
      </c>
      <c r="F139" s="23">
        <f t="shared" ca="1" si="72"/>
        <v>0.74265550607652875</v>
      </c>
      <c r="G139" s="23">
        <f t="shared" ca="1" si="72"/>
        <v>0.6956762175475677</v>
      </c>
      <c r="H139" s="23">
        <f t="shared" ca="1" si="72"/>
        <v>2.0885447560720518</v>
      </c>
      <c r="I139" s="23">
        <f t="shared" ca="1" si="72"/>
        <v>-2.2774670261424834</v>
      </c>
      <c r="J139" s="23">
        <f t="shared" ca="1" si="72"/>
        <v>1.5627801292083818</v>
      </c>
      <c r="K139" s="23">
        <f t="shared" ca="1" si="72"/>
        <v>-0.31526760553629218</v>
      </c>
      <c r="L139" s="23">
        <f t="shared" ca="1" si="72"/>
        <v>0.31938664301236391</v>
      </c>
      <c r="M139" s="23">
        <f t="shared" ca="1" si="72"/>
        <v>-6.9912061382110549E-2</v>
      </c>
      <c r="N139" s="23">
        <f ca="1">SQRT(Inputs!$B$38)*C139+SQRT(1-Inputs!$B$38)*_xlfn.NORM.S.INV(RAND())</f>
        <v>-0.91365982949648594</v>
      </c>
      <c r="O139" s="23">
        <f ca="1">SQRT(Inputs!$B$38)*D139+SQRT(1-Inputs!$B$38)*_xlfn.NORM.S.INV(RAND())</f>
        <v>-0.25677584659873609</v>
      </c>
      <c r="P139" s="23">
        <f ca="1">SQRT(Inputs!$B$38)*E139+SQRT(1-Inputs!$B$38)*_xlfn.NORM.S.INV(RAND())</f>
        <v>-0.47052355521522848</v>
      </c>
      <c r="Q139" s="23">
        <f ca="1">SQRT(Inputs!$B$38)*F139+SQRT(1-Inputs!$B$38)*_xlfn.NORM.S.INV(RAND())</f>
        <v>0.10465619154293043</v>
      </c>
      <c r="R139" s="23">
        <f ca="1">SQRT(Inputs!$B$38)*G139+SQRT(1-Inputs!$B$38)*_xlfn.NORM.S.INV(RAND())</f>
        <v>-0.67722530988908836</v>
      </c>
      <c r="S139" s="23">
        <f ca="1">SQRT(Inputs!$B$38)*H139+SQRT(1-Inputs!$B$38)*_xlfn.NORM.S.INV(RAND())</f>
        <v>0.12202867064264056</v>
      </c>
      <c r="T139" s="23">
        <f ca="1">SQRT(Inputs!$B$38)*I139+SQRT(1-Inputs!$B$38)*_xlfn.NORM.S.INV(RAND())</f>
        <v>-1.6395736289141345</v>
      </c>
      <c r="U139" s="23">
        <f ca="1">SQRT(Inputs!$B$38)*J139+SQRT(1-Inputs!$B$38)*_xlfn.NORM.S.INV(RAND())</f>
        <v>2.1095102698775845</v>
      </c>
      <c r="V139" s="23">
        <f ca="1">SQRT(Inputs!$B$38)*K139+SQRT(1-Inputs!$B$38)*_xlfn.NORM.S.INV(RAND())</f>
        <v>0.14339234804795806</v>
      </c>
      <c r="W139" s="23">
        <f ca="1">SQRT(Inputs!$B$38)*L139+SQRT(1-Inputs!$B$38)*_xlfn.NORM.S.INV(RAND())</f>
        <v>3.6240364602250608E-2</v>
      </c>
      <c r="X139" s="23">
        <f ca="1">SQRT(Inputs!$B$38)*M139+SQRT(1-Inputs!$B$38)*_xlfn.NORM.S.INV(RAND())</f>
        <v>0.33195420018665145</v>
      </c>
      <c r="Y139" s="23">
        <f ca="1">SQRT(Inputs!$B$38)*C139+SQRT(1-Inputs!$B$38)*_xlfn.NORM.S.INV(RAND())</f>
        <v>1.2281599609749394</v>
      </c>
      <c r="Z139" s="23">
        <f ca="1">SQRT(Inputs!$B$38)*D139+SQRT(1-Inputs!$B$38)*_xlfn.NORM.S.INV(RAND())</f>
        <v>1.2201035674557645</v>
      </c>
      <c r="AA139" s="23">
        <f ca="1">SQRT(Inputs!$B$38)*E139+SQRT(1-Inputs!$B$38)*_xlfn.NORM.S.INV(RAND())</f>
        <v>1.5900282780235693</v>
      </c>
      <c r="AB139" s="23">
        <f ca="1">SQRT(Inputs!$B$38)*F139+SQRT(1-Inputs!$B$38)*_xlfn.NORM.S.INV(RAND())</f>
        <v>0.18269021009831907</v>
      </c>
      <c r="AC139" s="23">
        <f ca="1">SQRT(Inputs!$B$38)*G139+SQRT(1-Inputs!$B$38)*_xlfn.NORM.S.INV(RAND())</f>
        <v>0.9281980746401719</v>
      </c>
      <c r="AD139" s="23">
        <f ca="1">SQRT(Inputs!$B$38)*H139+SQRT(1-Inputs!$B$38)*_xlfn.NORM.S.INV(RAND())</f>
        <v>1.9696465374980323</v>
      </c>
      <c r="AE139" s="23">
        <f ca="1">SQRT(Inputs!$B$38)*I139+SQRT(1-Inputs!$B$38)*_xlfn.NORM.S.INV(RAND())</f>
        <v>-1.5653819324779445</v>
      </c>
      <c r="AF139" s="23">
        <f ca="1">SQRT(Inputs!$B$38)*J139+SQRT(1-Inputs!$B$38)*_xlfn.NORM.S.INV(RAND())</f>
        <v>2.0457626296680975</v>
      </c>
      <c r="AG139" s="23">
        <f ca="1">SQRT(Inputs!$B$38)*K139+SQRT(1-Inputs!$B$38)*_xlfn.NORM.S.INV(RAND())</f>
        <v>0.24029623466374514</v>
      </c>
      <c r="AH139" s="23">
        <f ca="1">SQRT(Inputs!$B$38)*L139+SQRT(1-Inputs!$B$38)*_xlfn.NORM.S.INV(RAND())</f>
        <v>1.4078533014610473</v>
      </c>
      <c r="AI139" s="23">
        <f ca="1">SQRT(Inputs!$B$38)*M139+SQRT(1-Inputs!$B$38)*_xlfn.NORM.S.INV(RAND())</f>
        <v>-0.2041776758899097</v>
      </c>
      <c r="AJ139" s="23">
        <f ca="1">SQRT(Inputs!$B$38)*C139+SQRT(1-Inputs!$B$38)*_xlfn.NORM.S.INV(RAND())</f>
        <v>-0.81273857635803037</v>
      </c>
      <c r="AK139" s="23">
        <f ca="1">SQRT(Inputs!$B$38)*D139+SQRT(1-Inputs!$B$38)*_xlfn.NORM.S.INV(RAND())</f>
        <v>-0.5107350596410325</v>
      </c>
      <c r="AL139" s="23">
        <f ca="1">SQRT(Inputs!$B$38)*E139+SQRT(1-Inputs!$B$38)*_xlfn.NORM.S.INV(RAND())</f>
        <v>-0.27450472609434029</v>
      </c>
      <c r="AM139" s="23">
        <f ca="1">SQRT(Inputs!$B$38)*F139+SQRT(1-Inputs!$B$38)*_xlfn.NORM.S.INV(RAND())</f>
        <v>2.1704403149684826</v>
      </c>
      <c r="AN139" s="23">
        <f ca="1">SQRT(Inputs!$B$38)*G139+SQRT(1-Inputs!$B$38)*_xlfn.NORM.S.INV(RAND())</f>
        <v>-1.3613795920409317</v>
      </c>
      <c r="AO139" s="23">
        <f ca="1">SQRT(Inputs!$B$38)*H139+SQRT(1-Inputs!$B$38)*_xlfn.NORM.S.INV(RAND())</f>
        <v>1.1916120538826951</v>
      </c>
      <c r="AP139" s="23">
        <f ca="1">SQRT(Inputs!$B$38)*I139+SQRT(1-Inputs!$B$38)*_xlfn.NORM.S.INV(RAND())</f>
        <v>1.2384858428961145</v>
      </c>
      <c r="AQ139" s="23">
        <f ca="1">SQRT(Inputs!$B$38)*J139+SQRT(1-Inputs!$B$38)*_xlfn.NORM.S.INV(RAND())</f>
        <v>1.2109782171580323</v>
      </c>
      <c r="AR139" s="23">
        <f ca="1">SQRT(Inputs!$B$38)*K139+SQRT(1-Inputs!$B$38)*_xlfn.NORM.S.INV(RAND())</f>
        <v>-1.159978915086167</v>
      </c>
      <c r="AS139" s="23">
        <f ca="1">SQRT(Inputs!$B$38)*L139+SQRT(1-Inputs!$B$38)*_xlfn.NORM.S.INV(RAND())</f>
        <v>-0.46137329624736845</v>
      </c>
      <c r="AT139" s="23">
        <f ca="1">SQRT(Inputs!$B$38)*M139+SQRT(1-Inputs!$B$38)*_xlfn.NORM.S.INV(RAND())</f>
        <v>-1.0453633121370263</v>
      </c>
      <c r="AU139" s="15">
        <f ca="1">Inputs!$B$6*EXP($B$8-0.5*C$5^2+C$5*N139)</f>
        <v>4280.0308213601675</v>
      </c>
      <c r="AV139" s="15">
        <f t="shared" ca="1" si="37"/>
        <v>5016.7826669394681</v>
      </c>
      <c r="AW139" s="15">
        <f t="shared" ca="1" si="38"/>
        <v>5740.9211900210703</v>
      </c>
      <c r="AX139" s="15">
        <f t="shared" ca="1" si="39"/>
        <v>7101.334026261</v>
      </c>
      <c r="AY139" s="15">
        <f t="shared" ca="1" si="40"/>
        <v>8018.5954923048321</v>
      </c>
      <c r="AZ139" s="15">
        <f t="shared" ca="1" si="41"/>
        <v>9939.6315350984278</v>
      </c>
      <c r="BA139" s="15">
        <f t="shared" ca="1" si="42"/>
        <v>10245.595786710406</v>
      </c>
      <c r="BB139" s="15">
        <f t="shared" ca="1" si="43"/>
        <v>15495.848312004993</v>
      </c>
      <c r="BC139" s="15">
        <f t="shared" ca="1" si="44"/>
        <v>19242.990450322555</v>
      </c>
      <c r="BD139" s="15">
        <f t="shared" ca="1" si="45"/>
        <v>23654.523797982343</v>
      </c>
      <c r="BE139" s="15">
        <f t="shared" ca="1" si="46"/>
        <v>29875.332689495663</v>
      </c>
      <c r="BF139" s="15">
        <f ca="1">Inputs!$B$13*EXP($B$9-0.5*C$6^2+C$6*Y139)</f>
        <v>17643.965516738379</v>
      </c>
      <c r="BG139" s="15">
        <f t="shared" ca="1" si="47"/>
        <v>26798.905115036316</v>
      </c>
      <c r="BH139" s="15">
        <f t="shared" ca="1" si="48"/>
        <v>42623.993261062889</v>
      </c>
      <c r="BI139" s="15">
        <f t="shared" ca="1" si="49"/>
        <v>53666.231489535196</v>
      </c>
      <c r="BJ139" s="15">
        <f t="shared" ca="1" si="50"/>
        <v>75209.930587792594</v>
      </c>
      <c r="BK139" s="15">
        <f t="shared" ca="1" si="51"/>
        <v>120694.50970897655</v>
      </c>
      <c r="BL139" s="15">
        <f t="shared" ca="1" si="52"/>
        <v>121037.19688247415</v>
      </c>
      <c r="BM139" s="15">
        <f t="shared" ca="1" si="53"/>
        <v>191830.94347079194</v>
      </c>
      <c r="BN139" s="15">
        <f t="shared" ca="1" si="54"/>
        <v>242820.61070924191</v>
      </c>
      <c r="BO139" s="15">
        <f t="shared" ca="1" si="55"/>
        <v>351886.58292893163</v>
      </c>
      <c r="BP139" s="15">
        <f t="shared" ca="1" si="56"/>
        <v>423202.57355873921</v>
      </c>
      <c r="BQ139" s="15">
        <f ca="1">Inputs!$B$20*EXP($B$10-0.5*C$7^2+C$7*AJ139)</f>
        <v>3215.2628237532672</v>
      </c>
      <c r="BR139" s="15">
        <f t="shared" ca="1" si="57"/>
        <v>3709.4787792593388</v>
      </c>
      <c r="BS139" s="15">
        <f t="shared" ca="1" si="58"/>
        <v>4694.6338153560846</v>
      </c>
      <c r="BT139" s="15">
        <f t="shared" ca="1" si="59"/>
        <v>11438.645000329474</v>
      </c>
      <c r="BU139" s="15">
        <f t="shared" ca="1" si="60"/>
        <v>11403.496842766222</v>
      </c>
      <c r="BV139" s="15">
        <f t="shared" ca="1" si="61"/>
        <v>20751.506611181663</v>
      </c>
      <c r="BW139" s="15">
        <f t="shared" ca="1" si="62"/>
        <v>37635.80245161779</v>
      </c>
      <c r="BX139" s="15">
        <f t="shared" ca="1" si="63"/>
        <v>67103.802144412562</v>
      </c>
      <c r="BY139" s="15">
        <f t="shared" ca="1" si="64"/>
        <v>75310.196585145473</v>
      </c>
      <c r="BZ139" s="15">
        <f t="shared" ca="1" si="65"/>
        <v>97077.743428633708</v>
      </c>
      <c r="CA139" s="15">
        <f t="shared" ca="1" si="66"/>
        <v>113247.02732539644</v>
      </c>
      <c r="CB139" s="15">
        <f ca="1">(AU139*DCF!C$10-DCF!C$5*MAX(AU139*DCF!C$10,0)-MAX(AU139-Inputs!$B$6,0)/Inputs!$B$10)*DCF!C$6</f>
        <v>1047.9385724978067</v>
      </c>
      <c r="CC139" s="15">
        <f ca="1">(AV139*DCF!D$10-DCF!D$5*MAX(AV139*DCF!D$10,0)-MAX(AV139-AU139,0)/Inputs!$B$10)*DCF!D$6</f>
        <v>1043.1691321006385</v>
      </c>
      <c r="CD139" s="15">
        <f ca="1">(AW139*DCF!E$10-DCF!E$5*MAX(AW139*DCF!E$10,0)-MAX(AW139-AV139,0)/Inputs!$B$10)*DCF!E$6</f>
        <v>1162.3813318131115</v>
      </c>
      <c r="CE139" s="15">
        <f ca="1">(AX139*DCF!F$10-DCF!F$5*MAX(AX139*DCF!F$10,0)-MAX(AX139-AW139,0)/Inputs!$B$10)*DCF!F$6</f>
        <v>1267.1417180242104</v>
      </c>
      <c r="CF139" s="15">
        <f ca="1">(AY139*DCF!G$10-DCF!G$5*MAX(AY139*DCF!G$10,0)-MAX(AY139-AX139,0)/Inputs!$B$10)*DCF!G$6</f>
        <v>1475.836694961811</v>
      </c>
      <c r="CG139" s="15">
        <f ca="1">(AZ139*DCF!H$10-DCF!H$5*MAX(AZ139*DCF!H$10,0)-MAX(AZ139-AY139,0)/Inputs!$B$10)*DCF!H$6</f>
        <v>1588.6722035347038</v>
      </c>
      <c r="CH139" s="15">
        <f ca="1">(BA139*DCF!I$10-DCF!I$5*MAX(BA139*DCF!I$10,0)-MAX(BA139-AZ139,0)/Inputs!$B$10)*DCF!I$6</f>
        <v>1821.3077324738879</v>
      </c>
      <c r="CI139" s="15">
        <f ca="1">(BB139*DCF!J$10-DCF!J$5*MAX(BB139*DCF!J$10,0)-MAX(BB139-BA139,0)/Inputs!$B$10)*DCF!J$6</f>
        <v>1863.5342727428581</v>
      </c>
      <c r="CJ139" s="15">
        <f ca="1">(BC139*DCF!K$10-DCF!K$5*MAX(BC139*DCF!K$10,0)-MAX(BC139-BB139,0)/Inputs!$B$10)*DCF!K$6</f>
        <v>2573.2695609170155</v>
      </c>
      <c r="CK139" s="15">
        <f ca="1">(BD139*DCF!L$10-DCF!L$5*MAX(BD139*DCF!L$10,0)-MAX(BD139-BC139,0)/Inputs!$B$10)*DCF!L$6</f>
        <v>2997.0693115829649</v>
      </c>
      <c r="CL139" s="15">
        <f ca="1">(BE139*DCF!M$10-DCF!M$5*MAX(BE139*DCF!M$10,0)-MAX(BE139-BD139,0)/Inputs!$B$10)*DCF!M$6</f>
        <v>3472.6537605746512</v>
      </c>
      <c r="CM139" s="15">
        <f ca="1">(BF139*DCF!C$28-DCF!C$5*MAX(BF139*DCF!C$28,0)-MAX(BF139-Inputs!$B$13,0)/Inputs!$B$17)*DCF!C$6</f>
        <v>3939.7958860937961</v>
      </c>
      <c r="CN139" s="15">
        <f ca="1">(BG139*DCF!D$28-DCF!D$5*MAX(BG139*DCF!D$28,0)-MAX(BG139-BF139,0)/Inputs!$B$17)*DCF!D$6</f>
        <v>5939.7272743963349</v>
      </c>
      <c r="CO139" s="15">
        <f ca="1">(BH139*DCF!E$28-DCF!E$5*MAX(BH139*DCF!E$28,0)-MAX(BH139-BG139,0)/Inputs!$B$17)*DCF!E$6</f>
        <v>8952.9668285694079</v>
      </c>
      <c r="CP139" s="15">
        <f ca="1">(BI139*DCF!F$28-DCF!F$5*MAX(BI139*DCF!F$28,0)-MAX(BI139-BH139,0)/Inputs!$B$17)*DCF!F$6</f>
        <v>12558.554229202708</v>
      </c>
      <c r="CQ139" s="15">
        <f ca="1">(BJ139*DCF!G$28-DCF!G$5*MAX(BJ139*DCF!G$28,0)-MAX(BJ139-BI139,0)/Inputs!$B$17)*DCF!G$6</f>
        <v>15890.349744535455</v>
      </c>
      <c r="CR139" s="15">
        <f ca="1">(BK139*DCF!H$28-DCF!H$5*MAX(BK139*DCF!H$28,0)-MAX(BK139-BJ139,0)/Inputs!$B$17)*DCF!H$6</f>
        <v>22782.056704115155</v>
      </c>
      <c r="CS139" s="15">
        <f ca="1">(BL139*DCF!I$28-DCF!I$5*MAX(BL139*DCF!I$28,0)-MAX(BL139-BK139,0)/Inputs!$B$17)*DCF!I$6</f>
        <v>28413.078333502148</v>
      </c>
      <c r="CT139" s="15">
        <f ca="1">(BM139*DCF!J$28-DCF!J$5*MAX(BM139*DCF!J$28,0)-MAX(BM139-BL139,0)/Inputs!$B$17)*DCF!J$6</f>
        <v>33407.553017840364</v>
      </c>
      <c r="CU139" s="15">
        <f ca="1">(BN139*DCF!K$28-DCF!K$5*MAX(BN139*DCF!K$28,0)-MAX(BN139-BM139,0)/Inputs!$B$17)*DCF!K$6</f>
        <v>45034.086550883847</v>
      </c>
      <c r="CV139" s="15">
        <f ca="1">(BO139*DCF!L$28-DCF!L$5*MAX(BO139*DCF!L$28,0)-MAX(BO139-BN139,0)/Inputs!$B$17)*DCF!L$6</f>
        <v>57867.762726617315</v>
      </c>
      <c r="CW139" s="15">
        <f ca="1">(BP139*DCF!M$28-DCF!M$5*MAX(BP139*DCF!M$28,0)-MAX(BP139-BO139,0)/Inputs!$B$17)*DCF!M$6</f>
        <v>72171.284184775257</v>
      </c>
      <c r="CX139" s="15">
        <f ca="1">(BQ139*DCF!C$46-DCF!C$5*MAX(BQ139*DCF!C$46,0)-MAX(BQ139-Inputs!$B$20,0)/Inputs!$B$24)*DCF!C$6</f>
        <v>-749.14283400919203</v>
      </c>
      <c r="CY139" s="15">
        <f ca="1">(BR139*DCF!D$46-DCF!D$5*MAX(BR139*DCF!D$46,0)-MAX(BR139-BQ139,0)/Inputs!$B$24)*DCF!D$6</f>
        <v>-843.9993673057329</v>
      </c>
      <c r="CZ139" s="15">
        <f ca="1">(BS139*DCF!E$46-DCF!E$5*MAX(BS139*DCF!E$46,0)-MAX(BS139-BR139,0)/Inputs!$B$24)*DCF!E$6</f>
        <v>-943.46961697675033</v>
      </c>
      <c r="DA139" s="15">
        <f ca="1">(BT139*DCF!F$46-DCF!F$5*MAX(BT139*DCF!F$46,0)-MAX(BT139-BS139,0)/Inputs!$B$24)*DCF!F$6</f>
        <v>-3288.7421164599591</v>
      </c>
      <c r="DB139" s="15">
        <f ca="1">(BU139*DCF!G$46-DCF!G$5*MAX(BU139*DCF!G$46,0)-MAX(BU139-BT139,0)/Inputs!$B$24)*DCF!G$6</f>
        <v>-383.59110323193931</v>
      </c>
      <c r="DC139" s="15">
        <f ca="1">(BV139*DCF!H$46-DCF!H$5*MAX(BV139*DCF!H$46,0)-MAX(BV139-BU139,0)/Inputs!$B$24)*DCF!H$6</f>
        <v>-2904.8367593289663</v>
      </c>
      <c r="DD139" s="15">
        <f ca="1">(BW139*DCF!I$46-DCF!I$5*MAX(BW139*DCF!I$46,0)-MAX(BW139-BV139,0)/Inputs!$B$24)*DCF!I$6</f>
        <v>-3977.6147134073567</v>
      </c>
      <c r="DE139" s="15">
        <f ca="1">(BX139*DCF!J$46-DCF!J$5*MAX(BX139*DCF!J$46,0)-MAX(BX139-BW139,0)/Inputs!$B$24)*DCF!J$6</f>
        <v>-4999.6131983761488</v>
      </c>
      <c r="DF139" s="15">
        <f ca="1">(BY139*DCF!K$46-DCF!K$5*MAX(BY139*DCF!K$46,0)-MAX(BY139-BX139,0)/Inputs!$B$24)*DCF!K$6</f>
        <v>2291.6214561593797</v>
      </c>
      <c r="DG139" s="15">
        <f ca="1">(BZ139*DCF!L$46-DCF!L$5*MAX(BZ139*DCF!L$46,0)-MAX(BZ139-BY139,0)/Inputs!$B$24)*DCF!L$6</f>
        <v>1784.4676842938343</v>
      </c>
      <c r="DH139" s="15">
        <f ca="1">(CA139*DCF!M$46-DCF!M$5*MAX(CA139*DCF!M$46,0)-MAX(CA139-BZ139,0)/Inputs!$B$24)*DCF!M$6</f>
        <v>5497.833362402991</v>
      </c>
      <c r="DI139" s="15">
        <f ca="1">SUM(CB139:CL139)+BE139*DCF!M$10*(1+Inputs!$B$30)*(1-Inputs!$B$33)*(1-Inputs!$B$30/Inputs!$B$31)/(Inputs!$B$29-Inputs!$B$30)*DCF!M$6</f>
        <v>103456.42022646632</v>
      </c>
      <c r="DJ139" s="15">
        <f ca="1">SUM(CM139:CW139)+BP139*DCF!M$28*(1+Inputs!$B$30)*(1-Inputs!$B$33)*(1-Inputs!$B$30/Inputs!$B$31)/(Inputs!$B$29-Inputs!$B$30)*DCF!M$6</f>
        <v>1877328.3601320686</v>
      </c>
      <c r="DK139" s="15">
        <f ca="1">SUM(CX139:DH139)+CA139*DCF!M$46*(1+Inputs!$B$30)*(1-Inputs!$B$33)*(1-Inputs!$B$30/Inputs!$B$31)/(Inputs!$B$29-Inputs!$B$30)*DCF!M$6</f>
        <v>166576.23200680595</v>
      </c>
      <c r="DM139" s="15">
        <f ca="1">DI139+DJ139+DK139+Inputs!$B$34+Inputs!$B$36-Inputs!$B$35</f>
        <v>2224212.0123653412</v>
      </c>
    </row>
    <row r="140" spans="1:117" x14ac:dyDescent="0.75">
      <c r="A140" s="11">
        <v>127</v>
      </c>
      <c r="C140" s="23">
        <f t="shared" ca="1" si="72"/>
        <v>-2.0080434013612272</v>
      </c>
      <c r="D140" s="23">
        <f t="shared" ca="1" si="72"/>
        <v>-1.5868121706303617</v>
      </c>
      <c r="E140" s="23">
        <f t="shared" ca="1" si="72"/>
        <v>0.67994437722675483</v>
      </c>
      <c r="F140" s="23">
        <f t="shared" ca="1" si="72"/>
        <v>-1.4377528381870619</v>
      </c>
      <c r="G140" s="23">
        <f t="shared" ca="1" si="72"/>
        <v>6.0982168130677264E-2</v>
      </c>
      <c r="H140" s="23">
        <f t="shared" ca="1" si="72"/>
        <v>2.064670586132324</v>
      </c>
      <c r="I140" s="23">
        <f t="shared" ca="1" si="72"/>
        <v>-0.31602243941916253</v>
      </c>
      <c r="J140" s="23">
        <f t="shared" ca="1" si="72"/>
        <v>-1.2888633637580205</v>
      </c>
      <c r="K140" s="23">
        <f t="shared" ca="1" si="72"/>
        <v>-1.5070040181843156</v>
      </c>
      <c r="L140" s="23">
        <f t="shared" ca="1" si="72"/>
        <v>-2.2236348061972611</v>
      </c>
      <c r="M140" s="23">
        <f t="shared" ca="1" si="72"/>
        <v>-3.7402540903073343E-2</v>
      </c>
      <c r="N140" s="23">
        <f ca="1">SQRT(Inputs!$B$38)*C140+SQRT(1-Inputs!$B$38)*_xlfn.NORM.S.INV(RAND())</f>
        <v>-0.82992915834218495</v>
      </c>
      <c r="O140" s="23">
        <f ca="1">SQRT(Inputs!$B$38)*D140+SQRT(1-Inputs!$B$38)*_xlfn.NORM.S.INV(RAND())</f>
        <v>-1.1870565872128591</v>
      </c>
      <c r="P140" s="23">
        <f ca="1">SQRT(Inputs!$B$38)*E140+SQRT(1-Inputs!$B$38)*_xlfn.NORM.S.INV(RAND())</f>
        <v>1.0310906645127766</v>
      </c>
      <c r="Q140" s="23">
        <f ca="1">SQRT(Inputs!$B$38)*F140+SQRT(1-Inputs!$B$38)*_xlfn.NORM.S.INV(RAND())</f>
        <v>-3.975169554114677E-2</v>
      </c>
      <c r="R140" s="23">
        <f ca="1">SQRT(Inputs!$B$38)*G140+SQRT(1-Inputs!$B$38)*_xlfn.NORM.S.INV(RAND())</f>
        <v>-1.8823584424342872</v>
      </c>
      <c r="S140" s="23">
        <f ca="1">SQRT(Inputs!$B$38)*H140+SQRT(1-Inputs!$B$38)*_xlfn.NORM.S.INV(RAND())</f>
        <v>1.8087463171930511</v>
      </c>
      <c r="T140" s="23">
        <f ca="1">SQRT(Inputs!$B$38)*I140+SQRT(1-Inputs!$B$38)*_xlfn.NORM.S.INV(RAND())</f>
        <v>1.2473903461273623</v>
      </c>
      <c r="U140" s="23">
        <f ca="1">SQRT(Inputs!$B$38)*J140+SQRT(1-Inputs!$B$38)*_xlfn.NORM.S.INV(RAND())</f>
        <v>-0.56899774002633763</v>
      </c>
      <c r="V140" s="23">
        <f ca="1">SQRT(Inputs!$B$38)*K140+SQRT(1-Inputs!$B$38)*_xlfn.NORM.S.INV(RAND())</f>
        <v>-1.0698868212562425</v>
      </c>
      <c r="W140" s="23">
        <f ca="1">SQRT(Inputs!$B$38)*L140+SQRT(1-Inputs!$B$38)*_xlfn.NORM.S.INV(RAND())</f>
        <v>0.16036559498505865</v>
      </c>
      <c r="X140" s="23">
        <f ca="1">SQRT(Inputs!$B$38)*M140+SQRT(1-Inputs!$B$38)*_xlfn.NORM.S.INV(RAND())</f>
        <v>-0.37464368578975488</v>
      </c>
      <c r="Y140" s="23">
        <f ca="1">SQRT(Inputs!$B$38)*C140+SQRT(1-Inputs!$B$38)*_xlfn.NORM.S.INV(RAND())</f>
        <v>-1.1699050788982757</v>
      </c>
      <c r="Z140" s="23">
        <f ca="1">SQRT(Inputs!$B$38)*D140+SQRT(1-Inputs!$B$38)*_xlfn.NORM.S.INV(RAND())</f>
        <v>-0.47970618472272913</v>
      </c>
      <c r="AA140" s="23">
        <f ca="1">SQRT(Inputs!$B$38)*E140+SQRT(1-Inputs!$B$38)*_xlfn.NORM.S.INV(RAND())</f>
        <v>0.64701731530795814</v>
      </c>
      <c r="AB140" s="23">
        <f ca="1">SQRT(Inputs!$B$38)*F140+SQRT(1-Inputs!$B$38)*_xlfn.NORM.S.INV(RAND())</f>
        <v>-2.0483891935603404E-2</v>
      </c>
      <c r="AC140" s="23">
        <f ca="1">SQRT(Inputs!$B$38)*G140+SQRT(1-Inputs!$B$38)*_xlfn.NORM.S.INV(RAND())</f>
        <v>9.7533674559778599E-2</v>
      </c>
      <c r="AD140" s="23">
        <f ca="1">SQRT(Inputs!$B$38)*H140+SQRT(1-Inputs!$B$38)*_xlfn.NORM.S.INV(RAND())</f>
        <v>0.15840169583903807</v>
      </c>
      <c r="AE140" s="23">
        <f ca="1">SQRT(Inputs!$B$38)*I140+SQRT(1-Inputs!$B$38)*_xlfn.NORM.S.INV(RAND())</f>
        <v>0.78281519826389945</v>
      </c>
      <c r="AF140" s="23">
        <f ca="1">SQRT(Inputs!$B$38)*J140+SQRT(1-Inputs!$B$38)*_xlfn.NORM.S.INV(RAND())</f>
        <v>-0.95457786799987432</v>
      </c>
      <c r="AG140" s="23">
        <f ca="1">SQRT(Inputs!$B$38)*K140+SQRT(1-Inputs!$B$38)*_xlfn.NORM.S.INV(RAND())</f>
        <v>-0.42510822033973211</v>
      </c>
      <c r="AH140" s="23">
        <f ca="1">SQRT(Inputs!$B$38)*L140+SQRT(1-Inputs!$B$38)*_xlfn.NORM.S.INV(RAND())</f>
        <v>-1.3342077426275536</v>
      </c>
      <c r="AI140" s="23">
        <f ca="1">SQRT(Inputs!$B$38)*M140+SQRT(1-Inputs!$B$38)*_xlfn.NORM.S.INV(RAND())</f>
        <v>0.41128924442628384</v>
      </c>
      <c r="AJ140" s="23">
        <f ca="1">SQRT(Inputs!$B$38)*C140+SQRT(1-Inputs!$B$38)*_xlfn.NORM.S.INV(RAND())</f>
        <v>-1.3586990782199135</v>
      </c>
      <c r="AK140" s="23">
        <f ca="1">SQRT(Inputs!$B$38)*D140+SQRT(1-Inputs!$B$38)*_xlfn.NORM.S.INV(RAND())</f>
        <v>-1.4497516334868463</v>
      </c>
      <c r="AL140" s="23">
        <f ca="1">SQRT(Inputs!$B$38)*E140+SQRT(1-Inputs!$B$38)*_xlfn.NORM.S.INV(RAND())</f>
        <v>-0.16571193071097223</v>
      </c>
      <c r="AM140" s="23">
        <f ca="1">SQRT(Inputs!$B$38)*F140+SQRT(1-Inputs!$B$38)*_xlfn.NORM.S.INV(RAND())</f>
        <v>0.14428919930020356</v>
      </c>
      <c r="AN140" s="23">
        <f ca="1">SQRT(Inputs!$B$38)*G140+SQRT(1-Inputs!$B$38)*_xlfn.NORM.S.INV(RAND())</f>
        <v>0.40094053039906624</v>
      </c>
      <c r="AO140" s="23">
        <f ca="1">SQRT(Inputs!$B$38)*H140+SQRT(1-Inputs!$B$38)*_xlfn.NORM.S.INV(RAND())</f>
        <v>2.5629754144027688</v>
      </c>
      <c r="AP140" s="23">
        <f ca="1">SQRT(Inputs!$B$38)*I140+SQRT(1-Inputs!$B$38)*_xlfn.NORM.S.INV(RAND())</f>
        <v>7.0319220758233297E-2</v>
      </c>
      <c r="AQ140" s="23">
        <f ca="1">SQRT(Inputs!$B$38)*J140+SQRT(1-Inputs!$B$38)*_xlfn.NORM.S.INV(RAND())</f>
        <v>-0.9373105246443808</v>
      </c>
      <c r="AR140" s="23">
        <f ca="1">SQRT(Inputs!$B$38)*K140+SQRT(1-Inputs!$B$38)*_xlfn.NORM.S.INV(RAND())</f>
        <v>0.38480238988020588</v>
      </c>
      <c r="AS140" s="23">
        <f ca="1">SQRT(Inputs!$B$38)*L140+SQRT(1-Inputs!$B$38)*_xlfn.NORM.S.INV(RAND())</f>
        <v>-1.4861902883458935</v>
      </c>
      <c r="AT140" s="23">
        <f ca="1">SQRT(Inputs!$B$38)*M140+SQRT(1-Inputs!$B$38)*_xlfn.NORM.S.INV(RAND())</f>
        <v>0.46879858263829688</v>
      </c>
      <c r="AU140" s="15">
        <f ca="1">Inputs!$B$6*EXP($B$8-0.5*C$5^2+C$5*N140)</f>
        <v>4338.4361629393243</v>
      </c>
      <c r="AV140" s="15">
        <f t="shared" ca="1" si="37"/>
        <v>4435.1503870869901</v>
      </c>
      <c r="AW140" s="15">
        <f t="shared" ca="1" si="38"/>
        <v>6214.7895071626062</v>
      </c>
      <c r="AX140" s="15">
        <f t="shared" ca="1" si="39"/>
        <v>7550.0450805177925</v>
      </c>
      <c r="AY140" s="15">
        <f t="shared" ca="1" si="40"/>
        <v>7405.9900331415802</v>
      </c>
      <c r="AZ140" s="15">
        <f t="shared" ca="1" si="41"/>
        <v>11054.042275357506</v>
      </c>
      <c r="BA140" s="15">
        <f t="shared" ca="1" si="42"/>
        <v>15413.795710966207</v>
      </c>
      <c r="BB140" s="15">
        <f t="shared" ca="1" si="43"/>
        <v>17825.470335729962</v>
      </c>
      <c r="BC140" s="15">
        <f t="shared" ca="1" si="44"/>
        <v>19689.497538021365</v>
      </c>
      <c r="BD140" s="15">
        <f t="shared" ca="1" si="45"/>
        <v>24486.030229492641</v>
      </c>
      <c r="BE140" s="15">
        <f t="shared" ca="1" si="46"/>
        <v>28997.927736882342</v>
      </c>
      <c r="BF140" s="15">
        <f ca="1">Inputs!$B$13*EXP($B$9-0.5*C$6^2+C$6*Y140)</f>
        <v>10968.011297924908</v>
      </c>
      <c r="BG140" s="15">
        <f t="shared" ca="1" si="47"/>
        <v>12258.740783302097</v>
      </c>
      <c r="BH140" s="15">
        <f t="shared" ca="1" si="48"/>
        <v>16674.659252163485</v>
      </c>
      <c r="BI140" s="15">
        <f t="shared" ca="1" si="49"/>
        <v>20348.0351877596</v>
      </c>
      <c r="BJ140" s="15">
        <f t="shared" ca="1" si="50"/>
        <v>25298.550564356974</v>
      </c>
      <c r="BK140" s="15">
        <f t="shared" ca="1" si="51"/>
        <v>31726.034027209607</v>
      </c>
      <c r="BL140" s="15">
        <f t="shared" ca="1" si="52"/>
        <v>43132.621242316476</v>
      </c>
      <c r="BM140" s="15">
        <f t="shared" ca="1" si="53"/>
        <v>47090.491860239687</v>
      </c>
      <c r="BN140" s="15">
        <f t="shared" ca="1" si="54"/>
        <v>55038.902401685169</v>
      </c>
      <c r="BO140" s="15">
        <f t="shared" ca="1" si="55"/>
        <v>57991.033694886959</v>
      </c>
      <c r="BP140" s="15">
        <f t="shared" ca="1" si="56"/>
        <v>74780.75951974967</v>
      </c>
      <c r="BQ140" s="15">
        <f ca="1">Inputs!$B$20*EXP($B$10-0.5*C$7^2+C$7*AJ140)</f>
        <v>2649.2229354255842</v>
      </c>
      <c r="BR140" s="15">
        <f t="shared" ca="1" si="57"/>
        <v>2268.3115477527322</v>
      </c>
      <c r="BS140" s="15">
        <f t="shared" ca="1" si="58"/>
        <v>2961.8382012300995</v>
      </c>
      <c r="BT140" s="15">
        <f t="shared" ca="1" si="59"/>
        <v>4241.2699740121379</v>
      </c>
      <c r="BU140" s="15">
        <f t="shared" ca="1" si="60"/>
        <v>6476.716146742081</v>
      </c>
      <c r="BV140" s="15">
        <f t="shared" ca="1" si="61"/>
        <v>16052.724693748934</v>
      </c>
      <c r="BW140" s="15">
        <f t="shared" ca="1" si="62"/>
        <v>22736.554450151431</v>
      </c>
      <c r="BX140" s="15">
        <f t="shared" ca="1" si="63"/>
        <v>26353.011531796037</v>
      </c>
      <c r="BY140" s="15">
        <f t="shared" ca="1" si="64"/>
        <v>39746.120709729221</v>
      </c>
      <c r="BZ140" s="15">
        <f t="shared" ca="1" si="65"/>
        <v>42436.668793493918</v>
      </c>
      <c r="CA140" s="15">
        <f t="shared" ca="1" si="66"/>
        <v>64789.267321923515</v>
      </c>
      <c r="CB140" s="15">
        <f ca="1">(AU140*DCF!C$10-DCF!C$5*MAX(AU140*DCF!C$10,0)-MAX(AU140-Inputs!$B$6,0)/Inputs!$B$10)*DCF!C$6</f>
        <v>1047.5221320021312</v>
      </c>
      <c r="CC140" s="15">
        <f ca="1">(AV140*DCF!D$10-DCF!D$5*MAX(AV140*DCF!D$10,0)-MAX(AV140-AU140,0)/Inputs!$B$10)*DCF!D$6</f>
        <v>1057.4566273275261</v>
      </c>
      <c r="CD140" s="15">
        <f ca="1">(AW140*DCF!E$10-DCF!E$5*MAX(AW140*DCF!E$10,0)-MAX(AW140-AV140,0)/Inputs!$B$10)*DCF!E$6</f>
        <v>1034.0475383990947</v>
      </c>
      <c r="CE140" s="15">
        <f ca="1">(AX140*DCF!F$10-DCF!F$5*MAX(AX140*DCF!F$10,0)-MAX(AX140-AW140,0)/Inputs!$B$10)*DCF!F$6</f>
        <v>1370.3292287498034</v>
      </c>
      <c r="CF140" s="15">
        <f ca="1">(AY140*DCF!G$10-DCF!G$5*MAX(AY140*DCF!G$10,0)-MAX(AY140-AX140,0)/Inputs!$B$10)*DCF!G$6</f>
        <v>1525.9290642924232</v>
      </c>
      <c r="CG140" s="15">
        <f ca="1">(AZ140*DCF!H$10-DCF!H$5*MAX(AZ140*DCF!H$10,0)-MAX(AZ140-AY140,0)/Inputs!$B$10)*DCF!H$6</f>
        <v>1498.3731610360319</v>
      </c>
      <c r="CH140" s="15">
        <f ca="1">(BA140*DCF!I$10-DCF!I$5*MAX(BA140*DCF!I$10,0)-MAX(BA140-AZ140,0)/Inputs!$B$10)*DCF!I$6</f>
        <v>2100.3858640209514</v>
      </c>
      <c r="CI140" s="15">
        <f ca="1">(BB140*DCF!J$10-DCF!J$5*MAX(BB140*DCF!J$10,0)-MAX(BB140-BA140,0)/Inputs!$B$10)*DCF!J$6</f>
        <v>2693.4425223090998</v>
      </c>
      <c r="CJ140" s="15">
        <f ca="1">(BC140*DCF!K$10-DCF!K$5*MAX(BC140*DCF!K$10,0)-MAX(BC140-BB140,0)/Inputs!$B$10)*DCF!K$6</f>
        <v>2908.7574558595816</v>
      </c>
      <c r="CK140" s="15">
        <f ca="1">(BD140*DCF!L$10-DCF!L$5*MAX(BD140*DCF!L$10,0)-MAX(BD140-BC140,0)/Inputs!$B$10)*DCF!L$6</f>
        <v>3072.6896445161087</v>
      </c>
      <c r="CL140" s="15">
        <f ca="1">(BE140*DCF!M$10-DCF!M$5*MAX(BE140*DCF!M$10,0)-MAX(BE140-BD140,0)/Inputs!$B$10)*DCF!M$6</f>
        <v>3552.9882977574066</v>
      </c>
      <c r="CM140" s="15">
        <f ca="1">(BF140*DCF!C$28-DCF!C$5*MAX(BF140*DCF!C$28,0)-MAX(BF140-Inputs!$B$13,0)/Inputs!$B$17)*DCF!C$6</f>
        <v>3347.3651185047479</v>
      </c>
      <c r="CN140" s="15">
        <f ca="1">(BG140*DCF!D$28-DCF!D$5*MAX(BG140*DCF!D$28,0)-MAX(BG140-BF140,0)/Inputs!$B$17)*DCF!D$6</f>
        <v>3335.1101152638726</v>
      </c>
      <c r="CO140" s="15">
        <f ca="1">(BH140*DCF!E$28-DCF!E$5*MAX(BH140*DCF!E$28,0)-MAX(BH140-BG140,0)/Inputs!$B$17)*DCF!E$6</f>
        <v>3852.2436705333175</v>
      </c>
      <c r="CP140" s="15">
        <f ca="1">(BI140*DCF!F$28-DCF!F$5*MAX(BI140*DCF!F$28,0)-MAX(BI140-BH140,0)/Inputs!$B$17)*DCF!F$6</f>
        <v>4855.1594174690572</v>
      </c>
      <c r="CQ140" s="15">
        <f ca="1">(BJ140*DCF!G$28-DCF!G$5*MAX(BJ140*DCF!G$28,0)-MAX(BJ140-BI140,0)/Inputs!$B$17)*DCF!G$6</f>
        <v>5731.2731022492508</v>
      </c>
      <c r="CR140" s="15">
        <f ca="1">(BK140*DCF!H$28-DCF!H$5*MAX(BK140*DCF!H$28,0)-MAX(BK140-BJ140,0)/Inputs!$B$17)*DCF!H$6</f>
        <v>6847.5476875203403</v>
      </c>
      <c r="CS140" s="15">
        <f ca="1">(BL140*DCF!I$28-DCF!I$5*MAX(BL140*DCF!I$28,0)-MAX(BL140-BK140,0)/Inputs!$B$17)*DCF!I$6</f>
        <v>8505.5719234154676</v>
      </c>
      <c r="CT140" s="15">
        <f ca="1">(BM140*DCF!J$28-DCF!J$5*MAX(BM140*DCF!J$28,0)-MAX(BM140-BL140,0)/Inputs!$B$17)*DCF!J$6</f>
        <v>9980.3076562475089</v>
      </c>
      <c r="CU140" s="15">
        <f ca="1">(BN140*DCF!K$28-DCF!K$5*MAX(BN140*DCF!K$28,0)-MAX(BN140-BM140,0)/Inputs!$B$17)*DCF!K$6</f>
        <v>10649.718930884575</v>
      </c>
      <c r="CV140" s="15">
        <f ca="1">(BO140*DCF!L$28-DCF!L$5*MAX(BO140*DCF!L$28,0)-MAX(BO140-BN140,0)/Inputs!$B$17)*DCF!L$6</f>
        <v>11236.389868131941</v>
      </c>
      <c r="CW140" s="15">
        <f ca="1">(BP140*DCF!M$28-DCF!M$5*MAX(BP140*DCF!M$28,0)-MAX(BP140-BO140,0)/Inputs!$B$17)*DCF!M$6</f>
        <v>12315.045053278032</v>
      </c>
      <c r="CX140" s="15">
        <f ca="1">(BQ140*DCF!C$46-DCF!C$5*MAX(BQ140*DCF!C$46,0)-MAX(BQ140-Inputs!$B$20,0)/Inputs!$B$24)*DCF!C$6</f>
        <v>-611.82977723454599</v>
      </c>
      <c r="CY140" s="15">
        <f ca="1">(BR140*DCF!D$46-DCF!D$5*MAX(BR140*DCF!D$46,0)-MAX(BR140-BQ140,0)/Inputs!$B$24)*DCF!D$6</f>
        <v>-387.14788349229781</v>
      </c>
      <c r="CZ140" s="15">
        <f ca="1">(BS140*DCF!E$46-DCF!E$5*MAX(BS140*DCF!E$46,0)-MAX(BS140-BR140,0)/Inputs!$B$24)*DCF!E$6</f>
        <v>-623.61163855666382</v>
      </c>
      <c r="DA140" s="15">
        <f ca="1">(BT140*DCF!F$46-DCF!F$5*MAX(BT140*DCF!F$46,0)-MAX(BT140-BS140,0)/Inputs!$B$24)*DCF!F$6</f>
        <v>-774.75764925549993</v>
      </c>
      <c r="DB140" s="15">
        <f ca="1">(BU140*DCF!G$46-DCF!G$5*MAX(BU140*DCF!G$46,0)-MAX(BU140-BT140,0)/Inputs!$B$24)*DCF!G$6</f>
        <v>-969.82386023067613</v>
      </c>
      <c r="DC140" s="15">
        <f ca="1">(BV140*DCF!H$46-DCF!H$5*MAX(BV140*DCF!H$46,0)-MAX(BV140-BU140,0)/Inputs!$B$24)*DCF!H$6</f>
        <v>-2975.685982804554</v>
      </c>
      <c r="DD140" s="15">
        <f ca="1">(BW140*DCF!I$46-DCF!I$5*MAX(BW140*DCF!I$46,0)-MAX(BW140-BV140,0)/Inputs!$B$24)*DCF!I$6</f>
        <v>-1393.5594183904354</v>
      </c>
      <c r="DE140" s="15">
        <f ca="1">(BX140*DCF!J$46-DCF!J$5*MAX(BX140*DCF!J$46,0)-MAX(BX140-BW140,0)/Inputs!$B$24)*DCF!J$6</f>
        <v>146.41060404744437</v>
      </c>
      <c r="DF140" s="15">
        <f ca="1">(BY140*DCF!K$46-DCF!K$5*MAX(BY140*DCF!K$46,0)-MAX(BY140-BX140,0)/Inputs!$B$24)*DCF!K$6</f>
        <v>-1010.524048330711</v>
      </c>
      <c r="DG140" s="15">
        <f ca="1">(BZ140*DCF!L$46-DCF!L$5*MAX(BZ140*DCF!L$46,0)-MAX(BZ140-BY140,0)/Inputs!$B$24)*DCF!L$6</f>
        <v>2324.5709504136662</v>
      </c>
      <c r="DH140" s="15">
        <f ca="1">(CA140*DCF!M$46-DCF!M$5*MAX(CA140*DCF!M$46,0)-MAX(CA140-BZ140,0)/Inputs!$B$24)*DCF!M$6</f>
        <v>406.27494894038892</v>
      </c>
      <c r="DI140" s="15">
        <f ca="1">SUM(CB140:CL140)+BE140*DCF!M$10*(1+Inputs!$B$30)*(1-Inputs!$B$33)*(1-Inputs!$B$30/Inputs!$B$31)/(Inputs!$B$29-Inputs!$B$30)*DCF!M$6</f>
        <v>102563.53788591063</v>
      </c>
      <c r="DJ140" s="15">
        <f ca="1">SUM(CM140:CW140)+BP140*DCF!M$28*(1+Inputs!$B$30)*(1-Inputs!$B$33)*(1-Inputs!$B$30/Inputs!$B$31)/(Inputs!$B$29-Inputs!$B$30)*DCF!M$6</f>
        <v>358143.52269901149</v>
      </c>
      <c r="DK140" s="15">
        <f ca="1">SUM(CX140:DH140)+CA140*DCF!M$46*(1+Inputs!$B$30)*(1-Inputs!$B$33)*(1-Inputs!$B$30/Inputs!$B$31)/(Inputs!$B$29-Inputs!$B$30)*DCF!M$6</f>
        <v>94302.198304149817</v>
      </c>
      <c r="DM140" s="15">
        <f ca="1">DI140+DJ140+DK140+Inputs!$B$34+Inputs!$B$36-Inputs!$B$35</f>
        <v>631860.25888907188</v>
      </c>
    </row>
    <row r="141" spans="1:117" x14ac:dyDescent="0.75">
      <c r="A141" s="11">
        <v>128</v>
      </c>
      <c r="C141" s="23">
        <f t="shared" ca="1" si="72"/>
        <v>0.62504160401343078</v>
      </c>
      <c r="D141" s="23">
        <f t="shared" ca="1" si="72"/>
        <v>-0.56681798827408569</v>
      </c>
      <c r="E141" s="23">
        <f t="shared" ca="1" si="72"/>
        <v>0.93045881000115593</v>
      </c>
      <c r="F141" s="23">
        <f t="shared" ca="1" si="72"/>
        <v>1.4561234037290518</v>
      </c>
      <c r="G141" s="23">
        <f t="shared" ca="1" si="72"/>
        <v>0.97437088478370759</v>
      </c>
      <c r="H141" s="23">
        <f t="shared" ca="1" si="72"/>
        <v>1.1972162081792108</v>
      </c>
      <c r="I141" s="23">
        <f t="shared" ca="1" si="72"/>
        <v>0.25236284369582623</v>
      </c>
      <c r="J141" s="23">
        <f t="shared" ca="1" si="72"/>
        <v>0.71746689434883892</v>
      </c>
      <c r="K141" s="23">
        <f t="shared" ca="1" si="72"/>
        <v>0.6751648113280474</v>
      </c>
      <c r="L141" s="23">
        <f t="shared" ca="1" si="72"/>
        <v>-0.20491404978296698</v>
      </c>
      <c r="M141" s="23">
        <f t="shared" ca="1" si="72"/>
        <v>-0.68294010119484871</v>
      </c>
      <c r="N141" s="23">
        <f ca="1">SQRT(Inputs!$B$38)*C141+SQRT(1-Inputs!$B$38)*_xlfn.NORM.S.INV(RAND())</f>
        <v>-0.34764948267768864</v>
      </c>
      <c r="O141" s="23">
        <f ca="1">SQRT(Inputs!$B$38)*D141+SQRT(1-Inputs!$B$38)*_xlfn.NORM.S.INV(RAND())</f>
        <v>7.348551957755578E-2</v>
      </c>
      <c r="P141" s="23">
        <f ca="1">SQRT(Inputs!$B$38)*E141+SQRT(1-Inputs!$B$38)*_xlfn.NORM.S.INV(RAND())</f>
        <v>-0.18180442593240365</v>
      </c>
      <c r="Q141" s="23">
        <f ca="1">SQRT(Inputs!$B$38)*F141+SQRT(1-Inputs!$B$38)*_xlfn.NORM.S.INV(RAND())</f>
        <v>1.0131544358571425</v>
      </c>
      <c r="R141" s="23">
        <f ca="1">SQRT(Inputs!$B$38)*G141+SQRT(1-Inputs!$B$38)*_xlfn.NORM.S.INV(RAND())</f>
        <v>0.53210448250209019</v>
      </c>
      <c r="S141" s="23">
        <f ca="1">SQRT(Inputs!$B$38)*H141+SQRT(1-Inputs!$B$38)*_xlfn.NORM.S.INV(RAND())</f>
        <v>0.28685692430144971</v>
      </c>
      <c r="T141" s="23">
        <f ca="1">SQRT(Inputs!$B$38)*I141+SQRT(1-Inputs!$B$38)*_xlfn.NORM.S.INV(RAND())</f>
        <v>-0.79138562343722285</v>
      </c>
      <c r="U141" s="23">
        <f ca="1">SQRT(Inputs!$B$38)*J141+SQRT(1-Inputs!$B$38)*_xlfn.NORM.S.INV(RAND())</f>
        <v>1.0308918681857133</v>
      </c>
      <c r="V141" s="23">
        <f ca="1">SQRT(Inputs!$B$38)*K141+SQRT(1-Inputs!$B$38)*_xlfn.NORM.S.INV(RAND())</f>
        <v>-0.76198791128939647</v>
      </c>
      <c r="W141" s="23">
        <f ca="1">SQRT(Inputs!$B$38)*L141+SQRT(1-Inputs!$B$38)*_xlfn.NORM.S.INV(RAND())</f>
        <v>0.19342624675543293</v>
      </c>
      <c r="X141" s="23">
        <f ca="1">SQRT(Inputs!$B$38)*M141+SQRT(1-Inputs!$B$38)*_xlfn.NORM.S.INV(RAND())</f>
        <v>0.15329911203236307</v>
      </c>
      <c r="Y141" s="23">
        <f ca="1">SQRT(Inputs!$B$38)*C141+SQRT(1-Inputs!$B$38)*_xlfn.NORM.S.INV(RAND())</f>
        <v>1.1742801033453021</v>
      </c>
      <c r="Z141" s="23">
        <f ca="1">SQRT(Inputs!$B$38)*D141+SQRT(1-Inputs!$B$38)*_xlfn.NORM.S.INV(RAND())</f>
        <v>-0.85120942644386033</v>
      </c>
      <c r="AA141" s="23">
        <f ca="1">SQRT(Inputs!$B$38)*E141+SQRT(1-Inputs!$B$38)*_xlfn.NORM.S.INV(RAND())</f>
        <v>0.28209620337462299</v>
      </c>
      <c r="AB141" s="23">
        <f ca="1">SQRT(Inputs!$B$38)*F141+SQRT(1-Inputs!$B$38)*_xlfn.NORM.S.INV(RAND())</f>
        <v>0.70536478563230764</v>
      </c>
      <c r="AC141" s="23">
        <f ca="1">SQRT(Inputs!$B$38)*G141+SQRT(1-Inputs!$B$38)*_xlfn.NORM.S.INV(RAND())</f>
        <v>0.67447125695336352</v>
      </c>
      <c r="AD141" s="23">
        <f ca="1">SQRT(Inputs!$B$38)*H141+SQRT(1-Inputs!$B$38)*_xlfn.NORM.S.INV(RAND())</f>
        <v>0.80949468655374179</v>
      </c>
      <c r="AE141" s="23">
        <f ca="1">SQRT(Inputs!$B$38)*I141+SQRT(1-Inputs!$B$38)*_xlfn.NORM.S.INV(RAND())</f>
        <v>1.7297209751698277</v>
      </c>
      <c r="AF141" s="23">
        <f ca="1">SQRT(Inputs!$B$38)*J141+SQRT(1-Inputs!$B$38)*_xlfn.NORM.S.INV(RAND())</f>
        <v>0.93506522459030683</v>
      </c>
      <c r="AG141" s="23">
        <f ca="1">SQRT(Inputs!$B$38)*K141+SQRT(1-Inputs!$B$38)*_xlfn.NORM.S.INV(RAND())</f>
        <v>-0.357151558314452</v>
      </c>
      <c r="AH141" s="23">
        <f ca="1">SQRT(Inputs!$B$38)*L141+SQRT(1-Inputs!$B$38)*_xlfn.NORM.S.INV(RAND())</f>
        <v>0.81913589237888829</v>
      </c>
      <c r="AI141" s="23">
        <f ca="1">SQRT(Inputs!$B$38)*M141+SQRT(1-Inputs!$B$38)*_xlfn.NORM.S.INV(RAND())</f>
        <v>1.50357257772827</v>
      </c>
      <c r="AJ141" s="23">
        <f ca="1">SQRT(Inputs!$B$38)*C141+SQRT(1-Inputs!$B$38)*_xlfn.NORM.S.INV(RAND())</f>
        <v>0.21207754630478834</v>
      </c>
      <c r="AK141" s="23">
        <f ca="1">SQRT(Inputs!$B$38)*D141+SQRT(1-Inputs!$B$38)*_xlfn.NORM.S.INV(RAND())</f>
        <v>0.32464457385848716</v>
      </c>
      <c r="AL141" s="23">
        <f ca="1">SQRT(Inputs!$B$38)*E141+SQRT(1-Inputs!$B$38)*_xlfn.NORM.S.INV(RAND())</f>
        <v>1.1168591621885073</v>
      </c>
      <c r="AM141" s="23">
        <f ca="1">SQRT(Inputs!$B$38)*F141+SQRT(1-Inputs!$B$38)*_xlfn.NORM.S.INV(RAND())</f>
        <v>1.1287287479654133</v>
      </c>
      <c r="AN141" s="23">
        <f ca="1">SQRT(Inputs!$B$38)*G141+SQRT(1-Inputs!$B$38)*_xlfn.NORM.S.INV(RAND())</f>
        <v>1.9877898142600445</v>
      </c>
      <c r="AO141" s="23">
        <f ca="1">SQRT(Inputs!$B$38)*H141+SQRT(1-Inputs!$B$38)*_xlfn.NORM.S.INV(RAND())</f>
        <v>1.1236412773583779</v>
      </c>
      <c r="AP141" s="23">
        <f ca="1">SQRT(Inputs!$B$38)*I141+SQRT(1-Inputs!$B$38)*_xlfn.NORM.S.INV(RAND())</f>
        <v>0.8309040246317877</v>
      </c>
      <c r="AQ141" s="23">
        <f ca="1">SQRT(Inputs!$B$38)*J141+SQRT(1-Inputs!$B$38)*_xlfn.NORM.S.INV(RAND())</f>
        <v>0.54416819218229051</v>
      </c>
      <c r="AR141" s="23">
        <f ca="1">SQRT(Inputs!$B$38)*K141+SQRT(1-Inputs!$B$38)*_xlfn.NORM.S.INV(RAND())</f>
        <v>1.3008030394293293</v>
      </c>
      <c r="AS141" s="23">
        <f ca="1">SQRT(Inputs!$B$38)*L141+SQRT(1-Inputs!$B$38)*_xlfn.NORM.S.INV(RAND())</f>
        <v>-0.2730006457033603</v>
      </c>
      <c r="AT141" s="23">
        <f ca="1">SQRT(Inputs!$B$38)*M141+SQRT(1-Inputs!$B$38)*_xlfn.NORM.S.INV(RAND())</f>
        <v>-0.51281762408750664</v>
      </c>
      <c r="AU141" s="15">
        <f ca="1">Inputs!$B$6*EXP($B$8-0.5*C$5^2+C$5*N141)</f>
        <v>4690.7010378805471</v>
      </c>
      <c r="AV141" s="15">
        <f t="shared" ca="1" si="37"/>
        <v>5771.7172397249196</v>
      </c>
      <c r="AW141" s="15">
        <f t="shared" ca="1" si="38"/>
        <v>6867.1095446612026</v>
      </c>
      <c r="AX141" s="15">
        <f t="shared" ca="1" si="39"/>
        <v>9515.3622623682895</v>
      </c>
      <c r="AY141" s="15">
        <f t="shared" ca="1" si="40"/>
        <v>12374.319740461222</v>
      </c>
      <c r="AZ141" s="15">
        <f t="shared" ca="1" si="41"/>
        <v>15619.822778622896</v>
      </c>
      <c r="BA141" s="15">
        <f t="shared" ca="1" si="42"/>
        <v>17595.26585781086</v>
      </c>
      <c r="BB141" s="15">
        <f t="shared" ca="1" si="43"/>
        <v>23885.884594617477</v>
      </c>
      <c r="BC141" s="15">
        <f t="shared" ca="1" si="44"/>
        <v>27179.585290479648</v>
      </c>
      <c r="BD141" s="15">
        <f t="shared" ca="1" si="45"/>
        <v>33905.451634988691</v>
      </c>
      <c r="BE141" s="15">
        <f t="shared" ca="1" si="46"/>
        <v>42130.949928362737</v>
      </c>
      <c r="BF141" s="15">
        <f ca="1">Inputs!$B$13*EXP($B$9-0.5*C$6^2+C$6*Y141)</f>
        <v>17456.503463215391</v>
      </c>
      <c r="BG141" s="15">
        <f t="shared" ca="1" si="47"/>
        <v>18245.802644101659</v>
      </c>
      <c r="BH141" s="15">
        <f t="shared" ca="1" si="48"/>
        <v>23360.84048649939</v>
      </c>
      <c r="BI141" s="15">
        <f t="shared" ca="1" si="49"/>
        <v>31876.771686155778</v>
      </c>
      <c r="BJ141" s="15">
        <f t="shared" ca="1" si="50"/>
        <v>43068.99253363449</v>
      </c>
      <c r="BK141" s="15">
        <f t="shared" ca="1" si="51"/>
        <v>59017.603374988823</v>
      </c>
      <c r="BL141" s="15">
        <f t="shared" ca="1" si="52"/>
        <v>90711.923362719856</v>
      </c>
      <c r="BM141" s="15">
        <f t="shared" ca="1" si="53"/>
        <v>125239.27724453808</v>
      </c>
      <c r="BN141" s="15">
        <f t="shared" ca="1" si="54"/>
        <v>147575.35301764394</v>
      </c>
      <c r="BO141" s="15">
        <f t="shared" ca="1" si="55"/>
        <v>199715.17704746331</v>
      </c>
      <c r="BP141" s="15">
        <f t="shared" ca="1" si="56"/>
        <v>291463.91353708779</v>
      </c>
      <c r="BQ141" s="15">
        <f ca="1">Inputs!$B$20*EXP($B$10-0.5*C$7^2+C$7*AJ141)</f>
        <v>4624.6173894626208</v>
      </c>
      <c r="BR141" s="15">
        <f t="shared" ca="1" si="57"/>
        <v>6956.4952186125956</v>
      </c>
      <c r="BS141" s="15">
        <f t="shared" ca="1" si="58"/>
        <v>13128.799893000443</v>
      </c>
      <c r="BT141" s="15">
        <f t="shared" ca="1" si="59"/>
        <v>24339.758662457643</v>
      </c>
      <c r="BU141" s="15">
        <f t="shared" ca="1" si="60"/>
        <v>54567.132882197104</v>
      </c>
      <c r="BV141" s="15">
        <f t="shared" ca="1" si="61"/>
        <v>97789.462407272615</v>
      </c>
      <c r="BW141" s="15">
        <f t="shared" ca="1" si="62"/>
        <v>162696.96837244005</v>
      </c>
      <c r="BX141" s="15">
        <f t="shared" ca="1" si="63"/>
        <v>253787.20429767136</v>
      </c>
      <c r="BY141" s="15">
        <f t="shared" ca="1" si="64"/>
        <v>456085.09012111346</v>
      </c>
      <c r="BZ141" s="15">
        <f t="shared" ca="1" si="65"/>
        <v>608626.78967225528</v>
      </c>
      <c r="CA141" s="15">
        <f t="shared" ca="1" si="66"/>
        <v>780471.65542349231</v>
      </c>
      <c r="CB141" s="15">
        <f ca="1">(AU141*DCF!C$10-DCF!C$5*MAX(AU141*DCF!C$10,0)-MAX(AU141-Inputs!$B$6,0)/Inputs!$B$10)*DCF!C$6</f>
        <v>1045.0104206558192</v>
      </c>
      <c r="CC141" s="15">
        <f ca="1">(AV141*DCF!D$10-DCF!D$5*MAX(AV141*DCF!D$10,0)-MAX(AV141-AU141,0)/Inputs!$B$10)*DCF!D$6</f>
        <v>1143.2394664662754</v>
      </c>
      <c r="CD141" s="15">
        <f ca="1">(AW141*DCF!E$10-DCF!E$5*MAX(AW141*DCF!E$10,0)-MAX(AW141-AV141,0)/Inputs!$B$10)*DCF!E$6</f>
        <v>1338.7785695742191</v>
      </c>
      <c r="CE141" s="15">
        <f ca="1">(AX141*DCF!F$10-DCF!F$5*MAX(AX141*DCF!F$10,0)-MAX(AX141-AW141,0)/Inputs!$B$10)*DCF!F$6</f>
        <v>1526.1526847321416</v>
      </c>
      <c r="CF141" s="15">
        <f ca="1">(AY141*DCF!G$10-DCF!G$5*MAX(AY141*DCF!G$10,0)-MAX(AY141-AX141,0)/Inputs!$B$10)*DCF!G$6</f>
        <v>2000.0619303844642</v>
      </c>
      <c r="CG141" s="15">
        <f ca="1">(AZ141*DCF!H$10-DCF!H$5*MAX(AZ141*DCF!H$10,0)-MAX(AZ141-AY141,0)/Inputs!$B$10)*DCF!H$6</f>
        <v>2456.302548525458</v>
      </c>
      <c r="CH141" s="15">
        <f ca="1">(BA141*DCF!I$10-DCF!I$5*MAX(BA141*DCF!I$10,0)-MAX(BA141-AZ141,0)/Inputs!$B$10)*DCF!I$6</f>
        <v>2889.9713167095356</v>
      </c>
      <c r="CI141" s="15">
        <f ca="1">(BB141*DCF!J$10-DCF!J$5*MAX(BB141*DCF!J$10,0)-MAX(BB141-BA141,0)/Inputs!$B$10)*DCF!J$6</f>
        <v>3145.6336109490817</v>
      </c>
      <c r="CJ141" s="15">
        <f ca="1">(BC141*DCF!K$10-DCF!K$5*MAX(BC141*DCF!K$10,0)-MAX(BC141-BB141,0)/Inputs!$B$10)*DCF!K$6</f>
        <v>3914.4087670334993</v>
      </c>
      <c r="CK141" s="15">
        <f ca="1">(BD141*DCF!L$10-DCF!L$5*MAX(BD141*DCF!L$10,0)-MAX(BD141-BC141,0)/Inputs!$B$10)*DCF!L$6</f>
        <v>4243.8234319015355</v>
      </c>
      <c r="CL141" s="15">
        <f ca="1">(BE141*DCF!M$10-DCF!M$5*MAX(BE141*DCF!M$10,0)-MAX(BE141-BD141,0)/Inputs!$B$10)*DCF!M$6</f>
        <v>4962.5982987301686</v>
      </c>
      <c r="CM141" s="15">
        <f ca="1">(BF141*DCF!C$28-DCF!C$5*MAX(BF141*DCF!C$28,0)-MAX(BF141-Inputs!$B$13,0)/Inputs!$B$17)*DCF!C$6</f>
        <v>3925.8774735538677</v>
      </c>
      <c r="CN141" s="15">
        <f ca="1">(BG141*DCF!D$28-DCF!D$5*MAX(BG141*DCF!D$28,0)-MAX(BG141-BF141,0)/Inputs!$B$17)*DCF!D$6</f>
        <v>5205.4159920672419</v>
      </c>
      <c r="CO141" s="15">
        <f ca="1">(BH141*DCF!E$28-DCF!E$5*MAX(BH141*DCF!E$28,0)-MAX(BH141-BG141,0)/Inputs!$B$17)*DCF!E$6</f>
        <v>5608.102447907193</v>
      </c>
      <c r="CP141" s="15">
        <f ca="1">(BI141*DCF!F$28-DCF!F$5*MAX(BI141*DCF!F$28,0)-MAX(BI141-BH141,0)/Inputs!$B$17)*DCF!F$6</f>
        <v>7103.2439716739664</v>
      </c>
      <c r="CQ141" s="15">
        <f ca="1">(BJ141*DCF!G$28-DCF!G$5*MAX(BJ141*DCF!G$28,0)-MAX(BJ141-BI141,0)/Inputs!$B$17)*DCF!G$6</f>
        <v>9292.1558954519041</v>
      </c>
      <c r="CR141" s="15">
        <f ca="1">(BK141*DCF!H$28-DCF!H$5*MAX(BK141*DCF!H$28,0)-MAX(BK141-BJ141,0)/Inputs!$B$17)*DCF!H$6</f>
        <v>12117.73788971549</v>
      </c>
      <c r="CS141" s="15">
        <f ca="1">(BL141*DCF!I$28-DCF!I$5*MAX(BL141*DCF!I$28,0)-MAX(BL141-BK141,0)/Inputs!$B$17)*DCF!I$6</f>
        <v>16782.077701511651</v>
      </c>
      <c r="CT141" s="15">
        <f ca="1">(BM141*DCF!J$28-DCF!J$5*MAX(BM141*DCF!J$28,0)-MAX(BM141-BL141,0)/Inputs!$B$17)*DCF!J$6</f>
        <v>23360.710665970884</v>
      </c>
      <c r="CU141" s="15">
        <f ca="1">(BN141*DCF!K$28-DCF!K$5*MAX(BN141*DCF!K$28,0)-MAX(BN141-BM141,0)/Inputs!$B$17)*DCF!K$6</f>
        <v>28429.568394107202</v>
      </c>
      <c r="CV141" s="15">
        <f ca="1">(BO141*DCF!L$28-DCF!L$5*MAX(BO141*DCF!L$28,0)-MAX(BO141-BN141,0)/Inputs!$B$17)*DCF!L$6</f>
        <v>33947.661785906748</v>
      </c>
      <c r="CW141" s="15">
        <f ca="1">(BP141*DCF!M$28-DCF!M$5*MAX(BP141*DCF!M$28,0)-MAX(BP141-BO141,0)/Inputs!$B$17)*DCF!M$6</f>
        <v>45248.782972677553</v>
      </c>
      <c r="CX141" s="15">
        <f ca="1">(BQ141*DCF!C$46-DCF!C$5*MAX(BQ141*DCF!C$46,0)-MAX(BQ141-Inputs!$B$20,0)/Inputs!$B$24)*DCF!C$6</f>
        <v>-1725.6009626761806</v>
      </c>
      <c r="CY141" s="15">
        <f ca="1">(BR141*DCF!D$46-DCF!D$5*MAX(BR141*DCF!D$46,0)-MAX(BR141-BQ141,0)/Inputs!$B$24)*DCF!D$6</f>
        <v>-2182.3044196064889</v>
      </c>
      <c r="CZ141" s="15">
        <f ca="1">(BS141*DCF!E$46-DCF!E$5*MAX(BS141*DCF!E$46,0)-MAX(BS141-BR141,0)/Inputs!$B$24)*DCF!E$6</f>
        <v>-3985.4560280865539</v>
      </c>
      <c r="DA141" s="15">
        <f ca="1">(BT141*DCF!F$46-DCF!F$5*MAX(BT141*DCF!F$46,0)-MAX(BT141-BS141,0)/Inputs!$B$24)*DCF!F$6</f>
        <v>-5854.8396068945522</v>
      </c>
      <c r="DB141" s="15">
        <f ca="1">(BU141*DCF!G$46-DCF!G$5*MAX(BU141*DCF!G$46,0)-MAX(BU141-BT141,0)/Inputs!$B$24)*DCF!G$6</f>
        <v>-12003.422006194649</v>
      </c>
      <c r="DC141" s="15">
        <f ca="1">(BV141*DCF!H$46-DCF!H$5*MAX(BV141*DCF!H$46,0)-MAX(BV141-BU141,0)/Inputs!$B$24)*DCF!H$6</f>
        <v>-13431.074072310408</v>
      </c>
      <c r="DD141" s="15">
        <f ca="1">(BW141*DCF!I$46-DCF!I$5*MAX(BW141*DCF!I$46,0)-MAX(BW141-BV141,0)/Inputs!$B$24)*DCF!I$6</f>
        <v>-14874.884439034409</v>
      </c>
      <c r="DE141" s="15">
        <f ca="1">(BX141*DCF!J$46-DCF!J$5*MAX(BX141*DCF!J$46,0)-MAX(BX141-BW141,0)/Inputs!$B$24)*DCF!J$6</f>
        <v>-13509.971155164772</v>
      </c>
      <c r="DF141" s="15">
        <f ca="1">(BY141*DCF!K$46-DCF!K$5*MAX(BY141*DCF!K$46,0)-MAX(BY141-BX141,0)/Inputs!$B$24)*DCF!K$6</f>
        <v>-23504.492118018432</v>
      </c>
      <c r="DG141" s="15">
        <f ca="1">(BZ141*DCF!L$46-DCF!L$5*MAX(BZ141*DCF!L$46,0)-MAX(BZ141-BY141,0)/Inputs!$B$24)*DCF!L$6</f>
        <v>7550.864194753809</v>
      </c>
      <c r="DH141" s="15">
        <f ca="1">(CA141*DCF!M$46-DCF!M$5*MAX(CA141*DCF!M$46,0)-MAX(CA141-BZ141,0)/Inputs!$B$24)*DCF!M$6</f>
        <v>25260.679639810674</v>
      </c>
      <c r="DI141" s="15">
        <f ca="1">SUM(CB141:CL141)+BE141*DCF!M$10*(1+Inputs!$B$30)*(1-Inputs!$B$33)*(1-Inputs!$B$30/Inputs!$B$31)/(Inputs!$B$29-Inputs!$B$30)*DCF!M$6</f>
        <v>145916.97182043231</v>
      </c>
      <c r="DJ141" s="15">
        <f ca="1">SUM(CM141:CW141)+BP141*DCF!M$28*(1+Inputs!$B$30)*(1-Inputs!$B$33)*(1-Inputs!$B$30/Inputs!$B$31)/(Inputs!$B$29-Inputs!$B$30)*DCF!M$6</f>
        <v>1272551.9026371639</v>
      </c>
      <c r="DK141" s="15">
        <f ca="1">SUM(CX141:DH141)+CA141*DCF!M$46*(1+Inputs!$B$30)*(1-Inputs!$B$33)*(1-Inputs!$B$30/Inputs!$B$31)/(Inputs!$B$29-Inputs!$B$30)*DCF!M$6</f>
        <v>1148441.1310892317</v>
      </c>
      <c r="DM141" s="15">
        <f ca="1">DI141+DJ141+DK141+Inputs!$B$34+Inputs!$B$36-Inputs!$B$35</f>
        <v>2643761.0055468278</v>
      </c>
    </row>
    <row r="142" spans="1:117" x14ac:dyDescent="0.75">
      <c r="A142" s="11">
        <v>129</v>
      </c>
      <c r="C142" s="23">
        <f t="shared" ca="1" si="72"/>
        <v>-0.24632051156903384</v>
      </c>
      <c r="D142" s="23">
        <f t="shared" ca="1" si="72"/>
        <v>-0.68408578410320753</v>
      </c>
      <c r="E142" s="23">
        <f t="shared" ca="1" si="72"/>
        <v>-0.14515786235162634</v>
      </c>
      <c r="F142" s="23">
        <f t="shared" ca="1" si="72"/>
        <v>-0.38991847768470084</v>
      </c>
      <c r="G142" s="23">
        <f t="shared" ca="1" si="72"/>
        <v>0.77773337128495135</v>
      </c>
      <c r="H142" s="23">
        <f t="shared" ca="1" si="72"/>
        <v>1.5389663071371227</v>
      </c>
      <c r="I142" s="23">
        <f t="shared" ca="1" si="72"/>
        <v>0.79288048620729257</v>
      </c>
      <c r="J142" s="23">
        <f t="shared" ca="1" si="72"/>
        <v>1.009299568347453</v>
      </c>
      <c r="K142" s="23">
        <f t="shared" ca="1" si="72"/>
        <v>1.4539639205288122</v>
      </c>
      <c r="L142" s="23">
        <f t="shared" ca="1" si="72"/>
        <v>-1.4625765864081817</v>
      </c>
      <c r="M142" s="23">
        <f t="shared" ca="1" si="72"/>
        <v>0.77699761702823178</v>
      </c>
      <c r="N142" s="23">
        <f ca="1">SQRT(Inputs!$B$38)*C142+SQRT(1-Inputs!$B$38)*_xlfn.NORM.S.INV(RAND())</f>
        <v>-0.95191435272242975</v>
      </c>
      <c r="O142" s="23">
        <f ca="1">SQRT(Inputs!$B$38)*D142+SQRT(1-Inputs!$B$38)*_xlfn.NORM.S.INV(RAND())</f>
        <v>-1.5713389658591017</v>
      </c>
      <c r="P142" s="23">
        <f ca="1">SQRT(Inputs!$B$38)*E142+SQRT(1-Inputs!$B$38)*_xlfn.NORM.S.INV(RAND())</f>
        <v>0.32984689967040448</v>
      </c>
      <c r="Q142" s="23">
        <f ca="1">SQRT(Inputs!$B$38)*F142+SQRT(1-Inputs!$B$38)*_xlfn.NORM.S.INV(RAND())</f>
        <v>-1.6074788385367833</v>
      </c>
      <c r="R142" s="23">
        <f ca="1">SQRT(Inputs!$B$38)*G142+SQRT(1-Inputs!$B$38)*_xlfn.NORM.S.INV(RAND())</f>
        <v>0.95424597688483959</v>
      </c>
      <c r="S142" s="23">
        <f ca="1">SQRT(Inputs!$B$38)*H142+SQRT(1-Inputs!$B$38)*_xlfn.NORM.S.INV(RAND())</f>
        <v>1.1966981672736134</v>
      </c>
      <c r="T142" s="23">
        <f ca="1">SQRT(Inputs!$B$38)*I142+SQRT(1-Inputs!$B$38)*_xlfn.NORM.S.INV(RAND())</f>
        <v>1.7576151198763703</v>
      </c>
      <c r="U142" s="23">
        <f ca="1">SQRT(Inputs!$B$38)*J142+SQRT(1-Inputs!$B$38)*_xlfn.NORM.S.INV(RAND())</f>
        <v>1.1735842489291968</v>
      </c>
      <c r="V142" s="23">
        <f ca="1">SQRT(Inputs!$B$38)*K142+SQRT(1-Inputs!$B$38)*_xlfn.NORM.S.INV(RAND())</f>
        <v>0.53324562960857591</v>
      </c>
      <c r="W142" s="23">
        <f ca="1">SQRT(Inputs!$B$38)*L142+SQRT(1-Inputs!$B$38)*_xlfn.NORM.S.INV(RAND())</f>
        <v>-0.55612219926583473</v>
      </c>
      <c r="X142" s="23">
        <f ca="1">SQRT(Inputs!$B$38)*M142+SQRT(1-Inputs!$B$38)*_xlfn.NORM.S.INV(RAND())</f>
        <v>-1.2094998556964069</v>
      </c>
      <c r="Y142" s="23">
        <f ca="1">SQRT(Inputs!$B$38)*C142+SQRT(1-Inputs!$B$38)*_xlfn.NORM.S.INV(RAND())</f>
        <v>0.3242691624986746</v>
      </c>
      <c r="Z142" s="23">
        <f ca="1">SQRT(Inputs!$B$38)*D142+SQRT(1-Inputs!$B$38)*_xlfn.NORM.S.INV(RAND())</f>
        <v>-2.6214796553488311</v>
      </c>
      <c r="AA142" s="23">
        <f ca="1">SQRT(Inputs!$B$38)*E142+SQRT(1-Inputs!$B$38)*_xlfn.NORM.S.INV(RAND())</f>
        <v>0.12091301155992566</v>
      </c>
      <c r="AB142" s="23">
        <f ca="1">SQRT(Inputs!$B$38)*F142+SQRT(1-Inputs!$B$38)*_xlfn.NORM.S.INV(RAND())</f>
        <v>0.57073997491287176</v>
      </c>
      <c r="AC142" s="23">
        <f ca="1">SQRT(Inputs!$B$38)*G142+SQRT(1-Inputs!$B$38)*_xlfn.NORM.S.INV(RAND())</f>
        <v>-0.2492045662844824</v>
      </c>
      <c r="AD142" s="23">
        <f ca="1">SQRT(Inputs!$B$38)*H142+SQRT(1-Inputs!$B$38)*_xlfn.NORM.S.INV(RAND())</f>
        <v>0.99774965612996291</v>
      </c>
      <c r="AE142" s="23">
        <f ca="1">SQRT(Inputs!$B$38)*I142+SQRT(1-Inputs!$B$38)*_xlfn.NORM.S.INV(RAND())</f>
        <v>0.52965346599555418</v>
      </c>
      <c r="AF142" s="23">
        <f ca="1">SQRT(Inputs!$B$38)*J142+SQRT(1-Inputs!$B$38)*_xlfn.NORM.S.INV(RAND())</f>
        <v>1.3687705109059123</v>
      </c>
      <c r="AG142" s="23">
        <f ca="1">SQRT(Inputs!$B$38)*K142+SQRT(1-Inputs!$B$38)*_xlfn.NORM.S.INV(RAND())</f>
        <v>0.70359652620961699</v>
      </c>
      <c r="AH142" s="23">
        <f ca="1">SQRT(Inputs!$B$38)*L142+SQRT(1-Inputs!$B$38)*_xlfn.NORM.S.INV(RAND())</f>
        <v>-0.38819205249842736</v>
      </c>
      <c r="AI142" s="23">
        <f ca="1">SQRT(Inputs!$B$38)*M142+SQRT(1-Inputs!$B$38)*_xlfn.NORM.S.INV(RAND())</f>
        <v>-3.1534419298285266E-2</v>
      </c>
      <c r="AJ142" s="23">
        <f ca="1">SQRT(Inputs!$B$38)*C142+SQRT(1-Inputs!$B$38)*_xlfn.NORM.S.INV(RAND())</f>
        <v>1.2827466983870848</v>
      </c>
      <c r="AK142" s="23">
        <f ca="1">SQRT(Inputs!$B$38)*D142+SQRT(1-Inputs!$B$38)*_xlfn.NORM.S.INV(RAND())</f>
        <v>-1.3491869862915773</v>
      </c>
      <c r="AL142" s="23">
        <f ca="1">SQRT(Inputs!$B$38)*E142+SQRT(1-Inputs!$B$38)*_xlfn.NORM.S.INV(RAND())</f>
        <v>-0.34305802292260307</v>
      </c>
      <c r="AM142" s="23">
        <f ca="1">SQRT(Inputs!$B$38)*F142+SQRT(1-Inputs!$B$38)*_xlfn.NORM.S.INV(RAND())</f>
        <v>-1.1338056436082848</v>
      </c>
      <c r="AN142" s="23">
        <f ca="1">SQRT(Inputs!$B$38)*G142+SQRT(1-Inputs!$B$38)*_xlfn.NORM.S.INV(RAND())</f>
        <v>0.55279579192760475</v>
      </c>
      <c r="AO142" s="23">
        <f ca="1">SQRT(Inputs!$B$38)*H142+SQRT(1-Inputs!$B$38)*_xlfn.NORM.S.INV(RAND())</f>
        <v>0.34856473121682607</v>
      </c>
      <c r="AP142" s="23">
        <f ca="1">SQRT(Inputs!$B$38)*I142+SQRT(1-Inputs!$B$38)*_xlfn.NORM.S.INV(RAND())</f>
        <v>1.1976700296608702</v>
      </c>
      <c r="AQ142" s="23">
        <f ca="1">SQRT(Inputs!$B$38)*J142+SQRT(1-Inputs!$B$38)*_xlfn.NORM.S.INV(RAND())</f>
        <v>1.9873297189187116</v>
      </c>
      <c r="AR142" s="23">
        <f ca="1">SQRT(Inputs!$B$38)*K142+SQRT(1-Inputs!$B$38)*_xlfn.NORM.S.INV(RAND())</f>
        <v>1.0471500492777523</v>
      </c>
      <c r="AS142" s="23">
        <f ca="1">SQRT(Inputs!$B$38)*L142+SQRT(1-Inputs!$B$38)*_xlfn.NORM.S.INV(RAND())</f>
        <v>-1.2707251786034783</v>
      </c>
      <c r="AT142" s="23">
        <f ca="1">SQRT(Inputs!$B$38)*M142+SQRT(1-Inputs!$B$38)*_xlfn.NORM.S.INV(RAND())</f>
        <v>-9.0631563444177887E-3</v>
      </c>
      <c r="AU142" s="15">
        <f ca="1">Inputs!$B$6*EXP($B$8-0.5*C$5^2+C$5*N142)</f>
        <v>4253.6091464967485</v>
      </c>
      <c r="AV142" s="15">
        <f t="shared" ref="AV142:AV205" ca="1" si="73">AU142*EXP($B$8-0.5*D$5^2+D$5*O142)</f>
        <v>4109.5502624068704</v>
      </c>
      <c r="AW142" s="15">
        <f t="shared" ref="AW142:AW205" ca="1" si="74">AV142*EXP($B$8-0.5*E$5^2+E$5*P142)</f>
        <v>5238.8360923131531</v>
      </c>
      <c r="AX142" s="15">
        <f t="shared" ref="AX142:AX205" ca="1" si="75">AW142*EXP($B$8-0.5*F$5^2+F$5*Q142)</f>
        <v>5232.3491182165335</v>
      </c>
      <c r="AY142" s="15">
        <f t="shared" ref="AY142:AY205" ca="1" si="76">AX142*EXP($B$8-0.5*G$5^2+G$5*R142)</f>
        <v>7148.3184008955841</v>
      </c>
      <c r="AZ142" s="15">
        <f t="shared" ref="AZ142:AZ205" ca="1" si="77">AY142*EXP($B$8-0.5*H$5^2+H$5*S142)</f>
        <v>9974.0407574298879</v>
      </c>
      <c r="BA142" s="15">
        <f t="shared" ref="BA142:BA205" ca="1" si="78">AZ142*EXP($B$8-0.5*I$5^2+I$5*T142)</f>
        <v>14670.703108769347</v>
      </c>
      <c r="BB142" s="15">
        <f t="shared" ref="BB142:BB205" ca="1" si="79">BA142*EXP($B$8-0.5*J$5^2+J$5*U142)</f>
        <v>20202.505280558227</v>
      </c>
      <c r="BC142" s="15">
        <f t="shared" ref="BC142:BC205" ca="1" si="80">BB142*EXP($B$8-0.5*K$5^2+K$5*V142)</f>
        <v>26049.897649641851</v>
      </c>
      <c r="BD142" s="15">
        <f t="shared" ref="BD142:BD205" ca="1" si="81">BC142*EXP($B$8-0.5*L$5^2+L$5*W142)</f>
        <v>30295.997083229227</v>
      </c>
      <c r="BE142" s="15">
        <f t="shared" ref="BE142:BE205" ca="1" si="82">BD142*EXP($B$8-0.5*M$5^2+M$5*X142)</f>
        <v>33251.44552396745</v>
      </c>
      <c r="BF142" s="15">
        <f ca="1">Inputs!$B$13*EXP($B$9-0.5*C$6^2+C$6*Y142)</f>
        <v>14749.358122296591</v>
      </c>
      <c r="BG142" s="15">
        <f t="shared" ref="BG142:BG205" ca="1" si="83">BF142*EXP($B$9-0.5*D$6^2+D$6*Z142)</f>
        <v>11200.939046344525</v>
      </c>
      <c r="BH142" s="15">
        <f t="shared" ref="BH142:BH205" ca="1" si="84">BG142*EXP($B$9-0.5*E$6^2+E$6*AA142)</f>
        <v>13962.710903183051</v>
      </c>
      <c r="BI142" s="15">
        <f t="shared" ref="BI142:BI205" ca="1" si="85">BH142*EXP($B$9-0.5*F$6^2+F$6*AB142)</f>
        <v>18661.924705747839</v>
      </c>
      <c r="BJ142" s="15">
        <f t="shared" ref="BJ142:BJ205" ca="1" si="86">BI142*EXP($B$9-0.5*G$6^2+G$6*AC142)</f>
        <v>22071.061488292293</v>
      </c>
      <c r="BK142" s="15">
        <f t="shared" ref="BK142:BK205" ca="1" si="87">BJ142*EXP($B$9-0.5*H$6^2+H$6*AD142)</f>
        <v>31029.222558629801</v>
      </c>
      <c r="BL142" s="15">
        <f t="shared" ref="BL142:BL205" ca="1" si="88">BK142*EXP($B$9-0.5*I$6^2+I$6*AE142)</f>
        <v>40823.739322456589</v>
      </c>
      <c r="BM142" s="15">
        <f t="shared" ref="BM142:BM205" ca="1" si="89">BL142*EXP($B$9-0.5*J$6^2+J$6*AF142)</f>
        <v>59482.326515843226</v>
      </c>
      <c r="BN142" s="15">
        <f t="shared" ref="BN142:BN205" ca="1" si="90">BM142*EXP($B$9-0.5*K$6^2+K$6*AG142)</f>
        <v>79591.530687364793</v>
      </c>
      <c r="BO142" s="15">
        <f t="shared" ref="BO142:BO205" ca="1" si="91">BN142*EXP($B$9-0.5*L$6^2+L$6*AH142)</f>
        <v>93608.475490756187</v>
      </c>
      <c r="BP142" s="15">
        <f t="shared" ref="BP142:BP205" ca="1" si="92">BO142*EXP($B$9-0.5*M$6^2+M$6*AI142)</f>
        <v>114803.59869986924</v>
      </c>
      <c r="BQ142" s="15">
        <f ca="1">Inputs!$B$20*EXP($B$10-0.5*C$7^2+C$7*AJ142)</f>
        <v>6760.8015401057683</v>
      </c>
      <c r="BR142" s="15">
        <f t="shared" ref="BR142:BR205" ca="1" si="93">BQ142*EXP($B$10-0.5*D$7^2+D$7*AK142)</f>
        <v>5976.5779436809071</v>
      </c>
      <c r="BS142" s="15">
        <f t="shared" ref="BS142:BS205" ca="1" si="94">BR142*EXP($B$10-0.5*E$7^2+E$7*AL142)</f>
        <v>7416.3586348903327</v>
      </c>
      <c r="BT142" s="15">
        <f t="shared" ref="BT142:BT205" ca="1" si="95">BS142*EXP($B$10-0.5*F$7^2+F$7*AM142)</f>
        <v>7594.735875741665</v>
      </c>
      <c r="BU142" s="15">
        <f t="shared" ref="BU142:BU205" ca="1" si="96">BT142*EXP($B$10-0.5*G$7^2+G$7*AN142)</f>
        <v>12031.769666996786</v>
      </c>
      <c r="BV142" s="15">
        <f t="shared" ref="BV142:BV205" ca="1" si="97">BU142*EXP($B$10-0.5*H$7^2+H$7*AO142)</f>
        <v>18107.244098113024</v>
      </c>
      <c r="BW142" s="15">
        <f t="shared" ref="BW142:BW205" ca="1" si="98">BV142*EXP($B$10-0.5*I$7^2+I$7*AP142)</f>
        <v>32557.585635055282</v>
      </c>
      <c r="BX142" s="15">
        <f t="shared" ref="BX142:BX205" ca="1" si="99">BW142*EXP($B$10-0.5*J$7^2+J$7*AQ142)</f>
        <v>67825.192358512897</v>
      </c>
      <c r="BY142" s="15">
        <f t="shared" ref="BY142:BY205" ca="1" si="100">BX142*EXP($B$10-0.5*K$7^2+K$7*AR142)</f>
        <v>116115.67151777062</v>
      </c>
      <c r="BZ142" s="15">
        <f t="shared" ref="BZ142:BZ205" ca="1" si="101">BY142*EXP($B$10-0.5*L$7^2+L$7*AS142)</f>
        <v>128985.14094950986</v>
      </c>
      <c r="CA142" s="15">
        <f t="shared" ref="CA142:CA205" ca="1" si="102">BZ142*EXP($B$10-0.5*M$7^2+M$7*AT142)</f>
        <v>180893.40702516137</v>
      </c>
      <c r="CB142" s="15">
        <f ca="1">(AU142*DCF!C$10-DCF!C$5*MAX(AU142*DCF!C$10,0)-MAX(AU142-Inputs!$B$6,0)/Inputs!$B$10)*DCF!C$6</f>
        <v>1048.1269637490041</v>
      </c>
      <c r="CC142" s="15">
        <f ca="1">(AV142*DCF!D$10-DCF!D$5*MAX(AV142*DCF!D$10,0)-MAX(AV142-AU142,0)/Inputs!$B$10)*DCF!D$6</f>
        <v>1001.6750351725331</v>
      </c>
      <c r="CD142" s="15">
        <f ca="1">(AW142*DCF!E$10-DCF!E$5*MAX(AW142*DCF!E$10,0)-MAX(AW142-AV142,0)/Inputs!$B$10)*DCF!E$6</f>
        <v>955.20192394795026</v>
      </c>
      <c r="CE142" s="15">
        <f ca="1">(AX142*DCF!F$10-DCF!F$5*MAX(AX142*DCF!F$10,0)-MAX(AX142-AW142,0)/Inputs!$B$10)*DCF!F$6</f>
        <v>1142.2134737996244</v>
      </c>
      <c r="CF142" s="15">
        <f ca="1">(AY142*DCF!G$10-DCF!G$5*MAX(AY142*DCF!G$10,0)-MAX(AY142-AX142,0)/Inputs!$B$10)*DCF!G$6</f>
        <v>1104.5560335048121</v>
      </c>
      <c r="CG142" s="15">
        <f ca="1">(AZ142*DCF!H$10-DCF!H$5*MAX(AZ142*DCF!H$10,0)-MAX(AZ142-AY142,0)/Inputs!$B$10)*DCF!H$6</f>
        <v>1434.7095050800913</v>
      </c>
      <c r="CH142" s="15">
        <f ca="1">(BA142*DCF!I$10-DCF!I$5*MAX(BA142*DCF!I$10,0)-MAX(BA142-AZ142,0)/Inputs!$B$10)*DCF!I$6</f>
        <v>1909.3850872996222</v>
      </c>
      <c r="CI142" s="15">
        <f ca="1">(BB142*DCF!J$10-DCF!J$5*MAX(BB142*DCF!J$10,0)-MAX(BB142-BA142,0)/Inputs!$B$10)*DCF!J$6</f>
        <v>2628.543320156939</v>
      </c>
      <c r="CJ142" s="15">
        <f ca="1">(BC142*DCF!K$10-DCF!K$5*MAX(BC142*DCF!K$10,0)-MAX(BC142-BB142,0)/Inputs!$B$10)*DCF!K$6</f>
        <v>3375.0692398242049</v>
      </c>
      <c r="CK142" s="15">
        <f ca="1">(BD142*DCF!L$10-DCF!L$5*MAX(BD142*DCF!L$10,0)-MAX(BD142-BC142,0)/Inputs!$B$10)*DCF!L$6</f>
        <v>4020.1230607359016</v>
      </c>
      <c r="CL142" s="15">
        <f ca="1">(BE142*DCF!M$10-DCF!M$5*MAX(BE142*DCF!M$10,0)-MAX(BE142-BD142,0)/Inputs!$B$10)*DCF!M$6</f>
        <v>4339.1491442373535</v>
      </c>
      <c r="CM142" s="15">
        <f ca="1">(BF142*DCF!C$28-DCF!C$5*MAX(BF142*DCF!C$28,0)-MAX(BF142-Inputs!$B$13,0)/Inputs!$B$17)*DCF!C$6</f>
        <v>3724.8812455048137</v>
      </c>
      <c r="CN142" s="15">
        <f ca="1">(BG142*DCF!D$28-DCF!D$5*MAX(BG142*DCF!D$28,0)-MAX(BG142-BF142,0)/Inputs!$B$17)*DCF!D$6</f>
        <v>3298.9348854826735</v>
      </c>
      <c r="CO142" s="15">
        <f ca="1">(BH142*DCF!E$28-DCF!E$5*MAX(BH142*DCF!E$28,0)-MAX(BH142-BG142,0)/Inputs!$B$17)*DCF!E$6</f>
        <v>3410.1811362088902</v>
      </c>
      <c r="CP142" s="15">
        <f ca="1">(BI142*DCF!F$28-DCF!F$5*MAX(BI142*DCF!F$28,0)-MAX(BI142-BH142,0)/Inputs!$B$17)*DCF!F$6</f>
        <v>4210.6548369211641</v>
      </c>
      <c r="CQ142" s="15">
        <f ca="1">(BJ142*DCF!G$28-DCF!G$5*MAX(BJ142*DCF!G$28,0)-MAX(BJ142-BI142,0)/Inputs!$B$17)*DCF!G$6</f>
        <v>5153.1212271336562</v>
      </c>
      <c r="CR142" s="15">
        <f ca="1">(BK142*DCF!H$28-DCF!H$5*MAX(BK142*DCF!H$28,0)-MAX(BK142-BJ142,0)/Inputs!$B$17)*DCF!H$6</f>
        <v>6282.0222432055425</v>
      </c>
      <c r="CS142" s="15">
        <f ca="1">(BL142*DCF!I$28-DCF!I$5*MAX(BL142*DCF!I$28,0)-MAX(BL142-BK142,0)/Inputs!$B$17)*DCF!I$6</f>
        <v>8194.0128590297045</v>
      </c>
      <c r="CT142" s="15">
        <f ca="1">(BM142*DCF!J$28-DCF!J$5*MAX(BM142*DCF!J$28,0)-MAX(BM142-BL142,0)/Inputs!$B$17)*DCF!J$6</f>
        <v>10795.520580151569</v>
      </c>
      <c r="CU142" s="15">
        <f ca="1">(BN142*DCF!K$28-DCF!K$5*MAX(BN142*DCF!K$28,0)-MAX(BN142-BM142,0)/Inputs!$B$17)*DCF!K$6</f>
        <v>14345.287112274766</v>
      </c>
      <c r="CV142" s="15">
        <f ca="1">(BO142*DCF!L$28-DCF!L$5*MAX(BO142*DCF!L$28,0)-MAX(BO142-BN142,0)/Inputs!$B$17)*DCF!L$6</f>
        <v>17090.815012913376</v>
      </c>
      <c r="CW142" s="15">
        <f ca="1">(BP142*DCF!M$28-DCF!M$5*MAX(BP142*DCF!M$28,0)-MAX(BP142-BO142,0)/Inputs!$B$17)*DCF!M$6</f>
        <v>19384.877592174576</v>
      </c>
      <c r="CX142" s="15">
        <f ca="1">(BQ142*DCF!C$46-DCF!C$5*MAX(BQ142*DCF!C$46,0)-MAX(BQ142-Inputs!$B$20,0)/Inputs!$B$24)*DCF!C$6</f>
        <v>-3205.6361709739735</v>
      </c>
      <c r="CY142" s="15">
        <f ca="1">(BR142*DCF!D$46-DCF!D$5*MAX(BR142*DCF!D$46,0)-MAX(BR142-BQ142,0)/Inputs!$B$24)*DCF!D$6</f>
        <v>-1020.0624793869988</v>
      </c>
      <c r="CZ142" s="15">
        <f ca="1">(BS142*DCF!E$46-DCF!E$5*MAX(BS142*DCF!E$46,0)-MAX(BS142-BR142,0)/Inputs!$B$24)*DCF!E$6</f>
        <v>-1444.5192333642162</v>
      </c>
      <c r="DA142" s="15">
        <f ca="1">(BT142*DCF!F$46-DCF!F$5*MAX(BT142*DCF!F$46,0)-MAX(BT142-BS142,0)/Inputs!$B$24)*DCF!F$6</f>
        <v>-618.04947638334033</v>
      </c>
      <c r="DB142" s="15">
        <f ca="1">(BU142*DCF!G$46-DCF!G$5*MAX(BU142*DCF!G$46,0)-MAX(BU142-BT142,0)/Inputs!$B$24)*DCF!G$6</f>
        <v>-1897.2554620181854</v>
      </c>
      <c r="DC142" s="15">
        <f ca="1">(BV142*DCF!H$46-DCF!H$5*MAX(BV142*DCF!H$46,0)-MAX(BV142-BU142,0)/Inputs!$B$24)*DCF!H$6</f>
        <v>-1887.9164544199232</v>
      </c>
      <c r="DD142" s="15">
        <f ca="1">(BW142*DCF!I$46-DCF!I$5*MAX(BW142*DCF!I$46,0)-MAX(BW142-BV142,0)/Inputs!$B$24)*DCF!I$6</f>
        <v>-3396.203977274964</v>
      </c>
      <c r="DE142" s="15">
        <f ca="1">(BX142*DCF!J$46-DCF!J$5*MAX(BX142*DCF!J$46,0)-MAX(BX142-BW142,0)/Inputs!$B$24)*DCF!J$6</f>
        <v>-6507.3139067407801</v>
      </c>
      <c r="DF142" s="15">
        <f ca="1">(BY142*DCF!K$46-DCF!K$5*MAX(BY142*DCF!K$46,0)-MAX(BY142-BX142,0)/Inputs!$B$24)*DCF!K$6</f>
        <v>-5196.9667102722105</v>
      </c>
      <c r="DG142" s="15">
        <f ca="1">(BZ142*DCF!L$46-DCF!L$5*MAX(BZ142*DCF!L$46,0)-MAX(BZ142-BY142,0)/Inputs!$B$24)*DCF!L$6</f>
        <v>6003.7433298175956</v>
      </c>
      <c r="DH142" s="15">
        <f ca="1">(CA142*DCF!M$46-DCF!M$5*MAX(CA142*DCF!M$46,0)-MAX(CA142-BZ142,0)/Inputs!$B$24)*DCF!M$6</f>
        <v>3329.5882272883005</v>
      </c>
      <c r="DI142" s="15">
        <f ca="1">SUM(CB142:CL142)+BE142*DCF!M$10*(1+Inputs!$B$30)*(1-Inputs!$B$33)*(1-Inputs!$B$30/Inputs!$B$31)/(Inputs!$B$29-Inputs!$B$30)*DCF!M$6</f>
        <v>115497.9653855561</v>
      </c>
      <c r="DJ142" s="15">
        <f ca="1">SUM(CM142:CW142)+BP142*DCF!M$28*(1+Inputs!$B$30)*(1-Inputs!$B$33)*(1-Inputs!$B$30/Inputs!$B$31)/(Inputs!$B$29-Inputs!$B$30)*DCF!M$6</f>
        <v>521890.21980055491</v>
      </c>
      <c r="DK142" s="15">
        <f ca="1">SUM(CX142:DH142)+CA142*DCF!M$46*(1+Inputs!$B$30)*(1-Inputs!$B$33)*(1-Inputs!$B$30/Inputs!$B$31)/(Inputs!$B$29-Inputs!$B$30)*DCF!M$6</f>
        <v>263842.04314110102</v>
      </c>
      <c r="DM142" s="15">
        <f ca="1">DI142+DJ142+DK142+Inputs!$B$34+Inputs!$B$36-Inputs!$B$35</f>
        <v>978081.22832721204</v>
      </c>
    </row>
    <row r="143" spans="1:117" x14ac:dyDescent="0.75">
      <c r="A143" s="11">
        <v>130</v>
      </c>
      <c r="C143" s="23">
        <f t="shared" ca="1" si="72"/>
        <v>-1.7586234774977307</v>
      </c>
      <c r="D143" s="23">
        <f t="shared" ca="1" si="72"/>
        <v>-1.3122070147093747</v>
      </c>
      <c r="E143" s="23">
        <f t="shared" ca="1" si="72"/>
        <v>1.0614121762225517</v>
      </c>
      <c r="F143" s="23">
        <f t="shared" ca="1" si="72"/>
        <v>-0.2674466458909579</v>
      </c>
      <c r="G143" s="23">
        <f t="shared" ca="1" si="72"/>
        <v>-1.9042771922098685</v>
      </c>
      <c r="H143" s="23">
        <f t="shared" ca="1" si="72"/>
        <v>-0.5085181864304229</v>
      </c>
      <c r="I143" s="23">
        <f t="shared" ca="1" si="72"/>
        <v>1.0334414596380903</v>
      </c>
      <c r="J143" s="23">
        <f t="shared" ca="1" si="72"/>
        <v>-0.9003697088540672</v>
      </c>
      <c r="K143" s="23">
        <f t="shared" ca="1" si="72"/>
        <v>1.3294282122650014</v>
      </c>
      <c r="L143" s="23">
        <f t="shared" ca="1" si="72"/>
        <v>1.2172634306292771</v>
      </c>
      <c r="M143" s="23">
        <f t="shared" ca="1" si="72"/>
        <v>-0.99238774681536535</v>
      </c>
      <c r="N143" s="23">
        <f ca="1">SQRT(Inputs!$B$38)*C143+SQRT(1-Inputs!$B$38)*_xlfn.NORM.S.INV(RAND())</f>
        <v>-1.6359266071706229</v>
      </c>
      <c r="O143" s="23">
        <f ca="1">SQRT(Inputs!$B$38)*D143+SQRT(1-Inputs!$B$38)*_xlfn.NORM.S.INV(RAND())</f>
        <v>-0.78761342814611923</v>
      </c>
      <c r="P143" s="23">
        <f ca="1">SQRT(Inputs!$B$38)*E143+SQRT(1-Inputs!$B$38)*_xlfn.NORM.S.INV(RAND())</f>
        <v>1.2170495477485948</v>
      </c>
      <c r="Q143" s="23">
        <f ca="1">SQRT(Inputs!$B$38)*F143+SQRT(1-Inputs!$B$38)*_xlfn.NORM.S.INV(RAND())</f>
        <v>-2.5497408453317085</v>
      </c>
      <c r="R143" s="23">
        <f ca="1">SQRT(Inputs!$B$38)*G143+SQRT(1-Inputs!$B$38)*_xlfn.NORM.S.INV(RAND())</f>
        <v>4.4839977300275002E-3</v>
      </c>
      <c r="S143" s="23">
        <f ca="1">SQRT(Inputs!$B$38)*H143+SQRT(1-Inputs!$B$38)*_xlfn.NORM.S.INV(RAND())</f>
        <v>0.68852115457483276</v>
      </c>
      <c r="T143" s="23">
        <f ca="1">SQRT(Inputs!$B$38)*I143+SQRT(1-Inputs!$B$38)*_xlfn.NORM.S.INV(RAND())</f>
        <v>0.32099297204635358</v>
      </c>
      <c r="U143" s="23">
        <f ca="1">SQRT(Inputs!$B$38)*J143+SQRT(1-Inputs!$B$38)*_xlfn.NORM.S.INV(RAND())</f>
        <v>-0.71591092648944721</v>
      </c>
      <c r="V143" s="23">
        <f ca="1">SQRT(Inputs!$B$38)*K143+SQRT(1-Inputs!$B$38)*_xlfn.NORM.S.INV(RAND())</f>
        <v>1.3489084409902059</v>
      </c>
      <c r="W143" s="23">
        <f ca="1">SQRT(Inputs!$B$38)*L143+SQRT(1-Inputs!$B$38)*_xlfn.NORM.S.INV(RAND())</f>
        <v>0.97424497660110865</v>
      </c>
      <c r="X143" s="23">
        <f ca="1">SQRT(Inputs!$B$38)*M143+SQRT(1-Inputs!$B$38)*_xlfn.NORM.S.INV(RAND())</f>
        <v>-0.51635936470493993</v>
      </c>
      <c r="Y143" s="23">
        <f ca="1">SQRT(Inputs!$B$38)*C143+SQRT(1-Inputs!$B$38)*_xlfn.NORM.S.INV(RAND())</f>
        <v>-1.4177749082396436</v>
      </c>
      <c r="Z143" s="23">
        <f ca="1">SQRT(Inputs!$B$38)*D143+SQRT(1-Inputs!$B$38)*_xlfn.NORM.S.INV(RAND())</f>
        <v>0.21005910313491727</v>
      </c>
      <c r="AA143" s="23">
        <f ca="1">SQRT(Inputs!$B$38)*E143+SQRT(1-Inputs!$B$38)*_xlfn.NORM.S.INV(RAND())</f>
        <v>-0.16564621035557714</v>
      </c>
      <c r="AB143" s="23">
        <f ca="1">SQRT(Inputs!$B$38)*F143+SQRT(1-Inputs!$B$38)*_xlfn.NORM.S.INV(RAND())</f>
        <v>1.2999373214610241</v>
      </c>
      <c r="AC143" s="23">
        <f ca="1">SQRT(Inputs!$B$38)*G143+SQRT(1-Inputs!$B$38)*_xlfn.NORM.S.INV(RAND())</f>
        <v>-0.28656612271046422</v>
      </c>
      <c r="AD143" s="23">
        <f ca="1">SQRT(Inputs!$B$38)*H143+SQRT(1-Inputs!$B$38)*_xlfn.NORM.S.INV(RAND())</f>
        <v>-2.5821619910325815</v>
      </c>
      <c r="AE143" s="23">
        <f ca="1">SQRT(Inputs!$B$38)*I143+SQRT(1-Inputs!$B$38)*_xlfn.NORM.S.INV(RAND())</f>
        <v>0.76604039626301712</v>
      </c>
      <c r="AF143" s="23">
        <f ca="1">SQRT(Inputs!$B$38)*J143+SQRT(1-Inputs!$B$38)*_xlfn.NORM.S.INV(RAND())</f>
        <v>-1.6081399478128315</v>
      </c>
      <c r="AG143" s="23">
        <f ca="1">SQRT(Inputs!$B$38)*K143+SQRT(1-Inputs!$B$38)*_xlfn.NORM.S.INV(RAND())</f>
        <v>1.0385362273486196</v>
      </c>
      <c r="AH143" s="23">
        <f ca="1">SQRT(Inputs!$B$38)*L143+SQRT(1-Inputs!$B$38)*_xlfn.NORM.S.INV(RAND())</f>
        <v>-0.79826000492090188</v>
      </c>
      <c r="AI143" s="23">
        <f ca="1">SQRT(Inputs!$B$38)*M143+SQRT(1-Inputs!$B$38)*_xlfn.NORM.S.INV(RAND())</f>
        <v>-0.16184751682551635</v>
      </c>
      <c r="AJ143" s="23">
        <f ca="1">SQRT(Inputs!$B$38)*C143+SQRT(1-Inputs!$B$38)*_xlfn.NORM.S.INV(RAND())</f>
        <v>-0.22163489286926552</v>
      </c>
      <c r="AK143" s="23">
        <f ca="1">SQRT(Inputs!$B$38)*D143+SQRT(1-Inputs!$B$38)*_xlfn.NORM.S.INV(RAND())</f>
        <v>-1.8174960290389177</v>
      </c>
      <c r="AL143" s="23">
        <f ca="1">SQRT(Inputs!$B$38)*E143+SQRT(1-Inputs!$B$38)*_xlfn.NORM.S.INV(RAND())</f>
        <v>0.60317320202498614</v>
      </c>
      <c r="AM143" s="23">
        <f ca="1">SQRT(Inputs!$B$38)*F143+SQRT(1-Inputs!$B$38)*_xlfn.NORM.S.INV(RAND())</f>
        <v>0.48594329075543524</v>
      </c>
      <c r="AN143" s="23">
        <f ca="1">SQRT(Inputs!$B$38)*G143+SQRT(1-Inputs!$B$38)*_xlfn.NORM.S.INV(RAND())</f>
        <v>-0.96739158191873931</v>
      </c>
      <c r="AO143" s="23">
        <f ca="1">SQRT(Inputs!$B$38)*H143+SQRT(1-Inputs!$B$38)*_xlfn.NORM.S.INV(RAND())</f>
        <v>0.30089565145804265</v>
      </c>
      <c r="AP143" s="23">
        <f ca="1">SQRT(Inputs!$B$38)*I143+SQRT(1-Inputs!$B$38)*_xlfn.NORM.S.INV(RAND())</f>
        <v>0.85340618719497008</v>
      </c>
      <c r="AQ143" s="23">
        <f ca="1">SQRT(Inputs!$B$38)*J143+SQRT(1-Inputs!$B$38)*_xlfn.NORM.S.INV(RAND())</f>
        <v>-0.75322050220732184</v>
      </c>
      <c r="AR143" s="23">
        <f ca="1">SQRT(Inputs!$B$38)*K143+SQRT(1-Inputs!$B$38)*_xlfn.NORM.S.INV(RAND())</f>
        <v>0.7647678258637205</v>
      </c>
      <c r="AS143" s="23">
        <f ca="1">SQRT(Inputs!$B$38)*L143+SQRT(1-Inputs!$B$38)*_xlfn.NORM.S.INV(RAND())</f>
        <v>-0.98433697038535839</v>
      </c>
      <c r="AT143" s="23">
        <f ca="1">SQRT(Inputs!$B$38)*M143+SQRT(1-Inputs!$B$38)*_xlfn.NORM.S.INV(RAND())</f>
        <v>-0.3240858395919155</v>
      </c>
      <c r="AU143" s="15">
        <f ca="1">Inputs!$B$6*EXP($B$8-0.5*C$5^2+C$5*N143)</f>
        <v>3807.7736188302997</v>
      </c>
      <c r="AV143" s="15">
        <f t="shared" ca="1" si="73"/>
        <v>4128.1244149632857</v>
      </c>
      <c r="AW143" s="15">
        <f t="shared" ca="1" si="74"/>
        <v>5931.4923897565468</v>
      </c>
      <c r="AX143" s="15">
        <f t="shared" ca="1" si="75"/>
        <v>5266.2435680232138</v>
      </c>
      <c r="AY143" s="15">
        <f t="shared" ca="1" si="76"/>
        <v>6439.2583146315374</v>
      </c>
      <c r="AZ143" s="15">
        <f t="shared" ca="1" si="77"/>
        <v>8495.7144973294307</v>
      </c>
      <c r="BA143" s="15">
        <f t="shared" ca="1" si="78"/>
        <v>10751.788873978865</v>
      </c>
      <c r="BB143" s="15">
        <f t="shared" ca="1" si="79"/>
        <v>12252.357715813003</v>
      </c>
      <c r="BC143" s="15">
        <f t="shared" ca="1" si="80"/>
        <v>17092.870457457801</v>
      </c>
      <c r="BD143" s="15">
        <f t="shared" ca="1" si="81"/>
        <v>22938.204539780894</v>
      </c>
      <c r="BE143" s="15">
        <f t="shared" ca="1" si="82"/>
        <v>26816.515348156223</v>
      </c>
      <c r="BF143" s="15">
        <f ca="1">Inputs!$B$13*EXP($B$9-0.5*C$6^2+C$6*Y143)</f>
        <v>10442.075351546477</v>
      </c>
      <c r="BG143" s="15">
        <f t="shared" ca="1" si="83"/>
        <v>13217.738370483592</v>
      </c>
      <c r="BH143" s="15">
        <f t="shared" ca="1" si="84"/>
        <v>15711.994915846217</v>
      </c>
      <c r="BI143" s="15">
        <f t="shared" ca="1" si="85"/>
        <v>23494.284251038396</v>
      </c>
      <c r="BJ143" s="15">
        <f t="shared" ca="1" si="86"/>
        <v>27636.950017336381</v>
      </c>
      <c r="BK143" s="15">
        <f t="shared" ca="1" si="87"/>
        <v>23865.520237859888</v>
      </c>
      <c r="BL143" s="15">
        <f t="shared" ca="1" si="88"/>
        <v>32375.528786705465</v>
      </c>
      <c r="BM143" s="15">
        <f t="shared" ca="1" si="89"/>
        <v>32589.949432246289</v>
      </c>
      <c r="BN143" s="15">
        <f t="shared" ca="1" si="90"/>
        <v>45393.557253577805</v>
      </c>
      <c r="BO143" s="15">
        <f t="shared" ca="1" si="91"/>
        <v>50902.754104266292</v>
      </c>
      <c r="BP143" s="15">
        <f t="shared" ca="1" si="92"/>
        <v>61513.393377608591</v>
      </c>
      <c r="BQ143" s="15">
        <f ca="1">Inputs!$B$20*EXP($B$10-0.5*C$7^2+C$7*AJ143)</f>
        <v>3965.2279622960382</v>
      </c>
      <c r="BR143" s="15">
        <f t="shared" ca="1" si="93"/>
        <v>3020.8687506254682</v>
      </c>
      <c r="BS143" s="15">
        <f t="shared" ca="1" si="94"/>
        <v>4919.1947527346592</v>
      </c>
      <c r="BT143" s="15">
        <f t="shared" ca="1" si="95"/>
        <v>7704.6526719377271</v>
      </c>
      <c r="BU143" s="15">
        <f t="shared" ca="1" si="96"/>
        <v>8449.2706776144114</v>
      </c>
      <c r="BV143" s="15">
        <f t="shared" ca="1" si="97"/>
        <v>12579.919013997685</v>
      </c>
      <c r="BW143" s="15">
        <f t="shared" ca="1" si="98"/>
        <v>21029.725463788396</v>
      </c>
      <c r="BX143" s="15">
        <f t="shared" ca="1" si="99"/>
        <v>25291.056183797988</v>
      </c>
      <c r="BY143" s="15">
        <f t="shared" ca="1" si="100"/>
        <v>41020.719396172542</v>
      </c>
      <c r="BZ143" s="15">
        <f t="shared" ca="1" si="101"/>
        <v>48030.464059772137</v>
      </c>
      <c r="CA143" s="15">
        <f t="shared" ca="1" si="102"/>
        <v>63692.475589555339</v>
      </c>
      <c r="CB143" s="15">
        <f ca="1">(AU143*DCF!C$10-DCF!C$5*MAX(AU143*DCF!C$10,0)-MAX(AU143-Inputs!$B$6,0)/Inputs!$B$10)*DCF!C$6</f>
        <v>977.87097591971599</v>
      </c>
      <c r="CC143" s="15">
        <f ca="1">(AV143*DCF!D$10-DCF!D$5*MAX(AV143*DCF!D$10,0)-MAX(AV143-AU143,0)/Inputs!$B$10)*DCF!D$6</f>
        <v>928.09320156131673</v>
      </c>
      <c r="CD143" s="15">
        <f ca="1">(AW143*DCF!E$10-DCF!E$5*MAX(AW143*DCF!E$10,0)-MAX(AW143-AV143,0)/Inputs!$B$10)*DCF!E$6</f>
        <v>963.29402296650358</v>
      </c>
      <c r="CE143" s="15">
        <f ca="1">(AX143*DCF!F$10-DCF!F$5*MAX(AX143*DCF!F$10,0)-MAX(AX143-AW143,0)/Inputs!$B$10)*DCF!F$6</f>
        <v>1149.6125781754065</v>
      </c>
      <c r="CF143" s="15">
        <f ca="1">(AY143*DCF!G$10-DCF!G$5*MAX(AY143*DCF!G$10,0)-MAX(AY143-AX143,0)/Inputs!$B$10)*DCF!G$6</f>
        <v>1101.2701018772559</v>
      </c>
      <c r="CG143" s="15">
        <f ca="1">(AZ143*DCF!H$10-DCF!H$5*MAX(AZ143*DCF!H$10,0)-MAX(AZ143-AY143,0)/Inputs!$B$10)*DCF!H$6</f>
        <v>1284.2884013892115</v>
      </c>
      <c r="CH143" s="15">
        <f ca="1">(BA143*DCF!I$10-DCF!I$5*MAX(BA143*DCF!I$10,0)-MAX(BA143-AZ143,0)/Inputs!$B$10)*DCF!I$6</f>
        <v>1593.8843573509287</v>
      </c>
      <c r="CI143" s="15">
        <f ca="1">(BB143*DCF!J$10-DCF!J$5*MAX(BB143*DCF!J$10,0)-MAX(BB143-BA143,0)/Inputs!$B$10)*DCF!J$6</f>
        <v>1875.1465328872303</v>
      </c>
      <c r="CJ143" s="15">
        <f ca="1">(BC143*DCF!K$10-DCF!K$5*MAX(BC143*DCF!K$10,0)-MAX(BC143-BB143,0)/Inputs!$B$10)*DCF!K$6</f>
        <v>2074.0795328837862</v>
      </c>
      <c r="CK143" s="15">
        <f ca="1">(BD143*DCF!L$10-DCF!L$5*MAX(BD143*DCF!L$10,0)-MAX(BD143-BC143,0)/Inputs!$B$10)*DCF!L$6</f>
        <v>2703.6210956921968</v>
      </c>
      <c r="CL143" s="15">
        <f ca="1">(BE143*DCF!M$10-DCF!M$5*MAX(BE143*DCF!M$10,0)-MAX(BE143-BD143,0)/Inputs!$B$10)*DCF!M$6</f>
        <v>3320.8514962310992</v>
      </c>
      <c r="CM143" s="15">
        <f ca="1">(BF143*DCF!C$28-DCF!C$5*MAX(BF143*DCF!C$28,0)-MAX(BF143-Inputs!$B$13,0)/Inputs!$B$17)*DCF!C$6</f>
        <v>3186.8529168253035</v>
      </c>
      <c r="CN143" s="15">
        <f ca="1">(BG143*DCF!D$28-DCF!D$5*MAX(BG143*DCF!D$28,0)-MAX(BG143-BF143,0)/Inputs!$B$17)*DCF!D$6</f>
        <v>3300.7526164760352</v>
      </c>
      <c r="CO143" s="15">
        <f ca="1">(BH143*DCF!E$28-DCF!E$5*MAX(BH143*DCF!E$28,0)-MAX(BH143-BG143,0)/Inputs!$B$17)*DCF!E$6</f>
        <v>3958.3331027238141</v>
      </c>
      <c r="CP143" s="15">
        <f ca="1">(BI143*DCF!F$28-DCF!F$5*MAX(BI143*DCF!F$28,0)-MAX(BI143-BH143,0)/Inputs!$B$17)*DCF!F$6</f>
        <v>4961.1905325083153</v>
      </c>
      <c r="CQ143" s="15">
        <f ca="1">(BJ143*DCF!G$28-DCF!G$5*MAX(BJ143*DCF!G$28,0)-MAX(BJ143-BI143,0)/Inputs!$B$17)*DCF!G$6</f>
        <v>6473.8609055829429</v>
      </c>
      <c r="CR143" s="15">
        <f ca="1">(BK143*DCF!H$28-DCF!H$5*MAX(BK143*DCF!H$28,0)-MAX(BK143-BJ143,0)/Inputs!$B$17)*DCF!H$6</f>
        <v>5902.2064566205563</v>
      </c>
      <c r="CS143" s="15">
        <f ca="1">(BL143*DCF!I$28-DCF!I$5*MAX(BL143*DCF!I$28,0)-MAX(BL143-BK143,0)/Inputs!$B$17)*DCF!I$6</f>
        <v>6391.756801815679</v>
      </c>
      <c r="CT143" s="15">
        <f ca="1">(BM143*DCF!J$28-DCF!J$5*MAX(BM143*DCF!J$28,0)-MAX(BM143-BL143,0)/Inputs!$B$17)*DCF!J$6</f>
        <v>7241.8337983447136</v>
      </c>
      <c r="CU143" s="15">
        <f ca="1">(BN143*DCF!K$28-DCF!K$5*MAX(BN143*DCF!K$28,0)-MAX(BN143-BM143,0)/Inputs!$B$17)*DCF!K$6</f>
        <v>8018.0867633178477</v>
      </c>
      <c r="CV143" s="15">
        <f ca="1">(BO143*DCF!L$28-DCF!L$5*MAX(BO143*DCF!L$28,0)-MAX(BO143-BN143,0)/Inputs!$B$17)*DCF!L$6</f>
        <v>9532.7930760116178</v>
      </c>
      <c r="CW143" s="15">
        <f ca="1">(BP143*DCF!M$28-DCF!M$5*MAX(BP143*DCF!M$28,0)-MAX(BP143-BO143,0)/Inputs!$B$17)*DCF!M$6</f>
        <v>10464.670608030307</v>
      </c>
      <c r="CX143" s="15">
        <f ca="1">(BQ143*DCF!C$46-DCF!C$5*MAX(BQ143*DCF!C$46,0)-MAX(BQ143-Inputs!$B$20,0)/Inputs!$B$24)*DCF!C$6</f>
        <v>-1268.7491655630749</v>
      </c>
      <c r="CY143" s="15">
        <f ca="1">(BR143*DCF!D$46-DCF!D$5*MAX(BR143*DCF!D$46,0)-MAX(BR143-BQ143,0)/Inputs!$B$24)*DCF!D$6</f>
        <v>-515.59184816183881</v>
      </c>
      <c r="CZ143" s="15">
        <f ca="1">(BS143*DCF!E$46-DCF!E$5*MAX(BS143*DCF!E$46,0)-MAX(BS143-BR143,0)/Inputs!$B$24)*DCF!E$6</f>
        <v>-1329.9711944147291</v>
      </c>
      <c r="DA143" s="15">
        <f ca="1">(BT143*DCF!F$46-DCF!F$5*MAX(BT143*DCF!F$46,0)-MAX(BT143-BS143,0)/Inputs!$B$24)*DCF!F$6</f>
        <v>-1575.3748035243814</v>
      </c>
      <c r="DB143" s="15">
        <f ca="1">(BU143*DCF!G$46-DCF!G$5*MAX(BU143*DCF!G$46,0)-MAX(BU143-BT143,0)/Inputs!$B$24)*DCF!G$6</f>
        <v>-534.69155712864392</v>
      </c>
      <c r="DC143" s="15">
        <f ca="1">(BV143*DCF!H$46-DCF!H$5*MAX(BV143*DCF!H$46,0)-MAX(BV143-BU143,0)/Inputs!$B$24)*DCF!H$6</f>
        <v>-1283.5736616288405</v>
      </c>
      <c r="DD143" s="15">
        <f ca="1">(BW143*DCF!I$46-DCF!I$5*MAX(BW143*DCF!I$46,0)-MAX(BW143-BV143,0)/Inputs!$B$24)*DCF!I$6</f>
        <v>-1939.922886252052</v>
      </c>
      <c r="DE143" s="15">
        <f ca="1">(BX143*DCF!J$46-DCF!J$5*MAX(BX143*DCF!J$46,0)-MAX(BX143-BW143,0)/Inputs!$B$24)*DCF!J$6</f>
        <v>-69.145438432671369</v>
      </c>
      <c r="DF143" s="15">
        <f ca="1">(BY143*DCF!K$46-DCF!K$5*MAX(BY143*DCF!K$46,0)-MAX(BY143-BX143,0)/Inputs!$B$24)*DCF!K$6</f>
        <v>-1510.1082153528216</v>
      </c>
      <c r="DG143" s="15">
        <f ca="1">(BZ143*DCF!L$46-DCF!L$5*MAX(BZ143*DCF!L$46,0)-MAX(BZ143-BY143,0)/Inputs!$B$24)*DCF!L$6</f>
        <v>1733.7955963943018</v>
      </c>
      <c r="DH143" s="15">
        <f ca="1">(CA143*DCF!M$46-DCF!M$5*MAX(CA143*DCF!M$46,0)-MAX(CA143-BZ143,0)/Inputs!$B$24)*DCF!M$6</f>
        <v>1718.9994668669558</v>
      </c>
      <c r="DI143" s="15">
        <f ca="1">SUM(CB143:CL143)+BE143*DCF!M$10*(1+Inputs!$B$30)*(1-Inputs!$B$33)*(1-Inputs!$B$30/Inputs!$B$31)/(Inputs!$B$29-Inputs!$B$30)*DCF!M$6</f>
        <v>92602.729122557779</v>
      </c>
      <c r="DJ143" s="15">
        <f ca="1">SUM(CM143:CW143)+BP143*DCF!M$28*(1+Inputs!$B$30)*(1-Inputs!$B$33)*(1-Inputs!$B$30/Inputs!$B$31)/(Inputs!$B$29-Inputs!$B$30)*DCF!M$6</f>
        <v>297689.12051199295</v>
      </c>
      <c r="DK143" s="15">
        <f ca="1">SUM(CX143:DH143)+CA143*DCF!M$46*(1+Inputs!$B$30)*(1-Inputs!$B$33)*(1-Inputs!$B$30/Inputs!$B$31)/(Inputs!$B$29-Inputs!$B$30)*DCF!M$6</f>
        <v>91901.778410318235</v>
      </c>
      <c r="DM143" s="15">
        <f ca="1">DI143+DJ143+DK143+Inputs!$B$34+Inputs!$B$36-Inputs!$B$35</f>
        <v>559044.62804486905</v>
      </c>
    </row>
    <row r="144" spans="1:117" x14ac:dyDescent="0.75">
      <c r="A144" s="11">
        <v>131</v>
      </c>
      <c r="C144" s="23">
        <f t="shared" ref="C144:M153" ca="1" si="103">_xlfn.NORM.S.INV(RAND())</f>
        <v>-1.8461505363993651</v>
      </c>
      <c r="D144" s="23">
        <f t="shared" ca="1" si="103"/>
        <v>0.16055184819995877</v>
      </c>
      <c r="E144" s="23">
        <f t="shared" ca="1" si="103"/>
        <v>0.80569186974355567</v>
      </c>
      <c r="F144" s="23">
        <f t="shared" ca="1" si="103"/>
        <v>2.0021736634874872</v>
      </c>
      <c r="G144" s="23">
        <f t="shared" ca="1" si="103"/>
        <v>-2.4242516810797525E-2</v>
      </c>
      <c r="H144" s="23">
        <f t="shared" ca="1" si="103"/>
        <v>-0.90609564586503533</v>
      </c>
      <c r="I144" s="23">
        <f t="shared" ca="1" si="103"/>
        <v>-1.7412050015826868</v>
      </c>
      <c r="J144" s="23">
        <f t="shared" ca="1" si="103"/>
        <v>-6.7489800473419348E-2</v>
      </c>
      <c r="K144" s="23">
        <f t="shared" ca="1" si="103"/>
        <v>-0.52061854829428111</v>
      </c>
      <c r="L144" s="23">
        <f t="shared" ca="1" si="103"/>
        <v>0.16723392541269091</v>
      </c>
      <c r="M144" s="23">
        <f t="shared" ca="1" si="103"/>
        <v>-0.31262753504754637</v>
      </c>
      <c r="N144" s="23">
        <f ca="1">SQRT(Inputs!$B$38)*C144+SQRT(1-Inputs!$B$38)*_xlfn.NORM.S.INV(RAND())</f>
        <v>-2.5828230816053885</v>
      </c>
      <c r="O144" s="23">
        <f ca="1">SQRT(Inputs!$B$38)*D144+SQRT(1-Inputs!$B$38)*_xlfn.NORM.S.INV(RAND())</f>
        <v>0.99706153119372631</v>
      </c>
      <c r="P144" s="23">
        <f ca="1">SQRT(Inputs!$B$38)*E144+SQRT(1-Inputs!$B$38)*_xlfn.NORM.S.INV(RAND())</f>
        <v>0.3693023915816126</v>
      </c>
      <c r="Q144" s="23">
        <f ca="1">SQRT(Inputs!$B$38)*F144+SQRT(1-Inputs!$B$38)*_xlfn.NORM.S.INV(RAND())</f>
        <v>0.72831045162250574</v>
      </c>
      <c r="R144" s="23">
        <f ca="1">SQRT(Inputs!$B$38)*G144+SQRT(1-Inputs!$B$38)*_xlfn.NORM.S.INV(RAND())</f>
        <v>0.64717338335586805</v>
      </c>
      <c r="S144" s="23">
        <f ca="1">SQRT(Inputs!$B$38)*H144+SQRT(1-Inputs!$B$38)*_xlfn.NORM.S.INV(RAND())</f>
        <v>-2.1953086518678373</v>
      </c>
      <c r="T144" s="23">
        <f ca="1">SQRT(Inputs!$B$38)*I144+SQRT(1-Inputs!$B$38)*_xlfn.NORM.S.INV(RAND())</f>
        <v>7.2561236555515385E-2</v>
      </c>
      <c r="U144" s="23">
        <f ca="1">SQRT(Inputs!$B$38)*J144+SQRT(1-Inputs!$B$38)*_xlfn.NORM.S.INV(RAND())</f>
        <v>0.54353449014545296</v>
      </c>
      <c r="V144" s="23">
        <f ca="1">SQRT(Inputs!$B$38)*K144+SQRT(1-Inputs!$B$38)*_xlfn.NORM.S.INV(RAND())</f>
        <v>0.75099134266495327</v>
      </c>
      <c r="W144" s="23">
        <f ca="1">SQRT(Inputs!$B$38)*L144+SQRT(1-Inputs!$B$38)*_xlfn.NORM.S.INV(RAND())</f>
        <v>-1.2403949831201289</v>
      </c>
      <c r="X144" s="23">
        <f ca="1">SQRT(Inputs!$B$38)*M144+SQRT(1-Inputs!$B$38)*_xlfn.NORM.S.INV(RAND())</f>
        <v>-0.27108772604688874</v>
      </c>
      <c r="Y144" s="23">
        <f ca="1">SQRT(Inputs!$B$38)*C144+SQRT(1-Inputs!$B$38)*_xlfn.NORM.S.INV(RAND())</f>
        <v>-1.0061156476359427</v>
      </c>
      <c r="Z144" s="23">
        <f ca="1">SQRT(Inputs!$B$38)*D144+SQRT(1-Inputs!$B$38)*_xlfn.NORM.S.INV(RAND())</f>
        <v>2.9179599374953913</v>
      </c>
      <c r="AA144" s="23">
        <f ca="1">SQRT(Inputs!$B$38)*E144+SQRT(1-Inputs!$B$38)*_xlfn.NORM.S.INV(RAND())</f>
        <v>-6.729479837371477E-2</v>
      </c>
      <c r="AB144" s="23">
        <f ca="1">SQRT(Inputs!$B$38)*F144+SQRT(1-Inputs!$B$38)*_xlfn.NORM.S.INV(RAND())</f>
        <v>-0.25233270194540935</v>
      </c>
      <c r="AC144" s="23">
        <f ca="1">SQRT(Inputs!$B$38)*G144+SQRT(1-Inputs!$B$38)*_xlfn.NORM.S.INV(RAND())</f>
        <v>0.61329683589642603</v>
      </c>
      <c r="AD144" s="23">
        <f ca="1">SQRT(Inputs!$B$38)*H144+SQRT(1-Inputs!$B$38)*_xlfn.NORM.S.INV(RAND())</f>
        <v>-1.5397852391064337</v>
      </c>
      <c r="AE144" s="23">
        <f ca="1">SQRT(Inputs!$B$38)*I144+SQRT(1-Inputs!$B$38)*_xlfn.NORM.S.INV(RAND())</f>
        <v>-1.4380127663758706</v>
      </c>
      <c r="AF144" s="23">
        <f ca="1">SQRT(Inputs!$B$38)*J144+SQRT(1-Inputs!$B$38)*_xlfn.NORM.S.INV(RAND())</f>
        <v>0.29111683550788831</v>
      </c>
      <c r="AG144" s="23">
        <f ca="1">SQRT(Inputs!$B$38)*K144+SQRT(1-Inputs!$B$38)*_xlfn.NORM.S.INV(RAND())</f>
        <v>0.52911110303640729</v>
      </c>
      <c r="AH144" s="23">
        <f ca="1">SQRT(Inputs!$B$38)*L144+SQRT(1-Inputs!$B$38)*_xlfn.NORM.S.INV(RAND())</f>
        <v>0.90733045758553799</v>
      </c>
      <c r="AI144" s="23">
        <f ca="1">SQRT(Inputs!$B$38)*M144+SQRT(1-Inputs!$B$38)*_xlfn.NORM.S.INV(RAND())</f>
        <v>-0.68762438676985593</v>
      </c>
      <c r="AJ144" s="23">
        <f ca="1">SQRT(Inputs!$B$38)*C144+SQRT(1-Inputs!$B$38)*_xlfn.NORM.S.INV(RAND())</f>
        <v>-5.0028495201356216E-2</v>
      </c>
      <c r="AK144" s="23">
        <f ca="1">SQRT(Inputs!$B$38)*D144+SQRT(1-Inputs!$B$38)*_xlfn.NORM.S.INV(RAND())</f>
        <v>2.3232748343291068</v>
      </c>
      <c r="AL144" s="23">
        <f ca="1">SQRT(Inputs!$B$38)*E144+SQRT(1-Inputs!$B$38)*_xlfn.NORM.S.INV(RAND())</f>
        <v>0.57648959659053356</v>
      </c>
      <c r="AM144" s="23">
        <f ca="1">SQRT(Inputs!$B$38)*F144+SQRT(1-Inputs!$B$38)*_xlfn.NORM.S.INV(RAND())</f>
        <v>2.0678521272538939</v>
      </c>
      <c r="AN144" s="23">
        <f ca="1">SQRT(Inputs!$B$38)*G144+SQRT(1-Inputs!$B$38)*_xlfn.NORM.S.INV(RAND())</f>
        <v>-5.9465959292138743E-2</v>
      </c>
      <c r="AO144" s="23">
        <f ca="1">SQRT(Inputs!$B$38)*H144+SQRT(1-Inputs!$B$38)*_xlfn.NORM.S.INV(RAND())</f>
        <v>-0.56444662978150584</v>
      </c>
      <c r="AP144" s="23">
        <f ca="1">SQRT(Inputs!$B$38)*I144+SQRT(1-Inputs!$B$38)*_xlfn.NORM.S.INV(RAND())</f>
        <v>-0.9408933725859584</v>
      </c>
      <c r="AQ144" s="23">
        <f ca="1">SQRT(Inputs!$B$38)*J144+SQRT(1-Inputs!$B$38)*_xlfn.NORM.S.INV(RAND())</f>
        <v>1.1311745407049771</v>
      </c>
      <c r="AR144" s="23">
        <f ca="1">SQRT(Inputs!$B$38)*K144+SQRT(1-Inputs!$B$38)*_xlfn.NORM.S.INV(RAND())</f>
        <v>0.31339544576609007</v>
      </c>
      <c r="AS144" s="23">
        <f ca="1">SQRT(Inputs!$B$38)*L144+SQRT(1-Inputs!$B$38)*_xlfn.NORM.S.INV(RAND())</f>
        <v>1.5277083616863552</v>
      </c>
      <c r="AT144" s="23">
        <f ca="1">SQRT(Inputs!$B$38)*M144+SQRT(1-Inputs!$B$38)*_xlfn.NORM.S.INV(RAND())</f>
        <v>-0.76623907476584474</v>
      </c>
      <c r="AU144" s="15">
        <f ca="1">Inputs!$B$6*EXP($B$8-0.5*C$5^2+C$5*N144)</f>
        <v>3266.6585816835382</v>
      </c>
      <c r="AV144" s="15">
        <f t="shared" ca="1" si="73"/>
        <v>4604.1149572003196</v>
      </c>
      <c r="AW144" s="15">
        <f t="shared" ca="1" si="74"/>
        <v>5900.6234731786826</v>
      </c>
      <c r="AX144" s="15">
        <f t="shared" ca="1" si="75"/>
        <v>7890.3139561434919</v>
      </c>
      <c r="AY144" s="15">
        <f t="shared" ca="1" si="76"/>
        <v>10399.839254902636</v>
      </c>
      <c r="AZ144" s="15">
        <f t="shared" ca="1" si="77"/>
        <v>9987.8881637396134</v>
      </c>
      <c r="BA144" s="15">
        <f t="shared" ca="1" si="78"/>
        <v>12315.796088861176</v>
      </c>
      <c r="BB144" s="15">
        <f t="shared" ca="1" si="79"/>
        <v>15922.1673070996</v>
      </c>
      <c r="BC144" s="15">
        <f t="shared" ca="1" si="80"/>
        <v>20966.763567567123</v>
      </c>
      <c r="BD144" s="15">
        <f t="shared" ca="1" si="81"/>
        <v>22872.556916901198</v>
      </c>
      <c r="BE144" s="15">
        <f t="shared" ca="1" si="82"/>
        <v>27343.841324020137</v>
      </c>
      <c r="BF144" s="15">
        <f ca="1">Inputs!$B$13*EXP($B$9-0.5*C$6^2+C$6*Y144)</f>
        <v>11329.997436643498</v>
      </c>
      <c r="BG144" s="15">
        <f t="shared" ca="1" si="83"/>
        <v>23377.629245244323</v>
      </c>
      <c r="BH144" s="15">
        <f t="shared" ca="1" si="84"/>
        <v>28246.132445849169</v>
      </c>
      <c r="BI144" s="15">
        <f t="shared" ca="1" si="85"/>
        <v>33260.30672260157</v>
      </c>
      <c r="BJ144" s="15">
        <f t="shared" ca="1" si="86"/>
        <v>44543.774368615588</v>
      </c>
      <c r="BK144" s="15">
        <f t="shared" ca="1" si="87"/>
        <v>44330.198173070792</v>
      </c>
      <c r="BL144" s="15">
        <f t="shared" ca="1" si="88"/>
        <v>45195.944905970115</v>
      </c>
      <c r="BM144" s="15">
        <f t="shared" ca="1" si="89"/>
        <v>57601.495711797819</v>
      </c>
      <c r="BN144" s="15">
        <f t="shared" ca="1" si="90"/>
        <v>75479.974027245393</v>
      </c>
      <c r="BO144" s="15">
        <f t="shared" ca="1" si="91"/>
        <v>103200.37190977891</v>
      </c>
      <c r="BP144" s="15">
        <f t="shared" ca="1" si="92"/>
        <v>117500.40033182668</v>
      </c>
      <c r="BQ144" s="15">
        <f ca="1">Inputs!$B$20*EXP($B$10-0.5*C$7^2+C$7*AJ144)</f>
        <v>4214.0710071076046</v>
      </c>
      <c r="BR144" s="15">
        <f t="shared" ca="1" si="93"/>
        <v>11958.428369821118</v>
      </c>
      <c r="BS144" s="15">
        <f t="shared" ca="1" si="94"/>
        <v>19324.488324864793</v>
      </c>
      <c r="BT144" s="15">
        <f t="shared" ca="1" si="95"/>
        <v>45834.557971467686</v>
      </c>
      <c r="BU144" s="15">
        <f t="shared" ca="1" si="96"/>
        <v>62613.738653684093</v>
      </c>
      <c r="BV144" s="15">
        <f t="shared" ca="1" si="97"/>
        <v>76711.07132726413</v>
      </c>
      <c r="BW144" s="15">
        <f t="shared" ca="1" si="98"/>
        <v>87717.289659595714</v>
      </c>
      <c r="BX144" s="15">
        <f t="shared" ca="1" si="99"/>
        <v>153915.74909110618</v>
      </c>
      <c r="BY144" s="15">
        <f t="shared" ca="1" si="100"/>
        <v>228988.8107920785</v>
      </c>
      <c r="BZ144" s="15">
        <f t="shared" ca="1" si="101"/>
        <v>425485.22346592823</v>
      </c>
      <c r="CA144" s="15">
        <f t="shared" ca="1" si="102"/>
        <v>521594.35935042863</v>
      </c>
      <c r="CB144" s="15">
        <f ca="1">(AU144*DCF!C$10-DCF!C$5*MAX(AU144*DCF!C$10,0)-MAX(AU144-Inputs!$B$6,0)/Inputs!$B$10)*DCF!C$6</f>
        <v>838.90770172641373</v>
      </c>
      <c r="CC144" s="15">
        <f ca="1">(AV144*DCF!D$10-DCF!D$5*MAX(AV144*DCF!D$10,0)-MAX(AV144-AU144,0)/Inputs!$B$10)*DCF!D$6</f>
        <v>796.11809551282363</v>
      </c>
      <c r="CD144" s="15">
        <f ca="1">(AW144*DCF!E$10-DCF!E$5*MAX(AW144*DCF!E$10,0)-MAX(AW144-AV144,0)/Inputs!$B$10)*DCF!E$6</f>
        <v>1070.3326215459754</v>
      </c>
      <c r="CE144" s="15">
        <f ca="1">(AX144*DCF!F$10-DCF!F$5*MAX(AX144*DCF!F$10,0)-MAX(AX144-AW144,0)/Inputs!$B$10)*DCF!F$6</f>
        <v>1308.4377026726545</v>
      </c>
      <c r="CF144" s="15">
        <f ca="1">(AY144*DCF!G$10-DCF!G$5*MAX(AY144*DCF!G$10,0)-MAX(AY144-AX144,0)/Inputs!$B$10)*DCF!G$6</f>
        <v>1660.4071738457681</v>
      </c>
      <c r="CG144" s="15">
        <f ca="1">(AZ144*DCF!H$10-DCF!H$5*MAX(AZ144*DCF!H$10,0)-MAX(AZ144-AY144,0)/Inputs!$B$10)*DCF!H$6</f>
        <v>1939.1556511218503</v>
      </c>
      <c r="CH144" s="15">
        <f ca="1">(BA144*DCF!I$10-DCF!I$5*MAX(BA144*DCF!I$10,0)-MAX(BA144-AZ144,0)/Inputs!$B$10)*DCF!I$6</f>
        <v>1867.7882015831026</v>
      </c>
      <c r="CI144" s="15">
        <f ca="1">(BB144*DCF!J$10-DCF!J$5*MAX(BB144*DCF!J$10,0)-MAX(BB144-BA144,0)/Inputs!$B$10)*DCF!J$6</f>
        <v>2185.794724594271</v>
      </c>
      <c r="CJ144" s="15">
        <f ca="1">(BC144*DCF!K$10-DCF!K$5*MAX(BC144*DCF!K$10,0)-MAX(BC144-BB144,0)/Inputs!$B$10)*DCF!K$6</f>
        <v>2669.1455226171579</v>
      </c>
      <c r="CK144" s="15">
        <f ca="1">(BD144*DCF!L$10-DCF!L$5*MAX(BD144*DCF!L$10,0)-MAX(BD144-BC144,0)/Inputs!$B$10)*DCF!L$6</f>
        <v>3203.1665893112968</v>
      </c>
      <c r="CL144" s="15">
        <f ca="1">(BE144*DCF!M$10-DCF!M$5*MAX(BE144*DCF!M$10,0)-MAX(BE144-BD144,0)/Inputs!$B$10)*DCF!M$6</f>
        <v>3324.4269796464564</v>
      </c>
      <c r="CM144" s="15">
        <f ca="1">(BF144*DCF!C$28-DCF!C$5*MAX(BF144*DCF!C$28,0)-MAX(BF144-Inputs!$B$13,0)/Inputs!$B$17)*DCF!C$6</f>
        <v>3457.8409140902318</v>
      </c>
      <c r="CN144" s="15">
        <f ca="1">(BG144*DCF!D$28-DCF!D$5*MAX(BG144*DCF!D$28,0)-MAX(BG144-BF144,0)/Inputs!$B$17)*DCF!D$6</f>
        <v>4314.9387457792664</v>
      </c>
      <c r="CO144" s="15">
        <f ca="1">(BH144*DCF!E$28-DCF!E$5*MAX(BH144*DCF!E$28,0)-MAX(BH144-BG144,0)/Inputs!$B$17)*DCF!E$6</f>
        <v>7040.2927048717311</v>
      </c>
      <c r="CP144" s="15">
        <f ca="1">(BI144*DCF!F$28-DCF!F$5*MAX(BI144*DCF!F$28,0)-MAX(BI144-BH144,0)/Inputs!$B$17)*DCF!F$6</f>
        <v>8116.3874878679226</v>
      </c>
      <c r="CQ144" s="15">
        <f ca="1">(BJ144*DCF!G$28-DCF!G$5*MAX(BJ144*DCF!G$28,0)-MAX(BJ144-BI144,0)/Inputs!$B$17)*DCF!G$6</f>
        <v>9659.4524215699585</v>
      </c>
      <c r="CR144" s="15">
        <f ca="1">(BK144*DCF!H$28-DCF!H$5*MAX(BK144*DCF!H$28,0)-MAX(BK144-BJ144,0)/Inputs!$B$17)*DCF!H$6</f>
        <v>10963.347091227291</v>
      </c>
      <c r="CS144" s="15">
        <f ca="1">(BL144*DCF!I$28-DCF!I$5*MAX(BL144*DCF!I$28,0)-MAX(BL144-BK144,0)/Inputs!$B$17)*DCF!I$6</f>
        <v>10503.702511585132</v>
      </c>
      <c r="CT144" s="15">
        <f ca="1">(BM144*DCF!J$28-DCF!J$5*MAX(BM144*DCF!J$28,0)-MAX(BM144-BL144,0)/Inputs!$B$17)*DCF!J$6</f>
        <v>11205.040715926556</v>
      </c>
      <c r="CU144" s="15">
        <f ca="1">(BN144*DCF!K$28-DCF!K$5*MAX(BN144*DCF!K$28,0)-MAX(BN144-BM144,0)/Inputs!$B$17)*DCF!K$6</f>
        <v>13750.229488358547</v>
      </c>
      <c r="CV144" s="15">
        <f ca="1">(BO144*DCF!L$28-DCF!L$5*MAX(BO144*DCF!L$28,0)-MAX(BO144-BN144,0)/Inputs!$B$17)*DCF!L$6</f>
        <v>17454.031114987527</v>
      </c>
      <c r="CW144" s="15">
        <f ca="1">(BP144*DCF!M$28-DCF!M$5*MAX(BP144*DCF!M$28,0)-MAX(BP144-BO144,0)/Inputs!$B$17)*DCF!M$6</f>
        <v>20613.013532485958</v>
      </c>
      <c r="CX144" s="15">
        <f ca="1">(BQ144*DCF!C$46-DCF!C$5*MAX(BQ144*DCF!C$46,0)-MAX(BQ144-Inputs!$B$20,0)/Inputs!$B$24)*DCF!C$6</f>
        <v>-1441.1577416449916</v>
      </c>
      <c r="CY144" s="15">
        <f ca="1">(BR144*DCF!D$46-DCF!D$5*MAX(BR144*DCF!D$46,0)-MAX(BR144-BQ144,0)/Inputs!$B$24)*DCF!D$6</f>
        <v>-5345.4778512411767</v>
      </c>
      <c r="CZ144" s="15">
        <f ca="1">(BS144*DCF!E$46-DCF!E$5*MAX(BS144*DCF!E$46,0)-MAX(BS144-BR144,0)/Inputs!$B$24)*DCF!E$6</f>
        <v>-5188.6524407288643</v>
      </c>
      <c r="DA144" s="15">
        <f ca="1">(BT144*DCF!F$46-DCF!F$5*MAX(BT144*DCF!F$46,0)-MAX(BT144-BS144,0)/Inputs!$B$24)*DCF!F$6</f>
        <v>-12991.116705221924</v>
      </c>
      <c r="DB144" s="15">
        <f ca="1">(BU144*DCF!G$46-DCF!G$5*MAX(BU144*DCF!G$46,0)-MAX(BU144-BT144,0)/Inputs!$B$24)*DCF!G$6</f>
        <v>-7750.3873240340281</v>
      </c>
      <c r="DC144" s="15">
        <f ca="1">(BV144*DCF!H$46-DCF!H$5*MAX(BV144*DCF!H$46,0)-MAX(BV144-BU144,0)/Inputs!$B$24)*DCF!H$6</f>
        <v>-4380.659752524627</v>
      </c>
      <c r="DD144" s="15">
        <f ca="1">(BW144*DCF!I$46-DCF!I$5*MAX(BW144*DCF!I$46,0)-MAX(BW144-BV144,0)/Inputs!$B$24)*DCF!I$6</f>
        <v>-1133.5947002016294</v>
      </c>
      <c r="DE144" s="15">
        <f ca="1">(BX144*DCF!J$46-DCF!J$5*MAX(BX144*DCF!J$46,0)-MAX(BX144-BW144,0)/Inputs!$B$24)*DCF!J$6</f>
        <v>-11098.409990234168</v>
      </c>
      <c r="DF144" s="15">
        <f ca="1">(BY144*DCF!K$46-DCF!K$5*MAX(BY144*DCF!K$46,0)-MAX(BY144-BX144,0)/Inputs!$B$24)*DCF!K$6</f>
        <v>-5310.2959681103057</v>
      </c>
      <c r="DG144" s="15">
        <f ca="1">(BZ144*DCF!L$46-DCF!L$5*MAX(BZ144*DCF!L$46,0)-MAX(BZ144-BY144,0)/Inputs!$B$24)*DCF!L$6</f>
        <v>-15055.964755006882</v>
      </c>
      <c r="DH144" s="15">
        <f ca="1">(CA144*DCF!M$46-DCF!M$5*MAX(CA144*DCF!M$46,0)-MAX(CA144-BZ144,0)/Inputs!$B$24)*DCF!M$6</f>
        <v>20798.739641384196</v>
      </c>
      <c r="DI144" s="15">
        <f ca="1">SUM(CB144:CL144)+BE144*DCF!M$10*(1+Inputs!$B$30)*(1-Inputs!$B$33)*(1-Inputs!$B$30/Inputs!$B$31)/(Inputs!$B$29-Inputs!$B$30)*DCF!M$6</f>
        <v>96961.952953794302</v>
      </c>
      <c r="DJ144" s="15">
        <f ca="1">SUM(CM144:CW144)+BP144*DCF!M$28*(1+Inputs!$B$30)*(1-Inputs!$B$33)*(1-Inputs!$B$30/Inputs!$B$31)/(Inputs!$B$29-Inputs!$B$30)*DCF!M$6</f>
        <v>553085.16726930067</v>
      </c>
      <c r="DK144" s="15">
        <f ca="1">SUM(CX144:DH144)+CA144*DCF!M$46*(1+Inputs!$B$30)*(1-Inputs!$B$33)*(1-Inputs!$B$30/Inputs!$B$31)/(Inputs!$B$29-Inputs!$B$30)*DCF!M$6</f>
        <v>757549.68876998883</v>
      </c>
      <c r="DM144" s="15">
        <f ca="1">DI144+DJ144+DK144+Inputs!$B$34+Inputs!$B$36-Inputs!$B$35</f>
        <v>1484447.8089930839</v>
      </c>
    </row>
    <row r="145" spans="1:117" x14ac:dyDescent="0.75">
      <c r="A145" s="11">
        <v>132</v>
      </c>
      <c r="C145" s="23">
        <f t="shared" ca="1" si="103"/>
        <v>0.96114859959852317</v>
      </c>
      <c r="D145" s="23">
        <f t="shared" ca="1" si="103"/>
        <v>0.19822393102598831</v>
      </c>
      <c r="E145" s="23">
        <f t="shared" ca="1" si="103"/>
        <v>1.6950475088242984</v>
      </c>
      <c r="F145" s="23">
        <f t="shared" ca="1" si="103"/>
        <v>0.82666157162703158</v>
      </c>
      <c r="G145" s="23">
        <f t="shared" ca="1" si="103"/>
        <v>7.1358895147544829E-2</v>
      </c>
      <c r="H145" s="23">
        <f t="shared" ca="1" si="103"/>
        <v>0.45224827426261671</v>
      </c>
      <c r="I145" s="23">
        <f t="shared" ca="1" si="103"/>
        <v>1.0703143553040342</v>
      </c>
      <c r="J145" s="23">
        <f t="shared" ca="1" si="103"/>
        <v>2.6077085269373139E-3</v>
      </c>
      <c r="K145" s="23">
        <f t="shared" ca="1" si="103"/>
        <v>1.1492021234752012</v>
      </c>
      <c r="L145" s="23">
        <f t="shared" ca="1" si="103"/>
        <v>-1.0900785146125396</v>
      </c>
      <c r="M145" s="23">
        <f t="shared" ca="1" si="103"/>
        <v>0.60251992159020229</v>
      </c>
      <c r="N145" s="23">
        <f ca="1">SQRT(Inputs!$B$38)*C145+SQRT(1-Inputs!$B$38)*_xlfn.NORM.S.INV(RAND())</f>
        <v>0.47090564102187754</v>
      </c>
      <c r="O145" s="23">
        <f ca="1">SQRT(Inputs!$B$38)*D145+SQRT(1-Inputs!$B$38)*_xlfn.NORM.S.INV(RAND())</f>
        <v>5.7440948259475134E-2</v>
      </c>
      <c r="P145" s="23">
        <f ca="1">SQRT(Inputs!$B$38)*E145+SQRT(1-Inputs!$B$38)*_xlfn.NORM.S.INV(RAND())</f>
        <v>1.2887598234994886</v>
      </c>
      <c r="Q145" s="23">
        <f ca="1">SQRT(Inputs!$B$38)*F145+SQRT(1-Inputs!$B$38)*_xlfn.NORM.S.INV(RAND())</f>
        <v>0.35595278768876648</v>
      </c>
      <c r="R145" s="23">
        <f ca="1">SQRT(Inputs!$B$38)*G145+SQRT(1-Inputs!$B$38)*_xlfn.NORM.S.INV(RAND())</f>
        <v>0.51573413303098026</v>
      </c>
      <c r="S145" s="23">
        <f ca="1">SQRT(Inputs!$B$38)*H145+SQRT(1-Inputs!$B$38)*_xlfn.NORM.S.INV(RAND())</f>
        <v>-0.11340540883029437</v>
      </c>
      <c r="T145" s="23">
        <f ca="1">SQRT(Inputs!$B$38)*I145+SQRT(1-Inputs!$B$38)*_xlfn.NORM.S.INV(RAND())</f>
        <v>0.52741697263878728</v>
      </c>
      <c r="U145" s="23">
        <f ca="1">SQRT(Inputs!$B$38)*J145+SQRT(1-Inputs!$B$38)*_xlfn.NORM.S.INV(RAND())</f>
        <v>-0.61094778570066899</v>
      </c>
      <c r="V145" s="23">
        <f ca="1">SQRT(Inputs!$B$38)*K145+SQRT(1-Inputs!$B$38)*_xlfn.NORM.S.INV(RAND())</f>
        <v>0.37819980117822427</v>
      </c>
      <c r="W145" s="23">
        <f ca="1">SQRT(Inputs!$B$38)*L145+SQRT(1-Inputs!$B$38)*_xlfn.NORM.S.INV(RAND())</f>
        <v>1.2058414262480837</v>
      </c>
      <c r="X145" s="23">
        <f ca="1">SQRT(Inputs!$B$38)*M145+SQRT(1-Inputs!$B$38)*_xlfn.NORM.S.INV(RAND())</f>
        <v>2.0212937076358841</v>
      </c>
      <c r="Y145" s="23">
        <f ca="1">SQRT(Inputs!$B$38)*C145+SQRT(1-Inputs!$B$38)*_xlfn.NORM.S.INV(RAND())</f>
        <v>-0.65320928453759908</v>
      </c>
      <c r="Z145" s="23">
        <f ca="1">SQRT(Inputs!$B$38)*D145+SQRT(1-Inputs!$B$38)*_xlfn.NORM.S.INV(RAND())</f>
        <v>0.90987739066947948</v>
      </c>
      <c r="AA145" s="23">
        <f ca="1">SQRT(Inputs!$B$38)*E145+SQRT(1-Inputs!$B$38)*_xlfn.NORM.S.INV(RAND())</f>
        <v>1.1032766243597949</v>
      </c>
      <c r="AB145" s="23">
        <f ca="1">SQRT(Inputs!$B$38)*F145+SQRT(1-Inputs!$B$38)*_xlfn.NORM.S.INV(RAND())</f>
        <v>1.4226046097948408</v>
      </c>
      <c r="AC145" s="23">
        <f ca="1">SQRT(Inputs!$B$38)*G145+SQRT(1-Inputs!$B$38)*_xlfn.NORM.S.INV(RAND())</f>
        <v>0.77353825208579163</v>
      </c>
      <c r="AD145" s="23">
        <f ca="1">SQRT(Inputs!$B$38)*H145+SQRT(1-Inputs!$B$38)*_xlfn.NORM.S.INV(RAND())</f>
        <v>0.48486166189494273</v>
      </c>
      <c r="AE145" s="23">
        <f ca="1">SQRT(Inputs!$B$38)*I145+SQRT(1-Inputs!$B$38)*_xlfn.NORM.S.INV(RAND())</f>
        <v>0.92018744704994826</v>
      </c>
      <c r="AF145" s="23">
        <f ca="1">SQRT(Inputs!$B$38)*J145+SQRT(1-Inputs!$B$38)*_xlfn.NORM.S.INV(RAND())</f>
        <v>0.98304143445623604</v>
      </c>
      <c r="AG145" s="23">
        <f ca="1">SQRT(Inputs!$B$38)*K145+SQRT(1-Inputs!$B$38)*_xlfn.NORM.S.INV(RAND())</f>
        <v>1.4546950976217252</v>
      </c>
      <c r="AH145" s="23">
        <f ca="1">SQRT(Inputs!$B$38)*L145+SQRT(1-Inputs!$B$38)*_xlfn.NORM.S.INV(RAND())</f>
        <v>-0.24073693728800899</v>
      </c>
      <c r="AI145" s="23">
        <f ca="1">SQRT(Inputs!$B$38)*M145+SQRT(1-Inputs!$B$38)*_xlfn.NORM.S.INV(RAND())</f>
        <v>1.7346392180736199</v>
      </c>
      <c r="AJ145" s="23">
        <f ca="1">SQRT(Inputs!$B$38)*C145+SQRT(1-Inputs!$B$38)*_xlfn.NORM.S.INV(RAND())</f>
        <v>1.7488281410502502</v>
      </c>
      <c r="AK145" s="23">
        <f ca="1">SQRT(Inputs!$B$38)*D145+SQRT(1-Inputs!$B$38)*_xlfn.NORM.S.INV(RAND())</f>
        <v>-0.29509281671961968</v>
      </c>
      <c r="AL145" s="23">
        <f ca="1">SQRT(Inputs!$B$38)*E145+SQRT(1-Inputs!$B$38)*_xlfn.NORM.S.INV(RAND())</f>
        <v>1.5497775327008236</v>
      </c>
      <c r="AM145" s="23">
        <f ca="1">SQRT(Inputs!$B$38)*F145+SQRT(1-Inputs!$B$38)*_xlfn.NORM.S.INV(RAND())</f>
        <v>0.78455684033181217</v>
      </c>
      <c r="AN145" s="23">
        <f ca="1">SQRT(Inputs!$B$38)*G145+SQRT(1-Inputs!$B$38)*_xlfn.NORM.S.INV(RAND())</f>
        <v>-0.18644381060892579</v>
      </c>
      <c r="AO145" s="23">
        <f ca="1">SQRT(Inputs!$B$38)*H145+SQRT(1-Inputs!$B$38)*_xlfn.NORM.S.INV(RAND())</f>
        <v>0.14121813213167811</v>
      </c>
      <c r="AP145" s="23">
        <f ca="1">SQRT(Inputs!$B$38)*I145+SQRT(1-Inputs!$B$38)*_xlfn.NORM.S.INV(RAND())</f>
        <v>1.0357917253918445</v>
      </c>
      <c r="AQ145" s="23">
        <f ca="1">SQRT(Inputs!$B$38)*J145+SQRT(1-Inputs!$B$38)*_xlfn.NORM.S.INV(RAND())</f>
        <v>1.75136497496837</v>
      </c>
      <c r="AR145" s="23">
        <f ca="1">SQRT(Inputs!$B$38)*K145+SQRT(1-Inputs!$B$38)*_xlfn.NORM.S.INV(RAND())</f>
        <v>1.2501102437946079</v>
      </c>
      <c r="AS145" s="23">
        <f ca="1">SQRT(Inputs!$B$38)*L145+SQRT(1-Inputs!$B$38)*_xlfn.NORM.S.INV(RAND())</f>
        <v>-0.20162362506004539</v>
      </c>
      <c r="AT145" s="23">
        <f ca="1">SQRT(Inputs!$B$38)*M145+SQRT(1-Inputs!$B$38)*_xlfn.NORM.S.INV(RAND())</f>
        <v>0.39652639105178744</v>
      </c>
      <c r="AU145" s="15">
        <f ca="1">Inputs!$B$6*EXP($B$8-0.5*C$5^2+C$5*N145)</f>
        <v>5355.2858446673381</v>
      </c>
      <c r="AV145" s="15">
        <f t="shared" ca="1" si="73"/>
        <v>6573.9352194742469</v>
      </c>
      <c r="AW145" s="15">
        <f t="shared" ca="1" si="74"/>
        <v>9537.5598199255637</v>
      </c>
      <c r="AX145" s="15">
        <f t="shared" ca="1" si="75"/>
        <v>12173.918727979606</v>
      </c>
      <c r="AY145" s="15">
        <f t="shared" ca="1" si="76"/>
        <v>15801.419194070617</v>
      </c>
      <c r="AZ145" s="15">
        <f t="shared" ca="1" si="77"/>
        <v>19085.722912166297</v>
      </c>
      <c r="BA145" s="15">
        <f t="shared" ca="1" si="78"/>
        <v>24681.528387540078</v>
      </c>
      <c r="BB145" s="15">
        <f t="shared" ca="1" si="79"/>
        <v>28423.537390879526</v>
      </c>
      <c r="BC145" s="15">
        <f t="shared" ca="1" si="80"/>
        <v>36105.970713700815</v>
      </c>
      <c r="BD145" s="15">
        <f t="shared" ca="1" si="81"/>
        <v>49514.357359960835</v>
      </c>
      <c r="BE145" s="15">
        <f t="shared" ca="1" si="82"/>
        <v>72937.799739921466</v>
      </c>
      <c r="BF145" s="15">
        <f ca="1">Inputs!$B$13*EXP($B$9-0.5*C$6^2+C$6*Y145)</f>
        <v>12151.063784038111</v>
      </c>
      <c r="BG145" s="15">
        <f t="shared" ca="1" si="83"/>
        <v>17451.178957833163</v>
      </c>
      <c r="BH145" s="15">
        <f t="shared" ca="1" si="84"/>
        <v>25603.578593724633</v>
      </c>
      <c r="BI145" s="15">
        <f t="shared" ca="1" si="85"/>
        <v>39014.983139604403</v>
      </c>
      <c r="BJ145" s="15">
        <f t="shared" ca="1" si="86"/>
        <v>53471.646604214053</v>
      </c>
      <c r="BK145" s="15">
        <f t="shared" ca="1" si="87"/>
        <v>70104.527947696712</v>
      </c>
      <c r="BL145" s="15">
        <f t="shared" ca="1" si="88"/>
        <v>97021.408151036841</v>
      </c>
      <c r="BM145" s="15">
        <f t="shared" ca="1" si="89"/>
        <v>134751.04204659667</v>
      </c>
      <c r="BN145" s="15">
        <f t="shared" ca="1" si="90"/>
        <v>197288.26727706261</v>
      </c>
      <c r="BO145" s="15">
        <f t="shared" ca="1" si="91"/>
        <v>236044.27719316282</v>
      </c>
      <c r="BP145" s="15">
        <f t="shared" ca="1" si="92"/>
        <v>353619.82024225849</v>
      </c>
      <c r="BQ145" s="15">
        <f ca="1">Inputs!$B$20*EXP($B$10-0.5*C$7^2+C$7*AJ145)</f>
        <v>7976.1231537742469</v>
      </c>
      <c r="BR145" s="15">
        <f t="shared" ca="1" si="93"/>
        <v>9854.4035035758461</v>
      </c>
      <c r="BS145" s="15">
        <f t="shared" ca="1" si="94"/>
        <v>21060.227773978768</v>
      </c>
      <c r="BT145" s="15">
        <f t="shared" ca="1" si="95"/>
        <v>35673.275545942823</v>
      </c>
      <c r="BU145" s="15">
        <f t="shared" ca="1" si="96"/>
        <v>47258.067742849118</v>
      </c>
      <c r="BV145" s="15">
        <f t="shared" ca="1" si="97"/>
        <v>67875.147914255474</v>
      </c>
      <c r="BW145" s="15">
        <f t="shared" ca="1" si="98"/>
        <v>117931.84109563081</v>
      </c>
      <c r="BX145" s="15">
        <f t="shared" ca="1" si="99"/>
        <v>234328.81484021299</v>
      </c>
      <c r="BY145" s="15">
        <f t="shared" ca="1" si="100"/>
        <v>417051.53166936181</v>
      </c>
      <c r="BZ145" s="15">
        <f t="shared" ca="1" si="101"/>
        <v>563888.85332100175</v>
      </c>
      <c r="CA145" s="15">
        <f t="shared" ca="1" si="102"/>
        <v>849919.36591623828</v>
      </c>
      <c r="CB145" s="15">
        <f ca="1">(AU145*DCF!C$10-DCF!C$5*MAX(AU145*DCF!C$10,0)-MAX(AU145-Inputs!$B$6,0)/Inputs!$B$10)*DCF!C$6</f>
        <v>1040.2718125272866</v>
      </c>
      <c r="CC145" s="15">
        <f ca="1">(AV145*DCF!D$10-DCF!D$5*MAX(AV145*DCF!D$10,0)-MAX(AV145-AU145,0)/Inputs!$B$10)*DCF!D$6</f>
        <v>1305.2164170708722</v>
      </c>
      <c r="CD145" s="15">
        <f ca="1">(AW145*DCF!E$10-DCF!E$5*MAX(AW145*DCF!E$10,0)-MAX(AW145-AV145,0)/Inputs!$B$10)*DCF!E$6</f>
        <v>1534.5397485590502</v>
      </c>
      <c r="CE145" s="15">
        <f ca="1">(AX145*DCF!F$10-DCF!F$5*MAX(AX145*DCF!F$10,0)-MAX(AX145-AW145,0)/Inputs!$B$10)*DCF!F$6</f>
        <v>2108.986131184909</v>
      </c>
      <c r="CF145" s="15">
        <f ca="1">(AY145*DCF!G$10-DCF!G$5*MAX(AY145*DCF!G$10,0)-MAX(AY145-AX145,0)/Inputs!$B$10)*DCF!G$6</f>
        <v>2558.4537387655423</v>
      </c>
      <c r="CG145" s="15">
        <f ca="1">(AZ145*DCF!H$10-DCF!H$5*MAX(AZ145*DCF!H$10,0)-MAX(AZ145-AY145,0)/Inputs!$B$10)*DCF!H$6</f>
        <v>3122.3197891640361</v>
      </c>
      <c r="CH145" s="15">
        <f ca="1">(BA145*DCF!I$10-DCF!I$5*MAX(BA145*DCF!I$10,0)-MAX(BA145-AZ145,0)/Inputs!$B$10)*DCF!I$6</f>
        <v>3590.5066942415383</v>
      </c>
      <c r="CI145" s="15">
        <f ca="1">(BB145*DCF!J$10-DCF!J$5*MAX(BB145*DCF!J$10,0)-MAX(BB145-BA145,0)/Inputs!$B$10)*DCF!J$6</f>
        <v>4310.50516700361</v>
      </c>
      <c r="CJ145" s="15">
        <f ca="1">(BC145*DCF!K$10-DCF!K$5*MAX(BC145*DCF!K$10,0)-MAX(BC145-BB145,0)/Inputs!$B$10)*DCF!K$6</f>
        <v>4737.0577026078818</v>
      </c>
      <c r="CK145" s="15">
        <f ca="1">(BD145*DCF!L$10-DCF!L$5*MAX(BD145*DCF!L$10,0)-MAX(BD145-BC145,0)/Inputs!$B$10)*DCF!L$6</f>
        <v>5733.7851592142451</v>
      </c>
      <c r="CL145" s="15">
        <f ca="1">(BE145*DCF!M$10-DCF!M$5*MAX(BE145*DCF!M$10,0)-MAX(BE145-BD145,0)/Inputs!$B$10)*DCF!M$6</f>
        <v>7494.2864546064529</v>
      </c>
      <c r="CM145" s="15">
        <f ca="1">(BF145*DCF!C$28-DCF!C$5*MAX(BF145*DCF!C$28,0)-MAX(BF145-Inputs!$B$13,0)/Inputs!$B$17)*DCF!C$6</f>
        <v>3531.9668299182758</v>
      </c>
      <c r="CN145" s="15">
        <f ca="1">(BG145*DCF!D$28-DCF!D$5*MAX(BG145*DCF!D$28,0)-MAX(BG145-BF145,0)/Inputs!$B$17)*DCF!D$6</f>
        <v>4009.0171189102057</v>
      </c>
      <c r="CO145" s="15">
        <f ca="1">(BH145*DCF!E$28-DCF!E$5*MAX(BH145*DCF!E$28,0)-MAX(BH145-BG145,0)/Inputs!$B$17)*DCF!E$6</f>
        <v>5644.6636141888321</v>
      </c>
      <c r="CP145" s="15">
        <f ca="1">(BI145*DCF!F$28-DCF!F$5*MAX(BI145*DCF!F$28,0)-MAX(BI145-BH145,0)/Inputs!$B$17)*DCF!F$6</f>
        <v>8149.7820531001435</v>
      </c>
      <c r="CQ145" s="15">
        <f ca="1">(BJ145*DCF!G$28-DCF!G$5*MAX(BJ145*DCF!G$28,0)-MAX(BJ145-BI145,0)/Inputs!$B$17)*DCF!G$6</f>
        <v>11442.15641932675</v>
      </c>
      <c r="CR145" s="15">
        <f ca="1">(BK145*DCF!H$28-DCF!H$5*MAX(BK145*DCF!H$28,0)-MAX(BK145-BJ145,0)/Inputs!$B$17)*DCF!H$6</f>
        <v>14753.340222600658</v>
      </c>
      <c r="CS145" s="15">
        <f ca="1">(BL145*DCF!I$28-DCF!I$5*MAX(BL145*DCF!I$28,0)-MAX(BL145-BK145,0)/Inputs!$B$17)*DCF!I$6</f>
        <v>18951.481284127993</v>
      </c>
      <c r="CT145" s="15">
        <f ca="1">(BM145*DCF!J$28-DCF!J$5*MAX(BM145*DCF!J$28,0)-MAX(BM145-BL145,0)/Inputs!$B$17)*DCF!J$6</f>
        <v>25058.027678606806</v>
      </c>
      <c r="CU145" s="15">
        <f ca="1">(BN145*DCF!K$28-DCF!K$5*MAX(BN145*DCF!K$28,0)-MAX(BN145-BM145,0)/Inputs!$B$17)*DCF!K$6</f>
        <v>34003.997017776208</v>
      </c>
      <c r="CV145" s="15">
        <f ca="1">(BO145*DCF!L$28-DCF!L$5*MAX(BO145*DCF!L$28,0)-MAX(BO145-BN145,0)/Inputs!$B$17)*DCF!L$6</f>
        <v>42710.480692474535</v>
      </c>
      <c r="CW145" s="15">
        <f ca="1">(BP145*DCF!M$28-DCF!M$5*MAX(BP145*DCF!M$28,0)-MAX(BP145-BO145,0)/Inputs!$B$17)*DCF!M$6</f>
        <v>54243.825790175069</v>
      </c>
      <c r="CX145" s="15">
        <f ca="1">(BQ145*DCF!C$46-DCF!C$5*MAX(BQ145*DCF!C$46,0)-MAX(BQ145-Inputs!$B$20,0)/Inputs!$B$24)*DCF!C$6</f>
        <v>-4047.6603836773074</v>
      </c>
      <c r="CY145" s="15">
        <f ca="1">(BR145*DCF!D$46-DCF!D$5*MAX(BR145*DCF!D$46,0)-MAX(BR145-BQ145,0)/Inputs!$B$24)*DCF!D$6</f>
        <v>-2483.3635045178917</v>
      </c>
      <c r="CZ145" s="15">
        <f ca="1">(BS145*DCF!E$46-DCF!E$5*MAX(BS145*DCF!E$46,0)-MAX(BS145-BR145,0)/Inputs!$B$24)*DCF!E$6</f>
        <v>-6907.4360388106834</v>
      </c>
      <c r="DA145" s="15">
        <f ca="1">(BT145*DCF!F$46-DCF!F$5*MAX(BT145*DCF!F$46,0)-MAX(BT145-BS145,0)/Inputs!$B$24)*DCF!F$6</f>
        <v>-7919.0261163600035</v>
      </c>
      <c r="DB145" s="15">
        <f ca="1">(BU145*DCF!G$46-DCF!G$5*MAX(BU145*DCF!G$46,0)-MAX(BU145-BT145,0)/Inputs!$B$24)*DCF!G$6</f>
        <v>-5486.5632358216762</v>
      </c>
      <c r="DC145" s="15">
        <f ca="1">(BV145*DCF!H$46-DCF!H$5*MAX(BV145*DCF!H$46,0)-MAX(BV145-BU145,0)/Inputs!$B$24)*DCF!H$6</f>
        <v>-6406.6313403184658</v>
      </c>
      <c r="DD145" s="15">
        <f ca="1">(BW145*DCF!I$46-DCF!I$5*MAX(BW145*DCF!I$46,0)-MAX(BW145-BV145,0)/Inputs!$B$24)*DCF!I$6</f>
        <v>-11645.658564756115</v>
      </c>
      <c r="DE145" s="15">
        <f ca="1">(BX145*DCF!J$46-DCF!J$5*MAX(BX145*DCF!J$46,0)-MAX(BX145-BW145,0)/Inputs!$B$24)*DCF!J$6</f>
        <v>-21037.130184393936</v>
      </c>
      <c r="DF145" s="15">
        <f ca="1">(BY145*DCF!K$46-DCF!K$5*MAX(BY145*DCF!K$46,0)-MAX(BY145-BX145,0)/Inputs!$B$24)*DCF!K$6</f>
        <v>-20938.824172584424</v>
      </c>
      <c r="DG145" s="15">
        <f ca="1">(BZ145*DCF!L$46-DCF!L$5*MAX(BZ145*DCF!L$46,0)-MAX(BZ145-BY145,0)/Inputs!$B$24)*DCF!L$6</f>
        <v>5749.2569829292352</v>
      </c>
      <c r="DH145" s="15">
        <f ca="1">(CA145*DCF!M$46-DCF!M$5*MAX(CA145*DCF!M$46,0)-MAX(CA145-BZ145,0)/Inputs!$B$24)*DCF!M$6</f>
        <v>6833.8902609347679</v>
      </c>
      <c r="DI145" s="15">
        <f ca="1">SUM(CB145:CL145)+BE145*DCF!M$10*(1+Inputs!$B$30)*(1-Inputs!$B$33)*(1-Inputs!$B$30/Inputs!$B$31)/(Inputs!$B$29-Inputs!$B$30)*DCF!M$6</f>
        <v>240522.78999369842</v>
      </c>
      <c r="DJ145" s="15">
        <f ca="1">SUM(CM145:CW145)+BP145*DCF!M$28*(1+Inputs!$B$30)*(1-Inputs!$B$33)*(1-Inputs!$B$30/Inputs!$B$31)/(Inputs!$B$29-Inputs!$B$30)*DCF!M$6</f>
        <v>1534670.2532175141</v>
      </c>
      <c r="DK145" s="15">
        <f ca="1">SUM(CX145:DH145)+CA145*DCF!M$46*(1+Inputs!$B$30)*(1-Inputs!$B$33)*(1-Inputs!$B$30/Inputs!$B$31)/(Inputs!$B$29-Inputs!$B$30)*DCF!M$6</f>
        <v>1239786.8727942831</v>
      </c>
      <c r="DM145" s="15">
        <f ca="1">DI145+DJ145+DK145+Inputs!$B$34+Inputs!$B$36-Inputs!$B$35</f>
        <v>3091830.9160054959</v>
      </c>
    </row>
    <row r="146" spans="1:117" x14ac:dyDescent="0.75">
      <c r="A146" s="11">
        <v>133</v>
      </c>
      <c r="C146" s="23">
        <f t="shared" ca="1" si="103"/>
        <v>-0.25804408249617733</v>
      </c>
      <c r="D146" s="23">
        <f t="shared" ca="1" si="103"/>
        <v>2.2145381917749316</v>
      </c>
      <c r="E146" s="23">
        <f t="shared" ca="1" si="103"/>
        <v>0.60567472485232654</v>
      </c>
      <c r="F146" s="23">
        <f t="shared" ca="1" si="103"/>
        <v>-1.96355019892159</v>
      </c>
      <c r="G146" s="23">
        <f t="shared" ca="1" si="103"/>
        <v>0.28968502167817384</v>
      </c>
      <c r="H146" s="23">
        <f t="shared" ca="1" si="103"/>
        <v>9.1917391022273434E-2</v>
      </c>
      <c r="I146" s="23">
        <f t="shared" ca="1" si="103"/>
        <v>1.9100479121062237</v>
      </c>
      <c r="J146" s="23">
        <f t="shared" ca="1" si="103"/>
        <v>0.63459559468981108</v>
      </c>
      <c r="K146" s="23">
        <f t="shared" ca="1" si="103"/>
        <v>-8.0539346219727415E-2</v>
      </c>
      <c r="L146" s="23">
        <f t="shared" ca="1" si="103"/>
        <v>0.70326294772277576</v>
      </c>
      <c r="M146" s="23">
        <f t="shared" ca="1" si="103"/>
        <v>1.2899052799261037</v>
      </c>
      <c r="N146" s="23">
        <f ca="1">SQRT(Inputs!$B$38)*C146+SQRT(1-Inputs!$B$38)*_xlfn.NORM.S.INV(RAND())</f>
        <v>8.3401020846718965E-2</v>
      </c>
      <c r="O146" s="23">
        <f ca="1">SQRT(Inputs!$B$38)*D146+SQRT(1-Inputs!$B$38)*_xlfn.NORM.S.INV(RAND())</f>
        <v>1.1224275185207448</v>
      </c>
      <c r="P146" s="23">
        <f ca="1">SQRT(Inputs!$B$38)*E146+SQRT(1-Inputs!$B$38)*_xlfn.NORM.S.INV(RAND())</f>
        <v>-0.68211138558910456</v>
      </c>
      <c r="Q146" s="23">
        <f ca="1">SQRT(Inputs!$B$38)*F146+SQRT(1-Inputs!$B$38)*_xlfn.NORM.S.INV(RAND())</f>
        <v>-1.4264957333907589</v>
      </c>
      <c r="R146" s="23">
        <f ca="1">SQRT(Inputs!$B$38)*G146+SQRT(1-Inputs!$B$38)*_xlfn.NORM.S.INV(RAND())</f>
        <v>-0.24952505966548877</v>
      </c>
      <c r="S146" s="23">
        <f ca="1">SQRT(Inputs!$B$38)*H146+SQRT(1-Inputs!$B$38)*_xlfn.NORM.S.INV(RAND())</f>
        <v>7.9553761091596537E-2</v>
      </c>
      <c r="T146" s="23">
        <f ca="1">SQRT(Inputs!$B$38)*I146+SQRT(1-Inputs!$B$38)*_xlfn.NORM.S.INV(RAND())</f>
        <v>1.1474308984321999</v>
      </c>
      <c r="U146" s="23">
        <f ca="1">SQRT(Inputs!$B$38)*J146+SQRT(1-Inputs!$B$38)*_xlfn.NORM.S.INV(RAND())</f>
        <v>0.23691784553038769</v>
      </c>
      <c r="V146" s="23">
        <f ca="1">SQRT(Inputs!$B$38)*K146+SQRT(1-Inputs!$B$38)*_xlfn.NORM.S.INV(RAND())</f>
        <v>0.46644540426729941</v>
      </c>
      <c r="W146" s="23">
        <f ca="1">SQRT(Inputs!$B$38)*L146+SQRT(1-Inputs!$B$38)*_xlfn.NORM.S.INV(RAND())</f>
        <v>-0.25642690428685833</v>
      </c>
      <c r="X146" s="23">
        <f ca="1">SQRT(Inputs!$B$38)*M146+SQRT(1-Inputs!$B$38)*_xlfn.NORM.S.INV(RAND())</f>
        <v>-0.31954746032818571</v>
      </c>
      <c r="Y146" s="23">
        <f ca="1">SQRT(Inputs!$B$38)*C146+SQRT(1-Inputs!$B$38)*_xlfn.NORM.S.INV(RAND())</f>
        <v>-1.5496663588044055</v>
      </c>
      <c r="Z146" s="23">
        <f ca="1">SQRT(Inputs!$B$38)*D146+SQRT(1-Inputs!$B$38)*_xlfn.NORM.S.INV(RAND())</f>
        <v>-0.80881461345015149</v>
      </c>
      <c r="AA146" s="23">
        <f ca="1">SQRT(Inputs!$B$38)*E146+SQRT(1-Inputs!$B$38)*_xlfn.NORM.S.INV(RAND())</f>
        <v>1.1241074138670424</v>
      </c>
      <c r="AB146" s="23">
        <f ca="1">SQRT(Inputs!$B$38)*F146+SQRT(1-Inputs!$B$38)*_xlfn.NORM.S.INV(RAND())</f>
        <v>-4.5745250028306428E-2</v>
      </c>
      <c r="AC146" s="23">
        <f ca="1">SQRT(Inputs!$B$38)*G146+SQRT(1-Inputs!$B$38)*_xlfn.NORM.S.INV(RAND())</f>
        <v>-0.54282917528793195</v>
      </c>
      <c r="AD146" s="23">
        <f ca="1">SQRT(Inputs!$B$38)*H146+SQRT(1-Inputs!$B$38)*_xlfn.NORM.S.INV(RAND())</f>
        <v>-0.61750418676963281</v>
      </c>
      <c r="AE146" s="23">
        <f ca="1">SQRT(Inputs!$B$38)*I146+SQRT(1-Inputs!$B$38)*_xlfn.NORM.S.INV(RAND())</f>
        <v>0.31237037814723889</v>
      </c>
      <c r="AF146" s="23">
        <f ca="1">SQRT(Inputs!$B$38)*J146+SQRT(1-Inputs!$B$38)*_xlfn.NORM.S.INV(RAND())</f>
        <v>-0.55680692836872425</v>
      </c>
      <c r="AG146" s="23">
        <f ca="1">SQRT(Inputs!$B$38)*K146+SQRT(1-Inputs!$B$38)*_xlfn.NORM.S.INV(RAND())</f>
        <v>0.43797313747175237</v>
      </c>
      <c r="AH146" s="23">
        <f ca="1">SQRT(Inputs!$B$38)*L146+SQRT(1-Inputs!$B$38)*_xlfn.NORM.S.INV(RAND())</f>
        <v>-0.70933017252584962</v>
      </c>
      <c r="AI146" s="23">
        <f ca="1">SQRT(Inputs!$B$38)*M146+SQRT(1-Inputs!$B$38)*_xlfn.NORM.S.INV(RAND())</f>
        <v>0.86329893573542638</v>
      </c>
      <c r="AJ146" s="23">
        <f ca="1">SQRT(Inputs!$B$38)*C146+SQRT(1-Inputs!$B$38)*_xlfn.NORM.S.INV(RAND())</f>
        <v>2.0766804653224207</v>
      </c>
      <c r="AK146" s="23">
        <f ca="1">SQRT(Inputs!$B$38)*D146+SQRT(1-Inputs!$B$38)*_xlfn.NORM.S.INV(RAND())</f>
        <v>0.78129922214773795</v>
      </c>
      <c r="AL146" s="23">
        <f ca="1">SQRT(Inputs!$B$38)*E146+SQRT(1-Inputs!$B$38)*_xlfn.NORM.S.INV(RAND())</f>
        <v>-9.6690378174300595E-3</v>
      </c>
      <c r="AM146" s="23">
        <f ca="1">SQRT(Inputs!$B$38)*F146+SQRT(1-Inputs!$B$38)*_xlfn.NORM.S.INV(RAND())</f>
        <v>-0.51275782484959254</v>
      </c>
      <c r="AN146" s="23">
        <f ca="1">SQRT(Inputs!$B$38)*G146+SQRT(1-Inputs!$B$38)*_xlfn.NORM.S.INV(RAND())</f>
        <v>0.70349289178770946</v>
      </c>
      <c r="AO146" s="23">
        <f ca="1">SQRT(Inputs!$B$38)*H146+SQRT(1-Inputs!$B$38)*_xlfn.NORM.S.INV(RAND())</f>
        <v>0.15101315060577492</v>
      </c>
      <c r="AP146" s="23">
        <f ca="1">SQRT(Inputs!$B$38)*I146+SQRT(1-Inputs!$B$38)*_xlfn.NORM.S.INV(RAND())</f>
        <v>1.8672943261699362</v>
      </c>
      <c r="AQ146" s="23">
        <f ca="1">SQRT(Inputs!$B$38)*J146+SQRT(1-Inputs!$B$38)*_xlfn.NORM.S.INV(RAND())</f>
        <v>7.991547979804875E-2</v>
      </c>
      <c r="AR146" s="23">
        <f ca="1">SQRT(Inputs!$B$38)*K146+SQRT(1-Inputs!$B$38)*_xlfn.NORM.S.INV(RAND())</f>
        <v>0.43344902435058114</v>
      </c>
      <c r="AS146" s="23">
        <f ca="1">SQRT(Inputs!$B$38)*L146+SQRT(1-Inputs!$B$38)*_xlfn.NORM.S.INV(RAND())</f>
        <v>0.43676893906335068</v>
      </c>
      <c r="AT146" s="23">
        <f ca="1">SQRT(Inputs!$B$38)*M146+SQRT(1-Inputs!$B$38)*_xlfn.NORM.S.INV(RAND())</f>
        <v>0.32136115954417543</v>
      </c>
      <c r="AU146" s="15">
        <f ca="1">Inputs!$B$6*EXP($B$8-0.5*C$5^2+C$5*N146)</f>
        <v>5029.6857999112117</v>
      </c>
      <c r="AV146" s="15">
        <f t="shared" ca="1" si="73"/>
        <v>7220.8535553585216</v>
      </c>
      <c r="AW146" s="15">
        <f t="shared" ca="1" si="74"/>
        <v>8030.6447099315474</v>
      </c>
      <c r="AX146" s="15">
        <f t="shared" ca="1" si="75"/>
        <v>8204.1206100178442</v>
      </c>
      <c r="AY146" s="15">
        <f t="shared" ca="1" si="76"/>
        <v>9738.3081162134476</v>
      </c>
      <c r="AZ146" s="15">
        <f t="shared" ca="1" si="77"/>
        <v>12015.010650164277</v>
      </c>
      <c r="BA146" s="15">
        <f t="shared" ca="1" si="78"/>
        <v>16579.413681720485</v>
      </c>
      <c r="BB146" s="15">
        <f t="shared" ca="1" si="79"/>
        <v>20785.832118008959</v>
      </c>
      <c r="BC146" s="15">
        <f t="shared" ca="1" si="80"/>
        <v>26629.792472814152</v>
      </c>
      <c r="BD146" s="15">
        <f t="shared" ca="1" si="81"/>
        <v>31850.845255510143</v>
      </c>
      <c r="BE146" s="15">
        <f t="shared" ca="1" si="82"/>
        <v>37909.574737857074</v>
      </c>
      <c r="BF146" s="15">
        <f ca="1">Inputs!$B$13*EXP($B$9-0.5*C$6^2+C$6*Y146)</f>
        <v>10172.58315862875</v>
      </c>
      <c r="BG146" s="15">
        <f t="shared" ca="1" si="83"/>
        <v>10714.185585889654</v>
      </c>
      <c r="BH146" s="15">
        <f t="shared" ca="1" si="84"/>
        <v>15773.770754486372</v>
      </c>
      <c r="BI146" s="15">
        <f t="shared" ca="1" si="85"/>
        <v>19173.986030109179</v>
      </c>
      <c r="BJ146" s="15">
        <f t="shared" ca="1" si="86"/>
        <v>21736.910704605369</v>
      </c>
      <c r="BK146" s="15">
        <f t="shared" ca="1" si="87"/>
        <v>24526.836379428347</v>
      </c>
      <c r="BL146" s="15">
        <f t="shared" ca="1" si="88"/>
        <v>31372.890007996539</v>
      </c>
      <c r="BM146" s="15">
        <f t="shared" ca="1" si="89"/>
        <v>35986.713167419417</v>
      </c>
      <c r="BN146" s="15">
        <f t="shared" ca="1" si="90"/>
        <v>46644.127558560336</v>
      </c>
      <c r="BO146" s="15">
        <f t="shared" ca="1" si="91"/>
        <v>52848.593921142594</v>
      </c>
      <c r="BP146" s="15">
        <f t="shared" ca="1" si="92"/>
        <v>71730.381398647558</v>
      </c>
      <c r="BQ146" s="15">
        <f ca="1">Inputs!$B$20*EXP($B$10-0.5*C$7^2+C$7*AJ146)</f>
        <v>8959.6934820764873</v>
      </c>
      <c r="BR146" s="15">
        <f t="shared" ca="1" si="93"/>
        <v>15580.84930237767</v>
      </c>
      <c r="BS146" s="15">
        <f t="shared" ca="1" si="94"/>
        <v>21277.131775988615</v>
      </c>
      <c r="BT146" s="15">
        <f t="shared" ca="1" si="95"/>
        <v>25644.289344098761</v>
      </c>
      <c r="BU146" s="15">
        <f t="shared" ca="1" si="96"/>
        <v>42135.066591549876</v>
      </c>
      <c r="BV146" s="15">
        <f t="shared" ca="1" si="97"/>
        <v>60650.853350125464</v>
      </c>
      <c r="BW146" s="15">
        <f t="shared" ca="1" si="98"/>
        <v>125657.18964601887</v>
      </c>
      <c r="BX146" s="15">
        <f t="shared" ca="1" si="99"/>
        <v>178590.16153083037</v>
      </c>
      <c r="BY146" s="15">
        <f t="shared" ca="1" si="100"/>
        <v>271871.78328345332</v>
      </c>
      <c r="BZ146" s="15">
        <f t="shared" ca="1" si="101"/>
        <v>413367.11093661009</v>
      </c>
      <c r="CA146" s="15">
        <f t="shared" ca="1" si="102"/>
        <v>614779.38721173676</v>
      </c>
      <c r="CB146" s="15">
        <f ca="1">(AU146*DCF!C$10-DCF!C$5*MAX(AU146*DCF!C$10,0)-MAX(AU146-Inputs!$B$6,0)/Inputs!$B$10)*DCF!C$6</f>
        <v>1042.5933988816175</v>
      </c>
      <c r="CC146" s="15">
        <f ca="1">(AV146*DCF!D$10-DCF!D$5*MAX(AV146*DCF!D$10,0)-MAX(AV146-AU146,0)/Inputs!$B$10)*DCF!D$6</f>
        <v>1225.7752242097915</v>
      </c>
      <c r="CD146" s="15">
        <f ca="1">(AW146*DCF!E$10-DCF!E$5*MAX(AW146*DCF!E$10,0)-MAX(AW146-AV146,0)/Inputs!$B$10)*DCF!E$6</f>
        <v>1671.7495235986783</v>
      </c>
      <c r="CE146" s="15">
        <f ca="1">(AX146*DCF!F$10-DCF!F$5*MAX(AX146*DCF!F$10,0)-MAX(AX146-AW146,0)/Inputs!$B$10)*DCF!F$6</f>
        <v>1754.850420561484</v>
      </c>
      <c r="CF146" s="15">
        <f ca="1">(AY146*DCF!G$10-DCF!G$5*MAX(AY146*DCF!G$10,0)-MAX(AY146-AX146,0)/Inputs!$B$10)*DCF!G$6</f>
        <v>1711.5821771760175</v>
      </c>
      <c r="CG146" s="15">
        <f ca="1">(AZ146*DCF!H$10-DCF!H$5*MAX(AZ146*DCF!H$10,0)-MAX(AZ146-AY146,0)/Inputs!$B$10)*DCF!H$6</f>
        <v>1928.4535856867756</v>
      </c>
      <c r="CH146" s="15">
        <f ca="1">(BA146*DCF!I$10-DCF!I$5*MAX(BA146*DCF!I$10,0)-MAX(BA146-AZ146,0)/Inputs!$B$10)*DCF!I$6</f>
        <v>2279.7320413954571</v>
      </c>
      <c r="CI146" s="15">
        <f ca="1">(BB146*DCF!J$10-DCF!J$5*MAX(BB146*DCF!J$10,0)-MAX(BB146-BA146,0)/Inputs!$B$10)*DCF!J$6</f>
        <v>2929.4836235152015</v>
      </c>
      <c r="CJ146" s="15">
        <f ca="1">(BC146*DCF!K$10-DCF!K$5*MAX(BC146*DCF!K$10,0)-MAX(BC146-BB146,0)/Inputs!$B$10)*DCF!K$6</f>
        <v>3468.9034229446834</v>
      </c>
      <c r="CK146" s="15">
        <f ca="1">(BD146*DCF!L$10-DCF!L$5*MAX(BD146*DCF!L$10,0)-MAX(BD146-BC146,0)/Inputs!$B$10)*DCF!L$6</f>
        <v>4128.5464781469618</v>
      </c>
      <c r="CL146" s="15">
        <f ca="1">(BE146*DCF!M$10-DCF!M$5*MAX(BE146*DCF!M$10,0)-MAX(BE146-BD146,0)/Inputs!$B$10)*DCF!M$6</f>
        <v>4625.7513460873461</v>
      </c>
      <c r="CM146" s="15">
        <f ca="1">(BF146*DCF!C$28-DCF!C$5*MAX(BF146*DCF!C$28,0)-MAX(BF146-Inputs!$B$13,0)/Inputs!$B$17)*DCF!C$6</f>
        <v>3104.6056669111081</v>
      </c>
      <c r="CN146" s="15">
        <f ca="1">(BG146*DCF!D$28-DCF!D$5*MAX(BG146*DCF!D$28,0)-MAX(BG146-BF146,0)/Inputs!$B$17)*DCF!D$6</f>
        <v>3040.026134987249</v>
      </c>
      <c r="CO146" s="15">
        <f ca="1">(BH146*DCF!E$28-DCF!E$5*MAX(BH146*DCF!E$28,0)-MAX(BH146-BG146,0)/Inputs!$B$17)*DCF!E$6</f>
        <v>3470.2381597852295</v>
      </c>
      <c r="CP146" s="15">
        <f ca="1">(BI146*DCF!F$28-DCF!F$5*MAX(BI146*DCF!F$28,0)-MAX(BI146-BH146,0)/Inputs!$B$17)*DCF!F$6</f>
        <v>4586.1692124161063</v>
      </c>
      <c r="CQ146" s="15">
        <f ca="1">(BJ146*DCF!G$28-DCF!G$5*MAX(BJ146*DCF!G$28,0)-MAX(BJ146-BI146,0)/Inputs!$B$17)*DCF!G$6</f>
        <v>5208.7477881302093</v>
      </c>
      <c r="CR146" s="15">
        <f ca="1">(BK146*DCF!H$28-DCF!H$5*MAX(BK146*DCF!H$28,0)-MAX(BK146-BJ146,0)/Inputs!$B$17)*DCF!H$6</f>
        <v>5632.2810799051631</v>
      </c>
      <c r="CS146" s="15">
        <f ca="1">(BL146*DCF!I$28-DCF!I$5*MAX(BL146*DCF!I$28,0)-MAX(BL146-BK146,0)/Inputs!$B$17)*DCF!I$6</f>
        <v>6394.8117911950485</v>
      </c>
      <c r="CT146" s="15">
        <f ca="1">(BM146*DCF!J$28-DCF!J$5*MAX(BM146*DCF!J$28,0)-MAX(BM146-BL146,0)/Inputs!$B$17)*DCF!J$6</f>
        <v>7416.2692631448053</v>
      </c>
      <c r="CU146" s="15">
        <f ca="1">(BN146*DCF!K$28-DCF!K$5*MAX(BN146*DCF!K$28,0)-MAX(BN146-BM146,0)/Inputs!$B$17)*DCF!K$6</f>
        <v>8545.0663514299777</v>
      </c>
      <c r="CV146" s="15">
        <f ca="1">(BO146*DCF!L$28-DCF!L$5*MAX(BO146*DCF!L$28,0)-MAX(BO146-BN146,0)/Inputs!$B$17)*DCF!L$6</f>
        <v>9842.3580577875437</v>
      </c>
      <c r="CW146" s="15">
        <f ca="1">(BP146*DCF!M$28-DCF!M$5*MAX(BP146*DCF!M$28,0)-MAX(BP146-BO146,0)/Inputs!$B$17)*DCF!M$6</f>
        <v>11522.435416295264</v>
      </c>
      <c r="CX146" s="15">
        <f ca="1">(BQ146*DCF!C$46-DCF!C$5*MAX(BQ146*DCF!C$46,0)-MAX(BQ146-Inputs!$B$20,0)/Inputs!$B$24)*DCF!C$6</f>
        <v>-4729.1178859652337</v>
      </c>
      <c r="CY146" s="15">
        <f ca="1">(BR146*DCF!D$46-DCF!D$5*MAX(BR146*DCF!D$46,0)-MAX(BR146-BQ146,0)/Inputs!$B$24)*DCF!D$6</f>
        <v>-5484.4798537523802</v>
      </c>
      <c r="CZ146" s="15">
        <f ca="1">(BS146*DCF!E$46-DCF!E$5*MAX(BS146*DCF!E$46,0)-MAX(BS146-BR146,0)/Inputs!$B$24)*DCF!E$6</f>
        <v>-4761.3756136977845</v>
      </c>
      <c r="DA146" s="15">
        <f ca="1">(BT146*DCF!F$46-DCF!F$5*MAX(BT146*DCF!F$46,0)-MAX(BT146-BS146,0)/Inputs!$B$24)*DCF!F$6</f>
        <v>-3457.7994125336372</v>
      </c>
      <c r="DB146" s="15">
        <f ca="1">(BU146*DCF!G$46-DCF!G$5*MAX(BU146*DCF!G$46,0)-MAX(BU146-BT146,0)/Inputs!$B$24)*DCF!G$6</f>
        <v>-6964.5120394805008</v>
      </c>
      <c r="DC146" s="15">
        <f ca="1">(BV146*DCF!H$46-DCF!H$5*MAX(BV146*DCF!H$46,0)-MAX(BV146-BU146,0)/Inputs!$B$24)*DCF!H$6</f>
        <v>-5753.6672871196542</v>
      </c>
      <c r="DD146" s="15">
        <f ca="1">(BW146*DCF!I$46-DCF!I$5*MAX(BW146*DCF!I$46,0)-MAX(BW146-BV146,0)/Inputs!$B$24)*DCF!I$6</f>
        <v>-15758.702848953015</v>
      </c>
      <c r="DE146" s="15">
        <f ca="1">(BX146*DCF!J$46-DCF!J$5*MAX(BX146*DCF!J$46,0)-MAX(BX146-BW146,0)/Inputs!$B$24)*DCF!J$6</f>
        <v>-6545.596071314706</v>
      </c>
      <c r="DF146" s="15">
        <f ca="1">(BY146*DCF!K$46-DCF!K$5*MAX(BY146*DCF!K$46,0)-MAX(BY146-BX146,0)/Inputs!$B$24)*DCF!K$6</f>
        <v>-7321.2897668890419</v>
      </c>
      <c r="DG146" s="15">
        <f ca="1">(BZ146*DCF!L$46-DCF!L$5*MAX(BZ146*DCF!L$46,0)-MAX(BZ146-BY146,0)/Inputs!$B$24)*DCF!L$6</f>
        <v>-3446.7049493709724</v>
      </c>
      <c r="DH146" s="15">
        <f ca="1">(CA146*DCF!M$46-DCF!M$5*MAX(CA146*DCF!M$46,0)-MAX(CA146-BZ146,0)/Inputs!$B$24)*DCF!M$6</f>
        <v>6089.805795729997</v>
      </c>
      <c r="DI146" s="15">
        <f ca="1">SUM(CB146:CL146)+BE146*DCF!M$10*(1+Inputs!$B$30)*(1-Inputs!$B$33)*(1-Inputs!$B$30/Inputs!$B$31)/(Inputs!$B$29-Inputs!$B$30)*DCF!M$6</f>
        <v>132270.26903988892</v>
      </c>
      <c r="DJ146" s="15">
        <f ca="1">SUM(CM146:CW146)+BP146*DCF!M$28*(1+Inputs!$B$30)*(1-Inputs!$B$33)*(1-Inputs!$B$30/Inputs!$B$31)/(Inputs!$B$29-Inputs!$B$30)*DCF!M$6</f>
        <v>334931.80888003181</v>
      </c>
      <c r="DK146" s="15">
        <f ca="1">SUM(CX146:DH146)+CA146*DCF!M$46*(1+Inputs!$B$30)*(1-Inputs!$B$33)*(1-Inputs!$B$30/Inputs!$B$31)/(Inputs!$B$29-Inputs!$B$30)*DCF!M$6</f>
        <v>892388.31797000975</v>
      </c>
      <c r="DM146" s="15">
        <f ca="1">DI146+DJ146+DK146+Inputs!$B$34+Inputs!$B$36-Inputs!$B$35</f>
        <v>1436441.3958899304</v>
      </c>
    </row>
    <row r="147" spans="1:117" x14ac:dyDescent="0.75">
      <c r="A147" s="11">
        <v>134</v>
      </c>
      <c r="C147" s="23">
        <f t="shared" ca="1" si="103"/>
        <v>0.11951629683852319</v>
      </c>
      <c r="D147" s="23">
        <f t="shared" ca="1" si="103"/>
        <v>0.64559682945676056</v>
      </c>
      <c r="E147" s="23">
        <f t="shared" ca="1" si="103"/>
        <v>-0.16951839204591407</v>
      </c>
      <c r="F147" s="23">
        <f t="shared" ca="1" si="103"/>
        <v>1.9479404255688384</v>
      </c>
      <c r="G147" s="23">
        <f t="shared" ca="1" si="103"/>
        <v>-0.95188041497171871</v>
      </c>
      <c r="H147" s="23">
        <f t="shared" ca="1" si="103"/>
        <v>-0.79900618743750751</v>
      </c>
      <c r="I147" s="23">
        <f t="shared" ca="1" si="103"/>
        <v>5.0378038050801328E-2</v>
      </c>
      <c r="J147" s="23">
        <f t="shared" ca="1" si="103"/>
        <v>1.830203424581818</v>
      </c>
      <c r="K147" s="23">
        <f t="shared" ca="1" si="103"/>
        <v>1.4082997638425656</v>
      </c>
      <c r="L147" s="23">
        <f t="shared" ca="1" si="103"/>
        <v>-3.0556083046342823E-2</v>
      </c>
      <c r="M147" s="23">
        <f t="shared" ca="1" si="103"/>
        <v>-1.5969903833833221</v>
      </c>
      <c r="N147" s="23">
        <f ca="1">SQRT(Inputs!$B$38)*C147+SQRT(1-Inputs!$B$38)*_xlfn.NORM.S.INV(RAND())</f>
        <v>-0.17568252726755984</v>
      </c>
      <c r="O147" s="23">
        <f ca="1">SQRT(Inputs!$B$38)*D147+SQRT(1-Inputs!$B$38)*_xlfn.NORM.S.INV(RAND())</f>
        <v>1.5611053856252823</v>
      </c>
      <c r="P147" s="23">
        <f ca="1">SQRT(Inputs!$B$38)*E147+SQRT(1-Inputs!$B$38)*_xlfn.NORM.S.INV(RAND())</f>
        <v>1.1516852016291372</v>
      </c>
      <c r="Q147" s="23">
        <f ca="1">SQRT(Inputs!$B$38)*F147+SQRT(1-Inputs!$B$38)*_xlfn.NORM.S.INV(RAND())</f>
        <v>1.2584012687696156E-2</v>
      </c>
      <c r="R147" s="23">
        <f ca="1">SQRT(Inputs!$B$38)*G147+SQRT(1-Inputs!$B$38)*_xlfn.NORM.S.INV(RAND())</f>
        <v>-0.98412685121204213</v>
      </c>
      <c r="S147" s="23">
        <f ca="1">SQRT(Inputs!$B$38)*H147+SQRT(1-Inputs!$B$38)*_xlfn.NORM.S.INV(RAND())</f>
        <v>-0.86428616463610553</v>
      </c>
      <c r="T147" s="23">
        <f ca="1">SQRT(Inputs!$B$38)*I147+SQRT(1-Inputs!$B$38)*_xlfn.NORM.S.INV(RAND())</f>
        <v>-1.2124905287846033</v>
      </c>
      <c r="U147" s="23">
        <f ca="1">SQRT(Inputs!$B$38)*J147+SQRT(1-Inputs!$B$38)*_xlfn.NORM.S.INV(RAND())</f>
        <v>-0.15398881451348068</v>
      </c>
      <c r="V147" s="23">
        <f ca="1">SQRT(Inputs!$B$38)*K147+SQRT(1-Inputs!$B$38)*_xlfn.NORM.S.INV(RAND())</f>
        <v>1.9264623366312148</v>
      </c>
      <c r="W147" s="23">
        <f ca="1">SQRT(Inputs!$B$38)*L147+SQRT(1-Inputs!$B$38)*_xlfn.NORM.S.INV(RAND())</f>
        <v>-1.2670228058251949</v>
      </c>
      <c r="X147" s="23">
        <f ca="1">SQRT(Inputs!$B$38)*M147+SQRT(1-Inputs!$B$38)*_xlfn.NORM.S.INV(RAND())</f>
        <v>0.16980115589989953</v>
      </c>
      <c r="Y147" s="23">
        <f ca="1">SQRT(Inputs!$B$38)*C147+SQRT(1-Inputs!$B$38)*_xlfn.NORM.S.INV(RAND())</f>
        <v>-1.4060345201960884</v>
      </c>
      <c r="Z147" s="23">
        <f ca="1">SQRT(Inputs!$B$38)*D147+SQRT(1-Inputs!$B$38)*_xlfn.NORM.S.INV(RAND())</f>
        <v>-2.3320936035822384</v>
      </c>
      <c r="AA147" s="23">
        <f ca="1">SQRT(Inputs!$B$38)*E147+SQRT(1-Inputs!$B$38)*_xlfn.NORM.S.INV(RAND())</f>
        <v>-0.16316367211842248</v>
      </c>
      <c r="AB147" s="23">
        <f ca="1">SQRT(Inputs!$B$38)*F147+SQRT(1-Inputs!$B$38)*_xlfn.NORM.S.INV(RAND())</f>
        <v>0.50849647315815871</v>
      </c>
      <c r="AC147" s="23">
        <f ca="1">SQRT(Inputs!$B$38)*G147+SQRT(1-Inputs!$B$38)*_xlfn.NORM.S.INV(RAND())</f>
        <v>0.34720946459889679</v>
      </c>
      <c r="AD147" s="23">
        <f ca="1">SQRT(Inputs!$B$38)*H147+SQRT(1-Inputs!$B$38)*_xlfn.NORM.S.INV(RAND())</f>
        <v>-0.76543391604722599</v>
      </c>
      <c r="AE147" s="23">
        <f ca="1">SQRT(Inputs!$B$38)*I147+SQRT(1-Inputs!$B$38)*_xlfn.NORM.S.INV(RAND())</f>
        <v>4.9555123231149537E-2</v>
      </c>
      <c r="AF147" s="23">
        <f ca="1">SQRT(Inputs!$B$38)*J147+SQRT(1-Inputs!$B$38)*_xlfn.NORM.S.INV(RAND())</f>
        <v>2.3454635549424725</v>
      </c>
      <c r="AG147" s="23">
        <f ca="1">SQRT(Inputs!$B$38)*K147+SQRT(1-Inputs!$B$38)*_xlfn.NORM.S.INV(RAND())</f>
        <v>0.65363356533008565</v>
      </c>
      <c r="AH147" s="23">
        <f ca="1">SQRT(Inputs!$B$38)*L147+SQRT(1-Inputs!$B$38)*_xlfn.NORM.S.INV(RAND())</f>
        <v>3.628083584603474E-2</v>
      </c>
      <c r="AI147" s="23">
        <f ca="1">SQRT(Inputs!$B$38)*M147+SQRT(1-Inputs!$B$38)*_xlfn.NORM.S.INV(RAND())</f>
        <v>1.328115522677507</v>
      </c>
      <c r="AJ147" s="23">
        <f ca="1">SQRT(Inputs!$B$38)*C147+SQRT(1-Inputs!$B$38)*_xlfn.NORM.S.INV(RAND())</f>
        <v>0.14094799106430328</v>
      </c>
      <c r="AK147" s="23">
        <f ca="1">SQRT(Inputs!$B$38)*D147+SQRT(1-Inputs!$B$38)*_xlfn.NORM.S.INV(RAND())</f>
        <v>0.812596348783309</v>
      </c>
      <c r="AL147" s="23">
        <f ca="1">SQRT(Inputs!$B$38)*E147+SQRT(1-Inputs!$B$38)*_xlfn.NORM.S.INV(RAND())</f>
        <v>-1.2284893874116021</v>
      </c>
      <c r="AM147" s="23">
        <f ca="1">SQRT(Inputs!$B$38)*F147+SQRT(1-Inputs!$B$38)*_xlfn.NORM.S.INV(RAND())</f>
        <v>2.3690770974262616</v>
      </c>
      <c r="AN147" s="23">
        <f ca="1">SQRT(Inputs!$B$38)*G147+SQRT(1-Inputs!$B$38)*_xlfn.NORM.S.INV(RAND())</f>
        <v>-0.81947906410058058</v>
      </c>
      <c r="AO147" s="23">
        <f ca="1">SQRT(Inputs!$B$38)*H147+SQRT(1-Inputs!$B$38)*_xlfn.NORM.S.INV(RAND())</f>
        <v>-1.7541863078818769</v>
      </c>
      <c r="AP147" s="23">
        <f ca="1">SQRT(Inputs!$B$38)*I147+SQRT(1-Inputs!$B$38)*_xlfn.NORM.S.INV(RAND())</f>
        <v>0.54591226445658991</v>
      </c>
      <c r="AQ147" s="23">
        <f ca="1">SQRT(Inputs!$B$38)*J147+SQRT(1-Inputs!$B$38)*_xlfn.NORM.S.INV(RAND())</f>
        <v>1.0928361337203509</v>
      </c>
      <c r="AR147" s="23">
        <f ca="1">SQRT(Inputs!$B$38)*K147+SQRT(1-Inputs!$B$38)*_xlfn.NORM.S.INV(RAND())</f>
        <v>2.0605270908089013</v>
      </c>
      <c r="AS147" s="23">
        <f ca="1">SQRT(Inputs!$B$38)*L147+SQRT(1-Inputs!$B$38)*_xlfn.NORM.S.INV(RAND())</f>
        <v>0.22821153024145066</v>
      </c>
      <c r="AT147" s="23">
        <f ca="1">SQRT(Inputs!$B$38)*M147+SQRT(1-Inputs!$B$38)*_xlfn.NORM.S.INV(RAND())</f>
        <v>-1.446639563307758</v>
      </c>
      <c r="AU147" s="15">
        <f ca="1">Inputs!$B$6*EXP($B$8-0.5*C$5^2+C$5*N147)</f>
        <v>4823.1096046557304</v>
      </c>
      <c r="AV147" s="15">
        <f t="shared" ca="1" si="73"/>
        <v>7385.6150955180037</v>
      </c>
      <c r="AW147" s="15">
        <f t="shared" ca="1" si="74"/>
        <v>10518.866616023019</v>
      </c>
      <c r="AX147" s="15">
        <f t="shared" ca="1" si="75"/>
        <v>12862.686432251552</v>
      </c>
      <c r="AY147" s="15">
        <f t="shared" ca="1" si="76"/>
        <v>14012.766664896943</v>
      </c>
      <c r="AZ147" s="15">
        <f t="shared" ca="1" si="77"/>
        <v>15582.103904549231</v>
      </c>
      <c r="BA147" s="15">
        <f t="shared" ca="1" si="78"/>
        <v>16795.977791065441</v>
      </c>
      <c r="BB147" s="15">
        <f t="shared" ca="1" si="79"/>
        <v>20248.575770137137</v>
      </c>
      <c r="BC147" s="15">
        <f t="shared" ca="1" si="80"/>
        <v>29867.732924200754</v>
      </c>
      <c r="BD147" s="15">
        <f t="shared" ca="1" si="81"/>
        <v>32501.539075128021</v>
      </c>
      <c r="BE147" s="15">
        <f t="shared" ca="1" si="82"/>
        <v>40447.193630862908</v>
      </c>
      <c r="BF147" s="15">
        <f ca="1">Inputs!$B$13*EXP($B$9-0.5*C$6^2+C$6*Y147)</f>
        <v>10466.407637964276</v>
      </c>
      <c r="BG147" s="15">
        <f t="shared" ca="1" si="83"/>
        <v>8374.4488554392101</v>
      </c>
      <c r="BH147" s="15">
        <f t="shared" ca="1" si="84"/>
        <v>9958.8509569236467</v>
      </c>
      <c r="BI147" s="15">
        <f t="shared" ca="1" si="85"/>
        <v>13183.634884306415</v>
      </c>
      <c r="BJ147" s="15">
        <f t="shared" ca="1" si="86"/>
        <v>16991.762650304125</v>
      </c>
      <c r="BK147" s="15">
        <f t="shared" ca="1" si="87"/>
        <v>18790.382036797055</v>
      </c>
      <c r="BL147" s="15">
        <f t="shared" ca="1" si="88"/>
        <v>23230.422872031886</v>
      </c>
      <c r="BM147" s="15">
        <f t="shared" ca="1" si="89"/>
        <v>38214.324889728043</v>
      </c>
      <c r="BN147" s="15">
        <f t="shared" ca="1" si="90"/>
        <v>50828.211322112897</v>
      </c>
      <c r="BO147" s="15">
        <f t="shared" ca="1" si="91"/>
        <v>62803.173773919218</v>
      </c>
      <c r="BP147" s="15">
        <f t="shared" ca="1" si="92"/>
        <v>89850.836809466433</v>
      </c>
      <c r="BQ147" s="15">
        <f ca="1">Inputs!$B$20*EXP($B$10-0.5*C$7^2+C$7*AJ147)</f>
        <v>4509.405014912365</v>
      </c>
      <c r="BR147" s="15">
        <f t="shared" ca="1" si="93"/>
        <v>7920.1575270001349</v>
      </c>
      <c r="BS147" s="15">
        <f t="shared" ca="1" si="94"/>
        <v>7621.3434851312877</v>
      </c>
      <c r="BT147" s="15">
        <f t="shared" ca="1" si="95"/>
        <v>19562.978278167084</v>
      </c>
      <c r="BU147" s="15">
        <f t="shared" ca="1" si="96"/>
        <v>22235.38693351559</v>
      </c>
      <c r="BV147" s="15">
        <f t="shared" ca="1" si="97"/>
        <v>20836.363810355499</v>
      </c>
      <c r="BW147" s="15">
        <f t="shared" ca="1" si="98"/>
        <v>32637.240616633353</v>
      </c>
      <c r="BX147" s="15">
        <f t="shared" ca="1" si="99"/>
        <v>56829.438292825784</v>
      </c>
      <c r="BY147" s="15">
        <f t="shared" ca="1" si="100"/>
        <v>118107.08582924647</v>
      </c>
      <c r="BZ147" s="15">
        <f t="shared" ca="1" si="101"/>
        <v>172821.16492318644</v>
      </c>
      <c r="CA147" s="15">
        <f t="shared" ca="1" si="102"/>
        <v>187730.90920682708</v>
      </c>
      <c r="CB147" s="15">
        <f ca="1">(AU147*DCF!C$10-DCF!C$5*MAX(AU147*DCF!C$10,0)-MAX(AU147-Inputs!$B$6,0)/Inputs!$B$10)*DCF!C$6</f>
        <v>1044.0663239741002</v>
      </c>
      <c r="CC147" s="15">
        <f ca="1">(AV147*DCF!D$10-DCF!D$5*MAX(AV147*DCF!D$10,0)-MAX(AV147-AU147,0)/Inputs!$B$10)*DCF!D$6</f>
        <v>1175.3937452188675</v>
      </c>
      <c r="CD147" s="15">
        <f ca="1">(AW147*DCF!E$10-DCF!E$5*MAX(AW147*DCF!E$10,0)-MAX(AW147-AV147,0)/Inputs!$B$10)*DCF!E$6</f>
        <v>1722.9008597570944</v>
      </c>
      <c r="CE147" s="15">
        <f ca="1">(AX147*DCF!F$10-DCF!F$5*MAX(AX147*DCF!F$10,0)-MAX(AX147-AW147,0)/Inputs!$B$10)*DCF!F$6</f>
        <v>2320.2131554641151</v>
      </c>
      <c r="CF147" s="15">
        <f ca="1">(AY147*DCF!G$10-DCF!G$5*MAX(AY147*DCF!G$10,0)-MAX(AY147-AX147,0)/Inputs!$B$10)*DCF!G$6</f>
        <v>2666.1230247716317</v>
      </c>
      <c r="CG147" s="15">
        <f ca="1">(AZ147*DCF!H$10-DCF!H$5*MAX(AZ147*DCF!H$10,0)-MAX(AZ147-AY147,0)/Inputs!$B$10)*DCF!H$6</f>
        <v>2746.6126888395893</v>
      </c>
      <c r="CH147" s="15">
        <f ca="1">(BA147*DCF!I$10-DCF!I$5*MAX(BA147*DCF!I$10,0)-MAX(BA147-AZ147,0)/Inputs!$B$10)*DCF!I$6</f>
        <v>2868.8945756027829</v>
      </c>
      <c r="CI147" s="15">
        <f ca="1">(BB147*DCF!J$10-DCF!J$5*MAX(BB147*DCF!J$10,0)-MAX(BB147-BA147,0)/Inputs!$B$10)*DCF!J$6</f>
        <v>2951.5182559385757</v>
      </c>
      <c r="CJ147" s="15">
        <f ca="1">(BC147*DCF!K$10-DCF!K$5*MAX(BC147*DCF!K$10,0)-MAX(BC147-BB147,0)/Inputs!$B$10)*DCF!K$6</f>
        <v>3461.6897511520433</v>
      </c>
      <c r="CK147" s="15">
        <f ca="1">(BD147*DCF!L$10-DCF!L$5*MAX(BD147*DCF!L$10,0)-MAX(BD147-BC147,0)/Inputs!$B$10)*DCF!L$6</f>
        <v>4561.2563603815497</v>
      </c>
      <c r="CL147" s="15">
        <f ca="1">(BE147*DCF!M$10-DCF!M$5*MAX(BE147*DCF!M$10,0)-MAX(BE147-BD147,0)/Inputs!$B$10)*DCF!M$6</f>
        <v>4758.4288319359775</v>
      </c>
      <c r="CM147" s="15">
        <f ca="1">(BF147*DCF!C$28-DCF!C$5*MAX(BF147*DCF!C$28,0)-MAX(BF147-Inputs!$B$13,0)/Inputs!$B$17)*DCF!C$6</f>
        <v>3194.2789710657671</v>
      </c>
      <c r="CN147" s="15">
        <f ca="1">(BG147*DCF!D$28-DCF!D$5*MAX(BG147*DCF!D$28,0)-MAX(BG147-BF147,0)/Inputs!$B$17)*DCF!D$6</f>
        <v>2466.4683346272623</v>
      </c>
      <c r="CO147" s="15">
        <f ca="1">(BH147*DCF!E$28-DCF!E$5*MAX(BH147*DCF!E$28,0)-MAX(BH147-BG147,0)/Inputs!$B$17)*DCF!E$6</f>
        <v>2508.2600774644852</v>
      </c>
      <c r="CP147" s="15">
        <f ca="1">(BI147*DCF!F$28-DCF!F$5*MAX(BI147*DCF!F$28,0)-MAX(BI147-BH147,0)/Inputs!$B$17)*DCF!F$6</f>
        <v>2991.8867171974698</v>
      </c>
      <c r="CQ147" s="15">
        <f ca="1">(BJ147*DCF!G$28-DCF!G$5*MAX(BJ147*DCF!G$28,0)-MAX(BJ147-BI147,0)/Inputs!$B$17)*DCF!G$6</f>
        <v>3768.1522652211925</v>
      </c>
      <c r="CR147" s="15">
        <f ca="1">(BK147*DCF!H$28-DCF!H$5*MAX(BK147*DCF!H$28,0)-MAX(BK147-BJ147,0)/Inputs!$B$17)*DCF!H$6</f>
        <v>4367.6138098630108</v>
      </c>
      <c r="CS147" s="15">
        <f ca="1">(BL147*DCF!I$28-DCF!I$5*MAX(BL147*DCF!I$28,0)-MAX(BL147-BK147,0)/Inputs!$B$17)*DCF!I$6</f>
        <v>4825.4225122284197</v>
      </c>
      <c r="CT147" s="15">
        <f ca="1">(BM147*DCF!J$28-DCF!J$5*MAX(BM147*DCF!J$28,0)-MAX(BM147-BL147,0)/Inputs!$B$17)*DCF!J$6</f>
        <v>6538.2238605086959</v>
      </c>
      <c r="CU147" s="15">
        <f ca="1">(BN147*DCF!K$28-DCF!K$5*MAX(BN147*DCF!K$28,0)-MAX(BN147-BM147,0)/Inputs!$B$17)*DCF!K$6</f>
        <v>9189.0329227995389</v>
      </c>
      <c r="CV147" s="15">
        <f ca="1">(BO147*DCF!L$28-DCF!L$5*MAX(BO147*DCF!L$28,0)-MAX(BO147-BN147,0)/Inputs!$B$17)*DCF!L$6</f>
        <v>11175.564429074699</v>
      </c>
      <c r="CW147" s="15">
        <f ca="1">(BP147*DCF!M$28-DCF!M$5*MAX(BP147*DCF!M$28,0)-MAX(BP147-BO147,0)/Inputs!$B$17)*DCF!M$6</f>
        <v>14078.246137517428</v>
      </c>
      <c r="CX147" s="15">
        <f ca="1">(BQ147*DCF!C$46-DCF!C$5*MAX(BQ147*DCF!C$46,0)-MAX(BQ147-Inputs!$B$20,0)/Inputs!$B$24)*DCF!C$6</f>
        <v>-1645.777146590553</v>
      </c>
      <c r="CY147" s="15">
        <f ca="1">(BR147*DCF!D$46-DCF!D$5*MAX(BR147*DCF!D$46,0)-MAX(BR147-BQ147,0)/Inputs!$B$24)*DCF!D$6</f>
        <v>-2807.1259744893086</v>
      </c>
      <c r="CZ147" s="15">
        <f ca="1">(BS147*DCF!E$46-DCF!E$5*MAX(BS147*DCF!E$46,0)-MAX(BS147-BR147,0)/Inputs!$B$24)*DCF!E$6</f>
        <v>-901.2371368713566</v>
      </c>
      <c r="DA147" s="15">
        <f ca="1">(BT147*DCF!F$46-DCF!F$5*MAX(BT147*DCF!F$46,0)-MAX(BT147-BS147,0)/Inputs!$B$24)*DCF!F$6</f>
        <v>-5773.0264968171832</v>
      </c>
      <c r="DB147" s="15">
        <f ca="1">(BU147*DCF!G$46-DCF!G$5*MAX(BU147*DCF!G$46,0)-MAX(BU147-BT147,0)/Inputs!$B$24)*DCF!G$6</f>
        <v>-1646.8999559943559</v>
      </c>
      <c r="DC147" s="15">
        <f ca="1">(BV147*DCF!H$46-DCF!H$5*MAX(BV147*DCF!H$46,0)-MAX(BV147-BU147,0)/Inputs!$B$24)*DCF!H$6</f>
        <v>0</v>
      </c>
      <c r="DD147" s="15">
        <f ca="1">(BW147*DCF!I$46-DCF!I$5*MAX(BW147*DCF!I$46,0)-MAX(BW147-BV147,0)/Inputs!$B$24)*DCF!I$6</f>
        <v>-2633.8054864147084</v>
      </c>
      <c r="DE147" s="15">
        <f ca="1">(BX147*DCF!J$46-DCF!J$5*MAX(BX147*DCF!J$46,0)-MAX(BX147-BW147,0)/Inputs!$B$24)*DCF!J$6</f>
        <v>-4031.5378411809397</v>
      </c>
      <c r="DF147" s="15">
        <f ca="1">(BY147*DCF!K$46-DCF!K$5*MAX(BY147*DCF!K$46,0)-MAX(BY147-BX147,0)/Inputs!$B$24)*DCF!K$6</f>
        <v>-8264.72076200634</v>
      </c>
      <c r="DG147" s="15">
        <f ca="1">(BZ147*DCF!L$46-DCF!L$5*MAX(BZ147*DCF!L$46,0)-MAX(BZ147-BY147,0)/Inputs!$B$24)*DCF!L$6</f>
        <v>-435.64947079650983</v>
      </c>
      <c r="DH147" s="15">
        <f ca="1">(CA147*DCF!M$46-DCF!M$5*MAX(CA147*DCF!M$46,0)-MAX(CA147-BZ147,0)/Inputs!$B$24)*DCF!M$6</f>
        <v>11600.391876706142</v>
      </c>
      <c r="DI147" s="15">
        <f ca="1">SUM(CB147:CL147)+BE147*DCF!M$10*(1+Inputs!$B$30)*(1-Inputs!$B$33)*(1-Inputs!$B$30/Inputs!$B$31)/(Inputs!$B$29-Inputs!$B$30)*DCF!M$6</f>
        <v>142842.17230649234</v>
      </c>
      <c r="DJ147" s="15">
        <f ca="1">SUM(CM147:CW147)+BP147*DCF!M$28*(1+Inputs!$B$30)*(1-Inputs!$B$33)*(1-Inputs!$B$30/Inputs!$B$31)/(Inputs!$B$29-Inputs!$B$30)*DCF!M$6</f>
        <v>398511.23936431238</v>
      </c>
      <c r="DK147" s="15">
        <f ca="1">SUM(CX147:DH147)+CA147*DCF!M$46*(1+Inputs!$B$30)*(1-Inputs!$B$33)*(1-Inputs!$B$30/Inputs!$B$31)/(Inputs!$B$29-Inputs!$B$30)*DCF!M$6</f>
        <v>273714.8353871422</v>
      </c>
      <c r="DM147" s="15">
        <f ca="1">DI147+DJ147+DK147+Inputs!$B$34+Inputs!$B$36-Inputs!$B$35</f>
        <v>891919.24705794686</v>
      </c>
    </row>
    <row r="148" spans="1:117" x14ac:dyDescent="0.75">
      <c r="A148" s="11">
        <v>135</v>
      </c>
      <c r="C148" s="23">
        <f t="shared" ca="1" si="103"/>
        <v>1.5185445807175466</v>
      </c>
      <c r="D148" s="23">
        <f t="shared" ca="1" si="103"/>
        <v>0.71978671426776297</v>
      </c>
      <c r="E148" s="23">
        <f t="shared" ca="1" si="103"/>
        <v>0.17514447211081016</v>
      </c>
      <c r="F148" s="23">
        <f t="shared" ca="1" si="103"/>
        <v>0.65905320780341292</v>
      </c>
      <c r="G148" s="23">
        <f t="shared" ca="1" si="103"/>
        <v>3.3661261968639271E-2</v>
      </c>
      <c r="H148" s="23">
        <f t="shared" ca="1" si="103"/>
        <v>-0.56452862759643796</v>
      </c>
      <c r="I148" s="23">
        <f t="shared" ca="1" si="103"/>
        <v>-1.6973729417569932</v>
      </c>
      <c r="J148" s="23">
        <f t="shared" ca="1" si="103"/>
        <v>-0.68652620842046752</v>
      </c>
      <c r="K148" s="23">
        <f t="shared" ca="1" si="103"/>
        <v>-0.60833987339297679</v>
      </c>
      <c r="L148" s="23">
        <f t="shared" ca="1" si="103"/>
        <v>1.9329986749001895</v>
      </c>
      <c r="M148" s="23">
        <f t="shared" ca="1" si="103"/>
        <v>0.74411182893141581</v>
      </c>
      <c r="N148" s="23">
        <f ca="1">SQRT(Inputs!$B$38)*C148+SQRT(1-Inputs!$B$38)*_xlfn.NORM.S.INV(RAND())</f>
        <v>1.4737461806755152</v>
      </c>
      <c r="O148" s="23">
        <f ca="1">SQRT(Inputs!$B$38)*D148+SQRT(1-Inputs!$B$38)*_xlfn.NORM.S.INV(RAND())</f>
        <v>-0.78022338098139166</v>
      </c>
      <c r="P148" s="23">
        <f ca="1">SQRT(Inputs!$B$38)*E148+SQRT(1-Inputs!$B$38)*_xlfn.NORM.S.INV(RAND())</f>
        <v>1.2827251493527805</v>
      </c>
      <c r="Q148" s="23">
        <f ca="1">SQRT(Inputs!$B$38)*F148+SQRT(1-Inputs!$B$38)*_xlfn.NORM.S.INV(RAND())</f>
        <v>7.4651726630841797E-2</v>
      </c>
      <c r="R148" s="23">
        <f ca="1">SQRT(Inputs!$B$38)*G148+SQRT(1-Inputs!$B$38)*_xlfn.NORM.S.INV(RAND())</f>
        <v>-0.15930334278968705</v>
      </c>
      <c r="S148" s="23">
        <f ca="1">SQRT(Inputs!$B$38)*H148+SQRT(1-Inputs!$B$38)*_xlfn.NORM.S.INV(RAND())</f>
        <v>-1.633911140721787</v>
      </c>
      <c r="T148" s="23">
        <f ca="1">SQRT(Inputs!$B$38)*I148+SQRT(1-Inputs!$B$38)*_xlfn.NORM.S.INV(RAND())</f>
        <v>-2.0139518158109393</v>
      </c>
      <c r="U148" s="23">
        <f ca="1">SQRT(Inputs!$B$38)*J148+SQRT(1-Inputs!$B$38)*_xlfn.NORM.S.INV(RAND())</f>
        <v>-0.87417048035508471</v>
      </c>
      <c r="V148" s="23">
        <f ca="1">SQRT(Inputs!$B$38)*K148+SQRT(1-Inputs!$B$38)*_xlfn.NORM.S.INV(RAND())</f>
        <v>-0.8505068988177158</v>
      </c>
      <c r="W148" s="23">
        <f ca="1">SQRT(Inputs!$B$38)*L148+SQRT(1-Inputs!$B$38)*_xlfn.NORM.S.INV(RAND())</f>
        <v>2.0833745180008902</v>
      </c>
      <c r="X148" s="23">
        <f ca="1">SQRT(Inputs!$B$38)*M148+SQRT(1-Inputs!$B$38)*_xlfn.NORM.S.INV(RAND())</f>
        <v>0.8047790458610784</v>
      </c>
      <c r="Y148" s="23">
        <f ca="1">SQRT(Inputs!$B$38)*C148+SQRT(1-Inputs!$B$38)*_xlfn.NORM.S.INV(RAND())</f>
        <v>0.89167039651406144</v>
      </c>
      <c r="Z148" s="23">
        <f ca="1">SQRT(Inputs!$B$38)*D148+SQRT(1-Inputs!$B$38)*_xlfn.NORM.S.INV(RAND())</f>
        <v>-2.66420415728994E-2</v>
      </c>
      <c r="AA148" s="23">
        <f ca="1">SQRT(Inputs!$B$38)*E148+SQRT(1-Inputs!$B$38)*_xlfn.NORM.S.INV(RAND())</f>
        <v>3.9077723952236458E-2</v>
      </c>
      <c r="AB148" s="23">
        <f ca="1">SQRT(Inputs!$B$38)*F148+SQRT(1-Inputs!$B$38)*_xlfn.NORM.S.INV(RAND())</f>
        <v>0.12053685960510624</v>
      </c>
      <c r="AC148" s="23">
        <f ca="1">SQRT(Inputs!$B$38)*G148+SQRT(1-Inputs!$B$38)*_xlfn.NORM.S.INV(RAND())</f>
        <v>-2.9816280546687127E-2</v>
      </c>
      <c r="AD148" s="23">
        <f ca="1">SQRT(Inputs!$B$38)*H148+SQRT(1-Inputs!$B$38)*_xlfn.NORM.S.INV(RAND())</f>
        <v>-0.68400856150361189</v>
      </c>
      <c r="AE148" s="23">
        <f ca="1">SQRT(Inputs!$B$38)*I148+SQRT(1-Inputs!$B$38)*_xlfn.NORM.S.INV(RAND())</f>
        <v>-1.2222203062305366</v>
      </c>
      <c r="AF148" s="23">
        <f ca="1">SQRT(Inputs!$B$38)*J148+SQRT(1-Inputs!$B$38)*_xlfn.NORM.S.INV(RAND())</f>
        <v>0.67247681318035968</v>
      </c>
      <c r="AG148" s="23">
        <f ca="1">SQRT(Inputs!$B$38)*K148+SQRT(1-Inputs!$B$38)*_xlfn.NORM.S.INV(RAND())</f>
        <v>-0.80733202118474257</v>
      </c>
      <c r="AH148" s="23">
        <f ca="1">SQRT(Inputs!$B$38)*L148+SQRT(1-Inputs!$B$38)*_xlfn.NORM.S.INV(RAND())</f>
        <v>1.2208204426606244</v>
      </c>
      <c r="AI148" s="23">
        <f ca="1">SQRT(Inputs!$B$38)*M148+SQRT(1-Inputs!$B$38)*_xlfn.NORM.S.INV(RAND())</f>
        <v>0.28666474496659344</v>
      </c>
      <c r="AJ148" s="23">
        <f ca="1">SQRT(Inputs!$B$38)*C148+SQRT(1-Inputs!$B$38)*_xlfn.NORM.S.INV(RAND())</f>
        <v>1.5896580369601088</v>
      </c>
      <c r="AK148" s="23">
        <f ca="1">SQRT(Inputs!$B$38)*D148+SQRT(1-Inputs!$B$38)*_xlfn.NORM.S.INV(RAND())</f>
        <v>-8.9032135912479604E-2</v>
      </c>
      <c r="AL148" s="23">
        <f ca="1">SQRT(Inputs!$B$38)*E148+SQRT(1-Inputs!$B$38)*_xlfn.NORM.S.INV(RAND())</f>
        <v>-0.30772714364998721</v>
      </c>
      <c r="AM148" s="23">
        <f ca="1">SQRT(Inputs!$B$38)*F148+SQRT(1-Inputs!$B$38)*_xlfn.NORM.S.INV(RAND())</f>
        <v>0.43807535147157034</v>
      </c>
      <c r="AN148" s="23">
        <f ca="1">SQRT(Inputs!$B$38)*G148+SQRT(1-Inputs!$B$38)*_xlfn.NORM.S.INV(RAND())</f>
        <v>-0.7892279315866283</v>
      </c>
      <c r="AO148" s="23">
        <f ca="1">SQRT(Inputs!$B$38)*H148+SQRT(1-Inputs!$B$38)*_xlfn.NORM.S.INV(RAND())</f>
        <v>0.25850713379266327</v>
      </c>
      <c r="AP148" s="23">
        <f ca="1">SQRT(Inputs!$B$38)*I148+SQRT(1-Inputs!$B$38)*_xlfn.NORM.S.INV(RAND())</f>
        <v>-0.59549726827811067</v>
      </c>
      <c r="AQ148" s="23">
        <f ca="1">SQRT(Inputs!$B$38)*J148+SQRT(1-Inputs!$B$38)*_xlfn.NORM.S.INV(RAND())</f>
        <v>0.23026295970218014</v>
      </c>
      <c r="AR148" s="23">
        <f ca="1">SQRT(Inputs!$B$38)*K148+SQRT(1-Inputs!$B$38)*_xlfn.NORM.S.INV(RAND())</f>
        <v>-0.78559598999816216</v>
      </c>
      <c r="AS148" s="23">
        <f ca="1">SQRT(Inputs!$B$38)*L148+SQRT(1-Inputs!$B$38)*_xlfn.NORM.S.INV(RAND())</f>
        <v>0.26345214571438635</v>
      </c>
      <c r="AT148" s="23">
        <f ca="1">SQRT(Inputs!$B$38)*M148+SQRT(1-Inputs!$B$38)*_xlfn.NORM.S.INV(RAND())</f>
        <v>-1.0461629630139979</v>
      </c>
      <c r="AU148" s="15">
        <f ca="1">Inputs!$B$6*EXP($B$8-0.5*C$5^2+C$5*N148)</f>
        <v>6299.164236315909</v>
      </c>
      <c r="AV148" s="15">
        <f t="shared" ca="1" si="73"/>
        <v>6836.5419287946233</v>
      </c>
      <c r="AW148" s="15">
        <f t="shared" ca="1" si="74"/>
        <v>9910.4833535853595</v>
      </c>
      <c r="AX148" s="15">
        <f t="shared" ca="1" si="75"/>
        <v>12213.080514266798</v>
      </c>
      <c r="AY148" s="15">
        <f t="shared" ca="1" si="76"/>
        <v>14650.511007266861</v>
      </c>
      <c r="AZ148" s="15">
        <f t="shared" ca="1" si="77"/>
        <v>14967.464476011335</v>
      </c>
      <c r="BA148" s="15">
        <f t="shared" ca="1" si="78"/>
        <v>14835.374323057858</v>
      </c>
      <c r="BB148" s="15">
        <f t="shared" ca="1" si="79"/>
        <v>16639.922097026087</v>
      </c>
      <c r="BC148" s="15">
        <f t="shared" ca="1" si="80"/>
        <v>18773.353448844569</v>
      </c>
      <c r="BD148" s="15">
        <f t="shared" ca="1" si="81"/>
        <v>27947.330655594309</v>
      </c>
      <c r="BE148" s="15">
        <f t="shared" ca="1" si="82"/>
        <v>36850.363965825374</v>
      </c>
      <c r="BF148" s="15">
        <f ca="1">Inputs!$B$13*EXP($B$9-0.5*C$6^2+C$6*Y148)</f>
        <v>16505.366143679588</v>
      </c>
      <c r="BG148" s="15">
        <f t="shared" ca="1" si="83"/>
        <v>20019.20302173301</v>
      </c>
      <c r="BH148" s="15">
        <f t="shared" ca="1" si="84"/>
        <v>24618.83073896691</v>
      </c>
      <c r="BI148" s="15">
        <f t="shared" ca="1" si="85"/>
        <v>30701.504710401561</v>
      </c>
      <c r="BJ148" s="15">
        <f t="shared" ca="1" si="86"/>
        <v>37476.628080957496</v>
      </c>
      <c r="BK148" s="15">
        <f t="shared" ca="1" si="87"/>
        <v>41905.600140911112</v>
      </c>
      <c r="BL148" s="15">
        <f t="shared" ca="1" si="88"/>
        <v>43935.630517084443</v>
      </c>
      <c r="BM148" s="15">
        <f t="shared" ca="1" si="89"/>
        <v>58711.887210507426</v>
      </c>
      <c r="BN148" s="15">
        <f t="shared" ca="1" si="90"/>
        <v>65549.608395538467</v>
      </c>
      <c r="BO148" s="15">
        <f t="shared" ca="1" si="91"/>
        <v>92949.140358470104</v>
      </c>
      <c r="BP148" s="15">
        <f t="shared" ca="1" si="92"/>
        <v>118179.56206657992</v>
      </c>
      <c r="BQ148" s="15">
        <f ca="1">Inputs!$B$20*EXP($B$10-0.5*C$7^2+C$7*AJ148)</f>
        <v>7538.3067864699951</v>
      </c>
      <c r="BR148" s="15">
        <f t="shared" ca="1" si="93"/>
        <v>9943.3529674351666</v>
      </c>
      <c r="BS148" s="15">
        <f t="shared" ca="1" si="94"/>
        <v>12464.585315657694</v>
      </c>
      <c r="BT148" s="15">
        <f t="shared" ca="1" si="95"/>
        <v>19278.947265121074</v>
      </c>
      <c r="BU148" s="15">
        <f t="shared" ca="1" si="96"/>
        <v>22073.541115119857</v>
      </c>
      <c r="BV148" s="15">
        <f t="shared" ca="1" si="97"/>
        <v>32552.40561781223</v>
      </c>
      <c r="BW148" s="15">
        <f t="shared" ca="1" si="98"/>
        <v>40045.931233212323</v>
      </c>
      <c r="BX148" s="15">
        <f t="shared" ca="1" si="99"/>
        <v>58656.826058601204</v>
      </c>
      <c r="BY148" s="15">
        <f t="shared" ca="1" si="100"/>
        <v>70718.520386931312</v>
      </c>
      <c r="BZ148" s="15">
        <f t="shared" ca="1" si="101"/>
        <v>104152.01598538909</v>
      </c>
      <c r="CA148" s="15">
        <f t="shared" ca="1" si="102"/>
        <v>121482.32811438822</v>
      </c>
      <c r="CB148" s="15">
        <f ca="1">(AU148*DCF!C$10-DCF!C$5*MAX(AU148*DCF!C$10,0)-MAX(AU148-Inputs!$B$6,0)/Inputs!$B$10)*DCF!C$6</f>
        <v>1033.541791357171</v>
      </c>
      <c r="CC148" s="15">
        <f ca="1">(AV148*DCF!D$10-DCF!D$5*MAX(AV148*DCF!D$10,0)-MAX(AV148-AU148,0)/Inputs!$B$10)*DCF!D$6</f>
        <v>1535.3352929548232</v>
      </c>
      <c r="CD148" s="15">
        <f ca="1">(AW148*DCF!E$10-DCF!E$5*MAX(AW148*DCF!E$10,0)-MAX(AW148-AV148,0)/Inputs!$B$10)*DCF!E$6</f>
        <v>1595.7939387920931</v>
      </c>
      <c r="CE148" s="15">
        <f ca="1">(AX148*DCF!F$10-DCF!F$5*MAX(AX148*DCF!F$10,0)-MAX(AX148-AW148,0)/Inputs!$B$10)*DCF!F$6</f>
        <v>2186.9826314239558</v>
      </c>
      <c r="CF148" s="15">
        <f ca="1">(AY148*DCF!G$10-DCF!G$5*MAX(AY148*DCF!G$10,0)-MAX(AY148-AX148,0)/Inputs!$B$10)*DCF!G$6</f>
        <v>2550.0728052168497</v>
      </c>
      <c r="CG148" s="15">
        <f ca="1">(AZ148*DCF!H$10-DCF!H$5*MAX(AZ148*DCF!H$10,0)-MAX(AZ148-AY148,0)/Inputs!$B$10)*DCF!H$6</f>
        <v>2849.6631933917247</v>
      </c>
      <c r="CH148" s="15">
        <f ca="1">(BA148*DCF!I$10-DCF!I$5*MAX(BA148*DCF!I$10,0)-MAX(BA148-AZ148,0)/Inputs!$B$10)*DCF!I$6</f>
        <v>2709.8816927146422</v>
      </c>
      <c r="CI148" s="15">
        <f ca="1">(BB148*DCF!J$10-DCF!J$5*MAX(BB148*DCF!J$10,0)-MAX(BB148-BA148,0)/Inputs!$B$10)*DCF!J$6</f>
        <v>2581.9997632816871</v>
      </c>
      <c r="CJ148" s="15">
        <f ca="1">(BC148*DCF!K$10-DCF!K$5*MAX(BC148*DCF!K$10,0)-MAX(BC148-BB148,0)/Inputs!$B$10)*DCF!K$6</f>
        <v>2723.5604910115235</v>
      </c>
      <c r="CK148" s="15">
        <f ca="1">(BD148*DCF!L$10-DCF!L$5*MAX(BD148*DCF!L$10,0)-MAX(BD148-BC148,0)/Inputs!$B$10)*DCF!L$6</f>
        <v>3028.6451159153316</v>
      </c>
      <c r="CL148" s="15">
        <f ca="1">(BE148*DCF!M$10-DCF!M$5*MAX(BE148*DCF!M$10,0)-MAX(BE148-BD148,0)/Inputs!$B$10)*DCF!M$6</f>
        <v>4136.5005229092703</v>
      </c>
      <c r="CM148" s="15">
        <f ca="1">(BF148*DCF!C$28-DCF!C$5*MAX(BF148*DCF!C$28,0)-MAX(BF148-Inputs!$B$13,0)/Inputs!$B$17)*DCF!C$6</f>
        <v>3855.258799818937</v>
      </c>
      <c r="CN148" s="15">
        <f ca="1">(BG148*DCF!D$28-DCF!D$5*MAX(BG148*DCF!D$28,0)-MAX(BG148-BF148,0)/Inputs!$B$17)*DCF!D$6</f>
        <v>5146.4544948172042</v>
      </c>
      <c r="CO148" s="15">
        <f ca="1">(BH148*DCF!E$28-DCF!E$5*MAX(BH148*DCF!E$28,0)-MAX(BH148-BG148,0)/Inputs!$B$17)*DCF!E$6</f>
        <v>6065.9679288999077</v>
      </c>
      <c r="CP148" s="15">
        <f ca="1">(BI148*DCF!F$28-DCF!F$5*MAX(BI148*DCF!F$28,0)-MAX(BI148-BH148,0)/Inputs!$B$17)*DCF!F$6</f>
        <v>7227.2028842646223</v>
      </c>
      <c r="CQ148" s="15">
        <f ca="1">(BJ148*DCF!G$28-DCF!G$5*MAX(BJ148*DCF!G$28,0)-MAX(BJ148-BI148,0)/Inputs!$B$17)*DCF!G$6</f>
        <v>8584.0866690813873</v>
      </c>
      <c r="CR148" s="15">
        <f ca="1">(BK148*DCF!H$28-DCF!H$5*MAX(BK148*DCF!H$28,0)-MAX(BK148-BJ148,0)/Inputs!$B$17)*DCF!H$6</f>
        <v>9675.5792825088793</v>
      </c>
      <c r="CS148" s="15">
        <f ca="1">(BL148*DCF!I$28-DCF!I$5*MAX(BL148*DCF!I$28,0)-MAX(BL148-BK148,0)/Inputs!$B$17)*DCF!I$6</f>
        <v>10040.225358821621</v>
      </c>
      <c r="CT148" s="15">
        <f ca="1">(BM148*DCF!J$28-DCF!J$5*MAX(BM148*DCF!J$28,0)-MAX(BM148-BL148,0)/Inputs!$B$17)*DCF!J$6</f>
        <v>11138.413966095808</v>
      </c>
      <c r="CU148" s="15">
        <f ca="1">(BN148*DCF!K$28-DCF!K$5*MAX(BN148*DCF!K$28,0)-MAX(BN148-BM148,0)/Inputs!$B$17)*DCF!K$6</f>
        <v>13005.448455586875</v>
      </c>
      <c r="CV148" s="15">
        <f ca="1">(BO148*DCF!L$28-DCF!L$5*MAX(BO148*DCF!L$28,0)-MAX(BO148-BN148,0)/Inputs!$B$17)*DCF!L$6</f>
        <v>15445.001762289723</v>
      </c>
      <c r="CW148" s="15">
        <f ca="1">(BP148*DCF!M$28-DCF!M$5*MAX(BP148*DCF!M$28,0)-MAX(BP148-BO148,0)/Inputs!$B$17)*DCF!M$6</f>
        <v>19598.264971205157</v>
      </c>
      <c r="CX148" s="15">
        <f ca="1">(BQ148*DCF!C$46-DCF!C$5*MAX(BQ148*DCF!C$46,0)-MAX(BQ148-Inputs!$B$20,0)/Inputs!$B$24)*DCF!C$6</f>
        <v>-3744.3234086397192</v>
      </c>
      <c r="CY148" s="15">
        <f ca="1">(BR148*DCF!D$46-DCF!D$5*MAX(BR148*DCF!D$46,0)-MAX(BR148-BQ148,0)/Inputs!$B$24)*DCF!D$6</f>
        <v>-2723.3117112744699</v>
      </c>
      <c r="CZ148" s="15">
        <f ca="1">(BS148*DCF!E$46-DCF!E$5*MAX(BS148*DCF!E$46,0)-MAX(BS148-BR148,0)/Inputs!$B$24)*DCF!E$6</f>
        <v>-2467.7592992884029</v>
      </c>
      <c r="DA148" s="15">
        <f ca="1">(BT148*DCF!F$46-DCF!F$5*MAX(BT148*DCF!F$46,0)-MAX(BT148-BS148,0)/Inputs!$B$24)*DCF!F$6</f>
        <v>-3885.339434862477</v>
      </c>
      <c r="DB148" s="15">
        <f ca="1">(BU148*DCF!G$46-DCF!G$5*MAX(BU148*DCF!G$46,0)-MAX(BU148-BT148,0)/Inputs!$B$24)*DCF!G$6</f>
        <v>-1682.5564678274891</v>
      </c>
      <c r="DC148" s="15">
        <f ca="1">(BV148*DCF!H$46-DCF!H$5*MAX(BV148*DCF!H$46,0)-MAX(BV148-BU148,0)/Inputs!$B$24)*DCF!H$6</f>
        <v>-3256.2429391436081</v>
      </c>
      <c r="DD148" s="15">
        <f ca="1">(BW148*DCF!I$46-DCF!I$5*MAX(BW148*DCF!I$46,0)-MAX(BW148-BV148,0)/Inputs!$B$24)*DCF!I$6</f>
        <v>-1226.2250105469893</v>
      </c>
      <c r="DE148" s="15">
        <f ca="1">(BX148*DCF!J$46-DCF!J$5*MAX(BX148*DCF!J$46,0)-MAX(BX148-BW148,0)/Inputs!$B$24)*DCF!J$6</f>
        <v>-2474.8136487584334</v>
      </c>
      <c r="DF148" s="15">
        <f ca="1">(BY148*DCF!K$46-DCF!K$5*MAX(BY148*DCF!K$46,0)-MAX(BY148-BX148,0)/Inputs!$B$24)*DCF!K$6</f>
        <v>1084.8838376119177</v>
      </c>
      <c r="DG148" s="15">
        <f ca="1">(BZ148*DCF!L$46-DCF!L$5*MAX(BZ148*DCF!L$46,0)-MAX(BZ148-BY148,0)/Inputs!$B$24)*DCF!L$6</f>
        <v>-366.56362944548357</v>
      </c>
      <c r="DH148" s="15">
        <f ca="1">(CA148*DCF!M$46-DCF!M$5*MAX(CA148*DCF!M$46,0)-MAX(CA148-BZ148,0)/Inputs!$B$24)*DCF!M$6</f>
        <v>5900.7284676580348</v>
      </c>
      <c r="DI148" s="15">
        <f ca="1">SUM(CB148:CL148)+BE148*DCF!M$10*(1+Inputs!$B$30)*(1-Inputs!$B$33)*(1-Inputs!$B$30/Inputs!$B$31)/(Inputs!$B$29-Inputs!$B$30)*DCF!M$6</f>
        <v>129487.02745147732</v>
      </c>
      <c r="DJ148" s="15">
        <f ca="1">SUM(CM148:CW148)+BP148*DCF!M$28*(1+Inputs!$B$30)*(1-Inputs!$B$33)*(1-Inputs!$B$30/Inputs!$B$31)/(Inputs!$B$29-Inputs!$B$30)*DCF!M$6</f>
        <v>548308.94989901071</v>
      </c>
      <c r="DK148" s="15">
        <f ca="1">SUM(CX148:DH148)+CA148*DCF!M$46*(1+Inputs!$B$30)*(1-Inputs!$B$33)*(1-Inputs!$B$30/Inputs!$B$31)/(Inputs!$B$29-Inputs!$B$30)*DCF!M$6</f>
        <v>172984.54652205264</v>
      </c>
      <c r="DM148" s="15">
        <f ca="1">DI148+DJ148+DK148+Inputs!$B$34+Inputs!$B$36-Inputs!$B$35</f>
        <v>927631.52387254068</v>
      </c>
    </row>
    <row r="149" spans="1:117" x14ac:dyDescent="0.75">
      <c r="A149" s="11">
        <v>136</v>
      </c>
      <c r="C149" s="23">
        <f t="shared" ca="1" si="103"/>
        <v>0.64358892978968696</v>
      </c>
      <c r="D149" s="23">
        <f t="shared" ca="1" si="103"/>
        <v>-0.82247455580758155</v>
      </c>
      <c r="E149" s="23">
        <f t="shared" ca="1" si="103"/>
        <v>0.91504189317299578</v>
      </c>
      <c r="F149" s="23">
        <f t="shared" ca="1" si="103"/>
        <v>-0.20261310765325272</v>
      </c>
      <c r="G149" s="23">
        <f t="shared" ca="1" si="103"/>
        <v>0.28363373503061401</v>
      </c>
      <c r="H149" s="23">
        <f t="shared" ca="1" si="103"/>
        <v>-1.2903064148394688E-2</v>
      </c>
      <c r="I149" s="23">
        <f t="shared" ca="1" si="103"/>
        <v>-1.5740909683560975</v>
      </c>
      <c r="J149" s="23">
        <f t="shared" ca="1" si="103"/>
        <v>0.95449862604839786</v>
      </c>
      <c r="K149" s="23">
        <f t="shared" ca="1" si="103"/>
        <v>2.5014193857401641</v>
      </c>
      <c r="L149" s="23">
        <f t="shared" ca="1" si="103"/>
        <v>0.60234129776241019</v>
      </c>
      <c r="M149" s="23">
        <f t="shared" ca="1" si="103"/>
        <v>-0.75689130763785595</v>
      </c>
      <c r="N149" s="23">
        <f ca="1">SQRT(Inputs!$B$38)*C149+SQRT(1-Inputs!$B$38)*_xlfn.NORM.S.INV(RAND())</f>
        <v>1.6931003926767347</v>
      </c>
      <c r="O149" s="23">
        <f ca="1">SQRT(Inputs!$B$38)*D149+SQRT(1-Inputs!$B$38)*_xlfn.NORM.S.INV(RAND())</f>
        <v>-0.97977467460644141</v>
      </c>
      <c r="P149" s="23">
        <f ca="1">SQRT(Inputs!$B$38)*E149+SQRT(1-Inputs!$B$38)*_xlfn.NORM.S.INV(RAND())</f>
        <v>-0.22120093001268404</v>
      </c>
      <c r="Q149" s="23">
        <f ca="1">SQRT(Inputs!$B$38)*F149+SQRT(1-Inputs!$B$38)*_xlfn.NORM.S.INV(RAND())</f>
        <v>0.7838616103310434</v>
      </c>
      <c r="R149" s="23">
        <f ca="1">SQRT(Inputs!$B$38)*G149+SQRT(1-Inputs!$B$38)*_xlfn.NORM.S.INV(RAND())</f>
        <v>-0.84797794154360073</v>
      </c>
      <c r="S149" s="23">
        <f ca="1">SQRT(Inputs!$B$38)*H149+SQRT(1-Inputs!$B$38)*_xlfn.NORM.S.INV(RAND())</f>
        <v>0.36293528275425363</v>
      </c>
      <c r="T149" s="23">
        <f ca="1">SQRT(Inputs!$B$38)*I149+SQRT(1-Inputs!$B$38)*_xlfn.NORM.S.INV(RAND())</f>
        <v>-0.61947699761205244</v>
      </c>
      <c r="U149" s="23">
        <f ca="1">SQRT(Inputs!$B$38)*J149+SQRT(1-Inputs!$B$38)*_xlfn.NORM.S.INV(RAND())</f>
        <v>0.3323907096290834</v>
      </c>
      <c r="V149" s="23">
        <f ca="1">SQRT(Inputs!$B$38)*K149+SQRT(1-Inputs!$B$38)*_xlfn.NORM.S.INV(RAND())</f>
        <v>3.2477549242506027</v>
      </c>
      <c r="W149" s="23">
        <f ca="1">SQRT(Inputs!$B$38)*L149+SQRT(1-Inputs!$B$38)*_xlfn.NORM.S.INV(RAND())</f>
        <v>0.25612981737337465</v>
      </c>
      <c r="X149" s="23">
        <f ca="1">SQRT(Inputs!$B$38)*M149+SQRT(1-Inputs!$B$38)*_xlfn.NORM.S.INV(RAND())</f>
        <v>-7.4773940491262847E-2</v>
      </c>
      <c r="Y149" s="23">
        <f ca="1">SQRT(Inputs!$B$38)*C149+SQRT(1-Inputs!$B$38)*_xlfn.NORM.S.INV(RAND())</f>
        <v>-0.25070268192574768</v>
      </c>
      <c r="Z149" s="23">
        <f ca="1">SQRT(Inputs!$B$38)*D149+SQRT(1-Inputs!$B$38)*_xlfn.NORM.S.INV(RAND())</f>
        <v>0.27223661500472951</v>
      </c>
      <c r="AA149" s="23">
        <f ca="1">SQRT(Inputs!$B$38)*E149+SQRT(1-Inputs!$B$38)*_xlfn.NORM.S.INV(RAND())</f>
        <v>1.3616948552398969</v>
      </c>
      <c r="AB149" s="23">
        <f ca="1">SQRT(Inputs!$B$38)*F149+SQRT(1-Inputs!$B$38)*_xlfn.NORM.S.INV(RAND())</f>
        <v>-0.36928261159949172</v>
      </c>
      <c r="AC149" s="23">
        <f ca="1">SQRT(Inputs!$B$38)*G149+SQRT(1-Inputs!$B$38)*_xlfn.NORM.S.INV(RAND())</f>
        <v>-2.9621739219300086E-2</v>
      </c>
      <c r="AD149" s="23">
        <f ca="1">SQRT(Inputs!$B$38)*H149+SQRT(1-Inputs!$B$38)*_xlfn.NORM.S.INV(RAND())</f>
        <v>-0.25839856314685639</v>
      </c>
      <c r="AE149" s="23">
        <f ca="1">SQRT(Inputs!$B$38)*I149+SQRT(1-Inputs!$B$38)*_xlfn.NORM.S.INV(RAND())</f>
        <v>-1.1292018518003322</v>
      </c>
      <c r="AF149" s="23">
        <f ca="1">SQRT(Inputs!$B$38)*J149+SQRT(1-Inputs!$B$38)*_xlfn.NORM.S.INV(RAND())</f>
        <v>1.6014733593622767</v>
      </c>
      <c r="AG149" s="23">
        <f ca="1">SQRT(Inputs!$B$38)*K149+SQRT(1-Inputs!$B$38)*_xlfn.NORM.S.INV(RAND())</f>
        <v>0.38108999913979058</v>
      </c>
      <c r="AH149" s="23">
        <f ca="1">SQRT(Inputs!$B$38)*L149+SQRT(1-Inputs!$B$38)*_xlfn.NORM.S.INV(RAND())</f>
        <v>0.94307535956711086</v>
      </c>
      <c r="AI149" s="23">
        <f ca="1">SQRT(Inputs!$B$38)*M149+SQRT(1-Inputs!$B$38)*_xlfn.NORM.S.INV(RAND())</f>
        <v>-1.1891111955450477</v>
      </c>
      <c r="AJ149" s="23">
        <f ca="1">SQRT(Inputs!$B$38)*C149+SQRT(1-Inputs!$B$38)*_xlfn.NORM.S.INV(RAND())</f>
        <v>0.83719925966513364</v>
      </c>
      <c r="AK149" s="23">
        <f ca="1">SQRT(Inputs!$B$38)*D149+SQRT(1-Inputs!$B$38)*_xlfn.NORM.S.INV(RAND())</f>
        <v>0.60396000376687264</v>
      </c>
      <c r="AL149" s="23">
        <f ca="1">SQRT(Inputs!$B$38)*E149+SQRT(1-Inputs!$B$38)*_xlfn.NORM.S.INV(RAND())</f>
        <v>0.30856011752599988</v>
      </c>
      <c r="AM149" s="23">
        <f ca="1">SQRT(Inputs!$B$38)*F149+SQRT(1-Inputs!$B$38)*_xlfn.NORM.S.INV(RAND())</f>
        <v>0.45006539073707585</v>
      </c>
      <c r="AN149" s="23">
        <f ca="1">SQRT(Inputs!$B$38)*G149+SQRT(1-Inputs!$B$38)*_xlfn.NORM.S.INV(RAND())</f>
        <v>0.67277659283519009</v>
      </c>
      <c r="AO149" s="23">
        <f ca="1">SQRT(Inputs!$B$38)*H149+SQRT(1-Inputs!$B$38)*_xlfn.NORM.S.INV(RAND())</f>
        <v>-1.1800240568308733</v>
      </c>
      <c r="AP149" s="23">
        <f ca="1">SQRT(Inputs!$B$38)*I149+SQRT(1-Inputs!$B$38)*_xlfn.NORM.S.INV(RAND())</f>
        <v>-1.1308178477071438</v>
      </c>
      <c r="AQ149" s="23">
        <f ca="1">SQRT(Inputs!$B$38)*J149+SQRT(1-Inputs!$B$38)*_xlfn.NORM.S.INV(RAND())</f>
        <v>0.78204110756656431</v>
      </c>
      <c r="AR149" s="23">
        <f ca="1">SQRT(Inputs!$B$38)*K149+SQRT(1-Inputs!$B$38)*_xlfn.NORM.S.INV(RAND())</f>
        <v>1.1630420721018009</v>
      </c>
      <c r="AS149" s="23">
        <f ca="1">SQRT(Inputs!$B$38)*L149+SQRT(1-Inputs!$B$38)*_xlfn.NORM.S.INV(RAND())</f>
        <v>-0.74495442390200073</v>
      </c>
      <c r="AT149" s="23">
        <f ca="1">SQRT(Inputs!$B$38)*M149+SQRT(1-Inputs!$B$38)*_xlfn.NORM.S.INV(RAND())</f>
        <v>-0.34615017405514698</v>
      </c>
      <c r="AU149" s="15">
        <f ca="1">Inputs!$B$6*EXP($B$8-0.5*C$5^2+C$5*N149)</f>
        <v>6526.8504349883888</v>
      </c>
      <c r="AV149" s="15">
        <f t="shared" ca="1" si="73"/>
        <v>6878.8339390835808</v>
      </c>
      <c r="AW149" s="15">
        <f t="shared" ca="1" si="74"/>
        <v>8140.9667316777241</v>
      </c>
      <c r="AX149" s="15">
        <f t="shared" ca="1" si="75"/>
        <v>10961.915193594865</v>
      </c>
      <c r="AY149" s="15">
        <f t="shared" ca="1" si="76"/>
        <v>12133.446160398122</v>
      </c>
      <c r="AZ149" s="15">
        <f t="shared" ca="1" si="77"/>
        <v>15444.623538351439</v>
      </c>
      <c r="BA149" s="15">
        <f t="shared" ca="1" si="78"/>
        <v>17713.763535543501</v>
      </c>
      <c r="BB149" s="15">
        <f t="shared" ca="1" si="79"/>
        <v>22421.428961807116</v>
      </c>
      <c r="BC149" s="15">
        <f t="shared" ca="1" si="80"/>
        <v>37571.870700624604</v>
      </c>
      <c r="BD149" s="15">
        <f t="shared" ca="1" si="81"/>
        <v>47145.10579187754</v>
      </c>
      <c r="BE149" s="15">
        <f t="shared" ca="1" si="82"/>
        <v>57378.177256432769</v>
      </c>
      <c r="BF149" s="15">
        <f ca="1">Inputs!$B$13*EXP($B$9-0.5*C$6^2+C$6*Y149)</f>
        <v>13160.40531614358</v>
      </c>
      <c r="BG149" s="15">
        <f t="shared" ca="1" si="83"/>
        <v>16846.591102726157</v>
      </c>
      <c r="BH149" s="15">
        <f t="shared" ca="1" si="84"/>
        <v>25798.950813045525</v>
      </c>
      <c r="BI149" s="15">
        <f t="shared" ca="1" si="85"/>
        <v>29836.757548953756</v>
      </c>
      <c r="BJ149" s="15">
        <f t="shared" ca="1" si="86"/>
        <v>36422.072244313516</v>
      </c>
      <c r="BK149" s="15">
        <f t="shared" ca="1" si="87"/>
        <v>43155.976304298441</v>
      </c>
      <c r="BL149" s="15">
        <f t="shared" ca="1" si="88"/>
        <v>45795.30016377163</v>
      </c>
      <c r="BM149" s="15">
        <f t="shared" ca="1" si="89"/>
        <v>68683.229566022201</v>
      </c>
      <c r="BN149" s="15">
        <f t="shared" ca="1" si="90"/>
        <v>88418.892499300928</v>
      </c>
      <c r="BO149" s="15">
        <f t="shared" ca="1" si="91"/>
        <v>121394.52017971146</v>
      </c>
      <c r="BP149" s="15">
        <f t="shared" ca="1" si="92"/>
        <v>130581.60843991519</v>
      </c>
      <c r="BQ149" s="15">
        <f ca="1">Inputs!$B$20*EXP($B$10-0.5*C$7^2+C$7*AJ149)</f>
        <v>5772.5474991161072</v>
      </c>
      <c r="BR149" s="15">
        <f t="shared" ca="1" si="93"/>
        <v>9488.6906751856841</v>
      </c>
      <c r="BS149" s="15">
        <f t="shared" ca="1" si="94"/>
        <v>14197.803825648522</v>
      </c>
      <c r="BT149" s="15">
        <f t="shared" ca="1" si="95"/>
        <v>22028.892850080796</v>
      </c>
      <c r="BU149" s="15">
        <f t="shared" ca="1" si="96"/>
        <v>35926.74143613402</v>
      </c>
      <c r="BV149" s="15">
        <f t="shared" ca="1" si="97"/>
        <v>38315.500377913959</v>
      </c>
      <c r="BW149" s="15">
        <f t="shared" ca="1" si="98"/>
        <v>42086.630904365717</v>
      </c>
      <c r="BX149" s="15">
        <f t="shared" ca="1" si="99"/>
        <v>68856.474388651055</v>
      </c>
      <c r="BY149" s="15">
        <f t="shared" ca="1" si="100"/>
        <v>120524.18447548975</v>
      </c>
      <c r="BZ149" s="15">
        <f t="shared" ca="1" si="101"/>
        <v>147468.59373961086</v>
      </c>
      <c r="CA149" s="15">
        <f t="shared" ca="1" si="102"/>
        <v>194790.63890242335</v>
      </c>
      <c r="CB149" s="15">
        <f ca="1">(AU149*DCF!C$10-DCF!C$5*MAX(AU149*DCF!C$10,0)-MAX(AU149-Inputs!$B$6,0)/Inputs!$B$10)*DCF!C$6</f>
        <v>1031.9183481776606</v>
      </c>
      <c r="CC149" s="15">
        <f ca="1">(AV149*DCF!D$10-DCF!D$5*MAX(AV149*DCF!D$10,0)-MAX(AV149-AU149,0)/Inputs!$B$10)*DCF!D$6</f>
        <v>1590.8472046705142</v>
      </c>
      <c r="CD149" s="15">
        <f ca="1">(AW149*DCF!E$10-DCF!E$5*MAX(AW149*DCF!E$10,0)-MAX(AW149-AV149,0)/Inputs!$B$10)*DCF!E$6</f>
        <v>1595.3350531327503</v>
      </c>
      <c r="CE149" s="15">
        <f ca="1">(AX149*DCF!F$10-DCF!F$5*MAX(AX149*DCF!F$10,0)-MAX(AX149-AW149,0)/Inputs!$B$10)*DCF!F$6</f>
        <v>1805.9991815312928</v>
      </c>
      <c r="CF149" s="15">
        <f ca="1">(AY149*DCF!G$10-DCF!G$5*MAX(AY149*DCF!G$10,0)-MAX(AY149-AX149,0)/Inputs!$B$10)*DCF!G$6</f>
        <v>2274.78491097098</v>
      </c>
      <c r="CG149" s="15">
        <f ca="1">(AZ149*DCF!H$10-DCF!H$5*MAX(AZ149*DCF!H$10,0)-MAX(AZ149-AY149,0)/Inputs!$B$10)*DCF!H$6</f>
        <v>2410.6258339612768</v>
      </c>
      <c r="CH149" s="15">
        <f ca="1">(BA149*DCF!I$10-DCF!I$5*MAX(BA149*DCF!I$10,0)-MAX(BA149-AZ149,0)/Inputs!$B$10)*DCF!I$6</f>
        <v>2863.4399348605994</v>
      </c>
      <c r="CI149" s="15">
        <f ca="1">(BB149*DCF!J$10-DCF!J$5*MAX(BB149*DCF!J$10,0)-MAX(BB149-BA149,0)/Inputs!$B$10)*DCF!J$6</f>
        <v>3134.2001155828048</v>
      </c>
      <c r="CJ149" s="15">
        <f ca="1">(BC149*DCF!K$10-DCF!K$5*MAX(BC149*DCF!K$10,0)-MAX(BC149-BB149,0)/Inputs!$B$10)*DCF!K$6</f>
        <v>3927.6365637468293</v>
      </c>
      <c r="CK149" s="15">
        <f ca="1">(BD149*DCF!L$10-DCF!L$5*MAX(BD149*DCF!L$10,0)-MAX(BD149-BC149,0)/Inputs!$B$10)*DCF!L$6</f>
        <v>5872.4041617178664</v>
      </c>
      <c r="CL149" s="15">
        <f ca="1">(BE149*DCF!M$10-DCF!M$5*MAX(BE149*DCF!M$10,0)-MAX(BE149-BD149,0)/Inputs!$B$10)*DCF!M$6</f>
        <v>6874.3532170382023</v>
      </c>
      <c r="CM149" s="15">
        <f ca="1">(BF149*DCF!C$28-DCF!C$5*MAX(BF149*DCF!C$28,0)-MAX(BF149-Inputs!$B$13,0)/Inputs!$B$17)*DCF!C$6</f>
        <v>3606.9069661939284</v>
      </c>
      <c r="CN149" s="15">
        <f ca="1">(BG149*DCF!D$28-DCF!D$5*MAX(BG149*DCF!D$28,0)-MAX(BG149-BF149,0)/Inputs!$B$17)*DCF!D$6</f>
        <v>4175.2771878282056</v>
      </c>
      <c r="CO149" s="15">
        <f ca="1">(BH149*DCF!E$28-DCF!E$5*MAX(BH149*DCF!E$28,0)-MAX(BH149-BG149,0)/Inputs!$B$17)*DCF!E$6</f>
        <v>5542.3353861914029</v>
      </c>
      <c r="CP149" s="15">
        <f ca="1">(BI149*DCF!F$28-DCF!F$5*MAX(BI149*DCF!F$28,0)-MAX(BI149-BH149,0)/Inputs!$B$17)*DCF!F$6</f>
        <v>7364.7472099374281</v>
      </c>
      <c r="CQ149" s="15">
        <f ca="1">(BJ149*DCF!G$28-DCF!G$5*MAX(BJ149*DCF!G$28,0)-MAX(BJ149-BI149,0)/Inputs!$B$17)*DCF!G$6</f>
        <v>8342.3981004592679</v>
      </c>
      <c r="CR149" s="15">
        <f ca="1">(BK149*DCF!H$28-DCF!H$5*MAX(BK149*DCF!H$28,0)-MAX(BK149-BJ149,0)/Inputs!$B$17)*DCF!H$6</f>
        <v>9626.689354546379</v>
      </c>
      <c r="CS149" s="15">
        <f ca="1">(BL149*DCF!I$28-DCF!I$5*MAX(BL149*DCF!I$28,0)-MAX(BL149-BK149,0)/Inputs!$B$17)*DCF!I$6</f>
        <v>10390.08003013632</v>
      </c>
      <c r="CT149" s="15">
        <f ca="1">(BM149*DCF!J$28-DCF!J$5*MAX(BM149*DCF!J$28,0)-MAX(BM149-BL149,0)/Inputs!$B$17)*DCF!J$6</f>
        <v>12287.309558324261</v>
      </c>
      <c r="CU149" s="15">
        <f ca="1">(BN149*DCF!K$28-DCF!K$5*MAX(BN149*DCF!K$28,0)-MAX(BN149-BM149,0)/Inputs!$B$17)*DCF!K$6</f>
        <v>16255.231744690615</v>
      </c>
      <c r="CV149" s="15">
        <f ca="1">(BO149*DCF!L$28-DCF!L$5*MAX(BO149*DCF!L$28,0)-MAX(BO149-BN149,0)/Inputs!$B$17)*DCF!L$6</f>
        <v>20489.507573061364</v>
      </c>
      <c r="CW149" s="15">
        <f ca="1">(BP149*DCF!M$28-DCF!M$5*MAX(BP149*DCF!M$28,0)-MAX(BP149-BO149,0)/Inputs!$B$17)*DCF!M$6</f>
        <v>23608.696325413715</v>
      </c>
      <c r="CX149" s="15">
        <f ca="1">(BQ149*DCF!C$46-DCF!C$5*MAX(BQ149*DCF!C$46,0)-MAX(BQ149-Inputs!$B$20,0)/Inputs!$B$24)*DCF!C$6</f>
        <v>-2520.9336021589661</v>
      </c>
      <c r="CY149" s="15">
        <f ca="1">(BR149*DCF!D$46-DCF!D$5*MAX(BR149*DCF!D$46,0)-MAX(BR149-BQ149,0)/Inputs!$B$24)*DCF!D$6</f>
        <v>-3205.1456655670895</v>
      </c>
      <c r="CZ149" s="15">
        <f ca="1">(BS149*DCF!E$46-DCF!E$5*MAX(BS149*DCF!E$46,0)-MAX(BS149-BR149,0)/Inputs!$B$24)*DCF!E$6</f>
        <v>-3535.1177866919738</v>
      </c>
      <c r="DA149" s="15">
        <f ca="1">(BT149*DCF!F$46-DCF!F$5*MAX(BT149*DCF!F$46,0)-MAX(BT149-BS149,0)/Inputs!$B$24)*DCF!F$6</f>
        <v>-4455.8303280323589</v>
      </c>
      <c r="DB149" s="15">
        <f ca="1">(BU149*DCF!G$46-DCF!G$5*MAX(BU149*DCF!G$46,0)-MAX(BU149-BT149,0)/Inputs!$B$24)*DCF!G$6</f>
        <v>-5883.4662757258548</v>
      </c>
      <c r="DC149" s="15">
        <f ca="1">(BV149*DCF!H$46-DCF!H$5*MAX(BV149*DCF!H$46,0)-MAX(BV149-BU149,0)/Inputs!$B$24)*DCF!H$6</f>
        <v>-742.29220498924815</v>
      </c>
      <c r="DD149" s="15">
        <f ca="1">(BW149*DCF!I$46-DCF!I$5*MAX(BW149*DCF!I$46,0)-MAX(BW149-BV149,0)/Inputs!$B$24)*DCF!I$6</f>
        <v>-110.53863356628202</v>
      </c>
      <c r="DE149" s="15">
        <f ca="1">(BX149*DCF!J$46-DCF!J$5*MAX(BX149*DCF!J$46,0)-MAX(BX149-BW149,0)/Inputs!$B$24)*DCF!J$6</f>
        <v>-4210.5865010024072</v>
      </c>
      <c r="DF149" s="15">
        <f ca="1">(BY149*DCF!K$46-DCF!K$5*MAX(BY149*DCF!K$46,0)-MAX(BY149-BX149,0)/Inputs!$B$24)*DCF!K$6</f>
        <v>-5772.4693624639403</v>
      </c>
      <c r="DG149" s="15">
        <f ca="1">(BZ149*DCF!L$46-DCF!L$5*MAX(BZ149*DCF!L$46,0)-MAX(BZ149-BY149,0)/Inputs!$B$24)*DCF!L$6</f>
        <v>4096.2132469141216</v>
      </c>
      <c r="DH149" s="15">
        <f ca="1">(CA149*DCF!M$46-DCF!M$5*MAX(CA149*DCF!M$46,0)-MAX(CA149-BZ149,0)/Inputs!$B$24)*DCF!M$6</f>
        <v>5377.8545623895752</v>
      </c>
      <c r="DI149" s="15">
        <f ca="1">SUM(CB149:CL149)+BE149*DCF!M$10*(1+Inputs!$B$30)*(1-Inputs!$B$33)*(1-Inputs!$B$30/Inputs!$B$31)/(Inputs!$B$29-Inputs!$B$30)*DCF!M$6</f>
        <v>193065.77057788812</v>
      </c>
      <c r="DJ149" s="15">
        <f ca="1">SUM(CM149:CW149)+BP149*DCF!M$28*(1+Inputs!$B$30)*(1-Inputs!$B$33)*(1-Inputs!$B$30/Inputs!$B$31)/(Inputs!$B$29-Inputs!$B$30)*DCF!M$6</f>
        <v>606236.30350517307</v>
      </c>
      <c r="DK149" s="15">
        <f ca="1">SUM(CX149:DH149)+CA149*DCF!M$46*(1+Inputs!$B$30)*(1-Inputs!$B$33)*(1-Inputs!$B$30/Inputs!$B$31)/(Inputs!$B$29-Inputs!$B$30)*DCF!M$6</f>
        <v>280207.08961853909</v>
      </c>
      <c r="DM149" s="15">
        <f ca="1">DI149+DJ149+DK149+Inputs!$B$34+Inputs!$B$36-Inputs!$B$35</f>
        <v>1156360.1637016004</v>
      </c>
    </row>
    <row r="150" spans="1:117" x14ac:dyDescent="0.75">
      <c r="A150" s="11">
        <v>137</v>
      </c>
      <c r="C150" s="23">
        <f t="shared" ca="1" si="103"/>
        <v>-0.28621649409183325</v>
      </c>
      <c r="D150" s="23">
        <f t="shared" ca="1" si="103"/>
        <v>-1.1653372923057577</v>
      </c>
      <c r="E150" s="23">
        <f t="shared" ca="1" si="103"/>
        <v>-0.82640298872635121</v>
      </c>
      <c r="F150" s="23">
        <f t="shared" ca="1" si="103"/>
        <v>-1.3500748339237179</v>
      </c>
      <c r="G150" s="23">
        <f t="shared" ca="1" si="103"/>
        <v>0.30775839997503734</v>
      </c>
      <c r="H150" s="23">
        <f t="shared" ca="1" si="103"/>
        <v>1.5838588932182154</v>
      </c>
      <c r="I150" s="23">
        <f t="shared" ca="1" si="103"/>
        <v>0.82074724733006621</v>
      </c>
      <c r="J150" s="23">
        <f t="shared" ca="1" si="103"/>
        <v>-0.15613478654247812</v>
      </c>
      <c r="K150" s="23">
        <f t="shared" ca="1" si="103"/>
        <v>-7.8504277653037649E-2</v>
      </c>
      <c r="L150" s="23">
        <f t="shared" ca="1" si="103"/>
        <v>-0.41160053224872201</v>
      </c>
      <c r="M150" s="23">
        <f t="shared" ca="1" si="103"/>
        <v>1.5775624764240492</v>
      </c>
      <c r="N150" s="23">
        <f ca="1">SQRT(Inputs!$B$38)*C150+SQRT(1-Inputs!$B$38)*_xlfn.NORM.S.INV(RAND())</f>
        <v>-0.60587384585606907</v>
      </c>
      <c r="O150" s="23">
        <f ca="1">SQRT(Inputs!$B$38)*D150+SQRT(1-Inputs!$B$38)*_xlfn.NORM.S.INV(RAND())</f>
        <v>0.11953269034961334</v>
      </c>
      <c r="P150" s="23">
        <f ca="1">SQRT(Inputs!$B$38)*E150+SQRT(1-Inputs!$B$38)*_xlfn.NORM.S.INV(RAND())</f>
        <v>-1.1951676551701618</v>
      </c>
      <c r="Q150" s="23">
        <f ca="1">SQRT(Inputs!$B$38)*F150+SQRT(1-Inputs!$B$38)*_xlfn.NORM.S.INV(RAND())</f>
        <v>-1.0209313071386408</v>
      </c>
      <c r="R150" s="23">
        <f ca="1">SQRT(Inputs!$B$38)*G150+SQRT(1-Inputs!$B$38)*_xlfn.NORM.S.INV(RAND())</f>
        <v>-0.3125503471049127</v>
      </c>
      <c r="S150" s="23">
        <f ca="1">SQRT(Inputs!$B$38)*H150+SQRT(1-Inputs!$B$38)*_xlfn.NORM.S.INV(RAND())</f>
        <v>0.68784028914593343</v>
      </c>
      <c r="T150" s="23">
        <f ca="1">SQRT(Inputs!$B$38)*I150+SQRT(1-Inputs!$B$38)*_xlfn.NORM.S.INV(RAND())</f>
        <v>1.7711743405592577</v>
      </c>
      <c r="U150" s="23">
        <f ca="1">SQRT(Inputs!$B$38)*J150+SQRT(1-Inputs!$B$38)*_xlfn.NORM.S.INV(RAND())</f>
        <v>-0.32972388821004517</v>
      </c>
      <c r="V150" s="23">
        <f ca="1">SQRT(Inputs!$B$38)*K150+SQRT(1-Inputs!$B$38)*_xlfn.NORM.S.INV(RAND())</f>
        <v>-0.30081044640187105</v>
      </c>
      <c r="W150" s="23">
        <f ca="1">SQRT(Inputs!$B$38)*L150+SQRT(1-Inputs!$B$38)*_xlfn.NORM.S.INV(RAND())</f>
        <v>-1.0137887803951335</v>
      </c>
      <c r="X150" s="23">
        <f ca="1">SQRT(Inputs!$B$38)*M150+SQRT(1-Inputs!$B$38)*_xlfn.NORM.S.INV(RAND())</f>
        <v>0.48198752372916653</v>
      </c>
      <c r="Y150" s="23">
        <f ca="1">SQRT(Inputs!$B$38)*C150+SQRT(1-Inputs!$B$38)*_xlfn.NORM.S.INV(RAND())</f>
        <v>-0.39282336330563211</v>
      </c>
      <c r="Z150" s="23">
        <f ca="1">SQRT(Inputs!$B$38)*D150+SQRT(1-Inputs!$B$38)*_xlfn.NORM.S.INV(RAND())</f>
        <v>0.24967899798888149</v>
      </c>
      <c r="AA150" s="23">
        <f ca="1">SQRT(Inputs!$B$38)*E150+SQRT(1-Inputs!$B$38)*_xlfn.NORM.S.INV(RAND())</f>
        <v>-0.84865770584537414</v>
      </c>
      <c r="AB150" s="23">
        <f ca="1">SQRT(Inputs!$B$38)*F150+SQRT(1-Inputs!$B$38)*_xlfn.NORM.S.INV(RAND())</f>
        <v>0.54767264910648494</v>
      </c>
      <c r="AC150" s="23">
        <f ca="1">SQRT(Inputs!$B$38)*G150+SQRT(1-Inputs!$B$38)*_xlfn.NORM.S.INV(RAND())</f>
        <v>7.2846447523873092E-2</v>
      </c>
      <c r="AD150" s="23">
        <f ca="1">SQRT(Inputs!$B$38)*H150+SQRT(1-Inputs!$B$38)*_xlfn.NORM.S.INV(RAND())</f>
        <v>-0.33432234364327318</v>
      </c>
      <c r="AE150" s="23">
        <f ca="1">SQRT(Inputs!$B$38)*I150+SQRT(1-Inputs!$B$38)*_xlfn.NORM.S.INV(RAND())</f>
        <v>-0.9364090999789505</v>
      </c>
      <c r="AF150" s="23">
        <f ca="1">SQRT(Inputs!$B$38)*J150+SQRT(1-Inputs!$B$38)*_xlfn.NORM.S.INV(RAND())</f>
        <v>0.40028616597588773</v>
      </c>
      <c r="AG150" s="23">
        <f ca="1">SQRT(Inputs!$B$38)*K150+SQRT(1-Inputs!$B$38)*_xlfn.NORM.S.INV(RAND())</f>
        <v>0.96596925892637098</v>
      </c>
      <c r="AH150" s="23">
        <f ca="1">SQRT(Inputs!$B$38)*L150+SQRT(1-Inputs!$B$38)*_xlfn.NORM.S.INV(RAND())</f>
        <v>0.69808624387642859</v>
      </c>
      <c r="AI150" s="23">
        <f ca="1">SQRT(Inputs!$B$38)*M150+SQRT(1-Inputs!$B$38)*_xlfn.NORM.S.INV(RAND())</f>
        <v>0.25119595711999199</v>
      </c>
      <c r="AJ150" s="23">
        <f ca="1">SQRT(Inputs!$B$38)*C150+SQRT(1-Inputs!$B$38)*_xlfn.NORM.S.INV(RAND())</f>
        <v>-0.25285635841176624</v>
      </c>
      <c r="AK150" s="23">
        <f ca="1">SQRT(Inputs!$B$38)*D150+SQRT(1-Inputs!$B$38)*_xlfn.NORM.S.INV(RAND())</f>
        <v>-1.5788567753547973</v>
      </c>
      <c r="AL150" s="23">
        <f ca="1">SQRT(Inputs!$B$38)*E150+SQRT(1-Inputs!$B$38)*_xlfn.NORM.S.INV(RAND())</f>
        <v>0.32942039793212724</v>
      </c>
      <c r="AM150" s="23">
        <f ca="1">SQRT(Inputs!$B$38)*F150+SQRT(1-Inputs!$B$38)*_xlfn.NORM.S.INV(RAND())</f>
        <v>-0.49801805146255401</v>
      </c>
      <c r="AN150" s="23">
        <f ca="1">SQRT(Inputs!$B$38)*G150+SQRT(1-Inputs!$B$38)*_xlfn.NORM.S.INV(RAND())</f>
        <v>0.77144906385924994</v>
      </c>
      <c r="AO150" s="23">
        <f ca="1">SQRT(Inputs!$B$38)*H150+SQRT(1-Inputs!$B$38)*_xlfn.NORM.S.INV(RAND())</f>
        <v>0.30005172935458135</v>
      </c>
      <c r="AP150" s="23">
        <f ca="1">SQRT(Inputs!$B$38)*I150+SQRT(1-Inputs!$B$38)*_xlfn.NORM.S.INV(RAND())</f>
        <v>-1.6535842868823525</v>
      </c>
      <c r="AQ150" s="23">
        <f ca="1">SQRT(Inputs!$B$38)*J150+SQRT(1-Inputs!$B$38)*_xlfn.NORM.S.INV(RAND())</f>
        <v>1.2952848079614471E-2</v>
      </c>
      <c r="AR150" s="23">
        <f ca="1">SQRT(Inputs!$B$38)*K150+SQRT(1-Inputs!$B$38)*_xlfn.NORM.S.INV(RAND())</f>
        <v>-0.3641059350132011</v>
      </c>
      <c r="AS150" s="23">
        <f ca="1">SQRT(Inputs!$B$38)*L150+SQRT(1-Inputs!$B$38)*_xlfn.NORM.S.INV(RAND())</f>
        <v>1.4652298468539406</v>
      </c>
      <c r="AT150" s="23">
        <f ca="1">SQRT(Inputs!$B$38)*M150+SQRT(1-Inputs!$B$38)*_xlfn.NORM.S.INV(RAND())</f>
        <v>1.1790334788603269</v>
      </c>
      <c r="AU150" s="15">
        <f ca="1">Inputs!$B$6*EXP($B$8-0.5*C$5^2+C$5*N150)</f>
        <v>4498.6730455695561</v>
      </c>
      <c r="AV150" s="15">
        <f t="shared" ca="1" si="73"/>
        <v>5573.0388935201772</v>
      </c>
      <c r="AW150" s="15">
        <f t="shared" ca="1" si="74"/>
        <v>5783.6241765995492</v>
      </c>
      <c r="AX150" s="15">
        <f t="shared" ca="1" si="75"/>
        <v>6215.6516702236622</v>
      </c>
      <c r="AY150" s="15">
        <f t="shared" ca="1" si="76"/>
        <v>7323.8843529198521</v>
      </c>
      <c r="AZ150" s="15">
        <f t="shared" ca="1" si="77"/>
        <v>9662.132259373544</v>
      </c>
      <c r="BA150" s="15">
        <f t="shared" ca="1" si="78"/>
        <v>14232.10295568748</v>
      </c>
      <c r="BB150" s="15">
        <f t="shared" ca="1" si="79"/>
        <v>16858.219917620863</v>
      </c>
      <c r="BC150" s="15">
        <f t="shared" ca="1" si="80"/>
        <v>20056.118016490593</v>
      </c>
      <c r="BD150" s="15">
        <f t="shared" ca="1" si="81"/>
        <v>22347.821185200577</v>
      </c>
      <c r="BE150" s="15">
        <f t="shared" ca="1" si="82"/>
        <v>28613.329657140155</v>
      </c>
      <c r="BF150" s="15">
        <f ca="1">Inputs!$B$13*EXP($B$9-0.5*C$6^2+C$6*Y150)</f>
        <v>12794.784509357543</v>
      </c>
      <c r="BG150" s="15">
        <f t="shared" ca="1" si="83"/>
        <v>16312.031601782091</v>
      </c>
      <c r="BH150" s="15">
        <f t="shared" ca="1" si="84"/>
        <v>17313.475811110588</v>
      </c>
      <c r="BI150" s="15">
        <f t="shared" ca="1" si="85"/>
        <v>23058.390198054465</v>
      </c>
      <c r="BJ150" s="15">
        <f t="shared" ca="1" si="86"/>
        <v>28566.477001243391</v>
      </c>
      <c r="BK150" s="15">
        <f t="shared" ca="1" si="87"/>
        <v>33499.929035687979</v>
      </c>
      <c r="BL150" s="15">
        <f t="shared" ca="1" si="88"/>
        <v>36448.059118916717</v>
      </c>
      <c r="BM150" s="15">
        <f t="shared" ca="1" si="89"/>
        <v>47086.729864899913</v>
      </c>
      <c r="BN150" s="15">
        <f t="shared" ca="1" si="90"/>
        <v>65017.816671987217</v>
      </c>
      <c r="BO150" s="15">
        <f t="shared" ca="1" si="91"/>
        <v>86759.838026184385</v>
      </c>
      <c r="BP150" s="15">
        <f t="shared" ca="1" si="92"/>
        <v>109867.82455855922</v>
      </c>
      <c r="BQ150" s="15">
        <f ca="1">Inputs!$B$20*EXP($B$10-0.5*C$7^2+C$7*AJ150)</f>
        <v>3921.5603918653765</v>
      </c>
      <c r="BR150" s="15">
        <f t="shared" ca="1" si="93"/>
        <v>3222.8233733424486</v>
      </c>
      <c r="BS150" s="15">
        <f t="shared" ca="1" si="94"/>
        <v>4851.2460567946318</v>
      </c>
      <c r="BT150" s="15">
        <f t="shared" ca="1" si="95"/>
        <v>5869.6226507803158</v>
      </c>
      <c r="BU150" s="15">
        <f t="shared" ca="1" si="96"/>
        <v>9804.0259579804151</v>
      </c>
      <c r="BV150" s="15">
        <f t="shared" ca="1" si="97"/>
        <v>14594.206942240566</v>
      </c>
      <c r="BW150" s="15">
        <f t="shared" ca="1" si="98"/>
        <v>14351.538596889135</v>
      </c>
      <c r="BX150" s="15">
        <f t="shared" ca="1" si="99"/>
        <v>20125.123879396349</v>
      </c>
      <c r="BY150" s="15">
        <f t="shared" ca="1" si="100"/>
        <v>26301.184803183933</v>
      </c>
      <c r="BZ150" s="15">
        <f t="shared" ca="1" si="101"/>
        <v>48312.26211139284</v>
      </c>
      <c r="CA150" s="15">
        <f t="shared" ca="1" si="102"/>
        <v>83681.828200856529</v>
      </c>
      <c r="CB150" s="15">
        <f ca="1">(AU150*DCF!C$10-DCF!C$5*MAX(AU150*DCF!C$10,0)-MAX(AU150-Inputs!$B$6,0)/Inputs!$B$10)*DCF!C$6</f>
        <v>1046.3796144682235</v>
      </c>
      <c r="CC150" s="15">
        <f ca="1">(AV150*DCF!D$10-DCF!D$5*MAX(AV150*DCF!D$10,0)-MAX(AV150-AU150,0)/Inputs!$B$10)*DCF!D$6</f>
        <v>1096.4344803253482</v>
      </c>
      <c r="CD150" s="15">
        <f ca="1">(AW150*DCF!E$10-DCF!E$5*MAX(AW150*DCF!E$10,0)-MAX(AW150-AV150,0)/Inputs!$B$10)*DCF!E$6</f>
        <v>1287.9142283893475</v>
      </c>
      <c r="CE150" s="15">
        <f ca="1">(AX150*DCF!F$10-DCF!F$5*MAX(AX150*DCF!F$10,0)-MAX(AX150-AW150,0)/Inputs!$B$10)*DCF!F$6</f>
        <v>1266.9726436245985</v>
      </c>
      <c r="CF150" s="15">
        <f ca="1">(AY150*DCF!G$10-DCF!G$5*MAX(AY150*DCF!G$10,0)-MAX(AY150-AX150,0)/Inputs!$B$10)*DCF!G$6</f>
        <v>1295.9905489772591</v>
      </c>
      <c r="CG150" s="15">
        <f ca="1">(AZ150*DCF!H$10-DCF!H$5*MAX(AZ150*DCF!H$10,0)-MAX(AZ150-AY150,0)/Inputs!$B$10)*DCF!H$6</f>
        <v>1460.7120742029995</v>
      </c>
      <c r="CH150" s="15">
        <f ca="1">(BA150*DCF!I$10-DCF!I$5*MAX(BA150*DCF!I$10,0)-MAX(BA150-AZ150,0)/Inputs!$B$10)*DCF!I$6</f>
        <v>1850.0507098124115</v>
      </c>
      <c r="CI150" s="15">
        <f ca="1">(BB150*DCF!J$10-DCF!J$5*MAX(BB150*DCF!J$10,0)-MAX(BB150-BA150,0)/Inputs!$B$10)*DCF!J$6</f>
        <v>2494.9649037548857</v>
      </c>
      <c r="CJ150" s="15">
        <f ca="1">(BC150*DCF!K$10-DCF!K$5*MAX(BC150*DCF!K$10,0)-MAX(BC150-BB150,0)/Inputs!$B$10)*DCF!K$6</f>
        <v>2781.0558446587238</v>
      </c>
      <c r="CK150" s="15">
        <f ca="1">(BD150*DCF!L$10-DCF!L$5*MAX(BD150*DCF!L$10,0)-MAX(BD150-BC150,0)/Inputs!$B$10)*DCF!L$6</f>
        <v>3074.1220745431051</v>
      </c>
      <c r="CL150" s="15">
        <f ca="1">(BE150*DCF!M$10-DCF!M$5*MAX(BE150*DCF!M$10,0)-MAX(BE150-BD150,0)/Inputs!$B$10)*DCF!M$6</f>
        <v>3289.2289674105573</v>
      </c>
      <c r="CM150" s="15">
        <f ca="1">(BF150*DCF!C$28-DCF!C$5*MAX(BF150*DCF!C$28,0)-MAX(BF150-Inputs!$B$13,0)/Inputs!$B$17)*DCF!C$6</f>
        <v>3579.7608791518101</v>
      </c>
      <c r="CN150" s="15">
        <f ca="1">(BG150*DCF!D$28-DCF!D$5*MAX(BG150*DCF!D$28,0)-MAX(BG150-BF150,0)/Inputs!$B$17)*DCF!D$6</f>
        <v>4053.8794550605885</v>
      </c>
      <c r="CO150" s="15">
        <f ca="1">(BH150*DCF!E$28-DCF!E$5*MAX(BH150*DCF!E$28,0)-MAX(BH150-BG150,0)/Inputs!$B$17)*DCF!E$6</f>
        <v>4706.1137721372006</v>
      </c>
      <c r="CP150" s="15">
        <f ca="1">(BI150*DCF!F$28-DCF!F$5*MAX(BI150*DCF!F$28,0)-MAX(BI150-BH150,0)/Inputs!$B$17)*DCF!F$6</f>
        <v>5213.7930914446924</v>
      </c>
      <c r="CQ150" s="15">
        <f ca="1">(BJ150*DCF!G$28-DCF!G$5*MAX(BJ150*DCF!G$28,0)-MAX(BJ150-BI150,0)/Inputs!$B$17)*DCF!G$6</f>
        <v>6485.3834041663004</v>
      </c>
      <c r="CR150" s="15">
        <f ca="1">(BK150*DCF!H$28-DCF!H$5*MAX(BK150*DCF!H$28,0)-MAX(BK150-BJ150,0)/Inputs!$B$17)*DCF!H$6</f>
        <v>7518.3820501661821</v>
      </c>
      <c r="CS150" s="15">
        <f ca="1">(BL150*DCF!I$28-DCF!I$5*MAX(BL150*DCF!I$28,0)-MAX(BL150-BK150,0)/Inputs!$B$17)*DCF!I$6</f>
        <v>8147.7247497002654</v>
      </c>
      <c r="CT150" s="15">
        <f ca="1">(BM150*DCF!J$28-DCF!J$5*MAX(BM150*DCF!J$28,0)-MAX(BM150-BL150,0)/Inputs!$B$17)*DCF!J$6</f>
        <v>9093.6488964033633</v>
      </c>
      <c r="CU150" s="15">
        <f ca="1">(BN150*DCF!K$28-DCF!K$5*MAX(BN150*DCF!K$28,0)-MAX(BN150-BM150,0)/Inputs!$B$17)*DCF!K$6</f>
        <v>11534.353434466257</v>
      </c>
      <c r="CV150" s="15">
        <f ca="1">(BO150*DCF!L$28-DCF!L$5*MAX(BO150*DCF!L$28,0)-MAX(BO150-BN150,0)/Inputs!$B$17)*DCF!L$6</f>
        <v>14850.262793520462</v>
      </c>
      <c r="CW150" s="15">
        <f ca="1">(BP150*DCF!M$28-DCF!M$5*MAX(BP150*DCF!M$28,0)-MAX(BP150-BO150,0)/Inputs!$B$17)*DCF!M$6</f>
        <v>18256.260863623625</v>
      </c>
      <c r="CX150" s="15">
        <f ca="1">(BQ150*DCF!C$46-DCF!C$5*MAX(BQ150*DCF!C$46,0)-MAX(BQ150-Inputs!$B$20,0)/Inputs!$B$24)*DCF!C$6</f>
        <v>-1238.4944978282056</v>
      </c>
      <c r="CY150" s="15">
        <f ca="1">(BR150*DCF!D$46-DCF!D$5*MAX(BR150*DCF!D$46,0)-MAX(BR150-BQ150,0)/Inputs!$B$24)*DCF!D$6</f>
        <v>-550.06079261694481</v>
      </c>
      <c r="CZ150" s="15">
        <f ca="1">(BS150*DCF!E$46-DCF!E$5*MAX(BS150*DCF!E$46,0)-MAX(BS150-BR150,0)/Inputs!$B$24)*DCF!E$6</f>
        <v>-1215.5476849185106</v>
      </c>
      <c r="DA150" s="15">
        <f ca="1">(BT150*DCF!F$46-DCF!F$5*MAX(BT150*DCF!F$46,0)-MAX(BT150-BS150,0)/Inputs!$B$24)*DCF!F$6</f>
        <v>-798.28614322524572</v>
      </c>
      <c r="DB150" s="15">
        <f ca="1">(BU150*DCF!G$46-DCF!G$5*MAX(BU150*DCF!G$46,0)-MAX(BU150-BT150,0)/Inputs!$B$24)*DCF!G$6</f>
        <v>-1653.2436010606912</v>
      </c>
      <c r="DC150" s="15">
        <f ca="1">(BV150*DCF!H$46-DCF!H$5*MAX(BV150*DCF!H$46,0)-MAX(BV150-BU150,0)/Inputs!$B$24)*DCF!H$6</f>
        <v>-1488.5193909330008</v>
      </c>
      <c r="DD150" s="15">
        <f ca="1">(BW150*DCF!I$46-DCF!I$5*MAX(BW150*DCF!I$46,0)-MAX(BW150-BV150,0)/Inputs!$B$24)*DCF!I$6</f>
        <v>331.45434615141289</v>
      </c>
      <c r="DE150" s="15">
        <f ca="1">(BX150*DCF!J$46-DCF!J$5*MAX(BX150*DCF!J$46,0)-MAX(BX150-BW150,0)/Inputs!$B$24)*DCF!J$6</f>
        <v>-686.86721213052044</v>
      </c>
      <c r="DF150" s="15">
        <f ca="1">(BY150*DCF!K$46-DCF!K$5*MAX(BY150*DCF!K$46,0)-MAX(BY150-BX150,0)/Inputs!$B$24)*DCF!K$6</f>
        <v>-10.559045351212223</v>
      </c>
      <c r="DG150" s="15">
        <f ca="1">(BZ150*DCF!L$46-DCF!L$5*MAX(BZ150*DCF!L$46,0)-MAX(BZ150-BY150,0)/Inputs!$B$24)*DCF!L$6</f>
        <v>-1641.5766120341659</v>
      </c>
      <c r="DH150" s="15">
        <f ca="1">(CA150*DCF!M$46-DCF!M$5*MAX(CA150*DCF!M$46,0)-MAX(CA150-BZ150,0)/Inputs!$B$24)*DCF!M$6</f>
        <v>-833.90019690622751</v>
      </c>
      <c r="DI150" s="15">
        <f ca="1">SUM(CB150:CL150)+BE150*DCF!M$10*(1+Inputs!$B$30)*(1-Inputs!$B$33)*(1-Inputs!$B$30/Inputs!$B$31)/(Inputs!$B$29-Inputs!$B$30)*DCF!M$6</f>
        <v>100575.1008981023</v>
      </c>
      <c r="DJ150" s="15">
        <f ca="1">SUM(CM150:CW150)+BP150*DCF!M$28*(1+Inputs!$B$30)*(1-Inputs!$B$33)*(1-Inputs!$B$30/Inputs!$B$31)/(Inputs!$B$29-Inputs!$B$30)*DCF!M$6</f>
        <v>501124.37485389912</v>
      </c>
      <c r="DK150" s="15">
        <f ca="1">SUM(CX150:DH150)+CA150*DCF!M$46*(1+Inputs!$B$30)*(1-Inputs!$B$33)*(1-Inputs!$B$30/Inputs!$B$31)/(Inputs!$B$29-Inputs!$B$30)*DCF!M$6</f>
        <v>119596.41831392636</v>
      </c>
      <c r="DM150" s="15">
        <f ca="1">DI150+DJ150+DK150+Inputs!$B$34+Inputs!$B$36-Inputs!$B$35</f>
        <v>798146.89406592771</v>
      </c>
    </row>
    <row r="151" spans="1:117" x14ac:dyDescent="0.75">
      <c r="A151" s="11">
        <v>138</v>
      </c>
      <c r="C151" s="23">
        <f t="shared" ca="1" si="103"/>
        <v>-0.87093864001213661</v>
      </c>
      <c r="D151" s="23">
        <f t="shared" ca="1" si="103"/>
        <v>0.5901956612451521</v>
      </c>
      <c r="E151" s="23">
        <f t="shared" ca="1" si="103"/>
        <v>0.94592519241788386</v>
      </c>
      <c r="F151" s="23">
        <f t="shared" ca="1" si="103"/>
        <v>-2.2044758779892137</v>
      </c>
      <c r="G151" s="23">
        <f t="shared" ca="1" si="103"/>
        <v>-0.92064411198426721</v>
      </c>
      <c r="H151" s="23">
        <f t="shared" ca="1" si="103"/>
        <v>0.1236221307788008</v>
      </c>
      <c r="I151" s="23">
        <f t="shared" ca="1" si="103"/>
        <v>0.40542410408981766</v>
      </c>
      <c r="J151" s="23">
        <f t="shared" ca="1" si="103"/>
        <v>-0.78069869788819868</v>
      </c>
      <c r="K151" s="23">
        <f t="shared" ca="1" si="103"/>
        <v>0.74264655951489389</v>
      </c>
      <c r="L151" s="23">
        <f t="shared" ca="1" si="103"/>
        <v>-2.5806524518927065</v>
      </c>
      <c r="M151" s="23">
        <f t="shared" ca="1" si="103"/>
        <v>-0.27416895242131739</v>
      </c>
      <c r="N151" s="23">
        <f ca="1">SQRT(Inputs!$B$38)*C151+SQRT(1-Inputs!$B$38)*_xlfn.NORM.S.INV(RAND())</f>
        <v>-1.0357978202485341</v>
      </c>
      <c r="O151" s="23">
        <f ca="1">SQRT(Inputs!$B$38)*D151+SQRT(1-Inputs!$B$38)*_xlfn.NORM.S.INV(RAND())</f>
        <v>1.1937551876917756</v>
      </c>
      <c r="P151" s="23">
        <f ca="1">SQRT(Inputs!$B$38)*E151+SQRT(1-Inputs!$B$38)*_xlfn.NORM.S.INV(RAND())</f>
        <v>0.10753158527798873</v>
      </c>
      <c r="Q151" s="23">
        <f ca="1">SQRT(Inputs!$B$38)*F151+SQRT(1-Inputs!$B$38)*_xlfn.NORM.S.INV(RAND())</f>
        <v>-2.2775534487123501</v>
      </c>
      <c r="R151" s="23">
        <f ca="1">SQRT(Inputs!$B$38)*G151+SQRT(1-Inputs!$B$38)*_xlfn.NORM.S.INV(RAND())</f>
        <v>0.37420792863659424</v>
      </c>
      <c r="S151" s="23">
        <f ca="1">SQRT(Inputs!$B$38)*H151+SQRT(1-Inputs!$B$38)*_xlfn.NORM.S.INV(RAND())</f>
        <v>0.21804035425339344</v>
      </c>
      <c r="T151" s="23">
        <f ca="1">SQRT(Inputs!$B$38)*I151+SQRT(1-Inputs!$B$38)*_xlfn.NORM.S.INV(RAND())</f>
        <v>-0.76236706977182023</v>
      </c>
      <c r="U151" s="23">
        <f ca="1">SQRT(Inputs!$B$38)*J151+SQRT(1-Inputs!$B$38)*_xlfn.NORM.S.INV(RAND())</f>
        <v>0.99904330481589221</v>
      </c>
      <c r="V151" s="23">
        <f ca="1">SQRT(Inputs!$B$38)*K151+SQRT(1-Inputs!$B$38)*_xlfn.NORM.S.INV(RAND())</f>
        <v>1.2612430339707119</v>
      </c>
      <c r="W151" s="23">
        <f ca="1">SQRT(Inputs!$B$38)*L151+SQRT(1-Inputs!$B$38)*_xlfn.NORM.S.INV(RAND())</f>
        <v>-1.2765968726312409</v>
      </c>
      <c r="X151" s="23">
        <f ca="1">SQRT(Inputs!$B$38)*M151+SQRT(1-Inputs!$B$38)*_xlfn.NORM.S.INV(RAND())</f>
        <v>-0.78910577885700928</v>
      </c>
      <c r="Y151" s="23">
        <f ca="1">SQRT(Inputs!$B$38)*C151+SQRT(1-Inputs!$B$38)*_xlfn.NORM.S.INV(RAND())</f>
        <v>-1.2034182139743532</v>
      </c>
      <c r="Z151" s="23">
        <f ca="1">SQRT(Inputs!$B$38)*D151+SQRT(1-Inputs!$B$38)*_xlfn.NORM.S.INV(RAND())</f>
        <v>-0.25201139867929184</v>
      </c>
      <c r="AA151" s="23">
        <f ca="1">SQRT(Inputs!$B$38)*E151+SQRT(1-Inputs!$B$38)*_xlfn.NORM.S.INV(RAND())</f>
        <v>-0.29858358340357238</v>
      </c>
      <c r="AB151" s="23">
        <f ca="1">SQRT(Inputs!$B$38)*F151+SQRT(1-Inputs!$B$38)*_xlfn.NORM.S.INV(RAND())</f>
        <v>-3.1764311949807666</v>
      </c>
      <c r="AC151" s="23">
        <f ca="1">SQRT(Inputs!$B$38)*G151+SQRT(1-Inputs!$B$38)*_xlfn.NORM.S.INV(RAND())</f>
        <v>-0.44633429972606109</v>
      </c>
      <c r="AD151" s="23">
        <f ca="1">SQRT(Inputs!$B$38)*H151+SQRT(1-Inputs!$B$38)*_xlfn.NORM.S.INV(RAND())</f>
        <v>0.90968563026770999</v>
      </c>
      <c r="AE151" s="23">
        <f ca="1">SQRT(Inputs!$B$38)*I151+SQRT(1-Inputs!$B$38)*_xlfn.NORM.S.INV(RAND())</f>
        <v>0.92846390389454281</v>
      </c>
      <c r="AF151" s="23">
        <f ca="1">SQRT(Inputs!$B$38)*J151+SQRT(1-Inputs!$B$38)*_xlfn.NORM.S.INV(RAND())</f>
        <v>-0.27915126766792353</v>
      </c>
      <c r="AG151" s="23">
        <f ca="1">SQRT(Inputs!$B$38)*K151+SQRT(1-Inputs!$B$38)*_xlfn.NORM.S.INV(RAND())</f>
        <v>0.45338770943880746</v>
      </c>
      <c r="AH151" s="23">
        <f ca="1">SQRT(Inputs!$B$38)*L151+SQRT(1-Inputs!$B$38)*_xlfn.NORM.S.INV(RAND())</f>
        <v>-1.6655924917045486</v>
      </c>
      <c r="AI151" s="23">
        <f ca="1">SQRT(Inputs!$B$38)*M151+SQRT(1-Inputs!$B$38)*_xlfn.NORM.S.INV(RAND())</f>
        <v>0.14327241414984015</v>
      </c>
      <c r="AJ151" s="23">
        <f ca="1">SQRT(Inputs!$B$38)*C151+SQRT(1-Inputs!$B$38)*_xlfn.NORM.S.INV(RAND())</f>
        <v>-1.5119333061497071</v>
      </c>
      <c r="AK151" s="23">
        <f ca="1">SQRT(Inputs!$B$38)*D151+SQRT(1-Inputs!$B$38)*_xlfn.NORM.S.INV(RAND())</f>
        <v>0.57040540206565127</v>
      </c>
      <c r="AL151" s="23">
        <f ca="1">SQRT(Inputs!$B$38)*E151+SQRT(1-Inputs!$B$38)*_xlfn.NORM.S.INV(RAND())</f>
        <v>0.75858363065463763</v>
      </c>
      <c r="AM151" s="23">
        <f ca="1">SQRT(Inputs!$B$38)*F151+SQRT(1-Inputs!$B$38)*_xlfn.NORM.S.INV(RAND())</f>
        <v>-1.853795634547692</v>
      </c>
      <c r="AN151" s="23">
        <f ca="1">SQRT(Inputs!$B$38)*G151+SQRT(1-Inputs!$B$38)*_xlfn.NORM.S.INV(RAND())</f>
        <v>-0.45708238827656139</v>
      </c>
      <c r="AO151" s="23">
        <f ca="1">SQRT(Inputs!$B$38)*H151+SQRT(1-Inputs!$B$38)*_xlfn.NORM.S.INV(RAND())</f>
        <v>-0.59620504332910529</v>
      </c>
      <c r="AP151" s="23">
        <f ca="1">SQRT(Inputs!$B$38)*I151+SQRT(1-Inputs!$B$38)*_xlfn.NORM.S.INV(RAND())</f>
        <v>-1.3736111052056623</v>
      </c>
      <c r="AQ151" s="23">
        <f ca="1">SQRT(Inputs!$B$38)*J151+SQRT(1-Inputs!$B$38)*_xlfn.NORM.S.INV(RAND())</f>
        <v>-1.7555057425319418</v>
      </c>
      <c r="AR151" s="23">
        <f ca="1">SQRT(Inputs!$B$38)*K151+SQRT(1-Inputs!$B$38)*_xlfn.NORM.S.INV(RAND())</f>
        <v>-0.3019633167698304</v>
      </c>
      <c r="AS151" s="23">
        <f ca="1">SQRT(Inputs!$B$38)*L151+SQRT(1-Inputs!$B$38)*_xlfn.NORM.S.INV(RAND())</f>
        <v>-0.37883237112709822</v>
      </c>
      <c r="AT151" s="23">
        <f ca="1">SQRT(Inputs!$B$38)*M151+SQRT(1-Inputs!$B$38)*_xlfn.NORM.S.INV(RAND())</f>
        <v>0.95595984684559898</v>
      </c>
      <c r="AU151" s="15">
        <f ca="1">Inputs!$B$6*EXP($B$8-0.5*C$5^2+C$5*N151)</f>
        <v>4196.24198237166</v>
      </c>
      <c r="AV151" s="15">
        <f t="shared" ca="1" si="73"/>
        <v>6087.8346412955498</v>
      </c>
      <c r="AW151" s="15">
        <f t="shared" ca="1" si="74"/>
        <v>7531.483746115724</v>
      </c>
      <c r="AX151" s="15">
        <f t="shared" ca="1" si="75"/>
        <v>6918.0828795562365</v>
      </c>
      <c r="AY151" s="15">
        <f t="shared" ca="1" si="76"/>
        <v>8832.2874947846085</v>
      </c>
      <c r="AZ151" s="15">
        <f t="shared" ca="1" si="77"/>
        <v>11064.629198201996</v>
      </c>
      <c r="BA151" s="15">
        <f t="shared" ca="1" si="78"/>
        <v>12501.88729717678</v>
      </c>
      <c r="BB151" s="15">
        <f t="shared" ca="1" si="79"/>
        <v>16917.465019802832</v>
      </c>
      <c r="BC151" s="15">
        <f t="shared" ca="1" si="80"/>
        <v>23402.134791848275</v>
      </c>
      <c r="BD151" s="15">
        <f t="shared" ca="1" si="81"/>
        <v>25442.995151491763</v>
      </c>
      <c r="BE151" s="15">
        <f t="shared" ca="1" si="82"/>
        <v>29014.994178835765</v>
      </c>
      <c r="BF151" s="15">
        <f ca="1">Inputs!$B$13*EXP($B$9-0.5*C$6^2+C$6*Y151)</f>
        <v>10895.382446463809</v>
      </c>
      <c r="BG151" s="15">
        <f t="shared" ca="1" si="83"/>
        <v>12688.298596550705</v>
      </c>
      <c r="BH151" s="15">
        <f t="shared" ca="1" si="84"/>
        <v>14753.734488860753</v>
      </c>
      <c r="BI151" s="15">
        <f t="shared" ca="1" si="85"/>
        <v>11076.53250513342</v>
      </c>
      <c r="BJ151" s="15">
        <f t="shared" ca="1" si="86"/>
        <v>12732.977613295909</v>
      </c>
      <c r="BK151" s="15">
        <f t="shared" ca="1" si="87"/>
        <v>17687.675028316469</v>
      </c>
      <c r="BL151" s="15">
        <f t="shared" ca="1" si="88"/>
        <v>24505.189283740136</v>
      </c>
      <c r="BM151" s="15">
        <f t="shared" ca="1" si="89"/>
        <v>29095.485981130558</v>
      </c>
      <c r="BN151" s="15">
        <f t="shared" ca="1" si="90"/>
        <v>37781.799975443835</v>
      </c>
      <c r="BO151" s="15">
        <f t="shared" ca="1" si="91"/>
        <v>38304.041748635922</v>
      </c>
      <c r="BP151" s="15">
        <f t="shared" ca="1" si="92"/>
        <v>47916.614485644779</v>
      </c>
      <c r="BQ151" s="15">
        <f ca="1">Inputs!$B$20*EXP($B$10-0.5*C$7^2+C$7*AJ151)</f>
        <v>2509.0817189616064</v>
      </c>
      <c r="BR151" s="15">
        <f t="shared" ca="1" si="93"/>
        <v>4080.6149898732651</v>
      </c>
      <c r="BS151" s="15">
        <f t="shared" ca="1" si="94"/>
        <v>6948.1985896158167</v>
      </c>
      <c r="BT151" s="15">
        <f t="shared" ca="1" si="95"/>
        <v>5890.6892728165803</v>
      </c>
      <c r="BU151" s="15">
        <f t="shared" ca="1" si="96"/>
        <v>7309.0126568093838</v>
      </c>
      <c r="BV151" s="15">
        <f t="shared" ca="1" si="97"/>
        <v>8890.776535445726</v>
      </c>
      <c r="BW151" s="15">
        <f t="shared" ca="1" si="98"/>
        <v>9276.6732541750662</v>
      </c>
      <c r="BX151" s="15">
        <f t="shared" ca="1" si="99"/>
        <v>9125.608877175051</v>
      </c>
      <c r="BY151" s="15">
        <f t="shared" ca="1" si="100"/>
        <v>12068.744984383466</v>
      </c>
      <c r="BZ151" s="15">
        <f t="shared" ca="1" si="101"/>
        <v>15794.937273004376</v>
      </c>
      <c r="CA151" s="15">
        <f t="shared" ca="1" si="102"/>
        <v>26295.177243672555</v>
      </c>
      <c r="CB151" s="15">
        <f ca="1">(AU151*DCF!C$10-DCF!C$5*MAX(AU151*DCF!C$10,0)-MAX(AU151-Inputs!$B$6,0)/Inputs!$B$10)*DCF!C$6</f>
        <v>1048.5360018543865</v>
      </c>
      <c r="CC151" s="15">
        <f ca="1">(AV151*DCF!D$10-DCF!D$5*MAX(AV151*DCF!D$10,0)-MAX(AV151-AU151,0)/Inputs!$B$10)*DCF!D$6</f>
        <v>1022.6530867081052</v>
      </c>
      <c r="CD151" s="15">
        <f ca="1">(AW151*DCF!E$10-DCF!E$5*MAX(AW151*DCF!E$10,0)-MAX(AW151-AV151,0)/Inputs!$B$10)*DCF!E$6</f>
        <v>1413.7301435107868</v>
      </c>
      <c r="CE151" s="15">
        <f ca="1">(AX151*DCF!F$10-DCF!F$5*MAX(AX151*DCF!F$10,0)-MAX(AX151-AW151,0)/Inputs!$B$10)*DCF!F$6</f>
        <v>1510.2064673744553</v>
      </c>
      <c r="CF151" s="15">
        <f ca="1">(AY151*DCF!G$10-DCF!G$5*MAX(AY151*DCF!G$10,0)-MAX(AY151-AX151,0)/Inputs!$B$10)*DCF!G$6</f>
        <v>1451.8599700390596</v>
      </c>
      <c r="CG151" s="15">
        <f ca="1">(AZ151*DCF!H$10-DCF!H$5*MAX(AZ151*DCF!H$10,0)-MAX(AZ151-AY151,0)/Inputs!$B$10)*DCF!H$6</f>
        <v>1751.8134058311032</v>
      </c>
      <c r="CH151" s="15">
        <f ca="1">(BA151*DCF!I$10-DCF!I$5*MAX(BA151*DCF!I$10,0)-MAX(BA151-AZ151,0)/Inputs!$B$10)*DCF!I$6</f>
        <v>2047.8780537506243</v>
      </c>
      <c r="CI151" s="15">
        <f ca="1">(BB151*DCF!J$10-DCF!J$5*MAX(BB151*DCF!J$10,0)-MAX(BB151-BA151,0)/Inputs!$B$10)*DCF!J$6</f>
        <v>2233.9682104205549</v>
      </c>
      <c r="CJ151" s="15">
        <f ca="1">(BC151*DCF!K$10-DCF!K$5*MAX(BC151*DCF!K$10,0)-MAX(BC151-BB151,0)/Inputs!$B$10)*DCF!K$6</f>
        <v>2859.6128077649423</v>
      </c>
      <c r="CK151" s="15">
        <f ca="1">(BD151*DCF!L$10-DCF!L$5*MAX(BD151*DCF!L$10,0)-MAX(BD151-BC151,0)/Inputs!$B$10)*DCF!L$6</f>
        <v>3573.3712030986171</v>
      </c>
      <c r="CL151" s="15">
        <f ca="1">(BE151*DCF!M$10-DCF!M$5*MAX(BE151*DCF!M$10,0)-MAX(BE151-BD151,0)/Inputs!$B$10)*DCF!M$6</f>
        <v>3667.6775096246101</v>
      </c>
      <c r="CM151" s="15">
        <f ca="1">(BF151*DCF!C$28-DCF!C$5*MAX(BF151*DCF!C$28,0)-MAX(BF151-Inputs!$B$13,0)/Inputs!$B$17)*DCF!C$6</f>
        <v>3325.1992693481247</v>
      </c>
      <c r="CN151" s="15">
        <f ca="1">(BG151*DCF!D$28-DCF!D$5*MAX(BG151*DCF!D$28,0)-MAX(BG151-BF151,0)/Inputs!$B$17)*DCF!D$6</f>
        <v>3354.4853578536158</v>
      </c>
      <c r="CO151" s="15">
        <f ca="1">(BH151*DCF!E$28-DCF!E$5*MAX(BH151*DCF!E$28,0)-MAX(BH151-BG151,0)/Inputs!$B$17)*DCF!E$6</f>
        <v>3771.4513346851709</v>
      </c>
      <c r="CP151" s="15">
        <f ca="1">(BI151*DCF!F$28-DCF!F$5*MAX(BI151*DCF!F$28,0)-MAX(BI151-BH151,0)/Inputs!$B$17)*DCF!F$6</f>
        <v>3006.9868097242643</v>
      </c>
      <c r="CQ151" s="15">
        <f ca="1">(BJ151*DCF!G$28-DCF!G$5*MAX(BJ151*DCF!G$28,0)-MAX(BJ151-BI151,0)/Inputs!$B$17)*DCF!G$6</f>
        <v>3025.0699430790887</v>
      </c>
      <c r="CR151" s="15">
        <f ca="1">(BK151*DCF!H$28-DCF!H$5*MAX(BK151*DCF!H$28,0)-MAX(BK151-BJ151,0)/Inputs!$B$17)*DCF!H$6</f>
        <v>3604.5362459220441</v>
      </c>
      <c r="CS151" s="15">
        <f ca="1">(BL151*DCF!I$28-DCF!I$5*MAX(BL151*DCF!I$28,0)-MAX(BL151-BK151,0)/Inputs!$B$17)*DCF!I$6</f>
        <v>4783.9473829905864</v>
      </c>
      <c r="CT151" s="15">
        <f ca="1">(BM151*DCF!J$28-DCF!J$5*MAX(BM151*DCF!J$28,0)-MAX(BM151-BL151,0)/Inputs!$B$17)*DCF!J$6</f>
        <v>5882.0729322620655</v>
      </c>
      <c r="CU151" s="15">
        <f ca="1">(BN151*DCF!K$28-DCF!K$5*MAX(BN151*DCF!K$28,0)-MAX(BN151-BM151,0)/Inputs!$B$17)*DCF!K$6</f>
        <v>6914.9249042058682</v>
      </c>
      <c r="CV151" s="15">
        <f ca="1">(BO151*DCF!L$28-DCF!L$5*MAX(BO151*DCF!L$28,0)-MAX(BO151-BN151,0)/Inputs!$B$17)*DCF!L$6</f>
        <v>7583.3677983780453</v>
      </c>
      <c r="CW151" s="15">
        <f ca="1">(BP151*DCF!M$28-DCF!M$5*MAX(BP151*DCF!M$28,0)-MAX(BP151-BO151,0)/Inputs!$B$17)*DCF!M$6</f>
        <v>8010.7547886725451</v>
      </c>
      <c r="CX151" s="15">
        <f ca="1">(BQ151*DCF!C$46-DCF!C$5*MAX(BQ151*DCF!C$46,0)-MAX(BQ151-Inputs!$B$20,0)/Inputs!$B$24)*DCF!C$6</f>
        <v>-579.46460022207998</v>
      </c>
      <c r="CY151" s="15">
        <f ca="1">(BR151*DCF!D$46-DCF!D$5*MAX(BR151*DCF!D$46,0)-MAX(BR151-BQ151,0)/Inputs!$B$24)*DCF!D$6</f>
        <v>-1367.0260193871491</v>
      </c>
      <c r="CZ151" s="15">
        <f ca="1">(BS151*DCF!E$46-DCF!E$5*MAX(BS151*DCF!E$46,0)-MAX(BS151-BR151,0)/Inputs!$B$24)*DCF!E$6</f>
        <v>-1951.9590926341084</v>
      </c>
      <c r="DA151" s="15">
        <f ca="1">(BT151*DCF!F$46-DCF!F$5*MAX(BT151*DCF!F$46,0)-MAX(BT151-BS151,0)/Inputs!$B$24)*DCF!F$6</f>
        <v>-428.99723662514793</v>
      </c>
      <c r="DB151" s="15">
        <f ca="1">(BU151*DCF!G$46-DCF!G$5*MAX(BU151*DCF!G$46,0)-MAX(BU151-BT151,0)/Inputs!$B$24)*DCF!G$6</f>
        <v>-722.95670865608201</v>
      </c>
      <c r="DC151" s="15">
        <f ca="1">(BV151*DCF!H$46-DCF!H$5*MAX(BV151*DCF!H$46,0)-MAX(BV151-BU151,0)/Inputs!$B$24)*DCF!H$6</f>
        <v>-491.52343365816324</v>
      </c>
      <c r="DD151" s="15">
        <f ca="1">(BW151*DCF!I$46-DCF!I$5*MAX(BW151*DCF!I$46,0)-MAX(BW151-BV151,0)/Inputs!$B$24)*DCF!I$6</f>
        <v>103.4723448625018</v>
      </c>
      <c r="DE151" s="15">
        <f ca="1">(BX151*DCF!J$46-DCF!J$5*MAX(BX151*DCF!J$46,0)-MAX(BX151-BW151,0)/Inputs!$B$24)*DCF!J$6</f>
        <v>382.79404965896651</v>
      </c>
      <c r="DF151" s="15">
        <f ca="1">(BY151*DCF!K$46-DCF!K$5*MAX(BY151*DCF!K$46,0)-MAX(BY151-BX151,0)/Inputs!$B$24)*DCF!K$6</f>
        <v>-31.582996574161996</v>
      </c>
      <c r="DG151" s="15">
        <f ca="1">(BZ151*DCF!L$46-DCF!L$5*MAX(BZ151*DCF!L$46,0)-MAX(BZ151-BY151,0)/Inputs!$B$24)*DCF!L$6</f>
        <v>248.5813360335888</v>
      </c>
      <c r="DH151" s="15">
        <f ca="1">(CA151*DCF!M$46-DCF!M$5*MAX(CA151*DCF!M$46,0)-MAX(CA151-BZ151,0)/Inputs!$B$24)*DCF!M$6</f>
        <v>-133.70157911936661</v>
      </c>
      <c r="DI151" s="15">
        <f ca="1">SUM(CB151:CL151)+BE151*DCF!M$10*(1+Inputs!$B$30)*(1-Inputs!$B$33)*(1-Inputs!$B$30/Inputs!$B$31)/(Inputs!$B$29-Inputs!$B$30)*DCF!M$6</f>
        <v>103330.41934325438</v>
      </c>
      <c r="DJ151" s="15">
        <f ca="1">SUM(CM151:CW151)+BP151*DCF!M$28*(1+Inputs!$B$30)*(1-Inputs!$B$33)*(1-Inputs!$B$30/Inputs!$B$31)/(Inputs!$B$29-Inputs!$B$30)*DCF!M$6</f>
        <v>231066.22576069389</v>
      </c>
      <c r="DK151" s="15">
        <f ca="1">SUM(CX151:DH151)+CA151*DCF!M$46*(1+Inputs!$B$30)*(1-Inputs!$B$33)*(1-Inputs!$B$30/Inputs!$B$31)/(Inputs!$B$29-Inputs!$B$30)*DCF!M$6</f>
        <v>35683.094945268997</v>
      </c>
      <c r="DM151" s="15">
        <f ca="1">DI151+DJ151+DK151+Inputs!$B$34+Inputs!$B$36-Inputs!$B$35</f>
        <v>446930.7400492173</v>
      </c>
    </row>
    <row r="152" spans="1:117" x14ac:dyDescent="0.75">
      <c r="A152" s="11">
        <v>139</v>
      </c>
      <c r="C152" s="23">
        <f t="shared" ca="1" si="103"/>
        <v>0.51036009414709249</v>
      </c>
      <c r="D152" s="23">
        <f t="shared" ca="1" si="103"/>
        <v>2.0034949415423955</v>
      </c>
      <c r="E152" s="23">
        <f t="shared" ca="1" si="103"/>
        <v>-0.71459683369798122</v>
      </c>
      <c r="F152" s="23">
        <f t="shared" ca="1" si="103"/>
        <v>1.8750458077899067E-2</v>
      </c>
      <c r="G152" s="23">
        <f t="shared" ca="1" si="103"/>
        <v>1.1193968413014257</v>
      </c>
      <c r="H152" s="23">
        <f t="shared" ca="1" si="103"/>
        <v>0.64322547806902974</v>
      </c>
      <c r="I152" s="23">
        <f t="shared" ca="1" si="103"/>
        <v>-1.0284429347964577</v>
      </c>
      <c r="J152" s="23">
        <f t="shared" ca="1" si="103"/>
        <v>-1.8111407426522914</v>
      </c>
      <c r="K152" s="23">
        <f t="shared" ca="1" si="103"/>
        <v>1.2086552397168493</v>
      </c>
      <c r="L152" s="23">
        <f t="shared" ca="1" si="103"/>
        <v>1.7112083148127752</v>
      </c>
      <c r="M152" s="23">
        <f t="shared" ca="1" si="103"/>
        <v>-0.20305150231204866</v>
      </c>
      <c r="N152" s="23">
        <f ca="1">SQRT(Inputs!$B$38)*C152+SQRT(1-Inputs!$B$38)*_xlfn.NORM.S.INV(RAND())</f>
        <v>-0.36919861022485212</v>
      </c>
      <c r="O152" s="23">
        <f ca="1">SQRT(Inputs!$B$38)*D152+SQRT(1-Inputs!$B$38)*_xlfn.NORM.S.INV(RAND())</f>
        <v>1.1089187053936025</v>
      </c>
      <c r="P152" s="23">
        <f ca="1">SQRT(Inputs!$B$38)*E152+SQRT(1-Inputs!$B$38)*_xlfn.NORM.S.INV(RAND())</f>
        <v>-0.72284765677349971</v>
      </c>
      <c r="Q152" s="23">
        <f ca="1">SQRT(Inputs!$B$38)*F152+SQRT(1-Inputs!$B$38)*_xlfn.NORM.S.INV(RAND())</f>
        <v>0.10401509181629555</v>
      </c>
      <c r="R152" s="23">
        <f ca="1">SQRT(Inputs!$B$38)*G152+SQRT(1-Inputs!$B$38)*_xlfn.NORM.S.INV(RAND())</f>
        <v>-0.28134786894671526</v>
      </c>
      <c r="S152" s="23">
        <f ca="1">SQRT(Inputs!$B$38)*H152+SQRT(1-Inputs!$B$38)*_xlfn.NORM.S.INV(RAND())</f>
        <v>0.48444625206465486</v>
      </c>
      <c r="T152" s="23">
        <f ca="1">SQRT(Inputs!$B$38)*I152+SQRT(1-Inputs!$B$38)*_xlfn.NORM.S.INV(RAND())</f>
        <v>0.84935493162849529</v>
      </c>
      <c r="U152" s="23">
        <f ca="1">SQRT(Inputs!$B$38)*J152+SQRT(1-Inputs!$B$38)*_xlfn.NORM.S.INV(RAND())</f>
        <v>-1.9235703763211831</v>
      </c>
      <c r="V152" s="23">
        <f ca="1">SQRT(Inputs!$B$38)*K152+SQRT(1-Inputs!$B$38)*_xlfn.NORM.S.INV(RAND())</f>
        <v>0.30510469597637663</v>
      </c>
      <c r="W152" s="23">
        <f ca="1">SQRT(Inputs!$B$38)*L152+SQRT(1-Inputs!$B$38)*_xlfn.NORM.S.INV(RAND())</f>
        <v>1.013744487713951</v>
      </c>
      <c r="X152" s="23">
        <f ca="1">SQRT(Inputs!$B$38)*M152+SQRT(1-Inputs!$B$38)*_xlfn.NORM.S.INV(RAND())</f>
        <v>6.824440062186897E-2</v>
      </c>
      <c r="Y152" s="23">
        <f ca="1">SQRT(Inputs!$B$38)*C152+SQRT(1-Inputs!$B$38)*_xlfn.NORM.S.INV(RAND())</f>
        <v>0.10222792486330348</v>
      </c>
      <c r="Z152" s="23">
        <f ca="1">SQRT(Inputs!$B$38)*D152+SQRT(1-Inputs!$B$38)*_xlfn.NORM.S.INV(RAND())</f>
        <v>2.0515291539723206</v>
      </c>
      <c r="AA152" s="23">
        <f ca="1">SQRT(Inputs!$B$38)*E152+SQRT(1-Inputs!$B$38)*_xlfn.NORM.S.INV(RAND())</f>
        <v>0.61070383953815055</v>
      </c>
      <c r="AB152" s="23">
        <f ca="1">SQRT(Inputs!$B$38)*F152+SQRT(1-Inputs!$B$38)*_xlfn.NORM.S.INV(RAND())</f>
        <v>0.84737450187659036</v>
      </c>
      <c r="AC152" s="23">
        <f ca="1">SQRT(Inputs!$B$38)*G152+SQRT(1-Inputs!$B$38)*_xlfn.NORM.S.INV(RAND())</f>
        <v>-0.67230876511964321</v>
      </c>
      <c r="AD152" s="23">
        <f ca="1">SQRT(Inputs!$B$38)*H152+SQRT(1-Inputs!$B$38)*_xlfn.NORM.S.INV(RAND())</f>
        <v>0.44831729368902595</v>
      </c>
      <c r="AE152" s="23">
        <f ca="1">SQRT(Inputs!$B$38)*I152+SQRT(1-Inputs!$B$38)*_xlfn.NORM.S.INV(RAND())</f>
        <v>-1.3573801360876099</v>
      </c>
      <c r="AF152" s="23">
        <f ca="1">SQRT(Inputs!$B$38)*J152+SQRT(1-Inputs!$B$38)*_xlfn.NORM.S.INV(RAND())</f>
        <v>3.5481763121446019E-2</v>
      </c>
      <c r="AG152" s="23">
        <f ca="1">SQRT(Inputs!$B$38)*K152+SQRT(1-Inputs!$B$38)*_xlfn.NORM.S.INV(RAND())</f>
        <v>1.4815781073827341</v>
      </c>
      <c r="AH152" s="23">
        <f ca="1">SQRT(Inputs!$B$38)*L152+SQRT(1-Inputs!$B$38)*_xlfn.NORM.S.INV(RAND())</f>
        <v>1.1854732974633135</v>
      </c>
      <c r="AI152" s="23">
        <f ca="1">SQRT(Inputs!$B$38)*M152+SQRT(1-Inputs!$B$38)*_xlfn.NORM.S.INV(RAND())</f>
        <v>-0.9903654370923185</v>
      </c>
      <c r="AJ152" s="23">
        <f ca="1">SQRT(Inputs!$B$38)*C152+SQRT(1-Inputs!$B$38)*_xlfn.NORM.S.INV(RAND())</f>
        <v>0.48391241855597256</v>
      </c>
      <c r="AK152" s="23">
        <f ca="1">SQRT(Inputs!$B$38)*D152+SQRT(1-Inputs!$B$38)*_xlfn.NORM.S.INV(RAND())</f>
        <v>1.130965147575679</v>
      </c>
      <c r="AL152" s="23">
        <f ca="1">SQRT(Inputs!$B$38)*E152+SQRT(1-Inputs!$B$38)*_xlfn.NORM.S.INV(RAND())</f>
        <v>1.5775220910879675</v>
      </c>
      <c r="AM152" s="23">
        <f ca="1">SQRT(Inputs!$B$38)*F152+SQRT(1-Inputs!$B$38)*_xlfn.NORM.S.INV(RAND())</f>
        <v>1.3725229104673082</v>
      </c>
      <c r="AN152" s="23">
        <f ca="1">SQRT(Inputs!$B$38)*G152+SQRT(1-Inputs!$B$38)*_xlfn.NORM.S.INV(RAND())</f>
        <v>2.3420210513255912</v>
      </c>
      <c r="AO152" s="23">
        <f ca="1">SQRT(Inputs!$B$38)*H152+SQRT(1-Inputs!$B$38)*_xlfn.NORM.S.INV(RAND())</f>
        <v>-0.52407226827853193</v>
      </c>
      <c r="AP152" s="23">
        <f ca="1">SQRT(Inputs!$B$38)*I152+SQRT(1-Inputs!$B$38)*_xlfn.NORM.S.INV(RAND())</f>
        <v>-0.61321103457733273</v>
      </c>
      <c r="AQ152" s="23">
        <f ca="1">SQRT(Inputs!$B$38)*J152+SQRT(1-Inputs!$B$38)*_xlfn.NORM.S.INV(RAND())</f>
        <v>-1.3378920968789394</v>
      </c>
      <c r="AR152" s="23">
        <f ca="1">SQRT(Inputs!$B$38)*K152+SQRT(1-Inputs!$B$38)*_xlfn.NORM.S.INV(RAND())</f>
        <v>1.1890144029315983</v>
      </c>
      <c r="AS152" s="23">
        <f ca="1">SQRT(Inputs!$B$38)*L152+SQRT(1-Inputs!$B$38)*_xlfn.NORM.S.INV(RAND())</f>
        <v>0.4711378324048574</v>
      </c>
      <c r="AT152" s="23">
        <f ca="1">SQRT(Inputs!$B$38)*M152+SQRT(1-Inputs!$B$38)*_xlfn.NORM.S.INV(RAND())</f>
        <v>-8.3179377527321324E-2</v>
      </c>
      <c r="AU152" s="15">
        <f ca="1">Inputs!$B$6*EXP($B$8-0.5*C$5^2+C$5*N152)</f>
        <v>4674.3673284486431</v>
      </c>
      <c r="AV152" s="15">
        <f t="shared" ca="1" si="73"/>
        <v>6697.4258082232172</v>
      </c>
      <c r="AW152" s="15">
        <f t="shared" ca="1" si="74"/>
        <v>7407.7024811191959</v>
      </c>
      <c r="AX152" s="15">
        <f t="shared" ca="1" si="75"/>
        <v>9162.35474750914</v>
      </c>
      <c r="AY152" s="15">
        <f t="shared" ca="1" si="76"/>
        <v>10835.389146992264</v>
      </c>
      <c r="AZ152" s="15">
        <f t="shared" ca="1" si="77"/>
        <v>13978.122580649677</v>
      </c>
      <c r="BA152" s="15">
        <f t="shared" ca="1" si="78"/>
        <v>18695.856558053649</v>
      </c>
      <c r="BB152" s="15">
        <f t="shared" ca="1" si="79"/>
        <v>18877.168624711929</v>
      </c>
      <c r="BC152" s="15">
        <f t="shared" ca="1" si="80"/>
        <v>23810.769594257279</v>
      </c>
      <c r="BD152" s="15">
        <f t="shared" ca="1" si="81"/>
        <v>32071.728425335215</v>
      </c>
      <c r="BE152" s="15">
        <f t="shared" ca="1" si="82"/>
        <v>39544.827597562777</v>
      </c>
      <c r="BF152" s="15">
        <f ca="1">Inputs!$B$13*EXP($B$9-0.5*C$6^2+C$6*Y152)</f>
        <v>14114.186159240553</v>
      </c>
      <c r="BG152" s="15">
        <f t="shared" ca="1" si="83"/>
        <v>24907.493805504797</v>
      </c>
      <c r="BH152" s="15">
        <f t="shared" ca="1" si="84"/>
        <v>33676.383210843902</v>
      </c>
      <c r="BI152" s="15">
        <f t="shared" ca="1" si="85"/>
        <v>46968.224801780008</v>
      </c>
      <c r="BJ152" s="15">
        <f t="shared" ca="1" si="86"/>
        <v>52261.747816544732</v>
      </c>
      <c r="BK152" s="15">
        <f t="shared" ca="1" si="87"/>
        <v>68178.227862382104</v>
      </c>
      <c r="BL152" s="15">
        <f t="shared" ca="1" si="88"/>
        <v>70239.851698193306</v>
      </c>
      <c r="BM152" s="15">
        <f t="shared" ca="1" si="89"/>
        <v>86721.347600836336</v>
      </c>
      <c r="BN152" s="15">
        <f t="shared" ca="1" si="90"/>
        <v>127377.94703074281</v>
      </c>
      <c r="BO152" s="15">
        <f t="shared" ca="1" si="91"/>
        <v>179880.92372766588</v>
      </c>
      <c r="BP152" s="15">
        <f t="shared" ca="1" si="92"/>
        <v>197900.6062848568</v>
      </c>
      <c r="BQ152" s="15">
        <f ca="1">Inputs!$B$20*EXP($B$10-0.5*C$7^2+C$7*AJ152)</f>
        <v>5092.7031697287612</v>
      </c>
      <c r="BR152" s="15">
        <f t="shared" ca="1" si="93"/>
        <v>9896.3124436135022</v>
      </c>
      <c r="BS152" s="15">
        <f t="shared" ca="1" si="94"/>
        <v>21318.994498558644</v>
      </c>
      <c r="BT152" s="15">
        <f t="shared" ca="1" si="95"/>
        <v>42134.058108551406</v>
      </c>
      <c r="BU152" s="15">
        <f t="shared" ca="1" si="96"/>
        <v>102913.64568479999</v>
      </c>
      <c r="BV152" s="15">
        <f t="shared" ca="1" si="97"/>
        <v>127236.53733677395</v>
      </c>
      <c r="BW152" s="15">
        <f t="shared" ca="1" si="98"/>
        <v>155940.50442629022</v>
      </c>
      <c r="BX152" s="15">
        <f t="shared" ca="1" si="99"/>
        <v>166796.9011015447</v>
      </c>
      <c r="BY152" s="15">
        <f t="shared" ca="1" si="100"/>
        <v>293410.37816029805</v>
      </c>
      <c r="BZ152" s="15">
        <f t="shared" ca="1" si="101"/>
        <v>448942.99444913282</v>
      </c>
      <c r="CA152" s="15">
        <f t="shared" ca="1" si="102"/>
        <v>621375.85634268913</v>
      </c>
      <c r="CB152" s="15">
        <f ca="1">(AU152*DCF!C$10-DCF!C$5*MAX(AU152*DCF!C$10,0)-MAX(AU152-Inputs!$B$6,0)/Inputs!$B$10)*DCF!C$6</f>
        <v>1045.1268829154021</v>
      </c>
      <c r="CC152" s="15">
        <f ca="1">(AV152*DCF!D$10-DCF!D$5*MAX(AV152*DCF!D$10,0)-MAX(AV152-AU152,0)/Inputs!$B$10)*DCF!D$6</f>
        <v>1139.182304092647</v>
      </c>
      <c r="CD152" s="15">
        <f ca="1">(AW152*DCF!E$10-DCF!E$5*MAX(AW152*DCF!E$10,0)-MAX(AW152-AV152,0)/Inputs!$B$10)*DCF!E$6</f>
        <v>1550.3368617068761</v>
      </c>
      <c r="CE152" s="15">
        <f ca="1">(AX152*DCF!F$10-DCF!F$5*MAX(AX152*DCF!F$10,0)-MAX(AX152-AW152,0)/Inputs!$B$10)*DCF!F$6</f>
        <v>1635.0278057861128</v>
      </c>
      <c r="CF152" s="15">
        <f ca="1">(AY152*DCF!G$10-DCF!G$5*MAX(AY152*DCF!G$10,0)-MAX(AY152-AX152,0)/Inputs!$B$10)*DCF!G$6</f>
        <v>1910.9358141752773</v>
      </c>
      <c r="CG152" s="15">
        <f ca="1">(AZ152*DCF!H$10-DCF!H$5*MAX(AZ152*DCF!H$10,0)-MAX(AZ152-AY152,0)/Inputs!$B$10)*DCF!H$6</f>
        <v>2155.813863195559</v>
      </c>
      <c r="CH152" s="15">
        <f ca="1">(BA152*DCF!I$10-DCF!I$5*MAX(BA152*DCF!I$10,0)-MAX(BA152-AZ152,0)/Inputs!$B$10)*DCF!I$6</f>
        <v>2641.1772994800158</v>
      </c>
      <c r="CI152" s="15">
        <f ca="1">(BB152*DCF!J$10-DCF!J$5*MAX(BB152*DCF!J$10,0)-MAX(BB152-BA152,0)/Inputs!$B$10)*DCF!J$6</f>
        <v>3211.8910812356517</v>
      </c>
      <c r="CJ152" s="15">
        <f ca="1">(BC152*DCF!K$10-DCF!K$5*MAX(BC152*DCF!K$10,0)-MAX(BC152-BB152,0)/Inputs!$B$10)*DCF!K$6</f>
        <v>3142.5224689853353</v>
      </c>
      <c r="CK152" s="15">
        <f ca="1">(BD152*DCF!L$10-DCF!L$5*MAX(BD152*DCF!L$10,0)-MAX(BD152-BC152,0)/Inputs!$B$10)*DCF!L$6</f>
        <v>3768.7507880368107</v>
      </c>
      <c r="CL152" s="15">
        <f ca="1">(BE152*DCF!M$10-DCF!M$5*MAX(BE152*DCF!M$10,0)-MAX(BE152-BD152,0)/Inputs!$B$10)*DCF!M$6</f>
        <v>4687.5451031633929</v>
      </c>
      <c r="CM152" s="15">
        <f ca="1">(BF152*DCF!C$28-DCF!C$5*MAX(BF152*DCF!C$28,0)-MAX(BF152-Inputs!$B$13,0)/Inputs!$B$17)*DCF!C$6</f>
        <v>3677.7219124586436</v>
      </c>
      <c r="CN152" s="15">
        <f ca="1">(BG152*DCF!D$28-DCF!D$5*MAX(BG152*DCF!D$28,0)-MAX(BG152-BF152,0)/Inputs!$B$17)*DCF!D$6</f>
        <v>5033.1239973986749</v>
      </c>
      <c r="CO152" s="15">
        <f ca="1">(BH152*DCF!E$28-DCF!E$5*MAX(BH152*DCF!E$28,0)-MAX(BH152-BG152,0)/Inputs!$B$17)*DCF!E$6</f>
        <v>7809.5239819851704</v>
      </c>
      <c r="CP152" s="15">
        <f ca="1">(BI152*DCF!F$28-DCF!F$5*MAX(BI152*DCF!F$28,0)-MAX(BI152-BH152,0)/Inputs!$B$17)*DCF!F$6</f>
        <v>10330.645994920096</v>
      </c>
      <c r="CQ152" s="15">
        <f ca="1">(BJ152*DCF!G$28-DCF!G$5*MAX(BJ152*DCF!G$28,0)-MAX(BJ152-BI152,0)/Inputs!$B$17)*DCF!G$6</f>
        <v>12669.388702279408</v>
      </c>
      <c r="CR152" s="15">
        <f ca="1">(BK152*DCF!H$28-DCF!H$5*MAX(BK152*DCF!H$28,0)-MAX(BK152-BJ152,0)/Inputs!$B$17)*DCF!H$6</f>
        <v>14388.253616046955</v>
      </c>
      <c r="CS152" s="15">
        <f ca="1">(BL152*DCF!I$28-DCF!I$5*MAX(BL152*DCF!I$28,0)-MAX(BL152-BK152,0)/Inputs!$B$17)*DCF!I$6</f>
        <v>16221.208228029996</v>
      </c>
      <c r="CT152" s="15">
        <f ca="1">(BM152*DCF!J$28-DCF!J$5*MAX(BM152*DCF!J$28,0)-MAX(BM152-BL152,0)/Inputs!$B$17)*DCF!J$6</f>
        <v>17160.748089001569</v>
      </c>
      <c r="CU152" s="15">
        <f ca="1">(BN152*DCF!K$28-DCF!K$5*MAX(BN152*DCF!K$28,0)-MAX(BN152-BM152,0)/Inputs!$B$17)*DCF!K$6</f>
        <v>21920.194780082427</v>
      </c>
      <c r="CV152" s="15">
        <f ca="1">(BO152*DCF!L$28-DCF!L$5*MAX(BO152*DCF!L$28,0)-MAX(BO152-BN152,0)/Inputs!$B$17)*DCF!L$6</f>
        <v>29949.220600303615</v>
      </c>
      <c r="CW152" s="15">
        <f ca="1">(BP152*DCF!M$28-DCF!M$5*MAX(BP152*DCF!M$28,0)-MAX(BP152-BO152,0)/Inputs!$B$17)*DCF!M$6</f>
        <v>35351.550435679914</v>
      </c>
      <c r="CX152" s="15">
        <f ca="1">(BQ152*DCF!C$46-DCF!C$5*MAX(BQ152*DCF!C$46,0)-MAX(BQ152-Inputs!$B$20,0)/Inputs!$B$24)*DCF!C$6</f>
        <v>-2049.9098173640377</v>
      </c>
      <c r="CY152" s="15">
        <f ca="1">(BR152*DCF!D$46-DCF!D$5*MAX(BR152*DCF!D$46,0)-MAX(BR152-BQ152,0)/Inputs!$B$24)*DCF!D$6</f>
        <v>-3738.7299527247542</v>
      </c>
      <c r="CZ152" s="15">
        <f ca="1">(BS152*DCF!E$46-DCF!E$5*MAX(BS152*DCF!E$46,0)-MAX(BS152-BR152,0)/Inputs!$B$24)*DCF!E$6</f>
        <v>-7023.5150232050864</v>
      </c>
      <c r="DA152" s="15">
        <f ca="1">(BT152*DCF!F$46-DCF!F$5*MAX(BT152*DCF!F$46,0)-MAX(BT152-BS152,0)/Inputs!$B$24)*DCF!F$6</f>
        <v>-10647.891178055499</v>
      </c>
      <c r="DB152" s="15">
        <f ca="1">(BU152*DCF!G$46-DCF!G$5*MAX(BU152*DCF!G$46,0)-MAX(BU152-BT152,0)/Inputs!$B$24)*DCF!G$6</f>
        <v>-23906.86411092796</v>
      </c>
      <c r="DC152" s="15">
        <f ca="1">(BV152*DCF!H$46-DCF!H$5*MAX(BV152*DCF!H$46,0)-MAX(BV152-BU152,0)/Inputs!$B$24)*DCF!H$6</f>
        <v>-7558.1895520211892</v>
      </c>
      <c r="DD152" s="15">
        <f ca="1">(BW152*DCF!I$46-DCF!I$5*MAX(BW152*DCF!I$46,0)-MAX(BW152-BV152,0)/Inputs!$B$24)*DCF!I$6</f>
        <v>-4638.2921348937134</v>
      </c>
      <c r="DE152" s="15">
        <f ca="1">(BX152*DCF!J$46-DCF!J$5*MAX(BX152*DCF!J$46,0)-MAX(BX152-BW152,0)/Inputs!$B$24)*DCF!J$6</f>
        <v>4117.729587254229</v>
      </c>
      <c r="DF152" s="15">
        <f ca="1">(BY152*DCF!K$46-DCF!K$5*MAX(BY152*DCF!K$46,0)-MAX(BY152-BX152,0)/Inputs!$B$24)*DCF!K$6</f>
        <v>-14256.35002119166</v>
      </c>
      <c r="DG152" s="15">
        <f ca="1">(BZ152*DCF!L$46-DCF!L$5*MAX(BZ152*DCF!L$46,0)-MAX(BZ152-BY152,0)/Inputs!$B$24)*DCF!L$6</f>
        <v>-4164.1936324566786</v>
      </c>
      <c r="DH152" s="15">
        <f ca="1">(CA152*DCF!M$46-DCF!M$5*MAX(CA152*DCF!M$46,0)-MAX(CA152-BZ152,0)/Inputs!$B$24)*DCF!M$6</f>
        <v>12665.269288863077</v>
      </c>
      <c r="DI152" s="15">
        <f ca="1">SUM(CB152:CL152)+BE152*DCF!M$10*(1+Inputs!$B$30)*(1-Inputs!$B$33)*(1-Inputs!$B$30/Inputs!$B$31)/(Inputs!$B$29-Inputs!$B$30)*DCF!M$6</f>
        <v>136942.08840299936</v>
      </c>
      <c r="DJ152" s="15">
        <f ca="1">SUM(CM152:CW152)+BP152*DCF!M$28*(1+Inputs!$B$30)*(1-Inputs!$B$33)*(1-Inputs!$B$30/Inputs!$B$31)/(Inputs!$B$29-Inputs!$B$30)*DCF!M$6</f>
        <v>908858.252678658</v>
      </c>
      <c r="DK152" s="15">
        <f ca="1">SUM(CX152:DH152)+CA152*DCF!M$46*(1+Inputs!$B$30)*(1-Inputs!$B$33)*(1-Inputs!$B$30/Inputs!$B$31)/(Inputs!$B$29-Inputs!$B$30)*DCF!M$6</f>
        <v>899519.74403480801</v>
      </c>
      <c r="DM152" s="15">
        <f ca="1">DI152+DJ152+DK152+Inputs!$B$34+Inputs!$B$36-Inputs!$B$35</f>
        <v>2022171.0851164653</v>
      </c>
    </row>
    <row r="153" spans="1:117" x14ac:dyDescent="0.75">
      <c r="A153" s="11">
        <v>140</v>
      </c>
      <c r="C153" s="23">
        <f t="shared" ca="1" si="103"/>
        <v>1.5603906733537063E-2</v>
      </c>
      <c r="D153" s="23">
        <f t="shared" ca="1" si="103"/>
        <v>0.84332056480627415</v>
      </c>
      <c r="E153" s="23">
        <f t="shared" ca="1" si="103"/>
        <v>-0.4985630855494535</v>
      </c>
      <c r="F153" s="23">
        <f t="shared" ca="1" si="103"/>
        <v>5.9226389455617576E-2</v>
      </c>
      <c r="G153" s="23">
        <f t="shared" ca="1" si="103"/>
        <v>-1.0498958496264301</v>
      </c>
      <c r="H153" s="23">
        <f t="shared" ca="1" si="103"/>
        <v>-0.59421910152652191</v>
      </c>
      <c r="I153" s="23">
        <f t="shared" ca="1" si="103"/>
        <v>-0.31278363961065592</v>
      </c>
      <c r="J153" s="23">
        <f t="shared" ca="1" si="103"/>
        <v>-0.98600132909334559</v>
      </c>
      <c r="K153" s="23">
        <f t="shared" ca="1" si="103"/>
        <v>-1.6441599755659501E-2</v>
      </c>
      <c r="L153" s="23">
        <f t="shared" ca="1" si="103"/>
        <v>0.40913165821288339</v>
      </c>
      <c r="M153" s="23">
        <f t="shared" ca="1" si="103"/>
        <v>0.29065305594516649</v>
      </c>
      <c r="N153" s="23">
        <f ca="1">SQRT(Inputs!$B$38)*C153+SQRT(1-Inputs!$B$38)*_xlfn.NORM.S.INV(RAND())</f>
        <v>0.60749325255740338</v>
      </c>
      <c r="O153" s="23">
        <f ca="1">SQRT(Inputs!$B$38)*D153+SQRT(1-Inputs!$B$38)*_xlfn.NORM.S.INV(RAND())</f>
        <v>1.2441658538935794</v>
      </c>
      <c r="P153" s="23">
        <f ca="1">SQRT(Inputs!$B$38)*E153+SQRT(1-Inputs!$B$38)*_xlfn.NORM.S.INV(RAND())</f>
        <v>-0.8345052093065497</v>
      </c>
      <c r="Q153" s="23">
        <f ca="1">SQRT(Inputs!$B$38)*F153+SQRT(1-Inputs!$B$38)*_xlfn.NORM.S.INV(RAND())</f>
        <v>-4.8875265306037696E-2</v>
      </c>
      <c r="R153" s="23">
        <f ca="1">SQRT(Inputs!$B$38)*G153+SQRT(1-Inputs!$B$38)*_xlfn.NORM.S.INV(RAND())</f>
        <v>-1.2580101673317352</v>
      </c>
      <c r="S153" s="23">
        <f ca="1">SQRT(Inputs!$B$38)*H153+SQRT(1-Inputs!$B$38)*_xlfn.NORM.S.INV(RAND())</f>
        <v>1.0525392069152431</v>
      </c>
      <c r="T153" s="23">
        <f ca="1">SQRT(Inputs!$B$38)*I153+SQRT(1-Inputs!$B$38)*_xlfn.NORM.S.INV(RAND())</f>
        <v>-0.98481823158245196</v>
      </c>
      <c r="U153" s="23">
        <f ca="1">SQRT(Inputs!$B$38)*J153+SQRT(1-Inputs!$B$38)*_xlfn.NORM.S.INV(RAND())</f>
        <v>-0.52214410715681414</v>
      </c>
      <c r="V153" s="23">
        <f ca="1">SQRT(Inputs!$B$38)*K153+SQRT(1-Inputs!$B$38)*_xlfn.NORM.S.INV(RAND())</f>
        <v>-1.9665699934263674</v>
      </c>
      <c r="W153" s="23">
        <f ca="1">SQRT(Inputs!$B$38)*L153+SQRT(1-Inputs!$B$38)*_xlfn.NORM.S.INV(RAND())</f>
        <v>1.0853012121615695</v>
      </c>
      <c r="X153" s="23">
        <f ca="1">SQRT(Inputs!$B$38)*M153+SQRT(1-Inputs!$B$38)*_xlfn.NORM.S.INV(RAND())</f>
        <v>0.23758329887330715</v>
      </c>
      <c r="Y153" s="23">
        <f ca="1">SQRT(Inputs!$B$38)*C153+SQRT(1-Inputs!$B$38)*_xlfn.NORM.S.INV(RAND())</f>
        <v>-0.46079913489288765</v>
      </c>
      <c r="Z153" s="23">
        <f ca="1">SQRT(Inputs!$B$38)*D153+SQRT(1-Inputs!$B$38)*_xlfn.NORM.S.INV(RAND())</f>
        <v>0.22492740349529722</v>
      </c>
      <c r="AA153" s="23">
        <f ca="1">SQRT(Inputs!$B$38)*E153+SQRT(1-Inputs!$B$38)*_xlfn.NORM.S.INV(RAND())</f>
        <v>0.50718563098618641</v>
      </c>
      <c r="AB153" s="23">
        <f ca="1">SQRT(Inputs!$B$38)*F153+SQRT(1-Inputs!$B$38)*_xlfn.NORM.S.INV(RAND())</f>
        <v>7.4885611404374414E-2</v>
      </c>
      <c r="AC153" s="23">
        <f ca="1">SQRT(Inputs!$B$38)*G153+SQRT(1-Inputs!$B$38)*_xlfn.NORM.S.INV(RAND())</f>
        <v>-1.2400489077890171</v>
      </c>
      <c r="AD153" s="23">
        <f ca="1">SQRT(Inputs!$B$38)*H153+SQRT(1-Inputs!$B$38)*_xlfn.NORM.S.INV(RAND())</f>
        <v>-0.90245127674876913</v>
      </c>
      <c r="AE153" s="23">
        <f ca="1">SQRT(Inputs!$B$38)*I153+SQRT(1-Inputs!$B$38)*_xlfn.NORM.S.INV(RAND())</f>
        <v>1.4965723355686305</v>
      </c>
      <c r="AF153" s="23">
        <f ca="1">SQRT(Inputs!$B$38)*J153+SQRT(1-Inputs!$B$38)*_xlfn.NORM.S.INV(RAND())</f>
        <v>-0.32095698428880864</v>
      </c>
      <c r="AG153" s="23">
        <f ca="1">SQRT(Inputs!$B$38)*K153+SQRT(1-Inputs!$B$38)*_xlfn.NORM.S.INV(RAND())</f>
        <v>0.14990932985264582</v>
      </c>
      <c r="AH153" s="23">
        <f ca="1">SQRT(Inputs!$B$38)*L153+SQRT(1-Inputs!$B$38)*_xlfn.NORM.S.INV(RAND())</f>
        <v>-0.27851913003423484</v>
      </c>
      <c r="AI153" s="23">
        <f ca="1">SQRT(Inputs!$B$38)*M153+SQRT(1-Inputs!$B$38)*_xlfn.NORM.S.INV(RAND())</f>
        <v>-0.56776714304457365</v>
      </c>
      <c r="AJ153" s="23">
        <f ca="1">SQRT(Inputs!$B$38)*C153+SQRT(1-Inputs!$B$38)*_xlfn.NORM.S.INV(RAND())</f>
        <v>0.52166975099788981</v>
      </c>
      <c r="AK153" s="23">
        <f ca="1">SQRT(Inputs!$B$38)*D153+SQRT(1-Inputs!$B$38)*_xlfn.NORM.S.INV(RAND())</f>
        <v>1.0563657244516413</v>
      </c>
      <c r="AL153" s="23">
        <f ca="1">SQRT(Inputs!$B$38)*E153+SQRT(1-Inputs!$B$38)*_xlfn.NORM.S.INV(RAND())</f>
        <v>1.4931179920817383E-3</v>
      </c>
      <c r="AM153" s="23">
        <f ca="1">SQRT(Inputs!$B$38)*F153+SQRT(1-Inputs!$B$38)*_xlfn.NORM.S.INV(RAND())</f>
        <v>-1.3199709887925555</v>
      </c>
      <c r="AN153" s="23">
        <f ca="1">SQRT(Inputs!$B$38)*G153+SQRT(1-Inputs!$B$38)*_xlfn.NORM.S.INV(RAND())</f>
        <v>-0.56361473989514022</v>
      </c>
      <c r="AO153" s="23">
        <f ca="1">SQRT(Inputs!$B$38)*H153+SQRT(1-Inputs!$B$38)*_xlfn.NORM.S.INV(RAND())</f>
        <v>-1.0074158989252255</v>
      </c>
      <c r="AP153" s="23">
        <f ca="1">SQRT(Inputs!$B$38)*I153+SQRT(1-Inputs!$B$38)*_xlfn.NORM.S.INV(RAND())</f>
        <v>1.0682811821392015</v>
      </c>
      <c r="AQ153" s="23">
        <f ca="1">SQRT(Inputs!$B$38)*J153+SQRT(1-Inputs!$B$38)*_xlfn.NORM.S.INV(RAND())</f>
        <v>-1.0026071281212094</v>
      </c>
      <c r="AR153" s="23">
        <f ca="1">SQRT(Inputs!$B$38)*K153+SQRT(1-Inputs!$B$38)*_xlfn.NORM.S.INV(RAND())</f>
        <v>-0.25203897550133969</v>
      </c>
      <c r="AS153" s="23">
        <f ca="1">SQRT(Inputs!$B$38)*L153+SQRT(1-Inputs!$B$38)*_xlfn.NORM.S.INV(RAND())</f>
        <v>-5.1319232427671391E-2</v>
      </c>
      <c r="AT153" s="23">
        <f ca="1">SQRT(Inputs!$B$38)*M153+SQRT(1-Inputs!$B$38)*_xlfn.NORM.S.INV(RAND())</f>
        <v>8.4906289584258873E-2</v>
      </c>
      <c r="AU153" s="15">
        <f ca="1">Inputs!$B$6*EXP($B$8-0.5*C$5^2+C$5*N153)</f>
        <v>5475.0091023242012</v>
      </c>
      <c r="AV153" s="15">
        <f t="shared" ca="1" si="73"/>
        <v>8002.140110043717</v>
      </c>
      <c r="AW153" s="15">
        <f t="shared" ca="1" si="74"/>
        <v>8718.4860864367693</v>
      </c>
      <c r="AX153" s="15">
        <f t="shared" ca="1" si="75"/>
        <v>10579.598250983423</v>
      </c>
      <c r="AY153" s="15">
        <f t="shared" ca="1" si="76"/>
        <v>11162.717235619484</v>
      </c>
      <c r="AZ153" s="15">
        <f t="shared" ca="1" si="77"/>
        <v>15330.025542520649</v>
      </c>
      <c r="BA153" s="15">
        <f t="shared" ca="1" si="78"/>
        <v>16922.732611181174</v>
      </c>
      <c r="BB153" s="15">
        <f t="shared" ca="1" si="79"/>
        <v>19662.583412686243</v>
      </c>
      <c r="BC153" s="15">
        <f t="shared" ca="1" si="80"/>
        <v>19917.879687847948</v>
      </c>
      <c r="BD153" s="15">
        <f t="shared" ca="1" si="81"/>
        <v>27008.393373761544</v>
      </c>
      <c r="BE153" s="15">
        <f t="shared" ca="1" si="82"/>
        <v>33819.282242974434</v>
      </c>
      <c r="BF153" s="15">
        <f ca="1">Inputs!$B$13*EXP($B$9-0.5*C$6^2+C$6*Y153)</f>
        <v>12623.518073644307</v>
      </c>
      <c r="BG153" s="15">
        <f t="shared" ca="1" si="83"/>
        <v>16021.968193924267</v>
      </c>
      <c r="BH153" s="15">
        <f t="shared" ca="1" si="84"/>
        <v>21293.878022451983</v>
      </c>
      <c r="BI153" s="15">
        <f t="shared" ca="1" si="85"/>
        <v>26369.10442461698</v>
      </c>
      <c r="BJ153" s="15">
        <f t="shared" ca="1" si="86"/>
        <v>27035.457132070842</v>
      </c>
      <c r="BK153" s="15">
        <f t="shared" ca="1" si="87"/>
        <v>29344.692750362061</v>
      </c>
      <c r="BL153" s="15">
        <f t="shared" ca="1" si="88"/>
        <v>43761.333744638527</v>
      </c>
      <c r="BM153" s="15">
        <f t="shared" ca="1" si="89"/>
        <v>51689.535441811422</v>
      </c>
      <c r="BN153" s="15">
        <f t="shared" ca="1" si="90"/>
        <v>64724.009382073891</v>
      </c>
      <c r="BO153" s="15">
        <f t="shared" ca="1" si="91"/>
        <v>77099.274245862252</v>
      </c>
      <c r="BP153" s="15">
        <f t="shared" ca="1" si="92"/>
        <v>88982.751085668759</v>
      </c>
      <c r="BQ153" s="15">
        <f ca="1">Inputs!$B$20*EXP($B$10-0.5*C$7^2+C$7*AJ153)</f>
        <v>5161.3627133790233</v>
      </c>
      <c r="BR153" s="15">
        <f t="shared" ca="1" si="93"/>
        <v>9794.9093225312026</v>
      </c>
      <c r="BS153" s="15">
        <f t="shared" ca="1" si="94"/>
        <v>13418.829626073564</v>
      </c>
      <c r="BT153" s="15">
        <f t="shared" ca="1" si="95"/>
        <v>13086.601453993202</v>
      </c>
      <c r="BU153" s="15">
        <f t="shared" ca="1" si="96"/>
        <v>15824.296006803257</v>
      </c>
      <c r="BV153" s="15">
        <f t="shared" ca="1" si="97"/>
        <v>17545.67477591334</v>
      </c>
      <c r="BW153" s="15">
        <f t="shared" ca="1" si="98"/>
        <v>30695.642891506814</v>
      </c>
      <c r="BX153" s="15">
        <f t="shared" ca="1" si="99"/>
        <v>35115.373990765016</v>
      </c>
      <c r="BY153" s="15">
        <f t="shared" ca="1" si="100"/>
        <v>46886.286258626205</v>
      </c>
      <c r="BZ153" s="15">
        <f t="shared" ca="1" si="101"/>
        <v>65170.286191655927</v>
      </c>
      <c r="CA153" s="15">
        <f t="shared" ca="1" si="102"/>
        <v>92936.160534294439</v>
      </c>
      <c r="CB153" s="15">
        <f ca="1">(AU153*DCF!C$10-DCF!C$5*MAX(AU153*DCF!C$10,0)-MAX(AU153-Inputs!$B$6,0)/Inputs!$B$10)*DCF!C$6</f>
        <v>1039.4181643606214</v>
      </c>
      <c r="CC153" s="15">
        <f ca="1">(AV153*DCF!D$10-DCF!D$5*MAX(AV153*DCF!D$10,0)-MAX(AV153-AU153,0)/Inputs!$B$10)*DCF!D$6</f>
        <v>1334.292682588009</v>
      </c>
      <c r="CD153" s="15">
        <f ca="1">(AW153*DCF!E$10-DCF!E$5*MAX(AW153*DCF!E$10,0)-MAX(AW153-AV153,0)/Inputs!$B$10)*DCF!E$6</f>
        <v>1851.6088717682665</v>
      </c>
      <c r="CE153" s="15">
        <f ca="1">(AX153*DCF!F$10-DCF!F$5*MAX(AX153*DCF!F$10,0)-MAX(AX153-AW153,0)/Inputs!$B$10)*DCF!F$6</f>
        <v>1922.2581386013637</v>
      </c>
      <c r="CF153" s="15">
        <f ca="1">(AY153*DCF!G$10-DCF!G$5*MAX(AY153*DCF!G$10,0)-MAX(AY153-AX153,0)/Inputs!$B$10)*DCF!G$6</f>
        <v>2187.8790219346151</v>
      </c>
      <c r="CG153" s="15">
        <f ca="1">(AZ153*DCF!H$10-DCF!H$5*MAX(AZ153*DCF!H$10,0)-MAX(AZ153-AY153,0)/Inputs!$B$10)*DCF!H$6</f>
        <v>2236.3551562606208</v>
      </c>
      <c r="CH153" s="15">
        <f ca="1">(BA153*DCF!I$10-DCF!I$5*MAX(BA153*DCF!I$10,0)-MAX(BA153-AZ153,0)/Inputs!$B$10)*DCF!I$6</f>
        <v>2829.9061422217974</v>
      </c>
      <c r="CI153" s="15">
        <f ca="1">(BB153*DCF!J$10-DCF!J$5*MAX(BB153*DCF!J$10,0)-MAX(BB153-BA153,0)/Inputs!$B$10)*DCF!J$6</f>
        <v>2958.9656973371712</v>
      </c>
      <c r="CJ153" s="15">
        <f ca="1">(BC153*DCF!K$10-DCF!K$5*MAX(BC153*DCF!K$10,0)-MAX(BC153-BB153,0)/Inputs!$B$10)*DCF!K$6</f>
        <v>3170.7211545577957</v>
      </c>
      <c r="CK153" s="15">
        <f ca="1">(BD153*DCF!L$10-DCF!L$5*MAX(BD153*DCF!L$10,0)-MAX(BD153-BC153,0)/Inputs!$B$10)*DCF!L$6</f>
        <v>3156.4610864744877</v>
      </c>
      <c r="CL153" s="15">
        <f ca="1">(BE153*DCF!M$10-DCF!M$5*MAX(BE153*DCF!M$10,0)-MAX(BE153-BD153,0)/Inputs!$B$10)*DCF!M$6</f>
        <v>3958.7046955115989</v>
      </c>
      <c r="CM153" s="15">
        <f ca="1">(BF153*DCF!C$28-DCF!C$5*MAX(BF153*DCF!C$28,0)-MAX(BF153-Inputs!$B$13,0)/Inputs!$B$17)*DCF!C$6</f>
        <v>3567.0449355157425</v>
      </c>
      <c r="CN153" s="15">
        <f ca="1">(BG153*DCF!D$28-DCF!D$5*MAX(BG153*DCF!D$28,0)-MAX(BG153-BF153,0)/Inputs!$B$17)*DCF!D$6</f>
        <v>3993.7939324338713</v>
      </c>
      <c r="CO153" s="15">
        <f ca="1">(BH153*DCF!E$28-DCF!E$5*MAX(BH153*DCF!E$28,0)-MAX(BH153-BG153,0)/Inputs!$B$17)*DCF!E$6</f>
        <v>4991.784563681269</v>
      </c>
      <c r="CP153" s="15">
        <f ca="1">(BI153*DCF!F$28-DCF!F$5*MAX(BI153*DCF!F$28,0)-MAX(BI153-BH153,0)/Inputs!$B$17)*DCF!F$6</f>
        <v>6234.4920797433333</v>
      </c>
      <c r="CQ153" s="15">
        <f ca="1">(BJ153*DCF!G$28-DCF!G$5*MAX(BJ153*DCF!G$28,0)-MAX(BJ153-BI153,0)/Inputs!$B$17)*DCF!G$6</f>
        <v>6902.4805277052174</v>
      </c>
      <c r="CR153" s="15">
        <f ca="1">(BK153*DCF!H$28-DCF!H$5*MAX(BK153*DCF!H$28,0)-MAX(BK153-BJ153,0)/Inputs!$B$17)*DCF!H$6</f>
        <v>6898.4758594520508</v>
      </c>
      <c r="CS153" s="15">
        <f ca="1">(BL153*DCF!I$28-DCF!I$5*MAX(BL153*DCF!I$28,0)-MAX(BL153-BK153,0)/Inputs!$B$17)*DCF!I$6</f>
        <v>8221.3805805825068</v>
      </c>
      <c r="CT153" s="15">
        <f ca="1">(BM153*DCF!J$28-DCF!J$5*MAX(BM153*DCF!J$28,0)-MAX(BM153-BL153,0)/Inputs!$B$17)*DCF!J$6</f>
        <v>10479.842702980408</v>
      </c>
      <c r="CU153" s="15">
        <f ca="1">(BN153*DCF!K$28-DCF!K$5*MAX(BN153*DCF!K$28,0)-MAX(BN153-BM153,0)/Inputs!$B$17)*DCF!K$6</f>
        <v>12072.076114666466</v>
      </c>
      <c r="CV153" s="15">
        <f ca="1">(BO153*DCF!L$28-DCF!L$5*MAX(BO153*DCF!L$28,0)-MAX(BO153-BN153,0)/Inputs!$B$17)*DCF!L$6</f>
        <v>13982.641661154155</v>
      </c>
      <c r="CW153" s="15">
        <f ca="1">(BP153*DCF!M$28-DCF!M$5*MAX(BP153*DCF!M$28,0)-MAX(BP153-BO153,0)/Inputs!$B$17)*DCF!M$6</f>
        <v>15499.998866575765</v>
      </c>
      <c r="CX153" s="15">
        <f ca="1">(BQ153*DCF!C$46-DCF!C$5*MAX(BQ153*DCF!C$46,0)-MAX(BQ153-Inputs!$B$20,0)/Inputs!$B$24)*DCF!C$6</f>
        <v>-2097.4799399854664</v>
      </c>
      <c r="CY153" s="15">
        <f ca="1">(BR153*DCF!D$46-DCF!D$5*MAX(BR153*DCF!D$46,0)-MAX(BR153-BQ153,0)/Inputs!$B$24)*DCF!D$6</f>
        <v>-3648.8584773142579</v>
      </c>
      <c r="CZ153" s="15">
        <f ca="1">(BS153*DCF!E$46-DCF!E$5*MAX(BS153*DCF!E$46,0)-MAX(BS153-BR153,0)/Inputs!$B$24)*DCF!E$6</f>
        <v>-3015.2495859268915</v>
      </c>
      <c r="DA153" s="15">
        <f ca="1">(BT153*DCF!F$46-DCF!F$5*MAX(BT153*DCF!F$46,0)-MAX(BT153-BS153,0)/Inputs!$B$24)*DCF!F$6</f>
        <v>-953.04905768580579</v>
      </c>
      <c r="DB153" s="15">
        <f ca="1">(BU153*DCF!G$46-DCF!G$5*MAX(BU153*DCF!G$46,0)-MAX(BU153-BT153,0)/Inputs!$B$24)*DCF!G$6</f>
        <v>-1453.2044100030064</v>
      </c>
      <c r="DC153" s="15">
        <f ca="1">(BV153*DCF!H$46-DCF!H$5*MAX(BV153*DCF!H$46,0)-MAX(BV153-BU153,0)/Inputs!$B$24)*DCF!H$6</f>
        <v>-534.90790543825142</v>
      </c>
      <c r="DD153" s="15">
        <f ca="1">(BW153*DCF!I$46-DCF!I$5*MAX(BW153*DCF!I$46,0)-MAX(BW153-BV153,0)/Inputs!$B$24)*DCF!I$6</f>
        <v>-3065.9193629586189</v>
      </c>
      <c r="DE153" s="15">
        <f ca="1">(BX153*DCF!J$46-DCF!J$5*MAX(BX153*DCF!J$46,0)-MAX(BX153-BW153,0)/Inputs!$B$24)*DCF!J$6</f>
        <v>300.95232542110239</v>
      </c>
      <c r="DF153" s="15">
        <f ca="1">(BY153*DCF!K$46-DCF!K$5*MAX(BY153*DCF!K$46,0)-MAX(BY153-BX153,0)/Inputs!$B$24)*DCF!K$6</f>
        <v>-205.25896251028183</v>
      </c>
      <c r="DG153" s="15">
        <f ca="1">(BZ153*DCF!L$46-DCF!L$5*MAX(BZ153*DCF!L$46,0)-MAX(BZ153-BY153,0)/Inputs!$B$24)*DCF!L$6</f>
        <v>367.19078734442388</v>
      </c>
      <c r="DH153" s="15">
        <f ca="1">(CA153*DCF!M$46-DCF!M$5*MAX(CA153*DCF!M$46,0)-MAX(CA153-BZ153,0)/Inputs!$B$24)*DCF!M$6</f>
        <v>1481.2020217009863</v>
      </c>
      <c r="DI153" s="15">
        <f ca="1">SUM(CB153:CL153)+BE153*DCF!M$10*(1+Inputs!$B$30)*(1-Inputs!$B$33)*(1-Inputs!$B$30/Inputs!$B$31)/(Inputs!$B$29-Inputs!$B$30)*DCF!M$6</f>
        <v>120766.08050752412</v>
      </c>
      <c r="DJ153" s="15">
        <f ca="1">SUM(CM153:CW153)+BP153*DCF!M$28*(1+Inputs!$B$30)*(1-Inputs!$B$33)*(1-Inputs!$B$30/Inputs!$B$31)/(Inputs!$B$29-Inputs!$B$30)*DCF!M$6</f>
        <v>423030.90908646962</v>
      </c>
      <c r="DK153" s="15">
        <f ca="1">SUM(CX153:DH153)+CA153*DCF!M$46*(1+Inputs!$B$30)*(1-Inputs!$B$33)*(1-Inputs!$B$30/Inputs!$B$31)/(Inputs!$B$29-Inputs!$B$30)*DCF!M$6</f>
        <v>130865.73061066464</v>
      </c>
      <c r="DM153" s="15">
        <f ca="1">DI153+DJ153+DK153+Inputs!$B$34+Inputs!$B$36-Inputs!$B$35</f>
        <v>751513.72020465834</v>
      </c>
    </row>
    <row r="154" spans="1:117" x14ac:dyDescent="0.75">
      <c r="A154" s="11">
        <v>141</v>
      </c>
      <c r="C154" s="23">
        <f t="shared" ref="C154:M163" ca="1" si="104">_xlfn.NORM.S.INV(RAND())</f>
        <v>0.39122337725433376</v>
      </c>
      <c r="D154" s="23">
        <f t="shared" ca="1" si="104"/>
        <v>0.61566885238418145</v>
      </c>
      <c r="E154" s="23">
        <f t="shared" ca="1" si="104"/>
        <v>-0.34443000919842648</v>
      </c>
      <c r="F154" s="23">
        <f t="shared" ca="1" si="104"/>
        <v>-0.6704210690160386</v>
      </c>
      <c r="G154" s="23">
        <f t="shared" ca="1" si="104"/>
        <v>-0.7331545206584833</v>
      </c>
      <c r="H154" s="23">
        <f t="shared" ca="1" si="104"/>
        <v>1.5715474791300348</v>
      </c>
      <c r="I154" s="23">
        <f t="shared" ca="1" si="104"/>
        <v>-0.52088327736786566</v>
      </c>
      <c r="J154" s="23">
        <f t="shared" ca="1" si="104"/>
        <v>1.0422955652852826</v>
      </c>
      <c r="K154" s="23">
        <f t="shared" ca="1" si="104"/>
        <v>-0.72829358041562131</v>
      </c>
      <c r="L154" s="23">
        <f t="shared" ca="1" si="104"/>
        <v>0.12934394292750395</v>
      </c>
      <c r="M154" s="23">
        <f t="shared" ca="1" si="104"/>
        <v>-0.64514761553671629</v>
      </c>
      <c r="N154" s="23">
        <f ca="1">SQRT(Inputs!$B$38)*C154+SQRT(1-Inputs!$B$38)*_xlfn.NORM.S.INV(RAND())</f>
        <v>-0.52573343792589022</v>
      </c>
      <c r="O154" s="23">
        <f ca="1">SQRT(Inputs!$B$38)*D154+SQRT(1-Inputs!$B$38)*_xlfn.NORM.S.INV(RAND())</f>
        <v>-0.23913654029775866</v>
      </c>
      <c r="P154" s="23">
        <f ca="1">SQRT(Inputs!$B$38)*E154+SQRT(1-Inputs!$B$38)*_xlfn.NORM.S.INV(RAND())</f>
        <v>0.58081759269853561</v>
      </c>
      <c r="Q154" s="23">
        <f ca="1">SQRT(Inputs!$B$38)*F154+SQRT(1-Inputs!$B$38)*_xlfn.NORM.S.INV(RAND())</f>
        <v>0.11915963518943445</v>
      </c>
      <c r="R154" s="23">
        <f ca="1">SQRT(Inputs!$B$38)*G154+SQRT(1-Inputs!$B$38)*_xlfn.NORM.S.INV(RAND())</f>
        <v>-0.1041623432622395</v>
      </c>
      <c r="S154" s="23">
        <f ca="1">SQRT(Inputs!$B$38)*H154+SQRT(1-Inputs!$B$38)*_xlfn.NORM.S.INV(RAND())</f>
        <v>0.39699265342609552</v>
      </c>
      <c r="T154" s="23">
        <f ca="1">SQRT(Inputs!$B$38)*I154+SQRT(1-Inputs!$B$38)*_xlfn.NORM.S.INV(RAND())</f>
        <v>0.72448690591665688</v>
      </c>
      <c r="U154" s="23">
        <f ca="1">SQRT(Inputs!$B$38)*J154+SQRT(1-Inputs!$B$38)*_xlfn.NORM.S.INV(RAND())</f>
        <v>0.61756248499647648</v>
      </c>
      <c r="V154" s="23">
        <f ca="1">SQRT(Inputs!$B$38)*K154+SQRT(1-Inputs!$B$38)*_xlfn.NORM.S.INV(RAND())</f>
        <v>-2.0143266143900118</v>
      </c>
      <c r="W154" s="23">
        <f ca="1">SQRT(Inputs!$B$38)*L154+SQRT(1-Inputs!$B$38)*_xlfn.NORM.S.INV(RAND())</f>
        <v>1.4216908443139658</v>
      </c>
      <c r="X154" s="23">
        <f ca="1">SQRT(Inputs!$B$38)*M154+SQRT(1-Inputs!$B$38)*_xlfn.NORM.S.INV(RAND())</f>
        <v>-0.58502228185396954</v>
      </c>
      <c r="Y154" s="23">
        <f ca="1">SQRT(Inputs!$B$38)*C154+SQRT(1-Inputs!$B$38)*_xlfn.NORM.S.INV(RAND())</f>
        <v>4.6035218621573837E-2</v>
      </c>
      <c r="Z154" s="23">
        <f ca="1">SQRT(Inputs!$B$38)*D154+SQRT(1-Inputs!$B$38)*_xlfn.NORM.S.INV(RAND())</f>
        <v>-0.38556104446516803</v>
      </c>
      <c r="AA154" s="23">
        <f ca="1">SQRT(Inputs!$B$38)*E154+SQRT(1-Inputs!$B$38)*_xlfn.NORM.S.INV(RAND())</f>
        <v>-0.75456310533342918</v>
      </c>
      <c r="AB154" s="23">
        <f ca="1">SQRT(Inputs!$B$38)*F154+SQRT(1-Inputs!$B$38)*_xlfn.NORM.S.INV(RAND())</f>
        <v>1.1462152867449564</v>
      </c>
      <c r="AC154" s="23">
        <f ca="1">SQRT(Inputs!$B$38)*G154+SQRT(1-Inputs!$B$38)*_xlfn.NORM.S.INV(RAND())</f>
        <v>0.22596994030192624</v>
      </c>
      <c r="AD154" s="23">
        <f ca="1">SQRT(Inputs!$B$38)*H154+SQRT(1-Inputs!$B$38)*_xlfn.NORM.S.INV(RAND())</f>
        <v>1.1798778703458563</v>
      </c>
      <c r="AE154" s="23">
        <f ca="1">SQRT(Inputs!$B$38)*I154+SQRT(1-Inputs!$B$38)*_xlfn.NORM.S.INV(RAND())</f>
        <v>-0.92251775249377554</v>
      </c>
      <c r="AF154" s="23">
        <f ca="1">SQRT(Inputs!$B$38)*J154+SQRT(1-Inputs!$B$38)*_xlfn.NORM.S.INV(RAND())</f>
        <v>-1.0220252527144247</v>
      </c>
      <c r="AG154" s="23">
        <f ca="1">SQRT(Inputs!$B$38)*K154+SQRT(1-Inputs!$B$38)*_xlfn.NORM.S.INV(RAND())</f>
        <v>0.44430327423831828</v>
      </c>
      <c r="AH154" s="23">
        <f ca="1">SQRT(Inputs!$B$38)*L154+SQRT(1-Inputs!$B$38)*_xlfn.NORM.S.INV(RAND())</f>
        <v>-0.1452619846407609</v>
      </c>
      <c r="AI154" s="23">
        <f ca="1">SQRT(Inputs!$B$38)*M154+SQRT(1-Inputs!$B$38)*_xlfn.NORM.S.INV(RAND())</f>
        <v>-1.6000160979180236</v>
      </c>
      <c r="AJ154" s="23">
        <f ca="1">SQRT(Inputs!$B$38)*C154+SQRT(1-Inputs!$B$38)*_xlfn.NORM.S.INV(RAND())</f>
        <v>0.33392180413495431</v>
      </c>
      <c r="AK154" s="23">
        <f ca="1">SQRT(Inputs!$B$38)*D154+SQRT(1-Inputs!$B$38)*_xlfn.NORM.S.INV(RAND())</f>
        <v>-1.5897442830064334E-2</v>
      </c>
      <c r="AL154" s="23">
        <f ca="1">SQRT(Inputs!$B$38)*E154+SQRT(1-Inputs!$B$38)*_xlfn.NORM.S.INV(RAND())</f>
        <v>-0.90748847846279823</v>
      </c>
      <c r="AM154" s="23">
        <f ca="1">SQRT(Inputs!$B$38)*F154+SQRT(1-Inputs!$B$38)*_xlfn.NORM.S.INV(RAND())</f>
        <v>0.52523142855463534</v>
      </c>
      <c r="AN154" s="23">
        <f ca="1">SQRT(Inputs!$B$38)*G154+SQRT(1-Inputs!$B$38)*_xlfn.NORM.S.INV(RAND())</f>
        <v>-0.89694070874711107</v>
      </c>
      <c r="AO154" s="23">
        <f ca="1">SQRT(Inputs!$B$38)*H154+SQRT(1-Inputs!$B$38)*_xlfn.NORM.S.INV(RAND())</f>
        <v>1.331217448787275</v>
      </c>
      <c r="AP154" s="23">
        <f ca="1">SQRT(Inputs!$B$38)*I154+SQRT(1-Inputs!$B$38)*_xlfn.NORM.S.INV(RAND())</f>
        <v>-0.69383624951483547</v>
      </c>
      <c r="AQ154" s="23">
        <f ca="1">SQRT(Inputs!$B$38)*J154+SQRT(1-Inputs!$B$38)*_xlfn.NORM.S.INV(RAND())</f>
        <v>0.19703850415699281</v>
      </c>
      <c r="AR154" s="23">
        <f ca="1">SQRT(Inputs!$B$38)*K154+SQRT(1-Inputs!$B$38)*_xlfn.NORM.S.INV(RAND())</f>
        <v>-1.7111655192445951</v>
      </c>
      <c r="AS154" s="23">
        <f ca="1">SQRT(Inputs!$B$38)*L154+SQRT(1-Inputs!$B$38)*_xlfn.NORM.S.INV(RAND())</f>
        <v>3.4653407707661212E-2</v>
      </c>
      <c r="AT154" s="23">
        <f ca="1">SQRT(Inputs!$B$38)*M154+SQRT(1-Inputs!$B$38)*_xlfn.NORM.S.INV(RAND())</f>
        <v>-2.0119684936423132</v>
      </c>
      <c r="AU154" s="15">
        <f ca="1">Inputs!$B$6*EXP($B$8-0.5*C$5^2+C$5*N154)</f>
        <v>4557.4125936670962</v>
      </c>
      <c r="AV154" s="15">
        <f t="shared" ca="1" si="73"/>
        <v>5355.7845751414898</v>
      </c>
      <c r="AW154" s="15">
        <f t="shared" ca="1" si="74"/>
        <v>7062.6065385573429</v>
      </c>
      <c r="AX154" s="15">
        <f t="shared" ca="1" si="75"/>
        <v>8752.0600993729731</v>
      </c>
      <c r="AY154" s="15">
        <f t="shared" ca="1" si="76"/>
        <v>10566.584136745347</v>
      </c>
      <c r="AZ154" s="15">
        <f t="shared" ca="1" si="77"/>
        <v>13500.707974137114</v>
      </c>
      <c r="BA154" s="15">
        <f t="shared" ca="1" si="78"/>
        <v>17822.861145321473</v>
      </c>
      <c r="BB154" s="15">
        <f t="shared" ca="1" si="79"/>
        <v>23213.370828914773</v>
      </c>
      <c r="BC154" s="15">
        <f t="shared" ca="1" si="80"/>
        <v>23406.617808289287</v>
      </c>
      <c r="BD154" s="15">
        <f t="shared" ca="1" si="81"/>
        <v>32753.583703605542</v>
      </c>
      <c r="BE154" s="15">
        <f t="shared" ca="1" si="82"/>
        <v>38052.722907771749</v>
      </c>
      <c r="BF154" s="15">
        <f ca="1">Inputs!$B$13*EXP($B$9-0.5*C$6^2+C$6*Y154)</f>
        <v>13957.825628757861</v>
      </c>
      <c r="BG154" s="15">
        <f t="shared" ca="1" si="83"/>
        <v>15867.674198900211</v>
      </c>
      <c r="BH154" s="15">
        <f t="shared" ca="1" si="84"/>
        <v>17106.738192363999</v>
      </c>
      <c r="BI154" s="15">
        <f t="shared" ca="1" si="85"/>
        <v>24981.720000277724</v>
      </c>
      <c r="BJ154" s="15">
        <f t="shared" ca="1" si="86"/>
        <v>31639.951792884156</v>
      </c>
      <c r="BK154" s="15">
        <f t="shared" ca="1" si="87"/>
        <v>45598.657006448426</v>
      </c>
      <c r="BL154" s="15">
        <f t="shared" ca="1" si="88"/>
        <v>49700.915611300443</v>
      </c>
      <c r="BM154" s="15">
        <f t="shared" ca="1" si="89"/>
        <v>53808.747951761012</v>
      </c>
      <c r="BN154" s="15">
        <f t="shared" ca="1" si="90"/>
        <v>69797.059225559977</v>
      </c>
      <c r="BO154" s="15">
        <f t="shared" ca="1" si="91"/>
        <v>84440.180963696228</v>
      </c>
      <c r="BP154" s="15">
        <f t="shared" ca="1" si="92"/>
        <v>86698.967324988203</v>
      </c>
      <c r="BQ154" s="15">
        <f ca="1">Inputs!$B$20*EXP($B$10-0.5*C$7^2+C$7*AJ154)</f>
        <v>4828.8564985734874</v>
      </c>
      <c r="BR154" s="15">
        <f t="shared" ca="1" si="93"/>
        <v>6519.1402145638067</v>
      </c>
      <c r="BS154" s="15">
        <f t="shared" ca="1" si="94"/>
        <v>6879.0218047976141</v>
      </c>
      <c r="BT154" s="15">
        <f t="shared" ca="1" si="95"/>
        <v>10885.836581090878</v>
      </c>
      <c r="BU154" s="15">
        <f t="shared" ca="1" si="96"/>
        <v>12143.150595266661</v>
      </c>
      <c r="BV154" s="15">
        <f t="shared" ca="1" si="97"/>
        <v>22803.566977874219</v>
      </c>
      <c r="BW154" s="15">
        <f t="shared" ca="1" si="98"/>
        <v>27475.079788489264</v>
      </c>
      <c r="BX154" s="15">
        <f t="shared" ca="1" si="99"/>
        <v>39976.654211341323</v>
      </c>
      <c r="BY154" s="15">
        <f t="shared" ca="1" si="100"/>
        <v>40375.164159380438</v>
      </c>
      <c r="BZ154" s="15">
        <f t="shared" ca="1" si="101"/>
        <v>57014.061437317992</v>
      </c>
      <c r="CA154" s="15">
        <f t="shared" ca="1" si="102"/>
        <v>56013.391967261326</v>
      </c>
      <c r="CB154" s="15">
        <f ca="1">(AU154*DCF!C$10-DCF!C$5*MAX(AU154*DCF!C$10,0)-MAX(AU154-Inputs!$B$6,0)/Inputs!$B$10)*DCF!C$6</f>
        <v>1045.9607910205029</v>
      </c>
      <c r="CC154" s="15">
        <f ca="1">(AV154*DCF!D$10-DCF!D$5*MAX(AV154*DCF!D$10,0)-MAX(AV154-AU154,0)/Inputs!$B$10)*DCF!D$6</f>
        <v>1110.7740931378444</v>
      </c>
      <c r="CD154" s="15">
        <f ca="1">(AW154*DCF!E$10-DCF!E$5*MAX(AW154*DCF!E$10,0)-MAX(AW154-AV154,0)/Inputs!$B$10)*DCF!E$6</f>
        <v>1246.1964339972519</v>
      </c>
      <c r="CE154" s="15">
        <f ca="1">(AX154*DCF!F$10-DCF!F$5*MAX(AX154*DCF!F$10,0)-MAX(AX154-AW154,0)/Inputs!$B$10)*DCF!F$6</f>
        <v>1559.0273721422113</v>
      </c>
      <c r="CF154" s="15">
        <f ca="1">(AY154*DCF!G$10-DCF!G$5*MAX(AY154*DCF!G$10,0)-MAX(AY154-AX154,0)/Inputs!$B$10)*DCF!G$6</f>
        <v>1828.3545170543216</v>
      </c>
      <c r="CG154" s="15">
        <f ca="1">(AZ154*DCF!H$10-DCF!H$5*MAX(AZ154*DCF!H$10,0)-MAX(AZ154-AY154,0)/Inputs!$B$10)*DCF!H$6</f>
        <v>2100.1658485387534</v>
      </c>
      <c r="CH154" s="15">
        <f ca="1">(BA154*DCF!I$10-DCF!I$5*MAX(BA154*DCF!I$10,0)-MAX(BA154-AZ154,0)/Inputs!$B$10)*DCF!I$6</f>
        <v>2546.6019966619683</v>
      </c>
      <c r="CI154" s="15">
        <f ca="1">(BB154*DCF!J$10-DCF!J$5*MAX(BB154*DCF!J$10,0)-MAX(BB154-BA154,0)/Inputs!$B$10)*DCF!J$6</f>
        <v>3166.6253827123101</v>
      </c>
      <c r="CJ154" s="15">
        <f ca="1">(BC154*DCF!K$10-DCF!K$5*MAX(BC154*DCF!K$10,0)-MAX(BC154-BB154,0)/Inputs!$B$10)*DCF!K$6</f>
        <v>3741.0379193390031</v>
      </c>
      <c r="CK154" s="15">
        <f ca="1">(BD154*DCF!L$10-DCF!L$5*MAX(BD154*DCF!L$10,0)-MAX(BD154-BC154,0)/Inputs!$B$10)*DCF!L$6</f>
        <v>3731.1492327439391</v>
      </c>
      <c r="CL154" s="15">
        <f ca="1">(BE154*DCF!M$10-DCF!M$5*MAX(BE154*DCF!M$10,0)-MAX(BE154-BD154,0)/Inputs!$B$10)*DCF!M$6</f>
        <v>4736.6925792276561</v>
      </c>
      <c r="CM154" s="15">
        <f ca="1">(BF154*DCF!C$28-DCF!C$5*MAX(BF154*DCF!C$28,0)-MAX(BF154-Inputs!$B$13,0)/Inputs!$B$17)*DCF!C$6</f>
        <v>3666.1126810044857</v>
      </c>
      <c r="CN154" s="15">
        <f ca="1">(BG154*DCF!D$28-DCF!D$5*MAX(BG154*DCF!D$28,0)-MAX(BG154-BF154,0)/Inputs!$B$17)*DCF!D$6</f>
        <v>4265.9377547563308</v>
      </c>
      <c r="CO154" s="15">
        <f ca="1">(BH154*DCF!E$28-DCF!E$5*MAX(BH154*DCF!E$28,0)-MAX(BH154-BG154,0)/Inputs!$B$17)*DCF!E$6</f>
        <v>4600.7304085779806</v>
      </c>
      <c r="CP154" s="15">
        <f ca="1">(BI154*DCF!F$28-DCF!F$5*MAX(BI154*DCF!F$28,0)-MAX(BI154-BH154,0)/Inputs!$B$17)*DCF!F$6</f>
        <v>5348.1140283110244</v>
      </c>
      <c r="CQ154" s="15">
        <f ca="1">(BJ154*DCF!G$28-DCF!G$5*MAX(BJ154*DCF!G$28,0)-MAX(BJ154-BI154,0)/Inputs!$B$17)*DCF!G$6</f>
        <v>7089.3767320686811</v>
      </c>
      <c r="CR154" s="15">
        <f ca="1">(BK154*DCF!H$28-DCF!H$5*MAX(BK154*DCF!H$28,0)-MAX(BK154-BJ154,0)/Inputs!$B$17)*DCF!H$6</f>
        <v>9108.2598959284678</v>
      </c>
      <c r="CS154" s="15">
        <f ca="1">(BL154*DCF!I$28-DCF!I$5*MAX(BL154*DCF!I$28,0)-MAX(BL154-BK154,0)/Inputs!$B$17)*DCF!I$6</f>
        <v>11098.521378873726</v>
      </c>
      <c r="CT154" s="15">
        <f ca="1">(BM154*DCF!J$28-DCF!J$5*MAX(BM154*DCF!J$28,0)-MAX(BM154-BL154,0)/Inputs!$B$17)*DCF!J$6</f>
        <v>11459.152790842543</v>
      </c>
      <c r="CU154" s="15">
        <f ca="1">(BN154*DCF!K$28-DCF!K$5*MAX(BN154*DCF!K$28,0)-MAX(BN154-BM154,0)/Inputs!$B$17)*DCF!K$6</f>
        <v>12781.613453368209</v>
      </c>
      <c r="CV154" s="15">
        <f ca="1">(BO154*DCF!L$28-DCF!L$5*MAX(BO154*DCF!L$28,0)-MAX(BO154-BN154,0)/Inputs!$B$17)*DCF!L$6</f>
        <v>15190.694849114887</v>
      </c>
      <c r="CW154" s="15">
        <f ca="1">(BP154*DCF!M$28-DCF!M$5*MAX(BP154*DCF!M$28,0)-MAX(BP154-BO154,0)/Inputs!$B$17)*DCF!M$6</f>
        <v>16076.35423232207</v>
      </c>
      <c r="CX154" s="15">
        <f ca="1">(BQ154*DCF!C$46-DCF!C$5*MAX(BQ154*DCF!C$46,0)-MAX(BQ154-Inputs!$B$20,0)/Inputs!$B$24)*DCF!C$6</f>
        <v>-1867.1061191040328</v>
      </c>
      <c r="CY154" s="15">
        <f ca="1">(BR154*DCF!D$46-DCF!D$5*MAX(BR154*DCF!D$46,0)-MAX(BR154-BQ154,0)/Inputs!$B$24)*DCF!D$6</f>
        <v>-1833.8952372953472</v>
      </c>
      <c r="CZ154" s="15">
        <f ca="1">(BS154*DCF!E$46-DCF!E$5*MAX(BS154*DCF!E$46,0)-MAX(BS154-BR154,0)/Inputs!$B$24)*DCF!E$6</f>
        <v>-955.31172117957681</v>
      </c>
      <c r="DA154" s="15">
        <f ca="1">(BT154*DCF!F$46-DCF!F$5*MAX(BT154*DCF!F$46,0)-MAX(BT154-BS154,0)/Inputs!$B$24)*DCF!F$6</f>
        <v>-2251.7833704699401</v>
      </c>
      <c r="DB154" s="15">
        <f ca="1">(BU154*DCF!G$46-DCF!G$5*MAX(BU154*DCF!G$46,0)-MAX(BU154-BT154,0)/Inputs!$B$24)*DCF!G$6</f>
        <v>-831.40718696570741</v>
      </c>
      <c r="DC154" s="15">
        <f ca="1">(BV154*DCF!H$46-DCF!H$5*MAX(BV154*DCF!H$46,0)-MAX(BV154-BU154,0)/Inputs!$B$24)*DCF!H$6</f>
        <v>-3312.6590734404276</v>
      </c>
      <c r="DD154" s="15">
        <f ca="1">(BW154*DCF!I$46-DCF!I$5*MAX(BW154*DCF!I$46,0)-MAX(BW154-BV154,0)/Inputs!$B$24)*DCF!I$6</f>
        <v>-706.46299162188973</v>
      </c>
      <c r="DE154" s="15">
        <f ca="1">(BX154*DCF!J$46-DCF!J$5*MAX(BX154*DCF!J$46,0)-MAX(BX154-BW154,0)/Inputs!$B$24)*DCF!J$6</f>
        <v>-1638.3032271265017</v>
      </c>
      <c r="DF154" s="15">
        <f ca="1">(BY154*DCF!K$46-DCF!K$5*MAX(BY154*DCF!K$46,0)-MAX(BY154-BX154,0)/Inputs!$B$24)*DCF!K$6</f>
        <v>2208.7396470179024</v>
      </c>
      <c r="DG154" s="15">
        <f ca="1">(BZ154*DCF!L$46-DCF!L$5*MAX(BZ154*DCF!L$46,0)-MAX(BZ154-BY154,0)/Inputs!$B$24)*DCF!L$6</f>
        <v>175.68085014296335</v>
      </c>
      <c r="DH154" s="15">
        <f ca="1">(CA154*DCF!M$46-DCF!M$5*MAX(CA154*DCF!M$46,0)-MAX(CA154-BZ154,0)/Inputs!$B$24)*DCF!M$6</f>
        <v>4391.2300479994183</v>
      </c>
      <c r="DI154" s="15">
        <f ca="1">SUM(CB154:CL154)+BE154*DCF!M$10*(1+Inputs!$B$30)*(1-Inputs!$B$33)*(1-Inputs!$B$30/Inputs!$B$31)/(Inputs!$B$29-Inputs!$B$30)*DCF!M$6</f>
        <v>132713.81721407178</v>
      </c>
      <c r="DJ154" s="15">
        <f ca="1">SUM(CM154:CW154)+BP154*DCF!M$28*(1+Inputs!$B$30)*(1-Inputs!$B$33)*(1-Inputs!$B$30/Inputs!$B$31)/(Inputs!$B$29-Inputs!$B$30)*DCF!M$6</f>
        <v>422397.36492596357</v>
      </c>
      <c r="DK154" s="15">
        <f ca="1">SUM(CX154:DH154)+CA154*DCF!M$46*(1+Inputs!$B$30)*(1-Inputs!$B$33)*(1-Inputs!$B$30/Inputs!$B$31)/(Inputs!$B$29-Inputs!$B$30)*DCF!M$6</f>
        <v>79982.060809799164</v>
      </c>
      <c r="DM154" s="15">
        <f ca="1">DI154+DJ154+DK154+Inputs!$B$34+Inputs!$B$36-Inputs!$B$35</f>
        <v>711944.24294983444</v>
      </c>
    </row>
    <row r="155" spans="1:117" x14ac:dyDescent="0.75">
      <c r="A155" s="11">
        <v>142</v>
      </c>
      <c r="C155" s="23">
        <f t="shared" ca="1" si="104"/>
        <v>-0.11959553801232405</v>
      </c>
      <c r="D155" s="23">
        <f t="shared" ca="1" si="104"/>
        <v>0.18756192167191085</v>
      </c>
      <c r="E155" s="23">
        <f t="shared" ca="1" si="104"/>
        <v>-1.7766751352225385</v>
      </c>
      <c r="F155" s="23">
        <f t="shared" ca="1" si="104"/>
        <v>0.54761253252641873</v>
      </c>
      <c r="G155" s="23">
        <f t="shared" ca="1" si="104"/>
        <v>-2.4478806952272874</v>
      </c>
      <c r="H155" s="23">
        <f t="shared" ca="1" si="104"/>
        <v>0.65634743015730168</v>
      </c>
      <c r="I155" s="23">
        <f t="shared" ca="1" si="104"/>
        <v>-3.2835940174747815</v>
      </c>
      <c r="J155" s="23">
        <f t="shared" ca="1" si="104"/>
        <v>1.0322383562659654</v>
      </c>
      <c r="K155" s="23">
        <f t="shared" ca="1" si="104"/>
        <v>-1.9131869151008352</v>
      </c>
      <c r="L155" s="23">
        <f t="shared" ca="1" si="104"/>
        <v>-1.2191591857300317</v>
      </c>
      <c r="M155" s="23">
        <f t="shared" ca="1" si="104"/>
        <v>0.60083827414671354</v>
      </c>
      <c r="N155" s="23">
        <f ca="1">SQRT(Inputs!$B$38)*C155+SQRT(1-Inputs!$B$38)*_xlfn.NORM.S.INV(RAND())</f>
        <v>-0.23598053472169855</v>
      </c>
      <c r="O155" s="23">
        <f ca="1">SQRT(Inputs!$B$38)*D155+SQRT(1-Inputs!$B$38)*_xlfn.NORM.S.INV(RAND())</f>
        <v>-0.39562653995850283</v>
      </c>
      <c r="P155" s="23">
        <f ca="1">SQRT(Inputs!$B$38)*E155+SQRT(1-Inputs!$B$38)*_xlfn.NORM.S.INV(RAND())</f>
        <v>-0.77073180267572772</v>
      </c>
      <c r="Q155" s="23">
        <f ca="1">SQRT(Inputs!$B$38)*F155+SQRT(1-Inputs!$B$38)*_xlfn.NORM.S.INV(RAND())</f>
        <v>0.1785612315053931</v>
      </c>
      <c r="R155" s="23">
        <f ca="1">SQRT(Inputs!$B$38)*G155+SQRT(1-Inputs!$B$38)*_xlfn.NORM.S.INV(RAND())</f>
        <v>-1.0545784681587709</v>
      </c>
      <c r="S155" s="23">
        <f ca="1">SQRT(Inputs!$B$38)*H155+SQRT(1-Inputs!$B$38)*_xlfn.NORM.S.INV(RAND())</f>
        <v>2.3868981848853563</v>
      </c>
      <c r="T155" s="23">
        <f ca="1">SQRT(Inputs!$B$38)*I155+SQRT(1-Inputs!$B$38)*_xlfn.NORM.S.INV(RAND())</f>
        <v>-1.9506615123306656</v>
      </c>
      <c r="U155" s="23">
        <f ca="1">SQRT(Inputs!$B$38)*J155+SQRT(1-Inputs!$B$38)*_xlfn.NORM.S.INV(RAND())</f>
        <v>6.054028421462021E-2</v>
      </c>
      <c r="V155" s="23">
        <f ca="1">SQRT(Inputs!$B$38)*K155+SQRT(1-Inputs!$B$38)*_xlfn.NORM.S.INV(RAND())</f>
        <v>-1.2874661901908646</v>
      </c>
      <c r="W155" s="23">
        <f ca="1">SQRT(Inputs!$B$38)*L155+SQRT(1-Inputs!$B$38)*_xlfn.NORM.S.INV(RAND())</f>
        <v>-1.4615720834865531</v>
      </c>
      <c r="X155" s="23">
        <f ca="1">SQRT(Inputs!$B$38)*M155+SQRT(1-Inputs!$B$38)*_xlfn.NORM.S.INV(RAND())</f>
        <v>9.0869834088839002E-2</v>
      </c>
      <c r="Y155" s="23">
        <f ca="1">SQRT(Inputs!$B$38)*C155+SQRT(1-Inputs!$B$38)*_xlfn.NORM.S.INV(RAND())</f>
        <v>0.35961083466144733</v>
      </c>
      <c r="Z155" s="23">
        <f ca="1">SQRT(Inputs!$B$38)*D155+SQRT(1-Inputs!$B$38)*_xlfn.NORM.S.INV(RAND())</f>
        <v>-0.92248450183014352</v>
      </c>
      <c r="AA155" s="23">
        <f ca="1">SQRT(Inputs!$B$38)*E155+SQRT(1-Inputs!$B$38)*_xlfn.NORM.S.INV(RAND())</f>
        <v>-1.5397204127899504</v>
      </c>
      <c r="AB155" s="23">
        <f ca="1">SQRT(Inputs!$B$38)*F155+SQRT(1-Inputs!$B$38)*_xlfn.NORM.S.INV(RAND())</f>
        <v>-0.87701093843648548</v>
      </c>
      <c r="AC155" s="23">
        <f ca="1">SQRT(Inputs!$B$38)*G155+SQRT(1-Inputs!$B$38)*_xlfn.NORM.S.INV(RAND())</f>
        <v>-1.8287510280968333</v>
      </c>
      <c r="AD155" s="23">
        <f ca="1">SQRT(Inputs!$B$38)*H155+SQRT(1-Inputs!$B$38)*_xlfn.NORM.S.INV(RAND())</f>
        <v>0.34887496645568061</v>
      </c>
      <c r="AE155" s="23">
        <f ca="1">SQRT(Inputs!$B$38)*I155+SQRT(1-Inputs!$B$38)*_xlfn.NORM.S.INV(RAND())</f>
        <v>-1.1708307892397118</v>
      </c>
      <c r="AF155" s="23">
        <f ca="1">SQRT(Inputs!$B$38)*J155+SQRT(1-Inputs!$B$38)*_xlfn.NORM.S.INV(RAND())</f>
        <v>-0.42725191726845213</v>
      </c>
      <c r="AG155" s="23">
        <f ca="1">SQRT(Inputs!$B$38)*K155+SQRT(1-Inputs!$B$38)*_xlfn.NORM.S.INV(RAND())</f>
        <v>-1.0006396832250875</v>
      </c>
      <c r="AH155" s="23">
        <f ca="1">SQRT(Inputs!$B$38)*L155+SQRT(1-Inputs!$B$38)*_xlfn.NORM.S.INV(RAND())</f>
        <v>-0.71136394546241599</v>
      </c>
      <c r="AI155" s="23">
        <f ca="1">SQRT(Inputs!$B$38)*M155+SQRT(1-Inputs!$B$38)*_xlfn.NORM.S.INV(RAND())</f>
        <v>0.43016096095616951</v>
      </c>
      <c r="AJ155" s="23">
        <f ca="1">SQRT(Inputs!$B$38)*C155+SQRT(1-Inputs!$B$38)*_xlfn.NORM.S.INV(RAND())</f>
        <v>-0.3405524644147967</v>
      </c>
      <c r="AK155" s="23">
        <f ca="1">SQRT(Inputs!$B$38)*D155+SQRT(1-Inputs!$B$38)*_xlfn.NORM.S.INV(RAND())</f>
        <v>0.3261370570907568</v>
      </c>
      <c r="AL155" s="23">
        <f ca="1">SQRT(Inputs!$B$38)*E155+SQRT(1-Inputs!$B$38)*_xlfn.NORM.S.INV(RAND())</f>
        <v>-1.4766105941236796</v>
      </c>
      <c r="AM155" s="23">
        <f ca="1">SQRT(Inputs!$B$38)*F155+SQRT(1-Inputs!$B$38)*_xlfn.NORM.S.INV(RAND())</f>
        <v>-0.52918223980137924</v>
      </c>
      <c r="AN155" s="23">
        <f ca="1">SQRT(Inputs!$B$38)*G155+SQRT(1-Inputs!$B$38)*_xlfn.NORM.S.INV(RAND())</f>
        <v>-0.45758976650044059</v>
      </c>
      <c r="AO155" s="23">
        <f ca="1">SQRT(Inputs!$B$38)*H155+SQRT(1-Inputs!$B$38)*_xlfn.NORM.S.INV(RAND())</f>
        <v>-1.751987244184934</v>
      </c>
      <c r="AP155" s="23">
        <f ca="1">SQRT(Inputs!$B$38)*I155+SQRT(1-Inputs!$B$38)*_xlfn.NORM.S.INV(RAND())</f>
        <v>-1.9940809030762274</v>
      </c>
      <c r="AQ155" s="23">
        <f ca="1">SQRT(Inputs!$B$38)*J155+SQRT(1-Inputs!$B$38)*_xlfn.NORM.S.INV(RAND())</f>
        <v>0.62835770607965147</v>
      </c>
      <c r="AR155" s="23">
        <f ca="1">SQRT(Inputs!$B$38)*K155+SQRT(1-Inputs!$B$38)*_xlfn.NORM.S.INV(RAND())</f>
        <v>-1.1512445087837782</v>
      </c>
      <c r="AS155" s="23">
        <f ca="1">SQRT(Inputs!$B$38)*L155+SQRT(1-Inputs!$B$38)*_xlfn.NORM.S.INV(RAND())</f>
        <v>-0.54630114845984068</v>
      </c>
      <c r="AT155" s="23">
        <f ca="1">SQRT(Inputs!$B$38)*M155+SQRT(1-Inputs!$B$38)*_xlfn.NORM.S.INV(RAND())</f>
        <v>0.15160446700196792</v>
      </c>
      <c r="AU155" s="15">
        <f ca="1">Inputs!$B$6*EXP($B$8-0.5*C$5^2+C$5*N155)</f>
        <v>4776.2620483866376</v>
      </c>
      <c r="AV155" s="15">
        <f t="shared" ca="1" si="73"/>
        <v>5485.2976639020144</v>
      </c>
      <c r="AW155" s="15">
        <f t="shared" ca="1" si="74"/>
        <v>6027.9668505930131</v>
      </c>
      <c r="AX155" s="15">
        <f t="shared" ca="1" si="75"/>
        <v>7525.5652651969176</v>
      </c>
      <c r="AY155" s="15">
        <f t="shared" ca="1" si="76"/>
        <v>8131.2629022460533</v>
      </c>
      <c r="AZ155" s="15">
        <f t="shared" ca="1" si="77"/>
        <v>12934.382039356398</v>
      </c>
      <c r="BA155" s="15">
        <f t="shared" ca="1" si="78"/>
        <v>12905.43653724159</v>
      </c>
      <c r="BB155" s="15">
        <f t="shared" ca="1" si="79"/>
        <v>15896.314238901614</v>
      </c>
      <c r="BC155" s="15">
        <f t="shared" ca="1" si="80"/>
        <v>17193.671543986919</v>
      </c>
      <c r="BD155" s="15">
        <f t="shared" ca="1" si="81"/>
        <v>18372.467553134873</v>
      </c>
      <c r="BE155" s="15">
        <f t="shared" ca="1" si="82"/>
        <v>22700.204735937128</v>
      </c>
      <c r="BF155" s="15">
        <f ca="1">Inputs!$B$13*EXP($B$9-0.5*C$6^2+C$6*Y155)</f>
        <v>14853.060964845281</v>
      </c>
      <c r="BG155" s="15">
        <f t="shared" ca="1" si="83"/>
        <v>15326.264636882117</v>
      </c>
      <c r="BH155" s="15">
        <f t="shared" ca="1" si="84"/>
        <v>14505.56421241884</v>
      </c>
      <c r="BI155" s="15">
        <f t="shared" ca="1" si="85"/>
        <v>15514.736590222654</v>
      </c>
      <c r="BJ155" s="15">
        <f t="shared" ca="1" si="86"/>
        <v>14612.652059021175</v>
      </c>
      <c r="BK155" s="15">
        <f t="shared" ca="1" si="87"/>
        <v>18806.638061028509</v>
      </c>
      <c r="BL155" s="15">
        <f t="shared" ca="1" si="88"/>
        <v>19849.438002155832</v>
      </c>
      <c r="BM155" s="15">
        <f t="shared" ca="1" si="89"/>
        <v>23137.985188792551</v>
      </c>
      <c r="BN155" s="15">
        <f t="shared" ca="1" si="90"/>
        <v>25241.146944057822</v>
      </c>
      <c r="BO155" s="15">
        <f t="shared" ca="1" si="91"/>
        <v>28591.890893134667</v>
      </c>
      <c r="BP155" s="15">
        <f t="shared" ca="1" si="92"/>
        <v>36948.810645317346</v>
      </c>
      <c r="BQ155" s="15">
        <f ca="1">Inputs!$B$20*EXP($B$10-0.5*C$7^2+C$7*AJ155)</f>
        <v>3801.4605308760688</v>
      </c>
      <c r="BR155" s="15">
        <f t="shared" ca="1" si="93"/>
        <v>5720.9877382409677</v>
      </c>
      <c r="BS155" s="15">
        <f t="shared" ca="1" si="94"/>
        <v>5126.4935593237115</v>
      </c>
      <c r="BT155" s="15">
        <f t="shared" ca="1" si="95"/>
        <v>6152.1480295964257</v>
      </c>
      <c r="BU155" s="15">
        <f t="shared" ca="1" si="96"/>
        <v>7632.4867208687583</v>
      </c>
      <c r="BV155" s="15">
        <f t="shared" ca="1" si="97"/>
        <v>7155.8045051365598</v>
      </c>
      <c r="BW155" s="15">
        <f t="shared" ca="1" si="98"/>
        <v>6547.5470704169029</v>
      </c>
      <c r="BX155" s="15">
        <f t="shared" ca="1" si="99"/>
        <v>10387.208141177889</v>
      </c>
      <c r="BY155" s="15">
        <f t="shared" ca="1" si="100"/>
        <v>11676.998921801518</v>
      </c>
      <c r="BZ155" s="15">
        <f t="shared" ca="1" si="101"/>
        <v>14818.923647757141</v>
      </c>
      <c r="CA155" s="15">
        <f t="shared" ca="1" si="102"/>
        <v>21384.502713906542</v>
      </c>
      <c r="CB155" s="15">
        <f ca="1">(AU155*DCF!C$10-DCF!C$5*MAX(AU155*DCF!C$10,0)-MAX(AU155-Inputs!$B$6,0)/Inputs!$B$10)*DCF!C$6</f>
        <v>1044.4003554004455</v>
      </c>
      <c r="CC155" s="15">
        <f ca="1">(AV155*DCF!D$10-DCF!D$5*MAX(AV155*DCF!D$10,0)-MAX(AV155-AU155,0)/Inputs!$B$10)*DCF!D$6</f>
        <v>1164.1243658411599</v>
      </c>
      <c r="CD155" s="15">
        <f ca="1">(AW155*DCF!E$10-DCF!E$5*MAX(AW155*DCF!E$10,0)-MAX(AW155-AV155,0)/Inputs!$B$10)*DCF!E$6</f>
        <v>1269.5300149616085</v>
      </c>
      <c r="CE155" s="15">
        <f ca="1">(AX155*DCF!F$10-DCF!F$5*MAX(AX155*DCF!F$10,0)-MAX(AX155-AW155,0)/Inputs!$B$10)*DCF!F$6</f>
        <v>1331.2058037655518</v>
      </c>
      <c r="CF155" s="15">
        <f ca="1">(AY155*DCF!G$10-DCF!G$5*MAX(AY155*DCF!G$10,0)-MAX(AY155-AX155,0)/Inputs!$B$10)*DCF!G$6</f>
        <v>1558.9386232202826</v>
      </c>
      <c r="CG155" s="15">
        <f ca="1">(AZ155*DCF!H$10-DCF!H$5*MAX(AZ155*DCF!H$10,0)-MAX(AZ155-AY155,0)/Inputs!$B$10)*DCF!H$6</f>
        <v>1658.3396404495106</v>
      </c>
      <c r="CH155" s="15">
        <f ca="1">(BA155*DCF!I$10-DCF!I$5*MAX(BA155*DCF!I$10,0)-MAX(BA155-AZ155,0)/Inputs!$B$10)*DCF!I$6</f>
        <v>2357.35246359144</v>
      </c>
      <c r="CI155" s="15">
        <f ca="1">(BB155*DCF!J$10-DCF!J$5*MAX(BB155*DCF!J$10,0)-MAX(BB155-BA155,0)/Inputs!$B$10)*DCF!J$6</f>
        <v>2274.6261780224277</v>
      </c>
      <c r="CJ155" s="15">
        <f ca="1">(BC155*DCF!K$10-DCF!K$5*MAX(BC155*DCF!K$10,0)-MAX(BC155-BB155,0)/Inputs!$B$10)*DCF!K$6</f>
        <v>2586.2947133241755</v>
      </c>
      <c r="CK155" s="15">
        <f ca="1">(BD155*DCF!L$10-DCF!L$5*MAX(BD155*DCF!L$10,0)-MAX(BD155-BC155,0)/Inputs!$B$10)*DCF!L$6</f>
        <v>2618.4800669021829</v>
      </c>
      <c r="CL155" s="15">
        <f ca="1">(BE155*DCF!M$10-DCF!M$5*MAX(BE155*DCF!M$10,0)-MAX(BE155-BD155,0)/Inputs!$B$10)*DCF!M$6</f>
        <v>2686.2980457896024</v>
      </c>
      <c r="CM155" s="15">
        <f ca="1">(BF155*DCF!C$28-DCF!C$5*MAX(BF155*DCF!C$28,0)-MAX(BF155-Inputs!$B$13,0)/Inputs!$B$17)*DCF!C$6</f>
        <v>3732.5808247904893</v>
      </c>
      <c r="CN155" s="15">
        <f ca="1">(BG155*DCF!D$28-DCF!D$5*MAX(BG155*DCF!D$28,0)-MAX(BG155-BF155,0)/Inputs!$B$17)*DCF!D$6</f>
        <v>4412.9823781676514</v>
      </c>
      <c r="CO155" s="15">
        <f ca="1">(BH155*DCF!E$28-DCF!E$5*MAX(BH155*DCF!E$28,0)-MAX(BH155-BG155,0)/Inputs!$B$17)*DCF!E$6</f>
        <v>4108.2340774657614</v>
      </c>
      <c r="CP155" s="15">
        <f ca="1">(BI155*DCF!F$28-DCF!F$5*MAX(BI155*DCF!F$28,0)-MAX(BI155-BH155,0)/Inputs!$B$17)*DCF!F$6</f>
        <v>4028.1065301371159</v>
      </c>
      <c r="CQ155" s="15">
        <f ca="1">(BJ155*DCF!G$28-DCF!G$5*MAX(BJ155*DCF!G$28,0)-MAX(BJ155-BI155,0)/Inputs!$B$17)*DCF!G$6</f>
        <v>3791.3634425847476</v>
      </c>
      <c r="CR155" s="15">
        <f ca="1">(BK155*DCF!H$28-DCF!H$5*MAX(BK155*DCF!H$28,0)-MAX(BK155-BJ155,0)/Inputs!$B$17)*DCF!H$6</f>
        <v>3999.4613544455733</v>
      </c>
      <c r="CS155" s="15">
        <f ca="1">(BL155*DCF!I$28-DCF!I$5*MAX(BL155*DCF!I$28,0)-MAX(BL155-BK155,0)/Inputs!$B$17)*DCF!I$6</f>
        <v>4517.9818699874631</v>
      </c>
      <c r="CT155" s="15">
        <f ca="1">(BM155*DCF!J$28-DCF!J$5*MAX(BM155*DCF!J$28,0)-MAX(BM155-BL155,0)/Inputs!$B$17)*DCF!J$6</f>
        <v>4725.6570365119323</v>
      </c>
      <c r="CU155" s="15">
        <f ca="1">(BN155*DCF!K$28-DCF!K$5*MAX(BN155*DCF!K$28,0)-MAX(BN155-BM155,0)/Inputs!$B$17)*DCF!K$6</f>
        <v>5072.897715186331</v>
      </c>
      <c r="CV155" s="15">
        <f ca="1">(BO155*DCF!L$28-DCF!L$5*MAX(BO155*DCF!L$28,0)-MAX(BO155-BN155,0)/Inputs!$B$17)*DCF!L$6</f>
        <v>5325.5401081996515</v>
      </c>
      <c r="CW155" s="15">
        <f ca="1">(BP155*DCF!M$28-DCF!M$5*MAX(BP155*DCF!M$28,0)-MAX(BP155-BO155,0)/Inputs!$B$17)*DCF!M$6</f>
        <v>6078.4071686082898</v>
      </c>
      <c r="CX155" s="15">
        <f ca="1">(BQ155*DCF!C$46-DCF!C$5*MAX(BQ155*DCF!C$46,0)-MAX(BQ155-Inputs!$B$20,0)/Inputs!$B$24)*DCF!C$6</f>
        <v>-1155.2844324776456</v>
      </c>
      <c r="CY155" s="15">
        <f ca="1">(BR155*DCF!D$46-DCF!D$5*MAX(BR155*DCF!D$46,0)-MAX(BR155-BQ155,0)/Inputs!$B$24)*DCF!D$6</f>
        <v>-1795.4855176191822</v>
      </c>
      <c r="CZ155" s="15">
        <f ca="1">(BS155*DCF!E$46-DCF!E$5*MAX(BS155*DCF!E$46,0)-MAX(BS155-BR155,0)/Inputs!$B$24)*DCF!E$6</f>
        <v>-606.21678928498818</v>
      </c>
      <c r="DA155" s="15">
        <f ca="1">(BT155*DCF!F$46-DCF!F$5*MAX(BT155*DCF!F$46,0)-MAX(BT155-BS155,0)/Inputs!$B$24)*DCF!F$6</f>
        <v>-821.51153239966845</v>
      </c>
      <c r="DB155" s="15">
        <f ca="1">(BU155*DCF!G$46-DCF!G$5*MAX(BU155*DCF!G$46,0)-MAX(BU155-BT155,0)/Inputs!$B$24)*DCF!G$6</f>
        <v>-754.69846116029657</v>
      </c>
      <c r="DC155" s="15">
        <f ca="1">(BV155*DCF!H$46-DCF!H$5*MAX(BV155*DCF!H$46,0)-MAX(BV155-BU155,0)/Inputs!$B$24)*DCF!H$6</f>
        <v>0</v>
      </c>
      <c r="DD155" s="15">
        <f ca="1">(BW155*DCF!I$46-DCF!I$5*MAX(BW155*DCF!I$46,0)-MAX(BW155-BV155,0)/Inputs!$B$24)*DCF!I$6</f>
        <v>151.21813723798596</v>
      </c>
      <c r="DE155" s="15">
        <f ca="1">(BX155*DCF!J$46-DCF!J$5*MAX(BX155*DCF!J$46,0)-MAX(BX155-BW155,0)/Inputs!$B$24)*DCF!J$6</f>
        <v>-582.50073577187879</v>
      </c>
      <c r="DF155" s="15">
        <f ca="1">(BY155*DCF!K$46-DCF!K$5*MAX(BY155*DCF!K$46,0)-MAX(BY155-BX155,0)/Inputs!$B$24)*DCF!K$6</f>
        <v>351.06472250860776</v>
      </c>
      <c r="DG155" s="15">
        <f ca="1">(BZ155*DCF!L$46-DCF!L$5*MAX(BZ155*DCF!L$46,0)-MAX(BZ155-BY155,0)/Inputs!$B$24)*DCF!L$6</f>
        <v>313.33571898690326</v>
      </c>
      <c r="DH155" s="15">
        <f ca="1">(CA155*DCF!M$46-DCF!M$5*MAX(CA155*DCF!M$46,0)-MAX(CA155-BZ155,0)/Inputs!$B$24)*DCF!M$6</f>
        <v>303.88606617509947</v>
      </c>
      <c r="DI155" s="15">
        <f ca="1">SUM(CB155:CL155)+BE155*DCF!M$10*(1+Inputs!$B$30)*(1-Inputs!$B$33)*(1-Inputs!$B$30/Inputs!$B$31)/(Inputs!$B$29-Inputs!$B$30)*DCF!M$6</f>
        <v>83724.56023051306</v>
      </c>
      <c r="DJ155" s="15">
        <f ca="1">SUM(CM155:CW155)+BP155*DCF!M$28*(1+Inputs!$B$30)*(1-Inputs!$B$33)*(1-Inputs!$B$30/Inputs!$B$31)/(Inputs!$B$29-Inputs!$B$30)*DCF!M$6</f>
        <v>186898.5840038943</v>
      </c>
      <c r="DK155" s="15">
        <f ca="1">SUM(CX155:DH155)+CA155*DCF!M$46*(1+Inputs!$B$30)*(1-Inputs!$B$33)*(1-Inputs!$B$30/Inputs!$B$31)/(Inputs!$B$29-Inputs!$B$30)*DCF!M$6</f>
        <v>28466.781528181305</v>
      </c>
      <c r="DM155" s="15">
        <f ca="1">DI155+DJ155+DK155+Inputs!$B$34+Inputs!$B$36-Inputs!$B$35</f>
        <v>375940.92576258862</v>
      </c>
    </row>
    <row r="156" spans="1:117" x14ac:dyDescent="0.75">
      <c r="A156" s="11">
        <v>143</v>
      </c>
      <c r="C156" s="23">
        <f t="shared" ca="1" si="104"/>
        <v>-1.5755170627162687</v>
      </c>
      <c r="D156" s="23">
        <f t="shared" ca="1" si="104"/>
        <v>1.1949199830811672</v>
      </c>
      <c r="E156" s="23">
        <f t="shared" ca="1" si="104"/>
        <v>-0.46296231992059617</v>
      </c>
      <c r="F156" s="23">
        <f t="shared" ca="1" si="104"/>
        <v>-1.7697223020419717</v>
      </c>
      <c r="G156" s="23">
        <f t="shared" ca="1" si="104"/>
        <v>-6.3195233896452402E-2</v>
      </c>
      <c r="H156" s="23">
        <f t="shared" ca="1" si="104"/>
        <v>-0.25225941467124274</v>
      </c>
      <c r="I156" s="23">
        <f t="shared" ca="1" si="104"/>
        <v>0.45960513776957695</v>
      </c>
      <c r="J156" s="23">
        <f t="shared" ca="1" si="104"/>
        <v>1.8751173747127037</v>
      </c>
      <c r="K156" s="23">
        <f t="shared" ca="1" si="104"/>
        <v>1.4961697701496339</v>
      </c>
      <c r="L156" s="23">
        <f t="shared" ca="1" si="104"/>
        <v>-1.5769137242755762</v>
      </c>
      <c r="M156" s="23">
        <f t="shared" ca="1" si="104"/>
        <v>-0.88955462507224492</v>
      </c>
      <c r="N156" s="23">
        <f ca="1">SQRT(Inputs!$B$38)*C156+SQRT(1-Inputs!$B$38)*_xlfn.NORM.S.INV(RAND())</f>
        <v>0.42392830323425934</v>
      </c>
      <c r="O156" s="23">
        <f ca="1">SQRT(Inputs!$B$38)*D156+SQRT(1-Inputs!$B$38)*_xlfn.NORM.S.INV(RAND())</f>
        <v>0.13744609552367282</v>
      </c>
      <c r="P156" s="23">
        <f ca="1">SQRT(Inputs!$B$38)*E156+SQRT(1-Inputs!$B$38)*_xlfn.NORM.S.INV(RAND())</f>
        <v>0.60730149902723474</v>
      </c>
      <c r="Q156" s="23">
        <f ca="1">SQRT(Inputs!$B$38)*F156+SQRT(1-Inputs!$B$38)*_xlfn.NORM.S.INV(RAND())</f>
        <v>-0.28959170268684542</v>
      </c>
      <c r="R156" s="23">
        <f ca="1">SQRT(Inputs!$B$38)*G156+SQRT(1-Inputs!$B$38)*_xlfn.NORM.S.INV(RAND())</f>
        <v>1.0932832888241999</v>
      </c>
      <c r="S156" s="23">
        <f ca="1">SQRT(Inputs!$B$38)*H156+SQRT(1-Inputs!$B$38)*_xlfn.NORM.S.INV(RAND())</f>
        <v>-7.0345984715243781E-3</v>
      </c>
      <c r="T156" s="23">
        <f ca="1">SQRT(Inputs!$B$38)*I156+SQRT(1-Inputs!$B$38)*_xlfn.NORM.S.INV(RAND())</f>
        <v>-0.35677481687175644</v>
      </c>
      <c r="U156" s="23">
        <f ca="1">SQRT(Inputs!$B$38)*J156+SQRT(1-Inputs!$B$38)*_xlfn.NORM.S.INV(RAND())</f>
        <v>-0.44145870374003882</v>
      </c>
      <c r="V156" s="23">
        <f ca="1">SQRT(Inputs!$B$38)*K156+SQRT(1-Inputs!$B$38)*_xlfn.NORM.S.INV(RAND())</f>
        <v>0.44418395446114572</v>
      </c>
      <c r="W156" s="23">
        <f ca="1">SQRT(Inputs!$B$38)*L156+SQRT(1-Inputs!$B$38)*_xlfn.NORM.S.INV(RAND())</f>
        <v>-0.9110437133750362</v>
      </c>
      <c r="X156" s="23">
        <f ca="1">SQRT(Inputs!$B$38)*M156+SQRT(1-Inputs!$B$38)*_xlfn.NORM.S.INV(RAND())</f>
        <v>0.87664957415796851</v>
      </c>
      <c r="Y156" s="23">
        <f ca="1">SQRT(Inputs!$B$38)*C156+SQRT(1-Inputs!$B$38)*_xlfn.NORM.S.INV(RAND())</f>
        <v>-0.78382120256058563</v>
      </c>
      <c r="Z156" s="23">
        <f ca="1">SQRT(Inputs!$B$38)*D156+SQRT(1-Inputs!$B$38)*_xlfn.NORM.S.INV(RAND())</f>
        <v>2.4155477484266727</v>
      </c>
      <c r="AA156" s="23">
        <f ca="1">SQRT(Inputs!$B$38)*E156+SQRT(1-Inputs!$B$38)*_xlfn.NORM.S.INV(RAND())</f>
        <v>0.70888488150650342</v>
      </c>
      <c r="AB156" s="23">
        <f ca="1">SQRT(Inputs!$B$38)*F156+SQRT(1-Inputs!$B$38)*_xlfn.NORM.S.INV(RAND())</f>
        <v>-0.96893923738339949</v>
      </c>
      <c r="AC156" s="23">
        <f ca="1">SQRT(Inputs!$B$38)*G156+SQRT(1-Inputs!$B$38)*_xlfn.NORM.S.INV(RAND())</f>
        <v>-0.48237140009390256</v>
      </c>
      <c r="AD156" s="23">
        <f ca="1">SQRT(Inputs!$B$38)*H156+SQRT(1-Inputs!$B$38)*_xlfn.NORM.S.INV(RAND())</f>
        <v>-0.77264632287022716</v>
      </c>
      <c r="AE156" s="23">
        <f ca="1">SQRT(Inputs!$B$38)*I156+SQRT(1-Inputs!$B$38)*_xlfn.NORM.S.INV(RAND())</f>
        <v>0.1903117117474285</v>
      </c>
      <c r="AF156" s="23">
        <f ca="1">SQRT(Inputs!$B$38)*J156+SQRT(1-Inputs!$B$38)*_xlfn.NORM.S.INV(RAND())</f>
        <v>-0.62820478986559514</v>
      </c>
      <c r="AG156" s="23">
        <f ca="1">SQRT(Inputs!$B$38)*K156+SQRT(1-Inputs!$B$38)*_xlfn.NORM.S.INV(RAND())</f>
        <v>2.3063420747245766</v>
      </c>
      <c r="AH156" s="23">
        <f ca="1">SQRT(Inputs!$B$38)*L156+SQRT(1-Inputs!$B$38)*_xlfn.NORM.S.INV(RAND())</f>
        <v>-1.3805063495143863</v>
      </c>
      <c r="AI156" s="23">
        <f ca="1">SQRT(Inputs!$B$38)*M156+SQRT(1-Inputs!$B$38)*_xlfn.NORM.S.INV(RAND())</f>
        <v>4.3320587170639357E-3</v>
      </c>
      <c r="AJ156" s="23">
        <f ca="1">SQRT(Inputs!$B$38)*C156+SQRT(1-Inputs!$B$38)*_xlfn.NORM.S.INV(RAND())</f>
        <v>-0.94211956742839997</v>
      </c>
      <c r="AK156" s="23">
        <f ca="1">SQRT(Inputs!$B$38)*D156+SQRT(1-Inputs!$B$38)*_xlfn.NORM.S.INV(RAND())</f>
        <v>1.3508240162824841</v>
      </c>
      <c r="AL156" s="23">
        <f ca="1">SQRT(Inputs!$B$38)*E156+SQRT(1-Inputs!$B$38)*_xlfn.NORM.S.INV(RAND())</f>
        <v>0.73208756910402473</v>
      </c>
      <c r="AM156" s="23">
        <f ca="1">SQRT(Inputs!$B$38)*F156+SQRT(1-Inputs!$B$38)*_xlfn.NORM.S.INV(RAND())</f>
        <v>-0.43250700197105496</v>
      </c>
      <c r="AN156" s="23">
        <f ca="1">SQRT(Inputs!$B$38)*G156+SQRT(1-Inputs!$B$38)*_xlfn.NORM.S.INV(RAND())</f>
        <v>-7.4151893364766464E-2</v>
      </c>
      <c r="AO156" s="23">
        <f ca="1">SQRT(Inputs!$B$38)*H156+SQRT(1-Inputs!$B$38)*_xlfn.NORM.S.INV(RAND())</f>
        <v>0.54268712102036676</v>
      </c>
      <c r="AP156" s="23">
        <f ca="1">SQRT(Inputs!$B$38)*I156+SQRT(1-Inputs!$B$38)*_xlfn.NORM.S.INV(RAND())</f>
        <v>1.8010826062462479</v>
      </c>
      <c r="AQ156" s="23">
        <f ca="1">SQRT(Inputs!$B$38)*J156+SQRT(1-Inputs!$B$38)*_xlfn.NORM.S.INV(RAND())</f>
        <v>2.0690028160408334</v>
      </c>
      <c r="AR156" s="23">
        <f ca="1">SQRT(Inputs!$B$38)*K156+SQRT(1-Inputs!$B$38)*_xlfn.NORM.S.INV(RAND())</f>
        <v>0.74532842474590777</v>
      </c>
      <c r="AS156" s="23">
        <f ca="1">SQRT(Inputs!$B$38)*L156+SQRT(1-Inputs!$B$38)*_xlfn.NORM.S.INV(RAND())</f>
        <v>0.43245958588837241</v>
      </c>
      <c r="AT156" s="23">
        <f ca="1">SQRT(Inputs!$B$38)*M156+SQRT(1-Inputs!$B$38)*_xlfn.NORM.S.INV(RAND())</f>
        <v>-1.735542751321516</v>
      </c>
      <c r="AU156" s="15">
        <f ca="1">Inputs!$B$6*EXP($B$8-0.5*C$5^2+C$5*N156)</f>
        <v>5314.7167370049037</v>
      </c>
      <c r="AV156" s="15">
        <f t="shared" ca="1" si="73"/>
        <v>6601.3328273784646</v>
      </c>
      <c r="AW156" s="15">
        <f t="shared" ca="1" si="74"/>
        <v>8736.2473105026129</v>
      </c>
      <c r="AX156" s="15">
        <f t="shared" ca="1" si="75"/>
        <v>10287.084439892951</v>
      </c>
      <c r="AY156" s="15">
        <f t="shared" ca="1" si="76"/>
        <v>14284.054615694904</v>
      </c>
      <c r="AZ156" s="15">
        <f t="shared" ca="1" si="77"/>
        <v>17456.256987085231</v>
      </c>
      <c r="BA156" s="15">
        <f t="shared" ca="1" si="78"/>
        <v>20579.047941703146</v>
      </c>
      <c r="BB156" s="15">
        <f t="shared" ca="1" si="79"/>
        <v>24104.944323107746</v>
      </c>
      <c r="BC156" s="15">
        <f t="shared" ca="1" si="80"/>
        <v>30815.7857544137</v>
      </c>
      <c r="BD156" s="15">
        <f t="shared" ca="1" si="81"/>
        <v>34668.509815460835</v>
      </c>
      <c r="BE156" s="15">
        <f t="shared" ca="1" si="82"/>
        <v>46012.889879338501</v>
      </c>
      <c r="BF156" s="15">
        <f ca="1">Inputs!$B$13*EXP($B$9-0.5*C$6^2+C$6*Y156)</f>
        <v>11840.468632414157</v>
      </c>
      <c r="BG156" s="15">
        <f t="shared" ca="1" si="83"/>
        <v>22313.557557146592</v>
      </c>
      <c r="BH156" s="15">
        <f t="shared" ca="1" si="84"/>
        <v>30664.529337790096</v>
      </c>
      <c r="BI156" s="15">
        <f t="shared" ca="1" si="85"/>
        <v>32337.095549646616</v>
      </c>
      <c r="BJ156" s="15">
        <f t="shared" ca="1" si="86"/>
        <v>36980.363743013477</v>
      </c>
      <c r="BK156" s="15">
        <f t="shared" ca="1" si="87"/>
        <v>40854.689375550144</v>
      </c>
      <c r="BL156" s="15">
        <f t="shared" ca="1" si="88"/>
        <v>51438.148784935336</v>
      </c>
      <c r="BM156" s="15">
        <f t="shared" ca="1" si="89"/>
        <v>58481.832761604179</v>
      </c>
      <c r="BN156" s="15">
        <f t="shared" ca="1" si="90"/>
        <v>94822.906550788059</v>
      </c>
      <c r="BO156" s="15">
        <f t="shared" ca="1" si="91"/>
        <v>99372.697708196094</v>
      </c>
      <c r="BP156" s="15">
        <f t="shared" ca="1" si="92"/>
        <v>122369.21763406097</v>
      </c>
      <c r="BQ156" s="15">
        <f ca="1">Inputs!$B$20*EXP($B$10-0.5*C$7^2+C$7*AJ156)</f>
        <v>3071.0511767656858</v>
      </c>
      <c r="BR156" s="15">
        <f t="shared" ca="1" si="93"/>
        <v>6399.3481333649406</v>
      </c>
      <c r="BS156" s="15">
        <f t="shared" ca="1" si="94"/>
        <v>10813.778471784934</v>
      </c>
      <c r="BT156" s="15">
        <f t="shared" ca="1" si="95"/>
        <v>13310.610809683161</v>
      </c>
      <c r="BU156" s="15">
        <f t="shared" ca="1" si="96"/>
        <v>18118.87736012719</v>
      </c>
      <c r="BV156" s="15">
        <f t="shared" ca="1" si="97"/>
        <v>28487.098407863941</v>
      </c>
      <c r="BW156" s="15">
        <f t="shared" ca="1" si="98"/>
        <v>58198.606647286193</v>
      </c>
      <c r="BX156" s="15">
        <f t="shared" ca="1" si="99"/>
        <v>123243.0059239751</v>
      </c>
      <c r="BY156" s="15">
        <f t="shared" ca="1" si="100"/>
        <v>199151.39088310461</v>
      </c>
      <c r="BZ156" s="15">
        <f t="shared" ca="1" si="101"/>
        <v>302559.69754901936</v>
      </c>
      <c r="CA156" s="15">
        <f t="shared" ca="1" si="102"/>
        <v>312215.15611251624</v>
      </c>
      <c r="CB156" s="15">
        <f ca="1">(AU156*DCF!C$10-DCF!C$5*MAX(AU156*DCF!C$10,0)-MAX(AU156-Inputs!$B$6,0)/Inputs!$B$10)*DCF!C$6</f>
        <v>1040.5610774959907</v>
      </c>
      <c r="CC156" s="15">
        <f ca="1">(AV156*DCF!D$10-DCF!D$5*MAX(AV156*DCF!D$10,0)-MAX(AV156-AU156,0)/Inputs!$B$10)*DCF!D$6</f>
        <v>1295.3224936092083</v>
      </c>
      <c r="CD156" s="15">
        <f ca="1">(AW156*DCF!E$10-DCF!E$5*MAX(AW156*DCF!E$10,0)-MAX(AW156-AV156,0)/Inputs!$B$10)*DCF!E$6</f>
        <v>1536.1892826529793</v>
      </c>
      <c r="CE156" s="15">
        <f ca="1">(AX156*DCF!F$10-DCF!F$5*MAX(AX156*DCF!F$10,0)-MAX(AX156-AW156,0)/Inputs!$B$10)*DCF!F$6</f>
        <v>1922.9633820103829</v>
      </c>
      <c r="CF156" s="15">
        <f ca="1">(AY156*DCF!G$10-DCF!G$5*MAX(AY156*DCF!G$10,0)-MAX(AY156-AX156,0)/Inputs!$B$10)*DCF!G$6</f>
        <v>2174.7977077917285</v>
      </c>
      <c r="CG156" s="15">
        <f ca="1">(AZ156*DCF!H$10-DCF!H$5*MAX(AZ156*DCF!H$10,0)-MAX(AZ156-AY156,0)/Inputs!$B$10)*DCF!H$6</f>
        <v>2825.863414812975</v>
      </c>
      <c r="CH156" s="15">
        <f ca="1">(BA156*DCF!I$10-DCF!I$5*MAX(BA156*DCF!I$10,0)-MAX(BA156-AZ156,0)/Inputs!$B$10)*DCF!I$6</f>
        <v>3246.7942037287276</v>
      </c>
      <c r="CI156" s="15">
        <f ca="1">(BB156*DCF!J$10-DCF!J$5*MAX(BB156*DCF!J$10,0)-MAX(BB156-BA156,0)/Inputs!$B$10)*DCF!J$6</f>
        <v>3602.1728826413728</v>
      </c>
      <c r="CJ156" s="15">
        <f ca="1">(BC156*DCF!K$10-DCF!K$5*MAX(BC156*DCF!K$10,0)-MAX(BC156-BB156,0)/Inputs!$B$10)*DCF!K$6</f>
        <v>4021.4309594878696</v>
      </c>
      <c r="CK156" s="15">
        <f ca="1">(BD156*DCF!L$10-DCF!L$5*MAX(BD156*DCF!L$10,0)-MAX(BD156-BC156,0)/Inputs!$B$10)*DCF!L$6</f>
        <v>4730.4509332881707</v>
      </c>
      <c r="CL156" s="15">
        <f ca="1">(BE156*DCF!M$10-DCF!M$5*MAX(BE156*DCF!M$10,0)-MAX(BE156-BD156,0)/Inputs!$B$10)*DCF!M$6</f>
        <v>5137.8064825561314</v>
      </c>
      <c r="CM156" s="15">
        <f ca="1">(BF156*DCF!C$28-DCF!C$5*MAX(BF156*DCF!C$28,0)-MAX(BF156-Inputs!$B$13,0)/Inputs!$B$17)*DCF!C$6</f>
        <v>3508.9062084647003</v>
      </c>
      <c r="CN156" s="15">
        <f ca="1">(BG156*DCF!D$28-DCF!D$5*MAX(BG156*DCF!D$28,0)-MAX(BG156-BF156,0)/Inputs!$B$17)*DCF!D$6</f>
        <v>4337.467281413873</v>
      </c>
      <c r="CO156" s="15">
        <f ca="1">(BH156*DCF!E$28-DCF!E$5*MAX(BH156*DCF!E$28,0)-MAX(BH156-BG156,0)/Inputs!$B$17)*DCF!E$6</f>
        <v>7038.8791460130742</v>
      </c>
      <c r="CP156" s="15">
        <f ca="1">(BI156*DCF!F$28-DCF!F$5*MAX(BI156*DCF!F$28,0)-MAX(BI156-BH156,0)/Inputs!$B$17)*DCF!F$6</f>
        <v>8474.1525389480794</v>
      </c>
      <c r="CQ156" s="15">
        <f ca="1">(BJ156*DCF!G$28-DCF!G$5*MAX(BJ156*DCF!G$28,0)-MAX(BJ156-BI156,0)/Inputs!$B$17)*DCF!G$6</f>
        <v>8813.8841021006865</v>
      </c>
      <c r="CR156" s="15">
        <f ca="1">(BK156*DCF!H$28-DCF!H$5*MAX(BK156*DCF!H$28,0)-MAX(BK156-BJ156,0)/Inputs!$B$17)*DCF!H$6</f>
        <v>9501.853945294677</v>
      </c>
      <c r="CS156" s="15">
        <f ca="1">(BL156*DCF!I$28-DCF!I$5*MAX(BL156*DCF!I$28,0)-MAX(BL156-BK156,0)/Inputs!$B$17)*DCF!I$6</f>
        <v>10576.786024700838</v>
      </c>
      <c r="CT156" s="15">
        <f ca="1">(BM156*DCF!J$28-DCF!J$5*MAX(BM156*DCF!J$28,0)-MAX(BM156-BL156,0)/Inputs!$B$17)*DCF!J$6</f>
        <v>12112.368701765337</v>
      </c>
      <c r="CU156" s="15">
        <f ca="1">(BN156*DCF!K$28-DCF!K$5*MAX(BN156*DCF!K$28,0)-MAX(BN156-BM156,0)/Inputs!$B$17)*DCF!K$6</f>
        <v>15573.710489586989</v>
      </c>
      <c r="CV156" s="15">
        <f ca="1">(BO156*DCF!L$28-DCF!L$5*MAX(BO156*DCF!L$28,0)-MAX(BO156-BN156,0)/Inputs!$B$17)*DCF!L$6</f>
        <v>19312.122556972146</v>
      </c>
      <c r="CW156" s="15">
        <f ca="1">(BP156*DCF!M$28-DCF!M$5*MAX(BP156*DCF!M$28,0)-MAX(BP156-BO156,0)/Inputs!$B$17)*DCF!M$6</f>
        <v>20620.05659820764</v>
      </c>
      <c r="CX156" s="15">
        <f ca="1">(BQ156*DCF!C$46-DCF!C$5*MAX(BQ156*DCF!C$46,0)-MAX(BQ156-Inputs!$B$20,0)/Inputs!$B$24)*DCF!C$6</f>
        <v>-709.24969440316067</v>
      </c>
      <c r="CY156" s="15">
        <f ca="1">(BR156*DCF!D$46-DCF!D$5*MAX(BR156*DCF!D$46,0)-MAX(BR156-BQ156,0)/Inputs!$B$24)*DCF!D$6</f>
        <v>-2512.3761756456029</v>
      </c>
      <c r="CZ156" s="15">
        <f ca="1">(BS156*DCF!E$46-DCF!E$5*MAX(BS156*DCF!E$46,0)-MAX(BS156-BR156,0)/Inputs!$B$24)*DCF!E$6</f>
        <v>-3018.7950445496203</v>
      </c>
      <c r="DA156" s="15">
        <f ca="1">(BT156*DCF!F$46-DCF!F$5*MAX(BT156*DCF!F$46,0)-MAX(BT156-BS156,0)/Inputs!$B$24)*DCF!F$6</f>
        <v>-1878.5384203823539</v>
      </c>
      <c r="DB156" s="15">
        <f ca="1">(BU156*DCF!G$46-DCF!G$5*MAX(BU156*DCF!G$46,0)-MAX(BU156-BT156,0)/Inputs!$B$24)*DCF!G$6</f>
        <v>-2226.8891036861896</v>
      </c>
      <c r="DC156" s="15">
        <f ca="1">(BV156*DCF!H$46-DCF!H$5*MAX(BV156*DCF!H$46,0)-MAX(BV156-BU156,0)/Inputs!$B$24)*DCF!H$6</f>
        <v>-3221.8611634398449</v>
      </c>
      <c r="DD156" s="15">
        <f ca="1">(BW156*DCF!I$46-DCF!I$5*MAX(BW156*DCF!I$46,0)-MAX(BW156-BV156,0)/Inputs!$B$24)*DCF!I$6</f>
        <v>-7184.9052329947399</v>
      </c>
      <c r="DE156" s="15">
        <f ca="1">(BX156*DCF!J$46-DCF!J$5*MAX(BX156*DCF!J$46,0)-MAX(BX156-BW156,0)/Inputs!$B$24)*DCF!J$6</f>
        <v>-12079.008822516354</v>
      </c>
      <c r="DF156" s="15">
        <f ca="1">(BY156*DCF!K$46-DCF!K$5*MAX(BY156*DCF!K$46,0)-MAX(BY156-BX156,0)/Inputs!$B$24)*DCF!K$6</f>
        <v>-7219.3408021420955</v>
      </c>
      <c r="DG156" s="15">
        <f ca="1">(BZ156*DCF!L$46-DCF!L$5*MAX(BZ156*DCF!L$46,0)-MAX(BZ156-BY156,0)/Inputs!$B$24)*DCF!L$6</f>
        <v>-2487.0898949797584</v>
      </c>
      <c r="DH156" s="15">
        <f ca="1">(CA156*DCF!M$46-DCF!M$5*MAX(CA156*DCF!M$46,0)-MAX(CA156-BZ156,0)/Inputs!$B$24)*DCF!M$6</f>
        <v>22457.909166449168</v>
      </c>
      <c r="DI156" s="15">
        <f ca="1">SUM(CB156:CL156)+BE156*DCF!M$10*(1+Inputs!$B$30)*(1-Inputs!$B$33)*(1-Inputs!$B$30/Inputs!$B$31)/(Inputs!$B$29-Inputs!$B$30)*DCF!M$6</f>
        <v>159588.83381175279</v>
      </c>
      <c r="DJ156" s="15">
        <f ca="1">SUM(CM156:CW156)+BP156*DCF!M$28*(1+Inputs!$B$30)*(1-Inputs!$B$33)*(1-Inputs!$B$30/Inputs!$B$31)/(Inputs!$B$29-Inputs!$B$30)*DCF!M$6</f>
        <v>573943.72204810067</v>
      </c>
      <c r="DK156" s="15">
        <f ca="1">SUM(CX156:DH156)+CA156*DCF!M$46*(1+Inputs!$B$30)*(1-Inputs!$B$33)*(1-Inputs!$B$30/Inputs!$B$31)/(Inputs!$B$29-Inputs!$B$30)*DCF!M$6</f>
        <v>462641.47041124158</v>
      </c>
      <c r="DM156" s="15">
        <f ca="1">DI156+DJ156+DK156+Inputs!$B$34+Inputs!$B$36-Inputs!$B$35</f>
        <v>1273025.026271095</v>
      </c>
    </row>
    <row r="157" spans="1:117" x14ac:dyDescent="0.75">
      <c r="A157" s="11">
        <v>144</v>
      </c>
      <c r="C157" s="23">
        <f t="shared" ca="1" si="104"/>
        <v>-1.2654757222010324</v>
      </c>
      <c r="D157" s="23">
        <f t="shared" ca="1" si="104"/>
        <v>1.4275805621563837</v>
      </c>
      <c r="E157" s="23">
        <f t="shared" ca="1" si="104"/>
        <v>-1.0280171271926972</v>
      </c>
      <c r="F157" s="23">
        <f t="shared" ca="1" si="104"/>
        <v>-0.7704103919488916</v>
      </c>
      <c r="G157" s="23">
        <f t="shared" ca="1" si="104"/>
        <v>0.65613556737248857</v>
      </c>
      <c r="H157" s="23">
        <f t="shared" ca="1" si="104"/>
        <v>-1.1249133504727313</v>
      </c>
      <c r="I157" s="23">
        <f t="shared" ca="1" si="104"/>
        <v>1.6591164796463602</v>
      </c>
      <c r="J157" s="23">
        <f t="shared" ca="1" si="104"/>
        <v>-0.5650039636344496</v>
      </c>
      <c r="K157" s="23">
        <f t="shared" ca="1" si="104"/>
        <v>2.3188459946428464</v>
      </c>
      <c r="L157" s="23">
        <f t="shared" ca="1" si="104"/>
        <v>-0.13884228933025516</v>
      </c>
      <c r="M157" s="23">
        <f t="shared" ca="1" si="104"/>
        <v>2.2278067661269669</v>
      </c>
      <c r="N157" s="23">
        <f ca="1">SQRT(Inputs!$B$38)*C157+SQRT(1-Inputs!$B$38)*_xlfn.NORM.S.INV(RAND())</f>
        <v>-1.0945536115304033</v>
      </c>
      <c r="O157" s="23">
        <f ca="1">SQRT(Inputs!$B$38)*D157+SQRT(1-Inputs!$B$38)*_xlfn.NORM.S.INV(RAND())</f>
        <v>7.5371272761470043E-2</v>
      </c>
      <c r="P157" s="23">
        <f ca="1">SQRT(Inputs!$B$38)*E157+SQRT(1-Inputs!$B$38)*_xlfn.NORM.S.INV(RAND())</f>
        <v>-0.91395826087281962</v>
      </c>
      <c r="Q157" s="23">
        <f ca="1">SQRT(Inputs!$B$38)*F157+SQRT(1-Inputs!$B$38)*_xlfn.NORM.S.INV(RAND())</f>
        <v>-1.4223615361456603</v>
      </c>
      <c r="R157" s="23">
        <f ca="1">SQRT(Inputs!$B$38)*G157+SQRT(1-Inputs!$B$38)*_xlfn.NORM.S.INV(RAND())</f>
        <v>-1.2632879103200874</v>
      </c>
      <c r="S157" s="23">
        <f ca="1">SQRT(Inputs!$B$38)*H157+SQRT(1-Inputs!$B$38)*_xlfn.NORM.S.INV(RAND())</f>
        <v>-0.916786885957389</v>
      </c>
      <c r="T157" s="23">
        <f ca="1">SQRT(Inputs!$B$38)*I157+SQRT(1-Inputs!$B$38)*_xlfn.NORM.S.INV(RAND())</f>
        <v>0.8897741059902835</v>
      </c>
      <c r="U157" s="23">
        <f ca="1">SQRT(Inputs!$B$38)*J157+SQRT(1-Inputs!$B$38)*_xlfn.NORM.S.INV(RAND())</f>
        <v>0.60255551743460156</v>
      </c>
      <c r="V157" s="23">
        <f ca="1">SQRT(Inputs!$B$38)*K157+SQRT(1-Inputs!$B$38)*_xlfn.NORM.S.INV(RAND())</f>
        <v>1.306648642607267</v>
      </c>
      <c r="W157" s="23">
        <f ca="1">SQRT(Inputs!$B$38)*L157+SQRT(1-Inputs!$B$38)*_xlfn.NORM.S.INV(RAND())</f>
        <v>-0.30770479305804666</v>
      </c>
      <c r="X157" s="23">
        <f ca="1">SQRT(Inputs!$B$38)*M157+SQRT(1-Inputs!$B$38)*_xlfn.NORM.S.INV(RAND())</f>
        <v>1.7157384431001752</v>
      </c>
      <c r="Y157" s="23">
        <f ca="1">SQRT(Inputs!$B$38)*C157+SQRT(1-Inputs!$B$38)*_xlfn.NORM.S.INV(RAND())</f>
        <v>0.49688129273434145</v>
      </c>
      <c r="Z157" s="23">
        <f ca="1">SQRT(Inputs!$B$38)*D157+SQRT(1-Inputs!$B$38)*_xlfn.NORM.S.INV(RAND())</f>
        <v>1.1569139571334974</v>
      </c>
      <c r="AA157" s="23">
        <f ca="1">SQRT(Inputs!$B$38)*E157+SQRT(1-Inputs!$B$38)*_xlfn.NORM.S.INV(RAND())</f>
        <v>-1.5683555855009013</v>
      </c>
      <c r="AB157" s="23">
        <f ca="1">SQRT(Inputs!$B$38)*F157+SQRT(1-Inputs!$B$38)*_xlfn.NORM.S.INV(RAND())</f>
        <v>-1.1596536546158602</v>
      </c>
      <c r="AC157" s="23">
        <f ca="1">SQRT(Inputs!$B$38)*G157+SQRT(1-Inputs!$B$38)*_xlfn.NORM.S.INV(RAND())</f>
        <v>-1.0677452544201949</v>
      </c>
      <c r="AD157" s="23">
        <f ca="1">SQRT(Inputs!$B$38)*H157+SQRT(1-Inputs!$B$38)*_xlfn.NORM.S.INV(RAND())</f>
        <v>-0.19232781329167808</v>
      </c>
      <c r="AE157" s="23">
        <f ca="1">SQRT(Inputs!$B$38)*I157+SQRT(1-Inputs!$B$38)*_xlfn.NORM.S.INV(RAND())</f>
        <v>0.90629975527813877</v>
      </c>
      <c r="AF157" s="23">
        <f ca="1">SQRT(Inputs!$B$38)*J157+SQRT(1-Inputs!$B$38)*_xlfn.NORM.S.INV(RAND())</f>
        <v>0.62508944788827914</v>
      </c>
      <c r="AG157" s="23">
        <f ca="1">SQRT(Inputs!$B$38)*K157+SQRT(1-Inputs!$B$38)*_xlfn.NORM.S.INV(RAND())</f>
        <v>0.38744865569771214</v>
      </c>
      <c r="AH157" s="23">
        <f ca="1">SQRT(Inputs!$B$38)*L157+SQRT(1-Inputs!$B$38)*_xlfn.NORM.S.INV(RAND())</f>
        <v>-0.82242826589871243</v>
      </c>
      <c r="AI157" s="23">
        <f ca="1">SQRT(Inputs!$B$38)*M157+SQRT(1-Inputs!$B$38)*_xlfn.NORM.S.INV(RAND())</f>
        <v>1.2690372439840276</v>
      </c>
      <c r="AJ157" s="23">
        <f ca="1">SQRT(Inputs!$B$38)*C157+SQRT(1-Inputs!$B$38)*_xlfn.NORM.S.INV(RAND())</f>
        <v>0.94976351321463814</v>
      </c>
      <c r="AK157" s="23">
        <f ca="1">SQRT(Inputs!$B$38)*D157+SQRT(1-Inputs!$B$38)*_xlfn.NORM.S.INV(RAND())</f>
        <v>1.2924461568757928</v>
      </c>
      <c r="AL157" s="23">
        <f ca="1">SQRT(Inputs!$B$38)*E157+SQRT(1-Inputs!$B$38)*_xlfn.NORM.S.INV(RAND())</f>
        <v>-1.0494259661398304</v>
      </c>
      <c r="AM157" s="23">
        <f ca="1">SQRT(Inputs!$B$38)*F157+SQRT(1-Inputs!$B$38)*_xlfn.NORM.S.INV(RAND())</f>
        <v>-0.36062296799914906</v>
      </c>
      <c r="AN157" s="23">
        <f ca="1">SQRT(Inputs!$B$38)*G157+SQRT(1-Inputs!$B$38)*_xlfn.NORM.S.INV(RAND())</f>
        <v>-0.24944961908942831</v>
      </c>
      <c r="AO157" s="23">
        <f ca="1">SQRT(Inputs!$B$38)*H157+SQRT(1-Inputs!$B$38)*_xlfn.NORM.S.INV(RAND())</f>
        <v>-0.42439575545059172</v>
      </c>
      <c r="AP157" s="23">
        <f ca="1">SQRT(Inputs!$B$38)*I157+SQRT(1-Inputs!$B$38)*_xlfn.NORM.S.INV(RAND())</f>
        <v>1.4534914314878054</v>
      </c>
      <c r="AQ157" s="23">
        <f ca="1">SQRT(Inputs!$B$38)*J157+SQRT(1-Inputs!$B$38)*_xlfn.NORM.S.INV(RAND())</f>
        <v>-0.63289380709921117</v>
      </c>
      <c r="AR157" s="23">
        <f ca="1">SQRT(Inputs!$B$38)*K157+SQRT(1-Inputs!$B$38)*_xlfn.NORM.S.INV(RAND())</f>
        <v>2.1156023307958578</v>
      </c>
      <c r="AS157" s="23">
        <f ca="1">SQRT(Inputs!$B$38)*L157+SQRT(1-Inputs!$B$38)*_xlfn.NORM.S.INV(RAND())</f>
        <v>-0.20516985231416401</v>
      </c>
      <c r="AT157" s="23">
        <f ca="1">SQRT(Inputs!$B$38)*M157+SQRT(1-Inputs!$B$38)*_xlfn.NORM.S.INV(RAND())</f>
        <v>1.2984020171532018</v>
      </c>
      <c r="AU157" s="15">
        <f ca="1">Inputs!$B$6*EXP($B$8-0.5*C$5^2+C$5*N157)</f>
        <v>4156.5207992996502</v>
      </c>
      <c r="AV157" s="15">
        <f t="shared" ca="1" si="73"/>
        <v>5115.8483921534043</v>
      </c>
      <c r="AW157" s="15">
        <f t="shared" ca="1" si="74"/>
        <v>5514.4014658881861</v>
      </c>
      <c r="AX157" s="15">
        <f t="shared" ca="1" si="75"/>
        <v>5636.4325834839574</v>
      </c>
      <c r="AY157" s="15">
        <f t="shared" ca="1" si="76"/>
        <v>5943.4330559573609</v>
      </c>
      <c r="AZ157" s="15">
        <f t="shared" ca="1" si="77"/>
        <v>6570.9592364118616</v>
      </c>
      <c r="BA157" s="15">
        <f t="shared" ca="1" si="78"/>
        <v>8825.970541710416</v>
      </c>
      <c r="BB157" s="15">
        <f t="shared" ca="1" si="79"/>
        <v>11478.10726088573</v>
      </c>
      <c r="BC157" s="15">
        <f t="shared" ca="1" si="80"/>
        <v>15947.550282022254</v>
      </c>
      <c r="BD157" s="15">
        <f t="shared" ca="1" si="81"/>
        <v>18982.971524018652</v>
      </c>
      <c r="BE157" s="15">
        <f t="shared" ca="1" si="82"/>
        <v>27195.6386342962</v>
      </c>
      <c r="BF157" s="15">
        <f ca="1">Inputs!$B$13*EXP($B$9-0.5*C$6^2+C$6*Y157)</f>
        <v>15262.815653415895</v>
      </c>
      <c r="BG157" s="15">
        <f t="shared" ca="1" si="83"/>
        <v>22919.427039062706</v>
      </c>
      <c r="BH157" s="15">
        <f t="shared" ca="1" si="84"/>
        <v>21589.34385841437</v>
      </c>
      <c r="BI157" s="15">
        <f t="shared" ca="1" si="85"/>
        <v>22108.311853615432</v>
      </c>
      <c r="BJ157" s="15">
        <f t="shared" ca="1" si="86"/>
        <v>23237.018579468815</v>
      </c>
      <c r="BK157" s="15">
        <f t="shared" ca="1" si="87"/>
        <v>27781.981501329163</v>
      </c>
      <c r="BL157" s="15">
        <f t="shared" ca="1" si="88"/>
        <v>38379.835578354301</v>
      </c>
      <c r="BM157" s="15">
        <f t="shared" ca="1" si="89"/>
        <v>50986.555631767027</v>
      </c>
      <c r="BN157" s="15">
        <f t="shared" ca="1" si="90"/>
        <v>65687.232911707819</v>
      </c>
      <c r="BO157" s="15">
        <f t="shared" ca="1" si="91"/>
        <v>73452.732509968831</v>
      </c>
      <c r="BP157" s="15">
        <f t="shared" ca="1" si="92"/>
        <v>104385.8433106562</v>
      </c>
      <c r="BQ157" s="15">
        <f ca="1">Inputs!$B$20*EXP($B$10-0.5*C$7^2+C$7*AJ157)</f>
        <v>6007.6765879722161</v>
      </c>
      <c r="BR157" s="15">
        <f t="shared" ca="1" si="93"/>
        <v>12288.632728885821</v>
      </c>
      <c r="BS157" s="15">
        <f t="shared" ca="1" si="94"/>
        <v>12449.043234439103</v>
      </c>
      <c r="BT157" s="15">
        <f t="shared" ca="1" si="95"/>
        <v>15615.151423537498</v>
      </c>
      <c r="BU157" s="15">
        <f t="shared" ca="1" si="96"/>
        <v>20373.147653051874</v>
      </c>
      <c r="BV157" s="15">
        <f t="shared" ca="1" si="97"/>
        <v>25760.242733251442</v>
      </c>
      <c r="BW157" s="15">
        <f t="shared" ca="1" si="98"/>
        <v>48894.994638004777</v>
      </c>
      <c r="BX157" s="15">
        <f t="shared" ca="1" si="99"/>
        <v>60238.477492559119</v>
      </c>
      <c r="BY157" s="15">
        <f t="shared" ca="1" si="100"/>
        <v>126518.15464048424</v>
      </c>
      <c r="BZ157" s="15">
        <f t="shared" ca="1" si="101"/>
        <v>170951.735563833</v>
      </c>
      <c r="CA157" s="15">
        <f t="shared" ca="1" si="102"/>
        <v>302454.12020614458</v>
      </c>
      <c r="CB157" s="15">
        <f ca="1">(AU157*DCF!C$10-DCF!C$5*MAX(AU157*DCF!C$10,0)-MAX(AU157-Inputs!$B$6,0)/Inputs!$B$10)*DCF!C$6</f>
        <v>1048.8192209696263</v>
      </c>
      <c r="CC157" s="15">
        <f ca="1">(AV157*DCF!D$10-DCF!D$5*MAX(AV157*DCF!D$10,0)-MAX(AV157-AU157,0)/Inputs!$B$10)*DCF!D$6</f>
        <v>1013.0464607215266</v>
      </c>
      <c r="CD157" s="15">
        <f ca="1">(AW157*DCF!E$10-DCF!E$5*MAX(AW157*DCF!E$10,0)-MAX(AW157-AV157,0)/Inputs!$B$10)*DCF!E$6</f>
        <v>1183.4168596338491</v>
      </c>
      <c r="CE157" s="15">
        <f ca="1">(AX157*DCF!F$10-DCF!F$5*MAX(AX157*DCF!F$10,0)-MAX(AX157-AW157,0)/Inputs!$B$10)*DCF!F$6</f>
        <v>1205.0326002210186</v>
      </c>
      <c r="CF157" s="15">
        <f ca="1">(AY157*DCF!G$10-DCF!G$5*MAX(AY157*DCF!G$10,0)-MAX(AY157-AX157,0)/Inputs!$B$10)*DCF!G$6</f>
        <v>1165.5732501153939</v>
      </c>
      <c r="CG157" s="15">
        <f ca="1">(AZ157*DCF!H$10-DCF!H$5*MAX(AZ157*DCF!H$10,0)-MAX(AZ157-AY157,0)/Inputs!$B$10)*DCF!H$6</f>
        <v>1164.3279257457345</v>
      </c>
      <c r="CH157" s="15">
        <f ca="1">(BA157*DCF!I$10-DCF!I$5*MAX(BA157*DCF!I$10,0)-MAX(BA157-AZ157,0)/Inputs!$B$10)*DCF!I$6</f>
        <v>1242.2819830609849</v>
      </c>
      <c r="CI157" s="15">
        <f ca="1">(BB157*DCF!J$10-DCF!J$5*MAX(BB157*DCF!J$10,0)-MAX(BB157-BA157,0)/Inputs!$B$10)*DCF!J$6</f>
        <v>1567.7822228138737</v>
      </c>
      <c r="CJ157" s="15">
        <f ca="1">(BC157*DCF!K$10-DCF!K$5*MAX(BC157*DCF!K$10,0)-MAX(BC157-BB157,0)/Inputs!$B$10)*DCF!K$6</f>
        <v>1941.6454907386974</v>
      </c>
      <c r="CK157" s="15">
        <f ca="1">(BD157*DCF!L$10-DCF!L$5*MAX(BD157*DCF!L$10,0)-MAX(BD157-BC157,0)/Inputs!$B$10)*DCF!L$6</f>
        <v>2470.463971043765</v>
      </c>
      <c r="CL157" s="15">
        <f ca="1">(BE157*DCF!M$10-DCF!M$5*MAX(BE157*DCF!M$10,0)-MAX(BE157-BD157,0)/Inputs!$B$10)*DCF!M$6</f>
        <v>2856.5655230469415</v>
      </c>
      <c r="CM157" s="15">
        <f ca="1">(BF157*DCF!C$28-DCF!C$5*MAX(BF157*DCF!C$28,0)-MAX(BF157-Inputs!$B$13,0)/Inputs!$B$17)*DCF!C$6</f>
        <v>3763.0037007193282</v>
      </c>
      <c r="CN157" s="15">
        <f ca="1">(BG157*DCF!D$28-DCF!D$5*MAX(BG157*DCF!D$28,0)-MAX(BG157-BF157,0)/Inputs!$B$17)*DCF!D$6</f>
        <v>5116.7936110178316</v>
      </c>
      <c r="CO157" s="15">
        <f ca="1">(BH157*DCF!E$28-DCF!E$5*MAX(BH157*DCF!E$28,0)-MAX(BH157-BG157,0)/Inputs!$B$17)*DCF!E$6</f>
        <v>6114.4866101333191</v>
      </c>
      <c r="CP157" s="15">
        <f ca="1">(BI157*DCF!F$28-DCF!F$5*MAX(BI157*DCF!F$28,0)-MAX(BI157-BH157,0)/Inputs!$B$17)*DCF!F$6</f>
        <v>5907.3379898131579</v>
      </c>
      <c r="CQ157" s="15">
        <f ca="1">(BJ157*DCF!G$28-DCF!G$5*MAX(BJ157*DCF!G$28,0)-MAX(BJ157-BI157,0)/Inputs!$B$17)*DCF!G$6</f>
        <v>5839.1834481675623</v>
      </c>
      <c r="CR157" s="15">
        <f ca="1">(BK157*DCF!H$28-DCF!H$5*MAX(BK157*DCF!H$28,0)-MAX(BK157-BJ157,0)/Inputs!$B$17)*DCF!H$6</f>
        <v>6164.6308460699502</v>
      </c>
      <c r="CS157" s="15">
        <f ca="1">(BL157*DCF!I$28-DCF!I$5*MAX(BL157*DCF!I$28,0)-MAX(BL157-BK157,0)/Inputs!$B$17)*DCF!I$6</f>
        <v>7504.0179386899399</v>
      </c>
      <c r="CT157" s="15">
        <f ca="1">(BM157*DCF!J$28-DCF!J$5*MAX(BM157*DCF!J$28,0)-MAX(BM157-BL157,0)/Inputs!$B$17)*DCF!J$6</f>
        <v>9702.6865305148895</v>
      </c>
      <c r="CU157" s="15">
        <f ca="1">(BN157*DCF!K$28-DCF!K$5*MAX(BN157*DCF!K$28,0)-MAX(BN157-BM157,0)/Inputs!$B$17)*DCF!K$6</f>
        <v>12071.405058383079</v>
      </c>
      <c r="CV157" s="15">
        <f ca="1">(BO157*DCF!L$28-DCF!L$5*MAX(BO157*DCF!L$28,0)-MAX(BO157-BN157,0)/Inputs!$B$17)*DCF!L$6</f>
        <v>13776.682670904507</v>
      </c>
      <c r="CW157" s="15">
        <f ca="1">(BP157*DCF!M$28-DCF!M$5*MAX(BP157*DCF!M$28,0)-MAX(BP157-BO157,0)/Inputs!$B$17)*DCF!M$6</f>
        <v>16406.877552746751</v>
      </c>
      <c r="CX157" s="15">
        <f ca="1">(BQ157*DCF!C$46-DCF!C$5*MAX(BQ157*DCF!C$46,0)-MAX(BQ157-Inputs!$B$20,0)/Inputs!$B$24)*DCF!C$6</f>
        <v>-2683.8405921285562</v>
      </c>
      <c r="CY157" s="15">
        <f ca="1">(BR157*DCF!D$46-DCF!D$5*MAX(BR157*DCF!D$46,0)-MAX(BR157-BQ157,0)/Inputs!$B$24)*DCF!D$6</f>
        <v>-4777.4148808593291</v>
      </c>
      <c r="CZ157" s="15">
        <f ca="1">(BS157*DCF!E$46-DCF!E$5*MAX(BS157*DCF!E$46,0)-MAX(BS157-BR157,0)/Inputs!$B$24)*DCF!E$6</f>
        <v>-1535.3504431406443</v>
      </c>
      <c r="DA157" s="15">
        <f ca="1">(BT157*DCF!F$46-DCF!F$5*MAX(BT157*DCF!F$46,0)-MAX(BT157-BS157,0)/Inputs!$B$24)*DCF!F$6</f>
        <v>-2290.0741331460467</v>
      </c>
      <c r="DB157" s="15">
        <f ca="1">(BU157*DCF!G$46-DCF!G$5*MAX(BU157*DCF!G$46,0)-MAX(BU157-BT157,0)/Inputs!$B$24)*DCF!G$6</f>
        <v>-2285.8083597054419</v>
      </c>
      <c r="DC157" s="15">
        <f ca="1">(BV157*DCF!H$46-DCF!H$5*MAX(BV157*DCF!H$46,0)-MAX(BV157-BU157,0)/Inputs!$B$24)*DCF!H$6</f>
        <v>-1674.006788892829</v>
      </c>
      <c r="DD157" s="15">
        <f ca="1">(BW157*DCF!I$46-DCF!I$5*MAX(BW157*DCF!I$46,0)-MAX(BW157-BV157,0)/Inputs!$B$24)*DCF!I$6</f>
        <v>-5511.8434398845302</v>
      </c>
      <c r="DE157" s="15">
        <f ca="1">(BX157*DCF!J$46-DCF!J$5*MAX(BX157*DCF!J$46,0)-MAX(BX157-BW157,0)/Inputs!$B$24)*DCF!J$6</f>
        <v>-481.2688242016917</v>
      </c>
      <c r="DF157" s="15">
        <f ca="1">(BY157*DCF!K$46-DCF!K$5*MAX(BY157*DCF!K$46,0)-MAX(BY157-BX157,0)/Inputs!$B$24)*DCF!K$6</f>
        <v>-9009.6164743591598</v>
      </c>
      <c r="DG157" s="15">
        <f ca="1">(BZ157*DCF!L$46-DCF!L$5*MAX(BZ157*DCF!L$46,0)-MAX(BZ157-BY157,0)/Inputs!$B$24)*DCF!L$6</f>
        <v>1761.6365311882651</v>
      </c>
      <c r="DH157" s="15">
        <f ca="1">(CA157*DCF!M$46-DCF!M$5*MAX(CA157*DCF!M$46,0)-MAX(CA157-BZ157,0)/Inputs!$B$24)*DCF!M$6</f>
        <v>-3780.1729069784415</v>
      </c>
      <c r="DI157" s="15">
        <f ca="1">SUM(CB157:CL157)+BE157*DCF!M$10*(1+Inputs!$B$30)*(1-Inputs!$B$33)*(1-Inputs!$B$30/Inputs!$B$31)/(Inputs!$B$29-Inputs!$B$30)*DCF!M$6</f>
        <v>92544.777452448528</v>
      </c>
      <c r="DJ157" s="15">
        <f ca="1">SUM(CM157:CW157)+BP157*DCF!M$28*(1+Inputs!$B$30)*(1-Inputs!$B$33)*(1-Inputs!$B$30/Inputs!$B$31)/(Inputs!$B$29-Inputs!$B$30)*DCF!M$6</f>
        <v>479710.01568173675</v>
      </c>
      <c r="DK157" s="15">
        <f ca="1">SUM(CX157:DH157)+CA157*DCF!M$46*(1+Inputs!$B$30)*(1-Inputs!$B$33)*(1-Inputs!$B$30/Inputs!$B$31)/(Inputs!$B$29-Inputs!$B$30)*DCF!M$6</f>
        <v>435362.1375075517</v>
      </c>
      <c r="DM157" s="15">
        <f ca="1">DI157+DJ157+DK157+Inputs!$B$34+Inputs!$B$36-Inputs!$B$35</f>
        <v>1084467.9306417368</v>
      </c>
    </row>
    <row r="158" spans="1:117" x14ac:dyDescent="0.75">
      <c r="A158" s="11">
        <v>145</v>
      </c>
      <c r="C158" s="23">
        <f t="shared" ca="1" si="104"/>
        <v>0.38338863267075168</v>
      </c>
      <c r="D158" s="23">
        <f t="shared" ca="1" si="104"/>
        <v>1.1609447434267608</v>
      </c>
      <c r="E158" s="23">
        <f t="shared" ca="1" si="104"/>
        <v>-1.2676284455292988</v>
      </c>
      <c r="F158" s="23">
        <f t="shared" ca="1" si="104"/>
        <v>-9.1678770242617072E-2</v>
      </c>
      <c r="G158" s="23">
        <f t="shared" ca="1" si="104"/>
        <v>0.3617692500357097</v>
      </c>
      <c r="H158" s="23">
        <f t="shared" ca="1" si="104"/>
        <v>0.37095213528937698</v>
      </c>
      <c r="I158" s="23">
        <f t="shared" ca="1" si="104"/>
        <v>-0.10514234679753852</v>
      </c>
      <c r="J158" s="23">
        <f t="shared" ca="1" si="104"/>
        <v>-0.44012033052679406</v>
      </c>
      <c r="K158" s="23">
        <f t="shared" ca="1" si="104"/>
        <v>-0.17910337370080767</v>
      </c>
      <c r="L158" s="23">
        <f t="shared" ca="1" si="104"/>
        <v>-0.64676638447868662</v>
      </c>
      <c r="M158" s="23">
        <f t="shared" ca="1" si="104"/>
        <v>0.95911417206491001</v>
      </c>
      <c r="N158" s="23">
        <f ca="1">SQRT(Inputs!$B$38)*C158+SQRT(1-Inputs!$B$38)*_xlfn.NORM.S.INV(RAND())</f>
        <v>0.18659095930218353</v>
      </c>
      <c r="O158" s="23">
        <f ca="1">SQRT(Inputs!$B$38)*D158+SQRT(1-Inputs!$B$38)*_xlfn.NORM.S.INV(RAND())</f>
        <v>0.69285314656818009</v>
      </c>
      <c r="P158" s="23">
        <f ca="1">SQRT(Inputs!$B$38)*E158+SQRT(1-Inputs!$B$38)*_xlfn.NORM.S.INV(RAND())</f>
        <v>-0.11437176548510231</v>
      </c>
      <c r="Q158" s="23">
        <f ca="1">SQRT(Inputs!$B$38)*F158+SQRT(1-Inputs!$B$38)*_xlfn.NORM.S.INV(RAND())</f>
        <v>-1.9519802204751193</v>
      </c>
      <c r="R158" s="23">
        <f ca="1">SQRT(Inputs!$B$38)*G158+SQRT(1-Inputs!$B$38)*_xlfn.NORM.S.INV(RAND())</f>
        <v>0.13670679579230252</v>
      </c>
      <c r="S158" s="23">
        <f ca="1">SQRT(Inputs!$B$38)*H158+SQRT(1-Inputs!$B$38)*_xlfn.NORM.S.INV(RAND())</f>
        <v>0.73782235224400494</v>
      </c>
      <c r="T158" s="23">
        <f ca="1">SQRT(Inputs!$B$38)*I158+SQRT(1-Inputs!$B$38)*_xlfn.NORM.S.INV(RAND())</f>
        <v>0.26458515521768911</v>
      </c>
      <c r="U158" s="23">
        <f ca="1">SQRT(Inputs!$B$38)*J158+SQRT(1-Inputs!$B$38)*_xlfn.NORM.S.INV(RAND())</f>
        <v>-0.63200637099095469</v>
      </c>
      <c r="V158" s="23">
        <f ca="1">SQRT(Inputs!$B$38)*K158+SQRT(1-Inputs!$B$38)*_xlfn.NORM.S.INV(RAND())</f>
        <v>0.39957902377465632</v>
      </c>
      <c r="W158" s="23">
        <f ca="1">SQRT(Inputs!$B$38)*L158+SQRT(1-Inputs!$B$38)*_xlfn.NORM.S.INV(RAND())</f>
        <v>-1.1008421356046925</v>
      </c>
      <c r="X158" s="23">
        <f ca="1">SQRT(Inputs!$B$38)*M158+SQRT(1-Inputs!$B$38)*_xlfn.NORM.S.INV(RAND())</f>
        <v>1.7852597299676456</v>
      </c>
      <c r="Y158" s="23">
        <f ca="1">SQRT(Inputs!$B$38)*C158+SQRT(1-Inputs!$B$38)*_xlfn.NORM.S.INV(RAND())</f>
        <v>-0.28388894522670016</v>
      </c>
      <c r="Z158" s="23">
        <f ca="1">SQRT(Inputs!$B$38)*D158+SQRT(1-Inputs!$B$38)*_xlfn.NORM.S.INV(RAND())</f>
        <v>0.88668152540896228</v>
      </c>
      <c r="AA158" s="23">
        <f ca="1">SQRT(Inputs!$B$38)*E158+SQRT(1-Inputs!$B$38)*_xlfn.NORM.S.INV(RAND())</f>
        <v>-0.60006632463783605</v>
      </c>
      <c r="AB158" s="23">
        <f ca="1">SQRT(Inputs!$B$38)*F158+SQRT(1-Inputs!$B$38)*_xlfn.NORM.S.INV(RAND())</f>
        <v>-0.49560288936287644</v>
      </c>
      <c r="AC158" s="23">
        <f ca="1">SQRT(Inputs!$B$38)*G158+SQRT(1-Inputs!$B$38)*_xlfn.NORM.S.INV(RAND())</f>
        <v>0.64735570074069382</v>
      </c>
      <c r="AD158" s="23">
        <f ca="1">SQRT(Inputs!$B$38)*H158+SQRT(1-Inputs!$B$38)*_xlfn.NORM.S.INV(RAND())</f>
        <v>0.36797280189295456</v>
      </c>
      <c r="AE158" s="23">
        <f ca="1">SQRT(Inputs!$B$38)*I158+SQRT(1-Inputs!$B$38)*_xlfn.NORM.S.INV(RAND())</f>
        <v>-0.63463119129073187</v>
      </c>
      <c r="AF158" s="23">
        <f ca="1">SQRT(Inputs!$B$38)*J158+SQRT(1-Inputs!$B$38)*_xlfn.NORM.S.INV(RAND())</f>
        <v>-1.0373323217848793</v>
      </c>
      <c r="AG158" s="23">
        <f ca="1">SQRT(Inputs!$B$38)*K158+SQRT(1-Inputs!$B$38)*_xlfn.NORM.S.INV(RAND())</f>
        <v>0.37582816690532317</v>
      </c>
      <c r="AH158" s="23">
        <f ca="1">SQRT(Inputs!$B$38)*L158+SQRT(1-Inputs!$B$38)*_xlfn.NORM.S.INV(RAND())</f>
        <v>-0.69525200764450945</v>
      </c>
      <c r="AI158" s="23">
        <f ca="1">SQRT(Inputs!$B$38)*M158+SQRT(1-Inputs!$B$38)*_xlfn.NORM.S.INV(RAND())</f>
        <v>-0.10661439170233156</v>
      </c>
      <c r="AJ158" s="23">
        <f ca="1">SQRT(Inputs!$B$38)*C158+SQRT(1-Inputs!$B$38)*_xlfn.NORM.S.INV(RAND())</f>
        <v>-0.26771635772197155</v>
      </c>
      <c r="AK158" s="23">
        <f ca="1">SQRT(Inputs!$B$38)*D158+SQRT(1-Inputs!$B$38)*_xlfn.NORM.S.INV(RAND())</f>
        <v>1.1689320175075859</v>
      </c>
      <c r="AL158" s="23">
        <f ca="1">SQRT(Inputs!$B$38)*E158+SQRT(1-Inputs!$B$38)*_xlfn.NORM.S.INV(RAND())</f>
        <v>-0.517019776225215</v>
      </c>
      <c r="AM158" s="23">
        <f ca="1">SQRT(Inputs!$B$38)*F158+SQRT(1-Inputs!$B$38)*_xlfn.NORM.S.INV(RAND())</f>
        <v>0.69584773827288238</v>
      </c>
      <c r="AN158" s="23">
        <f ca="1">SQRT(Inputs!$B$38)*G158+SQRT(1-Inputs!$B$38)*_xlfn.NORM.S.INV(RAND())</f>
        <v>0.21183354912672789</v>
      </c>
      <c r="AO158" s="23">
        <f ca="1">SQRT(Inputs!$B$38)*H158+SQRT(1-Inputs!$B$38)*_xlfn.NORM.S.INV(RAND())</f>
        <v>0.2770776673010662</v>
      </c>
      <c r="AP158" s="23">
        <f ca="1">SQRT(Inputs!$B$38)*I158+SQRT(1-Inputs!$B$38)*_xlfn.NORM.S.INV(RAND())</f>
        <v>0.66102901892896804</v>
      </c>
      <c r="AQ158" s="23">
        <f ca="1">SQRT(Inputs!$B$38)*J158+SQRT(1-Inputs!$B$38)*_xlfn.NORM.S.INV(RAND())</f>
        <v>0.93989171867270194</v>
      </c>
      <c r="AR158" s="23">
        <f ca="1">SQRT(Inputs!$B$38)*K158+SQRT(1-Inputs!$B$38)*_xlfn.NORM.S.INV(RAND())</f>
        <v>0.34039586456165533</v>
      </c>
      <c r="AS158" s="23">
        <f ca="1">SQRT(Inputs!$B$38)*L158+SQRT(1-Inputs!$B$38)*_xlfn.NORM.S.INV(RAND())</f>
        <v>-1.2875009805930886</v>
      </c>
      <c r="AT158" s="23">
        <f ca="1">SQRT(Inputs!$B$38)*M158+SQRT(1-Inputs!$B$38)*_xlfn.NORM.S.INV(RAND())</f>
        <v>1.2994635072795968</v>
      </c>
      <c r="AU158" s="15">
        <f ca="1">Inputs!$B$6*EXP($B$8-0.5*C$5^2+C$5*N158)</f>
        <v>5114.4056214572029</v>
      </c>
      <c r="AV158" s="15">
        <f t="shared" ca="1" si="73"/>
        <v>6893.0637924016182</v>
      </c>
      <c r="AW158" s="15">
        <f t="shared" ca="1" si="74"/>
        <v>8276.206279769398</v>
      </c>
      <c r="AX158" s="15">
        <f t="shared" ca="1" si="75"/>
        <v>7917.7424001803884</v>
      </c>
      <c r="AY158" s="15">
        <f t="shared" ca="1" si="76"/>
        <v>9832.0179256489846</v>
      </c>
      <c r="AZ158" s="15">
        <f t="shared" ca="1" si="77"/>
        <v>13042.610255459624</v>
      </c>
      <c r="BA158" s="15">
        <f t="shared" ca="1" si="78"/>
        <v>16408.973871878192</v>
      </c>
      <c r="BB158" s="15">
        <f t="shared" ca="1" si="79"/>
        <v>18856.939288090511</v>
      </c>
      <c r="BC158" s="15">
        <f t="shared" ca="1" si="80"/>
        <v>24003.157260876676</v>
      </c>
      <c r="BD158" s="15">
        <f t="shared" ca="1" si="81"/>
        <v>26528.97552714172</v>
      </c>
      <c r="BE158" s="15">
        <f t="shared" ca="1" si="82"/>
        <v>38247.716032487544</v>
      </c>
      <c r="BF158" s="15">
        <f ca="1">Inputs!$B$13*EXP($B$9-0.5*C$6^2+C$6*Y158)</f>
        <v>13074.105890415587</v>
      </c>
      <c r="BG158" s="15">
        <f t="shared" ca="1" si="83"/>
        <v>18698.413632064665</v>
      </c>
      <c r="BH158" s="15">
        <f t="shared" ca="1" si="84"/>
        <v>20681.748229681321</v>
      </c>
      <c r="BI158" s="15">
        <f t="shared" ca="1" si="85"/>
        <v>23458.096823736734</v>
      </c>
      <c r="BJ158" s="15">
        <f t="shared" ca="1" si="86"/>
        <v>31570.806621653166</v>
      </c>
      <c r="BK158" s="15">
        <f t="shared" ca="1" si="87"/>
        <v>40737.744988417078</v>
      </c>
      <c r="BL158" s="15">
        <f t="shared" ca="1" si="88"/>
        <v>46090.545377900205</v>
      </c>
      <c r="BM158" s="15">
        <f t="shared" ca="1" si="89"/>
        <v>49805.179216774981</v>
      </c>
      <c r="BN158" s="15">
        <f t="shared" ca="1" si="90"/>
        <v>64075.94543623866</v>
      </c>
      <c r="BO158" s="15">
        <f t="shared" ca="1" si="91"/>
        <v>72718.043647195867</v>
      </c>
      <c r="BP158" s="15">
        <f t="shared" ca="1" si="92"/>
        <v>88427.690311452898</v>
      </c>
      <c r="BQ158" s="15">
        <f ca="1">Inputs!$B$20*EXP($B$10-0.5*C$7^2+C$7*AJ158)</f>
        <v>3900.9458495011204</v>
      </c>
      <c r="BR158" s="15">
        <f t="shared" ca="1" si="93"/>
        <v>7672.4041237853426</v>
      </c>
      <c r="BS158" s="15">
        <f t="shared" ca="1" si="94"/>
        <v>9056.7263297729223</v>
      </c>
      <c r="BT158" s="15">
        <f t="shared" ca="1" si="95"/>
        <v>14988.031268195356</v>
      </c>
      <c r="BU158" s="15">
        <f t="shared" ca="1" si="96"/>
        <v>21864.069889421833</v>
      </c>
      <c r="BV158" s="15">
        <f t="shared" ca="1" si="97"/>
        <v>32378.679759228224</v>
      </c>
      <c r="BW158" s="15">
        <f t="shared" ca="1" si="98"/>
        <v>51967.515111986424</v>
      </c>
      <c r="BX158" s="15">
        <f t="shared" ca="1" si="99"/>
        <v>87755.795012606919</v>
      </c>
      <c r="BY158" s="15">
        <f t="shared" ca="1" si="100"/>
        <v>131235.25077668749</v>
      </c>
      <c r="BZ158" s="15">
        <f t="shared" ca="1" si="101"/>
        <v>145331.58272145892</v>
      </c>
      <c r="CA158" s="15">
        <f t="shared" ca="1" si="102"/>
        <v>257174.50582840439</v>
      </c>
      <c r="CB158" s="15">
        <f ca="1">(AU158*DCF!C$10-DCF!C$5*MAX(AU158*DCF!C$10,0)-MAX(AU158-Inputs!$B$6,0)/Inputs!$B$10)*DCF!C$6</f>
        <v>1041.9893314534638</v>
      </c>
      <c r="CC158" s="15">
        <f ca="1">(AV158*DCF!D$10-DCF!D$5*MAX(AV158*DCF!D$10,0)-MAX(AV158-AU158,0)/Inputs!$B$10)*DCF!D$6</f>
        <v>1246.4583562300522</v>
      </c>
      <c r="CD158" s="15">
        <f ca="1">(AW158*DCF!E$10-DCF!E$5*MAX(AW158*DCF!E$10,0)-MAX(AW158-AV158,0)/Inputs!$B$10)*DCF!E$6</f>
        <v>1599.303317477237</v>
      </c>
      <c r="CE158" s="15">
        <f ca="1">(AX158*DCF!F$10-DCF!F$5*MAX(AX158*DCF!F$10,0)-MAX(AX158-AW158,0)/Inputs!$B$10)*DCF!F$6</f>
        <v>1728.4305475860938</v>
      </c>
      <c r="CF158" s="15">
        <f ca="1">(AY158*DCF!G$10-DCF!G$5*MAX(AY158*DCF!G$10,0)-MAX(AY158-AX158,0)/Inputs!$B$10)*DCF!G$6</f>
        <v>1657.8306463642407</v>
      </c>
      <c r="CG158" s="15">
        <f ca="1">(AZ158*DCF!H$10-DCF!H$5*MAX(AZ158*DCF!H$10,0)-MAX(AZ158-AY158,0)/Inputs!$B$10)*DCF!H$6</f>
        <v>1962.1339106902374</v>
      </c>
      <c r="CH158" s="15">
        <f ca="1">(BA158*DCF!I$10-DCF!I$5*MAX(BA158*DCF!I$10,0)-MAX(BA158-AZ158,0)/Inputs!$B$10)*DCF!I$6</f>
        <v>2445.1193453886367</v>
      </c>
      <c r="CI158" s="15">
        <f ca="1">(BB158*DCF!J$10-DCF!J$5*MAX(BB158*DCF!J$10,0)-MAX(BB158-BA158,0)/Inputs!$B$10)*DCF!J$6</f>
        <v>2864.9457164569117</v>
      </c>
      <c r="CJ158" s="15">
        <f ca="1">(BC158*DCF!K$10-DCF!K$5*MAX(BC158*DCF!K$10,0)-MAX(BC158-BB158,0)/Inputs!$B$10)*DCF!K$6</f>
        <v>3143.730649719043</v>
      </c>
      <c r="CK158" s="15">
        <f ca="1">(BD158*DCF!L$10-DCF!L$5*MAX(BD158*DCF!L$10,0)-MAX(BD158-BC158,0)/Inputs!$B$10)*DCF!L$6</f>
        <v>3674.444785234637</v>
      </c>
      <c r="CL158" s="15">
        <f ca="1">(BE158*DCF!M$10-DCF!M$5*MAX(BE158*DCF!M$10,0)-MAX(BE158-BD158,0)/Inputs!$B$10)*DCF!M$6</f>
        <v>3997.3186629056431</v>
      </c>
      <c r="CM158" s="15">
        <f ca="1">(BF158*DCF!C$28-DCF!C$5*MAX(BF158*DCF!C$28,0)-MAX(BF158-Inputs!$B$13,0)/Inputs!$B$17)*DCF!C$6</f>
        <v>3600.4995307334302</v>
      </c>
      <c r="CN158" s="15">
        <f ca="1">(BG158*DCF!D$28-DCF!D$5*MAX(BG158*DCF!D$28,0)-MAX(BG158-BF158,0)/Inputs!$B$17)*DCF!D$6</f>
        <v>4307.1913576250681</v>
      </c>
      <c r="CO158" s="15">
        <f ca="1">(BH158*DCF!E$28-DCF!E$5*MAX(BH158*DCF!E$28,0)-MAX(BH158-BG158,0)/Inputs!$B$17)*DCF!E$6</f>
        <v>5466.5514180045766</v>
      </c>
      <c r="CP158" s="15">
        <f ca="1">(BI158*DCF!F$28-DCF!F$5*MAX(BI158*DCF!F$28,0)-MAX(BI158-BH158,0)/Inputs!$B$17)*DCF!F$6</f>
        <v>5862.777236057198</v>
      </c>
      <c r="CQ158" s="15">
        <f ca="1">(BJ158*DCF!G$28-DCF!G$5*MAX(BJ158*DCF!G$28,0)-MAX(BJ158-BI158,0)/Inputs!$B$17)*DCF!G$6</f>
        <v>6826.8076607850144</v>
      </c>
      <c r="CR158" s="15">
        <f ca="1">(BK158*DCF!H$28-DCF!H$5*MAX(BK158*DCF!H$28,0)-MAX(BK158-BJ158,0)/Inputs!$B$17)*DCF!H$6</f>
        <v>8650.6088187485984</v>
      </c>
      <c r="CS158" s="15">
        <f ca="1">(BL158*DCF!I$28-DCF!I$5*MAX(BL158*DCF!I$28,0)-MAX(BL158-BK158,0)/Inputs!$B$17)*DCF!I$6</f>
        <v>10070.04076920256</v>
      </c>
      <c r="CT158" s="15">
        <f ca="1">(BM158*DCF!J$28-DCF!J$5*MAX(BM158*DCF!J$28,0)-MAX(BM158-BL158,0)/Inputs!$B$17)*DCF!J$6</f>
        <v>10618.159510324007</v>
      </c>
      <c r="CU158" s="15">
        <f ca="1">(BN158*DCF!K$28-DCF!K$5*MAX(BN158*DCF!K$28,0)-MAX(BN158-BM158,0)/Inputs!$B$17)*DCF!K$6</f>
        <v>11783.786538541535</v>
      </c>
      <c r="CV158" s="15">
        <f ca="1">(BO158*DCF!L$28-DCF!L$5*MAX(BO158*DCF!L$28,0)-MAX(BO158-BN158,0)/Inputs!$B$17)*DCF!L$6</f>
        <v>13530.90822701296</v>
      </c>
      <c r="CW158" s="15">
        <f ca="1">(BP158*DCF!M$28-DCF!M$5*MAX(BP158*DCF!M$28,0)-MAX(BP158-BO158,0)/Inputs!$B$17)*DCF!M$6</f>
        <v>14995.621601352601</v>
      </c>
      <c r="CX158" s="15">
        <f ca="1">(BQ158*DCF!C$46-DCF!C$5*MAX(BQ158*DCF!C$46,0)-MAX(BQ158-Inputs!$B$20,0)/Inputs!$B$24)*DCF!C$6</f>
        <v>-1224.2119049661342</v>
      </c>
      <c r="CY158" s="15">
        <f ca="1">(BR158*DCF!D$46-DCF!D$5*MAX(BR158*DCF!D$46,0)-MAX(BR158-BQ158,0)/Inputs!$B$24)*DCF!D$6</f>
        <v>-2918.7504008441497</v>
      </c>
      <c r="CZ158" s="15">
        <f ca="1">(BS158*DCF!E$46-DCF!E$5*MAX(BS158*DCF!E$46,0)-MAX(BS158-BR158,0)/Inputs!$B$24)*DCF!E$6</f>
        <v>-1616.6353612520184</v>
      </c>
      <c r="DA158" s="15">
        <f ca="1">(BT158*DCF!F$46-DCF!F$5*MAX(BT158*DCF!F$46,0)-MAX(BT158-BS158,0)/Inputs!$B$24)*DCF!F$6</f>
        <v>-3251.2988294443117</v>
      </c>
      <c r="DB158" s="15">
        <f ca="1">(BU158*DCF!G$46-DCF!G$5*MAX(BU158*DCF!G$46,0)-MAX(BU158-BT158,0)/Inputs!$B$24)*DCF!G$6</f>
        <v>-3048.4276511982439</v>
      </c>
      <c r="DC158" s="15">
        <f ca="1">(BV158*DCF!H$46-DCF!H$5*MAX(BV158*DCF!H$46,0)-MAX(BV158-BU158,0)/Inputs!$B$24)*DCF!H$6</f>
        <v>-3267.3505929587909</v>
      </c>
      <c r="DD158" s="15">
        <f ca="1">(BW158*DCF!I$46-DCF!I$5*MAX(BW158*DCF!I$46,0)-MAX(BW158-BV158,0)/Inputs!$B$24)*DCF!I$6</f>
        <v>-4422.9869223485393</v>
      </c>
      <c r="DE158" s="15">
        <f ca="1">(BX158*DCF!J$46-DCF!J$5*MAX(BX158*DCF!J$46,0)-MAX(BX158-BW158,0)/Inputs!$B$24)*DCF!J$6</f>
        <v>-5809.354276286389</v>
      </c>
      <c r="DF158" s="15">
        <f ca="1">(BY158*DCF!K$46-DCF!K$5*MAX(BY158*DCF!K$46,0)-MAX(BY158-BX158,0)/Inputs!$B$24)*DCF!K$6</f>
        <v>-3154.7133749837926</v>
      </c>
      <c r="DG158" s="15">
        <f ca="1">(BZ158*DCF!L$46-DCF!L$5*MAX(BZ158*DCF!L$46,0)-MAX(BZ158-BY158,0)/Inputs!$B$24)*DCF!L$6</f>
        <v>6856.0542885989153</v>
      </c>
      <c r="DH158" s="15">
        <f ca="1">(CA158*DCF!M$46-DCF!M$5*MAX(CA158*DCF!M$46,0)-MAX(CA158-BZ158,0)/Inputs!$B$24)*DCF!M$6</f>
        <v>-3219.9846328620824</v>
      </c>
      <c r="DI158" s="15">
        <f ca="1">SUM(CB158:CL158)+BE158*DCF!M$10*(1+Inputs!$B$30)*(1-Inputs!$B$33)*(1-Inputs!$B$30/Inputs!$B$31)/(Inputs!$B$29-Inputs!$B$30)*DCF!M$6</f>
        <v>131805.60476160343</v>
      </c>
      <c r="DJ158" s="15">
        <f ca="1">SUM(CM158:CW158)+BP158*DCF!M$28*(1+Inputs!$B$30)*(1-Inputs!$B$33)*(1-Inputs!$B$30/Inputs!$B$31)/(Inputs!$B$29-Inputs!$B$30)*DCF!M$6</f>
        <v>423840.19463095092</v>
      </c>
      <c r="DK158" s="15">
        <f ca="1">SUM(CX158:DH158)+CA158*DCF!M$46*(1+Inputs!$B$30)*(1-Inputs!$B$33)*(1-Inputs!$B$30/Inputs!$B$31)/(Inputs!$B$29-Inputs!$B$30)*DCF!M$6</f>
        <v>372544.59061991214</v>
      </c>
      <c r="DM158" s="15">
        <f ca="1">DI158+DJ158+DK158+Inputs!$B$34+Inputs!$B$36-Inputs!$B$35</f>
        <v>1005041.3900124665</v>
      </c>
    </row>
    <row r="159" spans="1:117" x14ac:dyDescent="0.75">
      <c r="A159" s="11">
        <v>146</v>
      </c>
      <c r="C159" s="23">
        <f t="shared" ca="1" si="104"/>
        <v>0.88218066976095066</v>
      </c>
      <c r="D159" s="23">
        <f t="shared" ca="1" si="104"/>
        <v>0.38088784291271743</v>
      </c>
      <c r="E159" s="23">
        <f t="shared" ca="1" si="104"/>
        <v>1.3740817576612052</v>
      </c>
      <c r="F159" s="23">
        <f t="shared" ca="1" si="104"/>
        <v>-1.0903425788260712</v>
      </c>
      <c r="G159" s="23">
        <f t="shared" ca="1" si="104"/>
        <v>1.0016706391681331</v>
      </c>
      <c r="H159" s="23">
        <f t="shared" ca="1" si="104"/>
        <v>-2.9654229121733766</v>
      </c>
      <c r="I159" s="23">
        <f t="shared" ca="1" si="104"/>
        <v>-0.85345784616319742</v>
      </c>
      <c r="J159" s="23">
        <f t="shared" ca="1" si="104"/>
        <v>-6.9294690364706577E-2</v>
      </c>
      <c r="K159" s="23">
        <f t="shared" ca="1" si="104"/>
        <v>-1.1815446340706932</v>
      </c>
      <c r="L159" s="23">
        <f t="shared" ca="1" si="104"/>
        <v>-1.0537161092100815</v>
      </c>
      <c r="M159" s="23">
        <f t="shared" ca="1" si="104"/>
        <v>-5.8436808020541298E-2</v>
      </c>
      <c r="N159" s="23">
        <f ca="1">SQRT(Inputs!$B$38)*C159+SQRT(1-Inputs!$B$38)*_xlfn.NORM.S.INV(RAND())</f>
        <v>1.7434419702968282</v>
      </c>
      <c r="O159" s="23">
        <f ca="1">SQRT(Inputs!$B$38)*D159+SQRT(1-Inputs!$B$38)*_xlfn.NORM.S.INV(RAND())</f>
        <v>-1.6737101032392696</v>
      </c>
      <c r="P159" s="23">
        <f ca="1">SQRT(Inputs!$B$38)*E159+SQRT(1-Inputs!$B$38)*_xlfn.NORM.S.INV(RAND())</f>
        <v>0.57009218890969948</v>
      </c>
      <c r="Q159" s="23">
        <f ca="1">SQRT(Inputs!$B$38)*F159+SQRT(1-Inputs!$B$38)*_xlfn.NORM.S.INV(RAND())</f>
        <v>-0.58772255972032361</v>
      </c>
      <c r="R159" s="23">
        <f ca="1">SQRT(Inputs!$B$38)*G159+SQRT(1-Inputs!$B$38)*_xlfn.NORM.S.INV(RAND())</f>
        <v>0.34506491477532963</v>
      </c>
      <c r="S159" s="23">
        <f ca="1">SQRT(Inputs!$B$38)*H159+SQRT(1-Inputs!$B$38)*_xlfn.NORM.S.INV(RAND())</f>
        <v>-1.9315625295654446</v>
      </c>
      <c r="T159" s="23">
        <f ca="1">SQRT(Inputs!$B$38)*I159+SQRT(1-Inputs!$B$38)*_xlfn.NORM.S.INV(RAND())</f>
        <v>-1.8915042720525319</v>
      </c>
      <c r="U159" s="23">
        <f ca="1">SQRT(Inputs!$B$38)*J159+SQRT(1-Inputs!$B$38)*_xlfn.NORM.S.INV(RAND())</f>
        <v>-0.35365026898838592</v>
      </c>
      <c r="V159" s="23">
        <f ca="1">SQRT(Inputs!$B$38)*K159+SQRT(1-Inputs!$B$38)*_xlfn.NORM.S.INV(RAND())</f>
        <v>0.13772284112225763</v>
      </c>
      <c r="W159" s="23">
        <f ca="1">SQRT(Inputs!$B$38)*L159+SQRT(1-Inputs!$B$38)*_xlfn.NORM.S.INV(RAND())</f>
        <v>-2.2569360204207802</v>
      </c>
      <c r="X159" s="23">
        <f ca="1">SQRT(Inputs!$B$38)*M159+SQRT(1-Inputs!$B$38)*_xlfn.NORM.S.INV(RAND())</f>
        <v>-1.0497367690861321</v>
      </c>
      <c r="Y159" s="23">
        <f ca="1">SQRT(Inputs!$B$38)*C159+SQRT(1-Inputs!$B$38)*_xlfn.NORM.S.INV(RAND())</f>
        <v>0.22572038487698076</v>
      </c>
      <c r="Z159" s="23">
        <f ca="1">SQRT(Inputs!$B$38)*D159+SQRT(1-Inputs!$B$38)*_xlfn.NORM.S.INV(RAND())</f>
        <v>-0.7664817740396449</v>
      </c>
      <c r="AA159" s="23">
        <f ca="1">SQRT(Inputs!$B$38)*E159+SQRT(1-Inputs!$B$38)*_xlfn.NORM.S.INV(RAND())</f>
        <v>0.1683601352128381</v>
      </c>
      <c r="AB159" s="23">
        <f ca="1">SQRT(Inputs!$B$38)*F159+SQRT(1-Inputs!$B$38)*_xlfn.NORM.S.INV(RAND())</f>
        <v>-1.0804659668904129</v>
      </c>
      <c r="AC159" s="23">
        <f ca="1">SQRT(Inputs!$B$38)*G159+SQRT(1-Inputs!$B$38)*_xlfn.NORM.S.INV(RAND())</f>
        <v>1.3271618225542618</v>
      </c>
      <c r="AD159" s="23">
        <f ca="1">SQRT(Inputs!$B$38)*H159+SQRT(1-Inputs!$B$38)*_xlfn.NORM.S.INV(RAND())</f>
        <v>-0.40653855406736006</v>
      </c>
      <c r="AE159" s="23">
        <f ca="1">SQRT(Inputs!$B$38)*I159+SQRT(1-Inputs!$B$38)*_xlfn.NORM.S.INV(RAND())</f>
        <v>-0.67288604161208621</v>
      </c>
      <c r="AF159" s="23">
        <f ca="1">SQRT(Inputs!$B$38)*J159+SQRT(1-Inputs!$B$38)*_xlfn.NORM.S.INV(RAND())</f>
        <v>-4.0727325515664055E-2</v>
      </c>
      <c r="AG159" s="23">
        <f ca="1">SQRT(Inputs!$B$38)*K159+SQRT(1-Inputs!$B$38)*_xlfn.NORM.S.INV(RAND())</f>
        <v>-0.25999846592275427</v>
      </c>
      <c r="AH159" s="23">
        <f ca="1">SQRT(Inputs!$B$38)*L159+SQRT(1-Inputs!$B$38)*_xlfn.NORM.S.INV(RAND())</f>
        <v>-0.65399292351465066</v>
      </c>
      <c r="AI159" s="23">
        <f ca="1">SQRT(Inputs!$B$38)*M159+SQRT(1-Inputs!$B$38)*_xlfn.NORM.S.INV(RAND())</f>
        <v>0.21193251140348218</v>
      </c>
      <c r="AJ159" s="23">
        <f ca="1">SQRT(Inputs!$B$38)*C159+SQRT(1-Inputs!$B$38)*_xlfn.NORM.S.INV(RAND())</f>
        <v>0.36718653007470992</v>
      </c>
      <c r="AK159" s="23">
        <f ca="1">SQRT(Inputs!$B$38)*D159+SQRT(1-Inputs!$B$38)*_xlfn.NORM.S.INV(RAND())</f>
        <v>0.85184081835528469</v>
      </c>
      <c r="AL159" s="23">
        <f ca="1">SQRT(Inputs!$B$38)*E159+SQRT(1-Inputs!$B$38)*_xlfn.NORM.S.INV(RAND())</f>
        <v>0.86436842574240791</v>
      </c>
      <c r="AM159" s="23">
        <f ca="1">SQRT(Inputs!$B$38)*F159+SQRT(1-Inputs!$B$38)*_xlfn.NORM.S.INV(RAND())</f>
        <v>-1.3202433196477348</v>
      </c>
      <c r="AN159" s="23">
        <f ca="1">SQRT(Inputs!$B$38)*G159+SQRT(1-Inputs!$B$38)*_xlfn.NORM.S.INV(RAND())</f>
        <v>0.5322965298620661</v>
      </c>
      <c r="AO159" s="23">
        <f ca="1">SQRT(Inputs!$B$38)*H159+SQRT(1-Inputs!$B$38)*_xlfn.NORM.S.INV(RAND())</f>
        <v>-1.9084319689644564</v>
      </c>
      <c r="AP159" s="23">
        <f ca="1">SQRT(Inputs!$B$38)*I159+SQRT(1-Inputs!$B$38)*_xlfn.NORM.S.INV(RAND())</f>
        <v>-0.42323907246636472</v>
      </c>
      <c r="AQ159" s="23">
        <f ca="1">SQRT(Inputs!$B$38)*J159+SQRT(1-Inputs!$B$38)*_xlfn.NORM.S.INV(RAND())</f>
        <v>-0.3412076902038797</v>
      </c>
      <c r="AR159" s="23">
        <f ca="1">SQRT(Inputs!$B$38)*K159+SQRT(1-Inputs!$B$38)*_xlfn.NORM.S.INV(RAND())</f>
        <v>-0.60622829182639282</v>
      </c>
      <c r="AS159" s="23">
        <f ca="1">SQRT(Inputs!$B$38)*L159+SQRT(1-Inputs!$B$38)*_xlfn.NORM.S.INV(RAND())</f>
        <v>-0.93494852468359724</v>
      </c>
      <c r="AT159" s="23">
        <f ca="1">SQRT(Inputs!$B$38)*M159+SQRT(1-Inputs!$B$38)*_xlfn.NORM.S.INV(RAND())</f>
        <v>-0.54347366076744363</v>
      </c>
      <c r="AU159" s="15">
        <f ca="1">Inputs!$B$6*EXP($B$8-0.5*C$5^2+C$5*N159)</f>
        <v>6580.2546852853129</v>
      </c>
      <c r="AV159" s="15">
        <f t="shared" ca="1" si="73"/>
        <v>6262.4243145097089</v>
      </c>
      <c r="AW159" s="15">
        <f t="shared" ca="1" si="74"/>
        <v>8246.2429906686648</v>
      </c>
      <c r="AX159" s="15">
        <f t="shared" ca="1" si="75"/>
        <v>9355.082632296755</v>
      </c>
      <c r="AY159" s="15">
        <f t="shared" ca="1" si="76"/>
        <v>11903.013338032251</v>
      </c>
      <c r="AZ159" s="15">
        <f t="shared" ca="1" si="77"/>
        <v>11768.400145865871</v>
      </c>
      <c r="BA159" s="15">
        <f t="shared" ca="1" si="78"/>
        <v>11814.989049382886</v>
      </c>
      <c r="BB159" s="15">
        <f t="shared" ca="1" si="79"/>
        <v>13961.59003761747</v>
      </c>
      <c r="BC159" s="15">
        <f t="shared" ca="1" si="80"/>
        <v>17328.238227353133</v>
      </c>
      <c r="BD159" s="15">
        <f t="shared" ca="1" si="81"/>
        <v>17188.766770028607</v>
      </c>
      <c r="BE159" s="15">
        <f t="shared" ca="1" si="82"/>
        <v>19142.098017747441</v>
      </c>
      <c r="BF159" s="15">
        <f ca="1">Inputs!$B$13*EXP($B$9-0.5*C$6^2+C$6*Y159)</f>
        <v>14463.995566849064</v>
      </c>
      <c r="BG159" s="15">
        <f t="shared" ca="1" si="83"/>
        <v>15350.889352249098</v>
      </c>
      <c r="BH159" s="15">
        <f t="shared" ca="1" si="84"/>
        <v>19287.081472722537</v>
      </c>
      <c r="BI159" s="15">
        <f t="shared" ca="1" si="85"/>
        <v>19992.912427932704</v>
      </c>
      <c r="BJ159" s="15">
        <f t="shared" ca="1" si="86"/>
        <v>29677.405085520717</v>
      </c>
      <c r="BK159" s="15">
        <f t="shared" ca="1" si="87"/>
        <v>34462.220088961483</v>
      </c>
      <c r="BL159" s="15">
        <f t="shared" ca="1" si="88"/>
        <v>38797.620874272812</v>
      </c>
      <c r="BM159" s="15">
        <f t="shared" ca="1" si="89"/>
        <v>47449.970129368383</v>
      </c>
      <c r="BN159" s="15">
        <f t="shared" ca="1" si="90"/>
        <v>56567.301617111429</v>
      </c>
      <c r="BO159" s="15">
        <f t="shared" ca="1" si="91"/>
        <v>64505.313070387136</v>
      </c>
      <c r="BP159" s="15">
        <f t="shared" ca="1" si="92"/>
        <v>81323.368990184579</v>
      </c>
      <c r="BQ159" s="15">
        <f ca="1">Inputs!$B$20*EXP($B$10-0.5*C$7^2+C$7*AJ159)</f>
        <v>4886.1668081628923</v>
      </c>
      <c r="BR159" s="15">
        <f t="shared" ca="1" si="93"/>
        <v>8689.5160537212396</v>
      </c>
      <c r="BS159" s="15">
        <f t="shared" ca="1" si="94"/>
        <v>15252.351211270832</v>
      </c>
      <c r="BT159" s="15">
        <f t="shared" ca="1" si="95"/>
        <v>14873.665427612945</v>
      </c>
      <c r="BU159" s="15">
        <f t="shared" ca="1" si="96"/>
        <v>23446.642061347262</v>
      </c>
      <c r="BV159" s="15">
        <f t="shared" ca="1" si="97"/>
        <v>21220.987307002273</v>
      </c>
      <c r="BW159" s="15">
        <f t="shared" ca="1" si="98"/>
        <v>27075.378720875782</v>
      </c>
      <c r="BX159" s="15">
        <f t="shared" ca="1" si="99"/>
        <v>35365.493258908682</v>
      </c>
      <c r="BY159" s="15">
        <f t="shared" ca="1" si="100"/>
        <v>44126.371387047235</v>
      </c>
      <c r="BZ159" s="15">
        <f t="shared" ca="1" si="101"/>
        <v>52138.052078436616</v>
      </c>
      <c r="CA159" s="15">
        <f t="shared" ca="1" si="102"/>
        <v>66495.921489493499</v>
      </c>
      <c r="CB159" s="15">
        <f ca="1">(AU159*DCF!C$10-DCF!C$5*MAX(AU159*DCF!C$10,0)-MAX(AU159-Inputs!$B$6,0)/Inputs!$B$10)*DCF!C$6</f>
        <v>1031.5375663542259</v>
      </c>
      <c r="CC159" s="15">
        <f ca="1">(AV159*DCF!D$10-DCF!D$5*MAX(AV159*DCF!D$10,0)-MAX(AV159-AU159,0)/Inputs!$B$10)*DCF!D$6</f>
        <v>1526.4235001296556</v>
      </c>
      <c r="CD159" s="15">
        <f ca="1">(AW159*DCF!E$10-DCF!E$5*MAX(AW159*DCF!E$10,0)-MAX(AW159-AV159,0)/Inputs!$B$10)*DCF!E$6</f>
        <v>1457.0881182749777</v>
      </c>
      <c r="CE159" s="15">
        <f ca="1">(AX159*DCF!F$10-DCF!F$5*MAX(AX159*DCF!F$10,0)-MAX(AX159-AW159,0)/Inputs!$B$10)*DCF!F$6</f>
        <v>1811.4775915281812</v>
      </c>
      <c r="CF159" s="15">
        <f ca="1">(AY159*DCF!G$10-DCF!G$5*MAX(AY159*DCF!G$10,0)-MAX(AY159-AX159,0)/Inputs!$B$10)*DCF!G$6</f>
        <v>1962.7387512575924</v>
      </c>
      <c r="CG159" s="15">
        <f ca="1">(AZ159*DCF!H$10-DCF!H$5*MAX(AZ159*DCF!H$10,0)-MAX(AZ159-AY159,0)/Inputs!$B$10)*DCF!H$6</f>
        <v>2284.8433295807531</v>
      </c>
      <c r="CH159" s="15">
        <f ca="1">(BA159*DCF!I$10-DCF!I$5*MAX(BA159*DCF!I$10,0)-MAX(BA159-AZ159,0)/Inputs!$B$10)*DCF!I$6</f>
        <v>2150.5252747011232</v>
      </c>
      <c r="CI159" s="15">
        <f ca="1">(BB159*DCF!J$10-DCF!J$5*MAX(BB159*DCF!J$10,0)-MAX(BB159-BA159,0)/Inputs!$B$10)*DCF!J$6</f>
        <v>2070.5592392505214</v>
      </c>
      <c r="CJ159" s="15">
        <f ca="1">(BC159*DCF!K$10-DCF!K$5*MAX(BC159*DCF!K$10,0)-MAX(BC159-BB159,0)/Inputs!$B$10)*DCF!K$6</f>
        <v>2318.2885647358803</v>
      </c>
      <c r="CK159" s="15">
        <f ca="1">(BD159*DCF!L$10-DCF!L$5*MAX(BD159*DCF!L$10,0)-MAX(BD159-BC159,0)/Inputs!$B$10)*DCF!L$6</f>
        <v>2592.3928899488833</v>
      </c>
      <c r="CL159" s="15">
        <f ca="1">(BE159*DCF!M$10-DCF!M$5*MAX(BE159*DCF!M$10,0)-MAX(BE159-BD159,0)/Inputs!$B$10)*DCF!M$6</f>
        <v>2467.8513263877608</v>
      </c>
      <c r="CM159" s="15">
        <f ca="1">(BF159*DCF!C$28-DCF!C$5*MAX(BF159*DCF!C$28,0)-MAX(BF159-Inputs!$B$13,0)/Inputs!$B$17)*DCF!C$6</f>
        <v>3703.6940575085</v>
      </c>
      <c r="CN159" s="15">
        <f ca="1">(BG159*DCF!D$28-DCF!D$5*MAX(BG159*DCF!D$28,0)-MAX(BG159-BF159,0)/Inputs!$B$17)*DCF!D$6</f>
        <v>4331.9758560668133</v>
      </c>
      <c r="CO159" s="15">
        <f ca="1">(BH159*DCF!E$28-DCF!E$5*MAX(BH159*DCF!E$28,0)-MAX(BH159-BG159,0)/Inputs!$B$17)*DCF!E$6</f>
        <v>4686.6756212826822</v>
      </c>
      <c r="CP159" s="15">
        <f ca="1">(BI159*DCF!F$28-DCF!F$5*MAX(BI159*DCF!F$28,0)-MAX(BI159-BH159,0)/Inputs!$B$17)*DCF!F$6</f>
        <v>5299.0414117216069</v>
      </c>
      <c r="CQ159" s="15">
        <f ca="1">(BJ159*DCF!G$28-DCF!G$5*MAX(BJ159*DCF!G$28,0)-MAX(BJ159-BI159,0)/Inputs!$B$17)*DCF!G$6</f>
        <v>6071.1919173613551</v>
      </c>
      <c r="CR159" s="15">
        <f ca="1">(BK159*DCF!H$28-DCF!H$5*MAX(BK159*DCF!H$28,0)-MAX(BK159-BJ159,0)/Inputs!$B$17)*DCF!H$6</f>
        <v>7779.461267671466</v>
      </c>
      <c r="CS159" s="15">
        <f ca="1">(BL159*DCF!I$28-DCF!I$5*MAX(BL159*DCF!I$28,0)-MAX(BL159-BK159,0)/Inputs!$B$17)*DCF!I$6</f>
        <v>8501.1154566985842</v>
      </c>
      <c r="CT159" s="15">
        <f ca="1">(BM159*DCF!J$28-DCF!J$5*MAX(BM159*DCF!J$28,0)-MAX(BM159-BL159,0)/Inputs!$B$17)*DCF!J$6</f>
        <v>9438.051634030855</v>
      </c>
      <c r="CU159" s="15">
        <f ca="1">(BN159*DCF!K$28-DCF!K$5*MAX(BN159*DCF!K$28,0)-MAX(BN159-BM159,0)/Inputs!$B$17)*DCF!K$6</f>
        <v>10829.313972552247</v>
      </c>
      <c r="CV159" s="15">
        <f ca="1">(BO159*DCF!L$28-DCF!L$5*MAX(BO159*DCF!L$28,0)-MAX(BO159-BN159,0)/Inputs!$B$17)*DCF!L$6</f>
        <v>11971.964683449476</v>
      </c>
      <c r="CW159" s="15">
        <f ca="1">(BP159*DCF!M$28-DCF!M$5*MAX(BP159*DCF!M$28,0)-MAX(BP159-BO159,0)/Inputs!$B$17)*DCF!M$6</f>
        <v>13543.079520559995</v>
      </c>
      <c r="CX159" s="15">
        <f ca="1">(BQ159*DCF!C$46-DCF!C$5*MAX(BQ159*DCF!C$46,0)-MAX(BQ159-Inputs!$B$20,0)/Inputs!$B$24)*DCF!C$6</f>
        <v>-1906.8130310597405</v>
      </c>
      <c r="CY159" s="15">
        <f ca="1">(BR159*DCF!D$46-DCF!D$5*MAX(BR159*DCF!D$46,0)-MAX(BR159-BQ159,0)/Inputs!$B$24)*DCF!D$6</f>
        <v>-3105.9553006509582</v>
      </c>
      <c r="CZ159" s="15">
        <f ca="1">(BS159*DCF!E$46-DCF!E$5*MAX(BS159*DCF!E$46,0)-MAX(BS159-BR159,0)/Inputs!$B$24)*DCF!E$6</f>
        <v>-4390.5060341804801</v>
      </c>
      <c r="DA159" s="15">
        <f ca="1">(BT159*DCF!F$46-DCF!F$5*MAX(BT159*DCF!F$46,0)-MAX(BT159-BS159,0)/Inputs!$B$24)*DCF!F$6</f>
        <v>-1083.1943549251323</v>
      </c>
      <c r="DB159" s="15">
        <f ca="1">(BU159*DCF!G$46-DCF!G$5*MAX(BU159*DCF!G$46,0)-MAX(BU159-BT159,0)/Inputs!$B$24)*DCF!G$6</f>
        <v>-3672.4786722872941</v>
      </c>
      <c r="DC159" s="15">
        <f ca="1">(BV159*DCF!H$46-DCF!H$5*MAX(BV159*DCF!H$46,0)-MAX(BV159-BU159,0)/Inputs!$B$24)*DCF!H$6</f>
        <v>0</v>
      </c>
      <c r="DD159" s="15">
        <f ca="1">(BW159*DCF!I$46-DCF!I$5*MAX(BW159*DCF!I$46,0)-MAX(BW159-BV159,0)/Inputs!$B$24)*DCF!I$6</f>
        <v>-1055.2529293843645</v>
      </c>
      <c r="DE159" s="15">
        <f ca="1">(BX159*DCF!J$46-DCF!J$5*MAX(BX159*DCF!J$46,0)-MAX(BX159-BW159,0)/Inputs!$B$24)*DCF!J$6</f>
        <v>-714.91831800264833</v>
      </c>
      <c r="DF159" s="15">
        <f ca="1">(BY159*DCF!K$46-DCF!K$5*MAX(BY159*DCF!K$46,0)-MAX(BY159-BX159,0)/Inputs!$B$24)*DCF!K$6</f>
        <v>374.46367704747047</v>
      </c>
      <c r="DG159" s="15">
        <f ca="1">(BZ159*DCF!L$46-DCF!L$5*MAX(BZ159*DCF!L$46,0)-MAX(BZ159-BY159,0)/Inputs!$B$24)*DCF!L$6</f>
        <v>1790.9927240745794</v>
      </c>
      <c r="DH159" s="15">
        <f ca="1">(CA159*DCF!M$46-DCF!M$5*MAX(CA159*DCF!M$46,0)-MAX(CA159-BZ159,0)/Inputs!$B$24)*DCF!M$6</f>
        <v>2211.4176141706816</v>
      </c>
      <c r="DI159" s="15">
        <f ca="1">SUM(CB159:CL159)+BE159*DCF!M$10*(1+Inputs!$B$30)*(1-Inputs!$B$33)*(1-Inputs!$B$30/Inputs!$B$31)/(Inputs!$B$29-Inputs!$B$30)*DCF!M$6</f>
        <v>74946.438063581911</v>
      </c>
      <c r="DJ159" s="15">
        <f ca="1">SUM(CM159:CW159)+BP159*DCF!M$28*(1+Inputs!$B$30)*(1-Inputs!$B$33)*(1-Inputs!$B$30/Inputs!$B$31)/(Inputs!$B$29-Inputs!$B$30)*DCF!M$6</f>
        <v>387920.91378544888</v>
      </c>
      <c r="DK159" s="15">
        <f ca="1">SUM(CX159:DH159)+CA159*DCF!M$46*(1+Inputs!$B$30)*(1-Inputs!$B$33)*(1-Inputs!$B$30/Inputs!$B$31)/(Inputs!$B$29-Inputs!$B$30)*DCF!M$6</f>
        <v>91258.326943019289</v>
      </c>
      <c r="DM159" s="15">
        <f ca="1">DI159+DJ159+DK159+Inputs!$B$34+Inputs!$B$36-Inputs!$B$35</f>
        <v>630976.67879205011</v>
      </c>
    </row>
    <row r="160" spans="1:117" x14ac:dyDescent="0.75">
      <c r="A160" s="11">
        <v>147</v>
      </c>
      <c r="C160" s="23">
        <f t="shared" ca="1" si="104"/>
        <v>-0.13798542390241286</v>
      </c>
      <c r="D160" s="23">
        <f t="shared" ca="1" si="104"/>
        <v>0.98068999952711888</v>
      </c>
      <c r="E160" s="23">
        <f t="shared" ca="1" si="104"/>
        <v>-4.808272519145447E-2</v>
      </c>
      <c r="F160" s="23">
        <f t="shared" ca="1" si="104"/>
        <v>-4.8784967832009279E-2</v>
      </c>
      <c r="G160" s="23">
        <f t="shared" ca="1" si="104"/>
        <v>1.1776695011452054</v>
      </c>
      <c r="H160" s="23">
        <f t="shared" ca="1" si="104"/>
        <v>2.8991883442425541</v>
      </c>
      <c r="I160" s="23">
        <f t="shared" ca="1" si="104"/>
        <v>-2.4261119281374453E-2</v>
      </c>
      <c r="J160" s="23">
        <f t="shared" ca="1" si="104"/>
        <v>7.0641643040383062E-2</v>
      </c>
      <c r="K160" s="23">
        <f t="shared" ca="1" si="104"/>
        <v>-2.1807118527750147</v>
      </c>
      <c r="L160" s="23">
        <f t="shared" ca="1" si="104"/>
        <v>-0.7118351929843526</v>
      </c>
      <c r="M160" s="23">
        <f t="shared" ca="1" si="104"/>
        <v>-6.5758704535874971E-2</v>
      </c>
      <c r="N160" s="23">
        <f ca="1">SQRT(Inputs!$B$38)*C160+SQRT(1-Inputs!$B$38)*_xlfn.NORM.S.INV(RAND())</f>
        <v>0.1490281905915431</v>
      </c>
      <c r="O160" s="23">
        <f ca="1">SQRT(Inputs!$B$38)*D160+SQRT(1-Inputs!$B$38)*_xlfn.NORM.S.INV(RAND())</f>
        <v>0.37698355269085115</v>
      </c>
      <c r="P160" s="23">
        <f ca="1">SQRT(Inputs!$B$38)*E160+SQRT(1-Inputs!$B$38)*_xlfn.NORM.S.INV(RAND())</f>
        <v>0.79190727579135634</v>
      </c>
      <c r="Q160" s="23">
        <f ca="1">SQRT(Inputs!$B$38)*F160+SQRT(1-Inputs!$B$38)*_xlfn.NORM.S.INV(RAND())</f>
        <v>0.96542421980083326</v>
      </c>
      <c r="R160" s="23">
        <f ca="1">SQRT(Inputs!$B$38)*G160+SQRT(1-Inputs!$B$38)*_xlfn.NORM.S.INV(RAND())</f>
        <v>0.86658507487342118</v>
      </c>
      <c r="S160" s="23">
        <f ca="1">SQRT(Inputs!$B$38)*H160+SQRT(1-Inputs!$B$38)*_xlfn.NORM.S.INV(RAND())</f>
        <v>1.1503865172142391</v>
      </c>
      <c r="T160" s="23">
        <f ca="1">SQRT(Inputs!$B$38)*I160+SQRT(1-Inputs!$B$38)*_xlfn.NORM.S.INV(RAND())</f>
        <v>0.64349106124476607</v>
      </c>
      <c r="U160" s="23">
        <f ca="1">SQRT(Inputs!$B$38)*J160+SQRT(1-Inputs!$B$38)*_xlfn.NORM.S.INV(RAND())</f>
        <v>-0.42843188297328616</v>
      </c>
      <c r="V160" s="23">
        <f ca="1">SQRT(Inputs!$B$38)*K160+SQRT(1-Inputs!$B$38)*_xlfn.NORM.S.INV(RAND())</f>
        <v>-0.25554414407708048</v>
      </c>
      <c r="W160" s="23">
        <f ca="1">SQRT(Inputs!$B$38)*L160+SQRT(1-Inputs!$B$38)*_xlfn.NORM.S.INV(RAND())</f>
        <v>-0.47705662657575815</v>
      </c>
      <c r="X160" s="23">
        <f ca="1">SQRT(Inputs!$B$38)*M160+SQRT(1-Inputs!$B$38)*_xlfn.NORM.S.INV(RAND())</f>
        <v>-0.15358710709862039</v>
      </c>
      <c r="Y160" s="23">
        <f ca="1">SQRT(Inputs!$B$38)*C160+SQRT(1-Inputs!$B$38)*_xlfn.NORM.S.INV(RAND())</f>
        <v>-0.87136178605634673</v>
      </c>
      <c r="Z160" s="23">
        <f ca="1">SQRT(Inputs!$B$38)*D160+SQRT(1-Inputs!$B$38)*_xlfn.NORM.S.INV(RAND())</f>
        <v>0.83819049214643138</v>
      </c>
      <c r="AA160" s="23">
        <f ca="1">SQRT(Inputs!$B$38)*E160+SQRT(1-Inputs!$B$38)*_xlfn.NORM.S.INV(RAND())</f>
        <v>0.87134425032164708</v>
      </c>
      <c r="AB160" s="23">
        <f ca="1">SQRT(Inputs!$B$38)*F160+SQRT(1-Inputs!$B$38)*_xlfn.NORM.S.INV(RAND())</f>
        <v>-0.38017186472031367</v>
      </c>
      <c r="AC160" s="23">
        <f ca="1">SQRT(Inputs!$B$38)*G160+SQRT(1-Inputs!$B$38)*_xlfn.NORM.S.INV(RAND())</f>
        <v>1.8977669649528552</v>
      </c>
      <c r="AD160" s="23">
        <f ca="1">SQRT(Inputs!$B$38)*H160+SQRT(1-Inputs!$B$38)*_xlfn.NORM.S.INV(RAND())</f>
        <v>0.40792254976788156</v>
      </c>
      <c r="AE160" s="23">
        <f ca="1">SQRT(Inputs!$B$38)*I160+SQRT(1-Inputs!$B$38)*_xlfn.NORM.S.INV(RAND())</f>
        <v>1.0298066716210079</v>
      </c>
      <c r="AF160" s="23">
        <f ca="1">SQRT(Inputs!$B$38)*J160+SQRT(1-Inputs!$B$38)*_xlfn.NORM.S.INV(RAND())</f>
        <v>0.71214536398124328</v>
      </c>
      <c r="AG160" s="23">
        <f ca="1">SQRT(Inputs!$B$38)*K160+SQRT(1-Inputs!$B$38)*_xlfn.NORM.S.INV(RAND())</f>
        <v>-3.8048578573192566</v>
      </c>
      <c r="AH160" s="23">
        <f ca="1">SQRT(Inputs!$B$38)*L160+SQRT(1-Inputs!$B$38)*_xlfn.NORM.S.INV(RAND())</f>
        <v>0.64573213656057615</v>
      </c>
      <c r="AI160" s="23">
        <f ca="1">SQRT(Inputs!$B$38)*M160+SQRT(1-Inputs!$B$38)*_xlfn.NORM.S.INV(RAND())</f>
        <v>1.9399188047085911</v>
      </c>
      <c r="AJ160" s="23">
        <f ca="1">SQRT(Inputs!$B$38)*C160+SQRT(1-Inputs!$B$38)*_xlfn.NORM.S.INV(RAND())</f>
        <v>0.20680513844645393</v>
      </c>
      <c r="AK160" s="23">
        <f ca="1">SQRT(Inputs!$B$38)*D160+SQRT(1-Inputs!$B$38)*_xlfn.NORM.S.INV(RAND())</f>
        <v>-0.21093317352486196</v>
      </c>
      <c r="AL160" s="23">
        <f ca="1">SQRT(Inputs!$B$38)*E160+SQRT(1-Inputs!$B$38)*_xlfn.NORM.S.INV(RAND())</f>
        <v>0.60457006494342191</v>
      </c>
      <c r="AM160" s="23">
        <f ca="1">SQRT(Inputs!$B$38)*F160+SQRT(1-Inputs!$B$38)*_xlfn.NORM.S.INV(RAND())</f>
        <v>0.10060421234937081</v>
      </c>
      <c r="AN160" s="23">
        <f ca="1">SQRT(Inputs!$B$38)*G160+SQRT(1-Inputs!$B$38)*_xlfn.NORM.S.INV(RAND())</f>
        <v>2.1851545598948769</v>
      </c>
      <c r="AO160" s="23">
        <f ca="1">SQRT(Inputs!$B$38)*H160+SQRT(1-Inputs!$B$38)*_xlfn.NORM.S.INV(RAND())</f>
        <v>1.2159685297122143</v>
      </c>
      <c r="AP160" s="23">
        <f ca="1">SQRT(Inputs!$B$38)*I160+SQRT(1-Inputs!$B$38)*_xlfn.NORM.S.INV(RAND())</f>
        <v>-0.52306246087516595</v>
      </c>
      <c r="AQ160" s="23">
        <f ca="1">SQRT(Inputs!$B$38)*J160+SQRT(1-Inputs!$B$38)*_xlfn.NORM.S.INV(RAND())</f>
        <v>-0.15688667503044459</v>
      </c>
      <c r="AR160" s="23">
        <f ca="1">SQRT(Inputs!$B$38)*K160+SQRT(1-Inputs!$B$38)*_xlfn.NORM.S.INV(RAND())</f>
        <v>-1.7389641173779193</v>
      </c>
      <c r="AS160" s="23">
        <f ca="1">SQRT(Inputs!$B$38)*L160+SQRT(1-Inputs!$B$38)*_xlfn.NORM.S.INV(RAND())</f>
        <v>-0.67409985804951122</v>
      </c>
      <c r="AT160" s="23">
        <f ca="1">SQRT(Inputs!$B$38)*M160+SQRT(1-Inputs!$B$38)*_xlfn.NORM.S.INV(RAND())</f>
        <v>1.3675815219451832</v>
      </c>
      <c r="AU160" s="15">
        <f ca="1">Inputs!$B$6*EXP($B$8-0.5*C$5^2+C$5*N160)</f>
        <v>5083.402336692835</v>
      </c>
      <c r="AV160" s="15">
        <f t="shared" ca="1" si="73"/>
        <v>6540.3607078632967</v>
      </c>
      <c r="AW160" s="15">
        <f t="shared" ca="1" si="74"/>
        <v>8873.7840347188885</v>
      </c>
      <c r="AX160" s="15">
        <f t="shared" ca="1" si="75"/>
        <v>12222.793553015095</v>
      </c>
      <c r="AY160" s="15">
        <f t="shared" ca="1" si="76"/>
        <v>16528.424521345551</v>
      </c>
      <c r="AZ160" s="15">
        <f t="shared" ca="1" si="77"/>
        <v>22944.779504331236</v>
      </c>
      <c r="BA160" s="15">
        <f t="shared" ca="1" si="78"/>
        <v>30034.696945175758</v>
      </c>
      <c r="BB160" s="15">
        <f t="shared" ca="1" si="79"/>
        <v>35226.616270591578</v>
      </c>
      <c r="BC160" s="15">
        <f t="shared" ca="1" si="80"/>
        <v>42092.407097856936</v>
      </c>
      <c r="BD160" s="15">
        <f t="shared" ca="1" si="81"/>
        <v>49316.780952528206</v>
      </c>
      <c r="BE160" s="15">
        <f t="shared" ca="1" si="82"/>
        <v>59591.915591903424</v>
      </c>
      <c r="BF160" s="15">
        <f ca="1">Inputs!$B$13*EXP($B$9-0.5*C$6^2+C$6*Y160)</f>
        <v>11636.75345525768</v>
      </c>
      <c r="BG160" s="15">
        <f t="shared" ca="1" si="83"/>
        <v>16497.748370138284</v>
      </c>
      <c r="BH160" s="15">
        <f t="shared" ca="1" si="84"/>
        <v>23291.328679141912</v>
      </c>
      <c r="BI160" s="15">
        <f t="shared" ca="1" si="85"/>
        <v>26891.556343086962</v>
      </c>
      <c r="BJ160" s="15">
        <f t="shared" ca="1" si="86"/>
        <v>43339.769673817791</v>
      </c>
      <c r="BK160" s="15">
        <f t="shared" ca="1" si="87"/>
        <v>56228.951634544203</v>
      </c>
      <c r="BL160" s="15">
        <f t="shared" ca="1" si="88"/>
        <v>78931.610257884226</v>
      </c>
      <c r="BM160" s="15">
        <f t="shared" ca="1" si="89"/>
        <v>105998.64456971768</v>
      </c>
      <c r="BN160" s="15">
        <f t="shared" ca="1" si="90"/>
        <v>82630.612450145287</v>
      </c>
      <c r="BO160" s="15">
        <f t="shared" ca="1" si="91"/>
        <v>109593.38896323969</v>
      </c>
      <c r="BP160" s="15">
        <f t="shared" ca="1" si="92"/>
        <v>168045.95205273616</v>
      </c>
      <c r="BQ160" s="15">
        <f ca="1">Inputs!$B$20*EXP($B$10-0.5*C$7^2+C$7*AJ160)</f>
        <v>4615.9772890636741</v>
      </c>
      <c r="BR160" s="15">
        <f t="shared" ca="1" si="93"/>
        <v>5857.4653038012584</v>
      </c>
      <c r="BS160" s="15">
        <f t="shared" ca="1" si="94"/>
        <v>9542.1473026970398</v>
      </c>
      <c r="BT160" s="15">
        <f t="shared" ca="1" si="95"/>
        <v>13508.393335402441</v>
      </c>
      <c r="BU160" s="15">
        <f t="shared" ca="1" si="96"/>
        <v>31765.732299631629</v>
      </c>
      <c r="BV160" s="15">
        <f t="shared" ca="1" si="97"/>
        <v>58123.751826636617</v>
      </c>
      <c r="BW160" s="15">
        <f t="shared" ca="1" si="98"/>
        <v>72608.425344584786</v>
      </c>
      <c r="BX160" s="15">
        <f t="shared" ca="1" si="99"/>
        <v>98410.190349226003</v>
      </c>
      <c r="BY160" s="15">
        <f t="shared" ca="1" si="100"/>
        <v>98863.984198248509</v>
      </c>
      <c r="BZ160" s="15">
        <f t="shared" ca="1" si="101"/>
        <v>122551.98036866747</v>
      </c>
      <c r="CA160" s="15">
        <f t="shared" ca="1" si="102"/>
        <v>219505.4037969707</v>
      </c>
      <c r="CB160" s="15">
        <f ca="1">(AU160*DCF!C$10-DCF!C$5*MAX(AU160*DCF!C$10,0)-MAX(AU160-Inputs!$B$6,0)/Inputs!$B$10)*DCF!C$6</f>
        <v>1042.2103903998848</v>
      </c>
      <c r="CC160" s="15">
        <f ca="1">(AV160*DCF!D$10-DCF!D$5*MAX(AV160*DCF!D$10,0)-MAX(AV160-AU160,0)/Inputs!$B$10)*DCF!D$6</f>
        <v>1238.9274455518057</v>
      </c>
      <c r="CD160" s="15">
        <f ca="1">(AW160*DCF!E$10-DCF!E$5*MAX(AW160*DCF!E$10,0)-MAX(AW160-AV160,0)/Inputs!$B$10)*DCF!E$6</f>
        <v>1523.2319106816176</v>
      </c>
      <c r="CE160" s="15">
        <f ca="1">(AX160*DCF!F$10-DCF!F$5*MAX(AX160*DCF!F$10,0)-MAX(AX160-AW160,0)/Inputs!$B$10)*DCF!F$6</f>
        <v>1971.3705042885915</v>
      </c>
      <c r="CF160" s="15">
        <f ca="1">(AY160*DCF!G$10-DCF!G$5*MAX(AY160*DCF!G$10,0)-MAX(AY160-AX160,0)/Inputs!$B$10)*DCF!G$6</f>
        <v>2577.8974046830058</v>
      </c>
      <c r="CG160" s="15">
        <f ca="1">(AZ160*DCF!H$10-DCF!H$5*MAX(AZ160*DCF!H$10,0)-MAX(AZ160-AY160,0)/Inputs!$B$10)*DCF!H$6</f>
        <v>3315.4065430398446</v>
      </c>
      <c r="CH160" s="15">
        <f ca="1">(BA160*DCF!I$10-DCF!I$5*MAX(BA160*DCF!I$10,0)-MAX(BA160-AZ160,0)/Inputs!$B$10)*DCF!I$6</f>
        <v>4323.2485942493222</v>
      </c>
      <c r="CI160" s="15">
        <f ca="1">(BB160*DCF!J$10-DCF!J$5*MAX(BB160*DCF!J$10,0)-MAX(BB160-BA160,0)/Inputs!$B$10)*DCF!J$6</f>
        <v>5258.2192714054081</v>
      </c>
      <c r="CJ160" s="15">
        <f ca="1">(BC160*DCF!K$10-DCF!K$5*MAX(BC160*DCF!K$10,0)-MAX(BC160-BB160,0)/Inputs!$B$10)*DCF!K$6</f>
        <v>5815.0953355313604</v>
      </c>
      <c r="CK160" s="15">
        <f ca="1">(BD160*DCF!L$10-DCF!L$5*MAX(BD160*DCF!L$10,0)-MAX(BD160-BC160,0)/Inputs!$B$10)*DCF!L$6</f>
        <v>6503.679861717972</v>
      </c>
      <c r="CL160" s="15">
        <f ca="1">(BE160*DCF!M$10-DCF!M$5*MAX(BE160*DCF!M$10,0)-MAX(BE160-BD160,0)/Inputs!$B$10)*DCF!M$6</f>
        <v>7181.7154330943977</v>
      </c>
      <c r="CM160" s="15">
        <f ca="1">(BF160*DCF!C$28-DCF!C$5*MAX(BF160*DCF!C$28,0)-MAX(BF160-Inputs!$B$13,0)/Inputs!$B$17)*DCF!C$6</f>
        <v>3493.7810574113405</v>
      </c>
      <c r="CN160" s="15">
        <f ca="1">(BG160*DCF!D$28-DCF!D$5*MAX(BG160*DCF!D$28,0)-MAX(BG160-BF160,0)/Inputs!$B$17)*DCF!D$6</f>
        <v>3821.8943058166342</v>
      </c>
      <c r="CO160" s="15">
        <f ca="1">(BH160*DCF!E$28-DCF!E$5*MAX(BH160*DCF!E$28,0)-MAX(BH160-BG160,0)/Inputs!$B$17)*DCF!E$6</f>
        <v>5257.5978509090746</v>
      </c>
      <c r="CP160" s="15">
        <f ca="1">(BI160*DCF!F$28-DCF!F$5*MAX(BI160*DCF!F$28,0)-MAX(BI160-BH160,0)/Inputs!$B$17)*DCF!F$6</f>
        <v>6644.8708482002648</v>
      </c>
      <c r="CQ160" s="15">
        <f ca="1">(BJ160*DCF!G$28-DCF!G$5*MAX(BJ160*DCF!G$28,0)-MAX(BJ160-BI160,0)/Inputs!$B$17)*DCF!G$6</f>
        <v>8478.405066035506</v>
      </c>
      <c r="CR160" s="15">
        <f ca="1">(BK160*DCF!H$28-DCF!H$5*MAX(BK160*DCF!H$28,0)-MAX(BK160-BJ160,0)/Inputs!$B$17)*DCF!H$6</f>
        <v>11903.422937478561</v>
      </c>
      <c r="CS160" s="15">
        <f ca="1">(BL160*DCF!I$28-DCF!I$5*MAX(BL160*DCF!I$28,0)-MAX(BL160-BK160,0)/Inputs!$B$17)*DCF!I$6</f>
        <v>15302.480362146136</v>
      </c>
      <c r="CT160" s="15">
        <f ca="1">(BM160*DCF!J$28-DCF!J$5*MAX(BM160*DCF!J$28,0)-MAX(BM160-BL160,0)/Inputs!$B$17)*DCF!J$6</f>
        <v>20057.629723814352</v>
      </c>
      <c r="CU160" s="15">
        <f ca="1">(BN160*DCF!K$28-DCF!K$5*MAX(BN160*DCF!K$28,0)-MAX(BN160-BM160,0)/Inputs!$B$17)*DCF!K$6</f>
        <v>17450.199881759447</v>
      </c>
      <c r="CV160" s="15">
        <f ca="1">(BO160*DCF!L$28-DCF!L$5*MAX(BO160*DCF!L$28,0)-MAX(BO160-BN160,0)/Inputs!$B$17)*DCF!L$6</f>
        <v>18815.298327047109</v>
      </c>
      <c r="CW160" s="15">
        <f ca="1">(BP160*DCF!M$28-DCF!M$5*MAX(BP160*DCF!M$28,0)-MAX(BP160-BO160,0)/Inputs!$B$17)*DCF!M$6</f>
        <v>25508.007813148328</v>
      </c>
      <c r="CX160" s="15">
        <f ca="1">(BQ160*DCF!C$46-DCF!C$5*MAX(BQ160*DCF!C$46,0)-MAX(BQ160-Inputs!$B$20,0)/Inputs!$B$24)*DCF!C$6</f>
        <v>-1719.6147499286426</v>
      </c>
      <c r="CY160" s="15">
        <f ca="1">(BR160*DCF!D$46-DCF!D$5*MAX(BR160*DCF!D$46,0)-MAX(BR160-BQ160,0)/Inputs!$B$24)*DCF!D$6</f>
        <v>-1529.4653601045768</v>
      </c>
      <c r="CZ160" s="15">
        <f ca="1">(BS160*DCF!E$46-DCF!E$5*MAX(BS160*DCF!E$46,0)-MAX(BS160-BR160,0)/Inputs!$B$24)*DCF!E$6</f>
        <v>-2580.7757389425851</v>
      </c>
      <c r="DA160" s="15">
        <f ca="1">(BT160*DCF!F$46-DCF!F$5*MAX(BT160*DCF!F$46,0)-MAX(BT160-BS160,0)/Inputs!$B$24)*DCF!F$6</f>
        <v>-2428.0021723714035</v>
      </c>
      <c r="DB160" s="15">
        <f ca="1">(BU160*DCF!G$46-DCF!G$5*MAX(BU160*DCF!G$46,0)-MAX(BU160-BT160,0)/Inputs!$B$24)*DCF!G$6</f>
        <v>-7209.9445797297494</v>
      </c>
      <c r="DC160" s="15">
        <f ca="1">(BV160*DCF!H$46-DCF!H$5*MAX(BV160*DCF!H$46,0)-MAX(BV160-BU160,0)/Inputs!$B$24)*DCF!H$6</f>
        <v>-8190.5930697517088</v>
      </c>
      <c r="DD160" s="15">
        <f ca="1">(BW160*DCF!I$46-DCF!I$5*MAX(BW160*DCF!I$46,0)-MAX(BW160-BV160,0)/Inputs!$B$24)*DCF!I$6</f>
        <v>-2481.0696951899004</v>
      </c>
      <c r="DE160" s="15">
        <f ca="1">(BX160*DCF!J$46-DCF!J$5*MAX(BX160*DCF!J$46,0)-MAX(BX160-BW160,0)/Inputs!$B$24)*DCF!J$6</f>
        <v>-2714.1712696187587</v>
      </c>
      <c r="DF160" s="15">
        <f ca="1">(BY160*DCF!K$46-DCF!K$5*MAX(BY160*DCF!K$46,0)-MAX(BY160-BX160,0)/Inputs!$B$24)*DCF!K$6</f>
        <v>5536.2729380503351</v>
      </c>
      <c r="DG160" s="15">
        <f ca="1">(BZ160*DCF!L$46-DCF!L$5*MAX(BZ160*DCF!L$46,0)-MAX(BZ160-BY160,0)/Inputs!$B$24)*DCF!L$6</f>
        <v>3110.7799647158854</v>
      </c>
      <c r="DH160" s="15">
        <f ca="1">(CA160*DCF!M$46-DCF!M$5*MAX(CA160*DCF!M$46,0)-MAX(CA160-BZ160,0)/Inputs!$B$24)*DCF!M$6</f>
        <v>-3060.3521592614366</v>
      </c>
      <c r="DI160" s="15">
        <f ca="1">SUM(CB160:CL160)+BE160*DCF!M$10*(1+Inputs!$B$30)*(1-Inputs!$B$33)*(1-Inputs!$B$30/Inputs!$B$31)/(Inputs!$B$29-Inputs!$B$30)*DCF!M$6</f>
        <v>206596.09180841438</v>
      </c>
      <c r="DJ160" s="15">
        <f ca="1">SUM(CM160:CW160)+BP160*DCF!M$28*(1+Inputs!$B$30)*(1-Inputs!$B$33)*(1-Inputs!$B$30/Inputs!$B$31)/(Inputs!$B$29-Inputs!$B$30)*DCF!M$6</f>
        <v>760299.06382767332</v>
      </c>
      <c r="DK160" s="15">
        <f ca="1">SUM(CX160:DH160)+CA160*DCF!M$46*(1+Inputs!$B$30)*(1-Inputs!$B$33)*(1-Inputs!$B$30/Inputs!$B$31)/(Inputs!$B$29-Inputs!$B$30)*DCF!M$6</f>
        <v>316114.42045533267</v>
      </c>
      <c r="DM160" s="15">
        <f ca="1">DI160+DJ160+DK160+Inputs!$B$34+Inputs!$B$36-Inputs!$B$35</f>
        <v>1359860.5760914204</v>
      </c>
    </row>
    <row r="161" spans="1:117" x14ac:dyDescent="0.75">
      <c r="A161" s="11">
        <v>148</v>
      </c>
      <c r="C161" s="23">
        <f t="shared" ca="1" si="104"/>
        <v>1.0890144567119642</v>
      </c>
      <c r="D161" s="23">
        <f t="shared" ca="1" si="104"/>
        <v>-1.9045339933457293</v>
      </c>
      <c r="E161" s="23">
        <f t="shared" ca="1" si="104"/>
        <v>0.11053083440286889</v>
      </c>
      <c r="F161" s="23">
        <f t="shared" ca="1" si="104"/>
        <v>-0.98925371756761404</v>
      </c>
      <c r="G161" s="23">
        <f t="shared" ca="1" si="104"/>
        <v>-1.3884966255979336</v>
      </c>
      <c r="H161" s="23">
        <f t="shared" ca="1" si="104"/>
        <v>0.17286203954802407</v>
      </c>
      <c r="I161" s="23">
        <f t="shared" ca="1" si="104"/>
        <v>0.44166169591765969</v>
      </c>
      <c r="J161" s="23">
        <f t="shared" ca="1" si="104"/>
        <v>0.26957539965174254</v>
      </c>
      <c r="K161" s="23">
        <f t="shared" ca="1" si="104"/>
        <v>-0.61387281746059119</v>
      </c>
      <c r="L161" s="23">
        <f t="shared" ca="1" si="104"/>
        <v>0.45939847483898105</v>
      </c>
      <c r="M161" s="23">
        <f t="shared" ca="1" si="104"/>
        <v>0.73422113910146658</v>
      </c>
      <c r="N161" s="23">
        <f ca="1">SQRT(Inputs!$B$38)*C161+SQRT(1-Inputs!$B$38)*_xlfn.NORM.S.INV(RAND())</f>
        <v>0.86156629558514863</v>
      </c>
      <c r="O161" s="23">
        <f ca="1">SQRT(Inputs!$B$38)*D161+SQRT(1-Inputs!$B$38)*_xlfn.NORM.S.INV(RAND())</f>
        <v>-0.74649357010679274</v>
      </c>
      <c r="P161" s="23">
        <f ca="1">SQRT(Inputs!$B$38)*E161+SQRT(1-Inputs!$B$38)*_xlfn.NORM.S.INV(RAND())</f>
        <v>-0.54172512081125324</v>
      </c>
      <c r="Q161" s="23">
        <f ca="1">SQRT(Inputs!$B$38)*F161+SQRT(1-Inputs!$B$38)*_xlfn.NORM.S.INV(RAND())</f>
        <v>0.3725115753255227</v>
      </c>
      <c r="R161" s="23">
        <f ca="1">SQRT(Inputs!$B$38)*G161+SQRT(1-Inputs!$B$38)*_xlfn.NORM.S.INV(RAND())</f>
        <v>-0.93387978964437446</v>
      </c>
      <c r="S161" s="23">
        <f ca="1">SQRT(Inputs!$B$38)*H161+SQRT(1-Inputs!$B$38)*_xlfn.NORM.S.INV(RAND())</f>
        <v>-0.74767071267261009</v>
      </c>
      <c r="T161" s="23">
        <f ca="1">SQRT(Inputs!$B$38)*I161+SQRT(1-Inputs!$B$38)*_xlfn.NORM.S.INV(RAND())</f>
        <v>0.88673311408552369</v>
      </c>
      <c r="U161" s="23">
        <f ca="1">SQRT(Inputs!$B$38)*J161+SQRT(1-Inputs!$B$38)*_xlfn.NORM.S.INV(RAND())</f>
        <v>1.2325681690132444</v>
      </c>
      <c r="V161" s="23">
        <f ca="1">SQRT(Inputs!$B$38)*K161+SQRT(1-Inputs!$B$38)*_xlfn.NORM.S.INV(RAND())</f>
        <v>-0.45919902542064051</v>
      </c>
      <c r="W161" s="23">
        <f ca="1">SQRT(Inputs!$B$38)*L161+SQRT(1-Inputs!$B$38)*_xlfn.NORM.S.INV(RAND())</f>
        <v>0.33963479552513826</v>
      </c>
      <c r="X161" s="23">
        <f ca="1">SQRT(Inputs!$B$38)*M161+SQRT(1-Inputs!$B$38)*_xlfn.NORM.S.INV(RAND())</f>
        <v>-0.95961196919417924</v>
      </c>
      <c r="Y161" s="23">
        <f ca="1">SQRT(Inputs!$B$38)*C161+SQRT(1-Inputs!$B$38)*_xlfn.NORM.S.INV(RAND())</f>
        <v>-0.6981392408029784</v>
      </c>
      <c r="Z161" s="23">
        <f ca="1">SQRT(Inputs!$B$38)*D161+SQRT(1-Inputs!$B$38)*_xlfn.NORM.S.INV(RAND())</f>
        <v>-1.6812424829527473</v>
      </c>
      <c r="AA161" s="23">
        <f ca="1">SQRT(Inputs!$B$38)*E161+SQRT(1-Inputs!$B$38)*_xlfn.NORM.S.INV(RAND())</f>
        <v>0.76517577826186356</v>
      </c>
      <c r="AB161" s="23">
        <f ca="1">SQRT(Inputs!$B$38)*F161+SQRT(1-Inputs!$B$38)*_xlfn.NORM.S.INV(RAND())</f>
        <v>-0.46244385820600575</v>
      </c>
      <c r="AC161" s="23">
        <f ca="1">SQRT(Inputs!$B$38)*G161+SQRT(1-Inputs!$B$38)*_xlfn.NORM.S.INV(RAND())</f>
        <v>0.2224249928567742</v>
      </c>
      <c r="AD161" s="23">
        <f ca="1">SQRT(Inputs!$B$38)*H161+SQRT(1-Inputs!$B$38)*_xlfn.NORM.S.INV(RAND())</f>
        <v>-1.2027282272756827</v>
      </c>
      <c r="AE161" s="23">
        <f ca="1">SQRT(Inputs!$B$38)*I161+SQRT(1-Inputs!$B$38)*_xlfn.NORM.S.INV(RAND())</f>
        <v>0.20914869259274216</v>
      </c>
      <c r="AF161" s="23">
        <f ca="1">SQRT(Inputs!$B$38)*J161+SQRT(1-Inputs!$B$38)*_xlfn.NORM.S.INV(RAND())</f>
        <v>0.32335570493278842</v>
      </c>
      <c r="AG161" s="23">
        <f ca="1">SQRT(Inputs!$B$38)*K161+SQRT(1-Inputs!$B$38)*_xlfn.NORM.S.INV(RAND())</f>
        <v>-1.0112610995197859</v>
      </c>
      <c r="AH161" s="23">
        <f ca="1">SQRT(Inputs!$B$38)*L161+SQRT(1-Inputs!$B$38)*_xlfn.NORM.S.INV(RAND())</f>
        <v>7.4079197777942474E-2</v>
      </c>
      <c r="AI161" s="23">
        <f ca="1">SQRT(Inputs!$B$38)*M161+SQRT(1-Inputs!$B$38)*_xlfn.NORM.S.INV(RAND())</f>
        <v>0.65949320362870112</v>
      </c>
      <c r="AJ161" s="23">
        <f ca="1">SQRT(Inputs!$B$38)*C161+SQRT(1-Inputs!$B$38)*_xlfn.NORM.S.INV(RAND())</f>
        <v>1.0230403754623463</v>
      </c>
      <c r="AK161" s="23">
        <f ca="1">SQRT(Inputs!$B$38)*D161+SQRT(1-Inputs!$B$38)*_xlfn.NORM.S.INV(RAND())</f>
        <v>-1.5103599179560685</v>
      </c>
      <c r="AL161" s="23">
        <f ca="1">SQRT(Inputs!$B$38)*E161+SQRT(1-Inputs!$B$38)*_xlfn.NORM.S.INV(RAND())</f>
        <v>1.0706457921042249</v>
      </c>
      <c r="AM161" s="23">
        <f ca="1">SQRT(Inputs!$B$38)*F161+SQRT(1-Inputs!$B$38)*_xlfn.NORM.S.INV(RAND())</f>
        <v>-0.60929838301615091</v>
      </c>
      <c r="AN161" s="23">
        <f ca="1">SQRT(Inputs!$B$38)*G161+SQRT(1-Inputs!$B$38)*_xlfn.NORM.S.INV(RAND())</f>
        <v>-0.73446128411323008</v>
      </c>
      <c r="AO161" s="23">
        <f ca="1">SQRT(Inputs!$B$38)*H161+SQRT(1-Inputs!$B$38)*_xlfn.NORM.S.INV(RAND())</f>
        <v>1.2115941863216293</v>
      </c>
      <c r="AP161" s="23">
        <f ca="1">SQRT(Inputs!$B$38)*I161+SQRT(1-Inputs!$B$38)*_xlfn.NORM.S.INV(RAND())</f>
        <v>1.3320870681791297</v>
      </c>
      <c r="AQ161" s="23">
        <f ca="1">SQRT(Inputs!$B$38)*J161+SQRT(1-Inputs!$B$38)*_xlfn.NORM.S.INV(RAND())</f>
        <v>-0.19180741651323432</v>
      </c>
      <c r="AR161" s="23">
        <f ca="1">SQRT(Inputs!$B$38)*K161+SQRT(1-Inputs!$B$38)*_xlfn.NORM.S.INV(RAND())</f>
        <v>0.63585446080727204</v>
      </c>
      <c r="AS161" s="23">
        <f ca="1">SQRT(Inputs!$B$38)*L161+SQRT(1-Inputs!$B$38)*_xlfn.NORM.S.INV(RAND())</f>
        <v>-1.5649598488683631</v>
      </c>
      <c r="AT161" s="23">
        <f ca="1">SQRT(Inputs!$B$38)*M161+SQRT(1-Inputs!$B$38)*_xlfn.NORM.S.INV(RAND())</f>
        <v>0.958029887531057</v>
      </c>
      <c r="AU161" s="15">
        <f ca="1">Inputs!$B$6*EXP($B$8-0.5*C$5^2+C$5*N161)</f>
        <v>5704.877570529381</v>
      </c>
      <c r="AV161" s="15">
        <f t="shared" ca="1" si="73"/>
        <v>6222.3394841843483</v>
      </c>
      <c r="AW161" s="15">
        <f t="shared" ca="1" si="74"/>
        <v>7052.4358455707634</v>
      </c>
      <c r="AX161" s="15">
        <f t="shared" ca="1" si="75"/>
        <v>9020.5020301843942</v>
      </c>
      <c r="AY161" s="15">
        <f t="shared" ca="1" si="76"/>
        <v>9884.8814576769946</v>
      </c>
      <c r="AZ161" s="15">
        <f t="shared" ca="1" si="77"/>
        <v>11133.987219621244</v>
      </c>
      <c r="BA161" s="15">
        <f t="shared" ca="1" si="78"/>
        <v>14950.172248882152</v>
      </c>
      <c r="BB161" s="15">
        <f t="shared" ca="1" si="79"/>
        <v>20709.375097628887</v>
      </c>
      <c r="BC161" s="15">
        <f t="shared" ca="1" si="80"/>
        <v>24263.984885925682</v>
      </c>
      <c r="BD161" s="15">
        <f t="shared" ca="1" si="81"/>
        <v>30685.131301879992</v>
      </c>
      <c r="BE161" s="15">
        <f t="shared" ca="1" si="82"/>
        <v>34453.849357006155</v>
      </c>
      <c r="BF161" s="15">
        <f ca="1">Inputs!$B$13*EXP($B$9-0.5*C$6^2+C$6*Y161)</f>
        <v>12043.311699266151</v>
      </c>
      <c r="BG161" s="15">
        <f t="shared" ca="1" si="83"/>
        <v>10836.9588726029</v>
      </c>
      <c r="BH161" s="15">
        <f t="shared" ca="1" si="84"/>
        <v>15032.444109176868</v>
      </c>
      <c r="BI161" s="15">
        <f t="shared" ca="1" si="85"/>
        <v>17137.666475650749</v>
      </c>
      <c r="BJ161" s="15">
        <f t="shared" ca="1" si="86"/>
        <v>21694.18023152529</v>
      </c>
      <c r="BK161" s="15">
        <f t="shared" ca="1" si="87"/>
        <v>22603.975728630507</v>
      </c>
      <c r="BL161" s="15">
        <f t="shared" ca="1" si="88"/>
        <v>28529.122420827989</v>
      </c>
      <c r="BM161" s="15">
        <f t="shared" ca="1" si="89"/>
        <v>36505.8137205276</v>
      </c>
      <c r="BN161" s="15">
        <f t="shared" ca="1" si="90"/>
        <v>39773.407351466522</v>
      </c>
      <c r="BO161" s="15">
        <f t="shared" ca="1" si="91"/>
        <v>49360.291786883266</v>
      </c>
      <c r="BP161" s="15">
        <f t="shared" ca="1" si="92"/>
        <v>65466.536561941648</v>
      </c>
      <c r="BQ161" s="15">
        <f ca="1">Inputs!$B$20*EXP($B$10-0.5*C$7^2+C$7*AJ161)</f>
        <v>6165.8630411449494</v>
      </c>
      <c r="BR161" s="15">
        <f t="shared" ca="1" si="93"/>
        <v>5178.6764688302219</v>
      </c>
      <c r="BS161" s="15">
        <f t="shared" ca="1" si="94"/>
        <v>9644.708245617283</v>
      </c>
      <c r="BT161" s="15">
        <f t="shared" ca="1" si="95"/>
        <v>11333.599652073164</v>
      </c>
      <c r="BU161" s="15">
        <f t="shared" ca="1" si="96"/>
        <v>13149.576908108484</v>
      </c>
      <c r="BV161" s="15">
        <f t="shared" ca="1" si="97"/>
        <v>24036.904388821138</v>
      </c>
      <c r="BW161" s="15">
        <f t="shared" ca="1" si="98"/>
        <v>44466.580137554985</v>
      </c>
      <c r="BX161" s="15">
        <f t="shared" ca="1" si="99"/>
        <v>59847.5554231399</v>
      </c>
      <c r="BY161" s="15">
        <f t="shared" ca="1" si="100"/>
        <v>94704.615757368214</v>
      </c>
      <c r="BZ161" s="15">
        <f t="shared" ca="1" si="101"/>
        <v>99661.834967581686</v>
      </c>
      <c r="CA161" s="15">
        <f t="shared" ca="1" si="102"/>
        <v>165976.5872094502</v>
      </c>
      <c r="CB161" s="15">
        <f ca="1">(AU161*DCF!C$10-DCF!C$5*MAX(AU161*DCF!C$10,0)-MAX(AU161-Inputs!$B$6,0)/Inputs!$B$10)*DCF!C$6</f>
        <v>1037.7791612103733</v>
      </c>
      <c r="CC161" s="15">
        <f ca="1">(AV161*DCF!D$10-DCF!D$5*MAX(AV161*DCF!D$10,0)-MAX(AV161-AU161,0)/Inputs!$B$10)*DCF!D$6</f>
        <v>1390.4835495992552</v>
      </c>
      <c r="CD161" s="15">
        <f ca="1">(AW161*DCF!E$10-DCF!E$5*MAX(AW161*DCF!E$10,0)-MAX(AW161-AV161,0)/Inputs!$B$10)*DCF!E$6</f>
        <v>1441.3230951452767</v>
      </c>
      <c r="CE161" s="15">
        <f ca="1">(AX161*DCF!F$10-DCF!F$5*MAX(AX161*DCF!F$10,0)-MAX(AX161-AW161,0)/Inputs!$B$10)*DCF!F$6</f>
        <v>1559.6554384316496</v>
      </c>
      <c r="CF161" s="15">
        <f ca="1">(AY161*DCF!G$10-DCF!G$5*MAX(AY161*DCF!G$10,0)-MAX(AY161-AX161,0)/Inputs!$B$10)*DCF!G$6</f>
        <v>1870.5308141764397</v>
      </c>
      <c r="CG161" s="15">
        <f ca="1">(AZ161*DCF!H$10-DCF!H$5*MAX(AZ161*DCF!H$10,0)-MAX(AZ161-AY161,0)/Inputs!$B$10)*DCF!H$6</f>
        <v>1939.8704836824563</v>
      </c>
      <c r="CH161" s="15">
        <f ca="1">(BA161*DCF!I$10-DCF!I$5*MAX(BA161*DCF!I$10,0)-MAX(BA161-AZ161,0)/Inputs!$B$10)*DCF!I$6</f>
        <v>2104.8630340896339</v>
      </c>
      <c r="CI161" s="15">
        <f ca="1">(BB161*DCF!J$10-DCF!J$5*MAX(BB161*DCF!J$10,0)-MAX(BB161-BA161,0)/Inputs!$B$10)*DCF!J$6</f>
        <v>2681.0645315380493</v>
      </c>
      <c r="CJ161" s="15">
        <f ca="1">(BC161*DCF!K$10-DCF!K$5*MAX(BC161*DCF!K$10,0)-MAX(BC161-BB161,0)/Inputs!$B$10)*DCF!K$6</f>
        <v>3408.520625537124</v>
      </c>
      <c r="CK161" s="15">
        <f ca="1">(BD161*DCF!L$10-DCF!L$5*MAX(BD161*DCF!L$10,0)-MAX(BD161-BC161,0)/Inputs!$B$10)*DCF!L$6</f>
        <v>3797.5431087702891</v>
      </c>
      <c r="CL161" s="15">
        <f ca="1">(BE161*DCF!M$10-DCF!M$5*MAX(BE161*DCF!M$10,0)-MAX(BE161-BD161,0)/Inputs!$B$10)*DCF!M$6</f>
        <v>4411.670131877313</v>
      </c>
      <c r="CM161" s="15">
        <f ca="1">(BF161*DCF!C$28-DCF!C$5*MAX(BF161*DCF!C$28,0)-MAX(BF161-Inputs!$B$13,0)/Inputs!$B$17)*DCF!C$6</f>
        <v>3523.9666083283128</v>
      </c>
      <c r="CN161" s="15">
        <f ca="1">(BG161*DCF!D$28-DCF!D$5*MAX(BG161*DCF!D$28,0)-MAX(BG161-BF161,0)/Inputs!$B$17)*DCF!D$6</f>
        <v>3191.7343295460564</v>
      </c>
      <c r="CO161" s="15">
        <f ca="1">(BH161*DCF!E$28-DCF!E$5*MAX(BH161*DCF!E$28,0)-MAX(BH161-BG161,0)/Inputs!$B$17)*DCF!E$6</f>
        <v>3430.583455896844</v>
      </c>
      <c r="CP161" s="15">
        <f ca="1">(BI161*DCF!F$28-DCF!F$5*MAX(BI161*DCF!F$28,0)-MAX(BI161-BH161,0)/Inputs!$B$17)*DCF!F$6</f>
        <v>4269.1360198289085</v>
      </c>
      <c r="CQ161" s="15">
        <f ca="1">(BJ161*DCF!G$28-DCF!G$5*MAX(BJ161*DCF!G$28,0)-MAX(BJ161-BI161,0)/Inputs!$B$17)*DCF!G$6</f>
        <v>4862.3590534619789</v>
      </c>
      <c r="CR161" s="15">
        <f ca="1">(BK161*DCF!H$28-DCF!H$5*MAX(BK161*DCF!H$28,0)-MAX(BK161-BJ161,0)/Inputs!$B$17)*DCF!H$6</f>
        <v>5448.8558930524914</v>
      </c>
      <c r="CS161" s="15">
        <f ca="1">(BL161*DCF!I$28-DCF!I$5*MAX(BL161*DCF!I$28,0)-MAX(BL161-BK161,0)/Inputs!$B$17)*DCF!I$6</f>
        <v>5858.2695840946144</v>
      </c>
      <c r="CT161" s="15">
        <f ca="1">(BM161*DCF!J$28-DCF!J$5*MAX(BM161*DCF!J$28,0)-MAX(BM161-BL161,0)/Inputs!$B$17)*DCF!J$6</f>
        <v>7086.1829356982007</v>
      </c>
      <c r="CU161" s="15">
        <f ca="1">(BN161*DCF!K$28-DCF!K$5*MAX(BN161*DCF!K$28,0)-MAX(BN161-BM161,0)/Inputs!$B$17)*DCF!K$6</f>
        <v>7999.2400561807763</v>
      </c>
      <c r="CV161" s="15">
        <f ca="1">(BO161*DCF!L$28-DCF!L$5*MAX(BO161*DCF!L$28,0)-MAX(BO161-BN161,0)/Inputs!$B$17)*DCF!L$6</f>
        <v>8763.6423179079429</v>
      </c>
      <c r="CW161" s="15">
        <f ca="1">(BP161*DCF!M$28-DCF!M$5*MAX(BP161*DCF!M$28,0)-MAX(BP161-BO161,0)/Inputs!$B$17)*DCF!M$6</f>
        <v>10634.011588397496</v>
      </c>
      <c r="CX161" s="15">
        <f ca="1">(BQ161*DCF!C$46-DCF!C$5*MAX(BQ161*DCF!C$46,0)-MAX(BQ161-Inputs!$B$20,0)/Inputs!$B$24)*DCF!C$6</f>
        <v>-2793.4385966362238</v>
      </c>
      <c r="CY161" s="15">
        <f ca="1">(BR161*DCF!D$46-DCF!D$5*MAX(BR161*DCF!D$46,0)-MAX(BR161-BQ161,0)/Inputs!$B$24)*DCF!D$6</f>
        <v>-883.87930493291401</v>
      </c>
      <c r="CZ161" s="15">
        <f ca="1">(BS161*DCF!E$46-DCF!E$5*MAX(BS161*DCF!E$46,0)-MAX(BS161-BR161,0)/Inputs!$B$24)*DCF!E$6</f>
        <v>-2900.8903212404853</v>
      </c>
      <c r="DA161" s="15">
        <f ca="1">(BT161*DCF!F$46-DCF!F$5*MAX(BT161*DCF!F$46,0)-MAX(BT161-BS161,0)/Inputs!$B$24)*DCF!F$6</f>
        <v>-1440.3631341678104</v>
      </c>
      <c r="DB161" s="15">
        <f ca="1">(BU161*DCF!G$46-DCF!G$5*MAX(BU161*DCF!G$46,0)-MAX(BU161-BT161,0)/Inputs!$B$24)*DCF!G$6</f>
        <v>-1053.1846563977483</v>
      </c>
      <c r="DC161" s="15">
        <f ca="1">(BV161*DCF!H$46-DCF!H$5*MAX(BV161*DCF!H$46,0)-MAX(BV161-BU161,0)/Inputs!$B$24)*DCF!H$6</f>
        <v>-3383.1703068692213</v>
      </c>
      <c r="DD161" s="15">
        <f ca="1">(BW161*DCF!I$46-DCF!I$5*MAX(BW161*DCF!I$46,0)-MAX(BW161-BV161,0)/Inputs!$B$24)*DCF!I$6</f>
        <v>-4837.5966720525712</v>
      </c>
      <c r="DE161" s="15">
        <f ca="1">(BX161*DCF!J$46-DCF!J$5*MAX(BX161*DCF!J$46,0)-MAX(BX161-BW161,0)/Inputs!$B$24)*DCF!J$6</f>
        <v>-1568.3439530963826</v>
      </c>
      <c r="DF161" s="15">
        <f ca="1">(BY161*DCF!K$46-DCF!K$5*MAX(BY161*DCF!K$46,0)-MAX(BY161-BX161,0)/Inputs!$B$24)*DCF!K$6</f>
        <v>-3129.2078421164588</v>
      </c>
      <c r="DG161" s="15">
        <f ca="1">(BZ161*DCF!L$46-DCF!L$5*MAX(BZ161*DCF!L$46,0)-MAX(BZ161-BY161,0)/Inputs!$B$24)*DCF!L$6</f>
        <v>5767.3272052333496</v>
      </c>
      <c r="DH161" s="15">
        <f ca="1">(CA161*DCF!M$46-DCF!M$5*MAX(CA161*DCF!M$46,0)-MAX(CA161-BZ161,0)/Inputs!$B$24)*DCF!M$6</f>
        <v>-851.59712275639015</v>
      </c>
      <c r="DI161" s="15">
        <f ca="1">SUM(CB161:CL161)+BE161*DCF!M$10*(1+Inputs!$B$30)*(1-Inputs!$B$33)*(1-Inputs!$B$30/Inputs!$B$31)/(Inputs!$B$29-Inputs!$B$30)*DCF!M$6</f>
        <v>121528.8223395973</v>
      </c>
      <c r="DJ161" s="15">
        <f ca="1">SUM(CM161:CW161)+BP161*DCF!M$28*(1+Inputs!$B$30)*(1-Inputs!$B$33)*(1-Inputs!$B$30/Inputs!$B$31)/(Inputs!$B$29-Inputs!$B$30)*DCF!M$6</f>
        <v>307993.6311186704</v>
      </c>
      <c r="DK161" s="15">
        <f ca="1">SUM(CX161:DH161)+CA161*DCF!M$46*(1+Inputs!$B$30)*(1-Inputs!$B$33)*(1-Inputs!$B$30/Inputs!$B$31)/(Inputs!$B$29-Inputs!$B$30)*DCF!M$6</f>
        <v>239545.12030443831</v>
      </c>
      <c r="DM161" s="15">
        <f ca="1">DI161+DJ161+DK161+Inputs!$B$34+Inputs!$B$36-Inputs!$B$35</f>
        <v>745918.57376270602</v>
      </c>
    </row>
    <row r="162" spans="1:117" x14ac:dyDescent="0.75">
      <c r="A162" s="11">
        <v>149</v>
      </c>
      <c r="C162" s="23">
        <f t="shared" ca="1" si="104"/>
        <v>1.3460003337500934</v>
      </c>
      <c r="D162" s="23">
        <f t="shared" ca="1" si="104"/>
        <v>-2.7594766693851538</v>
      </c>
      <c r="E162" s="23">
        <f t="shared" ca="1" si="104"/>
        <v>0.69984033353094521</v>
      </c>
      <c r="F162" s="23">
        <f t="shared" ca="1" si="104"/>
        <v>-1.3827122378277061</v>
      </c>
      <c r="G162" s="23">
        <f t="shared" ca="1" si="104"/>
        <v>-0.83302907524339875</v>
      </c>
      <c r="H162" s="23">
        <f t="shared" ca="1" si="104"/>
        <v>-6.2178082281909901E-2</v>
      </c>
      <c r="I162" s="23">
        <f t="shared" ca="1" si="104"/>
        <v>-1.7697475361140393</v>
      </c>
      <c r="J162" s="23">
        <f t="shared" ca="1" si="104"/>
        <v>0.19623790497759358</v>
      </c>
      <c r="K162" s="23">
        <f t="shared" ca="1" si="104"/>
        <v>-0.11945662526458961</v>
      </c>
      <c r="L162" s="23">
        <f t="shared" ca="1" si="104"/>
        <v>0.81519412819531667</v>
      </c>
      <c r="M162" s="23">
        <f t="shared" ca="1" si="104"/>
        <v>-1.4788849331259755</v>
      </c>
      <c r="N162" s="23">
        <f ca="1">SQRT(Inputs!$B$38)*C162+SQRT(1-Inputs!$B$38)*_xlfn.NORM.S.INV(RAND())</f>
        <v>0.61590803190599497</v>
      </c>
      <c r="O162" s="23">
        <f ca="1">SQRT(Inputs!$B$38)*D162+SQRT(1-Inputs!$B$38)*_xlfn.NORM.S.INV(RAND())</f>
        <v>-1.1398946576428586</v>
      </c>
      <c r="P162" s="23">
        <f ca="1">SQRT(Inputs!$B$38)*E162+SQRT(1-Inputs!$B$38)*_xlfn.NORM.S.INV(RAND())</f>
        <v>1.0128332671348805</v>
      </c>
      <c r="Q162" s="23">
        <f ca="1">SQRT(Inputs!$B$38)*F162+SQRT(1-Inputs!$B$38)*_xlfn.NORM.S.INV(RAND())</f>
        <v>-1.6489017633071157</v>
      </c>
      <c r="R162" s="23">
        <f ca="1">SQRT(Inputs!$B$38)*G162+SQRT(1-Inputs!$B$38)*_xlfn.NORM.S.INV(RAND())</f>
        <v>0.45509030700766845</v>
      </c>
      <c r="S162" s="23">
        <f ca="1">SQRT(Inputs!$B$38)*H162+SQRT(1-Inputs!$B$38)*_xlfn.NORM.S.INV(RAND())</f>
        <v>-0.29996191052120225</v>
      </c>
      <c r="T162" s="23">
        <f ca="1">SQRT(Inputs!$B$38)*I162+SQRT(1-Inputs!$B$38)*_xlfn.NORM.S.INV(RAND())</f>
        <v>-1.7500972074415868</v>
      </c>
      <c r="U162" s="23">
        <f ca="1">SQRT(Inputs!$B$38)*J162+SQRT(1-Inputs!$B$38)*_xlfn.NORM.S.INV(RAND())</f>
        <v>1.1134319728469371</v>
      </c>
      <c r="V162" s="23">
        <f ca="1">SQRT(Inputs!$B$38)*K162+SQRT(1-Inputs!$B$38)*_xlfn.NORM.S.INV(RAND())</f>
        <v>1.1171894066635895</v>
      </c>
      <c r="W162" s="23">
        <f ca="1">SQRT(Inputs!$B$38)*L162+SQRT(1-Inputs!$B$38)*_xlfn.NORM.S.INV(RAND())</f>
        <v>-8.1720251289970958E-2</v>
      </c>
      <c r="X162" s="23">
        <f ca="1">SQRT(Inputs!$B$38)*M162+SQRT(1-Inputs!$B$38)*_xlfn.NORM.S.INV(RAND())</f>
        <v>-0.13589939915008342</v>
      </c>
      <c r="Y162" s="23">
        <f ca="1">SQRT(Inputs!$B$38)*C162+SQRT(1-Inputs!$B$38)*_xlfn.NORM.S.INV(RAND())</f>
        <v>2.0198529221496204</v>
      </c>
      <c r="Z162" s="23">
        <f ca="1">SQRT(Inputs!$B$38)*D162+SQRT(1-Inputs!$B$38)*_xlfn.NORM.S.INV(RAND())</f>
        <v>-1.5620837304995159</v>
      </c>
      <c r="AA162" s="23">
        <f ca="1">SQRT(Inputs!$B$38)*E162+SQRT(1-Inputs!$B$38)*_xlfn.NORM.S.INV(RAND())</f>
        <v>6.8739388076448471E-2</v>
      </c>
      <c r="AB162" s="23">
        <f ca="1">SQRT(Inputs!$B$38)*F162+SQRT(1-Inputs!$B$38)*_xlfn.NORM.S.INV(RAND())</f>
        <v>-0.69908552338331664</v>
      </c>
      <c r="AC162" s="23">
        <f ca="1">SQRT(Inputs!$B$38)*G162+SQRT(1-Inputs!$B$38)*_xlfn.NORM.S.INV(RAND())</f>
        <v>-0.5782079239507566</v>
      </c>
      <c r="AD162" s="23">
        <f ca="1">SQRT(Inputs!$B$38)*H162+SQRT(1-Inputs!$B$38)*_xlfn.NORM.S.INV(RAND())</f>
        <v>0.49487799605817412</v>
      </c>
      <c r="AE162" s="23">
        <f ca="1">SQRT(Inputs!$B$38)*I162+SQRT(1-Inputs!$B$38)*_xlfn.NORM.S.INV(RAND())</f>
        <v>-1.697179650358708</v>
      </c>
      <c r="AF162" s="23">
        <f ca="1">SQRT(Inputs!$B$38)*J162+SQRT(1-Inputs!$B$38)*_xlfn.NORM.S.INV(RAND())</f>
        <v>-0.62850083296534442</v>
      </c>
      <c r="AG162" s="23">
        <f ca="1">SQRT(Inputs!$B$38)*K162+SQRT(1-Inputs!$B$38)*_xlfn.NORM.S.INV(RAND())</f>
        <v>0.13551820798934947</v>
      </c>
      <c r="AH162" s="23">
        <f ca="1">SQRT(Inputs!$B$38)*L162+SQRT(1-Inputs!$B$38)*_xlfn.NORM.S.INV(RAND())</f>
        <v>1.6129487756903362</v>
      </c>
      <c r="AI162" s="23">
        <f ca="1">SQRT(Inputs!$B$38)*M162+SQRT(1-Inputs!$B$38)*_xlfn.NORM.S.INV(RAND())</f>
        <v>-2.0332472625899518</v>
      </c>
      <c r="AJ162" s="23">
        <f ca="1">SQRT(Inputs!$B$38)*C162+SQRT(1-Inputs!$B$38)*_xlfn.NORM.S.INV(RAND())</f>
        <v>1.2868487270544957</v>
      </c>
      <c r="AK162" s="23">
        <f ca="1">SQRT(Inputs!$B$38)*D162+SQRT(1-Inputs!$B$38)*_xlfn.NORM.S.INV(RAND())</f>
        <v>-1.4082125590062664</v>
      </c>
      <c r="AL162" s="23">
        <f ca="1">SQRT(Inputs!$B$38)*E162+SQRT(1-Inputs!$B$38)*_xlfn.NORM.S.INV(RAND())</f>
        <v>0.30085999772476502</v>
      </c>
      <c r="AM162" s="23">
        <f ca="1">SQRT(Inputs!$B$38)*F162+SQRT(1-Inputs!$B$38)*_xlfn.NORM.S.INV(RAND())</f>
        <v>-1.7154341317495359</v>
      </c>
      <c r="AN162" s="23">
        <f ca="1">SQRT(Inputs!$B$38)*G162+SQRT(1-Inputs!$B$38)*_xlfn.NORM.S.INV(RAND())</f>
        <v>-0.11331616869824213</v>
      </c>
      <c r="AO162" s="23">
        <f ca="1">SQRT(Inputs!$B$38)*H162+SQRT(1-Inputs!$B$38)*_xlfn.NORM.S.INV(RAND())</f>
        <v>1.7937483232904581</v>
      </c>
      <c r="AP162" s="23">
        <f ca="1">SQRT(Inputs!$B$38)*I162+SQRT(1-Inputs!$B$38)*_xlfn.NORM.S.INV(RAND())</f>
        <v>0.26626548445442777</v>
      </c>
      <c r="AQ162" s="23">
        <f ca="1">SQRT(Inputs!$B$38)*J162+SQRT(1-Inputs!$B$38)*_xlfn.NORM.S.INV(RAND())</f>
        <v>-1.4175753275164987E-2</v>
      </c>
      <c r="AR162" s="23">
        <f ca="1">SQRT(Inputs!$B$38)*K162+SQRT(1-Inputs!$B$38)*_xlfn.NORM.S.INV(RAND())</f>
        <v>0.33234879485152508</v>
      </c>
      <c r="AS162" s="23">
        <f ca="1">SQRT(Inputs!$B$38)*L162+SQRT(1-Inputs!$B$38)*_xlfn.NORM.S.INV(RAND())</f>
        <v>0.33999879627944052</v>
      </c>
      <c r="AT162" s="23">
        <f ca="1">SQRT(Inputs!$B$38)*M162+SQRT(1-Inputs!$B$38)*_xlfn.NORM.S.INV(RAND())</f>
        <v>-0.22150013849843064</v>
      </c>
      <c r="AU162" s="15">
        <f ca="1">Inputs!$B$6*EXP($B$8-0.5*C$5^2+C$5*N162)</f>
        <v>5482.4718371685103</v>
      </c>
      <c r="AV162" s="15">
        <f t="shared" ca="1" si="73"/>
        <v>5643.6891131859393</v>
      </c>
      <c r="AW162" s="15">
        <f t="shared" ca="1" si="74"/>
        <v>7888.8131763435531</v>
      </c>
      <c r="AX162" s="15">
        <f t="shared" ca="1" si="75"/>
        <v>7838.3754655800458</v>
      </c>
      <c r="AY162" s="15">
        <f t="shared" ca="1" si="76"/>
        <v>10102.198145451939</v>
      </c>
      <c r="AZ162" s="15">
        <f t="shared" ca="1" si="77"/>
        <v>11953.813513872898</v>
      </c>
      <c r="BA162" s="15">
        <f t="shared" ca="1" si="78"/>
        <v>12180.069503375573</v>
      </c>
      <c r="BB162" s="15">
        <f t="shared" ca="1" si="79"/>
        <v>16671.962798317159</v>
      </c>
      <c r="BC162" s="15">
        <f t="shared" ca="1" si="80"/>
        <v>22744.052456792091</v>
      </c>
      <c r="BD162" s="15">
        <f t="shared" ca="1" si="81"/>
        <v>27651.443255555216</v>
      </c>
      <c r="BE162" s="15">
        <f t="shared" ca="1" si="82"/>
        <v>33466.483277417879</v>
      </c>
      <c r="BF162" s="15">
        <f ca="1">Inputs!$B$13*EXP($B$9-0.5*C$6^2+C$6*Y162)</f>
        <v>20642.356980495642</v>
      </c>
      <c r="BG162" s="15">
        <f t="shared" ca="1" si="83"/>
        <v>18978.35072305271</v>
      </c>
      <c r="BH162" s="15">
        <f t="shared" ca="1" si="84"/>
        <v>23453.932160443812</v>
      </c>
      <c r="BI162" s="15">
        <f t="shared" ca="1" si="85"/>
        <v>25782.14906066094</v>
      </c>
      <c r="BJ162" s="15">
        <f t="shared" ca="1" si="86"/>
        <v>29079.689367903495</v>
      </c>
      <c r="BK162" s="15">
        <f t="shared" ca="1" si="87"/>
        <v>38177.237792603803</v>
      </c>
      <c r="BL162" s="15">
        <f t="shared" ca="1" si="88"/>
        <v>37637.272808857022</v>
      </c>
      <c r="BM162" s="15">
        <f t="shared" ca="1" si="89"/>
        <v>42789.55985737306</v>
      </c>
      <c r="BN162" s="15">
        <f t="shared" ca="1" si="90"/>
        <v>53487.417558645466</v>
      </c>
      <c r="BO162" s="15">
        <f t="shared" ca="1" si="91"/>
        <v>79382.08866519219</v>
      </c>
      <c r="BP162" s="15">
        <f t="shared" ca="1" si="92"/>
        <v>77601.584341192865</v>
      </c>
      <c r="BQ162" s="15">
        <f ca="1">Inputs!$B$20*EXP($B$10-0.5*C$7^2+C$7*AJ162)</f>
        <v>6770.6451147772459</v>
      </c>
      <c r="BR162" s="15">
        <f t="shared" ca="1" si="93"/>
        <v>5874.128628268707</v>
      </c>
      <c r="BS162" s="15">
        <f t="shared" ca="1" si="94"/>
        <v>8769.9656700676405</v>
      </c>
      <c r="BT162" s="15">
        <f t="shared" ca="1" si="95"/>
        <v>7710.0152060777818</v>
      </c>
      <c r="BU162" s="15">
        <f t="shared" ca="1" si="96"/>
        <v>10396.158948570783</v>
      </c>
      <c r="BV162" s="15">
        <f t="shared" ca="1" si="97"/>
        <v>21667.114258580288</v>
      </c>
      <c r="BW162" s="15">
        <f t="shared" ca="1" si="98"/>
        <v>31988.065386717804</v>
      </c>
      <c r="BX162" s="15">
        <f t="shared" ca="1" si="99"/>
        <v>44613.482736838829</v>
      </c>
      <c r="BY162" s="15">
        <f t="shared" ca="1" si="100"/>
        <v>66615.02371478056</v>
      </c>
      <c r="BZ162" s="15">
        <f t="shared" ca="1" si="101"/>
        <v>99498.843874933926</v>
      </c>
      <c r="CA162" s="15">
        <f t="shared" ca="1" si="102"/>
        <v>134371.25655781757</v>
      </c>
      <c r="CB162" s="15">
        <f ca="1">(AU162*DCF!C$10-DCF!C$5*MAX(AU162*DCF!C$10,0)-MAX(AU162-Inputs!$B$6,0)/Inputs!$B$10)*DCF!C$6</f>
        <v>1039.3649537310171</v>
      </c>
      <c r="CC162" s="15">
        <f ca="1">(AV162*DCF!D$10-DCF!D$5*MAX(AV162*DCF!D$10,0)-MAX(AV162-AU162,0)/Inputs!$B$10)*DCF!D$6</f>
        <v>1336.3023731993833</v>
      </c>
      <c r="CD162" s="15">
        <f ca="1">(AW162*DCF!E$10-DCF!E$5*MAX(AW162*DCF!E$10,0)-MAX(AW162-AV162,0)/Inputs!$B$10)*DCF!E$6</f>
        <v>1315.7064697045976</v>
      </c>
      <c r="CE162" s="15">
        <f ca="1">(AX162*DCF!F$10-DCF!F$5*MAX(AX162*DCF!F$10,0)-MAX(AX162-AW162,0)/Inputs!$B$10)*DCF!F$6</f>
        <v>1711.1048722485916</v>
      </c>
      <c r="CF162" s="15">
        <f ca="1">(AY162*DCF!G$10-DCF!G$5*MAX(AY162*DCF!G$10,0)-MAX(AY162-AX162,0)/Inputs!$B$10)*DCF!G$6</f>
        <v>1646.3095341824387</v>
      </c>
      <c r="CG162" s="15">
        <f ca="1">(AZ162*DCF!H$10-DCF!H$5*MAX(AZ162*DCF!H$10,0)-MAX(AZ162-AY162,0)/Inputs!$B$10)*DCF!H$6</f>
        <v>1992.0539647151363</v>
      </c>
      <c r="CH162" s="15">
        <f ca="1">(BA162*DCF!I$10-DCF!I$5*MAX(BA162*DCF!I$10,0)-MAX(BA162-AZ162,0)/Inputs!$B$10)*DCF!I$6</f>
        <v>2187.7404584028241</v>
      </c>
      <c r="CI162" s="15">
        <f ca="1">(BB162*DCF!J$10-DCF!J$5*MAX(BB162*DCF!J$10,0)-MAX(BB162-BA162,0)/Inputs!$B$10)*DCF!J$6</f>
        <v>2180.2750921640973</v>
      </c>
      <c r="CJ162" s="15">
        <f ca="1">(BC162*DCF!K$10-DCF!K$5*MAX(BC162*DCF!K$10,0)-MAX(BC162-BB162,0)/Inputs!$B$10)*DCF!K$6</f>
        <v>2811.4270559606834</v>
      </c>
      <c r="CK162" s="15">
        <f ca="1">(BD162*DCF!L$10-DCF!L$5*MAX(BD162*DCF!L$10,0)-MAX(BD162-BC162,0)/Inputs!$B$10)*DCF!L$6</f>
        <v>3535.7583740151404</v>
      </c>
      <c r="CL162" s="15">
        <f ca="1">(BE162*DCF!M$10-DCF!M$5*MAX(BE162*DCF!M$10,0)-MAX(BE162-BD162,0)/Inputs!$B$10)*DCF!M$6</f>
        <v>4027.8849837217563</v>
      </c>
      <c r="CM162" s="15">
        <f ca="1">(BF162*DCF!C$28-DCF!C$5*MAX(BF162*DCF!C$28,0)-MAX(BF162-Inputs!$B$13,0)/Inputs!$B$17)*DCF!C$6</f>
        <v>4162.41613677644</v>
      </c>
      <c r="CN162" s="15">
        <f ca="1">(BG162*DCF!D$28-DCF!D$5*MAX(BG162*DCF!D$28,0)-MAX(BG162-BF162,0)/Inputs!$B$17)*DCF!D$6</f>
        <v>5589.5620010213706</v>
      </c>
      <c r="CO162" s="15">
        <f ca="1">(BH162*DCF!E$28-DCF!E$5*MAX(BH162*DCF!E$28,0)-MAX(BH162-BG162,0)/Inputs!$B$17)*DCF!E$6</f>
        <v>5760.4957230484924</v>
      </c>
      <c r="CP162" s="15">
        <f ca="1">(BI162*DCF!F$28-DCF!F$5*MAX(BI162*DCF!F$28,0)-MAX(BI162-BH162,0)/Inputs!$B$17)*DCF!F$6</f>
        <v>6575.2856589667663</v>
      </c>
      <c r="CQ162" s="15">
        <f ca="1">(BJ162*DCF!G$28-DCF!G$5*MAX(BJ162*DCF!G$28,0)-MAX(BJ162-BI162,0)/Inputs!$B$17)*DCF!G$6</f>
        <v>6990.3323295124947</v>
      </c>
      <c r="CR162" s="15">
        <f ca="1">(BK162*DCF!H$28-DCF!H$5*MAX(BK162*DCF!H$28,0)-MAX(BK162-BJ162,0)/Inputs!$B$17)*DCF!H$6</f>
        <v>8028.1483895125839</v>
      </c>
      <c r="CS162" s="15">
        <f ca="1">(BL162*DCF!I$28-DCF!I$5*MAX(BL162*DCF!I$28,0)-MAX(BL162-BK162,0)/Inputs!$B$17)*DCF!I$6</f>
        <v>8850.5190090872857</v>
      </c>
      <c r="CT162" s="15">
        <f ca="1">(BM162*DCF!J$28-DCF!J$5*MAX(BM162*DCF!J$28,0)-MAX(BM162-BL162,0)/Inputs!$B$17)*DCF!J$6</f>
        <v>8862.4729099267897</v>
      </c>
      <c r="CU162" s="15">
        <f ca="1">(BN162*DCF!K$28-DCF!K$5*MAX(BN162*DCF!K$28,0)-MAX(BN162-BM162,0)/Inputs!$B$17)*DCF!K$6</f>
        <v>9985.3006911969278</v>
      </c>
      <c r="CV162" s="15">
        <f ca="1">(BO162*DCF!L$28-DCF!L$5*MAX(BO162*DCF!L$28,0)-MAX(BO162-BN162,0)/Inputs!$B$17)*DCF!L$6</f>
        <v>12908.367694014962</v>
      </c>
      <c r="CW162" s="15">
        <f ca="1">(BP162*DCF!M$28-DCF!M$5*MAX(BP162*DCF!M$28,0)-MAX(BP162-BO162,0)/Inputs!$B$17)*DCF!M$6</f>
        <v>14600.78300406066</v>
      </c>
      <c r="CX162" s="15">
        <f ca="1">(BQ162*DCF!C$46-DCF!C$5*MAX(BQ162*DCF!C$46,0)-MAX(BQ162-Inputs!$B$20,0)/Inputs!$B$24)*DCF!C$6</f>
        <v>-3212.4561996147199</v>
      </c>
      <c r="CY162" s="15">
        <f ca="1">(BR162*DCF!D$46-DCF!D$5*MAX(BR162*DCF!D$46,0)-MAX(BR162-BQ162,0)/Inputs!$B$24)*DCF!D$6</f>
        <v>-1002.5767703950557</v>
      </c>
      <c r="CZ162" s="15">
        <f ca="1">(BS162*DCF!E$46-DCF!E$5*MAX(BS162*DCF!E$46,0)-MAX(BS162-BR162,0)/Inputs!$B$24)*DCF!E$6</f>
        <v>-2178.5229508856692</v>
      </c>
      <c r="DA162" s="15">
        <f ca="1">(BT162*DCF!F$46-DCF!F$5*MAX(BT162*DCF!F$46,0)-MAX(BT162-BS162,0)/Inputs!$B$24)*DCF!F$6</f>
        <v>-561.49205374123414</v>
      </c>
      <c r="DB162" s="15">
        <f ca="1">(BU162*DCF!G$46-DCF!G$5*MAX(BU162*DCF!G$46,0)-MAX(BU162-BT162,0)/Inputs!$B$24)*DCF!G$6</f>
        <v>-1253.2719299823691</v>
      </c>
      <c r="DC162" s="15">
        <f ca="1">(BV162*DCF!H$46-DCF!H$5*MAX(BV162*DCF!H$46,0)-MAX(BV162-BU162,0)/Inputs!$B$24)*DCF!H$6</f>
        <v>-3502.3803042965096</v>
      </c>
      <c r="DD162" s="15">
        <f ca="1">(BW162*DCF!I$46-DCF!I$5*MAX(BW162*DCF!I$46,0)-MAX(BW162-BV162,0)/Inputs!$B$24)*DCF!I$6</f>
        <v>-2223.9690294880538</v>
      </c>
      <c r="DE162" s="15">
        <f ca="1">(BX162*DCF!J$46-DCF!J$5*MAX(BX162*DCF!J$46,0)-MAX(BX162-BW162,0)/Inputs!$B$24)*DCF!J$6</f>
        <v>-1476.6422176173164</v>
      </c>
      <c r="DF162" s="15">
        <f ca="1">(BY162*DCF!K$46-DCF!K$5*MAX(BY162*DCF!K$46,0)-MAX(BY162-BX162,0)/Inputs!$B$24)*DCF!K$6</f>
        <v>-1584.5192040656507</v>
      </c>
      <c r="DG162" s="15">
        <f ca="1">(BZ162*DCF!L$46-DCF!L$5*MAX(BZ162*DCF!L$46,0)-MAX(BZ162-BY162,0)/Inputs!$B$24)*DCF!L$6</f>
        <v>-563.8225457340809</v>
      </c>
      <c r="DH162" s="15">
        <f ca="1">(CA162*DCF!M$46-DCF!M$5*MAX(CA162*DCF!M$46,0)-MAX(CA162-BZ162,0)/Inputs!$B$24)*DCF!M$6</f>
        <v>3243.8850047173637</v>
      </c>
      <c r="DI162" s="15">
        <f ca="1">SUM(CB162:CL162)+BE162*DCF!M$10*(1+Inputs!$B$30)*(1-Inputs!$B$33)*(1-Inputs!$B$30/Inputs!$B$31)/(Inputs!$B$29-Inputs!$B$30)*DCF!M$6</f>
        <v>116921.59364152621</v>
      </c>
      <c r="DJ162" s="15">
        <f ca="1">SUM(CM162:CW162)+BP162*DCF!M$28*(1+Inputs!$B$30)*(1-Inputs!$B$33)*(1-Inputs!$B$30/Inputs!$B$31)/(Inputs!$B$29-Inputs!$B$30)*DCF!M$6</f>
        <v>380268.66407546884</v>
      </c>
      <c r="DK162" s="15">
        <f ca="1">SUM(CX162:DH162)+CA162*DCF!M$46*(1+Inputs!$B$30)*(1-Inputs!$B$33)*(1-Inputs!$B$30/Inputs!$B$31)/(Inputs!$B$29-Inputs!$B$30)*DCF!M$6</f>
        <v>193438.11173018752</v>
      </c>
      <c r="DM162" s="15">
        <f ca="1">DI162+DJ162+DK162+Inputs!$B$34+Inputs!$B$36-Inputs!$B$35</f>
        <v>767479.36944718263</v>
      </c>
    </row>
    <row r="163" spans="1:117" x14ac:dyDescent="0.75">
      <c r="A163" s="11">
        <v>150</v>
      </c>
      <c r="C163" s="23">
        <f t="shared" ca="1" si="104"/>
        <v>1.2900052665218771</v>
      </c>
      <c r="D163" s="23">
        <f t="shared" ca="1" si="104"/>
        <v>-0.12138145518260662</v>
      </c>
      <c r="E163" s="23">
        <f t="shared" ca="1" si="104"/>
        <v>0.99716852790619481</v>
      </c>
      <c r="F163" s="23">
        <f t="shared" ca="1" si="104"/>
        <v>0.40589341588211808</v>
      </c>
      <c r="G163" s="23">
        <f t="shared" ca="1" si="104"/>
        <v>-0.64468690418750563</v>
      </c>
      <c r="H163" s="23">
        <f t="shared" ca="1" si="104"/>
        <v>-0.98257314644557403</v>
      </c>
      <c r="I163" s="23">
        <f t="shared" ca="1" si="104"/>
        <v>-0.9136877496963538</v>
      </c>
      <c r="J163" s="23">
        <f t="shared" ca="1" si="104"/>
        <v>1.0378738792011089</v>
      </c>
      <c r="K163" s="23">
        <f t="shared" ca="1" si="104"/>
        <v>0.72254815784570325</v>
      </c>
      <c r="L163" s="23">
        <f t="shared" ca="1" si="104"/>
        <v>-0.970094973498281</v>
      </c>
      <c r="M163" s="23">
        <f t="shared" ca="1" si="104"/>
        <v>-0.40302487868107634</v>
      </c>
      <c r="N163" s="23">
        <f ca="1">SQRT(Inputs!$B$38)*C163+SQRT(1-Inputs!$B$38)*_xlfn.NORM.S.INV(RAND())</f>
        <v>1.3623126754795321</v>
      </c>
      <c r="O163" s="23">
        <f ca="1">SQRT(Inputs!$B$38)*D163+SQRT(1-Inputs!$B$38)*_xlfn.NORM.S.INV(RAND())</f>
        <v>-0.96466064683452712</v>
      </c>
      <c r="P163" s="23">
        <f ca="1">SQRT(Inputs!$B$38)*E163+SQRT(1-Inputs!$B$38)*_xlfn.NORM.S.INV(RAND())</f>
        <v>-0.49094087620790894</v>
      </c>
      <c r="Q163" s="23">
        <f ca="1">SQRT(Inputs!$B$38)*F163+SQRT(1-Inputs!$B$38)*_xlfn.NORM.S.INV(RAND())</f>
        <v>-0.16451366537731177</v>
      </c>
      <c r="R163" s="23">
        <f ca="1">SQRT(Inputs!$B$38)*G163+SQRT(1-Inputs!$B$38)*_xlfn.NORM.S.INV(RAND())</f>
        <v>-0.2341637869916755</v>
      </c>
      <c r="S163" s="23">
        <f ca="1">SQRT(Inputs!$B$38)*H163+SQRT(1-Inputs!$B$38)*_xlfn.NORM.S.INV(RAND())</f>
        <v>-0.41068595877009317</v>
      </c>
      <c r="T163" s="23">
        <f ca="1">SQRT(Inputs!$B$38)*I163+SQRT(1-Inputs!$B$38)*_xlfn.NORM.S.INV(RAND())</f>
        <v>-0.95343899178731251</v>
      </c>
      <c r="U163" s="23">
        <f ca="1">SQRT(Inputs!$B$38)*J163+SQRT(1-Inputs!$B$38)*_xlfn.NORM.S.INV(RAND())</f>
        <v>1.5410124355469053</v>
      </c>
      <c r="V163" s="23">
        <f ca="1">SQRT(Inputs!$B$38)*K163+SQRT(1-Inputs!$B$38)*_xlfn.NORM.S.INV(RAND())</f>
        <v>0.37597346455833414</v>
      </c>
      <c r="W163" s="23">
        <f ca="1">SQRT(Inputs!$B$38)*L163+SQRT(1-Inputs!$B$38)*_xlfn.NORM.S.INV(RAND())</f>
        <v>1.080303679805342</v>
      </c>
      <c r="X163" s="23">
        <f ca="1">SQRT(Inputs!$B$38)*M163+SQRT(1-Inputs!$B$38)*_xlfn.NORM.S.INV(RAND())</f>
        <v>-0.16980423299491459</v>
      </c>
      <c r="Y163" s="23">
        <f ca="1">SQRT(Inputs!$B$38)*C163+SQRT(1-Inputs!$B$38)*_xlfn.NORM.S.INV(RAND())</f>
        <v>1.9051726733550169</v>
      </c>
      <c r="Z163" s="23">
        <f ca="1">SQRT(Inputs!$B$38)*D163+SQRT(1-Inputs!$B$38)*_xlfn.NORM.S.INV(RAND())</f>
        <v>-8.5713270798680352E-2</v>
      </c>
      <c r="AA163" s="23">
        <f ca="1">SQRT(Inputs!$B$38)*E163+SQRT(1-Inputs!$B$38)*_xlfn.NORM.S.INV(RAND())</f>
        <v>1.2784499451882465</v>
      </c>
      <c r="AB163" s="23">
        <f ca="1">SQRT(Inputs!$B$38)*F163+SQRT(1-Inputs!$B$38)*_xlfn.NORM.S.INV(RAND())</f>
        <v>-0.71119025963894555</v>
      </c>
      <c r="AC163" s="23">
        <f ca="1">SQRT(Inputs!$B$38)*G163+SQRT(1-Inputs!$B$38)*_xlfn.NORM.S.INV(RAND())</f>
        <v>1.0617381002760646</v>
      </c>
      <c r="AD163" s="23">
        <f ca="1">SQRT(Inputs!$B$38)*H163+SQRT(1-Inputs!$B$38)*_xlfn.NORM.S.INV(RAND())</f>
        <v>-1.3635244108075928</v>
      </c>
      <c r="AE163" s="23">
        <f ca="1">SQRT(Inputs!$B$38)*I163+SQRT(1-Inputs!$B$38)*_xlfn.NORM.S.INV(RAND())</f>
        <v>-1.3235268625186358</v>
      </c>
      <c r="AF163" s="23">
        <f ca="1">SQRT(Inputs!$B$38)*J163+SQRT(1-Inputs!$B$38)*_xlfn.NORM.S.INV(RAND())</f>
        <v>-0.27789047352207896</v>
      </c>
      <c r="AG163" s="23">
        <f ca="1">SQRT(Inputs!$B$38)*K163+SQRT(1-Inputs!$B$38)*_xlfn.NORM.S.INV(RAND())</f>
        <v>-0.21483889186197852</v>
      </c>
      <c r="AH163" s="23">
        <f ca="1">SQRT(Inputs!$B$38)*L163+SQRT(1-Inputs!$B$38)*_xlfn.NORM.S.INV(RAND())</f>
        <v>-1.2078711983289048</v>
      </c>
      <c r="AI163" s="23">
        <f ca="1">SQRT(Inputs!$B$38)*M163+SQRT(1-Inputs!$B$38)*_xlfn.NORM.S.INV(RAND())</f>
        <v>0.14829768898704829</v>
      </c>
      <c r="AJ163" s="23">
        <f ca="1">SQRT(Inputs!$B$38)*C163+SQRT(1-Inputs!$B$38)*_xlfn.NORM.S.INV(RAND())</f>
        <v>1.0930353182163413</v>
      </c>
      <c r="AK163" s="23">
        <f ca="1">SQRT(Inputs!$B$38)*D163+SQRT(1-Inputs!$B$38)*_xlfn.NORM.S.INV(RAND())</f>
        <v>-1.3078381354931474</v>
      </c>
      <c r="AL163" s="23">
        <f ca="1">SQRT(Inputs!$B$38)*E163+SQRT(1-Inputs!$B$38)*_xlfn.NORM.S.INV(RAND())</f>
        <v>1.466116016924039</v>
      </c>
      <c r="AM163" s="23">
        <f ca="1">SQRT(Inputs!$B$38)*F163+SQRT(1-Inputs!$B$38)*_xlfn.NORM.S.INV(RAND())</f>
        <v>0.55369191056615374</v>
      </c>
      <c r="AN163" s="23">
        <f ca="1">SQRT(Inputs!$B$38)*G163+SQRT(1-Inputs!$B$38)*_xlfn.NORM.S.INV(RAND())</f>
        <v>-0.44100096493996849</v>
      </c>
      <c r="AO163" s="23">
        <f ca="1">SQRT(Inputs!$B$38)*H163+SQRT(1-Inputs!$B$38)*_xlfn.NORM.S.INV(RAND())</f>
        <v>-3.1768043811948199E-2</v>
      </c>
      <c r="AP163" s="23">
        <f ca="1">SQRT(Inputs!$B$38)*I163+SQRT(1-Inputs!$B$38)*_xlfn.NORM.S.INV(RAND())</f>
        <v>-0.44657673397584002</v>
      </c>
      <c r="AQ163" s="23">
        <f ca="1">SQRT(Inputs!$B$38)*J163+SQRT(1-Inputs!$B$38)*_xlfn.NORM.S.INV(RAND())</f>
        <v>2.3300080472307361E-2</v>
      </c>
      <c r="AR163" s="23">
        <f ca="1">SQRT(Inputs!$B$38)*K163+SQRT(1-Inputs!$B$38)*_xlfn.NORM.S.INV(RAND())</f>
        <v>0.95946582228265731</v>
      </c>
      <c r="AS163" s="23">
        <f ca="1">SQRT(Inputs!$B$38)*L163+SQRT(1-Inputs!$B$38)*_xlfn.NORM.S.INV(RAND())</f>
        <v>-1.3443010572750662</v>
      </c>
      <c r="AT163" s="23">
        <f ca="1">SQRT(Inputs!$B$38)*M163+SQRT(1-Inputs!$B$38)*_xlfn.NORM.S.INV(RAND())</f>
        <v>0.21501113939800967</v>
      </c>
      <c r="AU163" s="15">
        <f ca="1">Inputs!$B$6*EXP($B$8-0.5*C$5^2+C$5*N163)</f>
        <v>6186.5580348680669</v>
      </c>
      <c r="AV163" s="15">
        <f t="shared" ca="1" si="73"/>
        <v>6534.6956437144818</v>
      </c>
      <c r="AW163" s="15">
        <f t="shared" ca="1" si="74"/>
        <v>7457.3693576070154</v>
      </c>
      <c r="AX163" s="15">
        <f t="shared" ca="1" si="75"/>
        <v>8919.4788771844142</v>
      </c>
      <c r="AY163" s="15">
        <f t="shared" ca="1" si="76"/>
        <v>10606.450893769139</v>
      </c>
      <c r="AZ163" s="15">
        <f t="shared" ca="1" si="77"/>
        <v>12398.392590720929</v>
      </c>
      <c r="BA163" s="15">
        <f t="shared" ca="1" si="78"/>
        <v>13731.541145500778</v>
      </c>
      <c r="BB163" s="15">
        <f t="shared" ca="1" si="79"/>
        <v>19618.285466597194</v>
      </c>
      <c r="BC163" s="15">
        <f t="shared" ca="1" si="80"/>
        <v>24915.443133236025</v>
      </c>
      <c r="BD163" s="15">
        <f t="shared" ca="1" si="81"/>
        <v>33769.23763117101</v>
      </c>
      <c r="BE163" s="15">
        <f t="shared" ca="1" si="82"/>
        <v>40744.819824777594</v>
      </c>
      <c r="BF163" s="15">
        <f ca="1">Inputs!$B$13*EXP($B$9-0.5*C$6^2+C$6*Y163)</f>
        <v>20178.345701424201</v>
      </c>
      <c r="BG163" s="15">
        <f t="shared" ca="1" si="83"/>
        <v>24214.64780238879</v>
      </c>
      <c r="BH163" s="15">
        <f t="shared" ca="1" si="84"/>
        <v>36573.957526816994</v>
      </c>
      <c r="BI163" s="15">
        <f t="shared" ca="1" si="85"/>
        <v>40129.731018349215</v>
      </c>
      <c r="BJ163" s="15">
        <f t="shared" ca="1" si="86"/>
        <v>57332.404658445725</v>
      </c>
      <c r="BK163" s="15">
        <f t="shared" ca="1" si="87"/>
        <v>58443.264252053028</v>
      </c>
      <c r="BL163" s="15">
        <f t="shared" ca="1" si="88"/>
        <v>60475.244926029423</v>
      </c>
      <c r="BM163" s="15">
        <f t="shared" ca="1" si="89"/>
        <v>71814.677023500175</v>
      </c>
      <c r="BN163" s="15">
        <f t="shared" ca="1" si="90"/>
        <v>86078.168546954461</v>
      </c>
      <c r="BO163" s="15">
        <f t="shared" ca="1" si="91"/>
        <v>92036.879882963927</v>
      </c>
      <c r="BP163" s="15">
        <f t="shared" ca="1" si="92"/>
        <v>115199.52133420331</v>
      </c>
      <c r="BQ163" s="15">
        <f ca="1">Inputs!$B$20*EXP($B$10-0.5*C$7^2+C$7*AJ163)</f>
        <v>6320.8526481015942</v>
      </c>
      <c r="BR163" s="15">
        <f t="shared" ca="1" si="93"/>
        <v>5661.5198456899816</v>
      </c>
      <c r="BS163" s="15">
        <f t="shared" ca="1" si="94"/>
        <v>11812.194854692852</v>
      </c>
      <c r="BT163" s="15">
        <f t="shared" ca="1" si="95"/>
        <v>18832.510304100277</v>
      </c>
      <c r="BU163" s="15">
        <f t="shared" ca="1" si="96"/>
        <v>23457.987370878265</v>
      </c>
      <c r="BV163" s="15">
        <f t="shared" ca="1" si="97"/>
        <v>32404.071770290288</v>
      </c>
      <c r="BW163" s="15">
        <f t="shared" ca="1" si="98"/>
        <v>41139.914659000679</v>
      </c>
      <c r="BX163" s="15">
        <f t="shared" ca="1" si="99"/>
        <v>57810.185810925155</v>
      </c>
      <c r="BY163" s="15">
        <f t="shared" ca="1" si="100"/>
        <v>97323.647121790869</v>
      </c>
      <c r="BZ163" s="15">
        <f t="shared" ca="1" si="101"/>
        <v>106657.90964195419</v>
      </c>
      <c r="CA163" s="15">
        <f t="shared" ca="1" si="102"/>
        <v>155657.10154981224</v>
      </c>
      <c r="CB163" s="15">
        <f ca="1">(AU163*DCF!C$10-DCF!C$5*MAX(AU163*DCF!C$10,0)-MAX(AU163-Inputs!$B$6,0)/Inputs!$B$10)*DCF!C$6</f>
        <v>1034.3446936445162</v>
      </c>
      <c r="CC163" s="15">
        <f ca="1">(AV163*DCF!D$10-DCF!D$5*MAX(AV163*DCF!D$10,0)-MAX(AV163-AU163,0)/Inputs!$B$10)*DCF!D$6</f>
        <v>1507.903547536903</v>
      </c>
      <c r="CD163" s="15">
        <f ca="1">(AW163*DCF!E$10-DCF!E$5*MAX(AW163*DCF!E$10,0)-MAX(AW163-AV163,0)/Inputs!$B$10)*DCF!E$6</f>
        <v>1513.9635435076175</v>
      </c>
      <c r="CE163" s="15">
        <f ca="1">(AX163*DCF!F$10-DCF!F$5*MAX(AX163*DCF!F$10,0)-MAX(AX163-AW163,0)/Inputs!$B$10)*DCF!F$6</f>
        <v>1642.8792829877905</v>
      </c>
      <c r="CF163" s="15">
        <f ca="1">(AY163*DCF!G$10-DCF!G$5*MAX(AY163*DCF!G$10,0)-MAX(AY163-AX163,0)/Inputs!$B$10)*DCF!G$6</f>
        <v>1861.0863603011398</v>
      </c>
      <c r="CG163" s="15">
        <f ca="1">(AZ163*DCF!H$10-DCF!H$5*MAX(AZ163*DCF!H$10,0)-MAX(AZ163-AY163,0)/Inputs!$B$10)*DCF!H$6</f>
        <v>2088.9654415350915</v>
      </c>
      <c r="CH163" s="15">
        <f ca="1">(BA163*DCF!I$10-DCF!I$5*MAX(BA163*DCF!I$10,0)-MAX(BA163-AZ163,0)/Inputs!$B$10)*DCF!I$6</f>
        <v>2289.5685668466072</v>
      </c>
      <c r="CI163" s="15">
        <f ca="1">(BB163*DCF!J$10-DCF!J$5*MAX(BB163*DCF!J$10,0)-MAX(BB163-BA163,0)/Inputs!$B$10)*DCF!J$6</f>
        <v>2474.5042107513332</v>
      </c>
      <c r="CJ163" s="15">
        <f ca="1">(BC163*DCF!K$10-DCF!K$5*MAX(BC163*DCF!K$10,0)-MAX(BC163-BB163,0)/Inputs!$B$10)*DCF!K$6</f>
        <v>3269.4647643584576</v>
      </c>
      <c r="CK163" s="15">
        <f ca="1">(BD163*DCF!L$10-DCF!L$5*MAX(BD163*DCF!L$10,0)-MAX(BD163-BC163,0)/Inputs!$B$10)*DCF!L$6</f>
        <v>3948.1042054854479</v>
      </c>
      <c r="CL163" s="15">
        <f ca="1">(BE163*DCF!M$10-DCF!M$5*MAX(BE163*DCF!M$10,0)-MAX(BE163-BD163,0)/Inputs!$B$10)*DCF!M$6</f>
        <v>4916.3132461976984</v>
      </c>
      <c r="CM163" s="15">
        <f ca="1">(BF163*DCF!C$28-DCF!C$5*MAX(BF163*DCF!C$28,0)-MAX(BF163-Inputs!$B$13,0)/Inputs!$B$17)*DCF!C$6</f>
        <v>4127.9648956643077</v>
      </c>
      <c r="CN163" s="15">
        <f ca="1">(BG163*DCF!D$28-DCF!D$5*MAX(BG163*DCF!D$28,0)-MAX(BG163-BF163,0)/Inputs!$B$17)*DCF!D$6</f>
        <v>6270.6439587826544</v>
      </c>
      <c r="CO163" s="15">
        <f ca="1">(BH163*DCF!E$28-DCF!E$5*MAX(BH163*DCF!E$28,0)-MAX(BH163-BG163,0)/Inputs!$B$17)*DCF!E$6</f>
        <v>7922.5462002234663</v>
      </c>
      <c r="CP163" s="15">
        <f ca="1">(BI163*DCF!F$28-DCF!F$5*MAX(BI163*DCF!F$28,0)-MAX(BI163-BH163,0)/Inputs!$B$17)*DCF!F$6</f>
        <v>10246.780152334928</v>
      </c>
      <c r="CQ163" s="15">
        <f ca="1">(BJ163*DCF!G$28-DCF!G$5*MAX(BJ163*DCF!G$28,0)-MAX(BJ163-BI163,0)/Inputs!$B$17)*DCF!G$6</f>
        <v>11982.007603735437</v>
      </c>
      <c r="CR163" s="15">
        <f ca="1">(BK163*DCF!H$28-DCF!H$5*MAX(BK163*DCF!H$28,0)-MAX(BK163-BJ163,0)/Inputs!$B$17)*DCF!H$6</f>
        <v>14281.067631999611</v>
      </c>
      <c r="CS163" s="15">
        <f ca="1">(BL163*DCF!I$28-DCF!I$5*MAX(BL163*DCF!I$28,0)-MAX(BL163-BK163,0)/Inputs!$B$17)*DCF!I$6</f>
        <v>13929.285991988791</v>
      </c>
      <c r="CT163" s="15">
        <f ca="1">(BM163*DCF!J$28-DCF!J$5*MAX(BM163*DCF!J$28,0)-MAX(BM163-BL163,0)/Inputs!$B$17)*DCF!J$6</f>
        <v>14517.118707661306</v>
      </c>
      <c r="CU163" s="15">
        <f ca="1">(BN163*DCF!K$28-DCF!K$5*MAX(BN163*DCF!K$28,0)-MAX(BN163-BM163,0)/Inputs!$B$17)*DCF!K$6</f>
        <v>16431.178201550552</v>
      </c>
      <c r="CV163" s="15">
        <f ca="1">(BO163*DCF!L$28-DCF!L$5*MAX(BO163*DCF!L$28,0)-MAX(BO163-BN163,0)/Inputs!$B$17)*DCF!L$6</f>
        <v>17689.051255387189</v>
      </c>
      <c r="CW163" s="15">
        <f ca="1">(BP163*DCF!M$28-DCF!M$5*MAX(BP163*DCF!M$28,0)-MAX(BP163-BO163,0)/Inputs!$B$17)*DCF!M$6</f>
        <v>19253.709722781121</v>
      </c>
      <c r="CX163" s="15">
        <f ca="1">(BQ163*DCF!C$46-DCF!C$5*MAX(BQ163*DCF!C$46,0)-MAX(BQ163-Inputs!$B$20,0)/Inputs!$B$24)*DCF!C$6</f>
        <v>-2900.8216961442913</v>
      </c>
      <c r="CY163" s="15">
        <f ca="1">(BR163*DCF!D$46-DCF!D$5*MAX(BR163*DCF!D$46,0)-MAX(BR163-BQ163,0)/Inputs!$B$24)*DCF!D$6</f>
        <v>-966.28940930976978</v>
      </c>
      <c r="CZ163" s="15">
        <f ca="1">(BS163*DCF!E$46-DCF!E$5*MAX(BS163*DCF!E$46,0)-MAX(BS163-BR163,0)/Inputs!$B$24)*DCF!E$6</f>
        <v>-3821.2393712858338</v>
      </c>
      <c r="DA163" s="15">
        <f ca="1">(BT163*DCF!F$46-DCF!F$5*MAX(BT163*DCF!F$46,0)-MAX(BT163-BS163,0)/Inputs!$B$24)*DCF!F$6</f>
        <v>-3927.821252787573</v>
      </c>
      <c r="DB163" s="15">
        <f ca="1">(BU163*DCF!G$46-DCF!G$5*MAX(BU163*DCF!G$46,0)-MAX(BU163-BT163,0)/Inputs!$B$24)*DCF!G$6</f>
        <v>-2344.9994448284815</v>
      </c>
      <c r="DC163" s="15">
        <f ca="1">(BV163*DCF!H$46-DCF!H$5*MAX(BV163*DCF!H$46,0)-MAX(BV163-BU163,0)/Inputs!$B$24)*DCF!H$6</f>
        <v>-2779.9409135487481</v>
      </c>
      <c r="DD163" s="15">
        <f ca="1">(BW163*DCF!I$46-DCF!I$5*MAX(BW163*DCF!I$46,0)-MAX(BW163-BV163,0)/Inputs!$B$24)*DCF!I$6</f>
        <v>-1557.5802687784617</v>
      </c>
      <c r="DE163" s="15">
        <f ca="1">(BX163*DCF!J$46-DCF!J$5*MAX(BX163*DCF!J$46,0)-MAX(BX163-BW163,0)/Inputs!$B$24)*DCF!J$6</f>
        <v>-1995.7061723164586</v>
      </c>
      <c r="DF163" s="15">
        <f ca="1">(BY163*DCF!K$46-DCF!K$5*MAX(BY163*DCF!K$46,0)-MAX(BY163-BX163,0)/Inputs!$B$24)*DCF!K$6</f>
        <v>-4120.2942332464982</v>
      </c>
      <c r="DG163" s="15">
        <f ca="1">(BZ163*DCF!L$46-DCF!L$5*MAX(BZ163*DCF!L$46,0)-MAX(BZ163-BY163,0)/Inputs!$B$24)*DCF!L$6</f>
        <v>5260.3940434735341</v>
      </c>
      <c r="DH163" s="15">
        <f ca="1">(CA163*DCF!M$46-DCF!M$5*MAX(CA163*DCF!M$46,0)-MAX(CA163-BZ163,0)/Inputs!$B$24)*DCF!M$6</f>
        <v>1959.3209308155231</v>
      </c>
      <c r="DI163" s="15">
        <f ca="1">SUM(CB163:CL163)+BE163*DCF!M$10*(1+Inputs!$B$30)*(1-Inputs!$B$33)*(1-Inputs!$B$30/Inputs!$B$31)/(Inputs!$B$29-Inputs!$B$30)*DCF!M$6</f>
        <v>139940.47022997221</v>
      </c>
      <c r="DJ163" s="15">
        <f ca="1">SUM(CM163:CW163)+BP163*DCF!M$28*(1+Inputs!$B$30)*(1-Inputs!$B$33)*(1-Inputs!$B$30/Inputs!$B$31)/(Inputs!$B$29-Inputs!$B$30)*DCF!M$6</f>
        <v>564120.40929417894</v>
      </c>
      <c r="DK163" s="15">
        <f ca="1">SUM(CX163:DH163)+CA163*DCF!M$46*(1+Inputs!$B$30)*(1-Inputs!$B$33)*(1-Inputs!$B$30/Inputs!$B$31)/(Inputs!$B$29-Inputs!$B$30)*DCF!M$6</f>
        <v>223469.33997049011</v>
      </c>
      <c r="DM163" s="15">
        <f ca="1">DI163+DJ163+DK163+Inputs!$B$34+Inputs!$B$36-Inputs!$B$35</f>
        <v>1004381.2194946412</v>
      </c>
    </row>
    <row r="164" spans="1:117" x14ac:dyDescent="0.75">
      <c r="A164" s="11">
        <v>151</v>
      </c>
      <c r="C164" s="23">
        <f t="shared" ref="C164:M173" ca="1" si="105">_xlfn.NORM.S.INV(RAND())</f>
        <v>-0.60436757707674171</v>
      </c>
      <c r="D164" s="23">
        <f t="shared" ca="1" si="105"/>
        <v>0.93008642224717164</v>
      </c>
      <c r="E164" s="23">
        <f t="shared" ca="1" si="105"/>
        <v>0.69169272599031273</v>
      </c>
      <c r="F164" s="23">
        <f t="shared" ca="1" si="105"/>
        <v>0.29678850903285842</v>
      </c>
      <c r="G164" s="23">
        <f t="shared" ca="1" si="105"/>
        <v>-0.13800405501515381</v>
      </c>
      <c r="H164" s="23">
        <f t="shared" ca="1" si="105"/>
        <v>-0.31203217264386879</v>
      </c>
      <c r="I164" s="23">
        <f t="shared" ca="1" si="105"/>
        <v>0.40444989505680179</v>
      </c>
      <c r="J164" s="23">
        <f t="shared" ca="1" si="105"/>
        <v>2.6017456494407235E-2</v>
      </c>
      <c r="K164" s="23">
        <f t="shared" ca="1" si="105"/>
        <v>1.4366426817909645</v>
      </c>
      <c r="L164" s="23">
        <f t="shared" ca="1" si="105"/>
        <v>0.33524792852277241</v>
      </c>
      <c r="M164" s="23">
        <f t="shared" ca="1" si="105"/>
        <v>-1.2064420633876491</v>
      </c>
      <c r="N164" s="23">
        <f ca="1">SQRT(Inputs!$B$38)*C164+SQRT(1-Inputs!$B$38)*_xlfn.NORM.S.INV(RAND())</f>
        <v>0.82804368415121155</v>
      </c>
      <c r="O164" s="23">
        <f ca="1">SQRT(Inputs!$B$38)*D164+SQRT(1-Inputs!$B$38)*_xlfn.NORM.S.INV(RAND())</f>
        <v>0.52964939758377894</v>
      </c>
      <c r="P164" s="23">
        <f ca="1">SQRT(Inputs!$B$38)*E164+SQRT(1-Inputs!$B$38)*_xlfn.NORM.S.INV(RAND())</f>
        <v>-0.65842646860183385</v>
      </c>
      <c r="Q164" s="23">
        <f ca="1">SQRT(Inputs!$B$38)*F164+SQRT(1-Inputs!$B$38)*_xlfn.NORM.S.INV(RAND())</f>
        <v>0.16930775508924287</v>
      </c>
      <c r="R164" s="23">
        <f ca="1">SQRT(Inputs!$B$38)*G164+SQRT(1-Inputs!$B$38)*_xlfn.NORM.S.INV(RAND())</f>
        <v>-0.35503500124172155</v>
      </c>
      <c r="S164" s="23">
        <f ca="1">SQRT(Inputs!$B$38)*H164+SQRT(1-Inputs!$B$38)*_xlfn.NORM.S.INV(RAND())</f>
        <v>0.40952288420307703</v>
      </c>
      <c r="T164" s="23">
        <f ca="1">SQRT(Inputs!$B$38)*I164+SQRT(1-Inputs!$B$38)*_xlfn.NORM.S.INV(RAND())</f>
        <v>-1.2787075050337222</v>
      </c>
      <c r="U164" s="23">
        <f ca="1">SQRT(Inputs!$B$38)*J164+SQRT(1-Inputs!$B$38)*_xlfn.NORM.S.INV(RAND())</f>
        <v>-0.83043078000187753</v>
      </c>
      <c r="V164" s="23">
        <f ca="1">SQRT(Inputs!$B$38)*K164+SQRT(1-Inputs!$B$38)*_xlfn.NORM.S.INV(RAND())</f>
        <v>2.2970772512530422</v>
      </c>
      <c r="W164" s="23">
        <f ca="1">SQRT(Inputs!$B$38)*L164+SQRT(1-Inputs!$B$38)*_xlfn.NORM.S.INV(RAND())</f>
        <v>0.27400473394607167</v>
      </c>
      <c r="X164" s="23">
        <f ca="1">SQRT(Inputs!$B$38)*M164+SQRT(1-Inputs!$B$38)*_xlfn.NORM.S.INV(RAND())</f>
        <v>0.37643970169995322</v>
      </c>
      <c r="Y164" s="23">
        <f ca="1">SQRT(Inputs!$B$38)*C164+SQRT(1-Inputs!$B$38)*_xlfn.NORM.S.INV(RAND())</f>
        <v>-0.35186438246210239</v>
      </c>
      <c r="Z164" s="23">
        <f ca="1">SQRT(Inputs!$B$38)*D164+SQRT(1-Inputs!$B$38)*_xlfn.NORM.S.INV(RAND())</f>
        <v>1.6617126028752018</v>
      </c>
      <c r="AA164" s="23">
        <f ca="1">SQRT(Inputs!$B$38)*E164+SQRT(1-Inputs!$B$38)*_xlfn.NORM.S.INV(RAND())</f>
        <v>1.4161706447737705</v>
      </c>
      <c r="AB164" s="23">
        <f ca="1">SQRT(Inputs!$B$38)*F164+SQRT(1-Inputs!$B$38)*_xlfn.NORM.S.INV(RAND())</f>
        <v>0.63616275084671503</v>
      </c>
      <c r="AC164" s="23">
        <f ca="1">SQRT(Inputs!$B$38)*G164+SQRT(1-Inputs!$B$38)*_xlfn.NORM.S.INV(RAND())</f>
        <v>0.71566660120345116</v>
      </c>
      <c r="AD164" s="23">
        <f ca="1">SQRT(Inputs!$B$38)*H164+SQRT(1-Inputs!$B$38)*_xlfn.NORM.S.INV(RAND())</f>
        <v>-2.3942369202657057</v>
      </c>
      <c r="AE164" s="23">
        <f ca="1">SQRT(Inputs!$B$38)*I164+SQRT(1-Inputs!$B$38)*_xlfn.NORM.S.INV(RAND())</f>
        <v>-0.52864379714432219</v>
      </c>
      <c r="AF164" s="23">
        <f ca="1">SQRT(Inputs!$B$38)*J164+SQRT(1-Inputs!$B$38)*_xlfn.NORM.S.INV(RAND())</f>
        <v>0.48022047428774128</v>
      </c>
      <c r="AG164" s="23">
        <f ca="1">SQRT(Inputs!$B$38)*K164+SQRT(1-Inputs!$B$38)*_xlfn.NORM.S.INV(RAND())</f>
        <v>0.50404492371808662</v>
      </c>
      <c r="AH164" s="23">
        <f ca="1">SQRT(Inputs!$B$38)*L164+SQRT(1-Inputs!$B$38)*_xlfn.NORM.S.INV(RAND())</f>
        <v>-5.3341992168610519E-2</v>
      </c>
      <c r="AI164" s="23">
        <f ca="1">SQRT(Inputs!$B$38)*M164+SQRT(1-Inputs!$B$38)*_xlfn.NORM.S.INV(RAND())</f>
        <v>-1.1787218713864007</v>
      </c>
      <c r="AJ164" s="23">
        <f ca="1">SQRT(Inputs!$B$38)*C164+SQRT(1-Inputs!$B$38)*_xlfn.NORM.S.INV(RAND())</f>
        <v>0.23903524108359386</v>
      </c>
      <c r="AK164" s="23">
        <f ca="1">SQRT(Inputs!$B$38)*D164+SQRT(1-Inputs!$B$38)*_xlfn.NORM.S.INV(RAND())</f>
        <v>1.0477015754339312</v>
      </c>
      <c r="AL164" s="23">
        <f ca="1">SQRT(Inputs!$B$38)*E164+SQRT(1-Inputs!$B$38)*_xlfn.NORM.S.INV(RAND())</f>
        <v>-0.91098833688377245</v>
      </c>
      <c r="AM164" s="23">
        <f ca="1">SQRT(Inputs!$B$38)*F164+SQRT(1-Inputs!$B$38)*_xlfn.NORM.S.INV(RAND())</f>
        <v>0.97776434737481777</v>
      </c>
      <c r="AN164" s="23">
        <f ca="1">SQRT(Inputs!$B$38)*G164+SQRT(1-Inputs!$B$38)*_xlfn.NORM.S.INV(RAND())</f>
        <v>0.22045422984986268</v>
      </c>
      <c r="AO164" s="23">
        <f ca="1">SQRT(Inputs!$B$38)*H164+SQRT(1-Inputs!$B$38)*_xlfn.NORM.S.INV(RAND())</f>
        <v>0.75483007029944027</v>
      </c>
      <c r="AP164" s="23">
        <f ca="1">SQRT(Inputs!$B$38)*I164+SQRT(1-Inputs!$B$38)*_xlfn.NORM.S.INV(RAND())</f>
        <v>0.81453383031312854</v>
      </c>
      <c r="AQ164" s="23">
        <f ca="1">SQRT(Inputs!$B$38)*J164+SQRT(1-Inputs!$B$38)*_xlfn.NORM.S.INV(RAND())</f>
        <v>-1.6278479064789875</v>
      </c>
      <c r="AR164" s="23">
        <f ca="1">SQRT(Inputs!$B$38)*K164+SQRT(1-Inputs!$B$38)*_xlfn.NORM.S.INV(RAND())</f>
        <v>1.557956194652002</v>
      </c>
      <c r="AS164" s="23">
        <f ca="1">SQRT(Inputs!$B$38)*L164+SQRT(1-Inputs!$B$38)*_xlfn.NORM.S.INV(RAND())</f>
        <v>0.5774093967197178</v>
      </c>
      <c r="AT164" s="23">
        <f ca="1">SQRT(Inputs!$B$38)*M164+SQRT(1-Inputs!$B$38)*_xlfn.NORM.S.INV(RAND())</f>
        <v>-0.7872623739508513</v>
      </c>
      <c r="AU164" s="15">
        <f ca="1">Inputs!$B$6*EXP($B$8-0.5*C$5^2+C$5*N164)</f>
        <v>5674.0044169953508</v>
      </c>
      <c r="AV164" s="15">
        <f t="shared" ca="1" si="73"/>
        <v>7465.9554198748956</v>
      </c>
      <c r="AW164" s="15">
        <f t="shared" ca="1" si="74"/>
        <v>8329.8021472815162</v>
      </c>
      <c r="AX164" s="15">
        <f t="shared" ca="1" si="75"/>
        <v>10387.257193766669</v>
      </c>
      <c r="AY164" s="15">
        <f t="shared" ca="1" si="76"/>
        <v>12178.697905972278</v>
      </c>
      <c r="AZ164" s="15">
        <f t="shared" ca="1" si="77"/>
        <v>15581.958192980119</v>
      </c>
      <c r="BA164" s="15">
        <f t="shared" ca="1" si="78"/>
        <v>16679.823922318792</v>
      </c>
      <c r="BB164" s="15">
        <f t="shared" ca="1" si="79"/>
        <v>18790.893681978247</v>
      </c>
      <c r="BC164" s="15">
        <f t="shared" ca="1" si="80"/>
        <v>28727.132599041615</v>
      </c>
      <c r="BD164" s="15">
        <f t="shared" ca="1" si="81"/>
        <v>36107.063789745131</v>
      </c>
      <c r="BE164" s="15">
        <f t="shared" ca="1" si="82"/>
        <v>45787.862316164006</v>
      </c>
      <c r="BF164" s="15">
        <f ca="1">Inputs!$B$13*EXP($B$9-0.5*C$6^2+C$6*Y164)</f>
        <v>12899.101413030325</v>
      </c>
      <c r="BG164" s="15">
        <f t="shared" ca="1" si="83"/>
        <v>21217.113278654131</v>
      </c>
      <c r="BH164" s="15">
        <f t="shared" ca="1" si="84"/>
        <v>32786.891818574804</v>
      </c>
      <c r="BI164" s="15">
        <f t="shared" ca="1" si="85"/>
        <v>44264.973665111618</v>
      </c>
      <c r="BJ164" s="15">
        <f t="shared" ca="1" si="86"/>
        <v>60163.000284822345</v>
      </c>
      <c r="BK164" s="15">
        <f t="shared" ca="1" si="87"/>
        <v>53299.310440620036</v>
      </c>
      <c r="BL164" s="15">
        <f t="shared" ca="1" si="88"/>
        <v>61136.633641480614</v>
      </c>
      <c r="BM164" s="15">
        <f t="shared" ca="1" si="89"/>
        <v>79769.745952742858</v>
      </c>
      <c r="BN164" s="15">
        <f t="shared" ca="1" si="90"/>
        <v>104215.33877981435</v>
      </c>
      <c r="BO164" s="15">
        <f t="shared" ca="1" si="91"/>
        <v>127433.62155027635</v>
      </c>
      <c r="BP164" s="15">
        <f t="shared" ca="1" si="92"/>
        <v>137239.1920491168</v>
      </c>
      <c r="BQ164" s="15">
        <f ca="1">Inputs!$B$20*EXP($B$10-0.5*C$7^2+C$7*AJ164)</f>
        <v>4669.0474027513828</v>
      </c>
      <c r="BR164" s="15">
        <f t="shared" ca="1" si="93"/>
        <v>8836.2772775950434</v>
      </c>
      <c r="BS164" s="15">
        <f t="shared" ca="1" si="94"/>
        <v>9314.7061715827804</v>
      </c>
      <c r="BT164" s="15">
        <f t="shared" ca="1" si="95"/>
        <v>16598.204393889235</v>
      </c>
      <c r="BU164" s="15">
        <f t="shared" ca="1" si="96"/>
        <v>24263.499512152677</v>
      </c>
      <c r="BV164" s="15">
        <f t="shared" ca="1" si="97"/>
        <v>40015.448713537262</v>
      </c>
      <c r="BW164" s="15">
        <f t="shared" ca="1" si="98"/>
        <v>66345.332662952016</v>
      </c>
      <c r="BX164" s="15">
        <f t="shared" ca="1" si="99"/>
        <v>66956.766446520749</v>
      </c>
      <c r="BY164" s="15">
        <f t="shared" ca="1" si="100"/>
        <v>126397.30317699509</v>
      </c>
      <c r="BZ164" s="15">
        <f t="shared" ca="1" si="101"/>
        <v>197214.13832913787</v>
      </c>
      <c r="CA164" s="15">
        <f t="shared" ca="1" si="102"/>
        <v>240859.61528827666</v>
      </c>
      <c r="CB164" s="15">
        <f ca="1">(AU164*DCF!C$10-DCF!C$5*MAX(AU164*DCF!C$10,0)-MAX(AU164-Inputs!$B$6,0)/Inputs!$B$10)*DCF!C$6</f>
        <v>1037.9992922979272</v>
      </c>
      <c r="CC164" s="15">
        <f ca="1">(AV164*DCF!D$10-DCF!D$5*MAX(AV164*DCF!D$10,0)-MAX(AV164-AU164,0)/Inputs!$B$10)*DCF!D$6</f>
        <v>1382.8557000440326</v>
      </c>
      <c r="CD164" s="15">
        <f ca="1">(AW164*DCF!E$10-DCF!E$5*MAX(AW164*DCF!E$10,0)-MAX(AW164-AV164,0)/Inputs!$B$10)*DCF!E$6</f>
        <v>1728.6446601631146</v>
      </c>
      <c r="CE164" s="15">
        <f ca="1">(AX164*DCF!F$10-DCF!F$5*MAX(AX164*DCF!F$10,0)-MAX(AX164-AW164,0)/Inputs!$B$10)*DCF!F$6</f>
        <v>1839.4163065212163</v>
      </c>
      <c r="CF164" s="15">
        <f ca="1">(AY164*DCF!G$10-DCF!G$5*MAX(AY164*DCF!G$10,0)-MAX(AY164-AX164,0)/Inputs!$B$10)*DCF!G$6</f>
        <v>2164.9512078113466</v>
      </c>
      <c r="CG164" s="15">
        <f ca="1">(AZ164*DCF!H$10-DCF!H$5*MAX(AZ164*DCF!H$10,0)-MAX(AZ164-AY164,0)/Inputs!$B$10)*DCF!H$6</f>
        <v>2420.9384843580456</v>
      </c>
      <c r="CH164" s="15">
        <f ca="1">(BA164*DCF!I$10-DCF!I$5*MAX(BA164*DCF!I$10,0)-MAX(BA164-AZ164,0)/Inputs!$B$10)*DCF!I$6</f>
        <v>2866.7069034242545</v>
      </c>
      <c r="CI164" s="15">
        <f ca="1">(BB164*DCF!J$10-DCF!J$5*MAX(BB164*DCF!J$10,0)-MAX(BB164-BA164,0)/Inputs!$B$10)*DCF!J$6</f>
        <v>2904.6631223566069</v>
      </c>
      <c r="CJ164" s="15">
        <f ca="1">(BC164*DCF!K$10-DCF!K$5*MAX(BC164*DCF!K$10,0)-MAX(BC164-BB164,0)/Inputs!$B$10)*DCF!K$6</f>
        <v>3233.6847969991336</v>
      </c>
      <c r="CK164" s="15">
        <f ca="1">(BD164*DCF!L$10-DCF!L$5*MAX(BD164*DCF!L$10,0)-MAX(BD164-BC164,0)/Inputs!$B$10)*DCF!L$6</f>
        <v>4491.287235777454</v>
      </c>
      <c r="CL164" s="15">
        <f ca="1">(BE164*DCF!M$10-DCF!M$5*MAX(BE164*DCF!M$10,0)-MAX(BE164-BD164,0)/Inputs!$B$10)*DCF!M$6</f>
        <v>5304.7847727389044</v>
      </c>
      <c r="CM164" s="15">
        <f ca="1">(BF164*DCF!C$28-DCF!C$5*MAX(BF164*DCF!C$28,0)-MAX(BF164-Inputs!$B$13,0)/Inputs!$B$17)*DCF!C$6</f>
        <v>3587.5060503633676</v>
      </c>
      <c r="CN164" s="15">
        <f ca="1">(BG164*DCF!D$28-DCF!D$5*MAX(BG164*DCF!D$28,0)-MAX(BG164-BF164,0)/Inputs!$B$17)*DCF!D$6</f>
        <v>4474.3158993938659</v>
      </c>
      <c r="CO164" s="15">
        <f ca="1">(BH164*DCF!E$28-DCF!E$5*MAX(BH164*DCF!E$28,0)-MAX(BH164-BG164,0)/Inputs!$B$17)*DCF!E$6</f>
        <v>7005.5874862195042</v>
      </c>
      <c r="CP164" s="15">
        <f ca="1">(BI164*DCF!F$28-DCF!F$5*MAX(BI164*DCF!F$28,0)-MAX(BI164-BH164,0)/Inputs!$B$17)*DCF!F$6</f>
        <v>9927.0081474086419</v>
      </c>
      <c r="CQ164" s="15">
        <f ca="1">(BJ164*DCF!G$28-DCF!G$5*MAX(BJ164*DCF!G$28,0)-MAX(BJ164-BI164,0)/Inputs!$B$17)*DCF!G$6</f>
        <v>12935.855855156013</v>
      </c>
      <c r="CR164" s="15">
        <f ca="1">(BK164*DCF!H$28-DCF!H$5*MAX(BK164*DCF!H$28,0)-MAX(BK164-BJ164,0)/Inputs!$B$17)*DCF!H$6</f>
        <v>13181.507508769939</v>
      </c>
      <c r="CS164" s="15">
        <f ca="1">(BL164*DCF!I$28-DCF!I$5*MAX(BL164*DCF!I$28,0)-MAX(BL164-BK164,0)/Inputs!$B$17)*DCF!I$6</f>
        <v>13251.568928812852</v>
      </c>
      <c r="CT164" s="15">
        <f ca="1">(BM164*DCF!J$28-DCF!J$5*MAX(BM164*DCF!J$28,0)-MAX(BM164-BL164,0)/Inputs!$B$17)*DCF!J$6</f>
        <v>15324.677064815976</v>
      </c>
      <c r="CU164" s="15">
        <f ca="1">(BN164*DCF!K$28-DCF!K$5*MAX(BN164*DCF!K$28,0)-MAX(BN164-BM164,0)/Inputs!$B$17)*DCF!K$6</f>
        <v>19014.27266410274</v>
      </c>
      <c r="CV164" s="15">
        <f ca="1">(BO164*DCF!L$28-DCF!L$5*MAX(BO164*DCF!L$28,0)-MAX(BO164-BN164,0)/Inputs!$B$17)*DCF!L$6</f>
        <v>22798.494903254614</v>
      </c>
      <c r="CW164" s="15">
        <f ca="1">(BP164*DCF!M$28-DCF!M$5*MAX(BP164*DCF!M$28,0)-MAX(BP164-BO164,0)/Inputs!$B$17)*DCF!M$6</f>
        <v>24796.675761568178</v>
      </c>
      <c r="CX164" s="15">
        <f ca="1">(BQ164*DCF!C$46-DCF!C$5*MAX(BQ164*DCF!C$46,0)-MAX(BQ164-Inputs!$B$20,0)/Inputs!$B$24)*DCF!C$6</f>
        <v>-1756.3838818138911</v>
      </c>
      <c r="CY164" s="15">
        <f ca="1">(BR164*DCF!D$46-DCF!D$5*MAX(BR164*DCF!D$46,0)-MAX(BR164-BQ164,0)/Inputs!$B$24)*DCF!D$6</f>
        <v>-3286.268863082817</v>
      </c>
      <c r="CZ164" s="15">
        <f ca="1">(BS164*DCF!E$46-DCF!E$5*MAX(BS164*DCF!E$46,0)-MAX(BS164-BR164,0)/Inputs!$B$24)*DCF!E$6</f>
        <v>-1290.063721980724</v>
      </c>
      <c r="DA164" s="15">
        <f ca="1">(BT164*DCF!F$46-DCF!F$5*MAX(BT164*DCF!F$46,0)-MAX(BT164-BS164,0)/Inputs!$B$24)*DCF!F$6</f>
        <v>-3860.9381375010912</v>
      </c>
      <c r="DB164" s="15">
        <f ca="1">(BU164*DCF!G$46-DCF!G$5*MAX(BU164*DCF!G$46,0)-MAX(BU164-BT164,0)/Inputs!$B$24)*DCF!G$6</f>
        <v>-3394.6300148117284</v>
      </c>
      <c r="DC164" s="15">
        <f ca="1">(BV164*DCF!H$46-DCF!H$5*MAX(BV164*DCF!H$46,0)-MAX(BV164-BU164,0)/Inputs!$B$24)*DCF!H$6</f>
        <v>-4894.821700536223</v>
      </c>
      <c r="DD164" s="15">
        <f ca="1">(BW164*DCF!I$46-DCF!I$5*MAX(BW164*DCF!I$46,0)-MAX(BW164-BV164,0)/Inputs!$B$24)*DCF!I$6</f>
        <v>-6026.0199245340254</v>
      </c>
      <c r="DE164" s="15">
        <f ca="1">(BX164*DCF!J$46-DCF!J$5*MAX(BX164*DCF!J$46,0)-MAX(BX164-BW164,0)/Inputs!$B$24)*DCF!J$6</f>
        <v>2646.5088904553249</v>
      </c>
      <c r="DF164" s="15">
        <f ca="1">(BY164*DCF!K$46-DCF!K$5*MAX(BY164*DCF!K$46,0)-MAX(BY164-BX164,0)/Inputs!$B$24)*DCF!K$6</f>
        <v>-7341.1127045140383</v>
      </c>
      <c r="DG164" s="15">
        <f ca="1">(BZ164*DCF!L$46-DCF!L$5*MAX(BZ164*DCF!L$46,0)-MAX(BZ164-BY164,0)/Inputs!$B$24)*DCF!L$6</f>
        <v>-2393.583256422336</v>
      </c>
      <c r="DH164" s="15">
        <f ca="1">(CA164*DCF!M$46-DCF!M$5*MAX(CA164*DCF!M$46,0)-MAX(CA164-BZ164,0)/Inputs!$B$24)*DCF!M$6</f>
        <v>9758.0908384128961</v>
      </c>
      <c r="DI164" s="15">
        <f ca="1">SUM(CB164:CL164)+BE164*DCF!M$10*(1+Inputs!$B$30)*(1-Inputs!$B$33)*(1-Inputs!$B$30/Inputs!$B$31)/(Inputs!$B$29-Inputs!$B$30)*DCF!M$6</f>
        <v>156804.15879017315</v>
      </c>
      <c r="DJ164" s="15">
        <f ca="1">SUM(CM164:CW164)+BP164*DCF!M$28*(1+Inputs!$B$30)*(1-Inputs!$B$33)*(1-Inputs!$B$30/Inputs!$B$31)/(Inputs!$B$29-Inputs!$B$30)*DCF!M$6</f>
        <v>655548.78530070558</v>
      </c>
      <c r="DK164" s="15">
        <f ca="1">SUM(CX164:DH164)+CA164*DCF!M$46*(1+Inputs!$B$30)*(1-Inputs!$B$33)*(1-Inputs!$B$30/Inputs!$B$31)/(Inputs!$B$29-Inputs!$B$30)*DCF!M$6</f>
        <v>350558.27440475777</v>
      </c>
      <c r="DM164" s="15">
        <f ca="1">DI164+DJ164+DK164+Inputs!$B$34+Inputs!$B$36-Inputs!$B$35</f>
        <v>1239762.2184956365</v>
      </c>
    </row>
    <row r="165" spans="1:117" x14ac:dyDescent="0.75">
      <c r="A165" s="11">
        <v>152</v>
      </c>
      <c r="C165" s="23">
        <f t="shared" ca="1" si="105"/>
        <v>0.19367707928334879</v>
      </c>
      <c r="D165" s="23">
        <f t="shared" ca="1" si="105"/>
        <v>-0.4068047072794454</v>
      </c>
      <c r="E165" s="23">
        <f t="shared" ca="1" si="105"/>
        <v>-0.58628544835895702</v>
      </c>
      <c r="F165" s="23">
        <f t="shared" ca="1" si="105"/>
        <v>-0.13456388757450635</v>
      </c>
      <c r="G165" s="23">
        <f t="shared" ca="1" si="105"/>
        <v>-0.18986726398655984</v>
      </c>
      <c r="H165" s="23">
        <f t="shared" ca="1" si="105"/>
        <v>0.46605142144414213</v>
      </c>
      <c r="I165" s="23">
        <f t="shared" ca="1" si="105"/>
        <v>-0.93374124498922151</v>
      </c>
      <c r="J165" s="23">
        <f t="shared" ca="1" si="105"/>
        <v>0.57411350244716886</v>
      </c>
      <c r="K165" s="23">
        <f t="shared" ca="1" si="105"/>
        <v>-0.76755443905968235</v>
      </c>
      <c r="L165" s="23">
        <f t="shared" ca="1" si="105"/>
        <v>1.7854263299747006</v>
      </c>
      <c r="M165" s="23">
        <f t="shared" ca="1" si="105"/>
        <v>1.0562036992176942</v>
      </c>
      <c r="N165" s="23">
        <f ca="1">SQRT(Inputs!$B$38)*C165+SQRT(1-Inputs!$B$38)*_xlfn.NORM.S.INV(RAND())</f>
        <v>0.10009107096430825</v>
      </c>
      <c r="O165" s="23">
        <f ca="1">SQRT(Inputs!$B$38)*D165+SQRT(1-Inputs!$B$38)*_xlfn.NORM.S.INV(RAND())</f>
        <v>-1.1949519292558886</v>
      </c>
      <c r="P165" s="23">
        <f ca="1">SQRT(Inputs!$B$38)*E165+SQRT(1-Inputs!$B$38)*_xlfn.NORM.S.INV(RAND())</f>
        <v>-1.0179433222270837</v>
      </c>
      <c r="Q165" s="23">
        <f ca="1">SQRT(Inputs!$B$38)*F165+SQRT(1-Inputs!$B$38)*_xlfn.NORM.S.INV(RAND())</f>
        <v>1.158021106174711</v>
      </c>
      <c r="R165" s="23">
        <f ca="1">SQRT(Inputs!$B$38)*G165+SQRT(1-Inputs!$B$38)*_xlfn.NORM.S.INV(RAND())</f>
        <v>0.11002934620242506</v>
      </c>
      <c r="S165" s="23">
        <f ca="1">SQRT(Inputs!$B$38)*H165+SQRT(1-Inputs!$B$38)*_xlfn.NORM.S.INV(RAND())</f>
        <v>-0.2722379722938324</v>
      </c>
      <c r="T165" s="23">
        <f ca="1">SQRT(Inputs!$B$38)*I165+SQRT(1-Inputs!$B$38)*_xlfn.NORM.S.INV(RAND())</f>
        <v>-0.59385283759441099</v>
      </c>
      <c r="U165" s="23">
        <f ca="1">SQRT(Inputs!$B$38)*J165+SQRT(1-Inputs!$B$38)*_xlfn.NORM.S.INV(RAND())</f>
        <v>-0.32769839490652075</v>
      </c>
      <c r="V165" s="23">
        <f ca="1">SQRT(Inputs!$B$38)*K165+SQRT(1-Inputs!$B$38)*_xlfn.NORM.S.INV(RAND())</f>
        <v>-2.5668607486857193</v>
      </c>
      <c r="W165" s="23">
        <f ca="1">SQRT(Inputs!$B$38)*L165+SQRT(1-Inputs!$B$38)*_xlfn.NORM.S.INV(RAND())</f>
        <v>0.32329415687682228</v>
      </c>
      <c r="X165" s="23">
        <f ca="1">SQRT(Inputs!$B$38)*M165+SQRT(1-Inputs!$B$38)*_xlfn.NORM.S.INV(RAND())</f>
        <v>0.83159344622952602</v>
      </c>
      <c r="Y165" s="23">
        <f ca="1">SQRT(Inputs!$B$38)*C165+SQRT(1-Inputs!$B$38)*_xlfn.NORM.S.INV(RAND())</f>
        <v>0.19824324130998147</v>
      </c>
      <c r="Z165" s="23">
        <f ca="1">SQRT(Inputs!$B$38)*D165+SQRT(1-Inputs!$B$38)*_xlfn.NORM.S.INV(RAND())</f>
        <v>1.6158199990191315</v>
      </c>
      <c r="AA165" s="23">
        <f ca="1">SQRT(Inputs!$B$38)*E165+SQRT(1-Inputs!$B$38)*_xlfn.NORM.S.INV(RAND())</f>
        <v>-1.3024909584856559</v>
      </c>
      <c r="AB165" s="23">
        <f ca="1">SQRT(Inputs!$B$38)*F165+SQRT(1-Inputs!$B$38)*_xlfn.NORM.S.INV(RAND())</f>
        <v>0.26854550604895527</v>
      </c>
      <c r="AC165" s="23">
        <f ca="1">SQRT(Inputs!$B$38)*G165+SQRT(1-Inputs!$B$38)*_xlfn.NORM.S.INV(RAND())</f>
        <v>-0.15449726051213086</v>
      </c>
      <c r="AD165" s="23">
        <f ca="1">SQRT(Inputs!$B$38)*H165+SQRT(1-Inputs!$B$38)*_xlfn.NORM.S.INV(RAND())</f>
        <v>0.41667840658668176</v>
      </c>
      <c r="AE165" s="23">
        <f ca="1">SQRT(Inputs!$B$38)*I165+SQRT(1-Inputs!$B$38)*_xlfn.NORM.S.INV(RAND())</f>
        <v>-0.37820323356077734</v>
      </c>
      <c r="AF165" s="23">
        <f ca="1">SQRT(Inputs!$B$38)*J165+SQRT(1-Inputs!$B$38)*_xlfn.NORM.S.INV(RAND())</f>
        <v>7.2478642280916078E-2</v>
      </c>
      <c r="AG165" s="23">
        <f ca="1">SQRT(Inputs!$B$38)*K165+SQRT(1-Inputs!$B$38)*_xlfn.NORM.S.INV(RAND())</f>
        <v>0.59624770430173468</v>
      </c>
      <c r="AH165" s="23">
        <f ca="1">SQRT(Inputs!$B$38)*L165+SQRT(1-Inputs!$B$38)*_xlfn.NORM.S.INV(RAND())</f>
        <v>0.4686819649674312</v>
      </c>
      <c r="AI165" s="23">
        <f ca="1">SQRT(Inputs!$B$38)*M165+SQRT(1-Inputs!$B$38)*_xlfn.NORM.S.INV(RAND())</f>
        <v>0.85296463419061785</v>
      </c>
      <c r="AJ165" s="23">
        <f ca="1">SQRT(Inputs!$B$38)*C165+SQRT(1-Inputs!$B$38)*_xlfn.NORM.S.INV(RAND())</f>
        <v>-0.70455702683473764</v>
      </c>
      <c r="AK165" s="23">
        <f ca="1">SQRT(Inputs!$B$38)*D165+SQRT(1-Inputs!$B$38)*_xlfn.NORM.S.INV(RAND())</f>
        <v>-0.40362050937797589</v>
      </c>
      <c r="AL165" s="23">
        <f ca="1">SQRT(Inputs!$B$38)*E165+SQRT(1-Inputs!$B$38)*_xlfn.NORM.S.INV(RAND())</f>
        <v>0.23180150222262069</v>
      </c>
      <c r="AM165" s="23">
        <f ca="1">SQRT(Inputs!$B$38)*F165+SQRT(1-Inputs!$B$38)*_xlfn.NORM.S.INV(RAND())</f>
        <v>2.5986085427477965</v>
      </c>
      <c r="AN165" s="23">
        <f ca="1">SQRT(Inputs!$B$38)*G165+SQRT(1-Inputs!$B$38)*_xlfn.NORM.S.INV(RAND())</f>
        <v>-0.88571337276438789</v>
      </c>
      <c r="AO165" s="23">
        <f ca="1">SQRT(Inputs!$B$38)*H165+SQRT(1-Inputs!$B$38)*_xlfn.NORM.S.INV(RAND())</f>
        <v>-5.3903701063088616E-2</v>
      </c>
      <c r="AP165" s="23">
        <f ca="1">SQRT(Inputs!$B$38)*I165+SQRT(1-Inputs!$B$38)*_xlfn.NORM.S.INV(RAND())</f>
        <v>-3.7594858129765818E-2</v>
      </c>
      <c r="AQ165" s="23">
        <f ca="1">SQRT(Inputs!$B$38)*J165+SQRT(1-Inputs!$B$38)*_xlfn.NORM.S.INV(RAND())</f>
        <v>1.4601859905492036</v>
      </c>
      <c r="AR165" s="23">
        <f ca="1">SQRT(Inputs!$B$38)*K165+SQRT(1-Inputs!$B$38)*_xlfn.NORM.S.INV(RAND())</f>
        <v>-0.35245981313093372</v>
      </c>
      <c r="AS165" s="23">
        <f ca="1">SQRT(Inputs!$B$38)*L165+SQRT(1-Inputs!$B$38)*_xlfn.NORM.S.INV(RAND())</f>
        <v>0.97434846971475297</v>
      </c>
      <c r="AT165" s="23">
        <f ca="1">SQRT(Inputs!$B$38)*M165+SQRT(1-Inputs!$B$38)*_xlfn.NORM.S.INV(RAND())</f>
        <v>0.1697248072840043</v>
      </c>
      <c r="AU165" s="15">
        <f ca="1">Inputs!$B$6*EXP($B$8-0.5*C$5^2+C$5*N165)</f>
        <v>5043.2927222651597</v>
      </c>
      <c r="AV165" s="15">
        <f t="shared" ca="1" si="73"/>
        <v>5149.7382646539354</v>
      </c>
      <c r="AW165" s="15">
        <f t="shared" ca="1" si="74"/>
        <v>5473.6196988225447</v>
      </c>
      <c r="AX165" s="15">
        <f t="shared" ca="1" si="75"/>
        <v>7723.0011444640249</v>
      </c>
      <c r="AY165" s="15">
        <f t="shared" ca="1" si="76"/>
        <v>9560.3612502407814</v>
      </c>
      <c r="AZ165" s="15">
        <f t="shared" ca="1" si="77"/>
        <v>11347.253924769375</v>
      </c>
      <c r="BA165" s="15">
        <f t="shared" ca="1" si="78"/>
        <v>13049.353248712878</v>
      </c>
      <c r="BB165" s="15">
        <f t="shared" ca="1" si="79"/>
        <v>15460.365567095299</v>
      </c>
      <c r="BC165" s="15">
        <f t="shared" ca="1" si="80"/>
        <v>14779.395037571807</v>
      </c>
      <c r="BD165" s="15">
        <f t="shared" ca="1" si="81"/>
        <v>18662.023934077133</v>
      </c>
      <c r="BE165" s="15">
        <f t="shared" ca="1" si="82"/>
        <v>24667.256641364045</v>
      </c>
      <c r="BF165" s="15">
        <f ca="1">Inputs!$B$13*EXP($B$9-0.5*C$6^2+C$6*Y165)</f>
        <v>14385.420334411972</v>
      </c>
      <c r="BG165" s="15">
        <f t="shared" ca="1" si="83"/>
        <v>23466.757935152691</v>
      </c>
      <c r="BH165" s="15">
        <f t="shared" ca="1" si="84"/>
        <v>23101.451208080143</v>
      </c>
      <c r="BI165" s="15">
        <f t="shared" ca="1" si="85"/>
        <v>29473.067821065593</v>
      </c>
      <c r="BJ165" s="15">
        <f t="shared" ca="1" si="86"/>
        <v>35336.290861400121</v>
      </c>
      <c r="BK165" s="15">
        <f t="shared" ca="1" si="87"/>
        <v>45899.932801955867</v>
      </c>
      <c r="BL165" s="15">
        <f t="shared" ca="1" si="88"/>
        <v>53685.736575093128</v>
      </c>
      <c r="BM165" s="15">
        <f t="shared" ca="1" si="89"/>
        <v>66588.216018621475</v>
      </c>
      <c r="BN165" s="15">
        <f t="shared" ca="1" si="90"/>
        <v>87960.850942820412</v>
      </c>
      <c r="BO165" s="15">
        <f t="shared" ca="1" si="91"/>
        <v>114286.48437144732</v>
      </c>
      <c r="BP165" s="15">
        <f t="shared" ca="1" si="92"/>
        <v>154937.33708204853</v>
      </c>
      <c r="BQ165" s="15">
        <f ca="1">Inputs!$B$20*EXP($B$10-0.5*C$7^2+C$7*AJ165)</f>
        <v>3341.0302796308029</v>
      </c>
      <c r="BR165" s="15">
        <f t="shared" ca="1" si="93"/>
        <v>3987.9564783788019</v>
      </c>
      <c r="BS165" s="15">
        <f t="shared" ca="1" si="94"/>
        <v>5837.0194567277213</v>
      </c>
      <c r="BT165" s="15">
        <f t="shared" ca="1" si="95"/>
        <v>15912.740062520972</v>
      </c>
      <c r="BU165" s="15">
        <f t="shared" ca="1" si="96"/>
        <v>17798.94975189383</v>
      </c>
      <c r="BV165" s="15">
        <f t="shared" ca="1" si="97"/>
        <v>24464.555564601284</v>
      </c>
      <c r="BW165" s="15">
        <f t="shared" ca="1" si="98"/>
        <v>33868.344412794628</v>
      </c>
      <c r="BX165" s="15">
        <f t="shared" ca="1" si="99"/>
        <v>63480.032805664065</v>
      </c>
      <c r="BY165" s="15">
        <f t="shared" ca="1" si="100"/>
        <v>83146.042717494085</v>
      </c>
      <c r="BZ165" s="15">
        <f t="shared" ca="1" si="101"/>
        <v>139550.90260784907</v>
      </c>
      <c r="CA165" s="15">
        <f t="shared" ca="1" si="102"/>
        <v>202028.93410622474</v>
      </c>
      <c r="CB165" s="15">
        <f ca="1">(AU165*DCF!C$10-DCF!C$5*MAX(AU165*DCF!C$10,0)-MAX(AU165-Inputs!$B$6,0)/Inputs!$B$10)*DCF!C$6</f>
        <v>1042.4963790999248</v>
      </c>
      <c r="CC165" s="15">
        <f ca="1">(AV165*DCF!D$10-DCF!D$5*MAX(AV165*DCF!D$10,0)-MAX(AV165-AU165,0)/Inputs!$B$10)*DCF!D$6</f>
        <v>1229.2598540441059</v>
      </c>
      <c r="CD165" s="15">
        <f ca="1">(AW165*DCF!E$10-DCF!E$5*MAX(AW165*DCF!E$10,0)-MAX(AW165-AV165,0)/Inputs!$B$10)*DCF!E$6</f>
        <v>1190.8201443176365</v>
      </c>
      <c r="CE165" s="15">
        <f ca="1">(AX165*DCF!F$10-DCF!F$5*MAX(AX165*DCF!F$10,0)-MAX(AX165-AW165,0)/Inputs!$B$10)*DCF!F$6</f>
        <v>1217.8783316877082</v>
      </c>
      <c r="CF165" s="15">
        <f ca="1">(AY165*DCF!G$10-DCF!G$5*MAX(AY165*DCF!G$10,0)-MAX(AY165-AX165,0)/Inputs!$B$10)*DCF!G$6</f>
        <v>1616.6430189930925</v>
      </c>
      <c r="CG165" s="15">
        <f ca="1">(AZ165*DCF!H$10-DCF!H$5*MAX(AZ165*DCF!H$10,0)-MAX(AZ165-AY165,0)/Inputs!$B$10)*DCF!H$6</f>
        <v>1885.7826600247492</v>
      </c>
      <c r="CH165" s="15">
        <f ca="1">(BA165*DCF!I$10-DCF!I$5*MAX(BA165*DCF!I$10,0)-MAX(BA165-AZ165,0)/Inputs!$B$10)*DCF!I$6</f>
        <v>2104.4368713850299</v>
      </c>
      <c r="CI165" s="15">
        <f ca="1">(BB165*DCF!J$10-DCF!J$5*MAX(BB165*DCF!J$10,0)-MAX(BB165-BA165,0)/Inputs!$B$10)*DCF!J$6</f>
        <v>2287.6854178193521</v>
      </c>
      <c r="CJ165" s="15">
        <f ca="1">(BC165*DCF!K$10-DCF!K$5*MAX(BC165*DCF!K$10,0)-MAX(BC165-BB165,0)/Inputs!$B$10)*DCF!K$6</f>
        <v>2379.2452426005184</v>
      </c>
      <c r="CK165" s="15">
        <f ca="1">(BD165*DCF!L$10-DCF!L$5*MAX(BD165*DCF!L$10,0)-MAX(BD165-BC165,0)/Inputs!$B$10)*DCF!L$6</f>
        <v>2312.5013041355232</v>
      </c>
      <c r="CL165" s="15">
        <f ca="1">(BE165*DCF!M$10-DCF!M$5*MAX(BE165*DCF!M$10,0)-MAX(BE165-BD165,0)/Inputs!$B$10)*DCF!M$6</f>
        <v>2763.4797473026583</v>
      </c>
      <c r="CM165" s="15">
        <f ca="1">(BF165*DCF!C$28-DCF!C$5*MAX(BF165*DCF!C$28,0)-MAX(BF165-Inputs!$B$13,0)/Inputs!$B$17)*DCF!C$6</f>
        <v>3697.8601168259597</v>
      </c>
      <c r="CN165" s="15">
        <f ca="1">(BG165*DCF!D$28-DCF!D$5*MAX(BG165*DCF!D$28,0)-MAX(BG165-BF165,0)/Inputs!$B$17)*DCF!D$6</f>
        <v>4974.0357586127102</v>
      </c>
      <c r="CO165" s="15">
        <f ca="1">(BH165*DCF!E$28-DCF!E$5*MAX(BH165*DCF!E$28,0)-MAX(BH165-BG165,0)/Inputs!$B$17)*DCF!E$6</f>
        <v>6542.7423368126656</v>
      </c>
      <c r="CP165" s="15">
        <f ca="1">(BI165*DCF!F$28-DCF!F$5*MAX(BI165*DCF!F$28,0)-MAX(BI165-BH165,0)/Inputs!$B$17)*DCF!F$6</f>
        <v>6841.1080519159077</v>
      </c>
      <c r="CQ165" s="15">
        <f ca="1">(BJ165*DCF!G$28-DCF!G$5*MAX(BJ165*DCF!G$28,0)-MAX(BJ165-BI165,0)/Inputs!$B$17)*DCF!G$6</f>
        <v>8182.1325658434725</v>
      </c>
      <c r="CR165" s="15">
        <f ca="1">(BK165*DCF!H$28-DCF!H$5*MAX(BK165*DCF!H$28,0)-MAX(BK165-BJ165,0)/Inputs!$B$17)*DCF!H$6</f>
        <v>9710.2662791462189</v>
      </c>
      <c r="CS165" s="15">
        <f ca="1">(BL165*DCF!I$28-DCF!I$5*MAX(BL165*DCF!I$28,0)-MAX(BL165-BK165,0)/Inputs!$B$17)*DCF!I$6</f>
        <v>11506.86247186867</v>
      </c>
      <c r="CT165" s="15">
        <f ca="1">(BM165*DCF!J$28-DCF!J$5*MAX(BM165*DCF!J$28,0)-MAX(BM165-BL165,0)/Inputs!$B$17)*DCF!J$6</f>
        <v>13143.936711683304</v>
      </c>
      <c r="CU165" s="15">
        <f ca="1">(BN165*DCF!K$28-DCF!K$5*MAX(BN165*DCF!K$28,0)-MAX(BN165-BM165,0)/Inputs!$B$17)*DCF!K$6</f>
        <v>15957.993783438411</v>
      </c>
      <c r="CV165" s="15">
        <f ca="1">(BO165*DCF!L$28-DCF!L$5*MAX(BO165*DCF!L$28,0)-MAX(BO165-BN165,0)/Inputs!$B$17)*DCF!L$6</f>
        <v>19823.76317089799</v>
      </c>
      <c r="CW165" s="15">
        <f ca="1">(BP165*DCF!M$28-DCF!M$5*MAX(BP165*DCF!M$28,0)-MAX(BP165-BO165,0)/Inputs!$B$17)*DCF!M$6</f>
        <v>24902.393270164943</v>
      </c>
      <c r="CX165" s="15">
        <f ca="1">(BQ165*DCF!C$46-DCF!C$5*MAX(BQ165*DCF!C$46,0)-MAX(BQ165-Inputs!$B$20,0)/Inputs!$B$24)*DCF!C$6</f>
        <v>-836.27963946706893</v>
      </c>
      <c r="CY165" s="15">
        <f ca="1">(BR165*DCF!D$46-DCF!D$5*MAX(BR165*DCF!D$46,0)-MAX(BR165-BQ165,0)/Inputs!$B$24)*DCF!D$6</f>
        <v>-956.68920954275507</v>
      </c>
      <c r="CZ165" s="15">
        <f ca="1">(BS165*DCF!E$46-DCF!E$5*MAX(BS165*DCF!E$46,0)-MAX(BS165-BR165,0)/Inputs!$B$24)*DCF!E$6</f>
        <v>-1419.0874359379079</v>
      </c>
      <c r="DA165" s="15">
        <f ca="1">(BT165*DCF!F$46-DCF!F$5*MAX(BT165*DCF!F$46,0)-MAX(BT165-BS165,0)/Inputs!$B$24)*DCF!F$6</f>
        <v>-4827.7547297652418</v>
      </c>
      <c r="DB165" s="15">
        <f ca="1">(BU165*DCF!G$46-DCF!G$5*MAX(BU165*DCF!G$46,0)-MAX(BU165-BT165,0)/Inputs!$B$24)*DCF!G$6</f>
        <v>-1233.205175774887</v>
      </c>
      <c r="DC165" s="15">
        <f ca="1">(BV165*DCF!H$46-DCF!H$5*MAX(BV165*DCF!H$46,0)-MAX(BV165-BU165,0)/Inputs!$B$24)*DCF!H$6</f>
        <v>-2071.2961654544283</v>
      </c>
      <c r="DD165" s="15">
        <f ca="1">(BW165*DCF!I$46-DCF!I$5*MAX(BW165*DCF!I$46,0)-MAX(BW165-BV165,0)/Inputs!$B$24)*DCF!I$6</f>
        <v>-1917.2614469870764</v>
      </c>
      <c r="DE165" s="15">
        <f ca="1">(BX165*DCF!J$46-DCF!J$5*MAX(BX165*DCF!J$46,0)-MAX(BX165-BW165,0)/Inputs!$B$24)*DCF!J$6</f>
        <v>-5189.7241939917412</v>
      </c>
      <c r="DF165" s="15">
        <f ca="1">(BY165*DCF!K$46-DCF!K$5*MAX(BY165*DCF!K$46,0)-MAX(BY165-BX165,0)/Inputs!$B$24)*DCF!K$6</f>
        <v>-68.069399322977532</v>
      </c>
      <c r="DG165" s="15">
        <f ca="1">(BZ165*DCF!L$46-DCF!L$5*MAX(BZ165*DCF!L$46,0)-MAX(BZ165-BY165,0)/Inputs!$B$24)*DCF!L$6</f>
        <v>-3118.0984061109239</v>
      </c>
      <c r="DH165" s="15">
        <f ca="1">(CA165*DCF!M$46-DCF!M$5*MAX(CA165*DCF!M$46,0)-MAX(CA165-BZ165,0)/Inputs!$B$24)*DCF!M$6</f>
        <v>2776.8556030684426</v>
      </c>
      <c r="DI165" s="15">
        <f ca="1">SUM(CB165:CL165)+BE165*DCF!M$10*(1+Inputs!$B$30)*(1-Inputs!$B$33)*(1-Inputs!$B$30/Inputs!$B$31)/(Inputs!$B$29-Inputs!$B$30)*DCF!M$6</f>
        <v>88679.530395026683</v>
      </c>
      <c r="DJ165" s="15">
        <f ca="1">SUM(CM165:CW165)+BP165*DCF!M$28*(1+Inputs!$B$30)*(1-Inputs!$B$33)*(1-Inputs!$B$30/Inputs!$B$31)/(Inputs!$B$29-Inputs!$B$30)*DCF!M$6</f>
        <v>700206.63842856849</v>
      </c>
      <c r="DK165" s="15">
        <f ca="1">SUM(CX165:DH165)+CA165*DCF!M$46*(1+Inputs!$B$30)*(1-Inputs!$B$33)*(1-Inputs!$B$30/Inputs!$B$31)/(Inputs!$B$29-Inputs!$B$30)*DCF!M$6</f>
        <v>293500.05378610495</v>
      </c>
      <c r="DM165" s="15">
        <f ca="1">DI165+DJ165+DK165+Inputs!$B$34+Inputs!$B$36-Inputs!$B$35</f>
        <v>1159237.2226097002</v>
      </c>
    </row>
    <row r="166" spans="1:117" x14ac:dyDescent="0.75">
      <c r="A166" s="11">
        <v>153</v>
      </c>
      <c r="C166" s="23">
        <f t="shared" ca="1" si="105"/>
        <v>0.70228756740510967</v>
      </c>
      <c r="D166" s="23">
        <f t="shared" ca="1" si="105"/>
        <v>-0.65429411812411575</v>
      </c>
      <c r="E166" s="23">
        <f t="shared" ca="1" si="105"/>
        <v>0.26433853095609883</v>
      </c>
      <c r="F166" s="23">
        <f t="shared" ca="1" si="105"/>
        <v>-1.1749004152930451</v>
      </c>
      <c r="G166" s="23">
        <f t="shared" ca="1" si="105"/>
        <v>-0.97584510528306023</v>
      </c>
      <c r="H166" s="23">
        <f t="shared" ca="1" si="105"/>
        <v>0.89390375759698393</v>
      </c>
      <c r="I166" s="23">
        <f t="shared" ca="1" si="105"/>
        <v>-1.5914029727417869E-2</v>
      </c>
      <c r="J166" s="23">
        <f t="shared" ca="1" si="105"/>
        <v>0.92070443511069999</v>
      </c>
      <c r="K166" s="23">
        <f t="shared" ca="1" si="105"/>
        <v>0.67446855131704708</v>
      </c>
      <c r="L166" s="23">
        <f t="shared" ca="1" si="105"/>
        <v>-0.76036019315987746</v>
      </c>
      <c r="M166" s="23">
        <f t="shared" ca="1" si="105"/>
        <v>-0.87366810037765441</v>
      </c>
      <c r="N166" s="23">
        <f ca="1">SQRT(Inputs!$B$38)*C166+SQRT(1-Inputs!$B$38)*_xlfn.NORM.S.INV(RAND())</f>
        <v>-0.45682056811065425</v>
      </c>
      <c r="O166" s="23">
        <f ca="1">SQRT(Inputs!$B$38)*D166+SQRT(1-Inputs!$B$38)*_xlfn.NORM.S.INV(RAND())</f>
        <v>0.38531564489980108</v>
      </c>
      <c r="P166" s="23">
        <f ca="1">SQRT(Inputs!$B$38)*E166+SQRT(1-Inputs!$B$38)*_xlfn.NORM.S.INV(RAND())</f>
        <v>0.10259093868239597</v>
      </c>
      <c r="Q166" s="23">
        <f ca="1">SQRT(Inputs!$B$38)*F166+SQRT(1-Inputs!$B$38)*_xlfn.NORM.S.INV(RAND())</f>
        <v>3.9335873942520472E-2</v>
      </c>
      <c r="R166" s="23">
        <f ca="1">SQRT(Inputs!$B$38)*G166+SQRT(1-Inputs!$B$38)*_xlfn.NORM.S.INV(RAND())</f>
        <v>0.26706081260327552</v>
      </c>
      <c r="S166" s="23">
        <f ca="1">SQRT(Inputs!$B$38)*H166+SQRT(1-Inputs!$B$38)*_xlfn.NORM.S.INV(RAND())</f>
        <v>8.3448330997772879E-2</v>
      </c>
      <c r="T166" s="23">
        <f ca="1">SQRT(Inputs!$B$38)*I166+SQRT(1-Inputs!$B$38)*_xlfn.NORM.S.INV(RAND())</f>
        <v>-0.43674666111316285</v>
      </c>
      <c r="U166" s="23">
        <f ca="1">SQRT(Inputs!$B$38)*J166+SQRT(1-Inputs!$B$38)*_xlfn.NORM.S.INV(RAND())</f>
        <v>0.11063367772367561</v>
      </c>
      <c r="V166" s="23">
        <f ca="1">SQRT(Inputs!$B$38)*K166+SQRT(1-Inputs!$B$38)*_xlfn.NORM.S.INV(RAND())</f>
        <v>0.99635704093113642</v>
      </c>
      <c r="W166" s="23">
        <f ca="1">SQRT(Inputs!$B$38)*L166+SQRT(1-Inputs!$B$38)*_xlfn.NORM.S.INV(RAND())</f>
        <v>0.26910084177478238</v>
      </c>
      <c r="X166" s="23">
        <f ca="1">SQRT(Inputs!$B$38)*M166+SQRT(1-Inputs!$B$38)*_xlfn.NORM.S.INV(RAND())</f>
        <v>-0.20183750447272503</v>
      </c>
      <c r="Y166" s="23">
        <f ca="1">SQRT(Inputs!$B$38)*C166+SQRT(1-Inputs!$B$38)*_xlfn.NORM.S.INV(RAND())</f>
        <v>0.94431268773566601</v>
      </c>
      <c r="Z166" s="23">
        <f ca="1">SQRT(Inputs!$B$38)*D166+SQRT(1-Inputs!$B$38)*_xlfn.NORM.S.INV(RAND())</f>
        <v>-1.3041224876788533</v>
      </c>
      <c r="AA166" s="23">
        <f ca="1">SQRT(Inputs!$B$38)*E166+SQRT(1-Inputs!$B$38)*_xlfn.NORM.S.INV(RAND())</f>
        <v>-1.0439366473591853</v>
      </c>
      <c r="AB166" s="23">
        <f ca="1">SQRT(Inputs!$B$38)*F166+SQRT(1-Inputs!$B$38)*_xlfn.NORM.S.INV(RAND())</f>
        <v>0.79337109054518073</v>
      </c>
      <c r="AC166" s="23">
        <f ca="1">SQRT(Inputs!$B$38)*G166+SQRT(1-Inputs!$B$38)*_xlfn.NORM.S.INV(RAND())</f>
        <v>0.59669928499594893</v>
      </c>
      <c r="AD166" s="23">
        <f ca="1">SQRT(Inputs!$B$38)*H166+SQRT(1-Inputs!$B$38)*_xlfn.NORM.S.INV(RAND())</f>
        <v>0.77085444175863393</v>
      </c>
      <c r="AE166" s="23">
        <f ca="1">SQRT(Inputs!$B$38)*I166+SQRT(1-Inputs!$B$38)*_xlfn.NORM.S.INV(RAND())</f>
        <v>0.86555787094590553</v>
      </c>
      <c r="AF166" s="23">
        <f ca="1">SQRT(Inputs!$B$38)*J166+SQRT(1-Inputs!$B$38)*_xlfn.NORM.S.INV(RAND())</f>
        <v>0.6585183553606524</v>
      </c>
      <c r="AG166" s="23">
        <f ca="1">SQRT(Inputs!$B$38)*K166+SQRT(1-Inputs!$B$38)*_xlfn.NORM.S.INV(RAND())</f>
        <v>1.1108020260760694</v>
      </c>
      <c r="AH166" s="23">
        <f ca="1">SQRT(Inputs!$B$38)*L166+SQRT(1-Inputs!$B$38)*_xlfn.NORM.S.INV(RAND())</f>
        <v>-2.6381105672665144</v>
      </c>
      <c r="AI166" s="23">
        <f ca="1">SQRT(Inputs!$B$38)*M166+SQRT(1-Inputs!$B$38)*_xlfn.NORM.S.INV(RAND())</f>
        <v>-1.4308940950746032</v>
      </c>
      <c r="AJ166" s="23">
        <f ca="1">SQRT(Inputs!$B$38)*C166+SQRT(1-Inputs!$B$38)*_xlfn.NORM.S.INV(RAND())</f>
        <v>1.559745801818057</v>
      </c>
      <c r="AK166" s="23">
        <f ca="1">SQRT(Inputs!$B$38)*D166+SQRT(1-Inputs!$B$38)*_xlfn.NORM.S.INV(RAND())</f>
        <v>0.60367112848898707</v>
      </c>
      <c r="AL166" s="23">
        <f ca="1">SQRT(Inputs!$B$38)*E166+SQRT(1-Inputs!$B$38)*_xlfn.NORM.S.INV(RAND())</f>
        <v>1.4291169822891434</v>
      </c>
      <c r="AM166" s="23">
        <f ca="1">SQRT(Inputs!$B$38)*F166+SQRT(1-Inputs!$B$38)*_xlfn.NORM.S.INV(RAND())</f>
        <v>-1.3420724073466703</v>
      </c>
      <c r="AN166" s="23">
        <f ca="1">SQRT(Inputs!$B$38)*G166+SQRT(1-Inputs!$B$38)*_xlfn.NORM.S.INV(RAND())</f>
        <v>-0.36759966421985069</v>
      </c>
      <c r="AO166" s="23">
        <f ca="1">SQRT(Inputs!$B$38)*H166+SQRT(1-Inputs!$B$38)*_xlfn.NORM.S.INV(RAND())</f>
        <v>-0.38820014982115725</v>
      </c>
      <c r="AP166" s="23">
        <f ca="1">SQRT(Inputs!$B$38)*I166+SQRT(1-Inputs!$B$38)*_xlfn.NORM.S.INV(RAND())</f>
        <v>-0.97180642654824301</v>
      </c>
      <c r="AQ166" s="23">
        <f ca="1">SQRT(Inputs!$B$38)*J166+SQRT(1-Inputs!$B$38)*_xlfn.NORM.S.INV(RAND())</f>
        <v>0.30280965761022405</v>
      </c>
      <c r="AR166" s="23">
        <f ca="1">SQRT(Inputs!$B$38)*K166+SQRT(1-Inputs!$B$38)*_xlfn.NORM.S.INV(RAND())</f>
        <v>-1.189233399657837</v>
      </c>
      <c r="AS166" s="23">
        <f ca="1">SQRT(Inputs!$B$38)*L166+SQRT(1-Inputs!$B$38)*_xlfn.NORM.S.INV(RAND())</f>
        <v>1.7223889882874988E-2</v>
      </c>
      <c r="AT166" s="23">
        <f ca="1">SQRT(Inputs!$B$38)*M166+SQRT(1-Inputs!$B$38)*_xlfn.NORM.S.INV(RAND())</f>
        <v>-0.7789461544620081</v>
      </c>
      <c r="AU166" s="15">
        <f ca="1">Inputs!$B$6*EXP($B$8-0.5*C$5^2+C$5*N166)</f>
        <v>4608.5357737603699</v>
      </c>
      <c r="AV166" s="15">
        <f t="shared" ca="1" si="73"/>
        <v>5936.660681914469</v>
      </c>
      <c r="AW166" s="15">
        <f t="shared" ca="1" si="74"/>
        <v>7339.5681712096093</v>
      </c>
      <c r="AX166" s="15">
        <f t="shared" ca="1" si="75"/>
        <v>9005.0211386723149</v>
      </c>
      <c r="AY166" s="15">
        <f t="shared" ca="1" si="76"/>
        <v>11353.705704635062</v>
      </c>
      <c r="AZ166" s="15">
        <f t="shared" ca="1" si="77"/>
        <v>14014.078198400328</v>
      </c>
      <c r="BA166" s="15">
        <f t="shared" ca="1" si="78"/>
        <v>16383.388055643845</v>
      </c>
      <c r="BB166" s="15">
        <f t="shared" ca="1" si="79"/>
        <v>20281.828788196814</v>
      </c>
      <c r="BC166" s="15">
        <f t="shared" ca="1" si="80"/>
        <v>27347.815764640345</v>
      </c>
      <c r="BD166" s="15">
        <f t="shared" ca="1" si="81"/>
        <v>34357.641061527262</v>
      </c>
      <c r="BE166" s="15">
        <f t="shared" ca="1" si="82"/>
        <v>41333.995318573376</v>
      </c>
      <c r="BF166" s="15">
        <f ca="1">Inputs!$B$13*EXP($B$9-0.5*C$6^2+C$6*Y166)</f>
        <v>16678.521626756916</v>
      </c>
      <c r="BG166" s="15">
        <f t="shared" ca="1" si="83"/>
        <v>16064.657004493225</v>
      </c>
      <c r="BH166" s="15">
        <f t="shared" ca="1" si="84"/>
        <v>16507.508885475003</v>
      </c>
      <c r="BI166" s="15">
        <f t="shared" ca="1" si="85"/>
        <v>22832.334083294809</v>
      </c>
      <c r="BJ166" s="15">
        <f t="shared" ca="1" si="86"/>
        <v>30505.071049092701</v>
      </c>
      <c r="BK166" s="15">
        <f t="shared" ca="1" si="87"/>
        <v>41581.891720569904</v>
      </c>
      <c r="BL166" s="15">
        <f t="shared" ca="1" si="88"/>
        <v>57141.435174141719</v>
      </c>
      <c r="BM166" s="15">
        <f t="shared" ca="1" si="89"/>
        <v>76226.721877306758</v>
      </c>
      <c r="BN166" s="15">
        <f t="shared" ca="1" si="90"/>
        <v>107097.36346961204</v>
      </c>
      <c r="BO166" s="15">
        <f t="shared" ca="1" si="91"/>
        <v>96971.832116918304</v>
      </c>
      <c r="BP166" s="15">
        <f t="shared" ca="1" si="92"/>
        <v>101492.00866833741</v>
      </c>
      <c r="BQ166" s="15">
        <f ca="1">Inputs!$B$20*EXP($B$10-0.5*C$7^2+C$7*AJ166)</f>
        <v>7458.7529898139146</v>
      </c>
      <c r="BR166" s="15">
        <f t="shared" ca="1" si="93"/>
        <v>12259.28541799638</v>
      </c>
      <c r="BS166" s="15">
        <f t="shared" ca="1" si="94"/>
        <v>25307.416440657402</v>
      </c>
      <c r="BT166" s="15">
        <f t="shared" ca="1" si="95"/>
        <v>24538.162985758598</v>
      </c>
      <c r="BU166" s="15">
        <f t="shared" ca="1" si="96"/>
        <v>31112.724483003232</v>
      </c>
      <c r="BV166" s="15">
        <f t="shared" ca="1" si="97"/>
        <v>39661.711729123228</v>
      </c>
      <c r="BW166" s="15">
        <f t="shared" ca="1" si="98"/>
        <v>45056.467635543195</v>
      </c>
      <c r="BX166" s="15">
        <f t="shared" ca="1" si="99"/>
        <v>66962.794157507786</v>
      </c>
      <c r="BY166" s="15">
        <f t="shared" ca="1" si="100"/>
        <v>74732.485727577543</v>
      </c>
      <c r="BZ166" s="15">
        <f t="shared" ca="1" si="101"/>
        <v>105192.69168390644</v>
      </c>
      <c r="CA166" s="15">
        <f t="shared" ca="1" si="102"/>
        <v>128662.89225800622</v>
      </c>
      <c r="CB166" s="15">
        <f ca="1">(AU166*DCF!C$10-DCF!C$5*MAX(AU166*DCF!C$10,0)-MAX(AU166-Inputs!$B$6,0)/Inputs!$B$10)*DCF!C$6</f>
        <v>1045.5962736342001</v>
      </c>
      <c r="CC166" s="15">
        <f ca="1">(AV166*DCF!D$10-DCF!D$5*MAX(AV166*DCF!D$10,0)-MAX(AV166-AU166,0)/Inputs!$B$10)*DCF!D$6</f>
        <v>1123.1923223054857</v>
      </c>
      <c r="CD166" s="15">
        <f ca="1">(AW166*DCF!E$10-DCF!E$5*MAX(AW166*DCF!E$10,0)-MAX(AW166-AV166,0)/Inputs!$B$10)*DCF!E$6</f>
        <v>1378.5965912986719</v>
      </c>
      <c r="CE166" s="15">
        <f ca="1">(AX166*DCF!F$10-DCF!F$5*MAX(AX166*DCF!F$10,0)-MAX(AX166-AW166,0)/Inputs!$B$10)*DCF!F$6</f>
        <v>1619.2422923137385</v>
      </c>
      <c r="CF166" s="15">
        <f ca="1">(AY166*DCF!G$10-DCF!G$5*MAX(AY166*DCF!G$10,0)-MAX(AY166-AX166,0)/Inputs!$B$10)*DCF!G$6</f>
        <v>1887.8580410143668</v>
      </c>
      <c r="CG166" s="15">
        <f ca="1">(AZ166*DCF!H$10-DCF!H$5*MAX(AZ166*DCF!H$10,0)-MAX(AZ166-AY166,0)/Inputs!$B$10)*DCF!H$6</f>
        <v>2248.4465045132897</v>
      </c>
      <c r="CH166" s="15">
        <f ca="1">(BA166*DCF!I$10-DCF!I$5*MAX(BA166*DCF!I$10,0)-MAX(BA166-AZ166,0)/Inputs!$B$10)*DCF!I$6</f>
        <v>2603.9975002456667</v>
      </c>
      <c r="CI166" s="15">
        <f ca="1">(BB166*DCF!J$10-DCF!J$5*MAX(BB166*DCF!J$10,0)-MAX(BB166-BA166,0)/Inputs!$B$10)*DCF!J$6</f>
        <v>2889.6644286041656</v>
      </c>
      <c r="CJ166" s="15">
        <f ca="1">(BC166*DCF!K$10-DCF!K$5*MAX(BC166*DCF!K$10,0)-MAX(BC166-BB166,0)/Inputs!$B$10)*DCF!K$6</f>
        <v>3413.4285170416333</v>
      </c>
      <c r="CK166" s="15">
        <f ca="1">(BD166*DCF!L$10-DCF!L$5*MAX(BD166*DCF!L$10,0)-MAX(BD166-BC166,0)/Inputs!$B$10)*DCF!L$6</f>
        <v>4275.3017060041093</v>
      </c>
      <c r="CL166" s="15">
        <f ca="1">(BE166*DCF!M$10-DCF!M$5*MAX(BE166*DCF!M$10,0)-MAX(BE166-BD166,0)/Inputs!$B$10)*DCF!M$6</f>
        <v>4999.3612975682609</v>
      </c>
      <c r="CM166" s="15">
        <f ca="1">(BF166*DCF!C$28-DCF!C$5*MAX(BF166*DCF!C$28,0)-MAX(BF166-Inputs!$B$13,0)/Inputs!$B$17)*DCF!C$6</f>
        <v>3868.1149987228137</v>
      </c>
      <c r="CN166" s="15">
        <f ca="1">(BG166*DCF!D$28-DCF!D$5*MAX(BG166*DCF!D$28,0)-MAX(BG166-BF166,0)/Inputs!$B$17)*DCF!D$6</f>
        <v>4731.4120000261801</v>
      </c>
      <c r="CO166" s="15">
        <f ca="1">(BH166*DCF!E$28-DCF!E$5*MAX(BH166*DCF!E$28,0)-MAX(BH166-BG166,0)/Inputs!$B$17)*DCF!E$6</f>
        <v>4587.9404464080781</v>
      </c>
      <c r="CP166" s="15">
        <f ca="1">(BI166*DCF!F$28-DCF!F$5*MAX(BI166*DCF!F$28,0)-MAX(BI166-BH166,0)/Inputs!$B$17)*DCF!F$6</f>
        <v>5046.8428814909266</v>
      </c>
      <c r="CQ166" s="15">
        <f ca="1">(BJ166*DCF!G$28-DCF!G$5*MAX(BJ166*DCF!G$28,0)-MAX(BJ166-BI166,0)/Inputs!$B$17)*DCF!G$6</f>
        <v>6624.2935647331778</v>
      </c>
      <c r="CR166" s="15">
        <f ca="1">(BK166*DCF!H$28-DCF!H$5*MAX(BK166*DCF!H$28,0)-MAX(BK166-BJ166,0)/Inputs!$B$17)*DCF!H$6</f>
        <v>8562.6335067781274</v>
      </c>
      <c r="CS166" s="15">
        <f ca="1">(BL166*DCF!I$28-DCF!I$5*MAX(BL166*DCF!I$28,0)-MAX(BL166-BK166,0)/Inputs!$B$17)*DCF!I$6</f>
        <v>11203.710527278954</v>
      </c>
      <c r="CT166" s="15">
        <f ca="1">(BM166*DCF!J$28-DCF!J$5*MAX(BM166*DCF!J$28,0)-MAX(BM166-BL166,0)/Inputs!$B$17)*DCF!J$6</f>
        <v>14474.33393618825</v>
      </c>
      <c r="CU166" s="15">
        <f ca="1">(BN166*DCF!K$28-DCF!K$5*MAX(BN166*DCF!K$28,0)-MAX(BN166-BM166,0)/Inputs!$B$17)*DCF!K$6</f>
        <v>18835.925063239727</v>
      </c>
      <c r="CV166" s="15">
        <f ca="1">(BO166*DCF!L$28-DCF!L$5*MAX(BO166*DCF!L$28,0)-MAX(BO166-BN166,0)/Inputs!$B$17)*DCF!L$6</f>
        <v>19347.915933818414</v>
      </c>
      <c r="CW166" s="15">
        <f ca="1">(BP166*DCF!M$28-DCF!M$5*MAX(BP166*DCF!M$28,0)-MAX(BP166-BO166,0)/Inputs!$B$17)*DCF!M$6</f>
        <v>18623.294703895557</v>
      </c>
      <c r="CX166" s="15">
        <f ca="1">(BQ166*DCF!C$46-DCF!C$5*MAX(BQ166*DCF!C$46,0)-MAX(BQ166-Inputs!$B$20,0)/Inputs!$B$24)*DCF!C$6</f>
        <v>-3689.205304720957</v>
      </c>
      <c r="CY166" s="15">
        <f ca="1">(BR166*DCF!D$46-DCF!D$5*MAX(BR166*DCF!D$46,0)-MAX(BR166-BQ166,0)/Inputs!$B$24)*DCF!D$6</f>
        <v>-4140.7214696887895</v>
      </c>
      <c r="CZ166" s="15">
        <f ca="1">(BS166*DCF!E$46-DCF!E$5*MAX(BS166*DCF!E$46,0)-MAX(BS166-BR166,0)/Inputs!$B$24)*DCF!E$6</f>
        <v>-8135.8600973931652</v>
      </c>
      <c r="DA166" s="15">
        <f ca="1">(BT166*DCF!F$46-DCF!F$5*MAX(BT166*DCF!F$46,0)-MAX(BT166-BS166,0)/Inputs!$B$24)*DCF!F$6</f>
        <v>-1787.0241707240195</v>
      </c>
      <c r="DB166" s="15">
        <f ca="1">(BU166*DCF!G$46-DCF!G$5*MAX(BU166*DCF!G$46,0)-MAX(BU166-BT166,0)/Inputs!$B$24)*DCF!G$6</f>
        <v>-3258.1231705692212</v>
      </c>
      <c r="DC166" s="15">
        <f ca="1">(BV166*DCF!H$46-DCF!H$5*MAX(BV166*DCF!H$46,0)-MAX(BV166-BU166,0)/Inputs!$B$24)*DCF!H$6</f>
        <v>-2656.545406217876</v>
      </c>
      <c r="DD166" s="15">
        <f ca="1">(BW166*DCF!I$46-DCF!I$5*MAX(BW166*DCF!I$46,0)-MAX(BW166-BV166,0)/Inputs!$B$24)*DCF!I$6</f>
        <v>-508.02913899119898</v>
      </c>
      <c r="DE166" s="15">
        <f ca="1">(BX166*DCF!J$46-DCF!J$5*MAX(BX166*DCF!J$46,0)-MAX(BX166-BW166,0)/Inputs!$B$24)*DCF!J$6</f>
        <v>-3000.2959087104236</v>
      </c>
      <c r="DF166" s="15">
        <f ca="1">(BY166*DCF!K$46-DCF!K$5*MAX(BY166*DCF!K$46,0)-MAX(BY166-BX166,0)/Inputs!$B$24)*DCF!K$6</f>
        <v>2365.6012557612257</v>
      </c>
      <c r="DG166" s="15">
        <f ca="1">(BZ166*DCF!L$46-DCF!L$5*MAX(BZ166*DCF!L$46,0)-MAX(BZ166-BY166,0)/Inputs!$B$24)*DCF!L$6</f>
        <v>378.23883793227134</v>
      </c>
      <c r="DH166" s="15">
        <f ca="1">(CA166*DCF!M$46-DCF!M$5*MAX(CA166*DCF!M$46,0)-MAX(CA166-BZ166,0)/Inputs!$B$24)*DCF!M$6</f>
        <v>5180.0747709160396</v>
      </c>
      <c r="DI166" s="15">
        <f ca="1">SUM(CB166:CL166)+BE166*DCF!M$10*(1+Inputs!$B$30)*(1-Inputs!$B$33)*(1-Inputs!$B$30/Inputs!$B$31)/(Inputs!$B$29-Inputs!$B$30)*DCF!M$6</f>
        <v>142517.74103163619</v>
      </c>
      <c r="DJ166" s="15">
        <f ca="1">SUM(CM166:CW166)+BP166*DCF!M$28*(1+Inputs!$B$30)*(1-Inputs!$B$33)*(1-Inputs!$B$30/Inputs!$B$31)/(Inputs!$B$29-Inputs!$B$30)*DCF!M$6</f>
        <v>492511.22051839042</v>
      </c>
      <c r="DK166" s="15">
        <f ca="1">SUM(CX166:DH166)+CA166*DCF!M$46*(1+Inputs!$B$30)*(1-Inputs!$B$33)*(1-Inputs!$B$30/Inputs!$B$31)/(Inputs!$B$29-Inputs!$B$30)*DCF!M$6</f>
        <v>179676.1827223968</v>
      </c>
      <c r="DM166" s="15">
        <f ca="1">DI166+DJ166+DK166+Inputs!$B$34+Inputs!$B$36-Inputs!$B$35</f>
        <v>891556.14427242347</v>
      </c>
    </row>
    <row r="167" spans="1:117" x14ac:dyDescent="0.75">
      <c r="A167" s="11">
        <v>154</v>
      </c>
      <c r="C167" s="23">
        <f t="shared" ca="1" si="105"/>
        <v>-0.67550380674662613</v>
      </c>
      <c r="D167" s="23">
        <f t="shared" ca="1" si="105"/>
        <v>-0.65631802709680653</v>
      </c>
      <c r="E167" s="23">
        <f t="shared" ca="1" si="105"/>
        <v>-0.12401792479990313</v>
      </c>
      <c r="F167" s="23">
        <f t="shared" ca="1" si="105"/>
        <v>0.24460904137272002</v>
      </c>
      <c r="G167" s="23">
        <f t="shared" ca="1" si="105"/>
        <v>-1.7910581856520245</v>
      </c>
      <c r="H167" s="23">
        <f t="shared" ca="1" si="105"/>
        <v>1.1006691471044543</v>
      </c>
      <c r="I167" s="23">
        <f t="shared" ca="1" si="105"/>
        <v>1.5822487780619683</v>
      </c>
      <c r="J167" s="23">
        <f t="shared" ca="1" si="105"/>
        <v>-0.45487090331215912</v>
      </c>
      <c r="K167" s="23">
        <f t="shared" ca="1" si="105"/>
        <v>-0.49407259854861169</v>
      </c>
      <c r="L167" s="23">
        <f t="shared" ca="1" si="105"/>
        <v>-0.73483126817487032</v>
      </c>
      <c r="M167" s="23">
        <f t="shared" ca="1" si="105"/>
        <v>-0.18601773115068296</v>
      </c>
      <c r="N167" s="23">
        <f ca="1">SQRT(Inputs!$B$38)*C167+SQRT(1-Inputs!$B$38)*_xlfn.NORM.S.INV(RAND())</f>
        <v>-0.6717348350608795</v>
      </c>
      <c r="O167" s="23">
        <f ca="1">SQRT(Inputs!$B$38)*D167+SQRT(1-Inputs!$B$38)*_xlfn.NORM.S.INV(RAND())</f>
        <v>7.4798806544040475E-2</v>
      </c>
      <c r="P167" s="23">
        <f ca="1">SQRT(Inputs!$B$38)*E167+SQRT(1-Inputs!$B$38)*_xlfn.NORM.S.INV(RAND())</f>
        <v>0.73308050220747489</v>
      </c>
      <c r="Q167" s="23">
        <f ca="1">SQRT(Inputs!$B$38)*F167+SQRT(1-Inputs!$B$38)*_xlfn.NORM.S.INV(RAND())</f>
        <v>1.3138644383636708</v>
      </c>
      <c r="R167" s="23">
        <f ca="1">SQRT(Inputs!$B$38)*G167+SQRT(1-Inputs!$B$38)*_xlfn.NORM.S.INV(RAND())</f>
        <v>-1.9939590608321258</v>
      </c>
      <c r="S167" s="23">
        <f ca="1">SQRT(Inputs!$B$38)*H167+SQRT(1-Inputs!$B$38)*_xlfn.NORM.S.INV(RAND())</f>
        <v>0.89665228517216033</v>
      </c>
      <c r="T167" s="23">
        <f ca="1">SQRT(Inputs!$B$38)*I167+SQRT(1-Inputs!$B$38)*_xlfn.NORM.S.INV(RAND())</f>
        <v>1.8161407030955488</v>
      </c>
      <c r="U167" s="23">
        <f ca="1">SQRT(Inputs!$B$38)*J167+SQRT(1-Inputs!$B$38)*_xlfn.NORM.S.INV(RAND())</f>
        <v>0.47994857955944337</v>
      </c>
      <c r="V167" s="23">
        <f ca="1">SQRT(Inputs!$B$38)*K167+SQRT(1-Inputs!$B$38)*_xlfn.NORM.S.INV(RAND())</f>
        <v>0.44778401512940258</v>
      </c>
      <c r="W167" s="23">
        <f ca="1">SQRT(Inputs!$B$38)*L167+SQRT(1-Inputs!$B$38)*_xlfn.NORM.S.INV(RAND())</f>
        <v>1.02883002711022</v>
      </c>
      <c r="X167" s="23">
        <f ca="1">SQRT(Inputs!$B$38)*M167+SQRT(1-Inputs!$B$38)*_xlfn.NORM.S.INV(RAND())</f>
        <v>-1.4058820163012269</v>
      </c>
      <c r="Y167" s="23">
        <f ca="1">SQRT(Inputs!$B$38)*C167+SQRT(1-Inputs!$B$38)*_xlfn.NORM.S.INV(RAND())</f>
        <v>0.41548794656896926</v>
      </c>
      <c r="Z167" s="23">
        <f ca="1">SQRT(Inputs!$B$38)*D167+SQRT(1-Inputs!$B$38)*_xlfn.NORM.S.INV(RAND())</f>
        <v>-1.0730728524901514</v>
      </c>
      <c r="AA167" s="23">
        <f ca="1">SQRT(Inputs!$B$38)*E167+SQRT(1-Inputs!$B$38)*_xlfn.NORM.S.INV(RAND())</f>
        <v>1.2406151412301656</v>
      </c>
      <c r="AB167" s="23">
        <f ca="1">SQRT(Inputs!$B$38)*F167+SQRT(1-Inputs!$B$38)*_xlfn.NORM.S.INV(RAND())</f>
        <v>-0.48859836005648927</v>
      </c>
      <c r="AC167" s="23">
        <f ca="1">SQRT(Inputs!$B$38)*G167+SQRT(1-Inputs!$B$38)*_xlfn.NORM.S.INV(RAND())</f>
        <v>-0.42802327537834672</v>
      </c>
      <c r="AD167" s="23">
        <f ca="1">SQRT(Inputs!$B$38)*H167+SQRT(1-Inputs!$B$38)*_xlfn.NORM.S.INV(RAND())</f>
        <v>1.2856226319341899</v>
      </c>
      <c r="AE167" s="23">
        <f ca="1">SQRT(Inputs!$B$38)*I167+SQRT(1-Inputs!$B$38)*_xlfn.NORM.S.INV(RAND())</f>
        <v>0.77141740762642286</v>
      </c>
      <c r="AF167" s="23">
        <f ca="1">SQRT(Inputs!$B$38)*J167+SQRT(1-Inputs!$B$38)*_xlfn.NORM.S.INV(RAND())</f>
        <v>-2.004816176773542</v>
      </c>
      <c r="AG167" s="23">
        <f ca="1">SQRT(Inputs!$B$38)*K167+SQRT(1-Inputs!$B$38)*_xlfn.NORM.S.INV(RAND())</f>
        <v>0.76224449418732265</v>
      </c>
      <c r="AH167" s="23">
        <f ca="1">SQRT(Inputs!$B$38)*L167+SQRT(1-Inputs!$B$38)*_xlfn.NORM.S.INV(RAND())</f>
        <v>-0.94433799462537282</v>
      </c>
      <c r="AI167" s="23">
        <f ca="1">SQRT(Inputs!$B$38)*M167+SQRT(1-Inputs!$B$38)*_xlfn.NORM.S.INV(RAND())</f>
        <v>-0.66366152246727084</v>
      </c>
      <c r="AJ167" s="23">
        <f ca="1">SQRT(Inputs!$B$38)*C167+SQRT(1-Inputs!$B$38)*_xlfn.NORM.S.INV(RAND())</f>
        <v>-0.69702378321019998</v>
      </c>
      <c r="AK167" s="23">
        <f ca="1">SQRT(Inputs!$B$38)*D167+SQRT(1-Inputs!$B$38)*_xlfn.NORM.S.INV(RAND())</f>
        <v>-1.6115017141300112</v>
      </c>
      <c r="AL167" s="23">
        <f ca="1">SQRT(Inputs!$B$38)*E167+SQRT(1-Inputs!$B$38)*_xlfn.NORM.S.INV(RAND())</f>
        <v>0.35660775132967104</v>
      </c>
      <c r="AM167" s="23">
        <f ca="1">SQRT(Inputs!$B$38)*F167+SQRT(1-Inputs!$B$38)*_xlfn.NORM.S.INV(RAND())</f>
        <v>0.46378308940422031</v>
      </c>
      <c r="AN167" s="23">
        <f ca="1">SQRT(Inputs!$B$38)*G167+SQRT(1-Inputs!$B$38)*_xlfn.NORM.S.INV(RAND())</f>
        <v>-1.6546737213305032</v>
      </c>
      <c r="AO167" s="23">
        <f ca="1">SQRT(Inputs!$B$38)*H167+SQRT(1-Inputs!$B$38)*_xlfn.NORM.S.INV(RAND())</f>
        <v>0.90869419898681669</v>
      </c>
      <c r="AP167" s="23">
        <f ca="1">SQRT(Inputs!$B$38)*I167+SQRT(1-Inputs!$B$38)*_xlfn.NORM.S.INV(RAND())</f>
        <v>-0.34218021561642176</v>
      </c>
      <c r="AQ167" s="23">
        <f ca="1">SQRT(Inputs!$B$38)*J167+SQRT(1-Inputs!$B$38)*_xlfn.NORM.S.INV(RAND())</f>
        <v>-1.0346480086815848</v>
      </c>
      <c r="AR167" s="23">
        <f ca="1">SQRT(Inputs!$B$38)*K167+SQRT(1-Inputs!$B$38)*_xlfn.NORM.S.INV(RAND())</f>
        <v>-0.33081942585043628</v>
      </c>
      <c r="AS167" s="23">
        <f ca="1">SQRT(Inputs!$B$38)*L167+SQRT(1-Inputs!$B$38)*_xlfn.NORM.S.INV(RAND())</f>
        <v>0.16992584840112956</v>
      </c>
      <c r="AT167" s="23">
        <f ca="1">SQRT(Inputs!$B$38)*M167+SQRT(1-Inputs!$B$38)*_xlfn.NORM.S.INV(RAND())</f>
        <v>0.96320710074844107</v>
      </c>
      <c r="AU167" s="15">
        <f ca="1">Inputs!$B$6*EXP($B$8-0.5*C$5^2+C$5*N167)</f>
        <v>4450.9669008381898</v>
      </c>
      <c r="AV167" s="15">
        <f t="shared" ca="1" si="73"/>
        <v>5477.7917477471301</v>
      </c>
      <c r="AW167" s="15">
        <f t="shared" ca="1" si="74"/>
        <v>7373.3815557983335</v>
      </c>
      <c r="AX167" s="15">
        <f t="shared" ca="1" si="75"/>
        <v>10608.009092947987</v>
      </c>
      <c r="AY167" s="15">
        <f t="shared" ca="1" si="76"/>
        <v>10270.865411641651</v>
      </c>
      <c r="AZ167" s="15">
        <f t="shared" ca="1" si="77"/>
        <v>13865.157806250983</v>
      </c>
      <c r="BA167" s="15">
        <f t="shared" ca="1" si="78"/>
        <v>20519.405666559498</v>
      </c>
      <c r="BB167" s="15">
        <f t="shared" ca="1" si="79"/>
        <v>26359.534265091166</v>
      </c>
      <c r="BC167" s="15">
        <f t="shared" ca="1" si="80"/>
        <v>33709.768431044482</v>
      </c>
      <c r="BD167" s="15">
        <f t="shared" ca="1" si="81"/>
        <v>45469.218878826941</v>
      </c>
      <c r="BE167" s="15">
        <f t="shared" ca="1" si="82"/>
        <v>49020.162148138712</v>
      </c>
      <c r="BF167" s="15">
        <f ca="1">Inputs!$B$13*EXP($B$9-0.5*C$6^2+C$6*Y167)</f>
        <v>15018.51056494743</v>
      </c>
      <c r="BG167" s="15">
        <f t="shared" ca="1" si="83"/>
        <v>15081.571772304391</v>
      </c>
      <c r="BH167" s="15">
        <f t="shared" ca="1" si="84"/>
        <v>22636.804899278475</v>
      </c>
      <c r="BI167" s="15">
        <f t="shared" ca="1" si="85"/>
        <v>25703.299858907158</v>
      </c>
      <c r="BJ167" s="15">
        <f t="shared" ca="1" si="86"/>
        <v>29625.20277291656</v>
      </c>
      <c r="BK167" s="15">
        <f t="shared" ca="1" si="87"/>
        <v>43314.156895073553</v>
      </c>
      <c r="BL167" s="15">
        <f t="shared" ca="1" si="88"/>
        <v>58800.152591569429</v>
      </c>
      <c r="BM167" s="15">
        <f t="shared" ca="1" si="89"/>
        <v>56343.529635306877</v>
      </c>
      <c r="BN167" s="15">
        <f t="shared" ca="1" si="90"/>
        <v>75923.32831409997</v>
      </c>
      <c r="BO167" s="15">
        <f t="shared" ca="1" si="91"/>
        <v>83704.32923195936</v>
      </c>
      <c r="BP167" s="15">
        <f t="shared" ca="1" si="92"/>
        <v>95561.965354718166</v>
      </c>
      <c r="BQ167" s="15">
        <f ca="1">Inputs!$B$20*EXP($B$10-0.5*C$7^2+C$7*AJ167)</f>
        <v>3349.9691521392265</v>
      </c>
      <c r="BR167" s="15">
        <f t="shared" ca="1" si="93"/>
        <v>2724.6825422963861</v>
      </c>
      <c r="BS167" s="15">
        <f t="shared" ca="1" si="94"/>
        <v>4133.5557854755043</v>
      </c>
      <c r="BT167" s="15">
        <f t="shared" ca="1" si="95"/>
        <v>6436.6241785518268</v>
      </c>
      <c r="BU167" s="15">
        <f t="shared" ca="1" si="96"/>
        <v>5977.2367627367157</v>
      </c>
      <c r="BV167" s="15">
        <f t="shared" ca="1" si="97"/>
        <v>10205.391926768169</v>
      </c>
      <c r="BW167" s="15">
        <f t="shared" ca="1" si="98"/>
        <v>13246.142364720759</v>
      </c>
      <c r="BX167" s="15">
        <f t="shared" ca="1" si="99"/>
        <v>15056.372461783223</v>
      </c>
      <c r="BY167" s="15">
        <f t="shared" ca="1" si="100"/>
        <v>19802.632076369628</v>
      </c>
      <c r="BZ167" s="15">
        <f t="shared" ca="1" si="101"/>
        <v>28667.543477177802</v>
      </c>
      <c r="CA167" s="15">
        <f t="shared" ca="1" si="102"/>
        <v>47786.80335536645</v>
      </c>
      <c r="CB167" s="15">
        <f ca="1">(AU167*DCF!C$10-DCF!C$5*MAX(AU167*DCF!C$10,0)-MAX(AU167-Inputs!$B$6,0)/Inputs!$B$10)*DCF!C$6</f>
        <v>1046.7197677833408</v>
      </c>
      <c r="CC167" s="15">
        <f ca="1">(AV167*DCF!D$10-DCF!D$5*MAX(AV167*DCF!D$10,0)-MAX(AV167-AU167,0)/Inputs!$B$10)*DCF!D$6</f>
        <v>1084.8102626890266</v>
      </c>
      <c r="CD167" s="15">
        <f ca="1">(AW167*DCF!E$10-DCF!E$5*MAX(AW167*DCF!E$10,0)-MAX(AW167-AV167,0)/Inputs!$B$10)*DCF!E$6</f>
        <v>1275.4311025513223</v>
      </c>
      <c r="CE167" s="15">
        <f ca="1">(AX167*DCF!F$10-DCF!F$5*MAX(AX167*DCF!F$10,0)-MAX(AX167-AW167,0)/Inputs!$B$10)*DCF!F$6</f>
        <v>1642.6656845255504</v>
      </c>
      <c r="CF167" s="15">
        <f ca="1">(AY167*DCF!G$10-DCF!G$5*MAX(AY167*DCF!G$10,0)-MAX(AY167-AX167,0)/Inputs!$B$10)*DCF!G$6</f>
        <v>2116.20755320022</v>
      </c>
      <c r="CG167" s="15">
        <f ca="1">(AZ167*DCF!H$10-DCF!H$5*MAX(AZ167*DCF!H$10,0)-MAX(AZ167-AY167,0)/Inputs!$B$10)*DCF!H$6</f>
        <v>2053.6992824366594</v>
      </c>
      <c r="CH167" s="15">
        <f ca="1">(BA167*DCF!I$10-DCF!I$5*MAX(BA167*DCF!I$10,0)-MAX(BA167-AZ167,0)/Inputs!$B$10)*DCF!I$6</f>
        <v>2656.6170722217616</v>
      </c>
      <c r="CI167" s="15">
        <f ca="1">(BB167*DCF!J$10-DCF!J$5*MAX(BB167*DCF!J$10,0)-MAX(BB167-BA167,0)/Inputs!$B$10)*DCF!J$6</f>
        <v>3638.3819910459106</v>
      </c>
      <c r="CJ167" s="15">
        <f ca="1">(BC167*DCF!K$10-DCF!K$5*MAX(BC167*DCF!K$10,0)-MAX(BC167-BB167,0)/Inputs!$B$10)*DCF!K$6</f>
        <v>4397.8104432913924</v>
      </c>
      <c r="CK167" s="15">
        <f ca="1">(BD167*DCF!L$10-DCF!L$5*MAX(BD167*DCF!L$10,0)-MAX(BD167-BC167,0)/Inputs!$B$10)*DCF!L$6</f>
        <v>5336.9355031061941</v>
      </c>
      <c r="CL167" s="15">
        <f ca="1">(BE167*DCF!M$10-DCF!M$5*MAX(BE167*DCF!M$10,0)-MAX(BE167-BD167,0)/Inputs!$B$10)*DCF!M$6</f>
        <v>6493.1807931425119</v>
      </c>
      <c r="CM167" s="15">
        <f ca="1">(BF167*DCF!C$28-DCF!C$5*MAX(BF167*DCF!C$28,0)-MAX(BF167-Inputs!$B$13,0)/Inputs!$B$17)*DCF!C$6</f>
        <v>3744.8648883943561</v>
      </c>
      <c r="CN167" s="15">
        <f ca="1">(BG167*DCF!D$28-DCF!D$5*MAX(BG167*DCF!D$28,0)-MAX(BG167-BF167,0)/Inputs!$B$17)*DCF!D$6</f>
        <v>4428.4168785933552</v>
      </c>
      <c r="CO167" s="15">
        <f ca="1">(BH167*DCF!E$28-DCF!E$5*MAX(BH167*DCF!E$28,0)-MAX(BH167-BG167,0)/Inputs!$B$17)*DCF!E$6</f>
        <v>4922.113775274318</v>
      </c>
      <c r="CP167" s="15">
        <f ca="1">(BI167*DCF!F$28-DCF!F$5*MAX(BI167*DCF!F$28,0)-MAX(BI167-BH167,0)/Inputs!$B$17)*DCF!F$6</f>
        <v>6419.4649875558189</v>
      </c>
      <c r="CQ167" s="15">
        <f ca="1">(BJ167*DCF!G$28-DCF!G$5*MAX(BJ167*DCF!G$28,0)-MAX(BJ167-BI167,0)/Inputs!$B$17)*DCF!G$6</f>
        <v>7026.858298732659</v>
      </c>
      <c r="CR167" s="15">
        <f ca="1">(BK167*DCF!H$28-DCF!H$5*MAX(BK167*DCF!H$28,0)-MAX(BK167-BJ167,0)/Inputs!$B$17)*DCF!H$6</f>
        <v>8585.1895635479177</v>
      </c>
      <c r="CS167" s="15">
        <f ca="1">(BL167*DCF!I$28-DCF!I$5*MAX(BL167*DCF!I$28,0)-MAX(BL167-BK167,0)/Inputs!$B$17)*DCF!I$6</f>
        <v>11604.319323585116</v>
      </c>
      <c r="CT167" s="15">
        <f ca="1">(BM167*DCF!J$28-DCF!J$5*MAX(BM167*DCF!J$28,0)-MAX(BM167-BL167,0)/Inputs!$B$17)*DCF!J$6</f>
        <v>12569.28454688754</v>
      </c>
      <c r="CU167" s="15">
        <f ca="1">(BN167*DCF!K$28-DCF!K$5*MAX(BN167*DCF!K$28,0)-MAX(BN167-BM167,0)/Inputs!$B$17)*DCF!K$6</f>
        <v>13635.46939700688</v>
      </c>
      <c r="CV167" s="15">
        <f ca="1">(BO167*DCF!L$28-DCF!L$5*MAX(BO167*DCF!L$28,0)-MAX(BO167-BN167,0)/Inputs!$B$17)*DCF!L$6</f>
        <v>15820.33739649963</v>
      </c>
      <c r="CW167" s="15">
        <f ca="1">(BP167*DCF!M$28-DCF!M$5*MAX(BP167*DCF!M$28,0)-MAX(BP167-BO167,0)/Inputs!$B$17)*DCF!M$6</f>
        <v>16740.582919915014</v>
      </c>
      <c r="CX167" s="15">
        <f ca="1">(BQ167*DCF!C$46-DCF!C$5*MAX(BQ167*DCF!C$46,0)-MAX(BQ167-Inputs!$B$20,0)/Inputs!$B$24)*DCF!C$6</f>
        <v>-842.47285367613836</v>
      </c>
      <c r="CY167" s="15">
        <f ca="1">(BR167*DCF!D$46-DCF!D$5*MAX(BR167*DCF!D$46,0)-MAX(BR167-BQ167,0)/Inputs!$B$24)*DCF!D$6</f>
        <v>-465.03976955173027</v>
      </c>
      <c r="CZ167" s="15">
        <f ca="1">(BS167*DCF!E$46-DCF!E$5*MAX(BS167*DCF!E$46,0)-MAX(BS167-BR167,0)/Inputs!$B$24)*DCF!E$6</f>
        <v>-1044.1392154873593</v>
      </c>
      <c r="DA167" s="15">
        <f ca="1">(BT167*DCF!F$46-DCF!F$5*MAX(BT167*DCF!F$46,0)-MAX(BT167-BS167,0)/Inputs!$B$24)*DCF!F$6</f>
        <v>-1307.3756755893746</v>
      </c>
      <c r="DB167" s="15">
        <f ca="1">(BU167*DCF!G$46-DCF!G$5*MAX(BU167*DCF!G$46,0)-MAX(BU167-BT167,0)/Inputs!$B$24)*DCF!G$6</f>
        <v>-201.06243512060283</v>
      </c>
      <c r="DC167" s="15">
        <f ca="1">(BV167*DCF!H$46-DCF!H$5*MAX(BV167*DCF!H$46,0)-MAX(BV167-BU167,0)/Inputs!$B$24)*DCF!H$6</f>
        <v>-1313.8733108862668</v>
      </c>
      <c r="DD167" s="15">
        <f ca="1">(BW167*DCF!I$46-DCF!I$5*MAX(BW167*DCF!I$46,0)-MAX(BW167-BV167,0)/Inputs!$B$24)*DCF!I$6</f>
        <v>-566.95702590183157</v>
      </c>
      <c r="DE167" s="15">
        <f ca="1">(BX167*DCF!J$46-DCF!J$5*MAX(BX167*DCF!J$46,0)-MAX(BX167-BW167,0)/Inputs!$B$24)*DCF!J$6</f>
        <v>151.52972992203144</v>
      </c>
      <c r="DF167" s="15">
        <f ca="1">(BY167*DCF!K$46-DCF!K$5*MAX(BY167*DCF!K$46,0)-MAX(BY167-BX167,0)/Inputs!$B$24)*DCF!K$6</f>
        <v>-31.514809134940812</v>
      </c>
      <c r="DG167" s="15">
        <f ca="1">(BZ167*DCF!L$46-DCF!L$5*MAX(BZ167*DCF!L$46,0)-MAX(BZ167-BY167,0)/Inputs!$B$24)*DCF!L$6</f>
        <v>-24.504111235634056</v>
      </c>
      <c r="DH167" s="15">
        <f ca="1">(CA167*DCF!M$46-DCF!M$5*MAX(CA167*DCF!M$46,0)-MAX(CA167-BZ167,0)/Inputs!$B$24)*DCF!M$6</f>
        <v>-250.70199539509304</v>
      </c>
      <c r="DI167" s="15">
        <f ca="1">SUM(CB167:CL167)+BE167*DCF!M$10*(1+Inputs!$B$30)*(1-Inputs!$B$33)*(1-Inputs!$B$30/Inputs!$B$31)/(Inputs!$B$29-Inputs!$B$30)*DCF!M$6</f>
        <v>168166.21893880094</v>
      </c>
      <c r="DJ167" s="15">
        <f ca="1">SUM(CM167:CW167)+BP167*DCF!M$28*(1+Inputs!$B$30)*(1-Inputs!$B$33)*(1-Inputs!$B$30/Inputs!$B$31)/(Inputs!$B$29-Inputs!$B$30)*DCF!M$6</f>
        <v>460097.18632045999</v>
      </c>
      <c r="DK167" s="15">
        <f ca="1">SUM(CX167:DH167)+CA167*DCF!M$46*(1+Inputs!$B$30)*(1-Inputs!$B$33)*(1-Inputs!$B$30/Inputs!$B$31)/(Inputs!$B$29-Inputs!$B$30)*DCF!M$6</f>
        <v>67987.947224076546</v>
      </c>
      <c r="DM167" s="15">
        <f ca="1">DI167+DJ167+DK167+Inputs!$B$34+Inputs!$B$36-Inputs!$B$35</f>
        <v>773102.35248333751</v>
      </c>
    </row>
    <row r="168" spans="1:117" x14ac:dyDescent="0.75">
      <c r="A168" s="11">
        <v>155</v>
      </c>
      <c r="C168" s="23">
        <f t="shared" ca="1" si="105"/>
        <v>0.63693318160477219</v>
      </c>
      <c r="D168" s="23">
        <f t="shared" ca="1" si="105"/>
        <v>0.15205993569845469</v>
      </c>
      <c r="E168" s="23">
        <f t="shared" ca="1" si="105"/>
        <v>1.0741729158846984</v>
      </c>
      <c r="F168" s="23">
        <f t="shared" ca="1" si="105"/>
        <v>0.47621346887892152</v>
      </c>
      <c r="G168" s="23">
        <f t="shared" ca="1" si="105"/>
        <v>0.79178092088842877</v>
      </c>
      <c r="H168" s="23">
        <f t="shared" ca="1" si="105"/>
        <v>-0.49101759798263955</v>
      </c>
      <c r="I168" s="23">
        <f t="shared" ca="1" si="105"/>
        <v>-2.0226019948764362</v>
      </c>
      <c r="J168" s="23">
        <f t="shared" ca="1" si="105"/>
        <v>1.6585297682038171</v>
      </c>
      <c r="K168" s="23">
        <f t="shared" ca="1" si="105"/>
        <v>-1.4291462949508105</v>
      </c>
      <c r="L168" s="23">
        <f t="shared" ca="1" si="105"/>
        <v>-2.0061242533630845</v>
      </c>
      <c r="M168" s="23">
        <f t="shared" ca="1" si="105"/>
        <v>1.4564389186205957</v>
      </c>
      <c r="N168" s="23">
        <f ca="1">SQRT(Inputs!$B$38)*C168+SQRT(1-Inputs!$B$38)*_xlfn.NORM.S.INV(RAND())</f>
        <v>1.7195878914297646</v>
      </c>
      <c r="O168" s="23">
        <f ca="1">SQRT(Inputs!$B$38)*D168+SQRT(1-Inputs!$B$38)*_xlfn.NORM.S.INV(RAND())</f>
        <v>-0.28807634805606752</v>
      </c>
      <c r="P168" s="23">
        <f ca="1">SQRT(Inputs!$B$38)*E168+SQRT(1-Inputs!$B$38)*_xlfn.NORM.S.INV(RAND())</f>
        <v>0.41116763470363971</v>
      </c>
      <c r="Q168" s="23">
        <f ca="1">SQRT(Inputs!$B$38)*F168+SQRT(1-Inputs!$B$38)*_xlfn.NORM.S.INV(RAND())</f>
        <v>-8.0438637712127448E-3</v>
      </c>
      <c r="R168" s="23">
        <f ca="1">SQRT(Inputs!$B$38)*G168+SQRT(1-Inputs!$B$38)*_xlfn.NORM.S.INV(RAND())</f>
        <v>0.57870249288648301</v>
      </c>
      <c r="S168" s="23">
        <f ca="1">SQRT(Inputs!$B$38)*H168+SQRT(1-Inputs!$B$38)*_xlfn.NORM.S.INV(RAND())</f>
        <v>-0.41680049216457904</v>
      </c>
      <c r="T168" s="23">
        <f ca="1">SQRT(Inputs!$B$38)*I168+SQRT(1-Inputs!$B$38)*_xlfn.NORM.S.INV(RAND())</f>
        <v>-1.6082980984309208</v>
      </c>
      <c r="U168" s="23">
        <f ca="1">SQRT(Inputs!$B$38)*J168+SQRT(1-Inputs!$B$38)*_xlfn.NORM.S.INV(RAND())</f>
        <v>1.4118240734826983</v>
      </c>
      <c r="V168" s="23">
        <f ca="1">SQRT(Inputs!$B$38)*K168+SQRT(1-Inputs!$B$38)*_xlfn.NORM.S.INV(RAND())</f>
        <v>-0.32728127863029149</v>
      </c>
      <c r="W168" s="23">
        <f ca="1">SQRT(Inputs!$B$38)*L168+SQRT(1-Inputs!$B$38)*_xlfn.NORM.S.INV(RAND())</f>
        <v>-0.87507543203192928</v>
      </c>
      <c r="X168" s="23">
        <f ca="1">SQRT(Inputs!$B$38)*M168+SQRT(1-Inputs!$B$38)*_xlfn.NORM.S.INV(RAND())</f>
        <v>0.65149904832246464</v>
      </c>
      <c r="Y168" s="23">
        <f ca="1">SQRT(Inputs!$B$38)*C168+SQRT(1-Inputs!$B$38)*_xlfn.NORM.S.INV(RAND())</f>
        <v>2.5682145305099597</v>
      </c>
      <c r="Z168" s="23">
        <f ca="1">SQRT(Inputs!$B$38)*D168+SQRT(1-Inputs!$B$38)*_xlfn.NORM.S.INV(RAND())</f>
        <v>-0.18688574057548085</v>
      </c>
      <c r="AA168" s="23">
        <f ca="1">SQRT(Inputs!$B$38)*E168+SQRT(1-Inputs!$B$38)*_xlfn.NORM.S.INV(RAND())</f>
        <v>0.45945604850474686</v>
      </c>
      <c r="AB168" s="23">
        <f ca="1">SQRT(Inputs!$B$38)*F168+SQRT(1-Inputs!$B$38)*_xlfn.NORM.S.INV(RAND())</f>
        <v>-3.3294907629826453E-2</v>
      </c>
      <c r="AC168" s="23">
        <f ca="1">SQRT(Inputs!$B$38)*G168+SQRT(1-Inputs!$B$38)*_xlfn.NORM.S.INV(RAND())</f>
        <v>1.2694344088592342</v>
      </c>
      <c r="AD168" s="23">
        <f ca="1">SQRT(Inputs!$B$38)*H168+SQRT(1-Inputs!$B$38)*_xlfn.NORM.S.INV(RAND())</f>
        <v>-0.84612665876167559</v>
      </c>
      <c r="AE168" s="23">
        <f ca="1">SQRT(Inputs!$B$38)*I168+SQRT(1-Inputs!$B$38)*_xlfn.NORM.S.INV(RAND())</f>
        <v>-2.1247851114154424</v>
      </c>
      <c r="AF168" s="23">
        <f ca="1">SQRT(Inputs!$B$38)*J168+SQRT(1-Inputs!$B$38)*_xlfn.NORM.S.INV(RAND())</f>
        <v>2.3819809028703904</v>
      </c>
      <c r="AG168" s="23">
        <f ca="1">SQRT(Inputs!$B$38)*K168+SQRT(1-Inputs!$B$38)*_xlfn.NORM.S.INV(RAND())</f>
        <v>0.35257153363108074</v>
      </c>
      <c r="AH168" s="23">
        <f ca="1">SQRT(Inputs!$B$38)*L168+SQRT(1-Inputs!$B$38)*_xlfn.NORM.S.INV(RAND())</f>
        <v>0.2483832861722699</v>
      </c>
      <c r="AI168" s="23">
        <f ca="1">SQRT(Inputs!$B$38)*M168+SQRT(1-Inputs!$B$38)*_xlfn.NORM.S.INV(RAND())</f>
        <v>-0.63458517132473724</v>
      </c>
      <c r="AJ168" s="23">
        <f ca="1">SQRT(Inputs!$B$38)*C168+SQRT(1-Inputs!$B$38)*_xlfn.NORM.S.INV(RAND())</f>
        <v>0.56171093264334782</v>
      </c>
      <c r="AK168" s="23">
        <f ca="1">SQRT(Inputs!$B$38)*D168+SQRT(1-Inputs!$B$38)*_xlfn.NORM.S.INV(RAND())</f>
        <v>0.33494793201476375</v>
      </c>
      <c r="AL168" s="23">
        <f ca="1">SQRT(Inputs!$B$38)*E168+SQRT(1-Inputs!$B$38)*_xlfn.NORM.S.INV(RAND())</f>
        <v>1.9001405327655052</v>
      </c>
      <c r="AM168" s="23">
        <f ca="1">SQRT(Inputs!$B$38)*F168+SQRT(1-Inputs!$B$38)*_xlfn.NORM.S.INV(RAND())</f>
        <v>0.30567401890853635</v>
      </c>
      <c r="AN168" s="23">
        <f ca="1">SQRT(Inputs!$B$38)*G168+SQRT(1-Inputs!$B$38)*_xlfn.NORM.S.INV(RAND())</f>
        <v>0.6761631838782669</v>
      </c>
      <c r="AO168" s="23">
        <f ca="1">SQRT(Inputs!$B$38)*H168+SQRT(1-Inputs!$B$38)*_xlfn.NORM.S.INV(RAND())</f>
        <v>-9.8210912612447188E-2</v>
      </c>
      <c r="AP168" s="23">
        <f ca="1">SQRT(Inputs!$B$38)*I168+SQRT(1-Inputs!$B$38)*_xlfn.NORM.S.INV(RAND())</f>
        <v>0.41337781789330363</v>
      </c>
      <c r="AQ168" s="23">
        <f ca="1">SQRT(Inputs!$B$38)*J168+SQRT(1-Inputs!$B$38)*_xlfn.NORM.S.INV(RAND())</f>
        <v>0.41549178591123581</v>
      </c>
      <c r="AR168" s="23">
        <f ca="1">SQRT(Inputs!$B$38)*K168+SQRT(1-Inputs!$B$38)*_xlfn.NORM.S.INV(RAND())</f>
        <v>0.20274463889306771</v>
      </c>
      <c r="AS168" s="23">
        <f ca="1">SQRT(Inputs!$B$38)*L168+SQRT(1-Inputs!$B$38)*_xlfn.NORM.S.INV(RAND())</f>
        <v>-1.9637065173262869</v>
      </c>
      <c r="AT168" s="23">
        <f ca="1">SQRT(Inputs!$B$38)*M168+SQRT(1-Inputs!$B$38)*_xlfn.NORM.S.INV(RAND())</f>
        <v>1.6705048291379194</v>
      </c>
      <c r="AU168" s="15">
        <f ca="1">Inputs!$B$6*EXP($B$8-0.5*C$5^2+C$5*N168)</f>
        <v>6554.8951223995728</v>
      </c>
      <c r="AV168" s="15">
        <f t="shared" ca="1" si="73"/>
        <v>7647.9570233130216</v>
      </c>
      <c r="AW168" s="15">
        <f t="shared" ca="1" si="74"/>
        <v>9857.1092717362972</v>
      </c>
      <c r="AX168" s="15">
        <f t="shared" ca="1" si="75"/>
        <v>12022.452916548946</v>
      </c>
      <c r="AY168" s="15">
        <f t="shared" ca="1" si="76"/>
        <v>15720.000635127219</v>
      </c>
      <c r="AZ168" s="15">
        <f t="shared" ca="1" si="77"/>
        <v>18363.498957413423</v>
      </c>
      <c r="BA168" s="15">
        <f t="shared" ca="1" si="78"/>
        <v>18990.829645288093</v>
      </c>
      <c r="BB168" s="15">
        <f t="shared" ca="1" si="79"/>
        <v>26783.32463185065</v>
      </c>
      <c r="BC168" s="15">
        <f t="shared" ca="1" si="80"/>
        <v>31782.636877877532</v>
      </c>
      <c r="BD168" s="15">
        <f t="shared" ca="1" si="81"/>
        <v>35876.736046045873</v>
      </c>
      <c r="BE168" s="15">
        <f t="shared" ca="1" si="82"/>
        <v>46649.960409567437</v>
      </c>
      <c r="BF168" s="15">
        <f ca="1">Inputs!$B$13*EXP($B$9-0.5*C$6^2+C$6*Y168)</f>
        <v>23012.937349136999</v>
      </c>
      <c r="BG168" s="15">
        <f t="shared" ca="1" si="83"/>
        <v>27116.674905175834</v>
      </c>
      <c r="BH168" s="15">
        <f t="shared" ca="1" si="84"/>
        <v>35755.044586924843</v>
      </c>
      <c r="BI168" s="15">
        <f t="shared" ca="1" si="85"/>
        <v>43545.819301030031</v>
      </c>
      <c r="BJ168" s="15">
        <f t="shared" ca="1" si="86"/>
        <v>64103.611551600246</v>
      </c>
      <c r="BK168" s="15">
        <f t="shared" ca="1" si="87"/>
        <v>70114.624563234232</v>
      </c>
      <c r="BL168" s="15">
        <f t="shared" ca="1" si="88"/>
        <v>65396.758580242386</v>
      </c>
      <c r="BM168" s="15">
        <f t="shared" ca="1" si="89"/>
        <v>108067.58821557916</v>
      </c>
      <c r="BN168" s="15">
        <f t="shared" ca="1" si="90"/>
        <v>138645.44482071133</v>
      </c>
      <c r="BO168" s="15">
        <f t="shared" ca="1" si="91"/>
        <v>175585.97776715524</v>
      </c>
      <c r="BP168" s="15">
        <f t="shared" ca="1" si="92"/>
        <v>201121.10914032426</v>
      </c>
      <c r="BQ168" s="15">
        <f ca="1">Inputs!$B$20*EXP($B$10-0.5*C$7^2+C$7*AJ168)</f>
        <v>5235.186924207901</v>
      </c>
      <c r="BR168" s="15">
        <f t="shared" ca="1" si="93"/>
        <v>7900.7432470305221</v>
      </c>
      <c r="BS168" s="15">
        <f t="shared" ca="1" si="94"/>
        <v>18672.465776606918</v>
      </c>
      <c r="BT168" s="15">
        <f t="shared" ca="1" si="95"/>
        <v>27894.767289042153</v>
      </c>
      <c r="BU168" s="15">
        <f t="shared" ca="1" si="96"/>
        <v>45530.643088725876</v>
      </c>
      <c r="BV168" s="15">
        <f t="shared" ca="1" si="97"/>
        <v>61960.007007944856</v>
      </c>
      <c r="BW168" s="15">
        <f t="shared" ca="1" si="98"/>
        <v>94367.107962255046</v>
      </c>
      <c r="BX168" s="15">
        <f t="shared" ca="1" si="99"/>
        <v>143452.36745886033</v>
      </c>
      <c r="BY168" s="15">
        <f t="shared" ca="1" si="100"/>
        <v>208951.16898543318</v>
      </c>
      <c r="BZ168" s="15">
        <f t="shared" ca="1" si="101"/>
        <v>204346.59044043385</v>
      </c>
      <c r="CA168" s="15">
        <f t="shared" ca="1" si="102"/>
        <v>386251.54074893461</v>
      </c>
      <c r="CB168" s="15">
        <f ca="1">(AU168*DCF!C$10-DCF!C$5*MAX(AU168*DCF!C$10,0)-MAX(AU168-Inputs!$B$6,0)/Inputs!$B$10)*DCF!C$6</f>
        <v>1031.7183845577108</v>
      </c>
      <c r="CC168" s="15">
        <f ca="1">(AV168*DCF!D$10-DCF!D$5*MAX(AV168*DCF!D$10,0)-MAX(AV168-AU168,0)/Inputs!$B$10)*DCF!D$6</f>
        <v>1597.6231741489275</v>
      </c>
      <c r="CD168" s="15">
        <f ca="1">(AW168*DCF!E$10-DCF!E$5*MAX(AW168*DCF!E$10,0)-MAX(AW168-AV168,0)/Inputs!$B$10)*DCF!E$6</f>
        <v>1778.2570478253533</v>
      </c>
      <c r="CE168" s="15">
        <f ca="1">(AX168*DCF!F$10-DCF!F$5*MAX(AX168*DCF!F$10,0)-MAX(AX168-AW168,0)/Inputs!$B$10)*DCF!F$6</f>
        <v>2173.9279843806962</v>
      </c>
      <c r="CF168" s="15">
        <f ca="1">(AY168*DCF!G$10-DCF!G$5*MAX(AY168*DCF!G$10,0)-MAX(AY168-AX168,0)/Inputs!$B$10)*DCF!G$6</f>
        <v>2528.2139787760311</v>
      </c>
      <c r="CG168" s="15">
        <f ca="1">(AZ168*DCF!H$10-DCF!H$5*MAX(AZ168*DCF!H$10,0)-MAX(AZ168-AY168,0)/Inputs!$B$10)*DCF!H$6</f>
        <v>3095.8859762922757</v>
      </c>
      <c r="CH168" s="15">
        <f ca="1">(BA168*DCF!I$10-DCF!I$5*MAX(BA168*DCF!I$10,0)-MAX(BA168-AZ168,0)/Inputs!$B$10)*DCF!I$6</f>
        <v>3366.0275761217426</v>
      </c>
      <c r="CI168" s="15">
        <f ca="1">(BB168*DCF!J$10-DCF!J$5*MAX(BB168*DCF!J$10,0)-MAX(BB168-BA168,0)/Inputs!$B$10)*DCF!J$6</f>
        <v>3415.2564476224875</v>
      </c>
      <c r="CJ168" s="15">
        <f ca="1">(BC168*DCF!K$10-DCF!K$5*MAX(BC168*DCF!K$10,0)-MAX(BC168-BB168,0)/Inputs!$B$10)*DCF!K$6</f>
        <v>4416.666494325741</v>
      </c>
      <c r="CK168" s="15">
        <f ca="1">(BD168*DCF!L$10-DCF!L$5*MAX(BD168*DCF!L$10,0)-MAX(BD168-BC168,0)/Inputs!$B$10)*DCF!L$6</f>
        <v>4881.4607148964424</v>
      </c>
      <c r="CL168" s="15">
        <f ca="1">(BE168*DCF!M$10-DCF!M$5*MAX(BE168*DCF!M$10,0)-MAX(BE168-BD168,0)/Inputs!$B$10)*DCF!M$6</f>
        <v>5295.9360254244648</v>
      </c>
      <c r="CM168" s="15">
        <f ca="1">(BF168*DCF!C$28-DCF!C$5*MAX(BF168*DCF!C$28,0)-MAX(BF168-Inputs!$B$13,0)/Inputs!$B$17)*DCF!C$6</f>
        <v>4338.4235735335433</v>
      </c>
      <c r="CN168" s="15">
        <f ca="1">(BG168*DCF!D$28-DCF!D$5*MAX(BG168*DCF!D$28,0)-MAX(BG168-BF168,0)/Inputs!$B$17)*DCF!D$6</f>
        <v>7110.970797898708</v>
      </c>
      <c r="CO168" s="15">
        <f ca="1">(BH168*DCF!E$28-DCF!E$5*MAX(BH168*DCF!E$28,0)-MAX(BH168-BG168,0)/Inputs!$B$17)*DCF!E$6</f>
        <v>8423.9615382015527</v>
      </c>
      <c r="CP168" s="15">
        <f ca="1">(BI168*DCF!F$28-DCF!F$5*MAX(BI168*DCF!F$28,0)-MAX(BI168-BH168,0)/Inputs!$B$17)*DCF!F$6</f>
        <v>10403.109226501047</v>
      </c>
      <c r="CQ168" s="15">
        <f ca="1">(BJ168*DCF!G$28-DCF!G$5*MAX(BJ168*DCF!G$28,0)-MAX(BJ168-BI168,0)/Inputs!$B$17)*DCF!G$6</f>
        <v>13174.550799406194</v>
      </c>
      <c r="CR168" s="15">
        <f ca="1">(BK168*DCF!H$28-DCF!H$5*MAX(BK168*DCF!H$28,0)-MAX(BK168-BJ168,0)/Inputs!$B$17)*DCF!H$6</f>
        <v>16406.177478443769</v>
      </c>
      <c r="CS168" s="15">
        <f ca="1">(BL168*DCF!I$28-DCF!I$5*MAX(BL168*DCF!I$28,0)-MAX(BL168-BK168,0)/Inputs!$B$17)*DCF!I$6</f>
        <v>15378.246396506227</v>
      </c>
      <c r="CT168" s="15">
        <f ca="1">(BM168*DCF!J$28-DCF!J$5*MAX(BM168*DCF!J$28,0)-MAX(BM168-BL168,0)/Inputs!$B$17)*DCF!J$6</f>
        <v>18450.240118191163</v>
      </c>
      <c r="CU168" s="15">
        <f ca="1">(BN168*DCF!K$28-DCF!K$5*MAX(BN168*DCF!K$28,0)-MAX(BN168-BM168,0)/Inputs!$B$17)*DCF!K$6</f>
        <v>25534.213138871397</v>
      </c>
      <c r="CV168" s="15">
        <f ca="1">(BO168*DCF!L$28-DCF!L$5*MAX(BO168*DCF!L$28,0)-MAX(BO168-BN168,0)/Inputs!$B$17)*DCF!L$6</f>
        <v>30853.205191324614</v>
      </c>
      <c r="CW168" s="15">
        <f ca="1">(BP168*DCF!M$28-DCF!M$5*MAX(BP168*DCF!M$28,0)-MAX(BP168-BO168,0)/Inputs!$B$17)*DCF!M$6</f>
        <v>35171.914331660089</v>
      </c>
      <c r="CX168" s="15">
        <f ca="1">(BQ168*DCF!C$46-DCF!C$5*MAX(BQ168*DCF!C$46,0)-MAX(BQ168-Inputs!$B$20,0)/Inputs!$B$24)*DCF!C$6</f>
        <v>-2148.6283539546657</v>
      </c>
      <c r="CY168" s="15">
        <f ca="1">(BR168*DCF!D$46-DCF!D$5*MAX(BR168*DCF!D$46,0)-MAX(BR168-BQ168,0)/Inputs!$B$24)*DCF!D$6</f>
        <v>-2485.8433813759011</v>
      </c>
      <c r="CZ168" s="15">
        <f ca="1">(BS168*DCF!E$46-DCF!E$5*MAX(BS168*DCF!E$46,0)-MAX(BS168-BR168,0)/Inputs!$B$24)*DCF!E$6</f>
        <v>-6453.9680696139994</v>
      </c>
      <c r="DA168" s="15">
        <f ca="1">(BT168*DCF!F$46-DCF!F$5*MAX(BT168*DCF!F$46,0)-MAX(BT168-BS168,0)/Inputs!$B$24)*DCF!F$6</f>
        <v>-5389.6048380283337</v>
      </c>
      <c r="DB168" s="15">
        <f ca="1">(BU168*DCF!G$46-DCF!G$5*MAX(BU168*DCF!G$46,0)-MAX(BU168-BT168,0)/Inputs!$B$24)*DCF!G$6</f>
        <v>-7463.9210525916696</v>
      </c>
      <c r="DC168" s="15">
        <f ca="1">(BV168*DCF!H$46-DCF!H$5*MAX(BV168*DCF!H$46,0)-MAX(BV168-BU168,0)/Inputs!$B$24)*DCF!H$6</f>
        <v>-5105.324173514422</v>
      </c>
      <c r="DD168" s="15">
        <f ca="1">(BW168*DCF!I$46-DCF!I$5*MAX(BW168*DCF!I$46,0)-MAX(BW168-BV168,0)/Inputs!$B$24)*DCF!I$6</f>
        <v>-7123.3800651958172</v>
      </c>
      <c r="DE168" s="15">
        <f ca="1">(BX168*DCF!J$46-DCF!J$5*MAX(BX168*DCF!J$46,0)-MAX(BX168-BW168,0)/Inputs!$B$24)*DCF!J$6</f>
        <v>-6999.1788738345558</v>
      </c>
      <c r="DF168" s="15">
        <f ca="1">(BY168*DCF!K$46-DCF!K$5*MAX(BY168*DCF!K$46,0)-MAX(BY168-BX168,0)/Inputs!$B$24)*DCF!K$6</f>
        <v>-4109.4741784461285</v>
      </c>
      <c r="DG168" s="15">
        <f ca="1">(BZ168*DCF!L$46-DCF!L$5*MAX(BZ168*DCF!L$46,0)-MAX(BZ168-BY168,0)/Inputs!$B$24)*DCF!L$6</f>
        <v>14125.53618965492</v>
      </c>
      <c r="DH168" s="15">
        <f ca="1">(CA168*DCF!M$46-DCF!M$5*MAX(CA168*DCF!M$46,0)-MAX(CA168-BZ168,0)/Inputs!$B$24)*DCF!M$6</f>
        <v>-7747.7528629154085</v>
      </c>
      <c r="DI168" s="15">
        <f ca="1">SUM(CB168:CL168)+BE168*DCF!M$10*(1+Inputs!$B$30)*(1-Inputs!$B$33)*(1-Inputs!$B$30/Inputs!$B$31)/(Inputs!$B$29-Inputs!$B$30)*DCF!M$6</f>
        <v>163408.43050606185</v>
      </c>
      <c r="DJ168" s="15">
        <f ca="1">SUM(CM168:CW168)+BP168*DCF!M$28*(1+Inputs!$B$30)*(1-Inputs!$B$33)*(1-Inputs!$B$30/Inputs!$B$31)/(Inputs!$B$29-Inputs!$B$30)*DCF!M$6</f>
        <v>931541.95430901973</v>
      </c>
      <c r="DK168" s="15">
        <f ca="1">SUM(CX168:DH168)+CA168*DCF!M$46*(1+Inputs!$B$30)*(1-Inputs!$B$33)*(1-Inputs!$B$30/Inputs!$B$31)/(Inputs!$B$29-Inputs!$B$30)*DCF!M$6</f>
        <v>556289.09675804141</v>
      </c>
      <c r="DM168" s="15">
        <f ca="1">DI168+DJ168+DK168+Inputs!$B$34+Inputs!$B$36-Inputs!$B$35</f>
        <v>1728090.481573123</v>
      </c>
    </row>
    <row r="169" spans="1:117" x14ac:dyDescent="0.75">
      <c r="A169" s="11">
        <v>156</v>
      </c>
      <c r="C169" s="23">
        <f t="shared" ca="1" si="105"/>
        <v>-0.12733074177106851</v>
      </c>
      <c r="D169" s="23">
        <f t="shared" ca="1" si="105"/>
        <v>-3.2498705489609238E-2</v>
      </c>
      <c r="E169" s="23">
        <f t="shared" ca="1" si="105"/>
        <v>1.15751019324311</v>
      </c>
      <c r="F169" s="23">
        <f t="shared" ca="1" si="105"/>
        <v>-0.72851521201869018</v>
      </c>
      <c r="G169" s="23">
        <f t="shared" ca="1" si="105"/>
        <v>-0.10528107271902402</v>
      </c>
      <c r="H169" s="23">
        <f t="shared" ca="1" si="105"/>
        <v>0.24419044621406383</v>
      </c>
      <c r="I169" s="23">
        <f t="shared" ca="1" si="105"/>
        <v>-0.33208241137518035</v>
      </c>
      <c r="J169" s="23">
        <f t="shared" ca="1" si="105"/>
        <v>7.5708773143253846E-2</v>
      </c>
      <c r="K169" s="23">
        <f t="shared" ca="1" si="105"/>
        <v>0.66921263816323617</v>
      </c>
      <c r="L169" s="23">
        <f t="shared" ca="1" si="105"/>
        <v>-0.70617844680682373</v>
      </c>
      <c r="M169" s="23">
        <f t="shared" ca="1" si="105"/>
        <v>0.25878176454331492</v>
      </c>
      <c r="N169" s="23">
        <f ca="1">SQRT(Inputs!$B$38)*C169+SQRT(1-Inputs!$B$38)*_xlfn.NORM.S.INV(RAND())</f>
        <v>0.3985875476260281</v>
      </c>
      <c r="O169" s="23">
        <f ca="1">SQRT(Inputs!$B$38)*D169+SQRT(1-Inputs!$B$38)*_xlfn.NORM.S.INV(RAND())</f>
        <v>-0.44840446520511418</v>
      </c>
      <c r="P169" s="23">
        <f ca="1">SQRT(Inputs!$B$38)*E169+SQRT(1-Inputs!$B$38)*_xlfn.NORM.S.INV(RAND())</f>
        <v>1.1541575643059598</v>
      </c>
      <c r="Q169" s="23">
        <f ca="1">SQRT(Inputs!$B$38)*F169+SQRT(1-Inputs!$B$38)*_xlfn.NORM.S.INV(RAND())</f>
        <v>-0.51419064724366526</v>
      </c>
      <c r="R169" s="23">
        <f ca="1">SQRT(Inputs!$B$38)*G169+SQRT(1-Inputs!$B$38)*_xlfn.NORM.S.INV(RAND())</f>
        <v>-0.97624056168142315</v>
      </c>
      <c r="S169" s="23">
        <f ca="1">SQRT(Inputs!$B$38)*H169+SQRT(1-Inputs!$B$38)*_xlfn.NORM.S.INV(RAND())</f>
        <v>0.65716336858321522</v>
      </c>
      <c r="T169" s="23">
        <f ca="1">SQRT(Inputs!$B$38)*I169+SQRT(1-Inputs!$B$38)*_xlfn.NORM.S.INV(RAND())</f>
        <v>0.49405698856023461</v>
      </c>
      <c r="U169" s="23">
        <f ca="1">SQRT(Inputs!$B$38)*J169+SQRT(1-Inputs!$B$38)*_xlfn.NORM.S.INV(RAND())</f>
        <v>-0.30831547370647805</v>
      </c>
      <c r="V169" s="23">
        <f ca="1">SQRT(Inputs!$B$38)*K169+SQRT(1-Inputs!$B$38)*_xlfn.NORM.S.INV(RAND())</f>
        <v>-0.56245933879051635</v>
      </c>
      <c r="W169" s="23">
        <f ca="1">SQRT(Inputs!$B$38)*L169+SQRT(1-Inputs!$B$38)*_xlfn.NORM.S.INV(RAND())</f>
        <v>-1.5538262831312277</v>
      </c>
      <c r="X169" s="23">
        <f ca="1">SQRT(Inputs!$B$38)*M169+SQRT(1-Inputs!$B$38)*_xlfn.NORM.S.INV(RAND())</f>
        <v>-0.94508422660430258</v>
      </c>
      <c r="Y169" s="23">
        <f ca="1">SQRT(Inputs!$B$38)*C169+SQRT(1-Inputs!$B$38)*_xlfn.NORM.S.INV(RAND())</f>
        <v>-0.34482693995024966</v>
      </c>
      <c r="Z169" s="23">
        <f ca="1">SQRT(Inputs!$B$38)*D169+SQRT(1-Inputs!$B$38)*_xlfn.NORM.S.INV(RAND())</f>
        <v>2.5861443223853219E-2</v>
      </c>
      <c r="AA169" s="23">
        <f ca="1">SQRT(Inputs!$B$38)*E169+SQRT(1-Inputs!$B$38)*_xlfn.NORM.S.INV(RAND())</f>
        <v>0.84366366414703786</v>
      </c>
      <c r="AB169" s="23">
        <f ca="1">SQRT(Inputs!$B$38)*F169+SQRT(1-Inputs!$B$38)*_xlfn.NORM.S.INV(RAND())</f>
        <v>-1.5841047514138593</v>
      </c>
      <c r="AC169" s="23">
        <f ca="1">SQRT(Inputs!$B$38)*G169+SQRT(1-Inputs!$B$38)*_xlfn.NORM.S.INV(RAND())</f>
        <v>0.36180941767863878</v>
      </c>
      <c r="AD169" s="23">
        <f ca="1">SQRT(Inputs!$B$38)*H169+SQRT(1-Inputs!$B$38)*_xlfn.NORM.S.INV(RAND())</f>
        <v>0.75885773673137202</v>
      </c>
      <c r="AE169" s="23">
        <f ca="1">SQRT(Inputs!$B$38)*I169+SQRT(1-Inputs!$B$38)*_xlfn.NORM.S.INV(RAND())</f>
        <v>1.5466470586945611</v>
      </c>
      <c r="AF169" s="23">
        <f ca="1">SQRT(Inputs!$B$38)*J169+SQRT(1-Inputs!$B$38)*_xlfn.NORM.S.INV(RAND())</f>
        <v>-0.9260270168143514</v>
      </c>
      <c r="AG169" s="23">
        <f ca="1">SQRT(Inputs!$B$38)*K169+SQRT(1-Inputs!$B$38)*_xlfn.NORM.S.INV(RAND())</f>
        <v>0.47215829238818896</v>
      </c>
      <c r="AH169" s="23">
        <f ca="1">SQRT(Inputs!$B$38)*L169+SQRT(1-Inputs!$B$38)*_xlfn.NORM.S.INV(RAND())</f>
        <v>-0.43637334166745212</v>
      </c>
      <c r="AI169" s="23">
        <f ca="1">SQRT(Inputs!$B$38)*M169+SQRT(1-Inputs!$B$38)*_xlfn.NORM.S.INV(RAND())</f>
        <v>-0.62502593069977863</v>
      </c>
      <c r="AJ169" s="23">
        <f ca="1">SQRT(Inputs!$B$38)*C169+SQRT(1-Inputs!$B$38)*_xlfn.NORM.S.INV(RAND())</f>
        <v>-1.3146189601495597</v>
      </c>
      <c r="AK169" s="23">
        <f ca="1">SQRT(Inputs!$B$38)*D169+SQRT(1-Inputs!$B$38)*_xlfn.NORM.S.INV(RAND())</f>
        <v>-0.89477463921566092</v>
      </c>
      <c r="AL169" s="23">
        <f ca="1">SQRT(Inputs!$B$38)*E169+SQRT(1-Inputs!$B$38)*_xlfn.NORM.S.INV(RAND())</f>
        <v>-0.26803618416822894</v>
      </c>
      <c r="AM169" s="23">
        <f ca="1">SQRT(Inputs!$B$38)*F169+SQRT(1-Inputs!$B$38)*_xlfn.NORM.S.INV(RAND())</f>
        <v>-0.7253003228751691</v>
      </c>
      <c r="AN169" s="23">
        <f ca="1">SQRT(Inputs!$B$38)*G169+SQRT(1-Inputs!$B$38)*_xlfn.NORM.S.INV(RAND())</f>
        <v>-1.582210506874191</v>
      </c>
      <c r="AO169" s="23">
        <f ca="1">SQRT(Inputs!$B$38)*H169+SQRT(1-Inputs!$B$38)*_xlfn.NORM.S.INV(RAND())</f>
        <v>0.65525411345377838</v>
      </c>
      <c r="AP169" s="23">
        <f ca="1">SQRT(Inputs!$B$38)*I169+SQRT(1-Inputs!$B$38)*_xlfn.NORM.S.INV(RAND())</f>
        <v>0.16348980617012998</v>
      </c>
      <c r="AQ169" s="23">
        <f ca="1">SQRT(Inputs!$B$38)*J169+SQRT(1-Inputs!$B$38)*_xlfn.NORM.S.INV(RAND())</f>
        <v>-0.24493088078165043</v>
      </c>
      <c r="AR169" s="23">
        <f ca="1">SQRT(Inputs!$B$38)*K169+SQRT(1-Inputs!$B$38)*_xlfn.NORM.S.INV(RAND())</f>
        <v>-0.41310601028831045</v>
      </c>
      <c r="AS169" s="23">
        <f ca="1">SQRT(Inputs!$B$38)*L169+SQRT(1-Inputs!$B$38)*_xlfn.NORM.S.INV(RAND())</f>
        <v>-1.3929991190415285</v>
      </c>
      <c r="AT169" s="23">
        <f ca="1">SQRT(Inputs!$B$38)*M169+SQRT(1-Inputs!$B$38)*_xlfn.NORM.S.INV(RAND())</f>
        <v>0.27534151832320625</v>
      </c>
      <c r="AU169" s="15">
        <f ca="1">Inputs!$B$6*EXP($B$8-0.5*C$5^2+C$5*N169)</f>
        <v>5292.9604955440063</v>
      </c>
      <c r="AV169" s="15">
        <f t="shared" ca="1" si="73"/>
        <v>6031.7115150262316</v>
      </c>
      <c r="AW169" s="15">
        <f t="shared" ca="1" si="74"/>
        <v>8593.4522069383529</v>
      </c>
      <c r="AX169" s="15">
        <f t="shared" ca="1" si="75"/>
        <v>9838.9518676678781</v>
      </c>
      <c r="AY169" s="15">
        <f t="shared" ca="1" si="76"/>
        <v>10728.55024094896</v>
      </c>
      <c r="AZ169" s="15">
        <f t="shared" ca="1" si="77"/>
        <v>14106.050632570828</v>
      </c>
      <c r="BA169" s="15">
        <f t="shared" ca="1" si="78"/>
        <v>18178.270344913704</v>
      </c>
      <c r="BB169" s="15">
        <f t="shared" ca="1" si="79"/>
        <v>21578.77143800661</v>
      </c>
      <c r="BC169" s="15">
        <f t="shared" ca="1" si="80"/>
        <v>25031.848836366466</v>
      </c>
      <c r="BD169" s="15">
        <f t="shared" ca="1" si="81"/>
        <v>26518.217230560615</v>
      </c>
      <c r="BE169" s="15">
        <f t="shared" ca="1" si="82"/>
        <v>29814.58325323262</v>
      </c>
      <c r="BF169" s="15">
        <f ca="1">Inputs!$B$13*EXP($B$9-0.5*C$6^2+C$6*Y169)</f>
        <v>12917.110240748747</v>
      </c>
      <c r="BG169" s="15">
        <f t="shared" ca="1" si="83"/>
        <v>15816.17053063495</v>
      </c>
      <c r="BH169" s="15">
        <f t="shared" ca="1" si="84"/>
        <v>22226.806500270199</v>
      </c>
      <c r="BI169" s="15">
        <f t="shared" ca="1" si="85"/>
        <v>21321.619477386539</v>
      </c>
      <c r="BJ169" s="15">
        <f t="shared" ca="1" si="86"/>
        <v>27538.31954157873</v>
      </c>
      <c r="BK169" s="15">
        <f t="shared" ca="1" si="87"/>
        <v>37476.611503552798</v>
      </c>
      <c r="BL169" s="15">
        <f t="shared" ca="1" si="88"/>
        <v>56252.205151538379</v>
      </c>
      <c r="BM169" s="15">
        <f t="shared" ca="1" si="89"/>
        <v>61632.145153383492</v>
      </c>
      <c r="BN169" s="15">
        <f t="shared" ca="1" si="90"/>
        <v>80212.344440523782</v>
      </c>
      <c r="BO169" s="15">
        <f t="shared" ca="1" si="91"/>
        <v>93811.744880098835</v>
      </c>
      <c r="BP169" s="15">
        <f t="shared" ca="1" si="92"/>
        <v>107571.04600663227</v>
      </c>
      <c r="BQ169" s="15">
        <f ca="1">Inputs!$B$20*EXP($B$10-0.5*C$7^2+C$7*AJ169)</f>
        <v>2690.967568570295</v>
      </c>
      <c r="BR169" s="15">
        <f t="shared" ca="1" si="93"/>
        <v>2748.1275755903566</v>
      </c>
      <c r="BS169" s="15">
        <f t="shared" ca="1" si="94"/>
        <v>3484.4364410937683</v>
      </c>
      <c r="BT169" s="15">
        <f t="shared" ca="1" si="95"/>
        <v>3971.8723578812273</v>
      </c>
      <c r="BU169" s="15">
        <f t="shared" ca="1" si="96"/>
        <v>3753.6387341620562</v>
      </c>
      <c r="BV169" s="15">
        <f t="shared" ca="1" si="97"/>
        <v>6053.1804832407552</v>
      </c>
      <c r="BW169" s="15">
        <f t="shared" ca="1" si="98"/>
        <v>8744.2704203556896</v>
      </c>
      <c r="BX169" s="15">
        <f t="shared" ca="1" si="99"/>
        <v>11644.238213964232</v>
      </c>
      <c r="BY169" s="15">
        <f t="shared" ca="1" si="100"/>
        <v>15075.66066581698</v>
      </c>
      <c r="BZ169" s="15">
        <f t="shared" ca="1" si="101"/>
        <v>16374.313058683507</v>
      </c>
      <c r="CA169" s="15">
        <f t="shared" ca="1" si="102"/>
        <v>24154.326140668691</v>
      </c>
      <c r="CB169" s="15">
        <f ca="1">(AU169*DCF!C$10-DCF!C$5*MAX(AU169*DCF!C$10,0)-MAX(AU169-Inputs!$B$6,0)/Inputs!$B$10)*DCF!C$6</f>
        <v>1040.7162033754573</v>
      </c>
      <c r="CC169" s="15">
        <f ca="1">(AV169*DCF!D$10-DCF!D$5*MAX(AV169*DCF!D$10,0)-MAX(AV169-AU169,0)/Inputs!$B$10)*DCF!D$6</f>
        <v>1290.0637166704121</v>
      </c>
      <c r="CD169" s="15">
        <f ca="1">(AW169*DCF!E$10-DCF!E$5*MAX(AW169*DCF!E$10,0)-MAX(AW169-AV169,0)/Inputs!$B$10)*DCF!E$6</f>
        <v>1407.0812285384175</v>
      </c>
      <c r="CE169" s="15">
        <f ca="1">(AX169*DCF!F$10-DCF!F$5*MAX(AX169*DCF!F$10,0)-MAX(AX169-AW169,0)/Inputs!$B$10)*DCF!F$6</f>
        <v>1888.6699126996452</v>
      </c>
      <c r="CF169" s="15">
        <f ca="1">(AY169*DCF!G$10-DCF!G$5*MAX(AY169*DCF!G$10,0)-MAX(AY169-AX169,0)/Inputs!$B$10)*DCF!G$6</f>
        <v>2039.5126852526328</v>
      </c>
      <c r="CG169" s="15">
        <f ca="1">(AZ169*DCF!H$10-DCF!H$5*MAX(AZ169*DCF!H$10,0)-MAX(AZ169-AY169,0)/Inputs!$B$10)*DCF!H$6</f>
        <v>2138.9641040957099</v>
      </c>
      <c r="CH169" s="15">
        <f ca="1">(BA169*DCF!I$10-DCF!I$5*MAX(BA169*DCF!I$10,0)-MAX(BA169-AZ169,0)/Inputs!$B$10)*DCF!I$6</f>
        <v>2652.5201361868485</v>
      </c>
      <c r="CI169" s="15">
        <f ca="1">(BB169*DCF!J$10-DCF!J$5*MAX(BB169*DCF!J$10,0)-MAX(BB169-BA169,0)/Inputs!$B$10)*DCF!J$6</f>
        <v>3187.6773436126978</v>
      </c>
      <c r="CJ169" s="15">
        <f ca="1">(BC169*DCF!K$10-DCF!K$5*MAX(BC169*DCF!K$10,0)-MAX(BC169-BB169,0)/Inputs!$B$10)*DCF!K$6</f>
        <v>3546.3473785764227</v>
      </c>
      <c r="CK169" s="15">
        <f ca="1">(BD169*DCF!L$10-DCF!L$5*MAX(BD169*DCF!L$10,0)-MAX(BD169-BC169,0)/Inputs!$B$10)*DCF!L$6</f>
        <v>3807.2399281506441</v>
      </c>
      <c r="CL169" s="15">
        <f ca="1">(BE169*DCF!M$10-DCF!M$5*MAX(BE169*DCF!M$10,0)-MAX(BE169-BD169,0)/Inputs!$B$10)*DCF!M$6</f>
        <v>3813.4371774654296</v>
      </c>
      <c r="CM169" s="15">
        <f ca="1">(BF169*DCF!C$28-DCF!C$5*MAX(BF169*DCF!C$28,0)-MAX(BF169-Inputs!$B$13,0)/Inputs!$B$17)*DCF!C$6</f>
        <v>3588.843143864879</v>
      </c>
      <c r="CN169" s="15">
        <f ca="1">(BG169*DCF!D$28-DCF!D$5*MAX(BG169*DCF!D$28,0)-MAX(BG169-BF169,0)/Inputs!$B$17)*DCF!D$6</f>
        <v>4039.7245217754162</v>
      </c>
      <c r="CO169" s="15">
        <f ca="1">(BH169*DCF!E$28-DCF!E$5*MAX(BH169*DCF!E$28,0)-MAX(BH169-BG169,0)/Inputs!$B$17)*DCF!E$6</f>
        <v>5031.5792726426826</v>
      </c>
      <c r="CP169" s="15">
        <f ca="1">(BI169*DCF!F$28-DCF!F$5*MAX(BI169*DCF!F$28,0)-MAX(BI169-BH169,0)/Inputs!$B$17)*DCF!F$6</f>
        <v>5788.2580582639675</v>
      </c>
      <c r="CQ169" s="15">
        <f ca="1">(BJ169*DCF!G$28-DCF!G$5*MAX(BJ169*DCF!G$28,0)-MAX(BJ169-BI169,0)/Inputs!$B$17)*DCF!G$6</f>
        <v>6099.4384003916548</v>
      </c>
      <c r="CR169" s="15">
        <f ca="1">(BK169*DCF!H$28-DCF!H$5*MAX(BK169*DCF!H$28,0)-MAX(BK169-BJ169,0)/Inputs!$B$17)*DCF!H$6</f>
        <v>7724.247826967513</v>
      </c>
      <c r="CS169" s="15">
        <f ca="1">(BL169*DCF!I$28-DCF!I$5*MAX(BL169*DCF!I$28,0)-MAX(BL169-BK169,0)/Inputs!$B$17)*DCF!I$6</f>
        <v>10533.003588703054</v>
      </c>
      <c r="CT169" s="15">
        <f ca="1">(BM169*DCF!J$28-DCF!J$5*MAX(BM169*DCF!J$28,0)-MAX(BM169-BL169,0)/Inputs!$B$17)*DCF!J$6</f>
        <v>13035.748752992955</v>
      </c>
      <c r="CU169" s="15">
        <f ca="1">(BN169*DCF!K$28-DCF!K$5*MAX(BN169*DCF!K$28,0)-MAX(BN169-BM169,0)/Inputs!$B$17)*DCF!K$6</f>
        <v>14663.675299828701</v>
      </c>
      <c r="CV169" s="15">
        <f ca="1">(BO169*DCF!L$28-DCF!L$5*MAX(BO169*DCF!L$28,0)-MAX(BO169-BN169,0)/Inputs!$B$17)*DCF!L$6</f>
        <v>17178.617363700989</v>
      </c>
      <c r="CW169" s="15">
        <f ca="1">(BP169*DCF!M$28-DCF!M$5*MAX(BP169*DCF!M$28,0)-MAX(BP169-BO169,0)/Inputs!$B$17)*DCF!M$6</f>
        <v>18801.320966234507</v>
      </c>
      <c r="CX169" s="15">
        <f ca="1">(BQ169*DCF!C$46-DCF!C$5*MAX(BQ169*DCF!C$46,0)-MAX(BQ169-Inputs!$B$20,0)/Inputs!$B$24)*DCF!C$6</f>
        <v>-621.47057010861317</v>
      </c>
      <c r="CY169" s="15">
        <f ca="1">(BR169*DCF!D$46-DCF!D$5*MAX(BR169*DCF!D$46,0)-MAX(BR169-BQ169,0)/Inputs!$B$24)*DCF!D$6</f>
        <v>-493.43099051409058</v>
      </c>
      <c r="CZ169" s="15">
        <f ca="1">(BS169*DCF!E$46-DCF!E$5*MAX(BS169*DCF!E$46,0)-MAX(BS169-BR169,0)/Inputs!$B$24)*DCF!E$6</f>
        <v>-702.27336053734359</v>
      </c>
      <c r="DA169" s="15">
        <f ca="1">(BT169*DCF!F$46-DCF!F$5*MAX(BT169*DCF!F$46,0)-MAX(BT169-BS169,0)/Inputs!$B$24)*DCF!F$6</f>
        <v>-466.74768352066758</v>
      </c>
      <c r="DB169" s="15">
        <f ca="1">(BU169*DCF!G$46-DCF!G$5*MAX(BU169*DCF!G$46,0)-MAX(BU169-BT169,0)/Inputs!$B$24)*DCF!G$6</f>
        <v>-126.26499073262219</v>
      </c>
      <c r="DC169" s="15">
        <f ca="1">(BV169*DCF!H$46-DCF!H$5*MAX(BV169*DCF!H$46,0)-MAX(BV169-BU169,0)/Inputs!$B$24)*DCF!H$6</f>
        <v>-714.56850900014695</v>
      </c>
      <c r="DD169" s="15">
        <f ca="1">(BW169*DCF!I$46-DCF!I$5*MAX(BW169*DCF!I$46,0)-MAX(BW169-BV169,0)/Inputs!$B$24)*DCF!I$6</f>
        <v>-570.55550027329048</v>
      </c>
      <c r="DE169" s="15">
        <f ca="1">(BX169*DCF!J$46-DCF!J$5*MAX(BX169*DCF!J$46,0)-MAX(BX169-BW169,0)/Inputs!$B$24)*DCF!J$6</f>
        <v>-280.58049665548828</v>
      </c>
      <c r="DF169" s="15">
        <f ca="1">(BY169*DCF!K$46-DCF!K$5*MAX(BY169*DCF!K$46,0)-MAX(BY169-BX169,0)/Inputs!$B$24)*DCF!K$6</f>
        <v>20.56490420833903</v>
      </c>
      <c r="DG169" s="15">
        <f ca="1">(BZ169*DCF!L$46-DCF!L$5*MAX(BZ169*DCF!L$46,0)-MAX(BZ169-BY169,0)/Inputs!$B$24)*DCF!L$6</f>
        <v>837.99128290887165</v>
      </c>
      <c r="DH169" s="15">
        <f ca="1">(CA169*DCF!M$46-DCF!M$5*MAX(CA169*DCF!M$46,0)-MAX(CA169-BZ169,0)/Inputs!$B$24)*DCF!M$6</f>
        <v>267.14439102318732</v>
      </c>
      <c r="DI169" s="15">
        <f ca="1">SUM(CB169:CL169)+BE169*DCF!M$10*(1+Inputs!$B$30)*(1-Inputs!$B$33)*(1-Inputs!$B$30/Inputs!$B$31)/(Inputs!$B$29-Inputs!$B$30)*DCF!M$6</f>
        <v>109786.6092654188</v>
      </c>
      <c r="DJ169" s="15">
        <f ca="1">SUM(CM169:CW169)+BP169*DCF!M$28*(1+Inputs!$B$30)*(1-Inputs!$B$33)*(1-Inputs!$B$30/Inputs!$B$31)/(Inputs!$B$29-Inputs!$B$30)*DCF!M$6</f>
        <v>505646.64855040499</v>
      </c>
      <c r="DK169" s="15">
        <f ca="1">SUM(CX169:DH169)+CA169*DCF!M$46*(1+Inputs!$B$30)*(1-Inputs!$B$33)*(1-Inputs!$B$30/Inputs!$B$31)/(Inputs!$B$29-Inputs!$B$30)*DCF!M$6</f>
        <v>34495.257953118984</v>
      </c>
      <c r="DM169" s="15">
        <f ca="1">DI169+DJ169+DK169+Inputs!$B$34+Inputs!$B$36-Inputs!$B$35</f>
        <v>726779.51576894277</v>
      </c>
    </row>
    <row r="170" spans="1:117" x14ac:dyDescent="0.75">
      <c r="A170" s="11">
        <v>157</v>
      </c>
      <c r="C170" s="23">
        <f t="shared" ca="1" si="105"/>
        <v>0.88283200357724312</v>
      </c>
      <c r="D170" s="23">
        <f t="shared" ca="1" si="105"/>
        <v>-0.63161812404286755</v>
      </c>
      <c r="E170" s="23">
        <f t="shared" ca="1" si="105"/>
        <v>0.7739410582822166</v>
      </c>
      <c r="F170" s="23">
        <f t="shared" ca="1" si="105"/>
        <v>0.17183046253115983</v>
      </c>
      <c r="G170" s="23">
        <f t="shared" ca="1" si="105"/>
        <v>9.7669909776510133E-2</v>
      </c>
      <c r="H170" s="23">
        <f t="shared" ca="1" si="105"/>
        <v>-1.1864017107023257</v>
      </c>
      <c r="I170" s="23">
        <f t="shared" ca="1" si="105"/>
        <v>0.4689740697489031</v>
      </c>
      <c r="J170" s="23">
        <f t="shared" ca="1" si="105"/>
        <v>5.1522528983710111E-2</v>
      </c>
      <c r="K170" s="23">
        <f t="shared" ca="1" si="105"/>
        <v>-1.2094063721132371</v>
      </c>
      <c r="L170" s="23">
        <f t="shared" ca="1" si="105"/>
        <v>-1.3273675795497895</v>
      </c>
      <c r="M170" s="23">
        <f t="shared" ca="1" si="105"/>
        <v>0.17045554951259992</v>
      </c>
      <c r="N170" s="23">
        <f ca="1">SQRT(Inputs!$B$38)*C170+SQRT(1-Inputs!$B$38)*_xlfn.NORM.S.INV(RAND())</f>
        <v>9.0865899601479561E-2</v>
      </c>
      <c r="O170" s="23">
        <f ca="1">SQRT(Inputs!$B$38)*D170+SQRT(1-Inputs!$B$38)*_xlfn.NORM.S.INV(RAND())</f>
        <v>-1.5637873817492549</v>
      </c>
      <c r="P170" s="23">
        <f ca="1">SQRT(Inputs!$B$38)*E170+SQRT(1-Inputs!$B$38)*_xlfn.NORM.S.INV(RAND())</f>
        <v>1.6679342676140667</v>
      </c>
      <c r="Q170" s="23">
        <f ca="1">SQRT(Inputs!$B$38)*F170+SQRT(1-Inputs!$B$38)*_xlfn.NORM.S.INV(RAND())</f>
        <v>0.98391145705261718</v>
      </c>
      <c r="R170" s="23">
        <f ca="1">SQRT(Inputs!$B$38)*G170+SQRT(1-Inputs!$B$38)*_xlfn.NORM.S.INV(RAND())</f>
        <v>-0.71341059436027099</v>
      </c>
      <c r="S170" s="23">
        <f ca="1">SQRT(Inputs!$B$38)*H170+SQRT(1-Inputs!$B$38)*_xlfn.NORM.S.INV(RAND())</f>
        <v>0.41361850845121451</v>
      </c>
      <c r="T170" s="23">
        <f ca="1">SQRT(Inputs!$B$38)*I170+SQRT(1-Inputs!$B$38)*_xlfn.NORM.S.INV(RAND())</f>
        <v>0.58046578316402908</v>
      </c>
      <c r="U170" s="23">
        <f ca="1">SQRT(Inputs!$B$38)*J170+SQRT(1-Inputs!$B$38)*_xlfn.NORM.S.INV(RAND())</f>
        <v>0.58766403122654365</v>
      </c>
      <c r="V170" s="23">
        <f ca="1">SQRT(Inputs!$B$38)*K170+SQRT(1-Inputs!$B$38)*_xlfn.NORM.S.INV(RAND())</f>
        <v>-2.5466266771173394</v>
      </c>
      <c r="W170" s="23">
        <f ca="1">SQRT(Inputs!$B$38)*L170+SQRT(1-Inputs!$B$38)*_xlfn.NORM.S.INV(RAND())</f>
        <v>-1.0142118034194751</v>
      </c>
      <c r="X170" s="23">
        <f ca="1">SQRT(Inputs!$B$38)*M170+SQRT(1-Inputs!$B$38)*_xlfn.NORM.S.INV(RAND())</f>
        <v>1.8752262141515947</v>
      </c>
      <c r="Y170" s="23">
        <f ca="1">SQRT(Inputs!$B$38)*C170+SQRT(1-Inputs!$B$38)*_xlfn.NORM.S.INV(RAND())</f>
        <v>-1.0429432619573973</v>
      </c>
      <c r="Z170" s="23">
        <f ca="1">SQRT(Inputs!$B$38)*D170+SQRT(1-Inputs!$B$38)*_xlfn.NORM.S.INV(RAND())</f>
        <v>-0.9464442781917386</v>
      </c>
      <c r="AA170" s="23">
        <f ca="1">SQRT(Inputs!$B$38)*E170+SQRT(1-Inputs!$B$38)*_xlfn.NORM.S.INV(RAND())</f>
        <v>-0.29176707349765257</v>
      </c>
      <c r="AB170" s="23">
        <f ca="1">SQRT(Inputs!$B$38)*F170+SQRT(1-Inputs!$B$38)*_xlfn.NORM.S.INV(RAND())</f>
        <v>2.578014465141897</v>
      </c>
      <c r="AC170" s="23">
        <f ca="1">SQRT(Inputs!$B$38)*G170+SQRT(1-Inputs!$B$38)*_xlfn.NORM.S.INV(RAND())</f>
        <v>1.708595121413764</v>
      </c>
      <c r="AD170" s="23">
        <f ca="1">SQRT(Inputs!$B$38)*H170+SQRT(1-Inputs!$B$38)*_xlfn.NORM.S.INV(RAND())</f>
        <v>-1.9577985482617768</v>
      </c>
      <c r="AE170" s="23">
        <f ca="1">SQRT(Inputs!$B$38)*I170+SQRT(1-Inputs!$B$38)*_xlfn.NORM.S.INV(RAND())</f>
        <v>-1.6818635808924827</v>
      </c>
      <c r="AF170" s="23">
        <f ca="1">SQRT(Inputs!$B$38)*J170+SQRT(1-Inputs!$B$38)*_xlfn.NORM.S.INV(RAND())</f>
        <v>-0.18953528450148638</v>
      </c>
      <c r="AG170" s="23">
        <f ca="1">SQRT(Inputs!$B$38)*K170+SQRT(1-Inputs!$B$38)*_xlfn.NORM.S.INV(RAND())</f>
        <v>-1.8253545204006101</v>
      </c>
      <c r="AH170" s="23">
        <f ca="1">SQRT(Inputs!$B$38)*L170+SQRT(1-Inputs!$B$38)*_xlfn.NORM.S.INV(RAND())</f>
        <v>-2.0908265122721339</v>
      </c>
      <c r="AI170" s="23">
        <f ca="1">SQRT(Inputs!$B$38)*M170+SQRT(1-Inputs!$B$38)*_xlfn.NORM.S.INV(RAND())</f>
        <v>1.5563957478443524E-2</v>
      </c>
      <c r="AJ170" s="23">
        <f ca="1">SQRT(Inputs!$B$38)*C170+SQRT(1-Inputs!$B$38)*_xlfn.NORM.S.INV(RAND())</f>
        <v>-0.45757906062516746</v>
      </c>
      <c r="AK170" s="23">
        <f ca="1">SQRT(Inputs!$B$38)*D170+SQRT(1-Inputs!$B$38)*_xlfn.NORM.S.INV(RAND())</f>
        <v>-0.61182907826751864</v>
      </c>
      <c r="AL170" s="23">
        <f ca="1">SQRT(Inputs!$B$38)*E170+SQRT(1-Inputs!$B$38)*_xlfn.NORM.S.INV(RAND())</f>
        <v>1.3835497770061391</v>
      </c>
      <c r="AM170" s="23">
        <f ca="1">SQRT(Inputs!$B$38)*F170+SQRT(1-Inputs!$B$38)*_xlfn.NORM.S.INV(RAND())</f>
        <v>0.54098197725601183</v>
      </c>
      <c r="AN170" s="23">
        <f ca="1">SQRT(Inputs!$B$38)*G170+SQRT(1-Inputs!$B$38)*_xlfn.NORM.S.INV(RAND())</f>
        <v>-1.3573874548019267</v>
      </c>
      <c r="AO170" s="23">
        <f ca="1">SQRT(Inputs!$B$38)*H170+SQRT(1-Inputs!$B$38)*_xlfn.NORM.S.INV(RAND())</f>
        <v>-0.26083898487726659</v>
      </c>
      <c r="AP170" s="23">
        <f ca="1">SQRT(Inputs!$B$38)*I170+SQRT(1-Inputs!$B$38)*_xlfn.NORM.S.INV(RAND())</f>
        <v>-1.7872964700078307</v>
      </c>
      <c r="AQ170" s="23">
        <f ca="1">SQRT(Inputs!$B$38)*J170+SQRT(1-Inputs!$B$38)*_xlfn.NORM.S.INV(RAND())</f>
        <v>0.433423475471998</v>
      </c>
      <c r="AR170" s="23">
        <f ca="1">SQRT(Inputs!$B$38)*K170+SQRT(1-Inputs!$B$38)*_xlfn.NORM.S.INV(RAND())</f>
        <v>-0.69159861227845354</v>
      </c>
      <c r="AS170" s="23">
        <f ca="1">SQRT(Inputs!$B$38)*L170+SQRT(1-Inputs!$B$38)*_xlfn.NORM.S.INV(RAND())</f>
        <v>-0.20618812240219109</v>
      </c>
      <c r="AT170" s="23">
        <f ca="1">SQRT(Inputs!$B$38)*M170+SQRT(1-Inputs!$B$38)*_xlfn.NORM.S.INV(RAND())</f>
        <v>0.67063845453941251</v>
      </c>
      <c r="AU170" s="15">
        <f ca="1">Inputs!$B$6*EXP($B$8-0.5*C$5^2+C$5*N170)</f>
        <v>5035.7671590384243</v>
      </c>
      <c r="AV170" s="15">
        <f t="shared" ca="1" si="73"/>
        <v>4870.6235512983458</v>
      </c>
      <c r="AW170" s="15">
        <f t="shared" ca="1" si="74"/>
        <v>7437.1707868262165</v>
      </c>
      <c r="AX170" s="15">
        <f t="shared" ca="1" si="75"/>
        <v>10267.682968398345</v>
      </c>
      <c r="AY170" s="15">
        <f t="shared" ca="1" si="76"/>
        <v>11545.041129449552</v>
      </c>
      <c r="AZ170" s="15">
        <f t="shared" ca="1" si="77"/>
        <v>14777.893470442656</v>
      </c>
      <c r="BA170" s="15">
        <f t="shared" ca="1" si="78"/>
        <v>19217.071283774851</v>
      </c>
      <c r="BB170" s="15">
        <f t="shared" ca="1" si="79"/>
        <v>24954.395322700941</v>
      </c>
      <c r="BC170" s="15">
        <f t="shared" ca="1" si="80"/>
        <v>23901.888182157218</v>
      </c>
      <c r="BD170" s="15">
        <f t="shared" ca="1" si="81"/>
        <v>26631.972759348348</v>
      </c>
      <c r="BE170" s="15">
        <f t="shared" ca="1" si="82"/>
        <v>38712.128480511965</v>
      </c>
      <c r="BF170" s="15">
        <f ca="1">Inputs!$B$13*EXP($B$9-0.5*C$6^2+C$6*Y170)</f>
        <v>11247.578480611597</v>
      </c>
      <c r="BG170" s="15">
        <f t="shared" ca="1" si="83"/>
        <v>11555.84795713996</v>
      </c>
      <c r="BH170" s="15">
        <f t="shared" ca="1" si="84"/>
        <v>13452.140415518874</v>
      </c>
      <c r="BI170" s="15">
        <f t="shared" ca="1" si="85"/>
        <v>24488.213890739538</v>
      </c>
      <c r="BJ170" s="15">
        <f t="shared" ca="1" si="86"/>
        <v>38404.782452123924</v>
      </c>
      <c r="BK170" s="15">
        <f t="shared" ca="1" si="87"/>
        <v>36106.250740413627</v>
      </c>
      <c r="BL170" s="15">
        <f t="shared" ca="1" si="88"/>
        <v>35666.298536433329</v>
      </c>
      <c r="BM170" s="15">
        <f t="shared" ca="1" si="89"/>
        <v>42821.364124832056</v>
      </c>
      <c r="BN170" s="15">
        <f t="shared" ca="1" si="90"/>
        <v>42317.747187598186</v>
      </c>
      <c r="BO170" s="15">
        <f t="shared" ca="1" si="91"/>
        <v>40833.595676819343</v>
      </c>
      <c r="BP170" s="15">
        <f t="shared" ca="1" si="92"/>
        <v>50347.206854360338</v>
      </c>
      <c r="BQ170" s="15">
        <f ca="1">Inputs!$B$20*EXP($B$10-0.5*C$7^2+C$7*AJ170)</f>
        <v>3646.9019829032627</v>
      </c>
      <c r="BR170" s="15">
        <f t="shared" ca="1" si="93"/>
        <v>4074.5278224577305</v>
      </c>
      <c r="BS170" s="15">
        <f t="shared" ca="1" si="94"/>
        <v>8301.8774152668429</v>
      </c>
      <c r="BT170" s="15">
        <f t="shared" ca="1" si="95"/>
        <v>13191.855694449625</v>
      </c>
      <c r="BU170" s="15">
        <f t="shared" ca="1" si="96"/>
        <v>13164.030358684948</v>
      </c>
      <c r="BV170" s="15">
        <f t="shared" ca="1" si="97"/>
        <v>17269.670675564408</v>
      </c>
      <c r="BW170" s="15">
        <f t="shared" ca="1" si="98"/>
        <v>16508.645795886347</v>
      </c>
      <c r="BX170" s="15">
        <f t="shared" ca="1" si="99"/>
        <v>25186.0315519121</v>
      </c>
      <c r="BY170" s="15">
        <f t="shared" ca="1" si="100"/>
        <v>30916.100525929513</v>
      </c>
      <c r="BZ170" s="15">
        <f t="shared" ca="1" si="101"/>
        <v>41766.114965672372</v>
      </c>
      <c r="CA170" s="15">
        <f t="shared" ca="1" si="102"/>
        <v>66094.108448591855</v>
      </c>
      <c r="CB170" s="15">
        <f ca="1">(AU170*DCF!C$10-DCF!C$5*MAX(AU170*DCF!C$10,0)-MAX(AU170-Inputs!$B$6,0)/Inputs!$B$10)*DCF!C$6</f>
        <v>1042.5500377070941</v>
      </c>
      <c r="CC170" s="15">
        <f ca="1">(AV170*DCF!D$10-DCF!D$5*MAX(AV170*DCF!D$10,0)-MAX(AV170-AU170,0)/Inputs!$B$10)*DCF!D$6</f>
        <v>1187.1814932375462</v>
      </c>
      <c r="CD170" s="15">
        <f ca="1">(AW170*DCF!E$10-DCF!E$5*MAX(AW170*DCF!E$10,0)-MAX(AW170-AV170,0)/Inputs!$B$10)*DCF!E$6</f>
        <v>1139.0316224162902</v>
      </c>
      <c r="CE170" s="15">
        <f ca="1">(AX170*DCF!F$10-DCF!F$5*MAX(AX170*DCF!F$10,0)-MAX(AX170-AW170,0)/Inputs!$B$10)*DCF!F$6</f>
        <v>1652.4594202093635</v>
      </c>
      <c r="CF170" s="15">
        <f ca="1">(AY170*DCF!G$10-DCF!G$5*MAX(AY170*DCF!G$10,0)-MAX(AY170-AX170,0)/Inputs!$B$10)*DCF!G$6</f>
        <v>2133.2082119736538</v>
      </c>
      <c r="CG170" s="15">
        <f ca="1">(AZ170*DCF!H$10-DCF!H$5*MAX(AZ170*DCF!H$10,0)-MAX(AZ170-AY170,0)/Inputs!$B$10)*DCF!H$6</f>
        <v>2295.0877275175908</v>
      </c>
      <c r="CH170" s="15">
        <f ca="1">(BA170*DCF!I$10-DCF!I$5*MAX(BA170*DCF!I$10,0)-MAX(BA170-AZ170,0)/Inputs!$B$10)*DCF!I$6</f>
        <v>2782.0771865312731</v>
      </c>
      <c r="CI170" s="15">
        <f ca="1">(BB170*DCF!J$10-DCF!J$5*MAX(BB170*DCF!J$10,0)-MAX(BB170-BA170,0)/Inputs!$B$10)*DCF!J$6</f>
        <v>3412.8352250787025</v>
      </c>
      <c r="CJ170" s="15">
        <f ca="1">(BC170*DCF!K$10-DCF!K$5*MAX(BC170*DCF!K$10,0)-MAX(BC170-BB170,0)/Inputs!$B$10)*DCF!K$6</f>
        <v>3847.8201307967979</v>
      </c>
      <c r="CK170" s="15">
        <f ca="1">(BD170*DCF!L$10-DCF!L$5*MAX(BD170*DCF!L$10,0)-MAX(BD170-BC170,0)/Inputs!$B$10)*DCF!L$6</f>
        <v>3663.5637850806743</v>
      </c>
      <c r="CL170" s="15">
        <f ca="1">(BE170*DCF!M$10-DCF!M$5*MAX(BE170*DCF!M$10,0)-MAX(BE170-BD170,0)/Inputs!$B$10)*DCF!M$6</f>
        <v>4019.678356836655</v>
      </c>
      <c r="CM170" s="15">
        <f ca="1">(BF170*DCF!C$28-DCF!C$5*MAX(BF170*DCF!C$28,0)-MAX(BF170-Inputs!$B$13,0)/Inputs!$B$17)*DCF!C$6</f>
        <v>3432.687189223358</v>
      </c>
      <c r="CN170" s="15">
        <f ca="1">(BG170*DCF!D$28-DCF!D$5*MAX(BG170*DCF!D$28,0)-MAX(BG170-BF170,0)/Inputs!$B$17)*DCF!D$6</f>
        <v>3337.6957318809127</v>
      </c>
      <c r="CO170" s="15">
        <f ca="1">(BH170*DCF!E$28-DCF!E$5*MAX(BH170*DCF!E$28,0)-MAX(BH170-BG170,0)/Inputs!$B$17)*DCF!E$6</f>
        <v>3436.1525589587823</v>
      </c>
      <c r="CP170" s="15">
        <f ca="1">(BI170*DCF!F$28-DCF!F$5*MAX(BI170*DCF!F$28,0)-MAX(BI170-BH170,0)/Inputs!$B$17)*DCF!F$6</f>
        <v>4638.6134160494776</v>
      </c>
      <c r="CQ170" s="15">
        <f ca="1">(BJ170*DCF!G$28-DCF!G$5*MAX(BJ170*DCF!G$28,0)-MAX(BJ170-BI170,0)/Inputs!$B$17)*DCF!G$6</f>
        <v>7623.7828303343631</v>
      </c>
      <c r="CR170" s="15">
        <f ca="1">(BK170*DCF!H$28-DCF!H$5*MAX(BK170*DCF!H$28,0)-MAX(BK170-BJ170,0)/Inputs!$B$17)*DCF!H$6</f>
        <v>8929.4741585545326</v>
      </c>
      <c r="CS170" s="15">
        <f ca="1">(BL170*DCF!I$28-DCF!I$5*MAX(BL170*DCF!I$28,0)-MAX(BL170-BK170,0)/Inputs!$B$17)*DCF!I$6</f>
        <v>8387.0384228849089</v>
      </c>
      <c r="CT170" s="15">
        <f ca="1">(BM170*DCF!J$28-DCF!J$5*MAX(BM170*DCF!J$28,0)-MAX(BM170-BL170,0)/Inputs!$B$17)*DCF!J$6</f>
        <v>8604.015827840858</v>
      </c>
      <c r="CU170" s="15">
        <f ca="1">(BN170*DCF!K$28-DCF!K$5*MAX(BN170*DCF!K$28,0)-MAX(BN170-BM170,0)/Inputs!$B$17)*DCF!K$6</f>
        <v>8936.7986642346823</v>
      </c>
      <c r="CV170" s="15">
        <f ca="1">(BO170*DCF!L$28-DCF!L$5*MAX(BO170*DCF!L$28,0)-MAX(BO170-BN170,0)/Inputs!$B$17)*DCF!L$6</f>
        <v>8147.1594295349578</v>
      </c>
      <c r="CW170" s="15">
        <f ca="1">(BP170*DCF!M$28-DCF!M$5*MAX(BP170*DCF!M$28,0)-MAX(BP170-BO170,0)/Inputs!$B$17)*DCF!M$6</f>
        <v>8478.416413214296</v>
      </c>
      <c r="CX170" s="15">
        <f ca="1">(BQ170*DCF!C$46-DCF!C$5*MAX(BQ170*DCF!C$46,0)-MAX(BQ170-Inputs!$B$20,0)/Inputs!$B$24)*DCF!C$6</f>
        <v>-1048.1999881546856</v>
      </c>
      <c r="CY170" s="15">
        <f ca="1">(BR170*DCF!D$46-DCF!D$5*MAX(BR170*DCF!D$46,0)-MAX(BR170-BQ170,0)/Inputs!$B$24)*DCF!D$6</f>
        <v>-877.89127619756232</v>
      </c>
      <c r="CZ170" s="15">
        <f ca="1">(BS170*DCF!E$46-DCF!E$5*MAX(BS170*DCF!E$46,0)-MAX(BS170-BR170,0)/Inputs!$B$24)*DCF!E$6</f>
        <v>-2648.0162914001444</v>
      </c>
      <c r="DA170" s="15">
        <f ca="1">(BT170*DCF!F$46-DCF!F$5*MAX(BT170*DCF!F$46,0)-MAX(BT170-BS170,0)/Inputs!$B$24)*DCF!F$6</f>
        <v>-2741.3100123998802</v>
      </c>
      <c r="DB170" s="15">
        <f ca="1">(BU170*DCF!G$46-DCF!G$5*MAX(BU170*DCF!G$46,0)-MAX(BU170-BT170,0)/Inputs!$B$24)*DCF!G$6</f>
        <v>-442.81197231793902</v>
      </c>
      <c r="DC170" s="15">
        <f ca="1">(BV170*DCF!H$46-DCF!H$5*MAX(BV170*DCF!H$46,0)-MAX(BV170-BU170,0)/Inputs!$B$24)*DCF!H$6</f>
        <v>-1275.8025727947081</v>
      </c>
      <c r="DD170" s="15">
        <f ca="1">(BW170*DCF!I$46-DCF!I$5*MAX(BW170*DCF!I$46,0)-MAX(BW170-BV170,0)/Inputs!$B$24)*DCF!I$6</f>
        <v>381.27357294686652</v>
      </c>
      <c r="DE170" s="15">
        <f ca="1">(BX170*DCF!J$46-DCF!J$5*MAX(BX170*DCF!J$46,0)-MAX(BX170-BW170,0)/Inputs!$B$24)*DCF!J$6</f>
        <v>-1244.6165786615168</v>
      </c>
      <c r="DF170" s="15">
        <f ca="1">(BY170*DCF!K$46-DCF!K$5*MAX(BY170*DCF!K$46,0)-MAX(BY170-BX170,0)/Inputs!$B$24)*DCF!K$6</f>
        <v>362.31647114116026</v>
      </c>
      <c r="DG170" s="15">
        <f ca="1">(BZ170*DCF!L$46-DCF!L$5*MAX(BZ170*DCF!L$46,0)-MAX(BZ170-BY170,0)/Inputs!$B$24)*DCF!L$6</f>
        <v>431.70421275950417</v>
      </c>
      <c r="DH170" s="15">
        <f ca="1">(CA170*DCF!M$46-DCF!M$5*MAX(CA170*DCF!M$46,0)-MAX(CA170-BZ170,0)/Inputs!$B$24)*DCF!M$6</f>
        <v>95.600811184080044</v>
      </c>
      <c r="DI170" s="15">
        <f ca="1">SUM(CB170:CL170)+BE170*DCF!M$10*(1+Inputs!$B$30)*(1-Inputs!$B$33)*(1-Inputs!$B$30/Inputs!$B$31)/(Inputs!$B$29-Inputs!$B$30)*DCF!M$6</f>
        <v>134911.85867355368</v>
      </c>
      <c r="DJ170" s="15">
        <f ca="1">SUM(CM170:CW170)+BP170*DCF!M$28*(1+Inputs!$B$30)*(1-Inputs!$B$33)*(1-Inputs!$B$30/Inputs!$B$31)/(Inputs!$B$29-Inputs!$B$30)*DCF!M$6</f>
        <v>260774.4245741397</v>
      </c>
      <c r="DK170" s="15">
        <f ca="1">SUM(CX170:DH170)+CA170*DCF!M$46*(1+Inputs!$B$30)*(1-Inputs!$B$33)*(1-Inputs!$B$30/Inputs!$B$31)/(Inputs!$B$29-Inputs!$B$30)*DCF!M$6</f>
        <v>93181.567385290851</v>
      </c>
      <c r="DM170" s="15">
        <f ca="1">DI170+DJ170+DK170+Inputs!$B$34+Inputs!$B$36-Inputs!$B$35</f>
        <v>565718.85063298419</v>
      </c>
    </row>
    <row r="171" spans="1:117" x14ac:dyDescent="0.75">
      <c r="A171" s="11">
        <v>158</v>
      </c>
      <c r="C171" s="23">
        <f t="shared" ca="1" si="105"/>
        <v>0.81279281109054302</v>
      </c>
      <c r="D171" s="23">
        <f t="shared" ca="1" si="105"/>
        <v>-1.7877088717030236</v>
      </c>
      <c r="E171" s="23">
        <f t="shared" ca="1" si="105"/>
        <v>-3.8060044797859564E-2</v>
      </c>
      <c r="F171" s="23">
        <f t="shared" ca="1" si="105"/>
        <v>-0.69370264983265284</v>
      </c>
      <c r="G171" s="23">
        <f t="shared" ca="1" si="105"/>
        <v>-4.129229924861464E-2</v>
      </c>
      <c r="H171" s="23">
        <f t="shared" ca="1" si="105"/>
        <v>1.9706789081923388</v>
      </c>
      <c r="I171" s="23">
        <f t="shared" ca="1" si="105"/>
        <v>0.45301963491462083</v>
      </c>
      <c r="J171" s="23">
        <f t="shared" ca="1" si="105"/>
        <v>0.46297401616686285</v>
      </c>
      <c r="K171" s="23">
        <f t="shared" ca="1" si="105"/>
        <v>0.57148920065228426</v>
      </c>
      <c r="L171" s="23">
        <f t="shared" ca="1" si="105"/>
        <v>-0.75807713434904811</v>
      </c>
      <c r="M171" s="23">
        <f t="shared" ca="1" si="105"/>
        <v>0.54379268622612975</v>
      </c>
      <c r="N171" s="23">
        <f ca="1">SQRT(Inputs!$B$38)*C171+SQRT(1-Inputs!$B$38)*_xlfn.NORM.S.INV(RAND())</f>
        <v>-0.35633507266057196</v>
      </c>
      <c r="O171" s="23">
        <f ca="1">SQRT(Inputs!$B$38)*D171+SQRT(1-Inputs!$B$38)*_xlfn.NORM.S.INV(RAND())</f>
        <v>-0.95600858838467873</v>
      </c>
      <c r="P171" s="23">
        <f ca="1">SQRT(Inputs!$B$38)*E171+SQRT(1-Inputs!$B$38)*_xlfn.NORM.S.INV(RAND())</f>
        <v>-0.22931683000365746</v>
      </c>
      <c r="Q171" s="23">
        <f ca="1">SQRT(Inputs!$B$38)*F171+SQRT(1-Inputs!$B$38)*_xlfn.NORM.S.INV(RAND())</f>
        <v>5.4512910617481758E-2</v>
      </c>
      <c r="R171" s="23">
        <f ca="1">SQRT(Inputs!$B$38)*G171+SQRT(1-Inputs!$B$38)*_xlfn.NORM.S.INV(RAND())</f>
        <v>-1.1605237132305761</v>
      </c>
      <c r="S171" s="23">
        <f ca="1">SQRT(Inputs!$B$38)*H171+SQRT(1-Inputs!$B$38)*_xlfn.NORM.S.INV(RAND())</f>
        <v>0.35719005366640233</v>
      </c>
      <c r="T171" s="23">
        <f ca="1">SQRT(Inputs!$B$38)*I171+SQRT(1-Inputs!$B$38)*_xlfn.NORM.S.INV(RAND())</f>
        <v>0.52220957095199394</v>
      </c>
      <c r="U171" s="23">
        <f ca="1">SQRT(Inputs!$B$38)*J171+SQRT(1-Inputs!$B$38)*_xlfn.NORM.S.INV(RAND())</f>
        <v>-0.11666406090671483</v>
      </c>
      <c r="V171" s="23">
        <f ca="1">SQRT(Inputs!$B$38)*K171+SQRT(1-Inputs!$B$38)*_xlfn.NORM.S.INV(RAND())</f>
        <v>1.5478511345867236</v>
      </c>
      <c r="W171" s="23">
        <f ca="1">SQRT(Inputs!$B$38)*L171+SQRT(1-Inputs!$B$38)*_xlfn.NORM.S.INV(RAND())</f>
        <v>-1.7543147965734409</v>
      </c>
      <c r="X171" s="23">
        <f ca="1">SQRT(Inputs!$B$38)*M171+SQRT(1-Inputs!$B$38)*_xlfn.NORM.S.INV(RAND())</f>
        <v>0.7214128292269113</v>
      </c>
      <c r="Y171" s="23">
        <f ca="1">SQRT(Inputs!$B$38)*C171+SQRT(1-Inputs!$B$38)*_xlfn.NORM.S.INV(RAND())</f>
        <v>1.9484355395660744</v>
      </c>
      <c r="Z171" s="23">
        <f ca="1">SQRT(Inputs!$B$38)*D171+SQRT(1-Inputs!$B$38)*_xlfn.NORM.S.INV(RAND())</f>
        <v>0.99503075474432812</v>
      </c>
      <c r="AA171" s="23">
        <f ca="1">SQRT(Inputs!$B$38)*E171+SQRT(1-Inputs!$B$38)*_xlfn.NORM.S.INV(RAND())</f>
        <v>0.55626113295271684</v>
      </c>
      <c r="AB171" s="23">
        <f ca="1">SQRT(Inputs!$B$38)*F171+SQRT(1-Inputs!$B$38)*_xlfn.NORM.S.INV(RAND())</f>
        <v>-1.2738442865909729</v>
      </c>
      <c r="AC171" s="23">
        <f ca="1">SQRT(Inputs!$B$38)*G171+SQRT(1-Inputs!$B$38)*_xlfn.NORM.S.INV(RAND())</f>
        <v>-0.60536947393862761</v>
      </c>
      <c r="AD171" s="23">
        <f ca="1">SQRT(Inputs!$B$38)*H171+SQRT(1-Inputs!$B$38)*_xlfn.NORM.S.INV(RAND())</f>
        <v>9.5052154246907272E-2</v>
      </c>
      <c r="AE171" s="23">
        <f ca="1">SQRT(Inputs!$B$38)*I171+SQRT(1-Inputs!$B$38)*_xlfn.NORM.S.INV(RAND())</f>
        <v>-0.42868316708855686</v>
      </c>
      <c r="AF171" s="23">
        <f ca="1">SQRT(Inputs!$B$38)*J171+SQRT(1-Inputs!$B$38)*_xlfn.NORM.S.INV(RAND())</f>
        <v>1.0875598109073026</v>
      </c>
      <c r="AG171" s="23">
        <f ca="1">SQRT(Inputs!$B$38)*K171+SQRT(1-Inputs!$B$38)*_xlfn.NORM.S.INV(RAND())</f>
        <v>1.0675550849062996</v>
      </c>
      <c r="AH171" s="23">
        <f ca="1">SQRT(Inputs!$B$38)*L171+SQRT(1-Inputs!$B$38)*_xlfn.NORM.S.INV(RAND())</f>
        <v>-0.65313662008023421</v>
      </c>
      <c r="AI171" s="23">
        <f ca="1">SQRT(Inputs!$B$38)*M171+SQRT(1-Inputs!$B$38)*_xlfn.NORM.S.INV(RAND())</f>
        <v>-0.38201259704918877</v>
      </c>
      <c r="AJ171" s="23">
        <f ca="1">SQRT(Inputs!$B$38)*C171+SQRT(1-Inputs!$B$38)*_xlfn.NORM.S.INV(RAND())</f>
        <v>2.3457896685651525</v>
      </c>
      <c r="AK171" s="23">
        <f ca="1">SQRT(Inputs!$B$38)*D171+SQRT(1-Inputs!$B$38)*_xlfn.NORM.S.INV(RAND())</f>
        <v>-1.0296709859714532</v>
      </c>
      <c r="AL171" s="23">
        <f ca="1">SQRT(Inputs!$B$38)*E171+SQRT(1-Inputs!$B$38)*_xlfn.NORM.S.INV(RAND())</f>
        <v>1.9054749539881195</v>
      </c>
      <c r="AM171" s="23">
        <f ca="1">SQRT(Inputs!$B$38)*F171+SQRT(1-Inputs!$B$38)*_xlfn.NORM.S.INV(RAND())</f>
        <v>-2.8605922861556698</v>
      </c>
      <c r="AN171" s="23">
        <f ca="1">SQRT(Inputs!$B$38)*G171+SQRT(1-Inputs!$B$38)*_xlfn.NORM.S.INV(RAND())</f>
        <v>0.78498836438788377</v>
      </c>
      <c r="AO171" s="23">
        <f ca="1">SQRT(Inputs!$B$38)*H171+SQRT(1-Inputs!$B$38)*_xlfn.NORM.S.INV(RAND())</f>
        <v>0.97532902420838763</v>
      </c>
      <c r="AP171" s="23">
        <f ca="1">SQRT(Inputs!$B$38)*I171+SQRT(1-Inputs!$B$38)*_xlfn.NORM.S.INV(RAND())</f>
        <v>0.98207024948805466</v>
      </c>
      <c r="AQ171" s="23">
        <f ca="1">SQRT(Inputs!$B$38)*J171+SQRT(1-Inputs!$B$38)*_xlfn.NORM.S.INV(RAND())</f>
        <v>-0.62999244518148056</v>
      </c>
      <c r="AR171" s="23">
        <f ca="1">SQRT(Inputs!$B$38)*K171+SQRT(1-Inputs!$B$38)*_xlfn.NORM.S.INV(RAND())</f>
        <v>1.485731039233037</v>
      </c>
      <c r="AS171" s="23">
        <f ca="1">SQRT(Inputs!$B$38)*L171+SQRT(1-Inputs!$B$38)*_xlfn.NORM.S.INV(RAND())</f>
        <v>0.94577185454145163</v>
      </c>
      <c r="AT171" s="23">
        <f ca="1">SQRT(Inputs!$B$38)*M171+SQRT(1-Inputs!$B$38)*_xlfn.NORM.S.INV(RAND())</f>
        <v>-0.56366351389988012</v>
      </c>
      <c r="AU171" s="15">
        <f ca="1">Inputs!$B$6*EXP($B$8-0.5*C$5^2+C$5*N171)</f>
        <v>4684.1107189785916</v>
      </c>
      <c r="AV171" s="15">
        <f t="shared" ca="1" si="73"/>
        <v>4953.9988843355932</v>
      </c>
      <c r="AW171" s="15">
        <f t="shared" ca="1" si="74"/>
        <v>5856.5471589854196</v>
      </c>
      <c r="AX171" s="15">
        <f t="shared" ca="1" si="75"/>
        <v>7199.1188492993006</v>
      </c>
      <c r="AY171" s="15">
        <f t="shared" ca="1" si="76"/>
        <v>7682.8904193650415</v>
      </c>
      <c r="AZ171" s="15">
        <f t="shared" ca="1" si="77"/>
        <v>9773.3406658924105</v>
      </c>
      <c r="BA171" s="15">
        <f t="shared" ca="1" si="78"/>
        <v>12631.932012853822</v>
      </c>
      <c r="BB171" s="15">
        <f t="shared" ca="1" si="79"/>
        <v>15285.619234205233</v>
      </c>
      <c r="BC171" s="15">
        <f t="shared" ca="1" si="80"/>
        <v>21737.94698554893</v>
      </c>
      <c r="BD171" s="15">
        <f t="shared" ca="1" si="81"/>
        <v>22600.906503259441</v>
      </c>
      <c r="BE171" s="15">
        <f t="shared" ca="1" si="82"/>
        <v>29575.336855438763</v>
      </c>
      <c r="BF171" s="15">
        <f ca="1">Inputs!$B$13*EXP($B$9-0.5*C$6^2+C$6*Y171)</f>
        <v>20352.154891072136</v>
      </c>
      <c r="BG171" s="15">
        <f t="shared" ca="1" si="83"/>
        <v>29682.042199662981</v>
      </c>
      <c r="BH171" s="15">
        <f t="shared" ca="1" si="84"/>
        <v>39771.102476854823</v>
      </c>
      <c r="BI171" s="15">
        <f t="shared" ca="1" si="85"/>
        <v>40017.553872864482</v>
      </c>
      <c r="BJ171" s="15">
        <f t="shared" ca="1" si="86"/>
        <v>44959.433418902736</v>
      </c>
      <c r="BK171" s="15">
        <f t="shared" ca="1" si="87"/>
        <v>55897.881979960541</v>
      </c>
      <c r="BL171" s="15">
        <f t="shared" ca="1" si="88"/>
        <v>64953.291085384619</v>
      </c>
      <c r="BM171" s="15">
        <f t="shared" ca="1" si="89"/>
        <v>91391.252143929101</v>
      </c>
      <c r="BN171" s="15">
        <f t="shared" ca="1" si="90"/>
        <v>127739.56046691269</v>
      </c>
      <c r="BO171" s="15">
        <f t="shared" ca="1" si="91"/>
        <v>145679.57666129706</v>
      </c>
      <c r="BP171" s="15">
        <f t="shared" ca="1" si="92"/>
        <v>171709.40161505752</v>
      </c>
      <c r="BQ171" s="15">
        <f ca="1">Inputs!$B$20*EXP($B$10-0.5*C$7^2+C$7*AJ171)</f>
        <v>9857.0249360029411</v>
      </c>
      <c r="BR171" s="15">
        <f t="shared" ca="1" si="93"/>
        <v>9644.2606528079377</v>
      </c>
      <c r="BS171" s="15">
        <f t="shared" ca="1" si="94"/>
        <v>22828.008663332301</v>
      </c>
      <c r="BT171" s="15">
        <f t="shared" ca="1" si="95"/>
        <v>14861.345720643849</v>
      </c>
      <c r="BU171" s="15">
        <f t="shared" ca="1" si="96"/>
        <v>24904.349420241029</v>
      </c>
      <c r="BV171" s="15">
        <f t="shared" ca="1" si="97"/>
        <v>43164.267551049728</v>
      </c>
      <c r="BW171" s="15">
        <f t="shared" ca="1" si="98"/>
        <v>74149.237523527801</v>
      </c>
      <c r="BX171" s="15">
        <f t="shared" ca="1" si="99"/>
        <v>91404.774150224504</v>
      </c>
      <c r="BY171" s="15">
        <f t="shared" ca="1" si="100"/>
        <v>170180.94690920529</v>
      </c>
      <c r="BZ171" s="15">
        <f t="shared" ca="1" si="101"/>
        <v>284132.23095375433</v>
      </c>
      <c r="CA171" s="15">
        <f t="shared" ca="1" si="102"/>
        <v>361079.27961512929</v>
      </c>
      <c r="CB171" s="15">
        <f ca="1">(AU171*DCF!C$10-DCF!C$5*MAX(AU171*DCF!C$10,0)-MAX(AU171-Inputs!$B$6,0)/Inputs!$B$10)*DCF!C$6</f>
        <v>1045.0574108042538</v>
      </c>
      <c r="CC171" s="15">
        <f ca="1">(AV171*DCF!D$10-DCF!D$5*MAX(AV171*DCF!D$10,0)-MAX(AV171-AU171,0)/Inputs!$B$10)*DCF!D$6</f>
        <v>1141.6985001688006</v>
      </c>
      <c r="CD171" s="15">
        <f ca="1">(AW171*DCF!E$10-DCF!E$5*MAX(AW171*DCF!E$10,0)-MAX(AW171-AV171,0)/Inputs!$B$10)*DCF!E$6</f>
        <v>1148.8922631362257</v>
      </c>
      <c r="CE171" s="15">
        <f ca="1">(AX171*DCF!F$10-DCF!F$5*MAX(AX171*DCF!F$10,0)-MAX(AX171-AW171,0)/Inputs!$B$10)*DCF!F$6</f>
        <v>1292.2002891887646</v>
      </c>
      <c r="CF171" s="15">
        <f ca="1">(AY171*DCF!G$10-DCF!G$5*MAX(AY171*DCF!G$10,0)-MAX(AY171-AX171,0)/Inputs!$B$10)*DCF!G$6</f>
        <v>1489.9923219084214</v>
      </c>
      <c r="CG171" s="15">
        <f ca="1">(AZ171*DCF!H$10-DCF!H$5*MAX(AZ171*DCF!H$10,0)-MAX(AZ171-AY171,0)/Inputs!$B$10)*DCF!H$6</f>
        <v>1526.3041829767915</v>
      </c>
      <c r="CH171" s="15">
        <f ca="1">(BA171*DCF!I$10-DCF!I$5*MAX(BA171*DCF!I$10,0)-MAX(BA171-AZ171,0)/Inputs!$B$10)*DCF!I$6</f>
        <v>1838.4840275752786</v>
      </c>
      <c r="CI171" s="15">
        <f ca="1">(BB171*DCF!J$10-DCF!J$5*MAX(BB171*DCF!J$10,0)-MAX(BB171-BA171,0)/Inputs!$B$10)*DCF!J$6</f>
        <v>2220.9251590437025</v>
      </c>
      <c r="CJ171" s="15">
        <f ca="1">(BC171*DCF!K$10-DCF!K$5*MAX(BC171*DCF!K$10,0)-MAX(BC171-BB171,0)/Inputs!$B$10)*DCF!K$6</f>
        <v>2596.2326885227762</v>
      </c>
      <c r="CK171" s="15">
        <f ca="1">(BD171*DCF!L$10-DCF!L$5*MAX(BD171*DCF!L$10,0)-MAX(BD171-BC171,0)/Inputs!$B$10)*DCF!L$6</f>
        <v>3297.051840619808</v>
      </c>
      <c r="CL171" s="15">
        <f ca="1">(BE171*DCF!M$10-DCF!M$5*MAX(BE171*DCF!M$10,0)-MAX(BE171-BD171,0)/Inputs!$B$10)*DCF!M$6</f>
        <v>3340.2923323772789</v>
      </c>
      <c r="CM171" s="15">
        <f ca="1">(BF171*DCF!C$28-DCF!C$5*MAX(BF171*DCF!C$28,0)-MAX(BF171-Inputs!$B$13,0)/Inputs!$B$17)*DCF!C$6</f>
        <v>4140.8696300320753</v>
      </c>
      <c r="CN171" s="15">
        <f ca="1">(BG171*DCF!D$28-DCF!D$5*MAX(BG171*DCF!D$28,0)-MAX(BG171-BF171,0)/Inputs!$B$17)*DCF!D$6</f>
        <v>6751.5532740538292</v>
      </c>
      <c r="CO171" s="15">
        <f ca="1">(BH171*DCF!E$28-DCF!E$5*MAX(BH171*DCF!E$28,0)-MAX(BH171-BG171,0)/Inputs!$B$17)*DCF!E$6</f>
        <v>9275.4694964158243</v>
      </c>
      <c r="CP171" s="15">
        <f ca="1">(BI171*DCF!F$28-DCF!F$5*MAX(BI171*DCF!F$28,0)-MAX(BI171-BH171,0)/Inputs!$B$17)*DCF!F$6</f>
        <v>10818.841407494378</v>
      </c>
      <c r="CQ171" s="15">
        <f ca="1">(BJ171*DCF!G$28-DCF!G$5*MAX(BJ171*DCF!G$28,0)-MAX(BJ171-BI171,0)/Inputs!$B$17)*DCF!G$6</f>
        <v>10833.890786937987</v>
      </c>
      <c r="CR171" s="15">
        <f ca="1">(BK171*DCF!H$28-DCF!H$5*MAX(BK171*DCF!H$28,0)-MAX(BK171-BJ171,0)/Inputs!$B$17)*DCF!H$6</f>
        <v>12124.634985101098</v>
      </c>
      <c r="CS171" s="15">
        <f ca="1">(BL171*DCF!I$28-DCF!I$5*MAX(BL171*DCF!I$28,0)-MAX(BL171-BK171,0)/Inputs!$B$17)*DCF!I$6</f>
        <v>13974.234847867418</v>
      </c>
      <c r="CT171" s="15">
        <f ca="1">(BM171*DCF!J$28-DCF!J$5*MAX(BM171*DCF!J$28,0)-MAX(BM171-BL171,0)/Inputs!$B$17)*DCF!J$6</f>
        <v>16882.378534000218</v>
      </c>
      <c r="CU171" s="15">
        <f ca="1">(BN171*DCF!K$28-DCF!K$5*MAX(BN171*DCF!K$28,0)-MAX(BN171-BM171,0)/Inputs!$B$17)*DCF!K$6</f>
        <v>22524.269749016908</v>
      </c>
      <c r="CV171" s="15">
        <f ca="1">(BO171*DCF!L$28-DCF!L$5*MAX(BO171*DCF!L$28,0)-MAX(BO171-BN171,0)/Inputs!$B$17)*DCF!L$6</f>
        <v>27036.190592709641</v>
      </c>
      <c r="CW171" s="15">
        <f ca="1">(BP171*DCF!M$28-DCF!M$5*MAX(BP171*DCF!M$28,0)-MAX(BP171-BO171,0)/Inputs!$B$17)*DCF!M$6</f>
        <v>29586.375159669398</v>
      </c>
      <c r="CX171" s="15">
        <f ca="1">(BQ171*DCF!C$46-DCF!C$5*MAX(BQ171*DCF!C$46,0)-MAX(BQ171-Inputs!$B$20,0)/Inputs!$B$24)*DCF!C$6</f>
        <v>-5350.8255907641624</v>
      </c>
      <c r="CY171" s="15">
        <f ca="1">(BR171*DCF!D$46-DCF!D$5*MAX(BR171*DCF!D$46,0)-MAX(BR171-BQ171,0)/Inputs!$B$24)*DCF!D$6</f>
        <v>-1646.0503863685549</v>
      </c>
      <c r="CZ171" s="15">
        <f ca="1">(BS171*DCF!E$46-DCF!E$5*MAX(BS171*DCF!E$46,0)-MAX(BS171-BR171,0)/Inputs!$B$24)*DCF!E$6</f>
        <v>-7896.1222938907513</v>
      </c>
      <c r="DA171" s="15">
        <f ca="1">(BT171*DCF!F$46-DCF!F$5*MAX(BT171*DCF!F$46,0)-MAX(BT171-BS171,0)/Inputs!$B$24)*DCF!F$6</f>
        <v>-1082.2971559725136</v>
      </c>
      <c r="DB171" s="15">
        <f ca="1">(BU171*DCF!G$46-DCF!G$5*MAX(BU171*DCF!G$46,0)-MAX(BU171-BT171,0)/Inputs!$B$24)*DCF!G$6</f>
        <v>-4216.001128530228</v>
      </c>
      <c r="DC171" s="15">
        <f ca="1">(BV171*DCF!H$46-DCF!H$5*MAX(BV171*DCF!H$46,0)-MAX(BV171-BU171,0)/Inputs!$B$24)*DCF!H$6</f>
        <v>-5674.157678774186</v>
      </c>
      <c r="DD171" s="15">
        <f ca="1">(BW171*DCF!I$46-DCF!I$5*MAX(BW171*DCF!I$46,0)-MAX(BW171-BV171,0)/Inputs!$B$24)*DCF!I$6</f>
        <v>-7182.0808298881902</v>
      </c>
      <c r="DE171" s="15">
        <f ca="1">(BX171*DCF!J$46-DCF!J$5*MAX(BX171*DCF!J$46,0)-MAX(BX171-BW171,0)/Inputs!$B$24)*DCF!J$6</f>
        <v>-741.7089609425492</v>
      </c>
      <c r="DF171" s="15">
        <f ca="1">(BY171*DCF!K$46-DCF!K$5*MAX(BY171*DCF!K$46,0)-MAX(BY171-BX171,0)/Inputs!$B$24)*DCF!K$6</f>
        <v>-9576.7607487597506</v>
      </c>
      <c r="DG171" s="15">
        <f ca="1">(BZ171*DCF!L$46-DCF!L$5*MAX(BZ171*DCF!L$46,0)-MAX(BZ171-BY171,0)/Inputs!$B$24)*DCF!L$6</f>
        <v>-6146.8065098448442</v>
      </c>
      <c r="DH171" s="15">
        <f ca="1">(CA171*DCF!M$46-DCF!M$5*MAX(CA171*DCF!M$46,0)-MAX(CA171-BZ171,0)/Inputs!$B$24)*DCF!M$6</f>
        <v>12220.940608717799</v>
      </c>
      <c r="DI171" s="15">
        <f ca="1">SUM(CB171:CL171)+BE171*DCF!M$10*(1+Inputs!$B$30)*(1-Inputs!$B$33)*(1-Inputs!$B$30/Inputs!$B$31)/(Inputs!$B$29-Inputs!$B$30)*DCF!M$6</f>
        <v>103245.68457835019</v>
      </c>
      <c r="DJ171" s="15">
        <f ca="1">SUM(CM171:CW171)+BP171*DCF!M$28*(1+Inputs!$B$30)*(1-Inputs!$B$33)*(1-Inputs!$B$30/Inputs!$B$31)/(Inputs!$B$29-Inputs!$B$30)*DCF!M$6</f>
        <v>801108.0888852661</v>
      </c>
      <c r="DK171" s="15">
        <f ca="1">SUM(CX171:DH171)+CA171*DCF!M$46*(1+Inputs!$B$30)*(1-Inputs!$B$33)*(1-Inputs!$B$30/Inputs!$B$31)/(Inputs!$B$29-Inputs!$B$30)*DCF!M$6</f>
        <v>520979.46818502073</v>
      </c>
      <c r="DM171" s="15">
        <f ca="1">DI171+DJ171+DK171+Inputs!$B$34+Inputs!$B$36-Inputs!$B$35</f>
        <v>1502184.241648637</v>
      </c>
    </row>
    <row r="172" spans="1:117" x14ac:dyDescent="0.75">
      <c r="A172" s="11">
        <v>159</v>
      </c>
      <c r="C172" s="23">
        <f t="shared" ca="1" si="105"/>
        <v>-0.68225099341246664</v>
      </c>
      <c r="D172" s="23">
        <f t="shared" ca="1" si="105"/>
        <v>-1.3879580435197727</v>
      </c>
      <c r="E172" s="23">
        <f t="shared" ca="1" si="105"/>
        <v>2.3101454704791413</v>
      </c>
      <c r="F172" s="23">
        <f t="shared" ca="1" si="105"/>
        <v>1.8358907008210485</v>
      </c>
      <c r="G172" s="23">
        <f t="shared" ca="1" si="105"/>
        <v>-0.69000894180363115</v>
      </c>
      <c r="H172" s="23">
        <f t="shared" ca="1" si="105"/>
        <v>1.004568570932295E-2</v>
      </c>
      <c r="I172" s="23">
        <f t="shared" ca="1" si="105"/>
        <v>0.37717167719097133</v>
      </c>
      <c r="J172" s="23">
        <f t="shared" ca="1" si="105"/>
        <v>0.86421917483382915</v>
      </c>
      <c r="K172" s="23">
        <f t="shared" ca="1" si="105"/>
        <v>0.95207673690956174</v>
      </c>
      <c r="L172" s="23">
        <f t="shared" ca="1" si="105"/>
        <v>-1.7672279093460628</v>
      </c>
      <c r="M172" s="23">
        <f t="shared" ca="1" si="105"/>
        <v>0.81137253850662761</v>
      </c>
      <c r="N172" s="23">
        <f ca="1">SQRT(Inputs!$B$38)*C172+SQRT(1-Inputs!$B$38)*_xlfn.NORM.S.INV(RAND())</f>
        <v>0.53308426166023759</v>
      </c>
      <c r="O172" s="23">
        <f ca="1">SQRT(Inputs!$B$38)*D172+SQRT(1-Inputs!$B$38)*_xlfn.NORM.S.INV(RAND())</f>
        <v>-0.62558944269633321</v>
      </c>
      <c r="P172" s="23">
        <f ca="1">SQRT(Inputs!$B$38)*E172+SQRT(1-Inputs!$B$38)*_xlfn.NORM.S.INV(RAND())</f>
        <v>0.80174841137783182</v>
      </c>
      <c r="Q172" s="23">
        <f ca="1">SQRT(Inputs!$B$38)*F172+SQRT(1-Inputs!$B$38)*_xlfn.NORM.S.INV(RAND())</f>
        <v>1.5445929382871761</v>
      </c>
      <c r="R172" s="23">
        <f ca="1">SQRT(Inputs!$B$38)*G172+SQRT(1-Inputs!$B$38)*_xlfn.NORM.S.INV(RAND())</f>
        <v>0.92418953890261712</v>
      </c>
      <c r="S172" s="23">
        <f ca="1">SQRT(Inputs!$B$38)*H172+SQRT(1-Inputs!$B$38)*_xlfn.NORM.S.INV(RAND())</f>
        <v>-0.41452041759232383</v>
      </c>
      <c r="T172" s="23">
        <f ca="1">SQRT(Inputs!$B$38)*I172+SQRT(1-Inputs!$B$38)*_xlfn.NORM.S.INV(RAND())</f>
        <v>-0.22810472144501071</v>
      </c>
      <c r="U172" s="23">
        <f ca="1">SQRT(Inputs!$B$38)*J172+SQRT(1-Inputs!$B$38)*_xlfn.NORM.S.INV(RAND())</f>
        <v>2.3214270282942571</v>
      </c>
      <c r="V172" s="23">
        <f ca="1">SQRT(Inputs!$B$38)*K172+SQRT(1-Inputs!$B$38)*_xlfn.NORM.S.INV(RAND())</f>
        <v>1.2888191463301188</v>
      </c>
      <c r="W172" s="23">
        <f ca="1">SQRT(Inputs!$B$38)*L172+SQRT(1-Inputs!$B$38)*_xlfn.NORM.S.INV(RAND())</f>
        <v>-0.30516052800085303</v>
      </c>
      <c r="X172" s="23">
        <f ca="1">SQRT(Inputs!$B$38)*M172+SQRT(1-Inputs!$B$38)*_xlfn.NORM.S.INV(RAND())</f>
        <v>0.41801840610522817</v>
      </c>
      <c r="Y172" s="23">
        <f ca="1">SQRT(Inputs!$B$38)*C172+SQRT(1-Inputs!$B$38)*_xlfn.NORM.S.INV(RAND())</f>
        <v>-1.5192944898205729</v>
      </c>
      <c r="Z172" s="23">
        <f ca="1">SQRT(Inputs!$B$38)*D172+SQRT(1-Inputs!$B$38)*_xlfn.NORM.S.INV(RAND())</f>
        <v>-0.6966562973293694</v>
      </c>
      <c r="AA172" s="23">
        <f ca="1">SQRT(Inputs!$B$38)*E172+SQRT(1-Inputs!$B$38)*_xlfn.NORM.S.INV(RAND())</f>
        <v>1.6931710604415013</v>
      </c>
      <c r="AB172" s="23">
        <f ca="1">SQRT(Inputs!$B$38)*F172+SQRT(1-Inputs!$B$38)*_xlfn.NORM.S.INV(RAND())</f>
        <v>1.8201114851893545</v>
      </c>
      <c r="AC172" s="23">
        <f ca="1">SQRT(Inputs!$B$38)*G172+SQRT(1-Inputs!$B$38)*_xlfn.NORM.S.INV(RAND())</f>
        <v>-1.4932665237898477</v>
      </c>
      <c r="AD172" s="23">
        <f ca="1">SQRT(Inputs!$B$38)*H172+SQRT(1-Inputs!$B$38)*_xlfn.NORM.S.INV(RAND())</f>
        <v>-0.9778219325929085</v>
      </c>
      <c r="AE172" s="23">
        <f ca="1">SQRT(Inputs!$B$38)*I172+SQRT(1-Inputs!$B$38)*_xlfn.NORM.S.INV(RAND())</f>
        <v>1.5786484520803508</v>
      </c>
      <c r="AF172" s="23">
        <f ca="1">SQRT(Inputs!$B$38)*J172+SQRT(1-Inputs!$B$38)*_xlfn.NORM.S.INV(RAND())</f>
        <v>-0.35250855006943299</v>
      </c>
      <c r="AG172" s="23">
        <f ca="1">SQRT(Inputs!$B$38)*K172+SQRT(1-Inputs!$B$38)*_xlfn.NORM.S.INV(RAND())</f>
        <v>1.2061422884841915</v>
      </c>
      <c r="AH172" s="23">
        <f ca="1">SQRT(Inputs!$B$38)*L172+SQRT(1-Inputs!$B$38)*_xlfn.NORM.S.INV(RAND())</f>
        <v>-2.1356328278200776</v>
      </c>
      <c r="AI172" s="23">
        <f ca="1">SQRT(Inputs!$B$38)*M172+SQRT(1-Inputs!$B$38)*_xlfn.NORM.S.INV(RAND())</f>
        <v>1.5274158980929113</v>
      </c>
      <c r="AJ172" s="23">
        <f ca="1">SQRT(Inputs!$B$38)*C172+SQRT(1-Inputs!$B$38)*_xlfn.NORM.S.INV(RAND())</f>
        <v>-0.29295411513403657</v>
      </c>
      <c r="AK172" s="23">
        <f ca="1">SQRT(Inputs!$B$38)*D172+SQRT(1-Inputs!$B$38)*_xlfn.NORM.S.INV(RAND())</f>
        <v>-0.44034059965555827</v>
      </c>
      <c r="AL172" s="23">
        <f ca="1">SQRT(Inputs!$B$38)*E172+SQRT(1-Inputs!$B$38)*_xlfn.NORM.S.INV(RAND())</f>
        <v>1.5550383268856811</v>
      </c>
      <c r="AM172" s="23">
        <f ca="1">SQRT(Inputs!$B$38)*F172+SQRT(1-Inputs!$B$38)*_xlfn.NORM.S.INV(RAND())</f>
        <v>1.9574118620407264</v>
      </c>
      <c r="AN172" s="23">
        <f ca="1">SQRT(Inputs!$B$38)*G172+SQRT(1-Inputs!$B$38)*_xlfn.NORM.S.INV(RAND())</f>
        <v>0.64963911356712734</v>
      </c>
      <c r="AO172" s="23">
        <f ca="1">SQRT(Inputs!$B$38)*H172+SQRT(1-Inputs!$B$38)*_xlfn.NORM.S.INV(RAND())</f>
        <v>-0.42710670149033997</v>
      </c>
      <c r="AP172" s="23">
        <f ca="1">SQRT(Inputs!$B$38)*I172+SQRT(1-Inputs!$B$38)*_xlfn.NORM.S.INV(RAND())</f>
        <v>0.35266770249146362</v>
      </c>
      <c r="AQ172" s="23">
        <f ca="1">SQRT(Inputs!$B$38)*J172+SQRT(1-Inputs!$B$38)*_xlfn.NORM.S.INV(RAND())</f>
        <v>1.3991266270026141</v>
      </c>
      <c r="AR172" s="23">
        <f ca="1">SQRT(Inputs!$B$38)*K172+SQRT(1-Inputs!$B$38)*_xlfn.NORM.S.INV(RAND())</f>
        <v>-6.6437888605918372E-2</v>
      </c>
      <c r="AS172" s="23">
        <f ca="1">SQRT(Inputs!$B$38)*L172+SQRT(1-Inputs!$B$38)*_xlfn.NORM.S.INV(RAND())</f>
        <v>-0.59461191594738649</v>
      </c>
      <c r="AT172" s="23">
        <f ca="1">SQRT(Inputs!$B$38)*M172+SQRT(1-Inputs!$B$38)*_xlfn.NORM.S.INV(RAND())</f>
        <v>1.5709995232818112</v>
      </c>
      <c r="AU172" s="15">
        <f ca="1">Inputs!$B$6*EXP($B$8-0.5*C$5^2+C$5*N172)</f>
        <v>5409.4592065386651</v>
      </c>
      <c r="AV172" s="15">
        <f t="shared" ca="1" si="73"/>
        <v>6005.9481596504484</v>
      </c>
      <c r="AW172" s="15">
        <f t="shared" ca="1" si="74"/>
        <v>8159.5312270687591</v>
      </c>
      <c r="AX172" s="15">
        <f t="shared" ca="1" si="75"/>
        <v>12082.343378531559</v>
      </c>
      <c r="AY172" s="15">
        <f t="shared" ca="1" si="76"/>
        <v>16448.786957799806</v>
      </c>
      <c r="AZ172" s="15">
        <f t="shared" ca="1" si="77"/>
        <v>19219.664132077742</v>
      </c>
      <c r="BA172" s="15">
        <f t="shared" ca="1" si="78"/>
        <v>22965.103362067766</v>
      </c>
      <c r="BB172" s="15">
        <f t="shared" ca="1" si="79"/>
        <v>35478.677710673328</v>
      </c>
      <c r="BC172" s="15">
        <f t="shared" ca="1" si="80"/>
        <v>49208.901622440026</v>
      </c>
      <c r="BD172" s="15">
        <f t="shared" ca="1" si="81"/>
        <v>58589.155523662521</v>
      </c>
      <c r="BE172" s="15">
        <f t="shared" ca="1" si="82"/>
        <v>74579.609868257234</v>
      </c>
      <c r="BF172" s="15">
        <f ca="1">Inputs!$B$13*EXP($B$9-0.5*C$6^2+C$6*Y172)</f>
        <v>10234.018607500357</v>
      </c>
      <c r="BG172" s="15">
        <f t="shared" ca="1" si="83"/>
        <v>10999.253861507683</v>
      </c>
      <c r="BH172" s="15">
        <f t="shared" ca="1" si="84"/>
        <v>17796.302608860369</v>
      </c>
      <c r="BI172" s="15">
        <f t="shared" ca="1" si="85"/>
        <v>28829.189317479417</v>
      </c>
      <c r="BJ172" s="15">
        <f t="shared" ca="1" si="86"/>
        <v>28498.298887721066</v>
      </c>
      <c r="BK172" s="15">
        <f t="shared" ca="1" si="87"/>
        <v>30616.701454623802</v>
      </c>
      <c r="BL172" s="15">
        <f t="shared" ca="1" si="88"/>
        <v>46146.493150837909</v>
      </c>
      <c r="BM172" s="15">
        <f t="shared" ca="1" si="89"/>
        <v>54293.586670756784</v>
      </c>
      <c r="BN172" s="15">
        <f t="shared" ca="1" si="90"/>
        <v>77158.177761788582</v>
      </c>
      <c r="BO172" s="15">
        <f t="shared" ca="1" si="91"/>
        <v>74065.355621832365</v>
      </c>
      <c r="BP172" s="15">
        <f t="shared" ca="1" si="92"/>
        <v>108383.21295420318</v>
      </c>
      <c r="BQ172" s="15">
        <f ca="1">Inputs!$B$20*EXP($B$10-0.5*C$7^2+C$7*AJ172)</f>
        <v>3866.1827610156361</v>
      </c>
      <c r="BR172" s="15">
        <f t="shared" ca="1" si="93"/>
        <v>4561.2914649403347</v>
      </c>
      <c r="BS172" s="15">
        <f t="shared" ca="1" si="94"/>
        <v>9762.85253309982</v>
      </c>
      <c r="BT172" s="15">
        <f t="shared" ca="1" si="95"/>
        <v>22494.656989775711</v>
      </c>
      <c r="BU172" s="15">
        <f t="shared" ca="1" si="96"/>
        <v>36481.535036821013</v>
      </c>
      <c r="BV172" s="15">
        <f t="shared" ca="1" si="97"/>
        <v>46099.866437635465</v>
      </c>
      <c r="BW172" s="15">
        <f t="shared" ca="1" si="98"/>
        <v>69315.202477054525</v>
      </c>
      <c r="BX172" s="15">
        <f t="shared" ca="1" si="99"/>
        <v>128338.08344531195</v>
      </c>
      <c r="BY172" s="15">
        <f t="shared" ca="1" si="100"/>
        <v>177552.14207997103</v>
      </c>
      <c r="BZ172" s="15">
        <f t="shared" ca="1" si="101"/>
        <v>223333.72045949049</v>
      </c>
      <c r="CA172" s="15">
        <f t="shared" ca="1" si="102"/>
        <v>414741.84976752981</v>
      </c>
      <c r="CB172" s="15">
        <f ca="1">(AU172*DCF!C$10-DCF!C$5*MAX(AU172*DCF!C$10,0)-MAX(AU172-Inputs!$B$6,0)/Inputs!$B$10)*DCF!C$6</f>
        <v>1039.8855468012391</v>
      </c>
      <c r="CC172" s="15">
        <f ca="1">(AV172*DCF!D$10-DCF!D$5*MAX(AV172*DCF!D$10,0)-MAX(AV172-AU172,0)/Inputs!$B$10)*DCF!D$6</f>
        <v>1318.4709549602264</v>
      </c>
      <c r="CD172" s="15">
        <f ca="1">(AW172*DCF!E$10-DCF!E$5*MAX(AW172*DCF!E$10,0)-MAX(AW172-AV172,0)/Inputs!$B$10)*DCF!E$6</f>
        <v>1398.8297812550527</v>
      </c>
      <c r="CE172" s="15">
        <f ca="1">(AX172*DCF!F$10-DCF!F$5*MAX(AX172*DCF!F$10,0)-MAX(AX172-AW172,0)/Inputs!$B$10)*DCF!F$6</f>
        <v>1821.3163533056904</v>
      </c>
      <c r="CF172" s="15">
        <f ca="1">(AY172*DCF!G$10-DCF!G$5*MAX(AY172*DCF!G$10,0)-MAX(AY172-AX172,0)/Inputs!$B$10)*DCF!G$6</f>
        <v>2549.7996584085199</v>
      </c>
      <c r="CG172" s="15">
        <f ca="1">(AZ172*DCF!H$10-DCF!H$5*MAX(AZ172*DCF!H$10,0)-MAX(AZ172-AY172,0)/Inputs!$B$10)*DCF!H$6</f>
        <v>3239.4926603261679</v>
      </c>
      <c r="CH172" s="15">
        <f ca="1">(BA172*DCF!I$10-DCF!I$5*MAX(BA172*DCF!I$10,0)-MAX(BA172-AZ172,0)/Inputs!$B$10)*DCF!I$6</f>
        <v>3580.5033526778379</v>
      </c>
      <c r="CI172" s="15">
        <f ca="1">(BB172*DCF!J$10-DCF!J$5*MAX(BB172*DCF!J$10,0)-MAX(BB172-BA172,0)/Inputs!$B$10)*DCF!J$6</f>
        <v>4191.9974318135446</v>
      </c>
      <c r="CJ172" s="15">
        <f ca="1">(BC172*DCF!K$10-DCF!K$5*MAX(BC172*DCF!K$10,0)-MAX(BC172-BB172,0)/Inputs!$B$10)*DCF!K$6</f>
        <v>5999.8205264683947</v>
      </c>
      <c r="CK172" s="15">
        <f ca="1">(BD172*DCF!L$10-DCF!L$5*MAX(BD172*DCF!L$10,0)-MAX(BD172-BC172,0)/Inputs!$B$10)*DCF!L$6</f>
        <v>7623.3400734565648</v>
      </c>
      <c r="CL172" s="15">
        <f ca="1">(BE172*DCF!M$10-DCF!M$5*MAX(BE172*DCF!M$10,0)-MAX(BE172-BD172,0)/Inputs!$B$10)*DCF!M$6</f>
        <v>8613.9169405744815</v>
      </c>
      <c r="CM172" s="15">
        <f ca="1">(BF172*DCF!C$28-DCF!C$5*MAX(BF172*DCF!C$28,0)-MAX(BF172-Inputs!$B$13,0)/Inputs!$B$17)*DCF!C$6</f>
        <v>3123.3553630051852</v>
      </c>
      <c r="CN172" s="15">
        <f ca="1">(BG172*DCF!D$28-DCF!D$5*MAX(BG172*DCF!D$28,0)-MAX(BG172-BF172,0)/Inputs!$B$17)*DCF!D$6</f>
        <v>3076.2741814915635</v>
      </c>
      <c r="CO172" s="15">
        <f ca="1">(BH172*DCF!E$28-DCF!E$5*MAX(BH172*DCF!E$28,0)-MAX(BH172-BG172,0)/Inputs!$B$17)*DCF!E$6</f>
        <v>3700.6250394781055</v>
      </c>
      <c r="CP172" s="15">
        <f ca="1">(BI172*DCF!F$28-DCF!F$5*MAX(BI172*DCF!F$28,0)-MAX(BI172-BH172,0)/Inputs!$B$17)*DCF!F$6</f>
        <v>5817.6541006031284</v>
      </c>
      <c r="CQ172" s="15">
        <f ca="1">(BJ172*DCF!G$28-DCF!G$5*MAX(BJ172*DCF!G$28,0)-MAX(BJ172-BI172,0)/Inputs!$B$17)*DCF!G$6</f>
        <v>7394.0998623898495</v>
      </c>
      <c r="CR172" s="15">
        <f ca="1">(BK172*DCF!H$28-DCF!H$5*MAX(BK172*DCF!H$28,0)-MAX(BK172-BJ172,0)/Inputs!$B$17)*DCF!H$6</f>
        <v>7242.7077464749991</v>
      </c>
      <c r="CS172" s="15">
        <f ca="1">(BL172*DCF!I$28-DCF!I$5*MAX(BL172*DCF!I$28,0)-MAX(BL172-BK172,0)/Inputs!$B$17)*DCF!I$6</f>
        <v>8622.4868070702851</v>
      </c>
      <c r="CT172" s="15">
        <f ca="1">(BM172*DCF!J$28-DCF!J$5*MAX(BM172*DCF!J$28,0)-MAX(BM172-BL172,0)/Inputs!$B$17)*DCF!J$6</f>
        <v>11031.739038446807</v>
      </c>
      <c r="CU172" s="15">
        <f ca="1">(BN172*DCF!K$28-DCF!K$5*MAX(BN172*DCF!K$28,0)-MAX(BN172-BM172,0)/Inputs!$B$17)*DCF!K$6</f>
        <v>13493.905578396101</v>
      </c>
      <c r="CV172" s="15">
        <f ca="1">(BO172*DCF!L$28-DCF!L$5*MAX(BO172*DCF!L$28,0)-MAX(BO172-BN172,0)/Inputs!$B$17)*DCF!L$6</f>
        <v>14777.593069003859</v>
      </c>
      <c r="CW172" s="15">
        <f ca="1">(BP172*DCF!M$28-DCF!M$5*MAX(BP172*DCF!M$28,0)-MAX(BP172-BO172,0)/Inputs!$B$17)*DCF!M$6</f>
        <v>16805.183843024792</v>
      </c>
      <c r="CX172" s="15">
        <f ca="1">(BQ172*DCF!C$46-DCF!C$5*MAX(BQ172*DCF!C$46,0)-MAX(BQ172-Inputs!$B$20,0)/Inputs!$B$24)*DCF!C$6</f>
        <v>-1200.126624260256</v>
      </c>
      <c r="CY172" s="15">
        <f ca="1">(BR172*DCF!D$46-DCF!D$5*MAX(BR172*DCF!D$46,0)-MAX(BR172-BQ172,0)/Inputs!$B$24)*DCF!D$6</f>
        <v>-1075.1031964118779</v>
      </c>
      <c r="CZ172" s="15">
        <f ca="1">(BS172*DCF!E$46-DCF!E$5*MAX(BS172*DCF!E$46,0)-MAX(BS172-BR172,0)/Inputs!$B$24)*DCF!E$6</f>
        <v>-3204.7864867978242</v>
      </c>
      <c r="DA172" s="15">
        <f ca="1">(BT172*DCF!F$46-DCF!F$5*MAX(BT172*DCF!F$46,0)-MAX(BT172-BS172,0)/Inputs!$B$24)*DCF!F$6</f>
        <v>-6274.2556297831861</v>
      </c>
      <c r="DB172" s="15">
        <f ca="1">(BU172*DCF!G$46-DCF!G$5*MAX(BU172*DCF!G$46,0)-MAX(BU172-BT172,0)/Inputs!$B$24)*DCF!G$6</f>
        <v>-5932.0761879850179</v>
      </c>
      <c r="DC172" s="15">
        <f ca="1">(BV172*DCF!H$46-DCF!H$5*MAX(BV172*DCF!H$46,0)-MAX(BV172-BU172,0)/Inputs!$B$24)*DCF!H$6</f>
        <v>-2988.8375503088373</v>
      </c>
      <c r="DD172" s="15">
        <f ca="1">(BW172*DCF!I$46-DCF!I$5*MAX(BW172*DCF!I$46,0)-MAX(BW172-BV172,0)/Inputs!$B$24)*DCF!I$6</f>
        <v>-5063.3634131598274</v>
      </c>
      <c r="DE172" s="15">
        <f ca="1">(BX172*DCF!J$46-DCF!J$5*MAX(BX172*DCF!J$46,0)-MAX(BX172-BW172,0)/Inputs!$B$24)*DCF!J$6</f>
        <v>-10268.47613648363</v>
      </c>
      <c r="DF172" s="15">
        <f ca="1">(BY172*DCF!K$46-DCF!K$5*MAX(BY172*DCF!K$46,0)-MAX(BY172-BX172,0)/Inputs!$B$24)*DCF!K$6</f>
        <v>-1913.7630797382976</v>
      </c>
      <c r="DG172" s="15">
        <f ca="1">(BZ172*DCF!L$46-DCF!L$5*MAX(BZ172*DCF!L$46,0)-MAX(BZ172-BY172,0)/Inputs!$B$24)*DCF!L$6</f>
        <v>5077.5049438330843</v>
      </c>
      <c r="DH172" s="15">
        <f ca="1">(CA172*DCF!M$46-DCF!M$5*MAX(CA172*DCF!M$46,0)-MAX(CA172-BZ172,0)/Inputs!$B$24)*DCF!M$6</f>
        <v>-7500.9229515515344</v>
      </c>
      <c r="DI172" s="15">
        <f ca="1">SUM(CB172:CL172)+BE172*DCF!M$10*(1+Inputs!$B$30)*(1-Inputs!$B$33)*(1-Inputs!$B$30/Inputs!$B$31)/(Inputs!$B$29-Inputs!$B$30)*DCF!M$6</f>
        <v>248933.41375665049</v>
      </c>
      <c r="DJ172" s="15">
        <f ca="1">SUM(CM172:CW172)+BP172*DCF!M$28*(1+Inputs!$B$30)*(1-Inputs!$B$33)*(1-Inputs!$B$30/Inputs!$B$31)/(Inputs!$B$29-Inputs!$B$30)*DCF!M$6</f>
        <v>497261.51112427114</v>
      </c>
      <c r="DK172" s="15">
        <f ca="1">SUM(CX172:DH172)+CA172*DCF!M$46*(1+Inputs!$B$30)*(1-Inputs!$B$33)*(1-Inputs!$B$30/Inputs!$B$31)/(Inputs!$B$29-Inputs!$B$30)*DCF!M$6</f>
        <v>600895.82274081267</v>
      </c>
      <c r="DM172" s="15">
        <f ca="1">DI172+DJ172+DK172+Inputs!$B$34+Inputs!$B$36-Inputs!$B$35</f>
        <v>1423941.7476217342</v>
      </c>
    </row>
    <row r="173" spans="1:117" x14ac:dyDescent="0.75">
      <c r="A173" s="11">
        <v>160</v>
      </c>
      <c r="C173" s="23">
        <f t="shared" ca="1" si="105"/>
        <v>0.28210648641374864</v>
      </c>
      <c r="D173" s="23">
        <f t="shared" ca="1" si="105"/>
        <v>0.30241141940424543</v>
      </c>
      <c r="E173" s="23">
        <f t="shared" ca="1" si="105"/>
        <v>0.37733928804470251</v>
      </c>
      <c r="F173" s="23">
        <f t="shared" ca="1" si="105"/>
        <v>0.2257180284241416</v>
      </c>
      <c r="G173" s="23">
        <f t="shared" ca="1" si="105"/>
        <v>0.77536380336441546</v>
      </c>
      <c r="H173" s="23">
        <f t="shared" ca="1" si="105"/>
        <v>-0.26108621683232114</v>
      </c>
      <c r="I173" s="23">
        <f t="shared" ca="1" si="105"/>
        <v>-0.24972849522983331</v>
      </c>
      <c r="J173" s="23">
        <f t="shared" ca="1" si="105"/>
        <v>0.61028486410990934</v>
      </c>
      <c r="K173" s="23">
        <f t="shared" ca="1" si="105"/>
        <v>0.75191853889853699</v>
      </c>
      <c r="L173" s="23">
        <f t="shared" ca="1" si="105"/>
        <v>-2.6714861892053059</v>
      </c>
      <c r="M173" s="23">
        <f t="shared" ca="1" si="105"/>
        <v>-0.85980718029602299</v>
      </c>
      <c r="N173" s="23">
        <f ca="1">SQRT(Inputs!$B$38)*C173+SQRT(1-Inputs!$B$38)*_xlfn.NORM.S.INV(RAND())</f>
        <v>-0.58912083092609313</v>
      </c>
      <c r="O173" s="23">
        <f ca="1">SQRT(Inputs!$B$38)*D173+SQRT(1-Inputs!$B$38)*_xlfn.NORM.S.INV(RAND())</f>
        <v>0.69998980834486435</v>
      </c>
      <c r="P173" s="23">
        <f ca="1">SQRT(Inputs!$B$38)*E173+SQRT(1-Inputs!$B$38)*_xlfn.NORM.S.INV(RAND())</f>
        <v>0.64148719358816353</v>
      </c>
      <c r="Q173" s="23">
        <f ca="1">SQRT(Inputs!$B$38)*F173+SQRT(1-Inputs!$B$38)*_xlfn.NORM.S.INV(RAND())</f>
        <v>0.80243401377004875</v>
      </c>
      <c r="R173" s="23">
        <f ca="1">SQRT(Inputs!$B$38)*G173+SQRT(1-Inputs!$B$38)*_xlfn.NORM.S.INV(RAND())</f>
        <v>2.0455051659346064</v>
      </c>
      <c r="S173" s="23">
        <f ca="1">SQRT(Inputs!$B$38)*H173+SQRT(1-Inputs!$B$38)*_xlfn.NORM.S.INV(RAND())</f>
        <v>-6.7723321362667246E-2</v>
      </c>
      <c r="T173" s="23">
        <f ca="1">SQRT(Inputs!$B$38)*I173+SQRT(1-Inputs!$B$38)*_xlfn.NORM.S.INV(RAND())</f>
        <v>-0.72611635168832933</v>
      </c>
      <c r="U173" s="23">
        <f ca="1">SQRT(Inputs!$B$38)*J173+SQRT(1-Inputs!$B$38)*_xlfn.NORM.S.INV(RAND())</f>
        <v>1.5352467434260415</v>
      </c>
      <c r="V173" s="23">
        <f ca="1">SQRT(Inputs!$B$38)*K173+SQRT(1-Inputs!$B$38)*_xlfn.NORM.S.INV(RAND())</f>
        <v>0.71512412953466842</v>
      </c>
      <c r="W173" s="23">
        <f ca="1">SQRT(Inputs!$B$38)*L173+SQRT(1-Inputs!$B$38)*_xlfn.NORM.S.INV(RAND())</f>
        <v>-0.99530577169555423</v>
      </c>
      <c r="X173" s="23">
        <f ca="1">SQRT(Inputs!$B$38)*M173+SQRT(1-Inputs!$B$38)*_xlfn.NORM.S.INV(RAND())</f>
        <v>-1.1795946731474798</v>
      </c>
      <c r="Y173" s="23">
        <f ca="1">SQRT(Inputs!$B$38)*C173+SQRT(1-Inputs!$B$38)*_xlfn.NORM.S.INV(RAND())</f>
        <v>-8.6788649936590162E-2</v>
      </c>
      <c r="Z173" s="23">
        <f ca="1">SQRT(Inputs!$B$38)*D173+SQRT(1-Inputs!$B$38)*_xlfn.NORM.S.INV(RAND())</f>
        <v>-0.40874836707244444</v>
      </c>
      <c r="AA173" s="23">
        <f ca="1">SQRT(Inputs!$B$38)*E173+SQRT(1-Inputs!$B$38)*_xlfn.NORM.S.INV(RAND())</f>
        <v>1.5126993193461504</v>
      </c>
      <c r="AB173" s="23">
        <f ca="1">SQRT(Inputs!$B$38)*F173+SQRT(1-Inputs!$B$38)*_xlfn.NORM.S.INV(RAND())</f>
        <v>0.43351496074401302</v>
      </c>
      <c r="AC173" s="23">
        <f ca="1">SQRT(Inputs!$B$38)*G173+SQRT(1-Inputs!$B$38)*_xlfn.NORM.S.INV(RAND())</f>
        <v>1.7265951333116114</v>
      </c>
      <c r="AD173" s="23">
        <f ca="1">SQRT(Inputs!$B$38)*H173+SQRT(1-Inputs!$B$38)*_xlfn.NORM.S.INV(RAND())</f>
        <v>-1.1631429579105184</v>
      </c>
      <c r="AE173" s="23">
        <f ca="1">SQRT(Inputs!$B$38)*I173+SQRT(1-Inputs!$B$38)*_xlfn.NORM.S.INV(RAND())</f>
        <v>-0.96699194881082473</v>
      </c>
      <c r="AF173" s="23">
        <f ca="1">SQRT(Inputs!$B$38)*J173+SQRT(1-Inputs!$B$38)*_xlfn.NORM.S.INV(RAND())</f>
        <v>0.32039169098610099</v>
      </c>
      <c r="AG173" s="23">
        <f ca="1">SQRT(Inputs!$B$38)*K173+SQRT(1-Inputs!$B$38)*_xlfn.NORM.S.INV(RAND())</f>
        <v>1.3054384310205576</v>
      </c>
      <c r="AH173" s="23">
        <f ca="1">SQRT(Inputs!$B$38)*L173+SQRT(1-Inputs!$B$38)*_xlfn.NORM.S.INV(RAND())</f>
        <v>-0.57843652055464545</v>
      </c>
      <c r="AI173" s="23">
        <f ca="1">SQRT(Inputs!$B$38)*M173+SQRT(1-Inputs!$B$38)*_xlfn.NORM.S.INV(RAND())</f>
        <v>-0.29275915372579264</v>
      </c>
      <c r="AJ173" s="23">
        <f ca="1">SQRT(Inputs!$B$38)*C173+SQRT(1-Inputs!$B$38)*_xlfn.NORM.S.INV(RAND())</f>
        <v>0.48944086669782116</v>
      </c>
      <c r="AK173" s="23">
        <f ca="1">SQRT(Inputs!$B$38)*D173+SQRT(1-Inputs!$B$38)*_xlfn.NORM.S.INV(RAND())</f>
        <v>0.90546220363359897</v>
      </c>
      <c r="AL173" s="23">
        <f ca="1">SQRT(Inputs!$B$38)*E173+SQRT(1-Inputs!$B$38)*_xlfn.NORM.S.INV(RAND())</f>
        <v>0.3230937504239077</v>
      </c>
      <c r="AM173" s="23">
        <f ca="1">SQRT(Inputs!$B$38)*F173+SQRT(1-Inputs!$B$38)*_xlfn.NORM.S.INV(RAND())</f>
        <v>-0.65836344348550435</v>
      </c>
      <c r="AN173" s="23">
        <f ca="1">SQRT(Inputs!$B$38)*G173+SQRT(1-Inputs!$B$38)*_xlfn.NORM.S.INV(RAND())</f>
        <v>-6.8322536408453316E-2</v>
      </c>
      <c r="AO173" s="23">
        <f ca="1">SQRT(Inputs!$B$38)*H173+SQRT(1-Inputs!$B$38)*_xlfn.NORM.S.INV(RAND())</f>
        <v>0.34058972743975846</v>
      </c>
      <c r="AP173" s="23">
        <f ca="1">SQRT(Inputs!$B$38)*I173+SQRT(1-Inputs!$B$38)*_xlfn.NORM.S.INV(RAND())</f>
        <v>-1.6528040517194225</v>
      </c>
      <c r="AQ173" s="23">
        <f ca="1">SQRT(Inputs!$B$38)*J173+SQRT(1-Inputs!$B$38)*_xlfn.NORM.S.INV(RAND())</f>
        <v>0.49771410410215866</v>
      </c>
      <c r="AR173" s="23">
        <f ca="1">SQRT(Inputs!$B$38)*K173+SQRT(1-Inputs!$B$38)*_xlfn.NORM.S.INV(RAND())</f>
        <v>0.30940306648128296</v>
      </c>
      <c r="AS173" s="23">
        <f ca="1">SQRT(Inputs!$B$38)*L173+SQRT(1-Inputs!$B$38)*_xlfn.NORM.S.INV(RAND())</f>
        <v>-0.51508283586576664</v>
      </c>
      <c r="AT173" s="23">
        <f ca="1">SQRT(Inputs!$B$38)*M173+SQRT(1-Inputs!$B$38)*_xlfn.NORM.S.INV(RAND())</f>
        <v>0.37486735191792009</v>
      </c>
      <c r="AU173" s="15">
        <f ca="1">Inputs!$B$6*EXP($B$8-0.5*C$5^2+C$5*N173)</f>
        <v>4510.8893832899985</v>
      </c>
      <c r="AV173" s="15">
        <f t="shared" ca="1" si="73"/>
        <v>6086.0430385228383</v>
      </c>
      <c r="AW173" s="15">
        <f t="shared" ca="1" si="74"/>
        <v>8091.5336382917421</v>
      </c>
      <c r="AX173" s="15">
        <f t="shared" ca="1" si="75"/>
        <v>10920.662789523521</v>
      </c>
      <c r="AY173" s="15">
        <f t="shared" ca="1" si="76"/>
        <v>16947.483921803945</v>
      </c>
      <c r="AZ173" s="15">
        <f t="shared" ca="1" si="77"/>
        <v>20573.229097643456</v>
      </c>
      <c r="BA173" s="15">
        <f t="shared" ca="1" si="78"/>
        <v>23333.983479414746</v>
      </c>
      <c r="BB173" s="15">
        <f t="shared" ca="1" si="79"/>
        <v>33318.065485281419</v>
      </c>
      <c r="BC173" s="15">
        <f t="shared" ca="1" si="80"/>
        <v>43722.536869987533</v>
      </c>
      <c r="BD173" s="15">
        <f t="shared" ca="1" si="81"/>
        <v>48802.768998938562</v>
      </c>
      <c r="BE173" s="15">
        <f t="shared" ca="1" si="82"/>
        <v>53709.69217938697</v>
      </c>
      <c r="BF173" s="15">
        <f ca="1">Inputs!$B$13*EXP($B$9-0.5*C$6^2+C$6*Y173)</f>
        <v>13595.084625039359</v>
      </c>
      <c r="BG173" s="15">
        <f t="shared" ca="1" si="83"/>
        <v>15390.771272953218</v>
      </c>
      <c r="BH173" s="15">
        <f t="shared" ca="1" si="84"/>
        <v>24167.258585839438</v>
      </c>
      <c r="BI173" s="15">
        <f t="shared" ca="1" si="85"/>
        <v>31625.767982582198</v>
      </c>
      <c r="BJ173" s="15">
        <f t="shared" ca="1" si="86"/>
        <v>49727.440866253644</v>
      </c>
      <c r="BK173" s="15">
        <f t="shared" ca="1" si="87"/>
        <v>52092.863154638719</v>
      </c>
      <c r="BL173" s="15">
        <f t="shared" ca="1" si="88"/>
        <v>56453.063769161658</v>
      </c>
      <c r="BM173" s="15">
        <f t="shared" ca="1" si="89"/>
        <v>72210.645087046098</v>
      </c>
      <c r="BN173" s="15">
        <f t="shared" ca="1" si="90"/>
        <v>103849.02625575998</v>
      </c>
      <c r="BO173" s="15">
        <f t="shared" ca="1" si="91"/>
        <v>119466.66196253498</v>
      </c>
      <c r="BP173" s="15">
        <f t="shared" ca="1" si="92"/>
        <v>142243.93529886656</v>
      </c>
      <c r="BQ173" s="15">
        <f ca="1">Inputs!$B$20*EXP($B$10-0.5*C$7^2+C$7*AJ173)</f>
        <v>5102.6989674075958</v>
      </c>
      <c r="BR173" s="15">
        <f t="shared" ca="1" si="93"/>
        <v>9230.4502144854232</v>
      </c>
      <c r="BS173" s="15">
        <f t="shared" ca="1" si="94"/>
        <v>13869.17268220454</v>
      </c>
      <c r="BT173" s="15">
        <f t="shared" ca="1" si="95"/>
        <v>16089.382381819338</v>
      </c>
      <c r="BU173" s="15">
        <f t="shared" ca="1" si="96"/>
        <v>21932.354570001786</v>
      </c>
      <c r="BV173" s="15">
        <f t="shared" ca="1" si="97"/>
        <v>32947.903372580942</v>
      </c>
      <c r="BW173" s="15">
        <f t="shared" ca="1" si="98"/>
        <v>32405.405817073613</v>
      </c>
      <c r="BX173" s="15">
        <f t="shared" ca="1" si="99"/>
        <v>50079.871902590588</v>
      </c>
      <c r="BY173" s="15">
        <f t="shared" ca="1" si="100"/>
        <v>74449.653157002584</v>
      </c>
      <c r="BZ173" s="15">
        <f t="shared" ca="1" si="101"/>
        <v>95025.575217089092</v>
      </c>
      <c r="CA173" s="15">
        <f t="shared" ca="1" si="102"/>
        <v>142676.74653259775</v>
      </c>
      <c r="CB173" s="15">
        <f ca="1">(AU173*DCF!C$10-DCF!C$5*MAX(AU173*DCF!C$10,0)-MAX(AU173-Inputs!$B$6,0)/Inputs!$B$10)*DCF!C$6</f>
        <v>1046.292509802827</v>
      </c>
      <c r="CC173" s="15">
        <f ca="1">(AV173*DCF!D$10-DCF!D$5*MAX(AV173*DCF!D$10,0)-MAX(AV173-AU173,0)/Inputs!$B$10)*DCF!D$6</f>
        <v>1099.3717649229718</v>
      </c>
      <c r="CD173" s="15">
        <f ca="1">(AW173*DCF!E$10-DCF!E$5*MAX(AW173*DCF!E$10,0)-MAX(AW173-AV173,0)/Inputs!$B$10)*DCF!E$6</f>
        <v>1416.4867769090927</v>
      </c>
      <c r="CE173" s="15">
        <f ca="1">(AX173*DCF!F$10-DCF!F$5*MAX(AX173*DCF!F$10,0)-MAX(AX173-AW173,0)/Inputs!$B$10)*DCF!F$6</f>
        <v>1795.2916488424823</v>
      </c>
      <c r="CF173" s="15">
        <f ca="1">(AY173*DCF!G$10-DCF!G$5*MAX(AY173*DCF!G$10,0)-MAX(AY173-AX173,0)/Inputs!$B$10)*DCF!G$6</f>
        <v>2333.3978460087196</v>
      </c>
      <c r="CG173" s="15">
        <f ca="1">(AZ173*DCF!H$10-DCF!H$5*MAX(AZ173*DCF!H$10,0)-MAX(AZ173-AY173,0)/Inputs!$B$10)*DCF!H$6</f>
        <v>3350.4911300658214</v>
      </c>
      <c r="CH173" s="15">
        <f ca="1">(BA173*DCF!I$10-DCF!I$5*MAX(BA173*DCF!I$10,0)-MAX(BA173-AZ173,0)/Inputs!$B$10)*DCF!I$6</f>
        <v>3809.407108674684</v>
      </c>
      <c r="CI173" s="15">
        <f ca="1">(BB173*DCF!J$10-DCF!J$5*MAX(BB173*DCF!J$10,0)-MAX(BB173-BA173,0)/Inputs!$B$10)*DCF!J$6</f>
        <v>4204.534242469228</v>
      </c>
      <c r="CJ173" s="15">
        <f ca="1">(BC173*DCF!K$10-DCF!K$5*MAX(BC173*DCF!K$10,0)-MAX(BC173-BB173,0)/Inputs!$B$10)*DCF!K$6</f>
        <v>5582.1586393822663</v>
      </c>
      <c r="CK173" s="15">
        <f ca="1">(BD173*DCF!L$10-DCF!L$5*MAX(BD173*DCF!L$10,0)-MAX(BD173-BC173,0)/Inputs!$B$10)*DCF!L$6</f>
        <v>6703.429326499705</v>
      </c>
      <c r="CL173" s="15">
        <f ca="1">(BE173*DCF!M$10-DCF!M$5*MAX(BE173*DCF!M$10,0)-MAX(BE173-BD173,0)/Inputs!$B$10)*DCF!M$6</f>
        <v>6992.9478462466204</v>
      </c>
      <c r="CM173" s="15">
        <f ca="1">(BF173*DCF!C$28-DCF!C$5*MAX(BF173*DCF!C$28,0)-MAX(BF173-Inputs!$B$13,0)/Inputs!$B$17)*DCF!C$6</f>
        <v>3639.1804094326167</v>
      </c>
      <c r="CN173" s="15">
        <f ca="1">(BG173*DCF!D$28-DCF!D$5*MAX(BG173*DCF!D$28,0)-MAX(BG173-BF173,0)/Inputs!$B$17)*DCF!D$6</f>
        <v>4149.8348161587419</v>
      </c>
      <c r="CO173" s="15">
        <f ca="1">(BH173*DCF!E$28-DCF!E$5*MAX(BH173*DCF!E$28,0)-MAX(BH173-BG173,0)/Inputs!$B$17)*DCF!E$6</f>
        <v>5114.8731215000944</v>
      </c>
      <c r="CP173" s="15">
        <f ca="1">(BI173*DCF!F$28-DCF!F$5*MAX(BI173*DCF!F$28,0)-MAX(BI173-BH173,0)/Inputs!$B$17)*DCF!F$6</f>
        <v>7227.6234308547764</v>
      </c>
      <c r="CQ173" s="15">
        <f ca="1">(BJ173*DCF!G$28-DCF!G$5*MAX(BJ173*DCF!G$28,0)-MAX(BJ173-BI173,0)/Inputs!$B$17)*DCF!G$6</f>
        <v>9857.6392574159963</v>
      </c>
      <c r="CR173" s="15">
        <f ca="1">(BK173*DCF!H$28-DCF!H$5*MAX(BK173*DCF!H$28,0)-MAX(BK173-BJ173,0)/Inputs!$B$17)*DCF!H$6</f>
        <v>12515.61954307536</v>
      </c>
      <c r="CS173" s="15">
        <f ca="1">(BL173*DCF!I$28-DCF!I$5*MAX(BL173*DCF!I$28,0)-MAX(BL173-BK173,0)/Inputs!$B$17)*DCF!I$6</f>
        <v>12649.286938955456</v>
      </c>
      <c r="CT173" s="15">
        <f ca="1">(BM173*DCF!J$28-DCF!J$5*MAX(BM173*DCF!J$28,0)-MAX(BM173-BL173,0)/Inputs!$B$17)*DCF!J$6</f>
        <v>14019.641962222537</v>
      </c>
      <c r="CU173" s="15">
        <f ca="1">(BN173*DCF!K$28-DCF!K$5*MAX(BN173*DCF!K$28,0)-MAX(BN173-BM173,0)/Inputs!$B$17)*DCF!K$6</f>
        <v>18055.892836693773</v>
      </c>
      <c r="CV173" s="15">
        <f ca="1">(BO173*DCF!L$28-DCF!L$5*MAX(BO173*DCF!L$28,0)-MAX(BO173-BN173,0)/Inputs!$B$17)*DCF!L$6</f>
        <v>22068.945129250631</v>
      </c>
      <c r="CW173" s="15">
        <f ca="1">(BP173*DCF!M$28-DCF!M$5*MAX(BP173*DCF!M$28,0)-MAX(BP173-BO173,0)/Inputs!$B$17)*DCF!M$6</f>
        <v>24382.413658191188</v>
      </c>
      <c r="CX173" s="15">
        <f ca="1">(BQ173*DCF!C$46-DCF!C$5*MAX(BQ173*DCF!C$46,0)-MAX(BQ173-Inputs!$B$20,0)/Inputs!$B$24)*DCF!C$6</f>
        <v>-2056.8353122916369</v>
      </c>
      <c r="CY173" s="15">
        <f ca="1">(BR173*DCF!D$46-DCF!D$5*MAX(BR173*DCF!D$46,0)-MAX(BR173-BQ173,0)/Inputs!$B$24)*DCF!D$6</f>
        <v>-3336.6997884129723</v>
      </c>
      <c r="CZ173" s="15">
        <f ca="1">(BS173*DCF!E$46-DCF!E$5*MAX(BS173*DCF!E$46,0)-MAX(BS173-BR173,0)/Inputs!$B$24)*DCF!E$6</f>
        <v>-3468.5105124772435</v>
      </c>
      <c r="DA173" s="15">
        <f ca="1">(BT173*DCF!F$46-DCF!F$5*MAX(BT173*DCF!F$46,0)-MAX(BT173-BS173,0)/Inputs!$B$24)*DCF!F$6</f>
        <v>-1980.1790876917182</v>
      </c>
      <c r="DB173" s="15">
        <f ca="1">(BU173*DCF!G$46-DCF!G$5*MAX(BU173*DCF!G$46,0)-MAX(BU173-BT173,0)/Inputs!$B$24)*DCF!G$6</f>
        <v>-2703.2214757633751</v>
      </c>
      <c r="DC173" s="15">
        <f ca="1">(BV173*DCF!H$46-DCF!H$5*MAX(BV173*DCF!H$46,0)-MAX(BV173-BU173,0)/Inputs!$B$24)*DCF!H$6</f>
        <v>-3423.0142970141633</v>
      </c>
      <c r="DD173" s="15">
        <f ca="1">(BW173*DCF!I$46-DCF!I$5*MAX(BW173*DCF!I$46,0)-MAX(BW173-BV173,0)/Inputs!$B$24)*DCF!I$6</f>
        <v>748.41540677719013</v>
      </c>
      <c r="DE173" s="15">
        <f ca="1">(BX173*DCF!J$46-DCF!J$5*MAX(BX173*DCF!J$46,0)-MAX(BX173-BW173,0)/Inputs!$B$24)*DCF!J$6</f>
        <v>-2586.2675477858902</v>
      </c>
      <c r="DF173" s="15">
        <f ca="1">(BY173*DCF!K$46-DCF!K$5*MAX(BY173*DCF!K$46,0)-MAX(BY173-BX173,0)/Inputs!$B$24)*DCF!K$6</f>
        <v>-1717.134831531554</v>
      </c>
      <c r="DG173" s="15">
        <f ca="1">(BZ173*DCF!L$46-DCF!L$5*MAX(BZ173*DCF!L$46,0)-MAX(BZ173-BY173,0)/Inputs!$B$24)*DCF!L$6</f>
        <v>1912.279434606982</v>
      </c>
      <c r="DH173" s="15">
        <f ca="1">(CA173*DCF!M$46-DCF!M$5*MAX(CA173*DCF!M$46,0)-MAX(CA173-BZ173,0)/Inputs!$B$24)*DCF!M$6</f>
        <v>1223.5241128892487</v>
      </c>
      <c r="DI173" s="15">
        <f ca="1">SUM(CB173:CL173)+BE173*DCF!M$10*(1+Inputs!$B$30)*(1-Inputs!$B$33)*(1-Inputs!$B$30/Inputs!$B$31)/(Inputs!$B$29-Inputs!$B$30)*DCF!M$6</f>
        <v>187808.59241221024</v>
      </c>
      <c r="DJ173" s="15">
        <f ca="1">SUM(CM173:CW173)+BP173*DCF!M$28*(1+Inputs!$B$30)*(1-Inputs!$B$33)*(1-Inputs!$B$30/Inputs!$B$31)/(Inputs!$B$29-Inputs!$B$30)*DCF!M$6</f>
        <v>661503.2883278334</v>
      </c>
      <c r="DK173" s="15">
        <f ca="1">SUM(CX173:DH173)+CA173*DCF!M$46*(1+Inputs!$B$30)*(1-Inputs!$B$33)*(1-Inputs!$B$30/Inputs!$B$31)/(Inputs!$B$29-Inputs!$B$30)*DCF!M$6</f>
        <v>203207.50738178912</v>
      </c>
      <c r="DM173" s="15">
        <f ca="1">DI173+DJ173+DK173+Inputs!$B$34+Inputs!$B$36-Inputs!$B$35</f>
        <v>1129370.3881218329</v>
      </c>
    </row>
    <row r="174" spans="1:117" x14ac:dyDescent="0.75">
      <c r="A174" s="11">
        <v>161</v>
      </c>
      <c r="C174" s="23">
        <f t="shared" ref="C174:M183" ca="1" si="106">_xlfn.NORM.S.INV(RAND())</f>
        <v>1.6572399883670574</v>
      </c>
      <c r="D174" s="23">
        <f t="shared" ca="1" si="106"/>
        <v>0.21446550900617245</v>
      </c>
      <c r="E174" s="23">
        <f t="shared" ca="1" si="106"/>
        <v>-0.87642446397737206</v>
      </c>
      <c r="F174" s="23">
        <f t="shared" ca="1" si="106"/>
        <v>-2.3743570547936721</v>
      </c>
      <c r="G174" s="23">
        <f t="shared" ca="1" si="106"/>
        <v>1.5170698503450823</v>
      </c>
      <c r="H174" s="23">
        <f t="shared" ca="1" si="106"/>
        <v>-1.7542771521998011</v>
      </c>
      <c r="I174" s="23">
        <f t="shared" ca="1" si="106"/>
        <v>1.6650271808497528</v>
      </c>
      <c r="J174" s="23">
        <f t="shared" ca="1" si="106"/>
        <v>-0.83608649146597813</v>
      </c>
      <c r="K174" s="23">
        <f t="shared" ca="1" si="106"/>
        <v>0.16801261601333295</v>
      </c>
      <c r="L174" s="23">
        <f t="shared" ca="1" si="106"/>
        <v>0.76632350767373136</v>
      </c>
      <c r="M174" s="23">
        <f t="shared" ca="1" si="106"/>
        <v>2.9791283988212892E-2</v>
      </c>
      <c r="N174" s="23">
        <f ca="1">SQRT(Inputs!$B$38)*C174+SQRT(1-Inputs!$B$38)*_xlfn.NORM.S.INV(RAND())</f>
        <v>1.6925151881311442</v>
      </c>
      <c r="O174" s="23">
        <f ca="1">SQRT(Inputs!$B$38)*D174+SQRT(1-Inputs!$B$38)*_xlfn.NORM.S.INV(RAND())</f>
        <v>0.86725350534010692</v>
      </c>
      <c r="P174" s="23">
        <f ca="1">SQRT(Inputs!$B$38)*E174+SQRT(1-Inputs!$B$38)*_xlfn.NORM.S.INV(RAND())</f>
        <v>0.27645804908967431</v>
      </c>
      <c r="Q174" s="23">
        <f ca="1">SQRT(Inputs!$B$38)*F174+SQRT(1-Inputs!$B$38)*_xlfn.NORM.S.INV(RAND())</f>
        <v>-0.47279904379602111</v>
      </c>
      <c r="R174" s="23">
        <f ca="1">SQRT(Inputs!$B$38)*G174+SQRT(1-Inputs!$B$38)*_xlfn.NORM.S.INV(RAND())</f>
        <v>1.4633596905753568</v>
      </c>
      <c r="S174" s="23">
        <f ca="1">SQRT(Inputs!$B$38)*H174+SQRT(1-Inputs!$B$38)*_xlfn.NORM.S.INV(RAND())</f>
        <v>-2.2018759001132269</v>
      </c>
      <c r="T174" s="23">
        <f ca="1">SQRT(Inputs!$B$38)*I174+SQRT(1-Inputs!$B$38)*_xlfn.NORM.S.INV(RAND())</f>
        <v>2.1445421895412702</v>
      </c>
      <c r="U174" s="23">
        <f ca="1">SQRT(Inputs!$B$38)*J174+SQRT(1-Inputs!$B$38)*_xlfn.NORM.S.INV(RAND())</f>
        <v>-0.60612384461176894</v>
      </c>
      <c r="V174" s="23">
        <f ca="1">SQRT(Inputs!$B$38)*K174+SQRT(1-Inputs!$B$38)*_xlfn.NORM.S.INV(RAND())</f>
        <v>1.1944584863825467</v>
      </c>
      <c r="W174" s="23">
        <f ca="1">SQRT(Inputs!$B$38)*L174+SQRT(1-Inputs!$B$38)*_xlfn.NORM.S.INV(RAND())</f>
        <v>-0.20169863186028641</v>
      </c>
      <c r="X174" s="23">
        <f ca="1">SQRT(Inputs!$B$38)*M174+SQRT(1-Inputs!$B$38)*_xlfn.NORM.S.INV(RAND())</f>
        <v>0.70236387755706009</v>
      </c>
      <c r="Y174" s="23">
        <f ca="1">SQRT(Inputs!$B$38)*C174+SQRT(1-Inputs!$B$38)*_xlfn.NORM.S.INV(RAND())</f>
        <v>0.89924099557532844</v>
      </c>
      <c r="Z174" s="23">
        <f ca="1">SQRT(Inputs!$B$38)*D174+SQRT(1-Inputs!$B$38)*_xlfn.NORM.S.INV(RAND())</f>
        <v>2.4377878170411664</v>
      </c>
      <c r="AA174" s="23">
        <f ca="1">SQRT(Inputs!$B$38)*E174+SQRT(1-Inputs!$B$38)*_xlfn.NORM.S.INV(RAND())</f>
        <v>7.8478170259311697E-2</v>
      </c>
      <c r="AB174" s="23">
        <f ca="1">SQRT(Inputs!$B$38)*F174+SQRT(1-Inputs!$B$38)*_xlfn.NORM.S.INV(RAND())</f>
        <v>-0.61469168825397935</v>
      </c>
      <c r="AC174" s="23">
        <f ca="1">SQRT(Inputs!$B$38)*G174+SQRT(1-Inputs!$B$38)*_xlfn.NORM.S.INV(RAND())</f>
        <v>1.2319703203373757</v>
      </c>
      <c r="AD174" s="23">
        <f ca="1">SQRT(Inputs!$B$38)*H174+SQRT(1-Inputs!$B$38)*_xlfn.NORM.S.INV(RAND())</f>
        <v>-1.2801578006265402</v>
      </c>
      <c r="AE174" s="23">
        <f ca="1">SQRT(Inputs!$B$38)*I174+SQRT(1-Inputs!$B$38)*_xlfn.NORM.S.INV(RAND())</f>
        <v>0.3854701331865068</v>
      </c>
      <c r="AF174" s="23">
        <f ca="1">SQRT(Inputs!$B$38)*J174+SQRT(1-Inputs!$B$38)*_xlfn.NORM.S.INV(RAND())</f>
        <v>-8.8199788355725561E-2</v>
      </c>
      <c r="AG174" s="23">
        <f ca="1">SQRT(Inputs!$B$38)*K174+SQRT(1-Inputs!$B$38)*_xlfn.NORM.S.INV(RAND())</f>
        <v>0.47776918284574793</v>
      </c>
      <c r="AH174" s="23">
        <f ca="1">SQRT(Inputs!$B$38)*L174+SQRT(1-Inputs!$B$38)*_xlfn.NORM.S.INV(RAND())</f>
        <v>0.62393567721620569</v>
      </c>
      <c r="AI174" s="23">
        <f ca="1">SQRT(Inputs!$B$38)*M174+SQRT(1-Inputs!$B$38)*_xlfn.NORM.S.INV(RAND())</f>
        <v>0.86129491550238335</v>
      </c>
      <c r="AJ174" s="23">
        <f ca="1">SQRT(Inputs!$B$38)*C174+SQRT(1-Inputs!$B$38)*_xlfn.NORM.S.INV(RAND())</f>
        <v>1.7186027084840032</v>
      </c>
      <c r="AK174" s="23">
        <f ca="1">SQRT(Inputs!$B$38)*D174+SQRT(1-Inputs!$B$38)*_xlfn.NORM.S.INV(RAND())</f>
        <v>1.7297238917563786</v>
      </c>
      <c r="AL174" s="23">
        <f ca="1">SQRT(Inputs!$B$38)*E174+SQRT(1-Inputs!$B$38)*_xlfn.NORM.S.INV(RAND())</f>
        <v>-0.49915914905194403</v>
      </c>
      <c r="AM174" s="23">
        <f ca="1">SQRT(Inputs!$B$38)*F174+SQRT(1-Inputs!$B$38)*_xlfn.NORM.S.INV(RAND())</f>
        <v>-0.5007522722021871</v>
      </c>
      <c r="AN174" s="23">
        <f ca="1">SQRT(Inputs!$B$38)*G174+SQRT(1-Inputs!$B$38)*_xlfn.NORM.S.INV(RAND())</f>
        <v>0.78489392042448414</v>
      </c>
      <c r="AO174" s="23">
        <f ca="1">SQRT(Inputs!$B$38)*H174+SQRT(1-Inputs!$B$38)*_xlfn.NORM.S.INV(RAND())</f>
        <v>-1.0622157198197562</v>
      </c>
      <c r="AP174" s="23">
        <f ca="1">SQRT(Inputs!$B$38)*I174+SQRT(1-Inputs!$B$38)*_xlfn.NORM.S.INV(RAND())</f>
        <v>0.48922568187374554</v>
      </c>
      <c r="AQ174" s="23">
        <f ca="1">SQRT(Inputs!$B$38)*J174+SQRT(1-Inputs!$B$38)*_xlfn.NORM.S.INV(RAND())</f>
        <v>-1.0936445285800367</v>
      </c>
      <c r="AR174" s="23">
        <f ca="1">SQRT(Inputs!$B$38)*K174+SQRT(1-Inputs!$B$38)*_xlfn.NORM.S.INV(RAND())</f>
        <v>-0.12728219105493077</v>
      </c>
      <c r="AS174" s="23">
        <f ca="1">SQRT(Inputs!$B$38)*L174+SQRT(1-Inputs!$B$38)*_xlfn.NORM.S.INV(RAND())</f>
        <v>-0.88503772770531008</v>
      </c>
      <c r="AT174" s="23">
        <f ca="1">SQRT(Inputs!$B$38)*M174+SQRT(1-Inputs!$B$38)*_xlfn.NORM.S.INV(RAND())</f>
        <v>0.27219851522608413</v>
      </c>
      <c r="AU174" s="15">
        <f ca="1">Inputs!$B$6*EXP($B$8-0.5*C$5^2+C$5*N174)</f>
        <v>6526.2321831742993</v>
      </c>
      <c r="AV174" s="15">
        <f t="shared" ca="1" si="73"/>
        <v>9024.3518004970101</v>
      </c>
      <c r="AW174" s="15">
        <f t="shared" ca="1" si="74"/>
        <v>11421.656945435503</v>
      </c>
      <c r="AX174" s="15">
        <f t="shared" ca="1" si="75"/>
        <v>13144.863895610593</v>
      </c>
      <c r="AY174" s="15">
        <f t="shared" ca="1" si="76"/>
        <v>19058.367594394113</v>
      </c>
      <c r="AZ174" s="15">
        <f t="shared" ca="1" si="77"/>
        <v>18290.209064656516</v>
      </c>
      <c r="BA174" s="15">
        <f t="shared" ca="1" si="78"/>
        <v>28014.669631336856</v>
      </c>
      <c r="BB174" s="15">
        <f t="shared" ca="1" si="79"/>
        <v>32277.618209461081</v>
      </c>
      <c r="BC174" s="15">
        <f t="shared" ca="1" si="80"/>
        <v>44363.101542484663</v>
      </c>
      <c r="BD174" s="15">
        <f t="shared" ca="1" si="81"/>
        <v>53333.268956338266</v>
      </c>
      <c r="BE174" s="15">
        <f t="shared" ca="1" si="82"/>
        <v>69670.439574014876</v>
      </c>
      <c r="BF174" s="15">
        <f ca="1">Inputs!$B$13*EXP($B$9-0.5*C$6^2+C$6*Y174)</f>
        <v>16530.156883808093</v>
      </c>
      <c r="BG174" s="15">
        <f t="shared" ca="1" si="83"/>
        <v>31276.612443918209</v>
      </c>
      <c r="BH174" s="15">
        <f t="shared" ca="1" si="84"/>
        <v>38714.922914535615</v>
      </c>
      <c r="BI174" s="15">
        <f t="shared" ca="1" si="85"/>
        <v>43114.49181451917</v>
      </c>
      <c r="BJ174" s="15">
        <f t="shared" ca="1" si="86"/>
        <v>63126.831458095839</v>
      </c>
      <c r="BK174" s="15">
        <f t="shared" ca="1" si="87"/>
        <v>65084.482571203844</v>
      </c>
      <c r="BL174" s="15">
        <f t="shared" ca="1" si="88"/>
        <v>84043.585443973876</v>
      </c>
      <c r="BM174" s="15">
        <f t="shared" ca="1" si="89"/>
        <v>102181.95716312347</v>
      </c>
      <c r="BN174" s="15">
        <f t="shared" ca="1" si="90"/>
        <v>133076.12808825137</v>
      </c>
      <c r="BO174" s="15">
        <f t="shared" ca="1" si="91"/>
        <v>176052.90755060277</v>
      </c>
      <c r="BP174" s="15">
        <f t="shared" ca="1" si="92"/>
        <v>238898.98199452041</v>
      </c>
      <c r="BQ174" s="15">
        <f ca="1">Inputs!$B$20*EXP($B$10-0.5*C$7^2+C$7*AJ174)</f>
        <v>7891.0723281969795</v>
      </c>
      <c r="BR174" s="15">
        <f t="shared" ca="1" si="93"/>
        <v>18545.724686882004</v>
      </c>
      <c r="BS174" s="15">
        <f t="shared" ca="1" si="94"/>
        <v>22004.492182458151</v>
      </c>
      <c r="BT174" s="15">
        <f t="shared" ca="1" si="95"/>
        <v>26604.599248038066</v>
      </c>
      <c r="BU174" s="15">
        <f t="shared" ca="1" si="96"/>
        <v>44582.442736904341</v>
      </c>
      <c r="BV174" s="15">
        <f t="shared" ca="1" si="97"/>
        <v>48825.601084571565</v>
      </c>
      <c r="BW174" s="15">
        <f t="shared" ca="1" si="98"/>
        <v>75566.372929162695</v>
      </c>
      <c r="BX174" s="15">
        <f t="shared" ca="1" si="99"/>
        <v>84883.443196503838</v>
      </c>
      <c r="BY174" s="15">
        <f t="shared" ca="1" si="100"/>
        <v>116074.74126505925</v>
      </c>
      <c r="BZ174" s="15">
        <f t="shared" ca="1" si="101"/>
        <v>138413.70341221063</v>
      </c>
      <c r="CA174" s="15">
        <f t="shared" ca="1" si="102"/>
        <v>204064.92592204385</v>
      </c>
      <c r="CB174" s="15">
        <f ca="1">(AU174*DCF!C$10-DCF!C$5*MAX(AU174*DCF!C$10,0)-MAX(AU174-Inputs!$B$6,0)/Inputs!$B$10)*DCF!C$6</f>
        <v>1031.9227564232929</v>
      </c>
      <c r="CC174" s="15">
        <f ca="1">(AV174*DCF!D$10-DCF!D$5*MAX(AV174*DCF!D$10,0)-MAX(AV174-AU174,0)/Inputs!$B$10)*DCF!D$6</f>
        <v>1590.5235251453526</v>
      </c>
      <c r="CD174" s="15">
        <f ca="1">(AW174*DCF!E$10-DCF!E$5*MAX(AW174*DCF!E$10,0)-MAX(AW174-AV174,0)/Inputs!$B$10)*DCF!E$6</f>
        <v>2097.1063761573796</v>
      </c>
      <c r="CE174" s="15">
        <f ca="1">(AX174*DCF!F$10-DCF!F$5*MAX(AX174*DCF!F$10,0)-MAX(AX174-AW174,0)/Inputs!$B$10)*DCF!F$6</f>
        <v>2510.9461966421036</v>
      </c>
      <c r="CF174" s="15">
        <f ca="1">(AY174*DCF!G$10-DCF!G$5*MAX(AY174*DCF!G$10,0)-MAX(AY174-AX174,0)/Inputs!$B$10)*DCF!G$6</f>
        <v>2790.105567073243</v>
      </c>
      <c r="CG174" s="15">
        <f ca="1">(AZ174*DCF!H$10-DCF!H$5*MAX(AZ174*DCF!H$10,0)-MAX(AZ174-AY174,0)/Inputs!$B$10)*DCF!H$6</f>
        <v>3551.0572091397134</v>
      </c>
      <c r="CH174" s="15">
        <f ca="1">(BA174*DCF!I$10-DCF!I$5*MAX(BA174*DCF!I$10,0)-MAX(BA174-AZ174,0)/Inputs!$B$10)*DCF!I$6</f>
        <v>3522.105916150816</v>
      </c>
      <c r="CI174" s="15">
        <f ca="1">(BB174*DCF!J$10-DCF!J$5*MAX(BB174*DCF!J$10,0)-MAX(BB174-BA174,0)/Inputs!$B$10)*DCF!J$6</f>
        <v>4892.934570026292</v>
      </c>
      <c r="CJ174" s="15">
        <f ca="1">(BC174*DCF!K$10-DCF!K$5*MAX(BC174*DCF!K$10,0)-MAX(BC174-BB174,0)/Inputs!$B$10)*DCF!K$6</f>
        <v>5449.963181064988</v>
      </c>
      <c r="CK174" s="15">
        <f ca="1">(BD174*DCF!L$10-DCF!L$5*MAX(BD174*DCF!L$10,0)-MAX(BD174-BC174,0)/Inputs!$B$10)*DCF!L$6</f>
        <v>6883.683256032491</v>
      </c>
      <c r="CL174" s="15">
        <f ca="1">(BE174*DCF!M$10-DCF!M$5*MAX(BE174*DCF!M$10,0)-MAX(BE174-BD174,0)/Inputs!$B$10)*DCF!M$6</f>
        <v>7879.7505531690358</v>
      </c>
      <c r="CM174" s="15">
        <f ca="1">(BF174*DCF!C$28-DCF!C$5*MAX(BF174*DCF!C$28,0)-MAX(BF174-Inputs!$B$13,0)/Inputs!$B$17)*DCF!C$6</f>
        <v>3857.0994269847774</v>
      </c>
      <c r="CN174" s="15">
        <f ca="1">(BG174*DCF!D$28-DCF!D$5*MAX(BG174*DCF!D$28,0)-MAX(BG174-BF174,0)/Inputs!$B$17)*DCF!D$6</f>
        <v>6065.58863219043</v>
      </c>
      <c r="CO174" s="15">
        <f ca="1">(BH174*DCF!E$28-DCF!E$5*MAX(BH174*DCF!E$28,0)-MAX(BH174-BG174,0)/Inputs!$B$17)*DCF!E$6</f>
        <v>9498.766937447228</v>
      </c>
      <c r="CP174" s="15">
        <f ca="1">(BI174*DCF!F$28-DCF!F$5*MAX(BI174*DCF!F$28,0)-MAX(BI174-BH174,0)/Inputs!$B$17)*DCF!F$6</f>
        <v>10903.437796009011</v>
      </c>
      <c r="CQ174" s="15">
        <f ca="1">(BJ174*DCF!G$28-DCF!G$5*MAX(BJ174*DCF!G$28,0)-MAX(BJ174-BI174,0)/Inputs!$B$17)*DCF!G$6</f>
        <v>13012.857533419758</v>
      </c>
      <c r="CR174" s="15">
        <f ca="1">(BK174*DCF!H$28-DCF!H$5*MAX(BK174*DCF!H$28,0)-MAX(BK174-BJ174,0)/Inputs!$B$17)*DCF!H$6</f>
        <v>15791.946554928589</v>
      </c>
      <c r="CS174" s="15">
        <f ca="1">(BL174*DCF!I$28-DCF!I$5*MAX(BL174*DCF!I$28,0)-MAX(BL174-BK174,0)/Inputs!$B$17)*DCF!I$6</f>
        <v>17041.891869973035</v>
      </c>
      <c r="CT174" s="15">
        <f ca="1">(BM174*DCF!J$28-DCF!J$5*MAX(BM174*DCF!J$28,0)-MAX(BM174-BL174,0)/Inputs!$B$17)*DCF!J$6</f>
        <v>20390.059307363172</v>
      </c>
      <c r="CU174" s="15">
        <f ca="1">(BN174*DCF!K$28-DCF!K$5*MAX(BN174*DCF!K$28,0)-MAX(BN174-BM174,0)/Inputs!$B$17)*DCF!K$6</f>
        <v>24319.322534815656</v>
      </c>
      <c r="CV174" s="15">
        <f ca="1">(BO174*DCF!L$28-DCF!L$5*MAX(BO174*DCF!L$28,0)-MAX(BO174-BN174,0)/Inputs!$B$17)*DCF!L$6</f>
        <v>30263.356125291255</v>
      </c>
      <c r="CW174" s="15">
        <f ca="1">(BP174*DCF!M$28-DCF!M$5*MAX(BP174*DCF!M$28,0)-MAX(BP174-BO174,0)/Inputs!$B$17)*DCF!M$6</f>
        <v>38379.801010274961</v>
      </c>
      <c r="CX174" s="15">
        <f ca="1">(BQ174*DCF!C$46-DCF!C$5*MAX(BQ174*DCF!C$46,0)-MAX(BQ174-Inputs!$B$20,0)/Inputs!$B$24)*DCF!C$6</f>
        <v>-3988.7337146861287</v>
      </c>
      <c r="CY174" s="15">
        <f ca="1">(BR174*DCF!D$46-DCF!D$5*MAX(BR174*DCF!D$46,0)-MAX(BR174-BQ174,0)/Inputs!$B$24)*DCF!D$6</f>
        <v>-7711.5744319668147</v>
      </c>
      <c r="CZ174" s="15">
        <f ca="1">(BS174*DCF!E$46-DCF!E$5*MAX(BS174*DCF!E$46,0)-MAX(BS174-BR174,0)/Inputs!$B$24)*DCF!E$6</f>
        <v>-3965.4204416640314</v>
      </c>
      <c r="DA174" s="15">
        <f ca="1">(BT174*DCF!F$46-DCF!F$5*MAX(BT174*DCF!F$46,0)-MAX(BT174-BS174,0)/Inputs!$B$24)*DCF!F$6</f>
        <v>-3612.559527404977</v>
      </c>
      <c r="DB174" s="15">
        <f ca="1">(BU174*DCF!G$46-DCF!G$5*MAX(BU174*DCF!G$46,0)-MAX(BU174-BT174,0)/Inputs!$B$24)*DCF!G$6</f>
        <v>-7547.0566403559942</v>
      </c>
      <c r="DC174" s="15">
        <f ca="1">(BV174*DCF!H$46-DCF!H$5*MAX(BV174*DCF!H$46,0)-MAX(BV174-BU174,0)/Inputs!$B$24)*DCF!H$6</f>
        <v>-1318.5354582750513</v>
      </c>
      <c r="DD174" s="15">
        <f ca="1">(BW174*DCF!I$46-DCF!I$5*MAX(BW174*DCF!I$46,0)-MAX(BW174-BV174,0)/Inputs!$B$24)*DCF!I$6</f>
        <v>-5931.006445051039</v>
      </c>
      <c r="DE174" s="15">
        <f ca="1">(BX174*DCF!J$46-DCF!J$5*MAX(BX174*DCF!J$46,0)-MAX(BX174-BW174,0)/Inputs!$B$24)*DCF!J$6</f>
        <v>1089.8908268189707</v>
      </c>
      <c r="DF174" s="15">
        <f ca="1">(BY174*DCF!K$46-DCF!K$5*MAX(BY174*DCF!K$46,0)-MAX(BY174-BX174,0)/Inputs!$B$24)*DCF!K$6</f>
        <v>-1010.4609358979055</v>
      </c>
      <c r="DG174" s="15">
        <f ca="1">(BZ174*DCF!L$46-DCF!L$5*MAX(BZ174*DCF!L$46,0)-MAX(BZ174-BY174,0)/Inputs!$B$24)*DCF!L$6</f>
        <v>4512.5185327839599</v>
      </c>
      <c r="DH174" s="15">
        <f ca="1">(CA174*DCF!M$46-DCF!M$5*MAX(CA174*DCF!M$46,0)-MAX(CA174-BZ174,0)/Inputs!$B$24)*DCF!M$6</f>
        <v>2273.0941188350971</v>
      </c>
      <c r="DI174" s="15">
        <f ca="1">SUM(CB174:CL174)+BE174*DCF!M$10*(1+Inputs!$B$30)*(1-Inputs!$B$33)*(1-Inputs!$B$30/Inputs!$B$31)/(Inputs!$B$29-Inputs!$B$30)*DCF!M$6</f>
        <v>236093.85373769436</v>
      </c>
      <c r="DJ174" s="15">
        <f ca="1">SUM(CM174:CW174)+BP174*DCF!M$28*(1+Inputs!$B$30)*(1-Inputs!$B$33)*(1-Inputs!$B$30/Inputs!$B$31)/(Inputs!$B$29-Inputs!$B$30)*DCF!M$6</f>
        <v>1076002.8290656852</v>
      </c>
      <c r="DK174" s="15">
        <f ca="1">SUM(CX174:DH174)+CA174*DCF!M$46*(1+Inputs!$B$30)*(1-Inputs!$B$33)*(1-Inputs!$B$30/Inputs!$B$31)/(Inputs!$B$29-Inputs!$B$30)*DCF!M$6</f>
        <v>288298.70439443266</v>
      </c>
      <c r="DM174" s="15">
        <f ca="1">DI174+DJ174+DK174+Inputs!$B$34+Inputs!$B$36-Inputs!$B$35</f>
        <v>1677246.3871978123</v>
      </c>
    </row>
    <row r="175" spans="1:117" x14ac:dyDescent="0.75">
      <c r="A175" s="11">
        <v>162</v>
      </c>
      <c r="C175" s="23">
        <f t="shared" ca="1" si="106"/>
        <v>-1.573634286034866</v>
      </c>
      <c r="D175" s="23">
        <f t="shared" ca="1" si="106"/>
        <v>-0.11409158991061029</v>
      </c>
      <c r="E175" s="23">
        <f t="shared" ca="1" si="106"/>
        <v>-0.81581212931725977</v>
      </c>
      <c r="F175" s="23">
        <f t="shared" ca="1" si="106"/>
        <v>0.4174918597522872</v>
      </c>
      <c r="G175" s="23">
        <f t="shared" ca="1" si="106"/>
        <v>0.48384530933349007</v>
      </c>
      <c r="H175" s="23">
        <f t="shared" ca="1" si="106"/>
        <v>-0.47341699278936122</v>
      </c>
      <c r="I175" s="23">
        <f t="shared" ca="1" si="106"/>
        <v>0.46982491392027315</v>
      </c>
      <c r="J175" s="23">
        <f t="shared" ca="1" si="106"/>
        <v>0.22762747184558518</v>
      </c>
      <c r="K175" s="23">
        <f t="shared" ca="1" si="106"/>
        <v>0.2654806563787902</v>
      </c>
      <c r="L175" s="23">
        <f t="shared" ca="1" si="106"/>
        <v>0.63761795935585841</v>
      </c>
      <c r="M175" s="23">
        <f t="shared" ca="1" si="106"/>
        <v>-0.99718942490323792</v>
      </c>
      <c r="N175" s="23">
        <f ca="1">SQRT(Inputs!$B$38)*C175+SQRT(1-Inputs!$B$38)*_xlfn.NORM.S.INV(RAND())</f>
        <v>-0.74437953129020173</v>
      </c>
      <c r="O175" s="23">
        <f ca="1">SQRT(Inputs!$B$38)*D175+SQRT(1-Inputs!$B$38)*_xlfn.NORM.S.INV(RAND())</f>
        <v>-1.363063052264174</v>
      </c>
      <c r="P175" s="23">
        <f ca="1">SQRT(Inputs!$B$38)*E175+SQRT(1-Inputs!$B$38)*_xlfn.NORM.S.INV(RAND())</f>
        <v>-0.89204342278821969</v>
      </c>
      <c r="Q175" s="23">
        <f ca="1">SQRT(Inputs!$B$38)*F175+SQRT(1-Inputs!$B$38)*_xlfn.NORM.S.INV(RAND())</f>
        <v>0.72356781249819901</v>
      </c>
      <c r="R175" s="23">
        <f ca="1">SQRT(Inputs!$B$38)*G175+SQRT(1-Inputs!$B$38)*_xlfn.NORM.S.INV(RAND())</f>
        <v>0.24593358311975413</v>
      </c>
      <c r="S175" s="23">
        <f ca="1">SQRT(Inputs!$B$38)*H175+SQRT(1-Inputs!$B$38)*_xlfn.NORM.S.INV(RAND())</f>
        <v>-0.57816267895443874</v>
      </c>
      <c r="T175" s="23">
        <f ca="1">SQRT(Inputs!$B$38)*I175+SQRT(1-Inputs!$B$38)*_xlfn.NORM.S.INV(RAND())</f>
        <v>1.1404327886514167</v>
      </c>
      <c r="U175" s="23">
        <f ca="1">SQRT(Inputs!$B$38)*J175+SQRT(1-Inputs!$B$38)*_xlfn.NORM.S.INV(RAND())</f>
        <v>5.5564394075407961E-2</v>
      </c>
      <c r="V175" s="23">
        <f ca="1">SQRT(Inputs!$B$38)*K175+SQRT(1-Inputs!$B$38)*_xlfn.NORM.S.INV(RAND())</f>
        <v>0.11770509080880098</v>
      </c>
      <c r="W175" s="23">
        <f ca="1">SQRT(Inputs!$B$38)*L175+SQRT(1-Inputs!$B$38)*_xlfn.NORM.S.INV(RAND())</f>
        <v>0.26134130384907411</v>
      </c>
      <c r="X175" s="23">
        <f ca="1">SQRT(Inputs!$B$38)*M175+SQRT(1-Inputs!$B$38)*_xlfn.NORM.S.INV(RAND())</f>
        <v>-0.81423768727488532</v>
      </c>
      <c r="Y175" s="23">
        <f ca="1">SQRT(Inputs!$B$38)*C175+SQRT(1-Inputs!$B$38)*_xlfn.NORM.S.INV(RAND())</f>
        <v>0.86427310902557175</v>
      </c>
      <c r="Z175" s="23">
        <f ca="1">SQRT(Inputs!$B$38)*D175+SQRT(1-Inputs!$B$38)*_xlfn.NORM.S.INV(RAND())</f>
        <v>0.62350230329799761</v>
      </c>
      <c r="AA175" s="23">
        <f ca="1">SQRT(Inputs!$B$38)*E175+SQRT(1-Inputs!$B$38)*_xlfn.NORM.S.INV(RAND())</f>
        <v>-1.522514855017354</v>
      </c>
      <c r="AB175" s="23">
        <f ca="1">SQRT(Inputs!$B$38)*F175+SQRT(1-Inputs!$B$38)*_xlfn.NORM.S.INV(RAND())</f>
        <v>1.1785174261108029</v>
      </c>
      <c r="AC175" s="23">
        <f ca="1">SQRT(Inputs!$B$38)*G175+SQRT(1-Inputs!$B$38)*_xlfn.NORM.S.INV(RAND())</f>
        <v>0.17113247587243108</v>
      </c>
      <c r="AD175" s="23">
        <f ca="1">SQRT(Inputs!$B$38)*H175+SQRT(1-Inputs!$B$38)*_xlfn.NORM.S.INV(RAND())</f>
        <v>-1.8346813212271111</v>
      </c>
      <c r="AE175" s="23">
        <f ca="1">SQRT(Inputs!$B$38)*I175+SQRT(1-Inputs!$B$38)*_xlfn.NORM.S.INV(RAND())</f>
        <v>0.56507451777166162</v>
      </c>
      <c r="AF175" s="23">
        <f ca="1">SQRT(Inputs!$B$38)*J175+SQRT(1-Inputs!$B$38)*_xlfn.NORM.S.INV(RAND())</f>
        <v>1.8771034555426855</v>
      </c>
      <c r="AG175" s="23">
        <f ca="1">SQRT(Inputs!$B$38)*K175+SQRT(1-Inputs!$B$38)*_xlfn.NORM.S.INV(RAND())</f>
        <v>1.07968751293211</v>
      </c>
      <c r="AH175" s="23">
        <f ca="1">SQRT(Inputs!$B$38)*L175+SQRT(1-Inputs!$B$38)*_xlfn.NORM.S.INV(RAND())</f>
        <v>-0.589469542602298</v>
      </c>
      <c r="AI175" s="23">
        <f ca="1">SQRT(Inputs!$B$38)*M175+SQRT(1-Inputs!$B$38)*_xlfn.NORM.S.INV(RAND())</f>
        <v>-0.45778808876606292</v>
      </c>
      <c r="AJ175" s="23">
        <f ca="1">SQRT(Inputs!$B$38)*C175+SQRT(1-Inputs!$B$38)*_xlfn.NORM.S.INV(RAND())</f>
        <v>-1.4597769358856283</v>
      </c>
      <c r="AK175" s="23">
        <f ca="1">SQRT(Inputs!$B$38)*D175+SQRT(1-Inputs!$B$38)*_xlfn.NORM.S.INV(RAND())</f>
        <v>0.11968126418226871</v>
      </c>
      <c r="AL175" s="23">
        <f ca="1">SQRT(Inputs!$B$38)*E175+SQRT(1-Inputs!$B$38)*_xlfn.NORM.S.INV(RAND())</f>
        <v>0.33741482385833566</v>
      </c>
      <c r="AM175" s="23">
        <f ca="1">SQRT(Inputs!$B$38)*F175+SQRT(1-Inputs!$B$38)*_xlfn.NORM.S.INV(RAND())</f>
        <v>-0.31009471025433588</v>
      </c>
      <c r="AN175" s="23">
        <f ca="1">SQRT(Inputs!$B$38)*G175+SQRT(1-Inputs!$B$38)*_xlfn.NORM.S.INV(RAND())</f>
        <v>0.58250238562443923</v>
      </c>
      <c r="AO175" s="23">
        <f ca="1">SQRT(Inputs!$B$38)*H175+SQRT(1-Inputs!$B$38)*_xlfn.NORM.S.INV(RAND())</f>
        <v>-0.77502983216004606</v>
      </c>
      <c r="AP175" s="23">
        <f ca="1">SQRT(Inputs!$B$38)*I175+SQRT(1-Inputs!$B$38)*_xlfn.NORM.S.INV(RAND())</f>
        <v>0.85254417470391075</v>
      </c>
      <c r="AQ175" s="23">
        <f ca="1">SQRT(Inputs!$B$38)*J175+SQRT(1-Inputs!$B$38)*_xlfn.NORM.S.INV(RAND())</f>
        <v>1.3159399508587093</v>
      </c>
      <c r="AR175" s="23">
        <f ca="1">SQRT(Inputs!$B$38)*K175+SQRT(1-Inputs!$B$38)*_xlfn.NORM.S.INV(RAND())</f>
        <v>-0.39308755511689375</v>
      </c>
      <c r="AS175" s="23">
        <f ca="1">SQRT(Inputs!$B$38)*L175+SQRT(1-Inputs!$B$38)*_xlfn.NORM.S.INV(RAND())</f>
        <v>-0.51305346506882166</v>
      </c>
      <c r="AT175" s="23">
        <f ca="1">SQRT(Inputs!$B$38)*M175+SQRT(1-Inputs!$B$38)*_xlfn.NORM.S.INV(RAND())</f>
        <v>-0.38458077252142764</v>
      </c>
      <c r="AU175" s="15">
        <f ca="1">Inputs!$B$6*EXP($B$8-0.5*C$5^2+C$5*N175)</f>
        <v>4398.9335356294605</v>
      </c>
      <c r="AV175" s="15">
        <f t="shared" ca="1" si="73"/>
        <v>4382.1134120426577</v>
      </c>
      <c r="AW175" s="15">
        <f t="shared" ca="1" si="74"/>
        <v>4737.4873027281719</v>
      </c>
      <c r="AX175" s="15">
        <f t="shared" ca="1" si="75"/>
        <v>6331.2157895330392</v>
      </c>
      <c r="AY175" s="15">
        <f t="shared" ca="1" si="76"/>
        <v>7962.8481070366415</v>
      </c>
      <c r="AZ175" s="15">
        <f t="shared" ca="1" si="77"/>
        <v>9138.065786101346</v>
      </c>
      <c r="BA175" s="15">
        <f t="shared" ca="1" si="78"/>
        <v>12600.30919262313</v>
      </c>
      <c r="BB175" s="15">
        <f t="shared" ca="1" si="79"/>
        <v>15512.737085849512</v>
      </c>
      <c r="BC175" s="15">
        <f t="shared" ca="1" si="80"/>
        <v>19216.255676134682</v>
      </c>
      <c r="BD175" s="15">
        <f t="shared" ca="1" si="81"/>
        <v>24124.274433497478</v>
      </c>
      <c r="BE175" s="15">
        <f t="shared" ca="1" si="82"/>
        <v>27448.233728876326</v>
      </c>
      <c r="BF175" s="15">
        <f ca="1">Inputs!$B$13*EXP($B$9-0.5*C$6^2+C$6*Y175)</f>
        <v>16415.961109022486</v>
      </c>
      <c r="BG175" s="15">
        <f t="shared" ca="1" si="83"/>
        <v>22389.039340982727</v>
      </c>
      <c r="BH175" s="15">
        <f t="shared" ca="1" si="84"/>
        <v>21250.693029846065</v>
      </c>
      <c r="BI175" s="15">
        <f t="shared" ca="1" si="85"/>
        <v>31187.998631092629</v>
      </c>
      <c r="BJ175" s="15">
        <f t="shared" ca="1" si="86"/>
        <v>39189.350849340808</v>
      </c>
      <c r="BK175" s="15">
        <f t="shared" ca="1" si="87"/>
        <v>37466.628882540885</v>
      </c>
      <c r="BL175" s="15">
        <f t="shared" ca="1" si="88"/>
        <v>49519.931597156741</v>
      </c>
      <c r="BM175" s="15">
        <f t="shared" ca="1" si="89"/>
        <v>76856.473075802292</v>
      </c>
      <c r="BN175" s="15">
        <f t="shared" ca="1" si="90"/>
        <v>107580.27783797368</v>
      </c>
      <c r="BO175" s="15">
        <f t="shared" ca="1" si="91"/>
        <v>123600.43168594148</v>
      </c>
      <c r="BP175" s="15">
        <f t="shared" ca="1" si="92"/>
        <v>144439.81878283306</v>
      </c>
      <c r="BQ175" s="15">
        <f ca="1">Inputs!$B$20*EXP($B$10-0.5*C$7^2+C$7*AJ175)</f>
        <v>2555.9291033854761</v>
      </c>
      <c r="BR175" s="15">
        <f t="shared" ca="1" si="93"/>
        <v>3602.4194695230099</v>
      </c>
      <c r="BS175" s="15">
        <f t="shared" ca="1" si="94"/>
        <v>5435.1086352418242</v>
      </c>
      <c r="BT175" s="15">
        <f t="shared" ca="1" si="95"/>
        <v>6908.3623751784298</v>
      </c>
      <c r="BU175" s="15">
        <f t="shared" ca="1" si="96"/>
        <v>11023.352541678834</v>
      </c>
      <c r="BV175" s="15">
        <f t="shared" ca="1" si="97"/>
        <v>12879.452506836784</v>
      </c>
      <c r="BW175" s="15">
        <f t="shared" ca="1" si="98"/>
        <v>21526.524874022689</v>
      </c>
      <c r="BX175" s="15">
        <f t="shared" ca="1" si="99"/>
        <v>39197.497991468452</v>
      </c>
      <c r="BY175" s="15">
        <f t="shared" ca="1" si="100"/>
        <v>50943.288638961218</v>
      </c>
      <c r="BZ175" s="15">
        <f t="shared" ca="1" si="101"/>
        <v>65046.933378769048</v>
      </c>
      <c r="CA175" s="15">
        <f t="shared" ca="1" si="102"/>
        <v>85335.455057686981</v>
      </c>
      <c r="CB175" s="15">
        <f ca="1">(AU175*DCF!C$10-DCF!C$5*MAX(AU175*DCF!C$10,0)-MAX(AU175-Inputs!$B$6,0)/Inputs!$B$10)*DCF!C$6</f>
        <v>1047.0907749517492</v>
      </c>
      <c r="CC175" s="15">
        <f ca="1">(AV175*DCF!D$10-DCF!D$5*MAX(AV175*DCF!D$10,0)-MAX(AV175-AU175,0)/Inputs!$B$10)*DCF!D$6</f>
        <v>1068.1104563415304</v>
      </c>
      <c r="CD175" s="15">
        <f ca="1">(AW175*DCF!E$10-DCF!E$5*MAX(AW175*DCF!E$10,0)-MAX(AW175-AV175,0)/Inputs!$B$10)*DCF!E$6</f>
        <v>1013.7654869378922</v>
      </c>
      <c r="CE175" s="15">
        <f ca="1">(AX175*DCF!F$10-DCF!F$5*MAX(AX175*DCF!F$10,0)-MAX(AX175-AW175,0)/Inputs!$B$10)*DCF!F$6</f>
        <v>1050.4789319618467</v>
      </c>
      <c r="CF175" s="15">
        <f ca="1">(AY175*DCF!G$10-DCF!G$5*MAX(AY175*DCF!G$10,0)-MAX(AY175-AX175,0)/Inputs!$B$10)*DCF!G$6</f>
        <v>1327.0360891841751</v>
      </c>
      <c r="CG175" s="15">
        <f ca="1">(AZ175*DCF!H$10-DCF!H$5*MAX(AZ175*DCF!H$10,0)-MAX(AZ175-AY175,0)/Inputs!$B$10)*DCF!H$6</f>
        <v>1565.4810594604683</v>
      </c>
      <c r="CH175" s="15">
        <f ca="1">(BA175*DCF!I$10-DCF!I$5*MAX(BA175*DCF!I$10,0)-MAX(BA175-AZ175,0)/Inputs!$B$10)*DCF!I$6</f>
        <v>1733.6876040995257</v>
      </c>
      <c r="CI175" s="15">
        <f ca="1">(BB175*DCF!J$10-DCF!J$5*MAX(BB175*DCF!J$10,0)-MAX(BB175-BA175,0)/Inputs!$B$10)*DCF!J$6</f>
        <v>2220.6912242543199</v>
      </c>
      <c r="CJ175" s="15">
        <f ca="1">(BC175*DCF!K$10-DCF!K$5*MAX(BC175*DCF!K$10,0)-MAX(BC175-BB175,0)/Inputs!$B$10)*DCF!K$6</f>
        <v>2575.0723242878471</v>
      </c>
      <c r="CK175" s="15">
        <f ca="1">(BD175*DCF!L$10-DCF!L$5*MAX(BD175*DCF!L$10,0)-MAX(BD175-BC175,0)/Inputs!$B$10)*DCF!L$6</f>
        <v>3003.71303790702</v>
      </c>
      <c r="CL175" s="15">
        <f ca="1">(BE175*DCF!M$10-DCF!M$5*MAX(BE175*DCF!M$10,0)-MAX(BE175-BD175,0)/Inputs!$B$10)*DCF!M$6</f>
        <v>3476.2183418474988</v>
      </c>
      <c r="CM175" s="15">
        <f ca="1">(BF175*DCF!C$28-DCF!C$5*MAX(BF175*DCF!C$28,0)-MAX(BF175-Inputs!$B$13,0)/Inputs!$B$17)*DCF!C$6</f>
        <v>3848.6207835798182</v>
      </c>
      <c r="CN175" s="15">
        <f ca="1">(BG175*DCF!D$28-DCF!D$5*MAX(BG175*DCF!D$28,0)-MAX(BG175-BF175,0)/Inputs!$B$17)*DCF!D$6</f>
        <v>5319.7570122140341</v>
      </c>
      <c r="CO175" s="15">
        <f ca="1">(BH175*DCF!E$28-DCF!E$5*MAX(BH175*DCF!E$28,0)-MAX(BH175-BG175,0)/Inputs!$B$17)*DCF!E$6</f>
        <v>6018.5746653159495</v>
      </c>
      <c r="CP175" s="15">
        <f ca="1">(BI175*DCF!F$28-DCF!F$5*MAX(BI175*DCF!F$28,0)-MAX(BI175-BH175,0)/Inputs!$B$17)*DCF!F$6</f>
        <v>6657.4765537549238</v>
      </c>
      <c r="CQ175" s="15">
        <f ca="1">(BJ175*DCF!G$28-DCF!G$5*MAX(BJ175*DCF!G$28,0)-MAX(BJ175-BI175,0)/Inputs!$B$17)*DCF!G$6</f>
        <v>8822.2260072087065</v>
      </c>
      <c r="CR175" s="15">
        <f ca="1">(BK175*DCF!H$28-DCF!H$5*MAX(BK175*DCF!H$28,0)-MAX(BK175-BJ175,0)/Inputs!$B$17)*DCF!H$6</f>
        <v>9265.9106817848751</v>
      </c>
      <c r="CS175" s="15">
        <f ca="1">(BL175*DCF!I$28-DCF!I$5*MAX(BL175*DCF!I$28,0)-MAX(BL175-BK175,0)/Inputs!$B$17)*DCF!I$6</f>
        <v>9914.7438515594458</v>
      </c>
      <c r="CT175" s="15">
        <f ca="1">(BM175*DCF!J$28-DCF!J$5*MAX(BM175*DCF!J$28,0)-MAX(BM175-BL175,0)/Inputs!$B$17)*DCF!J$6</f>
        <v>13520.771753116691</v>
      </c>
      <c r="CU175" s="15">
        <f ca="1">(BN175*DCF!K$28-DCF!K$5*MAX(BN175*DCF!K$28,0)-MAX(BN175-BM175,0)/Inputs!$B$17)*DCF!K$6</f>
        <v>18955.894036643745</v>
      </c>
      <c r="CV175" s="15">
        <f ca="1">(BO175*DCF!L$28-DCF!L$5*MAX(BO175*DCF!L$28,0)-MAX(BO175-BN175,0)/Inputs!$B$17)*DCF!L$6</f>
        <v>22848.173357504857</v>
      </c>
      <c r="CW175" s="15">
        <f ca="1">(BP175*DCF!M$28-DCF!M$5*MAX(BP175*DCF!M$28,0)-MAX(BP175-BO175,0)/Inputs!$B$17)*DCF!M$6</f>
        <v>24998.133971776446</v>
      </c>
      <c r="CX175" s="15">
        <f ca="1">(BQ175*DCF!C$46-DCF!C$5*MAX(BQ175*DCF!C$46,0)-MAX(BQ175-Inputs!$B$20,0)/Inputs!$B$24)*DCF!C$6</f>
        <v>-590.28385759479818</v>
      </c>
      <c r="CY175" s="15">
        <f ca="1">(BR175*DCF!D$46-DCF!D$5*MAX(BR175*DCF!D$46,0)-MAX(BR175-BQ175,0)/Inputs!$B$24)*DCF!D$6</f>
        <v>-1061.3777465117369</v>
      </c>
      <c r="CZ175" s="15">
        <f ca="1">(BS175*DCF!E$46-DCF!E$5*MAX(BS175*DCF!E$46,0)-MAX(BS175-BR175,0)/Inputs!$B$24)*DCF!E$6</f>
        <v>-1365.1066753431035</v>
      </c>
      <c r="DA175" s="15">
        <f ca="1">(BT175*DCF!F$46-DCF!F$5*MAX(BT175*DCF!F$46,0)-MAX(BT175-BS175,0)/Inputs!$B$24)*DCF!F$6</f>
        <v>-1039.5688859736786</v>
      </c>
      <c r="DB175" s="15">
        <f ca="1">(BU175*DCF!G$46-DCF!G$5*MAX(BU175*DCF!G$46,0)-MAX(BU175-BT175,0)/Inputs!$B$24)*DCF!G$6</f>
        <v>-1755.0051897490748</v>
      </c>
      <c r="DC175" s="15">
        <f ca="1">(BV175*DCF!H$46-DCF!H$5*MAX(BV175*DCF!H$46,0)-MAX(BV175-BU175,0)/Inputs!$B$24)*DCF!H$6</f>
        <v>-576.77169165966268</v>
      </c>
      <c r="DD175" s="15">
        <f ca="1">(BW175*DCF!I$46-DCF!I$5*MAX(BW175*DCF!I$46,0)-MAX(BW175-BV175,0)/Inputs!$B$24)*DCF!I$6</f>
        <v>-1985.0765248718728</v>
      </c>
      <c r="DE175" s="15">
        <f ca="1">(BX175*DCF!J$46-DCF!J$5*MAX(BX175*DCF!J$46,0)-MAX(BX175-BW175,0)/Inputs!$B$24)*DCF!J$6</f>
        <v>-3041.8267530902763</v>
      </c>
      <c r="DF175" s="15">
        <f ca="1">(BY175*DCF!K$46-DCF!K$5*MAX(BY175*DCF!K$46,0)-MAX(BY175-BX175,0)/Inputs!$B$24)*DCF!K$6</f>
        <v>32.644665288273245</v>
      </c>
      <c r="DG175" s="15">
        <f ca="1">(BZ175*DCF!L$46-DCF!L$5*MAX(BZ175*DCF!L$46,0)-MAX(BZ175-BY175,0)/Inputs!$B$24)*DCF!L$6</f>
        <v>1304.692298582718</v>
      </c>
      <c r="DH175" s="15">
        <f ca="1">(CA175*DCF!M$46-DCF!M$5*MAX(CA175*DCF!M$46,0)-MAX(CA175-BZ175,0)/Inputs!$B$24)*DCF!M$6</f>
        <v>2448.5234725053192</v>
      </c>
      <c r="DI175" s="15">
        <f ca="1">SUM(CB175:CL175)+BE175*DCF!M$10*(1+Inputs!$B$30)*(1-Inputs!$B$33)*(1-Inputs!$B$30/Inputs!$B$31)/(Inputs!$B$29-Inputs!$B$30)*DCF!M$6</f>
        <v>96470.142764011805</v>
      </c>
      <c r="DJ175" s="15">
        <f ca="1">SUM(CM175:CW175)+BP175*DCF!M$28*(1+Inputs!$B$30)*(1-Inputs!$B$33)*(1-Inputs!$B$30/Inputs!$B$31)/(Inputs!$B$29-Inputs!$B$30)*DCF!M$6</f>
        <v>666140.85026311723</v>
      </c>
      <c r="DK175" s="15">
        <f ca="1">SUM(CX175:DH175)+CA175*DCF!M$46*(1+Inputs!$B$30)*(1-Inputs!$B$33)*(1-Inputs!$B$30/Inputs!$B$31)/(Inputs!$B$29-Inputs!$B$30)*DCF!M$6</f>
        <v>124309.56526164542</v>
      </c>
      <c r="DM175" s="15">
        <f ca="1">DI175+DJ175+DK175+Inputs!$B$34+Inputs!$B$36-Inputs!$B$35</f>
        <v>963771.55828877445</v>
      </c>
    </row>
    <row r="176" spans="1:117" x14ac:dyDescent="0.75">
      <c r="A176" s="11">
        <v>163</v>
      </c>
      <c r="C176" s="23">
        <f t="shared" ca="1" si="106"/>
        <v>-0.31375916271251592</v>
      </c>
      <c r="D176" s="23">
        <f t="shared" ca="1" si="106"/>
        <v>-0.52093448254468921</v>
      </c>
      <c r="E176" s="23">
        <f t="shared" ca="1" si="106"/>
        <v>0.54858135768092309</v>
      </c>
      <c r="F176" s="23">
        <f t="shared" ca="1" si="106"/>
        <v>-0.11715489832871949</v>
      </c>
      <c r="G176" s="23">
        <f t="shared" ca="1" si="106"/>
        <v>-0.75871779501636805</v>
      </c>
      <c r="H176" s="23">
        <f t="shared" ca="1" si="106"/>
        <v>0.39787814757609125</v>
      </c>
      <c r="I176" s="23">
        <f t="shared" ca="1" si="106"/>
        <v>-0.12729624271012155</v>
      </c>
      <c r="J176" s="23">
        <f t="shared" ca="1" si="106"/>
        <v>-0.46599986133391663</v>
      </c>
      <c r="K176" s="23">
        <f t="shared" ca="1" si="106"/>
        <v>1.0647160158573339E-2</v>
      </c>
      <c r="L176" s="23">
        <f t="shared" ca="1" si="106"/>
        <v>1.6340061163729289</v>
      </c>
      <c r="M176" s="23">
        <f t="shared" ca="1" si="106"/>
        <v>-0.13573476462828857</v>
      </c>
      <c r="N176" s="23">
        <f ca="1">SQRT(Inputs!$B$38)*C176+SQRT(1-Inputs!$B$38)*_xlfn.NORM.S.INV(RAND())</f>
        <v>-0.24786304896287589</v>
      </c>
      <c r="O176" s="23">
        <f ca="1">SQRT(Inputs!$B$38)*D176+SQRT(1-Inputs!$B$38)*_xlfn.NORM.S.INV(RAND())</f>
        <v>-3.4830495744968966</v>
      </c>
      <c r="P176" s="23">
        <f ca="1">SQRT(Inputs!$B$38)*E176+SQRT(1-Inputs!$B$38)*_xlfn.NORM.S.INV(RAND())</f>
        <v>1.4427686176166792</v>
      </c>
      <c r="Q176" s="23">
        <f ca="1">SQRT(Inputs!$B$38)*F176+SQRT(1-Inputs!$B$38)*_xlfn.NORM.S.INV(RAND())</f>
        <v>-1.2431484478152304</v>
      </c>
      <c r="R176" s="23">
        <f ca="1">SQRT(Inputs!$B$38)*G176+SQRT(1-Inputs!$B$38)*_xlfn.NORM.S.INV(RAND())</f>
        <v>9.8613791199686884E-2</v>
      </c>
      <c r="S176" s="23">
        <f ca="1">SQRT(Inputs!$B$38)*H176+SQRT(1-Inputs!$B$38)*_xlfn.NORM.S.INV(RAND())</f>
        <v>0.72741920023559525</v>
      </c>
      <c r="T176" s="23">
        <f ca="1">SQRT(Inputs!$B$38)*I176+SQRT(1-Inputs!$B$38)*_xlfn.NORM.S.INV(RAND())</f>
        <v>0.75467997701035983</v>
      </c>
      <c r="U176" s="23">
        <f ca="1">SQRT(Inputs!$B$38)*J176+SQRT(1-Inputs!$B$38)*_xlfn.NORM.S.INV(RAND())</f>
        <v>-0.88829131757647717</v>
      </c>
      <c r="V176" s="23">
        <f ca="1">SQRT(Inputs!$B$38)*K176+SQRT(1-Inputs!$B$38)*_xlfn.NORM.S.INV(RAND())</f>
        <v>5.1274559286332212E-2</v>
      </c>
      <c r="W176" s="23">
        <f ca="1">SQRT(Inputs!$B$38)*L176+SQRT(1-Inputs!$B$38)*_xlfn.NORM.S.INV(RAND())</f>
        <v>1.3931261193938798</v>
      </c>
      <c r="X176" s="23">
        <f ca="1">SQRT(Inputs!$B$38)*M176+SQRT(1-Inputs!$B$38)*_xlfn.NORM.S.INV(RAND())</f>
        <v>-1.9095277228062297</v>
      </c>
      <c r="Y176" s="23">
        <f ca="1">SQRT(Inputs!$B$38)*C176+SQRT(1-Inputs!$B$38)*_xlfn.NORM.S.INV(RAND())</f>
        <v>0.72227925135969473</v>
      </c>
      <c r="Z176" s="23">
        <f ca="1">SQRT(Inputs!$B$38)*D176+SQRT(1-Inputs!$B$38)*_xlfn.NORM.S.INV(RAND())</f>
        <v>-0.55389667460049719</v>
      </c>
      <c r="AA176" s="23">
        <f ca="1">SQRT(Inputs!$B$38)*E176+SQRT(1-Inputs!$B$38)*_xlfn.NORM.S.INV(RAND())</f>
        <v>0.52024119576971317</v>
      </c>
      <c r="AB176" s="23">
        <f ca="1">SQRT(Inputs!$B$38)*F176+SQRT(1-Inputs!$B$38)*_xlfn.NORM.S.INV(RAND())</f>
        <v>0.19599633603528546</v>
      </c>
      <c r="AC176" s="23">
        <f ca="1">SQRT(Inputs!$B$38)*G176+SQRT(1-Inputs!$B$38)*_xlfn.NORM.S.INV(RAND())</f>
        <v>-1.0934848558139476</v>
      </c>
      <c r="AD176" s="23">
        <f ca="1">SQRT(Inputs!$B$38)*H176+SQRT(1-Inputs!$B$38)*_xlfn.NORM.S.INV(RAND())</f>
        <v>2.0470139151519295</v>
      </c>
      <c r="AE176" s="23">
        <f ca="1">SQRT(Inputs!$B$38)*I176+SQRT(1-Inputs!$B$38)*_xlfn.NORM.S.INV(RAND())</f>
        <v>0.62256829460888208</v>
      </c>
      <c r="AF176" s="23">
        <f ca="1">SQRT(Inputs!$B$38)*J176+SQRT(1-Inputs!$B$38)*_xlfn.NORM.S.INV(RAND())</f>
        <v>-1.6806031466348426</v>
      </c>
      <c r="AG176" s="23">
        <f ca="1">SQRT(Inputs!$B$38)*K176+SQRT(1-Inputs!$B$38)*_xlfn.NORM.S.INV(RAND())</f>
        <v>-6.8993374088643866E-2</v>
      </c>
      <c r="AH176" s="23">
        <f ca="1">SQRT(Inputs!$B$38)*L176+SQRT(1-Inputs!$B$38)*_xlfn.NORM.S.INV(RAND())</f>
        <v>0.60771585190145894</v>
      </c>
      <c r="AI176" s="23">
        <f ca="1">SQRT(Inputs!$B$38)*M176+SQRT(1-Inputs!$B$38)*_xlfn.NORM.S.INV(RAND())</f>
        <v>-0.68660371141549148</v>
      </c>
      <c r="AJ176" s="23">
        <f ca="1">SQRT(Inputs!$B$38)*C176+SQRT(1-Inputs!$B$38)*_xlfn.NORM.S.INV(RAND())</f>
        <v>3.8279161817180246E-2</v>
      </c>
      <c r="AK176" s="23">
        <f ca="1">SQRT(Inputs!$B$38)*D176+SQRT(1-Inputs!$B$38)*_xlfn.NORM.S.INV(RAND())</f>
        <v>0.60946478325008191</v>
      </c>
      <c r="AL176" s="23">
        <f ca="1">SQRT(Inputs!$B$38)*E176+SQRT(1-Inputs!$B$38)*_xlfn.NORM.S.INV(RAND())</f>
        <v>-0.79437539049981021</v>
      </c>
      <c r="AM176" s="23">
        <f ca="1">SQRT(Inputs!$B$38)*F176+SQRT(1-Inputs!$B$38)*_xlfn.NORM.S.INV(RAND())</f>
        <v>-0.7103814188752583</v>
      </c>
      <c r="AN176" s="23">
        <f ca="1">SQRT(Inputs!$B$38)*G176+SQRT(1-Inputs!$B$38)*_xlfn.NORM.S.INV(RAND())</f>
        <v>-2.6568022555682034</v>
      </c>
      <c r="AO176" s="23">
        <f ca="1">SQRT(Inputs!$B$38)*H176+SQRT(1-Inputs!$B$38)*_xlfn.NORM.S.INV(RAND())</f>
        <v>-0.38004063317977743</v>
      </c>
      <c r="AP176" s="23">
        <f ca="1">SQRT(Inputs!$B$38)*I176+SQRT(1-Inputs!$B$38)*_xlfn.NORM.S.INV(RAND())</f>
        <v>0.79009368186058981</v>
      </c>
      <c r="AQ176" s="23">
        <f ca="1">SQRT(Inputs!$B$38)*J176+SQRT(1-Inputs!$B$38)*_xlfn.NORM.S.INV(RAND())</f>
        <v>0.47167228933076966</v>
      </c>
      <c r="AR176" s="23">
        <f ca="1">SQRT(Inputs!$B$38)*K176+SQRT(1-Inputs!$B$38)*_xlfn.NORM.S.INV(RAND())</f>
        <v>0.45947993464888187</v>
      </c>
      <c r="AS176" s="23">
        <f ca="1">SQRT(Inputs!$B$38)*L176+SQRT(1-Inputs!$B$38)*_xlfn.NORM.S.INV(RAND())</f>
        <v>0.61079914306512517</v>
      </c>
      <c r="AT176" s="23">
        <f ca="1">SQRT(Inputs!$B$38)*M176+SQRT(1-Inputs!$B$38)*_xlfn.NORM.S.INV(RAND())</f>
        <v>1.5991971842828461</v>
      </c>
      <c r="AU176" s="15">
        <f ca="1">Inputs!$B$6*EXP($B$8-0.5*C$5^2+C$5*N176)</f>
        <v>4767.0839332720097</v>
      </c>
      <c r="AV176" s="15">
        <f t="shared" ca="1" si="73"/>
        <v>3477.0975346741484</v>
      </c>
      <c r="AW176" s="15">
        <f t="shared" ca="1" si="74"/>
        <v>5150.5105047562447</v>
      </c>
      <c r="AX176" s="15">
        <f t="shared" ca="1" si="75"/>
        <v>5383.6881734827475</v>
      </c>
      <c r="AY176" s="15">
        <f t="shared" ca="1" si="76"/>
        <v>6655.628918002436</v>
      </c>
      <c r="AZ176" s="15">
        <f t="shared" ca="1" si="77"/>
        <v>8818.8799782265887</v>
      </c>
      <c r="BA176" s="15">
        <f t="shared" ca="1" si="78"/>
        <v>11679.027520106645</v>
      </c>
      <c r="BB176" s="15">
        <f t="shared" ca="1" si="79"/>
        <v>13081.123276707316</v>
      </c>
      <c r="BC176" s="15">
        <f t="shared" ca="1" si="80"/>
        <v>16100.540206407417</v>
      </c>
      <c r="BD176" s="15">
        <f t="shared" ca="1" si="81"/>
        <v>22469.855436912017</v>
      </c>
      <c r="BE176" s="15">
        <f t="shared" ca="1" si="82"/>
        <v>23138.514871885331</v>
      </c>
      <c r="BF176" s="15">
        <f ca="1">Inputs!$B$13*EXP($B$9-0.5*C$6^2+C$6*Y176)</f>
        <v>15960.296117328937</v>
      </c>
      <c r="BG176" s="15">
        <f t="shared" ca="1" si="83"/>
        <v>17601.31430023619</v>
      </c>
      <c r="BH176" s="15">
        <f t="shared" ca="1" si="84"/>
        <v>23443.605223955699</v>
      </c>
      <c r="BI176" s="15">
        <f t="shared" ca="1" si="85"/>
        <v>29577.456956589813</v>
      </c>
      <c r="BJ176" s="15">
        <f t="shared" ca="1" si="86"/>
        <v>30972.361087018016</v>
      </c>
      <c r="BK176" s="15">
        <f t="shared" ca="1" si="87"/>
        <v>50229.758081774555</v>
      </c>
      <c r="BL176" s="15">
        <f t="shared" ca="1" si="88"/>
        <v>66885.550740997365</v>
      </c>
      <c r="BM176" s="15">
        <f t="shared" ca="1" si="89"/>
        <v>66725.1618572843</v>
      </c>
      <c r="BN176" s="15">
        <f t="shared" ca="1" si="90"/>
        <v>81387.89847023123</v>
      </c>
      <c r="BO176" s="15">
        <f t="shared" ca="1" si="91"/>
        <v>107469.21162544927</v>
      </c>
      <c r="BP176" s="15">
        <f t="shared" ca="1" si="92"/>
        <v>122374.90514389666</v>
      </c>
      <c r="BQ176" s="15">
        <f ca="1">Inputs!$B$20*EXP($B$10-0.5*C$7^2+C$7*AJ176)</f>
        <v>4348.1495453086</v>
      </c>
      <c r="BR176" s="15">
        <f t="shared" ca="1" si="93"/>
        <v>7159.8262514622384</v>
      </c>
      <c r="BS176" s="15">
        <f t="shared" ca="1" si="94"/>
        <v>7804.5436710466129</v>
      </c>
      <c r="BT176" s="15">
        <f t="shared" ca="1" si="95"/>
        <v>8931.2028589655583</v>
      </c>
      <c r="BU176" s="15">
        <f t="shared" ca="1" si="96"/>
        <v>6507.9229994152447</v>
      </c>
      <c r="BV176" s="15">
        <f t="shared" ca="1" si="97"/>
        <v>8311.4001485861481</v>
      </c>
      <c r="BW176" s="15">
        <f t="shared" ca="1" si="98"/>
        <v>13709.145462533839</v>
      </c>
      <c r="BX176" s="15">
        <f t="shared" ca="1" si="99"/>
        <v>21076.029790571687</v>
      </c>
      <c r="BY176" s="15">
        <f t="shared" ca="1" si="100"/>
        <v>32244.700764720012</v>
      </c>
      <c r="BZ176" s="15">
        <f t="shared" ca="1" si="101"/>
        <v>50620.258720300386</v>
      </c>
      <c r="CA176" s="15">
        <f t="shared" ca="1" si="102"/>
        <v>94476.557370022361</v>
      </c>
      <c r="CB176" s="15">
        <f ca="1">(AU176*DCF!C$10-DCF!C$5*MAX(AU176*DCF!C$10,0)-MAX(AU176-Inputs!$B$6,0)/Inputs!$B$10)*DCF!C$6</f>
        <v>1044.4657969971279</v>
      </c>
      <c r="CC176" s="15">
        <f ca="1">(AV176*DCF!D$10-DCF!D$5*MAX(AV176*DCF!D$10,0)-MAX(AV176-AU176,0)/Inputs!$B$10)*DCF!D$6</f>
        <v>847.51896751426716</v>
      </c>
      <c r="CD176" s="15">
        <f ca="1">(AW176*DCF!E$10-DCF!E$5*MAX(AW176*DCF!E$10,0)-MAX(AW176-AV176,0)/Inputs!$B$10)*DCF!E$6</f>
        <v>812.24898662089743</v>
      </c>
      <c r="CE176" s="15">
        <f ca="1">(AX176*DCF!F$10-DCF!F$5*MAX(AX176*DCF!F$10,0)-MAX(AX176-AW176,0)/Inputs!$B$10)*DCF!F$6</f>
        <v>1126.7320566681628</v>
      </c>
      <c r="CF176" s="15">
        <f ca="1">(AY176*DCF!G$10-DCF!G$5*MAX(AY176*DCF!G$10,0)-MAX(AY176-AX176,0)/Inputs!$B$10)*DCF!G$6</f>
        <v>1126.8357818357106</v>
      </c>
      <c r="CG176" s="15">
        <f ca="1">(AZ176*DCF!H$10-DCF!H$5*MAX(AZ176*DCF!H$10,0)-MAX(AZ176-AY176,0)/Inputs!$B$10)*DCF!H$6</f>
        <v>1328.0678662500356</v>
      </c>
      <c r="CH176" s="15">
        <f ca="1">(BA176*DCF!I$10-DCF!I$5*MAX(BA176*DCF!I$10,0)-MAX(BA176-AZ176,0)/Inputs!$B$10)*DCF!I$6</f>
        <v>1664.1678683216248</v>
      </c>
      <c r="CI176" s="15">
        <f ca="1">(BB176*DCF!J$10-DCF!J$5*MAX(BB176*DCF!J$10,0)-MAX(BB176-BA176,0)/Inputs!$B$10)*DCF!J$6</f>
        <v>2032.2865995025506</v>
      </c>
      <c r="CJ176" s="15">
        <f ca="1">(BC176*DCF!K$10-DCF!K$5*MAX(BC176*DCF!K$10,0)-MAX(BC176-BB176,0)/Inputs!$B$10)*DCF!K$6</f>
        <v>2169.2559908813109</v>
      </c>
      <c r="CK176" s="15">
        <f ca="1">(BD176*DCF!L$10-DCF!L$5*MAX(BD176*DCF!L$10,0)-MAX(BD176-BC176,0)/Inputs!$B$10)*DCF!L$6</f>
        <v>2565.2258984138002</v>
      </c>
      <c r="CL176" s="15">
        <f ca="1">(BE176*DCF!M$10-DCF!M$5*MAX(BE176*DCF!M$10,0)-MAX(BE176-BD176,0)/Inputs!$B$10)*DCF!M$6</f>
        <v>3185.2652089796406</v>
      </c>
      <c r="CM176" s="15">
        <f ca="1">(BF176*DCF!C$28-DCF!C$5*MAX(BF176*DCF!C$28,0)-MAX(BF176-Inputs!$B$13,0)/Inputs!$B$17)*DCF!C$6</f>
        <v>3814.7892255913871</v>
      </c>
      <c r="CN176" s="15">
        <f ca="1">(BG176*DCF!D$28-DCF!D$5*MAX(BG176*DCF!D$28,0)-MAX(BG176-BF176,0)/Inputs!$B$17)*DCF!D$6</f>
        <v>4833.8885963155353</v>
      </c>
      <c r="CO176" s="15">
        <f ca="1">(BH176*DCF!E$28-DCF!E$5*MAX(BH176*DCF!E$28,0)-MAX(BH176-BG176,0)/Inputs!$B$17)*DCF!E$6</f>
        <v>5488.2113234522431</v>
      </c>
      <c r="CP176" s="15">
        <f ca="1">(BI176*DCF!F$28-DCF!F$5*MAX(BI176*DCF!F$28,0)-MAX(BI176-BH176,0)/Inputs!$B$17)*DCF!F$6</f>
        <v>6912.7358071394483</v>
      </c>
      <c r="CQ176" s="15">
        <f ca="1">(BJ176*DCF!G$28-DCF!G$5*MAX(BJ176*DCF!G$28,0)-MAX(BJ176-BI176,0)/Inputs!$B$17)*DCF!G$6</f>
        <v>7801.4049758854726</v>
      </c>
      <c r="CR176" s="15">
        <f ca="1">(BK176*DCF!H$28-DCF!H$5*MAX(BK176*DCF!H$28,0)-MAX(BK176-BJ176,0)/Inputs!$B$17)*DCF!H$6</f>
        <v>9430.3142828448326</v>
      </c>
      <c r="CS176" s="15">
        <f ca="1">(BL176*DCF!I$28-DCF!I$5*MAX(BL176*DCF!I$28,0)-MAX(BL176-BK176,0)/Inputs!$B$17)*DCF!I$6</f>
        <v>13337.723527685972</v>
      </c>
      <c r="CT176" s="15">
        <f ca="1">(BM176*DCF!J$28-DCF!J$5*MAX(BM176*DCF!J$28,0)-MAX(BM176-BL176,0)/Inputs!$B$17)*DCF!J$6</f>
        <v>14885.250378346582</v>
      </c>
      <c r="CU176" s="15">
        <f ca="1">(BN176*DCF!K$28-DCF!K$5*MAX(BN176*DCF!K$28,0)-MAX(BN176-BM176,0)/Inputs!$B$17)*DCF!K$6</f>
        <v>15391.769597578743</v>
      </c>
      <c r="CV176" s="15">
        <f ca="1">(BO176*DCF!L$28-DCF!L$5*MAX(BO176*DCF!L$28,0)-MAX(BO176-BN176,0)/Inputs!$B$17)*DCF!L$6</f>
        <v>18491.219410715268</v>
      </c>
      <c r="CW176" s="15">
        <f ca="1">(BP176*DCF!M$28-DCF!M$5*MAX(BP176*DCF!M$28,0)-MAX(BP176-BO176,0)/Inputs!$B$17)*DCF!M$6</f>
        <v>21466.845412557628</v>
      </c>
      <c r="CX176" s="15">
        <f ca="1">(BQ176*DCF!C$46-DCF!C$5*MAX(BQ176*DCF!C$46,0)-MAX(BQ176-Inputs!$B$20,0)/Inputs!$B$24)*DCF!C$6</f>
        <v>-1534.0528027542261</v>
      </c>
      <c r="CY176" s="15">
        <f ca="1">(BR176*DCF!D$46-DCF!D$5*MAX(BR176*DCF!D$46,0)-MAX(BR176-BQ176,0)/Inputs!$B$24)*DCF!D$6</f>
        <v>-2421.734483298128</v>
      </c>
      <c r="CZ176" s="15">
        <f ca="1">(BS176*DCF!E$46-DCF!E$5*MAX(BS176*DCF!E$46,0)-MAX(BS176-BR176,0)/Inputs!$B$24)*DCF!E$6</f>
        <v>-1177.0307358416292</v>
      </c>
      <c r="DA176" s="15">
        <f ca="1">(BT176*DCF!F$46-DCF!F$5*MAX(BT176*DCF!F$46,0)-MAX(BT176-BS176,0)/Inputs!$B$24)*DCF!F$6</f>
        <v>-1060.6788862969788</v>
      </c>
      <c r="DB176" s="15">
        <f ca="1">(BU176*DCF!G$46-DCF!G$5*MAX(BU176*DCF!G$46,0)-MAX(BU176-BT176,0)/Inputs!$B$24)*DCF!G$6</f>
        <v>-218.91367161449065</v>
      </c>
      <c r="DC176" s="15">
        <f ca="1">(BV176*DCF!H$46-DCF!H$5*MAX(BV176*DCF!H$46,0)-MAX(BV176-BU176,0)/Inputs!$B$24)*DCF!H$6</f>
        <v>-560.41947401703112</v>
      </c>
      <c r="DD176" s="15">
        <f ca="1">(BW176*DCF!I$46-DCF!I$5*MAX(BW176*DCF!I$46,0)-MAX(BW176-BV176,0)/Inputs!$B$24)*DCF!I$6</f>
        <v>-1232.8658371793551</v>
      </c>
      <c r="DE176" s="15">
        <f ca="1">(BX176*DCF!J$46-DCF!J$5*MAX(BX176*DCF!J$46,0)-MAX(BX176-BW176,0)/Inputs!$B$24)*DCF!J$6</f>
        <v>-1069.4962155548342</v>
      </c>
      <c r="DF176" s="15">
        <f ca="1">(BY176*DCF!K$46-DCF!K$5*MAX(BY176*DCF!K$46,0)-MAX(BY176-BX176,0)/Inputs!$B$24)*DCF!K$6</f>
        <v>-894.10206056089794</v>
      </c>
      <c r="DG176" s="15">
        <f ca="1">(BZ176*DCF!L$46-DCF!L$5*MAX(BZ176*DCF!L$46,0)-MAX(BZ176-BY176,0)/Inputs!$B$24)*DCF!L$6</f>
        <v>-659.30531020269473</v>
      </c>
      <c r="DH176" s="15">
        <f ca="1">(CA176*DCF!M$46-DCF!M$5*MAX(CA176*DCF!M$46,0)-MAX(CA176-BZ176,0)/Inputs!$B$24)*DCF!M$6</f>
        <v>-1761.8398525496373</v>
      </c>
      <c r="DI176" s="15">
        <f ca="1">SUM(CB176:CL176)+BE176*DCF!M$10*(1+Inputs!$B$30)*(1-Inputs!$B$33)*(1-Inputs!$B$30/Inputs!$B$31)/(Inputs!$B$29-Inputs!$B$30)*DCF!M$6</f>
        <v>82296.863885625149</v>
      </c>
      <c r="DJ176" s="15">
        <f ca="1">SUM(CM176:CW176)+BP176*DCF!M$28*(1+Inputs!$B$30)*(1-Inputs!$B$33)*(1-Inputs!$B$30/Inputs!$B$31)/(Inputs!$B$29-Inputs!$B$30)*DCF!M$6</f>
        <v>575948.79154618876</v>
      </c>
      <c r="DK176" s="15">
        <f ca="1">SUM(CX176:DH176)+CA176*DCF!M$46*(1+Inputs!$B$30)*(1-Inputs!$B$33)*(1-Inputs!$B$30/Inputs!$B$31)/(Inputs!$B$29-Inputs!$B$30)*DCF!M$6</f>
        <v>133481.5098278565</v>
      </c>
      <c r="DM176" s="15">
        <f ca="1">DI176+DJ176+DK176+Inputs!$B$34+Inputs!$B$36-Inputs!$B$35</f>
        <v>868578.16525967047</v>
      </c>
    </row>
    <row r="177" spans="1:117" x14ac:dyDescent="0.75">
      <c r="A177" s="11">
        <v>164</v>
      </c>
      <c r="C177" s="23">
        <f t="shared" ca="1" si="106"/>
        <v>-0.38351873420612781</v>
      </c>
      <c r="D177" s="23">
        <f t="shared" ca="1" si="106"/>
        <v>-0.44146842593774716</v>
      </c>
      <c r="E177" s="23">
        <f t="shared" ca="1" si="106"/>
        <v>-2.4986675972852767E-2</v>
      </c>
      <c r="F177" s="23">
        <f t="shared" ca="1" si="106"/>
        <v>-0.34260107648701504</v>
      </c>
      <c r="G177" s="23">
        <f t="shared" ca="1" si="106"/>
        <v>-0.81408935457932652</v>
      </c>
      <c r="H177" s="23">
        <f t="shared" ca="1" si="106"/>
        <v>0.92344108152556958</v>
      </c>
      <c r="I177" s="23">
        <f t="shared" ca="1" si="106"/>
        <v>1.5228352386607396</v>
      </c>
      <c r="J177" s="23">
        <f t="shared" ca="1" si="106"/>
        <v>2.8596193326192298</v>
      </c>
      <c r="K177" s="23">
        <f t="shared" ca="1" si="106"/>
        <v>7.7871794630486393E-2</v>
      </c>
      <c r="L177" s="23">
        <f t="shared" ca="1" si="106"/>
        <v>0.74004169817660059</v>
      </c>
      <c r="M177" s="23">
        <f t="shared" ca="1" si="106"/>
        <v>-0.21487101619406418</v>
      </c>
      <c r="N177" s="23">
        <f ca="1">SQRT(Inputs!$B$38)*C177+SQRT(1-Inputs!$B$38)*_xlfn.NORM.S.INV(RAND())</f>
        <v>2.1181271689085919</v>
      </c>
      <c r="O177" s="23">
        <f ca="1">SQRT(Inputs!$B$38)*D177+SQRT(1-Inputs!$B$38)*_xlfn.NORM.S.INV(RAND())</f>
        <v>-0.59377022500569177</v>
      </c>
      <c r="P177" s="23">
        <f ca="1">SQRT(Inputs!$B$38)*E177+SQRT(1-Inputs!$B$38)*_xlfn.NORM.S.INV(RAND())</f>
        <v>7.2448292191046287E-2</v>
      </c>
      <c r="Q177" s="23">
        <f ca="1">SQRT(Inputs!$B$38)*F177+SQRT(1-Inputs!$B$38)*_xlfn.NORM.S.INV(RAND())</f>
        <v>-0.53312097675352421</v>
      </c>
      <c r="R177" s="23">
        <f ca="1">SQRT(Inputs!$B$38)*G177+SQRT(1-Inputs!$B$38)*_xlfn.NORM.S.INV(RAND())</f>
        <v>1.1621835488599519</v>
      </c>
      <c r="S177" s="23">
        <f ca="1">SQRT(Inputs!$B$38)*H177+SQRT(1-Inputs!$B$38)*_xlfn.NORM.S.INV(RAND())</f>
        <v>1.6517547502471168</v>
      </c>
      <c r="T177" s="23">
        <f ca="1">SQRT(Inputs!$B$38)*I177+SQRT(1-Inputs!$B$38)*_xlfn.NORM.S.INV(RAND())</f>
        <v>1.241698466867037</v>
      </c>
      <c r="U177" s="23">
        <f ca="1">SQRT(Inputs!$B$38)*J177+SQRT(1-Inputs!$B$38)*_xlfn.NORM.S.INV(RAND())</f>
        <v>0.9816168371742382</v>
      </c>
      <c r="V177" s="23">
        <f ca="1">SQRT(Inputs!$B$38)*K177+SQRT(1-Inputs!$B$38)*_xlfn.NORM.S.INV(RAND())</f>
        <v>0.34811217799217181</v>
      </c>
      <c r="W177" s="23">
        <f ca="1">SQRT(Inputs!$B$38)*L177+SQRT(1-Inputs!$B$38)*_xlfn.NORM.S.INV(RAND())</f>
        <v>-0.32449950631061347</v>
      </c>
      <c r="X177" s="23">
        <f ca="1">SQRT(Inputs!$B$38)*M177+SQRT(1-Inputs!$B$38)*_xlfn.NORM.S.INV(RAND())</f>
        <v>0.62749293850200771</v>
      </c>
      <c r="Y177" s="23">
        <f ca="1">SQRT(Inputs!$B$38)*C177+SQRT(1-Inputs!$B$38)*_xlfn.NORM.S.INV(RAND())</f>
        <v>0.19881366007251716</v>
      </c>
      <c r="Z177" s="23">
        <f ca="1">SQRT(Inputs!$B$38)*D177+SQRT(1-Inputs!$B$38)*_xlfn.NORM.S.INV(RAND())</f>
        <v>-0.53352012243051017</v>
      </c>
      <c r="AA177" s="23">
        <f ca="1">SQRT(Inputs!$B$38)*E177+SQRT(1-Inputs!$B$38)*_xlfn.NORM.S.INV(RAND())</f>
        <v>-0.21726818631504202</v>
      </c>
      <c r="AB177" s="23">
        <f ca="1">SQRT(Inputs!$B$38)*F177+SQRT(1-Inputs!$B$38)*_xlfn.NORM.S.INV(RAND())</f>
        <v>0.1261288612216756</v>
      </c>
      <c r="AC177" s="23">
        <f ca="1">SQRT(Inputs!$B$38)*G177+SQRT(1-Inputs!$B$38)*_xlfn.NORM.S.INV(RAND())</f>
        <v>-1.6259448323824381</v>
      </c>
      <c r="AD177" s="23">
        <f ca="1">SQRT(Inputs!$B$38)*H177+SQRT(1-Inputs!$B$38)*_xlfn.NORM.S.INV(RAND())</f>
        <v>0.31075723620800111</v>
      </c>
      <c r="AE177" s="23">
        <f ca="1">SQRT(Inputs!$B$38)*I177+SQRT(1-Inputs!$B$38)*_xlfn.NORM.S.INV(RAND())</f>
        <v>0.37868288912826215</v>
      </c>
      <c r="AF177" s="23">
        <f ca="1">SQRT(Inputs!$B$38)*J177+SQRT(1-Inputs!$B$38)*_xlfn.NORM.S.INV(RAND())</f>
        <v>2.280808657499156</v>
      </c>
      <c r="AG177" s="23">
        <f ca="1">SQRT(Inputs!$B$38)*K177+SQRT(1-Inputs!$B$38)*_xlfn.NORM.S.INV(RAND())</f>
        <v>-1.0498054168417545</v>
      </c>
      <c r="AH177" s="23">
        <f ca="1">SQRT(Inputs!$B$38)*L177+SQRT(1-Inputs!$B$38)*_xlfn.NORM.S.INV(RAND())</f>
        <v>1.5213539221237604</v>
      </c>
      <c r="AI177" s="23">
        <f ca="1">SQRT(Inputs!$B$38)*M177+SQRT(1-Inputs!$B$38)*_xlfn.NORM.S.INV(RAND())</f>
        <v>-1.5205469706290684</v>
      </c>
      <c r="AJ177" s="23">
        <f ca="1">SQRT(Inputs!$B$38)*C177+SQRT(1-Inputs!$B$38)*_xlfn.NORM.S.INV(RAND())</f>
        <v>-0.19989048136068591</v>
      </c>
      <c r="AK177" s="23">
        <f ca="1">SQRT(Inputs!$B$38)*D177+SQRT(1-Inputs!$B$38)*_xlfn.NORM.S.INV(RAND())</f>
        <v>-0.23825603039314075</v>
      </c>
      <c r="AL177" s="23">
        <f ca="1">SQRT(Inputs!$B$38)*E177+SQRT(1-Inputs!$B$38)*_xlfn.NORM.S.INV(RAND())</f>
        <v>1.0563975479631167</v>
      </c>
      <c r="AM177" s="23">
        <f ca="1">SQRT(Inputs!$B$38)*F177+SQRT(1-Inputs!$B$38)*_xlfn.NORM.S.INV(RAND())</f>
        <v>-6.6766595815866511E-2</v>
      </c>
      <c r="AN177" s="23">
        <f ca="1">SQRT(Inputs!$B$38)*G177+SQRT(1-Inputs!$B$38)*_xlfn.NORM.S.INV(RAND())</f>
        <v>0.50555193986336422</v>
      </c>
      <c r="AO177" s="23">
        <f ca="1">SQRT(Inputs!$B$38)*H177+SQRT(1-Inputs!$B$38)*_xlfn.NORM.S.INV(RAND())</f>
        <v>0.9575880434282118</v>
      </c>
      <c r="AP177" s="23">
        <f ca="1">SQRT(Inputs!$B$38)*I177+SQRT(1-Inputs!$B$38)*_xlfn.NORM.S.INV(RAND())</f>
        <v>1.3194376222381108</v>
      </c>
      <c r="AQ177" s="23">
        <f ca="1">SQRT(Inputs!$B$38)*J177+SQRT(1-Inputs!$B$38)*_xlfn.NORM.S.INV(RAND())</f>
        <v>1.7932972858269884</v>
      </c>
      <c r="AR177" s="23">
        <f ca="1">SQRT(Inputs!$B$38)*K177+SQRT(1-Inputs!$B$38)*_xlfn.NORM.S.INV(RAND())</f>
        <v>-1.0093269567595693</v>
      </c>
      <c r="AS177" s="23">
        <f ca="1">SQRT(Inputs!$B$38)*L177+SQRT(1-Inputs!$B$38)*_xlfn.NORM.S.INV(RAND())</f>
        <v>-0.58069988132965689</v>
      </c>
      <c r="AT177" s="23">
        <f ca="1">SQRT(Inputs!$B$38)*M177+SQRT(1-Inputs!$B$38)*_xlfn.NORM.S.INV(RAND())</f>
        <v>1.3530023753031375</v>
      </c>
      <c r="AU177" s="15">
        <f ca="1">Inputs!$B$6*EXP($B$8-0.5*C$5^2+C$5*N177)</f>
        <v>6991.7081430694598</v>
      </c>
      <c r="AV177" s="15">
        <f t="shared" ca="1" si="73"/>
        <v>7799.0704331008537</v>
      </c>
      <c r="AW177" s="15">
        <f t="shared" ca="1" si="74"/>
        <v>9602.9667214713772</v>
      </c>
      <c r="AX177" s="15">
        <f t="shared" ca="1" si="75"/>
        <v>10968.809105838822</v>
      </c>
      <c r="AY177" s="15">
        <f t="shared" ca="1" si="76"/>
        <v>15353.709586293835</v>
      </c>
      <c r="AZ177" s="15">
        <f t="shared" ca="1" si="77"/>
        <v>22523.885689960058</v>
      </c>
      <c r="BA177" s="15">
        <f t="shared" ca="1" si="78"/>
        <v>31388.681870194909</v>
      </c>
      <c r="BB177" s="15">
        <f t="shared" ca="1" si="79"/>
        <v>42400.846682318865</v>
      </c>
      <c r="BC177" s="15">
        <f t="shared" ca="1" si="80"/>
        <v>53704.921112658492</v>
      </c>
      <c r="BD177" s="15">
        <f t="shared" ca="1" si="81"/>
        <v>63826.654228889769</v>
      </c>
      <c r="BE177" s="15">
        <f t="shared" ca="1" si="82"/>
        <v>82811.538960740305</v>
      </c>
      <c r="BF177" s="15">
        <f ca="1">Inputs!$B$13*EXP($B$9-0.5*C$6^2+C$6*Y177)</f>
        <v>14387.04719017814</v>
      </c>
      <c r="BG177" s="15">
        <f t="shared" ca="1" si="83"/>
        <v>15924.749056952422</v>
      </c>
      <c r="BH177" s="15">
        <f t="shared" ca="1" si="84"/>
        <v>18768.449493241271</v>
      </c>
      <c r="BI177" s="15">
        <f t="shared" ca="1" si="85"/>
        <v>23425.800466866756</v>
      </c>
      <c r="BJ177" s="15">
        <f t="shared" ca="1" si="86"/>
        <v>22718.260286232198</v>
      </c>
      <c r="BK177" s="15">
        <f t="shared" ca="1" si="87"/>
        <v>29087.301612985932</v>
      </c>
      <c r="BL177" s="15">
        <f t="shared" ca="1" si="88"/>
        <v>37527.406984770751</v>
      </c>
      <c r="BM177" s="15">
        <f t="shared" ca="1" si="89"/>
        <v>61239.186658520732</v>
      </c>
      <c r="BN177" s="15">
        <f t="shared" ca="1" si="90"/>
        <v>66413.164799063656</v>
      </c>
      <c r="BO177" s="15">
        <f t="shared" ca="1" si="91"/>
        <v>97521.67036754846</v>
      </c>
      <c r="BP177" s="15">
        <f t="shared" ca="1" si="92"/>
        <v>101035.98945278571</v>
      </c>
      <c r="BQ177" s="15">
        <f ca="1">Inputs!$B$20*EXP($B$10-0.5*C$7^2+C$7*AJ177)</f>
        <v>3995.9274837271064</v>
      </c>
      <c r="BR177" s="15">
        <f t="shared" ca="1" si="93"/>
        <v>5026.8416236046851</v>
      </c>
      <c r="BS177" s="15">
        <f t="shared" ca="1" si="94"/>
        <v>9323.7007198802876</v>
      </c>
      <c r="BT177" s="15">
        <f t="shared" ca="1" si="95"/>
        <v>12632.154909920793</v>
      </c>
      <c r="BU177" s="15">
        <f t="shared" ca="1" si="96"/>
        <v>19784.706023487233</v>
      </c>
      <c r="BV177" s="15">
        <f t="shared" ca="1" si="97"/>
        <v>34154.103781844722</v>
      </c>
      <c r="BW177" s="15">
        <f t="shared" ca="1" si="98"/>
        <v>63013.757096227353</v>
      </c>
      <c r="BX177" s="15">
        <f t="shared" ca="1" si="99"/>
        <v>126264.37127460432</v>
      </c>
      <c r="BY177" s="15">
        <f t="shared" ca="1" si="100"/>
        <v>145849.63151446797</v>
      </c>
      <c r="BZ177" s="15">
        <f t="shared" ca="1" si="101"/>
        <v>183926.5522680963</v>
      </c>
      <c r="CA177" s="15">
        <f t="shared" ca="1" si="102"/>
        <v>328582.30712238944</v>
      </c>
      <c r="CB177" s="15">
        <f ca="1">(AU177*DCF!C$10-DCF!C$5*MAX(AU177*DCF!C$10,0)-MAX(AU177-Inputs!$B$6,0)/Inputs!$B$10)*DCF!C$6</f>
        <v>1028.6038298624226</v>
      </c>
      <c r="CC177" s="15">
        <f ca="1">(AV177*DCF!D$10-DCF!D$5*MAX(AV177*DCF!D$10,0)-MAX(AV177-AU177,0)/Inputs!$B$10)*DCF!D$6</f>
        <v>1704.1164168485575</v>
      </c>
      <c r="CD177" s="15">
        <f ca="1">(AW177*DCF!E$10-DCF!E$5*MAX(AW177*DCF!E$10,0)-MAX(AW177-AV177,0)/Inputs!$B$10)*DCF!E$6</f>
        <v>1810.8600031110504</v>
      </c>
      <c r="CE177" s="15">
        <f ca="1">(AX177*DCF!F$10-DCF!F$5*MAX(AX177*DCF!F$10,0)-MAX(AX177-AW177,0)/Inputs!$B$10)*DCF!F$6</f>
        <v>2110.2756100148204</v>
      </c>
      <c r="CF177" s="15">
        <f ca="1">(AY177*DCF!G$10-DCF!G$5*MAX(AY177*DCF!G$10,0)-MAX(AY177-AX177,0)/Inputs!$B$10)*DCF!G$6</f>
        <v>2320.6223473378709</v>
      </c>
      <c r="CG177" s="15">
        <f ca="1">(AZ177*DCF!H$10-DCF!H$5*MAX(AZ177*DCF!H$10,0)-MAX(AZ177-AY177,0)/Inputs!$B$10)*DCF!H$6</f>
        <v>3099.8352530728107</v>
      </c>
      <c r="CH177" s="15">
        <f ca="1">(BA177*DCF!I$10-DCF!I$5*MAX(BA177*DCF!I$10,0)-MAX(BA177-AZ177,0)/Inputs!$B$10)*DCF!I$6</f>
        <v>4279.4299471414479</v>
      </c>
      <c r="CI177" s="15">
        <f ca="1">(BB177*DCF!J$10-DCF!J$5*MAX(BB177*DCF!J$10,0)-MAX(BB177-BA177,0)/Inputs!$B$10)*DCF!J$6</f>
        <v>5607.3715630357574</v>
      </c>
      <c r="CJ177" s="15">
        <f ca="1">(BC177*DCF!K$10-DCF!K$5*MAX(BC177*DCF!K$10,0)-MAX(BC177-BB177,0)/Inputs!$B$10)*DCF!K$6</f>
        <v>7063.2314525253651</v>
      </c>
      <c r="CK177" s="15">
        <f ca="1">(BD177*DCF!L$10-DCF!L$5*MAX(BD177*DCF!L$10,0)-MAX(BD177-BC177,0)/Inputs!$B$10)*DCF!L$6</f>
        <v>8317.3692062134123</v>
      </c>
      <c r="CL177" s="15">
        <f ca="1">(BE177*DCF!M$10-DCF!M$5*MAX(BE177*DCF!M$10,0)-MAX(BE177-BD177,0)/Inputs!$B$10)*DCF!M$6</f>
        <v>9417.8319027095349</v>
      </c>
      <c r="CM177" s="15">
        <f ca="1">(BF177*DCF!C$28-DCF!C$5*MAX(BF177*DCF!C$28,0)-MAX(BF177-Inputs!$B$13,0)/Inputs!$B$17)*DCF!C$6</f>
        <v>3697.9809052696528</v>
      </c>
      <c r="CN177" s="15">
        <f ca="1">(BG177*DCF!D$28-DCF!D$5*MAX(BG177*DCF!D$28,0)-MAX(BG177-BF177,0)/Inputs!$B$17)*DCF!D$6</f>
        <v>4362.1435714309355</v>
      </c>
      <c r="CO177" s="15">
        <f ca="1">(BH177*DCF!E$28-DCF!E$5*MAX(BH177*DCF!E$28,0)-MAX(BH177-BG177,0)/Inputs!$B$17)*DCF!E$6</f>
        <v>4755.1048827451814</v>
      </c>
      <c r="CP177" s="15">
        <f ca="1">(BI177*DCF!F$28-DCF!F$5*MAX(BI177*DCF!F$28,0)-MAX(BI177-BH177,0)/Inputs!$B$17)*DCF!F$6</f>
        <v>5511.5434111695477</v>
      </c>
      <c r="CQ177" s="15">
        <f ca="1">(BJ177*DCF!G$28-DCF!G$5*MAX(BJ177*DCF!G$28,0)-MAX(BJ177-BI177,0)/Inputs!$B$17)*DCF!G$6</f>
        <v>5894.4249942070592</v>
      </c>
      <c r="CR177" s="15">
        <f ca="1">(BK177*DCF!H$28-DCF!H$5*MAX(BK177*DCF!H$28,0)-MAX(BK177-BJ177,0)/Inputs!$B$17)*DCF!H$6</f>
        <v>6204.040316921255</v>
      </c>
      <c r="CS177" s="15">
        <f ca="1">(BL177*DCF!I$28-DCF!I$5*MAX(BL177*DCF!I$28,0)-MAX(BL177-BK177,0)/Inputs!$B$17)*DCF!I$6</f>
        <v>7613.2698557953563</v>
      </c>
      <c r="CT177" s="15">
        <f ca="1">(BM177*DCF!J$28-DCF!J$5*MAX(BM177*DCF!J$28,0)-MAX(BM177-BL177,0)/Inputs!$B$17)*DCF!J$6</f>
        <v>10517.434196048936</v>
      </c>
      <c r="CU177" s="15">
        <f ca="1">(BN177*DCF!K$28-DCF!K$5*MAX(BN177*DCF!K$28,0)-MAX(BN177-BM177,0)/Inputs!$B$17)*DCF!K$6</f>
        <v>13391.603450739392</v>
      </c>
      <c r="CV177" s="15">
        <f ca="1">(BO177*DCF!L$28-DCF!L$5*MAX(BO177*DCF!L$28,0)-MAX(BO177-BN177,0)/Inputs!$B$17)*DCF!L$6</f>
        <v>15937.640927799597</v>
      </c>
      <c r="CW177" s="15">
        <f ca="1">(BP177*DCF!M$28-DCF!M$5*MAX(BP177*DCF!M$28,0)-MAX(BP177-BO177,0)/Inputs!$B$17)*DCF!M$6</f>
        <v>18642.634793678491</v>
      </c>
      <c r="CX177" s="15">
        <f ca="1">(BQ177*DCF!C$46-DCF!C$5*MAX(BQ177*DCF!C$46,0)-MAX(BQ177-Inputs!$B$20,0)/Inputs!$B$24)*DCF!C$6</f>
        <v>-1290.0190418432608</v>
      </c>
      <c r="CY177" s="15">
        <f ca="1">(BR177*DCF!D$46-DCF!D$5*MAX(BR177*DCF!D$46,0)-MAX(BR177-BQ177,0)/Inputs!$B$24)*DCF!D$6</f>
        <v>-1297.8471438087365</v>
      </c>
      <c r="CZ177" s="15">
        <f ca="1">(BS177*DCF!E$46-DCF!E$5*MAX(BS177*DCF!E$46,0)-MAX(BS177-BR177,0)/Inputs!$B$24)*DCF!E$6</f>
        <v>-2796.247408998664</v>
      </c>
      <c r="DA177" s="15">
        <f ca="1">(BT177*DCF!F$46-DCF!F$5*MAX(BT177*DCF!F$46,0)-MAX(BT177-BS177,0)/Inputs!$B$24)*DCF!F$6</f>
        <v>-2124.6661459252064</v>
      </c>
      <c r="DB177" s="15">
        <f ca="1">(BU177*DCF!G$46-DCF!G$5*MAX(BU177*DCF!G$46,0)-MAX(BU177-BT177,0)/Inputs!$B$24)*DCF!G$6</f>
        <v>-3071.4952982729556</v>
      </c>
      <c r="DC177" s="15">
        <f ca="1">(BV177*DCF!H$46-DCF!H$5*MAX(BV177*DCF!H$46,0)-MAX(BV177-BU177,0)/Inputs!$B$24)*DCF!H$6</f>
        <v>-4465.2023106487895</v>
      </c>
      <c r="DD177" s="15">
        <f ca="1">(BW177*DCF!I$46-DCF!I$5*MAX(BW177*DCF!I$46,0)-MAX(BW177-BV177,0)/Inputs!$B$24)*DCF!I$6</f>
        <v>-6829.162872650897</v>
      </c>
      <c r="DE177" s="15">
        <f ca="1">(BX177*DCF!J$46-DCF!J$5*MAX(BX177*DCF!J$46,0)-MAX(BX177-BW177,0)/Inputs!$B$24)*DCF!J$6</f>
        <v>-11476.588401809848</v>
      </c>
      <c r="DF177" s="15">
        <f ca="1">(BY177*DCF!K$46-DCF!K$5*MAX(BY177*DCF!K$46,0)-MAX(BY177-BX177,0)/Inputs!$B$24)*DCF!K$6</f>
        <v>3533.5501346227356</v>
      </c>
      <c r="DG177" s="15">
        <f ca="1">(BZ177*DCF!L$46-DCF!L$5*MAX(BZ177*DCF!L$46,0)-MAX(BZ177-BY177,0)/Inputs!$B$24)*DCF!L$6</f>
        <v>4097.0590920661207</v>
      </c>
      <c r="DH177" s="15">
        <f ca="1">(CA177*DCF!M$46-DCF!M$5*MAX(CA177*DCF!M$46,0)-MAX(CA177-BZ177,0)/Inputs!$B$24)*DCF!M$6</f>
        <v>-4481.6191948490614</v>
      </c>
      <c r="DI177" s="15">
        <f ca="1">SUM(CB177:CL177)+BE177*DCF!M$10*(1+Inputs!$B$30)*(1-Inputs!$B$33)*(1-Inputs!$B$30/Inputs!$B$31)/(Inputs!$B$29-Inputs!$B$30)*DCF!M$6</f>
        <v>277225.15552884917</v>
      </c>
      <c r="DJ177" s="15">
        <f ca="1">SUM(CM177:CW177)+BP177*DCF!M$28*(1+Inputs!$B$30)*(1-Inputs!$B$33)*(1-Inputs!$B$30/Inputs!$B$31)/(Inputs!$B$29-Inputs!$B$30)*DCF!M$6</f>
        <v>471440.48091880197</v>
      </c>
      <c r="DK177" s="15">
        <f ca="1">SUM(CX177:DH177)+CA177*DCF!M$46*(1+Inputs!$B$30)*(1-Inputs!$B$33)*(1-Inputs!$B$30/Inputs!$B$31)/(Inputs!$B$29-Inputs!$B$30)*DCF!M$6</f>
        <v>477824.93128165975</v>
      </c>
      <c r="DM177" s="15">
        <f ca="1">DI177+DJ177+DK177+Inputs!$B$34+Inputs!$B$36-Inputs!$B$35</f>
        <v>1303341.5677293108</v>
      </c>
    </row>
    <row r="178" spans="1:117" x14ac:dyDescent="0.75">
      <c r="A178" s="11">
        <v>165</v>
      </c>
      <c r="C178" s="23">
        <f t="shared" ca="1" si="106"/>
        <v>0.68839130126301395</v>
      </c>
      <c r="D178" s="23">
        <f t="shared" ca="1" si="106"/>
        <v>-1.0346437212660573</v>
      </c>
      <c r="E178" s="23">
        <f t="shared" ca="1" si="106"/>
        <v>-0.66760239275190003</v>
      </c>
      <c r="F178" s="23">
        <f t="shared" ca="1" si="106"/>
        <v>-1.1749071848870469</v>
      </c>
      <c r="G178" s="23">
        <f t="shared" ca="1" si="106"/>
        <v>-0.45904552573662299</v>
      </c>
      <c r="H178" s="23">
        <f t="shared" ca="1" si="106"/>
        <v>4.7581944523250957E-2</v>
      </c>
      <c r="I178" s="23">
        <f t="shared" ca="1" si="106"/>
        <v>-0.46852734400516394</v>
      </c>
      <c r="J178" s="23">
        <f t="shared" ca="1" si="106"/>
        <v>-1.4250415875943123E-2</v>
      </c>
      <c r="K178" s="23">
        <f t="shared" ca="1" si="106"/>
        <v>1.1705566172563278</v>
      </c>
      <c r="L178" s="23">
        <f t="shared" ca="1" si="106"/>
        <v>-1.2883908708385881</v>
      </c>
      <c r="M178" s="23">
        <f t="shared" ca="1" si="106"/>
        <v>-1.04475287658091</v>
      </c>
      <c r="N178" s="23">
        <f ca="1">SQRT(Inputs!$B$38)*C178+SQRT(1-Inputs!$B$38)*_xlfn.NORM.S.INV(RAND())</f>
        <v>1.1101436032038994</v>
      </c>
      <c r="O178" s="23">
        <f ca="1">SQRT(Inputs!$B$38)*D178+SQRT(1-Inputs!$B$38)*_xlfn.NORM.S.INV(RAND())</f>
        <v>7.5656402589681093E-2</v>
      </c>
      <c r="P178" s="23">
        <f ca="1">SQRT(Inputs!$B$38)*E178+SQRT(1-Inputs!$B$38)*_xlfn.NORM.S.INV(RAND())</f>
        <v>-1.3110106408887321</v>
      </c>
      <c r="Q178" s="23">
        <f ca="1">SQRT(Inputs!$B$38)*F178+SQRT(1-Inputs!$B$38)*_xlfn.NORM.S.INV(RAND())</f>
        <v>-0.13342670137904433</v>
      </c>
      <c r="R178" s="23">
        <f ca="1">SQRT(Inputs!$B$38)*G178+SQRT(1-Inputs!$B$38)*_xlfn.NORM.S.INV(RAND())</f>
        <v>-1.9041257042658875</v>
      </c>
      <c r="S178" s="23">
        <f ca="1">SQRT(Inputs!$B$38)*H178+SQRT(1-Inputs!$B$38)*_xlfn.NORM.S.INV(RAND())</f>
        <v>-1.2919826837561386</v>
      </c>
      <c r="T178" s="23">
        <f ca="1">SQRT(Inputs!$B$38)*I178+SQRT(1-Inputs!$B$38)*_xlfn.NORM.S.INV(RAND())</f>
        <v>2.2194449303574966</v>
      </c>
      <c r="U178" s="23">
        <f ca="1">SQRT(Inputs!$B$38)*J178+SQRT(1-Inputs!$B$38)*_xlfn.NORM.S.INV(RAND())</f>
        <v>-0.14218649105620271</v>
      </c>
      <c r="V178" s="23">
        <f ca="1">SQRT(Inputs!$B$38)*K178+SQRT(1-Inputs!$B$38)*_xlfn.NORM.S.INV(RAND())</f>
        <v>1.5175184887340483</v>
      </c>
      <c r="W178" s="23">
        <f ca="1">SQRT(Inputs!$B$38)*L178+SQRT(1-Inputs!$B$38)*_xlfn.NORM.S.INV(RAND())</f>
        <v>-0.989782797437323</v>
      </c>
      <c r="X178" s="23">
        <f ca="1">SQRT(Inputs!$B$38)*M178+SQRT(1-Inputs!$B$38)*_xlfn.NORM.S.INV(RAND())</f>
        <v>-0.91107807708069177</v>
      </c>
      <c r="Y178" s="23">
        <f ca="1">SQRT(Inputs!$B$38)*C178+SQRT(1-Inputs!$B$38)*_xlfn.NORM.S.INV(RAND())</f>
        <v>0.7940590625704862</v>
      </c>
      <c r="Z178" s="23">
        <f ca="1">SQRT(Inputs!$B$38)*D178+SQRT(1-Inputs!$B$38)*_xlfn.NORM.S.INV(RAND())</f>
        <v>-0.29954853449720553</v>
      </c>
      <c r="AA178" s="23">
        <f ca="1">SQRT(Inputs!$B$38)*E178+SQRT(1-Inputs!$B$38)*_xlfn.NORM.S.INV(RAND())</f>
        <v>-0.63639794034020314</v>
      </c>
      <c r="AB178" s="23">
        <f ca="1">SQRT(Inputs!$B$38)*F178+SQRT(1-Inputs!$B$38)*_xlfn.NORM.S.INV(RAND())</f>
        <v>-2.2833278732375337</v>
      </c>
      <c r="AC178" s="23">
        <f ca="1">SQRT(Inputs!$B$38)*G178+SQRT(1-Inputs!$B$38)*_xlfn.NORM.S.INV(RAND())</f>
        <v>-0.51642456255219049</v>
      </c>
      <c r="AD178" s="23">
        <f ca="1">SQRT(Inputs!$B$38)*H178+SQRT(1-Inputs!$B$38)*_xlfn.NORM.S.INV(RAND())</f>
        <v>1.1172923064977334</v>
      </c>
      <c r="AE178" s="23">
        <f ca="1">SQRT(Inputs!$B$38)*I178+SQRT(1-Inputs!$B$38)*_xlfn.NORM.S.INV(RAND())</f>
        <v>0.12488727322209298</v>
      </c>
      <c r="AF178" s="23">
        <f ca="1">SQRT(Inputs!$B$38)*J178+SQRT(1-Inputs!$B$38)*_xlfn.NORM.S.INV(RAND())</f>
        <v>-0.78923223102463436</v>
      </c>
      <c r="AG178" s="23">
        <f ca="1">SQRT(Inputs!$B$38)*K178+SQRT(1-Inputs!$B$38)*_xlfn.NORM.S.INV(RAND())</f>
        <v>-0.1221239648933371</v>
      </c>
      <c r="AH178" s="23">
        <f ca="1">SQRT(Inputs!$B$38)*L178+SQRT(1-Inputs!$B$38)*_xlfn.NORM.S.INV(RAND())</f>
        <v>-0.60999736069181909</v>
      </c>
      <c r="AI178" s="23">
        <f ca="1">SQRT(Inputs!$B$38)*M178+SQRT(1-Inputs!$B$38)*_xlfn.NORM.S.INV(RAND())</f>
        <v>-0.73590517097056285</v>
      </c>
      <c r="AJ178" s="23">
        <f ca="1">SQRT(Inputs!$B$38)*C178+SQRT(1-Inputs!$B$38)*_xlfn.NORM.S.INV(RAND())</f>
        <v>-0.31358534167168345</v>
      </c>
      <c r="AK178" s="23">
        <f ca="1">SQRT(Inputs!$B$38)*D178+SQRT(1-Inputs!$B$38)*_xlfn.NORM.S.INV(RAND())</f>
        <v>5.2668585239248777E-2</v>
      </c>
      <c r="AL178" s="23">
        <f ca="1">SQRT(Inputs!$B$38)*E178+SQRT(1-Inputs!$B$38)*_xlfn.NORM.S.INV(RAND())</f>
        <v>-0.49701946848601808</v>
      </c>
      <c r="AM178" s="23">
        <f ca="1">SQRT(Inputs!$B$38)*F178+SQRT(1-Inputs!$B$38)*_xlfn.NORM.S.INV(RAND())</f>
        <v>-0.8625172434933861</v>
      </c>
      <c r="AN178" s="23">
        <f ca="1">SQRT(Inputs!$B$38)*G178+SQRT(1-Inputs!$B$38)*_xlfn.NORM.S.INV(RAND())</f>
        <v>0.62359533636877784</v>
      </c>
      <c r="AO178" s="23">
        <f ca="1">SQRT(Inputs!$B$38)*H178+SQRT(1-Inputs!$B$38)*_xlfn.NORM.S.INV(RAND())</f>
        <v>-1.5134822907495229</v>
      </c>
      <c r="AP178" s="23">
        <f ca="1">SQRT(Inputs!$B$38)*I178+SQRT(1-Inputs!$B$38)*_xlfn.NORM.S.INV(RAND())</f>
        <v>0.36343420960346923</v>
      </c>
      <c r="AQ178" s="23">
        <f ca="1">SQRT(Inputs!$B$38)*J178+SQRT(1-Inputs!$B$38)*_xlfn.NORM.S.INV(RAND())</f>
        <v>0.29221900697356729</v>
      </c>
      <c r="AR178" s="23">
        <f ca="1">SQRT(Inputs!$B$38)*K178+SQRT(1-Inputs!$B$38)*_xlfn.NORM.S.INV(RAND())</f>
        <v>0.34270963121881898</v>
      </c>
      <c r="AS178" s="23">
        <f ca="1">SQRT(Inputs!$B$38)*L178+SQRT(1-Inputs!$B$38)*_xlfn.NORM.S.INV(RAND())</f>
        <v>0.34663470770800342</v>
      </c>
      <c r="AT178" s="23">
        <f ca="1">SQRT(Inputs!$B$38)*M178+SQRT(1-Inputs!$B$38)*_xlfn.NORM.S.INV(RAND())</f>
        <v>-0.42931927888589355</v>
      </c>
      <c r="AU178" s="15">
        <f ca="1">Inputs!$B$6*EXP($B$8-0.5*C$5^2+C$5*N178)</f>
        <v>5939.1112222155307</v>
      </c>
      <c r="AV178" s="15">
        <f t="shared" ca="1" si="73"/>
        <v>7310.1682557564836</v>
      </c>
      <c r="AW178" s="15">
        <f t="shared" ca="1" si="74"/>
        <v>7468.7770648421138</v>
      </c>
      <c r="AX178" s="15">
        <f t="shared" ca="1" si="75"/>
        <v>8967.884991521596</v>
      </c>
      <c r="AY178" s="15">
        <f t="shared" ca="1" si="76"/>
        <v>8774.4431631554307</v>
      </c>
      <c r="AZ178" s="15">
        <f t="shared" ca="1" si="77"/>
        <v>9308.2385018222321</v>
      </c>
      <c r="BA178" s="15">
        <f t="shared" ca="1" si="78"/>
        <v>14369.408858408693</v>
      </c>
      <c r="BB178" s="15">
        <f t="shared" ca="1" si="79"/>
        <v>17343.69519328382</v>
      </c>
      <c r="BC178" s="15">
        <f t="shared" ca="1" si="80"/>
        <v>24592.659872929969</v>
      </c>
      <c r="BD178" s="15">
        <f t="shared" ca="1" si="81"/>
        <v>27464.327164004157</v>
      </c>
      <c r="BE178" s="15">
        <f t="shared" ca="1" si="82"/>
        <v>30974.087400845619</v>
      </c>
      <c r="BF178" s="15">
        <f ca="1">Inputs!$B$13*EXP($B$9-0.5*C$6^2+C$6*Y178)</f>
        <v>16189.037689577319</v>
      </c>
      <c r="BG178" s="15">
        <f t="shared" ca="1" si="83"/>
        <v>18692.04308891491</v>
      </c>
      <c r="BH178" s="15">
        <f t="shared" ca="1" si="84"/>
        <v>20550.493564488621</v>
      </c>
      <c r="BI178" s="15">
        <f t="shared" ca="1" si="85"/>
        <v>17702.102158209731</v>
      </c>
      <c r="BJ178" s="15">
        <f t="shared" ca="1" si="86"/>
        <v>20144.812460630896</v>
      </c>
      <c r="BK178" s="15">
        <f t="shared" ca="1" si="87"/>
        <v>28785.847173766204</v>
      </c>
      <c r="BL178" s="15">
        <f t="shared" ca="1" si="88"/>
        <v>35936.872965742928</v>
      </c>
      <c r="BM178" s="15">
        <f t="shared" ca="1" si="89"/>
        <v>40048.686813959866</v>
      </c>
      <c r="BN178" s="15">
        <f t="shared" ca="1" si="90"/>
        <v>48539.281958526022</v>
      </c>
      <c r="BO178" s="15">
        <f t="shared" ca="1" si="91"/>
        <v>55634.524188473821</v>
      </c>
      <c r="BP178" s="15">
        <f t="shared" ca="1" si="92"/>
        <v>62998.01342828662</v>
      </c>
      <c r="BQ178" s="15">
        <f ca="1">Inputs!$B$20*EXP($B$10-0.5*C$7^2+C$7*AJ178)</f>
        <v>3837.9950763218771</v>
      </c>
      <c r="BR178" s="15">
        <f t="shared" ca="1" si="93"/>
        <v>5295.5038119381197</v>
      </c>
      <c r="BS178" s="15">
        <f t="shared" ca="1" si="94"/>
        <v>6286.9746726510039</v>
      </c>
      <c r="BT178" s="15">
        <f t="shared" ca="1" si="95"/>
        <v>6913.0770840779633</v>
      </c>
      <c r="BU178" s="15">
        <f t="shared" ca="1" si="96"/>
        <v>11141.105512256812</v>
      </c>
      <c r="BV178" s="15">
        <f t="shared" ca="1" si="97"/>
        <v>11021.92453850622</v>
      </c>
      <c r="BW178" s="15">
        <f t="shared" ca="1" si="98"/>
        <v>16610.23968006537</v>
      </c>
      <c r="BX178" s="15">
        <f t="shared" ca="1" si="99"/>
        <v>24633.734299112421</v>
      </c>
      <c r="BY178" s="15">
        <f t="shared" ca="1" si="100"/>
        <v>36855.067170806768</v>
      </c>
      <c r="BZ178" s="15">
        <f t="shared" ca="1" si="101"/>
        <v>55115.385921343885</v>
      </c>
      <c r="CA178" s="15">
        <f t="shared" ca="1" si="102"/>
        <v>71733.639213034854</v>
      </c>
      <c r="CB178" s="15">
        <f ca="1">(AU178*DCF!C$10-DCF!C$5*MAX(AU178*DCF!C$10,0)-MAX(AU178-Inputs!$B$6,0)/Inputs!$B$10)*DCF!C$6</f>
        <v>1036.1090335238521</v>
      </c>
      <c r="CC178" s="15">
        <f ca="1">(AV178*DCF!D$10-DCF!D$5*MAX(AV178*DCF!D$10,0)-MAX(AV178-AU178,0)/Inputs!$B$10)*DCF!D$6</f>
        <v>1447.5076130590637</v>
      </c>
      <c r="CD178" s="15">
        <f ca="1">(AW178*DCF!E$10-DCF!E$5*MAX(AW178*DCF!E$10,0)-MAX(AW178-AV178,0)/Inputs!$B$10)*DCF!E$6</f>
        <v>1688.6964592846432</v>
      </c>
      <c r="CE178" s="15">
        <f ca="1">(AX178*DCF!F$10-DCF!F$5*MAX(AX178*DCF!F$10,0)-MAX(AX178-AW178,0)/Inputs!$B$10)*DCF!F$6</f>
        <v>1645.7478093837344</v>
      </c>
      <c r="CF178" s="15">
        <f ca="1">(AY178*DCF!G$10-DCF!G$5*MAX(AY178*DCF!G$10,0)-MAX(AY178-AX178,0)/Inputs!$B$10)*DCF!G$6</f>
        <v>1807.8849398560696</v>
      </c>
      <c r="CG178" s="15">
        <f ca="1">(AZ178*DCF!H$10-DCF!H$5*MAX(AZ178*DCF!H$10,0)-MAX(AZ178-AY178,0)/Inputs!$B$10)*DCF!H$6</f>
        <v>1712.4162498330736</v>
      </c>
      <c r="CH178" s="15">
        <f ca="1">(BA178*DCF!I$10-DCF!I$5*MAX(BA178*DCF!I$10,0)-MAX(BA178-AZ178,0)/Inputs!$B$10)*DCF!I$6</f>
        <v>1794.5575349403516</v>
      </c>
      <c r="CI178" s="15">
        <f ca="1">(BB178*DCF!J$10-DCF!J$5*MAX(BB178*DCF!J$10,0)-MAX(BB178-BA178,0)/Inputs!$B$10)*DCF!J$6</f>
        <v>2525.514256420166</v>
      </c>
      <c r="CJ178" s="15">
        <f ca="1">(BC178*DCF!K$10-DCF!K$5*MAX(BC178*DCF!K$10,0)-MAX(BC178-BB178,0)/Inputs!$B$10)*DCF!K$6</f>
        <v>2944.2785735181869</v>
      </c>
      <c r="CK178" s="15">
        <f ca="1">(BD178*DCF!L$10-DCF!L$5*MAX(BD178*DCF!L$10,0)-MAX(BD178-BC178,0)/Inputs!$B$10)*DCF!L$6</f>
        <v>3770.7897199978697</v>
      </c>
      <c r="CL178" s="15">
        <f ca="1">(BE178*DCF!M$10-DCF!M$5*MAX(BE178*DCF!M$10,0)-MAX(BE178-BD178,0)/Inputs!$B$10)*DCF!M$6</f>
        <v>3951.5659907943291</v>
      </c>
      <c r="CM178" s="15">
        <f ca="1">(BF178*DCF!C$28-DCF!C$5*MAX(BF178*DCF!C$28,0)-MAX(BF178-Inputs!$B$13,0)/Inputs!$B$17)*DCF!C$6</f>
        <v>3831.7725003808855</v>
      </c>
      <c r="CN178" s="15">
        <f ca="1">(BG178*DCF!D$28-DCF!D$5*MAX(BG178*DCF!D$28,0)-MAX(BG178-BF178,0)/Inputs!$B$17)*DCF!D$6</f>
        <v>4971.2319858897254</v>
      </c>
      <c r="CO178" s="15">
        <f ca="1">(BH178*DCF!E$28-DCF!E$5*MAX(BH178*DCF!E$28,0)-MAX(BH178-BG178,0)/Inputs!$B$17)*DCF!E$6</f>
        <v>5453.9907010951456</v>
      </c>
      <c r="CP178" s="15">
        <f ca="1">(BI178*DCF!F$28-DCF!F$5*MAX(BI178*DCF!F$28,0)-MAX(BI178-BH178,0)/Inputs!$B$17)*DCF!F$6</f>
        <v>4805.6544473154081</v>
      </c>
      <c r="CQ178" s="15">
        <f ca="1">(BJ178*DCF!G$28-DCF!G$5*MAX(BJ178*DCF!G$28,0)-MAX(BJ178-BI178,0)/Inputs!$B$17)*DCF!G$6</f>
        <v>4815.8846893264918</v>
      </c>
      <c r="CR178" s="15">
        <f ca="1">(BK178*DCF!H$28-DCF!H$5*MAX(BK178*DCF!H$28,0)-MAX(BK178-BJ178,0)/Inputs!$B$17)*DCF!H$6</f>
        <v>5776.4832961955117</v>
      </c>
      <c r="CS178" s="15">
        <f ca="1">(BL178*DCF!I$28-DCF!I$5*MAX(BL178*DCF!I$28,0)-MAX(BL178-BK178,0)/Inputs!$B$17)*DCF!I$6</f>
        <v>7424.2733899222221</v>
      </c>
      <c r="CT178" s="15">
        <f ca="1">(BM178*DCF!J$28-DCF!J$5*MAX(BM178*DCF!J$28,0)-MAX(BM178-BL178,0)/Inputs!$B$17)*DCF!J$6</f>
        <v>8388.9889306711993</v>
      </c>
      <c r="CU178" s="15">
        <f ca="1">(BN178*DCF!K$28-DCF!K$5*MAX(BN178*DCF!K$28,0)-MAX(BN178-BM178,0)/Inputs!$B$17)*DCF!K$6</f>
        <v>9210.6976804314963</v>
      </c>
      <c r="CV178" s="15">
        <f ca="1">(BO178*DCF!L$28-DCF!L$5*MAX(BO178*DCF!L$28,0)-MAX(BO178-BN178,0)/Inputs!$B$17)*DCF!L$6</f>
        <v>10297.416847695909</v>
      </c>
      <c r="CW178" s="15">
        <f ca="1">(BP178*DCF!M$28-DCF!M$5*MAX(BP178*DCF!M$28,0)-MAX(BP178-BO178,0)/Inputs!$B$17)*DCF!M$6</f>
        <v>11083.421150884045</v>
      </c>
      <c r="CX178" s="15">
        <f ca="1">(BQ178*DCF!C$46-DCF!C$5*MAX(BQ178*DCF!C$46,0)-MAX(BQ178-Inputs!$B$20,0)/Inputs!$B$24)*DCF!C$6</f>
        <v>-1180.5970505694299</v>
      </c>
      <c r="CY178" s="15">
        <f ca="1">(BR178*DCF!D$46-DCF!D$5*MAX(BR178*DCF!D$46,0)-MAX(BR178-BQ178,0)/Inputs!$B$24)*DCF!D$6</f>
        <v>-1525.7258870190744</v>
      </c>
      <c r="CZ178" s="15">
        <f ca="1">(BS178*DCF!E$46-DCF!E$5*MAX(BS178*DCF!E$46,0)-MAX(BS178-BR178,0)/Inputs!$B$24)*DCF!E$6</f>
        <v>-1134.2562200170944</v>
      </c>
      <c r="DA178" s="15">
        <f ca="1">(BT178*DCF!F$46-DCF!F$5*MAX(BT178*DCF!F$46,0)-MAX(BT178-BS178,0)/Inputs!$B$24)*DCF!F$6</f>
        <v>-731.43766167765705</v>
      </c>
      <c r="DB178" s="15">
        <f ca="1">(BU178*DCF!G$46-DCF!G$5*MAX(BU178*DCF!G$46,0)-MAX(BU178-BT178,0)/Inputs!$B$24)*DCF!G$6</f>
        <v>-1796.9900048931336</v>
      </c>
      <c r="DC178" s="15">
        <f ca="1">(BV178*DCF!H$46-DCF!H$5*MAX(BV178*DCF!H$46,0)-MAX(BV178-BU178,0)/Inputs!$B$24)*DCF!H$6</f>
        <v>0</v>
      </c>
      <c r="DD178" s="15">
        <f ca="1">(BW178*DCF!I$46-DCF!I$5*MAX(BW178*DCF!I$46,0)-MAX(BW178-BV178,0)/Inputs!$B$24)*DCF!I$6</f>
        <v>-1220.5691670519743</v>
      </c>
      <c r="DE178" s="15">
        <f ca="1">(BX178*DCF!J$46-DCF!J$5*MAX(BX178*DCF!J$46,0)-MAX(BX178-BW178,0)/Inputs!$B$24)*DCF!J$6</f>
        <v>-1094.3826742241342</v>
      </c>
      <c r="DF178" s="15">
        <f ca="1">(BY178*DCF!K$46-DCF!K$5*MAX(BY178*DCF!K$46,0)-MAX(BY178-BX178,0)/Inputs!$B$24)*DCF!K$6</f>
        <v>-888.61668481417098</v>
      </c>
      <c r="DG178" s="15">
        <f ca="1">(BZ178*DCF!L$46-DCF!L$5*MAX(BZ178*DCF!L$46,0)-MAX(BZ178-BY178,0)/Inputs!$B$24)*DCF!L$6</f>
        <v>-322.49890744007126</v>
      </c>
      <c r="DH178" s="15">
        <f ca="1">(CA178*DCF!M$46-DCF!M$5*MAX(CA178*DCF!M$46,0)-MAX(CA178-BZ178,0)/Inputs!$B$24)*DCF!M$6</f>
        <v>2149.4868614460929</v>
      </c>
      <c r="DI178" s="15">
        <f ca="1">SUM(CB178:CL178)+BE178*DCF!M$10*(1+Inputs!$B$30)*(1-Inputs!$B$33)*(1-Inputs!$B$30/Inputs!$B$31)/(Inputs!$B$29-Inputs!$B$30)*DCF!M$6</f>
        <v>110526.36300706785</v>
      </c>
      <c r="DJ178" s="15">
        <f ca="1">SUM(CM178:CW178)+BP178*DCF!M$28*(1+Inputs!$B$30)*(1-Inputs!$B$33)*(1-Inputs!$B$30/Inputs!$B$31)/(Inputs!$B$29-Inputs!$B$30)*DCF!M$6</f>
        <v>309825.55486435012</v>
      </c>
      <c r="DK178" s="15">
        <f ca="1">SUM(CX178:DH178)+CA178*DCF!M$46*(1+Inputs!$B$30)*(1-Inputs!$B$33)*(1-Inputs!$B$30/Inputs!$B$31)/(Inputs!$B$29-Inputs!$B$30)*DCF!M$6</f>
        <v>103163.11621987996</v>
      </c>
      <c r="DM178" s="15">
        <f ca="1">DI178+DJ178+DK178+Inputs!$B$34+Inputs!$B$36-Inputs!$B$35</f>
        <v>600366.03409129789</v>
      </c>
    </row>
    <row r="179" spans="1:117" x14ac:dyDescent="0.75">
      <c r="A179" s="11">
        <v>166</v>
      </c>
      <c r="C179" s="23">
        <f t="shared" ca="1" si="106"/>
        <v>-0.48105539808072567</v>
      </c>
      <c r="D179" s="23">
        <f t="shared" ca="1" si="106"/>
        <v>-1.9772535259372415</v>
      </c>
      <c r="E179" s="23">
        <f t="shared" ca="1" si="106"/>
        <v>1.190076961320838</v>
      </c>
      <c r="F179" s="23">
        <f t="shared" ca="1" si="106"/>
        <v>0.7334726653374698</v>
      </c>
      <c r="G179" s="23">
        <f t="shared" ca="1" si="106"/>
        <v>1.3680194174709372</v>
      </c>
      <c r="H179" s="23">
        <f t="shared" ca="1" si="106"/>
        <v>0.25022528390115722</v>
      </c>
      <c r="I179" s="23">
        <f t="shared" ca="1" si="106"/>
        <v>0.30878866433847518</v>
      </c>
      <c r="J179" s="23">
        <f t="shared" ca="1" si="106"/>
        <v>-0.37291238451425252</v>
      </c>
      <c r="K179" s="23">
        <f t="shared" ca="1" si="106"/>
        <v>-0.51423378728023639</v>
      </c>
      <c r="L179" s="23">
        <f t="shared" ca="1" si="106"/>
        <v>1.0514476036264984</v>
      </c>
      <c r="M179" s="23">
        <f t="shared" ca="1" si="106"/>
        <v>-0.28621689974303743</v>
      </c>
      <c r="N179" s="23">
        <f ca="1">SQRT(Inputs!$B$38)*C179+SQRT(1-Inputs!$B$38)*_xlfn.NORM.S.INV(RAND())</f>
        <v>-2.522408008780908</v>
      </c>
      <c r="O179" s="23">
        <f ca="1">SQRT(Inputs!$B$38)*D179+SQRT(1-Inputs!$B$38)*_xlfn.NORM.S.INV(RAND())</f>
        <v>-2.8958933463331222</v>
      </c>
      <c r="P179" s="23">
        <f ca="1">SQRT(Inputs!$B$38)*E179+SQRT(1-Inputs!$B$38)*_xlfn.NORM.S.INV(RAND())</f>
        <v>-7.3960641436228047E-2</v>
      </c>
      <c r="Q179" s="23">
        <f ca="1">SQRT(Inputs!$B$38)*F179+SQRT(1-Inputs!$B$38)*_xlfn.NORM.S.INV(RAND())</f>
        <v>0.14229723479941758</v>
      </c>
      <c r="R179" s="23">
        <f ca="1">SQRT(Inputs!$B$38)*G179+SQRT(1-Inputs!$B$38)*_xlfn.NORM.S.INV(RAND())</f>
        <v>-0.12434511504910062</v>
      </c>
      <c r="S179" s="23">
        <f ca="1">SQRT(Inputs!$B$38)*H179+SQRT(1-Inputs!$B$38)*_xlfn.NORM.S.INV(RAND())</f>
        <v>0.74344603115386731</v>
      </c>
      <c r="T179" s="23">
        <f ca="1">SQRT(Inputs!$B$38)*I179+SQRT(1-Inputs!$B$38)*_xlfn.NORM.S.INV(RAND())</f>
        <v>-0.90127725787449009</v>
      </c>
      <c r="U179" s="23">
        <f ca="1">SQRT(Inputs!$B$38)*J179+SQRT(1-Inputs!$B$38)*_xlfn.NORM.S.INV(RAND())</f>
        <v>-1.7253865394319337</v>
      </c>
      <c r="V179" s="23">
        <f ca="1">SQRT(Inputs!$B$38)*K179+SQRT(1-Inputs!$B$38)*_xlfn.NORM.S.INV(RAND())</f>
        <v>-0.58480822394077425</v>
      </c>
      <c r="W179" s="23">
        <f ca="1">SQRT(Inputs!$B$38)*L179+SQRT(1-Inputs!$B$38)*_xlfn.NORM.S.INV(RAND())</f>
        <v>-0.41025886674403556</v>
      </c>
      <c r="X179" s="23">
        <f ca="1">SQRT(Inputs!$B$38)*M179+SQRT(1-Inputs!$B$38)*_xlfn.NORM.S.INV(RAND())</f>
        <v>0.69262895956036363</v>
      </c>
      <c r="Y179" s="23">
        <f ca="1">SQRT(Inputs!$B$38)*C179+SQRT(1-Inputs!$B$38)*_xlfn.NORM.S.INV(RAND())</f>
        <v>-0.40764256472486282</v>
      </c>
      <c r="Z179" s="23">
        <f ca="1">SQRT(Inputs!$B$38)*D179+SQRT(1-Inputs!$B$38)*_xlfn.NORM.S.INV(RAND())</f>
        <v>-1.105897040714229</v>
      </c>
      <c r="AA179" s="23">
        <f ca="1">SQRT(Inputs!$B$38)*E179+SQRT(1-Inputs!$B$38)*_xlfn.NORM.S.INV(RAND())</f>
        <v>0.23073061551871632</v>
      </c>
      <c r="AB179" s="23">
        <f ca="1">SQRT(Inputs!$B$38)*F179+SQRT(1-Inputs!$B$38)*_xlfn.NORM.S.INV(RAND())</f>
        <v>-0.59333550338465146</v>
      </c>
      <c r="AC179" s="23">
        <f ca="1">SQRT(Inputs!$B$38)*G179+SQRT(1-Inputs!$B$38)*_xlfn.NORM.S.INV(RAND())</f>
        <v>0.50306631095932342</v>
      </c>
      <c r="AD179" s="23">
        <f ca="1">SQRT(Inputs!$B$38)*H179+SQRT(1-Inputs!$B$38)*_xlfn.NORM.S.INV(RAND())</f>
        <v>-8.0705705835894093E-2</v>
      </c>
      <c r="AE179" s="23">
        <f ca="1">SQRT(Inputs!$B$38)*I179+SQRT(1-Inputs!$B$38)*_xlfn.NORM.S.INV(RAND())</f>
        <v>0.71089529366375881</v>
      </c>
      <c r="AF179" s="23">
        <f ca="1">SQRT(Inputs!$B$38)*J179+SQRT(1-Inputs!$B$38)*_xlfn.NORM.S.INV(RAND())</f>
        <v>-1.1682733710166828</v>
      </c>
      <c r="AG179" s="23">
        <f ca="1">SQRT(Inputs!$B$38)*K179+SQRT(1-Inputs!$B$38)*_xlfn.NORM.S.INV(RAND())</f>
        <v>-0.49419833554120896</v>
      </c>
      <c r="AH179" s="23">
        <f ca="1">SQRT(Inputs!$B$38)*L179+SQRT(1-Inputs!$B$38)*_xlfn.NORM.S.INV(RAND())</f>
        <v>-1.5295326923098211</v>
      </c>
      <c r="AI179" s="23">
        <f ca="1">SQRT(Inputs!$B$38)*M179+SQRT(1-Inputs!$B$38)*_xlfn.NORM.S.INV(RAND())</f>
        <v>-1.2852193793647131</v>
      </c>
      <c r="AJ179" s="23">
        <f ca="1">SQRT(Inputs!$B$38)*C179+SQRT(1-Inputs!$B$38)*_xlfn.NORM.S.INV(RAND())</f>
        <v>-1.3043712331013591E-2</v>
      </c>
      <c r="AK179" s="23">
        <f ca="1">SQRT(Inputs!$B$38)*D179+SQRT(1-Inputs!$B$38)*_xlfn.NORM.S.INV(RAND())</f>
        <v>-0.90150903453061471</v>
      </c>
      <c r="AL179" s="23">
        <f ca="1">SQRT(Inputs!$B$38)*E179+SQRT(1-Inputs!$B$38)*_xlfn.NORM.S.INV(RAND())</f>
        <v>0.75381803820984472</v>
      </c>
      <c r="AM179" s="23">
        <f ca="1">SQRT(Inputs!$B$38)*F179+SQRT(1-Inputs!$B$38)*_xlfn.NORM.S.INV(RAND())</f>
        <v>0.85073261214369478</v>
      </c>
      <c r="AN179" s="23">
        <f ca="1">SQRT(Inputs!$B$38)*G179+SQRT(1-Inputs!$B$38)*_xlfn.NORM.S.INV(RAND())</f>
        <v>1.4967889810499593</v>
      </c>
      <c r="AO179" s="23">
        <f ca="1">SQRT(Inputs!$B$38)*H179+SQRT(1-Inputs!$B$38)*_xlfn.NORM.S.INV(RAND())</f>
        <v>0.48720261472281778</v>
      </c>
      <c r="AP179" s="23">
        <f ca="1">SQRT(Inputs!$B$38)*I179+SQRT(1-Inputs!$B$38)*_xlfn.NORM.S.INV(RAND())</f>
        <v>1.7650040046483022</v>
      </c>
      <c r="AQ179" s="23">
        <f ca="1">SQRT(Inputs!$B$38)*J179+SQRT(1-Inputs!$B$38)*_xlfn.NORM.S.INV(RAND())</f>
        <v>-0.77272889045710391</v>
      </c>
      <c r="AR179" s="23">
        <f ca="1">SQRT(Inputs!$B$38)*K179+SQRT(1-Inputs!$B$38)*_xlfn.NORM.S.INV(RAND())</f>
        <v>-1.4188957360652532</v>
      </c>
      <c r="AS179" s="23">
        <f ca="1">SQRT(Inputs!$B$38)*L179+SQRT(1-Inputs!$B$38)*_xlfn.NORM.S.INV(RAND())</f>
        <v>1.2063310621544661</v>
      </c>
      <c r="AT179" s="23">
        <f ca="1">SQRT(Inputs!$B$38)*M179+SQRT(1-Inputs!$B$38)*_xlfn.NORM.S.INV(RAND())</f>
        <v>-0.6201410628281232</v>
      </c>
      <c r="AU179" s="15">
        <f ca="1">Inputs!$B$6*EXP($B$8-0.5*C$5^2+C$5*N179)</f>
        <v>3298.7618320046536</v>
      </c>
      <c r="AV179" s="15">
        <f t="shared" ca="1" si="73"/>
        <v>2623.0586845260555</v>
      </c>
      <c r="AW179" s="15">
        <f t="shared" ca="1" si="74"/>
        <v>3166.607416642255</v>
      </c>
      <c r="AX179" s="15">
        <f t="shared" ca="1" si="75"/>
        <v>3935.4545022868419</v>
      </c>
      <c r="AY179" s="15">
        <f t="shared" ca="1" si="76"/>
        <v>4740.1877397212875</v>
      </c>
      <c r="AZ179" s="15">
        <f t="shared" ca="1" si="77"/>
        <v>6291.9656929879447</v>
      </c>
      <c r="BA179" s="15">
        <f t="shared" ca="1" si="78"/>
        <v>7006.6618515732725</v>
      </c>
      <c r="BB179" s="15">
        <f t="shared" ca="1" si="79"/>
        <v>7216.4895074712558</v>
      </c>
      <c r="BC179" s="15">
        <f t="shared" ca="1" si="80"/>
        <v>8353.2461297413502</v>
      </c>
      <c r="BD179" s="15">
        <f t="shared" ca="1" si="81"/>
        <v>9848.262942736681</v>
      </c>
      <c r="BE179" s="15">
        <f t="shared" ca="1" si="82"/>
        <v>12853.603861056583</v>
      </c>
      <c r="BF179" s="15">
        <f ca="1">Inputs!$B$13*EXP($B$9-0.5*C$6^2+C$6*Y179)</f>
        <v>12757.250226850647</v>
      </c>
      <c r="BG179" s="15">
        <f t="shared" ca="1" si="83"/>
        <v>12735.165692689437</v>
      </c>
      <c r="BH179" s="15">
        <f t="shared" ca="1" si="84"/>
        <v>16167.027555821489</v>
      </c>
      <c r="BI179" s="15">
        <f t="shared" ca="1" si="85"/>
        <v>18063.530419630901</v>
      </c>
      <c r="BJ179" s="15">
        <f t="shared" ca="1" si="86"/>
        <v>23810.186125586108</v>
      </c>
      <c r="BK179" s="15">
        <f t="shared" ca="1" si="87"/>
        <v>28903.165093948854</v>
      </c>
      <c r="BL179" s="15">
        <f t="shared" ca="1" si="88"/>
        <v>38930.299992777342</v>
      </c>
      <c r="BM179" s="15">
        <f t="shared" ca="1" si="89"/>
        <v>41389.098173116116</v>
      </c>
      <c r="BN179" s="15">
        <f t="shared" ca="1" si="90"/>
        <v>47976.302230254914</v>
      </c>
      <c r="BO179" s="15">
        <f t="shared" ca="1" si="91"/>
        <v>49414.836995447797</v>
      </c>
      <c r="BP179" s="15">
        <f t="shared" ca="1" si="92"/>
        <v>52578.887361322901</v>
      </c>
      <c r="BQ179" s="15">
        <f ca="1">Inputs!$B$20*EXP($B$10-0.5*C$7^2+C$7*AJ179)</f>
        <v>4269.7147756597606</v>
      </c>
      <c r="BR179" s="15">
        <f t="shared" ca="1" si="93"/>
        <v>4351.0939520310258</v>
      </c>
      <c r="BS179" s="15">
        <f t="shared" ca="1" si="94"/>
        <v>7398.6187328763917</v>
      </c>
      <c r="BT179" s="15">
        <f t="shared" ca="1" si="95"/>
        <v>12751.75444634274</v>
      </c>
      <c r="BU179" s="15">
        <f t="shared" ca="1" si="96"/>
        <v>25385.598629700304</v>
      </c>
      <c r="BV179" s="15">
        <f t="shared" ca="1" si="97"/>
        <v>39416.259374201516</v>
      </c>
      <c r="BW179" s="15">
        <f t="shared" ca="1" si="98"/>
        <v>79914.116427074026</v>
      </c>
      <c r="BX179" s="15">
        <f t="shared" ca="1" si="99"/>
        <v>95732.273119204459</v>
      </c>
      <c r="BY179" s="15">
        <f t="shared" ca="1" si="100"/>
        <v>102247.16999275979</v>
      </c>
      <c r="BZ179" s="15">
        <f t="shared" ca="1" si="101"/>
        <v>179086.72381030244</v>
      </c>
      <c r="CA179" s="15">
        <f t="shared" ca="1" si="102"/>
        <v>225313.30214716785</v>
      </c>
      <c r="CB179" s="15">
        <f ca="1">(AU179*DCF!C$10-DCF!C$5*MAX(AU179*DCF!C$10,0)-MAX(AU179-Inputs!$B$6,0)/Inputs!$B$10)*DCF!C$6</f>
        <v>847.15210905316758</v>
      </c>
      <c r="CC179" s="15">
        <f ca="1">(AV179*DCF!D$10-DCF!D$5*MAX(AV179*DCF!D$10,0)-MAX(AV179-AU179,0)/Inputs!$B$10)*DCF!D$6</f>
        <v>639.35278371395702</v>
      </c>
      <c r="CD179" s="15">
        <f ca="1">(AW179*DCF!E$10-DCF!E$5*MAX(AW179*DCF!E$10,0)-MAX(AW179-AV179,0)/Inputs!$B$10)*DCF!E$6</f>
        <v>608.68956061781773</v>
      </c>
      <c r="CE179" s="15">
        <f ca="1">(AX179*DCF!F$10-DCF!F$5*MAX(AX179*DCF!F$10,0)-MAX(AX179-AW179,0)/Inputs!$B$10)*DCF!F$6</f>
        <v>699.12542941358231</v>
      </c>
      <c r="CF179" s="15">
        <f ca="1">(AY179*DCF!G$10-DCF!G$5*MAX(AY179*DCF!G$10,0)-MAX(AY179-AX179,0)/Inputs!$B$10)*DCF!G$6</f>
        <v>821.98392853682958</v>
      </c>
      <c r="CG179" s="15">
        <f ca="1">(AZ179*DCF!H$10-DCF!H$5*MAX(AZ179*DCF!H$10,0)-MAX(AZ179-AY179,0)/Inputs!$B$10)*DCF!H$6</f>
        <v>946.04365750620229</v>
      </c>
      <c r="CH179" s="15">
        <f ca="1">(BA179*DCF!I$10-DCF!I$5*MAX(BA179*DCF!I$10,0)-MAX(BA179-AZ179,0)/Inputs!$B$10)*DCF!I$6</f>
        <v>1162.6263057803908</v>
      </c>
      <c r="CI179" s="15">
        <f ca="1">(BB179*DCF!J$10-DCF!J$5*MAX(BB179*DCF!J$10,0)-MAX(BB179-BA179,0)/Inputs!$B$10)*DCF!J$6</f>
        <v>1206.5704205093148</v>
      </c>
      <c r="CJ179" s="15">
        <f ca="1">(BC179*DCF!K$10-DCF!K$5*MAX(BC179*DCF!K$10,0)-MAX(BC179-BB179,0)/Inputs!$B$10)*DCF!K$6</f>
        <v>1185.609850481432</v>
      </c>
      <c r="CK179" s="15">
        <f ca="1">(BD179*DCF!L$10-DCF!L$5*MAX(BD179*DCF!L$10,0)-MAX(BD179-BC179,0)/Inputs!$B$10)*DCF!L$6</f>
        <v>1291.9754456583707</v>
      </c>
      <c r="CL179" s="15">
        <f ca="1">(BE179*DCF!M$10-DCF!M$5*MAX(BE179*DCF!M$10,0)-MAX(BE179-BD179,0)/Inputs!$B$10)*DCF!M$6</f>
        <v>1454.7896694236942</v>
      </c>
      <c r="CM179" s="15">
        <f ca="1">(BF179*DCF!C$28-DCF!C$5*MAX(BF179*DCF!C$28,0)-MAX(BF179-Inputs!$B$13,0)/Inputs!$B$17)*DCF!C$6</f>
        <v>3576.9740878065577</v>
      </c>
      <c r="CN179" s="15">
        <f ca="1">(BG179*DCF!D$28-DCF!D$5*MAX(BG179*DCF!D$28,0)-MAX(BG179-BF179,0)/Inputs!$B$17)*DCF!D$6</f>
        <v>3750.8000179436976</v>
      </c>
      <c r="CO179" s="15">
        <f ca="1">(BH179*DCF!E$28-DCF!E$5*MAX(BH179*DCF!E$28,0)-MAX(BH179-BG179,0)/Inputs!$B$17)*DCF!E$6</f>
        <v>3902.4173466784928</v>
      </c>
      <c r="CP179" s="15">
        <f ca="1">(BI179*DCF!F$28-DCF!F$5*MAX(BI179*DCF!F$28,0)-MAX(BI179-BH179,0)/Inputs!$B$17)*DCF!F$6</f>
        <v>4558.4843770881653</v>
      </c>
      <c r="CQ179" s="15">
        <f ca="1">(BJ179*DCF!G$28-DCF!G$5*MAX(BJ179*DCF!G$28,0)-MAX(BJ179-BI179,0)/Inputs!$B$17)*DCF!G$6</f>
        <v>5211.2027179298311</v>
      </c>
      <c r="CR179" s="15">
        <f ca="1">(BK179*DCF!H$28-DCF!H$5*MAX(BK179*DCF!H$28,0)-MAX(BK179-BJ179,0)/Inputs!$B$17)*DCF!H$6</f>
        <v>6356.7656038883279</v>
      </c>
      <c r="CS179" s="15">
        <f ca="1">(BL179*DCF!I$28-DCF!I$5*MAX(BL179*DCF!I$28,0)-MAX(BL179-BK179,0)/Inputs!$B$17)*DCF!I$6</f>
        <v>7715.3770162949841</v>
      </c>
      <c r="CT179" s="15">
        <f ca="1">(BM179*DCF!J$28-DCF!J$5*MAX(BM179*DCF!J$28,0)-MAX(BM179-BL179,0)/Inputs!$B$17)*DCF!J$6</f>
        <v>8907.1883142534552</v>
      </c>
      <c r="CU179" s="15">
        <f ca="1">(BN179*DCF!K$28-DCF!K$5*MAX(BN179*DCF!K$28,0)-MAX(BN179-BM179,0)/Inputs!$B$17)*DCF!K$6</f>
        <v>9324.9458564447959</v>
      </c>
      <c r="CV179" s="15">
        <f ca="1">(BO179*DCF!L$28-DCF!L$5*MAX(BO179*DCF!L$28,0)-MAX(BO179-BN179,0)/Inputs!$B$17)*DCF!L$6</f>
        <v>9696.5245843540542</v>
      </c>
      <c r="CW179" s="15">
        <f ca="1">(BP179*DCF!M$28-DCF!M$5*MAX(BP179*DCF!M$28,0)-MAX(BP179-BO179,0)/Inputs!$B$17)*DCF!M$6</f>
        <v>9562.0159151302887</v>
      </c>
      <c r="CX179" s="15">
        <f ca="1">(BQ179*DCF!C$46-DCF!C$5*MAX(BQ179*DCF!C$46,0)-MAX(BQ179-Inputs!$B$20,0)/Inputs!$B$24)*DCF!C$6</f>
        <v>-1479.7100062307809</v>
      </c>
      <c r="CY179" s="15">
        <f ca="1">(BR179*DCF!D$46-DCF!D$5*MAX(BR179*DCF!D$46,0)-MAX(BR179-BQ179,0)/Inputs!$B$24)*DCF!D$6</f>
        <v>-777.35408783818809</v>
      </c>
      <c r="CZ179" s="15">
        <f ca="1">(BS179*DCF!E$46-DCF!E$5*MAX(BS179*DCF!E$46,0)-MAX(BS179-BR179,0)/Inputs!$B$24)*DCF!E$6</f>
        <v>-2076.1499187033451</v>
      </c>
      <c r="DA179" s="15">
        <f ca="1">(BT179*DCF!F$46-DCF!F$5*MAX(BT179*DCF!F$46,0)-MAX(BT179-BS179,0)/Inputs!$B$24)*DCF!F$6</f>
        <v>-2877.9093203264283</v>
      </c>
      <c r="DB179" s="15">
        <f ca="1">(BU179*DCF!G$46-DCF!G$5*MAX(BU179*DCF!G$46,0)-MAX(BU179-BT179,0)/Inputs!$B$24)*DCF!G$6</f>
        <v>-5103.6969510834251</v>
      </c>
      <c r="DC179" s="15">
        <f ca="1">(BV179*DCF!H$46-DCF!H$5*MAX(BV179*DCF!H$46,0)-MAX(BV179-BU179,0)/Inputs!$B$24)*DCF!H$6</f>
        <v>-4359.9418590690702</v>
      </c>
      <c r="DD179" s="15">
        <f ca="1">(BW179*DCF!I$46-DCF!I$5*MAX(BW179*DCF!I$46,0)-MAX(BW179-BV179,0)/Inputs!$B$24)*DCF!I$6</f>
        <v>-9779.7205868715482</v>
      </c>
      <c r="DE179" s="15">
        <f ca="1">(BX179*DCF!J$46-DCF!J$5*MAX(BX179*DCF!J$46,0)-MAX(BX179-BW179,0)/Inputs!$B$24)*DCF!J$6</f>
        <v>-179.01267448848444</v>
      </c>
      <c r="DF179" s="15">
        <f ca="1">(BY179*DCF!K$46-DCF!K$5*MAX(BY179*DCF!K$46,0)-MAX(BY179-BX179,0)/Inputs!$B$24)*DCF!K$6</f>
        <v>4244.7230146669353</v>
      </c>
      <c r="DG179" s="15">
        <f ca="1">(BZ179*DCF!L$46-DCF!L$5*MAX(BZ179*DCF!L$46,0)-MAX(BZ179-BY179,0)/Inputs!$B$24)*DCF!L$6</f>
        <v>-5009.6090350524519</v>
      </c>
      <c r="DH179" s="15">
        <f ca="1">(CA179*DCF!M$46-DCF!M$5*MAX(CA179*DCF!M$46,0)-MAX(CA179-BZ179,0)/Inputs!$B$24)*DCF!M$6</f>
        <v>7999.7256734675666</v>
      </c>
      <c r="DI179" s="15">
        <f ca="1">SUM(CB179:CL179)+BE179*DCF!M$10*(1+Inputs!$B$30)*(1-Inputs!$B$33)*(1-Inputs!$B$30/Inputs!$B$31)/(Inputs!$B$29-Inputs!$B$30)*DCF!M$6</f>
        <v>46635.668677330046</v>
      </c>
      <c r="DJ179" s="15">
        <f ca="1">SUM(CM179:CW179)+BP179*DCF!M$28*(1+Inputs!$B$30)*(1-Inputs!$B$33)*(1-Inputs!$B$30/Inputs!$B$31)/(Inputs!$B$29-Inputs!$B$30)*DCF!M$6</f>
        <v>267666.34758496971</v>
      </c>
      <c r="DK179" s="15">
        <f ca="1">SUM(CX179:DH179)+CA179*DCF!M$46*(1+Inputs!$B$30)*(1-Inputs!$B$33)*(1-Inputs!$B$30/Inputs!$B$31)/(Inputs!$B$29-Inputs!$B$30)*DCF!M$6</f>
        <v>328962.39943488239</v>
      </c>
      <c r="DM179" s="15">
        <f ca="1">DI179+DJ179+DK179+Inputs!$B$34+Inputs!$B$36-Inputs!$B$35</f>
        <v>720115.41569718206</v>
      </c>
    </row>
    <row r="180" spans="1:117" x14ac:dyDescent="0.75">
      <c r="A180" s="11">
        <v>167</v>
      </c>
      <c r="C180" s="23">
        <f t="shared" ca="1" si="106"/>
        <v>0.11433697017544596</v>
      </c>
      <c r="D180" s="23">
        <f t="shared" ca="1" si="106"/>
        <v>0.22532687852040351</v>
      </c>
      <c r="E180" s="23">
        <f t="shared" ca="1" si="106"/>
        <v>1.1821781857351676</v>
      </c>
      <c r="F180" s="23">
        <f t="shared" ca="1" si="106"/>
        <v>-0.20670792526870135</v>
      </c>
      <c r="G180" s="23">
        <f t="shared" ca="1" si="106"/>
        <v>0.84204743015169292</v>
      </c>
      <c r="H180" s="23">
        <f t="shared" ca="1" si="106"/>
        <v>1.6945977362552678</v>
      </c>
      <c r="I180" s="23">
        <f t="shared" ca="1" si="106"/>
        <v>-0.10389979234692051</v>
      </c>
      <c r="J180" s="23">
        <f t="shared" ca="1" si="106"/>
        <v>0.9018347731786136</v>
      </c>
      <c r="K180" s="23">
        <f t="shared" ca="1" si="106"/>
        <v>0.50835445064506657</v>
      </c>
      <c r="L180" s="23">
        <f t="shared" ca="1" si="106"/>
        <v>5.1630883023860041E-2</v>
      </c>
      <c r="M180" s="23">
        <f t="shared" ca="1" si="106"/>
        <v>0.12762285007381066</v>
      </c>
      <c r="N180" s="23">
        <f ca="1">SQRT(Inputs!$B$38)*C180+SQRT(1-Inputs!$B$38)*_xlfn.NORM.S.INV(RAND())</f>
        <v>0.31251050953995596</v>
      </c>
      <c r="O180" s="23">
        <f ca="1">SQRT(Inputs!$B$38)*D180+SQRT(1-Inputs!$B$38)*_xlfn.NORM.S.INV(RAND())</f>
        <v>-0.2284464326203911</v>
      </c>
      <c r="P180" s="23">
        <f ca="1">SQRT(Inputs!$B$38)*E180+SQRT(1-Inputs!$B$38)*_xlfn.NORM.S.INV(RAND())</f>
        <v>2.6772700953658579E-2</v>
      </c>
      <c r="Q180" s="23">
        <f ca="1">SQRT(Inputs!$B$38)*F180+SQRT(1-Inputs!$B$38)*_xlfn.NORM.S.INV(RAND())</f>
        <v>-0.79816327822313293</v>
      </c>
      <c r="R180" s="23">
        <f ca="1">SQRT(Inputs!$B$38)*G180+SQRT(1-Inputs!$B$38)*_xlfn.NORM.S.INV(RAND())</f>
        <v>1.2803974675119698</v>
      </c>
      <c r="S180" s="23">
        <f ca="1">SQRT(Inputs!$B$38)*H180+SQRT(1-Inputs!$B$38)*_xlfn.NORM.S.INV(RAND())</f>
        <v>0.4334728605171147</v>
      </c>
      <c r="T180" s="23">
        <f ca="1">SQRT(Inputs!$B$38)*I180+SQRT(1-Inputs!$B$38)*_xlfn.NORM.S.INV(RAND())</f>
        <v>-0.42229849339196679</v>
      </c>
      <c r="U180" s="23">
        <f ca="1">SQRT(Inputs!$B$38)*J180+SQRT(1-Inputs!$B$38)*_xlfn.NORM.S.INV(RAND())</f>
        <v>0.63723291421556705</v>
      </c>
      <c r="V180" s="23">
        <f ca="1">SQRT(Inputs!$B$38)*K180+SQRT(1-Inputs!$B$38)*_xlfn.NORM.S.INV(RAND())</f>
        <v>8.4515862081475462E-2</v>
      </c>
      <c r="W180" s="23">
        <f ca="1">SQRT(Inputs!$B$38)*L180+SQRT(1-Inputs!$B$38)*_xlfn.NORM.S.INV(RAND())</f>
        <v>-0.74754839293645448</v>
      </c>
      <c r="X180" s="23">
        <f ca="1">SQRT(Inputs!$B$38)*M180+SQRT(1-Inputs!$B$38)*_xlfn.NORM.S.INV(RAND())</f>
        <v>0.60168143399343854</v>
      </c>
      <c r="Y180" s="23">
        <f ca="1">SQRT(Inputs!$B$38)*C180+SQRT(1-Inputs!$B$38)*_xlfn.NORM.S.INV(RAND())</f>
        <v>-1.5413682603325434</v>
      </c>
      <c r="Z180" s="23">
        <f ca="1">SQRT(Inputs!$B$38)*D180+SQRT(1-Inputs!$B$38)*_xlfn.NORM.S.INV(RAND())</f>
        <v>-0.92461927533268951</v>
      </c>
      <c r="AA180" s="23">
        <f ca="1">SQRT(Inputs!$B$38)*E180+SQRT(1-Inputs!$B$38)*_xlfn.NORM.S.INV(RAND())</f>
        <v>-8.0268596465757791E-2</v>
      </c>
      <c r="AB180" s="23">
        <f ca="1">SQRT(Inputs!$B$38)*F180+SQRT(1-Inputs!$B$38)*_xlfn.NORM.S.INV(RAND())</f>
        <v>0.22374493857738395</v>
      </c>
      <c r="AC180" s="23">
        <f ca="1">SQRT(Inputs!$B$38)*G180+SQRT(1-Inputs!$B$38)*_xlfn.NORM.S.INV(RAND())</f>
        <v>-0.92778740203329035</v>
      </c>
      <c r="AD180" s="23">
        <f ca="1">SQRT(Inputs!$B$38)*H180+SQRT(1-Inputs!$B$38)*_xlfn.NORM.S.INV(RAND())</f>
        <v>1.3650348720967218</v>
      </c>
      <c r="AE180" s="23">
        <f ca="1">SQRT(Inputs!$B$38)*I180+SQRT(1-Inputs!$B$38)*_xlfn.NORM.S.INV(RAND())</f>
        <v>-9.9684754044809629E-2</v>
      </c>
      <c r="AF180" s="23">
        <f ca="1">SQRT(Inputs!$B$38)*J180+SQRT(1-Inputs!$B$38)*_xlfn.NORM.S.INV(RAND())</f>
        <v>1.817815356176983</v>
      </c>
      <c r="AG180" s="23">
        <f ca="1">SQRT(Inputs!$B$38)*K180+SQRT(1-Inputs!$B$38)*_xlfn.NORM.S.INV(RAND())</f>
        <v>1.7360413631715248</v>
      </c>
      <c r="AH180" s="23">
        <f ca="1">SQRT(Inputs!$B$38)*L180+SQRT(1-Inputs!$B$38)*_xlfn.NORM.S.INV(RAND())</f>
        <v>-1.4884149199684338</v>
      </c>
      <c r="AI180" s="23">
        <f ca="1">SQRT(Inputs!$B$38)*M180+SQRT(1-Inputs!$B$38)*_xlfn.NORM.S.INV(RAND())</f>
        <v>0.1720149474753763</v>
      </c>
      <c r="AJ180" s="23">
        <f ca="1">SQRT(Inputs!$B$38)*C180+SQRT(1-Inputs!$B$38)*_xlfn.NORM.S.INV(RAND())</f>
        <v>-0.76825627168578814</v>
      </c>
      <c r="AK180" s="23">
        <f ca="1">SQRT(Inputs!$B$38)*D180+SQRT(1-Inputs!$B$38)*_xlfn.NORM.S.INV(RAND())</f>
        <v>1.3560826811459206</v>
      </c>
      <c r="AL180" s="23">
        <f ca="1">SQRT(Inputs!$B$38)*E180+SQRT(1-Inputs!$B$38)*_xlfn.NORM.S.INV(RAND())</f>
        <v>-0.49340111691954636</v>
      </c>
      <c r="AM180" s="23">
        <f ca="1">SQRT(Inputs!$B$38)*F180+SQRT(1-Inputs!$B$38)*_xlfn.NORM.S.INV(RAND())</f>
        <v>0.66894297829361526</v>
      </c>
      <c r="AN180" s="23">
        <f ca="1">SQRT(Inputs!$B$38)*G180+SQRT(1-Inputs!$B$38)*_xlfn.NORM.S.INV(RAND())</f>
        <v>-0.15829416740193297</v>
      </c>
      <c r="AO180" s="23">
        <f ca="1">SQRT(Inputs!$B$38)*H180+SQRT(1-Inputs!$B$38)*_xlfn.NORM.S.INV(RAND())</f>
        <v>1.7805163641807988</v>
      </c>
      <c r="AP180" s="23">
        <f ca="1">SQRT(Inputs!$B$38)*I180+SQRT(1-Inputs!$B$38)*_xlfn.NORM.S.INV(RAND())</f>
        <v>-0.51204188304142129</v>
      </c>
      <c r="AQ180" s="23">
        <f ca="1">SQRT(Inputs!$B$38)*J180+SQRT(1-Inputs!$B$38)*_xlfn.NORM.S.INV(RAND())</f>
        <v>-0.20428317886518033</v>
      </c>
      <c r="AR180" s="23">
        <f ca="1">SQRT(Inputs!$B$38)*K180+SQRT(1-Inputs!$B$38)*_xlfn.NORM.S.INV(RAND())</f>
        <v>0.69298103719881987</v>
      </c>
      <c r="AS180" s="23">
        <f ca="1">SQRT(Inputs!$B$38)*L180+SQRT(1-Inputs!$B$38)*_xlfn.NORM.S.INV(RAND())</f>
        <v>1.3229439362762847</v>
      </c>
      <c r="AT180" s="23">
        <f ca="1">SQRT(Inputs!$B$38)*M180+SQRT(1-Inputs!$B$38)*_xlfn.NORM.S.INV(RAND())</f>
        <v>-0.74244898786704561</v>
      </c>
      <c r="AU180" s="15">
        <f ca="1">Inputs!$B$6*EXP($B$8-0.5*C$5^2+C$5*N180)</f>
        <v>5219.7221601400752</v>
      </c>
      <c r="AV180" s="15">
        <f t="shared" ca="1" si="73"/>
        <v>6143.7672914955738</v>
      </c>
      <c r="AW180" s="15">
        <f t="shared" ca="1" si="74"/>
        <v>7518.3362893717422</v>
      </c>
      <c r="AX180" s="15">
        <f t="shared" ca="1" si="75"/>
        <v>8307.9758400402789</v>
      </c>
      <c r="AY180" s="15">
        <f t="shared" ca="1" si="76"/>
        <v>11790.844741647688</v>
      </c>
      <c r="AZ180" s="15">
        <f t="shared" ca="1" si="77"/>
        <v>15125.560863038101</v>
      </c>
      <c r="BA180" s="15">
        <f t="shared" ca="1" si="78"/>
        <v>17709.544189834272</v>
      </c>
      <c r="BB180" s="15">
        <f t="shared" ca="1" si="79"/>
        <v>23111.283505493211</v>
      </c>
      <c r="BC180" s="15">
        <f t="shared" ca="1" si="80"/>
        <v>28537.309768843137</v>
      </c>
      <c r="BD180" s="15">
        <f t="shared" ca="1" si="81"/>
        <v>32599.90367612732</v>
      </c>
      <c r="BE180" s="15">
        <f t="shared" ca="1" si="82"/>
        <v>42197.24538979456</v>
      </c>
      <c r="BF180" s="15">
        <f ca="1">Inputs!$B$13*EXP($B$9-0.5*C$6^2+C$6*Y180)</f>
        <v>10189.331632602069</v>
      </c>
      <c r="BG180" s="15">
        <f t="shared" ca="1" si="83"/>
        <v>10509.904407209458</v>
      </c>
      <c r="BH180" s="15">
        <f t="shared" ca="1" si="84"/>
        <v>12671.346746214736</v>
      </c>
      <c r="BI180" s="15">
        <f t="shared" ca="1" si="85"/>
        <v>16055.140130246169</v>
      </c>
      <c r="BJ180" s="15">
        <f t="shared" ca="1" si="86"/>
        <v>17218.705991611612</v>
      </c>
      <c r="BK180" s="15">
        <f t="shared" ca="1" si="87"/>
        <v>25448.629273000803</v>
      </c>
      <c r="BL180" s="15">
        <f t="shared" ca="1" si="88"/>
        <v>30859.333442941566</v>
      </c>
      <c r="BM180" s="15">
        <f t="shared" ca="1" si="89"/>
        <v>47543.186120232065</v>
      </c>
      <c r="BN180" s="15">
        <f t="shared" ca="1" si="90"/>
        <v>71994.58118847663</v>
      </c>
      <c r="BO180" s="15">
        <f t="shared" ca="1" si="91"/>
        <v>74508.553588832452</v>
      </c>
      <c r="BP180" s="15">
        <f t="shared" ca="1" si="92"/>
        <v>93510.8282478623</v>
      </c>
      <c r="BQ180" s="15">
        <f ca="1">Inputs!$B$20*EXP($B$10-0.5*C$7^2+C$7*AJ180)</f>
        <v>3266.3926373795507</v>
      </c>
      <c r="BR180" s="15">
        <f t="shared" ca="1" si="93"/>
        <v>6817.7702732279995</v>
      </c>
      <c r="BS180" s="15">
        <f t="shared" ca="1" si="94"/>
        <v>8102.6691963206722</v>
      </c>
      <c r="BT180" s="15">
        <f t="shared" ca="1" si="95"/>
        <v>13314.847906287987</v>
      </c>
      <c r="BU180" s="15">
        <f t="shared" ca="1" si="96"/>
        <v>17759.360386387478</v>
      </c>
      <c r="BV180" s="15">
        <f t="shared" ca="1" si="97"/>
        <v>36902.92493507269</v>
      </c>
      <c r="BW180" s="15">
        <f t="shared" ca="1" si="98"/>
        <v>46206.934689175665</v>
      </c>
      <c r="BX180" s="15">
        <f t="shared" ca="1" si="99"/>
        <v>62034.551244076654</v>
      </c>
      <c r="BY180" s="15">
        <f t="shared" ca="1" si="100"/>
        <v>99244.190915578525</v>
      </c>
      <c r="BZ180" s="15">
        <f t="shared" ca="1" si="101"/>
        <v>177593.60821106302</v>
      </c>
      <c r="CA180" s="15">
        <f t="shared" ca="1" si="102"/>
        <v>218630.99050978746</v>
      </c>
      <c r="CB180" s="15">
        <f ca="1">(AU180*DCF!C$10-DCF!C$5*MAX(AU180*DCF!C$10,0)-MAX(AU180-Inputs!$B$6,0)/Inputs!$B$10)*DCF!C$6</f>
        <v>1041.2384057609484</v>
      </c>
      <c r="CC180" s="15">
        <f ca="1">(AV180*DCF!D$10-DCF!D$5*MAX(AV180*DCF!D$10,0)-MAX(AV180-AU180,0)/Inputs!$B$10)*DCF!D$6</f>
        <v>1272.1974333429612</v>
      </c>
      <c r="CD180" s="15">
        <f ca="1">(AW180*DCF!E$10-DCF!E$5*MAX(AW180*DCF!E$10,0)-MAX(AW180-AV180,0)/Inputs!$B$10)*DCF!E$6</f>
        <v>1426.2543058453914</v>
      </c>
      <c r="CE180" s="15">
        <f ca="1">(AX180*DCF!F$10-DCF!F$5*MAX(AX180*DCF!F$10,0)-MAX(AX180-AW180,0)/Inputs!$B$10)*DCF!F$6</f>
        <v>1649.3134725654102</v>
      </c>
      <c r="CF180" s="15">
        <f ca="1">(AY180*DCF!G$10-DCF!G$5*MAX(AY180*DCF!G$10,0)-MAX(AY180-AX180,0)/Inputs!$B$10)*DCF!G$6</f>
        <v>1759.9162723865443</v>
      </c>
      <c r="CG180" s="15">
        <f ca="1">(AZ180*DCF!H$10-DCF!H$5*MAX(AZ180*DCF!H$10,0)-MAX(AZ180-AY180,0)/Inputs!$B$10)*DCF!H$6</f>
        <v>2344.4998608062665</v>
      </c>
      <c r="CH180" s="15">
        <f ca="1">(BA180*DCF!I$10-DCF!I$5*MAX(BA180*DCF!I$10,0)-MAX(BA180-AZ180,0)/Inputs!$B$10)*DCF!I$6</f>
        <v>2811.0238771538516</v>
      </c>
      <c r="CI180" s="15">
        <f ca="1">(BB180*DCF!J$10-DCF!J$5*MAX(BB180*DCF!J$10,0)-MAX(BB180-BA180,0)/Inputs!$B$10)*DCF!J$6</f>
        <v>3147.4052954474023</v>
      </c>
      <c r="CJ180" s="15">
        <f ca="1">(BC180*DCF!K$10-DCF!K$5*MAX(BC180*DCF!K$10,0)-MAX(BC180-BB180,0)/Inputs!$B$10)*DCF!K$6</f>
        <v>3834.487483379588</v>
      </c>
      <c r="CK180" s="15">
        <f ca="1">(BD180*DCF!L$10-DCF!L$5*MAX(BD180*DCF!L$10,0)-MAX(BD180-BC180,0)/Inputs!$B$10)*DCF!L$6</f>
        <v>4391.3262217221763</v>
      </c>
      <c r="CL180" s="15">
        <f ca="1">(BE180*DCF!M$10-DCF!M$5*MAX(BE180*DCF!M$10,0)-MAX(BE180-BD180,0)/Inputs!$B$10)*DCF!M$6</f>
        <v>4808.0720912332299</v>
      </c>
      <c r="CM180" s="15">
        <f ca="1">(BF180*DCF!C$28-DCF!C$5*MAX(BF180*DCF!C$28,0)-MAX(BF180-Inputs!$B$13,0)/Inputs!$B$17)*DCF!C$6</f>
        <v>3109.717191329129</v>
      </c>
      <c r="CN180" s="15">
        <f ca="1">(BG180*DCF!D$28-DCF!D$5*MAX(BG180*DCF!D$28,0)-MAX(BG180-BF180,0)/Inputs!$B$17)*DCF!D$6</f>
        <v>3027.0163754008427</v>
      </c>
      <c r="CO180" s="15">
        <f ca="1">(BH180*DCF!E$28-DCF!E$5*MAX(BH180*DCF!E$28,0)-MAX(BH180-BG180,0)/Inputs!$B$17)*DCF!E$6</f>
        <v>3162.7604969124609</v>
      </c>
      <c r="CP180" s="15">
        <f ca="1">(BI180*DCF!F$28-DCF!F$5*MAX(BI180*DCF!F$28,0)-MAX(BI180-BH180,0)/Inputs!$B$17)*DCF!F$6</f>
        <v>3742.4745686262468</v>
      </c>
      <c r="CQ180" s="15">
        <f ca="1">(BJ180*DCF!G$28-DCF!G$5*MAX(BJ180*DCF!G$28,0)-MAX(BJ180-BI180,0)/Inputs!$B$17)*DCF!G$6</f>
        <v>4271.8236242150642</v>
      </c>
      <c r="CR180" s="15">
        <f ca="1">(BK180*DCF!H$28-DCF!H$5*MAX(BK180*DCF!H$28,0)-MAX(BK180-BJ180,0)/Inputs!$B$17)*DCF!H$6</f>
        <v>5015.0276699650158</v>
      </c>
      <c r="CS180" s="15">
        <f ca="1">(BL180*DCF!I$28-DCF!I$5*MAX(BL180*DCF!I$28,0)-MAX(BL180-BK180,0)/Inputs!$B$17)*DCF!I$6</f>
        <v>6480.0640563492416</v>
      </c>
      <c r="CT180" s="15">
        <f ca="1">(BM180*DCF!J$28-DCF!J$5*MAX(BM180*DCF!J$28,0)-MAX(BM180-BL180,0)/Inputs!$B$17)*DCF!J$6</f>
        <v>8393.9347927558047</v>
      </c>
      <c r="CU180" s="15">
        <f ca="1">(BN180*DCF!K$28-DCF!K$5*MAX(BN180*DCF!K$28,0)-MAX(BN180-BM180,0)/Inputs!$B$17)*DCF!K$6</f>
        <v>12209.078209087167</v>
      </c>
      <c r="CV180" s="15">
        <f ca="1">(BO180*DCF!L$28-DCF!L$5*MAX(BO180*DCF!L$28,0)-MAX(BO180-BN180,0)/Inputs!$B$17)*DCF!L$6</f>
        <v>14581.560196976963</v>
      </c>
      <c r="CW180" s="15">
        <f ca="1">(BP180*DCF!M$28-DCF!M$5*MAX(BP180*DCF!M$28,0)-MAX(BP180-BO180,0)/Inputs!$B$17)*DCF!M$6</f>
        <v>15607.844799870987</v>
      </c>
      <c r="CX180" s="15">
        <f ca="1">(BQ180*DCF!C$46-DCF!C$5*MAX(BQ180*DCF!C$46,0)-MAX(BQ180-Inputs!$B$20,0)/Inputs!$B$24)*DCF!C$6</f>
        <v>-784.56764714518522</v>
      </c>
      <c r="CY180" s="15">
        <f ca="1">(BR180*DCF!D$46-DCF!D$5*MAX(BR180*DCF!D$46,0)-MAX(BR180-BQ180,0)/Inputs!$B$24)*DCF!D$6</f>
        <v>-2678.977751287659</v>
      </c>
      <c r="CZ180" s="15">
        <f ca="1">(BS180*DCF!E$46-DCF!E$5*MAX(BS180*DCF!E$46,0)-MAX(BS180-BR180,0)/Inputs!$B$24)*DCF!E$6</f>
        <v>-1464.6265230457054</v>
      </c>
      <c r="DA180" s="15">
        <f ca="1">(BT180*DCF!F$46-DCF!F$5*MAX(BT180*DCF!F$46,0)-MAX(BT180-BS180,0)/Inputs!$B$24)*DCF!F$6</f>
        <v>-2867.590445263279</v>
      </c>
      <c r="DB180" s="15">
        <f ca="1">(BU180*DCF!G$46-DCF!G$5*MAX(BU180*DCF!G$46,0)-MAX(BU180-BT180,0)/Inputs!$B$24)*DCF!G$6</f>
        <v>-2092.4359806473799</v>
      </c>
      <c r="DC180" s="15">
        <f ca="1">(BV180*DCF!H$46-DCF!H$5*MAX(BV180*DCF!H$46,0)-MAX(BV180-BU180,0)/Inputs!$B$24)*DCF!H$6</f>
        <v>-5948.7453889378821</v>
      </c>
      <c r="DD180" s="15">
        <f ca="1">(BW180*DCF!I$46-DCF!I$5*MAX(BW180*DCF!I$46,0)-MAX(BW180-BV180,0)/Inputs!$B$24)*DCF!I$6</f>
        <v>-1603.6542045556641</v>
      </c>
      <c r="DE180" s="15">
        <f ca="1">(BX180*DCF!J$46-DCF!J$5*MAX(BX180*DCF!J$46,0)-MAX(BX180-BW180,0)/Inputs!$B$24)*DCF!J$6</f>
        <v>-1595.0474954892829</v>
      </c>
      <c r="DF180" s="15">
        <f ca="1">(BY180*DCF!K$46-DCF!K$5*MAX(BY180*DCF!K$46,0)-MAX(BY180-BX180,0)/Inputs!$B$24)*DCF!K$6</f>
        <v>-3446.2114415026463</v>
      </c>
      <c r="DG180" s="15">
        <f ca="1">(BZ180*DCF!L$46-DCF!L$5*MAX(BZ180*DCF!L$46,0)-MAX(BZ180-BY180,0)/Inputs!$B$24)*DCF!L$6</f>
        <v>-5454.5083621044778</v>
      </c>
      <c r="DH180" s="15">
        <f ca="1">(CA180*DCF!M$46-DCF!M$5*MAX(CA180*DCF!M$46,0)-MAX(CA180-BZ180,0)/Inputs!$B$24)*DCF!M$6</f>
        <v>8560.6922701686217</v>
      </c>
      <c r="DI180" s="15">
        <f ca="1">SUM(CB180:CL180)+BE180*DCF!M$10*(1+Inputs!$B$30)*(1-Inputs!$B$33)*(1-Inputs!$B$30/Inputs!$B$31)/(Inputs!$B$29-Inputs!$B$30)*DCF!M$6</f>
        <v>145921.22664024532</v>
      </c>
      <c r="DJ180" s="15">
        <f ca="1">SUM(CM180:CW180)+BP180*DCF!M$28*(1+Inputs!$B$30)*(1-Inputs!$B$33)*(1-Inputs!$B$30/Inputs!$B$31)/(Inputs!$B$29-Inputs!$B$30)*DCF!M$6</f>
        <v>426590.46407014277</v>
      </c>
      <c r="DK180" s="15">
        <f ca="1">SUM(CX180:DH180)+CA180*DCF!M$46*(1+Inputs!$B$30)*(1-Inputs!$B$33)*(1-Inputs!$B$30/Inputs!$B$31)/(Inputs!$B$29-Inputs!$B$30)*DCF!M$6</f>
        <v>318653.73685479379</v>
      </c>
      <c r="DM180" s="15">
        <f ca="1">DI180+DJ180+DK180+Inputs!$B$34+Inputs!$B$36-Inputs!$B$35</f>
        <v>968016.42756518186</v>
      </c>
    </row>
    <row r="181" spans="1:117" x14ac:dyDescent="0.75">
      <c r="A181" s="11">
        <v>168</v>
      </c>
      <c r="C181" s="23">
        <f t="shared" ca="1" si="106"/>
        <v>1.8540774912043501</v>
      </c>
      <c r="D181" s="23">
        <f t="shared" ca="1" si="106"/>
        <v>-1.2783776371842734</v>
      </c>
      <c r="E181" s="23">
        <f t="shared" ca="1" si="106"/>
        <v>-0.47109659630915945</v>
      </c>
      <c r="F181" s="23">
        <f t="shared" ca="1" si="106"/>
        <v>1.1373492349483925</v>
      </c>
      <c r="G181" s="23">
        <f t="shared" ca="1" si="106"/>
        <v>0.75685490131355049</v>
      </c>
      <c r="H181" s="23">
        <f t="shared" ca="1" si="106"/>
        <v>-0.96407604793292823</v>
      </c>
      <c r="I181" s="23">
        <f t="shared" ca="1" si="106"/>
        <v>1.2536415876532121</v>
      </c>
      <c r="J181" s="23">
        <f t="shared" ca="1" si="106"/>
        <v>0.52883679279096174</v>
      </c>
      <c r="K181" s="23">
        <f t="shared" ca="1" si="106"/>
        <v>1.0263058570563002</v>
      </c>
      <c r="L181" s="23">
        <f t="shared" ca="1" si="106"/>
        <v>-0.69559533009751517</v>
      </c>
      <c r="M181" s="23">
        <f t="shared" ca="1" si="106"/>
        <v>-2.0180486254410352</v>
      </c>
      <c r="N181" s="23">
        <f ca="1">SQRT(Inputs!$B$38)*C181+SQRT(1-Inputs!$B$38)*_xlfn.NORM.S.INV(RAND())</f>
        <v>1.2860685788457935</v>
      </c>
      <c r="O181" s="23">
        <f ca="1">SQRT(Inputs!$B$38)*D181+SQRT(1-Inputs!$B$38)*_xlfn.NORM.S.INV(RAND())</f>
        <v>-0.3252523955238022</v>
      </c>
      <c r="P181" s="23">
        <f ca="1">SQRT(Inputs!$B$38)*E181+SQRT(1-Inputs!$B$38)*_xlfn.NORM.S.INV(RAND())</f>
        <v>-0.45974549456981445</v>
      </c>
      <c r="Q181" s="23">
        <f ca="1">SQRT(Inputs!$B$38)*F181+SQRT(1-Inputs!$B$38)*_xlfn.NORM.S.INV(RAND())</f>
        <v>0.97364569771786835</v>
      </c>
      <c r="R181" s="23">
        <f ca="1">SQRT(Inputs!$B$38)*G181+SQRT(1-Inputs!$B$38)*_xlfn.NORM.S.INV(RAND())</f>
        <v>0.2794420177683038</v>
      </c>
      <c r="S181" s="23">
        <f ca="1">SQRT(Inputs!$B$38)*H181+SQRT(1-Inputs!$B$38)*_xlfn.NORM.S.INV(RAND())</f>
        <v>-1.4028985679990167</v>
      </c>
      <c r="T181" s="23">
        <f ca="1">SQRT(Inputs!$B$38)*I181+SQRT(1-Inputs!$B$38)*_xlfn.NORM.S.INV(RAND())</f>
        <v>-1.2569503377067104</v>
      </c>
      <c r="U181" s="23">
        <f ca="1">SQRT(Inputs!$B$38)*J181+SQRT(1-Inputs!$B$38)*_xlfn.NORM.S.INV(RAND())</f>
        <v>0.88728281592747493</v>
      </c>
      <c r="V181" s="23">
        <f ca="1">SQRT(Inputs!$B$38)*K181+SQRT(1-Inputs!$B$38)*_xlfn.NORM.S.INV(RAND())</f>
        <v>0.19431884016720047</v>
      </c>
      <c r="W181" s="23">
        <f ca="1">SQRT(Inputs!$B$38)*L181+SQRT(1-Inputs!$B$38)*_xlfn.NORM.S.INV(RAND())</f>
        <v>-0.27229925925725146</v>
      </c>
      <c r="X181" s="23">
        <f ca="1">SQRT(Inputs!$B$38)*M181+SQRT(1-Inputs!$B$38)*_xlfn.NORM.S.INV(RAND())</f>
        <v>-1.0151008728807551</v>
      </c>
      <c r="Y181" s="23">
        <f ca="1">SQRT(Inputs!$B$38)*C181+SQRT(1-Inputs!$B$38)*_xlfn.NORM.S.INV(RAND())</f>
        <v>1.4645942190809076</v>
      </c>
      <c r="Z181" s="23">
        <f ca="1">SQRT(Inputs!$B$38)*D181+SQRT(1-Inputs!$B$38)*_xlfn.NORM.S.INV(RAND())</f>
        <v>-0.3812079616133347</v>
      </c>
      <c r="AA181" s="23">
        <f ca="1">SQRT(Inputs!$B$38)*E181+SQRT(1-Inputs!$B$38)*_xlfn.NORM.S.INV(RAND())</f>
        <v>0.23129380499216007</v>
      </c>
      <c r="AB181" s="23">
        <f ca="1">SQRT(Inputs!$B$38)*F181+SQRT(1-Inputs!$B$38)*_xlfn.NORM.S.INV(RAND())</f>
        <v>0.93575489676650991</v>
      </c>
      <c r="AC181" s="23">
        <f ca="1">SQRT(Inputs!$B$38)*G181+SQRT(1-Inputs!$B$38)*_xlfn.NORM.S.INV(RAND())</f>
        <v>-0.18541339853887301</v>
      </c>
      <c r="AD181" s="23">
        <f ca="1">SQRT(Inputs!$B$38)*H181+SQRT(1-Inputs!$B$38)*_xlfn.NORM.S.INV(RAND())</f>
        <v>-0.35405730802575747</v>
      </c>
      <c r="AE181" s="23">
        <f ca="1">SQRT(Inputs!$B$38)*I181+SQRT(1-Inputs!$B$38)*_xlfn.NORM.S.INV(RAND())</f>
        <v>2.1195358705106595</v>
      </c>
      <c r="AF181" s="23">
        <f ca="1">SQRT(Inputs!$B$38)*J181+SQRT(1-Inputs!$B$38)*_xlfn.NORM.S.INV(RAND())</f>
        <v>0.10076957485869417</v>
      </c>
      <c r="AG181" s="23">
        <f ca="1">SQRT(Inputs!$B$38)*K181+SQRT(1-Inputs!$B$38)*_xlfn.NORM.S.INV(RAND())</f>
        <v>-0.18432305907464763</v>
      </c>
      <c r="AH181" s="23">
        <f ca="1">SQRT(Inputs!$B$38)*L181+SQRT(1-Inputs!$B$38)*_xlfn.NORM.S.INV(RAND())</f>
        <v>1.1631714268283031</v>
      </c>
      <c r="AI181" s="23">
        <f ca="1">SQRT(Inputs!$B$38)*M181+SQRT(1-Inputs!$B$38)*_xlfn.NORM.S.INV(RAND())</f>
        <v>-2.5561089046683128</v>
      </c>
      <c r="AJ181" s="23">
        <f ca="1">SQRT(Inputs!$B$38)*C181+SQRT(1-Inputs!$B$38)*_xlfn.NORM.S.INV(RAND())</f>
        <v>1.2125153317450075</v>
      </c>
      <c r="AK181" s="23">
        <f ca="1">SQRT(Inputs!$B$38)*D181+SQRT(1-Inputs!$B$38)*_xlfn.NORM.S.INV(RAND())</f>
        <v>-1.174584742904337</v>
      </c>
      <c r="AL181" s="23">
        <f ca="1">SQRT(Inputs!$B$38)*E181+SQRT(1-Inputs!$B$38)*_xlfn.NORM.S.INV(RAND())</f>
        <v>1.3660719388508462</v>
      </c>
      <c r="AM181" s="23">
        <f ca="1">SQRT(Inputs!$B$38)*F181+SQRT(1-Inputs!$B$38)*_xlfn.NORM.S.INV(RAND())</f>
        <v>0.79513065314420306</v>
      </c>
      <c r="AN181" s="23">
        <f ca="1">SQRT(Inputs!$B$38)*G181+SQRT(1-Inputs!$B$38)*_xlfn.NORM.S.INV(RAND())</f>
        <v>-0.88198857282115495</v>
      </c>
      <c r="AO181" s="23">
        <f ca="1">SQRT(Inputs!$B$38)*H181+SQRT(1-Inputs!$B$38)*_xlfn.NORM.S.INV(RAND())</f>
        <v>-0.68672733331784619</v>
      </c>
      <c r="AP181" s="23">
        <f ca="1">SQRT(Inputs!$B$38)*I181+SQRT(1-Inputs!$B$38)*_xlfn.NORM.S.INV(RAND())</f>
        <v>0.2390547265328089</v>
      </c>
      <c r="AQ181" s="23">
        <f ca="1">SQRT(Inputs!$B$38)*J181+SQRT(1-Inputs!$B$38)*_xlfn.NORM.S.INV(RAND())</f>
        <v>9.7301340538197834E-3</v>
      </c>
      <c r="AR181" s="23">
        <f ca="1">SQRT(Inputs!$B$38)*K181+SQRT(1-Inputs!$B$38)*_xlfn.NORM.S.INV(RAND())</f>
        <v>0.70940589463614978</v>
      </c>
      <c r="AS181" s="23">
        <f ca="1">SQRT(Inputs!$B$38)*L181+SQRT(1-Inputs!$B$38)*_xlfn.NORM.S.INV(RAND())</f>
        <v>-0.27852429547951635</v>
      </c>
      <c r="AT181" s="23">
        <f ca="1">SQRT(Inputs!$B$38)*M181+SQRT(1-Inputs!$B$38)*_xlfn.NORM.S.INV(RAND())</f>
        <v>-0.32864669919441991</v>
      </c>
      <c r="AU181" s="15">
        <f ca="1">Inputs!$B$6*EXP($B$8-0.5*C$5^2+C$5*N181)</f>
        <v>6110.6736031430119</v>
      </c>
      <c r="AV181" s="15">
        <f t="shared" ca="1" si="73"/>
        <v>7090.7944275085674</v>
      </c>
      <c r="AW181" s="15">
        <f t="shared" ca="1" si="74"/>
        <v>8126.1072749645655</v>
      </c>
      <c r="AX181" s="15">
        <f t="shared" ca="1" si="75"/>
        <v>11204.442470219023</v>
      </c>
      <c r="AY181" s="15">
        <f t="shared" ca="1" si="76"/>
        <v>14147.22062675093</v>
      </c>
      <c r="AZ181" s="15">
        <f t="shared" ca="1" si="77"/>
        <v>14825.679046210453</v>
      </c>
      <c r="BA181" s="15">
        <f t="shared" ca="1" si="78"/>
        <v>15906.438562181715</v>
      </c>
      <c r="BB181" s="15">
        <f t="shared" ca="1" si="79"/>
        <v>21284.809058957657</v>
      </c>
      <c r="BC181" s="15">
        <f t="shared" ca="1" si="80"/>
        <v>26562.070627414669</v>
      </c>
      <c r="BD181" s="15">
        <f t="shared" ca="1" si="81"/>
        <v>31722.715389426048</v>
      </c>
      <c r="BE181" s="15">
        <f t="shared" ca="1" si="82"/>
        <v>35439.306776286125</v>
      </c>
      <c r="BF181" s="15">
        <f ca="1">Inputs!$B$13*EXP($B$9-0.5*C$6^2+C$6*Y181)</f>
        <v>18490.671717756733</v>
      </c>
      <c r="BG181" s="15">
        <f t="shared" ca="1" si="83"/>
        <v>21037.266901365485</v>
      </c>
      <c r="BH181" s="15">
        <f t="shared" ca="1" si="84"/>
        <v>26708.86683178493</v>
      </c>
      <c r="BI181" s="15">
        <f t="shared" ca="1" si="85"/>
        <v>37760.877265217787</v>
      </c>
      <c r="BJ181" s="15">
        <f t="shared" ca="1" si="86"/>
        <v>45071.529170240319</v>
      </c>
      <c r="BK181" s="15">
        <f t="shared" ca="1" si="87"/>
        <v>52713.59566850205</v>
      </c>
      <c r="BL181" s="15">
        <f t="shared" ca="1" si="88"/>
        <v>85220.601021304625</v>
      </c>
      <c r="BM181" s="15">
        <f t="shared" ca="1" si="89"/>
        <v>106074.10853056796</v>
      </c>
      <c r="BN181" s="15">
        <f t="shared" ca="1" si="90"/>
        <v>127607.84212181397</v>
      </c>
      <c r="BO181" s="15">
        <f t="shared" ca="1" si="91"/>
        <v>179739.02221242469</v>
      </c>
      <c r="BP181" s="15">
        <f t="shared" ca="1" si="92"/>
        <v>165601.23107352067</v>
      </c>
      <c r="BQ181" s="15">
        <f ca="1">Inputs!$B$20*EXP($B$10-0.5*C$7^2+C$7*AJ181)</f>
        <v>6594.4712206241411</v>
      </c>
      <c r="BR181" s="15">
        <f t="shared" ca="1" si="93"/>
        <v>6161.9204263731426</v>
      </c>
      <c r="BS181" s="15">
        <f t="shared" ca="1" si="94"/>
        <v>12492.089652282644</v>
      </c>
      <c r="BT181" s="15">
        <f t="shared" ca="1" si="95"/>
        <v>21218.744602089715</v>
      </c>
      <c r="BU181" s="15">
        <f t="shared" ca="1" si="96"/>
        <v>23755.29997343339</v>
      </c>
      <c r="BV181" s="15">
        <f t="shared" ca="1" si="97"/>
        <v>28312.894000334934</v>
      </c>
      <c r="BW181" s="15">
        <f t="shared" ca="1" si="98"/>
        <v>41559.470289915211</v>
      </c>
      <c r="BX181" s="15">
        <f t="shared" ca="1" si="99"/>
        <v>58241.093107013272</v>
      </c>
      <c r="BY181" s="15">
        <f t="shared" ca="1" si="100"/>
        <v>93468.598417813133</v>
      </c>
      <c r="BZ181" s="15">
        <f t="shared" ca="1" si="101"/>
        <v>124603.40858638623</v>
      </c>
      <c r="CA181" s="15">
        <f t="shared" ca="1" si="102"/>
        <v>165100.84175069147</v>
      </c>
      <c r="CB181" s="15">
        <f ca="1">(AU181*DCF!C$10-DCF!C$5*MAX(AU181*DCF!C$10,0)-MAX(AU181-Inputs!$B$6,0)/Inputs!$B$10)*DCF!C$6</f>
        <v>1034.8857631684191</v>
      </c>
      <c r="CC181" s="15">
        <f ca="1">(AV181*DCF!D$10-DCF!D$5*MAX(AV181*DCF!D$10,0)-MAX(AV181-AU181,0)/Inputs!$B$10)*DCF!D$6</f>
        <v>1489.3562917125241</v>
      </c>
      <c r="CD181" s="15">
        <f ca="1">(AW181*DCF!E$10-DCF!E$5*MAX(AW181*DCF!E$10,0)-MAX(AW181-AV181,0)/Inputs!$B$10)*DCF!E$6</f>
        <v>1642.9934857598287</v>
      </c>
      <c r="CE181" s="15">
        <f ca="1">(AX181*DCF!F$10-DCF!F$5*MAX(AX181*DCF!F$10,0)-MAX(AX181-AW181,0)/Inputs!$B$10)*DCF!F$6</f>
        <v>1805.3867016647259</v>
      </c>
      <c r="CF181" s="15">
        <f ca="1">(AY181*DCF!G$10-DCF!G$5*MAX(AY181*DCF!G$10,0)-MAX(AY181-AX181,0)/Inputs!$B$10)*DCF!G$6</f>
        <v>2349.2383774374866</v>
      </c>
      <c r="CG181" s="15">
        <f ca="1">(AZ181*DCF!H$10-DCF!H$5*MAX(AZ181*DCF!H$10,0)-MAX(AZ181-AY181,0)/Inputs!$B$10)*DCF!H$6</f>
        <v>2757.9437656631148</v>
      </c>
      <c r="CH181" s="15">
        <f ca="1">(BA181*DCF!I$10-DCF!I$5*MAX(BA181*DCF!I$10,0)-MAX(BA181-AZ181,0)/Inputs!$B$10)*DCF!I$6</f>
        <v>2728.2436296510841</v>
      </c>
      <c r="CI181" s="15">
        <f ca="1">(BB181*DCF!J$10-DCF!J$5*MAX(BB181*DCF!J$10,0)-MAX(BB181-BA181,0)/Inputs!$B$10)*DCF!J$6</f>
        <v>2837.5192018232524</v>
      </c>
      <c r="CJ181" s="15">
        <f ca="1">(BC181*DCF!K$10-DCF!K$5*MAX(BC181*DCF!K$10,0)-MAX(BC181-BB181,0)/Inputs!$B$10)*DCF!K$6</f>
        <v>3537.3304968028674</v>
      </c>
      <c r="CK181" s="15">
        <f ca="1">(BD181*DCF!L$10-DCF!L$5*MAX(BD181*DCF!L$10,0)-MAX(BD181-BC181,0)/Inputs!$B$10)*DCF!L$6</f>
        <v>4117.0337929937941</v>
      </c>
      <c r="CL181" s="15">
        <f ca="1">(BE181*DCF!M$10-DCF!M$5*MAX(BE181*DCF!M$10,0)-MAX(BE181-BD181,0)/Inputs!$B$10)*DCF!M$6</f>
        <v>4556.9580071828304</v>
      </c>
      <c r="CM181" s="15">
        <f ca="1">(BF181*DCF!C$28-DCF!C$5*MAX(BF181*DCF!C$28,0)-MAX(BF181-Inputs!$B$13,0)/Inputs!$B$17)*DCF!C$6</f>
        <v>4002.6609085578921</v>
      </c>
      <c r="CN181" s="15">
        <f ca="1">(BG181*DCF!D$28-DCF!D$5*MAX(BG181*DCF!D$28,0)-MAX(BG181-BF181,0)/Inputs!$B$17)*DCF!D$6</f>
        <v>5652.6547888935002</v>
      </c>
      <c r="CO181" s="15">
        <f ca="1">(BH181*DCF!E$28-DCF!E$5*MAX(BH181*DCF!E$28,0)-MAX(BH181-BG181,0)/Inputs!$B$17)*DCF!E$6</f>
        <v>6446.6323987407077</v>
      </c>
      <c r="CP181" s="15">
        <f ca="1">(BI181*DCF!F$28-DCF!F$5*MAX(BI181*DCF!F$28,0)-MAX(BI181-BH181,0)/Inputs!$B$17)*DCF!F$6</f>
        <v>8238.8903336742787</v>
      </c>
      <c r="CQ181" s="15">
        <f ca="1">(BJ181*DCF!G$28-DCF!G$5*MAX(BJ181*DCF!G$28,0)-MAX(BJ181-BI181,0)/Inputs!$B$17)*DCF!G$6</f>
        <v>10464.570769923008</v>
      </c>
      <c r="CR181" s="15">
        <f ca="1">(BK181*DCF!H$28-DCF!H$5*MAX(BK181*DCF!H$28,0)-MAX(BK181-BJ181,0)/Inputs!$B$17)*DCF!H$6</f>
        <v>11849.291113285017</v>
      </c>
      <c r="CS181" s="15">
        <f ca="1">(BL181*DCF!I$28-DCF!I$5*MAX(BL181*DCF!I$28,0)-MAX(BL181-BK181,0)/Inputs!$B$17)*DCF!I$6</f>
        <v>15374.13131067577</v>
      </c>
      <c r="CT181" s="15">
        <f ca="1">(BM181*DCF!J$28-DCF!J$5*MAX(BM181*DCF!J$28,0)-MAX(BM181-BL181,0)/Inputs!$B$17)*DCF!J$6</f>
        <v>20898.327348530238</v>
      </c>
      <c r="CU181" s="15">
        <f ca="1">(BN181*DCF!K$28-DCF!K$5*MAX(BN181*DCF!K$28,0)-MAX(BN181-BM181,0)/Inputs!$B$17)*DCF!K$6</f>
        <v>24311.041118341731</v>
      </c>
      <c r="CV181" s="15">
        <f ca="1">(BO181*DCF!L$28-DCF!L$5*MAX(BO181*DCF!L$28,0)-MAX(BO181-BN181,0)/Inputs!$B$17)*DCF!L$6</f>
        <v>29962.977675487811</v>
      </c>
      <c r="CW181" s="15">
        <f ca="1">(BP181*DCF!M$28-DCF!M$5*MAX(BP181*DCF!M$28,0)-MAX(BP181-BO181,0)/Inputs!$B$17)*DCF!M$6</f>
        <v>31157.967464670655</v>
      </c>
      <c r="CX181" s="15">
        <f ca="1">(BQ181*DCF!C$46-DCF!C$5*MAX(BQ181*DCF!C$46,0)-MAX(BQ181-Inputs!$B$20,0)/Inputs!$B$24)*DCF!C$6</f>
        <v>-3090.3957648666101</v>
      </c>
      <c r="CY181" s="15">
        <f ca="1">(BR181*DCF!D$46-DCF!D$5*MAX(BR181*DCF!D$46,0)-MAX(BR181-BQ181,0)/Inputs!$B$24)*DCF!D$6</f>
        <v>-1051.6961189399942</v>
      </c>
      <c r="CZ181" s="15">
        <f ca="1">(BS181*DCF!E$46-DCF!E$5*MAX(BS181*DCF!E$46,0)-MAX(BS181-BR181,0)/Inputs!$B$24)*DCF!E$6</f>
        <v>-3972.3897937934439</v>
      </c>
      <c r="DA181" s="15">
        <f ca="1">(BT181*DCF!F$46-DCF!F$5*MAX(BT181*DCF!F$46,0)-MAX(BT181-BS181,0)/Inputs!$B$24)*DCF!F$6</f>
        <v>-4722.9340748932009</v>
      </c>
      <c r="DB181" s="15">
        <f ca="1">(BU181*DCF!G$46-DCF!G$5*MAX(BU181*DCF!G$46,0)-MAX(BU181-BT181,0)/Inputs!$B$24)*DCF!G$6</f>
        <v>-1652.3284670696228</v>
      </c>
      <c r="DC181" s="15">
        <f ca="1">(BV181*DCF!H$46-DCF!H$5*MAX(BV181*DCF!H$46,0)-MAX(BV181-BU181,0)/Inputs!$B$24)*DCF!H$6</f>
        <v>-1416.2444190177455</v>
      </c>
      <c r="DD181" s="15">
        <f ca="1">(BW181*DCF!I$46-DCF!I$5*MAX(BW181*DCF!I$46,0)-MAX(BW181-BV181,0)/Inputs!$B$24)*DCF!I$6</f>
        <v>-2842.7475280875674</v>
      </c>
      <c r="DE181" s="15">
        <f ca="1">(BX181*DCF!J$46-DCF!J$5*MAX(BX181*DCF!J$46,0)-MAX(BX181-BW181,0)/Inputs!$B$24)*DCF!J$6</f>
        <v>-1980.6410793408377</v>
      </c>
      <c r="DF181" s="15">
        <f ca="1">(BY181*DCF!K$46-DCF!K$5*MAX(BY181*DCF!K$46,0)-MAX(BY181-BX181,0)/Inputs!$B$24)*DCF!K$6</f>
        <v>-3290.5624234801003</v>
      </c>
      <c r="DG181" s="15">
        <f ca="1">(BZ181*DCF!L$46-DCF!L$5*MAX(BZ181*DCF!L$46,0)-MAX(BZ181-BY181,0)/Inputs!$B$24)*DCF!L$6</f>
        <v>1567.3468818739675</v>
      </c>
      <c r="DH181" s="15">
        <f ca="1">(CA181*DCF!M$46-DCF!M$5*MAX(CA181*DCF!M$46,0)-MAX(CA181-BZ181,0)/Inputs!$B$24)*DCF!M$6</f>
        <v>4477.0184551166622</v>
      </c>
      <c r="DI181" s="15">
        <f ca="1">SUM(CB181:CL181)+BE181*DCF!M$10*(1+Inputs!$B$30)*(1-Inputs!$B$33)*(1-Inputs!$B$30/Inputs!$B$31)/(Inputs!$B$29-Inputs!$B$30)*DCF!M$6</f>
        <v>127484.94890858082</v>
      </c>
      <c r="DJ181" s="15">
        <f ca="1">SUM(CM181:CW181)+BP181*DCF!M$28*(1+Inputs!$B$30)*(1-Inputs!$B$33)*(1-Inputs!$B$30/Inputs!$B$31)/(Inputs!$B$29-Inputs!$B$30)*DCF!M$6</f>
        <v>782853.03313369397</v>
      </c>
      <c r="DK181" s="15">
        <f ca="1">SUM(CX181:DH181)+CA181*DCF!M$46*(1+Inputs!$B$30)*(1-Inputs!$B$33)*(1-Inputs!$B$30/Inputs!$B$31)/(Inputs!$B$29-Inputs!$B$30)*DCF!M$6</f>
        <v>237289.88445905026</v>
      </c>
      <c r="DM181" s="15">
        <f ca="1">DI181+DJ181+DK181+Inputs!$B$34+Inputs!$B$36-Inputs!$B$35</f>
        <v>1224478.866501325</v>
      </c>
    </row>
    <row r="182" spans="1:117" x14ac:dyDescent="0.75">
      <c r="A182" s="11">
        <v>169</v>
      </c>
      <c r="C182" s="23">
        <f t="shared" ca="1" si="106"/>
        <v>-1.3707077672676755</v>
      </c>
      <c r="D182" s="23">
        <f t="shared" ca="1" si="106"/>
        <v>-1.9934840886660024</v>
      </c>
      <c r="E182" s="23">
        <f t="shared" ca="1" si="106"/>
        <v>0.8211529664220576</v>
      </c>
      <c r="F182" s="23">
        <f t="shared" ca="1" si="106"/>
        <v>-1.584447298162927</v>
      </c>
      <c r="G182" s="23">
        <f t="shared" ca="1" si="106"/>
        <v>0.47419761572738339</v>
      </c>
      <c r="H182" s="23">
        <f t="shared" ca="1" si="106"/>
        <v>0.84811153405396089</v>
      </c>
      <c r="I182" s="23">
        <f t="shared" ca="1" si="106"/>
        <v>2.0179929714351807</v>
      </c>
      <c r="J182" s="23">
        <f t="shared" ca="1" si="106"/>
        <v>1.4599759967450427</v>
      </c>
      <c r="K182" s="23">
        <f t="shared" ca="1" si="106"/>
        <v>0.90857879856512969</v>
      </c>
      <c r="L182" s="23">
        <f t="shared" ca="1" si="106"/>
        <v>0.16132028001128415</v>
      </c>
      <c r="M182" s="23">
        <f t="shared" ca="1" si="106"/>
        <v>-0.52754190078782948</v>
      </c>
      <c r="N182" s="23">
        <f ca="1">SQRT(Inputs!$B$38)*C182+SQRT(1-Inputs!$B$38)*_xlfn.NORM.S.INV(RAND())</f>
        <v>-1.1709356346648379</v>
      </c>
      <c r="O182" s="23">
        <f ca="1">SQRT(Inputs!$B$38)*D182+SQRT(1-Inputs!$B$38)*_xlfn.NORM.S.INV(RAND())</f>
        <v>-1.428227282946525</v>
      </c>
      <c r="P182" s="23">
        <f ca="1">SQRT(Inputs!$B$38)*E182+SQRT(1-Inputs!$B$38)*_xlfn.NORM.S.INV(RAND())</f>
        <v>0.99470441481311278</v>
      </c>
      <c r="Q182" s="23">
        <f ca="1">SQRT(Inputs!$B$38)*F182+SQRT(1-Inputs!$B$38)*_xlfn.NORM.S.INV(RAND())</f>
        <v>-0.55205492123192157</v>
      </c>
      <c r="R182" s="23">
        <f ca="1">SQRT(Inputs!$B$38)*G182+SQRT(1-Inputs!$B$38)*_xlfn.NORM.S.INV(RAND())</f>
        <v>0.95495660662858284</v>
      </c>
      <c r="S182" s="23">
        <f ca="1">SQRT(Inputs!$B$38)*H182+SQRT(1-Inputs!$B$38)*_xlfn.NORM.S.INV(RAND())</f>
        <v>8.9589506727937862E-3</v>
      </c>
      <c r="T182" s="23">
        <f ca="1">SQRT(Inputs!$B$38)*I182+SQRT(1-Inputs!$B$38)*_xlfn.NORM.S.INV(RAND())</f>
        <v>1.973334211113837</v>
      </c>
      <c r="U182" s="23">
        <f ca="1">SQRT(Inputs!$B$38)*J182+SQRT(1-Inputs!$B$38)*_xlfn.NORM.S.INV(RAND())</f>
        <v>0.33153275701248092</v>
      </c>
      <c r="V182" s="23">
        <f ca="1">SQRT(Inputs!$B$38)*K182+SQRT(1-Inputs!$B$38)*_xlfn.NORM.S.INV(RAND())</f>
        <v>-0.36763517634713028</v>
      </c>
      <c r="W182" s="23">
        <f ca="1">SQRT(Inputs!$B$38)*L182+SQRT(1-Inputs!$B$38)*_xlfn.NORM.S.INV(RAND())</f>
        <v>1.8062343090977615</v>
      </c>
      <c r="X182" s="23">
        <f ca="1">SQRT(Inputs!$B$38)*M182+SQRT(1-Inputs!$B$38)*_xlfn.NORM.S.INV(RAND())</f>
        <v>0.30746996026403473</v>
      </c>
      <c r="Y182" s="23">
        <f ca="1">SQRT(Inputs!$B$38)*C182+SQRT(1-Inputs!$B$38)*_xlfn.NORM.S.INV(RAND())</f>
        <v>-0.56392161511216388</v>
      </c>
      <c r="Z182" s="23">
        <f ca="1">SQRT(Inputs!$B$38)*D182+SQRT(1-Inputs!$B$38)*_xlfn.NORM.S.INV(RAND())</f>
        <v>-1.1866326700894829</v>
      </c>
      <c r="AA182" s="23">
        <f ca="1">SQRT(Inputs!$B$38)*E182+SQRT(1-Inputs!$B$38)*_xlfn.NORM.S.INV(RAND())</f>
        <v>1.624048938873806</v>
      </c>
      <c r="AB182" s="23">
        <f ca="1">SQRT(Inputs!$B$38)*F182+SQRT(1-Inputs!$B$38)*_xlfn.NORM.S.INV(RAND())</f>
        <v>-0.73385214452506697</v>
      </c>
      <c r="AC182" s="23">
        <f ca="1">SQRT(Inputs!$B$38)*G182+SQRT(1-Inputs!$B$38)*_xlfn.NORM.S.INV(RAND())</f>
        <v>-0.94728101483587257</v>
      </c>
      <c r="AD182" s="23">
        <f ca="1">SQRT(Inputs!$B$38)*H182+SQRT(1-Inputs!$B$38)*_xlfn.NORM.S.INV(RAND())</f>
        <v>1.4962616893327523</v>
      </c>
      <c r="AE182" s="23">
        <f ca="1">SQRT(Inputs!$B$38)*I182+SQRT(1-Inputs!$B$38)*_xlfn.NORM.S.INV(RAND())</f>
        <v>1.3602389415390199</v>
      </c>
      <c r="AF182" s="23">
        <f ca="1">SQRT(Inputs!$B$38)*J182+SQRT(1-Inputs!$B$38)*_xlfn.NORM.S.INV(RAND())</f>
        <v>-0.32541128521780283</v>
      </c>
      <c r="AG182" s="23">
        <f ca="1">SQRT(Inputs!$B$38)*K182+SQRT(1-Inputs!$B$38)*_xlfn.NORM.S.INV(RAND())</f>
        <v>0.65260106149981467</v>
      </c>
      <c r="AH182" s="23">
        <f ca="1">SQRT(Inputs!$B$38)*L182+SQRT(1-Inputs!$B$38)*_xlfn.NORM.S.INV(RAND())</f>
        <v>1.0193350683777553</v>
      </c>
      <c r="AI182" s="23">
        <f ca="1">SQRT(Inputs!$B$38)*M182+SQRT(1-Inputs!$B$38)*_xlfn.NORM.S.INV(RAND())</f>
        <v>0.57232992381547798</v>
      </c>
      <c r="AJ182" s="23">
        <f ca="1">SQRT(Inputs!$B$38)*C182+SQRT(1-Inputs!$B$38)*_xlfn.NORM.S.INV(RAND())</f>
        <v>-0.94690384772913971</v>
      </c>
      <c r="AK182" s="23">
        <f ca="1">SQRT(Inputs!$B$38)*D182+SQRT(1-Inputs!$B$38)*_xlfn.NORM.S.INV(RAND())</f>
        <v>-0.37154037437809473</v>
      </c>
      <c r="AL182" s="23">
        <f ca="1">SQRT(Inputs!$B$38)*E182+SQRT(1-Inputs!$B$38)*_xlfn.NORM.S.INV(RAND())</f>
        <v>0.66469326066486478</v>
      </c>
      <c r="AM182" s="23">
        <f ca="1">SQRT(Inputs!$B$38)*F182+SQRT(1-Inputs!$B$38)*_xlfn.NORM.S.INV(RAND())</f>
        <v>-0.23867740111840163</v>
      </c>
      <c r="AN182" s="23">
        <f ca="1">SQRT(Inputs!$B$38)*G182+SQRT(1-Inputs!$B$38)*_xlfn.NORM.S.INV(RAND())</f>
        <v>-0.13737101927328171</v>
      </c>
      <c r="AO182" s="23">
        <f ca="1">SQRT(Inputs!$B$38)*H182+SQRT(1-Inputs!$B$38)*_xlfn.NORM.S.INV(RAND())</f>
        <v>0.13247389033784057</v>
      </c>
      <c r="AP182" s="23">
        <f ca="1">SQRT(Inputs!$B$38)*I182+SQRT(1-Inputs!$B$38)*_xlfn.NORM.S.INV(RAND())</f>
        <v>0.72297208084741327</v>
      </c>
      <c r="AQ182" s="23">
        <f ca="1">SQRT(Inputs!$B$38)*J182+SQRT(1-Inputs!$B$38)*_xlfn.NORM.S.INV(RAND())</f>
        <v>0.95313214534371826</v>
      </c>
      <c r="AR182" s="23">
        <f ca="1">SQRT(Inputs!$B$38)*K182+SQRT(1-Inputs!$B$38)*_xlfn.NORM.S.INV(RAND())</f>
        <v>-0.90200306074789938</v>
      </c>
      <c r="AS182" s="23">
        <f ca="1">SQRT(Inputs!$B$38)*L182+SQRT(1-Inputs!$B$38)*_xlfn.NORM.S.INV(RAND())</f>
        <v>1.546852701058361</v>
      </c>
      <c r="AT182" s="23">
        <f ca="1">SQRT(Inputs!$B$38)*M182+SQRT(1-Inputs!$B$38)*_xlfn.NORM.S.INV(RAND())</f>
        <v>-0.71382111592517727</v>
      </c>
      <c r="AU182" s="15">
        <f ca="1">Inputs!$B$6*EXP($B$8-0.5*C$5^2+C$5*N182)</f>
        <v>4105.445179084868</v>
      </c>
      <c r="AV182" s="15">
        <f t="shared" ca="1" si="73"/>
        <v>4050.7495840350111</v>
      </c>
      <c r="AW182" s="15">
        <f t="shared" ca="1" si="74"/>
        <v>5648.3555986219271</v>
      </c>
      <c r="AX182" s="15">
        <f t="shared" ca="1" si="75"/>
        <v>6436.4851745819988</v>
      </c>
      <c r="AY182" s="15">
        <f t="shared" ca="1" si="76"/>
        <v>8794.1119830686621</v>
      </c>
      <c r="AZ182" s="15">
        <f t="shared" ca="1" si="77"/>
        <v>10766.05256658669</v>
      </c>
      <c r="BA182" s="15">
        <f t="shared" ca="1" si="78"/>
        <v>16197.254024895665</v>
      </c>
      <c r="BB182" s="15">
        <f t="shared" ca="1" si="79"/>
        <v>20500.124896159745</v>
      </c>
      <c r="BC182" s="15">
        <f t="shared" ca="1" si="80"/>
        <v>24232.053299405692</v>
      </c>
      <c r="BD182" s="15">
        <f t="shared" ca="1" si="81"/>
        <v>35150.455178795884</v>
      </c>
      <c r="BE182" s="15">
        <f t="shared" ca="1" si="82"/>
        <v>44295.642286978757</v>
      </c>
      <c r="BF182" s="15">
        <f ca="1">Inputs!$B$13*EXP($B$9-0.5*C$6^2+C$6*Y182)</f>
        <v>12368.065582640611</v>
      </c>
      <c r="BG182" s="15">
        <f t="shared" ca="1" si="83"/>
        <v>12168.094852068969</v>
      </c>
      <c r="BH182" s="15">
        <f t="shared" ca="1" si="84"/>
        <v>19463.019174036726</v>
      </c>
      <c r="BI182" s="15">
        <f t="shared" ca="1" si="85"/>
        <v>21280.882709334925</v>
      </c>
      <c r="BJ182" s="15">
        <f t="shared" ca="1" si="86"/>
        <v>22759.133149981826</v>
      </c>
      <c r="BK182" s="15">
        <f t="shared" ca="1" si="87"/>
        <v>34243.532202283321</v>
      </c>
      <c r="BL182" s="15">
        <f t="shared" ca="1" si="88"/>
        <v>50172.595492437293</v>
      </c>
      <c r="BM182" s="15">
        <f t="shared" ca="1" si="89"/>
        <v>59229.536188917948</v>
      </c>
      <c r="BN182" s="15">
        <f t="shared" ca="1" si="90"/>
        <v>78770.432753132191</v>
      </c>
      <c r="BO182" s="15">
        <f t="shared" ca="1" si="91"/>
        <v>109110.62001941861</v>
      </c>
      <c r="BP182" s="15">
        <f t="shared" ca="1" si="92"/>
        <v>143291.32205384277</v>
      </c>
      <c r="BQ182" s="15">
        <f ca="1">Inputs!$B$20*EXP($B$10-0.5*C$7^2+C$7*AJ182)</f>
        <v>3065.8443247356254</v>
      </c>
      <c r="BR182" s="15">
        <f t="shared" ca="1" si="93"/>
        <v>3696.9595057049082</v>
      </c>
      <c r="BS182" s="15">
        <f t="shared" ca="1" si="94"/>
        <v>6127.4572496279125</v>
      </c>
      <c r="BT182" s="15">
        <f t="shared" ca="1" si="95"/>
        <v>7935.671933605774</v>
      </c>
      <c r="BU182" s="15">
        <f t="shared" ca="1" si="96"/>
        <v>10638.332242647873</v>
      </c>
      <c r="BV182" s="15">
        <f t="shared" ca="1" si="97"/>
        <v>15249.401169601428</v>
      </c>
      <c r="BW182" s="15">
        <f t="shared" ca="1" si="98"/>
        <v>24798.150571527858</v>
      </c>
      <c r="BX182" s="15">
        <f t="shared" ca="1" si="99"/>
        <v>41987.104099416014</v>
      </c>
      <c r="BY182" s="15">
        <f t="shared" ca="1" si="100"/>
        <v>49506.031802346573</v>
      </c>
      <c r="BZ182" s="15">
        <f t="shared" ca="1" si="101"/>
        <v>92311.707248220075</v>
      </c>
      <c r="CA182" s="15">
        <f t="shared" ca="1" si="102"/>
        <v>114222.19858141623</v>
      </c>
      <c r="CB182" s="15">
        <f ca="1">(AU182*DCF!C$10-DCF!C$5*MAX(AU182*DCF!C$10,0)-MAX(AU182-Inputs!$B$6,0)/Inputs!$B$10)*DCF!C$6</f>
        <v>1049.1833992455181</v>
      </c>
      <c r="CC182" s="15">
        <f ca="1">(AV182*DCF!D$10-DCF!D$5*MAX(AV182*DCF!D$10,0)-MAX(AV182-AU182,0)/Inputs!$B$10)*DCF!D$6</f>
        <v>987.34276818091234</v>
      </c>
      <c r="CD182" s="15">
        <f ca="1">(AW182*DCF!E$10-DCF!E$5*MAX(AW182*DCF!E$10,0)-MAX(AW182-AV182,0)/Inputs!$B$10)*DCF!E$6</f>
        <v>944.2683594382828</v>
      </c>
      <c r="CE182" s="15">
        <f ca="1">(AX182*DCF!F$10-DCF!F$5*MAX(AX182*DCF!F$10,0)-MAX(AX182-AW182,0)/Inputs!$B$10)*DCF!F$6</f>
        <v>1241.0842311593246</v>
      </c>
      <c r="CF182" s="15">
        <f ca="1">(AY182*DCF!G$10-DCF!G$5*MAX(AY182*DCF!G$10,0)-MAX(AY182-AX182,0)/Inputs!$B$10)*DCF!G$6</f>
        <v>1358.7608848983373</v>
      </c>
      <c r="CG182" s="15">
        <f ca="1">(AZ182*DCF!H$10-DCF!H$5*MAX(AZ182*DCF!H$10,0)-MAX(AZ182-AY182,0)/Inputs!$B$10)*DCF!H$6</f>
        <v>1740.0834257848473</v>
      </c>
      <c r="CH182" s="15">
        <f ca="1">(BA182*DCF!I$10-DCF!I$5*MAX(BA182*DCF!I$10,0)-MAX(BA182-AZ182,0)/Inputs!$B$10)*DCF!I$6</f>
        <v>2067.7401014622342</v>
      </c>
      <c r="CI182" s="15">
        <f ca="1">(BB182*DCF!J$10-DCF!J$5*MAX(BB182*DCF!J$10,0)-MAX(BB182-BA182,0)/Inputs!$B$10)*DCF!J$6</f>
        <v>2865.8398242004459</v>
      </c>
      <c r="CJ182" s="15">
        <f ca="1">(BC182*DCF!K$10-DCF!K$5*MAX(BC182*DCF!K$10,0)-MAX(BC182-BB182,0)/Inputs!$B$10)*DCF!K$6</f>
        <v>3378.558246123951</v>
      </c>
      <c r="CK182" s="15">
        <f ca="1">(BD182*DCF!L$10-DCF!L$5*MAX(BD182*DCF!L$10,0)-MAX(BD182-BC182,0)/Inputs!$B$10)*DCF!L$6</f>
        <v>3889.4309135243366</v>
      </c>
      <c r="CL182" s="15">
        <f ca="1">(BE182*DCF!M$10-DCF!M$5*MAX(BE182*DCF!M$10,0)-MAX(BE182-BD182,0)/Inputs!$B$10)*DCF!M$6</f>
        <v>5158.1977330441123</v>
      </c>
      <c r="CM182" s="15">
        <f ca="1">(BF182*DCF!C$28-DCF!C$5*MAX(BF182*DCF!C$28,0)-MAX(BF182-Inputs!$B$13,0)/Inputs!$B$17)*DCF!C$6</f>
        <v>3548.0784669034406</v>
      </c>
      <c r="CN182" s="15">
        <f ca="1">(BG182*DCF!D$28-DCF!D$5*MAX(BG182*DCF!D$28,0)-MAX(BG182-BF182,0)/Inputs!$B$17)*DCF!D$6</f>
        <v>3583.7845765666307</v>
      </c>
      <c r="CO182" s="15">
        <f ca="1">(BH182*DCF!E$28-DCF!E$5*MAX(BH182*DCF!E$28,0)-MAX(BH182-BG182,0)/Inputs!$B$17)*DCF!E$6</f>
        <v>4074.5444264225612</v>
      </c>
      <c r="CP182" s="15">
        <f ca="1">(BI182*DCF!F$28-DCF!F$5*MAX(BI182*DCF!F$28,0)-MAX(BI182-BH182,0)/Inputs!$B$17)*DCF!F$6</f>
        <v>5446.2283086534717</v>
      </c>
      <c r="CQ182" s="15">
        <f ca="1">(BJ182*DCF!G$28-DCF!G$5*MAX(BJ182*DCF!G$28,0)-MAX(BJ182-BI182,0)/Inputs!$B$17)*DCF!G$6</f>
        <v>5656.4026480228613</v>
      </c>
      <c r="CR182" s="15">
        <f ca="1">(BK182*DCF!H$28-DCF!H$5*MAX(BK182*DCF!H$28,0)-MAX(BK182-BJ182,0)/Inputs!$B$17)*DCF!H$6</f>
        <v>6684.4499934964688</v>
      </c>
      <c r="CS182" s="15">
        <f ca="1">(BL182*DCF!I$28-DCF!I$5*MAX(BL182*DCF!I$28,0)-MAX(BL182-BK182,0)/Inputs!$B$17)*DCF!I$6</f>
        <v>9511.9292860739879</v>
      </c>
      <c r="CT182" s="15">
        <f ca="1">(BM182*DCF!J$28-DCF!J$5*MAX(BM182*DCF!J$28,0)-MAX(BM182-BL182,0)/Inputs!$B$17)*DCF!J$6</f>
        <v>12012.227242649544</v>
      </c>
      <c r="CU182" s="15">
        <f ca="1">(BN182*DCF!K$28-DCF!K$5*MAX(BN182*DCF!K$28,0)-MAX(BN182-BM182,0)/Inputs!$B$17)*DCF!K$6</f>
        <v>14241.495107984154</v>
      </c>
      <c r="CV182" s="15">
        <f ca="1">(BO182*DCF!L$28-DCF!L$5*MAX(BO182*DCF!L$28,0)-MAX(BO182-BN182,0)/Inputs!$B$17)*DCF!L$6</f>
        <v>18336.816130988715</v>
      </c>
      <c r="CW182" s="15">
        <f ca="1">(BP182*DCF!M$28-DCF!M$5*MAX(BP182*DCF!M$28,0)-MAX(BP182-BO182,0)/Inputs!$B$17)*DCF!M$6</f>
        <v>23387.50135504955</v>
      </c>
      <c r="CX182" s="15">
        <f ca="1">(BQ182*DCF!C$46-DCF!C$5*MAX(BQ182*DCF!C$46,0)-MAX(BQ182-Inputs!$B$20,0)/Inputs!$B$24)*DCF!C$6</f>
        <v>-708.04718816065247</v>
      </c>
      <c r="CY182" s="15">
        <f ca="1">(BR182*DCF!D$46-DCF!D$5*MAX(BR182*DCF!D$46,0)-MAX(BR182-BQ182,0)/Inputs!$B$24)*DCF!D$6</f>
        <v>-900.27638240163265</v>
      </c>
      <c r="CZ182" s="15">
        <f ca="1">(BS182*DCF!E$46-DCF!E$5*MAX(BS182*DCF!E$46,0)-MAX(BS182-BR182,0)/Inputs!$B$24)*DCF!E$6</f>
        <v>-1682.6177885818763</v>
      </c>
      <c r="DA182" s="15">
        <f ca="1">(BT182*DCF!F$46-DCF!F$5*MAX(BT182*DCF!F$46,0)-MAX(BT182-BS182,0)/Inputs!$B$24)*DCF!F$6</f>
        <v>-1236.3539318134704</v>
      </c>
      <c r="DB182" s="15">
        <f ca="1">(BU182*DCF!G$46-DCF!G$5*MAX(BU182*DCF!G$46,0)-MAX(BU182-BT182,0)/Inputs!$B$24)*DCF!G$6</f>
        <v>-1266.9740077787237</v>
      </c>
      <c r="DC182" s="15">
        <f ca="1">(BV182*DCF!H$46-DCF!H$5*MAX(BV182*DCF!H$46,0)-MAX(BV182-BU182,0)/Inputs!$B$24)*DCF!H$6</f>
        <v>-1432.8614165627589</v>
      </c>
      <c r="DD182" s="15">
        <f ca="1">(BW182*DCF!I$46-DCF!I$5*MAX(BW182*DCF!I$46,0)-MAX(BW182-BV182,0)/Inputs!$B$24)*DCF!I$6</f>
        <v>-2168.3536562042527</v>
      </c>
      <c r="DE182" s="15">
        <f ca="1">(BX182*DCF!J$46-DCF!J$5*MAX(BX182*DCF!J$46,0)-MAX(BX182-BW182,0)/Inputs!$B$24)*DCF!J$6</f>
        <v>-2796.9867732447528</v>
      </c>
      <c r="DF182" s="15">
        <f ca="1">(BY182*DCF!K$46-DCF!K$5*MAX(BY182*DCF!K$46,0)-MAX(BY182-BX182,0)/Inputs!$B$24)*DCF!K$6</f>
        <v>986.01258189977739</v>
      </c>
      <c r="DG182" s="15">
        <f ca="1">(BZ182*DCF!L$46-DCF!L$5*MAX(BZ182*DCF!L$46,0)-MAX(BZ182-BY182,0)/Inputs!$B$24)*DCF!L$6</f>
        <v>-3305.9850530875847</v>
      </c>
      <c r="DH182" s="15">
        <f ca="1">(CA182*DCF!M$46-DCF!M$5*MAX(CA182*DCF!M$46,0)-MAX(CA182-BZ182,0)/Inputs!$B$24)*DCF!M$6</f>
        <v>4374.0479588483749</v>
      </c>
      <c r="DI182" s="15">
        <f ca="1">SUM(CB182:CL182)+BE182*DCF!M$10*(1+Inputs!$B$30)*(1-Inputs!$B$33)*(1-Inputs!$B$30/Inputs!$B$31)/(Inputs!$B$29-Inputs!$B$30)*DCF!M$6</f>
        <v>147955.84812095383</v>
      </c>
      <c r="DJ182" s="15">
        <f ca="1">SUM(CM182:CW182)+BP182*DCF!M$28*(1+Inputs!$B$30)*(1-Inputs!$B$33)*(1-Inputs!$B$30/Inputs!$B$31)/(Inputs!$B$29-Inputs!$B$30)*DCF!M$6</f>
        <v>638192.31635269988</v>
      </c>
      <c r="DK182" s="15">
        <f ca="1">SUM(CX182:DH182)+CA182*DCF!M$46*(1+Inputs!$B$30)*(1-Inputs!$B$33)*(1-Inputs!$B$30/Inputs!$B$31)/(Inputs!$B$29-Inputs!$B$30)*DCF!M$6</f>
        <v>166462.65383418486</v>
      </c>
      <c r="DM182" s="15">
        <f ca="1">DI182+DJ182+DK182+Inputs!$B$34+Inputs!$B$36-Inputs!$B$35</f>
        <v>1029461.8183078386</v>
      </c>
    </row>
    <row r="183" spans="1:117" x14ac:dyDescent="0.75">
      <c r="A183" s="11">
        <v>170</v>
      </c>
      <c r="C183" s="23">
        <f t="shared" ca="1" si="106"/>
        <v>-0.10476344025369656</v>
      </c>
      <c r="D183" s="23">
        <f t="shared" ca="1" si="106"/>
        <v>-2.1513918382452819</v>
      </c>
      <c r="E183" s="23">
        <f t="shared" ca="1" si="106"/>
        <v>-2.4924670046444053</v>
      </c>
      <c r="F183" s="23">
        <f t="shared" ca="1" si="106"/>
        <v>-1.1480813666548946</v>
      </c>
      <c r="G183" s="23">
        <f t="shared" ca="1" si="106"/>
        <v>-0.85227401050893614</v>
      </c>
      <c r="H183" s="23">
        <f t="shared" ca="1" si="106"/>
        <v>0.28448135644105066</v>
      </c>
      <c r="I183" s="23">
        <f t="shared" ca="1" si="106"/>
        <v>0.56004895740309435</v>
      </c>
      <c r="J183" s="23">
        <f t="shared" ca="1" si="106"/>
        <v>1.3465628403537082</v>
      </c>
      <c r="K183" s="23">
        <f t="shared" ca="1" si="106"/>
        <v>1.5241475958067234</v>
      </c>
      <c r="L183" s="23">
        <f t="shared" ca="1" si="106"/>
        <v>0.50949873322396588</v>
      </c>
      <c r="M183" s="23">
        <f t="shared" ca="1" si="106"/>
        <v>-0.25862621615588199</v>
      </c>
      <c r="N183" s="23">
        <f ca="1">SQRT(Inputs!$B$38)*C183+SQRT(1-Inputs!$B$38)*_xlfn.NORM.S.INV(RAND())</f>
        <v>0.22808340478103534</v>
      </c>
      <c r="O183" s="23">
        <f ca="1">SQRT(Inputs!$B$38)*D183+SQRT(1-Inputs!$B$38)*_xlfn.NORM.S.INV(RAND())</f>
        <v>0.24249093124329768</v>
      </c>
      <c r="P183" s="23">
        <f ca="1">SQRT(Inputs!$B$38)*E183+SQRT(1-Inputs!$B$38)*_xlfn.NORM.S.INV(RAND())</f>
        <v>-0.21017443915087974</v>
      </c>
      <c r="Q183" s="23">
        <f ca="1">SQRT(Inputs!$B$38)*F183+SQRT(1-Inputs!$B$38)*_xlfn.NORM.S.INV(RAND())</f>
        <v>1.7111650541526524E-2</v>
      </c>
      <c r="R183" s="23">
        <f ca="1">SQRT(Inputs!$B$38)*G183+SQRT(1-Inputs!$B$38)*_xlfn.NORM.S.INV(RAND())</f>
        <v>-0.54453110650579872</v>
      </c>
      <c r="S183" s="23">
        <f ca="1">SQRT(Inputs!$B$38)*H183+SQRT(1-Inputs!$B$38)*_xlfn.NORM.S.INV(RAND())</f>
        <v>-0.49548211498325923</v>
      </c>
      <c r="T183" s="23">
        <f ca="1">SQRT(Inputs!$B$38)*I183+SQRT(1-Inputs!$B$38)*_xlfn.NORM.S.INV(RAND())</f>
        <v>-2.3586460540263032E-2</v>
      </c>
      <c r="U183" s="23">
        <f ca="1">SQRT(Inputs!$B$38)*J183+SQRT(1-Inputs!$B$38)*_xlfn.NORM.S.INV(RAND())</f>
        <v>0.65693046836436375</v>
      </c>
      <c r="V183" s="23">
        <f ca="1">SQRT(Inputs!$B$38)*K183+SQRT(1-Inputs!$B$38)*_xlfn.NORM.S.INV(RAND())</f>
        <v>0.7136700745606438</v>
      </c>
      <c r="W183" s="23">
        <f ca="1">SQRT(Inputs!$B$38)*L183+SQRT(1-Inputs!$B$38)*_xlfn.NORM.S.INV(RAND())</f>
        <v>0.14920697524852727</v>
      </c>
      <c r="X183" s="23">
        <f ca="1">SQRT(Inputs!$B$38)*M183+SQRT(1-Inputs!$B$38)*_xlfn.NORM.S.INV(RAND())</f>
        <v>-0.11794008457777133</v>
      </c>
      <c r="Y183" s="23">
        <f ca="1">SQRT(Inputs!$B$38)*C183+SQRT(1-Inputs!$B$38)*_xlfn.NORM.S.INV(RAND())</f>
        <v>-0.56340721779997838</v>
      </c>
      <c r="Z183" s="23">
        <f ca="1">SQRT(Inputs!$B$38)*D183+SQRT(1-Inputs!$B$38)*_xlfn.NORM.S.INV(RAND())</f>
        <v>0.5840891418457157</v>
      </c>
      <c r="AA183" s="23">
        <f ca="1">SQRT(Inputs!$B$38)*E183+SQRT(1-Inputs!$B$38)*_xlfn.NORM.S.INV(RAND())</f>
        <v>-1.8863327840522737</v>
      </c>
      <c r="AB183" s="23">
        <f ca="1">SQRT(Inputs!$B$38)*F183+SQRT(1-Inputs!$B$38)*_xlfn.NORM.S.INV(RAND())</f>
        <v>-2.1114066861510099</v>
      </c>
      <c r="AC183" s="23">
        <f ca="1">SQRT(Inputs!$B$38)*G183+SQRT(1-Inputs!$B$38)*_xlfn.NORM.S.INV(RAND())</f>
        <v>0.85707090608526459</v>
      </c>
      <c r="AD183" s="23">
        <f ca="1">SQRT(Inputs!$B$38)*H183+SQRT(1-Inputs!$B$38)*_xlfn.NORM.S.INV(RAND())</f>
        <v>0.37489063875576717</v>
      </c>
      <c r="AE183" s="23">
        <f ca="1">SQRT(Inputs!$B$38)*I183+SQRT(1-Inputs!$B$38)*_xlfn.NORM.S.INV(RAND())</f>
        <v>0.91133285894924132</v>
      </c>
      <c r="AF183" s="23">
        <f ca="1">SQRT(Inputs!$B$38)*J183+SQRT(1-Inputs!$B$38)*_xlfn.NORM.S.INV(RAND())</f>
        <v>1.5082799631908328</v>
      </c>
      <c r="AG183" s="23">
        <f ca="1">SQRT(Inputs!$B$38)*K183+SQRT(1-Inputs!$B$38)*_xlfn.NORM.S.INV(RAND())</f>
        <v>-0.42566495285116357</v>
      </c>
      <c r="AH183" s="23">
        <f ca="1">SQRT(Inputs!$B$38)*L183+SQRT(1-Inputs!$B$38)*_xlfn.NORM.S.INV(RAND())</f>
        <v>0.83111228610424681</v>
      </c>
      <c r="AI183" s="23">
        <f ca="1">SQRT(Inputs!$B$38)*M183+SQRT(1-Inputs!$B$38)*_xlfn.NORM.S.INV(RAND())</f>
        <v>-0.73846896851239707</v>
      </c>
      <c r="AJ183" s="23">
        <f ca="1">SQRT(Inputs!$B$38)*C183+SQRT(1-Inputs!$B$38)*_xlfn.NORM.S.INV(RAND())</f>
        <v>2.1064447497197221</v>
      </c>
      <c r="AK183" s="23">
        <f ca="1">SQRT(Inputs!$B$38)*D183+SQRT(1-Inputs!$B$38)*_xlfn.NORM.S.INV(RAND())</f>
        <v>-2.2695998708952336</v>
      </c>
      <c r="AL183" s="23">
        <f ca="1">SQRT(Inputs!$B$38)*E183+SQRT(1-Inputs!$B$38)*_xlfn.NORM.S.INV(RAND())</f>
        <v>-1.0437250715041866</v>
      </c>
      <c r="AM183" s="23">
        <f ca="1">SQRT(Inputs!$B$38)*F183+SQRT(1-Inputs!$B$38)*_xlfn.NORM.S.INV(RAND())</f>
        <v>1.1878427198936894</v>
      </c>
      <c r="AN183" s="23">
        <f ca="1">SQRT(Inputs!$B$38)*G183+SQRT(1-Inputs!$B$38)*_xlfn.NORM.S.INV(RAND())</f>
        <v>0.98813468143951222</v>
      </c>
      <c r="AO183" s="23">
        <f ca="1">SQRT(Inputs!$B$38)*H183+SQRT(1-Inputs!$B$38)*_xlfn.NORM.S.INV(RAND())</f>
        <v>-0.57636311991051048</v>
      </c>
      <c r="AP183" s="23">
        <f ca="1">SQRT(Inputs!$B$38)*I183+SQRT(1-Inputs!$B$38)*_xlfn.NORM.S.INV(RAND())</f>
        <v>1.5865899883112757</v>
      </c>
      <c r="AQ183" s="23">
        <f ca="1">SQRT(Inputs!$B$38)*J183+SQRT(1-Inputs!$B$38)*_xlfn.NORM.S.INV(RAND())</f>
        <v>0.16919777961111693</v>
      </c>
      <c r="AR183" s="23">
        <f ca="1">SQRT(Inputs!$B$38)*K183+SQRT(1-Inputs!$B$38)*_xlfn.NORM.S.INV(RAND())</f>
        <v>1.338737112208638</v>
      </c>
      <c r="AS183" s="23">
        <f ca="1">SQRT(Inputs!$B$38)*L183+SQRT(1-Inputs!$B$38)*_xlfn.NORM.S.INV(RAND())</f>
        <v>2.2827501033861197</v>
      </c>
      <c r="AT183" s="23">
        <f ca="1">SQRT(Inputs!$B$38)*M183+SQRT(1-Inputs!$B$38)*_xlfn.NORM.S.INV(RAND())</f>
        <v>1.3703033327843055</v>
      </c>
      <c r="AU183" s="15">
        <f ca="1">Inputs!$B$6*EXP($B$8-0.5*C$5^2+C$5*N183)</f>
        <v>5148.8721946555679</v>
      </c>
      <c r="AV183" s="15">
        <f t="shared" ca="1" si="73"/>
        <v>6494.8821742170021</v>
      </c>
      <c r="AW183" s="15">
        <f t="shared" ca="1" si="74"/>
        <v>7698.0077295786714</v>
      </c>
      <c r="AX183" s="15">
        <f t="shared" ca="1" si="75"/>
        <v>9418.6083091349046</v>
      </c>
      <c r="AY183" s="15">
        <f t="shared" ca="1" si="76"/>
        <v>10801.284329665632</v>
      </c>
      <c r="AZ183" s="15">
        <f t="shared" ca="1" si="77"/>
        <v>12508.792366479895</v>
      </c>
      <c r="BA183" s="15">
        <f t="shared" ca="1" si="78"/>
        <v>15269.822508282126</v>
      </c>
      <c r="BB183" s="15">
        <f t="shared" ca="1" si="79"/>
        <v>19966.766858371222</v>
      </c>
      <c r="BC183" s="15">
        <f t="shared" ca="1" si="80"/>
        <v>26198.254978884081</v>
      </c>
      <c r="BD183" s="15">
        <f t="shared" ca="1" si="81"/>
        <v>32546.390974243342</v>
      </c>
      <c r="BE183" s="15">
        <f t="shared" ca="1" si="82"/>
        <v>39455.314028045934</v>
      </c>
      <c r="BF183" s="15">
        <f ca="1">Inputs!$B$13*EXP($B$9-0.5*C$6^2+C$6*Y183)</f>
        <v>12369.326918523788</v>
      </c>
      <c r="BG183" s="15">
        <f t="shared" ca="1" si="83"/>
        <v>16750.457118987655</v>
      </c>
      <c r="BH183" s="15">
        <f t="shared" ca="1" si="84"/>
        <v>14967.80615367543</v>
      </c>
      <c r="BI183" s="15">
        <f t="shared" ca="1" si="85"/>
        <v>13238.934842180241</v>
      </c>
      <c r="BJ183" s="15">
        <f t="shared" ca="1" si="86"/>
        <v>18364.303335649554</v>
      </c>
      <c r="BK183" s="15">
        <f t="shared" ca="1" si="87"/>
        <v>23718.913476277106</v>
      </c>
      <c r="BL183" s="15">
        <f t="shared" ca="1" si="88"/>
        <v>32788.228323326664</v>
      </c>
      <c r="BM183" s="15">
        <f t="shared" ca="1" si="89"/>
        <v>48609.35281168951</v>
      </c>
      <c r="BN183" s="15">
        <f t="shared" ca="1" si="90"/>
        <v>56810.341785303688</v>
      </c>
      <c r="BO183" s="15">
        <f t="shared" ca="1" si="91"/>
        <v>76989.099367029892</v>
      </c>
      <c r="BP183" s="15">
        <f t="shared" ca="1" si="92"/>
        <v>87153.647307367472</v>
      </c>
      <c r="BQ183" s="15">
        <f ca="1">Inputs!$B$20*EXP($B$10-0.5*C$7^2+C$7*AJ183)</f>
        <v>9054.7808886841958</v>
      </c>
      <c r="BR183" s="15">
        <f t="shared" ca="1" si="93"/>
        <v>5975.6618324937717</v>
      </c>
      <c r="BS183" s="15">
        <f t="shared" ca="1" si="94"/>
        <v>6063.5854090414423</v>
      </c>
      <c r="BT183" s="15">
        <f t="shared" ca="1" si="95"/>
        <v>11417.093560775027</v>
      </c>
      <c r="BU183" s="15">
        <f t="shared" ca="1" si="96"/>
        <v>20096.503045335274</v>
      </c>
      <c r="BV183" s="15">
        <f t="shared" ca="1" si="97"/>
        <v>24555.168867455872</v>
      </c>
      <c r="BW183" s="15">
        <f t="shared" ca="1" si="98"/>
        <v>47939.283979950778</v>
      </c>
      <c r="BX183" s="15">
        <f t="shared" ca="1" si="99"/>
        <v>69364.151343525897</v>
      </c>
      <c r="BY183" s="15">
        <f t="shared" ca="1" si="100"/>
        <v>125563.44446996231</v>
      </c>
      <c r="BZ183" s="15">
        <f t="shared" ca="1" si="101"/>
        <v>268049.17472671601</v>
      </c>
      <c r="CA183" s="15">
        <f t="shared" ca="1" si="102"/>
        <v>480340.72736476164</v>
      </c>
      <c r="CB183" s="15">
        <f ca="1">(AU183*DCF!C$10-DCF!C$5*MAX(AU183*DCF!C$10,0)-MAX(AU183-Inputs!$B$6,0)/Inputs!$B$10)*DCF!C$6</f>
        <v>1041.7435786432093</v>
      </c>
      <c r="CC183" s="15">
        <f ca="1">(AV183*DCF!D$10-DCF!D$5*MAX(AV183*DCF!D$10,0)-MAX(AV183-AU183,0)/Inputs!$B$10)*DCF!D$6</f>
        <v>1254.8942226506481</v>
      </c>
      <c r="CD183" s="15">
        <f ca="1">(AW183*DCF!E$10-DCF!E$5*MAX(AW183*DCF!E$10,0)-MAX(AW183-AV183,0)/Inputs!$B$10)*DCF!E$6</f>
        <v>1506.3537442753575</v>
      </c>
      <c r="CE183" s="15">
        <f ca="1">(AX183*DCF!F$10-DCF!F$5*MAX(AX183*DCF!F$10,0)-MAX(AX183-AW183,0)/Inputs!$B$10)*DCF!F$6</f>
        <v>1698.0528616917791</v>
      </c>
      <c r="CF183" s="15">
        <f ca="1">(AY183*DCF!G$10-DCF!G$5*MAX(AY183*DCF!G$10,0)-MAX(AY183-AX183,0)/Inputs!$B$10)*DCF!G$6</f>
        <v>1959.7207610084818</v>
      </c>
      <c r="CG183" s="15">
        <f ca="1">(AZ183*DCF!H$10-DCF!H$5*MAX(AZ183*DCF!H$10,0)-MAX(AZ183-AY183,0)/Inputs!$B$10)*DCF!H$6</f>
        <v>2125.3923472173851</v>
      </c>
      <c r="CH183" s="15">
        <f ca="1">(BA183*DCF!I$10-DCF!I$5*MAX(BA183*DCF!I$10,0)-MAX(BA183-AZ183,0)/Inputs!$B$10)*DCF!I$6</f>
        <v>2336.3338464325307</v>
      </c>
      <c r="CI183" s="15">
        <f ca="1">(BB183*DCF!J$10-DCF!J$5*MAX(BB183*DCF!J$10,0)-MAX(BB183-BA183,0)/Inputs!$B$10)*DCF!J$6</f>
        <v>2714.5990054460376</v>
      </c>
      <c r="CJ183" s="15">
        <f ca="1">(BC183*DCF!K$10-DCF!K$5*MAX(BC183*DCF!K$10,0)-MAX(BC183-BB183,0)/Inputs!$B$10)*DCF!K$6</f>
        <v>3345.1848290111916</v>
      </c>
      <c r="CK183" s="15">
        <f ca="1">(BD183*DCF!L$10-DCF!L$5*MAX(BD183*DCF!L$10,0)-MAX(BD183-BC183,0)/Inputs!$B$10)*DCF!L$6</f>
        <v>4087.6978905406745</v>
      </c>
      <c r="CL183" s="15">
        <f ca="1">(BE183*DCF!M$10-DCF!M$5*MAX(BE183*DCF!M$10,0)-MAX(BE183-BD183,0)/Inputs!$B$10)*DCF!M$6</f>
        <v>4742.3104462471811</v>
      </c>
      <c r="CM183" s="15">
        <f ca="1">(BF183*DCF!C$28-DCF!C$5*MAX(BF183*DCF!C$28,0)-MAX(BF183-Inputs!$B$13,0)/Inputs!$B$17)*DCF!C$6</f>
        <v>3548.1721167533356</v>
      </c>
      <c r="CN183" s="15">
        <f ca="1">(BG183*DCF!D$28-DCF!D$5*MAX(BG183*DCF!D$28,0)-MAX(BG183-BF183,0)/Inputs!$B$17)*DCF!D$6</f>
        <v>3998.7000059808597</v>
      </c>
      <c r="CO183" s="15">
        <f ca="1">(BH183*DCF!E$28-DCF!E$5*MAX(BH183*DCF!E$28,0)-MAX(BH183-BG183,0)/Inputs!$B$17)*DCF!E$6</f>
        <v>4239.1492261146113</v>
      </c>
      <c r="CP183" s="15">
        <f ca="1">(BI183*DCF!F$28-DCF!F$5*MAX(BI183*DCF!F$28,0)-MAX(BI183-BH183,0)/Inputs!$B$17)*DCF!F$6</f>
        <v>3594.0220846898928</v>
      </c>
      <c r="CQ183" s="15">
        <f ca="1">(BJ183*DCF!G$28-DCF!G$5*MAX(BJ183*DCF!G$28,0)-MAX(BJ183-BI183,0)/Inputs!$B$17)*DCF!G$6</f>
        <v>3902.721481859006</v>
      </c>
      <c r="CR183" s="15">
        <f ca="1">(BK183*DCF!H$28-DCF!H$5*MAX(BK183*DCF!H$28,0)-MAX(BK183-BJ183,0)/Inputs!$B$17)*DCF!H$6</f>
        <v>5033.9928405289074</v>
      </c>
      <c r="CS183" s="15">
        <f ca="1">(BL183*DCF!I$28-DCF!I$5*MAX(BL183*DCF!I$28,0)-MAX(BL183-BK183,0)/Inputs!$B$17)*DCF!I$6</f>
        <v>6408.526750688171</v>
      </c>
      <c r="CT183" s="15">
        <f ca="1">(BM183*DCF!J$28-DCF!J$5*MAX(BM183*DCF!J$28,0)-MAX(BM183-BL183,0)/Inputs!$B$17)*DCF!J$6</f>
        <v>8746.1691846554477</v>
      </c>
      <c r="CU183" s="15">
        <f ca="1">(BN183*DCF!K$28-DCF!K$5*MAX(BN183*DCF!K$28,0)-MAX(BN183-BM183,0)/Inputs!$B$17)*DCF!K$6</f>
        <v>10992.879733366346</v>
      </c>
      <c r="CV183" s="15">
        <f ca="1">(BO183*DCF!L$28-DCF!L$5*MAX(BO183*DCF!L$28,0)-MAX(BO183-BN183,0)/Inputs!$B$17)*DCF!L$6</f>
        <v>13077.681247024984</v>
      </c>
      <c r="CW183" s="15">
        <f ca="1">(BP183*DCF!M$28-DCF!M$5*MAX(BP183*DCF!M$28,0)-MAX(BP183-BO183,0)/Inputs!$B$17)*DCF!M$6</f>
        <v>15335.528302816048</v>
      </c>
      <c r="CX183" s="15">
        <f ca="1">(BQ183*DCF!C$46-DCF!C$5*MAX(BQ183*DCF!C$46,0)-MAX(BQ183-Inputs!$B$20,0)/Inputs!$B$24)*DCF!C$6</f>
        <v>-4794.9983062477104</v>
      </c>
      <c r="CY183" s="15">
        <f ca="1">(BR183*DCF!D$46-DCF!D$5*MAX(BR183*DCF!D$46,0)-MAX(BR183-BQ183,0)/Inputs!$B$24)*DCF!D$6</f>
        <v>-1019.9061205713439</v>
      </c>
      <c r="CZ183" s="15">
        <f ca="1">(BS183*DCF!E$46-DCF!E$5*MAX(BS183*DCF!E$46,0)-MAX(BS183-BR183,0)/Inputs!$B$24)*DCF!E$6</f>
        <v>-751.68658549074644</v>
      </c>
      <c r="DA183" s="15">
        <f ca="1">(BT183*DCF!F$46-DCF!F$5*MAX(BT183*DCF!F$46,0)-MAX(BT183-BS183,0)/Inputs!$B$24)*DCF!F$6</f>
        <v>-2780.8464928163385</v>
      </c>
      <c r="DB183" s="15">
        <f ca="1">(BU183*DCF!G$46-DCF!G$5*MAX(BU183*DCF!G$46,0)-MAX(BU183-BT183,0)/Inputs!$B$24)*DCF!G$6</f>
        <v>-3595.5885230166141</v>
      </c>
      <c r="DC183" s="15">
        <f ca="1">(BV183*DCF!H$46-DCF!H$5*MAX(BV183*DCF!H$46,0)-MAX(BV183-BU183,0)/Inputs!$B$24)*DCF!H$6</f>
        <v>-1385.5030855252337</v>
      </c>
      <c r="DD183" s="15">
        <f ca="1">(BW183*DCF!I$46-DCF!I$5*MAX(BW183*DCF!I$46,0)-MAX(BW183-BV183,0)/Inputs!$B$24)*DCF!I$6</f>
        <v>-5605.4984781302901</v>
      </c>
      <c r="DE183" s="15">
        <f ca="1">(BX183*DCF!J$46-DCF!J$5*MAX(BX183*DCF!J$46,0)-MAX(BX183-BW183,0)/Inputs!$B$24)*DCF!J$6</f>
        <v>-2771.8905143774696</v>
      </c>
      <c r="DF183" s="15">
        <f ca="1">(BY183*DCF!K$46-DCF!K$5*MAX(BY183*DCF!K$46,0)-MAX(BY183-BX183,0)/Inputs!$B$24)*DCF!K$6</f>
        <v>-6594.7271569374416</v>
      </c>
      <c r="DG183" s="15">
        <f ca="1">(BZ183*DCF!L$46-DCF!L$5*MAX(BZ183*DCF!L$46,0)-MAX(BZ183-BY183,0)/Inputs!$B$24)*DCF!L$6</f>
        <v>-13715.994259757521</v>
      </c>
      <c r="DH183" s="15">
        <f ca="1">(CA183*DCF!M$46-DCF!M$5*MAX(CA183*DCF!M$46,0)-MAX(CA183-BZ183,0)/Inputs!$B$24)*DCF!M$6</f>
        <v>-6724.0375531348063</v>
      </c>
      <c r="DI183" s="15">
        <f ca="1">SUM(CB183:CL183)+BE183*DCF!M$10*(1+Inputs!$B$30)*(1-Inputs!$B$33)*(1-Inputs!$B$30/Inputs!$B$31)/(Inputs!$B$29-Inputs!$B$30)*DCF!M$6</f>
        <v>136616.944215731</v>
      </c>
      <c r="DJ183" s="15">
        <f ca="1">SUM(CM183:CW183)+BP183*DCF!M$28*(1+Inputs!$B$30)*(1-Inputs!$B$33)*(1-Inputs!$B$30/Inputs!$B$31)/(Inputs!$B$29-Inputs!$B$30)*DCF!M$6</f>
        <v>402277.21356658184</v>
      </c>
      <c r="DK183" s="15">
        <f ca="1">SUM(CX183:DH183)+CA183*DCF!M$46*(1+Inputs!$B$30)*(1-Inputs!$B$33)*(1-Inputs!$B$30/Inputs!$B$31)/(Inputs!$B$29-Inputs!$B$30)*DCF!M$6</f>
        <v>692922.98742659285</v>
      </c>
      <c r="DM183" s="15">
        <f ca="1">DI183+DJ183+DK183+Inputs!$B$34+Inputs!$B$36-Inputs!$B$35</f>
        <v>1308668.1452089057</v>
      </c>
    </row>
    <row r="184" spans="1:117" x14ac:dyDescent="0.75">
      <c r="A184" s="11">
        <v>171</v>
      </c>
      <c r="C184" s="23">
        <f t="shared" ref="C184:M193" ca="1" si="107">_xlfn.NORM.S.INV(RAND())</f>
        <v>-0.67087751380839178</v>
      </c>
      <c r="D184" s="23">
        <f t="shared" ca="1" si="107"/>
        <v>0.28964902972810441</v>
      </c>
      <c r="E184" s="23">
        <f t="shared" ca="1" si="107"/>
        <v>0.97905512696859454</v>
      </c>
      <c r="F184" s="23">
        <f t="shared" ca="1" si="107"/>
        <v>-1.254921526947897</v>
      </c>
      <c r="G184" s="23">
        <f t="shared" ca="1" si="107"/>
        <v>-1.8156064499922118</v>
      </c>
      <c r="H184" s="23">
        <f t="shared" ca="1" si="107"/>
        <v>1.7493170396321946</v>
      </c>
      <c r="I184" s="23">
        <f t="shared" ca="1" si="107"/>
        <v>0.66376947078532034</v>
      </c>
      <c r="J184" s="23">
        <f t="shared" ca="1" si="107"/>
        <v>-2.0108289446104122</v>
      </c>
      <c r="K184" s="23">
        <f t="shared" ca="1" si="107"/>
        <v>1.3215837280801996</v>
      </c>
      <c r="L184" s="23">
        <f t="shared" ca="1" si="107"/>
        <v>0.23349384882438118</v>
      </c>
      <c r="M184" s="23">
        <f t="shared" ca="1" si="107"/>
        <v>-0.49983385073315334</v>
      </c>
      <c r="N184" s="23">
        <f ca="1">SQRT(Inputs!$B$38)*C184+SQRT(1-Inputs!$B$38)*_xlfn.NORM.S.INV(RAND())</f>
        <v>0.36371870475067503</v>
      </c>
      <c r="O184" s="23">
        <f ca="1">SQRT(Inputs!$B$38)*D184+SQRT(1-Inputs!$B$38)*_xlfn.NORM.S.INV(RAND())</f>
        <v>-9.3467015707509038E-2</v>
      </c>
      <c r="P184" s="23">
        <f ca="1">SQRT(Inputs!$B$38)*E184+SQRT(1-Inputs!$B$38)*_xlfn.NORM.S.INV(RAND())</f>
        <v>1.1382978111468396</v>
      </c>
      <c r="Q184" s="23">
        <f ca="1">SQRT(Inputs!$B$38)*F184+SQRT(1-Inputs!$B$38)*_xlfn.NORM.S.INV(RAND())</f>
        <v>-0.15027867381281335</v>
      </c>
      <c r="R184" s="23">
        <f ca="1">SQRT(Inputs!$B$38)*G184+SQRT(1-Inputs!$B$38)*_xlfn.NORM.S.INV(RAND())</f>
        <v>-0.17549060325498256</v>
      </c>
      <c r="S184" s="23">
        <f ca="1">SQRT(Inputs!$B$38)*H184+SQRT(1-Inputs!$B$38)*_xlfn.NORM.S.INV(RAND())</f>
        <v>1.4329174706667656</v>
      </c>
      <c r="T184" s="23">
        <f ca="1">SQRT(Inputs!$B$38)*I184+SQRT(1-Inputs!$B$38)*_xlfn.NORM.S.INV(RAND())</f>
        <v>1.3572003352106876</v>
      </c>
      <c r="U184" s="23">
        <f ca="1">SQRT(Inputs!$B$38)*J184+SQRT(1-Inputs!$B$38)*_xlfn.NORM.S.INV(RAND())</f>
        <v>-1.8811529401779574</v>
      </c>
      <c r="V184" s="23">
        <f ca="1">SQRT(Inputs!$B$38)*K184+SQRT(1-Inputs!$B$38)*_xlfn.NORM.S.INV(RAND())</f>
        <v>9.871019848594742E-2</v>
      </c>
      <c r="W184" s="23">
        <f ca="1">SQRT(Inputs!$B$38)*L184+SQRT(1-Inputs!$B$38)*_xlfn.NORM.S.INV(RAND())</f>
        <v>-0.34952219837490528</v>
      </c>
      <c r="X184" s="23">
        <f ca="1">SQRT(Inputs!$B$38)*M184+SQRT(1-Inputs!$B$38)*_xlfn.NORM.S.INV(RAND())</f>
        <v>-0.20693345962181803</v>
      </c>
      <c r="Y184" s="23">
        <f ca="1">SQRT(Inputs!$B$38)*C184+SQRT(1-Inputs!$B$38)*_xlfn.NORM.S.INV(RAND())</f>
        <v>-0.52692699731486914</v>
      </c>
      <c r="Z184" s="23">
        <f ca="1">SQRT(Inputs!$B$38)*D184+SQRT(1-Inputs!$B$38)*_xlfn.NORM.S.INV(RAND())</f>
        <v>-0.16006064911410833</v>
      </c>
      <c r="AA184" s="23">
        <f ca="1">SQRT(Inputs!$B$38)*E184+SQRT(1-Inputs!$B$38)*_xlfn.NORM.S.INV(RAND())</f>
        <v>0.90332978190572988</v>
      </c>
      <c r="AB184" s="23">
        <f ca="1">SQRT(Inputs!$B$38)*F184+SQRT(1-Inputs!$B$38)*_xlfn.NORM.S.INV(RAND())</f>
        <v>-1.8329470403527441</v>
      </c>
      <c r="AC184" s="23">
        <f ca="1">SQRT(Inputs!$B$38)*G184+SQRT(1-Inputs!$B$38)*_xlfn.NORM.S.INV(RAND())</f>
        <v>-1.306499928077768</v>
      </c>
      <c r="AD184" s="23">
        <f ca="1">SQRT(Inputs!$B$38)*H184+SQRT(1-Inputs!$B$38)*_xlfn.NORM.S.INV(RAND())</f>
        <v>0.8247900660059706</v>
      </c>
      <c r="AE184" s="23">
        <f ca="1">SQRT(Inputs!$B$38)*I184+SQRT(1-Inputs!$B$38)*_xlfn.NORM.S.INV(RAND())</f>
        <v>0.91424579526450844</v>
      </c>
      <c r="AF184" s="23">
        <f ca="1">SQRT(Inputs!$B$38)*J184+SQRT(1-Inputs!$B$38)*_xlfn.NORM.S.INV(RAND())</f>
        <v>-0.79745448872565516</v>
      </c>
      <c r="AG184" s="23">
        <f ca="1">SQRT(Inputs!$B$38)*K184+SQRT(1-Inputs!$B$38)*_xlfn.NORM.S.INV(RAND())</f>
        <v>-3.3609033023529467E-3</v>
      </c>
      <c r="AH184" s="23">
        <f ca="1">SQRT(Inputs!$B$38)*L184+SQRT(1-Inputs!$B$38)*_xlfn.NORM.S.INV(RAND())</f>
        <v>0.5680008666078683</v>
      </c>
      <c r="AI184" s="23">
        <f ca="1">SQRT(Inputs!$B$38)*M184+SQRT(1-Inputs!$B$38)*_xlfn.NORM.S.INV(RAND())</f>
        <v>-0.82874721310970911</v>
      </c>
      <c r="AJ184" s="23">
        <f ca="1">SQRT(Inputs!$B$38)*C184+SQRT(1-Inputs!$B$38)*_xlfn.NORM.S.INV(RAND())</f>
        <v>-0.25764574319991507</v>
      </c>
      <c r="AK184" s="23">
        <f ca="1">SQRT(Inputs!$B$38)*D184+SQRT(1-Inputs!$B$38)*_xlfn.NORM.S.INV(RAND())</f>
        <v>0.43457274643984389</v>
      </c>
      <c r="AL184" s="23">
        <f ca="1">SQRT(Inputs!$B$38)*E184+SQRT(1-Inputs!$B$38)*_xlfn.NORM.S.INV(RAND())</f>
        <v>-0.41609977627874017</v>
      </c>
      <c r="AM184" s="23">
        <f ca="1">SQRT(Inputs!$B$38)*F184+SQRT(1-Inputs!$B$38)*_xlfn.NORM.S.INV(RAND())</f>
        <v>-0.99481144745345373</v>
      </c>
      <c r="AN184" s="23">
        <f ca="1">SQRT(Inputs!$B$38)*G184+SQRT(1-Inputs!$B$38)*_xlfn.NORM.S.INV(RAND())</f>
        <v>0.90300649958758727</v>
      </c>
      <c r="AO184" s="23">
        <f ca="1">SQRT(Inputs!$B$38)*H184+SQRT(1-Inputs!$B$38)*_xlfn.NORM.S.INV(RAND())</f>
        <v>-3.7373029920142908E-2</v>
      </c>
      <c r="AP184" s="23">
        <f ca="1">SQRT(Inputs!$B$38)*I184+SQRT(1-Inputs!$B$38)*_xlfn.NORM.S.INV(RAND())</f>
        <v>0.92182579737218662</v>
      </c>
      <c r="AQ184" s="23">
        <f ca="1">SQRT(Inputs!$B$38)*J184+SQRT(1-Inputs!$B$38)*_xlfn.NORM.S.INV(RAND())</f>
        <v>-0.15966207534902754</v>
      </c>
      <c r="AR184" s="23">
        <f ca="1">SQRT(Inputs!$B$38)*K184+SQRT(1-Inputs!$B$38)*_xlfn.NORM.S.INV(RAND())</f>
        <v>5.7957509883401648E-2</v>
      </c>
      <c r="AS184" s="23">
        <f ca="1">SQRT(Inputs!$B$38)*L184+SQRT(1-Inputs!$B$38)*_xlfn.NORM.S.INV(RAND())</f>
        <v>0.2966898903644084</v>
      </c>
      <c r="AT184" s="23">
        <f ca="1">SQRT(Inputs!$B$38)*M184+SQRT(1-Inputs!$B$38)*_xlfn.NORM.S.INV(RAND())</f>
        <v>0.22873549807928062</v>
      </c>
      <c r="AU184" s="15">
        <f ca="1">Inputs!$B$6*EXP($B$8-0.5*C$5^2+C$5*N184)</f>
        <v>5263.1694509035124</v>
      </c>
      <c r="AV184" s="15">
        <f t="shared" ca="1" si="73"/>
        <v>6319.0800868326278</v>
      </c>
      <c r="AW184" s="15">
        <f t="shared" ca="1" si="74"/>
        <v>8983.631488064264</v>
      </c>
      <c r="AX184" s="15">
        <f t="shared" ca="1" si="75"/>
        <v>10764.109662161549</v>
      </c>
      <c r="AY184" s="15">
        <f t="shared" ca="1" si="76"/>
        <v>12887.973749171199</v>
      </c>
      <c r="AZ184" s="15">
        <f t="shared" ca="1" si="77"/>
        <v>18456.481232569578</v>
      </c>
      <c r="BA184" s="15">
        <f t="shared" ca="1" si="78"/>
        <v>26033.262080468532</v>
      </c>
      <c r="BB184" s="15">
        <f t="shared" ca="1" si="79"/>
        <v>26397.678667672579</v>
      </c>
      <c r="BC184" s="15">
        <f t="shared" ca="1" si="80"/>
        <v>32639.970910210446</v>
      </c>
      <c r="BD184" s="15">
        <f t="shared" ca="1" si="81"/>
        <v>38700.921883370829</v>
      </c>
      <c r="BE184" s="15">
        <f t="shared" ca="1" si="82"/>
        <v>46537.578744698651</v>
      </c>
      <c r="BF184" s="15">
        <f ca="1">Inputs!$B$13*EXP($B$9-0.5*C$6^2+C$6*Y184)</f>
        <v>12459.107629473367</v>
      </c>
      <c r="BG184" s="15">
        <f t="shared" ca="1" si="83"/>
        <v>14752.085554082734</v>
      </c>
      <c r="BH184" s="15">
        <f t="shared" ca="1" si="84"/>
        <v>20937.602931559613</v>
      </c>
      <c r="BI184" s="15">
        <f t="shared" ca="1" si="85"/>
        <v>19330.178886159698</v>
      </c>
      <c r="BJ184" s="15">
        <f t="shared" ca="1" si="86"/>
        <v>19629.727443015414</v>
      </c>
      <c r="BK184" s="15">
        <f t="shared" ca="1" si="87"/>
        <v>26954.760973816083</v>
      </c>
      <c r="BL184" s="15">
        <f t="shared" ca="1" si="88"/>
        <v>37275.423607915349</v>
      </c>
      <c r="BM184" s="15">
        <f t="shared" ca="1" si="89"/>
        <v>41497.98233436267</v>
      </c>
      <c r="BN184" s="15">
        <f t="shared" ca="1" si="90"/>
        <v>51016.77014823116</v>
      </c>
      <c r="BO184" s="15">
        <f t="shared" ca="1" si="91"/>
        <v>67055.171413591976</v>
      </c>
      <c r="BP184" s="15">
        <f t="shared" ca="1" si="92"/>
        <v>75135.737650210227</v>
      </c>
      <c r="BQ184" s="15">
        <f ca="1">Inputs!$B$20*EXP($B$10-0.5*C$7^2+C$7*AJ184)</f>
        <v>3914.9044455397311</v>
      </c>
      <c r="BR184" s="15">
        <f t="shared" ca="1" si="93"/>
        <v>6098.1415341255515</v>
      </c>
      <c r="BS184" s="15">
        <f t="shared" ca="1" si="94"/>
        <v>7410.1174318920712</v>
      </c>
      <c r="BT184" s="15">
        <f t="shared" ca="1" si="95"/>
        <v>7870.1421031364462</v>
      </c>
      <c r="BU184" s="15">
        <f t="shared" ca="1" si="96"/>
        <v>13570.68319906828</v>
      </c>
      <c r="BV184" s="15">
        <f t="shared" ca="1" si="97"/>
        <v>18722.426075463856</v>
      </c>
      <c r="BW184" s="15">
        <f t="shared" ca="1" si="98"/>
        <v>31754.617277119778</v>
      </c>
      <c r="BX184" s="15">
        <f t="shared" ca="1" si="99"/>
        <v>43014.838490179412</v>
      </c>
      <c r="BY184" s="15">
        <f t="shared" ca="1" si="100"/>
        <v>60943.14117212085</v>
      </c>
      <c r="BZ184" s="15">
        <f t="shared" ca="1" si="101"/>
        <v>90305.247198470679</v>
      </c>
      <c r="CA184" s="15">
        <f t="shared" ca="1" si="102"/>
        <v>132113.75224760544</v>
      </c>
      <c r="CB184" s="15">
        <f ca="1">(AU184*DCF!C$10-DCF!C$5*MAX(AU184*DCF!C$10,0)-MAX(AU184-Inputs!$B$6,0)/Inputs!$B$10)*DCF!C$6</f>
        <v>1040.9286188337244</v>
      </c>
      <c r="CC184" s="15">
        <f ca="1">(AV184*DCF!D$10-DCF!D$5*MAX(AV184*DCF!D$10,0)-MAX(AV184-AU184,0)/Inputs!$B$10)*DCF!D$6</f>
        <v>1282.7767873763119</v>
      </c>
      <c r="CD184" s="15">
        <f ca="1">(AW184*DCF!E$10-DCF!E$5*MAX(AW184*DCF!E$10,0)-MAX(AW184-AV184,0)/Inputs!$B$10)*DCF!E$6</f>
        <v>1474.0101841163012</v>
      </c>
      <c r="CE184" s="15">
        <f ca="1">(AX184*DCF!F$10-DCF!F$5*MAX(AX184*DCF!F$10,0)-MAX(AX184-AW184,0)/Inputs!$B$10)*DCF!F$6</f>
        <v>1979.3146198702359</v>
      </c>
      <c r="CF184" s="15">
        <f ca="1">(AY184*DCF!G$10-DCF!G$5*MAX(AY184*DCF!G$10,0)-MAX(AY184-AX184,0)/Inputs!$B$10)*DCF!G$6</f>
        <v>2247.1927777049336</v>
      </c>
      <c r="CG184" s="15">
        <f ca="1">(AZ184*DCF!H$10-DCF!H$5*MAX(AZ184*DCF!H$10,0)-MAX(AZ184-AY184,0)/Inputs!$B$10)*DCF!H$6</f>
        <v>2594.5507374299877</v>
      </c>
      <c r="CH184" s="15">
        <f ca="1">(BA184*DCF!I$10-DCF!I$5*MAX(BA184*DCF!I$10,0)-MAX(BA184-AZ184,0)/Inputs!$B$10)*DCF!I$6</f>
        <v>3512.4697603486975</v>
      </c>
      <c r="CI184" s="15">
        <f ca="1">(BB184*DCF!J$10-DCF!J$5*MAX(BB184*DCF!J$10,0)-MAX(BB184-BA184,0)/Inputs!$B$10)*DCF!J$6</f>
        <v>4474.6815818619043</v>
      </c>
      <c r="CJ184" s="15">
        <f ca="1">(BC184*DCF!K$10-DCF!K$5*MAX(BC184*DCF!K$10,0)-MAX(BC184-BB184,0)/Inputs!$B$10)*DCF!K$6</f>
        <v>4380.6852267877148</v>
      </c>
      <c r="CK184" s="15">
        <f ca="1">(BD184*DCF!L$10-DCF!L$5*MAX(BD184*DCF!L$10,0)-MAX(BD184-BC184,0)/Inputs!$B$10)*DCF!L$6</f>
        <v>5053.0558592975558</v>
      </c>
      <c r="CL184" s="15">
        <f ca="1">(BE184*DCF!M$10-DCF!M$5*MAX(BE184*DCF!M$10,0)-MAX(BE184-BD184,0)/Inputs!$B$10)*DCF!M$6</f>
        <v>5630.8818840498552</v>
      </c>
      <c r="CM184" s="15">
        <f ca="1">(BF184*DCF!C$28-DCF!C$5*MAX(BF184*DCF!C$28,0)-MAX(BF184-Inputs!$B$13,0)/Inputs!$B$17)*DCF!C$6</f>
        <v>3554.8380256647142</v>
      </c>
      <c r="CN184" s="15">
        <f ca="1">(BG184*DCF!D$28-DCF!D$5*MAX(BG184*DCF!D$28,0)-MAX(BG184-BF184,0)/Inputs!$B$17)*DCF!D$6</f>
        <v>3855.6321114882758</v>
      </c>
      <c r="CO184" s="15">
        <f ca="1">(BH184*DCF!E$28-DCF!E$5*MAX(BH184*DCF!E$28,0)-MAX(BH184-BG184,0)/Inputs!$B$17)*DCF!E$6</f>
        <v>4710.8216416594187</v>
      </c>
      <c r="CP184" s="15">
        <f ca="1">(BI184*DCF!F$28-DCF!F$5*MAX(BI184*DCF!F$28,0)-MAX(BI184-BH184,0)/Inputs!$B$17)*DCF!F$6</f>
        <v>5247.6343940086281</v>
      </c>
      <c r="CQ184" s="15">
        <f ca="1">(BJ184*DCF!G$28-DCF!G$5*MAX(BJ184*DCF!G$28,0)-MAX(BJ184-BI184,0)/Inputs!$B$17)*DCF!G$6</f>
        <v>5042.7006073185921</v>
      </c>
      <c r="CR184" s="15">
        <f ca="1">(BK184*DCF!H$28-DCF!H$5*MAX(BK184*DCF!H$28,0)-MAX(BK184-BJ184,0)/Inputs!$B$17)*DCF!H$6</f>
        <v>5528.1051291402491</v>
      </c>
      <c r="CS184" s="15">
        <f ca="1">(BL184*DCF!I$28-DCF!I$5*MAX(BL184*DCF!I$28,0)-MAX(BL184-BK184,0)/Inputs!$B$17)*DCF!I$6</f>
        <v>7284.0975796149669</v>
      </c>
      <c r="CT184" s="15">
        <f ca="1">(BM184*DCF!J$28-DCF!J$5*MAX(BM184*DCF!J$28,0)-MAX(BM184-BL184,0)/Inputs!$B$17)*DCF!J$6</f>
        <v>8697.6182808531921</v>
      </c>
      <c r="CU184" s="15">
        <f ca="1">(BN184*DCF!K$28-DCF!K$5*MAX(BN184*DCF!K$28,0)-MAX(BN184-BM184,0)/Inputs!$B$17)*DCF!K$6</f>
        <v>9607.9617395280893</v>
      </c>
      <c r="CV184" s="15">
        <f ca="1">(BO184*DCF!L$28-DCF!L$5*MAX(BO184*DCF!L$28,0)-MAX(BO184-BN184,0)/Inputs!$B$17)*DCF!L$6</f>
        <v>11564.142329603323</v>
      </c>
      <c r="CW184" s="15">
        <f ca="1">(BP184*DCF!M$28-DCF!M$5*MAX(BP184*DCF!M$28,0)-MAX(BP184-BO184,0)/Inputs!$B$17)*DCF!M$6</f>
        <v>13292.18629216519</v>
      </c>
      <c r="CX184" s="15">
        <f ca="1">(BQ184*DCF!C$46-DCF!C$5*MAX(BQ184*DCF!C$46,0)-MAX(BQ184-Inputs!$B$20,0)/Inputs!$B$24)*DCF!C$6</f>
        <v>-1233.8829876718692</v>
      </c>
      <c r="CY184" s="15">
        <f ca="1">(BR184*DCF!D$46-DCF!D$5*MAX(BR184*DCF!D$46,0)-MAX(BR184-BQ184,0)/Inputs!$B$24)*DCF!D$6</f>
        <v>-1972.3796925626746</v>
      </c>
      <c r="CZ184" s="15">
        <f ca="1">(BS184*DCF!E$46-DCF!E$5*MAX(BS184*DCF!E$46,0)-MAX(BS184-BR184,0)/Inputs!$B$24)*DCF!E$6</f>
        <v>-1393.4040690780416</v>
      </c>
      <c r="DA184" s="15">
        <f ca="1">(BT184*DCF!F$46-DCF!F$5*MAX(BT184*DCF!F$46,0)-MAX(BT184-BS184,0)/Inputs!$B$24)*DCF!F$6</f>
        <v>-740.66303207379565</v>
      </c>
      <c r="DB184" s="15">
        <f ca="1">(BU184*DCF!G$46-DCF!G$5*MAX(BU184*DCF!G$46,0)-MAX(BU184-BT184,0)/Inputs!$B$24)*DCF!G$6</f>
        <v>-2374.040366152251</v>
      </c>
      <c r="DC184" s="15">
        <f ca="1">(BV184*DCF!H$46-DCF!H$5*MAX(BV184*DCF!H$46,0)-MAX(BV184-BU184,0)/Inputs!$B$24)*DCF!H$6</f>
        <v>-1600.8725335876161</v>
      </c>
      <c r="DD184" s="15">
        <f ca="1">(BW184*DCF!I$46-DCF!I$5*MAX(BW184*DCF!I$46,0)-MAX(BW184-BV184,0)/Inputs!$B$24)*DCF!I$6</f>
        <v>-3007.6527433664833</v>
      </c>
      <c r="DE184" s="15">
        <f ca="1">(BX184*DCF!J$46-DCF!J$5*MAX(BX184*DCF!J$46,0)-MAX(BX184-BW184,0)/Inputs!$B$24)*DCF!J$6</f>
        <v>-1181.6732102822652</v>
      </c>
      <c r="DF184" s="15">
        <f ca="1">(BY184*DCF!K$46-DCF!K$5*MAX(BY184*DCF!K$46,0)-MAX(BY184-BX184,0)/Inputs!$B$24)*DCF!K$6</f>
        <v>-910.68117032775126</v>
      </c>
      <c r="DG184" s="15">
        <f ca="1">(BZ184*DCF!L$46-DCF!L$5*MAX(BZ184*DCF!L$46,0)-MAX(BZ184-BY184,0)/Inputs!$B$24)*DCF!L$6</f>
        <v>-402.35777758171417</v>
      </c>
      <c r="DH184" s="15">
        <f ca="1">(CA184*DCF!M$46-DCF!M$5*MAX(CA184*DCF!M$46,0)-MAX(CA184-BZ184,0)/Inputs!$B$24)*DCF!M$6</f>
        <v>1616.8724255569834</v>
      </c>
      <c r="DI184" s="15">
        <f ca="1">SUM(CB184:CL184)+BE184*DCF!M$10*(1+Inputs!$B$30)*(1-Inputs!$B$33)*(1-Inputs!$B$30/Inputs!$B$31)/(Inputs!$B$29-Inputs!$B$30)*DCF!M$6</f>
        <v>163185.24507994371</v>
      </c>
      <c r="DJ184" s="15">
        <f ca="1">SUM(CM184:CW184)+BP184*DCF!M$28*(1+Inputs!$B$30)*(1-Inputs!$B$33)*(1-Inputs!$B$30/Inputs!$B$31)/(Inputs!$B$29-Inputs!$B$30)*DCF!M$6</f>
        <v>357190.74006145343</v>
      </c>
      <c r="DK184" s="15">
        <f ca="1">SUM(CX184:DH184)+CA184*DCF!M$46*(1+Inputs!$B$30)*(1-Inputs!$B$33)*(1-Inputs!$B$30/Inputs!$B$31)/(Inputs!$B$29-Inputs!$B$30)*DCF!M$6</f>
        <v>191062.77569209426</v>
      </c>
      <c r="DM184" s="15">
        <f ca="1">DI184+DJ184+DK184+Inputs!$B$34+Inputs!$B$36-Inputs!$B$35</f>
        <v>788289.76083349134</v>
      </c>
    </row>
    <row r="185" spans="1:117" x14ac:dyDescent="0.75">
      <c r="A185" s="11">
        <v>172</v>
      </c>
      <c r="C185" s="23">
        <f t="shared" ca="1" si="107"/>
        <v>0.42181775672629618</v>
      </c>
      <c r="D185" s="23">
        <f t="shared" ca="1" si="107"/>
        <v>-0.99871025198624563</v>
      </c>
      <c r="E185" s="23">
        <f t="shared" ca="1" si="107"/>
        <v>-0.34259539270712119</v>
      </c>
      <c r="F185" s="23">
        <f t="shared" ca="1" si="107"/>
        <v>0.97209198539141528</v>
      </c>
      <c r="G185" s="23">
        <f t="shared" ca="1" si="107"/>
        <v>1.6080524152413931</v>
      </c>
      <c r="H185" s="23">
        <f t="shared" ca="1" si="107"/>
        <v>0.50054302158607122</v>
      </c>
      <c r="I185" s="23">
        <f t="shared" ca="1" si="107"/>
        <v>0.26122270978096163</v>
      </c>
      <c r="J185" s="23">
        <f t="shared" ca="1" si="107"/>
        <v>-0.8565922236266551</v>
      </c>
      <c r="K185" s="23">
        <f t="shared" ca="1" si="107"/>
        <v>0.5285402007447989</v>
      </c>
      <c r="L185" s="23">
        <f t="shared" ca="1" si="107"/>
        <v>-0.45348045160997313</v>
      </c>
      <c r="M185" s="23">
        <f t="shared" ca="1" si="107"/>
        <v>0.8131302350395555</v>
      </c>
      <c r="N185" s="23">
        <f ca="1">SQRT(Inputs!$B$38)*C185+SQRT(1-Inputs!$B$38)*_xlfn.NORM.S.INV(RAND())</f>
        <v>0.83993087762212115</v>
      </c>
      <c r="O185" s="23">
        <f ca="1">SQRT(Inputs!$B$38)*D185+SQRT(1-Inputs!$B$38)*_xlfn.NORM.S.INV(RAND())</f>
        <v>-0.66974021099384196</v>
      </c>
      <c r="P185" s="23">
        <f ca="1">SQRT(Inputs!$B$38)*E185+SQRT(1-Inputs!$B$38)*_xlfn.NORM.S.INV(RAND())</f>
        <v>-0.22690369964618895</v>
      </c>
      <c r="Q185" s="23">
        <f ca="1">SQRT(Inputs!$B$38)*F185+SQRT(1-Inputs!$B$38)*_xlfn.NORM.S.INV(RAND())</f>
        <v>-0.6579763804709341</v>
      </c>
      <c r="R185" s="23">
        <f ca="1">SQRT(Inputs!$B$38)*G185+SQRT(1-Inputs!$B$38)*_xlfn.NORM.S.INV(RAND())</f>
        <v>-0.77112045031221621</v>
      </c>
      <c r="S185" s="23">
        <f ca="1">SQRT(Inputs!$B$38)*H185+SQRT(1-Inputs!$B$38)*_xlfn.NORM.S.INV(RAND())</f>
        <v>1.6499963651190899</v>
      </c>
      <c r="T185" s="23">
        <f ca="1">SQRT(Inputs!$B$38)*I185+SQRT(1-Inputs!$B$38)*_xlfn.NORM.S.INV(RAND())</f>
        <v>1.2967215338377283</v>
      </c>
      <c r="U185" s="23">
        <f ca="1">SQRT(Inputs!$B$38)*J185+SQRT(1-Inputs!$B$38)*_xlfn.NORM.S.INV(RAND())</f>
        <v>-4.4693330344574456E-2</v>
      </c>
      <c r="V185" s="23">
        <f ca="1">SQRT(Inputs!$B$38)*K185+SQRT(1-Inputs!$B$38)*_xlfn.NORM.S.INV(RAND())</f>
        <v>1.1517674160865941</v>
      </c>
      <c r="W185" s="23">
        <f ca="1">SQRT(Inputs!$B$38)*L185+SQRT(1-Inputs!$B$38)*_xlfn.NORM.S.INV(RAND())</f>
        <v>0.62966364257464513</v>
      </c>
      <c r="X185" s="23">
        <f ca="1">SQRT(Inputs!$B$38)*M185+SQRT(1-Inputs!$B$38)*_xlfn.NORM.S.INV(RAND())</f>
        <v>-0.854936527823285</v>
      </c>
      <c r="Y185" s="23">
        <f ca="1">SQRT(Inputs!$B$38)*C185+SQRT(1-Inputs!$B$38)*_xlfn.NORM.S.INV(RAND())</f>
        <v>0.34068929371577017</v>
      </c>
      <c r="Z185" s="23">
        <f ca="1">SQRT(Inputs!$B$38)*D185+SQRT(1-Inputs!$B$38)*_xlfn.NORM.S.INV(RAND())</f>
        <v>-0.24693810755172885</v>
      </c>
      <c r="AA185" s="23">
        <f ca="1">SQRT(Inputs!$B$38)*E185+SQRT(1-Inputs!$B$38)*_xlfn.NORM.S.INV(RAND())</f>
        <v>-0.42234190917974201</v>
      </c>
      <c r="AB185" s="23">
        <f ca="1">SQRT(Inputs!$B$38)*F185+SQRT(1-Inputs!$B$38)*_xlfn.NORM.S.INV(RAND())</f>
        <v>-0.17634949566563718</v>
      </c>
      <c r="AC185" s="23">
        <f ca="1">SQRT(Inputs!$B$38)*G185+SQRT(1-Inputs!$B$38)*_xlfn.NORM.S.INV(RAND())</f>
        <v>1.2707904888555863</v>
      </c>
      <c r="AD185" s="23">
        <f ca="1">SQRT(Inputs!$B$38)*H185+SQRT(1-Inputs!$B$38)*_xlfn.NORM.S.INV(RAND())</f>
        <v>0.58646705552612954</v>
      </c>
      <c r="AE185" s="23">
        <f ca="1">SQRT(Inputs!$B$38)*I185+SQRT(1-Inputs!$B$38)*_xlfn.NORM.S.INV(RAND())</f>
        <v>-0.73979681895526217</v>
      </c>
      <c r="AF185" s="23">
        <f ca="1">SQRT(Inputs!$B$38)*J185+SQRT(1-Inputs!$B$38)*_xlfn.NORM.S.INV(RAND())</f>
        <v>-0.62627425239406387</v>
      </c>
      <c r="AG185" s="23">
        <f ca="1">SQRT(Inputs!$B$38)*K185+SQRT(1-Inputs!$B$38)*_xlfn.NORM.S.INV(RAND())</f>
        <v>-1.3328605280918648</v>
      </c>
      <c r="AH185" s="23">
        <f ca="1">SQRT(Inputs!$B$38)*L185+SQRT(1-Inputs!$B$38)*_xlfn.NORM.S.INV(RAND())</f>
        <v>-0.3598998191844357</v>
      </c>
      <c r="AI185" s="23">
        <f ca="1">SQRT(Inputs!$B$38)*M185+SQRT(1-Inputs!$B$38)*_xlfn.NORM.S.INV(RAND())</f>
        <v>-0.40155275431038379</v>
      </c>
      <c r="AJ185" s="23">
        <f ca="1">SQRT(Inputs!$B$38)*C185+SQRT(1-Inputs!$B$38)*_xlfn.NORM.S.INV(RAND())</f>
        <v>0.11643117255289943</v>
      </c>
      <c r="AK185" s="23">
        <f ca="1">SQRT(Inputs!$B$38)*D185+SQRT(1-Inputs!$B$38)*_xlfn.NORM.S.INV(RAND())</f>
        <v>-0.70908766091117315</v>
      </c>
      <c r="AL185" s="23">
        <f ca="1">SQRT(Inputs!$B$38)*E185+SQRT(1-Inputs!$B$38)*_xlfn.NORM.S.INV(RAND())</f>
        <v>0.22257855508792707</v>
      </c>
      <c r="AM185" s="23">
        <f ca="1">SQRT(Inputs!$B$38)*F185+SQRT(1-Inputs!$B$38)*_xlfn.NORM.S.INV(RAND())</f>
        <v>0.6318997653888675</v>
      </c>
      <c r="AN185" s="23">
        <f ca="1">SQRT(Inputs!$B$38)*G185+SQRT(1-Inputs!$B$38)*_xlfn.NORM.S.INV(RAND())</f>
        <v>-0.19788329282699868</v>
      </c>
      <c r="AO185" s="23">
        <f ca="1">SQRT(Inputs!$B$38)*H185+SQRT(1-Inputs!$B$38)*_xlfn.NORM.S.INV(RAND())</f>
        <v>-0.3163186411594664</v>
      </c>
      <c r="AP185" s="23">
        <f ca="1">SQRT(Inputs!$B$38)*I185+SQRT(1-Inputs!$B$38)*_xlfn.NORM.S.INV(RAND())</f>
        <v>0.83892825544039495</v>
      </c>
      <c r="AQ185" s="23">
        <f ca="1">SQRT(Inputs!$B$38)*J185+SQRT(1-Inputs!$B$38)*_xlfn.NORM.S.INV(RAND())</f>
        <v>0.5040517432748195</v>
      </c>
      <c r="AR185" s="23">
        <f ca="1">SQRT(Inputs!$B$38)*K185+SQRT(1-Inputs!$B$38)*_xlfn.NORM.S.INV(RAND())</f>
        <v>0.73992739695217802</v>
      </c>
      <c r="AS185" s="23">
        <f ca="1">SQRT(Inputs!$B$38)*L185+SQRT(1-Inputs!$B$38)*_xlfn.NORM.S.INV(RAND())</f>
        <v>-0.94214395531004391</v>
      </c>
      <c r="AT185" s="23">
        <f ca="1">SQRT(Inputs!$B$38)*M185+SQRT(1-Inputs!$B$38)*_xlfn.NORM.S.INV(RAND())</f>
        <v>-0.36850118380163072</v>
      </c>
      <c r="AU185" s="15">
        <f ca="1">Inputs!$B$6*EXP($B$8-0.5*C$5^2+C$5*N185)</f>
        <v>5684.9329413300275</v>
      </c>
      <c r="AV185" s="15">
        <f t="shared" ca="1" si="73"/>
        <v>6270.956955640906</v>
      </c>
      <c r="AW185" s="15">
        <f t="shared" ca="1" si="74"/>
        <v>7415.849657852692</v>
      </c>
      <c r="AX185" s="15">
        <f t="shared" ca="1" si="75"/>
        <v>8339.5114303688551</v>
      </c>
      <c r="AY185" s="15">
        <f t="shared" ca="1" si="76"/>
        <v>9314.0073735714377</v>
      </c>
      <c r="AZ185" s="15">
        <f t="shared" ca="1" si="77"/>
        <v>13660.999543968737</v>
      </c>
      <c r="BA185" s="15">
        <f t="shared" ca="1" si="78"/>
        <v>19147.549952094603</v>
      </c>
      <c r="BB185" s="15">
        <f t="shared" ca="1" si="79"/>
        <v>23337.699616570691</v>
      </c>
      <c r="BC185" s="15">
        <f t="shared" ca="1" si="80"/>
        <v>31943.960086314943</v>
      </c>
      <c r="BD185" s="15">
        <f t="shared" ca="1" si="81"/>
        <v>41508.391392397883</v>
      </c>
      <c r="BE185" s="15">
        <f t="shared" ca="1" si="82"/>
        <v>47052.876212837364</v>
      </c>
      <c r="BF185" s="15">
        <f ca="1">Inputs!$B$13*EXP($B$9-0.5*C$6^2+C$6*Y185)</f>
        <v>14797.449247815446</v>
      </c>
      <c r="BG185" s="15">
        <f t="shared" ca="1" si="83"/>
        <v>17248.261607719658</v>
      </c>
      <c r="BH185" s="15">
        <f t="shared" ca="1" si="84"/>
        <v>19648.50327849705</v>
      </c>
      <c r="BI185" s="15">
        <f t="shared" ca="1" si="85"/>
        <v>23408.626626867102</v>
      </c>
      <c r="BJ185" s="15">
        <f t="shared" ca="1" si="86"/>
        <v>34466.474238036462</v>
      </c>
      <c r="BK185" s="15">
        <f t="shared" ca="1" si="87"/>
        <v>45817.028610280344</v>
      </c>
      <c r="BL185" s="15">
        <f t="shared" ca="1" si="88"/>
        <v>51135.553659486519</v>
      </c>
      <c r="BM185" s="15">
        <f t="shared" ca="1" si="89"/>
        <v>58151.746394999893</v>
      </c>
      <c r="BN185" s="15">
        <f t="shared" ca="1" si="90"/>
        <v>60961.576297436441</v>
      </c>
      <c r="BO185" s="15">
        <f t="shared" ca="1" si="91"/>
        <v>71933.760713236334</v>
      </c>
      <c r="BP185" s="15">
        <f t="shared" ca="1" si="92"/>
        <v>84599.289599226482</v>
      </c>
      <c r="BQ185" s="15">
        <f ca="1">Inputs!$B$20*EXP($B$10-0.5*C$7^2+C$7*AJ185)</f>
        <v>4470.3626181959498</v>
      </c>
      <c r="BR185" s="15">
        <f t="shared" ca="1" si="93"/>
        <v>4842.6349269711791</v>
      </c>
      <c r="BS185" s="15">
        <f t="shared" ca="1" si="94"/>
        <v>7069.2294296807022</v>
      </c>
      <c r="BT185" s="15">
        <f t="shared" ca="1" si="95"/>
        <v>11504.291181841045</v>
      </c>
      <c r="BU185" s="15">
        <f t="shared" ca="1" si="96"/>
        <v>15198.149287468385</v>
      </c>
      <c r="BV185" s="15">
        <f t="shared" ca="1" si="97"/>
        <v>19690.531039580528</v>
      </c>
      <c r="BW185" s="15">
        <f t="shared" ca="1" si="98"/>
        <v>32815.755169200558</v>
      </c>
      <c r="BX185" s="15">
        <f t="shared" ca="1" si="99"/>
        <v>50778.507641074553</v>
      </c>
      <c r="BY185" s="15">
        <f t="shared" ca="1" si="100"/>
        <v>81969.48685132731</v>
      </c>
      <c r="BZ185" s="15">
        <f t="shared" ca="1" si="101"/>
        <v>96724.018860456752</v>
      </c>
      <c r="CA185" s="15">
        <f t="shared" ca="1" si="102"/>
        <v>127255.90647828043</v>
      </c>
      <c r="CB185" s="15">
        <f ca="1">(AU185*DCF!C$10-DCF!C$5*MAX(AU185*DCF!C$10,0)-MAX(AU185-Inputs!$B$6,0)/Inputs!$B$10)*DCF!C$6</f>
        <v>1037.9213699715119</v>
      </c>
      <c r="CC185" s="15">
        <f ca="1">(AV185*DCF!D$10-DCF!D$5*MAX(AV185*DCF!D$10,0)-MAX(AV185-AU185,0)/Inputs!$B$10)*DCF!D$6</f>
        <v>1385.6166550469359</v>
      </c>
      <c r="CD185" s="15">
        <f ca="1">(AW185*DCF!E$10-DCF!E$5*MAX(AW185*DCF!E$10,0)-MAX(AW185-AV185,0)/Inputs!$B$10)*DCF!E$6</f>
        <v>1454.3243871417878</v>
      </c>
      <c r="CE185" s="15">
        <f ca="1">(AX185*DCF!F$10-DCF!F$5*MAX(AX185*DCF!F$10,0)-MAX(AX185-AW185,0)/Inputs!$B$10)*DCF!F$6</f>
        <v>1628.310940110485</v>
      </c>
      <c r="CF185" s="15">
        <f ca="1">(AY185*DCF!G$10-DCF!G$5*MAX(AY185*DCF!G$10,0)-MAX(AY185-AX185,0)/Inputs!$B$10)*DCF!G$6</f>
        <v>1731.741707100015</v>
      </c>
      <c r="CG185" s="15">
        <f ca="1">(AZ185*DCF!H$10-DCF!H$5*MAX(AZ185*DCF!H$10,0)-MAX(AZ185-AY185,0)/Inputs!$B$10)*DCF!H$6</f>
        <v>1880.4064702566304</v>
      </c>
      <c r="CH185" s="15">
        <f ca="1">(BA185*DCF!I$10-DCF!I$5*MAX(BA185*DCF!I$10,0)-MAX(BA185-AZ185,0)/Inputs!$B$10)*DCF!I$6</f>
        <v>2597.5723732155616</v>
      </c>
      <c r="CI185" s="15">
        <f ca="1">(BB185*DCF!J$10-DCF!J$5*MAX(BB185*DCF!J$10,0)-MAX(BB185-BA185,0)/Inputs!$B$10)*DCF!J$6</f>
        <v>3369.8552717090292</v>
      </c>
      <c r="CJ185" s="15">
        <f ca="1">(BC185*DCF!K$10-DCF!K$5*MAX(BC185*DCF!K$10,0)-MAX(BC185-BB185,0)/Inputs!$B$10)*DCF!K$6</f>
        <v>3937.7190965371083</v>
      </c>
      <c r="CK185" s="15">
        <f ca="1">(BD185*DCF!L$10-DCF!L$5*MAX(BD185*DCF!L$10,0)-MAX(BD185-BC185,0)/Inputs!$B$10)*DCF!L$6</f>
        <v>5023.4189146672552</v>
      </c>
      <c r="CL185" s="15">
        <f ca="1">(BE185*DCF!M$10-DCF!M$5*MAX(BE185*DCF!M$10,0)-MAX(BE185-BD185,0)/Inputs!$B$10)*DCF!M$6</f>
        <v>5977.4214636151346</v>
      </c>
      <c r="CM185" s="15">
        <f ca="1">(BF185*DCF!C$28-DCF!C$5*MAX(BF185*DCF!C$28,0)-MAX(BF185-Inputs!$B$13,0)/Inputs!$B$17)*DCF!C$6</f>
        <v>3728.451846124522</v>
      </c>
      <c r="CN185" s="15">
        <f ca="1">(BG185*DCF!D$28-DCF!D$5*MAX(BG185*DCF!D$28,0)-MAX(BG185-BF185,0)/Inputs!$B$17)*DCF!D$6</f>
        <v>4557.1402089177445</v>
      </c>
      <c r="CO185" s="15">
        <f ca="1">(BH185*DCF!E$28-DCF!E$5*MAX(BH185*DCF!E$28,0)-MAX(BH185-BG185,0)/Inputs!$B$17)*DCF!E$6</f>
        <v>5091.7514039265188</v>
      </c>
      <c r="CP185" s="15">
        <f ca="1">(BI185*DCF!F$28-DCF!F$5*MAX(BI185*DCF!F$28,0)-MAX(BI185-BH185,0)/Inputs!$B$17)*DCF!F$6</f>
        <v>5670.235636925594</v>
      </c>
      <c r="CQ185" s="15">
        <f ca="1">(BJ185*DCF!G$28-DCF!G$5*MAX(BJ185*DCF!G$28,0)-MAX(BJ185-BI185,0)/Inputs!$B$17)*DCF!G$6</f>
        <v>7082.7675074425033</v>
      </c>
      <c r="CR185" s="15">
        <f ca="1">(BK185*DCF!H$28-DCF!H$5*MAX(BK185*DCF!H$28,0)-MAX(BK185-BJ185,0)/Inputs!$B$17)*DCF!H$6</f>
        <v>9567.4990495581369</v>
      </c>
      <c r="CS185" s="15">
        <f ca="1">(BL185*DCF!I$28-DCF!I$5*MAX(BL185*DCF!I$28,0)-MAX(BL185-BK185,0)/Inputs!$B$17)*DCF!I$6</f>
        <v>11261.309350918615</v>
      </c>
      <c r="CT185" s="15">
        <f ca="1">(BM185*DCF!J$28-DCF!J$5*MAX(BM185*DCF!J$28,0)-MAX(BM185-BL185,0)/Inputs!$B$17)*DCF!J$6</f>
        <v>12042.377153429177</v>
      </c>
      <c r="CU185" s="15">
        <f ca="1">(BN185*DCF!K$28-DCF!K$5*MAX(BN185*DCF!K$28,0)-MAX(BN185-BM185,0)/Inputs!$B$17)*DCF!K$6</f>
        <v>12529.896034834288</v>
      </c>
      <c r="CV185" s="15">
        <f ca="1">(BO185*DCF!L$28-DCF!L$5*MAX(BO185*DCF!L$28,0)-MAX(BO185-BN185,0)/Inputs!$B$17)*DCF!L$6</f>
        <v>13110.774180225604</v>
      </c>
      <c r="CW185" s="15">
        <f ca="1">(BP185*DCF!M$28-DCF!M$5*MAX(BP185*DCF!M$28,0)-MAX(BP185-BO185,0)/Inputs!$B$17)*DCF!M$6</f>
        <v>14593.501637130268</v>
      </c>
      <c r="CX185" s="15">
        <f ca="1">(BQ185*DCF!C$46-DCF!C$5*MAX(BQ185*DCF!C$46,0)-MAX(BQ185-Inputs!$B$20,0)/Inputs!$B$24)*DCF!C$6</f>
        <v>-1618.7269872027366</v>
      </c>
      <c r="CY185" s="15">
        <f ca="1">(BR185*DCF!D$46-DCF!D$5*MAX(BR185*DCF!D$46,0)-MAX(BR185-BQ185,0)/Inputs!$B$24)*DCF!D$6</f>
        <v>-985.3703543413003</v>
      </c>
      <c r="CZ185" s="15">
        <f ca="1">(BS185*DCF!E$46-DCF!E$5*MAX(BS185*DCF!E$46,0)-MAX(BS185-BR185,0)/Inputs!$B$24)*DCF!E$6</f>
        <v>-1713.6109443025978</v>
      </c>
      <c r="DA185" s="15">
        <f ca="1">(BT185*DCF!F$46-DCF!F$5*MAX(BT185*DCF!F$46,0)-MAX(BT185-BS185,0)/Inputs!$B$24)*DCF!F$6</f>
        <v>-2452.7614064976533</v>
      </c>
      <c r="DB185" s="15">
        <f ca="1">(BU185*DCF!G$46-DCF!G$5*MAX(BU185*DCF!G$46,0)-MAX(BU185-BT185,0)/Inputs!$B$24)*DCF!G$6</f>
        <v>-1753.7765991620784</v>
      </c>
      <c r="DC185" s="15">
        <f ca="1">(BV185*DCF!H$46-DCF!H$5*MAX(BV185*DCF!H$46,0)-MAX(BV185-BU185,0)/Inputs!$B$24)*DCF!H$6</f>
        <v>-1395.980104189176</v>
      </c>
      <c r="DD185" s="15">
        <f ca="1">(BW185*DCF!I$46-DCF!I$5*MAX(BW185*DCF!I$46,0)-MAX(BW185-BV185,0)/Inputs!$B$24)*DCF!I$6</f>
        <v>-3009.8515070704575</v>
      </c>
      <c r="DE185" s="15">
        <f ca="1">(BX185*DCF!J$46-DCF!J$5*MAX(BX185*DCF!J$46,0)-MAX(BX185-BW185,0)/Inputs!$B$24)*DCF!J$6</f>
        <v>-2633.4105508124476</v>
      </c>
      <c r="DF185" s="15">
        <f ca="1">(BY185*DCF!K$46-DCF!K$5*MAX(BY185*DCF!K$46,0)-MAX(BY185-BX185,0)/Inputs!$B$24)*DCF!K$6</f>
        <v>-2958.5886466192346</v>
      </c>
      <c r="DG185" s="15">
        <f ca="1">(BZ185*DCF!L$46-DCF!L$5*MAX(BZ185*DCF!L$46,0)-MAX(BZ185-BY185,0)/Inputs!$B$24)*DCF!L$6</f>
        <v>3347.0849834991741</v>
      </c>
      <c r="DH185" s="15">
        <f ca="1">(CA185*DCF!M$46-DCF!M$5*MAX(CA185*DCF!M$46,0)-MAX(CA185-BZ185,0)/Inputs!$B$24)*DCF!M$6</f>
        <v>3593.4831599747595</v>
      </c>
      <c r="DI185" s="15">
        <f ca="1">SUM(CB185:CL185)+BE185*DCF!M$10*(1+Inputs!$B$30)*(1-Inputs!$B$33)*(1-Inputs!$B$30/Inputs!$B$31)/(Inputs!$B$29-Inputs!$B$30)*DCF!M$6</f>
        <v>160973.08535957153</v>
      </c>
      <c r="DJ185" s="15">
        <f ca="1">SUM(CM185:CW185)+BP185*DCF!M$28*(1+Inputs!$B$30)*(1-Inputs!$B$33)*(1-Inputs!$B$30/Inputs!$B$31)/(Inputs!$B$29-Inputs!$B$30)*DCF!M$6</f>
        <v>413156.95956201688</v>
      </c>
      <c r="DK185" s="15">
        <f ca="1">SUM(CX185:DH185)+CA185*DCF!M$46*(1+Inputs!$B$30)*(1-Inputs!$B$33)*(1-Inputs!$B$30/Inputs!$B$31)/(Inputs!$B$29-Inputs!$B$30)*DCF!M$6</f>
        <v>185171.19688450269</v>
      </c>
      <c r="DM185" s="15">
        <f ca="1">DI185+DJ185+DK185+Inputs!$B$34+Inputs!$B$36-Inputs!$B$35</f>
        <v>836152.24180609104</v>
      </c>
    </row>
    <row r="186" spans="1:117" x14ac:dyDescent="0.75">
      <c r="A186" s="11">
        <v>173</v>
      </c>
      <c r="C186" s="23">
        <f t="shared" ca="1" si="107"/>
        <v>1.6152220063997054</v>
      </c>
      <c r="D186" s="23">
        <f t="shared" ca="1" si="107"/>
        <v>1.5475050102619756</v>
      </c>
      <c r="E186" s="23">
        <f t="shared" ca="1" si="107"/>
        <v>-0.94978597089211403</v>
      </c>
      <c r="F186" s="23">
        <f t="shared" ca="1" si="107"/>
        <v>0.99854414336335873</v>
      </c>
      <c r="G186" s="23">
        <f t="shared" ca="1" si="107"/>
        <v>-2.6165598941587773</v>
      </c>
      <c r="H186" s="23">
        <f t="shared" ca="1" si="107"/>
        <v>0.98800267655583651</v>
      </c>
      <c r="I186" s="23">
        <f t="shared" ca="1" si="107"/>
        <v>7.6153197008749798E-2</v>
      </c>
      <c r="J186" s="23">
        <f t="shared" ca="1" si="107"/>
        <v>0.51165162147015042</v>
      </c>
      <c r="K186" s="23">
        <f t="shared" ca="1" si="107"/>
        <v>0.88693436347863241</v>
      </c>
      <c r="L186" s="23">
        <f t="shared" ca="1" si="107"/>
        <v>1.2774071001902294</v>
      </c>
      <c r="M186" s="23">
        <f t="shared" ca="1" si="107"/>
        <v>-3.246791377217396</v>
      </c>
      <c r="N186" s="23">
        <f ca="1">SQRT(Inputs!$B$38)*C186+SQRT(1-Inputs!$B$38)*_xlfn.NORM.S.INV(RAND())</f>
        <v>0.55746697092930775</v>
      </c>
      <c r="O186" s="23">
        <f ca="1">SQRT(Inputs!$B$38)*D186+SQRT(1-Inputs!$B$38)*_xlfn.NORM.S.INV(RAND())</f>
        <v>1.2217554398339763</v>
      </c>
      <c r="P186" s="23">
        <f ca="1">SQRT(Inputs!$B$38)*E186+SQRT(1-Inputs!$B$38)*_xlfn.NORM.S.INV(RAND())</f>
        <v>-1.1974055905297756</v>
      </c>
      <c r="Q186" s="23">
        <f ca="1">SQRT(Inputs!$B$38)*F186+SQRT(1-Inputs!$B$38)*_xlfn.NORM.S.INV(RAND())</f>
        <v>0.68610046092858656</v>
      </c>
      <c r="R186" s="23">
        <f ca="1">SQRT(Inputs!$B$38)*G186+SQRT(1-Inputs!$B$38)*_xlfn.NORM.S.INV(RAND())</f>
        <v>-1.4466992213211622</v>
      </c>
      <c r="S186" s="23">
        <f ca="1">SQRT(Inputs!$B$38)*H186+SQRT(1-Inputs!$B$38)*_xlfn.NORM.S.INV(RAND())</f>
        <v>0.57321899830884127</v>
      </c>
      <c r="T186" s="23">
        <f ca="1">SQRT(Inputs!$B$38)*I186+SQRT(1-Inputs!$B$38)*_xlfn.NORM.S.INV(RAND())</f>
        <v>0.43421055919784296</v>
      </c>
      <c r="U186" s="23">
        <f ca="1">SQRT(Inputs!$B$38)*J186+SQRT(1-Inputs!$B$38)*_xlfn.NORM.S.INV(RAND())</f>
        <v>0.57425028738448636</v>
      </c>
      <c r="V186" s="23">
        <f ca="1">SQRT(Inputs!$B$38)*K186+SQRT(1-Inputs!$B$38)*_xlfn.NORM.S.INV(RAND())</f>
        <v>0.4910496212619983</v>
      </c>
      <c r="W186" s="23">
        <f ca="1">SQRT(Inputs!$B$38)*L186+SQRT(1-Inputs!$B$38)*_xlfn.NORM.S.INV(RAND())</f>
        <v>0.112862532817529</v>
      </c>
      <c r="X186" s="23">
        <f ca="1">SQRT(Inputs!$B$38)*M186+SQRT(1-Inputs!$B$38)*_xlfn.NORM.S.INV(RAND())</f>
        <v>-0.34369627128847657</v>
      </c>
      <c r="Y186" s="23">
        <f ca="1">SQRT(Inputs!$B$38)*C186+SQRT(1-Inputs!$B$38)*_xlfn.NORM.S.INV(RAND())</f>
        <v>2.6815195405054402</v>
      </c>
      <c r="Z186" s="23">
        <f ca="1">SQRT(Inputs!$B$38)*D186+SQRT(1-Inputs!$B$38)*_xlfn.NORM.S.INV(RAND())</f>
        <v>0.76126211971703817</v>
      </c>
      <c r="AA186" s="23">
        <f ca="1">SQRT(Inputs!$B$38)*E186+SQRT(1-Inputs!$B$38)*_xlfn.NORM.S.INV(RAND())</f>
        <v>-0.71620531051436198</v>
      </c>
      <c r="AB186" s="23">
        <f ca="1">SQRT(Inputs!$B$38)*F186+SQRT(1-Inputs!$B$38)*_xlfn.NORM.S.INV(RAND())</f>
        <v>-6.2191625430455977E-2</v>
      </c>
      <c r="AC186" s="23">
        <f ca="1">SQRT(Inputs!$B$38)*G186+SQRT(1-Inputs!$B$38)*_xlfn.NORM.S.INV(RAND())</f>
        <v>-1.347983227147227</v>
      </c>
      <c r="AD186" s="23">
        <f ca="1">SQRT(Inputs!$B$38)*H186+SQRT(1-Inputs!$B$38)*_xlfn.NORM.S.INV(RAND())</f>
        <v>-0.38626708207499261</v>
      </c>
      <c r="AE186" s="23">
        <f ca="1">SQRT(Inputs!$B$38)*I186+SQRT(1-Inputs!$B$38)*_xlfn.NORM.S.INV(RAND())</f>
        <v>1.4802916845522291</v>
      </c>
      <c r="AF186" s="23">
        <f ca="1">SQRT(Inputs!$B$38)*J186+SQRT(1-Inputs!$B$38)*_xlfn.NORM.S.INV(RAND())</f>
        <v>-1.3880501028216345</v>
      </c>
      <c r="AG186" s="23">
        <f ca="1">SQRT(Inputs!$B$38)*K186+SQRT(1-Inputs!$B$38)*_xlfn.NORM.S.INV(RAND())</f>
        <v>-0.59555562895817626</v>
      </c>
      <c r="AH186" s="23">
        <f ca="1">SQRT(Inputs!$B$38)*L186+SQRT(1-Inputs!$B$38)*_xlfn.NORM.S.INV(RAND())</f>
        <v>0.19473342230363799</v>
      </c>
      <c r="AI186" s="23">
        <f ca="1">SQRT(Inputs!$B$38)*M186+SQRT(1-Inputs!$B$38)*_xlfn.NORM.S.INV(RAND())</f>
        <v>-2.2485932981434007</v>
      </c>
      <c r="AJ186" s="23">
        <f ca="1">SQRT(Inputs!$B$38)*C186+SQRT(1-Inputs!$B$38)*_xlfn.NORM.S.INV(RAND())</f>
        <v>0.35889937992060938</v>
      </c>
      <c r="AK186" s="23">
        <f ca="1">SQRT(Inputs!$B$38)*D186+SQRT(1-Inputs!$B$38)*_xlfn.NORM.S.INV(RAND())</f>
        <v>0.51285466755789022</v>
      </c>
      <c r="AL186" s="23">
        <f ca="1">SQRT(Inputs!$B$38)*E186+SQRT(1-Inputs!$B$38)*_xlfn.NORM.S.INV(RAND())</f>
        <v>0.69464779113546604</v>
      </c>
      <c r="AM186" s="23">
        <f ca="1">SQRT(Inputs!$B$38)*F186+SQRT(1-Inputs!$B$38)*_xlfn.NORM.S.INV(RAND())</f>
        <v>1.1400450054333122</v>
      </c>
      <c r="AN186" s="23">
        <f ca="1">SQRT(Inputs!$B$38)*G186+SQRT(1-Inputs!$B$38)*_xlfn.NORM.S.INV(RAND())</f>
        <v>-1.9642229751563152</v>
      </c>
      <c r="AO186" s="23">
        <f ca="1">SQRT(Inputs!$B$38)*H186+SQRT(1-Inputs!$B$38)*_xlfn.NORM.S.INV(RAND())</f>
        <v>-0.46626401701634745</v>
      </c>
      <c r="AP186" s="23">
        <f ca="1">SQRT(Inputs!$B$38)*I186+SQRT(1-Inputs!$B$38)*_xlfn.NORM.S.INV(RAND())</f>
        <v>-0.82140128824840863</v>
      </c>
      <c r="AQ186" s="23">
        <f ca="1">SQRT(Inputs!$B$38)*J186+SQRT(1-Inputs!$B$38)*_xlfn.NORM.S.INV(RAND())</f>
        <v>-0.30440644991960947</v>
      </c>
      <c r="AR186" s="23">
        <f ca="1">SQRT(Inputs!$B$38)*K186+SQRT(1-Inputs!$B$38)*_xlfn.NORM.S.INV(RAND())</f>
        <v>1.4244952852595638</v>
      </c>
      <c r="AS186" s="23">
        <f ca="1">SQRT(Inputs!$B$38)*L186+SQRT(1-Inputs!$B$38)*_xlfn.NORM.S.INV(RAND())</f>
        <v>0.23988015179648314</v>
      </c>
      <c r="AT186" s="23">
        <f ca="1">SQRT(Inputs!$B$38)*M186+SQRT(1-Inputs!$B$38)*_xlfn.NORM.S.INV(RAND())</f>
        <v>-2.393283062481196</v>
      </c>
      <c r="AU186" s="15">
        <f ca="1">Inputs!$B$6*EXP($B$8-0.5*C$5^2+C$5*N186)</f>
        <v>5430.8520133494458</v>
      </c>
      <c r="AV186" s="15">
        <f t="shared" ca="1" si="73"/>
        <v>7911.489448648681</v>
      </c>
      <c r="AW186" s="15">
        <f t="shared" ca="1" si="74"/>
        <v>8207.9584563709359</v>
      </c>
      <c r="AX186" s="15">
        <f t="shared" ca="1" si="75"/>
        <v>10917.955392127627</v>
      </c>
      <c r="AY186" s="15">
        <f t="shared" ca="1" si="76"/>
        <v>11268.644716213774</v>
      </c>
      <c r="AZ186" s="15">
        <f t="shared" ca="1" si="77"/>
        <v>14679.846296294192</v>
      </c>
      <c r="BA186" s="15">
        <f t="shared" ca="1" si="78"/>
        <v>18799.591844274782</v>
      </c>
      <c r="BB186" s="15">
        <f t="shared" ca="1" si="79"/>
        <v>24379.489863015133</v>
      </c>
      <c r="BC186" s="15">
        <f t="shared" ca="1" si="80"/>
        <v>31308.080968255665</v>
      </c>
      <c r="BD186" s="15">
        <f t="shared" ca="1" si="81"/>
        <v>38762.392054799799</v>
      </c>
      <c r="BE186" s="15">
        <f t="shared" ca="1" si="82"/>
        <v>46034.485932641299</v>
      </c>
      <c r="BF186" s="15">
        <f ca="1">Inputs!$B$13*EXP($B$9-0.5*C$6^2+C$6*Y186)</f>
        <v>23535.713895994166</v>
      </c>
      <c r="BG186" s="15">
        <f t="shared" ca="1" si="83"/>
        <v>32907.269587360715</v>
      </c>
      <c r="BH186" s="15">
        <f t="shared" ca="1" si="84"/>
        <v>35703.330622756548</v>
      </c>
      <c r="BI186" s="15">
        <f t="shared" ca="1" si="85"/>
        <v>43289.865133694359</v>
      </c>
      <c r="BJ186" s="15">
        <f t="shared" ca="1" si="86"/>
        <v>43698.618562154224</v>
      </c>
      <c r="BK186" s="15">
        <f t="shared" ca="1" si="87"/>
        <v>50884.277422463216</v>
      </c>
      <c r="BL186" s="15">
        <f t="shared" ca="1" si="88"/>
        <v>75723.085984081263</v>
      </c>
      <c r="BM186" s="15">
        <f t="shared" ca="1" si="89"/>
        <v>78337.420300502345</v>
      </c>
      <c r="BN186" s="15">
        <f t="shared" ca="1" si="90"/>
        <v>89708.796275604545</v>
      </c>
      <c r="BO186" s="15">
        <f t="shared" ca="1" si="91"/>
        <v>112904.40213275465</v>
      </c>
      <c r="BP186" s="15">
        <f t="shared" ca="1" si="92"/>
        <v>107711.74382929846</v>
      </c>
      <c r="BQ186" s="15">
        <f ca="1">Inputs!$B$20*EXP($B$10-0.5*C$7^2+C$7*AJ186)</f>
        <v>4871.8259420208014</v>
      </c>
      <c r="BR186" s="15">
        <f t="shared" ca="1" si="93"/>
        <v>7779.7384030599387</v>
      </c>
      <c r="BS186" s="15">
        <f t="shared" ca="1" si="94"/>
        <v>13005.793013286975</v>
      </c>
      <c r="BT186" s="15">
        <f t="shared" ca="1" si="95"/>
        <v>24183.398462583897</v>
      </c>
      <c r="BU186" s="15">
        <f t="shared" ca="1" si="96"/>
        <v>20836.764878178459</v>
      </c>
      <c r="BV186" s="15">
        <f t="shared" ca="1" si="97"/>
        <v>26099.096365620553</v>
      </c>
      <c r="BW186" s="15">
        <f t="shared" ca="1" si="98"/>
        <v>30608.081711332201</v>
      </c>
      <c r="BX186" s="15">
        <f t="shared" ca="1" si="99"/>
        <v>40275.912128878372</v>
      </c>
      <c r="BY186" s="15">
        <f t="shared" ca="1" si="100"/>
        <v>74113.834597758163</v>
      </c>
      <c r="BZ186" s="15">
        <f t="shared" ca="1" si="101"/>
        <v>108680.55757676033</v>
      </c>
      <c r="CA186" s="15">
        <f t="shared" ca="1" si="102"/>
        <v>99777.817607354227</v>
      </c>
      <c r="CB186" s="15">
        <f ca="1">(AU186*DCF!C$10-DCF!C$5*MAX(AU186*DCF!C$10,0)-MAX(AU186-Inputs!$B$6,0)/Inputs!$B$10)*DCF!C$6</f>
        <v>1039.7330122756071</v>
      </c>
      <c r="CC186" s="15">
        <f ca="1">(AV186*DCF!D$10-DCF!D$5*MAX(AV186*DCF!D$10,0)-MAX(AV186-AU186,0)/Inputs!$B$10)*DCF!D$6</f>
        <v>1323.5334388224942</v>
      </c>
      <c r="CD186" s="15">
        <f ca="1">(AW186*DCF!E$10-DCF!E$5*MAX(AW186*DCF!E$10,0)-MAX(AW186-AV186,0)/Inputs!$B$10)*DCF!E$6</f>
        <v>1828.3098500561844</v>
      </c>
      <c r="CE186" s="15">
        <f ca="1">(AX186*DCF!F$10-DCF!F$5*MAX(AX186*DCF!F$10,0)-MAX(AX186-AW186,0)/Inputs!$B$10)*DCF!F$6</f>
        <v>1819.489088712033</v>
      </c>
      <c r="CF186" s="15">
        <f ca="1">(AY186*DCF!G$10-DCF!G$5*MAX(AY186*DCF!G$10,0)-MAX(AY186-AX186,0)/Inputs!$B$10)*DCF!G$6</f>
        <v>2254.3813014490534</v>
      </c>
      <c r="CG186" s="15">
        <f ca="1">(AZ186*DCF!H$10-DCF!H$5*MAX(AZ186*DCF!H$10,0)-MAX(AZ186-AY186,0)/Inputs!$B$10)*DCF!H$6</f>
        <v>2244.3826935963625</v>
      </c>
      <c r="CH186" s="15">
        <f ca="1">(BA186*DCF!I$10-DCF!I$5*MAX(BA186*DCF!I$10,0)-MAX(BA186-AZ186,0)/Inputs!$B$10)*DCF!I$6</f>
        <v>2758.2170060433059</v>
      </c>
      <c r="CI186" s="15">
        <f ca="1">(BB186*DCF!J$10-DCF!J$5*MAX(BB186*DCF!J$10,0)-MAX(BB186-BA186,0)/Inputs!$B$10)*DCF!J$6</f>
        <v>3338.0354334160456</v>
      </c>
      <c r="CJ186" s="15">
        <f ca="1">(BC186*DCF!K$10-DCF!K$5*MAX(BC186*DCF!K$10,0)-MAX(BC186-BB186,0)/Inputs!$B$10)*DCF!K$6</f>
        <v>4070.2009430179951</v>
      </c>
      <c r="CK186" s="15">
        <f ca="1">(BD186*DCF!L$10-DCF!L$5*MAX(BD186*DCF!L$10,0)-MAX(BD186-BC186,0)/Inputs!$B$10)*DCF!L$6</f>
        <v>4882.1427069356996</v>
      </c>
      <c r="CL186" s="15">
        <f ca="1">(BE186*DCF!M$10-DCF!M$5*MAX(BE186*DCF!M$10,0)-MAX(BE186-BD186,0)/Inputs!$B$10)*DCF!M$6</f>
        <v>5627.3320619232027</v>
      </c>
      <c r="CM186" s="15">
        <f ca="1">(BF186*DCF!C$28-DCF!C$5*MAX(BF186*DCF!C$28,0)-MAX(BF186-Inputs!$B$13,0)/Inputs!$B$17)*DCF!C$6</f>
        <v>4377.237933605963</v>
      </c>
      <c r="CN186" s="15">
        <f ca="1">(BG186*DCF!D$28-DCF!D$5*MAX(BG186*DCF!D$28,0)-MAX(BG186-BF186,0)/Inputs!$B$17)*DCF!D$6</f>
        <v>7692.5673492379983</v>
      </c>
      <c r="CO186" s="15">
        <f ca="1">(BH186*DCF!E$28-DCF!E$5*MAX(BH186*DCF!E$28,0)-MAX(BH186-BG186,0)/Inputs!$B$17)*DCF!E$6</f>
        <v>9560.7538387969726</v>
      </c>
      <c r="CP186" s="15">
        <f ca="1">(BI186*DCF!F$28-DCF!F$5*MAX(BI186*DCF!F$28,0)-MAX(BI186-BH186,0)/Inputs!$B$17)*DCF!F$6</f>
        <v>10370.809569372228</v>
      </c>
      <c r="CQ186" s="15">
        <f ca="1">(BJ186*DCF!G$28-DCF!G$5*MAX(BJ186*DCF!G$28,0)-MAX(BJ186-BI186,0)/Inputs!$B$17)*DCF!G$6</f>
        <v>11269.18983773846</v>
      </c>
      <c r="CR186" s="15">
        <f ca="1">(BK186*DCF!H$28-DCF!H$5*MAX(BK186*DCF!H$28,0)-MAX(BK186-BJ186,0)/Inputs!$B$17)*DCF!H$6</f>
        <v>11467.793467187546</v>
      </c>
      <c r="CS186" s="15">
        <f ca="1">(BL186*DCF!I$28-DCF!I$5*MAX(BL186*DCF!I$28,0)-MAX(BL186-BK186,0)/Inputs!$B$17)*DCF!I$6</f>
        <v>14241.383129980512</v>
      </c>
      <c r="CT186" s="15">
        <f ca="1">(BM186*DCF!J$28-DCF!J$5*MAX(BM186*DCF!J$28,0)-MAX(BM186-BL186,0)/Inputs!$B$17)*DCF!J$6</f>
        <v>17129.108645055705</v>
      </c>
      <c r="CU186" s="15">
        <f ca="1">(BN186*DCF!K$28-DCF!K$5*MAX(BN186*DCF!K$28,0)-MAX(BN186-BM186,0)/Inputs!$B$17)*DCF!K$6</f>
        <v>17552.151534943463</v>
      </c>
      <c r="CV186" s="15">
        <f ca="1">(BO186*DCF!L$28-DCF!L$5*MAX(BO186*DCF!L$28,0)-MAX(BO186-BN186,0)/Inputs!$B$17)*DCF!L$6</f>
        <v>19902.176593535471</v>
      </c>
      <c r="CW186" s="15">
        <f ca="1">(BP186*DCF!M$28-DCF!M$5*MAX(BP186*DCF!M$28,0)-MAX(BP186-BO186,0)/Inputs!$B$17)*DCF!M$6</f>
        <v>20266.02693736165</v>
      </c>
      <c r="CX186" s="15">
        <f ca="1">(BQ186*DCF!C$46-DCF!C$5*MAX(BQ186*DCF!C$46,0)-MAX(BQ186-Inputs!$B$20,0)/Inputs!$B$24)*DCF!C$6</f>
        <v>-1896.8770960883151</v>
      </c>
      <c r="CY186" s="15">
        <f ca="1">(BR186*DCF!D$46-DCF!D$5*MAX(BR186*DCF!D$46,0)-MAX(BR186-BQ186,0)/Inputs!$B$24)*DCF!D$6</f>
        <v>-2568.602028817952</v>
      </c>
      <c r="CZ186" s="15">
        <f ca="1">(BS186*DCF!E$46-DCF!E$5*MAX(BS186*DCF!E$46,0)-MAX(BS186-BR186,0)/Inputs!$B$24)*DCF!E$6</f>
        <v>-3597.924524949437</v>
      </c>
      <c r="DA186" s="15">
        <f ca="1">(BT186*DCF!F$46-DCF!F$5*MAX(BT186*DCF!F$46,0)-MAX(BT186-BS186,0)/Inputs!$B$24)*DCF!F$6</f>
        <v>-5831.307470305911</v>
      </c>
      <c r="DB186" s="15">
        <f ca="1">(BU186*DCF!G$46-DCF!G$5*MAX(BU186*DCF!G$46,0)-MAX(BU186-BT186,0)/Inputs!$B$24)*DCF!G$6</f>
        <v>-700.90760208130473</v>
      </c>
      <c r="DC186" s="15">
        <f ca="1">(BV186*DCF!H$46-DCF!H$5*MAX(BV186*DCF!H$46,0)-MAX(BV186-BU186,0)/Inputs!$B$24)*DCF!H$6</f>
        <v>-1635.2372668826597</v>
      </c>
      <c r="DD186" s="15">
        <f ca="1">(BW186*DCF!I$46-DCF!I$5*MAX(BW186*DCF!I$46,0)-MAX(BW186-BV186,0)/Inputs!$B$24)*DCF!I$6</f>
        <v>-587.44975023930192</v>
      </c>
      <c r="DE186" s="15">
        <f ca="1">(BX186*DCF!J$46-DCF!J$5*MAX(BX186*DCF!J$46,0)-MAX(BX186-BW186,0)/Inputs!$B$24)*DCF!J$6</f>
        <v>-874.28757188643908</v>
      </c>
      <c r="DF186" s="15">
        <f ca="1">(BY186*DCF!K$46-DCF!K$5*MAX(BY186*DCF!K$46,0)-MAX(BY186-BX186,0)/Inputs!$B$24)*DCF!K$6</f>
        <v>-4055.7602743585644</v>
      </c>
      <c r="DG186" s="15">
        <f ca="1">(BZ186*DCF!L$46-DCF!L$5*MAX(BZ186*DCF!L$46,0)-MAX(BZ186-BY186,0)/Inputs!$B$24)*DCF!L$6</f>
        <v>-309.97959609476868</v>
      </c>
      <c r="DH186" s="15">
        <f ca="1">(CA186*DCF!M$46-DCF!M$5*MAX(CA186*DCF!M$46,0)-MAX(CA186-BZ186,0)/Inputs!$B$24)*DCF!M$6</f>
        <v>7822.1892196299668</v>
      </c>
      <c r="DI186" s="15">
        <f ca="1">SUM(CB186:CL186)+BE186*DCF!M$10*(1+Inputs!$B$30)*(1-Inputs!$B$33)*(1-Inputs!$B$30/Inputs!$B$31)/(Inputs!$B$29-Inputs!$B$30)*DCF!M$6</f>
        <v>159300.34062984513</v>
      </c>
      <c r="DJ186" s="15">
        <f ca="1">SUM(CM186:CW186)+BP186*DCF!M$28*(1+Inputs!$B$30)*(1-Inputs!$B$33)*(1-Inputs!$B$30/Inputs!$B$31)/(Inputs!$B$29-Inputs!$B$30)*DCF!M$6</f>
        <v>543513.47539320937</v>
      </c>
      <c r="DK186" s="15">
        <f ca="1">SUM(CX186:DH186)+CA186*DCF!M$46*(1+Inputs!$B$30)*(1-Inputs!$B$33)*(1-Inputs!$B$30/Inputs!$B$31)/(Inputs!$B$29-Inputs!$B$30)*DCF!M$6</f>
        <v>140032.18149698721</v>
      </c>
      <c r="DM186" s="15">
        <f ca="1">DI186+DJ186+DK186+Inputs!$B$34+Inputs!$B$36-Inputs!$B$35</f>
        <v>919696.99752004177</v>
      </c>
    </row>
    <row r="187" spans="1:117" x14ac:dyDescent="0.75">
      <c r="A187" s="11">
        <v>174</v>
      </c>
      <c r="C187" s="23">
        <f t="shared" ca="1" si="107"/>
        <v>0.59890164012848457</v>
      </c>
      <c r="D187" s="23">
        <f t="shared" ca="1" si="107"/>
        <v>-0.34446530154534311</v>
      </c>
      <c r="E187" s="23">
        <f t="shared" ca="1" si="107"/>
        <v>-0.76031686163897561</v>
      </c>
      <c r="F187" s="23">
        <f t="shared" ca="1" si="107"/>
        <v>-1.0674009035259493</v>
      </c>
      <c r="G187" s="23">
        <f t="shared" ca="1" si="107"/>
        <v>-0.31663187690950029</v>
      </c>
      <c r="H187" s="23">
        <f t="shared" ca="1" si="107"/>
        <v>1.0989921016590145</v>
      </c>
      <c r="I187" s="23">
        <f t="shared" ca="1" si="107"/>
        <v>0.31660581237026564</v>
      </c>
      <c r="J187" s="23">
        <f t="shared" ca="1" si="107"/>
        <v>0.85811256580657902</v>
      </c>
      <c r="K187" s="23">
        <f t="shared" ca="1" si="107"/>
        <v>-0.52307652675799643</v>
      </c>
      <c r="L187" s="23">
        <f t="shared" ca="1" si="107"/>
        <v>-0.89595864637607681</v>
      </c>
      <c r="M187" s="23">
        <f t="shared" ca="1" si="107"/>
        <v>0.26447990893251422</v>
      </c>
      <c r="N187" s="23">
        <f ca="1">SQRT(Inputs!$B$38)*C187+SQRT(1-Inputs!$B$38)*_xlfn.NORM.S.INV(RAND())</f>
        <v>-0.52447462489520214</v>
      </c>
      <c r="O187" s="23">
        <f ca="1">SQRT(Inputs!$B$38)*D187+SQRT(1-Inputs!$B$38)*_xlfn.NORM.S.INV(RAND())</f>
        <v>0.26088787993780521</v>
      </c>
      <c r="P187" s="23">
        <f ca="1">SQRT(Inputs!$B$38)*E187+SQRT(1-Inputs!$B$38)*_xlfn.NORM.S.INV(RAND())</f>
        <v>0.44838782763035923</v>
      </c>
      <c r="Q187" s="23">
        <f ca="1">SQRT(Inputs!$B$38)*F187+SQRT(1-Inputs!$B$38)*_xlfn.NORM.S.INV(RAND())</f>
        <v>-0.30830695296709665</v>
      </c>
      <c r="R187" s="23">
        <f ca="1">SQRT(Inputs!$B$38)*G187+SQRT(1-Inputs!$B$38)*_xlfn.NORM.S.INV(RAND())</f>
        <v>-1.08425690571004</v>
      </c>
      <c r="S187" s="23">
        <f ca="1">SQRT(Inputs!$B$38)*H187+SQRT(1-Inputs!$B$38)*_xlfn.NORM.S.INV(RAND())</f>
        <v>-0.16616558196440334</v>
      </c>
      <c r="T187" s="23">
        <f ca="1">SQRT(Inputs!$B$38)*I187+SQRT(1-Inputs!$B$38)*_xlfn.NORM.S.INV(RAND())</f>
        <v>-0.51117963256801147</v>
      </c>
      <c r="U187" s="23">
        <f ca="1">SQRT(Inputs!$B$38)*J187+SQRT(1-Inputs!$B$38)*_xlfn.NORM.S.INV(RAND())</f>
        <v>-0.32801838009839168</v>
      </c>
      <c r="V187" s="23">
        <f ca="1">SQRT(Inputs!$B$38)*K187+SQRT(1-Inputs!$B$38)*_xlfn.NORM.S.INV(RAND())</f>
        <v>-0.50163199380525403</v>
      </c>
      <c r="W187" s="23">
        <f ca="1">SQRT(Inputs!$B$38)*L187+SQRT(1-Inputs!$B$38)*_xlfn.NORM.S.INV(RAND())</f>
        <v>0.41466478078678221</v>
      </c>
      <c r="X187" s="23">
        <f ca="1">SQRT(Inputs!$B$38)*M187+SQRT(1-Inputs!$B$38)*_xlfn.NORM.S.INV(RAND())</f>
        <v>-0.50876579701252789</v>
      </c>
      <c r="Y187" s="23">
        <f ca="1">SQRT(Inputs!$B$38)*C187+SQRT(1-Inputs!$B$38)*_xlfn.NORM.S.INV(RAND())</f>
        <v>-1.3718963220820612E-2</v>
      </c>
      <c r="Z187" s="23">
        <f ca="1">SQRT(Inputs!$B$38)*D187+SQRT(1-Inputs!$B$38)*_xlfn.NORM.S.INV(RAND())</f>
        <v>-0.48851291650245399</v>
      </c>
      <c r="AA187" s="23">
        <f ca="1">SQRT(Inputs!$B$38)*E187+SQRT(1-Inputs!$B$38)*_xlfn.NORM.S.INV(RAND())</f>
        <v>-0.59488647426200003</v>
      </c>
      <c r="AB187" s="23">
        <f ca="1">SQRT(Inputs!$B$38)*F187+SQRT(1-Inputs!$B$38)*_xlfn.NORM.S.INV(RAND())</f>
        <v>-0.9864642252543977</v>
      </c>
      <c r="AC187" s="23">
        <f ca="1">SQRT(Inputs!$B$38)*G187+SQRT(1-Inputs!$B$38)*_xlfn.NORM.S.INV(RAND())</f>
        <v>0.43476122353987895</v>
      </c>
      <c r="AD187" s="23">
        <f ca="1">SQRT(Inputs!$B$38)*H187+SQRT(1-Inputs!$B$38)*_xlfn.NORM.S.INV(RAND())</f>
        <v>0.81538963675741893</v>
      </c>
      <c r="AE187" s="23">
        <f ca="1">SQRT(Inputs!$B$38)*I187+SQRT(1-Inputs!$B$38)*_xlfn.NORM.S.INV(RAND())</f>
        <v>-0.17695606464631114</v>
      </c>
      <c r="AF187" s="23">
        <f ca="1">SQRT(Inputs!$B$38)*J187+SQRT(1-Inputs!$B$38)*_xlfn.NORM.S.INV(RAND())</f>
        <v>1.7510800155383077</v>
      </c>
      <c r="AG187" s="23">
        <f ca="1">SQRT(Inputs!$B$38)*K187+SQRT(1-Inputs!$B$38)*_xlfn.NORM.S.INV(RAND())</f>
        <v>0.4020983367786039</v>
      </c>
      <c r="AH187" s="23">
        <f ca="1">SQRT(Inputs!$B$38)*L187+SQRT(1-Inputs!$B$38)*_xlfn.NORM.S.INV(RAND())</f>
        <v>-1.3412747915272174</v>
      </c>
      <c r="AI187" s="23">
        <f ca="1">SQRT(Inputs!$B$38)*M187+SQRT(1-Inputs!$B$38)*_xlfn.NORM.S.INV(RAND())</f>
        <v>-0.80689043617401124</v>
      </c>
      <c r="AJ187" s="23">
        <f ca="1">SQRT(Inputs!$B$38)*C187+SQRT(1-Inputs!$B$38)*_xlfn.NORM.S.INV(RAND())</f>
        <v>1.0463864088636265</v>
      </c>
      <c r="AK187" s="23">
        <f ca="1">SQRT(Inputs!$B$38)*D187+SQRT(1-Inputs!$B$38)*_xlfn.NORM.S.INV(RAND())</f>
        <v>-0.35180807894471555</v>
      </c>
      <c r="AL187" s="23">
        <f ca="1">SQRT(Inputs!$B$38)*E187+SQRT(1-Inputs!$B$38)*_xlfn.NORM.S.INV(RAND())</f>
        <v>-0.72500222595164032</v>
      </c>
      <c r="AM187" s="23">
        <f ca="1">SQRT(Inputs!$B$38)*F187+SQRT(1-Inputs!$B$38)*_xlfn.NORM.S.INV(RAND())</f>
        <v>-1.4929558856030078</v>
      </c>
      <c r="AN187" s="23">
        <f ca="1">SQRT(Inputs!$B$38)*G187+SQRT(1-Inputs!$B$38)*_xlfn.NORM.S.INV(RAND())</f>
        <v>-0.19891569563423117</v>
      </c>
      <c r="AO187" s="23">
        <f ca="1">SQRT(Inputs!$B$38)*H187+SQRT(1-Inputs!$B$38)*_xlfn.NORM.S.INV(RAND())</f>
        <v>0.44309344733809752</v>
      </c>
      <c r="AP187" s="23">
        <f ca="1">SQRT(Inputs!$B$38)*I187+SQRT(1-Inputs!$B$38)*_xlfn.NORM.S.INV(RAND())</f>
        <v>1.6682493952772932</v>
      </c>
      <c r="AQ187" s="23">
        <f ca="1">SQRT(Inputs!$B$38)*J187+SQRT(1-Inputs!$B$38)*_xlfn.NORM.S.INV(RAND())</f>
        <v>7.6838377497166654E-2</v>
      </c>
      <c r="AR187" s="23">
        <f ca="1">SQRT(Inputs!$B$38)*K187+SQRT(1-Inputs!$B$38)*_xlfn.NORM.S.INV(RAND())</f>
        <v>-1.3974624193551775</v>
      </c>
      <c r="AS187" s="23">
        <f ca="1">SQRT(Inputs!$B$38)*L187+SQRT(1-Inputs!$B$38)*_xlfn.NORM.S.INV(RAND())</f>
        <v>-0.75244006436254462</v>
      </c>
      <c r="AT187" s="23">
        <f ca="1">SQRT(Inputs!$B$38)*M187+SQRT(1-Inputs!$B$38)*_xlfn.NORM.S.INV(RAND())</f>
        <v>-0.24089854809384489</v>
      </c>
      <c r="AU187" s="15">
        <f ca="1">Inputs!$B$6*EXP($B$8-0.5*C$5^2+C$5*N187)</f>
        <v>4558.3413428485937</v>
      </c>
      <c r="AV187" s="15">
        <f t="shared" ca="1" si="73"/>
        <v>5765.5500814531879</v>
      </c>
      <c r="AW187" s="15">
        <f t="shared" ca="1" si="74"/>
        <v>7468.3587397489837</v>
      </c>
      <c r="AX187" s="15">
        <f t="shared" ca="1" si="75"/>
        <v>8773.5854457529385</v>
      </c>
      <c r="AY187" s="15">
        <f t="shared" ca="1" si="76"/>
        <v>9446.9297430568186</v>
      </c>
      <c r="AZ187" s="15">
        <f t="shared" ca="1" si="77"/>
        <v>11344.359722890882</v>
      </c>
      <c r="BA187" s="15">
        <f t="shared" ca="1" si="78"/>
        <v>13159.396097417088</v>
      </c>
      <c r="BB187" s="15">
        <f t="shared" ca="1" si="79"/>
        <v>15590.240230282792</v>
      </c>
      <c r="BC187" s="15">
        <f t="shared" ca="1" si="80"/>
        <v>18191.522501800497</v>
      </c>
      <c r="BD187" s="15">
        <f t="shared" ca="1" si="81"/>
        <v>23167.688609847064</v>
      </c>
      <c r="BE187" s="15">
        <f t="shared" ca="1" si="82"/>
        <v>27103.538767991733</v>
      </c>
      <c r="BF187" s="15">
        <f ca="1">Inputs!$B$13*EXP($B$9-0.5*C$6^2+C$6*Y187)</f>
        <v>13793.454932600091</v>
      </c>
      <c r="BG187" s="15">
        <f t="shared" ca="1" si="83"/>
        <v>15392.2074299041</v>
      </c>
      <c r="BH187" s="15">
        <f t="shared" ca="1" si="84"/>
        <v>17039.486438102194</v>
      </c>
      <c r="BI187" s="15">
        <f t="shared" ca="1" si="85"/>
        <v>17920.483625628891</v>
      </c>
      <c r="BJ187" s="15">
        <f t="shared" ca="1" si="86"/>
        <v>23390.196647166551</v>
      </c>
      <c r="BK187" s="15">
        <f t="shared" ca="1" si="87"/>
        <v>32077.408591096802</v>
      </c>
      <c r="BL187" s="15">
        <f t="shared" ca="1" si="88"/>
        <v>38509.911510839891</v>
      </c>
      <c r="BM187" s="15">
        <f t="shared" ca="1" si="89"/>
        <v>58840.153949436499</v>
      </c>
      <c r="BN187" s="15">
        <f t="shared" ca="1" si="90"/>
        <v>75938.413951769951</v>
      </c>
      <c r="BO187" s="15">
        <f t="shared" ca="1" si="91"/>
        <v>79945.835503027556</v>
      </c>
      <c r="BP187" s="15">
        <f t="shared" ca="1" si="92"/>
        <v>89801.907924704574</v>
      </c>
      <c r="BQ187" s="15">
        <f ca="1">Inputs!$B$20*EXP($B$10-0.5*C$7^2+C$7*AJ187)</f>
        <v>6217.1310300764535</v>
      </c>
      <c r="BR187" s="15">
        <f t="shared" ca="1" si="93"/>
        <v>7544.0777835581521</v>
      </c>
      <c r="BS187" s="15">
        <f t="shared" ca="1" si="94"/>
        <v>8388.883214474974</v>
      </c>
      <c r="BT187" s="15">
        <f t="shared" ca="1" si="95"/>
        <v>7818.2276630347387</v>
      </c>
      <c r="BU187" s="15">
        <f t="shared" ca="1" si="96"/>
        <v>10325.965320345094</v>
      </c>
      <c r="BV187" s="15">
        <f t="shared" ca="1" si="97"/>
        <v>15874.598797977969</v>
      </c>
      <c r="BW187" s="15">
        <f t="shared" ca="1" si="98"/>
        <v>31532.423690743126</v>
      </c>
      <c r="BX187" s="15">
        <f t="shared" ca="1" si="99"/>
        <v>44787.790056151141</v>
      </c>
      <c r="BY187" s="15">
        <f t="shared" ca="1" si="100"/>
        <v>48032.310778561325</v>
      </c>
      <c r="BZ187" s="15">
        <f t="shared" ca="1" si="101"/>
        <v>58689.604001562737</v>
      </c>
      <c r="CA187" s="15">
        <f t="shared" ca="1" si="102"/>
        <v>78986.42562139142</v>
      </c>
      <c r="CB187" s="15">
        <f ca="1">(AU187*DCF!C$10-DCF!C$5*MAX(AU187*DCF!C$10,0)-MAX(AU187-Inputs!$B$6,0)/Inputs!$B$10)*DCF!C$6</f>
        <v>1045.9541688732979</v>
      </c>
      <c r="CC187" s="15">
        <f ca="1">(AV187*DCF!D$10-DCF!D$5*MAX(AV187*DCF!D$10,0)-MAX(AV187-AU187,0)/Inputs!$B$10)*DCF!D$6</f>
        <v>1110.967516022994</v>
      </c>
      <c r="CD187" s="15">
        <f ca="1">(AW187*DCF!E$10-DCF!E$5*MAX(AW187*DCF!E$10,0)-MAX(AW187-AV187,0)/Inputs!$B$10)*DCF!E$6</f>
        <v>1340.7821207317043</v>
      </c>
      <c r="CE187" s="15">
        <f ca="1">(AX187*DCF!F$10-DCF!F$5*MAX(AX187*DCF!F$10,0)-MAX(AX187-AW187,0)/Inputs!$B$10)*DCF!F$6</f>
        <v>1643.6744033377283</v>
      </c>
      <c r="CF187" s="15">
        <f ca="1">(AY187*DCF!G$10-DCF!G$5*MAX(AY187*DCF!G$10,0)-MAX(AY187-AX187,0)/Inputs!$B$10)*DCF!G$6</f>
        <v>1817.0155626260596</v>
      </c>
      <c r="CG187" s="15">
        <f ca="1">(AZ187*DCF!H$10-DCF!H$5*MAX(AZ187*DCF!H$10,0)-MAX(AZ187-AY187,0)/Inputs!$B$10)*DCF!H$6</f>
        <v>1865.5928684538703</v>
      </c>
      <c r="CH187" s="15">
        <f ca="1">(BA187*DCF!I$10-DCF!I$5*MAX(BA187*DCF!I$10,0)-MAX(BA187-AZ187,0)/Inputs!$B$10)*DCF!I$6</f>
        <v>2106.0120522158945</v>
      </c>
      <c r="CI187" s="15">
        <f ca="1">(BB187*DCF!J$10-DCF!J$5*MAX(BB187*DCF!J$10,0)-MAX(BB187-BA187,0)/Inputs!$B$10)*DCF!J$6</f>
        <v>2306.9670266907988</v>
      </c>
      <c r="CJ187" s="15">
        <f ca="1">(BC187*DCF!K$10-DCF!K$5*MAX(BC187*DCF!K$10,0)-MAX(BC187-BB187,0)/Inputs!$B$10)*DCF!K$6</f>
        <v>2564.4030460376216</v>
      </c>
      <c r="CK187" s="15">
        <f ca="1">(BD187*DCF!L$10-DCF!L$5*MAX(BD187*DCF!L$10,0)-MAX(BD187-BC187,0)/Inputs!$B$10)*DCF!L$6</f>
        <v>2850.629149450458</v>
      </c>
      <c r="CL187" s="15">
        <f ca="1">(BE187*DCF!M$10-DCF!M$5*MAX(BE187*DCF!M$10,0)-MAX(BE187-BD187,0)/Inputs!$B$10)*DCF!M$6</f>
        <v>3354.4805230116026</v>
      </c>
      <c r="CM187" s="15">
        <f ca="1">(BF187*DCF!C$28-DCF!C$5*MAX(BF187*DCF!C$28,0)-MAX(BF187-Inputs!$B$13,0)/Inputs!$B$17)*DCF!C$6</f>
        <v>3653.9087223066886</v>
      </c>
      <c r="CN187" s="15">
        <f ca="1">(BG187*DCF!D$28-DCF!D$5*MAX(BG187*DCF!D$28,0)-MAX(BG187-BF187,0)/Inputs!$B$17)*DCF!D$6</f>
        <v>4192.272881185706</v>
      </c>
      <c r="CO187" s="15">
        <f ca="1">(BH187*DCF!E$28-DCF!E$5*MAX(BH187*DCF!E$28,0)-MAX(BH187-BG187,0)/Inputs!$B$17)*DCF!E$6</f>
        <v>4501.2299538431498</v>
      </c>
      <c r="CP187" s="15">
        <f ca="1">(BI187*DCF!F$28-DCF!F$5*MAX(BI187*DCF!F$28,0)-MAX(BI187-BH187,0)/Inputs!$B$17)*DCF!F$6</f>
        <v>4704.5398001514686</v>
      </c>
      <c r="CQ187" s="15">
        <f ca="1">(BJ187*DCF!G$28-DCF!G$5*MAX(BJ187*DCF!G$28,0)-MAX(BJ187-BI187,0)/Inputs!$B$17)*DCF!G$6</f>
        <v>5148.8122849622514</v>
      </c>
      <c r="CR187" s="15">
        <f ca="1">(BK187*DCF!H$28-DCF!H$5*MAX(BK187*DCF!H$28,0)-MAX(BK187-BJ187,0)/Inputs!$B$17)*DCF!H$6</f>
        <v>6583.348103835322</v>
      </c>
      <c r="CS187" s="15">
        <f ca="1">(BL187*DCF!I$28-DCF!I$5*MAX(BL187*DCF!I$28,0)-MAX(BL187-BK187,0)/Inputs!$B$17)*DCF!I$6</f>
        <v>8132.4612784568471</v>
      </c>
      <c r="CT187" s="15">
        <f ca="1">(BM187*DCF!J$28-DCF!J$5*MAX(BM187*DCF!J$28,0)-MAX(BM187-BL187,0)/Inputs!$B$17)*DCF!J$6</f>
        <v>10430.614956948073</v>
      </c>
      <c r="CU187" s="15">
        <f ca="1">(BN187*DCF!K$28-DCF!K$5*MAX(BN187*DCF!K$28,0)-MAX(BN187-BM187,0)/Inputs!$B$17)*DCF!K$6</f>
        <v>13942.610664644541</v>
      </c>
      <c r="CV187" s="15">
        <f ca="1">(BO187*DCF!L$28-DCF!L$5*MAX(BO187*DCF!L$28,0)-MAX(BO187-BN187,0)/Inputs!$B$17)*DCF!L$6</f>
        <v>15497.425804989389</v>
      </c>
      <c r="CW187" s="15">
        <f ca="1">(BP187*DCF!M$28-DCF!M$5*MAX(BP187*DCF!M$28,0)-MAX(BP187-BO187,0)/Inputs!$B$17)*DCF!M$6</f>
        <v>15866.044430236727</v>
      </c>
      <c r="CX187" s="15">
        <f ca="1">(BQ187*DCF!C$46-DCF!C$5*MAX(BQ187*DCF!C$46,0)-MAX(BQ187-Inputs!$B$20,0)/Inputs!$B$24)*DCF!C$6</f>
        <v>-2828.9591432400371</v>
      </c>
      <c r="CY187" s="15">
        <f ca="1">(BR187*DCF!D$46-DCF!D$5*MAX(BR187*DCF!D$46,0)-MAX(BR187-BQ187,0)/Inputs!$B$24)*DCF!D$6</f>
        <v>-1853.7953125377851</v>
      </c>
      <c r="CZ187" s="15">
        <f ca="1">(BS187*DCF!E$46-DCF!E$5*MAX(BS187*DCF!E$46,0)-MAX(BS187-BR187,0)/Inputs!$B$24)*DCF!E$6</f>
        <v>-1324.9990899949337</v>
      </c>
      <c r="DA187" s="15">
        <f ca="1">(BT187*DCF!F$46-DCF!F$5*MAX(BT187*DCF!F$46,0)-MAX(BT187-BS187,0)/Inputs!$B$24)*DCF!F$6</f>
        <v>-569.37276902818314</v>
      </c>
      <c r="DB187" s="15">
        <f ca="1">(BU187*DCF!G$46-DCF!G$5*MAX(BU187*DCF!G$46,0)-MAX(BU187-BT187,0)/Inputs!$B$24)*DCF!G$6</f>
        <v>-1190.8984728329365</v>
      </c>
      <c r="DC187" s="15">
        <f ca="1">(BV187*DCF!H$46-DCF!H$5*MAX(BV187*DCF!H$46,0)-MAX(BV187-BU187,0)/Inputs!$B$24)*DCF!H$6</f>
        <v>-1724.2038561330469</v>
      </c>
      <c r="DD187" s="15">
        <f ca="1">(BW187*DCF!I$46-DCF!I$5*MAX(BW187*DCF!I$46,0)-MAX(BW187-BV187,0)/Inputs!$B$24)*DCF!I$6</f>
        <v>-3766.5022490089987</v>
      </c>
      <c r="DE187" s="15">
        <f ca="1">(BX187*DCF!J$46-DCF!J$5*MAX(BX187*DCF!J$46,0)-MAX(BX187-BW187,0)/Inputs!$B$24)*DCF!J$6</f>
        <v>-1636.3826946765162</v>
      </c>
      <c r="DF187" s="15">
        <f ca="1">(BY187*DCF!K$46-DCF!K$5*MAX(BY187*DCF!K$46,0)-MAX(BY187-BX187,0)/Inputs!$B$24)*DCF!K$6</f>
        <v>1948.9445648278333</v>
      </c>
      <c r="DG187" s="15">
        <f ca="1">(BZ187*DCF!L$46-DCF!L$5*MAX(BZ187*DCF!L$46,0)-MAX(BZ187-BY187,0)/Inputs!$B$24)*DCF!L$6</f>
        <v>1645.1603165947909</v>
      </c>
      <c r="DH187" s="15">
        <f ca="1">(CA187*DCF!M$46-DCF!M$5*MAX(CA187*DCF!M$46,0)-MAX(CA187-BZ187,0)/Inputs!$B$24)*DCF!M$6</f>
        <v>1949.0493339080756</v>
      </c>
      <c r="DI187" s="15">
        <f ca="1">SUM(CB187:CL187)+BE187*DCF!M$10*(1+Inputs!$B$30)*(1-Inputs!$B$33)*(1-Inputs!$B$30/Inputs!$B$31)/(Inputs!$B$29-Inputs!$B$30)*DCF!M$6</f>
        <v>97435.985235969158</v>
      </c>
      <c r="DJ187" s="15">
        <f ca="1">SUM(CM187:CW187)+BP187*DCF!M$28*(1+Inputs!$B$30)*(1-Inputs!$B$33)*(1-Inputs!$B$30/Inputs!$B$31)/(Inputs!$B$29-Inputs!$B$30)*DCF!M$6</f>
        <v>425879.79856389156</v>
      </c>
      <c r="DK187" s="15">
        <f ca="1">SUM(CX187:DH187)+CA187*DCF!M$46*(1+Inputs!$B$30)*(1-Inputs!$B$33)*(1-Inputs!$B$30/Inputs!$B$31)/(Inputs!$B$29-Inputs!$B$30)*DCF!M$6</f>
        <v>112770.41117881204</v>
      </c>
      <c r="DM187" s="15">
        <f ca="1">DI187+DJ187+DK187+Inputs!$B$34+Inputs!$B$36-Inputs!$B$35</f>
        <v>712937.19497867278</v>
      </c>
    </row>
    <row r="188" spans="1:117" x14ac:dyDescent="0.75">
      <c r="A188" s="11">
        <v>175</v>
      </c>
      <c r="C188" s="23">
        <f t="shared" ca="1" si="107"/>
        <v>-0.4346607370679027</v>
      </c>
      <c r="D188" s="23">
        <f t="shared" ca="1" si="107"/>
        <v>-1.5184139088552501E-2</v>
      </c>
      <c r="E188" s="23">
        <f t="shared" ca="1" si="107"/>
        <v>0.26348786031746119</v>
      </c>
      <c r="F188" s="23">
        <f t="shared" ca="1" si="107"/>
        <v>-0.22416650942255695</v>
      </c>
      <c r="G188" s="23">
        <f t="shared" ca="1" si="107"/>
        <v>-0.89526898607000371</v>
      </c>
      <c r="H188" s="23">
        <f t="shared" ca="1" si="107"/>
        <v>0.68571153706435328</v>
      </c>
      <c r="I188" s="23">
        <f t="shared" ca="1" si="107"/>
        <v>1.6051390637692162</v>
      </c>
      <c r="J188" s="23">
        <f t="shared" ca="1" si="107"/>
        <v>2.7590147868658157</v>
      </c>
      <c r="K188" s="23">
        <f t="shared" ca="1" si="107"/>
        <v>0.47669459200037495</v>
      </c>
      <c r="L188" s="23">
        <f t="shared" ca="1" si="107"/>
        <v>-0.6860522339741032</v>
      </c>
      <c r="M188" s="23">
        <f t="shared" ca="1" si="107"/>
        <v>-1.4126152751505774</v>
      </c>
      <c r="N188" s="23">
        <f ca="1">SQRT(Inputs!$B$38)*C188+SQRT(1-Inputs!$B$38)*_xlfn.NORM.S.INV(RAND())</f>
        <v>0.72703437821979477</v>
      </c>
      <c r="O188" s="23">
        <f ca="1">SQRT(Inputs!$B$38)*D188+SQRT(1-Inputs!$B$38)*_xlfn.NORM.S.INV(RAND())</f>
        <v>-1.2883889723762345</v>
      </c>
      <c r="P188" s="23">
        <f ca="1">SQRT(Inputs!$B$38)*E188+SQRT(1-Inputs!$B$38)*_xlfn.NORM.S.INV(RAND())</f>
        <v>-0.19185348186289189</v>
      </c>
      <c r="Q188" s="23">
        <f ca="1">SQRT(Inputs!$B$38)*F188+SQRT(1-Inputs!$B$38)*_xlfn.NORM.S.INV(RAND())</f>
        <v>1.3035883946562266</v>
      </c>
      <c r="R188" s="23">
        <f ca="1">SQRT(Inputs!$B$38)*G188+SQRT(1-Inputs!$B$38)*_xlfn.NORM.S.INV(RAND())</f>
        <v>-1.3501485833454412</v>
      </c>
      <c r="S188" s="23">
        <f ca="1">SQRT(Inputs!$B$38)*H188+SQRT(1-Inputs!$B$38)*_xlfn.NORM.S.INV(RAND())</f>
        <v>0.35100040734060867</v>
      </c>
      <c r="T188" s="23">
        <f ca="1">SQRT(Inputs!$B$38)*I188+SQRT(1-Inputs!$B$38)*_xlfn.NORM.S.INV(RAND())</f>
        <v>2.1722733825422811</v>
      </c>
      <c r="U188" s="23">
        <f ca="1">SQRT(Inputs!$B$38)*J188+SQRT(1-Inputs!$B$38)*_xlfn.NORM.S.INV(RAND())</f>
        <v>0.69272823114221938</v>
      </c>
      <c r="V188" s="23">
        <f ca="1">SQRT(Inputs!$B$38)*K188+SQRT(1-Inputs!$B$38)*_xlfn.NORM.S.INV(RAND())</f>
        <v>0.79559791789406864</v>
      </c>
      <c r="W188" s="23">
        <f ca="1">SQRT(Inputs!$B$38)*L188+SQRT(1-Inputs!$B$38)*_xlfn.NORM.S.INV(RAND())</f>
        <v>0.22481221518769257</v>
      </c>
      <c r="X188" s="23">
        <f ca="1">SQRT(Inputs!$B$38)*M188+SQRT(1-Inputs!$B$38)*_xlfn.NORM.S.INV(RAND())</f>
        <v>-0.19215231283476253</v>
      </c>
      <c r="Y188" s="23">
        <f ca="1">SQRT(Inputs!$B$38)*C188+SQRT(1-Inputs!$B$38)*_xlfn.NORM.S.INV(RAND())</f>
        <v>1.1699567380380416</v>
      </c>
      <c r="Z188" s="23">
        <f ca="1">SQRT(Inputs!$B$38)*D188+SQRT(1-Inputs!$B$38)*_xlfn.NORM.S.INV(RAND())</f>
        <v>-1.4215400827141949</v>
      </c>
      <c r="AA188" s="23">
        <f ca="1">SQRT(Inputs!$B$38)*E188+SQRT(1-Inputs!$B$38)*_xlfn.NORM.S.INV(RAND())</f>
        <v>0.4439525608160042</v>
      </c>
      <c r="AB188" s="23">
        <f ca="1">SQRT(Inputs!$B$38)*F188+SQRT(1-Inputs!$B$38)*_xlfn.NORM.S.INV(RAND())</f>
        <v>-0.38461843521619898</v>
      </c>
      <c r="AC188" s="23">
        <f ca="1">SQRT(Inputs!$B$38)*G188+SQRT(1-Inputs!$B$38)*_xlfn.NORM.S.INV(RAND())</f>
        <v>-1.3070618716271007</v>
      </c>
      <c r="AD188" s="23">
        <f ca="1">SQRT(Inputs!$B$38)*H188+SQRT(1-Inputs!$B$38)*_xlfn.NORM.S.INV(RAND())</f>
        <v>1.3528179884111906</v>
      </c>
      <c r="AE188" s="23">
        <f ca="1">SQRT(Inputs!$B$38)*I188+SQRT(1-Inputs!$B$38)*_xlfn.NORM.S.INV(RAND())</f>
        <v>1.7018541844543282</v>
      </c>
      <c r="AF188" s="23">
        <f ca="1">SQRT(Inputs!$B$38)*J188+SQRT(1-Inputs!$B$38)*_xlfn.NORM.S.INV(RAND())</f>
        <v>0.62851181446074522</v>
      </c>
      <c r="AG188" s="23">
        <f ca="1">SQRT(Inputs!$B$38)*K188+SQRT(1-Inputs!$B$38)*_xlfn.NORM.S.INV(RAND())</f>
        <v>0.41148885853328193</v>
      </c>
      <c r="AH188" s="23">
        <f ca="1">SQRT(Inputs!$B$38)*L188+SQRT(1-Inputs!$B$38)*_xlfn.NORM.S.INV(RAND())</f>
        <v>0.57449905127127587</v>
      </c>
      <c r="AI188" s="23">
        <f ca="1">SQRT(Inputs!$B$38)*M188+SQRT(1-Inputs!$B$38)*_xlfn.NORM.S.INV(RAND())</f>
        <v>-1.9398298338660513</v>
      </c>
      <c r="AJ188" s="23">
        <f ca="1">SQRT(Inputs!$B$38)*C188+SQRT(1-Inputs!$B$38)*_xlfn.NORM.S.INV(RAND())</f>
        <v>-1.1168190782096736</v>
      </c>
      <c r="AK188" s="23">
        <f ca="1">SQRT(Inputs!$B$38)*D188+SQRT(1-Inputs!$B$38)*_xlfn.NORM.S.INV(RAND())</f>
        <v>-0.88848587463284179</v>
      </c>
      <c r="AL188" s="23">
        <f ca="1">SQRT(Inputs!$B$38)*E188+SQRT(1-Inputs!$B$38)*_xlfn.NORM.S.INV(RAND())</f>
        <v>-0.17202289013743102</v>
      </c>
      <c r="AM188" s="23">
        <f ca="1">SQRT(Inputs!$B$38)*F188+SQRT(1-Inputs!$B$38)*_xlfn.NORM.S.INV(RAND())</f>
        <v>2.5574892921353984</v>
      </c>
      <c r="AN188" s="23">
        <f ca="1">SQRT(Inputs!$B$38)*G188+SQRT(1-Inputs!$B$38)*_xlfn.NORM.S.INV(RAND())</f>
        <v>-0.29633246050893752</v>
      </c>
      <c r="AO188" s="23">
        <f ca="1">SQRT(Inputs!$B$38)*H188+SQRT(1-Inputs!$B$38)*_xlfn.NORM.S.INV(RAND())</f>
        <v>0.72976066049356514</v>
      </c>
      <c r="AP188" s="23">
        <f ca="1">SQRT(Inputs!$B$38)*I188+SQRT(1-Inputs!$B$38)*_xlfn.NORM.S.INV(RAND())</f>
        <v>1.4751224592561374</v>
      </c>
      <c r="AQ188" s="23">
        <f ca="1">SQRT(Inputs!$B$38)*J188+SQRT(1-Inputs!$B$38)*_xlfn.NORM.S.INV(RAND())</f>
        <v>1.2366117403753845</v>
      </c>
      <c r="AR188" s="23">
        <f ca="1">SQRT(Inputs!$B$38)*K188+SQRT(1-Inputs!$B$38)*_xlfn.NORM.S.INV(RAND())</f>
        <v>-0.59863482868154816</v>
      </c>
      <c r="AS188" s="23">
        <f ca="1">SQRT(Inputs!$B$38)*L188+SQRT(1-Inputs!$B$38)*_xlfn.NORM.S.INV(RAND())</f>
        <v>-2.1837333875151148</v>
      </c>
      <c r="AT188" s="23">
        <f ca="1">SQRT(Inputs!$B$38)*M188+SQRT(1-Inputs!$B$38)*_xlfn.NORM.S.INV(RAND())</f>
        <v>-1.7075167095394186</v>
      </c>
      <c r="AU188" s="15">
        <f ca="1">Inputs!$B$6*EXP($B$8-0.5*C$5^2+C$5*N188)</f>
        <v>5581.9848881439648</v>
      </c>
      <c r="AV188" s="15">
        <f t="shared" ca="1" si="73"/>
        <v>5622.0304934586584</v>
      </c>
      <c r="AW188" s="15">
        <f t="shared" ca="1" si="74"/>
        <v>6679.9539810639735</v>
      </c>
      <c r="AX188" s="15">
        <f t="shared" ca="1" si="75"/>
        <v>9598.0518452919841</v>
      </c>
      <c r="AY188" s="15">
        <f t="shared" ca="1" si="76"/>
        <v>10018.680926372113</v>
      </c>
      <c r="AZ188" s="15">
        <f t="shared" ca="1" si="77"/>
        <v>12735.996422611122</v>
      </c>
      <c r="BA188" s="15">
        <f t="shared" ca="1" si="78"/>
        <v>19564.116196410814</v>
      </c>
      <c r="BB188" s="15">
        <f t="shared" ca="1" si="79"/>
        <v>25673.886507441079</v>
      </c>
      <c r="BC188" s="15">
        <f t="shared" ca="1" si="80"/>
        <v>33953.992348408712</v>
      </c>
      <c r="BD188" s="15">
        <f t="shared" ca="1" si="81"/>
        <v>42480.780424444114</v>
      </c>
      <c r="BE188" s="15">
        <f t="shared" ca="1" si="82"/>
        <v>51151.648984836771</v>
      </c>
      <c r="BF188" s="15">
        <f ca="1">Inputs!$B$13*EXP($B$9-0.5*C$6^2+C$6*Y188)</f>
        <v>17441.547953284215</v>
      </c>
      <c r="BG188" s="15">
        <f t="shared" ca="1" si="83"/>
        <v>16447.416448037311</v>
      </c>
      <c r="BH188" s="15">
        <f t="shared" ca="1" si="84"/>
        <v>21631.261491401456</v>
      </c>
      <c r="BI188" s="15">
        <f t="shared" ca="1" si="85"/>
        <v>24957.799061200461</v>
      </c>
      <c r="BJ188" s="15">
        <f t="shared" ca="1" si="86"/>
        <v>25342.502712122641</v>
      </c>
      <c r="BK188" s="15">
        <f t="shared" ca="1" si="87"/>
        <v>37393.063518381459</v>
      </c>
      <c r="BL188" s="15">
        <f t="shared" ca="1" si="88"/>
        <v>57267.138663885315</v>
      </c>
      <c r="BM188" s="15">
        <f t="shared" ca="1" si="89"/>
        <v>76110.16967752148</v>
      </c>
      <c r="BN188" s="15">
        <f t="shared" ca="1" si="90"/>
        <v>98337.49313698028</v>
      </c>
      <c r="BO188" s="15">
        <f t="shared" ca="1" si="91"/>
        <v>129350.01825166841</v>
      </c>
      <c r="BP188" s="15">
        <f t="shared" ca="1" si="92"/>
        <v>127794.17867734184</v>
      </c>
      <c r="BQ188" s="15">
        <f ca="1">Inputs!$B$20*EXP($B$10-0.5*C$7^2+C$7*AJ188)</f>
        <v>2886.5355567199776</v>
      </c>
      <c r="BR188" s="15">
        <f t="shared" ca="1" si="93"/>
        <v>2953.742995028485</v>
      </c>
      <c r="BS188" s="15">
        <f t="shared" ca="1" si="94"/>
        <v>3849.8531257200179</v>
      </c>
      <c r="BT188" s="15">
        <f t="shared" ca="1" si="95"/>
        <v>10382.771478350392</v>
      </c>
      <c r="BU188" s="15">
        <f t="shared" ca="1" si="96"/>
        <v>13393.635929916016</v>
      </c>
      <c r="BV188" s="15">
        <f t="shared" ca="1" si="97"/>
        <v>21964.423170192498</v>
      </c>
      <c r="BW188" s="15">
        <f t="shared" ca="1" si="98"/>
        <v>41881.529837657363</v>
      </c>
      <c r="BX188" s="15">
        <f t="shared" ca="1" si="99"/>
        <v>75058.565990122079</v>
      </c>
      <c r="BY188" s="15">
        <f t="shared" ca="1" si="100"/>
        <v>93788.525791923763</v>
      </c>
      <c r="BZ188" s="15">
        <f t="shared" ca="1" si="101"/>
        <v>88085.77745330632</v>
      </c>
      <c r="CA188" s="15">
        <f t="shared" ca="1" si="102"/>
        <v>91350.639291342406</v>
      </c>
      <c r="CB188" s="15">
        <f ca="1">(AU188*DCF!C$10-DCF!C$5*MAX(AU188*DCF!C$10,0)-MAX(AU188-Inputs!$B$6,0)/Inputs!$B$10)*DCF!C$6</f>
        <v>1038.655407940274</v>
      </c>
      <c r="CC188" s="15">
        <f ca="1">(AV188*DCF!D$10-DCF!D$5*MAX(AV188*DCF!D$10,0)-MAX(AV188-AU188,0)/Inputs!$B$10)*DCF!D$6</f>
        <v>1360.5677719861451</v>
      </c>
      <c r="CD188" s="15">
        <f ca="1">(AW188*DCF!E$10-DCF!E$5*MAX(AW188*DCF!E$10,0)-MAX(AW188-AV188,0)/Inputs!$B$10)*DCF!E$6</f>
        <v>1304.0068585149568</v>
      </c>
      <c r="CE188" s="15">
        <f ca="1">(AX188*DCF!F$10-DCF!F$5*MAX(AX188*DCF!F$10,0)-MAX(AX188-AW188,0)/Inputs!$B$10)*DCF!F$6</f>
        <v>1488.0556041581954</v>
      </c>
      <c r="CF188" s="15">
        <f ca="1">(AY188*DCF!G$10-DCF!G$5*MAX(AY188*DCF!G$10,0)-MAX(AY188-AX188,0)/Inputs!$B$10)*DCF!G$6</f>
        <v>1983.3953216316336</v>
      </c>
      <c r="CG188" s="15">
        <f ca="1">(AZ188*DCF!H$10-DCF!H$5*MAX(AZ188*DCF!H$10,0)-MAX(AZ188-AY188,0)/Inputs!$B$10)*DCF!H$6</f>
        <v>1990.1947600713243</v>
      </c>
      <c r="CH188" s="15">
        <f ca="1">(BA188*DCF!I$10-DCF!I$5*MAX(BA188*DCF!I$10,0)-MAX(BA188-AZ188,0)/Inputs!$B$10)*DCF!I$6</f>
        <v>2453.5994493583403</v>
      </c>
      <c r="CI188" s="15">
        <f ca="1">(BB188*DCF!J$10-DCF!J$5*MAX(BB188*DCF!J$10,0)-MAX(BB188-BA188,0)/Inputs!$B$10)*DCF!J$6</f>
        <v>3479.8634867175601</v>
      </c>
      <c r="CJ188" s="15">
        <f ca="1">(BC188*DCF!K$10-DCF!K$5*MAX(BC188*DCF!K$10,0)-MAX(BC188-BB188,0)/Inputs!$B$10)*DCF!K$6</f>
        <v>4306.9586924737041</v>
      </c>
      <c r="CK188" s="15">
        <f ca="1">(BD188*DCF!L$10-DCF!L$5*MAX(BD188*DCF!L$10,0)-MAX(BD188-BC188,0)/Inputs!$B$10)*DCF!L$6</f>
        <v>5304.2577421721126</v>
      </c>
      <c r="CL188" s="15">
        <f ca="1">(BE188*DCF!M$10-DCF!M$5*MAX(BE188*DCF!M$10,0)-MAX(BE188-BD188,0)/Inputs!$B$10)*DCF!M$6</f>
        <v>6182.3313726047327</v>
      </c>
      <c r="CM188" s="15">
        <f ca="1">(BF188*DCF!C$28-DCF!C$5*MAX(BF188*DCF!C$28,0)-MAX(BF188-Inputs!$B$13,0)/Inputs!$B$17)*DCF!C$6</f>
        <v>3924.7670783935932</v>
      </c>
      <c r="CN188" s="15">
        <f ca="1">(BG188*DCF!D$28-DCF!D$5*MAX(BG188*DCF!D$28,0)-MAX(BG188-BF188,0)/Inputs!$B$17)*DCF!D$6</f>
        <v>4844.1434840411403</v>
      </c>
      <c r="CO188" s="15">
        <f ca="1">(BH188*DCF!E$28-DCF!E$5*MAX(BH188*DCF!E$28,0)-MAX(BH188-BG188,0)/Inputs!$B$17)*DCF!E$6</f>
        <v>5104.6939266505642</v>
      </c>
      <c r="CP188" s="15">
        <f ca="1">(BI188*DCF!F$28-DCF!F$5*MAX(BI188*DCF!F$28,0)-MAX(BI188-BH188,0)/Inputs!$B$17)*DCF!F$6</f>
        <v>6169.7362906439357</v>
      </c>
      <c r="CQ188" s="15">
        <f ca="1">(BJ188*DCF!G$28-DCF!G$5*MAX(BJ188*DCF!G$28,0)-MAX(BJ188-BI188,0)/Inputs!$B$17)*DCF!G$6</f>
        <v>6510.6012479971678</v>
      </c>
      <c r="CR188" s="15">
        <f ca="1">(BK188*DCF!H$28-DCF!H$5*MAX(BK188*DCF!H$28,0)-MAX(BK188-BJ188,0)/Inputs!$B$17)*DCF!H$6</f>
        <v>7375.398187834654</v>
      </c>
      <c r="CS188" s="15">
        <f ca="1">(BL188*DCF!I$28-DCF!I$5*MAX(BL188*DCF!I$28,0)-MAX(BL188-BK188,0)/Inputs!$B$17)*DCF!I$6</f>
        <v>10614.002515292485</v>
      </c>
      <c r="CT188" s="15">
        <f ca="1">(BM188*DCF!J$28-DCF!J$5*MAX(BM188*DCF!J$28,0)-MAX(BM188-BL188,0)/Inputs!$B$17)*DCF!J$6</f>
        <v>14480.454245372503</v>
      </c>
      <c r="CU188" s="15">
        <f ca="1">(BN188*DCF!K$28-DCF!K$5*MAX(BN188*DCF!K$28,0)-MAX(BN188-BM188,0)/Inputs!$B$17)*DCF!K$6</f>
        <v>18044.678668492776</v>
      </c>
      <c r="CV188" s="15">
        <f ca="1">(BO188*DCF!L$28-DCF!L$5*MAX(BO188*DCF!L$28,0)-MAX(BO188-BN188,0)/Inputs!$B$17)*DCF!L$6</f>
        <v>22298.924752071751</v>
      </c>
      <c r="CW188" s="15">
        <f ca="1">(BP188*DCF!M$28-DCF!M$5*MAX(BP188*DCF!M$28,0)-MAX(BP188-BO188,0)/Inputs!$B$17)*DCF!M$6</f>
        <v>24044.548676302737</v>
      </c>
      <c r="CX188" s="15">
        <f ca="1">(BQ188*DCF!C$46-DCF!C$5*MAX(BQ188*DCF!C$46,0)-MAX(BQ188-Inputs!$B$20,0)/Inputs!$B$24)*DCF!C$6</f>
        <v>-666.63638723325118</v>
      </c>
      <c r="CY188" s="15">
        <f ca="1">(BR188*DCF!D$46-DCF!D$5*MAX(BR188*DCF!D$46,0)-MAX(BR188-BQ188,0)/Inputs!$B$24)*DCF!D$6</f>
        <v>-532.81190312814147</v>
      </c>
      <c r="CZ188" s="15">
        <f ca="1">(BS188*DCF!E$46-DCF!E$5*MAX(BS188*DCF!E$46,0)-MAX(BS188-BR188,0)/Inputs!$B$24)*DCF!E$6</f>
        <v>-808.47377921048928</v>
      </c>
      <c r="DA188" s="15">
        <f ca="1">(BT188*DCF!F$46-DCF!F$5*MAX(BT188*DCF!F$46,0)-MAX(BT188-BS188,0)/Inputs!$B$24)*DCF!F$6</f>
        <v>-3134.9811574382225</v>
      </c>
      <c r="DB188" s="15">
        <f ca="1">(BU188*DCF!G$46-DCF!G$5*MAX(BU188*DCF!G$46,0)-MAX(BU188-BT188,0)/Inputs!$B$24)*DCF!G$6</f>
        <v>-1463.3307641776298</v>
      </c>
      <c r="DC188" s="15">
        <f ca="1">(BV188*DCF!H$46-DCF!H$5*MAX(BV188*DCF!H$46,0)-MAX(BV188-BU188,0)/Inputs!$B$24)*DCF!H$6</f>
        <v>-2663.3196208312243</v>
      </c>
      <c r="DD188" s="15">
        <f ca="1">(BW188*DCF!I$46-DCF!I$5*MAX(BW188*DCF!I$46,0)-MAX(BW188-BV188,0)/Inputs!$B$24)*DCF!I$6</f>
        <v>-4750.1606564036874</v>
      </c>
      <c r="DE188" s="15">
        <f ca="1">(BX188*DCF!J$46-DCF!J$5*MAX(BX188*DCF!J$46,0)-MAX(BX188-BW188,0)/Inputs!$B$24)*DCF!J$6</f>
        <v>-5649.5087310967556</v>
      </c>
      <c r="DF188" s="15">
        <f ca="1">(BY188*DCF!K$46-DCF!K$5*MAX(BY188*DCF!K$46,0)-MAX(BY188-BX188,0)/Inputs!$B$24)*DCF!K$6</f>
        <v>769.17205145340836</v>
      </c>
      <c r="DG188" s="15">
        <f ca="1">(BZ188*DCF!L$46-DCF!L$5*MAX(BZ188*DCF!L$46,0)-MAX(BZ188-BY188,0)/Inputs!$B$24)*DCF!L$6</f>
        <v>6088.9630432726217</v>
      </c>
      <c r="DH188" s="15">
        <f ca="1">(CA188*DCF!M$46-DCF!M$5*MAX(CA188*DCF!M$46,0)-MAX(CA188-BZ188,0)/Inputs!$B$24)*DCF!M$6</f>
        <v>6478.9919160203244</v>
      </c>
      <c r="DI188" s="15">
        <f ca="1">SUM(CB188:CL188)+BE188*DCF!M$10*(1+Inputs!$B$30)*(1-Inputs!$B$33)*(1-Inputs!$B$30/Inputs!$B$31)/(Inputs!$B$29-Inputs!$B$30)*DCF!M$6</f>
        <v>173247.6020029622</v>
      </c>
      <c r="DJ188" s="15">
        <f ca="1">SUM(CM188:CW188)+BP188*DCF!M$28*(1+Inputs!$B$30)*(1-Inputs!$B$33)*(1-Inputs!$B$30/Inputs!$B$31)/(Inputs!$B$29-Inputs!$B$30)*DCF!M$6</f>
        <v>597615.8012892378</v>
      </c>
      <c r="DK188" s="15">
        <f ca="1">SUM(CX188:DH188)+CA188*DCF!M$46*(1+Inputs!$B$30)*(1-Inputs!$B$33)*(1-Inputs!$B$30/Inputs!$B$31)/(Inputs!$B$29-Inputs!$B$30)*DCF!M$6</f>
        <v>134906.81353064577</v>
      </c>
      <c r="DM188" s="15">
        <f ca="1">DI188+DJ188+DK188+Inputs!$B$34+Inputs!$B$36-Inputs!$B$35</f>
        <v>982621.21682284586</v>
      </c>
    </row>
    <row r="189" spans="1:117" x14ac:dyDescent="0.75">
      <c r="A189" s="11">
        <v>176</v>
      </c>
      <c r="C189" s="23">
        <f t="shared" ca="1" si="107"/>
        <v>-2.0391162987732101</v>
      </c>
      <c r="D189" s="23">
        <f t="shared" ca="1" si="107"/>
        <v>1.0391201783113941</v>
      </c>
      <c r="E189" s="23">
        <f t="shared" ca="1" si="107"/>
        <v>-2.1079366477442529</v>
      </c>
      <c r="F189" s="23">
        <f t="shared" ca="1" si="107"/>
        <v>1.3940351144479752</v>
      </c>
      <c r="G189" s="23">
        <f t="shared" ca="1" si="107"/>
        <v>1.8217911433229006</v>
      </c>
      <c r="H189" s="23">
        <f t="shared" ca="1" si="107"/>
        <v>0.2244941581232559</v>
      </c>
      <c r="I189" s="23">
        <f t="shared" ca="1" si="107"/>
        <v>-1.082666380024099</v>
      </c>
      <c r="J189" s="23">
        <f t="shared" ca="1" si="107"/>
        <v>0.25833810645763416</v>
      </c>
      <c r="K189" s="23">
        <f t="shared" ca="1" si="107"/>
        <v>-0.30173982744619438</v>
      </c>
      <c r="L189" s="23">
        <f t="shared" ca="1" si="107"/>
        <v>0.73285439063152769</v>
      </c>
      <c r="M189" s="23">
        <f t="shared" ca="1" si="107"/>
        <v>-0.16184905426876761</v>
      </c>
      <c r="N189" s="23">
        <f ca="1">SQRT(Inputs!$B$38)*C189+SQRT(1-Inputs!$B$38)*_xlfn.NORM.S.INV(RAND())</f>
        <v>-2.1656605674188389</v>
      </c>
      <c r="O189" s="23">
        <f ca="1">SQRT(Inputs!$B$38)*D189+SQRT(1-Inputs!$B$38)*_xlfn.NORM.S.INV(RAND())</f>
        <v>2.0826932063534094</v>
      </c>
      <c r="P189" s="23">
        <f ca="1">SQRT(Inputs!$B$38)*E189+SQRT(1-Inputs!$B$38)*_xlfn.NORM.S.INV(RAND())</f>
        <v>-1.1177586883806092</v>
      </c>
      <c r="Q189" s="23">
        <f ca="1">SQRT(Inputs!$B$38)*F189+SQRT(1-Inputs!$B$38)*_xlfn.NORM.S.INV(RAND())</f>
        <v>-0.35676707954264542</v>
      </c>
      <c r="R189" s="23">
        <f ca="1">SQRT(Inputs!$B$38)*G189+SQRT(1-Inputs!$B$38)*_xlfn.NORM.S.INV(RAND())</f>
        <v>1.6276741141597788</v>
      </c>
      <c r="S189" s="23">
        <f ca="1">SQRT(Inputs!$B$38)*H189+SQRT(1-Inputs!$B$38)*_xlfn.NORM.S.INV(RAND())</f>
        <v>0.33110143545642778</v>
      </c>
      <c r="T189" s="23">
        <f ca="1">SQRT(Inputs!$B$38)*I189+SQRT(1-Inputs!$B$38)*_xlfn.NORM.S.INV(RAND())</f>
        <v>-0.31025697812070774</v>
      </c>
      <c r="U189" s="23">
        <f ca="1">SQRT(Inputs!$B$38)*J189+SQRT(1-Inputs!$B$38)*_xlfn.NORM.S.INV(RAND())</f>
        <v>-1.2655839351421456</v>
      </c>
      <c r="V189" s="23">
        <f ca="1">SQRT(Inputs!$B$38)*K189+SQRT(1-Inputs!$B$38)*_xlfn.NORM.S.INV(RAND())</f>
        <v>0.62099577203850609</v>
      </c>
      <c r="W189" s="23">
        <f ca="1">SQRT(Inputs!$B$38)*L189+SQRT(1-Inputs!$B$38)*_xlfn.NORM.S.INV(RAND())</f>
        <v>0.65372148718742185</v>
      </c>
      <c r="X189" s="23">
        <f ca="1">SQRT(Inputs!$B$38)*M189+SQRT(1-Inputs!$B$38)*_xlfn.NORM.S.INV(RAND())</f>
        <v>0.66660654559733845</v>
      </c>
      <c r="Y189" s="23">
        <f ca="1">SQRT(Inputs!$B$38)*C189+SQRT(1-Inputs!$B$38)*_xlfn.NORM.S.INV(RAND())</f>
        <v>-0.74343286510574391</v>
      </c>
      <c r="Z189" s="23">
        <f ca="1">SQRT(Inputs!$B$38)*D189+SQRT(1-Inputs!$B$38)*_xlfn.NORM.S.INV(RAND())</f>
        <v>-0.75356209346494463</v>
      </c>
      <c r="AA189" s="23">
        <f ca="1">SQRT(Inputs!$B$38)*E189+SQRT(1-Inputs!$B$38)*_xlfn.NORM.S.INV(RAND())</f>
        <v>-0.37838999992429811</v>
      </c>
      <c r="AB189" s="23">
        <f ca="1">SQRT(Inputs!$B$38)*F189+SQRT(1-Inputs!$B$38)*_xlfn.NORM.S.INV(RAND())</f>
        <v>0.26809744148860637</v>
      </c>
      <c r="AC189" s="23">
        <f ca="1">SQRT(Inputs!$B$38)*G189+SQRT(1-Inputs!$B$38)*_xlfn.NORM.S.INV(RAND())</f>
        <v>0.7610170014454225</v>
      </c>
      <c r="AD189" s="23">
        <f ca="1">SQRT(Inputs!$B$38)*H189+SQRT(1-Inputs!$B$38)*_xlfn.NORM.S.INV(RAND())</f>
        <v>1.4860819929235496</v>
      </c>
      <c r="AE189" s="23">
        <f ca="1">SQRT(Inputs!$B$38)*I189+SQRT(1-Inputs!$B$38)*_xlfn.NORM.S.INV(RAND())</f>
        <v>-0.75979518994718509</v>
      </c>
      <c r="AF189" s="23">
        <f ca="1">SQRT(Inputs!$B$38)*J189+SQRT(1-Inputs!$B$38)*_xlfn.NORM.S.INV(RAND())</f>
        <v>0.68024658909565194</v>
      </c>
      <c r="AG189" s="23">
        <f ca="1">SQRT(Inputs!$B$38)*K189+SQRT(1-Inputs!$B$38)*_xlfn.NORM.S.INV(RAND())</f>
        <v>0.73465055309306937</v>
      </c>
      <c r="AH189" s="23">
        <f ca="1">SQRT(Inputs!$B$38)*L189+SQRT(1-Inputs!$B$38)*_xlfn.NORM.S.INV(RAND())</f>
        <v>2.1783672540948871</v>
      </c>
      <c r="AI189" s="23">
        <f ca="1">SQRT(Inputs!$B$38)*M189+SQRT(1-Inputs!$B$38)*_xlfn.NORM.S.INV(RAND())</f>
        <v>1.1221629950493346</v>
      </c>
      <c r="AJ189" s="23">
        <f ca="1">SQRT(Inputs!$B$38)*C189+SQRT(1-Inputs!$B$38)*_xlfn.NORM.S.INV(RAND())</f>
        <v>-0.12902956426014367</v>
      </c>
      <c r="AK189" s="23">
        <f ca="1">SQRT(Inputs!$B$38)*D189+SQRT(1-Inputs!$B$38)*_xlfn.NORM.S.INV(RAND())</f>
        <v>2.3512065549024377</v>
      </c>
      <c r="AL189" s="23">
        <f ca="1">SQRT(Inputs!$B$38)*E189+SQRT(1-Inputs!$B$38)*_xlfn.NORM.S.INV(RAND())</f>
        <v>-1.1365971704809368</v>
      </c>
      <c r="AM189" s="23">
        <f ca="1">SQRT(Inputs!$B$38)*F189+SQRT(1-Inputs!$B$38)*_xlfn.NORM.S.INV(RAND())</f>
        <v>-1.1307352854189712</v>
      </c>
      <c r="AN189" s="23">
        <f ca="1">SQRT(Inputs!$B$38)*G189+SQRT(1-Inputs!$B$38)*_xlfn.NORM.S.INV(RAND())</f>
        <v>0.90772681468193306</v>
      </c>
      <c r="AO189" s="23">
        <f ca="1">SQRT(Inputs!$B$38)*H189+SQRT(1-Inputs!$B$38)*_xlfn.NORM.S.INV(RAND())</f>
        <v>-0.24095496383932591</v>
      </c>
      <c r="AP189" s="23">
        <f ca="1">SQRT(Inputs!$B$38)*I189+SQRT(1-Inputs!$B$38)*_xlfn.NORM.S.INV(RAND())</f>
        <v>-1.5952591411579662</v>
      </c>
      <c r="AQ189" s="23">
        <f ca="1">SQRT(Inputs!$B$38)*J189+SQRT(1-Inputs!$B$38)*_xlfn.NORM.S.INV(RAND())</f>
        <v>-1.2533151965438777E-2</v>
      </c>
      <c r="AR189" s="23">
        <f ca="1">SQRT(Inputs!$B$38)*K189+SQRT(1-Inputs!$B$38)*_xlfn.NORM.S.INV(RAND())</f>
        <v>0.70695541335322276</v>
      </c>
      <c r="AS189" s="23">
        <f ca="1">SQRT(Inputs!$B$38)*L189+SQRT(1-Inputs!$B$38)*_xlfn.NORM.S.INV(RAND())</f>
        <v>-0.94630787281590745</v>
      </c>
      <c r="AT189" s="23">
        <f ca="1">SQRT(Inputs!$B$38)*M189+SQRT(1-Inputs!$B$38)*_xlfn.NORM.S.INV(RAND())</f>
        <v>0.85523278814823944</v>
      </c>
      <c r="AU189" s="15">
        <f ca="1">Inputs!$B$6*EXP($B$8-0.5*C$5^2+C$5*N189)</f>
        <v>3494.8658833437485</v>
      </c>
      <c r="AV189" s="15">
        <f t="shared" ca="1" si="73"/>
        <v>5778.2475233916175</v>
      </c>
      <c r="AW189" s="15">
        <f t="shared" ca="1" si="74"/>
        <v>6059.5253410828345</v>
      </c>
      <c r="AX189" s="15">
        <f t="shared" ca="1" si="75"/>
        <v>7075.5664125116818</v>
      </c>
      <c r="AY189" s="15">
        <f t="shared" ca="1" si="76"/>
        <v>10457.428501284834</v>
      </c>
      <c r="AZ189" s="15">
        <f t="shared" ca="1" si="77"/>
        <v>13264.645055600091</v>
      </c>
      <c r="BA189" s="15">
        <f t="shared" ca="1" si="78"/>
        <v>15713.906571431859</v>
      </c>
      <c r="BB189" s="15">
        <f t="shared" ca="1" si="79"/>
        <v>16947.507608871882</v>
      </c>
      <c r="BC189" s="15">
        <f t="shared" ca="1" si="80"/>
        <v>22038.667175414263</v>
      </c>
      <c r="BD189" s="15">
        <f t="shared" ca="1" si="81"/>
        <v>28701.839457683014</v>
      </c>
      <c r="BE189" s="15">
        <f t="shared" ca="1" si="82"/>
        <v>37371.942529144515</v>
      </c>
      <c r="BF189" s="15">
        <f ca="1">Inputs!$B$13*EXP($B$9-0.5*C$6^2+C$6*Y189)</f>
        <v>11935.654580378949</v>
      </c>
      <c r="BG189" s="15">
        <f t="shared" ca="1" si="83"/>
        <v>12697.082259866016</v>
      </c>
      <c r="BH189" s="15">
        <f t="shared" ca="1" si="84"/>
        <v>14569.812880493519</v>
      </c>
      <c r="BI189" s="15">
        <f t="shared" ca="1" si="85"/>
        <v>18587.034433518216</v>
      </c>
      <c r="BJ189" s="15">
        <f t="shared" ca="1" si="86"/>
        <v>25428.362116355063</v>
      </c>
      <c r="BK189" s="15">
        <f t="shared" ca="1" si="87"/>
        <v>38206.683322498204</v>
      </c>
      <c r="BL189" s="15">
        <f t="shared" ca="1" si="88"/>
        <v>42531.417182473284</v>
      </c>
      <c r="BM189" s="15">
        <f t="shared" ca="1" si="89"/>
        <v>56890.299615978045</v>
      </c>
      <c r="BN189" s="15">
        <f t="shared" ca="1" si="90"/>
        <v>76407.028289845795</v>
      </c>
      <c r="BO189" s="15">
        <f t="shared" ca="1" si="91"/>
        <v>121101.05717827789</v>
      </c>
      <c r="BP189" s="15">
        <f t="shared" ca="1" si="92"/>
        <v>169260.17383705368</v>
      </c>
      <c r="BQ189" s="15">
        <f ca="1">Inputs!$B$20*EXP($B$10-0.5*C$7^2+C$7*AJ189)</f>
        <v>4097.6303941162223</v>
      </c>
      <c r="BR189" s="15">
        <f t="shared" ca="1" si="93"/>
        <v>11731.606118300255</v>
      </c>
      <c r="BS189" s="15">
        <f t="shared" ca="1" si="94"/>
        <v>11590.894795079193</v>
      </c>
      <c r="BT189" s="15">
        <f t="shared" ca="1" si="95"/>
        <v>11879.241736969312</v>
      </c>
      <c r="BU189" s="15">
        <f t="shared" ca="1" si="96"/>
        <v>20507.083423527845</v>
      </c>
      <c r="BV189" s="15">
        <f t="shared" ca="1" si="97"/>
        <v>27023.689927439082</v>
      </c>
      <c r="BW189" s="15">
        <f t="shared" ca="1" si="98"/>
        <v>26904.427103633159</v>
      </c>
      <c r="BX189" s="15">
        <f t="shared" ca="1" si="99"/>
        <v>37535.734107009936</v>
      </c>
      <c r="BY189" s="15">
        <f t="shared" ca="1" si="100"/>
        <v>60211.231969823144</v>
      </c>
      <c r="BZ189" s="15">
        <f t="shared" ca="1" si="101"/>
        <v>70994.906434662786</v>
      </c>
      <c r="CA189" s="15">
        <f t="shared" ca="1" si="102"/>
        <v>116094.54949072179</v>
      </c>
      <c r="CB189" s="15">
        <f ca="1">(AU189*DCF!C$10-DCF!C$5*MAX(AU189*DCF!C$10,0)-MAX(AU189-Inputs!$B$6,0)/Inputs!$B$10)*DCF!C$6</f>
        <v>897.51341706697701</v>
      </c>
      <c r="CC189" s="15">
        <f ca="1">(AV189*DCF!D$10-DCF!D$5*MAX(AV189*DCF!D$10,0)-MAX(AV189-AU189,0)/Inputs!$B$10)*DCF!D$6</f>
        <v>851.66583490187679</v>
      </c>
      <c r="CD189" s="15">
        <f ca="1">(AW189*DCF!E$10-DCF!E$5*MAX(AW189*DCF!E$10,0)-MAX(AW189-AV189,0)/Inputs!$B$10)*DCF!E$6</f>
        <v>1335.6925290006172</v>
      </c>
      <c r="CE189" s="15">
        <f ca="1">(AX189*DCF!F$10-DCF!F$5*MAX(AX189*DCF!F$10,0)-MAX(AX189-AW189,0)/Inputs!$B$10)*DCF!F$6</f>
        <v>1333.1719152879471</v>
      </c>
      <c r="CF189" s="15">
        <f ca="1">(AY189*DCF!G$10-DCF!G$5*MAX(AY189*DCF!G$10,0)-MAX(AY189-AX189,0)/Inputs!$B$10)*DCF!G$6</f>
        <v>1504.5946472216042</v>
      </c>
      <c r="CG189" s="15">
        <f ca="1">(AZ189*DCF!H$10-DCF!H$5*MAX(AZ189*DCF!H$10,0)-MAX(AZ189-AY189,0)/Inputs!$B$10)*DCF!H$6</f>
        <v>2076.8687268052372</v>
      </c>
      <c r="CH189" s="15">
        <f ca="1">(BA189*DCF!I$10-DCF!I$5*MAX(BA189*DCF!I$10,0)-MAX(BA189-AZ189,0)/Inputs!$B$10)*DCF!I$6</f>
        <v>2468.5927825779718</v>
      </c>
      <c r="CI189" s="15">
        <f ca="1">(BB189*DCF!J$10-DCF!J$5*MAX(BB189*DCF!J$10,0)-MAX(BB189-BA189,0)/Inputs!$B$10)*DCF!J$6</f>
        <v>2721.2997202864199</v>
      </c>
      <c r="CJ189" s="15">
        <f ca="1">(BC189*DCF!K$10-DCF!K$5*MAX(BC189*DCF!K$10,0)-MAX(BC189-BB189,0)/Inputs!$B$10)*DCF!K$6</f>
        <v>2835.1866345829171</v>
      </c>
      <c r="CK189" s="15">
        <f ca="1">(BD189*DCF!L$10-DCF!L$5*MAX(BD189*DCF!L$10,0)-MAX(BD189-BC189,0)/Inputs!$B$10)*DCF!L$6</f>
        <v>3467.1271211973649</v>
      </c>
      <c r="CL189" s="15">
        <f ca="1">(BE189*DCF!M$10-DCF!M$5*MAX(BE189*DCF!M$10,0)-MAX(BE189-BD189,0)/Inputs!$B$10)*DCF!M$6</f>
        <v>4237.9280101740023</v>
      </c>
      <c r="CM189" s="15">
        <f ca="1">(BF189*DCF!C$28-DCF!C$5*MAX(BF189*DCF!C$28,0)-MAX(BF189-Inputs!$B$13,0)/Inputs!$B$17)*DCF!C$6</f>
        <v>3515.9734376285783</v>
      </c>
      <c r="CN189" s="15">
        <f ca="1">(BG189*DCF!D$28-DCF!D$5*MAX(BG189*DCF!D$28,0)-MAX(BG189-BF189,0)/Inputs!$B$17)*DCF!D$6</f>
        <v>3577.1361334213534</v>
      </c>
      <c r="CO189" s="15">
        <f ca="1">(BH189*DCF!E$28-DCF!E$5*MAX(BH189*DCF!E$28,0)-MAX(BH189-BG189,0)/Inputs!$B$17)*DCF!E$6</f>
        <v>3757.341016708373</v>
      </c>
      <c r="CP189" s="15">
        <f ca="1">(BI189*DCF!F$28-DCF!F$5*MAX(BI189*DCF!F$28,0)-MAX(BI189-BH189,0)/Inputs!$B$17)*DCF!F$6</f>
        <v>4314.4915694237679</v>
      </c>
      <c r="CQ189" s="15">
        <f ca="1">(BJ189*DCF!G$28-DCF!G$5*MAX(BJ189*DCF!G$28,0)-MAX(BJ189-BI189,0)/Inputs!$B$17)*DCF!G$6</f>
        <v>5446.937743327916</v>
      </c>
      <c r="CR189" s="15">
        <f ca="1">(BK189*DCF!H$28-DCF!H$5*MAX(BK189*DCF!H$28,0)-MAX(BK189-BJ189,0)/Inputs!$B$17)*DCF!H$6</f>
        <v>7463.5417992378198</v>
      </c>
      <c r="CS189" s="15">
        <f ca="1">(BL189*DCF!I$28-DCF!I$5*MAX(BL189*DCF!I$28,0)-MAX(BL189-BK189,0)/Inputs!$B$17)*DCF!I$6</f>
        <v>9380.6600292811981</v>
      </c>
      <c r="CT189" s="15">
        <f ca="1">(BM189*DCF!J$28-DCF!J$5*MAX(BM189*DCF!J$28,0)-MAX(BM189-BL189,0)/Inputs!$B$17)*DCF!J$6</f>
        <v>10787.389128232429</v>
      </c>
      <c r="CU189" s="15">
        <f ca="1">(BN189*DCF!K$28-DCF!K$5*MAX(BN189*DCF!K$28,0)-MAX(BN189-BM189,0)/Inputs!$B$17)*DCF!K$6</f>
        <v>13745.343957199775</v>
      </c>
      <c r="CV189" s="15">
        <f ca="1">(BO189*DCF!L$28-DCF!L$5*MAX(BO189*DCF!L$28,0)-MAX(BO189-BN189,0)/Inputs!$B$17)*DCF!L$6</f>
        <v>19104.998907572775</v>
      </c>
      <c r="CW189" s="15">
        <f ca="1">(BP189*DCF!M$28-DCF!M$5*MAX(BP189*DCF!M$28,0)-MAX(BP189-BO189,0)/Inputs!$B$17)*DCF!M$6</f>
        <v>26812.418735157749</v>
      </c>
      <c r="CX189" s="15">
        <f ca="1">(BQ189*DCF!C$46-DCF!C$5*MAX(BQ189*DCF!C$46,0)-MAX(BQ189-Inputs!$B$20,0)/Inputs!$B$24)*DCF!C$6</f>
        <v>-1360.4829520435719</v>
      </c>
      <c r="CY189" s="15">
        <f ca="1">(BR189*DCF!D$46-DCF!D$5*MAX(BR189*DCF!D$46,0)-MAX(BR189-BQ189,0)/Inputs!$B$24)*DCF!D$6</f>
        <v>-5259.6656535601069</v>
      </c>
      <c r="CZ189" s="15">
        <f ca="1">(BS189*DCF!E$46-DCF!E$5*MAX(BS189*DCF!E$46,0)-MAX(BS189-BR189,0)/Inputs!$B$24)*DCF!E$6</f>
        <v>-1370.6434907800685</v>
      </c>
      <c r="DA189" s="15">
        <f ca="1">(BT189*DCF!F$46-DCF!F$5*MAX(BT189*DCF!F$46,0)-MAX(BT189-BS189,0)/Inputs!$B$24)*DCF!F$6</f>
        <v>-970.1177264660588</v>
      </c>
      <c r="DB189" s="15">
        <f ca="1">(BU189*DCF!G$46-DCF!G$5*MAX(BU189*DCF!G$46,0)-MAX(BU189-BT189,0)/Inputs!$B$24)*DCF!G$6</f>
        <v>-3592.0532473387429</v>
      </c>
      <c r="DC189" s="15">
        <f ca="1">(BV189*DCF!H$46-DCF!H$5*MAX(BV189*DCF!H$46,0)-MAX(BV189-BU189,0)/Inputs!$B$24)*DCF!H$6</f>
        <v>-2024.9955431799153</v>
      </c>
      <c r="DD189" s="15">
        <f ca="1">(BW189*DCF!I$46-DCF!I$5*MAX(BW189*DCF!I$46,0)-MAX(BW189-BV189,0)/Inputs!$B$24)*DCF!I$6</f>
        <v>621.36817136429352</v>
      </c>
      <c r="DE189" s="15">
        <f ca="1">(BX189*DCF!J$46-DCF!J$5*MAX(BX189*DCF!J$46,0)-MAX(BX189-BW189,0)/Inputs!$B$24)*DCF!J$6</f>
        <v>-1244.7287097648396</v>
      </c>
      <c r="DF189" s="15">
        <f ca="1">(BY189*DCF!K$46-DCF!K$5*MAX(BY189*DCF!K$46,0)-MAX(BY189-BX189,0)/Inputs!$B$24)*DCF!K$6</f>
        <v>-2115.4266183310688</v>
      </c>
      <c r="DG189" s="15">
        <f ca="1">(BZ189*DCF!L$46-DCF!L$5*MAX(BZ189*DCF!L$46,0)-MAX(BZ189-BY189,0)/Inputs!$B$24)*DCF!L$6</f>
        <v>2467.1685553205157</v>
      </c>
      <c r="DH189" s="15">
        <f ca="1">(CA189*DCF!M$46-DCF!M$5*MAX(CA189*DCF!M$46,0)-MAX(CA189-BZ189,0)/Inputs!$B$24)*DCF!M$6</f>
        <v>-327.00298748076972</v>
      </c>
      <c r="DI189" s="15">
        <f ca="1">SUM(CB189:CL189)+BE189*DCF!M$10*(1+Inputs!$B$30)*(1-Inputs!$B$33)*(1-Inputs!$B$30/Inputs!$B$31)/(Inputs!$B$29-Inputs!$B$30)*DCF!M$6</f>
        <v>127736.25159049085</v>
      </c>
      <c r="DJ189" s="15">
        <f ca="1">SUM(CM189:CW189)+BP189*DCF!M$28*(1+Inputs!$B$30)*(1-Inputs!$B$33)*(1-Inputs!$B$30/Inputs!$B$31)/(Inputs!$B$29-Inputs!$B$30)*DCF!M$6</f>
        <v>735977.30182066699</v>
      </c>
      <c r="DK189" s="15">
        <f ca="1">SUM(CX189:DH189)+CA189*DCF!M$46*(1+Inputs!$B$30)*(1-Inputs!$B$33)*(1-Inputs!$B$30/Inputs!$B$31)/(Inputs!$B$29-Inputs!$B$30)*DCF!M$6</f>
        <v>164319.34558894264</v>
      </c>
      <c r="DM189" s="15">
        <f ca="1">DI189+DJ189+DK189+Inputs!$B$34+Inputs!$B$36-Inputs!$B$35</f>
        <v>1104883.8990001003</v>
      </c>
    </row>
    <row r="190" spans="1:117" x14ac:dyDescent="0.75">
      <c r="A190" s="11">
        <v>177</v>
      </c>
      <c r="C190" s="23">
        <f t="shared" ca="1" si="107"/>
        <v>1.5108138858716065</v>
      </c>
      <c r="D190" s="23">
        <f t="shared" ca="1" si="107"/>
        <v>-0.83223262220289351</v>
      </c>
      <c r="E190" s="23">
        <f t="shared" ca="1" si="107"/>
        <v>-1.38696452603678</v>
      </c>
      <c r="F190" s="23">
        <f t="shared" ca="1" si="107"/>
        <v>-9.5456890184537985E-2</v>
      </c>
      <c r="G190" s="23">
        <f t="shared" ca="1" si="107"/>
        <v>-1.476339501623531</v>
      </c>
      <c r="H190" s="23">
        <f t="shared" ca="1" si="107"/>
        <v>0.38579912222908402</v>
      </c>
      <c r="I190" s="23">
        <f t="shared" ca="1" si="107"/>
        <v>-1.500872482400162</v>
      </c>
      <c r="J190" s="23">
        <f t="shared" ca="1" si="107"/>
        <v>0.18003384246797019</v>
      </c>
      <c r="K190" s="23">
        <f t="shared" ca="1" si="107"/>
        <v>0.19487523878303983</v>
      </c>
      <c r="L190" s="23">
        <f t="shared" ca="1" si="107"/>
        <v>-0.91670615969807612</v>
      </c>
      <c r="M190" s="23">
        <f t="shared" ca="1" si="107"/>
        <v>1.7439058084529502</v>
      </c>
      <c r="N190" s="23">
        <f ca="1">SQRT(Inputs!$B$38)*C190+SQRT(1-Inputs!$B$38)*_xlfn.NORM.S.INV(RAND())</f>
        <v>7.2755993250784745E-2</v>
      </c>
      <c r="O190" s="23">
        <f ca="1">SQRT(Inputs!$B$38)*D190+SQRT(1-Inputs!$B$38)*_xlfn.NORM.S.INV(RAND())</f>
        <v>-2.4600889946690496</v>
      </c>
      <c r="P190" s="23">
        <f ca="1">SQRT(Inputs!$B$38)*E190+SQRT(1-Inputs!$B$38)*_xlfn.NORM.S.INV(RAND())</f>
        <v>-0.93892256799897633</v>
      </c>
      <c r="Q190" s="23">
        <f ca="1">SQRT(Inputs!$B$38)*F190+SQRT(1-Inputs!$B$38)*_xlfn.NORM.S.INV(RAND())</f>
        <v>-0.65497997040135303</v>
      </c>
      <c r="R190" s="23">
        <f ca="1">SQRT(Inputs!$B$38)*G190+SQRT(1-Inputs!$B$38)*_xlfn.NORM.S.INV(RAND())</f>
        <v>-2.1762831887495473</v>
      </c>
      <c r="S190" s="23">
        <f ca="1">SQRT(Inputs!$B$38)*H190+SQRT(1-Inputs!$B$38)*_xlfn.NORM.S.INV(RAND())</f>
        <v>0.4674194545973217</v>
      </c>
      <c r="T190" s="23">
        <f ca="1">SQRT(Inputs!$B$38)*I190+SQRT(1-Inputs!$B$38)*_xlfn.NORM.S.INV(RAND())</f>
        <v>-1.3696745773531203</v>
      </c>
      <c r="U190" s="23">
        <f ca="1">SQRT(Inputs!$B$38)*J190+SQRT(1-Inputs!$B$38)*_xlfn.NORM.S.INV(RAND())</f>
        <v>0.62871356349534668</v>
      </c>
      <c r="V190" s="23">
        <f ca="1">SQRT(Inputs!$B$38)*K190+SQRT(1-Inputs!$B$38)*_xlfn.NORM.S.INV(RAND())</f>
        <v>-0.30823101975846467</v>
      </c>
      <c r="W190" s="23">
        <f ca="1">SQRT(Inputs!$B$38)*L190+SQRT(1-Inputs!$B$38)*_xlfn.NORM.S.INV(RAND())</f>
        <v>-2.4088909865075037</v>
      </c>
      <c r="X190" s="23">
        <f ca="1">SQRT(Inputs!$B$38)*M190+SQRT(1-Inputs!$B$38)*_xlfn.NORM.S.INV(RAND())</f>
        <v>0.1323900103472504</v>
      </c>
      <c r="Y190" s="23">
        <f ca="1">SQRT(Inputs!$B$38)*C190+SQRT(1-Inputs!$B$38)*_xlfn.NORM.S.INV(RAND())</f>
        <v>2.393601081988415</v>
      </c>
      <c r="Z190" s="23">
        <f ca="1">SQRT(Inputs!$B$38)*D190+SQRT(1-Inputs!$B$38)*_xlfn.NORM.S.INV(RAND())</f>
        <v>2.7539005182815157E-2</v>
      </c>
      <c r="AA190" s="23">
        <f ca="1">SQRT(Inputs!$B$38)*E190+SQRT(1-Inputs!$B$38)*_xlfn.NORM.S.INV(RAND())</f>
        <v>0.49971692539846957</v>
      </c>
      <c r="AB190" s="23">
        <f ca="1">SQRT(Inputs!$B$38)*F190+SQRT(1-Inputs!$B$38)*_xlfn.NORM.S.INV(RAND())</f>
        <v>-0.95731280305708288</v>
      </c>
      <c r="AC190" s="23">
        <f ca="1">SQRT(Inputs!$B$38)*G190+SQRT(1-Inputs!$B$38)*_xlfn.NORM.S.INV(RAND())</f>
        <v>-0.22983820168427183</v>
      </c>
      <c r="AD190" s="23">
        <f ca="1">SQRT(Inputs!$B$38)*H190+SQRT(1-Inputs!$B$38)*_xlfn.NORM.S.INV(RAND())</f>
        <v>0.39855933727303716</v>
      </c>
      <c r="AE190" s="23">
        <f ca="1">SQRT(Inputs!$B$38)*I190+SQRT(1-Inputs!$B$38)*_xlfn.NORM.S.INV(RAND())</f>
        <v>-1.1934241190417862</v>
      </c>
      <c r="AF190" s="23">
        <f ca="1">SQRT(Inputs!$B$38)*J190+SQRT(1-Inputs!$B$38)*_xlfn.NORM.S.INV(RAND())</f>
        <v>-0.97203180551839719</v>
      </c>
      <c r="AG190" s="23">
        <f ca="1">SQRT(Inputs!$B$38)*K190+SQRT(1-Inputs!$B$38)*_xlfn.NORM.S.INV(RAND())</f>
        <v>1.440384434547165E-2</v>
      </c>
      <c r="AH190" s="23">
        <f ca="1">SQRT(Inputs!$B$38)*L190+SQRT(1-Inputs!$B$38)*_xlfn.NORM.S.INV(RAND())</f>
        <v>-1.4520583179538757</v>
      </c>
      <c r="AI190" s="23">
        <f ca="1">SQRT(Inputs!$B$38)*M190+SQRT(1-Inputs!$B$38)*_xlfn.NORM.S.INV(RAND())</f>
        <v>1.3553360301511121</v>
      </c>
      <c r="AJ190" s="23">
        <f ca="1">SQRT(Inputs!$B$38)*C190+SQRT(1-Inputs!$B$38)*_xlfn.NORM.S.INV(RAND())</f>
        <v>1.0346397429351943</v>
      </c>
      <c r="AK190" s="23">
        <f ca="1">SQRT(Inputs!$B$38)*D190+SQRT(1-Inputs!$B$38)*_xlfn.NORM.S.INV(RAND())</f>
        <v>-1.5307877126987615</v>
      </c>
      <c r="AL190" s="23">
        <f ca="1">SQRT(Inputs!$B$38)*E190+SQRT(1-Inputs!$B$38)*_xlfn.NORM.S.INV(RAND())</f>
        <v>0.53917802484444721</v>
      </c>
      <c r="AM190" s="23">
        <f ca="1">SQRT(Inputs!$B$38)*F190+SQRT(1-Inputs!$B$38)*_xlfn.NORM.S.INV(RAND())</f>
        <v>-0.55062670756846577</v>
      </c>
      <c r="AN190" s="23">
        <f ca="1">SQRT(Inputs!$B$38)*G190+SQRT(1-Inputs!$B$38)*_xlfn.NORM.S.INV(RAND())</f>
        <v>-1.1964361655839599</v>
      </c>
      <c r="AO190" s="23">
        <f ca="1">SQRT(Inputs!$B$38)*H190+SQRT(1-Inputs!$B$38)*_xlfn.NORM.S.INV(RAND())</f>
        <v>0.75455152995322528</v>
      </c>
      <c r="AP190" s="23">
        <f ca="1">SQRT(Inputs!$B$38)*I190+SQRT(1-Inputs!$B$38)*_xlfn.NORM.S.INV(RAND())</f>
        <v>-0.37284252148512698</v>
      </c>
      <c r="AQ190" s="23">
        <f ca="1">SQRT(Inputs!$B$38)*J190+SQRT(1-Inputs!$B$38)*_xlfn.NORM.S.INV(RAND())</f>
        <v>-0.18273642430171677</v>
      </c>
      <c r="AR190" s="23">
        <f ca="1">SQRT(Inputs!$B$38)*K190+SQRT(1-Inputs!$B$38)*_xlfn.NORM.S.INV(RAND())</f>
        <v>0.10840894935781799</v>
      </c>
      <c r="AS190" s="23">
        <f ca="1">SQRT(Inputs!$B$38)*L190+SQRT(1-Inputs!$B$38)*_xlfn.NORM.S.INV(RAND())</f>
        <v>-2.3114750721406951E-2</v>
      </c>
      <c r="AT190" s="23">
        <f ca="1">SQRT(Inputs!$B$38)*M190+SQRT(1-Inputs!$B$38)*_xlfn.NORM.S.INV(RAND())</f>
        <v>1.2356336681376476</v>
      </c>
      <c r="AU190" s="15">
        <f ca="1">Inputs!$B$6*EXP($B$8-0.5*C$5^2+C$5*N190)</f>
        <v>5021.0263930962374</v>
      </c>
      <c r="AV190" s="15">
        <f t="shared" ca="1" si="73"/>
        <v>4256.7477896788778</v>
      </c>
      <c r="AW190" s="15">
        <f t="shared" ca="1" si="74"/>
        <v>4572.9480912472864</v>
      </c>
      <c r="AX190" s="15">
        <f t="shared" ca="1" si="75"/>
        <v>5144.4451527641395</v>
      </c>
      <c r="AY190" s="15">
        <f t="shared" ca="1" si="76"/>
        <v>4876.0050979204916</v>
      </c>
      <c r="AZ190" s="15">
        <f t="shared" ca="1" si="77"/>
        <v>6278.4752758290115</v>
      </c>
      <c r="BA190" s="15">
        <f t="shared" ca="1" si="78"/>
        <v>6657.1581956732625</v>
      </c>
      <c r="BB190" s="15">
        <f t="shared" ca="1" si="79"/>
        <v>8680.3026281123657</v>
      </c>
      <c r="BC190" s="15">
        <f t="shared" ca="1" si="80"/>
        <v>10319.50675995151</v>
      </c>
      <c r="BD190" s="15">
        <f t="shared" ca="1" si="81"/>
        <v>10091.986747637704</v>
      </c>
      <c r="BE190" s="15">
        <f t="shared" ca="1" si="82"/>
        <v>12516.454224783567</v>
      </c>
      <c r="BF190" s="15">
        <f ca="1">Inputs!$B$13*EXP($B$9-0.5*C$6^2+C$6*Y190)</f>
        <v>22229.935763769568</v>
      </c>
      <c r="BG190" s="15">
        <f t="shared" ca="1" si="83"/>
        <v>27227.366672680368</v>
      </c>
      <c r="BH190" s="15">
        <f t="shared" ca="1" si="84"/>
        <v>36141.532076323565</v>
      </c>
      <c r="BI190" s="15">
        <f t="shared" ca="1" si="85"/>
        <v>38181.101252501583</v>
      </c>
      <c r="BJ190" s="15">
        <f t="shared" ca="1" si="86"/>
        <v>45282.208903083425</v>
      </c>
      <c r="BK190" s="15">
        <f t="shared" ca="1" si="87"/>
        <v>58674.227353080096</v>
      </c>
      <c r="BL190" s="15">
        <f t="shared" ca="1" si="88"/>
        <v>61746.572350255607</v>
      </c>
      <c r="BM190" s="15">
        <f t="shared" ca="1" si="89"/>
        <v>67266.45887185102</v>
      </c>
      <c r="BN190" s="15">
        <f t="shared" ca="1" si="90"/>
        <v>82872.243047587079</v>
      </c>
      <c r="BO190" s="15">
        <f t="shared" ca="1" si="91"/>
        <v>86129.27442997841</v>
      </c>
      <c r="BP190" s="15">
        <f t="shared" ca="1" si="92"/>
        <v>123603.47508014411</v>
      </c>
      <c r="BQ190" s="15">
        <f ca="1">Inputs!$B$20*EXP($B$10-0.5*C$7^2+C$7*AJ190)</f>
        <v>6191.2822390934607</v>
      </c>
      <c r="BR190" s="15">
        <f t="shared" ca="1" si="93"/>
        <v>5166.4001560354964</v>
      </c>
      <c r="BS190" s="15">
        <f t="shared" ca="1" si="94"/>
        <v>8259.7716622133339</v>
      </c>
      <c r="BT190" s="15">
        <f t="shared" ca="1" si="95"/>
        <v>9856.6933588708853</v>
      </c>
      <c r="BU190" s="15">
        <f t="shared" ca="1" si="96"/>
        <v>10226.522648627872</v>
      </c>
      <c r="BV190" s="15">
        <f t="shared" ca="1" si="97"/>
        <v>16864.558747630635</v>
      </c>
      <c r="BW190" s="15">
        <f t="shared" ca="1" si="98"/>
        <v>21747.848160265079</v>
      </c>
      <c r="BX190" s="15">
        <f t="shared" ca="1" si="99"/>
        <v>29323.69827565649</v>
      </c>
      <c r="BY190" s="15">
        <f t="shared" ca="1" si="100"/>
        <v>41948.588780413578</v>
      </c>
      <c r="BZ190" s="15">
        <f t="shared" ca="1" si="101"/>
        <v>58610.164222615895</v>
      </c>
      <c r="CA190" s="15">
        <f t="shared" ca="1" si="102"/>
        <v>102545.07684340687</v>
      </c>
      <c r="CB190" s="15">
        <f ca="1">(AU190*DCF!C$10-DCF!C$5*MAX(AU190*DCF!C$10,0)-MAX(AU190-Inputs!$B$6,0)/Inputs!$B$10)*DCF!C$6</f>
        <v>1042.6551419956681</v>
      </c>
      <c r="CC190" s="15">
        <f ca="1">(AV190*DCF!D$10-DCF!D$5*MAX(AV190*DCF!D$10,0)-MAX(AV190-AU190,0)/Inputs!$B$10)*DCF!D$6</f>
        <v>1037.5534352145717</v>
      </c>
      <c r="CD190" s="15">
        <f ca="1">(AW190*DCF!E$10-DCF!E$5*MAX(AW190*DCF!E$10,0)-MAX(AW190-AV190,0)/Inputs!$B$10)*DCF!E$6</f>
        <v>984.59951676396622</v>
      </c>
      <c r="CE190" s="15">
        <f ca="1">(AX190*DCF!F$10-DCF!F$5*MAX(AX190*DCF!F$10,0)-MAX(AX190-AW190,0)/Inputs!$B$10)*DCF!F$6</f>
        <v>1004.1098088046955</v>
      </c>
      <c r="CF190" s="15">
        <f ca="1">(AY190*DCF!G$10-DCF!G$5*MAX(AY190*DCF!G$10,0)-MAX(AY190-AX190,0)/Inputs!$B$10)*DCF!G$6</f>
        <v>1004.6513515761118</v>
      </c>
      <c r="CG190" s="15">
        <f ca="1">(AZ190*DCF!H$10-DCF!H$5*MAX(AZ190*DCF!H$10,0)-MAX(AZ190-AY190,0)/Inputs!$B$10)*DCF!H$6</f>
        <v>969.93675554900494</v>
      </c>
      <c r="CH190" s="15">
        <f ca="1">(BA190*DCF!I$10-DCF!I$5*MAX(BA190*DCF!I$10,0)-MAX(BA190-AZ190,0)/Inputs!$B$10)*DCF!I$6</f>
        <v>1153.9026817726456</v>
      </c>
      <c r="CI190" s="15">
        <f ca="1">(BB190*DCF!J$10-DCF!J$5*MAX(BB190*DCF!J$10,0)-MAX(BB190-BA190,0)/Inputs!$B$10)*DCF!J$6</f>
        <v>1182.9858721097078</v>
      </c>
      <c r="CJ190" s="15">
        <f ca="1">(BC190*DCF!K$10-DCF!K$5*MAX(BC190*DCF!K$10,0)-MAX(BC190-BB190,0)/Inputs!$B$10)*DCF!K$6</f>
        <v>1431.8112309345979</v>
      </c>
      <c r="CK190" s="15">
        <f ca="1">(BD190*DCF!L$10-DCF!L$5*MAX(BD190*DCF!L$10,0)-MAX(BD190-BC190,0)/Inputs!$B$10)*DCF!L$6</f>
        <v>1522.0635104347743</v>
      </c>
      <c r="CL190" s="15">
        <f ca="1">(BE190*DCF!M$10-DCF!M$5*MAX(BE190*DCF!M$10,0)-MAX(BE190-BD190,0)/Inputs!$B$10)*DCF!M$6</f>
        <v>1476.6050341634939</v>
      </c>
      <c r="CM190" s="15">
        <f ca="1">(BF190*DCF!C$28-DCF!C$5*MAX(BF190*DCF!C$28,0)-MAX(BF190-Inputs!$B$13,0)/Inputs!$B$17)*DCF!C$6</f>
        <v>4280.2883996156661</v>
      </c>
      <c r="CN190" s="15">
        <f ca="1">(BG190*DCF!D$28-DCF!D$5*MAX(BG190*DCF!D$28,0)-MAX(BG190-BF190,0)/Inputs!$B$17)*DCF!D$6</f>
        <v>6952.9063087316708</v>
      </c>
      <c r="CO190" s="15">
        <f ca="1">(BH190*DCF!E$28-DCF!E$5*MAX(BH190*DCF!E$28,0)-MAX(BH190-BG190,0)/Inputs!$B$17)*DCF!E$6</f>
        <v>8479.0661366496133</v>
      </c>
      <c r="CP190" s="15">
        <f ca="1">(BI190*DCF!F$28-DCF!F$5*MAX(BI190*DCF!F$28,0)-MAX(BI190-BH190,0)/Inputs!$B$17)*DCF!F$6</f>
        <v>9993.8274605435672</v>
      </c>
      <c r="CQ190" s="15">
        <f ca="1">(BJ190*DCF!G$28-DCF!G$5*MAX(BJ190*DCF!G$28,0)-MAX(BJ190-BI190,0)/Inputs!$B$17)*DCF!G$6</f>
        <v>10554.476498584128</v>
      </c>
      <c r="CR190" s="15">
        <f ca="1">(BK190*DCF!H$28-DCF!H$5*MAX(BK190*DCF!H$28,0)-MAX(BK190-BJ190,0)/Inputs!$B$17)*DCF!H$6</f>
        <v>12430.039921679605</v>
      </c>
      <c r="CS190" s="15">
        <f ca="1">(BL190*DCF!I$28-DCF!I$5*MAX(BL190*DCF!I$28,0)-MAX(BL190-BK190,0)/Inputs!$B$17)*DCF!I$6</f>
        <v>14078.918321876308</v>
      </c>
      <c r="CT190" s="15">
        <f ca="1">(BM190*DCF!J$28-DCF!J$5*MAX(BM190*DCF!J$28,0)-MAX(BM190-BL190,0)/Inputs!$B$17)*DCF!J$6</f>
        <v>14274.112687456844</v>
      </c>
      <c r="CU190" s="15">
        <f ca="1">(BN190*DCF!K$28-DCF!K$5*MAX(BN190*DCF!K$28,0)-MAX(BN190-BM190,0)/Inputs!$B$17)*DCF!K$6</f>
        <v>15589.727519208469</v>
      </c>
      <c r="CV190" s="15">
        <f ca="1">(BO190*DCF!L$28-DCF!L$5*MAX(BO190*DCF!L$28,0)-MAX(BO190-BN190,0)/Inputs!$B$17)*DCF!L$6</f>
        <v>16816.059559389127</v>
      </c>
      <c r="CW190" s="15">
        <f ca="1">(BP190*DCF!M$28-DCF!M$5*MAX(BP190*DCF!M$28,0)-MAX(BP190-BO190,0)/Inputs!$B$17)*DCF!M$6</f>
        <v>19338.95840269576</v>
      </c>
      <c r="CX190" s="15">
        <f ca="1">(BQ190*DCF!C$46-DCF!C$5*MAX(BQ190*DCF!C$46,0)-MAX(BQ190-Inputs!$B$20,0)/Inputs!$B$24)*DCF!C$6</f>
        <v>-2811.0500501802271</v>
      </c>
      <c r="CY190" s="15">
        <f ca="1">(BR190*DCF!D$46-DCF!D$5*MAX(BR190*DCF!D$46,0)-MAX(BR190-BQ190,0)/Inputs!$B$24)*DCF!D$6</f>
        <v>-881.78402462616941</v>
      </c>
      <c r="CZ190" s="15">
        <f ca="1">(BS190*DCF!E$46-DCF!E$5*MAX(BS190*DCF!E$46,0)-MAX(BS190-BR190,0)/Inputs!$B$24)*DCF!E$6</f>
        <v>-2196.0542689628555</v>
      </c>
      <c r="DA190" s="15">
        <f ca="1">(BT190*DCF!F$46-DCF!F$5*MAX(BT190*DCF!F$46,0)-MAX(BT190-BS190,0)/Inputs!$B$24)*DCF!F$6</f>
        <v>-1299.3164014610452</v>
      </c>
      <c r="DB190" s="15">
        <f ca="1">(BU190*DCF!G$46-DCF!G$5*MAX(BU190*DCF!G$46,0)-MAX(BU190-BT190,0)/Inputs!$B$24)*DCF!G$6</f>
        <v>-468.40328289787487</v>
      </c>
      <c r="DC190" s="15">
        <f ca="1">(BV190*DCF!H$46-DCF!H$5*MAX(BV190*DCF!H$46,0)-MAX(BV190-BU190,0)/Inputs!$B$24)*DCF!H$6</f>
        <v>-2062.7290458431344</v>
      </c>
      <c r="DD190" s="15">
        <f ca="1">(BW190*DCF!I$46-DCF!I$5*MAX(BW190*DCF!I$46,0)-MAX(BW190-BV190,0)/Inputs!$B$24)*DCF!I$6</f>
        <v>-899.52849553769886</v>
      </c>
      <c r="DE190" s="15">
        <f ca="1">(BX190*DCF!J$46-DCF!J$5*MAX(BX190*DCF!J$46,0)-MAX(BX190-BW190,0)/Inputs!$B$24)*DCF!J$6</f>
        <v>-778.94364962434872</v>
      </c>
      <c r="DF190" s="15">
        <f ca="1">(BY190*DCF!K$46-DCF!K$5*MAX(BY190*DCF!K$46,0)-MAX(BY190-BX190,0)/Inputs!$B$24)*DCF!K$6</f>
        <v>-696.51862050733212</v>
      </c>
      <c r="DG190" s="15">
        <f ca="1">(BZ190*DCF!L$46-DCF!L$5*MAX(BZ190*DCF!L$46,0)-MAX(BZ190-BY190,0)/Inputs!$B$24)*DCF!L$6</f>
        <v>280.87992119199652</v>
      </c>
      <c r="DH190" s="15">
        <f ca="1">(CA190*DCF!M$46-DCF!M$5*MAX(CA190*DCF!M$46,0)-MAX(CA190-BZ190,0)/Inputs!$B$24)*DCF!M$6</f>
        <v>-1145.7343369966829</v>
      </c>
      <c r="DI190" s="15">
        <f ca="1">SUM(CB190:CL190)+BE190*DCF!M$10*(1+Inputs!$B$30)*(1-Inputs!$B$33)*(1-Inputs!$B$30/Inputs!$B$31)/(Inputs!$B$29-Inputs!$B$30)*DCF!M$6</f>
        <v>47644.331959864328</v>
      </c>
      <c r="DJ190" s="15">
        <f ca="1">SUM(CM190:CW190)+BP190*DCF!M$28*(1+Inputs!$B$30)*(1-Inputs!$B$33)*(1-Inputs!$B$30/Inputs!$B$31)/(Inputs!$B$29-Inputs!$B$30)*DCF!M$6</f>
        <v>591441.85539614921</v>
      </c>
      <c r="DK190" s="15">
        <f ca="1">SUM(CX190:DH190)+CA190*DCF!M$46*(1+Inputs!$B$30)*(1-Inputs!$B$33)*(1-Inputs!$B$30/Inputs!$B$31)/(Inputs!$B$29-Inputs!$B$30)*DCF!M$6</f>
        <v>145587.6537853663</v>
      </c>
      <c r="DM190" s="15">
        <f ca="1">DI190+DJ190+DK190+Inputs!$B$34+Inputs!$B$36-Inputs!$B$35</f>
        <v>861524.8411413799</v>
      </c>
    </row>
    <row r="191" spans="1:117" x14ac:dyDescent="0.75">
      <c r="A191" s="11">
        <v>178</v>
      </c>
      <c r="C191" s="23">
        <f t="shared" ca="1" si="107"/>
        <v>0.13361456916746073</v>
      </c>
      <c r="D191" s="23">
        <f t="shared" ca="1" si="107"/>
        <v>-0.91862695231927294</v>
      </c>
      <c r="E191" s="23">
        <f t="shared" ca="1" si="107"/>
        <v>0.79956325561140762</v>
      </c>
      <c r="F191" s="23">
        <f t="shared" ca="1" si="107"/>
        <v>1.0017305767200511</v>
      </c>
      <c r="G191" s="23">
        <f t="shared" ca="1" si="107"/>
        <v>0.44367846751731266</v>
      </c>
      <c r="H191" s="23">
        <f t="shared" ca="1" si="107"/>
        <v>1.4777262993657148</v>
      </c>
      <c r="I191" s="23">
        <f t="shared" ca="1" si="107"/>
        <v>1.7707073696432394</v>
      </c>
      <c r="J191" s="23">
        <f t="shared" ca="1" si="107"/>
        <v>-1.9856260682948355</v>
      </c>
      <c r="K191" s="23">
        <f t="shared" ca="1" si="107"/>
        <v>2.408941866233345E-2</v>
      </c>
      <c r="L191" s="23">
        <f t="shared" ca="1" si="107"/>
        <v>1.4263245305331944</v>
      </c>
      <c r="M191" s="23">
        <f t="shared" ca="1" si="107"/>
        <v>0.84524182803075987</v>
      </c>
      <c r="N191" s="23">
        <f ca="1">SQRT(Inputs!$B$38)*C191+SQRT(1-Inputs!$B$38)*_xlfn.NORM.S.INV(RAND())</f>
        <v>-0.14400986861104137</v>
      </c>
      <c r="O191" s="23">
        <f ca="1">SQRT(Inputs!$B$38)*D191+SQRT(1-Inputs!$B$38)*_xlfn.NORM.S.INV(RAND())</f>
        <v>-1.0565928751420892</v>
      </c>
      <c r="P191" s="23">
        <f ca="1">SQRT(Inputs!$B$38)*E191+SQRT(1-Inputs!$B$38)*_xlfn.NORM.S.INV(RAND())</f>
        <v>0.24126240060467408</v>
      </c>
      <c r="Q191" s="23">
        <f ca="1">SQRT(Inputs!$B$38)*F191+SQRT(1-Inputs!$B$38)*_xlfn.NORM.S.INV(RAND())</f>
        <v>1.3468111229478443</v>
      </c>
      <c r="R191" s="23">
        <f ca="1">SQRT(Inputs!$B$38)*G191+SQRT(1-Inputs!$B$38)*_xlfn.NORM.S.INV(RAND())</f>
        <v>0.13415440214753804</v>
      </c>
      <c r="S191" s="23">
        <f ca="1">SQRT(Inputs!$B$38)*H191+SQRT(1-Inputs!$B$38)*_xlfn.NORM.S.INV(RAND())</f>
        <v>1.4051408765219549</v>
      </c>
      <c r="T191" s="23">
        <f ca="1">SQRT(Inputs!$B$38)*I191+SQRT(1-Inputs!$B$38)*_xlfn.NORM.S.INV(RAND())</f>
        <v>1.2945810590314042</v>
      </c>
      <c r="U191" s="23">
        <f ca="1">SQRT(Inputs!$B$38)*J191+SQRT(1-Inputs!$B$38)*_xlfn.NORM.S.INV(RAND())</f>
        <v>-0.59559228846492873</v>
      </c>
      <c r="V191" s="23">
        <f ca="1">SQRT(Inputs!$B$38)*K191+SQRT(1-Inputs!$B$38)*_xlfn.NORM.S.INV(RAND())</f>
        <v>-0.39731986591052693</v>
      </c>
      <c r="W191" s="23">
        <f ca="1">SQRT(Inputs!$B$38)*L191+SQRT(1-Inputs!$B$38)*_xlfn.NORM.S.INV(RAND())</f>
        <v>-0.28418166877298101</v>
      </c>
      <c r="X191" s="23">
        <f ca="1">SQRT(Inputs!$B$38)*M191+SQRT(1-Inputs!$B$38)*_xlfn.NORM.S.INV(RAND())</f>
        <v>0.93519419097677248</v>
      </c>
      <c r="Y191" s="23">
        <f ca="1">SQRT(Inputs!$B$38)*C191+SQRT(1-Inputs!$B$38)*_xlfn.NORM.S.INV(RAND())</f>
        <v>0.41757934699755567</v>
      </c>
      <c r="Z191" s="23">
        <f ca="1">SQRT(Inputs!$B$38)*D191+SQRT(1-Inputs!$B$38)*_xlfn.NORM.S.INV(RAND())</f>
        <v>-1.4726595906137936</v>
      </c>
      <c r="AA191" s="23">
        <f ca="1">SQRT(Inputs!$B$38)*E191+SQRT(1-Inputs!$B$38)*_xlfn.NORM.S.INV(RAND())</f>
        <v>-0.78927844353278753</v>
      </c>
      <c r="AB191" s="23">
        <f ca="1">SQRT(Inputs!$B$38)*F191+SQRT(1-Inputs!$B$38)*_xlfn.NORM.S.INV(RAND())</f>
        <v>0.5940689052935284</v>
      </c>
      <c r="AC191" s="23">
        <f ca="1">SQRT(Inputs!$B$38)*G191+SQRT(1-Inputs!$B$38)*_xlfn.NORM.S.INV(RAND())</f>
        <v>-0.87080208130350811</v>
      </c>
      <c r="AD191" s="23">
        <f ca="1">SQRT(Inputs!$B$38)*H191+SQRT(1-Inputs!$B$38)*_xlfn.NORM.S.INV(RAND())</f>
        <v>-0.33198736160057807</v>
      </c>
      <c r="AE191" s="23">
        <f ca="1">SQRT(Inputs!$B$38)*I191+SQRT(1-Inputs!$B$38)*_xlfn.NORM.S.INV(RAND())</f>
        <v>1.6078924666002368</v>
      </c>
      <c r="AF191" s="23">
        <f ca="1">SQRT(Inputs!$B$38)*J191+SQRT(1-Inputs!$B$38)*_xlfn.NORM.S.INV(RAND())</f>
        <v>-2.3485604234715614</v>
      </c>
      <c r="AG191" s="23">
        <f ca="1">SQRT(Inputs!$B$38)*K191+SQRT(1-Inputs!$B$38)*_xlfn.NORM.S.INV(RAND())</f>
        <v>-1.1023938854303716</v>
      </c>
      <c r="AH191" s="23">
        <f ca="1">SQRT(Inputs!$B$38)*L191+SQRT(1-Inputs!$B$38)*_xlfn.NORM.S.INV(RAND())</f>
        <v>0.96473995160452708</v>
      </c>
      <c r="AI191" s="23">
        <f ca="1">SQRT(Inputs!$B$38)*M191+SQRT(1-Inputs!$B$38)*_xlfn.NORM.S.INV(RAND())</f>
        <v>0.59420727983906252</v>
      </c>
      <c r="AJ191" s="23">
        <f ca="1">SQRT(Inputs!$B$38)*C191+SQRT(1-Inputs!$B$38)*_xlfn.NORM.S.INV(RAND())</f>
        <v>1.431531880191647</v>
      </c>
      <c r="AK191" s="23">
        <f ca="1">SQRT(Inputs!$B$38)*D191+SQRT(1-Inputs!$B$38)*_xlfn.NORM.S.INV(RAND())</f>
        <v>-1.910489426674705</v>
      </c>
      <c r="AL191" s="23">
        <f ca="1">SQRT(Inputs!$B$38)*E191+SQRT(1-Inputs!$B$38)*_xlfn.NORM.S.INV(RAND())</f>
        <v>1.0223808986869203</v>
      </c>
      <c r="AM191" s="23">
        <f ca="1">SQRT(Inputs!$B$38)*F191+SQRT(1-Inputs!$B$38)*_xlfn.NORM.S.INV(RAND())</f>
        <v>-0.90066308858118516</v>
      </c>
      <c r="AN191" s="23">
        <f ca="1">SQRT(Inputs!$B$38)*G191+SQRT(1-Inputs!$B$38)*_xlfn.NORM.S.INV(RAND())</f>
        <v>-8.8949224333566085E-2</v>
      </c>
      <c r="AO191" s="23">
        <f ca="1">SQRT(Inputs!$B$38)*H191+SQRT(1-Inputs!$B$38)*_xlfn.NORM.S.INV(RAND())</f>
        <v>0.31298769890227657</v>
      </c>
      <c r="AP191" s="23">
        <f ca="1">SQRT(Inputs!$B$38)*I191+SQRT(1-Inputs!$B$38)*_xlfn.NORM.S.INV(RAND())</f>
        <v>-0.31708181506830724</v>
      </c>
      <c r="AQ191" s="23">
        <f ca="1">SQRT(Inputs!$B$38)*J191+SQRT(1-Inputs!$B$38)*_xlfn.NORM.S.INV(RAND())</f>
        <v>-2.1592570589643136</v>
      </c>
      <c r="AR191" s="23">
        <f ca="1">SQRT(Inputs!$B$38)*K191+SQRT(1-Inputs!$B$38)*_xlfn.NORM.S.INV(RAND())</f>
        <v>-1.7613259247616784</v>
      </c>
      <c r="AS191" s="23">
        <f ca="1">SQRT(Inputs!$B$38)*L191+SQRT(1-Inputs!$B$38)*_xlfn.NORM.S.INV(RAND())</f>
        <v>0.84153805797159864</v>
      </c>
      <c r="AT191" s="23">
        <f ca="1">SQRT(Inputs!$B$38)*M191+SQRT(1-Inputs!$B$38)*_xlfn.NORM.S.INV(RAND())</f>
        <v>0.73410732072095075</v>
      </c>
      <c r="AU191" s="15">
        <f ca="1">Inputs!$B$6*EXP($B$8-0.5*C$5^2+C$5*N191)</f>
        <v>4847.900947316788</v>
      </c>
      <c r="AV191" s="15">
        <f t="shared" ca="1" si="73"/>
        <v>5051.9571885503992</v>
      </c>
      <c r="AW191" s="15">
        <f t="shared" ca="1" si="74"/>
        <v>6363.7199651119599</v>
      </c>
      <c r="AX191" s="15">
        <f t="shared" ca="1" si="75"/>
        <v>9193.1817375663577</v>
      </c>
      <c r="AY191" s="15">
        <f t="shared" ca="1" si="76"/>
        <v>11412.41828486371</v>
      </c>
      <c r="AZ191" s="15">
        <f t="shared" ca="1" si="77"/>
        <v>16293.468620295287</v>
      </c>
      <c r="BA191" s="15">
        <f t="shared" ca="1" si="78"/>
        <v>22832.159602457454</v>
      </c>
      <c r="BB191" s="15">
        <f t="shared" ca="1" si="79"/>
        <v>26334.26573716749</v>
      </c>
      <c r="BC191" s="15">
        <f t="shared" ca="1" si="80"/>
        <v>31039.196399134373</v>
      </c>
      <c r="BD191" s="15">
        <f t="shared" ca="1" si="81"/>
        <v>37028.508583499104</v>
      </c>
      <c r="BE191" s="15">
        <f t="shared" ca="1" si="82"/>
        <v>49407.892349742047</v>
      </c>
      <c r="BF191" s="15">
        <f ca="1">Inputs!$B$13*EXP($B$9-0.5*C$6^2+C$6*Y191)</f>
        <v>15024.738760343369</v>
      </c>
      <c r="BG191" s="15">
        <f t="shared" ca="1" si="83"/>
        <v>14038.273311033299</v>
      </c>
      <c r="BH191" s="15">
        <f t="shared" ca="1" si="84"/>
        <v>15047.593433069731</v>
      </c>
      <c r="BI191" s="15">
        <f t="shared" ca="1" si="85"/>
        <v>20184.276642661207</v>
      </c>
      <c r="BJ191" s="15">
        <f t="shared" ca="1" si="86"/>
        <v>21825.639260362488</v>
      </c>
      <c r="BK191" s="15">
        <f t="shared" ca="1" si="87"/>
        <v>25603.081279527953</v>
      </c>
      <c r="BL191" s="15">
        <f t="shared" ca="1" si="88"/>
        <v>38736.325266250351</v>
      </c>
      <c r="BM191" s="15">
        <f t="shared" ca="1" si="89"/>
        <v>35566.288602044377</v>
      </c>
      <c r="BN191" s="15">
        <f t="shared" ca="1" si="90"/>
        <v>38328.903322612234</v>
      </c>
      <c r="BO191" s="15">
        <f t="shared" ca="1" si="91"/>
        <v>52756.27069135585</v>
      </c>
      <c r="BP191" s="15">
        <f t="shared" ca="1" si="92"/>
        <v>69454.982654717533</v>
      </c>
      <c r="BQ191" s="15">
        <f ca="1">Inputs!$B$20*EXP($B$10-0.5*C$7^2+C$7*AJ191)</f>
        <v>7127.1610277235332</v>
      </c>
      <c r="BR191" s="15">
        <f t="shared" ca="1" si="93"/>
        <v>5271.7440481057465</v>
      </c>
      <c r="BS191" s="15">
        <f t="shared" ca="1" si="94"/>
        <v>9682.8793431966351</v>
      </c>
      <c r="BT191" s="15">
        <f t="shared" ca="1" si="95"/>
        <v>10541.156811180976</v>
      </c>
      <c r="BU191" s="15">
        <f t="shared" ca="1" si="96"/>
        <v>14297.71313471551</v>
      </c>
      <c r="BV191" s="15">
        <f t="shared" ca="1" si="97"/>
        <v>21345.599603978109</v>
      </c>
      <c r="BW191" s="15">
        <f t="shared" ca="1" si="98"/>
        <v>27853.19928004617</v>
      </c>
      <c r="BX191" s="15">
        <f t="shared" ca="1" si="99"/>
        <v>25269.238035279544</v>
      </c>
      <c r="BY191" s="15">
        <f t="shared" ca="1" si="100"/>
        <v>25277.383187184412</v>
      </c>
      <c r="BZ191" s="15">
        <f t="shared" ca="1" si="101"/>
        <v>41401.860558922359</v>
      </c>
      <c r="CA191" s="15">
        <f t="shared" ca="1" si="102"/>
        <v>66260.804374663363</v>
      </c>
      <c r="CB191" s="15">
        <f ca="1">(AU191*DCF!C$10-DCF!C$5*MAX(AU191*DCF!C$10,0)-MAX(AU191-Inputs!$B$6,0)/Inputs!$B$10)*DCF!C$6</f>
        <v>1043.8895572820975</v>
      </c>
      <c r="CC191" s="15">
        <f ca="1">(AV191*DCF!D$10-DCF!D$5*MAX(AV191*DCF!D$10,0)-MAX(AV191-AU191,0)/Inputs!$B$10)*DCF!D$6</f>
        <v>1181.6265649290708</v>
      </c>
      <c r="CD191" s="15">
        <f ca="1">(AW191*DCF!E$10-DCF!E$5*MAX(AW191*DCF!E$10,0)-MAX(AW191-AV191,0)/Inputs!$B$10)*DCF!E$6</f>
        <v>1173.8183384698027</v>
      </c>
      <c r="CE191" s="15">
        <f ca="1">(AX191*DCF!F$10-DCF!F$5*MAX(AX191*DCF!F$10,0)-MAX(AX191-AW191,0)/Inputs!$B$10)*DCF!F$6</f>
        <v>1418.1160780280368</v>
      </c>
      <c r="CF191" s="15">
        <f ca="1">(AY191*DCF!G$10-DCF!G$5*MAX(AY191*DCF!G$10,0)-MAX(AY191-AX191,0)/Inputs!$B$10)*DCF!G$6</f>
        <v>1924.8373183764033</v>
      </c>
      <c r="CG191" s="15">
        <f ca="1">(AZ191*DCF!H$10-DCF!H$5*MAX(AZ191*DCF!H$10,0)-MAX(AZ191-AY191,0)/Inputs!$B$10)*DCF!H$6</f>
        <v>2296.6706281875381</v>
      </c>
      <c r="CH191" s="15">
        <f ca="1">(BA191*DCF!I$10-DCF!I$5*MAX(BA191*DCF!I$10,0)-MAX(BA191-AZ191,0)/Inputs!$B$10)*DCF!I$6</f>
        <v>3098.0282235519953</v>
      </c>
      <c r="CI191" s="15">
        <f ca="1">(BB191*DCF!J$10-DCF!J$5*MAX(BB191*DCF!J$10,0)-MAX(BB191-BA191,0)/Inputs!$B$10)*DCF!J$6</f>
        <v>3988.3346298975607</v>
      </c>
      <c r="CJ191" s="15">
        <f ca="1">(BC191*DCF!K$10-DCF!K$5*MAX(BC191*DCF!K$10,0)-MAX(BC191-BB191,0)/Inputs!$B$10)*DCF!K$6</f>
        <v>4338.1934574282432</v>
      </c>
      <c r="CK191" s="15">
        <f ca="1">(BD191*DCF!L$10-DCF!L$5*MAX(BD191*DCF!L$10,0)-MAX(BD191-BC191,0)/Inputs!$B$10)*DCF!L$6</f>
        <v>4810.0881864445273</v>
      </c>
      <c r="CL191" s="15">
        <f ca="1">(BE191*DCF!M$10-DCF!M$5*MAX(BE191*DCF!M$10,0)-MAX(BE191-BD191,0)/Inputs!$B$10)*DCF!M$6</f>
        <v>5493.2429910840538</v>
      </c>
      <c r="CM191" s="15">
        <f ca="1">(BF191*DCF!C$28-DCF!C$5*MAX(BF191*DCF!C$28,0)-MAX(BF191-Inputs!$B$13,0)/Inputs!$B$17)*DCF!C$6</f>
        <v>3745.3273104753621</v>
      </c>
      <c r="CN191" s="15">
        <f ca="1">(BG191*DCF!D$28-DCF!D$5*MAX(BG191*DCF!D$28,0)-MAX(BG191-BF191,0)/Inputs!$B$17)*DCF!D$6</f>
        <v>4134.5952661729743</v>
      </c>
      <c r="CO191" s="15">
        <f ca="1">(BH191*DCF!E$28-DCF!E$5*MAX(BH191*DCF!E$28,0)-MAX(BH191-BG191,0)/Inputs!$B$17)*DCF!E$6</f>
        <v>4062.8233013851091</v>
      </c>
      <c r="CP191" s="15">
        <f ca="1">(BI191*DCF!F$28-DCF!F$5*MAX(BI191*DCF!F$28,0)-MAX(BI191-BH191,0)/Inputs!$B$17)*DCF!F$6</f>
        <v>4544.2850674494666</v>
      </c>
      <c r="CQ191" s="15">
        <f ca="1">(BJ191*DCF!G$28-DCF!G$5*MAX(BJ191*DCF!G$28,0)-MAX(BJ191-BI191,0)/Inputs!$B$17)*DCF!G$6</f>
        <v>5386.7667191344026</v>
      </c>
      <c r="CR191" s="15">
        <f ca="1">(BK191*DCF!H$28-DCF!H$5*MAX(BK191*DCF!H$28,0)-MAX(BK191-BJ191,0)/Inputs!$B$17)*DCF!H$6</f>
        <v>5745.0159909215408</v>
      </c>
      <c r="CS191" s="15">
        <f ca="1">(BL191*DCF!I$28-DCF!I$5*MAX(BL191*DCF!I$28,0)-MAX(BL191-BK191,0)/Inputs!$B$17)*DCF!I$6</f>
        <v>7223.9413914250345</v>
      </c>
      <c r="CT191" s="15">
        <f ca="1">(BM191*DCF!J$28-DCF!J$5*MAX(BM191*DCF!J$28,0)-MAX(BM191-BL191,0)/Inputs!$B$17)*DCF!J$6</f>
        <v>7934.2349442674204</v>
      </c>
      <c r="CU191" s="15">
        <f ca="1">(BN191*DCF!K$28-DCF!K$5*MAX(BN191*DCF!K$28,0)-MAX(BN191-BM191,0)/Inputs!$B$17)*DCF!K$6</f>
        <v>7756.0382155180023</v>
      </c>
      <c r="CV191" s="15">
        <f ca="1">(BO191*DCF!L$28-DCF!L$5*MAX(BO191*DCF!L$28,0)-MAX(BO191-BN191,0)/Inputs!$B$17)*DCF!L$6</f>
        <v>8893.5026751771165</v>
      </c>
      <c r="CW191" s="15">
        <f ca="1">(BP191*DCF!M$28-DCF!M$5*MAX(BP191*DCF!M$28,0)-MAX(BP191-BO191,0)/Inputs!$B$17)*DCF!M$6</f>
        <v>11322.510559894317</v>
      </c>
      <c r="CX191" s="15">
        <f ca="1">(BQ191*DCF!C$46-DCF!C$5*MAX(BQ191*DCF!C$46,0)-MAX(BQ191-Inputs!$B$20,0)/Inputs!$B$24)*DCF!C$6</f>
        <v>-3459.4649152818934</v>
      </c>
      <c r="CY191" s="15">
        <f ca="1">(BR191*DCF!D$46-DCF!D$5*MAX(BR191*DCF!D$46,0)-MAX(BR191-BQ191,0)/Inputs!$B$24)*DCF!D$6</f>
        <v>-899.76377035124131</v>
      </c>
      <c r="CZ191" s="15">
        <f ca="1">(BS191*DCF!E$46-DCF!E$5*MAX(BS191*DCF!E$46,0)-MAX(BS191-BR191,0)/Inputs!$B$24)*DCF!E$6</f>
        <v>-2883.7654381817174</v>
      </c>
      <c r="DA191" s="15">
        <f ca="1">(BT191*DCF!F$46-DCF!F$5*MAX(BT191*DCF!F$46,0)-MAX(BT191-BS191,0)/Inputs!$B$24)*DCF!F$6</f>
        <v>-1080.199643581112</v>
      </c>
      <c r="DB191" s="15">
        <f ca="1">(BU191*DCF!G$46-DCF!G$5*MAX(BU191*DCF!G$46,0)-MAX(BU191-BT191,0)/Inputs!$B$24)*DCF!G$6</f>
        <v>-1744.5781477665341</v>
      </c>
      <c r="DC191" s="15">
        <f ca="1">(BV191*DCF!H$46-DCF!H$5*MAX(BV191*DCF!H$46,0)-MAX(BV191-BU191,0)/Inputs!$B$24)*DCF!H$6</f>
        <v>-2190.0875372064961</v>
      </c>
      <c r="DD191" s="15">
        <f ca="1">(BW191*DCF!I$46-DCF!I$5*MAX(BW191*DCF!I$46,0)-MAX(BW191-BV191,0)/Inputs!$B$24)*DCF!I$6</f>
        <v>-1224.7996844676813</v>
      </c>
      <c r="DE191" s="15">
        <f ca="1">(BX191*DCF!J$46-DCF!J$5*MAX(BX191*DCF!J$46,0)-MAX(BX191-BW191,0)/Inputs!$B$24)*DCF!J$6</f>
        <v>1059.9746372557024</v>
      </c>
      <c r="DF191" s="15">
        <f ca="1">(BY191*DCF!K$46-DCF!K$5*MAX(BY191*DCF!K$46,0)-MAX(BY191-BX191,0)/Inputs!$B$24)*DCF!K$6</f>
        <v>1441.9330449732818</v>
      </c>
      <c r="DG191" s="15">
        <f ca="1">(BZ191*DCF!L$46-DCF!L$5*MAX(BZ191*DCF!L$46,0)-MAX(BZ191-BY191,0)/Inputs!$B$24)*DCF!L$6</f>
        <v>-787.10356405927234</v>
      </c>
      <c r="DH191" s="15">
        <f ca="1">(CA191*DCF!M$46-DCF!M$5*MAX(CA191*DCF!M$46,0)-MAX(CA191-BZ191,0)/Inputs!$B$24)*DCF!M$6</f>
        <v>-2.3293408001378815</v>
      </c>
      <c r="DI191" s="15">
        <f ca="1">SUM(CB191:CL191)+BE191*DCF!M$10*(1+Inputs!$B$30)*(1-Inputs!$B$33)*(1-Inputs!$B$30/Inputs!$B$31)/(Inputs!$B$29-Inputs!$B$30)*DCF!M$6</f>
        <v>168269.66373474966</v>
      </c>
      <c r="DJ191" s="15">
        <f ca="1">SUM(CM191:CW191)+BP191*DCF!M$28*(1+Inputs!$B$30)*(1-Inputs!$B$33)*(1-Inputs!$B$30/Inputs!$B$31)/(Inputs!$B$29-Inputs!$B$30)*DCF!M$6</f>
        <v>328474.55500867724</v>
      </c>
      <c r="DK191" s="15">
        <f ca="1">SUM(CX191:DH191)+CA191*DCF!M$46*(1+Inputs!$B$30)*(1-Inputs!$B$33)*(1-Inputs!$B$30/Inputs!$B$31)/(Inputs!$B$29-Inputs!$B$30)*DCF!M$6</f>
        <v>90676.868297819921</v>
      </c>
      <c r="DM191" s="15">
        <f ca="1">DI191+DJ191+DK191+Inputs!$B$34+Inputs!$B$36-Inputs!$B$35</f>
        <v>664272.08704124682</v>
      </c>
    </row>
    <row r="192" spans="1:117" x14ac:dyDescent="0.75">
      <c r="A192" s="11">
        <v>179</v>
      </c>
      <c r="C192" s="23">
        <f t="shared" ca="1" si="107"/>
        <v>-0.67219129525818833</v>
      </c>
      <c r="D192" s="23">
        <f t="shared" ca="1" si="107"/>
        <v>-0.78941478961080103</v>
      </c>
      <c r="E192" s="23">
        <f t="shared" ca="1" si="107"/>
        <v>0.13267380849462151</v>
      </c>
      <c r="F192" s="23">
        <f t="shared" ca="1" si="107"/>
        <v>-0.29560341899590559</v>
      </c>
      <c r="G192" s="23">
        <f t="shared" ca="1" si="107"/>
        <v>0.23730256253865889</v>
      </c>
      <c r="H192" s="23">
        <f t="shared" ca="1" si="107"/>
        <v>3.7745995293244792</v>
      </c>
      <c r="I192" s="23">
        <f t="shared" ca="1" si="107"/>
        <v>0.49680183029830893</v>
      </c>
      <c r="J192" s="23">
        <f t="shared" ca="1" si="107"/>
        <v>2.3265581408393738</v>
      </c>
      <c r="K192" s="23">
        <f t="shared" ca="1" si="107"/>
        <v>-6.4585739211658708E-2</v>
      </c>
      <c r="L192" s="23">
        <f t="shared" ca="1" si="107"/>
        <v>-0.58752316686945061</v>
      </c>
      <c r="M192" s="23">
        <f t="shared" ca="1" si="107"/>
        <v>0.48648835506070304</v>
      </c>
      <c r="N192" s="23">
        <f ca="1">SQRT(Inputs!$B$38)*C192+SQRT(1-Inputs!$B$38)*_xlfn.NORM.S.INV(RAND())</f>
        <v>-0.3500466242127796</v>
      </c>
      <c r="O192" s="23">
        <f ca="1">SQRT(Inputs!$B$38)*D192+SQRT(1-Inputs!$B$38)*_xlfn.NORM.S.INV(RAND())</f>
        <v>-0.34087732879712773</v>
      </c>
      <c r="P192" s="23">
        <f ca="1">SQRT(Inputs!$B$38)*E192+SQRT(1-Inputs!$B$38)*_xlfn.NORM.S.INV(RAND())</f>
        <v>0.64269349703357237</v>
      </c>
      <c r="Q192" s="23">
        <f ca="1">SQRT(Inputs!$B$38)*F192+SQRT(1-Inputs!$B$38)*_xlfn.NORM.S.INV(RAND())</f>
        <v>0.97848837789304621</v>
      </c>
      <c r="R192" s="23">
        <f ca="1">SQRT(Inputs!$B$38)*G192+SQRT(1-Inputs!$B$38)*_xlfn.NORM.S.INV(RAND())</f>
        <v>0.75001866107627135</v>
      </c>
      <c r="S192" s="23">
        <f ca="1">SQRT(Inputs!$B$38)*H192+SQRT(1-Inputs!$B$38)*_xlfn.NORM.S.INV(RAND())</f>
        <v>2.3367352341160124</v>
      </c>
      <c r="T192" s="23">
        <f ca="1">SQRT(Inputs!$B$38)*I192+SQRT(1-Inputs!$B$38)*_xlfn.NORM.S.INV(RAND())</f>
        <v>0.58975409629051578</v>
      </c>
      <c r="U192" s="23">
        <f ca="1">SQRT(Inputs!$B$38)*J192+SQRT(1-Inputs!$B$38)*_xlfn.NORM.S.INV(RAND())</f>
        <v>2.1929549059411597</v>
      </c>
      <c r="V192" s="23">
        <f ca="1">SQRT(Inputs!$B$38)*K192+SQRT(1-Inputs!$B$38)*_xlfn.NORM.S.INV(RAND())</f>
        <v>-0.91352259115326495</v>
      </c>
      <c r="W192" s="23">
        <f ca="1">SQRT(Inputs!$B$38)*L192+SQRT(1-Inputs!$B$38)*_xlfn.NORM.S.INV(RAND())</f>
        <v>-0.92916834824307926</v>
      </c>
      <c r="X192" s="23">
        <f ca="1">SQRT(Inputs!$B$38)*M192+SQRT(1-Inputs!$B$38)*_xlfn.NORM.S.INV(RAND())</f>
        <v>-0.33378475105153582</v>
      </c>
      <c r="Y192" s="23">
        <f ca="1">SQRT(Inputs!$B$38)*C192+SQRT(1-Inputs!$B$38)*_xlfn.NORM.S.INV(RAND())</f>
        <v>-0.56184512058392733</v>
      </c>
      <c r="Z192" s="23">
        <f ca="1">SQRT(Inputs!$B$38)*D192+SQRT(1-Inputs!$B$38)*_xlfn.NORM.S.INV(RAND())</f>
        <v>-0.89416915861202062</v>
      </c>
      <c r="AA192" s="23">
        <f ca="1">SQRT(Inputs!$B$38)*E192+SQRT(1-Inputs!$B$38)*_xlfn.NORM.S.INV(RAND())</f>
        <v>-0.36324015434774337</v>
      </c>
      <c r="AB192" s="23">
        <f ca="1">SQRT(Inputs!$B$38)*F192+SQRT(1-Inputs!$B$38)*_xlfn.NORM.S.INV(RAND())</f>
        <v>0.62204489206403091</v>
      </c>
      <c r="AC192" s="23">
        <f ca="1">SQRT(Inputs!$B$38)*G192+SQRT(1-Inputs!$B$38)*_xlfn.NORM.S.INV(RAND())</f>
        <v>1.7168406727976064</v>
      </c>
      <c r="AD192" s="23">
        <f ca="1">SQRT(Inputs!$B$38)*H192+SQRT(1-Inputs!$B$38)*_xlfn.NORM.S.INV(RAND())</f>
        <v>1.7606964845503899</v>
      </c>
      <c r="AE192" s="23">
        <f ca="1">SQRT(Inputs!$B$38)*I192+SQRT(1-Inputs!$B$38)*_xlfn.NORM.S.INV(RAND())</f>
        <v>-0.4595771556472667</v>
      </c>
      <c r="AF192" s="23">
        <f ca="1">SQRT(Inputs!$B$38)*J192+SQRT(1-Inputs!$B$38)*_xlfn.NORM.S.INV(RAND())</f>
        <v>1.1229799413032406</v>
      </c>
      <c r="AG192" s="23">
        <f ca="1">SQRT(Inputs!$B$38)*K192+SQRT(1-Inputs!$B$38)*_xlfn.NORM.S.INV(RAND())</f>
        <v>0.84125322047899953</v>
      </c>
      <c r="AH192" s="23">
        <f ca="1">SQRT(Inputs!$B$38)*L192+SQRT(1-Inputs!$B$38)*_xlfn.NORM.S.INV(RAND())</f>
        <v>6.4203074137348159E-2</v>
      </c>
      <c r="AI192" s="23">
        <f ca="1">SQRT(Inputs!$B$38)*M192+SQRT(1-Inputs!$B$38)*_xlfn.NORM.S.INV(RAND())</f>
        <v>-0.66456925951809964</v>
      </c>
      <c r="AJ192" s="23">
        <f ca="1">SQRT(Inputs!$B$38)*C192+SQRT(1-Inputs!$B$38)*_xlfn.NORM.S.INV(RAND())</f>
        <v>0.44342166126172045</v>
      </c>
      <c r="AK192" s="23">
        <f ca="1">SQRT(Inputs!$B$38)*D192+SQRT(1-Inputs!$B$38)*_xlfn.NORM.S.INV(RAND())</f>
        <v>-0.31347456850408406</v>
      </c>
      <c r="AL192" s="23">
        <f ca="1">SQRT(Inputs!$B$38)*E192+SQRT(1-Inputs!$B$38)*_xlfn.NORM.S.INV(RAND())</f>
        <v>-1.1329794833995238E-2</v>
      </c>
      <c r="AM192" s="23">
        <f ca="1">SQRT(Inputs!$B$38)*F192+SQRT(1-Inputs!$B$38)*_xlfn.NORM.S.INV(RAND())</f>
        <v>-0.23817648304547145</v>
      </c>
      <c r="AN192" s="23">
        <f ca="1">SQRT(Inputs!$B$38)*G192+SQRT(1-Inputs!$B$38)*_xlfn.NORM.S.INV(RAND())</f>
        <v>0.32607874020829886</v>
      </c>
      <c r="AO192" s="23">
        <f ca="1">SQRT(Inputs!$B$38)*H192+SQRT(1-Inputs!$B$38)*_xlfn.NORM.S.INV(RAND())</f>
        <v>1.6763991269389895</v>
      </c>
      <c r="AP192" s="23">
        <f ca="1">SQRT(Inputs!$B$38)*I192+SQRT(1-Inputs!$B$38)*_xlfn.NORM.S.INV(RAND())</f>
        <v>1.1418172249014695</v>
      </c>
      <c r="AQ192" s="23">
        <f ca="1">SQRT(Inputs!$B$38)*J192+SQRT(1-Inputs!$B$38)*_xlfn.NORM.S.INV(RAND())</f>
        <v>1.5607153937205234</v>
      </c>
      <c r="AR192" s="23">
        <f ca="1">SQRT(Inputs!$B$38)*K192+SQRT(1-Inputs!$B$38)*_xlfn.NORM.S.INV(RAND())</f>
        <v>0.77127949086056757</v>
      </c>
      <c r="AS192" s="23">
        <f ca="1">SQRT(Inputs!$B$38)*L192+SQRT(1-Inputs!$B$38)*_xlfn.NORM.S.INV(RAND())</f>
        <v>0.64291870469819989</v>
      </c>
      <c r="AT192" s="23">
        <f ca="1">SQRT(Inputs!$B$38)*M192+SQRT(1-Inputs!$B$38)*_xlfn.NORM.S.INV(RAND())</f>
        <v>0.34382786311588487</v>
      </c>
      <c r="AU192" s="15">
        <f ca="1">Inputs!$B$6*EXP($B$8-0.5*C$5^2+C$5*N192)</f>
        <v>4688.881245714414</v>
      </c>
      <c r="AV192" s="15">
        <f t="shared" ca="1" si="73"/>
        <v>5428.4683294266933</v>
      </c>
      <c r="AW192" s="15">
        <f t="shared" ca="1" si="74"/>
        <v>7218.4473996777679</v>
      </c>
      <c r="AX192" s="15">
        <f t="shared" ca="1" si="75"/>
        <v>9958.9659716727838</v>
      </c>
      <c r="AY192" s="15">
        <f t="shared" ca="1" si="76"/>
        <v>13285.042266114993</v>
      </c>
      <c r="AZ192" s="15">
        <f t="shared" ca="1" si="77"/>
        <v>21016.075308376883</v>
      </c>
      <c r="BA192" s="15">
        <f t="shared" ca="1" si="78"/>
        <v>27355.740070803691</v>
      </c>
      <c r="BB192" s="15">
        <f t="shared" ca="1" si="79"/>
        <v>41721.261785097813</v>
      </c>
      <c r="BC192" s="15">
        <f t="shared" ca="1" si="80"/>
        <v>46784.956876599557</v>
      </c>
      <c r="BD192" s="15">
        <f t="shared" ca="1" si="81"/>
        <v>52545.063277954498</v>
      </c>
      <c r="BE192" s="15">
        <f t="shared" ca="1" si="82"/>
        <v>62459.241257758789</v>
      </c>
      <c r="BF192" s="15">
        <f ca="1">Inputs!$B$13*EXP($B$9-0.5*C$6^2+C$6*Y192)</f>
        <v>12373.158071655444</v>
      </c>
      <c r="BG192" s="15">
        <f t="shared" ca="1" si="83"/>
        <v>12832.752091931296</v>
      </c>
      <c r="BH192" s="15">
        <f t="shared" ca="1" si="84"/>
        <v>14762.54053876199</v>
      </c>
      <c r="BI192" s="15">
        <f t="shared" ca="1" si="85"/>
        <v>19887.369275676552</v>
      </c>
      <c r="BJ192" s="15">
        <f t="shared" ca="1" si="86"/>
        <v>31226.385876953525</v>
      </c>
      <c r="BK192" s="15">
        <f t="shared" ca="1" si="87"/>
        <v>48705.679710015975</v>
      </c>
      <c r="BL192" s="15">
        <f t="shared" ca="1" si="88"/>
        <v>56369.823453401281</v>
      </c>
      <c r="BM192" s="15">
        <f t="shared" ca="1" si="89"/>
        <v>79663.815882689873</v>
      </c>
      <c r="BN192" s="15">
        <f t="shared" ca="1" si="90"/>
        <v>108368.79100356103</v>
      </c>
      <c r="BO192" s="15">
        <f t="shared" ca="1" si="91"/>
        <v>134335.43223923494</v>
      </c>
      <c r="BP192" s="15">
        <f t="shared" ca="1" si="92"/>
        <v>153349.74750650651</v>
      </c>
      <c r="BQ192" s="15">
        <f ca="1">Inputs!$B$20*EXP($B$10-0.5*C$7^2+C$7*AJ192)</f>
        <v>5020.0876491835133</v>
      </c>
      <c r="BR192" s="15">
        <f t="shared" ca="1" si="93"/>
        <v>6166.1561592675407</v>
      </c>
      <c r="BS192" s="15">
        <f t="shared" ca="1" si="94"/>
        <v>8416.4573705685034</v>
      </c>
      <c r="BT192" s="15">
        <f t="shared" ca="1" si="95"/>
        <v>10901.589206483097</v>
      </c>
      <c r="BU192" s="15">
        <f t="shared" ca="1" si="96"/>
        <v>16348.647109462276</v>
      </c>
      <c r="BV192" s="15">
        <f t="shared" ca="1" si="97"/>
        <v>33183.931813119991</v>
      </c>
      <c r="BW192" s="15">
        <f t="shared" ca="1" si="98"/>
        <v>58964.930920581144</v>
      </c>
      <c r="BX192" s="15">
        <f t="shared" ca="1" si="99"/>
        <v>112768.95144715832</v>
      </c>
      <c r="BY192" s="15">
        <f t="shared" ca="1" si="100"/>
        <v>183133.1269460138</v>
      </c>
      <c r="BZ192" s="15">
        <f t="shared" ca="1" si="101"/>
        <v>289199.32999178214</v>
      </c>
      <c r="CA192" s="15">
        <f t="shared" ca="1" si="102"/>
        <v>431831.69669588254</v>
      </c>
      <c r="CB192" s="15">
        <f ca="1">(AU192*DCF!C$10-DCF!C$5*MAX(AU192*DCF!C$10,0)-MAX(AU192-Inputs!$B$6,0)/Inputs!$B$10)*DCF!C$6</f>
        <v>1045.0233960983251</v>
      </c>
      <c r="CC192" s="15">
        <f ca="1">(AV192*DCF!D$10-DCF!D$5*MAX(AV192*DCF!D$10,0)-MAX(AV192-AU192,0)/Inputs!$B$10)*DCF!D$6</f>
        <v>1142.8234246378138</v>
      </c>
      <c r="CD192" s="15">
        <f ca="1">(AW192*DCF!E$10-DCF!E$5*MAX(AW192*DCF!E$10,0)-MAX(AW192-AV192,0)/Inputs!$B$10)*DCF!E$6</f>
        <v>1263.4471839176656</v>
      </c>
      <c r="CE192" s="15">
        <f ca="1">(AX192*DCF!F$10-DCF!F$5*MAX(AX192*DCF!F$10,0)-MAX(AX192-AW192,0)/Inputs!$B$10)*DCF!F$6</f>
        <v>1603.7924307710132</v>
      </c>
      <c r="CF192" s="15">
        <f ca="1">(AY192*DCF!G$10-DCF!G$5*MAX(AY192*DCF!G$10,0)-MAX(AY192-AX192,0)/Inputs!$B$10)*DCF!G$6</f>
        <v>2097.9187526204705</v>
      </c>
      <c r="CG192" s="15">
        <f ca="1">(AZ192*DCF!H$10-DCF!H$5*MAX(AZ192*DCF!H$10,0)-MAX(AZ192-AY192,0)/Inputs!$B$10)*DCF!H$6</f>
        <v>2707.5025818254944</v>
      </c>
      <c r="CH192" s="15">
        <f ca="1">(BA192*DCF!I$10-DCF!I$5*MAX(BA192*DCF!I$10,0)-MAX(BA192-AZ192,0)/Inputs!$B$10)*DCF!I$6</f>
        <v>3956.9686276842167</v>
      </c>
      <c r="CI192" s="15">
        <f ca="1">(BB192*DCF!J$10-DCF!J$5*MAX(BB192*DCF!J$10,0)-MAX(BB192-BA192,0)/Inputs!$B$10)*DCF!J$6</f>
        <v>4982.607238177513</v>
      </c>
      <c r="CJ192" s="15">
        <f ca="1">(BC192*DCF!K$10-DCF!K$5*MAX(BC192*DCF!K$10,0)-MAX(BC192-BB192,0)/Inputs!$B$10)*DCF!K$6</f>
        <v>6822.7864571964692</v>
      </c>
      <c r="CK192" s="15">
        <f ca="1">(BD192*DCF!L$10-DCF!L$5*MAX(BD192*DCF!L$10,0)-MAX(BD192-BC192,0)/Inputs!$B$10)*DCF!L$6</f>
        <v>7179.9197155750744</v>
      </c>
      <c r="CL192" s="15">
        <f ca="1">(BE192*DCF!M$10-DCF!M$5*MAX(BE192*DCF!M$10,0)-MAX(BE192-BD192,0)/Inputs!$B$10)*DCF!M$6</f>
        <v>7629.4523004443172</v>
      </c>
      <c r="CM192" s="15">
        <f ca="1">(BF192*DCF!C$28-DCF!C$5*MAX(BF192*DCF!C$28,0)-MAX(BF192-Inputs!$B$13,0)/Inputs!$B$17)*DCF!C$6</f>
        <v>3548.456566692872</v>
      </c>
      <c r="CN192" s="15">
        <f ca="1">(BG192*DCF!D$28-DCF!D$5*MAX(BG192*DCF!D$28,0)-MAX(BG192-BF192,0)/Inputs!$B$17)*DCF!D$6</f>
        <v>3681.4889864971487</v>
      </c>
      <c r="CO192" s="15">
        <f ca="1">(BH192*DCF!E$28-DCF!E$5*MAX(BH192*DCF!E$28,0)-MAX(BH192-BG192,0)/Inputs!$B$17)*DCF!E$6</f>
        <v>3800.6796091680567</v>
      </c>
      <c r="CP192" s="15">
        <f ca="1">(BI192*DCF!F$28-DCF!F$5*MAX(BI192*DCF!F$28,0)-MAX(BI192-BH192,0)/Inputs!$B$17)*DCF!F$6</f>
        <v>4465.8408322343221</v>
      </c>
      <c r="CQ192" s="15">
        <f ca="1">(BJ192*DCF!G$28-DCF!G$5*MAX(BJ192*DCF!G$28,0)-MAX(BJ192-BI192,0)/Inputs!$B$17)*DCF!G$6</f>
        <v>6194.812153154342</v>
      </c>
      <c r="CR192" s="15">
        <f ca="1">(BK192*DCF!H$28-DCF!H$5*MAX(BK192*DCF!H$28,0)-MAX(BK192-BJ192,0)/Inputs!$B$17)*DCF!H$6</f>
        <v>9329.6602182053321</v>
      </c>
      <c r="CS192" s="15">
        <f ca="1">(BL192*DCF!I$28-DCF!I$5*MAX(BL192*DCF!I$28,0)-MAX(BL192-BK192,0)/Inputs!$B$17)*DCF!I$6</f>
        <v>12155.495597166282</v>
      </c>
      <c r="CT192" s="15">
        <f ca="1">(BM192*DCF!J$28-DCF!J$5*MAX(BM192*DCF!J$28,0)-MAX(BM192-BL192,0)/Inputs!$B$17)*DCF!J$6</f>
        <v>14683.051235604618</v>
      </c>
      <c r="CU192" s="15">
        <f ca="1">(BN192*DCF!K$28-DCF!K$5*MAX(BN192*DCF!K$28,0)-MAX(BN192-BM192,0)/Inputs!$B$17)*DCF!K$6</f>
        <v>19369.694536568812</v>
      </c>
      <c r="CV192" s="15">
        <f ca="1">(BO192*DCF!L$28-DCF!L$5*MAX(BO192*DCF!L$28,0)-MAX(BO192-BN192,0)/Inputs!$B$17)*DCF!L$6</f>
        <v>23864.569660648904</v>
      </c>
      <c r="CW192" s="15">
        <f ca="1">(BP192*DCF!M$28-DCF!M$5*MAX(BP192*DCF!M$28,0)-MAX(BP192-BO192,0)/Inputs!$B$17)*DCF!M$6</f>
        <v>26865.31350699193</v>
      </c>
      <c r="CX192" s="15">
        <f ca="1">(BQ192*DCF!C$46-DCF!C$5*MAX(BQ192*DCF!C$46,0)-MAX(BQ192-Inputs!$B$20,0)/Inputs!$B$24)*DCF!C$6</f>
        <v>-1999.5988331525496</v>
      </c>
      <c r="CY192" s="15">
        <f ca="1">(BR192*DCF!D$46-DCF!D$5*MAX(BR192*DCF!D$46,0)-MAX(BR192-BQ192,0)/Inputs!$B$24)*DCF!D$6</f>
        <v>-1541.4369797869927</v>
      </c>
      <c r="CZ192" s="15">
        <f ca="1">(BS192*DCF!E$46-DCF!E$5*MAX(BS192*DCF!E$46,0)-MAX(BS192-BR192,0)/Inputs!$B$24)*DCF!E$6</f>
        <v>-1882.2675259037942</v>
      </c>
      <c r="DA192" s="15">
        <f ca="1">(BT192*DCF!F$46-DCF!F$5*MAX(BT192*DCF!F$46,0)-MAX(BT192-BS192,0)/Inputs!$B$24)*DCF!F$6</f>
        <v>-1698.8377135875617</v>
      </c>
      <c r="DB192" s="15">
        <f ca="1">(BU192*DCF!G$46-DCF!G$5*MAX(BU192*DCF!G$46,0)-MAX(BU192-BT192,0)/Inputs!$B$24)*DCF!G$6</f>
        <v>-2382.2188456184922</v>
      </c>
      <c r="DC192" s="15">
        <f ca="1">(BV192*DCF!H$46-DCF!H$5*MAX(BV192*DCF!H$46,0)-MAX(BV192-BU192,0)/Inputs!$B$24)*DCF!H$6</f>
        <v>-5231.4615701608491</v>
      </c>
      <c r="DD192" s="15">
        <f ca="1">(BW192*DCF!I$46-DCF!I$5*MAX(BW192*DCF!I$46,0)-MAX(BW192-BV192,0)/Inputs!$B$24)*DCF!I$6</f>
        <v>-6038.9095589960061</v>
      </c>
      <c r="DE192" s="15">
        <f ca="1">(BX192*DCF!J$46-DCF!J$5*MAX(BX192*DCF!J$46,0)-MAX(BX192-BW192,0)/Inputs!$B$24)*DCF!J$6</f>
        <v>-9537.6016323272088</v>
      </c>
      <c r="DF192" s="15">
        <f ca="1">(BY192*DCF!K$46-DCF!K$5*MAX(BY192*DCF!K$46,0)-MAX(BY192-BX192,0)/Inputs!$B$24)*DCF!K$6</f>
        <v>-6776.1738147470087</v>
      </c>
      <c r="DG192" s="15">
        <f ca="1">(BZ192*DCF!L$46-DCF!L$5*MAX(BZ192*DCF!L$46,0)-MAX(BZ192-BY192,0)/Inputs!$B$24)*DCF!L$6</f>
        <v>-4012.1212250560507</v>
      </c>
      <c r="DH192" s="15">
        <f ca="1">(CA192*DCF!M$46-DCF!M$5*MAX(CA192*DCF!M$46,0)-MAX(CA192-BZ192,0)/Inputs!$B$24)*DCF!M$6</f>
        <v>4035.7294741135429</v>
      </c>
      <c r="DI192" s="15">
        <f ca="1">SUM(CB192:CL192)+BE192*DCF!M$10*(1+Inputs!$B$30)*(1-Inputs!$B$33)*(1-Inputs!$B$30/Inputs!$B$31)/(Inputs!$B$29-Inputs!$B$30)*DCF!M$6</f>
        <v>214257.13646725161</v>
      </c>
      <c r="DJ192" s="15">
        <f ca="1">SUM(CM192:CW192)+BP192*DCF!M$28*(1+Inputs!$B$30)*(1-Inputs!$B$33)*(1-Inputs!$B$30/Inputs!$B$31)/(Inputs!$B$29-Inputs!$B$30)*DCF!M$6</f>
        <v>696991.56310438132</v>
      </c>
      <c r="DK192" s="15">
        <f ca="1">SUM(CX192:DH192)+CA192*DCF!M$46*(1+Inputs!$B$30)*(1-Inputs!$B$33)*(1-Inputs!$B$30/Inputs!$B$31)/(Inputs!$B$29-Inputs!$B$30)*DCF!M$6</f>
        <v>630598.05860125669</v>
      </c>
      <c r="DM192" s="15">
        <f ca="1">DI192+DJ192+DK192+Inputs!$B$34+Inputs!$B$36-Inputs!$B$35</f>
        <v>1618697.7581728897</v>
      </c>
    </row>
    <row r="193" spans="1:117" x14ac:dyDescent="0.75">
      <c r="A193" s="11">
        <v>180</v>
      </c>
      <c r="C193" s="23">
        <f t="shared" ca="1" si="107"/>
        <v>-1.3382099175629663</v>
      </c>
      <c r="D193" s="23">
        <f t="shared" ca="1" si="107"/>
        <v>-0.94594357840314303</v>
      </c>
      <c r="E193" s="23">
        <f t="shared" ca="1" si="107"/>
        <v>1.813693636357532</v>
      </c>
      <c r="F193" s="23">
        <f t="shared" ca="1" si="107"/>
        <v>0.47167271653268639</v>
      </c>
      <c r="G193" s="23">
        <f t="shared" ca="1" si="107"/>
        <v>1.9284879365929279</v>
      </c>
      <c r="H193" s="23">
        <f t="shared" ca="1" si="107"/>
        <v>-0.39058821406547944</v>
      </c>
      <c r="I193" s="23">
        <f t="shared" ca="1" si="107"/>
        <v>0.74770964230038472</v>
      </c>
      <c r="J193" s="23">
        <f t="shared" ca="1" si="107"/>
        <v>0.5969638721081183</v>
      </c>
      <c r="K193" s="23">
        <f t="shared" ca="1" si="107"/>
        <v>1.8220449192615281E-2</v>
      </c>
      <c r="L193" s="23">
        <f t="shared" ca="1" si="107"/>
        <v>-0.63782213731217807</v>
      </c>
      <c r="M193" s="23">
        <f t="shared" ca="1" si="107"/>
        <v>0.710489396351901</v>
      </c>
      <c r="N193" s="23">
        <f ca="1">SQRT(Inputs!$B$38)*C193+SQRT(1-Inputs!$B$38)*_xlfn.NORM.S.INV(RAND())</f>
        <v>-5.862382518019682E-2</v>
      </c>
      <c r="O193" s="23">
        <f ca="1">SQRT(Inputs!$B$38)*D193+SQRT(1-Inputs!$B$38)*_xlfn.NORM.S.INV(RAND())</f>
        <v>-2.0925253993705888</v>
      </c>
      <c r="P193" s="23">
        <f ca="1">SQRT(Inputs!$B$38)*E193+SQRT(1-Inputs!$B$38)*_xlfn.NORM.S.INV(RAND())</f>
        <v>-0.31953338043960944</v>
      </c>
      <c r="Q193" s="23">
        <f ca="1">SQRT(Inputs!$B$38)*F193+SQRT(1-Inputs!$B$38)*_xlfn.NORM.S.INV(RAND())</f>
        <v>0.63155802106390824</v>
      </c>
      <c r="R193" s="23">
        <f ca="1">SQRT(Inputs!$B$38)*G193+SQRT(1-Inputs!$B$38)*_xlfn.NORM.S.INV(RAND())</f>
        <v>1.3121196165712008</v>
      </c>
      <c r="S193" s="23">
        <f ca="1">SQRT(Inputs!$B$38)*H193+SQRT(1-Inputs!$B$38)*_xlfn.NORM.S.INV(RAND())</f>
        <v>2.3526566323538103</v>
      </c>
      <c r="T193" s="23">
        <f ca="1">SQRT(Inputs!$B$38)*I193+SQRT(1-Inputs!$B$38)*_xlfn.NORM.S.INV(RAND())</f>
        <v>1.9780939319540392</v>
      </c>
      <c r="U193" s="23">
        <f ca="1">SQRT(Inputs!$B$38)*J193+SQRT(1-Inputs!$B$38)*_xlfn.NORM.S.INV(RAND())</f>
        <v>-0.15227912239779673</v>
      </c>
      <c r="V193" s="23">
        <f ca="1">SQRT(Inputs!$B$38)*K193+SQRT(1-Inputs!$B$38)*_xlfn.NORM.S.INV(RAND())</f>
        <v>1.1381659197756973</v>
      </c>
      <c r="W193" s="23">
        <f ca="1">SQRT(Inputs!$B$38)*L193+SQRT(1-Inputs!$B$38)*_xlfn.NORM.S.INV(RAND())</f>
        <v>4.6228173093375569E-2</v>
      </c>
      <c r="X193" s="23">
        <f ca="1">SQRT(Inputs!$B$38)*M193+SQRT(1-Inputs!$B$38)*_xlfn.NORM.S.INV(RAND())</f>
        <v>-0.23402486267359235</v>
      </c>
      <c r="Y193" s="23">
        <f ca="1">SQRT(Inputs!$B$38)*C193+SQRT(1-Inputs!$B$38)*_xlfn.NORM.S.INV(RAND())</f>
        <v>-1.8336685764769811</v>
      </c>
      <c r="Z193" s="23">
        <f ca="1">SQRT(Inputs!$B$38)*D193+SQRT(1-Inputs!$B$38)*_xlfn.NORM.S.INV(RAND())</f>
        <v>-2.9151950193643161</v>
      </c>
      <c r="AA193" s="23">
        <f ca="1">SQRT(Inputs!$B$38)*E193+SQRT(1-Inputs!$B$38)*_xlfn.NORM.S.INV(RAND())</f>
        <v>-0.63665537422465523</v>
      </c>
      <c r="AB193" s="23">
        <f ca="1">SQRT(Inputs!$B$38)*F193+SQRT(1-Inputs!$B$38)*_xlfn.NORM.S.INV(RAND())</f>
        <v>0.18126029912021502</v>
      </c>
      <c r="AC193" s="23">
        <f ca="1">SQRT(Inputs!$B$38)*G193+SQRT(1-Inputs!$B$38)*_xlfn.NORM.S.INV(RAND())</f>
        <v>1.5140528288025283</v>
      </c>
      <c r="AD193" s="23">
        <f ca="1">SQRT(Inputs!$B$38)*H193+SQRT(1-Inputs!$B$38)*_xlfn.NORM.S.INV(RAND())</f>
        <v>-0.68528934889406823</v>
      </c>
      <c r="AE193" s="23">
        <f ca="1">SQRT(Inputs!$B$38)*I193+SQRT(1-Inputs!$B$38)*_xlfn.NORM.S.INV(RAND())</f>
        <v>0.94771153478921244</v>
      </c>
      <c r="AF193" s="23">
        <f ca="1">SQRT(Inputs!$B$38)*J193+SQRT(1-Inputs!$B$38)*_xlfn.NORM.S.INV(RAND())</f>
        <v>0.41012830641415282</v>
      </c>
      <c r="AG193" s="23">
        <f ca="1">SQRT(Inputs!$B$38)*K193+SQRT(1-Inputs!$B$38)*_xlfn.NORM.S.INV(RAND())</f>
        <v>0.95949454101464504</v>
      </c>
      <c r="AH193" s="23">
        <f ca="1">SQRT(Inputs!$B$38)*L193+SQRT(1-Inputs!$B$38)*_xlfn.NORM.S.INV(RAND())</f>
        <v>-2.521788905862731</v>
      </c>
      <c r="AI193" s="23">
        <f ca="1">SQRT(Inputs!$B$38)*M193+SQRT(1-Inputs!$B$38)*_xlfn.NORM.S.INV(RAND())</f>
        <v>-1.2310545588911364</v>
      </c>
      <c r="AJ193" s="23">
        <f ca="1">SQRT(Inputs!$B$38)*C193+SQRT(1-Inputs!$B$38)*_xlfn.NORM.S.INV(RAND())</f>
        <v>-1.5709285615107689</v>
      </c>
      <c r="AK193" s="23">
        <f ca="1">SQRT(Inputs!$B$38)*D193+SQRT(1-Inputs!$B$38)*_xlfn.NORM.S.INV(RAND())</f>
        <v>-0.78467803375337564</v>
      </c>
      <c r="AL193" s="23">
        <f ca="1">SQRT(Inputs!$B$38)*E193+SQRT(1-Inputs!$B$38)*_xlfn.NORM.S.INV(RAND())</f>
        <v>0.71415659812137178</v>
      </c>
      <c r="AM193" s="23">
        <f ca="1">SQRT(Inputs!$B$38)*F193+SQRT(1-Inputs!$B$38)*_xlfn.NORM.S.INV(RAND())</f>
        <v>0.39257177972096585</v>
      </c>
      <c r="AN193" s="23">
        <f ca="1">SQRT(Inputs!$B$38)*G193+SQRT(1-Inputs!$B$38)*_xlfn.NORM.S.INV(RAND())</f>
        <v>0.51586835004163933</v>
      </c>
      <c r="AO193" s="23">
        <f ca="1">SQRT(Inputs!$B$38)*H193+SQRT(1-Inputs!$B$38)*_xlfn.NORM.S.INV(RAND())</f>
        <v>-0.69296040015898919</v>
      </c>
      <c r="AP193" s="23">
        <f ca="1">SQRT(Inputs!$B$38)*I193+SQRT(1-Inputs!$B$38)*_xlfn.NORM.S.INV(RAND())</f>
        <v>0.5135412047649478</v>
      </c>
      <c r="AQ193" s="23">
        <f ca="1">SQRT(Inputs!$B$38)*J193+SQRT(1-Inputs!$B$38)*_xlfn.NORM.S.INV(RAND())</f>
        <v>-1.8827335403937921</v>
      </c>
      <c r="AR193" s="23">
        <f ca="1">SQRT(Inputs!$B$38)*K193+SQRT(1-Inputs!$B$38)*_xlfn.NORM.S.INV(RAND())</f>
        <v>0.64350363460564208</v>
      </c>
      <c r="AS193" s="23">
        <f ca="1">SQRT(Inputs!$B$38)*L193+SQRT(1-Inputs!$B$38)*_xlfn.NORM.S.INV(RAND())</f>
        <v>-0.27005614256951854</v>
      </c>
      <c r="AT193" s="23">
        <f ca="1">SQRT(Inputs!$B$38)*M193+SQRT(1-Inputs!$B$38)*_xlfn.NORM.S.INV(RAND())</f>
        <v>0.64668072690759593</v>
      </c>
      <c r="AU193" s="15">
        <f ca="1">Inputs!$B$6*EXP($B$8-0.5*C$5^2+C$5*N193)</f>
        <v>4915.3723977973114</v>
      </c>
      <c r="AV193" s="15">
        <f t="shared" ca="1" si="73"/>
        <v>4398.581911170244</v>
      </c>
      <c r="AW193" s="15">
        <f t="shared" ca="1" si="74"/>
        <v>5137.0489729340934</v>
      </c>
      <c r="AX193" s="15">
        <f t="shared" ca="1" si="75"/>
        <v>6786.7292901341079</v>
      </c>
      <c r="AY193" s="15">
        <f t="shared" ca="1" si="76"/>
        <v>9667.6113071473264</v>
      </c>
      <c r="AZ193" s="15">
        <f t="shared" ca="1" si="77"/>
        <v>15320.371114345473</v>
      </c>
      <c r="BA193" s="15">
        <f t="shared" ca="1" si="78"/>
        <v>23060.595987641598</v>
      </c>
      <c r="BB193" s="15">
        <f t="shared" ca="1" si="79"/>
        <v>27805.717673097934</v>
      </c>
      <c r="BC193" s="15">
        <f t="shared" ca="1" si="80"/>
        <v>38009.714746910562</v>
      </c>
      <c r="BD193" s="15">
        <f t="shared" ca="1" si="81"/>
        <v>46767.264843738216</v>
      </c>
      <c r="BE193" s="15">
        <f t="shared" ca="1" si="82"/>
        <v>56098.703723184582</v>
      </c>
      <c r="BF193" s="15">
        <f ca="1">Inputs!$B$13*EXP($B$9-0.5*C$6^2+C$6*Y193)</f>
        <v>9615.6635824402947</v>
      </c>
      <c r="BG193" s="15">
        <f t="shared" ca="1" si="83"/>
        <v>6925.3868514352971</v>
      </c>
      <c r="BH193" s="15">
        <f t="shared" ca="1" si="84"/>
        <v>7613.6161621307574</v>
      </c>
      <c r="BI193" s="15">
        <f t="shared" ca="1" si="85"/>
        <v>9583.9018855187114</v>
      </c>
      <c r="BJ193" s="15">
        <f t="shared" ca="1" si="86"/>
        <v>14614.767064104972</v>
      </c>
      <c r="BK193" s="15">
        <f t="shared" ca="1" si="87"/>
        <v>16339.084751124701</v>
      </c>
      <c r="BL193" s="15">
        <f t="shared" ca="1" si="88"/>
        <v>22693.334312036808</v>
      </c>
      <c r="BM193" s="15">
        <f t="shared" ca="1" si="89"/>
        <v>29353.063301059356</v>
      </c>
      <c r="BN193" s="15">
        <f t="shared" ca="1" si="90"/>
        <v>40499.56066654982</v>
      </c>
      <c r="BO193" s="15">
        <f t="shared" ca="1" si="91"/>
        <v>37169.724394481054</v>
      </c>
      <c r="BP193" s="15">
        <f t="shared" ca="1" si="92"/>
        <v>39793.165747105377</v>
      </c>
      <c r="BQ193" s="15">
        <f ca="1">Inputs!$B$20*EXP($B$10-0.5*C$7^2+C$7*AJ193)</f>
        <v>2457.1256735543243</v>
      </c>
      <c r="BR193" s="15">
        <f t="shared" ca="1" si="93"/>
        <v>2598.6074384850881</v>
      </c>
      <c r="BS193" s="15">
        <f t="shared" ca="1" si="94"/>
        <v>4368.6360703771916</v>
      </c>
      <c r="BT193" s="15">
        <f t="shared" ca="1" si="95"/>
        <v>6676.781306834032</v>
      </c>
      <c r="BU193" s="15">
        <f t="shared" ca="1" si="96"/>
        <v>10483.430545562025</v>
      </c>
      <c r="BV193" s="15">
        <f t="shared" ca="1" si="97"/>
        <v>12477.204300134757</v>
      </c>
      <c r="BW193" s="15">
        <f t="shared" ca="1" si="98"/>
        <v>19410.34709733327</v>
      </c>
      <c r="BX193" s="15">
        <f t="shared" ca="1" si="99"/>
        <v>18613.405071694964</v>
      </c>
      <c r="BY193" s="15">
        <f t="shared" ca="1" si="100"/>
        <v>29497.563116126865</v>
      </c>
      <c r="BZ193" s="15">
        <f t="shared" ca="1" si="101"/>
        <v>39384.597549318401</v>
      </c>
      <c r="CA193" s="15">
        <f t="shared" ca="1" si="102"/>
        <v>62060.626596188202</v>
      </c>
      <c r="CB193" s="15">
        <f ca="1">(AU193*DCF!C$10-DCF!C$5*MAX(AU193*DCF!C$10,0)-MAX(AU193-Inputs!$B$6,0)/Inputs!$B$10)*DCF!C$6</f>
        <v>1043.4084738140045</v>
      </c>
      <c r="CC193" s="15">
        <f ca="1">(AV193*DCF!D$10-DCF!D$5*MAX(AV193*DCF!D$10,0)-MAX(AV193-AU193,0)/Inputs!$B$10)*DCF!D$6</f>
        <v>1072.1245414334601</v>
      </c>
      <c r="CD193" s="15">
        <f ca="1">(AW193*DCF!E$10-DCF!E$5*MAX(AW193*DCF!E$10,0)-MAX(AW193-AV193,0)/Inputs!$B$10)*DCF!E$6</f>
        <v>1019.7294694443157</v>
      </c>
      <c r="CE193" s="15">
        <f ca="1">(AX193*DCF!F$10-DCF!F$5*MAX(AX193*DCF!F$10,0)-MAX(AX193-AW193,0)/Inputs!$B$10)*DCF!F$6</f>
        <v>1138.2746145021708</v>
      </c>
      <c r="CF193" s="15">
        <f ca="1">(AY193*DCF!G$10-DCF!G$5*MAX(AY193*DCF!G$10,0)-MAX(AY193-AX193,0)/Inputs!$B$10)*DCF!G$6</f>
        <v>1438.1578596310533</v>
      </c>
      <c r="CG193" s="15">
        <f ca="1">(AZ193*DCF!H$10-DCF!H$5*MAX(AZ193*DCF!H$10,0)-MAX(AZ193-AY193,0)/Inputs!$B$10)*DCF!H$6</f>
        <v>1970.7121979883548</v>
      </c>
      <c r="CH193" s="15">
        <f ca="1">(BA193*DCF!I$10-DCF!I$5*MAX(BA193*DCF!I$10,0)-MAX(BA193-AZ193,0)/Inputs!$B$10)*DCF!I$6</f>
        <v>2942.6615616534787</v>
      </c>
      <c r="CI193" s="15">
        <f ca="1">(BB193*DCF!J$10-DCF!J$5*MAX(BB193*DCF!J$10,0)-MAX(BB193-BA193,0)/Inputs!$B$10)*DCF!J$6</f>
        <v>4052.4806728854915</v>
      </c>
      <c r="CJ193" s="15">
        <f ca="1">(BC193*DCF!K$10-DCF!K$5*MAX(BC193*DCF!K$10,0)-MAX(BC193-BB193,0)/Inputs!$B$10)*DCF!K$6</f>
        <v>4690.5493777629435</v>
      </c>
      <c r="CK193" s="15">
        <f ca="1">(BD193*DCF!L$10-DCF!L$5*MAX(BD193*DCF!L$10,0)-MAX(BD193-BC193,0)/Inputs!$B$10)*DCF!L$6</f>
        <v>5920.899838598265</v>
      </c>
      <c r="CL193" s="15">
        <f ca="1">(BE193*DCF!M$10-DCF!M$5*MAX(BE193*DCF!M$10,0)-MAX(BE193-BD193,0)/Inputs!$B$10)*DCF!M$6</f>
        <v>6801.5125988783429</v>
      </c>
      <c r="CM193" s="15">
        <f ca="1">(BF193*DCF!C$28-DCF!C$5*MAX(BF193*DCF!C$28,0)-MAX(BF193-Inputs!$B$13,0)/Inputs!$B$17)*DCF!C$6</f>
        <v>2934.637464608255</v>
      </c>
      <c r="CN193" s="15">
        <f ca="1">(BG193*DCF!D$28-DCF!D$5*MAX(BG193*DCF!D$28,0)-MAX(BG193-BF193,0)/Inputs!$B$17)*DCF!D$6</f>
        <v>2039.6861535568248</v>
      </c>
      <c r="CO193" s="15">
        <f ca="1">(BH193*DCF!E$28-DCF!E$5*MAX(BH193*DCF!E$28,0)-MAX(BH193-BG193,0)/Inputs!$B$17)*DCF!E$6</f>
        <v>2020.6711447295597</v>
      </c>
      <c r="CP193" s="15">
        <f ca="1">(BI193*DCF!F$28-DCF!F$5*MAX(BI193*DCF!F$28,0)-MAX(BI193-BH193,0)/Inputs!$B$17)*DCF!F$6</f>
        <v>2243.0552549924619</v>
      </c>
      <c r="CQ193" s="15">
        <f ca="1">(BJ193*DCF!G$28-DCF!G$5*MAX(BJ193*DCF!G$28,0)-MAX(BJ193-BI193,0)/Inputs!$B$17)*DCF!G$6</f>
        <v>2945.7703725416172</v>
      </c>
      <c r="CR193" s="15">
        <f ca="1">(BK193*DCF!H$28-DCF!H$5*MAX(BK193*DCF!H$28,0)-MAX(BK193-BJ193,0)/Inputs!$B$17)*DCF!H$6</f>
        <v>3772.9253455481958</v>
      </c>
      <c r="CS193" s="15">
        <f ca="1">(BL193*DCF!I$28-DCF!I$5*MAX(BL193*DCF!I$28,0)-MAX(BL193-BK193,0)/Inputs!$B$17)*DCF!I$6</f>
        <v>4424.3768696872185</v>
      </c>
      <c r="CT193" s="15">
        <f ca="1">(BM193*DCF!J$28-DCF!J$5*MAX(BM193*DCF!J$28,0)-MAX(BM193-BL193,0)/Inputs!$B$17)*DCF!J$6</f>
        <v>5665.1442407498571</v>
      </c>
      <c r="CU193" s="15">
        <f ca="1">(BN193*DCF!K$28-DCF!K$5*MAX(BN193*DCF!K$28,0)-MAX(BN193-BM193,0)/Inputs!$B$17)*DCF!K$6</f>
        <v>7187.5307000091798</v>
      </c>
      <c r="CV193" s="15">
        <f ca="1">(BO193*DCF!L$28-DCF!L$5*MAX(BO193*DCF!L$28,0)-MAX(BO193-BN193,0)/Inputs!$B$17)*DCF!L$6</f>
        <v>7416.1402045135801</v>
      </c>
      <c r="CW193" s="15">
        <f ca="1">(BP193*DCF!M$28-DCF!M$5*MAX(BP193*DCF!M$28,0)-MAX(BP193-BO193,0)/Inputs!$B$17)*DCF!M$6</f>
        <v>7212.8838265671784</v>
      </c>
      <c r="CX193" s="15">
        <f ca="1">(BQ193*DCF!C$46-DCF!C$5*MAX(BQ193*DCF!C$46,0)-MAX(BQ193-Inputs!$B$20,0)/Inputs!$B$24)*DCF!C$6</f>
        <v>-567.46551352293864</v>
      </c>
      <c r="CY193" s="15">
        <f ca="1">(BR193*DCF!D$46-DCF!D$5*MAX(BR193*DCF!D$46,0)-MAX(BR193-BQ193,0)/Inputs!$B$24)*DCF!D$6</f>
        <v>-503.89078413124992</v>
      </c>
      <c r="CZ193" s="15">
        <f ca="1">(BS193*DCF!E$46-DCF!E$5*MAX(BS193*DCF!E$46,0)-MAX(BS193-BR193,0)/Inputs!$B$24)*DCF!E$6</f>
        <v>-1214.2953802625345</v>
      </c>
      <c r="DA193" s="15">
        <f ca="1">(BT193*DCF!F$46-DCF!F$5*MAX(BT193*DCF!F$46,0)-MAX(BT193-BS193,0)/Inputs!$B$24)*DCF!F$6</f>
        <v>-1326.7140752261857</v>
      </c>
      <c r="DB193" s="15">
        <f ca="1">(BU193*DCF!G$46-DCF!G$5*MAX(BU193*DCF!G$46,0)-MAX(BU193-BT193,0)/Inputs!$B$24)*DCF!G$6</f>
        <v>-1633.1234845255501</v>
      </c>
      <c r="DC193" s="15">
        <f ca="1">(BV193*DCF!H$46-DCF!H$5*MAX(BV193*DCF!H$46,0)-MAX(BV193-BU193,0)/Inputs!$B$24)*DCF!H$6</f>
        <v>-619.55297817900328</v>
      </c>
      <c r="DD193" s="15">
        <f ca="1">(BW193*DCF!I$46-DCF!I$5*MAX(BW193*DCF!I$46,0)-MAX(BW193-BV193,0)/Inputs!$B$24)*DCF!I$6</f>
        <v>-1541.947595550874</v>
      </c>
      <c r="DE193" s="15">
        <f ca="1">(BX193*DCF!J$46-DCF!J$5*MAX(BX193*DCF!J$46,0)-MAX(BX193-BW193,0)/Inputs!$B$24)*DCF!J$6</f>
        <v>780.78085541866074</v>
      </c>
      <c r="DF193" s="15">
        <f ca="1">(BY193*DCF!K$46-DCF!K$5*MAX(BY193*DCF!K$46,0)-MAX(BY193-BX193,0)/Inputs!$B$24)*DCF!K$6</f>
        <v>-981.32963228859353</v>
      </c>
      <c r="DG193" s="15">
        <f ca="1">(BZ193*DCF!L$46-DCF!L$5*MAX(BZ193*DCF!L$46,0)-MAX(BZ193-BY193,0)/Inputs!$B$24)*DCF!L$6</f>
        <v>485.00649784901577</v>
      </c>
      <c r="DH193" s="15">
        <f ca="1">(CA193*DCF!M$46-DCF!M$5*MAX(CA193*DCF!M$46,0)-MAX(CA193-BZ193,0)/Inputs!$B$24)*DCF!M$6</f>
        <v>124.74507271067337</v>
      </c>
      <c r="DI193" s="15">
        <f ca="1">SUM(CB193:CL193)+BE193*DCF!M$10*(1+Inputs!$B$30)*(1-Inputs!$B$33)*(1-Inputs!$B$30/Inputs!$B$31)/(Inputs!$B$29-Inputs!$B$30)*DCF!M$6</f>
        <v>188213.94549677358</v>
      </c>
      <c r="DJ193" s="15">
        <f ca="1">SUM(CM193:CW193)+BP193*DCF!M$28*(1+Inputs!$B$30)*(1-Inputs!$B$33)*(1-Inputs!$B$30/Inputs!$B$31)/(Inputs!$B$29-Inputs!$B$30)*DCF!M$6</f>
        <v>195522.69688995116</v>
      </c>
      <c r="DK193" s="15">
        <f ca="1">SUM(CX193:DH193)+CA193*DCF!M$46*(1+Inputs!$B$30)*(1-Inputs!$B$33)*(1-Inputs!$B$30/Inputs!$B$31)/(Inputs!$B$29-Inputs!$B$30)*DCF!M$6</f>
        <v>88955.293251190902</v>
      </c>
      <c r="DM193" s="15">
        <f ca="1">DI193+DJ193+DK193+Inputs!$B$34+Inputs!$B$36-Inputs!$B$35</f>
        <v>549542.93563791562</v>
      </c>
    </row>
    <row r="194" spans="1:117" x14ac:dyDescent="0.75">
      <c r="A194" s="11">
        <v>181</v>
      </c>
      <c r="C194" s="23">
        <f t="shared" ref="C194:M203" ca="1" si="108">_xlfn.NORM.S.INV(RAND())</f>
        <v>0.86012415557594035</v>
      </c>
      <c r="D194" s="23">
        <f t="shared" ca="1" si="108"/>
        <v>-0.44651215952866419</v>
      </c>
      <c r="E194" s="23">
        <f t="shared" ca="1" si="108"/>
        <v>-1.8283130524736508</v>
      </c>
      <c r="F194" s="23">
        <f t="shared" ca="1" si="108"/>
        <v>-1.5444532079897997</v>
      </c>
      <c r="G194" s="23">
        <f t="shared" ca="1" si="108"/>
        <v>-1.0572651926057286</v>
      </c>
      <c r="H194" s="23">
        <f t="shared" ca="1" si="108"/>
        <v>2.0946064147606038</v>
      </c>
      <c r="I194" s="23">
        <f t="shared" ca="1" si="108"/>
        <v>-0.30785278610662642</v>
      </c>
      <c r="J194" s="23">
        <f t="shared" ca="1" si="108"/>
        <v>0.71835303366035475</v>
      </c>
      <c r="K194" s="23">
        <f t="shared" ca="1" si="108"/>
        <v>-1.0106179640083501</v>
      </c>
      <c r="L194" s="23">
        <f t="shared" ca="1" si="108"/>
        <v>1.3813544277535237E-2</v>
      </c>
      <c r="M194" s="23">
        <f t="shared" ca="1" si="108"/>
        <v>-3.2242674831302773</v>
      </c>
      <c r="N194" s="23">
        <f ca="1">SQRT(Inputs!$B$38)*C194+SQRT(1-Inputs!$B$38)*_xlfn.NORM.S.INV(RAND())</f>
        <v>-0.3999971040317174</v>
      </c>
      <c r="O194" s="23">
        <f ca="1">SQRT(Inputs!$B$38)*D194+SQRT(1-Inputs!$B$38)*_xlfn.NORM.S.INV(RAND())</f>
        <v>1.2688691542586292</v>
      </c>
      <c r="P194" s="23">
        <f ca="1">SQRT(Inputs!$B$38)*E194+SQRT(1-Inputs!$B$38)*_xlfn.NORM.S.INV(RAND())</f>
        <v>-2.1798271844777255</v>
      </c>
      <c r="Q194" s="23">
        <f ca="1">SQRT(Inputs!$B$38)*F194+SQRT(1-Inputs!$B$38)*_xlfn.NORM.S.INV(RAND())</f>
        <v>0.97972440640487402</v>
      </c>
      <c r="R194" s="23">
        <f ca="1">SQRT(Inputs!$B$38)*G194+SQRT(1-Inputs!$B$38)*_xlfn.NORM.S.INV(RAND())</f>
        <v>-0.33770255283488304</v>
      </c>
      <c r="S194" s="23">
        <f ca="1">SQRT(Inputs!$B$38)*H194+SQRT(1-Inputs!$B$38)*_xlfn.NORM.S.INV(RAND())</f>
        <v>0.19120283684428196</v>
      </c>
      <c r="T194" s="23">
        <f ca="1">SQRT(Inputs!$B$38)*I194+SQRT(1-Inputs!$B$38)*_xlfn.NORM.S.INV(RAND())</f>
        <v>0.20468199283946262</v>
      </c>
      <c r="U194" s="23">
        <f ca="1">SQRT(Inputs!$B$38)*J194+SQRT(1-Inputs!$B$38)*_xlfn.NORM.S.INV(RAND())</f>
        <v>2.025081221675145</v>
      </c>
      <c r="V194" s="23">
        <f ca="1">SQRT(Inputs!$B$38)*K194+SQRT(1-Inputs!$B$38)*_xlfn.NORM.S.INV(RAND())</f>
        <v>-0.95418919692633219</v>
      </c>
      <c r="W194" s="23">
        <f ca="1">SQRT(Inputs!$B$38)*L194+SQRT(1-Inputs!$B$38)*_xlfn.NORM.S.INV(RAND())</f>
        <v>0.25351496094753256</v>
      </c>
      <c r="X194" s="23">
        <f ca="1">SQRT(Inputs!$B$38)*M194+SQRT(1-Inputs!$B$38)*_xlfn.NORM.S.INV(RAND())</f>
        <v>-2.2773574188005079</v>
      </c>
      <c r="Y194" s="23">
        <f ca="1">SQRT(Inputs!$B$38)*C194+SQRT(1-Inputs!$B$38)*_xlfn.NORM.S.INV(RAND())</f>
        <v>1.2802916543003842</v>
      </c>
      <c r="Z194" s="23">
        <f ca="1">SQRT(Inputs!$B$38)*D194+SQRT(1-Inputs!$B$38)*_xlfn.NORM.S.INV(RAND())</f>
        <v>-0.39874036173111382</v>
      </c>
      <c r="AA194" s="23">
        <f ca="1">SQRT(Inputs!$B$38)*E194+SQRT(1-Inputs!$B$38)*_xlfn.NORM.S.INV(RAND())</f>
        <v>-1.0427737474894407</v>
      </c>
      <c r="AB194" s="23">
        <f ca="1">SQRT(Inputs!$B$38)*F194+SQRT(1-Inputs!$B$38)*_xlfn.NORM.S.INV(RAND())</f>
        <v>-1.2347444394007934</v>
      </c>
      <c r="AC194" s="23">
        <f ca="1">SQRT(Inputs!$B$38)*G194+SQRT(1-Inputs!$B$38)*_xlfn.NORM.S.INV(RAND())</f>
        <v>-0.11514190304536781</v>
      </c>
      <c r="AD194" s="23">
        <f ca="1">SQRT(Inputs!$B$38)*H194+SQRT(1-Inputs!$B$38)*_xlfn.NORM.S.INV(RAND())</f>
        <v>0.55060194918588945</v>
      </c>
      <c r="AE194" s="23">
        <f ca="1">SQRT(Inputs!$B$38)*I194+SQRT(1-Inputs!$B$38)*_xlfn.NORM.S.INV(RAND())</f>
        <v>-0.53961558953889244</v>
      </c>
      <c r="AF194" s="23">
        <f ca="1">SQRT(Inputs!$B$38)*J194+SQRT(1-Inputs!$B$38)*_xlfn.NORM.S.INV(RAND())</f>
        <v>-1.1857296983509096</v>
      </c>
      <c r="AG194" s="23">
        <f ca="1">SQRT(Inputs!$B$38)*K194+SQRT(1-Inputs!$B$38)*_xlfn.NORM.S.INV(RAND())</f>
        <v>-7.2497329703168356E-2</v>
      </c>
      <c r="AH194" s="23">
        <f ca="1">SQRT(Inputs!$B$38)*L194+SQRT(1-Inputs!$B$38)*_xlfn.NORM.S.INV(RAND())</f>
        <v>-0.44888278445911795</v>
      </c>
      <c r="AI194" s="23">
        <f ca="1">SQRT(Inputs!$B$38)*M194+SQRT(1-Inputs!$B$38)*_xlfn.NORM.S.INV(RAND())</f>
        <v>-1.3138756193177021</v>
      </c>
      <c r="AJ194" s="23">
        <f ca="1">SQRT(Inputs!$B$38)*C194+SQRT(1-Inputs!$B$38)*_xlfn.NORM.S.INV(RAND())</f>
        <v>1.426397643261835</v>
      </c>
      <c r="AK194" s="23">
        <f ca="1">SQRT(Inputs!$B$38)*D194+SQRT(1-Inputs!$B$38)*_xlfn.NORM.S.INV(RAND())</f>
        <v>-0.74149103019423535</v>
      </c>
      <c r="AL194" s="23">
        <f ca="1">SQRT(Inputs!$B$38)*E194+SQRT(1-Inputs!$B$38)*_xlfn.NORM.S.INV(RAND())</f>
        <v>-1.8474320977986574</v>
      </c>
      <c r="AM194" s="23">
        <f ca="1">SQRT(Inputs!$B$38)*F194+SQRT(1-Inputs!$B$38)*_xlfn.NORM.S.INV(RAND())</f>
        <v>0.22487545351003724</v>
      </c>
      <c r="AN194" s="23">
        <f ca="1">SQRT(Inputs!$B$38)*G194+SQRT(1-Inputs!$B$38)*_xlfn.NORM.S.INV(RAND())</f>
        <v>0.37158254605747065</v>
      </c>
      <c r="AO194" s="23">
        <f ca="1">SQRT(Inputs!$B$38)*H194+SQRT(1-Inputs!$B$38)*_xlfn.NORM.S.INV(RAND())</f>
        <v>-0.11681120520796706</v>
      </c>
      <c r="AP194" s="23">
        <f ca="1">SQRT(Inputs!$B$38)*I194+SQRT(1-Inputs!$B$38)*_xlfn.NORM.S.INV(RAND())</f>
        <v>0.9429735333167486</v>
      </c>
      <c r="AQ194" s="23">
        <f ca="1">SQRT(Inputs!$B$38)*J194+SQRT(1-Inputs!$B$38)*_xlfn.NORM.S.INV(RAND())</f>
        <v>1.6920161087596834</v>
      </c>
      <c r="AR194" s="23">
        <f ca="1">SQRT(Inputs!$B$38)*K194+SQRT(1-Inputs!$B$38)*_xlfn.NORM.S.INV(RAND())</f>
        <v>-0.99744463698521879</v>
      </c>
      <c r="AS194" s="23">
        <f ca="1">SQRT(Inputs!$B$38)*L194+SQRT(1-Inputs!$B$38)*_xlfn.NORM.S.INV(RAND())</f>
        <v>0.42654058757045826</v>
      </c>
      <c r="AT194" s="23">
        <f ca="1">SQRT(Inputs!$B$38)*M194+SQRT(1-Inputs!$B$38)*_xlfn.NORM.S.INV(RAND())</f>
        <v>-2.7622055864701953</v>
      </c>
      <c r="AU194" s="15">
        <f ca="1">Inputs!$B$6*EXP($B$8-0.5*C$5^2+C$5*N194)</f>
        <v>4651.1215118466416</v>
      </c>
      <c r="AV194" s="15">
        <f t="shared" ca="1" si="73"/>
        <v>6822.7023547245944</v>
      </c>
      <c r="AW194" s="15">
        <f t="shared" ca="1" si="74"/>
        <v>6199.90288907577</v>
      </c>
      <c r="AX194" s="15">
        <f t="shared" ca="1" si="75"/>
        <v>8555.0470703533192</v>
      </c>
      <c r="AY194" s="15">
        <f t="shared" ca="1" si="76"/>
        <v>10050.819743206959</v>
      </c>
      <c r="AZ194" s="15">
        <f t="shared" ca="1" si="77"/>
        <v>12553.986781883033</v>
      </c>
      <c r="BA194" s="15">
        <f t="shared" ca="1" si="78"/>
        <v>15695.522855751582</v>
      </c>
      <c r="BB194" s="15">
        <f t="shared" ca="1" si="79"/>
        <v>23538.580293558334</v>
      </c>
      <c r="BC194" s="15">
        <f t="shared" ca="1" si="80"/>
        <v>26292.036269330642</v>
      </c>
      <c r="BD194" s="15">
        <f t="shared" ca="1" si="81"/>
        <v>32983.124941556925</v>
      </c>
      <c r="BE194" s="15">
        <f t="shared" ca="1" si="82"/>
        <v>32845.603730983537</v>
      </c>
      <c r="BF194" s="15">
        <f ca="1">Inputs!$B$13*EXP($B$9-0.5*C$6^2+C$6*Y194)</f>
        <v>17827.261233024925</v>
      </c>
      <c r="BG194" s="15">
        <f t="shared" ca="1" si="83"/>
        <v>20218.426734821183</v>
      </c>
      <c r="BH194" s="15">
        <f t="shared" ca="1" si="84"/>
        <v>20779.792462017616</v>
      </c>
      <c r="BI194" s="15">
        <f t="shared" ca="1" si="85"/>
        <v>21034.771428267937</v>
      </c>
      <c r="BJ194" s="15">
        <f t="shared" ca="1" si="86"/>
        <v>25362.795702735279</v>
      </c>
      <c r="BK194" s="15">
        <f t="shared" ca="1" si="87"/>
        <v>33551.088445880319</v>
      </c>
      <c r="BL194" s="15">
        <f t="shared" ca="1" si="88"/>
        <v>38429.881237522299</v>
      </c>
      <c r="BM194" s="15">
        <f t="shared" ca="1" si="89"/>
        <v>40768.568570048112</v>
      </c>
      <c r="BN194" s="15">
        <f t="shared" ca="1" si="90"/>
        <v>49706.513470690908</v>
      </c>
      <c r="BO194" s="15">
        <f t="shared" ca="1" si="91"/>
        <v>58049.40835423745</v>
      </c>
      <c r="BP194" s="15">
        <f t="shared" ca="1" si="92"/>
        <v>61566.12515314114</v>
      </c>
      <c r="BQ194" s="15">
        <f ca="1">Inputs!$B$20*EXP($B$10-0.5*C$7^2+C$7*AJ194)</f>
        <v>7114.194099756266</v>
      </c>
      <c r="BR194" s="15">
        <f t="shared" ca="1" si="93"/>
        <v>7627.733468896603</v>
      </c>
      <c r="BS194" s="15">
        <f t="shared" ca="1" si="94"/>
        <v>6144.5786220397586</v>
      </c>
      <c r="BT194" s="15">
        <f t="shared" ca="1" si="95"/>
        <v>8986.8571906509187</v>
      </c>
      <c r="BU194" s="15">
        <f t="shared" ca="1" si="96"/>
        <v>13626.416771722039</v>
      </c>
      <c r="BV194" s="15">
        <f t="shared" ca="1" si="97"/>
        <v>18465.853213106155</v>
      </c>
      <c r="BW194" s="15">
        <f t="shared" ca="1" si="98"/>
        <v>31459.947745925641</v>
      </c>
      <c r="BX194" s="15">
        <f t="shared" ca="1" si="99"/>
        <v>61771.111594536938</v>
      </c>
      <c r="BY194" s="15">
        <f t="shared" ca="1" si="100"/>
        <v>71515.017532318991</v>
      </c>
      <c r="BZ194" s="15">
        <f t="shared" ca="1" si="101"/>
        <v>108530.65444843956</v>
      </c>
      <c r="CA194" s="15">
        <f t="shared" ca="1" si="102"/>
        <v>93317.514618228481</v>
      </c>
      <c r="CB194" s="15">
        <f ca="1">(AU194*DCF!C$10-DCF!C$5*MAX(AU194*DCF!C$10,0)-MAX(AU194-Inputs!$B$6,0)/Inputs!$B$10)*DCF!C$6</f>
        <v>1045.292629731128</v>
      </c>
      <c r="CC194" s="15">
        <f ca="1">(AV194*DCF!D$10-DCF!D$5*MAX(AV194*DCF!D$10,0)-MAX(AV194-AU194,0)/Inputs!$B$10)*DCF!D$6</f>
        <v>1133.504322445234</v>
      </c>
      <c r="CD194" s="15">
        <f ca="1">(AW194*DCF!E$10-DCF!E$5*MAX(AW194*DCF!E$10,0)-MAX(AW194-AV194,0)/Inputs!$B$10)*DCF!E$6</f>
        <v>1431.4588829399995</v>
      </c>
      <c r="CE194" s="15">
        <f ca="1">(AX194*DCF!F$10-DCF!F$5*MAX(AX194*DCF!F$10,0)-MAX(AX194-AW194,0)/Inputs!$B$10)*DCF!F$6</f>
        <v>1377.5060281715814</v>
      </c>
      <c r="CF194" s="15">
        <f ca="1">(AY194*DCF!G$10-DCF!G$5*MAX(AY194*DCF!G$10,0)-MAX(AY194-AX194,0)/Inputs!$B$10)*DCF!G$6</f>
        <v>1783.3560202804256</v>
      </c>
      <c r="CG194" s="15">
        <f ca="1">(AZ194*DCF!H$10-DCF!H$5*MAX(AZ194*DCF!H$10,0)-MAX(AZ194-AY194,0)/Inputs!$B$10)*DCF!H$6</f>
        <v>1992.8833555307735</v>
      </c>
      <c r="CH194" s="15">
        <f ca="1">(BA194*DCF!I$10-DCF!I$5*MAX(BA194*DCF!I$10,0)-MAX(BA194-AZ194,0)/Inputs!$B$10)*DCF!I$6</f>
        <v>2351.6774657378623</v>
      </c>
      <c r="CI194" s="15">
        <f ca="1">(BB194*DCF!J$10-DCF!J$5*MAX(BB194*DCF!J$10,0)-MAX(BB194-BA194,0)/Inputs!$B$10)*DCF!J$6</f>
        <v>2850.7888840284704</v>
      </c>
      <c r="CJ194" s="15">
        <f ca="1">(BC194*DCF!K$10-DCF!K$5*MAX(BC194*DCF!K$10,0)-MAX(BC194-BB194,0)/Inputs!$B$10)*DCF!K$6</f>
        <v>3847.1536655248328</v>
      </c>
      <c r="CK194" s="15">
        <f ca="1">(BD194*DCF!L$10-DCF!L$5*MAX(BD194*DCF!L$10,0)-MAX(BD194-BC194,0)/Inputs!$B$10)*DCF!L$6</f>
        <v>4109.2163437234685</v>
      </c>
      <c r="CL194" s="15">
        <f ca="1">(BE194*DCF!M$10-DCF!M$5*MAX(BE194*DCF!M$10,0)-MAX(BE194-BD194,0)/Inputs!$B$10)*DCF!M$6</f>
        <v>4634.939513008957</v>
      </c>
      <c r="CM194" s="15">
        <f ca="1">(BF194*DCF!C$28-DCF!C$5*MAX(BF194*DCF!C$28,0)-MAX(BF194-Inputs!$B$13,0)/Inputs!$B$17)*DCF!C$6</f>
        <v>3953.4049624275553</v>
      </c>
      <c r="CN194" s="15">
        <f ca="1">(BG194*DCF!D$28-DCF!D$5*MAX(BG194*DCF!D$28,0)-MAX(BG194-BF194,0)/Inputs!$B$17)*DCF!D$6</f>
        <v>5444.6477517948188</v>
      </c>
      <c r="CO194" s="15">
        <f ca="1">(BH194*DCF!E$28-DCF!E$5*MAX(BH194*DCF!E$28,0)-MAX(BH194-BG194,0)/Inputs!$B$17)*DCF!E$6</f>
        <v>5774.5697816892043</v>
      </c>
      <c r="CP194" s="15">
        <f ca="1">(BI194*DCF!F$28-DCF!F$5*MAX(BI194*DCF!F$28,0)-MAX(BI194-BH194,0)/Inputs!$B$17)*DCF!F$6</f>
        <v>5663.9634176974096</v>
      </c>
      <c r="CQ194" s="15">
        <f ca="1">(BJ194*DCF!G$28-DCF!G$5*MAX(BJ194*DCF!G$28,0)-MAX(BJ194-BI194,0)/Inputs!$B$17)*DCF!G$6</f>
        <v>5852.6388447450099</v>
      </c>
      <c r="CR194" s="15">
        <f ca="1">(BK194*DCF!H$28-DCF!H$5*MAX(BK194*DCF!H$28,0)-MAX(BK194-BJ194,0)/Inputs!$B$17)*DCF!H$6</f>
        <v>7025.3234329902298</v>
      </c>
      <c r="CS194" s="15">
        <f ca="1">(BL194*DCF!I$28-DCF!I$5*MAX(BL194*DCF!I$28,0)-MAX(BL194-BK194,0)/Inputs!$B$17)*DCF!I$6</f>
        <v>8336.64695245439</v>
      </c>
      <c r="CT194" s="15">
        <f ca="1">(BM194*DCF!J$28-DCF!J$5*MAX(BM194*DCF!J$28,0)-MAX(BM194-BL194,0)/Inputs!$B$17)*DCF!J$6</f>
        <v>8784.6844158754957</v>
      </c>
      <c r="CU194" s="15">
        <f ca="1">(BN194*DCF!K$28-DCF!K$5*MAX(BN194*DCF!K$28,0)-MAX(BN194-BM194,0)/Inputs!$B$17)*DCF!K$6</f>
        <v>9402.4030183823215</v>
      </c>
      <c r="CV194" s="15">
        <f ca="1">(BO194*DCF!L$28-DCF!L$5*MAX(BO194*DCF!L$28,0)-MAX(BO194-BN194,0)/Inputs!$B$17)*DCF!L$6</f>
        <v>10638.062948681647</v>
      </c>
      <c r="CW194" s="15">
        <f ca="1">(BP194*DCF!M$28-DCF!M$5*MAX(BP194*DCF!M$28,0)-MAX(BP194-BO194,0)/Inputs!$B$17)*DCF!M$6</f>
        <v>11216.106354904296</v>
      </c>
      <c r="CX194" s="15">
        <f ca="1">(BQ194*DCF!C$46-DCF!C$5*MAX(BQ194*DCF!C$46,0)-MAX(BQ194-Inputs!$B$20,0)/Inputs!$B$24)*DCF!C$6</f>
        <v>-3450.4809005239713</v>
      </c>
      <c r="CY194" s="15">
        <f ca="1">(BR194*DCF!D$46-DCF!D$5*MAX(BR194*DCF!D$46,0)-MAX(BR194-BQ194,0)/Inputs!$B$24)*DCF!D$6</f>
        <v>-1520.9992081451085</v>
      </c>
      <c r="CZ194" s="15">
        <f ca="1">(BS194*DCF!E$46-DCF!E$5*MAX(BS194*DCF!E$46,0)-MAX(BS194-BR194,0)/Inputs!$B$24)*DCF!E$6</f>
        <v>-726.60712057024716</v>
      </c>
      <c r="DA194" s="15">
        <f ca="1">(BT194*DCF!F$46-DCF!F$5*MAX(BT194*DCF!F$46,0)-MAX(BT194-BS194,0)/Inputs!$B$24)*DCF!F$6</f>
        <v>-1689.4432379796833</v>
      </c>
      <c r="DB194" s="15">
        <f ca="1">(BU194*DCF!G$46-DCF!G$5*MAX(BU194*DCF!G$46,0)-MAX(BU194-BT194,0)/Inputs!$B$24)*DCF!G$6</f>
        <v>-2019.021914256246</v>
      </c>
      <c r="DC194" s="15">
        <f ca="1">(BV194*DCF!H$46-DCF!H$5*MAX(BV194*DCF!H$46,0)-MAX(BV194-BU194,0)/Inputs!$B$24)*DCF!H$6</f>
        <v>-1503.8252224410801</v>
      </c>
      <c r="DD194" s="15">
        <f ca="1">(BW194*DCF!I$46-DCF!I$5*MAX(BW194*DCF!I$46,0)-MAX(BW194-BV194,0)/Inputs!$B$24)*DCF!I$6</f>
        <v>-3003.5221705625349</v>
      </c>
      <c r="DE194" s="15">
        <f ca="1">(BX194*DCF!J$46-DCF!J$5*MAX(BX194*DCF!J$46,0)-MAX(BX194-BW194,0)/Inputs!$B$24)*DCF!J$6</f>
        <v>-5446.8981747311118</v>
      </c>
      <c r="DF194" s="15">
        <f ca="1">(BY194*DCF!K$46-DCF!K$5*MAX(BY194*DCF!K$46,0)-MAX(BY194-BX194,0)/Inputs!$B$24)*DCF!K$6</f>
        <v>1698.1788197394494</v>
      </c>
      <c r="DG194" s="15">
        <f ca="1">(BZ194*DCF!L$46-DCF!L$5*MAX(BZ194*DCF!L$46,0)-MAX(BZ194-BY194,0)/Inputs!$B$24)*DCF!L$6</f>
        <v>-874.53909817734154</v>
      </c>
      <c r="DH194" s="15">
        <f ca="1">(CA194*DCF!M$46-DCF!M$5*MAX(CA194*DCF!M$46,0)-MAX(CA194-BZ194,0)/Inputs!$B$24)*DCF!M$6</f>
        <v>7315.7268253937746</v>
      </c>
      <c r="DI194" s="15">
        <f ca="1">SUM(CB194:CL194)+BE194*DCF!M$10*(1+Inputs!$B$30)*(1-Inputs!$B$33)*(1-Inputs!$B$30/Inputs!$B$31)/(Inputs!$B$29-Inputs!$B$30)*DCF!M$6</f>
        <v>117967.52663259447</v>
      </c>
      <c r="DJ194" s="15">
        <f ca="1">SUM(CM194:CW194)+BP194*DCF!M$28*(1+Inputs!$B$30)*(1-Inputs!$B$33)*(1-Inputs!$B$30/Inputs!$B$31)/(Inputs!$B$29-Inputs!$B$30)*DCF!M$6</f>
        <v>310544.90578686167</v>
      </c>
      <c r="DK194" s="15">
        <f ca="1">SUM(CX194:DH194)+CA194*DCF!M$46*(1+Inputs!$B$30)*(1-Inputs!$B$33)*(1-Inputs!$B$30/Inputs!$B$31)/(Inputs!$B$29-Inputs!$B$30)*DCF!M$6</f>
        <v>133058.50036380781</v>
      </c>
      <c r="DM194" s="15">
        <f ca="1">DI194+DJ194+DK194+Inputs!$B$34+Inputs!$B$36-Inputs!$B$35</f>
        <v>638421.93278326397</v>
      </c>
    </row>
    <row r="195" spans="1:117" x14ac:dyDescent="0.75">
      <c r="A195" s="11">
        <v>182</v>
      </c>
      <c r="C195" s="23">
        <f t="shared" ca="1" si="108"/>
        <v>2.0638596010570049E-3</v>
      </c>
      <c r="D195" s="23">
        <f t="shared" ca="1" si="108"/>
        <v>-1.288035153238767</v>
      </c>
      <c r="E195" s="23">
        <f t="shared" ca="1" si="108"/>
        <v>-0.4274032441768898</v>
      </c>
      <c r="F195" s="23">
        <f t="shared" ca="1" si="108"/>
        <v>-0.18415606885396874</v>
      </c>
      <c r="G195" s="23">
        <f t="shared" ca="1" si="108"/>
        <v>-0.28238254184131251</v>
      </c>
      <c r="H195" s="23">
        <f t="shared" ca="1" si="108"/>
        <v>0.60697209297871602</v>
      </c>
      <c r="I195" s="23">
        <f t="shared" ca="1" si="108"/>
        <v>-0.27342132168078054</v>
      </c>
      <c r="J195" s="23">
        <f t="shared" ca="1" si="108"/>
        <v>0.47986661926033886</v>
      </c>
      <c r="K195" s="23">
        <f t="shared" ca="1" si="108"/>
        <v>-0.28614581415455459</v>
      </c>
      <c r="L195" s="23">
        <f t="shared" ca="1" si="108"/>
        <v>0.17534439523525611</v>
      </c>
      <c r="M195" s="23">
        <f t="shared" ca="1" si="108"/>
        <v>0.38526922263398106</v>
      </c>
      <c r="N195" s="23">
        <f ca="1">SQRT(Inputs!$B$38)*C195+SQRT(1-Inputs!$B$38)*_xlfn.NORM.S.INV(RAND())</f>
        <v>-2.6583542435600217E-2</v>
      </c>
      <c r="O195" s="23">
        <f ca="1">SQRT(Inputs!$B$38)*D195+SQRT(1-Inputs!$B$38)*_xlfn.NORM.S.INV(RAND())</f>
        <v>-1.1322976513539431</v>
      </c>
      <c r="P195" s="23">
        <f ca="1">SQRT(Inputs!$B$38)*E195+SQRT(1-Inputs!$B$38)*_xlfn.NORM.S.INV(RAND())</f>
        <v>0.44990277898757869</v>
      </c>
      <c r="Q195" s="23">
        <f ca="1">SQRT(Inputs!$B$38)*F195+SQRT(1-Inputs!$B$38)*_xlfn.NORM.S.INV(RAND())</f>
        <v>-0.93310667804435521</v>
      </c>
      <c r="R195" s="23">
        <f ca="1">SQRT(Inputs!$B$38)*G195+SQRT(1-Inputs!$B$38)*_xlfn.NORM.S.INV(RAND())</f>
        <v>-7.545815284112363E-2</v>
      </c>
      <c r="S195" s="23">
        <f ca="1">SQRT(Inputs!$B$38)*H195+SQRT(1-Inputs!$B$38)*_xlfn.NORM.S.INV(RAND())</f>
        <v>0.88778801539530883</v>
      </c>
      <c r="T195" s="23">
        <f ca="1">SQRT(Inputs!$B$38)*I195+SQRT(1-Inputs!$B$38)*_xlfn.NORM.S.INV(RAND())</f>
        <v>-0.66754308595873701</v>
      </c>
      <c r="U195" s="23">
        <f ca="1">SQRT(Inputs!$B$38)*J195+SQRT(1-Inputs!$B$38)*_xlfn.NORM.S.INV(RAND())</f>
        <v>1.584187915443537</v>
      </c>
      <c r="V195" s="23">
        <f ca="1">SQRT(Inputs!$B$38)*K195+SQRT(1-Inputs!$B$38)*_xlfn.NORM.S.INV(RAND())</f>
        <v>1.2819985150448281</v>
      </c>
      <c r="W195" s="23">
        <f ca="1">SQRT(Inputs!$B$38)*L195+SQRT(1-Inputs!$B$38)*_xlfn.NORM.S.INV(RAND())</f>
        <v>0.3309598496127793</v>
      </c>
      <c r="X195" s="23">
        <f ca="1">SQRT(Inputs!$B$38)*M195+SQRT(1-Inputs!$B$38)*_xlfn.NORM.S.INV(RAND())</f>
        <v>-1.1241315897468067</v>
      </c>
      <c r="Y195" s="23">
        <f ca="1">SQRT(Inputs!$B$38)*C195+SQRT(1-Inputs!$B$38)*_xlfn.NORM.S.INV(RAND())</f>
        <v>0.74844853680545931</v>
      </c>
      <c r="Z195" s="23">
        <f ca="1">SQRT(Inputs!$B$38)*D195+SQRT(1-Inputs!$B$38)*_xlfn.NORM.S.INV(RAND())</f>
        <v>0.11269041431823823</v>
      </c>
      <c r="AA195" s="23">
        <f ca="1">SQRT(Inputs!$B$38)*E195+SQRT(1-Inputs!$B$38)*_xlfn.NORM.S.INV(RAND())</f>
        <v>-0.27243989432574528</v>
      </c>
      <c r="AB195" s="23">
        <f ca="1">SQRT(Inputs!$B$38)*F195+SQRT(1-Inputs!$B$38)*_xlfn.NORM.S.INV(RAND())</f>
        <v>0.34857324243990284</v>
      </c>
      <c r="AC195" s="23">
        <f ca="1">SQRT(Inputs!$B$38)*G195+SQRT(1-Inputs!$B$38)*_xlfn.NORM.S.INV(RAND())</f>
        <v>-0.2551294351952999</v>
      </c>
      <c r="AD195" s="23">
        <f ca="1">SQRT(Inputs!$B$38)*H195+SQRT(1-Inputs!$B$38)*_xlfn.NORM.S.INV(RAND())</f>
        <v>1.7355789223180036</v>
      </c>
      <c r="AE195" s="23">
        <f ca="1">SQRT(Inputs!$B$38)*I195+SQRT(1-Inputs!$B$38)*_xlfn.NORM.S.INV(RAND())</f>
        <v>0.5007556207696412</v>
      </c>
      <c r="AF195" s="23">
        <f ca="1">SQRT(Inputs!$B$38)*J195+SQRT(1-Inputs!$B$38)*_xlfn.NORM.S.INV(RAND())</f>
        <v>0.94984255887948132</v>
      </c>
      <c r="AG195" s="23">
        <f ca="1">SQRT(Inputs!$B$38)*K195+SQRT(1-Inputs!$B$38)*_xlfn.NORM.S.INV(RAND())</f>
        <v>-1.2859687095925909</v>
      </c>
      <c r="AH195" s="23">
        <f ca="1">SQRT(Inputs!$B$38)*L195+SQRT(1-Inputs!$B$38)*_xlfn.NORM.S.INV(RAND())</f>
        <v>0.11071214419497563</v>
      </c>
      <c r="AI195" s="23">
        <f ca="1">SQRT(Inputs!$B$38)*M195+SQRT(1-Inputs!$B$38)*_xlfn.NORM.S.INV(RAND())</f>
        <v>-4.0181937704540899E-2</v>
      </c>
      <c r="AJ195" s="23">
        <f ca="1">SQRT(Inputs!$B$38)*C195+SQRT(1-Inputs!$B$38)*_xlfn.NORM.S.INV(RAND())</f>
        <v>-0.21384997744814943</v>
      </c>
      <c r="AK195" s="23">
        <f ca="1">SQRT(Inputs!$B$38)*D195+SQRT(1-Inputs!$B$38)*_xlfn.NORM.S.INV(RAND())</f>
        <v>-0.78553984759613305</v>
      </c>
      <c r="AL195" s="23">
        <f ca="1">SQRT(Inputs!$B$38)*E195+SQRT(1-Inputs!$B$38)*_xlfn.NORM.S.INV(RAND())</f>
        <v>1.6051768989406954</v>
      </c>
      <c r="AM195" s="23">
        <f ca="1">SQRT(Inputs!$B$38)*F195+SQRT(1-Inputs!$B$38)*_xlfn.NORM.S.INV(RAND())</f>
        <v>0.68683575271250186</v>
      </c>
      <c r="AN195" s="23">
        <f ca="1">SQRT(Inputs!$B$38)*G195+SQRT(1-Inputs!$B$38)*_xlfn.NORM.S.INV(RAND())</f>
        <v>0.16192938698842957</v>
      </c>
      <c r="AO195" s="23">
        <f ca="1">SQRT(Inputs!$B$38)*H195+SQRT(1-Inputs!$B$38)*_xlfn.NORM.S.INV(RAND())</f>
        <v>2.0171236275998972</v>
      </c>
      <c r="AP195" s="23">
        <f ca="1">SQRT(Inputs!$B$38)*I195+SQRT(1-Inputs!$B$38)*_xlfn.NORM.S.INV(RAND())</f>
        <v>-1.8450835907677071E-2</v>
      </c>
      <c r="AQ195" s="23">
        <f ca="1">SQRT(Inputs!$B$38)*J195+SQRT(1-Inputs!$B$38)*_xlfn.NORM.S.INV(RAND())</f>
        <v>-0.46295644533842761</v>
      </c>
      <c r="AR195" s="23">
        <f ca="1">SQRT(Inputs!$B$38)*K195+SQRT(1-Inputs!$B$38)*_xlfn.NORM.S.INV(RAND())</f>
        <v>1.2772586154298173</v>
      </c>
      <c r="AS195" s="23">
        <f ca="1">SQRT(Inputs!$B$38)*L195+SQRT(1-Inputs!$B$38)*_xlfn.NORM.S.INV(RAND())</f>
        <v>-1.1843582757713664</v>
      </c>
      <c r="AT195" s="23">
        <f ca="1">SQRT(Inputs!$B$38)*M195+SQRT(1-Inputs!$B$38)*_xlfn.NORM.S.INV(RAND())</f>
        <v>3.5190990691543189E-3</v>
      </c>
      <c r="AU195" s="15">
        <f ca="1">Inputs!$B$6*EXP($B$8-0.5*C$5^2+C$5*N195)</f>
        <v>4940.9320003294943</v>
      </c>
      <c r="AV195" s="15">
        <f t="shared" ca="1" si="73"/>
        <v>5091.9092875110118</v>
      </c>
      <c r="AW195" s="15">
        <f t="shared" ca="1" si="74"/>
        <v>6597.1114826323947</v>
      </c>
      <c r="AX195" s="15">
        <f t="shared" ca="1" si="75"/>
        <v>7168.1252706956511</v>
      </c>
      <c r="AY195" s="15">
        <f t="shared" ca="1" si="76"/>
        <v>8683.3198303415866</v>
      </c>
      <c r="AZ195" s="15">
        <f t="shared" ca="1" si="77"/>
        <v>11710.613536612873</v>
      </c>
      <c r="BA195" s="15">
        <f t="shared" ca="1" si="78"/>
        <v>13363.752104403979</v>
      </c>
      <c r="BB195" s="15">
        <f t="shared" ca="1" si="79"/>
        <v>19175.593803298027</v>
      </c>
      <c r="BC195" s="15">
        <f t="shared" ca="1" si="80"/>
        <v>26579.030181032107</v>
      </c>
      <c r="BD195" s="15">
        <f t="shared" ca="1" si="81"/>
        <v>33585.560745885487</v>
      </c>
      <c r="BE195" s="15">
        <f t="shared" ca="1" si="82"/>
        <v>37149.646281611145</v>
      </c>
      <c r="BF195" s="15">
        <f ca="1">Inputs!$B$13*EXP($B$9-0.5*C$6^2+C$6*Y195)</f>
        <v>16043.313300327936</v>
      </c>
      <c r="BG195" s="15">
        <f t="shared" ca="1" si="83"/>
        <v>19954.196802887705</v>
      </c>
      <c r="BH195" s="15">
        <f t="shared" ca="1" si="84"/>
        <v>23303.222354975176</v>
      </c>
      <c r="BI195" s="15">
        <f t="shared" ca="1" si="85"/>
        <v>30098.969324195921</v>
      </c>
      <c r="BJ195" s="15">
        <f t="shared" ca="1" si="86"/>
        <v>35567.022185464957</v>
      </c>
      <c r="BK195" s="15">
        <f t="shared" ca="1" si="87"/>
        <v>55286.651093061475</v>
      </c>
      <c r="BL195" s="15">
        <f t="shared" ca="1" si="88"/>
        <v>72466.247688835225</v>
      </c>
      <c r="BM195" s="15">
        <f t="shared" ca="1" si="89"/>
        <v>100232.64906006612</v>
      </c>
      <c r="BN195" s="15">
        <f t="shared" ca="1" si="90"/>
        <v>105667.89968085839</v>
      </c>
      <c r="BO195" s="15">
        <f t="shared" ca="1" si="91"/>
        <v>131697.43537380185</v>
      </c>
      <c r="BP195" s="15">
        <f t="shared" ca="1" si="92"/>
        <v>161358.61402070496</v>
      </c>
      <c r="BQ195" s="15">
        <f ca="1">Inputs!$B$20*EXP($B$10-0.5*C$7^2+C$7*AJ195)</f>
        <v>3976.1917790834559</v>
      </c>
      <c r="BR195" s="15">
        <f t="shared" ca="1" si="93"/>
        <v>4203.9908919725422</v>
      </c>
      <c r="BS195" s="15">
        <f t="shared" ca="1" si="94"/>
        <v>9128.6065184373856</v>
      </c>
      <c r="BT195" s="15">
        <f t="shared" ca="1" si="95"/>
        <v>15071.31346673603</v>
      </c>
      <c r="BU195" s="15">
        <f t="shared" ca="1" si="96"/>
        <v>21721.673511745466</v>
      </c>
      <c r="BV195" s="15">
        <f t="shared" ca="1" si="97"/>
        <v>47607.766386872208</v>
      </c>
      <c r="BW195" s="15">
        <f t="shared" ca="1" si="98"/>
        <v>66175.026706183329</v>
      </c>
      <c r="BX195" s="15">
        <f t="shared" ca="1" si="99"/>
        <v>84352.755287312306</v>
      </c>
      <c r="BY195" s="15">
        <f t="shared" ca="1" si="100"/>
        <v>150910.3721603278</v>
      </c>
      <c r="BZ195" s="15">
        <f t="shared" ca="1" si="101"/>
        <v>170319.07766133972</v>
      </c>
      <c r="CA195" s="15">
        <f t="shared" ca="1" si="102"/>
        <v>239396.27110529118</v>
      </c>
      <c r="CB195" s="15">
        <f ca="1">(AU195*DCF!C$10-DCF!C$5*MAX(AU195*DCF!C$10,0)-MAX(AU195-Inputs!$B$6,0)/Inputs!$B$10)*DCF!C$6</f>
        <v>1043.2262292921855</v>
      </c>
      <c r="CC195" s="15">
        <f ca="1">(AV195*DCF!D$10-DCF!D$5*MAX(AV195*DCF!D$10,0)-MAX(AV195-AU195,0)/Inputs!$B$10)*DCF!D$6</f>
        <v>1204.3065321548238</v>
      </c>
      <c r="CD195" s="15">
        <f ca="1">(AW195*DCF!E$10-DCF!E$5*MAX(AW195*DCF!E$10,0)-MAX(AW195-AV195,0)/Inputs!$B$10)*DCF!E$6</f>
        <v>1184.1341568745338</v>
      </c>
      <c r="CE195" s="15">
        <f ca="1">(AX195*DCF!F$10-DCF!F$5*MAX(AX195*DCF!F$10,0)-MAX(AX195-AW195,0)/Inputs!$B$10)*DCF!F$6</f>
        <v>1445.9765106680161</v>
      </c>
      <c r="CF195" s="15">
        <f ca="1">(AY195*DCF!G$10-DCF!G$5*MAX(AY195*DCF!G$10,0)-MAX(AY195-AX195,0)/Inputs!$B$10)*DCF!G$6</f>
        <v>1497.8633231551655</v>
      </c>
      <c r="CG195" s="15">
        <f ca="1">(AZ195*DCF!H$10-DCF!H$5*MAX(AZ195*DCF!H$10,0)-MAX(AZ195-AY195,0)/Inputs!$B$10)*DCF!H$6</f>
        <v>1736.0737489806941</v>
      </c>
      <c r="CH195" s="15">
        <f ca="1">(BA195*DCF!I$10-DCF!I$5*MAX(BA195*DCF!I$10,0)-MAX(BA195-AZ195,0)/Inputs!$B$10)*DCF!I$6</f>
        <v>2169.8973524532871</v>
      </c>
      <c r="CI195" s="15">
        <f ca="1">(BB195*DCF!J$10-DCF!J$5*MAX(BB195*DCF!J$10,0)-MAX(BB195-BA195,0)/Inputs!$B$10)*DCF!J$6</f>
        <v>2409.8875522395788</v>
      </c>
      <c r="CJ195" s="15">
        <f ca="1">(BC195*DCF!K$10-DCF!K$5*MAX(BC195*DCF!K$10,0)-MAX(BC195-BB195,0)/Inputs!$B$10)*DCF!K$6</f>
        <v>3242.4286055910502</v>
      </c>
      <c r="CK195" s="15">
        <f ca="1">(BD195*DCF!L$10-DCF!L$5*MAX(BD195*DCF!L$10,0)-MAX(BD195-BC195,0)/Inputs!$B$10)*DCF!L$6</f>
        <v>4159.283374749516</v>
      </c>
      <c r="CL195" s="15">
        <f ca="1">(BE195*DCF!M$10-DCF!M$5*MAX(BE195*DCF!M$10,0)-MAX(BE195-BD195,0)/Inputs!$B$10)*DCF!M$6</f>
        <v>4816.5274864238063</v>
      </c>
      <c r="CM195" s="15">
        <f ca="1">(BF195*DCF!C$28-DCF!C$5*MAX(BF195*DCF!C$28,0)-MAX(BF195-Inputs!$B$13,0)/Inputs!$B$17)*DCF!C$6</f>
        <v>3820.952965821305</v>
      </c>
      <c r="CN195" s="15">
        <f ca="1">(BG195*DCF!D$28-DCF!D$5*MAX(BG195*DCF!D$28,0)-MAX(BG195-BF195,0)/Inputs!$B$17)*DCF!D$6</f>
        <v>5042.600414630836</v>
      </c>
      <c r="CO195" s="15">
        <f ca="1">(BH195*DCF!E$28-DCF!E$5*MAX(BH195*DCF!E$28,0)-MAX(BH195-BG195,0)/Inputs!$B$17)*DCF!E$6</f>
        <v>5939.8406807310002</v>
      </c>
      <c r="CP195" s="15">
        <f ca="1">(BI195*DCF!F$28-DCF!F$5*MAX(BI195*DCF!F$28,0)-MAX(BI195-BH195,0)/Inputs!$B$17)*DCF!F$6</f>
        <v>6933.8041879860657</v>
      </c>
      <c r="CQ195" s="15">
        <f ca="1">(BJ195*DCF!G$28-DCF!G$5*MAX(BJ195*DCF!G$28,0)-MAX(BJ195-BI195,0)/Inputs!$B$17)*DCF!G$6</f>
        <v>8308.4612787397164</v>
      </c>
      <c r="CR195" s="15">
        <f ca="1">(BK195*DCF!H$28-DCF!H$5*MAX(BK195*DCF!H$28,0)-MAX(BK195-BJ195,0)/Inputs!$B$17)*DCF!H$6</f>
        <v>10609.121848475595</v>
      </c>
      <c r="CS195" s="15">
        <f ca="1">(BL195*DCF!I$28-DCF!I$5*MAX(BL195*DCF!I$28,0)-MAX(BL195-BK195,0)/Inputs!$B$17)*DCF!I$6</f>
        <v>14574.85944082167</v>
      </c>
      <c r="CT195" s="15">
        <f ca="1">(BM195*DCF!J$28-DCF!J$5*MAX(BM195*DCF!J$28,0)-MAX(BM195-BL195,0)/Inputs!$B$17)*DCF!J$6</f>
        <v>18678.603693790858</v>
      </c>
      <c r="CU195" s="15">
        <f ca="1">(BN195*DCF!K$28-DCF!K$5*MAX(BN195*DCF!K$28,0)-MAX(BN195-BM195,0)/Inputs!$B$17)*DCF!K$6</f>
        <v>21649.542874829367</v>
      </c>
      <c r="CV195" s="15">
        <f ca="1">(BO195*DCF!L$28-DCF!L$5*MAX(BO195*DCF!L$28,0)-MAX(BO195-BN195,0)/Inputs!$B$17)*DCF!L$6</f>
        <v>23331.117302058756</v>
      </c>
      <c r="CW195" s="15">
        <f ca="1">(BP195*DCF!M$28-DCF!M$5*MAX(BP195*DCF!M$28,0)-MAX(BP195-BO195,0)/Inputs!$B$17)*DCF!M$6</f>
        <v>27259.289984086485</v>
      </c>
      <c r="CX195" s="15">
        <f ca="1">(BQ195*DCF!C$46-DCF!C$5*MAX(BQ195*DCF!C$46,0)-MAX(BQ195-Inputs!$B$20,0)/Inputs!$B$24)*DCF!C$6</f>
        <v>-1276.3453434758355</v>
      </c>
      <c r="CY195" s="15">
        <f ca="1">(BR195*DCF!D$46-DCF!D$5*MAX(BR195*DCF!D$46,0)-MAX(BR195-BQ195,0)/Inputs!$B$24)*DCF!D$6</f>
        <v>-814.72319749024336</v>
      </c>
      <c r="CZ195" s="15">
        <f ca="1">(BS195*DCF!E$46-DCF!E$5*MAX(BS195*DCF!E$46,0)-MAX(BS195-BR195,0)/Inputs!$B$24)*DCF!E$6</f>
        <v>-3020.6215223302202</v>
      </c>
      <c r="DA195" s="15">
        <f ca="1">(BT195*DCF!F$46-DCF!F$5*MAX(BT195*DCF!F$46,0)-MAX(BT195-BS195,0)/Inputs!$B$24)*DCF!F$6</f>
        <v>-3261.5157979332253</v>
      </c>
      <c r="DB195" s="15">
        <f ca="1">(BU195*DCF!G$46-DCF!G$5*MAX(BU195*DCF!G$46,0)-MAX(BU195-BT195,0)/Inputs!$B$24)*DCF!G$6</f>
        <v>-2967.7239042189149</v>
      </c>
      <c r="DC195" s="15">
        <f ca="1">(BV195*DCF!H$46-DCF!H$5*MAX(BV195*DCF!H$46,0)-MAX(BV195-BU195,0)/Inputs!$B$24)*DCF!H$6</f>
        <v>-8043.9447542231137</v>
      </c>
      <c r="DD195" s="15">
        <f ca="1">(BW195*DCF!I$46-DCF!I$5*MAX(BW195*DCF!I$46,0)-MAX(BW195-BV195,0)/Inputs!$B$24)*DCF!I$6</f>
        <v>-3801.6042637286637</v>
      </c>
      <c r="DE195" s="15">
        <f ca="1">(BX195*DCF!J$46-DCF!J$5*MAX(BX195*DCF!J$46,0)-MAX(BX195-BW195,0)/Inputs!$B$24)*DCF!J$6</f>
        <v>-1282.0718851831289</v>
      </c>
      <c r="DF195" s="15">
        <f ca="1">(BY195*DCF!K$46-DCF!K$5*MAX(BY195*DCF!K$46,0)-MAX(BY195-BX195,0)/Inputs!$B$24)*DCF!K$6</f>
        <v>-7684.3395261496034</v>
      </c>
      <c r="DG195" s="15">
        <f ca="1">(BZ195*DCF!L$46-DCF!L$5*MAX(BZ195*DCF!L$46,0)-MAX(BZ195-BY195,0)/Inputs!$B$24)*DCF!L$6</f>
        <v>7381.1165771084816</v>
      </c>
      <c r="DH195" s="15">
        <f ca="1">(CA195*DCF!M$46-DCF!M$5*MAX(CA195*DCF!M$46,0)-MAX(CA195-BZ195,0)/Inputs!$B$24)*DCF!M$6</f>
        <v>4326.7124269988699</v>
      </c>
      <c r="DI195" s="15">
        <f ca="1">SUM(CB195:CL195)+BE195*DCF!M$10*(1+Inputs!$B$30)*(1-Inputs!$B$33)*(1-Inputs!$B$30/Inputs!$B$31)/(Inputs!$B$29-Inputs!$B$30)*DCF!M$6</f>
        <v>128297.56172752159</v>
      </c>
      <c r="DJ195" s="15">
        <f ca="1">SUM(CM195:CW195)+BP195*DCF!M$28*(1+Inputs!$B$30)*(1-Inputs!$B$33)*(1-Inputs!$B$30/Inputs!$B$31)/(Inputs!$B$29-Inputs!$B$30)*DCF!M$6</f>
        <v>744899.07009383361</v>
      </c>
      <c r="DK195" s="15">
        <f ca="1">SUM(CX195:DH195)+CA195*DCF!M$46*(1+Inputs!$B$30)*(1-Inputs!$B$33)*(1-Inputs!$B$30/Inputs!$B$31)/(Inputs!$B$29-Inputs!$B$30)*DCF!M$6</f>
        <v>349689.93223936518</v>
      </c>
      <c r="DM195" s="15">
        <f ca="1">DI195+DJ195+DK195+Inputs!$B$34+Inputs!$B$36-Inputs!$B$35</f>
        <v>1299737.5640607204</v>
      </c>
    </row>
    <row r="196" spans="1:117" x14ac:dyDescent="0.75">
      <c r="A196" s="11">
        <v>183</v>
      </c>
      <c r="C196" s="23">
        <f t="shared" ca="1" si="108"/>
        <v>-1.9394264429620056</v>
      </c>
      <c r="D196" s="23">
        <f t="shared" ca="1" si="108"/>
        <v>0.90943733133936699</v>
      </c>
      <c r="E196" s="23">
        <f t="shared" ca="1" si="108"/>
        <v>0.86401846374377489</v>
      </c>
      <c r="F196" s="23">
        <f t="shared" ca="1" si="108"/>
        <v>5.3115059843678085E-2</v>
      </c>
      <c r="G196" s="23">
        <f t="shared" ca="1" si="108"/>
        <v>-1.3898775032629045</v>
      </c>
      <c r="H196" s="23">
        <f t="shared" ca="1" si="108"/>
        <v>1.0358823824856203</v>
      </c>
      <c r="I196" s="23">
        <f t="shared" ca="1" si="108"/>
        <v>0.46395254534358138</v>
      </c>
      <c r="J196" s="23">
        <f t="shared" ca="1" si="108"/>
        <v>-0.8528118318048229</v>
      </c>
      <c r="K196" s="23">
        <f t="shared" ca="1" si="108"/>
        <v>0.51257822257516894</v>
      </c>
      <c r="L196" s="23">
        <f t="shared" ca="1" si="108"/>
        <v>0.71659823148991575</v>
      </c>
      <c r="M196" s="23">
        <f t="shared" ca="1" si="108"/>
        <v>-0.22744021406848966</v>
      </c>
      <c r="N196" s="23">
        <f ca="1">SQRT(Inputs!$B$38)*C196+SQRT(1-Inputs!$B$38)*_xlfn.NORM.S.INV(RAND())</f>
        <v>-0.40644017300084079</v>
      </c>
      <c r="O196" s="23">
        <f ca="1">SQRT(Inputs!$B$38)*D196+SQRT(1-Inputs!$B$38)*_xlfn.NORM.S.INV(RAND())</f>
        <v>-0.41723821429617497</v>
      </c>
      <c r="P196" s="23">
        <f ca="1">SQRT(Inputs!$B$38)*E196+SQRT(1-Inputs!$B$38)*_xlfn.NORM.S.INV(RAND())</f>
        <v>1.5197687884354572</v>
      </c>
      <c r="Q196" s="23">
        <f ca="1">SQRT(Inputs!$B$38)*F196+SQRT(1-Inputs!$B$38)*_xlfn.NORM.S.INV(RAND())</f>
        <v>-1.2172301162446177</v>
      </c>
      <c r="R196" s="23">
        <f ca="1">SQRT(Inputs!$B$38)*G196+SQRT(1-Inputs!$B$38)*_xlfn.NORM.S.INV(RAND())</f>
        <v>-0.29750027797553225</v>
      </c>
      <c r="S196" s="23">
        <f ca="1">SQRT(Inputs!$B$38)*H196+SQRT(1-Inputs!$B$38)*_xlfn.NORM.S.INV(RAND())</f>
        <v>1.1128272305089453</v>
      </c>
      <c r="T196" s="23">
        <f ca="1">SQRT(Inputs!$B$38)*I196+SQRT(1-Inputs!$B$38)*_xlfn.NORM.S.INV(RAND())</f>
        <v>0.44906460493624212</v>
      </c>
      <c r="U196" s="23">
        <f ca="1">SQRT(Inputs!$B$38)*J196+SQRT(1-Inputs!$B$38)*_xlfn.NORM.S.INV(RAND())</f>
        <v>-1.2009064785982744</v>
      </c>
      <c r="V196" s="23">
        <f ca="1">SQRT(Inputs!$B$38)*K196+SQRT(1-Inputs!$B$38)*_xlfn.NORM.S.INV(RAND())</f>
        <v>-0.38761352948461802</v>
      </c>
      <c r="W196" s="23">
        <f ca="1">SQRT(Inputs!$B$38)*L196+SQRT(1-Inputs!$B$38)*_xlfn.NORM.S.INV(RAND())</f>
        <v>-0.84617868504917559</v>
      </c>
      <c r="X196" s="23">
        <f ca="1">SQRT(Inputs!$B$38)*M196+SQRT(1-Inputs!$B$38)*_xlfn.NORM.S.INV(RAND())</f>
        <v>0.62426666367256844</v>
      </c>
      <c r="Y196" s="23">
        <f ca="1">SQRT(Inputs!$B$38)*C196+SQRT(1-Inputs!$B$38)*_xlfn.NORM.S.INV(RAND())</f>
        <v>-2.5673279309237316</v>
      </c>
      <c r="Z196" s="23">
        <f ca="1">SQRT(Inputs!$B$38)*D196+SQRT(1-Inputs!$B$38)*_xlfn.NORM.S.INV(RAND())</f>
        <v>1.2111866045030122</v>
      </c>
      <c r="AA196" s="23">
        <f ca="1">SQRT(Inputs!$B$38)*E196+SQRT(1-Inputs!$B$38)*_xlfn.NORM.S.INV(RAND())</f>
        <v>1.153621441881103</v>
      </c>
      <c r="AB196" s="23">
        <f ca="1">SQRT(Inputs!$B$38)*F196+SQRT(1-Inputs!$B$38)*_xlfn.NORM.S.INV(RAND())</f>
        <v>0.88679904732780146</v>
      </c>
      <c r="AC196" s="23">
        <f ca="1">SQRT(Inputs!$B$38)*G196+SQRT(1-Inputs!$B$38)*_xlfn.NORM.S.INV(RAND())</f>
        <v>1.9855643870760109E-2</v>
      </c>
      <c r="AD196" s="23">
        <f ca="1">SQRT(Inputs!$B$38)*H196+SQRT(1-Inputs!$B$38)*_xlfn.NORM.S.INV(RAND())</f>
        <v>0.97843898900435855</v>
      </c>
      <c r="AE196" s="23">
        <f ca="1">SQRT(Inputs!$B$38)*I196+SQRT(1-Inputs!$B$38)*_xlfn.NORM.S.INV(RAND())</f>
        <v>0.74400370583517561</v>
      </c>
      <c r="AF196" s="23">
        <f ca="1">SQRT(Inputs!$B$38)*J196+SQRT(1-Inputs!$B$38)*_xlfn.NORM.S.INV(RAND())</f>
        <v>-0.78287163981452412</v>
      </c>
      <c r="AG196" s="23">
        <f ca="1">SQRT(Inputs!$B$38)*K196+SQRT(1-Inputs!$B$38)*_xlfn.NORM.S.INV(RAND())</f>
        <v>1.3583619579306798</v>
      </c>
      <c r="AH196" s="23">
        <f ca="1">SQRT(Inputs!$B$38)*L196+SQRT(1-Inputs!$B$38)*_xlfn.NORM.S.INV(RAND())</f>
        <v>0.10543591812871139</v>
      </c>
      <c r="AI196" s="23">
        <f ca="1">SQRT(Inputs!$B$38)*M196+SQRT(1-Inputs!$B$38)*_xlfn.NORM.S.INV(RAND())</f>
        <v>-0.23854044453844644</v>
      </c>
      <c r="AJ196" s="23">
        <f ca="1">SQRT(Inputs!$B$38)*C196+SQRT(1-Inputs!$B$38)*_xlfn.NORM.S.INV(RAND())</f>
        <v>-0.86480784550762124</v>
      </c>
      <c r="AK196" s="23">
        <f ca="1">SQRT(Inputs!$B$38)*D196+SQRT(1-Inputs!$B$38)*_xlfn.NORM.S.INV(RAND())</f>
        <v>0.92158567968813454</v>
      </c>
      <c r="AL196" s="23">
        <f ca="1">SQRT(Inputs!$B$38)*E196+SQRT(1-Inputs!$B$38)*_xlfn.NORM.S.INV(RAND())</f>
        <v>3.8462896302940726</v>
      </c>
      <c r="AM196" s="23">
        <f ca="1">SQRT(Inputs!$B$38)*F196+SQRT(1-Inputs!$B$38)*_xlfn.NORM.S.INV(RAND())</f>
        <v>0.41121142764144447</v>
      </c>
      <c r="AN196" s="23">
        <f ca="1">SQRT(Inputs!$B$38)*G196+SQRT(1-Inputs!$B$38)*_xlfn.NORM.S.INV(RAND())</f>
        <v>0.83867636150175073</v>
      </c>
      <c r="AO196" s="23">
        <f ca="1">SQRT(Inputs!$B$38)*H196+SQRT(1-Inputs!$B$38)*_xlfn.NORM.S.INV(RAND())</f>
        <v>-0.10166590801607289</v>
      </c>
      <c r="AP196" s="23">
        <f ca="1">SQRT(Inputs!$B$38)*I196+SQRT(1-Inputs!$B$38)*_xlfn.NORM.S.INV(RAND())</f>
        <v>-0.23418337780555765</v>
      </c>
      <c r="AQ196" s="23">
        <f ca="1">SQRT(Inputs!$B$38)*J196+SQRT(1-Inputs!$B$38)*_xlfn.NORM.S.INV(RAND())</f>
        <v>-0.8472634260757026</v>
      </c>
      <c r="AR196" s="23">
        <f ca="1">SQRT(Inputs!$B$38)*K196+SQRT(1-Inputs!$B$38)*_xlfn.NORM.S.INV(RAND())</f>
        <v>-0.41554438169264551</v>
      </c>
      <c r="AS196" s="23">
        <f ca="1">SQRT(Inputs!$B$38)*L196+SQRT(1-Inputs!$B$38)*_xlfn.NORM.S.INV(RAND())</f>
        <v>0.17199164738236061</v>
      </c>
      <c r="AT196" s="23">
        <f ca="1">SQRT(Inputs!$B$38)*M196+SQRT(1-Inputs!$B$38)*_xlfn.NORM.S.INV(RAND())</f>
        <v>0.4494935089118528</v>
      </c>
      <c r="AU196" s="15">
        <f ca="1">Inputs!$B$6*EXP($B$8-0.5*C$5^2+C$5*N196)</f>
        <v>4646.2731097817486</v>
      </c>
      <c r="AV196" s="15">
        <f t="shared" ca="1" si="73"/>
        <v>5319.0830384547362</v>
      </c>
      <c r="AW196" s="15">
        <f t="shared" ca="1" si="74"/>
        <v>7961.2397309489179</v>
      </c>
      <c r="AX196" s="15">
        <f t="shared" ca="1" si="75"/>
        <v>8348.656448656533</v>
      </c>
      <c r="AY196" s="15">
        <f t="shared" ca="1" si="76"/>
        <v>9854.5034214245552</v>
      </c>
      <c r="AZ196" s="15">
        <f t="shared" ca="1" si="77"/>
        <v>13623.570055103688</v>
      </c>
      <c r="BA196" s="15">
        <f t="shared" ca="1" si="78"/>
        <v>17474.027073123078</v>
      </c>
      <c r="BB196" s="15">
        <f t="shared" ca="1" si="79"/>
        <v>18968.321783773288</v>
      </c>
      <c r="BC196" s="15">
        <f t="shared" ca="1" si="80"/>
        <v>22378.196171640524</v>
      </c>
      <c r="BD196" s="15">
        <f t="shared" ca="1" si="81"/>
        <v>25329.224513804889</v>
      </c>
      <c r="BE196" s="15">
        <f t="shared" ca="1" si="82"/>
        <v>32853.606578749299</v>
      </c>
      <c r="BF196" s="15">
        <f ca="1">Inputs!$B$13*EXP($B$9-0.5*C$6^2+C$6*Y196)</f>
        <v>8314.0522006630199</v>
      </c>
      <c r="BG196" s="15">
        <f t="shared" ca="1" si="83"/>
        <v>12607.670036303905</v>
      </c>
      <c r="BH196" s="15">
        <f t="shared" ca="1" si="84"/>
        <v>18652.502963837491</v>
      </c>
      <c r="BI196" s="15">
        <f t="shared" ca="1" si="85"/>
        <v>26172.861619673902</v>
      </c>
      <c r="BJ196" s="15">
        <f t="shared" ca="1" si="86"/>
        <v>32178.18905996094</v>
      </c>
      <c r="BK196" s="15">
        <f t="shared" ca="1" si="87"/>
        <v>45119.835199679357</v>
      </c>
      <c r="BL196" s="15">
        <f t="shared" ca="1" si="88"/>
        <v>61034.195409144952</v>
      </c>
      <c r="BM196" s="15">
        <f t="shared" ca="1" si="89"/>
        <v>68071.352891616538</v>
      </c>
      <c r="BN196" s="15">
        <f t="shared" ca="1" si="90"/>
        <v>98518.987775750895</v>
      </c>
      <c r="BO196" s="15">
        <f t="shared" ca="1" si="91"/>
        <v>122712.22382319385</v>
      </c>
      <c r="BP196" s="15">
        <f t="shared" ca="1" si="92"/>
        <v>147008.56329344879</v>
      </c>
      <c r="BQ196" s="15">
        <f ca="1">Inputs!$B$20*EXP($B$10-0.5*C$7^2+C$7*AJ196)</f>
        <v>3156.4280843478487</v>
      </c>
      <c r="BR196" s="15">
        <f t="shared" ca="1" si="93"/>
        <v>5739.0847391419484</v>
      </c>
      <c r="BS196" s="15">
        <f t="shared" ca="1" si="94"/>
        <v>23720.332937547519</v>
      </c>
      <c r="BT196" s="15">
        <f t="shared" ca="1" si="95"/>
        <v>36430.545090058535</v>
      </c>
      <c r="BU196" s="15">
        <f t="shared" ca="1" si="96"/>
        <v>61847.8489255924</v>
      </c>
      <c r="BV196" s="15">
        <f t="shared" ca="1" si="97"/>
        <v>84099.655342052065</v>
      </c>
      <c r="BW196" s="15">
        <f t="shared" ca="1" si="98"/>
        <v>111681.3899088717</v>
      </c>
      <c r="BX196" s="15">
        <f t="shared" ca="1" si="99"/>
        <v>131803.31831970921</v>
      </c>
      <c r="BY196" s="15">
        <f t="shared" ca="1" si="100"/>
        <v>170564.64272834401</v>
      </c>
      <c r="BZ196" s="15">
        <f t="shared" ca="1" si="101"/>
        <v>247013.96076367534</v>
      </c>
      <c r="CA196" s="15">
        <f t="shared" ca="1" si="102"/>
        <v>375831.71355429071</v>
      </c>
      <c r="CB196" s="15">
        <f ca="1">(AU196*DCF!C$10-DCF!C$5*MAX(AU196*DCF!C$10,0)-MAX(AU196-Inputs!$B$6,0)/Inputs!$B$10)*DCF!C$6</f>
        <v>1045.3271997020338</v>
      </c>
      <c r="CC196" s="15">
        <f ca="1">(AV196*DCF!D$10-DCF!D$5*MAX(AV196*DCF!D$10,0)-MAX(AV196-AU196,0)/Inputs!$B$10)*DCF!D$6</f>
        <v>1132.4433625984504</v>
      </c>
      <c r="CD196" s="15">
        <f ca="1">(AW196*DCF!E$10-DCF!E$5*MAX(AW196*DCF!E$10,0)-MAX(AW196-AV196,0)/Inputs!$B$10)*DCF!E$6</f>
        <v>1243.0004183155072</v>
      </c>
      <c r="CE196" s="15">
        <f ca="1">(AX196*DCF!F$10-DCF!F$5*MAX(AX196*DCF!F$10,0)-MAX(AX196-AW196,0)/Inputs!$B$10)*DCF!F$6</f>
        <v>1741.8865838599211</v>
      </c>
      <c r="CF196" s="15">
        <f ca="1">(AY196*DCF!G$10-DCF!G$5*MAX(AY196*DCF!G$10,0)-MAX(AY196-AX196,0)/Inputs!$B$10)*DCF!G$6</f>
        <v>1740.9705805443755</v>
      </c>
      <c r="CG196" s="15">
        <f ca="1">(AZ196*DCF!H$10-DCF!H$5*MAX(AZ196*DCF!H$10,0)-MAX(AZ196-AY196,0)/Inputs!$B$10)*DCF!H$6</f>
        <v>1975.7605478755038</v>
      </c>
      <c r="CH196" s="15">
        <f ca="1">(BA196*DCF!I$10-DCF!I$5*MAX(BA196*DCF!I$10,0)-MAX(BA196-AZ196,0)/Inputs!$B$10)*DCF!I$6</f>
        <v>2560.2574330349962</v>
      </c>
      <c r="CI196" s="15">
        <f ca="1">(BB196*DCF!J$10-DCF!J$5*MAX(BB196*DCF!J$10,0)-MAX(BB196-BA196,0)/Inputs!$B$10)*DCF!J$6</f>
        <v>3028.5722913557515</v>
      </c>
      <c r="CJ196" s="15">
        <f ca="1">(BC196*DCF!K$10-DCF!K$5*MAX(BC196*DCF!K$10,0)-MAX(BC196-BB196,0)/Inputs!$B$10)*DCF!K$6</f>
        <v>3125.1996812606185</v>
      </c>
      <c r="CK196" s="15">
        <f ca="1">(BD196*DCF!L$10-DCF!L$5*MAX(BD196*DCF!L$10,0)-MAX(BD196-BC196,0)/Inputs!$B$10)*DCF!L$6</f>
        <v>3438.5129704319934</v>
      </c>
      <c r="CL196" s="15">
        <f ca="1">(BE196*DCF!M$10-DCF!M$5*MAX(BE196*DCF!M$10,0)-MAX(BE196-BD196,0)/Inputs!$B$10)*DCF!M$6</f>
        <v>3737.2009833567949</v>
      </c>
      <c r="CM196" s="15">
        <f ca="1">(BF196*DCF!C$28-DCF!C$5*MAX(BF196*DCF!C$28,0)-MAX(BF196-Inputs!$B$13,0)/Inputs!$B$17)*DCF!C$6</f>
        <v>2537.3942070238709</v>
      </c>
      <c r="CN196" s="15">
        <f ca="1">(BG196*DCF!D$28-DCF!D$5*MAX(BG196*DCF!D$28,0)-MAX(BG196-BF196,0)/Inputs!$B$17)*DCF!D$6</f>
        <v>2797.2240615004803</v>
      </c>
      <c r="CO196" s="15">
        <f ca="1">(BH196*DCF!E$28-DCF!E$5*MAX(BH196*DCF!E$28,0)-MAX(BH196-BG196,0)/Inputs!$B$17)*DCF!E$6</f>
        <v>4091.3676098901774</v>
      </c>
      <c r="CP196" s="15">
        <f ca="1">(BI196*DCF!F$28-DCF!F$5*MAX(BI196*DCF!F$28,0)-MAX(BI196-BH196,0)/Inputs!$B$17)*DCF!F$6</f>
        <v>5736.0423523616746</v>
      </c>
      <c r="CQ196" s="15">
        <f ca="1">(BJ196*DCF!G$28-DCF!G$5*MAX(BJ196*DCF!G$28,0)-MAX(BJ196-BI196,0)/Inputs!$B$17)*DCF!G$6</f>
        <v>7338.8385367588025</v>
      </c>
      <c r="CR196" s="15">
        <f ca="1">(BK196*DCF!H$28-DCF!H$5*MAX(BK196*DCF!H$28,0)-MAX(BK196-BJ196,0)/Inputs!$B$17)*DCF!H$6</f>
        <v>9147.8644181902673</v>
      </c>
      <c r="CS196" s="15">
        <f ca="1">(BL196*DCF!I$28-DCF!I$5*MAX(BL196*DCF!I$28,0)-MAX(BL196-BK196,0)/Inputs!$B$17)*DCF!I$6</f>
        <v>12068.177837065246</v>
      </c>
      <c r="CT196" s="15">
        <f ca="1">(BM196*DCF!J$28-DCF!J$5*MAX(BM196*DCF!J$28,0)-MAX(BM196-BL196,0)/Inputs!$B$17)*DCF!J$6</f>
        <v>14252.493138221393</v>
      </c>
      <c r="CU196" s="15">
        <f ca="1">(BN196*DCF!K$28-DCF!K$5*MAX(BN196*DCF!K$28,0)-MAX(BN196-BM196,0)/Inputs!$B$17)*DCF!K$6</f>
        <v>17076.128637669644</v>
      </c>
      <c r="CV196" s="15">
        <f ca="1">(BO196*DCF!L$28-DCF!L$5*MAX(BO196*DCF!L$28,0)-MAX(BO196-BN196,0)/Inputs!$B$17)*DCF!L$6</f>
        <v>21746.159366149615</v>
      </c>
      <c r="CW196" s="15">
        <f ca="1">(BP196*DCF!M$28-DCF!M$5*MAX(BP196*DCF!M$28,0)-MAX(BP196-BO196,0)/Inputs!$B$17)*DCF!M$6</f>
        <v>25120.096077118385</v>
      </c>
      <c r="CX196" s="15">
        <f ca="1">(BQ196*DCF!C$46-DCF!C$5*MAX(BQ196*DCF!C$46,0)-MAX(BQ196-Inputs!$B$20,0)/Inputs!$B$24)*DCF!C$6</f>
        <v>-728.96722502259786</v>
      </c>
      <c r="CY196" s="15">
        <f ca="1">(BR196*DCF!D$46-DCF!D$5*MAX(BR196*DCF!D$46,0)-MAX(BR196-BQ196,0)/Inputs!$B$24)*DCF!D$6</f>
        <v>-2081.5260843893261</v>
      </c>
      <c r="CZ196" s="15">
        <f ca="1">(BS196*DCF!E$46-DCF!E$5*MAX(BS196*DCF!E$46,0)-MAX(BS196-BR196,0)/Inputs!$B$24)*DCF!E$6</f>
        <v>-9892.6836939414134</v>
      </c>
      <c r="DA196" s="15">
        <f ca="1">(BT196*DCF!F$46-DCF!F$5*MAX(BT196*DCF!F$46,0)-MAX(BT196-BS196,0)/Inputs!$B$24)*DCF!F$6</f>
        <v>-7281.2926701203542</v>
      </c>
      <c r="DB196" s="15">
        <f ca="1">(BU196*DCF!G$46-DCF!G$5*MAX(BU196*DCF!G$46,0)-MAX(BU196-BT196,0)/Inputs!$B$24)*DCF!G$6</f>
        <v>-10630.318267095947</v>
      </c>
      <c r="DC196" s="15">
        <f ca="1">(BV196*DCF!H$46-DCF!H$5*MAX(BV196*DCF!H$46,0)-MAX(BV196-BU196,0)/Inputs!$B$24)*DCF!H$6</f>
        <v>-6914.6125048348986</v>
      </c>
      <c r="DD196" s="15">
        <f ca="1">(BW196*DCF!I$46-DCF!I$5*MAX(BW196*DCF!I$46,0)-MAX(BW196-BV196,0)/Inputs!$B$24)*DCF!I$6</f>
        <v>-5338.3239951821124</v>
      </c>
      <c r="DE196" s="15">
        <f ca="1">(BX196*DCF!J$46-DCF!J$5*MAX(BX196*DCF!J$46,0)-MAX(BX196-BW196,0)/Inputs!$B$24)*DCF!J$6</f>
        <v>192.77794787233432</v>
      </c>
      <c r="DF196" s="15">
        <f ca="1">(BY196*DCF!K$46-DCF!K$5*MAX(BY196*DCF!K$46,0)-MAX(BY196-BX196,0)/Inputs!$B$24)*DCF!K$6</f>
        <v>247.72909000290065</v>
      </c>
      <c r="DG196" s="15">
        <f ca="1">(BZ196*DCF!L$46-DCF!L$5*MAX(BZ196*DCF!L$46,0)-MAX(BZ196-BY196,0)/Inputs!$B$24)*DCF!L$6</f>
        <v>-225.80115187911562</v>
      </c>
      <c r="DH196" s="15">
        <f ca="1">(CA196*DCF!M$46-DCF!M$5*MAX(CA196*DCF!M$46,0)-MAX(CA196-BZ196,0)/Inputs!$B$24)*DCF!M$6</f>
        <v>2533.5812951164989</v>
      </c>
      <c r="DI196" s="15">
        <f ca="1">SUM(CB196:CL196)+BE196*DCF!M$10*(1+Inputs!$B$30)*(1-Inputs!$B$33)*(1-Inputs!$B$30/Inputs!$B$31)/(Inputs!$B$29-Inputs!$B$30)*DCF!M$6</f>
        <v>116201.1536049665</v>
      </c>
      <c r="DJ196" s="15">
        <f ca="1">SUM(CM196:CW196)+BP196*DCF!M$28*(1+Inputs!$B$30)*(1-Inputs!$B$33)*(1-Inputs!$B$30/Inputs!$B$31)/(Inputs!$B$29-Inputs!$B$30)*DCF!M$6</f>
        <v>667414.15375217155</v>
      </c>
      <c r="DK196" s="15">
        <f ca="1">SUM(CX196:DH196)+CA196*DCF!M$46*(1+Inputs!$B$30)*(1-Inputs!$B$33)*(1-Inputs!$B$30/Inputs!$B$31)/(Inputs!$B$29-Inputs!$B$30)*DCF!M$6</f>
        <v>540960.91200802522</v>
      </c>
      <c r="DM196" s="15">
        <f ca="1">DI196+DJ196+DK196+Inputs!$B$34+Inputs!$B$36-Inputs!$B$35</f>
        <v>1401427.2193651632</v>
      </c>
    </row>
    <row r="197" spans="1:117" x14ac:dyDescent="0.75">
      <c r="A197" s="11">
        <v>184</v>
      </c>
      <c r="C197" s="23">
        <f t="shared" ca="1" si="108"/>
        <v>-0.70465620350398517</v>
      </c>
      <c r="D197" s="23">
        <f t="shared" ca="1" si="108"/>
        <v>-0.50852855149031795</v>
      </c>
      <c r="E197" s="23">
        <f t="shared" ca="1" si="108"/>
        <v>0.52984342021819419</v>
      </c>
      <c r="F197" s="23">
        <f t="shared" ca="1" si="108"/>
        <v>0.51763397528741584</v>
      </c>
      <c r="G197" s="23">
        <f t="shared" ca="1" si="108"/>
        <v>-3.0215896674173487E-2</v>
      </c>
      <c r="H197" s="23">
        <f t="shared" ca="1" si="108"/>
        <v>0.19447446300416571</v>
      </c>
      <c r="I197" s="23">
        <f t="shared" ca="1" si="108"/>
        <v>0.49766535891264646</v>
      </c>
      <c r="J197" s="23">
        <f t="shared" ca="1" si="108"/>
        <v>-0.70077704279620112</v>
      </c>
      <c r="K197" s="23">
        <f t="shared" ca="1" si="108"/>
        <v>0.42878034596416137</v>
      </c>
      <c r="L197" s="23">
        <f t="shared" ca="1" si="108"/>
        <v>-0.87799772189878811</v>
      </c>
      <c r="M197" s="23">
        <f t="shared" ca="1" si="108"/>
        <v>-0.87392237483190216</v>
      </c>
      <c r="N197" s="23">
        <f ca="1">SQRT(Inputs!$B$38)*C197+SQRT(1-Inputs!$B$38)*_xlfn.NORM.S.INV(RAND())</f>
        <v>0.63579096914338695</v>
      </c>
      <c r="O197" s="23">
        <f ca="1">SQRT(Inputs!$B$38)*D197+SQRT(1-Inputs!$B$38)*_xlfn.NORM.S.INV(RAND())</f>
        <v>-1.9275775170098486E-2</v>
      </c>
      <c r="P197" s="23">
        <f ca="1">SQRT(Inputs!$B$38)*E197+SQRT(1-Inputs!$B$38)*_xlfn.NORM.S.INV(RAND())</f>
        <v>0.80425154631362694</v>
      </c>
      <c r="Q197" s="23">
        <f ca="1">SQRT(Inputs!$B$38)*F197+SQRT(1-Inputs!$B$38)*_xlfn.NORM.S.INV(RAND())</f>
        <v>0.2823554882152447</v>
      </c>
      <c r="R197" s="23">
        <f ca="1">SQRT(Inputs!$B$38)*G197+SQRT(1-Inputs!$B$38)*_xlfn.NORM.S.INV(RAND())</f>
        <v>-0.97705029272468125</v>
      </c>
      <c r="S197" s="23">
        <f ca="1">SQRT(Inputs!$B$38)*H197+SQRT(1-Inputs!$B$38)*_xlfn.NORM.S.INV(RAND())</f>
        <v>-6.3100262128390067E-3</v>
      </c>
      <c r="T197" s="23">
        <f ca="1">SQRT(Inputs!$B$38)*I197+SQRT(1-Inputs!$B$38)*_xlfn.NORM.S.INV(RAND())</f>
        <v>1.2124810541669575</v>
      </c>
      <c r="U197" s="23">
        <f ca="1">SQRT(Inputs!$B$38)*J197+SQRT(1-Inputs!$B$38)*_xlfn.NORM.S.INV(RAND())</f>
        <v>-0.71045168193893449</v>
      </c>
      <c r="V197" s="23">
        <f ca="1">SQRT(Inputs!$B$38)*K197+SQRT(1-Inputs!$B$38)*_xlfn.NORM.S.INV(RAND())</f>
        <v>1.1311867226012793</v>
      </c>
      <c r="W197" s="23">
        <f ca="1">SQRT(Inputs!$B$38)*L197+SQRT(1-Inputs!$B$38)*_xlfn.NORM.S.INV(RAND())</f>
        <v>-1.0031885640817499</v>
      </c>
      <c r="X197" s="23">
        <f ca="1">SQRT(Inputs!$B$38)*M197+SQRT(1-Inputs!$B$38)*_xlfn.NORM.S.INV(RAND())</f>
        <v>-0.51805627411351518</v>
      </c>
      <c r="Y197" s="23">
        <f ca="1">SQRT(Inputs!$B$38)*C197+SQRT(1-Inputs!$B$38)*_xlfn.NORM.S.INV(RAND())</f>
        <v>-0.89734576888780637</v>
      </c>
      <c r="Z197" s="23">
        <f ca="1">SQRT(Inputs!$B$38)*D197+SQRT(1-Inputs!$B$38)*_xlfn.NORM.S.INV(RAND())</f>
        <v>1.2508802620296078E-2</v>
      </c>
      <c r="AA197" s="23">
        <f ca="1">SQRT(Inputs!$B$38)*E197+SQRT(1-Inputs!$B$38)*_xlfn.NORM.S.INV(RAND())</f>
        <v>1.543772161882996</v>
      </c>
      <c r="AB197" s="23">
        <f ca="1">SQRT(Inputs!$B$38)*F197+SQRT(1-Inputs!$B$38)*_xlfn.NORM.S.INV(RAND())</f>
        <v>-0.70989932591684357</v>
      </c>
      <c r="AC197" s="23">
        <f ca="1">SQRT(Inputs!$B$38)*G197+SQRT(1-Inputs!$B$38)*_xlfn.NORM.S.INV(RAND())</f>
        <v>-0.56979190544709035</v>
      </c>
      <c r="AD197" s="23">
        <f ca="1">SQRT(Inputs!$B$38)*H197+SQRT(1-Inputs!$B$38)*_xlfn.NORM.S.INV(RAND())</f>
        <v>-0.69344160256628118</v>
      </c>
      <c r="AE197" s="23">
        <f ca="1">SQRT(Inputs!$B$38)*I197+SQRT(1-Inputs!$B$38)*_xlfn.NORM.S.INV(RAND())</f>
        <v>-0.51957876453093488</v>
      </c>
      <c r="AF197" s="23">
        <f ca="1">SQRT(Inputs!$B$38)*J197+SQRT(1-Inputs!$B$38)*_xlfn.NORM.S.INV(RAND())</f>
        <v>-2.0095878974970933</v>
      </c>
      <c r="AG197" s="23">
        <f ca="1">SQRT(Inputs!$B$38)*K197+SQRT(1-Inputs!$B$38)*_xlfn.NORM.S.INV(RAND())</f>
        <v>1.478059871082545</v>
      </c>
      <c r="AH197" s="23">
        <f ca="1">SQRT(Inputs!$B$38)*L197+SQRT(1-Inputs!$B$38)*_xlfn.NORM.S.INV(RAND())</f>
        <v>-1.8941578158697148</v>
      </c>
      <c r="AI197" s="23">
        <f ca="1">SQRT(Inputs!$B$38)*M197+SQRT(1-Inputs!$B$38)*_xlfn.NORM.S.INV(RAND())</f>
        <v>-0.69031138421418925</v>
      </c>
      <c r="AJ197" s="23">
        <f ca="1">SQRT(Inputs!$B$38)*C197+SQRT(1-Inputs!$B$38)*_xlfn.NORM.S.INV(RAND())</f>
        <v>-1.3273960319215929</v>
      </c>
      <c r="AK197" s="23">
        <f ca="1">SQRT(Inputs!$B$38)*D197+SQRT(1-Inputs!$B$38)*_xlfn.NORM.S.INV(RAND())</f>
        <v>-1.1236965145169897</v>
      </c>
      <c r="AL197" s="23">
        <f ca="1">SQRT(Inputs!$B$38)*E197+SQRT(1-Inputs!$B$38)*_xlfn.NORM.S.INV(RAND())</f>
        <v>1.4704294471801518</v>
      </c>
      <c r="AM197" s="23">
        <f ca="1">SQRT(Inputs!$B$38)*F197+SQRT(1-Inputs!$B$38)*_xlfn.NORM.S.INV(RAND())</f>
        <v>-0.73072507995375524</v>
      </c>
      <c r="AN197" s="23">
        <f ca="1">SQRT(Inputs!$B$38)*G197+SQRT(1-Inputs!$B$38)*_xlfn.NORM.S.INV(RAND())</f>
        <v>-0.16754271948096414</v>
      </c>
      <c r="AO197" s="23">
        <f ca="1">SQRT(Inputs!$B$38)*H197+SQRT(1-Inputs!$B$38)*_xlfn.NORM.S.INV(RAND())</f>
        <v>0.39595387407064048</v>
      </c>
      <c r="AP197" s="23">
        <f ca="1">SQRT(Inputs!$B$38)*I197+SQRT(1-Inputs!$B$38)*_xlfn.NORM.S.INV(RAND())</f>
        <v>0.93137627013818947</v>
      </c>
      <c r="AQ197" s="23">
        <f ca="1">SQRT(Inputs!$B$38)*J197+SQRT(1-Inputs!$B$38)*_xlfn.NORM.S.INV(RAND())</f>
        <v>-0.24263908431211428</v>
      </c>
      <c r="AR197" s="23">
        <f ca="1">SQRT(Inputs!$B$38)*K197+SQRT(1-Inputs!$B$38)*_xlfn.NORM.S.INV(RAND())</f>
        <v>0.55581889835143372</v>
      </c>
      <c r="AS197" s="23">
        <f ca="1">SQRT(Inputs!$B$38)*L197+SQRT(1-Inputs!$B$38)*_xlfn.NORM.S.INV(RAND())</f>
        <v>-1.2741562038460259</v>
      </c>
      <c r="AT197" s="23">
        <f ca="1">SQRT(Inputs!$B$38)*M197+SQRT(1-Inputs!$B$38)*_xlfn.NORM.S.INV(RAND())</f>
        <v>0.44672374743707183</v>
      </c>
      <c r="AU197" s="15">
        <f ca="1">Inputs!$B$6*EXP($B$8-0.5*C$5^2+C$5*N197)</f>
        <v>5500.1456661052098</v>
      </c>
      <c r="AV197" s="15">
        <f t="shared" ca="1" si="73"/>
        <v>6676.0286858150312</v>
      </c>
      <c r="AW197" s="15">
        <f t="shared" ca="1" si="74"/>
        <v>9072.9486449508586</v>
      </c>
      <c r="AX197" s="15">
        <f t="shared" ca="1" si="75"/>
        <v>11474.885431208371</v>
      </c>
      <c r="AY197" s="15">
        <f t="shared" ca="1" si="76"/>
        <v>12511.215122069767</v>
      </c>
      <c r="AZ197" s="15">
        <f t="shared" ca="1" si="77"/>
        <v>15290.925364276583</v>
      </c>
      <c r="BA197" s="15">
        <f t="shared" ca="1" si="78"/>
        <v>21243.961686148028</v>
      </c>
      <c r="BB197" s="15">
        <f t="shared" ca="1" si="79"/>
        <v>24222.111063291286</v>
      </c>
      <c r="BC197" s="15">
        <f t="shared" ca="1" si="80"/>
        <v>33088.71548091904</v>
      </c>
      <c r="BD197" s="15">
        <f t="shared" ca="1" si="81"/>
        <v>36906.155869404822</v>
      </c>
      <c r="BE197" s="15">
        <f t="shared" ca="1" si="82"/>
        <v>43139.450742101973</v>
      </c>
      <c r="BF197" s="15">
        <f ca="1">Inputs!$B$13*EXP($B$9-0.5*C$6^2+C$6*Y197)</f>
        <v>11576.963588248358</v>
      </c>
      <c r="BG197" s="15">
        <f t="shared" ca="1" si="83"/>
        <v>14141.135439492151</v>
      </c>
      <c r="BH197" s="15">
        <f t="shared" ca="1" si="84"/>
        <v>22319.758601954309</v>
      </c>
      <c r="BI197" s="15">
        <f t="shared" ca="1" si="85"/>
        <v>24494.584671759847</v>
      </c>
      <c r="BJ197" s="15">
        <f t="shared" ca="1" si="86"/>
        <v>27660.981382884675</v>
      </c>
      <c r="BK197" s="15">
        <f t="shared" ca="1" si="87"/>
        <v>30890.248323157808</v>
      </c>
      <c r="BL197" s="15">
        <f t="shared" ca="1" si="88"/>
        <v>35474.110885259041</v>
      </c>
      <c r="BM197" s="15">
        <f t="shared" ca="1" si="89"/>
        <v>33971.887337966764</v>
      </c>
      <c r="BN197" s="15">
        <f t="shared" ca="1" si="90"/>
        <v>49877.513970973923</v>
      </c>
      <c r="BO197" s="15">
        <f t="shared" ca="1" si="91"/>
        <v>49241.152527542603</v>
      </c>
      <c r="BP197" s="15">
        <f t="shared" ca="1" si="92"/>
        <v>56047.220807808051</v>
      </c>
      <c r="BQ197" s="15">
        <f ca="1">Inputs!$B$20*EXP($B$10-0.5*C$7^2+C$7*AJ197)</f>
        <v>2678.8002160203891</v>
      </c>
      <c r="BR197" s="15">
        <f t="shared" ca="1" si="93"/>
        <v>2543.8711108304396</v>
      </c>
      <c r="BS197" s="15">
        <f t="shared" ca="1" si="94"/>
        <v>5314.1118211768708</v>
      </c>
      <c r="BT197" s="15">
        <f t="shared" ca="1" si="95"/>
        <v>6048.885801920941</v>
      </c>
      <c r="BU197" s="15">
        <f t="shared" ca="1" si="96"/>
        <v>8049.9762846956737</v>
      </c>
      <c r="BV197" s="15">
        <f t="shared" ca="1" si="97"/>
        <v>12244.872913412364</v>
      </c>
      <c r="BW197" s="15">
        <f t="shared" ca="1" si="98"/>
        <v>20810.231028095393</v>
      </c>
      <c r="BX197" s="15">
        <f t="shared" ca="1" si="99"/>
        <v>27724.513756757475</v>
      </c>
      <c r="BY197" s="15">
        <f t="shared" ca="1" si="100"/>
        <v>43205.438001619506</v>
      </c>
      <c r="BZ197" s="15">
        <f t="shared" ca="1" si="101"/>
        <v>47963.772064412937</v>
      </c>
      <c r="CA197" s="15">
        <f t="shared" ca="1" si="102"/>
        <v>72940.964245967814</v>
      </c>
      <c r="CB197" s="15">
        <f ca="1">(AU197*DCF!C$10-DCF!C$5*MAX(AU197*DCF!C$10,0)-MAX(AU197-Inputs!$B$6,0)/Inputs!$B$10)*DCF!C$6</f>
        <v>1039.2389361805008</v>
      </c>
      <c r="CC197" s="15">
        <f ca="1">(AV197*DCF!D$10-DCF!D$5*MAX(AV197*DCF!D$10,0)-MAX(AV197-AU197,0)/Inputs!$B$10)*DCF!D$6</f>
        <v>1340.5284642463071</v>
      </c>
      <c r="CD197" s="15">
        <f ca="1">(AW197*DCF!E$10-DCF!E$5*MAX(AW197*DCF!E$10,0)-MAX(AW197-AV197,0)/Inputs!$B$10)*DCF!E$6</f>
        <v>1554.9137776588575</v>
      </c>
      <c r="CE197" s="15">
        <f ca="1">(AX197*DCF!F$10-DCF!F$5*MAX(AX197*DCF!F$10,0)-MAX(AX197-AW197,0)/Inputs!$B$10)*DCF!F$6</f>
        <v>2005.1657080772152</v>
      </c>
      <c r="CF197" s="15">
        <f ca="1">(AY197*DCF!G$10-DCF!G$5*MAX(AY197*DCF!G$10,0)-MAX(AY197-AX197,0)/Inputs!$B$10)*DCF!G$6</f>
        <v>2378.608392295705</v>
      </c>
      <c r="CG197" s="15">
        <f ca="1">(AZ197*DCF!H$10-DCF!H$5*MAX(AZ197*DCF!H$10,0)-MAX(AZ197-AY197,0)/Inputs!$B$10)*DCF!H$6</f>
        <v>2475.1567409797512</v>
      </c>
      <c r="CH197" s="15">
        <f ca="1">(BA197*DCF!I$10-DCF!I$5*MAX(BA197*DCF!I$10,0)-MAX(BA197-AZ197,0)/Inputs!$B$10)*DCF!I$6</f>
        <v>2903.9902856507174</v>
      </c>
      <c r="CI197" s="15">
        <f ca="1">(BB197*DCF!J$10-DCF!J$5*MAX(BB197*DCF!J$10,0)-MAX(BB197-BA197,0)/Inputs!$B$10)*DCF!J$6</f>
        <v>3705.2809994714062</v>
      </c>
      <c r="CJ197" s="15">
        <f ca="1">(BC197*DCF!K$10-DCF!K$5*MAX(BC197*DCF!K$10,0)-MAX(BC197-BB197,0)/Inputs!$B$10)*DCF!K$6</f>
        <v>4085.5621406503246</v>
      </c>
      <c r="CK197" s="15">
        <f ca="1">(BD197*DCF!L$10-DCF!L$5*MAX(BD197*DCF!L$10,0)-MAX(BD197-BC197,0)/Inputs!$B$10)*DCF!L$6</f>
        <v>5072.4932593820022</v>
      </c>
      <c r="CL197" s="15">
        <f ca="1">(BE197*DCF!M$10-DCF!M$5*MAX(BE197*DCF!M$10,0)-MAX(BE197-BD197,0)/Inputs!$B$10)*DCF!M$6</f>
        <v>5342.9007926536033</v>
      </c>
      <c r="CM197" s="15">
        <f ca="1">(BF197*DCF!C$28-DCF!C$5*MAX(BF197*DCF!C$28,0)-MAX(BF197-Inputs!$B$13,0)/Inputs!$B$17)*DCF!C$6</f>
        <v>3489.3418654836732</v>
      </c>
      <c r="CN197" s="15">
        <f ca="1">(BG197*DCF!D$28-DCF!D$5*MAX(BG197*DCF!D$28,0)-MAX(BG197-BF197,0)/Inputs!$B$17)*DCF!D$6</f>
        <v>3617.835113213288</v>
      </c>
      <c r="CO197" s="15">
        <f ca="1">(BH197*DCF!E$28-DCF!E$5*MAX(BH197*DCF!E$28,0)-MAX(BH197-BG197,0)/Inputs!$B$17)*DCF!E$6</f>
        <v>4709.4590232385699</v>
      </c>
      <c r="CP197" s="15">
        <f ca="1">(BI197*DCF!F$28-DCF!F$5*MAX(BI197*DCF!F$28,0)-MAX(BI197-BH197,0)/Inputs!$B$17)*DCF!F$6</f>
        <v>6253.6730681400741</v>
      </c>
      <c r="CQ197" s="15">
        <f ca="1">(BJ197*DCF!G$28-DCF!G$5*MAX(BJ197*DCF!G$28,0)-MAX(BJ197-BI197,0)/Inputs!$B$17)*DCF!G$6</f>
        <v>6644.2948364193562</v>
      </c>
      <c r="CR197" s="15">
        <f ca="1">(BK197*DCF!H$28-DCF!H$5*MAX(BK197*DCF!H$28,0)-MAX(BK197-BJ197,0)/Inputs!$B$17)*DCF!H$6</f>
        <v>7137.7617562087507</v>
      </c>
      <c r="CS197" s="15">
        <f ca="1">(BL197*DCF!I$28-DCF!I$5*MAX(BL197*DCF!I$28,0)-MAX(BL197-BK197,0)/Inputs!$B$17)*DCF!I$6</f>
        <v>7683.9201068379207</v>
      </c>
      <c r="CT197" s="15">
        <f ca="1">(BM197*DCF!J$28-DCF!J$5*MAX(BM197*DCF!J$28,0)-MAX(BM197-BL197,0)/Inputs!$B$17)*DCF!J$6</f>
        <v>7578.5511008904778</v>
      </c>
      <c r="CU197" s="15">
        <f ca="1">(BN197*DCF!K$28-DCF!K$5*MAX(BN197*DCF!K$28,0)-MAX(BN197-BM197,0)/Inputs!$B$17)*DCF!K$6</f>
        <v>8585.0672538128783</v>
      </c>
      <c r="CV197" s="15">
        <f ca="1">(BO197*DCF!L$28-DCF!L$5*MAX(BO197*DCF!L$28,0)-MAX(BO197-BN197,0)/Inputs!$B$17)*DCF!L$6</f>
        <v>9824.6434948093356</v>
      </c>
      <c r="CW197" s="15">
        <f ca="1">(BP197*DCF!M$28-DCF!M$5*MAX(BP197*DCF!M$28,0)-MAX(BP197-BO197,0)/Inputs!$B$17)*DCF!M$6</f>
        <v>9833.8916501256881</v>
      </c>
      <c r="CX197" s="15">
        <f ca="1">(BQ197*DCF!C$46-DCF!C$5*MAX(BQ197*DCF!C$46,0)-MAX(BQ197-Inputs!$B$20,0)/Inputs!$B$24)*DCF!C$6</f>
        <v>-618.66055797237618</v>
      </c>
      <c r="CY197" s="15">
        <f ca="1">(BR197*DCF!D$46-DCF!D$5*MAX(BR197*DCF!D$46,0)-MAX(BR197-BQ197,0)/Inputs!$B$24)*DCF!D$6</f>
        <v>-434.17947477758196</v>
      </c>
      <c r="CZ197" s="15">
        <f ca="1">(BS197*DCF!E$46-DCF!E$5*MAX(BS197*DCF!E$46,0)-MAX(BS197-BR197,0)/Inputs!$B$24)*DCF!E$6</f>
        <v>-1720.3555999150869</v>
      </c>
      <c r="DA197" s="15">
        <f ca="1">(BT197*DCF!F$46-DCF!F$5*MAX(BT197*DCF!F$46,0)-MAX(BT197-BS197,0)/Inputs!$B$24)*DCF!F$6</f>
        <v>-708.07254243562602</v>
      </c>
      <c r="DB197" s="15">
        <f ca="1">(BU197*DCF!G$46-DCF!G$5*MAX(BU197*DCF!G$46,0)-MAX(BU197-BT197,0)/Inputs!$B$24)*DCF!G$6</f>
        <v>-943.91259909107225</v>
      </c>
      <c r="DC197" s="15">
        <f ca="1">(BV197*DCF!H$46-DCF!H$5*MAX(BV197*DCF!H$46,0)-MAX(BV197-BU197,0)/Inputs!$B$24)*DCF!H$6</f>
        <v>-1303.5384248156311</v>
      </c>
      <c r="DD197" s="15">
        <f ca="1">(BW197*DCF!I$46-DCF!I$5*MAX(BW197*DCF!I$46,0)-MAX(BW197-BV197,0)/Inputs!$B$24)*DCF!I$6</f>
        <v>-1978.1626081258446</v>
      </c>
      <c r="DE197" s="15">
        <f ca="1">(BX197*DCF!J$46-DCF!J$5*MAX(BX197*DCF!J$46,0)-MAX(BX197-BW197,0)/Inputs!$B$24)*DCF!J$6</f>
        <v>-670.58815413830382</v>
      </c>
      <c r="DF197" s="15">
        <f ca="1">(BY197*DCF!K$46-DCF!K$5*MAX(BY197*DCF!K$46,0)-MAX(BY197-BX197,0)/Inputs!$B$24)*DCF!K$6</f>
        <v>-1324.3753851552187</v>
      </c>
      <c r="DG197" s="15">
        <f ca="1">(BZ197*DCF!L$46-DCF!L$5*MAX(BZ197*DCF!L$46,0)-MAX(BZ197-BY197,0)/Inputs!$B$24)*DCF!L$6</f>
        <v>2238.6872140688547</v>
      </c>
      <c r="DH197" s="15">
        <f ca="1">(CA197*DCF!M$46-DCF!M$5*MAX(CA197*DCF!M$46,0)-MAX(CA197-BZ197,0)/Inputs!$B$24)*DCF!M$6</f>
        <v>496.64841609791534</v>
      </c>
      <c r="DI197" s="15">
        <f ca="1">SUM(CB197:CL197)+BE197*DCF!M$10*(1+Inputs!$B$30)*(1-Inputs!$B$33)*(1-Inputs!$B$30/Inputs!$B$31)/(Inputs!$B$29-Inputs!$B$30)*DCF!M$6</f>
        <v>151961.50137269541</v>
      </c>
      <c r="DJ197" s="15">
        <f ca="1">SUM(CM197:CW197)+BP197*DCF!M$28*(1+Inputs!$B$30)*(1-Inputs!$B$33)*(1-Inputs!$B$30/Inputs!$B$31)/(Inputs!$B$29-Inputs!$B$30)*DCF!M$6</f>
        <v>283331.98147704365</v>
      </c>
      <c r="DK197" s="15">
        <f ca="1">SUM(CX197:DH197)+CA197*DCF!M$46*(1+Inputs!$B$30)*(1-Inputs!$B$33)*(1-Inputs!$B$30/Inputs!$B$31)/(Inputs!$B$29-Inputs!$B$30)*DCF!M$6</f>
        <v>105808.86141758793</v>
      </c>
      <c r="DM197" s="15">
        <f ca="1">DI197+DJ197+DK197+Inputs!$B$34+Inputs!$B$36-Inputs!$B$35</f>
        <v>617953.34426732699</v>
      </c>
    </row>
    <row r="198" spans="1:117" x14ac:dyDescent="0.75">
      <c r="A198" s="11">
        <v>185</v>
      </c>
      <c r="C198" s="23">
        <f t="shared" ca="1" si="108"/>
        <v>0.206836065658355</v>
      </c>
      <c r="D198" s="23">
        <f t="shared" ca="1" si="108"/>
        <v>0.52395716523295599</v>
      </c>
      <c r="E198" s="23">
        <f t="shared" ca="1" si="108"/>
        <v>-1.2999584667981487</v>
      </c>
      <c r="F198" s="23">
        <f t="shared" ca="1" si="108"/>
        <v>-1.5601046469237445</v>
      </c>
      <c r="G198" s="23">
        <f t="shared" ca="1" si="108"/>
        <v>5.3771497441917608E-2</v>
      </c>
      <c r="H198" s="23">
        <f t="shared" ca="1" si="108"/>
        <v>0.92888576460390171</v>
      </c>
      <c r="I198" s="23">
        <f t="shared" ca="1" si="108"/>
        <v>-8.1425345769814791E-2</v>
      </c>
      <c r="J198" s="23">
        <f t="shared" ca="1" si="108"/>
        <v>0.34823913863588674</v>
      </c>
      <c r="K198" s="23">
        <f t="shared" ca="1" si="108"/>
        <v>1.0397042037425868</v>
      </c>
      <c r="L198" s="23">
        <f t="shared" ca="1" si="108"/>
        <v>-1.5395165204193111E-2</v>
      </c>
      <c r="M198" s="23">
        <f t="shared" ca="1" si="108"/>
        <v>-0.99794698510492197</v>
      </c>
      <c r="N198" s="23">
        <f ca="1">SQRT(Inputs!$B$38)*C198+SQRT(1-Inputs!$B$38)*_xlfn.NORM.S.INV(RAND())</f>
        <v>-1.1853867681993933</v>
      </c>
      <c r="O198" s="23">
        <f ca="1">SQRT(Inputs!$B$38)*D198+SQRT(1-Inputs!$B$38)*_xlfn.NORM.S.INV(RAND())</f>
        <v>0.62770845648659179</v>
      </c>
      <c r="P198" s="23">
        <f ca="1">SQRT(Inputs!$B$38)*E198+SQRT(1-Inputs!$B$38)*_xlfn.NORM.S.INV(RAND())</f>
        <v>-1.3630793890428916</v>
      </c>
      <c r="Q198" s="23">
        <f ca="1">SQRT(Inputs!$B$38)*F198+SQRT(1-Inputs!$B$38)*_xlfn.NORM.S.INV(RAND())</f>
        <v>-2.9337087765983076</v>
      </c>
      <c r="R198" s="23">
        <f ca="1">SQRT(Inputs!$B$38)*G198+SQRT(1-Inputs!$B$38)*_xlfn.NORM.S.INV(RAND())</f>
        <v>-0.3275632233604967</v>
      </c>
      <c r="S198" s="23">
        <f ca="1">SQRT(Inputs!$B$38)*H198+SQRT(1-Inputs!$B$38)*_xlfn.NORM.S.INV(RAND())</f>
        <v>1.7206402736482422</v>
      </c>
      <c r="T198" s="23">
        <f ca="1">SQRT(Inputs!$B$38)*I198+SQRT(1-Inputs!$B$38)*_xlfn.NORM.S.INV(RAND())</f>
        <v>-1.0362134771440394</v>
      </c>
      <c r="U198" s="23">
        <f ca="1">SQRT(Inputs!$B$38)*J198+SQRT(1-Inputs!$B$38)*_xlfn.NORM.S.INV(RAND())</f>
        <v>1.8817176216345033</v>
      </c>
      <c r="V198" s="23">
        <f ca="1">SQRT(Inputs!$B$38)*K198+SQRT(1-Inputs!$B$38)*_xlfn.NORM.S.INV(RAND())</f>
        <v>-0.52320761258616966</v>
      </c>
      <c r="W198" s="23">
        <f ca="1">SQRT(Inputs!$B$38)*L198+SQRT(1-Inputs!$B$38)*_xlfn.NORM.S.INV(RAND())</f>
        <v>-0.35693183649127153</v>
      </c>
      <c r="X198" s="23">
        <f ca="1">SQRT(Inputs!$B$38)*M198+SQRT(1-Inputs!$B$38)*_xlfn.NORM.S.INV(RAND())</f>
        <v>-0.41561409853940989</v>
      </c>
      <c r="Y198" s="23">
        <f ca="1">SQRT(Inputs!$B$38)*C198+SQRT(1-Inputs!$B$38)*_xlfn.NORM.S.INV(RAND())</f>
        <v>0.29687675811913478</v>
      </c>
      <c r="Z198" s="23">
        <f ca="1">SQRT(Inputs!$B$38)*D198+SQRT(1-Inputs!$B$38)*_xlfn.NORM.S.INV(RAND())</f>
        <v>0.75121072891034268</v>
      </c>
      <c r="AA198" s="23">
        <f ca="1">SQRT(Inputs!$B$38)*E198+SQRT(1-Inputs!$B$38)*_xlfn.NORM.S.INV(RAND())</f>
        <v>-1.6878716037255821</v>
      </c>
      <c r="AB198" s="23">
        <f ca="1">SQRT(Inputs!$B$38)*F198+SQRT(1-Inputs!$B$38)*_xlfn.NORM.S.INV(RAND())</f>
        <v>8.2897669018000109E-2</v>
      </c>
      <c r="AC198" s="23">
        <f ca="1">SQRT(Inputs!$B$38)*G198+SQRT(1-Inputs!$B$38)*_xlfn.NORM.S.INV(RAND())</f>
        <v>-1.2465013713541742</v>
      </c>
      <c r="AD198" s="23">
        <f ca="1">SQRT(Inputs!$B$38)*H198+SQRT(1-Inputs!$B$38)*_xlfn.NORM.S.INV(RAND())</f>
        <v>0.54013363536655623</v>
      </c>
      <c r="AE198" s="23">
        <f ca="1">SQRT(Inputs!$B$38)*I198+SQRT(1-Inputs!$B$38)*_xlfn.NORM.S.INV(RAND())</f>
        <v>0.46064396799713964</v>
      </c>
      <c r="AF198" s="23">
        <f ca="1">SQRT(Inputs!$B$38)*J198+SQRT(1-Inputs!$B$38)*_xlfn.NORM.S.INV(RAND())</f>
        <v>1.056613251093776</v>
      </c>
      <c r="AG198" s="23">
        <f ca="1">SQRT(Inputs!$B$38)*K198+SQRT(1-Inputs!$B$38)*_xlfn.NORM.S.INV(RAND())</f>
        <v>0.58346265232334138</v>
      </c>
      <c r="AH198" s="23">
        <f ca="1">SQRT(Inputs!$B$38)*L198+SQRT(1-Inputs!$B$38)*_xlfn.NORM.S.INV(RAND())</f>
        <v>-2.2244860022877138</v>
      </c>
      <c r="AI198" s="23">
        <f ca="1">SQRT(Inputs!$B$38)*M198+SQRT(1-Inputs!$B$38)*_xlfn.NORM.S.INV(RAND())</f>
        <v>-1.2603929486179135</v>
      </c>
      <c r="AJ198" s="23">
        <f ca="1">SQRT(Inputs!$B$38)*C198+SQRT(1-Inputs!$B$38)*_xlfn.NORM.S.INV(RAND())</f>
        <v>-0.16008593609090943</v>
      </c>
      <c r="AK198" s="23">
        <f ca="1">SQRT(Inputs!$B$38)*D198+SQRT(1-Inputs!$B$38)*_xlfn.NORM.S.INV(RAND())</f>
        <v>1.5156948845835869</v>
      </c>
      <c r="AL198" s="23">
        <f ca="1">SQRT(Inputs!$B$38)*E198+SQRT(1-Inputs!$B$38)*_xlfn.NORM.S.INV(RAND())</f>
        <v>-1.4940129775504905</v>
      </c>
      <c r="AM198" s="23">
        <f ca="1">SQRT(Inputs!$B$38)*F198+SQRT(1-Inputs!$B$38)*_xlfn.NORM.S.INV(RAND())</f>
        <v>1.0688695359090579</v>
      </c>
      <c r="AN198" s="23">
        <f ca="1">SQRT(Inputs!$B$38)*G198+SQRT(1-Inputs!$B$38)*_xlfn.NORM.S.INV(RAND())</f>
        <v>1.4992751409837966</v>
      </c>
      <c r="AO198" s="23">
        <f ca="1">SQRT(Inputs!$B$38)*H198+SQRT(1-Inputs!$B$38)*_xlfn.NORM.S.INV(RAND())</f>
        <v>1.3095957860660206</v>
      </c>
      <c r="AP198" s="23">
        <f ca="1">SQRT(Inputs!$B$38)*I198+SQRT(1-Inputs!$B$38)*_xlfn.NORM.S.INV(RAND())</f>
        <v>-0.65550819497446433</v>
      </c>
      <c r="AQ198" s="23">
        <f ca="1">SQRT(Inputs!$B$38)*J198+SQRT(1-Inputs!$B$38)*_xlfn.NORM.S.INV(RAND())</f>
        <v>0.51582500468914161</v>
      </c>
      <c r="AR198" s="23">
        <f ca="1">SQRT(Inputs!$B$38)*K198+SQRT(1-Inputs!$B$38)*_xlfn.NORM.S.INV(RAND())</f>
        <v>0.25251932224582563</v>
      </c>
      <c r="AS198" s="23">
        <f ca="1">SQRT(Inputs!$B$38)*L198+SQRT(1-Inputs!$B$38)*_xlfn.NORM.S.INV(RAND())</f>
        <v>0.20989653653695917</v>
      </c>
      <c r="AT198" s="23">
        <f ca="1">SQRT(Inputs!$B$38)*M198+SQRT(1-Inputs!$B$38)*_xlfn.NORM.S.INV(RAND())</f>
        <v>4.8476990160911004E-2</v>
      </c>
      <c r="AU198" s="15">
        <f ca="1">Inputs!$B$6*EXP($B$8-0.5*C$5^2+C$5*N198)</f>
        <v>4095.8527427272802</v>
      </c>
      <c r="AV198" s="15">
        <f t="shared" ca="1" si="73"/>
        <v>5467.6617123416745</v>
      </c>
      <c r="AW198" s="15">
        <f t="shared" ca="1" si="74"/>
        <v>5547.1980198213814</v>
      </c>
      <c r="AX198" s="15">
        <f t="shared" ca="1" si="75"/>
        <v>4694.3712144334786</v>
      </c>
      <c r="AY198" s="15">
        <f t="shared" ca="1" si="76"/>
        <v>5521.6742295019631</v>
      </c>
      <c r="AZ198" s="15">
        <f t="shared" ca="1" si="77"/>
        <v>8161.9733460574107</v>
      </c>
      <c r="BA198" s="15">
        <f t="shared" ca="1" si="78"/>
        <v>8961.6238559358826</v>
      </c>
      <c r="BB198" s="15">
        <f t="shared" ca="1" si="79"/>
        <v>13248.087225681082</v>
      </c>
      <c r="BC198" s="15">
        <f t="shared" ca="1" si="80"/>
        <v>15426.411707647374</v>
      </c>
      <c r="BD198" s="15">
        <f t="shared" ca="1" si="81"/>
        <v>18278.2863833308</v>
      </c>
      <c r="BE198" s="15">
        <f t="shared" ca="1" si="82"/>
        <v>21565.69441633916</v>
      </c>
      <c r="BF198" s="15">
        <f ca="1">Inputs!$B$13*EXP($B$9-0.5*C$6^2+C$6*Y198)</f>
        <v>14669.479101749255</v>
      </c>
      <c r="BG198" s="15">
        <f t="shared" ca="1" si="83"/>
        <v>20473.472270478193</v>
      </c>
      <c r="BH198" s="15">
        <f t="shared" ca="1" si="84"/>
        <v>18906.813444300005</v>
      </c>
      <c r="BI198" s="15">
        <f t="shared" ca="1" si="85"/>
        <v>23441.993119169507</v>
      </c>
      <c r="BJ198" s="15">
        <f t="shared" ca="1" si="86"/>
        <v>24012.033287625607</v>
      </c>
      <c r="BK198" s="15">
        <f t="shared" ca="1" si="87"/>
        <v>31718.999101408659</v>
      </c>
      <c r="BL198" s="15">
        <f t="shared" ca="1" si="88"/>
        <v>41359.70605010946</v>
      </c>
      <c r="BM198" s="15">
        <f t="shared" ca="1" si="89"/>
        <v>57971.067980538923</v>
      </c>
      <c r="BN198" s="15">
        <f t="shared" ca="1" si="90"/>
        <v>76460.645074731743</v>
      </c>
      <c r="BO198" s="15">
        <f t="shared" ca="1" si="91"/>
        <v>72641.629552475555</v>
      </c>
      <c r="BP198" s="15">
        <f t="shared" ca="1" si="92"/>
        <v>77510.611307497951</v>
      </c>
      <c r="BQ198" s="15">
        <f ca="1">Inputs!$B$20*EXP($B$10-0.5*C$7^2+C$7*AJ198)</f>
        <v>4052.7420302275004</v>
      </c>
      <c r="BR198" s="15">
        <f t="shared" ca="1" si="93"/>
        <v>8898.9172670416247</v>
      </c>
      <c r="BS198" s="15">
        <f t="shared" ca="1" si="94"/>
        <v>7934.4341087498842</v>
      </c>
      <c r="BT198" s="15">
        <f t="shared" ca="1" si="95"/>
        <v>14480.63043523855</v>
      </c>
      <c r="BU198" s="15">
        <f t="shared" ca="1" si="96"/>
        <v>28844.711458893966</v>
      </c>
      <c r="BV198" s="15">
        <f t="shared" ca="1" si="97"/>
        <v>53904.126395432701</v>
      </c>
      <c r="BW198" s="15">
        <f t="shared" ca="1" si="98"/>
        <v>65475.862897274616</v>
      </c>
      <c r="BX198" s="15">
        <f t="shared" ca="1" si="99"/>
        <v>101555.58156382965</v>
      </c>
      <c r="BY198" s="15">
        <f t="shared" ca="1" si="100"/>
        <v>149340.19854808651</v>
      </c>
      <c r="BZ198" s="15">
        <f t="shared" ca="1" si="101"/>
        <v>217788.76190732088</v>
      </c>
      <c r="CA198" s="15">
        <f t="shared" ca="1" si="102"/>
        <v>308573.87364775786</v>
      </c>
      <c r="CB198" s="15">
        <f ca="1">(AU198*DCF!C$10-DCF!C$5*MAX(AU198*DCF!C$10,0)-MAX(AU198-Inputs!$B$6,0)/Inputs!$B$10)*DCF!C$6</f>
        <v>1049.2517950265112</v>
      </c>
      <c r="CC198" s="15">
        <f ca="1">(AV198*DCF!D$10-DCF!D$5*MAX(AV198*DCF!D$10,0)-MAX(AV198-AU198,0)/Inputs!$B$10)*DCF!D$6</f>
        <v>998.22578574185331</v>
      </c>
      <c r="CD198" s="15">
        <f ca="1">(AW198*DCF!E$10-DCF!E$5*MAX(AW198*DCF!E$10,0)-MAX(AW198-AV198,0)/Inputs!$B$10)*DCF!E$6</f>
        <v>1262.844848639874</v>
      </c>
      <c r="CE198" s="15">
        <f ca="1">(AX198*DCF!F$10-DCF!F$5*MAX(AX198*DCF!F$10,0)-MAX(AX198-AW198,0)/Inputs!$B$10)*DCF!F$6</f>
        <v>1024.773754770147</v>
      </c>
      <c r="CF198" s="15">
        <f ca="1">(AY198*DCF!G$10-DCF!G$5*MAX(AY198*DCF!G$10,0)-MAX(AY198-AX198,0)/Inputs!$B$10)*DCF!G$6</f>
        <v>978.66298518433587</v>
      </c>
      <c r="CG198" s="15">
        <f ca="1">(AZ198*DCF!H$10-DCF!H$5*MAX(AZ198*DCF!H$10,0)-MAX(AZ198-AY198,0)/Inputs!$B$10)*DCF!H$6</f>
        <v>1115.8205378082607</v>
      </c>
      <c r="CH198" s="15">
        <f ca="1">(BA198*DCF!I$10-DCF!I$5*MAX(BA198*DCF!I$10,0)-MAX(BA198-AZ198,0)/Inputs!$B$10)*DCF!I$6</f>
        <v>1505.7910566023324</v>
      </c>
      <c r="CI198" s="15">
        <f ca="1">(BB198*DCF!J$10-DCF!J$5*MAX(BB198*DCF!J$10,0)-MAX(BB198-BA198,0)/Inputs!$B$10)*DCF!J$6</f>
        <v>1623.8596193479405</v>
      </c>
      <c r="CJ198" s="15">
        <f ca="1">(BC198*DCF!K$10-DCF!K$5*MAX(BC198*DCF!K$10,0)-MAX(BC198-BB198,0)/Inputs!$B$10)*DCF!K$6</f>
        <v>2178.4722680503783</v>
      </c>
      <c r="CK198" s="15">
        <f ca="1">(BD198*DCF!L$10-DCF!L$5*MAX(BD198*DCF!L$10,0)-MAX(BD198-BC198,0)/Inputs!$B$10)*DCF!L$6</f>
        <v>2387.9195944607086</v>
      </c>
      <c r="CL198" s="15">
        <f ca="1">(BE198*DCF!M$10-DCF!M$5*MAX(BE198*DCF!M$10,0)-MAX(BE198-BD198,0)/Inputs!$B$10)*DCF!M$6</f>
        <v>2650.4823986482807</v>
      </c>
      <c r="CM198" s="15">
        <f ca="1">(BF198*DCF!C$28-DCF!C$5*MAX(BF198*DCF!C$28,0)-MAX(BF198-Inputs!$B$13,0)/Inputs!$B$17)*DCF!C$6</f>
        <v>3718.9505030405699</v>
      </c>
      <c r="CN198" s="15">
        <f ca="1">(BG198*DCF!D$28-DCF!D$5*MAX(BG198*DCF!D$28,0)-MAX(BG198-BF198,0)/Inputs!$B$17)*DCF!D$6</f>
        <v>4791.65192614844</v>
      </c>
      <c r="CO198" s="15">
        <f ca="1">(BH198*DCF!E$28-DCF!E$5*MAX(BH198*DCF!E$28,0)-MAX(BH198-BG198,0)/Inputs!$B$17)*DCF!E$6</f>
        <v>5354.7462305300296</v>
      </c>
      <c r="CP198" s="15">
        <f ca="1">(BI198*DCF!F$28-DCF!F$5*MAX(BI198*DCF!F$28,0)-MAX(BI198-BH198,0)/Inputs!$B$17)*DCF!F$6</f>
        <v>5538.1825057445294</v>
      </c>
      <c r="CQ198" s="15">
        <f ca="1">(BJ198*DCF!G$28-DCF!G$5*MAX(BJ198*DCF!G$28,0)-MAX(BJ198-BI198,0)/Inputs!$B$17)*DCF!G$6</f>
        <v>6134.2290902210043</v>
      </c>
      <c r="CR198" s="15">
        <f ca="1">(BK198*DCF!H$28-DCF!H$5*MAX(BK198*DCF!H$28,0)-MAX(BK198-BJ198,0)/Inputs!$B$17)*DCF!H$6</f>
        <v>6647.0122222387427</v>
      </c>
      <c r="CS198" s="15">
        <f ca="1">(BL198*DCF!I$28-DCF!I$5*MAX(BL198*DCF!I$28,0)-MAX(BL198-BK198,0)/Inputs!$B$17)*DCF!I$6</f>
        <v>8342.123486673865</v>
      </c>
      <c r="CT198" s="15">
        <f ca="1">(BM198*DCF!J$28-DCF!J$5*MAX(BM198*DCF!J$28,0)-MAX(BM198-BL198,0)/Inputs!$B$17)*DCF!J$6</f>
        <v>10729.829813910061</v>
      </c>
      <c r="CU198" s="15">
        <f ca="1">(BN198*DCF!K$28-DCF!K$5*MAX(BN198*DCF!K$28,0)-MAX(BN198-BM198,0)/Inputs!$B$17)*DCF!K$6</f>
        <v>13882.479310080495</v>
      </c>
      <c r="CV198" s="15">
        <f ca="1">(BO198*DCF!L$28-DCF!L$5*MAX(BO198*DCF!L$28,0)-MAX(BO198-BN198,0)/Inputs!$B$17)*DCF!L$6</f>
        <v>14493.529834337025</v>
      </c>
      <c r="CW198" s="15">
        <f ca="1">(BP198*DCF!M$28-DCF!M$5*MAX(BP198*DCF!M$28,0)-MAX(BP198-BO198,0)/Inputs!$B$17)*DCF!M$6</f>
        <v>14074.720966773913</v>
      </c>
      <c r="CX198" s="15">
        <f ca="1">(BQ198*DCF!C$46-DCF!C$5*MAX(BQ198*DCF!C$46,0)-MAX(BQ198-Inputs!$B$20,0)/Inputs!$B$24)*DCF!C$6</f>
        <v>-1329.3824689797923</v>
      </c>
      <c r="CY198" s="15">
        <f ca="1">(BR198*DCF!D$46-DCF!D$5*MAX(BR198*DCF!D$46,0)-MAX(BR198-BQ198,0)/Inputs!$B$24)*DCF!D$6</f>
        <v>-3586.6603986925202</v>
      </c>
      <c r="CZ198" s="15">
        <f ca="1">(BS198*DCF!E$46-DCF!E$5*MAX(BS198*DCF!E$46,0)-MAX(BS198-BR198,0)/Inputs!$B$24)*DCF!E$6</f>
        <v>-938.26064824593016</v>
      </c>
      <c r="DA198" s="15">
        <f ca="1">(BT198*DCF!F$46-DCF!F$5*MAX(BT198*DCF!F$46,0)-MAX(BT198-BS198,0)/Inputs!$B$24)*DCF!F$6</f>
        <v>-3438.2480853501065</v>
      </c>
      <c r="DB198" s="15">
        <f ca="1">(BU198*DCF!G$46-DCF!G$5*MAX(BU198*DCF!G$46,0)-MAX(BU198-BT198,0)/Inputs!$B$24)*DCF!G$6</f>
        <v>-5802.0721600554016</v>
      </c>
      <c r="DC198" s="15">
        <f ca="1">(BV198*DCF!H$46-DCF!H$5*MAX(BV198*DCF!H$46,0)-MAX(BV198-BU198,0)/Inputs!$B$24)*DCF!H$6</f>
        <v>-7787.0596499466565</v>
      </c>
      <c r="DD198" s="15">
        <f ca="1">(BW198*DCF!I$46-DCF!I$5*MAX(BW198*DCF!I$46,0)-MAX(BW198-BV198,0)/Inputs!$B$24)*DCF!I$6</f>
        <v>-1809.6074605226293</v>
      </c>
      <c r="DE198" s="15">
        <f ca="1">(BX198*DCF!J$46-DCF!J$5*MAX(BX198*DCF!J$46,0)-MAX(BX198-BW198,0)/Inputs!$B$24)*DCF!J$6</f>
        <v>-5307.7762019356933</v>
      </c>
      <c r="DF198" s="15">
        <f ca="1">(BY198*DCF!K$46-DCF!K$5*MAX(BY198*DCF!K$46,0)-MAX(BY198-BX198,0)/Inputs!$B$24)*DCF!K$6</f>
        <v>-3175.1482150598058</v>
      </c>
      <c r="DG198" s="15">
        <f ca="1">(BZ198*DCF!L$46-DCF!L$5*MAX(BZ198*DCF!L$46,0)-MAX(BZ198-BY198,0)/Inputs!$B$24)*DCF!L$6</f>
        <v>-435.40673067067888</v>
      </c>
      <c r="DH198" s="15">
        <f ca="1">(CA198*DCF!M$46-DCF!M$5*MAX(CA198*DCF!M$46,0)-MAX(CA198-BZ198,0)/Inputs!$B$24)*DCF!M$6</f>
        <v>5211.7900292843005</v>
      </c>
      <c r="DI198" s="15">
        <f ca="1">SUM(CB198:CL198)+BE198*DCF!M$10*(1+Inputs!$B$30)*(1-Inputs!$B$33)*(1-Inputs!$B$30/Inputs!$B$31)/(Inputs!$B$29-Inputs!$B$30)*DCF!M$6</f>
        <v>76793.717381738286</v>
      </c>
      <c r="DJ198" s="15">
        <f ca="1">SUM(CM198:CW198)+BP198*DCF!M$28*(1+Inputs!$B$30)*(1-Inputs!$B$33)*(1-Inputs!$B$30/Inputs!$B$31)/(Inputs!$B$29-Inputs!$B$30)*DCF!M$6</f>
        <v>381324.8642103537</v>
      </c>
      <c r="DK198" s="15">
        <f ca="1">SUM(CX198:DH198)+CA198*DCF!M$46*(1+Inputs!$B$30)*(1-Inputs!$B$33)*(1-Inputs!$B$30/Inputs!$B$31)/(Inputs!$B$29-Inputs!$B$30)*DCF!M$6</f>
        <v>448693.92958135821</v>
      </c>
      <c r="DM198" s="15">
        <f ca="1">DI198+DJ198+DK198+Inputs!$B$34+Inputs!$B$36-Inputs!$B$35</f>
        <v>983663.51117345016</v>
      </c>
    </row>
    <row r="199" spans="1:117" x14ac:dyDescent="0.75">
      <c r="A199" s="11">
        <v>186</v>
      </c>
      <c r="C199" s="23">
        <f t="shared" ca="1" si="108"/>
        <v>-0.98694193021253018</v>
      </c>
      <c r="D199" s="23">
        <f t="shared" ca="1" si="108"/>
        <v>-1.1056287149100839</v>
      </c>
      <c r="E199" s="23">
        <f t="shared" ca="1" si="108"/>
        <v>-2.4140142644812932</v>
      </c>
      <c r="F199" s="23">
        <f t="shared" ca="1" si="108"/>
        <v>-0.81741270787533815</v>
      </c>
      <c r="G199" s="23">
        <f t="shared" ca="1" si="108"/>
        <v>0.89521683611603742</v>
      </c>
      <c r="H199" s="23">
        <f t="shared" ca="1" si="108"/>
        <v>-0.6816726770626399</v>
      </c>
      <c r="I199" s="23">
        <f t="shared" ca="1" si="108"/>
        <v>-0.54783266909847006</v>
      </c>
      <c r="J199" s="23">
        <f t="shared" ca="1" si="108"/>
        <v>1.5605049060279095</v>
      </c>
      <c r="K199" s="23">
        <f t="shared" ca="1" si="108"/>
        <v>1.4913080360228235</v>
      </c>
      <c r="L199" s="23">
        <f t="shared" ca="1" si="108"/>
        <v>-0.61297587614256344</v>
      </c>
      <c r="M199" s="23">
        <f t="shared" ca="1" si="108"/>
        <v>-0.85695968259981903</v>
      </c>
      <c r="N199" s="23">
        <f ca="1">SQRT(Inputs!$B$38)*C199+SQRT(1-Inputs!$B$38)*_xlfn.NORM.S.INV(RAND())</f>
        <v>-4.0707095398016091E-2</v>
      </c>
      <c r="O199" s="23">
        <f ca="1">SQRT(Inputs!$B$38)*D199+SQRT(1-Inputs!$B$38)*_xlfn.NORM.S.INV(RAND())</f>
        <v>-1.6084027296343142</v>
      </c>
      <c r="P199" s="23">
        <f ca="1">SQRT(Inputs!$B$38)*E199+SQRT(1-Inputs!$B$38)*_xlfn.NORM.S.INV(RAND())</f>
        <v>-0.86071518641732148</v>
      </c>
      <c r="Q199" s="23">
        <f ca="1">SQRT(Inputs!$B$38)*F199+SQRT(1-Inputs!$B$38)*_xlfn.NORM.S.INV(RAND())</f>
        <v>-0.10948178916772311</v>
      </c>
      <c r="R199" s="23">
        <f ca="1">SQRT(Inputs!$B$38)*G199+SQRT(1-Inputs!$B$38)*_xlfn.NORM.S.INV(RAND())</f>
        <v>-0.68065421533101511</v>
      </c>
      <c r="S199" s="23">
        <f ca="1">SQRT(Inputs!$B$38)*H199+SQRT(1-Inputs!$B$38)*_xlfn.NORM.S.INV(RAND())</f>
        <v>0.20426099632852146</v>
      </c>
      <c r="T199" s="23">
        <f ca="1">SQRT(Inputs!$B$38)*I199+SQRT(1-Inputs!$B$38)*_xlfn.NORM.S.INV(RAND())</f>
        <v>-2.3569948058477841E-2</v>
      </c>
      <c r="U199" s="23">
        <f ca="1">SQRT(Inputs!$B$38)*J199+SQRT(1-Inputs!$B$38)*_xlfn.NORM.S.INV(RAND())</f>
        <v>2.0921259511751944</v>
      </c>
      <c r="V199" s="23">
        <f ca="1">SQRT(Inputs!$B$38)*K199+SQRT(1-Inputs!$B$38)*_xlfn.NORM.S.INV(RAND())</f>
        <v>0.28970405738487337</v>
      </c>
      <c r="W199" s="23">
        <f ca="1">SQRT(Inputs!$B$38)*L199+SQRT(1-Inputs!$B$38)*_xlfn.NORM.S.INV(RAND())</f>
        <v>-0.92184661403490442</v>
      </c>
      <c r="X199" s="23">
        <f ca="1">SQRT(Inputs!$B$38)*M199+SQRT(1-Inputs!$B$38)*_xlfn.NORM.S.INV(RAND())</f>
        <v>-0.11855246877346381</v>
      </c>
      <c r="Y199" s="23">
        <f ca="1">SQRT(Inputs!$B$38)*C199+SQRT(1-Inputs!$B$38)*_xlfn.NORM.S.INV(RAND())</f>
        <v>0.74261431733029559</v>
      </c>
      <c r="Z199" s="23">
        <f ca="1">SQRT(Inputs!$B$38)*D199+SQRT(1-Inputs!$B$38)*_xlfn.NORM.S.INV(RAND())</f>
        <v>-0.80786061959712807</v>
      </c>
      <c r="AA199" s="23">
        <f ca="1">SQRT(Inputs!$B$38)*E199+SQRT(1-Inputs!$B$38)*_xlfn.NORM.S.INV(RAND())</f>
        <v>-0.89875201194221888</v>
      </c>
      <c r="AB199" s="23">
        <f ca="1">SQRT(Inputs!$B$38)*F199+SQRT(1-Inputs!$B$38)*_xlfn.NORM.S.INV(RAND())</f>
        <v>0.41046077043475832</v>
      </c>
      <c r="AC199" s="23">
        <f ca="1">SQRT(Inputs!$B$38)*G199+SQRT(1-Inputs!$B$38)*_xlfn.NORM.S.INV(RAND())</f>
        <v>0.98026319065122014</v>
      </c>
      <c r="AD199" s="23">
        <f ca="1">SQRT(Inputs!$B$38)*H199+SQRT(1-Inputs!$B$38)*_xlfn.NORM.S.INV(RAND())</f>
        <v>0.69217311017613214</v>
      </c>
      <c r="AE199" s="23">
        <f ca="1">SQRT(Inputs!$B$38)*I199+SQRT(1-Inputs!$B$38)*_xlfn.NORM.S.INV(RAND())</f>
        <v>-0.49131133029969459</v>
      </c>
      <c r="AF199" s="23">
        <f ca="1">SQRT(Inputs!$B$38)*J199+SQRT(1-Inputs!$B$38)*_xlfn.NORM.S.INV(RAND())</f>
        <v>1.0100022611835362</v>
      </c>
      <c r="AG199" s="23">
        <f ca="1">SQRT(Inputs!$B$38)*K199+SQRT(1-Inputs!$B$38)*_xlfn.NORM.S.INV(RAND())</f>
        <v>0.2389562771622773</v>
      </c>
      <c r="AH199" s="23">
        <f ca="1">SQRT(Inputs!$B$38)*L199+SQRT(1-Inputs!$B$38)*_xlfn.NORM.S.INV(RAND())</f>
        <v>-0.30152840350811166</v>
      </c>
      <c r="AI199" s="23">
        <f ca="1">SQRT(Inputs!$B$38)*M199+SQRT(1-Inputs!$B$38)*_xlfn.NORM.S.INV(RAND())</f>
        <v>-0.91594153168420012</v>
      </c>
      <c r="AJ199" s="23">
        <f ca="1">SQRT(Inputs!$B$38)*C199+SQRT(1-Inputs!$B$38)*_xlfn.NORM.S.INV(RAND())</f>
        <v>-0.51865493470773383</v>
      </c>
      <c r="AK199" s="23">
        <f ca="1">SQRT(Inputs!$B$38)*D199+SQRT(1-Inputs!$B$38)*_xlfn.NORM.S.INV(RAND())</f>
        <v>-1.2704973473839243</v>
      </c>
      <c r="AL199" s="23">
        <f ca="1">SQRT(Inputs!$B$38)*E199+SQRT(1-Inputs!$B$38)*_xlfn.NORM.S.INV(RAND())</f>
        <v>0.26981523884107039</v>
      </c>
      <c r="AM199" s="23">
        <f ca="1">SQRT(Inputs!$B$38)*F199+SQRT(1-Inputs!$B$38)*_xlfn.NORM.S.INV(RAND())</f>
        <v>-1.6327622464371232</v>
      </c>
      <c r="AN199" s="23">
        <f ca="1">SQRT(Inputs!$B$38)*G199+SQRT(1-Inputs!$B$38)*_xlfn.NORM.S.INV(RAND())</f>
        <v>1.6342260971450966</v>
      </c>
      <c r="AO199" s="23">
        <f ca="1">SQRT(Inputs!$B$38)*H199+SQRT(1-Inputs!$B$38)*_xlfn.NORM.S.INV(RAND())</f>
        <v>0.78146787055549716</v>
      </c>
      <c r="AP199" s="23">
        <f ca="1">SQRT(Inputs!$B$38)*I199+SQRT(1-Inputs!$B$38)*_xlfn.NORM.S.INV(RAND())</f>
        <v>0.32650603845871873</v>
      </c>
      <c r="AQ199" s="23">
        <f ca="1">SQRT(Inputs!$B$38)*J199+SQRT(1-Inputs!$B$38)*_xlfn.NORM.S.INV(RAND())</f>
        <v>-0.78754902929695847</v>
      </c>
      <c r="AR199" s="23">
        <f ca="1">SQRT(Inputs!$B$38)*K199+SQRT(1-Inputs!$B$38)*_xlfn.NORM.S.INV(RAND())</f>
        <v>-2.7091547737182475E-3</v>
      </c>
      <c r="AS199" s="23">
        <f ca="1">SQRT(Inputs!$B$38)*L199+SQRT(1-Inputs!$B$38)*_xlfn.NORM.S.INV(RAND())</f>
        <v>0.99907278360518204</v>
      </c>
      <c r="AT199" s="23">
        <f ca="1">SQRT(Inputs!$B$38)*M199+SQRT(1-Inputs!$B$38)*_xlfn.NORM.S.INV(RAND())</f>
        <v>-0.75996732041287418</v>
      </c>
      <c r="AU199" s="15">
        <f ca="1">Inputs!$B$6*EXP($B$8-0.5*C$5^2+C$5*N199)</f>
        <v>4929.6488310195055</v>
      </c>
      <c r="AV199" s="15">
        <f t="shared" ca="1" si="73"/>
        <v>4736.8102152994579</v>
      </c>
      <c r="AW199" s="15">
        <f t="shared" ca="1" si="74"/>
        <v>5142.6335694672507</v>
      </c>
      <c r="AX199" s="15">
        <f t="shared" ca="1" si="75"/>
        <v>6193.3455148392904</v>
      </c>
      <c r="AY199" s="15">
        <f t="shared" ca="1" si="76"/>
        <v>6990.5244374356662</v>
      </c>
      <c r="AZ199" s="15">
        <f t="shared" ca="1" si="77"/>
        <v>8744.0863532250169</v>
      </c>
      <c r="BA199" s="15">
        <f t="shared" ca="1" si="78"/>
        <v>10674.162097218934</v>
      </c>
      <c r="BB199" s="15">
        <f t="shared" ca="1" si="79"/>
        <v>16115.935070563119</v>
      </c>
      <c r="BC199" s="15">
        <f t="shared" ca="1" si="80"/>
        <v>20297.682485171292</v>
      </c>
      <c r="BD199" s="15">
        <f t="shared" ca="1" si="81"/>
        <v>22812.32537364832</v>
      </c>
      <c r="BE199" s="15">
        <f t="shared" ca="1" si="82"/>
        <v>27653.365964460954</v>
      </c>
      <c r="BF199" s="15">
        <f ca="1">Inputs!$B$13*EXP($B$9-0.5*C$6^2+C$6*Y199)</f>
        <v>16024.768001702412</v>
      </c>
      <c r="BG199" s="15">
        <f t="shared" ca="1" si="83"/>
        <v>16880.854433280514</v>
      </c>
      <c r="BH199" s="15">
        <f t="shared" ca="1" si="84"/>
        <v>17768.971660690102</v>
      </c>
      <c r="BI199" s="15">
        <f t="shared" ca="1" si="85"/>
        <v>23170.472868521738</v>
      </c>
      <c r="BJ199" s="15">
        <f t="shared" ca="1" si="86"/>
        <v>32716.61364163601</v>
      </c>
      <c r="BK199" s="15">
        <f t="shared" ca="1" si="87"/>
        <v>44121.311442301325</v>
      </c>
      <c r="BL199" s="15">
        <f t="shared" ca="1" si="88"/>
        <v>50854.507171303005</v>
      </c>
      <c r="BM199" s="15">
        <f t="shared" ca="1" si="89"/>
        <v>70867.739769848878</v>
      </c>
      <c r="BN199" s="15">
        <f t="shared" ca="1" si="90"/>
        <v>89690.352157181638</v>
      </c>
      <c r="BO199" s="15">
        <f t="shared" ca="1" si="91"/>
        <v>106553.8243085556</v>
      </c>
      <c r="BP199" s="15">
        <f t="shared" ca="1" si="92"/>
        <v>118220.55950238576</v>
      </c>
      <c r="BQ199" s="15">
        <f ca="1">Inputs!$B$20*EXP($B$10-0.5*C$7^2+C$7*AJ199)</f>
        <v>3568.7503060065333</v>
      </c>
      <c r="BR199" s="15">
        <f t="shared" ca="1" si="93"/>
        <v>3234.6231720831829</v>
      </c>
      <c r="BS199" s="15">
        <f t="shared" ca="1" si="94"/>
        <v>4786.3659678868535</v>
      </c>
      <c r="BT199" s="15">
        <f t="shared" ca="1" si="95"/>
        <v>4300.1341580861672</v>
      </c>
      <c r="BU199" s="15">
        <f t="shared" ca="1" si="96"/>
        <v>8849.97846710878</v>
      </c>
      <c r="BV199" s="15">
        <f t="shared" ca="1" si="97"/>
        <v>14683.272750637947</v>
      </c>
      <c r="BW199" s="15">
        <f t="shared" ca="1" si="98"/>
        <v>21955.683661686158</v>
      </c>
      <c r="BX199" s="15">
        <f t="shared" ca="1" si="99"/>
        <v>26223.552275006114</v>
      </c>
      <c r="BY199" s="15">
        <f t="shared" ca="1" si="100"/>
        <v>36724.609768179253</v>
      </c>
      <c r="BZ199" s="15">
        <f t="shared" ca="1" si="101"/>
        <v>61918.752173896493</v>
      </c>
      <c r="CA199" s="15">
        <f t="shared" ca="1" si="102"/>
        <v>75989.680564655035</v>
      </c>
      <c r="CB199" s="15">
        <f ca="1">(AU199*DCF!C$10-DCF!C$5*MAX(AU199*DCF!C$10,0)-MAX(AU199-Inputs!$B$6,0)/Inputs!$B$10)*DCF!C$6</f>
        <v>1043.306680300487</v>
      </c>
      <c r="CC199" s="15">
        <f ca="1">(AV199*DCF!D$10-DCF!D$5*MAX(AV199*DCF!D$10,0)-MAX(AV199-AU199,0)/Inputs!$B$10)*DCF!D$6</f>
        <v>1154.5653991434112</v>
      </c>
      <c r="CD199" s="15">
        <f ca="1">(AW199*DCF!E$10-DCF!E$5*MAX(AW199*DCF!E$10,0)-MAX(AW199-AV199,0)/Inputs!$B$10)*DCF!E$6</f>
        <v>1095.9440021690634</v>
      </c>
      <c r="CE199" s="15">
        <f ca="1">(AX199*DCF!F$10-DCF!F$5*MAX(AX199*DCF!F$10,0)-MAX(AX199-AW199,0)/Inputs!$B$10)*DCF!F$6</f>
        <v>1133.3703500309141</v>
      </c>
      <c r="CF199" s="15">
        <f ca="1">(AY199*DCF!G$10-DCF!G$5*MAX(AY199*DCF!G$10,0)-MAX(AY199-AX199,0)/Inputs!$B$10)*DCF!G$6</f>
        <v>1287.0950306296731</v>
      </c>
      <c r="CG199" s="15">
        <f ca="1">(AZ199*DCF!H$10-DCF!H$5*MAX(AZ199*DCF!H$10,0)-MAX(AZ199-AY199,0)/Inputs!$B$10)*DCF!H$6</f>
        <v>1386.2942825513378</v>
      </c>
      <c r="CH199" s="15">
        <f ca="1">(BA199*DCF!I$10-DCF!I$5*MAX(BA199*DCF!I$10,0)-MAX(BA199-AZ199,0)/Inputs!$B$10)*DCF!I$6</f>
        <v>1633.1799747851353</v>
      </c>
      <c r="CI199" s="15">
        <f ca="1">(BB199*DCF!J$10-DCF!J$5*MAX(BB199*DCF!J$10,0)-MAX(BB199-BA199,0)/Inputs!$B$10)*DCF!J$6</f>
        <v>1940.920831415578</v>
      </c>
      <c r="CJ199" s="15">
        <f ca="1">(BC199*DCF!K$10-DCF!K$5*MAX(BC199*DCF!K$10,0)-MAX(BC199-BB199,0)/Inputs!$B$10)*DCF!K$6</f>
        <v>2682.2199173032441</v>
      </c>
      <c r="CK199" s="15">
        <f ca="1">(BD199*DCF!L$10-DCF!L$5*MAX(BD199*DCF!L$10,0)-MAX(BD199-BC199,0)/Inputs!$B$10)*DCF!L$6</f>
        <v>3115.3484236828067</v>
      </c>
      <c r="CL199" s="15">
        <f ca="1">(BE199*DCF!M$10-DCF!M$5*MAX(BE199*DCF!M$10,0)-MAX(BE199-BD199,0)/Inputs!$B$10)*DCF!M$6</f>
        <v>3323.9335828660687</v>
      </c>
      <c r="CM199" s="15">
        <f ca="1">(BF199*DCF!C$28-DCF!C$5*MAX(BF199*DCF!C$28,0)-MAX(BF199-Inputs!$B$13,0)/Inputs!$B$17)*DCF!C$6</f>
        <v>3819.576041200587</v>
      </c>
      <c r="CN199" s="15">
        <f ca="1">(BG199*DCF!D$28-DCF!D$5*MAX(BG199*DCF!D$28,0)-MAX(BG199-BF199,0)/Inputs!$B$17)*DCF!D$6</f>
        <v>4789.1584803308606</v>
      </c>
      <c r="CO199" s="15">
        <f ca="1">(BH199*DCF!E$28-DCF!E$5*MAX(BH199*DCF!E$28,0)-MAX(BH199-BG199,0)/Inputs!$B$17)*DCF!E$6</f>
        <v>4857.4534957141868</v>
      </c>
      <c r="CP199" s="15">
        <f ca="1">(BI199*DCF!F$28-DCF!F$5*MAX(BI199*DCF!F$28,0)-MAX(BI199-BH199,0)/Inputs!$B$17)*DCF!F$6</f>
        <v>5306.7443814390963</v>
      </c>
      <c r="CQ199" s="15">
        <f ca="1">(BJ199*DCF!G$28-DCF!G$5*MAX(BJ199*DCF!G$28,0)-MAX(BJ199-BI199,0)/Inputs!$B$17)*DCF!G$6</f>
        <v>6883.0070558730886</v>
      </c>
      <c r="CR199" s="15">
        <f ca="1">(BK199*DCF!H$28-DCF!H$5*MAX(BK199*DCF!H$28,0)-MAX(BK199-BJ199,0)/Inputs!$B$17)*DCF!H$6</f>
        <v>9139.7171162104951</v>
      </c>
      <c r="CS199" s="15">
        <f ca="1">(BL199*DCF!I$28-DCF!I$5*MAX(BL199*DCF!I$28,0)-MAX(BL199-BK199,0)/Inputs!$B$17)*DCF!I$6</f>
        <v>10992.171803224495</v>
      </c>
      <c r="CT199" s="15">
        <f ca="1">(BM199*DCF!J$28-DCF!J$5*MAX(BM199*DCF!J$28,0)-MAX(BM199-BL199,0)/Inputs!$B$17)*DCF!J$6</f>
        <v>13155.797997223312</v>
      </c>
      <c r="CU199" s="15">
        <f ca="1">(BN199*DCF!K$28-DCF!K$5*MAX(BN199*DCF!K$28,0)-MAX(BN199-BM199,0)/Inputs!$B$17)*DCF!K$6</f>
        <v>16635.579235960879</v>
      </c>
      <c r="CV199" s="15">
        <f ca="1">(BO199*DCF!L$28-DCF!L$5*MAX(BO199*DCF!L$28,0)-MAX(BO199-BN199,0)/Inputs!$B$17)*DCF!L$6</f>
        <v>19351.594507331793</v>
      </c>
      <c r="CW199" s="15">
        <f ca="1">(BP199*DCF!M$28-DCF!M$5*MAX(BP199*DCF!M$28,0)-MAX(BP199-BO199,0)/Inputs!$B$17)*DCF!M$6</f>
        <v>21023.765033232081</v>
      </c>
      <c r="CX199" s="15">
        <f ca="1">(BQ199*DCF!C$46-DCF!C$5*MAX(BQ199*DCF!C$46,0)-MAX(BQ199-Inputs!$B$20,0)/Inputs!$B$24)*DCF!C$6</f>
        <v>-994.05332979667412</v>
      </c>
      <c r="CY199" s="15">
        <f ca="1">(BR199*DCF!D$46-DCF!D$5*MAX(BR199*DCF!D$46,0)-MAX(BR199-BQ199,0)/Inputs!$B$24)*DCF!D$6</f>
        <v>-552.07474308712426</v>
      </c>
      <c r="CZ199" s="15">
        <f ca="1">(BS199*DCF!E$46-DCF!E$5*MAX(BS199*DCF!E$46,0)-MAX(BS199-BR199,0)/Inputs!$B$24)*DCF!E$6</f>
        <v>-1177.6504006933301</v>
      </c>
      <c r="DA199" s="15">
        <f ca="1">(BT199*DCF!F$46-DCF!F$5*MAX(BT199*DCF!F$46,0)-MAX(BT199-BS199,0)/Inputs!$B$24)*DCF!F$6</f>
        <v>-313.16295691392395</v>
      </c>
      <c r="DB199" s="15">
        <f ca="1">(BU199*DCF!G$46-DCF!G$5*MAX(BU199*DCF!G$46,0)-MAX(BU199-BT199,0)/Inputs!$B$24)*DCF!G$6</f>
        <v>-1828.173521819074</v>
      </c>
      <c r="DC199" s="15">
        <f ca="1">(BV199*DCF!H$46-DCF!H$5*MAX(BV199*DCF!H$46,0)-MAX(BV199-BU199,0)/Inputs!$B$24)*DCF!H$6</f>
        <v>-1812.6604574196244</v>
      </c>
      <c r="DD199" s="15">
        <f ca="1">(BW199*DCF!I$46-DCF!I$5*MAX(BW199*DCF!I$46,0)-MAX(BW199-BV199,0)/Inputs!$B$24)*DCF!I$6</f>
        <v>-1580.5528118102684</v>
      </c>
      <c r="DE199" s="15">
        <f ca="1">(BX199*DCF!J$46-DCF!J$5*MAX(BX199*DCF!J$46,0)-MAX(BX199-BW199,0)/Inputs!$B$24)*DCF!J$6</f>
        <v>-31.763549315831082</v>
      </c>
      <c r="DF199" s="15">
        <f ca="1">(BY199*DCF!K$46-DCF!K$5*MAX(BY199*DCF!K$46,0)-MAX(BY199-BX199,0)/Inputs!$B$24)*DCF!K$6</f>
        <v>-474.64720675003502</v>
      </c>
      <c r="DG199" s="15">
        <f ca="1">(BZ199*DCF!L$46-DCF!L$5*MAX(BZ199*DCF!L$46,0)-MAX(BZ199-BY199,0)/Inputs!$B$24)*DCF!L$6</f>
        <v>-1421.3610314478899</v>
      </c>
      <c r="DH199" s="15">
        <f ca="1">(CA199*DCF!M$46-DCF!M$5*MAX(CA199*DCF!M$46,0)-MAX(CA199-BZ199,0)/Inputs!$B$24)*DCF!M$6</f>
        <v>3015.6778565524928</v>
      </c>
      <c r="DI199" s="15">
        <f ca="1">SUM(CB199:CL199)+BE199*DCF!M$10*(1+Inputs!$B$30)*(1-Inputs!$B$33)*(1-Inputs!$B$30/Inputs!$B$31)/(Inputs!$B$29-Inputs!$B$30)*DCF!M$6</f>
        <v>96755.861631880689</v>
      </c>
      <c r="DJ199" s="15">
        <f ca="1">SUM(CM199:CW199)+BP199*DCF!M$28*(1+Inputs!$B$30)*(1-Inputs!$B$33)*(1-Inputs!$B$30/Inputs!$B$31)/(Inputs!$B$29-Inputs!$B$30)*DCF!M$6</f>
        <v>554633.73901467153</v>
      </c>
      <c r="DK199" s="15">
        <f ca="1">SUM(CX199:DH199)+CA199*DCF!M$46*(1+Inputs!$B$30)*(1-Inputs!$B$33)*(1-Inputs!$B$30/Inputs!$B$31)/(Inputs!$B$29-Inputs!$B$30)*DCF!M$6</f>
        <v>110318.62555357233</v>
      </c>
      <c r="DM199" s="15">
        <f ca="1">DI199+DJ199+DK199+Inputs!$B$34+Inputs!$B$36-Inputs!$B$35</f>
        <v>838559.22620012448</v>
      </c>
    </row>
    <row r="200" spans="1:117" x14ac:dyDescent="0.75">
      <c r="A200" s="11">
        <v>187</v>
      </c>
      <c r="C200" s="23">
        <f t="shared" ca="1" si="108"/>
        <v>2.0061307945377158</v>
      </c>
      <c r="D200" s="23">
        <f t="shared" ca="1" si="108"/>
        <v>0.82454131686709464</v>
      </c>
      <c r="E200" s="23">
        <f t="shared" ca="1" si="108"/>
        <v>1.5146556497403361</v>
      </c>
      <c r="F200" s="23">
        <f t="shared" ca="1" si="108"/>
        <v>1.4527017852356328</v>
      </c>
      <c r="G200" s="23">
        <f t="shared" ca="1" si="108"/>
        <v>-0.40319681270155572</v>
      </c>
      <c r="H200" s="23">
        <f t="shared" ca="1" si="108"/>
        <v>0.29002501322983454</v>
      </c>
      <c r="I200" s="23">
        <f t="shared" ca="1" si="108"/>
        <v>0.92890608609914693</v>
      </c>
      <c r="J200" s="23">
        <f t="shared" ca="1" si="108"/>
        <v>-0.27124618204108142</v>
      </c>
      <c r="K200" s="23">
        <f t="shared" ca="1" si="108"/>
        <v>0.71879748628284534</v>
      </c>
      <c r="L200" s="23">
        <f t="shared" ca="1" si="108"/>
        <v>0.70391128381643231</v>
      </c>
      <c r="M200" s="23">
        <f t="shared" ca="1" si="108"/>
        <v>3.4056263624847878E-2</v>
      </c>
      <c r="N200" s="23">
        <f ca="1">SQRT(Inputs!$B$38)*C200+SQRT(1-Inputs!$B$38)*_xlfn.NORM.S.INV(RAND())</f>
        <v>0.74121752245061023</v>
      </c>
      <c r="O200" s="23">
        <f ca="1">SQRT(Inputs!$B$38)*D200+SQRT(1-Inputs!$B$38)*_xlfn.NORM.S.INV(RAND())</f>
        <v>1.154453603130261</v>
      </c>
      <c r="P200" s="23">
        <f ca="1">SQRT(Inputs!$B$38)*E200+SQRT(1-Inputs!$B$38)*_xlfn.NORM.S.INV(RAND())</f>
        <v>2.4701121689006724</v>
      </c>
      <c r="Q200" s="23">
        <f ca="1">SQRT(Inputs!$B$38)*F200+SQRT(1-Inputs!$B$38)*_xlfn.NORM.S.INV(RAND())</f>
        <v>1.2416595703811626</v>
      </c>
      <c r="R200" s="23">
        <f ca="1">SQRT(Inputs!$B$38)*G200+SQRT(1-Inputs!$B$38)*_xlfn.NORM.S.INV(RAND())</f>
        <v>0.17853011410310324</v>
      </c>
      <c r="S200" s="23">
        <f ca="1">SQRT(Inputs!$B$38)*H200+SQRT(1-Inputs!$B$38)*_xlfn.NORM.S.INV(RAND())</f>
        <v>0.48783323500988607</v>
      </c>
      <c r="T200" s="23">
        <f ca="1">SQRT(Inputs!$B$38)*I200+SQRT(1-Inputs!$B$38)*_xlfn.NORM.S.INV(RAND())</f>
        <v>0.33536540136386883</v>
      </c>
      <c r="U200" s="23">
        <f ca="1">SQRT(Inputs!$B$38)*J200+SQRT(1-Inputs!$B$38)*_xlfn.NORM.S.INV(RAND())</f>
        <v>-0.17511786612826649</v>
      </c>
      <c r="V200" s="23">
        <f ca="1">SQRT(Inputs!$B$38)*K200+SQRT(1-Inputs!$B$38)*_xlfn.NORM.S.INV(RAND())</f>
        <v>-0.67597727835461141</v>
      </c>
      <c r="W200" s="23">
        <f ca="1">SQRT(Inputs!$B$38)*L200+SQRT(1-Inputs!$B$38)*_xlfn.NORM.S.INV(RAND())</f>
        <v>1.2184817021039915</v>
      </c>
      <c r="X200" s="23">
        <f ca="1">SQRT(Inputs!$B$38)*M200+SQRT(1-Inputs!$B$38)*_xlfn.NORM.S.INV(RAND())</f>
        <v>-0.44646825401816437</v>
      </c>
      <c r="Y200" s="23">
        <f ca="1">SQRT(Inputs!$B$38)*C200+SQRT(1-Inputs!$B$38)*_xlfn.NORM.S.INV(RAND())</f>
        <v>0.60132572839010479</v>
      </c>
      <c r="Z200" s="23">
        <f ca="1">SQRT(Inputs!$B$38)*D200+SQRT(1-Inputs!$B$38)*_xlfn.NORM.S.INV(RAND())</f>
        <v>-0.70321364510617135</v>
      </c>
      <c r="AA200" s="23">
        <f ca="1">SQRT(Inputs!$B$38)*E200+SQRT(1-Inputs!$B$38)*_xlfn.NORM.S.INV(RAND())</f>
        <v>-1.5471920903388336E-2</v>
      </c>
      <c r="AB200" s="23">
        <f ca="1">SQRT(Inputs!$B$38)*F200+SQRT(1-Inputs!$B$38)*_xlfn.NORM.S.INV(RAND())</f>
        <v>0.86261946323826488</v>
      </c>
      <c r="AC200" s="23">
        <f ca="1">SQRT(Inputs!$B$38)*G200+SQRT(1-Inputs!$B$38)*_xlfn.NORM.S.INV(RAND())</f>
        <v>-0.54058645044904308</v>
      </c>
      <c r="AD200" s="23">
        <f ca="1">SQRT(Inputs!$B$38)*H200+SQRT(1-Inputs!$B$38)*_xlfn.NORM.S.INV(RAND())</f>
        <v>0.57254154063344698</v>
      </c>
      <c r="AE200" s="23">
        <f ca="1">SQRT(Inputs!$B$38)*I200+SQRT(1-Inputs!$B$38)*_xlfn.NORM.S.INV(RAND())</f>
        <v>0.57405538132450085</v>
      </c>
      <c r="AF200" s="23">
        <f ca="1">SQRT(Inputs!$B$38)*J200+SQRT(1-Inputs!$B$38)*_xlfn.NORM.S.INV(RAND())</f>
        <v>0.16844230975452656</v>
      </c>
      <c r="AG200" s="23">
        <f ca="1">SQRT(Inputs!$B$38)*K200+SQRT(1-Inputs!$B$38)*_xlfn.NORM.S.INV(RAND())</f>
        <v>1.5091124406950669</v>
      </c>
      <c r="AH200" s="23">
        <f ca="1">SQRT(Inputs!$B$38)*L200+SQRT(1-Inputs!$B$38)*_xlfn.NORM.S.INV(RAND())</f>
        <v>0.81810017177716898</v>
      </c>
      <c r="AI200" s="23">
        <f ca="1">SQRT(Inputs!$B$38)*M200+SQRT(1-Inputs!$B$38)*_xlfn.NORM.S.INV(RAND())</f>
        <v>3.0798996012801179E-2</v>
      </c>
      <c r="AJ200" s="23">
        <f ca="1">SQRT(Inputs!$B$38)*C200+SQRT(1-Inputs!$B$38)*_xlfn.NORM.S.INV(RAND())</f>
        <v>0.3190264071907003</v>
      </c>
      <c r="AK200" s="23">
        <f ca="1">SQRT(Inputs!$B$38)*D200+SQRT(1-Inputs!$B$38)*_xlfn.NORM.S.INV(RAND())</f>
        <v>-0.31581969544559763</v>
      </c>
      <c r="AL200" s="23">
        <f ca="1">SQRT(Inputs!$B$38)*E200+SQRT(1-Inputs!$B$38)*_xlfn.NORM.S.INV(RAND())</f>
        <v>0.19358931971122761</v>
      </c>
      <c r="AM200" s="23">
        <f ca="1">SQRT(Inputs!$B$38)*F200+SQRT(1-Inputs!$B$38)*_xlfn.NORM.S.INV(RAND())</f>
        <v>0.22036995570986584</v>
      </c>
      <c r="AN200" s="23">
        <f ca="1">SQRT(Inputs!$B$38)*G200+SQRT(1-Inputs!$B$38)*_xlfn.NORM.S.INV(RAND())</f>
        <v>-1.1025310409834208</v>
      </c>
      <c r="AO200" s="23">
        <f ca="1">SQRT(Inputs!$B$38)*H200+SQRT(1-Inputs!$B$38)*_xlfn.NORM.S.INV(RAND())</f>
        <v>0.3814979220311972</v>
      </c>
      <c r="AP200" s="23">
        <f ca="1">SQRT(Inputs!$B$38)*I200+SQRT(1-Inputs!$B$38)*_xlfn.NORM.S.INV(RAND())</f>
        <v>-0.42197820895921156</v>
      </c>
      <c r="AQ200" s="23">
        <f ca="1">SQRT(Inputs!$B$38)*J200+SQRT(1-Inputs!$B$38)*_xlfn.NORM.S.INV(RAND())</f>
        <v>0.80864418695775564</v>
      </c>
      <c r="AR200" s="23">
        <f ca="1">SQRT(Inputs!$B$38)*K200+SQRT(1-Inputs!$B$38)*_xlfn.NORM.S.INV(RAND())</f>
        <v>2.8847827936122838E-2</v>
      </c>
      <c r="AS200" s="23">
        <f ca="1">SQRT(Inputs!$B$38)*L200+SQRT(1-Inputs!$B$38)*_xlfn.NORM.S.INV(RAND())</f>
        <v>0.18331486058400953</v>
      </c>
      <c r="AT200" s="23">
        <f ca="1">SQRT(Inputs!$B$38)*M200+SQRT(1-Inputs!$B$38)*_xlfn.NORM.S.INV(RAND())</f>
        <v>0.33464008682011182</v>
      </c>
      <c r="AU200" s="15">
        <f ca="1">Inputs!$B$6*EXP($B$8-0.5*C$5^2+C$5*N200)</f>
        <v>5594.8151178080689</v>
      </c>
      <c r="AV200" s="15">
        <f t="shared" ca="1" si="73"/>
        <v>8070.0913861795007</v>
      </c>
      <c r="AW200" s="15">
        <f t="shared" ca="1" si="74"/>
        <v>13730.670220601585</v>
      </c>
      <c r="AX200" s="15">
        <f t="shared" ca="1" si="75"/>
        <v>19576.779258053532</v>
      </c>
      <c r="AY200" s="15">
        <f t="shared" ca="1" si="76"/>
        <v>24428.895471240492</v>
      </c>
      <c r="AZ200" s="15">
        <f t="shared" ca="1" si="77"/>
        <v>31526.092281160236</v>
      </c>
      <c r="BA200" s="15">
        <f t="shared" ca="1" si="78"/>
        <v>39958.045112423824</v>
      </c>
      <c r="BB200" s="15">
        <f t="shared" ca="1" si="79"/>
        <v>48069.99305088137</v>
      </c>
      <c r="BC200" s="15">
        <f t="shared" ca="1" si="80"/>
        <v>55154.547716705114</v>
      </c>
      <c r="BD200" s="15">
        <f t="shared" ca="1" si="81"/>
        <v>75726.330170687565</v>
      </c>
      <c r="BE200" s="15">
        <f t="shared" ca="1" si="82"/>
        <v>89095.223797842045</v>
      </c>
      <c r="BF200" s="15">
        <f ca="1">Inputs!$B$13*EXP($B$9-0.5*C$6^2+C$6*Y200)</f>
        <v>15582.140037426248</v>
      </c>
      <c r="BG200" s="15">
        <f t="shared" ca="1" si="83"/>
        <v>16727.47041049067</v>
      </c>
      <c r="BH200" s="15">
        <f t="shared" ca="1" si="84"/>
        <v>20385.513050732214</v>
      </c>
      <c r="BI200" s="15">
        <f t="shared" ca="1" si="85"/>
        <v>28498.330560528062</v>
      </c>
      <c r="BJ200" s="15">
        <f t="shared" ca="1" si="86"/>
        <v>32318.056251937083</v>
      </c>
      <c r="BK200" s="15">
        <f t="shared" ca="1" si="87"/>
        <v>42879.718884615213</v>
      </c>
      <c r="BL200" s="15">
        <f t="shared" ca="1" si="88"/>
        <v>56740.452959237191</v>
      </c>
      <c r="BM200" s="15">
        <f t="shared" ca="1" si="89"/>
        <v>71221.092600034273</v>
      </c>
      <c r="BN200" s="15">
        <f t="shared" ca="1" si="90"/>
        <v>104956.62507627375</v>
      </c>
      <c r="BO200" s="15">
        <f t="shared" ca="1" si="91"/>
        <v>142021.73388481705</v>
      </c>
      <c r="BP200" s="15">
        <f t="shared" ca="1" si="92"/>
        <v>175413.16832985866</v>
      </c>
      <c r="BQ200" s="15">
        <f ca="1">Inputs!$B$20*EXP($B$10-0.5*C$7^2+C$7*AJ200)</f>
        <v>4803.4122483423062</v>
      </c>
      <c r="BR200" s="15">
        <f t="shared" ca="1" si="93"/>
        <v>5895.6220287279584</v>
      </c>
      <c r="BS200" s="15">
        <f t="shared" ca="1" si="94"/>
        <v>8535.0119565488658</v>
      </c>
      <c r="BT200" s="15">
        <f t="shared" ca="1" si="95"/>
        <v>12468.280378623747</v>
      </c>
      <c r="BU200" s="15">
        <f t="shared" ca="1" si="96"/>
        <v>13233.399662561214</v>
      </c>
      <c r="BV200" s="15">
        <f t="shared" ca="1" si="97"/>
        <v>20063.960033413663</v>
      </c>
      <c r="BW200" s="15">
        <f t="shared" ca="1" si="98"/>
        <v>25605.986060405765</v>
      </c>
      <c r="BX200" s="15">
        <f t="shared" ca="1" si="99"/>
        <v>42117.0861933501</v>
      </c>
      <c r="BY200" s="15">
        <f t="shared" ca="1" si="100"/>
        <v>59339.802381973939</v>
      </c>
      <c r="BZ200" s="15">
        <f t="shared" ca="1" si="101"/>
        <v>86115.754119619713</v>
      </c>
      <c r="CA200" s="15">
        <f t="shared" ca="1" si="102"/>
        <v>128378.05200496216</v>
      </c>
      <c r="CB200" s="15">
        <f ca="1">(AU200*DCF!C$10-DCF!C$5*MAX(AU200*DCF!C$10,0)-MAX(AU200-Inputs!$B$6,0)/Inputs!$B$10)*DCF!C$6</f>
        <v>1038.5639261158985</v>
      </c>
      <c r="CC200" s="15">
        <f ca="1">(AV200*DCF!D$10-DCF!D$5*MAX(AV200*DCF!D$10,0)-MAX(AV200-AU200,0)/Inputs!$B$10)*DCF!D$6</f>
        <v>1363.4987668464132</v>
      </c>
      <c r="CD200" s="15">
        <f ca="1">(AW200*DCF!E$10-DCF!E$5*MAX(AW200*DCF!E$10,0)-MAX(AW200-AV200,0)/Inputs!$B$10)*DCF!E$6</f>
        <v>1895.196412486448</v>
      </c>
      <c r="CE200" s="15">
        <f ca="1">(AX200*DCF!F$10-DCF!F$5*MAX(AX200*DCF!F$10,0)-MAX(AX200-AW200,0)/Inputs!$B$10)*DCF!F$6</f>
        <v>3057.1493641964312</v>
      </c>
      <c r="CF200" s="15">
        <f ca="1">(AY200*DCF!G$10-DCF!G$5*MAX(AY200*DCF!G$10,0)-MAX(AY200-AX200,0)/Inputs!$B$10)*DCF!G$6</f>
        <v>4100.6653340610401</v>
      </c>
      <c r="CG200" s="15">
        <f ca="1">(AZ200*DCF!H$10-DCF!H$5*MAX(AZ200*DCF!H$10,0)-MAX(AZ200-AY200,0)/Inputs!$B$10)*DCF!H$6</f>
        <v>4860.5789018060614</v>
      </c>
      <c r="CH200" s="15">
        <f ca="1">(BA200*DCF!I$10-DCF!I$5*MAX(BA200*DCF!I$10,0)-MAX(BA200-AZ200,0)/Inputs!$B$10)*DCF!I$6</f>
        <v>5915.7414748618567</v>
      </c>
      <c r="CI200" s="15">
        <f ca="1">(BB200*DCF!J$10-DCF!J$5*MAX(BB200*DCF!J$10,0)-MAX(BB200-BA200,0)/Inputs!$B$10)*DCF!J$6</f>
        <v>7019.6903096057422</v>
      </c>
      <c r="CJ200" s="15">
        <f ca="1">(BC200*DCF!K$10-DCF!K$5*MAX(BC200*DCF!K$10,0)-MAX(BC200-BB200,0)/Inputs!$B$10)*DCF!K$6</f>
        <v>7887.2665887810872</v>
      </c>
      <c r="CK200" s="15">
        <f ca="1">(BD200*DCF!L$10-DCF!L$5*MAX(BD200*DCF!L$10,0)-MAX(BD200-BC200,0)/Inputs!$B$10)*DCF!L$6</f>
        <v>8760.7060416612785</v>
      </c>
      <c r="CL200" s="15">
        <f ca="1">(BE200*DCF!M$10-DCF!M$5*MAX(BE200*DCF!M$10,0)-MAX(BE200-BD200,0)/Inputs!$B$10)*DCF!M$6</f>
        <v>10975.431250495983</v>
      </c>
      <c r="CM200" s="15">
        <f ca="1">(BF200*DCF!C$28-DCF!C$5*MAX(BF200*DCF!C$28,0)-MAX(BF200-Inputs!$B$13,0)/Inputs!$B$17)*DCF!C$6</f>
        <v>3786.7124376460224</v>
      </c>
      <c r="CN200" s="15">
        <f ca="1">(BG200*DCF!D$28-DCF!D$5*MAX(BG200*DCF!D$28,0)-MAX(BG200-BF200,0)/Inputs!$B$17)*DCF!D$6</f>
        <v>4682.2743535544787</v>
      </c>
      <c r="CO200" s="15">
        <f ca="1">(BH200*DCF!E$28-DCF!E$5*MAX(BH200*DCF!E$28,0)-MAX(BH200-BG200,0)/Inputs!$B$17)*DCF!E$6</f>
        <v>5052.5904372214609</v>
      </c>
      <c r="CP200" s="15">
        <f ca="1">(BI200*DCF!F$28-DCF!F$5*MAX(BI200*DCF!F$28,0)-MAX(BI200-BH200,0)/Inputs!$B$17)*DCF!F$6</f>
        <v>6259.4794160561542</v>
      </c>
      <c r="CQ200" s="15">
        <f ca="1">(BJ200*DCF!G$28-DCF!G$5*MAX(BJ200*DCF!G$28,0)-MAX(BJ200-BI200,0)/Inputs!$B$17)*DCF!G$6</f>
        <v>7742.7247639386787</v>
      </c>
      <c r="CR200" s="15">
        <f ca="1">(BK200*DCF!H$28-DCF!H$5*MAX(BK200*DCF!H$28,0)-MAX(BK200-BJ200,0)/Inputs!$B$17)*DCF!H$6</f>
        <v>8963.641585086436</v>
      </c>
      <c r="CS200" s="15">
        <f ca="1">(BL200*DCF!I$28-DCF!I$5*MAX(BL200*DCF!I$28,0)-MAX(BL200-BK200,0)/Inputs!$B$17)*DCF!I$6</f>
        <v>11353.249568287431</v>
      </c>
      <c r="CT200" s="15">
        <f ca="1">(BM200*DCF!J$28-DCF!J$5*MAX(BM200*DCF!J$28,0)-MAX(BM200-BL200,0)/Inputs!$B$17)*DCF!J$6</f>
        <v>13968.201643758583</v>
      </c>
      <c r="CU200" s="15">
        <f ca="1">(BN200*DCF!K$28-DCF!K$5*MAX(BN200*DCF!K$28,0)-MAX(BN200-BM200,0)/Inputs!$B$17)*DCF!K$6</f>
        <v>18032.926035246095</v>
      </c>
      <c r="CV200" s="15">
        <f ca="1">(BO200*DCF!L$28-DCF!L$5*MAX(BO200*DCF!L$28,0)-MAX(BO200-BN200,0)/Inputs!$B$17)*DCF!L$6</f>
        <v>24142.338061038557</v>
      </c>
      <c r="CW200" s="15">
        <f ca="1">(BP200*DCF!M$28-DCF!M$5*MAX(BP200*DCF!M$28,0)-MAX(BP200-BO200,0)/Inputs!$B$17)*DCF!M$6</f>
        <v>29513.74596266908</v>
      </c>
      <c r="CX200" s="15">
        <f ca="1">(BQ200*DCF!C$46-DCF!C$5*MAX(BQ200*DCF!C$46,0)-MAX(BQ200-Inputs!$B$20,0)/Inputs!$B$24)*DCF!C$6</f>
        <v>-1849.4773083203045</v>
      </c>
      <c r="CY200" s="15">
        <f ca="1">(BR200*DCF!D$46-DCF!D$5*MAX(BR200*DCF!D$46,0)-MAX(BR200-BQ200,0)/Inputs!$B$24)*DCF!D$6</f>
        <v>-1472.282039747115</v>
      </c>
      <c r="CZ200" s="15">
        <f ca="1">(BS200*DCF!E$46-DCF!E$5*MAX(BS200*DCF!E$46,0)-MAX(BS200-BR200,0)/Inputs!$B$24)*DCF!E$6</f>
        <v>-2049.6548727242111</v>
      </c>
      <c r="DA200" s="15">
        <f ca="1">(BT200*DCF!F$46-DCF!F$5*MAX(BT200*DCF!F$46,0)-MAX(BT200-BS200,0)/Inputs!$B$24)*DCF!F$6</f>
        <v>-2340.2463802306538</v>
      </c>
      <c r="DB200" s="15">
        <f ca="1">(BU200*DCF!G$46-DCF!G$5*MAX(BU200*DCF!G$46,0)-MAX(BU200-BT200,0)/Inputs!$B$24)*DCF!G$6</f>
        <v>-702.51642884865828</v>
      </c>
      <c r="DC200" s="15">
        <f ca="1">(BV200*DCF!H$46-DCF!H$5*MAX(BV200*DCF!H$46,0)-MAX(BV200-BU200,0)/Inputs!$B$24)*DCF!H$6</f>
        <v>-2122.5547837046392</v>
      </c>
      <c r="DD200" s="15">
        <f ca="1">(BW200*DCF!I$46-DCF!I$5*MAX(BW200*DCF!I$46,0)-MAX(BW200-BV200,0)/Inputs!$B$24)*DCF!I$6</f>
        <v>-999.52110382489593</v>
      </c>
      <c r="DE200" s="15">
        <f ca="1">(BX200*DCF!J$46-DCF!J$5*MAX(BX200*DCF!J$46,0)-MAX(BX200-BW200,0)/Inputs!$B$24)*DCF!J$6</f>
        <v>-2611.7787381695616</v>
      </c>
      <c r="DF200" s="15">
        <f ca="1">(BY200*DCF!K$46-DCF!K$5*MAX(BY200*DCF!K$46,0)-MAX(BY200-BX200,0)/Inputs!$B$24)*DCF!K$6</f>
        <v>-829.41933266242336</v>
      </c>
      <c r="DG200" s="15">
        <f ca="1">(BZ200*DCF!L$46-DCF!L$5*MAX(BZ200*DCF!L$46,0)-MAX(BZ200-BY200,0)/Inputs!$B$24)*DCF!L$6</f>
        <v>-106.70274809445088</v>
      </c>
      <c r="DH200" s="15">
        <f ca="1">(CA200*DCF!M$46-DCF!M$5*MAX(CA200*DCF!M$46,0)-MAX(CA200-BZ200,0)/Inputs!$B$24)*DCF!M$6</f>
        <v>1229.1399858522102</v>
      </c>
      <c r="DI200" s="15">
        <f ca="1">SUM(CB200:CL200)+BE200*DCF!M$10*(1+Inputs!$B$30)*(1-Inputs!$B$33)*(1-Inputs!$B$30/Inputs!$B$31)/(Inputs!$B$29-Inputs!$B$30)*DCF!M$6</f>
        <v>304827.67436267826</v>
      </c>
      <c r="DJ200" s="15">
        <f ca="1">SUM(CM200:CW200)+BP200*DCF!M$28*(1+Inputs!$B$30)*(1-Inputs!$B$33)*(1-Inputs!$B$30/Inputs!$B$31)/(Inputs!$B$29-Inputs!$B$30)*DCF!M$6</f>
        <v>784400.77367918496</v>
      </c>
      <c r="DK200" s="15">
        <f ca="1">SUM(CX200:DH200)+CA200*DCF!M$46*(1+Inputs!$B$30)*(1-Inputs!$B$33)*(1-Inputs!$B$30/Inputs!$B$31)/(Inputs!$B$29-Inputs!$B$30)*DCF!M$6</f>
        <v>184632.6620016371</v>
      </c>
      <c r="DM200" s="15">
        <f ca="1">DI200+DJ200+DK200+Inputs!$B$34+Inputs!$B$36-Inputs!$B$35</f>
        <v>1350712.1100435003</v>
      </c>
    </row>
    <row r="201" spans="1:117" x14ac:dyDescent="0.75">
      <c r="A201" s="11">
        <v>188</v>
      </c>
      <c r="C201" s="23">
        <f t="shared" ca="1" si="108"/>
        <v>0.73618122507514228</v>
      </c>
      <c r="D201" s="23">
        <f t="shared" ca="1" si="108"/>
        <v>1.0600530832576549</v>
      </c>
      <c r="E201" s="23">
        <f t="shared" ca="1" si="108"/>
        <v>-1.0160620650758438</v>
      </c>
      <c r="F201" s="23">
        <f t="shared" ca="1" si="108"/>
        <v>-0.29308014273288141</v>
      </c>
      <c r="G201" s="23">
        <f t="shared" ca="1" si="108"/>
        <v>-4.6477057366151292E-2</v>
      </c>
      <c r="H201" s="23">
        <f t="shared" ca="1" si="108"/>
        <v>-1.8544514485406809</v>
      </c>
      <c r="I201" s="23">
        <f t="shared" ca="1" si="108"/>
        <v>1.373178349908702</v>
      </c>
      <c r="J201" s="23">
        <f t="shared" ca="1" si="108"/>
        <v>0.83617198882906207</v>
      </c>
      <c r="K201" s="23">
        <f t="shared" ca="1" si="108"/>
        <v>1.3325297778831173</v>
      </c>
      <c r="L201" s="23">
        <f t="shared" ca="1" si="108"/>
        <v>7.3372760061594183E-2</v>
      </c>
      <c r="M201" s="23">
        <f t="shared" ca="1" si="108"/>
        <v>2.4993305625566786</v>
      </c>
      <c r="N201" s="23">
        <f ca="1">SQRT(Inputs!$B$38)*C201+SQRT(1-Inputs!$B$38)*_xlfn.NORM.S.INV(RAND())</f>
        <v>2.1397584496942588</v>
      </c>
      <c r="O201" s="23">
        <f ca="1">SQRT(Inputs!$B$38)*D201+SQRT(1-Inputs!$B$38)*_xlfn.NORM.S.INV(RAND())</f>
        <v>0.39602511827072084</v>
      </c>
      <c r="P201" s="23">
        <f ca="1">SQRT(Inputs!$B$38)*E201+SQRT(1-Inputs!$B$38)*_xlfn.NORM.S.INV(RAND())</f>
        <v>0.8577024550398501</v>
      </c>
      <c r="Q201" s="23">
        <f ca="1">SQRT(Inputs!$B$38)*F201+SQRT(1-Inputs!$B$38)*_xlfn.NORM.S.INV(RAND())</f>
        <v>0.51090648527237725</v>
      </c>
      <c r="R201" s="23">
        <f ca="1">SQRT(Inputs!$B$38)*G201+SQRT(1-Inputs!$B$38)*_xlfn.NORM.S.INV(RAND())</f>
        <v>-1.6466421980838133</v>
      </c>
      <c r="S201" s="23">
        <f ca="1">SQRT(Inputs!$B$38)*H201+SQRT(1-Inputs!$B$38)*_xlfn.NORM.S.INV(RAND())</f>
        <v>-1.8098165607847876</v>
      </c>
      <c r="T201" s="23">
        <f ca="1">SQRT(Inputs!$B$38)*I201+SQRT(1-Inputs!$B$38)*_xlfn.NORM.S.INV(RAND())</f>
        <v>0.6880808355086605</v>
      </c>
      <c r="U201" s="23">
        <f ca="1">SQRT(Inputs!$B$38)*J201+SQRT(1-Inputs!$B$38)*_xlfn.NORM.S.INV(RAND())</f>
        <v>0.77648338151979623</v>
      </c>
      <c r="V201" s="23">
        <f ca="1">SQRT(Inputs!$B$38)*K201+SQRT(1-Inputs!$B$38)*_xlfn.NORM.S.INV(RAND())</f>
        <v>1.3589600076729589</v>
      </c>
      <c r="W201" s="23">
        <f ca="1">SQRT(Inputs!$B$38)*L201+SQRT(1-Inputs!$B$38)*_xlfn.NORM.S.INV(RAND())</f>
        <v>0.7294192481405356</v>
      </c>
      <c r="X201" s="23">
        <f ca="1">SQRT(Inputs!$B$38)*M201+SQRT(1-Inputs!$B$38)*_xlfn.NORM.S.INV(RAND())</f>
        <v>1.2278489733755109</v>
      </c>
      <c r="Y201" s="23">
        <f ca="1">SQRT(Inputs!$B$38)*C201+SQRT(1-Inputs!$B$38)*_xlfn.NORM.S.INV(RAND())</f>
        <v>0.27887071579950584</v>
      </c>
      <c r="Z201" s="23">
        <f ca="1">SQRT(Inputs!$B$38)*D201+SQRT(1-Inputs!$B$38)*_xlfn.NORM.S.INV(RAND())</f>
        <v>1.8350457671356746</v>
      </c>
      <c r="AA201" s="23">
        <f ca="1">SQRT(Inputs!$B$38)*E201+SQRT(1-Inputs!$B$38)*_xlfn.NORM.S.INV(RAND())</f>
        <v>-1.1836802256386081</v>
      </c>
      <c r="AB201" s="23">
        <f ca="1">SQRT(Inputs!$B$38)*F201+SQRT(1-Inputs!$B$38)*_xlfn.NORM.S.INV(RAND())</f>
        <v>0.54724392919830889</v>
      </c>
      <c r="AC201" s="23">
        <f ca="1">SQRT(Inputs!$B$38)*G201+SQRT(1-Inputs!$B$38)*_xlfn.NORM.S.INV(RAND())</f>
        <v>-1.7845408573628989</v>
      </c>
      <c r="AD201" s="23">
        <f ca="1">SQRT(Inputs!$B$38)*H201+SQRT(1-Inputs!$B$38)*_xlfn.NORM.S.INV(RAND())</f>
        <v>-0.51023572159497299</v>
      </c>
      <c r="AE201" s="23">
        <f ca="1">SQRT(Inputs!$B$38)*I201+SQRT(1-Inputs!$B$38)*_xlfn.NORM.S.INV(RAND())</f>
        <v>0.34334312553408186</v>
      </c>
      <c r="AF201" s="23">
        <f ca="1">SQRT(Inputs!$B$38)*J201+SQRT(1-Inputs!$B$38)*_xlfn.NORM.S.INV(RAND())</f>
        <v>1.5305898612291702</v>
      </c>
      <c r="AG201" s="23">
        <f ca="1">SQRT(Inputs!$B$38)*K201+SQRT(1-Inputs!$B$38)*_xlfn.NORM.S.INV(RAND())</f>
        <v>-0.15782259787498087</v>
      </c>
      <c r="AH201" s="23">
        <f ca="1">SQRT(Inputs!$B$38)*L201+SQRT(1-Inputs!$B$38)*_xlfn.NORM.S.INV(RAND())</f>
        <v>-0.27391884781893094</v>
      </c>
      <c r="AI201" s="23">
        <f ca="1">SQRT(Inputs!$B$38)*M201+SQRT(1-Inputs!$B$38)*_xlfn.NORM.S.INV(RAND())</f>
        <v>2.4252924379613354</v>
      </c>
      <c r="AJ201" s="23">
        <f ca="1">SQRT(Inputs!$B$38)*C201+SQRT(1-Inputs!$B$38)*_xlfn.NORM.S.INV(RAND())</f>
        <v>-0.36741981235482368</v>
      </c>
      <c r="AK201" s="23">
        <f ca="1">SQRT(Inputs!$B$38)*D201+SQRT(1-Inputs!$B$38)*_xlfn.NORM.S.INV(RAND())</f>
        <v>4.4382459156187548E-2</v>
      </c>
      <c r="AL201" s="23">
        <f ca="1">SQRT(Inputs!$B$38)*E201+SQRT(1-Inputs!$B$38)*_xlfn.NORM.S.INV(RAND())</f>
        <v>-0.8012576584067036</v>
      </c>
      <c r="AM201" s="23">
        <f ca="1">SQRT(Inputs!$B$38)*F201+SQRT(1-Inputs!$B$38)*_xlfn.NORM.S.INV(RAND())</f>
        <v>1.4923892539189785</v>
      </c>
      <c r="AN201" s="23">
        <f ca="1">SQRT(Inputs!$B$38)*G201+SQRT(1-Inputs!$B$38)*_xlfn.NORM.S.INV(RAND())</f>
        <v>-0.78586728598766875</v>
      </c>
      <c r="AO201" s="23">
        <f ca="1">SQRT(Inputs!$B$38)*H201+SQRT(1-Inputs!$B$38)*_xlfn.NORM.S.INV(RAND())</f>
        <v>-1.4010202035558736</v>
      </c>
      <c r="AP201" s="23">
        <f ca="1">SQRT(Inputs!$B$38)*I201+SQRT(1-Inputs!$B$38)*_xlfn.NORM.S.INV(RAND())</f>
        <v>0.70162578053850055</v>
      </c>
      <c r="AQ201" s="23">
        <f ca="1">SQRT(Inputs!$B$38)*J201+SQRT(1-Inputs!$B$38)*_xlfn.NORM.S.INV(RAND())</f>
        <v>0.70372128796985511</v>
      </c>
      <c r="AR201" s="23">
        <f ca="1">SQRT(Inputs!$B$38)*K201+SQRT(1-Inputs!$B$38)*_xlfn.NORM.S.INV(RAND())</f>
        <v>0.44036406216851059</v>
      </c>
      <c r="AS201" s="23">
        <f ca="1">SQRT(Inputs!$B$38)*L201+SQRT(1-Inputs!$B$38)*_xlfn.NORM.S.INV(RAND())</f>
        <v>-0.31640291412068816</v>
      </c>
      <c r="AT201" s="23">
        <f ca="1">SQRT(Inputs!$B$38)*M201+SQRT(1-Inputs!$B$38)*_xlfn.NORM.S.INV(RAND())</f>
        <v>1.9921365183630537</v>
      </c>
      <c r="AU201" s="15">
        <f ca="1">Inputs!$B$6*EXP($B$8-0.5*C$5^2+C$5*N201)</f>
        <v>7016.2326740903527</v>
      </c>
      <c r="AV201" s="15">
        <f t="shared" ca="1" si="73"/>
        <v>9052.4701639623872</v>
      </c>
      <c r="AW201" s="15">
        <f t="shared" ca="1" si="74"/>
        <v>12391.629382282914</v>
      </c>
      <c r="AX201" s="15">
        <f t="shared" ca="1" si="75"/>
        <v>16126.085763884819</v>
      </c>
      <c r="AY201" s="15">
        <f t="shared" ca="1" si="76"/>
        <v>16259.910710060905</v>
      </c>
      <c r="AZ201" s="15">
        <f t="shared" ca="1" si="77"/>
        <v>16293.000594128638</v>
      </c>
      <c r="BA201" s="15">
        <f t="shared" ca="1" si="78"/>
        <v>21427.286856892606</v>
      </c>
      <c r="BB201" s="15">
        <f t="shared" ca="1" si="79"/>
        <v>28355.865368781058</v>
      </c>
      <c r="BC201" s="15">
        <f t="shared" ca="1" si="80"/>
        <v>39596.757590938993</v>
      </c>
      <c r="BD201" s="15">
        <f t="shared" ca="1" si="81"/>
        <v>51934.858826447678</v>
      </c>
      <c r="BE201" s="15">
        <f t="shared" ca="1" si="82"/>
        <v>71169.714216313805</v>
      </c>
      <c r="BF201" s="15">
        <f ca="1">Inputs!$B$13*EXP($B$9-0.5*C$6^2+C$6*Y201)</f>
        <v>14617.207454631431</v>
      </c>
      <c r="BG201" s="15">
        <f t="shared" ca="1" si="83"/>
        <v>24806.998784677955</v>
      </c>
      <c r="BH201" s="15">
        <f t="shared" ca="1" si="84"/>
        <v>24906.829323060647</v>
      </c>
      <c r="BI201" s="15">
        <f t="shared" ca="1" si="85"/>
        <v>33169.162494345328</v>
      </c>
      <c r="BJ201" s="15">
        <f t="shared" ca="1" si="86"/>
        <v>31440.306467323211</v>
      </c>
      <c r="BK201" s="15">
        <f t="shared" ca="1" si="87"/>
        <v>35997.543838930556</v>
      </c>
      <c r="BL201" s="15">
        <f t="shared" ca="1" si="88"/>
        <v>46230.547568557893</v>
      </c>
      <c r="BM201" s="15">
        <f t="shared" ca="1" si="89"/>
        <v>68728.137484517094</v>
      </c>
      <c r="BN201" s="15">
        <f t="shared" ca="1" si="90"/>
        <v>82943.382147336233</v>
      </c>
      <c r="BO201" s="15">
        <f t="shared" ca="1" si="91"/>
        <v>98855.048138563725</v>
      </c>
      <c r="BP201" s="15">
        <f t="shared" ca="1" si="92"/>
        <v>160149.23595081115</v>
      </c>
      <c r="BQ201" s="15">
        <f ca="1">Inputs!$B$20*EXP($B$10-0.5*C$7^2+C$7*AJ201)</f>
        <v>3765.4070135036054</v>
      </c>
      <c r="BR201" s="15">
        <f t="shared" ca="1" si="93"/>
        <v>5181.6962307669219</v>
      </c>
      <c r="BS201" s="15">
        <f t="shared" ca="1" si="94"/>
        <v>5637.1365060320513</v>
      </c>
      <c r="BT201" s="15">
        <f t="shared" ca="1" si="95"/>
        <v>11496.917895911625</v>
      </c>
      <c r="BU201" s="15">
        <f t="shared" ca="1" si="96"/>
        <v>13174.170558564692</v>
      </c>
      <c r="BV201" s="15">
        <f t="shared" ca="1" si="97"/>
        <v>13367.690565003852</v>
      </c>
      <c r="BW201" s="15">
        <f t="shared" ca="1" si="98"/>
        <v>21640.175355981097</v>
      </c>
      <c r="BX201" s="15">
        <f t="shared" ca="1" si="99"/>
        <v>34853.186995863434</v>
      </c>
      <c r="BY201" s="15">
        <f t="shared" ca="1" si="100"/>
        <v>53128.026207222894</v>
      </c>
      <c r="BZ201" s="15">
        <f t="shared" ca="1" si="101"/>
        <v>70333.741383641231</v>
      </c>
      <c r="CA201" s="15">
        <f t="shared" ca="1" si="102"/>
        <v>140762.93225301275</v>
      </c>
      <c r="CB201" s="15">
        <f ca="1">(AU201*DCF!C$10-DCF!C$5*MAX(AU201*DCF!C$10,0)-MAX(AU201-Inputs!$B$6,0)/Inputs!$B$10)*DCF!C$6</f>
        <v>1028.4289655849707</v>
      </c>
      <c r="CC201" s="15">
        <f ca="1">(AV201*DCF!D$10-DCF!D$5*MAX(AV201*DCF!D$10,0)-MAX(AV201-AU201,0)/Inputs!$B$10)*DCF!D$6</f>
        <v>1709.9950542092076</v>
      </c>
      <c r="CD201" s="15">
        <f ca="1">(AW201*DCF!E$10-DCF!E$5*MAX(AW201*DCF!E$10,0)-MAX(AW201-AV201,0)/Inputs!$B$10)*DCF!E$6</f>
        <v>2108.9130300811157</v>
      </c>
      <c r="CE201" s="15">
        <f ca="1">(AX201*DCF!F$10-DCF!F$5*MAX(AX201*DCF!F$10,0)-MAX(AX201-AW201,0)/Inputs!$B$10)*DCF!F$6</f>
        <v>2743.2510374047106</v>
      </c>
      <c r="CF201" s="15">
        <f ca="1">(AY201*DCF!G$10-DCF!G$5*MAX(AY201*DCF!G$10,0)-MAX(AY201-AX201,0)/Inputs!$B$10)*DCF!G$6</f>
        <v>3324.4660717075849</v>
      </c>
      <c r="CG201" s="15">
        <f ca="1">(AZ201*DCF!H$10-DCF!H$5*MAX(AZ201*DCF!H$10,0)-MAX(AZ201-AY201,0)/Inputs!$B$10)*DCF!H$6</f>
        <v>3157.4220498943218</v>
      </c>
      <c r="CH201" s="15">
        <f ca="1">(BA201*DCF!I$10-DCF!I$5*MAX(BA201*DCF!I$10,0)-MAX(BA201-AZ201,0)/Inputs!$B$10)*DCF!I$6</f>
        <v>3071.7808027248784</v>
      </c>
      <c r="CI201" s="15">
        <f ca="1">(BB201*DCF!J$10-DCF!J$5*MAX(BB201*DCF!J$10,0)-MAX(BB201-BA201,0)/Inputs!$B$10)*DCF!J$6</f>
        <v>3816.0203924204025</v>
      </c>
      <c r="CJ201" s="15">
        <f ca="1">(BC201*DCF!K$10-DCF!K$5*MAX(BC201*DCF!K$10,0)-MAX(BC201-BB201,0)/Inputs!$B$10)*DCF!K$6</f>
        <v>4800.8882512725004</v>
      </c>
      <c r="CK201" s="15">
        <f ca="1">(BD201*DCF!L$10-DCF!L$5*MAX(BD201*DCF!L$10,0)-MAX(BD201-BC201,0)/Inputs!$B$10)*DCF!L$6</f>
        <v>6237.248041579589</v>
      </c>
      <c r="CL201" s="15">
        <f ca="1">(BE201*DCF!M$10-DCF!M$5*MAX(BE201*DCF!M$10,0)-MAX(BE201-BD201,0)/Inputs!$B$10)*DCF!M$6</f>
        <v>7745.1581893547136</v>
      </c>
      <c r="CM201" s="15">
        <f ca="1">(BF201*DCF!C$28-DCF!C$5*MAX(BF201*DCF!C$28,0)-MAX(BF201-Inputs!$B$13,0)/Inputs!$B$17)*DCF!C$6</f>
        <v>3715.0695130745753</v>
      </c>
      <c r="CN201" s="15">
        <f ca="1">(BG201*DCF!D$28-DCF!D$5*MAX(BG201*DCF!D$28,0)-MAX(BG201-BF201,0)/Inputs!$B$17)*DCF!D$6</f>
        <v>5132.2835972119865</v>
      </c>
      <c r="CO201" s="15">
        <f ca="1">(BH201*DCF!E$28-DCF!E$5*MAX(BH201*DCF!E$28,0)-MAX(BH201-BG201,0)/Inputs!$B$17)*DCF!E$6</f>
        <v>7034.3823413688397</v>
      </c>
      <c r="CP201" s="15">
        <f ca="1">(BI201*DCF!F$28-DCF!F$5*MAX(BI201*DCF!F$28,0)-MAX(BI201-BH201,0)/Inputs!$B$17)*DCF!F$6</f>
        <v>7500.2655628965622</v>
      </c>
      <c r="CQ201" s="15">
        <f ca="1">(BJ201*DCF!G$28-DCF!G$5*MAX(BJ201*DCF!G$28,0)-MAX(BJ201-BI201,0)/Inputs!$B$17)*DCF!G$6</f>
        <v>8157.4260498648146</v>
      </c>
      <c r="CR201" s="15">
        <f ca="1">(BK201*DCF!H$28-DCF!H$5*MAX(BK201*DCF!H$28,0)-MAX(BK201-BJ201,0)/Inputs!$B$17)*DCF!H$6</f>
        <v>8194.5229471989041</v>
      </c>
      <c r="CS201" s="15">
        <f ca="1">(BL201*DCF!I$28-DCF!I$5*MAX(BL201*DCF!I$28,0)-MAX(BL201-BK201,0)/Inputs!$B$17)*DCF!I$6</f>
        <v>9402.5039167195246</v>
      </c>
      <c r="CT201" s="15">
        <f ca="1">(BM201*DCF!J$28-DCF!J$5*MAX(BM201*DCF!J$28,0)-MAX(BM201-BL201,0)/Inputs!$B$17)*DCF!J$6</f>
        <v>12349.083579503727</v>
      </c>
      <c r="CU201" s="15">
        <f ca="1">(BN201*DCF!K$28-DCF!K$5*MAX(BN201*DCF!K$28,0)-MAX(BN201-BM201,0)/Inputs!$B$17)*DCF!K$6</f>
        <v>15775.073472705739</v>
      </c>
      <c r="CV201" s="15">
        <f ca="1">(BO201*DCF!L$28-DCF!L$5*MAX(BO201*DCF!L$28,0)-MAX(BO201-BN201,0)/Inputs!$B$17)*DCF!L$6</f>
        <v>17923.225519223692</v>
      </c>
      <c r="CW201" s="15">
        <f ca="1">(BP201*DCF!M$28-DCF!M$5*MAX(BP201*DCF!M$28,0)-MAX(BP201-BO201,0)/Inputs!$B$17)*DCF!M$6</f>
        <v>23725.20647733954</v>
      </c>
      <c r="CX201" s="15">
        <f ca="1">(BQ201*DCF!C$46-DCF!C$5*MAX(BQ201*DCF!C$46,0)-MAX(BQ201-Inputs!$B$20,0)/Inputs!$B$24)*DCF!C$6</f>
        <v>-1130.3050901872555</v>
      </c>
      <c r="CY201" s="15">
        <f ca="1">(BR201*DCF!D$46-DCF!D$5*MAX(BR201*DCF!D$46,0)-MAX(BR201-BQ201,0)/Inputs!$B$24)*DCF!D$6</f>
        <v>-1488.7135606121255</v>
      </c>
      <c r="CZ201" s="15">
        <f ca="1">(BS201*DCF!E$46-DCF!E$5*MAX(BS201*DCF!E$46,0)-MAX(BS201-BR201,0)/Inputs!$B$24)*DCF!E$6</f>
        <v>-846.12322526637433</v>
      </c>
      <c r="DA201" s="15">
        <f ca="1">(BT201*DCF!F$46-DCF!F$5*MAX(BT201*DCF!F$46,0)-MAX(BT201-BS201,0)/Inputs!$B$24)*DCF!F$6</f>
        <v>-2971.0098961158142</v>
      </c>
      <c r="DB201" s="15">
        <f ca="1">(BU201*DCF!G$46-DCF!G$5*MAX(BU201*DCF!G$46,0)-MAX(BU201-BT201,0)/Inputs!$B$24)*DCF!G$6</f>
        <v>-1007.3477258574834</v>
      </c>
      <c r="DC201" s="15">
        <f ca="1">(BV201*DCF!H$46-DCF!H$5*MAX(BV201*DCF!H$46,0)-MAX(BV201-BU201,0)/Inputs!$B$24)*DCF!H$6</f>
        <v>-60.135156284216826</v>
      </c>
      <c r="DD201" s="15">
        <f ca="1">(BW201*DCF!I$46-DCF!I$5*MAX(BW201*DCF!I$46,0)-MAX(BW201-BV201,0)/Inputs!$B$24)*DCF!I$6</f>
        <v>-1874.9221209380355</v>
      </c>
      <c r="DE201" s="15">
        <f ca="1">(BX201*DCF!J$46-DCF!J$5*MAX(BX201*DCF!J$46,0)-MAX(BX201-BW201,0)/Inputs!$B$24)*DCF!J$6</f>
        <v>-2041.8800312922772</v>
      </c>
      <c r="DF201" s="15">
        <f ca="1">(BY201*DCF!K$46-DCF!K$5*MAX(BY201*DCF!K$46,0)-MAX(BY201-BX201,0)/Inputs!$B$24)*DCF!K$6</f>
        <v>-1441.998806941647</v>
      </c>
      <c r="DG201" s="15">
        <f ca="1">(BZ201*DCF!L$46-DCF!L$5*MAX(BZ201*DCF!L$46,0)-MAX(BZ201-BY201,0)/Inputs!$B$24)*DCF!L$6</f>
        <v>968.13603804376669</v>
      </c>
      <c r="DH201" s="15">
        <f ca="1">(CA201*DCF!M$46-DCF!M$5*MAX(CA201*DCF!M$46,0)-MAX(CA201-BZ201,0)/Inputs!$B$24)*DCF!M$6</f>
        <v>-3688.3975931768546</v>
      </c>
      <c r="DI201" s="15">
        <f ca="1">SUM(CB201:CL201)+BE201*DCF!M$10*(1+Inputs!$B$30)*(1-Inputs!$B$33)*(1-Inputs!$B$30/Inputs!$B$31)/(Inputs!$B$29-Inputs!$B$30)*DCF!M$6</f>
        <v>237809.82767227627</v>
      </c>
      <c r="DJ201" s="15">
        <f ca="1">SUM(CM201:CW201)+BP201*DCF!M$28*(1+Inputs!$B$30)*(1-Inputs!$B$33)*(1-Inputs!$B$30/Inputs!$B$31)/(Inputs!$B$29-Inputs!$B$30)*DCF!M$6</f>
        <v>713172.29818445805</v>
      </c>
      <c r="DK201" s="15">
        <f ca="1">SUM(CX201:DH201)+CA201*DCF!M$46*(1+Inputs!$B$30)*(1-Inputs!$B$33)*(1-Inputs!$B$30/Inputs!$B$31)/(Inputs!$B$29-Inputs!$B$30)*DCF!M$6</f>
        <v>202053.47052982319</v>
      </c>
      <c r="DM201" s="15">
        <f ca="1">DI201+DJ201+DK201+Inputs!$B$34+Inputs!$B$36-Inputs!$B$35</f>
        <v>1229886.5963865574</v>
      </c>
    </row>
    <row r="202" spans="1:117" x14ac:dyDescent="0.75">
      <c r="A202" s="11">
        <v>189</v>
      </c>
      <c r="C202" s="23">
        <f t="shared" ca="1" si="108"/>
        <v>-0.99361135952697954</v>
      </c>
      <c r="D202" s="23">
        <f t="shared" ca="1" si="108"/>
        <v>0.87022706909452907</v>
      </c>
      <c r="E202" s="23">
        <f t="shared" ca="1" si="108"/>
        <v>-0.11305657068338831</v>
      </c>
      <c r="F202" s="23">
        <f t="shared" ca="1" si="108"/>
        <v>-0.32448274153130319</v>
      </c>
      <c r="G202" s="23">
        <f t="shared" ca="1" si="108"/>
        <v>0.55501346165263543</v>
      </c>
      <c r="H202" s="23">
        <f t="shared" ca="1" si="108"/>
        <v>0.70769180901866646</v>
      </c>
      <c r="I202" s="23">
        <f t="shared" ca="1" si="108"/>
        <v>-0.14885501369333912</v>
      </c>
      <c r="J202" s="23">
        <f t="shared" ca="1" si="108"/>
        <v>-2.0107470330560138</v>
      </c>
      <c r="K202" s="23">
        <f t="shared" ca="1" si="108"/>
        <v>0.69855844988432847</v>
      </c>
      <c r="L202" s="23">
        <f t="shared" ca="1" si="108"/>
        <v>1.3394941405294303</v>
      </c>
      <c r="M202" s="23">
        <f t="shared" ca="1" si="108"/>
        <v>1.84914099512629</v>
      </c>
      <c r="N202" s="23">
        <f ca="1">SQRT(Inputs!$B$38)*C202+SQRT(1-Inputs!$B$38)*_xlfn.NORM.S.INV(RAND())</f>
        <v>-0.31385091586179426</v>
      </c>
      <c r="O202" s="23">
        <f ca="1">SQRT(Inputs!$B$38)*D202+SQRT(1-Inputs!$B$38)*_xlfn.NORM.S.INV(RAND())</f>
        <v>0.6431932372854765</v>
      </c>
      <c r="P202" s="23">
        <f ca="1">SQRT(Inputs!$B$38)*E202+SQRT(1-Inputs!$B$38)*_xlfn.NORM.S.INV(RAND())</f>
        <v>-1.0497660113561436</v>
      </c>
      <c r="Q202" s="23">
        <f ca="1">SQRT(Inputs!$B$38)*F202+SQRT(1-Inputs!$B$38)*_xlfn.NORM.S.INV(RAND())</f>
        <v>3.1732832912678782E-2</v>
      </c>
      <c r="R202" s="23">
        <f ca="1">SQRT(Inputs!$B$38)*G202+SQRT(1-Inputs!$B$38)*_xlfn.NORM.S.INV(RAND())</f>
        <v>-4.8993647981044774E-2</v>
      </c>
      <c r="S202" s="23">
        <f ca="1">SQRT(Inputs!$B$38)*H202+SQRT(1-Inputs!$B$38)*_xlfn.NORM.S.INV(RAND())</f>
        <v>0.18951562140315328</v>
      </c>
      <c r="T202" s="23">
        <f ca="1">SQRT(Inputs!$B$38)*I202+SQRT(1-Inputs!$B$38)*_xlfn.NORM.S.INV(RAND())</f>
        <v>-1.2622681567002219</v>
      </c>
      <c r="U202" s="23">
        <f ca="1">SQRT(Inputs!$B$38)*J202+SQRT(1-Inputs!$B$38)*_xlfn.NORM.S.INV(RAND())</f>
        <v>-1.6674994221947594</v>
      </c>
      <c r="V202" s="23">
        <f ca="1">SQRT(Inputs!$B$38)*K202+SQRT(1-Inputs!$B$38)*_xlfn.NORM.S.INV(RAND())</f>
        <v>-2.0143832380566646</v>
      </c>
      <c r="W202" s="23">
        <f ca="1">SQRT(Inputs!$B$38)*L202+SQRT(1-Inputs!$B$38)*_xlfn.NORM.S.INV(RAND())</f>
        <v>0.13474617778121045</v>
      </c>
      <c r="X202" s="23">
        <f ca="1">SQRT(Inputs!$B$38)*M202+SQRT(1-Inputs!$B$38)*_xlfn.NORM.S.INV(RAND())</f>
        <v>0.85535345244693906</v>
      </c>
      <c r="Y202" s="23">
        <f ca="1">SQRT(Inputs!$B$38)*C202+SQRT(1-Inputs!$B$38)*_xlfn.NORM.S.INV(RAND())</f>
        <v>-0.27799551636105202</v>
      </c>
      <c r="Z202" s="23">
        <f ca="1">SQRT(Inputs!$B$38)*D202+SQRT(1-Inputs!$B$38)*_xlfn.NORM.S.INV(RAND())</f>
        <v>0.39704790254829792</v>
      </c>
      <c r="AA202" s="23">
        <f ca="1">SQRT(Inputs!$B$38)*E202+SQRT(1-Inputs!$B$38)*_xlfn.NORM.S.INV(RAND())</f>
        <v>0.70618360990403839</v>
      </c>
      <c r="AB202" s="23">
        <f ca="1">SQRT(Inputs!$B$38)*F202+SQRT(1-Inputs!$B$38)*_xlfn.NORM.S.INV(RAND())</f>
        <v>1.479260400150249</v>
      </c>
      <c r="AC202" s="23">
        <f ca="1">SQRT(Inputs!$B$38)*G202+SQRT(1-Inputs!$B$38)*_xlfn.NORM.S.INV(RAND())</f>
        <v>1.0976598428098305</v>
      </c>
      <c r="AD202" s="23">
        <f ca="1">SQRT(Inputs!$B$38)*H202+SQRT(1-Inputs!$B$38)*_xlfn.NORM.S.INV(RAND())</f>
        <v>-8.0930869191273958E-2</v>
      </c>
      <c r="AE202" s="23">
        <f ca="1">SQRT(Inputs!$B$38)*I202+SQRT(1-Inputs!$B$38)*_xlfn.NORM.S.INV(RAND())</f>
        <v>-0.95246758936782727</v>
      </c>
      <c r="AF202" s="23">
        <f ca="1">SQRT(Inputs!$B$38)*J202+SQRT(1-Inputs!$B$38)*_xlfn.NORM.S.INV(RAND())</f>
        <v>-1.1948439868555045</v>
      </c>
      <c r="AG202" s="23">
        <f ca="1">SQRT(Inputs!$B$38)*K202+SQRT(1-Inputs!$B$38)*_xlfn.NORM.S.INV(RAND())</f>
        <v>1.1147045446993353</v>
      </c>
      <c r="AH202" s="23">
        <f ca="1">SQRT(Inputs!$B$38)*L202+SQRT(1-Inputs!$B$38)*_xlfn.NORM.S.INV(RAND())</f>
        <v>1.2554037705768077</v>
      </c>
      <c r="AI202" s="23">
        <f ca="1">SQRT(Inputs!$B$38)*M202+SQRT(1-Inputs!$B$38)*_xlfn.NORM.S.INV(RAND())</f>
        <v>1.3748080830875173</v>
      </c>
      <c r="AJ202" s="23">
        <f ca="1">SQRT(Inputs!$B$38)*C202+SQRT(1-Inputs!$B$38)*_xlfn.NORM.S.INV(RAND())</f>
        <v>-0.70271251105772192</v>
      </c>
      <c r="AK202" s="23">
        <f ca="1">SQRT(Inputs!$B$38)*D202+SQRT(1-Inputs!$B$38)*_xlfn.NORM.S.INV(RAND())</f>
        <v>7.2997821040684141E-2</v>
      </c>
      <c r="AL202" s="23">
        <f ca="1">SQRT(Inputs!$B$38)*E202+SQRT(1-Inputs!$B$38)*_xlfn.NORM.S.INV(RAND())</f>
        <v>0.37867625544296429</v>
      </c>
      <c r="AM202" s="23">
        <f ca="1">SQRT(Inputs!$B$38)*F202+SQRT(1-Inputs!$B$38)*_xlfn.NORM.S.INV(RAND())</f>
        <v>0.11151779275591564</v>
      </c>
      <c r="AN202" s="23">
        <f ca="1">SQRT(Inputs!$B$38)*G202+SQRT(1-Inputs!$B$38)*_xlfn.NORM.S.INV(RAND())</f>
        <v>-0.90829709536964609</v>
      </c>
      <c r="AO202" s="23">
        <f ca="1">SQRT(Inputs!$B$38)*H202+SQRT(1-Inputs!$B$38)*_xlfn.NORM.S.INV(RAND())</f>
        <v>1.0096185968223548</v>
      </c>
      <c r="AP202" s="23">
        <f ca="1">SQRT(Inputs!$B$38)*I202+SQRT(1-Inputs!$B$38)*_xlfn.NORM.S.INV(RAND())</f>
        <v>-0.83050567628146366</v>
      </c>
      <c r="AQ202" s="23">
        <f ca="1">SQRT(Inputs!$B$38)*J202+SQRT(1-Inputs!$B$38)*_xlfn.NORM.S.INV(RAND())</f>
        <v>-0.9422335987297431</v>
      </c>
      <c r="AR202" s="23">
        <f ca="1">SQRT(Inputs!$B$38)*K202+SQRT(1-Inputs!$B$38)*_xlfn.NORM.S.INV(RAND())</f>
        <v>1.6565019193344128</v>
      </c>
      <c r="AS202" s="23">
        <f ca="1">SQRT(Inputs!$B$38)*L202+SQRT(1-Inputs!$B$38)*_xlfn.NORM.S.INV(RAND())</f>
        <v>0.39014821654050202</v>
      </c>
      <c r="AT202" s="23">
        <f ca="1">SQRT(Inputs!$B$38)*M202+SQRT(1-Inputs!$B$38)*_xlfn.NORM.S.INV(RAND())</f>
        <v>2.6745468020605179</v>
      </c>
      <c r="AU202" s="15">
        <f ca="1">Inputs!$B$6*EXP($B$8-0.5*C$5^2+C$5*N202)</f>
        <v>4716.4345597685733</v>
      </c>
      <c r="AV202" s="15">
        <f t="shared" ca="1" si="73"/>
        <v>6310.4437386893615</v>
      </c>
      <c r="AW202" s="15">
        <f t="shared" ca="1" si="74"/>
        <v>6678.5971563315697</v>
      </c>
      <c r="AX202" s="15">
        <f t="shared" ca="1" si="75"/>
        <v>8186.2867473099368</v>
      </c>
      <c r="AY202" s="15">
        <f t="shared" ca="1" si="76"/>
        <v>9947.39705211195</v>
      </c>
      <c r="AZ202" s="15">
        <f t="shared" ca="1" si="77"/>
        <v>12422.49830791332</v>
      </c>
      <c r="BA202" s="15">
        <f t="shared" ca="1" si="78"/>
        <v>13320.655388934818</v>
      </c>
      <c r="BB202" s="15">
        <f t="shared" ca="1" si="79"/>
        <v>13799.36787136585</v>
      </c>
      <c r="BC202" s="15">
        <f t="shared" ca="1" si="80"/>
        <v>13914.168979909069</v>
      </c>
      <c r="BD202" s="15">
        <f t="shared" ca="1" si="81"/>
        <v>17262.366480763467</v>
      </c>
      <c r="BE202" s="15">
        <f t="shared" ca="1" si="82"/>
        <v>22866.636384368481</v>
      </c>
      <c r="BF202" s="15">
        <f ca="1">Inputs!$B$13*EXP($B$9-0.5*C$6^2+C$6*Y202)</f>
        <v>13089.390062225708</v>
      </c>
      <c r="BG202" s="15">
        <f t="shared" ca="1" si="83"/>
        <v>17137.31648105854</v>
      </c>
      <c r="BH202" s="15">
        <f t="shared" ca="1" si="84"/>
        <v>23540.502419948854</v>
      </c>
      <c r="BI202" s="15">
        <f t="shared" ca="1" si="85"/>
        <v>36185.428105814564</v>
      </c>
      <c r="BJ202" s="15">
        <f t="shared" ca="1" si="86"/>
        <v>51965.652250925246</v>
      </c>
      <c r="BK202" s="15">
        <f t="shared" ca="1" si="87"/>
        <v>63079.128270419584</v>
      </c>
      <c r="BL202" s="15">
        <f t="shared" ca="1" si="88"/>
        <v>68487.673861149349</v>
      </c>
      <c r="BM202" s="15">
        <f t="shared" ca="1" si="89"/>
        <v>72573.339621043706</v>
      </c>
      <c r="BN202" s="15">
        <f t="shared" ca="1" si="90"/>
        <v>102012.1139963209</v>
      </c>
      <c r="BO202" s="15">
        <f t="shared" ca="1" si="91"/>
        <v>145235.53076119692</v>
      </c>
      <c r="BP202" s="15">
        <f t="shared" ca="1" si="92"/>
        <v>208886.73959918969</v>
      </c>
      <c r="BQ202" s="15">
        <f ca="1">Inputs!$B$20*EXP($B$10-0.5*C$7^2+C$7*AJ202)</f>
        <v>3343.216756296019</v>
      </c>
      <c r="BR202" s="15">
        <f t="shared" ca="1" si="93"/>
        <v>4642.7070476965309</v>
      </c>
      <c r="BS202" s="15">
        <f t="shared" ca="1" si="94"/>
        <v>7088.1319466032755</v>
      </c>
      <c r="BT202" s="15">
        <f t="shared" ca="1" si="95"/>
        <v>10063.122348733832</v>
      </c>
      <c r="BU202" s="15">
        <f t="shared" ca="1" si="96"/>
        <v>11194.608871139591</v>
      </c>
      <c r="BV202" s="15">
        <f t="shared" ca="1" si="97"/>
        <v>19552.990704547763</v>
      </c>
      <c r="BW202" s="15">
        <f t="shared" ca="1" si="98"/>
        <v>22886.900257119436</v>
      </c>
      <c r="BX202" s="15">
        <f t="shared" ca="1" si="99"/>
        <v>26501.103067261225</v>
      </c>
      <c r="BY202" s="15">
        <f t="shared" ca="1" si="100"/>
        <v>50979.500572271914</v>
      </c>
      <c r="BZ202" s="15">
        <f t="shared" ca="1" si="101"/>
        <v>76850.24463322309</v>
      </c>
      <c r="CA202" s="15">
        <f t="shared" ca="1" si="102"/>
        <v>173633.88909130025</v>
      </c>
      <c r="CB202" s="15">
        <f ca="1">(AU202*DCF!C$10-DCF!C$5*MAX(AU202*DCF!C$10,0)-MAX(AU202-Inputs!$B$6,0)/Inputs!$B$10)*DCF!C$6</f>
        <v>1044.8269360579934</v>
      </c>
      <c r="CC202" s="15">
        <f ca="1">(AV202*DCF!D$10-DCF!D$5*MAX(AV202*DCF!D$10,0)-MAX(AV202-AU202,0)/Inputs!$B$10)*DCF!D$6</f>
        <v>1149.4704893565263</v>
      </c>
      <c r="CD202" s="15">
        <f ca="1">(AW202*DCF!E$10-DCF!E$5*MAX(AW202*DCF!E$10,0)-MAX(AW202-AV202,0)/Inputs!$B$10)*DCF!E$6</f>
        <v>1459.0583735743789</v>
      </c>
      <c r="CE202" s="15">
        <f ca="1">(AX202*DCF!F$10-DCF!F$5*MAX(AX202*DCF!F$10,0)-MAX(AX202-AW202,0)/Inputs!$B$10)*DCF!F$6</f>
        <v>1473.340526716157</v>
      </c>
      <c r="CF202" s="15">
        <f ca="1">(AY202*DCF!G$10-DCF!G$5*MAX(AY202*DCF!G$10,0)-MAX(AY202-AX202,0)/Inputs!$B$10)*DCF!G$6</f>
        <v>1711.0443464170053</v>
      </c>
      <c r="CG202" s="15">
        <f ca="1">(AZ202*DCF!H$10-DCF!H$5*MAX(AZ202*DCF!H$10,0)-MAX(AZ202-AY202,0)/Inputs!$B$10)*DCF!H$6</f>
        <v>1972.3383568903371</v>
      </c>
      <c r="CH202" s="15">
        <f ca="1">(BA202*DCF!I$10-DCF!I$5*MAX(BA202*DCF!I$10,0)-MAX(BA202-AZ202,0)/Inputs!$B$10)*DCF!I$6</f>
        <v>2285.8685706996739</v>
      </c>
      <c r="CI202" s="15">
        <f ca="1">(BB202*DCF!J$10-DCF!J$5*MAX(BB202*DCF!J$10,0)-MAX(BB202-BA202,0)/Inputs!$B$10)*DCF!J$6</f>
        <v>2295.4625575718178</v>
      </c>
      <c r="CJ202" s="15">
        <f ca="1">(BC202*DCF!K$10-DCF!K$5*MAX(BC202*DCF!K$10,0)-MAX(BC202-BB202,0)/Inputs!$B$10)*DCF!K$6</f>
        <v>2223.8873353250387</v>
      </c>
      <c r="CK202" s="15">
        <f ca="1">(BD202*DCF!L$10-DCF!L$5*MAX(BD202*DCF!L$10,0)-MAX(BD202-BC202,0)/Inputs!$B$10)*DCF!L$6</f>
        <v>2170.5169769918725</v>
      </c>
      <c r="CL202" s="15">
        <f ca="1">(BE202*DCF!M$10-DCF!M$5*MAX(BE202*DCF!M$10,0)-MAX(BE202-BD202,0)/Inputs!$B$10)*DCF!M$6</f>
        <v>2557.2882308845042</v>
      </c>
      <c r="CM202" s="15">
        <f ca="1">(BF202*DCF!C$28-DCF!C$5*MAX(BF202*DCF!C$28,0)-MAX(BF202-Inputs!$B$13,0)/Inputs!$B$17)*DCF!C$6</f>
        <v>3601.6343279075058</v>
      </c>
      <c r="CN202" s="15">
        <f ca="1">(BG202*DCF!D$28-DCF!D$5*MAX(BG202*DCF!D$28,0)-MAX(BG202-BF202,0)/Inputs!$B$17)*DCF!D$6</f>
        <v>4183.7266544514341</v>
      </c>
      <c r="CO202" s="15">
        <f ca="1">(BH202*DCF!E$28-DCF!E$5*MAX(BH202*DCF!E$28,0)-MAX(BH202-BG202,0)/Inputs!$B$17)*DCF!E$6</f>
        <v>5405.1096478595473</v>
      </c>
      <c r="CP202" s="15">
        <f ca="1">(BI202*DCF!F$28-DCF!F$5*MAX(BI202*DCF!F$28,0)-MAX(BI202-BH202,0)/Inputs!$B$17)*DCF!F$6</f>
        <v>7521.1819859343432</v>
      </c>
      <c r="CQ202" s="15">
        <f ca="1">(BJ202*DCF!G$28-DCF!G$5*MAX(BJ202*DCF!G$28,0)-MAX(BJ202-BI202,0)/Inputs!$B$17)*DCF!G$6</f>
        <v>10828.804927142466</v>
      </c>
      <c r="CR202" s="15">
        <f ca="1">(BK202*DCF!H$28-DCF!H$5*MAX(BK202*DCF!H$28,0)-MAX(BK202-BJ202,0)/Inputs!$B$17)*DCF!H$6</f>
        <v>13873.442066320922</v>
      </c>
      <c r="CS202" s="15">
        <f ca="1">(BL202*DCF!I$28-DCF!I$5*MAX(BL202*DCF!I$28,0)-MAX(BL202-BK202,0)/Inputs!$B$17)*DCF!I$6</f>
        <v>15328.792408939646</v>
      </c>
      <c r="CT202" s="15">
        <f ca="1">(BM202*DCF!J$28-DCF!J$5*MAX(BM202*DCF!J$28,0)-MAX(BM202-BL202,0)/Inputs!$B$17)*DCF!J$6</f>
        <v>15648.153609854682</v>
      </c>
      <c r="CU202" s="15">
        <f ca="1">(BN202*DCF!K$28-DCF!K$5*MAX(BN202*DCF!K$28,0)-MAX(BN202-BM202,0)/Inputs!$B$17)*DCF!K$6</f>
        <v>17937.390300563373</v>
      </c>
      <c r="CV202" s="15">
        <f ca="1">(BO202*DCF!L$28-DCF!L$5*MAX(BO202*DCF!L$28,0)-MAX(BO202-BN202,0)/Inputs!$B$17)*DCF!L$6</f>
        <v>24086.735180918324</v>
      </c>
      <c r="CW202" s="15">
        <f ca="1">(BP202*DCF!M$28-DCF!M$5*MAX(BP202*DCF!M$28,0)-MAX(BP202-BO202,0)/Inputs!$B$17)*DCF!M$6</f>
        <v>32648.821066758323</v>
      </c>
      <c r="CX202" s="15">
        <f ca="1">(BQ202*DCF!C$46-DCF!C$5*MAX(BQ202*DCF!C$46,0)-MAX(BQ202-Inputs!$B$20,0)/Inputs!$B$24)*DCF!C$6</f>
        <v>-837.79451937368515</v>
      </c>
      <c r="CY202" s="15">
        <f ca="1">(BR202*DCF!D$46-DCF!D$5*MAX(BR202*DCF!D$46,0)-MAX(BR202-BQ202,0)/Inputs!$B$24)*DCF!D$6</f>
        <v>-1346.8835443056921</v>
      </c>
      <c r="CZ202" s="15">
        <f ca="1">(BS202*DCF!E$46-DCF!E$5*MAX(BS202*DCF!E$46,0)-MAX(BS202-BR202,0)/Inputs!$B$24)*DCF!E$6</f>
        <v>-1802.1031177158668</v>
      </c>
      <c r="DA202" s="15">
        <f ca="1">(BT202*DCF!F$46-DCF!F$5*MAX(BT202*DCF!F$46,0)-MAX(BT202-BS202,0)/Inputs!$B$24)*DCF!F$6</f>
        <v>-1816.148245384192</v>
      </c>
      <c r="DB202" s="15">
        <f ca="1">(BU202*DCF!G$46-DCF!G$5*MAX(BU202*DCF!G$46,0)-MAX(BU202-BT202,0)/Inputs!$B$24)*DCF!G$6</f>
        <v>-757.17423527193591</v>
      </c>
      <c r="DC202" s="15">
        <f ca="1">(BV202*DCF!H$46-DCF!H$5*MAX(BV202*DCF!H$46,0)-MAX(BV202-BU202,0)/Inputs!$B$24)*DCF!H$6</f>
        <v>-2597.3159420764168</v>
      </c>
      <c r="DD202" s="15">
        <f ca="1">(BW202*DCF!I$46-DCF!I$5*MAX(BW202*DCF!I$46,0)-MAX(BW202-BV202,0)/Inputs!$B$24)*DCF!I$6</f>
        <v>-428.45462667513277</v>
      </c>
      <c r="DE202" s="15">
        <f ca="1">(BX202*DCF!J$46-DCF!J$5*MAX(BX202*DCF!J$46,0)-MAX(BX202-BW202,0)/Inputs!$B$24)*DCF!J$6</f>
        <v>153.22043029082329</v>
      </c>
      <c r="DF202" s="15">
        <f ca="1">(BY202*DCF!K$46-DCF!K$5*MAX(BY202*DCF!K$46,0)-MAX(BY202-BX202,0)/Inputs!$B$24)*DCF!K$6</f>
        <v>-3084.4362731632027</v>
      </c>
      <c r="DG202" s="15">
        <f ca="1">(BZ202*DCF!L$46-DCF!L$5*MAX(BZ202*DCF!L$46,0)-MAX(BZ202-BY202,0)/Inputs!$B$24)*DCF!L$6</f>
        <v>-542.33311763903691</v>
      </c>
      <c r="DH202" s="15">
        <f ca="1">(CA202*DCF!M$46-DCF!M$5*MAX(CA202*DCF!M$46,0)-MAX(CA202-BZ202,0)/Inputs!$B$24)*DCF!M$6</f>
        <v>-6621.0054960770012</v>
      </c>
      <c r="DI202" s="15">
        <f ca="1">SUM(CB202:CL202)+BE202*DCF!M$10*(1+Inputs!$B$30)*(1-Inputs!$B$33)*(1-Inputs!$B$30/Inputs!$B$31)/(Inputs!$B$29-Inputs!$B$30)*DCF!M$6</f>
        <v>83981.254138145145</v>
      </c>
      <c r="DJ202" s="15">
        <f ca="1">SUM(CM202:CW202)+BP202*DCF!M$28*(1+Inputs!$B$30)*(1-Inputs!$B$33)*(1-Inputs!$B$30/Inputs!$B$31)/(Inputs!$B$29-Inputs!$B$30)*DCF!M$6</f>
        <v>926176.53690427099</v>
      </c>
      <c r="DK202" s="15">
        <f ca="1">SUM(CX202:DH202)+CA202*DCF!M$46*(1+Inputs!$B$30)*(1-Inputs!$B$33)*(1-Inputs!$B$30/Inputs!$B$31)/(Inputs!$B$29-Inputs!$B$30)*DCF!M$6</f>
        <v>248778.13209681504</v>
      </c>
      <c r="DM202" s="15">
        <f ca="1">DI202+DJ202+DK202+Inputs!$B$34+Inputs!$B$36-Inputs!$B$35</f>
        <v>1335786.9231392313</v>
      </c>
    </row>
    <row r="203" spans="1:117" x14ac:dyDescent="0.75">
      <c r="A203" s="11">
        <v>190</v>
      </c>
      <c r="C203" s="23">
        <f t="shared" ca="1" si="108"/>
        <v>0.11499889293085511</v>
      </c>
      <c r="D203" s="23">
        <f t="shared" ca="1" si="108"/>
        <v>0.83128331965513158</v>
      </c>
      <c r="E203" s="23">
        <f t="shared" ca="1" si="108"/>
        <v>2.0985901440723658</v>
      </c>
      <c r="F203" s="23">
        <f t="shared" ca="1" si="108"/>
        <v>1.4935469260597296</v>
      </c>
      <c r="G203" s="23">
        <f t="shared" ca="1" si="108"/>
        <v>-2.1213602381598933</v>
      </c>
      <c r="H203" s="23">
        <f t="shared" ca="1" si="108"/>
        <v>0.94369601845195517</v>
      </c>
      <c r="I203" s="23">
        <f t="shared" ca="1" si="108"/>
        <v>-1.1142482094686055</v>
      </c>
      <c r="J203" s="23">
        <f t="shared" ca="1" si="108"/>
        <v>0.80030617417299676</v>
      </c>
      <c r="K203" s="23">
        <f t="shared" ca="1" si="108"/>
        <v>-0.38605820565555898</v>
      </c>
      <c r="L203" s="23">
        <f t="shared" ca="1" si="108"/>
        <v>2.3658737399106355E-2</v>
      </c>
      <c r="M203" s="23">
        <f t="shared" ca="1" si="108"/>
        <v>-1.6078508955028232</v>
      </c>
      <c r="N203" s="23">
        <f ca="1">SQRT(Inputs!$B$38)*C203+SQRT(1-Inputs!$B$38)*_xlfn.NORM.S.INV(RAND())</f>
        <v>0.23614712409225658</v>
      </c>
      <c r="O203" s="23">
        <f ca="1">SQRT(Inputs!$B$38)*D203+SQRT(1-Inputs!$B$38)*_xlfn.NORM.S.INV(RAND())</f>
        <v>0.6070077325695562</v>
      </c>
      <c r="P203" s="23">
        <f ca="1">SQRT(Inputs!$B$38)*E203+SQRT(1-Inputs!$B$38)*_xlfn.NORM.S.INV(RAND())</f>
        <v>0.70168957443415869</v>
      </c>
      <c r="Q203" s="23">
        <f ca="1">SQRT(Inputs!$B$38)*F203+SQRT(1-Inputs!$B$38)*_xlfn.NORM.S.INV(RAND())</f>
        <v>0.39795179608316311</v>
      </c>
      <c r="R203" s="23">
        <f ca="1">SQRT(Inputs!$B$38)*G203+SQRT(1-Inputs!$B$38)*_xlfn.NORM.S.INV(RAND())</f>
        <v>-1.7471386744715458</v>
      </c>
      <c r="S203" s="23">
        <f ca="1">SQRT(Inputs!$B$38)*H203+SQRT(1-Inputs!$B$38)*_xlfn.NORM.S.INV(RAND())</f>
        <v>-0.51249205346098414</v>
      </c>
      <c r="T203" s="23">
        <f ca="1">SQRT(Inputs!$B$38)*I203+SQRT(1-Inputs!$B$38)*_xlfn.NORM.S.INV(RAND())</f>
        <v>-1.4697339358119619</v>
      </c>
      <c r="U203" s="23">
        <f ca="1">SQRT(Inputs!$B$38)*J203+SQRT(1-Inputs!$B$38)*_xlfn.NORM.S.INV(RAND())</f>
        <v>0.8542291674318967</v>
      </c>
      <c r="V203" s="23">
        <f ca="1">SQRT(Inputs!$B$38)*K203+SQRT(1-Inputs!$B$38)*_xlfn.NORM.S.INV(RAND())</f>
        <v>0.70307288745050545</v>
      </c>
      <c r="W203" s="23">
        <f ca="1">SQRT(Inputs!$B$38)*L203+SQRT(1-Inputs!$B$38)*_xlfn.NORM.S.INV(RAND())</f>
        <v>0.6863011036435237</v>
      </c>
      <c r="X203" s="23">
        <f ca="1">SQRT(Inputs!$B$38)*M203+SQRT(1-Inputs!$B$38)*_xlfn.NORM.S.INV(RAND())</f>
        <v>8.3353879670528874E-2</v>
      </c>
      <c r="Y203" s="23">
        <f ca="1">SQRT(Inputs!$B$38)*C203+SQRT(1-Inputs!$B$38)*_xlfn.NORM.S.INV(RAND())</f>
        <v>-0.98861077580706991</v>
      </c>
      <c r="Z203" s="23">
        <f ca="1">SQRT(Inputs!$B$38)*D203+SQRT(1-Inputs!$B$38)*_xlfn.NORM.S.INV(RAND())</f>
        <v>3.9849310789679515E-2</v>
      </c>
      <c r="AA203" s="23">
        <f ca="1">SQRT(Inputs!$B$38)*E203+SQRT(1-Inputs!$B$38)*_xlfn.NORM.S.INV(RAND())</f>
        <v>0.41941718864221567</v>
      </c>
      <c r="AB203" s="23">
        <f ca="1">SQRT(Inputs!$B$38)*F203+SQRT(1-Inputs!$B$38)*_xlfn.NORM.S.INV(RAND())</f>
        <v>0.92066898365608807</v>
      </c>
      <c r="AC203" s="23">
        <f ca="1">SQRT(Inputs!$B$38)*G203+SQRT(1-Inputs!$B$38)*_xlfn.NORM.S.INV(RAND())</f>
        <v>-2.0562744740650807</v>
      </c>
      <c r="AD203" s="23">
        <f ca="1">SQRT(Inputs!$B$38)*H203+SQRT(1-Inputs!$B$38)*_xlfn.NORM.S.INV(RAND())</f>
        <v>0.35881622778755673</v>
      </c>
      <c r="AE203" s="23">
        <f ca="1">SQRT(Inputs!$B$38)*I203+SQRT(1-Inputs!$B$38)*_xlfn.NORM.S.INV(RAND())</f>
        <v>-1.7814855884889229</v>
      </c>
      <c r="AF203" s="23">
        <f ca="1">SQRT(Inputs!$B$38)*J203+SQRT(1-Inputs!$B$38)*_xlfn.NORM.S.INV(RAND())</f>
        <v>-0.45885388660619209</v>
      </c>
      <c r="AG203" s="23">
        <f ca="1">SQRT(Inputs!$B$38)*K203+SQRT(1-Inputs!$B$38)*_xlfn.NORM.S.INV(RAND())</f>
        <v>-1.0812040811649306</v>
      </c>
      <c r="AH203" s="23">
        <f ca="1">SQRT(Inputs!$B$38)*L203+SQRT(1-Inputs!$B$38)*_xlfn.NORM.S.INV(RAND())</f>
        <v>-0.11949122377487217</v>
      </c>
      <c r="AI203" s="23">
        <f ca="1">SQRT(Inputs!$B$38)*M203+SQRT(1-Inputs!$B$38)*_xlfn.NORM.S.INV(RAND())</f>
        <v>0.71022023387712885</v>
      </c>
      <c r="AJ203" s="23">
        <f ca="1">SQRT(Inputs!$B$38)*C203+SQRT(1-Inputs!$B$38)*_xlfn.NORM.S.INV(RAND())</f>
        <v>-1.3230019157122914</v>
      </c>
      <c r="AK203" s="23">
        <f ca="1">SQRT(Inputs!$B$38)*D203+SQRT(1-Inputs!$B$38)*_xlfn.NORM.S.INV(RAND())</f>
        <v>1.7368786294301299</v>
      </c>
      <c r="AL203" s="23">
        <f ca="1">SQRT(Inputs!$B$38)*E203+SQRT(1-Inputs!$B$38)*_xlfn.NORM.S.INV(RAND())</f>
        <v>0.19355607053766211</v>
      </c>
      <c r="AM203" s="23">
        <f ca="1">SQRT(Inputs!$B$38)*F203+SQRT(1-Inputs!$B$38)*_xlfn.NORM.S.INV(RAND())</f>
        <v>1.2934840159424001</v>
      </c>
      <c r="AN203" s="23">
        <f ca="1">SQRT(Inputs!$B$38)*G203+SQRT(1-Inputs!$B$38)*_xlfn.NORM.S.INV(RAND())</f>
        <v>-1.2920457055154506</v>
      </c>
      <c r="AO203" s="23">
        <f ca="1">SQRT(Inputs!$B$38)*H203+SQRT(1-Inputs!$B$38)*_xlfn.NORM.S.INV(RAND())</f>
        <v>3.0775778244807088</v>
      </c>
      <c r="AP203" s="23">
        <f ca="1">SQRT(Inputs!$B$38)*I203+SQRT(1-Inputs!$B$38)*_xlfn.NORM.S.INV(RAND())</f>
        <v>-2.5721327246726595</v>
      </c>
      <c r="AQ203" s="23">
        <f ca="1">SQRT(Inputs!$B$38)*J203+SQRT(1-Inputs!$B$38)*_xlfn.NORM.S.INV(RAND())</f>
        <v>0.26175421476772454</v>
      </c>
      <c r="AR203" s="23">
        <f ca="1">SQRT(Inputs!$B$38)*K203+SQRT(1-Inputs!$B$38)*_xlfn.NORM.S.INV(RAND())</f>
        <v>-3.0377736375240411E-2</v>
      </c>
      <c r="AS203" s="23">
        <f ca="1">SQRT(Inputs!$B$38)*L203+SQRT(1-Inputs!$B$38)*_xlfn.NORM.S.INV(RAND())</f>
        <v>-0.2386761035808094</v>
      </c>
      <c r="AT203" s="23">
        <f ca="1">SQRT(Inputs!$B$38)*M203+SQRT(1-Inputs!$B$38)*_xlfn.NORM.S.INV(RAND())</f>
        <v>-2.5984148608572792</v>
      </c>
      <c r="AU203" s="15">
        <f ca="1">Inputs!$B$6*EXP($B$8-0.5*C$5^2+C$5*N203)</f>
        <v>5155.5974008531994</v>
      </c>
      <c r="AV203" s="15">
        <f t="shared" ca="1" si="73"/>
        <v>6861.4270440229129</v>
      </c>
      <c r="AW203" s="15">
        <f t="shared" ca="1" si="74"/>
        <v>9196.8016164354431</v>
      </c>
      <c r="AX203" s="15">
        <f t="shared" ca="1" si="75"/>
        <v>11800.725545668811</v>
      </c>
      <c r="AY203" s="15">
        <f t="shared" ca="1" si="76"/>
        <v>11759.82025298018</v>
      </c>
      <c r="AZ203" s="15">
        <f t="shared" ca="1" si="77"/>
        <v>13593.371348180222</v>
      </c>
      <c r="BA203" s="15">
        <f t="shared" ca="1" si="78"/>
        <v>14263.097773935971</v>
      </c>
      <c r="BB203" s="15">
        <f t="shared" ca="1" si="79"/>
        <v>19022.712373468854</v>
      </c>
      <c r="BC203" s="15">
        <f t="shared" ca="1" si="80"/>
        <v>24934.048482222715</v>
      </c>
      <c r="BD203" s="15">
        <f t="shared" ca="1" si="81"/>
        <v>32571.714835322251</v>
      </c>
      <c r="BE203" s="15">
        <f t="shared" ca="1" si="82"/>
        <v>40216.623958471493</v>
      </c>
      <c r="BF203" s="15">
        <f ca="1">Inputs!$B$13*EXP($B$9-0.5*C$6^2+C$6*Y203)</f>
        <v>11369.384233877843</v>
      </c>
      <c r="BG203" s="15">
        <f t="shared" ca="1" si="83"/>
        <v>13956.260067036115</v>
      </c>
      <c r="BH203" s="15">
        <f t="shared" ca="1" si="84"/>
        <v>18280.408901798259</v>
      </c>
      <c r="BI203" s="15">
        <f t="shared" ca="1" si="85"/>
        <v>25784.818565941823</v>
      </c>
      <c r="BJ203" s="15">
        <f t="shared" ca="1" si="86"/>
        <v>23502.030355229217</v>
      </c>
      <c r="BK203" s="15">
        <f t="shared" ca="1" si="87"/>
        <v>30288.327725658233</v>
      </c>
      <c r="BL203" s="15">
        <f t="shared" ca="1" si="88"/>
        <v>29535.486100703929</v>
      </c>
      <c r="BM203" s="15">
        <f t="shared" ca="1" si="89"/>
        <v>34293.86845090436</v>
      </c>
      <c r="BN203" s="15">
        <f t="shared" ca="1" si="90"/>
        <v>37051.613574677343</v>
      </c>
      <c r="BO203" s="15">
        <f t="shared" ca="1" si="91"/>
        <v>44959.360870930206</v>
      </c>
      <c r="BP203" s="15">
        <f t="shared" ca="1" si="92"/>
        <v>59973.272686284748</v>
      </c>
      <c r="BQ203" s="15">
        <f ca="1">Inputs!$B$20*EXP($B$10-0.5*C$7^2+C$7*AJ203)</f>
        <v>2682.9784266221636</v>
      </c>
      <c r="BR203" s="15">
        <f t="shared" ca="1" si="93"/>
        <v>6319.9227456795834</v>
      </c>
      <c r="BS203" s="15">
        <f t="shared" ca="1" si="94"/>
        <v>9149.1789747592047</v>
      </c>
      <c r="BT203" s="15">
        <f t="shared" ca="1" si="95"/>
        <v>17711.030798296099</v>
      </c>
      <c r="BU203" s="15">
        <f t="shared" ca="1" si="96"/>
        <v>17955.327710762056</v>
      </c>
      <c r="BV203" s="15">
        <f t="shared" ca="1" si="97"/>
        <v>49973.408863298035</v>
      </c>
      <c r="BW203" s="15">
        <f t="shared" ca="1" si="98"/>
        <v>40459.98464046108</v>
      </c>
      <c r="BX203" s="15">
        <f t="shared" ca="1" si="99"/>
        <v>59638.629646901543</v>
      </c>
      <c r="BY203" s="15">
        <f t="shared" ca="1" si="100"/>
        <v>83079.582717326353</v>
      </c>
      <c r="BZ203" s="15">
        <f t="shared" ca="1" si="101"/>
        <v>111568.06463670878</v>
      </c>
      <c r="CA203" s="15">
        <f t="shared" ca="1" si="102"/>
        <v>98762.279206302177</v>
      </c>
      <c r="CB203" s="15">
        <f ca="1">(AU203*DCF!C$10-DCF!C$5*MAX(AU203*DCF!C$10,0)-MAX(AU203-Inputs!$B$6,0)/Inputs!$B$10)*DCF!C$6</f>
        <v>1041.6956267243138</v>
      </c>
      <c r="CC203" s="15">
        <f ca="1">(AV203*DCF!D$10-DCF!D$5*MAX(AV203*DCF!D$10,0)-MAX(AV203-AU203,0)/Inputs!$B$10)*DCF!D$6</f>
        <v>1256.5044435845621</v>
      </c>
      <c r="CD203" s="15">
        <f ca="1">(AW203*DCF!E$10-DCF!E$5*MAX(AW203*DCF!E$10,0)-MAX(AW203-AV203,0)/Inputs!$B$10)*DCF!E$6</f>
        <v>1597.3720269890621</v>
      </c>
      <c r="CE203" s="15">
        <f ca="1">(AX203*DCF!F$10-DCF!F$5*MAX(AX203*DCF!F$10,0)-MAX(AX203-AW203,0)/Inputs!$B$10)*DCF!F$6</f>
        <v>2034.2675691733245</v>
      </c>
      <c r="CF203" s="15">
        <f ca="1">(AY203*DCF!G$10-DCF!G$5*MAX(AY203*DCF!G$10,0)-MAX(AY203-AX203,0)/Inputs!$B$10)*DCF!G$6</f>
        <v>2422.9915831071016</v>
      </c>
      <c r="CG203" s="15">
        <f ca="1">(AZ203*DCF!H$10-DCF!H$5*MAX(AZ203*DCF!H$10,0)-MAX(AZ203-AY203,0)/Inputs!$B$10)*DCF!H$6</f>
        <v>2313.5829298264202</v>
      </c>
      <c r="CH203" s="15">
        <f ca="1">(BA203*DCF!I$10-DCF!I$5*MAX(BA203*DCF!I$10,0)-MAX(BA203-AZ203,0)/Inputs!$B$10)*DCF!I$6</f>
        <v>2495.4890449862287</v>
      </c>
      <c r="CI203" s="15">
        <f ca="1">(BB203*DCF!J$10-DCF!J$5*MAX(BB203*DCF!J$10,0)-MAX(BB203-BA203,0)/Inputs!$B$10)*DCF!J$6</f>
        <v>2543.1004217437862</v>
      </c>
      <c r="CJ203" s="15">
        <f ca="1">(BC203*DCF!K$10-DCF!K$5*MAX(BC203*DCF!K$10,0)-MAX(BC203-BB203,0)/Inputs!$B$10)*DCF!K$6</f>
        <v>3186.4842943590606</v>
      </c>
      <c r="CK203" s="15">
        <f ca="1">(BD203*DCF!L$10-DCF!L$5*MAX(BD203*DCF!L$10,0)-MAX(BD203-BC203,0)/Inputs!$B$10)*DCF!L$6</f>
        <v>3924.7600557760179</v>
      </c>
      <c r="CL203" s="15">
        <f ca="1">(BE203*DCF!M$10-DCF!M$5*MAX(BE203*DCF!M$10,0)-MAX(BE203-BD203,0)/Inputs!$B$10)*DCF!M$6</f>
        <v>4761.8197243220466</v>
      </c>
      <c r="CM203" s="15">
        <f ca="1">(BF203*DCF!C$28-DCF!C$5*MAX(BF203*DCF!C$28,0)-MAX(BF203-Inputs!$B$13,0)/Inputs!$B$17)*DCF!C$6</f>
        <v>3469.8615063024959</v>
      </c>
      <c r="CN203" s="15">
        <f ca="1">(BG203*DCF!D$28-DCF!D$5*MAX(BG203*DCF!D$28,0)-MAX(BG203-BF203,0)/Inputs!$B$17)*DCF!D$6</f>
        <v>3558.5412517830782</v>
      </c>
      <c r="CO203" s="15">
        <f ca="1">(BH203*DCF!E$28-DCF!E$5*MAX(BH203*DCF!E$28,0)-MAX(BH203-BG203,0)/Inputs!$B$17)*DCF!E$6</f>
        <v>4325.1070956921312</v>
      </c>
      <c r="CP203" s="15">
        <f ca="1">(BI203*DCF!F$28-DCF!F$5*MAX(BI203*DCF!F$28,0)-MAX(BI203-BH203,0)/Inputs!$B$17)*DCF!F$6</f>
        <v>5633.6026506928565</v>
      </c>
      <c r="CQ203" s="15">
        <f ca="1">(BJ203*DCF!G$28-DCF!G$5*MAX(BJ203*DCF!G$28,0)-MAX(BJ203-BI203,0)/Inputs!$B$17)*DCF!G$6</f>
        <v>6097.7800850547146</v>
      </c>
      <c r="CR203" s="15">
        <f ca="1">(BK203*DCF!H$28-DCF!H$5*MAX(BK203*DCF!H$28,0)-MAX(BK203-BJ203,0)/Inputs!$B$17)*DCF!H$6</f>
        <v>6436.2374456788111</v>
      </c>
      <c r="CS203" s="15">
        <f ca="1">(BL203*DCF!I$28-DCF!I$5*MAX(BL203*DCF!I$28,0)-MAX(BL203-BK203,0)/Inputs!$B$17)*DCF!I$6</f>
        <v>6945.3592587451831</v>
      </c>
      <c r="CT203" s="15">
        <f ca="1">(BM203*DCF!J$28-DCF!J$5*MAX(BM203*DCF!J$28,0)-MAX(BM203-BL203,0)/Inputs!$B$17)*DCF!J$6</f>
        <v>7019.4569896353287</v>
      </c>
      <c r="CU203" s="15">
        <f ca="1">(BN203*DCF!K$28-DCF!K$5*MAX(BN203*DCF!K$28,0)-MAX(BN203-BM203,0)/Inputs!$B$17)*DCF!K$6</f>
        <v>7486.8924978195491</v>
      </c>
      <c r="CV203" s="15">
        <f ca="1">(BO203*DCF!L$28-DCF!L$5*MAX(BO203*DCF!L$28,0)-MAX(BO203-BN203,0)/Inputs!$B$17)*DCF!L$6</f>
        <v>8075.5613924250811</v>
      </c>
      <c r="CW203" s="15">
        <f ca="1">(BP203*DCF!M$28-DCF!M$5*MAX(BP203*DCF!M$28,0)-MAX(BP203-BO203,0)/Inputs!$B$17)*DCF!M$6</f>
        <v>9714.6302991568409</v>
      </c>
      <c r="CX203" s="15">
        <f ca="1">(BQ203*DCF!C$46-DCF!C$5*MAX(BQ203*DCF!C$46,0)-MAX(BQ203-Inputs!$B$20,0)/Inputs!$B$24)*DCF!C$6</f>
        <v>-619.62550268410246</v>
      </c>
      <c r="CY203" s="15">
        <f ca="1">(BR203*DCF!D$46-DCF!D$5*MAX(BR203*DCF!D$46,0)-MAX(BR203-BQ203,0)/Inputs!$B$24)*DCF!D$6</f>
        <v>-2630.5173817468772</v>
      </c>
      <c r="CZ203" s="15">
        <f ca="1">(BS203*DCF!E$46-DCF!E$5*MAX(BS203*DCF!E$46,0)-MAX(BS203-BR203,0)/Inputs!$B$24)*DCF!E$6</f>
        <v>-2197.1212609921768</v>
      </c>
      <c r="DA203" s="15">
        <f ca="1">(BT203*DCF!F$46-DCF!F$5*MAX(BT203*DCF!F$46,0)-MAX(BT203-BS203,0)/Inputs!$B$24)*DCF!F$6</f>
        <v>-4407.4701501433092</v>
      </c>
      <c r="DB203" s="15">
        <f ca="1">(BU203*DCF!G$46-DCF!G$5*MAX(BU203*DCF!G$46,0)-MAX(BU203-BT203,0)/Inputs!$B$24)*DCF!G$6</f>
        <v>-686.1584034300389</v>
      </c>
      <c r="DC203" s="15">
        <f ca="1">(BV203*DCF!H$46-DCF!H$5*MAX(BV203*DCF!H$46,0)-MAX(BV203-BU203,0)/Inputs!$B$24)*DCF!H$6</f>
        <v>-9949.4225401125059</v>
      </c>
      <c r="DD203" s="15">
        <f ca="1">(BW203*DCF!I$46-DCF!I$5*MAX(BW203*DCF!I$46,0)-MAX(BW203-BV203,0)/Inputs!$B$24)*DCF!I$6</f>
        <v>934.43902643352465</v>
      </c>
      <c r="DE203" s="15">
        <f ca="1">(BX203*DCF!J$46-DCF!J$5*MAX(BX203*DCF!J$46,0)-MAX(BX203-BW203,0)/Inputs!$B$24)*DCF!J$6</f>
        <v>-2584.1877763294297</v>
      </c>
      <c r="DF203" s="15">
        <f ca="1">(BY203*DCF!K$46-DCF!K$5*MAX(BY203*DCF!K$46,0)-MAX(BY203-BX203,0)/Inputs!$B$24)*DCF!K$6</f>
        <v>-996.62632584823768</v>
      </c>
      <c r="DG203" s="15">
        <f ca="1">(BZ203*DCF!L$46-DCF!L$5*MAX(BZ203*DCF!L$46,0)-MAX(BZ203-BY203,0)/Inputs!$B$24)*DCF!L$6</f>
        <v>1265.1466559203961</v>
      </c>
      <c r="DH203" s="15">
        <f ca="1">(CA203*DCF!M$46-DCF!M$5*MAX(CA203*DCF!M$46,0)-MAX(CA203-BZ203,0)/Inputs!$B$24)*DCF!M$6</f>
        <v>7742.5749955136425</v>
      </c>
      <c r="DI203" s="15">
        <f ca="1">SUM(CB203:CL203)+BE203*DCF!M$10*(1+Inputs!$B$30)*(1-Inputs!$B$33)*(1-Inputs!$B$30/Inputs!$B$31)/(Inputs!$B$29-Inputs!$B$30)*DCF!M$6</f>
        <v>139501.46400681441</v>
      </c>
      <c r="DJ203" s="15">
        <f ca="1">SUM(CM203:CW203)+BP203*DCF!M$28*(1+Inputs!$B$30)*(1-Inputs!$B$33)*(1-Inputs!$B$30/Inputs!$B$31)/(Inputs!$B$29-Inputs!$B$30)*DCF!M$6</f>
        <v>291304.91174013243</v>
      </c>
      <c r="DK203" s="15">
        <f ca="1">SUM(CX203:DH203)+CA203*DCF!M$46*(1+Inputs!$B$30)*(1-Inputs!$B$33)*(1-Inputs!$B$30/Inputs!$B$31)/(Inputs!$B$29-Inputs!$B$30)*DCF!M$6</f>
        <v>138569.21412940227</v>
      </c>
      <c r="DM203" s="15">
        <f ca="1">DI203+DJ203+DK203+Inputs!$B$34+Inputs!$B$36-Inputs!$B$35</f>
        <v>646226.58987634908</v>
      </c>
    </row>
    <row r="204" spans="1:117" x14ac:dyDescent="0.75">
      <c r="A204" s="11">
        <v>191</v>
      </c>
      <c r="C204" s="23">
        <f t="shared" ref="C204:M213" ca="1" si="109">_xlfn.NORM.S.INV(RAND())</f>
        <v>1.6980512357730724</v>
      </c>
      <c r="D204" s="23">
        <f t="shared" ca="1" si="109"/>
        <v>-0.38937959326650956</v>
      </c>
      <c r="E204" s="23">
        <f t="shared" ca="1" si="109"/>
        <v>1.3237702043242325</v>
      </c>
      <c r="F204" s="23">
        <f t="shared" ca="1" si="109"/>
        <v>-0.56930713680632616</v>
      </c>
      <c r="G204" s="23">
        <f t="shared" ca="1" si="109"/>
        <v>0.64938619254515684</v>
      </c>
      <c r="H204" s="23">
        <f t="shared" ca="1" si="109"/>
        <v>-1.6257535486327908</v>
      </c>
      <c r="I204" s="23">
        <f t="shared" ca="1" si="109"/>
        <v>-0.73720680880498124</v>
      </c>
      <c r="J204" s="23">
        <f t="shared" ca="1" si="109"/>
        <v>8.4383261132877099E-2</v>
      </c>
      <c r="K204" s="23">
        <f t="shared" ca="1" si="109"/>
        <v>-1.5587739684070061</v>
      </c>
      <c r="L204" s="23">
        <f t="shared" ca="1" si="109"/>
        <v>-1.1959084591682856</v>
      </c>
      <c r="M204" s="23">
        <f t="shared" ca="1" si="109"/>
        <v>-0.27206449811820571</v>
      </c>
      <c r="N204" s="23">
        <f ca="1">SQRT(Inputs!$B$38)*C204+SQRT(1-Inputs!$B$38)*_xlfn.NORM.S.INV(RAND())</f>
        <v>0.13763507748587733</v>
      </c>
      <c r="O204" s="23">
        <f ca="1">SQRT(Inputs!$B$38)*D204+SQRT(1-Inputs!$B$38)*_xlfn.NORM.S.INV(RAND())</f>
        <v>1.7055283791069917</v>
      </c>
      <c r="P204" s="23">
        <f ca="1">SQRT(Inputs!$B$38)*E204+SQRT(1-Inputs!$B$38)*_xlfn.NORM.S.INV(RAND())</f>
        <v>0.22088455510222116</v>
      </c>
      <c r="Q204" s="23">
        <f ca="1">SQRT(Inputs!$B$38)*F204+SQRT(1-Inputs!$B$38)*_xlfn.NORM.S.INV(RAND())</f>
        <v>-0.90746154940981327</v>
      </c>
      <c r="R204" s="23">
        <f ca="1">SQRT(Inputs!$B$38)*G204+SQRT(1-Inputs!$B$38)*_xlfn.NORM.S.INV(RAND())</f>
        <v>6.2783515313985183E-2</v>
      </c>
      <c r="S204" s="23">
        <f ca="1">SQRT(Inputs!$B$38)*H204+SQRT(1-Inputs!$B$38)*_xlfn.NORM.S.INV(RAND())</f>
        <v>-0.73458771038405768</v>
      </c>
      <c r="T204" s="23">
        <f ca="1">SQRT(Inputs!$B$38)*I204+SQRT(1-Inputs!$B$38)*_xlfn.NORM.S.INV(RAND())</f>
        <v>-0.93274346523142715</v>
      </c>
      <c r="U204" s="23">
        <f ca="1">SQRT(Inputs!$B$38)*J204+SQRT(1-Inputs!$B$38)*_xlfn.NORM.S.INV(RAND())</f>
        <v>1.0127782967405632</v>
      </c>
      <c r="V204" s="23">
        <f ca="1">SQRT(Inputs!$B$38)*K204+SQRT(1-Inputs!$B$38)*_xlfn.NORM.S.INV(RAND())</f>
        <v>0.61957670947070254</v>
      </c>
      <c r="W204" s="23">
        <f ca="1">SQRT(Inputs!$B$38)*L204+SQRT(1-Inputs!$B$38)*_xlfn.NORM.S.INV(RAND())</f>
        <v>-0.14408824833030343</v>
      </c>
      <c r="X204" s="23">
        <f ca="1">SQRT(Inputs!$B$38)*M204+SQRT(1-Inputs!$B$38)*_xlfn.NORM.S.INV(RAND())</f>
        <v>-0.44126986128696749</v>
      </c>
      <c r="Y204" s="23">
        <f ca="1">SQRT(Inputs!$B$38)*C204+SQRT(1-Inputs!$B$38)*_xlfn.NORM.S.INV(RAND())</f>
        <v>0.84015668847567226</v>
      </c>
      <c r="Z204" s="23">
        <f ca="1">SQRT(Inputs!$B$38)*D204+SQRT(1-Inputs!$B$38)*_xlfn.NORM.S.INV(RAND())</f>
        <v>-2.0714051770548247E-2</v>
      </c>
      <c r="AA204" s="23">
        <f ca="1">SQRT(Inputs!$B$38)*E204+SQRT(1-Inputs!$B$38)*_xlfn.NORM.S.INV(RAND())</f>
        <v>1.4395120095512906</v>
      </c>
      <c r="AB204" s="23">
        <f ca="1">SQRT(Inputs!$B$38)*F204+SQRT(1-Inputs!$B$38)*_xlfn.NORM.S.INV(RAND())</f>
        <v>-0.91437574390769094</v>
      </c>
      <c r="AC204" s="23">
        <f ca="1">SQRT(Inputs!$B$38)*G204+SQRT(1-Inputs!$B$38)*_xlfn.NORM.S.INV(RAND())</f>
        <v>1.0910556588175746</v>
      </c>
      <c r="AD204" s="23">
        <f ca="1">SQRT(Inputs!$B$38)*H204+SQRT(1-Inputs!$B$38)*_xlfn.NORM.S.INV(RAND())</f>
        <v>-1.5973882022323336</v>
      </c>
      <c r="AE204" s="23">
        <f ca="1">SQRT(Inputs!$B$38)*I204+SQRT(1-Inputs!$B$38)*_xlfn.NORM.S.INV(RAND())</f>
        <v>-1.0382803188170038</v>
      </c>
      <c r="AF204" s="23">
        <f ca="1">SQRT(Inputs!$B$38)*J204+SQRT(1-Inputs!$B$38)*_xlfn.NORM.S.INV(RAND())</f>
        <v>0.54464624279978346</v>
      </c>
      <c r="AG204" s="23">
        <f ca="1">SQRT(Inputs!$B$38)*K204+SQRT(1-Inputs!$B$38)*_xlfn.NORM.S.INV(RAND())</f>
        <v>5.953659741835382E-2</v>
      </c>
      <c r="AH204" s="23">
        <f ca="1">SQRT(Inputs!$B$38)*L204+SQRT(1-Inputs!$B$38)*_xlfn.NORM.S.INV(RAND())</f>
        <v>-0.44181128322869134</v>
      </c>
      <c r="AI204" s="23">
        <f ca="1">SQRT(Inputs!$B$38)*M204+SQRT(1-Inputs!$B$38)*_xlfn.NORM.S.INV(RAND())</f>
        <v>0.87714537848227914</v>
      </c>
      <c r="AJ204" s="23">
        <f ca="1">SQRT(Inputs!$B$38)*C204+SQRT(1-Inputs!$B$38)*_xlfn.NORM.S.INV(RAND())</f>
        <v>-0.6204536311949499</v>
      </c>
      <c r="AK204" s="23">
        <f ca="1">SQRT(Inputs!$B$38)*D204+SQRT(1-Inputs!$B$38)*_xlfn.NORM.S.INV(RAND())</f>
        <v>0.11548252505660422</v>
      </c>
      <c r="AL204" s="23">
        <f ca="1">SQRT(Inputs!$B$38)*E204+SQRT(1-Inputs!$B$38)*_xlfn.NORM.S.INV(RAND())</f>
        <v>1.4918996115985377</v>
      </c>
      <c r="AM204" s="23">
        <f ca="1">SQRT(Inputs!$B$38)*F204+SQRT(1-Inputs!$B$38)*_xlfn.NORM.S.INV(RAND())</f>
        <v>0.21551207133552225</v>
      </c>
      <c r="AN204" s="23">
        <f ca="1">SQRT(Inputs!$B$38)*G204+SQRT(1-Inputs!$B$38)*_xlfn.NORM.S.INV(RAND())</f>
        <v>0.61395881497990645</v>
      </c>
      <c r="AO204" s="23">
        <f ca="1">SQRT(Inputs!$B$38)*H204+SQRT(1-Inputs!$B$38)*_xlfn.NORM.S.INV(RAND())</f>
        <v>1.1064891396144467</v>
      </c>
      <c r="AP204" s="23">
        <f ca="1">SQRT(Inputs!$B$38)*I204+SQRT(1-Inputs!$B$38)*_xlfn.NORM.S.INV(RAND())</f>
        <v>0.1524912191932456</v>
      </c>
      <c r="AQ204" s="23">
        <f ca="1">SQRT(Inputs!$B$38)*J204+SQRT(1-Inputs!$B$38)*_xlfn.NORM.S.INV(RAND())</f>
        <v>-0.4743471112661497</v>
      </c>
      <c r="AR204" s="23">
        <f ca="1">SQRT(Inputs!$B$38)*K204+SQRT(1-Inputs!$B$38)*_xlfn.NORM.S.INV(RAND())</f>
        <v>-0.75933345352914683</v>
      </c>
      <c r="AS204" s="23">
        <f ca="1">SQRT(Inputs!$B$38)*L204+SQRT(1-Inputs!$B$38)*_xlfn.NORM.S.INV(RAND())</f>
        <v>-1.0603195554326821</v>
      </c>
      <c r="AT204" s="23">
        <f ca="1">SQRT(Inputs!$B$38)*M204+SQRT(1-Inputs!$B$38)*_xlfn.NORM.S.INV(RAND())</f>
        <v>-0.59306988151633666</v>
      </c>
      <c r="AU204" s="15">
        <f ca="1">Inputs!$B$6*EXP($B$8-0.5*C$5^2+C$5*N204)</f>
        <v>5074.0359711937062</v>
      </c>
      <c r="AV204" s="15">
        <f t="shared" ca="1" si="73"/>
        <v>7936.6136261241136</v>
      </c>
      <c r="AW204" s="15">
        <f t="shared" ca="1" si="74"/>
        <v>9969.9490892464091</v>
      </c>
      <c r="AX204" s="15">
        <f t="shared" ca="1" si="75"/>
        <v>10867.662651804725</v>
      </c>
      <c r="AY204" s="15">
        <f t="shared" ca="1" si="76"/>
        <v>13379.134725666894</v>
      </c>
      <c r="AZ204" s="15">
        <f t="shared" ca="1" si="77"/>
        <v>15091.51934852406</v>
      </c>
      <c r="BA204" s="15">
        <f t="shared" ca="1" si="78"/>
        <v>16750.490922609159</v>
      </c>
      <c r="BB204" s="15">
        <f t="shared" ca="1" si="79"/>
        <v>22697.858378020446</v>
      </c>
      <c r="BC204" s="15">
        <f t="shared" ca="1" si="80"/>
        <v>29512.423895438613</v>
      </c>
      <c r="BD204" s="15">
        <f t="shared" ca="1" si="81"/>
        <v>35671.500620781328</v>
      </c>
      <c r="BE204" s="15">
        <f t="shared" ca="1" si="82"/>
        <v>41988.901980130911</v>
      </c>
      <c r="BF204" s="15">
        <f ca="1">Inputs!$B$13*EXP($B$9-0.5*C$6^2+C$6*Y204)</f>
        <v>16337.663314901212</v>
      </c>
      <c r="BG204" s="15">
        <f t="shared" ca="1" si="83"/>
        <v>19837.00489242734</v>
      </c>
      <c r="BH204" s="15">
        <f t="shared" ca="1" si="84"/>
        <v>30773.107486872235</v>
      </c>
      <c r="BI204" s="15">
        <f t="shared" ca="1" si="85"/>
        <v>32725.284622729152</v>
      </c>
      <c r="BJ204" s="15">
        <f t="shared" ca="1" si="86"/>
        <v>46951.845514533976</v>
      </c>
      <c r="BK204" s="15">
        <f t="shared" ca="1" si="87"/>
        <v>46361.713335205655</v>
      </c>
      <c r="BL204" s="15">
        <f t="shared" ca="1" si="88"/>
        <v>49780.194587355625</v>
      </c>
      <c r="BM204" s="15">
        <f t="shared" ca="1" si="89"/>
        <v>65474.03929225383</v>
      </c>
      <c r="BN204" s="15">
        <f t="shared" ca="1" si="90"/>
        <v>81101.437938342176</v>
      </c>
      <c r="BO204" s="15">
        <f t="shared" ca="1" si="91"/>
        <v>94791.640044038737</v>
      </c>
      <c r="BP204" s="15">
        <f t="shared" ca="1" si="92"/>
        <v>128860.86448463575</v>
      </c>
      <c r="BQ204" s="15">
        <f ca="1">Inputs!$B$20*EXP($B$10-0.5*C$7^2+C$7*AJ204)</f>
        <v>3442.1946404373598</v>
      </c>
      <c r="BR204" s="15">
        <f t="shared" ca="1" si="93"/>
        <v>4845.089437881762</v>
      </c>
      <c r="BS204" s="15">
        <f t="shared" ca="1" si="94"/>
        <v>10183.929191716286</v>
      </c>
      <c r="BT204" s="15">
        <f t="shared" ca="1" si="95"/>
        <v>14858.136401416723</v>
      </c>
      <c r="BU204" s="15">
        <f t="shared" ca="1" si="96"/>
        <v>23889.582695798104</v>
      </c>
      <c r="BV204" s="15">
        <f t="shared" ca="1" si="97"/>
        <v>42647.268480876788</v>
      </c>
      <c r="BW204" s="15">
        <f t="shared" ca="1" si="98"/>
        <v>61463.913329964118</v>
      </c>
      <c r="BX204" s="15">
        <f t="shared" ca="1" si="99"/>
        <v>78168.833173983177</v>
      </c>
      <c r="BY204" s="15">
        <f t="shared" ca="1" si="100"/>
        <v>94717.542807274673</v>
      </c>
      <c r="BZ204" s="15">
        <f t="shared" ca="1" si="101"/>
        <v>109364.81797545604</v>
      </c>
      <c r="CA204" s="15">
        <f t="shared" ca="1" si="102"/>
        <v>138258.00297025737</v>
      </c>
      <c r="CB204" s="15">
        <f ca="1">(AU204*DCF!C$10-DCF!C$5*MAX(AU204*DCF!C$10,0)-MAX(AU204-Inputs!$B$6,0)/Inputs!$B$10)*DCF!C$6</f>
        <v>1042.2771742553623</v>
      </c>
      <c r="CC204" s="15">
        <f ca="1">(AV204*DCF!D$10-DCF!D$5*MAX(AV204*DCF!D$10,0)-MAX(AV204-AU204,0)/Inputs!$B$10)*DCF!D$6</f>
        <v>1236.5311604000151</v>
      </c>
      <c r="CD204" s="15">
        <f ca="1">(AW204*DCF!E$10-DCF!E$5*MAX(AW204*DCF!E$10,0)-MAX(AW204-AV204,0)/Inputs!$B$10)*DCF!E$6</f>
        <v>1843.9111863474952</v>
      </c>
      <c r="CE204" s="15">
        <f ca="1">(AX204*DCF!F$10-DCF!F$5*MAX(AX204*DCF!F$10,0)-MAX(AX204-AW204,0)/Inputs!$B$10)*DCF!F$6</f>
        <v>2185.6015018383832</v>
      </c>
      <c r="CF204" s="15">
        <f ca="1">(AY204*DCF!G$10-DCF!G$5*MAX(AY204*DCF!G$10,0)-MAX(AY204-AX204,0)/Inputs!$B$10)*DCF!G$6</f>
        <v>2273.8865574092888</v>
      </c>
      <c r="CG204" s="15">
        <f ca="1">(AZ204*DCF!H$10-DCF!H$5*MAX(AZ204*DCF!H$10,0)-MAX(AZ204-AY204,0)/Inputs!$B$10)*DCF!H$6</f>
        <v>2625.9647180483989</v>
      </c>
      <c r="CH204" s="15">
        <f ca="1">(BA204*DCF!I$10-DCF!I$5*MAX(BA204*DCF!I$10,0)-MAX(BA204-AZ204,0)/Inputs!$B$10)*DCF!I$6</f>
        <v>2787.574168527713</v>
      </c>
      <c r="CI204" s="15">
        <f ca="1">(BB204*DCF!J$10-DCF!J$5*MAX(BB204*DCF!J$10,0)-MAX(BB204-BA204,0)/Inputs!$B$10)*DCF!J$6</f>
        <v>2993.7796309432397</v>
      </c>
      <c r="CJ204" s="15">
        <f ca="1">(BC204*DCF!K$10-DCF!K$5*MAX(BC204*DCF!K$10,0)-MAX(BC204-BB204,0)/Inputs!$B$10)*DCF!K$6</f>
        <v>3797.090839219597</v>
      </c>
      <c r="CK204" s="15">
        <f ca="1">(BD204*DCF!L$10-DCF!L$5*MAX(BD204*DCF!L$10,0)-MAX(BD204-BC204,0)/Inputs!$B$10)*DCF!L$6</f>
        <v>4583.4722769714317</v>
      </c>
      <c r="CL204" s="15">
        <f ca="1">(BE204*DCF!M$10-DCF!M$5*MAX(BE204*DCF!M$10,0)-MAX(BE204-BD204,0)/Inputs!$B$10)*DCF!M$6</f>
        <v>5170.4960625876247</v>
      </c>
      <c r="CM204" s="15">
        <f ca="1">(BF204*DCF!C$28-DCF!C$5*MAX(BF204*DCF!C$28,0)-MAX(BF204-Inputs!$B$13,0)/Inputs!$B$17)*DCF!C$6</f>
        <v>3842.8074417377452</v>
      </c>
      <c r="CN204" s="15">
        <f ca="1">(BG204*DCF!D$28-DCF!D$5*MAX(BG204*DCF!D$28,0)-MAX(BG204-BF204,0)/Inputs!$B$17)*DCF!D$6</f>
        <v>5095.885455760118</v>
      </c>
      <c r="CO204" s="15">
        <f ca="1">(BH204*DCF!E$28-DCF!E$5*MAX(BH204*DCF!E$28,0)-MAX(BH204-BG204,0)/Inputs!$B$17)*DCF!E$6</f>
        <v>6560.1367115863768</v>
      </c>
      <c r="CP204" s="15">
        <f ca="1">(BI204*DCF!F$28-DCF!F$5*MAX(BI204*DCF!F$28,0)-MAX(BI204-BH204,0)/Inputs!$B$17)*DCF!F$6</f>
        <v>8528.6280587529327</v>
      </c>
      <c r="CQ204" s="15">
        <f ca="1">(BJ204*DCF!G$28-DCF!G$5*MAX(BJ204*DCF!G$28,0)-MAX(BJ204-BI204,0)/Inputs!$B$17)*DCF!G$6</f>
        <v>9789.2455406308327</v>
      </c>
      <c r="CR204" s="15">
        <f ca="1">(BK204*DCF!H$28-DCF!H$5*MAX(BK204*DCF!H$28,0)-MAX(BK204-BJ204,0)/Inputs!$B$17)*DCF!H$6</f>
        <v>11465.763203977833</v>
      </c>
      <c r="CS204" s="15">
        <f ca="1">(BL204*DCF!I$28-DCF!I$5*MAX(BL204*DCF!I$28,0)-MAX(BL204-BK204,0)/Inputs!$B$17)*DCF!I$6</f>
        <v>11215.307083701977</v>
      </c>
      <c r="CT204" s="15">
        <f ca="1">(BM204*DCF!J$28-DCF!J$5*MAX(BM204*DCF!J$28,0)-MAX(BM204-BL204,0)/Inputs!$B$17)*DCF!J$6</f>
        <v>12525.270575304245</v>
      </c>
      <c r="CU204" s="15">
        <f ca="1">(BN204*DCF!K$28-DCF!K$5*MAX(BN204*DCF!K$28,0)-MAX(BN204-BM204,0)/Inputs!$B$17)*DCF!K$6</f>
        <v>15213.115686515637</v>
      </c>
      <c r="CV204" s="15">
        <f ca="1">(BO204*DCF!L$28-DCF!L$5*MAX(BO204*DCF!L$28,0)-MAX(BO204-BN204,0)/Inputs!$B$17)*DCF!L$6</f>
        <v>17363.852656850464</v>
      </c>
      <c r="CW204" s="15">
        <f ca="1">(BP204*DCF!M$28-DCF!M$5*MAX(BP204*DCF!M$28,0)-MAX(BP204-BO204,0)/Inputs!$B$17)*DCF!M$6</f>
        <v>20684.054953079671</v>
      </c>
      <c r="CX204" s="15">
        <f ca="1">(BQ204*DCF!C$46-DCF!C$5*MAX(BQ204*DCF!C$46,0)-MAX(BQ204-Inputs!$B$20,0)/Inputs!$B$24)*DCF!C$6</f>
        <v>-906.37042062634623</v>
      </c>
      <c r="CY204" s="15">
        <f ca="1">(BR204*DCF!D$46-DCF!D$5*MAX(BR204*DCF!D$46,0)-MAX(BR204-BQ204,0)/Inputs!$B$24)*DCF!D$6</f>
        <v>-1425.5473430855602</v>
      </c>
      <c r="CZ204" s="15">
        <f ca="1">(BS204*DCF!E$46-DCF!E$5*MAX(BS204*DCF!E$46,0)-MAX(BS204-BR204,0)/Inputs!$B$24)*DCF!E$6</f>
        <v>-3308.6910134993491</v>
      </c>
      <c r="DA204" s="15">
        <f ca="1">(BT204*DCF!F$46-DCF!F$5*MAX(BT204*DCF!F$46,0)-MAX(BT204-BS204,0)/Inputs!$B$24)*DCF!F$6</f>
        <v>-2784.0900410691393</v>
      </c>
      <c r="DB204" s="15">
        <f ca="1">(BU204*DCF!G$46-DCF!G$5*MAX(BU204*DCF!G$46,0)-MAX(BU204-BT204,0)/Inputs!$B$24)*DCF!G$6</f>
        <v>-3841.5984556736003</v>
      </c>
      <c r="DC204" s="15">
        <f ca="1">(BV204*DCF!H$46-DCF!H$5*MAX(BV204*DCF!H$46,0)-MAX(BV204-BU204,0)/Inputs!$B$24)*DCF!H$6</f>
        <v>-5828.835927465565</v>
      </c>
      <c r="DD204" s="15">
        <f ca="1">(BW204*DCF!I$46-DCF!I$5*MAX(BW204*DCF!I$46,0)-MAX(BW204-BV204,0)/Inputs!$B$24)*DCF!I$6</f>
        <v>-3981.9979039711379</v>
      </c>
      <c r="DE204" s="15">
        <f ca="1">(BX204*DCF!J$46-DCF!J$5*MAX(BX204*DCF!J$46,0)-MAX(BX204-BW204,0)/Inputs!$B$24)*DCF!J$6</f>
        <v>-1150.9054974288115</v>
      </c>
      <c r="DF204" s="15">
        <f ca="1">(BY204*DCF!K$46-DCF!K$5*MAX(BY204*DCF!K$46,0)-MAX(BY204-BX204,0)/Inputs!$B$24)*DCF!K$6</f>
        <v>1356.5887832747792</v>
      </c>
      <c r="DG204" s="15">
        <f ca="1">(BZ204*DCF!L$46-DCF!L$5*MAX(BZ204*DCF!L$46,0)-MAX(BZ204-BY204,0)/Inputs!$B$24)*DCF!L$6</f>
        <v>4245.1576359384908</v>
      </c>
      <c r="DH204" s="15">
        <f ca="1">(CA204*DCF!M$46-DCF!M$5*MAX(CA204*DCF!M$46,0)-MAX(CA204-BZ204,0)/Inputs!$B$24)*DCF!M$6</f>
        <v>4798.5852768735431</v>
      </c>
      <c r="DI204" s="15">
        <f ca="1">SUM(CB204:CL204)+BE204*DCF!M$10*(1+Inputs!$B$30)*(1-Inputs!$B$33)*(1-Inputs!$B$30/Inputs!$B$31)/(Inputs!$B$29-Inputs!$B$30)*DCF!M$6</f>
        <v>147396.25473299981</v>
      </c>
      <c r="DJ204" s="15">
        <f ca="1">SUM(CM204:CW204)+BP204*DCF!M$28*(1+Inputs!$B$30)*(1-Inputs!$B$33)*(1-Inputs!$B$30/Inputs!$B$31)/(Inputs!$B$29-Inputs!$B$30)*DCF!M$6</f>
        <v>600446.05386025365</v>
      </c>
      <c r="DK204" s="15">
        <f ca="1">SUM(CX204:DH204)+CA204*DCF!M$46*(1+Inputs!$B$30)*(1-Inputs!$B$33)*(1-Inputs!$B$30/Inputs!$B$31)/(Inputs!$B$29-Inputs!$B$30)*DCF!M$6</f>
        <v>200935.54539273612</v>
      </c>
      <c r="DM204" s="15">
        <f ca="1">DI204+DJ204+DK204+Inputs!$B$34+Inputs!$B$36-Inputs!$B$35</f>
        <v>1025628.8539859896</v>
      </c>
    </row>
    <row r="205" spans="1:117" x14ac:dyDescent="0.75">
      <c r="A205" s="11">
        <v>192</v>
      </c>
      <c r="C205" s="23">
        <f t="shared" ca="1" si="109"/>
        <v>-1.244862981173904</v>
      </c>
      <c r="D205" s="23">
        <f t="shared" ca="1" si="109"/>
        <v>-0.40781968404817315</v>
      </c>
      <c r="E205" s="23">
        <f t="shared" ca="1" si="109"/>
        <v>0.33609452560471487</v>
      </c>
      <c r="F205" s="23">
        <f t="shared" ca="1" si="109"/>
        <v>-0.38613642106414042</v>
      </c>
      <c r="G205" s="23">
        <f t="shared" ca="1" si="109"/>
        <v>2.2576584711730412</v>
      </c>
      <c r="H205" s="23">
        <f t="shared" ca="1" si="109"/>
        <v>0.55037877424318993</v>
      </c>
      <c r="I205" s="23">
        <f t="shared" ca="1" si="109"/>
        <v>0.4879817488595794</v>
      </c>
      <c r="J205" s="23">
        <f t="shared" ca="1" si="109"/>
        <v>0.11599190045061938</v>
      </c>
      <c r="K205" s="23">
        <f t="shared" ca="1" si="109"/>
        <v>0.53788241047512397</v>
      </c>
      <c r="L205" s="23">
        <f t="shared" ca="1" si="109"/>
        <v>-1.2290947674914749E-2</v>
      </c>
      <c r="M205" s="23">
        <f t="shared" ca="1" si="109"/>
        <v>-1.36755170642358</v>
      </c>
      <c r="N205" s="23">
        <f ca="1">SQRT(Inputs!$B$38)*C205+SQRT(1-Inputs!$B$38)*_xlfn.NORM.S.INV(RAND())</f>
        <v>-0.84795785675043267</v>
      </c>
      <c r="O205" s="23">
        <f ca="1">SQRT(Inputs!$B$38)*D205+SQRT(1-Inputs!$B$38)*_xlfn.NORM.S.INV(RAND())</f>
        <v>-1.3466587369827738</v>
      </c>
      <c r="P205" s="23">
        <f ca="1">SQRT(Inputs!$B$38)*E205+SQRT(1-Inputs!$B$38)*_xlfn.NORM.S.INV(RAND())</f>
        <v>1.2814609948664759</v>
      </c>
      <c r="Q205" s="23">
        <f ca="1">SQRT(Inputs!$B$38)*F205+SQRT(1-Inputs!$B$38)*_xlfn.NORM.S.INV(RAND())</f>
        <v>-0.31016682184178768</v>
      </c>
      <c r="R205" s="23">
        <f ca="1">SQRT(Inputs!$B$38)*G205+SQRT(1-Inputs!$B$38)*_xlfn.NORM.S.INV(RAND())</f>
        <v>2.0675364058870174</v>
      </c>
      <c r="S205" s="23">
        <f ca="1">SQRT(Inputs!$B$38)*H205+SQRT(1-Inputs!$B$38)*_xlfn.NORM.S.INV(RAND())</f>
        <v>-0.19254752537791614</v>
      </c>
      <c r="T205" s="23">
        <f ca="1">SQRT(Inputs!$B$38)*I205+SQRT(1-Inputs!$B$38)*_xlfn.NORM.S.INV(RAND())</f>
        <v>0.49961619389045719</v>
      </c>
      <c r="U205" s="23">
        <f ca="1">SQRT(Inputs!$B$38)*J205+SQRT(1-Inputs!$B$38)*_xlfn.NORM.S.INV(RAND())</f>
        <v>-2.0322637034142965</v>
      </c>
      <c r="V205" s="23">
        <f ca="1">SQRT(Inputs!$B$38)*K205+SQRT(1-Inputs!$B$38)*_xlfn.NORM.S.INV(RAND())</f>
        <v>0.17339837745997383</v>
      </c>
      <c r="W205" s="23">
        <f ca="1">SQRT(Inputs!$B$38)*L205+SQRT(1-Inputs!$B$38)*_xlfn.NORM.S.INV(RAND())</f>
        <v>1.8286334975489653</v>
      </c>
      <c r="X205" s="23">
        <f ca="1">SQRT(Inputs!$B$38)*M205+SQRT(1-Inputs!$B$38)*_xlfn.NORM.S.INV(RAND())</f>
        <v>-2.3688960988600321</v>
      </c>
      <c r="Y205" s="23">
        <f ca="1">SQRT(Inputs!$B$38)*C205+SQRT(1-Inputs!$B$38)*_xlfn.NORM.S.INV(RAND())</f>
        <v>-0.21440067065128476</v>
      </c>
      <c r="Z205" s="23">
        <f ca="1">SQRT(Inputs!$B$38)*D205+SQRT(1-Inputs!$B$38)*_xlfn.NORM.S.INV(RAND())</f>
        <v>1.9552779593178349</v>
      </c>
      <c r="AA205" s="23">
        <f ca="1">SQRT(Inputs!$B$38)*E205+SQRT(1-Inputs!$B$38)*_xlfn.NORM.S.INV(RAND())</f>
        <v>-0.85116596411808232</v>
      </c>
      <c r="AB205" s="23">
        <f ca="1">SQRT(Inputs!$B$38)*F205+SQRT(1-Inputs!$B$38)*_xlfn.NORM.S.INV(RAND())</f>
        <v>-0.40722795106890591</v>
      </c>
      <c r="AC205" s="23">
        <f ca="1">SQRT(Inputs!$B$38)*G205+SQRT(1-Inputs!$B$38)*_xlfn.NORM.S.INV(RAND())</f>
        <v>1.4662460647657594</v>
      </c>
      <c r="AD205" s="23">
        <f ca="1">SQRT(Inputs!$B$38)*H205+SQRT(1-Inputs!$B$38)*_xlfn.NORM.S.INV(RAND())</f>
        <v>0.31019755404252597</v>
      </c>
      <c r="AE205" s="23">
        <f ca="1">SQRT(Inputs!$B$38)*I205+SQRT(1-Inputs!$B$38)*_xlfn.NORM.S.INV(RAND())</f>
        <v>1.208447290738641</v>
      </c>
      <c r="AF205" s="23">
        <f ca="1">SQRT(Inputs!$B$38)*J205+SQRT(1-Inputs!$B$38)*_xlfn.NORM.S.INV(RAND())</f>
        <v>0.14517545976481472</v>
      </c>
      <c r="AG205" s="23">
        <f ca="1">SQRT(Inputs!$B$38)*K205+SQRT(1-Inputs!$B$38)*_xlfn.NORM.S.INV(RAND())</f>
        <v>-1.0642425397400734</v>
      </c>
      <c r="AH205" s="23">
        <f ca="1">SQRT(Inputs!$B$38)*L205+SQRT(1-Inputs!$B$38)*_xlfn.NORM.S.INV(RAND())</f>
        <v>-0.23051337956286619</v>
      </c>
      <c r="AI205" s="23">
        <f ca="1">SQRT(Inputs!$B$38)*M205+SQRT(1-Inputs!$B$38)*_xlfn.NORM.S.INV(RAND())</f>
        <v>-1.5673101373412379</v>
      </c>
      <c r="AJ205" s="23">
        <f ca="1">SQRT(Inputs!$B$38)*C205+SQRT(1-Inputs!$B$38)*_xlfn.NORM.S.INV(RAND())</f>
        <v>-0.67359896044924583</v>
      </c>
      <c r="AK205" s="23">
        <f ca="1">SQRT(Inputs!$B$38)*D205+SQRT(1-Inputs!$B$38)*_xlfn.NORM.S.INV(RAND())</f>
        <v>1.3926091805055413E-2</v>
      </c>
      <c r="AL205" s="23">
        <f ca="1">SQRT(Inputs!$B$38)*E205+SQRT(1-Inputs!$B$38)*_xlfn.NORM.S.INV(RAND())</f>
        <v>1.231065102711312</v>
      </c>
      <c r="AM205" s="23">
        <f ca="1">SQRT(Inputs!$B$38)*F205+SQRT(1-Inputs!$B$38)*_xlfn.NORM.S.INV(RAND())</f>
        <v>1.1896463032403348</v>
      </c>
      <c r="AN205" s="23">
        <f ca="1">SQRT(Inputs!$B$38)*G205+SQRT(1-Inputs!$B$38)*_xlfn.NORM.S.INV(RAND())</f>
        <v>3.0669323609178436</v>
      </c>
      <c r="AO205" s="23">
        <f ca="1">SQRT(Inputs!$B$38)*H205+SQRT(1-Inputs!$B$38)*_xlfn.NORM.S.INV(RAND())</f>
        <v>8.0794889596230629E-2</v>
      </c>
      <c r="AP205" s="23">
        <f ca="1">SQRT(Inputs!$B$38)*I205+SQRT(1-Inputs!$B$38)*_xlfn.NORM.S.INV(RAND())</f>
        <v>0.16952906787140337</v>
      </c>
      <c r="AQ205" s="23">
        <f ca="1">SQRT(Inputs!$B$38)*J205+SQRT(1-Inputs!$B$38)*_xlfn.NORM.S.INV(RAND())</f>
        <v>-0.33061612165655674</v>
      </c>
      <c r="AR205" s="23">
        <f ca="1">SQRT(Inputs!$B$38)*K205+SQRT(1-Inputs!$B$38)*_xlfn.NORM.S.INV(RAND())</f>
        <v>0.5502667727464079</v>
      </c>
      <c r="AS205" s="23">
        <f ca="1">SQRT(Inputs!$B$38)*L205+SQRT(1-Inputs!$B$38)*_xlfn.NORM.S.INV(RAND())</f>
        <v>0.18910893518769215</v>
      </c>
      <c r="AT205" s="23">
        <f ca="1">SQRT(Inputs!$B$38)*M205+SQRT(1-Inputs!$B$38)*_xlfn.NORM.S.INV(RAND())</f>
        <v>-1.6154660120800817</v>
      </c>
      <c r="AU205" s="15">
        <f ca="1">Inputs!$B$6*EXP($B$8-0.5*C$5^2+C$5*N205)</f>
        <v>4325.7934975716871</v>
      </c>
      <c r="AV205" s="15">
        <f t="shared" ca="1" si="73"/>
        <v>4319.6593261689259</v>
      </c>
      <c r="AW205" s="15">
        <f t="shared" ca="1" si="74"/>
        <v>6260.8572240609092</v>
      </c>
      <c r="AX205" s="15">
        <f t="shared" ca="1" si="75"/>
        <v>7353.3430446636685</v>
      </c>
      <c r="AY205" s="15">
        <f t="shared" ca="1" si="76"/>
        <v>11440.855300395218</v>
      </c>
      <c r="AZ205" s="15">
        <f t="shared" ca="1" si="77"/>
        <v>13698.912754982895</v>
      </c>
      <c r="BA205" s="15">
        <f t="shared" ca="1" si="78"/>
        <v>17663.871739456154</v>
      </c>
      <c r="BB205" s="15">
        <f t="shared" ca="1" si="79"/>
        <v>17642.005243143962</v>
      </c>
      <c r="BC205" s="15">
        <f t="shared" ca="1" si="80"/>
        <v>21971.670598208028</v>
      </c>
      <c r="BD205" s="15">
        <f t="shared" ca="1" si="81"/>
        <v>31938.439779756896</v>
      </c>
      <c r="BE205" s="15">
        <f t="shared" ca="1" si="82"/>
        <v>31541.20427749486</v>
      </c>
      <c r="BF205" s="15">
        <f ca="1">Inputs!$B$13*EXP($B$9-0.5*C$6^2+C$6*Y205)</f>
        <v>13255.459620744334</v>
      </c>
      <c r="BG205" s="15">
        <f t="shared" ca="1" si="83"/>
        <v>22989.335037725974</v>
      </c>
      <c r="BH205" s="15">
        <f t="shared" ca="1" si="84"/>
        <v>24390.569885344703</v>
      </c>
      <c r="BI205" s="15">
        <f t="shared" ca="1" si="85"/>
        <v>28043.681103688199</v>
      </c>
      <c r="BJ205" s="15">
        <f t="shared" ca="1" si="86"/>
        <v>42470.930718479096</v>
      </c>
      <c r="BK205" s="15">
        <f t="shared" ca="1" si="87"/>
        <v>54373.469999487737</v>
      </c>
      <c r="BL205" s="15">
        <f t="shared" ca="1" si="88"/>
        <v>78114.577238461119</v>
      </c>
      <c r="BM205" s="15">
        <f t="shared" ca="1" si="89"/>
        <v>97767.07948605789</v>
      </c>
      <c r="BN205" s="15">
        <f t="shared" ca="1" si="90"/>
        <v>105843.94973151216</v>
      </c>
      <c r="BO205" s="15">
        <f t="shared" ca="1" si="91"/>
        <v>126786.89483224052</v>
      </c>
      <c r="BP205" s="15">
        <f t="shared" ca="1" si="92"/>
        <v>130661.72835974852</v>
      </c>
      <c r="BQ205" s="15">
        <f ca="1">Inputs!$B$20*EXP($B$10-0.5*C$7^2+C$7*AJ205)</f>
        <v>3377.9179095218492</v>
      </c>
      <c r="BR205" s="15">
        <f t="shared" ca="1" si="93"/>
        <v>4603.7154477733584</v>
      </c>
      <c r="BS205" s="15">
        <f t="shared" ca="1" si="94"/>
        <v>8978.1734275485596</v>
      </c>
      <c r="BT205" s="15">
        <f t="shared" ca="1" si="95"/>
        <v>16912.956515610433</v>
      </c>
      <c r="BU205" s="15">
        <f t="shared" ca="1" si="96"/>
        <v>49230.853202446342</v>
      </c>
      <c r="BV205" s="15">
        <f t="shared" ca="1" si="97"/>
        <v>69752.539432872145</v>
      </c>
      <c r="BW205" s="15">
        <f t="shared" ca="1" si="98"/>
        <v>100891.62046574867</v>
      </c>
      <c r="BX205" s="15">
        <f t="shared" ca="1" si="99"/>
        <v>132063.38660759025</v>
      </c>
      <c r="BY205" s="15">
        <f t="shared" ca="1" si="100"/>
        <v>205586.96299278963</v>
      </c>
      <c r="BZ205" s="15">
        <f t="shared" ca="1" si="101"/>
        <v>298672.11121538456</v>
      </c>
      <c r="CA205" s="15">
        <f t="shared" ca="1" si="102"/>
        <v>314850.53458231024</v>
      </c>
      <c r="CB205" s="15">
        <f ca="1">(AU205*DCF!C$10-DCF!C$5*MAX(AU205*DCF!C$10,0)-MAX(AU205-Inputs!$B$6,0)/Inputs!$B$10)*DCF!C$6</f>
        <v>1047.6122764596414</v>
      </c>
      <c r="CC205" s="15">
        <f ca="1">(AV205*DCF!D$10-DCF!D$5*MAX(AV205*DCF!D$10,0)-MAX(AV205-AU205,0)/Inputs!$B$10)*DCF!D$6</f>
        <v>1052.8876960223515</v>
      </c>
      <c r="CD205" s="15">
        <f ca="1">(AW205*DCF!E$10-DCF!E$5*MAX(AW205*DCF!E$10,0)-MAX(AW205-AV205,0)/Inputs!$B$10)*DCF!E$6</f>
        <v>1008.2941137103472</v>
      </c>
      <c r="CE205" s="15">
        <f ca="1">(AX205*DCF!F$10-DCF!F$5*MAX(AX205*DCF!F$10,0)-MAX(AX205-AW205,0)/Inputs!$B$10)*DCF!F$6</f>
        <v>1377.9038543832862</v>
      </c>
      <c r="CF205" s="15">
        <f ca="1">(AY205*DCF!G$10-DCF!G$5*MAX(AY205*DCF!G$10,0)-MAX(AY205-AX205,0)/Inputs!$B$10)*DCF!G$6</f>
        <v>1571.5815992070134</v>
      </c>
      <c r="CG205" s="15">
        <f ca="1">(AZ205*DCF!H$10-DCF!H$5*MAX(AZ205*DCF!H$10,0)-MAX(AZ205-AY205,0)/Inputs!$B$10)*DCF!H$6</f>
        <v>2258.695155268053</v>
      </c>
      <c r="CH205" s="15">
        <f ca="1">(BA205*DCF!I$10-DCF!I$5*MAX(BA205*DCF!I$10,0)-MAX(BA205-AZ205,0)/Inputs!$B$10)*DCF!I$6</f>
        <v>2576.1527937348919</v>
      </c>
      <c r="CI205" s="15">
        <f ca="1">(BB205*DCF!J$10-DCF!J$5*MAX(BB205*DCF!J$10,0)-MAX(BB205-BA205,0)/Inputs!$B$10)*DCF!J$6</f>
        <v>3027.4090348979425</v>
      </c>
      <c r="CJ205" s="15">
        <f ca="1">(BC205*DCF!K$10-DCF!K$5*MAX(BC205*DCF!K$10,0)-MAX(BC205-BB205,0)/Inputs!$B$10)*DCF!K$6</f>
        <v>2930.998859159432</v>
      </c>
      <c r="CK205" s="15">
        <f ca="1">(BD205*DCF!L$10-DCF!L$5*MAX(BD205*DCF!L$10,0)-MAX(BD205-BC205,0)/Inputs!$B$10)*DCF!L$6</f>
        <v>3528.0594278770623</v>
      </c>
      <c r="CL205" s="15">
        <f ca="1">(BE205*DCF!M$10-DCF!M$5*MAX(BE205*DCF!M$10,0)-MAX(BE205-BD205,0)/Inputs!$B$10)*DCF!M$6</f>
        <v>4450.8718789584709</v>
      </c>
      <c r="CM205" s="15">
        <f ca="1">(BF205*DCF!C$28-DCF!C$5*MAX(BF205*DCF!C$28,0)-MAX(BF205-Inputs!$B$13,0)/Inputs!$B$17)*DCF!C$6</f>
        <v>3613.9644212909247</v>
      </c>
      <c r="CN205" s="15">
        <f ca="1">(BG205*DCF!D$28-DCF!D$5*MAX(BG205*DCF!D$28,0)-MAX(BG205-BF205,0)/Inputs!$B$17)*DCF!D$6</f>
        <v>4694.2074693121931</v>
      </c>
      <c r="CO205" s="15">
        <f ca="1">(BH205*DCF!E$28-DCF!E$5*MAX(BH205*DCF!E$28,0)-MAX(BH205-BG205,0)/Inputs!$B$17)*DCF!E$6</f>
        <v>6631.6796000597597</v>
      </c>
      <c r="CP205" s="15">
        <f ca="1">(BI205*DCF!F$28-DCF!F$5*MAX(BI205*DCF!F$28,0)-MAX(BI205-BH205,0)/Inputs!$B$17)*DCF!F$6</f>
        <v>6948.0140857770466</v>
      </c>
      <c r="CQ205" s="15">
        <f ca="1">(BJ205*DCF!G$28-DCF!G$5*MAX(BJ205*DCF!G$28,0)-MAX(BJ205-BI205,0)/Inputs!$B$17)*DCF!G$6</f>
        <v>8592.884339548049</v>
      </c>
      <c r="CR205" s="15">
        <f ca="1">(BK205*DCF!H$28-DCF!H$5*MAX(BK205*DCF!H$28,0)-MAX(BK205-BJ205,0)/Inputs!$B$17)*DCF!H$6</f>
        <v>11597.838441835711</v>
      </c>
      <c r="CS205" s="15">
        <f ca="1">(BL205*DCF!I$28-DCF!I$5*MAX(BL205*DCF!I$28,0)-MAX(BL205-BK205,0)/Inputs!$B$17)*DCF!I$6</f>
        <v>14961.303353920246</v>
      </c>
      <c r="CT205" s="15">
        <f ca="1">(BM205*DCF!J$28-DCF!J$5*MAX(BM205*DCF!J$28,0)-MAX(BM205-BL205,0)/Inputs!$B$17)*DCF!J$6</f>
        <v>19204.413738652609</v>
      </c>
      <c r="CU205" s="15">
        <f ca="1">(BN205*DCF!K$28-DCF!K$5*MAX(BN205*DCF!K$28,0)-MAX(BN205-BM205,0)/Inputs!$B$17)*DCF!K$6</f>
        <v>21363.158475908011</v>
      </c>
      <c r="CV205" s="15">
        <f ca="1">(BO205*DCF!L$28-DCF!L$5*MAX(BO205*DCF!L$28,0)-MAX(BO205-BN205,0)/Inputs!$B$17)*DCF!L$6</f>
        <v>22926.91759971729</v>
      </c>
      <c r="CW205" s="15">
        <f ca="1">(BP205*DCF!M$28-DCF!M$5*MAX(BP205*DCF!M$28,0)-MAX(BP205-BO205,0)/Inputs!$B$17)*DCF!M$6</f>
        <v>24179.050824870868</v>
      </c>
      <c r="CX205" s="15">
        <f ca="1">(BQ205*DCF!C$46-DCF!C$5*MAX(BQ205*DCF!C$46,0)-MAX(BQ205-Inputs!$B$20,0)/Inputs!$B$24)*DCF!C$6</f>
        <v>-861.83688881421415</v>
      </c>
      <c r="CY205" s="15">
        <f ca="1">(BR205*DCF!D$46-DCF!D$5*MAX(BR205*DCF!D$46,0)-MAX(BR205-BQ205,0)/Inputs!$B$24)*DCF!D$6</f>
        <v>-1308.7845014313809</v>
      </c>
      <c r="CZ205" s="15">
        <f ca="1">(BS205*DCF!E$46-DCF!E$5*MAX(BS205*DCF!E$46,0)-MAX(BS205-BR205,0)/Inputs!$B$24)*DCF!E$6</f>
        <v>-2785.9755486843537</v>
      </c>
      <c r="DA205" s="15">
        <f ca="1">(BT205*DCF!F$46-DCF!F$5*MAX(BT205*DCF!F$46,0)-MAX(BT205-BS205,0)/Inputs!$B$24)*DCF!F$6</f>
        <v>-4121.013785326265</v>
      </c>
      <c r="DB205" s="15">
        <f ca="1">(BU205*DCF!G$46-DCF!G$5*MAX(BU205*DCF!G$46,0)-MAX(BU205-BT205,0)/Inputs!$B$24)*DCF!G$6</f>
        <v>-12527.130555219717</v>
      </c>
      <c r="DC205" s="15">
        <f ca="1">(BV205*DCF!H$46-DCF!H$5*MAX(BV205*DCF!H$46,0)-MAX(BV205-BU205,0)/Inputs!$B$24)*DCF!H$6</f>
        <v>-6376.9882576471327</v>
      </c>
      <c r="DD205" s="15">
        <f ca="1">(BW205*DCF!I$46-DCF!I$5*MAX(BW205*DCF!I$46,0)-MAX(BW205-BV205,0)/Inputs!$B$24)*DCF!I$6</f>
        <v>-6608.6944548056599</v>
      </c>
      <c r="DE205" s="15">
        <f ca="1">(BX205*DCF!J$46-DCF!J$5*MAX(BX205*DCF!J$46,0)-MAX(BX205-BW205,0)/Inputs!$B$24)*DCF!J$6</f>
        <v>-2726.5493443287683</v>
      </c>
      <c r="DF205" s="15">
        <f ca="1">(BY205*DCF!K$46-DCF!K$5*MAX(BY205*DCF!K$46,0)-MAX(BY205-BX205,0)/Inputs!$B$24)*DCF!K$6</f>
        <v>-6267.5049005913224</v>
      </c>
      <c r="DG205" s="15">
        <f ca="1">(BZ205*DCF!L$46-DCF!L$5*MAX(BZ205*DCF!L$46,0)-MAX(BZ205-BY205,0)/Inputs!$B$24)*DCF!L$6</f>
        <v>-419.65560343146211</v>
      </c>
      <c r="DH205" s="15">
        <f ca="1">(CA205*DCF!M$46-DCF!M$5*MAX(CA205*DCF!M$46,0)-MAX(CA205-BZ205,0)/Inputs!$B$24)*DCF!M$6</f>
        <v>21300.846267899924</v>
      </c>
      <c r="DI205" s="15">
        <f ca="1">SUM(CB205:CL205)+BE205*DCF!M$10*(1+Inputs!$B$30)*(1-Inputs!$B$33)*(1-Inputs!$B$30/Inputs!$B$31)/(Inputs!$B$29-Inputs!$B$30)*DCF!M$6</f>
        <v>112610.05528319413</v>
      </c>
      <c r="DJ205" s="15">
        <f ca="1">SUM(CM205:CW205)+BP205*DCF!M$28*(1+Inputs!$B$30)*(1-Inputs!$B$33)*(1-Inputs!$B$30/Inputs!$B$31)/(Inputs!$B$29-Inputs!$B$30)*DCF!M$6</f>
        <v>629557.8561477795</v>
      </c>
      <c r="DK205" s="15">
        <f ca="1">SUM(CX205:DH205)+CA205*DCF!M$46*(1+Inputs!$B$30)*(1-Inputs!$B$33)*(1-Inputs!$B$30/Inputs!$B$31)/(Inputs!$B$29-Inputs!$B$30)*DCF!M$6</f>
        <v>464092.93532199023</v>
      </c>
      <c r="DM205" s="15">
        <f ca="1">DI205+DJ205+DK205+Inputs!$B$34+Inputs!$B$36-Inputs!$B$35</f>
        <v>1283111.846752964</v>
      </c>
    </row>
    <row r="206" spans="1:117" x14ac:dyDescent="0.75">
      <c r="A206" s="11">
        <v>193</v>
      </c>
      <c r="C206" s="23">
        <f t="shared" ca="1" si="109"/>
        <v>1.4781707290049697</v>
      </c>
      <c r="D206" s="23">
        <f t="shared" ca="1" si="109"/>
        <v>-1.8232787946947397</v>
      </c>
      <c r="E206" s="23">
        <f t="shared" ca="1" si="109"/>
        <v>-1.7152050664387455</v>
      </c>
      <c r="F206" s="23">
        <f t="shared" ca="1" si="109"/>
        <v>0.41031179727902978</v>
      </c>
      <c r="G206" s="23">
        <f t="shared" ca="1" si="109"/>
        <v>-1.8366945277260815</v>
      </c>
      <c r="H206" s="23">
        <f t="shared" ca="1" si="109"/>
        <v>-1.1872076514877601</v>
      </c>
      <c r="I206" s="23">
        <f t="shared" ca="1" si="109"/>
        <v>-2.031667153348784</v>
      </c>
      <c r="J206" s="23">
        <f t="shared" ca="1" si="109"/>
        <v>-1.5911505790730753</v>
      </c>
      <c r="K206" s="23">
        <f t="shared" ca="1" si="109"/>
        <v>2.3337435409715712</v>
      </c>
      <c r="L206" s="23">
        <f t="shared" ca="1" si="109"/>
        <v>-1.1806991082560618</v>
      </c>
      <c r="M206" s="23">
        <f t="shared" ca="1" si="109"/>
        <v>0.23632409950325378</v>
      </c>
      <c r="N206" s="23">
        <f ca="1">SQRT(Inputs!$B$38)*C206+SQRT(1-Inputs!$B$38)*_xlfn.NORM.S.INV(RAND())</f>
        <v>0.26694757263764612</v>
      </c>
      <c r="O206" s="23">
        <f ca="1">SQRT(Inputs!$B$38)*D206+SQRT(1-Inputs!$B$38)*_xlfn.NORM.S.INV(RAND())</f>
        <v>0.82264091994243149</v>
      </c>
      <c r="P206" s="23">
        <f ca="1">SQRT(Inputs!$B$38)*E206+SQRT(1-Inputs!$B$38)*_xlfn.NORM.S.INV(RAND())</f>
        <v>-0.63198357482894907</v>
      </c>
      <c r="Q206" s="23">
        <f ca="1">SQRT(Inputs!$B$38)*F206+SQRT(1-Inputs!$B$38)*_xlfn.NORM.S.INV(RAND())</f>
        <v>-0.11167191921028652</v>
      </c>
      <c r="R206" s="23">
        <f ca="1">SQRT(Inputs!$B$38)*G206+SQRT(1-Inputs!$B$38)*_xlfn.NORM.S.INV(RAND())</f>
        <v>-0.92670181989186085</v>
      </c>
      <c r="S206" s="23">
        <f ca="1">SQRT(Inputs!$B$38)*H206+SQRT(1-Inputs!$B$38)*_xlfn.NORM.S.INV(RAND())</f>
        <v>-0.43220614691872938</v>
      </c>
      <c r="T206" s="23">
        <f ca="1">SQRT(Inputs!$B$38)*I206+SQRT(1-Inputs!$B$38)*_xlfn.NORM.S.INV(RAND())</f>
        <v>-1.4542215406903563</v>
      </c>
      <c r="U206" s="23">
        <f ca="1">SQRT(Inputs!$B$38)*J206+SQRT(1-Inputs!$B$38)*_xlfn.NORM.S.INV(RAND())</f>
        <v>0.55037547052555236</v>
      </c>
      <c r="V206" s="23">
        <f ca="1">SQRT(Inputs!$B$38)*K206+SQRT(1-Inputs!$B$38)*_xlfn.NORM.S.INV(RAND())</f>
        <v>1.9108357396887068</v>
      </c>
      <c r="W206" s="23">
        <f ca="1">SQRT(Inputs!$B$38)*L206+SQRT(1-Inputs!$B$38)*_xlfn.NORM.S.INV(RAND())</f>
        <v>0.69394497729180127</v>
      </c>
      <c r="X206" s="23">
        <f ca="1">SQRT(Inputs!$B$38)*M206+SQRT(1-Inputs!$B$38)*_xlfn.NORM.S.INV(RAND())</f>
        <v>-0.35239940260016367</v>
      </c>
      <c r="Y206" s="23">
        <f ca="1">SQRT(Inputs!$B$38)*C206+SQRT(1-Inputs!$B$38)*_xlfn.NORM.S.INV(RAND())</f>
        <v>0.86062791656838755</v>
      </c>
      <c r="Z206" s="23">
        <f ca="1">SQRT(Inputs!$B$38)*D206+SQRT(1-Inputs!$B$38)*_xlfn.NORM.S.INV(RAND())</f>
        <v>-1.1140609388828795</v>
      </c>
      <c r="AA206" s="23">
        <f ca="1">SQRT(Inputs!$B$38)*E206+SQRT(1-Inputs!$B$38)*_xlfn.NORM.S.INV(RAND())</f>
        <v>-0.40648185031099249</v>
      </c>
      <c r="AB206" s="23">
        <f ca="1">SQRT(Inputs!$B$38)*F206+SQRT(1-Inputs!$B$38)*_xlfn.NORM.S.INV(RAND())</f>
        <v>1.2126785809970133</v>
      </c>
      <c r="AC206" s="23">
        <f ca="1">SQRT(Inputs!$B$38)*G206+SQRT(1-Inputs!$B$38)*_xlfn.NORM.S.INV(RAND())</f>
        <v>-0.40837889735900001</v>
      </c>
      <c r="AD206" s="23">
        <f ca="1">SQRT(Inputs!$B$38)*H206+SQRT(1-Inputs!$B$38)*_xlfn.NORM.S.INV(RAND())</f>
        <v>-0.36184727873616551</v>
      </c>
      <c r="AE206" s="23">
        <f ca="1">SQRT(Inputs!$B$38)*I206+SQRT(1-Inputs!$B$38)*_xlfn.NORM.S.INV(RAND())</f>
        <v>-1.4469890200974453</v>
      </c>
      <c r="AF206" s="23">
        <f ca="1">SQRT(Inputs!$B$38)*J206+SQRT(1-Inputs!$B$38)*_xlfn.NORM.S.INV(RAND())</f>
        <v>0.2703412728596013</v>
      </c>
      <c r="AG206" s="23">
        <f ca="1">SQRT(Inputs!$B$38)*K206+SQRT(1-Inputs!$B$38)*_xlfn.NORM.S.INV(RAND())</f>
        <v>2.5199383383454315</v>
      </c>
      <c r="AH206" s="23">
        <f ca="1">SQRT(Inputs!$B$38)*L206+SQRT(1-Inputs!$B$38)*_xlfn.NORM.S.INV(RAND())</f>
        <v>-0.70272474205832869</v>
      </c>
      <c r="AI206" s="23">
        <f ca="1">SQRT(Inputs!$B$38)*M206+SQRT(1-Inputs!$B$38)*_xlfn.NORM.S.INV(RAND())</f>
        <v>-7.5672975737059278E-2</v>
      </c>
      <c r="AJ206" s="23">
        <f ca="1">SQRT(Inputs!$B$38)*C206+SQRT(1-Inputs!$B$38)*_xlfn.NORM.S.INV(RAND())</f>
        <v>1.7041961959018768</v>
      </c>
      <c r="AK206" s="23">
        <f ca="1">SQRT(Inputs!$B$38)*D206+SQRT(1-Inputs!$B$38)*_xlfn.NORM.S.INV(RAND())</f>
        <v>-2.7234808081110007</v>
      </c>
      <c r="AL206" s="23">
        <f ca="1">SQRT(Inputs!$B$38)*E206+SQRT(1-Inputs!$B$38)*_xlfn.NORM.S.INV(RAND())</f>
        <v>-0.41794836429780258</v>
      </c>
      <c r="AM206" s="23">
        <f ca="1">SQRT(Inputs!$B$38)*F206+SQRT(1-Inputs!$B$38)*_xlfn.NORM.S.INV(RAND())</f>
        <v>1.3176496229495922</v>
      </c>
      <c r="AN206" s="23">
        <f ca="1">SQRT(Inputs!$B$38)*G206+SQRT(1-Inputs!$B$38)*_xlfn.NORM.S.INV(RAND())</f>
        <v>-1.7328457161047792</v>
      </c>
      <c r="AO206" s="23">
        <f ca="1">SQRT(Inputs!$B$38)*H206+SQRT(1-Inputs!$B$38)*_xlfn.NORM.S.INV(RAND())</f>
        <v>1.1059984668166045</v>
      </c>
      <c r="AP206" s="23">
        <f ca="1">SQRT(Inputs!$B$38)*I206+SQRT(1-Inputs!$B$38)*_xlfn.NORM.S.INV(RAND())</f>
        <v>-1.4678550184428849</v>
      </c>
      <c r="AQ206" s="23">
        <f ca="1">SQRT(Inputs!$B$38)*J206+SQRT(1-Inputs!$B$38)*_xlfn.NORM.S.INV(RAND())</f>
        <v>-0.47858081278801229</v>
      </c>
      <c r="AR206" s="23">
        <f ca="1">SQRT(Inputs!$B$38)*K206+SQRT(1-Inputs!$B$38)*_xlfn.NORM.S.INV(RAND())</f>
        <v>0.91376467250449678</v>
      </c>
      <c r="AS206" s="23">
        <f ca="1">SQRT(Inputs!$B$38)*L206+SQRT(1-Inputs!$B$38)*_xlfn.NORM.S.INV(RAND())</f>
        <v>-0.47442557630024368</v>
      </c>
      <c r="AT206" s="23">
        <f ca="1">SQRT(Inputs!$B$38)*M206+SQRT(1-Inputs!$B$38)*_xlfn.NORM.S.INV(RAND())</f>
        <v>1.0061725656686014</v>
      </c>
      <c r="AU206" s="15">
        <f ca="1">Inputs!$B$6*EXP($B$8-0.5*C$5^2+C$5*N206)</f>
        <v>5181.3661744261317</v>
      </c>
      <c r="AV206" s="15">
        <f t="shared" ref="AV206:AV269" ca="1" si="110">AU206*EXP($B$8-0.5*D$5^2+D$5*O206)</f>
        <v>7117.8533710751235</v>
      </c>
      <c r="AW206" s="15">
        <f t="shared" ref="AW206:AW269" ca="1" si="111">AV206*EXP($B$8-0.5*E$5^2+E$5*P206)</f>
        <v>7969.7978618378647</v>
      </c>
      <c r="AX206" s="15">
        <f t="shared" ref="AX206:AX269" ca="1" si="112">AW206*EXP($B$8-0.5*F$5^2+F$5*Q206)</f>
        <v>9595.5131263915009</v>
      </c>
      <c r="AY206" s="15">
        <f t="shared" ref="AY206:AY269" ca="1" si="113">AX206*EXP($B$8-0.5*G$5^2+G$5*R206)</f>
        <v>10523.810760563088</v>
      </c>
      <c r="AZ206" s="15">
        <f t="shared" ref="AZ206:AZ269" ca="1" si="114">AY206*EXP($B$8-0.5*H$5^2+H$5*S206)</f>
        <v>12272.672395882963</v>
      </c>
      <c r="BA206" s="15">
        <f t="shared" ref="BA206:BA269" ca="1" si="115">AZ206*EXP($B$8-0.5*I$5^2+I$5*T206)</f>
        <v>12898.2534442879</v>
      </c>
      <c r="BB206" s="15">
        <f t="shared" ref="BB206:BB269" ca="1" si="116">BA206*EXP($B$8-0.5*J$5^2+J$5*U206)</f>
        <v>16686.615665658661</v>
      </c>
      <c r="BC206" s="15">
        <f t="shared" ref="BC206:BC269" ca="1" si="117">BB206*EXP($B$8-0.5*K$5^2+K$5*V206)</f>
        <v>24576.551069639594</v>
      </c>
      <c r="BD206" s="15">
        <f t="shared" ref="BD206:BD269" ca="1" si="118">BC206*EXP($B$8-0.5*L$5^2+L$5*W206)</f>
        <v>32127.672441262977</v>
      </c>
      <c r="BE206" s="15">
        <f t="shared" ref="BE206:BE269" ca="1" si="119">BD206*EXP($B$8-0.5*M$5^2+M$5*X206)</f>
        <v>38124.81394551602</v>
      </c>
      <c r="BF206" s="15">
        <f ca="1">Inputs!$B$13*EXP($B$9-0.5*C$6^2+C$6*Y206)</f>
        <v>16404.102383923433</v>
      </c>
      <c r="BG206" s="15">
        <f t="shared" ref="BG206:BG269" ca="1" si="120">BF206*EXP($B$9-0.5*D$6^2+D$6*Z206)</f>
        <v>16351.599676037375</v>
      </c>
      <c r="BH206" s="15">
        <f t="shared" ref="BH206:BH269" ca="1" si="121">BG206*EXP($B$9-0.5*E$6^2+E$6*AA206)</f>
        <v>18676.126387965007</v>
      </c>
      <c r="BI206" s="15">
        <f t="shared" ref="BI206:BI269" ca="1" si="122">BH206*EXP($B$9-0.5*F$6^2+F$6*AB206)</f>
        <v>27554.006873624272</v>
      </c>
      <c r="BJ206" s="15">
        <f t="shared" ref="BJ206:BJ269" ca="1" si="123">BI206*EXP($B$9-0.5*G$6^2+G$6*AC206)</f>
        <v>31848.353195408363</v>
      </c>
      <c r="BK206" s="15">
        <f t="shared" ref="BK206:BK269" ca="1" si="124">BJ206*EXP($B$9-0.5*H$6^2+H$6*AD206)</f>
        <v>37208.891926542688</v>
      </c>
      <c r="BL206" s="15">
        <f t="shared" ref="BL206:BL269" ca="1" si="125">BK206*EXP($B$9-0.5*I$6^2+I$6*AE206)</f>
        <v>37891.460299584374</v>
      </c>
      <c r="BM206" s="15">
        <f t="shared" ref="BM206:BM269" ca="1" si="126">BL206*EXP($B$9-0.5*J$6^2+J$6*AF206)</f>
        <v>48167.572893850382</v>
      </c>
      <c r="BN206" s="15">
        <f t="shared" ref="BN206:BN269" ca="1" si="127">BM206*EXP($B$9-0.5*K$6^2+K$6*AG206)</f>
        <v>80124.156020170674</v>
      </c>
      <c r="BO206" s="15">
        <f t="shared" ref="BO206:BO269" ca="1" si="128">BN206*EXP($B$9-0.5*L$6^2+L$6*AH206)</f>
        <v>90851.76926024408</v>
      </c>
      <c r="BP206" s="15">
        <f t="shared" ref="BP206:BP269" ca="1" si="129">BO206*EXP($B$9-0.5*M$6^2+M$6*AI206)</f>
        <v>110866.90546473651</v>
      </c>
      <c r="BQ206" s="15">
        <f ca="1">Inputs!$B$20*EXP($B$10-0.5*C$7^2+C$7*AJ206)</f>
        <v>7850.8538359938593</v>
      </c>
      <c r="BR206" s="15">
        <f t="shared" ref="BR206:BR269" ca="1" si="130">BQ206*EXP($B$10-0.5*D$7^2+D$7*AK206)</f>
        <v>4485.6380430522013</v>
      </c>
      <c r="BS206" s="15">
        <f t="shared" ref="BS206:BS269" ca="1" si="131">BR206*EXP($B$10-0.5*E$7^2+E$7*AL206)</f>
        <v>5447.8010805772346</v>
      </c>
      <c r="BT206" s="15">
        <f t="shared" ref="BT206:BT269" ca="1" si="132">BS206*EXP($B$10-0.5*F$7^2+F$7*AM206)</f>
        <v>10612.95030526715</v>
      </c>
      <c r="BU206" s="15">
        <f t="shared" ref="BU206:BU269" ca="1" si="133">BT206*EXP($B$10-0.5*G$7^2+G$7*AN206)</f>
        <v>9670.8276014565636</v>
      </c>
      <c r="BV206" s="15">
        <f t="shared" ref="BV206:BV269" ca="1" si="134">BU206*EXP($B$10-0.5*H$7^2+H$7*AO206)</f>
        <v>17262.28520522777</v>
      </c>
      <c r="BW206" s="15">
        <f t="shared" ref="BW206:BW269" ca="1" si="135">BV206*EXP($B$10-0.5*I$7^2+I$7*AP206)</f>
        <v>17655.829728129371</v>
      </c>
      <c r="BX206" s="15">
        <f t="shared" ref="BX206:BX269" ca="1" si="136">BW206*EXP($B$10-0.5*J$7^2+J$7*AQ206)</f>
        <v>22435.355056322234</v>
      </c>
      <c r="BY206" s="15">
        <f t="shared" ref="BY206:BY269" ca="1" si="137">BX206*EXP($B$10-0.5*K$7^2+K$7*AR206)</f>
        <v>37441.185422931936</v>
      </c>
      <c r="BZ206" s="15">
        <f t="shared" ref="BZ206:BZ269" ca="1" si="138">BY206*EXP($B$10-0.5*L$7^2+L$7*AS206)</f>
        <v>48147.463619653077</v>
      </c>
      <c r="CA206" s="15">
        <f t="shared" ref="CA206:CA269" ca="1" si="139">BZ206*EXP($B$10-0.5*M$7^2+M$7*AT206)</f>
        <v>80873.595363231114</v>
      </c>
      <c r="CB206" s="15">
        <f ca="1">(AU206*DCF!C$10-DCF!C$5*MAX(AU206*DCF!C$10,0)-MAX(AU206-Inputs!$B$6,0)/Inputs!$B$10)*DCF!C$6</f>
        <v>1041.5118907756914</v>
      </c>
      <c r="CC206" s="15">
        <f ca="1">(AV206*DCF!D$10-DCF!D$5*MAX(AV206*DCF!D$10,0)-MAX(AV206-AU206,0)/Inputs!$B$10)*DCF!D$6</f>
        <v>1262.7668158932938</v>
      </c>
      <c r="CD206" s="15">
        <f ca="1">(AW206*DCF!E$10-DCF!E$5*MAX(AW206*DCF!E$10,0)-MAX(AW206-AV206,0)/Inputs!$B$10)*DCF!E$6</f>
        <v>1648.2062780238653</v>
      </c>
      <c r="CE206" s="15">
        <f ca="1">(AX206*DCF!F$10-DCF!F$5*MAX(AX206*DCF!F$10,0)-MAX(AX206-AW206,0)/Inputs!$B$10)*DCF!F$6</f>
        <v>1756.4141829378345</v>
      </c>
      <c r="CF206" s="15">
        <f ca="1">(AY206*DCF!G$10-DCF!G$5*MAX(AY206*DCF!G$10,0)-MAX(AY206-AX206,0)/Inputs!$B$10)*DCF!G$6</f>
        <v>1989.8895270157816</v>
      </c>
      <c r="CG206" s="15">
        <f ca="1">(AZ206*DCF!H$10-DCF!H$5*MAX(AZ206*DCF!H$10,0)-MAX(AZ206-AY206,0)/Inputs!$B$10)*DCF!H$6</f>
        <v>2072.2064127854469</v>
      </c>
      <c r="CH206" s="15">
        <f ca="1">(BA206*DCF!I$10-DCF!I$5*MAX(BA206*DCF!I$10,0)-MAX(BA206-AZ206,0)/Inputs!$B$10)*DCF!I$6</f>
        <v>2253.423164232418</v>
      </c>
      <c r="CI206" s="15">
        <f ca="1">(BB206*DCF!J$10-DCF!J$5*MAX(BB206*DCF!J$10,0)-MAX(BB206-BA206,0)/Inputs!$B$10)*DCF!J$6</f>
        <v>2289.3980991374515</v>
      </c>
      <c r="CJ206" s="15">
        <f ca="1">(BC206*DCF!K$10-DCF!K$5*MAX(BC206*DCF!K$10,0)-MAX(BC206-BB206,0)/Inputs!$B$10)*DCF!K$6</f>
        <v>2851.959170857368</v>
      </c>
      <c r="CK206" s="15">
        <f ca="1">(BD206*DCF!L$10-DCF!L$5*MAX(BD206*DCF!L$10,0)-MAX(BD206-BC206,0)/Inputs!$B$10)*DCF!L$6</f>
        <v>3868.9816862465041</v>
      </c>
      <c r="CL206" s="15">
        <f ca="1">(BE206*DCF!M$10-DCF!M$5*MAX(BE206*DCF!M$10,0)-MAX(BE206-BD206,0)/Inputs!$B$10)*DCF!M$6</f>
        <v>4663.4817242470917</v>
      </c>
      <c r="CM206" s="15">
        <f ca="1">(BF206*DCF!C$28-DCF!C$5*MAX(BF206*DCF!C$28,0)-MAX(BF206-Inputs!$B$13,0)/Inputs!$B$17)*DCF!C$6</f>
        <v>3847.7403140393208</v>
      </c>
      <c r="CN206" s="15">
        <f ca="1">(BG206*DCF!D$28-DCF!D$5*MAX(BG206*DCF!D$28,0)-MAX(BG206-BF206,0)/Inputs!$B$17)*DCF!D$6</f>
        <v>4815.9232347872976</v>
      </c>
      <c r="CO206" s="15">
        <f ca="1">(BH206*DCF!E$28-DCF!E$5*MAX(BH206*DCF!E$28,0)-MAX(BH206-BG206,0)/Inputs!$B$17)*DCF!E$6</f>
        <v>4831.2793301431029</v>
      </c>
      <c r="CP206" s="15">
        <f ca="1">(BI206*DCF!F$28-DCF!F$5*MAX(BI206*DCF!F$28,0)-MAX(BI206-BH206,0)/Inputs!$B$17)*DCF!F$6</f>
        <v>5863.8286018634099</v>
      </c>
      <c r="CQ206" s="15">
        <f ca="1">(BJ206*DCF!G$28-DCF!G$5*MAX(BJ206*DCF!G$28,0)-MAX(BJ206-BI206,0)/Inputs!$B$17)*DCF!G$6</f>
        <v>7541.0302409457227</v>
      </c>
      <c r="CR206" s="15">
        <f ca="1">(BK206*DCF!H$28-DCF!H$5*MAX(BK206*DCF!H$28,0)-MAX(BK206-BJ206,0)/Inputs!$B$17)*DCF!H$6</f>
        <v>8369.292205957614</v>
      </c>
      <c r="CS206" s="15">
        <f ca="1">(BL206*DCF!I$28-DCF!I$5*MAX(BL206*DCF!I$28,0)-MAX(BL206-BK206,0)/Inputs!$B$17)*DCF!I$6</f>
        <v>8812.322482338499</v>
      </c>
      <c r="CT206" s="15">
        <f ca="1">(BM206*DCF!J$28-DCF!J$5*MAX(BM206*DCF!J$28,0)-MAX(BM206-BL206,0)/Inputs!$B$17)*DCF!J$6</f>
        <v>9382.8388688171817</v>
      </c>
      <c r="CU206" s="15">
        <f ca="1">(BN206*DCF!K$28-DCF!K$5*MAX(BN206*DCF!K$28,0)-MAX(BN206-BM206,0)/Inputs!$B$17)*DCF!K$6</f>
        <v>13006.622536529663</v>
      </c>
      <c r="CV206" s="15">
        <f ca="1">(BO206*DCF!L$28-DCF!L$5*MAX(BO206*DCF!L$28,0)-MAX(BO206-BN206,0)/Inputs!$B$17)*DCF!L$6</f>
        <v>16912.98760831304</v>
      </c>
      <c r="CW206" s="15">
        <f ca="1">(BP206*DCF!M$28-DCF!M$5*MAX(BP206*DCF!M$28,0)-MAX(BP206-BO206,0)/Inputs!$B$17)*DCF!M$6</f>
        <v>18767.528280491231</v>
      </c>
      <c r="CX206" s="15">
        <f ca="1">(BQ206*DCF!C$46-DCF!C$5*MAX(BQ206*DCF!C$46,0)-MAX(BQ206-Inputs!$B$20,0)/Inputs!$B$24)*DCF!C$6</f>
        <v>-3960.8687085407796</v>
      </c>
      <c r="CY206" s="15">
        <f ca="1">(BR206*DCF!D$46-DCF!D$5*MAX(BR206*DCF!D$46,0)-MAX(BR206-BQ206,0)/Inputs!$B$24)*DCF!D$6</f>
        <v>-765.59380751761671</v>
      </c>
      <c r="CZ206" s="15">
        <f ca="1">(BS206*DCF!E$46-DCF!E$5*MAX(BS206*DCF!E$46,0)-MAX(BS206-BR206,0)/Inputs!$B$24)*DCF!E$6</f>
        <v>-1023.4701445744864</v>
      </c>
      <c r="DA206" s="15">
        <f ca="1">(BT206*DCF!F$46-DCF!F$5*MAX(BT206*DCF!F$46,0)-MAX(BT206-BS206,0)/Inputs!$B$24)*DCF!F$6</f>
        <v>-2653.6962569522489</v>
      </c>
      <c r="DB206" s="15">
        <f ca="1">(BU206*DCF!G$46-DCF!G$5*MAX(BU206*DCF!G$46,0)-MAX(BU206-BT206,0)/Inputs!$B$24)*DCF!G$6</f>
        <v>-325.30753329070421</v>
      </c>
      <c r="DC206" s="15">
        <f ca="1">(BV206*DCF!H$46-DCF!H$5*MAX(BV206*DCF!H$46,0)-MAX(BV206-BU206,0)/Inputs!$B$24)*DCF!H$6</f>
        <v>-2358.9989367394473</v>
      </c>
      <c r="DD206" s="15">
        <f ca="1">(BW206*DCF!I$46-DCF!I$5*MAX(BW206*DCF!I$46,0)-MAX(BW206-BV206,0)/Inputs!$B$24)*DCF!I$6</f>
        <v>294.79682243753683</v>
      </c>
      <c r="DE206" s="15">
        <f ca="1">(BX206*DCF!J$46-DCF!J$5*MAX(BX206*DCF!J$46,0)-MAX(BX206-BW206,0)/Inputs!$B$24)*DCF!J$6</f>
        <v>-326.35094544259033</v>
      </c>
      <c r="DF206" s="15">
        <f ca="1">(BY206*DCF!K$46-DCF!K$5*MAX(BY206*DCF!K$46,0)-MAX(BY206-BX206,0)/Inputs!$B$24)*DCF!K$6</f>
        <v>-1537.2633639546589</v>
      </c>
      <c r="DG206" s="15">
        <f ca="1">(BZ206*DCF!L$46-DCF!L$5*MAX(BZ206*DCF!L$46,0)-MAX(BZ206-BY206,0)/Inputs!$B$24)*DCF!L$6</f>
        <v>905.34536932488493</v>
      </c>
      <c r="DH206" s="15">
        <f ca="1">(CA206*DCF!M$46-DCF!M$5*MAX(CA206*DCF!M$46,0)-MAX(CA206-BZ206,0)/Inputs!$B$24)*DCF!M$6</f>
        <v>-501.42829200825872</v>
      </c>
      <c r="DI206" s="15">
        <f ca="1">SUM(CB206:CL206)+BE206*DCF!M$10*(1+Inputs!$B$30)*(1-Inputs!$B$33)*(1-Inputs!$B$30/Inputs!$B$31)/(Inputs!$B$29-Inputs!$B$30)*DCF!M$6</f>
        <v>131800.10031099635</v>
      </c>
      <c r="DJ206" s="15">
        <f ca="1">SUM(CM206:CW206)+BP206*DCF!M$28*(1+Inputs!$B$30)*(1-Inputs!$B$33)*(1-Inputs!$B$30/Inputs!$B$31)/(Inputs!$B$29-Inputs!$B$30)*DCF!M$6</f>
        <v>513543.47899944265</v>
      </c>
      <c r="DK206" s="15">
        <f ca="1">SUM(CX206:DH206)+CA206*DCF!M$46*(1+Inputs!$B$30)*(1-Inputs!$B$33)*(1-Inputs!$B$30/Inputs!$B$31)/(Inputs!$B$29-Inputs!$B$30)*DCF!M$6</f>
        <v>112787.32272410661</v>
      </c>
      <c r="DM206" s="15">
        <f ca="1">DI206+DJ206+DK206+Inputs!$B$34+Inputs!$B$36-Inputs!$B$35</f>
        <v>834981.90203454567</v>
      </c>
    </row>
    <row r="207" spans="1:117" x14ac:dyDescent="0.75">
      <c r="A207" s="11">
        <v>194</v>
      </c>
      <c r="C207" s="23">
        <f t="shared" ca="1" si="109"/>
        <v>1.5415810439057174</v>
      </c>
      <c r="D207" s="23">
        <f t="shared" ca="1" si="109"/>
        <v>-1.1007167960033124</v>
      </c>
      <c r="E207" s="23">
        <f t="shared" ca="1" si="109"/>
        <v>0.32773503538575</v>
      </c>
      <c r="F207" s="23">
        <f t="shared" ca="1" si="109"/>
        <v>-1.519206068921513</v>
      </c>
      <c r="G207" s="23">
        <f t="shared" ca="1" si="109"/>
        <v>-0.6721544077734235</v>
      </c>
      <c r="H207" s="23">
        <f t="shared" ca="1" si="109"/>
        <v>1.002159047778955</v>
      </c>
      <c r="I207" s="23">
        <f t="shared" ca="1" si="109"/>
        <v>-1.519200741478639</v>
      </c>
      <c r="J207" s="23">
        <f t="shared" ca="1" si="109"/>
        <v>-0.55747581068933949</v>
      </c>
      <c r="K207" s="23">
        <f t="shared" ca="1" si="109"/>
        <v>-0.32564148723384084</v>
      </c>
      <c r="L207" s="23">
        <f t="shared" ca="1" si="109"/>
        <v>-2.4510444446861821</v>
      </c>
      <c r="M207" s="23">
        <f t="shared" ca="1" si="109"/>
        <v>0.89228132869229848</v>
      </c>
      <c r="N207" s="23">
        <f ca="1">SQRT(Inputs!$B$38)*C207+SQRT(1-Inputs!$B$38)*_xlfn.NORM.S.INV(RAND())</f>
        <v>1.0719690890070421</v>
      </c>
      <c r="O207" s="23">
        <f ca="1">SQRT(Inputs!$B$38)*D207+SQRT(1-Inputs!$B$38)*_xlfn.NORM.S.INV(RAND())</f>
        <v>0.17349898155044574</v>
      </c>
      <c r="P207" s="23">
        <f ca="1">SQRT(Inputs!$B$38)*E207+SQRT(1-Inputs!$B$38)*_xlfn.NORM.S.INV(RAND())</f>
        <v>-0.62918779199689157</v>
      </c>
      <c r="Q207" s="23">
        <f ca="1">SQRT(Inputs!$B$38)*F207+SQRT(1-Inputs!$B$38)*_xlfn.NORM.S.INV(RAND())</f>
        <v>-1.4882389514378196</v>
      </c>
      <c r="R207" s="23">
        <f ca="1">SQRT(Inputs!$B$38)*G207+SQRT(1-Inputs!$B$38)*_xlfn.NORM.S.INV(RAND())</f>
        <v>-0.89461232900769216</v>
      </c>
      <c r="S207" s="23">
        <f ca="1">SQRT(Inputs!$B$38)*H207+SQRT(1-Inputs!$B$38)*_xlfn.NORM.S.INV(RAND())</f>
        <v>0.93306341312195251</v>
      </c>
      <c r="T207" s="23">
        <f ca="1">SQRT(Inputs!$B$38)*I207+SQRT(1-Inputs!$B$38)*_xlfn.NORM.S.INV(RAND())</f>
        <v>-1.4589209986125464</v>
      </c>
      <c r="U207" s="23">
        <f ca="1">SQRT(Inputs!$B$38)*J207+SQRT(1-Inputs!$B$38)*_xlfn.NORM.S.INV(RAND())</f>
        <v>-1.4165371718365103</v>
      </c>
      <c r="V207" s="23">
        <f ca="1">SQRT(Inputs!$B$38)*K207+SQRT(1-Inputs!$B$38)*_xlfn.NORM.S.INV(RAND())</f>
        <v>6.7873945802413932E-2</v>
      </c>
      <c r="W207" s="23">
        <f ca="1">SQRT(Inputs!$B$38)*L207+SQRT(1-Inputs!$B$38)*_xlfn.NORM.S.INV(RAND())</f>
        <v>-1.1918284358004405</v>
      </c>
      <c r="X207" s="23">
        <f ca="1">SQRT(Inputs!$B$38)*M207+SQRT(1-Inputs!$B$38)*_xlfn.NORM.S.INV(RAND())</f>
        <v>1.2615796809244553</v>
      </c>
      <c r="Y207" s="23">
        <f ca="1">SQRT(Inputs!$B$38)*C207+SQRT(1-Inputs!$B$38)*_xlfn.NORM.S.INV(RAND())</f>
        <v>1.2812412612347481</v>
      </c>
      <c r="Z207" s="23">
        <f ca="1">SQRT(Inputs!$B$38)*D207+SQRT(1-Inputs!$B$38)*_xlfn.NORM.S.INV(RAND())</f>
        <v>-0.49397706728844321</v>
      </c>
      <c r="AA207" s="23">
        <f ca="1">SQRT(Inputs!$B$38)*E207+SQRT(1-Inputs!$B$38)*_xlfn.NORM.S.INV(RAND())</f>
        <v>0.78611145283650286</v>
      </c>
      <c r="AB207" s="23">
        <f ca="1">SQRT(Inputs!$B$38)*F207+SQRT(1-Inputs!$B$38)*_xlfn.NORM.S.INV(RAND())</f>
        <v>-1.6942063766083781</v>
      </c>
      <c r="AC207" s="23">
        <f ca="1">SQRT(Inputs!$B$38)*G207+SQRT(1-Inputs!$B$38)*_xlfn.NORM.S.INV(RAND())</f>
        <v>-0.26332946823508285</v>
      </c>
      <c r="AD207" s="23">
        <f ca="1">SQRT(Inputs!$B$38)*H207+SQRT(1-Inputs!$B$38)*_xlfn.NORM.S.INV(RAND())</f>
        <v>-0.22372588229237655</v>
      </c>
      <c r="AE207" s="23">
        <f ca="1">SQRT(Inputs!$B$38)*I207+SQRT(1-Inputs!$B$38)*_xlfn.NORM.S.INV(RAND())</f>
        <v>-0.8399849364205495</v>
      </c>
      <c r="AF207" s="23">
        <f ca="1">SQRT(Inputs!$B$38)*J207+SQRT(1-Inputs!$B$38)*_xlfn.NORM.S.INV(RAND())</f>
        <v>-1.235784964864497</v>
      </c>
      <c r="AG207" s="23">
        <f ca="1">SQRT(Inputs!$B$38)*K207+SQRT(1-Inputs!$B$38)*_xlfn.NORM.S.INV(RAND())</f>
        <v>1.4138713278516504</v>
      </c>
      <c r="AH207" s="23">
        <f ca="1">SQRT(Inputs!$B$38)*L207+SQRT(1-Inputs!$B$38)*_xlfn.NORM.S.INV(RAND())</f>
        <v>-2.0337591546863552</v>
      </c>
      <c r="AI207" s="23">
        <f ca="1">SQRT(Inputs!$B$38)*M207+SQRT(1-Inputs!$B$38)*_xlfn.NORM.S.INV(RAND())</f>
        <v>1.2016888635212495</v>
      </c>
      <c r="AJ207" s="23">
        <f ca="1">SQRT(Inputs!$B$38)*C207+SQRT(1-Inputs!$B$38)*_xlfn.NORM.S.INV(RAND())</f>
        <v>0.68819928217857995</v>
      </c>
      <c r="AK207" s="23">
        <f ca="1">SQRT(Inputs!$B$38)*D207+SQRT(1-Inputs!$B$38)*_xlfn.NORM.S.INV(RAND())</f>
        <v>0.16946807104473405</v>
      </c>
      <c r="AL207" s="23">
        <f ca="1">SQRT(Inputs!$B$38)*E207+SQRT(1-Inputs!$B$38)*_xlfn.NORM.S.INV(RAND())</f>
        <v>-0.91006861902981451</v>
      </c>
      <c r="AM207" s="23">
        <f ca="1">SQRT(Inputs!$B$38)*F207+SQRT(1-Inputs!$B$38)*_xlfn.NORM.S.INV(RAND())</f>
        <v>-0.74909693306390468</v>
      </c>
      <c r="AN207" s="23">
        <f ca="1">SQRT(Inputs!$B$38)*G207+SQRT(1-Inputs!$B$38)*_xlfn.NORM.S.INV(RAND())</f>
        <v>-1.2665125388912233</v>
      </c>
      <c r="AO207" s="23">
        <f ca="1">SQRT(Inputs!$B$38)*H207+SQRT(1-Inputs!$B$38)*_xlfn.NORM.S.INV(RAND())</f>
        <v>0.24088433900313283</v>
      </c>
      <c r="AP207" s="23">
        <f ca="1">SQRT(Inputs!$B$38)*I207+SQRT(1-Inputs!$B$38)*_xlfn.NORM.S.INV(RAND())</f>
        <v>-1.2705213934003017</v>
      </c>
      <c r="AQ207" s="23">
        <f ca="1">SQRT(Inputs!$B$38)*J207+SQRT(1-Inputs!$B$38)*_xlfn.NORM.S.INV(RAND())</f>
        <v>1.0767077406778902</v>
      </c>
      <c r="AR207" s="23">
        <f ca="1">SQRT(Inputs!$B$38)*K207+SQRT(1-Inputs!$B$38)*_xlfn.NORM.S.INV(RAND())</f>
        <v>0.37627234660573333</v>
      </c>
      <c r="AS207" s="23">
        <f ca="1">SQRT(Inputs!$B$38)*L207+SQRT(1-Inputs!$B$38)*_xlfn.NORM.S.INV(RAND())</f>
        <v>-2.4169136241048301</v>
      </c>
      <c r="AT207" s="23">
        <f ca="1">SQRT(Inputs!$B$38)*M207+SQRT(1-Inputs!$B$38)*_xlfn.NORM.S.INV(RAND())</f>
        <v>9.4927226771681639E-2</v>
      </c>
      <c r="AU207" s="15">
        <f ca="1">Inputs!$B$6*EXP($B$8-0.5*C$5^2+C$5*N207)</f>
        <v>5902.5240840251063</v>
      </c>
      <c r="AV207" s="15">
        <f t="shared" ca="1" si="110"/>
        <v>7370.4064593942412</v>
      </c>
      <c r="AW207" s="15">
        <f t="shared" ca="1" si="111"/>
        <v>8255.6919568291105</v>
      </c>
      <c r="AX207" s="15">
        <f t="shared" ca="1" si="112"/>
        <v>8369.221476533914</v>
      </c>
      <c r="AY207" s="15">
        <f t="shared" ca="1" si="113"/>
        <v>9213.3480453875509</v>
      </c>
      <c r="AZ207" s="15">
        <f t="shared" ca="1" si="114"/>
        <v>12487.531339528134</v>
      </c>
      <c r="BA207" s="15">
        <f t="shared" ca="1" si="115"/>
        <v>13117.611096874209</v>
      </c>
      <c r="BB207" s="15">
        <f t="shared" ca="1" si="116"/>
        <v>13935.038500597984</v>
      </c>
      <c r="BC207" s="15">
        <f t="shared" ca="1" si="117"/>
        <v>17179.062839963244</v>
      </c>
      <c r="BD207" s="15">
        <f t="shared" ca="1" si="118"/>
        <v>18825.8942040703</v>
      </c>
      <c r="BE207" s="15">
        <f t="shared" ca="1" si="119"/>
        <v>25877.726663370249</v>
      </c>
      <c r="BF207" s="15">
        <f ca="1">Inputs!$B$13*EXP($B$9-0.5*C$6^2+C$6*Y207)</f>
        <v>17830.617662470304</v>
      </c>
      <c r="BG207" s="15">
        <f t="shared" ca="1" si="120"/>
        <v>19877.696042357962</v>
      </c>
      <c r="BH207" s="15">
        <f t="shared" ca="1" si="121"/>
        <v>27669.176553875353</v>
      </c>
      <c r="BI207" s="15">
        <f t="shared" ca="1" si="122"/>
        <v>26096.331420492344</v>
      </c>
      <c r="BJ207" s="15">
        <f t="shared" ca="1" si="123"/>
        <v>30800.800616981309</v>
      </c>
      <c r="BK207" s="15">
        <f t="shared" ca="1" si="124"/>
        <v>36668.096597976786</v>
      </c>
      <c r="BL207" s="15">
        <f t="shared" ca="1" si="125"/>
        <v>40396.685048434381</v>
      </c>
      <c r="BM207" s="15">
        <f t="shared" ca="1" si="126"/>
        <v>42589.407653596871</v>
      </c>
      <c r="BN207" s="15">
        <f t="shared" ca="1" si="127"/>
        <v>62050.615176406791</v>
      </c>
      <c r="BO207" s="15">
        <f t="shared" ca="1" si="128"/>
        <v>60272.898696213648</v>
      </c>
      <c r="BP207" s="15">
        <f t="shared" ca="1" si="129"/>
        <v>85004.499927695491</v>
      </c>
      <c r="BQ207" s="15">
        <f ca="1">Inputs!$B$20*EXP($B$10-0.5*C$7^2+C$7*AJ207)</f>
        <v>5475.4024407605293</v>
      </c>
      <c r="BR207" s="15">
        <f t="shared" ca="1" si="130"/>
        <v>7840.2205758925966</v>
      </c>
      <c r="BS207" s="15">
        <f t="shared" ca="1" si="131"/>
        <v>8266.902635898532</v>
      </c>
      <c r="BT207" s="15">
        <f t="shared" ca="1" si="132"/>
        <v>9364.7119717732839</v>
      </c>
      <c r="BU207" s="15">
        <f t="shared" ca="1" si="133"/>
        <v>9552.7212471871953</v>
      </c>
      <c r="BV207" s="15">
        <f t="shared" ca="1" si="134"/>
        <v>14031.815480889714</v>
      </c>
      <c r="BW207" s="15">
        <f t="shared" ca="1" si="135"/>
        <v>14963.811909540438</v>
      </c>
      <c r="BX207" s="15">
        <f t="shared" ca="1" si="136"/>
        <v>25971.555138605028</v>
      </c>
      <c r="BY207" s="15">
        <f t="shared" ca="1" si="137"/>
        <v>39106.925883773001</v>
      </c>
      <c r="BZ207" s="15">
        <f t="shared" ca="1" si="138"/>
        <v>35187.880922480879</v>
      </c>
      <c r="CA207" s="15">
        <f t="shared" ca="1" si="139"/>
        <v>50269.153554277225</v>
      </c>
      <c r="CB207" s="15">
        <f ca="1">(AU207*DCF!C$10-DCF!C$5*MAX(AU207*DCF!C$10,0)-MAX(AU207-Inputs!$B$6,0)/Inputs!$B$10)*DCF!C$6</f>
        <v>1036.3699063404715</v>
      </c>
      <c r="CC207" s="15">
        <f ca="1">(AV207*DCF!D$10-DCF!D$5*MAX(AV207*DCF!D$10,0)-MAX(AV207-AU207,0)/Inputs!$B$10)*DCF!D$6</f>
        <v>1438.5819415897467</v>
      </c>
      <c r="CD207" s="15">
        <f ca="1">(AW207*DCF!E$10-DCF!E$5*MAX(AW207*DCF!E$10,0)-MAX(AW207-AV207,0)/Inputs!$B$10)*DCF!E$6</f>
        <v>1706.7048980968063</v>
      </c>
      <c r="CE207" s="15">
        <f ca="1">(AX207*DCF!F$10-DCF!F$5*MAX(AX207*DCF!F$10,0)-MAX(AX207-AW207,0)/Inputs!$B$10)*DCF!F$6</f>
        <v>1803.3650321157716</v>
      </c>
      <c r="CF207" s="15">
        <f ca="1">(AY207*DCF!G$10-DCF!G$5*MAX(AY207*DCF!G$10,0)-MAX(AY207-AX207,0)/Inputs!$B$10)*DCF!G$6</f>
        <v>1736.0611210850191</v>
      </c>
      <c r="CG207" s="15">
        <f ca="1">(AZ207*DCF!H$10-DCF!H$5*MAX(AZ207*DCF!H$10,0)-MAX(AZ207-AY207,0)/Inputs!$B$10)*DCF!H$6</f>
        <v>1843.0732252784978</v>
      </c>
      <c r="CH207" s="15">
        <f ca="1">(BA207*DCF!I$10-DCF!I$5*MAX(BA207*DCF!I$10,0)-MAX(BA207-AZ207,0)/Inputs!$B$10)*DCF!I$6</f>
        <v>2292.7538592814781</v>
      </c>
      <c r="CI207" s="15">
        <f ca="1">(BB207*DCF!J$10-DCF!J$5*MAX(BB207*DCF!J$10,0)-MAX(BB207-BA207,0)/Inputs!$B$10)*DCF!J$6</f>
        <v>2267.4172875998761</v>
      </c>
      <c r="CJ207" s="15">
        <f ca="1">(BC207*DCF!K$10-DCF!K$5*MAX(BC207*DCF!K$10,0)-MAX(BC207-BB207,0)/Inputs!$B$10)*DCF!K$6</f>
        <v>2311.4391955105289</v>
      </c>
      <c r="CK207" s="15">
        <f ca="1">(BD207*DCF!L$10-DCF!L$5*MAX(BD207*DCF!L$10,0)-MAX(BD207-BC207,0)/Inputs!$B$10)*DCF!L$6</f>
        <v>2626.3408786602035</v>
      </c>
      <c r="CL207" s="15">
        <f ca="1">(BE207*DCF!M$10-DCF!M$5*MAX(BE207*DCF!M$10,0)-MAX(BE207-BD207,0)/Inputs!$B$10)*DCF!M$6</f>
        <v>2809.2652004842294</v>
      </c>
      <c r="CM207" s="15">
        <f ca="1">(BF207*DCF!C$28-DCF!C$5*MAX(BF207*DCF!C$28,0)-MAX(BF207-Inputs!$B$13,0)/Inputs!$B$17)*DCF!C$6</f>
        <v>3953.6541657665989</v>
      </c>
      <c r="CN207" s="15">
        <f ca="1">(BG207*DCF!D$28-DCF!D$5*MAX(BG207*DCF!D$28,0)-MAX(BG207-BF207,0)/Inputs!$B$17)*DCF!D$6</f>
        <v>5417.7042636843044</v>
      </c>
      <c r="CO207" s="15">
        <f ca="1">(BH207*DCF!E$28-DCF!E$5*MAX(BH207*DCF!E$28,0)-MAX(BH207-BG207,0)/Inputs!$B$17)*DCF!E$6</f>
        <v>6300.8099288977301</v>
      </c>
      <c r="CP207" s="15">
        <f ca="1">(BI207*DCF!F$28-DCF!F$5*MAX(BI207*DCF!F$28,0)-MAX(BI207-BH207,0)/Inputs!$B$17)*DCF!F$6</f>
        <v>7084.4665807865258</v>
      </c>
      <c r="CQ207" s="15">
        <f ca="1">(BJ207*DCF!G$28-DCF!G$5*MAX(BJ207*DCF!G$28,0)-MAX(BJ207-BI207,0)/Inputs!$B$17)*DCF!G$6</f>
        <v>7200.2561607082534</v>
      </c>
      <c r="CR207" s="15">
        <f ca="1">(BK207*DCF!H$28-DCF!H$5*MAX(BK207*DCF!H$28,0)-MAX(BK207-BJ207,0)/Inputs!$B$17)*DCF!H$6</f>
        <v>8156.8116995348191</v>
      </c>
      <c r="CS207" s="15">
        <f ca="1">(BL207*DCF!I$28-DCF!I$5*MAX(BL207*DCF!I$28,0)-MAX(BL207-BK207,0)/Inputs!$B$17)*DCF!I$6</f>
        <v>8964.2364270027592</v>
      </c>
      <c r="CT207" s="15">
        <f ca="1">(BM207*DCF!J$28-DCF!J$5*MAX(BM207*DCF!J$28,0)-MAX(BM207-BL207,0)/Inputs!$B$17)*DCF!J$6</f>
        <v>9210.2364215374982</v>
      </c>
      <c r="CU207" s="15">
        <f ca="1">(BN207*DCF!K$28-DCF!K$5*MAX(BN207*DCF!K$28,0)-MAX(BN207-BM207,0)/Inputs!$B$17)*DCF!K$6</f>
        <v>10720.310823126285</v>
      </c>
      <c r="CV207" s="15">
        <f ca="1">(BO207*DCF!L$28-DCF!L$5*MAX(BO207*DCF!L$28,0)-MAX(BO207-BN207,0)/Inputs!$B$17)*DCF!L$6</f>
        <v>12025.708410416231</v>
      </c>
      <c r="CW207" s="15">
        <f ca="1">(BP207*DCF!M$28-DCF!M$5*MAX(BP207*DCF!M$28,0)-MAX(BP207-BO207,0)/Inputs!$B$17)*DCF!M$6</f>
        <v>13408.49858672367</v>
      </c>
      <c r="CX207" s="15">
        <f ca="1">(BQ207*DCF!C$46-DCF!C$5*MAX(BQ207*DCF!C$46,0)-MAX(BQ207-Inputs!$B$20,0)/Inputs!$B$24)*DCF!C$6</f>
        <v>-2315.0594277786577</v>
      </c>
      <c r="CY207" s="15">
        <f ca="1">(BR207*DCF!D$46-DCF!D$5*MAX(BR207*DCF!D$46,0)-MAX(BR207-BQ207,0)/Inputs!$B$24)*DCF!D$6</f>
        <v>-2347.1910844856416</v>
      </c>
      <c r="CZ207" s="15">
        <f ca="1">(BS207*DCF!E$46-DCF!E$5*MAX(BS207*DCF!E$46,0)-MAX(BS207-BR207,0)/Inputs!$B$24)*DCF!E$6</f>
        <v>-1145.7619521354129</v>
      </c>
      <c r="DA207" s="15">
        <f ca="1">(BT207*DCF!F$46-DCF!F$5*MAX(BT207*DCF!F$46,0)-MAX(BT207-BS207,0)/Inputs!$B$24)*DCF!F$6</f>
        <v>-1081.7446176026438</v>
      </c>
      <c r="DB207" s="15">
        <f ca="1">(BU207*DCF!G$46-DCF!G$5*MAX(BU207*DCF!G$46,0)-MAX(BU207-BT207,0)/Inputs!$B$24)*DCF!G$6</f>
        <v>-384.57727452226794</v>
      </c>
      <c r="DC207" s="15">
        <f ca="1">(BV207*DCF!H$46-DCF!H$5*MAX(BV207*DCF!H$46,0)-MAX(BV207-BU207,0)/Inputs!$B$24)*DCF!H$6</f>
        <v>-1391.8510892573613</v>
      </c>
      <c r="DD207" s="15">
        <f ca="1">(BW207*DCF!I$46-DCF!I$5*MAX(BW207*DCF!I$46,0)-MAX(BW207-BV207,0)/Inputs!$B$24)*DCF!I$6</f>
        <v>78.054915730624529</v>
      </c>
      <c r="DE207" s="15">
        <f ca="1">(BX207*DCF!J$46-DCF!J$5*MAX(BX207*DCF!J$46,0)-MAX(BX207-BW207,0)/Inputs!$B$24)*DCF!J$6</f>
        <v>-1829.6387662733143</v>
      </c>
      <c r="DF207" s="15">
        <f ca="1">(BY207*DCF!K$46-DCF!K$5*MAX(BY207*DCF!K$46,0)-MAX(BY207-BX207,0)/Inputs!$B$24)*DCF!K$6</f>
        <v>-983.8979376523198</v>
      </c>
      <c r="DG207" s="15">
        <f ca="1">(BZ207*DCF!L$46-DCF!L$5*MAX(BZ207*DCF!L$46,0)-MAX(BZ207-BY207,0)/Inputs!$B$24)*DCF!L$6</f>
        <v>2432.3757217405541</v>
      </c>
      <c r="DH207" s="15">
        <f ca="1">(CA207*DCF!M$46-DCF!M$5*MAX(CA207*DCF!M$46,0)-MAX(CA207-BZ207,0)/Inputs!$B$24)*DCF!M$6</f>
        <v>788.07077933550261</v>
      </c>
      <c r="DI207" s="15">
        <f ca="1">SUM(CB207:CL207)+BE207*DCF!M$10*(1+Inputs!$B$30)*(1-Inputs!$B$33)*(1-Inputs!$B$30/Inputs!$B$31)/(Inputs!$B$29-Inputs!$B$30)*DCF!M$6</f>
        <v>93889.428047711204</v>
      </c>
      <c r="DJ207" s="15">
        <f ca="1">SUM(CM207:CW207)+BP207*DCF!M$28*(1+Inputs!$B$30)*(1-Inputs!$B$33)*(1-Inputs!$B$30/Inputs!$B$31)/(Inputs!$B$29-Inputs!$B$30)*DCF!M$6</f>
        <v>407867.55662407679</v>
      </c>
      <c r="DK207" s="15">
        <f ca="1">SUM(CX207:DH207)+CA207*DCF!M$46*(1+Inputs!$B$30)*(1-Inputs!$B$33)*(1-Inputs!$B$30/Inputs!$B$31)/(Inputs!$B$29-Inputs!$B$30)*DCF!M$6</f>
        <v>69540.845423928011</v>
      </c>
      <c r="DM207" s="15">
        <f ca="1">DI207+DJ207+DK207+Inputs!$B$34+Inputs!$B$36-Inputs!$B$35</f>
        <v>648148.83009571605</v>
      </c>
    </row>
    <row r="208" spans="1:117" x14ac:dyDescent="0.75">
      <c r="A208" s="11">
        <v>195</v>
      </c>
      <c r="C208" s="23">
        <f t="shared" ca="1" si="109"/>
        <v>-0.43477788317668425</v>
      </c>
      <c r="D208" s="23">
        <f t="shared" ca="1" si="109"/>
        <v>-0.41295310336607022</v>
      </c>
      <c r="E208" s="23">
        <f t="shared" ca="1" si="109"/>
        <v>1.8965128191918144</v>
      </c>
      <c r="F208" s="23">
        <f t="shared" ca="1" si="109"/>
        <v>-0.36155634340457776</v>
      </c>
      <c r="G208" s="23">
        <f t="shared" ca="1" si="109"/>
        <v>0.40560819919149999</v>
      </c>
      <c r="H208" s="23">
        <f t="shared" ca="1" si="109"/>
        <v>-0.22111546180776756</v>
      </c>
      <c r="I208" s="23">
        <f t="shared" ca="1" si="109"/>
        <v>0.64907808921943233</v>
      </c>
      <c r="J208" s="23">
        <f t="shared" ca="1" si="109"/>
        <v>0.4063603660777233</v>
      </c>
      <c r="K208" s="23">
        <f t="shared" ca="1" si="109"/>
        <v>-0.75915966748631603</v>
      </c>
      <c r="L208" s="23">
        <f t="shared" ca="1" si="109"/>
        <v>-0.66089941219914916</v>
      </c>
      <c r="M208" s="23">
        <f t="shared" ca="1" si="109"/>
        <v>1.2037365584070481</v>
      </c>
      <c r="N208" s="23">
        <f ca="1">SQRT(Inputs!$B$38)*C208+SQRT(1-Inputs!$B$38)*_xlfn.NORM.S.INV(RAND())</f>
        <v>0.3447384214456467</v>
      </c>
      <c r="O208" s="23">
        <f ca="1">SQRT(Inputs!$B$38)*D208+SQRT(1-Inputs!$B$38)*_xlfn.NORM.S.INV(RAND())</f>
        <v>-0.43290293092153997</v>
      </c>
      <c r="P208" s="23">
        <f ca="1">SQRT(Inputs!$B$38)*E208+SQRT(1-Inputs!$B$38)*_xlfn.NORM.S.INV(RAND())</f>
        <v>2.1664044172930574</v>
      </c>
      <c r="Q208" s="23">
        <f ca="1">SQRT(Inputs!$B$38)*F208+SQRT(1-Inputs!$B$38)*_xlfn.NORM.S.INV(RAND())</f>
        <v>0.36085876071475914</v>
      </c>
      <c r="R208" s="23">
        <f ca="1">SQRT(Inputs!$B$38)*G208+SQRT(1-Inputs!$B$38)*_xlfn.NORM.S.INV(RAND())</f>
        <v>-0.71053296029214164</v>
      </c>
      <c r="S208" s="23">
        <f ca="1">SQRT(Inputs!$B$38)*H208+SQRT(1-Inputs!$B$38)*_xlfn.NORM.S.INV(RAND())</f>
        <v>0.32951277385525657</v>
      </c>
      <c r="T208" s="23">
        <f ca="1">SQRT(Inputs!$B$38)*I208+SQRT(1-Inputs!$B$38)*_xlfn.NORM.S.INV(RAND())</f>
        <v>0.34118319167330668</v>
      </c>
      <c r="U208" s="23">
        <f ca="1">SQRT(Inputs!$B$38)*J208+SQRT(1-Inputs!$B$38)*_xlfn.NORM.S.INV(RAND())</f>
        <v>0.22317882575532538</v>
      </c>
      <c r="V208" s="23">
        <f ca="1">SQRT(Inputs!$B$38)*K208+SQRT(1-Inputs!$B$38)*_xlfn.NORM.S.INV(RAND())</f>
        <v>0.82894924677297865</v>
      </c>
      <c r="W208" s="23">
        <f ca="1">SQRT(Inputs!$B$38)*L208+SQRT(1-Inputs!$B$38)*_xlfn.NORM.S.INV(RAND())</f>
        <v>1.3008010589446042</v>
      </c>
      <c r="X208" s="23">
        <f ca="1">SQRT(Inputs!$B$38)*M208+SQRT(1-Inputs!$B$38)*_xlfn.NORM.S.INV(RAND())</f>
        <v>1.1768379020044715</v>
      </c>
      <c r="Y208" s="23">
        <f ca="1">SQRT(Inputs!$B$38)*C208+SQRT(1-Inputs!$B$38)*_xlfn.NORM.S.INV(RAND())</f>
        <v>1.1672106802739093</v>
      </c>
      <c r="Z208" s="23">
        <f ca="1">SQRT(Inputs!$B$38)*D208+SQRT(1-Inputs!$B$38)*_xlfn.NORM.S.INV(RAND())</f>
        <v>-0.58935684456465087</v>
      </c>
      <c r="AA208" s="23">
        <f ca="1">SQRT(Inputs!$B$38)*E208+SQRT(1-Inputs!$B$38)*_xlfn.NORM.S.INV(RAND())</f>
        <v>1.5903795969612153</v>
      </c>
      <c r="AB208" s="23">
        <f ca="1">SQRT(Inputs!$B$38)*F208+SQRT(1-Inputs!$B$38)*_xlfn.NORM.S.INV(RAND())</f>
        <v>-2.132658932939929</v>
      </c>
      <c r="AC208" s="23">
        <f ca="1">SQRT(Inputs!$B$38)*G208+SQRT(1-Inputs!$B$38)*_xlfn.NORM.S.INV(RAND())</f>
        <v>0.2185192791393594</v>
      </c>
      <c r="AD208" s="23">
        <f ca="1">SQRT(Inputs!$B$38)*H208+SQRT(1-Inputs!$B$38)*_xlfn.NORM.S.INV(RAND())</f>
        <v>0.65883673936305187</v>
      </c>
      <c r="AE208" s="23">
        <f ca="1">SQRT(Inputs!$B$38)*I208+SQRT(1-Inputs!$B$38)*_xlfn.NORM.S.INV(RAND())</f>
        <v>1.5679030122894091</v>
      </c>
      <c r="AF208" s="23">
        <f ca="1">SQRT(Inputs!$B$38)*J208+SQRT(1-Inputs!$B$38)*_xlfn.NORM.S.INV(RAND())</f>
        <v>1.5807617491229149</v>
      </c>
      <c r="AG208" s="23">
        <f ca="1">SQRT(Inputs!$B$38)*K208+SQRT(1-Inputs!$B$38)*_xlfn.NORM.S.INV(RAND())</f>
        <v>0.23342222742833868</v>
      </c>
      <c r="AH208" s="23">
        <f ca="1">SQRT(Inputs!$B$38)*L208+SQRT(1-Inputs!$B$38)*_xlfn.NORM.S.INV(RAND())</f>
        <v>0.50249890235790495</v>
      </c>
      <c r="AI208" s="23">
        <f ca="1">SQRT(Inputs!$B$38)*M208+SQRT(1-Inputs!$B$38)*_xlfn.NORM.S.INV(RAND())</f>
        <v>1.3088780977927121</v>
      </c>
      <c r="AJ208" s="23">
        <f ca="1">SQRT(Inputs!$B$38)*C208+SQRT(1-Inputs!$B$38)*_xlfn.NORM.S.INV(RAND())</f>
        <v>-0.15423764665608092</v>
      </c>
      <c r="AK208" s="23">
        <f ca="1">SQRT(Inputs!$B$38)*D208+SQRT(1-Inputs!$B$38)*_xlfn.NORM.S.INV(RAND())</f>
        <v>0.87586630550502453</v>
      </c>
      <c r="AL208" s="23">
        <f ca="1">SQRT(Inputs!$B$38)*E208+SQRT(1-Inputs!$B$38)*_xlfn.NORM.S.INV(RAND())</f>
        <v>1.3616283687073407</v>
      </c>
      <c r="AM208" s="23">
        <f ca="1">SQRT(Inputs!$B$38)*F208+SQRT(1-Inputs!$B$38)*_xlfn.NORM.S.INV(RAND())</f>
        <v>-0.34106785561600583</v>
      </c>
      <c r="AN208" s="23">
        <f ca="1">SQRT(Inputs!$B$38)*G208+SQRT(1-Inputs!$B$38)*_xlfn.NORM.S.INV(RAND())</f>
        <v>0.19039315676490662</v>
      </c>
      <c r="AO208" s="23">
        <f ca="1">SQRT(Inputs!$B$38)*H208+SQRT(1-Inputs!$B$38)*_xlfn.NORM.S.INV(RAND())</f>
        <v>-0.6000154385598182</v>
      </c>
      <c r="AP208" s="23">
        <f ca="1">SQRT(Inputs!$B$38)*I208+SQRT(1-Inputs!$B$38)*_xlfn.NORM.S.INV(RAND())</f>
        <v>0.84420095275198814</v>
      </c>
      <c r="AQ208" s="23">
        <f ca="1">SQRT(Inputs!$B$38)*J208+SQRT(1-Inputs!$B$38)*_xlfn.NORM.S.INV(RAND())</f>
        <v>0.40821904799608355</v>
      </c>
      <c r="AR208" s="23">
        <f ca="1">SQRT(Inputs!$B$38)*K208+SQRT(1-Inputs!$B$38)*_xlfn.NORM.S.INV(RAND())</f>
        <v>-0.84714496981032328</v>
      </c>
      <c r="AS208" s="23">
        <f ca="1">SQRT(Inputs!$B$38)*L208+SQRT(1-Inputs!$B$38)*_xlfn.NORM.S.INV(RAND())</f>
        <v>-1.2028857592480371</v>
      </c>
      <c r="AT208" s="23">
        <f ca="1">SQRT(Inputs!$B$38)*M208+SQRT(1-Inputs!$B$38)*_xlfn.NORM.S.INV(RAND())</f>
        <v>-0.14688461131785358</v>
      </c>
      <c r="AU208" s="15">
        <f ca="1">Inputs!$B$6*EXP($B$8-0.5*C$5^2+C$5*N208)</f>
        <v>5247.0237215178067</v>
      </c>
      <c r="AV208" s="15">
        <f t="shared" ca="1" si="110"/>
        <v>5993.0070737240012</v>
      </c>
      <c r="AW208" s="15">
        <f t="shared" ca="1" si="111"/>
        <v>9787.4022435208062</v>
      </c>
      <c r="AX208" s="15">
        <f t="shared" ca="1" si="112"/>
        <v>12500.481659307579</v>
      </c>
      <c r="AY208" s="15">
        <f t="shared" ca="1" si="113"/>
        <v>14060.337182354828</v>
      </c>
      <c r="AZ208" s="15">
        <f t="shared" ca="1" si="114"/>
        <v>17831.607187163223</v>
      </c>
      <c r="BA208" s="15">
        <f t="shared" ca="1" si="115"/>
        <v>22614.605477350193</v>
      </c>
      <c r="BB208" s="15">
        <f t="shared" ca="1" si="116"/>
        <v>28313.232371784317</v>
      </c>
      <c r="BC208" s="15">
        <f t="shared" ca="1" si="117"/>
        <v>37565.299037417084</v>
      </c>
      <c r="BD208" s="15">
        <f t="shared" ca="1" si="118"/>
        <v>51975.219952088155</v>
      </c>
      <c r="BE208" s="15">
        <f t="shared" ca="1" si="119"/>
        <v>70894.872341582042</v>
      </c>
      <c r="BF208" s="15">
        <f ca="1">Inputs!$B$13*EXP($B$9-0.5*C$6^2+C$6*Y208)</f>
        <v>17432.055365506796</v>
      </c>
      <c r="BG208" s="15">
        <f t="shared" ca="1" si="120"/>
        <v>19101.785780298778</v>
      </c>
      <c r="BH208" s="15">
        <f t="shared" ca="1" si="121"/>
        <v>30383.399188391628</v>
      </c>
      <c r="BI208" s="15">
        <f t="shared" ca="1" si="122"/>
        <v>26786.169861121096</v>
      </c>
      <c r="BJ208" s="15">
        <f t="shared" ca="1" si="123"/>
        <v>33888.915573921047</v>
      </c>
      <c r="BK208" s="15">
        <f t="shared" ca="1" si="124"/>
        <v>45495.315747363849</v>
      </c>
      <c r="BL208" s="15">
        <f t="shared" ca="1" si="125"/>
        <v>68476.605520966536</v>
      </c>
      <c r="BM208" s="15">
        <f t="shared" ca="1" si="126"/>
        <v>102436.46957528127</v>
      </c>
      <c r="BN208" s="15">
        <f t="shared" ca="1" si="127"/>
        <v>129557.85091021574</v>
      </c>
      <c r="BO208" s="15">
        <f t="shared" ca="1" si="128"/>
        <v>168995.97064071847</v>
      </c>
      <c r="BP208" s="15">
        <f t="shared" ca="1" si="129"/>
        <v>241251.66899001863</v>
      </c>
      <c r="BQ208" s="15">
        <f ca="1">Inputs!$B$20*EXP($B$10-0.5*C$7^2+C$7*AJ208)</f>
        <v>4061.1573052407393</v>
      </c>
      <c r="BR208" s="15">
        <f t="shared" ca="1" si="130"/>
        <v>7277.6436361415854</v>
      </c>
      <c r="BS208" s="15">
        <f t="shared" ca="1" si="131"/>
        <v>14735.183314592028</v>
      </c>
      <c r="BT208" s="15">
        <f t="shared" ca="1" si="132"/>
        <v>18577.773815043798</v>
      </c>
      <c r="BU208" s="15">
        <f t="shared" ca="1" si="133"/>
        <v>26960.441426413596</v>
      </c>
      <c r="BV208" s="15">
        <f t="shared" ca="1" si="134"/>
        <v>32766.884308023989</v>
      </c>
      <c r="BW208" s="15">
        <f t="shared" ca="1" si="135"/>
        <v>54669.459228012078</v>
      </c>
      <c r="BX208" s="15">
        <f t="shared" ca="1" si="136"/>
        <v>82984.819349868922</v>
      </c>
      <c r="BY208" s="15">
        <f t="shared" ca="1" si="137"/>
        <v>98877.863999665788</v>
      </c>
      <c r="BZ208" s="15">
        <f t="shared" ca="1" si="138"/>
        <v>111215.18407822809</v>
      </c>
      <c r="CA208" s="15">
        <f t="shared" ca="1" si="139"/>
        <v>152198.6649377101</v>
      </c>
      <c r="CB208" s="15">
        <f ca="1">(AU208*DCF!C$10-DCF!C$5*MAX(AU208*DCF!C$10,0)-MAX(AU208-Inputs!$B$6,0)/Inputs!$B$10)*DCF!C$6</f>
        <v>1041.0437407620723</v>
      </c>
      <c r="CC208" s="15">
        <f ca="1">(AV208*DCF!D$10-DCF!D$5*MAX(AV208*DCF!D$10,0)-MAX(AV208-AU208,0)/Inputs!$B$10)*DCF!D$6</f>
        <v>1278.8663562658301</v>
      </c>
      <c r="CD208" s="15">
        <f ca="1">(AW208*DCF!E$10-DCF!E$5*MAX(AW208*DCF!E$10,0)-MAX(AW208-AV208,0)/Inputs!$B$10)*DCF!E$6</f>
        <v>1405.1004511911312</v>
      </c>
      <c r="CE208" s="15">
        <f ca="1">(AX208*DCF!F$10-DCF!F$5*MAX(AX208*DCF!F$10,0)-MAX(AX208-AW208,0)/Inputs!$B$10)*DCF!F$6</f>
        <v>2164.3106631212258</v>
      </c>
      <c r="CF208" s="15">
        <f ca="1">(AY208*DCF!G$10-DCF!G$5*MAX(AY208*DCF!G$10,0)-MAX(AY208-AX208,0)/Inputs!$B$10)*DCF!G$6</f>
        <v>2597.1585546837459</v>
      </c>
      <c r="CG208" s="15">
        <f ca="1">(AZ208*DCF!H$10-DCF!H$5*MAX(AZ208*DCF!H$10,0)-MAX(AZ208-AY208,0)/Inputs!$B$10)*DCF!H$6</f>
        <v>2792.3627273692509</v>
      </c>
      <c r="CH208" s="15">
        <f ca="1">(BA208*DCF!I$10-DCF!I$5*MAX(BA208*DCF!I$10,0)-MAX(BA208-AZ208,0)/Inputs!$B$10)*DCF!I$6</f>
        <v>3346.2841366871885</v>
      </c>
      <c r="CI208" s="15">
        <f ca="1">(BB208*DCF!J$10-DCF!J$5*MAX(BB208*DCF!J$10,0)-MAX(BB208-BA208,0)/Inputs!$B$10)*DCF!J$6</f>
        <v>3995.0833708628206</v>
      </c>
      <c r="CJ208" s="15">
        <f ca="1">(BC208*DCF!K$10-DCF!K$5*MAX(BC208*DCF!K$10,0)-MAX(BC208-BB208,0)/Inputs!$B$10)*DCF!K$6</f>
        <v>4752.2613519940523</v>
      </c>
      <c r="CK208" s="15">
        <f ca="1">(BD208*DCF!L$10-DCF!L$5*MAX(BD208*DCF!L$10,0)-MAX(BD208-BC208,0)/Inputs!$B$10)*DCF!L$6</f>
        <v>5975.4154366303965</v>
      </c>
      <c r="CL208" s="15">
        <f ca="1">(BE208*DCF!M$10-DCF!M$5*MAX(BE208*DCF!M$10,0)-MAX(BE208-BD208,0)/Inputs!$B$10)*DCF!M$6</f>
        <v>7744.0288123217124</v>
      </c>
      <c r="CM208" s="15">
        <f ca="1">(BF208*DCF!C$28-DCF!C$5*MAX(BF208*DCF!C$28,0)-MAX(BF208-Inputs!$B$13,0)/Inputs!$B$17)*DCF!C$6</f>
        <v>3924.0622864088978</v>
      </c>
      <c r="CN208" s="15">
        <f ca="1">(BG208*DCF!D$28-DCF!D$5*MAX(BG208*DCF!D$28,0)-MAX(BG208-BF208,0)/Inputs!$B$17)*DCF!D$6</f>
        <v>5269.6864182776353</v>
      </c>
      <c r="CO208" s="15">
        <f ca="1">(BH208*DCF!E$28-DCF!E$5*MAX(BH208*DCF!E$28,0)-MAX(BH208-BG208,0)/Inputs!$B$17)*DCF!E$6</f>
        <v>6381.6689566490104</v>
      </c>
      <c r="CP208" s="15">
        <f ca="1">(BI208*DCF!F$28-DCF!F$5*MAX(BI208*DCF!F$28,0)-MAX(BI208-BH208,0)/Inputs!$B$17)*DCF!F$6</f>
        <v>7271.7395464777337</v>
      </c>
      <c r="CQ208" s="15">
        <f ca="1">(BJ208*DCF!G$28-DCF!G$5*MAX(BJ208*DCF!G$28,0)-MAX(BJ208-BI208,0)/Inputs!$B$17)*DCF!G$6</f>
        <v>7598.1245977825365</v>
      </c>
      <c r="CR208" s="15">
        <f ca="1">(BK208*DCF!H$28-DCF!H$5*MAX(BK208*DCF!H$28,0)-MAX(BK208-BJ208,0)/Inputs!$B$17)*DCF!H$6</f>
        <v>9448.1846516236528</v>
      </c>
      <c r="CS208" s="15">
        <f ca="1">(BL208*DCF!I$28-DCF!I$5*MAX(BL208*DCF!I$28,0)-MAX(BL208-BK208,0)/Inputs!$B$17)*DCF!I$6</f>
        <v>12803.962133264999</v>
      </c>
      <c r="CT208" s="15">
        <f ca="1">(BM208*DCF!J$28-DCF!J$5*MAX(BM208*DCF!J$28,0)-MAX(BM208-BL208,0)/Inputs!$B$17)*DCF!J$6</f>
        <v>18349.036063621959</v>
      </c>
      <c r="CU208" s="15">
        <f ca="1">(BN208*DCF!K$28-DCF!K$5*MAX(BN208*DCF!K$28,0)-MAX(BN208-BM208,0)/Inputs!$B$17)*DCF!K$6</f>
        <v>24038.437857219236</v>
      </c>
      <c r="CV208" s="15">
        <f ca="1">(BO208*DCF!L$28-DCF!L$5*MAX(BO208*DCF!L$28,0)-MAX(BO208-BN208,0)/Inputs!$B$17)*DCF!L$6</f>
        <v>29255.754336878348</v>
      </c>
      <c r="CW208" s="15">
        <f ca="1">(BP208*DCF!M$28-DCF!M$5*MAX(BP208*DCF!M$28,0)-MAX(BP208-BO208,0)/Inputs!$B$17)*DCF!M$6</f>
        <v>37838.890328146983</v>
      </c>
      <c r="CX208" s="15">
        <f ca="1">(BQ208*DCF!C$46-DCF!C$5*MAX(BQ208*DCF!C$46,0)-MAX(BQ208-Inputs!$B$20,0)/Inputs!$B$24)*DCF!C$6</f>
        <v>-1335.2129135617131</v>
      </c>
      <c r="CY208" s="15">
        <f ca="1">(BR208*DCF!D$46-DCF!D$5*MAX(BR208*DCF!D$46,0)-MAX(BR208-BQ208,0)/Inputs!$B$24)*DCF!D$6</f>
        <v>-2614.5720699806307</v>
      </c>
      <c r="CZ208" s="15">
        <f ca="1">(BS208*DCF!E$46-DCF!E$5*MAX(BS208*DCF!E$46,0)-MAX(BS208-BR208,0)/Inputs!$B$24)*DCF!E$6</f>
        <v>-4682.0179212545836</v>
      </c>
      <c r="DA208" s="15">
        <f ca="1">(BT208*DCF!F$46-DCF!F$5*MAX(BT208*DCF!F$46,0)-MAX(BT208-BS208,0)/Inputs!$B$24)*DCF!F$6</f>
        <v>-2752.1596216241114</v>
      </c>
      <c r="DB208" s="15">
        <f ca="1">(BU208*DCF!G$46-DCF!G$5*MAX(BU208*DCF!G$46,0)-MAX(BU208-BT208,0)/Inputs!$B$24)*DCF!G$6</f>
        <v>-3726.6597454320145</v>
      </c>
      <c r="DC208" s="15">
        <f ca="1">(BV208*DCF!H$46-DCF!H$5*MAX(BV208*DCF!H$46,0)-MAX(BV208-BU208,0)/Inputs!$B$24)*DCF!H$6</f>
        <v>-1804.3165487946346</v>
      </c>
      <c r="DD208" s="15">
        <f ca="1">(BW208*DCF!I$46-DCF!I$5*MAX(BW208*DCF!I$46,0)-MAX(BW208-BV208,0)/Inputs!$B$24)*DCF!I$6</f>
        <v>-5024.769597267993</v>
      </c>
      <c r="DE208" s="15">
        <f ca="1">(BX208*DCF!J$46-DCF!J$5*MAX(BX208*DCF!J$46,0)-MAX(BX208-BW208,0)/Inputs!$B$24)*DCF!J$6</f>
        <v>-4027.7872730205509</v>
      </c>
      <c r="DF208" s="15">
        <f ca="1">(BY208*DCF!K$46-DCF!K$5*MAX(BY208*DCF!K$46,0)-MAX(BY208-BX208,0)/Inputs!$B$24)*DCF!K$6</f>
        <v>1754.8606523904355</v>
      </c>
      <c r="DG208" s="15">
        <f ca="1">(BZ208*DCF!L$46-DCF!L$5*MAX(BZ208*DCF!L$46,0)-MAX(BZ208-BY208,0)/Inputs!$B$24)*DCF!L$6</f>
        <v>4895.8154406354643</v>
      </c>
      <c r="DH208" s="15">
        <f ca="1">(CA208*DCF!M$46-DCF!M$5*MAX(CA208*DCF!M$46,0)-MAX(CA208-BZ208,0)/Inputs!$B$24)*DCF!M$6</f>
        <v>3363.9271573713695</v>
      </c>
      <c r="DI208" s="15">
        <f ca="1">SUM(CB208:CL208)+BE208*DCF!M$10*(1+Inputs!$B$30)*(1-Inputs!$B$33)*(1-Inputs!$B$30/Inputs!$B$31)/(Inputs!$B$29-Inputs!$B$30)*DCF!M$6</f>
        <v>234393.28281614571</v>
      </c>
      <c r="DJ208" s="15">
        <f ca="1">SUM(CM208:CW208)+BP208*DCF!M$28*(1+Inputs!$B$30)*(1-Inputs!$B$33)*(1-Inputs!$B$30/Inputs!$B$31)/(Inputs!$B$29-Inputs!$B$30)*DCF!M$6</f>
        <v>1057388.3272060533</v>
      </c>
      <c r="DK208" s="15">
        <f ca="1">SUM(CX208:DH208)+CA208*DCF!M$46*(1+Inputs!$B$30)*(1-Inputs!$B$33)*(1-Inputs!$B$30/Inputs!$B$31)/(Inputs!$B$29-Inputs!$B$30)*DCF!M$6</f>
        <v>219364.27263759152</v>
      </c>
      <c r="DM208" s="15">
        <f ca="1">DI208+DJ208+DK208+Inputs!$B$34+Inputs!$B$36-Inputs!$B$35</f>
        <v>1587996.8826597906</v>
      </c>
    </row>
    <row r="209" spans="1:117" x14ac:dyDescent="0.75">
      <c r="A209" s="11">
        <v>196</v>
      </c>
      <c r="C209" s="23">
        <f t="shared" ca="1" si="109"/>
        <v>1.1659182295052097</v>
      </c>
      <c r="D209" s="23">
        <f t="shared" ca="1" si="109"/>
        <v>-0.25132492339194484</v>
      </c>
      <c r="E209" s="23">
        <f t="shared" ca="1" si="109"/>
        <v>0.2592333334783517</v>
      </c>
      <c r="F209" s="23">
        <f t="shared" ca="1" si="109"/>
        <v>-2.411690314760885</v>
      </c>
      <c r="G209" s="23">
        <f t="shared" ca="1" si="109"/>
        <v>1.3295499663360895</v>
      </c>
      <c r="H209" s="23">
        <f t="shared" ca="1" si="109"/>
        <v>-0.72757492611324204</v>
      </c>
      <c r="I209" s="23">
        <f t="shared" ca="1" si="109"/>
        <v>-0.88867468378554137</v>
      </c>
      <c r="J209" s="23">
        <f t="shared" ca="1" si="109"/>
        <v>-0.10550772950686692</v>
      </c>
      <c r="K209" s="23">
        <f t="shared" ca="1" si="109"/>
        <v>-0.81589087381026926</v>
      </c>
      <c r="L209" s="23">
        <f t="shared" ca="1" si="109"/>
        <v>0.96165267425993506</v>
      </c>
      <c r="M209" s="23">
        <f t="shared" ca="1" si="109"/>
        <v>-1.2441462473219416</v>
      </c>
      <c r="N209" s="23">
        <f ca="1">SQRT(Inputs!$B$38)*C209+SQRT(1-Inputs!$B$38)*_xlfn.NORM.S.INV(RAND())</f>
        <v>1.562403010477412</v>
      </c>
      <c r="O209" s="23">
        <f ca="1">SQRT(Inputs!$B$38)*D209+SQRT(1-Inputs!$B$38)*_xlfn.NORM.S.INV(RAND())</f>
        <v>-0.55418305127433731</v>
      </c>
      <c r="P209" s="23">
        <f ca="1">SQRT(Inputs!$B$38)*E209+SQRT(1-Inputs!$B$38)*_xlfn.NORM.S.INV(RAND())</f>
        <v>-0.98378683326851568</v>
      </c>
      <c r="Q209" s="23">
        <f ca="1">SQRT(Inputs!$B$38)*F209+SQRT(1-Inputs!$B$38)*_xlfn.NORM.S.INV(RAND())</f>
        <v>-1.5696580840879844</v>
      </c>
      <c r="R209" s="23">
        <f ca="1">SQRT(Inputs!$B$38)*G209+SQRT(1-Inputs!$B$38)*_xlfn.NORM.S.INV(RAND())</f>
        <v>0.4077699668855157</v>
      </c>
      <c r="S209" s="23">
        <f ca="1">SQRT(Inputs!$B$38)*H209+SQRT(1-Inputs!$B$38)*_xlfn.NORM.S.INV(RAND())</f>
        <v>0.76604295683597823</v>
      </c>
      <c r="T209" s="23">
        <f ca="1">SQRT(Inputs!$B$38)*I209+SQRT(1-Inputs!$B$38)*_xlfn.NORM.S.INV(RAND())</f>
        <v>-1.0710326651748896</v>
      </c>
      <c r="U209" s="23">
        <f ca="1">SQRT(Inputs!$B$38)*J209+SQRT(1-Inputs!$B$38)*_xlfn.NORM.S.INV(RAND())</f>
        <v>-0.26084827272145722</v>
      </c>
      <c r="V209" s="23">
        <f ca="1">SQRT(Inputs!$B$38)*K209+SQRT(1-Inputs!$B$38)*_xlfn.NORM.S.INV(RAND())</f>
        <v>0.6121984056323122</v>
      </c>
      <c r="W209" s="23">
        <f ca="1">SQRT(Inputs!$B$38)*L209+SQRT(1-Inputs!$B$38)*_xlfn.NORM.S.INV(RAND())</f>
        <v>0.45615098990337549</v>
      </c>
      <c r="X209" s="23">
        <f ca="1">SQRT(Inputs!$B$38)*M209+SQRT(1-Inputs!$B$38)*_xlfn.NORM.S.INV(RAND())</f>
        <v>5.9825676112475801E-2</v>
      </c>
      <c r="Y209" s="23">
        <f ca="1">SQRT(Inputs!$B$38)*C209+SQRT(1-Inputs!$B$38)*_xlfn.NORM.S.INV(RAND())</f>
        <v>0.51044413049753734</v>
      </c>
      <c r="Z209" s="23">
        <f ca="1">SQRT(Inputs!$B$38)*D209+SQRT(1-Inputs!$B$38)*_xlfn.NORM.S.INV(RAND())</f>
        <v>1.360186079262546</v>
      </c>
      <c r="AA209" s="23">
        <f ca="1">SQRT(Inputs!$B$38)*E209+SQRT(1-Inputs!$B$38)*_xlfn.NORM.S.INV(RAND())</f>
        <v>-0.17614200671549873</v>
      </c>
      <c r="AB209" s="23">
        <f ca="1">SQRT(Inputs!$B$38)*F209+SQRT(1-Inputs!$B$38)*_xlfn.NORM.S.INV(RAND())</f>
        <v>-1.2542238146610047</v>
      </c>
      <c r="AC209" s="23">
        <f ca="1">SQRT(Inputs!$B$38)*G209+SQRT(1-Inputs!$B$38)*_xlfn.NORM.S.INV(RAND())</f>
        <v>1.0920947050825436</v>
      </c>
      <c r="AD209" s="23">
        <f ca="1">SQRT(Inputs!$B$38)*H209+SQRT(1-Inputs!$B$38)*_xlfn.NORM.S.INV(RAND())</f>
        <v>-1.7857769789971742</v>
      </c>
      <c r="AE209" s="23">
        <f ca="1">SQRT(Inputs!$B$38)*I209+SQRT(1-Inputs!$B$38)*_xlfn.NORM.S.INV(RAND())</f>
        <v>-1.3575805710328424</v>
      </c>
      <c r="AF209" s="23">
        <f ca="1">SQRT(Inputs!$B$38)*J209+SQRT(1-Inputs!$B$38)*_xlfn.NORM.S.INV(RAND())</f>
        <v>2.0513510492226597</v>
      </c>
      <c r="AG209" s="23">
        <f ca="1">SQRT(Inputs!$B$38)*K209+SQRT(1-Inputs!$B$38)*_xlfn.NORM.S.INV(RAND())</f>
        <v>1.1361949195916317</v>
      </c>
      <c r="AH209" s="23">
        <f ca="1">SQRT(Inputs!$B$38)*L209+SQRT(1-Inputs!$B$38)*_xlfn.NORM.S.INV(RAND())</f>
        <v>0.9478914136056078</v>
      </c>
      <c r="AI209" s="23">
        <f ca="1">SQRT(Inputs!$B$38)*M209+SQRT(1-Inputs!$B$38)*_xlfn.NORM.S.INV(RAND())</f>
        <v>0.40658265432077556</v>
      </c>
      <c r="AJ209" s="23">
        <f ca="1">SQRT(Inputs!$B$38)*C209+SQRT(1-Inputs!$B$38)*_xlfn.NORM.S.INV(RAND())</f>
        <v>-0.10923569693872648</v>
      </c>
      <c r="AK209" s="23">
        <f ca="1">SQRT(Inputs!$B$38)*D209+SQRT(1-Inputs!$B$38)*_xlfn.NORM.S.INV(RAND())</f>
        <v>0.15829338107689184</v>
      </c>
      <c r="AL209" s="23">
        <f ca="1">SQRT(Inputs!$B$38)*E209+SQRT(1-Inputs!$B$38)*_xlfn.NORM.S.INV(RAND())</f>
        <v>1.1547821822384061</v>
      </c>
      <c r="AM209" s="23">
        <f ca="1">SQRT(Inputs!$B$38)*F209+SQRT(1-Inputs!$B$38)*_xlfn.NORM.S.INV(RAND())</f>
        <v>-2.1877992790872831</v>
      </c>
      <c r="AN209" s="23">
        <f ca="1">SQRT(Inputs!$B$38)*G209+SQRT(1-Inputs!$B$38)*_xlfn.NORM.S.INV(RAND())</f>
        <v>0.82960339371829106</v>
      </c>
      <c r="AO209" s="23">
        <f ca="1">SQRT(Inputs!$B$38)*H209+SQRT(1-Inputs!$B$38)*_xlfn.NORM.S.INV(RAND())</f>
        <v>0.85679209984856197</v>
      </c>
      <c r="AP209" s="23">
        <f ca="1">SQRT(Inputs!$B$38)*I209+SQRT(1-Inputs!$B$38)*_xlfn.NORM.S.INV(RAND())</f>
        <v>-1.2204264581306701</v>
      </c>
      <c r="AQ209" s="23">
        <f ca="1">SQRT(Inputs!$B$38)*J209+SQRT(1-Inputs!$B$38)*_xlfn.NORM.S.INV(RAND())</f>
        <v>1.4059587448068238</v>
      </c>
      <c r="AR209" s="23">
        <f ca="1">SQRT(Inputs!$B$38)*K209+SQRT(1-Inputs!$B$38)*_xlfn.NORM.S.INV(RAND())</f>
        <v>-0.66628265025314204</v>
      </c>
      <c r="AS209" s="23">
        <f ca="1">SQRT(Inputs!$B$38)*L209+SQRT(1-Inputs!$B$38)*_xlfn.NORM.S.INV(RAND())</f>
        <v>0.55690456549642708</v>
      </c>
      <c r="AT209" s="23">
        <f ca="1">SQRT(Inputs!$B$38)*M209+SQRT(1-Inputs!$B$38)*_xlfn.NORM.S.INV(RAND())</f>
        <v>0.20739894640600998</v>
      </c>
      <c r="AU209" s="15">
        <f ca="1">Inputs!$B$6*EXP($B$8-0.5*C$5^2+C$5*N209)</f>
        <v>6390.2162987237225</v>
      </c>
      <c r="AV209" s="15">
        <f t="shared" ca="1" si="110"/>
        <v>7169.7325618426758</v>
      </c>
      <c r="AW209" s="15">
        <f t="shared" ca="1" si="111"/>
        <v>7655.8469601095394</v>
      </c>
      <c r="AX209" s="15">
        <f t="shared" ca="1" si="112"/>
        <v>7682.5821366064347</v>
      </c>
      <c r="AY209" s="15">
        <f t="shared" ca="1" si="113"/>
        <v>9846.8410442646182</v>
      </c>
      <c r="AZ209" s="15">
        <f t="shared" ca="1" si="114"/>
        <v>13102.929723247238</v>
      </c>
      <c r="BA209" s="15">
        <f t="shared" ca="1" si="115"/>
        <v>14334.327078408733</v>
      </c>
      <c r="BB209" s="15">
        <f t="shared" ca="1" si="116"/>
        <v>17096.879508256749</v>
      </c>
      <c r="BC209" s="15">
        <f t="shared" ca="1" si="117"/>
        <v>22214.039154300383</v>
      </c>
      <c r="BD209" s="15">
        <f t="shared" ca="1" si="118"/>
        <v>28400.527572128798</v>
      </c>
      <c r="BE209" s="15">
        <f t="shared" ca="1" si="119"/>
        <v>34991.351748340436</v>
      </c>
      <c r="BF209" s="15">
        <f ca="1">Inputs!$B$13*EXP($B$9-0.5*C$6^2+C$6*Y209)</f>
        <v>15303.909553304484</v>
      </c>
      <c r="BG209" s="15">
        <f t="shared" ca="1" si="120"/>
        <v>23839.688887816323</v>
      </c>
      <c r="BH209" s="15">
        <f t="shared" ca="1" si="121"/>
        <v>28289.074534283605</v>
      </c>
      <c r="BI209" s="15">
        <f t="shared" ca="1" si="122"/>
        <v>28550.466294298349</v>
      </c>
      <c r="BJ209" s="15">
        <f t="shared" ca="1" si="123"/>
        <v>40968.256953480086</v>
      </c>
      <c r="BK209" s="15">
        <f t="shared" ca="1" si="124"/>
        <v>39428.982306706086</v>
      </c>
      <c r="BL209" s="15">
        <f t="shared" ca="1" si="125"/>
        <v>40620.210015057542</v>
      </c>
      <c r="BM209" s="15">
        <f t="shared" ca="1" si="126"/>
        <v>64423.374995325496</v>
      </c>
      <c r="BN209" s="15">
        <f t="shared" ca="1" si="127"/>
        <v>90789.69519122153</v>
      </c>
      <c r="BO209" s="15">
        <f t="shared" ca="1" si="128"/>
        <v>124719.30914929861</v>
      </c>
      <c r="BP209" s="15">
        <f t="shared" ca="1" si="129"/>
        <v>160742.65419482641</v>
      </c>
      <c r="BQ209" s="15">
        <f ca="1">Inputs!$B$20*EXP($B$10-0.5*C$7^2+C$7*AJ209)</f>
        <v>4126.4991994544389</v>
      </c>
      <c r="BR209" s="15">
        <f t="shared" ca="1" si="130"/>
        <v>5887.795966306724</v>
      </c>
      <c r="BS209" s="15">
        <f t="shared" ca="1" si="131"/>
        <v>11233.561109584896</v>
      </c>
      <c r="BT209" s="15">
        <f t="shared" ca="1" si="132"/>
        <v>8724.8605533900809</v>
      </c>
      <c r="BU209" s="15">
        <f t="shared" ca="1" si="133"/>
        <v>14779.644265032701</v>
      </c>
      <c r="BV209" s="15">
        <f t="shared" ca="1" si="134"/>
        <v>24941.053936907017</v>
      </c>
      <c r="BW209" s="15">
        <f t="shared" ca="1" si="135"/>
        <v>26881.147769350035</v>
      </c>
      <c r="BX209" s="15">
        <f t="shared" ca="1" si="136"/>
        <v>49839.043458957218</v>
      </c>
      <c r="BY209" s="15">
        <f t="shared" ca="1" si="137"/>
        <v>61474.952469882184</v>
      </c>
      <c r="BZ209" s="15">
        <f t="shared" ca="1" si="138"/>
        <v>95556.751027965394</v>
      </c>
      <c r="CA209" s="15">
        <f t="shared" ca="1" si="139"/>
        <v>139267.50000587472</v>
      </c>
      <c r="CB209" s="15">
        <f ca="1">(AU209*DCF!C$10-DCF!C$5*MAX(AU209*DCF!C$10,0)-MAX(AU209-Inputs!$B$6,0)/Inputs!$B$10)*DCF!C$6</f>
        <v>1032.892573923009</v>
      </c>
      <c r="CC209" s="15">
        <f ca="1">(AV209*DCF!D$10-DCF!D$5*MAX(AV209*DCF!D$10,0)-MAX(AV209-AU209,0)/Inputs!$B$10)*DCF!D$6</f>
        <v>1557.5090992338041</v>
      </c>
      <c r="CD209" s="15">
        <f ca="1">(AW209*DCF!E$10-DCF!E$5*MAX(AW209*DCF!E$10,0)-MAX(AW209-AV209,0)/Inputs!$B$10)*DCF!E$6</f>
        <v>1658.1200989603719</v>
      </c>
      <c r="CE209" s="15">
        <f ca="1">(AX209*DCF!F$10-DCF!F$5*MAX(AX209*DCF!F$10,0)-MAX(AX209-AW209,0)/Inputs!$B$10)*DCF!F$6</f>
        <v>1671.5325094326281</v>
      </c>
      <c r="CF209" s="15">
        <f ca="1">(AY209*DCF!G$10-DCF!G$5*MAX(AY209*DCF!G$10,0)-MAX(AY209-AX209,0)/Inputs!$B$10)*DCF!G$6</f>
        <v>1612.8336733635495</v>
      </c>
      <c r="CG209" s="15">
        <f ca="1">(AZ209*DCF!H$10-DCF!H$5*MAX(AZ209*DCF!H$10,0)-MAX(AZ209-AY209,0)/Inputs!$B$10)*DCF!H$6</f>
        <v>1965.7662862018753</v>
      </c>
      <c r="CH209" s="15">
        <f ca="1">(BA209*DCF!I$10-DCF!I$5*MAX(BA209*DCF!I$10,0)-MAX(BA209-AZ209,0)/Inputs!$B$10)*DCF!I$6</f>
        <v>2416.3663288679868</v>
      </c>
      <c r="CI209" s="15">
        <f ca="1">(BB209*DCF!J$10-DCF!J$5*MAX(BB209*DCF!J$10,0)-MAX(BB209-BA209,0)/Inputs!$B$10)*DCF!J$6</f>
        <v>2515.2448963892462</v>
      </c>
      <c r="CJ209" s="15">
        <f ca="1">(BC209*DCF!K$10-DCF!K$5*MAX(BC209*DCF!K$10,0)-MAX(BC209-BB209,0)/Inputs!$B$10)*DCF!K$6</f>
        <v>2859.779091357158</v>
      </c>
      <c r="CK209" s="15">
        <f ca="1">(BD209*DCF!L$10-DCF!L$5*MAX(BD209*DCF!L$10,0)-MAX(BD209-BC209,0)/Inputs!$B$10)*DCF!L$6</f>
        <v>3483.3265009757542</v>
      </c>
      <c r="CL209" s="15">
        <f ca="1">(BE209*DCF!M$10-DCF!M$5*MAX(BE209*DCF!M$10,0)-MAX(BE209-BD209,0)/Inputs!$B$10)*DCF!M$6</f>
        <v>4150.3879412700744</v>
      </c>
      <c r="CM209" s="15">
        <f ca="1">(BF209*DCF!C$28-DCF!C$5*MAX(BF209*DCF!C$28,0)-MAX(BF209-Inputs!$B$13,0)/Inputs!$B$17)*DCF!C$6</f>
        <v>3766.05478140886</v>
      </c>
      <c r="CN209" s="15">
        <f ca="1">(BG209*DCF!D$28-DCF!D$5*MAX(BG209*DCF!D$28,0)-MAX(BG209-BF209,0)/Inputs!$B$17)*DCF!D$6</f>
        <v>5200.2651172084734</v>
      </c>
      <c r="CO209" s="15">
        <f ca="1">(BH209*DCF!E$28-DCF!E$5*MAX(BH209*DCF!E$28,0)-MAX(BH209-BG209,0)/Inputs!$B$17)*DCF!E$6</f>
        <v>7135.056969820861</v>
      </c>
      <c r="CP209" s="15">
        <f ca="1">(BI209*DCF!F$28-DCF!F$5*MAX(BI209*DCF!F$28,0)-MAX(BI209-BH209,0)/Inputs!$B$17)*DCF!F$6</f>
        <v>7703.1090534730174</v>
      </c>
      <c r="CQ209" s="15">
        <f ca="1">(BJ209*DCF!G$28-DCF!G$5*MAX(BJ209*DCF!G$28,0)-MAX(BJ209-BI209,0)/Inputs!$B$17)*DCF!G$6</f>
        <v>8540.9753757688977</v>
      </c>
      <c r="CR209" s="15">
        <f ca="1">(BK209*DCF!H$28-DCF!H$5*MAX(BK209*DCF!H$28,0)-MAX(BK209-BJ209,0)/Inputs!$B$17)*DCF!H$6</f>
        <v>9751.2223336928637</v>
      </c>
      <c r="CS209" s="15">
        <f ca="1">(BL209*DCF!I$28-DCF!I$5*MAX(BL209*DCF!I$28,0)-MAX(BL209-BK209,0)/Inputs!$B$17)*DCF!I$6</f>
        <v>9380.9880567101118</v>
      </c>
      <c r="CT209" s="15">
        <f ca="1">(BM209*DCF!J$28-DCF!J$5*MAX(BM209*DCF!J$28,0)-MAX(BM209-BL209,0)/Inputs!$B$17)*DCF!J$6</f>
        <v>11215.65558994592</v>
      </c>
      <c r="CU209" s="15">
        <f ca="1">(BN209*DCF!K$28-DCF!K$5*MAX(BN209*DCF!K$28,0)-MAX(BN209-BM209,0)/Inputs!$B$17)*DCF!K$6</f>
        <v>15943.738327301446</v>
      </c>
      <c r="CV209" s="15">
        <f ca="1">(BO209*DCF!L$28-DCF!L$5*MAX(BO209*DCF!L$28,0)-MAX(BO209-BN209,0)/Inputs!$B$17)*DCF!L$6</f>
        <v>21044.927621317809</v>
      </c>
      <c r="CW209" s="15">
        <f ca="1">(BP209*DCF!M$28-DCF!M$5*MAX(BP209*DCF!M$28,0)-MAX(BP209-BO209,0)/Inputs!$B$17)*DCF!M$6</f>
        <v>26478.371625335112</v>
      </c>
      <c r="CX209" s="15">
        <f ca="1">(BQ209*DCF!C$46-DCF!C$5*MAX(BQ209*DCF!C$46,0)-MAX(BQ209-Inputs!$B$20,0)/Inputs!$B$24)*DCF!C$6</f>
        <v>-1380.4844338021517</v>
      </c>
      <c r="CY209" s="15">
        <f ca="1">(BR209*DCF!D$46-DCF!D$5*MAX(BR209*DCF!D$46,0)-MAX(BR209-BQ209,0)/Inputs!$B$24)*DCF!D$6</f>
        <v>-1756.4401765970163</v>
      </c>
      <c r="CZ209" s="15">
        <f ca="1">(BS209*DCF!E$46-DCF!E$5*MAX(BS209*DCF!E$46,0)-MAX(BS209-BR209,0)/Inputs!$B$24)*DCF!E$6</f>
        <v>-3435.5416131993243</v>
      </c>
      <c r="DA209" s="15">
        <f ca="1">(BT209*DCF!F$46-DCF!F$5*MAX(BT209*DCF!F$46,0)-MAX(BT209-BS209,0)/Inputs!$B$24)*DCF!F$6</f>
        <v>-635.39950827425832</v>
      </c>
      <c r="DB209" s="15">
        <f ca="1">(BU209*DCF!G$46-DCF!G$5*MAX(BU209*DCF!G$46,0)-MAX(BU209-BT209,0)/Inputs!$B$24)*DCF!G$6</f>
        <v>-2533.8676447415014</v>
      </c>
      <c r="DC209" s="15">
        <f ca="1">(BV209*DCF!H$46-DCF!H$5*MAX(BV209*DCF!H$46,0)-MAX(BV209-BU209,0)/Inputs!$B$24)*DCF!H$6</f>
        <v>-3157.5957955449167</v>
      </c>
      <c r="DD209" s="15">
        <f ca="1">(BW209*DCF!I$46-DCF!I$5*MAX(BW209*DCF!I$46,0)-MAX(BW209-BV209,0)/Inputs!$B$24)*DCF!I$6</f>
        <v>63.904640408027255</v>
      </c>
      <c r="DE209" s="15">
        <f ca="1">(BX209*DCF!J$46-DCF!J$5*MAX(BX209*DCF!J$46,0)-MAX(BX209-BW209,0)/Inputs!$B$24)*DCF!J$6</f>
        <v>-3997.4488468253608</v>
      </c>
      <c r="DF209" s="15">
        <f ca="1">(BY209*DCF!K$46-DCF!K$5*MAX(BY209*DCF!K$46,0)-MAX(BY209-BX209,0)/Inputs!$B$24)*DCF!K$6</f>
        <v>661.16648450046443</v>
      </c>
      <c r="DG209" s="15">
        <f ca="1">(BZ209*DCF!L$46-DCF!L$5*MAX(BZ209*DCF!L$46,0)-MAX(BZ209-BY209,0)/Inputs!$B$24)*DCF!L$6</f>
        <v>-1107.4277275900324</v>
      </c>
      <c r="DH209" s="15">
        <f ca="1">(CA209*DCF!M$46-DCF!M$5*MAX(CA209*DCF!M$46,0)-MAX(CA209-BZ209,0)/Inputs!$B$24)*DCF!M$6</f>
        <v>1780.0222830203006</v>
      </c>
      <c r="DI209" s="15">
        <f ca="1">SUM(CB209:CL209)+BE209*DCF!M$10*(1+Inputs!$B$30)*(1-Inputs!$B$33)*(1-Inputs!$B$30/Inputs!$B$31)/(Inputs!$B$29-Inputs!$B$30)*DCF!M$6</f>
        <v>122305.15362833149</v>
      </c>
      <c r="DJ209" s="15">
        <f ca="1">SUM(CM209:CW209)+BP209*DCF!M$28*(1+Inputs!$B$30)*(1-Inputs!$B$33)*(1-Inputs!$B$30/Inputs!$B$31)/(Inputs!$B$29-Inputs!$B$30)*DCF!M$6</f>
        <v>722625.60781965125</v>
      </c>
      <c r="DK209" s="15">
        <f ca="1">SUM(CX209:DH209)+CA209*DCF!M$46*(1+Inputs!$B$30)*(1-Inputs!$B$33)*(1-Inputs!$B$30/Inputs!$B$31)/(Inputs!$B$29-Inputs!$B$30)*DCF!M$6</f>
        <v>199824.9399604561</v>
      </c>
      <c r="DM209" s="15">
        <f ca="1">DI209+DJ209+DK209+Inputs!$B$34+Inputs!$B$36-Inputs!$B$35</f>
        <v>1121606.7014084389</v>
      </c>
    </row>
    <row r="210" spans="1:117" x14ac:dyDescent="0.75">
      <c r="A210" s="11">
        <v>197</v>
      </c>
      <c r="C210" s="23">
        <f t="shared" ca="1" si="109"/>
        <v>-8.5621233397112154E-2</v>
      </c>
      <c r="D210" s="23">
        <f t="shared" ca="1" si="109"/>
        <v>0.94227313797370882</v>
      </c>
      <c r="E210" s="23">
        <f t="shared" ca="1" si="109"/>
        <v>0.38176814627500361</v>
      </c>
      <c r="F210" s="23">
        <f t="shared" ca="1" si="109"/>
        <v>-0.52529803025001343</v>
      </c>
      <c r="G210" s="23">
        <f t="shared" ca="1" si="109"/>
        <v>1.267856674761151</v>
      </c>
      <c r="H210" s="23">
        <f t="shared" ca="1" si="109"/>
        <v>2.4195257859385939</v>
      </c>
      <c r="I210" s="23">
        <f t="shared" ca="1" si="109"/>
        <v>2.7794912821927507E-2</v>
      </c>
      <c r="J210" s="23">
        <f t="shared" ca="1" si="109"/>
        <v>0.98660849555338992</v>
      </c>
      <c r="K210" s="23">
        <f t="shared" ca="1" si="109"/>
        <v>0.11834030740161122</v>
      </c>
      <c r="L210" s="23">
        <f t="shared" ca="1" si="109"/>
        <v>0.97224165238390903</v>
      </c>
      <c r="M210" s="23">
        <f t="shared" ca="1" si="109"/>
        <v>2.0837028560594093</v>
      </c>
      <c r="N210" s="23">
        <f ca="1">SQRT(Inputs!$B$38)*C210+SQRT(1-Inputs!$B$38)*_xlfn.NORM.S.INV(RAND())</f>
        <v>-1.8396028596202665</v>
      </c>
      <c r="O210" s="23">
        <f ca="1">SQRT(Inputs!$B$38)*D210+SQRT(1-Inputs!$B$38)*_xlfn.NORM.S.INV(RAND())</f>
        <v>2.1886931280527488E-2</v>
      </c>
      <c r="P210" s="23">
        <f ca="1">SQRT(Inputs!$B$38)*E210+SQRT(1-Inputs!$B$38)*_xlfn.NORM.S.INV(RAND())</f>
        <v>0.8871095206140801</v>
      </c>
      <c r="Q210" s="23">
        <f ca="1">SQRT(Inputs!$B$38)*F210+SQRT(1-Inputs!$B$38)*_xlfn.NORM.S.INV(RAND())</f>
        <v>-0.66037819972776934</v>
      </c>
      <c r="R210" s="23">
        <f ca="1">SQRT(Inputs!$B$38)*G210+SQRT(1-Inputs!$B$38)*_xlfn.NORM.S.INV(RAND())</f>
        <v>0.75396632553621934</v>
      </c>
      <c r="S210" s="23">
        <f ca="1">SQRT(Inputs!$B$38)*H210+SQRT(1-Inputs!$B$38)*_xlfn.NORM.S.INV(RAND())</f>
        <v>1.2247589522583646</v>
      </c>
      <c r="T210" s="23">
        <f ca="1">SQRT(Inputs!$B$38)*I210+SQRT(1-Inputs!$B$38)*_xlfn.NORM.S.INV(RAND())</f>
        <v>0.58457185148301494</v>
      </c>
      <c r="U210" s="23">
        <f ca="1">SQRT(Inputs!$B$38)*J210+SQRT(1-Inputs!$B$38)*_xlfn.NORM.S.INV(RAND())</f>
        <v>-0.58541699450465812</v>
      </c>
      <c r="V210" s="23">
        <f ca="1">SQRT(Inputs!$B$38)*K210+SQRT(1-Inputs!$B$38)*_xlfn.NORM.S.INV(RAND())</f>
        <v>-1.4413634879598083E-2</v>
      </c>
      <c r="W210" s="23">
        <f ca="1">SQRT(Inputs!$B$38)*L210+SQRT(1-Inputs!$B$38)*_xlfn.NORM.S.INV(RAND())</f>
        <v>0.58992352198991549</v>
      </c>
      <c r="X210" s="23">
        <f ca="1">SQRT(Inputs!$B$38)*M210+SQRT(1-Inputs!$B$38)*_xlfn.NORM.S.INV(RAND())</f>
        <v>0.79980995039468938</v>
      </c>
      <c r="Y210" s="23">
        <f ca="1">SQRT(Inputs!$B$38)*C210+SQRT(1-Inputs!$B$38)*_xlfn.NORM.S.INV(RAND())</f>
        <v>-0.51272560295537306</v>
      </c>
      <c r="Z210" s="23">
        <f ca="1">SQRT(Inputs!$B$38)*D210+SQRT(1-Inputs!$B$38)*_xlfn.NORM.S.INV(RAND())</f>
        <v>0.60929108488399863</v>
      </c>
      <c r="AA210" s="23">
        <f ca="1">SQRT(Inputs!$B$38)*E210+SQRT(1-Inputs!$B$38)*_xlfn.NORM.S.INV(RAND())</f>
        <v>-8.5205654261095443E-3</v>
      </c>
      <c r="AB210" s="23">
        <f ca="1">SQRT(Inputs!$B$38)*F210+SQRT(1-Inputs!$B$38)*_xlfn.NORM.S.INV(RAND())</f>
        <v>0.31880848249106702</v>
      </c>
      <c r="AC210" s="23">
        <f ca="1">SQRT(Inputs!$B$38)*G210+SQRT(1-Inputs!$B$38)*_xlfn.NORM.S.INV(RAND())</f>
        <v>1.7372428302806768</v>
      </c>
      <c r="AD210" s="23">
        <f ca="1">SQRT(Inputs!$B$38)*H210+SQRT(1-Inputs!$B$38)*_xlfn.NORM.S.INV(RAND())</f>
        <v>1.5189165116561947</v>
      </c>
      <c r="AE210" s="23">
        <f ca="1">SQRT(Inputs!$B$38)*I210+SQRT(1-Inputs!$B$38)*_xlfn.NORM.S.INV(RAND())</f>
        <v>-0.42583272711420461</v>
      </c>
      <c r="AF210" s="23">
        <f ca="1">SQRT(Inputs!$B$38)*J210+SQRT(1-Inputs!$B$38)*_xlfn.NORM.S.INV(RAND())</f>
        <v>0.68151516026204384</v>
      </c>
      <c r="AG210" s="23">
        <f ca="1">SQRT(Inputs!$B$38)*K210+SQRT(1-Inputs!$B$38)*_xlfn.NORM.S.INV(RAND())</f>
        <v>-0.66819501236132151</v>
      </c>
      <c r="AH210" s="23">
        <f ca="1">SQRT(Inputs!$B$38)*L210+SQRT(1-Inputs!$B$38)*_xlfn.NORM.S.INV(RAND())</f>
        <v>-0.12317810145990149</v>
      </c>
      <c r="AI210" s="23">
        <f ca="1">SQRT(Inputs!$B$38)*M210+SQRT(1-Inputs!$B$38)*_xlfn.NORM.S.INV(RAND())</f>
        <v>1.8292206392852122</v>
      </c>
      <c r="AJ210" s="23">
        <f ca="1">SQRT(Inputs!$B$38)*C210+SQRT(1-Inputs!$B$38)*_xlfn.NORM.S.INV(RAND())</f>
        <v>-0.77107889645700167</v>
      </c>
      <c r="AK210" s="23">
        <f ca="1">SQRT(Inputs!$B$38)*D210+SQRT(1-Inputs!$B$38)*_xlfn.NORM.S.INV(RAND())</f>
        <v>1.7000414342587618</v>
      </c>
      <c r="AL210" s="23">
        <f ca="1">SQRT(Inputs!$B$38)*E210+SQRT(1-Inputs!$B$38)*_xlfn.NORM.S.INV(RAND())</f>
        <v>0.62862120372436991</v>
      </c>
      <c r="AM210" s="23">
        <f ca="1">SQRT(Inputs!$B$38)*F210+SQRT(1-Inputs!$B$38)*_xlfn.NORM.S.INV(RAND())</f>
        <v>1.1324597335162785</v>
      </c>
      <c r="AN210" s="23">
        <f ca="1">SQRT(Inputs!$B$38)*G210+SQRT(1-Inputs!$B$38)*_xlfn.NORM.S.INV(RAND())</f>
        <v>1.6743729325538863</v>
      </c>
      <c r="AO210" s="23">
        <f ca="1">SQRT(Inputs!$B$38)*H210+SQRT(1-Inputs!$B$38)*_xlfn.NORM.S.INV(RAND())</f>
        <v>0.93575882169403757</v>
      </c>
      <c r="AP210" s="23">
        <f ca="1">SQRT(Inputs!$B$38)*I210+SQRT(1-Inputs!$B$38)*_xlfn.NORM.S.INV(RAND())</f>
        <v>-1.0068834058649172</v>
      </c>
      <c r="AQ210" s="23">
        <f ca="1">SQRT(Inputs!$B$38)*J210+SQRT(1-Inputs!$B$38)*_xlfn.NORM.S.INV(RAND())</f>
        <v>-0.8272889167207651</v>
      </c>
      <c r="AR210" s="23">
        <f ca="1">SQRT(Inputs!$B$38)*K210+SQRT(1-Inputs!$B$38)*_xlfn.NORM.S.INV(RAND())</f>
        <v>2.1269840307130727</v>
      </c>
      <c r="AS210" s="23">
        <f ca="1">SQRT(Inputs!$B$38)*L210+SQRT(1-Inputs!$B$38)*_xlfn.NORM.S.INV(RAND())</f>
        <v>-0.69399417617243886</v>
      </c>
      <c r="AT210" s="23">
        <f ca="1">SQRT(Inputs!$B$38)*M210+SQRT(1-Inputs!$B$38)*_xlfn.NORM.S.INV(RAND())</f>
        <v>8.9766299862113152E-2</v>
      </c>
      <c r="AU210" s="15">
        <f ca="1">Inputs!$B$6*EXP($B$8-0.5*C$5^2+C$5*N210)</f>
        <v>3684.2794294016467</v>
      </c>
      <c r="AV210" s="15">
        <f t="shared" ca="1" si="110"/>
        <v>4499.0934738704618</v>
      </c>
      <c r="AW210" s="15">
        <f t="shared" ca="1" si="111"/>
        <v>6183.1380244110014</v>
      </c>
      <c r="AX210" s="15">
        <f t="shared" ca="1" si="112"/>
        <v>6951.176494822821</v>
      </c>
      <c r="AY210" s="15">
        <f t="shared" ca="1" si="113"/>
        <v>9276.9931222450668</v>
      </c>
      <c r="AZ210" s="15">
        <f t="shared" ca="1" si="114"/>
        <v>12984.238097666452</v>
      </c>
      <c r="BA210" s="15">
        <f t="shared" ca="1" si="115"/>
        <v>16891.871693662466</v>
      </c>
      <c r="BB210" s="15">
        <f t="shared" ca="1" si="116"/>
        <v>19502.700056510825</v>
      </c>
      <c r="BC210" s="15">
        <f t="shared" ca="1" si="117"/>
        <v>23852.633993031457</v>
      </c>
      <c r="BD210" s="15">
        <f t="shared" ca="1" si="118"/>
        <v>30879.425053626004</v>
      </c>
      <c r="BE210" s="15">
        <f t="shared" ca="1" si="119"/>
        <v>40698.096578557808</v>
      </c>
      <c r="BF210" s="15">
        <f ca="1">Inputs!$B$13*EXP($B$9-0.5*C$6^2+C$6*Y210)</f>
        <v>12494.234346316196</v>
      </c>
      <c r="BG210" s="15">
        <f t="shared" ca="1" si="120"/>
        <v>16996.721288783025</v>
      </c>
      <c r="BH210" s="15">
        <f t="shared" ca="1" si="121"/>
        <v>20737.540221256892</v>
      </c>
      <c r="BI210" s="15">
        <f t="shared" ca="1" si="122"/>
        <v>26662.644376638407</v>
      </c>
      <c r="BJ210" s="15">
        <f t="shared" ca="1" si="123"/>
        <v>41987.96362106569</v>
      </c>
      <c r="BK210" s="15">
        <f t="shared" ca="1" si="124"/>
        <v>63370.501886670798</v>
      </c>
      <c r="BL210" s="15">
        <f t="shared" ca="1" si="125"/>
        <v>73663.674864088636</v>
      </c>
      <c r="BM210" s="15">
        <f t="shared" ca="1" si="126"/>
        <v>98548.538703972969</v>
      </c>
      <c r="BN210" s="15">
        <f t="shared" ca="1" si="127"/>
        <v>111875.63263652337</v>
      </c>
      <c r="BO210" s="15">
        <f t="shared" ca="1" si="128"/>
        <v>135694.54347403272</v>
      </c>
      <c r="BP210" s="15">
        <f t="shared" ca="1" si="129"/>
        <v>205475.14292623851</v>
      </c>
      <c r="BQ210" s="15">
        <f ca="1">Inputs!$B$20*EXP($B$10-0.5*C$7^2+C$7*AJ210)</f>
        <v>3263.124170020255</v>
      </c>
      <c r="BR210" s="15">
        <f t="shared" ca="1" si="130"/>
        <v>7597.0937103242904</v>
      </c>
      <c r="BS210" s="15">
        <f t="shared" ca="1" si="131"/>
        <v>12461.88643171536</v>
      </c>
      <c r="BT210" s="15">
        <f t="shared" ca="1" si="132"/>
        <v>23125.977406371385</v>
      </c>
      <c r="BU210" s="15">
        <f t="shared" ca="1" si="133"/>
        <v>48059.492812404074</v>
      </c>
      <c r="BV210" s="15">
        <f t="shared" ca="1" si="134"/>
        <v>82557.507977697373</v>
      </c>
      <c r="BW210" s="15">
        <f t="shared" ca="1" si="135"/>
        <v>93093.220126268643</v>
      </c>
      <c r="BX210" s="15">
        <f t="shared" ca="1" si="136"/>
        <v>110306.89600302595</v>
      </c>
      <c r="BY210" s="15">
        <f t="shared" ca="1" si="137"/>
        <v>232181.30394169359</v>
      </c>
      <c r="BZ210" s="15">
        <f t="shared" ca="1" si="138"/>
        <v>286761.70121297927</v>
      </c>
      <c r="CA210" s="15">
        <f t="shared" ca="1" si="139"/>
        <v>409290.17095887818</v>
      </c>
      <c r="CB210" s="15">
        <f ca="1">(AU210*DCF!C$10-DCF!C$5*MAX(AU210*DCF!C$10,0)-MAX(AU210-Inputs!$B$6,0)/Inputs!$B$10)*DCF!C$6</f>
        <v>946.15654233579198</v>
      </c>
      <c r="CC210" s="15">
        <f ca="1">(AV210*DCF!D$10-DCF!D$5*MAX(AV210*DCF!D$10,0)-MAX(AV210-AU210,0)/Inputs!$B$10)*DCF!D$6</f>
        <v>897.952474352899</v>
      </c>
      <c r="CD210" s="15">
        <f ca="1">(AW210*DCF!E$10-DCF!E$5*MAX(AW210*DCF!E$10,0)-MAX(AW210-AV210,0)/Inputs!$B$10)*DCF!E$6</f>
        <v>1048.271570671722</v>
      </c>
      <c r="CE210" s="15">
        <f ca="1">(AX210*DCF!F$10-DCF!F$5*MAX(AX210*DCF!F$10,0)-MAX(AX210-AW210,0)/Inputs!$B$10)*DCF!F$6</f>
        <v>1357.6209870606358</v>
      </c>
      <c r="CF210" s="15">
        <f ca="1">(AY210*DCF!G$10-DCF!G$5*MAX(AY210*DCF!G$10,0)-MAX(AY210-AX210,0)/Inputs!$B$10)*DCF!G$6</f>
        <v>1464.3681081737293</v>
      </c>
      <c r="CG210" s="15">
        <f ca="1">(AZ210*DCF!H$10-DCF!H$5*MAX(AZ210*DCF!H$10,0)-MAX(AZ210-AY210,0)/Inputs!$B$10)*DCF!H$6</f>
        <v>1862.6113334812314</v>
      </c>
      <c r="CH210" s="15">
        <f ca="1">(BA210*DCF!I$10-DCF!I$5*MAX(BA210*DCF!I$10,0)-MAX(BA210-AZ210,0)/Inputs!$B$10)*DCF!I$6</f>
        <v>2444.5399202263243</v>
      </c>
      <c r="CI210" s="15">
        <f ca="1">(BB210*DCF!J$10-DCF!J$5*MAX(BB210*DCF!J$10,0)-MAX(BB210-BA210,0)/Inputs!$B$10)*DCF!J$6</f>
        <v>2951.0805668955209</v>
      </c>
      <c r="CJ210" s="15">
        <f ca="1">(BC210*DCF!K$10-DCF!K$5*MAX(BC210*DCF!K$10,0)-MAX(BC210-BB210,0)/Inputs!$B$10)*DCF!K$6</f>
        <v>3230.9664644208301</v>
      </c>
      <c r="CK210" s="15">
        <f ca="1">(BD210*DCF!L$10-DCF!L$5*MAX(BD210*DCF!L$10,0)-MAX(BD210-BC210,0)/Inputs!$B$10)*DCF!L$6</f>
        <v>3748.5266424233118</v>
      </c>
      <c r="CL210" s="15">
        <f ca="1">(BE210*DCF!M$10-DCF!M$5*MAX(BE210*DCF!M$10,0)-MAX(BE210-BD210,0)/Inputs!$B$10)*DCF!M$6</f>
        <v>4570.0825930632063</v>
      </c>
      <c r="CM210" s="15">
        <f ca="1">(BF210*DCF!C$28-DCF!C$5*MAX(BF210*DCF!C$28,0)-MAX(BF210-Inputs!$B$13,0)/Inputs!$B$17)*DCF!C$6</f>
        <v>3557.4460635422661</v>
      </c>
      <c r="CN210" s="15">
        <f ca="1">(BG210*DCF!D$28-DCF!D$5*MAX(BG210*DCF!D$28,0)-MAX(BG210-BF210,0)/Inputs!$B$17)*DCF!D$6</f>
        <v>4045.3395265455888</v>
      </c>
      <c r="CO210" s="15">
        <f ca="1">(BH210*DCF!E$28-DCF!E$5*MAX(BH210*DCF!E$28,0)-MAX(BH210-BG210,0)/Inputs!$B$17)*DCF!E$6</f>
        <v>5135.9767324646009</v>
      </c>
      <c r="CP210" s="15">
        <f ca="1">(BI210*DCF!F$28-DCF!F$5*MAX(BI210*DCF!F$28,0)-MAX(BI210-BH210,0)/Inputs!$B$17)*DCF!F$6</f>
        <v>6159.4467663059513</v>
      </c>
      <c r="CQ210" s="15">
        <f ca="1">(BJ210*DCF!G$28-DCF!G$5*MAX(BJ210*DCF!G$28,0)-MAX(BJ210-BI210,0)/Inputs!$B$17)*DCF!G$6</f>
        <v>8316.5284220031535</v>
      </c>
      <c r="CR210" s="15">
        <f ca="1">(BK210*DCF!H$28-DCF!H$5*MAX(BK210*DCF!H$28,0)-MAX(BK210-BJ210,0)/Inputs!$B$17)*DCF!H$6</f>
        <v>12349.977889570442</v>
      </c>
      <c r="CS210" s="15">
        <f ca="1">(BL210*DCF!I$28-DCF!I$5*MAX(BL210*DCF!I$28,0)-MAX(BL210-BK210,0)/Inputs!$B$17)*DCF!I$6</f>
        <v>15844.850985678315</v>
      </c>
      <c r="CT210" s="15">
        <f ca="1">(BM210*DCF!J$28-DCF!J$5*MAX(BM210*DCF!J$28,0)-MAX(BM210-BL210,0)/Inputs!$B$17)*DCF!J$6</f>
        <v>18684.975613396622</v>
      </c>
      <c r="CU210" s="15">
        <f ca="1">(BN210*DCF!K$28-DCF!K$5*MAX(BN210*DCF!K$28,0)-MAX(BN210-BM210,0)/Inputs!$B$17)*DCF!K$6</f>
        <v>21993.866303234056</v>
      </c>
      <c r="CV210" s="15">
        <f ca="1">(BO210*DCF!L$28-DCF!L$5*MAX(BO210*DCF!L$28,0)-MAX(BO210-BN210,0)/Inputs!$B$17)*DCF!L$6</f>
        <v>24378.760155425549</v>
      </c>
      <c r="CW210" s="15">
        <f ca="1">(BP210*DCF!M$28-DCF!M$5*MAX(BP210*DCF!M$28,0)-MAX(BP210-BO210,0)/Inputs!$B$17)*DCF!M$6</f>
        <v>31366.233627621081</v>
      </c>
      <c r="CX210" s="15">
        <f ca="1">(BQ210*DCF!C$46-DCF!C$5*MAX(BQ210*DCF!C$46,0)-MAX(BQ210-Inputs!$B$20,0)/Inputs!$B$24)*DCF!C$6</f>
        <v>-782.30312010641217</v>
      </c>
      <c r="CY210" s="15">
        <f ca="1">(BR210*DCF!D$46-DCF!D$5*MAX(BR210*DCF!D$46,0)-MAX(BR210-BQ210,0)/Inputs!$B$24)*DCF!D$6</f>
        <v>-3145.9155574711053</v>
      </c>
      <c r="CZ210" s="15">
        <f ca="1">(BS210*DCF!E$46-DCF!E$5*MAX(BS210*DCF!E$46,0)-MAX(BS210-BR210,0)/Inputs!$B$24)*DCF!E$6</f>
        <v>-3391.2071334695411</v>
      </c>
      <c r="DA210" s="15">
        <f ca="1">(BT210*DCF!F$46-DCF!F$5*MAX(BT210*DCF!F$46,0)-MAX(BT210-BS210,0)/Inputs!$B$24)*DCF!F$6</f>
        <v>-5567.3125298189816</v>
      </c>
      <c r="DB210" s="15">
        <f ca="1">(BU210*DCF!G$46-DCF!G$5*MAX(BU210*DCF!G$46,0)-MAX(BU210-BT210,0)/Inputs!$B$24)*DCF!G$6</f>
        <v>-10003.768340721641</v>
      </c>
      <c r="DC210" s="15">
        <f ca="1">(BV210*DCF!H$46-DCF!H$5*MAX(BV210*DCF!H$46,0)-MAX(BV210-BU210,0)/Inputs!$B$24)*DCF!H$6</f>
        <v>-10720.046839769046</v>
      </c>
      <c r="DD210" s="15">
        <f ca="1">(BW210*DCF!I$46-DCF!I$5*MAX(BW210*DCF!I$46,0)-MAX(BW210-BV210,0)/Inputs!$B$24)*DCF!I$6</f>
        <v>-874.37137894325087</v>
      </c>
      <c r="DE210" s="15">
        <f ca="1">(BX210*DCF!J$46-DCF!J$5*MAX(BX210*DCF!J$46,0)-MAX(BX210-BW210,0)/Inputs!$B$24)*DCF!J$6</f>
        <v>62.28355178781613</v>
      </c>
      <c r="DF210" s="15">
        <f ca="1">(BY210*DCF!K$46-DCF!K$5*MAX(BY210*DCF!K$46,0)-MAX(BY210-BX210,0)/Inputs!$B$24)*DCF!K$6</f>
        <v>-16593.013162512339</v>
      </c>
      <c r="DG210" s="15">
        <f ca="1">(BZ210*DCF!L$46-DCF!L$5*MAX(BZ210*DCF!L$46,0)-MAX(BZ210-BY210,0)/Inputs!$B$24)*DCF!L$6</f>
        <v>7470.7863040897337</v>
      </c>
      <c r="DH210" s="15">
        <f ca="1">(CA210*DCF!M$46-DCF!M$5*MAX(CA210*DCF!M$46,0)-MAX(CA210-BZ210,0)/Inputs!$B$24)*DCF!M$6</f>
        <v>6471.4066186368427</v>
      </c>
      <c r="DI210" s="15">
        <f ca="1">SUM(CB210:CL210)+BE210*DCF!M$10*(1+Inputs!$B$30)*(1-Inputs!$B$33)*(1-Inputs!$B$30/Inputs!$B$31)/(Inputs!$B$29-Inputs!$B$30)*DCF!M$6</f>
        <v>137785.51815784417</v>
      </c>
      <c r="DJ210" s="15">
        <f ca="1">SUM(CM210:CW210)+BP210*DCF!M$28*(1+Inputs!$B$30)*(1-Inputs!$B$33)*(1-Inputs!$B$30/Inputs!$B$31)/(Inputs!$B$29-Inputs!$B$30)*DCF!M$6</f>
        <v>914286.78860738326</v>
      </c>
      <c r="DK210" s="15">
        <f ca="1">SUM(CX210:DH210)+CA210*DCF!M$46*(1+Inputs!$B$30)*(1-Inputs!$B$33)*(1-Inputs!$B$30/Inputs!$B$31)/(Inputs!$B$29-Inputs!$B$30)*DCF!M$6</f>
        <v>595737.62623434723</v>
      </c>
      <c r="DM210" s="15">
        <f ca="1">DI210+DJ210+DK210+Inputs!$B$34+Inputs!$B$36-Inputs!$B$35</f>
        <v>1724660.9329995746</v>
      </c>
    </row>
    <row r="211" spans="1:117" x14ac:dyDescent="0.75">
      <c r="A211" s="11">
        <v>198</v>
      </c>
      <c r="C211" s="23">
        <f t="shared" ca="1" si="109"/>
        <v>0.49650303339902774</v>
      </c>
      <c r="D211" s="23">
        <f t="shared" ca="1" si="109"/>
        <v>-0.20170407279686817</v>
      </c>
      <c r="E211" s="23">
        <f t="shared" ca="1" si="109"/>
        <v>-6.9990842555992167E-2</v>
      </c>
      <c r="F211" s="23">
        <f t="shared" ca="1" si="109"/>
        <v>-0.68926286357044164</v>
      </c>
      <c r="G211" s="23">
        <f t="shared" ca="1" si="109"/>
        <v>-0.48158902306952855</v>
      </c>
      <c r="H211" s="23">
        <f t="shared" ca="1" si="109"/>
        <v>-1.3862081058466773</v>
      </c>
      <c r="I211" s="23">
        <f t="shared" ca="1" si="109"/>
        <v>0.38373637486965168</v>
      </c>
      <c r="J211" s="23">
        <f t="shared" ca="1" si="109"/>
        <v>-0.81145598540386032</v>
      </c>
      <c r="K211" s="23">
        <f t="shared" ca="1" si="109"/>
        <v>-0.65582074484679398</v>
      </c>
      <c r="L211" s="23">
        <f t="shared" ca="1" si="109"/>
        <v>-0.34399803874244622</v>
      </c>
      <c r="M211" s="23">
        <f t="shared" ca="1" si="109"/>
        <v>-3.3658513480664745E-2</v>
      </c>
      <c r="N211" s="23">
        <f ca="1">SQRT(Inputs!$B$38)*C211+SQRT(1-Inputs!$B$38)*_xlfn.NORM.S.INV(RAND())</f>
        <v>0.62078051814727642</v>
      </c>
      <c r="O211" s="23">
        <f ca="1">SQRT(Inputs!$B$38)*D211+SQRT(1-Inputs!$B$38)*_xlfn.NORM.S.INV(RAND())</f>
        <v>-0.83132781926896882</v>
      </c>
      <c r="P211" s="23">
        <f ca="1">SQRT(Inputs!$B$38)*E211+SQRT(1-Inputs!$B$38)*_xlfn.NORM.S.INV(RAND())</f>
        <v>0.53337963937431165</v>
      </c>
      <c r="Q211" s="23">
        <f ca="1">SQRT(Inputs!$B$38)*F211+SQRT(1-Inputs!$B$38)*_xlfn.NORM.S.INV(RAND())</f>
        <v>-0.47376150593299104</v>
      </c>
      <c r="R211" s="23">
        <f ca="1">SQRT(Inputs!$B$38)*G211+SQRT(1-Inputs!$B$38)*_xlfn.NORM.S.INV(RAND())</f>
        <v>-0.56362282446678225</v>
      </c>
      <c r="S211" s="23">
        <f ca="1">SQRT(Inputs!$B$38)*H211+SQRT(1-Inputs!$B$38)*_xlfn.NORM.S.INV(RAND())</f>
        <v>-1.6278552929281367</v>
      </c>
      <c r="T211" s="23">
        <f ca="1">SQRT(Inputs!$B$38)*I211+SQRT(1-Inputs!$B$38)*_xlfn.NORM.S.INV(RAND())</f>
        <v>-1.2830367243626113</v>
      </c>
      <c r="U211" s="23">
        <f ca="1">SQRT(Inputs!$B$38)*J211+SQRT(1-Inputs!$B$38)*_xlfn.NORM.S.INV(RAND())</f>
        <v>-0.73783392894317279</v>
      </c>
      <c r="V211" s="23">
        <f ca="1">SQRT(Inputs!$B$38)*K211+SQRT(1-Inputs!$B$38)*_xlfn.NORM.S.INV(RAND())</f>
        <v>-0.51753659710391353</v>
      </c>
      <c r="W211" s="23">
        <f ca="1">SQRT(Inputs!$B$38)*L211+SQRT(1-Inputs!$B$38)*_xlfn.NORM.S.INV(RAND())</f>
        <v>0.50794385332907455</v>
      </c>
      <c r="X211" s="23">
        <f ca="1">SQRT(Inputs!$B$38)*M211+SQRT(1-Inputs!$B$38)*_xlfn.NORM.S.INV(RAND())</f>
        <v>-0.755869465036622</v>
      </c>
      <c r="Y211" s="23">
        <f ca="1">SQRT(Inputs!$B$38)*C211+SQRT(1-Inputs!$B$38)*_xlfn.NORM.S.INV(RAND())</f>
        <v>0.62990128126816225</v>
      </c>
      <c r="Z211" s="23">
        <f ca="1">SQRT(Inputs!$B$38)*D211+SQRT(1-Inputs!$B$38)*_xlfn.NORM.S.INV(RAND())</f>
        <v>0.73222808420292973</v>
      </c>
      <c r="AA211" s="23">
        <f ca="1">SQRT(Inputs!$B$38)*E211+SQRT(1-Inputs!$B$38)*_xlfn.NORM.S.INV(RAND())</f>
        <v>-0.45116095232098669</v>
      </c>
      <c r="AB211" s="23">
        <f ca="1">SQRT(Inputs!$B$38)*F211+SQRT(1-Inputs!$B$38)*_xlfn.NORM.S.INV(RAND())</f>
        <v>-0.35341249727358121</v>
      </c>
      <c r="AC211" s="23">
        <f ca="1">SQRT(Inputs!$B$38)*G211+SQRT(1-Inputs!$B$38)*_xlfn.NORM.S.INV(RAND())</f>
        <v>1.6274546762755282</v>
      </c>
      <c r="AD211" s="23">
        <f ca="1">SQRT(Inputs!$B$38)*H211+SQRT(1-Inputs!$B$38)*_xlfn.NORM.S.INV(RAND())</f>
        <v>0.24022769036561642</v>
      </c>
      <c r="AE211" s="23">
        <f ca="1">SQRT(Inputs!$B$38)*I211+SQRT(1-Inputs!$B$38)*_xlfn.NORM.S.INV(RAND())</f>
        <v>-0.19557700928080995</v>
      </c>
      <c r="AF211" s="23">
        <f ca="1">SQRT(Inputs!$B$38)*J211+SQRT(1-Inputs!$B$38)*_xlfn.NORM.S.INV(RAND())</f>
        <v>-0.65746861462958273</v>
      </c>
      <c r="AG211" s="23">
        <f ca="1">SQRT(Inputs!$B$38)*K211+SQRT(1-Inputs!$B$38)*_xlfn.NORM.S.INV(RAND())</f>
        <v>-0.80055320614133607</v>
      </c>
      <c r="AH211" s="23">
        <f ca="1">SQRT(Inputs!$B$38)*L211+SQRT(1-Inputs!$B$38)*_xlfn.NORM.S.INV(RAND())</f>
        <v>-1.5980561407310836</v>
      </c>
      <c r="AI211" s="23">
        <f ca="1">SQRT(Inputs!$B$38)*M211+SQRT(1-Inputs!$B$38)*_xlfn.NORM.S.INV(RAND())</f>
        <v>-0.83196001281143395</v>
      </c>
      <c r="AJ211" s="23">
        <f ca="1">SQRT(Inputs!$B$38)*C211+SQRT(1-Inputs!$B$38)*_xlfn.NORM.S.INV(RAND())</f>
        <v>-0.79277623252024876</v>
      </c>
      <c r="AK211" s="23">
        <f ca="1">SQRT(Inputs!$B$38)*D211+SQRT(1-Inputs!$B$38)*_xlfn.NORM.S.INV(RAND())</f>
        <v>0.65439743734129441</v>
      </c>
      <c r="AL211" s="23">
        <f ca="1">SQRT(Inputs!$B$38)*E211+SQRT(1-Inputs!$B$38)*_xlfn.NORM.S.INV(RAND())</f>
        <v>-1.0750385022391291</v>
      </c>
      <c r="AM211" s="23">
        <f ca="1">SQRT(Inputs!$B$38)*F211+SQRT(1-Inputs!$B$38)*_xlfn.NORM.S.INV(RAND())</f>
        <v>-0.60640132390685375</v>
      </c>
      <c r="AN211" s="23">
        <f ca="1">SQRT(Inputs!$B$38)*G211+SQRT(1-Inputs!$B$38)*_xlfn.NORM.S.INV(RAND())</f>
        <v>-2.256034615116703</v>
      </c>
      <c r="AO211" s="23">
        <f ca="1">SQRT(Inputs!$B$38)*H211+SQRT(1-Inputs!$B$38)*_xlfn.NORM.S.INV(RAND())</f>
        <v>-1.2430913351576629</v>
      </c>
      <c r="AP211" s="23">
        <f ca="1">SQRT(Inputs!$B$38)*I211+SQRT(1-Inputs!$B$38)*_xlfn.NORM.S.INV(RAND())</f>
        <v>-2.9009041771080463E-2</v>
      </c>
      <c r="AQ211" s="23">
        <f ca="1">SQRT(Inputs!$B$38)*J211+SQRT(1-Inputs!$B$38)*_xlfn.NORM.S.INV(RAND())</f>
        <v>-0.2078809143806277</v>
      </c>
      <c r="AR211" s="23">
        <f ca="1">SQRT(Inputs!$B$38)*K211+SQRT(1-Inputs!$B$38)*_xlfn.NORM.S.INV(RAND())</f>
        <v>-1.1584421594458703</v>
      </c>
      <c r="AS211" s="23">
        <f ca="1">SQRT(Inputs!$B$38)*L211+SQRT(1-Inputs!$B$38)*_xlfn.NORM.S.INV(RAND())</f>
        <v>0.62237521666714346</v>
      </c>
      <c r="AT211" s="23">
        <f ca="1">SQRT(Inputs!$B$38)*M211+SQRT(1-Inputs!$B$38)*_xlfn.NORM.S.INV(RAND())</f>
        <v>0.46873299656133338</v>
      </c>
      <c r="AU211" s="15">
        <f ca="1">Inputs!$B$6*EXP($B$8-0.5*C$5^2+C$5*N211)</f>
        <v>5486.7977018405845</v>
      </c>
      <c r="AV211" s="15">
        <f t="shared" ca="1" si="110"/>
        <v>5910.2957643568152</v>
      </c>
      <c r="AW211" s="15">
        <f t="shared" ca="1" si="111"/>
        <v>7744.1240152934042</v>
      </c>
      <c r="AX211" s="15">
        <f t="shared" ca="1" si="112"/>
        <v>8911.4230259471133</v>
      </c>
      <c r="AY211" s="15">
        <f t="shared" ca="1" si="113"/>
        <v>10196.881762862136</v>
      </c>
      <c r="AZ211" s="15">
        <f t="shared" ca="1" si="114"/>
        <v>10424.433492814431</v>
      </c>
      <c r="BA211" s="15">
        <f t="shared" ca="1" si="115"/>
        <v>11153.858055438664</v>
      </c>
      <c r="BB211" s="15">
        <f t="shared" ca="1" si="116"/>
        <v>12682.653979343651</v>
      </c>
      <c r="BC211" s="15">
        <f t="shared" ca="1" si="117"/>
        <v>14776.093321715483</v>
      </c>
      <c r="BD211" s="15">
        <f t="shared" ca="1" si="118"/>
        <v>18982.892257142037</v>
      </c>
      <c r="BE211" s="15">
        <f t="shared" ca="1" si="119"/>
        <v>21713.574360263839</v>
      </c>
      <c r="BF211" s="15">
        <f ca="1">Inputs!$B$13*EXP($B$9-0.5*C$6^2+C$6*Y211)</f>
        <v>15670.663951766881</v>
      </c>
      <c r="BG211" s="15">
        <f t="shared" ca="1" si="120"/>
        <v>21795.993248843537</v>
      </c>
      <c r="BH211" s="15">
        <f t="shared" ca="1" si="121"/>
        <v>24710.69411026912</v>
      </c>
      <c r="BI211" s="15">
        <f t="shared" ca="1" si="122"/>
        <v>28648.071050211263</v>
      </c>
      <c r="BJ211" s="15">
        <f t="shared" ca="1" si="123"/>
        <v>44406.246160832736</v>
      </c>
      <c r="BK211" s="15">
        <f t="shared" ca="1" si="124"/>
        <v>56312.171542068783</v>
      </c>
      <c r="BL211" s="15">
        <f t="shared" ca="1" si="125"/>
        <v>67441.545746480508</v>
      </c>
      <c r="BM211" s="15">
        <f t="shared" ca="1" si="126"/>
        <v>76398.412949910795</v>
      </c>
      <c r="BN211" s="15">
        <f t="shared" ca="1" si="127"/>
        <v>85365.265432870612</v>
      </c>
      <c r="BO211" s="15">
        <f t="shared" ca="1" si="128"/>
        <v>87227.325365074896</v>
      </c>
      <c r="BP211" s="15">
        <f t="shared" ca="1" si="129"/>
        <v>97703.191628232787</v>
      </c>
      <c r="BQ211" s="15">
        <f ca="1">Inputs!$B$20*EXP($B$10-0.5*C$7^2+C$7*AJ211)</f>
        <v>3238.1086240704631</v>
      </c>
      <c r="BR211" s="15">
        <f t="shared" ca="1" si="130"/>
        <v>5408.6226416878408</v>
      </c>
      <c r="BS211" s="15">
        <f t="shared" ca="1" si="131"/>
        <v>5439.0671985833033</v>
      </c>
      <c r="BT211" s="15">
        <f t="shared" ca="1" si="132"/>
        <v>6396.3652867923429</v>
      </c>
      <c r="BU211" s="15">
        <f t="shared" ca="1" si="133"/>
        <v>5135.4777046788613</v>
      </c>
      <c r="BV211" s="15">
        <f t="shared" ca="1" si="134"/>
        <v>5399.662872326966</v>
      </c>
      <c r="BW211" s="15">
        <f t="shared" ca="1" si="135"/>
        <v>7488.8041757857582</v>
      </c>
      <c r="BX211" s="15">
        <f t="shared" ca="1" si="136"/>
        <v>10046.752976807118</v>
      </c>
      <c r="BY211" s="15">
        <f t="shared" ca="1" si="137"/>
        <v>11278.72657031404</v>
      </c>
      <c r="BZ211" s="15">
        <f t="shared" ca="1" si="138"/>
        <v>17743.949323076948</v>
      </c>
      <c r="CA211" s="15">
        <f t="shared" ca="1" si="139"/>
        <v>27089.875580660831</v>
      </c>
      <c r="CB211" s="15">
        <f ca="1">(AU211*DCF!C$10-DCF!C$5*MAX(AU211*DCF!C$10,0)-MAX(AU211-Inputs!$B$6,0)/Inputs!$B$10)*DCF!C$6</f>
        <v>1039.3341095448595</v>
      </c>
      <c r="CC211" s="15">
        <f ca="1">(AV211*DCF!D$10-DCF!D$5*MAX(AV211*DCF!D$10,0)-MAX(AV211-AU211,0)/Inputs!$B$10)*DCF!D$6</f>
        <v>1337.3356328095997</v>
      </c>
      <c r="CD211" s="15">
        <f ca="1">(AW211*DCF!E$10-DCF!E$5*MAX(AW211*DCF!E$10,0)-MAX(AW211-AV211,0)/Inputs!$B$10)*DCF!E$6</f>
        <v>1374.9408950373756</v>
      </c>
      <c r="CE211" s="15">
        <f ca="1">(AX211*DCF!F$10-DCF!F$5*MAX(AX211*DCF!F$10,0)-MAX(AX211-AW211,0)/Inputs!$B$10)*DCF!F$6</f>
        <v>1702.4634611984393</v>
      </c>
      <c r="CF211" s="15">
        <f ca="1">(AY211*DCF!G$10-DCF!G$5*MAX(AY211*DCF!G$10,0)-MAX(AY211-AX211,0)/Inputs!$B$10)*DCF!G$6</f>
        <v>1853.8765896813893</v>
      </c>
      <c r="CG211" s="15">
        <f ca="1">(AZ211*DCF!H$10-DCF!H$5*MAX(AZ211*DCF!H$10,0)-MAX(AZ211-AY211,0)/Inputs!$B$10)*DCF!H$6</f>
        <v>1983.5053508306103</v>
      </c>
      <c r="CH211" s="15">
        <f ca="1">(BA211*DCF!I$10-DCF!I$5*MAX(BA211*DCF!I$10,0)-MAX(BA211-AZ211,0)/Inputs!$B$10)*DCF!I$6</f>
        <v>1917.7517877480695</v>
      </c>
      <c r="CI211" s="15">
        <f ca="1">(BB211*DCF!J$10-DCF!J$5*MAX(BB211*DCF!J$10,0)-MAX(BB211-BA211,0)/Inputs!$B$10)*DCF!J$6</f>
        <v>1944.7090209931289</v>
      </c>
      <c r="CJ211" s="15">
        <f ca="1">(BC211*DCF!K$10-DCF!K$5*MAX(BC211*DCF!K$10,0)-MAX(BC211-BB211,0)/Inputs!$B$10)*DCF!K$6</f>
        <v>2085.6640794426644</v>
      </c>
      <c r="CK211" s="15">
        <f ca="1">(BD211*DCF!L$10-DCF!L$5*MAX(BD211*DCF!L$10,0)-MAX(BD211-BC211,0)/Inputs!$B$10)*DCF!L$6</f>
        <v>2318.9739140721226</v>
      </c>
      <c r="CL211" s="15">
        <f ca="1">(BE211*DCF!M$10-DCF!M$5*MAX(BE211*DCF!M$10,0)-MAX(BE211-BD211,0)/Inputs!$B$10)*DCF!M$6</f>
        <v>2737.8570323119316</v>
      </c>
      <c r="CM211" s="15">
        <f ca="1">(BF211*DCF!C$28-DCF!C$5*MAX(BF211*DCF!C$28,0)-MAX(BF211-Inputs!$B$13,0)/Inputs!$B$17)*DCF!C$6</f>
        <v>3793.2850337330005</v>
      </c>
      <c r="CN211" s="15">
        <f ca="1">(BG211*DCF!D$28-DCF!D$5*MAX(BG211*DCF!D$28,0)-MAX(BG211-BF211,0)/Inputs!$B$17)*DCF!D$6</f>
        <v>5112.6091273331313</v>
      </c>
      <c r="CO211" s="15">
        <f ca="1">(BH211*DCF!E$28-DCF!E$5*MAX(BH211*DCF!E$28,0)-MAX(BH211-BG211,0)/Inputs!$B$17)*DCF!E$6</f>
        <v>6424.0611620411046</v>
      </c>
      <c r="CP211" s="15">
        <f ca="1">(BI211*DCF!F$28-DCF!F$5*MAX(BI211*DCF!F$28,0)-MAX(BI211-BH211,0)/Inputs!$B$17)*DCF!F$6</f>
        <v>7060.3349683260776</v>
      </c>
      <c r="CQ211" s="15">
        <f ca="1">(BJ211*DCF!G$28-DCF!G$5*MAX(BJ211*DCF!G$28,0)-MAX(BJ211-BI211,0)/Inputs!$B$17)*DCF!G$6</f>
        <v>8871.1680938024456</v>
      </c>
      <c r="CR211" s="15">
        <f ca="1">(BK211*DCF!H$28-DCF!H$5*MAX(BK211*DCF!H$28,0)-MAX(BK211-BJ211,0)/Inputs!$B$17)*DCF!H$6</f>
        <v>12076.774617533816</v>
      </c>
      <c r="CS211" s="15">
        <f ca="1">(BL211*DCF!I$28-DCF!I$5*MAX(BL211*DCF!I$28,0)-MAX(BL211-BK211,0)/Inputs!$B$17)*DCF!I$6</f>
        <v>14261.677914771912</v>
      </c>
      <c r="CT211" s="15">
        <f ca="1">(BM211*DCF!J$28-DCF!J$5*MAX(BM211*DCF!J$28,0)-MAX(BM211-BL211,0)/Inputs!$B$17)*DCF!J$6</f>
        <v>15855.580986757459</v>
      </c>
      <c r="CU211" s="15">
        <f ca="1">(BN211*DCF!K$28-DCF!K$5*MAX(BN211*DCF!K$28,0)-MAX(BN211-BM211,0)/Inputs!$B$17)*DCF!K$6</f>
        <v>16929.392748613915</v>
      </c>
      <c r="CV211" s="15">
        <f ca="1">(BO211*DCF!L$28-DCF!L$5*MAX(BO211*DCF!L$28,0)-MAX(BO211-BN211,0)/Inputs!$B$17)*DCF!L$6</f>
        <v>17192.987114574426</v>
      </c>
      <c r="CW211" s="15">
        <f ca="1">(BP211*DCF!M$28-DCF!M$5*MAX(BP211*DCF!M$28,0)-MAX(BP211-BO211,0)/Inputs!$B$17)*DCF!M$6</f>
        <v>17287.889659551372</v>
      </c>
      <c r="CX211" s="15">
        <f ca="1">(BQ211*DCF!C$46-DCF!C$5*MAX(BQ211*DCF!C$46,0)-MAX(BQ211-Inputs!$B$20,0)/Inputs!$B$24)*DCF!C$6</f>
        <v>-764.97133307422382</v>
      </c>
      <c r="CY211" s="15">
        <f ca="1">(BR211*DCF!D$46-DCF!D$5*MAX(BR211*DCF!D$46,0)-MAX(BR211-BQ211,0)/Inputs!$B$24)*DCF!D$6</f>
        <v>-1849.2660686408328</v>
      </c>
      <c r="CZ211" s="15">
        <f ca="1">(BS211*DCF!E$46-DCF!E$5*MAX(BS211*DCF!E$46,0)-MAX(BS211-BR211,0)/Inputs!$B$24)*DCF!E$6</f>
        <v>-655.17957256176885</v>
      </c>
      <c r="DA211" s="15">
        <f ca="1">(BT211*DCF!F$46-DCF!F$5*MAX(BT211*DCF!F$46,0)-MAX(BT211-BS211,0)/Inputs!$B$24)*DCF!F$6</f>
        <v>-814.40625750849915</v>
      </c>
      <c r="DB211" s="15">
        <f ca="1">(BU211*DCF!G$46-DCF!G$5*MAX(BU211*DCF!G$46,0)-MAX(BU211-BT211,0)/Inputs!$B$24)*DCF!G$6</f>
        <v>-172.74732352036455</v>
      </c>
      <c r="DC211" s="15">
        <f ca="1">(BV211*DCF!H$46-DCF!H$5*MAX(BV211*DCF!H$46,0)-MAX(BV211-BU211,0)/Inputs!$B$24)*DCF!H$6</f>
        <v>-82.093922157270342</v>
      </c>
      <c r="DD211" s="15">
        <f ca="1">(BW211*DCF!I$46-DCF!I$5*MAX(BW211*DCF!I$46,0)-MAX(BW211-BV211,0)/Inputs!$B$24)*DCF!I$6</f>
        <v>-426.75481376317674</v>
      </c>
      <c r="DE211" s="15">
        <f ca="1">(BX211*DCF!J$46-DCF!J$5*MAX(BX211*DCF!J$46,0)-MAX(BX211-BW211,0)/Inputs!$B$24)*DCF!J$6</f>
        <v>-256.89273444624666</v>
      </c>
      <c r="DF211" s="15">
        <f ca="1">(BY211*DCF!K$46-DCF!K$5*MAX(BY211*DCF!K$46,0)-MAX(BY211-BX211,0)/Inputs!$B$24)*DCF!K$6</f>
        <v>342.47774874439176</v>
      </c>
      <c r="DG211" s="15">
        <f ca="1">(BZ211*DCF!L$46-DCF!L$5*MAX(BZ211*DCF!L$46,0)-MAX(BZ211-BY211,0)/Inputs!$B$24)*DCF!L$6</f>
        <v>-236.54418948429179</v>
      </c>
      <c r="DH211" s="15">
        <f ca="1">(CA211*DCF!M$46-DCF!M$5*MAX(CA211*DCF!M$46,0)-MAX(CA211-BZ211,0)/Inputs!$B$24)*DCF!M$6</f>
        <v>169.91608772336892</v>
      </c>
      <c r="DI211" s="15">
        <f ca="1">SUM(CB211:CL211)+BE211*DCF!M$10*(1+Inputs!$B$30)*(1-Inputs!$B$33)*(1-Inputs!$B$30/Inputs!$B$31)/(Inputs!$B$29-Inputs!$B$30)*DCF!M$6</f>
        <v>80725.576450580033</v>
      </c>
      <c r="DJ211" s="15">
        <f ca="1">SUM(CM211:CW211)+BP211*DCF!M$28*(1+Inputs!$B$30)*(1-Inputs!$B$33)*(1-Inputs!$B$30/Inputs!$B$31)/(Inputs!$B$29-Inputs!$B$30)*DCF!M$6</f>
        <v>487411.46048347582</v>
      </c>
      <c r="DK211" s="15">
        <f ca="1">SUM(CX211:DH211)+CA211*DCF!M$46*(1+Inputs!$B$30)*(1-Inputs!$B$33)*(1-Inputs!$B$30/Inputs!$B$31)/(Inputs!$B$29-Inputs!$B$30)*DCF!M$6</f>
        <v>37137.69426992126</v>
      </c>
      <c r="DM211" s="15">
        <f ca="1">DI211+DJ211+DK211+Inputs!$B$34+Inputs!$B$36-Inputs!$B$35</f>
        <v>682125.73120397714</v>
      </c>
    </row>
    <row r="212" spans="1:117" x14ac:dyDescent="0.75">
      <c r="A212" s="11">
        <v>199</v>
      </c>
      <c r="C212" s="23">
        <f t="shared" ca="1" si="109"/>
        <v>1.187330942024915</v>
      </c>
      <c r="D212" s="23">
        <f t="shared" ca="1" si="109"/>
        <v>1.4344906801169206</v>
      </c>
      <c r="E212" s="23">
        <f t="shared" ca="1" si="109"/>
        <v>-1.0393584609869833</v>
      </c>
      <c r="F212" s="23">
        <f t="shared" ca="1" si="109"/>
        <v>-1.9681113832056696</v>
      </c>
      <c r="G212" s="23">
        <f t="shared" ca="1" si="109"/>
        <v>0.86290651606869206</v>
      </c>
      <c r="H212" s="23">
        <f t="shared" ca="1" si="109"/>
        <v>8.7978396085926031E-2</v>
      </c>
      <c r="I212" s="23">
        <f t="shared" ca="1" si="109"/>
        <v>1.2313078478500716</v>
      </c>
      <c r="J212" s="23">
        <f t="shared" ca="1" si="109"/>
        <v>1.1402986152886274</v>
      </c>
      <c r="K212" s="23">
        <f t="shared" ca="1" si="109"/>
        <v>0.7742966946230595</v>
      </c>
      <c r="L212" s="23">
        <f t="shared" ca="1" si="109"/>
        <v>1.0241379822287711</v>
      </c>
      <c r="M212" s="23">
        <f t="shared" ca="1" si="109"/>
        <v>0.29554861518567194</v>
      </c>
      <c r="N212" s="23">
        <f ca="1">SQRT(Inputs!$B$38)*C212+SQRT(1-Inputs!$B$38)*_xlfn.NORM.S.INV(RAND())</f>
        <v>0.74974184170163538</v>
      </c>
      <c r="O212" s="23">
        <f ca="1">SQRT(Inputs!$B$38)*D212+SQRT(1-Inputs!$B$38)*_xlfn.NORM.S.INV(RAND())</f>
        <v>1.1544049092665112</v>
      </c>
      <c r="P212" s="23">
        <f ca="1">SQRT(Inputs!$B$38)*E212+SQRT(1-Inputs!$B$38)*_xlfn.NORM.S.INV(RAND())</f>
        <v>0.4933699461992308</v>
      </c>
      <c r="Q212" s="23">
        <f ca="1">SQRT(Inputs!$B$38)*F212+SQRT(1-Inputs!$B$38)*_xlfn.NORM.S.INV(RAND())</f>
        <v>-1.9774250509285234</v>
      </c>
      <c r="R212" s="23">
        <f ca="1">SQRT(Inputs!$B$38)*G212+SQRT(1-Inputs!$B$38)*_xlfn.NORM.S.INV(RAND())</f>
        <v>-1.3232234518235297</v>
      </c>
      <c r="S212" s="23">
        <f ca="1">SQRT(Inputs!$B$38)*H212+SQRT(1-Inputs!$B$38)*_xlfn.NORM.S.INV(RAND())</f>
        <v>2.8205247880853299E-2</v>
      </c>
      <c r="T212" s="23">
        <f ca="1">SQRT(Inputs!$B$38)*I212+SQRT(1-Inputs!$B$38)*_xlfn.NORM.S.INV(RAND())</f>
        <v>2.231290318017102</v>
      </c>
      <c r="U212" s="23">
        <f ca="1">SQRT(Inputs!$B$38)*J212+SQRT(1-Inputs!$B$38)*_xlfn.NORM.S.INV(RAND())</f>
        <v>1.4425523563958438</v>
      </c>
      <c r="V212" s="23">
        <f ca="1">SQRT(Inputs!$B$38)*K212+SQRT(1-Inputs!$B$38)*_xlfn.NORM.S.INV(RAND())</f>
        <v>0.83909159512980391</v>
      </c>
      <c r="W212" s="23">
        <f ca="1">SQRT(Inputs!$B$38)*L212+SQRT(1-Inputs!$B$38)*_xlfn.NORM.S.INV(RAND())</f>
        <v>0.27746378919597009</v>
      </c>
      <c r="X212" s="23">
        <f ca="1">SQRT(Inputs!$B$38)*M212+SQRT(1-Inputs!$B$38)*_xlfn.NORM.S.INV(RAND())</f>
        <v>-1.1497766273796899</v>
      </c>
      <c r="Y212" s="23">
        <f ca="1">SQRT(Inputs!$B$38)*C212+SQRT(1-Inputs!$B$38)*_xlfn.NORM.S.INV(RAND())</f>
        <v>0.49154189533589232</v>
      </c>
      <c r="Z212" s="23">
        <f ca="1">SQRT(Inputs!$B$38)*D212+SQRT(1-Inputs!$B$38)*_xlfn.NORM.S.INV(RAND())</f>
        <v>1.5714005101659592</v>
      </c>
      <c r="AA212" s="23">
        <f ca="1">SQRT(Inputs!$B$38)*E212+SQRT(1-Inputs!$B$38)*_xlfn.NORM.S.INV(RAND())</f>
        <v>-1.04331983907889</v>
      </c>
      <c r="AB212" s="23">
        <f ca="1">SQRT(Inputs!$B$38)*F212+SQRT(1-Inputs!$B$38)*_xlfn.NORM.S.INV(RAND())</f>
        <v>-2.9667431021249371</v>
      </c>
      <c r="AC212" s="23">
        <f ca="1">SQRT(Inputs!$B$38)*G212+SQRT(1-Inputs!$B$38)*_xlfn.NORM.S.INV(RAND())</f>
        <v>0.3605094367832245</v>
      </c>
      <c r="AD212" s="23">
        <f ca="1">SQRT(Inputs!$B$38)*H212+SQRT(1-Inputs!$B$38)*_xlfn.NORM.S.INV(RAND())</f>
        <v>-1.1750370685309416E-3</v>
      </c>
      <c r="AE212" s="23">
        <f ca="1">SQRT(Inputs!$B$38)*I212+SQRT(1-Inputs!$B$38)*_xlfn.NORM.S.INV(RAND())</f>
        <v>1.9266556255147642</v>
      </c>
      <c r="AF212" s="23">
        <f ca="1">SQRT(Inputs!$B$38)*J212+SQRT(1-Inputs!$B$38)*_xlfn.NORM.S.INV(RAND())</f>
        <v>0.84544507448609696</v>
      </c>
      <c r="AG212" s="23">
        <f ca="1">SQRT(Inputs!$B$38)*K212+SQRT(1-Inputs!$B$38)*_xlfn.NORM.S.INV(RAND())</f>
        <v>2.0183414664148458</v>
      </c>
      <c r="AH212" s="23">
        <f ca="1">SQRT(Inputs!$B$38)*L212+SQRT(1-Inputs!$B$38)*_xlfn.NORM.S.INV(RAND())</f>
        <v>1.4285372151933071</v>
      </c>
      <c r="AI212" s="23">
        <f ca="1">SQRT(Inputs!$B$38)*M212+SQRT(1-Inputs!$B$38)*_xlfn.NORM.S.INV(RAND())</f>
        <v>0.71935718247266778</v>
      </c>
      <c r="AJ212" s="23">
        <f ca="1">SQRT(Inputs!$B$38)*C212+SQRT(1-Inputs!$B$38)*_xlfn.NORM.S.INV(RAND())</f>
        <v>1.9195713106076027</v>
      </c>
      <c r="AK212" s="23">
        <f ca="1">SQRT(Inputs!$B$38)*D212+SQRT(1-Inputs!$B$38)*_xlfn.NORM.S.INV(RAND())</f>
        <v>2.276433312254051</v>
      </c>
      <c r="AL212" s="23">
        <f ca="1">SQRT(Inputs!$B$38)*E212+SQRT(1-Inputs!$B$38)*_xlfn.NORM.S.INV(RAND())</f>
        <v>-0.64829180089866112</v>
      </c>
      <c r="AM212" s="23">
        <f ca="1">SQRT(Inputs!$B$38)*F212+SQRT(1-Inputs!$B$38)*_xlfn.NORM.S.INV(RAND())</f>
        <v>-2.0399852286832934</v>
      </c>
      <c r="AN212" s="23">
        <f ca="1">SQRT(Inputs!$B$38)*G212+SQRT(1-Inputs!$B$38)*_xlfn.NORM.S.INV(RAND())</f>
        <v>7.3315813658072437E-2</v>
      </c>
      <c r="AO212" s="23">
        <f ca="1">SQRT(Inputs!$B$38)*H212+SQRT(1-Inputs!$B$38)*_xlfn.NORM.S.INV(RAND())</f>
        <v>0.91796247468601733</v>
      </c>
      <c r="AP212" s="23">
        <f ca="1">SQRT(Inputs!$B$38)*I212+SQRT(1-Inputs!$B$38)*_xlfn.NORM.S.INV(RAND())</f>
        <v>-0.32261856820327017</v>
      </c>
      <c r="AQ212" s="23">
        <f ca="1">SQRT(Inputs!$B$38)*J212+SQRT(1-Inputs!$B$38)*_xlfn.NORM.S.INV(RAND())</f>
        <v>0.65809098779334441</v>
      </c>
      <c r="AR212" s="23">
        <f ca="1">SQRT(Inputs!$B$38)*K212+SQRT(1-Inputs!$B$38)*_xlfn.NORM.S.INV(RAND())</f>
        <v>0.49329546321148643</v>
      </c>
      <c r="AS212" s="23">
        <f ca="1">SQRT(Inputs!$B$38)*L212+SQRT(1-Inputs!$B$38)*_xlfn.NORM.S.INV(RAND())</f>
        <v>2.4544392121767657</v>
      </c>
      <c r="AT212" s="23">
        <f ca="1">SQRT(Inputs!$B$38)*M212+SQRT(1-Inputs!$B$38)*_xlfn.NORM.S.INV(RAND())</f>
        <v>-1.2050822740072549</v>
      </c>
      <c r="AU212" s="15">
        <f ca="1">Inputs!$B$6*EXP($B$8-0.5*C$5^2+C$5*N212)</f>
        <v>5602.540495667241</v>
      </c>
      <c r="AV212" s="15">
        <f t="shared" ca="1" si="110"/>
        <v>8081.1767929439584</v>
      </c>
      <c r="AW212" s="15">
        <f t="shared" ca="1" si="111"/>
        <v>10531.59134879691</v>
      </c>
      <c r="AX212" s="15">
        <f t="shared" ca="1" si="112"/>
        <v>10043.462985651176</v>
      </c>
      <c r="AY212" s="15">
        <f t="shared" ca="1" si="113"/>
        <v>10516.629878767277</v>
      </c>
      <c r="AZ212" s="15">
        <f t="shared" ca="1" si="114"/>
        <v>12902.133579235402</v>
      </c>
      <c r="BA212" s="15">
        <f t="shared" ca="1" si="115"/>
        <v>19942.120835240316</v>
      </c>
      <c r="BB212" s="15">
        <f t="shared" ca="1" si="116"/>
        <v>28211.679021704866</v>
      </c>
      <c r="BC212" s="15">
        <f t="shared" ca="1" si="117"/>
        <v>37467.224506733357</v>
      </c>
      <c r="BD212" s="15">
        <f t="shared" ca="1" si="118"/>
        <v>47107.702912527013</v>
      </c>
      <c r="BE212" s="15">
        <f t="shared" ca="1" si="119"/>
        <v>51985.185729586476</v>
      </c>
      <c r="BF212" s="15">
        <f ca="1">Inputs!$B$13*EXP($B$9-0.5*C$6^2+C$6*Y212)</f>
        <v>15246.668156673464</v>
      </c>
      <c r="BG212" s="15">
        <f t="shared" ca="1" si="120"/>
        <v>24673.151355506438</v>
      </c>
      <c r="BH212" s="15">
        <f t="shared" ca="1" si="121"/>
        <v>25355.906083285437</v>
      </c>
      <c r="BI212" s="15">
        <f t="shared" ca="1" si="122"/>
        <v>19660.650682007796</v>
      </c>
      <c r="BJ212" s="15">
        <f t="shared" ca="1" si="123"/>
        <v>25388.307672869119</v>
      </c>
      <c r="BK212" s="15">
        <f t="shared" ca="1" si="124"/>
        <v>31154.351755033229</v>
      </c>
      <c r="BL212" s="15">
        <f t="shared" ca="1" si="125"/>
        <v>49123.034945556741</v>
      </c>
      <c r="BM212" s="15">
        <f t="shared" ca="1" si="126"/>
        <v>67069.680832059123</v>
      </c>
      <c r="BN212" s="15">
        <f t="shared" ca="1" si="127"/>
        <v>105058.16449217722</v>
      </c>
      <c r="BO212" s="15">
        <f t="shared" ca="1" si="128"/>
        <v>152612.86492961392</v>
      </c>
      <c r="BP212" s="15">
        <f t="shared" ca="1" si="129"/>
        <v>203787.8743382355</v>
      </c>
      <c r="BQ212" s="15">
        <f ca="1">Inputs!$B$20*EXP($B$10-0.5*C$7^2+C$7*AJ212)</f>
        <v>8474.0802259548364</v>
      </c>
      <c r="BR212" s="15">
        <f t="shared" ca="1" si="130"/>
        <v>23692.140188044654</v>
      </c>
      <c r="BS212" s="15">
        <f t="shared" ca="1" si="131"/>
        <v>26932.11280801344</v>
      </c>
      <c r="BT212" s="15">
        <f t="shared" ca="1" si="132"/>
        <v>21744.620870216211</v>
      </c>
      <c r="BU212" s="15">
        <f t="shared" ca="1" si="133"/>
        <v>30674.815366722501</v>
      </c>
      <c r="BV212" s="15">
        <f t="shared" ca="1" si="134"/>
        <v>52482.927183135791</v>
      </c>
      <c r="BW212" s="15">
        <f t="shared" ca="1" si="135"/>
        <v>68403.110236677312</v>
      </c>
      <c r="BX212" s="15">
        <f t="shared" ca="1" si="136"/>
        <v>109165.3412254076</v>
      </c>
      <c r="BY212" s="15">
        <f t="shared" ca="1" si="137"/>
        <v>168098.60101267076</v>
      </c>
      <c r="BZ212" s="15">
        <f t="shared" ca="1" si="138"/>
        <v>370358.80163400067</v>
      </c>
      <c r="CA212" s="15">
        <f t="shared" ca="1" si="139"/>
        <v>419955.79820019589</v>
      </c>
      <c r="CB212" s="15">
        <f ca="1">(AU212*DCF!C$10-DCF!C$5*MAX(AU212*DCF!C$10,0)-MAX(AU212-Inputs!$B$6,0)/Inputs!$B$10)*DCF!C$6</f>
        <v>1038.5088427947846</v>
      </c>
      <c r="CC212" s="15">
        <f ca="1">(AV212*DCF!D$10-DCF!D$5*MAX(AV212*DCF!D$10,0)-MAX(AV212-AU212,0)/Inputs!$B$10)*DCF!D$6</f>
        <v>1365.381504533734</v>
      </c>
      <c r="CD212" s="15">
        <f ca="1">(AW212*DCF!E$10-DCF!E$5*MAX(AW212*DCF!E$10,0)-MAX(AW212-AV212,0)/Inputs!$B$10)*DCF!E$6</f>
        <v>1879.6419598576229</v>
      </c>
      <c r="CE212" s="15">
        <f ca="1">(AX212*DCF!F$10-DCF!F$5*MAX(AX212*DCF!F$10,0)-MAX(AX212-AW212,0)/Inputs!$B$10)*DCF!F$6</f>
        <v>2192.471963669117</v>
      </c>
      <c r="CF212" s="15">
        <f ca="1">(AY212*DCF!G$10-DCF!G$5*MAX(AY212*DCF!G$10,0)-MAX(AY212-AX212,0)/Inputs!$B$10)*DCF!G$6</f>
        <v>2075.8939729360904</v>
      </c>
      <c r="CG212" s="15">
        <f ca="1">(AZ212*DCF!H$10-DCF!H$5*MAX(AZ212*DCF!H$10,0)-MAX(AZ212-AY212,0)/Inputs!$B$10)*DCF!H$6</f>
        <v>2081.3695410492242</v>
      </c>
      <c r="CH212" s="15">
        <f ca="1">(BA212*DCF!I$10-DCF!I$5*MAX(BA212*DCF!I$10,0)-MAX(BA212-AZ212,0)/Inputs!$B$10)*DCF!I$6</f>
        <v>2487.8934169741497</v>
      </c>
      <c r="CI212" s="15">
        <f ca="1">(BB212*DCF!J$10-DCF!J$5*MAX(BB212*DCF!J$10,0)-MAX(BB212-BA212,0)/Inputs!$B$10)*DCF!J$6</f>
        <v>3588.0743085923118</v>
      </c>
      <c r="CJ212" s="15">
        <f ca="1">(BC212*DCF!K$10-DCF!K$5*MAX(BC212*DCF!K$10,0)-MAX(BC212-BB212,0)/Inputs!$B$10)*DCF!K$6</f>
        <v>4735.9859458819474</v>
      </c>
      <c r="CK212" s="15">
        <f ca="1">(BD212*DCF!L$10-DCF!L$5*MAX(BD212*DCF!L$10,0)-MAX(BD212-BC212,0)/Inputs!$B$10)*DCF!L$6</f>
        <v>5858.0674469255491</v>
      </c>
      <c r="CL212" s="15">
        <f ca="1">(BE212*DCF!M$10-DCF!M$5*MAX(BE212*DCF!M$10,0)-MAX(BE212-BD212,0)/Inputs!$B$10)*DCF!M$6</f>
        <v>6753.114647307455</v>
      </c>
      <c r="CM212" s="15">
        <f ca="1">(BF212*DCF!C$28-DCF!C$5*MAX(BF212*DCF!C$28,0)-MAX(BF212-Inputs!$B$13,0)/Inputs!$B$17)*DCF!C$6</f>
        <v>3761.8048046391646</v>
      </c>
      <c r="CN212" s="15">
        <f ca="1">(BG212*DCF!D$28-DCF!D$5*MAX(BG212*DCF!D$28,0)-MAX(BG212-BF212,0)/Inputs!$B$17)*DCF!D$6</f>
        <v>5255.7110640672827</v>
      </c>
      <c r="CO212" s="15">
        <f ca="1">(BH212*DCF!E$28-DCF!E$5*MAX(BH212*DCF!E$28,0)-MAX(BH212-BG212,0)/Inputs!$B$17)*DCF!E$6</f>
        <v>7046.6825424189728</v>
      </c>
      <c r="CP212" s="15">
        <f ca="1">(BI212*DCF!F$28-DCF!F$5*MAX(BI212*DCF!F$28,0)-MAX(BI212-BH212,0)/Inputs!$B$17)*DCF!F$6</f>
        <v>5337.3487816692596</v>
      </c>
      <c r="CQ212" s="15">
        <f ca="1">(BJ212*DCF!G$28-DCF!G$5*MAX(BJ212*DCF!G$28,0)-MAX(BJ212-BI212,0)/Inputs!$B$17)*DCF!G$6</f>
        <v>5623.8537227404886</v>
      </c>
      <c r="CR212" s="15">
        <f ca="1">(BK212*DCF!H$28-DCF!H$5*MAX(BK212*DCF!H$28,0)-MAX(BK212-BJ212,0)/Inputs!$B$17)*DCF!H$6</f>
        <v>6808.9334718173222</v>
      </c>
      <c r="CS212" s="15">
        <f ca="1">(BL212*DCF!I$28-DCF!I$5*MAX(BL212*DCF!I$28,0)-MAX(BL212-BK212,0)/Inputs!$B$17)*DCF!I$6</f>
        <v>8972.3739510617415</v>
      </c>
      <c r="CT212" s="15">
        <f ca="1">(BM212*DCF!J$28-DCF!J$5*MAX(BM212*DCF!J$28,0)-MAX(BM212-BL212,0)/Inputs!$B$17)*DCF!J$6</f>
        <v>12582.528069229289</v>
      </c>
      <c r="CU212" s="15">
        <f ca="1">(BN212*DCF!K$28-DCF!K$5*MAX(BN212*DCF!K$28,0)-MAX(BN212-BM212,0)/Inputs!$B$17)*DCF!K$6</f>
        <v>17533.439586432411</v>
      </c>
      <c r="CV212" s="15">
        <f ca="1">(BO212*DCF!L$28-DCF!L$5*MAX(BO212*DCF!L$28,0)-MAX(BO212-BN212,0)/Inputs!$B$17)*DCF!L$6</f>
        <v>25068.576226925972</v>
      </c>
      <c r="CW212" s="15">
        <f ca="1">(BP212*DCF!M$28-DCF!M$5*MAX(BP212*DCF!M$28,0)-MAX(BP212-BO212,0)/Inputs!$B$17)*DCF!M$6</f>
        <v>32993.580029811746</v>
      </c>
      <c r="CX212" s="15">
        <f ca="1">(BQ212*DCF!C$46-DCF!C$5*MAX(BQ212*DCF!C$46,0)-MAX(BQ212-Inputs!$B$20,0)/Inputs!$B$24)*DCF!C$6</f>
        <v>-4392.6652835714804</v>
      </c>
      <c r="CY212" s="15">
        <f ca="1">(BR212*DCF!D$46-DCF!D$5*MAX(BR212*DCF!D$46,0)-MAX(BR212-BQ212,0)/Inputs!$B$24)*DCF!D$6</f>
        <v>-10537.115686704896</v>
      </c>
      <c r="CZ212" s="15">
        <f ca="1">(BS212*DCF!E$46-DCF!E$5*MAX(BS212*DCF!E$46,0)-MAX(BS212-BR212,0)/Inputs!$B$24)*DCF!E$6</f>
        <v>-4461.8772436303807</v>
      </c>
      <c r="DA212" s="15">
        <f ca="1">(BT212*DCF!F$46-DCF!F$5*MAX(BT212*DCF!F$46,0)-MAX(BT212-BS212,0)/Inputs!$B$24)*DCF!F$6</f>
        <v>-1583.5807717496518</v>
      </c>
      <c r="DB212" s="15">
        <f ca="1">(BU212*DCF!G$46-DCF!G$5*MAX(BU212*DCF!G$46,0)-MAX(BU212-BT212,0)/Inputs!$B$24)*DCF!G$6</f>
        <v>-4035.7811724267276</v>
      </c>
      <c r="DC212" s="15">
        <f ca="1">(BV212*DCF!H$46-DCF!H$5*MAX(BV212*DCF!H$46,0)-MAX(BV212-BU212,0)/Inputs!$B$24)*DCF!H$6</f>
        <v>-6776.7371264324056</v>
      </c>
      <c r="DD212" s="15">
        <f ca="1">(BW212*DCF!I$46-DCF!I$5*MAX(BW212*DCF!I$46,0)-MAX(BW212-BV212,0)/Inputs!$B$24)*DCF!I$6</f>
        <v>-2990.2723316711035</v>
      </c>
      <c r="DE212" s="15">
        <f ca="1">(BX212*DCF!J$46-DCF!J$5*MAX(BX212*DCF!J$46,0)-MAX(BX212-BW212,0)/Inputs!$B$24)*DCF!J$6</f>
        <v>-6230.2936002439255</v>
      </c>
      <c r="DF212" s="15">
        <f ca="1">(BY212*DCF!K$46-DCF!K$5*MAX(BY212*DCF!K$46,0)-MAX(BY212-BX212,0)/Inputs!$B$24)*DCF!K$6</f>
        <v>-4834.7262229292337</v>
      </c>
      <c r="DG212" s="15">
        <f ca="1">(BZ212*DCF!L$46-DCF!L$5*MAX(BZ212*DCF!L$46,0)-MAX(BZ212-BY212,0)/Inputs!$B$24)*DCF!L$6</f>
        <v>-20170.964174563847</v>
      </c>
      <c r="DH212" s="15">
        <f ca="1">(CA212*DCF!M$46-DCF!M$5*MAX(CA212*DCF!M$46,0)-MAX(CA212-BZ212,0)/Inputs!$B$24)*DCF!M$6</f>
        <v>22554.32646645189</v>
      </c>
      <c r="DI212" s="15">
        <f ca="1">SUM(CB212:CL212)+BE212*DCF!M$10*(1+Inputs!$B$30)*(1-Inputs!$B$33)*(1-Inputs!$B$30/Inputs!$B$31)/(Inputs!$B$29-Inputs!$B$30)*DCF!M$6</f>
        <v>178731.86286887602</v>
      </c>
      <c r="DJ212" s="15">
        <f ca="1">SUM(CM212:CW212)+BP212*DCF!M$28*(1+Inputs!$B$30)*(1-Inputs!$B$33)*(1-Inputs!$B$30/Inputs!$B$31)/(Inputs!$B$29-Inputs!$B$30)*DCF!M$6</f>
        <v>887177.29771610291</v>
      </c>
      <c r="DK212" s="15">
        <f ca="1">SUM(CX212:DH212)+CA212*DCF!M$46*(1+Inputs!$B$30)*(1-Inputs!$B$33)*(1-Inputs!$B$30/Inputs!$B$31)/(Inputs!$B$29-Inputs!$B$30)*DCF!M$6</f>
        <v>605841.72381456592</v>
      </c>
      <c r="DM212" s="15">
        <f ca="1">DI212+DJ212+DK212+Inputs!$B$34+Inputs!$B$36-Inputs!$B$35</f>
        <v>1748601.8843995449</v>
      </c>
    </row>
    <row r="213" spans="1:117" x14ac:dyDescent="0.75">
      <c r="A213" s="11">
        <v>200</v>
      </c>
      <c r="C213" s="23">
        <f t="shared" ca="1" si="109"/>
        <v>-1.6678208535822738</v>
      </c>
      <c r="D213" s="23">
        <f t="shared" ca="1" si="109"/>
        <v>-0.92554903751056083</v>
      </c>
      <c r="E213" s="23">
        <f t="shared" ca="1" si="109"/>
        <v>-2.1311676840084304</v>
      </c>
      <c r="F213" s="23">
        <f t="shared" ca="1" si="109"/>
        <v>-0.46913198583385468</v>
      </c>
      <c r="G213" s="23">
        <f t="shared" ca="1" si="109"/>
        <v>-0.98936056784812187</v>
      </c>
      <c r="H213" s="23">
        <f t="shared" ca="1" si="109"/>
        <v>5.4249744351704494E-2</v>
      </c>
      <c r="I213" s="23">
        <f t="shared" ca="1" si="109"/>
        <v>0.29347162646440145</v>
      </c>
      <c r="J213" s="23">
        <f t="shared" ca="1" si="109"/>
        <v>0.53386987857629919</v>
      </c>
      <c r="K213" s="23">
        <f t="shared" ca="1" si="109"/>
        <v>-0.18874761142228857</v>
      </c>
      <c r="L213" s="23">
        <f t="shared" ca="1" si="109"/>
        <v>0.41300804375396305</v>
      </c>
      <c r="M213" s="23">
        <f t="shared" ca="1" si="109"/>
        <v>0.68312060595763557</v>
      </c>
      <c r="N213" s="23">
        <f ca="1">SQRT(Inputs!$B$38)*C213+SQRT(1-Inputs!$B$38)*_xlfn.NORM.S.INV(RAND())</f>
        <v>-2.1090490352482671</v>
      </c>
      <c r="O213" s="23">
        <f ca="1">SQRT(Inputs!$B$38)*D213+SQRT(1-Inputs!$B$38)*_xlfn.NORM.S.INV(RAND())</f>
        <v>-0.89370256491642142</v>
      </c>
      <c r="P213" s="23">
        <f ca="1">SQRT(Inputs!$B$38)*E213+SQRT(1-Inputs!$B$38)*_xlfn.NORM.S.INV(RAND())</f>
        <v>-0.19254747550238849</v>
      </c>
      <c r="Q213" s="23">
        <f ca="1">SQRT(Inputs!$B$38)*F213+SQRT(1-Inputs!$B$38)*_xlfn.NORM.S.INV(RAND())</f>
        <v>0.77108119645891615</v>
      </c>
      <c r="R213" s="23">
        <f ca="1">SQRT(Inputs!$B$38)*G213+SQRT(1-Inputs!$B$38)*_xlfn.NORM.S.INV(RAND())</f>
        <v>0.11376291627064172</v>
      </c>
      <c r="S213" s="23">
        <f ca="1">SQRT(Inputs!$B$38)*H213+SQRT(1-Inputs!$B$38)*_xlfn.NORM.S.INV(RAND())</f>
        <v>1.4745104458557183</v>
      </c>
      <c r="T213" s="23">
        <f ca="1">SQRT(Inputs!$B$38)*I213+SQRT(1-Inputs!$B$38)*_xlfn.NORM.S.INV(RAND())</f>
        <v>0.64876272995097728</v>
      </c>
      <c r="U213" s="23">
        <f ca="1">SQRT(Inputs!$B$38)*J213+SQRT(1-Inputs!$B$38)*_xlfn.NORM.S.INV(RAND())</f>
        <v>0.43498138948493753</v>
      </c>
      <c r="V213" s="23">
        <f ca="1">SQRT(Inputs!$B$38)*K213+SQRT(1-Inputs!$B$38)*_xlfn.NORM.S.INV(RAND())</f>
        <v>-1.0099354002695293</v>
      </c>
      <c r="W213" s="23">
        <f ca="1">SQRT(Inputs!$B$38)*L213+SQRT(1-Inputs!$B$38)*_xlfn.NORM.S.INV(RAND())</f>
        <v>0.76939614054028593</v>
      </c>
      <c r="X213" s="23">
        <f ca="1">SQRT(Inputs!$B$38)*M213+SQRT(1-Inputs!$B$38)*_xlfn.NORM.S.INV(RAND())</f>
        <v>-0.47196143022835968</v>
      </c>
      <c r="Y213" s="23">
        <f ca="1">SQRT(Inputs!$B$38)*C213+SQRT(1-Inputs!$B$38)*_xlfn.NORM.S.INV(RAND())</f>
        <v>-1.923217092382095</v>
      </c>
      <c r="Z213" s="23">
        <f ca="1">SQRT(Inputs!$B$38)*D213+SQRT(1-Inputs!$B$38)*_xlfn.NORM.S.INV(RAND())</f>
        <v>-0.51068772157762832</v>
      </c>
      <c r="AA213" s="23">
        <f ca="1">SQRT(Inputs!$B$38)*E213+SQRT(1-Inputs!$B$38)*_xlfn.NORM.S.INV(RAND())</f>
        <v>-3.301087473716402E-2</v>
      </c>
      <c r="AB213" s="23">
        <f ca="1">SQRT(Inputs!$B$38)*F213+SQRT(1-Inputs!$B$38)*_xlfn.NORM.S.INV(RAND())</f>
        <v>-0.7103827279683399</v>
      </c>
      <c r="AC213" s="23">
        <f ca="1">SQRT(Inputs!$B$38)*G213+SQRT(1-Inputs!$B$38)*_xlfn.NORM.S.INV(RAND())</f>
        <v>-0.28501966944066653</v>
      </c>
      <c r="AD213" s="23">
        <f ca="1">SQRT(Inputs!$B$38)*H213+SQRT(1-Inputs!$B$38)*_xlfn.NORM.S.INV(RAND())</f>
        <v>-7.2520941956769586E-2</v>
      </c>
      <c r="AE213" s="23">
        <f ca="1">SQRT(Inputs!$B$38)*I213+SQRT(1-Inputs!$B$38)*_xlfn.NORM.S.INV(RAND())</f>
        <v>1.0194164030996864</v>
      </c>
      <c r="AF213" s="23">
        <f ca="1">SQRT(Inputs!$B$38)*J213+SQRT(1-Inputs!$B$38)*_xlfn.NORM.S.INV(RAND())</f>
        <v>1.0785440181769834</v>
      </c>
      <c r="AG213" s="23">
        <f ca="1">SQRT(Inputs!$B$38)*K213+SQRT(1-Inputs!$B$38)*_xlfn.NORM.S.INV(RAND())</f>
        <v>-1.463196346074302</v>
      </c>
      <c r="AH213" s="23">
        <f ca="1">SQRT(Inputs!$B$38)*L213+SQRT(1-Inputs!$B$38)*_xlfn.NORM.S.INV(RAND())</f>
        <v>0.28393283818514148</v>
      </c>
      <c r="AI213" s="23">
        <f ca="1">SQRT(Inputs!$B$38)*M213+SQRT(1-Inputs!$B$38)*_xlfn.NORM.S.INV(RAND())</f>
        <v>1.8315633575312196</v>
      </c>
      <c r="AJ213" s="23">
        <f ca="1">SQRT(Inputs!$B$38)*C213+SQRT(1-Inputs!$B$38)*_xlfn.NORM.S.INV(RAND())</f>
        <v>0.42691760296700931</v>
      </c>
      <c r="AK213" s="23">
        <f ca="1">SQRT(Inputs!$B$38)*D213+SQRT(1-Inputs!$B$38)*_xlfn.NORM.S.INV(RAND())</f>
        <v>-0.54112207442036186</v>
      </c>
      <c r="AL213" s="23">
        <f ca="1">SQRT(Inputs!$B$38)*E213+SQRT(1-Inputs!$B$38)*_xlfn.NORM.S.INV(RAND())</f>
        <v>-1.9327727887249186</v>
      </c>
      <c r="AM213" s="23">
        <f ca="1">SQRT(Inputs!$B$38)*F213+SQRT(1-Inputs!$B$38)*_xlfn.NORM.S.INV(RAND())</f>
        <v>-1.0383685195347792</v>
      </c>
      <c r="AN213" s="23">
        <f ca="1">SQRT(Inputs!$B$38)*G213+SQRT(1-Inputs!$B$38)*_xlfn.NORM.S.INV(RAND())</f>
        <v>1.5967667618989299</v>
      </c>
      <c r="AO213" s="23">
        <f ca="1">SQRT(Inputs!$B$38)*H213+SQRT(1-Inputs!$B$38)*_xlfn.NORM.S.INV(RAND())</f>
        <v>0.35228448451754912</v>
      </c>
      <c r="AP213" s="23">
        <f ca="1">SQRT(Inputs!$B$38)*I213+SQRT(1-Inputs!$B$38)*_xlfn.NORM.S.INV(RAND())</f>
        <v>0.66399549598791885</v>
      </c>
      <c r="AQ213" s="23">
        <f ca="1">SQRT(Inputs!$B$38)*J213+SQRT(1-Inputs!$B$38)*_xlfn.NORM.S.INV(RAND())</f>
        <v>0.80835244517303129</v>
      </c>
      <c r="AR213" s="23">
        <f ca="1">SQRT(Inputs!$B$38)*K213+SQRT(1-Inputs!$B$38)*_xlfn.NORM.S.INV(RAND())</f>
        <v>-0.65462811497566853</v>
      </c>
      <c r="AS213" s="23">
        <f ca="1">SQRT(Inputs!$B$38)*L213+SQRT(1-Inputs!$B$38)*_xlfn.NORM.S.INV(RAND())</f>
        <v>-4.6074336353858936E-2</v>
      </c>
      <c r="AT213" s="23">
        <f ca="1">SQRT(Inputs!$B$38)*M213+SQRT(1-Inputs!$B$38)*_xlfn.NORM.S.INV(RAND())</f>
        <v>1.4638604858558868</v>
      </c>
      <c r="AU213" s="15">
        <f ca="1">Inputs!$B$6*EXP($B$8-0.5*C$5^2+C$5*N213)</f>
        <v>3527.0396177489001</v>
      </c>
      <c r="AV213" s="15">
        <f t="shared" ca="1" si="110"/>
        <v>3764.5897310317278</v>
      </c>
      <c r="AW213" s="15">
        <f t="shared" ca="1" si="111"/>
        <v>4472.5713150428801</v>
      </c>
      <c r="AX213" s="15">
        <f t="shared" ca="1" si="112"/>
        <v>6012.7659151666148</v>
      </c>
      <c r="AY213" s="15">
        <f t="shared" ca="1" si="113"/>
        <v>7446.494418050801</v>
      </c>
      <c r="AZ213" s="15">
        <f t="shared" ca="1" si="114"/>
        <v>10712.856413526311</v>
      </c>
      <c r="BA213" s="15">
        <f t="shared" ca="1" si="115"/>
        <v>14030.859103585068</v>
      </c>
      <c r="BB213" s="15">
        <f t="shared" ca="1" si="116"/>
        <v>17943.229612475774</v>
      </c>
      <c r="BC213" s="15">
        <f t="shared" ca="1" si="117"/>
        <v>19934.601464038453</v>
      </c>
      <c r="BD213" s="15">
        <f t="shared" ca="1" si="118"/>
        <v>26244.046181288239</v>
      </c>
      <c r="BE213" s="15">
        <f t="shared" ca="1" si="119"/>
        <v>30805.616589042766</v>
      </c>
      <c r="BF213" s="15">
        <f ca="1">Inputs!$B$13*EXP($B$9-0.5*C$6^2+C$6*Y213)</f>
        <v>9446.4650764321814</v>
      </c>
      <c r="BG213" s="15">
        <f t="shared" ca="1" si="120"/>
        <v>10499.279019182668</v>
      </c>
      <c r="BH213" s="15">
        <f t="shared" ca="1" si="121"/>
        <v>12758.144168460767</v>
      </c>
      <c r="BI213" s="15">
        <f t="shared" ca="1" si="122"/>
        <v>14000.249602256039</v>
      </c>
      <c r="BJ213" s="15">
        <f t="shared" ca="1" si="123"/>
        <v>16472.536678083026</v>
      </c>
      <c r="BK213" s="15">
        <f t="shared" ca="1" si="124"/>
        <v>20018.292521112944</v>
      </c>
      <c r="BL213" s="15">
        <f t="shared" ca="1" si="125"/>
        <v>28062.944258317224</v>
      </c>
      <c r="BM213" s="15">
        <f t="shared" ca="1" si="126"/>
        <v>39441.21508399352</v>
      </c>
      <c r="BN213" s="15">
        <f t="shared" ca="1" si="127"/>
        <v>40706.194904518794</v>
      </c>
      <c r="BO213" s="15">
        <f t="shared" ca="1" si="128"/>
        <v>51765.374773534924</v>
      </c>
      <c r="BP213" s="15">
        <f t="shared" ca="1" si="129"/>
        <v>78406.404838890914</v>
      </c>
      <c r="BQ213" s="15">
        <f ca="1">Inputs!$B$20*EXP($B$10-0.5*C$7^2+C$7*AJ213)</f>
        <v>4990.7873844208088</v>
      </c>
      <c r="BR213" s="15">
        <f t="shared" ca="1" si="130"/>
        <v>5702.6196312484017</v>
      </c>
      <c r="BS213" s="15">
        <f t="shared" ca="1" si="131"/>
        <v>4482.5630006501569</v>
      </c>
      <c r="BT213" s="15">
        <f t="shared" ca="1" si="132"/>
        <v>4706.7534824229197</v>
      </c>
      <c r="BU213" s="15">
        <f t="shared" ca="1" si="133"/>
        <v>9599.4246322665676</v>
      </c>
      <c r="BV213" s="15">
        <f t="shared" ca="1" si="134"/>
        <v>14458.79208816278</v>
      </c>
      <c r="BW213" s="15">
        <f t="shared" ca="1" si="135"/>
        <v>23220.817237432428</v>
      </c>
      <c r="BX213" s="15">
        <f t="shared" ca="1" si="136"/>
        <v>38191.693179136688</v>
      </c>
      <c r="BY213" s="15">
        <f t="shared" ca="1" si="137"/>
        <v>47213.457549428073</v>
      </c>
      <c r="BZ213" s="15">
        <f t="shared" ca="1" si="138"/>
        <v>65688.348237680009</v>
      </c>
      <c r="CA213" s="15">
        <f t="shared" ca="1" si="139"/>
        <v>119686.04121809134</v>
      </c>
      <c r="CB213" s="15">
        <f ca="1">(AU213*DCF!C$10-DCF!C$5*MAX(AU213*DCF!C$10,0)-MAX(AU213-Inputs!$B$6,0)/Inputs!$B$10)*DCF!C$6</f>
        <v>905.77592534902453</v>
      </c>
      <c r="CC213" s="15">
        <f ca="1">(AV213*DCF!D$10-DCF!D$5*MAX(AV213*DCF!D$10,0)-MAX(AV213-AU213,0)/Inputs!$B$10)*DCF!D$6</f>
        <v>859.67286468483587</v>
      </c>
      <c r="CD213" s="15">
        <f ca="1">(AW213*DCF!E$10-DCF!E$5*MAX(AW213*DCF!E$10,0)-MAX(AW213-AV213,0)/Inputs!$B$10)*DCF!E$6</f>
        <v>873.17874787598294</v>
      </c>
      <c r="CE213" s="15">
        <f ca="1">(AX213*DCF!F$10-DCF!F$5*MAX(AX213*DCF!F$10,0)-MAX(AX213-AW213,0)/Inputs!$B$10)*DCF!F$6</f>
        <v>992.10090645351181</v>
      </c>
      <c r="CF213" s="15">
        <f ca="1">(AY213*DCF!G$10-DCF!G$5*MAX(AY213*DCF!G$10,0)-MAX(AY213-AX213,0)/Inputs!$B$10)*DCF!G$6</f>
        <v>1258.687186562669</v>
      </c>
      <c r="CG213" s="15">
        <f ca="1">(AZ213*DCF!H$10-DCF!H$5*MAX(AZ213*DCF!H$10,0)-MAX(AZ213-AY213,0)/Inputs!$B$10)*DCF!H$6</f>
        <v>1499.9076272462717</v>
      </c>
      <c r="CH213" s="15">
        <f ca="1">(BA213*DCF!I$10-DCF!I$5*MAX(BA213*DCF!I$10,0)-MAX(BA213-AZ213,0)/Inputs!$B$10)*DCF!I$6</f>
        <v>2018.6574174498162</v>
      </c>
      <c r="CI213" s="15">
        <f ca="1">(BB213*DCF!J$10-DCF!J$5*MAX(BB213*DCF!J$10,0)-MAX(BB213-BA213,0)/Inputs!$B$10)*DCF!J$6</f>
        <v>2486.2445556821149</v>
      </c>
      <c r="CJ213" s="15">
        <f ca="1">(BC213*DCF!K$10-DCF!K$5*MAX(BC213*DCF!K$10,0)-MAX(BC213-BB213,0)/Inputs!$B$10)*DCF!K$6</f>
        <v>2930.3889392003653</v>
      </c>
      <c r="CK213" s="15">
        <f ca="1">(BD213*DCF!L$10-DCF!L$5*MAX(BD213*DCF!L$10,0)-MAX(BD213-BC213,0)/Inputs!$B$10)*DCF!L$6</f>
        <v>3142.1878593058877</v>
      </c>
      <c r="CL213" s="15">
        <f ca="1">(BE213*DCF!M$10-DCF!M$5*MAX(BE213*DCF!M$10,0)-MAX(BE213-BD213,0)/Inputs!$B$10)*DCF!M$6</f>
        <v>3802.1426168300754</v>
      </c>
      <c r="CM213" s="15">
        <f ca="1">(BF213*DCF!C$28-DCF!C$5*MAX(BF213*DCF!C$28,0)-MAX(BF213-Inputs!$B$13,0)/Inputs!$B$17)*DCF!C$6</f>
        <v>2882.9991902000374</v>
      </c>
      <c r="CN213" s="15">
        <f ca="1">(BG213*DCF!D$28-DCF!D$5*MAX(BG213*DCF!D$28,0)-MAX(BG213-BF213,0)/Inputs!$B$17)*DCF!D$6</f>
        <v>2867.6663394184602</v>
      </c>
      <c r="CO213" s="15">
        <f ca="1">(BH213*DCF!E$28-DCF!E$5*MAX(BH213*DCF!E$28,0)-MAX(BH213-BG213,0)/Inputs!$B$17)*DCF!E$6</f>
        <v>3168.1423775449275</v>
      </c>
      <c r="CP213" s="15">
        <f ca="1">(BI213*DCF!F$28-DCF!F$5*MAX(BI213*DCF!F$28,0)-MAX(BI213-BH213,0)/Inputs!$B$17)*DCF!F$6</f>
        <v>3574.5540611666038</v>
      </c>
      <c r="CQ213" s="15">
        <f ca="1">(BJ213*DCF!G$28-DCF!G$5*MAX(BJ213*DCF!G$28,0)-MAX(BJ213-BI213,0)/Inputs!$B$17)*DCF!G$6</f>
        <v>3858.1103549643544</v>
      </c>
      <c r="CR213" s="15">
        <f ca="1">(BK213*DCF!H$28-DCF!H$5*MAX(BK213*DCF!H$28,0)-MAX(BK213-BJ213,0)/Inputs!$B$17)*DCF!H$6</f>
        <v>4399.8336453438433</v>
      </c>
      <c r="CS213" s="15">
        <f ca="1">(BL213*DCF!I$28-DCF!I$5*MAX(BL213*DCF!I$28,0)-MAX(BL213-BK213,0)/Inputs!$B$17)*DCF!I$6</f>
        <v>5444.4324212438441</v>
      </c>
      <c r="CT213" s="15">
        <f ca="1">(BM213*DCF!J$28-DCF!J$5*MAX(BM213*DCF!J$28,0)-MAX(BM213-BL213,0)/Inputs!$B$17)*DCF!J$6</f>
        <v>7289.9994680917052</v>
      </c>
      <c r="CU213" s="15">
        <f ca="1">(BN213*DCF!K$28-DCF!K$5*MAX(BN213*DCF!K$28,0)-MAX(BN213-BM213,0)/Inputs!$B$17)*DCF!K$6</f>
        <v>8441.5226643997757</v>
      </c>
      <c r="CV213" s="15">
        <f ca="1">(BO213*DCF!L$28-DCF!L$5*MAX(BO213*DCF!L$28,0)-MAX(BO213-BN213,0)/Inputs!$B$17)*DCF!L$6</f>
        <v>9076.9141727896949</v>
      </c>
      <c r="CW213" s="15">
        <f ca="1">(BP213*DCF!M$28-DCF!M$5*MAX(BP213*DCF!M$28,0)-MAX(BP213-BO213,0)/Inputs!$B$17)*DCF!M$6</f>
        <v>11967.474210516484</v>
      </c>
      <c r="CX213" s="15">
        <f ca="1">(BQ213*DCF!C$46-DCF!C$5*MAX(BQ213*DCF!C$46,0)-MAX(BQ213-Inputs!$B$20,0)/Inputs!$B$24)*DCF!C$6</f>
        <v>-1979.2984187673042</v>
      </c>
      <c r="CY213" s="15">
        <f ca="1">(BR213*DCF!D$46-DCF!D$5*MAX(BR213*DCF!D$46,0)-MAX(BR213-BQ213,0)/Inputs!$B$24)*DCF!D$6</f>
        <v>-1277.0370952224198</v>
      </c>
      <c r="CZ213" s="15">
        <f ca="1">(BS213*DCF!E$46-DCF!E$5*MAX(BS213*DCF!E$46,0)-MAX(BS213-BR213,0)/Inputs!$B$24)*DCF!E$6</f>
        <v>-530.07087955462134</v>
      </c>
      <c r="DA213" s="15">
        <f ca="1">(BT213*DCF!F$46-DCF!F$5*MAX(BT213*DCF!F$46,0)-MAX(BT213-BS213,0)/Inputs!$B$24)*DCF!F$6</f>
        <v>-424.41038857082975</v>
      </c>
      <c r="DB213" s="15">
        <f ca="1">(BU213*DCF!G$46-DCF!G$5*MAX(BU213*DCF!G$46,0)-MAX(BU213-BT213,0)/Inputs!$B$24)*DCF!G$6</f>
        <v>-1968.7035859110372</v>
      </c>
      <c r="DC213" s="15">
        <f ca="1">(BV213*DCF!H$46-DCF!H$5*MAX(BV213*DCF!H$46,0)-MAX(BV213-BU213,0)/Inputs!$B$24)*DCF!H$6</f>
        <v>-1510.0186630813619</v>
      </c>
      <c r="DD213" s="15">
        <f ca="1">(BW213*DCF!I$46-DCF!I$5*MAX(BW213*DCF!I$46,0)-MAX(BW213-BV213,0)/Inputs!$B$24)*DCF!I$6</f>
        <v>-1978.9446828037435</v>
      </c>
      <c r="DE213" s="15">
        <f ca="1">(BX213*DCF!J$46-DCF!J$5*MAX(BX213*DCF!J$46,0)-MAX(BX213-BW213,0)/Inputs!$B$24)*DCF!J$6</f>
        <v>-2367.9958250988025</v>
      </c>
      <c r="DF213" s="15">
        <f ca="1">(BY213*DCF!K$46-DCF!K$5*MAX(BY213*DCF!K$46,0)-MAX(BY213-BX213,0)/Inputs!$B$24)*DCF!K$6</f>
        <v>486.89815014703311</v>
      </c>
      <c r="DG213" s="15">
        <f ca="1">(BZ213*DCF!L$46-DCF!L$5*MAX(BZ213*DCF!L$46,0)-MAX(BZ213-BY213,0)/Inputs!$B$24)*DCF!L$6</f>
        <v>359.80280981858039</v>
      </c>
      <c r="DH213" s="15">
        <f ca="1">(CA213*DCF!M$46-DCF!M$5*MAX(CA213*DCF!M$46,0)-MAX(CA213-BZ213,0)/Inputs!$B$24)*DCF!M$6</f>
        <v>-1905.6366265889942</v>
      </c>
      <c r="DI213" s="15">
        <f ca="1">SUM(CB213:CL213)+BE213*DCF!M$10*(1+Inputs!$B$30)*(1-Inputs!$B$33)*(1-Inputs!$B$30/Inputs!$B$31)/(Inputs!$B$29-Inputs!$B$30)*DCF!M$6</f>
        <v>106501.38297605385</v>
      </c>
      <c r="DJ213" s="15">
        <f ca="1">SUM(CM213:CW213)+BP213*DCF!M$28*(1+Inputs!$B$30)*(1-Inputs!$B$33)*(1-Inputs!$B$30/Inputs!$B$31)/(Inputs!$B$29-Inputs!$B$30)*DCF!M$6</f>
        <v>353913.06421768107</v>
      </c>
      <c r="DK213" s="15">
        <f ca="1">SUM(CX213:DH213)+CA213*DCF!M$46*(1+Inputs!$B$30)*(1-Inputs!$B$33)*(1-Inputs!$B$30/Inputs!$B$31)/(Inputs!$B$29-Inputs!$B$30)*DCF!M$6</f>
        <v>171953.38223547552</v>
      </c>
      <c r="DM213" s="15">
        <f ca="1">DI213+DJ213+DK213+Inputs!$B$34+Inputs!$B$36-Inputs!$B$35</f>
        <v>709218.8294292104</v>
      </c>
    </row>
    <row r="214" spans="1:117" x14ac:dyDescent="0.75">
      <c r="A214" s="11">
        <v>201</v>
      </c>
      <c r="C214" s="23">
        <f t="shared" ref="C214:M223" ca="1" si="140">_xlfn.NORM.S.INV(RAND())</f>
        <v>-1.074393622916513</v>
      </c>
      <c r="D214" s="23">
        <f t="shared" ca="1" si="140"/>
        <v>-1.0266486728331967</v>
      </c>
      <c r="E214" s="23">
        <f t="shared" ca="1" si="140"/>
        <v>0.90932415683900303</v>
      </c>
      <c r="F214" s="23">
        <f t="shared" ca="1" si="140"/>
        <v>-1.2791759953248565</v>
      </c>
      <c r="G214" s="23">
        <f t="shared" ca="1" si="140"/>
        <v>0.50274323687824873</v>
      </c>
      <c r="H214" s="23">
        <f t="shared" ca="1" si="140"/>
        <v>-0.28295128199678732</v>
      </c>
      <c r="I214" s="23">
        <f t="shared" ca="1" si="140"/>
        <v>-1.0555681592414716</v>
      </c>
      <c r="J214" s="23">
        <f t="shared" ca="1" si="140"/>
        <v>0.32696542987246285</v>
      </c>
      <c r="K214" s="23">
        <f t="shared" ca="1" si="140"/>
        <v>-1.2147977057271808</v>
      </c>
      <c r="L214" s="23">
        <f t="shared" ca="1" si="140"/>
        <v>-0.54517773274266679</v>
      </c>
      <c r="M214" s="23">
        <f t="shared" ca="1" si="140"/>
        <v>-0.91154834431873744</v>
      </c>
      <c r="N214" s="23">
        <f ca="1">SQRT(Inputs!$B$38)*C214+SQRT(1-Inputs!$B$38)*_xlfn.NORM.S.INV(RAND())</f>
        <v>-0.5538381731245765</v>
      </c>
      <c r="O214" s="23">
        <f ca="1">SQRT(Inputs!$B$38)*D214+SQRT(1-Inputs!$B$38)*_xlfn.NORM.S.INV(RAND())</f>
        <v>-1.1884217122669383</v>
      </c>
      <c r="P214" s="23">
        <f ca="1">SQRT(Inputs!$B$38)*E214+SQRT(1-Inputs!$B$38)*_xlfn.NORM.S.INV(RAND())</f>
        <v>-0.26438634871041428</v>
      </c>
      <c r="Q214" s="23">
        <f ca="1">SQRT(Inputs!$B$38)*F214+SQRT(1-Inputs!$B$38)*_xlfn.NORM.S.INV(RAND())</f>
        <v>-1.5005153175375123</v>
      </c>
      <c r="R214" s="23">
        <f ca="1">SQRT(Inputs!$B$38)*G214+SQRT(1-Inputs!$B$38)*_xlfn.NORM.S.INV(RAND())</f>
        <v>0.4804799386662385</v>
      </c>
      <c r="S214" s="23">
        <f ca="1">SQRT(Inputs!$B$38)*H214+SQRT(1-Inputs!$B$38)*_xlfn.NORM.S.INV(RAND())</f>
        <v>1.0534455812299139</v>
      </c>
      <c r="T214" s="23">
        <f ca="1">SQRT(Inputs!$B$38)*I214+SQRT(1-Inputs!$B$38)*_xlfn.NORM.S.INV(RAND())</f>
        <v>-0.30501751294898177</v>
      </c>
      <c r="U214" s="23">
        <f ca="1">SQRT(Inputs!$B$38)*J214+SQRT(1-Inputs!$B$38)*_xlfn.NORM.S.INV(RAND())</f>
        <v>0.44532980061820848</v>
      </c>
      <c r="V214" s="23">
        <f ca="1">SQRT(Inputs!$B$38)*K214+SQRT(1-Inputs!$B$38)*_xlfn.NORM.S.INV(RAND())</f>
        <v>-0.84854987692109696</v>
      </c>
      <c r="W214" s="23">
        <f ca="1">SQRT(Inputs!$B$38)*L214+SQRT(1-Inputs!$B$38)*_xlfn.NORM.S.INV(RAND())</f>
        <v>-0.55677626282288162</v>
      </c>
      <c r="X214" s="23">
        <f ca="1">SQRT(Inputs!$B$38)*M214+SQRT(1-Inputs!$B$38)*_xlfn.NORM.S.INV(RAND())</f>
        <v>-1.4116840007476072</v>
      </c>
      <c r="Y214" s="23">
        <f ca="1">SQRT(Inputs!$B$38)*C214+SQRT(1-Inputs!$B$38)*_xlfn.NORM.S.INV(RAND())</f>
        <v>-0.77685732082652093</v>
      </c>
      <c r="Z214" s="23">
        <f ca="1">SQRT(Inputs!$B$38)*D214+SQRT(1-Inputs!$B$38)*_xlfn.NORM.S.INV(RAND())</f>
        <v>-0.42681324222434669</v>
      </c>
      <c r="AA214" s="23">
        <f ca="1">SQRT(Inputs!$B$38)*E214+SQRT(1-Inputs!$B$38)*_xlfn.NORM.S.INV(RAND())</f>
        <v>1.2559579640547354</v>
      </c>
      <c r="AB214" s="23">
        <f ca="1">SQRT(Inputs!$B$38)*F214+SQRT(1-Inputs!$B$38)*_xlfn.NORM.S.INV(RAND())</f>
        <v>0.28794328874292141</v>
      </c>
      <c r="AC214" s="23">
        <f ca="1">SQRT(Inputs!$B$38)*G214+SQRT(1-Inputs!$B$38)*_xlfn.NORM.S.INV(RAND())</f>
        <v>-0.84444837552546081</v>
      </c>
      <c r="AD214" s="23">
        <f ca="1">SQRT(Inputs!$B$38)*H214+SQRT(1-Inputs!$B$38)*_xlfn.NORM.S.INV(RAND())</f>
        <v>-0.65393312597061315</v>
      </c>
      <c r="AE214" s="23">
        <f ca="1">SQRT(Inputs!$B$38)*I214+SQRT(1-Inputs!$B$38)*_xlfn.NORM.S.INV(RAND())</f>
        <v>-0.18364373536111972</v>
      </c>
      <c r="AF214" s="23">
        <f ca="1">SQRT(Inputs!$B$38)*J214+SQRT(1-Inputs!$B$38)*_xlfn.NORM.S.INV(RAND())</f>
        <v>1.365087145763288</v>
      </c>
      <c r="AG214" s="23">
        <f ca="1">SQRT(Inputs!$B$38)*K214+SQRT(1-Inputs!$B$38)*_xlfn.NORM.S.INV(RAND())</f>
        <v>-1.354011986410252</v>
      </c>
      <c r="AH214" s="23">
        <f ca="1">SQRT(Inputs!$B$38)*L214+SQRT(1-Inputs!$B$38)*_xlfn.NORM.S.INV(RAND())</f>
        <v>-0.75817271436770639</v>
      </c>
      <c r="AI214" s="23">
        <f ca="1">SQRT(Inputs!$B$38)*M214+SQRT(1-Inputs!$B$38)*_xlfn.NORM.S.INV(RAND())</f>
        <v>4.1314999488519799E-3</v>
      </c>
      <c r="AJ214" s="23">
        <f ca="1">SQRT(Inputs!$B$38)*C214+SQRT(1-Inputs!$B$38)*_xlfn.NORM.S.INV(RAND())</f>
        <v>-0.74557148729539202</v>
      </c>
      <c r="AK214" s="23">
        <f ca="1">SQRT(Inputs!$B$38)*D214+SQRT(1-Inputs!$B$38)*_xlfn.NORM.S.INV(RAND())</f>
        <v>-0.85519084167191994</v>
      </c>
      <c r="AL214" s="23">
        <f ca="1">SQRT(Inputs!$B$38)*E214+SQRT(1-Inputs!$B$38)*_xlfn.NORM.S.INV(RAND())</f>
        <v>0.85134233496617995</v>
      </c>
      <c r="AM214" s="23">
        <f ca="1">SQRT(Inputs!$B$38)*F214+SQRT(1-Inputs!$B$38)*_xlfn.NORM.S.INV(RAND())</f>
        <v>-1.8827093894918967</v>
      </c>
      <c r="AN214" s="23">
        <f ca="1">SQRT(Inputs!$B$38)*G214+SQRT(1-Inputs!$B$38)*_xlfn.NORM.S.INV(RAND())</f>
        <v>-0.44872449221561678</v>
      </c>
      <c r="AO214" s="23">
        <f ca="1">SQRT(Inputs!$B$38)*H214+SQRT(1-Inputs!$B$38)*_xlfn.NORM.S.INV(RAND())</f>
        <v>1.0829567468865706</v>
      </c>
      <c r="AP214" s="23">
        <f ca="1">SQRT(Inputs!$B$38)*I214+SQRT(1-Inputs!$B$38)*_xlfn.NORM.S.INV(RAND())</f>
        <v>-1.0306451383637583</v>
      </c>
      <c r="AQ214" s="23">
        <f ca="1">SQRT(Inputs!$B$38)*J214+SQRT(1-Inputs!$B$38)*_xlfn.NORM.S.INV(RAND())</f>
        <v>9.1815298555766603E-2</v>
      </c>
      <c r="AR214" s="23">
        <f ca="1">SQRT(Inputs!$B$38)*K214+SQRT(1-Inputs!$B$38)*_xlfn.NORM.S.INV(RAND())</f>
        <v>-1.9059742738030807</v>
      </c>
      <c r="AS214" s="23">
        <f ca="1">SQRT(Inputs!$B$38)*L214+SQRT(1-Inputs!$B$38)*_xlfn.NORM.S.INV(RAND())</f>
        <v>-1.389197611775782</v>
      </c>
      <c r="AT214" s="23">
        <f ca="1">SQRT(Inputs!$B$38)*M214+SQRT(1-Inputs!$B$38)*_xlfn.NORM.S.INV(RAND())</f>
        <v>-0.87081509051004746</v>
      </c>
      <c r="AU214" s="15">
        <f ca="1">Inputs!$B$6*EXP($B$8-0.5*C$5^2+C$5*N214)</f>
        <v>4536.7261922256921</v>
      </c>
      <c r="AV214" s="15">
        <f t="shared" ca="1" si="110"/>
        <v>4636.9299757891995</v>
      </c>
      <c r="AW214" s="15">
        <f t="shared" ca="1" si="111"/>
        <v>5455.8443323173105</v>
      </c>
      <c r="AX214" s="15">
        <f t="shared" ca="1" si="112"/>
        <v>5522.3949651889334</v>
      </c>
      <c r="AY214" s="15">
        <f t="shared" ca="1" si="113"/>
        <v>7138.4686320625187</v>
      </c>
      <c r="AZ214" s="15">
        <f t="shared" ca="1" si="114"/>
        <v>9804.4075768790826</v>
      </c>
      <c r="BA214" s="15">
        <f t="shared" ca="1" si="115"/>
        <v>11621.121461125962</v>
      </c>
      <c r="BB214" s="15">
        <f t="shared" ca="1" si="116"/>
        <v>14876.976247959894</v>
      </c>
      <c r="BC214" s="15">
        <f t="shared" ca="1" si="117"/>
        <v>16787.54851311462</v>
      </c>
      <c r="BD214" s="15">
        <f t="shared" ca="1" si="118"/>
        <v>19522.702710634385</v>
      </c>
      <c r="BE214" s="15">
        <f t="shared" ca="1" si="119"/>
        <v>21036.219294286646</v>
      </c>
      <c r="BF214" s="15">
        <f ca="1">Inputs!$B$13*EXP($B$9-0.5*C$6^2+C$6*Y214)</f>
        <v>11856.826558338988</v>
      </c>
      <c r="BG214" s="15">
        <f t="shared" ca="1" si="120"/>
        <v>13379.235885042741</v>
      </c>
      <c r="BH214" s="15">
        <f t="shared" ca="1" si="121"/>
        <v>20132.837649505964</v>
      </c>
      <c r="BI214" s="15">
        <f t="shared" ca="1" si="122"/>
        <v>25762.48451551516</v>
      </c>
      <c r="BJ214" s="15">
        <f t="shared" ca="1" si="123"/>
        <v>27963.486020195105</v>
      </c>
      <c r="BK214" s="15">
        <f t="shared" ca="1" si="124"/>
        <v>31396.491250151783</v>
      </c>
      <c r="BL214" s="15">
        <f t="shared" ca="1" si="125"/>
        <v>37659.796767378612</v>
      </c>
      <c r="BM214" s="15">
        <f t="shared" ca="1" si="126"/>
        <v>54847.194010236824</v>
      </c>
      <c r="BN214" s="15">
        <f t="shared" ca="1" si="127"/>
        <v>57351.797309704489</v>
      </c>
      <c r="BO214" s="15">
        <f t="shared" ca="1" si="128"/>
        <v>64612.686981057486</v>
      </c>
      <c r="BP214" s="15">
        <f t="shared" ca="1" si="129"/>
        <v>79563.34567776449</v>
      </c>
      <c r="BQ214" s="15">
        <f ca="1">Inputs!$B$20*EXP($B$10-0.5*C$7^2+C$7*AJ214)</f>
        <v>3292.7797184760434</v>
      </c>
      <c r="BR214" s="15">
        <f t="shared" ca="1" si="130"/>
        <v>3405.262770150362</v>
      </c>
      <c r="BS214" s="15">
        <f t="shared" ca="1" si="131"/>
        <v>5954.7986991194257</v>
      </c>
      <c r="BT214" s="15">
        <f t="shared" ca="1" si="132"/>
        <v>5010.3359726301387</v>
      </c>
      <c r="BU214" s="15">
        <f t="shared" ca="1" si="133"/>
        <v>6229.2784925509295</v>
      </c>
      <c r="BV214" s="15">
        <f t="shared" ca="1" si="134"/>
        <v>11061.597595442687</v>
      </c>
      <c r="BW214" s="15">
        <f t="shared" ca="1" si="135"/>
        <v>12410.669202697307</v>
      </c>
      <c r="BX214" s="15">
        <f t="shared" ca="1" si="136"/>
        <v>17680.780928077216</v>
      </c>
      <c r="BY214" s="15">
        <f t="shared" ca="1" si="137"/>
        <v>17203.721108625334</v>
      </c>
      <c r="BZ214" s="15">
        <f t="shared" ca="1" si="138"/>
        <v>18698.752542214675</v>
      </c>
      <c r="CA214" s="15">
        <f t="shared" ca="1" si="139"/>
        <v>22500.410389274359</v>
      </c>
      <c r="CB214" s="15">
        <f ca="1">(AU214*DCF!C$10-DCF!C$5*MAX(AU214*DCF!C$10,0)-MAX(AU214-Inputs!$B$6,0)/Inputs!$B$10)*DCF!C$6</f>
        <v>1046.1082887499415</v>
      </c>
      <c r="CC214" s="15">
        <f ca="1">(AV214*DCF!D$10-DCF!D$5*MAX(AV214*DCF!D$10,0)-MAX(AV214-AU214,0)/Inputs!$B$10)*DCF!D$6</f>
        <v>1105.788197326553</v>
      </c>
      <c r="CD214" s="15">
        <f ca="1">(AW214*DCF!E$10-DCF!E$5*MAX(AW214*DCF!E$10,0)-MAX(AW214-AV214,0)/Inputs!$B$10)*DCF!E$6</f>
        <v>1075.2141808925599</v>
      </c>
      <c r="CE214" s="15">
        <f ca="1">(AX214*DCF!F$10-DCF!F$5*MAX(AX214*DCF!F$10,0)-MAX(AX214-AW214,0)/Inputs!$B$10)*DCF!F$6</f>
        <v>1191.6824832356119</v>
      </c>
      <c r="CF214" s="15">
        <f ca="1">(AY214*DCF!G$10-DCF!G$5*MAX(AY214*DCF!G$10,0)-MAX(AY214-AX214,0)/Inputs!$B$10)*DCF!G$6</f>
        <v>1160.1717085943299</v>
      </c>
      <c r="CG214" s="15">
        <f ca="1">(AZ214*DCF!H$10-DCF!H$5*MAX(AZ214*DCF!H$10,0)-MAX(AZ214-AY214,0)/Inputs!$B$10)*DCF!H$6</f>
        <v>1430.1475106482392</v>
      </c>
      <c r="CH214" s="15">
        <f ca="1">(BA214*DCF!I$10-DCF!I$5*MAX(BA214*DCF!I$10,0)-MAX(BA214-AZ214,0)/Inputs!$B$10)*DCF!I$6</f>
        <v>1824.7502222267915</v>
      </c>
      <c r="CI214" s="15">
        <f ca="1">(BB214*DCF!J$10-DCF!J$5*MAX(BB214*DCF!J$10,0)-MAX(BB214-BA214,0)/Inputs!$B$10)*DCF!J$6</f>
        <v>2059.552502795827</v>
      </c>
      <c r="CJ214" s="15">
        <f ca="1">(BC214*DCF!K$10-DCF!K$5*MAX(BC214*DCF!K$10,0)-MAX(BC214-BB214,0)/Inputs!$B$10)*DCF!K$6</f>
        <v>2435.0746681639621</v>
      </c>
      <c r="CK214" s="15">
        <f ca="1">(BD214*DCF!L$10-DCF!L$5*MAX(BD214*DCF!L$10,0)-MAX(BD214-BC214,0)/Inputs!$B$10)*DCF!L$6</f>
        <v>2590.69508809431</v>
      </c>
      <c r="CL214" s="15">
        <f ca="1">(BE214*DCF!M$10-DCF!M$5*MAX(BE214*DCF!M$10,0)-MAX(BE214-BD214,0)/Inputs!$B$10)*DCF!M$6</f>
        <v>2787.6768981617674</v>
      </c>
      <c r="CM214" s="15">
        <f ca="1">(BF214*DCF!C$28-DCF!C$5*MAX(BF214*DCF!C$28,0)-MAX(BF214-Inputs!$B$13,0)/Inputs!$B$17)*DCF!C$6</f>
        <v>3510.1207281877091</v>
      </c>
      <c r="CN214" s="15">
        <f ca="1">(BG214*DCF!D$28-DCF!D$5*MAX(BG214*DCF!D$28,0)-MAX(BG214-BF214,0)/Inputs!$B$17)*DCF!D$6</f>
        <v>3615.6938330246685</v>
      </c>
      <c r="CO214" s="15">
        <f ca="1">(BH214*DCF!E$28-DCF!E$5*MAX(BH214*DCF!E$28,0)-MAX(BH214-BG214,0)/Inputs!$B$17)*DCF!E$6</f>
        <v>4370.9361706572427</v>
      </c>
      <c r="CP214" s="15">
        <f ca="1">(BI214*DCF!F$28-DCF!F$5*MAX(BI214*DCF!F$28,0)-MAX(BI214-BH214,0)/Inputs!$B$17)*DCF!F$6</f>
        <v>5968.8697445870348</v>
      </c>
      <c r="CQ214" s="15">
        <f ca="1">(BJ214*DCF!G$28-DCF!G$5*MAX(BJ214*DCF!G$28,0)-MAX(BJ214-BI214,0)/Inputs!$B$17)*DCF!G$6</f>
        <v>6885.1518964494944</v>
      </c>
      <c r="CR214" s="15">
        <f ca="1">(BK214*DCF!H$28-DCF!H$5*MAX(BK214*DCF!H$28,0)-MAX(BK214-BJ214,0)/Inputs!$B$17)*DCF!H$6</f>
        <v>7231.3060046979945</v>
      </c>
      <c r="CS214" s="15">
        <f ca="1">(BL214*DCF!I$28-DCF!I$5*MAX(BL214*DCF!I$28,0)-MAX(BL214-BK214,0)/Inputs!$B$17)*DCF!I$6</f>
        <v>7956.8392290345782</v>
      </c>
      <c r="CT214" s="15">
        <f ca="1">(BM214*DCF!J$28-DCF!J$5*MAX(BM214*DCF!J$28,0)-MAX(BM214-BL214,0)/Inputs!$B$17)*DCF!J$6</f>
        <v>9956.5690088077099</v>
      </c>
      <c r="CU214" s="15">
        <f ca="1">(BN214*DCF!K$28-DCF!K$5*MAX(BN214*DCF!K$28,0)-MAX(BN214-BM214,0)/Inputs!$B$17)*DCF!K$6</f>
        <v>11804.957431061252</v>
      </c>
      <c r="CV214" s="15">
        <f ca="1">(BO214*DCF!L$28-DCF!L$5*MAX(BO214*DCF!L$28,0)-MAX(BO214-BN214,0)/Inputs!$B$17)*DCF!L$6</f>
        <v>12070.005491108301</v>
      </c>
      <c r="CW214" s="15">
        <f ca="1">(BP214*DCF!M$28-DCF!M$5*MAX(BP214*DCF!M$28,0)-MAX(BP214-BO214,0)/Inputs!$B$17)*DCF!M$6</f>
        <v>13407.125598108159</v>
      </c>
      <c r="CX214" s="15">
        <f ca="1">(BQ214*DCF!C$46-DCF!C$5*MAX(BQ214*DCF!C$46,0)-MAX(BQ214-Inputs!$B$20,0)/Inputs!$B$24)*DCF!C$6</f>
        <v>-802.84968947531877</v>
      </c>
      <c r="CY214" s="15">
        <f ca="1">(BR214*DCF!D$46-DCF!D$5*MAX(BR214*DCF!D$46,0)-MAX(BR214-BQ214,0)/Inputs!$B$24)*DCF!D$6</f>
        <v>-629.19452756565488</v>
      </c>
      <c r="CZ214" s="15">
        <f ca="1">(BS214*DCF!E$46-DCF!E$5*MAX(BS214*DCF!E$46,0)-MAX(BS214-BR214,0)/Inputs!$B$24)*DCF!E$6</f>
        <v>-1709.1221898389124</v>
      </c>
      <c r="DA214" s="15">
        <f ca="1">(BT214*DCF!F$46-DCF!F$5*MAX(BT214*DCF!F$46,0)-MAX(BT214-BS214,0)/Inputs!$B$24)*DCF!F$6</f>
        <v>-364.88434328741573</v>
      </c>
      <c r="DB214" s="15">
        <f ca="1">(BU214*DCF!G$46-DCF!G$5*MAX(BU214*DCF!G$46,0)-MAX(BU214-BT214,0)/Inputs!$B$24)*DCF!G$6</f>
        <v>-619.56880127570616</v>
      </c>
      <c r="DC214" s="15">
        <f ca="1">(BV214*DCF!H$46-DCF!H$5*MAX(BV214*DCF!H$46,0)-MAX(BV214-BU214,0)/Inputs!$B$24)*DCF!H$6</f>
        <v>-1501.6135531132361</v>
      </c>
      <c r="DD214" s="15">
        <f ca="1">(BW214*DCF!I$46-DCF!I$5*MAX(BW214*DCF!I$46,0)-MAX(BW214-BV214,0)/Inputs!$B$24)*DCF!I$6</f>
        <v>-100.63705360775164</v>
      </c>
      <c r="DE214" s="15">
        <f ca="1">(BX214*DCF!J$46-DCF!J$5*MAX(BX214*DCF!J$46,0)-MAX(BX214-BW214,0)/Inputs!$B$24)*DCF!J$6</f>
        <v>-655.88767577870522</v>
      </c>
      <c r="DF214" s="15">
        <f ca="1">(BY214*DCF!K$46-DCF!K$5*MAX(BY214*DCF!K$46,0)-MAX(BY214-BX214,0)/Inputs!$B$24)*DCF!K$6</f>
        <v>982.73389859794145</v>
      </c>
      <c r="DG214" s="15">
        <f ca="1">(BZ214*DCF!L$46-DCF!L$5*MAX(BZ214*DCF!L$46,0)-MAX(BZ214-BY214,0)/Inputs!$B$24)*DCF!L$6</f>
        <v>954.22781904996532</v>
      </c>
      <c r="DH214" s="15">
        <f ca="1">(CA214*DCF!M$46-DCF!M$5*MAX(CA214*DCF!M$46,0)-MAX(CA214-BZ214,0)/Inputs!$B$24)*DCF!M$6</f>
        <v>969.18371065333133</v>
      </c>
      <c r="DI214" s="15">
        <f ca="1">SUM(CB214:CL214)+BE214*DCF!M$10*(1+Inputs!$B$30)*(1-Inputs!$B$33)*(1-Inputs!$B$30/Inputs!$B$31)/(Inputs!$B$29-Inputs!$B$30)*DCF!M$6</f>
        <v>77250.938220091732</v>
      </c>
      <c r="DJ214" s="15">
        <f ca="1">SUM(CM214:CW214)+BP214*DCF!M$28*(1+Inputs!$B$30)*(1-Inputs!$B$33)*(1-Inputs!$B$30/Inputs!$B$31)/(Inputs!$B$29-Inputs!$B$30)*DCF!M$6</f>
        <v>382012.03265245073</v>
      </c>
      <c r="DK214" s="15">
        <f ca="1">SUM(CX214:DH214)+CA214*DCF!M$46*(1+Inputs!$B$30)*(1-Inputs!$B$33)*(1-Inputs!$B$30/Inputs!$B$31)/(Inputs!$B$29-Inputs!$B$30)*DCF!M$6</f>
        <v>31310.687400178234</v>
      </c>
      <c r="DM214" s="15">
        <f ca="1">DI214+DJ214+DK214+Inputs!$B$34+Inputs!$B$36-Inputs!$B$35</f>
        <v>567424.65827272064</v>
      </c>
    </row>
    <row r="215" spans="1:117" x14ac:dyDescent="0.75">
      <c r="A215" s="11">
        <v>202</v>
      </c>
      <c r="C215" s="23">
        <f t="shared" ca="1" si="140"/>
        <v>0.51359946037916149</v>
      </c>
      <c r="D215" s="23">
        <f t="shared" ca="1" si="140"/>
        <v>0.25062947607733238</v>
      </c>
      <c r="E215" s="23">
        <f t="shared" ca="1" si="140"/>
        <v>-1.8818422550990852</v>
      </c>
      <c r="F215" s="23">
        <f t="shared" ca="1" si="140"/>
        <v>1.0423438848592161</v>
      </c>
      <c r="G215" s="23">
        <f t="shared" ca="1" si="140"/>
        <v>-0.82141486627982097</v>
      </c>
      <c r="H215" s="23">
        <f t="shared" ca="1" si="140"/>
        <v>-1.3943874577884774</v>
      </c>
      <c r="I215" s="23">
        <f t="shared" ca="1" si="140"/>
        <v>-0.72986066938471539</v>
      </c>
      <c r="J215" s="23">
        <f t="shared" ca="1" si="140"/>
        <v>-1.0494899484091689</v>
      </c>
      <c r="K215" s="23">
        <f t="shared" ca="1" si="140"/>
        <v>1.3591131759611779E-2</v>
      </c>
      <c r="L215" s="23">
        <f t="shared" ca="1" si="140"/>
        <v>0.41112407624504954</v>
      </c>
      <c r="M215" s="23">
        <f t="shared" ca="1" si="140"/>
        <v>1.4557522696589886</v>
      </c>
      <c r="N215" s="23">
        <f ca="1">SQRT(Inputs!$B$38)*C215+SQRT(1-Inputs!$B$38)*_xlfn.NORM.S.INV(RAND())</f>
        <v>1.0246374667818379</v>
      </c>
      <c r="O215" s="23">
        <f ca="1">SQRT(Inputs!$B$38)*D215+SQRT(1-Inputs!$B$38)*_xlfn.NORM.S.INV(RAND())</f>
        <v>0.42229729537824989</v>
      </c>
      <c r="P215" s="23">
        <f ca="1">SQRT(Inputs!$B$38)*E215+SQRT(1-Inputs!$B$38)*_xlfn.NORM.S.INV(RAND())</f>
        <v>-2.6758595874585556</v>
      </c>
      <c r="Q215" s="23">
        <f ca="1">SQRT(Inputs!$B$38)*F215+SQRT(1-Inputs!$B$38)*_xlfn.NORM.S.INV(RAND())</f>
        <v>0.98304169045639089</v>
      </c>
      <c r="R215" s="23">
        <f ca="1">SQRT(Inputs!$B$38)*G215+SQRT(1-Inputs!$B$38)*_xlfn.NORM.S.INV(RAND())</f>
        <v>0.13190457090762575</v>
      </c>
      <c r="S215" s="23">
        <f ca="1">SQRT(Inputs!$B$38)*H215+SQRT(1-Inputs!$B$38)*_xlfn.NORM.S.INV(RAND())</f>
        <v>-4.2169282825966659E-2</v>
      </c>
      <c r="T215" s="23">
        <f ca="1">SQRT(Inputs!$B$38)*I215+SQRT(1-Inputs!$B$38)*_xlfn.NORM.S.INV(RAND())</f>
        <v>-0.34738218384508879</v>
      </c>
      <c r="U215" s="23">
        <f ca="1">SQRT(Inputs!$B$38)*J215+SQRT(1-Inputs!$B$38)*_xlfn.NORM.S.INV(RAND())</f>
        <v>-1.0570905846865779</v>
      </c>
      <c r="V215" s="23">
        <f ca="1">SQRT(Inputs!$B$38)*K215+SQRT(1-Inputs!$B$38)*_xlfn.NORM.S.INV(RAND())</f>
        <v>0.45967914966863743</v>
      </c>
      <c r="W215" s="23">
        <f ca="1">SQRT(Inputs!$B$38)*L215+SQRT(1-Inputs!$B$38)*_xlfn.NORM.S.INV(RAND())</f>
        <v>0.29409901738491084</v>
      </c>
      <c r="X215" s="23">
        <f ca="1">SQRT(Inputs!$B$38)*M215+SQRT(1-Inputs!$B$38)*_xlfn.NORM.S.INV(RAND())</f>
        <v>0.42684664041486198</v>
      </c>
      <c r="Y215" s="23">
        <f ca="1">SQRT(Inputs!$B$38)*C215+SQRT(1-Inputs!$B$38)*_xlfn.NORM.S.INV(RAND())</f>
        <v>1.5571274717628156</v>
      </c>
      <c r="Z215" s="23">
        <f ca="1">SQRT(Inputs!$B$38)*D215+SQRT(1-Inputs!$B$38)*_xlfn.NORM.S.INV(RAND())</f>
        <v>-0.64558831787780779</v>
      </c>
      <c r="AA215" s="23">
        <f ca="1">SQRT(Inputs!$B$38)*E215+SQRT(1-Inputs!$B$38)*_xlfn.NORM.S.INV(RAND())</f>
        <v>-2.0431270912329067</v>
      </c>
      <c r="AB215" s="23">
        <f ca="1">SQRT(Inputs!$B$38)*F215+SQRT(1-Inputs!$B$38)*_xlfn.NORM.S.INV(RAND())</f>
        <v>0.81512659810403121</v>
      </c>
      <c r="AC215" s="23">
        <f ca="1">SQRT(Inputs!$B$38)*G215+SQRT(1-Inputs!$B$38)*_xlfn.NORM.S.INV(RAND())</f>
        <v>-1.0052899709952294</v>
      </c>
      <c r="AD215" s="23">
        <f ca="1">SQRT(Inputs!$B$38)*H215+SQRT(1-Inputs!$B$38)*_xlfn.NORM.S.INV(RAND())</f>
        <v>-0.95604583320730874</v>
      </c>
      <c r="AE215" s="23">
        <f ca="1">SQRT(Inputs!$B$38)*I215+SQRT(1-Inputs!$B$38)*_xlfn.NORM.S.INV(RAND())</f>
        <v>-0.4220195187189919</v>
      </c>
      <c r="AF215" s="23">
        <f ca="1">SQRT(Inputs!$B$38)*J215+SQRT(1-Inputs!$B$38)*_xlfn.NORM.S.INV(RAND())</f>
        <v>1.0140442454363732</v>
      </c>
      <c r="AG215" s="23">
        <f ca="1">SQRT(Inputs!$B$38)*K215+SQRT(1-Inputs!$B$38)*_xlfn.NORM.S.INV(RAND())</f>
        <v>-0.77780995773581141</v>
      </c>
      <c r="AH215" s="23">
        <f ca="1">SQRT(Inputs!$B$38)*L215+SQRT(1-Inputs!$B$38)*_xlfn.NORM.S.INV(RAND())</f>
        <v>-0.51179180245553191</v>
      </c>
      <c r="AI215" s="23">
        <f ca="1">SQRT(Inputs!$B$38)*M215+SQRT(1-Inputs!$B$38)*_xlfn.NORM.S.INV(RAND())</f>
        <v>-0.26634179673347413</v>
      </c>
      <c r="AJ215" s="23">
        <f ca="1">SQRT(Inputs!$B$38)*C215+SQRT(1-Inputs!$B$38)*_xlfn.NORM.S.INV(RAND())</f>
        <v>-0.65992411090199643</v>
      </c>
      <c r="AK215" s="23">
        <f ca="1">SQRT(Inputs!$B$38)*D215+SQRT(1-Inputs!$B$38)*_xlfn.NORM.S.INV(RAND())</f>
        <v>0.70878971820990733</v>
      </c>
      <c r="AL215" s="23">
        <f ca="1">SQRT(Inputs!$B$38)*E215+SQRT(1-Inputs!$B$38)*_xlfn.NORM.S.INV(RAND())</f>
        <v>-8.2819609649868897E-2</v>
      </c>
      <c r="AM215" s="23">
        <f ca="1">SQRT(Inputs!$B$38)*F215+SQRT(1-Inputs!$B$38)*_xlfn.NORM.S.INV(RAND())</f>
        <v>0.68905414867261749</v>
      </c>
      <c r="AN215" s="23">
        <f ca="1">SQRT(Inputs!$B$38)*G215+SQRT(1-Inputs!$B$38)*_xlfn.NORM.S.INV(RAND())</f>
        <v>-1.5187031080828817</v>
      </c>
      <c r="AO215" s="23">
        <f ca="1">SQRT(Inputs!$B$38)*H215+SQRT(1-Inputs!$B$38)*_xlfn.NORM.S.INV(RAND())</f>
        <v>-1.614638119853403</v>
      </c>
      <c r="AP215" s="23">
        <f ca="1">SQRT(Inputs!$B$38)*I215+SQRT(1-Inputs!$B$38)*_xlfn.NORM.S.INV(RAND())</f>
        <v>-1.3409357081102238</v>
      </c>
      <c r="AQ215" s="23">
        <f ca="1">SQRT(Inputs!$B$38)*J215+SQRT(1-Inputs!$B$38)*_xlfn.NORM.S.INV(RAND())</f>
        <v>-0.48003763131279892</v>
      </c>
      <c r="AR215" s="23">
        <f ca="1">SQRT(Inputs!$B$38)*K215+SQRT(1-Inputs!$B$38)*_xlfn.NORM.S.INV(RAND())</f>
        <v>-1.4096421558945869</v>
      </c>
      <c r="AS215" s="23">
        <f ca="1">SQRT(Inputs!$B$38)*L215+SQRT(1-Inputs!$B$38)*_xlfn.NORM.S.INV(RAND())</f>
        <v>-2.020228348949582E-2</v>
      </c>
      <c r="AT215" s="23">
        <f ca="1">SQRT(Inputs!$B$38)*M215+SQRT(1-Inputs!$B$38)*_xlfn.NORM.S.INV(RAND())</f>
        <v>0.84897893825988613</v>
      </c>
      <c r="AU215" s="15">
        <f ca="1">Inputs!$B$6*EXP($B$8-0.5*C$5^2+C$5*N215)</f>
        <v>5857.4734282712443</v>
      </c>
      <c r="AV215" s="15">
        <f t="shared" ca="1" si="110"/>
        <v>7586.6676847524077</v>
      </c>
      <c r="AW215" s="15">
        <f t="shared" ca="1" si="111"/>
        <v>6447.9678741127946</v>
      </c>
      <c r="AX215" s="15">
        <f t="shared" ca="1" si="112"/>
        <v>8901.0321447477218</v>
      </c>
      <c r="AY215" s="15">
        <f t="shared" ca="1" si="113"/>
        <v>11046.840727926894</v>
      </c>
      <c r="AZ215" s="15">
        <f t="shared" ca="1" si="114"/>
        <v>13447.991535697578</v>
      </c>
      <c r="BA215" s="15">
        <f t="shared" ca="1" si="115"/>
        <v>15869.326797845068</v>
      </c>
      <c r="BB215" s="15">
        <f t="shared" ca="1" si="116"/>
        <v>17476.404907097378</v>
      </c>
      <c r="BC215" s="15">
        <f t="shared" ca="1" si="117"/>
        <v>22375.296930348512</v>
      </c>
      <c r="BD215" s="15">
        <f t="shared" ca="1" si="118"/>
        <v>28176.364270885839</v>
      </c>
      <c r="BE215" s="15">
        <f t="shared" ca="1" si="119"/>
        <v>35895.253849388529</v>
      </c>
      <c r="BF215" s="15">
        <f ca="1">Inputs!$B$13*EXP($B$9-0.5*C$6^2+C$6*Y215)</f>
        <v>18833.004272420469</v>
      </c>
      <c r="BG215" s="15">
        <f t="shared" ca="1" si="120"/>
        <v>20428.594549482295</v>
      </c>
      <c r="BH215" s="15">
        <f t="shared" ca="1" si="121"/>
        <v>17785.903530023934</v>
      </c>
      <c r="BI215" s="15">
        <f t="shared" ca="1" si="122"/>
        <v>24683.058925749585</v>
      </c>
      <c r="BJ215" s="15">
        <f t="shared" ca="1" si="123"/>
        <v>26177.827677467001</v>
      </c>
      <c r="BK215" s="15">
        <f t="shared" ca="1" si="124"/>
        <v>28207.240848606798</v>
      </c>
      <c r="BL215" s="15">
        <f t="shared" ca="1" si="125"/>
        <v>32805.106480520495</v>
      </c>
      <c r="BM215" s="15">
        <f t="shared" ca="1" si="126"/>
        <v>45738.156281138494</v>
      </c>
      <c r="BN215" s="15">
        <f t="shared" ca="1" si="127"/>
        <v>51245.904521181496</v>
      </c>
      <c r="BO215" s="15">
        <f t="shared" ca="1" si="128"/>
        <v>59411.135783276412</v>
      </c>
      <c r="BP215" s="15">
        <f t="shared" ca="1" si="129"/>
        <v>70950.379733872396</v>
      </c>
      <c r="BQ215" s="15">
        <f ca="1">Inputs!$B$20*EXP($B$10-0.5*C$7^2+C$7*AJ215)</f>
        <v>3394.3413930675874</v>
      </c>
      <c r="BR215" s="15">
        <f t="shared" ca="1" si="130"/>
        <v>5768.3652090262322</v>
      </c>
      <c r="BS215" s="15">
        <f t="shared" ca="1" si="131"/>
        <v>7713.484079416954</v>
      </c>
      <c r="BT215" s="15">
        <f t="shared" ca="1" si="132"/>
        <v>12742.362130747539</v>
      </c>
      <c r="BU215" s="15">
        <f t="shared" ca="1" si="133"/>
        <v>12228.716635082645</v>
      </c>
      <c r="BV215" s="15">
        <f t="shared" ca="1" si="134"/>
        <v>11825.304774630345</v>
      </c>
      <c r="BW215" s="15">
        <f t="shared" ca="1" si="135"/>
        <v>12424.198125889918</v>
      </c>
      <c r="BX215" s="15">
        <f t="shared" ca="1" si="136"/>
        <v>15782.883319149763</v>
      </c>
      <c r="BY215" s="15">
        <f t="shared" ca="1" si="137"/>
        <v>16886.831223693825</v>
      </c>
      <c r="BZ215" s="15">
        <f t="shared" ca="1" si="138"/>
        <v>23606.753851420053</v>
      </c>
      <c r="CA215" s="15">
        <f t="shared" ca="1" si="139"/>
        <v>38560.11083094692</v>
      </c>
      <c r="CB215" s="15">
        <f ca="1">(AU215*DCF!C$10-DCF!C$5*MAX(AU215*DCF!C$10,0)-MAX(AU215-Inputs!$B$6,0)/Inputs!$B$10)*DCF!C$6</f>
        <v>1036.6911255458624</v>
      </c>
      <c r="CC215" s="15">
        <f ca="1">(AV215*DCF!D$10-DCF!D$5*MAX(AV215*DCF!D$10,0)-MAX(AV215-AU215,0)/Inputs!$B$10)*DCF!D$6</f>
        <v>1427.5800869576888</v>
      </c>
      <c r="CD215" s="15">
        <f ca="1">(AW215*DCF!E$10-DCF!E$5*MAX(AW215*DCF!E$10,0)-MAX(AW215-AV215,0)/Inputs!$B$10)*DCF!E$6</f>
        <v>1488.7331391228349</v>
      </c>
      <c r="CE215" s="15">
        <f ca="1">(AX215*DCF!F$10-DCF!F$5*MAX(AX215*DCF!F$10,0)-MAX(AX215-AW215,0)/Inputs!$B$10)*DCF!F$6</f>
        <v>1432.6592756497375</v>
      </c>
      <c r="CF215" s="15">
        <f ca="1">(AY215*DCF!G$10-DCF!G$5*MAX(AY215*DCF!G$10,0)-MAX(AY215-AX215,0)/Inputs!$B$10)*DCF!G$6</f>
        <v>1863.6278975764471</v>
      </c>
      <c r="CG215" s="15">
        <f ca="1">(AZ215*DCF!H$10-DCF!H$5*MAX(AZ215*DCF!H$10,0)-MAX(AZ215-AY215,0)/Inputs!$B$10)*DCF!H$6</f>
        <v>2184.5698304173507</v>
      </c>
      <c r="CH215" s="15">
        <f ca="1">(BA215*DCF!I$10-DCF!I$5*MAX(BA215*DCF!I$10,0)-MAX(BA215-AZ215,0)/Inputs!$B$10)*DCF!I$6</f>
        <v>2501.5632722481673</v>
      </c>
      <c r="CI215" s="15">
        <f ca="1">(BB215*DCF!J$10-DCF!J$5*MAX(BB215*DCF!J$10,0)-MAX(BB215-BA215,0)/Inputs!$B$10)*DCF!J$6</f>
        <v>2755.4654280501795</v>
      </c>
      <c r="CJ215" s="15">
        <f ca="1">(BC215*DCF!K$10-DCF!K$5*MAX(BC215*DCF!K$10,0)-MAX(BC215-BB215,0)/Inputs!$B$10)*DCF!K$6</f>
        <v>2916.2931480334723</v>
      </c>
      <c r="CK215" s="15">
        <f ca="1">(BD215*DCF!L$10-DCF!L$5*MAX(BD215*DCF!L$10,0)-MAX(BD215-BC215,0)/Inputs!$B$10)*DCF!L$6</f>
        <v>3499.3595982714651</v>
      </c>
      <c r="CL215" s="15">
        <f ca="1">(BE215*DCF!M$10-DCF!M$5*MAX(BE215*DCF!M$10,0)-MAX(BE215-BD215,0)/Inputs!$B$10)*DCF!M$6</f>
        <v>4143.1807532620833</v>
      </c>
      <c r="CM215" s="15">
        <f ca="1">(BF215*DCF!C$28-DCF!C$5*MAX(BF215*DCF!C$28,0)-MAX(BF215-Inputs!$B$13,0)/Inputs!$B$17)*DCF!C$6</f>
        <v>4028.0779229995528</v>
      </c>
      <c r="CN215" s="15">
        <f ca="1">(BG215*DCF!D$28-DCF!D$5*MAX(BG215*DCF!D$28,0)-MAX(BG215-BF215,0)/Inputs!$B$17)*DCF!D$6</f>
        <v>5676.2796927432591</v>
      </c>
      <c r="CO215" s="15">
        <f ca="1">(BH215*DCF!E$28-DCF!E$5*MAX(BH215*DCF!E$28,0)-MAX(BH215-BG215,0)/Inputs!$B$17)*DCF!E$6</f>
        <v>5037.2845833880538</v>
      </c>
      <c r="CP215" s="15">
        <f ca="1">(BI215*DCF!F$28-DCF!F$5*MAX(BI215*DCF!F$28,0)-MAX(BI215-BH215,0)/Inputs!$B$17)*DCF!F$6</f>
        <v>5445.0641676312171</v>
      </c>
      <c r="CQ215" s="15">
        <f ca="1">(BJ215*DCF!G$28-DCF!G$5*MAX(BJ215*DCF!G$28,0)-MAX(BJ215-BI215,0)/Inputs!$B$17)*DCF!G$6</f>
        <v>6540.6306639984559</v>
      </c>
      <c r="CR215" s="15">
        <f ca="1">(BK215*DCF!H$28-DCF!H$5*MAX(BK215*DCF!H$28,0)-MAX(BK215-BJ215,0)/Inputs!$B$17)*DCF!H$6</f>
        <v>6660.6480104261809</v>
      </c>
      <c r="CS215" s="15">
        <f ca="1">(BL215*DCF!I$28-DCF!I$5*MAX(BL215*DCF!I$28,0)-MAX(BL215-BK215,0)/Inputs!$B$17)*DCF!I$6</f>
        <v>7054.2857452224207</v>
      </c>
      <c r="CT215" s="15">
        <f ca="1">(BM215*DCF!J$28-DCF!J$5*MAX(BM215*DCF!J$28,0)-MAX(BM215-BL215,0)/Inputs!$B$17)*DCF!J$6</f>
        <v>8488.5891132481102</v>
      </c>
      <c r="CU215" s="15">
        <f ca="1">(BN215*DCF!K$28-DCF!K$5*MAX(BN215*DCF!K$28,0)-MAX(BN215-BM215,0)/Inputs!$B$17)*DCF!K$6</f>
        <v>10147.649998157667</v>
      </c>
      <c r="CV215" s="15">
        <f ca="1">(BO215*DCF!L$28-DCF!L$5*MAX(BO215*DCF!L$28,0)-MAX(BO215-BN215,0)/Inputs!$B$17)*DCF!L$6</f>
        <v>10929.859088280211</v>
      </c>
      <c r="CW215" s="15">
        <f ca="1">(BP215*DCF!M$28-DCF!M$5*MAX(BP215*DCF!M$28,0)-MAX(BP215-BO215,0)/Inputs!$B$17)*DCF!M$6</f>
        <v>12143.179770507737</v>
      </c>
      <c r="CX215" s="15">
        <f ca="1">(BQ215*DCF!C$46-DCF!C$5*MAX(BQ215*DCF!C$46,0)-MAX(BQ215-Inputs!$B$20,0)/Inputs!$B$24)*DCF!C$6</f>
        <v>-873.21574577430999</v>
      </c>
      <c r="CY215" s="15">
        <f ca="1">(BR215*DCF!D$46-DCF!D$5*MAX(BR215*DCF!D$46,0)-MAX(BR215-BQ215,0)/Inputs!$B$24)*DCF!D$6</f>
        <v>-1997.5016772478973</v>
      </c>
      <c r="CZ215" s="15">
        <f ca="1">(BS215*DCF!E$46-DCF!E$5*MAX(BS215*DCF!E$46,0)-MAX(BS215-BR215,0)/Inputs!$B$24)*DCF!E$6</f>
        <v>-1678.8452330069363</v>
      </c>
      <c r="DA215" s="15">
        <f ca="1">(BT215*DCF!F$46-DCF!F$5*MAX(BT215*DCF!F$46,0)-MAX(BT215-BS215,0)/Inputs!$B$24)*DCF!F$6</f>
        <v>-2759.1528471717625</v>
      </c>
      <c r="DB215" s="15">
        <f ca="1">(BU215*DCF!G$46-DCF!G$5*MAX(BU215*DCF!G$46,0)-MAX(BU215-BT215,0)/Inputs!$B$24)*DCF!G$6</f>
        <v>-411.34986661023493</v>
      </c>
      <c r="DC215" s="15">
        <f ca="1">(BV215*DCF!H$46-DCF!H$5*MAX(BV215*DCF!H$46,0)-MAX(BV215-BU215,0)/Inputs!$B$24)*DCF!H$6</f>
        <v>0</v>
      </c>
      <c r="DD215" s="15">
        <f ca="1">(BW215*DCF!I$46-DCF!I$5*MAX(BW215*DCF!I$46,0)-MAX(BW215-BV215,0)/Inputs!$B$24)*DCF!I$6</f>
        <v>115.02255835887208</v>
      </c>
      <c r="DE215" s="15">
        <f ca="1">(BX215*DCF!J$46-DCF!J$5*MAX(BX215*DCF!J$46,0)-MAX(BX215-BW215,0)/Inputs!$B$24)*DCF!J$6</f>
        <v>-228.62014258391835</v>
      </c>
      <c r="DF215" s="15">
        <f ca="1">(BY215*DCF!K$46-DCF!K$5*MAX(BY215*DCF!K$46,0)-MAX(BY215-BX215,0)/Inputs!$B$24)*DCF!K$6</f>
        <v>694.1942644551001</v>
      </c>
      <c r="DG215" s="15">
        <f ca="1">(BZ215*DCF!L$46-DCF!L$5*MAX(BZ215*DCF!L$46,0)-MAX(BZ215-BY215,0)/Inputs!$B$24)*DCF!L$6</f>
        <v>111.08498387454939</v>
      </c>
      <c r="DH215" s="15">
        <f ca="1">(CA215*DCF!M$46-DCF!M$5*MAX(CA215*DCF!M$46,0)-MAX(CA215-BZ215,0)/Inputs!$B$24)*DCF!M$6</f>
        <v>-103.13064597530997</v>
      </c>
      <c r="DI215" s="15">
        <f ca="1">SUM(CB215:CL215)+BE215*DCF!M$10*(1+Inputs!$B$30)*(1-Inputs!$B$33)*(1-Inputs!$B$30/Inputs!$B$31)/(Inputs!$B$29-Inputs!$B$30)*DCF!M$6</f>
        <v>125146.68968357603</v>
      </c>
      <c r="DJ215" s="15">
        <f ca="1">SUM(CM215:CW215)+BP215*DCF!M$28*(1+Inputs!$B$30)*(1-Inputs!$B$33)*(1-Inputs!$B$30/Inputs!$B$31)/(Inputs!$B$29-Inputs!$B$30)*DCF!M$6</f>
        <v>345426.00878461561</v>
      </c>
      <c r="DK215" s="15">
        <f ca="1">SUM(CX215:DH215)+CA215*DCF!M$46*(1+Inputs!$B$30)*(1-Inputs!$B$33)*(1-Inputs!$B$30/Inputs!$B$31)/(Inputs!$B$29-Inputs!$B$30)*DCF!M$6</f>
        <v>52486.984730097713</v>
      </c>
      <c r="DM215" s="15">
        <f ca="1">DI215+DJ215+DK215+Inputs!$B$34+Inputs!$B$36-Inputs!$B$35</f>
        <v>599910.68319828936</v>
      </c>
    </row>
    <row r="216" spans="1:117" x14ac:dyDescent="0.75">
      <c r="A216" s="11">
        <v>203</v>
      </c>
      <c r="C216" s="23">
        <f t="shared" ca="1" si="140"/>
        <v>-0.29974297652594323</v>
      </c>
      <c r="D216" s="23">
        <f t="shared" ca="1" si="140"/>
        <v>-1.3218252458705473</v>
      </c>
      <c r="E216" s="23">
        <f t="shared" ca="1" si="140"/>
        <v>-0.53237042982031157</v>
      </c>
      <c r="F216" s="23">
        <f t="shared" ca="1" si="140"/>
        <v>0.44061970901538039</v>
      </c>
      <c r="G216" s="23">
        <f t="shared" ca="1" si="140"/>
        <v>0.71368479584026379</v>
      </c>
      <c r="H216" s="23">
        <f t="shared" ca="1" si="140"/>
        <v>-0.5632688119339947</v>
      </c>
      <c r="I216" s="23">
        <f t="shared" ca="1" si="140"/>
        <v>6.7369125772360552E-2</v>
      </c>
      <c r="J216" s="23">
        <f t="shared" ca="1" si="140"/>
        <v>0.37754408233705689</v>
      </c>
      <c r="K216" s="23">
        <f t="shared" ca="1" si="140"/>
        <v>-0.56061675493169305</v>
      </c>
      <c r="L216" s="23">
        <f t="shared" ca="1" si="140"/>
        <v>1.4223651671430764</v>
      </c>
      <c r="M216" s="23">
        <f t="shared" ca="1" si="140"/>
        <v>-0.57790199086379268</v>
      </c>
      <c r="N216" s="23">
        <f ca="1">SQRT(Inputs!$B$38)*C216+SQRT(1-Inputs!$B$38)*_xlfn.NORM.S.INV(RAND())</f>
        <v>-0.50852110388159832</v>
      </c>
      <c r="O216" s="23">
        <f ca="1">SQRT(Inputs!$B$38)*D216+SQRT(1-Inputs!$B$38)*_xlfn.NORM.S.INV(RAND())</f>
        <v>0.69767687418770907</v>
      </c>
      <c r="P216" s="23">
        <f ca="1">SQRT(Inputs!$B$38)*E216+SQRT(1-Inputs!$B$38)*_xlfn.NORM.S.INV(RAND())</f>
        <v>-1.442556293375598</v>
      </c>
      <c r="Q216" s="23">
        <f ca="1">SQRT(Inputs!$B$38)*F216+SQRT(1-Inputs!$B$38)*_xlfn.NORM.S.INV(RAND())</f>
        <v>-0.1582181157778888</v>
      </c>
      <c r="R216" s="23">
        <f ca="1">SQRT(Inputs!$B$38)*G216+SQRT(1-Inputs!$B$38)*_xlfn.NORM.S.INV(RAND())</f>
        <v>-0.7388364340484469</v>
      </c>
      <c r="S216" s="23">
        <f ca="1">SQRT(Inputs!$B$38)*H216+SQRT(1-Inputs!$B$38)*_xlfn.NORM.S.INV(RAND())</f>
        <v>-0.63890396992405851</v>
      </c>
      <c r="T216" s="23">
        <f ca="1">SQRT(Inputs!$B$38)*I216+SQRT(1-Inputs!$B$38)*_xlfn.NORM.S.INV(RAND())</f>
        <v>-0.43424585552061767</v>
      </c>
      <c r="U216" s="23">
        <f ca="1">SQRT(Inputs!$B$38)*J216+SQRT(1-Inputs!$B$38)*_xlfn.NORM.S.INV(RAND())</f>
        <v>0.89067881759285883</v>
      </c>
      <c r="V216" s="23">
        <f ca="1">SQRT(Inputs!$B$38)*K216+SQRT(1-Inputs!$B$38)*_xlfn.NORM.S.INV(RAND())</f>
        <v>-1.5057070349749573</v>
      </c>
      <c r="W216" s="23">
        <f ca="1">SQRT(Inputs!$B$38)*L216+SQRT(1-Inputs!$B$38)*_xlfn.NORM.S.INV(RAND())</f>
        <v>1.587777746125878</v>
      </c>
      <c r="X216" s="23">
        <f ca="1">SQRT(Inputs!$B$38)*M216+SQRT(1-Inputs!$B$38)*_xlfn.NORM.S.INV(RAND())</f>
        <v>1.2017529840810277</v>
      </c>
      <c r="Y216" s="23">
        <f ca="1">SQRT(Inputs!$B$38)*C216+SQRT(1-Inputs!$B$38)*_xlfn.NORM.S.INV(RAND())</f>
        <v>-0.56534956340647924</v>
      </c>
      <c r="Z216" s="23">
        <f ca="1">SQRT(Inputs!$B$38)*D216+SQRT(1-Inputs!$B$38)*_xlfn.NORM.S.INV(RAND())</f>
        <v>-0.30624968583742601</v>
      </c>
      <c r="AA216" s="23">
        <f ca="1">SQRT(Inputs!$B$38)*E216+SQRT(1-Inputs!$B$38)*_xlfn.NORM.S.INV(RAND())</f>
        <v>-1.6651786594325251</v>
      </c>
      <c r="AB216" s="23">
        <f ca="1">SQRT(Inputs!$B$38)*F216+SQRT(1-Inputs!$B$38)*_xlfn.NORM.S.INV(RAND())</f>
        <v>1.7558213356094221</v>
      </c>
      <c r="AC216" s="23">
        <f ca="1">SQRT(Inputs!$B$38)*G216+SQRT(1-Inputs!$B$38)*_xlfn.NORM.S.INV(RAND())</f>
        <v>-0.14297916643240915</v>
      </c>
      <c r="AD216" s="23">
        <f ca="1">SQRT(Inputs!$B$38)*H216+SQRT(1-Inputs!$B$38)*_xlfn.NORM.S.INV(RAND())</f>
        <v>-1.1542564921333096</v>
      </c>
      <c r="AE216" s="23">
        <f ca="1">SQRT(Inputs!$B$38)*I216+SQRT(1-Inputs!$B$38)*_xlfn.NORM.S.INV(RAND())</f>
        <v>7.8977674005090009E-2</v>
      </c>
      <c r="AF216" s="23">
        <f ca="1">SQRT(Inputs!$B$38)*J216+SQRT(1-Inputs!$B$38)*_xlfn.NORM.S.INV(RAND())</f>
        <v>1.119741617171377</v>
      </c>
      <c r="AG216" s="23">
        <f ca="1">SQRT(Inputs!$B$38)*K216+SQRT(1-Inputs!$B$38)*_xlfn.NORM.S.INV(RAND())</f>
        <v>-0.90026368455538597</v>
      </c>
      <c r="AH216" s="23">
        <f ca="1">SQRT(Inputs!$B$38)*L216+SQRT(1-Inputs!$B$38)*_xlfn.NORM.S.INV(RAND())</f>
        <v>-0.11577102655616545</v>
      </c>
      <c r="AI216" s="23">
        <f ca="1">SQRT(Inputs!$B$38)*M216+SQRT(1-Inputs!$B$38)*_xlfn.NORM.S.INV(RAND())</f>
        <v>-2.0580770466057219</v>
      </c>
      <c r="AJ216" s="23">
        <f ca="1">SQRT(Inputs!$B$38)*C216+SQRT(1-Inputs!$B$38)*_xlfn.NORM.S.INV(RAND())</f>
        <v>1.6874501700298E-2</v>
      </c>
      <c r="AK216" s="23">
        <f ca="1">SQRT(Inputs!$B$38)*D216+SQRT(1-Inputs!$B$38)*_xlfn.NORM.S.INV(RAND())</f>
        <v>-1.0313177649735539</v>
      </c>
      <c r="AL216" s="23">
        <f ca="1">SQRT(Inputs!$B$38)*E216+SQRT(1-Inputs!$B$38)*_xlfn.NORM.S.INV(RAND())</f>
        <v>-0.78459625289540669</v>
      </c>
      <c r="AM216" s="23">
        <f ca="1">SQRT(Inputs!$B$38)*F216+SQRT(1-Inputs!$B$38)*_xlfn.NORM.S.INV(RAND())</f>
        <v>0.17767915848029264</v>
      </c>
      <c r="AN216" s="23">
        <f ca="1">SQRT(Inputs!$B$38)*G216+SQRT(1-Inputs!$B$38)*_xlfn.NORM.S.INV(RAND())</f>
        <v>0.24884735713336942</v>
      </c>
      <c r="AO216" s="23">
        <f ca="1">SQRT(Inputs!$B$38)*H216+SQRT(1-Inputs!$B$38)*_xlfn.NORM.S.INV(RAND())</f>
        <v>0.53375246908084906</v>
      </c>
      <c r="AP216" s="23">
        <f ca="1">SQRT(Inputs!$B$38)*I216+SQRT(1-Inputs!$B$38)*_xlfn.NORM.S.INV(RAND())</f>
        <v>-0.17440295672962475</v>
      </c>
      <c r="AQ216" s="23">
        <f ca="1">SQRT(Inputs!$B$38)*J216+SQRT(1-Inputs!$B$38)*_xlfn.NORM.S.INV(RAND())</f>
        <v>-0.70716344596804614</v>
      </c>
      <c r="AR216" s="23">
        <f ca="1">SQRT(Inputs!$B$38)*K216+SQRT(1-Inputs!$B$38)*_xlfn.NORM.S.INV(RAND())</f>
        <v>-1.2104821134777111</v>
      </c>
      <c r="AS216" s="23">
        <f ca="1">SQRT(Inputs!$B$38)*L216+SQRT(1-Inputs!$B$38)*_xlfn.NORM.S.INV(RAND())</f>
        <v>-0.77437157165815718</v>
      </c>
      <c r="AT216" s="23">
        <f ca="1">SQRT(Inputs!$B$38)*M216+SQRT(1-Inputs!$B$38)*_xlfn.NORM.S.INV(RAND())</f>
        <v>0.39753544250857575</v>
      </c>
      <c r="AU216" s="15">
        <f ca="1">Inputs!$B$6*EXP($B$8-0.5*C$5^2+C$5*N216)</f>
        <v>4570.1282239139091</v>
      </c>
      <c r="AV216" s="15">
        <f t="shared" ca="1" si="110"/>
        <v>6163.8709028913327</v>
      </c>
      <c r="AW216" s="15">
        <f t="shared" ca="1" si="111"/>
        <v>6186.8552782415709</v>
      </c>
      <c r="AX216" s="15">
        <f t="shared" ca="1" si="112"/>
        <v>7405.687235020232</v>
      </c>
      <c r="AY216" s="15">
        <f t="shared" ca="1" si="113"/>
        <v>8302.3070769085007</v>
      </c>
      <c r="AZ216" s="15">
        <f t="shared" ca="1" si="114"/>
        <v>9464.1090146884926</v>
      </c>
      <c r="BA216" s="15">
        <f t="shared" ca="1" si="115"/>
        <v>11067.068171263365</v>
      </c>
      <c r="BB216" s="15">
        <f t="shared" ca="1" si="116"/>
        <v>14814.164318424713</v>
      </c>
      <c r="BC216" s="15">
        <f t="shared" ca="1" si="117"/>
        <v>15689.177074033782</v>
      </c>
      <c r="BD216" s="15">
        <f t="shared" ca="1" si="118"/>
        <v>22298.053723623812</v>
      </c>
      <c r="BE216" s="15">
        <f t="shared" ca="1" si="119"/>
        <v>30483.931665067586</v>
      </c>
      <c r="BF216" s="15">
        <f ca="1">Inputs!$B$13*EXP($B$9-0.5*C$6^2+C$6*Y216)</f>
        <v>12364.564834009507</v>
      </c>
      <c r="BG216" s="15">
        <f t="shared" ca="1" si="120"/>
        <v>14259.012523837086</v>
      </c>
      <c r="BH216" s="15">
        <f t="shared" ca="1" si="121"/>
        <v>13217.547482201755</v>
      </c>
      <c r="BI216" s="15">
        <f t="shared" ca="1" si="122"/>
        <v>21200.981337438094</v>
      </c>
      <c r="BJ216" s="15">
        <f t="shared" ca="1" si="123"/>
        <v>25460.834419958075</v>
      </c>
      <c r="BK216" s="15">
        <f t="shared" ca="1" si="124"/>
        <v>26704.237057742976</v>
      </c>
      <c r="BL216" s="15">
        <f t="shared" ca="1" si="125"/>
        <v>33140.389522548743</v>
      </c>
      <c r="BM216" s="15">
        <f t="shared" ca="1" si="126"/>
        <v>46816.325855629417</v>
      </c>
      <c r="BN216" s="15">
        <f t="shared" ca="1" si="127"/>
        <v>51689.799516624917</v>
      </c>
      <c r="BO216" s="15">
        <f t="shared" ca="1" si="128"/>
        <v>62748.833307940273</v>
      </c>
      <c r="BP216" s="15">
        <f t="shared" ca="1" si="129"/>
        <v>61169.086846816994</v>
      </c>
      <c r="BQ216" s="15">
        <f ca="1">Inputs!$B$20*EXP($B$10-0.5*C$7^2+C$7*AJ216)</f>
        <v>4315.2639815893172</v>
      </c>
      <c r="BR216" s="15">
        <f t="shared" ca="1" si="130"/>
        <v>4219.9113097592153</v>
      </c>
      <c r="BS216" s="15">
        <f t="shared" ca="1" si="131"/>
        <v>4612.8370499280027</v>
      </c>
      <c r="BT216" s="15">
        <f t="shared" ca="1" si="132"/>
        <v>6663.5674861842444</v>
      </c>
      <c r="BU216" s="15">
        <f t="shared" ca="1" si="133"/>
        <v>9808.0541845590633</v>
      </c>
      <c r="BV216" s="15">
        <f t="shared" ca="1" si="134"/>
        <v>15389.537478753044</v>
      </c>
      <c r="BW216" s="15">
        <f t="shared" ca="1" si="135"/>
        <v>20696.984025408485</v>
      </c>
      <c r="BX216" s="15">
        <f t="shared" ca="1" si="136"/>
        <v>25121.77817318256</v>
      </c>
      <c r="BY216" s="15">
        <f t="shared" ca="1" si="137"/>
        <v>27922.908583100812</v>
      </c>
      <c r="BZ216" s="15">
        <f t="shared" ca="1" si="138"/>
        <v>33981.096234312354</v>
      </c>
      <c r="CA216" s="15">
        <f t="shared" ca="1" si="139"/>
        <v>51227.064914233364</v>
      </c>
      <c r="CB216" s="15">
        <f ca="1">(AU216*DCF!C$10-DCF!C$5*MAX(AU216*DCF!C$10,0)-MAX(AU216-Inputs!$B$6,0)/Inputs!$B$10)*DCF!C$6</f>
        <v>1045.8701263103987</v>
      </c>
      <c r="CC216" s="15">
        <f ca="1">(AV216*DCF!D$10-DCF!D$5*MAX(AV216*DCF!D$10,0)-MAX(AV216-AU216,0)/Inputs!$B$10)*DCF!D$6</f>
        <v>1113.8093326655141</v>
      </c>
      <c r="CD216" s="15">
        <f ca="1">(AW216*DCF!E$10-DCF!E$5*MAX(AW216*DCF!E$10,0)-MAX(AW216-AV216,0)/Inputs!$B$10)*DCF!E$6</f>
        <v>1423.2693641484564</v>
      </c>
      <c r="CE216" s="15">
        <f ca="1">(AX216*DCF!F$10-DCF!F$5*MAX(AX216*DCF!F$10,0)-MAX(AX216-AW216,0)/Inputs!$B$10)*DCF!F$6</f>
        <v>1363.0410092679558</v>
      </c>
      <c r="CF216" s="15">
        <f ca="1">(AY216*DCF!G$10-DCF!G$5*MAX(AY216*DCF!G$10,0)-MAX(AY216-AX216,0)/Inputs!$B$10)*DCF!G$6</f>
        <v>1538.2602637447405</v>
      </c>
      <c r="CG216" s="15">
        <f ca="1">(AZ216*DCF!H$10-DCF!H$5*MAX(AZ216*DCF!H$10,0)-MAX(AZ216-AY216,0)/Inputs!$B$10)*DCF!H$6</f>
        <v>1631.1647915296476</v>
      </c>
      <c r="CH216" s="15">
        <f ca="1">(BA216*DCF!I$10-DCF!I$5*MAX(BA216*DCF!I$10,0)-MAX(BA216-AZ216,0)/Inputs!$B$10)*DCF!I$6</f>
        <v>1758.6081627212934</v>
      </c>
      <c r="CI216" s="15">
        <f ca="1">(BB216*DCF!J$10-DCF!J$5*MAX(BB216*DCF!J$10,0)-MAX(BB216-BA216,0)/Inputs!$B$10)*DCF!J$6</f>
        <v>1974.3342967937592</v>
      </c>
      <c r="CJ216" s="15">
        <f ca="1">(BC216*DCF!K$10-DCF!K$5*MAX(BC216*DCF!K$10,0)-MAX(BC216-BB216,0)/Inputs!$B$10)*DCF!K$6</f>
        <v>2403.2170736433036</v>
      </c>
      <c r="CK216" s="15">
        <f ca="1">(BD216*DCF!L$10-DCF!L$5*MAX(BD216*DCF!L$10,0)-MAX(BD216-BC216,0)/Inputs!$B$10)*DCF!L$6</f>
        <v>2508.3357627487876</v>
      </c>
      <c r="CL216" s="15">
        <f ca="1">(BE216*DCF!M$10-DCF!M$5*MAX(BE216*DCF!M$10,0)-MAX(BE216-BD216,0)/Inputs!$B$10)*DCF!M$6</f>
        <v>3323.7864530808451</v>
      </c>
      <c r="CM216" s="15">
        <f ca="1">(BF216*DCF!C$28-DCF!C$5*MAX(BF216*DCF!C$28,0)-MAX(BF216-Inputs!$B$13,0)/Inputs!$B$17)*DCF!C$6</f>
        <v>3547.8185483613638</v>
      </c>
      <c r="CN216" s="15">
        <f ca="1">(BG216*DCF!D$28-DCF!D$5*MAX(BG216*DCF!D$28,0)-MAX(BG216-BF216,0)/Inputs!$B$17)*DCF!D$6</f>
        <v>3795.4355034781061</v>
      </c>
      <c r="CO216" s="15">
        <f ca="1">(BH216*DCF!E$28-DCF!E$5*MAX(BH216*DCF!E$28,0)-MAX(BH216-BG216,0)/Inputs!$B$17)*DCF!E$6</f>
        <v>3743.4448044712231</v>
      </c>
      <c r="CP216" s="15">
        <f ca="1">(BI216*DCF!F$28-DCF!F$5*MAX(BI216*DCF!F$28,0)-MAX(BI216-BH216,0)/Inputs!$B$17)*DCF!F$6</f>
        <v>4301.9976598367948</v>
      </c>
      <c r="CQ216" s="15">
        <f ca="1">(BJ216*DCF!G$28-DCF!G$5*MAX(BJ216*DCF!G$28,0)-MAX(BJ216-BI216,0)/Inputs!$B$17)*DCF!G$6</f>
        <v>5889.5414547824685</v>
      </c>
      <c r="CR216" s="15">
        <f ca="1">(BK216*DCF!H$28-DCF!H$5*MAX(BK216*DCF!H$28,0)-MAX(BK216-BJ216,0)/Inputs!$B$17)*DCF!H$6</f>
        <v>6411.0625693500679</v>
      </c>
      <c r="CS216" s="15">
        <f ca="1">(BL216*DCF!I$28-DCF!I$5*MAX(BL216*DCF!I$28,0)-MAX(BL216-BK216,0)/Inputs!$B$17)*DCF!I$6</f>
        <v>6869.2780535444654</v>
      </c>
      <c r="CT216" s="15">
        <f ca="1">(BM216*DCF!J$28-DCF!J$5*MAX(BM216*DCF!J$28,0)-MAX(BM216-BL216,0)/Inputs!$B$17)*DCF!J$6</f>
        <v>8630.6097484582169</v>
      </c>
      <c r="CU216" s="15">
        <f ca="1">(BN216*DCF!K$28-DCF!K$5*MAX(BN216*DCF!K$28,0)-MAX(BN216-BM216,0)/Inputs!$B$17)*DCF!K$6</f>
        <v>10319.083365836233</v>
      </c>
      <c r="CV216" s="15">
        <f ca="1">(BO216*DCF!L$28-DCF!L$5*MAX(BO216*DCF!L$28,0)-MAX(BO216-BN216,0)/Inputs!$B$17)*DCF!L$6</f>
        <v>11268.361220744668</v>
      </c>
      <c r="CW216" s="15">
        <f ca="1">(BP216*DCF!M$28-DCF!M$5*MAX(BP216*DCF!M$28,0)-MAX(BP216-BO216,0)/Inputs!$B$17)*DCF!M$6</f>
        <v>11508.999090535675</v>
      </c>
      <c r="CX216" s="15">
        <f ca="1">(BQ216*DCF!C$46-DCF!C$5*MAX(BQ216*DCF!C$46,0)-MAX(BQ216-Inputs!$B$20,0)/Inputs!$B$24)*DCF!C$6</f>
        <v>-1511.2683475214667</v>
      </c>
      <c r="CY216" s="15">
        <f ca="1">(BR216*DCF!D$46-DCF!D$5*MAX(BR216*DCF!D$46,0)-MAX(BR216-BQ216,0)/Inputs!$B$24)*DCF!D$6</f>
        <v>-720.24045097202975</v>
      </c>
      <c r="CZ216" s="15">
        <f ca="1">(BS216*DCF!E$46-DCF!E$5*MAX(BS216*DCF!E$46,0)-MAX(BS216-BR216,0)/Inputs!$B$24)*DCF!E$6</f>
        <v>-700.3565224058658</v>
      </c>
      <c r="DA216" s="15">
        <f ca="1">(BT216*DCF!F$46-DCF!F$5*MAX(BT216*DCF!F$46,0)-MAX(BT216-BS216,0)/Inputs!$B$24)*DCF!F$6</f>
        <v>-1232.0188950066965</v>
      </c>
      <c r="DB216" s="15">
        <f ca="1">(BU216*DCF!G$46-DCF!G$5*MAX(BU216*DCF!G$46,0)-MAX(BU216-BT216,0)/Inputs!$B$24)*DCF!G$6</f>
        <v>-1387.6667622817188</v>
      </c>
      <c r="DC216" s="15">
        <f ca="1">(BV216*DCF!H$46-DCF!H$5*MAX(BV216*DCF!H$46,0)-MAX(BV216-BU216,0)/Inputs!$B$24)*DCF!H$6</f>
        <v>-1734.4117353552449</v>
      </c>
      <c r="DD216" s="15">
        <f ca="1">(BW216*DCF!I$46-DCF!I$5*MAX(BW216*DCF!I$46,0)-MAX(BW216-BV216,0)/Inputs!$B$24)*DCF!I$6</f>
        <v>-1045.5577144457031</v>
      </c>
      <c r="DE216" s="15">
        <f ca="1">(BX216*DCF!J$46-DCF!J$5*MAX(BX216*DCF!J$46,0)-MAX(BX216-BW216,0)/Inputs!$B$24)*DCF!J$6</f>
        <v>-119.59401315992787</v>
      </c>
      <c r="DF216" s="15">
        <f ca="1">(BY216*DCF!K$46-DCF!K$5*MAX(BY216*DCF!K$46,0)-MAX(BY216-BX216,0)/Inputs!$B$24)*DCF!K$6</f>
        <v>908.84729110614876</v>
      </c>
      <c r="DG216" s="15">
        <f ca="1">(BZ216*DCF!L$46-DCF!L$5*MAX(BZ216*DCF!L$46,0)-MAX(BZ216-BY216,0)/Inputs!$B$24)*DCF!L$6</f>
        <v>977.96819944606261</v>
      </c>
      <c r="DH216" s="15">
        <f ca="1">(CA216*DCF!M$46-DCF!M$5*MAX(CA216*DCF!M$46,0)-MAX(CA216-BZ216,0)/Inputs!$B$24)*DCF!M$6</f>
        <v>410.62414272832547</v>
      </c>
      <c r="DI216" s="15">
        <f ca="1">SUM(CB216:CL216)+BE216*DCF!M$10*(1+Inputs!$B$30)*(1-Inputs!$B$33)*(1-Inputs!$B$30/Inputs!$B$31)/(Inputs!$B$29-Inputs!$B$30)*DCF!M$6</f>
        <v>104920.88156880233</v>
      </c>
      <c r="DJ216" s="15">
        <f ca="1">SUM(CM216:CW216)+BP216*DCF!M$28*(1+Inputs!$B$30)*(1-Inputs!$B$33)*(1-Inputs!$B$30/Inputs!$B$31)/(Inputs!$B$29-Inputs!$B$30)*DCF!M$6</f>
        <v>303264.80211556773</v>
      </c>
      <c r="DK216" s="15">
        <f ca="1">SUM(CX216:DH216)+CA216*DCF!M$46*(1+Inputs!$B$30)*(1-Inputs!$B$33)*(1-Inputs!$B$30/Inputs!$B$31)/(Inputs!$B$29-Inputs!$B$30)*DCF!M$6</f>
        <v>73049.435783307679</v>
      </c>
      <c r="DM216" s="15">
        <f ca="1">DI216+DJ216+DK216+Inputs!$B$34+Inputs!$B$36-Inputs!$B$35</f>
        <v>558086.11946767778</v>
      </c>
    </row>
    <row r="217" spans="1:117" x14ac:dyDescent="0.75">
      <c r="A217" s="11">
        <v>204</v>
      </c>
      <c r="C217" s="23">
        <f t="shared" ca="1" si="140"/>
        <v>-0.29687736183554048</v>
      </c>
      <c r="D217" s="23">
        <f t="shared" ca="1" si="140"/>
        <v>1.0902562843220553</v>
      </c>
      <c r="E217" s="23">
        <f t="shared" ca="1" si="140"/>
        <v>-2.3063699919843628</v>
      </c>
      <c r="F217" s="23">
        <f t="shared" ca="1" si="140"/>
        <v>-0.18590232247840288</v>
      </c>
      <c r="G217" s="23">
        <f t="shared" ca="1" si="140"/>
        <v>1.5506269296573703</v>
      </c>
      <c r="H217" s="23">
        <f t="shared" ca="1" si="140"/>
        <v>-5.1125148435065208E-2</v>
      </c>
      <c r="I217" s="23">
        <f t="shared" ca="1" si="140"/>
        <v>0.26375295331683712</v>
      </c>
      <c r="J217" s="23">
        <f t="shared" ca="1" si="140"/>
        <v>0.21521418924979313</v>
      </c>
      <c r="K217" s="23">
        <f t="shared" ca="1" si="140"/>
        <v>-1.3315701830314084</v>
      </c>
      <c r="L217" s="23">
        <f t="shared" ca="1" si="140"/>
        <v>0.19864935224958097</v>
      </c>
      <c r="M217" s="23">
        <f t="shared" ca="1" si="140"/>
        <v>1.100756906502365</v>
      </c>
      <c r="N217" s="23">
        <f ca="1">SQRT(Inputs!$B$38)*C217+SQRT(1-Inputs!$B$38)*_xlfn.NORM.S.INV(RAND())</f>
        <v>-2.0403452810284639</v>
      </c>
      <c r="O217" s="23">
        <f ca="1">SQRT(Inputs!$B$38)*D217+SQRT(1-Inputs!$B$38)*_xlfn.NORM.S.INV(RAND())</f>
        <v>1.7505799228077743</v>
      </c>
      <c r="P217" s="23">
        <f ca="1">SQRT(Inputs!$B$38)*E217+SQRT(1-Inputs!$B$38)*_xlfn.NORM.S.INV(RAND())</f>
        <v>-0.38363171326952961</v>
      </c>
      <c r="Q217" s="23">
        <f ca="1">SQRT(Inputs!$B$38)*F217+SQRT(1-Inputs!$B$38)*_xlfn.NORM.S.INV(RAND())</f>
        <v>-0.34026054480352896</v>
      </c>
      <c r="R217" s="23">
        <f ca="1">SQRT(Inputs!$B$38)*G217+SQRT(1-Inputs!$B$38)*_xlfn.NORM.S.INV(RAND())</f>
        <v>-0.19279029384841073</v>
      </c>
      <c r="S217" s="23">
        <f ca="1">SQRT(Inputs!$B$38)*H217+SQRT(1-Inputs!$B$38)*_xlfn.NORM.S.INV(RAND())</f>
        <v>2.3324709360182476</v>
      </c>
      <c r="T217" s="23">
        <f ca="1">SQRT(Inputs!$B$38)*I217+SQRT(1-Inputs!$B$38)*_xlfn.NORM.S.INV(RAND())</f>
        <v>0.70136636135677222</v>
      </c>
      <c r="U217" s="23">
        <f ca="1">SQRT(Inputs!$B$38)*J217+SQRT(1-Inputs!$B$38)*_xlfn.NORM.S.INV(RAND())</f>
        <v>0.10018239864058374</v>
      </c>
      <c r="V217" s="23">
        <f ca="1">SQRT(Inputs!$B$38)*K217+SQRT(1-Inputs!$B$38)*_xlfn.NORM.S.INV(RAND())</f>
        <v>-1.4010814716214122</v>
      </c>
      <c r="W217" s="23">
        <f ca="1">SQRT(Inputs!$B$38)*L217+SQRT(1-Inputs!$B$38)*_xlfn.NORM.S.INV(RAND())</f>
        <v>-0.22016738573389719</v>
      </c>
      <c r="X217" s="23">
        <f ca="1">SQRT(Inputs!$B$38)*M217+SQRT(1-Inputs!$B$38)*_xlfn.NORM.S.INV(RAND())</f>
        <v>1.6474952234360787</v>
      </c>
      <c r="Y217" s="23">
        <f ca="1">SQRT(Inputs!$B$38)*C217+SQRT(1-Inputs!$B$38)*_xlfn.NORM.S.INV(RAND())</f>
        <v>-0.34733187560387691</v>
      </c>
      <c r="Z217" s="23">
        <f ca="1">SQRT(Inputs!$B$38)*D217+SQRT(1-Inputs!$B$38)*_xlfn.NORM.S.INV(RAND())</f>
        <v>0.69603606629242087</v>
      </c>
      <c r="AA217" s="23">
        <f ca="1">SQRT(Inputs!$B$38)*E217+SQRT(1-Inputs!$B$38)*_xlfn.NORM.S.INV(RAND())</f>
        <v>-4.3615137862285769E-2</v>
      </c>
      <c r="AB217" s="23">
        <f ca="1">SQRT(Inputs!$B$38)*F217+SQRT(1-Inputs!$B$38)*_xlfn.NORM.S.INV(RAND())</f>
        <v>-0.73365141384492094</v>
      </c>
      <c r="AC217" s="23">
        <f ca="1">SQRT(Inputs!$B$38)*G217+SQRT(1-Inputs!$B$38)*_xlfn.NORM.S.INV(RAND())</f>
        <v>0.91522203881263398</v>
      </c>
      <c r="AD217" s="23">
        <f ca="1">SQRT(Inputs!$B$38)*H217+SQRT(1-Inputs!$B$38)*_xlfn.NORM.S.INV(RAND())</f>
        <v>-3.3964785285287562E-2</v>
      </c>
      <c r="AE217" s="23">
        <f ca="1">SQRT(Inputs!$B$38)*I217+SQRT(1-Inputs!$B$38)*_xlfn.NORM.S.INV(RAND())</f>
        <v>-0.93676235913973138</v>
      </c>
      <c r="AF217" s="23">
        <f ca="1">SQRT(Inputs!$B$38)*J217+SQRT(1-Inputs!$B$38)*_xlfn.NORM.S.INV(RAND())</f>
        <v>0.11617805442231439</v>
      </c>
      <c r="AG217" s="23">
        <f ca="1">SQRT(Inputs!$B$38)*K217+SQRT(1-Inputs!$B$38)*_xlfn.NORM.S.INV(RAND())</f>
        <v>-0.29930368462704821</v>
      </c>
      <c r="AH217" s="23">
        <f ca="1">SQRT(Inputs!$B$38)*L217+SQRT(1-Inputs!$B$38)*_xlfn.NORM.S.INV(RAND())</f>
        <v>0.15289684276316473</v>
      </c>
      <c r="AI217" s="23">
        <f ca="1">SQRT(Inputs!$B$38)*M217+SQRT(1-Inputs!$B$38)*_xlfn.NORM.S.INV(RAND())</f>
        <v>-0.39688901639473517</v>
      </c>
      <c r="AJ217" s="23">
        <f ca="1">SQRT(Inputs!$B$38)*C217+SQRT(1-Inputs!$B$38)*_xlfn.NORM.S.INV(RAND())</f>
        <v>-1.4425153294355866</v>
      </c>
      <c r="AK217" s="23">
        <f ca="1">SQRT(Inputs!$B$38)*D217+SQRT(1-Inputs!$B$38)*_xlfn.NORM.S.INV(RAND())</f>
        <v>0.56128969336584134</v>
      </c>
      <c r="AL217" s="23">
        <f ca="1">SQRT(Inputs!$B$38)*E217+SQRT(1-Inputs!$B$38)*_xlfn.NORM.S.INV(RAND())</f>
        <v>-1.7316522267207557</v>
      </c>
      <c r="AM217" s="23">
        <f ca="1">SQRT(Inputs!$B$38)*F217+SQRT(1-Inputs!$B$38)*_xlfn.NORM.S.INV(RAND())</f>
        <v>-0.17042616121536375</v>
      </c>
      <c r="AN217" s="23">
        <f ca="1">SQRT(Inputs!$B$38)*G217+SQRT(1-Inputs!$B$38)*_xlfn.NORM.S.INV(RAND())</f>
        <v>0.3111818061023669</v>
      </c>
      <c r="AO217" s="23">
        <f ca="1">SQRT(Inputs!$B$38)*H217+SQRT(1-Inputs!$B$38)*_xlfn.NORM.S.INV(RAND())</f>
        <v>-0.92791658256284881</v>
      </c>
      <c r="AP217" s="23">
        <f ca="1">SQRT(Inputs!$B$38)*I217+SQRT(1-Inputs!$B$38)*_xlfn.NORM.S.INV(RAND())</f>
        <v>-0.85167352960505505</v>
      </c>
      <c r="AQ217" s="23">
        <f ca="1">SQRT(Inputs!$B$38)*J217+SQRT(1-Inputs!$B$38)*_xlfn.NORM.S.INV(RAND())</f>
        <v>-0.88759652696662061</v>
      </c>
      <c r="AR217" s="23">
        <f ca="1">SQRT(Inputs!$B$38)*K217+SQRT(1-Inputs!$B$38)*_xlfn.NORM.S.INV(RAND())</f>
        <v>-0.69958470486015045</v>
      </c>
      <c r="AS217" s="23">
        <f ca="1">SQRT(Inputs!$B$38)*L217+SQRT(1-Inputs!$B$38)*_xlfn.NORM.S.INV(RAND())</f>
        <v>1.2720328633542897</v>
      </c>
      <c r="AT217" s="23">
        <f ca="1">SQRT(Inputs!$B$38)*M217+SQRT(1-Inputs!$B$38)*_xlfn.NORM.S.INV(RAND())</f>
        <v>-0.32306326449556155</v>
      </c>
      <c r="AU217" s="15">
        <f ca="1">Inputs!$B$6*EXP($B$8-0.5*C$5^2+C$5*N217)</f>
        <v>3566.4837693953118</v>
      </c>
      <c r="AV217" s="15">
        <f t="shared" ca="1" si="110"/>
        <v>5615.6330754540058</v>
      </c>
      <c r="AW217" s="15">
        <f t="shared" ca="1" si="111"/>
        <v>6501.970339073514</v>
      </c>
      <c r="AX217" s="15">
        <f t="shared" ca="1" si="112"/>
        <v>7607.871975006412</v>
      </c>
      <c r="AY217" s="15">
        <f t="shared" ca="1" si="113"/>
        <v>9090.5943444187578</v>
      </c>
      <c r="AZ217" s="15">
        <f t="shared" ca="1" si="114"/>
        <v>14373.979365468285</v>
      </c>
      <c r="BA217" s="15">
        <f t="shared" ca="1" si="115"/>
        <v>18929.842309209384</v>
      </c>
      <c r="BB217" s="15">
        <f t="shared" ca="1" si="116"/>
        <v>23409.6885792135</v>
      </c>
      <c r="BC217" s="15">
        <f t="shared" ca="1" si="117"/>
        <v>25044.063594223735</v>
      </c>
      <c r="BD217" s="15">
        <f t="shared" ca="1" si="118"/>
        <v>30055.979054084535</v>
      </c>
      <c r="BE217" s="15">
        <f t="shared" ca="1" si="119"/>
        <v>42792.389517421223</v>
      </c>
      <c r="BF217" s="15">
        <f ca="1">Inputs!$B$13*EXP($B$9-0.5*C$6^2+C$6*Y217)</f>
        <v>12910.697225887106</v>
      </c>
      <c r="BG217" s="15">
        <f t="shared" ca="1" si="120"/>
        <v>17840.327964999135</v>
      </c>
      <c r="BH217" s="15">
        <f t="shared" ca="1" si="121"/>
        <v>21640.486845978983</v>
      </c>
      <c r="BI217" s="15">
        <f t="shared" ca="1" si="122"/>
        <v>23662.458897238859</v>
      </c>
      <c r="BJ217" s="15">
        <f t="shared" ca="1" si="123"/>
        <v>33099.515751932755</v>
      </c>
      <c r="BK217" s="15">
        <f t="shared" ca="1" si="124"/>
        <v>40435.970437764583</v>
      </c>
      <c r="BL217" s="15">
        <f t="shared" ca="1" si="125"/>
        <v>43992.486393463681</v>
      </c>
      <c r="BM217" s="15">
        <f t="shared" ca="1" si="126"/>
        <v>54862.376283914491</v>
      </c>
      <c r="BN217" s="15">
        <f t="shared" ca="1" si="127"/>
        <v>65096.633676155296</v>
      </c>
      <c r="BO217" s="15">
        <f t="shared" ca="1" si="128"/>
        <v>81530.923549520827</v>
      </c>
      <c r="BP217" s="15">
        <f t="shared" ca="1" si="129"/>
        <v>95936.923331687605</v>
      </c>
      <c r="BQ217" s="15">
        <f ca="1">Inputs!$B$20*EXP($B$10-0.5*C$7^2+C$7*AJ217)</f>
        <v>2571.6255065285741</v>
      </c>
      <c r="BR217" s="15">
        <f t="shared" ca="1" si="130"/>
        <v>4170.2421246507174</v>
      </c>
      <c r="BS217" s="15">
        <f t="shared" ca="1" si="131"/>
        <v>3472.9550659482979</v>
      </c>
      <c r="BT217" s="15">
        <f t="shared" ca="1" si="132"/>
        <v>4579.0818418264334</v>
      </c>
      <c r="BU217" s="15">
        <f t="shared" ca="1" si="133"/>
        <v>6842.3447233261941</v>
      </c>
      <c r="BV217" s="15">
        <f t="shared" ca="1" si="134"/>
        <v>7723.7696134957623</v>
      </c>
      <c r="BW217" s="15">
        <f t="shared" ca="1" si="135"/>
        <v>9000.308283191107</v>
      </c>
      <c r="BX217" s="15">
        <f t="shared" ca="1" si="136"/>
        <v>10536.377585331462</v>
      </c>
      <c r="BY217" s="15">
        <f t="shared" ca="1" si="137"/>
        <v>12913.760237932334</v>
      </c>
      <c r="BZ217" s="15">
        <f t="shared" ca="1" si="138"/>
        <v>22893.400997604906</v>
      </c>
      <c r="CA217" s="15">
        <f t="shared" ca="1" si="139"/>
        <v>30364.111579442077</v>
      </c>
      <c r="CB217" s="15">
        <f ca="1">(AU217*DCF!C$10-DCF!C$5*MAX(AU217*DCF!C$10,0)-MAX(AU217-Inputs!$B$6,0)/Inputs!$B$10)*DCF!C$6</f>
        <v>915.90554305372689</v>
      </c>
      <c r="CC217" s="15">
        <f ca="1">(AV217*DCF!D$10-DCF!D$5*MAX(AV217*DCF!D$10,0)-MAX(AV217-AU217,0)/Inputs!$B$10)*DCF!D$6</f>
        <v>869.14108924139555</v>
      </c>
      <c r="CD217" s="15">
        <f ca="1">(AW217*DCF!E$10-DCF!E$5*MAX(AW217*DCF!E$10,0)-MAX(AW217-AV217,0)/Inputs!$B$10)*DCF!E$6</f>
        <v>1301.5615921554402</v>
      </c>
      <c r="CE217" s="15">
        <f ca="1">(AX217*DCF!F$10-DCF!F$5*MAX(AX217*DCF!F$10,0)-MAX(AX217-AW217,0)/Inputs!$B$10)*DCF!F$6</f>
        <v>1430.6756156854888</v>
      </c>
      <c r="CF217" s="15">
        <f ca="1">(AY217*DCF!G$10-DCF!G$5*MAX(AY217*DCF!G$10,0)-MAX(AY217-AX217,0)/Inputs!$B$10)*DCF!G$6</f>
        <v>1588.0198184535741</v>
      </c>
      <c r="CG217" s="15">
        <f ca="1">(AZ217*DCF!H$10-DCF!H$5*MAX(AZ217*DCF!H$10,0)-MAX(AZ217-AY217,0)/Inputs!$B$10)*DCF!H$6</f>
        <v>1852.558676313464</v>
      </c>
      <c r="CH217" s="15">
        <f ca="1">(BA217*DCF!I$10-DCF!I$5*MAX(BA217*DCF!I$10,0)-MAX(BA217-AZ217,0)/Inputs!$B$10)*DCF!I$6</f>
        <v>2710.4704813587987</v>
      </c>
      <c r="CI217" s="15">
        <f ca="1">(BB217*DCF!J$10-DCF!J$5*MAX(BB217*DCF!J$10,0)-MAX(BB217-BA217,0)/Inputs!$B$10)*DCF!J$6</f>
        <v>3338.3099979853741</v>
      </c>
      <c r="CJ217" s="15">
        <f ca="1">(BC217*DCF!K$10-DCF!K$5*MAX(BC217*DCF!K$10,0)-MAX(BC217-BB217,0)/Inputs!$B$10)*DCF!K$6</f>
        <v>3802.9044063538745</v>
      </c>
      <c r="CK217" s="15">
        <f ca="1">(BD217*DCF!L$10-DCF!L$5*MAX(BD217*DCF!L$10,0)-MAX(BD217-BC217,0)/Inputs!$B$10)*DCF!L$6</f>
        <v>3884.8913659259447</v>
      </c>
      <c r="CL217" s="15">
        <f ca="1">(BE217*DCF!M$10-DCF!M$5*MAX(BE217*DCF!M$10,0)-MAX(BE217-BD217,0)/Inputs!$B$10)*DCF!M$6</f>
        <v>4517.0593224571439</v>
      </c>
      <c r="CM217" s="15">
        <f ca="1">(BF217*DCF!C$28-DCF!C$5*MAX(BF217*DCF!C$28,0)-MAX(BF217-Inputs!$B$13,0)/Inputs!$B$17)*DCF!C$6</f>
        <v>3588.3669995743862</v>
      </c>
      <c r="CN217" s="15">
        <f ca="1">(BG217*DCF!D$28-DCF!D$5*MAX(BG217*DCF!D$28,0)-MAX(BG217-BF217,0)/Inputs!$B$17)*DCF!D$6</f>
        <v>4202.6717932691063</v>
      </c>
      <c r="CO217" s="15">
        <f ca="1">(BH217*DCF!E$28-DCF!E$5*MAX(BH217*DCF!E$28,0)-MAX(BH217-BG217,0)/Inputs!$B$17)*DCF!E$6</f>
        <v>5380.0122078048453</v>
      </c>
      <c r="CP217" s="15">
        <f ca="1">(BI217*DCF!F$28-DCF!F$5*MAX(BI217*DCF!F$28,0)-MAX(BI217-BH217,0)/Inputs!$B$17)*DCF!F$6</f>
        <v>6055.6023293865219</v>
      </c>
      <c r="CQ217" s="15">
        <f ca="1">(BJ217*DCF!G$28-DCF!G$5*MAX(BJ217*DCF!G$28,0)-MAX(BJ217-BI217,0)/Inputs!$B$17)*DCF!G$6</f>
        <v>7000.7007509202904</v>
      </c>
      <c r="CR217" s="15">
        <f ca="1">(BK217*DCF!H$28-DCF!H$5*MAX(BK217*DCF!H$28,0)-MAX(BK217-BJ217,0)/Inputs!$B$17)*DCF!H$6</f>
        <v>8860.3824371206738</v>
      </c>
      <c r="CS217" s="15">
        <f ca="1">(BL217*DCF!I$28-DCF!I$5*MAX(BL217*DCF!I$28,0)-MAX(BL217-BK217,0)/Inputs!$B$17)*DCF!I$6</f>
        <v>9834.4977123508634</v>
      </c>
      <c r="CT217" s="15">
        <f ca="1">(BM217*DCF!J$28-DCF!J$5*MAX(BM217*DCF!J$28,0)-MAX(BM217-BL217,0)/Inputs!$B$17)*DCF!J$6</f>
        <v>10797.605784421821</v>
      </c>
      <c r="CU217" s="15">
        <f ca="1">(BN217*DCF!K$28-DCF!K$5*MAX(BN217*DCF!K$28,0)-MAX(BN217-BM217,0)/Inputs!$B$17)*DCF!K$6</f>
        <v>12493.757346180559</v>
      </c>
      <c r="CV217" s="15">
        <f ca="1">(BO217*DCF!L$28-DCF!L$5*MAX(BO217*DCF!L$28,0)-MAX(BO217-BN217,0)/Inputs!$B$17)*DCF!L$6</f>
        <v>14407.563268793647</v>
      </c>
      <c r="CW217" s="15">
        <f ca="1">(BP217*DCF!M$28-DCF!M$5*MAX(BP217*DCF!M$28,0)-MAX(BP217-BO217,0)/Inputs!$B$17)*DCF!M$6</f>
        <v>16544.755870653633</v>
      </c>
      <c r="CX217" s="15">
        <f ca="1">(BQ217*DCF!C$46-DCF!C$5*MAX(BQ217*DCF!C$46,0)-MAX(BQ217-Inputs!$B$20,0)/Inputs!$B$24)*DCF!C$6</f>
        <v>-593.90889296271916</v>
      </c>
      <c r="CY217" s="15">
        <f ca="1">(BR217*DCF!D$46-DCF!D$5*MAX(BR217*DCF!D$46,0)-MAX(BR217-BQ217,0)/Inputs!$B$24)*DCF!D$6</f>
        <v>-1393.8795206043792</v>
      </c>
      <c r="CZ217" s="15">
        <f ca="1">(BS217*DCF!E$46-DCF!E$5*MAX(BS217*DCF!E$46,0)-MAX(BS217-BR217,0)/Inputs!$B$24)*DCF!E$6</f>
        <v>-410.68298341682726</v>
      </c>
      <c r="DA217" s="15">
        <f ca="1">(BT217*DCF!F$46-DCF!F$5*MAX(BT217*DCF!F$46,0)-MAX(BT217-BS217,0)/Inputs!$B$24)*DCF!F$6</f>
        <v>-736.25341731770527</v>
      </c>
      <c r="DB217" s="15">
        <f ca="1">(BU217*DCF!G$46-DCF!G$5*MAX(BU217*DCF!G$46,0)-MAX(BU217-BT217,0)/Inputs!$B$24)*DCF!G$6</f>
        <v>-991.47987439221265</v>
      </c>
      <c r="DC217" s="15">
        <f ca="1">(BV217*DCF!H$46-DCF!H$5*MAX(BV217*DCF!H$46,0)-MAX(BV217-BU217,0)/Inputs!$B$24)*DCF!H$6</f>
        <v>-273.89738404028918</v>
      </c>
      <c r="DD217" s="15">
        <f ca="1">(BW217*DCF!I$46-DCF!I$5*MAX(BW217*DCF!I$46,0)-MAX(BW217-BV217,0)/Inputs!$B$24)*DCF!I$6</f>
        <v>-158.57926040746128</v>
      </c>
      <c r="DE217" s="15">
        <f ca="1">(BX217*DCF!J$46-DCF!J$5*MAX(BX217*DCF!J$46,0)-MAX(BX217-BW217,0)/Inputs!$B$24)*DCF!J$6</f>
        <v>34.631411467350773</v>
      </c>
      <c r="DF217" s="15">
        <f ca="1">(BY217*DCF!K$46-DCF!K$5*MAX(BY217*DCF!K$46,0)-MAX(BY217-BX217,0)/Inputs!$B$24)*DCF!K$6</f>
        <v>155.28161634691051</v>
      </c>
      <c r="DG217" s="15">
        <f ca="1">(BZ217*DCF!L$46-DCF!L$5*MAX(BZ217*DCF!L$46,0)-MAX(BZ217-BY217,0)/Inputs!$B$24)*DCF!L$6</f>
        <v>-675.91088919799699</v>
      </c>
      <c r="DH217" s="15">
        <f ca="1">(CA217*DCF!M$46-DCF!M$5*MAX(CA217*DCF!M$46,0)-MAX(CA217-BZ217,0)/Inputs!$B$24)*DCF!M$6</f>
        <v>818.6287976203804</v>
      </c>
      <c r="DI217" s="15">
        <f ca="1">SUM(CB217:CL217)+BE217*DCF!M$10*(1+Inputs!$B$30)*(1-Inputs!$B$33)*(1-Inputs!$B$30/Inputs!$B$31)/(Inputs!$B$29-Inputs!$B$30)*DCF!M$6</f>
        <v>145303.28380673716</v>
      </c>
      <c r="DJ217" s="15">
        <f ca="1">SUM(CM217:CW217)+BP217*DCF!M$28*(1+Inputs!$B$30)*(1-Inputs!$B$33)*(1-Inputs!$B$30/Inputs!$B$31)/(Inputs!$B$29-Inputs!$B$30)*DCF!M$6</f>
        <v>455157.5515225596</v>
      </c>
      <c r="DK217" s="15">
        <f ca="1">SUM(CX217:DH217)+CA217*DCF!M$46*(1+Inputs!$B$30)*(1-Inputs!$B$33)*(1-Inputs!$B$30/Inputs!$B$31)/(Inputs!$B$29-Inputs!$B$30)*DCF!M$6</f>
        <v>42720.462963870188</v>
      </c>
      <c r="DM217" s="15">
        <f ca="1">DI217+DJ217+DK217+Inputs!$B$34+Inputs!$B$36-Inputs!$B$35</f>
        <v>720032.29829316691</v>
      </c>
    </row>
    <row r="218" spans="1:117" x14ac:dyDescent="0.75">
      <c r="A218" s="11">
        <v>205</v>
      </c>
      <c r="C218" s="23">
        <f t="shared" ca="1" si="140"/>
        <v>-1.3032751926299735</v>
      </c>
      <c r="D218" s="23">
        <f t="shared" ca="1" si="140"/>
        <v>-0.37225631227685785</v>
      </c>
      <c r="E218" s="23">
        <f t="shared" ca="1" si="140"/>
        <v>-0.17680806104971589</v>
      </c>
      <c r="F218" s="23">
        <f t="shared" ca="1" si="140"/>
        <v>-2.3759909401923358</v>
      </c>
      <c r="G218" s="23">
        <f t="shared" ca="1" si="140"/>
        <v>-1.3975213659900336</v>
      </c>
      <c r="H218" s="23">
        <f t="shared" ca="1" si="140"/>
        <v>-1.1374925823384439</v>
      </c>
      <c r="I218" s="23">
        <f t="shared" ca="1" si="140"/>
        <v>-0.42482643760600991</v>
      </c>
      <c r="J218" s="23">
        <f t="shared" ca="1" si="140"/>
        <v>-0.10523060607916547</v>
      </c>
      <c r="K218" s="23">
        <f t="shared" ca="1" si="140"/>
        <v>2.4907737934211549</v>
      </c>
      <c r="L218" s="23">
        <f t="shared" ca="1" si="140"/>
        <v>-0.47370627280634314</v>
      </c>
      <c r="M218" s="23">
        <f t="shared" ca="1" si="140"/>
        <v>-0.29197422554175523</v>
      </c>
      <c r="N218" s="23">
        <f ca="1">SQRT(Inputs!$B$38)*C218+SQRT(1-Inputs!$B$38)*_xlfn.NORM.S.INV(RAND())</f>
        <v>1.1398803565271991</v>
      </c>
      <c r="O218" s="23">
        <f ca="1">SQRT(Inputs!$B$38)*D218+SQRT(1-Inputs!$B$38)*_xlfn.NORM.S.INV(RAND())</f>
        <v>7.2572799846930047E-2</v>
      </c>
      <c r="P218" s="23">
        <f ca="1">SQRT(Inputs!$B$38)*E218+SQRT(1-Inputs!$B$38)*_xlfn.NORM.S.INV(RAND())</f>
        <v>-1.0177913343768676</v>
      </c>
      <c r="Q218" s="23">
        <f ca="1">SQRT(Inputs!$B$38)*F218+SQRT(1-Inputs!$B$38)*_xlfn.NORM.S.INV(RAND())</f>
        <v>-2.1179010588089682</v>
      </c>
      <c r="R218" s="23">
        <f ca="1">SQRT(Inputs!$B$38)*G218+SQRT(1-Inputs!$B$38)*_xlfn.NORM.S.INV(RAND())</f>
        <v>0.31390051957949094</v>
      </c>
      <c r="S218" s="23">
        <f ca="1">SQRT(Inputs!$B$38)*H218+SQRT(1-Inputs!$B$38)*_xlfn.NORM.S.INV(RAND())</f>
        <v>-0.68634907699438186</v>
      </c>
      <c r="T218" s="23">
        <f ca="1">SQRT(Inputs!$B$38)*I218+SQRT(1-Inputs!$B$38)*_xlfn.NORM.S.INV(RAND())</f>
        <v>-2.0661247834861118E-2</v>
      </c>
      <c r="U218" s="23">
        <f ca="1">SQRT(Inputs!$B$38)*J218+SQRT(1-Inputs!$B$38)*_xlfn.NORM.S.INV(RAND())</f>
        <v>0.61774293298197203</v>
      </c>
      <c r="V218" s="23">
        <f ca="1">SQRT(Inputs!$B$38)*K218+SQRT(1-Inputs!$B$38)*_xlfn.NORM.S.INV(RAND())</f>
        <v>2.2572635270492838</v>
      </c>
      <c r="W218" s="23">
        <f ca="1">SQRT(Inputs!$B$38)*L218+SQRT(1-Inputs!$B$38)*_xlfn.NORM.S.INV(RAND())</f>
        <v>-2.1705353036791029</v>
      </c>
      <c r="X218" s="23">
        <f ca="1">SQRT(Inputs!$B$38)*M218+SQRT(1-Inputs!$B$38)*_xlfn.NORM.S.INV(RAND())</f>
        <v>0.49635179474325941</v>
      </c>
      <c r="Y218" s="23">
        <f ca="1">SQRT(Inputs!$B$38)*C218+SQRT(1-Inputs!$B$38)*_xlfn.NORM.S.INV(RAND())</f>
        <v>-1.6285396302178414</v>
      </c>
      <c r="Z218" s="23">
        <f ca="1">SQRT(Inputs!$B$38)*D218+SQRT(1-Inputs!$B$38)*_xlfn.NORM.S.INV(RAND())</f>
        <v>-0.90354657972527253</v>
      </c>
      <c r="AA218" s="23">
        <f ca="1">SQRT(Inputs!$B$38)*E218+SQRT(1-Inputs!$B$38)*_xlfn.NORM.S.INV(RAND())</f>
        <v>4.5740128559108778E-2</v>
      </c>
      <c r="AB218" s="23">
        <f ca="1">SQRT(Inputs!$B$38)*F218+SQRT(1-Inputs!$B$38)*_xlfn.NORM.S.INV(RAND())</f>
        <v>-1.0933975447184643</v>
      </c>
      <c r="AC218" s="23">
        <f ca="1">SQRT(Inputs!$B$38)*G218+SQRT(1-Inputs!$B$38)*_xlfn.NORM.S.INV(RAND())</f>
        <v>-1.2155141657941999</v>
      </c>
      <c r="AD218" s="23">
        <f ca="1">SQRT(Inputs!$B$38)*H218+SQRT(1-Inputs!$B$38)*_xlfn.NORM.S.INV(RAND())</f>
        <v>-2.2005525129083026</v>
      </c>
      <c r="AE218" s="23">
        <f ca="1">SQRT(Inputs!$B$38)*I218+SQRT(1-Inputs!$B$38)*_xlfn.NORM.S.INV(RAND())</f>
        <v>1.4296295833443191</v>
      </c>
      <c r="AF218" s="23">
        <f ca="1">SQRT(Inputs!$B$38)*J218+SQRT(1-Inputs!$B$38)*_xlfn.NORM.S.INV(RAND())</f>
        <v>-1.9731454082927402</v>
      </c>
      <c r="AG218" s="23">
        <f ca="1">SQRT(Inputs!$B$38)*K218+SQRT(1-Inputs!$B$38)*_xlfn.NORM.S.INV(RAND())</f>
        <v>1.4499305986097406</v>
      </c>
      <c r="AH218" s="23">
        <f ca="1">SQRT(Inputs!$B$38)*L218+SQRT(1-Inputs!$B$38)*_xlfn.NORM.S.INV(RAND())</f>
        <v>-0.45866331047274378</v>
      </c>
      <c r="AI218" s="23">
        <f ca="1">SQRT(Inputs!$B$38)*M218+SQRT(1-Inputs!$B$38)*_xlfn.NORM.S.INV(RAND())</f>
        <v>-8.2916128380897985E-2</v>
      </c>
      <c r="AJ218" s="23">
        <f ca="1">SQRT(Inputs!$B$38)*C218+SQRT(1-Inputs!$B$38)*_xlfn.NORM.S.INV(RAND())</f>
        <v>-1.2357811503213085</v>
      </c>
      <c r="AK218" s="23">
        <f ca="1">SQRT(Inputs!$B$38)*D218+SQRT(1-Inputs!$B$38)*_xlfn.NORM.S.INV(RAND())</f>
        <v>-0.46856245549592695</v>
      </c>
      <c r="AL218" s="23">
        <f ca="1">SQRT(Inputs!$B$38)*E218+SQRT(1-Inputs!$B$38)*_xlfn.NORM.S.INV(RAND())</f>
        <v>0.39393289502149409</v>
      </c>
      <c r="AM218" s="23">
        <f ca="1">SQRT(Inputs!$B$38)*F218+SQRT(1-Inputs!$B$38)*_xlfn.NORM.S.INV(RAND())</f>
        <v>-0.65462300590429567</v>
      </c>
      <c r="AN218" s="23">
        <f ca="1">SQRT(Inputs!$B$38)*G218+SQRT(1-Inputs!$B$38)*_xlfn.NORM.S.INV(RAND())</f>
        <v>-0.98197973324582222</v>
      </c>
      <c r="AO218" s="23">
        <f ca="1">SQRT(Inputs!$B$38)*H218+SQRT(1-Inputs!$B$38)*_xlfn.NORM.S.INV(RAND())</f>
        <v>0.14684428837649544</v>
      </c>
      <c r="AP218" s="23">
        <f ca="1">SQRT(Inputs!$B$38)*I218+SQRT(1-Inputs!$B$38)*_xlfn.NORM.S.INV(RAND())</f>
        <v>5.3570014766867569E-2</v>
      </c>
      <c r="AQ218" s="23">
        <f ca="1">SQRT(Inputs!$B$38)*J218+SQRT(1-Inputs!$B$38)*_xlfn.NORM.S.INV(RAND())</f>
        <v>0.36798852919554348</v>
      </c>
      <c r="AR218" s="23">
        <f ca="1">SQRT(Inputs!$B$38)*K218+SQRT(1-Inputs!$B$38)*_xlfn.NORM.S.INV(RAND())</f>
        <v>0.85773433566210022</v>
      </c>
      <c r="AS218" s="23">
        <f ca="1">SQRT(Inputs!$B$38)*L218+SQRT(1-Inputs!$B$38)*_xlfn.NORM.S.INV(RAND())</f>
        <v>0.28696473307879172</v>
      </c>
      <c r="AT218" s="23">
        <f ca="1">SQRT(Inputs!$B$38)*M218+SQRT(1-Inputs!$B$38)*_xlfn.NORM.S.INV(RAND())</f>
        <v>0.63948932463118513</v>
      </c>
      <c r="AU218" s="15">
        <f ca="1">Inputs!$B$6*EXP($B$8-0.5*C$5^2+C$5*N218)</f>
        <v>5967.7685242609559</v>
      </c>
      <c r="AV218" s="15">
        <f t="shared" ca="1" si="110"/>
        <v>7342.1115775371336</v>
      </c>
      <c r="AW218" s="15">
        <f t="shared" ca="1" si="111"/>
        <v>7804.0374809961377</v>
      </c>
      <c r="AX218" s="15">
        <f t="shared" ca="1" si="112"/>
        <v>7312.8544612332662</v>
      </c>
      <c r="AY218" s="15">
        <f t="shared" ca="1" si="113"/>
        <v>9270.7645895676123</v>
      </c>
      <c r="AZ218" s="15">
        <f t="shared" ca="1" si="114"/>
        <v>10513.019450004833</v>
      </c>
      <c r="BA218" s="15">
        <f t="shared" ca="1" si="115"/>
        <v>12837.457925718156</v>
      </c>
      <c r="BB218" s="15">
        <f t="shared" ca="1" si="116"/>
        <v>16720.438795404101</v>
      </c>
      <c r="BC218" s="15">
        <f t="shared" ca="1" si="117"/>
        <v>25463.812476979245</v>
      </c>
      <c r="BD218" s="15">
        <f t="shared" ca="1" si="118"/>
        <v>25463.812510102722</v>
      </c>
      <c r="BE218" s="15">
        <f t="shared" ca="1" si="119"/>
        <v>32645.612938623006</v>
      </c>
      <c r="BF218" s="15">
        <f ca="1">Inputs!$B$13*EXP($B$9-0.5*C$6^2+C$6*Y218)</f>
        <v>10014.757266379025</v>
      </c>
      <c r="BG218" s="15">
        <f t="shared" ca="1" si="120"/>
        <v>10369.189803252018</v>
      </c>
      <c r="BH218" s="15">
        <f t="shared" ca="1" si="121"/>
        <v>12765.721395875835</v>
      </c>
      <c r="BI218" s="15">
        <f t="shared" ca="1" si="122"/>
        <v>13206.58349784331</v>
      </c>
      <c r="BJ218" s="15">
        <f t="shared" ca="1" si="123"/>
        <v>13588.287687647606</v>
      </c>
      <c r="BK218" s="15">
        <f t="shared" ca="1" si="124"/>
        <v>12359.721276088749</v>
      </c>
      <c r="BL218" s="15">
        <f t="shared" ca="1" si="125"/>
        <v>18272.67204994753</v>
      </c>
      <c r="BM218" s="15">
        <f t="shared" ca="1" si="126"/>
        <v>17578.278354912807</v>
      </c>
      <c r="BN218" s="15">
        <f t="shared" ca="1" si="127"/>
        <v>25721.571542570764</v>
      </c>
      <c r="BO218" s="15">
        <f t="shared" ca="1" si="128"/>
        <v>30004.628246968139</v>
      </c>
      <c r="BP218" s="15">
        <f t="shared" ca="1" si="129"/>
        <v>36584.775522255826</v>
      </c>
      <c r="BQ218" s="15">
        <f ca="1">Inputs!$B$20*EXP($B$10-0.5*C$7^2+C$7*AJ218)</f>
        <v>2767.2754004341559</v>
      </c>
      <c r="BR218" s="15">
        <f t="shared" ca="1" si="130"/>
        <v>3235.6786019174447</v>
      </c>
      <c r="BS218" s="15">
        <f t="shared" ca="1" si="131"/>
        <v>4961.6812402380874</v>
      </c>
      <c r="BT218" s="15">
        <f t="shared" ca="1" si="132"/>
        <v>5761.6095469329011</v>
      </c>
      <c r="BU218" s="15">
        <f t="shared" ca="1" si="133"/>
        <v>6296.1775790837664</v>
      </c>
      <c r="BV218" s="15">
        <f t="shared" ca="1" si="134"/>
        <v>9054.4545570774244</v>
      </c>
      <c r="BW218" s="15">
        <f t="shared" ca="1" si="135"/>
        <v>12779.051844308555</v>
      </c>
      <c r="BX218" s="15">
        <f t="shared" ca="1" si="136"/>
        <v>19241.983794677839</v>
      </c>
      <c r="BY218" s="15">
        <f t="shared" ca="1" si="137"/>
        <v>31769.53484585787</v>
      </c>
      <c r="BZ218" s="15">
        <f t="shared" ca="1" si="138"/>
        <v>46991.852881689687</v>
      </c>
      <c r="CA218" s="15">
        <f t="shared" ca="1" si="139"/>
        <v>73953.259609027256</v>
      </c>
      <c r="CB218" s="15">
        <f ca="1">(AU218*DCF!C$10-DCF!C$5*MAX(AU218*DCF!C$10,0)-MAX(AU218-Inputs!$B$6,0)/Inputs!$B$10)*DCF!C$6</f>
        <v>1035.904701852367</v>
      </c>
      <c r="CC218" s="15">
        <f ca="1">(AV218*DCF!D$10-DCF!D$5*MAX(AV218*DCF!D$10,0)-MAX(AV218-AU218,0)/Inputs!$B$10)*DCF!D$6</f>
        <v>1454.4923714230069</v>
      </c>
      <c r="CD218" s="15">
        <f ca="1">(AW218*DCF!E$10-DCF!E$5*MAX(AW218*DCF!E$10,0)-MAX(AW218-AV218,0)/Inputs!$B$10)*DCF!E$6</f>
        <v>1697.783181955409</v>
      </c>
      <c r="CE218" s="15">
        <f ca="1">(AX218*DCF!F$10-DCF!F$5*MAX(AX218*DCF!F$10,0)-MAX(AX218-AW218,0)/Inputs!$B$10)*DCF!F$6</f>
        <v>1596.3844745137014</v>
      </c>
      <c r="CF218" s="15">
        <f ca="1">(AY218*DCF!G$10-DCF!G$5*MAX(AY218*DCF!G$10,0)-MAX(AY218-AX218,0)/Inputs!$B$10)*DCF!G$6</f>
        <v>1533.8027693007725</v>
      </c>
      <c r="CG218" s="15">
        <f ca="1">(AZ218*DCF!H$10-DCF!H$5*MAX(AZ218*DCF!H$10,0)-MAX(AZ218-AY218,0)/Inputs!$B$10)*DCF!H$6</f>
        <v>1820.5256461836859</v>
      </c>
      <c r="CH218" s="15">
        <f ca="1">(BA218*DCF!I$10-DCF!I$5*MAX(BA218*DCF!I$10,0)-MAX(BA218-AZ218,0)/Inputs!$B$10)*DCF!I$6</f>
        <v>1963.6459001564158</v>
      </c>
      <c r="CI218" s="15">
        <f ca="1">(BB218*DCF!J$10-DCF!J$5*MAX(BB218*DCF!J$10,0)-MAX(BB218-BA218,0)/Inputs!$B$10)*DCF!J$6</f>
        <v>2280.8643297204039</v>
      </c>
      <c r="CJ218" s="15">
        <f ca="1">(BC218*DCF!K$10-DCF!K$5*MAX(BC218*DCF!K$10,0)-MAX(BC218-BB218,0)/Inputs!$B$10)*DCF!K$6</f>
        <v>2875.325640793033</v>
      </c>
      <c r="CK218" s="15">
        <f ca="1">(BD218*DCF!L$10-DCF!L$5*MAX(BD218*DCF!L$10,0)-MAX(BD218-BC218,0)/Inputs!$B$10)*DCF!L$6</f>
        <v>3840.4271412686962</v>
      </c>
      <c r="CL218" s="15">
        <f ca="1">(BE218*DCF!M$10-DCF!M$5*MAX(BE218*DCF!M$10,0)-MAX(BE218-BD218,0)/Inputs!$B$10)*DCF!M$6</f>
        <v>3748.7754274593817</v>
      </c>
      <c r="CM218" s="15">
        <f ca="1">(BF218*DCF!C$28-DCF!C$5*MAX(BF218*DCF!C$28,0)-MAX(BF218-Inputs!$B$13,0)/Inputs!$B$17)*DCF!C$6</f>
        <v>3056.4382396388942</v>
      </c>
      <c r="CN218" s="15">
        <f ca="1">(BG218*DCF!D$28-DCF!D$5*MAX(BG218*DCF!D$28,0)-MAX(BG218-BF218,0)/Inputs!$B$17)*DCF!D$6</f>
        <v>2978.3488393718394</v>
      </c>
      <c r="CO218" s="15">
        <f ca="1">(BH218*DCF!E$28-DCF!E$5*MAX(BH218*DCF!E$28,0)-MAX(BH218-BG218,0)/Inputs!$B$17)*DCF!E$6</f>
        <v>3143.1562222375255</v>
      </c>
      <c r="CP218" s="15">
        <f ca="1">(BI218*DCF!F$28-DCF!F$5*MAX(BI218*DCF!F$28,0)-MAX(BI218-BH218,0)/Inputs!$B$17)*DCF!F$6</f>
        <v>3504.9736328444615</v>
      </c>
      <c r="CQ218" s="15">
        <f ca="1">(BJ218*DCF!G$28-DCF!G$5*MAX(BJ218*DCF!G$28,0)-MAX(BJ218-BI218,0)/Inputs!$B$17)*DCF!G$6</f>
        <v>3461.3854606536747</v>
      </c>
      <c r="CR218" s="15">
        <f ca="1">(BK218*DCF!H$28-DCF!H$5*MAX(BK218*DCF!H$28,0)-MAX(BK218-BJ218,0)/Inputs!$B$17)*DCF!H$6</f>
        <v>3056.6954330220437</v>
      </c>
      <c r="CS218" s="15">
        <f ca="1">(BL218*DCF!I$28-DCF!I$5*MAX(BL218*DCF!I$28,0)-MAX(BL218-BK218,0)/Inputs!$B$17)*DCF!I$6</f>
        <v>3448.1846177122034</v>
      </c>
      <c r="CT218" s="15">
        <f ca="1">(BM218*DCF!J$28-DCF!J$5*MAX(BM218*DCF!J$28,0)-MAX(BM218-BL218,0)/Inputs!$B$17)*DCF!J$6</f>
        <v>3921.4153589135522</v>
      </c>
      <c r="CU218" s="15">
        <f ca="1">(BN218*DCF!K$28-DCF!K$5*MAX(BN218*DCF!K$28,0)-MAX(BN218-BM218,0)/Inputs!$B$17)*DCF!K$6</f>
        <v>4434.5196888740338</v>
      </c>
      <c r="CV218" s="15">
        <f ca="1">(BO218*DCF!L$28-DCF!L$5*MAX(BO218*DCF!L$28,0)-MAX(BO218-BN218,0)/Inputs!$B$17)*DCF!L$6</f>
        <v>5501.9181205853483</v>
      </c>
      <c r="CW218" s="15">
        <f ca="1">(BP218*DCF!M$28-DCF!M$5*MAX(BP218*DCF!M$28,0)-MAX(BP218-BO218,0)/Inputs!$B$17)*DCF!M$6</f>
        <v>6195.6363994139328</v>
      </c>
      <c r="CX218" s="15">
        <f ca="1">(BQ218*DCF!C$46-DCF!C$5*MAX(BQ218*DCF!C$46,0)-MAX(BQ218-Inputs!$B$20,0)/Inputs!$B$24)*DCF!C$6</f>
        <v>-639.09362596631775</v>
      </c>
      <c r="CY218" s="15">
        <f ca="1">(BR218*DCF!D$46-DCF!D$5*MAX(BR218*DCF!D$46,0)-MAX(BR218-BQ218,0)/Inputs!$B$24)*DCF!D$6</f>
        <v>-752.11863832022857</v>
      </c>
      <c r="CZ218" s="15">
        <f ca="1">(BS218*DCF!E$46-DCF!E$5*MAX(BS218*DCF!E$46,0)-MAX(BS218-BR218,0)/Inputs!$B$24)*DCF!E$6</f>
        <v>-1267.0701695182586</v>
      </c>
      <c r="DA218" s="15">
        <f ca="1">(BT218*DCF!F$46-DCF!F$5*MAX(BT218*DCF!F$46,0)-MAX(BT218-BS218,0)/Inputs!$B$24)*DCF!F$6</f>
        <v>-710.87601901238816</v>
      </c>
      <c r="DB218" s="15">
        <f ca="1">(BU218*DCF!G$46-DCF!G$5*MAX(BU218*DCF!G$46,0)-MAX(BU218-BT218,0)/Inputs!$B$24)*DCF!G$6</f>
        <v>-391.609098273266</v>
      </c>
      <c r="DC218" s="15">
        <f ca="1">(BV218*DCF!H$46-DCF!H$5*MAX(BV218*DCF!H$46,0)-MAX(BV218-BU218,0)/Inputs!$B$24)*DCF!H$6</f>
        <v>-857.11767066808977</v>
      </c>
      <c r="DD218" s="15">
        <f ca="1">(BW218*DCF!I$46-DCF!I$5*MAX(BW218*DCF!I$46,0)-MAX(BW218-BV218,0)/Inputs!$B$24)*DCF!I$6</f>
        <v>-774.05063794233251</v>
      </c>
      <c r="DE218" s="15">
        <f ca="1">(BX218*DCF!J$46-DCF!J$5*MAX(BX218*DCF!J$46,0)-MAX(BX218-BW218,0)/Inputs!$B$24)*DCF!J$6</f>
        <v>-906.7159697809069</v>
      </c>
      <c r="DF218" s="15">
        <f ca="1">(BY218*DCF!K$46-DCF!K$5*MAX(BY218*DCF!K$46,0)-MAX(BY218-BX218,0)/Inputs!$B$24)*DCF!K$6</f>
        <v>-1254.1345402709185</v>
      </c>
      <c r="DG218" s="15">
        <f ca="1">(BZ218*DCF!L$46-DCF!L$5*MAX(BZ218*DCF!L$46,0)-MAX(BZ218-BY218,0)/Inputs!$B$24)*DCF!L$6</f>
        <v>-196.531541200389</v>
      </c>
      <c r="DH218" s="15">
        <f ca="1">(CA218*DCF!M$46-DCF!M$5*MAX(CA218*DCF!M$46,0)-MAX(CA218-BZ218,0)/Inputs!$B$24)*DCF!M$6</f>
        <v>161.19604864298444</v>
      </c>
      <c r="DI218" s="15">
        <f ca="1">SUM(CB218:CL218)+BE218*DCF!M$10*(1+Inputs!$B$30)*(1-Inputs!$B$33)*(1-Inputs!$B$30/Inputs!$B$31)/(Inputs!$B$29-Inputs!$B$30)*DCF!M$6</f>
        <v>114701.10408635478</v>
      </c>
      <c r="DJ218" s="15">
        <f ca="1">SUM(CM218:CW218)+BP218*DCF!M$28*(1+Inputs!$B$30)*(1-Inputs!$B$33)*(1-Inputs!$B$30/Inputs!$B$31)/(Inputs!$B$29-Inputs!$B$30)*DCF!M$6</f>
        <v>178457.22409594827</v>
      </c>
      <c r="DK218" s="15">
        <f ca="1">SUM(CX218:DH218)+CA218*DCF!M$46*(1+Inputs!$B$30)*(1-Inputs!$B$33)*(1-Inputs!$B$30/Inputs!$B$31)/(Inputs!$B$29-Inputs!$B$30)*DCF!M$6</f>
        <v>106752.37781687938</v>
      </c>
      <c r="DM218" s="15">
        <f ca="1">DI218+DJ218+DK218+Inputs!$B$34+Inputs!$B$36-Inputs!$B$35</f>
        <v>476761.70599918242</v>
      </c>
    </row>
    <row r="219" spans="1:117" x14ac:dyDescent="0.75">
      <c r="A219" s="11">
        <v>206</v>
      </c>
      <c r="C219" s="23">
        <f t="shared" ca="1" si="140"/>
        <v>-0.87031292659967119</v>
      </c>
      <c r="D219" s="23">
        <f t="shared" ca="1" si="140"/>
        <v>0.64993087327483257</v>
      </c>
      <c r="E219" s="23">
        <f t="shared" ca="1" si="140"/>
        <v>0.15022960172220648</v>
      </c>
      <c r="F219" s="23">
        <f t="shared" ca="1" si="140"/>
        <v>1.0476819394634502</v>
      </c>
      <c r="G219" s="23">
        <f t="shared" ca="1" si="140"/>
        <v>3.8072339497348909E-2</v>
      </c>
      <c r="H219" s="23">
        <f t="shared" ca="1" si="140"/>
        <v>-0.9726762560565243</v>
      </c>
      <c r="I219" s="23">
        <f t="shared" ca="1" si="140"/>
        <v>-0.61341172185401927</v>
      </c>
      <c r="J219" s="23">
        <f t="shared" ca="1" si="140"/>
        <v>0.6610621622880738</v>
      </c>
      <c r="K219" s="23">
        <f t="shared" ca="1" si="140"/>
        <v>0.91727320366308018</v>
      </c>
      <c r="L219" s="23">
        <f t="shared" ca="1" si="140"/>
        <v>0.75698256151027643</v>
      </c>
      <c r="M219" s="23">
        <f t="shared" ca="1" si="140"/>
        <v>1.2713173011789829</v>
      </c>
      <c r="N219" s="23">
        <f ca="1">SQRT(Inputs!$B$38)*C219+SQRT(1-Inputs!$B$38)*_xlfn.NORM.S.INV(RAND())</f>
        <v>-1.2836687385223959</v>
      </c>
      <c r="O219" s="23">
        <f ca="1">SQRT(Inputs!$B$38)*D219+SQRT(1-Inputs!$B$38)*_xlfn.NORM.S.INV(RAND())</f>
        <v>0.48119740299581792</v>
      </c>
      <c r="P219" s="23">
        <f ca="1">SQRT(Inputs!$B$38)*E219+SQRT(1-Inputs!$B$38)*_xlfn.NORM.S.INV(RAND())</f>
        <v>0.42127874607372673</v>
      </c>
      <c r="Q219" s="23">
        <f ca="1">SQRT(Inputs!$B$38)*F219+SQRT(1-Inputs!$B$38)*_xlfn.NORM.S.INV(RAND())</f>
        <v>0.62733796253290086</v>
      </c>
      <c r="R219" s="23">
        <f ca="1">SQRT(Inputs!$B$38)*G219+SQRT(1-Inputs!$B$38)*_xlfn.NORM.S.INV(RAND())</f>
        <v>2.0535990189621582</v>
      </c>
      <c r="S219" s="23">
        <f ca="1">SQRT(Inputs!$B$38)*H219+SQRT(1-Inputs!$B$38)*_xlfn.NORM.S.INV(RAND())</f>
        <v>0.41786303588983653</v>
      </c>
      <c r="T219" s="23">
        <f ca="1">SQRT(Inputs!$B$38)*I219+SQRT(1-Inputs!$B$38)*_xlfn.NORM.S.INV(RAND())</f>
        <v>-0.26526614469127346</v>
      </c>
      <c r="U219" s="23">
        <f ca="1">SQRT(Inputs!$B$38)*J219+SQRT(1-Inputs!$B$38)*_xlfn.NORM.S.INV(RAND())</f>
        <v>0.83598519810716287</v>
      </c>
      <c r="V219" s="23">
        <f ca="1">SQRT(Inputs!$B$38)*K219+SQRT(1-Inputs!$B$38)*_xlfn.NORM.S.INV(RAND())</f>
        <v>0.12777123585746225</v>
      </c>
      <c r="W219" s="23">
        <f ca="1">SQRT(Inputs!$B$38)*L219+SQRT(1-Inputs!$B$38)*_xlfn.NORM.S.INV(RAND())</f>
        <v>0.41074133826919773</v>
      </c>
      <c r="X219" s="23">
        <f ca="1">SQRT(Inputs!$B$38)*M219+SQRT(1-Inputs!$B$38)*_xlfn.NORM.S.INV(RAND())</f>
        <v>1.1479680261142067</v>
      </c>
      <c r="Y219" s="23">
        <f ca="1">SQRT(Inputs!$B$38)*C219+SQRT(1-Inputs!$B$38)*_xlfn.NORM.S.INV(RAND())</f>
        <v>-0.74997117776183697</v>
      </c>
      <c r="Z219" s="23">
        <f ca="1">SQRT(Inputs!$B$38)*D219+SQRT(1-Inputs!$B$38)*_xlfn.NORM.S.INV(RAND())</f>
        <v>1.5225106661522421</v>
      </c>
      <c r="AA219" s="23">
        <f ca="1">SQRT(Inputs!$B$38)*E219+SQRT(1-Inputs!$B$38)*_xlfn.NORM.S.INV(RAND())</f>
        <v>0.40220816282660338</v>
      </c>
      <c r="AB219" s="23">
        <f ca="1">SQRT(Inputs!$B$38)*F219+SQRT(1-Inputs!$B$38)*_xlfn.NORM.S.INV(RAND())</f>
        <v>0.87563992291193138</v>
      </c>
      <c r="AC219" s="23">
        <f ca="1">SQRT(Inputs!$B$38)*G219+SQRT(1-Inputs!$B$38)*_xlfn.NORM.S.INV(RAND())</f>
        <v>9.8166653832433157E-2</v>
      </c>
      <c r="AD219" s="23">
        <f ca="1">SQRT(Inputs!$B$38)*H219+SQRT(1-Inputs!$B$38)*_xlfn.NORM.S.INV(RAND())</f>
        <v>-0.58080086251333851</v>
      </c>
      <c r="AE219" s="23">
        <f ca="1">SQRT(Inputs!$B$38)*I219+SQRT(1-Inputs!$B$38)*_xlfn.NORM.S.INV(RAND())</f>
        <v>0.72302322820866793</v>
      </c>
      <c r="AF219" s="23">
        <f ca="1">SQRT(Inputs!$B$38)*J219+SQRT(1-Inputs!$B$38)*_xlfn.NORM.S.INV(RAND())</f>
        <v>0.16758426693256373</v>
      </c>
      <c r="AG219" s="23">
        <f ca="1">SQRT(Inputs!$B$38)*K219+SQRT(1-Inputs!$B$38)*_xlfn.NORM.S.INV(RAND())</f>
        <v>6.8333315541847406E-2</v>
      </c>
      <c r="AH219" s="23">
        <f ca="1">SQRT(Inputs!$B$38)*L219+SQRT(1-Inputs!$B$38)*_xlfn.NORM.S.INV(RAND())</f>
        <v>0.80704608534525346</v>
      </c>
      <c r="AI219" s="23">
        <f ca="1">SQRT(Inputs!$B$38)*M219+SQRT(1-Inputs!$B$38)*_xlfn.NORM.S.INV(RAND())</f>
        <v>-0.24425578462211217</v>
      </c>
      <c r="AJ219" s="23">
        <f ca="1">SQRT(Inputs!$B$38)*C219+SQRT(1-Inputs!$B$38)*_xlfn.NORM.S.INV(RAND())</f>
        <v>-1.0894064084786821</v>
      </c>
      <c r="AK219" s="23">
        <f ca="1">SQRT(Inputs!$B$38)*D219+SQRT(1-Inputs!$B$38)*_xlfn.NORM.S.INV(RAND())</f>
        <v>0.2216289527883373</v>
      </c>
      <c r="AL219" s="23">
        <f ca="1">SQRT(Inputs!$B$38)*E219+SQRT(1-Inputs!$B$38)*_xlfn.NORM.S.INV(RAND())</f>
        <v>-0.63304117361347045</v>
      </c>
      <c r="AM219" s="23">
        <f ca="1">SQRT(Inputs!$B$38)*F219+SQRT(1-Inputs!$B$38)*_xlfn.NORM.S.INV(RAND())</f>
        <v>-0.63880190797714875</v>
      </c>
      <c r="AN219" s="23">
        <f ca="1">SQRT(Inputs!$B$38)*G219+SQRT(1-Inputs!$B$38)*_xlfn.NORM.S.INV(RAND())</f>
        <v>0.71219243988436987</v>
      </c>
      <c r="AO219" s="23">
        <f ca="1">SQRT(Inputs!$B$38)*H219+SQRT(1-Inputs!$B$38)*_xlfn.NORM.S.INV(RAND())</f>
        <v>-6.7614530852702914E-2</v>
      </c>
      <c r="AP219" s="23">
        <f ca="1">SQRT(Inputs!$B$38)*I219+SQRT(1-Inputs!$B$38)*_xlfn.NORM.S.INV(RAND())</f>
        <v>-1.3422612052336387</v>
      </c>
      <c r="AQ219" s="23">
        <f ca="1">SQRT(Inputs!$B$38)*J219+SQRT(1-Inputs!$B$38)*_xlfn.NORM.S.INV(RAND())</f>
        <v>0.57888907413522728</v>
      </c>
      <c r="AR219" s="23">
        <f ca="1">SQRT(Inputs!$B$38)*K219+SQRT(1-Inputs!$B$38)*_xlfn.NORM.S.INV(RAND())</f>
        <v>1.0702212526645853</v>
      </c>
      <c r="AS219" s="23">
        <f ca="1">SQRT(Inputs!$B$38)*L219+SQRT(1-Inputs!$B$38)*_xlfn.NORM.S.INV(RAND())</f>
        <v>0.29440387771948456</v>
      </c>
      <c r="AT219" s="23">
        <f ca="1">SQRT(Inputs!$B$38)*M219+SQRT(1-Inputs!$B$38)*_xlfn.NORM.S.INV(RAND())</f>
        <v>0.6831895202119983</v>
      </c>
      <c r="AU219" s="15">
        <f ca="1">Inputs!$B$6*EXP($B$8-0.5*C$5^2+C$5*N219)</f>
        <v>4031.2065806998921</v>
      </c>
      <c r="AV219" s="15">
        <f t="shared" ca="1" si="110"/>
        <v>5266.6792019222385</v>
      </c>
      <c r="AW219" s="15">
        <f t="shared" ca="1" si="111"/>
        <v>6797.2507017771668</v>
      </c>
      <c r="AX219" s="15">
        <f t="shared" ca="1" si="112"/>
        <v>8975.3447268699019</v>
      </c>
      <c r="AY219" s="15">
        <f t="shared" ca="1" si="113"/>
        <v>13941.769385011932</v>
      </c>
      <c r="AZ219" s="15">
        <f t="shared" ca="1" si="114"/>
        <v>17854.098775688282</v>
      </c>
      <c r="BA219" s="15">
        <f t="shared" ca="1" si="115"/>
        <v>21250.611937778689</v>
      </c>
      <c r="BB219" s="15">
        <f t="shared" ca="1" si="116"/>
        <v>28290.211511643163</v>
      </c>
      <c r="BC219" s="15">
        <f t="shared" ca="1" si="117"/>
        <v>35078.299182955867</v>
      </c>
      <c r="BD219" s="15">
        <f t="shared" ca="1" si="118"/>
        <v>44657.336073208906</v>
      </c>
      <c r="BE219" s="15">
        <f t="shared" ca="1" si="119"/>
        <v>60753.224625393181</v>
      </c>
      <c r="BF219" s="15">
        <f ca="1">Inputs!$B$13*EXP($B$9-0.5*C$6^2+C$6*Y219)</f>
        <v>11920.193543167003</v>
      </c>
      <c r="BG219" s="15">
        <f t="shared" ca="1" si="120"/>
        <v>19120.61281247791</v>
      </c>
      <c r="BH219" s="15">
        <f t="shared" ca="1" si="121"/>
        <v>24973.480713830959</v>
      </c>
      <c r="BI219" s="15">
        <f t="shared" ca="1" si="122"/>
        <v>34982.208282602493</v>
      </c>
      <c r="BJ219" s="15">
        <f t="shared" ca="1" si="123"/>
        <v>43497.070303600856</v>
      </c>
      <c r="BK219" s="15">
        <f t="shared" ca="1" si="124"/>
        <v>49325.767368457535</v>
      </c>
      <c r="BL219" s="15">
        <f t="shared" ca="1" si="125"/>
        <v>66542.447191190091</v>
      </c>
      <c r="BM219" s="15">
        <f t="shared" ca="1" si="126"/>
        <v>83515.73536493523</v>
      </c>
      <c r="BN219" s="15">
        <f t="shared" ca="1" si="127"/>
        <v>103558.45106996549</v>
      </c>
      <c r="BO219" s="15">
        <f t="shared" ca="1" si="128"/>
        <v>139949.85774051017</v>
      </c>
      <c r="BP219" s="15">
        <f t="shared" ca="1" si="129"/>
        <v>167550.62434313711</v>
      </c>
      <c r="BQ219" s="15">
        <f ca="1">Inputs!$B$20*EXP($B$10-0.5*C$7^2+C$7*AJ219)</f>
        <v>2914.7376423203932</v>
      </c>
      <c r="BR219" s="15">
        <f t="shared" ca="1" si="130"/>
        <v>4243.3211682423735</v>
      </c>
      <c r="BS219" s="15">
        <f t="shared" ca="1" si="131"/>
        <v>4844.7821736955766</v>
      </c>
      <c r="BT219" s="15">
        <f t="shared" ca="1" si="132"/>
        <v>5649.2618877800351</v>
      </c>
      <c r="BU219" s="15">
        <f t="shared" ca="1" si="133"/>
        <v>9301.6271406429169</v>
      </c>
      <c r="BV219" s="15">
        <f t="shared" ca="1" si="134"/>
        <v>12745.60137202728</v>
      </c>
      <c r="BW219" s="15">
        <f t="shared" ca="1" si="135"/>
        <v>13387.346986672797</v>
      </c>
      <c r="BX219" s="15">
        <f t="shared" ca="1" si="136"/>
        <v>21028.473524031051</v>
      </c>
      <c r="BY219" s="15">
        <f t="shared" ca="1" si="137"/>
        <v>36159.679094916472</v>
      </c>
      <c r="BZ219" s="15">
        <f t="shared" ca="1" si="138"/>
        <v>53558.722251766201</v>
      </c>
      <c r="CA219" s="15">
        <f t="shared" ca="1" si="139"/>
        <v>84944.936985438224</v>
      </c>
      <c r="CB219" s="15">
        <f ca="1">(AU219*DCF!C$10-DCF!C$5*MAX(AU219*DCF!C$10,0)-MAX(AU219-Inputs!$B$6,0)/Inputs!$B$10)*DCF!C$6</f>
        <v>1035.2505972804963</v>
      </c>
      <c r="CC219" s="15">
        <f ca="1">(AV219*DCF!D$10-DCF!D$5*MAX(AV219*DCF!D$10,0)-MAX(AV219-AU219,0)/Inputs!$B$10)*DCF!D$6</f>
        <v>982.4797108186126</v>
      </c>
      <c r="CD219" s="15">
        <f ca="1">(AW219*DCF!E$10-DCF!E$5*MAX(AW219*DCF!E$10,0)-MAX(AW219-AV219,0)/Inputs!$B$10)*DCF!E$6</f>
        <v>1224.6288986153741</v>
      </c>
      <c r="CE219" s="15">
        <f ca="1">(AX219*DCF!F$10-DCF!F$5*MAX(AX219*DCF!F$10,0)-MAX(AX219-AW219,0)/Inputs!$B$10)*DCF!F$6</f>
        <v>1506.0960846816995</v>
      </c>
      <c r="CF219" s="15">
        <f ca="1">(AY219*DCF!G$10-DCF!G$5*MAX(AY219*DCF!G$10,0)-MAX(AY219-AX219,0)/Inputs!$B$10)*DCF!G$6</f>
        <v>1917.9274057083082</v>
      </c>
      <c r="CG219" s="15">
        <f ca="1">(AZ219*DCF!H$10-DCF!H$5*MAX(AZ219*DCF!H$10,0)-MAX(AZ219-AY219,0)/Inputs!$B$10)*DCF!H$6</f>
        <v>2771.6818626294757</v>
      </c>
      <c r="CH219" s="15">
        <f ca="1">(BA219*DCF!I$10-DCF!I$5*MAX(BA219*DCF!I$10,0)-MAX(BA219-AZ219,0)/Inputs!$B$10)*DCF!I$6</f>
        <v>3324.5644146978912</v>
      </c>
      <c r="CI219" s="15">
        <f ca="1">(BB219*DCF!J$10-DCF!J$5*MAX(BB219*DCF!J$10,0)-MAX(BB219-BA219,0)/Inputs!$B$10)*DCF!J$6</f>
        <v>3787.9306257350804</v>
      </c>
      <c r="CJ219" s="15">
        <f ca="1">(BC219*DCF!K$10-DCF!K$5*MAX(BC219*DCF!K$10,0)-MAX(BC219-BB219,0)/Inputs!$B$10)*DCF!K$6</f>
        <v>4696.8138674268885</v>
      </c>
      <c r="CK219" s="15">
        <f ca="1">(BD219*DCF!L$10-DCF!L$5*MAX(BD219*DCF!L$10,0)-MAX(BD219-BC219,0)/Inputs!$B$10)*DCF!L$6</f>
        <v>5496.4509142447323</v>
      </c>
      <c r="CL219" s="15">
        <f ca="1">(BE219*DCF!M$10-DCF!M$5*MAX(BE219*DCF!M$10,0)-MAX(BE219-BD219,0)/Inputs!$B$10)*DCF!M$6</f>
        <v>6650.2399090449107</v>
      </c>
      <c r="CM219" s="15">
        <f ca="1">(BF219*DCF!C$28-DCF!C$5*MAX(BF219*DCF!C$28,0)-MAX(BF219-Inputs!$B$13,0)/Inputs!$B$17)*DCF!C$6</f>
        <v>3514.825508806894</v>
      </c>
      <c r="CN219" s="15">
        <f ca="1">(BG219*DCF!D$28-DCF!D$5*MAX(BG219*DCF!D$28,0)-MAX(BG219-BF219,0)/Inputs!$B$17)*DCF!D$6</f>
        <v>4095.281900808709</v>
      </c>
      <c r="CO219" s="15">
        <f ca="1">(BH219*DCF!E$28-DCF!E$5*MAX(BH219*DCF!E$28,0)-MAX(BH219-BG219,0)/Inputs!$B$17)*DCF!E$6</f>
        <v>5919.4147271245247</v>
      </c>
      <c r="CP219" s="15">
        <f ca="1">(BI219*DCF!F$28-DCF!F$5*MAX(BI219*DCF!F$28,0)-MAX(BI219-BH219,0)/Inputs!$B$17)*DCF!F$6</f>
        <v>7674.5010332869706</v>
      </c>
      <c r="CQ219" s="15">
        <f ca="1">(BJ219*DCF!G$28-DCF!G$5*MAX(BJ219*DCF!G$28,0)-MAX(BJ219-BI219,0)/Inputs!$B$17)*DCF!G$6</f>
        <v>9853.5292262246567</v>
      </c>
      <c r="CR219" s="15">
        <f ca="1">(BK219*DCF!H$28-DCF!H$5*MAX(BK219*DCF!H$28,0)-MAX(BK219-BJ219,0)/Inputs!$B$17)*DCF!H$6</f>
        <v>11293.190518061114</v>
      </c>
      <c r="CS219" s="15">
        <f ca="1">(BL219*DCF!I$28-DCF!I$5*MAX(BL219*DCF!I$28,0)-MAX(BL219-BK219,0)/Inputs!$B$17)*DCF!I$6</f>
        <v>13176.537182700473</v>
      </c>
      <c r="CT219" s="15">
        <f ca="1">(BM219*DCF!J$28-DCF!J$5*MAX(BM219*DCF!J$28,0)-MAX(BM219-BL219,0)/Inputs!$B$17)*DCF!J$6</f>
        <v>16380.422804164082</v>
      </c>
      <c r="CU219" s="15">
        <f ca="1">(BN219*DCF!K$28-DCF!K$5*MAX(BN219*DCF!K$28,0)-MAX(BN219-BM219,0)/Inputs!$B$17)*DCF!K$6</f>
        <v>19414.842795180939</v>
      </c>
      <c r="CV219" s="15">
        <f ca="1">(BO219*DCF!L$28-DCF!L$5*MAX(BO219*DCF!L$28,0)-MAX(BO219-BN219,0)/Inputs!$B$17)*DCF!L$6</f>
        <v>23805.18580213414</v>
      </c>
      <c r="CW219" s="15">
        <f ca="1">(BP219*DCF!M$28-DCF!M$5*MAX(BP219*DCF!M$28,0)-MAX(BP219-BO219,0)/Inputs!$B$17)*DCF!M$6</f>
        <v>28639.691264496367</v>
      </c>
      <c r="CX219" s="15">
        <f ca="1">(BQ219*DCF!C$46-DCF!C$5*MAX(BQ219*DCF!C$46,0)-MAX(BQ219-Inputs!$B$20,0)/Inputs!$B$24)*DCF!C$6</f>
        <v>-673.14957097468664</v>
      </c>
      <c r="CY219" s="15">
        <f ca="1">(BR219*DCF!D$46-DCF!D$5*MAX(BR219*DCF!D$46,0)-MAX(BR219-BQ219,0)/Inputs!$B$24)*DCF!D$6</f>
        <v>-1291.1315301565126</v>
      </c>
      <c r="CZ219" s="15">
        <f ca="1">(BS219*DCF!E$46-DCF!E$5*MAX(BS219*DCF!E$46,0)-MAX(BS219-BR219,0)/Inputs!$B$24)*DCF!E$6</f>
        <v>-809.98329782820724</v>
      </c>
      <c r="DA219" s="15">
        <f ca="1">(BT219*DCF!F$46-DCF!F$5*MAX(BT219*DCF!F$46,0)-MAX(BT219-BS219,0)/Inputs!$B$24)*DCF!F$6</f>
        <v>-704.35146346832323</v>
      </c>
      <c r="DB219" s="15">
        <f ca="1">(BU219*DCF!G$46-DCF!G$5*MAX(BU219*DCF!G$46,0)-MAX(BU219-BT219,0)/Inputs!$B$24)*DCF!G$6</f>
        <v>-1541.4718683768281</v>
      </c>
      <c r="DC219" s="15">
        <f ca="1">(BV219*DCF!H$46-DCF!H$5*MAX(BV219*DCF!H$46,0)-MAX(BV219-BU219,0)/Inputs!$B$24)*DCF!H$6</f>
        <v>-1070.1938908224747</v>
      </c>
      <c r="DD219" s="15">
        <f ca="1">(BW219*DCF!I$46-DCF!I$5*MAX(BW219*DCF!I$46,0)-MAX(BW219-BV219,0)/Inputs!$B$24)*DCF!I$6</f>
        <v>124.96562753332672</v>
      </c>
      <c r="DE219" s="15">
        <f ca="1">(BX219*DCF!J$46-DCF!J$5*MAX(BX219*DCF!J$46,0)-MAX(BX219-BW219,0)/Inputs!$B$24)*DCF!J$6</f>
        <v>-1144.2156228176636</v>
      </c>
      <c r="DF219" s="15">
        <f ca="1">(BY219*DCF!K$46-DCF!K$5*MAX(BY219*DCF!K$46,0)-MAX(BY219-BX219,0)/Inputs!$B$24)*DCF!K$6</f>
        <v>-1641.1808623976833</v>
      </c>
      <c r="DG219" s="15">
        <f ca="1">(BZ219*DCF!L$46-DCF!L$5*MAX(BZ219*DCF!L$46,0)-MAX(BZ219-BY219,0)/Inputs!$B$24)*DCF!L$6</f>
        <v>-235.19433956025887</v>
      </c>
      <c r="DH219" s="15">
        <f ca="1">(CA219*DCF!M$46-DCF!M$5*MAX(CA219*DCF!M$46,0)-MAX(CA219-BZ219,0)/Inputs!$B$24)*DCF!M$6</f>
        <v>97.866865513944362</v>
      </c>
      <c r="DI219" s="15">
        <f ca="1">SUM(CB219:CL219)+BE219*DCF!M$10*(1+Inputs!$B$30)*(1-Inputs!$B$33)*(1-Inputs!$B$30/Inputs!$B$31)/(Inputs!$B$29-Inputs!$B$30)*DCF!M$6</f>
        <v>202471.09180157876</v>
      </c>
      <c r="DJ219" s="15">
        <f ca="1">SUM(CM219:CW219)+BP219*DCF!M$28*(1+Inputs!$B$30)*(1-Inputs!$B$33)*(1-Inputs!$B$30/Inputs!$B$31)/(Inputs!$B$29-Inputs!$B$30)*DCF!M$6</f>
        <v>765494.89366243547</v>
      </c>
      <c r="DK219" s="15">
        <f ca="1">SUM(CX219:DH219)+CA219*DCF!M$46*(1+Inputs!$B$30)*(1-Inputs!$B$33)*(1-Inputs!$B$30/Inputs!$B$31)/(Inputs!$B$29-Inputs!$B$30)*DCF!M$6</f>
        <v>122446.89499718837</v>
      </c>
      <c r="DM219" s="15">
        <f ca="1">DI219+DJ219+DK219+Inputs!$B$34+Inputs!$B$36-Inputs!$B$35</f>
        <v>1167263.8804612027</v>
      </c>
    </row>
    <row r="220" spans="1:117" x14ac:dyDescent="0.75">
      <c r="A220" s="11">
        <v>207</v>
      </c>
      <c r="C220" s="23">
        <f t="shared" ca="1" si="140"/>
        <v>9.0304608099401662E-2</v>
      </c>
      <c r="D220" s="23">
        <f t="shared" ca="1" si="140"/>
        <v>0.33881878327155468</v>
      </c>
      <c r="E220" s="23">
        <f t="shared" ca="1" si="140"/>
        <v>0.59137149297063274</v>
      </c>
      <c r="F220" s="23">
        <f t="shared" ca="1" si="140"/>
        <v>0.8708776252570134</v>
      </c>
      <c r="G220" s="23">
        <f t="shared" ca="1" si="140"/>
        <v>-2.6061330239631753</v>
      </c>
      <c r="H220" s="23">
        <f t="shared" ca="1" si="140"/>
        <v>-1.2395879092972253</v>
      </c>
      <c r="I220" s="23">
        <f t="shared" ca="1" si="140"/>
        <v>-0.46866525091961742</v>
      </c>
      <c r="J220" s="23">
        <f t="shared" ca="1" si="140"/>
        <v>-4.9060056252248338E-2</v>
      </c>
      <c r="K220" s="23">
        <f t="shared" ca="1" si="140"/>
        <v>2.5534375684943971E-2</v>
      </c>
      <c r="L220" s="23">
        <f t="shared" ca="1" si="140"/>
        <v>-1.0735608461595845</v>
      </c>
      <c r="M220" s="23">
        <f t="shared" ca="1" si="140"/>
        <v>0.64568984512326444</v>
      </c>
      <c r="N220" s="23">
        <f ca="1">SQRT(Inputs!$B$38)*C220+SQRT(1-Inputs!$B$38)*_xlfn.NORM.S.INV(RAND())</f>
        <v>-0.80067637766817901</v>
      </c>
      <c r="O220" s="23">
        <f ca="1">SQRT(Inputs!$B$38)*D220+SQRT(1-Inputs!$B$38)*_xlfn.NORM.S.INV(RAND())</f>
        <v>-1.0453756654062309</v>
      </c>
      <c r="P220" s="23">
        <f ca="1">SQRT(Inputs!$B$38)*E220+SQRT(1-Inputs!$B$38)*_xlfn.NORM.S.INV(RAND())</f>
        <v>1.0322905261691497</v>
      </c>
      <c r="Q220" s="23">
        <f ca="1">SQRT(Inputs!$B$38)*F220+SQRT(1-Inputs!$B$38)*_xlfn.NORM.S.INV(RAND())</f>
        <v>1.5273052182614151</v>
      </c>
      <c r="R220" s="23">
        <f ca="1">SQRT(Inputs!$B$38)*G220+SQRT(1-Inputs!$B$38)*_xlfn.NORM.S.INV(RAND())</f>
        <v>-2.1109631195470371</v>
      </c>
      <c r="S220" s="23">
        <f ca="1">SQRT(Inputs!$B$38)*H220+SQRT(1-Inputs!$B$38)*_xlfn.NORM.S.INV(RAND())</f>
        <v>-1.850207412743933</v>
      </c>
      <c r="T220" s="23">
        <f ca="1">SQRT(Inputs!$B$38)*I220+SQRT(1-Inputs!$B$38)*_xlfn.NORM.S.INV(RAND())</f>
        <v>0.69612936592054742</v>
      </c>
      <c r="U220" s="23">
        <f ca="1">SQRT(Inputs!$B$38)*J220+SQRT(1-Inputs!$B$38)*_xlfn.NORM.S.INV(RAND())</f>
        <v>0.15936994863203052</v>
      </c>
      <c r="V220" s="23">
        <f ca="1">SQRT(Inputs!$B$38)*K220+SQRT(1-Inputs!$B$38)*_xlfn.NORM.S.INV(RAND())</f>
        <v>0.34826959176278788</v>
      </c>
      <c r="W220" s="23">
        <f ca="1">SQRT(Inputs!$B$38)*L220+SQRT(1-Inputs!$B$38)*_xlfn.NORM.S.INV(RAND())</f>
        <v>0.11627826973495825</v>
      </c>
      <c r="X220" s="23">
        <f ca="1">SQRT(Inputs!$B$38)*M220+SQRT(1-Inputs!$B$38)*_xlfn.NORM.S.INV(RAND())</f>
        <v>-0.53504840452825009</v>
      </c>
      <c r="Y220" s="23">
        <f ca="1">SQRT(Inputs!$B$38)*C220+SQRT(1-Inputs!$B$38)*_xlfn.NORM.S.INV(RAND())</f>
        <v>2.0160626239969472</v>
      </c>
      <c r="Z220" s="23">
        <f ca="1">SQRT(Inputs!$B$38)*D220+SQRT(1-Inputs!$B$38)*_xlfn.NORM.S.INV(RAND())</f>
        <v>1.0041802074519819</v>
      </c>
      <c r="AA220" s="23">
        <f ca="1">SQRT(Inputs!$B$38)*E220+SQRT(1-Inputs!$B$38)*_xlfn.NORM.S.INV(RAND())</f>
        <v>0.57811139421029778</v>
      </c>
      <c r="AB220" s="23">
        <f ca="1">SQRT(Inputs!$B$38)*F220+SQRT(1-Inputs!$B$38)*_xlfn.NORM.S.INV(RAND())</f>
        <v>0.24714127138677167</v>
      </c>
      <c r="AC220" s="23">
        <f ca="1">SQRT(Inputs!$B$38)*G220+SQRT(1-Inputs!$B$38)*_xlfn.NORM.S.INV(RAND())</f>
        <v>-1.0055713981992704</v>
      </c>
      <c r="AD220" s="23">
        <f ca="1">SQRT(Inputs!$B$38)*H220+SQRT(1-Inputs!$B$38)*_xlfn.NORM.S.INV(RAND())</f>
        <v>0.20423273370884443</v>
      </c>
      <c r="AE220" s="23">
        <f ca="1">SQRT(Inputs!$B$38)*I220+SQRT(1-Inputs!$B$38)*_xlfn.NORM.S.INV(RAND())</f>
        <v>-0.77237183717378732</v>
      </c>
      <c r="AF220" s="23">
        <f ca="1">SQRT(Inputs!$B$38)*J220+SQRT(1-Inputs!$B$38)*_xlfn.NORM.S.INV(RAND())</f>
        <v>-0.39620800336688744</v>
      </c>
      <c r="AG220" s="23">
        <f ca="1">SQRT(Inputs!$B$38)*K220+SQRT(1-Inputs!$B$38)*_xlfn.NORM.S.INV(RAND())</f>
        <v>-1.484275396727381</v>
      </c>
      <c r="AH220" s="23">
        <f ca="1">SQRT(Inputs!$B$38)*L220+SQRT(1-Inputs!$B$38)*_xlfn.NORM.S.INV(RAND())</f>
        <v>-4.5076399584724758E-2</v>
      </c>
      <c r="AI220" s="23">
        <f ca="1">SQRT(Inputs!$B$38)*M220+SQRT(1-Inputs!$B$38)*_xlfn.NORM.S.INV(RAND())</f>
        <v>0.29197594634785862</v>
      </c>
      <c r="AJ220" s="23">
        <f ca="1">SQRT(Inputs!$B$38)*C220+SQRT(1-Inputs!$B$38)*_xlfn.NORM.S.INV(RAND())</f>
        <v>0.46064242579547743</v>
      </c>
      <c r="AK220" s="23">
        <f ca="1">SQRT(Inputs!$B$38)*D220+SQRT(1-Inputs!$B$38)*_xlfn.NORM.S.INV(RAND())</f>
        <v>0.50845414033252534</v>
      </c>
      <c r="AL220" s="23">
        <f ca="1">SQRT(Inputs!$B$38)*E220+SQRT(1-Inputs!$B$38)*_xlfn.NORM.S.INV(RAND())</f>
        <v>0.93423231802291795</v>
      </c>
      <c r="AM220" s="23">
        <f ca="1">SQRT(Inputs!$B$38)*F220+SQRT(1-Inputs!$B$38)*_xlfn.NORM.S.INV(RAND())</f>
        <v>-0.50258644019333665</v>
      </c>
      <c r="AN220" s="23">
        <f ca="1">SQRT(Inputs!$B$38)*G220+SQRT(1-Inputs!$B$38)*_xlfn.NORM.S.INV(RAND())</f>
        <v>-0.10627758680495214</v>
      </c>
      <c r="AO220" s="23">
        <f ca="1">SQRT(Inputs!$B$38)*H220+SQRT(1-Inputs!$B$38)*_xlfn.NORM.S.INV(RAND())</f>
        <v>0.48848703246083003</v>
      </c>
      <c r="AP220" s="23">
        <f ca="1">SQRT(Inputs!$B$38)*I220+SQRT(1-Inputs!$B$38)*_xlfn.NORM.S.INV(RAND())</f>
        <v>-0.86545550890129186</v>
      </c>
      <c r="AQ220" s="23">
        <f ca="1">SQRT(Inputs!$B$38)*J220+SQRT(1-Inputs!$B$38)*_xlfn.NORM.S.INV(RAND())</f>
        <v>-0.63400061095842253</v>
      </c>
      <c r="AR220" s="23">
        <f ca="1">SQRT(Inputs!$B$38)*K220+SQRT(1-Inputs!$B$38)*_xlfn.NORM.S.INV(RAND())</f>
        <v>-6.0727292559440135E-2</v>
      </c>
      <c r="AS220" s="23">
        <f ca="1">SQRT(Inputs!$B$38)*L220+SQRT(1-Inputs!$B$38)*_xlfn.NORM.S.INV(RAND())</f>
        <v>-0.30153812159846466</v>
      </c>
      <c r="AT220" s="23">
        <f ca="1">SQRT(Inputs!$B$38)*M220+SQRT(1-Inputs!$B$38)*_xlfn.NORM.S.INV(RAND())</f>
        <v>1.4582908144257454</v>
      </c>
      <c r="AU220" s="15">
        <f ca="1">Inputs!$B$6*EXP($B$8-0.5*C$5^2+C$5*N220)</f>
        <v>4359.0284049504035</v>
      </c>
      <c r="AV220" s="15">
        <f t="shared" ca="1" si="110"/>
        <v>4550.0052729599101</v>
      </c>
      <c r="AW220" s="15">
        <f t="shared" ca="1" si="111"/>
        <v>6376.7627467957855</v>
      </c>
      <c r="AX220" s="15">
        <f t="shared" ca="1" si="112"/>
        <v>9422.111361451005</v>
      </c>
      <c r="AY220" s="15">
        <f t="shared" ca="1" si="113"/>
        <v>8998.8476638562624</v>
      </c>
      <c r="AZ220" s="15">
        <f t="shared" ca="1" si="114"/>
        <v>8977.1432313625519</v>
      </c>
      <c r="BA220" s="15">
        <f t="shared" ca="1" si="115"/>
        <v>11815.989482793715</v>
      </c>
      <c r="BB220" s="15">
        <f t="shared" ca="1" si="116"/>
        <v>14699.213349438076</v>
      </c>
      <c r="BC220" s="15">
        <f t="shared" ca="1" si="117"/>
        <v>18618.309551680763</v>
      </c>
      <c r="BD220" s="15">
        <f t="shared" ca="1" si="118"/>
        <v>23058.609745958693</v>
      </c>
      <c r="BE220" s="15">
        <f t="shared" ca="1" si="119"/>
        <v>26911.430497144007</v>
      </c>
      <c r="BF220" s="15">
        <f ca="1">Inputs!$B$13*EXP($B$9-0.5*C$6^2+C$6*Y220)</f>
        <v>20626.851771075068</v>
      </c>
      <c r="BG220" s="15">
        <f t="shared" ca="1" si="120"/>
        <v>30132.371204050709</v>
      </c>
      <c r="BH220" s="15">
        <f t="shared" ca="1" si="121"/>
        <v>40521.084093389538</v>
      </c>
      <c r="BI220" s="15">
        <f t="shared" ca="1" si="122"/>
        <v>51527.175993598285</v>
      </c>
      <c r="BJ220" s="15">
        <f t="shared" ca="1" si="123"/>
        <v>54645.367097851966</v>
      </c>
      <c r="BK220" s="15">
        <f t="shared" ca="1" si="124"/>
        <v>68957.786555944098</v>
      </c>
      <c r="BL220" s="15">
        <f t="shared" ca="1" si="125"/>
        <v>76638.324717636817</v>
      </c>
      <c r="BM220" s="15">
        <f t="shared" ca="1" si="126"/>
        <v>89680.534395345065</v>
      </c>
      <c r="BN220" s="15">
        <f t="shared" ca="1" si="127"/>
        <v>92323.310723105722</v>
      </c>
      <c r="BO220" s="15">
        <f t="shared" ca="1" si="128"/>
        <v>113000.67001051753</v>
      </c>
      <c r="BP220" s="15">
        <f t="shared" ca="1" si="129"/>
        <v>143760.42552574494</v>
      </c>
      <c r="BQ220" s="15">
        <f ca="1">Inputs!$B$20*EXP($B$10-0.5*C$7^2+C$7*AJ220)</f>
        <v>5050.843709935727</v>
      </c>
      <c r="BR220" s="15">
        <f t="shared" ca="1" si="130"/>
        <v>8054.3449476998558</v>
      </c>
      <c r="BS220" s="15">
        <f t="shared" ca="1" si="131"/>
        <v>14423.996240032238</v>
      </c>
      <c r="BT220" s="15">
        <f t="shared" ca="1" si="132"/>
        <v>17430.988074956014</v>
      </c>
      <c r="BU220" s="15">
        <f t="shared" ca="1" si="133"/>
        <v>23543.950700853195</v>
      </c>
      <c r="BV220" s="15">
        <f t="shared" ca="1" si="134"/>
        <v>36567.309929771924</v>
      </c>
      <c r="BW220" s="15">
        <f t="shared" ca="1" si="135"/>
        <v>42486.824588709344</v>
      </c>
      <c r="BX220" s="15">
        <f t="shared" ca="1" si="136"/>
        <v>52332.019417517746</v>
      </c>
      <c r="BY220" s="15">
        <f t="shared" ca="1" si="137"/>
        <v>72479.028146822267</v>
      </c>
      <c r="BZ220" s="15">
        <f t="shared" ca="1" si="138"/>
        <v>96214.200546947526</v>
      </c>
      <c r="CA220" s="15">
        <f t="shared" ca="1" si="139"/>
        <v>175131.59379144679</v>
      </c>
      <c r="CB220" s="15">
        <f ca="1">(AU220*DCF!C$10-DCF!C$5*MAX(AU220*DCF!C$10,0)-MAX(AU220-Inputs!$B$6,0)/Inputs!$B$10)*DCF!C$6</f>
        <v>1047.375305646214</v>
      </c>
      <c r="CC220" s="15">
        <f ca="1">(AV220*DCF!D$10-DCF!D$5*MAX(AV220*DCF!D$10,0)-MAX(AV220-AU220,0)/Inputs!$B$10)*DCF!D$6</f>
        <v>1062.4682489656757</v>
      </c>
      <c r="CD220" s="15">
        <f ca="1">(AW220*DCF!E$10-DCF!E$5*MAX(AW220*DCF!E$10,0)-MAX(AW220-AV220,0)/Inputs!$B$10)*DCF!E$6</f>
        <v>1060.831576516551</v>
      </c>
      <c r="CE220" s="15">
        <f ca="1">(AX220*DCF!F$10-DCF!F$5*MAX(AX220*DCF!F$10,0)-MAX(AX220-AW220,0)/Inputs!$B$10)*DCF!F$6</f>
        <v>1423.170350681319</v>
      </c>
      <c r="CF220" s="15">
        <f ca="1">(AY220*DCF!G$10-DCF!G$5*MAX(AY220*DCF!G$10,0)-MAX(AY220-AX220,0)/Inputs!$B$10)*DCF!G$6</f>
        <v>1854.1212091792913</v>
      </c>
      <c r="CG220" s="15">
        <f ca="1">(AZ220*DCF!H$10-DCF!H$5*MAX(AZ220*DCF!H$10,0)-MAX(AZ220-AY220,0)/Inputs!$B$10)*DCF!H$6</f>
        <v>1742.9187975117572</v>
      </c>
      <c r="CH220" s="15">
        <f ca="1">(BA220*DCF!I$10-DCF!I$5*MAX(BA220*DCF!I$10,0)-MAX(BA220-AZ220,0)/Inputs!$B$10)*DCF!I$6</f>
        <v>1692.6799804802458</v>
      </c>
      <c r="CI220" s="15">
        <f ca="1">(BB220*DCF!J$10-DCF!J$5*MAX(BB220*DCF!J$10,0)-MAX(BB220-BA220,0)/Inputs!$B$10)*DCF!J$6</f>
        <v>2085.514052431955</v>
      </c>
      <c r="CJ220" s="15">
        <f ca="1">(BC220*DCF!K$10-DCF!K$5*MAX(BC220*DCF!K$10,0)-MAX(BC220-BB220,0)/Inputs!$B$10)*DCF!K$6</f>
        <v>2448.6350173407955</v>
      </c>
      <c r="CK220" s="15">
        <f ca="1">(BD220*DCF!L$10-DCF!L$5*MAX(BD220*DCF!L$10,0)-MAX(BD220-BC220,0)/Inputs!$B$10)*DCF!L$6</f>
        <v>2903.4741216120206</v>
      </c>
      <c r="CL220" s="15">
        <f ca="1">(BE220*DCF!M$10-DCF!M$5*MAX(BE220*DCF!M$10,0)-MAX(BE220-BD220,0)/Inputs!$B$10)*DCF!M$6</f>
        <v>3337.2903110804705</v>
      </c>
      <c r="CM220" s="15">
        <f ca="1">(BF220*DCF!C$28-DCF!C$5*MAX(BF220*DCF!C$28,0)-MAX(BF220-Inputs!$B$13,0)/Inputs!$B$17)*DCF!C$6</f>
        <v>4161.2649283202327</v>
      </c>
      <c r="CN220" s="15">
        <f ca="1">(BG220*DCF!D$28-DCF!D$5*MAX(BG220*DCF!D$28,0)-MAX(BG220-BF220,0)/Inputs!$B$17)*DCF!D$6</f>
        <v>6846.7151673507806</v>
      </c>
      <c r="CO220" s="15">
        <f ca="1">(BH220*DCF!E$28-DCF!E$5*MAX(BH220*DCF!E$28,0)-MAX(BH220-BG220,0)/Inputs!$B$17)*DCF!E$6</f>
        <v>9428.8202395224889</v>
      </c>
      <c r="CP220" s="15">
        <f ca="1">(BI220*DCF!F$28-DCF!F$5*MAX(BI220*DCF!F$28,0)-MAX(BI220-BH220,0)/Inputs!$B$17)*DCF!F$6</f>
        <v>11984.438017019169</v>
      </c>
      <c r="CQ220" s="15">
        <f ca="1">(BJ220*DCF!G$28-DCF!G$5*MAX(BJ220*DCF!G$28,0)-MAX(BJ220-BI220,0)/Inputs!$B$17)*DCF!G$6</f>
        <v>13653.706146974573</v>
      </c>
      <c r="CR220" s="15">
        <f ca="1">(BK220*DCF!H$28-DCF!H$5*MAX(BK220*DCF!H$28,0)-MAX(BK220-BJ220,0)/Inputs!$B$17)*DCF!H$6</f>
        <v>14830.273081323787</v>
      </c>
      <c r="CS220" s="15">
        <f ca="1">(BL220*DCF!I$28-DCF!I$5*MAX(BL220*DCF!I$28,0)-MAX(BL220-BK220,0)/Inputs!$B$17)*DCF!I$6</f>
        <v>16919.342125240622</v>
      </c>
      <c r="CT220" s="15">
        <f ca="1">(BM220*DCF!J$28-DCF!J$5*MAX(BM220*DCF!J$28,0)-MAX(BM220-BL220,0)/Inputs!$B$17)*DCF!J$6</f>
        <v>18276.913663714207</v>
      </c>
      <c r="CU220" s="15">
        <f ca="1">(BN220*DCF!K$28-DCF!K$5*MAX(BN220*DCF!K$28,0)-MAX(BN220-BM220,0)/Inputs!$B$17)*DCF!K$6</f>
        <v>19173.430340999403</v>
      </c>
      <c r="CV220" s="15">
        <f ca="1">(BO220*DCF!L$28-DCF!L$5*MAX(BO220*DCF!L$28,0)-MAX(BO220-BN220,0)/Inputs!$B$17)*DCF!L$6</f>
        <v>20206.327854305182</v>
      </c>
      <c r="CW220" s="15">
        <f ca="1">(BP220*DCF!M$28-DCF!M$5*MAX(BP220*DCF!M$28,0)-MAX(BP220-BO220,0)/Inputs!$B$17)*DCF!M$6</f>
        <v>23833.348482208734</v>
      </c>
      <c r="CX220" s="15">
        <f ca="1">(BQ220*DCF!C$46-DCF!C$5*MAX(BQ220*DCF!C$46,0)-MAX(BQ220-Inputs!$B$20,0)/Inputs!$B$24)*DCF!C$6</f>
        <v>-2020.9078821725591</v>
      </c>
      <c r="CY220" s="15">
        <f ca="1">(BR220*DCF!D$46-DCF!D$5*MAX(BR220*DCF!D$46,0)-MAX(BR220-BQ220,0)/Inputs!$B$24)*DCF!D$6</f>
        <v>-2656.2578996502498</v>
      </c>
      <c r="CZ220" s="15">
        <f ca="1">(BS220*DCF!E$46-DCF!E$5*MAX(BS220*DCF!E$46,0)-MAX(BS220-BR220,0)/Inputs!$B$24)*DCF!E$6</f>
        <v>-4216.4038551563699</v>
      </c>
      <c r="DA220" s="15">
        <f ca="1">(BT220*DCF!F$46-DCF!F$5*MAX(BT220*DCF!F$46,0)-MAX(BT220-BS220,0)/Inputs!$B$24)*DCF!F$6</f>
        <v>-2364.3755440907853</v>
      </c>
      <c r="DB220" s="15">
        <f ca="1">(BU220*DCF!G$46-DCF!G$5*MAX(BU220*DCF!G$46,0)-MAX(BU220-BT220,0)/Inputs!$B$24)*DCF!G$6</f>
        <v>-2848.2518343675797</v>
      </c>
      <c r="DC220" s="15">
        <f ca="1">(BV220*DCF!H$46-DCF!H$5*MAX(BV220*DCF!H$46,0)-MAX(BV220-BU220,0)/Inputs!$B$24)*DCF!H$6</f>
        <v>-4046.9290849405975</v>
      </c>
      <c r="DD220" s="15">
        <f ca="1">(BW220*DCF!I$46-DCF!I$5*MAX(BW220*DCF!I$46,0)-MAX(BW220-BV220,0)/Inputs!$B$24)*DCF!I$6</f>
        <v>-718.01397834965064</v>
      </c>
      <c r="DE220" s="15">
        <f ca="1">(BX220*DCF!J$46-DCF!J$5*MAX(BX220*DCF!J$46,0)-MAX(BX220-BW220,0)/Inputs!$B$24)*DCF!J$6</f>
        <v>-415.60136418684499</v>
      </c>
      <c r="DF220" s="15">
        <f ca="1">(BY220*DCF!K$46-DCF!K$5*MAX(BY220*DCF!K$46,0)-MAX(BY220-BX220,0)/Inputs!$B$24)*DCF!K$6</f>
        <v>-795.23672678333548</v>
      </c>
      <c r="DG220" s="15">
        <f ca="1">(BZ220*DCF!L$46-DCF!L$5*MAX(BZ220*DCF!L$46,0)-MAX(BZ220-BY220,0)/Inputs!$B$24)*DCF!L$6</f>
        <v>1279.4947270079656</v>
      </c>
      <c r="DH220" s="15">
        <f ca="1">(CA220*DCF!M$46-DCF!M$5*MAX(CA220*DCF!M$46,0)-MAX(CA220-BZ220,0)/Inputs!$B$24)*DCF!M$6</f>
        <v>-2768.5407651505798</v>
      </c>
      <c r="DI220" s="15">
        <f ca="1">SUM(CB220:CL220)+BE220*DCF!M$10*(1+Inputs!$B$30)*(1-Inputs!$B$33)*(1-Inputs!$B$30/Inputs!$B$31)/(Inputs!$B$29-Inputs!$B$30)*DCF!M$6</f>
        <v>95553.345911825323</v>
      </c>
      <c r="DJ220" s="15">
        <f ca="1">SUM(CM220:CW220)+BP220*DCF!M$28*(1+Inputs!$B$30)*(1-Inputs!$B$33)*(1-Inputs!$B$30/Inputs!$B$31)/(Inputs!$B$29-Inputs!$B$30)*DCF!M$6</f>
        <v>692764.13374427427</v>
      </c>
      <c r="DK220" s="15">
        <f ca="1">SUM(CX220:DH220)+CA220*DCF!M$46*(1+Inputs!$B$30)*(1-Inputs!$B$33)*(1-Inputs!$B$30/Inputs!$B$31)/(Inputs!$B$29-Inputs!$B$30)*DCF!M$6</f>
        <v>249203.16545725593</v>
      </c>
      <c r="DM220" s="15">
        <f ca="1">DI220+DJ220+DK220+Inputs!$B$34+Inputs!$B$36-Inputs!$B$35</f>
        <v>1114371.6451133555</v>
      </c>
    </row>
    <row r="221" spans="1:117" x14ac:dyDescent="0.75">
      <c r="A221" s="11">
        <v>208</v>
      </c>
      <c r="C221" s="23">
        <f t="shared" ca="1" si="140"/>
        <v>-1.0211041070669749</v>
      </c>
      <c r="D221" s="23">
        <f t="shared" ca="1" si="140"/>
        <v>-1.619060123092618</v>
      </c>
      <c r="E221" s="23">
        <f t="shared" ca="1" si="140"/>
        <v>7.9743561367728505E-2</v>
      </c>
      <c r="F221" s="23">
        <f t="shared" ca="1" si="140"/>
        <v>-0.41298404009206868</v>
      </c>
      <c r="G221" s="23">
        <f t="shared" ca="1" si="140"/>
        <v>-0.76725206653289491</v>
      </c>
      <c r="H221" s="23">
        <f t="shared" ca="1" si="140"/>
        <v>9.2796845621701526E-2</v>
      </c>
      <c r="I221" s="23">
        <f t="shared" ca="1" si="140"/>
        <v>1.3696660625934609</v>
      </c>
      <c r="J221" s="23">
        <f t="shared" ca="1" si="140"/>
        <v>-0.3149830502409931</v>
      </c>
      <c r="K221" s="23">
        <f t="shared" ca="1" si="140"/>
        <v>1.5560337495876713</v>
      </c>
      <c r="L221" s="23">
        <f t="shared" ca="1" si="140"/>
        <v>-0.82023355681705878</v>
      </c>
      <c r="M221" s="23">
        <f t="shared" ca="1" si="140"/>
        <v>0.59627959284669074</v>
      </c>
      <c r="N221" s="23">
        <f ca="1">SQRT(Inputs!$B$38)*C221+SQRT(1-Inputs!$B$38)*_xlfn.NORM.S.INV(RAND())</f>
        <v>-0.51709163704321404</v>
      </c>
      <c r="O221" s="23">
        <f ca="1">SQRT(Inputs!$B$38)*D221+SQRT(1-Inputs!$B$38)*_xlfn.NORM.S.INV(RAND())</f>
        <v>-1.7297316550094672</v>
      </c>
      <c r="P221" s="23">
        <f ca="1">SQRT(Inputs!$B$38)*E221+SQRT(1-Inputs!$B$38)*_xlfn.NORM.S.INV(RAND())</f>
        <v>-0.46277623201973583</v>
      </c>
      <c r="Q221" s="23">
        <f ca="1">SQRT(Inputs!$B$38)*F221+SQRT(1-Inputs!$B$38)*_xlfn.NORM.S.INV(RAND())</f>
        <v>1.343830681784062</v>
      </c>
      <c r="R221" s="23">
        <f ca="1">SQRT(Inputs!$B$38)*G221+SQRT(1-Inputs!$B$38)*_xlfn.NORM.S.INV(RAND())</f>
        <v>7.4314940741324276E-2</v>
      </c>
      <c r="S221" s="23">
        <f ca="1">SQRT(Inputs!$B$38)*H221+SQRT(1-Inputs!$B$38)*_xlfn.NORM.S.INV(RAND())</f>
        <v>-0.18892717839072889</v>
      </c>
      <c r="T221" s="23">
        <f ca="1">SQRT(Inputs!$B$38)*I221+SQRT(1-Inputs!$B$38)*_xlfn.NORM.S.INV(RAND())</f>
        <v>0.93250229887619063</v>
      </c>
      <c r="U221" s="23">
        <f ca="1">SQRT(Inputs!$B$38)*J221+SQRT(1-Inputs!$B$38)*_xlfn.NORM.S.INV(RAND())</f>
        <v>-0.37380272149770494</v>
      </c>
      <c r="V221" s="23">
        <f ca="1">SQRT(Inputs!$B$38)*K221+SQRT(1-Inputs!$B$38)*_xlfn.NORM.S.INV(RAND())</f>
        <v>1.5419718896356487</v>
      </c>
      <c r="W221" s="23">
        <f ca="1">SQRT(Inputs!$B$38)*L221+SQRT(1-Inputs!$B$38)*_xlfn.NORM.S.INV(RAND())</f>
        <v>0.83700109645591048</v>
      </c>
      <c r="X221" s="23">
        <f ca="1">SQRT(Inputs!$B$38)*M221+SQRT(1-Inputs!$B$38)*_xlfn.NORM.S.INV(RAND())</f>
        <v>0.4856956512787387</v>
      </c>
      <c r="Y221" s="23">
        <f ca="1">SQRT(Inputs!$B$38)*C221+SQRT(1-Inputs!$B$38)*_xlfn.NORM.S.INV(RAND())</f>
        <v>0.78907583007191118</v>
      </c>
      <c r="Z221" s="23">
        <f ca="1">SQRT(Inputs!$B$38)*D221+SQRT(1-Inputs!$B$38)*_xlfn.NORM.S.INV(RAND())</f>
        <v>-0.72548841034274569</v>
      </c>
      <c r="AA221" s="23">
        <f ca="1">SQRT(Inputs!$B$38)*E221+SQRT(1-Inputs!$B$38)*_xlfn.NORM.S.INV(RAND())</f>
        <v>-0.22434517161929646</v>
      </c>
      <c r="AB221" s="23">
        <f ca="1">SQRT(Inputs!$B$38)*F221+SQRT(1-Inputs!$B$38)*_xlfn.NORM.S.INV(RAND())</f>
        <v>9.8400897517881725E-2</v>
      </c>
      <c r="AC221" s="23">
        <f ca="1">SQRT(Inputs!$B$38)*G221+SQRT(1-Inputs!$B$38)*_xlfn.NORM.S.INV(RAND())</f>
        <v>-0.12578147378264193</v>
      </c>
      <c r="AD221" s="23">
        <f ca="1">SQRT(Inputs!$B$38)*H221+SQRT(1-Inputs!$B$38)*_xlfn.NORM.S.INV(RAND())</f>
        <v>-0.19012406115288347</v>
      </c>
      <c r="AE221" s="23">
        <f ca="1">SQRT(Inputs!$B$38)*I221+SQRT(1-Inputs!$B$38)*_xlfn.NORM.S.INV(RAND())</f>
        <v>1.4988143344540648</v>
      </c>
      <c r="AF221" s="23">
        <f ca="1">SQRT(Inputs!$B$38)*J221+SQRT(1-Inputs!$B$38)*_xlfn.NORM.S.INV(RAND())</f>
        <v>-0.32446817369159536</v>
      </c>
      <c r="AG221" s="23">
        <f ca="1">SQRT(Inputs!$B$38)*K221+SQRT(1-Inputs!$B$38)*_xlfn.NORM.S.INV(RAND())</f>
        <v>1.2740336494848241</v>
      </c>
      <c r="AH221" s="23">
        <f ca="1">SQRT(Inputs!$B$38)*L221+SQRT(1-Inputs!$B$38)*_xlfn.NORM.S.INV(RAND())</f>
        <v>-0.16972944873369505</v>
      </c>
      <c r="AI221" s="23">
        <f ca="1">SQRT(Inputs!$B$38)*M221+SQRT(1-Inputs!$B$38)*_xlfn.NORM.S.INV(RAND())</f>
        <v>1.3637753128206218</v>
      </c>
      <c r="AJ221" s="23">
        <f ca="1">SQRT(Inputs!$B$38)*C221+SQRT(1-Inputs!$B$38)*_xlfn.NORM.S.INV(RAND())</f>
        <v>4.7575138679860629E-2</v>
      </c>
      <c r="AK221" s="23">
        <f ca="1">SQRT(Inputs!$B$38)*D221+SQRT(1-Inputs!$B$38)*_xlfn.NORM.S.INV(RAND())</f>
        <v>-0.91109178872874552</v>
      </c>
      <c r="AL221" s="23">
        <f ca="1">SQRT(Inputs!$B$38)*E221+SQRT(1-Inputs!$B$38)*_xlfn.NORM.S.INV(RAND())</f>
        <v>0.59359540728473348</v>
      </c>
      <c r="AM221" s="23">
        <f ca="1">SQRT(Inputs!$B$38)*F221+SQRT(1-Inputs!$B$38)*_xlfn.NORM.S.INV(RAND())</f>
        <v>-0.83849868186317278</v>
      </c>
      <c r="AN221" s="23">
        <f ca="1">SQRT(Inputs!$B$38)*G221+SQRT(1-Inputs!$B$38)*_xlfn.NORM.S.INV(RAND())</f>
        <v>0.58833630967418826</v>
      </c>
      <c r="AO221" s="23">
        <f ca="1">SQRT(Inputs!$B$38)*H221+SQRT(1-Inputs!$B$38)*_xlfn.NORM.S.INV(RAND())</f>
        <v>1.4914598105489691</v>
      </c>
      <c r="AP221" s="23">
        <f ca="1">SQRT(Inputs!$B$38)*I221+SQRT(1-Inputs!$B$38)*_xlfn.NORM.S.INV(RAND())</f>
        <v>0.16744269571769999</v>
      </c>
      <c r="AQ221" s="23">
        <f ca="1">SQRT(Inputs!$B$38)*J221+SQRT(1-Inputs!$B$38)*_xlfn.NORM.S.INV(RAND())</f>
        <v>-1.6469784035500064</v>
      </c>
      <c r="AR221" s="23">
        <f ca="1">SQRT(Inputs!$B$38)*K221+SQRT(1-Inputs!$B$38)*_xlfn.NORM.S.INV(RAND())</f>
        <v>1.8850005481367766</v>
      </c>
      <c r="AS221" s="23">
        <f ca="1">SQRT(Inputs!$B$38)*L221+SQRT(1-Inputs!$B$38)*_xlfn.NORM.S.INV(RAND())</f>
        <v>-0.25537758264432442</v>
      </c>
      <c r="AT221" s="23">
        <f ca="1">SQRT(Inputs!$B$38)*M221+SQRT(1-Inputs!$B$38)*_xlfn.NORM.S.INV(RAND())</f>
        <v>-0.26979684296826945</v>
      </c>
      <c r="AU221" s="15">
        <f ca="1">Inputs!$B$6*EXP($B$8-0.5*C$5^2+C$5*N221)</f>
        <v>4563.7923048538387</v>
      </c>
      <c r="AV221" s="15">
        <f t="shared" ca="1" si="110"/>
        <v>4307.7291801557121</v>
      </c>
      <c r="AW221" s="15">
        <f t="shared" ca="1" si="111"/>
        <v>4934.6745291345333</v>
      </c>
      <c r="AX221" s="15">
        <f t="shared" ca="1" si="112"/>
        <v>7126.0946631850538</v>
      </c>
      <c r="AY221" s="15">
        <f t="shared" ca="1" si="113"/>
        <v>8784.728494274832</v>
      </c>
      <c r="AZ221" s="15">
        <f t="shared" ca="1" si="114"/>
        <v>10522.746081720017</v>
      </c>
      <c r="BA221" s="15">
        <f t="shared" ca="1" si="115"/>
        <v>14197.272605979229</v>
      </c>
      <c r="BB221" s="15">
        <f t="shared" ca="1" si="116"/>
        <v>16742.858607242248</v>
      </c>
      <c r="BC221" s="15">
        <f t="shared" ca="1" si="117"/>
        <v>23796.803572266548</v>
      </c>
      <c r="BD221" s="15">
        <f t="shared" ca="1" si="118"/>
        <v>31527.392160086496</v>
      </c>
      <c r="BE221" s="15">
        <f t="shared" ca="1" si="119"/>
        <v>40380.150854786858</v>
      </c>
      <c r="BF221" s="15">
        <f ca="1">Inputs!$B$13*EXP($B$9-0.5*C$6^2+C$6*Y221)</f>
        <v>16173.05220464454</v>
      </c>
      <c r="BG221" s="15">
        <f t="shared" ca="1" si="120"/>
        <v>17292.175287405444</v>
      </c>
      <c r="BH221" s="15">
        <f t="shared" ca="1" si="121"/>
        <v>20356.151096123122</v>
      </c>
      <c r="BI221" s="15">
        <f t="shared" ca="1" si="122"/>
        <v>25299.281981662567</v>
      </c>
      <c r="BJ221" s="15">
        <f t="shared" ca="1" si="123"/>
        <v>30458.005986430719</v>
      </c>
      <c r="BK221" s="15">
        <f t="shared" ca="1" si="124"/>
        <v>36426.259732497383</v>
      </c>
      <c r="BL221" s="15">
        <f t="shared" ca="1" si="125"/>
        <v>54337.761707848513</v>
      </c>
      <c r="BM221" s="15">
        <f t="shared" ca="1" si="126"/>
        <v>64154.096141260452</v>
      </c>
      <c r="BN221" s="15">
        <f t="shared" ca="1" si="127"/>
        <v>91916.009724024436</v>
      </c>
      <c r="BO221" s="15">
        <f t="shared" ca="1" si="128"/>
        <v>110883.77793803648</v>
      </c>
      <c r="BP221" s="15">
        <f t="shared" ca="1" si="129"/>
        <v>159280.69909901646</v>
      </c>
      <c r="BQ221" s="15">
        <f ca="1">Inputs!$B$20*EXP($B$10-0.5*C$7^2+C$7*AJ221)</f>
        <v>4362.5095855045756</v>
      </c>
      <c r="BR221" s="15">
        <f t="shared" ca="1" si="130"/>
        <v>4432.1485326027832</v>
      </c>
      <c r="BS221" s="15">
        <f t="shared" ca="1" si="131"/>
        <v>7197.5024595195173</v>
      </c>
      <c r="BT221" s="15">
        <f t="shared" ca="1" si="132"/>
        <v>7964.3058931735186</v>
      </c>
      <c r="BU221" s="15">
        <f t="shared" ca="1" si="133"/>
        <v>12726.224597316354</v>
      </c>
      <c r="BV221" s="15">
        <f t="shared" ca="1" si="134"/>
        <v>24777.075777984919</v>
      </c>
      <c r="BW221" s="15">
        <f t="shared" ca="1" si="135"/>
        <v>35822.290206934078</v>
      </c>
      <c r="BX221" s="15">
        <f t="shared" ca="1" si="136"/>
        <v>36014.040685596548</v>
      </c>
      <c r="BY221" s="15">
        <f t="shared" ca="1" si="137"/>
        <v>72375.19014872807</v>
      </c>
      <c r="BZ221" s="15">
        <f t="shared" ca="1" si="138"/>
        <v>96895.118402390508</v>
      </c>
      <c r="CA221" s="15">
        <f t="shared" ca="1" si="139"/>
        <v>129736.7364585207</v>
      </c>
      <c r="CB221" s="15">
        <f ca="1">(AU221*DCF!C$10-DCF!C$5*MAX(AU221*DCF!C$10,0)-MAX(AU221-Inputs!$B$6,0)/Inputs!$B$10)*DCF!C$6</f>
        <v>1045.9153025426165</v>
      </c>
      <c r="CC221" s="15">
        <f ca="1">(AV221*DCF!D$10-DCF!D$5*MAX(AV221*DCF!D$10,0)-MAX(AV221-AU221,0)/Inputs!$B$10)*DCF!D$6</f>
        <v>1049.9798037557168</v>
      </c>
      <c r="CD221" s="15">
        <f ca="1">(AW221*DCF!E$10-DCF!E$5*MAX(AW221*DCF!E$10,0)-MAX(AW221-AV221,0)/Inputs!$B$10)*DCF!E$6</f>
        <v>998.12373992138907</v>
      </c>
      <c r="CE221" s="15">
        <f ca="1">(AX221*DCF!F$10-DCF!F$5*MAX(AX221*DCF!F$10,0)-MAX(AX221-AW221,0)/Inputs!$B$10)*DCF!F$6</f>
        <v>1099.6349100169869</v>
      </c>
      <c r="CF221" s="15">
        <f ca="1">(AY221*DCF!G$10-DCF!G$5*MAX(AY221*DCF!G$10,0)-MAX(AY221-AX221,0)/Inputs!$B$10)*DCF!G$6</f>
        <v>1491.1860421069437</v>
      </c>
      <c r="CG221" s="15">
        <f ca="1">(AZ221*DCF!H$10-DCF!H$5*MAX(AZ221*DCF!H$10,0)-MAX(AZ221-AY221,0)/Inputs!$B$10)*DCF!H$6</f>
        <v>1734.3825188055832</v>
      </c>
      <c r="CH221" s="15">
        <f ca="1">(BA221*DCF!I$10-DCF!I$5*MAX(BA221*DCF!I$10,0)-MAX(BA221-AZ221,0)/Inputs!$B$10)*DCF!I$6</f>
        <v>1990.5726932796174</v>
      </c>
      <c r="CI221" s="15">
        <f ca="1">(BB221*DCF!J$10-DCF!J$5*MAX(BB221*DCF!J$10,0)-MAX(BB221-BA221,0)/Inputs!$B$10)*DCF!J$6</f>
        <v>2487.3717752641396</v>
      </c>
      <c r="CJ221" s="15">
        <f ca="1">(BC221*DCF!K$10-DCF!K$5*MAX(BC221*DCF!K$10,0)-MAX(BC221-BB221,0)/Inputs!$B$10)*DCF!K$6</f>
        <v>2843.4582819386465</v>
      </c>
      <c r="CK221" s="15">
        <f ca="1">(BD221*DCF!L$10-DCF!L$5*MAX(BD221*DCF!L$10,0)-MAX(BD221-BC221,0)/Inputs!$B$10)*DCF!L$6</f>
        <v>3755.2399880529861</v>
      </c>
      <c r="CL221" s="15">
        <f ca="1">(BE221*DCF!M$10-DCF!M$5*MAX(BE221*DCF!M$10,0)-MAX(BE221-BD221,0)/Inputs!$B$10)*DCF!M$6</f>
        <v>4640.6049473743624</v>
      </c>
      <c r="CM221" s="15">
        <f ca="1">(BF221*DCF!C$28-DCF!C$5*MAX(BF221*DCF!C$28,0)-MAX(BF221-Inputs!$B$13,0)/Inputs!$B$17)*DCF!C$6</f>
        <v>3830.5856331202108</v>
      </c>
      <c r="CN221" s="15">
        <f ca="1">(BG221*DCF!D$28-DCF!D$5*MAX(BG221*DCF!D$28,0)-MAX(BG221-BF221,0)/Inputs!$B$17)*DCF!D$6</f>
        <v>4854.184180668206</v>
      </c>
      <c r="CO221" s="15">
        <f ca="1">(BH221*DCF!E$28-DCF!E$5*MAX(BH221*DCF!E$28,0)-MAX(BH221-BG221,0)/Inputs!$B$17)*DCF!E$6</f>
        <v>5161.3570041369367</v>
      </c>
      <c r="CP221" s="15">
        <f ca="1">(BI221*DCF!F$28-DCF!F$5*MAX(BI221*DCF!F$28,0)-MAX(BI221-BH221,0)/Inputs!$B$17)*DCF!F$6</f>
        <v>5968.1135432576511</v>
      </c>
      <c r="CQ221" s="15">
        <f ca="1">(BJ221*DCF!G$28-DCF!G$5*MAX(BJ221*DCF!G$28,0)-MAX(BJ221-BI221,0)/Inputs!$B$17)*DCF!G$6</f>
        <v>7034.9143217735464</v>
      </c>
      <c r="CR221" s="15">
        <f ca="1">(BK221*DCF!H$28-DCF!H$5*MAX(BK221*DCF!H$28,0)-MAX(BK221-BJ221,0)/Inputs!$B$17)*DCF!H$6</f>
        <v>8081.3167711226679</v>
      </c>
      <c r="CS221" s="15">
        <f ca="1">(BL221*DCF!I$28-DCF!I$5*MAX(BL221*DCF!I$28,0)-MAX(BL221-BK221,0)/Inputs!$B$17)*DCF!I$6</f>
        <v>10206.840044245455</v>
      </c>
      <c r="CT221" s="15">
        <f ca="1">(BM221*DCF!J$28-DCF!J$5*MAX(BM221*DCF!J$28,0)-MAX(BM221-BL221,0)/Inputs!$B$17)*DCF!J$6</f>
        <v>13010.123525218249</v>
      </c>
      <c r="CU221" s="15">
        <f ca="1">(BN221*DCF!K$28-DCF!K$5*MAX(BN221*DCF!K$28,0)-MAX(BN221-BM221,0)/Inputs!$B$17)*DCF!K$6</f>
        <v>16010.655471049089</v>
      </c>
      <c r="CV221" s="15">
        <f ca="1">(BO221*DCF!L$28-DCF!L$5*MAX(BO221*DCF!L$28,0)-MAX(BO221-BN221,0)/Inputs!$B$17)*DCF!L$6</f>
        <v>19977.406533221758</v>
      </c>
      <c r="CW221" s="15">
        <f ca="1">(BP221*DCF!M$28-DCF!M$5*MAX(BP221*DCF!M$28,0)-MAX(BP221-BO221,0)/Inputs!$B$17)*DCF!M$6</f>
        <v>24909.917535168559</v>
      </c>
      <c r="CX221" s="15">
        <f ca="1">(BQ221*DCF!C$46-DCF!C$5*MAX(BQ221*DCF!C$46,0)-MAX(BQ221-Inputs!$B$20,0)/Inputs!$B$24)*DCF!C$6</f>
        <v>-1544.0020222895444</v>
      </c>
      <c r="CY221" s="15">
        <f ca="1">(BR221*DCF!D$46-DCF!D$5*MAX(BR221*DCF!D$46,0)-MAX(BR221-BQ221,0)/Inputs!$B$24)*DCF!D$6</f>
        <v>-786.17875614647085</v>
      </c>
      <c r="CZ221" s="15">
        <f ca="1">(BS221*DCF!E$46-DCF!E$5*MAX(BS221*DCF!E$46,0)-MAX(BS221-BR221,0)/Inputs!$B$24)*DCF!E$6</f>
        <v>-1941.1435866312665</v>
      </c>
      <c r="DA221" s="15">
        <f ca="1">(BT221*DCF!F$46-DCF!F$5*MAX(BT221*DCF!F$46,0)-MAX(BT221-BS221,0)/Inputs!$B$24)*DCF!F$6</f>
        <v>-859.22848002300782</v>
      </c>
      <c r="DB221" s="15">
        <f ca="1">(BU221*DCF!G$46-DCF!G$5*MAX(BU221*DCF!G$46,0)-MAX(BU221-BT221,0)/Inputs!$B$24)*DCF!G$6</f>
        <v>-2029.900419552047</v>
      </c>
      <c r="DC221" s="15">
        <f ca="1">(BV221*DCF!H$46-DCF!H$5*MAX(BV221*DCF!H$46,0)-MAX(BV221-BU221,0)/Inputs!$B$24)*DCF!H$6</f>
        <v>-3744.7281676025318</v>
      </c>
      <c r="DD221" s="15">
        <f ca="1">(BW221*DCF!I$46-DCF!I$5*MAX(BW221*DCF!I$46,0)-MAX(BW221-BV221,0)/Inputs!$B$24)*DCF!I$6</f>
        <v>-2343.3240963695584</v>
      </c>
      <c r="DE221" s="15">
        <f ca="1">(BX221*DCF!J$46-DCF!J$5*MAX(BX221*DCF!J$46,0)-MAX(BX221-BW221,0)/Inputs!$B$24)*DCF!J$6</f>
        <v>1459.8402925942321</v>
      </c>
      <c r="DF221" s="15">
        <f ca="1">(BY221*DCF!K$46-DCF!K$5*MAX(BY221*DCF!K$46,0)-MAX(BY221-BX221,0)/Inputs!$B$24)*DCF!K$6</f>
        <v>-4773.2008361776952</v>
      </c>
      <c r="DG221" s="15">
        <f ca="1">(BZ221*DCF!L$46-DCF!L$5*MAX(BZ221*DCF!L$46,0)-MAX(BZ221-BY221,0)/Inputs!$B$24)*DCF!L$6</f>
        <v>1148.970567299461</v>
      </c>
      <c r="DH221" s="15">
        <f ca="1">(CA221*DCF!M$46-DCF!M$5*MAX(CA221*DCF!M$46,0)-MAX(CA221-BZ221,0)/Inputs!$B$24)*DCF!M$6</f>
        <v>3305.1070266597121</v>
      </c>
      <c r="DI221" s="15">
        <f ca="1">SUM(CB221:CL221)+BE221*DCF!M$10*(1+Inputs!$B$30)*(1-Inputs!$B$33)*(1-Inputs!$B$30/Inputs!$B$31)/(Inputs!$B$29-Inputs!$B$30)*DCF!M$6</f>
        <v>135514.96380414645</v>
      </c>
      <c r="DJ221" s="15">
        <f ca="1">SUM(CM221:CW221)+BP221*DCF!M$28*(1+Inputs!$B$30)*(1-Inputs!$B$33)*(1-Inputs!$B$30/Inputs!$B$31)/(Inputs!$B$29-Inputs!$B$30)*DCF!M$6</f>
        <v>710085.80371199199</v>
      </c>
      <c r="DK221" s="15">
        <f ca="1">SUM(CX221:DH221)+CA221*DCF!M$46*(1+Inputs!$B$30)*(1-Inputs!$B$33)*(1-Inputs!$B$30/Inputs!$B$31)/(Inputs!$B$29-Inputs!$B$30)*DCF!M$6</f>
        <v>188480.5743855371</v>
      </c>
      <c r="DM221" s="15">
        <f ca="1">DI221+DJ221+DK221+Inputs!$B$34+Inputs!$B$36-Inputs!$B$35</f>
        <v>1110932.3419016756</v>
      </c>
    </row>
    <row r="222" spans="1:117" x14ac:dyDescent="0.75">
      <c r="A222" s="11">
        <v>209</v>
      </c>
      <c r="C222" s="23">
        <f t="shared" ca="1" si="140"/>
        <v>0.24251571097107016</v>
      </c>
      <c r="D222" s="23">
        <f t="shared" ca="1" si="140"/>
        <v>-1.1085785537438855</v>
      </c>
      <c r="E222" s="23">
        <f t="shared" ca="1" si="140"/>
        <v>-0.82497153777478471</v>
      </c>
      <c r="F222" s="23">
        <f t="shared" ca="1" si="140"/>
        <v>1.1843340577110257</v>
      </c>
      <c r="G222" s="23">
        <f t="shared" ca="1" si="140"/>
        <v>-0.53461857745550856</v>
      </c>
      <c r="H222" s="23">
        <f t="shared" ca="1" si="140"/>
        <v>0.45755809065507097</v>
      </c>
      <c r="I222" s="23">
        <f t="shared" ca="1" si="140"/>
        <v>0.62784164318218338</v>
      </c>
      <c r="J222" s="23">
        <f t="shared" ca="1" si="140"/>
        <v>-1.5689459811961086</v>
      </c>
      <c r="K222" s="23">
        <f t="shared" ca="1" si="140"/>
        <v>-0.48256401277129718</v>
      </c>
      <c r="L222" s="23">
        <f t="shared" ca="1" si="140"/>
        <v>0.18636782120977083</v>
      </c>
      <c r="M222" s="23">
        <f t="shared" ca="1" si="140"/>
        <v>-0.34695117338295223</v>
      </c>
      <c r="N222" s="23">
        <f ca="1">SQRT(Inputs!$B$38)*C222+SQRT(1-Inputs!$B$38)*_xlfn.NORM.S.INV(RAND())</f>
        <v>-0.66512751376820201</v>
      </c>
      <c r="O222" s="23">
        <f ca="1">SQRT(Inputs!$B$38)*D222+SQRT(1-Inputs!$B$38)*_xlfn.NORM.S.INV(RAND())</f>
        <v>-0.66506019880236455</v>
      </c>
      <c r="P222" s="23">
        <f ca="1">SQRT(Inputs!$B$38)*E222+SQRT(1-Inputs!$B$38)*_xlfn.NORM.S.INV(RAND())</f>
        <v>1.0882197725690461</v>
      </c>
      <c r="Q222" s="23">
        <f ca="1">SQRT(Inputs!$B$38)*F222+SQRT(1-Inputs!$B$38)*_xlfn.NORM.S.INV(RAND())</f>
        <v>0.99101336484054281</v>
      </c>
      <c r="R222" s="23">
        <f ca="1">SQRT(Inputs!$B$38)*G222+SQRT(1-Inputs!$B$38)*_xlfn.NORM.S.INV(RAND())</f>
        <v>-1.5051039710016534E-2</v>
      </c>
      <c r="S222" s="23">
        <f ca="1">SQRT(Inputs!$B$38)*H222+SQRT(1-Inputs!$B$38)*_xlfn.NORM.S.INV(RAND())</f>
        <v>0.86146684239433857</v>
      </c>
      <c r="T222" s="23">
        <f ca="1">SQRT(Inputs!$B$38)*I222+SQRT(1-Inputs!$B$38)*_xlfn.NORM.S.INV(RAND())</f>
        <v>0.51500502308413942</v>
      </c>
      <c r="U222" s="23">
        <f ca="1">SQRT(Inputs!$B$38)*J222+SQRT(1-Inputs!$B$38)*_xlfn.NORM.S.INV(RAND())</f>
        <v>-0.69693571402693599</v>
      </c>
      <c r="V222" s="23">
        <f ca="1">SQRT(Inputs!$B$38)*K222+SQRT(1-Inputs!$B$38)*_xlfn.NORM.S.INV(RAND())</f>
        <v>-1.5617012149299794</v>
      </c>
      <c r="W222" s="23">
        <f ca="1">SQRT(Inputs!$B$38)*L222+SQRT(1-Inputs!$B$38)*_xlfn.NORM.S.INV(RAND())</f>
        <v>1.8993725686149179</v>
      </c>
      <c r="X222" s="23">
        <f ca="1">SQRT(Inputs!$B$38)*M222+SQRT(1-Inputs!$B$38)*_xlfn.NORM.S.INV(RAND())</f>
        <v>-0.37572941436703655</v>
      </c>
      <c r="Y222" s="23">
        <f ca="1">SQRT(Inputs!$B$38)*C222+SQRT(1-Inputs!$B$38)*_xlfn.NORM.S.INV(RAND())</f>
        <v>1.2773087304402103E-2</v>
      </c>
      <c r="Z222" s="23">
        <f ca="1">SQRT(Inputs!$B$38)*D222+SQRT(1-Inputs!$B$38)*_xlfn.NORM.S.INV(RAND())</f>
        <v>-1.5873780306505707</v>
      </c>
      <c r="AA222" s="23">
        <f ca="1">SQRT(Inputs!$B$38)*E222+SQRT(1-Inputs!$B$38)*_xlfn.NORM.S.INV(RAND())</f>
        <v>-1.3929808520151685</v>
      </c>
      <c r="AB222" s="23">
        <f ca="1">SQRT(Inputs!$B$38)*F222+SQRT(1-Inputs!$B$38)*_xlfn.NORM.S.INV(RAND())</f>
        <v>0.72995899796078478</v>
      </c>
      <c r="AC222" s="23">
        <f ca="1">SQRT(Inputs!$B$38)*G222+SQRT(1-Inputs!$B$38)*_xlfn.NORM.S.INV(RAND())</f>
        <v>1.1787419302800046</v>
      </c>
      <c r="AD222" s="23">
        <f ca="1">SQRT(Inputs!$B$38)*H222+SQRT(1-Inputs!$B$38)*_xlfn.NORM.S.INV(RAND())</f>
        <v>-0.46680388091745029</v>
      </c>
      <c r="AE222" s="23">
        <f ca="1">SQRT(Inputs!$B$38)*I222+SQRT(1-Inputs!$B$38)*_xlfn.NORM.S.INV(RAND())</f>
        <v>0.16056990111043098</v>
      </c>
      <c r="AF222" s="23">
        <f ca="1">SQRT(Inputs!$B$38)*J222+SQRT(1-Inputs!$B$38)*_xlfn.NORM.S.INV(RAND())</f>
        <v>0.3212365144481365</v>
      </c>
      <c r="AG222" s="23">
        <f ca="1">SQRT(Inputs!$B$38)*K222+SQRT(1-Inputs!$B$38)*_xlfn.NORM.S.INV(RAND())</f>
        <v>2.0795715899757505</v>
      </c>
      <c r="AH222" s="23">
        <f ca="1">SQRT(Inputs!$B$38)*L222+SQRT(1-Inputs!$B$38)*_xlfn.NORM.S.INV(RAND())</f>
        <v>-1.4044256663270198</v>
      </c>
      <c r="AI222" s="23">
        <f ca="1">SQRT(Inputs!$B$38)*M222+SQRT(1-Inputs!$B$38)*_xlfn.NORM.S.INV(RAND())</f>
        <v>-0.13599516242103218</v>
      </c>
      <c r="AJ222" s="23">
        <f ca="1">SQRT(Inputs!$B$38)*C222+SQRT(1-Inputs!$B$38)*_xlfn.NORM.S.INV(RAND())</f>
        <v>-1.1987551857592533</v>
      </c>
      <c r="AK222" s="23">
        <f ca="1">SQRT(Inputs!$B$38)*D222+SQRT(1-Inputs!$B$38)*_xlfn.NORM.S.INV(RAND())</f>
        <v>-6.4720316999245964E-2</v>
      </c>
      <c r="AL222" s="23">
        <f ca="1">SQRT(Inputs!$B$38)*E222+SQRT(1-Inputs!$B$38)*_xlfn.NORM.S.INV(RAND())</f>
        <v>-0.81495209915512323</v>
      </c>
      <c r="AM222" s="23">
        <f ca="1">SQRT(Inputs!$B$38)*F222+SQRT(1-Inputs!$B$38)*_xlfn.NORM.S.INV(RAND())</f>
        <v>1.2054859651459424</v>
      </c>
      <c r="AN222" s="23">
        <f ca="1">SQRT(Inputs!$B$38)*G222+SQRT(1-Inputs!$B$38)*_xlfn.NORM.S.INV(RAND())</f>
        <v>0.51896112444960063</v>
      </c>
      <c r="AO222" s="23">
        <f ca="1">SQRT(Inputs!$B$38)*H222+SQRT(1-Inputs!$B$38)*_xlfn.NORM.S.INV(RAND())</f>
        <v>0.33321835855117221</v>
      </c>
      <c r="AP222" s="23">
        <f ca="1">SQRT(Inputs!$B$38)*I222+SQRT(1-Inputs!$B$38)*_xlfn.NORM.S.INV(RAND())</f>
        <v>1.163929527898711</v>
      </c>
      <c r="AQ222" s="23">
        <f ca="1">SQRT(Inputs!$B$38)*J222+SQRT(1-Inputs!$B$38)*_xlfn.NORM.S.INV(RAND())</f>
        <v>0.35909492682339106</v>
      </c>
      <c r="AR222" s="23">
        <f ca="1">SQRT(Inputs!$B$38)*K222+SQRT(1-Inputs!$B$38)*_xlfn.NORM.S.INV(RAND())</f>
        <v>-8.3797847179783447E-2</v>
      </c>
      <c r="AS222" s="23">
        <f ca="1">SQRT(Inputs!$B$38)*L222+SQRT(1-Inputs!$B$38)*_xlfn.NORM.S.INV(RAND())</f>
        <v>-0.44760805753514077</v>
      </c>
      <c r="AT222" s="23">
        <f ca="1">SQRT(Inputs!$B$38)*M222+SQRT(1-Inputs!$B$38)*_xlfn.NORM.S.INV(RAND())</f>
        <v>-1.8922122519209696</v>
      </c>
      <c r="AU222" s="15">
        <f ca="1">Inputs!$B$6*EXP($B$8-0.5*C$5^2+C$5*N222)</f>
        <v>4455.7299676998673</v>
      </c>
      <c r="AV222" s="15">
        <f t="shared" ca="1" si="110"/>
        <v>4918.4264334354411</v>
      </c>
      <c r="AW222" s="15">
        <f t="shared" ca="1" si="111"/>
        <v>6945.2961733573593</v>
      </c>
      <c r="AX222" s="15">
        <f t="shared" ca="1" si="112"/>
        <v>9597.1172187425673</v>
      </c>
      <c r="AY222" s="15">
        <f t="shared" ca="1" si="113"/>
        <v>11708.058422703478</v>
      </c>
      <c r="AZ222" s="15">
        <f t="shared" ca="1" si="114"/>
        <v>15744.176210231344</v>
      </c>
      <c r="BA222" s="15">
        <f t="shared" ca="1" si="115"/>
        <v>20333.831248982809</v>
      </c>
      <c r="BB222" s="15">
        <f t="shared" ca="1" si="116"/>
        <v>23215.807867615393</v>
      </c>
      <c r="BC222" s="15">
        <f t="shared" ca="1" si="117"/>
        <v>24454.534355607851</v>
      </c>
      <c r="BD222" s="15">
        <f t="shared" ca="1" si="118"/>
        <v>35783.557403381637</v>
      </c>
      <c r="BE222" s="15">
        <f t="shared" ca="1" si="119"/>
        <v>42372.993725191103</v>
      </c>
      <c r="BF222" s="15">
        <f ca="1">Inputs!$B$13*EXP($B$9-0.5*C$6^2+C$6*Y222)</f>
        <v>13866.08855853973</v>
      </c>
      <c r="BG222" s="15">
        <f t="shared" ca="1" si="120"/>
        <v>12690.274199953927</v>
      </c>
      <c r="BH222" s="15">
        <f t="shared" ca="1" si="121"/>
        <v>12306.628818768771</v>
      </c>
      <c r="BI222" s="15">
        <f t="shared" ca="1" si="122"/>
        <v>16856.562064773785</v>
      </c>
      <c r="BJ222" s="15">
        <f t="shared" ca="1" si="123"/>
        <v>24492.185540970397</v>
      </c>
      <c r="BK222" s="15">
        <f t="shared" ca="1" si="124"/>
        <v>28208.604562788802</v>
      </c>
      <c r="BL222" s="15">
        <f t="shared" ca="1" si="125"/>
        <v>35379.453766753089</v>
      </c>
      <c r="BM222" s="15">
        <f t="shared" ca="1" si="126"/>
        <v>45259.568696722032</v>
      </c>
      <c r="BN222" s="15">
        <f t="shared" ca="1" si="127"/>
        <v>71416.842335341236</v>
      </c>
      <c r="BO222" s="15">
        <f t="shared" ca="1" si="128"/>
        <v>74635.759052558249</v>
      </c>
      <c r="BP222" s="15">
        <f t="shared" ca="1" si="129"/>
        <v>90458.086763247091</v>
      </c>
      <c r="BQ222" s="15">
        <f ca="1">Inputs!$B$20*EXP($B$10-0.5*C$7^2+C$7*AJ222)</f>
        <v>2803.856230437254</v>
      </c>
      <c r="BR222" s="15">
        <f t="shared" ca="1" si="130"/>
        <v>3727.073474239503</v>
      </c>
      <c r="BS222" s="15">
        <f t="shared" ca="1" si="131"/>
        <v>4038.7450626619452</v>
      </c>
      <c r="BT222" s="15">
        <f t="shared" ca="1" si="132"/>
        <v>7639.8104944129809</v>
      </c>
      <c r="BU222" s="15">
        <f t="shared" ca="1" si="133"/>
        <v>12004.494159847542</v>
      </c>
      <c r="BV222" s="15">
        <f t="shared" ca="1" si="134"/>
        <v>18003.839458537212</v>
      </c>
      <c r="BW222" s="15">
        <f t="shared" ca="1" si="135"/>
        <v>32141.312271311403</v>
      </c>
      <c r="BX222" s="15">
        <f t="shared" ca="1" si="136"/>
        <v>48310.384824819695</v>
      </c>
      <c r="BY222" s="15">
        <f t="shared" ca="1" si="137"/>
        <v>66614.443286880254</v>
      </c>
      <c r="BZ222" s="15">
        <f t="shared" ca="1" si="138"/>
        <v>86086.149593904687</v>
      </c>
      <c r="CA222" s="15">
        <f t="shared" ca="1" si="139"/>
        <v>86394.342051222484</v>
      </c>
      <c r="CB222" s="15">
        <f ca="1">(AU222*DCF!C$10-DCF!C$5*MAX(AU222*DCF!C$10,0)-MAX(AU222-Inputs!$B$6,0)/Inputs!$B$10)*DCF!C$6</f>
        <v>1046.6858062676442</v>
      </c>
      <c r="CC222" s="15">
        <f ca="1">(AV222*DCF!D$10-DCF!D$5*MAX(AV222*DCF!D$10,0)-MAX(AV222-AU222,0)/Inputs!$B$10)*DCF!D$6</f>
        <v>1086.016698361713</v>
      </c>
      <c r="CD222" s="15">
        <f ca="1">(AW222*DCF!E$10-DCF!E$5*MAX(AW222*DCF!E$10,0)-MAX(AW222-AV222,0)/Inputs!$B$10)*DCF!E$6</f>
        <v>1147.0233251119857</v>
      </c>
      <c r="CE222" s="15">
        <f ca="1">(AX222*DCF!F$10-DCF!F$5*MAX(AX222*DCF!F$10,0)-MAX(AX222-AW222,0)/Inputs!$B$10)*DCF!F$6</f>
        <v>1543.2571808965452</v>
      </c>
      <c r="CF222" s="15">
        <f ca="1">(AY222*DCF!G$10-DCF!G$5*MAX(AY222*DCF!G$10,0)-MAX(AY222-AX222,0)/Inputs!$B$10)*DCF!G$6</f>
        <v>2006.5672040643828</v>
      </c>
      <c r="CG222" s="15">
        <f ca="1">(AZ222*DCF!H$10-DCF!H$5*MAX(AZ222*DCF!H$10,0)-MAX(AZ222-AY222,0)/Inputs!$B$10)*DCF!H$6</f>
        <v>2340.0580340752203</v>
      </c>
      <c r="CH222" s="15">
        <f ca="1">(BA222*DCF!I$10-DCF!I$5*MAX(BA222*DCF!I$10,0)-MAX(BA222-AZ222,0)/Inputs!$B$10)*DCF!I$6</f>
        <v>2961.3849554328194</v>
      </c>
      <c r="CI222" s="15">
        <f ca="1">(BB222*DCF!J$10-DCF!J$5*MAX(BB222*DCF!J$10,0)-MAX(BB222-BA222,0)/Inputs!$B$10)*DCF!J$6</f>
        <v>3547.1704328960523</v>
      </c>
      <c r="CJ222" s="15">
        <f ca="1">(BC222*DCF!K$10-DCF!K$5*MAX(BC222*DCF!K$10,0)-MAX(BC222-BB222,0)/Inputs!$B$10)*DCF!K$6</f>
        <v>3763.384437736162</v>
      </c>
      <c r="CK222" s="15">
        <f ca="1">(BD222*DCF!L$10-DCF!L$5*MAX(BD222*DCF!L$10,0)-MAX(BD222-BC222,0)/Inputs!$B$10)*DCF!L$6</f>
        <v>3931.814802434636</v>
      </c>
      <c r="CL222" s="15">
        <f ca="1">(BE222*DCF!M$10-DCF!M$5*MAX(BE222*DCF!M$10,0)-MAX(BE222-BD222,0)/Inputs!$B$10)*DCF!M$6</f>
        <v>5192.1988927419825</v>
      </c>
      <c r="CM222" s="15">
        <f ca="1">(BF222*DCF!C$28-DCF!C$5*MAX(BF222*DCF!C$28,0)-MAX(BF222-Inputs!$B$13,0)/Inputs!$B$17)*DCF!C$6</f>
        <v>3659.3015191479681</v>
      </c>
      <c r="CN222" s="15">
        <f ca="1">(BG222*DCF!D$28-DCF!D$5*MAX(BG222*DCF!D$28,0)-MAX(BG222-BF222,0)/Inputs!$B$17)*DCF!D$6</f>
        <v>3737.5784379642137</v>
      </c>
      <c r="CO222" s="15">
        <f ca="1">(BH222*DCF!E$28-DCF!E$5*MAX(BH222*DCF!E$28,0)-MAX(BH222-BG222,0)/Inputs!$B$17)*DCF!E$6</f>
        <v>3485.4564187653414</v>
      </c>
      <c r="CP222" s="15">
        <f ca="1">(BI222*DCF!F$28-DCF!F$5*MAX(BI222*DCF!F$28,0)-MAX(BI222-BH222,0)/Inputs!$B$17)*DCF!F$6</f>
        <v>3747.7253195866565</v>
      </c>
      <c r="CQ222" s="15">
        <f ca="1">(BJ222*DCF!G$28-DCF!G$5*MAX(BJ222*DCF!G$28,0)-MAX(BJ222-BI222,0)/Inputs!$B$17)*DCF!G$6</f>
        <v>5070.4469223343776</v>
      </c>
      <c r="CR222" s="15">
        <f ca="1">(BK222*DCF!H$28-DCF!H$5*MAX(BK222*DCF!H$28,0)-MAX(BK222-BJ222,0)/Inputs!$B$17)*DCF!H$6</f>
        <v>6398.8719061678603</v>
      </c>
      <c r="CS222" s="15">
        <f ca="1">(BL222*DCF!I$28-DCF!I$5*MAX(BL222*DCF!I$28,0)-MAX(BL222-BK222,0)/Inputs!$B$17)*DCF!I$6</f>
        <v>7290.3493049919743</v>
      </c>
      <c r="CT222" s="15">
        <f ca="1">(BM222*DCF!J$28-DCF!J$5*MAX(BM222*DCF!J$28,0)-MAX(BM222-BL222,0)/Inputs!$B$17)*DCF!J$6</f>
        <v>8786.6185761981305</v>
      </c>
      <c r="CU222" s="15">
        <f ca="1">(BN222*DCF!K$28-DCF!K$5*MAX(BN222*DCF!K$28,0)-MAX(BN222-BM222,0)/Inputs!$B$17)*DCF!K$6</f>
        <v>11878.122047595174</v>
      </c>
      <c r="CV222" s="15">
        <f ca="1">(BO222*DCF!L$28-DCF!L$5*MAX(BO222*DCF!L$28,0)-MAX(BO222-BN222,0)/Inputs!$B$17)*DCF!L$6</f>
        <v>14527.174732079613</v>
      </c>
      <c r="CW222" s="15">
        <f ca="1">(BP222*DCF!M$28-DCF!M$5*MAX(BP222*DCF!M$28,0)-MAX(BP222-BO222,0)/Inputs!$B$17)*DCF!M$6</f>
        <v>15365.863533196463</v>
      </c>
      <c r="CX222" s="15">
        <f ca="1">(BQ222*DCF!C$46-DCF!C$5*MAX(BQ222*DCF!C$46,0)-MAX(BQ222-Inputs!$B$20,0)/Inputs!$B$24)*DCF!C$6</f>
        <v>-647.5418546044466</v>
      </c>
      <c r="CY222" s="15">
        <f ca="1">(BR222*DCF!D$46-DCF!D$5*MAX(BR222*DCF!D$46,0)-MAX(BR222-BQ222,0)/Inputs!$B$24)*DCF!D$6</f>
        <v>-1030.0536601072276</v>
      </c>
      <c r="CZ222" s="15">
        <f ca="1">(BS222*DCF!E$46-DCF!E$5*MAX(BS222*DCF!E$46,0)-MAX(BS222-BR222,0)/Inputs!$B$24)*DCF!E$6</f>
        <v>-600.44099561551877</v>
      </c>
      <c r="DA222" s="15">
        <f ca="1">(BT222*DCF!F$46-DCF!F$5*MAX(BT222*DCF!F$46,0)-MAX(BT222-BS222,0)/Inputs!$B$24)*DCF!F$6</f>
        <v>-1867.6410648325223</v>
      </c>
      <c r="DB222" s="15">
        <f ca="1">(BU222*DCF!G$46-DCF!G$5*MAX(BU222*DCF!G$46,0)-MAX(BU222-BT222,0)/Inputs!$B$24)*DCF!G$6</f>
        <v>-1872.000814985415</v>
      </c>
      <c r="DC222" s="15">
        <f ca="1">(BV222*DCF!H$46-DCF!H$5*MAX(BV222*DCF!H$46,0)-MAX(BV222-BU222,0)/Inputs!$B$24)*DCF!H$6</f>
        <v>-1864.2597929693006</v>
      </c>
      <c r="DD222" s="15">
        <f ca="1">(BW222*DCF!I$46-DCF!I$5*MAX(BW222*DCF!I$46,0)-MAX(BW222-BV222,0)/Inputs!$B$24)*DCF!I$6</f>
        <v>-3316.0054647348029</v>
      </c>
      <c r="DE222" s="15">
        <f ca="1">(BX222*DCF!J$46-DCF!J$5*MAX(BX222*DCF!J$46,0)-MAX(BX222-BW222,0)/Inputs!$B$24)*DCF!J$6</f>
        <v>-2261.2868660011613</v>
      </c>
      <c r="DF222" s="15">
        <f ca="1">(BY222*DCF!K$46-DCF!K$5*MAX(BY222*DCF!K$46,0)-MAX(BY222-BX222,0)/Inputs!$B$24)*DCF!K$6</f>
        <v>-678.76764419347785</v>
      </c>
      <c r="DG222" s="15">
        <f ca="1">(BZ222*DCF!L$46-DCF!L$5*MAX(BZ222*DCF!L$46,0)-MAX(BZ222-BY222,0)/Inputs!$B$24)*DCF!L$6</f>
        <v>1544.2259281429076</v>
      </c>
      <c r="DH222" s="15">
        <f ca="1">(CA222*DCF!M$46-DCF!M$5*MAX(CA222*DCF!M$46,0)-MAX(CA222-BZ222,0)/Inputs!$B$24)*DCF!M$6</f>
        <v>6708.5477296998597</v>
      </c>
      <c r="DI222" s="15">
        <f ca="1">SUM(CB222:CL222)+BE222*DCF!M$10*(1+Inputs!$B$30)*(1-Inputs!$B$33)*(1-Inputs!$B$30/Inputs!$B$31)/(Inputs!$B$29-Inputs!$B$30)*DCF!M$6</f>
        <v>146490.1636320604</v>
      </c>
      <c r="DJ222" s="15">
        <f ca="1">SUM(CM222:CW222)+BP222*DCF!M$28*(1+Inputs!$B$30)*(1-Inputs!$B$33)*(1-Inputs!$B$30/Inputs!$B$31)/(Inputs!$B$29-Inputs!$B$30)*DCF!M$6</f>
        <v>419608.91091333341</v>
      </c>
      <c r="DK222" s="15">
        <f ca="1">SUM(CX222:DH222)+CA222*DCF!M$46*(1+Inputs!$B$30)*(1-Inputs!$B$33)*(1-Inputs!$B$30/Inputs!$B$31)/(Inputs!$B$29-Inputs!$B$30)*DCF!M$6</f>
        <v>127690.66237505125</v>
      </c>
      <c r="DM222" s="15">
        <f ca="1">DI222+DJ222+DK222+Inputs!$B$34+Inputs!$B$36-Inputs!$B$35</f>
        <v>770640.73692044511</v>
      </c>
    </row>
    <row r="223" spans="1:117" x14ac:dyDescent="0.75">
      <c r="A223" s="11">
        <v>210</v>
      </c>
      <c r="C223" s="23">
        <f t="shared" ca="1" si="140"/>
        <v>-1.4408323509581118</v>
      </c>
      <c r="D223" s="23">
        <f t="shared" ca="1" si="140"/>
        <v>-2.9609547823666094</v>
      </c>
      <c r="E223" s="23">
        <f t="shared" ca="1" si="140"/>
        <v>1.8585401168719615</v>
      </c>
      <c r="F223" s="23">
        <f t="shared" ca="1" si="140"/>
        <v>-0.4666648498003847</v>
      </c>
      <c r="G223" s="23">
        <f t="shared" ca="1" si="140"/>
        <v>0.98715362583292576</v>
      </c>
      <c r="H223" s="23">
        <f t="shared" ca="1" si="140"/>
        <v>0.69647360693102001</v>
      </c>
      <c r="I223" s="23">
        <f t="shared" ca="1" si="140"/>
        <v>6.9853385690391581E-2</v>
      </c>
      <c r="J223" s="23">
        <f t="shared" ca="1" si="140"/>
        <v>0.47978785519239064</v>
      </c>
      <c r="K223" s="23">
        <f t="shared" ca="1" si="140"/>
        <v>1.2847075969542703</v>
      </c>
      <c r="L223" s="23">
        <f t="shared" ca="1" si="140"/>
        <v>-0.14350453111436481</v>
      </c>
      <c r="M223" s="23">
        <f t="shared" ca="1" si="140"/>
        <v>-1.3415489159984446</v>
      </c>
      <c r="N223" s="23">
        <f ca="1">SQRT(Inputs!$B$38)*C223+SQRT(1-Inputs!$B$38)*_xlfn.NORM.S.INV(RAND())</f>
        <v>-1.6765800065626428</v>
      </c>
      <c r="O223" s="23">
        <f ca="1">SQRT(Inputs!$B$38)*D223+SQRT(1-Inputs!$B$38)*_xlfn.NORM.S.INV(RAND())</f>
        <v>-0.9047903482105496</v>
      </c>
      <c r="P223" s="23">
        <f ca="1">SQRT(Inputs!$B$38)*E223+SQRT(1-Inputs!$B$38)*_xlfn.NORM.S.INV(RAND())</f>
        <v>0.12523663657855821</v>
      </c>
      <c r="Q223" s="23">
        <f ca="1">SQRT(Inputs!$B$38)*F223+SQRT(1-Inputs!$B$38)*_xlfn.NORM.S.INV(RAND())</f>
        <v>-0.55068284880664009</v>
      </c>
      <c r="R223" s="23">
        <f ca="1">SQRT(Inputs!$B$38)*G223+SQRT(1-Inputs!$B$38)*_xlfn.NORM.S.INV(RAND())</f>
        <v>1.5354837521622433</v>
      </c>
      <c r="S223" s="23">
        <f ca="1">SQRT(Inputs!$B$38)*H223+SQRT(1-Inputs!$B$38)*_xlfn.NORM.S.INV(RAND())</f>
        <v>-6.9652551142384389E-2</v>
      </c>
      <c r="T223" s="23">
        <f ca="1">SQRT(Inputs!$B$38)*I223+SQRT(1-Inputs!$B$38)*_xlfn.NORM.S.INV(RAND())</f>
        <v>-1.3161647551031386</v>
      </c>
      <c r="U223" s="23">
        <f ca="1">SQRT(Inputs!$B$38)*J223+SQRT(1-Inputs!$B$38)*_xlfn.NORM.S.INV(RAND())</f>
        <v>0.55222714290759733</v>
      </c>
      <c r="V223" s="23">
        <f ca="1">SQRT(Inputs!$B$38)*K223+SQRT(1-Inputs!$B$38)*_xlfn.NORM.S.INV(RAND())</f>
        <v>0.48842138211958563</v>
      </c>
      <c r="W223" s="23">
        <f ca="1">SQRT(Inputs!$B$38)*L223+SQRT(1-Inputs!$B$38)*_xlfn.NORM.S.INV(RAND())</f>
        <v>-1.3046437998302693</v>
      </c>
      <c r="X223" s="23">
        <f ca="1">SQRT(Inputs!$B$38)*M223+SQRT(1-Inputs!$B$38)*_xlfn.NORM.S.INV(RAND())</f>
        <v>-1.63562016157291</v>
      </c>
      <c r="Y223" s="23">
        <f ca="1">SQRT(Inputs!$B$38)*C223+SQRT(1-Inputs!$B$38)*_xlfn.NORM.S.INV(RAND())</f>
        <v>-1.5230671988049349</v>
      </c>
      <c r="Z223" s="23">
        <f ca="1">SQRT(Inputs!$B$38)*D223+SQRT(1-Inputs!$B$38)*_xlfn.NORM.S.INV(RAND())</f>
        <v>-1.7793424852476636</v>
      </c>
      <c r="AA223" s="23">
        <f ca="1">SQRT(Inputs!$B$38)*E223+SQRT(1-Inputs!$B$38)*_xlfn.NORM.S.INV(RAND())</f>
        <v>1.2380040200927547</v>
      </c>
      <c r="AB223" s="23">
        <f ca="1">SQRT(Inputs!$B$38)*F223+SQRT(1-Inputs!$B$38)*_xlfn.NORM.S.INV(RAND())</f>
        <v>-0.38643031921705456</v>
      </c>
      <c r="AC223" s="23">
        <f ca="1">SQRT(Inputs!$B$38)*G223+SQRT(1-Inputs!$B$38)*_xlfn.NORM.S.INV(RAND())</f>
        <v>-1.7320789850690854E-2</v>
      </c>
      <c r="AD223" s="23">
        <f ca="1">SQRT(Inputs!$B$38)*H223+SQRT(1-Inputs!$B$38)*_xlfn.NORM.S.INV(RAND())</f>
        <v>1.3655501737508884</v>
      </c>
      <c r="AE223" s="23">
        <f ca="1">SQRT(Inputs!$B$38)*I223+SQRT(1-Inputs!$B$38)*_xlfn.NORM.S.INV(RAND())</f>
        <v>1.4964193663328662</v>
      </c>
      <c r="AF223" s="23">
        <f ca="1">SQRT(Inputs!$B$38)*J223+SQRT(1-Inputs!$B$38)*_xlfn.NORM.S.INV(RAND())</f>
        <v>0.16469551776135713</v>
      </c>
      <c r="AG223" s="23">
        <f ca="1">SQRT(Inputs!$B$38)*K223+SQRT(1-Inputs!$B$38)*_xlfn.NORM.S.INV(RAND())</f>
        <v>0.85065739319401912</v>
      </c>
      <c r="AH223" s="23">
        <f ca="1">SQRT(Inputs!$B$38)*L223+SQRT(1-Inputs!$B$38)*_xlfn.NORM.S.INV(RAND())</f>
        <v>-1.4001080427830159</v>
      </c>
      <c r="AI223" s="23">
        <f ca="1">SQRT(Inputs!$B$38)*M223+SQRT(1-Inputs!$B$38)*_xlfn.NORM.S.INV(RAND())</f>
        <v>-0.20921749187256389</v>
      </c>
      <c r="AJ223" s="23">
        <f ca="1">SQRT(Inputs!$B$38)*C223+SQRT(1-Inputs!$B$38)*_xlfn.NORM.S.INV(RAND())</f>
        <v>4.192437848650965E-2</v>
      </c>
      <c r="AK223" s="23">
        <f ca="1">SQRT(Inputs!$B$38)*D223+SQRT(1-Inputs!$B$38)*_xlfn.NORM.S.INV(RAND())</f>
        <v>-2.120874910582208</v>
      </c>
      <c r="AL223" s="23">
        <f ca="1">SQRT(Inputs!$B$38)*E223+SQRT(1-Inputs!$B$38)*_xlfn.NORM.S.INV(RAND())</f>
        <v>1.4667513773991621</v>
      </c>
      <c r="AM223" s="23">
        <f ca="1">SQRT(Inputs!$B$38)*F223+SQRT(1-Inputs!$B$38)*_xlfn.NORM.S.INV(RAND())</f>
        <v>-0.91814469330135418</v>
      </c>
      <c r="AN223" s="23">
        <f ca="1">SQRT(Inputs!$B$38)*G223+SQRT(1-Inputs!$B$38)*_xlfn.NORM.S.INV(RAND())</f>
        <v>0.29463252724073563</v>
      </c>
      <c r="AO223" s="23">
        <f ca="1">SQRT(Inputs!$B$38)*H223+SQRT(1-Inputs!$B$38)*_xlfn.NORM.S.INV(RAND())</f>
        <v>0.18596114392325297</v>
      </c>
      <c r="AP223" s="23">
        <f ca="1">SQRT(Inputs!$B$38)*I223+SQRT(1-Inputs!$B$38)*_xlfn.NORM.S.INV(RAND())</f>
        <v>0.90702103952157354</v>
      </c>
      <c r="AQ223" s="23">
        <f ca="1">SQRT(Inputs!$B$38)*J223+SQRT(1-Inputs!$B$38)*_xlfn.NORM.S.INV(RAND())</f>
        <v>-0.11764128119949191</v>
      </c>
      <c r="AR223" s="23">
        <f ca="1">SQRT(Inputs!$B$38)*K223+SQRT(1-Inputs!$B$38)*_xlfn.NORM.S.INV(RAND())</f>
        <v>1.3075641610759732</v>
      </c>
      <c r="AS223" s="23">
        <f ca="1">SQRT(Inputs!$B$38)*L223+SQRT(1-Inputs!$B$38)*_xlfn.NORM.S.INV(RAND())</f>
        <v>-1.6262404878625134</v>
      </c>
      <c r="AT223" s="23">
        <f ca="1">SQRT(Inputs!$B$38)*M223+SQRT(1-Inputs!$B$38)*_xlfn.NORM.S.INV(RAND())</f>
        <v>-0.33506921981367271</v>
      </c>
      <c r="AU223" s="15">
        <f ca="1">Inputs!$B$6*EXP($B$8-0.5*C$5^2+C$5*N223)</f>
        <v>3782.7981062735353</v>
      </c>
      <c r="AV223" s="15">
        <f t="shared" ca="1" si="110"/>
        <v>4030.9969148436812</v>
      </c>
      <c r="AW223" s="15">
        <f t="shared" ca="1" si="111"/>
        <v>4998.817602470067</v>
      </c>
      <c r="AX223" s="15">
        <f t="shared" ca="1" si="112"/>
        <v>5697.2920010704238</v>
      </c>
      <c r="AY223" s="15">
        <f t="shared" ca="1" si="113"/>
        <v>8330.2156165145116</v>
      </c>
      <c r="AZ223" s="15">
        <f t="shared" ca="1" si="114"/>
        <v>10110.234070785722</v>
      </c>
      <c r="BA223" s="15">
        <f t="shared" ca="1" si="115"/>
        <v>10780.231525112558</v>
      </c>
      <c r="BB223" s="15">
        <f t="shared" ca="1" si="116"/>
        <v>13949.094441841245</v>
      </c>
      <c r="BC223" s="15">
        <f t="shared" ca="1" si="117"/>
        <v>17908.848685242734</v>
      </c>
      <c r="BD223" s="15">
        <f t="shared" ca="1" si="118"/>
        <v>19419.637948483822</v>
      </c>
      <c r="BE223" s="15">
        <f t="shared" ca="1" si="119"/>
        <v>20502.694030965198</v>
      </c>
      <c r="BF223" s="15">
        <f ca="1">Inputs!$B$13*EXP($B$9-0.5*C$6^2+C$6*Y223)</f>
        <v>10226.367131084502</v>
      </c>
      <c r="BG223" s="15">
        <f t="shared" ca="1" si="120"/>
        <v>9040.5619895011205</v>
      </c>
      <c r="BH223" s="15">
        <f t="shared" ca="1" si="121"/>
        <v>13563.627976769538</v>
      </c>
      <c r="BI223" s="15">
        <f t="shared" ca="1" si="122"/>
        <v>15645.130426861433</v>
      </c>
      <c r="BJ223" s="15">
        <f t="shared" ca="1" si="123"/>
        <v>19132.083756673448</v>
      </c>
      <c r="BK223" s="15">
        <f t="shared" ca="1" si="124"/>
        <v>28278.51672214011</v>
      </c>
      <c r="BL223" s="15">
        <f t="shared" ca="1" si="125"/>
        <v>42170.524227927257</v>
      </c>
      <c r="BM223" s="15">
        <f t="shared" ca="1" si="126"/>
        <v>52908.163719826545</v>
      </c>
      <c r="BN223" s="15">
        <f t="shared" ca="1" si="127"/>
        <v>72053.526810086056</v>
      </c>
      <c r="BO223" s="15">
        <f t="shared" ca="1" si="128"/>
        <v>75338.942059525638</v>
      </c>
      <c r="BP223" s="15">
        <f t="shared" ca="1" si="129"/>
        <v>90555.979063848528</v>
      </c>
      <c r="BQ223" s="15">
        <f ca="1">Inputs!$B$20*EXP($B$10-0.5*C$7^2+C$7*AJ223)</f>
        <v>4353.7748828941112</v>
      </c>
      <c r="BR223" s="15">
        <f t="shared" ca="1" si="130"/>
        <v>3012.219848005625</v>
      </c>
      <c r="BS223" s="15">
        <f t="shared" ca="1" si="131"/>
        <v>6285.8423297227237</v>
      </c>
      <c r="BT223" s="15">
        <f t="shared" ca="1" si="132"/>
        <v>6811.7008613628668</v>
      </c>
      <c r="BU223" s="15">
        <f t="shared" ca="1" si="133"/>
        <v>10137.783490109872</v>
      </c>
      <c r="BV223" s="15">
        <f t="shared" ca="1" si="134"/>
        <v>14708.072483345413</v>
      </c>
      <c r="BW223" s="15">
        <f t="shared" ca="1" si="135"/>
        <v>24867.933342194112</v>
      </c>
      <c r="BX223" s="15">
        <f t="shared" ca="1" si="136"/>
        <v>33971.10242629741</v>
      </c>
      <c r="BY223" s="15">
        <f t="shared" ca="1" si="137"/>
        <v>61129.041243483807</v>
      </c>
      <c r="BZ223" s="15">
        <f t="shared" ca="1" si="138"/>
        <v>63608.154092746583</v>
      </c>
      <c r="CA223" s="15">
        <f t="shared" ca="1" si="139"/>
        <v>84185.346267991801</v>
      </c>
      <c r="CB223" s="15">
        <f ca="1">(AU223*DCF!C$10-DCF!C$5*MAX(AU223*DCF!C$10,0)-MAX(AU223-Inputs!$B$6,0)/Inputs!$B$10)*DCF!C$6</f>
        <v>971.45703662532026</v>
      </c>
      <c r="CC223" s="15">
        <f ca="1">(AV223*DCF!D$10-DCF!D$5*MAX(AV223*DCF!D$10,0)-MAX(AV223-AU223,0)/Inputs!$B$10)*DCF!D$6</f>
        <v>922.01140523991432</v>
      </c>
      <c r="CD223" s="15">
        <f ca="1">(AW223*DCF!E$10-DCF!E$5*MAX(AW223*DCF!E$10,0)-MAX(AW223-AV223,0)/Inputs!$B$10)*DCF!E$6</f>
        <v>936.15411199978678</v>
      </c>
      <c r="CE223" s="15">
        <f ca="1">(AX223*DCF!F$10-DCF!F$5*MAX(AX223*DCF!F$10,0)-MAX(AX223-AW223,0)/Inputs!$B$10)*DCF!F$6</f>
        <v>1098.3745590175301</v>
      </c>
      <c r="CF223" s="15">
        <f ca="1">(AY223*DCF!G$10-DCF!G$5*MAX(AY223*DCF!G$10,0)-MAX(AY223-AX223,0)/Inputs!$B$10)*DCF!G$6</f>
        <v>1210.262944016323</v>
      </c>
      <c r="CG223" s="15">
        <f ca="1">(AZ223*DCF!H$10-DCF!H$5*MAX(AZ223*DCF!H$10,0)-MAX(AZ223-AY223,0)/Inputs!$B$10)*DCF!H$6</f>
        <v>1646.8350091252134</v>
      </c>
      <c r="CH223" s="15">
        <f ca="1">(BA223*DCF!I$10-DCF!I$5*MAX(BA223*DCF!I$10,0)-MAX(BA223-AZ223,0)/Inputs!$B$10)*DCF!I$6</f>
        <v>1859.251978493314</v>
      </c>
      <c r="CI223" s="15">
        <f ca="1">(BB223*DCF!J$10-DCF!J$5*MAX(BB223*DCF!J$10,0)-MAX(BB223-BA223,0)/Inputs!$B$10)*DCF!J$6</f>
        <v>1913.5080162826107</v>
      </c>
      <c r="CJ223" s="15">
        <f ca="1">(BC223*DCF!K$10-DCF!K$5*MAX(BC223*DCF!K$10,0)-MAX(BC223-BB223,0)/Inputs!$B$10)*DCF!K$6</f>
        <v>2328.7317050181323</v>
      </c>
      <c r="CK223" s="15">
        <f ca="1">(BD223*DCF!L$10-DCF!L$5*MAX(BD223*DCF!L$10,0)-MAX(BD223-BC223,0)/Inputs!$B$10)*DCF!L$6</f>
        <v>2733.4811722851196</v>
      </c>
      <c r="CL223" s="15">
        <f ca="1">(BE223*DCF!M$10-DCF!M$5*MAX(BE223*DCF!M$10,0)-MAX(BE223-BD223,0)/Inputs!$B$10)*DCF!M$6</f>
        <v>2763.8126891618635</v>
      </c>
      <c r="CM223" s="15">
        <f ca="1">(BF223*DCF!C$28-DCF!C$5*MAX(BF223*DCF!C$28,0)-MAX(BF223-Inputs!$B$13,0)/Inputs!$B$17)*DCF!C$6</f>
        <v>3121.0201825824279</v>
      </c>
      <c r="CN223" s="15">
        <f ca="1">(BG223*DCF!D$28-DCF!D$5*MAX(BG223*DCF!D$28,0)-MAX(BG223-BF223,0)/Inputs!$B$17)*DCF!D$6</f>
        <v>2662.6540157155086</v>
      </c>
      <c r="CO223" s="15">
        <f ca="1">(BH223*DCF!E$28-DCF!E$5*MAX(BH223*DCF!E$28,0)-MAX(BH223-BG223,0)/Inputs!$B$17)*DCF!E$6</f>
        <v>2950.0269159235372</v>
      </c>
      <c r="CP223" s="15">
        <f ca="1">(BI223*DCF!F$28-DCF!F$5*MAX(BI223*DCF!F$28,0)-MAX(BI223-BH223,0)/Inputs!$B$17)*DCF!F$6</f>
        <v>3868.2703829686338</v>
      </c>
      <c r="CQ223" s="15">
        <f ca="1">(BJ223*DCF!G$28-DCF!G$5*MAX(BJ223*DCF!G$28,0)-MAX(BJ223-BI223,0)/Inputs!$B$17)*DCF!G$6</f>
        <v>4377.4931821885693</v>
      </c>
      <c r="CR223" s="15">
        <f ca="1">(BK223*DCF!H$28-DCF!H$5*MAX(BK223*DCF!H$28,0)-MAX(BK223-BJ223,0)/Inputs!$B$17)*DCF!H$6</f>
        <v>5572.4901731266546</v>
      </c>
      <c r="CS223" s="15">
        <f ca="1">(BL223*DCF!I$28-DCF!I$5*MAX(BL223*DCF!I$28,0)-MAX(BL223-BK223,0)/Inputs!$B$17)*DCF!I$6</f>
        <v>7922.5978806901321</v>
      </c>
      <c r="CT223" s="15">
        <f ca="1">(BM223*DCF!J$28-DCF!J$5*MAX(BM223*DCF!J$28,0)-MAX(BM223-BL223,0)/Inputs!$B$17)*DCF!J$6</f>
        <v>10379.189473411214</v>
      </c>
      <c r="CU223" s="15">
        <f ca="1">(BN223*DCF!K$28-DCF!K$5*MAX(BN223*DCF!K$28,0)-MAX(BN223-BM223,0)/Inputs!$B$17)*DCF!K$6</f>
        <v>12871.444777268192</v>
      </c>
      <c r="CV223" s="15">
        <f ca="1">(BO223*DCF!L$28-DCF!L$5*MAX(BO223*DCF!L$28,0)-MAX(BO223-BN223,0)/Inputs!$B$17)*DCF!L$6</f>
        <v>14659.950081885678</v>
      </c>
      <c r="CW223" s="15">
        <f ca="1">(BP223*DCF!M$28-DCF!M$5*MAX(BP223*DCF!M$28,0)-MAX(BP223-BO223,0)/Inputs!$B$17)*DCF!M$6</f>
        <v>15447.551913264304</v>
      </c>
      <c r="CX223" s="15">
        <f ca="1">(BQ223*DCF!C$46-DCF!C$5*MAX(BQ223*DCF!C$46,0)-MAX(BQ223-Inputs!$B$20,0)/Inputs!$B$24)*DCF!C$6</f>
        <v>-1537.9502652846036</v>
      </c>
      <c r="CY223" s="15">
        <f ca="1">(BR223*DCF!D$46-DCF!D$5*MAX(BR223*DCF!D$46,0)-MAX(BR223-BQ223,0)/Inputs!$B$24)*DCF!D$6</f>
        <v>-514.11568217964793</v>
      </c>
      <c r="CZ223" s="15">
        <f ca="1">(BS223*DCF!E$46-DCF!E$5*MAX(BS223*DCF!E$46,0)-MAX(BS223-BR223,0)/Inputs!$B$24)*DCF!E$6</f>
        <v>-2033.6836608537265</v>
      </c>
      <c r="DA223" s="15">
        <f ca="1">(BT223*DCF!F$46-DCF!F$5*MAX(BT223*DCF!F$46,0)-MAX(BT223-BS223,0)/Inputs!$B$24)*DCF!F$6</f>
        <v>-687.55283860901375</v>
      </c>
      <c r="DB223" s="15">
        <f ca="1">(BU223*DCF!G$46-DCF!G$5*MAX(BU223*DCF!G$46,0)-MAX(BU223-BT223,0)/Inputs!$B$24)*DCF!G$6</f>
        <v>-1459.8434877345978</v>
      </c>
      <c r="DC223" s="15">
        <f ca="1">(BV223*DCF!H$46-DCF!H$5*MAX(BV223*DCF!H$46,0)-MAX(BV223-BU223,0)/Inputs!$B$24)*DCF!H$6</f>
        <v>-1420.1893020226858</v>
      </c>
      <c r="DD223" s="15">
        <f ca="1">(BW223*DCF!I$46-DCF!I$5*MAX(BW223*DCF!I$46,0)-MAX(BW223-BV223,0)/Inputs!$B$24)*DCF!I$6</f>
        <v>-2342.168454172931</v>
      </c>
      <c r="DE223" s="15">
        <f ca="1">(BX223*DCF!J$46-DCF!J$5*MAX(BX223*DCF!J$46,0)-MAX(BX223-BW223,0)/Inputs!$B$24)*DCF!J$6</f>
        <v>-989.01793853496656</v>
      </c>
      <c r="DF223" s="15">
        <f ca="1">(BY223*DCF!K$46-DCF!K$5*MAX(BY223*DCF!K$46,0)-MAX(BY223-BX223,0)/Inputs!$B$24)*DCF!K$6</f>
        <v>-3161.0769151576833</v>
      </c>
      <c r="DG223" s="15">
        <f ca="1">(BZ223*DCF!L$46-DCF!L$5*MAX(BZ223*DCF!L$46,0)-MAX(BZ223-BY223,0)/Inputs!$B$24)*DCF!L$6</f>
        <v>3835.9064646708748</v>
      </c>
      <c r="DH223" s="15">
        <f ca="1">(CA223*DCF!M$46-DCF!M$5*MAX(CA223*DCF!M$46,0)-MAX(CA223-BZ223,0)/Inputs!$B$24)*DCF!M$6</f>
        <v>2298.0111015728939</v>
      </c>
      <c r="DI223" s="15">
        <f ca="1">SUM(CB223:CL223)+BE223*DCF!M$10*(1+Inputs!$B$30)*(1-Inputs!$B$33)*(1-Inputs!$B$30/Inputs!$B$31)/(Inputs!$B$29-Inputs!$B$30)*DCF!M$6</f>
        <v>75443.149235502162</v>
      </c>
      <c r="DJ223" s="15">
        <f ca="1">SUM(CM223:CW223)+BP223*DCF!M$28*(1+Inputs!$B$30)*(1-Inputs!$B$33)*(1-Inputs!$B$30/Inputs!$B$31)/(Inputs!$B$29-Inputs!$B$30)*DCF!M$6</f>
        <v>419857.3385970844</v>
      </c>
      <c r="DK223" s="15">
        <f ca="1">SUM(CX223:DH223)+CA223*DCF!M$46*(1+Inputs!$B$30)*(1-Inputs!$B$33)*(1-Inputs!$B$30/Inputs!$B$31)/(Inputs!$B$29-Inputs!$B$30)*DCF!M$6</f>
        <v>122148.83674379281</v>
      </c>
      <c r="DM223" s="15">
        <f ca="1">DI223+DJ223+DK223+Inputs!$B$34+Inputs!$B$36-Inputs!$B$35</f>
        <v>694300.32457637938</v>
      </c>
    </row>
    <row r="224" spans="1:117" x14ac:dyDescent="0.75">
      <c r="A224" s="11">
        <v>211</v>
      </c>
      <c r="C224" s="23">
        <f t="shared" ref="C224:M233" ca="1" si="141">_xlfn.NORM.S.INV(RAND())</f>
        <v>-0.70605853681263919</v>
      </c>
      <c r="D224" s="23">
        <f t="shared" ca="1" si="141"/>
        <v>-0.38733742247096581</v>
      </c>
      <c r="E224" s="23">
        <f t="shared" ca="1" si="141"/>
        <v>-1.6822773212506053</v>
      </c>
      <c r="F224" s="23">
        <f t="shared" ca="1" si="141"/>
        <v>0.50549796485824339</v>
      </c>
      <c r="G224" s="23">
        <f t="shared" ca="1" si="141"/>
        <v>0.51631495728802101</v>
      </c>
      <c r="H224" s="23">
        <f t="shared" ca="1" si="141"/>
        <v>1.5057833987192593</v>
      </c>
      <c r="I224" s="23">
        <f t="shared" ca="1" si="141"/>
        <v>-0.57189674749309405</v>
      </c>
      <c r="J224" s="23">
        <f t="shared" ca="1" si="141"/>
        <v>1.0856147962020251</v>
      </c>
      <c r="K224" s="23">
        <f t="shared" ca="1" si="141"/>
        <v>-1.0339927100119042</v>
      </c>
      <c r="L224" s="23">
        <f t="shared" ca="1" si="141"/>
        <v>0.11366672336419882</v>
      </c>
      <c r="M224" s="23">
        <f t="shared" ca="1" si="141"/>
        <v>4.0558244466909997E-2</v>
      </c>
      <c r="N224" s="23">
        <f ca="1">SQRT(Inputs!$B$38)*C224+SQRT(1-Inputs!$B$38)*_xlfn.NORM.S.INV(RAND())</f>
        <v>-0.71324689832145727</v>
      </c>
      <c r="O224" s="23">
        <f ca="1">SQRT(Inputs!$B$38)*D224+SQRT(1-Inputs!$B$38)*_xlfn.NORM.S.INV(RAND())</f>
        <v>0.31922695958940106</v>
      </c>
      <c r="P224" s="23">
        <f ca="1">SQRT(Inputs!$B$38)*E224+SQRT(1-Inputs!$B$38)*_xlfn.NORM.S.INV(RAND())</f>
        <v>-1.603318215736435</v>
      </c>
      <c r="Q224" s="23">
        <f ca="1">SQRT(Inputs!$B$38)*F224+SQRT(1-Inputs!$B$38)*_xlfn.NORM.S.INV(RAND())</f>
        <v>1.2509003363388702</v>
      </c>
      <c r="R224" s="23">
        <f ca="1">SQRT(Inputs!$B$38)*G224+SQRT(1-Inputs!$B$38)*_xlfn.NORM.S.INV(RAND())</f>
        <v>0.46372222907664595</v>
      </c>
      <c r="S224" s="23">
        <f ca="1">SQRT(Inputs!$B$38)*H224+SQRT(1-Inputs!$B$38)*_xlfn.NORM.S.INV(RAND())</f>
        <v>2.4163838740858399</v>
      </c>
      <c r="T224" s="23">
        <f ca="1">SQRT(Inputs!$B$38)*I224+SQRT(1-Inputs!$B$38)*_xlfn.NORM.S.INV(RAND())</f>
        <v>-2.498733545066401</v>
      </c>
      <c r="U224" s="23">
        <f ca="1">SQRT(Inputs!$B$38)*J224+SQRT(1-Inputs!$B$38)*_xlfn.NORM.S.INV(RAND())</f>
        <v>-0.31225778965488349</v>
      </c>
      <c r="V224" s="23">
        <f ca="1">SQRT(Inputs!$B$38)*K224+SQRT(1-Inputs!$B$38)*_xlfn.NORM.S.INV(RAND())</f>
        <v>0.8022478968193737</v>
      </c>
      <c r="W224" s="23">
        <f ca="1">SQRT(Inputs!$B$38)*L224+SQRT(1-Inputs!$B$38)*_xlfn.NORM.S.INV(RAND())</f>
        <v>0.62238642370511377</v>
      </c>
      <c r="X224" s="23">
        <f ca="1">SQRT(Inputs!$B$38)*M224+SQRT(1-Inputs!$B$38)*_xlfn.NORM.S.INV(RAND())</f>
        <v>-0.77829597980520215</v>
      </c>
      <c r="Y224" s="23">
        <f ca="1">SQRT(Inputs!$B$38)*C224+SQRT(1-Inputs!$B$38)*_xlfn.NORM.S.INV(RAND())</f>
        <v>-0.49095587912541921</v>
      </c>
      <c r="Z224" s="23">
        <f ca="1">SQRT(Inputs!$B$38)*D224+SQRT(1-Inputs!$B$38)*_xlfn.NORM.S.INV(RAND())</f>
        <v>-0.75515440185086102</v>
      </c>
      <c r="AA224" s="23">
        <f ca="1">SQRT(Inputs!$B$38)*E224+SQRT(1-Inputs!$B$38)*_xlfn.NORM.S.INV(RAND())</f>
        <v>-1.637786258197778</v>
      </c>
      <c r="AB224" s="23">
        <f ca="1">SQRT(Inputs!$B$38)*F224+SQRT(1-Inputs!$B$38)*_xlfn.NORM.S.INV(RAND())</f>
        <v>-0.69172608466929864</v>
      </c>
      <c r="AC224" s="23">
        <f ca="1">SQRT(Inputs!$B$38)*G224+SQRT(1-Inputs!$B$38)*_xlfn.NORM.S.INV(RAND())</f>
        <v>1.4867213798700172</v>
      </c>
      <c r="AD224" s="23">
        <f ca="1">SQRT(Inputs!$B$38)*H224+SQRT(1-Inputs!$B$38)*_xlfn.NORM.S.INV(RAND())</f>
        <v>1.1919215972543062</v>
      </c>
      <c r="AE224" s="23">
        <f ca="1">SQRT(Inputs!$B$38)*I224+SQRT(1-Inputs!$B$38)*_xlfn.NORM.S.INV(RAND())</f>
        <v>0.70406357225477145</v>
      </c>
      <c r="AF224" s="23">
        <f ca="1">SQRT(Inputs!$B$38)*J224+SQRT(1-Inputs!$B$38)*_xlfn.NORM.S.INV(RAND())</f>
        <v>2.0241625182292822</v>
      </c>
      <c r="AG224" s="23">
        <f ca="1">SQRT(Inputs!$B$38)*K224+SQRT(1-Inputs!$B$38)*_xlfn.NORM.S.INV(RAND())</f>
        <v>-1.1302643382726982</v>
      </c>
      <c r="AH224" s="23">
        <f ca="1">SQRT(Inputs!$B$38)*L224+SQRT(1-Inputs!$B$38)*_xlfn.NORM.S.INV(RAND())</f>
        <v>0.4766046029274249</v>
      </c>
      <c r="AI224" s="23">
        <f ca="1">SQRT(Inputs!$B$38)*M224+SQRT(1-Inputs!$B$38)*_xlfn.NORM.S.INV(RAND())</f>
        <v>-0.49900602816541301</v>
      </c>
      <c r="AJ224" s="23">
        <f ca="1">SQRT(Inputs!$B$38)*C224+SQRT(1-Inputs!$B$38)*_xlfn.NORM.S.INV(RAND())</f>
        <v>-0.5893571018639836</v>
      </c>
      <c r="AK224" s="23">
        <f ca="1">SQRT(Inputs!$B$38)*D224+SQRT(1-Inputs!$B$38)*_xlfn.NORM.S.INV(RAND())</f>
        <v>-0.60178904461022897</v>
      </c>
      <c r="AL224" s="23">
        <f ca="1">SQRT(Inputs!$B$38)*E224+SQRT(1-Inputs!$B$38)*_xlfn.NORM.S.INV(RAND())</f>
        <v>-1.0742837829527059</v>
      </c>
      <c r="AM224" s="23">
        <f ca="1">SQRT(Inputs!$B$38)*F224+SQRT(1-Inputs!$B$38)*_xlfn.NORM.S.INV(RAND())</f>
        <v>0.86172332848513544</v>
      </c>
      <c r="AN224" s="23">
        <f ca="1">SQRT(Inputs!$B$38)*G224+SQRT(1-Inputs!$B$38)*_xlfn.NORM.S.INV(RAND())</f>
        <v>-0.7748177148387958</v>
      </c>
      <c r="AO224" s="23">
        <f ca="1">SQRT(Inputs!$B$38)*H224+SQRT(1-Inputs!$B$38)*_xlfn.NORM.S.INV(RAND())</f>
        <v>0.13501079845395503</v>
      </c>
      <c r="AP224" s="23">
        <f ca="1">SQRT(Inputs!$B$38)*I224+SQRT(1-Inputs!$B$38)*_xlfn.NORM.S.INV(RAND())</f>
        <v>1.1956528863124141</v>
      </c>
      <c r="AQ224" s="23">
        <f ca="1">SQRT(Inputs!$B$38)*J224+SQRT(1-Inputs!$B$38)*_xlfn.NORM.S.INV(RAND())</f>
        <v>8.0008021035169463E-2</v>
      </c>
      <c r="AR224" s="23">
        <f ca="1">SQRT(Inputs!$B$38)*K224+SQRT(1-Inputs!$B$38)*_xlfn.NORM.S.INV(RAND())</f>
        <v>0.36639209553632335</v>
      </c>
      <c r="AS224" s="23">
        <f ca="1">SQRT(Inputs!$B$38)*L224+SQRT(1-Inputs!$B$38)*_xlfn.NORM.S.INV(RAND())</f>
        <v>0.91385507173303715</v>
      </c>
      <c r="AT224" s="23">
        <f ca="1">SQRT(Inputs!$B$38)*M224+SQRT(1-Inputs!$B$38)*_xlfn.NORM.S.INV(RAND())</f>
        <v>-0.70823292331364229</v>
      </c>
      <c r="AU224" s="15">
        <f ca="1">Inputs!$B$6*EXP($B$8-0.5*C$5^2+C$5*N224)</f>
        <v>4421.1580689466646</v>
      </c>
      <c r="AV224" s="15">
        <f t="shared" ca="1" si="110"/>
        <v>5640.2090475374298</v>
      </c>
      <c r="AW224" s="15">
        <f t="shared" ca="1" si="111"/>
        <v>5539.8051370982867</v>
      </c>
      <c r="AX224" s="15">
        <f t="shared" ca="1" si="112"/>
        <v>7907.6124852845505</v>
      </c>
      <c r="AY224" s="15">
        <f t="shared" ca="1" si="113"/>
        <v>10201.710906242624</v>
      </c>
      <c r="AZ224" s="15">
        <f t="shared" ca="1" si="114"/>
        <v>16280.615700885633</v>
      </c>
      <c r="BA224" s="15">
        <f t="shared" ca="1" si="115"/>
        <v>15338.618698706285</v>
      </c>
      <c r="BB224" s="15">
        <f t="shared" ca="1" si="116"/>
        <v>18200.732687954587</v>
      </c>
      <c r="BC224" s="15">
        <f t="shared" ca="1" si="117"/>
        <v>24086.122107879273</v>
      </c>
      <c r="BD224" s="15">
        <f t="shared" ca="1" si="118"/>
        <v>31276.519905896293</v>
      </c>
      <c r="BE224" s="15">
        <f t="shared" ca="1" si="119"/>
        <v>35702.634612300812</v>
      </c>
      <c r="BF224" s="15">
        <f ca="1">Inputs!$B$13*EXP($B$9-0.5*C$6^2+C$6*Y224)</f>
        <v>12548.27345834175</v>
      </c>
      <c r="BG224" s="15">
        <f t="shared" ca="1" si="120"/>
        <v>13344.948043360622</v>
      </c>
      <c r="BH224" s="15">
        <f t="shared" ca="1" si="121"/>
        <v>12426.574182670831</v>
      </c>
      <c r="BI224" s="15">
        <f t="shared" ca="1" si="122"/>
        <v>13675.613520480669</v>
      </c>
      <c r="BJ224" s="15">
        <f t="shared" ca="1" si="123"/>
        <v>20772.337251341054</v>
      </c>
      <c r="BK224" s="15">
        <f t="shared" ca="1" si="124"/>
        <v>29985.666366216446</v>
      </c>
      <c r="BL224" s="15">
        <f t="shared" ca="1" si="125"/>
        <v>40352.603087785094</v>
      </c>
      <c r="BM224" s="15">
        <f t="shared" ca="1" si="126"/>
        <v>63783.156227394131</v>
      </c>
      <c r="BN224" s="15">
        <f t="shared" ca="1" si="127"/>
        <v>68508.326616987921</v>
      </c>
      <c r="BO224" s="15">
        <f t="shared" ca="1" si="128"/>
        <v>89094.063121306986</v>
      </c>
      <c r="BP224" s="15">
        <f t="shared" ca="1" si="129"/>
        <v>103630.50761298845</v>
      </c>
      <c r="BQ224" s="15">
        <f ca="1">Inputs!$B$20*EXP($B$10-0.5*C$7^2+C$7*AJ224)</f>
        <v>3480.370123487578</v>
      </c>
      <c r="BR224" s="15">
        <f t="shared" ca="1" si="130"/>
        <v>3900.8871135127074</v>
      </c>
      <c r="BS224" s="15">
        <f t="shared" ca="1" si="131"/>
        <v>3923.6951872748141</v>
      </c>
      <c r="BT224" s="15">
        <f t="shared" ca="1" si="132"/>
        <v>6782.1395468613391</v>
      </c>
      <c r="BU224" s="15">
        <f t="shared" ca="1" si="133"/>
        <v>7792.3729554249003</v>
      </c>
      <c r="BV224" s="15">
        <f t="shared" ca="1" si="134"/>
        <v>11176.278018264995</v>
      </c>
      <c r="BW224" s="15">
        <f t="shared" ca="1" si="135"/>
        <v>20086.839987794163</v>
      </c>
      <c r="BX224" s="15">
        <f t="shared" ca="1" si="136"/>
        <v>28548.931907868413</v>
      </c>
      <c r="BY224" s="15">
        <f t="shared" ca="1" si="137"/>
        <v>42906.651722110662</v>
      </c>
      <c r="BZ224" s="15">
        <f t="shared" ca="1" si="138"/>
        <v>71217.384202559915</v>
      </c>
      <c r="CA224" s="15">
        <f t="shared" ca="1" si="139"/>
        <v>88208.617661503755</v>
      </c>
      <c r="CB224" s="15">
        <f ca="1">(AU224*DCF!C$10-DCF!C$5*MAX(AU224*DCF!C$10,0)-MAX(AU224-Inputs!$B$6,0)/Inputs!$B$10)*DCF!C$6</f>
        <v>1046.9323100678782</v>
      </c>
      <c r="CC224" s="15">
        <f ca="1">(AV224*DCF!D$10-DCF!D$5*MAX(AV224*DCF!D$10,0)-MAX(AV224-AU224,0)/Inputs!$B$10)*DCF!D$6</f>
        <v>1077.5290678764695</v>
      </c>
      <c r="CD224" s="15">
        <f ca="1">(AW224*DCF!E$10-DCF!E$5*MAX(AW224*DCF!E$10,0)-MAX(AW224-AV224,0)/Inputs!$B$10)*DCF!E$6</f>
        <v>1279.052819880236</v>
      </c>
      <c r="CE224" s="15">
        <f ca="1">(AX224*DCF!F$10-DCF!F$5*MAX(AX224*DCF!F$10,0)-MAX(AX224-AW224,0)/Inputs!$B$10)*DCF!F$6</f>
        <v>1233.5371989797352</v>
      </c>
      <c r="CF224" s="15">
        <f ca="1">(AY224*DCF!G$10-DCF!G$5*MAX(AY224*DCF!G$10,0)-MAX(AY224-AX224,0)/Inputs!$B$10)*DCF!G$6</f>
        <v>1660.9936076945344</v>
      </c>
      <c r="CG224" s="15">
        <f ca="1">(AZ224*DCF!H$10-DCF!H$5*MAX(AZ224*DCF!H$10,0)-MAX(AZ224-AY224,0)/Inputs!$B$10)*DCF!H$6</f>
        <v>2081.4746910513227</v>
      </c>
      <c r="CH224" s="15">
        <f ca="1">(BA224*DCF!I$10-DCF!I$5*MAX(BA224*DCF!I$10,0)-MAX(BA224-AZ224,0)/Inputs!$B$10)*DCF!I$6</f>
        <v>2801.8060817347223</v>
      </c>
      <c r="CI224" s="15">
        <f ca="1">(BB224*DCF!J$10-DCF!J$5*MAX(BB224*DCF!J$10,0)-MAX(BB224-BA224,0)/Inputs!$B$10)*DCF!J$6</f>
        <v>2689.5817496385048</v>
      </c>
      <c r="CJ224" s="15">
        <f ca="1">(BC224*DCF!K$10-DCF!K$5*MAX(BC224*DCF!K$10,0)-MAX(BC224-BB224,0)/Inputs!$B$10)*DCF!K$6</f>
        <v>3053.6139073205263</v>
      </c>
      <c r="CK224" s="15">
        <f ca="1">(BD224*DCF!L$10-DCF!L$5*MAX(BD224*DCF!L$10,0)-MAX(BD224-BC224,0)/Inputs!$B$10)*DCF!L$6</f>
        <v>3787.2590971156283</v>
      </c>
      <c r="CL224" s="15">
        <f ca="1">(BE224*DCF!M$10-DCF!M$5*MAX(BE224*DCF!M$10,0)-MAX(BE224-BD224,0)/Inputs!$B$10)*DCF!M$6</f>
        <v>4509.3568290286348</v>
      </c>
      <c r="CM224" s="15">
        <f ca="1">(BF224*DCF!C$28-DCF!C$5*MAX(BF224*DCF!C$28,0)-MAX(BF224-Inputs!$B$13,0)/Inputs!$B$17)*DCF!C$6</f>
        <v>3561.4582816969705</v>
      </c>
      <c r="CN224" s="15">
        <f ca="1">(BG224*DCF!D$28-DCF!D$5*MAX(BG224*DCF!D$28,0)-MAX(BG224-BF224,0)/Inputs!$B$17)*DCF!D$6</f>
        <v>3760.4277679068236</v>
      </c>
      <c r="CO224" s="15">
        <f ca="1">(BH224*DCF!E$28-DCF!E$5*MAX(BH224*DCF!E$28,0)-MAX(BH224-BG224,0)/Inputs!$B$17)*DCF!E$6</f>
        <v>3519.4270816227436</v>
      </c>
      <c r="CP224" s="15">
        <f ca="1">(BI224*DCF!F$28-DCF!F$5*MAX(BI224*DCF!F$28,0)-MAX(BI224-BH224,0)/Inputs!$B$17)*DCF!F$6</f>
        <v>3485.1614893344117</v>
      </c>
      <c r="CQ224" s="15">
        <f ca="1">(BJ224*DCF!G$28-DCF!G$5*MAX(BJ224*DCF!G$28,0)-MAX(BJ224-BI224,0)/Inputs!$B$17)*DCF!G$6</f>
        <v>4195.941674668501</v>
      </c>
      <c r="CR224" s="15">
        <f ca="1">(BK224*DCF!H$28-DCF!H$5*MAX(BK224*DCF!H$28,0)-MAX(BK224-BJ224,0)/Inputs!$B$17)*DCF!H$6</f>
        <v>5984.2933303501022</v>
      </c>
      <c r="CS224" s="15">
        <f ca="1">(BL224*DCF!I$28-DCF!I$5*MAX(BL224*DCF!I$28,0)-MAX(BL224-BK224,0)/Inputs!$B$17)*DCF!I$6</f>
        <v>8001.0639298147626</v>
      </c>
      <c r="CT224" s="15">
        <f ca="1">(BM224*DCF!J$28-DCF!J$5*MAX(BM224*DCF!J$28,0)-MAX(BM224-BL224,0)/Inputs!$B$17)*DCF!J$6</f>
        <v>11122.238942289923</v>
      </c>
      <c r="CU224" s="15">
        <f ca="1">(BN224*DCF!K$28-DCF!K$5*MAX(BN224*DCF!K$28,0)-MAX(BN224-BM224,0)/Inputs!$B$17)*DCF!K$6</f>
        <v>13889.039468496721</v>
      </c>
      <c r="CV224" s="15">
        <f ca="1">(BO224*DCF!L$28-DCF!L$5*MAX(BO224*DCF!L$28,0)-MAX(BO224-BN224,0)/Inputs!$B$17)*DCF!L$6</f>
        <v>15446.82525393887</v>
      </c>
      <c r="CW224" s="15">
        <f ca="1">(BP224*DCF!M$28-DCF!M$5*MAX(BP224*DCF!M$28,0)-MAX(BP224-BO224,0)/Inputs!$B$17)*DCF!M$6</f>
        <v>17978.673068130047</v>
      </c>
      <c r="CX224" s="15">
        <f ca="1">(BQ224*DCF!C$46-DCF!C$5*MAX(BQ224*DCF!C$46,0)-MAX(BQ224-Inputs!$B$20,0)/Inputs!$B$24)*DCF!C$6</f>
        <v>-932.81994698908397</v>
      </c>
      <c r="CY224" s="15">
        <f ca="1">(BR224*DCF!D$46-DCF!D$5*MAX(BR224*DCF!D$46,0)-MAX(BR224-BQ224,0)/Inputs!$B$24)*DCF!D$6</f>
        <v>-845.22156944896494</v>
      </c>
      <c r="CZ224" s="15">
        <f ca="1">(BS224*DCF!E$46-DCF!E$5*MAX(BS224*DCF!E$46,0)-MAX(BS224-BR224,0)/Inputs!$B$24)*DCF!E$6</f>
        <v>-472.97410234180222</v>
      </c>
      <c r="DA224" s="15">
        <f ca="1">(BT224*DCF!F$46-DCF!F$5*MAX(BT224*DCF!F$46,0)-MAX(BT224-BS224,0)/Inputs!$B$24)*DCF!F$6</f>
        <v>-1534.7682354044198</v>
      </c>
      <c r="DB224" s="15">
        <f ca="1">(BU224*DCF!G$46-DCF!G$5*MAX(BU224*DCF!G$46,0)-MAX(BU224-BT224,0)/Inputs!$B$24)*DCF!G$6</f>
        <v>-601.94258923718428</v>
      </c>
      <c r="DC224" s="15">
        <f ca="1">(BV224*DCF!H$46-DCF!H$5*MAX(BV224*DCF!H$46,0)-MAX(BV224-BU224,0)/Inputs!$B$24)*DCF!H$6</f>
        <v>-1051.5277647472453</v>
      </c>
      <c r="DD224" s="15">
        <f ca="1">(BW224*DCF!I$46-DCF!I$5*MAX(BW224*DCF!I$46,0)-MAX(BW224-BV224,0)/Inputs!$B$24)*DCF!I$6</f>
        <v>-2093.9642768951244</v>
      </c>
      <c r="DE224" s="15">
        <f ca="1">(BX224*DCF!J$46-DCF!J$5*MAX(BX224*DCF!J$46,0)-MAX(BX224-BW224,0)/Inputs!$B$24)*DCF!J$6</f>
        <v>-1046.4598031007954</v>
      </c>
      <c r="DF224" s="15">
        <f ca="1">(BY224*DCF!K$46-DCF!K$5*MAX(BY224*DCF!K$46,0)-MAX(BY224-BX224,0)/Inputs!$B$24)*DCF!K$6</f>
        <v>-1066.2878899945911</v>
      </c>
      <c r="DG224" s="15">
        <f ca="1">(BZ224*DCF!L$46-DCF!L$5*MAX(BZ224*DCF!L$46,0)-MAX(BZ224-BY224,0)/Inputs!$B$24)*DCF!L$6</f>
        <v>-1483.8842650776294</v>
      </c>
      <c r="DH224" s="15">
        <f ca="1">(CA224*DCF!M$46-DCF!M$5*MAX(CA224*DCF!M$46,0)-MAX(CA224-BZ224,0)/Inputs!$B$24)*DCF!M$6</f>
        <v>3363.0866828744165</v>
      </c>
      <c r="DI224" s="15">
        <f ca="1">SUM(CB224:CL224)+BE224*DCF!M$10*(1+Inputs!$B$30)*(1-Inputs!$B$33)*(1-Inputs!$B$30/Inputs!$B$31)/(Inputs!$B$29-Inputs!$B$30)*DCF!M$6</f>
        <v>124582.04160488809</v>
      </c>
      <c r="DJ224" s="15">
        <f ca="1">SUM(CM224:CW224)+BP224*DCF!M$28*(1+Inputs!$B$30)*(1-Inputs!$B$33)*(1-Inputs!$B$30/Inputs!$B$31)/(Inputs!$B$29-Inputs!$B$30)*DCF!M$6</f>
        <v>475484.64769963984</v>
      </c>
      <c r="DK224" s="15">
        <f ca="1">SUM(CX224:DH224)+CA224*DCF!M$46*(1+Inputs!$B$30)*(1-Inputs!$B$33)*(1-Inputs!$B$30/Inputs!$B$31)/(Inputs!$B$29-Inputs!$B$30)*DCF!M$6</f>
        <v>128614.2081230699</v>
      </c>
      <c r="DM224" s="15">
        <f ca="1">DI224+DJ224+DK224+Inputs!$B$34+Inputs!$B$36-Inputs!$B$35</f>
        <v>805531.89742759778</v>
      </c>
    </row>
    <row r="225" spans="1:117" x14ac:dyDescent="0.75">
      <c r="A225" s="11">
        <v>212</v>
      </c>
      <c r="C225" s="23">
        <f t="shared" ca="1" si="141"/>
        <v>-0.45295205647173087</v>
      </c>
      <c r="D225" s="23">
        <f t="shared" ca="1" si="141"/>
        <v>6.3050719226355509E-2</v>
      </c>
      <c r="E225" s="23">
        <f t="shared" ca="1" si="141"/>
        <v>-2.0307873447148506</v>
      </c>
      <c r="F225" s="23">
        <f t="shared" ca="1" si="141"/>
        <v>0.97706795327581819</v>
      </c>
      <c r="G225" s="23">
        <f t="shared" ca="1" si="141"/>
        <v>1.5829407853033171</v>
      </c>
      <c r="H225" s="23">
        <f t="shared" ca="1" si="141"/>
        <v>0.10862234758965644</v>
      </c>
      <c r="I225" s="23">
        <f t="shared" ca="1" si="141"/>
        <v>0.49812984868828319</v>
      </c>
      <c r="J225" s="23">
        <f t="shared" ca="1" si="141"/>
        <v>-1.9425291632606456</v>
      </c>
      <c r="K225" s="23">
        <f t="shared" ca="1" si="141"/>
        <v>-0.39733046869177718</v>
      </c>
      <c r="L225" s="23">
        <f t="shared" ca="1" si="141"/>
        <v>1.1375457225112513</v>
      </c>
      <c r="M225" s="23">
        <f t="shared" ca="1" si="141"/>
        <v>-0.35681813178885313</v>
      </c>
      <c r="N225" s="23">
        <f ca="1">SQRT(Inputs!$B$38)*C225+SQRT(1-Inputs!$B$38)*_xlfn.NORM.S.INV(RAND())</f>
        <v>-0.27498640241995714</v>
      </c>
      <c r="O225" s="23">
        <f ca="1">SQRT(Inputs!$B$38)*D225+SQRT(1-Inputs!$B$38)*_xlfn.NORM.S.INV(RAND())</f>
        <v>-0.91889399025376095</v>
      </c>
      <c r="P225" s="23">
        <f ca="1">SQRT(Inputs!$B$38)*E225+SQRT(1-Inputs!$B$38)*_xlfn.NORM.S.INV(RAND())</f>
        <v>-0.18129795199614884</v>
      </c>
      <c r="Q225" s="23">
        <f ca="1">SQRT(Inputs!$B$38)*F225+SQRT(1-Inputs!$B$38)*_xlfn.NORM.S.INV(RAND())</f>
        <v>-5.1017977761259492E-2</v>
      </c>
      <c r="R225" s="23">
        <f ca="1">SQRT(Inputs!$B$38)*G225+SQRT(1-Inputs!$B$38)*_xlfn.NORM.S.INV(RAND())</f>
        <v>0.76889342097166602</v>
      </c>
      <c r="S225" s="23">
        <f ca="1">SQRT(Inputs!$B$38)*H225+SQRT(1-Inputs!$B$38)*_xlfn.NORM.S.INV(RAND())</f>
        <v>0.80647166237298351</v>
      </c>
      <c r="T225" s="23">
        <f ca="1">SQRT(Inputs!$B$38)*I225+SQRT(1-Inputs!$B$38)*_xlfn.NORM.S.INV(RAND())</f>
        <v>-9.9411204466324066E-2</v>
      </c>
      <c r="U225" s="23">
        <f ca="1">SQRT(Inputs!$B$38)*J225+SQRT(1-Inputs!$B$38)*_xlfn.NORM.S.INV(RAND())</f>
        <v>-0.96660624294437414</v>
      </c>
      <c r="V225" s="23">
        <f ca="1">SQRT(Inputs!$B$38)*K225+SQRT(1-Inputs!$B$38)*_xlfn.NORM.S.INV(RAND())</f>
        <v>-0.38057779307962125</v>
      </c>
      <c r="W225" s="23">
        <f ca="1">SQRT(Inputs!$B$38)*L225+SQRT(1-Inputs!$B$38)*_xlfn.NORM.S.INV(RAND())</f>
        <v>0.52716325566184452</v>
      </c>
      <c r="X225" s="23">
        <f ca="1">SQRT(Inputs!$B$38)*M225+SQRT(1-Inputs!$B$38)*_xlfn.NORM.S.INV(RAND())</f>
        <v>0.35460273995615488</v>
      </c>
      <c r="Y225" s="23">
        <f ca="1">SQRT(Inputs!$B$38)*C225+SQRT(1-Inputs!$B$38)*_xlfn.NORM.S.INV(RAND())</f>
        <v>-0.55061086167188167</v>
      </c>
      <c r="Z225" s="23">
        <f ca="1">SQRT(Inputs!$B$38)*D225+SQRT(1-Inputs!$B$38)*_xlfn.NORM.S.INV(RAND())</f>
        <v>0.17743653951996305</v>
      </c>
      <c r="AA225" s="23">
        <f ca="1">SQRT(Inputs!$B$38)*E225+SQRT(1-Inputs!$B$38)*_xlfn.NORM.S.INV(RAND())</f>
        <v>-2.0569282593119427</v>
      </c>
      <c r="AB225" s="23">
        <f ca="1">SQRT(Inputs!$B$38)*F225+SQRT(1-Inputs!$B$38)*_xlfn.NORM.S.INV(RAND())</f>
        <v>-8.8781623765340711E-2</v>
      </c>
      <c r="AC225" s="23">
        <f ca="1">SQRT(Inputs!$B$38)*G225+SQRT(1-Inputs!$B$38)*_xlfn.NORM.S.INV(RAND())</f>
        <v>2.4689362391090852</v>
      </c>
      <c r="AD225" s="23">
        <f ca="1">SQRT(Inputs!$B$38)*H225+SQRT(1-Inputs!$B$38)*_xlfn.NORM.S.INV(RAND())</f>
        <v>0.44208172288554398</v>
      </c>
      <c r="AE225" s="23">
        <f ca="1">SQRT(Inputs!$B$38)*I225+SQRT(1-Inputs!$B$38)*_xlfn.NORM.S.INV(RAND())</f>
        <v>0.95893235349789929</v>
      </c>
      <c r="AF225" s="23">
        <f ca="1">SQRT(Inputs!$B$38)*J225+SQRT(1-Inputs!$B$38)*_xlfn.NORM.S.INV(RAND())</f>
        <v>-0.98050215355860471</v>
      </c>
      <c r="AG225" s="23">
        <f ca="1">SQRT(Inputs!$B$38)*K225+SQRT(1-Inputs!$B$38)*_xlfn.NORM.S.INV(RAND())</f>
        <v>0.94196285692164916</v>
      </c>
      <c r="AH225" s="23">
        <f ca="1">SQRT(Inputs!$B$38)*L225+SQRT(1-Inputs!$B$38)*_xlfn.NORM.S.INV(RAND())</f>
        <v>0.14158968043445647</v>
      </c>
      <c r="AI225" s="23">
        <f ca="1">SQRT(Inputs!$B$38)*M225+SQRT(1-Inputs!$B$38)*_xlfn.NORM.S.INV(RAND())</f>
        <v>1.5172130158836683</v>
      </c>
      <c r="AJ225" s="23">
        <f ca="1">SQRT(Inputs!$B$38)*C225+SQRT(1-Inputs!$B$38)*_xlfn.NORM.S.INV(RAND())</f>
        <v>0.36381574738900091</v>
      </c>
      <c r="AK225" s="23">
        <f ca="1">SQRT(Inputs!$B$38)*D225+SQRT(1-Inputs!$B$38)*_xlfn.NORM.S.INV(RAND())</f>
        <v>-0.57189013962254975</v>
      </c>
      <c r="AL225" s="23">
        <f ca="1">SQRT(Inputs!$B$38)*E225+SQRT(1-Inputs!$B$38)*_xlfn.NORM.S.INV(RAND())</f>
        <v>0.31838402299191793</v>
      </c>
      <c r="AM225" s="23">
        <f ca="1">SQRT(Inputs!$B$38)*F225+SQRT(1-Inputs!$B$38)*_xlfn.NORM.S.INV(RAND())</f>
        <v>1.2144302891060779</v>
      </c>
      <c r="AN225" s="23">
        <f ca="1">SQRT(Inputs!$B$38)*G225+SQRT(1-Inputs!$B$38)*_xlfn.NORM.S.INV(RAND())</f>
        <v>0.99747434896896681</v>
      </c>
      <c r="AO225" s="23">
        <f ca="1">SQRT(Inputs!$B$38)*H225+SQRT(1-Inputs!$B$38)*_xlfn.NORM.S.INV(RAND())</f>
        <v>-1.0833055870886397</v>
      </c>
      <c r="AP225" s="23">
        <f ca="1">SQRT(Inputs!$B$38)*I225+SQRT(1-Inputs!$B$38)*_xlfn.NORM.S.INV(RAND())</f>
        <v>0.59483583218374947</v>
      </c>
      <c r="AQ225" s="23">
        <f ca="1">SQRT(Inputs!$B$38)*J225+SQRT(1-Inputs!$B$38)*_xlfn.NORM.S.INV(RAND())</f>
        <v>-0.49464591753588361</v>
      </c>
      <c r="AR225" s="23">
        <f ca="1">SQRT(Inputs!$B$38)*K225+SQRT(1-Inputs!$B$38)*_xlfn.NORM.S.INV(RAND())</f>
        <v>-0.61906913364829008</v>
      </c>
      <c r="AS225" s="23">
        <f ca="1">SQRT(Inputs!$B$38)*L225+SQRT(1-Inputs!$B$38)*_xlfn.NORM.S.INV(RAND())</f>
        <v>1.1635367839361146</v>
      </c>
      <c r="AT225" s="23">
        <f ca="1">SQRT(Inputs!$B$38)*M225+SQRT(1-Inputs!$B$38)*_xlfn.NORM.S.INV(RAND())</f>
        <v>0.2031421772063299</v>
      </c>
      <c r="AU225" s="15">
        <f ca="1">Inputs!$B$6*EXP($B$8-0.5*C$5^2+C$5*N225)</f>
        <v>4746.1997375475821</v>
      </c>
      <c r="AV225" s="15">
        <f t="shared" ca="1" si="110"/>
        <v>5047.1326959116177</v>
      </c>
      <c r="AW225" s="15">
        <f t="shared" ca="1" si="111"/>
        <v>6005.4190898189545</v>
      </c>
      <c r="AX225" s="15">
        <f t="shared" ca="1" si="112"/>
        <v>7285.4294825390434</v>
      </c>
      <c r="AY225" s="15">
        <f t="shared" ca="1" si="113"/>
        <v>9740.0499820959103</v>
      </c>
      <c r="AZ225" s="15">
        <f t="shared" ca="1" si="114"/>
        <v>13018.655738307927</v>
      </c>
      <c r="BA225" s="15">
        <f t="shared" ca="1" si="115"/>
        <v>15766.608224121115</v>
      </c>
      <c r="BB225" s="15">
        <f t="shared" ca="1" si="116"/>
        <v>17521.408236982243</v>
      </c>
      <c r="BC225" s="15">
        <f t="shared" ca="1" si="117"/>
        <v>20685.219396223089</v>
      </c>
      <c r="BD225" s="15">
        <f t="shared" ca="1" si="118"/>
        <v>26622.179184744007</v>
      </c>
      <c r="BE225" s="15">
        <f t="shared" ca="1" si="119"/>
        <v>33692.871168507467</v>
      </c>
      <c r="BF225" s="15">
        <f ca="1">Inputs!$B$13*EXP($B$9-0.5*C$6^2+C$6*Y225)</f>
        <v>12400.745857052878</v>
      </c>
      <c r="BG225" s="15">
        <f t="shared" ca="1" si="120"/>
        <v>15604.926246939442</v>
      </c>
      <c r="BH225" s="15">
        <f t="shared" ca="1" si="121"/>
        <v>13555.172620634228</v>
      </c>
      <c r="BI225" s="15">
        <f t="shared" ca="1" si="122"/>
        <v>16368.35775493387</v>
      </c>
      <c r="BJ225" s="15">
        <f t="shared" ca="1" si="123"/>
        <v>28643.882650672516</v>
      </c>
      <c r="BK225" s="15">
        <f t="shared" ca="1" si="124"/>
        <v>37335.758459571378</v>
      </c>
      <c r="BL225" s="15">
        <f t="shared" ca="1" si="125"/>
        <v>51931.047401997261</v>
      </c>
      <c r="BM225" s="15">
        <f t="shared" ca="1" si="126"/>
        <v>56513.968684543412</v>
      </c>
      <c r="BN225" s="15">
        <f t="shared" ca="1" si="127"/>
        <v>77810.869363189748</v>
      </c>
      <c r="BO225" s="15">
        <f t="shared" ca="1" si="128"/>
        <v>97326.988396934452</v>
      </c>
      <c r="BP225" s="15">
        <f t="shared" ca="1" si="129"/>
        <v>142258.482423829</v>
      </c>
      <c r="BQ225" s="15">
        <f ca="1">Inputs!$B$20*EXP($B$10-0.5*C$7^2+C$7*AJ225)</f>
        <v>4880.3286017068713</v>
      </c>
      <c r="BR225" s="15">
        <f t="shared" ca="1" si="130"/>
        <v>5522.1826813468897</v>
      </c>
      <c r="BS225" s="15">
        <f t="shared" ca="1" si="131"/>
        <v>8286.1157087172469</v>
      </c>
      <c r="BT225" s="15">
        <f t="shared" ca="1" si="132"/>
        <v>15711.08438896052</v>
      </c>
      <c r="BU225" s="15">
        <f t="shared" ca="1" si="133"/>
        <v>27717.404796732248</v>
      </c>
      <c r="BV225" s="15">
        <f t="shared" ca="1" si="134"/>
        <v>30211.531766906515</v>
      </c>
      <c r="BW225" s="15">
        <f t="shared" ca="1" si="135"/>
        <v>47814.674976468661</v>
      </c>
      <c r="BX225" s="15">
        <f t="shared" ca="1" si="136"/>
        <v>60562.991343367845</v>
      </c>
      <c r="BY225" s="15">
        <f t="shared" ca="1" si="137"/>
        <v>75380.471925411694</v>
      </c>
      <c r="BZ225" s="15">
        <f t="shared" ca="1" si="138"/>
        <v>130994.88473706231</v>
      </c>
      <c r="CA225" s="15">
        <f t="shared" ca="1" si="139"/>
        <v>190771.82206190334</v>
      </c>
      <c r="CB225" s="15">
        <f ca="1">(AU225*DCF!C$10-DCF!C$5*MAX(AU225*DCF!C$10,0)-MAX(AU225-Inputs!$B$6,0)/Inputs!$B$10)*DCF!C$6</f>
        <v>1044.6147050350592</v>
      </c>
      <c r="CC225" s="15">
        <f ca="1">(AV225*DCF!D$10-DCF!D$5*MAX(AV225*DCF!D$10,0)-MAX(AV225-AU225,0)/Inputs!$B$10)*DCF!D$6</f>
        <v>1156.8297755047813</v>
      </c>
      <c r="CD225" s="15">
        <f ca="1">(AW225*DCF!E$10-DCF!E$5*MAX(AW225*DCF!E$10,0)-MAX(AW225-AV225,0)/Inputs!$B$10)*DCF!E$6</f>
        <v>1170.7098894581991</v>
      </c>
      <c r="CE225" s="15">
        <f ca="1">(AX225*DCF!F$10-DCF!F$5*MAX(AX225*DCF!F$10,0)-MAX(AX225-AW225,0)/Inputs!$B$10)*DCF!F$6</f>
        <v>1324.0592178259815</v>
      </c>
      <c r="CF225" s="15">
        <f ca="1">(AY225*DCF!G$10-DCF!G$5*MAX(AY225*DCF!G$10,0)-MAX(AY225-AX225,0)/Inputs!$B$10)*DCF!G$6</f>
        <v>1535.0179432834968</v>
      </c>
      <c r="CG225" s="15">
        <f ca="1">(AZ225*DCF!H$10-DCF!H$5*MAX(AZ225*DCF!H$10,0)-MAX(AZ225-AY225,0)/Inputs!$B$10)*DCF!H$6</f>
        <v>1945.4061208436353</v>
      </c>
      <c r="CH225" s="15">
        <f ca="1">(BA225*DCF!I$10-DCF!I$5*MAX(BA225*DCF!I$10,0)-MAX(BA225-AZ225,0)/Inputs!$B$10)*DCF!I$6</f>
        <v>2429.2236676998932</v>
      </c>
      <c r="CI225" s="15">
        <f ca="1">(BB225*DCF!J$10-DCF!J$5*MAX(BB225*DCF!J$10,0)-MAX(BB225-BA225,0)/Inputs!$B$10)*DCF!J$6</f>
        <v>2740.803283650404</v>
      </c>
      <c r="CJ225" s="15">
        <f ca="1">(BC225*DCF!K$10-DCF!K$5*MAX(BC225*DCF!K$10,0)-MAX(BC225-BB225,0)/Inputs!$B$10)*DCF!K$6</f>
        <v>2887.1027160189237</v>
      </c>
      <c r="CK225" s="15">
        <f ca="1">(BD225*DCF!L$10-DCF!L$5*MAX(BD225*DCF!L$10,0)-MAX(BD225-BC225,0)/Inputs!$B$10)*DCF!L$6</f>
        <v>3247.3858391334566</v>
      </c>
      <c r="CL225" s="15">
        <f ca="1">(BE225*DCF!M$10-DCF!M$5*MAX(BE225*DCF!M$10,0)-MAX(BE225-BD225,0)/Inputs!$B$10)*DCF!M$6</f>
        <v>3909.8301998923762</v>
      </c>
      <c r="CM225" s="15">
        <f ca="1">(BF225*DCF!C$28-DCF!C$5*MAX(BF225*DCF!C$28,0)-MAX(BF225-Inputs!$B$13,0)/Inputs!$B$17)*DCF!C$6</f>
        <v>3550.5048648471297</v>
      </c>
      <c r="CN225" s="15">
        <f ca="1">(BG225*DCF!D$28-DCF!D$5*MAX(BG225*DCF!D$28,0)-MAX(BG225-BF225,0)/Inputs!$B$17)*DCF!D$6</f>
        <v>3912.4121011572997</v>
      </c>
      <c r="CO225" s="15">
        <f ca="1">(BH225*DCF!E$28-DCF!E$5*MAX(BH225*DCF!E$28,0)-MAX(BH225-BG225,0)/Inputs!$B$17)*DCF!E$6</f>
        <v>3839.0662555782324</v>
      </c>
      <c r="CP225" s="15">
        <f ca="1">(BI225*DCF!F$28-DCF!F$5*MAX(BI225*DCF!F$28,0)-MAX(BI225-BH225,0)/Inputs!$B$17)*DCF!F$6</f>
        <v>3931.3931543216459</v>
      </c>
      <c r="CQ225" s="15">
        <f ca="1">(BJ225*DCF!G$28-DCF!G$5*MAX(BJ225*DCF!G$28,0)-MAX(BJ225-BI225,0)/Inputs!$B$17)*DCF!G$6</f>
        <v>5367.2506541440689</v>
      </c>
      <c r="CR225" s="15">
        <f ca="1">(BK225*DCF!H$28-DCF!H$5*MAX(BK225*DCF!H$28,0)-MAX(BK225-BJ225,0)/Inputs!$B$17)*DCF!H$6</f>
        <v>7883.071406522381</v>
      </c>
      <c r="CS225" s="15">
        <f ca="1">(BL225*DCF!I$28-DCF!I$5*MAX(BL225*DCF!I$28,0)-MAX(BL225-BK225,0)/Inputs!$B$17)*DCF!I$6</f>
        <v>10116.872101920817</v>
      </c>
      <c r="CT225" s="15">
        <f ca="1">(BM225*DCF!J$28-DCF!J$5*MAX(BM225*DCF!J$28,0)-MAX(BM225-BL225,0)/Inputs!$B$17)*DCF!J$6</f>
        <v>11999.648679204309</v>
      </c>
      <c r="CU225" s="15">
        <f ca="1">(BN225*DCF!K$28-DCF!K$5*MAX(BN225*DCF!K$28,0)-MAX(BN225-BM225,0)/Inputs!$B$17)*DCF!K$6</f>
        <v>13823.764294894148</v>
      </c>
      <c r="CV225" s="15">
        <f ca="1">(BO225*DCF!L$28-DCF!L$5*MAX(BO225*DCF!L$28,0)-MAX(BO225-BN225,0)/Inputs!$B$17)*DCF!L$6</f>
        <v>17210.495654854036</v>
      </c>
      <c r="CW225" s="15">
        <f ca="1">(BP225*DCF!M$28-DCF!M$5*MAX(BP225*DCF!M$28,0)-MAX(BP225-BO225,0)/Inputs!$B$17)*DCF!M$6</f>
        <v>22069.412128053318</v>
      </c>
      <c r="CX225" s="15">
        <f ca="1">(BQ225*DCF!C$46-DCF!C$5*MAX(BQ225*DCF!C$46,0)-MAX(BQ225-Inputs!$B$20,0)/Inputs!$B$24)*DCF!C$6</f>
        <v>-1902.7680843234673</v>
      </c>
      <c r="CY225" s="15">
        <f ca="1">(BR225*DCF!D$46-DCF!D$5*MAX(BR225*DCF!D$46,0)-MAX(BR225-BQ225,0)/Inputs!$B$24)*DCF!D$6</f>
        <v>-1216.3816126508859</v>
      </c>
      <c r="CZ225" s="15">
        <f ca="1">(BS225*DCF!E$46-DCF!E$5*MAX(BS225*DCF!E$46,0)-MAX(BS225-BR225,0)/Inputs!$B$24)*DCF!E$6</f>
        <v>-2069.3139192823346</v>
      </c>
      <c r="DA225" s="15">
        <f ca="1">(BT225*DCF!F$46-DCF!F$5*MAX(BT225*DCF!F$46,0)-MAX(BT225-BS225,0)/Inputs!$B$24)*DCF!F$6</f>
        <v>-3847.8463158987811</v>
      </c>
      <c r="DB225" s="15">
        <f ca="1">(BU225*DCF!G$46-DCF!G$5*MAX(BU225*DCF!G$46,0)-MAX(BU225-BT225,0)/Inputs!$B$24)*DCF!G$6</f>
        <v>-4971.0477037047885</v>
      </c>
      <c r="DC225" s="15">
        <f ca="1">(BV225*DCF!H$46-DCF!H$5*MAX(BV225*DCF!H$46,0)-MAX(BV225-BU225,0)/Inputs!$B$24)*DCF!H$6</f>
        <v>-775.03467421216453</v>
      </c>
      <c r="DD225" s="15">
        <f ca="1">(BW225*DCF!I$46-DCF!I$5*MAX(BW225*DCF!I$46,0)-MAX(BW225-BV225,0)/Inputs!$B$24)*DCF!I$6</f>
        <v>-3948.8829780730775</v>
      </c>
      <c r="DE225" s="15">
        <f ca="1">(BX225*DCF!J$46-DCF!J$5*MAX(BX225*DCF!J$46,0)-MAX(BX225-BW225,0)/Inputs!$B$24)*DCF!J$6</f>
        <v>-840.1952615580966</v>
      </c>
      <c r="DF225" s="15">
        <f ca="1">(BY225*DCF!K$46-DCF!K$5*MAX(BY225*DCF!K$46,0)-MAX(BY225-BX225,0)/Inputs!$B$24)*DCF!K$6</f>
        <v>676.09583187199178</v>
      </c>
      <c r="DG225" s="15">
        <f ca="1">(BZ225*DCF!L$46-DCF!L$5*MAX(BZ225*DCF!L$46,0)-MAX(BZ225-BY225,0)/Inputs!$B$24)*DCF!L$6</f>
        <v>-3530.6556025232298</v>
      </c>
      <c r="DH225" s="15">
        <f ca="1">(CA225*DCF!M$46-DCF!M$5*MAX(CA225*DCF!M$46,0)-MAX(CA225-BZ225,0)/Inputs!$B$24)*DCF!M$6</f>
        <v>2459.022688867225</v>
      </c>
      <c r="DI225" s="15">
        <f ca="1">SUM(CB225:CL225)+BE225*DCF!M$10*(1+Inputs!$B$30)*(1-Inputs!$B$33)*(1-Inputs!$B$30/Inputs!$B$31)/(Inputs!$B$29-Inputs!$B$30)*DCF!M$6</f>
        <v>117158.68936239902</v>
      </c>
      <c r="DJ225" s="15">
        <f ca="1">SUM(CM225:CW225)+BP225*DCF!M$28*(1+Inputs!$B$30)*(1-Inputs!$B$33)*(1-Inputs!$B$30/Inputs!$B$31)/(Inputs!$B$29-Inputs!$B$30)*DCF!M$6</f>
        <v>631580.20830776135</v>
      </c>
      <c r="DK225" s="15">
        <f ca="1">SUM(CX225:DH225)+CA225*DCF!M$46*(1+Inputs!$B$30)*(1-Inputs!$B$33)*(1-Inputs!$B$30/Inputs!$B$31)/(Inputs!$B$29-Inputs!$B$30)*DCF!M$6</f>
        <v>274988.8276432135</v>
      </c>
      <c r="DM225" s="15">
        <f ca="1">DI225+DJ225+DK225+Inputs!$B$34+Inputs!$B$36-Inputs!$B$35</f>
        <v>1100578.7253133738</v>
      </c>
    </row>
    <row r="226" spans="1:117" x14ac:dyDescent="0.75">
      <c r="A226" s="11">
        <v>213</v>
      </c>
      <c r="C226" s="23">
        <f t="shared" ca="1" si="141"/>
        <v>1.6961302195478545</v>
      </c>
      <c r="D226" s="23">
        <f t="shared" ca="1" si="141"/>
        <v>1.217737735716377</v>
      </c>
      <c r="E226" s="23">
        <f t="shared" ca="1" si="141"/>
        <v>0.10357007434884419</v>
      </c>
      <c r="F226" s="23">
        <f t="shared" ca="1" si="141"/>
        <v>-1.1320999589659351</v>
      </c>
      <c r="G226" s="23">
        <f t="shared" ca="1" si="141"/>
        <v>0.55714266953985447</v>
      </c>
      <c r="H226" s="23">
        <f t="shared" ca="1" si="141"/>
        <v>1.225878321083216E-2</v>
      </c>
      <c r="I226" s="23">
        <f t="shared" ca="1" si="141"/>
        <v>-0.20429561004951816</v>
      </c>
      <c r="J226" s="23">
        <f t="shared" ca="1" si="141"/>
        <v>2.3841909386204678</v>
      </c>
      <c r="K226" s="23">
        <f t="shared" ca="1" si="141"/>
        <v>0.46030480030378096</v>
      </c>
      <c r="L226" s="23">
        <f t="shared" ca="1" si="141"/>
        <v>0.46805641757585736</v>
      </c>
      <c r="M226" s="23">
        <f t="shared" ca="1" si="141"/>
        <v>-1.1188216498723236</v>
      </c>
      <c r="N226" s="23">
        <f ca="1">SQRT(Inputs!$B$38)*C226+SQRT(1-Inputs!$B$38)*_xlfn.NORM.S.INV(RAND())</f>
        <v>0.55436387409845078</v>
      </c>
      <c r="O226" s="23">
        <f ca="1">SQRT(Inputs!$B$38)*D226+SQRT(1-Inputs!$B$38)*_xlfn.NORM.S.INV(RAND())</f>
        <v>1.2694284762740495</v>
      </c>
      <c r="P226" s="23">
        <f ca="1">SQRT(Inputs!$B$38)*E226+SQRT(1-Inputs!$B$38)*_xlfn.NORM.S.INV(RAND())</f>
        <v>0.912503782720409</v>
      </c>
      <c r="Q226" s="23">
        <f ca="1">SQRT(Inputs!$B$38)*F226+SQRT(1-Inputs!$B$38)*_xlfn.NORM.S.INV(RAND())</f>
        <v>-0.62957393692629127</v>
      </c>
      <c r="R226" s="23">
        <f ca="1">SQRT(Inputs!$B$38)*G226+SQRT(1-Inputs!$B$38)*_xlfn.NORM.S.INV(RAND())</f>
        <v>0.95883519460004329</v>
      </c>
      <c r="S226" s="23">
        <f ca="1">SQRT(Inputs!$B$38)*H226+SQRT(1-Inputs!$B$38)*_xlfn.NORM.S.INV(RAND())</f>
        <v>-0.73788947737676003</v>
      </c>
      <c r="T226" s="23">
        <f ca="1">SQRT(Inputs!$B$38)*I226+SQRT(1-Inputs!$B$38)*_xlfn.NORM.S.INV(RAND())</f>
        <v>-0.29639220211769102</v>
      </c>
      <c r="U226" s="23">
        <f ca="1">SQRT(Inputs!$B$38)*J226+SQRT(1-Inputs!$B$38)*_xlfn.NORM.S.INV(RAND())</f>
        <v>0.59313214530942759</v>
      </c>
      <c r="V226" s="23">
        <f ca="1">SQRT(Inputs!$B$38)*K226+SQRT(1-Inputs!$B$38)*_xlfn.NORM.S.INV(RAND())</f>
        <v>0.95895124430908041</v>
      </c>
      <c r="W226" s="23">
        <f ca="1">SQRT(Inputs!$B$38)*L226+SQRT(1-Inputs!$B$38)*_xlfn.NORM.S.INV(RAND())</f>
        <v>1.3843450252102105</v>
      </c>
      <c r="X226" s="23">
        <f ca="1">SQRT(Inputs!$B$38)*M226+SQRT(1-Inputs!$B$38)*_xlfn.NORM.S.INV(RAND())</f>
        <v>0.85179328530141951</v>
      </c>
      <c r="Y226" s="23">
        <f ca="1">SQRT(Inputs!$B$38)*C226+SQRT(1-Inputs!$B$38)*_xlfn.NORM.S.INV(RAND())</f>
        <v>1.6435713765761526</v>
      </c>
      <c r="Z226" s="23">
        <f ca="1">SQRT(Inputs!$B$38)*D226+SQRT(1-Inputs!$B$38)*_xlfn.NORM.S.INV(RAND())</f>
        <v>-0.11616211172872259</v>
      </c>
      <c r="AA226" s="23">
        <f ca="1">SQRT(Inputs!$B$38)*E226+SQRT(1-Inputs!$B$38)*_xlfn.NORM.S.INV(RAND())</f>
        <v>-1.0093132194280083</v>
      </c>
      <c r="AB226" s="23">
        <f ca="1">SQRT(Inputs!$B$38)*F226+SQRT(1-Inputs!$B$38)*_xlfn.NORM.S.INV(RAND())</f>
        <v>-0.66490568018067686</v>
      </c>
      <c r="AC226" s="23">
        <f ca="1">SQRT(Inputs!$B$38)*G226+SQRT(1-Inputs!$B$38)*_xlfn.NORM.S.INV(RAND())</f>
        <v>0.46068901276474439</v>
      </c>
      <c r="AD226" s="23">
        <f ca="1">SQRT(Inputs!$B$38)*H226+SQRT(1-Inputs!$B$38)*_xlfn.NORM.S.INV(RAND())</f>
        <v>1.9520982488682443</v>
      </c>
      <c r="AE226" s="23">
        <f ca="1">SQRT(Inputs!$B$38)*I226+SQRT(1-Inputs!$B$38)*_xlfn.NORM.S.INV(RAND())</f>
        <v>1.5747454606387037</v>
      </c>
      <c r="AF226" s="23">
        <f ca="1">SQRT(Inputs!$B$38)*J226+SQRT(1-Inputs!$B$38)*_xlfn.NORM.S.INV(RAND())</f>
        <v>1.7033613233445153</v>
      </c>
      <c r="AG226" s="23">
        <f ca="1">SQRT(Inputs!$B$38)*K226+SQRT(1-Inputs!$B$38)*_xlfn.NORM.S.INV(RAND())</f>
        <v>8.1506164062381592E-2</v>
      </c>
      <c r="AH226" s="23">
        <f ca="1">SQRT(Inputs!$B$38)*L226+SQRT(1-Inputs!$B$38)*_xlfn.NORM.S.INV(RAND())</f>
        <v>0.85414184224939416</v>
      </c>
      <c r="AI226" s="23">
        <f ca="1">SQRT(Inputs!$B$38)*M226+SQRT(1-Inputs!$B$38)*_xlfn.NORM.S.INV(RAND())</f>
        <v>-0.26497408785132098</v>
      </c>
      <c r="AJ226" s="23">
        <f ca="1">SQRT(Inputs!$B$38)*C226+SQRT(1-Inputs!$B$38)*_xlfn.NORM.S.INV(RAND())</f>
        <v>1.1745609085363593</v>
      </c>
      <c r="AK226" s="23">
        <f ca="1">SQRT(Inputs!$B$38)*D226+SQRT(1-Inputs!$B$38)*_xlfn.NORM.S.INV(RAND())</f>
        <v>0.99161217647152056</v>
      </c>
      <c r="AL226" s="23">
        <f ca="1">SQRT(Inputs!$B$38)*E226+SQRT(1-Inputs!$B$38)*_xlfn.NORM.S.INV(RAND())</f>
        <v>-1.0443872173271396</v>
      </c>
      <c r="AM226" s="23">
        <f ca="1">SQRT(Inputs!$B$38)*F226+SQRT(1-Inputs!$B$38)*_xlfn.NORM.S.INV(RAND())</f>
        <v>-0.55173926160697817</v>
      </c>
      <c r="AN226" s="23">
        <f ca="1">SQRT(Inputs!$B$38)*G226+SQRT(1-Inputs!$B$38)*_xlfn.NORM.S.INV(RAND())</f>
        <v>2.7773151532901885E-2</v>
      </c>
      <c r="AO226" s="23">
        <f ca="1">SQRT(Inputs!$B$38)*H226+SQRT(1-Inputs!$B$38)*_xlfn.NORM.S.INV(RAND())</f>
        <v>-0.12412345771842029</v>
      </c>
      <c r="AP226" s="23">
        <f ca="1">SQRT(Inputs!$B$38)*I226+SQRT(1-Inputs!$B$38)*_xlfn.NORM.S.INV(RAND())</f>
        <v>-1.6270831476078733</v>
      </c>
      <c r="AQ226" s="23">
        <f ca="1">SQRT(Inputs!$B$38)*J226+SQRT(1-Inputs!$B$38)*_xlfn.NORM.S.INV(RAND())</f>
        <v>-0.29072858495807941</v>
      </c>
      <c r="AR226" s="23">
        <f ca="1">SQRT(Inputs!$B$38)*K226+SQRT(1-Inputs!$B$38)*_xlfn.NORM.S.INV(RAND())</f>
        <v>0.87392226963917974</v>
      </c>
      <c r="AS226" s="23">
        <f ca="1">SQRT(Inputs!$B$38)*L226+SQRT(1-Inputs!$B$38)*_xlfn.NORM.S.INV(RAND())</f>
        <v>-0.32398056542150599</v>
      </c>
      <c r="AT226" s="23">
        <f ca="1">SQRT(Inputs!$B$38)*M226+SQRT(1-Inputs!$B$38)*_xlfn.NORM.S.INV(RAND())</f>
        <v>-0.77849127019519437</v>
      </c>
      <c r="AU226" s="15">
        <f ca="1">Inputs!$B$6*EXP($B$8-0.5*C$5^2+C$5*N226)</f>
        <v>5428.1247388989186</v>
      </c>
      <c r="AV226" s="15">
        <f t="shared" ca="1" si="110"/>
        <v>7963.1385933539914</v>
      </c>
      <c r="AW226" s="15">
        <f t="shared" ca="1" si="111"/>
        <v>10981.350366500017</v>
      </c>
      <c r="AX226" s="15">
        <f t="shared" ca="1" si="112"/>
        <v>12393.001151955805</v>
      </c>
      <c r="AY226" s="15">
        <f t="shared" ca="1" si="113"/>
        <v>16940.118022326631</v>
      </c>
      <c r="AZ226" s="15">
        <f t="shared" ca="1" si="114"/>
        <v>19101.323727023944</v>
      </c>
      <c r="BA226" s="15">
        <f t="shared" ca="1" si="115"/>
        <v>22661.163060792616</v>
      </c>
      <c r="BB226" s="15">
        <f t="shared" ca="1" si="116"/>
        <v>29442.858587155988</v>
      </c>
      <c r="BC226" s="15">
        <f t="shared" ca="1" si="117"/>
        <v>39557.366004367308</v>
      </c>
      <c r="BD226" s="15">
        <f t="shared" ca="1" si="118"/>
        <v>55160.792685059205</v>
      </c>
      <c r="BE226" s="15">
        <f t="shared" ca="1" si="119"/>
        <v>73045.190679751177</v>
      </c>
      <c r="BF226" s="15">
        <f ca="1">Inputs!$B$13*EXP($B$9-0.5*C$6^2+C$6*Y226)</f>
        <v>19158.532572709806</v>
      </c>
      <c r="BG226" s="15">
        <f t="shared" ca="1" si="120"/>
        <v>22864.871518332409</v>
      </c>
      <c r="BH226" s="15">
        <f t="shared" ca="1" si="121"/>
        <v>23630.494294228021</v>
      </c>
      <c r="BI226" s="15">
        <f t="shared" ca="1" si="122"/>
        <v>26113.257736257463</v>
      </c>
      <c r="BJ226" s="15">
        <f t="shared" ca="1" si="123"/>
        <v>34211.201246043507</v>
      </c>
      <c r="BK226" s="15">
        <f t="shared" ca="1" si="124"/>
        <v>54770.043460226945</v>
      </c>
      <c r="BL226" s="15">
        <f t="shared" ca="1" si="125"/>
        <v>82509.456252718242</v>
      </c>
      <c r="BM226" s="15">
        <f t="shared" ca="1" si="126"/>
        <v>125322.92328783131</v>
      </c>
      <c r="BN226" s="15">
        <f t="shared" ca="1" si="127"/>
        <v>155644.33624488986</v>
      </c>
      <c r="BO226" s="15">
        <f t="shared" ca="1" si="128"/>
        <v>211493.85248315849</v>
      </c>
      <c r="BP226" s="15">
        <f t="shared" ca="1" si="129"/>
        <v>252610.79993323263</v>
      </c>
      <c r="BQ226" s="15">
        <f ca="1">Inputs!$B$20*EXP($B$10-0.5*C$7^2+C$7*AJ226)</f>
        <v>6506.2927715090964</v>
      </c>
      <c r="BR226" s="15">
        <f t="shared" ca="1" si="130"/>
        <v>12095.912096034359</v>
      </c>
      <c r="BS226" s="15">
        <f t="shared" ca="1" si="131"/>
        <v>12271.552761734782</v>
      </c>
      <c r="BT226" s="15">
        <f t="shared" ca="1" si="132"/>
        <v>14639.827874354398</v>
      </c>
      <c r="BU226" s="15">
        <f t="shared" ca="1" si="133"/>
        <v>20425.852145487082</v>
      </c>
      <c r="BV226" s="15">
        <f t="shared" ca="1" si="134"/>
        <v>27634.551523079437</v>
      </c>
      <c r="BW226" s="15">
        <f t="shared" ca="1" si="135"/>
        <v>27327.903683539273</v>
      </c>
      <c r="BX226" s="15">
        <f t="shared" ca="1" si="136"/>
        <v>36058.39996174859</v>
      </c>
      <c r="BY226" s="15">
        <f t="shared" ca="1" si="137"/>
        <v>59719.001708119074</v>
      </c>
      <c r="BZ226" s="15">
        <f t="shared" ca="1" si="138"/>
        <v>78949.174500167574</v>
      </c>
      <c r="CA226" s="15">
        <f t="shared" ca="1" si="139"/>
        <v>96571.825417951884</v>
      </c>
      <c r="CB226" s="15">
        <f ca="1">(AU226*DCF!C$10-DCF!C$5*MAX(AU226*DCF!C$10,0)-MAX(AU226-Inputs!$B$6,0)/Inputs!$B$10)*DCF!C$6</f>
        <v>1039.7524582285507</v>
      </c>
      <c r="CC226" s="15">
        <f ca="1">(AV226*DCF!D$10-DCF!D$5*MAX(AV226*DCF!D$10,0)-MAX(AV226-AU226,0)/Inputs!$B$10)*DCF!D$6</f>
        <v>1322.8643012537802</v>
      </c>
      <c r="CD226" s="15">
        <f ca="1">(AW226*DCF!E$10-DCF!E$5*MAX(AW226*DCF!E$10,0)-MAX(AW226-AV226,0)/Inputs!$B$10)*DCF!E$6</f>
        <v>1855.5927107146931</v>
      </c>
      <c r="CE226" s="15">
        <f ca="1">(AX226*DCF!F$10-DCF!F$5*MAX(AX226*DCF!F$10,0)-MAX(AX226-AW226,0)/Inputs!$B$10)*DCF!F$6</f>
        <v>2411.6428714281537</v>
      </c>
      <c r="CF226" s="15">
        <f ca="1">(AY226*DCF!G$10-DCF!G$5*MAX(AY226*DCF!G$10,0)-MAX(AY226-AX226,0)/Inputs!$B$10)*DCF!G$6</f>
        <v>2616.3049076649881</v>
      </c>
      <c r="CG226" s="15">
        <f ca="1">(AZ226*DCF!H$10-DCF!H$5*MAX(AZ226*DCF!H$10,0)-MAX(AZ226-AY226,0)/Inputs!$B$10)*DCF!H$6</f>
        <v>3324.7748850318844</v>
      </c>
      <c r="CH226" s="15">
        <f ca="1">(BA226*DCF!I$10-DCF!I$5*MAX(BA226*DCF!I$10,0)-MAX(BA226-AZ226,0)/Inputs!$B$10)*DCF!I$6</f>
        <v>3555.4294332235763</v>
      </c>
      <c r="CI226" s="15">
        <f ca="1">(BB226*DCF!J$10-DCF!J$5*MAX(BB226*DCF!J$10,0)-MAX(BB226-BA226,0)/Inputs!$B$10)*DCF!J$6</f>
        <v>4024.8086468893903</v>
      </c>
      <c r="CJ226" s="15">
        <f ca="1">(BC226*DCF!K$10-DCF!K$5*MAX(BC226*DCF!K$10,0)-MAX(BC226-BB226,0)/Inputs!$B$10)*DCF!K$6</f>
        <v>4952.2235644327729</v>
      </c>
      <c r="CK226" s="15">
        <f ca="1">(BD226*DCF!L$10-DCF!L$5*MAX(BD226*DCF!L$10,0)-MAX(BD226-BC226,0)/Inputs!$B$10)*DCF!L$6</f>
        <v>6301.5207614196515</v>
      </c>
      <c r="CL226" s="15">
        <f ca="1">(BE226*DCF!M$10-DCF!M$5*MAX(BE226*DCF!M$10,0)-MAX(BE226-BD226,0)/Inputs!$B$10)*DCF!M$6</f>
        <v>8171.1387412109761</v>
      </c>
      <c r="CM226" s="15">
        <f ca="1">(BF226*DCF!C$28-DCF!C$5*MAX(BF226*DCF!C$28,0)-MAX(BF226-Inputs!$B$13,0)/Inputs!$B$17)*DCF!C$6</f>
        <v>4052.2472793663487</v>
      </c>
      <c r="CN226" s="15">
        <f ca="1">(BG226*DCF!D$28-DCF!D$5*MAX(BG226*DCF!D$28,0)-MAX(BG226-BF226,0)/Inputs!$B$17)*DCF!D$6</f>
        <v>5943.4999818645638</v>
      </c>
      <c r="CO226" s="15">
        <f ca="1">(BH226*DCF!E$28-DCF!E$5*MAX(BH226*DCF!E$28,0)-MAX(BH226-BG226,0)/Inputs!$B$17)*DCF!E$6</f>
        <v>6541.683048687335</v>
      </c>
      <c r="CP226" s="15">
        <f ca="1">(BI226*DCF!F$28-DCF!F$5*MAX(BI226*DCF!F$28,0)-MAX(BI226-BH226,0)/Inputs!$B$17)*DCF!F$6</f>
        <v>6637.0353019717631</v>
      </c>
      <c r="CQ226" s="15">
        <f ca="1">(BJ226*DCF!G$28-DCF!G$5*MAX(BJ226*DCF!G$28,0)-MAX(BJ226-BI226,0)/Inputs!$B$17)*DCF!G$6</f>
        <v>7514.3616224897951</v>
      </c>
      <c r="CR226" s="15">
        <f ca="1">(BK226*DCF!H$28-DCF!H$5*MAX(BK226*DCF!H$28,0)-MAX(BK226-BJ226,0)/Inputs!$B$17)*DCF!H$6</f>
        <v>10350.968884745704</v>
      </c>
      <c r="CS226" s="15">
        <f ca="1">(BL226*DCF!I$28-DCF!I$5*MAX(BL226*DCF!I$28,0)-MAX(BL226-BK226,0)/Inputs!$B$17)*DCF!I$6</f>
        <v>15420.893077906627</v>
      </c>
      <c r="CT226" s="15">
        <f ca="1">(BM226*DCF!J$28-DCF!J$5*MAX(BM226*DCF!J$28,0)-MAX(BM226-BL226,0)/Inputs!$B$17)*DCF!J$6</f>
        <v>22280.699761447802</v>
      </c>
      <c r="CU226" s="15">
        <f ca="1">(BN226*DCF!K$28-DCF!K$5*MAX(BN226*DCF!K$28,0)-MAX(BN226-BM226,0)/Inputs!$B$17)*DCF!K$6</f>
        <v>29155.504918270828</v>
      </c>
      <c r="CV226" s="15">
        <f ca="1">(BO226*DCF!L$28-DCF!L$5*MAX(BO226*DCF!L$28,0)-MAX(BO226-BN226,0)/Inputs!$B$17)*DCF!L$6</f>
        <v>35877.996908991961</v>
      </c>
      <c r="CW226" s="15">
        <f ca="1">(BP226*DCF!M$28-DCF!M$5*MAX(BP226*DCF!M$28,0)-MAX(BP226-BO226,0)/Inputs!$B$17)*DCF!M$6</f>
        <v>43230.991834845016</v>
      </c>
      <c r="CX226" s="15">
        <f ca="1">(BQ226*DCF!C$46-DCF!C$5*MAX(BQ226*DCF!C$46,0)-MAX(BQ226-Inputs!$B$20,0)/Inputs!$B$24)*DCF!C$6</f>
        <v>-3029.3021511610368</v>
      </c>
      <c r="CY226" s="15">
        <f ca="1">(BR226*DCF!D$46-DCF!D$5*MAX(BR226*DCF!D$46,0)-MAX(BR226-BQ226,0)/Inputs!$B$24)*DCF!D$6</f>
        <v>-4449.5342821985323</v>
      </c>
      <c r="CZ226" s="15">
        <f ca="1">(BS226*DCF!E$46-DCF!E$5*MAX(BS226*DCF!E$46,0)-MAX(BS226-BR226,0)/Inputs!$B$24)*DCF!E$6</f>
        <v>-1520.3651955595856</v>
      </c>
      <c r="DA226" s="15">
        <f ca="1">(BT226*DCF!F$46-DCF!F$5*MAX(BT226*DCF!F$46,0)-MAX(BT226-BS226,0)/Inputs!$B$24)*DCF!F$6</f>
        <v>-1928.5286612552266</v>
      </c>
      <c r="DB226" s="15">
        <f ca="1">(BU226*DCF!G$46-DCF!G$5*MAX(BU226*DCF!G$46,0)-MAX(BU226-BT226,0)/Inputs!$B$24)*DCF!G$6</f>
        <v>-2633.3895565459702</v>
      </c>
      <c r="DC226" s="15">
        <f ca="1">(BV226*DCF!H$46-DCF!H$5*MAX(BV226*DCF!H$46,0)-MAX(BV226-BU226,0)/Inputs!$B$24)*DCF!H$6</f>
        <v>-2240.0591631529305</v>
      </c>
      <c r="DD226" s="15">
        <f ca="1">(BW226*DCF!I$46-DCF!I$5*MAX(BW226*DCF!I$46,0)-MAX(BW226-BV226,0)/Inputs!$B$24)*DCF!I$6</f>
        <v>631.14852710494154</v>
      </c>
      <c r="DE226" s="15">
        <f ca="1">(BX226*DCF!J$46-DCF!J$5*MAX(BX226*DCF!J$46,0)-MAX(BX226-BW226,0)/Inputs!$B$24)*DCF!J$6</f>
        <v>-802.63484117403175</v>
      </c>
      <c r="DF226" s="15">
        <f ca="1">(BY226*DCF!K$46-DCF!K$5*MAX(BY226*DCF!K$46,0)-MAX(BY226-BX226,0)/Inputs!$B$24)*DCF!K$6</f>
        <v>-2384.8686601454019</v>
      </c>
      <c r="DG226" s="15">
        <f ca="1">(BZ226*DCF!L$46-DCF!L$5*MAX(BZ226*DCF!L$46,0)-MAX(BZ226-BY226,0)/Inputs!$B$24)*DCF!L$6</f>
        <v>1105.5396361377907</v>
      </c>
      <c r="DH226" s="15">
        <f ca="1">(CA226*DCF!M$46-DCF!M$5*MAX(CA226*DCF!M$46,0)-MAX(CA226-BZ226,0)/Inputs!$B$24)*DCF!M$6</f>
        <v>3886.7276072925551</v>
      </c>
      <c r="DI226" s="15">
        <f ca="1">SUM(CB226:CL226)+BE226*DCF!M$10*(1+Inputs!$B$30)*(1-Inputs!$B$33)*(1-Inputs!$B$30/Inputs!$B$31)/(Inputs!$B$29-Inputs!$B$30)*DCF!M$6</f>
        <v>242861.78486589569</v>
      </c>
      <c r="DJ226" s="15">
        <f ca="1">SUM(CM226:CW226)+BP226*DCF!M$28*(1+Inputs!$B$30)*(1-Inputs!$B$33)*(1-Inputs!$B$30/Inputs!$B$31)/(Inputs!$B$29-Inputs!$B$30)*DCF!M$6</f>
        <v>1124364.8114821848</v>
      </c>
      <c r="DK226" s="15">
        <f ca="1">SUM(CX226:DH226)+CA226*DCF!M$46*(1+Inputs!$B$30)*(1-Inputs!$B$33)*(1-Inputs!$B$30/Inputs!$B$31)/(Inputs!$B$29-Inputs!$B$30)*DCF!M$6</f>
        <v>135946.2150195353</v>
      </c>
      <c r="DM226" s="15">
        <f ca="1">DI226+DJ226+DK226+Inputs!$B$34+Inputs!$B$36-Inputs!$B$35</f>
        <v>1580023.8113676158</v>
      </c>
    </row>
    <row r="227" spans="1:117" x14ac:dyDescent="0.75">
      <c r="A227" s="11">
        <v>214</v>
      </c>
      <c r="C227" s="23">
        <f t="shared" ca="1" si="141"/>
        <v>-0.35333827472944729</v>
      </c>
      <c r="D227" s="23">
        <f t="shared" ca="1" si="141"/>
        <v>1.295180394509168</v>
      </c>
      <c r="E227" s="23">
        <f t="shared" ca="1" si="141"/>
        <v>-1.1376470688868157</v>
      </c>
      <c r="F227" s="23">
        <f t="shared" ca="1" si="141"/>
        <v>0.28777527480476334</v>
      </c>
      <c r="G227" s="23">
        <f t="shared" ca="1" si="141"/>
        <v>1.4310446082983224</v>
      </c>
      <c r="H227" s="23">
        <f t="shared" ca="1" si="141"/>
        <v>0.35268148784479852</v>
      </c>
      <c r="I227" s="23">
        <f t="shared" ca="1" si="141"/>
        <v>0.30684095037456915</v>
      </c>
      <c r="J227" s="23">
        <f t="shared" ca="1" si="141"/>
        <v>-0.23228437196951565</v>
      </c>
      <c r="K227" s="23">
        <f t="shared" ca="1" si="141"/>
        <v>0.14623241273346768</v>
      </c>
      <c r="L227" s="23">
        <f t="shared" ca="1" si="141"/>
        <v>-1.3197941566000646</v>
      </c>
      <c r="M227" s="23">
        <f t="shared" ca="1" si="141"/>
        <v>8.9143444945460198E-2</v>
      </c>
      <c r="N227" s="23">
        <f ca="1">SQRT(Inputs!$B$38)*C227+SQRT(1-Inputs!$B$38)*_xlfn.NORM.S.INV(RAND())</f>
        <v>0.94762571228244297</v>
      </c>
      <c r="O227" s="23">
        <f ca="1">SQRT(Inputs!$B$38)*D227+SQRT(1-Inputs!$B$38)*_xlfn.NORM.S.INV(RAND())</f>
        <v>1.2438417817651419</v>
      </c>
      <c r="P227" s="23">
        <f ca="1">SQRT(Inputs!$B$38)*E227+SQRT(1-Inputs!$B$38)*_xlfn.NORM.S.INV(RAND())</f>
        <v>-1.6758446347411446</v>
      </c>
      <c r="Q227" s="23">
        <f ca="1">SQRT(Inputs!$B$38)*F227+SQRT(1-Inputs!$B$38)*_xlfn.NORM.S.INV(RAND())</f>
        <v>-0.88393459974325261</v>
      </c>
      <c r="R227" s="23">
        <f ca="1">SQRT(Inputs!$B$38)*G227+SQRT(1-Inputs!$B$38)*_xlfn.NORM.S.INV(RAND())</f>
        <v>1.4003362238280186</v>
      </c>
      <c r="S227" s="23">
        <f ca="1">SQRT(Inputs!$B$38)*H227+SQRT(1-Inputs!$B$38)*_xlfn.NORM.S.INV(RAND())</f>
        <v>-1.0877890056571953</v>
      </c>
      <c r="T227" s="23">
        <f ca="1">SQRT(Inputs!$B$38)*I227+SQRT(1-Inputs!$B$38)*_xlfn.NORM.S.INV(RAND())</f>
        <v>-0.31209823390143387</v>
      </c>
      <c r="U227" s="23">
        <f ca="1">SQRT(Inputs!$B$38)*J227+SQRT(1-Inputs!$B$38)*_xlfn.NORM.S.INV(RAND())</f>
        <v>-0.59627774415069479</v>
      </c>
      <c r="V227" s="23">
        <f ca="1">SQRT(Inputs!$B$38)*K227+SQRT(1-Inputs!$B$38)*_xlfn.NORM.S.INV(RAND())</f>
        <v>-0.79304128392755047</v>
      </c>
      <c r="W227" s="23">
        <f ca="1">SQRT(Inputs!$B$38)*L227+SQRT(1-Inputs!$B$38)*_xlfn.NORM.S.INV(RAND())</f>
        <v>-0.18215610729161558</v>
      </c>
      <c r="X227" s="23">
        <f ca="1">SQRT(Inputs!$B$38)*M227+SQRT(1-Inputs!$B$38)*_xlfn.NORM.S.INV(RAND())</f>
        <v>-6.6934434533469117E-2</v>
      </c>
      <c r="Y227" s="23">
        <f ca="1">SQRT(Inputs!$B$38)*C227+SQRT(1-Inputs!$B$38)*_xlfn.NORM.S.INV(RAND())</f>
        <v>-6.7722690712619021E-2</v>
      </c>
      <c r="Z227" s="23">
        <f ca="1">SQRT(Inputs!$B$38)*D227+SQRT(1-Inputs!$B$38)*_xlfn.NORM.S.INV(RAND())</f>
        <v>1.1217756851049576</v>
      </c>
      <c r="AA227" s="23">
        <f ca="1">SQRT(Inputs!$B$38)*E227+SQRT(1-Inputs!$B$38)*_xlfn.NORM.S.INV(RAND())</f>
        <v>-0.50735836115676347</v>
      </c>
      <c r="AB227" s="23">
        <f ca="1">SQRT(Inputs!$B$38)*F227+SQRT(1-Inputs!$B$38)*_xlfn.NORM.S.INV(RAND())</f>
        <v>0.34171456290050983</v>
      </c>
      <c r="AC227" s="23">
        <f ca="1">SQRT(Inputs!$B$38)*G227+SQRT(1-Inputs!$B$38)*_xlfn.NORM.S.INV(RAND())</f>
        <v>9.2463801886499941E-2</v>
      </c>
      <c r="AD227" s="23">
        <f ca="1">SQRT(Inputs!$B$38)*H227+SQRT(1-Inputs!$B$38)*_xlfn.NORM.S.INV(RAND())</f>
        <v>-0.16314115689451211</v>
      </c>
      <c r="AE227" s="23">
        <f ca="1">SQRT(Inputs!$B$38)*I227+SQRT(1-Inputs!$B$38)*_xlfn.NORM.S.INV(RAND())</f>
        <v>0.56013354560347928</v>
      </c>
      <c r="AF227" s="23">
        <f ca="1">SQRT(Inputs!$B$38)*J227+SQRT(1-Inputs!$B$38)*_xlfn.NORM.S.INV(RAND())</f>
        <v>0.13332531269083356</v>
      </c>
      <c r="AG227" s="23">
        <f ca="1">SQRT(Inputs!$B$38)*K227+SQRT(1-Inputs!$B$38)*_xlfn.NORM.S.INV(RAND())</f>
        <v>9.4256793682342327E-2</v>
      </c>
      <c r="AH227" s="23">
        <f ca="1">SQRT(Inputs!$B$38)*L227+SQRT(1-Inputs!$B$38)*_xlfn.NORM.S.INV(RAND())</f>
        <v>-0.87996297675242485</v>
      </c>
      <c r="AI227" s="23">
        <f ca="1">SQRT(Inputs!$B$38)*M227+SQRT(1-Inputs!$B$38)*_xlfn.NORM.S.INV(RAND())</f>
        <v>-1.6100426040567981E-2</v>
      </c>
      <c r="AJ227" s="23">
        <f ca="1">SQRT(Inputs!$B$38)*C227+SQRT(1-Inputs!$B$38)*_xlfn.NORM.S.INV(RAND())</f>
        <v>-1.1191439017571247E-2</v>
      </c>
      <c r="AK227" s="23">
        <f ca="1">SQRT(Inputs!$B$38)*D227+SQRT(1-Inputs!$B$38)*_xlfn.NORM.S.INV(RAND())</f>
        <v>0.46447717910713443</v>
      </c>
      <c r="AL227" s="23">
        <f ca="1">SQRT(Inputs!$B$38)*E227+SQRT(1-Inputs!$B$38)*_xlfn.NORM.S.INV(RAND())</f>
        <v>-0.60893271941400773</v>
      </c>
      <c r="AM227" s="23">
        <f ca="1">SQRT(Inputs!$B$38)*F227+SQRT(1-Inputs!$B$38)*_xlfn.NORM.S.INV(RAND())</f>
        <v>0.42189447210171582</v>
      </c>
      <c r="AN227" s="23">
        <f ca="1">SQRT(Inputs!$B$38)*G227+SQRT(1-Inputs!$B$38)*_xlfn.NORM.S.INV(RAND())</f>
        <v>0.35534728505386304</v>
      </c>
      <c r="AO227" s="23">
        <f ca="1">SQRT(Inputs!$B$38)*H227+SQRT(1-Inputs!$B$38)*_xlfn.NORM.S.INV(RAND())</f>
        <v>-1.6581927706278801</v>
      </c>
      <c r="AP227" s="23">
        <f ca="1">SQRT(Inputs!$B$38)*I227+SQRT(1-Inputs!$B$38)*_xlfn.NORM.S.INV(RAND())</f>
        <v>-0.2781130024436852</v>
      </c>
      <c r="AQ227" s="23">
        <f ca="1">SQRT(Inputs!$B$38)*J227+SQRT(1-Inputs!$B$38)*_xlfn.NORM.S.INV(RAND())</f>
        <v>0.31304293274523265</v>
      </c>
      <c r="AR227" s="23">
        <f ca="1">SQRT(Inputs!$B$38)*K227+SQRT(1-Inputs!$B$38)*_xlfn.NORM.S.INV(RAND())</f>
        <v>0.1757005898133191</v>
      </c>
      <c r="AS227" s="23">
        <f ca="1">SQRT(Inputs!$B$38)*L227+SQRT(1-Inputs!$B$38)*_xlfn.NORM.S.INV(RAND())</f>
        <v>-1.3278055334226864</v>
      </c>
      <c r="AT227" s="23">
        <f ca="1">SQRT(Inputs!$B$38)*M227+SQRT(1-Inputs!$B$38)*_xlfn.NORM.S.INV(RAND())</f>
        <v>1.0543980250521532</v>
      </c>
      <c r="AU227" s="15">
        <f ca="1">Inputs!$B$6*EXP($B$8-0.5*C$5^2+C$5*N227)</f>
        <v>5784.9066588999258</v>
      </c>
      <c r="AV227" s="15">
        <f t="shared" ca="1" si="110"/>
        <v>8454.675973426969</v>
      </c>
      <c r="AW227" s="15">
        <f t="shared" ca="1" si="111"/>
        <v>8223.3313978428178</v>
      </c>
      <c r="AX227" s="15">
        <f t="shared" ca="1" si="112"/>
        <v>8990.162010266482</v>
      </c>
      <c r="AY227" s="15">
        <f t="shared" ca="1" si="113"/>
        <v>12938.99517278313</v>
      </c>
      <c r="AZ227" s="15">
        <f t="shared" ca="1" si="114"/>
        <v>14038.279960842638</v>
      </c>
      <c r="BA227" s="15">
        <f t="shared" ca="1" si="115"/>
        <v>16627.185487828865</v>
      </c>
      <c r="BB227" s="15">
        <f t="shared" ca="1" si="116"/>
        <v>19176.225952594803</v>
      </c>
      <c r="BC227" s="15">
        <f t="shared" ca="1" si="117"/>
        <v>21755.186100932591</v>
      </c>
      <c r="BD227" s="15">
        <f t="shared" ca="1" si="118"/>
        <v>26201.909602916836</v>
      </c>
      <c r="BE227" s="15">
        <f t="shared" ca="1" si="119"/>
        <v>31911.937604975315</v>
      </c>
      <c r="BF227" s="15">
        <f ca="1">Inputs!$B$13*EXP($B$9-0.5*C$6^2+C$6*Y227)</f>
        <v>13646.568323664873</v>
      </c>
      <c r="BG227" s="15">
        <f t="shared" ca="1" si="120"/>
        <v>20362.870394002231</v>
      </c>
      <c r="BH227" s="15">
        <f t="shared" ca="1" si="121"/>
        <v>22871.746253144138</v>
      </c>
      <c r="BI227" s="15">
        <f t="shared" ca="1" si="122"/>
        <v>29510.494809315936</v>
      </c>
      <c r="BJ227" s="15">
        <f t="shared" ca="1" si="123"/>
        <v>36663.360494161789</v>
      </c>
      <c r="BK227" s="15">
        <f t="shared" ca="1" si="124"/>
        <v>44008.92702551766</v>
      </c>
      <c r="BL227" s="15">
        <f t="shared" ca="1" si="125"/>
        <v>58129.704505309332</v>
      </c>
      <c r="BM227" s="15">
        <f t="shared" ca="1" si="126"/>
        <v>72647.276781511013</v>
      </c>
      <c r="BN227" s="15">
        <f t="shared" ca="1" si="127"/>
        <v>90361.980030517807</v>
      </c>
      <c r="BO227" s="15">
        <f t="shared" ca="1" si="128"/>
        <v>100370.99563797411</v>
      </c>
      <c r="BP227" s="15">
        <f t="shared" ca="1" si="129"/>
        <v>123312.74794163542</v>
      </c>
      <c r="BQ227" s="15">
        <f ca="1">Inputs!$B$20*EXP($B$10-0.5*C$7^2+C$7*AJ227)</f>
        <v>4272.5207687188304</v>
      </c>
      <c r="BR227" s="15">
        <f t="shared" ca="1" si="130"/>
        <v>6718.6966406242318</v>
      </c>
      <c r="BS227" s="15">
        <f t="shared" ca="1" si="131"/>
        <v>7724.3233748443072</v>
      </c>
      <c r="BT227" s="15">
        <f t="shared" ca="1" si="132"/>
        <v>11896.588761426261</v>
      </c>
      <c r="BU227" s="15">
        <f t="shared" ca="1" si="133"/>
        <v>17967.604330743336</v>
      </c>
      <c r="BV227" s="15">
        <f t="shared" ca="1" si="134"/>
        <v>17205.210544871821</v>
      </c>
      <c r="BW227" s="15">
        <f t="shared" ca="1" si="135"/>
        <v>22636.467692288999</v>
      </c>
      <c r="BX227" s="15">
        <f t="shared" ca="1" si="136"/>
        <v>33711.342115618136</v>
      </c>
      <c r="BY227" s="15">
        <f t="shared" ca="1" si="137"/>
        <v>48850.16148869499</v>
      </c>
      <c r="BZ227" s="15">
        <f t="shared" ca="1" si="138"/>
        <v>53697.945038307284</v>
      </c>
      <c r="CA227" s="15">
        <f t="shared" ca="1" si="139"/>
        <v>90973.054657912973</v>
      </c>
      <c r="CB227" s="15">
        <f ca="1">(AU227*DCF!C$10-DCF!C$5*MAX(AU227*DCF!C$10,0)-MAX(AU227-Inputs!$B$6,0)/Inputs!$B$10)*DCF!C$6</f>
        <v>1037.2085395458409</v>
      </c>
      <c r="CC227" s="15">
        <f ca="1">(AV227*DCF!D$10-DCF!D$5*MAX(AV227*DCF!D$10,0)-MAX(AV227-AU227,0)/Inputs!$B$10)*DCF!D$6</f>
        <v>1409.8166154525079</v>
      </c>
      <c r="CD227" s="15">
        <f ca="1">(AW227*DCF!E$10-DCF!E$5*MAX(AW227*DCF!E$10,0)-MAX(AW227-AV227,0)/Inputs!$B$10)*DCF!E$6</f>
        <v>1898.6363153433651</v>
      </c>
      <c r="CE227" s="15">
        <f ca="1">(AX227*DCF!F$10-DCF!F$5*MAX(AX227*DCF!F$10,0)-MAX(AX227-AW227,0)/Inputs!$B$10)*DCF!F$6</f>
        <v>1802.9796008859878</v>
      </c>
      <c r="CF227" s="15">
        <f ca="1">(AY227*DCF!G$10-DCF!G$5*MAX(AY227*DCF!G$10,0)-MAX(AY227-AX227,0)/Inputs!$B$10)*DCF!G$6</f>
        <v>1906.9146298014291</v>
      </c>
      <c r="CG227" s="15">
        <f ca="1">(AZ227*DCF!H$10-DCF!H$5*MAX(AZ227*DCF!H$10,0)-MAX(AZ227-AY227,0)/Inputs!$B$10)*DCF!H$6</f>
        <v>2530.344402396664</v>
      </c>
      <c r="CH227" s="15">
        <f ca="1">(BA227*DCF!I$10-DCF!I$5*MAX(BA227*DCF!I$10,0)-MAX(BA227-AZ227,0)/Inputs!$B$10)*DCF!I$6</f>
        <v>2612.5090135740224</v>
      </c>
      <c r="CI227" s="15">
        <f ca="1">(BB227*DCF!J$10-DCF!J$5*MAX(BB227*DCF!J$10,0)-MAX(BB227-BA227,0)/Inputs!$B$10)*DCF!J$6</f>
        <v>2904.4197909092763</v>
      </c>
      <c r="CJ227" s="15">
        <f ca="1">(BC227*DCF!K$10-DCF!K$5*MAX(BC227*DCF!K$10,0)-MAX(BC227-BB227,0)/Inputs!$B$10)*DCF!K$6</f>
        <v>3141.2204101715847</v>
      </c>
      <c r="CK227" s="15">
        <f ca="1">(BD227*DCF!L$10-DCF!L$5*MAX(BD227*DCF!L$10,0)-MAX(BD227-BC227,0)/Inputs!$B$10)*DCF!L$6</f>
        <v>3376.7128752400736</v>
      </c>
      <c r="CL227" s="15">
        <f ca="1">(BE227*DCF!M$10-DCF!M$5*MAX(BE227*DCF!M$10,0)-MAX(BE227-BD227,0)/Inputs!$B$10)*DCF!M$6</f>
        <v>3821.0632905833281</v>
      </c>
      <c r="CM227" s="15">
        <f ca="1">(BF227*DCF!C$28-DCF!C$5*MAX(BF227*DCF!C$28,0)-MAX(BF227-Inputs!$B$13,0)/Inputs!$B$17)*DCF!C$6</f>
        <v>3643.0028969338709</v>
      </c>
      <c r="CN227" s="15">
        <f ca="1">(BG227*DCF!D$28-DCF!D$5*MAX(BG227*DCF!D$28,0)-MAX(BG227-BF227,0)/Inputs!$B$17)*DCF!D$6</f>
        <v>4564.4398048931262</v>
      </c>
      <c r="CO227" s="15">
        <f ca="1">(BH227*DCF!E$28-DCF!E$5*MAX(BH227*DCF!E$28,0)-MAX(BH227-BG227,0)/Inputs!$B$17)*DCF!E$6</f>
        <v>5983.2209056396096</v>
      </c>
      <c r="CP227" s="15">
        <f ca="1">(BI227*DCF!F$28-DCF!F$5*MAX(BI227*DCF!F$28,0)-MAX(BI227-BH227,0)/Inputs!$B$17)*DCF!F$6</f>
        <v>6802.6329007671975</v>
      </c>
      <c r="CQ227" s="15">
        <f ca="1">(BJ227*DCF!G$28-DCF!G$5*MAX(BJ227*DCF!G$28,0)-MAX(BJ227-BI227,0)/Inputs!$B$17)*DCF!G$6</f>
        <v>8309.5456978186976</v>
      </c>
      <c r="CR227" s="15">
        <f ca="1">(BK227*DCF!H$28-DCF!H$5*MAX(BK227*DCF!H$28,0)-MAX(BK227-BJ227,0)/Inputs!$B$17)*DCF!H$6</f>
        <v>9742.5982956471671</v>
      </c>
      <c r="CS227" s="15">
        <f ca="1">(BL227*DCF!I$28-DCF!I$5*MAX(BL227*DCF!I$28,0)-MAX(BL227-BK227,0)/Inputs!$B$17)*DCF!I$6</f>
        <v>11642.612087787556</v>
      </c>
      <c r="CT227" s="15">
        <f ca="1">(BM227*DCF!J$28-DCF!J$5*MAX(BM227*DCF!J$28,0)-MAX(BM227-BL227,0)/Inputs!$B$17)*DCF!J$6</f>
        <v>14281.462147177506</v>
      </c>
      <c r="CU227" s="15">
        <f ca="1">(BN227*DCF!K$28-DCF!K$5*MAX(BN227*DCF!K$28,0)-MAX(BN227-BM227,0)/Inputs!$B$17)*DCF!K$6</f>
        <v>16913.11989377698</v>
      </c>
      <c r="CV227" s="15">
        <f ca="1">(BO227*DCF!L$28-DCF!L$5*MAX(BO227*DCF!L$28,0)-MAX(BO227-BN227,0)/Inputs!$B$17)*DCF!L$6</f>
        <v>18893.58359840979</v>
      </c>
      <c r="CW227" s="15">
        <f ca="1">(BP227*DCF!M$28-DCF!M$5*MAX(BP227*DCF!M$28,0)-MAX(BP227-BO227,0)/Inputs!$B$17)*DCF!M$6</f>
        <v>20803.307127077635</v>
      </c>
      <c r="CX227" s="15">
        <f ca="1">(BQ227*DCF!C$46-DCF!C$5*MAX(BQ227*DCF!C$46,0)-MAX(BQ227-Inputs!$B$20,0)/Inputs!$B$24)*DCF!C$6</f>
        <v>-1481.6541122763258</v>
      </c>
      <c r="CY227" s="15">
        <f ca="1">(BR227*DCF!D$46-DCF!D$5*MAX(BR227*DCF!D$46,0)-MAX(BR227-BQ227,0)/Inputs!$B$24)*DCF!D$6</f>
        <v>-2190.4877739622457</v>
      </c>
      <c r="CZ227" s="15">
        <f ca="1">(BS227*DCF!E$46-DCF!E$5*MAX(BS227*DCF!E$46,0)-MAX(BS227-BR227,0)/Inputs!$B$24)*DCF!E$6</f>
        <v>-1309.8050622948047</v>
      </c>
      <c r="DA227" s="15">
        <f ca="1">(BT227*DCF!F$46-DCF!F$5*MAX(BT227*DCF!F$46,0)-MAX(BT227-BS227,0)/Inputs!$B$24)*DCF!F$6</f>
        <v>-2385.638532203614</v>
      </c>
      <c r="DB227" s="15">
        <f ca="1">(BU227*DCF!G$46-DCF!G$5*MAX(BU227*DCF!G$46,0)-MAX(BU227-BT227,0)/Inputs!$B$24)*DCF!G$6</f>
        <v>-2646.5643989313367</v>
      </c>
      <c r="DC227" s="15">
        <f ca="1">(BV227*DCF!H$46-DCF!H$5*MAX(BV227*DCF!H$46,0)-MAX(BV227-BU227,0)/Inputs!$B$24)*DCF!H$6</f>
        <v>0</v>
      </c>
      <c r="DD227" s="15">
        <f ca="1">(BW227*DCF!I$46-DCF!I$5*MAX(BW227*DCF!I$46,0)-MAX(BW227-BV227,0)/Inputs!$B$24)*DCF!I$6</f>
        <v>-1036.3058212675182</v>
      </c>
      <c r="DE227" s="15">
        <f ca="1">(BX227*DCF!J$46-DCF!J$5*MAX(BX227*DCF!J$46,0)-MAX(BX227-BW227,0)/Inputs!$B$24)*DCF!J$6</f>
        <v>-1522.7782078953196</v>
      </c>
      <c r="DF227" s="15">
        <f ca="1">(BY227*DCF!K$46-DCF!K$5*MAX(BY227*DCF!K$46,0)-MAX(BY227-BX227,0)/Inputs!$B$24)*DCF!K$6</f>
        <v>-918.12338284962163</v>
      </c>
      <c r="DG227" s="15">
        <f ca="1">(BZ227*DCF!L$46-DCF!L$5*MAX(BZ227*DCF!L$46,0)-MAX(BZ227-BY227,0)/Inputs!$B$24)*DCF!L$6</f>
        <v>2614.8213959905474</v>
      </c>
      <c r="DH227" s="15">
        <f ca="1">(CA227*DCF!M$46-DCF!M$5*MAX(CA227*DCF!M$46,0)-MAX(CA227-BZ227,0)/Inputs!$B$24)*DCF!M$6</f>
        <v>-660.66235125344133</v>
      </c>
      <c r="DI227" s="15">
        <f ca="1">SUM(CB227:CL227)+BE227*DCF!M$10*(1+Inputs!$B$30)*(1-Inputs!$B$33)*(1-Inputs!$B$30/Inputs!$B$31)/(Inputs!$B$29-Inputs!$B$30)*DCF!M$6</f>
        <v>115253.16983023856</v>
      </c>
      <c r="DJ227" s="15">
        <f ca="1">SUM(CM227:CW227)+BP227*DCF!M$28*(1+Inputs!$B$30)*(1-Inputs!$B$33)*(1-Inputs!$B$30/Inputs!$B$31)/(Inputs!$B$29-Inputs!$B$30)*DCF!M$6</f>
        <v>579154.20290773024</v>
      </c>
      <c r="DK227" s="15">
        <f ca="1">SUM(CX227:DH227)+CA227*DCF!M$46*(1+Inputs!$B$30)*(1-Inputs!$B$33)*(1-Inputs!$B$30/Inputs!$B$31)/(Inputs!$B$29-Inputs!$B$30)*DCF!M$6</f>
        <v>129117.92070143405</v>
      </c>
      <c r="DM227" s="15">
        <f ca="1">DI227+DJ227+DK227+Inputs!$B$34+Inputs!$B$36-Inputs!$B$35</f>
        <v>900376.29343940283</v>
      </c>
    </row>
    <row r="228" spans="1:117" x14ac:dyDescent="0.75">
      <c r="A228" s="11">
        <v>215</v>
      </c>
      <c r="C228" s="23">
        <f t="shared" ca="1" si="141"/>
        <v>-0.88901148739289759</v>
      </c>
      <c r="D228" s="23">
        <f t="shared" ca="1" si="141"/>
        <v>0.6387474093801514</v>
      </c>
      <c r="E228" s="23">
        <f t="shared" ca="1" si="141"/>
        <v>1.0111633642279358</v>
      </c>
      <c r="F228" s="23">
        <f t="shared" ca="1" si="141"/>
        <v>0.99913624111302091</v>
      </c>
      <c r="G228" s="23">
        <f t="shared" ca="1" si="141"/>
        <v>0.36121643712943102</v>
      </c>
      <c r="H228" s="23">
        <f t="shared" ca="1" si="141"/>
        <v>-1.2708084303295848</v>
      </c>
      <c r="I228" s="23">
        <f t="shared" ca="1" si="141"/>
        <v>0.32214150555362947</v>
      </c>
      <c r="J228" s="23">
        <f t="shared" ca="1" si="141"/>
        <v>2.1670155029679643</v>
      </c>
      <c r="K228" s="23">
        <f t="shared" ca="1" si="141"/>
        <v>-9.841427581536559E-2</v>
      </c>
      <c r="L228" s="23">
        <f t="shared" ca="1" si="141"/>
        <v>0.47570745075795035</v>
      </c>
      <c r="M228" s="23">
        <f t="shared" ca="1" si="141"/>
        <v>-2.7204430465887692</v>
      </c>
      <c r="N228" s="23">
        <f ca="1">SQRT(Inputs!$B$38)*C228+SQRT(1-Inputs!$B$38)*_xlfn.NORM.S.INV(RAND())</f>
        <v>-1.7870149094689185</v>
      </c>
      <c r="O228" s="23">
        <f ca="1">SQRT(Inputs!$B$38)*D228+SQRT(1-Inputs!$B$38)*_xlfn.NORM.S.INV(RAND())</f>
        <v>0.68337522300820952</v>
      </c>
      <c r="P228" s="23">
        <f ca="1">SQRT(Inputs!$B$38)*E228+SQRT(1-Inputs!$B$38)*_xlfn.NORM.S.INV(RAND())</f>
        <v>1.238887903021918</v>
      </c>
      <c r="Q228" s="23">
        <f ca="1">SQRT(Inputs!$B$38)*F228+SQRT(1-Inputs!$B$38)*_xlfn.NORM.S.INV(RAND())</f>
        <v>0.76158064227009203</v>
      </c>
      <c r="R228" s="23">
        <f ca="1">SQRT(Inputs!$B$38)*G228+SQRT(1-Inputs!$B$38)*_xlfn.NORM.S.INV(RAND())</f>
        <v>2.9806818944128094E-2</v>
      </c>
      <c r="S228" s="23">
        <f ca="1">SQRT(Inputs!$B$38)*H228+SQRT(1-Inputs!$B$38)*_xlfn.NORM.S.INV(RAND())</f>
        <v>-0.85704793947565105</v>
      </c>
      <c r="T228" s="23">
        <f ca="1">SQRT(Inputs!$B$38)*I228+SQRT(1-Inputs!$B$38)*_xlfn.NORM.S.INV(RAND())</f>
        <v>1.7377921952241577</v>
      </c>
      <c r="U228" s="23">
        <f ca="1">SQRT(Inputs!$B$38)*J228+SQRT(1-Inputs!$B$38)*_xlfn.NORM.S.INV(RAND())</f>
        <v>0.72197480148560467</v>
      </c>
      <c r="V228" s="23">
        <f ca="1">SQRT(Inputs!$B$38)*K228+SQRT(1-Inputs!$B$38)*_xlfn.NORM.S.INV(RAND())</f>
        <v>-1.7511160081043466</v>
      </c>
      <c r="W228" s="23">
        <f ca="1">SQRT(Inputs!$B$38)*L228+SQRT(1-Inputs!$B$38)*_xlfn.NORM.S.INV(RAND())</f>
        <v>0.3511285818868895</v>
      </c>
      <c r="X228" s="23">
        <f ca="1">SQRT(Inputs!$B$38)*M228+SQRT(1-Inputs!$B$38)*_xlfn.NORM.S.INV(RAND())</f>
        <v>-2.8164689108866892</v>
      </c>
      <c r="Y228" s="23">
        <f ca="1">SQRT(Inputs!$B$38)*C228+SQRT(1-Inputs!$B$38)*_xlfn.NORM.S.INV(RAND())</f>
        <v>-0.12998981022199352</v>
      </c>
      <c r="Z228" s="23">
        <f ca="1">SQRT(Inputs!$B$38)*D228+SQRT(1-Inputs!$B$38)*_xlfn.NORM.S.INV(RAND())</f>
        <v>1.5737371861292062</v>
      </c>
      <c r="AA228" s="23">
        <f ca="1">SQRT(Inputs!$B$38)*E228+SQRT(1-Inputs!$B$38)*_xlfn.NORM.S.INV(RAND())</f>
        <v>0.28387645346114448</v>
      </c>
      <c r="AB228" s="23">
        <f ca="1">SQRT(Inputs!$B$38)*F228+SQRT(1-Inputs!$B$38)*_xlfn.NORM.S.INV(RAND())</f>
        <v>-0.11573532900242212</v>
      </c>
      <c r="AC228" s="23">
        <f ca="1">SQRT(Inputs!$B$38)*G228+SQRT(1-Inputs!$B$38)*_xlfn.NORM.S.INV(RAND())</f>
        <v>0.58926863039731248</v>
      </c>
      <c r="AD228" s="23">
        <f ca="1">SQRT(Inputs!$B$38)*H228+SQRT(1-Inputs!$B$38)*_xlfn.NORM.S.INV(RAND())</f>
        <v>-1.6630102821752348</v>
      </c>
      <c r="AE228" s="23">
        <f ca="1">SQRT(Inputs!$B$38)*I228+SQRT(1-Inputs!$B$38)*_xlfn.NORM.S.INV(RAND())</f>
        <v>0.22029633592926418</v>
      </c>
      <c r="AF228" s="23">
        <f ca="1">SQRT(Inputs!$B$38)*J228+SQRT(1-Inputs!$B$38)*_xlfn.NORM.S.INV(RAND())</f>
        <v>1.7700786943264721</v>
      </c>
      <c r="AG228" s="23">
        <f ca="1">SQRT(Inputs!$B$38)*K228+SQRT(1-Inputs!$B$38)*_xlfn.NORM.S.INV(RAND())</f>
        <v>-0.31537370720050212</v>
      </c>
      <c r="AH228" s="23">
        <f ca="1">SQRT(Inputs!$B$38)*L228+SQRT(1-Inputs!$B$38)*_xlfn.NORM.S.INV(RAND())</f>
        <v>0.48126662290719541</v>
      </c>
      <c r="AI228" s="23">
        <f ca="1">SQRT(Inputs!$B$38)*M228+SQRT(1-Inputs!$B$38)*_xlfn.NORM.S.INV(RAND())</f>
        <v>-2.5101322312097238</v>
      </c>
      <c r="AJ228" s="23">
        <f ca="1">SQRT(Inputs!$B$38)*C228+SQRT(1-Inputs!$B$38)*_xlfn.NORM.S.INV(RAND())</f>
        <v>-0.33625025280808629</v>
      </c>
      <c r="AK228" s="23">
        <f ca="1">SQRT(Inputs!$B$38)*D228+SQRT(1-Inputs!$B$38)*_xlfn.NORM.S.INV(RAND())</f>
        <v>1.0109615191204255</v>
      </c>
      <c r="AL228" s="23">
        <f ca="1">SQRT(Inputs!$B$38)*E228+SQRT(1-Inputs!$B$38)*_xlfn.NORM.S.INV(RAND())</f>
        <v>1.3597987883154343</v>
      </c>
      <c r="AM228" s="23">
        <f ca="1">SQRT(Inputs!$B$38)*F228+SQRT(1-Inputs!$B$38)*_xlfn.NORM.S.INV(RAND())</f>
        <v>0.16923936658365357</v>
      </c>
      <c r="AN228" s="23">
        <f ca="1">SQRT(Inputs!$B$38)*G228+SQRT(1-Inputs!$B$38)*_xlfn.NORM.S.INV(RAND())</f>
        <v>-0.37422869052546753</v>
      </c>
      <c r="AO228" s="23">
        <f ca="1">SQRT(Inputs!$B$38)*H228+SQRT(1-Inputs!$B$38)*_xlfn.NORM.S.INV(RAND())</f>
        <v>0.55915086211708198</v>
      </c>
      <c r="AP228" s="23">
        <f ca="1">SQRT(Inputs!$B$38)*I228+SQRT(1-Inputs!$B$38)*_xlfn.NORM.S.INV(RAND())</f>
        <v>3.9920699377053726E-3</v>
      </c>
      <c r="AQ228" s="23">
        <f ca="1">SQRT(Inputs!$B$38)*J228+SQRT(1-Inputs!$B$38)*_xlfn.NORM.S.INV(RAND())</f>
        <v>1.1705488392942336</v>
      </c>
      <c r="AR228" s="23">
        <f ca="1">SQRT(Inputs!$B$38)*K228+SQRT(1-Inputs!$B$38)*_xlfn.NORM.S.INV(RAND())</f>
        <v>0.25843089850305517</v>
      </c>
      <c r="AS228" s="23">
        <f ca="1">SQRT(Inputs!$B$38)*L228+SQRT(1-Inputs!$B$38)*_xlfn.NORM.S.INV(RAND())</f>
        <v>0.36576769715916574</v>
      </c>
      <c r="AT228" s="23">
        <f ca="1">SQRT(Inputs!$B$38)*M228+SQRT(1-Inputs!$B$38)*_xlfn.NORM.S.INV(RAND())</f>
        <v>-0.75549714053901262</v>
      </c>
      <c r="AU228" s="15">
        <f ca="1">Inputs!$B$6*EXP($B$8-0.5*C$5^2+C$5*N228)</f>
        <v>3715.7759960072785</v>
      </c>
      <c r="AV228" s="15">
        <f t="shared" ca="1" si="110"/>
        <v>5001.0527936567823</v>
      </c>
      <c r="AW228" s="15">
        <f t="shared" ca="1" si="111"/>
        <v>7206.9563107001632</v>
      </c>
      <c r="AX228" s="15">
        <f t="shared" ca="1" si="112"/>
        <v>9677.2828261941868</v>
      </c>
      <c r="AY228" s="15">
        <f t="shared" ca="1" si="113"/>
        <v>11867.868407253083</v>
      </c>
      <c r="AZ228" s="15">
        <f t="shared" ca="1" si="114"/>
        <v>13207.514328237801</v>
      </c>
      <c r="BA228" s="15">
        <f t="shared" ca="1" si="115"/>
        <v>19386.520393727373</v>
      </c>
      <c r="BB228" s="15">
        <f t="shared" ca="1" si="116"/>
        <v>25515.484607303431</v>
      </c>
      <c r="BC228" s="15">
        <f t="shared" ca="1" si="117"/>
        <v>26389.957792560097</v>
      </c>
      <c r="BD228" s="15">
        <f t="shared" ca="1" si="118"/>
        <v>33409.612998740879</v>
      </c>
      <c r="BE228" s="15">
        <f t="shared" ca="1" si="119"/>
        <v>31676.119536259099</v>
      </c>
      <c r="BF228" s="15">
        <f ca="1">Inputs!$B$13*EXP($B$9-0.5*C$6^2+C$6*Y228)</f>
        <v>13479.1462988802</v>
      </c>
      <c r="BG228" s="15">
        <f t="shared" ca="1" si="120"/>
        <v>21822.03117297963</v>
      </c>
      <c r="BH228" s="15">
        <f t="shared" ca="1" si="121"/>
        <v>27947.88167591524</v>
      </c>
      <c r="BI228" s="15">
        <f t="shared" ca="1" si="122"/>
        <v>33608.350236039623</v>
      </c>
      <c r="BJ228" s="15">
        <f t="shared" ca="1" si="123"/>
        <v>44854.265961799785</v>
      </c>
      <c r="BK228" s="15">
        <f t="shared" ca="1" si="124"/>
        <v>43896.568701292221</v>
      </c>
      <c r="BL228" s="15">
        <f t="shared" ca="1" si="125"/>
        <v>55483.206730627768</v>
      </c>
      <c r="BM228" s="15">
        <f t="shared" ca="1" si="126"/>
        <v>84974.34739616522</v>
      </c>
      <c r="BN228" s="15">
        <f t="shared" ca="1" si="127"/>
        <v>100631.83796519204</v>
      </c>
      <c r="BO228" s="15">
        <f t="shared" ca="1" si="128"/>
        <v>130941.15305385044</v>
      </c>
      <c r="BP228" s="15">
        <f t="shared" ca="1" si="129"/>
        <v>121271.73279526077</v>
      </c>
      <c r="BQ228" s="15">
        <f ca="1">Inputs!$B$20*EXP($B$10-0.5*C$7^2+C$7*AJ228)</f>
        <v>3807.2656834190789</v>
      </c>
      <c r="BR228" s="15">
        <f t="shared" ca="1" si="130"/>
        <v>7121.7533526756015</v>
      </c>
      <c r="BS228" s="15">
        <f t="shared" ca="1" si="131"/>
        <v>14411.974378671528</v>
      </c>
      <c r="BT228" s="15">
        <f t="shared" ca="1" si="132"/>
        <v>20773.067281878972</v>
      </c>
      <c r="BU228" s="15">
        <f t="shared" ca="1" si="133"/>
        <v>26296.624507763405</v>
      </c>
      <c r="BV228" s="15">
        <f t="shared" ca="1" si="134"/>
        <v>41498.064880532103</v>
      </c>
      <c r="BW228" s="15">
        <f t="shared" ca="1" si="135"/>
        <v>57957.156996429956</v>
      </c>
      <c r="BX228" s="15">
        <f t="shared" ca="1" si="136"/>
        <v>102502.16669042358</v>
      </c>
      <c r="BY228" s="15">
        <f t="shared" ca="1" si="137"/>
        <v>150902.75645545468</v>
      </c>
      <c r="BZ228" s="15">
        <f t="shared" ca="1" si="138"/>
        <v>226464.61764276185</v>
      </c>
      <c r="CA228" s="15">
        <f t="shared" ca="1" si="139"/>
        <v>278149.16815742239</v>
      </c>
      <c r="CB228" s="15">
        <f ca="1">(AU228*DCF!C$10-DCF!C$5*MAX(AU228*DCF!C$10,0)-MAX(AU228-Inputs!$B$6,0)/Inputs!$B$10)*DCF!C$6</f>
        <v>954.24514775404953</v>
      </c>
      <c r="CC228" s="15">
        <f ca="1">(AV228*DCF!D$10-DCF!D$5*MAX(AV228*DCF!D$10,0)-MAX(AV228-AU228,0)/Inputs!$B$10)*DCF!D$6</f>
        <v>905.5916284098854</v>
      </c>
      <c r="CD228" s="15">
        <f ca="1">(AW228*DCF!E$10-DCF!E$5*MAX(AW228*DCF!E$10,0)-MAX(AW228-AV228,0)/Inputs!$B$10)*DCF!E$6</f>
        <v>1167.1106648488415</v>
      </c>
      <c r="CE228" s="15">
        <f ca="1">(AX228*DCF!F$10-DCF!F$5*MAX(AX228*DCF!F$10,0)-MAX(AX228-AW228,0)/Inputs!$B$10)*DCF!F$6</f>
        <v>1598.5217171378736</v>
      </c>
      <c r="CF228" s="15">
        <f ca="1">(AY228*DCF!G$10-DCF!G$5*MAX(AY228*DCF!G$10,0)-MAX(AY228-AX228,0)/Inputs!$B$10)*DCF!G$6</f>
        <v>2024.1854034241337</v>
      </c>
      <c r="CG228" s="15">
        <f ca="1">(AZ228*DCF!H$10-DCF!H$5*MAX(AZ228*DCF!H$10,0)-MAX(AZ228-AY228,0)/Inputs!$B$10)*DCF!H$6</f>
        <v>2326.3702307392991</v>
      </c>
      <c r="CH228" s="15">
        <f ca="1">(BA228*DCF!I$10-DCF!I$5*MAX(BA228*DCF!I$10,0)-MAX(BA228-AZ228,0)/Inputs!$B$10)*DCF!I$6</f>
        <v>2527.6365659734543</v>
      </c>
      <c r="CI228" s="15">
        <f ca="1">(BB228*DCF!J$10-DCF!J$5*MAX(BB228*DCF!J$10,0)-MAX(BB228-BA228,0)/Inputs!$B$10)*DCF!J$6</f>
        <v>3449.7728334694639</v>
      </c>
      <c r="CJ228" s="15">
        <f ca="1">(BC228*DCF!K$10-DCF!K$5*MAX(BC228*DCF!K$10,0)-MAX(BC228-BB228,0)/Inputs!$B$10)*DCF!K$6</f>
        <v>4125.9464454355111</v>
      </c>
      <c r="CK228" s="15">
        <f ca="1">(BD228*DCF!L$10-DCF!L$5*MAX(BD228*DCF!L$10,0)-MAX(BD228-BC228,0)/Inputs!$B$10)*DCF!L$6</f>
        <v>4131.049880033378</v>
      </c>
      <c r="CL228" s="15">
        <f ca="1">(BE228*DCF!M$10-DCF!M$5*MAX(BE228*DCF!M$10,0)-MAX(BE228-BD228,0)/Inputs!$B$10)*DCF!M$6</f>
        <v>4469.9101669703396</v>
      </c>
      <c r="CM228" s="15">
        <f ca="1">(BF228*DCF!C$28-DCF!C$5*MAX(BF228*DCF!C$28,0)-MAX(BF228-Inputs!$B$13,0)/Inputs!$B$17)*DCF!C$6</f>
        <v>3630.5723875831491</v>
      </c>
      <c r="CN228" s="15">
        <f ca="1">(BG228*DCF!D$28-DCF!D$5*MAX(BG228*DCF!D$28,0)-MAX(BG228-BF228,0)/Inputs!$B$17)*DCF!D$6</f>
        <v>4647.1716178584165</v>
      </c>
      <c r="CO228" s="15">
        <f ca="1">(BH228*DCF!E$28-DCF!E$5*MAX(BH228*DCF!E$28,0)-MAX(BH228-BG228,0)/Inputs!$B$17)*DCF!E$6</f>
        <v>6708.0169298634546</v>
      </c>
      <c r="CP228" s="15">
        <f ca="1">(BI228*DCF!F$28-DCF!F$5*MAX(BI228*DCF!F$28,0)-MAX(BI228-BH228,0)/Inputs!$B$17)*DCF!F$6</f>
        <v>8093.2040442517491</v>
      </c>
      <c r="CQ228" s="15">
        <f ca="1">(BJ228*DCF!G$28-DCF!G$5*MAX(BJ228*DCF!G$28,0)-MAX(BJ228-BI228,0)/Inputs!$B$17)*DCF!G$6</f>
        <v>9746.3276831335479</v>
      </c>
      <c r="CR228" s="15">
        <f ca="1">(BK228*DCF!H$28-DCF!H$5*MAX(BK228*DCF!H$28,0)-MAX(BK228-BJ228,0)/Inputs!$B$17)*DCF!H$6</f>
        <v>10856.105738740354</v>
      </c>
      <c r="CS228" s="15">
        <f ca="1">(BL228*DCF!I$28-DCF!I$5*MAX(BL228*DCF!I$28,0)-MAX(BL228-BK228,0)/Inputs!$B$17)*DCF!I$6</f>
        <v>11384.006799229233</v>
      </c>
      <c r="CT228" s="15">
        <f ca="1">(BM228*DCF!J$28-DCF!J$5*MAX(BM228*DCF!J$28,0)-MAX(BM228-BL228,0)/Inputs!$B$17)*DCF!J$6</f>
        <v>15046.04939183498</v>
      </c>
      <c r="CU228" s="15">
        <f ca="1">(BN228*DCF!K$28-DCF!K$5*MAX(BN228*DCF!K$28,0)-MAX(BN228-BM228,0)/Inputs!$B$17)*DCF!K$6</f>
        <v>19333.922846177029</v>
      </c>
      <c r="CV228" s="15">
        <f ca="1">(BO228*DCF!L$28-DCF!L$5*MAX(BO228*DCF!L$28,0)-MAX(BO228-BN228,0)/Inputs!$B$17)*DCF!L$6</f>
        <v>22695.958929863114</v>
      </c>
      <c r="CW228" s="15">
        <f ca="1">(BP228*DCF!M$28-DCF!M$5*MAX(BP228*DCF!M$28,0)-MAX(BP228-BO228,0)/Inputs!$B$17)*DCF!M$6</f>
        <v>22817.346708862457</v>
      </c>
      <c r="CX228" s="15">
        <f ca="1">(BQ228*DCF!C$46-DCF!C$5*MAX(BQ228*DCF!C$46,0)-MAX(BQ228-Inputs!$B$20,0)/Inputs!$B$24)*DCF!C$6</f>
        <v>-1159.3064781194541</v>
      </c>
      <c r="CY228" s="15">
        <f ca="1">(BR228*DCF!D$46-DCF!D$5*MAX(BR228*DCF!D$46,0)-MAX(BR228-BQ228,0)/Inputs!$B$24)*DCF!D$6</f>
        <v>-2629.7815915927927</v>
      </c>
      <c r="CZ228" s="15">
        <f ca="1">(BS228*DCF!E$46-DCF!E$5*MAX(BS228*DCF!E$46,0)-MAX(BS228-BR228,0)/Inputs!$B$24)*DCF!E$6</f>
        <v>-4577.845495245082</v>
      </c>
      <c r="DA228" s="15">
        <f ca="1">(BT228*DCF!F$46-DCF!F$5*MAX(BT228*DCF!F$46,0)-MAX(BT228-BS228,0)/Inputs!$B$24)*DCF!F$6</f>
        <v>-3829.1011123607523</v>
      </c>
      <c r="DB228" s="15">
        <f ca="1">(BU228*DCF!G$46-DCF!G$5*MAX(BU228*DCF!G$46,0)-MAX(BU228-BT228,0)/Inputs!$B$24)*DCF!G$6</f>
        <v>-2742.5820112771685</v>
      </c>
      <c r="DC228" s="15">
        <f ca="1">(BV228*DCF!H$46-DCF!H$5*MAX(BV228*DCF!H$46,0)-MAX(BV228-BU228,0)/Inputs!$B$24)*DCF!H$6</f>
        <v>-4723.754455067392</v>
      </c>
      <c r="DD228" s="15">
        <f ca="1">(BW228*DCF!I$46-DCF!I$5*MAX(BW228*DCF!I$46,0)-MAX(BW228-BV228,0)/Inputs!$B$24)*DCF!I$6</f>
        <v>-3386.225614126995</v>
      </c>
      <c r="DE228" s="15">
        <f ca="1">(BX228*DCF!J$46-DCF!J$5*MAX(BX228*DCF!J$46,0)-MAX(BX228-BW228,0)/Inputs!$B$24)*DCF!J$6</f>
        <v>-7512.9264514814176</v>
      </c>
      <c r="DF228" s="15">
        <f ca="1">(BY228*DCF!K$46-DCF!K$5*MAX(BY228*DCF!K$46,0)-MAX(BY228-BX228,0)/Inputs!$B$24)*DCF!K$6</f>
        <v>-3236.786620419844</v>
      </c>
      <c r="DG228" s="15">
        <f ca="1">(BZ228*DCF!L$46-DCF!L$5*MAX(BZ228*DCF!L$46,0)-MAX(BZ228-BY228,0)/Inputs!$B$24)*DCF!L$6</f>
        <v>-1445.4479071534302</v>
      </c>
      <c r="DH228" s="15">
        <f ca="1">(CA228*DCF!M$46-DCF!M$5*MAX(CA228*DCF!M$46,0)-MAX(CA228-BZ228,0)/Inputs!$B$24)*DCF!M$6</f>
        <v>11000.827244424196</v>
      </c>
      <c r="DI228" s="15">
        <f ca="1">SUM(CB228:CL228)+BE228*DCF!M$10*(1+Inputs!$B$30)*(1-Inputs!$B$33)*(1-Inputs!$B$30/Inputs!$B$31)/(Inputs!$B$29-Inputs!$B$30)*DCF!M$6</f>
        <v>115835.40022692236</v>
      </c>
      <c r="DJ228" s="15">
        <f ca="1">SUM(CM228:CW228)+BP228*DCF!M$28*(1+Inputs!$B$30)*(1-Inputs!$B$33)*(1-Inputs!$B$30/Inputs!$B$31)/(Inputs!$B$29-Inputs!$B$30)*DCF!M$6</f>
        <v>584959.7977732094</v>
      </c>
      <c r="DK228" s="15">
        <f ca="1">SUM(CX228:DH228)+CA228*DCF!M$46*(1+Inputs!$B$30)*(1-Inputs!$B$33)*(1-Inputs!$B$30/Inputs!$B$31)/(Inputs!$B$29-Inputs!$B$30)*DCF!M$6</f>
        <v>405808.63235428889</v>
      </c>
      <c r="DM228" s="15">
        <f ca="1">DI228+DJ228+DK228+Inputs!$B$34+Inputs!$B$36-Inputs!$B$35</f>
        <v>1183454.8303544207</v>
      </c>
    </row>
    <row r="229" spans="1:117" x14ac:dyDescent="0.75">
      <c r="A229" s="11">
        <v>216</v>
      </c>
      <c r="C229" s="23">
        <f t="shared" ca="1" si="141"/>
        <v>-2.1221014467382253</v>
      </c>
      <c r="D229" s="23">
        <f t="shared" ca="1" si="141"/>
        <v>1.1916633116273966E-2</v>
      </c>
      <c r="E229" s="23">
        <f t="shared" ca="1" si="141"/>
        <v>-0.62501264133590861</v>
      </c>
      <c r="F229" s="23">
        <f t="shared" ca="1" si="141"/>
        <v>-1.6292057639113224</v>
      </c>
      <c r="G229" s="23">
        <f t="shared" ca="1" si="141"/>
        <v>0.86239860035931681</v>
      </c>
      <c r="H229" s="23">
        <f t="shared" ca="1" si="141"/>
        <v>0.56957970535176716</v>
      </c>
      <c r="I229" s="23">
        <f t="shared" ca="1" si="141"/>
        <v>0.41427133866200871</v>
      </c>
      <c r="J229" s="23">
        <f t="shared" ca="1" si="141"/>
        <v>-0.68411845634533075</v>
      </c>
      <c r="K229" s="23">
        <f t="shared" ca="1" si="141"/>
        <v>-2.877483793511881E-2</v>
      </c>
      <c r="L229" s="23">
        <f t="shared" ca="1" si="141"/>
        <v>0.41665440284020144</v>
      </c>
      <c r="M229" s="23">
        <f t="shared" ca="1" si="141"/>
        <v>2.4250201977667061</v>
      </c>
      <c r="N229" s="23">
        <f ca="1">SQRT(Inputs!$B$38)*C229+SQRT(1-Inputs!$B$38)*_xlfn.NORM.S.INV(RAND())</f>
        <v>-0.54921949362877531</v>
      </c>
      <c r="O229" s="23">
        <f ca="1">SQRT(Inputs!$B$38)*D229+SQRT(1-Inputs!$B$38)*_xlfn.NORM.S.INV(RAND())</f>
        <v>-1.1171956368163718</v>
      </c>
      <c r="P229" s="23">
        <f ca="1">SQRT(Inputs!$B$38)*E229+SQRT(1-Inputs!$B$38)*_xlfn.NORM.S.INV(RAND())</f>
        <v>-0.61226787729729581</v>
      </c>
      <c r="Q229" s="23">
        <f ca="1">SQRT(Inputs!$B$38)*F229+SQRT(1-Inputs!$B$38)*_xlfn.NORM.S.INV(RAND())</f>
        <v>-1.2883752675268332</v>
      </c>
      <c r="R229" s="23">
        <f ca="1">SQRT(Inputs!$B$38)*G229+SQRT(1-Inputs!$B$38)*_xlfn.NORM.S.INV(RAND())</f>
        <v>0.22115199537811103</v>
      </c>
      <c r="S229" s="23">
        <f ca="1">SQRT(Inputs!$B$38)*H229+SQRT(1-Inputs!$B$38)*_xlfn.NORM.S.INV(RAND())</f>
        <v>1.2918139555412385</v>
      </c>
      <c r="T229" s="23">
        <f ca="1">SQRT(Inputs!$B$38)*I229+SQRT(1-Inputs!$B$38)*_xlfn.NORM.S.INV(RAND())</f>
        <v>-0.54748359428346183</v>
      </c>
      <c r="U229" s="23">
        <f ca="1">SQRT(Inputs!$B$38)*J229+SQRT(1-Inputs!$B$38)*_xlfn.NORM.S.INV(RAND())</f>
        <v>-0.48822463477164108</v>
      </c>
      <c r="V229" s="23">
        <f ca="1">SQRT(Inputs!$B$38)*K229+SQRT(1-Inputs!$B$38)*_xlfn.NORM.S.INV(RAND())</f>
        <v>1.2169979263158082</v>
      </c>
      <c r="W229" s="23">
        <f ca="1">SQRT(Inputs!$B$38)*L229+SQRT(1-Inputs!$B$38)*_xlfn.NORM.S.INV(RAND())</f>
        <v>0.60595818706009175</v>
      </c>
      <c r="X229" s="23">
        <f ca="1">SQRT(Inputs!$B$38)*M229+SQRT(1-Inputs!$B$38)*_xlfn.NORM.S.INV(RAND())</f>
        <v>2.4028087778082483</v>
      </c>
      <c r="Y229" s="23">
        <f ca="1">SQRT(Inputs!$B$38)*C229+SQRT(1-Inputs!$B$38)*_xlfn.NORM.S.INV(RAND())</f>
        <v>-1.6802430427135229</v>
      </c>
      <c r="Z229" s="23">
        <f ca="1">SQRT(Inputs!$B$38)*D229+SQRT(1-Inputs!$B$38)*_xlfn.NORM.S.INV(RAND())</f>
        <v>-0.6291482639497048</v>
      </c>
      <c r="AA229" s="23">
        <f ca="1">SQRT(Inputs!$B$38)*E229+SQRT(1-Inputs!$B$38)*_xlfn.NORM.S.INV(RAND())</f>
        <v>-0.40631821185807993</v>
      </c>
      <c r="AB229" s="23">
        <f ca="1">SQRT(Inputs!$B$38)*F229+SQRT(1-Inputs!$B$38)*_xlfn.NORM.S.INV(RAND())</f>
        <v>-2.0126278450535544</v>
      </c>
      <c r="AC229" s="23">
        <f ca="1">SQRT(Inputs!$B$38)*G229+SQRT(1-Inputs!$B$38)*_xlfn.NORM.S.INV(RAND())</f>
        <v>1.1511487476120954</v>
      </c>
      <c r="AD229" s="23">
        <f ca="1">SQRT(Inputs!$B$38)*H229+SQRT(1-Inputs!$B$38)*_xlfn.NORM.S.INV(RAND())</f>
        <v>-0.90051167802283516</v>
      </c>
      <c r="AE229" s="23">
        <f ca="1">SQRT(Inputs!$B$38)*I229+SQRT(1-Inputs!$B$38)*_xlfn.NORM.S.INV(RAND())</f>
        <v>-0.66498825499979541</v>
      </c>
      <c r="AF229" s="23">
        <f ca="1">SQRT(Inputs!$B$38)*J229+SQRT(1-Inputs!$B$38)*_xlfn.NORM.S.INV(RAND())</f>
        <v>0.42135941330369953</v>
      </c>
      <c r="AG229" s="23">
        <f ca="1">SQRT(Inputs!$B$38)*K229+SQRT(1-Inputs!$B$38)*_xlfn.NORM.S.INV(RAND())</f>
        <v>0.5051728272193351</v>
      </c>
      <c r="AH229" s="23">
        <f ca="1">SQRT(Inputs!$B$38)*L229+SQRT(1-Inputs!$B$38)*_xlfn.NORM.S.INV(RAND())</f>
        <v>2.0214935281962831E-2</v>
      </c>
      <c r="AI229" s="23">
        <f ca="1">SQRT(Inputs!$B$38)*M229+SQRT(1-Inputs!$B$38)*_xlfn.NORM.S.INV(RAND())</f>
        <v>1.6141608631334325</v>
      </c>
      <c r="AJ229" s="23">
        <f ca="1">SQRT(Inputs!$B$38)*C229+SQRT(1-Inputs!$B$38)*_xlfn.NORM.S.INV(RAND())</f>
        <v>-1.2101130031701859</v>
      </c>
      <c r="AK229" s="23">
        <f ca="1">SQRT(Inputs!$B$38)*D229+SQRT(1-Inputs!$B$38)*_xlfn.NORM.S.INV(RAND())</f>
        <v>0.12602769435939426</v>
      </c>
      <c r="AL229" s="23">
        <f ca="1">SQRT(Inputs!$B$38)*E229+SQRT(1-Inputs!$B$38)*_xlfn.NORM.S.INV(RAND())</f>
        <v>0.78794498952587433</v>
      </c>
      <c r="AM229" s="23">
        <f ca="1">SQRT(Inputs!$B$38)*F229+SQRT(1-Inputs!$B$38)*_xlfn.NORM.S.INV(RAND())</f>
        <v>-1.2551833936054781</v>
      </c>
      <c r="AN229" s="23">
        <f ca="1">SQRT(Inputs!$B$38)*G229+SQRT(1-Inputs!$B$38)*_xlfn.NORM.S.INV(RAND())</f>
        <v>0.9501602065941448</v>
      </c>
      <c r="AO229" s="23">
        <f ca="1">SQRT(Inputs!$B$38)*H229+SQRT(1-Inputs!$B$38)*_xlfn.NORM.S.INV(RAND())</f>
        <v>0.27018574132681161</v>
      </c>
      <c r="AP229" s="23">
        <f ca="1">SQRT(Inputs!$B$38)*I229+SQRT(1-Inputs!$B$38)*_xlfn.NORM.S.INV(RAND())</f>
        <v>4.7656322118219185E-2</v>
      </c>
      <c r="AQ229" s="23">
        <f ca="1">SQRT(Inputs!$B$38)*J229+SQRT(1-Inputs!$B$38)*_xlfn.NORM.S.INV(RAND())</f>
        <v>-1.3585181944719817</v>
      </c>
      <c r="AR229" s="23">
        <f ca="1">SQRT(Inputs!$B$38)*K229+SQRT(1-Inputs!$B$38)*_xlfn.NORM.S.INV(RAND())</f>
        <v>-0.50498650676159418</v>
      </c>
      <c r="AS229" s="23">
        <f ca="1">SQRT(Inputs!$B$38)*L229+SQRT(1-Inputs!$B$38)*_xlfn.NORM.S.INV(RAND())</f>
        <v>-6.4757193240438993E-2</v>
      </c>
      <c r="AT229" s="23">
        <f ca="1">SQRT(Inputs!$B$38)*M229+SQRT(1-Inputs!$B$38)*_xlfn.NORM.S.INV(RAND())</f>
        <v>1.5985469063365654</v>
      </c>
      <c r="AU229" s="15">
        <f ca="1">Inputs!$B$6*EXP($B$8-0.5*C$5^2+C$5*N229)</f>
        <v>4540.1192977854098</v>
      </c>
      <c r="AV229" s="15">
        <f t="shared" ca="1" si="110"/>
        <v>4689.2500077650848</v>
      </c>
      <c r="AW229" s="15">
        <f t="shared" ca="1" si="111"/>
        <v>5264.4931639777851</v>
      </c>
      <c r="AX229" s="15">
        <f t="shared" ca="1" si="112"/>
        <v>5471.8260719913178</v>
      </c>
      <c r="AY229" s="15">
        <f t="shared" ca="1" si="113"/>
        <v>6862.0940943578753</v>
      </c>
      <c r="AZ229" s="15">
        <f t="shared" ca="1" si="114"/>
        <v>9675.4853728863745</v>
      </c>
      <c r="BA229" s="15">
        <f t="shared" ca="1" si="115"/>
        <v>11180.947343367938</v>
      </c>
      <c r="BB229" s="15">
        <f t="shared" ca="1" si="116"/>
        <v>13035.406698841914</v>
      </c>
      <c r="BC229" s="15">
        <f t="shared" ca="1" si="117"/>
        <v>17955.186223348101</v>
      </c>
      <c r="BD229" s="15">
        <f t="shared" ca="1" si="118"/>
        <v>23279.525332369045</v>
      </c>
      <c r="BE229" s="15">
        <f t="shared" ca="1" si="119"/>
        <v>35504.771312819074</v>
      </c>
      <c r="BF229" s="15">
        <f ca="1">Inputs!$B$13*EXP($B$9-0.5*C$6^2+C$6*Y229)</f>
        <v>9912.6294853057625</v>
      </c>
      <c r="BG229" s="15">
        <f t="shared" ca="1" si="120"/>
        <v>10784.401696163322</v>
      </c>
      <c r="BH229" s="15">
        <f t="shared" ca="1" si="121"/>
        <v>12317.835537912913</v>
      </c>
      <c r="BI229" s="15">
        <f t="shared" ca="1" si="122"/>
        <v>11061.965605934703</v>
      </c>
      <c r="BJ229" s="15">
        <f t="shared" ca="1" si="123"/>
        <v>16008.972662594315</v>
      </c>
      <c r="BK229" s="15">
        <f t="shared" ca="1" si="124"/>
        <v>17380.969346520029</v>
      </c>
      <c r="BL229" s="15">
        <f t="shared" ca="1" si="125"/>
        <v>19587.559630585449</v>
      </c>
      <c r="BM229" s="15">
        <f t="shared" ca="1" si="126"/>
        <v>25371.221979484861</v>
      </c>
      <c r="BN229" s="15">
        <f t="shared" ca="1" si="127"/>
        <v>33150.762456310069</v>
      </c>
      <c r="BO229" s="15">
        <f t="shared" ca="1" si="128"/>
        <v>40884.55163609326</v>
      </c>
      <c r="BP229" s="15">
        <f t="shared" ca="1" si="129"/>
        <v>60419.113223871245</v>
      </c>
      <c r="BQ229" s="15">
        <f ca="1">Inputs!$B$20*EXP($B$10-0.5*C$7^2+C$7*AJ229)</f>
        <v>2792.5838367417809</v>
      </c>
      <c r="BR229" s="15">
        <f t="shared" ca="1" si="130"/>
        <v>3943.9102041727801</v>
      </c>
      <c r="BS229" s="15">
        <f t="shared" ca="1" si="131"/>
        <v>6772.2952152386506</v>
      </c>
      <c r="BT229" s="15">
        <f t="shared" ca="1" si="132"/>
        <v>6717.8350155773733</v>
      </c>
      <c r="BU229" s="15">
        <f t="shared" ca="1" si="133"/>
        <v>11716.655874729577</v>
      </c>
      <c r="BV229" s="15">
        <f t="shared" ca="1" si="134"/>
        <v>17324.370271806169</v>
      </c>
      <c r="BW229" s="15">
        <f t="shared" ca="1" si="135"/>
        <v>24420.256459472319</v>
      </c>
      <c r="BX229" s="15">
        <f t="shared" ca="1" si="136"/>
        <v>26012.581642325185</v>
      </c>
      <c r="BY229" s="15">
        <f t="shared" ca="1" si="137"/>
        <v>33091.332927291107</v>
      </c>
      <c r="BZ229" s="15">
        <f t="shared" ca="1" si="138"/>
        <v>45882.301491594772</v>
      </c>
      <c r="CA229" s="15">
        <f t="shared" ca="1" si="139"/>
        <v>85623.841521829527</v>
      </c>
      <c r="CB229" s="15">
        <f ca="1">(AU229*DCF!C$10-DCF!C$5*MAX(AU229*DCF!C$10,0)-MAX(AU229-Inputs!$B$6,0)/Inputs!$B$10)*DCF!C$6</f>
        <v>1046.0840953025106</v>
      </c>
      <c r="CC229" s="15">
        <f ca="1">(AV229*DCF!D$10-DCF!D$5*MAX(AV229*DCF!D$10,0)-MAX(AV229-AU229,0)/Inputs!$B$10)*DCF!D$6</f>
        <v>1106.6113001661415</v>
      </c>
      <c r="CD229" s="15">
        <f ca="1">(AW229*DCF!E$10-DCF!E$5*MAX(AW229*DCF!E$10,0)-MAX(AW229-AV229,0)/Inputs!$B$10)*DCF!E$6</f>
        <v>1085.9190873213654</v>
      </c>
      <c r="CE229" s="15">
        <f ca="1">(AX229*DCF!F$10-DCF!F$5*MAX(AX229*DCF!F$10,0)-MAX(AX229-AW229,0)/Inputs!$B$10)*DCF!F$6</f>
        <v>1151.3500733862945</v>
      </c>
      <c r="CF229" s="15">
        <f ca="1">(AY229*DCF!G$10-DCF!G$5*MAX(AY229*DCF!G$10,0)-MAX(AY229-AX229,0)/Inputs!$B$10)*DCF!G$6</f>
        <v>1146.6312878282774</v>
      </c>
      <c r="CG229" s="15">
        <f ca="1">(AZ229*DCF!H$10-DCF!H$5*MAX(AZ229*DCF!H$10,0)-MAX(AZ229-AY229,0)/Inputs!$B$10)*DCF!H$6</f>
        <v>1378.9343669863169</v>
      </c>
      <c r="CH229" s="15">
        <f ca="1">(BA229*DCF!I$10-DCF!I$5*MAX(BA229*DCF!I$10,0)-MAX(BA229-AZ229,0)/Inputs!$B$10)*DCF!I$6</f>
        <v>1795.4026876517323</v>
      </c>
      <c r="CI229" s="15">
        <f ca="1">(BB229*DCF!J$10-DCF!J$5*MAX(BB229*DCF!J$10,0)-MAX(BB229-BA229,0)/Inputs!$B$10)*DCF!J$6</f>
        <v>1955.8932796080639</v>
      </c>
      <c r="CJ229" s="15">
        <f ca="1">(BC229*DCF!K$10-DCF!K$5*MAX(BC229*DCF!K$10,0)-MAX(BC229-BB229,0)/Inputs!$B$10)*DCF!K$6</f>
        <v>2201.802379382842</v>
      </c>
      <c r="CK229" s="15">
        <f ca="1">(BD229*DCF!L$10-DCF!L$5*MAX(BD229*DCF!L$10,0)-MAX(BD229-BC229,0)/Inputs!$B$10)*DCF!L$6</f>
        <v>2822.4718474517645</v>
      </c>
      <c r="CL229" s="15">
        <f ca="1">(BE229*DCF!M$10-DCF!M$5*MAX(BE229*DCF!M$10,0)-MAX(BE229-BD229,0)/Inputs!$B$10)*DCF!M$6</f>
        <v>3549.7461946206149</v>
      </c>
      <c r="CM229" s="15">
        <f ca="1">(BF229*DCF!C$28-DCF!C$5*MAX(BF229*DCF!C$28,0)-MAX(BF229-Inputs!$B$13,0)/Inputs!$B$17)*DCF!C$6</f>
        <v>3025.2695106223946</v>
      </c>
      <c r="CN229" s="15">
        <f ca="1">(BG229*DCF!D$28-DCF!D$5*MAX(BG229*DCF!D$28,0)-MAX(BG229-BF229,0)/Inputs!$B$17)*DCF!D$6</f>
        <v>2990.2660459125673</v>
      </c>
      <c r="CO229" s="15">
        <f ca="1">(BH229*DCF!E$28-DCF!E$5*MAX(BH229*DCF!E$28,0)-MAX(BH229-BG229,0)/Inputs!$B$17)*DCF!E$6</f>
        <v>3186.4116583529067</v>
      </c>
      <c r="CP229" s="15">
        <f ca="1">(BI229*DCF!F$28-DCF!F$5*MAX(BI229*DCF!F$28,0)-MAX(BI229-BH229,0)/Inputs!$B$17)*DCF!F$6</f>
        <v>3003.0322802965015</v>
      </c>
      <c r="CQ229" s="15">
        <f ca="1">(BJ229*DCF!G$28-DCF!G$5*MAX(BJ229*DCF!G$28,0)-MAX(BJ229-BI229,0)/Inputs!$B$17)*DCF!G$6</f>
        <v>3321.6117005680421</v>
      </c>
      <c r="CR229" s="15">
        <f ca="1">(BK229*DCF!H$28-DCF!H$5*MAX(BK229*DCF!H$28,0)-MAX(BK229-BJ229,0)/Inputs!$B$17)*DCF!H$6</f>
        <v>4085.3356973214354</v>
      </c>
      <c r="CS229" s="15">
        <f ca="1">(BL229*DCF!I$28-DCF!I$5*MAX(BL229*DCF!I$28,0)-MAX(BL229-BK229,0)/Inputs!$B$17)*DCF!I$6</f>
        <v>4289.3607827650621</v>
      </c>
      <c r="CT229" s="15">
        <f ca="1">(BM229*DCF!J$28-DCF!J$5*MAX(BM229*DCF!J$28,0)-MAX(BM229-BL229,0)/Inputs!$B$17)*DCF!J$6</f>
        <v>4893.0223478504295</v>
      </c>
      <c r="CU229" s="15">
        <f ca="1">(BN229*DCF!K$28-DCF!K$5*MAX(BN229*DCF!K$28,0)-MAX(BN229-BM229,0)/Inputs!$B$17)*DCF!K$6</f>
        <v>6047.9951065010282</v>
      </c>
      <c r="CV229" s="15">
        <f ca="1">(BO229*DCF!L$28-DCF!L$5*MAX(BO229*DCF!L$28,0)-MAX(BO229-BN229,0)/Inputs!$B$17)*DCF!L$6</f>
        <v>7282.2350712957405</v>
      </c>
      <c r="CW229" s="15">
        <f ca="1">(BP229*DCF!M$28-DCF!M$5*MAX(BP229*DCF!M$28,0)-MAX(BP229-BO229,0)/Inputs!$B$17)*DCF!M$6</f>
        <v>9325.9805260404046</v>
      </c>
      <c r="CX229" s="15">
        <f ca="1">(BQ229*DCF!C$46-DCF!C$5*MAX(BQ229*DCF!C$46,0)-MAX(BQ229-Inputs!$B$20,0)/Inputs!$B$24)*DCF!C$6</f>
        <v>-644.93853042535352</v>
      </c>
      <c r="CY229" s="15">
        <f ca="1">(BR229*DCF!D$46-DCF!D$5*MAX(BR229*DCF!D$46,0)-MAX(BR229-BQ229,0)/Inputs!$B$24)*DCF!D$6</f>
        <v>-1164.3949027836775</v>
      </c>
      <c r="CZ229" s="15">
        <f ca="1">(BS229*DCF!E$46-DCF!E$5*MAX(BS229*DCF!E$46,0)-MAX(BS229-BR229,0)/Inputs!$B$24)*DCF!E$6</f>
        <v>-1915.7072078069859</v>
      </c>
      <c r="DA229" s="15">
        <f ca="1">(BT229*DCF!F$46-DCF!F$5*MAX(BT229*DCF!F$46,0)-MAX(BT229-BS229,0)/Inputs!$B$24)*DCF!F$6</f>
        <v>-489.23521922730453</v>
      </c>
      <c r="DB229" s="15">
        <f ca="1">(BU229*DCF!G$46-DCF!G$5*MAX(BU229*DCF!G$46,0)-MAX(BU229-BT229,0)/Inputs!$B$24)*DCF!G$6</f>
        <v>-2075.6297267185546</v>
      </c>
      <c r="DC229" s="15">
        <f ca="1">(BV229*DCF!H$46-DCF!H$5*MAX(BV229*DCF!H$46,0)-MAX(BV229-BU229,0)/Inputs!$B$24)*DCF!H$6</f>
        <v>-1742.5628898553825</v>
      </c>
      <c r="DD229" s="15">
        <f ca="1">(BW229*DCF!I$46-DCF!I$5*MAX(BW229*DCF!I$46,0)-MAX(BW229-BV229,0)/Inputs!$B$24)*DCF!I$6</f>
        <v>-1472.9591287176981</v>
      </c>
      <c r="DE229" s="15">
        <f ca="1">(BX229*DCF!J$46-DCF!J$5*MAX(BX229*DCF!J$46,0)-MAX(BX229-BW229,0)/Inputs!$B$24)*DCF!J$6</f>
        <v>668.89722179163118</v>
      </c>
      <c r="DF229" s="15">
        <f ca="1">(BY229*DCF!K$46-DCF!K$5*MAX(BY229*DCF!K$46,0)-MAX(BY229-BX229,0)/Inputs!$B$24)*DCF!K$6</f>
        <v>156.18175964953019</v>
      </c>
      <c r="DG229" s="15">
        <f ca="1">(BZ229*DCF!L$46-DCF!L$5*MAX(BZ229*DCF!L$46,0)-MAX(BZ229-BY229,0)/Inputs!$B$24)*DCF!L$6</f>
        <v>276.99278864401828</v>
      </c>
      <c r="DH229" s="15">
        <f ca="1">(CA229*DCF!M$46-DCF!M$5*MAX(CA229*DCF!M$46,0)-MAX(CA229-BZ229,0)/Inputs!$B$24)*DCF!M$6</f>
        <v>-1595.6422283539607</v>
      </c>
      <c r="DI229" s="15">
        <f ca="1">SUM(CB229:CL229)+BE229*DCF!M$10*(1+Inputs!$B$30)*(1-Inputs!$B$33)*(1-Inputs!$B$30/Inputs!$B$31)/(Inputs!$B$29-Inputs!$B$30)*DCF!M$6</f>
        <v>118051.09466527689</v>
      </c>
      <c r="DJ229" s="15">
        <f ca="1">SUM(CM229:CW229)+BP229*DCF!M$28*(1+Inputs!$B$30)*(1-Inputs!$B$33)*(1-Inputs!$B$30/Inputs!$B$31)/(Inputs!$B$29-Inputs!$B$30)*DCF!M$6</f>
        <v>275646.77547698491</v>
      </c>
      <c r="DK229" s="15">
        <f ca="1">SUM(CX229:DH229)+CA229*DCF!M$46*(1+Inputs!$B$30)*(1-Inputs!$B$33)*(1-Inputs!$B$30/Inputs!$B$31)/(Inputs!$B$29-Inputs!$B$30)*DCF!M$6</f>
        <v>122385.60372138454</v>
      </c>
      <c r="DM229" s="15">
        <f ca="1">DI229+DJ229+DK229+Inputs!$B$34+Inputs!$B$36-Inputs!$B$35</f>
        <v>592934.47386364639</v>
      </c>
    </row>
    <row r="230" spans="1:117" x14ac:dyDescent="0.75">
      <c r="A230" s="11">
        <v>217</v>
      </c>
      <c r="C230" s="23">
        <f t="shared" ca="1" si="141"/>
        <v>0.12982476358912531</v>
      </c>
      <c r="D230" s="23">
        <f t="shared" ca="1" si="141"/>
        <v>0.25021439124600214</v>
      </c>
      <c r="E230" s="23">
        <f t="shared" ca="1" si="141"/>
        <v>-1.8374059935218412</v>
      </c>
      <c r="F230" s="23">
        <f t="shared" ca="1" si="141"/>
        <v>-0.15058069186725542</v>
      </c>
      <c r="G230" s="23">
        <f t="shared" ca="1" si="141"/>
        <v>1.616307697515359</v>
      </c>
      <c r="H230" s="23">
        <f t="shared" ca="1" si="141"/>
        <v>1.7744727801946183</v>
      </c>
      <c r="I230" s="23">
        <f t="shared" ca="1" si="141"/>
        <v>1.2866091504397807</v>
      </c>
      <c r="J230" s="23">
        <f t="shared" ca="1" si="141"/>
        <v>0.154721040392411</v>
      </c>
      <c r="K230" s="23">
        <f t="shared" ca="1" si="141"/>
        <v>0.54369713065244707</v>
      </c>
      <c r="L230" s="23">
        <f t="shared" ca="1" si="141"/>
        <v>1.4932886909979888</v>
      </c>
      <c r="M230" s="23">
        <f t="shared" ca="1" si="141"/>
        <v>-0.26089380364850157</v>
      </c>
      <c r="N230" s="23">
        <f ca="1">SQRT(Inputs!$B$38)*C230+SQRT(1-Inputs!$B$38)*_xlfn.NORM.S.INV(RAND())</f>
        <v>-0.56990163009684069</v>
      </c>
      <c r="O230" s="23">
        <f ca="1">SQRT(Inputs!$B$38)*D230+SQRT(1-Inputs!$B$38)*_xlfn.NORM.S.INV(RAND())</f>
        <v>1.1778580062584054</v>
      </c>
      <c r="P230" s="23">
        <f ca="1">SQRT(Inputs!$B$38)*E230+SQRT(1-Inputs!$B$38)*_xlfn.NORM.S.INV(RAND())</f>
        <v>-0.57903041352822093</v>
      </c>
      <c r="Q230" s="23">
        <f ca="1">SQRT(Inputs!$B$38)*F230+SQRT(1-Inputs!$B$38)*_xlfn.NORM.S.INV(RAND())</f>
        <v>0.97676268920333831</v>
      </c>
      <c r="R230" s="23">
        <f ca="1">SQRT(Inputs!$B$38)*G230+SQRT(1-Inputs!$B$38)*_xlfn.NORM.S.INV(RAND())</f>
        <v>0.5467497021417107</v>
      </c>
      <c r="S230" s="23">
        <f ca="1">SQRT(Inputs!$B$38)*H230+SQRT(1-Inputs!$B$38)*_xlfn.NORM.S.INV(RAND())</f>
        <v>2.0759219749765481</v>
      </c>
      <c r="T230" s="23">
        <f ca="1">SQRT(Inputs!$B$38)*I230+SQRT(1-Inputs!$B$38)*_xlfn.NORM.S.INV(RAND())</f>
        <v>0.52877159058707468</v>
      </c>
      <c r="U230" s="23">
        <f ca="1">SQRT(Inputs!$B$38)*J230+SQRT(1-Inputs!$B$38)*_xlfn.NORM.S.INV(RAND())</f>
        <v>-0.61085938167965803</v>
      </c>
      <c r="V230" s="23">
        <f ca="1">SQRT(Inputs!$B$38)*K230+SQRT(1-Inputs!$B$38)*_xlfn.NORM.S.INV(RAND())</f>
        <v>-0.27462305805820542</v>
      </c>
      <c r="W230" s="23">
        <f ca="1">SQRT(Inputs!$B$38)*L230+SQRT(1-Inputs!$B$38)*_xlfn.NORM.S.INV(RAND())</f>
        <v>0.79648126814690012</v>
      </c>
      <c r="X230" s="23">
        <f ca="1">SQRT(Inputs!$B$38)*M230+SQRT(1-Inputs!$B$38)*_xlfn.NORM.S.INV(RAND())</f>
        <v>-0.85088371096465232</v>
      </c>
      <c r="Y230" s="23">
        <f ca="1">SQRT(Inputs!$B$38)*C230+SQRT(1-Inputs!$B$38)*_xlfn.NORM.S.INV(RAND())</f>
        <v>0.73437765604108829</v>
      </c>
      <c r="Z230" s="23">
        <f ca="1">SQRT(Inputs!$B$38)*D230+SQRT(1-Inputs!$B$38)*_xlfn.NORM.S.INV(RAND())</f>
        <v>0.3574680059377256</v>
      </c>
      <c r="AA230" s="23">
        <f ca="1">SQRT(Inputs!$B$38)*E230+SQRT(1-Inputs!$B$38)*_xlfn.NORM.S.INV(RAND())</f>
        <v>-0.77149266897640101</v>
      </c>
      <c r="AB230" s="23">
        <f ca="1">SQRT(Inputs!$B$38)*F230+SQRT(1-Inputs!$B$38)*_xlfn.NORM.S.INV(RAND())</f>
        <v>-0.48012326877526446</v>
      </c>
      <c r="AC230" s="23">
        <f ca="1">SQRT(Inputs!$B$38)*G230+SQRT(1-Inputs!$B$38)*_xlfn.NORM.S.INV(RAND())</f>
        <v>0.1557893824575699</v>
      </c>
      <c r="AD230" s="23">
        <f ca="1">SQRT(Inputs!$B$38)*H230+SQRT(1-Inputs!$B$38)*_xlfn.NORM.S.INV(RAND())</f>
        <v>0.4493179956380996</v>
      </c>
      <c r="AE230" s="23">
        <f ca="1">SQRT(Inputs!$B$38)*I230+SQRT(1-Inputs!$B$38)*_xlfn.NORM.S.INV(RAND())</f>
        <v>1.2233827779980497</v>
      </c>
      <c r="AF230" s="23">
        <f ca="1">SQRT(Inputs!$B$38)*J230+SQRT(1-Inputs!$B$38)*_xlfn.NORM.S.INV(RAND())</f>
        <v>-4.7533842578504945E-2</v>
      </c>
      <c r="AG230" s="23">
        <f ca="1">SQRT(Inputs!$B$38)*K230+SQRT(1-Inputs!$B$38)*_xlfn.NORM.S.INV(RAND())</f>
        <v>1.244518582776982</v>
      </c>
      <c r="AH230" s="23">
        <f ca="1">SQRT(Inputs!$B$38)*L230+SQRT(1-Inputs!$B$38)*_xlfn.NORM.S.INV(RAND())</f>
        <v>1.1527012230239471</v>
      </c>
      <c r="AI230" s="23">
        <f ca="1">SQRT(Inputs!$B$38)*M230+SQRT(1-Inputs!$B$38)*_xlfn.NORM.S.INV(RAND())</f>
        <v>1.0230525278713414</v>
      </c>
      <c r="AJ230" s="23">
        <f ca="1">SQRT(Inputs!$B$38)*C230+SQRT(1-Inputs!$B$38)*_xlfn.NORM.S.INV(RAND())</f>
        <v>0.45028430918217777</v>
      </c>
      <c r="AK230" s="23">
        <f ca="1">SQRT(Inputs!$B$38)*D230+SQRT(1-Inputs!$B$38)*_xlfn.NORM.S.INV(RAND())</f>
        <v>0.21607540415207166</v>
      </c>
      <c r="AL230" s="23">
        <f ca="1">SQRT(Inputs!$B$38)*E230+SQRT(1-Inputs!$B$38)*_xlfn.NORM.S.INV(RAND())</f>
        <v>-1.6168077335467594</v>
      </c>
      <c r="AM230" s="23">
        <f ca="1">SQRT(Inputs!$B$38)*F230+SQRT(1-Inputs!$B$38)*_xlfn.NORM.S.INV(RAND())</f>
        <v>-0.47816416751452412</v>
      </c>
      <c r="AN230" s="23">
        <f ca="1">SQRT(Inputs!$B$38)*G230+SQRT(1-Inputs!$B$38)*_xlfn.NORM.S.INV(RAND())</f>
        <v>1.7421566754415947</v>
      </c>
      <c r="AO230" s="23">
        <f ca="1">SQRT(Inputs!$B$38)*H230+SQRT(1-Inputs!$B$38)*_xlfn.NORM.S.INV(RAND())</f>
        <v>6.0301210394274829E-2</v>
      </c>
      <c r="AP230" s="23">
        <f ca="1">SQRT(Inputs!$B$38)*I230+SQRT(1-Inputs!$B$38)*_xlfn.NORM.S.INV(RAND())</f>
        <v>-4.3859729567141015E-2</v>
      </c>
      <c r="AQ230" s="23">
        <f ca="1">SQRT(Inputs!$B$38)*J230+SQRT(1-Inputs!$B$38)*_xlfn.NORM.S.INV(RAND())</f>
        <v>1.1647309652043976</v>
      </c>
      <c r="AR230" s="23">
        <f ca="1">SQRT(Inputs!$B$38)*K230+SQRT(1-Inputs!$B$38)*_xlfn.NORM.S.INV(RAND())</f>
        <v>1.1412488090022688</v>
      </c>
      <c r="AS230" s="23">
        <f ca="1">SQRT(Inputs!$B$38)*L230+SQRT(1-Inputs!$B$38)*_xlfn.NORM.S.INV(RAND())</f>
        <v>0.6761183112711503</v>
      </c>
      <c r="AT230" s="23">
        <f ca="1">SQRT(Inputs!$B$38)*M230+SQRT(1-Inputs!$B$38)*_xlfn.NORM.S.INV(RAND())</f>
        <v>0.53015105672834428</v>
      </c>
      <c r="AU230" s="15">
        <f ca="1">Inputs!$B$6*EXP($B$8-0.5*C$5^2+C$5*N230)</f>
        <v>4524.944933652343</v>
      </c>
      <c r="AV230" s="15">
        <f t="shared" ca="1" si="110"/>
        <v>6549.3847464410119</v>
      </c>
      <c r="AW230" s="15">
        <f t="shared" ca="1" si="111"/>
        <v>7385.8531968719199</v>
      </c>
      <c r="AX230" s="15">
        <f t="shared" ca="1" si="112"/>
        <v>10187.731528175331</v>
      </c>
      <c r="AY230" s="15">
        <f t="shared" ca="1" si="113"/>
        <v>13271.386859604694</v>
      </c>
      <c r="AZ230" s="15">
        <f t="shared" ca="1" si="114"/>
        <v>20400.075946409921</v>
      </c>
      <c r="BA230" s="15">
        <f t="shared" ca="1" si="115"/>
        <v>26384.981320012397</v>
      </c>
      <c r="BB230" s="15">
        <f t="shared" ca="1" si="116"/>
        <v>30385.522883102196</v>
      </c>
      <c r="BC230" s="15">
        <f t="shared" ca="1" si="117"/>
        <v>36240.961711558455</v>
      </c>
      <c r="BD230" s="15">
        <f t="shared" ca="1" si="118"/>
        <v>47832.510676156606</v>
      </c>
      <c r="BE230" s="15">
        <f t="shared" ca="1" si="119"/>
        <v>54241.758614494596</v>
      </c>
      <c r="BF230" s="15">
        <f ca="1">Inputs!$B$13*EXP($B$9-0.5*C$6^2+C$6*Y230)</f>
        <v>15998.622525095998</v>
      </c>
      <c r="BG230" s="15">
        <f t="shared" ca="1" si="120"/>
        <v>20797.176784873718</v>
      </c>
      <c r="BH230" s="15">
        <f t="shared" ca="1" si="121"/>
        <v>22358.304418525611</v>
      </c>
      <c r="BI230" s="15">
        <f t="shared" ca="1" si="122"/>
        <v>25420.210886767949</v>
      </c>
      <c r="BJ230" s="15">
        <f t="shared" ca="1" si="123"/>
        <v>31871.258295287738</v>
      </c>
      <c r="BK230" s="15">
        <f t="shared" ca="1" si="124"/>
        <v>41583.415370749659</v>
      </c>
      <c r="BL230" s="15">
        <f t="shared" ca="1" si="125"/>
        <v>59855.736164865535</v>
      </c>
      <c r="BM230" s="15">
        <f t="shared" ca="1" si="126"/>
        <v>73142.433287448686</v>
      </c>
      <c r="BN230" s="15">
        <f t="shared" ca="1" si="127"/>
        <v>104423.94403874654</v>
      </c>
      <c r="BO230" s="15">
        <f t="shared" ca="1" si="128"/>
        <v>146904.98742921336</v>
      </c>
      <c r="BP230" s="15">
        <f t="shared" ca="1" si="129"/>
        <v>203033.05893979335</v>
      </c>
      <c r="BQ230" s="15">
        <f ca="1">Inputs!$B$20*EXP($B$10-0.5*C$7^2+C$7*AJ230)</f>
        <v>5032.3217390696727</v>
      </c>
      <c r="BR230" s="15">
        <f t="shared" ca="1" si="130"/>
        <v>7313.2239095022214</v>
      </c>
      <c r="BS230" s="15">
        <f t="shared" ca="1" si="131"/>
        <v>6294.6471552280764</v>
      </c>
      <c r="BT230" s="15">
        <f t="shared" ca="1" si="132"/>
        <v>7655.7935249273041</v>
      </c>
      <c r="BU230" s="15">
        <f t="shared" ca="1" si="133"/>
        <v>16173.068746745854</v>
      </c>
      <c r="BV230" s="15">
        <f t="shared" ca="1" si="134"/>
        <v>22809.190405050223</v>
      </c>
      <c r="BW230" s="15">
        <f t="shared" ca="1" si="135"/>
        <v>31534.841501575167</v>
      </c>
      <c r="BX230" s="15">
        <f t="shared" ca="1" si="136"/>
        <v>55707.041231068499</v>
      </c>
      <c r="BY230" s="15">
        <f t="shared" ca="1" si="137"/>
        <v>97102.113313247843</v>
      </c>
      <c r="BZ230" s="15">
        <f t="shared" ca="1" si="138"/>
        <v>154280.00494419251</v>
      </c>
      <c r="CA230" s="15">
        <f t="shared" ca="1" si="139"/>
        <v>238125.70150878225</v>
      </c>
      <c r="CB230" s="15">
        <f ca="1">(AU230*DCF!C$10-DCF!C$5*MAX(AU230*DCF!C$10,0)-MAX(AU230-Inputs!$B$6,0)/Inputs!$B$10)*DCF!C$6</f>
        <v>1046.1922912234706</v>
      </c>
      <c r="CC230" s="15">
        <f ca="1">(AV230*DCF!D$10-DCF!D$5*MAX(AV230*DCF!D$10,0)-MAX(AV230-AU230,0)/Inputs!$B$10)*DCF!D$6</f>
        <v>1102.7614963250721</v>
      </c>
      <c r="CD230" s="15">
        <f ca="1">(AW230*DCF!E$10-DCF!E$5*MAX(AW230*DCF!E$10,0)-MAX(AW230-AV230,0)/Inputs!$B$10)*DCF!E$6</f>
        <v>1516.868595671466</v>
      </c>
      <c r="CE230" s="15">
        <f ca="1">(AX230*DCF!F$10-DCF!F$5*MAX(AX230*DCF!F$10,0)-MAX(AX230-AW230,0)/Inputs!$B$10)*DCF!F$6</f>
        <v>1640.9641425504619</v>
      </c>
      <c r="CF230" s="15">
        <f ca="1">(AY230*DCF!G$10-DCF!G$5*MAX(AY230*DCF!G$10,0)-MAX(AY230-AX230,0)/Inputs!$B$10)*DCF!G$6</f>
        <v>2141.702693191618</v>
      </c>
      <c r="CG230" s="15">
        <f ca="1">(AZ230*DCF!H$10-DCF!H$5*MAX(AZ230*DCF!H$10,0)-MAX(AZ230-AY230,0)/Inputs!$B$10)*DCF!H$6</f>
        <v>2694.8628315889687</v>
      </c>
      <c r="CH230" s="15">
        <f ca="1">(BA230*DCF!I$10-DCF!I$5*MAX(BA230*DCF!I$10,0)-MAX(BA230-AZ230,0)/Inputs!$B$10)*DCF!I$6</f>
        <v>3837.8393867142677</v>
      </c>
      <c r="CI230" s="15">
        <f ca="1">(BB230*DCF!J$10-DCF!J$5*MAX(BB230*DCF!J$10,0)-MAX(BB230-BA230,0)/Inputs!$B$10)*DCF!J$6</f>
        <v>4608.010080756193</v>
      </c>
      <c r="CJ230" s="15">
        <f ca="1">(BC230*DCF!K$10-DCF!K$5*MAX(BC230*DCF!K$10,0)-MAX(BC230-BB230,0)/Inputs!$B$10)*DCF!K$6</f>
        <v>5014.5405025406853</v>
      </c>
      <c r="CK230" s="15">
        <f ca="1">(BD230*DCF!L$10-DCF!L$5*MAX(BD230*DCF!L$10,0)-MAX(BD230-BC230,0)/Inputs!$B$10)*DCF!L$6</f>
        <v>5715.0772267610982</v>
      </c>
      <c r="CL230" s="15">
        <f ca="1">(BE230*DCF!M$10-DCF!M$5*MAX(BE230*DCF!M$10,0)-MAX(BE230-BD230,0)/Inputs!$B$10)*DCF!M$6</f>
        <v>6888.5605574819256</v>
      </c>
      <c r="CM230" s="15">
        <f ca="1">(BF230*DCF!C$28-DCF!C$5*MAX(BF230*DCF!C$28,0)-MAX(BF230-Inputs!$B$13,0)/Inputs!$B$17)*DCF!C$6</f>
        <v>3817.6348295120229</v>
      </c>
      <c r="CN230" s="15">
        <f ca="1">(BG230*DCF!D$28-DCF!D$5*MAX(BG230*DCF!D$28,0)-MAX(BG230-BF230,0)/Inputs!$B$17)*DCF!D$6</f>
        <v>5101.4965897718594</v>
      </c>
      <c r="CO230" s="15">
        <f ca="1">(BH230*DCF!E$28-DCF!E$5*MAX(BH230*DCF!E$28,0)-MAX(BH230-BG230,0)/Inputs!$B$17)*DCF!E$6</f>
        <v>6024.5931651987512</v>
      </c>
      <c r="CP230" s="15">
        <f ca="1">(BI230*DCF!F$28-DCF!F$5*MAX(BI230*DCF!F$28,0)-MAX(BI230-BH230,0)/Inputs!$B$17)*DCF!F$6</f>
        <v>6343.4491958112285</v>
      </c>
      <c r="CQ230" s="15">
        <f ca="1">(BJ230*DCF!G$28-DCF!G$5*MAX(BJ230*DCF!G$28,0)-MAX(BJ230-BI230,0)/Inputs!$B$17)*DCF!G$6</f>
        <v>7184.2373257062372</v>
      </c>
      <c r="CR230" s="15">
        <f ca="1">(BK230*DCF!H$28-DCF!H$5*MAX(BK230*DCF!H$28,0)-MAX(BK230-BJ230,0)/Inputs!$B$17)*DCF!H$6</f>
        <v>8775.0407477921835</v>
      </c>
      <c r="CS230" s="15">
        <f ca="1">(BL230*DCF!I$28-DCF!I$5*MAX(BL230*DCF!I$28,0)-MAX(BL230-BK230,0)/Inputs!$B$17)*DCF!I$6</f>
        <v>11452.619934244498</v>
      </c>
      <c r="CT230" s="15">
        <f ca="1">(BM230*DCF!J$28-DCF!J$5*MAX(BM230*DCF!J$28,0)-MAX(BM230-BL230,0)/Inputs!$B$17)*DCF!J$6</f>
        <v>14555.127144667304</v>
      </c>
      <c r="CU230" s="15">
        <f ca="1">(BN230*DCF!K$28-DCF!K$5*MAX(BN230*DCF!K$28,0)-MAX(BN230-BM230,0)/Inputs!$B$17)*DCF!K$6</f>
        <v>18221.017705450875</v>
      </c>
      <c r="CV230" s="15">
        <f ca="1">(BO230*DCF!L$28-DCF!L$5*MAX(BO230*DCF!L$28,0)-MAX(BO230-BN230,0)/Inputs!$B$17)*DCF!L$6</f>
        <v>24503.827613083155</v>
      </c>
      <c r="CW230" s="15">
        <f ca="1">(BP230*DCF!M$28-DCF!M$5*MAX(BP230*DCF!M$28,0)-MAX(BP230-BO230,0)/Inputs!$B$17)*DCF!M$6</f>
        <v>32333.826908559982</v>
      </c>
      <c r="CX230" s="15">
        <f ca="1">(BQ230*DCF!C$46-DCF!C$5*MAX(BQ230*DCF!C$46,0)-MAX(BQ230-Inputs!$B$20,0)/Inputs!$B$24)*DCF!C$6</f>
        <v>-2008.0751079004658</v>
      </c>
      <c r="CY230" s="15">
        <f ca="1">(BR230*DCF!D$46-DCF!D$5*MAX(BR230*DCF!D$46,0)-MAX(BR230-BQ230,0)/Inputs!$B$24)*DCF!D$6</f>
        <v>-2221.4387976823969</v>
      </c>
      <c r="CZ230" s="15">
        <f ca="1">(BS230*DCF!E$46-DCF!E$5*MAX(BS230*DCF!E$46,0)-MAX(BS230-BR230,0)/Inputs!$B$24)*DCF!E$6</f>
        <v>-744.35298590868547</v>
      </c>
      <c r="DA230" s="15">
        <f ca="1">(BT230*DCF!F$46-DCF!F$5*MAX(BT230*DCF!F$46,0)-MAX(BT230-BS230,0)/Inputs!$B$24)*DCF!F$6</f>
        <v>-1053.1797104308564</v>
      </c>
      <c r="DB230" s="15">
        <f ca="1">(BU230*DCF!G$46-DCF!G$5*MAX(BU230*DCF!G$46,0)-MAX(BU230-BT230,0)/Inputs!$B$24)*DCF!G$6</f>
        <v>-3409.0731823673109</v>
      </c>
      <c r="DC230" s="15">
        <f ca="1">(BV230*DCF!H$46-DCF!H$5*MAX(BV230*DCF!H$46,0)-MAX(BV230-BU230,0)/Inputs!$B$24)*DCF!H$6</f>
        <v>-2062.134145126081</v>
      </c>
      <c r="DD230" s="15">
        <f ca="1">(BW230*DCF!I$46-DCF!I$5*MAX(BW230*DCF!I$46,0)-MAX(BW230-BV230,0)/Inputs!$B$24)*DCF!I$6</f>
        <v>-1776.4874867463686</v>
      </c>
      <c r="DE230" s="15">
        <f ca="1">(BX230*DCF!J$46-DCF!J$5*MAX(BX230*DCF!J$46,0)-MAX(BX230-BW230,0)/Inputs!$B$24)*DCF!J$6</f>
        <v>-4073.3161644665115</v>
      </c>
      <c r="DF230" s="15">
        <f ca="1">(BY230*DCF!K$46-DCF!K$5*MAX(BY230*DCF!K$46,0)-MAX(BY230-BX230,0)/Inputs!$B$24)*DCF!K$6</f>
        <v>-4593.8934959372855</v>
      </c>
      <c r="DG230" s="15">
        <f ca="1">(BZ230*DCF!L$46-DCF!L$5*MAX(BZ230*DCF!L$46,0)-MAX(BZ230-BY230,0)/Inputs!$B$24)*DCF!L$6</f>
        <v>-2274.8832368382828</v>
      </c>
      <c r="DH230" s="15">
        <f ca="1">(CA230*DCF!M$46-DCF!M$5*MAX(CA230*DCF!M$46,0)-MAX(CA230-BZ230,0)/Inputs!$B$24)*DCF!M$6</f>
        <v>1139.6576370635537</v>
      </c>
      <c r="DI230" s="15">
        <f ca="1">SUM(CB230:CL230)+BE230*DCF!M$10*(1+Inputs!$B$30)*(1-Inputs!$B$33)*(1-Inputs!$B$30/Inputs!$B$31)/(Inputs!$B$29-Inputs!$B$30)*DCF!M$6</f>
        <v>187162.91130194574</v>
      </c>
      <c r="DJ230" s="15">
        <f ca="1">SUM(CM230:CW230)+BP230*DCF!M$28*(1+Inputs!$B$30)*(1-Inputs!$B$33)*(1-Inputs!$B$30/Inputs!$B$31)/(Inputs!$B$29-Inputs!$B$30)*DCF!M$6</f>
        <v>891704.45497806766</v>
      </c>
      <c r="DK230" s="15">
        <f ca="1">SUM(CX230:DH230)+CA230*DCF!M$46*(1+Inputs!$B$30)*(1-Inputs!$B$33)*(1-Inputs!$B$30/Inputs!$B$31)/(Inputs!$B$29-Inputs!$B$30)*DCF!M$6</f>
        <v>345093.36564885685</v>
      </c>
      <c r="DM230" s="15">
        <f ca="1">DI230+DJ230+DK230+Inputs!$B$34+Inputs!$B$36-Inputs!$B$35</f>
        <v>1500811.7319288703</v>
      </c>
    </row>
    <row r="231" spans="1:117" x14ac:dyDescent="0.75">
      <c r="A231" s="11">
        <v>218</v>
      </c>
      <c r="C231" s="23">
        <f t="shared" ca="1" si="141"/>
        <v>-1.6088788896229786</v>
      </c>
      <c r="D231" s="23">
        <f t="shared" ca="1" si="141"/>
        <v>0.55071842814159255</v>
      </c>
      <c r="E231" s="23">
        <f t="shared" ca="1" si="141"/>
        <v>0.26756878815111851</v>
      </c>
      <c r="F231" s="23">
        <f t="shared" ca="1" si="141"/>
        <v>1.8242049767472173</v>
      </c>
      <c r="G231" s="23">
        <f t="shared" ca="1" si="141"/>
        <v>1.961111329958839</v>
      </c>
      <c r="H231" s="23">
        <f t="shared" ca="1" si="141"/>
        <v>-2.856169278659003E-3</v>
      </c>
      <c r="I231" s="23">
        <f t="shared" ca="1" si="141"/>
        <v>-0.35832047613639562</v>
      </c>
      <c r="J231" s="23">
        <f t="shared" ca="1" si="141"/>
        <v>0.76124681550568474</v>
      </c>
      <c r="K231" s="23">
        <f t="shared" ca="1" si="141"/>
        <v>1.8435197414738989</v>
      </c>
      <c r="L231" s="23">
        <f t="shared" ca="1" si="141"/>
        <v>2.1190481471981437</v>
      </c>
      <c r="M231" s="23">
        <f t="shared" ca="1" si="141"/>
        <v>0.5417287584927476</v>
      </c>
      <c r="N231" s="23">
        <f ca="1">SQRT(Inputs!$B$38)*C231+SQRT(1-Inputs!$B$38)*_xlfn.NORM.S.INV(RAND())</f>
        <v>-0.97645801809869215</v>
      </c>
      <c r="O231" s="23">
        <f ca="1">SQRT(Inputs!$B$38)*D231+SQRT(1-Inputs!$B$38)*_xlfn.NORM.S.INV(RAND())</f>
        <v>0.17674279951500249</v>
      </c>
      <c r="P231" s="23">
        <f ca="1">SQRT(Inputs!$B$38)*E231+SQRT(1-Inputs!$B$38)*_xlfn.NORM.S.INV(RAND())</f>
        <v>-0.47709687627790442</v>
      </c>
      <c r="Q231" s="23">
        <f ca="1">SQRT(Inputs!$B$38)*F231+SQRT(1-Inputs!$B$38)*_xlfn.NORM.S.INV(RAND())</f>
        <v>-0.54302574126588132</v>
      </c>
      <c r="R231" s="23">
        <f ca="1">SQRT(Inputs!$B$38)*G231+SQRT(1-Inputs!$B$38)*_xlfn.NORM.S.INV(RAND())</f>
        <v>0.84212140210431052</v>
      </c>
      <c r="S231" s="23">
        <f ca="1">SQRT(Inputs!$B$38)*H231+SQRT(1-Inputs!$B$38)*_xlfn.NORM.S.INV(RAND())</f>
        <v>0.20722603368565945</v>
      </c>
      <c r="T231" s="23">
        <f ca="1">SQRT(Inputs!$B$38)*I231+SQRT(1-Inputs!$B$38)*_xlfn.NORM.S.INV(RAND())</f>
        <v>-0.73696061227097587</v>
      </c>
      <c r="U231" s="23">
        <f ca="1">SQRT(Inputs!$B$38)*J231+SQRT(1-Inputs!$B$38)*_xlfn.NORM.S.INV(RAND())</f>
        <v>0.49120880445430121</v>
      </c>
      <c r="V231" s="23">
        <f ca="1">SQRT(Inputs!$B$38)*K231+SQRT(1-Inputs!$B$38)*_xlfn.NORM.S.INV(RAND())</f>
        <v>1.5269612446277514</v>
      </c>
      <c r="W231" s="23">
        <f ca="1">SQRT(Inputs!$B$38)*L231+SQRT(1-Inputs!$B$38)*_xlfn.NORM.S.INV(RAND())</f>
        <v>0.93392473384206864</v>
      </c>
      <c r="X231" s="23">
        <f ca="1">SQRT(Inputs!$B$38)*M231+SQRT(1-Inputs!$B$38)*_xlfn.NORM.S.INV(RAND())</f>
        <v>0.55920496679830434</v>
      </c>
      <c r="Y231" s="23">
        <f ca="1">SQRT(Inputs!$B$38)*C231+SQRT(1-Inputs!$B$38)*_xlfn.NORM.S.INV(RAND())</f>
        <v>-2.2409792091911016</v>
      </c>
      <c r="Z231" s="23">
        <f ca="1">SQRT(Inputs!$B$38)*D231+SQRT(1-Inputs!$B$38)*_xlfn.NORM.S.INV(RAND())</f>
        <v>1.8412686345112563</v>
      </c>
      <c r="AA231" s="23">
        <f ca="1">SQRT(Inputs!$B$38)*E231+SQRT(1-Inputs!$B$38)*_xlfn.NORM.S.INV(RAND())</f>
        <v>-0.43746400914270933</v>
      </c>
      <c r="AB231" s="23">
        <f ca="1">SQRT(Inputs!$B$38)*F231+SQRT(1-Inputs!$B$38)*_xlfn.NORM.S.INV(RAND())</f>
        <v>0.51013509632494636</v>
      </c>
      <c r="AC231" s="23">
        <f ca="1">SQRT(Inputs!$B$38)*G231+SQRT(1-Inputs!$B$38)*_xlfn.NORM.S.INV(RAND())</f>
        <v>2.6283040124007999</v>
      </c>
      <c r="AD231" s="23">
        <f ca="1">SQRT(Inputs!$B$38)*H231+SQRT(1-Inputs!$B$38)*_xlfn.NORM.S.INV(RAND())</f>
        <v>-0.3124662260433041</v>
      </c>
      <c r="AE231" s="23">
        <f ca="1">SQRT(Inputs!$B$38)*I231+SQRT(1-Inputs!$B$38)*_xlfn.NORM.S.INV(RAND())</f>
        <v>-0.62766833914202125</v>
      </c>
      <c r="AF231" s="23">
        <f ca="1">SQRT(Inputs!$B$38)*J231+SQRT(1-Inputs!$B$38)*_xlfn.NORM.S.INV(RAND())</f>
        <v>-1.8246771721979986</v>
      </c>
      <c r="AG231" s="23">
        <f ca="1">SQRT(Inputs!$B$38)*K231+SQRT(1-Inputs!$B$38)*_xlfn.NORM.S.INV(RAND())</f>
        <v>0.66401566901470854</v>
      </c>
      <c r="AH231" s="23">
        <f ca="1">SQRT(Inputs!$B$38)*L231+SQRT(1-Inputs!$B$38)*_xlfn.NORM.S.INV(RAND())</f>
        <v>1.5742459672171116</v>
      </c>
      <c r="AI231" s="23">
        <f ca="1">SQRT(Inputs!$B$38)*M231+SQRT(1-Inputs!$B$38)*_xlfn.NORM.S.INV(RAND())</f>
        <v>0.52635763748571962</v>
      </c>
      <c r="AJ231" s="23">
        <f ca="1">SQRT(Inputs!$B$38)*C231+SQRT(1-Inputs!$B$38)*_xlfn.NORM.S.INV(RAND())</f>
        <v>-1.6630263541766424</v>
      </c>
      <c r="AK231" s="23">
        <f ca="1">SQRT(Inputs!$B$38)*D231+SQRT(1-Inputs!$B$38)*_xlfn.NORM.S.INV(RAND())</f>
        <v>1.1198362257892278</v>
      </c>
      <c r="AL231" s="23">
        <f ca="1">SQRT(Inputs!$B$38)*E231+SQRT(1-Inputs!$B$38)*_xlfn.NORM.S.INV(RAND())</f>
        <v>0.54609699177123849</v>
      </c>
      <c r="AM231" s="23">
        <f ca="1">SQRT(Inputs!$B$38)*F231+SQRT(1-Inputs!$B$38)*_xlfn.NORM.S.INV(RAND())</f>
        <v>1.1500517420548928</v>
      </c>
      <c r="AN231" s="23">
        <f ca="1">SQRT(Inputs!$B$38)*G231+SQRT(1-Inputs!$B$38)*_xlfn.NORM.S.INV(RAND())</f>
        <v>0.97387671199848602</v>
      </c>
      <c r="AO231" s="23">
        <f ca="1">SQRT(Inputs!$B$38)*H231+SQRT(1-Inputs!$B$38)*_xlfn.NORM.S.INV(RAND())</f>
        <v>-0.11442602690228719</v>
      </c>
      <c r="AP231" s="23">
        <f ca="1">SQRT(Inputs!$B$38)*I231+SQRT(1-Inputs!$B$38)*_xlfn.NORM.S.INV(RAND())</f>
        <v>-0.31080238797007009</v>
      </c>
      <c r="AQ231" s="23">
        <f ca="1">SQRT(Inputs!$B$38)*J231+SQRT(1-Inputs!$B$38)*_xlfn.NORM.S.INV(RAND())</f>
        <v>0.67482955337442563</v>
      </c>
      <c r="AR231" s="23">
        <f ca="1">SQRT(Inputs!$B$38)*K231+SQRT(1-Inputs!$B$38)*_xlfn.NORM.S.INV(RAND())</f>
        <v>0.848930022911627</v>
      </c>
      <c r="AS231" s="23">
        <f ca="1">SQRT(Inputs!$B$38)*L231+SQRT(1-Inputs!$B$38)*_xlfn.NORM.S.INV(RAND())</f>
        <v>1.6364846498483905</v>
      </c>
      <c r="AT231" s="23">
        <f ca="1">SQRT(Inputs!$B$38)*M231+SQRT(1-Inputs!$B$38)*_xlfn.NORM.S.INV(RAND())</f>
        <v>3.3307484286415612E-4</v>
      </c>
      <c r="AU231" s="15">
        <f ca="1">Inputs!$B$6*EXP($B$8-0.5*C$5^2+C$5*N231)</f>
        <v>4236.7432594039419</v>
      </c>
      <c r="AV231" s="15">
        <f t="shared" ca="1" si="110"/>
        <v>5292.891028943016</v>
      </c>
      <c r="AW231" s="15">
        <f t="shared" ca="1" si="111"/>
        <v>6051.5161623039221</v>
      </c>
      <c r="AX231" s="15">
        <f t="shared" ca="1" si="112"/>
        <v>6903.6830189870661</v>
      </c>
      <c r="AY231" s="15">
        <f t="shared" ca="1" si="113"/>
        <v>9308.9568836057388</v>
      </c>
      <c r="AZ231" s="15">
        <f t="shared" ca="1" si="114"/>
        <v>11647.89639696298</v>
      </c>
      <c r="BA231" s="15">
        <f t="shared" ca="1" si="115"/>
        <v>13195.96081668529</v>
      </c>
      <c r="BB231" s="15">
        <f t="shared" ca="1" si="116"/>
        <v>16970.862908487252</v>
      </c>
      <c r="BC231" s="15">
        <f t="shared" ca="1" si="117"/>
        <v>24085.943270273849</v>
      </c>
      <c r="BD231" s="15">
        <f t="shared" ca="1" si="118"/>
        <v>32201.064328580065</v>
      </c>
      <c r="BE231" s="15">
        <f t="shared" ca="1" si="119"/>
        <v>41520.045959392155</v>
      </c>
      <c r="BF231" s="15">
        <f ca="1">Inputs!$B$13*EXP($B$9-0.5*C$6^2+C$6*Y231)</f>
        <v>8869.7357087496985</v>
      </c>
      <c r="BG231" s="15">
        <f t="shared" ca="1" si="120"/>
        <v>15069.822571971599</v>
      </c>
      <c r="BH231" s="15">
        <f t="shared" ca="1" si="121"/>
        <v>17123.913402673141</v>
      </c>
      <c r="BI231" s="15">
        <f t="shared" ca="1" si="122"/>
        <v>22674.540404601179</v>
      </c>
      <c r="BJ231" s="15">
        <f t="shared" ca="1" si="123"/>
        <v>40601.487910052427</v>
      </c>
      <c r="BK231" s="15">
        <f t="shared" ca="1" si="124"/>
        <v>47755.283070899823</v>
      </c>
      <c r="BL231" s="15">
        <f t="shared" ca="1" si="125"/>
        <v>54078.938867544661</v>
      </c>
      <c r="BM231" s="15">
        <f t="shared" ca="1" si="126"/>
        <v>52992.267269125296</v>
      </c>
      <c r="BN231" s="15">
        <f t="shared" ca="1" si="127"/>
        <v>70571.843644058274</v>
      </c>
      <c r="BO231" s="15">
        <f t="shared" ca="1" si="128"/>
        <v>104267.39914435059</v>
      </c>
      <c r="BP231" s="15">
        <f t="shared" ca="1" si="129"/>
        <v>136219.5328438853</v>
      </c>
      <c r="BQ231" s="15">
        <f ca="1">Inputs!$B$20*EXP($B$10-0.5*C$7^2+C$7*AJ231)</f>
        <v>2378.1592135323704</v>
      </c>
      <c r="BR231" s="15">
        <f t="shared" ca="1" si="130"/>
        <v>4605.0147315580216</v>
      </c>
      <c r="BS231" s="15">
        <f t="shared" ca="1" si="131"/>
        <v>7376.9023025455672</v>
      </c>
      <c r="BT231" s="15">
        <f t="shared" ca="1" si="132"/>
        <v>13752.909574296051</v>
      </c>
      <c r="BU231" s="15">
        <f t="shared" ca="1" si="133"/>
        <v>24124.660216032811</v>
      </c>
      <c r="BV231" s="15">
        <f t="shared" ca="1" si="134"/>
        <v>32710.131964866945</v>
      </c>
      <c r="BW231" s="15">
        <f t="shared" ca="1" si="135"/>
        <v>42739.183088742771</v>
      </c>
      <c r="BX231" s="15">
        <f t="shared" ca="1" si="136"/>
        <v>68437.239633507226</v>
      </c>
      <c r="BY231" s="15">
        <f t="shared" ca="1" si="137"/>
        <v>112803.33361942347</v>
      </c>
      <c r="BZ231" s="15">
        <f t="shared" ca="1" si="138"/>
        <v>213833.93977191817</v>
      </c>
      <c r="CA231" s="15">
        <f t="shared" ca="1" si="139"/>
        <v>300389.56556658493</v>
      </c>
      <c r="CB231" s="15">
        <f ca="1">(AU231*DCF!C$10-DCF!C$5*MAX(AU231*DCF!C$10,0)-MAX(AU231-Inputs!$B$6,0)/Inputs!$B$10)*DCF!C$6</f>
        <v>1048.2472205301651</v>
      </c>
      <c r="CC231" s="15">
        <f ca="1">(AV231*DCF!D$10-DCF!D$5*MAX(AV231*DCF!D$10,0)-MAX(AV231-AU231,0)/Inputs!$B$10)*DCF!D$6</f>
        <v>1032.5923378938203</v>
      </c>
      <c r="CD231" s="15">
        <f ca="1">(AW231*DCF!E$10-DCF!E$5*MAX(AW231*DCF!E$10,0)-MAX(AW231-AV231,0)/Inputs!$B$10)*DCF!E$6</f>
        <v>1226.3249538741081</v>
      </c>
      <c r="CE231" s="15">
        <f ca="1">(AX231*DCF!F$10-DCF!F$5*MAX(AX231*DCF!F$10,0)-MAX(AX231-AW231,0)/Inputs!$B$10)*DCF!F$6</f>
        <v>1329.7482055795015</v>
      </c>
      <c r="CF231" s="15">
        <f ca="1">(AY231*DCF!G$10-DCF!G$5*MAX(AY231*DCF!G$10,0)-MAX(AY231-AX231,0)/Inputs!$B$10)*DCF!G$6</f>
        <v>1455.68086260167</v>
      </c>
      <c r="CG231" s="15">
        <f ca="1">(AZ231*DCF!H$10-DCF!H$5*MAX(AZ231*DCF!H$10,0)-MAX(AZ231-AY231,0)/Inputs!$B$10)*DCF!H$6</f>
        <v>1846.126798664324</v>
      </c>
      <c r="CH231" s="15">
        <f ca="1">(BA231*DCF!I$10-DCF!I$5*MAX(BA231*DCF!I$10,0)-MAX(BA231-AZ231,0)/Inputs!$B$10)*DCF!I$6</f>
        <v>2156.4838469804922</v>
      </c>
      <c r="CI231" s="15">
        <f ca="1">(BB231*DCF!J$10-DCF!J$5*MAX(BB231*DCF!J$10,0)-MAX(BB231-BA231,0)/Inputs!$B$10)*DCF!J$6</f>
        <v>2340.2152463836583</v>
      </c>
      <c r="CJ231" s="15">
        <f ca="1">(BC231*DCF!K$10-DCF!K$5*MAX(BC231*DCF!K$10,0)-MAX(BC231-BB231,0)/Inputs!$B$10)*DCF!K$6</f>
        <v>2881.4471048125683</v>
      </c>
      <c r="CK231" s="15">
        <f ca="1">(BD231*DCF!L$10-DCF!L$5*MAX(BD231*DCF!L$10,0)-MAX(BD231-BC231,0)/Inputs!$B$10)*DCF!L$6</f>
        <v>3807.1162870322955</v>
      </c>
      <c r="CL231" s="15">
        <f ca="1">(BE231*DCF!M$10-DCF!M$5*MAX(BE231*DCF!M$10,0)-MAX(BE231-BD231,0)/Inputs!$B$10)*DCF!M$6</f>
        <v>4745.7635788231828</v>
      </c>
      <c r="CM231" s="15">
        <f ca="1">(BF231*DCF!C$28-DCF!C$5*MAX(BF231*DCF!C$28,0)-MAX(BF231-Inputs!$B$13,0)/Inputs!$B$17)*DCF!C$6</f>
        <v>2706.9851694483546</v>
      </c>
      <c r="CN231" s="15">
        <f ca="1">(BG231*DCF!D$28-DCF!D$5*MAX(BG231*DCF!D$28,0)-MAX(BG231-BF231,0)/Inputs!$B$17)*DCF!D$6</f>
        <v>3115.6475154042728</v>
      </c>
      <c r="CO231" s="15">
        <f ca="1">(BH231*DCF!E$28-DCF!E$5*MAX(BH231*DCF!E$28,0)-MAX(BH231-BG231,0)/Inputs!$B$17)*DCF!E$6</f>
        <v>4444.9641630143487</v>
      </c>
      <c r="CP231" s="15">
        <f ca="1">(BI231*DCF!F$28-DCF!F$5*MAX(BI231*DCF!F$28,0)-MAX(BI231-BH231,0)/Inputs!$B$17)*DCF!F$6</f>
        <v>5144.9610728452617</v>
      </c>
      <c r="CQ231" s="15">
        <f ca="1">(BJ231*DCF!G$28-DCF!G$5*MAX(BJ231*DCF!G$28,0)-MAX(BJ231-BI231,0)/Inputs!$B$17)*DCF!G$6</f>
        <v>7519.2286070646851</v>
      </c>
      <c r="CR231" s="15">
        <f ca="1">(BK231*DCF!H$28-DCF!H$5*MAX(BK231*DCF!H$28,0)-MAX(BK231-BJ231,0)/Inputs!$B$17)*DCF!H$6</f>
        <v>10698.909367389526</v>
      </c>
      <c r="CS231" s="15">
        <f ca="1">(BL231*DCF!I$28-DCF!I$5*MAX(BL231*DCF!I$28,0)-MAX(BL231-BK231,0)/Inputs!$B$17)*DCF!I$6</f>
        <v>11809.18824516289</v>
      </c>
      <c r="CT231" s="15">
        <f ca="1">(BM231*DCF!J$28-DCF!J$5*MAX(BM231*DCF!J$28,0)-MAX(BM231-BL231,0)/Inputs!$B$17)*DCF!J$6</f>
        <v>11821.674829419357</v>
      </c>
      <c r="CU231" s="15">
        <f ca="1">(BN231*DCF!K$28-DCF!K$5*MAX(BN231*DCF!K$28,0)-MAX(BN231-BM231,0)/Inputs!$B$17)*DCF!K$6</f>
        <v>12750.326152420397</v>
      </c>
      <c r="CV231" s="15">
        <f ca="1">(BO231*DCF!L$28-DCF!L$5*MAX(BO231*DCF!L$28,0)-MAX(BO231-BN231,0)/Inputs!$B$17)*DCF!L$6</f>
        <v>16990.826397113418</v>
      </c>
      <c r="CW231" s="15">
        <f ca="1">(BP231*DCF!M$28-DCF!M$5*MAX(BP231*DCF!M$28,0)-MAX(BP231-BO231,0)/Inputs!$B$17)*DCF!M$6</f>
        <v>22289.888134740755</v>
      </c>
      <c r="CX231" s="15">
        <f ca="1">(BQ231*DCF!C$46-DCF!C$5*MAX(BQ231*DCF!C$46,0)-MAX(BQ231-Inputs!$B$20,0)/Inputs!$B$24)*DCF!C$6</f>
        <v>-549.22845578114789</v>
      </c>
      <c r="CY231" s="15">
        <f ca="1">(BR231*DCF!D$46-DCF!D$5*MAX(BR231*DCF!D$46,0)-MAX(BR231-BQ231,0)/Inputs!$B$24)*DCF!D$6</f>
        <v>-1736.1493893076861</v>
      </c>
      <c r="CZ231" s="15">
        <f ca="1">(BS231*DCF!E$46-DCF!E$5*MAX(BS231*DCF!E$46,0)-MAX(BS231-BR231,0)/Inputs!$B$24)*DCF!E$6</f>
        <v>-1964.9333130519963</v>
      </c>
      <c r="DA231" s="15">
        <f ca="1">(BT231*DCF!F$46-DCF!F$5*MAX(BT231*DCF!F$46,0)-MAX(BT231-BS231,0)/Inputs!$B$24)*DCF!F$6</f>
        <v>-3323.2796363374123</v>
      </c>
      <c r="DB231" s="15">
        <f ca="1">(BU231*DCF!G$46-DCF!G$5*MAX(BU231*DCF!G$46,0)-MAX(BU231-BT231,0)/Inputs!$B$24)*DCF!G$6</f>
        <v>-4300.3579002677006</v>
      </c>
      <c r="DC231" s="15">
        <f ca="1">(BV231*DCF!H$46-DCF!H$5*MAX(BV231*DCF!H$46,0)-MAX(BV231-BU231,0)/Inputs!$B$24)*DCF!H$6</f>
        <v>-2667.8827418920378</v>
      </c>
      <c r="DD231" s="15">
        <f ca="1">(BW231*DCF!I$46-DCF!I$5*MAX(BW231*DCF!I$46,0)-MAX(BW231-BV231,0)/Inputs!$B$24)*DCF!I$6</f>
        <v>-1891.8746004132943</v>
      </c>
      <c r="DE231" s="15">
        <f ca="1">(BX231*DCF!J$46-DCF!J$5*MAX(BX231*DCF!J$46,0)-MAX(BX231-BW231,0)/Inputs!$B$24)*DCF!J$6</f>
        <v>-3943.9518534741414</v>
      </c>
      <c r="DF231" s="15">
        <f ca="1">(BY231*DCF!K$46-DCF!K$5*MAX(BY231*DCF!K$46,0)-MAX(BY231-BX231,0)/Inputs!$B$24)*DCF!K$6</f>
        <v>-4424.8086704922243</v>
      </c>
      <c r="DG231" s="15">
        <f ca="1">(BZ231*DCF!L$46-DCF!L$5*MAX(BZ231*DCF!L$46,0)-MAX(BZ231-BY231,0)/Inputs!$B$24)*DCF!L$6</f>
        <v>-8082.210267061907</v>
      </c>
      <c r="DH231" s="15">
        <f ca="1">(CA231*DCF!M$46-DCF!M$5*MAX(CA231*DCF!M$46,0)-MAX(CA231-BZ231,0)/Inputs!$B$24)*DCF!M$6</f>
        <v>5454.3726572666255</v>
      </c>
      <c r="DI231" s="15">
        <f ca="1">SUM(CB231:CL231)+BE231*DCF!M$10*(1+Inputs!$B$30)*(1-Inputs!$B$33)*(1-Inputs!$B$30/Inputs!$B$31)/(Inputs!$B$29-Inputs!$B$30)*DCF!M$6</f>
        <v>139420.58339393206</v>
      </c>
      <c r="DJ231" s="15">
        <f ca="1">SUM(CM231:CW231)+BP231*DCF!M$28*(1+Inputs!$B$30)*(1-Inputs!$B$33)*(1-Inputs!$B$30/Inputs!$B$31)/(Inputs!$B$29-Inputs!$B$30)*DCF!M$6</f>
        <v>614760.28128252132</v>
      </c>
      <c r="DK231" s="15">
        <f ca="1">SUM(CX231:DH231)+CA231*DCF!M$46*(1+Inputs!$B$30)*(1-Inputs!$B$33)*(1-Inputs!$B$30/Inputs!$B$31)/(Inputs!$B$29-Inputs!$B$30)*DCF!M$6</f>
        <v>437007.54761395638</v>
      </c>
      <c r="DM231" s="15">
        <f ca="1">DI231+DJ231+DK231+Inputs!$B$34+Inputs!$B$36-Inputs!$B$35</f>
        <v>1268039.4122904097</v>
      </c>
    </row>
    <row r="232" spans="1:117" x14ac:dyDescent="0.75">
      <c r="A232" s="11">
        <v>219</v>
      </c>
      <c r="C232" s="23">
        <f t="shared" ca="1" si="141"/>
        <v>-0.89088401036802467</v>
      </c>
      <c r="D232" s="23">
        <f t="shared" ca="1" si="141"/>
        <v>0.34630384937436043</v>
      </c>
      <c r="E232" s="23">
        <f t="shared" ca="1" si="141"/>
        <v>-0.18236704490491615</v>
      </c>
      <c r="F232" s="23">
        <f t="shared" ca="1" si="141"/>
        <v>1.4625696968521482</v>
      </c>
      <c r="G232" s="23">
        <f t="shared" ca="1" si="141"/>
        <v>0.41258183551079225</v>
      </c>
      <c r="H232" s="23">
        <f t="shared" ca="1" si="141"/>
        <v>0.2655265745084503</v>
      </c>
      <c r="I232" s="23">
        <f t="shared" ca="1" si="141"/>
        <v>0.38616873553647435</v>
      </c>
      <c r="J232" s="23">
        <f t="shared" ca="1" si="141"/>
        <v>0.16323792438147444</v>
      </c>
      <c r="K232" s="23">
        <f t="shared" ca="1" si="141"/>
        <v>-0.43412088818809169</v>
      </c>
      <c r="L232" s="23">
        <f t="shared" ca="1" si="141"/>
        <v>-0.353498571798877</v>
      </c>
      <c r="M232" s="23">
        <f t="shared" ca="1" si="141"/>
        <v>0.57510414754279948</v>
      </c>
      <c r="N232" s="23">
        <f ca="1">SQRT(Inputs!$B$38)*C232+SQRT(1-Inputs!$B$38)*_xlfn.NORM.S.INV(RAND())</f>
        <v>0.62342649602828193</v>
      </c>
      <c r="O232" s="23">
        <f ca="1">SQRT(Inputs!$B$38)*D232+SQRT(1-Inputs!$B$38)*_xlfn.NORM.S.INV(RAND())</f>
        <v>0.39416746694597704</v>
      </c>
      <c r="P232" s="23">
        <f ca="1">SQRT(Inputs!$B$38)*E232+SQRT(1-Inputs!$B$38)*_xlfn.NORM.S.INV(RAND())</f>
        <v>-2.093972401465475</v>
      </c>
      <c r="Q232" s="23">
        <f ca="1">SQRT(Inputs!$B$38)*F232+SQRT(1-Inputs!$B$38)*_xlfn.NORM.S.INV(RAND())</f>
        <v>1.3532746115329999</v>
      </c>
      <c r="R232" s="23">
        <f ca="1">SQRT(Inputs!$B$38)*G232+SQRT(1-Inputs!$B$38)*_xlfn.NORM.S.INV(RAND())</f>
        <v>1.2885437962967585</v>
      </c>
      <c r="S232" s="23">
        <f ca="1">SQRT(Inputs!$B$38)*H232+SQRT(1-Inputs!$B$38)*_xlfn.NORM.S.INV(RAND())</f>
        <v>-8.8182341824460359E-2</v>
      </c>
      <c r="T232" s="23">
        <f ca="1">SQRT(Inputs!$B$38)*I232+SQRT(1-Inputs!$B$38)*_xlfn.NORM.S.INV(RAND())</f>
        <v>1.1417473104688098</v>
      </c>
      <c r="U232" s="23">
        <f ca="1">SQRT(Inputs!$B$38)*J232+SQRT(1-Inputs!$B$38)*_xlfn.NORM.S.INV(RAND())</f>
        <v>-4.4459171441714435E-2</v>
      </c>
      <c r="V232" s="23">
        <f ca="1">SQRT(Inputs!$B$38)*K232+SQRT(1-Inputs!$B$38)*_xlfn.NORM.S.INV(RAND())</f>
        <v>-0.78868024869625575</v>
      </c>
      <c r="W232" s="23">
        <f ca="1">SQRT(Inputs!$B$38)*L232+SQRT(1-Inputs!$B$38)*_xlfn.NORM.S.INV(RAND())</f>
        <v>-0.72696608004193952</v>
      </c>
      <c r="X232" s="23">
        <f ca="1">SQRT(Inputs!$B$38)*M232+SQRT(1-Inputs!$B$38)*_xlfn.NORM.S.INV(RAND())</f>
        <v>0.55440038241529632</v>
      </c>
      <c r="Y232" s="23">
        <f ca="1">SQRT(Inputs!$B$38)*C232+SQRT(1-Inputs!$B$38)*_xlfn.NORM.S.INV(RAND())</f>
        <v>-1.2922386557714036</v>
      </c>
      <c r="Z232" s="23">
        <f ca="1">SQRT(Inputs!$B$38)*D232+SQRT(1-Inputs!$B$38)*_xlfn.NORM.S.INV(RAND())</f>
        <v>-0.39837401380957449</v>
      </c>
      <c r="AA232" s="23">
        <f ca="1">SQRT(Inputs!$B$38)*E232+SQRT(1-Inputs!$B$38)*_xlfn.NORM.S.INV(RAND())</f>
        <v>0.46993985998804577</v>
      </c>
      <c r="AB232" s="23">
        <f ca="1">SQRT(Inputs!$B$38)*F232+SQRT(1-Inputs!$B$38)*_xlfn.NORM.S.INV(RAND())</f>
        <v>0.85959458652336751</v>
      </c>
      <c r="AC232" s="23">
        <f ca="1">SQRT(Inputs!$B$38)*G232+SQRT(1-Inputs!$B$38)*_xlfn.NORM.S.INV(RAND())</f>
        <v>1.1148187971910579</v>
      </c>
      <c r="AD232" s="23">
        <f ca="1">SQRT(Inputs!$B$38)*H232+SQRT(1-Inputs!$B$38)*_xlfn.NORM.S.INV(RAND())</f>
        <v>0.21268317627022323</v>
      </c>
      <c r="AE232" s="23">
        <f ca="1">SQRT(Inputs!$B$38)*I232+SQRT(1-Inputs!$B$38)*_xlfn.NORM.S.INV(RAND())</f>
        <v>0.70568077688576525</v>
      </c>
      <c r="AF232" s="23">
        <f ca="1">SQRT(Inputs!$B$38)*J232+SQRT(1-Inputs!$B$38)*_xlfn.NORM.S.INV(RAND())</f>
        <v>0.67490591817868262</v>
      </c>
      <c r="AG232" s="23">
        <f ca="1">SQRT(Inputs!$B$38)*K232+SQRT(1-Inputs!$B$38)*_xlfn.NORM.S.INV(RAND())</f>
        <v>-0.42997871917158659</v>
      </c>
      <c r="AH232" s="23">
        <f ca="1">SQRT(Inputs!$B$38)*L232+SQRT(1-Inputs!$B$38)*_xlfn.NORM.S.INV(RAND())</f>
        <v>-0.52354374088022548</v>
      </c>
      <c r="AI232" s="23">
        <f ca="1">SQRT(Inputs!$B$38)*M232+SQRT(1-Inputs!$B$38)*_xlfn.NORM.S.INV(RAND())</f>
        <v>0.6103761049035944</v>
      </c>
      <c r="AJ232" s="23">
        <f ca="1">SQRT(Inputs!$B$38)*C232+SQRT(1-Inputs!$B$38)*_xlfn.NORM.S.INV(RAND())</f>
        <v>-0.84198173153646039</v>
      </c>
      <c r="AK232" s="23">
        <f ca="1">SQRT(Inputs!$B$38)*D232+SQRT(1-Inputs!$B$38)*_xlfn.NORM.S.INV(RAND())</f>
        <v>-0.25635636591664562</v>
      </c>
      <c r="AL232" s="23">
        <f ca="1">SQRT(Inputs!$B$38)*E232+SQRT(1-Inputs!$B$38)*_xlfn.NORM.S.INV(RAND())</f>
        <v>0.99022905993462063</v>
      </c>
      <c r="AM232" s="23">
        <f ca="1">SQRT(Inputs!$B$38)*F232+SQRT(1-Inputs!$B$38)*_xlfn.NORM.S.INV(RAND())</f>
        <v>1.4553599457886208</v>
      </c>
      <c r="AN232" s="23">
        <f ca="1">SQRT(Inputs!$B$38)*G232+SQRT(1-Inputs!$B$38)*_xlfn.NORM.S.INV(RAND())</f>
        <v>-0.79935141763574347</v>
      </c>
      <c r="AO232" s="23">
        <f ca="1">SQRT(Inputs!$B$38)*H232+SQRT(1-Inputs!$B$38)*_xlfn.NORM.S.INV(RAND())</f>
        <v>0.38767440032005263</v>
      </c>
      <c r="AP232" s="23">
        <f ca="1">SQRT(Inputs!$B$38)*I232+SQRT(1-Inputs!$B$38)*_xlfn.NORM.S.INV(RAND())</f>
        <v>0.50896097329773238</v>
      </c>
      <c r="AQ232" s="23">
        <f ca="1">SQRT(Inputs!$B$38)*J232+SQRT(1-Inputs!$B$38)*_xlfn.NORM.S.INV(RAND())</f>
        <v>3.2503215243571477E-2</v>
      </c>
      <c r="AR232" s="23">
        <f ca="1">SQRT(Inputs!$B$38)*K232+SQRT(1-Inputs!$B$38)*_xlfn.NORM.S.INV(RAND())</f>
        <v>-1.3950642697696349</v>
      </c>
      <c r="AS232" s="23">
        <f ca="1">SQRT(Inputs!$B$38)*L232+SQRT(1-Inputs!$B$38)*_xlfn.NORM.S.INV(RAND())</f>
        <v>-0.55620927087145233</v>
      </c>
      <c r="AT232" s="23">
        <f ca="1">SQRT(Inputs!$B$38)*M232+SQRT(1-Inputs!$B$38)*_xlfn.NORM.S.INV(RAND())</f>
        <v>1.7226518396501578E-2</v>
      </c>
      <c r="AU232" s="15">
        <f ca="1">Inputs!$B$6*EXP($B$8-0.5*C$5^2+C$5*N232)</f>
        <v>5489.1482696555559</v>
      </c>
      <c r="AV232" s="15">
        <f t="shared" ca="1" si="110"/>
        <v>7080.2641479166059</v>
      </c>
      <c r="AW232" s="15">
        <f t="shared" ca="1" si="111"/>
        <v>6508.8930598866709</v>
      </c>
      <c r="AX232" s="15">
        <f t="shared" ca="1" si="112"/>
        <v>9410.4981870860938</v>
      </c>
      <c r="AY232" s="15">
        <f t="shared" ca="1" si="113"/>
        <v>13368.278848714508</v>
      </c>
      <c r="AZ232" s="15">
        <f t="shared" ca="1" si="114"/>
        <v>16191.768659297202</v>
      </c>
      <c r="BA232" s="15">
        <f t="shared" ca="1" si="115"/>
        <v>22329.600915516432</v>
      </c>
      <c r="BB232" s="15">
        <f t="shared" ca="1" si="116"/>
        <v>27216.732471677988</v>
      </c>
      <c r="BC232" s="15">
        <f t="shared" ca="1" si="117"/>
        <v>30890.040226830111</v>
      </c>
      <c r="BD232" s="15">
        <f t="shared" ca="1" si="118"/>
        <v>35355.569513571703</v>
      </c>
      <c r="BE232" s="15">
        <f t="shared" ca="1" si="119"/>
        <v>45567.519469600418</v>
      </c>
      <c r="BF232" s="15">
        <f ca="1">Inputs!$B$13*EXP($B$9-0.5*C$6^2+C$6*Y232)</f>
        <v>10705.210903731804</v>
      </c>
      <c r="BG232" s="15">
        <f t="shared" ca="1" si="120"/>
        <v>12141.900403675261</v>
      </c>
      <c r="BH232" s="15">
        <f t="shared" ca="1" si="121"/>
        <v>16037.723235176074</v>
      </c>
      <c r="BI232" s="15">
        <f t="shared" ca="1" si="122"/>
        <v>22409.81576585619</v>
      </c>
      <c r="BJ232" s="15">
        <f t="shared" ca="1" si="123"/>
        <v>32262.285639268346</v>
      </c>
      <c r="BK232" s="15">
        <f t="shared" ca="1" si="124"/>
        <v>40759.114496260008</v>
      </c>
      <c r="BL232" s="15">
        <f t="shared" ca="1" si="125"/>
        <v>54862.249285902602</v>
      </c>
      <c r="BM232" s="15">
        <f t="shared" ca="1" si="126"/>
        <v>73335.429486310299</v>
      </c>
      <c r="BN232" s="15">
        <f t="shared" ca="1" si="127"/>
        <v>85663.713512572023</v>
      </c>
      <c r="BO232" s="15">
        <f t="shared" ca="1" si="128"/>
        <v>99177.309356210812</v>
      </c>
      <c r="BP232" s="15">
        <f t="shared" ca="1" si="129"/>
        <v>130808.87537753495</v>
      </c>
      <c r="BQ232" s="15">
        <f ca="1">Inputs!$B$20*EXP($B$10-0.5*C$7^2+C$7*AJ232)</f>
        <v>3182.0863376261591</v>
      </c>
      <c r="BR232" s="15">
        <f t="shared" ca="1" si="130"/>
        <v>3980.0919560808184</v>
      </c>
      <c r="BS232" s="15">
        <f t="shared" ca="1" si="131"/>
        <v>7243.2419193870301</v>
      </c>
      <c r="BT232" s="15">
        <f t="shared" ca="1" si="132"/>
        <v>14629.757936812317</v>
      </c>
      <c r="BU232" s="15">
        <f t="shared" ca="1" si="133"/>
        <v>16709.443892201292</v>
      </c>
      <c r="BV232" s="15">
        <f t="shared" ca="1" si="134"/>
        <v>25369.479953818369</v>
      </c>
      <c r="BW232" s="15">
        <f t="shared" ca="1" si="135"/>
        <v>39428.165779270319</v>
      </c>
      <c r="BX232" s="15">
        <f t="shared" ca="1" si="136"/>
        <v>55507.136289028051</v>
      </c>
      <c r="BY232" s="15">
        <f t="shared" ca="1" si="137"/>
        <v>59555.508067421557</v>
      </c>
      <c r="BZ232" s="15">
        <f t="shared" ca="1" si="138"/>
        <v>75442.541325904385</v>
      </c>
      <c r="CA232" s="15">
        <f t="shared" ca="1" si="139"/>
        <v>106298.77438113788</v>
      </c>
      <c r="CB232" s="15">
        <f ca="1">(AU232*DCF!C$10-DCF!C$5*MAX(AU232*DCF!C$10,0)-MAX(AU232-Inputs!$B$6,0)/Inputs!$B$10)*DCF!C$6</f>
        <v>1039.3173495773717</v>
      </c>
      <c r="CC232" s="15">
        <f ca="1">(AV232*DCF!D$10-DCF!D$5*MAX(AV232*DCF!D$10,0)-MAX(AV232-AU232,0)/Inputs!$B$10)*DCF!D$6</f>
        <v>1337.8144543864073</v>
      </c>
      <c r="CD232" s="15">
        <f ca="1">(AW232*DCF!E$10-DCF!E$5*MAX(AW232*DCF!E$10,0)-MAX(AW232-AV232,0)/Inputs!$B$10)*DCF!E$6</f>
        <v>1502.799794670691</v>
      </c>
      <c r="CE232" s="15">
        <f ca="1">(AX232*DCF!F$10-DCF!F$5*MAX(AX232*DCF!F$10,0)-MAX(AX232-AW232,0)/Inputs!$B$10)*DCF!F$6</f>
        <v>1450.5446691457112</v>
      </c>
      <c r="CF232" s="15">
        <f ca="1">(AY232*DCF!G$10-DCF!G$5*MAX(AY232*DCF!G$10,0)-MAX(AY232-AX232,0)/Inputs!$B$10)*DCF!G$6</f>
        <v>1993.6443093919993</v>
      </c>
      <c r="CG232" s="15">
        <f ca="1">(AZ232*DCF!H$10-DCF!H$5*MAX(AZ232*DCF!H$10,0)-MAX(AZ232-AY232,0)/Inputs!$B$10)*DCF!H$6</f>
        <v>2642.2822656489525</v>
      </c>
      <c r="CH232" s="15">
        <f ca="1">(BA232*DCF!I$10-DCF!I$5*MAX(BA232*DCF!I$10,0)-MAX(BA232-AZ232,0)/Inputs!$B$10)*DCF!I$6</f>
        <v>3071.9839607191784</v>
      </c>
      <c r="CI232" s="15">
        <f ca="1">(BB232*DCF!J$10-DCF!J$5*MAX(BB232*DCF!J$10,0)-MAX(BB232-BA232,0)/Inputs!$B$10)*DCF!J$6</f>
        <v>3929.8901899145731</v>
      </c>
      <c r="CJ232" s="15">
        <f ca="1">(BC232*DCF!K$10-DCF!K$5*MAX(BC232*DCF!K$10,0)-MAX(BC232-BB232,0)/Inputs!$B$10)*DCF!K$6</f>
        <v>4458.5932119175859</v>
      </c>
      <c r="CK232" s="15">
        <f ca="1">(BD232*DCF!L$10-DCF!L$5*MAX(BD232*DCF!L$10,0)-MAX(BD232-BC232,0)/Inputs!$B$10)*DCF!L$6</f>
        <v>4754.8269630039595</v>
      </c>
      <c r="CL232" s="15">
        <f ca="1">(BE232*DCF!M$10-DCF!M$5*MAX(BE232*DCF!M$10,0)-MAX(BE232-BD232,0)/Inputs!$B$10)*DCF!M$6</f>
        <v>5210.2398335935632</v>
      </c>
      <c r="CM232" s="15">
        <f ca="1">(BF232*DCF!C$28-DCF!C$5*MAX(BF232*DCF!C$28,0)-MAX(BF232-Inputs!$B$13,0)/Inputs!$B$17)*DCF!C$6</f>
        <v>3267.1601616756348</v>
      </c>
      <c r="CN232" s="15">
        <f ca="1">(BG232*DCF!D$28-DCF!D$5*MAX(BG232*DCF!D$28,0)-MAX(BG232-BF232,0)/Inputs!$B$17)*DCF!D$6</f>
        <v>3269.5579653607574</v>
      </c>
      <c r="CO232" s="15">
        <f ca="1">(BH232*DCF!E$28-DCF!E$5*MAX(BH232*DCF!E$28,0)-MAX(BH232-BG232,0)/Inputs!$B$17)*DCF!E$6</f>
        <v>3774.3557400778741</v>
      </c>
      <c r="CP232" s="15">
        <f ca="1">(BI232*DCF!F$28-DCF!F$5*MAX(BI232*DCF!F$28,0)-MAX(BI232-BH232,0)/Inputs!$B$17)*DCF!F$6</f>
        <v>4923.5345227388289</v>
      </c>
      <c r="CQ232" s="15">
        <f ca="1">(BJ232*DCF!G$28-DCF!G$5*MAX(BJ232*DCF!G$28,0)-MAX(BJ232-BI232,0)/Inputs!$B$17)*DCF!G$6</f>
        <v>6713.606680174079</v>
      </c>
      <c r="CR232" s="15">
        <f ca="1">(BK232*DCF!H$28-DCF!H$5*MAX(BK232*DCF!H$28,0)-MAX(BK232-BJ232,0)/Inputs!$B$17)*DCF!H$6</f>
        <v>8760.0099459684479</v>
      </c>
      <c r="CS232" s="15">
        <f ca="1">(BL232*DCF!I$28-DCF!I$5*MAX(BL232*DCF!I$28,0)-MAX(BL232-BK232,0)/Inputs!$B$17)*DCF!I$6</f>
        <v>10876.792336274841</v>
      </c>
      <c r="CT232" s="15">
        <f ca="1">(BM232*DCF!J$28-DCF!J$5*MAX(BM232*DCF!J$28,0)-MAX(BM232-BL232,0)/Inputs!$B$17)*DCF!J$6</f>
        <v>13910.496030311706</v>
      </c>
      <c r="CU232" s="15">
        <f ca="1">(BN232*DCF!K$28-DCF!K$5*MAX(BN232*DCF!K$28,0)-MAX(BN232-BM232,0)/Inputs!$B$17)*DCF!K$6</f>
        <v>16580.689389002528</v>
      </c>
      <c r="CV232" s="15">
        <f ca="1">(BO232*DCF!L$28-DCF!L$5*MAX(BO232*DCF!L$28,0)-MAX(BO232-BN232,0)/Inputs!$B$17)*DCF!L$6</f>
        <v>18258.869032313261</v>
      </c>
      <c r="CW232" s="15">
        <f ca="1">(BP232*DCF!M$28-DCF!M$5*MAX(BP232*DCF!M$28,0)-MAX(BP232-BO232,0)/Inputs!$B$17)*DCF!M$6</f>
        <v>21305.378131242447</v>
      </c>
      <c r="CX232" s="15">
        <f ca="1">(BQ232*DCF!C$46-DCF!C$5*MAX(BQ232*DCF!C$46,0)-MAX(BQ232-Inputs!$B$20,0)/Inputs!$B$24)*DCF!C$6</f>
        <v>-734.89291862036009</v>
      </c>
      <c r="CY232" s="15">
        <f ca="1">(BR232*DCF!D$46-DCF!D$5*MAX(BR232*DCF!D$46,0)-MAX(BR232-BQ232,0)/Inputs!$B$24)*DCF!D$6</f>
        <v>-1019.8112533053084</v>
      </c>
      <c r="CZ232" s="15">
        <f ca="1">(BS232*DCF!E$46-DCF!E$5*MAX(BS232*DCF!E$46,0)-MAX(BS232-BR232,0)/Inputs!$B$24)*DCF!E$6</f>
        <v>-2142.7698508355811</v>
      </c>
      <c r="DA232" s="15">
        <f ca="1">(BT232*DCF!F$46-DCF!F$5*MAX(BT232*DCF!F$46,0)-MAX(BT232-BS232,0)/Inputs!$B$24)*DCF!F$6</f>
        <v>-3755.0954568725688</v>
      </c>
      <c r="DB232" s="15">
        <f ca="1">(BU232*DCF!G$46-DCF!G$5*MAX(BU232*DCF!G$46,0)-MAX(BU232-BT232,0)/Inputs!$B$24)*DCF!G$6</f>
        <v>-1261.6379445191292</v>
      </c>
      <c r="DC232" s="15">
        <f ca="1">(BV232*DCF!H$46-DCF!H$5*MAX(BV232*DCF!H$46,0)-MAX(BV232-BU232,0)/Inputs!$B$24)*DCF!H$6</f>
        <v>-2691.0531452262126</v>
      </c>
      <c r="DD232" s="15">
        <f ca="1">(BW232*DCF!I$46-DCF!I$5*MAX(BW232*DCF!I$46,0)-MAX(BW232-BV232,0)/Inputs!$B$24)*DCF!I$6</f>
        <v>-3125.0960626444894</v>
      </c>
      <c r="DE232" s="15">
        <f ca="1">(BX232*DCF!J$46-DCF!J$5*MAX(BX232*DCF!J$46,0)-MAX(BX232-BW232,0)/Inputs!$B$24)*DCF!J$6</f>
        <v>-1935.5094593770211</v>
      </c>
      <c r="DF232" s="15">
        <f ca="1">(BY232*DCF!K$46-DCF!K$5*MAX(BY232*DCF!K$46,0)-MAX(BY232-BX232,0)/Inputs!$B$24)*DCF!K$6</f>
        <v>2410.2659125168211</v>
      </c>
      <c r="DG232" s="15">
        <f ca="1">(BZ232*DCF!L$46-DCF!L$5*MAX(BZ232*DCF!L$46,0)-MAX(BZ232-BY232,0)/Inputs!$B$24)*DCF!L$6</f>
        <v>1619.7059030355517</v>
      </c>
      <c r="DH232" s="15">
        <f ca="1">(CA232*DCF!M$46-DCF!M$5*MAX(CA232*DCF!M$46,0)-MAX(CA232-BZ232,0)/Inputs!$B$24)*DCF!M$6</f>
        <v>1882.7198472292134</v>
      </c>
      <c r="DI232" s="15">
        <f ca="1">SUM(CB232:CL232)+BE232*DCF!M$10*(1+Inputs!$B$30)*(1-Inputs!$B$33)*(1-Inputs!$B$30/Inputs!$B$31)/(Inputs!$B$29-Inputs!$B$30)*DCF!M$6</f>
        <v>158206.94625393217</v>
      </c>
      <c r="DJ232" s="15">
        <f ca="1">SUM(CM232:CW232)+BP232*DCF!M$28*(1+Inputs!$B$30)*(1-Inputs!$B$33)*(1-Inputs!$B$30/Inputs!$B$31)/(Inputs!$B$29-Inputs!$B$30)*DCF!M$6</f>
        <v>597030.88986045052</v>
      </c>
      <c r="DK232" s="15">
        <f ca="1">SUM(CX232:DH232)+CA232*DCF!M$46*(1+Inputs!$B$30)*(1-Inputs!$B$33)*(1-Inputs!$B$30/Inputs!$B$31)/(Inputs!$B$29-Inputs!$B$30)*DCF!M$6</f>
        <v>153597.32265942404</v>
      </c>
      <c r="DM232" s="15">
        <f ca="1">DI232+DJ232+DK232+Inputs!$B$34+Inputs!$B$36-Inputs!$B$35</f>
        <v>985686.15877380676</v>
      </c>
    </row>
    <row r="233" spans="1:117" x14ac:dyDescent="0.75">
      <c r="A233" s="11">
        <v>220</v>
      </c>
      <c r="C233" s="23">
        <f t="shared" ca="1" si="141"/>
        <v>-0.73069428916652934</v>
      </c>
      <c r="D233" s="23">
        <f t="shared" ca="1" si="141"/>
        <v>1.0393833830376387</v>
      </c>
      <c r="E233" s="23">
        <f t="shared" ca="1" si="141"/>
        <v>-1.3551419766867097</v>
      </c>
      <c r="F233" s="23">
        <f t="shared" ca="1" si="141"/>
        <v>-0.71001023040447531</v>
      </c>
      <c r="G233" s="23">
        <f t="shared" ca="1" si="141"/>
        <v>1.7415689123670985</v>
      </c>
      <c r="H233" s="23">
        <f t="shared" ca="1" si="141"/>
        <v>8.9222178976876884E-2</v>
      </c>
      <c r="I233" s="23">
        <f t="shared" ca="1" si="141"/>
        <v>-0.34463160460934744</v>
      </c>
      <c r="J233" s="23">
        <f t="shared" ca="1" si="141"/>
        <v>0.12017978262748064</v>
      </c>
      <c r="K233" s="23">
        <f t="shared" ca="1" si="141"/>
        <v>-0.12299459538067238</v>
      </c>
      <c r="L233" s="23">
        <f t="shared" ca="1" si="141"/>
        <v>-1.5526077402439728E-2</v>
      </c>
      <c r="M233" s="23">
        <f t="shared" ca="1" si="141"/>
        <v>1.2823294495449138</v>
      </c>
      <c r="N233" s="23">
        <f ca="1">SQRT(Inputs!$B$38)*C233+SQRT(1-Inputs!$B$38)*_xlfn.NORM.S.INV(RAND())</f>
        <v>-8.6423456282828659E-2</v>
      </c>
      <c r="O233" s="23">
        <f ca="1">SQRT(Inputs!$B$38)*D233+SQRT(1-Inputs!$B$38)*_xlfn.NORM.S.INV(RAND())</f>
        <v>1.2787751640567093</v>
      </c>
      <c r="P233" s="23">
        <f ca="1">SQRT(Inputs!$B$38)*E233+SQRT(1-Inputs!$B$38)*_xlfn.NORM.S.INV(RAND())</f>
        <v>-0.21512073226473782</v>
      </c>
      <c r="Q233" s="23">
        <f ca="1">SQRT(Inputs!$B$38)*F233+SQRT(1-Inputs!$B$38)*_xlfn.NORM.S.INV(RAND())</f>
        <v>0.13546581628361826</v>
      </c>
      <c r="R233" s="23">
        <f ca="1">SQRT(Inputs!$B$38)*G233+SQRT(1-Inputs!$B$38)*_xlfn.NORM.S.INV(RAND())</f>
        <v>1.1292802975434035</v>
      </c>
      <c r="S233" s="23">
        <f ca="1">SQRT(Inputs!$B$38)*H233+SQRT(1-Inputs!$B$38)*_xlfn.NORM.S.INV(RAND())</f>
        <v>0.86616834161350076</v>
      </c>
      <c r="T233" s="23">
        <f ca="1">SQRT(Inputs!$B$38)*I233+SQRT(1-Inputs!$B$38)*_xlfn.NORM.S.INV(RAND())</f>
        <v>-0.63584691192861043</v>
      </c>
      <c r="U233" s="23">
        <f ca="1">SQRT(Inputs!$B$38)*J233+SQRT(1-Inputs!$B$38)*_xlfn.NORM.S.INV(RAND())</f>
        <v>0.16709115562088733</v>
      </c>
      <c r="V233" s="23">
        <f ca="1">SQRT(Inputs!$B$38)*K233+SQRT(1-Inputs!$B$38)*_xlfn.NORM.S.INV(RAND())</f>
        <v>0.49024682271754966</v>
      </c>
      <c r="W233" s="23">
        <f ca="1">SQRT(Inputs!$B$38)*L233+SQRT(1-Inputs!$B$38)*_xlfn.NORM.S.INV(RAND())</f>
        <v>-1.490518749750549</v>
      </c>
      <c r="X233" s="23">
        <f ca="1">SQRT(Inputs!$B$38)*M233+SQRT(1-Inputs!$B$38)*_xlfn.NORM.S.INV(RAND())</f>
        <v>0.4840322258298666</v>
      </c>
      <c r="Y233" s="23">
        <f ca="1">SQRT(Inputs!$B$38)*C233+SQRT(1-Inputs!$B$38)*_xlfn.NORM.S.INV(RAND())</f>
        <v>-1.1589459327891354</v>
      </c>
      <c r="Z233" s="23">
        <f ca="1">SQRT(Inputs!$B$38)*D233+SQRT(1-Inputs!$B$38)*_xlfn.NORM.S.INV(RAND())</f>
        <v>0.90240627307558974</v>
      </c>
      <c r="AA233" s="23">
        <f ca="1">SQRT(Inputs!$B$38)*E233+SQRT(1-Inputs!$B$38)*_xlfn.NORM.S.INV(RAND())</f>
        <v>-0.42665683608680782</v>
      </c>
      <c r="AB233" s="23">
        <f ca="1">SQRT(Inputs!$B$38)*F233+SQRT(1-Inputs!$B$38)*_xlfn.NORM.S.INV(RAND())</f>
        <v>-0.52393491768452494</v>
      </c>
      <c r="AC233" s="23">
        <f ca="1">SQRT(Inputs!$B$38)*G233+SQRT(1-Inputs!$B$38)*_xlfn.NORM.S.INV(RAND())</f>
        <v>-0.3089832951133229</v>
      </c>
      <c r="AD233" s="23">
        <f ca="1">SQRT(Inputs!$B$38)*H233+SQRT(1-Inputs!$B$38)*_xlfn.NORM.S.INV(RAND())</f>
        <v>0.33776125842967908</v>
      </c>
      <c r="AE233" s="23">
        <f ca="1">SQRT(Inputs!$B$38)*I233+SQRT(1-Inputs!$B$38)*_xlfn.NORM.S.INV(RAND())</f>
        <v>-0.44982401580649611</v>
      </c>
      <c r="AF233" s="23">
        <f ca="1">SQRT(Inputs!$B$38)*J233+SQRT(1-Inputs!$B$38)*_xlfn.NORM.S.INV(RAND())</f>
        <v>-1.1888621739573151</v>
      </c>
      <c r="AG233" s="23">
        <f ca="1">SQRT(Inputs!$B$38)*K233+SQRT(1-Inputs!$B$38)*_xlfn.NORM.S.INV(RAND())</f>
        <v>-0.65877003524365352</v>
      </c>
      <c r="AH233" s="23">
        <f ca="1">SQRT(Inputs!$B$38)*L233+SQRT(1-Inputs!$B$38)*_xlfn.NORM.S.INV(RAND())</f>
        <v>0.68306774646188206</v>
      </c>
      <c r="AI233" s="23">
        <f ca="1">SQRT(Inputs!$B$38)*M233+SQRT(1-Inputs!$B$38)*_xlfn.NORM.S.INV(RAND())</f>
        <v>0.25612839895151618</v>
      </c>
      <c r="AJ233" s="23">
        <f ca="1">SQRT(Inputs!$B$38)*C233+SQRT(1-Inputs!$B$38)*_xlfn.NORM.S.INV(RAND())</f>
        <v>-1.3450598750116045</v>
      </c>
      <c r="AK233" s="23">
        <f ca="1">SQRT(Inputs!$B$38)*D233+SQRT(1-Inputs!$B$38)*_xlfn.NORM.S.INV(RAND())</f>
        <v>1.6978953366759533</v>
      </c>
      <c r="AL233" s="23">
        <f ca="1">SQRT(Inputs!$B$38)*E233+SQRT(1-Inputs!$B$38)*_xlfn.NORM.S.INV(RAND())</f>
        <v>-0.2305176997837538</v>
      </c>
      <c r="AM233" s="23">
        <f ca="1">SQRT(Inputs!$B$38)*F233+SQRT(1-Inputs!$B$38)*_xlfn.NORM.S.INV(RAND())</f>
        <v>0.53239719412090891</v>
      </c>
      <c r="AN233" s="23">
        <f ca="1">SQRT(Inputs!$B$38)*G233+SQRT(1-Inputs!$B$38)*_xlfn.NORM.S.INV(RAND())</f>
        <v>1.8087990073584634</v>
      </c>
      <c r="AO233" s="23">
        <f ca="1">SQRT(Inputs!$B$38)*H233+SQRT(1-Inputs!$B$38)*_xlfn.NORM.S.INV(RAND())</f>
        <v>-0.59018143788401667</v>
      </c>
      <c r="AP233" s="23">
        <f ca="1">SQRT(Inputs!$B$38)*I233+SQRT(1-Inputs!$B$38)*_xlfn.NORM.S.INV(RAND())</f>
        <v>-1.37593347781092</v>
      </c>
      <c r="AQ233" s="23">
        <f ca="1">SQRT(Inputs!$B$38)*J233+SQRT(1-Inputs!$B$38)*_xlfn.NORM.S.INV(RAND())</f>
        <v>-0.35581589601715818</v>
      </c>
      <c r="AR233" s="23">
        <f ca="1">SQRT(Inputs!$B$38)*K233+SQRT(1-Inputs!$B$38)*_xlfn.NORM.S.INV(RAND())</f>
        <v>1.1684242092553567</v>
      </c>
      <c r="AS233" s="23">
        <f ca="1">SQRT(Inputs!$B$38)*L233+SQRT(1-Inputs!$B$38)*_xlfn.NORM.S.INV(RAND())</f>
        <v>4.6005263666338739E-2</v>
      </c>
      <c r="AT233" s="23">
        <f ca="1">SQRT(Inputs!$B$38)*M233+SQRT(1-Inputs!$B$38)*_xlfn.NORM.S.INV(RAND())</f>
        <v>0.91451108382037549</v>
      </c>
      <c r="AU233" s="15">
        <f ca="1">Inputs!$B$6*EXP($B$8-0.5*C$5^2+C$5*N233)</f>
        <v>4893.3028579462007</v>
      </c>
      <c r="AV233" s="15">
        <f t="shared" ca="1" si="110"/>
        <v>7188.4190389910154</v>
      </c>
      <c r="AW233" s="15">
        <f t="shared" ca="1" si="111"/>
        <v>8514.3344796588899</v>
      </c>
      <c r="AX233" s="15">
        <f t="shared" ca="1" si="112"/>
        <v>10572.573708209418</v>
      </c>
      <c r="AY233" s="15">
        <f t="shared" ca="1" si="113"/>
        <v>14742.315462517659</v>
      </c>
      <c r="AZ233" s="15">
        <f t="shared" ca="1" si="114"/>
        <v>19834.698659122489</v>
      </c>
      <c r="BA233" s="15">
        <f t="shared" ca="1" si="115"/>
        <v>22709.891483645726</v>
      </c>
      <c r="BB233" s="15">
        <f t="shared" ca="1" si="116"/>
        <v>28273.203586695858</v>
      </c>
      <c r="BC233" s="15">
        <f t="shared" ca="1" si="117"/>
        <v>36305.564988769431</v>
      </c>
      <c r="BD233" s="15">
        <f t="shared" ca="1" si="118"/>
        <v>38689.776186436779</v>
      </c>
      <c r="BE233" s="15">
        <f t="shared" ca="1" si="119"/>
        <v>49546.195014853009</v>
      </c>
      <c r="BF233" s="15">
        <f ca="1">Inputs!$B$13*EXP($B$9-0.5*C$6^2+C$6*Y233)</f>
        <v>10991.866582823579</v>
      </c>
      <c r="BG233" s="15">
        <f t="shared" ca="1" si="120"/>
        <v>15765.090119706258</v>
      </c>
      <c r="BH233" s="15">
        <f t="shared" ca="1" si="121"/>
        <v>17946.087977798725</v>
      </c>
      <c r="BI233" s="15">
        <f t="shared" ca="1" si="122"/>
        <v>20266.624761701878</v>
      </c>
      <c r="BJ233" s="15">
        <f t="shared" ca="1" si="123"/>
        <v>23763.257262441392</v>
      </c>
      <c r="BK233" s="15">
        <f t="shared" ca="1" si="124"/>
        <v>30537.324250161473</v>
      </c>
      <c r="BL233" s="15">
        <f t="shared" ca="1" si="125"/>
        <v>35387.262078147942</v>
      </c>
      <c r="BM233" s="15">
        <f t="shared" ca="1" si="126"/>
        <v>37526.182124137129</v>
      </c>
      <c r="BN233" s="15">
        <f t="shared" ca="1" si="127"/>
        <v>42649.133429150555</v>
      </c>
      <c r="BO233" s="15">
        <f t="shared" ca="1" si="128"/>
        <v>56811.77928150128</v>
      </c>
      <c r="BP233" s="15">
        <f t="shared" ca="1" si="129"/>
        <v>71983.486826512089</v>
      </c>
      <c r="BQ233" s="15">
        <f ca="1">Inputs!$B$20*EXP($B$10-0.5*C$7^2+C$7*AJ233)</f>
        <v>2662.0698368069479</v>
      </c>
      <c r="BR233" s="15">
        <f t="shared" ca="1" si="130"/>
        <v>6193.5169604492639</v>
      </c>
      <c r="BS233" s="15">
        <f t="shared" ca="1" si="131"/>
        <v>7938.0292120976355</v>
      </c>
      <c r="BT233" s="15">
        <f t="shared" ca="1" si="132"/>
        <v>12585.318440962445</v>
      </c>
      <c r="BU233" s="15">
        <f t="shared" ca="1" si="133"/>
        <v>27019.021510022008</v>
      </c>
      <c r="BV233" s="15">
        <f t="shared" ca="1" si="134"/>
        <v>32910.916978365371</v>
      </c>
      <c r="BW233" s="15">
        <f t="shared" ca="1" si="135"/>
        <v>34322.513164304917</v>
      </c>
      <c r="BX233" s="15">
        <f t="shared" ca="1" si="136"/>
        <v>44700.501884961872</v>
      </c>
      <c r="BY233" s="15">
        <f t="shared" ca="1" si="137"/>
        <v>78322.948334789689</v>
      </c>
      <c r="BZ233" s="15">
        <f t="shared" ca="1" si="138"/>
        <v>110831.45004234242</v>
      </c>
      <c r="CA233" s="15">
        <f t="shared" ca="1" si="139"/>
        <v>183156.5379707971</v>
      </c>
      <c r="CB233" s="15">
        <f ca="1">(AU233*DCF!C$10-DCF!C$5*MAX(AU233*DCF!C$10,0)-MAX(AU233-Inputs!$B$6,0)/Inputs!$B$10)*DCF!C$6</f>
        <v>1043.5658335668359</v>
      </c>
      <c r="CC233" s="15">
        <f ca="1">(AV233*DCF!D$10-DCF!D$5*MAX(AV233*DCF!D$10,0)-MAX(AV233-AU233,0)/Inputs!$B$10)*DCF!D$6</f>
        <v>1192.5244275234572</v>
      </c>
      <c r="CD233" s="15">
        <f ca="1">(AW233*DCF!E$10-DCF!E$5*MAX(AW233*DCF!E$10,0)-MAX(AW233-AV233,0)/Inputs!$B$10)*DCF!E$6</f>
        <v>1667.173228934628</v>
      </c>
      <c r="CE233" s="15">
        <f ca="1">(AX233*DCF!F$10-DCF!F$5*MAX(AX233*DCF!F$10,0)-MAX(AX233-AW233,0)/Inputs!$B$10)*DCF!F$6</f>
        <v>1879.7074374425958</v>
      </c>
      <c r="CF233" s="15">
        <f ca="1">(AY233*DCF!G$10-DCF!G$5*MAX(AY233*DCF!G$10,0)-MAX(AY233-AX233,0)/Inputs!$B$10)*DCF!G$6</f>
        <v>2236.0080201166561</v>
      </c>
      <c r="CG233" s="15">
        <f ca="1">(AZ233*DCF!H$10-DCF!H$5*MAX(AZ233*DCF!H$10,0)-MAX(AZ233-AY233,0)/Inputs!$B$10)*DCF!H$6</f>
        <v>2946.6770421423857</v>
      </c>
      <c r="CH233" s="15">
        <f ca="1">(BA233*DCF!I$10-DCF!I$5*MAX(BA233*DCF!I$10,0)-MAX(BA233-AZ233,0)/Inputs!$B$10)*DCF!I$6</f>
        <v>3676.6363538214205</v>
      </c>
      <c r="CI233" s="15">
        <f ca="1">(BB233*DCF!J$10-DCF!J$5*MAX(BB233*DCF!J$10,0)-MAX(BB233-BA233,0)/Inputs!$B$10)*DCF!J$6</f>
        <v>4008.7190652873437</v>
      </c>
      <c r="CJ233" s="15">
        <f ca="1">(BC233*DCF!K$10-DCF!K$5*MAX(BC233*DCF!K$10,0)-MAX(BC233-BB233,0)/Inputs!$B$10)*DCF!K$6</f>
        <v>4720.2045711800865</v>
      </c>
      <c r="CK233" s="15">
        <f ca="1">(BD233*DCF!L$10-DCF!L$5*MAX(BD233*DCF!L$10,0)-MAX(BD233-BC233,0)/Inputs!$B$10)*DCF!L$6</f>
        <v>5526.8368608333094</v>
      </c>
      <c r="CL233" s="15">
        <f ca="1">(BE233*DCF!M$10-DCF!M$5*MAX(BE233*DCF!M$10,0)-MAX(BE233-BD233,0)/Inputs!$B$10)*DCF!M$6</f>
        <v>5694.6937205066261</v>
      </c>
      <c r="CM233" s="15">
        <f ca="1">(BF233*DCF!C$28-DCF!C$5*MAX(BF233*DCF!C$28,0)-MAX(BF233-Inputs!$B$13,0)/Inputs!$B$17)*DCF!C$6</f>
        <v>3354.6455950098102</v>
      </c>
      <c r="CN233" s="15">
        <f ca="1">(BG233*DCF!D$28-DCF!D$5*MAX(BG233*DCF!D$28,0)-MAX(BG233-BF233,0)/Inputs!$B$17)*DCF!D$6</f>
        <v>3624.8352123850077</v>
      </c>
      <c r="CO233" s="15">
        <f ca="1">(BH233*DCF!E$28-DCF!E$5*MAX(BH233*DCF!E$28,0)-MAX(BH233-BG233,0)/Inputs!$B$17)*DCF!E$6</f>
        <v>4652.807014443837</v>
      </c>
      <c r="CP233" s="15">
        <f ca="1">(BI233*DCF!F$28-DCF!F$5*MAX(BI233*DCF!F$28,0)-MAX(BI233-BH233,0)/Inputs!$B$17)*DCF!F$6</f>
        <v>5079.3643820348962</v>
      </c>
      <c r="CQ233" s="15">
        <f ca="1">(BJ233*DCF!G$28-DCF!G$5*MAX(BJ233*DCF!G$28,0)-MAX(BJ233-BI233,0)/Inputs!$B$17)*DCF!G$6</f>
        <v>5577.4583439407297</v>
      </c>
      <c r="CR233" s="15">
        <f ca="1">(BK233*DCF!H$28-DCF!H$5*MAX(BK233*DCF!H$28,0)-MAX(BK233-BJ233,0)/Inputs!$B$17)*DCF!H$6</f>
        <v>6499.717291544438</v>
      </c>
      <c r="CS233" s="15">
        <f ca="1">(BL233*DCF!I$28-DCF!I$5*MAX(BL233*DCF!I$28,0)-MAX(BL233-BK233,0)/Inputs!$B$17)*DCF!I$6</f>
        <v>7625.307388292822</v>
      </c>
      <c r="CT233" s="15">
        <f ca="1">(BM233*DCF!J$28-DCF!J$5*MAX(BM233*DCF!J$28,0)-MAX(BM233-BL233,0)/Inputs!$B$17)*DCF!J$6</f>
        <v>8087.8505774441956</v>
      </c>
      <c r="CU233" s="15">
        <f ca="1">(BN233*DCF!K$28-DCF!K$5*MAX(BN233*DCF!K$28,0)-MAX(BN233-BM233,0)/Inputs!$B$17)*DCF!K$6</f>
        <v>8379.2885846721474</v>
      </c>
      <c r="CV233" s="15">
        <f ca="1">(BO233*DCF!L$28-DCF!L$5*MAX(BO233*DCF!L$28,0)-MAX(BO233-BN233,0)/Inputs!$B$17)*DCF!L$6</f>
        <v>9732.6154445227185</v>
      </c>
      <c r="CW233" s="15">
        <f ca="1">(BP233*DCF!M$28-DCF!M$5*MAX(BP233*DCF!M$28,0)-MAX(BP233-BO233,0)/Inputs!$B$17)*DCF!M$6</f>
        <v>11957.86495259878</v>
      </c>
      <c r="CX233" s="15">
        <f ca="1">(BQ233*DCF!C$46-DCF!C$5*MAX(BQ233*DCF!C$46,0)-MAX(BQ233-Inputs!$B$20,0)/Inputs!$B$24)*DCF!C$6</f>
        <v>-614.79672905472239</v>
      </c>
      <c r="CY233" s="15">
        <f ca="1">(BR233*DCF!D$46-DCF!D$5*MAX(BR233*DCF!D$46,0)-MAX(BR233-BQ233,0)/Inputs!$B$24)*DCF!D$6</f>
        <v>-2563.9280844516838</v>
      </c>
      <c r="CZ233" s="15">
        <f ca="1">(BS233*DCF!E$46-DCF!E$5*MAX(BS233*DCF!E$46,0)-MAX(BS233-BR233,0)/Inputs!$B$24)*DCF!E$6</f>
        <v>-1626.3244794134639</v>
      </c>
      <c r="DA233" s="15">
        <f ca="1">(BT233*DCF!F$46-DCF!F$5*MAX(BT233*DCF!F$46,0)-MAX(BT233-BS233,0)/Inputs!$B$24)*DCF!F$6</f>
        <v>-2608.7673795730007</v>
      </c>
      <c r="DB233" s="15">
        <f ca="1">(BU233*DCF!G$46-DCF!G$5*MAX(BU233*DCF!G$46,0)-MAX(BU233-BT233,0)/Inputs!$B$24)*DCF!G$6</f>
        <v>-5764.0790378085467</v>
      </c>
      <c r="DC233" s="15">
        <f ca="1">(BV233*DCF!H$46-DCF!H$5*MAX(BV233*DCF!H$46,0)-MAX(BV233-BU233,0)/Inputs!$B$24)*DCF!H$6</f>
        <v>-1830.8704165452191</v>
      </c>
      <c r="DD233" s="15">
        <f ca="1">(BW233*DCF!I$46-DCF!I$5*MAX(BW233*DCF!I$46,0)-MAX(BW233-BV233,0)/Inputs!$B$24)*DCF!I$6</f>
        <v>387.47708736233591</v>
      </c>
      <c r="DE233" s="15">
        <f ca="1">(BX233*DCF!J$46-DCF!J$5*MAX(BX233*DCF!J$46,0)-MAX(BX233-BW233,0)/Inputs!$B$24)*DCF!J$6</f>
        <v>-877.01065030859672</v>
      </c>
      <c r="DF233" s="15">
        <f ca="1">(BY233*DCF!K$46-DCF!K$5*MAX(BY233*DCF!K$46,0)-MAX(BY233-BX233,0)/Inputs!$B$24)*DCF!K$6</f>
        <v>-3762.5357821434468</v>
      </c>
      <c r="DG233" s="15">
        <f ca="1">(BZ233*DCF!L$46-DCF!L$5*MAX(BZ233*DCF!L$46,0)-MAX(BZ233-BY233,0)/Inputs!$B$24)*DCF!L$6</f>
        <v>304.48400575145394</v>
      </c>
      <c r="DH233" s="15">
        <f ca="1">(CA233*DCF!M$46-DCF!M$5*MAX(CA233*DCF!M$46,0)-MAX(CA233-BZ233,0)/Inputs!$B$24)*DCF!M$6</f>
        <v>-761.25435434605129</v>
      </c>
      <c r="DI233" s="15">
        <f ca="1">SUM(CB233:CL233)+BE233*DCF!M$10*(1+Inputs!$B$30)*(1-Inputs!$B$33)*(1-Inputs!$B$30/Inputs!$B$31)/(Inputs!$B$29-Inputs!$B$30)*DCF!M$6</f>
        <v>172480.46246829286</v>
      </c>
      <c r="DJ233" s="15">
        <f ca="1">SUM(CM233:CW233)+BP233*DCF!M$28*(1+Inputs!$B$30)*(1-Inputs!$B$33)*(1-Inputs!$B$30/Inputs!$B$31)/(Inputs!$B$29-Inputs!$B$30)*DCF!M$6</f>
        <v>341679.74908189324</v>
      </c>
      <c r="DK233" s="15">
        <f ca="1">SUM(CX233:DH233)+CA233*DCF!M$46*(1+Inputs!$B$30)*(1-Inputs!$B$33)*(1-Inputs!$B$30/Inputs!$B$31)/(Inputs!$B$29-Inputs!$B$30)*DCF!M$6</f>
        <v>263464.09816125035</v>
      </c>
      <c r="DM233" s="15">
        <f ca="1">DI233+DJ233+DK233+Inputs!$B$34+Inputs!$B$36-Inputs!$B$35</f>
        <v>854475.30971143651</v>
      </c>
    </row>
    <row r="234" spans="1:117" x14ac:dyDescent="0.75">
      <c r="A234" s="11">
        <v>221</v>
      </c>
      <c r="C234" s="23">
        <f t="shared" ref="C234:M243" ca="1" si="142">_xlfn.NORM.S.INV(RAND())</f>
        <v>1.4432857773798624</v>
      </c>
      <c r="D234" s="23">
        <f t="shared" ca="1" si="142"/>
        <v>0.25556784796702015</v>
      </c>
      <c r="E234" s="23">
        <f t="shared" ca="1" si="142"/>
        <v>1.7864633700644532</v>
      </c>
      <c r="F234" s="23">
        <f t="shared" ca="1" si="142"/>
        <v>0.796640944771145</v>
      </c>
      <c r="G234" s="23">
        <f t="shared" ca="1" si="142"/>
        <v>0.39690460604442801</v>
      </c>
      <c r="H234" s="23">
        <f t="shared" ca="1" si="142"/>
        <v>0.22547530124759893</v>
      </c>
      <c r="I234" s="23">
        <f t="shared" ca="1" si="142"/>
        <v>-0.64797776402968688</v>
      </c>
      <c r="J234" s="23">
        <f t="shared" ca="1" si="142"/>
        <v>-1.1895085656339439</v>
      </c>
      <c r="K234" s="23">
        <f t="shared" ca="1" si="142"/>
        <v>0.74033424741137255</v>
      </c>
      <c r="L234" s="23">
        <f t="shared" ca="1" si="142"/>
        <v>-0.50294815362739853</v>
      </c>
      <c r="M234" s="23">
        <f t="shared" ca="1" si="142"/>
        <v>-0.55332943937924384</v>
      </c>
      <c r="N234" s="23">
        <f ca="1">SQRT(Inputs!$B$38)*C234+SQRT(1-Inputs!$B$38)*_xlfn.NORM.S.INV(RAND())</f>
        <v>-0.61860620701606583</v>
      </c>
      <c r="O234" s="23">
        <f ca="1">SQRT(Inputs!$B$38)*D234+SQRT(1-Inputs!$B$38)*_xlfn.NORM.S.INV(RAND())</f>
        <v>0.43218038582171686</v>
      </c>
      <c r="P234" s="23">
        <f ca="1">SQRT(Inputs!$B$38)*E234+SQRT(1-Inputs!$B$38)*_xlfn.NORM.S.INV(RAND())</f>
        <v>1.0305710591924453</v>
      </c>
      <c r="Q234" s="23">
        <f ca="1">SQRT(Inputs!$B$38)*F234+SQRT(1-Inputs!$B$38)*_xlfn.NORM.S.INV(RAND())</f>
        <v>8.0380180995553718E-2</v>
      </c>
      <c r="R234" s="23">
        <f ca="1">SQRT(Inputs!$B$38)*G234+SQRT(1-Inputs!$B$38)*_xlfn.NORM.S.INV(RAND())</f>
        <v>0.22148832052130274</v>
      </c>
      <c r="S234" s="23">
        <f ca="1">SQRT(Inputs!$B$38)*H234+SQRT(1-Inputs!$B$38)*_xlfn.NORM.S.INV(RAND())</f>
        <v>1.2016635044872626</v>
      </c>
      <c r="T234" s="23">
        <f ca="1">SQRT(Inputs!$B$38)*I234+SQRT(1-Inputs!$B$38)*_xlfn.NORM.S.INV(RAND())</f>
        <v>0.71059301542819475</v>
      </c>
      <c r="U234" s="23">
        <f ca="1">SQRT(Inputs!$B$38)*J234+SQRT(1-Inputs!$B$38)*_xlfn.NORM.S.INV(RAND())</f>
        <v>-1.7765417088305107</v>
      </c>
      <c r="V234" s="23">
        <f ca="1">SQRT(Inputs!$B$38)*K234+SQRT(1-Inputs!$B$38)*_xlfn.NORM.S.INV(RAND())</f>
        <v>0.23201276632704004</v>
      </c>
      <c r="W234" s="23">
        <f ca="1">SQRT(Inputs!$B$38)*L234+SQRT(1-Inputs!$B$38)*_xlfn.NORM.S.INV(RAND())</f>
        <v>-0.51334575318720488</v>
      </c>
      <c r="X234" s="23">
        <f ca="1">SQRT(Inputs!$B$38)*M234+SQRT(1-Inputs!$B$38)*_xlfn.NORM.S.INV(RAND())</f>
        <v>1.0742419158780803</v>
      </c>
      <c r="Y234" s="23">
        <f ca="1">SQRT(Inputs!$B$38)*C234+SQRT(1-Inputs!$B$38)*_xlfn.NORM.S.INV(RAND())</f>
        <v>1.5686260308636373</v>
      </c>
      <c r="Z234" s="23">
        <f ca="1">SQRT(Inputs!$B$38)*D234+SQRT(1-Inputs!$B$38)*_xlfn.NORM.S.INV(RAND())</f>
        <v>-1.1514001852338016</v>
      </c>
      <c r="AA234" s="23">
        <f ca="1">SQRT(Inputs!$B$38)*E234+SQRT(1-Inputs!$B$38)*_xlfn.NORM.S.INV(RAND())</f>
        <v>0.63199062486679292</v>
      </c>
      <c r="AB234" s="23">
        <f ca="1">SQRT(Inputs!$B$38)*F234+SQRT(1-Inputs!$B$38)*_xlfn.NORM.S.INV(RAND())</f>
        <v>-0.80969124839126438</v>
      </c>
      <c r="AC234" s="23">
        <f ca="1">SQRT(Inputs!$B$38)*G234+SQRT(1-Inputs!$B$38)*_xlfn.NORM.S.INV(RAND())</f>
        <v>0.3470452834814724</v>
      </c>
      <c r="AD234" s="23">
        <f ca="1">SQRT(Inputs!$B$38)*H234+SQRT(1-Inputs!$B$38)*_xlfn.NORM.S.INV(RAND())</f>
        <v>1.5730483205472732</v>
      </c>
      <c r="AE234" s="23">
        <f ca="1">SQRT(Inputs!$B$38)*I234+SQRT(1-Inputs!$B$38)*_xlfn.NORM.S.INV(RAND())</f>
        <v>-0.79485878699940771</v>
      </c>
      <c r="AF234" s="23">
        <f ca="1">SQRT(Inputs!$B$38)*J234+SQRT(1-Inputs!$B$38)*_xlfn.NORM.S.INV(RAND())</f>
        <v>-3.8597369729489017E-2</v>
      </c>
      <c r="AG234" s="23">
        <f ca="1">SQRT(Inputs!$B$38)*K234+SQRT(1-Inputs!$B$38)*_xlfn.NORM.S.INV(RAND())</f>
        <v>2.0953701340534221</v>
      </c>
      <c r="AH234" s="23">
        <f ca="1">SQRT(Inputs!$B$38)*L234+SQRT(1-Inputs!$B$38)*_xlfn.NORM.S.INV(RAND())</f>
        <v>-0.61433827739131552</v>
      </c>
      <c r="AI234" s="23">
        <f ca="1">SQRT(Inputs!$B$38)*M234+SQRT(1-Inputs!$B$38)*_xlfn.NORM.S.INV(RAND())</f>
        <v>-0.32026460670368939</v>
      </c>
      <c r="AJ234" s="23">
        <f ca="1">SQRT(Inputs!$B$38)*C234+SQRT(1-Inputs!$B$38)*_xlfn.NORM.S.INV(RAND())</f>
        <v>1.345243157843556</v>
      </c>
      <c r="AK234" s="23">
        <f ca="1">SQRT(Inputs!$B$38)*D234+SQRT(1-Inputs!$B$38)*_xlfn.NORM.S.INV(RAND())</f>
        <v>-1.2906299102826864</v>
      </c>
      <c r="AL234" s="23">
        <f ca="1">SQRT(Inputs!$B$38)*E234+SQRT(1-Inputs!$B$38)*_xlfn.NORM.S.INV(RAND())</f>
        <v>0.41462937496533558</v>
      </c>
      <c r="AM234" s="23">
        <f ca="1">SQRT(Inputs!$B$38)*F234+SQRT(1-Inputs!$B$38)*_xlfn.NORM.S.INV(RAND())</f>
        <v>1.3403712697436752</v>
      </c>
      <c r="AN234" s="23">
        <f ca="1">SQRT(Inputs!$B$38)*G234+SQRT(1-Inputs!$B$38)*_xlfn.NORM.S.INV(RAND())</f>
        <v>1.4217531007476782</v>
      </c>
      <c r="AO234" s="23">
        <f ca="1">SQRT(Inputs!$B$38)*H234+SQRT(1-Inputs!$B$38)*_xlfn.NORM.S.INV(RAND())</f>
        <v>-0.33794815346624418</v>
      </c>
      <c r="AP234" s="23">
        <f ca="1">SQRT(Inputs!$B$38)*I234+SQRT(1-Inputs!$B$38)*_xlfn.NORM.S.INV(RAND())</f>
        <v>-1.004135444428474</v>
      </c>
      <c r="AQ234" s="23">
        <f ca="1">SQRT(Inputs!$B$38)*J234+SQRT(1-Inputs!$B$38)*_xlfn.NORM.S.INV(RAND())</f>
        <v>0.40961412092623717</v>
      </c>
      <c r="AR234" s="23">
        <f ca="1">SQRT(Inputs!$B$38)*K234+SQRT(1-Inputs!$B$38)*_xlfn.NORM.S.INV(RAND())</f>
        <v>0.19834458209642949</v>
      </c>
      <c r="AS234" s="23">
        <f ca="1">SQRT(Inputs!$B$38)*L234+SQRT(1-Inputs!$B$38)*_xlfn.NORM.S.INV(RAND())</f>
        <v>-1.8188634386574989</v>
      </c>
      <c r="AT234" s="23">
        <f ca="1">SQRT(Inputs!$B$38)*M234+SQRT(1-Inputs!$B$38)*_xlfn.NORM.S.INV(RAND())</f>
        <v>-0.47774095464833766</v>
      </c>
      <c r="AU234" s="15">
        <f ca="1">Inputs!$B$6*EXP($B$8-0.5*C$5^2+C$5*N234)</f>
        <v>4489.4107096401394</v>
      </c>
      <c r="AV234" s="15">
        <f t="shared" ca="1" si="110"/>
        <v>5823.1926604666905</v>
      </c>
      <c r="AW234" s="15">
        <f t="shared" ca="1" si="111"/>
        <v>8159.2228460759725</v>
      </c>
      <c r="AX234" s="15">
        <f t="shared" ca="1" si="112"/>
        <v>10062.131556560831</v>
      </c>
      <c r="AY234" s="15">
        <f t="shared" ca="1" si="113"/>
        <v>12619.188688596803</v>
      </c>
      <c r="AZ234" s="15">
        <f t="shared" ca="1" si="114"/>
        <v>17617.170102398668</v>
      </c>
      <c r="BA234" s="15">
        <f t="shared" ca="1" si="115"/>
        <v>23223.384201830781</v>
      </c>
      <c r="BB234" s="15">
        <f t="shared" ca="1" si="116"/>
        <v>23796.57634936033</v>
      </c>
      <c r="BC234" s="15">
        <f t="shared" ca="1" si="117"/>
        <v>29804.844974970496</v>
      </c>
      <c r="BD234" s="15">
        <f t="shared" ca="1" si="118"/>
        <v>34801.961509527711</v>
      </c>
      <c r="BE234" s="15">
        <f t="shared" ca="1" si="119"/>
        <v>47028.806512867464</v>
      </c>
      <c r="BF234" s="15">
        <f ca="1">Inputs!$B$13*EXP($B$9-0.5*C$6^2+C$6*Y234)</f>
        <v>18875.984257251854</v>
      </c>
      <c r="BG234" s="15">
        <f t="shared" ca="1" si="120"/>
        <v>18689.227511028635</v>
      </c>
      <c r="BH234" s="15">
        <f t="shared" ca="1" si="121"/>
        <v>25358.296186839594</v>
      </c>
      <c r="BI234" s="15">
        <f t="shared" ca="1" si="122"/>
        <v>27405.007688474507</v>
      </c>
      <c r="BJ234" s="15">
        <f t="shared" ca="1" si="123"/>
        <v>35320.180663815641</v>
      </c>
      <c r="BK234" s="15">
        <f t="shared" ca="1" si="124"/>
        <v>53701.431614950234</v>
      </c>
      <c r="BL234" s="15">
        <f t="shared" ca="1" si="125"/>
        <v>59509.043108764825</v>
      </c>
      <c r="BM234" s="15">
        <f t="shared" ca="1" si="126"/>
        <v>72799.555815133732</v>
      </c>
      <c r="BN234" s="15">
        <f t="shared" ca="1" si="127"/>
        <v>115090.9521273821</v>
      </c>
      <c r="BO234" s="15">
        <f t="shared" ca="1" si="128"/>
        <v>131847.85635440133</v>
      </c>
      <c r="BP234" s="15">
        <f t="shared" ca="1" si="129"/>
        <v>156497.2551995533</v>
      </c>
      <c r="BQ234" s="15">
        <f ca="1">Inputs!$B$20*EXP($B$10-0.5*C$7^2+C$7*AJ234)</f>
        <v>6912.3375543316261</v>
      </c>
      <c r="BR234" s="15">
        <f t="shared" ca="1" si="130"/>
        <v>6225.2345668621665</v>
      </c>
      <c r="BS234" s="15">
        <f t="shared" ca="1" si="131"/>
        <v>9602.8620152492676</v>
      </c>
      <c r="BT234" s="15">
        <f t="shared" ca="1" si="132"/>
        <v>18819.333661872093</v>
      </c>
      <c r="BU234" s="15">
        <f t="shared" ca="1" si="133"/>
        <v>36790.56662414669</v>
      </c>
      <c r="BV234" s="15">
        <f t="shared" ca="1" si="134"/>
        <v>47433.682234880034</v>
      </c>
      <c r="BW234" s="15">
        <f t="shared" ca="1" si="135"/>
        <v>53518.126903499651</v>
      </c>
      <c r="BX234" s="15">
        <f t="shared" ca="1" si="136"/>
        <v>81259.892167379468</v>
      </c>
      <c r="BY234" s="15">
        <f t="shared" ca="1" si="137"/>
        <v>118262.6810970142</v>
      </c>
      <c r="BZ234" s="15">
        <f t="shared" ca="1" si="138"/>
        <v>118777.53140267891</v>
      </c>
      <c r="CA234" s="15">
        <f t="shared" ca="1" si="139"/>
        <v>153266.55263445698</v>
      </c>
      <c r="CB234" s="15">
        <f ca="1">(AU234*DCF!C$10-DCF!C$5*MAX(AU234*DCF!C$10,0)-MAX(AU234-Inputs!$B$6,0)/Inputs!$B$10)*DCF!C$6</f>
        <v>1046.4456565743269</v>
      </c>
      <c r="CC234" s="15">
        <f ca="1">(AV234*DCF!D$10-DCF!D$5*MAX(AV234*DCF!D$10,0)-MAX(AV234-AU234,0)/Inputs!$B$10)*DCF!D$6</f>
        <v>1094.1559389978488</v>
      </c>
      <c r="CD234" s="15">
        <f ca="1">(AW234*DCF!E$10-DCF!E$5*MAX(AW234*DCF!E$10,0)-MAX(AW234-AV234,0)/Inputs!$B$10)*DCF!E$6</f>
        <v>1357.6639345350243</v>
      </c>
      <c r="CE234" s="15">
        <f ca="1">(AX234*DCF!F$10-DCF!F$5*MAX(AX234*DCF!F$10,0)-MAX(AX234-AW234,0)/Inputs!$B$10)*DCF!F$6</f>
        <v>1800.5991589350713</v>
      </c>
      <c r="CF234" s="15">
        <f ca="1">(AY234*DCF!G$10-DCF!G$5*MAX(AY234*DCF!G$10,0)-MAX(AY234-AX234,0)/Inputs!$B$10)*DCF!G$6</f>
        <v>2108.5451551227343</v>
      </c>
      <c r="CG234" s="15">
        <f ca="1">(AZ234*DCF!H$10-DCF!H$5*MAX(AZ234*DCF!H$10,0)-MAX(AZ234-AY234,0)/Inputs!$B$10)*DCF!H$6</f>
        <v>2532.9050111736701</v>
      </c>
      <c r="CH234" s="15">
        <f ca="1">(BA234*DCF!I$10-DCF!I$5*MAX(BA234*DCF!I$10,0)-MAX(BA234-AZ234,0)/Inputs!$B$10)*DCF!I$6</f>
        <v>3322.4495657440107</v>
      </c>
      <c r="CI234" s="15">
        <f ca="1">(BB234*DCF!J$10-DCF!J$5*MAX(BB234*DCF!J$10,0)-MAX(BB234-BA234,0)/Inputs!$B$10)*DCF!J$6</f>
        <v>3996.6898928162141</v>
      </c>
      <c r="CJ234" s="15">
        <f ca="1">(BC234*DCF!K$10-DCF!K$5*MAX(BC234*DCF!K$10,0)-MAX(BC234-BB234,0)/Inputs!$B$10)*DCF!K$6</f>
        <v>3957.0352274742736</v>
      </c>
      <c r="CK234" s="15">
        <f ca="1">(BD234*DCF!L$10-DCF!L$5*MAX(BD234*DCF!L$10,0)-MAX(BD234-BC234,0)/Inputs!$B$10)*DCF!L$6</f>
        <v>4602.5895103116864</v>
      </c>
      <c r="CL234" s="15">
        <f ca="1">(BE234*DCF!M$10-DCF!M$5*MAX(BE234*DCF!M$10,0)-MAX(BE234-BD234,0)/Inputs!$B$10)*DCF!M$6</f>
        <v>5175.7455933854217</v>
      </c>
      <c r="CM234" s="15">
        <f ca="1">(BF234*DCF!C$28-DCF!C$5*MAX(BF234*DCF!C$28,0)-MAX(BF234-Inputs!$B$13,0)/Inputs!$B$17)*DCF!C$6</f>
        <v>4031.2690390073039</v>
      </c>
      <c r="CN234" s="15">
        <f ca="1">(BG234*DCF!D$28-DCF!D$5*MAX(BG234*DCF!D$28,0)-MAX(BG234-BF234,0)/Inputs!$B$17)*DCF!D$6</f>
        <v>5504.4085467973428</v>
      </c>
      <c r="CO234" s="15">
        <f ca="1">(BH234*DCF!E$28-DCF!E$5*MAX(BH234*DCF!E$28,0)-MAX(BH234-BG234,0)/Inputs!$B$17)*DCF!E$6</f>
        <v>5867.5393834558326</v>
      </c>
      <c r="CP234" s="15">
        <f ca="1">(BI234*DCF!F$28-DCF!F$5*MAX(BI234*DCF!F$28,0)-MAX(BI234-BH234,0)/Inputs!$B$17)*DCF!F$6</f>
        <v>7067.1015362663511</v>
      </c>
      <c r="CQ234" s="15">
        <f ca="1">(BJ234*DCF!G$28-DCF!G$5*MAX(BJ234*DCF!G$28,0)-MAX(BJ234-BI234,0)/Inputs!$B$17)*DCF!G$6</f>
        <v>7832.834944574588</v>
      </c>
      <c r="CR234" s="15">
        <f ca="1">(BK234*DCF!H$28-DCF!H$5*MAX(BK234*DCF!H$28,0)-MAX(BK234-BJ234,0)/Inputs!$B$17)*DCF!H$6</f>
        <v>10425.025957039441</v>
      </c>
      <c r="CS234" s="15">
        <f ca="1">(BL234*DCF!I$28-DCF!I$5*MAX(BL234*DCF!I$28,0)-MAX(BL234-BK234,0)/Inputs!$B$17)*DCF!I$6</f>
        <v>13160.161927188263</v>
      </c>
      <c r="CT234" s="15">
        <f ca="1">(BM234*DCF!J$28-DCF!J$5*MAX(BM234*DCF!J$28,0)-MAX(BM234-BL234,0)/Inputs!$B$17)*DCF!J$6</f>
        <v>14478.13108863916</v>
      </c>
      <c r="CU234" s="15">
        <f ca="1">(BN234*DCF!K$28-DCF!K$5*MAX(BN234*DCF!K$28,0)-MAX(BN234-BM234,0)/Inputs!$B$17)*DCF!K$6</f>
        <v>19125.146629891649</v>
      </c>
      <c r="CV234" s="15">
        <f ca="1">(BO234*DCF!L$28-DCF!L$5*MAX(BO234*DCF!L$28,0)-MAX(BO234-BN234,0)/Inputs!$B$17)*DCF!L$6</f>
        <v>24410.343157353218</v>
      </c>
      <c r="CW234" s="15">
        <f ca="1">(BP234*DCF!M$28-DCF!M$5*MAX(BP234*DCF!M$28,0)-MAX(BP234-BO234,0)/Inputs!$B$17)*DCF!M$6</f>
        <v>26868.494325234609</v>
      </c>
      <c r="CX234" s="15">
        <f ca="1">(BQ234*DCF!C$46-DCF!C$5*MAX(BQ234*DCF!C$46,0)-MAX(BQ234-Inputs!$B$20,0)/Inputs!$B$24)*DCF!C$6</f>
        <v>-3310.6264810611729</v>
      </c>
      <c r="CY234" s="15">
        <f ca="1">(BR234*DCF!D$46-DCF!D$5*MAX(BR234*DCF!D$46,0)-MAX(BR234-BQ234,0)/Inputs!$B$24)*DCF!D$6</f>
        <v>-1062.5023662166277</v>
      </c>
      <c r="CZ234" s="15">
        <f ca="1">(BS234*DCF!E$46-DCF!E$5*MAX(BS234*DCF!E$46,0)-MAX(BS234-BR234,0)/Inputs!$B$24)*DCF!E$6</f>
        <v>-2466.922908681684</v>
      </c>
      <c r="DA234" s="15">
        <f ca="1">(BT234*DCF!F$46-DCF!F$5*MAX(BT234*DCF!F$46,0)-MAX(BT234-BS234,0)/Inputs!$B$24)*DCF!F$6</f>
        <v>-4726.5515435909492</v>
      </c>
      <c r="DB234" s="15">
        <f ca="1">(BU234*DCF!G$46-DCF!G$5*MAX(BU234*DCF!G$46,0)-MAX(BU234-BT234,0)/Inputs!$B$24)*DCF!G$6</f>
        <v>-7282.7296722528854</v>
      </c>
      <c r="DC234" s="15">
        <f ca="1">(BV234*DCF!H$46-DCF!H$5*MAX(BV234*DCF!H$46,0)-MAX(BV234-BU234,0)/Inputs!$B$24)*DCF!H$6</f>
        <v>-3307.2829645841039</v>
      </c>
      <c r="DD234" s="15">
        <f ca="1">(BW234*DCF!I$46-DCF!I$5*MAX(BW234*DCF!I$46,0)-MAX(BW234-BV234,0)/Inputs!$B$24)*DCF!I$6</f>
        <v>-510.58680133689961</v>
      </c>
      <c r="DE234" s="15">
        <f ca="1">(BX234*DCF!J$46-DCF!J$5*MAX(BX234*DCF!J$46,0)-MAX(BX234-BW234,0)/Inputs!$B$24)*DCF!J$6</f>
        <v>-3948.0352118075725</v>
      </c>
      <c r="DF234" s="15">
        <f ca="1">(BY234*DCF!K$46-DCF!K$5*MAX(BY234*DCF!K$46,0)-MAX(BY234-BX234,0)/Inputs!$B$24)*DCF!K$6</f>
        <v>-2309.1389626290847</v>
      </c>
      <c r="DG234" s="15">
        <f ca="1">(BZ234*DCF!L$46-DCF!L$5*MAX(BZ234*DCF!L$46,0)-MAX(BZ234-BY234,0)/Inputs!$B$24)*DCF!L$6</f>
        <v>8094.0299278623024</v>
      </c>
      <c r="DH234" s="15">
        <f ca="1">(CA234*DCF!M$46-DCF!M$5*MAX(CA234*DCF!M$46,0)-MAX(CA234-BZ234,0)/Inputs!$B$24)*DCF!M$6</f>
        <v>4805.352402418981</v>
      </c>
      <c r="DI234" s="15">
        <f ca="1">SUM(CB234:CL234)+BE234*DCF!M$10*(1+Inputs!$B$30)*(1-Inputs!$B$33)*(1-Inputs!$B$30/Inputs!$B$31)/(Inputs!$B$29-Inputs!$B$30)*DCF!M$6</f>
        <v>161876.61506196531</v>
      </c>
      <c r="DJ234" s="15">
        <f ca="1">SUM(CM234:CW234)+BP234*DCF!M$28*(1+Inputs!$B$30)*(1-Inputs!$B$33)*(1-Inputs!$B$30/Inputs!$B$31)/(Inputs!$B$29-Inputs!$B$30)*DCF!M$6</f>
        <v>719482.36411186913</v>
      </c>
      <c r="DK234" s="15">
        <f ca="1">SUM(CX234:DH234)+CA234*DCF!M$46*(1+Inputs!$B$30)*(1-Inputs!$B$33)*(1-Inputs!$B$30/Inputs!$B$31)/(Inputs!$B$29-Inputs!$B$30)*DCF!M$6</f>
        <v>220943.25137480607</v>
      </c>
      <c r="DM234" s="15">
        <f ca="1">DI234+DJ234+DK234+Inputs!$B$34+Inputs!$B$36-Inputs!$B$35</f>
        <v>1179153.2305486405</v>
      </c>
    </row>
    <row r="235" spans="1:117" x14ac:dyDescent="0.75">
      <c r="A235" s="11">
        <v>222</v>
      </c>
      <c r="C235" s="23">
        <f t="shared" ca="1" si="142"/>
        <v>0.497058611143676</v>
      </c>
      <c r="D235" s="23">
        <f t="shared" ca="1" si="142"/>
        <v>0.75661045312096165</v>
      </c>
      <c r="E235" s="23">
        <f t="shared" ca="1" si="142"/>
        <v>-0.62313547928815505</v>
      </c>
      <c r="F235" s="23">
        <f t="shared" ca="1" si="142"/>
        <v>1.0542099629057027</v>
      </c>
      <c r="G235" s="23">
        <f t="shared" ca="1" si="142"/>
        <v>-0.78537519768803998</v>
      </c>
      <c r="H235" s="23">
        <f t="shared" ca="1" si="142"/>
        <v>0.82292768676416084</v>
      </c>
      <c r="I235" s="23">
        <f t="shared" ca="1" si="142"/>
        <v>0.19177838979378511</v>
      </c>
      <c r="J235" s="23">
        <f t="shared" ca="1" si="142"/>
        <v>-1.0764448640388407</v>
      </c>
      <c r="K235" s="23">
        <f t="shared" ca="1" si="142"/>
        <v>-5.7584965607181751E-3</v>
      </c>
      <c r="L235" s="23">
        <f t="shared" ca="1" si="142"/>
        <v>-1.2321849445889996</v>
      </c>
      <c r="M235" s="23">
        <f t="shared" ca="1" si="142"/>
        <v>0.61506725476588064</v>
      </c>
      <c r="N235" s="23">
        <f ca="1">SQRT(Inputs!$B$38)*C235+SQRT(1-Inputs!$B$38)*_xlfn.NORM.S.INV(RAND())</f>
        <v>0.5509236407619944</v>
      </c>
      <c r="O235" s="23">
        <f ca="1">SQRT(Inputs!$B$38)*D235+SQRT(1-Inputs!$B$38)*_xlfn.NORM.S.INV(RAND())</f>
        <v>0.87805436531570646</v>
      </c>
      <c r="P235" s="23">
        <f ca="1">SQRT(Inputs!$B$38)*E235+SQRT(1-Inputs!$B$38)*_xlfn.NORM.S.INV(RAND())</f>
        <v>0.4495188415063564</v>
      </c>
      <c r="Q235" s="23">
        <f ca="1">SQRT(Inputs!$B$38)*F235+SQRT(1-Inputs!$B$38)*_xlfn.NORM.S.INV(RAND())</f>
        <v>0.63091238821748463</v>
      </c>
      <c r="R235" s="23">
        <f ca="1">SQRT(Inputs!$B$38)*G235+SQRT(1-Inputs!$B$38)*_xlfn.NORM.S.INV(RAND())</f>
        <v>0.24386679345154483</v>
      </c>
      <c r="S235" s="23">
        <f ca="1">SQRT(Inputs!$B$38)*H235+SQRT(1-Inputs!$B$38)*_xlfn.NORM.S.INV(RAND())</f>
        <v>-0.30709534975503899</v>
      </c>
      <c r="T235" s="23">
        <f ca="1">SQRT(Inputs!$B$38)*I235+SQRT(1-Inputs!$B$38)*_xlfn.NORM.S.INV(RAND())</f>
        <v>-0.17718361293389551</v>
      </c>
      <c r="U235" s="23">
        <f ca="1">SQRT(Inputs!$B$38)*J235+SQRT(1-Inputs!$B$38)*_xlfn.NORM.S.INV(RAND())</f>
        <v>-0.50979606363452068</v>
      </c>
      <c r="V235" s="23">
        <f ca="1">SQRT(Inputs!$B$38)*K235+SQRT(1-Inputs!$B$38)*_xlfn.NORM.S.INV(RAND())</f>
        <v>0.87647454557836579</v>
      </c>
      <c r="W235" s="23">
        <f ca="1">SQRT(Inputs!$B$38)*L235+SQRT(1-Inputs!$B$38)*_xlfn.NORM.S.INV(RAND())</f>
        <v>-0.84976208072277237</v>
      </c>
      <c r="X235" s="23">
        <f ca="1">SQRT(Inputs!$B$38)*M235+SQRT(1-Inputs!$B$38)*_xlfn.NORM.S.INV(RAND())</f>
        <v>-7.6924617886968139E-2</v>
      </c>
      <c r="Y235" s="23">
        <f ca="1">SQRT(Inputs!$B$38)*C235+SQRT(1-Inputs!$B$38)*_xlfn.NORM.S.INV(RAND())</f>
        <v>2.1087784708807318</v>
      </c>
      <c r="Z235" s="23">
        <f ca="1">SQRT(Inputs!$B$38)*D235+SQRT(1-Inputs!$B$38)*_xlfn.NORM.S.INV(RAND())</f>
        <v>0.1679345033596181</v>
      </c>
      <c r="AA235" s="23">
        <f ca="1">SQRT(Inputs!$B$38)*E235+SQRT(1-Inputs!$B$38)*_xlfn.NORM.S.INV(RAND())</f>
        <v>0.34081940020812523</v>
      </c>
      <c r="AB235" s="23">
        <f ca="1">SQRT(Inputs!$B$38)*F235+SQRT(1-Inputs!$B$38)*_xlfn.NORM.S.INV(RAND())</f>
        <v>0.44071466549810923</v>
      </c>
      <c r="AC235" s="23">
        <f ca="1">SQRT(Inputs!$B$38)*G235+SQRT(1-Inputs!$B$38)*_xlfn.NORM.S.INV(RAND())</f>
        <v>1.2978115324282113E-2</v>
      </c>
      <c r="AD235" s="23">
        <f ca="1">SQRT(Inputs!$B$38)*H235+SQRT(1-Inputs!$B$38)*_xlfn.NORM.S.INV(RAND())</f>
        <v>0.3089135233320835</v>
      </c>
      <c r="AE235" s="23">
        <f ca="1">SQRT(Inputs!$B$38)*I235+SQRT(1-Inputs!$B$38)*_xlfn.NORM.S.INV(RAND())</f>
        <v>2.2333080492267454E-2</v>
      </c>
      <c r="AF235" s="23">
        <f ca="1">SQRT(Inputs!$B$38)*J235+SQRT(1-Inputs!$B$38)*_xlfn.NORM.S.INV(RAND())</f>
        <v>-0.45333279175508578</v>
      </c>
      <c r="AG235" s="23">
        <f ca="1">SQRT(Inputs!$B$38)*K235+SQRT(1-Inputs!$B$38)*_xlfn.NORM.S.INV(RAND())</f>
        <v>0.42300690740491509</v>
      </c>
      <c r="AH235" s="23">
        <f ca="1">SQRT(Inputs!$B$38)*L235+SQRT(1-Inputs!$B$38)*_xlfn.NORM.S.INV(RAND())</f>
        <v>-1.8786073302974771E-2</v>
      </c>
      <c r="AI235" s="23">
        <f ca="1">SQRT(Inputs!$B$38)*M235+SQRT(1-Inputs!$B$38)*_xlfn.NORM.S.INV(RAND())</f>
        <v>1.5520149837768555</v>
      </c>
      <c r="AJ235" s="23">
        <f ca="1">SQRT(Inputs!$B$38)*C235+SQRT(1-Inputs!$B$38)*_xlfn.NORM.S.INV(RAND())</f>
        <v>-0.80580058694108714</v>
      </c>
      <c r="AK235" s="23">
        <f ca="1">SQRT(Inputs!$B$38)*D235+SQRT(1-Inputs!$B$38)*_xlfn.NORM.S.INV(RAND())</f>
        <v>0.35206955764045411</v>
      </c>
      <c r="AL235" s="23">
        <f ca="1">SQRT(Inputs!$B$38)*E235+SQRT(1-Inputs!$B$38)*_xlfn.NORM.S.INV(RAND())</f>
        <v>-1.1361627696866206</v>
      </c>
      <c r="AM235" s="23">
        <f ca="1">SQRT(Inputs!$B$38)*F235+SQRT(1-Inputs!$B$38)*_xlfn.NORM.S.INV(RAND())</f>
        <v>0.9874179938069596</v>
      </c>
      <c r="AN235" s="23">
        <f ca="1">SQRT(Inputs!$B$38)*G235+SQRT(1-Inputs!$B$38)*_xlfn.NORM.S.INV(RAND())</f>
        <v>-1.5212234559248521</v>
      </c>
      <c r="AO235" s="23">
        <f ca="1">SQRT(Inputs!$B$38)*H235+SQRT(1-Inputs!$B$38)*_xlfn.NORM.S.INV(RAND())</f>
        <v>0.13059805492911286</v>
      </c>
      <c r="AP235" s="23">
        <f ca="1">SQRT(Inputs!$B$38)*I235+SQRT(1-Inputs!$B$38)*_xlfn.NORM.S.INV(RAND())</f>
        <v>0.11555375834295825</v>
      </c>
      <c r="AQ235" s="23">
        <f ca="1">SQRT(Inputs!$B$38)*J235+SQRT(1-Inputs!$B$38)*_xlfn.NORM.S.INV(RAND())</f>
        <v>0.40475939163821184</v>
      </c>
      <c r="AR235" s="23">
        <f ca="1">SQRT(Inputs!$B$38)*K235+SQRT(1-Inputs!$B$38)*_xlfn.NORM.S.INV(RAND())</f>
        <v>-0.17305786533501655</v>
      </c>
      <c r="AS235" s="23">
        <f ca="1">SQRT(Inputs!$B$38)*L235+SQRT(1-Inputs!$B$38)*_xlfn.NORM.S.INV(RAND())</f>
        <v>-2.1667042434920214</v>
      </c>
      <c r="AT235" s="23">
        <f ca="1">SQRT(Inputs!$B$38)*M235+SQRT(1-Inputs!$B$38)*_xlfn.NORM.S.INV(RAND())</f>
        <v>0.34465117257062955</v>
      </c>
      <c r="AU235" s="15">
        <f ca="1">Inputs!$B$6*EXP($B$8-0.5*C$5^2+C$5*N235)</f>
        <v>5425.1027600718753</v>
      </c>
      <c r="AV235" s="15">
        <f t="shared" ca="1" si="110"/>
        <v>7513.6533826951072</v>
      </c>
      <c r="AW235" s="15">
        <f t="shared" ca="1" si="111"/>
        <v>9734.2351029632046</v>
      </c>
      <c r="AX235" s="15">
        <f t="shared" ca="1" si="112"/>
        <v>12859.190229679436</v>
      </c>
      <c r="AY235" s="15">
        <f t="shared" ca="1" si="113"/>
        <v>16169.258649339898</v>
      </c>
      <c r="AZ235" s="15">
        <f t="shared" ca="1" si="114"/>
        <v>19117.87204452687</v>
      </c>
      <c r="BA235" s="15">
        <f t="shared" ca="1" si="115"/>
        <v>22965.541218270944</v>
      </c>
      <c r="BB235" s="15">
        <f t="shared" ca="1" si="116"/>
        <v>26716.776419010366</v>
      </c>
      <c r="BC235" s="15">
        <f t="shared" ca="1" si="117"/>
        <v>35610.15201539547</v>
      </c>
      <c r="BD235" s="15">
        <f t="shared" ca="1" si="118"/>
        <v>40292.580573855637</v>
      </c>
      <c r="BE235" s="15">
        <f t="shared" ca="1" si="119"/>
        <v>49028.673662262576</v>
      </c>
      <c r="BF235" s="15">
        <f ca="1">Inputs!$B$13*EXP($B$9-0.5*C$6^2+C$6*Y235)</f>
        <v>21009.493637346772</v>
      </c>
      <c r="BG235" s="15">
        <f t="shared" ca="1" si="120"/>
        <v>26392.764752461928</v>
      </c>
      <c r="BH235" s="15">
        <f t="shared" ca="1" si="121"/>
        <v>34122.454669558661</v>
      </c>
      <c r="BI235" s="15">
        <f t="shared" ca="1" si="122"/>
        <v>44702.851956972831</v>
      </c>
      <c r="BJ235" s="15">
        <f t="shared" ca="1" si="123"/>
        <v>54905.402150052119</v>
      </c>
      <c r="BK235" s="15">
        <f t="shared" ca="1" si="124"/>
        <v>70280.432943644337</v>
      </c>
      <c r="BL235" s="15">
        <f t="shared" ca="1" si="125"/>
        <v>86581.250024196313</v>
      </c>
      <c r="BM235" s="15">
        <f t="shared" ca="1" si="126"/>
        <v>100599.09571499645</v>
      </c>
      <c r="BN235" s="15">
        <f t="shared" ca="1" si="127"/>
        <v>130157.72994891433</v>
      </c>
      <c r="BO235" s="15">
        <f t="shared" ca="1" si="128"/>
        <v>159796.33536908057</v>
      </c>
      <c r="BP235" s="15">
        <f t="shared" ca="1" si="129"/>
        <v>234489.87623688133</v>
      </c>
      <c r="BQ235" s="15">
        <f ca="1">Inputs!$B$20*EXP($B$10-0.5*C$7^2+C$7*AJ235)</f>
        <v>3223.1846363775699</v>
      </c>
      <c r="BR235" s="15">
        <f t="shared" ca="1" si="130"/>
        <v>4890.8282284086545</v>
      </c>
      <c r="BS235" s="15">
        <f t="shared" ca="1" si="131"/>
        <v>4832.7695220299884</v>
      </c>
      <c r="BT235" s="15">
        <f t="shared" ca="1" si="132"/>
        <v>8633.5193534079335</v>
      </c>
      <c r="BU235" s="15">
        <f t="shared" ca="1" si="133"/>
        <v>8280.4502353482276</v>
      </c>
      <c r="BV235" s="15">
        <f t="shared" ca="1" si="134"/>
        <v>11864.505684463997</v>
      </c>
      <c r="BW235" s="15">
        <f t="shared" ca="1" si="135"/>
        <v>16966.15440838434</v>
      </c>
      <c r="BX235" s="15">
        <f t="shared" ca="1" si="136"/>
        <v>25735.705356337596</v>
      </c>
      <c r="BY235" s="15">
        <f t="shared" ca="1" si="137"/>
        <v>34885.684853331099</v>
      </c>
      <c r="BZ235" s="15">
        <f t="shared" ca="1" si="138"/>
        <v>32867.215212794057</v>
      </c>
      <c r="CA235" s="15">
        <f t="shared" ca="1" si="139"/>
        <v>49084.421991977644</v>
      </c>
      <c r="CB235" s="15">
        <f ca="1">(AU235*DCF!C$10-DCF!C$5*MAX(AU235*DCF!C$10,0)-MAX(AU235-Inputs!$B$6,0)/Inputs!$B$10)*DCF!C$6</f>
        <v>1039.7740054762278</v>
      </c>
      <c r="CC235" s="15">
        <f ca="1">(AV235*DCF!D$10-DCF!D$5*MAX(AV235*DCF!D$10,0)-MAX(AV235-AU235,0)/Inputs!$B$10)*DCF!D$6</f>
        <v>1322.1637006273643</v>
      </c>
      <c r="CD235" s="15">
        <f ca="1">(AW235*DCF!E$10-DCF!E$5*MAX(AW235*DCF!E$10,0)-MAX(AW235-AV235,0)/Inputs!$B$10)*DCF!E$6</f>
        <v>1747.3129678747362</v>
      </c>
      <c r="CE235" s="15">
        <f ca="1">(AX235*DCF!F$10-DCF!F$5*MAX(AX235*DCF!F$10,0)-MAX(AX235-AW235,0)/Inputs!$B$10)*DCF!F$6</f>
        <v>2156.9150485176433</v>
      </c>
      <c r="CF235" s="15">
        <f ca="1">(AY235*DCF!G$10-DCF!G$5*MAX(AY235*DCF!G$10,0)-MAX(AY235-AX235,0)/Inputs!$B$10)*DCF!G$6</f>
        <v>2695.2592493824695</v>
      </c>
      <c r="CG235" s="15">
        <f ca="1">(AZ235*DCF!H$10-DCF!H$5*MAX(AZ235*DCF!H$10,0)-MAX(AZ235-AY235,0)/Inputs!$B$10)*DCF!H$6</f>
        <v>3188.1694011490599</v>
      </c>
      <c r="CH235" s="15">
        <f ca="1">(BA235*DCF!I$10-DCF!I$5*MAX(BA235*DCF!I$10,0)-MAX(BA235-AZ235,0)/Inputs!$B$10)*DCF!I$6</f>
        <v>3563.814040444101</v>
      </c>
      <c r="CI235" s="15">
        <f ca="1">(BB235*DCF!J$10-DCF!J$5*MAX(BB235*DCF!J$10,0)-MAX(BB235-BA235,0)/Inputs!$B$10)*DCF!J$6</f>
        <v>4016.2229458113738</v>
      </c>
      <c r="CJ235" s="15">
        <f ca="1">(BC235*DCF!K$10-DCF!K$5*MAX(BC235*DCF!K$10,0)-MAX(BC235-BB235,0)/Inputs!$B$10)*DCF!K$6</f>
        <v>4487.7253707037189</v>
      </c>
      <c r="CK235" s="15">
        <f ca="1">(BD235*DCF!L$10-DCF!L$5*MAX(BD235*DCF!L$10,0)-MAX(BD235-BC235,0)/Inputs!$B$10)*DCF!L$6</f>
        <v>5471.3735251974858</v>
      </c>
      <c r="CL235" s="15">
        <f ca="1">(BE235*DCF!M$10-DCF!M$5*MAX(BE235*DCF!M$10,0)-MAX(BE235-BD235,0)/Inputs!$B$10)*DCF!M$6</f>
        <v>5874.9603291385665</v>
      </c>
      <c r="CM235" s="15">
        <f ca="1">(BF235*DCF!C$28-DCF!C$5*MAX(BF235*DCF!C$28,0)-MAX(BF235-Inputs!$B$13,0)/Inputs!$B$17)*DCF!C$6</f>
        <v>4189.6747704708441</v>
      </c>
      <c r="CN235" s="15">
        <f ca="1">(BG235*DCF!D$28-DCF!D$5*MAX(BG235*DCF!D$28,0)-MAX(BG235-BF235,0)/Inputs!$B$17)*DCF!D$6</f>
        <v>6624.7793875154612</v>
      </c>
      <c r="CO235" s="15">
        <f ca="1">(BH235*DCF!E$28-DCF!E$5*MAX(BH235*DCF!E$28,0)-MAX(BH235-BG235,0)/Inputs!$B$17)*DCF!E$6</f>
        <v>8140.6712768172583</v>
      </c>
      <c r="CP235" s="15">
        <f ca="1">(BI235*DCF!F$28-DCF!F$5*MAX(BI235*DCF!F$28,0)-MAX(BI235-BH235,0)/Inputs!$B$17)*DCF!F$6</f>
        <v>10209.318232532207</v>
      </c>
      <c r="CQ235" s="15">
        <f ca="1">(BJ235*DCF!G$28-DCF!G$5*MAX(BJ235*DCF!G$28,0)-MAX(BJ235-BI235,0)/Inputs!$B$17)*DCF!G$6</f>
        <v>12529.655000330136</v>
      </c>
      <c r="CR235" s="15">
        <f ca="1">(BK235*DCF!H$28-DCF!H$5*MAX(BK235*DCF!H$28,0)-MAX(BK235-BJ235,0)/Inputs!$B$17)*DCF!H$6</f>
        <v>14992.278144510647</v>
      </c>
      <c r="CS235" s="15">
        <f ca="1">(BL235*DCF!I$28-DCF!I$5*MAX(BL235*DCF!I$28,0)-MAX(BL235-BK235,0)/Inputs!$B$17)*DCF!I$6</f>
        <v>18020.176910004837</v>
      </c>
      <c r="CT235" s="15">
        <f ca="1">(BM235*DCF!J$28-DCF!J$5*MAX(BM235*DCF!J$28,0)-MAX(BM235-BL235,0)/Inputs!$B$17)*DCF!J$6</f>
        <v>20583.297892367969</v>
      </c>
      <c r="CU235" s="15">
        <f ca="1">(BN235*DCF!K$28-DCF!K$5*MAX(BN235*DCF!K$28,0)-MAX(BN235-BM235,0)/Inputs!$B$17)*DCF!K$6</f>
        <v>23866.591235972788</v>
      </c>
      <c r="CV235" s="15">
        <f ca="1">(BO235*DCF!L$28-DCF!L$5*MAX(BO235*DCF!L$28,0)-MAX(BO235-BN235,0)/Inputs!$B$17)*DCF!L$6</f>
        <v>28529.065385767848</v>
      </c>
      <c r="CW235" s="15">
        <f ca="1">(BP235*DCF!M$28-DCF!M$5*MAX(BP235*DCF!M$28,0)-MAX(BP235-BO235,0)/Inputs!$B$17)*DCF!M$6</f>
        <v>36311.832063564274</v>
      </c>
      <c r="CX235" s="15">
        <f ca="1">(BQ235*DCF!C$46-DCF!C$5*MAX(BQ235*DCF!C$46,0)-MAX(BQ235-Inputs!$B$20,0)/Inputs!$B$24)*DCF!C$6</f>
        <v>-754.63138779046403</v>
      </c>
      <c r="CY235" s="15">
        <f ca="1">(BR235*DCF!D$46-DCF!D$5*MAX(BR235*DCF!D$46,0)-MAX(BR235-BQ235,0)/Inputs!$B$24)*DCF!D$6</f>
        <v>-1546.3200010217329</v>
      </c>
      <c r="CZ235" s="15">
        <f ca="1">(BS235*DCF!E$46-DCF!E$5*MAX(BS235*DCF!E$46,0)-MAX(BS235-BR235,0)/Inputs!$B$24)*DCF!E$6</f>
        <v>-571.48341046308735</v>
      </c>
      <c r="DA235" s="15">
        <f ca="1">(BT235*DCF!F$46-DCF!F$5*MAX(BT235*DCF!F$46,0)-MAX(BT235-BS235,0)/Inputs!$B$24)*DCF!F$6</f>
        <v>-2012.7206290607699</v>
      </c>
      <c r="DB235" s="15">
        <f ca="1">(BU235*DCF!G$46-DCF!G$5*MAX(BU235*DCF!G$46,0)-MAX(BU235-BT235,0)/Inputs!$B$24)*DCF!G$6</f>
        <v>-278.5379857450726</v>
      </c>
      <c r="DC235" s="15">
        <f ca="1">(BV235*DCF!H$46-DCF!H$5*MAX(BV235*DCF!H$46,0)-MAX(BV235-BU235,0)/Inputs!$B$24)*DCF!H$6</f>
        <v>-1113.7232709406478</v>
      </c>
      <c r="DD235" s="15">
        <f ca="1">(BW235*DCF!I$46-DCF!I$5*MAX(BW235*DCF!I$46,0)-MAX(BW235-BV235,0)/Inputs!$B$24)*DCF!I$6</f>
        <v>-1072.6460769099572</v>
      </c>
      <c r="DE235" s="15">
        <f ca="1">(BX235*DCF!J$46-DCF!J$5*MAX(BX235*DCF!J$46,0)-MAX(BX235-BW235,0)/Inputs!$B$24)*DCF!J$6</f>
        <v>-1245.9999861754577</v>
      </c>
      <c r="DF235" s="15">
        <f ca="1">(BY235*DCF!K$46-DCF!K$5*MAX(BY235*DCF!K$46,0)-MAX(BY235-BX235,0)/Inputs!$B$24)*DCF!K$6</f>
        <v>-248.71461148166784</v>
      </c>
      <c r="DG235" s="15">
        <f ca="1">(BZ235*DCF!L$46-DCF!L$5*MAX(BZ235*DCF!L$46,0)-MAX(BZ235-BY235,0)/Inputs!$B$24)*DCF!L$6</f>
        <v>2271.9588173252691</v>
      </c>
      <c r="DH235" s="15">
        <f ca="1">(CA235*DCF!M$46-DCF!M$5*MAX(CA235*DCF!M$46,0)-MAX(CA235-BZ235,0)/Inputs!$B$24)*DCF!M$6</f>
        <v>457.71840085168498</v>
      </c>
      <c r="DI235" s="15">
        <f ca="1">SUM(CB235:CL235)+BE235*DCF!M$10*(1+Inputs!$B$30)*(1-Inputs!$B$33)*(1-Inputs!$B$30/Inputs!$B$31)/(Inputs!$B$29-Inputs!$B$30)*DCF!M$6</f>
        <v>172011.13772348966</v>
      </c>
      <c r="DJ235" s="15">
        <f ca="1">SUM(CM235:CW235)+BP235*DCF!M$28*(1+Inputs!$B$30)*(1-Inputs!$B$33)*(1-Inputs!$B$30/Inputs!$B$31)/(Inputs!$B$29-Inputs!$B$30)*DCF!M$6</f>
        <v>1054115.2421329787</v>
      </c>
      <c r="DK235" s="15">
        <f ca="1">SUM(CX235:DH235)+CA235*DCF!M$46*(1+Inputs!$B$30)*(1-Inputs!$B$33)*(1-Inputs!$B$30/Inputs!$B$31)/(Inputs!$B$29-Inputs!$B$30)*DCF!M$6</f>
        <v>69775.230679676592</v>
      </c>
      <c r="DM235" s="15">
        <f ca="1">DI235+DJ235+DK235+Inputs!$B$34+Inputs!$B$36-Inputs!$B$35</f>
        <v>1372752.610536145</v>
      </c>
    </row>
    <row r="236" spans="1:117" x14ac:dyDescent="0.75">
      <c r="A236" s="11">
        <v>223</v>
      </c>
      <c r="C236" s="23">
        <f t="shared" ca="1" si="142"/>
        <v>-1.3881081428605384</v>
      </c>
      <c r="D236" s="23">
        <f t="shared" ca="1" si="142"/>
        <v>1.7648509493725781</v>
      </c>
      <c r="E236" s="23">
        <f t="shared" ca="1" si="142"/>
        <v>-1.2801326347499895</v>
      </c>
      <c r="F236" s="23">
        <f t="shared" ca="1" si="142"/>
        <v>-1.7132652821764423</v>
      </c>
      <c r="G236" s="23">
        <f t="shared" ca="1" si="142"/>
        <v>-0.28948648454593595</v>
      </c>
      <c r="H236" s="23">
        <f t="shared" ca="1" si="142"/>
        <v>2.2104356368880271</v>
      </c>
      <c r="I236" s="23">
        <f t="shared" ca="1" si="142"/>
        <v>-0.62029868988012105</v>
      </c>
      <c r="J236" s="23">
        <f t="shared" ca="1" si="142"/>
        <v>0.68675452433359985</v>
      </c>
      <c r="K236" s="23">
        <f t="shared" ca="1" si="142"/>
        <v>-9.798337747148185E-2</v>
      </c>
      <c r="L236" s="23">
        <f t="shared" ca="1" si="142"/>
        <v>0.42282678145945235</v>
      </c>
      <c r="M236" s="23">
        <f t="shared" ca="1" si="142"/>
        <v>-0.642891125039869</v>
      </c>
      <c r="N236" s="23">
        <f ca="1">SQRT(Inputs!$B$38)*C236+SQRT(1-Inputs!$B$38)*_xlfn.NORM.S.INV(RAND())</f>
        <v>-0.77596384101798577</v>
      </c>
      <c r="O236" s="23">
        <f ca="1">SQRT(Inputs!$B$38)*D236+SQRT(1-Inputs!$B$38)*_xlfn.NORM.S.INV(RAND())</f>
        <v>1.5863173660615617</v>
      </c>
      <c r="P236" s="23">
        <f ca="1">SQRT(Inputs!$B$38)*E236+SQRT(1-Inputs!$B$38)*_xlfn.NORM.S.INV(RAND())</f>
        <v>-0.87119843734189106</v>
      </c>
      <c r="Q236" s="23">
        <f ca="1">SQRT(Inputs!$B$38)*F236+SQRT(1-Inputs!$B$38)*_xlfn.NORM.S.INV(RAND())</f>
        <v>-1.0135282776945118</v>
      </c>
      <c r="R236" s="23">
        <f ca="1">SQRT(Inputs!$B$38)*G236+SQRT(1-Inputs!$B$38)*_xlfn.NORM.S.INV(RAND())</f>
        <v>0.84457797370285137</v>
      </c>
      <c r="S236" s="23">
        <f ca="1">SQRT(Inputs!$B$38)*H236+SQRT(1-Inputs!$B$38)*_xlfn.NORM.S.INV(RAND())</f>
        <v>1.9190412242105273</v>
      </c>
      <c r="T236" s="23">
        <f ca="1">SQRT(Inputs!$B$38)*I236+SQRT(1-Inputs!$B$38)*_xlfn.NORM.S.INV(RAND())</f>
        <v>-1.147122503462918</v>
      </c>
      <c r="U236" s="23">
        <f ca="1">SQRT(Inputs!$B$38)*J236+SQRT(1-Inputs!$B$38)*_xlfn.NORM.S.INV(RAND())</f>
        <v>-1.1780740543502715</v>
      </c>
      <c r="V236" s="23">
        <f ca="1">SQRT(Inputs!$B$38)*K236+SQRT(1-Inputs!$B$38)*_xlfn.NORM.S.INV(RAND())</f>
        <v>0.98813890235200219</v>
      </c>
      <c r="W236" s="23">
        <f ca="1">SQRT(Inputs!$B$38)*L236+SQRT(1-Inputs!$B$38)*_xlfn.NORM.S.INV(RAND())</f>
        <v>0.21489826396620629</v>
      </c>
      <c r="X236" s="23">
        <f ca="1">SQRT(Inputs!$B$38)*M236+SQRT(1-Inputs!$B$38)*_xlfn.NORM.S.INV(RAND())</f>
        <v>-9.8426225276798673E-3</v>
      </c>
      <c r="Y236" s="23">
        <f ca="1">SQRT(Inputs!$B$38)*C236+SQRT(1-Inputs!$B$38)*_xlfn.NORM.S.INV(RAND())</f>
        <v>0.15192389579585952</v>
      </c>
      <c r="Z236" s="23">
        <f ca="1">SQRT(Inputs!$B$38)*D236+SQRT(1-Inputs!$B$38)*_xlfn.NORM.S.INV(RAND())</f>
        <v>3.4433932901093534E-2</v>
      </c>
      <c r="AA236" s="23">
        <f ca="1">SQRT(Inputs!$B$38)*E236+SQRT(1-Inputs!$B$38)*_xlfn.NORM.S.INV(RAND())</f>
        <v>-0.8649980049986814</v>
      </c>
      <c r="AB236" s="23">
        <f ca="1">SQRT(Inputs!$B$38)*F236+SQRT(1-Inputs!$B$38)*_xlfn.NORM.S.INV(RAND())</f>
        <v>-0.62680386065790672</v>
      </c>
      <c r="AC236" s="23">
        <f ca="1">SQRT(Inputs!$B$38)*G236+SQRT(1-Inputs!$B$38)*_xlfn.NORM.S.INV(RAND())</f>
        <v>0.71981727387488825</v>
      </c>
      <c r="AD236" s="23">
        <f ca="1">SQRT(Inputs!$B$38)*H236+SQRT(1-Inputs!$B$38)*_xlfn.NORM.S.INV(RAND())</f>
        <v>2.8261409707578373</v>
      </c>
      <c r="AE236" s="23">
        <f ca="1">SQRT(Inputs!$B$38)*I236+SQRT(1-Inputs!$B$38)*_xlfn.NORM.S.INV(RAND())</f>
        <v>0.17878393097804784</v>
      </c>
      <c r="AF236" s="23">
        <f ca="1">SQRT(Inputs!$B$38)*J236+SQRT(1-Inputs!$B$38)*_xlfn.NORM.S.INV(RAND())</f>
        <v>0.8285222708881621</v>
      </c>
      <c r="AG236" s="23">
        <f ca="1">SQRT(Inputs!$B$38)*K236+SQRT(1-Inputs!$B$38)*_xlfn.NORM.S.INV(RAND())</f>
        <v>0.3709524660607959</v>
      </c>
      <c r="AH236" s="23">
        <f ca="1">SQRT(Inputs!$B$38)*L236+SQRT(1-Inputs!$B$38)*_xlfn.NORM.S.INV(RAND())</f>
        <v>-0.52747124374752086</v>
      </c>
      <c r="AI236" s="23">
        <f ca="1">SQRT(Inputs!$B$38)*M236+SQRT(1-Inputs!$B$38)*_xlfn.NORM.S.INV(RAND())</f>
        <v>-0.29900706144806538</v>
      </c>
      <c r="AJ236" s="23">
        <f ca="1">SQRT(Inputs!$B$38)*C236+SQRT(1-Inputs!$B$38)*_xlfn.NORM.S.INV(RAND())</f>
        <v>-0.17729303162407084</v>
      </c>
      <c r="AK236" s="23">
        <f ca="1">SQRT(Inputs!$B$38)*D236+SQRT(1-Inputs!$B$38)*_xlfn.NORM.S.INV(RAND())</f>
        <v>0.33076180779841069</v>
      </c>
      <c r="AL236" s="23">
        <f ca="1">SQRT(Inputs!$B$38)*E236+SQRT(1-Inputs!$B$38)*_xlfn.NORM.S.INV(RAND())</f>
        <v>-0.43453263343477511</v>
      </c>
      <c r="AM236" s="23">
        <f ca="1">SQRT(Inputs!$B$38)*F236+SQRT(1-Inputs!$B$38)*_xlfn.NORM.S.INV(RAND())</f>
        <v>-1.6953898490692065</v>
      </c>
      <c r="AN236" s="23">
        <f ca="1">SQRT(Inputs!$B$38)*G236+SQRT(1-Inputs!$B$38)*_xlfn.NORM.S.INV(RAND())</f>
        <v>0.89311820772968398</v>
      </c>
      <c r="AO236" s="23">
        <f ca="1">SQRT(Inputs!$B$38)*H236+SQRT(1-Inputs!$B$38)*_xlfn.NORM.S.INV(RAND())</f>
        <v>3.5633400764963845</v>
      </c>
      <c r="AP236" s="23">
        <f ca="1">SQRT(Inputs!$B$38)*I236+SQRT(1-Inputs!$B$38)*_xlfn.NORM.S.INV(RAND())</f>
        <v>-1.5724960859204464</v>
      </c>
      <c r="AQ236" s="23">
        <f ca="1">SQRT(Inputs!$B$38)*J236+SQRT(1-Inputs!$B$38)*_xlfn.NORM.S.INV(RAND())</f>
        <v>-0.34621010439358729</v>
      </c>
      <c r="AR236" s="23">
        <f ca="1">SQRT(Inputs!$B$38)*K236+SQRT(1-Inputs!$B$38)*_xlfn.NORM.S.INV(RAND())</f>
        <v>0.78671485781566586</v>
      </c>
      <c r="AS236" s="23">
        <f ca="1">SQRT(Inputs!$B$38)*L236+SQRT(1-Inputs!$B$38)*_xlfn.NORM.S.INV(RAND())</f>
        <v>1.1144963213984667</v>
      </c>
      <c r="AT236" s="23">
        <f ca="1">SQRT(Inputs!$B$38)*M236+SQRT(1-Inputs!$B$38)*_xlfn.NORM.S.INV(RAND())</f>
        <v>-0.81918656915566701</v>
      </c>
      <c r="AU236" s="15">
        <f ca="1">Inputs!$B$6*EXP($B$8-0.5*C$5^2+C$5*N236)</f>
        <v>4376.5007253714921</v>
      </c>
      <c r="AV236" s="15">
        <f t="shared" ca="1" si="110"/>
        <v>6726.6132693964519</v>
      </c>
      <c r="AW236" s="15">
        <f t="shared" ca="1" si="111"/>
        <v>7292.5928288107971</v>
      </c>
      <c r="AX236" s="15">
        <f t="shared" ca="1" si="112"/>
        <v>7844.589837111017</v>
      </c>
      <c r="AY236" s="15">
        <f t="shared" ca="1" si="113"/>
        <v>10580.714971382322</v>
      </c>
      <c r="AZ236" s="15">
        <f t="shared" ca="1" si="114"/>
        <v>15985.557434262453</v>
      </c>
      <c r="BA236" s="15">
        <f t="shared" ca="1" si="115"/>
        <v>17349.148412570739</v>
      </c>
      <c r="BB236" s="15">
        <f t="shared" ca="1" si="116"/>
        <v>18875.894730300792</v>
      </c>
      <c r="BC236" s="15">
        <f t="shared" ca="1" si="117"/>
        <v>25431.885278163514</v>
      </c>
      <c r="BD236" s="15">
        <f t="shared" ca="1" si="118"/>
        <v>31789.044954220764</v>
      </c>
      <c r="BE236" s="15">
        <f t="shared" ca="1" si="119"/>
        <v>38918.493075988568</v>
      </c>
      <c r="BF236" s="15">
        <f ca="1">Inputs!$B$13*EXP($B$9-0.5*C$6^2+C$6*Y236)</f>
        <v>14253.927939896104</v>
      </c>
      <c r="BG236" s="15">
        <f t="shared" ca="1" si="120"/>
        <v>17480.035134603997</v>
      </c>
      <c r="BH236" s="15">
        <f t="shared" ca="1" si="121"/>
        <v>18502.972540419305</v>
      </c>
      <c r="BI236" s="15">
        <f t="shared" ca="1" si="122"/>
        <v>20567.273442113856</v>
      </c>
      <c r="BJ236" s="15">
        <f t="shared" ca="1" si="123"/>
        <v>27970.861108987046</v>
      </c>
      <c r="BK236" s="15">
        <f t="shared" ca="1" si="124"/>
        <v>50438.190639018387</v>
      </c>
      <c r="BL236" s="15">
        <f t="shared" ca="1" si="125"/>
        <v>63409.469827638393</v>
      </c>
      <c r="BM236" s="15">
        <f t="shared" ca="1" si="126"/>
        <v>86393.717649108788</v>
      </c>
      <c r="BN236" s="15">
        <f t="shared" ca="1" si="127"/>
        <v>111083.33942921519</v>
      </c>
      <c r="BO236" s="15">
        <f t="shared" ca="1" si="128"/>
        <v>128548.22428482353</v>
      </c>
      <c r="BP236" s="15">
        <f t="shared" ca="1" si="129"/>
        <v>152948.66463244255</v>
      </c>
      <c r="BQ236" s="15">
        <f ca="1">Inputs!$B$20*EXP($B$10-0.5*C$7^2+C$7*AJ236)</f>
        <v>4028.0832304994865</v>
      </c>
      <c r="BR236" s="15">
        <f t="shared" ca="1" si="130"/>
        <v>6070.9523958781319</v>
      </c>
      <c r="BS236" s="15">
        <f t="shared" ca="1" si="131"/>
        <v>7338.127883919904</v>
      </c>
      <c r="BT236" s="15">
        <f t="shared" ca="1" si="132"/>
        <v>6485.2429661041378</v>
      </c>
      <c r="BU236" s="15">
        <f t="shared" ca="1" si="133"/>
        <v>11155.942489316578</v>
      </c>
      <c r="BV236" s="15">
        <f t="shared" ca="1" si="134"/>
        <v>34640.309174647977</v>
      </c>
      <c r="BW236" s="15">
        <f t="shared" ca="1" si="135"/>
        <v>34653.986023159501</v>
      </c>
      <c r="BX236" s="15">
        <f t="shared" ca="1" si="136"/>
        <v>45219.196524532148</v>
      </c>
      <c r="BY236" s="15">
        <f t="shared" ca="1" si="137"/>
        <v>73651.696392552753</v>
      </c>
      <c r="BZ236" s="15">
        <f t="shared" ca="1" si="138"/>
        <v>126841.96054644894</v>
      </c>
      <c r="CA236" s="15">
        <f t="shared" ca="1" si="139"/>
        <v>154037.03666325114</v>
      </c>
      <c r="CB236" s="15">
        <f ca="1">(AU236*DCF!C$10-DCF!C$5*MAX(AU236*DCF!C$10,0)-MAX(AU236-Inputs!$B$6,0)/Inputs!$B$10)*DCF!C$6</f>
        <v>1047.250724887331</v>
      </c>
      <c r="CC236" s="15">
        <f ca="1">(AV236*DCF!D$10-DCF!D$5*MAX(AV236*DCF!D$10,0)-MAX(AV236-AU236,0)/Inputs!$B$10)*DCF!D$6</f>
        <v>1066.5529760605361</v>
      </c>
      <c r="CD236" s="15">
        <f ca="1">(AW236*DCF!E$10-DCF!E$5*MAX(AW236*DCF!E$10,0)-MAX(AW236-AV236,0)/Inputs!$B$10)*DCF!E$6</f>
        <v>1556.2615609218876</v>
      </c>
      <c r="CE236" s="15">
        <f ca="1">(AX236*DCF!F$10-DCF!F$5*MAX(AX236*DCF!F$10,0)-MAX(AX236-AW236,0)/Inputs!$B$10)*DCF!F$6</f>
        <v>1597.6045678336773</v>
      </c>
      <c r="CF236" s="15">
        <f ca="1">(AY236*DCF!G$10-DCF!G$5*MAX(AY236*DCF!G$10,0)-MAX(AY236-AX236,0)/Inputs!$B$10)*DCF!G$6</f>
        <v>1654.1183747204577</v>
      </c>
      <c r="CG236" s="15">
        <f ca="1">(AZ236*DCF!H$10-DCF!H$5*MAX(AZ236*DCF!H$10,0)-MAX(AZ236-AY236,0)/Inputs!$B$10)*DCF!H$6</f>
        <v>2143.8807681161152</v>
      </c>
      <c r="CH236" s="15">
        <f ca="1">(BA236*DCF!I$10-DCF!I$5*MAX(BA236*DCF!I$10,0)-MAX(BA236-AZ236,0)/Inputs!$B$10)*DCF!I$6</f>
        <v>2945.3798197594315</v>
      </c>
      <c r="CI236" s="15">
        <f ca="1">(BB236*DCF!J$10-DCF!J$5*MAX(BB236*DCF!J$10,0)-MAX(BB236-BA236,0)/Inputs!$B$10)*DCF!J$6</f>
        <v>3007.7940882257381</v>
      </c>
      <c r="CJ236" s="15">
        <f ca="1">(BC236*DCF!K$10-DCF!K$5*MAX(BC236*DCF!K$10,0)-MAX(BC236-BB236,0)/Inputs!$B$10)*DCF!K$6</f>
        <v>3176.3862151687663</v>
      </c>
      <c r="CK236" s="15">
        <f ca="1">(BD236*DCF!L$10-DCF!L$5*MAX(BD236*DCF!L$10,0)-MAX(BD236-BC236,0)/Inputs!$B$10)*DCF!L$6</f>
        <v>3972.3088010336592</v>
      </c>
      <c r="CL236" s="15">
        <f ca="1">(BE236*DCF!M$10-DCF!M$5*MAX(BE236*DCF!M$10,0)-MAX(BE236-BD236,0)/Inputs!$B$10)*DCF!M$6</f>
        <v>4640.2139909863972</v>
      </c>
      <c r="CM236" s="15">
        <f ca="1">(BF236*DCF!C$28-DCF!C$5*MAX(BF236*DCF!C$28,0)-MAX(BF236-Inputs!$B$13,0)/Inputs!$B$17)*DCF!C$6</f>
        <v>3688.0972589123703</v>
      </c>
      <c r="CN236" s="15">
        <f ca="1">(BG236*DCF!D$28-DCF!D$5*MAX(BG236*DCF!D$28,0)-MAX(BG236-BF236,0)/Inputs!$B$17)*DCF!D$6</f>
        <v>4459.996922926206</v>
      </c>
      <c r="CO236" s="15">
        <f ca="1">(BH236*DCF!E$28-DCF!E$5*MAX(BH236*DCF!E$28,0)-MAX(BH236-BG236,0)/Inputs!$B$17)*DCF!E$6</f>
        <v>5038.7644134052844</v>
      </c>
      <c r="CP236" s="15">
        <f ca="1">(BI236*DCF!F$28-DCF!F$5*MAX(BI236*DCF!F$28,0)-MAX(BI236-BH236,0)/Inputs!$B$17)*DCF!F$6</f>
        <v>5207.6343718943508</v>
      </c>
      <c r="CQ236" s="15">
        <f ca="1">(BJ236*DCF!G$28-DCF!G$5*MAX(BJ236*DCF!G$28,0)-MAX(BJ236-BI236,0)/Inputs!$B$17)*DCF!G$6</f>
        <v>6012.0418219860712</v>
      </c>
      <c r="CR236" s="15">
        <f ca="1">(BK236*DCF!H$28-DCF!H$5*MAX(BK236*DCF!H$28,0)-MAX(BK236-BJ236,0)/Inputs!$B$17)*DCF!H$6</f>
        <v>8983.1285199541344</v>
      </c>
      <c r="CS236" s="15">
        <f ca="1">(BL236*DCF!I$28-DCF!I$5*MAX(BL236*DCF!I$28,0)-MAX(BL236-BK236,0)/Inputs!$B$17)*DCF!I$6</f>
        <v>13049.15318371192</v>
      </c>
      <c r="CT236" s="15">
        <f ca="1">(BM236*DCF!J$28-DCF!J$5*MAX(BM236*DCF!J$28,0)-MAX(BM236-BL236,0)/Inputs!$B$17)*DCF!J$6</f>
        <v>16225.44762662056</v>
      </c>
      <c r="CU236" s="15">
        <f ca="1">(BN236*DCF!K$28-DCF!K$5*MAX(BN236*DCF!K$28,0)-MAX(BN236-BM236,0)/Inputs!$B$17)*DCF!K$6</f>
        <v>20434.788949175945</v>
      </c>
      <c r="CV236" s="15">
        <f ca="1">(BO236*DCF!L$28-DCF!L$5*MAX(BO236*DCF!L$28,0)-MAX(BO236-BN236,0)/Inputs!$B$17)*DCF!L$6</f>
        <v>23671.888111940309</v>
      </c>
      <c r="CW236" s="15">
        <f ca="1">(BP236*DCF!M$28-DCF!M$5*MAX(BP236*DCF!M$28,0)-MAX(BP236-BO236,0)/Inputs!$B$17)*DCF!M$6</f>
        <v>26226.848114911609</v>
      </c>
      <c r="CX236" s="15">
        <f ca="1">(BQ236*DCF!C$46-DCF!C$5*MAX(BQ236*DCF!C$46,0)-MAX(BQ236-Inputs!$B$20,0)/Inputs!$B$24)*DCF!C$6</f>
        <v>-1312.2978502305909</v>
      </c>
      <c r="CY236" s="15">
        <f ca="1">(BR236*DCF!D$46-DCF!D$5*MAX(BR236*DCF!D$46,0)-MAX(BR236-BQ236,0)/Inputs!$B$24)*DCF!D$6</f>
        <v>-1907.845313049789</v>
      </c>
      <c r="CZ236" s="15">
        <f ca="1">(BS236*DCF!E$46-DCF!E$5*MAX(BS236*DCF!E$46,0)-MAX(BS236-BR236,0)/Inputs!$B$24)*DCF!E$6</f>
        <v>-1367.2320915094026</v>
      </c>
      <c r="DA236" s="15">
        <f ca="1">(BT236*DCF!F$46-DCF!F$5*MAX(BT236*DCF!F$46,0)-MAX(BT236-BS236,0)/Inputs!$B$24)*DCF!F$6</f>
        <v>-472.29639562554831</v>
      </c>
      <c r="DB236" s="15">
        <f ca="1">(BU236*DCF!G$46-DCF!G$5*MAX(BU236*DCF!G$46,0)-MAX(BU236-BT236,0)/Inputs!$B$24)*DCF!G$6</f>
        <v>-1946.3949017435241</v>
      </c>
      <c r="DC236" s="15">
        <f ca="1">(BV236*DCF!H$46-DCF!H$5*MAX(BV236*DCF!H$46,0)-MAX(BV236-BU236,0)/Inputs!$B$24)*DCF!H$6</f>
        <v>-7297.623056364725</v>
      </c>
      <c r="DD236" s="15">
        <f ca="1">(BW236*DCF!I$46-DCF!I$5*MAX(BW236*DCF!I$46,0)-MAX(BW236-BV236,0)/Inputs!$B$24)*DCF!I$6</f>
        <v>796.42114401241383</v>
      </c>
      <c r="DE236" s="15">
        <f ca="1">(BX236*DCF!J$46-DCF!J$5*MAX(BX236*DCF!J$46,0)-MAX(BX236-BW236,0)/Inputs!$B$24)*DCF!J$6</f>
        <v>-904.90100243741756</v>
      </c>
      <c r="DF236" s="15">
        <f ca="1">(BY236*DCF!K$46-DCF!K$5*MAX(BY236*DCF!K$46,0)-MAX(BY236-BX236,0)/Inputs!$B$24)*DCF!K$6</f>
        <v>-2757.9746118592848</v>
      </c>
      <c r="DG236" s="15">
        <f ca="1">(BZ236*DCF!L$46-DCF!L$5*MAX(BZ236*DCF!L$46,0)-MAX(BZ236-BY236,0)/Inputs!$B$24)*DCF!L$6</f>
        <v>-3269.135149223554</v>
      </c>
      <c r="DH236" s="15">
        <f ca="1">(CA236*DCF!M$46-DCF!M$5*MAX(CA236*DCF!M$46,0)-MAX(CA236-BZ236,0)/Inputs!$B$24)*DCF!M$6</f>
        <v>6390.5997641609438</v>
      </c>
      <c r="DI236" s="15">
        <f ca="1">SUM(CB236:CL236)+BE236*DCF!M$10*(1+Inputs!$B$30)*(1-Inputs!$B$33)*(1-Inputs!$B$30/Inputs!$B$31)/(Inputs!$B$29-Inputs!$B$30)*DCF!M$6</f>
        <v>135118.43276198267</v>
      </c>
      <c r="DJ236" s="15">
        <f ca="1">SUM(CM236:CW236)+BP236*DCF!M$28*(1+Inputs!$B$30)*(1-Inputs!$B$33)*(1-Inputs!$B$30/Inputs!$B$31)/(Inputs!$B$29-Inputs!$B$30)*DCF!M$6</f>
        <v>700541.99757383147</v>
      </c>
      <c r="DK236" s="15">
        <f ca="1">SUM(CX236:DH236)+CA236*DCF!M$46*(1+Inputs!$B$30)*(1-Inputs!$B$33)*(1-Inputs!$B$30/Inputs!$B$31)/(Inputs!$B$29-Inputs!$B$30)*DCF!M$6</f>
        <v>224110.826070999</v>
      </c>
      <c r="DM236" s="15">
        <f ca="1">DI236+DJ236+DK236+Inputs!$B$34+Inputs!$B$36-Inputs!$B$35</f>
        <v>1136622.2564068132</v>
      </c>
    </row>
    <row r="237" spans="1:117" x14ac:dyDescent="0.75">
      <c r="A237" s="11">
        <v>224</v>
      </c>
      <c r="C237" s="23">
        <f t="shared" ca="1" si="142"/>
        <v>-0.61348885731007019</v>
      </c>
      <c r="D237" s="23">
        <f t="shared" ca="1" si="142"/>
        <v>0.55395381783372932</v>
      </c>
      <c r="E237" s="23">
        <f t="shared" ca="1" si="142"/>
        <v>0.62922770248350424</v>
      </c>
      <c r="F237" s="23">
        <f t="shared" ca="1" si="142"/>
        <v>0.30824043950578933</v>
      </c>
      <c r="G237" s="23">
        <f t="shared" ca="1" si="142"/>
        <v>-0.85302187118807649</v>
      </c>
      <c r="H237" s="23">
        <f t="shared" ca="1" si="142"/>
        <v>0.93134624505947283</v>
      </c>
      <c r="I237" s="23">
        <f t="shared" ca="1" si="142"/>
        <v>1.7153158145685377</v>
      </c>
      <c r="J237" s="23">
        <f t="shared" ca="1" si="142"/>
        <v>1.1481780518535853</v>
      </c>
      <c r="K237" s="23">
        <f t="shared" ca="1" si="142"/>
        <v>0.12644923146200732</v>
      </c>
      <c r="L237" s="23">
        <f t="shared" ca="1" si="142"/>
        <v>0.37822244147947981</v>
      </c>
      <c r="M237" s="23">
        <f t="shared" ca="1" si="142"/>
        <v>0.24722276947289598</v>
      </c>
      <c r="N237" s="23">
        <f ca="1">SQRT(Inputs!$B$38)*C237+SQRT(1-Inputs!$B$38)*_xlfn.NORM.S.INV(RAND())</f>
        <v>0.54536255711561443</v>
      </c>
      <c r="O237" s="23">
        <f ca="1">SQRT(Inputs!$B$38)*D237+SQRT(1-Inputs!$B$38)*_xlfn.NORM.S.INV(RAND())</f>
        <v>-7.53375456976485E-3</v>
      </c>
      <c r="P237" s="23">
        <f ca="1">SQRT(Inputs!$B$38)*E237+SQRT(1-Inputs!$B$38)*_xlfn.NORM.S.INV(RAND())</f>
        <v>7.9227318553927339E-2</v>
      </c>
      <c r="Q237" s="23">
        <f ca="1">SQRT(Inputs!$B$38)*F237+SQRT(1-Inputs!$B$38)*_xlfn.NORM.S.INV(RAND())</f>
        <v>-0.25720764281361558</v>
      </c>
      <c r="R237" s="23">
        <f ca="1">SQRT(Inputs!$B$38)*G237+SQRT(1-Inputs!$B$38)*_xlfn.NORM.S.INV(RAND())</f>
        <v>1.8206590883922016</v>
      </c>
      <c r="S237" s="23">
        <f ca="1">SQRT(Inputs!$B$38)*H237+SQRT(1-Inputs!$B$38)*_xlfn.NORM.S.INV(RAND())</f>
        <v>0.22982747202986153</v>
      </c>
      <c r="T237" s="23">
        <f ca="1">SQRT(Inputs!$B$38)*I237+SQRT(1-Inputs!$B$38)*_xlfn.NORM.S.INV(RAND())</f>
        <v>0.42100333270124612</v>
      </c>
      <c r="U237" s="23">
        <f ca="1">SQRT(Inputs!$B$38)*J237+SQRT(1-Inputs!$B$38)*_xlfn.NORM.S.INV(RAND())</f>
        <v>0.3877480349958693</v>
      </c>
      <c r="V237" s="23">
        <f ca="1">SQRT(Inputs!$B$38)*K237+SQRT(1-Inputs!$B$38)*_xlfn.NORM.S.INV(RAND())</f>
        <v>-0.6113691808238938</v>
      </c>
      <c r="W237" s="23">
        <f ca="1">SQRT(Inputs!$B$38)*L237+SQRT(1-Inputs!$B$38)*_xlfn.NORM.S.INV(RAND())</f>
        <v>0.71281193961860778</v>
      </c>
      <c r="X237" s="23">
        <f ca="1">SQRT(Inputs!$B$38)*M237+SQRT(1-Inputs!$B$38)*_xlfn.NORM.S.INV(RAND())</f>
        <v>-1.234486058851674</v>
      </c>
      <c r="Y237" s="23">
        <f ca="1">SQRT(Inputs!$B$38)*C237+SQRT(1-Inputs!$B$38)*_xlfn.NORM.S.INV(RAND())</f>
        <v>-0.19126546377132564</v>
      </c>
      <c r="Z237" s="23">
        <f ca="1">SQRT(Inputs!$B$38)*D237+SQRT(1-Inputs!$B$38)*_xlfn.NORM.S.INV(RAND())</f>
        <v>0.31261963911426122</v>
      </c>
      <c r="AA237" s="23">
        <f ca="1">SQRT(Inputs!$B$38)*E237+SQRT(1-Inputs!$B$38)*_xlfn.NORM.S.INV(RAND())</f>
        <v>1.4791871795666334</v>
      </c>
      <c r="AB237" s="23">
        <f ca="1">SQRT(Inputs!$B$38)*F237+SQRT(1-Inputs!$B$38)*_xlfn.NORM.S.INV(RAND())</f>
        <v>-5.8415483939622759E-2</v>
      </c>
      <c r="AC237" s="23">
        <f ca="1">SQRT(Inputs!$B$38)*G237+SQRT(1-Inputs!$B$38)*_xlfn.NORM.S.INV(RAND())</f>
        <v>-1.0836518438972298</v>
      </c>
      <c r="AD237" s="23">
        <f ca="1">SQRT(Inputs!$B$38)*H237+SQRT(1-Inputs!$B$38)*_xlfn.NORM.S.INV(RAND())</f>
        <v>6.28990384049114E-2</v>
      </c>
      <c r="AE237" s="23">
        <f ca="1">SQRT(Inputs!$B$38)*I237+SQRT(1-Inputs!$B$38)*_xlfn.NORM.S.INV(RAND())</f>
        <v>0.65421820891138482</v>
      </c>
      <c r="AF237" s="23">
        <f ca="1">SQRT(Inputs!$B$38)*J237+SQRT(1-Inputs!$B$38)*_xlfn.NORM.S.INV(RAND())</f>
        <v>0.78445525600917021</v>
      </c>
      <c r="AG237" s="23">
        <f ca="1">SQRT(Inputs!$B$38)*K237+SQRT(1-Inputs!$B$38)*_xlfn.NORM.S.INV(RAND())</f>
        <v>1.3218015248185166</v>
      </c>
      <c r="AH237" s="23">
        <f ca="1">SQRT(Inputs!$B$38)*L237+SQRT(1-Inputs!$B$38)*_xlfn.NORM.S.INV(RAND())</f>
        <v>0.40841427937480579</v>
      </c>
      <c r="AI237" s="23">
        <f ca="1">SQRT(Inputs!$B$38)*M237+SQRT(1-Inputs!$B$38)*_xlfn.NORM.S.INV(RAND())</f>
        <v>-0.49295323624388498</v>
      </c>
      <c r="AJ237" s="23">
        <f ca="1">SQRT(Inputs!$B$38)*C237+SQRT(1-Inputs!$B$38)*_xlfn.NORM.S.INV(RAND())</f>
        <v>-1.1663865567232425</v>
      </c>
      <c r="AK237" s="23">
        <f ca="1">SQRT(Inputs!$B$38)*D237+SQRT(1-Inputs!$B$38)*_xlfn.NORM.S.INV(RAND())</f>
        <v>6.1519936693074428E-2</v>
      </c>
      <c r="AL237" s="23">
        <f ca="1">SQRT(Inputs!$B$38)*E237+SQRT(1-Inputs!$B$38)*_xlfn.NORM.S.INV(RAND())</f>
        <v>0.85288307823870935</v>
      </c>
      <c r="AM237" s="23">
        <f ca="1">SQRT(Inputs!$B$38)*F237+SQRT(1-Inputs!$B$38)*_xlfn.NORM.S.INV(RAND())</f>
        <v>-1.1091649953942491</v>
      </c>
      <c r="AN237" s="23">
        <f ca="1">SQRT(Inputs!$B$38)*G237+SQRT(1-Inputs!$B$38)*_xlfn.NORM.S.INV(RAND())</f>
        <v>0.51954059626375138</v>
      </c>
      <c r="AO237" s="23">
        <f ca="1">SQRT(Inputs!$B$38)*H237+SQRT(1-Inputs!$B$38)*_xlfn.NORM.S.INV(RAND())</f>
        <v>0.29611253285838829</v>
      </c>
      <c r="AP237" s="23">
        <f ca="1">SQRT(Inputs!$B$38)*I237+SQRT(1-Inputs!$B$38)*_xlfn.NORM.S.INV(RAND())</f>
        <v>0.42532859526743172</v>
      </c>
      <c r="AQ237" s="23">
        <f ca="1">SQRT(Inputs!$B$38)*J237+SQRT(1-Inputs!$B$38)*_xlfn.NORM.S.INV(RAND())</f>
        <v>2.1660872736555139</v>
      </c>
      <c r="AR237" s="23">
        <f ca="1">SQRT(Inputs!$B$38)*K237+SQRT(1-Inputs!$B$38)*_xlfn.NORM.S.INV(RAND())</f>
        <v>0.25327328539308391</v>
      </c>
      <c r="AS237" s="23">
        <f ca="1">SQRT(Inputs!$B$38)*L237+SQRT(1-Inputs!$B$38)*_xlfn.NORM.S.INV(RAND())</f>
        <v>3.9998469898012118E-2</v>
      </c>
      <c r="AT237" s="23">
        <f ca="1">SQRT(Inputs!$B$38)*M237+SQRT(1-Inputs!$B$38)*_xlfn.NORM.S.INV(RAND())</f>
        <v>0.17078057532362345</v>
      </c>
      <c r="AU237" s="15">
        <f ca="1">Inputs!$B$6*EXP($B$8-0.5*C$5^2+C$5*N237)</f>
        <v>5420.2213358149311</v>
      </c>
      <c r="AV237" s="15">
        <f t="shared" ca="1" si="110"/>
        <v>6590.385406393626</v>
      </c>
      <c r="AW237" s="15">
        <f t="shared" ca="1" si="111"/>
        <v>8122.140486579493</v>
      </c>
      <c r="AX237" s="15">
        <f t="shared" ca="1" si="112"/>
        <v>9602.7354742935986</v>
      </c>
      <c r="AY237" s="15">
        <f t="shared" ca="1" si="113"/>
        <v>14515.99884981001</v>
      </c>
      <c r="AZ237" s="15">
        <f t="shared" ca="1" si="114"/>
        <v>18208.50553335129</v>
      </c>
      <c r="BA237" s="15">
        <f t="shared" ca="1" si="115"/>
        <v>23286.322334481105</v>
      </c>
      <c r="BB237" s="15">
        <f t="shared" ca="1" si="116"/>
        <v>29638.897650212155</v>
      </c>
      <c r="BC237" s="15">
        <f t="shared" ca="1" si="117"/>
        <v>34219.829525860885</v>
      </c>
      <c r="BD237" s="15">
        <f t="shared" ca="1" si="118"/>
        <v>44812.850019699385</v>
      </c>
      <c r="BE237" s="15">
        <f t="shared" ca="1" si="119"/>
        <v>49072.648573260114</v>
      </c>
      <c r="BF237" s="15">
        <f ca="1">Inputs!$B$13*EXP($B$9-0.5*C$6^2+C$6*Y237)</f>
        <v>13316.395438210389</v>
      </c>
      <c r="BG237" s="15">
        <f t="shared" ca="1" si="120"/>
        <v>17170.937381902248</v>
      </c>
      <c r="BH237" s="15">
        <f t="shared" ca="1" si="121"/>
        <v>26813.104332536819</v>
      </c>
      <c r="BI237" s="15">
        <f t="shared" ca="1" si="122"/>
        <v>32529.472488737098</v>
      </c>
      <c r="BJ237" s="15">
        <f t="shared" ca="1" si="123"/>
        <v>34111.912246735599</v>
      </c>
      <c r="BK237" s="15">
        <f t="shared" ca="1" si="124"/>
        <v>42225.956333404385</v>
      </c>
      <c r="BL237" s="15">
        <f t="shared" ca="1" si="125"/>
        <v>56458.846624792794</v>
      </c>
      <c r="BM237" s="15">
        <f t="shared" ca="1" si="126"/>
        <v>76503.722504523073</v>
      </c>
      <c r="BN237" s="15">
        <f t="shared" ca="1" si="127"/>
        <v>110239.02746899346</v>
      </c>
      <c r="BO237" s="15">
        <f t="shared" ca="1" si="128"/>
        <v>142232.34209568202</v>
      </c>
      <c r="BP237" s="15">
        <f t="shared" ca="1" si="129"/>
        <v>165552.23306999999</v>
      </c>
      <c r="BQ237" s="15">
        <f ca="1">Inputs!$B$20*EXP($B$10-0.5*C$7^2+C$7*AJ237)</f>
        <v>2836.2316497566544</v>
      </c>
      <c r="BR237" s="15">
        <f t="shared" ca="1" si="130"/>
        <v>3924.3287124365775</v>
      </c>
      <c r="BS237" s="15">
        <f t="shared" ca="1" si="131"/>
        <v>6865.5290698679864</v>
      </c>
      <c r="BT237" s="15">
        <f t="shared" ca="1" si="132"/>
        <v>7076.2514628630033</v>
      </c>
      <c r="BU237" s="15">
        <f t="shared" ca="1" si="133"/>
        <v>11120.528585195909</v>
      </c>
      <c r="BV237" s="15">
        <f t="shared" ca="1" si="134"/>
        <v>16539.258847755973</v>
      </c>
      <c r="BW237" s="15">
        <f t="shared" ca="1" si="135"/>
        <v>25253.624830011791</v>
      </c>
      <c r="BX237" s="15">
        <f t="shared" ca="1" si="136"/>
        <v>54528.814901227226</v>
      </c>
      <c r="BY237" s="15">
        <f t="shared" ca="1" si="137"/>
        <v>80197.648373501826</v>
      </c>
      <c r="BZ237" s="15">
        <f t="shared" ca="1" si="138"/>
        <v>113359.01174670257</v>
      </c>
      <c r="CA237" s="15">
        <f t="shared" ca="1" si="139"/>
        <v>164141.52051288856</v>
      </c>
      <c r="CB237" s="15">
        <f ca="1">(AU237*DCF!C$10-DCF!C$5*MAX(AU237*DCF!C$10,0)-MAX(AU237-Inputs!$B$6,0)/Inputs!$B$10)*DCF!C$6</f>
        <v>1039.8088109012485</v>
      </c>
      <c r="CC237" s="15">
        <f ca="1">(AV237*DCF!D$10-DCF!D$5*MAX(AV237*DCF!D$10,0)-MAX(AV237-AU237,0)/Inputs!$B$10)*DCF!D$6</f>
        <v>1321.0479111716058</v>
      </c>
      <c r="CD237" s="15">
        <f ca="1">(AW237*DCF!E$10-DCF!E$5*MAX(AW237*DCF!E$10,0)-MAX(AW237-AV237,0)/Inputs!$B$10)*DCF!E$6</f>
        <v>1530.2582681513206</v>
      </c>
      <c r="CE237" s="15">
        <f ca="1">(AX237*DCF!F$10-DCF!F$5*MAX(AX237*DCF!F$10,0)-MAX(AX237-AW237,0)/Inputs!$B$10)*DCF!F$6</f>
        <v>1788.1867416314019</v>
      </c>
      <c r="CF237" s="15">
        <f ca="1">(AY237*DCF!G$10-DCF!G$5*MAX(AY237*DCF!G$10,0)-MAX(AY237-AX237,0)/Inputs!$B$10)*DCF!G$6</f>
        <v>2046.460074850464</v>
      </c>
      <c r="CG237" s="15">
        <f ca="1">(AZ237*DCF!H$10-DCF!H$5*MAX(AZ237*DCF!H$10,0)-MAX(AZ237-AY237,0)/Inputs!$B$10)*DCF!H$6</f>
        <v>2879.5236513342584</v>
      </c>
      <c r="CH237" s="15">
        <f ca="1">(BA237*DCF!I$10-DCF!I$5*MAX(BA237*DCF!I$10,0)-MAX(BA237-AZ237,0)/Inputs!$B$10)*DCF!I$6</f>
        <v>3420.621736878004</v>
      </c>
      <c r="CI237" s="15">
        <f ca="1">(BB237*DCF!J$10-DCF!J$5*MAX(BB237*DCF!J$10,0)-MAX(BB237-BA237,0)/Inputs!$B$10)*DCF!J$6</f>
        <v>4123.4755015719084</v>
      </c>
      <c r="CJ237" s="15">
        <f ca="1">(BC237*DCF!K$10-DCF!K$5*MAX(BC237*DCF!K$10,0)-MAX(BC237-BB237,0)/Inputs!$B$10)*DCF!K$6</f>
        <v>4867.582252045846</v>
      </c>
      <c r="CK237" s="15">
        <f ca="1">(BD237*DCF!L$10-DCF!L$5*MAX(BD237*DCF!L$10,0)-MAX(BD237-BC237,0)/Inputs!$B$10)*DCF!L$6</f>
        <v>5388.7808768537889</v>
      </c>
      <c r="CL237" s="15">
        <f ca="1">(BE237*DCF!M$10-DCF!M$5*MAX(BE237*DCF!M$10,0)-MAX(BE237-BD237,0)/Inputs!$B$10)*DCF!M$6</f>
        <v>6415.9069688325953</v>
      </c>
      <c r="CM237" s="15">
        <f ca="1">(BF237*DCF!C$28-DCF!C$5*MAX(BF237*DCF!C$28,0)-MAX(BF237-Inputs!$B$13,0)/Inputs!$B$17)*DCF!C$6</f>
        <v>3618.4886960975396</v>
      </c>
      <c r="CN237" s="15">
        <f ca="1">(BG237*DCF!D$28-DCF!D$5*MAX(BG237*DCF!D$28,0)-MAX(BG237-BF237,0)/Inputs!$B$17)*DCF!D$6</f>
        <v>4234.8865603288714</v>
      </c>
      <c r="CO237" s="15">
        <f ca="1">(BH237*DCF!E$28-DCF!E$5*MAX(BH237*DCF!E$28,0)-MAX(BH237-BG237,0)/Inputs!$B$17)*DCF!E$6</f>
        <v>5693.6102093589789</v>
      </c>
      <c r="CP237" s="15">
        <f ca="1">(BI237*DCF!F$28-DCF!F$5*MAX(BI237*DCF!F$28,0)-MAX(BI237-BH237,0)/Inputs!$B$17)*DCF!F$6</f>
        <v>7790.1397494033517</v>
      </c>
      <c r="CQ237" s="15">
        <f ca="1">(BJ237*DCF!G$28-DCF!G$5*MAX(BJ237*DCF!G$28,0)-MAX(BJ237-BI237,0)/Inputs!$B$17)*DCF!G$6</f>
        <v>8584.4437040486755</v>
      </c>
      <c r="CR237" s="15">
        <f ca="1">(BK237*DCF!H$28-DCF!H$5*MAX(BK237*DCF!H$28,0)-MAX(BK237-BJ237,0)/Inputs!$B$17)*DCF!H$6</f>
        <v>9182.2501265698502</v>
      </c>
      <c r="CS237" s="15">
        <f ca="1">(BL237*DCF!I$28-DCF!I$5*MAX(BL237*DCF!I$28,0)-MAX(BL237-BK237,0)/Inputs!$B$17)*DCF!I$6</f>
        <v>11233.613157092883</v>
      </c>
      <c r="CT237" s="15">
        <f ca="1">(BM237*DCF!J$28-DCF!J$5*MAX(BM237*DCF!J$28,0)-MAX(BM237-BL237,0)/Inputs!$B$17)*DCF!J$6</f>
        <v>14408.894385578767</v>
      </c>
      <c r="CU237" s="15">
        <f ca="1">(BN237*DCF!K$28-DCF!K$5*MAX(BN237*DCF!K$28,0)-MAX(BN237-BM237,0)/Inputs!$B$17)*DCF!K$6</f>
        <v>19148.508717694</v>
      </c>
      <c r="CV237" s="15">
        <f ca="1">(BO237*DCF!L$28-DCF!L$5*MAX(BO237*DCF!L$28,0)-MAX(BO237-BN237,0)/Inputs!$B$17)*DCF!L$6</f>
        <v>24758.24078856577</v>
      </c>
      <c r="CW237" s="15">
        <f ca="1">(BP237*DCF!M$28-DCF!M$5*MAX(BP237*DCF!M$28,0)-MAX(BP237-BO237,0)/Inputs!$B$17)*DCF!M$6</f>
        <v>28711.164582669197</v>
      </c>
      <c r="CX237" s="15">
        <f ca="1">(BQ237*DCF!C$46-DCF!C$5*MAX(BQ237*DCF!C$46,0)-MAX(BQ237-Inputs!$B$20,0)/Inputs!$B$24)*DCF!C$6</f>
        <v>-655.01885675673304</v>
      </c>
      <c r="CY237" s="15">
        <f ca="1">(BR237*DCF!D$46-DCF!D$5*MAX(BR237*DCF!D$46,0)-MAX(BR237-BQ237,0)/Inputs!$B$24)*DCF!D$6</f>
        <v>-1134.0733793041954</v>
      </c>
      <c r="CZ237" s="15">
        <f ca="1">(BS237*DCF!E$46-DCF!E$5*MAX(BS237*DCF!E$46,0)-MAX(BS237-BR237,0)/Inputs!$B$24)*DCF!E$6</f>
        <v>-1971.2009772291581</v>
      </c>
      <c r="DA237" s="15">
        <f ca="1">(BT237*DCF!F$46-DCF!F$5*MAX(BT237*DCF!F$46,0)-MAX(BT237-BS237,0)/Inputs!$B$24)*DCF!F$6</f>
        <v>-592.06805573276915</v>
      </c>
      <c r="DB237" s="15">
        <f ca="1">(BU237*DCF!G$46-DCF!G$5*MAX(BU237*DCF!G$46,0)-MAX(BU237-BT237,0)/Inputs!$B$24)*DCF!G$6</f>
        <v>-1734.4875289177844</v>
      </c>
      <c r="DC237" s="15">
        <f ca="1">(BV237*DCF!H$46-DCF!H$5*MAX(BV237*DCF!H$46,0)-MAX(BV237-BU237,0)/Inputs!$B$24)*DCF!H$6</f>
        <v>-1683.837227979375</v>
      </c>
      <c r="DD237" s="15">
        <f ca="1">(BW237*DCF!I$46-DCF!I$5*MAX(BW237*DCF!I$46,0)-MAX(BW237-BV237,0)/Inputs!$B$24)*DCF!I$6</f>
        <v>-1918.3151004647164</v>
      </c>
      <c r="DE237" s="15">
        <f ca="1">(BX237*DCF!J$46-DCF!J$5*MAX(BX237*DCF!J$46,0)-MAX(BX237-BW237,0)/Inputs!$B$24)*DCF!J$6</f>
        <v>-5475.9691674357127</v>
      </c>
      <c r="DF237" s="15">
        <f ca="1">(BY237*DCF!K$46-DCF!K$5*MAX(BY237*DCF!K$46,0)-MAX(BY237-BX237,0)/Inputs!$B$24)*DCF!K$6</f>
        <v>-1707.0233704961963</v>
      </c>
      <c r="DG237" s="15">
        <f ca="1">(BZ237*DCF!L$46-DCF!L$5*MAX(BZ237*DCF!L$46,0)-MAX(BZ237-BY237,0)/Inputs!$B$24)*DCF!L$6</f>
        <v>331.45790268785612</v>
      </c>
      <c r="DH237" s="15">
        <f ca="1">(CA237*DCF!M$46-DCF!M$5*MAX(CA237*DCF!M$46,0)-MAX(CA237-BZ237,0)/Inputs!$B$24)*DCF!M$6</f>
        <v>2251.6526284030906</v>
      </c>
      <c r="DI237" s="15">
        <f ca="1">SUM(CB237:CL237)+BE237*DCF!M$10*(1+Inputs!$B$30)*(1-Inputs!$B$33)*(1-Inputs!$B$30/Inputs!$B$31)/(Inputs!$B$29-Inputs!$B$30)*DCF!M$6</f>
        <v>171391.48269220348</v>
      </c>
      <c r="DJ237" s="15">
        <f ca="1">SUM(CM237:CW237)+BP237*DCF!M$28*(1+Inputs!$B$30)*(1-Inputs!$B$33)*(1-Inputs!$B$30/Inputs!$B$31)/(Inputs!$B$29-Inputs!$B$30)*DCF!M$6</f>
        <v>751676.31245801528</v>
      </c>
      <c r="DK237" s="15">
        <f ca="1">SUM(CX237:DH237)+CA237*DCF!M$46*(1+Inputs!$B$30)*(1-Inputs!$B$33)*(1-Inputs!$B$30/Inputs!$B$31)/(Inputs!$B$29-Inputs!$B$30)*DCF!M$6</f>
        <v>239493.3513858144</v>
      </c>
      <c r="DM237" s="15">
        <f ca="1">DI237+DJ237+DK237+Inputs!$B$34+Inputs!$B$36-Inputs!$B$35</f>
        <v>1239412.1465360331</v>
      </c>
    </row>
    <row r="238" spans="1:117" x14ac:dyDescent="0.75">
      <c r="A238" s="11">
        <v>225</v>
      </c>
      <c r="C238" s="23">
        <f t="shared" ca="1" si="142"/>
        <v>-0.34355674764596217</v>
      </c>
      <c r="D238" s="23">
        <f t="shared" ca="1" si="142"/>
        <v>1.9110385034644117</v>
      </c>
      <c r="E238" s="23">
        <f t="shared" ca="1" si="142"/>
        <v>-0.42851655901964575</v>
      </c>
      <c r="F238" s="23">
        <f t="shared" ca="1" si="142"/>
        <v>-0.18445808332166005</v>
      </c>
      <c r="G238" s="23">
        <f t="shared" ca="1" si="142"/>
        <v>1.0608390828582728</v>
      </c>
      <c r="H238" s="23">
        <f t="shared" ca="1" si="142"/>
        <v>-0.58828709871994145</v>
      </c>
      <c r="I238" s="23">
        <f t="shared" ca="1" si="142"/>
        <v>0.30479723652563756</v>
      </c>
      <c r="J238" s="23">
        <f t="shared" ca="1" si="142"/>
        <v>1.1849706613943447</v>
      </c>
      <c r="K238" s="23">
        <f t="shared" ca="1" si="142"/>
        <v>0.40799991068330316</v>
      </c>
      <c r="L238" s="23">
        <f t="shared" ca="1" si="142"/>
        <v>-0.58971565853367303</v>
      </c>
      <c r="M238" s="23">
        <f t="shared" ca="1" si="142"/>
        <v>0.15813740057022097</v>
      </c>
      <c r="N238" s="23">
        <f ca="1">SQRT(Inputs!$B$38)*C238+SQRT(1-Inputs!$B$38)*_xlfn.NORM.S.INV(RAND())</f>
        <v>0.46193915563410631</v>
      </c>
      <c r="O238" s="23">
        <f ca="1">SQRT(Inputs!$B$38)*D238+SQRT(1-Inputs!$B$38)*_xlfn.NORM.S.INV(RAND())</f>
        <v>1.403470189030823</v>
      </c>
      <c r="P238" s="23">
        <f ca="1">SQRT(Inputs!$B$38)*E238+SQRT(1-Inputs!$B$38)*_xlfn.NORM.S.INV(RAND())</f>
        <v>-1.5272923165112344</v>
      </c>
      <c r="Q238" s="23">
        <f ca="1">SQRT(Inputs!$B$38)*F238+SQRT(1-Inputs!$B$38)*_xlfn.NORM.S.INV(RAND())</f>
        <v>1.4550538451143493</v>
      </c>
      <c r="R238" s="23">
        <f ca="1">SQRT(Inputs!$B$38)*G238+SQRT(1-Inputs!$B$38)*_xlfn.NORM.S.INV(RAND())</f>
        <v>1.2648489770528513</v>
      </c>
      <c r="S238" s="23">
        <f ca="1">SQRT(Inputs!$B$38)*H238+SQRT(1-Inputs!$B$38)*_xlfn.NORM.S.INV(RAND())</f>
        <v>6.414911870069484E-2</v>
      </c>
      <c r="T238" s="23">
        <f ca="1">SQRT(Inputs!$B$38)*I238+SQRT(1-Inputs!$B$38)*_xlfn.NORM.S.INV(RAND())</f>
        <v>-0.37043677562241095</v>
      </c>
      <c r="U238" s="23">
        <f ca="1">SQRT(Inputs!$B$38)*J238+SQRT(1-Inputs!$B$38)*_xlfn.NORM.S.INV(RAND())</f>
        <v>0.49190575358847582</v>
      </c>
      <c r="V238" s="23">
        <f ca="1">SQRT(Inputs!$B$38)*K238+SQRT(1-Inputs!$B$38)*_xlfn.NORM.S.INV(RAND())</f>
        <v>1.4374683575891345</v>
      </c>
      <c r="W238" s="23">
        <f ca="1">SQRT(Inputs!$B$38)*L238+SQRT(1-Inputs!$B$38)*_xlfn.NORM.S.INV(RAND())</f>
        <v>-0.94573313306540407</v>
      </c>
      <c r="X238" s="23">
        <f ca="1">SQRT(Inputs!$B$38)*M238+SQRT(1-Inputs!$B$38)*_xlfn.NORM.S.INV(RAND())</f>
        <v>1.1845360552752173</v>
      </c>
      <c r="Y238" s="23">
        <f ca="1">SQRT(Inputs!$B$38)*C238+SQRT(1-Inputs!$B$38)*_xlfn.NORM.S.INV(RAND())</f>
        <v>0.72811982341826198</v>
      </c>
      <c r="Z238" s="23">
        <f ca="1">SQRT(Inputs!$B$38)*D238+SQRT(1-Inputs!$B$38)*_xlfn.NORM.S.INV(RAND())</f>
        <v>2.3580554798200062</v>
      </c>
      <c r="AA238" s="23">
        <f ca="1">SQRT(Inputs!$B$38)*E238+SQRT(1-Inputs!$B$38)*_xlfn.NORM.S.INV(RAND())</f>
        <v>6.7297928652586436E-2</v>
      </c>
      <c r="AB238" s="23">
        <f ca="1">SQRT(Inputs!$B$38)*F238+SQRT(1-Inputs!$B$38)*_xlfn.NORM.S.INV(RAND())</f>
        <v>-1.5697247362736817</v>
      </c>
      <c r="AC238" s="23">
        <f ca="1">SQRT(Inputs!$B$38)*G238+SQRT(1-Inputs!$B$38)*_xlfn.NORM.S.INV(RAND())</f>
        <v>1.1335840152090122</v>
      </c>
      <c r="AD238" s="23">
        <f ca="1">SQRT(Inputs!$B$38)*H238+SQRT(1-Inputs!$B$38)*_xlfn.NORM.S.INV(RAND())</f>
        <v>-0.19128599806523447</v>
      </c>
      <c r="AE238" s="23">
        <f ca="1">SQRT(Inputs!$B$38)*I238+SQRT(1-Inputs!$B$38)*_xlfn.NORM.S.INV(RAND())</f>
        <v>0.3638430936981224</v>
      </c>
      <c r="AF238" s="23">
        <f ca="1">SQRT(Inputs!$B$38)*J238+SQRT(1-Inputs!$B$38)*_xlfn.NORM.S.INV(RAND())</f>
        <v>-0.26683366611256032</v>
      </c>
      <c r="AG238" s="23">
        <f ca="1">SQRT(Inputs!$B$38)*K238+SQRT(1-Inputs!$B$38)*_xlfn.NORM.S.INV(RAND())</f>
        <v>1.0615781900290304</v>
      </c>
      <c r="AH238" s="23">
        <f ca="1">SQRT(Inputs!$B$38)*L238+SQRT(1-Inputs!$B$38)*_xlfn.NORM.S.INV(RAND())</f>
        <v>3.6849797726000055E-2</v>
      </c>
      <c r="AI238" s="23">
        <f ca="1">SQRT(Inputs!$B$38)*M238+SQRT(1-Inputs!$B$38)*_xlfn.NORM.S.INV(RAND())</f>
        <v>0.38193468257021634</v>
      </c>
      <c r="AJ238" s="23">
        <f ca="1">SQRT(Inputs!$B$38)*C238+SQRT(1-Inputs!$B$38)*_xlfn.NORM.S.INV(RAND())</f>
        <v>-0.19852017803796848</v>
      </c>
      <c r="AK238" s="23">
        <f ca="1">SQRT(Inputs!$B$38)*D238+SQRT(1-Inputs!$B$38)*_xlfn.NORM.S.INV(RAND())</f>
        <v>0.1609148167115968</v>
      </c>
      <c r="AL238" s="23">
        <f ca="1">SQRT(Inputs!$B$38)*E238+SQRT(1-Inputs!$B$38)*_xlfn.NORM.S.INV(RAND())</f>
        <v>-0.30727339912245177</v>
      </c>
      <c r="AM238" s="23">
        <f ca="1">SQRT(Inputs!$B$38)*F238+SQRT(1-Inputs!$B$38)*_xlfn.NORM.S.INV(RAND())</f>
        <v>-6.1639383423496126E-2</v>
      </c>
      <c r="AN238" s="23">
        <f ca="1">SQRT(Inputs!$B$38)*G238+SQRT(1-Inputs!$B$38)*_xlfn.NORM.S.INV(RAND())</f>
        <v>-0.27926981400298068</v>
      </c>
      <c r="AO238" s="23">
        <f ca="1">SQRT(Inputs!$B$38)*H238+SQRT(1-Inputs!$B$38)*_xlfn.NORM.S.INV(RAND())</f>
        <v>-1.618198214815278</v>
      </c>
      <c r="AP238" s="23">
        <f ca="1">SQRT(Inputs!$B$38)*I238+SQRT(1-Inputs!$B$38)*_xlfn.NORM.S.INV(RAND())</f>
        <v>-0.71706918768372963</v>
      </c>
      <c r="AQ238" s="23">
        <f ca="1">SQRT(Inputs!$B$38)*J238+SQRT(1-Inputs!$B$38)*_xlfn.NORM.S.INV(RAND())</f>
        <v>-1.4421130314790669</v>
      </c>
      <c r="AR238" s="23">
        <f ca="1">SQRT(Inputs!$B$38)*K238+SQRT(1-Inputs!$B$38)*_xlfn.NORM.S.INV(RAND())</f>
        <v>0.90832632324710139</v>
      </c>
      <c r="AS238" s="23">
        <f ca="1">SQRT(Inputs!$B$38)*L238+SQRT(1-Inputs!$B$38)*_xlfn.NORM.S.INV(RAND())</f>
        <v>-0.81134916833843174</v>
      </c>
      <c r="AT238" s="23">
        <f ca="1">SQRT(Inputs!$B$38)*M238+SQRT(1-Inputs!$B$38)*_xlfn.NORM.S.INV(RAND())</f>
        <v>0.38999938610473728</v>
      </c>
      <c r="AU238" s="15">
        <f ca="1">Inputs!$B$6*EXP($B$8-0.5*C$5^2+C$5*N238)</f>
        <v>5347.5186465463166</v>
      </c>
      <c r="AV238" s="15">
        <f t="shared" ca="1" si="110"/>
        <v>8001.0322619895414</v>
      </c>
      <c r="AW238" s="15">
        <f t="shared" ca="1" si="111"/>
        <v>7939.6026045266926</v>
      </c>
      <c r="AX238" s="15">
        <f t="shared" ca="1" si="112"/>
        <v>11625.899074983106</v>
      </c>
      <c r="AY238" s="15">
        <f t="shared" ca="1" si="113"/>
        <v>16469.773223582313</v>
      </c>
      <c r="AZ238" s="15">
        <f t="shared" ca="1" si="114"/>
        <v>20285.772585189443</v>
      </c>
      <c r="BA238" s="15">
        <f t="shared" ca="1" si="115"/>
        <v>23880.572040454539</v>
      </c>
      <c r="BB238" s="15">
        <f t="shared" ca="1" si="116"/>
        <v>30714.111688547982</v>
      </c>
      <c r="BC238" s="15">
        <f t="shared" ca="1" si="117"/>
        <v>43216.136309639238</v>
      </c>
      <c r="BD238" s="15">
        <f t="shared" ca="1" si="118"/>
        <v>48461.710940606579</v>
      </c>
      <c r="BE238" s="15">
        <f t="shared" ca="1" si="119"/>
        <v>66148.764566446553</v>
      </c>
      <c r="BF238" s="15">
        <f ca="1">Inputs!$B$13*EXP($B$9-0.5*C$6^2+C$6*Y238)</f>
        <v>15978.786926739756</v>
      </c>
      <c r="BG238" s="15">
        <f t="shared" ca="1" si="120"/>
        <v>29801.52179141291</v>
      </c>
      <c r="BH238" s="15">
        <f t="shared" ca="1" si="121"/>
        <v>36820.680300611566</v>
      </c>
      <c r="BI238" s="15">
        <f t="shared" ca="1" si="122"/>
        <v>35399.422726835444</v>
      </c>
      <c r="BJ238" s="15">
        <f t="shared" ca="1" si="123"/>
        <v>51100.806979640198</v>
      </c>
      <c r="BK238" s="15">
        <f t="shared" ca="1" si="124"/>
        <v>61104.355786678418</v>
      </c>
      <c r="BL238" s="15">
        <f t="shared" ca="1" si="125"/>
        <v>78683.21468909907</v>
      </c>
      <c r="BM238" s="15">
        <f t="shared" ca="1" si="126"/>
        <v>93565.167760505079</v>
      </c>
      <c r="BN238" s="15">
        <f t="shared" ca="1" si="127"/>
        <v>130684.45427667903</v>
      </c>
      <c r="BO238" s="15">
        <f t="shared" ca="1" si="128"/>
        <v>161483.96928783203</v>
      </c>
      <c r="BP238" s="15">
        <f t="shared" ca="1" si="129"/>
        <v>207545.86053700259</v>
      </c>
      <c r="BQ238" s="15">
        <f ca="1">Inputs!$B$20*EXP($B$10-0.5*C$7^2+C$7*AJ238)</f>
        <v>3997.87006788798</v>
      </c>
      <c r="BR238" s="15">
        <f t="shared" ca="1" si="130"/>
        <v>5709.0154552234035</v>
      </c>
      <c r="BS238" s="15">
        <f t="shared" ca="1" si="131"/>
        <v>7157.5236697003074</v>
      </c>
      <c r="BT238" s="15">
        <f t="shared" ca="1" si="132"/>
        <v>9710.376105833373</v>
      </c>
      <c r="BU238" s="15">
        <f t="shared" ca="1" si="133"/>
        <v>12578.078300304202</v>
      </c>
      <c r="BV238" s="15">
        <f t="shared" ca="1" si="134"/>
        <v>12153.389431647742</v>
      </c>
      <c r="BW238" s="15">
        <f t="shared" ca="1" si="135"/>
        <v>14571.292077059976</v>
      </c>
      <c r="BX238" s="15">
        <f t="shared" ca="1" si="136"/>
        <v>15263.464848672198</v>
      </c>
      <c r="BY238" s="15">
        <f t="shared" ca="1" si="137"/>
        <v>25445.904622171092</v>
      </c>
      <c r="BZ238" s="15">
        <f t="shared" ca="1" si="138"/>
        <v>30756.889175654909</v>
      </c>
      <c r="CA238" s="15">
        <f t="shared" ca="1" si="139"/>
        <v>46304.468639109225</v>
      </c>
      <c r="CB238" s="15">
        <f ca="1">(AU238*DCF!C$10-DCF!C$5*MAX(AU238*DCF!C$10,0)-MAX(AU238-Inputs!$B$6,0)/Inputs!$B$10)*DCF!C$6</f>
        <v>1040.3271940343211</v>
      </c>
      <c r="CC238" s="15">
        <f ca="1">(AV238*DCF!D$10-DCF!D$5*MAX(AV238*DCF!D$10,0)-MAX(AV238-AU238,0)/Inputs!$B$10)*DCF!D$6</f>
        <v>1303.2075609046194</v>
      </c>
      <c r="CD238" s="15">
        <f ca="1">(AW238*DCF!E$10-DCF!E$5*MAX(AW238*DCF!E$10,0)-MAX(AW238-AV238,0)/Inputs!$B$10)*DCF!E$6</f>
        <v>1833.1278535489325</v>
      </c>
      <c r="CE238" s="15">
        <f ca="1">(AX238*DCF!F$10-DCF!F$5*MAX(AX238*DCF!F$10,0)-MAX(AX238-AW238,0)/Inputs!$B$10)*DCF!F$6</f>
        <v>1770.8883385746703</v>
      </c>
      <c r="CF238" s="15">
        <f ca="1">(AY238*DCF!G$10-DCF!G$5*MAX(AY238*DCF!G$10,0)-MAX(AY238-AX238,0)/Inputs!$B$10)*DCF!G$6</f>
        <v>2462.3532593467553</v>
      </c>
      <c r="CG238" s="15">
        <f ca="1">(AZ238*DCF!H$10-DCF!H$5*MAX(AZ238*DCF!H$10,0)-MAX(AZ238-AY238,0)/Inputs!$B$10)*DCF!H$6</f>
        <v>3260.8982005451944</v>
      </c>
      <c r="CH238" s="15">
        <f ca="1">(BA238*DCF!I$10-DCF!I$5*MAX(BA238*DCF!I$10,0)-MAX(BA238-AZ238,0)/Inputs!$B$10)*DCF!I$6</f>
        <v>3772.4362848150727</v>
      </c>
      <c r="CI238" s="15">
        <f ca="1">(BB238*DCF!J$10-DCF!J$5*MAX(BB238*DCF!J$10,0)-MAX(BB238-BA238,0)/Inputs!$B$10)*DCF!J$6</f>
        <v>4235.102506482147</v>
      </c>
      <c r="CJ238" s="15">
        <f ca="1">(BC238*DCF!K$10-DCF!K$5*MAX(BC238*DCF!K$10,0)-MAX(BC238-BB238,0)/Inputs!$B$10)*DCF!K$6</f>
        <v>5207.0107595381969</v>
      </c>
      <c r="CK238" s="15">
        <f ca="1">(BD238*DCF!L$10-DCF!L$5*MAX(BD238*DCF!L$10,0)-MAX(BD238-BC238,0)/Inputs!$B$10)*DCF!L$6</f>
        <v>6630.6098231150499</v>
      </c>
      <c r="CL238" s="15">
        <f ca="1">(BE238*DCF!M$10-DCF!M$5*MAX(BE238*DCF!M$10,0)-MAX(BE238-BD238,0)/Inputs!$B$10)*DCF!M$6</f>
        <v>7221.5387113930292</v>
      </c>
      <c r="CM238" s="15">
        <f ca="1">(BF238*DCF!C$28-DCF!C$5*MAX(BF238*DCF!C$28,0)-MAX(BF238-Inputs!$B$13,0)/Inputs!$B$17)*DCF!C$6</f>
        <v>3816.162104575375</v>
      </c>
      <c r="CN238" s="15">
        <f ca="1">(BG238*DCF!D$28-DCF!D$5*MAX(BG238*DCF!D$28,0)-MAX(BG238-BF238,0)/Inputs!$B$17)*DCF!D$6</f>
        <v>5828.2123903990323</v>
      </c>
      <c r="CO238" s="15">
        <f ca="1">(BH238*DCF!E$28-DCF!E$5*MAX(BH238*DCF!E$28,0)-MAX(BH238-BG238,0)/Inputs!$B$17)*DCF!E$6</f>
        <v>9044.8927815201096</v>
      </c>
      <c r="CP238" s="15">
        <f ca="1">(BI238*DCF!F$28-DCF!F$5*MAX(BI238*DCF!F$28,0)-MAX(BI238-BH238,0)/Inputs!$B$17)*DCF!F$6</f>
        <v>9610.010819009949</v>
      </c>
      <c r="CQ238" s="15">
        <f ca="1">(BJ238*DCF!G$28-DCF!G$5*MAX(BJ238*DCF!G$28,0)-MAX(BJ238-BI238,0)/Inputs!$B$17)*DCF!G$6</f>
        <v>10617.674350988214</v>
      </c>
      <c r="CR238" s="15">
        <f ca="1">(BK238*DCF!H$28-DCF!H$5*MAX(BK238*DCF!H$28,0)-MAX(BK238-BJ238,0)/Inputs!$B$17)*DCF!H$6</f>
        <v>13557.510584280628</v>
      </c>
      <c r="CS238" s="15">
        <f ca="1">(BL238*DCF!I$28-DCF!I$5*MAX(BL238*DCF!I$28,0)-MAX(BL238-BK238,0)/Inputs!$B$17)*DCF!I$6</f>
        <v>15979.491731192178</v>
      </c>
      <c r="CT238" s="15">
        <f ca="1">(BM238*DCF!J$28-DCF!J$5*MAX(BM238*DCF!J$28,0)-MAX(BM238-BL238,0)/Inputs!$B$17)*DCF!J$6</f>
        <v>18899.574447076237</v>
      </c>
      <c r="CU238" s="15">
        <f ca="1">(BN238*DCF!K$28-DCF!K$5*MAX(BN238*DCF!K$28,0)-MAX(BN238-BM238,0)/Inputs!$B$17)*DCF!K$6</f>
        <v>23051.747385319617</v>
      </c>
      <c r="CV238" s="15">
        <f ca="1">(BO238*DCF!L$28-DCF!L$5*MAX(BO238*DCF!L$28,0)-MAX(BO238-BN238,0)/Inputs!$B$17)*DCF!L$6</f>
        <v>28734.424919761277</v>
      </c>
      <c r="CW238" s="15">
        <f ca="1">(BP238*DCF!M$28-DCF!M$5*MAX(BP238*DCF!M$28,0)-MAX(BP238-BO238,0)/Inputs!$B$17)*DCF!M$6</f>
        <v>34235.111830635979</v>
      </c>
      <c r="CX238" s="15">
        <f ca="1">(BQ238*DCF!C$46-DCF!C$5*MAX(BQ238*DCF!C$46,0)-MAX(BQ238-Inputs!$B$20,0)/Inputs!$B$24)*DCF!C$6</f>
        <v>-1291.364943109455</v>
      </c>
      <c r="CY238" s="15">
        <f ca="1">(BR238*DCF!D$46-DCF!D$5*MAX(BR238*DCF!D$46,0)-MAX(BR238-BQ238,0)/Inputs!$B$24)*DCF!D$6</f>
        <v>-1704.527335224908</v>
      </c>
      <c r="CZ238" s="15">
        <f ca="1">(BS238*DCF!E$46-DCF!E$5*MAX(BS238*DCF!E$46,0)-MAX(BS238-BR238,0)/Inputs!$B$24)*DCF!E$6</f>
        <v>-1417.3516974721344</v>
      </c>
      <c r="DA238" s="15">
        <f ca="1">(BT238*DCF!F$46-DCF!F$5*MAX(BT238*DCF!F$46,0)-MAX(BT238-BS238,0)/Inputs!$B$24)*DCF!F$6</f>
        <v>-1636.7452555255336</v>
      </c>
      <c r="DB238" s="15">
        <f ca="1">(BU238*DCF!G$46-DCF!G$5*MAX(BU238*DCF!G$46,0)-MAX(BU238-BT238,0)/Inputs!$B$24)*DCF!G$6</f>
        <v>-1387.7400621167528</v>
      </c>
      <c r="DC238" s="15">
        <f ca="1">(BV238*DCF!H$46-DCF!H$5*MAX(BV238*DCF!H$46,0)-MAX(BV238-BU238,0)/Inputs!$B$24)*DCF!H$6</f>
        <v>0</v>
      </c>
      <c r="DD238" s="15">
        <f ca="1">(BW238*DCF!I$46-DCF!I$5*MAX(BW238*DCF!I$46,0)-MAX(BW238-BV238,0)/Inputs!$B$24)*DCF!I$6</f>
        <v>-357.55667367177819</v>
      </c>
      <c r="DE238" s="15">
        <f ca="1">(BX238*DCF!J$46-DCF!J$5*MAX(BX238*DCF!J$46,0)-MAX(BX238-BW238,0)/Inputs!$B$24)*DCF!J$6</f>
        <v>456.70721894563957</v>
      </c>
      <c r="DF238" s="15">
        <f ca="1">(BY238*DCF!K$46-DCF!K$5*MAX(BY238*DCF!K$46,0)-MAX(BY238-BX238,0)/Inputs!$B$24)*DCF!K$6</f>
        <v>-1040.8715890520257</v>
      </c>
      <c r="DG238" s="15">
        <f ca="1">(BZ238*DCF!L$46-DCF!L$5*MAX(BZ238*DCF!L$46,0)-MAX(BZ238-BY238,0)/Inputs!$B$24)*DCF!L$6</f>
        <v>924.18820675909933</v>
      </c>
      <c r="DH238" s="15">
        <f ca="1">(CA238*DCF!M$46-DCF!M$5*MAX(CA238*DCF!M$46,0)-MAX(CA238-BZ238,0)/Inputs!$B$24)*DCF!M$6</f>
        <v>379.77071187294536</v>
      </c>
      <c r="DI238" s="15">
        <f ca="1">SUM(CB238:CL238)+BE238*DCF!M$10*(1+Inputs!$B$30)*(1-Inputs!$B$33)*(1-Inputs!$B$30/Inputs!$B$31)/(Inputs!$B$29-Inputs!$B$30)*DCF!M$6</f>
        <v>222830.38700757414</v>
      </c>
      <c r="DJ238" s="15">
        <f ca="1">SUM(CM238:CW238)+BP238*DCF!M$28*(1+Inputs!$B$30)*(1-Inputs!$B$33)*(1-Inputs!$B$30/Inputs!$B$31)/(Inputs!$B$29-Inputs!$B$30)*DCF!M$6</f>
        <v>943511.9791905703</v>
      </c>
      <c r="DK238" s="15">
        <f ca="1">SUM(CX238:DH238)+CA238*DCF!M$46*(1+Inputs!$B$30)*(1-Inputs!$B$33)*(1-Inputs!$B$30/Inputs!$B$31)/(Inputs!$B$29-Inputs!$B$30)*DCF!M$6</f>
        <v>64516.70221243237</v>
      </c>
      <c r="DM238" s="15">
        <f ca="1">DI238+DJ238+DK238+Inputs!$B$34+Inputs!$B$36-Inputs!$B$35</f>
        <v>1307710.0684105768</v>
      </c>
    </row>
    <row r="239" spans="1:117" x14ac:dyDescent="0.75">
      <c r="A239" s="11">
        <v>226</v>
      </c>
      <c r="C239" s="23">
        <f t="shared" ca="1" si="142"/>
        <v>0.16239212425843541</v>
      </c>
      <c r="D239" s="23">
        <f t="shared" ca="1" si="142"/>
        <v>-0.26641504627105111</v>
      </c>
      <c r="E239" s="23">
        <f t="shared" ca="1" si="142"/>
        <v>-1.1913198341528946</v>
      </c>
      <c r="F239" s="23">
        <f t="shared" ca="1" si="142"/>
        <v>-1.1671642479761928</v>
      </c>
      <c r="G239" s="23">
        <f t="shared" ca="1" si="142"/>
        <v>-0.11603517416993477</v>
      </c>
      <c r="H239" s="23">
        <f t="shared" ca="1" si="142"/>
        <v>-3.4238724400878308E-2</v>
      </c>
      <c r="I239" s="23">
        <f t="shared" ca="1" si="142"/>
        <v>1.2808943163303252</v>
      </c>
      <c r="J239" s="23">
        <f t="shared" ca="1" si="142"/>
        <v>-0.6191961587910757</v>
      </c>
      <c r="K239" s="23">
        <f t="shared" ca="1" si="142"/>
        <v>-0.41842500239288721</v>
      </c>
      <c r="L239" s="23">
        <f t="shared" ca="1" si="142"/>
        <v>-0.45511053745406643</v>
      </c>
      <c r="M239" s="23">
        <f t="shared" ca="1" si="142"/>
        <v>-0.63392319177060064</v>
      </c>
      <c r="N239" s="23">
        <f ca="1">SQRT(Inputs!$B$38)*C239+SQRT(1-Inputs!$B$38)*_xlfn.NORM.S.INV(RAND())</f>
        <v>-0.25327330120138086</v>
      </c>
      <c r="O239" s="23">
        <f ca="1">SQRT(Inputs!$B$38)*D239+SQRT(1-Inputs!$B$38)*_xlfn.NORM.S.INV(RAND())</f>
        <v>0.29568461542610591</v>
      </c>
      <c r="P239" s="23">
        <f ca="1">SQRT(Inputs!$B$38)*E239+SQRT(1-Inputs!$B$38)*_xlfn.NORM.S.INV(RAND())</f>
        <v>2.3119510735133075E-2</v>
      </c>
      <c r="Q239" s="23">
        <f ca="1">SQRT(Inputs!$B$38)*F239+SQRT(1-Inputs!$B$38)*_xlfn.NORM.S.INV(RAND())</f>
        <v>-1.9616607269118069</v>
      </c>
      <c r="R239" s="23">
        <f ca="1">SQRT(Inputs!$B$38)*G239+SQRT(1-Inputs!$B$38)*_xlfn.NORM.S.INV(RAND())</f>
        <v>-1.9693598373541541</v>
      </c>
      <c r="S239" s="23">
        <f ca="1">SQRT(Inputs!$B$38)*H239+SQRT(1-Inputs!$B$38)*_xlfn.NORM.S.INV(RAND())</f>
        <v>0.38970963790993501</v>
      </c>
      <c r="T239" s="23">
        <f ca="1">SQRT(Inputs!$B$38)*I239+SQRT(1-Inputs!$B$38)*_xlfn.NORM.S.INV(RAND())</f>
        <v>0.13436661919939674</v>
      </c>
      <c r="U239" s="23">
        <f ca="1">SQRT(Inputs!$B$38)*J239+SQRT(1-Inputs!$B$38)*_xlfn.NORM.S.INV(RAND())</f>
        <v>-0.7885996196690801</v>
      </c>
      <c r="V239" s="23">
        <f ca="1">SQRT(Inputs!$B$38)*K239+SQRT(1-Inputs!$B$38)*_xlfn.NORM.S.INV(RAND())</f>
        <v>-5.5489254926086973E-2</v>
      </c>
      <c r="W239" s="23">
        <f ca="1">SQRT(Inputs!$B$38)*L239+SQRT(1-Inputs!$B$38)*_xlfn.NORM.S.INV(RAND())</f>
        <v>-1.472648066030082</v>
      </c>
      <c r="X239" s="23">
        <f ca="1">SQRT(Inputs!$B$38)*M239+SQRT(1-Inputs!$B$38)*_xlfn.NORM.S.INV(RAND())</f>
        <v>-0.13452503464984503</v>
      </c>
      <c r="Y239" s="23">
        <f ca="1">SQRT(Inputs!$B$38)*C239+SQRT(1-Inputs!$B$38)*_xlfn.NORM.S.INV(RAND())</f>
        <v>0.5163910129649556</v>
      </c>
      <c r="Z239" s="23">
        <f ca="1">SQRT(Inputs!$B$38)*D239+SQRT(1-Inputs!$B$38)*_xlfn.NORM.S.INV(RAND())</f>
        <v>0.67942414871013268</v>
      </c>
      <c r="AA239" s="23">
        <f ca="1">SQRT(Inputs!$B$38)*E239+SQRT(1-Inputs!$B$38)*_xlfn.NORM.S.INV(RAND())</f>
        <v>-0.68152888235703746</v>
      </c>
      <c r="AB239" s="23">
        <f ca="1">SQRT(Inputs!$B$38)*F239+SQRT(1-Inputs!$B$38)*_xlfn.NORM.S.INV(RAND())</f>
        <v>1.0150180706061553</v>
      </c>
      <c r="AC239" s="23">
        <f ca="1">SQRT(Inputs!$B$38)*G239+SQRT(1-Inputs!$B$38)*_xlfn.NORM.S.INV(RAND())</f>
        <v>-0.27686621226908009</v>
      </c>
      <c r="AD239" s="23">
        <f ca="1">SQRT(Inputs!$B$38)*H239+SQRT(1-Inputs!$B$38)*_xlfn.NORM.S.INV(RAND())</f>
        <v>1.4985183655452656</v>
      </c>
      <c r="AE239" s="23">
        <f ca="1">SQRT(Inputs!$B$38)*I239+SQRT(1-Inputs!$B$38)*_xlfn.NORM.S.INV(RAND())</f>
        <v>1.2449444423565201</v>
      </c>
      <c r="AF239" s="23">
        <f ca="1">SQRT(Inputs!$B$38)*J239+SQRT(1-Inputs!$B$38)*_xlfn.NORM.S.INV(RAND())</f>
        <v>-0.55264904016221594</v>
      </c>
      <c r="AG239" s="23">
        <f ca="1">SQRT(Inputs!$B$38)*K239+SQRT(1-Inputs!$B$38)*_xlfn.NORM.S.INV(RAND())</f>
        <v>-0.87303847972076221</v>
      </c>
      <c r="AH239" s="23">
        <f ca="1">SQRT(Inputs!$B$38)*L239+SQRT(1-Inputs!$B$38)*_xlfn.NORM.S.INV(RAND())</f>
        <v>0.28847381570710084</v>
      </c>
      <c r="AI239" s="23">
        <f ca="1">SQRT(Inputs!$B$38)*M239+SQRT(1-Inputs!$B$38)*_xlfn.NORM.S.INV(RAND())</f>
        <v>0.19375184479021457</v>
      </c>
      <c r="AJ239" s="23">
        <f ca="1">SQRT(Inputs!$B$38)*C239+SQRT(1-Inputs!$B$38)*_xlfn.NORM.S.INV(RAND())</f>
        <v>1.3773713819152571</v>
      </c>
      <c r="AK239" s="23">
        <f ca="1">SQRT(Inputs!$B$38)*D239+SQRT(1-Inputs!$B$38)*_xlfn.NORM.S.INV(RAND())</f>
        <v>-0.24917143677150033</v>
      </c>
      <c r="AL239" s="23">
        <f ca="1">SQRT(Inputs!$B$38)*E239+SQRT(1-Inputs!$B$38)*_xlfn.NORM.S.INV(RAND())</f>
        <v>-0.49743139683716819</v>
      </c>
      <c r="AM239" s="23">
        <f ca="1">SQRT(Inputs!$B$38)*F239+SQRT(1-Inputs!$B$38)*_xlfn.NORM.S.INV(RAND())</f>
        <v>-1.0314353542551951</v>
      </c>
      <c r="AN239" s="23">
        <f ca="1">SQRT(Inputs!$B$38)*G239+SQRT(1-Inputs!$B$38)*_xlfn.NORM.S.INV(RAND())</f>
        <v>-1.2377638254512806</v>
      </c>
      <c r="AO239" s="23">
        <f ca="1">SQRT(Inputs!$B$38)*H239+SQRT(1-Inputs!$B$38)*_xlfn.NORM.S.INV(RAND())</f>
        <v>-1.6370419690182361</v>
      </c>
      <c r="AP239" s="23">
        <f ca="1">SQRT(Inputs!$B$38)*I239+SQRT(1-Inputs!$B$38)*_xlfn.NORM.S.INV(RAND())</f>
        <v>0.543849326443262</v>
      </c>
      <c r="AQ239" s="23">
        <f ca="1">SQRT(Inputs!$B$38)*J239+SQRT(1-Inputs!$B$38)*_xlfn.NORM.S.INV(RAND())</f>
        <v>0.34979257849977918</v>
      </c>
      <c r="AR239" s="23">
        <f ca="1">SQRT(Inputs!$B$38)*K239+SQRT(1-Inputs!$B$38)*_xlfn.NORM.S.INV(RAND())</f>
        <v>-0.35385233977673558</v>
      </c>
      <c r="AS239" s="23">
        <f ca="1">SQRT(Inputs!$B$38)*L239+SQRT(1-Inputs!$B$38)*_xlfn.NORM.S.INV(RAND())</f>
        <v>-0.67698449518421699</v>
      </c>
      <c r="AT239" s="23">
        <f ca="1">SQRT(Inputs!$B$38)*M239+SQRT(1-Inputs!$B$38)*_xlfn.NORM.S.INV(RAND())</f>
        <v>0.78149847766783964</v>
      </c>
      <c r="AU239" s="15">
        <f ca="1">Inputs!$B$6*EXP($B$8-0.5*C$5^2+C$5*N239)</f>
        <v>4762.9108719027781</v>
      </c>
      <c r="AV239" s="15">
        <f t="shared" ca="1" si="110"/>
        <v>6055.1974910119425</v>
      </c>
      <c r="AW239" s="15">
        <f t="shared" ca="1" si="111"/>
        <v>7406.3000942057251</v>
      </c>
      <c r="AX239" s="15">
        <f t="shared" ca="1" si="112"/>
        <v>7076.949961297868</v>
      </c>
      <c r="AY239" s="15">
        <f t="shared" ca="1" si="113"/>
        <v>6871.7438321844538</v>
      </c>
      <c r="AZ239" s="15">
        <f t="shared" ca="1" si="114"/>
        <v>8772.8475894358053</v>
      </c>
      <c r="BA239" s="15">
        <f t="shared" ca="1" si="115"/>
        <v>10887.762813741258</v>
      </c>
      <c r="BB239" s="15">
        <f t="shared" ca="1" si="116"/>
        <v>12317.278879255997</v>
      </c>
      <c r="BC239" s="15">
        <f t="shared" ca="1" si="117"/>
        <v>15004.94433704268</v>
      </c>
      <c r="BD239" s="15">
        <f t="shared" ca="1" si="118"/>
        <v>16017.079573970012</v>
      </c>
      <c r="BE239" s="15">
        <f t="shared" ca="1" si="119"/>
        <v>19387.864298828426</v>
      </c>
      <c r="BF239" s="15">
        <f ca="1">Inputs!$B$13*EXP($B$9-0.5*C$6^2+C$6*Y239)</f>
        <v>15321.962824832604</v>
      </c>
      <c r="BG239" s="15">
        <f t="shared" ca="1" si="120"/>
        <v>21108.908401997716</v>
      </c>
      <c r="BH239" s="15">
        <f t="shared" ca="1" si="121"/>
        <v>23034.587215388718</v>
      </c>
      <c r="BI239" s="15">
        <f t="shared" ca="1" si="122"/>
        <v>32965.942952462901</v>
      </c>
      <c r="BJ239" s="15">
        <f t="shared" ca="1" si="123"/>
        <v>38832.971763394082</v>
      </c>
      <c r="BK239" s="15">
        <f t="shared" ca="1" si="124"/>
        <v>58446.282757291818</v>
      </c>
      <c r="BL239" s="15">
        <f t="shared" ca="1" si="125"/>
        <v>84363.779044004332</v>
      </c>
      <c r="BM239" s="15">
        <f t="shared" ca="1" si="126"/>
        <v>96820.652406886846</v>
      </c>
      <c r="BN239" s="15">
        <f t="shared" ca="1" si="127"/>
        <v>107248.79843254223</v>
      </c>
      <c r="BO239" s="15">
        <f t="shared" ca="1" si="128"/>
        <v>136458.4801843187</v>
      </c>
      <c r="BP239" s="15">
        <f t="shared" ca="1" si="129"/>
        <v>171682.4266132951</v>
      </c>
      <c r="BQ239" s="15">
        <f ca="1">Inputs!$B$20*EXP($B$10-0.5*C$7^2+C$7*AJ239)</f>
        <v>6991.5563914228596</v>
      </c>
      <c r="BR239" s="15">
        <f t="shared" ca="1" si="130"/>
        <v>8764.8801269817432</v>
      </c>
      <c r="BS239" s="15">
        <f t="shared" ca="1" si="131"/>
        <v>10404.687155535725</v>
      </c>
      <c r="BT239" s="15">
        <f t="shared" ca="1" si="132"/>
        <v>10944.954707068897</v>
      </c>
      <c r="BU239" s="15">
        <f t="shared" ca="1" si="133"/>
        <v>11242.625432081952</v>
      </c>
      <c r="BV239" s="15">
        <f t="shared" ca="1" si="134"/>
        <v>10817.006171355124</v>
      </c>
      <c r="BW239" s="15">
        <f t="shared" ca="1" si="135"/>
        <v>16935.926400918117</v>
      </c>
      <c r="BX239" s="15">
        <f t="shared" ca="1" si="136"/>
        <v>25408.319578930299</v>
      </c>
      <c r="BY239" s="15">
        <f t="shared" ca="1" si="137"/>
        <v>33270.909881603911</v>
      </c>
      <c r="BZ239" s="15">
        <f t="shared" ca="1" si="138"/>
        <v>41220.817391442222</v>
      </c>
      <c r="CA239" s="15">
        <f t="shared" ca="1" si="139"/>
        <v>66528.974987150694</v>
      </c>
      <c r="CB239" s="15">
        <f ca="1">(AU239*DCF!C$10-DCF!C$5*MAX(AU239*DCF!C$10,0)-MAX(AU239-Inputs!$B$6,0)/Inputs!$B$10)*DCF!C$6</f>
        <v>1044.4955516685004</v>
      </c>
      <c r="CC239" s="15">
        <f ca="1">(AV239*DCF!D$10-DCF!D$5*MAX(AV239*DCF!D$10,0)-MAX(AV239-AU239,0)/Inputs!$B$10)*DCF!D$6</f>
        <v>1160.823095291425</v>
      </c>
      <c r="CD239" s="15">
        <f ca="1">(AW239*DCF!E$10-DCF!E$5*MAX(AW239*DCF!E$10,0)-MAX(AW239-AV239,0)/Inputs!$B$10)*DCF!E$6</f>
        <v>1405.6725357129224</v>
      </c>
      <c r="CE239" s="15">
        <f ca="1">(AX239*DCF!F$10-DCF!F$5*MAX(AX239*DCF!F$10,0)-MAX(AX239-AW239,0)/Inputs!$B$10)*DCF!F$6</f>
        <v>1544.8868981348496</v>
      </c>
      <c r="CF239" s="15">
        <f ca="1">(AY239*DCF!G$10-DCF!G$5*MAX(AY239*DCF!G$10,0)-MAX(AY239-AX239,0)/Inputs!$B$10)*DCF!G$6</f>
        <v>1415.8530579947915</v>
      </c>
      <c r="CG239" s="15">
        <f ca="1">(AZ239*DCF!H$10-DCF!H$5*MAX(AZ239*DCF!H$10,0)-MAX(AZ239-AY239,0)/Inputs!$B$10)*DCF!H$6</f>
        <v>1365.6795982027461</v>
      </c>
      <c r="CH239" s="15">
        <f ca="1">(BA239*DCF!I$10-DCF!I$5*MAX(BA239*DCF!I$10,0)-MAX(BA239-AZ239,0)/Inputs!$B$10)*DCF!I$6</f>
        <v>1641.8768825549453</v>
      </c>
      <c r="CI239" s="15">
        <f ca="1">(BB239*DCF!J$10-DCF!J$5*MAX(BB239*DCF!J$10,0)-MAX(BB239-BA239,0)/Inputs!$B$10)*DCF!J$6</f>
        <v>1897.05403256764</v>
      </c>
      <c r="CJ239" s="15">
        <f ca="1">(BC239*DCF!K$10-DCF!K$5*MAX(BC239*DCF!K$10,0)-MAX(BC239-BB239,0)/Inputs!$B$10)*DCF!K$6</f>
        <v>2039.322807167096</v>
      </c>
      <c r="CK239" s="15">
        <f ca="1">(BD239*DCF!L$10-DCF!L$5*MAX(BD239*DCF!L$10,0)-MAX(BD239-BC239,0)/Inputs!$B$10)*DCF!L$6</f>
        <v>2284.7947059844391</v>
      </c>
      <c r="CL239" s="15">
        <f ca="1">(BE239*DCF!M$10-DCF!M$5*MAX(BE239*DCF!M$10,0)-MAX(BE239-BD239,0)/Inputs!$B$10)*DCF!M$6</f>
        <v>2333.2021641977299</v>
      </c>
      <c r="CM239" s="15">
        <f ca="1">(BF239*DCF!C$28-DCF!C$5*MAX(BF239*DCF!C$28,0)-MAX(BF239-Inputs!$B$13,0)/Inputs!$B$17)*DCF!C$6</f>
        <v>3767.3951747103392</v>
      </c>
      <c r="CN239" s="15">
        <f ca="1">(BG239*DCF!D$28-DCF!D$5*MAX(BG239*DCF!D$28,0)-MAX(BG239-BF239,0)/Inputs!$B$17)*DCF!D$6</f>
        <v>4982.4395553655968</v>
      </c>
      <c r="CO239" s="15">
        <f ca="1">(BH239*DCF!E$28-DCF!E$5*MAX(BH239*DCF!E$28,0)-MAX(BH239-BG239,0)/Inputs!$B$17)*DCF!E$6</f>
        <v>6144.2804759027986</v>
      </c>
      <c r="CP239" s="15">
        <f ca="1">(BI239*DCF!F$28-DCF!F$5*MAX(BI239*DCF!F$28,0)-MAX(BI239-BH239,0)/Inputs!$B$17)*DCF!F$6</f>
        <v>7141.2248712374467</v>
      </c>
      <c r="CQ239" s="15">
        <f ca="1">(BJ239*DCF!G$28-DCF!G$5*MAX(BJ239*DCF!G$28,0)-MAX(BJ239-BI239,0)/Inputs!$B$17)*DCF!G$6</f>
        <v>9088.7328620894295</v>
      </c>
      <c r="CR239" s="15">
        <f ca="1">(BK239*DCF!H$28-DCF!H$5*MAX(BK239*DCF!H$28,0)-MAX(BK239-BJ239,0)/Inputs!$B$17)*DCF!H$6</f>
        <v>11407.052438527695</v>
      </c>
      <c r="CS239" s="15">
        <f ca="1">(BL239*DCF!I$28-DCF!I$5*MAX(BL239*DCF!I$28,0)-MAX(BL239-BK239,0)/Inputs!$B$17)*DCF!I$6</f>
        <v>16118.443587526259</v>
      </c>
      <c r="CT239" s="15">
        <f ca="1">(BM239*DCF!J$28-DCF!J$5*MAX(BM239*DCF!J$28,0)-MAX(BM239-BL239,0)/Inputs!$B$17)*DCF!J$6</f>
        <v>19947.363541161241</v>
      </c>
      <c r="CU239" s="15">
        <f ca="1">(BN239*DCF!K$28-DCF!K$5*MAX(BN239*DCF!K$28,0)-MAX(BN239-BM239,0)/Inputs!$B$17)*DCF!K$6</f>
        <v>21371.839002257544</v>
      </c>
      <c r="CV239" s="15">
        <f ca="1">(BO239*DCF!L$28-DCF!L$5*MAX(BO239*DCF!L$28,0)-MAX(BO239-BN239,0)/Inputs!$B$17)*DCF!L$6</f>
        <v>23921.206846081081</v>
      </c>
      <c r="CW239" s="15">
        <f ca="1">(BP239*DCF!M$28-DCF!M$5*MAX(BP239*DCF!M$28,0)-MAX(BP239-BO239,0)/Inputs!$B$17)*DCF!M$6</f>
        <v>28620.2557549966</v>
      </c>
      <c r="CX239" s="15">
        <f ca="1">(BQ239*DCF!C$46-DCF!C$5*MAX(BQ239*DCF!C$46,0)-MAX(BQ239-Inputs!$B$20,0)/Inputs!$B$24)*DCF!C$6</f>
        <v>-3365.5125113784247</v>
      </c>
      <c r="CY239" s="15">
        <f ca="1">(BR239*DCF!D$46-DCF!D$5*MAX(BR239*DCF!D$46,0)-MAX(BR239-BQ239,0)/Inputs!$B$24)*DCF!D$6</f>
        <v>-2252.6231560684969</v>
      </c>
      <c r="CZ239" s="15">
        <f ca="1">(BS239*DCF!E$46-DCF!E$5*MAX(BS239*DCF!E$46,0)-MAX(BS239-BR239,0)/Inputs!$B$24)*DCF!E$6</f>
        <v>-1876.7391595441077</v>
      </c>
      <c r="DA239" s="15">
        <f ca="1">(BT239*DCF!F$46-DCF!F$5*MAX(BT239*DCF!F$46,0)-MAX(BT239-BS239,0)/Inputs!$B$24)*DCF!F$6</f>
        <v>-993.80929572451305</v>
      </c>
      <c r="DB239" s="15">
        <f ca="1">(BU239*DCF!G$46-DCF!G$5*MAX(BU239*DCF!G$46,0)-MAX(BU239-BT239,0)/Inputs!$B$24)*DCF!G$6</f>
        <v>-478.31025745860182</v>
      </c>
      <c r="DC239" s="15">
        <f ca="1">(BV239*DCF!H$46-DCF!H$5*MAX(BV239*DCF!H$46,0)-MAX(BV239-BU239,0)/Inputs!$B$24)*DCF!H$6</f>
        <v>0</v>
      </c>
      <c r="DD239" s="15">
        <f ca="1">(BW239*DCF!I$46-DCF!I$5*MAX(BW239*DCF!I$46,0)-MAX(BW239-BV239,0)/Inputs!$B$24)*DCF!I$6</f>
        <v>-1365.3635000260763</v>
      </c>
      <c r="DE239" s="15">
        <f ca="1">(BX239*DCF!J$46-DCF!J$5*MAX(BX239*DCF!J$46,0)-MAX(BX239-BW239,0)/Inputs!$B$24)*DCF!J$6</f>
        <v>-1180.9315282235727</v>
      </c>
      <c r="DF239" s="15">
        <f ca="1">(BY239*DCF!K$46-DCF!K$5*MAX(BY239*DCF!K$46,0)-MAX(BY239-BX239,0)/Inputs!$B$24)*DCF!K$6</f>
        <v>-25.579884047599791</v>
      </c>
      <c r="DG239" s="15">
        <f ca="1">(BZ239*DCF!L$46-DCF!L$5*MAX(BZ239*DCF!L$46,0)-MAX(BZ239-BY239,0)/Inputs!$B$24)*DCF!L$6</f>
        <v>1050.3141794732494</v>
      </c>
      <c r="DH239" s="15">
        <f ca="1">(CA239*DCF!M$46-DCF!M$5*MAX(CA239*DCF!M$46,0)-MAX(CA239-BZ239,0)/Inputs!$B$24)*DCF!M$6</f>
        <v>-75.216742685938044</v>
      </c>
      <c r="DI239" s="15">
        <f ca="1">SUM(CB239:CL239)+BE239*DCF!M$10*(1+Inputs!$B$30)*(1-Inputs!$B$33)*(1-Inputs!$B$30/Inputs!$B$31)/(Inputs!$B$29-Inputs!$B$30)*DCF!M$6</f>
        <v>72090.34405108045</v>
      </c>
      <c r="DJ239" s="15">
        <f ca="1">SUM(CM239:CW239)+BP239*DCF!M$28*(1+Inputs!$B$30)*(1-Inputs!$B$33)*(1-Inputs!$B$30/Inputs!$B$31)/(Inputs!$B$29-Inputs!$B$30)*DCF!M$6</f>
        <v>789569.51881634048</v>
      </c>
      <c r="DK239" s="15">
        <f ca="1">SUM(CX239:DH239)+CA239*DCF!M$46*(1+Inputs!$B$30)*(1-Inputs!$B$33)*(1-Inputs!$B$30/Inputs!$B$31)/(Inputs!$B$29-Inputs!$B$30)*DCF!M$6</f>
        <v>92297.904335348212</v>
      </c>
      <c r="DM239" s="15">
        <f ca="1">DI239+DJ239+DK239+Inputs!$B$34+Inputs!$B$36-Inputs!$B$35</f>
        <v>1030808.7672027689</v>
      </c>
    </row>
    <row r="240" spans="1:117" x14ac:dyDescent="0.75">
      <c r="A240" s="11">
        <v>227</v>
      </c>
      <c r="C240" s="23">
        <f t="shared" ca="1" si="142"/>
        <v>0.50562258836942675</v>
      </c>
      <c r="D240" s="23">
        <f t="shared" ca="1" si="142"/>
        <v>-0.14673078875847431</v>
      </c>
      <c r="E240" s="23">
        <f t="shared" ca="1" si="142"/>
        <v>-0.23943118362285301</v>
      </c>
      <c r="F240" s="23">
        <f t="shared" ca="1" si="142"/>
        <v>1.71945588692037</v>
      </c>
      <c r="G240" s="23">
        <f t="shared" ca="1" si="142"/>
        <v>-1.2332386784144258</v>
      </c>
      <c r="H240" s="23">
        <f t="shared" ca="1" si="142"/>
        <v>9.9682033858668612E-2</v>
      </c>
      <c r="I240" s="23">
        <f t="shared" ca="1" si="142"/>
        <v>-0.3451177682518895</v>
      </c>
      <c r="J240" s="23">
        <f t="shared" ca="1" si="142"/>
        <v>1.1800081623525065</v>
      </c>
      <c r="K240" s="23">
        <f t="shared" ca="1" si="142"/>
        <v>-0.19769666151522117</v>
      </c>
      <c r="L240" s="23">
        <f t="shared" ca="1" si="142"/>
        <v>-0.89263263728735154</v>
      </c>
      <c r="M240" s="23">
        <f t="shared" ca="1" si="142"/>
        <v>-1.0687707234211994</v>
      </c>
      <c r="N240" s="23">
        <f ca="1">SQRT(Inputs!$B$38)*C240+SQRT(1-Inputs!$B$38)*_xlfn.NORM.S.INV(RAND())</f>
        <v>-0.4962366066249419</v>
      </c>
      <c r="O240" s="23">
        <f ca="1">SQRT(Inputs!$B$38)*D240+SQRT(1-Inputs!$B$38)*_xlfn.NORM.S.INV(RAND())</f>
        <v>-1.5863767533855819</v>
      </c>
      <c r="P240" s="23">
        <f ca="1">SQRT(Inputs!$B$38)*E240+SQRT(1-Inputs!$B$38)*_xlfn.NORM.S.INV(RAND())</f>
        <v>-0.78971816522706439</v>
      </c>
      <c r="Q240" s="23">
        <f ca="1">SQRT(Inputs!$B$38)*F240+SQRT(1-Inputs!$B$38)*_xlfn.NORM.S.INV(RAND())</f>
        <v>0.99152920737400019</v>
      </c>
      <c r="R240" s="23">
        <f ca="1">SQRT(Inputs!$B$38)*G240+SQRT(1-Inputs!$B$38)*_xlfn.NORM.S.INV(RAND())</f>
        <v>-1.6368629323979556</v>
      </c>
      <c r="S240" s="23">
        <f ca="1">SQRT(Inputs!$B$38)*H240+SQRT(1-Inputs!$B$38)*_xlfn.NORM.S.INV(RAND())</f>
        <v>-0.57318572908386445</v>
      </c>
      <c r="T240" s="23">
        <f ca="1">SQRT(Inputs!$B$38)*I240+SQRT(1-Inputs!$B$38)*_xlfn.NORM.S.INV(RAND())</f>
        <v>-0.49226242929128261</v>
      </c>
      <c r="U240" s="23">
        <f ca="1">SQRT(Inputs!$B$38)*J240+SQRT(1-Inputs!$B$38)*_xlfn.NORM.S.INV(RAND())</f>
        <v>0.76357858719318039</v>
      </c>
      <c r="V240" s="23">
        <f ca="1">SQRT(Inputs!$B$38)*K240+SQRT(1-Inputs!$B$38)*_xlfn.NORM.S.INV(RAND())</f>
        <v>-0.49856189584873989</v>
      </c>
      <c r="W240" s="23">
        <f ca="1">SQRT(Inputs!$B$38)*L240+SQRT(1-Inputs!$B$38)*_xlfn.NORM.S.INV(RAND())</f>
        <v>-4.1076522214820221E-2</v>
      </c>
      <c r="X240" s="23">
        <f ca="1">SQRT(Inputs!$B$38)*M240+SQRT(1-Inputs!$B$38)*_xlfn.NORM.S.INV(RAND())</f>
        <v>-0.87434368659880279</v>
      </c>
      <c r="Y240" s="23">
        <f ca="1">SQRT(Inputs!$B$38)*C240+SQRT(1-Inputs!$B$38)*_xlfn.NORM.S.INV(RAND())</f>
        <v>1.2471712103973669</v>
      </c>
      <c r="Z240" s="23">
        <f ca="1">SQRT(Inputs!$B$38)*D240+SQRT(1-Inputs!$B$38)*_xlfn.NORM.S.INV(RAND())</f>
        <v>-0.7465804043142994</v>
      </c>
      <c r="AA240" s="23">
        <f ca="1">SQRT(Inputs!$B$38)*E240+SQRT(1-Inputs!$B$38)*_xlfn.NORM.S.INV(RAND())</f>
        <v>-0.57388719316035064</v>
      </c>
      <c r="AB240" s="23">
        <f ca="1">SQRT(Inputs!$B$38)*F240+SQRT(1-Inputs!$B$38)*_xlfn.NORM.S.INV(RAND())</f>
        <v>0.70493772466943416</v>
      </c>
      <c r="AC240" s="23">
        <f ca="1">SQRT(Inputs!$B$38)*G240+SQRT(1-Inputs!$B$38)*_xlfn.NORM.S.INV(RAND())</f>
        <v>0.7136900654629097</v>
      </c>
      <c r="AD240" s="23">
        <f ca="1">SQRT(Inputs!$B$38)*H240+SQRT(1-Inputs!$B$38)*_xlfn.NORM.S.INV(RAND())</f>
        <v>0.49203717061335933</v>
      </c>
      <c r="AE240" s="23">
        <f ca="1">SQRT(Inputs!$B$38)*I240+SQRT(1-Inputs!$B$38)*_xlfn.NORM.S.INV(RAND())</f>
        <v>-0.70159039036949311</v>
      </c>
      <c r="AF240" s="23">
        <f ca="1">SQRT(Inputs!$B$38)*J240+SQRT(1-Inputs!$B$38)*_xlfn.NORM.S.INV(RAND())</f>
        <v>0.16495673215899481</v>
      </c>
      <c r="AG240" s="23">
        <f ca="1">SQRT(Inputs!$B$38)*K240+SQRT(1-Inputs!$B$38)*_xlfn.NORM.S.INV(RAND())</f>
        <v>0.72945894685604984</v>
      </c>
      <c r="AH240" s="23">
        <f ca="1">SQRT(Inputs!$B$38)*L240+SQRT(1-Inputs!$B$38)*_xlfn.NORM.S.INV(RAND())</f>
        <v>-0.7257075711501666</v>
      </c>
      <c r="AI240" s="23">
        <f ca="1">SQRT(Inputs!$B$38)*M240+SQRT(1-Inputs!$B$38)*_xlfn.NORM.S.INV(RAND())</f>
        <v>-1.5201397092246007</v>
      </c>
      <c r="AJ240" s="23">
        <f ca="1">SQRT(Inputs!$B$38)*C240+SQRT(1-Inputs!$B$38)*_xlfn.NORM.S.INV(RAND())</f>
        <v>0.14414278578259895</v>
      </c>
      <c r="AK240" s="23">
        <f ca="1">SQRT(Inputs!$B$38)*D240+SQRT(1-Inputs!$B$38)*_xlfn.NORM.S.INV(RAND())</f>
        <v>-0.61998576399119121</v>
      </c>
      <c r="AL240" s="23">
        <f ca="1">SQRT(Inputs!$B$38)*E240+SQRT(1-Inputs!$B$38)*_xlfn.NORM.S.INV(RAND())</f>
        <v>4.9235206395646935E-3</v>
      </c>
      <c r="AM240" s="23">
        <f ca="1">SQRT(Inputs!$B$38)*F240+SQRT(1-Inputs!$B$38)*_xlfn.NORM.S.INV(RAND())</f>
        <v>0.41431213358872343</v>
      </c>
      <c r="AN240" s="23">
        <f ca="1">SQRT(Inputs!$B$38)*G240+SQRT(1-Inputs!$B$38)*_xlfn.NORM.S.INV(RAND())</f>
        <v>0.38620471246547572</v>
      </c>
      <c r="AO240" s="23">
        <f ca="1">SQRT(Inputs!$B$38)*H240+SQRT(1-Inputs!$B$38)*_xlfn.NORM.S.INV(RAND())</f>
        <v>0.46756408402015898</v>
      </c>
      <c r="AP240" s="23">
        <f ca="1">SQRT(Inputs!$B$38)*I240+SQRT(1-Inputs!$B$38)*_xlfn.NORM.S.INV(RAND())</f>
        <v>6.8753348068041953E-2</v>
      </c>
      <c r="AQ240" s="23">
        <f ca="1">SQRT(Inputs!$B$38)*J240+SQRT(1-Inputs!$B$38)*_xlfn.NORM.S.INV(RAND())</f>
        <v>1.8052607185996838</v>
      </c>
      <c r="AR240" s="23">
        <f ca="1">SQRT(Inputs!$B$38)*K240+SQRT(1-Inputs!$B$38)*_xlfn.NORM.S.INV(RAND())</f>
        <v>-3.0685091979264653E-2</v>
      </c>
      <c r="AS240" s="23">
        <f ca="1">SQRT(Inputs!$B$38)*L240+SQRT(1-Inputs!$B$38)*_xlfn.NORM.S.INV(RAND())</f>
        <v>-1.3312651900214272</v>
      </c>
      <c r="AT240" s="23">
        <f ca="1">SQRT(Inputs!$B$38)*M240+SQRT(1-Inputs!$B$38)*_xlfn.NORM.S.INV(RAND())</f>
        <v>-5.9451338981329038E-2</v>
      </c>
      <c r="AU240" s="15">
        <f ca="1">Inputs!$B$6*EXP($B$8-0.5*C$5^2+C$5*N240)</f>
        <v>4579.2250997230049</v>
      </c>
      <c r="AV240" s="15">
        <f t="shared" ca="1" si="110"/>
        <v>4414.3673110478067</v>
      </c>
      <c r="AW240" s="15">
        <f t="shared" ca="1" si="111"/>
        <v>4838.6803918830756</v>
      </c>
      <c r="AX240" s="15">
        <f t="shared" ca="1" si="112"/>
        <v>6686.5939956956227</v>
      </c>
      <c r="AY240" s="15">
        <f t="shared" ca="1" si="113"/>
        <v>6749.788318756915</v>
      </c>
      <c r="AZ240" s="15">
        <f t="shared" ca="1" si="114"/>
        <v>7750.2198219867823</v>
      </c>
      <c r="BA240" s="15">
        <f t="shared" ca="1" si="115"/>
        <v>9008.0302699735421</v>
      </c>
      <c r="BB240" s="15">
        <f t="shared" ca="1" si="116"/>
        <v>11905.401544209028</v>
      </c>
      <c r="BC240" s="15">
        <f t="shared" ca="1" si="117"/>
        <v>13895.974048414011</v>
      </c>
      <c r="BD240" s="15">
        <f t="shared" ca="1" si="118"/>
        <v>16958.5978995636</v>
      </c>
      <c r="BE240" s="15">
        <f t="shared" ca="1" si="119"/>
        <v>19189.892956261789</v>
      </c>
      <c r="BF240" s="15">
        <f ca="1">Inputs!$B$13*EXP($B$9-0.5*C$6^2+C$6*Y240)</f>
        <v>17710.589971453381</v>
      </c>
      <c r="BG240" s="15">
        <f t="shared" ca="1" si="120"/>
        <v>18864.17553455065</v>
      </c>
      <c r="BH240" s="15">
        <f t="shared" ca="1" si="121"/>
        <v>20955.885697719666</v>
      </c>
      <c r="BI240" s="15">
        <f t="shared" ca="1" si="122"/>
        <v>28593.238143959363</v>
      </c>
      <c r="BJ240" s="15">
        <f t="shared" ca="1" si="123"/>
        <v>38851.597690766641</v>
      </c>
      <c r="BK240" s="15">
        <f t="shared" ca="1" si="124"/>
        <v>50986.55340768415</v>
      </c>
      <c r="BL240" s="15">
        <f t="shared" ca="1" si="125"/>
        <v>57187.615844612075</v>
      </c>
      <c r="BM240" s="15">
        <f t="shared" ca="1" si="126"/>
        <v>71751.299815227801</v>
      </c>
      <c r="BN240" s="15">
        <f t="shared" ca="1" si="127"/>
        <v>96306.293493636127</v>
      </c>
      <c r="BO240" s="15">
        <f t="shared" ca="1" si="128"/>
        <v>108909.14771995074</v>
      </c>
      <c r="BP240" s="15">
        <f t="shared" ca="1" si="129"/>
        <v>112839.03564183514</v>
      </c>
      <c r="BQ240" s="15">
        <f ca="1">Inputs!$B$20*EXP($B$10-0.5*C$7^2+C$7*AJ240)</f>
        <v>4514.5176909395695</v>
      </c>
      <c r="BR240" s="15">
        <f t="shared" ca="1" si="130"/>
        <v>5030.8290415197553</v>
      </c>
      <c r="BS240" s="15">
        <f t="shared" ca="1" si="131"/>
        <v>6898.9286696389554</v>
      </c>
      <c r="BT240" s="15">
        <f t="shared" ca="1" si="132"/>
        <v>10604.246274249566</v>
      </c>
      <c r="BU240" s="15">
        <f t="shared" ca="1" si="133"/>
        <v>16135.789526964119</v>
      </c>
      <c r="BV240" s="15">
        <f t="shared" ca="1" si="134"/>
        <v>24943.458409562227</v>
      </c>
      <c r="BW240" s="15">
        <f t="shared" ca="1" si="135"/>
        <v>35317.392343172083</v>
      </c>
      <c r="BX240" s="15">
        <f t="shared" ca="1" si="136"/>
        <v>70937.465881360826</v>
      </c>
      <c r="BY240" s="15">
        <f t="shared" ca="1" si="137"/>
        <v>98813.613701742579</v>
      </c>
      <c r="BZ240" s="15">
        <f t="shared" ca="1" si="138"/>
        <v>108550.6009994038</v>
      </c>
      <c r="CA240" s="15">
        <f t="shared" ca="1" si="139"/>
        <v>150878.23912504924</v>
      </c>
      <c r="CB240" s="15">
        <f ca="1">(AU240*DCF!C$10-DCF!C$5*MAX(AU240*DCF!C$10,0)-MAX(AU240-Inputs!$B$6,0)/Inputs!$B$10)*DCF!C$6</f>
        <v>1045.8052639644452</v>
      </c>
      <c r="CC240" s="15">
        <f ca="1">(AV240*DCF!D$10-DCF!D$5*MAX(AV240*DCF!D$10,0)-MAX(AV240-AU240,0)/Inputs!$B$10)*DCF!D$6</f>
        <v>1075.9721257110423</v>
      </c>
      <c r="CD240" s="15">
        <f ca="1">(AW240*DCF!E$10-DCF!E$5*MAX(AW240*DCF!E$10,0)-MAX(AW240-AV240,0)/Inputs!$B$10)*DCF!E$6</f>
        <v>1021.6013998561283</v>
      </c>
      <c r="CE240" s="15">
        <f ca="1">(AX240*DCF!F$10-DCF!F$5*MAX(AX240*DCF!F$10,0)-MAX(AX240-AW240,0)/Inputs!$B$10)*DCF!F$6</f>
        <v>1075.1678071457036</v>
      </c>
      <c r="CF240" s="15">
        <f ca="1">(AY240*DCF!G$10-DCF!G$5*MAX(AY240*DCF!G$10,0)-MAX(AY240-AX240,0)/Inputs!$B$10)*DCF!G$6</f>
        <v>1378.5783215091597</v>
      </c>
      <c r="CG240" s="15">
        <f ca="1">(AZ240*DCF!H$10-DCF!H$5*MAX(AZ240*DCF!H$10,0)-MAX(AZ240-AY240,0)/Inputs!$B$10)*DCF!H$6</f>
        <v>1327.0661890267843</v>
      </c>
      <c r="CH240" s="15">
        <f ca="1">(BA240*DCF!I$10-DCF!I$5*MAX(BA240*DCF!I$10,0)-MAX(BA240-AZ240,0)/Inputs!$B$10)*DCF!I$6</f>
        <v>1439.1135332133858</v>
      </c>
      <c r="CI240" s="15">
        <f ca="1">(BB240*DCF!J$10-DCF!J$5*MAX(BB240*DCF!J$10,0)-MAX(BB240-BA240,0)/Inputs!$B$10)*DCF!J$6</f>
        <v>1603.9456576152031</v>
      </c>
      <c r="CJ240" s="15">
        <f ca="1">(BC240*DCF!K$10-DCF!K$5*MAX(BC240*DCF!K$10,0)-MAX(BC240-BB240,0)/Inputs!$B$10)*DCF!K$6</f>
        <v>1958.3788026603063</v>
      </c>
      <c r="CK240" s="15">
        <f ca="1">(BD240*DCF!L$10-DCF!L$5*MAX(BD240*DCF!L$10,0)-MAX(BD240-BC240,0)/Inputs!$B$10)*DCF!L$6</f>
        <v>2161.632195240933</v>
      </c>
      <c r="CL240" s="15">
        <f ca="1">(BE240*DCF!M$10-DCF!M$5*MAX(BE240*DCF!M$10,0)-MAX(BE240-BD240,0)/Inputs!$B$10)*DCF!M$6</f>
        <v>2441.3900633940279</v>
      </c>
      <c r="CM240" s="15">
        <f ca="1">(BF240*DCF!C$28-DCF!C$5*MAX(BF240*DCF!C$28,0)-MAX(BF240-Inputs!$B$13,0)/Inputs!$B$17)*DCF!C$6</f>
        <v>3944.7425226452697</v>
      </c>
      <c r="CN240" s="15">
        <f ca="1">(BG240*DCF!D$28-DCF!D$5*MAX(BG240*DCF!D$28,0)-MAX(BG240-BF240,0)/Inputs!$B$17)*DCF!D$6</f>
        <v>5309.822082620597</v>
      </c>
      <c r="CO240" s="15">
        <f ca="1">(BH240*DCF!E$28-DCF!E$5*MAX(BH240*DCF!E$28,0)-MAX(BH240-BG240,0)/Inputs!$B$17)*DCF!E$6</f>
        <v>5522.8326981620512</v>
      </c>
      <c r="CP240" s="15">
        <f ca="1">(BI240*DCF!F$28-DCF!F$5*MAX(BI240*DCF!F$28,0)-MAX(BI240-BH240,0)/Inputs!$B$17)*DCF!F$6</f>
        <v>6371.8102551291649</v>
      </c>
      <c r="CQ240" s="15">
        <f ca="1">(BJ240*DCF!G$28-DCF!G$5*MAX(BJ240*DCF!G$28,0)-MAX(BJ240-BI240,0)/Inputs!$B$17)*DCF!G$6</f>
        <v>8354.9870515371058</v>
      </c>
      <c r="CR240" s="15">
        <f ca="1">(BK240*DCF!H$28-DCF!H$5*MAX(BK240*DCF!H$28,0)-MAX(BK240-BJ240,0)/Inputs!$B$17)*DCF!H$6</f>
        <v>10724.105610042763</v>
      </c>
      <c r="CS240" s="15">
        <f ca="1">(BL240*DCF!I$28-DCF!I$5*MAX(BL240*DCF!I$28,0)-MAX(BL240-BK240,0)/Inputs!$B$17)*DCF!I$6</f>
        <v>12557.798983168746</v>
      </c>
      <c r="CT240" s="15">
        <f ca="1">(BM240*DCF!J$28-DCF!J$5*MAX(BM240*DCF!J$28,0)-MAX(BM240-BL240,0)/Inputs!$B$17)*DCF!J$6</f>
        <v>14075.470868894588</v>
      </c>
      <c r="CU240" s="15">
        <f ca="1">(BN240*DCF!K$28-DCF!K$5*MAX(BN240*DCF!K$28,0)-MAX(BN240-BM240,0)/Inputs!$B$17)*DCF!K$6</f>
        <v>17330.614763571222</v>
      </c>
      <c r="CV240" s="15">
        <f ca="1">(BO240*DCF!L$28-DCF!L$5*MAX(BO240*DCF!L$28,0)-MAX(BO240-BN240,0)/Inputs!$B$17)*DCF!L$6</f>
        <v>20303.626988584598</v>
      </c>
      <c r="CW240" s="15">
        <f ca="1">(BP240*DCF!M$28-DCF!M$5*MAX(BP240*DCF!M$28,0)-MAX(BP240-BO240,0)/Inputs!$B$17)*DCF!M$6</f>
        <v>20819.946144289464</v>
      </c>
      <c r="CX240" s="15">
        <f ca="1">(BQ240*DCF!C$46-DCF!C$5*MAX(BQ240*DCF!C$46,0)-MAX(BQ240-Inputs!$B$20,0)/Inputs!$B$24)*DCF!C$6</f>
        <v>-1649.3194163553599</v>
      </c>
      <c r="CY240" s="15">
        <f ca="1">(BR240*DCF!D$46-DCF!D$5*MAX(BR240*DCF!D$46,0)-MAX(BR240-BQ240,0)/Inputs!$B$24)*DCF!D$6</f>
        <v>-1078.9509644568323</v>
      </c>
      <c r="CZ240" s="15">
        <f ca="1">(BS240*DCF!E$46-DCF!E$5*MAX(BS240*DCF!E$46,0)-MAX(BS240-BR240,0)/Inputs!$B$24)*DCF!E$6</f>
        <v>-1552.1637725560836</v>
      </c>
      <c r="DA240" s="15">
        <f ca="1">(BT240*DCF!F$46-DCF!F$5*MAX(BT240*DCF!F$46,0)-MAX(BT240-BS240,0)/Inputs!$B$24)*DCF!F$6</f>
        <v>-2121.4915327137187</v>
      </c>
      <c r="DB240" s="15">
        <f ca="1">(BU240*DCF!G$46-DCF!G$5*MAX(BU240*DCF!G$46,0)-MAX(BU240-BT240,0)/Inputs!$B$24)*DCF!G$6</f>
        <v>-2403.4779395227724</v>
      </c>
      <c r="DC240" s="15">
        <f ca="1">(BV240*DCF!H$46-DCF!H$5*MAX(BV240*DCF!H$46,0)-MAX(BV240-BU240,0)/Inputs!$B$24)*DCF!H$6</f>
        <v>-2736.929139784766</v>
      </c>
      <c r="DD240" s="15">
        <f ca="1">(BW240*DCF!I$46-DCF!I$5*MAX(BW240*DCF!I$46,0)-MAX(BW240-BV240,0)/Inputs!$B$24)*DCF!I$6</f>
        <v>-2162.2862468568737</v>
      </c>
      <c r="DE240" s="15">
        <f ca="1">(BX240*DCF!J$46-DCF!J$5*MAX(BX240*DCF!J$46,0)-MAX(BX240-BW240,0)/Inputs!$B$24)*DCF!J$6</f>
        <v>-6470.2310822255522</v>
      </c>
      <c r="DF240" s="15">
        <f ca="1">(BY240*DCF!K$46-DCF!K$5*MAX(BY240*DCF!K$46,0)-MAX(BY240-BX240,0)/Inputs!$B$24)*DCF!K$6</f>
        <v>-1184.3505870016959</v>
      </c>
      <c r="DG240" s="15">
        <f ca="1">(BZ240*DCF!L$46-DCF!L$5*MAX(BZ240*DCF!L$46,0)-MAX(BZ240-BY240,0)/Inputs!$B$24)*DCF!L$6</f>
        <v>5300.0890969447546</v>
      </c>
      <c r="DH240" s="15">
        <f ca="1">(CA240*DCF!M$46-DCF!M$5*MAX(CA240*DCF!M$46,0)-MAX(CA240-BZ240,0)/Inputs!$B$24)*DCF!M$6</f>
        <v>2979.4065486616646</v>
      </c>
      <c r="DI240" s="15">
        <f ca="1">SUM(CB240:CL240)+BE240*DCF!M$10*(1+Inputs!$B$30)*(1-Inputs!$B$33)*(1-Inputs!$B$30/Inputs!$B$31)/(Inputs!$B$29-Inputs!$B$30)*DCF!M$6</f>
        <v>69934.377216677545</v>
      </c>
      <c r="DJ240" s="15">
        <f ca="1">SUM(CM240:CW240)+BP240*DCF!M$28*(1+Inputs!$B$30)*(1-Inputs!$B$33)*(1-Inputs!$B$30/Inputs!$B$31)/(Inputs!$B$29-Inputs!$B$30)*DCF!M$6</f>
        <v>544025.7957459786</v>
      </c>
      <c r="DK240" s="15">
        <f ca="1">SUM(CX240:DH240)+CA240*DCF!M$46*(1+Inputs!$B$30)*(1-Inputs!$B$33)*(1-Inputs!$B$30/Inputs!$B$31)/(Inputs!$B$29-Inputs!$B$30)*DCF!M$6</f>
        <v>220195.92532145279</v>
      </c>
      <c r="DM240" s="15">
        <f ca="1">DI240+DJ240+DK240+Inputs!$B$34+Inputs!$B$36-Inputs!$B$35</f>
        <v>911007.09828410891</v>
      </c>
    </row>
    <row r="241" spans="1:117" x14ac:dyDescent="0.75">
      <c r="A241" s="11">
        <v>228</v>
      </c>
      <c r="C241" s="23">
        <f t="shared" ca="1" si="142"/>
        <v>1.1644207378539375</v>
      </c>
      <c r="D241" s="23">
        <f t="shared" ca="1" si="142"/>
        <v>-0.5026739012664071</v>
      </c>
      <c r="E241" s="23">
        <f t="shared" ca="1" si="142"/>
        <v>1.0702249405125093</v>
      </c>
      <c r="F241" s="23">
        <f t="shared" ca="1" si="142"/>
        <v>-0.21367401697626404</v>
      </c>
      <c r="G241" s="23">
        <f t="shared" ca="1" si="142"/>
        <v>1.6695684298950924</v>
      </c>
      <c r="H241" s="23">
        <f t="shared" ca="1" si="142"/>
        <v>0.18281400351721994</v>
      </c>
      <c r="I241" s="23">
        <f t="shared" ca="1" si="142"/>
        <v>-0.19114502829812688</v>
      </c>
      <c r="J241" s="23">
        <f t="shared" ca="1" si="142"/>
        <v>-0.21214174807160957</v>
      </c>
      <c r="K241" s="23">
        <f t="shared" ca="1" si="142"/>
        <v>-0.14487677305858124</v>
      </c>
      <c r="L241" s="23">
        <f t="shared" ca="1" si="142"/>
        <v>0.13392802967362849</v>
      </c>
      <c r="M241" s="23">
        <f t="shared" ca="1" si="142"/>
        <v>-0.7991245896892859</v>
      </c>
      <c r="N241" s="23">
        <f ca="1">SQRT(Inputs!$B$38)*C241+SQRT(1-Inputs!$B$38)*_xlfn.NORM.S.INV(RAND())</f>
        <v>0.75289212773209957</v>
      </c>
      <c r="O241" s="23">
        <f ca="1">SQRT(Inputs!$B$38)*D241+SQRT(1-Inputs!$B$38)*_xlfn.NORM.S.INV(RAND())</f>
        <v>4.3714762918628525E-3</v>
      </c>
      <c r="P241" s="23">
        <f ca="1">SQRT(Inputs!$B$38)*E241+SQRT(1-Inputs!$B$38)*_xlfn.NORM.S.INV(RAND())</f>
        <v>2.4332664439981331</v>
      </c>
      <c r="Q241" s="23">
        <f ca="1">SQRT(Inputs!$B$38)*F241+SQRT(1-Inputs!$B$38)*_xlfn.NORM.S.INV(RAND())</f>
        <v>-3.66467653524193E-2</v>
      </c>
      <c r="R241" s="23">
        <f ca="1">SQRT(Inputs!$B$38)*G241+SQRT(1-Inputs!$B$38)*_xlfn.NORM.S.INV(RAND())</f>
        <v>1.426984029142079</v>
      </c>
      <c r="S241" s="23">
        <f ca="1">SQRT(Inputs!$B$38)*H241+SQRT(1-Inputs!$B$38)*_xlfn.NORM.S.INV(RAND())</f>
        <v>1.7898246651558303</v>
      </c>
      <c r="T241" s="23">
        <f ca="1">SQRT(Inputs!$B$38)*I241+SQRT(1-Inputs!$B$38)*_xlfn.NORM.S.INV(RAND())</f>
        <v>-1.5937832881703269</v>
      </c>
      <c r="U241" s="23">
        <f ca="1">SQRT(Inputs!$B$38)*J241+SQRT(1-Inputs!$B$38)*_xlfn.NORM.S.INV(RAND())</f>
        <v>-0.63212833855475337</v>
      </c>
      <c r="V241" s="23">
        <f ca="1">SQRT(Inputs!$B$38)*K241+SQRT(1-Inputs!$B$38)*_xlfn.NORM.S.INV(RAND())</f>
        <v>-0.58835974534686364</v>
      </c>
      <c r="W241" s="23">
        <f ca="1">SQRT(Inputs!$B$38)*L241+SQRT(1-Inputs!$B$38)*_xlfn.NORM.S.INV(RAND())</f>
        <v>0.12567675775807585</v>
      </c>
      <c r="X241" s="23">
        <f ca="1">SQRT(Inputs!$B$38)*M241+SQRT(1-Inputs!$B$38)*_xlfn.NORM.S.INV(RAND())</f>
        <v>-0.75476457521696094</v>
      </c>
      <c r="Y241" s="23">
        <f ca="1">SQRT(Inputs!$B$38)*C241+SQRT(1-Inputs!$B$38)*_xlfn.NORM.S.INV(RAND())</f>
        <v>-0.26591219637108676</v>
      </c>
      <c r="Z241" s="23">
        <f ca="1">SQRT(Inputs!$B$38)*D241+SQRT(1-Inputs!$B$38)*_xlfn.NORM.S.INV(RAND())</f>
        <v>-0.57833979947957559</v>
      </c>
      <c r="AA241" s="23">
        <f ca="1">SQRT(Inputs!$B$38)*E241+SQRT(1-Inputs!$B$38)*_xlfn.NORM.S.INV(RAND())</f>
        <v>1.6867996191758312</v>
      </c>
      <c r="AB241" s="23">
        <f ca="1">SQRT(Inputs!$B$38)*F241+SQRT(1-Inputs!$B$38)*_xlfn.NORM.S.INV(RAND())</f>
        <v>0.10480256959034628</v>
      </c>
      <c r="AC241" s="23">
        <f ca="1">SQRT(Inputs!$B$38)*G241+SQRT(1-Inputs!$B$38)*_xlfn.NORM.S.INV(RAND())</f>
        <v>0.44713144111225861</v>
      </c>
      <c r="AD241" s="23">
        <f ca="1">SQRT(Inputs!$B$38)*H241+SQRT(1-Inputs!$B$38)*_xlfn.NORM.S.INV(RAND())</f>
        <v>-0.34274056370282246</v>
      </c>
      <c r="AE241" s="23">
        <f ca="1">SQRT(Inputs!$B$38)*I241+SQRT(1-Inputs!$B$38)*_xlfn.NORM.S.INV(RAND())</f>
        <v>0.3939808435150341</v>
      </c>
      <c r="AF241" s="23">
        <f ca="1">SQRT(Inputs!$B$38)*J241+SQRT(1-Inputs!$B$38)*_xlfn.NORM.S.INV(RAND())</f>
        <v>2.4692585221106333</v>
      </c>
      <c r="AG241" s="23">
        <f ca="1">SQRT(Inputs!$B$38)*K241+SQRT(1-Inputs!$B$38)*_xlfn.NORM.S.INV(RAND())</f>
        <v>0.1840293537759814</v>
      </c>
      <c r="AH241" s="23">
        <f ca="1">SQRT(Inputs!$B$38)*L241+SQRT(1-Inputs!$B$38)*_xlfn.NORM.S.INV(RAND())</f>
        <v>5.1084683270441487E-2</v>
      </c>
      <c r="AI241" s="23">
        <f ca="1">SQRT(Inputs!$B$38)*M241+SQRT(1-Inputs!$B$38)*_xlfn.NORM.S.INV(RAND())</f>
        <v>-0.70509777424652587</v>
      </c>
      <c r="AJ241" s="23">
        <f ca="1">SQRT(Inputs!$B$38)*C241+SQRT(1-Inputs!$B$38)*_xlfn.NORM.S.INV(RAND())</f>
        <v>0.56297897229835325</v>
      </c>
      <c r="AK241" s="23">
        <f ca="1">SQRT(Inputs!$B$38)*D241+SQRT(1-Inputs!$B$38)*_xlfn.NORM.S.INV(RAND())</f>
        <v>-0.20663270260464817</v>
      </c>
      <c r="AL241" s="23">
        <f ca="1">SQRT(Inputs!$B$38)*E241+SQRT(1-Inputs!$B$38)*_xlfn.NORM.S.INV(RAND())</f>
        <v>1.6664642247082315</v>
      </c>
      <c r="AM241" s="23">
        <f ca="1">SQRT(Inputs!$B$38)*F241+SQRT(1-Inputs!$B$38)*_xlfn.NORM.S.INV(RAND())</f>
        <v>0.38037384524245277</v>
      </c>
      <c r="AN241" s="23">
        <f ca="1">SQRT(Inputs!$B$38)*G241+SQRT(1-Inputs!$B$38)*_xlfn.NORM.S.INV(RAND())</f>
        <v>2.8996536920745291</v>
      </c>
      <c r="AO241" s="23">
        <f ca="1">SQRT(Inputs!$B$38)*H241+SQRT(1-Inputs!$B$38)*_xlfn.NORM.S.INV(RAND())</f>
        <v>0.96479453985306207</v>
      </c>
      <c r="AP241" s="23">
        <f ca="1">SQRT(Inputs!$B$38)*I241+SQRT(1-Inputs!$B$38)*_xlfn.NORM.S.INV(RAND())</f>
        <v>0.83492059617439596</v>
      </c>
      <c r="AQ241" s="23">
        <f ca="1">SQRT(Inputs!$B$38)*J241+SQRT(1-Inputs!$B$38)*_xlfn.NORM.S.INV(RAND())</f>
        <v>1.4424180652914977</v>
      </c>
      <c r="AR241" s="23">
        <f ca="1">SQRT(Inputs!$B$38)*K241+SQRT(1-Inputs!$B$38)*_xlfn.NORM.S.INV(RAND())</f>
        <v>-0.42939953162468902</v>
      </c>
      <c r="AS241" s="23">
        <f ca="1">SQRT(Inputs!$B$38)*L241+SQRT(1-Inputs!$B$38)*_xlfn.NORM.S.INV(RAND())</f>
        <v>1.7407653302824366</v>
      </c>
      <c r="AT241" s="23">
        <f ca="1">SQRT(Inputs!$B$38)*M241+SQRT(1-Inputs!$B$38)*_xlfn.NORM.S.INV(RAND())</f>
        <v>-2.1361856681002314</v>
      </c>
      <c r="AU241" s="15">
        <f ca="1">Inputs!$B$6*EXP($B$8-0.5*C$5^2+C$5*N241)</f>
        <v>5605.398220097386</v>
      </c>
      <c r="AV241" s="15">
        <f t="shared" ca="1" si="110"/>
        <v>6827.4805807739695</v>
      </c>
      <c r="AW241" s="15">
        <f t="shared" ca="1" si="111"/>
        <v>11558.870632843817</v>
      </c>
      <c r="AX241" s="15">
        <f t="shared" ca="1" si="112"/>
        <v>14047.757135793008</v>
      </c>
      <c r="AY241" s="15">
        <f t="shared" ca="1" si="113"/>
        <v>20281.104803817951</v>
      </c>
      <c r="AZ241" s="15">
        <f t="shared" ca="1" si="114"/>
        <v>30208.189240003347</v>
      </c>
      <c r="BA241" s="15">
        <f t="shared" ca="1" si="115"/>
        <v>31287.649671436466</v>
      </c>
      <c r="BB241" s="15">
        <f t="shared" ca="1" si="116"/>
        <v>35954.844304636455</v>
      </c>
      <c r="BC241" s="15">
        <f t="shared" ca="1" si="117"/>
        <v>41604.261536532911</v>
      </c>
      <c r="BD241" s="15">
        <f t="shared" ca="1" si="118"/>
        <v>51571.821068179721</v>
      </c>
      <c r="BE241" s="15">
        <f t="shared" ca="1" si="119"/>
        <v>58996.345375265562</v>
      </c>
      <c r="BF241" s="15">
        <f ca="1">Inputs!$B$13*EXP($B$9-0.5*C$6^2+C$6*Y241)</f>
        <v>13120.783154802913</v>
      </c>
      <c r="BG241" s="15">
        <f t="shared" ca="1" si="120"/>
        <v>14406.167662383108</v>
      </c>
      <c r="BH241" s="15">
        <f t="shared" ca="1" si="121"/>
        <v>23283.919020599496</v>
      </c>
      <c r="BI241" s="15">
        <f t="shared" ca="1" si="122"/>
        <v>28966.534396131578</v>
      </c>
      <c r="BJ241" s="15">
        <f t="shared" ca="1" si="123"/>
        <v>37875.212771933002</v>
      </c>
      <c r="BK241" s="15">
        <f t="shared" ca="1" si="124"/>
        <v>44365.414811868512</v>
      </c>
      <c r="BL241" s="15">
        <f t="shared" ca="1" si="125"/>
        <v>57352.275365560832</v>
      </c>
      <c r="BM241" s="15">
        <f t="shared" ca="1" si="126"/>
        <v>95807.307371311661</v>
      </c>
      <c r="BN241" s="15">
        <f t="shared" ca="1" si="127"/>
        <v>120458.41995635736</v>
      </c>
      <c r="BO241" s="15">
        <f t="shared" ca="1" si="128"/>
        <v>149094.37609434885</v>
      </c>
      <c r="BP241" s="15">
        <f t="shared" ca="1" si="129"/>
        <v>169418.01362098675</v>
      </c>
      <c r="BQ241" s="15">
        <f ca="1">Inputs!$B$20*EXP($B$10-0.5*C$7^2+C$7*AJ241)</f>
        <v>5237.5419880557474</v>
      </c>
      <c r="BR241" s="15">
        <f t="shared" ca="1" si="130"/>
        <v>6655.2858559669958</v>
      </c>
      <c r="BS241" s="15">
        <f t="shared" ca="1" si="131"/>
        <v>14708.007487541588</v>
      </c>
      <c r="BT241" s="15">
        <f t="shared" ca="1" si="132"/>
        <v>22407.088144181165</v>
      </c>
      <c r="BU241" s="15">
        <f t="shared" ca="1" si="133"/>
        <v>62636.081028535955</v>
      </c>
      <c r="BV241" s="15">
        <f t="shared" ca="1" si="134"/>
        <v>108303.62567026226</v>
      </c>
      <c r="BW241" s="15">
        <f t="shared" ca="1" si="135"/>
        <v>180343.12597677353</v>
      </c>
      <c r="BX241" s="15">
        <f t="shared" ca="1" si="136"/>
        <v>336818.39902727096</v>
      </c>
      <c r="BY241" s="15">
        <f t="shared" ca="1" si="137"/>
        <v>434717.60637361248</v>
      </c>
      <c r="BZ241" s="15">
        <f t="shared" ca="1" si="138"/>
        <v>840015.87870303576</v>
      </c>
      <c r="CA241" s="15">
        <f t="shared" ca="1" si="139"/>
        <v>807255.46540788747</v>
      </c>
      <c r="CB241" s="15">
        <f ca="1">(AU241*DCF!C$10-DCF!C$5*MAX(AU241*DCF!C$10,0)-MAX(AU241-Inputs!$B$6,0)/Inputs!$B$10)*DCF!C$6</f>
        <v>1038.4884667102347</v>
      </c>
      <c r="CC241" s="15">
        <f ca="1">(AV241*DCF!D$10-DCF!D$5*MAX(AV241*DCF!D$10,0)-MAX(AV241-AU241,0)/Inputs!$B$10)*DCF!D$6</f>
        <v>1366.1793374175434</v>
      </c>
      <c r="CD241" s="15">
        <f ca="1">(AW241*DCF!E$10-DCF!E$5*MAX(AW241*DCF!E$10,0)-MAX(AW241-AV241,0)/Inputs!$B$10)*DCF!E$6</f>
        <v>1603.0542528647329</v>
      </c>
      <c r="CE241" s="15">
        <f ca="1">(AX241*DCF!F$10-DCF!F$5*MAX(AX241*DCF!F$10,0)-MAX(AX241-AW241,0)/Inputs!$B$10)*DCF!F$6</f>
        <v>2548.727420538316</v>
      </c>
      <c r="CF241" s="15">
        <f ca="1">(AY241*DCF!G$10-DCF!G$5*MAX(AY241*DCF!G$10,0)-MAX(AY241-AX241,0)/Inputs!$B$10)*DCF!G$6</f>
        <v>2980.5586182041047</v>
      </c>
      <c r="CG241" s="15">
        <f ca="1">(AZ241*DCF!H$10-DCF!H$5*MAX(AZ241*DCF!H$10,0)-MAX(AZ241-AY241,0)/Inputs!$B$10)*DCF!H$6</f>
        <v>4102.2098005700354</v>
      </c>
      <c r="CH241" s="15">
        <f ca="1">(BA241*DCF!I$10-DCF!I$5*MAX(BA241*DCF!I$10,0)-MAX(BA241-AZ241,0)/Inputs!$B$10)*DCF!I$6</f>
        <v>5538.042886397192</v>
      </c>
      <c r="CI241" s="15">
        <f ca="1">(BB241*DCF!J$10-DCF!J$5*MAX(BB241*DCF!J$10,0)-MAX(BB241-BA241,0)/Inputs!$B$10)*DCF!J$6</f>
        <v>5462.6982721092008</v>
      </c>
      <c r="CJ241" s="15">
        <f ca="1">(BC241*DCF!K$10-DCF!K$5*MAX(BC241*DCF!K$10,0)-MAX(BC241-BB241,0)/Inputs!$B$10)*DCF!K$6</f>
        <v>5906.7855265648368</v>
      </c>
      <c r="CK241" s="15">
        <f ca="1">(BD241*DCF!L$10-DCF!L$5*MAX(BD241*DCF!L$10,0)-MAX(BD241-BC241,0)/Inputs!$B$10)*DCF!L$6</f>
        <v>6489.0444688452371</v>
      </c>
      <c r="CL241" s="15">
        <f ca="1">(BE241*DCF!M$10-DCF!M$5*MAX(BE241*DCF!M$10,0)-MAX(BE241-BD241,0)/Inputs!$B$10)*DCF!M$6</f>
        <v>7438.2086350925038</v>
      </c>
      <c r="CM241" s="15">
        <f ca="1">(BF241*DCF!C$28-DCF!C$5*MAX(BF241*DCF!C$28,0)-MAX(BF241-Inputs!$B$13,0)/Inputs!$B$17)*DCF!C$6</f>
        <v>3603.9651570282922</v>
      </c>
      <c r="CN241" s="15">
        <f ca="1">(BG241*DCF!D$28-DCF!D$5*MAX(BG241*DCF!D$28,0)-MAX(BG241-BF241,0)/Inputs!$B$17)*DCF!D$6</f>
        <v>3968.717187828885</v>
      </c>
      <c r="CO241" s="15">
        <f ca="1">(BH241*DCF!E$28-DCF!E$5*MAX(BH241*DCF!E$28,0)-MAX(BH241-BG241,0)/Inputs!$B$17)*DCF!E$6</f>
        <v>4844.7378780310946</v>
      </c>
      <c r="CP241" s="15">
        <f ca="1">(BI241*DCF!F$28-DCF!F$5*MAX(BI241*DCF!F$28,0)-MAX(BI241-BH241,0)/Inputs!$B$17)*DCF!F$6</f>
        <v>6829.0411353473137</v>
      </c>
      <c r="CQ241" s="15">
        <f ca="1">(BJ241*DCF!G$28-DCF!G$5*MAX(BJ241*DCF!G$28,0)-MAX(BJ241-BI241,0)/Inputs!$B$17)*DCF!G$6</f>
        <v>8328.6596162759233</v>
      </c>
      <c r="CR241" s="15">
        <f ca="1">(BK241*DCF!H$28-DCF!H$5*MAX(BK241*DCF!H$28,0)-MAX(BK241-BJ241,0)/Inputs!$B$17)*DCF!H$6</f>
        <v>9963.6612956464232</v>
      </c>
      <c r="CS241" s="15">
        <f ca="1">(BL241*DCF!I$28-DCF!I$5*MAX(BL241*DCF!I$28,0)-MAX(BL241-BK241,0)/Inputs!$B$17)*DCF!I$6</f>
        <v>11622.549106092087</v>
      </c>
      <c r="CT241" s="15">
        <f ca="1">(BM241*DCF!J$28-DCF!J$5*MAX(BM241*DCF!J$28,0)-MAX(BM241-BL241,0)/Inputs!$B$17)*DCF!J$6</f>
        <v>16274.16001277103</v>
      </c>
      <c r="CU241" s="15">
        <f ca="1">(BN241*DCF!K$28-DCF!K$5*MAX(BN241*DCF!K$28,0)-MAX(BN241-BM241,0)/Inputs!$B$17)*DCF!K$6</f>
        <v>22419.365627961317</v>
      </c>
      <c r="CV241" s="15">
        <f ca="1">(BO241*DCF!L$28-DCF!L$5*MAX(BO241*DCF!L$28,0)-MAX(BO241-BN241,0)/Inputs!$B$17)*DCF!L$6</f>
        <v>26507.25131586822</v>
      </c>
      <c r="CW241" s="15">
        <f ca="1">(BP241*DCF!M$28-DCF!M$5*MAX(BP241*DCF!M$28,0)-MAX(BP241-BO241,0)/Inputs!$B$17)*DCF!M$6</f>
        <v>29751.706108463855</v>
      </c>
      <c r="CX241" s="15">
        <f ca="1">(BQ241*DCF!C$46-DCF!C$5*MAX(BQ241*DCF!C$46,0)-MAX(BQ241-Inputs!$B$20,0)/Inputs!$B$24)*DCF!C$6</f>
        <v>-2150.2600379139126</v>
      </c>
      <c r="CY241" s="15">
        <f ca="1">(BR241*DCF!D$46-DCF!D$5*MAX(BR241*DCF!D$46,0)-MAX(BR241-BQ241,0)/Inputs!$B$24)*DCF!D$6</f>
        <v>-1740.8416324362695</v>
      </c>
      <c r="CZ241" s="15">
        <f ca="1">(BS241*DCF!E$46-DCF!E$5*MAX(BS241*DCF!E$46,0)-MAX(BS241-BR241,0)/Inputs!$B$24)*DCF!E$6</f>
        <v>-4913.4086732107362</v>
      </c>
      <c r="DA241" s="15">
        <f ca="1">(BT241*DCF!F$46-DCF!F$5*MAX(BT241*DCF!F$46,0)-MAX(BT241-BS241,0)/Inputs!$B$24)*DCF!F$6</f>
        <v>-4435.3044806656362</v>
      </c>
      <c r="DB241" s="15">
        <f ca="1">(BU241*DCF!G$46-DCF!G$5*MAX(BU241*DCF!G$46,0)-MAX(BU241-BT241,0)/Inputs!$B$24)*DCF!G$6</f>
        <v>-15639.192390462811</v>
      </c>
      <c r="DC241" s="15">
        <f ca="1">(BV241*DCF!H$46-DCF!H$5*MAX(BV241*DCF!H$46,0)-MAX(BV241-BU241,0)/Inputs!$B$24)*DCF!H$6</f>
        <v>-14190.909687728052</v>
      </c>
      <c r="DD241" s="15">
        <f ca="1">(BW241*DCF!I$46-DCF!I$5*MAX(BW241*DCF!I$46,0)-MAX(BW241-BV241,0)/Inputs!$B$24)*DCF!I$6</f>
        <v>-16514.659260320688</v>
      </c>
      <c r="DE241" s="15">
        <f ca="1">(BX241*DCF!J$46-DCF!J$5*MAX(BX241*DCF!J$46,0)-MAX(BX241-BW241,0)/Inputs!$B$24)*DCF!J$6</f>
        <v>-27366.085817876461</v>
      </c>
      <c r="DF241" s="15">
        <f ca="1">(BY241*DCF!K$46-DCF!K$5*MAX(BY241*DCF!K$46,0)-MAX(BY241-BX241,0)/Inputs!$B$24)*DCF!K$6</f>
        <v>849.8210386474716</v>
      </c>
      <c r="DG241" s="15">
        <f ca="1">(BZ241*DCF!L$46-DCF!L$5*MAX(BZ241*DCF!L$46,0)-MAX(BZ241-BY241,0)/Inputs!$B$24)*DCF!L$6</f>
        <v>-33653.931917235939</v>
      </c>
      <c r="DH241" s="15">
        <f ca="1">(CA241*DCF!M$46-DCF!M$5*MAX(CA241*DCF!M$46,0)-MAX(CA241-BZ241,0)/Inputs!$B$24)*DCF!M$6</f>
        <v>63285.659582671935</v>
      </c>
      <c r="DI241" s="15">
        <f ca="1">SUM(CB241:CL241)+BE241*DCF!M$10*(1+Inputs!$B$30)*(1-Inputs!$B$33)*(1-Inputs!$B$30/Inputs!$B$31)/(Inputs!$B$29-Inputs!$B$30)*DCF!M$6</f>
        <v>208661.60701058106</v>
      </c>
      <c r="DJ241" s="15">
        <f ca="1">SUM(CM241:CW241)+BP241*DCF!M$28*(1+Inputs!$B$30)*(1-Inputs!$B$33)*(1-Inputs!$B$30/Inputs!$B$31)/(Inputs!$B$29-Inputs!$B$30)*DCF!M$6</f>
        <v>772770.57741265756</v>
      </c>
      <c r="DK241" s="15">
        <f ca="1">SUM(CX241:DH241)+CA241*DCF!M$46*(1+Inputs!$B$30)*(1-Inputs!$B$33)*(1-Inputs!$B$30/Inputs!$B$31)/(Inputs!$B$29-Inputs!$B$30)*DCF!M$6</f>
        <v>1191643.4617671184</v>
      </c>
      <c r="DM241" s="15">
        <f ca="1">DI241+DJ241+DK241+Inputs!$B$34+Inputs!$B$36-Inputs!$B$35</f>
        <v>2249926.6461903569</v>
      </c>
    </row>
    <row r="242" spans="1:117" x14ac:dyDescent="0.75">
      <c r="A242" s="11">
        <v>229</v>
      </c>
      <c r="C242" s="23">
        <f t="shared" ca="1" si="142"/>
        <v>0.3389805125351294</v>
      </c>
      <c r="D242" s="23">
        <f t="shared" ca="1" si="142"/>
        <v>0.40822754011666768</v>
      </c>
      <c r="E242" s="23">
        <f t="shared" ca="1" si="142"/>
        <v>7.4596254450690735E-2</v>
      </c>
      <c r="F242" s="23">
        <f t="shared" ca="1" si="142"/>
        <v>1.8743418857378289</v>
      </c>
      <c r="G242" s="23">
        <f t="shared" ca="1" si="142"/>
        <v>-0.44417721675275229</v>
      </c>
      <c r="H242" s="23">
        <f t="shared" ca="1" si="142"/>
        <v>0.26738549505184533</v>
      </c>
      <c r="I242" s="23">
        <f t="shared" ca="1" si="142"/>
        <v>1.3199324929487366</v>
      </c>
      <c r="J242" s="23">
        <f t="shared" ca="1" si="142"/>
        <v>1.3967393919087121</v>
      </c>
      <c r="K242" s="23">
        <f t="shared" ca="1" si="142"/>
        <v>0.40258179146309242</v>
      </c>
      <c r="L242" s="23">
        <f t="shared" ca="1" si="142"/>
        <v>-0.70061288153934387</v>
      </c>
      <c r="M242" s="23">
        <f t="shared" ca="1" si="142"/>
        <v>0.50974972699657795</v>
      </c>
      <c r="N242" s="23">
        <f ca="1">SQRT(Inputs!$B$38)*C242+SQRT(1-Inputs!$B$38)*_xlfn.NORM.S.INV(RAND())</f>
        <v>0.77788036296550922</v>
      </c>
      <c r="O242" s="23">
        <f ca="1">SQRT(Inputs!$B$38)*D242+SQRT(1-Inputs!$B$38)*_xlfn.NORM.S.INV(RAND())</f>
        <v>-1.6971811896135147</v>
      </c>
      <c r="P242" s="23">
        <f ca="1">SQRT(Inputs!$B$38)*E242+SQRT(1-Inputs!$B$38)*_xlfn.NORM.S.INV(RAND())</f>
        <v>1.0900450700179483</v>
      </c>
      <c r="Q242" s="23">
        <f ca="1">SQRT(Inputs!$B$38)*F242+SQRT(1-Inputs!$B$38)*_xlfn.NORM.S.INV(RAND())</f>
        <v>1.1960087790741096</v>
      </c>
      <c r="R242" s="23">
        <f ca="1">SQRT(Inputs!$B$38)*G242+SQRT(1-Inputs!$B$38)*_xlfn.NORM.S.INV(RAND())</f>
        <v>-0.28499704427292233</v>
      </c>
      <c r="S242" s="23">
        <f ca="1">SQRT(Inputs!$B$38)*H242+SQRT(1-Inputs!$B$38)*_xlfn.NORM.S.INV(RAND())</f>
        <v>-0.90786578347692215</v>
      </c>
      <c r="T242" s="23">
        <f ca="1">SQRT(Inputs!$B$38)*I242+SQRT(1-Inputs!$B$38)*_xlfn.NORM.S.INV(RAND())</f>
        <v>0.92235760216878515</v>
      </c>
      <c r="U242" s="23">
        <f ca="1">SQRT(Inputs!$B$38)*J242+SQRT(1-Inputs!$B$38)*_xlfn.NORM.S.INV(RAND())</f>
        <v>0.19947299048598832</v>
      </c>
      <c r="V242" s="23">
        <f ca="1">SQRT(Inputs!$B$38)*K242+SQRT(1-Inputs!$B$38)*_xlfn.NORM.S.INV(RAND())</f>
        <v>-0.156595438160293</v>
      </c>
      <c r="W242" s="23">
        <f ca="1">SQRT(Inputs!$B$38)*L242+SQRT(1-Inputs!$B$38)*_xlfn.NORM.S.INV(RAND())</f>
        <v>1.0411850219775121</v>
      </c>
      <c r="X242" s="23">
        <f ca="1">SQRT(Inputs!$B$38)*M242+SQRT(1-Inputs!$B$38)*_xlfn.NORM.S.INV(RAND())</f>
        <v>-1.3267224449395103</v>
      </c>
      <c r="Y242" s="23">
        <f ca="1">SQRT(Inputs!$B$38)*C242+SQRT(1-Inputs!$B$38)*_xlfn.NORM.S.INV(RAND())</f>
        <v>0.226620846994807</v>
      </c>
      <c r="Z242" s="23">
        <f ca="1">SQRT(Inputs!$B$38)*D242+SQRT(1-Inputs!$B$38)*_xlfn.NORM.S.INV(RAND())</f>
        <v>2.19162893423995</v>
      </c>
      <c r="AA242" s="23">
        <f ca="1">SQRT(Inputs!$B$38)*E242+SQRT(1-Inputs!$B$38)*_xlfn.NORM.S.INV(RAND())</f>
        <v>0.94791091624593327</v>
      </c>
      <c r="AB242" s="23">
        <f ca="1">SQRT(Inputs!$B$38)*F242+SQRT(1-Inputs!$B$38)*_xlfn.NORM.S.INV(RAND())</f>
        <v>0.65906701696075509</v>
      </c>
      <c r="AC242" s="23">
        <f ca="1">SQRT(Inputs!$B$38)*G242+SQRT(1-Inputs!$B$38)*_xlfn.NORM.S.INV(RAND())</f>
        <v>2.3035577334751423E-2</v>
      </c>
      <c r="AD242" s="23">
        <f ca="1">SQRT(Inputs!$B$38)*H242+SQRT(1-Inputs!$B$38)*_xlfn.NORM.S.INV(RAND())</f>
        <v>7.3886695201468011E-3</v>
      </c>
      <c r="AE242" s="23">
        <f ca="1">SQRT(Inputs!$B$38)*I242+SQRT(1-Inputs!$B$38)*_xlfn.NORM.S.INV(RAND())</f>
        <v>1.8104997801550149</v>
      </c>
      <c r="AF242" s="23">
        <f ca="1">SQRT(Inputs!$B$38)*J242+SQRT(1-Inputs!$B$38)*_xlfn.NORM.S.INV(RAND())</f>
        <v>3.9564460506464059</v>
      </c>
      <c r="AG242" s="23">
        <f ca="1">SQRT(Inputs!$B$38)*K242+SQRT(1-Inputs!$B$38)*_xlfn.NORM.S.INV(RAND())</f>
        <v>-3.2034513554762917E-2</v>
      </c>
      <c r="AH242" s="23">
        <f ca="1">SQRT(Inputs!$B$38)*L242+SQRT(1-Inputs!$B$38)*_xlfn.NORM.S.INV(RAND())</f>
        <v>-0.96069422243244795</v>
      </c>
      <c r="AI242" s="23">
        <f ca="1">SQRT(Inputs!$B$38)*M242+SQRT(1-Inputs!$B$38)*_xlfn.NORM.S.INV(RAND())</f>
        <v>-0.83141227330108369</v>
      </c>
      <c r="AJ242" s="23">
        <f ca="1">SQRT(Inputs!$B$38)*C242+SQRT(1-Inputs!$B$38)*_xlfn.NORM.S.INV(RAND())</f>
        <v>-0.38250642118962519</v>
      </c>
      <c r="AK242" s="23">
        <f ca="1">SQRT(Inputs!$B$38)*D242+SQRT(1-Inputs!$B$38)*_xlfn.NORM.S.INV(RAND())</f>
        <v>0.43090621752010255</v>
      </c>
      <c r="AL242" s="23">
        <f ca="1">SQRT(Inputs!$B$38)*E242+SQRT(1-Inputs!$B$38)*_xlfn.NORM.S.INV(RAND())</f>
        <v>-0.640430959505218</v>
      </c>
      <c r="AM242" s="23">
        <f ca="1">SQRT(Inputs!$B$38)*F242+SQRT(1-Inputs!$B$38)*_xlfn.NORM.S.INV(RAND())</f>
        <v>1.6681085863959577</v>
      </c>
      <c r="AN242" s="23">
        <f ca="1">SQRT(Inputs!$B$38)*G242+SQRT(1-Inputs!$B$38)*_xlfn.NORM.S.INV(RAND())</f>
        <v>-0.85256930576919487</v>
      </c>
      <c r="AO242" s="23">
        <f ca="1">SQRT(Inputs!$B$38)*H242+SQRT(1-Inputs!$B$38)*_xlfn.NORM.S.INV(RAND())</f>
        <v>0.20950793691641542</v>
      </c>
      <c r="AP242" s="23">
        <f ca="1">SQRT(Inputs!$B$38)*I242+SQRT(1-Inputs!$B$38)*_xlfn.NORM.S.INV(RAND())</f>
        <v>1.7949338076611054</v>
      </c>
      <c r="AQ242" s="23">
        <f ca="1">SQRT(Inputs!$B$38)*J242+SQRT(1-Inputs!$B$38)*_xlfn.NORM.S.INV(RAND())</f>
        <v>0.26797180681516641</v>
      </c>
      <c r="AR242" s="23">
        <f ca="1">SQRT(Inputs!$B$38)*K242+SQRT(1-Inputs!$B$38)*_xlfn.NORM.S.INV(RAND())</f>
        <v>0.42959824198983998</v>
      </c>
      <c r="AS242" s="23">
        <f ca="1">SQRT(Inputs!$B$38)*L242+SQRT(1-Inputs!$B$38)*_xlfn.NORM.S.INV(RAND())</f>
        <v>-0.61878672244464361</v>
      </c>
      <c r="AT242" s="23">
        <f ca="1">SQRT(Inputs!$B$38)*M242+SQRT(1-Inputs!$B$38)*_xlfn.NORM.S.INV(RAND())</f>
        <v>0.77573773576607907</v>
      </c>
      <c r="AU242" s="15">
        <f ca="1">Inputs!$B$6*EXP($B$8-0.5*C$5^2+C$5*N242)</f>
        <v>5628.1175393542071</v>
      </c>
      <c r="AV242" s="15">
        <f t="shared" ca="1" si="110"/>
        <v>5337.8233268166468</v>
      </c>
      <c r="AW242" s="15">
        <f t="shared" ca="1" si="111"/>
        <v>7539.3813043001373</v>
      </c>
      <c r="AX242" s="15">
        <f t="shared" ca="1" si="112"/>
        <v>10688.292004341121</v>
      </c>
      <c r="AY242" s="15">
        <f t="shared" ca="1" si="113"/>
        <v>12634.574872076922</v>
      </c>
      <c r="AZ242" s="15">
        <f t="shared" ca="1" si="114"/>
        <v>13982.301935380485</v>
      </c>
      <c r="BA242" s="15">
        <f t="shared" ca="1" si="115"/>
        <v>18844.880963396434</v>
      </c>
      <c r="BB242" s="15">
        <f t="shared" ca="1" si="116"/>
        <v>23537.609436986502</v>
      </c>
      <c r="BC242" s="15">
        <f t="shared" ca="1" si="117"/>
        <v>28395.096748414533</v>
      </c>
      <c r="BD242" s="15">
        <f t="shared" ca="1" si="118"/>
        <v>38344.841815285035</v>
      </c>
      <c r="BE242" s="15">
        <f t="shared" ca="1" si="119"/>
        <v>41638.532130347827</v>
      </c>
      <c r="BF242" s="15">
        <f ca="1">Inputs!$B$13*EXP($B$9-0.5*C$6^2+C$6*Y242)</f>
        <v>14466.577830772683</v>
      </c>
      <c r="BG242" s="15">
        <f t="shared" ca="1" si="120"/>
        <v>26182.957046974767</v>
      </c>
      <c r="BH242" s="15">
        <f t="shared" ca="1" si="121"/>
        <v>37437.2079558642</v>
      </c>
      <c r="BI242" s="15">
        <f t="shared" ca="1" si="122"/>
        <v>50721.779481205253</v>
      </c>
      <c r="BJ242" s="15">
        <f t="shared" ca="1" si="123"/>
        <v>62388.413302764049</v>
      </c>
      <c r="BK242" s="15">
        <f t="shared" ca="1" si="124"/>
        <v>76647.015182419083</v>
      </c>
      <c r="BL242" s="15">
        <f t="shared" ca="1" si="125"/>
        <v>119048.61835643669</v>
      </c>
      <c r="BM242" s="15">
        <f t="shared" ca="1" si="126"/>
        <v>239225.85836012114</v>
      </c>
      <c r="BN242" s="15">
        <f t="shared" ca="1" si="127"/>
        <v>293090.54550835508</v>
      </c>
      <c r="BO242" s="15">
        <f t="shared" ca="1" si="128"/>
        <v>322514.16083365527</v>
      </c>
      <c r="BP242" s="15">
        <f t="shared" ca="1" si="129"/>
        <v>361270.02910714259</v>
      </c>
      <c r="BQ242" s="15">
        <f ca="1">Inputs!$B$20*EXP($B$10-0.5*C$7^2+C$7*AJ242)</f>
        <v>3745.3122860158837</v>
      </c>
      <c r="BR242" s="15">
        <f t="shared" ca="1" si="130"/>
        <v>5827.1831620150806</v>
      </c>
      <c r="BS242" s="15">
        <f t="shared" ca="1" si="131"/>
        <v>6639.0400437253575</v>
      </c>
      <c r="BT242" s="15">
        <f t="shared" ca="1" si="132"/>
        <v>14179.070843382113</v>
      </c>
      <c r="BU242" s="15">
        <f t="shared" ca="1" si="133"/>
        <v>15987.485517434148</v>
      </c>
      <c r="BV242" s="15">
        <f t="shared" ca="1" si="134"/>
        <v>23318.299240626446</v>
      </c>
      <c r="BW242" s="15">
        <f t="shared" ca="1" si="135"/>
        <v>47576.890766533674</v>
      </c>
      <c r="BX242" s="15">
        <f t="shared" ca="1" si="136"/>
        <v>70216.524989466052</v>
      </c>
      <c r="BY242" s="15">
        <f t="shared" ca="1" si="137"/>
        <v>106813.4571681681</v>
      </c>
      <c r="BZ242" s="15">
        <f t="shared" ca="1" si="138"/>
        <v>133759.39256987785</v>
      </c>
      <c r="CA242" s="15">
        <f t="shared" ca="1" si="139"/>
        <v>215662.15400436643</v>
      </c>
      <c r="CB242" s="15">
        <f ca="1">(AU242*DCF!C$10-DCF!C$5*MAX(AU242*DCF!C$10,0)-MAX(AU242-Inputs!$B$6,0)/Inputs!$B$10)*DCF!C$6</f>
        <v>1038.3264739144231</v>
      </c>
      <c r="CC242" s="15">
        <f ca="1">(AV242*DCF!D$10-DCF!D$5*MAX(AV242*DCF!D$10,0)-MAX(AV242-AU242,0)/Inputs!$B$10)*DCF!D$6</f>
        <v>1301.0582733455497</v>
      </c>
      <c r="CD242" s="15">
        <f ca="1">(AW242*DCF!E$10-DCF!E$5*MAX(AW242*DCF!E$10,0)-MAX(AW242-AV242,0)/Inputs!$B$10)*DCF!E$6</f>
        <v>1244.8410995755178</v>
      </c>
      <c r="CE242" s="15">
        <f ca="1">(AX242*DCF!F$10-DCF!F$5*MAX(AX242*DCF!F$10,0)-MAX(AX242-AW242,0)/Inputs!$B$10)*DCF!F$6</f>
        <v>1678.0268647698233</v>
      </c>
      <c r="CF242" s="15">
        <f ca="1">(AY242*DCF!G$10-DCF!G$5*MAX(AY242*DCF!G$10,0)-MAX(AY242-AX242,0)/Inputs!$B$10)*DCF!G$6</f>
        <v>2229.1166906554649</v>
      </c>
      <c r="CG242" s="15">
        <f ca="1">(AZ242*DCF!H$10-DCF!H$5*MAX(AZ242*DCF!H$10,0)-MAX(AZ242-AY242,0)/Inputs!$B$10)*DCF!H$6</f>
        <v>2475.3608487148667</v>
      </c>
      <c r="CH242" s="15">
        <f ca="1">(BA242*DCF!I$10-DCF!I$5*MAX(BA242*DCF!I$10,0)-MAX(BA242-AZ242,0)/Inputs!$B$10)*DCF!I$6</f>
        <v>2644.6389586971864</v>
      </c>
      <c r="CI242" s="15">
        <f ca="1">(BB242*DCF!J$10-DCF!J$5*MAX(BB242*DCF!J$10,0)-MAX(BB242-BA242,0)/Inputs!$B$10)*DCF!J$6</f>
        <v>3328.0027240607828</v>
      </c>
      <c r="CJ242" s="15">
        <f ca="1">(BC242*DCF!K$10-DCF!K$5*MAX(BC242*DCF!K$10,0)-MAX(BC242-BB242,0)/Inputs!$B$10)*DCF!K$6</f>
        <v>3891.1802695610845</v>
      </c>
      <c r="CK242" s="15">
        <f ca="1">(BD242*DCF!L$10-DCF!L$5*MAX(BD242*DCF!L$10,0)-MAX(BD242-BC242,0)/Inputs!$B$10)*DCF!L$6</f>
        <v>4496.4681724393404</v>
      </c>
      <c r="CL242" s="15">
        <f ca="1">(BE242*DCF!M$10-DCF!M$5*MAX(BE242*DCF!M$10,0)-MAX(BE242-BD242,0)/Inputs!$B$10)*DCF!M$6</f>
        <v>5482.2689373950161</v>
      </c>
      <c r="CM242" s="15">
        <f ca="1">(BF242*DCF!C$28-DCF!C$5*MAX(BF242*DCF!C$28,0)-MAX(BF242-Inputs!$B$13,0)/Inputs!$B$17)*DCF!C$6</f>
        <v>3703.8857817209491</v>
      </c>
      <c r="CN242" s="15">
        <f ca="1">(BG242*DCF!D$28-DCF!D$5*MAX(BG242*DCF!D$28,0)-MAX(BG242-BF242,0)/Inputs!$B$17)*DCF!D$6</f>
        <v>5211.8438507025376</v>
      </c>
      <c r="CO242" s="15">
        <f ca="1">(BH242*DCF!E$28-DCF!E$5*MAX(BH242*DCF!E$28,0)-MAX(BH242-BG242,0)/Inputs!$B$17)*DCF!E$6</f>
        <v>8384.8259747982629</v>
      </c>
      <c r="CP242" s="15">
        <f ca="1">(BI242*DCF!F$28-DCF!F$5*MAX(BI242*DCF!F$28,0)-MAX(BI242-BH242,0)/Inputs!$B$17)*DCF!F$6</f>
        <v>11350.960848870165</v>
      </c>
      <c r="CQ242" s="15">
        <f ca="1">(BJ242*DCF!G$28-DCF!G$5*MAX(BJ242*DCF!G$28,0)-MAX(BJ242-BI242,0)/Inputs!$B$17)*DCF!G$6</f>
        <v>14224.93461441324</v>
      </c>
      <c r="CR242" s="15">
        <f ca="1">(BK242*DCF!H$28-DCF!H$5*MAX(BK242*DCF!H$28,0)-MAX(BK242-BJ242,0)/Inputs!$B$17)*DCF!H$6</f>
        <v>16740.265895197223</v>
      </c>
      <c r="CS242" s="15">
        <f ca="1">(BL242*DCF!I$28-DCF!I$5*MAX(BL242*DCF!I$28,0)-MAX(BL242-BK242,0)/Inputs!$B$17)*DCF!I$6</f>
        <v>21908.714197750127</v>
      </c>
      <c r="CT242" s="15">
        <f ca="1">(BM242*DCF!J$28-DCF!J$5*MAX(BM242*DCF!J$28,0)-MAX(BM242-BL242,0)/Inputs!$B$17)*DCF!J$6</f>
        <v>37432.705773507572</v>
      </c>
      <c r="CU242" s="15">
        <f ca="1">(BN242*DCF!K$28-DCF!K$5*MAX(BN242*DCF!K$28,0)-MAX(BN242-BM242,0)/Inputs!$B$17)*DCF!K$6</f>
        <v>55298.102260482687</v>
      </c>
      <c r="CV242" s="15">
        <f ca="1">(BO242*DCF!L$28-DCF!L$5*MAX(BO242*DCF!L$28,0)-MAX(BO242-BN242,0)/Inputs!$B$17)*DCF!L$6</f>
        <v>61019.013480256894</v>
      </c>
      <c r="CW242" s="15">
        <f ca="1">(BP242*DCF!M$28-DCF!M$5*MAX(BP242*DCF!M$28,0)-MAX(BP242-BO242,0)/Inputs!$B$17)*DCF!M$6</f>
        <v>63922.087806742929</v>
      </c>
      <c r="CX242" s="15">
        <f ca="1">(BQ242*DCF!C$46-DCF!C$5*MAX(BQ242*DCF!C$46,0)-MAX(BQ242-Inputs!$B$20,0)/Inputs!$B$24)*DCF!C$6</f>
        <v>-1116.3826462003813</v>
      </c>
      <c r="CY242" s="15">
        <f ca="1">(BR242*DCF!D$46-DCF!D$5*MAX(BR242*DCF!D$46,0)-MAX(BR242-BQ242,0)/Inputs!$B$24)*DCF!D$6</f>
        <v>-1882.8812957795835</v>
      </c>
      <c r="CZ242" s="15">
        <f ca="1">(BS242*DCF!E$46-DCF!E$5*MAX(BS242*DCF!E$46,0)-MAX(BS242-BR242,0)/Inputs!$B$24)*DCF!E$6</f>
        <v>-1105.0896773102425</v>
      </c>
      <c r="DA242" s="15">
        <f ca="1">(BT242*DCF!F$46-DCF!F$5*MAX(BT242*DCF!F$46,0)-MAX(BT242-BS242,0)/Inputs!$B$24)*DCF!F$6</f>
        <v>-3778.1731584507547</v>
      </c>
      <c r="DB242" s="15">
        <f ca="1">(BU242*DCF!G$46-DCF!G$5*MAX(BU242*DCF!G$46,0)-MAX(BU242-BT242,0)/Inputs!$B$24)*DCF!G$6</f>
        <v>-1146.1023918318838</v>
      </c>
      <c r="DC242" s="15">
        <f ca="1">(BV242*DCF!H$46-DCF!H$5*MAX(BV242*DCF!H$46,0)-MAX(BV242-BU242,0)/Inputs!$B$24)*DCF!H$6</f>
        <v>-2278.0054478411034</v>
      </c>
      <c r="DD242" s="15">
        <f ca="1">(BW242*DCF!I$46-DCF!I$5*MAX(BW242*DCF!I$46,0)-MAX(BW242-BV242,0)/Inputs!$B$24)*DCF!I$6</f>
        <v>-5864.8964385423515</v>
      </c>
      <c r="DE242" s="15">
        <f ca="1">(BX242*DCF!J$46-DCF!J$5*MAX(BX242*DCF!J$46,0)-MAX(BX242-BW242,0)/Inputs!$B$24)*DCF!J$6</f>
        <v>-3058.2721223405952</v>
      </c>
      <c r="DF242" s="15">
        <f ca="1">(BY242*DCF!K$46-DCF!K$5*MAX(BY242*DCF!K$46,0)-MAX(BY242-BX242,0)/Inputs!$B$24)*DCF!K$6</f>
        <v>-2863.7327076140323</v>
      </c>
      <c r="DG242" s="15">
        <f ca="1">(BZ242*DCF!L$46-DCF!L$5*MAX(BZ242*DCF!L$46,0)-MAX(BZ242-BY242,0)/Inputs!$B$24)*DCF!L$6</f>
        <v>3148.2141047506429</v>
      </c>
      <c r="DH242" s="15">
        <f ca="1">(CA242*DCF!M$46-DCF!M$5*MAX(CA242*DCF!M$46,0)-MAX(CA242-BZ242,0)/Inputs!$B$24)*DCF!M$6</f>
        <v>-215.21367355872337</v>
      </c>
      <c r="DI242" s="15">
        <f ca="1">SUM(CB242:CL242)+BE242*DCF!M$10*(1+Inputs!$B$30)*(1-Inputs!$B$33)*(1-Inputs!$B$30/Inputs!$B$31)/(Inputs!$B$29-Inputs!$B$30)*DCF!M$6</f>
        <v>145689.87484447236</v>
      </c>
      <c r="DJ242" s="15">
        <f ca="1">SUM(CM242:CW242)+BP242*DCF!M$28*(1+Inputs!$B$30)*(1-Inputs!$B$33)*(1-Inputs!$B$30/Inputs!$B$31)/(Inputs!$B$29-Inputs!$B$30)*DCF!M$6</f>
        <v>1639756.3648934334</v>
      </c>
      <c r="DK242" s="15">
        <f ca="1">SUM(CX242:DH242)+CA242*DCF!M$46*(1+Inputs!$B$30)*(1-Inputs!$B$33)*(1-Inputs!$B$30/Inputs!$B$31)/(Inputs!$B$29-Inputs!$B$30)*DCF!M$6</f>
        <v>313278.70145133795</v>
      </c>
      <c r="DM242" s="15">
        <f ca="1">DI242+DJ242+DK242+Inputs!$B$34+Inputs!$B$36-Inputs!$B$35</f>
        <v>2175575.9411892439</v>
      </c>
    </row>
    <row r="243" spans="1:117" x14ac:dyDescent="0.75">
      <c r="A243" s="11">
        <v>230</v>
      </c>
      <c r="C243" s="23">
        <f t="shared" ca="1" si="142"/>
        <v>1.3801409492844265</v>
      </c>
      <c r="D243" s="23">
        <f t="shared" ca="1" si="142"/>
        <v>-1.1217351142301042</v>
      </c>
      <c r="E243" s="23">
        <f t="shared" ca="1" si="142"/>
        <v>-0.2599740731199856</v>
      </c>
      <c r="F243" s="23">
        <f t="shared" ca="1" si="142"/>
        <v>1.5786135661070617</v>
      </c>
      <c r="G243" s="23">
        <f t="shared" ca="1" si="142"/>
        <v>0.56820128925929947</v>
      </c>
      <c r="H243" s="23">
        <f t="shared" ca="1" si="142"/>
        <v>7.019837319473328E-2</v>
      </c>
      <c r="I243" s="23">
        <f t="shared" ca="1" si="142"/>
        <v>1.139070532836157</v>
      </c>
      <c r="J243" s="23">
        <f t="shared" ca="1" si="142"/>
        <v>-0.86041427785874924</v>
      </c>
      <c r="K243" s="23">
        <f t="shared" ca="1" si="142"/>
        <v>-0.65184629643685266</v>
      </c>
      <c r="L243" s="23">
        <f t="shared" ca="1" si="142"/>
        <v>0.714846377547949</v>
      </c>
      <c r="M243" s="23">
        <f t="shared" ca="1" si="142"/>
        <v>-2.1107809119121801</v>
      </c>
      <c r="N243" s="23">
        <f ca="1">SQRT(Inputs!$B$38)*C243+SQRT(1-Inputs!$B$38)*_xlfn.NORM.S.INV(RAND())</f>
        <v>0.17906218879268032</v>
      </c>
      <c r="O243" s="23">
        <f ca="1">SQRT(Inputs!$B$38)*D243+SQRT(1-Inputs!$B$38)*_xlfn.NORM.S.INV(RAND())</f>
        <v>-1.7174492217446473</v>
      </c>
      <c r="P243" s="23">
        <f ca="1">SQRT(Inputs!$B$38)*E243+SQRT(1-Inputs!$B$38)*_xlfn.NORM.S.INV(RAND())</f>
        <v>0.65852114146146634</v>
      </c>
      <c r="Q243" s="23">
        <f ca="1">SQRT(Inputs!$B$38)*F243+SQRT(1-Inputs!$B$38)*_xlfn.NORM.S.INV(RAND())</f>
        <v>0.15576647660859977</v>
      </c>
      <c r="R243" s="23">
        <f ca="1">SQRT(Inputs!$B$38)*G243+SQRT(1-Inputs!$B$38)*_xlfn.NORM.S.INV(RAND())</f>
        <v>1.3022490514892155</v>
      </c>
      <c r="S243" s="23">
        <f ca="1">SQRT(Inputs!$B$38)*H243+SQRT(1-Inputs!$B$38)*_xlfn.NORM.S.INV(RAND())</f>
        <v>5.9914616649536692E-2</v>
      </c>
      <c r="T243" s="23">
        <f ca="1">SQRT(Inputs!$B$38)*I243+SQRT(1-Inputs!$B$38)*_xlfn.NORM.S.INV(RAND())</f>
        <v>-0.35207990881869855</v>
      </c>
      <c r="U243" s="23">
        <f ca="1">SQRT(Inputs!$B$38)*J243+SQRT(1-Inputs!$B$38)*_xlfn.NORM.S.INV(RAND())</f>
        <v>-0.20104797724821449</v>
      </c>
      <c r="V243" s="23">
        <f ca="1">SQRT(Inputs!$B$38)*K243+SQRT(1-Inputs!$B$38)*_xlfn.NORM.S.INV(RAND())</f>
        <v>0.5096854576190244</v>
      </c>
      <c r="W243" s="23">
        <f ca="1">SQRT(Inputs!$B$38)*L243+SQRT(1-Inputs!$B$38)*_xlfn.NORM.S.INV(RAND())</f>
        <v>1.2029152170728441</v>
      </c>
      <c r="X243" s="23">
        <f ca="1">SQRT(Inputs!$B$38)*M243+SQRT(1-Inputs!$B$38)*_xlfn.NORM.S.INV(RAND())</f>
        <v>-0.15697400999182987</v>
      </c>
      <c r="Y243" s="23">
        <f ca="1">SQRT(Inputs!$B$38)*C243+SQRT(1-Inputs!$B$38)*_xlfn.NORM.S.INV(RAND())</f>
        <v>7.8603805971526719E-2</v>
      </c>
      <c r="Z243" s="23">
        <f ca="1">SQRT(Inputs!$B$38)*D243+SQRT(1-Inputs!$B$38)*_xlfn.NORM.S.INV(RAND())</f>
        <v>-1.6485021457306748</v>
      </c>
      <c r="AA243" s="23">
        <f ca="1">SQRT(Inputs!$B$38)*E243+SQRT(1-Inputs!$B$38)*_xlfn.NORM.S.INV(RAND())</f>
        <v>-0.35025247798377462</v>
      </c>
      <c r="AB243" s="23">
        <f ca="1">SQRT(Inputs!$B$38)*F243+SQRT(1-Inputs!$B$38)*_xlfn.NORM.S.INV(RAND())</f>
        <v>0.94888476097090302</v>
      </c>
      <c r="AC243" s="23">
        <f ca="1">SQRT(Inputs!$B$38)*G243+SQRT(1-Inputs!$B$38)*_xlfn.NORM.S.INV(RAND())</f>
        <v>1.4138192952400979</v>
      </c>
      <c r="AD243" s="23">
        <f ca="1">SQRT(Inputs!$B$38)*H243+SQRT(1-Inputs!$B$38)*_xlfn.NORM.S.INV(RAND())</f>
        <v>-0.62278859356615024</v>
      </c>
      <c r="AE243" s="23">
        <f ca="1">SQRT(Inputs!$B$38)*I243+SQRT(1-Inputs!$B$38)*_xlfn.NORM.S.INV(RAND())</f>
        <v>0.27279364794865063</v>
      </c>
      <c r="AF243" s="23">
        <f ca="1">SQRT(Inputs!$B$38)*J243+SQRT(1-Inputs!$B$38)*_xlfn.NORM.S.INV(RAND())</f>
        <v>0.63639820094095612</v>
      </c>
      <c r="AG243" s="23">
        <f ca="1">SQRT(Inputs!$B$38)*K243+SQRT(1-Inputs!$B$38)*_xlfn.NORM.S.INV(RAND())</f>
        <v>0.4525263801323467</v>
      </c>
      <c r="AH243" s="23">
        <f ca="1">SQRT(Inputs!$B$38)*L243+SQRT(1-Inputs!$B$38)*_xlfn.NORM.S.INV(RAND())</f>
        <v>1.090414003270564</v>
      </c>
      <c r="AI243" s="23">
        <f ca="1">SQRT(Inputs!$B$38)*M243+SQRT(1-Inputs!$B$38)*_xlfn.NORM.S.INV(RAND())</f>
        <v>-2.2861476707030564</v>
      </c>
      <c r="AJ243" s="23">
        <f ca="1">SQRT(Inputs!$B$38)*C243+SQRT(1-Inputs!$B$38)*_xlfn.NORM.S.INV(RAND())</f>
        <v>1.518127134079057</v>
      </c>
      <c r="AK243" s="23">
        <f ca="1">SQRT(Inputs!$B$38)*D243+SQRT(1-Inputs!$B$38)*_xlfn.NORM.S.INV(RAND())</f>
        <v>-0.97766759471260856</v>
      </c>
      <c r="AL243" s="23">
        <f ca="1">SQRT(Inputs!$B$38)*E243+SQRT(1-Inputs!$B$38)*_xlfn.NORM.S.INV(RAND())</f>
        <v>-0.81298095811182192</v>
      </c>
      <c r="AM243" s="23">
        <f ca="1">SQRT(Inputs!$B$38)*F243+SQRT(1-Inputs!$B$38)*_xlfn.NORM.S.INV(RAND())</f>
        <v>-0.3293903404708165</v>
      </c>
      <c r="AN243" s="23">
        <f ca="1">SQRT(Inputs!$B$38)*G243+SQRT(1-Inputs!$B$38)*_xlfn.NORM.S.INV(RAND())</f>
        <v>0.63417897812584878</v>
      </c>
      <c r="AO243" s="23">
        <f ca="1">SQRT(Inputs!$B$38)*H243+SQRT(1-Inputs!$B$38)*_xlfn.NORM.S.INV(RAND())</f>
        <v>-0.52313909137040515</v>
      </c>
      <c r="AP243" s="23">
        <f ca="1">SQRT(Inputs!$B$38)*I243+SQRT(1-Inputs!$B$38)*_xlfn.NORM.S.INV(RAND())</f>
        <v>0.65164031330705019</v>
      </c>
      <c r="AQ243" s="23">
        <f ca="1">SQRT(Inputs!$B$38)*J243+SQRT(1-Inputs!$B$38)*_xlfn.NORM.S.INV(RAND())</f>
        <v>-0.83229552233500392</v>
      </c>
      <c r="AR243" s="23">
        <f ca="1">SQRT(Inputs!$B$38)*K243+SQRT(1-Inputs!$B$38)*_xlfn.NORM.S.INV(RAND())</f>
        <v>-0.46747785477406245</v>
      </c>
      <c r="AS243" s="23">
        <f ca="1">SQRT(Inputs!$B$38)*L243+SQRT(1-Inputs!$B$38)*_xlfn.NORM.S.INV(RAND())</f>
        <v>0.60386014349557215</v>
      </c>
      <c r="AT243" s="23">
        <f ca="1">SQRT(Inputs!$B$38)*M243+SQRT(1-Inputs!$B$38)*_xlfn.NORM.S.INV(RAND())</f>
        <v>-0.84202676575959601</v>
      </c>
      <c r="AU243" s="15">
        <f ca="1">Inputs!$B$6*EXP($B$8-0.5*C$5^2+C$5*N243)</f>
        <v>5108.1764650727782</v>
      </c>
      <c r="AV243" s="15">
        <f t="shared" ca="1" si="110"/>
        <v>4830.2844794923876</v>
      </c>
      <c r="AW243" s="15">
        <f t="shared" ca="1" si="111"/>
        <v>6436.7456923102454</v>
      </c>
      <c r="AX243" s="15">
        <f t="shared" ca="1" si="112"/>
        <v>8013.0496179911588</v>
      </c>
      <c r="AY243" s="15">
        <f t="shared" ca="1" si="113"/>
        <v>11401.338713731489</v>
      </c>
      <c r="AZ243" s="15">
        <f t="shared" ca="1" si="114"/>
        <v>14036.449556754766</v>
      </c>
      <c r="BA243" s="15">
        <f t="shared" ca="1" si="115"/>
        <v>16555.595986141212</v>
      </c>
      <c r="BB243" s="15">
        <f t="shared" ca="1" si="116"/>
        <v>19864.899851283866</v>
      </c>
      <c r="BC243" s="15">
        <f t="shared" ca="1" si="117"/>
        <v>25556.388018507878</v>
      </c>
      <c r="BD243" s="15">
        <f t="shared" ca="1" si="118"/>
        <v>35037.469178744817</v>
      </c>
      <c r="BE243" s="15">
        <f t="shared" ca="1" si="119"/>
        <v>42324.455767372092</v>
      </c>
      <c r="BF243" s="15">
        <f ca="1">Inputs!$B$13*EXP($B$9-0.5*C$6^2+C$6*Y243)</f>
        <v>14048.237950951092</v>
      </c>
      <c r="BG243" s="15">
        <f t="shared" ca="1" si="120"/>
        <v>12715.955444137971</v>
      </c>
      <c r="BH243" s="15">
        <f t="shared" ca="1" si="121"/>
        <v>14659.724575929962</v>
      </c>
      <c r="BI243" s="15">
        <f t="shared" ca="1" si="122"/>
        <v>20767.781572328364</v>
      </c>
      <c r="BJ243" s="15">
        <f t="shared" ca="1" si="123"/>
        <v>31215.109709219982</v>
      </c>
      <c r="BK243" s="15">
        <f t="shared" ca="1" si="124"/>
        <v>35196.228688871866</v>
      </c>
      <c r="BL243" s="15">
        <f t="shared" ca="1" si="125"/>
        <v>44790.066641658581</v>
      </c>
      <c r="BM243" s="15">
        <f t="shared" ca="1" si="126"/>
        <v>59586.022426380725</v>
      </c>
      <c r="BN243" s="15">
        <f t="shared" ca="1" si="127"/>
        <v>77367.149752303943</v>
      </c>
      <c r="BO243" s="15">
        <f t="shared" ca="1" si="128"/>
        <v>108055.93646833558</v>
      </c>
      <c r="BP243" s="15">
        <f t="shared" ca="1" si="129"/>
        <v>102648.58999486839</v>
      </c>
      <c r="BQ243" s="15">
        <f ca="1">Inputs!$B$20*EXP($B$10-0.5*C$7^2+C$7*AJ243)</f>
        <v>7349.4598427710889</v>
      </c>
      <c r="BR243" s="15">
        <f t="shared" ca="1" si="130"/>
        <v>7310.5656589632599</v>
      </c>
      <c r="BS243" s="15">
        <f t="shared" ca="1" si="131"/>
        <v>7926.388037025652</v>
      </c>
      <c r="BT243" s="15">
        <f t="shared" ca="1" si="132"/>
        <v>10024.06490877979</v>
      </c>
      <c r="BU243" s="15">
        <f t="shared" ca="1" si="133"/>
        <v>16196.193336349212</v>
      </c>
      <c r="BV243" s="15">
        <f t="shared" ca="1" si="134"/>
        <v>20028.256200375308</v>
      </c>
      <c r="BW243" s="15">
        <f t="shared" ca="1" si="135"/>
        <v>32081.374047439422</v>
      </c>
      <c r="BX243" s="15">
        <f t="shared" ca="1" si="136"/>
        <v>37975.340153588979</v>
      </c>
      <c r="BY243" s="15">
        <f t="shared" ca="1" si="137"/>
        <v>48657.424665103368</v>
      </c>
      <c r="BZ243" s="15">
        <f t="shared" ca="1" si="138"/>
        <v>76288.86128296495</v>
      </c>
      <c r="CA243" s="15">
        <f t="shared" ca="1" si="139"/>
        <v>92270.029912098893</v>
      </c>
      <c r="CB243" s="15">
        <f ca="1">(AU243*DCF!C$10-DCF!C$5*MAX(AU243*DCF!C$10,0)-MAX(AU243-Inputs!$B$6,0)/Inputs!$B$10)*DCF!C$6</f>
        <v>1042.0337464487748</v>
      </c>
      <c r="CC243" s="15">
        <f ca="1">(AV243*DCF!D$10-DCF!D$5*MAX(AV243*DCF!D$10,0)-MAX(AV243-AU243,0)/Inputs!$B$10)*DCF!D$6</f>
        <v>1177.349117773085</v>
      </c>
      <c r="CD243" s="15">
        <f ca="1">(AW243*DCF!E$10-DCF!E$5*MAX(AW243*DCF!E$10,0)-MAX(AW243-AV243,0)/Inputs!$B$10)*DCF!E$6</f>
        <v>1124.3005246066593</v>
      </c>
      <c r="CE243" s="15">
        <f ca="1">(AX243*DCF!F$10-DCF!F$5*MAX(AX243*DCF!F$10,0)-MAX(AX243-AW243,0)/Inputs!$B$10)*DCF!F$6</f>
        <v>1421.2461955682445</v>
      </c>
      <c r="CF243" s="15">
        <f ca="1">(AY243*DCF!G$10-DCF!G$5*MAX(AY243*DCF!G$10,0)-MAX(AY243-AX243,0)/Inputs!$B$10)*DCF!G$6</f>
        <v>1697.8423825686966</v>
      </c>
      <c r="CG243" s="15">
        <f ca="1">(AZ243*DCF!H$10-DCF!H$5*MAX(AZ243*DCF!H$10,0)-MAX(AZ243-AY243,0)/Inputs!$B$10)*DCF!H$6</f>
        <v>2257.2755787485871</v>
      </c>
      <c r="CH243" s="15">
        <f ca="1">(BA243*DCF!I$10-DCF!I$5*MAX(BA243*DCF!I$10,0)-MAX(BA243-AZ243,0)/Inputs!$B$10)*DCF!I$6</f>
        <v>2610.8751593528218</v>
      </c>
      <c r="CI243" s="15">
        <f ca="1">(BB243*DCF!J$10-DCF!J$5*MAX(BB243*DCF!J$10,0)-MAX(BB243-BA243,0)/Inputs!$B$10)*DCF!J$6</f>
        <v>2907.3924396792636</v>
      </c>
      <c r="CJ243" s="15">
        <f ca="1">(BC243*DCF!K$10-DCF!K$5*MAX(BC243*DCF!K$10,0)-MAX(BC243-BB243,0)/Inputs!$B$10)*DCF!K$6</f>
        <v>3317.4463299842646</v>
      </c>
      <c r="CK243" s="15">
        <f ca="1">(BD243*DCF!L$10-DCF!L$5*MAX(BD243*DCF!L$10,0)-MAX(BD243-BC243,0)/Inputs!$B$10)*DCF!L$6</f>
        <v>4058.2593174169369</v>
      </c>
      <c r="CL243" s="15">
        <f ca="1">(BE243*DCF!M$10-DCF!M$5*MAX(BE243*DCF!M$10,0)-MAX(BE243-BD243,0)/Inputs!$B$10)*DCF!M$6</f>
        <v>5102.0197264703156</v>
      </c>
      <c r="CM243" s="15">
        <f ca="1">(BF243*DCF!C$28-DCF!C$5*MAX(BF243*DCF!C$28,0)-MAX(BF243-Inputs!$B$13,0)/Inputs!$B$17)*DCF!C$6</f>
        <v>3672.8254848777451</v>
      </c>
      <c r="CN243" s="15">
        <f ca="1">(BG243*DCF!D$28-DCF!D$5*MAX(BG243*DCF!D$28,0)-MAX(BG243-BF243,0)/Inputs!$B$17)*DCF!D$6</f>
        <v>3745.1421566837612</v>
      </c>
      <c r="CO243" s="15">
        <f ca="1">(BH243*DCF!E$28-DCF!E$5*MAX(BH243*DCF!E$28,0)-MAX(BH243-BG243,0)/Inputs!$B$17)*DCF!E$6</f>
        <v>3768.8048971426133</v>
      </c>
      <c r="CP243" s="15">
        <f ca="1">(BI243*DCF!F$28-DCF!F$5*MAX(BI243*DCF!F$28,0)-MAX(BI243-BH243,0)/Inputs!$B$17)*DCF!F$6</f>
        <v>4525.8373342088644</v>
      </c>
      <c r="CQ243" s="15">
        <f ca="1">(BJ243*DCF!G$28-DCF!G$5*MAX(BJ243*DCF!G$28,0)-MAX(BJ243-BI243,0)/Inputs!$B$17)*DCF!G$6</f>
        <v>6341.8596567870045</v>
      </c>
      <c r="CR243" s="15">
        <f ca="1">(BK243*DCF!H$28-DCF!H$5*MAX(BK243*DCF!H$28,0)-MAX(BK243-BJ243,0)/Inputs!$B$17)*DCF!H$6</f>
        <v>8085.8615000792497</v>
      </c>
      <c r="CS243" s="15">
        <f ca="1">(BL243*DCF!I$28-DCF!I$5*MAX(BL243*DCF!I$28,0)-MAX(BL243-BK243,0)/Inputs!$B$17)*DCF!I$6</f>
        <v>9155.5103359049626</v>
      </c>
      <c r="CT243" s="15">
        <f ca="1">(BM243*DCF!J$28-DCF!J$5*MAX(BM243*DCF!J$28,0)-MAX(BM243-BL243,0)/Inputs!$B$17)*DCF!J$6</f>
        <v>11330.806748225728</v>
      </c>
      <c r="CU243" s="15">
        <f ca="1">(BN243*DCF!K$28-DCF!K$5*MAX(BN243*DCF!K$28,0)-MAX(BN243-BM243,0)/Inputs!$B$17)*DCF!K$6</f>
        <v>14160.693558716941</v>
      </c>
      <c r="CV243" s="15">
        <f ca="1">(BO243*DCF!L$28-DCF!L$5*MAX(BO243*DCF!L$28,0)-MAX(BO243-BN243,0)/Inputs!$B$17)*DCF!L$6</f>
        <v>18086.940015850098</v>
      </c>
      <c r="CW243" s="15">
        <f ca="1">(BP243*DCF!M$28-DCF!M$5*MAX(BP243*DCF!M$28,0)-MAX(BP243-BO243,0)/Inputs!$B$17)*DCF!M$6</f>
        <v>19313.39161322112</v>
      </c>
      <c r="CX243" s="15">
        <f ca="1">(BQ243*DCF!C$46-DCF!C$5*MAX(BQ243*DCF!C$46,0)-MAX(BQ243-Inputs!$B$20,0)/Inputs!$B$24)*DCF!C$6</f>
        <v>-3613.4825700492534</v>
      </c>
      <c r="CY243" s="15">
        <f ca="1">(BR243*DCF!D$46-DCF!D$5*MAX(BR243*DCF!D$46,0)-MAX(BR243-BQ243,0)/Inputs!$B$24)*DCF!D$6</f>
        <v>-1247.7430733900351</v>
      </c>
      <c r="CZ243" s="15">
        <f ca="1">(BS243*DCF!E$46-DCF!E$5*MAX(BS243*DCF!E$46,0)-MAX(BS243-BR243,0)/Inputs!$B$24)*DCF!E$6</f>
        <v>-1180.049414365554</v>
      </c>
      <c r="DA243" s="15">
        <f ca="1">(BT243*DCF!F$46-DCF!F$5*MAX(BT243*DCF!F$46,0)-MAX(BT243-BS243,0)/Inputs!$B$24)*DCF!F$6</f>
        <v>-1493.8462452603885</v>
      </c>
      <c r="DB243" s="15">
        <f ca="1">(BU243*DCF!G$46-DCF!G$5*MAX(BU243*DCF!G$46,0)-MAX(BU243-BT243,0)/Inputs!$B$24)*DCF!G$6</f>
        <v>-2620.9900007306387</v>
      </c>
      <c r="DC243" s="15">
        <f ca="1">(BV243*DCF!H$46-DCF!H$5*MAX(BV243*DCF!H$46,0)-MAX(BV243-BU243,0)/Inputs!$B$24)*DCF!H$6</f>
        <v>-1190.7900555573897</v>
      </c>
      <c r="DD243" s="15">
        <f ca="1">(BW243*DCF!I$46-DCF!I$5*MAX(BW243*DCF!I$46,0)-MAX(BW243-BV243,0)/Inputs!$B$24)*DCF!I$6</f>
        <v>-2719.0520849964164</v>
      </c>
      <c r="DE243" s="15">
        <f ca="1">(BX243*DCF!J$46-DCF!J$5*MAX(BX243*DCF!J$46,0)-MAX(BX243-BW243,0)/Inputs!$B$24)*DCF!J$6</f>
        <v>29.976956636272135</v>
      </c>
      <c r="DF243" s="15">
        <f ca="1">(BY243*DCF!K$46-DCF!K$5*MAX(BY243*DCF!K$46,0)-MAX(BY243-BX243,0)/Inputs!$B$24)*DCF!K$6</f>
        <v>162.64816143424423</v>
      </c>
      <c r="DG243" s="15">
        <f ca="1">(BZ243*DCF!L$46-DCF!L$5*MAX(BZ243*DCF!L$46,0)-MAX(BZ243-BY243,0)/Inputs!$B$24)*DCF!L$6</f>
        <v>-979.58955384012427</v>
      </c>
      <c r="DH243" s="15">
        <f ca="1">(CA243*DCF!M$46-DCF!M$5*MAX(CA243*DCF!M$46,0)-MAX(CA243-BZ243,0)/Inputs!$B$24)*DCF!M$6</f>
        <v>3892.6457737736032</v>
      </c>
      <c r="DI243" s="15">
        <f ca="1">SUM(CB243:CL243)+BE243*DCF!M$10*(1+Inputs!$B$30)*(1-Inputs!$B$33)*(1-Inputs!$B$30/Inputs!$B$31)/(Inputs!$B$29-Inputs!$B$30)*DCF!M$6</f>
        <v>144505.5606022006</v>
      </c>
      <c r="DJ243" s="15">
        <f ca="1">SUM(CM243:CW243)+BP243*DCF!M$28*(1+Inputs!$B$30)*(1-Inputs!$B$33)*(1-Inputs!$B$30/Inputs!$B$31)/(Inputs!$B$29-Inputs!$B$30)*DCF!M$6</f>
        <v>483084.18442542886</v>
      </c>
      <c r="DK243" s="15">
        <f ca="1">SUM(CX243:DH243)+CA243*DCF!M$46*(1+Inputs!$B$30)*(1-Inputs!$B$33)*(1-Inputs!$B$30/Inputs!$B$31)/(Inputs!$B$29-Inputs!$B$30)*DCF!M$6</f>
        <v>131700.12422154404</v>
      </c>
      <c r="DM243" s="15">
        <f ca="1">DI243+DJ243+DK243+Inputs!$B$34+Inputs!$B$36-Inputs!$B$35</f>
        <v>836140.86924917344</v>
      </c>
    </row>
    <row r="244" spans="1:117" x14ac:dyDescent="0.75">
      <c r="A244" s="11">
        <v>231</v>
      </c>
      <c r="C244" s="23">
        <f t="shared" ref="C244:M253" ca="1" si="143">_xlfn.NORM.S.INV(RAND())</f>
        <v>-0.40908020688781604</v>
      </c>
      <c r="D244" s="23">
        <f t="shared" ca="1" si="143"/>
        <v>-1.1358084703393285</v>
      </c>
      <c r="E244" s="23">
        <f t="shared" ca="1" si="143"/>
        <v>0.8177921879184995</v>
      </c>
      <c r="F244" s="23">
        <f t="shared" ca="1" si="143"/>
        <v>0.17388146594164591</v>
      </c>
      <c r="G244" s="23">
        <f t="shared" ca="1" si="143"/>
        <v>0.245829426732912</v>
      </c>
      <c r="H244" s="23">
        <f t="shared" ca="1" si="143"/>
        <v>1.706927938713561</v>
      </c>
      <c r="I244" s="23">
        <f t="shared" ca="1" si="143"/>
        <v>-0.70318120315099464</v>
      </c>
      <c r="J244" s="23">
        <f t="shared" ca="1" si="143"/>
        <v>0.41887735483439992</v>
      </c>
      <c r="K244" s="23">
        <f t="shared" ca="1" si="143"/>
        <v>-0.10944666163234036</v>
      </c>
      <c r="L244" s="23">
        <f t="shared" ca="1" si="143"/>
        <v>-1.411551675395317</v>
      </c>
      <c r="M244" s="23">
        <f t="shared" ca="1" si="143"/>
        <v>-0.52530761958992678</v>
      </c>
      <c r="N244" s="23">
        <f ca="1">SQRT(Inputs!$B$38)*C244+SQRT(1-Inputs!$B$38)*_xlfn.NORM.S.INV(RAND())</f>
        <v>0.93611469577580886</v>
      </c>
      <c r="O244" s="23">
        <f ca="1">SQRT(Inputs!$B$38)*D244+SQRT(1-Inputs!$B$38)*_xlfn.NORM.S.INV(RAND())</f>
        <v>-0.88661520428825402</v>
      </c>
      <c r="P244" s="23">
        <f ca="1">SQRT(Inputs!$B$38)*E244+SQRT(1-Inputs!$B$38)*_xlfn.NORM.S.INV(RAND())</f>
        <v>-0.25548503491239299</v>
      </c>
      <c r="Q244" s="23">
        <f ca="1">SQRT(Inputs!$B$38)*F244+SQRT(1-Inputs!$B$38)*_xlfn.NORM.S.INV(RAND())</f>
        <v>0.67282607245599158</v>
      </c>
      <c r="R244" s="23">
        <f ca="1">SQRT(Inputs!$B$38)*G244+SQRT(1-Inputs!$B$38)*_xlfn.NORM.S.INV(RAND())</f>
        <v>-0.12016194667352628</v>
      </c>
      <c r="S244" s="23">
        <f ca="1">SQRT(Inputs!$B$38)*H244+SQRT(1-Inputs!$B$38)*_xlfn.NORM.S.INV(RAND())</f>
        <v>1.0925335208054381</v>
      </c>
      <c r="T244" s="23">
        <f ca="1">SQRT(Inputs!$B$38)*I244+SQRT(1-Inputs!$B$38)*_xlfn.NORM.S.INV(RAND())</f>
        <v>0.18712840496212746</v>
      </c>
      <c r="U244" s="23">
        <f ca="1">SQRT(Inputs!$B$38)*J244+SQRT(1-Inputs!$B$38)*_xlfn.NORM.S.INV(RAND())</f>
        <v>-0.43381747977088164</v>
      </c>
      <c r="V244" s="23">
        <f ca="1">SQRT(Inputs!$B$38)*K244+SQRT(1-Inputs!$B$38)*_xlfn.NORM.S.INV(RAND())</f>
        <v>-0.42656762945287258</v>
      </c>
      <c r="W244" s="23">
        <f ca="1">SQRT(Inputs!$B$38)*L244+SQRT(1-Inputs!$B$38)*_xlfn.NORM.S.INV(RAND())</f>
        <v>-1.0060574667585771</v>
      </c>
      <c r="X244" s="23">
        <f ca="1">SQRT(Inputs!$B$38)*M244+SQRT(1-Inputs!$B$38)*_xlfn.NORM.S.INV(RAND())</f>
        <v>0.41837583242134035</v>
      </c>
      <c r="Y244" s="23">
        <f ca="1">SQRT(Inputs!$B$38)*C244+SQRT(1-Inputs!$B$38)*_xlfn.NORM.S.INV(RAND())</f>
        <v>-9.4947045709211531E-2</v>
      </c>
      <c r="Z244" s="23">
        <f ca="1">SQRT(Inputs!$B$38)*D244+SQRT(1-Inputs!$B$38)*_xlfn.NORM.S.INV(RAND())</f>
        <v>-1.3159321559526864</v>
      </c>
      <c r="AA244" s="23">
        <f ca="1">SQRT(Inputs!$B$38)*E244+SQRT(1-Inputs!$B$38)*_xlfn.NORM.S.INV(RAND())</f>
        <v>-0.73013422345607482</v>
      </c>
      <c r="AB244" s="23">
        <f ca="1">SQRT(Inputs!$B$38)*F244+SQRT(1-Inputs!$B$38)*_xlfn.NORM.S.INV(RAND())</f>
        <v>-0.65495868885541964</v>
      </c>
      <c r="AC244" s="23">
        <f ca="1">SQRT(Inputs!$B$38)*G244+SQRT(1-Inputs!$B$38)*_xlfn.NORM.S.INV(RAND())</f>
        <v>0.31879908947424007</v>
      </c>
      <c r="AD244" s="23">
        <f ca="1">SQRT(Inputs!$B$38)*H244+SQRT(1-Inputs!$B$38)*_xlfn.NORM.S.INV(RAND())</f>
        <v>0.81368032838780591</v>
      </c>
      <c r="AE244" s="23">
        <f ca="1">SQRT(Inputs!$B$38)*I244+SQRT(1-Inputs!$B$38)*_xlfn.NORM.S.INV(RAND())</f>
        <v>-0.10428733919341082</v>
      </c>
      <c r="AF244" s="23">
        <f ca="1">SQRT(Inputs!$B$38)*J244+SQRT(1-Inputs!$B$38)*_xlfn.NORM.S.INV(RAND())</f>
        <v>0.94677092395851026</v>
      </c>
      <c r="AG244" s="23">
        <f ca="1">SQRT(Inputs!$B$38)*K244+SQRT(1-Inputs!$B$38)*_xlfn.NORM.S.INV(RAND())</f>
        <v>0.96884372517732975</v>
      </c>
      <c r="AH244" s="23">
        <f ca="1">SQRT(Inputs!$B$38)*L244+SQRT(1-Inputs!$B$38)*_xlfn.NORM.S.INV(RAND())</f>
        <v>0.95354739362440866</v>
      </c>
      <c r="AI244" s="23">
        <f ca="1">SQRT(Inputs!$B$38)*M244+SQRT(1-Inputs!$B$38)*_xlfn.NORM.S.INV(RAND())</f>
        <v>-0.74985952360507735</v>
      </c>
      <c r="AJ244" s="23">
        <f ca="1">SQRT(Inputs!$B$38)*C244+SQRT(1-Inputs!$B$38)*_xlfn.NORM.S.INV(RAND())</f>
        <v>-1.7334536841196908</v>
      </c>
      <c r="AK244" s="23">
        <f ca="1">SQRT(Inputs!$B$38)*D244+SQRT(1-Inputs!$B$38)*_xlfn.NORM.S.INV(RAND())</f>
        <v>1.2422826658271577</v>
      </c>
      <c r="AL244" s="23">
        <f ca="1">SQRT(Inputs!$B$38)*E244+SQRT(1-Inputs!$B$38)*_xlfn.NORM.S.INV(RAND())</f>
        <v>0.62820141331296475</v>
      </c>
      <c r="AM244" s="23">
        <f ca="1">SQRT(Inputs!$B$38)*F244+SQRT(1-Inputs!$B$38)*_xlfn.NORM.S.INV(RAND())</f>
        <v>0.17924974324875087</v>
      </c>
      <c r="AN244" s="23">
        <f ca="1">SQRT(Inputs!$B$38)*G244+SQRT(1-Inputs!$B$38)*_xlfn.NORM.S.INV(RAND())</f>
        <v>4.9861961855794862E-2</v>
      </c>
      <c r="AO244" s="23">
        <f ca="1">SQRT(Inputs!$B$38)*H244+SQRT(1-Inputs!$B$38)*_xlfn.NORM.S.INV(RAND())</f>
        <v>0.71432216721002251</v>
      </c>
      <c r="AP244" s="23">
        <f ca="1">SQRT(Inputs!$B$38)*I244+SQRT(1-Inputs!$B$38)*_xlfn.NORM.S.INV(RAND())</f>
        <v>-6.7928492315434963E-3</v>
      </c>
      <c r="AQ244" s="23">
        <f ca="1">SQRT(Inputs!$B$38)*J244+SQRT(1-Inputs!$B$38)*_xlfn.NORM.S.INV(RAND())</f>
        <v>0.42480390610869467</v>
      </c>
      <c r="AR244" s="23">
        <f ca="1">SQRT(Inputs!$B$38)*K244+SQRT(1-Inputs!$B$38)*_xlfn.NORM.S.INV(RAND())</f>
        <v>-1.2712859463088861</v>
      </c>
      <c r="AS244" s="23">
        <f ca="1">SQRT(Inputs!$B$38)*L244+SQRT(1-Inputs!$B$38)*_xlfn.NORM.S.INV(RAND())</f>
        <v>-0.61771377114725068</v>
      </c>
      <c r="AT244" s="23">
        <f ca="1">SQRT(Inputs!$B$38)*M244+SQRT(1-Inputs!$B$38)*_xlfn.NORM.S.INV(RAND())</f>
        <v>0.19962972484270558</v>
      </c>
      <c r="AU244" s="15">
        <f ca="1">Inputs!$B$6*EXP($B$8-0.5*C$5^2+C$5*N244)</f>
        <v>5774.13754184756</v>
      </c>
      <c r="AV244" s="15">
        <f t="shared" ca="1" si="110"/>
        <v>6169.457896844352</v>
      </c>
      <c r="AW244" s="15">
        <f t="shared" ca="1" si="111"/>
        <v>7267.7479975108818</v>
      </c>
      <c r="AX244" s="15">
        <f t="shared" ca="1" si="112"/>
        <v>9651.2994066891679</v>
      </c>
      <c r="AY244" s="15">
        <f t="shared" ca="1" si="113"/>
        <v>11630.505935832616</v>
      </c>
      <c r="AZ244" s="15">
        <f t="shared" ca="1" si="114"/>
        <v>16042.951123682806</v>
      </c>
      <c r="BA244" s="15">
        <f t="shared" ca="1" si="115"/>
        <v>20020.757971264171</v>
      </c>
      <c r="BB244" s="15">
        <f t="shared" ca="1" si="116"/>
        <v>23468.960435066881</v>
      </c>
      <c r="BC244" s="15">
        <f t="shared" ca="1" si="117"/>
        <v>27583.982692463105</v>
      </c>
      <c r="BD244" s="15">
        <f t="shared" ca="1" si="118"/>
        <v>30758.088154327019</v>
      </c>
      <c r="BE244" s="15">
        <f t="shared" ca="1" si="119"/>
        <v>39154.018745964815</v>
      </c>
      <c r="BF244" s="15">
        <f ca="1">Inputs!$B$13*EXP($B$9-0.5*C$6^2+C$6*Y244)</f>
        <v>13573.113936964364</v>
      </c>
      <c r="BG244" s="15">
        <f t="shared" ca="1" si="120"/>
        <v>13045.717021248955</v>
      </c>
      <c r="BH244" s="15">
        <f t="shared" ca="1" si="121"/>
        <v>14121.522538871677</v>
      </c>
      <c r="BI244" s="15">
        <f t="shared" ca="1" si="122"/>
        <v>15629.126019606543</v>
      </c>
      <c r="BJ244" s="15">
        <f t="shared" ca="1" si="123"/>
        <v>20061.316230478315</v>
      </c>
      <c r="BK244" s="15">
        <f t="shared" ca="1" si="124"/>
        <v>27505.767128441752</v>
      </c>
      <c r="BL244" s="15">
        <f t="shared" ca="1" si="125"/>
        <v>33333.956938033123</v>
      </c>
      <c r="BM244" s="15">
        <f t="shared" ca="1" si="126"/>
        <v>46088.71350475162</v>
      </c>
      <c r="BN244" s="15">
        <f t="shared" ca="1" si="127"/>
        <v>63661.671317777458</v>
      </c>
      <c r="BO244" s="15">
        <f t="shared" ca="1" si="128"/>
        <v>87510.608253790982</v>
      </c>
      <c r="BP244" s="15">
        <f t="shared" ca="1" si="129"/>
        <v>98936.506054089754</v>
      </c>
      <c r="BQ244" s="15">
        <f ca="1">Inputs!$B$20*EXP($B$10-0.5*C$7^2+C$7*AJ244)</f>
        <v>2319.4901393876171</v>
      </c>
      <c r="BR244" s="15">
        <f t="shared" ca="1" si="130"/>
        <v>4669.5049323699886</v>
      </c>
      <c r="BS244" s="15">
        <f t="shared" ca="1" si="131"/>
        <v>7658.6951564301844</v>
      </c>
      <c r="BT244" s="15">
        <f t="shared" ca="1" si="132"/>
        <v>11068.082978197728</v>
      </c>
      <c r="BU244" s="15">
        <f t="shared" ca="1" si="133"/>
        <v>15525.223047550729</v>
      </c>
      <c r="BV244" s="15">
        <f t="shared" ca="1" si="134"/>
        <v>25371.641571482302</v>
      </c>
      <c r="BW244" s="15">
        <f t="shared" ca="1" si="135"/>
        <v>35353.829771726727</v>
      </c>
      <c r="BX244" s="15">
        <f t="shared" ca="1" si="136"/>
        <v>53843.625986169805</v>
      </c>
      <c r="BY244" s="15">
        <f t="shared" ca="1" si="137"/>
        <v>59155.115838845581</v>
      </c>
      <c r="BZ244" s="15">
        <f t="shared" ca="1" si="138"/>
        <v>74092.847802704084</v>
      </c>
      <c r="CA244" s="15">
        <f t="shared" ca="1" si="139"/>
        <v>107836.33182053352</v>
      </c>
      <c r="CB244" s="15">
        <f ca="1">(AU244*DCF!C$10-DCF!C$5*MAX(AU244*DCF!C$10,0)-MAX(AU244-Inputs!$B$6,0)/Inputs!$B$10)*DCF!C$6</f>
        <v>1037.2853252699206</v>
      </c>
      <c r="CC244" s="15">
        <f ca="1">(AV244*DCF!D$10-DCF!D$5*MAX(AV244*DCF!D$10,0)-MAX(AV244-AU244,0)/Inputs!$B$10)*DCF!D$6</f>
        <v>1407.3750433532427</v>
      </c>
      <c r="CD244" s="15">
        <f ca="1">(AW244*DCF!E$10-DCF!E$5*MAX(AW244*DCF!E$10,0)-MAX(AW244-AV244,0)/Inputs!$B$10)*DCF!E$6</f>
        <v>1430.6269071087677</v>
      </c>
      <c r="CE244" s="15">
        <f ca="1">(AX244*DCF!F$10-DCF!F$5*MAX(AX244*DCF!F$10,0)-MAX(AX244-AW244,0)/Inputs!$B$10)*DCF!F$6</f>
        <v>1610.905326286369</v>
      </c>
      <c r="CF244" s="15">
        <f ca="1">(AY244*DCF!G$10-DCF!G$5*MAX(AY244*DCF!G$10,0)-MAX(AY244-AX244,0)/Inputs!$B$10)*DCF!G$6</f>
        <v>2015.9099824767579</v>
      </c>
      <c r="CG244" s="15">
        <f ca="1">(AZ244*DCF!H$10-DCF!H$5*MAX(AZ244*DCF!H$10,0)-MAX(AZ244-AY244,0)/Inputs!$B$10)*DCF!H$6</f>
        <v>2331.2417213397148</v>
      </c>
      <c r="CH244" s="15">
        <f ca="1">(BA244*DCF!I$10-DCF!I$5*MAX(BA244*DCF!I$10,0)-MAX(BA244-AZ244,0)/Inputs!$B$10)*DCF!I$6</f>
        <v>3004.5624291157642</v>
      </c>
      <c r="CI244" s="15">
        <f ca="1">(BB244*DCF!J$10-DCF!J$5*MAX(BB244*DCF!J$10,0)-MAX(BB244-BA244,0)/Inputs!$B$10)*DCF!J$6</f>
        <v>3504.8098046842283</v>
      </c>
      <c r="CJ244" s="15">
        <f ca="1">(BC244*DCF!K$10-DCF!K$5*MAX(BC244*DCF!K$10,0)-MAX(BC244-BB244,0)/Inputs!$B$10)*DCF!K$6</f>
        <v>3864.5377382895017</v>
      </c>
      <c r="CK244" s="15">
        <f ca="1">(BD244*DCF!L$10-DCF!L$5*MAX(BD244*DCF!L$10,0)-MAX(BD244-BC244,0)/Inputs!$B$10)*DCF!L$6</f>
        <v>4228.4413590060512</v>
      </c>
      <c r="CL244" s="15">
        <f ca="1">(BE244*DCF!M$10-DCF!M$5*MAX(BE244*DCF!M$10,0)-MAX(BE244-BD244,0)/Inputs!$B$10)*DCF!M$6</f>
        <v>4522.1548460464901</v>
      </c>
      <c r="CM244" s="15">
        <f ca="1">(BF244*DCF!C$28-DCF!C$5*MAX(BF244*DCF!C$28,0)-MAX(BF244-Inputs!$B$13,0)/Inputs!$B$17)*DCF!C$6</f>
        <v>3637.5491614297966</v>
      </c>
      <c r="CN244" s="15">
        <f ca="1">(BG244*DCF!D$28-DCF!D$5*MAX(BG244*DCF!D$28,0)-MAX(BG244-BF244,0)/Inputs!$B$17)*DCF!D$6</f>
        <v>3842.264546701429</v>
      </c>
      <c r="CO244" s="15">
        <f ca="1">(BH244*DCF!E$28-DCF!E$5*MAX(BH244*DCF!E$28,0)-MAX(BH244-BG244,0)/Inputs!$B$17)*DCF!E$6</f>
        <v>3787.440177806156</v>
      </c>
      <c r="CP244" s="15">
        <f ca="1">(BI244*DCF!F$28-DCF!F$5*MAX(BI244*DCF!F$28,0)-MAX(BI244-BH244,0)/Inputs!$B$17)*DCF!F$6</f>
        <v>3968.4129865054542</v>
      </c>
      <c r="CQ244" s="15">
        <f ca="1">(BJ244*DCF!G$28-DCF!G$5*MAX(BJ244*DCF!G$28,0)-MAX(BJ244-BI244,0)/Inputs!$B$17)*DCF!G$6</f>
        <v>4459.610091989668</v>
      </c>
      <c r="CR244" s="15">
        <f ca="1">(BK244*DCF!H$28-DCF!H$5*MAX(BK244*DCF!H$28,0)-MAX(BK244-BJ244,0)/Inputs!$B$17)*DCF!H$6</f>
        <v>5645.82092269857</v>
      </c>
      <c r="CS244" s="15">
        <f ca="1">(BL244*DCF!I$28-DCF!I$5*MAX(BL244*DCF!I$28,0)-MAX(BL244-BK244,0)/Inputs!$B$17)*DCF!I$6</f>
        <v>7002.0572986517445</v>
      </c>
      <c r="CT244" s="15">
        <f ca="1">(BM244*DCF!J$28-DCF!J$5*MAX(BM244*DCF!J$28,0)-MAX(BM244-BL244,0)/Inputs!$B$17)*DCF!J$6</f>
        <v>8590.4327024858376</v>
      </c>
      <c r="CU244" s="15">
        <f ca="1">(BN244*DCF!K$28-DCF!K$5*MAX(BN244*DCF!K$28,0)-MAX(BN244-BM244,0)/Inputs!$B$17)*DCF!K$6</f>
        <v>11291.824305663438</v>
      </c>
      <c r="CV244" s="15">
        <f ca="1">(BO244*DCF!L$28-DCF!L$5*MAX(BO244*DCF!L$28,0)-MAX(BO244-BN244,0)/Inputs!$B$17)*DCF!L$6</f>
        <v>14761.656201166492</v>
      </c>
      <c r="CW244" s="15">
        <f ca="1">(BP244*DCF!M$28-DCF!M$5*MAX(BP244*DCF!M$28,0)-MAX(BP244-BO244,0)/Inputs!$B$17)*DCF!M$6</f>
        <v>17420.633491684395</v>
      </c>
      <c r="CX244" s="15">
        <f ca="1">(BQ244*DCF!C$46-DCF!C$5*MAX(BQ244*DCF!C$46,0)-MAX(BQ244-Inputs!$B$20,0)/Inputs!$B$24)*DCF!C$6</f>
        <v>-535.67901602485381</v>
      </c>
      <c r="CY244" s="15">
        <f ca="1">(BR244*DCF!D$46-DCF!D$5*MAX(BR244*DCF!D$46,0)-MAX(BR244-BQ244,0)/Inputs!$B$24)*DCF!D$6</f>
        <v>-1799.7074029645973</v>
      </c>
      <c r="CZ244" s="15">
        <f ca="1">(BS244*DCF!E$46-DCF!E$5*MAX(BS244*DCF!E$46,0)-MAX(BS244-BR244,0)/Inputs!$B$24)*DCF!E$6</f>
        <v>-2083.9105322558416</v>
      </c>
      <c r="DA244" s="15">
        <f ca="1">(BT244*DCF!F$46-DCF!F$5*MAX(BT244*DCF!F$46,0)-MAX(BT244-BS244,0)/Inputs!$B$24)*DCF!F$6</f>
        <v>-2047.5136651073469</v>
      </c>
      <c r="DB244" s="15">
        <f ca="1">(BU244*DCF!G$46-DCF!G$5*MAX(BU244*DCF!G$46,0)-MAX(BU244-BT244,0)/Inputs!$B$24)*DCF!G$6</f>
        <v>-2021.5316862194982</v>
      </c>
      <c r="DC244" s="15">
        <f ca="1">(BV244*DCF!H$46-DCF!H$5*MAX(BV244*DCF!H$46,0)-MAX(BV244-BU244,0)/Inputs!$B$24)*DCF!H$6</f>
        <v>-3059.714226304493</v>
      </c>
      <c r="DD244" s="15">
        <f ca="1">(BW244*DCF!I$46-DCF!I$5*MAX(BW244*DCF!I$46,0)-MAX(BW244-BV244,0)/Inputs!$B$24)*DCF!I$6</f>
        <v>-2048.9896651699623</v>
      </c>
      <c r="DE244" s="15">
        <f ca="1">(BX244*DCF!J$46-DCF!J$5*MAX(BX244*DCF!J$46,0)-MAX(BX244-BW244,0)/Inputs!$B$24)*DCF!J$6</f>
        <v>-2644.6007046457134</v>
      </c>
      <c r="DF244" s="15">
        <f ca="1">(BY244*DCF!K$46-DCF!K$5*MAX(BY244*DCF!K$46,0)-MAX(BY244-BX244,0)/Inputs!$B$24)*DCF!K$6</f>
        <v>2077.9638948392244</v>
      </c>
      <c r="DG244" s="15">
        <f ca="1">(BZ244*DCF!L$46-DCF!L$5*MAX(BZ244*DCF!L$46,0)-MAX(BZ244-BY244,0)/Inputs!$B$24)*DCF!L$6</f>
        <v>1741.2378710973765</v>
      </c>
      <c r="DH244" s="15">
        <f ca="1">(CA244*DCF!M$46-DCF!M$5*MAX(CA244*DCF!M$46,0)-MAX(CA244-BZ244,0)/Inputs!$B$24)*DCF!M$6</f>
        <v>1399.6606041421373</v>
      </c>
      <c r="DI244" s="15">
        <f ca="1">SUM(CB244:CL244)+BE244*DCF!M$10*(1+Inputs!$B$30)*(1-Inputs!$B$33)*(1-Inputs!$B$30/Inputs!$B$31)/(Inputs!$B$29-Inputs!$B$30)*DCF!M$6</f>
        <v>137924.00241129397</v>
      </c>
      <c r="DJ244" s="15">
        <f ca="1">SUM(CM244:CW244)+BP244*DCF!M$28*(1+Inputs!$B$30)*(1-Inputs!$B$33)*(1-Inputs!$B$30/Inputs!$B$31)/(Inputs!$B$29-Inputs!$B$30)*DCF!M$6</f>
        <v>451529.84141796001</v>
      </c>
      <c r="DK244" s="15">
        <f ca="1">SUM(CX244:DH244)+CA244*DCF!M$46*(1+Inputs!$B$30)*(1-Inputs!$B$33)*(1-Inputs!$B$30/Inputs!$B$31)/(Inputs!$B$29-Inputs!$B$30)*DCF!M$6</f>
        <v>155704.95849605754</v>
      </c>
      <c r="DM244" s="15">
        <f ca="1">DI244+DJ244+DK244+Inputs!$B$34+Inputs!$B$36-Inputs!$B$35</f>
        <v>822009.80232531147</v>
      </c>
    </row>
    <row r="245" spans="1:117" x14ac:dyDescent="0.75">
      <c r="A245" s="11">
        <v>232</v>
      </c>
      <c r="C245" s="23">
        <f t="shared" ca="1" si="143"/>
        <v>-1.1713737972480849</v>
      </c>
      <c r="D245" s="23">
        <f t="shared" ca="1" si="143"/>
        <v>-1.4638603092102793</v>
      </c>
      <c r="E245" s="23">
        <f t="shared" ca="1" si="143"/>
        <v>-0.67817507227641238</v>
      </c>
      <c r="F245" s="23">
        <f t="shared" ca="1" si="143"/>
        <v>0.14755628189641043</v>
      </c>
      <c r="G245" s="23">
        <f t="shared" ca="1" si="143"/>
        <v>-1.6756765079778955</v>
      </c>
      <c r="H245" s="23">
        <f t="shared" ca="1" si="143"/>
        <v>-1.5265631595172866</v>
      </c>
      <c r="I245" s="23">
        <f t="shared" ca="1" si="143"/>
        <v>-0.26712453874878689</v>
      </c>
      <c r="J245" s="23">
        <f t="shared" ca="1" si="143"/>
        <v>-0.92310058598014499</v>
      </c>
      <c r="K245" s="23">
        <f t="shared" ca="1" si="143"/>
        <v>-1.1217699201331799</v>
      </c>
      <c r="L245" s="23">
        <f t="shared" ca="1" si="143"/>
        <v>-1.023657399658487</v>
      </c>
      <c r="M245" s="23">
        <f t="shared" ca="1" si="143"/>
        <v>0.46678348250512725</v>
      </c>
      <c r="N245" s="23">
        <f ca="1">SQRT(Inputs!$B$38)*C245+SQRT(1-Inputs!$B$38)*_xlfn.NORM.S.INV(RAND())</f>
        <v>-2.8959351222518115</v>
      </c>
      <c r="O245" s="23">
        <f ca="1">SQRT(Inputs!$B$38)*D245+SQRT(1-Inputs!$B$38)*_xlfn.NORM.S.INV(RAND())</f>
        <v>-0.47370277681872197</v>
      </c>
      <c r="P245" s="23">
        <f ca="1">SQRT(Inputs!$B$38)*E245+SQRT(1-Inputs!$B$38)*_xlfn.NORM.S.INV(RAND())</f>
        <v>0.74927672011794322</v>
      </c>
      <c r="Q245" s="23">
        <f ca="1">SQRT(Inputs!$B$38)*F245+SQRT(1-Inputs!$B$38)*_xlfn.NORM.S.INV(RAND())</f>
        <v>0.46672270270314714</v>
      </c>
      <c r="R245" s="23">
        <f ca="1">SQRT(Inputs!$B$38)*G245+SQRT(1-Inputs!$B$38)*_xlfn.NORM.S.INV(RAND())</f>
        <v>-0.90925524343892972</v>
      </c>
      <c r="S245" s="23">
        <f ca="1">SQRT(Inputs!$B$38)*H245+SQRT(1-Inputs!$B$38)*_xlfn.NORM.S.INV(RAND())</f>
        <v>-0.23168059939070096</v>
      </c>
      <c r="T245" s="23">
        <f ca="1">SQRT(Inputs!$B$38)*I245+SQRT(1-Inputs!$B$38)*_xlfn.NORM.S.INV(RAND())</f>
        <v>-0.59598959623674497</v>
      </c>
      <c r="U245" s="23">
        <f ca="1">SQRT(Inputs!$B$38)*J245+SQRT(1-Inputs!$B$38)*_xlfn.NORM.S.INV(RAND())</f>
        <v>-5.8965194227869611E-3</v>
      </c>
      <c r="V245" s="23">
        <f ca="1">SQRT(Inputs!$B$38)*K245+SQRT(1-Inputs!$B$38)*_xlfn.NORM.S.INV(RAND())</f>
        <v>-2.7930344568517778</v>
      </c>
      <c r="W245" s="23">
        <f ca="1">SQRT(Inputs!$B$38)*L245+SQRT(1-Inputs!$B$38)*_xlfn.NORM.S.INV(RAND())</f>
        <v>0.86593137289553268</v>
      </c>
      <c r="X245" s="23">
        <f ca="1">SQRT(Inputs!$B$38)*M245+SQRT(1-Inputs!$B$38)*_xlfn.NORM.S.INV(RAND())</f>
        <v>0.29492401265841572</v>
      </c>
      <c r="Y245" s="23">
        <f ca="1">SQRT(Inputs!$B$38)*C245+SQRT(1-Inputs!$B$38)*_xlfn.NORM.S.INV(RAND())</f>
        <v>-1.1590931843965859</v>
      </c>
      <c r="Z245" s="23">
        <f ca="1">SQRT(Inputs!$B$38)*D245+SQRT(1-Inputs!$B$38)*_xlfn.NORM.S.INV(RAND())</f>
        <v>0.64468671540130762</v>
      </c>
      <c r="AA245" s="23">
        <f ca="1">SQRT(Inputs!$B$38)*E245+SQRT(1-Inputs!$B$38)*_xlfn.NORM.S.INV(RAND())</f>
        <v>-2.2198728072758476</v>
      </c>
      <c r="AB245" s="23">
        <f ca="1">SQRT(Inputs!$B$38)*F245+SQRT(1-Inputs!$B$38)*_xlfn.NORM.S.INV(RAND())</f>
        <v>-1.0318376665409548</v>
      </c>
      <c r="AC245" s="23">
        <f ca="1">SQRT(Inputs!$B$38)*G245+SQRT(1-Inputs!$B$38)*_xlfn.NORM.S.INV(RAND())</f>
        <v>-2.3999993097302696</v>
      </c>
      <c r="AD245" s="23">
        <f ca="1">SQRT(Inputs!$B$38)*H245+SQRT(1-Inputs!$B$38)*_xlfn.NORM.S.INV(RAND())</f>
        <v>0.12516005413426923</v>
      </c>
      <c r="AE245" s="23">
        <f ca="1">SQRT(Inputs!$B$38)*I245+SQRT(1-Inputs!$B$38)*_xlfn.NORM.S.INV(RAND())</f>
        <v>-0.19013373061978095</v>
      </c>
      <c r="AF245" s="23">
        <f ca="1">SQRT(Inputs!$B$38)*J245+SQRT(1-Inputs!$B$38)*_xlfn.NORM.S.INV(RAND())</f>
        <v>-1.26824573611909</v>
      </c>
      <c r="AG245" s="23">
        <f ca="1">SQRT(Inputs!$B$38)*K245+SQRT(1-Inputs!$B$38)*_xlfn.NORM.S.INV(RAND())</f>
        <v>-0.34956422572133244</v>
      </c>
      <c r="AH245" s="23">
        <f ca="1">SQRT(Inputs!$B$38)*L245+SQRT(1-Inputs!$B$38)*_xlfn.NORM.S.INV(RAND())</f>
        <v>-0.70421598231583671</v>
      </c>
      <c r="AI245" s="23">
        <f ca="1">SQRT(Inputs!$B$38)*M245+SQRT(1-Inputs!$B$38)*_xlfn.NORM.S.INV(RAND())</f>
        <v>-7.592603956014965E-2</v>
      </c>
      <c r="AJ245" s="23">
        <f ca="1">SQRT(Inputs!$B$38)*C245+SQRT(1-Inputs!$B$38)*_xlfn.NORM.S.INV(RAND())</f>
        <v>1.5936239092281075</v>
      </c>
      <c r="AK245" s="23">
        <f ca="1">SQRT(Inputs!$B$38)*D245+SQRT(1-Inputs!$B$38)*_xlfn.NORM.S.INV(RAND())</f>
        <v>-1.8853431049521638</v>
      </c>
      <c r="AL245" s="23">
        <f ca="1">SQRT(Inputs!$B$38)*E245+SQRT(1-Inputs!$B$38)*_xlfn.NORM.S.INV(RAND())</f>
        <v>0.60220865375956534</v>
      </c>
      <c r="AM245" s="23">
        <f ca="1">SQRT(Inputs!$B$38)*F245+SQRT(1-Inputs!$B$38)*_xlfn.NORM.S.INV(RAND())</f>
        <v>-1.3636156904685832</v>
      </c>
      <c r="AN245" s="23">
        <f ca="1">SQRT(Inputs!$B$38)*G245+SQRT(1-Inputs!$B$38)*_xlfn.NORM.S.INV(RAND())</f>
        <v>0.1371784260286647</v>
      </c>
      <c r="AO245" s="23">
        <f ca="1">SQRT(Inputs!$B$38)*H245+SQRT(1-Inputs!$B$38)*_xlfn.NORM.S.INV(RAND())</f>
        <v>-1.1430910407271977</v>
      </c>
      <c r="AP245" s="23">
        <f ca="1">SQRT(Inputs!$B$38)*I245+SQRT(1-Inputs!$B$38)*_xlfn.NORM.S.INV(RAND())</f>
        <v>-0.15819155980417435</v>
      </c>
      <c r="AQ245" s="23">
        <f ca="1">SQRT(Inputs!$B$38)*J245+SQRT(1-Inputs!$B$38)*_xlfn.NORM.S.INV(RAND())</f>
        <v>1.2202500483615653</v>
      </c>
      <c r="AR245" s="23">
        <f ca="1">SQRT(Inputs!$B$38)*K245+SQRT(1-Inputs!$B$38)*_xlfn.NORM.S.INV(RAND())</f>
        <v>-0.68473283444431543</v>
      </c>
      <c r="AS245" s="23">
        <f ca="1">SQRT(Inputs!$B$38)*L245+SQRT(1-Inputs!$B$38)*_xlfn.NORM.S.INV(RAND())</f>
        <v>-0.96218098107557326</v>
      </c>
      <c r="AT245" s="23">
        <f ca="1">SQRT(Inputs!$B$38)*M245+SQRT(1-Inputs!$B$38)*_xlfn.NORM.S.INV(RAND())</f>
        <v>-0.18239327161368102</v>
      </c>
      <c r="AU245" s="15">
        <f ca="1">Inputs!$B$6*EXP($B$8-0.5*C$5^2+C$5*N245)</f>
        <v>3105.2157978252799</v>
      </c>
      <c r="AV245" s="15">
        <f t="shared" ca="1" si="110"/>
        <v>3525.4801018265171</v>
      </c>
      <c r="AW245" s="15">
        <f t="shared" ca="1" si="111"/>
        <v>4755.8505976152755</v>
      </c>
      <c r="AX245" s="15">
        <f t="shared" ca="1" si="112"/>
        <v>6155.0479911988014</v>
      </c>
      <c r="AY245" s="15">
        <f t="shared" ca="1" si="113"/>
        <v>6764.2736109458483</v>
      </c>
      <c r="AZ245" s="15">
        <f t="shared" ca="1" si="114"/>
        <v>8064.4965967575235</v>
      </c>
      <c r="BA245" s="15">
        <f t="shared" ca="1" si="115"/>
        <v>9272.105295090425</v>
      </c>
      <c r="BB245" s="15">
        <f t="shared" ca="1" si="116"/>
        <v>11345.177864428912</v>
      </c>
      <c r="BC245" s="15">
        <f t="shared" ca="1" si="117"/>
        <v>10611.247968700536</v>
      </c>
      <c r="BD245" s="15">
        <f t="shared" ca="1" si="118"/>
        <v>14096.492546038613</v>
      </c>
      <c r="BE245" s="15">
        <f t="shared" ca="1" si="119"/>
        <v>17743.727233356691</v>
      </c>
      <c r="BF245" s="15">
        <f ca="1">Inputs!$B$13*EXP($B$9-0.5*C$6^2+C$6*Y245)</f>
        <v>10991.54570973831</v>
      </c>
      <c r="BG245" s="15">
        <f t="shared" ca="1" si="120"/>
        <v>15048.319308007045</v>
      </c>
      <c r="BH245" s="15">
        <f t="shared" ca="1" si="121"/>
        <v>12723.139211686541</v>
      </c>
      <c r="BI245" s="15">
        <f t="shared" ca="1" si="122"/>
        <v>13287.841941678967</v>
      </c>
      <c r="BJ245" s="15">
        <f t="shared" ca="1" si="123"/>
        <v>11525.984431161547</v>
      </c>
      <c r="BK245" s="15">
        <f t="shared" ca="1" si="124"/>
        <v>14389.069813699783</v>
      </c>
      <c r="BL245" s="15">
        <f t="shared" ca="1" si="125"/>
        <v>17245.044247585163</v>
      </c>
      <c r="BM245" s="15">
        <f t="shared" ca="1" si="126"/>
        <v>18107.93312527673</v>
      </c>
      <c r="BN245" s="15">
        <f t="shared" ca="1" si="127"/>
        <v>21356.842044619014</v>
      </c>
      <c r="BO245" s="15">
        <f t="shared" ca="1" si="128"/>
        <v>24212.05631574686</v>
      </c>
      <c r="BP245" s="15">
        <f t="shared" ca="1" si="129"/>
        <v>29545.256179715754</v>
      </c>
      <c r="BQ245" s="15">
        <f ca="1">Inputs!$B$20*EXP($B$10-0.5*C$7^2+C$7*AJ245)</f>
        <v>7548.9178277159463</v>
      </c>
      <c r="BR245" s="15">
        <f t="shared" ca="1" si="130"/>
        <v>5628.4745348076676</v>
      </c>
      <c r="BS245" s="15">
        <f t="shared" ca="1" si="131"/>
        <v>9162.8917727658354</v>
      </c>
      <c r="BT245" s="15">
        <f t="shared" ca="1" si="132"/>
        <v>8834.3047735577584</v>
      </c>
      <c r="BU245" s="15">
        <f t="shared" ca="1" si="133"/>
        <v>12656.498528890826</v>
      </c>
      <c r="BV245" s="15">
        <f t="shared" ca="1" si="134"/>
        <v>13610.810612632966</v>
      </c>
      <c r="BW245" s="15">
        <f t="shared" ca="1" si="135"/>
        <v>18367.735154576952</v>
      </c>
      <c r="BX245" s="15">
        <f t="shared" ca="1" si="136"/>
        <v>32810.194646355631</v>
      </c>
      <c r="BY245" s="15">
        <f t="shared" ca="1" si="137"/>
        <v>40327.774939152128</v>
      </c>
      <c r="BZ245" s="15">
        <f t="shared" ca="1" si="138"/>
        <v>47411.823735638667</v>
      </c>
      <c r="CA245" s="15">
        <f t="shared" ca="1" si="139"/>
        <v>64475.253285403218</v>
      </c>
      <c r="CB245" s="15">
        <f ca="1">(AU245*DCF!C$10-DCF!C$5*MAX(AU245*DCF!C$10,0)-MAX(AU245-Inputs!$B$6,0)/Inputs!$B$10)*DCF!C$6</f>
        <v>797.44772316414674</v>
      </c>
      <c r="CC245" s="15">
        <f ca="1">(AV245*DCF!D$10-DCF!D$5*MAX(AV245*DCF!D$10,0)-MAX(AV245-AU245,0)/Inputs!$B$10)*DCF!D$6</f>
        <v>756.84143904402379</v>
      </c>
      <c r="CD245" s="15">
        <f ca="1">(AW245*DCF!E$10-DCF!E$5*MAX(AW245*DCF!E$10,0)-MAX(AW245-AV245,0)/Inputs!$B$10)*DCF!E$6</f>
        <v>820.91980886189401</v>
      </c>
      <c r="CE245" s="15">
        <f ca="1">(AX245*DCF!F$10-DCF!F$5*MAX(AX245*DCF!F$10,0)-MAX(AX245-AW245,0)/Inputs!$B$10)*DCF!F$6</f>
        <v>1052.4988798490663</v>
      </c>
      <c r="CF245" s="15">
        <f ca="1">(AY245*DCF!G$10-DCF!G$5*MAX(AY245*DCF!G$10,0)-MAX(AY245-AX245,0)/Inputs!$B$10)*DCF!G$6</f>
        <v>1276.6062175204556</v>
      </c>
      <c r="CG245" s="15">
        <f ca="1">(AZ245*DCF!H$10-DCF!H$5*MAX(AZ245*DCF!H$10,0)-MAX(AZ245-AY245,0)/Inputs!$B$10)*DCF!H$6</f>
        <v>1334.8498980682027</v>
      </c>
      <c r="CH245" s="15">
        <f ca="1">(BA245*DCF!I$10-DCF!I$5*MAX(BA245*DCF!I$10,0)-MAX(BA245-AZ245,0)/Inputs!$B$10)*DCF!I$6</f>
        <v>1495.5852526693991</v>
      </c>
      <c r="CI245" s="15">
        <f ca="1">(BB245*DCF!J$10-DCF!J$5*MAX(BB245*DCF!J$10,0)-MAX(BB245-BA245,0)/Inputs!$B$10)*DCF!J$6</f>
        <v>1632.7188596390945</v>
      </c>
      <c r="CJ245" s="15">
        <f ca="1">(BC245*DCF!K$10-DCF!K$5*MAX(BC245*DCF!K$10,0)-MAX(BC245-BB245,0)/Inputs!$B$10)*DCF!K$6</f>
        <v>1708.240505338918</v>
      </c>
      <c r="CK245" s="15">
        <f ca="1">(BD245*DCF!L$10-DCF!L$5*MAX(BD245*DCF!L$10,0)-MAX(BD245-BC245,0)/Inputs!$B$10)*DCF!L$6</f>
        <v>1675.3205795048118</v>
      </c>
      <c r="CL245" s="15">
        <f ca="1">(BE245*DCF!M$10-DCF!M$5*MAX(BE245*DCF!M$10,0)-MAX(BE245-BD245,0)/Inputs!$B$10)*DCF!M$6</f>
        <v>2068.1682570563712</v>
      </c>
      <c r="CM245" s="15">
        <f ca="1">(BF245*DCF!C$28-DCF!C$5*MAX(BF245*DCF!C$28,0)-MAX(BF245-Inputs!$B$13,0)/Inputs!$B$17)*DCF!C$6</f>
        <v>3354.5476666485124</v>
      </c>
      <c r="CN245" s="15">
        <f ca="1">(BG245*DCF!D$28-DCF!D$5*MAX(BG245*DCF!D$28,0)-MAX(BG245-BF245,0)/Inputs!$B$17)*DCF!D$6</f>
        <v>3566.5812977395694</v>
      </c>
      <c r="CO245" s="15">
        <f ca="1">(BH245*DCF!E$28-DCF!E$5*MAX(BH245*DCF!E$28,0)-MAX(BH245-BG245,0)/Inputs!$B$17)*DCF!E$6</f>
        <v>3603.4195786084083</v>
      </c>
      <c r="CP245" s="15">
        <f ca="1">(BI245*DCF!F$28-DCF!F$5*MAX(BI245*DCF!F$28,0)-MAX(BI245-BH245,0)/Inputs!$B$17)*DCF!F$6</f>
        <v>3504.4860161459596</v>
      </c>
      <c r="CQ245" s="15">
        <f ca="1">(BJ245*DCF!G$28-DCF!G$5*MAX(BJ245*DCF!G$28,0)-MAX(BJ245-BI245,0)/Inputs!$B$17)*DCF!G$6</f>
        <v>2990.5041080567566</v>
      </c>
      <c r="CR245" s="15">
        <f ca="1">(BK245*DCF!H$28-DCF!H$5*MAX(BK245*DCF!H$28,0)-MAX(BK245-BJ245,0)/Inputs!$B$17)*DCF!H$6</f>
        <v>3113.7325955197789</v>
      </c>
      <c r="CS245" s="15">
        <f ca="1">(BL245*DCF!I$28-DCF!I$5*MAX(BL245*DCF!I$28,0)-MAX(BL245-BK245,0)/Inputs!$B$17)*DCF!I$6</f>
        <v>3645.3046421868266</v>
      </c>
      <c r="CT245" s="15">
        <f ca="1">(BM245*DCF!J$28-DCF!J$5*MAX(BM245*DCF!J$28,0)-MAX(BM245-BL245,0)/Inputs!$B$17)*DCF!J$6</f>
        <v>3925.1603263699908</v>
      </c>
      <c r="CU245" s="15">
        <f ca="1">(BN245*DCF!K$28-DCF!K$5*MAX(BN245*DCF!K$28,0)-MAX(BN245-BM245,0)/Inputs!$B$17)*DCF!K$6</f>
        <v>4112.2588822680746</v>
      </c>
      <c r="CV245" s="15">
        <f ca="1">(BO245*DCF!L$28-DCF!L$5*MAX(BO245*DCF!L$28,0)-MAX(BO245-BN245,0)/Inputs!$B$17)*DCF!L$6</f>
        <v>4507.7411871853355</v>
      </c>
      <c r="CW245" s="15">
        <f ca="1">(BP245*DCF!M$28-DCF!M$5*MAX(BP245*DCF!M$28,0)-MAX(BP245-BO245,0)/Inputs!$B$17)*DCF!M$6</f>
        <v>5001.487803967424</v>
      </c>
      <c r="CX245" s="15">
        <f ca="1">(BQ245*DCF!C$46-DCF!C$5*MAX(BQ245*DCF!C$46,0)-MAX(BQ245-Inputs!$B$20,0)/Inputs!$B$24)*DCF!C$6</f>
        <v>-3751.6751693182073</v>
      </c>
      <c r="CY245" s="15">
        <f ca="1">(BR245*DCF!D$46-DCF!D$5*MAX(BR245*DCF!D$46,0)-MAX(BR245-BQ245,0)/Inputs!$B$24)*DCF!D$6</f>
        <v>-960.64934536877024</v>
      </c>
      <c r="CZ245" s="15">
        <f ca="1">(BS245*DCF!E$46-DCF!E$5*MAX(BS245*DCF!E$46,0)-MAX(BS245-BR245,0)/Inputs!$B$24)*DCF!E$6</f>
        <v>-2476.697880156632</v>
      </c>
      <c r="DA245" s="15">
        <f ca="1">(BT245*DCF!F$46-DCF!F$5*MAX(BT245*DCF!F$46,0)-MAX(BT245-BS245,0)/Inputs!$B$24)*DCF!F$6</f>
        <v>-643.36992834601313</v>
      </c>
      <c r="DB245" s="15">
        <f ca="1">(BU245*DCF!G$46-DCF!G$5*MAX(BU245*DCF!G$46,0)-MAX(BU245-BT245,0)/Inputs!$B$24)*DCF!G$6</f>
        <v>-1711.4500662904388</v>
      </c>
      <c r="DC245" s="15">
        <f ca="1">(BV245*DCF!H$46-DCF!H$5*MAX(BV245*DCF!H$46,0)-MAX(BV245-BU245,0)/Inputs!$B$24)*DCF!H$6</f>
        <v>-296.54663285572121</v>
      </c>
      <c r="DD245" s="15">
        <f ca="1">(BW245*DCF!I$46-DCF!I$5*MAX(BW245*DCF!I$46,0)-MAX(BW245-BV245,0)/Inputs!$B$24)*DCF!I$6</f>
        <v>-941.31904956020117</v>
      </c>
      <c r="DE245" s="15">
        <f ca="1">(BX245*DCF!J$46-DCF!J$5*MAX(BX245*DCF!J$46,0)-MAX(BX245-BW245,0)/Inputs!$B$24)*DCF!J$6</f>
        <v>-2453.6073931361811</v>
      </c>
      <c r="DF245" s="15">
        <f ca="1">(BY245*DCF!K$46-DCF!K$5*MAX(BY245*DCF!K$46,0)-MAX(BY245-BX245,0)/Inputs!$B$24)*DCF!K$6</f>
        <v>462.05003359935449</v>
      </c>
      <c r="DG245" s="15">
        <f ca="1">(BZ245*DCF!L$46-DCF!L$5*MAX(BZ245*DCF!L$46,0)-MAX(BZ245-BY245,0)/Inputs!$B$24)*DCF!L$6</f>
        <v>1674.2165743965636</v>
      </c>
      <c r="DH245" s="15">
        <f ca="1">(CA245*DCF!M$46-DCF!M$5*MAX(CA245*DCF!M$46,0)-MAX(CA245-BZ245,0)/Inputs!$B$24)*DCF!M$6</f>
        <v>1487.3910415150656</v>
      </c>
      <c r="DI245" s="15">
        <f ca="1">SUM(CB245:CL245)+BE245*DCF!M$10*(1+Inputs!$B$30)*(1-Inputs!$B$33)*(1-Inputs!$B$30/Inputs!$B$31)/(Inputs!$B$29-Inputs!$B$30)*DCF!M$6</f>
        <v>64000.22494765</v>
      </c>
      <c r="DJ245" s="15">
        <f ca="1">SUM(CM245:CW245)+BP245*DCF!M$28*(1+Inputs!$B$30)*(1-Inputs!$B$33)*(1-Inputs!$B$30/Inputs!$B$31)/(Inputs!$B$29-Inputs!$B$30)*DCF!M$6</f>
        <v>150958.3422963169</v>
      </c>
      <c r="DK245" s="15">
        <f ca="1">SUM(CX245:DH245)+CA245*DCF!M$46*(1+Inputs!$B$30)*(1-Inputs!$B$33)*(1-Inputs!$B$30/Inputs!$B$31)/(Inputs!$B$29-Inputs!$B$30)*DCF!M$6</f>
        <v>90074.721345721555</v>
      </c>
      <c r="DM245" s="15">
        <f ca="1">DI245+DJ245+DK245+Inputs!$B$34+Inputs!$B$36-Inputs!$B$35</f>
        <v>381884.28858968848</v>
      </c>
    </row>
    <row r="246" spans="1:117" x14ac:dyDescent="0.75">
      <c r="A246" s="11">
        <v>233</v>
      </c>
      <c r="C246" s="23">
        <f t="shared" ca="1" si="143"/>
        <v>0.12277613725507934</v>
      </c>
      <c r="D246" s="23">
        <f t="shared" ca="1" si="143"/>
        <v>0.18050752347741814</v>
      </c>
      <c r="E246" s="23">
        <f t="shared" ca="1" si="143"/>
        <v>-0.86398418299061508</v>
      </c>
      <c r="F246" s="23">
        <f t="shared" ca="1" si="143"/>
        <v>1.5190916267698438</v>
      </c>
      <c r="G246" s="23">
        <f t="shared" ca="1" si="143"/>
        <v>1.0508782374472245</v>
      </c>
      <c r="H246" s="23">
        <f t="shared" ca="1" si="143"/>
        <v>-1.1189850648157653</v>
      </c>
      <c r="I246" s="23">
        <f t="shared" ca="1" si="143"/>
        <v>-0.38686904210155582</v>
      </c>
      <c r="J246" s="23">
        <f t="shared" ca="1" si="143"/>
        <v>0.4724257323142434</v>
      </c>
      <c r="K246" s="23">
        <f t="shared" ca="1" si="143"/>
        <v>5.6484105389343765E-2</v>
      </c>
      <c r="L246" s="23">
        <f t="shared" ca="1" si="143"/>
        <v>0.57663866793801299</v>
      </c>
      <c r="M246" s="23">
        <f t="shared" ca="1" si="143"/>
        <v>5.7467529373533749E-2</v>
      </c>
      <c r="N246" s="23">
        <f ca="1">SQRT(Inputs!$B$38)*C246+SQRT(1-Inputs!$B$38)*_xlfn.NORM.S.INV(RAND())</f>
        <v>1.3424542210309973</v>
      </c>
      <c r="O246" s="23">
        <f ca="1">SQRT(Inputs!$B$38)*D246+SQRT(1-Inputs!$B$38)*_xlfn.NORM.S.INV(RAND())</f>
        <v>-0.4757757993282859</v>
      </c>
      <c r="P246" s="23">
        <f ca="1">SQRT(Inputs!$B$38)*E246+SQRT(1-Inputs!$B$38)*_xlfn.NORM.S.INV(RAND())</f>
        <v>0.36842922435549158</v>
      </c>
      <c r="Q246" s="23">
        <f ca="1">SQRT(Inputs!$B$38)*F246+SQRT(1-Inputs!$B$38)*_xlfn.NORM.S.INV(RAND())</f>
        <v>2.1559514076214983</v>
      </c>
      <c r="R246" s="23">
        <f ca="1">SQRT(Inputs!$B$38)*G246+SQRT(1-Inputs!$B$38)*_xlfn.NORM.S.INV(RAND())</f>
        <v>1.8030607680010615</v>
      </c>
      <c r="S246" s="23">
        <f ca="1">SQRT(Inputs!$B$38)*H246+SQRT(1-Inputs!$B$38)*_xlfn.NORM.S.INV(RAND())</f>
        <v>-1.6745079876944149</v>
      </c>
      <c r="T246" s="23">
        <f ca="1">SQRT(Inputs!$B$38)*I246+SQRT(1-Inputs!$B$38)*_xlfn.NORM.S.INV(RAND())</f>
        <v>0.74592644803655983</v>
      </c>
      <c r="U246" s="23">
        <f ca="1">SQRT(Inputs!$B$38)*J246+SQRT(1-Inputs!$B$38)*_xlfn.NORM.S.INV(RAND())</f>
        <v>-0.51034986546709715</v>
      </c>
      <c r="V246" s="23">
        <f ca="1">SQRT(Inputs!$B$38)*K246+SQRT(1-Inputs!$B$38)*_xlfn.NORM.S.INV(RAND())</f>
        <v>0.46757162987026019</v>
      </c>
      <c r="W246" s="23">
        <f ca="1">SQRT(Inputs!$B$38)*L246+SQRT(1-Inputs!$B$38)*_xlfn.NORM.S.INV(RAND())</f>
        <v>0.88636542605290058</v>
      </c>
      <c r="X246" s="23">
        <f ca="1">SQRT(Inputs!$B$38)*M246+SQRT(1-Inputs!$B$38)*_xlfn.NORM.S.INV(RAND())</f>
        <v>0.35232080124882814</v>
      </c>
      <c r="Y246" s="23">
        <f ca="1">SQRT(Inputs!$B$38)*C246+SQRT(1-Inputs!$B$38)*_xlfn.NORM.S.INV(RAND())</f>
        <v>1.4759765256187185</v>
      </c>
      <c r="Z246" s="23">
        <f ca="1">SQRT(Inputs!$B$38)*D246+SQRT(1-Inputs!$B$38)*_xlfn.NORM.S.INV(RAND())</f>
        <v>0.2457707772109457</v>
      </c>
      <c r="AA246" s="23">
        <f ca="1">SQRT(Inputs!$B$38)*E246+SQRT(1-Inputs!$B$38)*_xlfn.NORM.S.INV(RAND())</f>
        <v>1.3842237233971655E-2</v>
      </c>
      <c r="AB246" s="23">
        <f ca="1">SQRT(Inputs!$B$38)*F246+SQRT(1-Inputs!$B$38)*_xlfn.NORM.S.INV(RAND())</f>
        <v>-0.79697423569083237</v>
      </c>
      <c r="AC246" s="23">
        <f ca="1">SQRT(Inputs!$B$38)*G246+SQRT(1-Inputs!$B$38)*_xlfn.NORM.S.INV(RAND())</f>
        <v>0.31005860010291975</v>
      </c>
      <c r="AD246" s="23">
        <f ca="1">SQRT(Inputs!$B$38)*H246+SQRT(1-Inputs!$B$38)*_xlfn.NORM.S.INV(RAND())</f>
        <v>6.1812235866889109E-2</v>
      </c>
      <c r="AE246" s="23">
        <f ca="1">SQRT(Inputs!$B$38)*I246+SQRT(1-Inputs!$B$38)*_xlfn.NORM.S.INV(RAND())</f>
        <v>0.21966475901086979</v>
      </c>
      <c r="AF246" s="23">
        <f ca="1">SQRT(Inputs!$B$38)*J246+SQRT(1-Inputs!$B$38)*_xlfn.NORM.S.INV(RAND())</f>
        <v>0.76680511428167197</v>
      </c>
      <c r="AG246" s="23">
        <f ca="1">SQRT(Inputs!$B$38)*K246+SQRT(1-Inputs!$B$38)*_xlfn.NORM.S.INV(RAND())</f>
        <v>5.5455528206691224E-2</v>
      </c>
      <c r="AH246" s="23">
        <f ca="1">SQRT(Inputs!$B$38)*L246+SQRT(1-Inputs!$B$38)*_xlfn.NORM.S.INV(RAND())</f>
        <v>1.6825816628924268</v>
      </c>
      <c r="AI246" s="23">
        <f ca="1">SQRT(Inputs!$B$38)*M246+SQRT(1-Inputs!$B$38)*_xlfn.NORM.S.INV(RAND())</f>
        <v>-0.33777155302121953</v>
      </c>
      <c r="AJ246" s="23">
        <f ca="1">SQRT(Inputs!$B$38)*C246+SQRT(1-Inputs!$B$38)*_xlfn.NORM.S.INV(RAND())</f>
        <v>0.89229855633921118</v>
      </c>
      <c r="AK246" s="23">
        <f ca="1">SQRT(Inputs!$B$38)*D246+SQRT(1-Inputs!$B$38)*_xlfn.NORM.S.INV(RAND())</f>
        <v>0.45513016472325457</v>
      </c>
      <c r="AL246" s="23">
        <f ca="1">SQRT(Inputs!$B$38)*E246+SQRT(1-Inputs!$B$38)*_xlfn.NORM.S.INV(RAND())</f>
        <v>-0.67601387140177771</v>
      </c>
      <c r="AM246" s="23">
        <f ca="1">SQRT(Inputs!$B$38)*F246+SQRT(1-Inputs!$B$38)*_xlfn.NORM.S.INV(RAND())</f>
        <v>0.4203413245423343</v>
      </c>
      <c r="AN246" s="23">
        <f ca="1">SQRT(Inputs!$B$38)*G246+SQRT(1-Inputs!$B$38)*_xlfn.NORM.S.INV(RAND())</f>
        <v>-0.453896176792004</v>
      </c>
      <c r="AO246" s="23">
        <f ca="1">SQRT(Inputs!$B$38)*H246+SQRT(1-Inputs!$B$38)*_xlfn.NORM.S.INV(RAND())</f>
        <v>-0.29254895560420391</v>
      </c>
      <c r="AP246" s="23">
        <f ca="1">SQRT(Inputs!$B$38)*I246+SQRT(1-Inputs!$B$38)*_xlfn.NORM.S.INV(RAND())</f>
        <v>-0.59996870266714786</v>
      </c>
      <c r="AQ246" s="23">
        <f ca="1">SQRT(Inputs!$B$38)*J246+SQRT(1-Inputs!$B$38)*_xlfn.NORM.S.INV(RAND())</f>
        <v>-1.0804411423443545</v>
      </c>
      <c r="AR246" s="23">
        <f ca="1">SQRT(Inputs!$B$38)*K246+SQRT(1-Inputs!$B$38)*_xlfn.NORM.S.INV(RAND())</f>
        <v>-0.15278773458046652</v>
      </c>
      <c r="AS246" s="23">
        <f ca="1">SQRT(Inputs!$B$38)*L246+SQRT(1-Inputs!$B$38)*_xlfn.NORM.S.INV(RAND())</f>
        <v>0.27885111237208282</v>
      </c>
      <c r="AT246" s="23">
        <f ca="1">SQRT(Inputs!$B$38)*M246+SQRT(1-Inputs!$B$38)*_xlfn.NORM.S.INV(RAND())</f>
        <v>2.2094082922255054</v>
      </c>
      <c r="AU246" s="15">
        <f ca="1">Inputs!$B$6*EXP($B$8-0.5*C$5^2+C$5*N246)</f>
        <v>6166.7029699895229</v>
      </c>
      <c r="AV246" s="15">
        <f t="shared" ca="1" si="110"/>
        <v>6999.1796041761236</v>
      </c>
      <c r="AW246" s="15">
        <f t="shared" ca="1" si="111"/>
        <v>8969.0766050353886</v>
      </c>
      <c r="AX246" s="15">
        <f t="shared" ca="1" si="112"/>
        <v>14335.227290300605</v>
      </c>
      <c r="AY246" s="15">
        <f t="shared" ca="1" si="113"/>
        <v>21625.390061076083</v>
      </c>
      <c r="AZ246" s="15">
        <f t="shared" ca="1" si="114"/>
        <v>21994.692700754673</v>
      </c>
      <c r="BA246" s="15">
        <f t="shared" ca="1" si="115"/>
        <v>29101.359171316588</v>
      </c>
      <c r="BB246" s="15">
        <f t="shared" ca="1" si="116"/>
        <v>33852.952161193352</v>
      </c>
      <c r="BC246" s="15">
        <f t="shared" ca="1" si="117"/>
        <v>43375.463469438284</v>
      </c>
      <c r="BD246" s="15">
        <f t="shared" ca="1" si="118"/>
        <v>57732.289998194341</v>
      </c>
      <c r="BE246" s="15">
        <f t="shared" ca="1" si="119"/>
        <v>73050.457471778573</v>
      </c>
      <c r="BF246" s="15">
        <f ca="1">Inputs!$B$13*EXP($B$9-0.5*C$6^2+C$6*Y246)</f>
        <v>18532.443325434961</v>
      </c>
      <c r="BG246" s="15">
        <f t="shared" ca="1" si="120"/>
        <v>23610.299568470178</v>
      </c>
      <c r="BH246" s="15">
        <f t="shared" ca="1" si="121"/>
        <v>28913.748551207893</v>
      </c>
      <c r="BI246" s="15">
        <f t="shared" ca="1" si="122"/>
        <v>31308.650186038391</v>
      </c>
      <c r="BJ246" s="15">
        <f t="shared" ca="1" si="123"/>
        <v>40136.722554773754</v>
      </c>
      <c r="BK246" s="15">
        <f t="shared" ca="1" si="124"/>
        <v>49676.509907768101</v>
      </c>
      <c r="BL246" s="15">
        <f t="shared" ca="1" si="125"/>
        <v>62783.642815646075</v>
      </c>
      <c r="BM246" s="15">
        <f t="shared" ca="1" si="126"/>
        <v>84887.711825265375</v>
      </c>
      <c r="BN246" s="15">
        <f t="shared" ca="1" si="127"/>
        <v>105097.37079463426</v>
      </c>
      <c r="BO246" s="15">
        <f t="shared" ca="1" si="128"/>
        <v>157245.41272064939</v>
      </c>
      <c r="BP246" s="15">
        <f t="shared" ca="1" si="129"/>
        <v>186273.13538078731</v>
      </c>
      <c r="BQ246" s="15">
        <f ca="1">Inputs!$B$20*EXP($B$10-0.5*C$7^2+C$7*AJ246)</f>
        <v>5886.4685888954855</v>
      </c>
      <c r="BR246" s="15">
        <f t="shared" ca="1" si="130"/>
        <v>9229.2521267526045</v>
      </c>
      <c r="BS246" s="15">
        <f t="shared" ca="1" si="131"/>
        <v>10408.18133153682</v>
      </c>
      <c r="BT246" s="15">
        <f t="shared" ca="1" si="132"/>
        <v>16023.592911068961</v>
      </c>
      <c r="BU246" s="15">
        <f t="shared" ca="1" si="133"/>
        <v>19896.987579262677</v>
      </c>
      <c r="BV246" s="15">
        <f t="shared" ca="1" si="134"/>
        <v>25916.706966597885</v>
      </c>
      <c r="BW246" s="15">
        <f t="shared" ca="1" si="135"/>
        <v>31852.543789081126</v>
      </c>
      <c r="BX246" s="15">
        <f t="shared" ca="1" si="136"/>
        <v>35874.68384000587</v>
      </c>
      <c r="BY246" s="15">
        <f t="shared" ca="1" si="137"/>
        <v>48818.398786555532</v>
      </c>
      <c r="BZ246" s="15">
        <f t="shared" ca="1" si="138"/>
        <v>72102.026096194822</v>
      </c>
      <c r="CA246" s="15">
        <f t="shared" ca="1" si="139"/>
        <v>149982.25816840652</v>
      </c>
      <c r="CB246" s="15">
        <f ca="1">(AU246*DCF!C$10-DCF!C$5*MAX(AU246*DCF!C$10,0)-MAX(AU246-Inputs!$B$6,0)/Inputs!$B$10)*DCF!C$6</f>
        <v>1034.4862637960832</v>
      </c>
      <c r="CC246" s="15">
        <f ca="1">(AV246*DCF!D$10-DCF!D$5*MAX(AV246*DCF!D$10,0)-MAX(AV246-AU246,0)/Inputs!$B$10)*DCF!D$6</f>
        <v>1503.0249708474728</v>
      </c>
      <c r="CD246" s="15">
        <f ca="1">(AW246*DCF!E$10-DCF!E$5*MAX(AW246*DCF!E$10,0)-MAX(AW246-AV246,0)/Inputs!$B$10)*DCF!E$6</f>
        <v>1627.1146310869553</v>
      </c>
      <c r="CE246" s="15">
        <f ca="1">(AX246*DCF!F$10-DCF!F$5*MAX(AX246*DCF!F$10,0)-MAX(AX246-AW246,0)/Inputs!$B$10)*DCF!F$6</f>
        <v>2012.7943565363614</v>
      </c>
      <c r="CF246" s="15">
        <f ca="1">(AY246*DCF!G$10-DCF!G$5*MAX(AY246*DCF!G$10,0)-MAX(AY246-AX246,0)/Inputs!$B$10)*DCF!G$6</f>
        <v>3054.3968229565185</v>
      </c>
      <c r="CG246" s="15">
        <f ca="1">(AZ246*DCF!H$10-DCF!H$5*MAX(AZ246*DCF!H$10,0)-MAX(AZ246-AY246,0)/Inputs!$B$10)*DCF!H$6</f>
        <v>4204.7090599472067</v>
      </c>
      <c r="CH246" s="15">
        <f ca="1">(BA246*DCF!I$10-DCF!I$5*MAX(BA246*DCF!I$10,0)-MAX(BA246-AZ246,0)/Inputs!$B$10)*DCF!I$6</f>
        <v>4150.0144035246294</v>
      </c>
      <c r="CI246" s="15">
        <f ca="1">(BB246*DCF!J$10-DCF!J$5*MAX(BB246*DCF!J$10,0)-MAX(BB246-BA246,0)/Inputs!$B$10)*DCF!J$6</f>
        <v>5089.2195230417492</v>
      </c>
      <c r="CJ246" s="15">
        <f ca="1">(BC246*DCF!K$10-DCF!K$5*MAX(BC246*DCF!K$10,0)-MAX(BC246-BB246,0)/Inputs!$B$10)*DCF!K$6</f>
        <v>5649.7463807304412</v>
      </c>
      <c r="CK246" s="15">
        <f ca="1">(BD246*DCF!L$10-DCF!L$5*MAX(BD246*DCF!L$10,0)-MAX(BD246-BC246,0)/Inputs!$B$10)*DCF!L$6</f>
        <v>6850.557039611419</v>
      </c>
      <c r="CL246" s="15">
        <f ca="1">(BE246*DCF!M$10-DCF!M$5*MAX(BE246*DCF!M$10,0)-MAX(BE246-BD246,0)/Inputs!$B$10)*DCF!M$6</f>
        <v>8478.4456093680637</v>
      </c>
      <c r="CM246" s="15">
        <f ca="1">(BF246*DCF!C$28-DCF!C$5*MAX(BF246*DCF!C$28,0)-MAX(BF246-Inputs!$B$13,0)/Inputs!$B$17)*DCF!C$6</f>
        <v>4005.7623067192558</v>
      </c>
      <c r="CN246" s="15">
        <f ca="1">(BG246*DCF!D$28-DCF!D$5*MAX(BG246*DCF!D$28,0)-MAX(BG246-BF246,0)/Inputs!$B$17)*DCF!D$6</f>
        <v>5870.438211951956</v>
      </c>
      <c r="CO246" s="15">
        <f ca="1">(BH246*DCF!E$28-DCF!E$5*MAX(BH246*DCF!E$28,0)-MAX(BH246-BG246,0)/Inputs!$B$17)*DCF!E$6</f>
        <v>7143.6516470533506</v>
      </c>
      <c r="CP246" s="15">
        <f ca="1">(BI246*DCF!F$28-DCF!F$5*MAX(BI246*DCF!F$28,0)-MAX(BI246-BH246,0)/Inputs!$B$17)*DCF!F$6</f>
        <v>8063.4441317316114</v>
      </c>
      <c r="CQ246" s="15">
        <f ca="1">(BJ246*DCF!G$28-DCF!G$5*MAX(BJ246*DCF!G$28,0)-MAX(BJ246-BI246,0)/Inputs!$B$17)*DCF!G$6</f>
        <v>8928.9826215576286</v>
      </c>
      <c r="CR246" s="15">
        <f ca="1">(BK246*DCF!H$28-DCF!H$5*MAX(BK246*DCF!H$28,0)-MAX(BK246-BJ246,0)/Inputs!$B$17)*DCF!H$6</f>
        <v>10803.33373327405</v>
      </c>
      <c r="CS246" s="15">
        <f ca="1">(BL246*DCF!I$28-DCF!I$5*MAX(BL246*DCF!I$28,0)-MAX(BL246-BK246,0)/Inputs!$B$17)*DCF!I$6</f>
        <v>12882.488887532041</v>
      </c>
      <c r="CT246" s="15">
        <f ca="1">(BM246*DCF!J$28-DCF!J$5*MAX(BM246*DCF!J$28,0)-MAX(BM246-BL246,0)/Inputs!$B$17)*DCF!J$6</f>
        <v>16006.187825098257</v>
      </c>
      <c r="CU246" s="15">
        <f ca="1">(BN246*DCF!K$28-DCF!K$5*MAX(BN246*DCF!K$28,0)-MAX(BN246-BM246,0)/Inputs!$B$17)*DCF!K$6</f>
        <v>19719.388511753583</v>
      </c>
      <c r="CV246" s="15">
        <f ca="1">(BO246*DCF!L$28-DCF!L$5*MAX(BO246*DCF!L$28,0)-MAX(BO246-BN246,0)/Inputs!$B$17)*DCF!L$6</f>
        <v>25473.122499067056</v>
      </c>
      <c r="CW246" s="15">
        <f ca="1">(BP246*DCF!M$28-DCF!M$5*MAX(BP246*DCF!M$28,0)-MAX(BP246-BO246,0)/Inputs!$B$17)*DCF!M$6</f>
        <v>32013.185547017718</v>
      </c>
      <c r="CX246" s="15">
        <f ca="1">(BQ246*DCF!C$46-DCF!C$5*MAX(BQ246*DCF!C$46,0)-MAX(BQ246-Inputs!$B$20,0)/Inputs!$B$24)*DCF!C$6</f>
        <v>-2599.8627636689275</v>
      </c>
      <c r="CY246" s="15">
        <f ca="1">(BR246*DCF!D$46-DCF!D$5*MAX(BR246*DCF!D$46,0)-MAX(BR246-BQ246,0)/Inputs!$B$24)*DCF!D$6</f>
        <v>-3001.5560970758438</v>
      </c>
      <c r="CZ246" s="15">
        <f ca="1">(BS246*DCF!E$46-DCF!E$5*MAX(BS246*DCF!E$46,0)-MAX(BS246-BR246,0)/Inputs!$B$24)*DCF!E$6</f>
        <v>-1695.4870015758192</v>
      </c>
      <c r="DA246" s="15">
        <f ca="1">(BT246*DCF!F$46-DCF!F$5*MAX(BT246*DCF!F$46,0)-MAX(BT246-BS246,0)/Inputs!$B$24)*DCF!F$6</f>
        <v>-3211.6882174757193</v>
      </c>
      <c r="DB246" s="15">
        <f ca="1">(BU246*DCF!G$46-DCF!G$5*MAX(BU246*DCF!G$46,0)-MAX(BU246-BT246,0)/Inputs!$B$24)*DCF!G$6</f>
        <v>-1972.2287879651255</v>
      </c>
      <c r="DC246" s="15">
        <f ca="1">(BV246*DCF!H$46-DCF!H$5*MAX(BV246*DCF!H$46,0)-MAX(BV246-BU246,0)/Inputs!$B$24)*DCF!H$6</f>
        <v>-1870.5909161817895</v>
      </c>
      <c r="DD246" s="15">
        <f ca="1">(BW246*DCF!I$46-DCF!I$5*MAX(BW246*DCF!I$46,0)-MAX(BW246-BV246,0)/Inputs!$B$24)*DCF!I$6</f>
        <v>-968.30227669005762</v>
      </c>
      <c r="DE246" s="15">
        <f ca="1">(BX246*DCF!J$46-DCF!J$5*MAX(BX246*DCF!J$46,0)-MAX(BX246-BW246,0)/Inputs!$B$24)*DCF!J$6</f>
        <v>438.23792353781886</v>
      </c>
      <c r="DF246" s="15">
        <f ca="1">(BY246*DCF!K$46-DCF!K$5*MAX(BY246*DCF!K$46,0)-MAX(BY246-BX246,0)/Inputs!$B$24)*DCF!K$6</f>
        <v>-382.19566712730824</v>
      </c>
      <c r="DG246" s="15">
        <f ca="1">(BZ246*DCF!L$46-DCF!L$5*MAX(BZ246*DCF!L$46,0)-MAX(BZ246-BY246,0)/Inputs!$B$24)*DCF!L$6</f>
        <v>-285.08239056136227</v>
      </c>
      <c r="DH246" s="15">
        <f ca="1">(CA246*DCF!M$46-DCF!M$5*MAX(CA246*DCF!M$46,0)-MAX(CA246-BZ246,0)/Inputs!$B$24)*DCF!M$6</f>
        <v>-4523.3249815320105</v>
      </c>
      <c r="DI246" s="15">
        <f ca="1">SUM(CB246:CL246)+BE246*DCF!M$10*(1+Inputs!$B$30)*(1-Inputs!$B$33)*(1-Inputs!$B$30/Inputs!$B$31)/(Inputs!$B$29-Inputs!$B$30)*DCF!M$6</f>
        <v>246954.89819770257</v>
      </c>
      <c r="DJ246" s="15">
        <f ca="1">SUM(CM246:CW246)+BP246*DCF!M$28*(1+Inputs!$B$30)*(1-Inputs!$B$33)*(1-Inputs!$B$30/Inputs!$B$31)/(Inputs!$B$29-Inputs!$B$30)*DCF!M$6</f>
        <v>842110.7845520142</v>
      </c>
      <c r="DK246" s="15">
        <f ca="1">SUM(CX246:DH246)+CA246*DCF!M$46*(1+Inputs!$B$30)*(1-Inputs!$B$33)*(1-Inputs!$B$30/Inputs!$B$31)/(Inputs!$B$29-Inputs!$B$30)*DCF!M$6</f>
        <v>211818.25648630486</v>
      </c>
      <c r="DM246" s="15">
        <f ca="1">DI246+DJ246+DK246+Inputs!$B$34+Inputs!$B$36-Inputs!$B$35</f>
        <v>1377734.9392360216</v>
      </c>
    </row>
    <row r="247" spans="1:117" x14ac:dyDescent="0.75">
      <c r="A247" s="11">
        <v>234</v>
      </c>
      <c r="C247" s="23">
        <f t="shared" ca="1" si="143"/>
        <v>0.86593466485240944</v>
      </c>
      <c r="D247" s="23">
        <f t="shared" ca="1" si="143"/>
        <v>0.41991117903100167</v>
      </c>
      <c r="E247" s="23">
        <f t="shared" ca="1" si="143"/>
        <v>0.77190626054758338</v>
      </c>
      <c r="F247" s="23">
        <f t="shared" ca="1" si="143"/>
        <v>-0.36586213294309677</v>
      </c>
      <c r="G247" s="23">
        <f t="shared" ca="1" si="143"/>
        <v>-0.29544043603968539</v>
      </c>
      <c r="H247" s="23">
        <f t="shared" ca="1" si="143"/>
        <v>0.38892364337089436</v>
      </c>
      <c r="I247" s="23">
        <f t="shared" ca="1" si="143"/>
        <v>-0.20648980301092804</v>
      </c>
      <c r="J247" s="23">
        <f t="shared" ca="1" si="143"/>
        <v>-0.14601688300384966</v>
      </c>
      <c r="K247" s="23">
        <f t="shared" ca="1" si="143"/>
        <v>5.044969551616544E-2</v>
      </c>
      <c r="L247" s="23">
        <f t="shared" ca="1" si="143"/>
        <v>0.30977073813326628</v>
      </c>
      <c r="M247" s="23">
        <f t="shared" ca="1" si="143"/>
        <v>1.13819334483347</v>
      </c>
      <c r="N247" s="23">
        <f ca="1">SQRT(Inputs!$B$38)*C247+SQRT(1-Inputs!$B$38)*_xlfn.NORM.S.INV(RAND())</f>
        <v>-0.82082146596232408</v>
      </c>
      <c r="O247" s="23">
        <f ca="1">SQRT(Inputs!$B$38)*D247+SQRT(1-Inputs!$B$38)*_xlfn.NORM.S.INV(RAND())</f>
        <v>1.7238001550472084</v>
      </c>
      <c r="P247" s="23">
        <f ca="1">SQRT(Inputs!$B$38)*E247+SQRT(1-Inputs!$B$38)*_xlfn.NORM.S.INV(RAND())</f>
        <v>0.31151361323942733</v>
      </c>
      <c r="Q247" s="23">
        <f ca="1">SQRT(Inputs!$B$38)*F247+SQRT(1-Inputs!$B$38)*_xlfn.NORM.S.INV(RAND())</f>
        <v>1.0990857369684679</v>
      </c>
      <c r="R247" s="23">
        <f ca="1">SQRT(Inputs!$B$38)*G247+SQRT(1-Inputs!$B$38)*_xlfn.NORM.S.INV(RAND())</f>
        <v>-9.7474515245441387E-2</v>
      </c>
      <c r="S247" s="23">
        <f ca="1">SQRT(Inputs!$B$38)*H247+SQRT(1-Inputs!$B$38)*_xlfn.NORM.S.INV(RAND())</f>
        <v>1.3092687633985121</v>
      </c>
      <c r="T247" s="23">
        <f ca="1">SQRT(Inputs!$B$38)*I247+SQRT(1-Inputs!$B$38)*_xlfn.NORM.S.INV(RAND())</f>
        <v>0.57817229776693246</v>
      </c>
      <c r="U247" s="23">
        <f ca="1">SQRT(Inputs!$B$38)*J247+SQRT(1-Inputs!$B$38)*_xlfn.NORM.S.INV(RAND())</f>
        <v>-0.47891170318963511</v>
      </c>
      <c r="V247" s="23">
        <f ca="1">SQRT(Inputs!$B$38)*K247+SQRT(1-Inputs!$B$38)*_xlfn.NORM.S.INV(RAND())</f>
        <v>-1.2042732040956281</v>
      </c>
      <c r="W247" s="23">
        <f ca="1">SQRT(Inputs!$B$38)*L247+SQRT(1-Inputs!$B$38)*_xlfn.NORM.S.INV(RAND())</f>
        <v>-4.7098334129402286E-2</v>
      </c>
      <c r="X247" s="23">
        <f ca="1">SQRT(Inputs!$B$38)*M247+SQRT(1-Inputs!$B$38)*_xlfn.NORM.S.INV(RAND())</f>
        <v>0.8011316545461955</v>
      </c>
      <c r="Y247" s="23">
        <f ca="1">SQRT(Inputs!$B$38)*C247+SQRT(1-Inputs!$B$38)*_xlfn.NORM.S.INV(RAND())</f>
        <v>2.2022350058112519</v>
      </c>
      <c r="Z247" s="23">
        <f ca="1">SQRT(Inputs!$B$38)*D247+SQRT(1-Inputs!$B$38)*_xlfn.NORM.S.INV(RAND())</f>
        <v>0.18032100217065186</v>
      </c>
      <c r="AA247" s="23">
        <f ca="1">SQRT(Inputs!$B$38)*E247+SQRT(1-Inputs!$B$38)*_xlfn.NORM.S.INV(RAND())</f>
        <v>0.55723245873016114</v>
      </c>
      <c r="AB247" s="23">
        <f ca="1">SQRT(Inputs!$B$38)*F247+SQRT(1-Inputs!$B$38)*_xlfn.NORM.S.INV(RAND())</f>
        <v>-0.22104420120625465</v>
      </c>
      <c r="AC247" s="23">
        <f ca="1">SQRT(Inputs!$B$38)*G247+SQRT(1-Inputs!$B$38)*_xlfn.NORM.S.INV(RAND())</f>
        <v>6.1242732235453068E-4</v>
      </c>
      <c r="AD247" s="23">
        <f ca="1">SQRT(Inputs!$B$38)*H247+SQRT(1-Inputs!$B$38)*_xlfn.NORM.S.INV(RAND())</f>
        <v>-0.17067745442435939</v>
      </c>
      <c r="AE247" s="23">
        <f ca="1">SQRT(Inputs!$B$38)*I247+SQRT(1-Inputs!$B$38)*_xlfn.NORM.S.INV(RAND())</f>
        <v>-0.26226807480306719</v>
      </c>
      <c r="AF247" s="23">
        <f ca="1">SQRT(Inputs!$B$38)*J247+SQRT(1-Inputs!$B$38)*_xlfn.NORM.S.INV(RAND())</f>
        <v>-0.4012750886307479</v>
      </c>
      <c r="AG247" s="23">
        <f ca="1">SQRT(Inputs!$B$38)*K247+SQRT(1-Inputs!$B$38)*_xlfn.NORM.S.INV(RAND())</f>
        <v>0.55564335264926623</v>
      </c>
      <c r="AH247" s="23">
        <f ca="1">SQRT(Inputs!$B$38)*L247+SQRT(1-Inputs!$B$38)*_xlfn.NORM.S.INV(RAND())</f>
        <v>0.53846408080765829</v>
      </c>
      <c r="AI247" s="23">
        <f ca="1">SQRT(Inputs!$B$38)*M247+SQRT(1-Inputs!$B$38)*_xlfn.NORM.S.INV(RAND())</f>
        <v>1.6765170360735158</v>
      </c>
      <c r="AJ247" s="23">
        <f ca="1">SQRT(Inputs!$B$38)*C247+SQRT(1-Inputs!$B$38)*_xlfn.NORM.S.INV(RAND())</f>
        <v>7.6598026552717413E-2</v>
      </c>
      <c r="AK247" s="23">
        <f ca="1">SQRT(Inputs!$B$38)*D247+SQRT(1-Inputs!$B$38)*_xlfn.NORM.S.INV(RAND())</f>
        <v>0.53594664066667219</v>
      </c>
      <c r="AL247" s="23">
        <f ca="1">SQRT(Inputs!$B$38)*E247+SQRT(1-Inputs!$B$38)*_xlfn.NORM.S.INV(RAND())</f>
        <v>0.22182087010991242</v>
      </c>
      <c r="AM247" s="23">
        <f ca="1">SQRT(Inputs!$B$38)*F247+SQRT(1-Inputs!$B$38)*_xlfn.NORM.S.INV(RAND())</f>
        <v>0.83538465058931788</v>
      </c>
      <c r="AN247" s="23">
        <f ca="1">SQRT(Inputs!$B$38)*G247+SQRT(1-Inputs!$B$38)*_xlfn.NORM.S.INV(RAND())</f>
        <v>-0.40268008493910212</v>
      </c>
      <c r="AO247" s="23">
        <f ca="1">SQRT(Inputs!$B$38)*H247+SQRT(1-Inputs!$B$38)*_xlfn.NORM.S.INV(RAND())</f>
        <v>-0.42445901424993276</v>
      </c>
      <c r="AP247" s="23">
        <f ca="1">SQRT(Inputs!$B$38)*I247+SQRT(1-Inputs!$B$38)*_xlfn.NORM.S.INV(RAND())</f>
        <v>2.2324018876273883</v>
      </c>
      <c r="AQ247" s="23">
        <f ca="1">SQRT(Inputs!$B$38)*J247+SQRT(1-Inputs!$B$38)*_xlfn.NORM.S.INV(RAND())</f>
        <v>-0.35469739481402146</v>
      </c>
      <c r="AR247" s="23">
        <f ca="1">SQRT(Inputs!$B$38)*K247+SQRT(1-Inputs!$B$38)*_xlfn.NORM.S.INV(RAND())</f>
        <v>-0.40244506197207663</v>
      </c>
      <c r="AS247" s="23">
        <f ca="1">SQRT(Inputs!$B$38)*L247+SQRT(1-Inputs!$B$38)*_xlfn.NORM.S.INV(RAND())</f>
        <v>9.8500246584426701E-2</v>
      </c>
      <c r="AT247" s="23">
        <f ca="1">SQRT(Inputs!$B$38)*M247+SQRT(1-Inputs!$B$38)*_xlfn.NORM.S.INV(RAND())</f>
        <v>0.23354554060481336</v>
      </c>
      <c r="AU247" s="15">
        <f ca="1">Inputs!$B$6*EXP($B$8-0.5*C$5^2+C$5*N247)</f>
        <v>4344.8369939287286</v>
      </c>
      <c r="AV247" s="15">
        <f t="shared" ca="1" si="110"/>
        <v>6814.3107064191927</v>
      </c>
      <c r="AW247" s="15">
        <f t="shared" ca="1" si="111"/>
        <v>8665.3980343941585</v>
      </c>
      <c r="AX247" s="15">
        <f t="shared" ca="1" si="112"/>
        <v>12136.747033018242</v>
      </c>
      <c r="AY247" s="15">
        <f t="shared" ca="1" si="113"/>
        <v>14664.451828579484</v>
      </c>
      <c r="AZ247" s="15">
        <f t="shared" ca="1" si="114"/>
        <v>20716.51450088765</v>
      </c>
      <c r="BA247" s="15">
        <f t="shared" ca="1" si="115"/>
        <v>26933.147642140728</v>
      </c>
      <c r="BB247" s="15">
        <f t="shared" ca="1" si="116"/>
        <v>31429.561198364896</v>
      </c>
      <c r="BC247" s="15">
        <f t="shared" ca="1" si="117"/>
        <v>34268.741369438438</v>
      </c>
      <c r="BD247" s="15">
        <f t="shared" ca="1" si="118"/>
        <v>41797.902613302125</v>
      </c>
      <c r="BE247" s="15">
        <f t="shared" ca="1" si="119"/>
        <v>55094.93349146039</v>
      </c>
      <c r="BF247" s="15">
        <f ca="1">Inputs!$B$13*EXP($B$9-0.5*C$6^2+C$6*Y247)</f>
        <v>21402.376253269846</v>
      </c>
      <c r="BG247" s="15">
        <f t="shared" ca="1" si="120"/>
        <v>26946.473961277399</v>
      </c>
      <c r="BH247" s="15">
        <f t="shared" ca="1" si="121"/>
        <v>36111.519385852676</v>
      </c>
      <c r="BI247" s="15">
        <f t="shared" ca="1" si="122"/>
        <v>42727.210805366289</v>
      </c>
      <c r="BJ247" s="15">
        <f t="shared" ca="1" si="123"/>
        <v>52385.401528169103</v>
      </c>
      <c r="BK247" s="15">
        <f t="shared" ca="1" si="124"/>
        <v>62816.421919892222</v>
      </c>
      <c r="BL247" s="15">
        <f t="shared" ca="1" si="125"/>
        <v>74583.884748548575</v>
      </c>
      <c r="BM247" s="15">
        <f t="shared" ca="1" si="126"/>
        <v>87221.551737725909</v>
      </c>
      <c r="BN247" s="15">
        <f t="shared" ca="1" si="127"/>
        <v>114657.54432940944</v>
      </c>
      <c r="BO247" s="15">
        <f t="shared" ca="1" si="128"/>
        <v>150186.48822758367</v>
      </c>
      <c r="BP247" s="15">
        <f t="shared" ca="1" si="129"/>
        <v>223518.84389876213</v>
      </c>
      <c r="BQ247" s="15">
        <f ca="1">Inputs!$B$20*EXP($B$10-0.5*C$7^2+C$7*AJ247)</f>
        <v>4407.648823418991</v>
      </c>
      <c r="BR247" s="15">
        <f t="shared" ca="1" si="130"/>
        <v>7090.3085561872385</v>
      </c>
      <c r="BS247" s="15">
        <f t="shared" ca="1" si="131"/>
        <v>10348.108543584718</v>
      </c>
      <c r="BT247" s="15">
        <f t="shared" ca="1" si="132"/>
        <v>17763.628589260265</v>
      </c>
      <c r="BU247" s="15">
        <f t="shared" ca="1" si="133"/>
        <v>22332.699037173206</v>
      </c>
      <c r="BV247" s="15">
        <f t="shared" ca="1" si="134"/>
        <v>28237.538880094096</v>
      </c>
      <c r="BW247" s="15">
        <f t="shared" ca="1" si="135"/>
        <v>63202.93712443269</v>
      </c>
      <c r="BX247" s="15">
        <f t="shared" ca="1" si="136"/>
        <v>82331.866679090061</v>
      </c>
      <c r="BY247" s="15">
        <f t="shared" ca="1" si="137"/>
        <v>106811.7586637887</v>
      </c>
      <c r="BZ247" s="15">
        <f t="shared" ca="1" si="138"/>
        <v>152610.40640716688</v>
      </c>
      <c r="CA247" s="15">
        <f t="shared" ca="1" si="139"/>
        <v>223455.16783487939</v>
      </c>
      <c r="CB247" s="15">
        <f ca="1">(AU247*DCF!C$10-DCF!C$5*MAX(AU247*DCF!C$10,0)-MAX(AU247-Inputs!$B$6,0)/Inputs!$B$10)*DCF!C$6</f>
        <v>1047.4764929362875</v>
      </c>
      <c r="CC247" s="15">
        <f ca="1">(AV247*DCF!D$10-DCF!D$5*MAX(AV247*DCF!D$10,0)-MAX(AV247-AU247,0)/Inputs!$B$10)*DCF!D$6</f>
        <v>1058.8255351775802</v>
      </c>
      <c r="CD247" s="15">
        <f ca="1">(AW247*DCF!E$10-DCF!E$5*MAX(AW247*DCF!E$10,0)-MAX(AW247-AV247,0)/Inputs!$B$10)*DCF!E$6</f>
        <v>1583.7609417232713</v>
      </c>
      <c r="CE247" s="15">
        <f ca="1">(AX247*DCF!F$10-DCF!F$5*MAX(AX247*DCF!F$10,0)-MAX(AX247-AW247,0)/Inputs!$B$10)*DCF!F$6</f>
        <v>1927.1308733993899</v>
      </c>
      <c r="CF247" s="15">
        <f ca="1">(AY247*DCF!G$10-DCF!G$5*MAX(AY247*DCF!G$10,0)-MAX(AY247-AX247,0)/Inputs!$B$10)*DCF!G$6</f>
        <v>2535.5928889111724</v>
      </c>
      <c r="CG247" s="15">
        <f ca="1">(AZ247*DCF!H$10-DCF!H$5*MAX(AZ247*DCF!H$10,0)-MAX(AZ247-AY247,0)/Inputs!$B$10)*DCF!H$6</f>
        <v>2947.4739248910369</v>
      </c>
      <c r="CH247" s="15">
        <f ca="1">(BA247*DCF!I$10-DCF!I$5*MAX(BA247*DCF!I$10,0)-MAX(BA247-AZ247,0)/Inputs!$B$10)*DCF!I$6</f>
        <v>3899.9579036970845</v>
      </c>
      <c r="CI247" s="15">
        <f ca="1">(BB247*DCF!J$10-DCF!J$5*MAX(BB247*DCF!J$10,0)-MAX(BB247-BA247,0)/Inputs!$B$10)*DCF!J$6</f>
        <v>4712.0282489178317</v>
      </c>
      <c r="CJ247" s="15">
        <f ca="1">(BC247*DCF!K$10-DCF!K$5*MAX(BC247*DCF!K$10,0)-MAX(BC247-BB247,0)/Inputs!$B$10)*DCF!K$6</f>
        <v>5119.2749976417872</v>
      </c>
      <c r="CK247" s="15">
        <f ca="1">(BD247*DCF!L$10-DCF!L$5*MAX(BD247*DCF!L$10,0)-MAX(BD247-BC247,0)/Inputs!$B$10)*DCF!L$6</f>
        <v>5330.2760850565264</v>
      </c>
      <c r="CL247" s="15">
        <f ca="1">(BE247*DCF!M$10-DCF!M$5*MAX(BE247*DCF!M$10,0)-MAX(BE247-BD247,0)/Inputs!$B$10)*DCF!M$6</f>
        <v>6186.1353001428479</v>
      </c>
      <c r="CM247" s="15">
        <f ca="1">(BF247*DCF!C$28-DCF!C$5*MAX(BF247*DCF!C$28,0)-MAX(BF247-Inputs!$B$13,0)/Inputs!$B$17)*DCF!C$6</f>
        <v>4218.8449530513553</v>
      </c>
      <c r="CN247" s="15">
        <f ca="1">(BG247*DCF!D$28-DCF!D$5*MAX(BG247*DCF!D$28,0)-MAX(BG247-BF247,0)/Inputs!$B$17)*DCF!D$6</f>
        <v>6753.5478340531845</v>
      </c>
      <c r="CO247" s="15">
        <f ca="1">(BH247*DCF!E$28-DCF!E$5*MAX(BH247*DCF!E$28,0)-MAX(BH247-BG247,0)/Inputs!$B$17)*DCF!E$6</f>
        <v>8421.1210094721373</v>
      </c>
      <c r="CP247" s="15">
        <f ca="1">(BI247*DCF!F$28-DCF!F$5*MAX(BI247*DCF!F$28,0)-MAX(BI247-BH247,0)/Inputs!$B$17)*DCF!F$6</f>
        <v>10394.821070170865</v>
      </c>
      <c r="CQ247" s="15">
        <f ca="1">(BJ247*DCF!G$28-DCF!G$5*MAX(BJ247*DCF!G$28,0)-MAX(BJ247-BI247,0)/Inputs!$B$17)*DCF!G$6</f>
        <v>11967.377605078518</v>
      </c>
      <c r="CR247" s="15">
        <f ca="1">(BK247*DCF!H$28-DCF!H$5*MAX(BK247*DCF!H$28,0)-MAX(BK247-BJ247,0)/Inputs!$B$17)*DCF!H$6</f>
        <v>13914.506339895195</v>
      </c>
      <c r="CS247" s="15">
        <f ca="1">(BL247*DCF!I$28-DCF!I$5*MAX(BL247*DCF!I$28,0)-MAX(BL247-BK247,0)/Inputs!$B$17)*DCF!I$6</f>
        <v>15849.635343483986</v>
      </c>
      <c r="CT247" s="15">
        <f ca="1">(BM247*DCF!J$28-DCF!J$5*MAX(BM247*DCF!J$28,0)-MAX(BM247-BL247,0)/Inputs!$B$17)*DCF!J$6</f>
        <v>17781.995450977614</v>
      </c>
      <c r="CU247" s="15">
        <f ca="1">(BN247*DCF!K$28-DCF!K$5*MAX(BN247*DCF!K$28,0)-MAX(BN247-BM247,0)/Inputs!$B$17)*DCF!K$6</f>
        <v>20853.207252488774</v>
      </c>
      <c r="CV247" s="15">
        <f ca="1">(BO247*DCF!L$28-DCF!L$5*MAX(BO247*DCF!L$28,0)-MAX(BO247-BN247,0)/Inputs!$B$17)*DCF!L$6</f>
        <v>25945.197550722569</v>
      </c>
      <c r="CW247" s="15">
        <f ca="1">(BP247*DCF!M$28-DCF!M$5*MAX(BP247*DCF!M$28,0)-MAX(BP247-BO247,0)/Inputs!$B$17)*DCF!M$6</f>
        <v>34389.908081285386</v>
      </c>
      <c r="CX247" s="15">
        <f ca="1">(BQ247*DCF!C$46-DCF!C$5*MAX(BQ247*DCF!C$46,0)-MAX(BQ247-Inputs!$B$20,0)/Inputs!$B$24)*DCF!C$6</f>
        <v>-1575.2763210755134</v>
      </c>
      <c r="CY247" s="15">
        <f ca="1">(BR247*DCF!D$46-DCF!D$5*MAX(BR247*DCF!D$46,0)-MAX(BR247-BQ247,0)/Inputs!$B$24)*DCF!D$6</f>
        <v>-2354.8189622828613</v>
      </c>
      <c r="CZ247" s="15">
        <f ca="1">(BS247*DCF!E$46-DCF!E$5*MAX(BS247*DCF!E$46,0)-MAX(BS247-BR247,0)/Inputs!$B$24)*DCF!E$6</f>
        <v>-2507.8169219046235</v>
      </c>
      <c r="DA247" s="15">
        <f ca="1">(BT247*DCF!F$46-DCF!F$5*MAX(BT247*DCF!F$46,0)-MAX(BT247-BS247,0)/Inputs!$B$24)*DCF!F$6</f>
        <v>-3993.8850151987454</v>
      </c>
      <c r="DB247" s="15">
        <f ca="1">(BU247*DCF!G$46-DCF!G$5*MAX(BU247*DCF!G$46,0)-MAX(BU247-BT247,0)/Inputs!$B$24)*DCF!G$6</f>
        <v>-2288.1728964534282</v>
      </c>
      <c r="DC247" s="15">
        <f ca="1">(BV247*DCF!H$46-DCF!H$5*MAX(BV247*DCF!H$46,0)-MAX(BV247-BU247,0)/Inputs!$B$24)*DCF!H$6</f>
        <v>-1834.8928016336868</v>
      </c>
      <c r="DD247" s="15">
        <f ca="1">(BW247*DCF!I$46-DCF!I$5*MAX(BW247*DCF!I$46,0)-MAX(BW247-BV247,0)/Inputs!$B$24)*DCF!I$6</f>
        <v>-8577.5168519032486</v>
      </c>
      <c r="DE247" s="15">
        <f ca="1">(BX247*DCF!J$46-DCF!J$5*MAX(BX247*DCF!J$46,0)-MAX(BX247-BW247,0)/Inputs!$B$24)*DCF!J$6</f>
        <v>-1619.0855299889449</v>
      </c>
      <c r="DF247" s="15">
        <f ca="1">(BY247*DCF!K$46-DCF!K$5*MAX(BY247*DCF!K$46,0)-MAX(BY247-BX247,0)/Inputs!$B$24)*DCF!K$6</f>
        <v>104.5223190186455</v>
      </c>
      <c r="DG247" s="15">
        <f ca="1">(BZ247*DCF!L$46-DCF!L$5*MAX(BZ247*DCF!L$46,0)-MAX(BZ247-BY247,0)/Inputs!$B$24)*DCF!L$6</f>
        <v>184.86596717542537</v>
      </c>
      <c r="DH247" s="15">
        <f ca="1">(CA247*DCF!M$46-DCF!M$5*MAX(CA247*DCF!M$46,0)-MAX(CA247-BZ247,0)/Inputs!$B$24)*DCF!M$6</f>
        <v>2707.4714644429637</v>
      </c>
      <c r="DI247" s="15">
        <f ca="1">SUM(CB247:CL247)+BE247*DCF!M$10*(1+Inputs!$B$30)*(1-Inputs!$B$33)*(1-Inputs!$B$30/Inputs!$B$31)/(Inputs!$B$29-Inputs!$B$30)*DCF!M$6</f>
        <v>189677.86165430094</v>
      </c>
      <c r="DJ247" s="15">
        <f ca="1">SUM(CM247:CW247)+BP247*DCF!M$28*(1+Inputs!$B$30)*(1-Inputs!$B$33)*(1-Inputs!$B$30/Inputs!$B$31)/(Inputs!$B$29-Inputs!$B$30)*DCF!M$6</f>
        <v>999898.02689197822</v>
      </c>
      <c r="DK247" s="15">
        <f ca="1">SUM(CX247:DH247)+CA247*DCF!M$46*(1+Inputs!$B$30)*(1-Inputs!$B$33)*(1-Inputs!$B$30/Inputs!$B$31)/(Inputs!$B$29-Inputs!$B$30)*DCF!M$6</f>
        <v>323733.55387972912</v>
      </c>
      <c r="DM247" s="15">
        <f ca="1">DI247+DJ247+DK247+Inputs!$B$34+Inputs!$B$36-Inputs!$B$35</f>
        <v>1590160.4424260082</v>
      </c>
    </row>
    <row r="248" spans="1:117" x14ac:dyDescent="0.75">
      <c r="A248" s="11">
        <v>235</v>
      </c>
      <c r="C248" s="23">
        <f t="shared" ca="1" si="143"/>
        <v>-0.19211102226345655</v>
      </c>
      <c r="D248" s="23">
        <f t="shared" ca="1" si="143"/>
        <v>1.0306853665322073</v>
      </c>
      <c r="E248" s="23">
        <f t="shared" ca="1" si="143"/>
        <v>-0.61998730811634506</v>
      </c>
      <c r="F248" s="23">
        <f t="shared" ca="1" si="143"/>
        <v>1.0090357778388612</v>
      </c>
      <c r="G248" s="23">
        <f t="shared" ca="1" si="143"/>
        <v>0.99001306533988753</v>
      </c>
      <c r="H248" s="23">
        <f t="shared" ca="1" si="143"/>
        <v>0.34133817633407976</v>
      </c>
      <c r="I248" s="23">
        <f t="shared" ca="1" si="143"/>
        <v>1.7364544675428173</v>
      </c>
      <c r="J248" s="23">
        <f t="shared" ca="1" si="143"/>
        <v>1.5173122364985783</v>
      </c>
      <c r="K248" s="23">
        <f t="shared" ca="1" si="143"/>
        <v>0.94053101550072127</v>
      </c>
      <c r="L248" s="23">
        <f t="shared" ca="1" si="143"/>
        <v>1.0244952012674542</v>
      </c>
      <c r="M248" s="23">
        <f t="shared" ca="1" si="143"/>
        <v>0.3704088324207625</v>
      </c>
      <c r="N248" s="23">
        <f ca="1">SQRT(Inputs!$B$38)*C248+SQRT(1-Inputs!$B$38)*_xlfn.NORM.S.INV(RAND())</f>
        <v>-0.55420040793625391</v>
      </c>
      <c r="O248" s="23">
        <f ca="1">SQRT(Inputs!$B$38)*D248+SQRT(1-Inputs!$B$38)*_xlfn.NORM.S.INV(RAND())</f>
        <v>0.23424936287748566</v>
      </c>
      <c r="P248" s="23">
        <f ca="1">SQRT(Inputs!$B$38)*E248+SQRT(1-Inputs!$B$38)*_xlfn.NORM.S.INV(RAND())</f>
        <v>-1.844116903306575</v>
      </c>
      <c r="Q248" s="23">
        <f ca="1">SQRT(Inputs!$B$38)*F248+SQRT(1-Inputs!$B$38)*_xlfn.NORM.S.INV(RAND())</f>
        <v>0.1417703062102309</v>
      </c>
      <c r="R248" s="23">
        <f ca="1">SQRT(Inputs!$B$38)*G248+SQRT(1-Inputs!$B$38)*_xlfn.NORM.S.INV(RAND())</f>
        <v>1.7253294479107317</v>
      </c>
      <c r="S248" s="23">
        <f ca="1">SQRT(Inputs!$B$38)*H248+SQRT(1-Inputs!$B$38)*_xlfn.NORM.S.INV(RAND())</f>
        <v>0.62216423892695882</v>
      </c>
      <c r="T248" s="23">
        <f ca="1">SQRT(Inputs!$B$38)*I248+SQRT(1-Inputs!$B$38)*_xlfn.NORM.S.INV(RAND())</f>
        <v>0.56759081126842847</v>
      </c>
      <c r="U248" s="23">
        <f ca="1">SQRT(Inputs!$B$38)*J248+SQRT(1-Inputs!$B$38)*_xlfn.NORM.S.INV(RAND())</f>
        <v>1.9320024876513058</v>
      </c>
      <c r="V248" s="23">
        <f ca="1">SQRT(Inputs!$B$38)*K248+SQRT(1-Inputs!$B$38)*_xlfn.NORM.S.INV(RAND())</f>
        <v>1.7338898230251856</v>
      </c>
      <c r="W248" s="23">
        <f ca="1">SQRT(Inputs!$B$38)*L248+SQRT(1-Inputs!$B$38)*_xlfn.NORM.S.INV(RAND())</f>
        <v>1.0229294160409439</v>
      </c>
      <c r="X248" s="23">
        <f ca="1">SQRT(Inputs!$B$38)*M248+SQRT(1-Inputs!$B$38)*_xlfn.NORM.S.INV(RAND())</f>
        <v>-4.6083852404257497E-2</v>
      </c>
      <c r="Y248" s="23">
        <f ca="1">SQRT(Inputs!$B$38)*C248+SQRT(1-Inputs!$B$38)*_xlfn.NORM.S.INV(RAND())</f>
        <v>0.44080997708640912</v>
      </c>
      <c r="Z248" s="23">
        <f ca="1">SQRT(Inputs!$B$38)*D248+SQRT(1-Inputs!$B$38)*_xlfn.NORM.S.INV(RAND())</f>
        <v>0.59112487037285355</v>
      </c>
      <c r="AA248" s="23">
        <f ca="1">SQRT(Inputs!$B$38)*E248+SQRT(1-Inputs!$B$38)*_xlfn.NORM.S.INV(RAND())</f>
        <v>-0.67504278442478283</v>
      </c>
      <c r="AB248" s="23">
        <f ca="1">SQRT(Inputs!$B$38)*F248+SQRT(1-Inputs!$B$38)*_xlfn.NORM.S.INV(RAND())</f>
        <v>-1.4431836511005325E-2</v>
      </c>
      <c r="AC248" s="23">
        <f ca="1">SQRT(Inputs!$B$38)*G248+SQRT(1-Inputs!$B$38)*_xlfn.NORM.S.INV(RAND())</f>
        <v>1.8231248859188405</v>
      </c>
      <c r="AD248" s="23">
        <f ca="1">SQRT(Inputs!$B$38)*H248+SQRT(1-Inputs!$B$38)*_xlfn.NORM.S.INV(RAND())</f>
        <v>0.54390793778315349</v>
      </c>
      <c r="AE248" s="23">
        <f ca="1">SQRT(Inputs!$B$38)*I248+SQRT(1-Inputs!$B$38)*_xlfn.NORM.S.INV(RAND())</f>
        <v>1.6158727907773036</v>
      </c>
      <c r="AF248" s="23">
        <f ca="1">SQRT(Inputs!$B$38)*J248+SQRT(1-Inputs!$B$38)*_xlfn.NORM.S.INV(RAND())</f>
        <v>1.1018964521820636</v>
      </c>
      <c r="AG248" s="23">
        <f ca="1">SQRT(Inputs!$B$38)*K248+SQRT(1-Inputs!$B$38)*_xlfn.NORM.S.INV(RAND())</f>
        <v>-0.96849552415293938</v>
      </c>
      <c r="AH248" s="23">
        <f ca="1">SQRT(Inputs!$B$38)*L248+SQRT(1-Inputs!$B$38)*_xlfn.NORM.S.INV(RAND())</f>
        <v>-0.60353925090424165</v>
      </c>
      <c r="AI248" s="23">
        <f ca="1">SQRT(Inputs!$B$38)*M248+SQRT(1-Inputs!$B$38)*_xlfn.NORM.S.INV(RAND())</f>
        <v>-0.49071031268320581</v>
      </c>
      <c r="AJ248" s="23">
        <f ca="1">SQRT(Inputs!$B$38)*C248+SQRT(1-Inputs!$B$38)*_xlfn.NORM.S.INV(RAND())</f>
        <v>0.30481839999808352</v>
      </c>
      <c r="AK248" s="23">
        <f ca="1">SQRT(Inputs!$B$38)*D248+SQRT(1-Inputs!$B$38)*_xlfn.NORM.S.INV(RAND())</f>
        <v>0.92275840310825219</v>
      </c>
      <c r="AL248" s="23">
        <f ca="1">SQRT(Inputs!$B$38)*E248+SQRT(1-Inputs!$B$38)*_xlfn.NORM.S.INV(RAND())</f>
        <v>-1.164981808278855</v>
      </c>
      <c r="AM248" s="23">
        <f ca="1">SQRT(Inputs!$B$38)*F248+SQRT(1-Inputs!$B$38)*_xlfn.NORM.S.INV(RAND())</f>
        <v>0.34193819732691577</v>
      </c>
      <c r="AN248" s="23">
        <f ca="1">SQRT(Inputs!$B$38)*G248+SQRT(1-Inputs!$B$38)*_xlfn.NORM.S.INV(RAND())</f>
        <v>0.73224306594654576</v>
      </c>
      <c r="AO248" s="23">
        <f ca="1">SQRT(Inputs!$B$38)*H248+SQRT(1-Inputs!$B$38)*_xlfn.NORM.S.INV(RAND())</f>
        <v>-0.49319865727112955</v>
      </c>
      <c r="AP248" s="23">
        <f ca="1">SQRT(Inputs!$B$38)*I248+SQRT(1-Inputs!$B$38)*_xlfn.NORM.S.INV(RAND())</f>
        <v>0.36299289829643944</v>
      </c>
      <c r="AQ248" s="23">
        <f ca="1">SQRT(Inputs!$B$38)*J248+SQRT(1-Inputs!$B$38)*_xlfn.NORM.S.INV(RAND())</f>
        <v>0.53091884483851337</v>
      </c>
      <c r="AR248" s="23">
        <f ca="1">SQRT(Inputs!$B$38)*K248+SQRT(1-Inputs!$B$38)*_xlfn.NORM.S.INV(RAND())</f>
        <v>0.90827645859411998</v>
      </c>
      <c r="AS248" s="23">
        <f ca="1">SQRT(Inputs!$B$38)*L248+SQRT(1-Inputs!$B$38)*_xlfn.NORM.S.INV(RAND())</f>
        <v>2.1611621835952279</v>
      </c>
      <c r="AT248" s="23">
        <f ca="1">SQRT(Inputs!$B$38)*M248+SQRT(1-Inputs!$B$38)*_xlfn.NORM.S.INV(RAND())</f>
        <v>-1.1341368566317498</v>
      </c>
      <c r="AU248" s="15">
        <f ca="1">Inputs!$B$6*EXP($B$8-0.5*C$5^2+C$5*N248)</f>
        <v>4536.460184262005</v>
      </c>
      <c r="AV248" s="15">
        <f t="shared" ca="1" si="110"/>
        <v>5715.4443634802301</v>
      </c>
      <c r="AW248" s="15">
        <f t="shared" ca="1" si="111"/>
        <v>5434.3017381662921</v>
      </c>
      <c r="AX248" s="15">
        <f t="shared" ca="1" si="112"/>
        <v>6753.2966957292037</v>
      </c>
      <c r="AY248" s="15">
        <f t="shared" ca="1" si="113"/>
        <v>10095.611649591847</v>
      </c>
      <c r="AZ248" s="15">
        <f t="shared" ca="1" si="114"/>
        <v>13222.793870838179</v>
      </c>
      <c r="BA248" s="15">
        <f t="shared" ca="1" si="115"/>
        <v>17171.676163715325</v>
      </c>
      <c r="BB248" s="15">
        <f t="shared" ca="1" si="116"/>
        <v>25513.329783901449</v>
      </c>
      <c r="BC248" s="15">
        <f t="shared" ca="1" si="117"/>
        <v>36940.419146944878</v>
      </c>
      <c r="BD248" s="15">
        <f t="shared" ca="1" si="118"/>
        <v>49799.370605946358</v>
      </c>
      <c r="BE248" s="15">
        <f t="shared" ca="1" si="119"/>
        <v>60767.146467965547</v>
      </c>
      <c r="BF248" s="15">
        <f ca="1">Inputs!$B$13*EXP($B$9-0.5*C$6^2+C$6*Y248)</f>
        <v>15094.093555461905</v>
      </c>
      <c r="BG248" s="15">
        <f t="shared" ca="1" si="120"/>
        <v>20466.283068687724</v>
      </c>
      <c r="BH248" s="15">
        <f t="shared" ca="1" si="121"/>
        <v>22357.376220863734</v>
      </c>
      <c r="BI248" s="15">
        <f t="shared" ca="1" si="122"/>
        <v>27308.063568272617</v>
      </c>
      <c r="BJ248" s="15">
        <f t="shared" ca="1" si="123"/>
        <v>43540.042854728279</v>
      </c>
      <c r="BK248" s="15">
        <f t="shared" ca="1" si="124"/>
        <v>57544.331679824842</v>
      </c>
      <c r="BL248" s="15">
        <f t="shared" ca="1" si="125"/>
        <v>87152.103671061646</v>
      </c>
      <c r="BM248" s="15">
        <f t="shared" ca="1" si="126"/>
        <v>122844.24693402377</v>
      </c>
      <c r="BN248" s="15">
        <f t="shared" ca="1" si="127"/>
        <v>134527.56492275608</v>
      </c>
      <c r="BO248" s="15">
        <f t="shared" ca="1" si="128"/>
        <v>154307.96120836976</v>
      </c>
      <c r="BP248" s="15">
        <f t="shared" ca="1" si="129"/>
        <v>179653.37305644757</v>
      </c>
      <c r="BQ248" s="15">
        <f ca="1">Inputs!$B$20*EXP($B$10-0.5*C$7^2+C$7*AJ248)</f>
        <v>4779.267137527665</v>
      </c>
      <c r="BR248" s="15">
        <f t="shared" ca="1" si="130"/>
        <v>8693.0022163081721</v>
      </c>
      <c r="BS248" s="15">
        <f t="shared" ca="1" si="131"/>
        <v>8519.0044861275946</v>
      </c>
      <c r="BT248" s="15">
        <f t="shared" ca="1" si="132"/>
        <v>12848.175943018643</v>
      </c>
      <c r="BU248" s="15">
        <f t="shared" ca="1" si="133"/>
        <v>21257.673741156348</v>
      </c>
      <c r="BV248" s="15">
        <f t="shared" ca="1" si="134"/>
        <v>26465.217799624388</v>
      </c>
      <c r="BW248" s="15">
        <f t="shared" ca="1" si="135"/>
        <v>39879.836934775616</v>
      </c>
      <c r="BX248" s="15">
        <f t="shared" ca="1" si="136"/>
        <v>62042.613379607996</v>
      </c>
      <c r="BY248" s="15">
        <f t="shared" ca="1" si="137"/>
        <v>103430.99529924538</v>
      </c>
      <c r="BZ248" s="15">
        <f t="shared" ca="1" si="138"/>
        <v>215920.86901663069</v>
      </c>
      <c r="CA248" s="15">
        <f t="shared" ca="1" si="139"/>
        <v>247942.34605796711</v>
      </c>
      <c r="CB248" s="15">
        <f ca="1">(AU248*DCF!C$10-DCF!C$5*MAX(AU248*DCF!C$10,0)-MAX(AU248-Inputs!$B$6,0)/Inputs!$B$10)*DCF!C$6</f>
        <v>1046.1101854341359</v>
      </c>
      <c r="CC248" s="15">
        <f ca="1">(AV248*DCF!D$10-DCF!D$5*MAX(AV248*DCF!D$10,0)-MAX(AV248-AU248,0)/Inputs!$B$10)*DCF!D$6</f>
        <v>1105.6364068393534</v>
      </c>
      <c r="CD248" s="15">
        <f ca="1">(AW248*DCF!E$10-DCF!E$5*MAX(AW248*DCF!E$10,0)-MAX(AW248-AV248,0)/Inputs!$B$10)*DCF!E$6</f>
        <v>1254.6937645395999</v>
      </c>
      <c r="CE248" s="15">
        <f ca="1">(AX248*DCF!F$10-DCF!F$5*MAX(AX248*DCF!F$10,0)-MAX(AX248-AW248,0)/Inputs!$B$10)*DCF!F$6</f>
        <v>1199.7837571134196</v>
      </c>
      <c r="CF248" s="15">
        <f ca="1">(AY248*DCF!G$10-DCF!G$5*MAX(AY248*DCF!G$10,0)-MAX(AY248-AX248,0)/Inputs!$B$10)*DCF!G$6</f>
        <v>1437.6476006791249</v>
      </c>
      <c r="CG248" s="15">
        <f ca="1">(AZ248*DCF!H$10-DCF!H$5*MAX(AZ248*DCF!H$10,0)-MAX(AZ248-AY248,0)/Inputs!$B$10)*DCF!H$6</f>
        <v>2011.9276489579481</v>
      </c>
      <c r="CH248" s="15">
        <f ca="1">(BA248*DCF!I$10-DCF!I$5*MAX(BA248*DCF!I$10,0)-MAX(BA248-AZ248,0)/Inputs!$B$10)*DCF!I$6</f>
        <v>2488.883758094581</v>
      </c>
      <c r="CI248" s="15">
        <f ca="1">(BB248*DCF!J$10-DCF!J$5*MAX(BB248*DCF!J$10,0)-MAX(BB248-BA248,0)/Inputs!$B$10)*DCF!J$6</f>
        <v>3114.1064433966708</v>
      </c>
      <c r="CJ248" s="15">
        <f ca="1">(BC248*DCF!K$10-DCF!K$5*MAX(BC248*DCF!K$10,0)-MAX(BC248-BB248,0)/Inputs!$B$10)*DCF!K$6</f>
        <v>4347.1956575472805</v>
      </c>
      <c r="CK248" s="15">
        <f ca="1">(BD248*DCF!L$10-DCF!L$5*MAX(BD248*DCF!L$10,0)-MAX(BD248-BC248,0)/Inputs!$B$10)*DCF!L$6</f>
        <v>5847.8214423554464</v>
      </c>
      <c r="CL248" s="15">
        <f ca="1">(BE248*DCF!M$10-DCF!M$5*MAX(BE248*DCF!M$10,0)-MAX(BE248-BD248,0)/Inputs!$B$10)*DCF!M$6</f>
        <v>7264.8123153456527</v>
      </c>
      <c r="CM248" s="15">
        <f ca="1">(BF248*DCF!C$28-DCF!C$5*MAX(BF248*DCF!C$28,0)-MAX(BF248-Inputs!$B$13,0)/Inputs!$B$17)*DCF!C$6</f>
        <v>3750.4766654084847</v>
      </c>
      <c r="CN248" s="15">
        <f ca="1">(BG248*DCF!D$28-DCF!D$5*MAX(BG248*DCF!D$28,0)-MAX(BG248-BF248,0)/Inputs!$B$17)*DCF!D$6</f>
        <v>4881.6580581644666</v>
      </c>
      <c r="CO248" s="15">
        <f ca="1">(BH248*DCF!E$28-DCF!E$5*MAX(BH248*DCF!E$28,0)-MAX(BH248-BG248,0)/Inputs!$B$17)*DCF!E$6</f>
        <v>5959.2986212954283</v>
      </c>
      <c r="CP248" s="15">
        <f ca="1">(BI248*DCF!F$28-DCF!F$5*MAX(BI248*DCF!F$28,0)-MAX(BI248-BH248,0)/Inputs!$B$17)*DCF!F$6</f>
        <v>6512.0690576604356</v>
      </c>
      <c r="CQ248" s="15">
        <f ca="1">(BJ248*DCF!G$28-DCF!G$5*MAX(BJ248*DCF!G$28,0)-MAX(BJ248-BI248,0)/Inputs!$B$17)*DCF!G$6</f>
        <v>8566.7358924065284</v>
      </c>
      <c r="CR248" s="15">
        <f ca="1">(BK248*DCF!H$28-DCF!H$5*MAX(BK248*DCF!H$28,0)-MAX(BK248-BJ248,0)/Inputs!$B$17)*DCF!H$6</f>
        <v>12055.474622042009</v>
      </c>
      <c r="CS248" s="15">
        <f ca="1">(BL248*DCF!I$28-DCF!I$5*MAX(BL248*DCF!I$28,0)-MAX(BL248-BK248,0)/Inputs!$B$17)*DCF!I$6</f>
        <v>16244.458894771406</v>
      </c>
      <c r="CT248" s="15">
        <f ca="1">(BM248*DCF!J$28-DCF!J$5*MAX(BM248*DCF!J$28,0)-MAX(BM248-BL248,0)/Inputs!$B$17)*DCF!J$6</f>
        <v>22671.978522921501</v>
      </c>
      <c r="CU248" s="15">
        <f ca="1">(BN248*DCF!K$28-DCF!K$5*MAX(BN248*DCF!K$28,0)-MAX(BN248-BM248,0)/Inputs!$B$17)*DCF!K$6</f>
        <v>26978.915255183365</v>
      </c>
      <c r="CV248" s="15">
        <f ca="1">(BO248*DCF!L$28-DCF!L$5*MAX(BO248*DCF!L$28,0)-MAX(BO248-BN248,0)/Inputs!$B$17)*DCF!L$6</f>
        <v>28549.492342421512</v>
      </c>
      <c r="CW248" s="15">
        <f ca="1">(BP248*DCF!M$28-DCF!M$5*MAX(BP248*DCF!M$28,0)-MAX(BP248-BO248,0)/Inputs!$B$17)*DCF!M$6</f>
        <v>31152.578384840046</v>
      </c>
      <c r="CX248" s="15">
        <f ca="1">(BQ248*DCF!C$46-DCF!C$5*MAX(BQ248*DCF!C$46,0)-MAX(BQ248-Inputs!$B$20,0)/Inputs!$B$24)*DCF!C$6</f>
        <v>-1832.748594130022</v>
      </c>
      <c r="CY248" s="15">
        <f ca="1">(BR248*DCF!D$46-DCF!D$5*MAX(BR248*DCF!D$46,0)-MAX(BR248-BQ248,0)/Inputs!$B$24)*DCF!D$6</f>
        <v>-3153.6510260564728</v>
      </c>
      <c r="CZ248" s="15">
        <f ca="1">(BS248*DCF!E$46-DCF!E$5*MAX(BS248*DCF!E$46,0)-MAX(BS248-BR248,0)/Inputs!$B$24)*DCF!E$6</f>
        <v>-1007.3871131842338</v>
      </c>
      <c r="DA248" s="15">
        <f ca="1">(BT248*DCF!F$46-DCF!F$5*MAX(BT248*DCF!F$46,0)-MAX(BT248-BS248,0)/Inputs!$B$24)*DCF!F$6</f>
        <v>-2512.0735875390819</v>
      </c>
      <c r="DB248" s="15">
        <f ca="1">(BU248*DCF!G$46-DCF!G$5*MAX(BU248*DCF!G$46,0)-MAX(BU248-BT248,0)/Inputs!$B$24)*DCF!G$6</f>
        <v>-3543.855052522098</v>
      </c>
      <c r="DC248" s="15">
        <f ca="1">(BV248*DCF!H$46-DCF!H$5*MAX(BV248*DCF!H$46,0)-MAX(BV248-BU248,0)/Inputs!$B$24)*DCF!H$6</f>
        <v>-1618.2124090171194</v>
      </c>
      <c r="DD248" s="15">
        <f ca="1">(BW248*DCF!I$46-DCF!I$5*MAX(BW248*DCF!I$46,0)-MAX(BW248-BV248,0)/Inputs!$B$24)*DCF!I$6</f>
        <v>-2929.7779115380595</v>
      </c>
      <c r="DE248" s="15">
        <f ca="1">(BX248*DCF!J$46-DCF!J$5*MAX(BX248*DCF!J$46,0)-MAX(BX248-BW248,0)/Inputs!$B$24)*DCF!J$6</f>
        <v>-3274.6902121664421</v>
      </c>
      <c r="DF248" s="15">
        <f ca="1">(BY248*DCF!K$46-DCF!K$5*MAX(BY248*DCF!K$46,0)-MAX(BY248-BX248,0)/Inputs!$B$24)*DCF!K$6</f>
        <v>-4230.7277478725064</v>
      </c>
      <c r="DG248" s="15">
        <f ca="1">(BZ248*DCF!L$46-DCF!L$5*MAX(BZ248*DCF!L$46,0)-MAX(BZ248-BY248,0)/Inputs!$B$24)*DCF!L$6</f>
        <v>-10531.220951408641</v>
      </c>
      <c r="DH248" s="15">
        <f ca="1">(CA248*DCF!M$46-DCF!M$5*MAX(CA248*DCF!M$46,0)-MAX(CA248-BZ248,0)/Inputs!$B$24)*DCF!M$6</f>
        <v>12743.418362483349</v>
      </c>
      <c r="DI248" s="15">
        <f ca="1">SUM(CB248:CL248)+BE248*DCF!M$10*(1+Inputs!$B$30)*(1-Inputs!$B$33)*(1-Inputs!$B$30/Inputs!$B$31)/(Inputs!$B$29-Inputs!$B$30)*DCF!M$6</f>
        <v>200234.39116297467</v>
      </c>
      <c r="DJ248" s="15">
        <f ca="1">SUM(CM248:CW248)+BP248*DCF!M$28*(1+Inputs!$B$30)*(1-Inputs!$B$33)*(1-Inputs!$B$30/Inputs!$B$31)/(Inputs!$B$29-Inputs!$B$30)*DCF!M$6</f>
        <v>833960.08683179691</v>
      </c>
      <c r="DK248" s="15">
        <f ca="1">SUM(CX248:DH248)+CA248*DCF!M$46*(1+Inputs!$B$30)*(1-Inputs!$B$33)*(1-Inputs!$B$30/Inputs!$B$31)/(Inputs!$B$29-Inputs!$B$30)*DCF!M$6</f>
        <v>361457.31141117227</v>
      </c>
      <c r="DM248" s="15">
        <f ca="1">DI248+DJ248+DK248+Inputs!$B$34+Inputs!$B$36-Inputs!$B$35</f>
        <v>1472502.7894059438</v>
      </c>
    </row>
    <row r="249" spans="1:117" x14ac:dyDescent="0.75">
      <c r="A249" s="11">
        <v>236</v>
      </c>
      <c r="C249" s="23">
        <f t="shared" ca="1" si="143"/>
        <v>-0.81640632453336204</v>
      </c>
      <c r="D249" s="23">
        <f t="shared" ca="1" si="143"/>
        <v>-0.94190966084590244</v>
      </c>
      <c r="E249" s="23">
        <f t="shared" ca="1" si="143"/>
        <v>-0.86557758702769405</v>
      </c>
      <c r="F249" s="23">
        <f t="shared" ca="1" si="143"/>
        <v>7.4496098170304073E-2</v>
      </c>
      <c r="G249" s="23">
        <f t="shared" ca="1" si="143"/>
        <v>-2.0775956254325987</v>
      </c>
      <c r="H249" s="23">
        <f t="shared" ca="1" si="143"/>
        <v>-0.79912027824887755</v>
      </c>
      <c r="I249" s="23">
        <f t="shared" ca="1" si="143"/>
        <v>0.39567299212919232</v>
      </c>
      <c r="J249" s="23">
        <f t="shared" ca="1" si="143"/>
        <v>1.6429600488038729</v>
      </c>
      <c r="K249" s="23">
        <f t="shared" ca="1" si="143"/>
        <v>-0.39231612447482361</v>
      </c>
      <c r="L249" s="23">
        <f t="shared" ca="1" si="143"/>
        <v>-0.30766653233736702</v>
      </c>
      <c r="M249" s="23">
        <f t="shared" ca="1" si="143"/>
        <v>-1.0352016547872402</v>
      </c>
      <c r="N249" s="23">
        <f ca="1">SQRT(Inputs!$B$38)*C249+SQRT(1-Inputs!$B$38)*_xlfn.NORM.S.INV(RAND())</f>
        <v>-0.57151539661090778</v>
      </c>
      <c r="O249" s="23">
        <f ca="1">SQRT(Inputs!$B$38)*D249+SQRT(1-Inputs!$B$38)*_xlfn.NORM.S.INV(RAND())</f>
        <v>0.12572782843202068</v>
      </c>
      <c r="P249" s="23">
        <f ca="1">SQRT(Inputs!$B$38)*E249+SQRT(1-Inputs!$B$38)*_xlfn.NORM.S.INV(RAND())</f>
        <v>-0.27513605670995223</v>
      </c>
      <c r="Q249" s="23">
        <f ca="1">SQRT(Inputs!$B$38)*F249+SQRT(1-Inputs!$B$38)*_xlfn.NORM.S.INV(RAND())</f>
        <v>0.3753541032996075</v>
      </c>
      <c r="R249" s="23">
        <f ca="1">SQRT(Inputs!$B$38)*G249+SQRT(1-Inputs!$B$38)*_xlfn.NORM.S.INV(RAND())</f>
        <v>-1.7821860969610688</v>
      </c>
      <c r="S249" s="23">
        <f ca="1">SQRT(Inputs!$B$38)*H249+SQRT(1-Inputs!$B$38)*_xlfn.NORM.S.INV(RAND())</f>
        <v>7.7421158671114654E-2</v>
      </c>
      <c r="T249" s="23">
        <f ca="1">SQRT(Inputs!$B$38)*I249+SQRT(1-Inputs!$B$38)*_xlfn.NORM.S.INV(RAND())</f>
        <v>1.2157604635286063</v>
      </c>
      <c r="U249" s="23">
        <f ca="1">SQRT(Inputs!$B$38)*J249+SQRT(1-Inputs!$B$38)*_xlfn.NORM.S.INV(RAND())</f>
        <v>2.9741977822866916</v>
      </c>
      <c r="V249" s="23">
        <f ca="1">SQRT(Inputs!$B$38)*K249+SQRT(1-Inputs!$B$38)*_xlfn.NORM.S.INV(RAND())</f>
        <v>-1.4848943193988737</v>
      </c>
      <c r="W249" s="23">
        <f ca="1">SQRT(Inputs!$B$38)*L249+SQRT(1-Inputs!$B$38)*_xlfn.NORM.S.INV(RAND())</f>
        <v>0.18643809454716376</v>
      </c>
      <c r="X249" s="23">
        <f ca="1">SQRT(Inputs!$B$38)*M249+SQRT(1-Inputs!$B$38)*_xlfn.NORM.S.INV(RAND())</f>
        <v>-0.17019690008139893</v>
      </c>
      <c r="Y249" s="23">
        <f ca="1">SQRT(Inputs!$B$38)*C249+SQRT(1-Inputs!$B$38)*_xlfn.NORM.S.INV(RAND())</f>
        <v>-0.4084519488371775</v>
      </c>
      <c r="Z249" s="23">
        <f ca="1">SQRT(Inputs!$B$38)*D249+SQRT(1-Inputs!$B$38)*_xlfn.NORM.S.INV(RAND())</f>
        <v>-1.0518646902051381</v>
      </c>
      <c r="AA249" s="23">
        <f ca="1">SQRT(Inputs!$B$38)*E249+SQRT(1-Inputs!$B$38)*_xlfn.NORM.S.INV(RAND())</f>
        <v>-1.3591268784076762</v>
      </c>
      <c r="AB249" s="23">
        <f ca="1">SQRT(Inputs!$B$38)*F249+SQRT(1-Inputs!$B$38)*_xlfn.NORM.S.INV(RAND())</f>
        <v>0.10457164627703812</v>
      </c>
      <c r="AC249" s="23">
        <f ca="1">SQRT(Inputs!$B$38)*G249+SQRT(1-Inputs!$B$38)*_xlfn.NORM.S.INV(RAND())</f>
        <v>-1.6213465688943742</v>
      </c>
      <c r="AD249" s="23">
        <f ca="1">SQRT(Inputs!$B$38)*H249+SQRT(1-Inputs!$B$38)*_xlfn.NORM.S.INV(RAND())</f>
        <v>-1.2138023509656373</v>
      </c>
      <c r="AE249" s="23">
        <f ca="1">SQRT(Inputs!$B$38)*I249+SQRT(1-Inputs!$B$38)*_xlfn.NORM.S.INV(RAND())</f>
        <v>-0.61140797678569103</v>
      </c>
      <c r="AF249" s="23">
        <f ca="1">SQRT(Inputs!$B$38)*J249+SQRT(1-Inputs!$B$38)*_xlfn.NORM.S.INV(RAND())</f>
        <v>0.55784193564936135</v>
      </c>
      <c r="AG249" s="23">
        <f ca="1">SQRT(Inputs!$B$38)*K249+SQRT(1-Inputs!$B$38)*_xlfn.NORM.S.INV(RAND())</f>
        <v>-0.60368324035046517</v>
      </c>
      <c r="AH249" s="23">
        <f ca="1">SQRT(Inputs!$B$38)*L249+SQRT(1-Inputs!$B$38)*_xlfn.NORM.S.INV(RAND())</f>
        <v>0.72052291642656097</v>
      </c>
      <c r="AI249" s="23">
        <f ca="1">SQRT(Inputs!$B$38)*M249+SQRT(1-Inputs!$B$38)*_xlfn.NORM.S.INV(RAND())</f>
        <v>0.16858988967955346</v>
      </c>
      <c r="AJ249" s="23">
        <f ca="1">SQRT(Inputs!$B$38)*C249+SQRT(1-Inputs!$B$38)*_xlfn.NORM.S.INV(RAND())</f>
        <v>0.44723958277672154</v>
      </c>
      <c r="AK249" s="23">
        <f ca="1">SQRT(Inputs!$B$38)*D249+SQRT(1-Inputs!$B$38)*_xlfn.NORM.S.INV(RAND())</f>
        <v>-0.69145954310994862</v>
      </c>
      <c r="AL249" s="23">
        <f ca="1">SQRT(Inputs!$B$38)*E249+SQRT(1-Inputs!$B$38)*_xlfn.NORM.S.INV(RAND())</f>
        <v>1.7409615322821055</v>
      </c>
      <c r="AM249" s="23">
        <f ca="1">SQRT(Inputs!$B$38)*F249+SQRT(1-Inputs!$B$38)*_xlfn.NORM.S.INV(RAND())</f>
        <v>-0.18554681281143931</v>
      </c>
      <c r="AN249" s="23">
        <f ca="1">SQRT(Inputs!$B$38)*G249+SQRT(1-Inputs!$B$38)*_xlfn.NORM.S.INV(RAND())</f>
        <v>-0.66904170088676662</v>
      </c>
      <c r="AO249" s="23">
        <f ca="1">SQRT(Inputs!$B$38)*H249+SQRT(1-Inputs!$B$38)*_xlfn.NORM.S.INV(RAND())</f>
        <v>-1.6627199418064289</v>
      </c>
      <c r="AP249" s="23">
        <f ca="1">SQRT(Inputs!$B$38)*I249+SQRT(1-Inputs!$B$38)*_xlfn.NORM.S.INV(RAND())</f>
        <v>0.63825283941024313</v>
      </c>
      <c r="AQ249" s="23">
        <f ca="1">SQRT(Inputs!$B$38)*J249+SQRT(1-Inputs!$B$38)*_xlfn.NORM.S.INV(RAND())</f>
        <v>0.64562278622301372</v>
      </c>
      <c r="AR249" s="23">
        <f ca="1">SQRT(Inputs!$B$38)*K249+SQRT(1-Inputs!$B$38)*_xlfn.NORM.S.INV(RAND())</f>
        <v>-1.5492768586809875</v>
      </c>
      <c r="AS249" s="23">
        <f ca="1">SQRT(Inputs!$B$38)*L249+SQRT(1-Inputs!$B$38)*_xlfn.NORM.S.INV(RAND())</f>
        <v>-1.2325996646020871</v>
      </c>
      <c r="AT249" s="23">
        <f ca="1">SQRT(Inputs!$B$38)*M249+SQRT(1-Inputs!$B$38)*_xlfn.NORM.S.INV(RAND())</f>
        <v>-0.2756698060101142</v>
      </c>
      <c r="AU249" s="15">
        <f ca="1">Inputs!$B$6*EXP($B$8-0.5*C$5^2+C$5*N249)</f>
        <v>4523.7630577099826</v>
      </c>
      <c r="AV249" s="15">
        <f t="shared" ca="1" si="110"/>
        <v>5609.2278891558053</v>
      </c>
      <c r="AW249" s="15">
        <f t="shared" ca="1" si="111"/>
        <v>6590.2944597636315</v>
      </c>
      <c r="AX249" s="15">
        <f t="shared" ca="1" si="112"/>
        <v>8432.3886111808042</v>
      </c>
      <c r="AY249" s="15">
        <f t="shared" ca="1" si="113"/>
        <v>8368.8342968761262</v>
      </c>
      <c r="AZ249" s="15">
        <f t="shared" ca="1" si="114"/>
        <v>10322.945334937953</v>
      </c>
      <c r="BA249" s="15">
        <f t="shared" ca="1" si="115"/>
        <v>14346.779645143763</v>
      </c>
      <c r="BB249" s="15">
        <f t="shared" ca="1" si="116"/>
        <v>23662.285372735994</v>
      </c>
      <c r="BC249" s="15">
        <f t="shared" ca="1" si="117"/>
        <v>25110.318064191426</v>
      </c>
      <c r="BD249" s="15">
        <f t="shared" ca="1" si="118"/>
        <v>31303.655483115133</v>
      </c>
      <c r="BE249" s="15">
        <f t="shared" ca="1" si="119"/>
        <v>37768.581018540957</v>
      </c>
      <c r="BF249" s="15">
        <f ca="1">Inputs!$B$13*EXP($B$9-0.5*C$6^2+C$6*Y249)</f>
        <v>12755.20338144237</v>
      </c>
      <c r="BG249" s="15">
        <f t="shared" ca="1" si="120"/>
        <v>12857.871241672619</v>
      </c>
      <c r="BH249" s="15">
        <f t="shared" ca="1" si="121"/>
        <v>12539.369567638461</v>
      </c>
      <c r="BI249" s="15">
        <f t="shared" ca="1" si="122"/>
        <v>15599.142462928623</v>
      </c>
      <c r="BJ249" s="15">
        <f t="shared" ca="1" si="123"/>
        <v>15138.024866721738</v>
      </c>
      <c r="BK249" s="15">
        <f t="shared" ca="1" si="124"/>
        <v>15749.110528129517</v>
      </c>
      <c r="BL249" s="15">
        <f t="shared" ca="1" si="125"/>
        <v>17872.195929580652</v>
      </c>
      <c r="BM249" s="15">
        <f t="shared" ca="1" si="126"/>
        <v>23545.20018133281</v>
      </c>
      <c r="BN249" s="15">
        <f t="shared" ca="1" si="127"/>
        <v>26936.747589052793</v>
      </c>
      <c r="BO249" s="15">
        <f t="shared" ca="1" si="128"/>
        <v>36038.28926247378</v>
      </c>
      <c r="BP249" s="15">
        <f t="shared" ca="1" si="129"/>
        <v>45211.759769064091</v>
      </c>
      <c r="BQ249" s="15">
        <f ca="1">Inputs!$B$20*EXP($B$10-0.5*C$7^2+C$7*AJ249)</f>
        <v>5026.8902090257288</v>
      </c>
      <c r="BR249" s="15">
        <f t="shared" ca="1" si="130"/>
        <v>5476.0789954865477</v>
      </c>
      <c r="BS249" s="15">
        <f t="shared" ca="1" si="131"/>
        <v>12363.713409467207</v>
      </c>
      <c r="BT249" s="15">
        <f t="shared" ca="1" si="132"/>
        <v>16236.988516953796</v>
      </c>
      <c r="BU249" s="15">
        <f t="shared" ca="1" si="133"/>
        <v>19139.21359590158</v>
      </c>
      <c r="BV249" s="15">
        <f t="shared" ca="1" si="134"/>
        <v>18308.423101818735</v>
      </c>
      <c r="BW249" s="15">
        <f t="shared" ca="1" si="135"/>
        <v>29243.558041912624</v>
      </c>
      <c r="BX249" s="15">
        <f t="shared" ca="1" si="136"/>
        <v>46553.635043125498</v>
      </c>
      <c r="BY249" s="15">
        <f t="shared" ca="1" si="137"/>
        <v>48496.789557186312</v>
      </c>
      <c r="BZ249" s="15">
        <f t="shared" ca="1" si="138"/>
        <v>54250.744115039794</v>
      </c>
      <c r="CA249" s="15">
        <f t="shared" ca="1" si="139"/>
        <v>72562.715667377444</v>
      </c>
      <c r="CB249" s="15">
        <f ca="1">(AU249*DCF!C$10-DCF!C$5*MAX(AU249*DCF!C$10,0)-MAX(AU249-Inputs!$B$6,0)/Inputs!$B$10)*DCF!C$6</f>
        <v>1046.2007182095981</v>
      </c>
      <c r="CC249" s="15">
        <f ca="1">(AV249*DCF!D$10-DCF!D$5*MAX(AV249*DCF!D$10,0)-MAX(AV249-AU249,0)/Inputs!$B$10)*DCF!D$6</f>
        <v>1102.5491061948635</v>
      </c>
      <c r="CD249" s="15">
        <f ca="1">(AW249*DCF!E$10-DCF!E$5*MAX(AW249*DCF!E$10,0)-MAX(AW249-AV249,0)/Inputs!$B$10)*DCF!E$6</f>
        <v>1300.6172627878509</v>
      </c>
      <c r="CE249" s="15">
        <f ca="1">(AX249*DCF!F$10-DCF!F$5*MAX(AX249*DCF!F$10,0)-MAX(AX249-AW249,0)/Inputs!$B$10)*DCF!F$6</f>
        <v>1457.4828732248473</v>
      </c>
      <c r="CF249" s="15">
        <f ca="1">(AY249*DCF!G$10-DCF!G$5*MAX(AY249*DCF!G$10,0)-MAX(AY249-AX249,0)/Inputs!$B$10)*DCF!G$6</f>
        <v>1724.3133505046669</v>
      </c>
      <c r="CG249" s="15">
        <f ca="1">(AZ249*DCF!H$10-DCF!H$5*MAX(AZ249*DCF!H$10,0)-MAX(AZ249-AY249,0)/Inputs!$B$10)*DCF!H$6</f>
        <v>1657.2197943600456</v>
      </c>
      <c r="CH249" s="15">
        <f ca="1">(BA249*DCF!I$10-DCF!I$5*MAX(BA249*DCF!I$10,0)-MAX(BA249-AZ249,0)/Inputs!$B$10)*DCF!I$6</f>
        <v>1960.5834597681298</v>
      </c>
      <c r="CI249" s="15">
        <f ca="1">(BB249*DCF!J$10-DCF!J$5*MAX(BB249*DCF!J$10,0)-MAX(BB249-BA249,0)/Inputs!$B$10)*DCF!J$6</f>
        <v>2648.8916883344414</v>
      </c>
      <c r="CJ249" s="15">
        <f ca="1">(BC249*DCF!K$10-DCF!K$5*MAX(BC249*DCF!K$10,0)-MAX(BC249-BB249,0)/Inputs!$B$10)*DCF!K$6</f>
        <v>3839.6554006121605</v>
      </c>
      <c r="CK249" s="15">
        <f ca="1">(BD249*DCF!L$10-DCF!L$5*MAX(BD249*DCF!L$10,0)-MAX(BD249-BC249,0)/Inputs!$B$10)*DCF!L$6</f>
        <v>3920.2877090015922</v>
      </c>
      <c r="CL249" s="15">
        <f ca="1">(BE249*DCF!M$10-DCF!M$5*MAX(BE249*DCF!M$10,0)-MAX(BE249-BD249,0)/Inputs!$B$10)*DCF!M$6</f>
        <v>4557.3308499651403</v>
      </c>
      <c r="CM249" s="15">
        <f ca="1">(BF249*DCF!C$28-DCF!C$5*MAX(BF249*DCF!C$28,0)-MAX(BF249-Inputs!$B$13,0)/Inputs!$B$17)*DCF!C$6</f>
        <v>3576.8221165768477</v>
      </c>
      <c r="CN249" s="15">
        <f ca="1">(BG249*DCF!D$28-DCF!D$5*MAX(BG249*DCF!D$28,0)-MAX(BG249-BF249,0)/Inputs!$B$17)*DCF!D$6</f>
        <v>3765.0358703069419</v>
      </c>
      <c r="CO249" s="15">
        <f ca="1">(BH249*DCF!E$28-DCF!E$5*MAX(BH249*DCF!E$28,0)-MAX(BH249-BG249,0)/Inputs!$B$17)*DCF!E$6</f>
        <v>3551.3727431302191</v>
      </c>
      <c r="CP249" s="15">
        <f ca="1">(BI249*DCF!F$28-DCF!F$5*MAX(BI249*DCF!F$28,0)-MAX(BI249-BH249,0)/Inputs!$B$17)*DCF!F$6</f>
        <v>3677.676264831236</v>
      </c>
      <c r="CQ249" s="15">
        <f ca="1">(BJ249*DCF!G$28-DCF!G$5*MAX(BJ249*DCF!G$28,0)-MAX(BJ249-BI249,0)/Inputs!$B$17)*DCF!G$6</f>
        <v>3927.6754035346648</v>
      </c>
      <c r="CR249" s="15">
        <f ca="1">(BK249*DCF!H$28-DCF!H$5*MAX(BK249*DCF!H$28,0)-MAX(BK249-BJ249,0)/Inputs!$B$17)*DCF!H$6</f>
        <v>3799.9832267128113</v>
      </c>
      <c r="CS249" s="15">
        <f ca="1">(BL249*DCF!I$28-DCF!I$5*MAX(BL249*DCF!I$28,0)-MAX(BL249-BK249,0)/Inputs!$B$17)*DCF!I$6</f>
        <v>3897.973309429548</v>
      </c>
      <c r="CT249" s="15">
        <f ca="1">(BM249*DCF!J$28-DCF!J$5*MAX(BM249*DCF!J$28,0)-MAX(BM249-BL249,0)/Inputs!$B$17)*DCF!J$6</f>
        <v>4500.3402568001093</v>
      </c>
      <c r="CU249" s="15">
        <f ca="1">(BN249*DCF!K$28-DCF!K$5*MAX(BN249*DCF!K$28,0)-MAX(BN249-BM249,0)/Inputs!$B$17)*DCF!K$6</f>
        <v>5273.1700600713739</v>
      </c>
      <c r="CV249" s="15">
        <f ca="1">(BO249*DCF!L$28-DCF!L$5*MAX(BO249*DCF!L$28,0)-MAX(BO249-BN249,0)/Inputs!$B$17)*DCF!L$6</f>
        <v>6160.540529961766</v>
      </c>
      <c r="CW249" s="15">
        <f ca="1">(BP249*DCF!M$28-DCF!M$5*MAX(BP249*DCF!M$28,0)-MAX(BP249-BO249,0)/Inputs!$B$17)*DCF!M$6</f>
        <v>7547.733329912081</v>
      </c>
      <c r="CX249" s="15">
        <f ca="1">(BQ249*DCF!C$46-DCF!C$5*MAX(BQ249*DCF!C$46,0)-MAX(BQ249-Inputs!$B$20,0)/Inputs!$B$24)*DCF!C$6</f>
        <v>-2004.311923112514</v>
      </c>
      <c r="CY249" s="15">
        <f ca="1">(BR249*DCF!D$46-DCF!D$5*MAX(BR249*DCF!D$46,0)-MAX(BR249-BQ249,0)/Inputs!$B$24)*DCF!D$6</f>
        <v>-1126.3041072939479</v>
      </c>
      <c r="CZ249" s="15">
        <f ca="1">(BS249*DCF!E$46-DCF!E$5*MAX(BS249*DCF!E$46,0)-MAX(BS249-BR249,0)/Inputs!$B$24)*DCF!E$6</f>
        <v>-4176.9465099244717</v>
      </c>
      <c r="DA249" s="15">
        <f ca="1">(BT249*DCF!F$46-DCF!F$5*MAX(BT249*DCF!F$46,0)-MAX(BT249-BS249,0)/Inputs!$B$24)*DCF!F$6</f>
        <v>-2592.8620720793901</v>
      </c>
      <c r="DB249" s="15">
        <f ca="1">(BU249*DCF!G$46-DCF!G$5*MAX(BU249*DCF!G$46,0)-MAX(BU249-BT249,0)/Inputs!$B$24)*DCF!G$6</f>
        <v>-1620.056506489286</v>
      </c>
      <c r="DC249" s="15">
        <f ca="1">(BV249*DCF!H$46-DCF!H$5*MAX(BV249*DCF!H$46,0)-MAX(BV249-BU249,0)/Inputs!$B$24)*DCF!H$6</f>
        <v>0</v>
      </c>
      <c r="DD249" s="15">
        <f ca="1">(BW249*DCF!I$46-DCF!I$5*MAX(BW249*DCF!I$46,0)-MAX(BW249-BV249,0)/Inputs!$B$24)*DCF!I$6</f>
        <v>-2463.6629026884989</v>
      </c>
      <c r="DE249" s="15">
        <f ca="1">(BX249*DCF!J$46-DCF!J$5*MAX(BX249*DCF!J$46,0)-MAX(BX249-BW249,0)/Inputs!$B$24)*DCF!J$6</f>
        <v>-2637.5533980819837</v>
      </c>
      <c r="DF249" s="15">
        <f ca="1">(BY249*DCF!K$46-DCF!K$5*MAX(BY249*DCF!K$46,0)-MAX(BY249-BX249,0)/Inputs!$B$24)*DCF!K$6</f>
        <v>2294.2771937979492</v>
      </c>
      <c r="DG249" s="15">
        <f ca="1">(BZ249*DCF!L$46-DCF!L$5*MAX(BZ249*DCF!L$46,0)-MAX(BZ249-BY249,0)/Inputs!$B$24)*DCF!L$6</f>
        <v>2447.964322295988</v>
      </c>
      <c r="DH249" s="15">
        <f ca="1">(CA249*DCF!M$46-DCF!M$5*MAX(CA249*DCF!M$46,0)-MAX(CA249-BZ249,0)/Inputs!$B$24)*DCF!M$6</f>
        <v>1860.4008998533429</v>
      </c>
      <c r="DI249" s="15">
        <f ca="1">SUM(CB249:CL249)+BE249*DCF!M$10*(1+Inputs!$B$30)*(1-Inputs!$B$33)*(1-Inputs!$B$30/Inputs!$B$31)/(Inputs!$B$29-Inputs!$B$30)*DCF!M$6</f>
        <v>130325.59262534256</v>
      </c>
      <c r="DJ249" s="15">
        <f ca="1">SUM(CM249:CW249)+BP249*DCF!M$28*(1+Inputs!$B$30)*(1-Inputs!$B$33)*(1-Inputs!$B$30/Inputs!$B$31)/(Inputs!$B$29-Inputs!$B$30)*DCF!M$6</f>
        <v>217444.89017918031</v>
      </c>
      <c r="DK249" s="15">
        <f ca="1">SUM(CX249:DH249)+CA249*DCF!M$46*(1+Inputs!$B$30)*(1-Inputs!$B$33)*(1-Inputs!$B$30/Inputs!$B$31)/(Inputs!$B$29-Inputs!$B$30)*DCF!M$6</f>
        <v>102171.49902121584</v>
      </c>
      <c r="DM249" s="15">
        <f ca="1">DI249+DJ249+DK249+Inputs!$B$34+Inputs!$B$36-Inputs!$B$35</f>
        <v>526792.98182573868</v>
      </c>
    </row>
    <row r="250" spans="1:117" x14ac:dyDescent="0.75">
      <c r="A250" s="11">
        <v>237</v>
      </c>
      <c r="C250" s="23">
        <f t="shared" ca="1" si="143"/>
        <v>1.7798539518322796</v>
      </c>
      <c r="D250" s="23">
        <f t="shared" ca="1" si="143"/>
        <v>0.97292963989245029</v>
      </c>
      <c r="E250" s="23">
        <f t="shared" ca="1" si="143"/>
        <v>1.6567867667810745</v>
      </c>
      <c r="F250" s="23">
        <f t="shared" ca="1" si="143"/>
        <v>-1.3745909861702139</v>
      </c>
      <c r="G250" s="23">
        <f t="shared" ca="1" si="143"/>
        <v>-1.8091313005809562E-2</v>
      </c>
      <c r="H250" s="23">
        <f t="shared" ca="1" si="143"/>
        <v>-4.2145308890032485E-2</v>
      </c>
      <c r="I250" s="23">
        <f t="shared" ca="1" si="143"/>
        <v>-0.62130936184619301</v>
      </c>
      <c r="J250" s="23">
        <f t="shared" ca="1" si="143"/>
        <v>0.30475056818640484</v>
      </c>
      <c r="K250" s="23">
        <f t="shared" ca="1" si="143"/>
        <v>-2.2791001544692349</v>
      </c>
      <c r="L250" s="23">
        <f t="shared" ca="1" si="143"/>
        <v>-2.5317042871921842</v>
      </c>
      <c r="M250" s="23">
        <f t="shared" ca="1" si="143"/>
        <v>5.3082183660360903E-2</v>
      </c>
      <c r="N250" s="23">
        <f ca="1">SQRT(Inputs!$B$38)*C250+SQRT(1-Inputs!$B$38)*_xlfn.NORM.S.INV(RAND())</f>
        <v>0.61241806864187431</v>
      </c>
      <c r="O250" s="23">
        <f ca="1">SQRT(Inputs!$B$38)*D250+SQRT(1-Inputs!$B$38)*_xlfn.NORM.S.INV(RAND())</f>
        <v>-1.371785147150633</v>
      </c>
      <c r="P250" s="23">
        <f ca="1">SQRT(Inputs!$B$38)*E250+SQRT(1-Inputs!$B$38)*_xlfn.NORM.S.INV(RAND())</f>
        <v>-0.16824951635941066</v>
      </c>
      <c r="Q250" s="23">
        <f ca="1">SQRT(Inputs!$B$38)*F250+SQRT(1-Inputs!$B$38)*_xlfn.NORM.S.INV(RAND())</f>
        <v>-0.39204587943191971</v>
      </c>
      <c r="R250" s="23">
        <f ca="1">SQRT(Inputs!$B$38)*G250+SQRT(1-Inputs!$B$38)*_xlfn.NORM.S.INV(RAND())</f>
        <v>-1.286013730704423</v>
      </c>
      <c r="S250" s="23">
        <f ca="1">SQRT(Inputs!$B$38)*H250+SQRT(1-Inputs!$B$38)*_xlfn.NORM.S.INV(RAND())</f>
        <v>0.26723415408862222</v>
      </c>
      <c r="T250" s="23">
        <f ca="1">SQRT(Inputs!$B$38)*I250+SQRT(1-Inputs!$B$38)*_xlfn.NORM.S.INV(RAND())</f>
        <v>-0.50724475254395684</v>
      </c>
      <c r="U250" s="23">
        <f ca="1">SQRT(Inputs!$B$38)*J250+SQRT(1-Inputs!$B$38)*_xlfn.NORM.S.INV(RAND())</f>
        <v>2.9732797346348816E-2</v>
      </c>
      <c r="V250" s="23">
        <f ca="1">SQRT(Inputs!$B$38)*K250+SQRT(1-Inputs!$B$38)*_xlfn.NORM.S.INV(RAND())</f>
        <v>-2.1840594310110557</v>
      </c>
      <c r="W250" s="23">
        <f ca="1">SQRT(Inputs!$B$38)*L250+SQRT(1-Inputs!$B$38)*_xlfn.NORM.S.INV(RAND())</f>
        <v>-1.8806505157120816</v>
      </c>
      <c r="X250" s="23">
        <f ca="1">SQRT(Inputs!$B$38)*M250+SQRT(1-Inputs!$B$38)*_xlfn.NORM.S.INV(RAND())</f>
        <v>0.56990937286023791</v>
      </c>
      <c r="Y250" s="23">
        <f ca="1">SQRT(Inputs!$B$38)*C250+SQRT(1-Inputs!$B$38)*_xlfn.NORM.S.INV(RAND())</f>
        <v>0.70595081547306526</v>
      </c>
      <c r="Z250" s="23">
        <f ca="1">SQRT(Inputs!$B$38)*D250+SQRT(1-Inputs!$B$38)*_xlfn.NORM.S.INV(RAND())</f>
        <v>0.39286454441131669</v>
      </c>
      <c r="AA250" s="23">
        <f ca="1">SQRT(Inputs!$B$38)*E250+SQRT(1-Inputs!$B$38)*_xlfn.NORM.S.INV(RAND())</f>
        <v>1.388019590982206</v>
      </c>
      <c r="AB250" s="23">
        <f ca="1">SQRT(Inputs!$B$38)*F250+SQRT(1-Inputs!$B$38)*_xlfn.NORM.S.INV(RAND())</f>
        <v>-1.38883996725785</v>
      </c>
      <c r="AC250" s="23">
        <f ca="1">SQRT(Inputs!$B$38)*G250+SQRT(1-Inputs!$B$38)*_xlfn.NORM.S.INV(RAND())</f>
        <v>-0.56696240436647904</v>
      </c>
      <c r="AD250" s="23">
        <f ca="1">SQRT(Inputs!$B$38)*H250+SQRT(1-Inputs!$B$38)*_xlfn.NORM.S.INV(RAND())</f>
        <v>-0.24600832025489799</v>
      </c>
      <c r="AE250" s="23">
        <f ca="1">SQRT(Inputs!$B$38)*I250+SQRT(1-Inputs!$B$38)*_xlfn.NORM.S.INV(RAND())</f>
        <v>0.91175992190603727</v>
      </c>
      <c r="AF250" s="23">
        <f ca="1">SQRT(Inputs!$B$38)*J250+SQRT(1-Inputs!$B$38)*_xlfn.NORM.S.INV(RAND())</f>
        <v>-0.88459200210484501</v>
      </c>
      <c r="AG250" s="23">
        <f ca="1">SQRT(Inputs!$B$38)*K250+SQRT(1-Inputs!$B$38)*_xlfn.NORM.S.INV(RAND())</f>
        <v>-0.61123981295397078</v>
      </c>
      <c r="AH250" s="23">
        <f ca="1">SQRT(Inputs!$B$38)*L250+SQRT(1-Inputs!$B$38)*_xlfn.NORM.S.INV(RAND())</f>
        <v>-0.27145149325370088</v>
      </c>
      <c r="AI250" s="23">
        <f ca="1">SQRT(Inputs!$B$38)*M250+SQRT(1-Inputs!$B$38)*_xlfn.NORM.S.INV(RAND())</f>
        <v>0.16425854717076371</v>
      </c>
      <c r="AJ250" s="23">
        <f ca="1">SQRT(Inputs!$B$38)*C250+SQRT(1-Inputs!$B$38)*_xlfn.NORM.S.INV(RAND())</f>
        <v>0.98127283914941987</v>
      </c>
      <c r="AK250" s="23">
        <f ca="1">SQRT(Inputs!$B$38)*D250+SQRT(1-Inputs!$B$38)*_xlfn.NORM.S.INV(RAND())</f>
        <v>2.2779211353676105</v>
      </c>
      <c r="AL250" s="23">
        <f ca="1">SQRT(Inputs!$B$38)*E250+SQRT(1-Inputs!$B$38)*_xlfn.NORM.S.INV(RAND())</f>
        <v>1.6133431589306577</v>
      </c>
      <c r="AM250" s="23">
        <f ca="1">SQRT(Inputs!$B$38)*F250+SQRT(1-Inputs!$B$38)*_xlfn.NORM.S.INV(RAND())</f>
        <v>-0.69490633565793059</v>
      </c>
      <c r="AN250" s="23">
        <f ca="1">SQRT(Inputs!$B$38)*G250+SQRT(1-Inputs!$B$38)*_xlfn.NORM.S.INV(RAND())</f>
        <v>-1.0604534172261355</v>
      </c>
      <c r="AO250" s="23">
        <f ca="1">SQRT(Inputs!$B$38)*H250+SQRT(1-Inputs!$B$38)*_xlfn.NORM.S.INV(RAND())</f>
        <v>-0.63786559577648605</v>
      </c>
      <c r="AP250" s="23">
        <f ca="1">SQRT(Inputs!$B$38)*I250+SQRT(1-Inputs!$B$38)*_xlfn.NORM.S.INV(RAND())</f>
        <v>1.1560414689334375</v>
      </c>
      <c r="AQ250" s="23">
        <f ca="1">SQRT(Inputs!$B$38)*J250+SQRT(1-Inputs!$B$38)*_xlfn.NORM.S.INV(RAND())</f>
        <v>1.870432281352477</v>
      </c>
      <c r="AR250" s="23">
        <f ca="1">SQRT(Inputs!$B$38)*K250+SQRT(1-Inputs!$B$38)*_xlfn.NORM.S.INV(RAND())</f>
        <v>-3.4029575228840292</v>
      </c>
      <c r="AS250" s="23">
        <f ca="1">SQRT(Inputs!$B$38)*L250+SQRT(1-Inputs!$B$38)*_xlfn.NORM.S.INV(RAND())</f>
        <v>-0.99481613245594347</v>
      </c>
      <c r="AT250" s="23">
        <f ca="1">SQRT(Inputs!$B$38)*M250+SQRT(1-Inputs!$B$38)*_xlfn.NORM.S.INV(RAND())</f>
        <v>0.10140770534537805</v>
      </c>
      <c r="AU250" s="15">
        <f ca="1">Inputs!$B$6*EXP($B$8-0.5*C$5^2+C$5*N250)</f>
        <v>5479.3754930909317</v>
      </c>
      <c r="AV250" s="15">
        <f t="shared" ca="1" si="110"/>
        <v>5451.4285585184543</v>
      </c>
      <c r="AW250" s="15">
        <f t="shared" ca="1" si="111"/>
        <v>6497.9037671740261</v>
      </c>
      <c r="AX250" s="15">
        <f t="shared" ca="1" si="112"/>
        <v>7554.0827073761802</v>
      </c>
      <c r="AY250" s="15">
        <f t="shared" ca="1" si="113"/>
        <v>7944.4188323088483</v>
      </c>
      <c r="AZ250" s="15">
        <f t="shared" ca="1" si="114"/>
        <v>10006.413750267177</v>
      </c>
      <c r="BA250" s="15">
        <f t="shared" ca="1" si="115"/>
        <v>11612.16716183278</v>
      </c>
      <c r="BB250" s="15">
        <f t="shared" ca="1" si="116"/>
        <v>14259.244941554942</v>
      </c>
      <c r="BC250" s="15">
        <f t="shared" ca="1" si="117"/>
        <v>14144.29733234909</v>
      </c>
      <c r="BD250" s="15">
        <f t="shared" ca="1" si="118"/>
        <v>14533.051594533676</v>
      </c>
      <c r="BE250" s="15">
        <f t="shared" ca="1" si="119"/>
        <v>18757.192457196925</v>
      </c>
      <c r="BF250" s="15">
        <f ca="1">Inputs!$B$13*EXP($B$9-0.5*C$6^2+C$6*Y250)</f>
        <v>15908.714977576225</v>
      </c>
      <c r="BG250" s="15">
        <f t="shared" ca="1" si="120"/>
        <v>20812.808396372609</v>
      </c>
      <c r="BH250" s="15">
        <f t="shared" ca="1" si="121"/>
        <v>32012.300983075522</v>
      </c>
      <c r="BI250" s="15">
        <f t="shared" ca="1" si="122"/>
        <v>31645.557781882188</v>
      </c>
      <c r="BJ250" s="15">
        <f t="shared" ca="1" si="123"/>
        <v>35750.933859814395</v>
      </c>
      <c r="BK250" s="15">
        <f t="shared" ca="1" si="124"/>
        <v>42432.270811310969</v>
      </c>
      <c r="BL250" s="15">
        <f t="shared" ca="1" si="125"/>
        <v>58660.190560950316</v>
      </c>
      <c r="BM250" s="15">
        <f t="shared" ca="1" si="126"/>
        <v>64602.10608103167</v>
      </c>
      <c r="BN250" s="15">
        <f t="shared" ca="1" si="127"/>
        <v>73840.762292747095</v>
      </c>
      <c r="BO250" s="15">
        <f t="shared" ca="1" si="128"/>
        <v>88031.447126059109</v>
      </c>
      <c r="BP250" s="15">
        <f t="shared" ca="1" si="129"/>
        <v>110385.48402729245</v>
      </c>
      <c r="BQ250" s="15">
        <f ca="1">Inputs!$B$20*EXP($B$10-0.5*C$7^2+C$7*AJ250)</f>
        <v>6075.1938319415904</v>
      </c>
      <c r="BR250" s="15">
        <f t="shared" ca="1" si="130"/>
        <v>16993.274262020204</v>
      </c>
      <c r="BS250" s="15">
        <f t="shared" ca="1" si="131"/>
        <v>36986.085617995515</v>
      </c>
      <c r="BT250" s="15">
        <f t="shared" ca="1" si="132"/>
        <v>42497.548386434515</v>
      </c>
      <c r="BU250" s="15">
        <f t="shared" ca="1" si="133"/>
        <v>45567.008996982018</v>
      </c>
      <c r="BV250" s="15">
        <f t="shared" ca="1" si="134"/>
        <v>54910.4734445391</v>
      </c>
      <c r="BW250" s="15">
        <f t="shared" ca="1" si="135"/>
        <v>97865.271548277567</v>
      </c>
      <c r="BX250" s="15">
        <f t="shared" ca="1" si="136"/>
        <v>199154.34918940935</v>
      </c>
      <c r="BY250" s="15">
        <f t="shared" ca="1" si="137"/>
        <v>145520.60936048737</v>
      </c>
      <c r="BZ250" s="15">
        <f t="shared" ca="1" si="138"/>
        <v>170059.68855747665</v>
      </c>
      <c r="CA250" s="15">
        <f t="shared" ca="1" si="139"/>
        <v>243225.98217174847</v>
      </c>
      <c r="CB250" s="15">
        <f ca="1">(AU250*DCF!C$10-DCF!C$5*MAX(AU250*DCF!C$10,0)-MAX(AU250-Inputs!$B$6,0)/Inputs!$B$10)*DCF!C$6</f>
        <v>1039.3870312161851</v>
      </c>
      <c r="CC250" s="15">
        <f ca="1">(AV250*DCF!D$10-DCF!D$5*MAX(AV250*DCF!D$10,0)-MAX(AV250-AU250,0)/Inputs!$B$10)*DCF!D$6</f>
        <v>1328.7487789226841</v>
      </c>
      <c r="CD250" s="15">
        <f ca="1">(AW250*DCF!E$10-DCF!E$5*MAX(AW250*DCF!E$10,0)-MAX(AW250-AV250,0)/Inputs!$B$10)*DCF!E$6</f>
        <v>1264.5529886351858</v>
      </c>
      <c r="CE250" s="15">
        <f ca="1">(AX250*DCF!F$10-DCF!F$5*MAX(AX250*DCF!F$10,0)-MAX(AX250-AW250,0)/Inputs!$B$10)*DCF!F$6</f>
        <v>1429.2795644962237</v>
      </c>
      <c r="CF250" s="15">
        <f ca="1">(AY250*DCF!G$10-DCF!G$5*MAX(AY250*DCF!G$10,0)-MAX(AY250-AX250,0)/Inputs!$B$10)*DCF!G$6</f>
        <v>1561.8375037331418</v>
      </c>
      <c r="CG250" s="15">
        <f ca="1">(AZ250*DCF!H$10-DCF!H$5*MAX(AZ250*DCF!H$10,0)-MAX(AZ250-AY250,0)/Inputs!$B$10)*DCF!H$6</f>
        <v>1576.6082432039175</v>
      </c>
      <c r="CH250" s="15">
        <f ca="1">(BA250*DCF!I$10-DCF!I$5*MAX(BA250*DCF!I$10,0)-MAX(BA250-AZ250,0)/Inputs!$B$10)*DCF!I$6</f>
        <v>1857.7195073061014</v>
      </c>
      <c r="CI250" s="15">
        <f ca="1">(BB250*DCF!J$10-DCF!J$5*MAX(BB250*DCF!J$10,0)-MAX(BB250-BA250,0)/Inputs!$B$10)*DCF!J$6</f>
        <v>2045.7985008677001</v>
      </c>
      <c r="CJ250" s="15">
        <f ca="1">(BC250*DCF!K$10-DCF!K$5*MAX(BC250*DCF!K$10,0)-MAX(BC250-BB250,0)/Inputs!$B$10)*DCF!K$6</f>
        <v>2277.0047117874301</v>
      </c>
      <c r="CK250" s="15">
        <f ca="1">(BD250*DCF!L$10-DCF!L$5*MAX(BD250*DCF!L$10,0)-MAX(BD250-BC250,0)/Inputs!$B$10)*DCF!L$6</f>
        <v>2141.5883199101663</v>
      </c>
      <c r="CL250" s="15">
        <f ca="1">(BE250*DCF!M$10-DCF!M$5*MAX(BE250*DCF!M$10,0)-MAX(BE250-BD250,0)/Inputs!$B$10)*DCF!M$6</f>
        <v>2142.2637015127157</v>
      </c>
      <c r="CM250" s="15">
        <f ca="1">(BF250*DCF!C$28-DCF!C$5*MAX(BF250*DCF!C$28,0)-MAX(BF250-Inputs!$B$13,0)/Inputs!$B$17)*DCF!C$6</f>
        <v>3810.9595034216682</v>
      </c>
      <c r="CN250" s="15">
        <f ca="1">(BG250*DCF!D$28-DCF!D$5*MAX(BG250*DCF!D$28,0)-MAX(BG250-BF250,0)/Inputs!$B$17)*DCF!D$6</f>
        <v>5083.5841183334533</v>
      </c>
      <c r="CO250" s="15">
        <f ca="1">(BH250*DCF!E$28-DCF!E$5*MAX(BH250*DCF!E$28,0)-MAX(BH250-BG250,0)/Inputs!$B$17)*DCF!E$6</f>
        <v>6859.187833371896</v>
      </c>
      <c r="CP250" s="15">
        <f ca="1">(BI250*DCF!F$28-DCF!F$5*MAX(BI250*DCF!F$28,0)-MAX(BI250-BH250,0)/Inputs!$B$17)*DCF!F$6</f>
        <v>8590.9353664954197</v>
      </c>
      <c r="CQ250" s="15">
        <f ca="1">(BJ250*DCF!G$28-DCF!G$5*MAX(BJ250*DCF!G$28,0)-MAX(BJ250-BI250,0)/Inputs!$B$17)*DCF!G$6</f>
        <v>8585.3673313378677</v>
      </c>
      <c r="CR250" s="15">
        <f ca="1">(BK250*DCF!H$28-DCF!H$5*MAX(BK250*DCF!H$28,0)-MAX(BK250-BJ250,0)/Inputs!$B$17)*DCF!H$6</f>
        <v>9455.8764551239565</v>
      </c>
      <c r="CS250" s="15">
        <f ca="1">(BL250*DCF!I$28-DCF!I$5*MAX(BL250*DCF!I$28,0)-MAX(BL250-BK250,0)/Inputs!$B$17)*DCF!I$6</f>
        <v>11464.917980045784</v>
      </c>
      <c r="CT250" s="15">
        <f ca="1">(BM250*DCF!J$28-DCF!J$5*MAX(BM250*DCF!J$28,0)-MAX(BM250-BL250,0)/Inputs!$B$17)*DCF!J$6</f>
        <v>13623.783232358621</v>
      </c>
      <c r="CU250" s="15">
        <f ca="1">(BN250*DCF!K$28-DCF!K$5*MAX(BN250*DCF!K$28,0)-MAX(BN250-BM250,0)/Inputs!$B$17)*DCF!K$6</f>
        <v>14462.318580435067</v>
      </c>
      <c r="CV250" s="15">
        <f ca="1">(BO250*DCF!L$28-DCF!L$5*MAX(BO250*DCF!L$28,0)-MAX(BO250-BN250,0)/Inputs!$B$17)*DCF!L$6</f>
        <v>15958.421818941706</v>
      </c>
      <c r="CW250" s="15">
        <f ca="1">(BP250*DCF!M$28-DCF!M$5*MAX(BP250*DCF!M$28,0)-MAX(BP250-BO250,0)/Inputs!$B$17)*DCF!M$6</f>
        <v>18432.46771415661</v>
      </c>
      <c r="CX250" s="15">
        <f ca="1">(BQ250*DCF!C$46-DCF!C$5*MAX(BQ250*DCF!C$46,0)-MAX(BQ250-Inputs!$B$20,0)/Inputs!$B$24)*DCF!C$6</f>
        <v>-2730.6192831004091</v>
      </c>
      <c r="CY250" s="15">
        <f ca="1">(BR250*DCF!D$46-DCF!D$5*MAX(BR250*DCF!D$46,0)-MAX(BR250-BQ250,0)/Inputs!$B$24)*DCF!D$6</f>
        <v>-7559.0099194669328</v>
      </c>
      <c r="CZ250" s="15">
        <f ca="1">(BS250*DCF!E$46-DCF!E$5*MAX(BS250*DCF!E$46,0)-MAX(BS250-BR250,0)/Inputs!$B$24)*DCF!E$6</f>
        <v>-12254.284865068874</v>
      </c>
      <c r="DA250" s="15">
        <f ca="1">(BT250*DCF!F$46-DCF!F$5*MAX(BT250*DCF!F$46,0)-MAX(BT250-BS250,0)/Inputs!$B$24)*DCF!F$6</f>
        <v>-5101.8379881150613</v>
      </c>
      <c r="DB250" s="15">
        <f ca="1">(BU250*DCF!G$46-DCF!G$5*MAX(BU250*DCF!G$46,0)-MAX(BU250-BT250,0)/Inputs!$B$24)*DCF!G$6</f>
        <v>-2565.2900574930018</v>
      </c>
      <c r="DC250" s="15">
        <f ca="1">(BV250*DCF!H$46-DCF!H$5*MAX(BV250*DCF!H$46,0)-MAX(BV250-BU250,0)/Inputs!$B$24)*DCF!H$6</f>
        <v>-2903.4243287218742</v>
      </c>
      <c r="DD250" s="15">
        <f ca="1">(BW250*DCF!I$46-DCF!I$5*MAX(BW250*DCF!I$46,0)-MAX(BW250-BV250,0)/Inputs!$B$24)*DCF!I$6</f>
        <v>-10070.424429581943</v>
      </c>
      <c r="DE250" s="15">
        <f ca="1">(BX250*DCF!J$46-DCF!J$5*MAX(BX250*DCF!J$46,0)-MAX(BX250-BW250,0)/Inputs!$B$24)*DCF!J$6</f>
        <v>-18506.23450226137</v>
      </c>
      <c r="DF250" s="15">
        <f ca="1">(BY250*DCF!K$46-DCF!K$5*MAX(BY250*DCF!K$46,0)-MAX(BY250-BX250,0)/Inputs!$B$24)*DCF!K$6</f>
        <v>8312.6223018972742</v>
      </c>
      <c r="DG250" s="15">
        <f ca="1">(BZ250*DCF!L$46-DCF!L$5*MAX(BZ250*DCF!L$46,0)-MAX(BZ250-BY250,0)/Inputs!$B$24)*DCF!L$6</f>
        <v>6202.1655290879253</v>
      </c>
      <c r="DH250" s="15">
        <f ca="1">(CA250*DCF!M$46-DCF!M$5*MAX(CA250*DCF!M$46,0)-MAX(CA250-BZ250,0)/Inputs!$B$24)*DCF!M$6</f>
        <v>3772.0950037140624</v>
      </c>
      <c r="DI250" s="15">
        <f ca="1">SUM(CB250:CL250)+BE250*DCF!M$10*(1+Inputs!$B$30)*(1-Inputs!$B$33)*(1-Inputs!$B$30/Inputs!$B$31)/(Inputs!$B$29-Inputs!$B$30)*DCF!M$6</f>
        <v>70866.303498162612</v>
      </c>
      <c r="DJ250" s="15">
        <f ca="1">SUM(CM250:CW250)+BP250*DCF!M$28*(1+Inputs!$B$30)*(1-Inputs!$B$33)*(1-Inputs!$B$30/Inputs!$B$31)/(Inputs!$B$29-Inputs!$B$30)*DCF!M$6</f>
        <v>525933.50226051034</v>
      </c>
      <c r="DK250" s="15">
        <f ca="1">SUM(CX250:DH250)+CA250*DCF!M$46*(1+Inputs!$B$30)*(1-Inputs!$B$33)*(1-Inputs!$B$30/Inputs!$B$31)/(Inputs!$B$29-Inputs!$B$30)*DCF!M$6</f>
        <v>332651.93785790098</v>
      </c>
      <c r="DM250" s="15">
        <f ca="1">DI250+DJ250+DK250+Inputs!$B$34+Inputs!$B$36-Inputs!$B$35</f>
        <v>1006302.743616574</v>
      </c>
    </row>
    <row r="251" spans="1:117" x14ac:dyDescent="0.75">
      <c r="A251" s="11">
        <v>238</v>
      </c>
      <c r="C251" s="23">
        <f t="shared" ca="1" si="143"/>
        <v>-0.81735296559500026</v>
      </c>
      <c r="D251" s="23">
        <f t="shared" ca="1" si="143"/>
        <v>0.15021620605320501</v>
      </c>
      <c r="E251" s="23">
        <f t="shared" ca="1" si="143"/>
        <v>-0.56724546446587509</v>
      </c>
      <c r="F251" s="23">
        <f t="shared" ca="1" si="143"/>
        <v>-1.3018253060610416</v>
      </c>
      <c r="G251" s="23">
        <f t="shared" ca="1" si="143"/>
        <v>0.63492130522335577</v>
      </c>
      <c r="H251" s="23">
        <f t="shared" ca="1" si="143"/>
        <v>-0.25771667955370908</v>
      </c>
      <c r="I251" s="23">
        <f t="shared" ca="1" si="143"/>
        <v>1.2240996344844632</v>
      </c>
      <c r="J251" s="23">
        <f t="shared" ca="1" si="143"/>
        <v>8.159605110402586E-2</v>
      </c>
      <c r="K251" s="23">
        <f t="shared" ca="1" si="143"/>
        <v>0.25042254434309452</v>
      </c>
      <c r="L251" s="23">
        <f t="shared" ca="1" si="143"/>
        <v>0.30615505650916308</v>
      </c>
      <c r="M251" s="23">
        <f t="shared" ca="1" si="143"/>
        <v>1.075993963266092</v>
      </c>
      <c r="N251" s="23">
        <f ca="1">SQRT(Inputs!$B$38)*C251+SQRT(1-Inputs!$B$38)*_xlfn.NORM.S.INV(RAND())</f>
        <v>1.1230448987478485</v>
      </c>
      <c r="O251" s="23">
        <f ca="1">SQRT(Inputs!$B$38)*D251+SQRT(1-Inputs!$B$38)*_xlfn.NORM.S.INV(RAND())</f>
        <v>1.5002005468233433</v>
      </c>
      <c r="P251" s="23">
        <f ca="1">SQRT(Inputs!$B$38)*E251+SQRT(1-Inputs!$B$38)*_xlfn.NORM.S.INV(RAND())</f>
        <v>-0.56273915741746139</v>
      </c>
      <c r="Q251" s="23">
        <f ca="1">SQRT(Inputs!$B$38)*F251+SQRT(1-Inputs!$B$38)*_xlfn.NORM.S.INV(RAND())</f>
        <v>-1.9091771470696792</v>
      </c>
      <c r="R251" s="23">
        <f ca="1">SQRT(Inputs!$B$38)*G251+SQRT(1-Inputs!$B$38)*_xlfn.NORM.S.INV(RAND())</f>
        <v>0.9161804571078429</v>
      </c>
      <c r="S251" s="23">
        <f ca="1">SQRT(Inputs!$B$38)*H251+SQRT(1-Inputs!$B$38)*_xlfn.NORM.S.INV(RAND())</f>
        <v>-1.2355120312810335</v>
      </c>
      <c r="T251" s="23">
        <f ca="1">SQRT(Inputs!$B$38)*I251+SQRT(1-Inputs!$B$38)*_xlfn.NORM.S.INV(RAND())</f>
        <v>8.2759099410352643E-2</v>
      </c>
      <c r="U251" s="23">
        <f ca="1">SQRT(Inputs!$B$38)*J251+SQRT(1-Inputs!$B$38)*_xlfn.NORM.S.INV(RAND())</f>
        <v>1.2344498348440371</v>
      </c>
      <c r="V251" s="23">
        <f ca="1">SQRT(Inputs!$B$38)*K251+SQRT(1-Inputs!$B$38)*_xlfn.NORM.S.INV(RAND())</f>
        <v>0.61065613008703412</v>
      </c>
      <c r="W251" s="23">
        <f ca="1">SQRT(Inputs!$B$38)*L251+SQRT(1-Inputs!$B$38)*_xlfn.NORM.S.INV(RAND())</f>
        <v>0.57074855220531417</v>
      </c>
      <c r="X251" s="23">
        <f ca="1">SQRT(Inputs!$B$38)*M251+SQRT(1-Inputs!$B$38)*_xlfn.NORM.S.INV(RAND())</f>
        <v>0.64234052206487569</v>
      </c>
      <c r="Y251" s="23">
        <f ca="1">SQRT(Inputs!$B$38)*C251+SQRT(1-Inputs!$B$38)*_xlfn.NORM.S.INV(RAND())</f>
        <v>-0.21662386193832714</v>
      </c>
      <c r="Z251" s="23">
        <f ca="1">SQRT(Inputs!$B$38)*D251+SQRT(1-Inputs!$B$38)*_xlfn.NORM.S.INV(RAND())</f>
        <v>-0.66126135367591987</v>
      </c>
      <c r="AA251" s="23">
        <f ca="1">SQRT(Inputs!$B$38)*E251+SQRT(1-Inputs!$B$38)*_xlfn.NORM.S.INV(RAND())</f>
        <v>0.23617208660895589</v>
      </c>
      <c r="AB251" s="23">
        <f ca="1">SQRT(Inputs!$B$38)*F251+SQRT(1-Inputs!$B$38)*_xlfn.NORM.S.INV(RAND())</f>
        <v>-0.97727880620915997</v>
      </c>
      <c r="AC251" s="23">
        <f ca="1">SQRT(Inputs!$B$38)*G251+SQRT(1-Inputs!$B$38)*_xlfn.NORM.S.INV(RAND())</f>
        <v>4.805767569003383E-2</v>
      </c>
      <c r="AD251" s="23">
        <f ca="1">SQRT(Inputs!$B$38)*H251+SQRT(1-Inputs!$B$38)*_xlfn.NORM.S.INV(RAND())</f>
        <v>-0.1245414257863373</v>
      </c>
      <c r="AE251" s="23">
        <f ca="1">SQRT(Inputs!$B$38)*I251+SQRT(1-Inputs!$B$38)*_xlfn.NORM.S.INV(RAND())</f>
        <v>0.83488840778826334</v>
      </c>
      <c r="AF251" s="23">
        <f ca="1">SQRT(Inputs!$B$38)*J251+SQRT(1-Inputs!$B$38)*_xlfn.NORM.S.INV(RAND())</f>
        <v>-4.8453177140243747E-2</v>
      </c>
      <c r="AG251" s="23">
        <f ca="1">SQRT(Inputs!$B$38)*K251+SQRT(1-Inputs!$B$38)*_xlfn.NORM.S.INV(RAND())</f>
        <v>-0.12946693029342615</v>
      </c>
      <c r="AH251" s="23">
        <f ca="1">SQRT(Inputs!$B$38)*L251+SQRT(1-Inputs!$B$38)*_xlfn.NORM.S.INV(RAND())</f>
        <v>1.0867731068932689</v>
      </c>
      <c r="AI251" s="23">
        <f ca="1">SQRT(Inputs!$B$38)*M251+SQRT(1-Inputs!$B$38)*_xlfn.NORM.S.INV(RAND())</f>
        <v>-0.48791482133678321</v>
      </c>
      <c r="AJ251" s="23">
        <f ca="1">SQRT(Inputs!$B$38)*C251+SQRT(1-Inputs!$B$38)*_xlfn.NORM.S.INV(RAND())</f>
        <v>-0.44335678115407284</v>
      </c>
      <c r="AK251" s="23">
        <f ca="1">SQRT(Inputs!$B$38)*D251+SQRT(1-Inputs!$B$38)*_xlfn.NORM.S.INV(RAND())</f>
        <v>-0.14821052111790373</v>
      </c>
      <c r="AL251" s="23">
        <f ca="1">SQRT(Inputs!$B$38)*E251+SQRT(1-Inputs!$B$38)*_xlfn.NORM.S.INV(RAND())</f>
        <v>-0.72204786927213327</v>
      </c>
      <c r="AM251" s="23">
        <f ca="1">SQRT(Inputs!$B$38)*F251+SQRT(1-Inputs!$B$38)*_xlfn.NORM.S.INV(RAND())</f>
        <v>-1.0141993926201829</v>
      </c>
      <c r="AN251" s="23">
        <f ca="1">SQRT(Inputs!$B$38)*G251+SQRT(1-Inputs!$B$38)*_xlfn.NORM.S.INV(RAND())</f>
        <v>1.1395403635137795</v>
      </c>
      <c r="AO251" s="23">
        <f ca="1">SQRT(Inputs!$B$38)*H251+SQRT(1-Inputs!$B$38)*_xlfn.NORM.S.INV(RAND())</f>
        <v>-1.2180036829846741</v>
      </c>
      <c r="AP251" s="23">
        <f ca="1">SQRT(Inputs!$B$38)*I251+SQRT(1-Inputs!$B$38)*_xlfn.NORM.S.INV(RAND())</f>
        <v>1.2020200115718027</v>
      </c>
      <c r="AQ251" s="23">
        <f ca="1">SQRT(Inputs!$B$38)*J251+SQRT(1-Inputs!$B$38)*_xlfn.NORM.S.INV(RAND())</f>
        <v>-1.8836264394924498</v>
      </c>
      <c r="AR251" s="23">
        <f ca="1">SQRT(Inputs!$B$38)*K251+SQRT(1-Inputs!$B$38)*_xlfn.NORM.S.INV(RAND())</f>
        <v>1.734406912243033</v>
      </c>
      <c r="AS251" s="23">
        <f ca="1">SQRT(Inputs!$B$38)*L251+SQRT(1-Inputs!$B$38)*_xlfn.NORM.S.INV(RAND())</f>
        <v>-0.59216965043760883</v>
      </c>
      <c r="AT251" s="23">
        <f ca="1">SQRT(Inputs!$B$38)*M251+SQRT(1-Inputs!$B$38)*_xlfn.NORM.S.INV(RAND())</f>
        <v>-9.8161028489773816E-2</v>
      </c>
      <c r="AU251" s="15">
        <f ca="1">Inputs!$B$6*EXP($B$8-0.5*C$5^2+C$5*N251)</f>
        <v>5951.5272582252273</v>
      </c>
      <c r="AV251" s="15">
        <f t="shared" ca="1" si="110"/>
        <v>9032.3108634046075</v>
      </c>
      <c r="AW251" s="15">
        <f t="shared" ca="1" si="111"/>
        <v>10208.298365946095</v>
      </c>
      <c r="AX251" s="15">
        <f t="shared" ca="1" si="112"/>
        <v>9818.5150775160073</v>
      </c>
      <c r="AY251" s="15">
        <f t="shared" ca="1" si="113"/>
        <v>13354.335704284667</v>
      </c>
      <c r="AZ251" s="15">
        <f t="shared" ca="1" si="114"/>
        <v>14255.12053302498</v>
      </c>
      <c r="BA251" s="15">
        <f t="shared" ca="1" si="115"/>
        <v>17596.376164134315</v>
      </c>
      <c r="BB251" s="15">
        <f t="shared" ca="1" si="116"/>
        <v>24379.562627796426</v>
      </c>
      <c r="BC251" s="15">
        <f t="shared" ca="1" si="117"/>
        <v>31671.740923671929</v>
      </c>
      <c r="BD251" s="15">
        <f t="shared" ca="1" si="118"/>
        <v>40928.50574519256</v>
      </c>
      <c r="BE251" s="15">
        <f t="shared" ca="1" si="119"/>
        <v>53174.323294224268</v>
      </c>
      <c r="BF251" s="15">
        <f ca="1">Inputs!$B$13*EXP($B$9-0.5*C$6^2+C$6*Y251)</f>
        <v>13249.618663103784</v>
      </c>
      <c r="BG251" s="15">
        <f t="shared" ca="1" si="120"/>
        <v>14331.579946258929</v>
      </c>
      <c r="BH251" s="15">
        <f t="shared" ca="1" si="121"/>
        <v>18210.069518766457</v>
      </c>
      <c r="BI251" s="15">
        <f t="shared" ca="1" si="122"/>
        <v>19178.685633063324</v>
      </c>
      <c r="BJ251" s="15">
        <f t="shared" ca="1" si="123"/>
        <v>23675.258146606764</v>
      </c>
      <c r="BK251" s="15">
        <f t="shared" ca="1" si="124"/>
        <v>28568.372044379903</v>
      </c>
      <c r="BL251" s="15">
        <f t="shared" ca="1" si="125"/>
        <v>39102.658749891751</v>
      </c>
      <c r="BM251" s="15">
        <f t="shared" ca="1" si="126"/>
        <v>47777.158421305903</v>
      </c>
      <c r="BN251" s="15">
        <f t="shared" ca="1" si="127"/>
        <v>57855.310111778599</v>
      </c>
      <c r="BO251" s="15">
        <f t="shared" ca="1" si="128"/>
        <v>80770.25579711335</v>
      </c>
      <c r="BP251" s="15">
        <f t="shared" ca="1" si="129"/>
        <v>94066.730644826006</v>
      </c>
      <c r="BQ251" s="15">
        <f ca="1">Inputs!$B$20*EXP($B$10-0.5*C$7^2+C$7*AJ251)</f>
        <v>3665.3448793625339</v>
      </c>
      <c r="BR251" s="15">
        <f t="shared" ca="1" si="130"/>
        <v>4744.733429398616</v>
      </c>
      <c r="BS251" s="15">
        <f t="shared" ca="1" si="131"/>
        <v>5280.5396430682777</v>
      </c>
      <c r="BT251" s="15">
        <f t="shared" ca="1" si="132"/>
        <v>5579.9066460227341</v>
      </c>
      <c r="BU251" s="15">
        <f t="shared" ca="1" si="133"/>
        <v>10188.318434289069</v>
      </c>
      <c r="BV251" s="15">
        <f t="shared" ca="1" si="134"/>
        <v>10773.15806947618</v>
      </c>
      <c r="BW251" s="15">
        <f t="shared" ca="1" si="135"/>
        <v>19388.432966896802</v>
      </c>
      <c r="BX251" s="15">
        <f t="shared" ca="1" si="136"/>
        <v>18589.062883578608</v>
      </c>
      <c r="BY251" s="15">
        <f t="shared" ca="1" si="137"/>
        <v>36296.29924588729</v>
      </c>
      <c r="BZ251" s="15">
        <f t="shared" ca="1" si="138"/>
        <v>45675.753132270307</v>
      </c>
      <c r="CA251" s="15">
        <f t="shared" ca="1" si="139"/>
        <v>63051.103476809425</v>
      </c>
      <c r="CB251" s="15">
        <f ca="1">(AU251*DCF!C$10-DCF!C$5*MAX(AU251*DCF!C$10,0)-MAX(AU251-Inputs!$B$6,0)/Inputs!$B$10)*DCF!C$6</f>
        <v>1036.0205049740587</v>
      </c>
      <c r="CC251" s="15">
        <f ca="1">(AV251*DCF!D$10-DCF!D$5*MAX(AV251*DCF!D$10,0)-MAX(AV251-AU251,0)/Inputs!$B$10)*DCF!D$6</f>
        <v>1450.3961287692155</v>
      </c>
      <c r="CD251" s="15">
        <f ca="1">(AW251*DCF!E$10-DCF!E$5*MAX(AW251*DCF!E$10,0)-MAX(AW251-AV251,0)/Inputs!$B$10)*DCF!E$6</f>
        <v>2092.0525050762512</v>
      </c>
      <c r="CE251" s="15">
        <f ca="1">(AX251*DCF!F$10-DCF!F$5*MAX(AX251*DCF!F$10,0)-MAX(AX251-AW251,0)/Inputs!$B$10)*DCF!F$6</f>
        <v>2143.3661938189184</v>
      </c>
      <c r="CF251" s="15">
        <f ca="1">(AY251*DCF!G$10-DCF!G$5*MAX(AY251*DCF!G$10,0)-MAX(AY251-AX251,0)/Inputs!$B$10)*DCF!G$6</f>
        <v>2071.8794767774425</v>
      </c>
      <c r="CG251" s="15">
        <f ca="1">(AZ251*DCF!H$10-DCF!H$5*MAX(AZ251*DCF!H$10,0)-MAX(AZ251-AY251,0)/Inputs!$B$10)*DCF!H$6</f>
        <v>2607.6913813811266</v>
      </c>
      <c r="CH251" s="15">
        <f ca="1">(BA251*DCF!I$10-DCF!I$5*MAX(BA251*DCF!I$10,0)-MAX(BA251-AZ251,0)/Inputs!$B$10)*DCF!I$6</f>
        <v>2666.1330169109001</v>
      </c>
      <c r="CI251" s="15">
        <f ca="1">(BB251*DCF!J$10-DCF!J$5*MAX(BB251*DCF!J$10,0)-MAX(BB251-BA251,0)/Inputs!$B$10)*DCF!J$6</f>
        <v>3155.7093847954084</v>
      </c>
      <c r="CJ251" s="15">
        <f ca="1">(BC251*DCF!K$10-DCF!K$5*MAX(BC251*DCF!K$10,0)-MAX(BC251-BB251,0)/Inputs!$B$10)*DCF!K$6</f>
        <v>4077.8476835524984</v>
      </c>
      <c r="CK251" s="15">
        <f ca="1">(BD251*DCF!L$10-DCF!L$5*MAX(BD251*DCF!L$10,0)-MAX(BD251-BC251,0)/Inputs!$B$10)*DCF!L$6</f>
        <v>4975.7473899908318</v>
      </c>
      <c r="CL251" s="15">
        <f ca="1">(BE251*DCF!M$10-DCF!M$5*MAX(BE251*DCF!M$10,0)-MAX(BE251-BD251,0)/Inputs!$B$10)*DCF!M$6</f>
        <v>6040.6910243321163</v>
      </c>
      <c r="CM251" s="15">
        <f ca="1">(BF251*DCF!C$28-DCF!C$5*MAX(BF251*DCF!C$28,0)-MAX(BF251-Inputs!$B$13,0)/Inputs!$B$17)*DCF!C$6</f>
        <v>3613.5307502810242</v>
      </c>
      <c r="CN251" s="15">
        <f ca="1">(BG251*DCF!D$28-DCF!D$5*MAX(BG251*DCF!D$28,0)-MAX(BG251-BF251,0)/Inputs!$B$17)*DCF!D$6</f>
        <v>3990.1488858014218</v>
      </c>
      <c r="CO251" s="15">
        <f ca="1">(BH251*DCF!E$28-DCF!E$5*MAX(BH251*DCF!E$28,0)-MAX(BH251-BG251,0)/Inputs!$B$17)*DCF!E$6</f>
        <v>4393.0190361109462</v>
      </c>
      <c r="CP251" s="15">
        <f ca="1">(BI251*DCF!F$28-DCF!F$5*MAX(BI251*DCF!F$28,0)-MAX(BI251-BH251,0)/Inputs!$B$17)*DCF!F$6</f>
        <v>5030.1560925025769</v>
      </c>
      <c r="CQ251" s="15">
        <f ca="1">(BJ251*DCF!G$28-DCF!G$5*MAX(BJ251*DCF!G$28,0)-MAX(BJ251-BI251,0)/Inputs!$B$17)*DCF!G$6</f>
        <v>5386.446273737618</v>
      </c>
      <c r="CR251" s="15">
        <f ca="1">(BK251*DCF!H$28-DCF!H$5*MAX(BK251*DCF!H$28,0)-MAX(BK251-BJ251,0)/Inputs!$B$17)*DCF!H$6</f>
        <v>6305.0210120952697</v>
      </c>
      <c r="CS251" s="15">
        <f ca="1">(BL251*DCF!I$28-DCF!I$5*MAX(BL251*DCF!I$28,0)-MAX(BL251-BK251,0)/Inputs!$B$17)*DCF!I$6</f>
        <v>7683.1158693733032</v>
      </c>
      <c r="CT251" s="15">
        <f ca="1">(BM251*DCF!J$28-DCF!J$5*MAX(BM251*DCF!J$28,0)-MAX(BM251-BL251,0)/Inputs!$B$17)*DCF!J$6</f>
        <v>9508.1048208735501</v>
      </c>
      <c r="CU251" s="15">
        <f ca="1">(BN251*DCF!K$28-DCF!K$5*MAX(BN251*DCF!K$28,0)-MAX(BN251-BM251,0)/Inputs!$B$17)*DCF!K$6</f>
        <v>10983.632093823682</v>
      </c>
      <c r="CV251" s="15">
        <f ca="1">(BO251*DCF!L$28-DCF!L$5*MAX(BO251*DCF!L$28,0)-MAX(BO251-BN251,0)/Inputs!$B$17)*DCF!L$6</f>
        <v>13522.497074344747</v>
      </c>
      <c r="CW251" s="15">
        <f ca="1">(BP251*DCF!M$28-DCF!M$5*MAX(BP251*DCF!M$28,0)-MAX(BP251-BO251,0)/Inputs!$B$17)*DCF!M$6</f>
        <v>16308.854566803906</v>
      </c>
      <c r="CX251" s="15">
        <f ca="1">(BQ251*DCF!C$46-DCF!C$5*MAX(BQ251*DCF!C$46,0)-MAX(BQ251-Inputs!$B$20,0)/Inputs!$B$24)*DCF!C$6</f>
        <v>-1060.9779764636494</v>
      </c>
      <c r="CY251" s="15">
        <f ca="1">(BR251*DCF!D$46-DCF!D$5*MAX(BR251*DCF!D$46,0)-MAX(BR251-BQ251,0)/Inputs!$B$24)*DCF!D$6</f>
        <v>-1270.3814823463899</v>
      </c>
      <c r="CZ251" s="15">
        <f ca="1">(BS251*DCF!E$46-DCF!E$5*MAX(BS251*DCF!E$46,0)-MAX(BS251-BR251,0)/Inputs!$B$24)*DCF!E$6</f>
        <v>-835.6330658189637</v>
      </c>
      <c r="DA251" s="15">
        <f ca="1">(BT251*DCF!F$46-DCF!F$5*MAX(BT251*DCF!F$46,0)-MAX(BT251-BS251,0)/Inputs!$B$24)*DCF!F$6</f>
        <v>-515.37307031296405</v>
      </c>
      <c r="DB251" s="15">
        <f ca="1">(BU251*DCF!G$46-DCF!G$5*MAX(BU251*DCF!G$46,0)-MAX(BU251-BT251,0)/Inputs!$B$24)*DCF!G$6</f>
        <v>-1892.8935769436025</v>
      </c>
      <c r="DC251" s="15">
        <f ca="1">(BV251*DCF!H$46-DCF!H$5*MAX(BV251*DCF!H$46,0)-MAX(BV251-BU251,0)/Inputs!$B$24)*DCF!H$6</f>
        <v>-181.73533326249739</v>
      </c>
      <c r="DD251" s="15">
        <f ca="1">(BW251*DCF!I$46-DCF!I$5*MAX(BW251*DCF!I$46,0)-MAX(BW251-BV251,0)/Inputs!$B$24)*DCF!I$6</f>
        <v>-2025.3287626645722</v>
      </c>
      <c r="DE251" s="15">
        <f ca="1">(BX251*DCF!J$46-DCF!J$5*MAX(BX251*DCF!J$46,0)-MAX(BX251-BW251,0)/Inputs!$B$24)*DCF!J$6</f>
        <v>779.7597679611514</v>
      </c>
      <c r="DF251" s="15">
        <f ca="1">(BY251*DCF!K$46-DCF!K$5*MAX(BY251*DCF!K$46,0)-MAX(BY251-BX251,0)/Inputs!$B$24)*DCF!K$6</f>
        <v>-2264.4355826603701</v>
      </c>
      <c r="DG251" s="15">
        <f ca="1">(BZ251*DCF!L$46-DCF!L$5*MAX(BZ251*DCF!L$46,0)-MAX(BZ251-BY251,0)/Inputs!$B$24)*DCF!L$6</f>
        <v>1034.7522032541892</v>
      </c>
      <c r="DH251" s="15">
        <f ca="1">(CA251*DCF!M$46-DCF!M$5*MAX(CA251*DCF!M$46,0)-MAX(CA251-BZ251,0)/Inputs!$B$24)*DCF!M$6</f>
        <v>1310.534311447735</v>
      </c>
      <c r="DI251" s="15">
        <f ca="1">SUM(CB251:CL251)+BE251*DCF!M$10*(1+Inputs!$B$30)*(1-Inputs!$B$33)*(1-Inputs!$B$30/Inputs!$B$31)/(Inputs!$B$29-Inputs!$B$30)*DCF!M$6</f>
        <v>180302.37957583618</v>
      </c>
      <c r="DJ251" s="15">
        <f ca="1">SUM(CM251:CW251)+BP251*DCF!M$28*(1+Inputs!$B$30)*(1-Inputs!$B$33)*(1-Inputs!$B$30/Inputs!$B$31)/(Inputs!$B$29-Inputs!$B$30)*DCF!M$6</f>
        <v>435776.46686013282</v>
      </c>
      <c r="DK251" s="15">
        <f ca="1">SUM(CX251:DH251)+CA251*DCF!M$46*(1+Inputs!$B$30)*(1-Inputs!$B$33)*(1-Inputs!$B$30/Inputs!$B$31)/(Inputs!$B$29-Inputs!$B$30)*DCF!M$6</f>
        <v>90562.762288017169</v>
      </c>
      <c r="DM251" s="15">
        <f ca="1">DI251+DJ251+DK251+Inputs!$B$34+Inputs!$B$36-Inputs!$B$35</f>
        <v>783492.6087239862</v>
      </c>
    </row>
    <row r="252" spans="1:117" x14ac:dyDescent="0.75">
      <c r="A252" s="11">
        <v>239</v>
      </c>
      <c r="C252" s="23">
        <f t="shared" ca="1" si="143"/>
        <v>4.2677501787048489E-2</v>
      </c>
      <c r="D252" s="23">
        <f t="shared" ca="1" si="143"/>
        <v>0.16512531178645851</v>
      </c>
      <c r="E252" s="23">
        <f t="shared" ca="1" si="143"/>
        <v>0.17165974247087085</v>
      </c>
      <c r="F252" s="23">
        <f t="shared" ca="1" si="143"/>
        <v>-0.85683730976454131</v>
      </c>
      <c r="G252" s="23">
        <f t="shared" ca="1" si="143"/>
        <v>-1.3442533600552569</v>
      </c>
      <c r="H252" s="23">
        <f t="shared" ca="1" si="143"/>
        <v>0.66661304010329636</v>
      </c>
      <c r="I252" s="23">
        <f t="shared" ca="1" si="143"/>
        <v>0.92948517450923152</v>
      </c>
      <c r="J252" s="23">
        <f t="shared" ca="1" si="143"/>
        <v>-0.82742022832578122</v>
      </c>
      <c r="K252" s="23">
        <f t="shared" ca="1" si="143"/>
        <v>1.3844781118210134</v>
      </c>
      <c r="L252" s="23">
        <f t="shared" ca="1" si="143"/>
        <v>-1.2716519727373463</v>
      </c>
      <c r="M252" s="23">
        <f t="shared" ca="1" si="143"/>
        <v>0.4706012480060266</v>
      </c>
      <c r="N252" s="23">
        <f ca="1">SQRT(Inputs!$B$38)*C252+SQRT(1-Inputs!$B$38)*_xlfn.NORM.S.INV(RAND())</f>
        <v>0.47314505024463793</v>
      </c>
      <c r="O252" s="23">
        <f ca="1">SQRT(Inputs!$B$38)*D252+SQRT(1-Inputs!$B$38)*_xlfn.NORM.S.INV(RAND())</f>
        <v>-0.59961276354097948</v>
      </c>
      <c r="P252" s="23">
        <f ca="1">SQRT(Inputs!$B$38)*E252+SQRT(1-Inputs!$B$38)*_xlfn.NORM.S.INV(RAND())</f>
        <v>0.92989587536232998</v>
      </c>
      <c r="Q252" s="23">
        <f ca="1">SQRT(Inputs!$B$38)*F252+SQRT(1-Inputs!$B$38)*_xlfn.NORM.S.INV(RAND())</f>
        <v>0.74378384433534084</v>
      </c>
      <c r="R252" s="23">
        <f ca="1">SQRT(Inputs!$B$38)*G252+SQRT(1-Inputs!$B$38)*_xlfn.NORM.S.INV(RAND())</f>
        <v>-0.42820243809063746</v>
      </c>
      <c r="S252" s="23">
        <f ca="1">SQRT(Inputs!$B$38)*H252+SQRT(1-Inputs!$B$38)*_xlfn.NORM.S.INV(RAND())</f>
        <v>-0.62528267939094062</v>
      </c>
      <c r="T252" s="23">
        <f ca="1">SQRT(Inputs!$B$38)*I252+SQRT(1-Inputs!$B$38)*_xlfn.NORM.S.INV(RAND())</f>
        <v>0.58404774081562283</v>
      </c>
      <c r="U252" s="23">
        <f ca="1">SQRT(Inputs!$B$38)*J252+SQRT(1-Inputs!$B$38)*_xlfn.NORM.S.INV(RAND())</f>
        <v>0.18296267406270306</v>
      </c>
      <c r="V252" s="23">
        <f ca="1">SQRT(Inputs!$B$38)*K252+SQRT(1-Inputs!$B$38)*_xlfn.NORM.S.INV(RAND())</f>
        <v>0.16304611807062164</v>
      </c>
      <c r="W252" s="23">
        <f ca="1">SQRT(Inputs!$B$38)*L252+SQRT(1-Inputs!$B$38)*_xlfn.NORM.S.INV(RAND())</f>
        <v>-1.156138911682544</v>
      </c>
      <c r="X252" s="23">
        <f ca="1">SQRT(Inputs!$B$38)*M252+SQRT(1-Inputs!$B$38)*_xlfn.NORM.S.INV(RAND())</f>
        <v>1.3405237121788665</v>
      </c>
      <c r="Y252" s="23">
        <f ca="1">SQRT(Inputs!$B$38)*C252+SQRT(1-Inputs!$B$38)*_xlfn.NORM.S.INV(RAND())</f>
        <v>-0.70050178751411574</v>
      </c>
      <c r="Z252" s="23">
        <f ca="1">SQRT(Inputs!$B$38)*D252+SQRT(1-Inputs!$B$38)*_xlfn.NORM.S.INV(RAND())</f>
        <v>-0.14853738098590605</v>
      </c>
      <c r="AA252" s="23">
        <f ca="1">SQRT(Inputs!$B$38)*E252+SQRT(1-Inputs!$B$38)*_xlfn.NORM.S.INV(RAND())</f>
        <v>1.0199897078076523</v>
      </c>
      <c r="AB252" s="23">
        <f ca="1">SQRT(Inputs!$B$38)*F252+SQRT(1-Inputs!$B$38)*_xlfn.NORM.S.INV(RAND())</f>
        <v>-0.19807744472836031</v>
      </c>
      <c r="AC252" s="23">
        <f ca="1">SQRT(Inputs!$B$38)*G252+SQRT(1-Inputs!$B$38)*_xlfn.NORM.S.INV(RAND())</f>
        <v>0.14448194910946588</v>
      </c>
      <c r="AD252" s="23">
        <f ca="1">SQRT(Inputs!$B$38)*H252+SQRT(1-Inputs!$B$38)*_xlfn.NORM.S.INV(RAND())</f>
        <v>-0.79792715555861082</v>
      </c>
      <c r="AE252" s="23">
        <f ca="1">SQRT(Inputs!$B$38)*I252+SQRT(1-Inputs!$B$38)*_xlfn.NORM.S.INV(RAND())</f>
        <v>0.35611025286167547</v>
      </c>
      <c r="AF252" s="23">
        <f ca="1">SQRT(Inputs!$B$38)*J252+SQRT(1-Inputs!$B$38)*_xlfn.NORM.S.INV(RAND())</f>
        <v>-1.1420651241983135</v>
      </c>
      <c r="AG252" s="23">
        <f ca="1">SQRT(Inputs!$B$38)*K252+SQRT(1-Inputs!$B$38)*_xlfn.NORM.S.INV(RAND())</f>
        <v>0.98963061002213448</v>
      </c>
      <c r="AH252" s="23">
        <f ca="1">SQRT(Inputs!$B$38)*L252+SQRT(1-Inputs!$B$38)*_xlfn.NORM.S.INV(RAND())</f>
        <v>-1.9952991034950376</v>
      </c>
      <c r="AI252" s="23">
        <f ca="1">SQRT(Inputs!$B$38)*M252+SQRT(1-Inputs!$B$38)*_xlfn.NORM.S.INV(RAND())</f>
        <v>1.5450538359572136E-2</v>
      </c>
      <c r="AJ252" s="23">
        <f ca="1">SQRT(Inputs!$B$38)*C252+SQRT(1-Inputs!$B$38)*_xlfn.NORM.S.INV(RAND())</f>
        <v>0.17256007544626722</v>
      </c>
      <c r="AK252" s="23">
        <f ca="1">SQRT(Inputs!$B$38)*D252+SQRT(1-Inputs!$B$38)*_xlfn.NORM.S.INV(RAND())</f>
        <v>-0.50027419947787433</v>
      </c>
      <c r="AL252" s="23">
        <f ca="1">SQRT(Inputs!$B$38)*E252+SQRT(1-Inputs!$B$38)*_xlfn.NORM.S.INV(RAND())</f>
        <v>1.2753017490210232</v>
      </c>
      <c r="AM252" s="23">
        <f ca="1">SQRT(Inputs!$B$38)*F252+SQRT(1-Inputs!$B$38)*_xlfn.NORM.S.INV(RAND())</f>
        <v>-1.7304424587018845</v>
      </c>
      <c r="AN252" s="23">
        <f ca="1">SQRT(Inputs!$B$38)*G252+SQRT(1-Inputs!$B$38)*_xlfn.NORM.S.INV(RAND())</f>
        <v>-1.4747678329046707</v>
      </c>
      <c r="AO252" s="23">
        <f ca="1">SQRT(Inputs!$B$38)*H252+SQRT(1-Inputs!$B$38)*_xlfn.NORM.S.INV(RAND())</f>
        <v>1.1336175652963933</v>
      </c>
      <c r="AP252" s="23">
        <f ca="1">SQRT(Inputs!$B$38)*I252+SQRT(1-Inputs!$B$38)*_xlfn.NORM.S.INV(RAND())</f>
        <v>0.89960907486901998</v>
      </c>
      <c r="AQ252" s="23">
        <f ca="1">SQRT(Inputs!$B$38)*J252+SQRT(1-Inputs!$B$38)*_xlfn.NORM.S.INV(RAND())</f>
        <v>1.2091084127724159</v>
      </c>
      <c r="AR252" s="23">
        <f ca="1">SQRT(Inputs!$B$38)*K252+SQRT(1-Inputs!$B$38)*_xlfn.NORM.S.INV(RAND())</f>
        <v>0.548970587963173</v>
      </c>
      <c r="AS252" s="23">
        <f ca="1">SQRT(Inputs!$B$38)*L252+SQRT(1-Inputs!$B$38)*_xlfn.NORM.S.INV(RAND())</f>
        <v>-0.34054506621194647</v>
      </c>
      <c r="AT252" s="23">
        <f ca="1">SQRT(Inputs!$B$38)*M252+SQRT(1-Inputs!$B$38)*_xlfn.NORM.S.INV(RAND())</f>
        <v>0.87563023178978705</v>
      </c>
      <c r="AU252" s="15">
        <f ca="1">Inputs!$B$6*EXP($B$8-0.5*C$5^2+C$5*N252)</f>
        <v>5357.2274879970037</v>
      </c>
      <c r="AV252" s="15">
        <f t="shared" ca="1" si="110"/>
        <v>5970.7180516064072</v>
      </c>
      <c r="AW252" s="15">
        <f t="shared" ca="1" si="111"/>
        <v>8253.0948013834804</v>
      </c>
      <c r="AX252" s="15">
        <f t="shared" ca="1" si="112"/>
        <v>11057.393510412319</v>
      </c>
      <c r="AY252" s="15">
        <f t="shared" ca="1" si="113"/>
        <v>12854.099566748338</v>
      </c>
      <c r="AZ252" s="15">
        <f t="shared" ca="1" si="114"/>
        <v>14674.862115037055</v>
      </c>
      <c r="BA252" s="15">
        <f t="shared" ca="1" si="115"/>
        <v>19090.245351937683</v>
      </c>
      <c r="BB252" s="15">
        <f t="shared" ca="1" si="116"/>
        <v>23804.664777895465</v>
      </c>
      <c r="BC252" s="15">
        <f t="shared" ca="1" si="117"/>
        <v>29617.146330485113</v>
      </c>
      <c r="BD252" s="15">
        <f t="shared" ca="1" si="118"/>
        <v>32564.851650662138</v>
      </c>
      <c r="BE252" s="15">
        <f t="shared" ca="1" si="119"/>
        <v>45086.061211595916</v>
      </c>
      <c r="BF252" s="15">
        <f ca="1">Inputs!$B$13*EXP($B$9-0.5*C$6^2+C$6*Y252)</f>
        <v>12037.672301007793</v>
      </c>
      <c r="BG252" s="15">
        <f t="shared" ca="1" si="120"/>
        <v>14282.755566707261</v>
      </c>
      <c r="BH252" s="15">
        <f t="shared" ca="1" si="121"/>
        <v>20667.534266601349</v>
      </c>
      <c r="BI252" s="15">
        <f t="shared" ca="1" si="122"/>
        <v>24540.459629663299</v>
      </c>
      <c r="BJ252" s="15">
        <f t="shared" ca="1" si="123"/>
        <v>30718.138196704793</v>
      </c>
      <c r="BK252" s="15">
        <f t="shared" ca="1" si="124"/>
        <v>33819.786558026011</v>
      </c>
      <c r="BL252" s="15">
        <f t="shared" ca="1" si="125"/>
        <v>43505.641449789749</v>
      </c>
      <c r="BM252" s="15">
        <f t="shared" ca="1" si="126"/>
        <v>46404.25022795012</v>
      </c>
      <c r="BN252" s="15">
        <f t="shared" ca="1" si="127"/>
        <v>64257.384485209579</v>
      </c>
      <c r="BO252" s="15">
        <f t="shared" ca="1" si="128"/>
        <v>62696.109222762963</v>
      </c>
      <c r="BP252" s="15">
        <f t="shared" ca="1" si="129"/>
        <v>77302.362577790496</v>
      </c>
      <c r="BQ252" s="15">
        <f ca="1">Inputs!$B$20*EXP($B$10-0.5*C$7^2+C$7*AJ252)</f>
        <v>4560.2501439081734</v>
      </c>
      <c r="BR252" s="15">
        <f t="shared" ca="1" si="130"/>
        <v>5278.7108496579522</v>
      </c>
      <c r="BS252" s="15">
        <f t="shared" ca="1" si="131"/>
        <v>10426.176111339491</v>
      </c>
      <c r="BT252" s="15">
        <f t="shared" ca="1" si="132"/>
        <v>9130.0363651444386</v>
      </c>
      <c r="BU252" s="15">
        <f t="shared" ca="1" si="133"/>
        <v>8855.6498360779206</v>
      </c>
      <c r="BV252" s="15">
        <f t="shared" ca="1" si="134"/>
        <v>15905.872543222642</v>
      </c>
      <c r="BW252" s="15">
        <f t="shared" ca="1" si="135"/>
        <v>26850.979776605429</v>
      </c>
      <c r="BX252" s="15">
        <f t="shared" ca="1" si="136"/>
        <v>47856.759851983916</v>
      </c>
      <c r="BY252" s="15">
        <f t="shared" ca="1" si="137"/>
        <v>74481.554234014824</v>
      </c>
      <c r="BZ252" s="15">
        <f t="shared" ca="1" si="138"/>
        <v>98166.048120556879</v>
      </c>
      <c r="CA252" s="15">
        <f t="shared" ca="1" si="139"/>
        <v>161109.11399017437</v>
      </c>
      <c r="CB252" s="15">
        <f ca="1">(AU252*DCF!C$10-DCF!C$5*MAX(AU252*DCF!C$10,0)-MAX(AU252-Inputs!$B$6,0)/Inputs!$B$10)*DCF!C$6</f>
        <v>1040.2579682642659</v>
      </c>
      <c r="CC252" s="15">
        <f ca="1">(AV252*DCF!D$10-DCF!D$5*MAX(AV252*DCF!D$10,0)-MAX(AV252-AU252,0)/Inputs!$B$10)*DCF!D$6</f>
        <v>1305.7384570445506</v>
      </c>
      <c r="CD252" s="15">
        <f ca="1">(AW252*DCF!E$10-DCF!E$5*MAX(AW252*DCF!E$10,0)-MAX(AW252-AV252,0)/Inputs!$B$10)*DCF!E$6</f>
        <v>1391.4224503279547</v>
      </c>
      <c r="CE252" s="15">
        <f ca="1">(AX252*DCF!F$10-DCF!F$5*MAX(AX252*DCF!F$10,0)-MAX(AX252-AW252,0)/Inputs!$B$10)*DCF!F$6</f>
        <v>1830.3063467106192</v>
      </c>
      <c r="CF252" s="15">
        <f ca="1">(AY252*DCF!G$10-DCF!G$5*MAX(AY252*DCF!G$10,0)-MAX(AY252-AX252,0)/Inputs!$B$10)*DCF!G$6</f>
        <v>2303.0987735282988</v>
      </c>
      <c r="CG252" s="15">
        <f ca="1">(AZ252*DCF!H$10-DCF!H$5*MAX(AZ252*DCF!H$10,0)-MAX(AZ252-AY252,0)/Inputs!$B$10)*DCF!H$6</f>
        <v>2525.825973714595</v>
      </c>
      <c r="CH252" s="15">
        <f ca="1">(BA252*DCF!I$10-DCF!I$5*MAX(BA252*DCF!I$10,0)-MAX(BA252-AZ252,0)/Inputs!$B$10)*DCF!I$6</f>
        <v>2762.8138596300955</v>
      </c>
      <c r="CI252" s="15">
        <f ca="1">(BB252*DCF!J$10-DCF!J$5*MAX(BB252*DCF!J$10,0)-MAX(BB252-BA252,0)/Inputs!$B$10)*DCF!J$6</f>
        <v>3370.5431338226485</v>
      </c>
      <c r="CJ252" s="15">
        <f ca="1">(BC252*DCF!K$10-DCF!K$5*MAX(BC252*DCF!K$10,0)-MAX(BC252-BB252,0)/Inputs!$B$10)*DCF!K$6</f>
        <v>3954.2259699657743</v>
      </c>
      <c r="CK252" s="15">
        <f ca="1">(BD252*DCF!L$10-DCF!L$5*MAX(BD252*DCF!L$10,0)-MAX(BD252-BC252,0)/Inputs!$B$10)*DCF!L$6</f>
        <v>4530.2128556672105</v>
      </c>
      <c r="CL252" s="15">
        <f ca="1">(BE252*DCF!M$10-DCF!M$5*MAX(BE252*DCF!M$10,0)-MAX(BE252-BD252,0)/Inputs!$B$10)*DCF!M$6</f>
        <v>4866.434112155308</v>
      </c>
      <c r="CM252" s="15">
        <f ca="1">(BF252*DCF!C$28-DCF!C$5*MAX(BF252*DCF!C$28,0)-MAX(BF252-Inputs!$B$13,0)/Inputs!$B$17)*DCF!C$6</f>
        <v>3523.547902409106</v>
      </c>
      <c r="CN252" s="15">
        <f ca="1">(BG252*DCF!D$28-DCF!D$5*MAX(BG252*DCF!D$28,0)-MAX(BG252-BF252,0)/Inputs!$B$17)*DCF!D$6</f>
        <v>3727.6217323659102</v>
      </c>
      <c r="CO252" s="15">
        <f ca="1">(BH252*DCF!E$28-DCF!E$5*MAX(BH252*DCF!E$28,0)-MAX(BH252-BG252,0)/Inputs!$B$17)*DCF!E$6</f>
        <v>4595.0617229211193</v>
      </c>
      <c r="CP252" s="15">
        <f ca="1">(BI252*DCF!F$28-DCF!F$5*MAX(BI252*DCF!F$28,0)-MAX(BI252-BH252,0)/Inputs!$B$17)*DCF!F$6</f>
        <v>5956.9610939807735</v>
      </c>
      <c r="CQ252" s="15">
        <f ca="1">(BJ252*DCF!G$28-DCF!G$5*MAX(BJ252*DCF!G$28,0)-MAX(BJ252-BI252,0)/Inputs!$B$17)*DCF!G$6</f>
        <v>6931.0295060141525</v>
      </c>
      <c r="CR252" s="15">
        <f ca="1">(BK252*DCF!H$28-DCF!H$5*MAX(BK252*DCF!H$28,0)-MAX(BK252-BJ252,0)/Inputs!$B$17)*DCF!H$6</f>
        <v>7882.0972282293633</v>
      </c>
      <c r="CS252" s="15">
        <f ca="1">(BL252*DCF!I$28-DCF!I$5*MAX(BL252*DCF!I$28,0)-MAX(BL252-BK252,0)/Inputs!$B$17)*DCF!I$6</f>
        <v>8840.2665993844057</v>
      </c>
      <c r="CT252" s="15">
        <f ca="1">(BM252*DCF!J$28-DCF!J$5*MAX(BM252*DCF!J$28,0)-MAX(BM252-BL252,0)/Inputs!$B$17)*DCF!J$6</f>
        <v>9967.6682699315279</v>
      </c>
      <c r="CU252" s="15">
        <f ca="1">(BN252*DCF!K$28-DCF!K$5*MAX(BN252*DCF!K$28,0)-MAX(BN252-BM252,0)/Inputs!$B$17)*DCF!K$6</f>
        <v>11383.311055817516</v>
      </c>
      <c r="CV252" s="15">
        <f ca="1">(BO252*DCF!L$28-DCF!L$5*MAX(BO252*DCF!L$28,0)-MAX(BO252-BN252,0)/Inputs!$B$17)*DCF!L$6</f>
        <v>12509.189773345339</v>
      </c>
      <c r="CW252" s="15">
        <f ca="1">(BP252*DCF!M$28-DCF!M$5*MAX(BP252*DCF!M$28,0)-MAX(BP252-BO252,0)/Inputs!$B$17)*DCF!M$6</f>
        <v>13017.720355104573</v>
      </c>
      <c r="CX252" s="15">
        <f ca="1">(BQ252*DCF!C$46-DCF!C$5*MAX(BQ252*DCF!C$46,0)-MAX(BQ252-Inputs!$B$20,0)/Inputs!$B$24)*DCF!C$6</f>
        <v>-1681.0047186430761</v>
      </c>
      <c r="CY252" s="15">
        <f ca="1">(BR252*DCF!D$46-DCF!D$5*MAX(BR252*DCF!D$46,0)-MAX(BR252-BQ252,0)/Inputs!$B$24)*DCF!D$6</f>
        <v>-1207.5140602863994</v>
      </c>
      <c r="CZ252" s="15">
        <f ca="1">(BS252*DCF!E$46-DCF!E$5*MAX(BS252*DCF!E$46,0)-MAX(BS252-BR252,0)/Inputs!$B$24)*DCF!E$6</f>
        <v>-3261.9025771780557</v>
      </c>
      <c r="DA252" s="15">
        <f ca="1">(BT252*DCF!F$46-DCF!F$5*MAX(BT252*DCF!F$46,0)-MAX(BT252-BS252,0)/Inputs!$B$24)*DCF!F$6</f>
        <v>-664.90697260310765</v>
      </c>
      <c r="DB252" s="15">
        <f ca="1">(BU252*DCF!G$46-DCF!G$5*MAX(BU252*DCF!G$46,0)-MAX(BU252-BT252,0)/Inputs!$B$24)*DCF!G$6</f>
        <v>-297.88656385797287</v>
      </c>
      <c r="DC252" s="15">
        <f ca="1">(BV252*DCF!H$46-DCF!H$5*MAX(BV252*DCF!H$46,0)-MAX(BV252-BU252,0)/Inputs!$B$24)*DCF!H$6</f>
        <v>-2190.8135088139984</v>
      </c>
      <c r="DD252" s="15">
        <f ca="1">(BW252*DCF!I$46-DCF!I$5*MAX(BW252*DCF!I$46,0)-MAX(BW252-BV252,0)/Inputs!$B$24)*DCF!I$6</f>
        <v>-2521.783084642052</v>
      </c>
      <c r="DE252" s="15">
        <f ca="1">(BX252*DCF!J$46-DCF!J$5*MAX(BX252*DCF!J$46,0)-MAX(BX252-BW252,0)/Inputs!$B$24)*DCF!J$6</f>
        <v>-3562.9309930150707</v>
      </c>
      <c r="DF252" s="15">
        <f ca="1">(BY252*DCF!K$46-DCF!K$5*MAX(BY252*DCF!K$46,0)-MAX(BY252-BX252,0)/Inputs!$B$24)*DCF!K$6</f>
        <v>-2267.7306786258864</v>
      </c>
      <c r="DG252" s="15">
        <f ca="1">(BZ252*DCF!L$46-DCF!L$5*MAX(BZ252*DCF!L$46,0)-MAX(BZ252-BY252,0)/Inputs!$B$24)*DCF!L$6</f>
        <v>1425.8856533961869</v>
      </c>
      <c r="DH252" s="15">
        <f ca="1">(CA252*DCF!M$46-DCF!M$5*MAX(CA252*DCF!M$46,0)-MAX(CA252-BZ252,0)/Inputs!$B$24)*DCF!M$6</f>
        <v>-528.31597992497257</v>
      </c>
      <c r="DI252" s="15">
        <f ca="1">SUM(CB252:CL252)+BE252*DCF!M$10*(1+Inputs!$B$30)*(1-Inputs!$B$33)*(1-Inputs!$B$30/Inputs!$B$31)/(Inputs!$B$29-Inputs!$B$30)*DCF!M$6</f>
        <v>155355.98445414062</v>
      </c>
      <c r="DJ252" s="15">
        <f ca="1">SUM(CM252:CW252)+BP252*DCF!M$28*(1+Inputs!$B$30)*(1-Inputs!$B$33)*(1-Inputs!$B$30/Inputs!$B$31)/(Inputs!$B$29-Inputs!$B$30)*DCF!M$6</f>
        <v>375179.1382687185</v>
      </c>
      <c r="DK252" s="15">
        <f ca="1">SUM(CX252:DH252)+CA252*DCF!M$46*(1+Inputs!$B$30)*(1-Inputs!$B$33)*(1-Inputs!$B$30/Inputs!$B$31)/(Inputs!$B$29-Inputs!$B$30)*DCF!M$6</f>
        <v>232334.87133921316</v>
      </c>
      <c r="DM252" s="15">
        <f ca="1">DI252+DJ252+DK252+Inputs!$B$34+Inputs!$B$36-Inputs!$B$35</f>
        <v>839720.99406207236</v>
      </c>
    </row>
    <row r="253" spans="1:117" x14ac:dyDescent="0.75">
      <c r="A253" s="11">
        <v>240</v>
      </c>
      <c r="C253" s="23">
        <f t="shared" ca="1" si="143"/>
        <v>-1.0498012301708599</v>
      </c>
      <c r="D253" s="23">
        <f t="shared" ca="1" si="143"/>
        <v>-2.4071584079885828</v>
      </c>
      <c r="E253" s="23">
        <f t="shared" ca="1" si="143"/>
        <v>-0.2501128013062115</v>
      </c>
      <c r="F253" s="23">
        <f t="shared" ca="1" si="143"/>
        <v>-1.3613679946874901</v>
      </c>
      <c r="G253" s="23">
        <f t="shared" ca="1" si="143"/>
        <v>-0.51191911558440439</v>
      </c>
      <c r="H253" s="23">
        <f t="shared" ca="1" si="143"/>
        <v>-0.55813261083002519</v>
      </c>
      <c r="I253" s="23">
        <f t="shared" ca="1" si="143"/>
        <v>-0.79517897694645567</v>
      </c>
      <c r="J253" s="23">
        <f t="shared" ca="1" si="143"/>
        <v>-0.71571179789951545</v>
      </c>
      <c r="K253" s="23">
        <f t="shared" ca="1" si="143"/>
        <v>0.94840547253898233</v>
      </c>
      <c r="L253" s="23">
        <f t="shared" ca="1" si="143"/>
        <v>1.0307004073341963</v>
      </c>
      <c r="M253" s="23">
        <f t="shared" ca="1" si="143"/>
        <v>-0.66880366618688381</v>
      </c>
      <c r="N253" s="23">
        <f ca="1">SQRT(Inputs!$B$38)*C253+SQRT(1-Inputs!$B$38)*_xlfn.NORM.S.INV(RAND())</f>
        <v>-0.42137909105539256</v>
      </c>
      <c r="O253" s="23">
        <f ca="1">SQRT(Inputs!$B$38)*D253+SQRT(1-Inputs!$B$38)*_xlfn.NORM.S.INV(RAND())</f>
        <v>-3.1654953824506702</v>
      </c>
      <c r="P253" s="23">
        <f ca="1">SQRT(Inputs!$B$38)*E253+SQRT(1-Inputs!$B$38)*_xlfn.NORM.S.INV(RAND())</f>
        <v>6.1442747888486859E-2</v>
      </c>
      <c r="Q253" s="23">
        <f ca="1">SQRT(Inputs!$B$38)*F253+SQRT(1-Inputs!$B$38)*_xlfn.NORM.S.INV(RAND())</f>
        <v>-0.84457528231944556</v>
      </c>
      <c r="R253" s="23">
        <f ca="1">SQRT(Inputs!$B$38)*G253+SQRT(1-Inputs!$B$38)*_xlfn.NORM.S.INV(RAND())</f>
        <v>-0.12271303879489687</v>
      </c>
      <c r="S253" s="23">
        <f ca="1">SQRT(Inputs!$B$38)*H253+SQRT(1-Inputs!$B$38)*_xlfn.NORM.S.INV(RAND())</f>
        <v>-0.26101289606551475</v>
      </c>
      <c r="T253" s="23">
        <f ca="1">SQRT(Inputs!$B$38)*I253+SQRT(1-Inputs!$B$38)*_xlfn.NORM.S.INV(RAND())</f>
        <v>-0.94453749391561193</v>
      </c>
      <c r="U253" s="23">
        <f ca="1">SQRT(Inputs!$B$38)*J253+SQRT(1-Inputs!$B$38)*_xlfn.NORM.S.INV(RAND())</f>
        <v>0.31959138801899389</v>
      </c>
      <c r="V253" s="23">
        <f ca="1">SQRT(Inputs!$B$38)*K253+SQRT(1-Inputs!$B$38)*_xlfn.NORM.S.INV(RAND())</f>
        <v>0.77405027418835259</v>
      </c>
      <c r="W253" s="23">
        <f ca="1">SQRT(Inputs!$B$38)*L253+SQRT(1-Inputs!$B$38)*_xlfn.NORM.S.INV(RAND())</f>
        <v>-0.30584535745668129</v>
      </c>
      <c r="X253" s="23">
        <f ca="1">SQRT(Inputs!$B$38)*M253+SQRT(1-Inputs!$B$38)*_xlfn.NORM.S.INV(RAND())</f>
        <v>0.8884361370939613</v>
      </c>
      <c r="Y253" s="23">
        <f ca="1">SQRT(Inputs!$B$38)*C253+SQRT(1-Inputs!$B$38)*_xlfn.NORM.S.INV(RAND())</f>
        <v>-0.65143180750418561</v>
      </c>
      <c r="Z253" s="23">
        <f ca="1">SQRT(Inputs!$B$38)*D253+SQRT(1-Inputs!$B$38)*_xlfn.NORM.S.INV(RAND())</f>
        <v>-0.56468530130729522</v>
      </c>
      <c r="AA253" s="23">
        <f ca="1">SQRT(Inputs!$B$38)*E253+SQRT(1-Inputs!$B$38)*_xlfn.NORM.S.INV(RAND())</f>
        <v>-0.15333869049092486</v>
      </c>
      <c r="AB253" s="23">
        <f ca="1">SQRT(Inputs!$B$38)*F253+SQRT(1-Inputs!$B$38)*_xlfn.NORM.S.INV(RAND())</f>
        <v>-0.24039627818818854</v>
      </c>
      <c r="AC253" s="23">
        <f ca="1">SQRT(Inputs!$B$38)*G253+SQRT(1-Inputs!$B$38)*_xlfn.NORM.S.INV(RAND())</f>
        <v>-0.75517438303669304</v>
      </c>
      <c r="AD253" s="23">
        <f ca="1">SQRT(Inputs!$B$38)*H253+SQRT(1-Inputs!$B$38)*_xlfn.NORM.S.INV(RAND())</f>
        <v>-0.53812147234311203</v>
      </c>
      <c r="AE253" s="23">
        <f ca="1">SQRT(Inputs!$B$38)*I253+SQRT(1-Inputs!$B$38)*_xlfn.NORM.S.INV(RAND())</f>
        <v>-0.56173946613035297</v>
      </c>
      <c r="AF253" s="23">
        <f ca="1">SQRT(Inputs!$B$38)*J253+SQRT(1-Inputs!$B$38)*_xlfn.NORM.S.INV(RAND())</f>
        <v>-0.64090890985465143</v>
      </c>
      <c r="AG253" s="23">
        <f ca="1">SQRT(Inputs!$B$38)*K253+SQRT(1-Inputs!$B$38)*_xlfn.NORM.S.INV(RAND())</f>
        <v>1.0067760407890027</v>
      </c>
      <c r="AH253" s="23">
        <f ca="1">SQRT(Inputs!$B$38)*L253+SQRT(1-Inputs!$B$38)*_xlfn.NORM.S.INV(RAND())</f>
        <v>0.64952997746194385</v>
      </c>
      <c r="AI253" s="23">
        <f ca="1">SQRT(Inputs!$B$38)*M253+SQRT(1-Inputs!$B$38)*_xlfn.NORM.S.INV(RAND())</f>
        <v>-0.34228995919663596</v>
      </c>
      <c r="AJ253" s="23">
        <f ca="1">SQRT(Inputs!$B$38)*C253+SQRT(1-Inputs!$B$38)*_xlfn.NORM.S.INV(RAND())</f>
        <v>-1.240896773378005</v>
      </c>
      <c r="AK253" s="23">
        <f ca="1">SQRT(Inputs!$B$38)*D253+SQRT(1-Inputs!$B$38)*_xlfn.NORM.S.INV(RAND())</f>
        <v>-0.59910860654495657</v>
      </c>
      <c r="AL253" s="23">
        <f ca="1">SQRT(Inputs!$B$38)*E253+SQRT(1-Inputs!$B$38)*_xlfn.NORM.S.INV(RAND())</f>
        <v>-9.3193186443749382E-2</v>
      </c>
      <c r="AM253" s="23">
        <f ca="1">SQRT(Inputs!$B$38)*F253+SQRT(1-Inputs!$B$38)*_xlfn.NORM.S.INV(RAND())</f>
        <v>-2.6886463528822615</v>
      </c>
      <c r="AN253" s="23">
        <f ca="1">SQRT(Inputs!$B$38)*G253+SQRT(1-Inputs!$B$38)*_xlfn.NORM.S.INV(RAND())</f>
        <v>-1.4249663882624077</v>
      </c>
      <c r="AO253" s="23">
        <f ca="1">SQRT(Inputs!$B$38)*H253+SQRT(1-Inputs!$B$38)*_xlfn.NORM.S.INV(RAND())</f>
        <v>0.56265129499216615</v>
      </c>
      <c r="AP253" s="23">
        <f ca="1">SQRT(Inputs!$B$38)*I253+SQRT(1-Inputs!$B$38)*_xlfn.NORM.S.INV(RAND())</f>
        <v>0.7274205415483268</v>
      </c>
      <c r="AQ253" s="23">
        <f ca="1">SQRT(Inputs!$B$38)*J253+SQRT(1-Inputs!$B$38)*_xlfn.NORM.S.INV(RAND())</f>
        <v>-0.59476409311177014</v>
      </c>
      <c r="AR253" s="23">
        <f ca="1">SQRT(Inputs!$B$38)*K253+SQRT(1-Inputs!$B$38)*_xlfn.NORM.S.INV(RAND())</f>
        <v>0.81907508900605441</v>
      </c>
      <c r="AS253" s="23">
        <f ca="1">SQRT(Inputs!$B$38)*L253+SQRT(1-Inputs!$B$38)*_xlfn.NORM.S.INV(RAND())</f>
        <v>1.5972376078179282</v>
      </c>
      <c r="AT253" s="23">
        <f ca="1">SQRT(Inputs!$B$38)*M253+SQRT(1-Inputs!$B$38)*_xlfn.NORM.S.INV(RAND())</f>
        <v>-0.20369894785955178</v>
      </c>
      <c r="AU253" s="15">
        <f ca="1">Inputs!$B$6*EXP($B$8-0.5*C$5^2+C$5*N253)</f>
        <v>4635.0510262940725</v>
      </c>
      <c r="AV253" s="15">
        <f t="shared" ca="1" si="110"/>
        <v>3542.3875823710359</v>
      </c>
      <c r="AW253" s="15">
        <f t="shared" ca="1" si="111"/>
        <v>4355.2588690716539</v>
      </c>
      <c r="AX253" s="15">
        <f t="shared" ca="1" si="112"/>
        <v>4784.8600979517969</v>
      </c>
      <c r="AY253" s="15">
        <f t="shared" ca="1" si="113"/>
        <v>5764.3808995212285</v>
      </c>
      <c r="AZ253" s="15">
        <f t="shared" ca="1" si="114"/>
        <v>6850.2429104009589</v>
      </c>
      <c r="BA253" s="15">
        <f t="shared" ca="1" si="115"/>
        <v>7593.8929625857372</v>
      </c>
      <c r="BB253" s="15">
        <f t="shared" ca="1" si="116"/>
        <v>9599.7515746424579</v>
      </c>
      <c r="BC253" s="15">
        <f t="shared" ca="1" si="117"/>
        <v>12669.395534065918</v>
      </c>
      <c r="BD253" s="15">
        <f t="shared" ca="1" si="118"/>
        <v>15083.483179118441</v>
      </c>
      <c r="BE253" s="15">
        <f t="shared" ca="1" si="119"/>
        <v>20040.668521597661</v>
      </c>
      <c r="BF253" s="15">
        <f ca="1">Inputs!$B$13*EXP($B$9-0.5*C$6^2+C$6*Y253)</f>
        <v>12155.346339101879</v>
      </c>
      <c r="BG253" s="15">
        <f t="shared" ca="1" si="120"/>
        <v>13379.074048406363</v>
      </c>
      <c r="BH253" s="15">
        <f t="shared" ca="1" si="121"/>
        <v>15936.272908099701</v>
      </c>
      <c r="BI253" s="15">
        <f t="shared" ca="1" si="122"/>
        <v>18799.743499127944</v>
      </c>
      <c r="BJ253" s="15">
        <f t="shared" ca="1" si="123"/>
        <v>20670.176581867709</v>
      </c>
      <c r="BK253" s="15">
        <f t="shared" ca="1" si="124"/>
        <v>23576.617866140892</v>
      </c>
      <c r="BL253" s="15">
        <f t="shared" ca="1" si="125"/>
        <v>26927.670256023684</v>
      </c>
      <c r="BM253" s="15">
        <f t="shared" ca="1" si="126"/>
        <v>30566.732775339224</v>
      </c>
      <c r="BN253" s="15">
        <f t="shared" ca="1" si="127"/>
        <v>42413.745114449266</v>
      </c>
      <c r="BO253" s="15">
        <f t="shared" ca="1" si="128"/>
        <v>56278.398686370063</v>
      </c>
      <c r="BP253" s="15">
        <f t="shared" ca="1" si="129"/>
        <v>66633.35001893522</v>
      </c>
      <c r="BQ253" s="15">
        <f ca="1">Inputs!$B$20*EXP($B$10-0.5*C$7^2+C$7*AJ253)</f>
        <v>2762.2589448343488</v>
      </c>
      <c r="BR253" s="15">
        <f t="shared" ca="1" si="130"/>
        <v>3098.646501154898</v>
      </c>
      <c r="BS253" s="15">
        <f t="shared" ca="1" si="131"/>
        <v>4131.1976146856514</v>
      </c>
      <c r="BT253" s="15">
        <f t="shared" ca="1" si="132"/>
        <v>2813.5574222810633</v>
      </c>
      <c r="BU253" s="15">
        <f t="shared" ca="1" si="133"/>
        <v>2762.085734090098</v>
      </c>
      <c r="BV253" s="15">
        <f t="shared" ca="1" si="134"/>
        <v>4362.219332548334</v>
      </c>
      <c r="BW253" s="15">
        <f t="shared" ca="1" si="135"/>
        <v>7100.401305542212</v>
      </c>
      <c r="BX253" s="15">
        <f t="shared" ca="1" si="136"/>
        <v>8814.7953777589519</v>
      </c>
      <c r="BY253" s="15">
        <f t="shared" ca="1" si="137"/>
        <v>14446.445413012929</v>
      </c>
      <c r="BZ253" s="15">
        <f t="shared" ca="1" si="138"/>
        <v>27188.315338273631</v>
      </c>
      <c r="CA253" s="15">
        <f t="shared" ca="1" si="139"/>
        <v>36833.623093662005</v>
      </c>
      <c r="CB253" s="15">
        <f ca="1">(AU253*DCF!C$10-DCF!C$5*MAX(AU253*DCF!C$10,0)-MAX(AU253-Inputs!$B$6,0)/Inputs!$B$10)*DCF!C$6</f>
        <v>1045.4072151575344</v>
      </c>
      <c r="CC253" s="15">
        <f ca="1">(AV253*DCF!D$10-DCF!D$5*MAX(AV253*DCF!D$10,0)-MAX(AV253-AU253,0)/Inputs!$B$10)*DCF!D$6</f>
        <v>863.43297431482949</v>
      </c>
      <c r="CD253" s="15">
        <f ca="1">(AW253*DCF!E$10-DCF!E$5*MAX(AW253*DCF!E$10,0)-MAX(AW253-AV253,0)/Inputs!$B$10)*DCF!E$6</f>
        <v>822.46766685399894</v>
      </c>
      <c r="CE253" s="15">
        <f ca="1">(AX253*DCF!F$10-DCF!F$5*MAX(AX253*DCF!F$10,0)-MAX(AX253-AW253,0)/Inputs!$B$10)*DCF!F$6</f>
        <v>955.13796916524711</v>
      </c>
      <c r="CF253" s="15">
        <f ca="1">(AY253*DCF!G$10-DCF!G$5*MAX(AY253*DCF!G$10,0)-MAX(AY253-AX253,0)/Inputs!$B$10)*DCF!G$6</f>
        <v>999.4113416021587</v>
      </c>
      <c r="CG253" s="15">
        <f ca="1">(AZ253*DCF!H$10-DCF!H$5*MAX(AZ253*DCF!H$10,0)-MAX(AZ253-AY253,0)/Inputs!$B$10)*DCF!H$6</f>
        <v>1137.1653079276166</v>
      </c>
      <c r="CH253" s="15">
        <f ca="1">(BA253*DCF!I$10-DCF!I$5*MAX(BA253*DCF!I$10,0)-MAX(BA253-AZ253,0)/Inputs!$B$10)*DCF!I$6</f>
        <v>1265.1425545030067</v>
      </c>
      <c r="CI253" s="15">
        <f ca="1">(BB253*DCF!J$10-DCF!J$5*MAX(BB253*DCF!J$10,0)-MAX(BB253-BA253,0)/Inputs!$B$10)*DCF!J$6</f>
        <v>1343.3848259855504</v>
      </c>
      <c r="CJ253" s="15">
        <f ca="1">(BC253*DCF!K$10-DCF!K$5*MAX(BC253*DCF!K$10,0)-MAX(BC253-BB253,0)/Inputs!$B$10)*DCF!K$6</f>
        <v>1609.8657835690703</v>
      </c>
      <c r="CK253" s="15">
        <f ca="1">(BD253*DCF!L$10-DCF!L$5*MAX(BD253*DCF!L$10,0)-MAX(BD253-BC253,0)/Inputs!$B$10)*DCF!L$6</f>
        <v>1962.6954704426385</v>
      </c>
      <c r="CL253" s="15">
        <f ca="1">(BE253*DCF!M$10-DCF!M$5*MAX(BE253*DCF!M$10,0)-MAX(BE253-BD253,0)/Inputs!$B$10)*DCF!M$6</f>
        <v>2235.8087791126045</v>
      </c>
      <c r="CM253" s="15">
        <f ca="1">(BF253*DCF!C$28-DCF!C$5*MAX(BF253*DCF!C$28,0)-MAX(BF253-Inputs!$B$13,0)/Inputs!$B$17)*DCF!C$6</f>
        <v>3532.284794898294</v>
      </c>
      <c r="CN253" s="15">
        <f ca="1">(BG253*DCF!D$28-DCF!D$5*MAX(BG253*DCF!D$28,0)-MAX(BG253-BF253,0)/Inputs!$B$17)*DCF!D$6</f>
        <v>3679.3686518335576</v>
      </c>
      <c r="CO253" s="15">
        <f ca="1">(BH253*DCF!E$28-DCF!E$5*MAX(BH253*DCF!E$28,0)-MAX(BH253-BG253,0)/Inputs!$B$17)*DCF!E$6</f>
        <v>4009.447559956056</v>
      </c>
      <c r="CP253" s="15">
        <f ca="1">(BI253*DCF!F$28-DCF!F$5*MAX(BI253*DCF!F$28,0)-MAX(BI253-BH253,0)/Inputs!$B$17)*DCF!F$6</f>
        <v>4582.2950768530991</v>
      </c>
      <c r="CQ253" s="15">
        <f ca="1">(BJ253*DCF!G$28-DCF!G$5*MAX(BJ253*DCF!G$28,0)-MAX(BJ253-BI253,0)/Inputs!$B$17)*DCF!G$6</f>
        <v>5048.4457714492637</v>
      </c>
      <c r="CR253" s="15">
        <f ca="1">(BK253*DCF!H$28-DCF!H$5*MAX(BK253*DCF!H$28,0)-MAX(BK253-BJ253,0)/Inputs!$B$17)*DCF!H$6</f>
        <v>5379.1783021997662</v>
      </c>
      <c r="CS253" s="15">
        <f ca="1">(BL253*DCF!I$28-DCF!I$5*MAX(BL253*DCF!I$28,0)-MAX(BL253-BK253,0)/Inputs!$B$17)*DCF!I$6</f>
        <v>5851.1446907515246</v>
      </c>
      <c r="CT253" s="15">
        <f ca="1">(BM253*DCF!J$28-DCF!J$5*MAX(BM253*DCF!J$28,0)-MAX(BM253-BL253,0)/Inputs!$B$17)*DCF!J$6</f>
        <v>6336.408986545277</v>
      </c>
      <c r="CU253" s="15">
        <f ca="1">(BN253*DCF!K$28-DCF!K$5*MAX(BN253*DCF!K$28,0)-MAX(BN253-BM253,0)/Inputs!$B$17)*DCF!K$6</f>
        <v>7505.9706068234354</v>
      </c>
      <c r="CV253" s="15">
        <f ca="1">(BO253*DCF!L$28-DCF!L$5*MAX(BO253*DCF!L$28,0)-MAX(BO253-BN253,0)/Inputs!$B$17)*DCF!L$6</f>
        <v>9659.9131436312418</v>
      </c>
      <c r="CW253" s="15">
        <f ca="1">(BP253*DCF!M$28-DCF!M$5*MAX(BP253*DCF!M$28,0)-MAX(BP253-BO253,0)/Inputs!$B$17)*DCF!M$6</f>
        <v>11454.719987623605</v>
      </c>
      <c r="CX253" s="15">
        <f ca="1">(BQ253*DCF!C$46-DCF!C$5*MAX(BQ253*DCF!C$46,0)-MAX(BQ253-Inputs!$B$20,0)/Inputs!$B$24)*DCF!C$6</f>
        <v>-637.93509118576185</v>
      </c>
      <c r="CY253" s="15">
        <f ca="1">(BR253*DCF!D$46-DCF!D$5*MAX(BR253*DCF!D$46,0)-MAX(BR253-BQ253,0)/Inputs!$B$24)*DCF!D$6</f>
        <v>-672.40047438836768</v>
      </c>
      <c r="CZ253" s="15">
        <f ca="1">(BS253*DCF!E$46-DCF!E$5*MAX(BS253*DCF!E$46,0)-MAX(BS253-BR253,0)/Inputs!$B$24)*DCF!E$6</f>
        <v>-895.52453416255662</v>
      </c>
      <c r="DA253" s="15">
        <f ca="1">(BT253*DCF!F$46-DCF!F$5*MAX(BT253*DCF!F$46,0)-MAX(BT253-BS253,0)/Inputs!$B$24)*DCF!F$6</f>
        <v>-204.90104015750103</v>
      </c>
      <c r="DB253" s="15">
        <f ca="1">(BU253*DCF!G$46-DCF!G$5*MAX(BU253*DCF!G$46,0)-MAX(BU253-BT253,0)/Inputs!$B$24)*DCF!G$6</f>
        <v>-92.911106879721729</v>
      </c>
      <c r="DC253" s="15">
        <f ca="1">(BV253*DCF!H$46-DCF!H$5*MAX(BV253*DCF!H$46,0)-MAX(BV253-BU253,0)/Inputs!$B$24)*DCF!H$6</f>
        <v>-497.23171153967598</v>
      </c>
      <c r="DD253" s="15">
        <f ca="1">(BW253*DCF!I$46-DCF!I$5*MAX(BW253*DCF!I$46,0)-MAX(BW253-BV253,0)/Inputs!$B$24)*DCF!I$6</f>
        <v>-622.03959631755436</v>
      </c>
      <c r="DE253" s="15">
        <f ca="1">(BX253*DCF!J$46-DCF!J$5*MAX(BX253*DCF!J$46,0)-MAX(BX253-BW253,0)/Inputs!$B$24)*DCF!J$6</f>
        <v>-84.873015608151022</v>
      </c>
      <c r="DF253" s="15">
        <f ca="1">(BY253*DCF!K$46-DCF!K$5*MAX(BY253*DCF!K$46,0)-MAX(BY253-BX253,0)/Inputs!$B$24)*DCF!K$6</f>
        <v>-554.37511263447664</v>
      </c>
      <c r="DG253" s="15">
        <f ca="1">(BZ253*DCF!L$46-DCF!L$5*MAX(BZ253*DCF!L$46,0)-MAX(BZ253-BY253,0)/Inputs!$B$24)*DCF!L$6</f>
        <v>-1004.1249655010812</v>
      </c>
      <c r="DH253" s="15">
        <f ca="1">(CA253*DCF!M$46-DCF!M$5*MAX(CA253*DCF!M$46,0)-MAX(CA253-BZ253,0)/Inputs!$B$24)*DCF!M$6</f>
        <v>871.2000855139637</v>
      </c>
      <c r="DI253" s="15">
        <f ca="1">SUM(CB253:CL253)+BE253*DCF!M$10*(1+Inputs!$B$30)*(1-Inputs!$B$33)*(1-Inputs!$B$30/Inputs!$B$31)/(Inputs!$B$29-Inputs!$B$30)*DCF!M$6</f>
        <v>70013.365394646578</v>
      </c>
      <c r="DJ253" s="15">
        <f ca="1">SUM(CM253:CW253)+BP253*DCF!M$28*(1+Inputs!$B$30)*(1-Inputs!$B$33)*(1-Inputs!$B$30/Inputs!$B$31)/(Inputs!$B$29-Inputs!$B$30)*DCF!M$6</f>
        <v>314294.50322260684</v>
      </c>
      <c r="DK253" s="15">
        <f ca="1">SUM(CX253:DH253)+CA253*DCF!M$46*(1+Inputs!$B$30)*(1-Inputs!$B$33)*(1-Inputs!$B$30/Inputs!$B$31)/(Inputs!$B$29-Inputs!$B$30)*DCF!M$6</f>
        <v>52554.027961529384</v>
      </c>
      <c r="DM253" s="15">
        <f ca="1">DI253+DJ253+DK253+Inputs!$B$34+Inputs!$B$36-Inputs!$B$35</f>
        <v>513712.89657878282</v>
      </c>
    </row>
    <row r="254" spans="1:117" x14ac:dyDescent="0.75">
      <c r="A254" s="11">
        <v>241</v>
      </c>
      <c r="C254" s="23">
        <f t="shared" ref="C254:M263" ca="1" si="144">_xlfn.NORM.S.INV(RAND())</f>
        <v>-1.3760568749433191</v>
      </c>
      <c r="D254" s="23">
        <f t="shared" ca="1" si="144"/>
        <v>0.19435771954263384</v>
      </c>
      <c r="E254" s="23">
        <f t="shared" ca="1" si="144"/>
        <v>0.72664144863335489</v>
      </c>
      <c r="F254" s="23">
        <f t="shared" ca="1" si="144"/>
        <v>-0.4059206735137052</v>
      </c>
      <c r="G254" s="23">
        <f t="shared" ca="1" si="144"/>
        <v>-0.57763824633303573</v>
      </c>
      <c r="H254" s="23">
        <f t="shared" ca="1" si="144"/>
        <v>-0.66162853481510142</v>
      </c>
      <c r="I254" s="23">
        <f t="shared" ca="1" si="144"/>
        <v>0.46438964994478282</v>
      </c>
      <c r="J254" s="23">
        <f t="shared" ca="1" si="144"/>
        <v>-0.6738282648392796</v>
      </c>
      <c r="K254" s="23">
        <f t="shared" ca="1" si="144"/>
        <v>0.66534853503345448</v>
      </c>
      <c r="L254" s="23">
        <f t="shared" ca="1" si="144"/>
        <v>-1.2964788490623498</v>
      </c>
      <c r="M254" s="23">
        <f t="shared" ca="1" si="144"/>
        <v>0.83408677619023697</v>
      </c>
      <c r="N254" s="23">
        <f ca="1">SQRT(Inputs!$B$38)*C254+SQRT(1-Inputs!$B$38)*_xlfn.NORM.S.INV(RAND())</f>
        <v>-0.99816977451698752</v>
      </c>
      <c r="O254" s="23">
        <f ca="1">SQRT(Inputs!$B$38)*D254+SQRT(1-Inputs!$B$38)*_xlfn.NORM.S.INV(RAND())</f>
        <v>0.50612281557853844</v>
      </c>
      <c r="P254" s="23">
        <f ca="1">SQRT(Inputs!$B$38)*E254+SQRT(1-Inputs!$B$38)*_xlfn.NORM.S.INV(RAND())</f>
        <v>2.2145127253970283</v>
      </c>
      <c r="Q254" s="23">
        <f ca="1">SQRT(Inputs!$B$38)*F254+SQRT(1-Inputs!$B$38)*_xlfn.NORM.S.INV(RAND())</f>
        <v>0.1562228436261274</v>
      </c>
      <c r="R254" s="23">
        <f ca="1">SQRT(Inputs!$B$38)*G254+SQRT(1-Inputs!$B$38)*_xlfn.NORM.S.INV(RAND())</f>
        <v>1.1512466929511986</v>
      </c>
      <c r="S254" s="23">
        <f ca="1">SQRT(Inputs!$B$38)*H254+SQRT(1-Inputs!$B$38)*_xlfn.NORM.S.INV(RAND())</f>
        <v>0.55369115316159001</v>
      </c>
      <c r="T254" s="23">
        <f ca="1">SQRT(Inputs!$B$38)*I254+SQRT(1-Inputs!$B$38)*_xlfn.NORM.S.INV(RAND())</f>
        <v>0.33698873354204245</v>
      </c>
      <c r="U254" s="23">
        <f ca="1">SQRT(Inputs!$B$38)*J254+SQRT(1-Inputs!$B$38)*_xlfn.NORM.S.INV(RAND())</f>
        <v>-0.37054899762687521</v>
      </c>
      <c r="V254" s="23">
        <f ca="1">SQRT(Inputs!$B$38)*K254+SQRT(1-Inputs!$B$38)*_xlfn.NORM.S.INV(RAND())</f>
        <v>-1.3063837537904122</v>
      </c>
      <c r="W254" s="23">
        <f ca="1">SQRT(Inputs!$B$38)*L254+SQRT(1-Inputs!$B$38)*_xlfn.NORM.S.INV(RAND())</f>
        <v>-2.8689675481575359</v>
      </c>
      <c r="X254" s="23">
        <f ca="1">SQRT(Inputs!$B$38)*M254+SQRT(1-Inputs!$B$38)*_xlfn.NORM.S.INV(RAND())</f>
        <v>1.5634961609231415</v>
      </c>
      <c r="Y254" s="23">
        <f ca="1">SQRT(Inputs!$B$38)*C254+SQRT(1-Inputs!$B$38)*_xlfn.NORM.S.INV(RAND())</f>
        <v>-1.1683890670246335</v>
      </c>
      <c r="Z254" s="23">
        <f ca="1">SQRT(Inputs!$B$38)*D254+SQRT(1-Inputs!$B$38)*_xlfn.NORM.S.INV(RAND())</f>
        <v>-1.2327389347751836</v>
      </c>
      <c r="AA254" s="23">
        <f ca="1">SQRT(Inputs!$B$38)*E254+SQRT(1-Inputs!$B$38)*_xlfn.NORM.S.INV(RAND())</f>
        <v>0.97150081777940089</v>
      </c>
      <c r="AB254" s="23">
        <f ca="1">SQRT(Inputs!$B$38)*F254+SQRT(1-Inputs!$B$38)*_xlfn.NORM.S.INV(RAND())</f>
        <v>-0.10566319334075357</v>
      </c>
      <c r="AC254" s="23">
        <f ca="1">SQRT(Inputs!$B$38)*G254+SQRT(1-Inputs!$B$38)*_xlfn.NORM.S.INV(RAND())</f>
        <v>0.25263117290680337</v>
      </c>
      <c r="AD254" s="23">
        <f ca="1">SQRT(Inputs!$B$38)*H254+SQRT(1-Inputs!$B$38)*_xlfn.NORM.S.INV(RAND())</f>
        <v>-0.63304213297107603</v>
      </c>
      <c r="AE254" s="23">
        <f ca="1">SQRT(Inputs!$B$38)*I254+SQRT(1-Inputs!$B$38)*_xlfn.NORM.S.INV(RAND())</f>
        <v>-6.7947030050363677E-2</v>
      </c>
      <c r="AF254" s="23">
        <f ca="1">SQRT(Inputs!$B$38)*J254+SQRT(1-Inputs!$B$38)*_xlfn.NORM.S.INV(RAND())</f>
        <v>-1.1308399271812135</v>
      </c>
      <c r="AG254" s="23">
        <f ca="1">SQRT(Inputs!$B$38)*K254+SQRT(1-Inputs!$B$38)*_xlfn.NORM.S.INV(RAND())</f>
        <v>1.2587270253607417</v>
      </c>
      <c r="AH254" s="23">
        <f ca="1">SQRT(Inputs!$B$38)*L254+SQRT(1-Inputs!$B$38)*_xlfn.NORM.S.INV(RAND())</f>
        <v>-1.2034893963794624</v>
      </c>
      <c r="AI254" s="23">
        <f ca="1">SQRT(Inputs!$B$38)*M254+SQRT(1-Inputs!$B$38)*_xlfn.NORM.S.INV(RAND())</f>
        <v>-0.50320353918924166</v>
      </c>
      <c r="AJ254" s="23">
        <f ca="1">SQRT(Inputs!$B$38)*C254+SQRT(1-Inputs!$B$38)*_xlfn.NORM.S.INV(RAND())</f>
        <v>-0.55952975619619527</v>
      </c>
      <c r="AK254" s="23">
        <f ca="1">SQRT(Inputs!$B$38)*D254+SQRT(1-Inputs!$B$38)*_xlfn.NORM.S.INV(RAND())</f>
        <v>1.3758982007127147</v>
      </c>
      <c r="AL254" s="23">
        <f ca="1">SQRT(Inputs!$B$38)*E254+SQRT(1-Inputs!$B$38)*_xlfn.NORM.S.INV(RAND())</f>
        <v>0.32274583038302407</v>
      </c>
      <c r="AM254" s="23">
        <f ca="1">SQRT(Inputs!$B$38)*F254+SQRT(1-Inputs!$B$38)*_xlfn.NORM.S.INV(RAND())</f>
        <v>-0.61718042450381927</v>
      </c>
      <c r="AN254" s="23">
        <f ca="1">SQRT(Inputs!$B$38)*G254+SQRT(1-Inputs!$B$38)*_xlfn.NORM.S.INV(RAND())</f>
        <v>0.60049208489181416</v>
      </c>
      <c r="AO254" s="23">
        <f ca="1">SQRT(Inputs!$B$38)*H254+SQRT(1-Inputs!$B$38)*_xlfn.NORM.S.INV(RAND())</f>
        <v>-2.1333652908823328</v>
      </c>
      <c r="AP254" s="23">
        <f ca="1">SQRT(Inputs!$B$38)*I254+SQRT(1-Inputs!$B$38)*_xlfn.NORM.S.INV(RAND())</f>
        <v>-0.579091660893297</v>
      </c>
      <c r="AQ254" s="23">
        <f ca="1">SQRT(Inputs!$B$38)*J254+SQRT(1-Inputs!$B$38)*_xlfn.NORM.S.INV(RAND())</f>
        <v>-0.14350552397607114</v>
      </c>
      <c r="AR254" s="23">
        <f ca="1">SQRT(Inputs!$B$38)*K254+SQRT(1-Inputs!$B$38)*_xlfn.NORM.S.INV(RAND())</f>
        <v>-0.60637064994520795</v>
      </c>
      <c r="AS254" s="23">
        <f ca="1">SQRT(Inputs!$B$38)*L254+SQRT(1-Inputs!$B$38)*_xlfn.NORM.S.INV(RAND())</f>
        <v>-1.3482557392518775</v>
      </c>
      <c r="AT254" s="23">
        <f ca="1">SQRT(Inputs!$B$38)*M254+SQRT(1-Inputs!$B$38)*_xlfn.NORM.S.INV(RAND())</f>
        <v>2.326588930676543E-2</v>
      </c>
      <c r="AU254" s="15">
        <f ca="1">Inputs!$B$6*EXP($B$8-0.5*C$5^2+C$5*N254)</f>
        <v>4221.8791541546389</v>
      </c>
      <c r="AV254" s="15">
        <f t="shared" ca="1" si="110"/>
        <v>5536.0400909535902</v>
      </c>
      <c r="AW254" s="15">
        <f t="shared" ca="1" si="111"/>
        <v>9099.9701773080287</v>
      </c>
      <c r="AX254" s="15">
        <f t="shared" ca="1" si="112"/>
        <v>11329.120898175981</v>
      </c>
      <c r="AY254" s="15">
        <f t="shared" ca="1" si="113"/>
        <v>15837.817470854558</v>
      </c>
      <c r="AZ254" s="15">
        <f t="shared" ca="1" si="114"/>
        <v>20587.86210368375</v>
      </c>
      <c r="BA254" s="15">
        <f t="shared" ca="1" si="115"/>
        <v>26098.715105744788</v>
      </c>
      <c r="BB254" s="15">
        <f t="shared" ca="1" si="116"/>
        <v>30788.277359085168</v>
      </c>
      <c r="BC254" s="15">
        <f t="shared" ca="1" si="117"/>
        <v>33240.267289035895</v>
      </c>
      <c r="BD254" s="15">
        <f t="shared" ca="1" si="118"/>
        <v>31138.19436567029</v>
      </c>
      <c r="BE254" s="15">
        <f t="shared" ca="1" si="119"/>
        <v>43995.316257788072</v>
      </c>
      <c r="BF254" s="15">
        <f ca="1">Inputs!$B$13*EXP($B$9-0.5*C$6^2+C$6*Y254)</f>
        <v>10971.308183638763</v>
      </c>
      <c r="BG254" s="15">
        <f t="shared" ca="1" si="120"/>
        <v>10704.494853261551</v>
      </c>
      <c r="BH254" s="15">
        <f t="shared" ca="1" si="121"/>
        <v>15365.621793497565</v>
      </c>
      <c r="BI254" s="15">
        <f t="shared" ca="1" si="122"/>
        <v>18506.390573547127</v>
      </c>
      <c r="BJ254" s="15">
        <f t="shared" ca="1" si="123"/>
        <v>23529.041537896046</v>
      </c>
      <c r="BK254" s="15">
        <f t="shared" ca="1" si="124"/>
        <v>26492.884612411348</v>
      </c>
      <c r="BL254" s="15">
        <f t="shared" ca="1" si="125"/>
        <v>32258.013748126763</v>
      </c>
      <c r="BM254" s="15">
        <f t="shared" ca="1" si="126"/>
        <v>34455.25123140886</v>
      </c>
      <c r="BN254" s="15">
        <f t="shared" ca="1" si="127"/>
        <v>49274.879841443864</v>
      </c>
      <c r="BO254" s="15">
        <f t="shared" ca="1" si="128"/>
        <v>52712.746806820003</v>
      </c>
      <c r="BP254" s="15">
        <f t="shared" ca="1" si="129"/>
        <v>61284.1226798153</v>
      </c>
      <c r="BQ254" s="15">
        <f ca="1">Inputs!$B$20*EXP($B$10-0.5*C$7^2+C$7*AJ254)</f>
        <v>3517.3852560754249</v>
      </c>
      <c r="BR254" s="15">
        <f t="shared" ca="1" si="130"/>
        <v>7388.0008216321112</v>
      </c>
      <c r="BS254" s="15">
        <f t="shared" ca="1" si="131"/>
        <v>11099.69921074599</v>
      </c>
      <c r="BT254" s="15">
        <f t="shared" ca="1" si="132"/>
        <v>13016.432972312527</v>
      </c>
      <c r="BU254" s="15">
        <f t="shared" ca="1" si="133"/>
        <v>20860.323625415247</v>
      </c>
      <c r="BV254" s="15">
        <f t="shared" ca="1" si="134"/>
        <v>17947.219169322776</v>
      </c>
      <c r="BW254" s="15">
        <f t="shared" ca="1" si="135"/>
        <v>22155.443473194518</v>
      </c>
      <c r="BX254" s="15">
        <f t="shared" ca="1" si="136"/>
        <v>30109.152291732913</v>
      </c>
      <c r="BY254" s="15">
        <f t="shared" ca="1" si="137"/>
        <v>37566.885894939369</v>
      </c>
      <c r="BZ254" s="15">
        <f t="shared" ca="1" si="138"/>
        <v>41139.987387435474</v>
      </c>
      <c r="CA254" s="15">
        <f t="shared" ca="1" si="139"/>
        <v>58028.612601766923</v>
      </c>
      <c r="CB254" s="15">
        <f ca="1">(AU254*DCF!C$10-DCF!C$5*MAX(AU254*DCF!C$10,0)-MAX(AU254-Inputs!$B$6,0)/Inputs!$B$10)*DCF!C$6</f>
        <v>1048.353204249983</v>
      </c>
      <c r="CC254" s="15">
        <f ca="1">(AV254*DCF!D$10-DCF!D$5*MAX(AV254*DCF!D$10,0)-MAX(AV254-AU254,0)/Inputs!$B$10)*DCF!D$6</f>
        <v>1028.9485163260451</v>
      </c>
      <c r="CD254" s="15">
        <f ca="1">(AW254*DCF!E$10-DCF!E$5*MAX(AW254*DCF!E$10,0)-MAX(AW254-AV254,0)/Inputs!$B$10)*DCF!E$6</f>
        <v>1298.293610837005</v>
      </c>
      <c r="CE254" s="15">
        <f ca="1">(AX254*DCF!F$10-DCF!F$5*MAX(AX254*DCF!F$10,0)-MAX(AX254-AW254,0)/Inputs!$B$10)*DCF!F$6</f>
        <v>2009.298039157329</v>
      </c>
      <c r="CF254" s="15">
        <f ca="1">(AY254*DCF!G$10-DCF!G$5*MAX(AY254*DCF!G$10,0)-MAX(AY254-AX254,0)/Inputs!$B$10)*DCF!G$6</f>
        <v>2396.572114229512</v>
      </c>
      <c r="CG254" s="15">
        <f ca="1">(AZ254*DCF!H$10-DCF!H$5*MAX(AZ254*DCF!H$10,0)-MAX(AZ254-AY254,0)/Inputs!$B$10)*DCF!H$6</f>
        <v>3153.692614363119</v>
      </c>
      <c r="CH254" s="15">
        <f ca="1">(BA254*DCF!I$10-DCF!I$5*MAX(BA254*DCF!I$10,0)-MAX(BA254-AZ254,0)/Inputs!$B$10)*DCF!I$6</f>
        <v>3863.3101906169909</v>
      </c>
      <c r="CI254" s="15">
        <f ca="1">(BB254*DCF!J$10-DCF!J$5*MAX(BB254*DCF!J$10,0)-MAX(BB254-BA254,0)/Inputs!$B$10)*DCF!J$6</f>
        <v>4572.713951898003</v>
      </c>
      <c r="CJ254" s="15">
        <f ca="1">(BC254*DCF!K$10-DCF!K$5*MAX(BC254*DCF!K$10,0)-MAX(BC254-BB254,0)/Inputs!$B$10)*DCF!K$6</f>
        <v>5007.9079277245692</v>
      </c>
      <c r="CK254" s="15">
        <f ca="1">(BD254*DCF!L$10-DCF!L$5*MAX(BD254*DCF!L$10,0)-MAX(BD254-BC254,0)/Inputs!$B$10)*DCF!L$6</f>
        <v>4696.2318332320756</v>
      </c>
      <c r="CL254" s="15">
        <f ca="1">(BE254*DCF!M$10-DCF!M$5*MAX(BE254*DCF!M$10,0)-MAX(BE254-BD254,0)/Inputs!$B$10)*DCF!M$6</f>
        <v>4672.3875742750388</v>
      </c>
      <c r="CM254" s="15">
        <f ca="1">(BF254*DCF!C$28-DCF!C$5*MAX(BF254*DCF!C$28,0)-MAX(BF254-Inputs!$B$13,0)/Inputs!$B$17)*DCF!C$6</f>
        <v>3348.3713064032181</v>
      </c>
      <c r="CN254" s="15">
        <f ca="1">(BG254*DCF!D$28-DCF!D$5*MAX(BG254*DCF!D$28,0)-MAX(BG254-BF254,0)/Inputs!$B$17)*DCF!D$6</f>
        <v>3152.7206207250051</v>
      </c>
      <c r="CO254" s="15">
        <f ca="1">(BH254*DCF!E$28-DCF!E$5*MAX(BH254*DCF!E$28,0)-MAX(BH254-BG254,0)/Inputs!$B$17)*DCF!E$6</f>
        <v>3433.1737384709409</v>
      </c>
      <c r="CP254" s="15">
        <f ca="1">(BI254*DCF!F$28-DCF!F$5*MAX(BI254*DCF!F$28,0)-MAX(BI254-BH254,0)/Inputs!$B$17)*DCF!F$6</f>
        <v>4452.170966383419</v>
      </c>
      <c r="CQ254" s="15">
        <f ca="1">(BJ254*DCF!G$28-DCF!G$5*MAX(BJ254*DCF!G$28,0)-MAX(BJ254-BI254,0)/Inputs!$B$17)*DCF!G$6</f>
        <v>5260.0280668604491</v>
      </c>
      <c r="CR254" s="15">
        <f ca="1">(BK254*DCF!H$28-DCF!H$5*MAX(BK254*DCF!H$28,0)-MAX(BK254-BJ254,0)/Inputs!$B$17)*DCF!H$6</f>
        <v>6091.4846156252133</v>
      </c>
      <c r="CS254" s="15">
        <f ca="1">(BL254*DCF!I$28-DCF!I$5*MAX(BL254*DCF!I$28,0)-MAX(BL254-BK254,0)/Inputs!$B$17)*DCF!I$6</f>
        <v>6758.097129767044</v>
      </c>
      <c r="CT254" s="15">
        <f ca="1">(BM254*DCF!J$28-DCF!J$5*MAX(BM254*DCF!J$28,0)-MAX(BM254-BL254,0)/Inputs!$B$17)*DCF!J$6</f>
        <v>7395.0456348728339</v>
      </c>
      <c r="CU254" s="15">
        <f ca="1">(BN254*DCF!K$28-DCF!K$5*MAX(BN254*DCF!K$28,0)-MAX(BN254-BM254,0)/Inputs!$B$17)*DCF!K$6</f>
        <v>8590.8213224022693</v>
      </c>
      <c r="CV254" s="15">
        <f ca="1">(BO254*DCF!L$28-DCF!L$5*MAX(BO254*DCF!L$28,0)-MAX(BO254-BN254,0)/Inputs!$B$17)*DCF!L$6</f>
        <v>10128.299042124587</v>
      </c>
      <c r="CW254" s="15">
        <f ca="1">(BP254*DCF!M$28-DCF!M$5*MAX(BP254*DCF!M$28,0)-MAX(BP254-BO254,0)/Inputs!$B$17)*DCF!M$6</f>
        <v>10634.693520752506</v>
      </c>
      <c r="CX254" s="15">
        <f ca="1">(BQ254*DCF!C$46-DCF!C$5*MAX(BQ254*DCF!C$46,0)-MAX(BQ254-Inputs!$B$20,0)/Inputs!$B$24)*DCF!C$6</f>
        <v>-958.46553538713033</v>
      </c>
      <c r="CY254" s="15">
        <f ca="1">(BR254*DCF!D$46-DCF!D$5*MAX(BR254*DCF!D$46,0)-MAX(BR254-BQ254,0)/Inputs!$B$24)*DCF!D$6</f>
        <v>-2912.5189826430483</v>
      </c>
      <c r="CZ254" s="15">
        <f ca="1">(BS254*DCF!E$46-DCF!E$5*MAX(BS254*DCF!E$46,0)-MAX(BS254-BR254,0)/Inputs!$B$24)*DCF!E$6</f>
        <v>-2775.6080812452233</v>
      </c>
      <c r="DA254" s="15">
        <f ca="1">(BT254*DCF!F$46-DCF!F$5*MAX(BT254*DCF!F$46,0)-MAX(BT254-BS254,0)/Inputs!$B$24)*DCF!F$6</f>
        <v>-1645.8823003735897</v>
      </c>
      <c r="DB254" s="15">
        <f ca="1">(BU254*DCF!G$46-DCF!G$5*MAX(BU254*DCF!G$46,0)-MAX(BU254-BT254,0)/Inputs!$B$24)*DCF!G$6</f>
        <v>-3340.2299111394509</v>
      </c>
      <c r="DC254" s="15">
        <f ca="1">(BV254*DCF!H$46-DCF!H$5*MAX(BV254*DCF!H$46,0)-MAX(BV254-BU254,0)/Inputs!$B$24)*DCF!H$6</f>
        <v>0</v>
      </c>
      <c r="DD254" s="15">
        <f ca="1">(BW254*DCF!I$46-DCF!I$5*MAX(BW254*DCF!I$46,0)-MAX(BW254-BV254,0)/Inputs!$B$24)*DCF!I$6</f>
        <v>-696.32984634838192</v>
      </c>
      <c r="DE254" s="15">
        <f ca="1">(BX254*DCF!J$46-DCF!J$5*MAX(BX254*DCF!J$46,0)-MAX(BX254-BW254,0)/Inputs!$B$24)*DCF!J$6</f>
        <v>-846.19798106604935</v>
      </c>
      <c r="DF254" s="15">
        <f ca="1">(BY254*DCF!K$46-DCF!K$5*MAX(BY254*DCF!K$46,0)-MAX(BY254-BX254,0)/Inputs!$B$24)*DCF!K$6</f>
        <v>318.99969256722727</v>
      </c>
      <c r="DG254" s="15">
        <f ca="1">(BZ254*DCF!L$46-DCF!L$5*MAX(BZ254*DCF!L$46,0)-MAX(BZ254-BY254,0)/Inputs!$B$24)*DCF!L$6</f>
        <v>2035.2125727888488</v>
      </c>
      <c r="DH254" s="15">
        <f ca="1">(CA254*DCF!M$46-DCF!M$5*MAX(CA254*DCF!M$46,0)-MAX(CA254-BZ254,0)/Inputs!$B$24)*DCF!M$6</f>
        <v>1018.543648259713</v>
      </c>
      <c r="DI254" s="15">
        <f ca="1">SUM(CB254:CL254)+BE254*DCF!M$10*(1+Inputs!$B$30)*(1-Inputs!$B$33)*(1-Inputs!$B$30/Inputs!$B$31)/(Inputs!$B$29-Inputs!$B$30)*DCF!M$6</f>
        <v>156187.25650016291</v>
      </c>
      <c r="DJ254" s="15">
        <f ca="1">SUM(CM254:CW254)+BP254*DCF!M$28*(1+Inputs!$B$30)*(1-Inputs!$B$33)*(1-Inputs!$B$30/Inputs!$B$31)/(Inputs!$B$29-Inputs!$B$30)*DCF!M$6</f>
        <v>296650.93771979015</v>
      </c>
      <c r="DK254" s="15">
        <f ca="1">SUM(CX254:DH254)+CA254*DCF!M$46*(1+Inputs!$B$30)*(1-Inputs!$B$33)*(1-Inputs!$B$30/Inputs!$B$31)/(Inputs!$B$29-Inputs!$B$30)*DCF!M$6</f>
        <v>79916.632286345877</v>
      </c>
      <c r="DM254" s="15">
        <f ca="1">DI254+DJ254+DK254+Inputs!$B$34+Inputs!$B$36-Inputs!$B$35</f>
        <v>609605.82650629897</v>
      </c>
    </row>
    <row r="255" spans="1:117" x14ac:dyDescent="0.75">
      <c r="A255" s="11">
        <v>242</v>
      </c>
      <c r="C255" s="23">
        <f t="shared" ca="1" si="144"/>
        <v>1.1113108623300885</v>
      </c>
      <c r="D255" s="23">
        <f t="shared" ca="1" si="144"/>
        <v>1.2794393442235563</v>
      </c>
      <c r="E255" s="23">
        <f t="shared" ca="1" si="144"/>
        <v>0.62623834119522914</v>
      </c>
      <c r="F255" s="23">
        <f t="shared" ca="1" si="144"/>
        <v>0.31449099811379833</v>
      </c>
      <c r="G255" s="23">
        <f t="shared" ca="1" si="144"/>
        <v>1.1584290906355088</v>
      </c>
      <c r="H255" s="23">
        <f t="shared" ca="1" si="144"/>
        <v>0.7170591568082576</v>
      </c>
      <c r="I255" s="23">
        <f t="shared" ca="1" si="144"/>
        <v>-5.2298128230594917E-2</v>
      </c>
      <c r="J255" s="23">
        <f t="shared" ca="1" si="144"/>
        <v>0.36224024964477852</v>
      </c>
      <c r="K255" s="23">
        <f t="shared" ca="1" si="144"/>
        <v>-1.3560832997133521</v>
      </c>
      <c r="L255" s="23">
        <f t="shared" ca="1" si="144"/>
        <v>0.88904304264218015</v>
      </c>
      <c r="M255" s="23">
        <f t="shared" ca="1" si="144"/>
        <v>-0.1380282961779721</v>
      </c>
      <c r="N255" s="23">
        <f ca="1">SQRT(Inputs!$B$38)*C255+SQRT(1-Inputs!$B$38)*_xlfn.NORM.S.INV(RAND())</f>
        <v>1.5698925133582298</v>
      </c>
      <c r="O255" s="23">
        <f ca="1">SQRT(Inputs!$B$38)*D255+SQRT(1-Inputs!$B$38)*_xlfn.NORM.S.INV(RAND())</f>
        <v>1.8715775123163803E-2</v>
      </c>
      <c r="P255" s="23">
        <f ca="1">SQRT(Inputs!$B$38)*E255+SQRT(1-Inputs!$B$38)*_xlfn.NORM.S.INV(RAND())</f>
        <v>0.73710574409254881</v>
      </c>
      <c r="Q255" s="23">
        <f ca="1">SQRT(Inputs!$B$38)*F255+SQRT(1-Inputs!$B$38)*_xlfn.NORM.S.INV(RAND())</f>
        <v>-0.56371125157737989</v>
      </c>
      <c r="R255" s="23">
        <f ca="1">SQRT(Inputs!$B$38)*G255+SQRT(1-Inputs!$B$38)*_xlfn.NORM.S.INV(RAND())</f>
        <v>1.8920200770240612</v>
      </c>
      <c r="S255" s="23">
        <f ca="1">SQRT(Inputs!$B$38)*H255+SQRT(1-Inputs!$B$38)*_xlfn.NORM.S.INV(RAND())</f>
        <v>1.198030074288313</v>
      </c>
      <c r="T255" s="23">
        <f ca="1">SQRT(Inputs!$B$38)*I255+SQRT(1-Inputs!$B$38)*_xlfn.NORM.S.INV(RAND())</f>
        <v>-0.89429781809240005</v>
      </c>
      <c r="U255" s="23">
        <f ca="1">SQRT(Inputs!$B$38)*J255+SQRT(1-Inputs!$B$38)*_xlfn.NORM.S.INV(RAND())</f>
        <v>-9.6609920251046422E-2</v>
      </c>
      <c r="V255" s="23">
        <f ca="1">SQRT(Inputs!$B$38)*K255+SQRT(1-Inputs!$B$38)*_xlfn.NORM.S.INV(RAND())</f>
        <v>-2.3246450605433147</v>
      </c>
      <c r="W255" s="23">
        <f ca="1">SQRT(Inputs!$B$38)*L255+SQRT(1-Inputs!$B$38)*_xlfn.NORM.S.INV(RAND())</f>
        <v>1.0009368568388772</v>
      </c>
      <c r="X255" s="23">
        <f ca="1">SQRT(Inputs!$B$38)*M255+SQRT(1-Inputs!$B$38)*_xlfn.NORM.S.INV(RAND())</f>
        <v>-0.59312018046003745</v>
      </c>
      <c r="Y255" s="23">
        <f ca="1">SQRT(Inputs!$B$38)*C255+SQRT(1-Inputs!$B$38)*_xlfn.NORM.S.INV(RAND())</f>
        <v>0.60169446205061416</v>
      </c>
      <c r="Z255" s="23">
        <f ca="1">SQRT(Inputs!$B$38)*D255+SQRT(1-Inputs!$B$38)*_xlfn.NORM.S.INV(RAND())</f>
        <v>1.2807171404136066</v>
      </c>
      <c r="AA255" s="23">
        <f ca="1">SQRT(Inputs!$B$38)*E255+SQRT(1-Inputs!$B$38)*_xlfn.NORM.S.INV(RAND())</f>
        <v>-0.73680273529626383</v>
      </c>
      <c r="AB255" s="23">
        <f ca="1">SQRT(Inputs!$B$38)*F255+SQRT(1-Inputs!$B$38)*_xlfn.NORM.S.INV(RAND())</f>
        <v>0.21625792486260154</v>
      </c>
      <c r="AC255" s="23">
        <f ca="1">SQRT(Inputs!$B$38)*G255+SQRT(1-Inputs!$B$38)*_xlfn.NORM.S.INV(RAND())</f>
        <v>-0.30903829702314489</v>
      </c>
      <c r="AD255" s="23">
        <f ca="1">SQRT(Inputs!$B$38)*H255+SQRT(1-Inputs!$B$38)*_xlfn.NORM.S.INV(RAND())</f>
        <v>1.3911067388022313</v>
      </c>
      <c r="AE255" s="23">
        <f ca="1">SQRT(Inputs!$B$38)*I255+SQRT(1-Inputs!$B$38)*_xlfn.NORM.S.INV(RAND())</f>
        <v>1.1779009705837327</v>
      </c>
      <c r="AF255" s="23">
        <f ca="1">SQRT(Inputs!$B$38)*J255+SQRT(1-Inputs!$B$38)*_xlfn.NORM.S.INV(RAND())</f>
        <v>-0.97706513906250003</v>
      </c>
      <c r="AG255" s="23">
        <f ca="1">SQRT(Inputs!$B$38)*K255+SQRT(1-Inputs!$B$38)*_xlfn.NORM.S.INV(RAND())</f>
        <v>0.79406602225195944</v>
      </c>
      <c r="AH255" s="23">
        <f ca="1">SQRT(Inputs!$B$38)*L255+SQRT(1-Inputs!$B$38)*_xlfn.NORM.S.INV(RAND())</f>
        <v>0.723068636809714</v>
      </c>
      <c r="AI255" s="23">
        <f ca="1">SQRT(Inputs!$B$38)*M255+SQRT(1-Inputs!$B$38)*_xlfn.NORM.S.INV(RAND())</f>
        <v>0.20639745823864752</v>
      </c>
      <c r="AJ255" s="23">
        <f ca="1">SQRT(Inputs!$B$38)*C255+SQRT(1-Inputs!$B$38)*_xlfn.NORM.S.INV(RAND())</f>
        <v>-0.21844973016755687</v>
      </c>
      <c r="AK255" s="23">
        <f ca="1">SQRT(Inputs!$B$38)*D255+SQRT(1-Inputs!$B$38)*_xlfn.NORM.S.INV(RAND())</f>
        <v>5.3208394250919722E-2</v>
      </c>
      <c r="AL255" s="23">
        <f ca="1">SQRT(Inputs!$B$38)*E255+SQRT(1-Inputs!$B$38)*_xlfn.NORM.S.INV(RAND())</f>
        <v>-1.5330228896467013E-2</v>
      </c>
      <c r="AM255" s="23">
        <f ca="1">SQRT(Inputs!$B$38)*F255+SQRT(1-Inputs!$B$38)*_xlfn.NORM.S.INV(RAND())</f>
        <v>-1.0443520824968597</v>
      </c>
      <c r="AN255" s="23">
        <f ca="1">SQRT(Inputs!$B$38)*G255+SQRT(1-Inputs!$B$38)*_xlfn.NORM.S.INV(RAND())</f>
        <v>1.3507988164217468</v>
      </c>
      <c r="AO255" s="23">
        <f ca="1">SQRT(Inputs!$B$38)*H255+SQRT(1-Inputs!$B$38)*_xlfn.NORM.S.INV(RAND())</f>
        <v>1.4955004004939685</v>
      </c>
      <c r="AP255" s="23">
        <f ca="1">SQRT(Inputs!$B$38)*I255+SQRT(1-Inputs!$B$38)*_xlfn.NORM.S.INV(RAND())</f>
        <v>0.35438907592835311</v>
      </c>
      <c r="AQ255" s="23">
        <f ca="1">SQRT(Inputs!$B$38)*J255+SQRT(1-Inputs!$B$38)*_xlfn.NORM.S.INV(RAND())</f>
        <v>-0.11718332961452316</v>
      </c>
      <c r="AR255" s="23">
        <f ca="1">SQRT(Inputs!$B$38)*K255+SQRT(1-Inputs!$B$38)*_xlfn.NORM.S.INV(RAND())</f>
        <v>-0.11851229366091509</v>
      </c>
      <c r="AS255" s="23">
        <f ca="1">SQRT(Inputs!$B$38)*L255+SQRT(1-Inputs!$B$38)*_xlfn.NORM.S.INV(RAND())</f>
        <v>-0.92211288909549005</v>
      </c>
      <c r="AT255" s="23">
        <f ca="1">SQRT(Inputs!$B$38)*M255+SQRT(1-Inputs!$B$38)*_xlfn.NORM.S.INV(RAND())</f>
        <v>0.77711253576485162</v>
      </c>
      <c r="AU255" s="15">
        <f ca="1">Inputs!$B$6*EXP($B$8-0.5*C$5^2+C$5*N255)</f>
        <v>6397.9681682288265</v>
      </c>
      <c r="AV255" s="15">
        <f t="shared" ca="1" si="110"/>
        <v>7809.2987107074914</v>
      </c>
      <c r="AW255" s="15">
        <f t="shared" ca="1" si="111"/>
        <v>10517.415155220542</v>
      </c>
      <c r="AX255" s="15">
        <f t="shared" ca="1" si="112"/>
        <v>11967.496655302892</v>
      </c>
      <c r="AY255" s="15">
        <f t="shared" ca="1" si="113"/>
        <v>18242.095682981337</v>
      </c>
      <c r="AZ255" s="15">
        <f t="shared" ca="1" si="114"/>
        <v>25456.909388695443</v>
      </c>
      <c r="BA255" s="15">
        <f t="shared" ca="1" si="115"/>
        <v>28369.241651462358</v>
      </c>
      <c r="BB255" s="15">
        <f t="shared" ca="1" si="116"/>
        <v>34398.030417835762</v>
      </c>
      <c r="BC255" s="15">
        <f t="shared" ca="1" si="117"/>
        <v>33660.823562029633</v>
      </c>
      <c r="BD255" s="15">
        <f t="shared" ca="1" si="118"/>
        <v>45284.899747010641</v>
      </c>
      <c r="BE255" s="15">
        <f t="shared" ca="1" si="119"/>
        <v>52572.666675811874</v>
      </c>
      <c r="BF255" s="15">
        <f ca="1">Inputs!$B$13*EXP($B$9-0.5*C$6^2+C$6*Y255)</f>
        <v>15583.279142792759</v>
      </c>
      <c r="BG255" s="15">
        <f t="shared" ca="1" si="120"/>
        <v>23929.277541358431</v>
      </c>
      <c r="BH255" s="15">
        <f t="shared" ca="1" si="121"/>
        <v>25873.954926184757</v>
      </c>
      <c r="BI255" s="15">
        <f t="shared" ca="1" si="122"/>
        <v>32745.653544568064</v>
      </c>
      <c r="BJ255" s="15">
        <f t="shared" ca="1" si="123"/>
        <v>38395.008011541038</v>
      </c>
      <c r="BK255" s="15">
        <f t="shared" ca="1" si="124"/>
        <v>56948.223363831086</v>
      </c>
      <c r="BL255" s="15">
        <f t="shared" ca="1" si="125"/>
        <v>81490.323417923268</v>
      </c>
      <c r="BM255" s="15">
        <f t="shared" ca="1" si="126"/>
        <v>88719.727176458764</v>
      </c>
      <c r="BN255" s="15">
        <f t="shared" ca="1" si="127"/>
        <v>120007.25653708841</v>
      </c>
      <c r="BO255" s="15">
        <f t="shared" ca="1" si="128"/>
        <v>160603.50976507511</v>
      </c>
      <c r="BP255" s="15">
        <f t="shared" ca="1" si="129"/>
        <v>202349.69762058288</v>
      </c>
      <c r="BQ255" s="15">
        <f ca="1">Inputs!$B$20*EXP($B$10-0.5*C$7^2+C$7*AJ255)</f>
        <v>3969.7100991438656</v>
      </c>
      <c r="BR255" s="15">
        <f t="shared" ca="1" si="130"/>
        <v>5478.1777053448204</v>
      </c>
      <c r="BS255" s="15">
        <f t="shared" ca="1" si="131"/>
        <v>7468.8192324971778</v>
      </c>
      <c r="BT255" s="15">
        <f t="shared" ca="1" si="132"/>
        <v>7830.0636936165865</v>
      </c>
      <c r="BU255" s="15">
        <f t="shared" ca="1" si="133"/>
        <v>15046.698361662562</v>
      </c>
      <c r="BV255" s="15">
        <f t="shared" ca="1" si="134"/>
        <v>29321.557512593605</v>
      </c>
      <c r="BW255" s="15">
        <f t="shared" ca="1" si="135"/>
        <v>44103.60501522394</v>
      </c>
      <c r="BX255" s="15">
        <f t="shared" ca="1" si="136"/>
        <v>60253.7259275213</v>
      </c>
      <c r="BY255" s="15">
        <f t="shared" ca="1" si="137"/>
        <v>82532.945720028365</v>
      </c>
      <c r="BZ255" s="15">
        <f t="shared" ca="1" si="138"/>
        <v>97748.185263644729</v>
      </c>
      <c r="CA255" s="15">
        <f t="shared" ca="1" si="139"/>
        <v>157639.28393298341</v>
      </c>
      <c r="CB255" s="15">
        <f ca="1">(AU255*DCF!C$10-DCF!C$5*MAX(AU255*DCF!C$10,0)-MAX(AU255-Inputs!$B$6,0)/Inputs!$B$10)*DCF!C$6</f>
        <v>1032.8373017117376</v>
      </c>
      <c r="CC255" s="15">
        <f ca="1">(AV255*DCF!D$10-DCF!D$5*MAX(AV255*DCF!D$10,0)-MAX(AV255-AU255,0)/Inputs!$B$10)*DCF!D$6</f>
        <v>1559.3476388336821</v>
      </c>
      <c r="CD255" s="15">
        <f ca="1">(AW255*DCF!E$10-DCF!E$5*MAX(AW255*DCF!E$10,0)-MAX(AW255-AV255,0)/Inputs!$B$10)*DCF!E$6</f>
        <v>1818.3237652331186</v>
      </c>
      <c r="CE255" s="15">
        <f ca="1">(AX255*DCF!F$10-DCF!F$5*MAX(AX255*DCF!F$10,0)-MAX(AX255-AW255,0)/Inputs!$B$10)*DCF!F$6</f>
        <v>2310.7594390235781</v>
      </c>
      <c r="CF255" s="15">
        <f ca="1">(AY255*DCF!G$10-DCF!G$5*MAX(AY255*DCF!G$10,0)-MAX(AY255-AX255,0)/Inputs!$B$10)*DCF!G$6</f>
        <v>2552.5122636864467</v>
      </c>
      <c r="CG255" s="15">
        <f ca="1">(AZ255*DCF!H$10-DCF!H$5*MAX(AZ255*DCF!H$10,0)-MAX(AZ255-AY255,0)/Inputs!$B$10)*DCF!H$6</f>
        <v>3661.3577015087849</v>
      </c>
      <c r="CH255" s="15">
        <f ca="1">(BA255*DCF!I$10-DCF!I$5*MAX(BA255*DCF!I$10,0)-MAX(BA255-AZ255,0)/Inputs!$B$10)*DCF!I$6</f>
        <v>4704.3010066367051</v>
      </c>
      <c r="CI255" s="15">
        <f ca="1">(BB255*DCF!J$10-DCF!J$5*MAX(BB255*DCF!J$10,0)-MAX(BB255-BA255,0)/Inputs!$B$10)*DCF!J$6</f>
        <v>4989.2182432088894</v>
      </c>
      <c r="CJ255" s="15">
        <f ca="1">(BC255*DCF!K$10-DCF!K$5*MAX(BC255*DCF!K$10,0)-MAX(BC255-BB255,0)/Inputs!$B$10)*DCF!K$6</f>
        <v>5418.8519975532399</v>
      </c>
      <c r="CK255" s="15">
        <f ca="1">(BD255*DCF!L$10-DCF!L$5*MAX(BD255*DCF!L$10,0)-MAX(BD255-BC255,0)/Inputs!$B$10)*DCF!L$6</f>
        <v>5326.6427571023787</v>
      </c>
      <c r="CL255" s="15">
        <f ca="1">(BE255*DCF!M$10-DCF!M$5*MAX(BE255*DCF!M$10,0)-MAX(BE255-BD255,0)/Inputs!$B$10)*DCF!M$6</f>
        <v>6548.0816165163324</v>
      </c>
      <c r="CM255" s="15">
        <f ca="1">(BF255*DCF!C$28-DCF!C$5*MAX(BF255*DCF!C$28,0)-MAX(BF255-Inputs!$B$13,0)/Inputs!$B$17)*DCF!C$6</f>
        <v>3786.7970123005703</v>
      </c>
      <c r="CN255" s="15">
        <f ca="1">(BG255*DCF!D$28-DCF!D$5*MAX(BG255*DCF!D$28,0)-MAX(BG255-BF255,0)/Inputs!$B$17)*DCF!D$6</f>
        <v>5267.1400169540593</v>
      </c>
      <c r="CO255" s="15">
        <f ca="1">(BH255*DCF!E$28-DCF!E$5*MAX(BH255*DCF!E$28,0)-MAX(BH255-BG255,0)/Inputs!$B$17)*DCF!E$6</f>
        <v>6944.6956137220886</v>
      </c>
      <c r="CP255" s="15">
        <f ca="1">(BI255*DCF!F$28-DCF!F$5*MAX(BI255*DCF!F$28,0)-MAX(BI255-BH255,0)/Inputs!$B$17)*DCF!F$6</f>
        <v>7638.481039634592</v>
      </c>
      <c r="CQ255" s="15">
        <f ca="1">(BJ255*DCF!G$28-DCF!G$5*MAX(BJ255*DCF!G$28,0)-MAX(BJ255-BI255,0)/Inputs!$B$17)*DCF!G$6</f>
        <v>9011.7105181435636</v>
      </c>
      <c r="CR255" s="15">
        <f ca="1">(BK255*DCF!H$28-DCF!H$5*MAX(BK255*DCF!H$28,0)-MAX(BK255-BJ255,0)/Inputs!$B$17)*DCF!H$6</f>
        <v>11201.274935500674</v>
      </c>
      <c r="CS255" s="15">
        <f ca="1">(BL255*DCF!I$28-DCF!I$5*MAX(BL255*DCF!I$28,0)-MAX(BL255-BK255,0)/Inputs!$B$17)*DCF!I$6</f>
        <v>15640.153295303806</v>
      </c>
      <c r="CT255" s="15">
        <f ca="1">(BM255*DCF!J$28-DCF!J$5*MAX(BM255*DCF!J$28,0)-MAX(BM255-BL255,0)/Inputs!$B$17)*DCF!J$6</f>
        <v>18833.304472110962</v>
      </c>
      <c r="CU255" s="15">
        <f ca="1">(BN255*DCF!K$28-DCF!K$5*MAX(BN255*DCF!K$28,0)-MAX(BN255-BM255,0)/Inputs!$B$17)*DCF!K$6</f>
        <v>21511.214820180623</v>
      </c>
      <c r="CV255" s="15">
        <f ca="1">(BO255*DCF!L$28-DCF!L$5*MAX(BO255*DCF!L$28,0)-MAX(BO255-BN255,0)/Inputs!$B$17)*DCF!L$6</f>
        <v>27450.237499083934</v>
      </c>
      <c r="CW255" s="15">
        <f ca="1">(BP255*DCF!M$28-DCF!M$5*MAX(BP255*DCF!M$28,0)-MAX(BP255-BO255,0)/Inputs!$B$17)*DCF!M$6</f>
        <v>33708.563043597991</v>
      </c>
      <c r="CX255" s="15">
        <f ca="1">(BQ255*DCF!C$46-DCF!C$5*MAX(BQ255*DCF!C$46,0)-MAX(BQ255-Inputs!$B$20,0)/Inputs!$B$24)*DCF!C$6</f>
        <v>-1271.8545721551031</v>
      </c>
      <c r="CY255" s="15">
        <f ca="1">(BR255*DCF!D$46-DCF!D$5*MAX(BR255*DCF!D$46,0)-MAX(BR255-BQ255,0)/Inputs!$B$24)*DCF!D$6</f>
        <v>-1578.6477876948013</v>
      </c>
      <c r="CZ255" s="15">
        <f ca="1">(BS255*DCF!E$46-DCF!E$5*MAX(BS255*DCF!E$46,0)-MAX(BS255-BR255,0)/Inputs!$B$24)*DCF!E$6</f>
        <v>-1667.8569669417318</v>
      </c>
      <c r="DA255" s="15">
        <f ca="1">(BT255*DCF!F$46-DCF!F$5*MAX(BT255*DCF!F$46,0)-MAX(BT255-BS255,0)/Inputs!$B$24)*DCF!F$6</f>
        <v>-701.77527171037548</v>
      </c>
      <c r="DB255" s="15">
        <f ca="1">(BU255*DCF!G$46-DCF!G$5*MAX(BU255*DCF!G$46,0)-MAX(BU255-BT255,0)/Inputs!$B$24)*DCF!G$6</f>
        <v>-2933.6745232797671</v>
      </c>
      <c r="DC255" s="15">
        <f ca="1">(BV255*DCF!H$46-DCF!H$5*MAX(BV255*DCF!H$46,0)-MAX(BV255-BU255,0)/Inputs!$B$24)*DCF!H$6</f>
        <v>-4435.8250176386791</v>
      </c>
      <c r="DD255" s="15">
        <f ca="1">(BW255*DCF!I$46-DCF!I$5*MAX(BW255*DCF!I$46,0)-MAX(BW255-BV255,0)/Inputs!$B$24)*DCF!I$6</f>
        <v>-3224.7641352979772</v>
      </c>
      <c r="DE255" s="15">
        <f ca="1">(BX255*DCF!J$46-DCF!J$5*MAX(BX255*DCF!J$46,0)-MAX(BX255-BW255,0)/Inputs!$B$24)*DCF!J$6</f>
        <v>-1755.2710781082544</v>
      </c>
      <c r="DF255" s="15">
        <f ca="1">(BY255*DCF!K$46-DCF!K$5*MAX(BY255*DCF!K$46,0)-MAX(BY255-BX255,0)/Inputs!$B$24)*DCF!K$6</f>
        <v>-743.25834871837446</v>
      </c>
      <c r="DG255" s="15">
        <f ca="1">(BZ255*DCF!L$46-DCF!L$5*MAX(BZ255*DCF!L$46,0)-MAX(BZ255-BY255,0)/Inputs!$B$24)*DCF!L$6</f>
        <v>3313.6212261765713</v>
      </c>
      <c r="DH255" s="15">
        <f ca="1">(CA255*DCF!M$46-DCF!M$5*MAX(CA255*DCF!M$46,0)-MAX(CA255-BZ255,0)/Inputs!$B$24)*DCF!M$6</f>
        <v>-162.30437438388719</v>
      </c>
      <c r="DI255" s="15">
        <f ca="1">SUM(CB255:CL255)+BE255*DCF!M$10*(1+Inputs!$B$30)*(1-Inputs!$B$33)*(1-Inputs!$B$30/Inputs!$B$31)/(Inputs!$B$29-Inputs!$B$30)*DCF!M$6</f>
        <v>186232.66029134547</v>
      </c>
      <c r="DJ255" s="15">
        <f ca="1">SUM(CM255:CW255)+BP255*DCF!M$28*(1+Inputs!$B$30)*(1-Inputs!$B$33)*(1-Inputs!$B$30/Inputs!$B$31)/(Inputs!$B$29-Inputs!$B$30)*DCF!M$6</f>
        <v>911849.41796762845</v>
      </c>
      <c r="DK255" s="15">
        <f ca="1">SUM(CX255:DH255)+CA255*DCF!M$46*(1+Inputs!$B$30)*(1-Inputs!$B$33)*(1-Inputs!$B$30/Inputs!$B$31)/(Inputs!$B$29-Inputs!$B$30)*DCF!M$6</f>
        <v>228567.39567759132</v>
      </c>
      <c r="DM255" s="15">
        <f ca="1">DI255+DJ255+DK255+Inputs!$B$34+Inputs!$B$36-Inputs!$B$35</f>
        <v>1403500.4739365652</v>
      </c>
    </row>
    <row r="256" spans="1:117" x14ac:dyDescent="0.75">
      <c r="A256" s="11">
        <v>243</v>
      </c>
      <c r="C256" s="23">
        <f t="shared" ca="1" si="144"/>
        <v>-1.9305416542423195</v>
      </c>
      <c r="D256" s="23">
        <f t="shared" ca="1" si="144"/>
        <v>-0.42404682236086944</v>
      </c>
      <c r="E256" s="23">
        <f t="shared" ca="1" si="144"/>
        <v>0.34380411060165988</v>
      </c>
      <c r="F256" s="23">
        <f t="shared" ca="1" si="144"/>
        <v>2.1192163782710938</v>
      </c>
      <c r="G256" s="23">
        <f t="shared" ca="1" si="144"/>
        <v>0.44849621118677385</v>
      </c>
      <c r="H256" s="23">
        <f t="shared" ca="1" si="144"/>
        <v>-0.14800908870530635</v>
      </c>
      <c r="I256" s="23">
        <f t="shared" ca="1" si="144"/>
        <v>1.2836425673684719</v>
      </c>
      <c r="J256" s="23">
        <f t="shared" ca="1" si="144"/>
        <v>-6.3206960773874471E-2</v>
      </c>
      <c r="K256" s="23">
        <f t="shared" ca="1" si="144"/>
        <v>-1.3024241360907385</v>
      </c>
      <c r="L256" s="23">
        <f t="shared" ca="1" si="144"/>
        <v>0.65136396323986923</v>
      </c>
      <c r="M256" s="23">
        <f t="shared" ca="1" si="144"/>
        <v>-6.6570343312525301E-2</v>
      </c>
      <c r="N256" s="23">
        <f ca="1">SQRT(Inputs!$B$38)*C256+SQRT(1-Inputs!$B$38)*_xlfn.NORM.S.INV(RAND())</f>
        <v>-0.5989253006265095</v>
      </c>
      <c r="O256" s="23">
        <f ca="1">SQRT(Inputs!$B$38)*D256+SQRT(1-Inputs!$B$38)*_xlfn.NORM.S.INV(RAND())</f>
        <v>-0.32874745794730204</v>
      </c>
      <c r="P256" s="23">
        <f ca="1">SQRT(Inputs!$B$38)*E256+SQRT(1-Inputs!$B$38)*_xlfn.NORM.S.INV(RAND())</f>
        <v>1.3925312472558071</v>
      </c>
      <c r="Q256" s="23">
        <f ca="1">SQRT(Inputs!$B$38)*F256+SQRT(1-Inputs!$B$38)*_xlfn.NORM.S.INV(RAND())</f>
        <v>1.8048315024197976</v>
      </c>
      <c r="R256" s="23">
        <f ca="1">SQRT(Inputs!$B$38)*G256+SQRT(1-Inputs!$B$38)*_xlfn.NORM.S.INV(RAND())</f>
        <v>-0.3536235895296741</v>
      </c>
      <c r="S256" s="23">
        <f ca="1">SQRT(Inputs!$B$38)*H256+SQRT(1-Inputs!$B$38)*_xlfn.NORM.S.INV(RAND())</f>
        <v>-0.62109706791551256</v>
      </c>
      <c r="T256" s="23">
        <f ca="1">SQRT(Inputs!$B$38)*I256+SQRT(1-Inputs!$B$38)*_xlfn.NORM.S.INV(RAND())</f>
        <v>1.3261064504470459</v>
      </c>
      <c r="U256" s="23">
        <f ca="1">SQRT(Inputs!$B$38)*J256+SQRT(1-Inputs!$B$38)*_xlfn.NORM.S.INV(RAND())</f>
        <v>-1.5331713403348026</v>
      </c>
      <c r="V256" s="23">
        <f ca="1">SQRT(Inputs!$B$38)*K256+SQRT(1-Inputs!$B$38)*_xlfn.NORM.S.INV(RAND())</f>
        <v>-1.6011895923009669</v>
      </c>
      <c r="W256" s="23">
        <f ca="1">SQRT(Inputs!$B$38)*L256+SQRT(1-Inputs!$B$38)*_xlfn.NORM.S.INV(RAND())</f>
        <v>1.3169863846925443</v>
      </c>
      <c r="X256" s="23">
        <f ca="1">SQRT(Inputs!$B$38)*M256+SQRT(1-Inputs!$B$38)*_xlfn.NORM.S.INV(RAND())</f>
        <v>-0.13453999540250769</v>
      </c>
      <c r="Y256" s="23">
        <f ca="1">SQRT(Inputs!$B$38)*C256+SQRT(1-Inputs!$B$38)*_xlfn.NORM.S.INV(RAND())</f>
        <v>-2.0634943971258934</v>
      </c>
      <c r="Z256" s="23">
        <f ca="1">SQRT(Inputs!$B$38)*D256+SQRT(1-Inputs!$B$38)*_xlfn.NORM.S.INV(RAND())</f>
        <v>0.32231024538505182</v>
      </c>
      <c r="AA256" s="23">
        <f ca="1">SQRT(Inputs!$B$38)*E256+SQRT(1-Inputs!$B$38)*_xlfn.NORM.S.INV(RAND())</f>
        <v>2.4191059573058511</v>
      </c>
      <c r="AB256" s="23">
        <f ca="1">SQRT(Inputs!$B$38)*F256+SQRT(1-Inputs!$B$38)*_xlfn.NORM.S.INV(RAND())</f>
        <v>0.92051372735202475</v>
      </c>
      <c r="AC256" s="23">
        <f ca="1">SQRT(Inputs!$B$38)*G256+SQRT(1-Inputs!$B$38)*_xlfn.NORM.S.INV(RAND())</f>
        <v>-0.385973499148619</v>
      </c>
      <c r="AD256" s="23">
        <f ca="1">SQRT(Inputs!$B$38)*H256+SQRT(1-Inputs!$B$38)*_xlfn.NORM.S.INV(RAND())</f>
        <v>-0.89552094997031284</v>
      </c>
      <c r="AE256" s="23">
        <f ca="1">SQRT(Inputs!$B$38)*I256+SQRT(1-Inputs!$B$38)*_xlfn.NORM.S.INV(RAND())</f>
        <v>1.5086130488163274</v>
      </c>
      <c r="AF256" s="23">
        <f ca="1">SQRT(Inputs!$B$38)*J256+SQRT(1-Inputs!$B$38)*_xlfn.NORM.S.INV(RAND())</f>
        <v>-0.10568203063509687</v>
      </c>
      <c r="AG256" s="23">
        <f ca="1">SQRT(Inputs!$B$38)*K256+SQRT(1-Inputs!$B$38)*_xlfn.NORM.S.INV(RAND())</f>
        <v>-1.9503139734772688</v>
      </c>
      <c r="AH256" s="23">
        <f ca="1">SQRT(Inputs!$B$38)*L256+SQRT(1-Inputs!$B$38)*_xlfn.NORM.S.INV(RAND())</f>
        <v>1.9123313615945292</v>
      </c>
      <c r="AI256" s="23">
        <f ca="1">SQRT(Inputs!$B$38)*M256+SQRT(1-Inputs!$B$38)*_xlfn.NORM.S.INV(RAND())</f>
        <v>-0.32277357441868093</v>
      </c>
      <c r="AJ256" s="23">
        <f ca="1">SQRT(Inputs!$B$38)*C256+SQRT(1-Inputs!$B$38)*_xlfn.NORM.S.INV(RAND())</f>
        <v>-1.5280625225191118</v>
      </c>
      <c r="AK256" s="23">
        <f ca="1">SQRT(Inputs!$B$38)*D256+SQRT(1-Inputs!$B$38)*_xlfn.NORM.S.INV(RAND())</f>
        <v>-0.79325202646182869</v>
      </c>
      <c r="AL256" s="23">
        <f ca="1">SQRT(Inputs!$B$38)*E256+SQRT(1-Inputs!$B$38)*_xlfn.NORM.S.INV(RAND())</f>
        <v>-0.37110228230465531</v>
      </c>
      <c r="AM256" s="23">
        <f ca="1">SQRT(Inputs!$B$38)*F256+SQRT(1-Inputs!$B$38)*_xlfn.NORM.S.INV(RAND())</f>
        <v>0.43892611474456422</v>
      </c>
      <c r="AN256" s="23">
        <f ca="1">SQRT(Inputs!$B$38)*G256+SQRT(1-Inputs!$B$38)*_xlfn.NORM.S.INV(RAND())</f>
        <v>0.77342161870559867</v>
      </c>
      <c r="AO256" s="23">
        <f ca="1">SQRT(Inputs!$B$38)*H256+SQRT(1-Inputs!$B$38)*_xlfn.NORM.S.INV(RAND())</f>
        <v>0.43719754615866591</v>
      </c>
      <c r="AP256" s="23">
        <f ca="1">SQRT(Inputs!$B$38)*I256+SQRT(1-Inputs!$B$38)*_xlfn.NORM.S.INV(RAND())</f>
        <v>-4.4482078695189942E-2</v>
      </c>
      <c r="AQ256" s="23">
        <f ca="1">SQRT(Inputs!$B$38)*J256+SQRT(1-Inputs!$B$38)*_xlfn.NORM.S.INV(RAND())</f>
        <v>0.32574430186257552</v>
      </c>
      <c r="AR256" s="23">
        <f ca="1">SQRT(Inputs!$B$38)*K256+SQRT(1-Inputs!$B$38)*_xlfn.NORM.S.INV(RAND())</f>
        <v>-1.5390669701530761</v>
      </c>
      <c r="AS256" s="23">
        <f ca="1">SQRT(Inputs!$B$38)*L256+SQRT(1-Inputs!$B$38)*_xlfn.NORM.S.INV(RAND())</f>
        <v>0.90243749639269777</v>
      </c>
      <c r="AT256" s="23">
        <f ca="1">SQRT(Inputs!$B$38)*M256+SQRT(1-Inputs!$B$38)*_xlfn.NORM.S.INV(RAND())</f>
        <v>0.35486566600106689</v>
      </c>
      <c r="AU256" s="15">
        <f ca="1">Inputs!$B$6*EXP($B$8-0.5*C$5^2+C$5*N256)</f>
        <v>4503.7359205506255</v>
      </c>
      <c r="AV256" s="15">
        <f t="shared" ca="1" si="110"/>
        <v>5223.4272149239732</v>
      </c>
      <c r="AW256" s="15">
        <f t="shared" ca="1" si="111"/>
        <v>7685.0401308579931</v>
      </c>
      <c r="AX256" s="15">
        <f t="shared" ca="1" si="112"/>
        <v>11755.796038549188</v>
      </c>
      <c r="AY256" s="15">
        <f t="shared" ca="1" si="113"/>
        <v>13785.534282155882</v>
      </c>
      <c r="AZ256" s="15">
        <f t="shared" ca="1" si="114"/>
        <v>15745.488754107639</v>
      </c>
      <c r="BA256" s="15">
        <f t="shared" ca="1" si="115"/>
        <v>22137.191236149381</v>
      </c>
      <c r="BB256" s="15">
        <f t="shared" ca="1" si="116"/>
        <v>23243.470563842176</v>
      </c>
      <c r="BC256" s="15">
        <f t="shared" ca="1" si="117"/>
        <v>24390.523620366253</v>
      </c>
      <c r="BD256" s="15">
        <f t="shared" ca="1" si="118"/>
        <v>33797.772250441623</v>
      </c>
      <c r="BE256" s="15">
        <f t="shared" ca="1" si="119"/>
        <v>40910.437266839195</v>
      </c>
      <c r="BF256" s="15">
        <f ca="1">Inputs!$B$13*EXP($B$9-0.5*C$6^2+C$6*Y256)</f>
        <v>9187.3813839286195</v>
      </c>
      <c r="BG256" s="15">
        <f t="shared" ca="1" si="120"/>
        <v>11867.478541323047</v>
      </c>
      <c r="BH256" s="15">
        <f t="shared" ca="1" si="121"/>
        <v>21657.822650715301</v>
      </c>
      <c r="BI256" s="15">
        <f t="shared" ca="1" si="122"/>
        <v>30547.986406960787</v>
      </c>
      <c r="BJ256" s="15">
        <f t="shared" ca="1" si="123"/>
        <v>35423.169819263618</v>
      </c>
      <c r="BK256" s="15">
        <f t="shared" ca="1" si="124"/>
        <v>38485.13683084106</v>
      </c>
      <c r="BL256" s="15">
        <f t="shared" ca="1" si="125"/>
        <v>57481.974903070404</v>
      </c>
      <c r="BM256" s="15">
        <f t="shared" ca="1" si="126"/>
        <v>69736.176955136354</v>
      </c>
      <c r="BN256" s="15">
        <f t="shared" ca="1" si="127"/>
        <v>67891.715060757982</v>
      </c>
      <c r="BO256" s="15">
        <f t="shared" ca="1" si="128"/>
        <v>104328.08853762648</v>
      </c>
      <c r="BP256" s="15">
        <f t="shared" ca="1" si="129"/>
        <v>123797.37924442384</v>
      </c>
      <c r="BQ256" s="15">
        <f ca="1">Inputs!$B$20*EXP($B$10-0.5*C$7^2+C$7*AJ256)</f>
        <v>2494.7688593371495</v>
      </c>
      <c r="BR256" s="15">
        <f t="shared" ca="1" si="130"/>
        <v>2631.2436738326687</v>
      </c>
      <c r="BS256" s="15">
        <f t="shared" ca="1" si="131"/>
        <v>3238.9274922318168</v>
      </c>
      <c r="BT256" s="15">
        <f t="shared" ca="1" si="132"/>
        <v>5010.7603670949557</v>
      </c>
      <c r="BU256" s="15">
        <f t="shared" ca="1" si="133"/>
        <v>8373.4646725655275</v>
      </c>
      <c r="BV256" s="15">
        <f t="shared" ca="1" si="134"/>
        <v>12855.838217329527</v>
      </c>
      <c r="BW256" s="15">
        <f t="shared" ca="1" si="135"/>
        <v>17771.495471723185</v>
      </c>
      <c r="BX256" s="15">
        <f t="shared" ca="1" si="136"/>
        <v>26533.662587202241</v>
      </c>
      <c r="BY256" s="15">
        <f t="shared" ca="1" si="137"/>
        <v>27695.228128742972</v>
      </c>
      <c r="BZ256" s="15">
        <f t="shared" ca="1" si="138"/>
        <v>45872.750749330036</v>
      </c>
      <c r="CA256" s="15">
        <f t="shared" ca="1" si="139"/>
        <v>68631.557396207718</v>
      </c>
      <c r="CB256" s="15">
        <f ca="1">(AU256*DCF!C$10-DCF!C$5*MAX(AU256*DCF!C$10,0)-MAX(AU256-Inputs!$B$6,0)/Inputs!$B$10)*DCF!C$6</f>
        <v>1046.3435152671975</v>
      </c>
      <c r="CC256" s="15">
        <f ca="1">(AV256*DCF!D$10-DCF!D$5*MAX(AV256*DCF!D$10,0)-MAX(AV256-AU256,0)/Inputs!$B$10)*DCF!D$6</f>
        <v>1097.69710960623</v>
      </c>
      <c r="CD256" s="15">
        <f ca="1">(AW256*DCF!E$10-DCF!E$5*MAX(AW256*DCF!E$10,0)-MAX(AW256-AV256,0)/Inputs!$B$10)*DCF!E$6</f>
        <v>1219.8962624840822</v>
      </c>
      <c r="CE256" s="15">
        <f ca="1">(AX256*DCF!F$10-DCF!F$5*MAX(AX256*DCF!F$10,0)-MAX(AX256-AW256,0)/Inputs!$B$10)*DCF!F$6</f>
        <v>1719.2481616853261</v>
      </c>
      <c r="CF256" s="15">
        <f ca="1">(AY256*DCF!G$10-DCF!G$5*MAX(AY256*DCF!G$10,0)-MAX(AY256-AX256,0)/Inputs!$B$10)*DCF!G$6</f>
        <v>2450.2186276514726</v>
      </c>
      <c r="CG256" s="15">
        <f ca="1">(AZ256*DCF!H$10-DCF!H$5*MAX(AZ256*DCF!H$10,0)-MAX(AZ256-AY256,0)/Inputs!$B$10)*DCF!H$6</f>
        <v>2708.972882239746</v>
      </c>
      <c r="CH256" s="15">
        <f ca="1">(BA256*DCF!I$10-DCF!I$5*MAX(BA256*DCF!I$10,0)-MAX(BA256-AZ256,0)/Inputs!$B$10)*DCF!I$6</f>
        <v>2995.1941195820491</v>
      </c>
      <c r="CI256" s="15">
        <f ca="1">(BB256*DCF!J$10-DCF!J$5*MAX(BB256*DCF!J$10,0)-MAX(BB256-BA256,0)/Inputs!$B$10)*DCF!J$6</f>
        <v>3820.9950790543335</v>
      </c>
      <c r="CJ256" s="15">
        <f ca="1">(BC256*DCF!K$10-DCF!K$5*MAX(BC256*DCF!K$10,0)-MAX(BC256-BB256,0)/Inputs!$B$10)*DCF!K$6</f>
        <v>3765.9126222601581</v>
      </c>
      <c r="CK256" s="15">
        <f ca="1">(BD256*DCF!L$10-DCF!L$5*MAX(BD256*DCF!L$10,0)-MAX(BD256-BC256,0)/Inputs!$B$10)*DCF!L$6</f>
        <v>3880.8371881952417</v>
      </c>
      <c r="CL256" s="15">
        <f ca="1">(BE256*DCF!M$10-DCF!M$5*MAX(BE256*DCF!M$10,0)-MAX(BE256-BD256,0)/Inputs!$B$10)*DCF!M$6</f>
        <v>4923.3080014766792</v>
      </c>
      <c r="CM256" s="15">
        <f ca="1">(BF256*DCF!C$28-DCF!C$5*MAX(BF256*DCF!C$28,0)-MAX(BF256-Inputs!$B$13,0)/Inputs!$B$17)*DCF!C$6</f>
        <v>2803.9285463519668</v>
      </c>
      <c r="CN256" s="15">
        <f ca="1">(BG256*DCF!D$28-DCF!D$5*MAX(BG256*DCF!D$28,0)-MAX(BG256-BF256,0)/Inputs!$B$17)*DCF!D$6</f>
        <v>2923.4585345773912</v>
      </c>
      <c r="CO256" s="15">
        <f ca="1">(BH256*DCF!E$28-DCF!E$5*MAX(BH256*DCF!E$28,0)-MAX(BH256-BG256,0)/Inputs!$B$17)*DCF!E$6</f>
        <v>4204.3389614706193</v>
      </c>
      <c r="CP256" s="15">
        <f ca="1">(BI256*DCF!F$28-DCF!F$5*MAX(BI256*DCF!F$28,0)-MAX(BI256-BH256,0)/Inputs!$B$17)*DCF!F$6</f>
        <v>6674.3788175989994</v>
      </c>
      <c r="CQ256" s="15">
        <f ca="1">(BJ256*DCF!G$28-DCF!G$5*MAX(BJ256*DCF!G$28,0)-MAX(BJ256-BI256,0)/Inputs!$B$17)*DCF!G$6</f>
        <v>8370.8524754051195</v>
      </c>
      <c r="CR256" s="15">
        <f ca="1">(BK256*DCF!H$28-DCF!H$5*MAX(BK256*DCF!H$28,0)-MAX(BK256-BJ256,0)/Inputs!$B$17)*DCF!H$6</f>
        <v>9042.0551903885862</v>
      </c>
      <c r="CS256" s="15">
        <f ca="1">(BL256*DCF!I$28-DCF!I$5*MAX(BL256*DCF!I$28,0)-MAX(BL256-BK256,0)/Inputs!$B$17)*DCF!I$6</f>
        <v>10790.432323087307</v>
      </c>
      <c r="CT256" s="15">
        <f ca="1">(BM256*DCF!J$28-DCF!J$5*MAX(BM256*DCF!J$28,0)-MAX(BM256-BL256,0)/Inputs!$B$17)*DCF!J$6</f>
        <v>13932.149619410535</v>
      </c>
      <c r="CU256" s="15">
        <f ca="1">(BN256*DCF!K$28-DCF!K$5*MAX(BN256*DCF!K$28,0)-MAX(BN256-BM256,0)/Inputs!$B$17)*DCF!K$6</f>
        <v>14337.591880254809</v>
      </c>
      <c r="CV256" s="15">
        <f ca="1">(BO256*DCF!L$28-DCF!L$5*MAX(BO256*DCF!L$28,0)-MAX(BO256-BN256,0)/Inputs!$B$17)*DCF!L$6</f>
        <v>16692.807080610917</v>
      </c>
      <c r="CW256" s="15">
        <f ca="1">(BP256*DCF!M$28-DCF!M$5*MAX(BP256*DCF!M$28,0)-MAX(BP256-BO256,0)/Inputs!$B$17)*DCF!M$6</f>
        <v>21257.460597757989</v>
      </c>
      <c r="CX256" s="15">
        <f ca="1">(BQ256*DCF!C$46-DCF!C$5*MAX(BQ256*DCF!C$46,0)-MAX(BQ256-Inputs!$B$20,0)/Inputs!$B$24)*DCF!C$6</f>
        <v>-576.15908991620074</v>
      </c>
      <c r="CY256" s="15">
        <f ca="1">(BR256*DCF!D$46-DCF!D$5*MAX(BR256*DCF!D$46,0)-MAX(BR256-BQ256,0)/Inputs!$B$24)*DCF!D$6</f>
        <v>-507.32460422897844</v>
      </c>
      <c r="CZ256" s="15">
        <f ca="1">(BS256*DCF!E$46-DCF!E$5*MAX(BS256*DCF!E$46,0)-MAX(BS256-BR256,0)/Inputs!$B$24)*DCF!E$6</f>
        <v>-622.5410472943056</v>
      </c>
      <c r="DA256" s="15">
        <f ca="1">(BT256*DCF!F$46-DCF!F$5*MAX(BT256*DCF!F$46,0)-MAX(BT256-BS256,0)/Inputs!$B$24)*DCF!F$6</f>
        <v>-1010.0956120231621</v>
      </c>
      <c r="DB256" s="15">
        <f ca="1">(BU256*DCF!G$46-DCF!G$5*MAX(BU256*DCF!G$46,0)-MAX(BU256-BT256,0)/Inputs!$B$24)*DCF!G$6</f>
        <v>-1412.814097074579</v>
      </c>
      <c r="DC256" s="15">
        <f ca="1">(BV256*DCF!H$46-DCF!H$5*MAX(BV256*DCF!H$46,0)-MAX(BV256-BU256,0)/Inputs!$B$24)*DCF!H$6</f>
        <v>-1392.8701150770439</v>
      </c>
      <c r="DD256" s="15">
        <f ca="1">(BW256*DCF!I$46-DCF!I$5*MAX(BW256*DCF!I$46,0)-MAX(BW256-BV256,0)/Inputs!$B$24)*DCF!I$6</f>
        <v>-1000.6554572045163</v>
      </c>
      <c r="DE256" s="15">
        <f ca="1">(BX256*DCF!J$46-DCF!J$5*MAX(BX256*DCF!J$46,0)-MAX(BX256-BW256,0)/Inputs!$B$24)*DCF!J$6</f>
        <v>-1210.5698158670157</v>
      </c>
      <c r="DF256" s="15">
        <f ca="1">(BY256*DCF!K$46-DCF!K$5*MAX(BY256*DCF!K$46,0)-MAX(BY256-BX256,0)/Inputs!$B$24)*DCF!K$6</f>
        <v>1297.4911394951152</v>
      </c>
      <c r="DG256" s="15">
        <f ca="1">(BZ256*DCF!L$46-DCF!L$5*MAX(BZ256*DCF!L$46,0)-MAX(BZ256-BY256,0)/Inputs!$B$24)*DCF!L$6</f>
        <v>-942.66255700456509</v>
      </c>
      <c r="DH256" s="15">
        <f ca="1">(CA256*DCF!M$46-DCF!M$5*MAX(CA256*DCF!M$46,0)-MAX(CA256-BZ256,0)/Inputs!$B$24)*DCF!M$6</f>
        <v>622.57508266233822</v>
      </c>
      <c r="DI256" s="15">
        <f ca="1">SUM(CB256:CL256)+BE256*DCF!M$10*(1+Inputs!$B$30)*(1-Inputs!$B$33)*(1-Inputs!$B$30/Inputs!$B$31)/(Inputs!$B$29-Inputs!$B$30)*DCF!M$6</f>
        <v>143482.91146764348</v>
      </c>
      <c r="DJ256" s="15">
        <f ca="1">SUM(CM256:CW256)+BP256*DCF!M$28*(1+Inputs!$B$30)*(1-Inputs!$B$33)*(1-Inputs!$B$30/Inputs!$B$31)/(Inputs!$B$29-Inputs!$B$30)*DCF!M$6</f>
        <v>570402.44534437638</v>
      </c>
      <c r="DK256" s="15">
        <f ca="1">SUM(CX256:DH256)+CA256*DCF!M$46*(1+Inputs!$B$30)*(1-Inputs!$B$33)*(1-Inputs!$B$30/Inputs!$B$31)/(Inputs!$B$29-Inputs!$B$30)*DCF!M$6</f>
        <v>99356.891488710302</v>
      </c>
      <c r="DM256" s="15">
        <f ca="1">DI256+DJ256+DK256+Inputs!$B$34+Inputs!$B$36-Inputs!$B$35</f>
        <v>890093.24830073013</v>
      </c>
    </row>
    <row r="257" spans="1:117" x14ac:dyDescent="0.75">
      <c r="A257" s="11">
        <v>244</v>
      </c>
      <c r="C257" s="23">
        <f t="shared" ca="1" si="144"/>
        <v>1.2075441490367862</v>
      </c>
      <c r="D257" s="23">
        <f t="shared" ca="1" si="144"/>
        <v>-2.3552562801340002</v>
      </c>
      <c r="E257" s="23">
        <f t="shared" ca="1" si="144"/>
        <v>1.6349454825305785E-2</v>
      </c>
      <c r="F257" s="23">
        <f t="shared" ca="1" si="144"/>
        <v>9.3057336555452536E-2</v>
      </c>
      <c r="G257" s="23">
        <f t="shared" ca="1" si="144"/>
        <v>-2.6065910254349451</v>
      </c>
      <c r="H257" s="23">
        <f t="shared" ca="1" si="144"/>
        <v>0.11681444372269691</v>
      </c>
      <c r="I257" s="23">
        <f t="shared" ca="1" si="144"/>
        <v>-1.0812859226370117</v>
      </c>
      <c r="J257" s="23">
        <f t="shared" ca="1" si="144"/>
        <v>0.44836424017103244</v>
      </c>
      <c r="K257" s="23">
        <f t="shared" ca="1" si="144"/>
        <v>0.9341221429760056</v>
      </c>
      <c r="L257" s="23">
        <f t="shared" ca="1" si="144"/>
        <v>-1.3183490869600276</v>
      </c>
      <c r="M257" s="23">
        <f t="shared" ca="1" si="144"/>
        <v>-0.21086068219538706</v>
      </c>
      <c r="N257" s="23">
        <f ca="1">SQRT(Inputs!$B$38)*C257+SQRT(1-Inputs!$B$38)*_xlfn.NORM.S.INV(RAND())</f>
        <v>1.1443109463838925</v>
      </c>
      <c r="O257" s="23">
        <f ca="1">SQRT(Inputs!$B$38)*D257+SQRT(1-Inputs!$B$38)*_xlfn.NORM.S.INV(RAND())</f>
        <v>-1.2182004055380036</v>
      </c>
      <c r="P257" s="23">
        <f ca="1">SQRT(Inputs!$B$38)*E257+SQRT(1-Inputs!$B$38)*_xlfn.NORM.S.INV(RAND())</f>
        <v>-0.83249758795595141</v>
      </c>
      <c r="Q257" s="23">
        <f ca="1">SQRT(Inputs!$B$38)*F257+SQRT(1-Inputs!$B$38)*_xlfn.NORM.S.INV(RAND())</f>
        <v>0.97462590434143181</v>
      </c>
      <c r="R257" s="23">
        <f ca="1">SQRT(Inputs!$B$38)*G257+SQRT(1-Inputs!$B$38)*_xlfn.NORM.S.INV(RAND())</f>
        <v>-1.9697664054100628</v>
      </c>
      <c r="S257" s="23">
        <f ca="1">SQRT(Inputs!$B$38)*H257+SQRT(1-Inputs!$B$38)*_xlfn.NORM.S.INV(RAND())</f>
        <v>0.42902162262672339</v>
      </c>
      <c r="T257" s="23">
        <f ca="1">SQRT(Inputs!$B$38)*I257+SQRT(1-Inputs!$B$38)*_xlfn.NORM.S.INV(RAND())</f>
        <v>-0.13071861147751651</v>
      </c>
      <c r="U257" s="23">
        <f ca="1">SQRT(Inputs!$B$38)*J257+SQRT(1-Inputs!$B$38)*_xlfn.NORM.S.INV(RAND())</f>
        <v>-0.78781562431083729</v>
      </c>
      <c r="V257" s="23">
        <f ca="1">SQRT(Inputs!$B$38)*K257+SQRT(1-Inputs!$B$38)*_xlfn.NORM.S.INV(RAND())</f>
        <v>-0.56301482408186654</v>
      </c>
      <c r="W257" s="23">
        <f ca="1">SQRT(Inputs!$B$38)*L257+SQRT(1-Inputs!$B$38)*_xlfn.NORM.S.INV(RAND())</f>
        <v>0.19770070173093424</v>
      </c>
      <c r="X257" s="23">
        <f ca="1">SQRT(Inputs!$B$38)*M257+SQRT(1-Inputs!$B$38)*_xlfn.NORM.S.INV(RAND())</f>
        <v>0.24352532992084144</v>
      </c>
      <c r="Y257" s="23">
        <f ca="1">SQRT(Inputs!$B$38)*C257+SQRT(1-Inputs!$B$38)*_xlfn.NORM.S.INV(RAND())</f>
        <v>-1.6294383072235674</v>
      </c>
      <c r="Z257" s="23">
        <f ca="1">SQRT(Inputs!$B$38)*D257+SQRT(1-Inputs!$B$38)*_xlfn.NORM.S.INV(RAND())</f>
        <v>-0.85033508981393013</v>
      </c>
      <c r="AA257" s="23">
        <f ca="1">SQRT(Inputs!$B$38)*E257+SQRT(1-Inputs!$B$38)*_xlfn.NORM.S.INV(RAND())</f>
        <v>-0.81900399643914745</v>
      </c>
      <c r="AB257" s="23">
        <f ca="1">SQRT(Inputs!$B$38)*F257+SQRT(1-Inputs!$B$38)*_xlfn.NORM.S.INV(RAND())</f>
        <v>-0.82539622563041826</v>
      </c>
      <c r="AC257" s="23">
        <f ca="1">SQRT(Inputs!$B$38)*G257+SQRT(1-Inputs!$B$38)*_xlfn.NORM.S.INV(RAND())</f>
        <v>-1.2023866937939294</v>
      </c>
      <c r="AD257" s="23">
        <f ca="1">SQRT(Inputs!$B$38)*H257+SQRT(1-Inputs!$B$38)*_xlfn.NORM.S.INV(RAND())</f>
        <v>0.54216659391280275</v>
      </c>
      <c r="AE257" s="23">
        <f ca="1">SQRT(Inputs!$B$38)*I257+SQRT(1-Inputs!$B$38)*_xlfn.NORM.S.INV(RAND())</f>
        <v>-1.5262375336993121</v>
      </c>
      <c r="AF257" s="23">
        <f ca="1">SQRT(Inputs!$B$38)*J257+SQRT(1-Inputs!$B$38)*_xlfn.NORM.S.INV(RAND())</f>
        <v>1.4890512043771871</v>
      </c>
      <c r="AG257" s="23">
        <f ca="1">SQRT(Inputs!$B$38)*K257+SQRT(1-Inputs!$B$38)*_xlfn.NORM.S.INV(RAND())</f>
        <v>3.8788354327753238E-2</v>
      </c>
      <c r="AH257" s="23">
        <f ca="1">SQRT(Inputs!$B$38)*L257+SQRT(1-Inputs!$B$38)*_xlfn.NORM.S.INV(RAND())</f>
        <v>-0.5844105792260389</v>
      </c>
      <c r="AI257" s="23">
        <f ca="1">SQRT(Inputs!$B$38)*M257+SQRT(1-Inputs!$B$38)*_xlfn.NORM.S.INV(RAND())</f>
        <v>-0.56195104047009858</v>
      </c>
      <c r="AJ257" s="23">
        <f ca="1">SQRT(Inputs!$B$38)*C257+SQRT(1-Inputs!$B$38)*_xlfn.NORM.S.INV(RAND())</f>
        <v>0.75983459078899962</v>
      </c>
      <c r="AK257" s="23">
        <f ca="1">SQRT(Inputs!$B$38)*D257+SQRT(1-Inputs!$B$38)*_xlfn.NORM.S.INV(RAND())</f>
        <v>-2.2623585527471866</v>
      </c>
      <c r="AL257" s="23">
        <f ca="1">SQRT(Inputs!$B$38)*E257+SQRT(1-Inputs!$B$38)*_xlfn.NORM.S.INV(RAND())</f>
        <v>-0.6763346139342542</v>
      </c>
      <c r="AM257" s="23">
        <f ca="1">SQRT(Inputs!$B$38)*F257+SQRT(1-Inputs!$B$38)*_xlfn.NORM.S.INV(RAND())</f>
        <v>-0.41633487513072587</v>
      </c>
      <c r="AN257" s="23">
        <f ca="1">SQRT(Inputs!$B$38)*G257+SQRT(1-Inputs!$B$38)*_xlfn.NORM.S.INV(RAND())</f>
        <v>-2.3426563903802879</v>
      </c>
      <c r="AO257" s="23">
        <f ca="1">SQRT(Inputs!$B$38)*H257+SQRT(1-Inputs!$B$38)*_xlfn.NORM.S.INV(RAND())</f>
        <v>1.6886466303469185</v>
      </c>
      <c r="AP257" s="23">
        <f ca="1">SQRT(Inputs!$B$38)*I257+SQRT(1-Inputs!$B$38)*_xlfn.NORM.S.INV(RAND())</f>
        <v>-2.3278453901757983</v>
      </c>
      <c r="AQ257" s="23">
        <f ca="1">SQRT(Inputs!$B$38)*J257+SQRT(1-Inputs!$B$38)*_xlfn.NORM.S.INV(RAND())</f>
        <v>-1.0957839334620427</v>
      </c>
      <c r="AR257" s="23">
        <f ca="1">SQRT(Inputs!$B$38)*K257+SQRT(1-Inputs!$B$38)*_xlfn.NORM.S.INV(RAND())</f>
        <v>1.0535090873057928</v>
      </c>
      <c r="AS257" s="23">
        <f ca="1">SQRT(Inputs!$B$38)*L257+SQRT(1-Inputs!$B$38)*_xlfn.NORM.S.INV(RAND())</f>
        <v>-0.22495895568871199</v>
      </c>
      <c r="AT257" s="23">
        <f ca="1">SQRT(Inputs!$B$38)*M257+SQRT(1-Inputs!$B$38)*_xlfn.NORM.S.INV(RAND())</f>
        <v>0.32312265069651358</v>
      </c>
      <c r="AU257" s="15">
        <f ca="1">Inputs!$B$6*EXP($B$8-0.5*C$5^2+C$5*N257)</f>
        <v>5972.0501024746118</v>
      </c>
      <c r="AV257" s="15">
        <f t="shared" ca="1" si="110"/>
        <v>6077.2889700043761</v>
      </c>
      <c r="AW257" s="15">
        <f t="shared" ca="1" si="111"/>
        <v>6623.1168539012051</v>
      </c>
      <c r="AX257" s="15">
        <f t="shared" ca="1" si="112"/>
        <v>9133.2070036030982</v>
      </c>
      <c r="AY257" s="15">
        <f t="shared" ca="1" si="113"/>
        <v>8867.955725687676</v>
      </c>
      <c r="AZ257" s="15">
        <f t="shared" ca="1" si="114"/>
        <v>11370.438296389844</v>
      </c>
      <c r="BA257" s="15">
        <f t="shared" ca="1" si="115"/>
        <v>13725.441388952033</v>
      </c>
      <c r="BB257" s="15">
        <f t="shared" ca="1" si="116"/>
        <v>15528.752059715131</v>
      </c>
      <c r="BC257" s="15">
        <f t="shared" ca="1" si="117"/>
        <v>18012.727586356064</v>
      </c>
      <c r="BD257" s="15">
        <f t="shared" ca="1" si="118"/>
        <v>22479.146718611777</v>
      </c>
      <c r="BE257" s="15">
        <f t="shared" ca="1" si="119"/>
        <v>28163.102691040705</v>
      </c>
      <c r="BF257" s="15">
        <f ca="1">Inputs!$B$13*EXP($B$9-0.5*C$6^2+C$6*Y257)</f>
        <v>10012.973189738097</v>
      </c>
      <c r="BG257" s="15">
        <f t="shared" ca="1" si="120"/>
        <v>10467.362951250638</v>
      </c>
      <c r="BH257" s="15">
        <f t="shared" ca="1" si="121"/>
        <v>11164.76223354067</v>
      </c>
      <c r="BI257" s="15">
        <f t="shared" ca="1" si="122"/>
        <v>12036.757636310498</v>
      </c>
      <c r="BJ257" s="15">
        <f t="shared" ca="1" si="123"/>
        <v>12408.108099478335</v>
      </c>
      <c r="BK257" s="15">
        <f t="shared" ca="1" si="124"/>
        <v>16395.184473052654</v>
      </c>
      <c r="BL257" s="15">
        <f t="shared" ca="1" si="125"/>
        <v>16525.352541006305</v>
      </c>
      <c r="BM257" s="15">
        <f t="shared" ca="1" si="126"/>
        <v>24440.787994332015</v>
      </c>
      <c r="BN257" s="15">
        <f t="shared" ca="1" si="127"/>
        <v>30199.155671561639</v>
      </c>
      <c r="BO257" s="15">
        <f t="shared" ca="1" si="128"/>
        <v>34716.626405962634</v>
      </c>
      <c r="BP257" s="15">
        <f t="shared" ca="1" si="129"/>
        <v>40093.985609263211</v>
      </c>
      <c r="BQ257" s="15">
        <f ca="1">Inputs!$B$20*EXP($B$10-0.5*C$7^2+C$7*AJ257)</f>
        <v>5616.3027963322947</v>
      </c>
      <c r="BR257" s="15">
        <f t="shared" ca="1" si="130"/>
        <v>3714.9872469412185</v>
      </c>
      <c r="BS257" s="15">
        <f t="shared" ca="1" si="131"/>
        <v>4189.1475796381519</v>
      </c>
      <c r="BT257" s="15">
        <f t="shared" ca="1" si="132"/>
        <v>5178.3173047535447</v>
      </c>
      <c r="BU257" s="15">
        <f t="shared" ca="1" si="133"/>
        <v>4071.3036817959637</v>
      </c>
      <c r="BV257" s="15">
        <f t="shared" ca="1" si="134"/>
        <v>8286.6288745409311</v>
      </c>
      <c r="BW257" s="15">
        <f t="shared" ca="1" si="135"/>
        <v>7065.1120552662651</v>
      </c>
      <c r="BX257" s="15">
        <f t="shared" ca="1" si="136"/>
        <v>7932.8126582001942</v>
      </c>
      <c r="BY257" s="15">
        <f t="shared" ca="1" si="137"/>
        <v>13597.384629564249</v>
      </c>
      <c r="BZ257" s="15">
        <f t="shared" ca="1" si="138"/>
        <v>18306.112432800703</v>
      </c>
      <c r="CA257" s="15">
        <f t="shared" ca="1" si="139"/>
        <v>27234.251625220917</v>
      </c>
      <c r="CB257" s="15">
        <f ca="1">(AU257*DCF!C$10-DCF!C$5*MAX(AU257*DCF!C$10,0)-MAX(AU257-Inputs!$B$6,0)/Inputs!$B$10)*DCF!C$6</f>
        <v>1035.8741734365517</v>
      </c>
      <c r="CC257" s="15">
        <f ca="1">(AV257*DCF!D$10-DCF!D$5*MAX(AV257*DCF!D$10,0)-MAX(AV257-AU257,0)/Inputs!$B$10)*DCF!D$6</f>
        <v>1455.6382706069619</v>
      </c>
      <c r="CD257" s="15">
        <f ca="1">(AW257*DCF!E$10-DCF!E$5*MAX(AW257*DCF!E$10,0)-MAX(AW257-AV257,0)/Inputs!$B$10)*DCF!E$6</f>
        <v>1406.2292073170747</v>
      </c>
      <c r="CE257" s="15">
        <f ca="1">(AX257*DCF!F$10-DCF!F$5*MAX(AX257*DCF!F$10,0)-MAX(AX257-AW257,0)/Inputs!$B$10)*DCF!F$6</f>
        <v>1471.477005728209</v>
      </c>
      <c r="CF257" s="15">
        <f ca="1">(AY257*DCF!G$10-DCF!G$5*MAX(AY257*DCF!G$10,0)-MAX(AY257-AX257,0)/Inputs!$B$10)*DCF!G$6</f>
        <v>1827.1522540714366</v>
      </c>
      <c r="CG257" s="15">
        <f ca="1">(AZ257*DCF!H$10-DCF!H$5*MAX(AZ257*DCF!H$10,0)-MAX(AZ257-AY257,0)/Inputs!$B$10)*DCF!H$6</f>
        <v>1763.2181076937945</v>
      </c>
      <c r="CH257" s="15">
        <f ca="1">(BA257*DCF!I$10-DCF!I$5*MAX(BA257*DCF!I$10,0)-MAX(BA257-AZ257,0)/Inputs!$B$10)*DCF!I$6</f>
        <v>2120.8344171030262</v>
      </c>
      <c r="CI257" s="15">
        <f ca="1">(BB257*DCF!J$10-DCF!J$5*MAX(BB257*DCF!J$10,0)-MAX(BB257-BA257,0)/Inputs!$B$10)*DCF!J$6</f>
        <v>2391.5078692091397</v>
      </c>
      <c r="CJ257" s="15">
        <f ca="1">(BC257*DCF!K$10-DCF!K$5*MAX(BC257*DCF!K$10,0)-MAX(BC257-BB257,0)/Inputs!$B$10)*DCF!K$6</f>
        <v>2552.0410946599504</v>
      </c>
      <c r="CK257" s="15">
        <f ca="1">(BD257*DCF!L$10-DCF!L$5*MAX(BD257*DCF!L$10,0)-MAX(BD257-BC257,0)/Inputs!$B$10)*DCF!L$6</f>
        <v>2812.7024764550556</v>
      </c>
      <c r="CL257" s="15">
        <f ca="1">(BE257*DCF!M$10-DCF!M$5*MAX(BE257*DCF!M$10,0)-MAX(BE257-BD257,0)/Inputs!$B$10)*DCF!M$6</f>
        <v>3295.1687791383843</v>
      </c>
      <c r="CM257" s="15">
        <f ca="1">(BF257*DCF!C$28-DCF!C$5*MAX(BF257*DCF!C$28,0)-MAX(BF257-Inputs!$B$13,0)/Inputs!$B$17)*DCF!C$6</f>
        <v>3055.8937511482864</v>
      </c>
      <c r="CN257" s="15">
        <f ca="1">(BG257*DCF!D$28-DCF!D$5*MAX(BG257*DCF!D$28,0)-MAX(BG257-BF257,0)/Inputs!$B$17)*DCF!D$6</f>
        <v>2985.9376366876031</v>
      </c>
      <c r="CO257" s="15">
        <f ca="1">(BH257*DCF!E$28-DCF!E$5*MAX(BH257*DCF!E$28,0)-MAX(BH257-BG257,0)/Inputs!$B$17)*DCF!E$6</f>
        <v>3024.6116702558952</v>
      </c>
      <c r="CP257" s="15">
        <f ca="1">(BI257*DCF!F$28-DCF!F$5*MAX(BI257*DCF!F$28,0)-MAX(BI257-BH257,0)/Inputs!$B$17)*DCF!F$6</f>
        <v>3108.9020936677225</v>
      </c>
      <c r="CQ257" s="15">
        <f ca="1">(BJ257*DCF!G$28-DCF!G$5*MAX(BJ257*DCF!G$28,0)-MAX(BJ257-BI257,0)/Inputs!$B$17)*DCF!G$6</f>
        <v>3156.9203070443459</v>
      </c>
      <c r="CR257" s="15">
        <f ca="1">(BK257*DCF!H$28-DCF!H$5*MAX(BK257*DCF!H$28,0)-MAX(BK257-BJ257,0)/Inputs!$B$17)*DCF!H$6</f>
        <v>3435.2302268667909</v>
      </c>
      <c r="CS257" s="15">
        <f ca="1">(BL257*DCF!I$28-DCF!I$5*MAX(BL257*DCF!I$28,0)-MAX(BL257-BK257,0)/Inputs!$B$17)*DCF!I$6</f>
        <v>3867.303730788693</v>
      </c>
      <c r="CT257" s="15">
        <f ca="1">(BM257*DCF!J$28-DCF!J$5*MAX(BM257*DCF!J$28,0)-MAX(BM257-BL257,0)/Inputs!$B$17)*DCF!J$6</f>
        <v>4402.802628333352</v>
      </c>
      <c r="CU257" s="15">
        <f ca="1">(BN257*DCF!K$28-DCF!K$5*MAX(BN257*DCF!K$28,0)-MAX(BN257-BM257,0)/Inputs!$B$17)*DCF!K$6</f>
        <v>5672.2319891973348</v>
      </c>
      <c r="CV257" s="15">
        <f ca="1">(BO257*DCF!L$28-DCF!L$5*MAX(BO257*DCF!L$28,0)-MAX(BO257-BN257,0)/Inputs!$B$17)*DCF!L$6</f>
        <v>6415.5363191733368</v>
      </c>
      <c r="CW257" s="15">
        <f ca="1">(BP257*DCF!M$28-DCF!M$5*MAX(BP257*DCF!M$28,0)-MAX(BP257-BO257,0)/Inputs!$B$17)*DCF!M$6</f>
        <v>6981.621459183003</v>
      </c>
      <c r="CX257" s="15">
        <f ca="1">(BQ257*DCF!C$46-DCF!C$5*MAX(BQ257*DCF!C$46,0)-MAX(BQ257-Inputs!$B$20,0)/Inputs!$B$24)*DCF!C$6</f>
        <v>-2412.6809212463936</v>
      </c>
      <c r="CY257" s="15">
        <f ca="1">(BR257*DCF!D$46-DCF!D$5*MAX(BR257*DCF!D$46,0)-MAX(BR257-BQ257,0)/Inputs!$B$24)*DCF!D$6</f>
        <v>-634.06168843035584</v>
      </c>
      <c r="CZ257" s="15">
        <f ca="1">(BS257*DCF!E$46-DCF!E$5*MAX(BS257*DCF!E$46,0)-MAX(BS257-BR257,0)/Inputs!$B$24)*DCF!E$6</f>
        <v>-682.27494486701175</v>
      </c>
      <c r="DA257" s="15">
        <f ca="1">(BT257*DCF!F$46-DCF!F$5*MAX(BT257*DCF!F$46,0)-MAX(BT257-BS257,0)/Inputs!$B$24)*DCF!F$6</f>
        <v>-737.30577290653423</v>
      </c>
      <c r="DB257" s="15">
        <f ca="1">(BU257*DCF!G$46-DCF!G$5*MAX(BU257*DCF!G$46,0)-MAX(BU257-BT257,0)/Inputs!$B$24)*DCF!G$6</f>
        <v>-136.95061194172564</v>
      </c>
      <c r="DC257" s="15">
        <f ca="1">(BV257*DCF!H$46-DCF!H$5*MAX(BV257*DCF!H$46,0)-MAX(BV257-BU257,0)/Inputs!$B$24)*DCF!H$6</f>
        <v>-1309.8864759195296</v>
      </c>
      <c r="DD257" s="15">
        <f ca="1">(BW257*DCF!I$46-DCF!I$5*MAX(BW257*DCF!I$46,0)-MAX(BW257-BV257,0)/Inputs!$B$24)*DCF!I$6</f>
        <v>163.17150115684106</v>
      </c>
      <c r="DE257" s="15">
        <f ca="1">(BX257*DCF!J$46-DCF!J$5*MAX(BX257*DCF!J$46,0)-MAX(BX257-BW257,0)/Inputs!$B$24)*DCF!J$6</f>
        <v>102.6595240390471</v>
      </c>
      <c r="DF257" s="15">
        <f ca="1">(BY257*DCF!K$46-DCF!K$5*MAX(BY257*DCF!K$46,0)-MAX(BY257-BX257,0)/Inputs!$B$24)*DCF!K$6</f>
        <v>-610.9412922525421</v>
      </c>
      <c r="DG257" s="15">
        <f ca="1">(BZ257*DCF!L$46-DCF!L$5*MAX(BZ257*DCF!L$46,0)-MAX(BZ257-BY257,0)/Inputs!$B$24)*DCF!L$6</f>
        <v>199.81621533808595</v>
      </c>
      <c r="DH257" s="15">
        <f ca="1">(CA257*DCF!M$46-DCF!M$5*MAX(CA257*DCF!M$46,0)-MAX(CA257-BZ257,0)/Inputs!$B$24)*DCF!M$6</f>
        <v>268.57557852655714</v>
      </c>
      <c r="DI257" s="15">
        <f ca="1">SUM(CB257:CL257)+BE257*DCF!M$10*(1+Inputs!$B$30)*(1-Inputs!$B$33)*(1-Inputs!$B$30/Inputs!$B$31)/(Inputs!$B$29-Inputs!$B$30)*DCF!M$6</f>
        <v>100510.13086306438</v>
      </c>
      <c r="DJ257" s="15">
        <f ca="1">SUM(CM257:CW257)+BP257*DCF!M$28*(1+Inputs!$B$30)*(1-Inputs!$B$33)*(1-Inputs!$B$30/Inputs!$B$31)/(Inputs!$B$29-Inputs!$B$30)*DCF!M$6</f>
        <v>194883.11466388177</v>
      </c>
      <c r="DK257" s="15">
        <f ca="1">SUM(CX257:DH257)+CA257*DCF!M$46*(1+Inputs!$B$30)*(1-Inputs!$B$33)*(1-Inputs!$B$30/Inputs!$B$31)/(Inputs!$B$29-Inputs!$B$30)*DCF!M$6</f>
        <v>36317.500227432312</v>
      </c>
      <c r="DM257" s="15">
        <f ca="1">DI257+DJ257+DK257+Inputs!$B$34+Inputs!$B$36-Inputs!$B$35</f>
        <v>408561.74575437844</v>
      </c>
    </row>
    <row r="258" spans="1:117" x14ac:dyDescent="0.75">
      <c r="A258" s="11">
        <v>245</v>
      </c>
      <c r="C258" s="23">
        <f t="shared" ca="1" si="144"/>
        <v>0.23840299267898088</v>
      </c>
      <c r="D258" s="23">
        <f t="shared" ca="1" si="144"/>
        <v>0.98024266323976117</v>
      </c>
      <c r="E258" s="23">
        <f t="shared" ca="1" si="144"/>
        <v>0.3410703607723457</v>
      </c>
      <c r="F258" s="23">
        <f t="shared" ca="1" si="144"/>
        <v>1.1817114337770773</v>
      </c>
      <c r="G258" s="23">
        <f t="shared" ca="1" si="144"/>
        <v>-0.22491639937165719</v>
      </c>
      <c r="H258" s="23">
        <f t="shared" ca="1" si="144"/>
        <v>-7.1517000883411466E-2</v>
      </c>
      <c r="I258" s="23">
        <f t="shared" ca="1" si="144"/>
        <v>-0.90030833134454324</v>
      </c>
      <c r="J258" s="23">
        <f t="shared" ca="1" si="144"/>
        <v>-0.73594580515731645</v>
      </c>
      <c r="K258" s="23">
        <f t="shared" ca="1" si="144"/>
        <v>-0.76973209232016426</v>
      </c>
      <c r="L258" s="23">
        <f t="shared" ca="1" si="144"/>
        <v>1.2894436842995223</v>
      </c>
      <c r="M258" s="23">
        <f t="shared" ca="1" si="144"/>
        <v>0.11881508861374174</v>
      </c>
      <c r="N258" s="23">
        <f ca="1">SQRT(Inputs!$B$38)*C258+SQRT(1-Inputs!$B$38)*_xlfn.NORM.S.INV(RAND())</f>
        <v>-4.2524629387674678E-2</v>
      </c>
      <c r="O258" s="23">
        <f ca="1">SQRT(Inputs!$B$38)*D258+SQRT(1-Inputs!$B$38)*_xlfn.NORM.S.INV(RAND())</f>
        <v>0.14363316734060633</v>
      </c>
      <c r="P258" s="23">
        <f ca="1">SQRT(Inputs!$B$38)*E258+SQRT(1-Inputs!$B$38)*_xlfn.NORM.S.INV(RAND())</f>
        <v>0.33543340986208914</v>
      </c>
      <c r="Q258" s="23">
        <f ca="1">SQRT(Inputs!$B$38)*F258+SQRT(1-Inputs!$B$38)*_xlfn.NORM.S.INV(RAND())</f>
        <v>1.3281324612960606</v>
      </c>
      <c r="R258" s="23">
        <f ca="1">SQRT(Inputs!$B$38)*G258+SQRT(1-Inputs!$B$38)*_xlfn.NORM.S.INV(RAND())</f>
        <v>-0.6287378812997646</v>
      </c>
      <c r="S258" s="23">
        <f ca="1">SQRT(Inputs!$B$38)*H258+SQRT(1-Inputs!$B$38)*_xlfn.NORM.S.INV(RAND())</f>
        <v>-0.66634308212688698</v>
      </c>
      <c r="T258" s="23">
        <f ca="1">SQRT(Inputs!$B$38)*I258+SQRT(1-Inputs!$B$38)*_xlfn.NORM.S.INV(RAND())</f>
        <v>0.67485715562176141</v>
      </c>
      <c r="U258" s="23">
        <f ca="1">SQRT(Inputs!$B$38)*J258+SQRT(1-Inputs!$B$38)*_xlfn.NORM.S.INV(RAND())</f>
        <v>-0.8691343287161204</v>
      </c>
      <c r="V258" s="23">
        <f ca="1">SQRT(Inputs!$B$38)*K258+SQRT(1-Inputs!$B$38)*_xlfn.NORM.S.INV(RAND())</f>
        <v>-0.17420495943429848</v>
      </c>
      <c r="W258" s="23">
        <f ca="1">SQRT(Inputs!$B$38)*L258+SQRT(1-Inputs!$B$38)*_xlfn.NORM.S.INV(RAND())</f>
        <v>0.5789680870934385</v>
      </c>
      <c r="X258" s="23">
        <f ca="1">SQRT(Inputs!$B$38)*M258+SQRT(1-Inputs!$B$38)*_xlfn.NORM.S.INV(RAND())</f>
        <v>-0.49506570665077854</v>
      </c>
      <c r="Y258" s="23">
        <f ca="1">SQRT(Inputs!$B$38)*C258+SQRT(1-Inputs!$B$38)*_xlfn.NORM.S.INV(RAND())</f>
        <v>-0.66350836520792122</v>
      </c>
      <c r="Z258" s="23">
        <f ca="1">SQRT(Inputs!$B$38)*D258+SQRT(1-Inputs!$B$38)*_xlfn.NORM.S.INV(RAND())</f>
        <v>1.0115697889145525</v>
      </c>
      <c r="AA258" s="23">
        <f ca="1">SQRT(Inputs!$B$38)*E258+SQRT(1-Inputs!$B$38)*_xlfn.NORM.S.INV(RAND())</f>
        <v>-0.5891757407565521</v>
      </c>
      <c r="AB258" s="23">
        <f ca="1">SQRT(Inputs!$B$38)*F258+SQRT(1-Inputs!$B$38)*_xlfn.NORM.S.INV(RAND())</f>
        <v>0.40561107957607245</v>
      </c>
      <c r="AC258" s="23">
        <f ca="1">SQRT(Inputs!$B$38)*G258+SQRT(1-Inputs!$B$38)*_xlfn.NORM.S.INV(RAND())</f>
        <v>-0.80727909996347424</v>
      </c>
      <c r="AD258" s="23">
        <f ca="1">SQRT(Inputs!$B$38)*H258+SQRT(1-Inputs!$B$38)*_xlfn.NORM.S.INV(RAND())</f>
        <v>5.8737628670112743E-2</v>
      </c>
      <c r="AE258" s="23">
        <f ca="1">SQRT(Inputs!$B$38)*I258+SQRT(1-Inputs!$B$38)*_xlfn.NORM.S.INV(RAND())</f>
        <v>-1.574573307988496</v>
      </c>
      <c r="AF258" s="23">
        <f ca="1">SQRT(Inputs!$B$38)*J258+SQRT(1-Inputs!$B$38)*_xlfn.NORM.S.INV(RAND())</f>
        <v>0.78469095019937263</v>
      </c>
      <c r="AG258" s="23">
        <f ca="1">SQRT(Inputs!$B$38)*K258+SQRT(1-Inputs!$B$38)*_xlfn.NORM.S.INV(RAND())</f>
        <v>-1.7952027738030369</v>
      </c>
      <c r="AH258" s="23">
        <f ca="1">SQRT(Inputs!$B$38)*L258+SQRT(1-Inputs!$B$38)*_xlfn.NORM.S.INV(RAND())</f>
        <v>-0.89428214984286769</v>
      </c>
      <c r="AI258" s="23">
        <f ca="1">SQRT(Inputs!$B$38)*M258+SQRT(1-Inputs!$B$38)*_xlfn.NORM.S.INV(RAND())</f>
        <v>0.51496338167347799</v>
      </c>
      <c r="AJ258" s="23">
        <f ca="1">SQRT(Inputs!$B$38)*C258+SQRT(1-Inputs!$B$38)*_xlfn.NORM.S.INV(RAND())</f>
        <v>-0.60799703458568888</v>
      </c>
      <c r="AK258" s="23">
        <f ca="1">SQRT(Inputs!$B$38)*D258+SQRT(1-Inputs!$B$38)*_xlfn.NORM.S.INV(RAND())</f>
        <v>1.5042149983997244</v>
      </c>
      <c r="AL258" s="23">
        <f ca="1">SQRT(Inputs!$B$38)*E258+SQRT(1-Inputs!$B$38)*_xlfn.NORM.S.INV(RAND())</f>
        <v>-0.14830597138424154</v>
      </c>
      <c r="AM258" s="23">
        <f ca="1">SQRT(Inputs!$B$38)*F258+SQRT(1-Inputs!$B$38)*_xlfn.NORM.S.INV(RAND())</f>
        <v>1.4627760712898779</v>
      </c>
      <c r="AN258" s="23">
        <f ca="1">SQRT(Inputs!$B$38)*G258+SQRT(1-Inputs!$B$38)*_xlfn.NORM.S.INV(RAND())</f>
        <v>0.18683203722533065</v>
      </c>
      <c r="AO258" s="23">
        <f ca="1">SQRT(Inputs!$B$38)*H258+SQRT(1-Inputs!$B$38)*_xlfn.NORM.S.INV(RAND())</f>
        <v>0.82099739537344796</v>
      </c>
      <c r="AP258" s="23">
        <f ca="1">SQRT(Inputs!$B$38)*I258+SQRT(1-Inputs!$B$38)*_xlfn.NORM.S.INV(RAND())</f>
        <v>-0.9631506177235446</v>
      </c>
      <c r="AQ258" s="23">
        <f ca="1">SQRT(Inputs!$B$38)*J258+SQRT(1-Inputs!$B$38)*_xlfn.NORM.S.INV(RAND())</f>
        <v>-0.6499914863874463</v>
      </c>
      <c r="AR258" s="23">
        <f ca="1">SQRT(Inputs!$B$38)*K258+SQRT(1-Inputs!$B$38)*_xlfn.NORM.S.INV(RAND())</f>
        <v>0.33677711019558193</v>
      </c>
      <c r="AS258" s="23">
        <f ca="1">SQRT(Inputs!$B$38)*L258+SQRT(1-Inputs!$B$38)*_xlfn.NORM.S.INV(RAND())</f>
        <v>-1.3488868528222786</v>
      </c>
      <c r="AT258" s="23">
        <f ca="1">SQRT(Inputs!$B$38)*M258+SQRT(1-Inputs!$B$38)*_xlfn.NORM.S.INV(RAND())</f>
        <v>0.62374474797116874</v>
      </c>
      <c r="AU258" s="15">
        <f ca="1">Inputs!$B$6*EXP($B$8-0.5*C$5^2+C$5*N258)</f>
        <v>4928.1986932749405</v>
      </c>
      <c r="AV258" s="15">
        <f t="shared" ca="1" si="110"/>
        <v>6126.8153676295424</v>
      </c>
      <c r="AW258" s="15">
        <f t="shared" ca="1" si="111"/>
        <v>7816.3240258816713</v>
      </c>
      <c r="AX258" s="15">
        <f t="shared" ca="1" si="112"/>
        <v>11265.328995836951</v>
      </c>
      <c r="AY258" s="15">
        <f t="shared" ca="1" si="113"/>
        <v>12792.680215217189</v>
      </c>
      <c r="AZ258" s="15">
        <f t="shared" ca="1" si="114"/>
        <v>14538.855836379445</v>
      </c>
      <c r="BA258" s="15">
        <f t="shared" ca="1" si="115"/>
        <v>19093.928106122756</v>
      </c>
      <c r="BB258" s="15">
        <f t="shared" ca="1" si="116"/>
        <v>21427.287411501973</v>
      </c>
      <c r="BC258" s="15">
        <f t="shared" ca="1" si="117"/>
        <v>25805.362377751979</v>
      </c>
      <c r="BD258" s="15">
        <f t="shared" ca="1" si="118"/>
        <v>33373.196206328255</v>
      </c>
      <c r="BE258" s="15">
        <f t="shared" ca="1" si="119"/>
        <v>39091.560636081835</v>
      </c>
      <c r="BF258" s="15">
        <f ca="1">Inputs!$B$13*EXP($B$9-0.5*C$6^2+C$6*Y258)</f>
        <v>12126.279429796352</v>
      </c>
      <c r="BG258" s="15">
        <f t="shared" ca="1" si="120"/>
        <v>17738.096188164851</v>
      </c>
      <c r="BH258" s="15">
        <f t="shared" ca="1" si="121"/>
        <v>19655.040768523028</v>
      </c>
      <c r="BI258" s="15">
        <f t="shared" ca="1" si="122"/>
        <v>25610.754143512819</v>
      </c>
      <c r="BJ258" s="15">
        <f t="shared" ca="1" si="123"/>
        <v>27948.132323179139</v>
      </c>
      <c r="BK258" s="15">
        <f t="shared" ca="1" si="124"/>
        <v>34576.431593181675</v>
      </c>
      <c r="BL258" s="15">
        <f t="shared" ca="1" si="125"/>
        <v>34633.3270278114</v>
      </c>
      <c r="BM258" s="15">
        <f t="shared" ca="1" si="126"/>
        <v>46930.750073620809</v>
      </c>
      <c r="BN258" s="15">
        <f t="shared" ca="1" si="127"/>
        <v>46546.68496382593</v>
      </c>
      <c r="BO258" s="15">
        <f t="shared" ca="1" si="128"/>
        <v>51616.479726158374</v>
      </c>
      <c r="BP258" s="15">
        <f t="shared" ca="1" si="129"/>
        <v>67347.051253796031</v>
      </c>
      <c r="BQ258" s="15">
        <f ca="1">Inputs!$B$20*EXP($B$10-0.5*C$7^2+C$7*AJ258)</f>
        <v>3457.4363806877973</v>
      </c>
      <c r="BR258" s="15">
        <f t="shared" ca="1" si="130"/>
        <v>7564.1313745568004</v>
      </c>
      <c r="BS258" s="15">
        <f t="shared" ca="1" si="131"/>
        <v>9926.3308428703622</v>
      </c>
      <c r="BT258" s="15">
        <f t="shared" ca="1" si="132"/>
        <v>20088.051398031323</v>
      </c>
      <c r="BU258" s="15">
        <f t="shared" ca="1" si="133"/>
        <v>29127.077685482811</v>
      </c>
      <c r="BV258" s="15">
        <f t="shared" ca="1" si="134"/>
        <v>48757.942280943353</v>
      </c>
      <c r="BW258" s="15">
        <f t="shared" ca="1" si="135"/>
        <v>55491.527716500488</v>
      </c>
      <c r="BX258" s="15">
        <f t="shared" ca="1" si="136"/>
        <v>68131.454265980254</v>
      </c>
      <c r="BY258" s="15">
        <f t="shared" ca="1" si="137"/>
        <v>101817.32260646927</v>
      </c>
      <c r="BZ258" s="15">
        <f t="shared" ca="1" si="138"/>
        <v>111488.5441223613</v>
      </c>
      <c r="CA258" s="15">
        <f t="shared" ca="1" si="139"/>
        <v>174964.49044957256</v>
      </c>
      <c r="CB258" s="15">
        <f ca="1">(AU258*DCF!C$10-DCF!C$5*MAX(AU258*DCF!C$10,0)-MAX(AU258-Inputs!$B$6,0)/Inputs!$B$10)*DCF!C$6</f>
        <v>1043.3170200410796</v>
      </c>
      <c r="CC258" s="15">
        <f ca="1">(AV258*DCF!D$10-DCF!D$5*MAX(AV258*DCF!D$10,0)-MAX(AV258-AU258,0)/Inputs!$B$10)*DCF!D$6</f>
        <v>1201.1184320335697</v>
      </c>
      <c r="CD258" s="15">
        <f ca="1">(AW258*DCF!E$10-DCF!E$5*MAX(AW258*DCF!E$10,0)-MAX(AW258-AV258,0)/Inputs!$B$10)*DCF!E$6</f>
        <v>1424.1174769437223</v>
      </c>
      <c r="CE258" s="15">
        <f ca="1">(AX258*DCF!F$10-DCF!F$5*MAX(AX258*DCF!F$10,0)-MAX(AX258-AW258,0)/Inputs!$B$10)*DCF!F$6</f>
        <v>1741.5509430395634</v>
      </c>
      <c r="CF258" s="15">
        <f ca="1">(AY258*DCF!G$10-DCF!G$5*MAX(AY258*DCF!G$10,0)-MAX(AY258-AX258,0)/Inputs!$B$10)*DCF!G$6</f>
        <v>2342.2185941307212</v>
      </c>
      <c r="CG258" s="15">
        <f ca="1">(AZ258*DCF!H$10-DCF!H$5*MAX(AZ258*DCF!H$10,0)-MAX(AZ258-AY258,0)/Inputs!$B$10)*DCF!H$6</f>
        <v>2512.6645032171514</v>
      </c>
      <c r="CH258" s="15">
        <f ca="1">(BA258*DCF!I$10-DCF!I$5*MAX(BA258*DCF!I$10,0)-MAX(BA258-AZ258,0)/Inputs!$B$10)*DCF!I$6</f>
        <v>2740.5726688250697</v>
      </c>
      <c r="CI258" s="15">
        <f ca="1">(BB258*DCF!J$10-DCF!J$5*MAX(BB258*DCF!J$10,0)-MAX(BB258-BA258,0)/Inputs!$B$10)*DCF!J$6</f>
        <v>3323.390086015314</v>
      </c>
      <c r="CJ258" s="15">
        <f ca="1">(BC258*DCF!K$10-DCF!K$5*MAX(BC258*DCF!K$10,0)-MAX(BC258-BB258,0)/Inputs!$B$10)*DCF!K$6</f>
        <v>3541.3850575857837</v>
      </c>
      <c r="CK258" s="15">
        <f ca="1">(BD258*DCF!L$10-DCF!L$5*MAX(BD258*DCF!L$10,0)-MAX(BD258-BC258,0)/Inputs!$B$10)*DCF!L$6</f>
        <v>4054.6691635753782</v>
      </c>
      <c r="CL258" s="15">
        <f ca="1">(BE258*DCF!M$10-DCF!M$5*MAX(BE258*DCF!M$10,0)-MAX(BE258-BD258,0)/Inputs!$B$10)*DCF!M$6</f>
        <v>4833.2050864887215</v>
      </c>
      <c r="CM258" s="15">
        <f ca="1">(BF258*DCF!C$28-DCF!C$5*MAX(BF258*DCF!C$28,0)-MAX(BF258-Inputs!$B$13,0)/Inputs!$B$17)*DCF!C$6</f>
        <v>3530.1266768825562</v>
      </c>
      <c r="CN258" s="15">
        <f ca="1">(BG258*DCF!D$28-DCF!D$5*MAX(BG258*DCF!D$28,0)-MAX(BG258-BF258,0)/Inputs!$B$17)*DCF!D$6</f>
        <v>4027.0206212577682</v>
      </c>
      <c r="CO258" s="15">
        <f ca="1">(BH258*DCF!E$28-DCF!E$5*MAX(BH258*DCF!E$28,0)-MAX(BH258-BG258,0)/Inputs!$B$17)*DCF!E$6</f>
        <v>5188.8541415537211</v>
      </c>
      <c r="CP258" s="15">
        <f ca="1">(BI258*DCF!F$28-DCF!F$5*MAX(BI258*DCF!F$28,0)-MAX(BI258-BH258,0)/Inputs!$B$17)*DCF!F$6</f>
        <v>5868.3133834630189</v>
      </c>
      <c r="CQ258" s="15">
        <f ca="1">(BJ258*DCF!G$28-DCF!G$5*MAX(BJ258*DCF!G$28,0)-MAX(BJ258-BI258,0)/Inputs!$B$17)*DCF!G$6</f>
        <v>6858.2310537748763</v>
      </c>
      <c r="CR258" s="15">
        <f ca="1">(BK258*DCF!H$28-DCF!H$5*MAX(BK258*DCF!H$28,0)-MAX(BK258-BJ258,0)/Inputs!$B$17)*DCF!H$6</f>
        <v>7521.2813124203167</v>
      </c>
      <c r="CS258" s="15">
        <f ca="1">(BL258*DCF!I$28-DCF!I$5*MAX(BL258*DCF!I$28,0)-MAX(BL258-BK258,0)/Inputs!$B$17)*DCF!I$6</f>
        <v>8135.9657962711281</v>
      </c>
      <c r="CT258" s="15">
        <f ca="1">(BM258*DCF!J$28-DCF!J$5*MAX(BM258*DCF!J$28,0)-MAX(BM258-BL258,0)/Inputs!$B$17)*DCF!J$6</f>
        <v>8838.9154491935133</v>
      </c>
      <c r="CU258" s="15">
        <f ca="1">(BN258*DCF!K$28-DCF!K$5*MAX(BN258*DCF!K$28,0)-MAX(BN258-BM258,0)/Inputs!$B$17)*DCF!K$6</f>
        <v>9829.8794159623994</v>
      </c>
      <c r="CV258" s="15">
        <f ca="1">(BO258*DCF!L$28-DCF!L$5*MAX(BO258*DCF!L$28,0)-MAX(BO258-BN258,0)/Inputs!$B$17)*DCF!L$6</f>
        <v>9724.9153975837162</v>
      </c>
      <c r="CW258" s="15">
        <f ca="1">(BP258*DCF!M$28-DCF!M$5*MAX(BP258*DCF!M$28,0)-MAX(BP258-BO258,0)/Inputs!$B$17)*DCF!M$6</f>
        <v>11027.09992648614</v>
      </c>
      <c r="CX258" s="15">
        <f ca="1">(BQ258*DCF!C$46-DCF!C$5*MAX(BQ258*DCF!C$46,0)-MAX(BQ258-Inputs!$B$20,0)/Inputs!$B$24)*DCF!C$6</f>
        <v>-916.93051779755001</v>
      </c>
      <c r="CY258" s="15">
        <f ca="1">(BR258*DCF!D$46-DCF!D$5*MAX(BR258*DCF!D$46,0)-MAX(BR258-BQ258,0)/Inputs!$B$24)*DCF!D$6</f>
        <v>-3043.3134930333936</v>
      </c>
      <c r="CZ258" s="15">
        <f ca="1">(BS258*DCF!E$46-DCF!E$5*MAX(BS258*DCF!E$46,0)-MAX(BS258-BR258,0)/Inputs!$B$24)*DCF!E$6</f>
        <v>-2104.9199052945137</v>
      </c>
      <c r="DA258" s="15">
        <f ca="1">(BT258*DCF!F$46-DCF!F$5*MAX(BT258*DCF!F$46,0)-MAX(BT258-BS258,0)/Inputs!$B$24)*DCF!F$6</f>
        <v>-5163.1425997796787</v>
      </c>
      <c r="DB258" s="15">
        <f ca="1">(BU258*DCF!G$46-DCF!G$5*MAX(BU258*DCF!G$46,0)-MAX(BU258-BT258,0)/Inputs!$B$24)*DCF!G$6</f>
        <v>-4020.327199006425</v>
      </c>
      <c r="DC258" s="15">
        <f ca="1">(BV258*DCF!H$46-DCF!H$5*MAX(BV258*DCF!H$46,0)-MAX(BV258-BU258,0)/Inputs!$B$24)*DCF!H$6</f>
        <v>-6100.1708927363925</v>
      </c>
      <c r="DD258" s="15">
        <f ca="1">(BW258*DCF!I$46-DCF!I$5*MAX(BW258*DCF!I$46,0)-MAX(BW258-BV258,0)/Inputs!$B$24)*DCF!I$6</f>
        <v>-651.35354654940045</v>
      </c>
      <c r="DE258" s="15">
        <f ca="1">(BX258*DCF!J$46-DCF!J$5*MAX(BX258*DCF!J$46,0)-MAX(BX258-BW258,0)/Inputs!$B$24)*DCF!J$6</f>
        <v>-493.97596866384032</v>
      </c>
      <c r="DF258" s="15">
        <f ca="1">(BY258*DCF!K$46-DCF!K$5*MAX(BY258*DCF!K$46,0)-MAX(BY258-BX258,0)/Inputs!$B$24)*DCF!K$6</f>
        <v>-2435.9954785407372</v>
      </c>
      <c r="DG258" s="15">
        <f ca="1">(BZ258*DCF!L$46-DCF!L$5*MAX(BZ258*DCF!L$46,0)-MAX(BZ258-BY258,0)/Inputs!$B$24)*DCF!L$6</f>
        <v>5518.0585542902227</v>
      </c>
      <c r="DH258" s="15">
        <f ca="1">(CA258*DCF!M$46-DCF!M$5*MAX(CA258*DCF!M$46,0)-MAX(CA258-BZ258,0)/Inputs!$B$24)*DCF!M$6</f>
        <v>446.48918203392304</v>
      </c>
      <c r="DI258" s="15">
        <f ca="1">SUM(CB258:CL258)+BE258*DCF!M$10*(1+Inputs!$B$30)*(1-Inputs!$B$33)*(1-Inputs!$B$30/Inputs!$B$31)/(Inputs!$B$29-Inputs!$B$30)*DCF!M$6</f>
        <v>137550.53921448585</v>
      </c>
      <c r="DJ258" s="15">
        <f ca="1">SUM(CM258:CW258)+BP258*DCF!M$28*(1+Inputs!$B$30)*(1-Inputs!$B$33)*(1-Inputs!$B$30/Inputs!$B$31)/(Inputs!$B$29-Inputs!$B$30)*DCF!M$6</f>
        <v>330454.24879067682</v>
      </c>
      <c r="DK258" s="15">
        <f ca="1">SUM(CX258:DH258)+CA258*DCF!M$46*(1+Inputs!$B$30)*(1-Inputs!$B$33)*(1-Inputs!$B$30/Inputs!$B$31)/(Inputs!$B$29-Inputs!$B$30)*DCF!M$6</f>
        <v>251550.24623882485</v>
      </c>
      <c r="DM258" s="15">
        <f ca="1">DI258+DJ258+DK258+Inputs!$B$34+Inputs!$B$36-Inputs!$B$35</f>
        <v>796406.03424398752</v>
      </c>
    </row>
    <row r="259" spans="1:117" x14ac:dyDescent="0.75">
      <c r="A259" s="11">
        <v>246</v>
      </c>
      <c r="C259" s="23">
        <f t="shared" ca="1" si="144"/>
        <v>6.4614840499524859E-2</v>
      </c>
      <c r="D259" s="23">
        <f t="shared" ca="1" si="144"/>
        <v>8.824177245787837E-2</v>
      </c>
      <c r="E259" s="23">
        <f t="shared" ca="1" si="144"/>
        <v>-0.49301658304553808</v>
      </c>
      <c r="F259" s="23">
        <f t="shared" ca="1" si="144"/>
        <v>1.4679204121375573</v>
      </c>
      <c r="G259" s="23">
        <f t="shared" ca="1" si="144"/>
        <v>1.0399981624638903</v>
      </c>
      <c r="H259" s="23">
        <f t="shared" ca="1" si="144"/>
        <v>1.149330875192889</v>
      </c>
      <c r="I259" s="23">
        <f t="shared" ca="1" si="144"/>
        <v>-0.34906996273738988</v>
      </c>
      <c r="J259" s="23">
        <f t="shared" ca="1" si="144"/>
        <v>-0.4670328721767395</v>
      </c>
      <c r="K259" s="23">
        <f t="shared" ca="1" si="144"/>
        <v>-1.0485088862074758</v>
      </c>
      <c r="L259" s="23">
        <f t="shared" ca="1" si="144"/>
        <v>-2.6325292078596175E-2</v>
      </c>
      <c r="M259" s="23">
        <f t="shared" ca="1" si="144"/>
        <v>-0.75479936160973315</v>
      </c>
      <c r="N259" s="23">
        <f ca="1">SQRT(Inputs!$B$38)*C259+SQRT(1-Inputs!$B$38)*_xlfn.NORM.S.INV(RAND())</f>
        <v>0.55288824435209305</v>
      </c>
      <c r="O259" s="23">
        <f ca="1">SQRT(Inputs!$B$38)*D259+SQRT(1-Inputs!$B$38)*_xlfn.NORM.S.INV(RAND())</f>
        <v>-9.6877547493937496E-2</v>
      </c>
      <c r="P259" s="23">
        <f ca="1">SQRT(Inputs!$B$38)*E259+SQRT(1-Inputs!$B$38)*_xlfn.NORM.S.INV(RAND())</f>
        <v>-0.1251904234729829</v>
      </c>
      <c r="Q259" s="23">
        <f ca="1">SQRT(Inputs!$B$38)*F259+SQRT(1-Inputs!$B$38)*_xlfn.NORM.S.INV(RAND())</f>
        <v>0.69319095693786337</v>
      </c>
      <c r="R259" s="23">
        <f ca="1">SQRT(Inputs!$B$38)*G259+SQRT(1-Inputs!$B$38)*_xlfn.NORM.S.INV(RAND())</f>
        <v>6.0209832736716318E-2</v>
      </c>
      <c r="S259" s="23">
        <f ca="1">SQRT(Inputs!$B$38)*H259+SQRT(1-Inputs!$B$38)*_xlfn.NORM.S.INV(RAND())</f>
        <v>0.60153274034546467</v>
      </c>
      <c r="T259" s="23">
        <f ca="1">SQRT(Inputs!$B$38)*I259+SQRT(1-Inputs!$B$38)*_xlfn.NORM.S.INV(RAND())</f>
        <v>0.27706529079867837</v>
      </c>
      <c r="U259" s="23">
        <f ca="1">SQRT(Inputs!$B$38)*J259+SQRT(1-Inputs!$B$38)*_xlfn.NORM.S.INV(RAND())</f>
        <v>-0.77253917659889482</v>
      </c>
      <c r="V259" s="23">
        <f ca="1">SQRT(Inputs!$B$38)*K259+SQRT(1-Inputs!$B$38)*_xlfn.NORM.S.INV(RAND())</f>
        <v>-0.65969813286570234</v>
      </c>
      <c r="W259" s="23">
        <f ca="1">SQRT(Inputs!$B$38)*L259+SQRT(1-Inputs!$B$38)*_xlfn.NORM.S.INV(RAND())</f>
        <v>-2.4351506030221404</v>
      </c>
      <c r="X259" s="23">
        <f ca="1">SQRT(Inputs!$B$38)*M259+SQRT(1-Inputs!$B$38)*_xlfn.NORM.S.INV(RAND())</f>
        <v>-0.80939706053781335</v>
      </c>
      <c r="Y259" s="23">
        <f ca="1">SQRT(Inputs!$B$38)*C259+SQRT(1-Inputs!$B$38)*_xlfn.NORM.S.INV(RAND())</f>
        <v>0.66398701871397647</v>
      </c>
      <c r="Z259" s="23">
        <f ca="1">SQRT(Inputs!$B$38)*D259+SQRT(1-Inputs!$B$38)*_xlfn.NORM.S.INV(RAND())</f>
        <v>4.2889138529688904E-2</v>
      </c>
      <c r="AA259" s="23">
        <f ca="1">SQRT(Inputs!$B$38)*E259+SQRT(1-Inputs!$B$38)*_xlfn.NORM.S.INV(RAND())</f>
        <v>0.10046361935278575</v>
      </c>
      <c r="AB259" s="23">
        <f ca="1">SQRT(Inputs!$B$38)*F259+SQRT(1-Inputs!$B$38)*_xlfn.NORM.S.INV(RAND())</f>
        <v>0.74854656611330272</v>
      </c>
      <c r="AC259" s="23">
        <f ca="1">SQRT(Inputs!$B$38)*G259+SQRT(1-Inputs!$B$38)*_xlfn.NORM.S.INV(RAND())</f>
        <v>1.0248893441177445</v>
      </c>
      <c r="AD259" s="23">
        <f ca="1">SQRT(Inputs!$B$38)*H259+SQRT(1-Inputs!$B$38)*_xlfn.NORM.S.INV(RAND())</f>
        <v>1.4348195307325824</v>
      </c>
      <c r="AE259" s="23">
        <f ca="1">SQRT(Inputs!$B$38)*I259+SQRT(1-Inputs!$B$38)*_xlfn.NORM.S.INV(RAND())</f>
        <v>-0.51663691403619261</v>
      </c>
      <c r="AF259" s="23">
        <f ca="1">SQRT(Inputs!$B$38)*J259+SQRT(1-Inputs!$B$38)*_xlfn.NORM.S.INV(RAND())</f>
        <v>-1.8605137931507509</v>
      </c>
      <c r="AG259" s="23">
        <f ca="1">SQRT(Inputs!$B$38)*K259+SQRT(1-Inputs!$B$38)*_xlfn.NORM.S.INV(RAND())</f>
        <v>0.71070540944491112</v>
      </c>
      <c r="AH259" s="23">
        <f ca="1">SQRT(Inputs!$B$38)*L259+SQRT(1-Inputs!$B$38)*_xlfn.NORM.S.INV(RAND())</f>
        <v>-0.34407760234049178</v>
      </c>
      <c r="AI259" s="23">
        <f ca="1">SQRT(Inputs!$B$38)*M259+SQRT(1-Inputs!$B$38)*_xlfn.NORM.S.INV(RAND())</f>
        <v>-0.66386160993083088</v>
      </c>
      <c r="AJ259" s="23">
        <f ca="1">SQRT(Inputs!$B$38)*C259+SQRT(1-Inputs!$B$38)*_xlfn.NORM.S.INV(RAND())</f>
        <v>0.14981537738607964</v>
      </c>
      <c r="AK259" s="23">
        <f ca="1">SQRT(Inputs!$B$38)*D259+SQRT(1-Inputs!$B$38)*_xlfn.NORM.S.INV(RAND())</f>
        <v>-1.6494997909093518</v>
      </c>
      <c r="AL259" s="23">
        <f ca="1">SQRT(Inputs!$B$38)*E259+SQRT(1-Inputs!$B$38)*_xlfn.NORM.S.INV(RAND())</f>
        <v>-1.3765465002401722</v>
      </c>
      <c r="AM259" s="23">
        <f ca="1">SQRT(Inputs!$B$38)*F259+SQRT(1-Inputs!$B$38)*_xlfn.NORM.S.INV(RAND())</f>
        <v>-0.80472547408214068</v>
      </c>
      <c r="AN259" s="23">
        <f ca="1">SQRT(Inputs!$B$38)*G259+SQRT(1-Inputs!$B$38)*_xlfn.NORM.S.INV(RAND())</f>
        <v>0.3357803481494418</v>
      </c>
      <c r="AO259" s="23">
        <f ca="1">SQRT(Inputs!$B$38)*H259+SQRT(1-Inputs!$B$38)*_xlfn.NORM.S.INV(RAND())</f>
        <v>-9.357613376726015E-2</v>
      </c>
      <c r="AP259" s="23">
        <f ca="1">SQRT(Inputs!$B$38)*I259+SQRT(1-Inputs!$B$38)*_xlfn.NORM.S.INV(RAND())</f>
        <v>0.84000470451975606</v>
      </c>
      <c r="AQ259" s="23">
        <f ca="1">SQRT(Inputs!$B$38)*J259+SQRT(1-Inputs!$B$38)*_xlfn.NORM.S.INV(RAND())</f>
        <v>0.2755952764932188</v>
      </c>
      <c r="AR259" s="23">
        <f ca="1">SQRT(Inputs!$B$38)*K259+SQRT(1-Inputs!$B$38)*_xlfn.NORM.S.INV(RAND())</f>
        <v>-0.83100707007713537</v>
      </c>
      <c r="AS259" s="23">
        <f ca="1">SQRT(Inputs!$B$38)*L259+SQRT(1-Inputs!$B$38)*_xlfn.NORM.S.INV(RAND())</f>
        <v>-0.53963306841933012</v>
      </c>
      <c r="AT259" s="23">
        <f ca="1">SQRT(Inputs!$B$38)*M259+SQRT(1-Inputs!$B$38)*_xlfn.NORM.S.INV(RAND())</f>
        <v>0.25158242446813134</v>
      </c>
      <c r="AU259" s="15">
        <f ca="1">Inputs!$B$6*EXP($B$8-0.5*C$5^2+C$5*N259)</f>
        <v>5426.8283062177588</v>
      </c>
      <c r="AV259" s="15">
        <f t="shared" ca="1" si="110"/>
        <v>6512.3061414463791</v>
      </c>
      <c r="AW259" s="15">
        <f t="shared" ca="1" si="111"/>
        <v>7807.6453944863761</v>
      </c>
      <c r="AX259" s="15">
        <f t="shared" ca="1" si="112"/>
        <v>10394.676074845</v>
      </c>
      <c r="AY259" s="15">
        <f t="shared" ca="1" si="113"/>
        <v>12792.997064764108</v>
      </c>
      <c r="AZ259" s="15">
        <f t="shared" ca="1" si="114"/>
        <v>16717.687617310388</v>
      </c>
      <c r="BA259" s="15">
        <f t="shared" ca="1" si="115"/>
        <v>21060.097323607864</v>
      </c>
      <c r="BB259" s="15">
        <f t="shared" ca="1" si="116"/>
        <v>23863.564570289283</v>
      </c>
      <c r="BC259" s="15">
        <f t="shared" ca="1" si="117"/>
        <v>27423.636586577599</v>
      </c>
      <c r="BD259" s="15">
        <f t="shared" ca="1" si="118"/>
        <v>26753.221322857171</v>
      </c>
      <c r="BE259" s="15">
        <f t="shared" ca="1" si="119"/>
        <v>30452.832907706703</v>
      </c>
      <c r="BF259" s="15">
        <f ca="1">Inputs!$B$13*EXP($B$9-0.5*C$6^2+C$6*Y259)</f>
        <v>15776.915779492187</v>
      </c>
      <c r="BG259" s="15">
        <f t="shared" ca="1" si="120"/>
        <v>19377.26274924224</v>
      </c>
      <c r="BH259" s="15">
        <f t="shared" ca="1" si="121"/>
        <v>24073.251397302636</v>
      </c>
      <c r="BI259" s="15">
        <f t="shared" ca="1" si="122"/>
        <v>33067.941813480429</v>
      </c>
      <c r="BJ259" s="15">
        <f t="shared" ca="1" si="123"/>
        <v>46993.120229007756</v>
      </c>
      <c r="BK259" s="15">
        <f t="shared" ca="1" si="124"/>
        <v>70117.153070910441</v>
      </c>
      <c r="BL259" s="15">
        <f t="shared" ca="1" si="125"/>
        <v>80552.674445964512</v>
      </c>
      <c r="BM259" s="15">
        <f t="shared" ca="1" si="126"/>
        <v>78583.409879528757</v>
      </c>
      <c r="BN259" s="15">
        <f t="shared" ca="1" si="127"/>
        <v>105239.73728350573</v>
      </c>
      <c r="BO259" s="15">
        <f t="shared" ca="1" si="128"/>
        <v>124409.93923875218</v>
      </c>
      <c r="BP259" s="15">
        <f t="shared" ca="1" si="129"/>
        <v>142030.75163168763</v>
      </c>
      <c r="BQ259" s="15">
        <f ca="1">Inputs!$B$20*EXP($B$10-0.5*C$7^2+C$7*AJ259)</f>
        <v>4523.6099088438614</v>
      </c>
      <c r="BR259" s="15">
        <f t="shared" ca="1" si="130"/>
        <v>3635.1256730452037</v>
      </c>
      <c r="BS259" s="15">
        <f t="shared" ca="1" si="131"/>
        <v>3352.3541121019457</v>
      </c>
      <c r="BT259" s="15">
        <f t="shared" ca="1" si="132"/>
        <v>3742.5168142616526</v>
      </c>
      <c r="BU259" s="15">
        <f t="shared" ca="1" si="133"/>
        <v>5625.6831958883004</v>
      </c>
      <c r="BV259" s="15">
        <f t="shared" ca="1" si="134"/>
        <v>7663.6637184259771</v>
      </c>
      <c r="BW259" s="15">
        <f t="shared" ca="1" si="135"/>
        <v>12774.983819924848</v>
      </c>
      <c r="BX259" s="15">
        <f t="shared" ca="1" si="136"/>
        <v>18882.8424859078</v>
      </c>
      <c r="BY259" s="15">
        <f t="shared" ca="1" si="137"/>
        <v>22568.812691147828</v>
      </c>
      <c r="BZ259" s="15">
        <f t="shared" ca="1" si="138"/>
        <v>28676.523415806118</v>
      </c>
      <c r="CA259" s="15">
        <f t="shared" ca="1" si="139"/>
        <v>42123.52819717805</v>
      </c>
      <c r="CB259" s="15">
        <f ca="1">(AU259*DCF!C$10-DCF!C$5*MAX(AU259*DCF!C$10,0)-MAX(AU259-Inputs!$B$6,0)/Inputs!$B$10)*DCF!C$6</f>
        <v>1039.7617020246448</v>
      </c>
      <c r="CC259" s="15">
        <f ca="1">(AV259*DCF!D$10-DCF!D$5*MAX(AV259*DCF!D$10,0)-MAX(AV259-AU259,0)/Inputs!$B$10)*DCF!D$6</f>
        <v>1322.6651414042574</v>
      </c>
      <c r="CD259" s="15">
        <f ca="1">(AW259*DCF!E$10-DCF!E$5*MAX(AW259*DCF!E$10,0)-MAX(AW259-AV259,0)/Inputs!$B$10)*DCF!E$6</f>
        <v>1510.8969923767511</v>
      </c>
      <c r="CE259" s="15">
        <f ca="1">(AX259*DCF!F$10-DCF!F$5*MAX(AX259*DCF!F$10,0)-MAX(AX259-AW259,0)/Inputs!$B$10)*DCF!F$6</f>
        <v>1730.8442767480228</v>
      </c>
      <c r="CF259" s="15">
        <f ca="1">(AY259*DCF!G$10-DCF!G$5*MAX(AY259*DCF!G$10,0)-MAX(AY259-AX259,0)/Inputs!$B$10)*DCF!G$6</f>
        <v>2174.8684363074813</v>
      </c>
      <c r="CG259" s="15">
        <f ca="1">(AZ259*DCF!H$10-DCF!H$5*MAX(AZ259*DCF!H$10,0)-MAX(AZ259-AY259,0)/Inputs!$B$10)*DCF!H$6</f>
        <v>2548.8518752100722</v>
      </c>
      <c r="CH259" s="15">
        <f ca="1">(BA259*DCF!I$10-DCF!I$5*MAX(BA259*DCF!I$10,0)-MAX(BA259-AZ259,0)/Inputs!$B$10)*DCF!I$6</f>
        <v>3134.6041702151001</v>
      </c>
      <c r="CI259" s="15">
        <f ca="1">(BB259*DCF!J$10-DCF!J$5*MAX(BB259*DCF!J$10,0)-MAX(BB259-BA259,0)/Inputs!$B$10)*DCF!J$6</f>
        <v>3670.2237876691415</v>
      </c>
      <c r="CJ259" s="15">
        <f ca="1">(BC259*DCF!K$10-DCF!K$5*MAX(BC259*DCF!K$10,0)-MAX(BC259-BB259,0)/Inputs!$B$10)*DCF!K$6</f>
        <v>3916.4091762756839</v>
      </c>
      <c r="CK259" s="15">
        <f ca="1">(BD259*DCF!L$10-DCF!L$5*MAX(BD259*DCF!L$10,0)-MAX(BD259-BC259,0)/Inputs!$B$10)*DCF!L$6</f>
        <v>4034.8945138714193</v>
      </c>
      <c r="CL259" s="15">
        <f ca="1">(BE259*DCF!M$10-DCF!M$5*MAX(BE259*DCF!M$10,0)-MAX(BE259-BD259,0)/Inputs!$B$10)*DCF!M$6</f>
        <v>3855.3304678189706</v>
      </c>
      <c r="CM259" s="15">
        <f ca="1">(BF259*DCF!C$28-DCF!C$5*MAX(BF259*DCF!C$28,0)-MAX(BF259-Inputs!$B$13,0)/Inputs!$B$17)*DCF!C$6</f>
        <v>3801.1738663986516</v>
      </c>
      <c r="CN259" s="15">
        <f ca="1">(BG259*DCF!D$28-DCF!D$5*MAX(BG259*DCF!D$28,0)-MAX(BG259-BF259,0)/Inputs!$B$17)*DCF!D$6</f>
        <v>4938.9317099659565</v>
      </c>
      <c r="CO259" s="15">
        <f ca="1">(BH259*DCF!E$28-DCF!E$5*MAX(BH259*DCF!E$28,0)-MAX(BH259-BG259,0)/Inputs!$B$17)*DCF!E$6</f>
        <v>5892.4587314342252</v>
      </c>
      <c r="CP259" s="15">
        <f ca="1">(BI259*DCF!F$28-DCF!F$5*MAX(BI259*DCF!F$28,0)-MAX(BI259-BH259,0)/Inputs!$B$17)*DCF!F$6</f>
        <v>7339.4496020596971</v>
      </c>
      <c r="CQ259" s="15">
        <f ca="1">(BJ259*DCF!G$28-DCF!G$5*MAX(BJ259*DCF!G$28,0)-MAX(BJ259-BI259,0)/Inputs!$B$17)*DCF!G$6</f>
        <v>9850.6441336659555</v>
      </c>
      <c r="CR259" s="15">
        <f ca="1">(BK259*DCF!H$28-DCF!H$5*MAX(BK259*DCF!H$28,0)-MAX(BK259-BJ259,0)/Inputs!$B$17)*DCF!H$6</f>
        <v>13747.919776766501</v>
      </c>
      <c r="CS259" s="15">
        <f ca="1">(BL259*DCF!I$28-DCF!I$5*MAX(BL259*DCF!I$28,0)-MAX(BL259-BK259,0)/Inputs!$B$17)*DCF!I$6</f>
        <v>17444.388800854955</v>
      </c>
      <c r="CT259" s="15">
        <f ca="1">(BM259*DCF!J$28-DCF!J$5*MAX(BM259*DCF!J$28,0)-MAX(BM259-BL259,0)/Inputs!$B$17)*DCF!J$6</f>
        <v>17530.624116625077</v>
      </c>
      <c r="CU259" s="15">
        <f ca="1">(BN259*DCF!K$28-DCF!K$5*MAX(BN259*DCF!K$28,0)-MAX(BN259-BM259,0)/Inputs!$B$17)*DCF!K$6</f>
        <v>18959.822913186214</v>
      </c>
      <c r="CV259" s="15">
        <f ca="1">(BO259*DCF!L$28-DCF!L$5*MAX(BO259*DCF!L$28,0)-MAX(BO259-BN259,0)/Inputs!$B$17)*DCF!L$6</f>
        <v>22653.253909753748</v>
      </c>
      <c r="CW259" s="15">
        <f ca="1">(BP259*DCF!M$28-DCF!M$5*MAX(BP259*DCF!M$28,0)-MAX(BP259-BO259,0)/Inputs!$B$17)*DCF!M$6</f>
        <v>24881.298089331514</v>
      </c>
      <c r="CX259" s="15">
        <f ca="1">(BQ259*DCF!C$46-DCF!C$5*MAX(BQ259*DCF!C$46,0)-MAX(BQ259-Inputs!$B$20,0)/Inputs!$B$24)*DCF!C$6</f>
        <v>-1655.6188744876638</v>
      </c>
      <c r="CY259" s="15">
        <f ca="1">(BR259*DCF!D$46-DCF!D$5*MAX(BR259*DCF!D$46,0)-MAX(BR259-BQ259,0)/Inputs!$B$24)*DCF!D$6</f>
        <v>-620.43118016228425</v>
      </c>
      <c r="CZ259" s="15">
        <f ca="1">(BS259*DCF!E$46-DCF!E$5*MAX(BS259*DCF!E$46,0)-MAX(BS259-BR259,0)/Inputs!$B$24)*DCF!E$6</f>
        <v>-396.4217106424814</v>
      </c>
      <c r="DA259" s="15">
        <f ca="1">(BT259*DCF!F$46-DCF!F$5*MAX(BT259*DCF!F$46,0)-MAX(BT259-BS259,0)/Inputs!$B$24)*DCF!F$6</f>
        <v>-414.62431025107406</v>
      </c>
      <c r="DB259" s="15">
        <f ca="1">(BU259*DCF!G$46-DCF!G$5*MAX(BU259*DCF!G$46,0)-MAX(BU259-BT259,0)/Inputs!$B$24)*DCF!G$6</f>
        <v>-822.69683167142148</v>
      </c>
      <c r="DC259" s="15">
        <f ca="1">(BV259*DCF!H$46-DCF!H$5*MAX(BV259*DCF!H$46,0)-MAX(BV259-BU259,0)/Inputs!$B$24)*DCF!H$6</f>
        <v>-633.28996046474856</v>
      </c>
      <c r="DD259" s="15">
        <f ca="1">(BW259*DCF!I$46-DCF!I$5*MAX(BW259*DCF!I$46,0)-MAX(BW259-BV259,0)/Inputs!$B$24)*DCF!I$6</f>
        <v>-1172.2190643915947</v>
      </c>
      <c r="DE259" s="15">
        <f ca="1">(BX259*DCF!J$46-DCF!J$5*MAX(BX259*DCF!J$46,0)-MAX(BX259-BW259,0)/Inputs!$B$24)*DCF!J$6</f>
        <v>-827.62132030391251</v>
      </c>
      <c r="DF259" s="15">
        <f ca="1">(BY259*DCF!K$46-DCF!K$5*MAX(BY259*DCF!K$46,0)-MAX(BY259-BX259,0)/Inputs!$B$24)*DCF!K$6</f>
        <v>386.24130797993172</v>
      </c>
      <c r="DG259" s="15">
        <f ca="1">(BZ259*DCF!L$46-DCF!L$5*MAX(BZ259*DCF!L$46,0)-MAX(BZ259-BY259,0)/Inputs!$B$24)*DCF!L$6</f>
        <v>600.08033865205789</v>
      </c>
      <c r="DH259" s="15">
        <f ca="1">(CA259*DCF!M$46-DCF!M$5*MAX(CA259*DCF!M$46,0)-MAX(CA259-BZ259,0)/Inputs!$B$24)*DCF!M$6</f>
        <v>491.1395515166364</v>
      </c>
      <c r="DI259" s="15">
        <f ca="1">SUM(CB259:CL259)+BE259*DCF!M$10*(1+Inputs!$B$30)*(1-Inputs!$B$33)*(1-Inputs!$B$30/Inputs!$B$31)/(Inputs!$B$29-Inputs!$B$30)*DCF!M$6</f>
        <v>113689.98721909535</v>
      </c>
      <c r="DJ259" s="15">
        <f ca="1">SUM(CM259:CW259)+BP259*DCF!M$28*(1+Inputs!$B$30)*(1-Inputs!$B$33)*(1-Inputs!$B$30/Inputs!$B$31)/(Inputs!$B$29-Inputs!$B$30)*DCF!M$6</f>
        <v>674071.24558769655</v>
      </c>
      <c r="DK259" s="15">
        <f ca="1">SUM(CX259:DH259)+CA259*DCF!M$46*(1+Inputs!$B$30)*(1-Inputs!$B$33)*(1-Inputs!$B$30/Inputs!$B$31)/(Inputs!$B$29-Inputs!$B$30)*DCF!M$6</f>
        <v>60062.502389518384</v>
      </c>
      <c r="DM259" s="15">
        <f ca="1">DI259+DJ259+DK259+Inputs!$B$34+Inputs!$B$36-Inputs!$B$35</f>
        <v>924674.73519631033</v>
      </c>
    </row>
    <row r="260" spans="1:117" x14ac:dyDescent="0.75">
      <c r="A260" s="11">
        <v>247</v>
      </c>
      <c r="C260" s="23">
        <f t="shared" ca="1" si="144"/>
        <v>-0.28899639985707559</v>
      </c>
      <c r="D260" s="23">
        <f t="shared" ca="1" si="144"/>
        <v>0.48688485447986468</v>
      </c>
      <c r="E260" s="23">
        <f t="shared" ca="1" si="144"/>
        <v>-1.0390756170288198</v>
      </c>
      <c r="F260" s="23">
        <f t="shared" ca="1" si="144"/>
        <v>9.4164677236221545E-5</v>
      </c>
      <c r="G260" s="23">
        <f t="shared" ca="1" si="144"/>
        <v>1.6483742283242517</v>
      </c>
      <c r="H260" s="23">
        <f t="shared" ca="1" si="144"/>
        <v>-0.74797559798331392</v>
      </c>
      <c r="I260" s="23">
        <f t="shared" ca="1" si="144"/>
        <v>-1.0659301569026245</v>
      </c>
      <c r="J260" s="23">
        <f t="shared" ca="1" si="144"/>
        <v>-1.7327888879685125</v>
      </c>
      <c r="K260" s="23">
        <f t="shared" ca="1" si="144"/>
        <v>0.16941164639577169</v>
      </c>
      <c r="L260" s="23">
        <f t="shared" ca="1" si="144"/>
        <v>0.5447229850162647</v>
      </c>
      <c r="M260" s="23">
        <f t="shared" ca="1" si="144"/>
        <v>2.2134051701975164</v>
      </c>
      <c r="N260" s="23">
        <f ca="1">SQRT(Inputs!$B$38)*C260+SQRT(1-Inputs!$B$38)*_xlfn.NORM.S.INV(RAND())</f>
        <v>-1.6387082499687364</v>
      </c>
      <c r="O260" s="23">
        <f ca="1">SQRT(Inputs!$B$38)*D260+SQRT(1-Inputs!$B$38)*_xlfn.NORM.S.INV(RAND())</f>
        <v>0.48482024668340551</v>
      </c>
      <c r="P260" s="23">
        <f ca="1">SQRT(Inputs!$B$38)*E260+SQRT(1-Inputs!$B$38)*_xlfn.NORM.S.INV(RAND())</f>
        <v>-0.41006796617258978</v>
      </c>
      <c r="Q260" s="23">
        <f ca="1">SQRT(Inputs!$B$38)*F260+SQRT(1-Inputs!$B$38)*_xlfn.NORM.S.INV(RAND())</f>
        <v>0.36119945848265989</v>
      </c>
      <c r="R260" s="23">
        <f ca="1">SQRT(Inputs!$B$38)*G260+SQRT(1-Inputs!$B$38)*_xlfn.NORM.S.INV(RAND())</f>
        <v>1.2167939508064474</v>
      </c>
      <c r="S260" s="23">
        <f ca="1">SQRT(Inputs!$B$38)*H260+SQRT(1-Inputs!$B$38)*_xlfn.NORM.S.INV(RAND())</f>
        <v>-0.99446386652242502</v>
      </c>
      <c r="T260" s="23">
        <f ca="1">SQRT(Inputs!$B$38)*I260+SQRT(1-Inputs!$B$38)*_xlfn.NORM.S.INV(RAND())</f>
        <v>0.62428928237661252</v>
      </c>
      <c r="U260" s="23">
        <f ca="1">SQRT(Inputs!$B$38)*J260+SQRT(1-Inputs!$B$38)*_xlfn.NORM.S.INV(RAND())</f>
        <v>-1.0671320261490793</v>
      </c>
      <c r="V260" s="23">
        <f ca="1">SQRT(Inputs!$B$38)*K260+SQRT(1-Inputs!$B$38)*_xlfn.NORM.S.INV(RAND())</f>
        <v>0.17325243070341501</v>
      </c>
      <c r="W260" s="23">
        <f ca="1">SQRT(Inputs!$B$38)*L260+SQRT(1-Inputs!$B$38)*_xlfn.NORM.S.INV(RAND())</f>
        <v>0.35545524314047316</v>
      </c>
      <c r="X260" s="23">
        <f ca="1">SQRT(Inputs!$B$38)*M260+SQRT(1-Inputs!$B$38)*_xlfn.NORM.S.INV(RAND())</f>
        <v>0.95956863197136744</v>
      </c>
      <c r="Y260" s="23">
        <f ca="1">SQRT(Inputs!$B$38)*C260+SQRT(1-Inputs!$B$38)*_xlfn.NORM.S.INV(RAND())</f>
        <v>-1.3435219150680702</v>
      </c>
      <c r="Z260" s="23">
        <f ca="1">SQRT(Inputs!$B$38)*D260+SQRT(1-Inputs!$B$38)*_xlfn.NORM.S.INV(RAND())</f>
        <v>1.577909443808474</v>
      </c>
      <c r="AA260" s="23">
        <f ca="1">SQRT(Inputs!$B$38)*E260+SQRT(1-Inputs!$B$38)*_xlfn.NORM.S.INV(RAND())</f>
        <v>-0.79020498238020487</v>
      </c>
      <c r="AB260" s="23">
        <f ca="1">SQRT(Inputs!$B$38)*F260+SQRT(1-Inputs!$B$38)*_xlfn.NORM.S.INV(RAND())</f>
        <v>-0.4024404169633285</v>
      </c>
      <c r="AC260" s="23">
        <f ca="1">SQRT(Inputs!$B$38)*G260+SQRT(1-Inputs!$B$38)*_xlfn.NORM.S.INV(RAND())</f>
        <v>1.1928513482471506</v>
      </c>
      <c r="AD260" s="23">
        <f ca="1">SQRT(Inputs!$B$38)*H260+SQRT(1-Inputs!$B$38)*_xlfn.NORM.S.INV(RAND())</f>
        <v>0.43183247400285524</v>
      </c>
      <c r="AE260" s="23">
        <f ca="1">SQRT(Inputs!$B$38)*I260+SQRT(1-Inputs!$B$38)*_xlfn.NORM.S.INV(RAND())</f>
        <v>-0.82413359716455226</v>
      </c>
      <c r="AF260" s="23">
        <f ca="1">SQRT(Inputs!$B$38)*J260+SQRT(1-Inputs!$B$38)*_xlfn.NORM.S.INV(RAND())</f>
        <v>-1.3877197362418872</v>
      </c>
      <c r="AG260" s="23">
        <f ca="1">SQRT(Inputs!$B$38)*K260+SQRT(1-Inputs!$B$38)*_xlfn.NORM.S.INV(RAND())</f>
        <v>1.4540063395763434</v>
      </c>
      <c r="AH260" s="23">
        <f ca="1">SQRT(Inputs!$B$38)*L260+SQRT(1-Inputs!$B$38)*_xlfn.NORM.S.INV(RAND())</f>
        <v>-0.114647270538419</v>
      </c>
      <c r="AI260" s="23">
        <f ca="1">SQRT(Inputs!$B$38)*M260+SQRT(1-Inputs!$B$38)*_xlfn.NORM.S.INV(RAND())</f>
        <v>-0.71411539047759143</v>
      </c>
      <c r="AJ260" s="23">
        <f ca="1">SQRT(Inputs!$B$38)*C260+SQRT(1-Inputs!$B$38)*_xlfn.NORM.S.INV(RAND())</f>
        <v>1.7982857963280325</v>
      </c>
      <c r="AK260" s="23">
        <f ca="1">SQRT(Inputs!$B$38)*D260+SQRT(1-Inputs!$B$38)*_xlfn.NORM.S.INV(RAND())</f>
        <v>0.38693143641912575</v>
      </c>
      <c r="AL260" s="23">
        <f ca="1">SQRT(Inputs!$B$38)*E260+SQRT(1-Inputs!$B$38)*_xlfn.NORM.S.INV(RAND())</f>
        <v>0.50852846081346315</v>
      </c>
      <c r="AM260" s="23">
        <f ca="1">SQRT(Inputs!$B$38)*F260+SQRT(1-Inputs!$B$38)*_xlfn.NORM.S.INV(RAND())</f>
        <v>8.2677566884933884E-2</v>
      </c>
      <c r="AN260" s="23">
        <f ca="1">SQRT(Inputs!$B$38)*G260+SQRT(1-Inputs!$B$38)*_xlfn.NORM.S.INV(RAND())</f>
        <v>-0.28918984240524437</v>
      </c>
      <c r="AO260" s="23">
        <f ca="1">SQRT(Inputs!$B$38)*H260+SQRT(1-Inputs!$B$38)*_xlfn.NORM.S.INV(RAND())</f>
        <v>-2.9202640033888505E-3</v>
      </c>
      <c r="AP260" s="23">
        <f ca="1">SQRT(Inputs!$B$38)*I260+SQRT(1-Inputs!$B$38)*_xlfn.NORM.S.INV(RAND())</f>
        <v>-0.31711349503023195</v>
      </c>
      <c r="AQ260" s="23">
        <f ca="1">SQRT(Inputs!$B$38)*J260+SQRT(1-Inputs!$B$38)*_xlfn.NORM.S.INV(RAND())</f>
        <v>-1.1268155285190045</v>
      </c>
      <c r="AR260" s="23">
        <f ca="1">SQRT(Inputs!$B$38)*K260+SQRT(1-Inputs!$B$38)*_xlfn.NORM.S.INV(RAND())</f>
        <v>0.38988707935192851</v>
      </c>
      <c r="AS260" s="23">
        <f ca="1">SQRT(Inputs!$B$38)*L260+SQRT(1-Inputs!$B$38)*_xlfn.NORM.S.INV(RAND())</f>
        <v>-0.67009670615002959</v>
      </c>
      <c r="AT260" s="23">
        <f ca="1">SQRT(Inputs!$B$38)*M260+SQRT(1-Inputs!$B$38)*_xlfn.NORM.S.INV(RAND())</f>
        <v>0.78786886501567821</v>
      </c>
      <c r="AU260" s="15">
        <f ca="1">Inputs!$B$6*EXP($B$8-0.5*C$5^2+C$5*N260)</f>
        <v>3806.0594668445297</v>
      </c>
      <c r="AV260" s="15">
        <f t="shared" ca="1" si="110"/>
        <v>4975.1790895888344</v>
      </c>
      <c r="AW260" s="15">
        <f t="shared" ca="1" si="111"/>
        <v>5739.9273092103749</v>
      </c>
      <c r="AX260" s="15">
        <f t="shared" ca="1" si="112"/>
        <v>7331.3539595042748</v>
      </c>
      <c r="AY260" s="15">
        <f t="shared" ca="1" si="113"/>
        <v>10327.801695503662</v>
      </c>
      <c r="AZ260" s="15">
        <f t="shared" ca="1" si="114"/>
        <v>11320.990975161007</v>
      </c>
      <c r="BA260" s="15">
        <f t="shared" ca="1" si="115"/>
        <v>14789.416131793118</v>
      </c>
      <c r="BB260" s="15">
        <f t="shared" ca="1" si="116"/>
        <v>16270.754868419352</v>
      </c>
      <c r="BC260" s="15">
        <f t="shared" ca="1" si="117"/>
        <v>20263.605241156609</v>
      </c>
      <c r="BD260" s="15">
        <f t="shared" ca="1" si="118"/>
        <v>25664.051576656573</v>
      </c>
      <c r="BE260" s="15">
        <f t="shared" ca="1" si="119"/>
        <v>34320.173519497985</v>
      </c>
      <c r="BF260" s="15">
        <f ca="1">Inputs!$B$13*EXP($B$9-0.5*C$6^2+C$6*Y260)</f>
        <v>10596.924691283712</v>
      </c>
      <c r="BG260" s="15">
        <f t="shared" ca="1" si="120"/>
        <v>17168.785907281515</v>
      </c>
      <c r="BH260" s="15">
        <f t="shared" ca="1" si="121"/>
        <v>18400.354948538465</v>
      </c>
      <c r="BI260" s="15">
        <f t="shared" ca="1" si="122"/>
        <v>21171.874076973454</v>
      </c>
      <c r="BJ260" s="15">
        <f t="shared" ca="1" si="123"/>
        <v>30824.859900957021</v>
      </c>
      <c r="BK260" s="15">
        <f t="shared" ca="1" si="124"/>
        <v>40122.520148109885</v>
      </c>
      <c r="BL260" s="15">
        <f t="shared" ca="1" si="125"/>
        <v>44293.264881415402</v>
      </c>
      <c r="BM260" s="15">
        <f t="shared" ca="1" si="126"/>
        <v>45824.36741671418</v>
      </c>
      <c r="BN260" s="15">
        <f t="shared" ca="1" si="127"/>
        <v>67085.669595453044</v>
      </c>
      <c r="BO260" s="15">
        <f t="shared" ca="1" si="128"/>
        <v>81449.288815458538</v>
      </c>
      <c r="BP260" s="15">
        <f t="shared" ca="1" si="129"/>
        <v>92457.451277778222</v>
      </c>
      <c r="BQ260" s="15">
        <f ca="1">Inputs!$B$20*EXP($B$10-0.5*C$7^2+C$7*AJ260)</f>
        <v>8117.2728935341156</v>
      </c>
      <c r="BR260" s="15">
        <f t="shared" ca="1" si="130"/>
        <v>12454.194275509681</v>
      </c>
      <c r="BS260" s="15">
        <f t="shared" ca="1" si="131"/>
        <v>19736.616260801195</v>
      </c>
      <c r="BT260" s="15">
        <f t="shared" ca="1" si="132"/>
        <v>27809.162240668462</v>
      </c>
      <c r="BU260" s="15">
        <f t="shared" ca="1" si="133"/>
        <v>35935.499875716778</v>
      </c>
      <c r="BV260" s="15">
        <f t="shared" ca="1" si="134"/>
        <v>49963.765940071979</v>
      </c>
      <c r="BW260" s="15">
        <f t="shared" ca="1" si="135"/>
        <v>65195.704233516706</v>
      </c>
      <c r="BX260" s="15">
        <f t="shared" ca="1" si="136"/>
        <v>72748.721402550625</v>
      </c>
      <c r="BY260" s="15">
        <f t="shared" ca="1" si="137"/>
        <v>109827.81744867402</v>
      </c>
      <c r="BZ260" s="15">
        <f t="shared" ca="1" si="138"/>
        <v>136242.99498422956</v>
      </c>
      <c r="CA260" s="15">
        <f t="shared" ca="1" si="139"/>
        <v>220140.54950297219</v>
      </c>
      <c r="CB260" s="15">
        <f ca="1">(AU260*DCF!C$10-DCF!C$5*MAX(AU260*DCF!C$10,0)-MAX(AU260-Inputs!$B$6,0)/Inputs!$B$10)*DCF!C$6</f>
        <v>977.43076606403781</v>
      </c>
      <c r="CC260" s="15">
        <f ca="1">(AV260*DCF!D$10-DCF!D$5*MAX(AV260*DCF!D$10,0)-MAX(AV260-AU260,0)/Inputs!$B$10)*DCF!D$6</f>
        <v>927.60697538331738</v>
      </c>
      <c r="CD260" s="15">
        <f ca="1">(AW260*DCF!E$10-DCF!E$5*MAX(AW260*DCF!E$10,0)-MAX(AW260-AV260,0)/Inputs!$B$10)*DCF!E$6</f>
        <v>1153.0048751787267</v>
      </c>
      <c r="CE260" s="15">
        <f ca="1">(AX260*DCF!F$10-DCF!F$5*MAX(AX260*DCF!F$10,0)-MAX(AX260-AW260,0)/Inputs!$B$10)*DCF!F$6</f>
        <v>1269.2864556718505</v>
      </c>
      <c r="CF260" s="15">
        <f ca="1">(AY260*DCF!G$10-DCF!G$5*MAX(AY260*DCF!G$10,0)-MAX(AY260-AX260,0)/Inputs!$B$10)*DCF!G$6</f>
        <v>1551.9696588936085</v>
      </c>
      <c r="CG260" s="15">
        <f ca="1">(AZ260*DCF!H$10-DCF!H$5*MAX(AZ260*DCF!H$10,0)-MAX(AZ260-AY260,0)/Inputs!$B$10)*DCF!H$6</f>
        <v>2021.6199562945487</v>
      </c>
      <c r="CH260" s="15">
        <f ca="1">(BA260*DCF!I$10-DCF!I$5*MAX(BA260*DCF!I$10,0)-MAX(BA260-AZ260,0)/Inputs!$B$10)*DCF!I$6</f>
        <v>2132.543559413833</v>
      </c>
      <c r="CI260" s="15">
        <f ca="1">(BB260*DCF!J$10-DCF!J$5*MAX(BB260*DCF!J$10,0)-MAX(BB260-BA260,0)/Inputs!$B$10)*DCF!J$6</f>
        <v>2567.6268138168216</v>
      </c>
      <c r="CJ260" s="15">
        <f ca="1">(BC260*DCF!K$10-DCF!K$5*MAX(BC260*DCF!K$10,0)-MAX(BC260-BB260,0)/Inputs!$B$10)*DCF!K$6</f>
        <v>2703.1767386212541</v>
      </c>
      <c r="CK260" s="15">
        <f ca="1">(BD260*DCF!L$10-DCF!L$5*MAX(BD260*DCF!L$10,0)-MAX(BD260-BC260,0)/Inputs!$B$10)*DCF!L$6</f>
        <v>3172.2618524964591</v>
      </c>
      <c r="CL260" s="15">
        <f ca="1">(BE260*DCF!M$10-DCF!M$5*MAX(BE260*DCF!M$10,0)-MAX(BE260-BD260,0)/Inputs!$B$10)*DCF!M$6</f>
        <v>3808.9541263912183</v>
      </c>
      <c r="CM260" s="15">
        <f ca="1">(BF260*DCF!C$28-DCF!C$5*MAX(BF260*DCF!C$28,0)-MAX(BF260-Inputs!$B$13,0)/Inputs!$B$17)*DCF!C$6</f>
        <v>3234.1119197913181</v>
      </c>
      <c r="CN260" s="15">
        <f ca="1">(BG260*DCF!D$28-DCF!D$5*MAX(BG260*DCF!D$28,0)-MAX(BG260-BF260,0)/Inputs!$B$17)*DCF!D$6</f>
        <v>3654.5241125843149</v>
      </c>
      <c r="CO260" s="15">
        <f ca="1">(BH260*DCF!E$28-DCF!E$5*MAX(BH260*DCF!E$28,0)-MAX(BH260-BG260,0)/Inputs!$B$17)*DCF!E$6</f>
        <v>4968.5828605537763</v>
      </c>
      <c r="CP260" s="15">
        <f ca="1">(BI260*DCF!F$28-DCF!F$5*MAX(BI260*DCF!F$28,0)-MAX(BI260-BH260,0)/Inputs!$B$17)*DCF!F$6</f>
        <v>5243.0072619416615</v>
      </c>
      <c r="CQ260" s="15">
        <f ca="1">(BJ260*DCF!G$28-DCF!G$5*MAX(BJ260*DCF!G$28,0)-MAX(BJ260-BI260,0)/Inputs!$B$17)*DCF!G$6</f>
        <v>6374.2069131036578</v>
      </c>
      <c r="CR260" s="15">
        <f ca="1">(BK260*DCF!H$28-DCF!H$5*MAX(BK260*DCF!H$28,0)-MAX(BK260-BJ260,0)/Inputs!$B$17)*DCF!H$6</f>
        <v>8478.1464164398858</v>
      </c>
      <c r="CS260" s="15">
        <f ca="1">(BL260*DCF!I$28-DCF!I$5*MAX(BL260*DCF!I$28,0)-MAX(BL260-BK260,0)/Inputs!$B$17)*DCF!I$6</f>
        <v>9817.066027148323</v>
      </c>
      <c r="CT260" s="15">
        <f ca="1">(BM260*DCF!J$28-DCF!J$5*MAX(BM260*DCF!J$28,0)-MAX(BM260-BL260,0)/Inputs!$B$17)*DCF!J$6</f>
        <v>10019.626420090119</v>
      </c>
      <c r="CU260" s="15">
        <f ca="1">(BN260*DCF!K$28-DCF!K$5*MAX(BN260*DCF!K$28,0)-MAX(BN260-BM260,0)/Inputs!$B$17)*DCF!K$6</f>
        <v>11563.142275471346</v>
      </c>
      <c r="CV260" s="15">
        <f ca="1">(BO260*DCF!L$28-DCF!L$5*MAX(BO260*DCF!L$28,0)-MAX(BO260-BN260,0)/Inputs!$B$17)*DCF!L$6</f>
        <v>14625.575263086381</v>
      </c>
      <c r="CW260" s="15">
        <f ca="1">(BP260*DCF!M$28-DCF!M$5*MAX(BP260*DCF!M$28,0)-MAX(BP260-BO260,0)/Inputs!$B$17)*DCF!M$6</f>
        <v>16245.260666793116</v>
      </c>
      <c r="CX260" s="15">
        <f ca="1">(BQ260*DCF!C$46-DCF!C$5*MAX(BQ260*DCF!C$46,0)-MAX(BQ260-Inputs!$B$20,0)/Inputs!$B$24)*DCF!C$6</f>
        <v>-4145.4546606471931</v>
      </c>
      <c r="CY260" s="15">
        <f ca="1">(BR260*DCF!D$46-DCF!D$5*MAX(BR260*DCF!D$46,0)-MAX(BR260-BQ260,0)/Inputs!$B$24)*DCF!D$6</f>
        <v>-3976.1688812375924</v>
      </c>
      <c r="CZ260" s="15">
        <f ca="1">(BS260*DCF!E$46-DCF!E$5*MAX(BS260*DCF!E$46,0)-MAX(BS260-BR260,0)/Inputs!$B$24)*DCF!E$6</f>
        <v>-5204.4195015625037</v>
      </c>
      <c r="DA260" s="15">
        <f ca="1">(BT260*DCF!F$46-DCF!F$5*MAX(BT260*DCF!F$46,0)-MAX(BT260-BS260,0)/Inputs!$B$24)*DCF!F$6</f>
        <v>-4964.7082012163592</v>
      </c>
      <c r="DB260" s="15">
        <f ca="1">(BU260*DCF!G$46-DCF!G$5*MAX(BU260*DCF!G$46,0)-MAX(BU260-BT260,0)/Inputs!$B$24)*DCF!G$6</f>
        <v>-3942.3386395436723</v>
      </c>
      <c r="DC260" s="15">
        <f ca="1">(BV260*DCF!H$46-DCF!H$5*MAX(BV260*DCF!H$46,0)-MAX(BV260-BU260,0)/Inputs!$B$24)*DCF!H$6</f>
        <v>-4359.1977268861456</v>
      </c>
      <c r="DD260" s="15">
        <f ca="1">(BW260*DCF!I$46-DCF!I$5*MAX(BW260*DCF!I$46,0)-MAX(BW260-BV260,0)/Inputs!$B$24)*DCF!I$6</f>
        <v>-2866.780170914582</v>
      </c>
      <c r="DE260" s="15">
        <f ca="1">(BX260*DCF!J$46-DCF!J$5*MAX(BX260*DCF!J$46,0)-MAX(BX260-BW260,0)/Inputs!$B$24)*DCF!J$6</f>
        <v>1048.6708750644343</v>
      </c>
      <c r="DF260" s="15">
        <f ca="1">(BY260*DCF!K$46-DCF!K$5*MAX(BY260*DCF!K$46,0)-MAX(BY260-BX260,0)/Inputs!$B$24)*DCF!K$6</f>
        <v>-2809.65970269834</v>
      </c>
      <c r="DG260" s="15">
        <f ca="1">(BZ260*DCF!L$46-DCF!L$5*MAX(BZ260*DCF!L$46,0)-MAX(BZ260-BY260,0)/Inputs!$B$24)*DCF!L$6</f>
        <v>3440.0063463423367</v>
      </c>
      <c r="DH260" s="15">
        <f ca="1">(CA260*DCF!M$46-DCF!M$5*MAX(CA260*DCF!M$46,0)-MAX(CA260-BZ260,0)/Inputs!$B$24)*DCF!M$6</f>
        <v>-281.14890570528888</v>
      </c>
      <c r="DI260" s="15">
        <f ca="1">SUM(CB260:CL260)+BE260*DCF!M$10*(1+Inputs!$B$30)*(1-Inputs!$B$33)*(1-Inputs!$B$30/Inputs!$B$31)/(Inputs!$B$29-Inputs!$B$30)*DCF!M$6</f>
        <v>117798.9785202999</v>
      </c>
      <c r="DJ260" s="15">
        <f ca="1">SUM(CM260:CW260)+BP260*DCF!M$28*(1+Inputs!$B$30)*(1-Inputs!$B$33)*(1-Inputs!$B$30/Inputs!$B$31)/(Inputs!$B$29-Inputs!$B$30)*DCF!M$6</f>
        <v>437303.66284270794</v>
      </c>
      <c r="DK260" s="15">
        <f ca="1">SUM(CX260:DH260)+CA260*DCF!M$46*(1+Inputs!$B$30)*(1-Inputs!$B$33)*(1-Inputs!$B$30/Inputs!$B$31)/(Inputs!$B$29-Inputs!$B$30)*DCF!M$6</f>
        <v>312302.16767775739</v>
      </c>
      <c r="DM260" s="15">
        <f ca="1">DI260+DJ260+DK260+Inputs!$B$34+Inputs!$B$36-Inputs!$B$35</f>
        <v>944255.80904076528</v>
      </c>
    </row>
    <row r="261" spans="1:117" x14ac:dyDescent="0.75">
      <c r="A261" s="11">
        <v>248</v>
      </c>
      <c r="C261" s="23">
        <f t="shared" ca="1" si="144"/>
        <v>0.79265570084361736</v>
      </c>
      <c r="D261" s="23">
        <f t="shared" ca="1" si="144"/>
        <v>-0.88362154530447545</v>
      </c>
      <c r="E261" s="23">
        <f t="shared" ca="1" si="144"/>
        <v>0.20909512664315533</v>
      </c>
      <c r="F261" s="23">
        <f t="shared" ca="1" si="144"/>
        <v>1.7560580960078032</v>
      </c>
      <c r="G261" s="23">
        <f t="shared" ca="1" si="144"/>
        <v>0.39431534893118636</v>
      </c>
      <c r="H261" s="23">
        <f t="shared" ca="1" si="144"/>
        <v>-0.82692047088995968</v>
      </c>
      <c r="I261" s="23">
        <f t="shared" ca="1" si="144"/>
        <v>-8.8635567426147588E-2</v>
      </c>
      <c r="J261" s="23">
        <f t="shared" ca="1" si="144"/>
        <v>0.23372416764803264</v>
      </c>
      <c r="K261" s="23">
        <f t="shared" ca="1" si="144"/>
        <v>2.3474783753876203</v>
      </c>
      <c r="L261" s="23">
        <f t="shared" ca="1" si="144"/>
        <v>-0.67842234053834705</v>
      </c>
      <c r="M261" s="23">
        <f t="shared" ca="1" si="144"/>
        <v>-0.76133084455840905</v>
      </c>
      <c r="N261" s="23">
        <f ca="1">SQRT(Inputs!$B$38)*C261+SQRT(1-Inputs!$B$38)*_xlfn.NORM.S.INV(RAND())</f>
        <v>0.3760868329336412</v>
      </c>
      <c r="O261" s="23">
        <f ca="1">SQRT(Inputs!$B$38)*D261+SQRT(1-Inputs!$B$38)*_xlfn.NORM.S.INV(RAND())</f>
        <v>-1.1490067275986553</v>
      </c>
      <c r="P261" s="23">
        <f ca="1">SQRT(Inputs!$B$38)*E261+SQRT(1-Inputs!$B$38)*_xlfn.NORM.S.INV(RAND())</f>
        <v>0.61652324015519522</v>
      </c>
      <c r="Q261" s="23">
        <f ca="1">SQRT(Inputs!$B$38)*F261+SQRT(1-Inputs!$B$38)*_xlfn.NORM.S.INV(RAND())</f>
        <v>1.4043694111629224</v>
      </c>
      <c r="R261" s="23">
        <f ca="1">SQRT(Inputs!$B$38)*G261+SQRT(1-Inputs!$B$38)*_xlfn.NORM.S.INV(RAND())</f>
        <v>0.57765205713707946</v>
      </c>
      <c r="S261" s="23">
        <f ca="1">SQRT(Inputs!$B$38)*H261+SQRT(1-Inputs!$B$38)*_xlfn.NORM.S.INV(RAND())</f>
        <v>-0.52044881815208577</v>
      </c>
      <c r="T261" s="23">
        <f ca="1">SQRT(Inputs!$B$38)*I261+SQRT(1-Inputs!$B$38)*_xlfn.NORM.S.INV(RAND())</f>
        <v>0.60703665121313</v>
      </c>
      <c r="U261" s="23">
        <f ca="1">SQRT(Inputs!$B$38)*J261+SQRT(1-Inputs!$B$38)*_xlfn.NORM.S.INV(RAND())</f>
        <v>-0.32259951588808283</v>
      </c>
      <c r="V261" s="23">
        <f ca="1">SQRT(Inputs!$B$38)*K261+SQRT(1-Inputs!$B$38)*_xlfn.NORM.S.INV(RAND())</f>
        <v>1.0965611693924604</v>
      </c>
      <c r="W261" s="23">
        <f ca="1">SQRT(Inputs!$B$38)*L261+SQRT(1-Inputs!$B$38)*_xlfn.NORM.S.INV(RAND())</f>
        <v>-0.85384482348569879</v>
      </c>
      <c r="X261" s="23">
        <f ca="1">SQRT(Inputs!$B$38)*M261+SQRT(1-Inputs!$B$38)*_xlfn.NORM.S.INV(RAND())</f>
        <v>-0.27952827340577535</v>
      </c>
      <c r="Y261" s="23">
        <f ca="1">SQRT(Inputs!$B$38)*C261+SQRT(1-Inputs!$B$38)*_xlfn.NORM.S.INV(RAND())</f>
        <v>0.53878449637786463</v>
      </c>
      <c r="Z261" s="23">
        <f ca="1">SQRT(Inputs!$B$38)*D261+SQRT(1-Inputs!$B$38)*_xlfn.NORM.S.INV(RAND())</f>
        <v>-1.0521316718960134</v>
      </c>
      <c r="AA261" s="23">
        <f ca="1">SQRT(Inputs!$B$38)*E261+SQRT(1-Inputs!$B$38)*_xlfn.NORM.S.INV(RAND())</f>
        <v>-0.58697262124898741</v>
      </c>
      <c r="AB261" s="23">
        <f ca="1">SQRT(Inputs!$B$38)*F261+SQRT(1-Inputs!$B$38)*_xlfn.NORM.S.INV(RAND())</f>
        <v>1.0592539849073861</v>
      </c>
      <c r="AC261" s="23">
        <f ca="1">SQRT(Inputs!$B$38)*G261+SQRT(1-Inputs!$B$38)*_xlfn.NORM.S.INV(RAND())</f>
        <v>0.92994898525626091</v>
      </c>
      <c r="AD261" s="23">
        <f ca="1">SQRT(Inputs!$B$38)*H261+SQRT(1-Inputs!$B$38)*_xlfn.NORM.S.INV(RAND())</f>
        <v>0.86591169530525447</v>
      </c>
      <c r="AE261" s="23">
        <f ca="1">SQRT(Inputs!$B$38)*I261+SQRT(1-Inputs!$B$38)*_xlfn.NORM.S.INV(RAND())</f>
        <v>-0.66464008768764271</v>
      </c>
      <c r="AF261" s="23">
        <f ca="1">SQRT(Inputs!$B$38)*J261+SQRT(1-Inputs!$B$38)*_xlfn.NORM.S.INV(RAND())</f>
        <v>-0.36763172173416581</v>
      </c>
      <c r="AG261" s="23">
        <f ca="1">SQRT(Inputs!$B$38)*K261+SQRT(1-Inputs!$B$38)*_xlfn.NORM.S.INV(RAND())</f>
        <v>2.3222702290227826</v>
      </c>
      <c r="AH261" s="23">
        <f ca="1">SQRT(Inputs!$B$38)*L261+SQRT(1-Inputs!$B$38)*_xlfn.NORM.S.INV(RAND())</f>
        <v>-0.56241878751270269</v>
      </c>
      <c r="AI261" s="23">
        <f ca="1">SQRT(Inputs!$B$38)*M261+SQRT(1-Inputs!$B$38)*_xlfn.NORM.S.INV(RAND())</f>
        <v>-0.76640017956521778</v>
      </c>
      <c r="AJ261" s="23">
        <f ca="1">SQRT(Inputs!$B$38)*C261+SQRT(1-Inputs!$B$38)*_xlfn.NORM.S.INV(RAND())</f>
        <v>7.894075534822903E-2</v>
      </c>
      <c r="AK261" s="23">
        <f ca="1">SQRT(Inputs!$B$38)*D261+SQRT(1-Inputs!$B$38)*_xlfn.NORM.S.INV(RAND())</f>
        <v>0.23252247363924378</v>
      </c>
      <c r="AL261" s="23">
        <f ca="1">SQRT(Inputs!$B$38)*E261+SQRT(1-Inputs!$B$38)*_xlfn.NORM.S.INV(RAND())</f>
        <v>3.7942557936558652E-2</v>
      </c>
      <c r="AM261" s="23">
        <f ca="1">SQRT(Inputs!$B$38)*F261+SQRT(1-Inputs!$B$38)*_xlfn.NORM.S.INV(RAND())</f>
        <v>1.2260217268508389</v>
      </c>
      <c r="AN261" s="23">
        <f ca="1">SQRT(Inputs!$B$38)*G261+SQRT(1-Inputs!$B$38)*_xlfn.NORM.S.INV(RAND())</f>
        <v>0.12008463122970041</v>
      </c>
      <c r="AO261" s="23">
        <f ca="1">SQRT(Inputs!$B$38)*H261+SQRT(1-Inputs!$B$38)*_xlfn.NORM.S.INV(RAND())</f>
        <v>1.0594698609241182</v>
      </c>
      <c r="AP261" s="23">
        <f ca="1">SQRT(Inputs!$B$38)*I261+SQRT(1-Inputs!$B$38)*_xlfn.NORM.S.INV(RAND())</f>
        <v>-9.4464507237987383E-3</v>
      </c>
      <c r="AQ261" s="23">
        <f ca="1">SQRT(Inputs!$B$38)*J261+SQRT(1-Inputs!$B$38)*_xlfn.NORM.S.INV(RAND())</f>
        <v>-1.2888719028603917</v>
      </c>
      <c r="AR261" s="23">
        <f ca="1">SQRT(Inputs!$B$38)*K261+SQRT(1-Inputs!$B$38)*_xlfn.NORM.S.INV(RAND())</f>
        <v>1.4061450048494795</v>
      </c>
      <c r="AS261" s="23">
        <f ca="1">SQRT(Inputs!$B$38)*L261+SQRT(1-Inputs!$B$38)*_xlfn.NORM.S.INV(RAND())</f>
        <v>-0.50221906466892607</v>
      </c>
      <c r="AT261" s="23">
        <f ca="1">SQRT(Inputs!$B$38)*M261+SQRT(1-Inputs!$B$38)*_xlfn.NORM.S.INV(RAND())</f>
        <v>-1.4473515160309733</v>
      </c>
      <c r="AU261" s="15">
        <f ca="1">Inputs!$B$6*EXP($B$8-0.5*C$5^2+C$5*N261)</f>
        <v>5273.7172236362994</v>
      </c>
      <c r="AV261" s="15">
        <f t="shared" ca="1" si="110"/>
        <v>5421.5274270053587</v>
      </c>
      <c r="AW261" s="15">
        <f t="shared" ca="1" si="111"/>
        <v>7183.8150344374781</v>
      </c>
      <c r="AX261" s="15">
        <f t="shared" ca="1" si="112"/>
        <v>10452.806372220803</v>
      </c>
      <c r="AY261" s="15">
        <f t="shared" ca="1" si="113"/>
        <v>13665.927155657982</v>
      </c>
      <c r="AZ261" s="15">
        <f t="shared" ca="1" si="114"/>
        <v>15782.837050564347</v>
      </c>
      <c r="BA261" s="15">
        <f t="shared" ca="1" si="115"/>
        <v>20581.047327422268</v>
      </c>
      <c r="BB261" s="15">
        <f t="shared" ca="1" si="116"/>
        <v>24396.083091846027</v>
      </c>
      <c r="BC261" s="15">
        <f t="shared" ca="1" si="117"/>
        <v>33215.166553333111</v>
      </c>
      <c r="BD261" s="15">
        <f t="shared" ca="1" si="118"/>
        <v>37568.326051216289</v>
      </c>
      <c r="BE261" s="15">
        <f t="shared" ca="1" si="119"/>
        <v>44877.926304081804</v>
      </c>
      <c r="BF261" s="15">
        <f ca="1">Inputs!$B$13*EXP($B$9-0.5*C$6^2+C$6*Y261)</f>
        <v>15390.135222460067</v>
      </c>
      <c r="BG261" s="15">
        <f t="shared" ca="1" si="120"/>
        <v>15513.264552660421</v>
      </c>
      <c r="BH261" s="15">
        <f t="shared" ca="1" si="121"/>
        <v>17196.055371197905</v>
      </c>
      <c r="BI261" s="15">
        <f t="shared" ca="1" si="122"/>
        <v>24778.266195143948</v>
      </c>
      <c r="BJ261" s="15">
        <f t="shared" ca="1" si="123"/>
        <v>34733.984994683888</v>
      </c>
      <c r="BK261" s="15">
        <f t="shared" ca="1" si="124"/>
        <v>47963.094694105763</v>
      </c>
      <c r="BL261" s="15">
        <f t="shared" ca="1" si="125"/>
        <v>54054.65877923579</v>
      </c>
      <c r="BM261" s="15">
        <f t="shared" ca="1" si="126"/>
        <v>63478.556755141122</v>
      </c>
      <c r="BN261" s="15">
        <f t="shared" ca="1" si="127"/>
        <v>103121.28085616633</v>
      </c>
      <c r="BO261" s="15">
        <f t="shared" ca="1" si="128"/>
        <v>118850.55503525534</v>
      </c>
      <c r="BP261" s="15">
        <f t="shared" ca="1" si="129"/>
        <v>134116.80986079297</v>
      </c>
      <c r="BQ261" s="15">
        <f ca="1">Inputs!$B$20*EXP($B$10-0.5*C$7^2+C$7*AJ261)</f>
        <v>4411.31277257069</v>
      </c>
      <c r="BR261" s="15">
        <f t="shared" ca="1" si="130"/>
        <v>6444.3149200872685</v>
      </c>
      <c r="BS261" s="15">
        <f t="shared" ca="1" si="131"/>
        <v>8921.4888341888</v>
      </c>
      <c r="BT261" s="15">
        <f t="shared" ca="1" si="132"/>
        <v>16967.314511122531</v>
      </c>
      <c r="BU261" s="15">
        <f t="shared" ca="1" si="133"/>
        <v>24207.948332026437</v>
      </c>
      <c r="BV261" s="15">
        <f t="shared" ca="1" si="134"/>
        <v>42760.226395184502</v>
      </c>
      <c r="BW261" s="15">
        <f t="shared" ca="1" si="135"/>
        <v>59550.303738662842</v>
      </c>
      <c r="BX261" s="15">
        <f t="shared" ca="1" si="136"/>
        <v>64325.172231154116</v>
      </c>
      <c r="BY261" s="15">
        <f t="shared" ca="1" si="137"/>
        <v>117953.30356617813</v>
      </c>
      <c r="BZ261" s="15">
        <f t="shared" ca="1" si="138"/>
        <v>150908.93533830825</v>
      </c>
      <c r="CA261" s="15">
        <f t="shared" ca="1" si="139"/>
        <v>163907.51495003887</v>
      </c>
      <c r="CB261" s="15">
        <f ca="1">(AU261*DCF!C$10-DCF!C$5*MAX(AU261*DCF!C$10,0)-MAX(AU261-Inputs!$B$6,0)/Inputs!$B$10)*DCF!C$6</f>
        <v>1040.8534113340959</v>
      </c>
      <c r="CC261" s="15">
        <f ca="1">(AV261*DCF!D$10-DCF!D$5*MAX(AV261*DCF!D$10,0)-MAX(AV261-AU261,0)/Inputs!$B$10)*DCF!D$6</f>
        <v>1285.4209310661729</v>
      </c>
      <c r="CD261" s="15">
        <f ca="1">(AW261*DCF!E$10-DCF!E$5*MAX(AW261*DCF!E$10,0)-MAX(AW261-AV261,0)/Inputs!$B$10)*DCF!E$6</f>
        <v>1261.6883862612922</v>
      </c>
      <c r="CE261" s="15">
        <f ca="1">(AX261*DCF!F$10-DCF!F$5*MAX(AX261*DCF!F$10,0)-MAX(AX261-AW261,0)/Inputs!$B$10)*DCF!F$6</f>
        <v>1601.6349230014507</v>
      </c>
      <c r="CF261" s="15">
        <f ca="1">(AY261*DCF!G$10-DCF!G$5*MAX(AY261*DCF!G$10,0)-MAX(AY261-AX261,0)/Inputs!$B$10)*DCF!G$6</f>
        <v>2198.1082187933457</v>
      </c>
      <c r="CG261" s="15">
        <f ca="1">(AZ261*DCF!H$10-DCF!H$5*MAX(AZ261*DCF!H$10,0)-MAX(AZ261-AY261,0)/Inputs!$B$10)*DCF!H$6</f>
        <v>2688.3538316424665</v>
      </c>
      <c r="CH261" s="15">
        <f ca="1">(BA261*DCF!I$10-DCF!I$5*MAX(BA261*DCF!I$10,0)-MAX(BA261-AZ261,0)/Inputs!$B$10)*DCF!I$6</f>
        <v>2972.3319483293576</v>
      </c>
      <c r="CI261" s="15">
        <f ca="1">(BB261*DCF!J$10-DCF!J$5*MAX(BB261*DCF!J$10,0)-MAX(BB261-BA261,0)/Inputs!$B$10)*DCF!J$6</f>
        <v>3608.3186620312631</v>
      </c>
      <c r="CJ261" s="15">
        <f ca="1">(BC261*DCF!K$10-DCF!K$5*MAX(BC261*DCF!K$10,0)-MAX(BC261-BB261,0)/Inputs!$B$10)*DCF!K$6</f>
        <v>4112.5709429509416</v>
      </c>
      <c r="CK261" s="15">
        <f ca="1">(BD261*DCF!L$10-DCF!L$5*MAX(BD261*DCF!L$10,0)-MAX(BD261-BC261,0)/Inputs!$B$10)*DCF!L$6</f>
        <v>5103.0839597118857</v>
      </c>
      <c r="CL261" s="15">
        <f ca="1">(BE261*DCF!M$10-DCF!M$5*MAX(BE261*DCF!M$10,0)-MAX(BE261-BD261,0)/Inputs!$B$10)*DCF!M$6</f>
        <v>5459.6460020886479</v>
      </c>
      <c r="CM261" s="15">
        <f ca="1">(BF261*DCF!C$28-DCF!C$5*MAX(BF261*DCF!C$28,0)-MAX(BF261-Inputs!$B$13,0)/Inputs!$B$17)*DCF!C$6</f>
        <v>3772.4567406976048</v>
      </c>
      <c r="CN261" s="15">
        <f ca="1">(BG261*DCF!D$28-DCF!D$5*MAX(BG261*DCF!D$28,0)-MAX(BG261-BF261,0)/Inputs!$B$17)*DCF!D$6</f>
        <v>4542.7450741853399</v>
      </c>
      <c r="CO261" s="15">
        <f ca="1">(BH261*DCF!E$28-DCF!E$5*MAX(BH261*DCF!E$28,0)-MAX(BH261-BG261,0)/Inputs!$B$17)*DCF!E$6</f>
        <v>4538.574174626151</v>
      </c>
      <c r="CP261" s="15">
        <f ca="1">(BI261*DCF!F$28-DCF!F$5*MAX(BI261*DCF!F$28,0)-MAX(BI261-BH261,0)/Inputs!$B$17)*DCF!F$6</f>
        <v>5346.1852645956305</v>
      </c>
      <c r="CQ261" s="15">
        <f ca="1">(BJ261*DCF!G$28-DCF!G$5*MAX(BJ261*DCF!G$28,0)-MAX(BJ261-BI261,0)/Inputs!$B$17)*DCF!G$6</f>
        <v>7337.5423812657682</v>
      </c>
      <c r="CR261" s="15">
        <f ca="1">(BK261*DCF!H$28-DCF!H$5*MAX(BK261*DCF!H$28,0)-MAX(BK261-BJ261,0)/Inputs!$B$17)*DCF!H$6</f>
        <v>9806.3700901413831</v>
      </c>
      <c r="CS261" s="15">
        <f ca="1">(BL261*DCF!I$28-DCF!I$5*MAX(BL261*DCF!I$28,0)-MAX(BL261-BK261,0)/Inputs!$B$17)*DCF!I$6</f>
        <v>11836.790984546915</v>
      </c>
      <c r="CT261" s="15">
        <f ca="1">(BM261*DCF!J$28-DCF!J$5*MAX(BM261*DCF!J$28,0)-MAX(BM261-BL261,0)/Inputs!$B$17)*DCF!J$6</f>
        <v>12911.456029764833</v>
      </c>
      <c r="CU261" s="15">
        <f ca="1">(BN261*DCF!K$28-DCF!K$5*MAX(BN261*DCF!K$28,0)-MAX(BN261-BM261,0)/Inputs!$B$17)*DCF!K$6</f>
        <v>16921.779818624131</v>
      </c>
      <c r="CV261" s="15">
        <f ca="1">(BO261*DCF!L$28-DCF!L$5*MAX(BO261*DCF!L$28,0)-MAX(BO261-BN261,0)/Inputs!$B$17)*DCF!L$6</f>
        <v>21933.386785953993</v>
      </c>
      <c r="CW261" s="15">
        <f ca="1">(BP261*DCF!M$28-DCF!M$5*MAX(BP261*DCF!M$28,0)-MAX(BP261-BO261,0)/Inputs!$B$17)*DCF!M$6</f>
        <v>23638.402792310098</v>
      </c>
      <c r="CX261" s="15">
        <f ca="1">(BQ261*DCF!C$46-DCF!C$5*MAX(BQ261*DCF!C$46,0)-MAX(BQ261-Inputs!$B$20,0)/Inputs!$B$24)*DCF!C$6</f>
        <v>-1577.8148539750739</v>
      </c>
      <c r="CY261" s="15">
        <f ca="1">(BR261*DCF!D$46-DCF!D$5*MAX(BR261*DCF!D$46,0)-MAX(BR261-BQ261,0)/Inputs!$B$24)*DCF!D$6</f>
        <v>-1967.3594143876114</v>
      </c>
      <c r="CZ261" s="15">
        <f ca="1">(BS261*DCF!E$46-DCF!E$5*MAX(BS261*DCF!E$46,0)-MAX(BS261-BR261,0)/Inputs!$B$24)*DCF!E$6</f>
        <v>-2031.4153495399084</v>
      </c>
      <c r="DA261" s="15">
        <f ca="1">(BT261*DCF!F$46-DCF!F$5*MAX(BT261*DCF!F$46,0)-MAX(BT261-BS261,0)/Inputs!$B$24)*DCF!F$6</f>
        <v>-4165.4065951691755</v>
      </c>
      <c r="DB261" s="15">
        <f ca="1">(BU261*DCF!G$46-DCF!G$5*MAX(BU261*DCF!G$46,0)-MAX(BU261-BT261,0)/Inputs!$B$24)*DCF!G$6</f>
        <v>-3249.9137127190229</v>
      </c>
      <c r="DC261" s="15">
        <f ca="1">(BV261*DCF!H$46-DCF!H$5*MAX(BV261*DCF!H$46,0)-MAX(BV261-BU261,0)/Inputs!$B$24)*DCF!H$6</f>
        <v>-5765.006736432726</v>
      </c>
      <c r="DD261" s="15">
        <f ca="1">(BW261*DCF!I$46-DCF!I$5*MAX(BW261*DCF!I$46,0)-MAX(BW261-BV261,0)/Inputs!$B$24)*DCF!I$6</f>
        <v>-3444.4443271505525</v>
      </c>
      <c r="DE261" s="15">
        <f ca="1">(BX261*DCF!J$46-DCF!J$5*MAX(BX261*DCF!J$46,0)-MAX(BX261-BW261,0)/Inputs!$B$24)*DCF!J$6</f>
        <v>1432.045928565909</v>
      </c>
      <c r="DF261" s="15">
        <f ca="1">(BY261*DCF!K$46-DCF!K$5*MAX(BY261*DCF!K$46,0)-MAX(BY261-BX261,0)/Inputs!$B$24)*DCF!K$6</f>
        <v>-6399.5776304667352</v>
      </c>
      <c r="DG261" s="15">
        <f ca="1">(BZ261*DCF!L$46-DCF!L$5*MAX(BZ261*DCF!L$46,0)-MAX(BZ261-BY261,0)/Inputs!$B$24)*DCF!L$6</f>
        <v>2973.6684744152089</v>
      </c>
      <c r="DH261" s="15">
        <f ca="1">(CA261*DCF!M$46-DCF!M$5*MAX(CA261*DCF!M$46,0)-MAX(CA261-BZ261,0)/Inputs!$B$24)*DCF!M$6</f>
        <v>10132.272107599865</v>
      </c>
      <c r="DI261" s="15">
        <f ca="1">SUM(CB261:CL261)+BE261*DCF!M$10*(1+Inputs!$B$30)*(1-Inputs!$B$33)*(1-Inputs!$B$30/Inputs!$B$31)/(Inputs!$B$29-Inputs!$B$30)*DCF!M$6</f>
        <v>156227.8735706092</v>
      </c>
      <c r="DJ261" s="15">
        <f ca="1">SUM(CM261:CW261)+BP261*DCF!M$28*(1+Inputs!$B$30)*(1-Inputs!$B$33)*(1-Inputs!$B$30/Inputs!$B$31)/(Inputs!$B$29-Inputs!$B$30)*DCF!M$6</f>
        <v>620250.83060843812</v>
      </c>
      <c r="DK261" s="15">
        <f ca="1">SUM(CX261:DH261)+CA261*DCF!M$46*(1+Inputs!$B$30)*(1-Inputs!$B$33)*(1-Inputs!$B$30/Inputs!$B$31)/(Inputs!$B$29-Inputs!$B$30)*DCF!M$6</f>
        <v>239357.48208988362</v>
      </c>
      <c r="DM261" s="15">
        <f ca="1">DI261+DJ261+DK261+Inputs!$B$34+Inputs!$B$36-Inputs!$B$35</f>
        <v>1092687.186268931</v>
      </c>
    </row>
    <row r="262" spans="1:117" x14ac:dyDescent="0.75">
      <c r="A262" s="11">
        <v>249</v>
      </c>
      <c r="C262" s="23">
        <f t="shared" ca="1" si="144"/>
        <v>-1.5787677959516269</v>
      </c>
      <c r="D262" s="23">
        <f t="shared" ca="1" si="144"/>
        <v>0.51622453611904928</v>
      </c>
      <c r="E262" s="23">
        <f t="shared" ca="1" si="144"/>
        <v>1.7719935096304518</v>
      </c>
      <c r="F262" s="23">
        <f t="shared" ca="1" si="144"/>
        <v>5.5813531947915924E-3</v>
      </c>
      <c r="G262" s="23">
        <f t="shared" ca="1" si="144"/>
        <v>-0.77946509881183768</v>
      </c>
      <c r="H262" s="23">
        <f t="shared" ca="1" si="144"/>
        <v>-1.2689977664980541</v>
      </c>
      <c r="I262" s="23">
        <f t="shared" ca="1" si="144"/>
        <v>-1.0618510014887266</v>
      </c>
      <c r="J262" s="23">
        <f t="shared" ca="1" si="144"/>
        <v>0.11397827411186108</v>
      </c>
      <c r="K262" s="23">
        <f t="shared" ca="1" si="144"/>
        <v>5.4492018598922172E-2</v>
      </c>
      <c r="L262" s="23">
        <f t="shared" ca="1" si="144"/>
        <v>-5.9347852141300818E-2</v>
      </c>
      <c r="M262" s="23">
        <f t="shared" ca="1" si="144"/>
        <v>0.91169428978714973</v>
      </c>
      <c r="N262" s="23">
        <f ca="1">SQRT(Inputs!$B$38)*C262+SQRT(1-Inputs!$B$38)*_xlfn.NORM.S.INV(RAND())</f>
        <v>-1.1119388326464024</v>
      </c>
      <c r="O262" s="23">
        <f ca="1">SQRT(Inputs!$B$38)*D262+SQRT(1-Inputs!$B$38)*_xlfn.NORM.S.INV(RAND())</f>
        <v>4.2828369670722344E-2</v>
      </c>
      <c r="P262" s="23">
        <f ca="1">SQRT(Inputs!$B$38)*E262+SQRT(1-Inputs!$B$38)*_xlfn.NORM.S.INV(RAND())</f>
        <v>0.64612514489207873</v>
      </c>
      <c r="Q262" s="23">
        <f ca="1">SQRT(Inputs!$B$38)*F262+SQRT(1-Inputs!$B$38)*_xlfn.NORM.S.INV(RAND())</f>
        <v>-0.4406507615894083</v>
      </c>
      <c r="R262" s="23">
        <f ca="1">SQRT(Inputs!$B$38)*G262+SQRT(1-Inputs!$B$38)*_xlfn.NORM.S.INV(RAND())</f>
        <v>-1.0416107455223789</v>
      </c>
      <c r="S262" s="23">
        <f ca="1">SQRT(Inputs!$B$38)*H262+SQRT(1-Inputs!$B$38)*_xlfn.NORM.S.INV(RAND())</f>
        <v>-0.89737693309662792</v>
      </c>
      <c r="T262" s="23">
        <f ca="1">SQRT(Inputs!$B$38)*I262+SQRT(1-Inputs!$B$38)*_xlfn.NORM.S.INV(RAND())</f>
        <v>-1.1408226436714528</v>
      </c>
      <c r="U262" s="23">
        <f ca="1">SQRT(Inputs!$B$38)*J262+SQRT(1-Inputs!$B$38)*_xlfn.NORM.S.INV(RAND())</f>
        <v>0.62618285179774058</v>
      </c>
      <c r="V262" s="23">
        <f ca="1">SQRT(Inputs!$B$38)*K262+SQRT(1-Inputs!$B$38)*_xlfn.NORM.S.INV(RAND())</f>
        <v>1.4909227434551173</v>
      </c>
      <c r="W262" s="23">
        <f ca="1">SQRT(Inputs!$B$38)*L262+SQRT(1-Inputs!$B$38)*_xlfn.NORM.S.INV(RAND())</f>
        <v>-1.7272203349345463</v>
      </c>
      <c r="X262" s="23">
        <f ca="1">SQRT(Inputs!$B$38)*M262+SQRT(1-Inputs!$B$38)*_xlfn.NORM.S.INV(RAND())</f>
        <v>1.1145927450340163</v>
      </c>
      <c r="Y262" s="23">
        <f ca="1">SQRT(Inputs!$B$38)*C262+SQRT(1-Inputs!$B$38)*_xlfn.NORM.S.INV(RAND())</f>
        <v>-1.3528124760972984</v>
      </c>
      <c r="Z262" s="23">
        <f ca="1">SQRT(Inputs!$B$38)*D262+SQRT(1-Inputs!$B$38)*_xlfn.NORM.S.INV(RAND())</f>
        <v>1.6714817965712947</v>
      </c>
      <c r="AA262" s="23">
        <f ca="1">SQRT(Inputs!$B$38)*E262+SQRT(1-Inputs!$B$38)*_xlfn.NORM.S.INV(RAND())</f>
        <v>2.2091715360692668</v>
      </c>
      <c r="AB262" s="23">
        <f ca="1">SQRT(Inputs!$B$38)*F262+SQRT(1-Inputs!$B$38)*_xlfn.NORM.S.INV(RAND())</f>
        <v>1.1863594010356724E-2</v>
      </c>
      <c r="AC262" s="23">
        <f ca="1">SQRT(Inputs!$B$38)*G262+SQRT(1-Inputs!$B$38)*_xlfn.NORM.S.INV(RAND())</f>
        <v>-0.66289553985432725</v>
      </c>
      <c r="AD262" s="23">
        <f ca="1">SQRT(Inputs!$B$38)*H262+SQRT(1-Inputs!$B$38)*_xlfn.NORM.S.INV(RAND())</f>
        <v>-0.11432277840575888</v>
      </c>
      <c r="AE262" s="23">
        <f ca="1">SQRT(Inputs!$B$38)*I262+SQRT(1-Inputs!$B$38)*_xlfn.NORM.S.INV(RAND())</f>
        <v>-0.7586201980288193</v>
      </c>
      <c r="AF262" s="23">
        <f ca="1">SQRT(Inputs!$B$38)*J262+SQRT(1-Inputs!$B$38)*_xlfn.NORM.S.INV(RAND())</f>
        <v>1.2638833824393687</v>
      </c>
      <c r="AG262" s="23">
        <f ca="1">SQRT(Inputs!$B$38)*K262+SQRT(1-Inputs!$B$38)*_xlfn.NORM.S.INV(RAND())</f>
        <v>1.3368992945425691</v>
      </c>
      <c r="AH262" s="23">
        <f ca="1">SQRT(Inputs!$B$38)*L262+SQRT(1-Inputs!$B$38)*_xlfn.NORM.S.INV(RAND())</f>
        <v>0.11877902718571275</v>
      </c>
      <c r="AI262" s="23">
        <f ca="1">SQRT(Inputs!$B$38)*M262+SQRT(1-Inputs!$B$38)*_xlfn.NORM.S.INV(RAND())</f>
        <v>-0.19936749507601503</v>
      </c>
      <c r="AJ262" s="23">
        <f ca="1">SQRT(Inputs!$B$38)*C262+SQRT(1-Inputs!$B$38)*_xlfn.NORM.S.INV(RAND())</f>
        <v>-0.1859712569321389</v>
      </c>
      <c r="AK262" s="23">
        <f ca="1">SQRT(Inputs!$B$38)*D262+SQRT(1-Inputs!$B$38)*_xlfn.NORM.S.INV(RAND())</f>
        <v>0.65855323204188154</v>
      </c>
      <c r="AL262" s="23">
        <f ca="1">SQRT(Inputs!$B$38)*E262+SQRT(1-Inputs!$B$38)*_xlfn.NORM.S.INV(RAND())</f>
        <v>0.17663435265643213</v>
      </c>
      <c r="AM262" s="23">
        <f ca="1">SQRT(Inputs!$B$38)*F262+SQRT(1-Inputs!$B$38)*_xlfn.NORM.S.INV(RAND())</f>
        <v>0.89765414955200074</v>
      </c>
      <c r="AN262" s="23">
        <f ca="1">SQRT(Inputs!$B$38)*G262+SQRT(1-Inputs!$B$38)*_xlfn.NORM.S.INV(RAND())</f>
        <v>0.77821040010060938</v>
      </c>
      <c r="AO262" s="23">
        <f ca="1">SQRT(Inputs!$B$38)*H262+SQRT(1-Inputs!$B$38)*_xlfn.NORM.S.INV(RAND())</f>
        <v>-1.0300915677659535</v>
      </c>
      <c r="AP262" s="23">
        <f ca="1">SQRT(Inputs!$B$38)*I262+SQRT(1-Inputs!$B$38)*_xlfn.NORM.S.INV(RAND())</f>
        <v>-0.28624819180168859</v>
      </c>
      <c r="AQ262" s="23">
        <f ca="1">SQRT(Inputs!$B$38)*J262+SQRT(1-Inputs!$B$38)*_xlfn.NORM.S.INV(RAND())</f>
        <v>0.57051476923978806</v>
      </c>
      <c r="AR262" s="23">
        <f ca="1">SQRT(Inputs!$B$38)*K262+SQRT(1-Inputs!$B$38)*_xlfn.NORM.S.INV(RAND())</f>
        <v>-1.0481989569120982</v>
      </c>
      <c r="AS262" s="23">
        <f ca="1">SQRT(Inputs!$B$38)*L262+SQRT(1-Inputs!$B$38)*_xlfn.NORM.S.INV(RAND())</f>
        <v>0.48537510314282589</v>
      </c>
      <c r="AT262" s="23">
        <f ca="1">SQRT(Inputs!$B$38)*M262+SQRT(1-Inputs!$B$38)*_xlfn.NORM.S.INV(RAND())</f>
        <v>-0.40837262596202206</v>
      </c>
      <c r="AU262" s="15">
        <f ca="1">Inputs!$B$6*EXP($B$8-0.5*C$5^2+C$5*N262)</f>
        <v>4144.8399655681633</v>
      </c>
      <c r="AV262" s="15">
        <f t="shared" ca="1" si="110"/>
        <v>5077.1201525314127</v>
      </c>
      <c r="AW262" s="15">
        <f t="shared" ca="1" si="111"/>
        <v>6754.3715752382295</v>
      </c>
      <c r="AX262" s="15">
        <f t="shared" ca="1" si="112"/>
        <v>7804.7001288824913</v>
      </c>
      <c r="AY262" s="15">
        <f t="shared" ca="1" si="113"/>
        <v>8445.6450551093858</v>
      </c>
      <c r="AZ262" s="15">
        <f t="shared" ca="1" si="114"/>
        <v>9357.341717043606</v>
      </c>
      <c r="BA262" s="15">
        <f t="shared" ca="1" si="115"/>
        <v>10162.234561036665</v>
      </c>
      <c r="BB262" s="15">
        <f t="shared" ca="1" si="116"/>
        <v>13247.23035622365</v>
      </c>
      <c r="BC262" s="15">
        <f t="shared" ca="1" si="117"/>
        <v>18735.875931061018</v>
      </c>
      <c r="BD262" s="15">
        <f t="shared" ca="1" si="118"/>
        <v>19529.087081264719</v>
      </c>
      <c r="BE262" s="15">
        <f t="shared" ca="1" si="119"/>
        <v>26487.336045957691</v>
      </c>
      <c r="BF262" s="15">
        <f ca="1">Inputs!$B$13*EXP($B$9-0.5*C$6^2+C$6*Y262)</f>
        <v>10577.424896651939</v>
      </c>
      <c r="BG262" s="15">
        <f t="shared" ca="1" si="120"/>
        <v>17428.994607809858</v>
      </c>
      <c r="BH262" s="15">
        <f t="shared" ca="1" si="121"/>
        <v>30718.987505928602</v>
      </c>
      <c r="BI262" s="15">
        <f t="shared" ca="1" si="122"/>
        <v>37673.391757385521</v>
      </c>
      <c r="BJ262" s="15">
        <f t="shared" ca="1" si="123"/>
        <v>41976.264595206187</v>
      </c>
      <c r="BK262" s="15">
        <f t="shared" ca="1" si="124"/>
        <v>50722.277921946967</v>
      </c>
      <c r="BL262" s="15">
        <f t="shared" ca="1" si="125"/>
        <v>56472.289370347418</v>
      </c>
      <c r="BM262" s="15">
        <f t="shared" ca="1" si="126"/>
        <v>81217.900029684693</v>
      </c>
      <c r="BN262" s="15">
        <f t="shared" ca="1" si="127"/>
        <v>117243.91476868055</v>
      </c>
      <c r="BO262" s="15">
        <f t="shared" ca="1" si="128"/>
        <v>146262.09506467043</v>
      </c>
      <c r="BP262" s="15">
        <f t="shared" ca="1" si="129"/>
        <v>176000.56507415223</v>
      </c>
      <c r="BQ262" s="15">
        <f ca="1">Inputs!$B$20*EXP($B$10-0.5*C$7^2+C$7*AJ262)</f>
        <v>4015.7037865708153</v>
      </c>
      <c r="BR262" s="15">
        <f t="shared" ca="1" si="130"/>
        <v>6716.3005052236504</v>
      </c>
      <c r="BS262" s="15">
        <f t="shared" ca="1" si="131"/>
        <v>9675.8653590688118</v>
      </c>
      <c r="BT262" s="15">
        <f t="shared" ca="1" si="132"/>
        <v>16883.203474877791</v>
      </c>
      <c r="BU262" s="15">
        <f t="shared" ca="1" si="133"/>
        <v>28246.175164277975</v>
      </c>
      <c r="BV262" s="15">
        <f t="shared" ca="1" si="134"/>
        <v>31159.221843403317</v>
      </c>
      <c r="BW262" s="15">
        <f t="shared" ca="1" si="135"/>
        <v>40924.88793740594</v>
      </c>
      <c r="BX262" s="15">
        <f t="shared" ca="1" si="136"/>
        <v>64175.848531927928</v>
      </c>
      <c r="BY262" s="15">
        <f t="shared" ca="1" si="137"/>
        <v>73581.089051766641</v>
      </c>
      <c r="BZ262" s="15">
        <f t="shared" ca="1" si="138"/>
        <v>112880.4194887401</v>
      </c>
      <c r="CA262" s="15">
        <f t="shared" ca="1" si="139"/>
        <v>147463.71577444146</v>
      </c>
      <c r="CB262" s="15">
        <f ca="1">(AU262*DCF!C$10-DCF!C$5*MAX(AU262*DCF!C$10,0)-MAX(AU262-Inputs!$B$6,0)/Inputs!$B$10)*DCF!C$6</f>
        <v>1048.9025073961329</v>
      </c>
      <c r="CC262" s="15">
        <f ca="1">(AV262*DCF!D$10-DCF!D$5*MAX(AV262*DCF!D$10,0)-MAX(AV262-AU262,0)/Inputs!$B$10)*DCF!D$6</f>
        <v>1010.2015167343774</v>
      </c>
      <c r="CD262" s="15">
        <f ca="1">(AW262*DCF!E$10-DCF!E$5*MAX(AW262*DCF!E$10,0)-MAX(AW262-AV262,0)/Inputs!$B$10)*DCF!E$6</f>
        <v>1181.6903979878898</v>
      </c>
      <c r="CE262" s="15">
        <f ca="1">(AX262*DCF!F$10-DCF!F$5*MAX(AX262*DCF!F$10,0)-MAX(AX262-AW262,0)/Inputs!$B$10)*DCF!F$6</f>
        <v>1485.206268600873</v>
      </c>
      <c r="CF262" s="15">
        <f ca="1">(AY262*DCF!G$10-DCF!G$5*MAX(AY262*DCF!G$10,0)-MAX(AY262-AX262,0)/Inputs!$B$10)*DCF!G$6</f>
        <v>1616.9387362601772</v>
      </c>
      <c r="CG262" s="15">
        <f ca="1">(AZ262*DCF!H$10-DCF!H$5*MAX(AZ262*DCF!H$10,0)-MAX(AZ262-AY262,0)/Inputs!$B$10)*DCF!H$6</f>
        <v>1654.8465195659949</v>
      </c>
      <c r="CH262" s="15">
        <f ca="1">(BA262*DCF!I$10-DCF!I$5*MAX(BA262*DCF!I$10,0)-MAX(BA262-AZ262,0)/Inputs!$B$10)*DCF!I$6</f>
        <v>1724.2389075423989</v>
      </c>
      <c r="CI262" s="15">
        <f ca="1">(BB262*DCF!J$10-DCF!J$5*MAX(BB262*DCF!J$10,0)-MAX(BB262-BA262,0)/Inputs!$B$10)*DCF!J$6</f>
        <v>1805.7751908887144</v>
      </c>
      <c r="CJ262" s="15">
        <f ca="1">(BC262*DCF!K$10-DCF!K$5*MAX(BC262*DCF!K$10,0)-MAX(BC262-BB262,0)/Inputs!$B$10)*DCF!K$6</f>
        <v>2247.8482970616383</v>
      </c>
      <c r="CK262" s="15">
        <f ca="1">(BD262*DCF!L$10-DCF!L$5*MAX(BD262*DCF!L$10,0)-MAX(BD262-BC262,0)/Inputs!$B$10)*DCF!L$6</f>
        <v>2842.7826514081944</v>
      </c>
      <c r="CL262" s="15">
        <f ca="1">(BE262*DCF!M$10-DCF!M$5*MAX(BE262*DCF!M$10,0)-MAX(BE262-BD262,0)/Inputs!$B$10)*DCF!M$6</f>
        <v>2906.4685174451915</v>
      </c>
      <c r="CM262" s="15">
        <f ca="1">(BF262*DCF!C$28-DCF!C$5*MAX(BF262*DCF!C$28,0)-MAX(BF262-Inputs!$B$13,0)/Inputs!$B$17)*DCF!C$6</f>
        <v>3228.16071035185</v>
      </c>
      <c r="CN262" s="15">
        <f ca="1">(BG262*DCF!D$28-DCF!D$5*MAX(BG262*DCF!D$28,0)-MAX(BG262-BF262,0)/Inputs!$B$17)*DCF!D$6</f>
        <v>3671.4869297472846</v>
      </c>
      <c r="CO262" s="15">
        <f ca="1">(BH262*DCF!E$28-DCF!E$5*MAX(BH262*DCF!E$28,0)-MAX(BH262-BG262,0)/Inputs!$B$17)*DCF!E$6</f>
        <v>6080.8895912321977</v>
      </c>
      <c r="CP262" s="15">
        <f ca="1">(BI262*DCF!F$28-DCF!F$5*MAX(BI262*DCF!F$28,0)-MAX(BI262-BH262,0)/Inputs!$B$17)*DCF!F$6</f>
        <v>8961.1742957766328</v>
      </c>
      <c r="CQ262" s="15">
        <f ca="1">(BJ262*DCF!G$28-DCF!G$5*MAX(BJ262*DCF!G$28,0)-MAX(BJ262-BI262,0)/Inputs!$B$17)*DCF!G$6</f>
        <v>10167.359618099979</v>
      </c>
      <c r="CR262" s="15">
        <f ca="1">(BK262*DCF!H$28-DCF!H$5*MAX(BK262*DCF!H$28,0)-MAX(BK262-BJ262,0)/Inputs!$B$17)*DCF!H$6</f>
        <v>11185.293908416803</v>
      </c>
      <c r="CS262" s="15">
        <f ca="1">(BL262*DCF!I$28-DCF!I$5*MAX(BL262*DCF!I$28,0)-MAX(BL262-BK262,0)/Inputs!$B$17)*DCF!I$6</f>
        <v>12454.327435055466</v>
      </c>
      <c r="CT262" s="15">
        <f ca="1">(BM262*DCF!J$28-DCF!J$5*MAX(BM262*DCF!J$28,0)-MAX(BM262-BL262,0)/Inputs!$B$17)*DCF!J$6</f>
        <v>14837.26829562571</v>
      </c>
      <c r="CU262" s="15">
        <f ca="1">(BN262*DCF!K$28-DCF!K$5*MAX(BN262*DCF!K$28,0)-MAX(BN262-BM262,0)/Inputs!$B$17)*DCF!K$6</f>
        <v>20347.24202917625</v>
      </c>
      <c r="CV262" s="15">
        <f ca="1">(BO262*DCF!L$28-DCF!L$5*MAX(BO262*DCF!L$28,0)-MAX(BO262-BN262,0)/Inputs!$B$17)*DCF!L$6</f>
        <v>25898.902500395983</v>
      </c>
      <c r="CW262" s="15">
        <f ca="1">(BP262*DCF!M$28-DCF!M$5*MAX(BP262*DCF!M$28,0)-MAX(BP262-BO262,0)/Inputs!$B$17)*DCF!M$6</f>
        <v>30006.102429287941</v>
      </c>
      <c r="CX262" s="15">
        <f ca="1">(BQ262*DCF!C$46-DCF!C$5*MAX(BQ262*DCF!C$46,0)-MAX(BQ262-Inputs!$B$20,0)/Inputs!$B$24)*DCF!C$6</f>
        <v>-1303.7208682938674</v>
      </c>
      <c r="CY262" s="15">
        <f ca="1">(BR262*DCF!D$46-DCF!D$5*MAX(BR262*DCF!D$46,0)-MAX(BR262-BQ262,0)/Inputs!$B$24)*DCF!D$6</f>
        <v>-2298.6380729503257</v>
      </c>
      <c r="CZ262" s="15">
        <f ca="1">(BS262*DCF!E$46-DCF!E$5*MAX(BS262*DCF!E$46,0)-MAX(BS262-BR262,0)/Inputs!$B$24)*DCF!E$6</f>
        <v>-2310.76691550946</v>
      </c>
      <c r="DA262" s="15">
        <f ca="1">(BT262*DCF!F$46-DCF!F$5*MAX(BT262*DCF!F$46,0)-MAX(BT262-BS262,0)/Inputs!$B$24)*DCF!F$6</f>
        <v>-3853.9612700999664</v>
      </c>
      <c r="DB262" s="15">
        <f ca="1">(BU262*DCF!G$46-DCF!G$5*MAX(BU262*DCF!G$46,0)-MAX(BU262-BT262,0)/Inputs!$B$24)*DCF!G$6</f>
        <v>-4772.4246963047799</v>
      </c>
      <c r="DC262" s="15">
        <f ca="1">(BV262*DCF!H$46-DCF!H$5*MAX(BV262*DCF!H$46,0)-MAX(BV262-BU262,0)/Inputs!$B$24)*DCF!H$6</f>
        <v>-905.21140700506851</v>
      </c>
      <c r="DD262" s="15">
        <f ca="1">(BW262*DCF!I$46-DCF!I$5*MAX(BW262*DCF!I$46,0)-MAX(BW262-BV262,0)/Inputs!$B$24)*DCF!I$6</f>
        <v>-1858.1687972202717</v>
      </c>
      <c r="DE262" s="15">
        <f ca="1">(BX262*DCF!J$46-DCF!J$5*MAX(BX262*DCF!J$46,0)-MAX(BX262-BW262,0)/Inputs!$B$24)*DCF!J$6</f>
        <v>-3473.7755564475478</v>
      </c>
      <c r="DF262" s="15">
        <f ca="1">(BY262*DCF!K$46-DCF!K$5*MAX(BY262*DCF!K$46,0)-MAX(BY262-BX262,0)/Inputs!$B$24)*DCF!K$6</f>
        <v>1899.1637175973008</v>
      </c>
      <c r="DG262" s="15">
        <f ca="1">(BZ262*DCF!L$46-DCF!L$5*MAX(BZ262*DCF!L$46,0)-MAX(BZ262-BY262,0)/Inputs!$B$24)*DCF!L$6</f>
        <v>-1090.667386591897</v>
      </c>
      <c r="DH262" s="15">
        <f ca="1">(CA262*DCF!M$46-DCF!M$5*MAX(CA262*DCF!M$46,0)-MAX(CA262-BZ262,0)/Inputs!$B$24)*DCF!M$6</f>
        <v>4330.7239874073812</v>
      </c>
      <c r="DI262" s="15">
        <f ca="1">SUM(CB262:CL262)+BE262*DCF!M$10*(1+Inputs!$B$30)*(1-Inputs!$B$33)*(1-Inputs!$B$30/Inputs!$B$31)/(Inputs!$B$29-Inputs!$B$30)*DCF!M$6</f>
        <v>93239.505985550553</v>
      </c>
      <c r="DJ262" s="15">
        <f ca="1">SUM(CM262:CW262)+BP262*DCF!M$28*(1+Inputs!$B$30)*(1-Inputs!$B$33)*(1-Inputs!$B$30/Inputs!$B$31)/(Inputs!$B$29-Inputs!$B$30)*DCF!M$6</f>
        <v>799920.74103369727</v>
      </c>
      <c r="DK262" s="15">
        <f ca="1">SUM(CX262:DH262)+CA262*DCF!M$46*(1+Inputs!$B$30)*(1-Inputs!$B$33)*(1-Inputs!$B$30/Inputs!$B$31)/(Inputs!$B$29-Inputs!$B$30)*DCF!M$6</f>
        <v>212358.92551571355</v>
      </c>
      <c r="DM262" s="15">
        <f ca="1">DI262+DJ262+DK262+Inputs!$B$34+Inputs!$B$36-Inputs!$B$35</f>
        <v>1182370.1725349615</v>
      </c>
    </row>
    <row r="263" spans="1:117" x14ac:dyDescent="0.75">
      <c r="A263" s="11">
        <v>250</v>
      </c>
      <c r="C263" s="23">
        <f t="shared" ca="1" si="144"/>
        <v>-1.6484503885458742E-2</v>
      </c>
      <c r="D263" s="23">
        <f t="shared" ca="1" si="144"/>
        <v>1.0648179906533408</v>
      </c>
      <c r="E263" s="23">
        <f t="shared" ca="1" si="144"/>
        <v>-0.68829195917261299</v>
      </c>
      <c r="F263" s="23">
        <f t="shared" ca="1" si="144"/>
        <v>-0.47395446914542155</v>
      </c>
      <c r="G263" s="23">
        <f t="shared" ca="1" si="144"/>
        <v>-2.4785216631731166</v>
      </c>
      <c r="H263" s="23">
        <f t="shared" ca="1" si="144"/>
        <v>-0.28689122262363986</v>
      </c>
      <c r="I263" s="23">
        <f t="shared" ca="1" si="144"/>
        <v>-1.5271792695364026</v>
      </c>
      <c r="J263" s="23">
        <f t="shared" ca="1" si="144"/>
        <v>-0.27428161459316708</v>
      </c>
      <c r="K263" s="23">
        <f t="shared" ca="1" si="144"/>
        <v>0.23277801376942983</v>
      </c>
      <c r="L263" s="23">
        <f t="shared" ca="1" si="144"/>
        <v>-0.48712018178231264</v>
      </c>
      <c r="M263" s="23">
        <f t="shared" ca="1" si="144"/>
        <v>3.5732302828152243</v>
      </c>
      <c r="N263" s="23">
        <f ca="1">SQRT(Inputs!$B$38)*C263+SQRT(1-Inputs!$B$38)*_xlfn.NORM.S.INV(RAND())</f>
        <v>-0.37451635172281833</v>
      </c>
      <c r="O263" s="23">
        <f ca="1">SQRT(Inputs!$B$38)*D263+SQRT(1-Inputs!$B$38)*_xlfn.NORM.S.INV(RAND())</f>
        <v>1.8260829836197869</v>
      </c>
      <c r="P263" s="23">
        <f ca="1">SQRT(Inputs!$B$38)*E263+SQRT(1-Inputs!$B$38)*_xlfn.NORM.S.INV(RAND())</f>
        <v>-0.81847558258267594</v>
      </c>
      <c r="Q263" s="23">
        <f ca="1">SQRT(Inputs!$B$38)*F263+SQRT(1-Inputs!$B$38)*_xlfn.NORM.S.INV(RAND())</f>
        <v>0.90629597192875722</v>
      </c>
      <c r="R263" s="23">
        <f ca="1">SQRT(Inputs!$B$38)*G263+SQRT(1-Inputs!$B$38)*_xlfn.NORM.S.INV(RAND())</f>
        <v>0.6777726436364877</v>
      </c>
      <c r="S263" s="23">
        <f ca="1">SQRT(Inputs!$B$38)*H263+SQRT(1-Inputs!$B$38)*_xlfn.NORM.S.INV(RAND())</f>
        <v>2.6375380480078481E-2</v>
      </c>
      <c r="T263" s="23">
        <f ca="1">SQRT(Inputs!$B$38)*I263+SQRT(1-Inputs!$B$38)*_xlfn.NORM.S.INV(RAND())</f>
        <v>-1.3580985996782831</v>
      </c>
      <c r="U263" s="23">
        <f ca="1">SQRT(Inputs!$B$38)*J263+SQRT(1-Inputs!$B$38)*_xlfn.NORM.S.INV(RAND())</f>
        <v>-0.42699502970453995</v>
      </c>
      <c r="V263" s="23">
        <f ca="1">SQRT(Inputs!$B$38)*K263+SQRT(1-Inputs!$B$38)*_xlfn.NORM.S.INV(RAND())</f>
        <v>0.90807947190205174</v>
      </c>
      <c r="W263" s="23">
        <f ca="1">SQRT(Inputs!$B$38)*L263+SQRT(1-Inputs!$B$38)*_xlfn.NORM.S.INV(RAND())</f>
        <v>-0.3482784103995703</v>
      </c>
      <c r="X263" s="23">
        <f ca="1">SQRT(Inputs!$B$38)*M263+SQRT(1-Inputs!$B$38)*_xlfn.NORM.S.INV(RAND())</f>
        <v>0.975226495968467</v>
      </c>
      <c r="Y263" s="23">
        <f ca="1">SQRT(Inputs!$B$38)*C263+SQRT(1-Inputs!$B$38)*_xlfn.NORM.S.INV(RAND())</f>
        <v>-7.5107260949822119E-5</v>
      </c>
      <c r="Z263" s="23">
        <f ca="1">SQRT(Inputs!$B$38)*D263+SQRT(1-Inputs!$B$38)*_xlfn.NORM.S.INV(RAND())</f>
        <v>1.075262090501147</v>
      </c>
      <c r="AA263" s="23">
        <f ca="1">SQRT(Inputs!$B$38)*E263+SQRT(1-Inputs!$B$38)*_xlfn.NORM.S.INV(RAND())</f>
        <v>-0.17725374297882734</v>
      </c>
      <c r="AB263" s="23">
        <f ca="1">SQRT(Inputs!$B$38)*F263+SQRT(1-Inputs!$B$38)*_xlfn.NORM.S.INV(RAND())</f>
        <v>-0.9837713231520665</v>
      </c>
      <c r="AC263" s="23">
        <f ca="1">SQRT(Inputs!$B$38)*G263+SQRT(1-Inputs!$B$38)*_xlfn.NORM.S.INV(RAND())</f>
        <v>-2.6859481269986194</v>
      </c>
      <c r="AD263" s="23">
        <f ca="1">SQRT(Inputs!$B$38)*H263+SQRT(1-Inputs!$B$38)*_xlfn.NORM.S.INV(RAND())</f>
        <v>0.38373444541659907</v>
      </c>
      <c r="AE263" s="23">
        <f ca="1">SQRT(Inputs!$B$38)*I263+SQRT(1-Inputs!$B$38)*_xlfn.NORM.S.INV(RAND())</f>
        <v>-0.63290105915620631</v>
      </c>
      <c r="AF263" s="23">
        <f ca="1">SQRT(Inputs!$B$38)*J263+SQRT(1-Inputs!$B$38)*_xlfn.NORM.S.INV(RAND())</f>
        <v>-0.66594075703991351</v>
      </c>
      <c r="AG263" s="23">
        <f ca="1">SQRT(Inputs!$B$38)*K263+SQRT(1-Inputs!$B$38)*_xlfn.NORM.S.INV(RAND())</f>
        <v>2.7467867135600077</v>
      </c>
      <c r="AH263" s="23">
        <f ca="1">SQRT(Inputs!$B$38)*L263+SQRT(1-Inputs!$B$38)*_xlfn.NORM.S.INV(RAND())</f>
        <v>-1.0597855434362207</v>
      </c>
      <c r="AI263" s="23">
        <f ca="1">SQRT(Inputs!$B$38)*M263+SQRT(1-Inputs!$B$38)*_xlfn.NORM.S.INV(RAND())</f>
        <v>1.5002405133423224</v>
      </c>
      <c r="AJ263" s="23">
        <f ca="1">SQRT(Inputs!$B$38)*C263+SQRT(1-Inputs!$B$38)*_xlfn.NORM.S.INV(RAND())</f>
        <v>-1.1873957244641347</v>
      </c>
      <c r="AK263" s="23">
        <f ca="1">SQRT(Inputs!$B$38)*D263+SQRT(1-Inputs!$B$38)*_xlfn.NORM.S.INV(RAND())</f>
        <v>1.6505259064819144</v>
      </c>
      <c r="AL263" s="23">
        <f ca="1">SQRT(Inputs!$B$38)*E263+SQRT(1-Inputs!$B$38)*_xlfn.NORM.S.INV(RAND())</f>
        <v>-0.34321246128702754</v>
      </c>
      <c r="AM263" s="23">
        <f ca="1">SQRT(Inputs!$B$38)*F263+SQRT(1-Inputs!$B$38)*_xlfn.NORM.S.INV(RAND())</f>
        <v>0.10963625333328608</v>
      </c>
      <c r="AN263" s="23">
        <f ca="1">SQRT(Inputs!$B$38)*G263+SQRT(1-Inputs!$B$38)*_xlfn.NORM.S.INV(RAND())</f>
        <v>-1.8389009099076286</v>
      </c>
      <c r="AO263" s="23">
        <f ca="1">SQRT(Inputs!$B$38)*H263+SQRT(1-Inputs!$B$38)*_xlfn.NORM.S.INV(RAND())</f>
        <v>0.24987783202524513</v>
      </c>
      <c r="AP263" s="23">
        <f ca="1">SQRT(Inputs!$B$38)*I263+SQRT(1-Inputs!$B$38)*_xlfn.NORM.S.INV(RAND())</f>
        <v>0.78587560064632056</v>
      </c>
      <c r="AQ263" s="23">
        <f ca="1">SQRT(Inputs!$B$38)*J263+SQRT(1-Inputs!$B$38)*_xlfn.NORM.S.INV(RAND())</f>
        <v>1.1844713057688823</v>
      </c>
      <c r="AR263" s="23">
        <f ca="1">SQRT(Inputs!$B$38)*K263+SQRT(1-Inputs!$B$38)*_xlfn.NORM.S.INV(RAND())</f>
        <v>-0.54823816814670578</v>
      </c>
      <c r="AS263" s="23">
        <f ca="1">SQRT(Inputs!$B$38)*L263+SQRT(1-Inputs!$B$38)*_xlfn.NORM.S.INV(RAND())</f>
        <v>-0.40613467828130223</v>
      </c>
      <c r="AT263" s="23">
        <f ca="1">SQRT(Inputs!$B$38)*M263+SQRT(1-Inputs!$B$38)*_xlfn.NORM.S.INV(RAND())</f>
        <v>2.7981781947154394</v>
      </c>
      <c r="AU263" s="15">
        <f ca="1">Inputs!$B$6*EXP($B$8-0.5*C$5^2+C$5*N263)</f>
        <v>4670.3453682305462</v>
      </c>
      <c r="AV263" s="15">
        <f t="shared" ca="1" si="110"/>
        <v>7435.8176512218306</v>
      </c>
      <c r="AW263" s="15">
        <f t="shared" ca="1" si="111"/>
        <v>8119.001925844078</v>
      </c>
      <c r="AX263" s="15">
        <f t="shared" ca="1" si="112"/>
        <v>11100.846699286238</v>
      </c>
      <c r="AY263" s="15">
        <f t="shared" ca="1" si="113"/>
        <v>14683.867370870765</v>
      </c>
      <c r="AZ263" s="15">
        <f t="shared" ca="1" si="114"/>
        <v>18011.002454068846</v>
      </c>
      <c r="BA263" s="15">
        <f t="shared" ca="1" si="115"/>
        <v>19120.477717457437</v>
      </c>
      <c r="BB263" s="15">
        <f t="shared" ca="1" si="116"/>
        <v>22428.9495056128</v>
      </c>
      <c r="BC263" s="15">
        <f t="shared" ca="1" si="117"/>
        <v>29986.353681799897</v>
      </c>
      <c r="BD263" s="15">
        <f t="shared" ca="1" si="118"/>
        <v>35558.688155218864</v>
      </c>
      <c r="BE263" s="15">
        <f t="shared" ca="1" si="119"/>
        <v>47619.994773561513</v>
      </c>
      <c r="BF263" s="15">
        <f ca="1">Inputs!$B$13*EXP($B$9-0.5*C$6^2+C$6*Y263)</f>
        <v>13830.814841486783</v>
      </c>
      <c r="BG263" s="15">
        <f t="shared" ca="1" si="120"/>
        <v>20465.310909864049</v>
      </c>
      <c r="BH263" s="15">
        <f t="shared" ca="1" si="121"/>
        <v>24280.432803943972</v>
      </c>
      <c r="BI263" s="15">
        <f t="shared" ca="1" si="122"/>
        <v>25546.397138817247</v>
      </c>
      <c r="BJ263" s="15">
        <f t="shared" ca="1" si="123"/>
        <v>21264.363037609517</v>
      </c>
      <c r="BK263" s="15">
        <f t="shared" ca="1" si="124"/>
        <v>27497.652088361243</v>
      </c>
      <c r="BL263" s="15">
        <f t="shared" ca="1" si="125"/>
        <v>31117.725688551382</v>
      </c>
      <c r="BM263" s="15">
        <f t="shared" ca="1" si="126"/>
        <v>35213.369653136157</v>
      </c>
      <c r="BN263" s="15">
        <f t="shared" ca="1" si="127"/>
        <v>60189.730652355167</v>
      </c>
      <c r="BO263" s="15">
        <f t="shared" ca="1" si="128"/>
        <v>65473.717774829267</v>
      </c>
      <c r="BP263" s="15">
        <f t="shared" ca="1" si="129"/>
        <v>95516.142206376971</v>
      </c>
      <c r="BQ263" s="15">
        <f ca="1">Inputs!$B$20*EXP($B$10-0.5*C$7^2+C$7*AJ263)</f>
        <v>2815.1757670789452</v>
      </c>
      <c r="BR263" s="15">
        <f t="shared" ca="1" si="130"/>
        <v>6451.9360851682213</v>
      </c>
      <c r="BS263" s="15">
        <f t="shared" ca="1" si="131"/>
        <v>8005.8772774024155</v>
      </c>
      <c r="BT263" s="15">
        <f t="shared" ca="1" si="132"/>
        <v>11360.449755972706</v>
      </c>
      <c r="BU263" s="15">
        <f t="shared" ca="1" si="133"/>
        <v>10089.696465246478</v>
      </c>
      <c r="BV263" s="15">
        <f t="shared" ca="1" si="134"/>
        <v>14850.628633245875</v>
      </c>
      <c r="BW263" s="15">
        <f t="shared" ca="1" si="135"/>
        <v>24473.343889275508</v>
      </c>
      <c r="BX263" s="15">
        <f t="shared" ca="1" si="136"/>
        <v>43404.168581195299</v>
      </c>
      <c r="BY263" s="15">
        <f t="shared" ca="1" si="137"/>
        <v>54760.62683812777</v>
      </c>
      <c r="BZ263" s="15">
        <f t="shared" ca="1" si="138"/>
        <v>71309.01601434531</v>
      </c>
      <c r="CA263" s="15">
        <f t="shared" ca="1" si="139"/>
        <v>164692.8972594435</v>
      </c>
      <c r="CB263" s="15">
        <f ca="1">(AU263*DCF!C$10-DCF!C$5*MAX(AU263*DCF!C$10,0)-MAX(AU263-Inputs!$B$6,0)/Inputs!$B$10)*DCF!C$6</f>
        <v>1045.1555602086348</v>
      </c>
      <c r="CC263" s="15">
        <f ca="1">(AV263*DCF!D$10-DCF!D$5*MAX(AV263*DCF!D$10,0)-MAX(AV263-AU263,0)/Inputs!$B$10)*DCF!D$6</f>
        <v>1138.1421378181765</v>
      </c>
      <c r="CD263" s="15">
        <f ca="1">(AW263*DCF!E$10-DCF!E$5*MAX(AW263*DCF!E$10,0)-MAX(AW263-AV263,0)/Inputs!$B$10)*DCF!E$6</f>
        <v>1720.6669105925653</v>
      </c>
      <c r="CE263" s="15">
        <f ca="1">(AX263*DCF!F$10-DCF!F$5*MAX(AX263*DCF!F$10,0)-MAX(AX263-AW263,0)/Inputs!$B$10)*DCF!F$6</f>
        <v>1802.849174469957</v>
      </c>
      <c r="CF263" s="15">
        <f ca="1">(AY263*DCF!G$10-DCF!G$5*MAX(AY263*DCF!G$10,0)-MAX(AY263-AX263,0)/Inputs!$B$10)*DCF!G$6</f>
        <v>2336.7433156182606</v>
      </c>
      <c r="CG263" s="15">
        <f ca="1">(AZ263*DCF!H$10-DCF!H$5*MAX(AZ263*DCF!H$10,0)-MAX(AZ263-AY263,0)/Inputs!$B$10)*DCF!H$6</f>
        <v>2906.0565646191581</v>
      </c>
      <c r="CH263" s="15">
        <f ca="1">(BA263*DCF!I$10-DCF!I$5*MAX(BA263*DCF!I$10,0)-MAX(BA263-AZ263,0)/Inputs!$B$10)*DCF!I$6</f>
        <v>3310.620946128261</v>
      </c>
      <c r="CI263" s="15">
        <f ca="1">(BB263*DCF!J$10-DCF!J$5*MAX(BB263*DCF!J$10,0)-MAX(BB263-BA263,0)/Inputs!$B$10)*DCF!J$6</f>
        <v>3347.5153973448651</v>
      </c>
      <c r="CJ263" s="15">
        <f ca="1">(BC263*DCF!K$10-DCF!K$5*MAX(BC263*DCF!K$10,0)-MAX(BC263-BB263,0)/Inputs!$B$10)*DCF!K$6</f>
        <v>3769.3998193217731</v>
      </c>
      <c r="CK263" s="15">
        <f ca="1">(BD263*DCF!L$10-DCF!L$5*MAX(BD263*DCF!L$10,0)-MAX(BD263-BC263,0)/Inputs!$B$10)*DCF!L$6</f>
        <v>4642.3332852856993</v>
      </c>
      <c r="CL263" s="15">
        <f ca="1">(BE263*DCF!M$10-DCF!M$5*MAX(BE263*DCF!M$10,0)-MAX(BE263-BD263,0)/Inputs!$B$10)*DCF!M$6</f>
        <v>5278.9452322760008</v>
      </c>
      <c r="CM263" s="15">
        <f ca="1">(BF263*DCF!C$28-DCF!C$5*MAX(BF263*DCF!C$28,0)-MAX(BF263-Inputs!$B$13,0)/Inputs!$B$17)*DCF!C$6</f>
        <v>3656.6825670105463</v>
      </c>
      <c r="CN263" s="15">
        <f ca="1">(BG263*DCF!D$28-DCF!D$5*MAX(BG263*DCF!D$28,0)-MAX(BG263-BF263,0)/Inputs!$B$17)*DCF!D$6</f>
        <v>4612.0638704755165</v>
      </c>
      <c r="CO263" s="15">
        <f ca="1">(BH263*DCF!E$28-DCF!E$5*MAX(BH263*DCF!E$28,0)-MAX(BH263-BG263,0)/Inputs!$B$17)*DCF!E$6</f>
        <v>6124.7429072295135</v>
      </c>
      <c r="CP263" s="15">
        <f ca="1">(BI263*DCF!F$28-DCF!F$5*MAX(BI263*DCF!F$28,0)-MAX(BI263-BH263,0)/Inputs!$B$17)*DCF!F$6</f>
        <v>6704.6850917986012</v>
      </c>
      <c r="CQ263" s="15">
        <f ca="1">(BJ263*DCF!G$28-DCF!G$5*MAX(BJ263*DCF!G$28,0)-MAX(BJ263-BI263,0)/Inputs!$B$17)*DCF!G$6</f>
        <v>5517.2003223652664</v>
      </c>
      <c r="CR263" s="15">
        <f ca="1">(BK263*DCF!H$28-DCF!H$5*MAX(BK263*DCF!H$28,0)-MAX(BK263-BJ263,0)/Inputs!$B$17)*DCF!H$6</f>
        <v>5831.9945453102682</v>
      </c>
      <c r="CS263" s="15">
        <f ca="1">(BL263*DCF!I$28-DCF!I$5*MAX(BL263*DCF!I$28,0)-MAX(BL263-BK263,0)/Inputs!$B$17)*DCF!I$6</f>
        <v>6797.8361601955785</v>
      </c>
      <c r="CT263" s="15">
        <f ca="1">(BM263*DCF!J$28-DCF!J$5*MAX(BM263*DCF!J$28,0)-MAX(BM263-BL263,0)/Inputs!$B$17)*DCF!J$6</f>
        <v>7312.4557875596138</v>
      </c>
      <c r="CU263" s="15">
        <f ca="1">(BN263*DCF!K$28-DCF!K$5*MAX(BN263*DCF!K$28,0)-MAX(BN263-BM263,0)/Inputs!$B$17)*DCF!K$6</f>
        <v>9651.7903737944362</v>
      </c>
      <c r="CV263" s="15">
        <f ca="1">(BO263*DCF!L$28-DCF!L$5*MAX(BO263*DCF!L$28,0)-MAX(BO263-BN263,0)/Inputs!$B$17)*DCF!L$6</f>
        <v>12465.48902725516</v>
      </c>
      <c r="CW263" s="15">
        <f ca="1">(BP263*DCF!M$28-DCF!M$5*MAX(BP263*DCF!M$28,0)-MAX(BP263-BO263,0)/Inputs!$B$17)*DCF!M$6</f>
        <v>14831.139910058891</v>
      </c>
      <c r="CX263" s="15">
        <f ca="1">(BQ263*DCF!C$46-DCF!C$5*MAX(BQ263*DCF!C$46,0)-MAX(BQ263-Inputs!$B$20,0)/Inputs!$B$24)*DCF!C$6</f>
        <v>-650.15606629998729</v>
      </c>
      <c r="CY263" s="15">
        <f ca="1">(BR263*DCF!D$46-DCF!D$5*MAX(BR263*DCF!D$46,0)-MAX(BR263-BQ263,0)/Inputs!$B$24)*DCF!D$6</f>
        <v>-2652.970468520954</v>
      </c>
      <c r="CZ263" s="15">
        <f ca="1">(BS263*DCF!E$46-DCF!E$5*MAX(BS263*DCF!E$46,0)-MAX(BS263-BR263,0)/Inputs!$B$24)*DCF!E$6</f>
        <v>-1559.229765985315</v>
      </c>
      <c r="DA263" s="15">
        <f ca="1">(BT263*DCF!F$46-DCF!F$5*MAX(BT263*DCF!F$46,0)-MAX(BT263-BS263,0)/Inputs!$B$24)*DCF!F$6</f>
        <v>-2048.8456630453925</v>
      </c>
      <c r="DB263" s="15">
        <f ca="1">(BU263*DCF!G$46-DCF!G$5*MAX(BU263*DCF!G$46,0)-MAX(BU263-BT263,0)/Inputs!$B$24)*DCF!G$6</f>
        <v>-339.39745428477238</v>
      </c>
      <c r="DC263" s="15">
        <f ca="1">(BV263*DCF!H$46-DCF!H$5*MAX(BV263*DCF!H$46,0)-MAX(BV263-BU263,0)/Inputs!$B$24)*DCF!H$6</f>
        <v>-1479.4305004904422</v>
      </c>
      <c r="DD263" s="15">
        <f ca="1">(BW263*DCF!I$46-DCF!I$5*MAX(BW263*DCF!I$46,0)-MAX(BW263-BV263,0)/Inputs!$B$24)*DCF!I$6</f>
        <v>-2197.0879277205927</v>
      </c>
      <c r="DE263" s="15">
        <f ca="1">(BX263*DCF!J$46-DCF!J$5*MAX(BX263*DCF!J$46,0)-MAX(BX263-BW263,0)/Inputs!$B$24)*DCF!J$6</f>
        <v>-3199.4606125954283</v>
      </c>
      <c r="DF263" s="15">
        <f ca="1">(BY263*DCF!K$46-DCF!K$5*MAX(BY263*DCF!K$46,0)-MAX(BY263-BX263,0)/Inputs!$B$24)*DCF!K$6</f>
        <v>346.07981229489849</v>
      </c>
      <c r="DG263" s="15">
        <f ca="1">(BZ263*DCF!L$46-DCF!L$5*MAX(BZ263*DCF!L$46,0)-MAX(BZ263-BY263,0)/Inputs!$B$24)*DCF!L$6</f>
        <v>1184.3073357651556</v>
      </c>
      <c r="DH263" s="15">
        <f ca="1">(CA263*DCF!M$46-DCF!M$5*MAX(CA263*DCF!M$46,0)-MAX(CA263-BZ263,0)/Inputs!$B$24)*DCF!M$6</f>
        <v>-6611.202584162691</v>
      </c>
      <c r="DI263" s="15">
        <f ca="1">SUM(CB263:CL263)+BE263*DCF!M$10*(1+Inputs!$B$30)*(1-Inputs!$B$33)*(1-Inputs!$B$30/Inputs!$B$31)/(Inputs!$B$29-Inputs!$B$30)*DCF!M$6</f>
        <v>163825.50350774539</v>
      </c>
      <c r="DJ263" s="15">
        <f ca="1">SUM(CM263:CW263)+BP263*DCF!M$28*(1+Inputs!$B$30)*(1-Inputs!$B$33)*(1-Inputs!$B$30/Inputs!$B$31)/(Inputs!$B$29-Inputs!$B$30)*DCF!M$6</f>
        <v>437936.32967047818</v>
      </c>
      <c r="DK263" s="15">
        <f ca="1">SUM(CX263:DH263)+CA263*DCF!M$46*(1+Inputs!$B$30)*(1-Inputs!$B$33)*(1-Inputs!$B$30/Inputs!$B$31)/(Inputs!$B$29-Inputs!$B$30)*DCF!M$6</f>
        <v>235427.33438891955</v>
      </c>
      <c r="DM263" s="15">
        <f ca="1">DI263+DJ263+DK263+Inputs!$B$34+Inputs!$B$36-Inputs!$B$35</f>
        <v>914040.1675671431</v>
      </c>
    </row>
    <row r="264" spans="1:117" x14ac:dyDescent="0.75">
      <c r="A264" s="11">
        <v>251</v>
      </c>
      <c r="C264" s="23">
        <f t="shared" ref="C264:M273" ca="1" si="145">_xlfn.NORM.S.INV(RAND())</f>
        <v>-1.484830679951008</v>
      </c>
      <c r="D264" s="23">
        <f t="shared" ca="1" si="145"/>
        <v>-0.78390420575281294</v>
      </c>
      <c r="E264" s="23">
        <f t="shared" ca="1" si="145"/>
        <v>-0.58888489176634584</v>
      </c>
      <c r="F264" s="23">
        <f t="shared" ca="1" si="145"/>
        <v>-1.2393523246275508</v>
      </c>
      <c r="G264" s="23">
        <f t="shared" ca="1" si="145"/>
        <v>-0.4314864476815492</v>
      </c>
      <c r="H264" s="23">
        <f t="shared" ca="1" si="145"/>
        <v>1.1640339321129083</v>
      </c>
      <c r="I264" s="23">
        <f t="shared" ca="1" si="145"/>
        <v>-0.68553501271738559</v>
      </c>
      <c r="J264" s="23">
        <f t="shared" ca="1" si="145"/>
        <v>-0.36889053395141025</v>
      </c>
      <c r="K264" s="23">
        <f t="shared" ca="1" si="145"/>
        <v>0.3015001268716942</v>
      </c>
      <c r="L264" s="23">
        <f t="shared" ca="1" si="145"/>
        <v>-0.23832392210282322</v>
      </c>
      <c r="M264" s="23">
        <f t="shared" ca="1" si="145"/>
        <v>0.69694904759690979</v>
      </c>
      <c r="N264" s="23">
        <f ca="1">SQRT(Inputs!$B$38)*C264+SQRT(1-Inputs!$B$38)*_xlfn.NORM.S.INV(RAND())</f>
        <v>8.4356346954693406E-2</v>
      </c>
      <c r="O264" s="23">
        <f ca="1">SQRT(Inputs!$B$38)*D264+SQRT(1-Inputs!$B$38)*_xlfn.NORM.S.INV(RAND())</f>
        <v>0.12459007842547487</v>
      </c>
      <c r="P264" s="23">
        <f ca="1">SQRT(Inputs!$B$38)*E264+SQRT(1-Inputs!$B$38)*_xlfn.NORM.S.INV(RAND())</f>
        <v>0.92042382480451668</v>
      </c>
      <c r="Q264" s="23">
        <f ca="1">SQRT(Inputs!$B$38)*F264+SQRT(1-Inputs!$B$38)*_xlfn.NORM.S.INV(RAND())</f>
        <v>-0.94917512881848642</v>
      </c>
      <c r="R264" s="23">
        <f ca="1">SQRT(Inputs!$B$38)*G264+SQRT(1-Inputs!$B$38)*_xlfn.NORM.S.INV(RAND())</f>
        <v>-0.79014517001440643</v>
      </c>
      <c r="S264" s="23">
        <f ca="1">SQRT(Inputs!$B$38)*H264+SQRT(1-Inputs!$B$38)*_xlfn.NORM.S.INV(RAND())</f>
        <v>0.67956785348050008</v>
      </c>
      <c r="T264" s="23">
        <f ca="1">SQRT(Inputs!$B$38)*I264+SQRT(1-Inputs!$B$38)*_xlfn.NORM.S.INV(RAND())</f>
        <v>-0.91061642463327563</v>
      </c>
      <c r="U264" s="23">
        <f ca="1">SQRT(Inputs!$B$38)*J264+SQRT(1-Inputs!$B$38)*_xlfn.NORM.S.INV(RAND())</f>
        <v>0.68383247161919058</v>
      </c>
      <c r="V264" s="23">
        <f ca="1">SQRT(Inputs!$B$38)*K264+SQRT(1-Inputs!$B$38)*_xlfn.NORM.S.INV(RAND())</f>
        <v>-0.26940898122745849</v>
      </c>
      <c r="W264" s="23">
        <f ca="1">SQRT(Inputs!$B$38)*L264+SQRT(1-Inputs!$B$38)*_xlfn.NORM.S.INV(RAND())</f>
        <v>-0.74500677481680211</v>
      </c>
      <c r="X264" s="23">
        <f ca="1">SQRT(Inputs!$B$38)*M264+SQRT(1-Inputs!$B$38)*_xlfn.NORM.S.INV(RAND())</f>
        <v>0.15907295192957691</v>
      </c>
      <c r="Y264" s="23">
        <f ca="1">SQRT(Inputs!$B$38)*C264+SQRT(1-Inputs!$B$38)*_xlfn.NORM.S.INV(RAND())</f>
        <v>0.27092281482838743</v>
      </c>
      <c r="Z264" s="23">
        <f ca="1">SQRT(Inputs!$B$38)*D264+SQRT(1-Inputs!$B$38)*_xlfn.NORM.S.INV(RAND())</f>
        <v>-0.98605300325704981</v>
      </c>
      <c r="AA264" s="23">
        <f ca="1">SQRT(Inputs!$B$38)*E264+SQRT(1-Inputs!$B$38)*_xlfn.NORM.S.INV(RAND())</f>
        <v>1.0480083865249268</v>
      </c>
      <c r="AB264" s="23">
        <f ca="1">SQRT(Inputs!$B$38)*F264+SQRT(1-Inputs!$B$38)*_xlfn.NORM.S.INV(RAND())</f>
        <v>-1.4032279436860478</v>
      </c>
      <c r="AC264" s="23">
        <f ca="1">SQRT(Inputs!$B$38)*G264+SQRT(1-Inputs!$B$38)*_xlfn.NORM.S.INV(RAND())</f>
        <v>5.7503396626696901E-2</v>
      </c>
      <c r="AD264" s="23">
        <f ca="1">SQRT(Inputs!$B$38)*H264+SQRT(1-Inputs!$B$38)*_xlfn.NORM.S.INV(RAND())</f>
        <v>1.0434067172836508</v>
      </c>
      <c r="AE264" s="23">
        <f ca="1">SQRT(Inputs!$B$38)*I264+SQRT(1-Inputs!$B$38)*_xlfn.NORM.S.INV(RAND())</f>
        <v>-0.34781602125038769</v>
      </c>
      <c r="AF264" s="23">
        <f ca="1">SQRT(Inputs!$B$38)*J264+SQRT(1-Inputs!$B$38)*_xlfn.NORM.S.INV(RAND())</f>
        <v>-0.57873767380218322</v>
      </c>
      <c r="AG264" s="23">
        <f ca="1">SQRT(Inputs!$B$38)*K264+SQRT(1-Inputs!$B$38)*_xlfn.NORM.S.INV(RAND())</f>
        <v>0.50124803127768902</v>
      </c>
      <c r="AH264" s="23">
        <f ca="1">SQRT(Inputs!$B$38)*L264+SQRT(1-Inputs!$B$38)*_xlfn.NORM.S.INV(RAND())</f>
        <v>-1.1817530328672523</v>
      </c>
      <c r="AI264" s="23">
        <f ca="1">SQRT(Inputs!$B$38)*M264+SQRT(1-Inputs!$B$38)*_xlfn.NORM.S.INV(RAND())</f>
        <v>0.14096910561641032</v>
      </c>
      <c r="AJ264" s="23">
        <f ca="1">SQRT(Inputs!$B$38)*C264+SQRT(1-Inputs!$B$38)*_xlfn.NORM.S.INV(RAND())</f>
        <v>0.31662791148494229</v>
      </c>
      <c r="AK264" s="23">
        <f ca="1">SQRT(Inputs!$B$38)*D264+SQRT(1-Inputs!$B$38)*_xlfn.NORM.S.INV(RAND())</f>
        <v>0.12327269059202561</v>
      </c>
      <c r="AL264" s="23">
        <f ca="1">SQRT(Inputs!$B$38)*E264+SQRT(1-Inputs!$B$38)*_xlfn.NORM.S.INV(RAND())</f>
        <v>-0.83637466963139651</v>
      </c>
      <c r="AM264" s="23">
        <f ca="1">SQRT(Inputs!$B$38)*F264+SQRT(1-Inputs!$B$38)*_xlfn.NORM.S.INV(RAND())</f>
        <v>0.29102814219308337</v>
      </c>
      <c r="AN264" s="23">
        <f ca="1">SQRT(Inputs!$B$38)*G264+SQRT(1-Inputs!$B$38)*_xlfn.NORM.S.INV(RAND())</f>
        <v>0.17647906343352293</v>
      </c>
      <c r="AO264" s="23">
        <f ca="1">SQRT(Inputs!$B$38)*H264+SQRT(1-Inputs!$B$38)*_xlfn.NORM.S.INV(RAND())</f>
        <v>-0.68309602823516813</v>
      </c>
      <c r="AP264" s="23">
        <f ca="1">SQRT(Inputs!$B$38)*I264+SQRT(1-Inputs!$B$38)*_xlfn.NORM.S.INV(RAND())</f>
        <v>-0.92211707875549143</v>
      </c>
      <c r="AQ264" s="23">
        <f ca="1">SQRT(Inputs!$B$38)*J264+SQRT(1-Inputs!$B$38)*_xlfn.NORM.S.INV(RAND())</f>
        <v>-0.33320751567717188</v>
      </c>
      <c r="AR264" s="23">
        <f ca="1">SQRT(Inputs!$B$38)*K264+SQRT(1-Inputs!$B$38)*_xlfn.NORM.S.INV(RAND())</f>
        <v>-0.50286615860563899</v>
      </c>
      <c r="AS264" s="23">
        <f ca="1">SQRT(Inputs!$B$38)*L264+SQRT(1-Inputs!$B$38)*_xlfn.NORM.S.INV(RAND())</f>
        <v>-1.2476648755911963</v>
      </c>
      <c r="AT264" s="23">
        <f ca="1">SQRT(Inputs!$B$38)*M264+SQRT(1-Inputs!$B$38)*_xlfn.NORM.S.INV(RAND())</f>
        <v>0.22295279682032854</v>
      </c>
      <c r="AU264" s="15">
        <f ca="1">Inputs!$B$6*EXP($B$8-0.5*C$5^2+C$5*N264)</f>
        <v>5030.463658588259</v>
      </c>
      <c r="AV264" s="15">
        <f t="shared" ca="1" si="110"/>
        <v>6236.4665835920823</v>
      </c>
      <c r="AW264" s="15">
        <f t="shared" ca="1" si="111"/>
        <v>8609.4223774995298</v>
      </c>
      <c r="AX264" s="15">
        <f t="shared" ca="1" si="112"/>
        <v>9335.8516383555525</v>
      </c>
      <c r="AY264" s="15">
        <f t="shared" ca="1" si="113"/>
        <v>10403.631716167063</v>
      </c>
      <c r="AZ264" s="15">
        <f t="shared" ca="1" si="114"/>
        <v>13712.632811076935</v>
      </c>
      <c r="BA264" s="15">
        <f t="shared" ca="1" si="115"/>
        <v>15255.314489566315</v>
      </c>
      <c r="BB264" s="15">
        <f t="shared" ca="1" si="116"/>
        <v>20001.634087387814</v>
      </c>
      <c r="BC264" s="15">
        <f t="shared" ca="1" si="117"/>
        <v>23868.056883900248</v>
      </c>
      <c r="BD264" s="15">
        <f t="shared" ca="1" si="118"/>
        <v>27272.414876361872</v>
      </c>
      <c r="BE264" s="15">
        <f t="shared" ca="1" si="119"/>
        <v>33906.557662831096</v>
      </c>
      <c r="BF264" s="15">
        <f ca="1">Inputs!$B$13*EXP($B$9-0.5*C$6^2+C$6*Y264)</f>
        <v>14594.193943111555</v>
      </c>
      <c r="BG264" s="15">
        <f t="shared" ca="1" si="120"/>
        <v>14887.405773866571</v>
      </c>
      <c r="BH264" s="15">
        <f t="shared" ca="1" si="121"/>
        <v>21642.822636432931</v>
      </c>
      <c r="BI264" s="15">
        <f t="shared" ca="1" si="122"/>
        <v>21347.547062529342</v>
      </c>
      <c r="BJ264" s="15">
        <f t="shared" ca="1" si="123"/>
        <v>26388.528878107882</v>
      </c>
      <c r="BK264" s="15">
        <f t="shared" ca="1" si="124"/>
        <v>37330.37785318002</v>
      </c>
      <c r="BL264" s="15">
        <f t="shared" ca="1" si="125"/>
        <v>43834.844754393547</v>
      </c>
      <c r="BM264" s="15">
        <f t="shared" ca="1" si="126"/>
        <v>50144.572697290751</v>
      </c>
      <c r="BN264" s="15">
        <f t="shared" ca="1" si="127"/>
        <v>65489.520248040833</v>
      </c>
      <c r="BO264" s="15">
        <f t="shared" ca="1" si="128"/>
        <v>70235.90589769301</v>
      </c>
      <c r="BP264" s="15">
        <f t="shared" ca="1" si="129"/>
        <v>87838.999396229701</v>
      </c>
      <c r="BQ264" s="15">
        <f ca="1">Inputs!$B$20*EXP($B$10-0.5*C$7^2+C$7*AJ264)</f>
        <v>4799.3276996023997</v>
      </c>
      <c r="BR264" s="15">
        <f t="shared" ca="1" si="130"/>
        <v>6772.0666522373476</v>
      </c>
      <c r="BS264" s="15">
        <f t="shared" ca="1" si="131"/>
        <v>7293.3601321680162</v>
      </c>
      <c r="BT264" s="15">
        <f t="shared" ca="1" si="132"/>
        <v>10853.75796343703</v>
      </c>
      <c r="BU264" s="15">
        <f t="shared" ca="1" si="133"/>
        <v>15698.251459738367</v>
      </c>
      <c r="BV264" s="15">
        <f t="shared" ca="1" si="134"/>
        <v>18725.366816044891</v>
      </c>
      <c r="BW264" s="15">
        <f t="shared" ca="1" si="135"/>
        <v>21497.272977135821</v>
      </c>
      <c r="BX264" s="15">
        <f t="shared" ca="1" si="136"/>
        <v>28124.517765310735</v>
      </c>
      <c r="BY264" s="15">
        <f t="shared" ca="1" si="137"/>
        <v>35792.503140000641</v>
      </c>
      <c r="BZ264" s="15">
        <f t="shared" ca="1" si="138"/>
        <v>39928.408952375758</v>
      </c>
      <c r="CA264" s="15">
        <f t="shared" ca="1" si="139"/>
        <v>58354.01862933184</v>
      </c>
      <c r="CB264" s="15">
        <f ca="1">(AU264*DCF!C$10-DCF!C$5*MAX(AU264*DCF!C$10,0)-MAX(AU264-Inputs!$B$6,0)/Inputs!$B$10)*DCF!C$6</f>
        <v>1042.5878526106042</v>
      </c>
      <c r="CC264" s="15">
        <f ca="1">(AV264*DCF!D$10-DCF!D$5*MAX(AV264*DCF!D$10,0)-MAX(AV264-AU264,0)/Inputs!$B$10)*DCF!D$6</f>
        <v>1226.0442291529343</v>
      </c>
      <c r="CD264" s="15">
        <f ca="1">(AW264*DCF!E$10-DCF!E$5*MAX(AW264*DCF!E$10,0)-MAX(AW264-AV264,0)/Inputs!$B$10)*DCF!E$6</f>
        <v>1453.2906636272191</v>
      </c>
      <c r="CE264" s="15">
        <f ca="1">(AX264*DCF!F$10-DCF!F$5*MAX(AX264*DCF!F$10,0)-MAX(AX264-AW264,0)/Inputs!$B$10)*DCF!F$6</f>
        <v>1886.8496153723136</v>
      </c>
      <c r="CF264" s="15">
        <f ca="1">(AY264*DCF!G$10-DCF!G$5*MAX(AY264*DCF!G$10,0)-MAX(AY264-AX264,0)/Inputs!$B$10)*DCF!G$6</f>
        <v>1938.3169188011339</v>
      </c>
      <c r="CG264" s="15">
        <f ca="1">(AZ264*DCF!H$10-DCF!H$5*MAX(AZ264*DCF!H$10,0)-MAX(AZ264-AY264,0)/Inputs!$B$10)*DCF!H$6</f>
        <v>2074.7450300046571</v>
      </c>
      <c r="CH264" s="15">
        <f ca="1">(BA264*DCF!I$10-DCF!I$5*MAX(BA264*DCF!I$10,0)-MAX(BA264-AZ264,0)/Inputs!$B$10)*DCF!I$6</f>
        <v>2533.5355957208481</v>
      </c>
      <c r="CI264" s="15">
        <f ca="1">(BB264*DCF!J$10-DCF!J$5*MAX(BB264*DCF!J$10,0)-MAX(BB264-BA264,0)/Inputs!$B$10)*DCF!J$6</f>
        <v>2713.1002976934928</v>
      </c>
      <c r="CJ264" s="15">
        <f ca="1">(BC264*DCF!K$10-DCF!K$5*MAX(BC264*DCF!K$10,0)-MAX(BC264-BB264,0)/Inputs!$B$10)*DCF!K$6</f>
        <v>3301.133501367086</v>
      </c>
      <c r="CK264" s="15">
        <f ca="1">(BD264*DCF!L$10-DCF!L$5*MAX(BD264*DCF!L$10,0)-MAX(BD264-BC264,0)/Inputs!$B$10)*DCF!L$6</f>
        <v>3672.9601649196188</v>
      </c>
      <c r="CL264" s="15">
        <f ca="1">(BE264*DCF!M$10-DCF!M$5*MAX(BE264*DCF!M$10,0)-MAX(BE264-BD264,0)/Inputs!$B$10)*DCF!M$6</f>
        <v>3992.1345941769259</v>
      </c>
      <c r="CM264" s="15">
        <f ca="1">(BF264*DCF!C$28-DCF!C$5*MAX(BF264*DCF!C$28,0)-MAX(BF264-Inputs!$B$13,0)/Inputs!$B$17)*DCF!C$6</f>
        <v>3713.3608390186455</v>
      </c>
      <c r="CN264" s="15">
        <f ca="1">(BG264*DCF!D$28-DCF!D$5*MAX(BG264*DCF!D$28,0)-MAX(BG264-BF264,0)/Inputs!$B$17)*DCF!D$6</f>
        <v>4322.1288335554846</v>
      </c>
      <c r="CO264" s="15">
        <f ca="1">(BH264*DCF!E$28-DCF!E$5*MAX(BH264*DCF!E$28,0)-MAX(BH264-BG264,0)/Inputs!$B$17)*DCF!E$6</f>
        <v>4798.2330755655312</v>
      </c>
      <c r="CP264" s="15">
        <f ca="1">(BI264*DCF!F$28-DCF!F$5*MAX(BI264*DCF!F$28,0)-MAX(BI264-BH264,0)/Inputs!$B$17)*DCF!F$6</f>
        <v>5795.2967146752835</v>
      </c>
      <c r="CQ264" s="15">
        <f ca="1">(BJ264*DCF!G$28-DCF!G$5*MAX(BJ264*DCF!G$28,0)-MAX(BJ264-BI264,0)/Inputs!$B$17)*DCF!G$6</f>
        <v>5998.8606840562215</v>
      </c>
      <c r="CR264" s="15">
        <f ca="1">(BK264*DCF!H$28-DCF!H$5*MAX(BK264*DCF!H$28,0)-MAX(BK264-BJ264,0)/Inputs!$B$17)*DCF!H$6</f>
        <v>7532.1580354120151</v>
      </c>
      <c r="CS264" s="15">
        <f ca="1">(BL264*DCF!I$28-DCF!I$5*MAX(BL264*DCF!I$28,0)-MAX(BL264-BK264,0)/Inputs!$B$17)*DCF!I$6</f>
        <v>9374.3064654652062</v>
      </c>
      <c r="CT264" s="15">
        <f ca="1">(BM264*DCF!J$28-DCF!J$5*MAX(BM264*DCF!J$28,0)-MAX(BM264-BL264,0)/Inputs!$B$17)*DCF!J$6</f>
        <v>10349.784152433236</v>
      </c>
      <c r="CU264" s="15">
        <f ca="1">(BN264*DCF!K$28-DCF!K$5*MAX(BN264*DCF!K$28,0)-MAX(BN264-BM264,0)/Inputs!$B$17)*DCF!K$6</f>
        <v>11950.736932337115</v>
      </c>
      <c r="CV264" s="15">
        <f ca="1">(BO264*DCF!L$28-DCF!L$5*MAX(BO264*DCF!L$28,0)-MAX(BO264-BN264,0)/Inputs!$B$17)*DCF!L$6</f>
        <v>13476.476018585397</v>
      </c>
      <c r="CW264" s="15">
        <f ca="1">(BP264*DCF!M$28-DCF!M$5*MAX(BP264*DCF!M$28,0)-MAX(BP264-BO264,0)/Inputs!$B$17)*DCF!M$6</f>
        <v>14686.940666260036</v>
      </c>
      <c r="CX264" s="15">
        <f ca="1">(BQ264*DCF!C$46-DCF!C$5*MAX(BQ264*DCF!C$46,0)-MAX(BQ264-Inputs!$B$20,0)/Inputs!$B$24)*DCF!C$6</f>
        <v>-1846.647366930069</v>
      </c>
      <c r="CY264" s="15">
        <f ca="1">(BR264*DCF!D$46-DCF!D$5*MAX(BR264*DCF!D$46,0)-MAX(BR264-BQ264,0)/Inputs!$B$24)*DCF!D$6</f>
        <v>-1997.5851867703757</v>
      </c>
      <c r="CZ264" s="15">
        <f ca="1">(BS264*DCF!E$46-DCF!E$5*MAX(BS264*DCF!E$46,0)-MAX(BS264-BR264,0)/Inputs!$B$24)*DCF!E$6</f>
        <v>-1067.932073127743</v>
      </c>
      <c r="DA264" s="15">
        <f ca="1">(BT264*DCF!F$46-DCF!F$5*MAX(BT264*DCF!F$46,0)-MAX(BT264-BS264,0)/Inputs!$B$24)*DCF!F$6</f>
        <v>-2086.8926807164053</v>
      </c>
      <c r="DB264" s="15">
        <f ca="1">(BU264*DCF!G$46-DCF!G$5*MAX(BU264*DCF!G$46,0)-MAX(BU264-BT264,0)/Inputs!$B$24)*DCF!G$6</f>
        <v>-2157.6500597992672</v>
      </c>
      <c r="DC264" s="15">
        <f ca="1">(BV264*DCF!H$46-DCF!H$5*MAX(BV264*DCF!H$46,0)-MAX(BV264-BU264,0)/Inputs!$B$24)*DCF!H$6</f>
        <v>-940.65754952873976</v>
      </c>
      <c r="DD264" s="15">
        <f ca="1">(BW264*DCF!I$46-DCF!I$5*MAX(BW264*DCF!I$46,0)-MAX(BW264-BV264,0)/Inputs!$B$24)*DCF!I$6</f>
        <v>-299.21917500009835</v>
      </c>
      <c r="DE264" s="15">
        <f ca="1">(BX264*DCF!J$46-DCF!J$5*MAX(BX264*DCF!J$46,0)-MAX(BX264-BW264,0)/Inputs!$B$24)*DCF!J$6</f>
        <v>-577.69132016607909</v>
      </c>
      <c r="DF264" s="15">
        <f ca="1">(BY264*DCF!K$46-DCF!K$5*MAX(BY264*DCF!K$46,0)-MAX(BY264-BX264,0)/Inputs!$B$24)*DCF!K$6</f>
        <v>166.13495174392841</v>
      </c>
      <c r="DG264" s="15">
        <f ca="1">(BZ264*DCF!L$46-DCF!L$5*MAX(BZ264*DCF!L$46,0)-MAX(BZ264-BY264,0)/Inputs!$B$24)*DCF!L$6</f>
        <v>1824.0972557319612</v>
      </c>
      <c r="DH264" s="15">
        <f ca="1">(CA264*DCF!M$46-DCF!M$5*MAX(CA264*DCF!M$46,0)-MAX(CA264-BZ264,0)/Inputs!$B$24)*DCF!M$6</f>
        <v>722.73807438547828</v>
      </c>
      <c r="DI264" s="15">
        <f ca="1">SUM(CB264:CL264)+BE264*DCF!M$10*(1+Inputs!$B$30)*(1-Inputs!$B$33)*(1-Inputs!$B$30/Inputs!$B$31)/(Inputs!$B$29-Inputs!$B$30)*DCF!M$6</f>
        <v>120197.09680691364</v>
      </c>
      <c r="DJ264" s="15">
        <f ca="1">SUM(CM264:CW264)+BP264*DCF!M$28*(1+Inputs!$B$30)*(1-Inputs!$B$33)*(1-Inputs!$B$30/Inputs!$B$31)/(Inputs!$B$29-Inputs!$B$30)*DCF!M$6</f>
        <v>417941.07824433077</v>
      </c>
      <c r="DK264" s="15">
        <f ca="1">SUM(CX264:DH264)+CA264*DCF!M$46*(1+Inputs!$B$30)*(1-Inputs!$B$33)*(1-Inputs!$B$30/Inputs!$B$31)/(Inputs!$B$29-Inputs!$B$30)*DCF!M$6</f>
        <v>81960.920146179124</v>
      </c>
      <c r="DM264" s="15">
        <f ca="1">DI264+DJ264+DK264+Inputs!$B$34+Inputs!$B$36-Inputs!$B$35</f>
        <v>696950.09519742359</v>
      </c>
    </row>
    <row r="265" spans="1:117" x14ac:dyDescent="0.75">
      <c r="A265" s="11">
        <v>252</v>
      </c>
      <c r="C265" s="23">
        <f t="shared" ca="1" si="145"/>
        <v>1.4997323776130016</v>
      </c>
      <c r="D265" s="23">
        <f t="shared" ca="1" si="145"/>
        <v>0.42380066326997556</v>
      </c>
      <c r="E265" s="23">
        <f t="shared" ca="1" si="145"/>
        <v>-1.5571714457080912E-2</v>
      </c>
      <c r="F265" s="23">
        <f t="shared" ca="1" si="145"/>
        <v>-1.6070340766478518E-2</v>
      </c>
      <c r="G265" s="23">
        <f t="shared" ca="1" si="145"/>
        <v>0.87921953750841175</v>
      </c>
      <c r="H265" s="23">
        <f t="shared" ca="1" si="145"/>
        <v>-2.0842910980105942</v>
      </c>
      <c r="I265" s="23">
        <f t="shared" ca="1" si="145"/>
        <v>2.0161109243471784E-2</v>
      </c>
      <c r="J265" s="23">
        <f t="shared" ca="1" si="145"/>
        <v>-1.3930945303340416</v>
      </c>
      <c r="K265" s="23">
        <f t="shared" ca="1" si="145"/>
        <v>-0.22599116289685903</v>
      </c>
      <c r="L265" s="23">
        <f t="shared" ca="1" si="145"/>
        <v>0.69995851572787915</v>
      </c>
      <c r="M265" s="23">
        <f t="shared" ca="1" si="145"/>
        <v>5.257335050493115E-2</v>
      </c>
      <c r="N265" s="23">
        <f ca="1">SQRT(Inputs!$B$38)*C265+SQRT(1-Inputs!$B$38)*_xlfn.NORM.S.INV(RAND())</f>
        <v>1.1637367416551767</v>
      </c>
      <c r="O265" s="23">
        <f ca="1">SQRT(Inputs!$B$38)*D265+SQRT(1-Inputs!$B$38)*_xlfn.NORM.S.INV(RAND())</f>
        <v>9.9989789004831964E-2</v>
      </c>
      <c r="P265" s="23">
        <f ca="1">SQRT(Inputs!$B$38)*E265+SQRT(1-Inputs!$B$38)*_xlfn.NORM.S.INV(RAND())</f>
        <v>0.59800630042964731</v>
      </c>
      <c r="Q265" s="23">
        <f ca="1">SQRT(Inputs!$B$38)*F265+SQRT(1-Inputs!$B$38)*_xlfn.NORM.S.INV(RAND())</f>
        <v>0.71109958825778541</v>
      </c>
      <c r="R265" s="23">
        <f ca="1">SQRT(Inputs!$B$38)*G265+SQRT(1-Inputs!$B$38)*_xlfn.NORM.S.INV(RAND())</f>
        <v>0.26111312322371139</v>
      </c>
      <c r="S265" s="23">
        <f ca="1">SQRT(Inputs!$B$38)*H265+SQRT(1-Inputs!$B$38)*_xlfn.NORM.S.INV(RAND())</f>
        <v>-1.7031641628743861</v>
      </c>
      <c r="T265" s="23">
        <f ca="1">SQRT(Inputs!$B$38)*I265+SQRT(1-Inputs!$B$38)*_xlfn.NORM.S.INV(RAND())</f>
        <v>-0.60615069585042547</v>
      </c>
      <c r="U265" s="23">
        <f ca="1">SQRT(Inputs!$B$38)*J265+SQRT(1-Inputs!$B$38)*_xlfn.NORM.S.INV(RAND())</f>
        <v>-0.17830953648419867</v>
      </c>
      <c r="V265" s="23">
        <f ca="1">SQRT(Inputs!$B$38)*K265+SQRT(1-Inputs!$B$38)*_xlfn.NORM.S.INV(RAND())</f>
        <v>-0.14114960906459659</v>
      </c>
      <c r="W265" s="23">
        <f ca="1">SQRT(Inputs!$B$38)*L265+SQRT(1-Inputs!$B$38)*_xlfn.NORM.S.INV(RAND())</f>
        <v>1.7508750606042471</v>
      </c>
      <c r="X265" s="23">
        <f ca="1">SQRT(Inputs!$B$38)*M265+SQRT(1-Inputs!$B$38)*_xlfn.NORM.S.INV(RAND())</f>
        <v>-0.45919785125837609</v>
      </c>
      <c r="Y265" s="23">
        <f ca="1">SQRT(Inputs!$B$38)*C265+SQRT(1-Inputs!$B$38)*_xlfn.NORM.S.INV(RAND())</f>
        <v>2.0209833358808078</v>
      </c>
      <c r="Z265" s="23">
        <f ca="1">SQRT(Inputs!$B$38)*D265+SQRT(1-Inputs!$B$38)*_xlfn.NORM.S.INV(RAND())</f>
        <v>1.4603835109473273</v>
      </c>
      <c r="AA265" s="23">
        <f ca="1">SQRT(Inputs!$B$38)*E265+SQRT(1-Inputs!$B$38)*_xlfn.NORM.S.INV(RAND())</f>
        <v>1.0498656053375934</v>
      </c>
      <c r="AB265" s="23">
        <f ca="1">SQRT(Inputs!$B$38)*F265+SQRT(1-Inputs!$B$38)*_xlfn.NORM.S.INV(RAND())</f>
        <v>-0.16658727934757867</v>
      </c>
      <c r="AC265" s="23">
        <f ca="1">SQRT(Inputs!$B$38)*G265+SQRT(1-Inputs!$B$38)*_xlfn.NORM.S.INV(RAND())</f>
        <v>0.32338413090061918</v>
      </c>
      <c r="AD265" s="23">
        <f ca="1">SQRT(Inputs!$B$38)*H265+SQRT(1-Inputs!$B$38)*_xlfn.NORM.S.INV(RAND())</f>
        <v>-0.32111316809407175</v>
      </c>
      <c r="AE265" s="23">
        <f ca="1">SQRT(Inputs!$B$38)*I265+SQRT(1-Inputs!$B$38)*_xlfn.NORM.S.INV(RAND())</f>
        <v>-0.24303523077751926</v>
      </c>
      <c r="AF265" s="23">
        <f ca="1">SQRT(Inputs!$B$38)*J265+SQRT(1-Inputs!$B$38)*_xlfn.NORM.S.INV(RAND())</f>
        <v>-0.80525538811547237</v>
      </c>
      <c r="AG265" s="23">
        <f ca="1">SQRT(Inputs!$B$38)*K265+SQRT(1-Inputs!$B$38)*_xlfn.NORM.S.INV(RAND())</f>
        <v>-1.1177242003649805</v>
      </c>
      <c r="AH265" s="23">
        <f ca="1">SQRT(Inputs!$B$38)*L265+SQRT(1-Inputs!$B$38)*_xlfn.NORM.S.INV(RAND())</f>
        <v>0.60591211829120384</v>
      </c>
      <c r="AI265" s="23">
        <f ca="1">SQRT(Inputs!$B$38)*M265+SQRT(1-Inputs!$B$38)*_xlfn.NORM.S.INV(RAND())</f>
        <v>-1.4481185730301425</v>
      </c>
      <c r="AJ265" s="23">
        <f ca="1">SQRT(Inputs!$B$38)*C265+SQRT(1-Inputs!$B$38)*_xlfn.NORM.S.INV(RAND())</f>
        <v>0.75190157738578989</v>
      </c>
      <c r="AK265" s="23">
        <f ca="1">SQRT(Inputs!$B$38)*D265+SQRT(1-Inputs!$B$38)*_xlfn.NORM.S.INV(RAND())</f>
        <v>2.2094734950903612</v>
      </c>
      <c r="AL265" s="23">
        <f ca="1">SQRT(Inputs!$B$38)*E265+SQRT(1-Inputs!$B$38)*_xlfn.NORM.S.INV(RAND())</f>
        <v>-2.1475053753435558E-2</v>
      </c>
      <c r="AM265" s="23">
        <f ca="1">SQRT(Inputs!$B$38)*F265+SQRT(1-Inputs!$B$38)*_xlfn.NORM.S.INV(RAND())</f>
        <v>-0.15638983630809458</v>
      </c>
      <c r="AN265" s="23">
        <f ca="1">SQRT(Inputs!$B$38)*G265+SQRT(1-Inputs!$B$38)*_xlfn.NORM.S.INV(RAND())</f>
        <v>1.1934424681191371</v>
      </c>
      <c r="AO265" s="23">
        <f ca="1">SQRT(Inputs!$B$38)*H265+SQRT(1-Inputs!$B$38)*_xlfn.NORM.S.INV(RAND())</f>
        <v>-2.1233053442958472</v>
      </c>
      <c r="AP265" s="23">
        <f ca="1">SQRT(Inputs!$B$38)*I265+SQRT(1-Inputs!$B$38)*_xlfn.NORM.S.INV(RAND())</f>
        <v>-1.5550390552372388</v>
      </c>
      <c r="AQ265" s="23">
        <f ca="1">SQRT(Inputs!$B$38)*J265+SQRT(1-Inputs!$B$38)*_xlfn.NORM.S.INV(RAND())</f>
        <v>-0.34745603530395347</v>
      </c>
      <c r="AR265" s="23">
        <f ca="1">SQRT(Inputs!$B$38)*K265+SQRT(1-Inputs!$B$38)*_xlfn.NORM.S.INV(RAND())</f>
        <v>0.87471173480250108</v>
      </c>
      <c r="AS265" s="23">
        <f ca="1">SQRT(Inputs!$B$38)*L265+SQRT(1-Inputs!$B$38)*_xlfn.NORM.S.INV(RAND())</f>
        <v>-0.76568176575461344</v>
      </c>
      <c r="AT265" s="23">
        <f ca="1">SQRT(Inputs!$B$38)*M265+SQRT(1-Inputs!$B$38)*_xlfn.NORM.S.INV(RAND())</f>
        <v>1.492150956192309</v>
      </c>
      <c r="AU265" s="15">
        <f ca="1">Inputs!$B$6*EXP($B$8-0.5*C$5^2+C$5*N265)</f>
        <v>5990.8588496562397</v>
      </c>
      <c r="AV265" s="15">
        <f t="shared" ca="1" si="110"/>
        <v>7400.2912934866299</v>
      </c>
      <c r="AW265" s="15">
        <f t="shared" ca="1" si="111"/>
        <v>9781.3232055389526</v>
      </c>
      <c r="AX265" s="15">
        <f t="shared" ca="1" si="112"/>
        <v>13051.492250717985</v>
      </c>
      <c r="AY265" s="15">
        <f t="shared" ca="1" si="113"/>
        <v>16444.148767449991</v>
      </c>
      <c r="AZ265" s="15">
        <f t="shared" ca="1" si="114"/>
        <v>16672.275792701421</v>
      </c>
      <c r="BA265" s="15">
        <f t="shared" ca="1" si="115"/>
        <v>19148.471992840008</v>
      </c>
      <c r="BB265" s="15">
        <f t="shared" ca="1" si="116"/>
        <v>23028.469491856522</v>
      </c>
      <c r="BC265" s="15">
        <f t="shared" ca="1" si="117"/>
        <v>27822.336679252126</v>
      </c>
      <c r="BD265" s="15">
        <f t="shared" ca="1" si="118"/>
        <v>40150.00337406867</v>
      </c>
      <c r="BE265" s="15">
        <f t="shared" ca="1" si="119"/>
        <v>47183.436726970045</v>
      </c>
      <c r="BF265" s="15">
        <f ca="1">Inputs!$B$13*EXP($B$9-0.5*C$6^2+C$6*Y265)</f>
        <v>20646.983490535658</v>
      </c>
      <c r="BG265" s="15">
        <f t="shared" ca="1" si="120"/>
        <v>32749.646416974523</v>
      </c>
      <c r="BH265" s="15">
        <f t="shared" ca="1" si="121"/>
        <v>47625.030561499581</v>
      </c>
      <c r="BI265" s="15">
        <f t="shared" ca="1" si="122"/>
        <v>56824.326511189276</v>
      </c>
      <c r="BJ265" s="15">
        <f t="shared" ca="1" si="123"/>
        <v>72987.091735398557</v>
      </c>
      <c r="BK265" s="15">
        <f t="shared" ca="1" si="124"/>
        <v>85746.079404080971</v>
      </c>
      <c r="BL265" s="15">
        <f t="shared" ca="1" si="125"/>
        <v>102063.0445719597</v>
      </c>
      <c r="BM265" s="15">
        <f t="shared" ca="1" si="126"/>
        <v>113514.68390206763</v>
      </c>
      <c r="BN265" s="15">
        <f t="shared" ca="1" si="127"/>
        <v>122107.41500777642</v>
      </c>
      <c r="BO265" s="15">
        <f t="shared" ca="1" si="128"/>
        <v>161203.77539744182</v>
      </c>
      <c r="BP265" s="15">
        <f t="shared" ca="1" si="129"/>
        <v>168389.08716687121</v>
      </c>
      <c r="BQ265" s="15">
        <f ca="1">Inputs!$B$20*EXP($B$10-0.5*C$7^2+C$7*AJ265)</f>
        <v>5600.5224020801215</v>
      </c>
      <c r="BR265" s="15">
        <f t="shared" ca="1" si="130"/>
        <v>15328.686629734191</v>
      </c>
      <c r="BS265" s="15">
        <f t="shared" ca="1" si="131"/>
        <v>20861.922617841479</v>
      </c>
      <c r="BT265" s="15">
        <f t="shared" ca="1" si="132"/>
        <v>27607.858620425515</v>
      </c>
      <c r="BU265" s="15">
        <f t="shared" ca="1" si="133"/>
        <v>51070.800537630777</v>
      </c>
      <c r="BV265" s="15">
        <f t="shared" ca="1" si="134"/>
        <v>44038.56052248404</v>
      </c>
      <c r="BW265" s="15">
        <f t="shared" ca="1" si="135"/>
        <v>44219.025589636687</v>
      </c>
      <c r="BX265" s="15">
        <f t="shared" ca="1" si="136"/>
        <v>57685.988219718689</v>
      </c>
      <c r="BY265" s="15">
        <f t="shared" ca="1" si="137"/>
        <v>95552.492946247221</v>
      </c>
      <c r="BZ265" s="15">
        <f t="shared" ca="1" si="138"/>
        <v>116469.58545458833</v>
      </c>
      <c r="CA265" s="15">
        <f t="shared" ca="1" si="139"/>
        <v>213280.42263835695</v>
      </c>
      <c r="CB265" s="15">
        <f ca="1">(AU265*DCF!C$10-DCF!C$5*MAX(AU265*DCF!C$10,0)-MAX(AU265-Inputs!$B$6,0)/Inputs!$B$10)*DCF!C$6</f>
        <v>1035.7400637166602</v>
      </c>
      <c r="CC265" s="15">
        <f ca="1">(AV265*DCF!D$10-DCF!D$5*MAX(AV265*DCF!D$10,0)-MAX(AV265-AU265,0)/Inputs!$B$10)*DCF!D$6</f>
        <v>1460.1176534990045</v>
      </c>
      <c r="CD265" s="15">
        <f ca="1">(AW265*DCF!E$10-DCF!E$5*MAX(AW265*DCF!E$10,0)-MAX(AW265-AV265,0)/Inputs!$B$10)*DCF!E$6</f>
        <v>1722.0448334785831</v>
      </c>
      <c r="CE265" s="15">
        <f ca="1">(AX265*DCF!F$10-DCF!F$5*MAX(AX265*DCF!F$10,0)-MAX(AX265-AW265,0)/Inputs!$B$10)*DCF!F$6</f>
        <v>2168.6788570850235</v>
      </c>
      <c r="CF265" s="15">
        <f ca="1">(AY265*DCF!G$10-DCF!G$5*MAX(AY265*DCF!G$10,0)-MAX(AY265-AX265,0)/Inputs!$B$10)*DCF!G$6</f>
        <v>2736.0227081739276</v>
      </c>
      <c r="CG265" s="15">
        <f ca="1">(AZ265*DCF!H$10-DCF!H$5*MAX(AZ265*DCF!H$10,0)-MAX(AZ265-AY265,0)/Inputs!$B$10)*DCF!H$6</f>
        <v>3196.4262608242252</v>
      </c>
      <c r="CH265" s="15">
        <f ca="1">(BA265*DCF!I$10-DCF!I$5*MAX(BA265*DCF!I$10,0)-MAX(BA265-AZ265,0)/Inputs!$B$10)*DCF!I$6</f>
        <v>3091.5443598077195</v>
      </c>
      <c r="CI265" s="15">
        <f ca="1">(BB265*DCF!J$10-DCF!J$5*MAX(BB265*DCF!J$10,0)-MAX(BB265-BA265,0)/Inputs!$B$10)*DCF!J$6</f>
        <v>3363.7891145718472</v>
      </c>
      <c r="CJ265" s="15">
        <f ca="1">(BC265*DCF!K$10-DCF!K$5*MAX(BC265*DCF!K$10,0)-MAX(BC265-BB265,0)/Inputs!$B$10)*DCF!K$6</f>
        <v>3807.8809458938522</v>
      </c>
      <c r="CK265" s="15">
        <f ca="1">(BD265*DCF!L$10-DCF!L$5*MAX(BD265*DCF!L$10,0)-MAX(BD265-BC265,0)/Inputs!$B$10)*DCF!L$6</f>
        <v>4461.2170939951629</v>
      </c>
      <c r="CL265" s="15">
        <f ca="1">(BE265*DCF!M$10-DCF!M$5*MAX(BE265*DCF!M$10,0)-MAX(BE265-BD265,0)/Inputs!$B$10)*DCF!M$6</f>
        <v>5817.9744293556705</v>
      </c>
      <c r="CM265" s="15">
        <f ca="1">(BF265*DCF!C$28-DCF!C$5*MAX(BF265*DCF!C$28,0)-MAX(BF265-Inputs!$B$13,0)/Inputs!$B$17)*DCF!C$6</f>
        <v>4162.7596392301193</v>
      </c>
      <c r="CN265" s="15">
        <f ca="1">(BG265*DCF!D$28-DCF!D$5*MAX(BG265*DCF!D$28,0)-MAX(BG265-BF265,0)/Inputs!$B$17)*DCF!D$6</f>
        <v>7063.4732966898418</v>
      </c>
      <c r="CO265" s="15">
        <f ca="1">(BH265*DCF!E$28-DCF!E$5*MAX(BH265*DCF!E$28,0)-MAX(BH265-BG265,0)/Inputs!$B$17)*DCF!E$6</f>
        <v>10556.523228968055</v>
      </c>
      <c r="CP265" s="15">
        <f ca="1">(BI265*DCF!F$28-DCF!F$5*MAX(BI265*DCF!F$28,0)-MAX(BI265-BH265,0)/Inputs!$B$17)*DCF!F$6</f>
        <v>13751.430612412334</v>
      </c>
      <c r="CQ265" s="15">
        <f ca="1">(BJ265*DCF!G$28-DCF!G$5*MAX(BJ265*DCF!G$28,0)-MAX(BJ265-BI265,0)/Inputs!$B$17)*DCF!G$6</f>
        <v>16218.637260130901</v>
      </c>
      <c r="CR265" s="15">
        <f ca="1">(BK265*DCF!H$28-DCF!H$5*MAX(BK265*DCF!H$28,0)-MAX(BK265-BJ265,0)/Inputs!$B$17)*DCF!H$6</f>
        <v>19223.562828602029</v>
      </c>
      <c r="CS265" s="15">
        <f ca="1">(BL265*DCF!I$28-DCF!I$5*MAX(BL265*DCF!I$28,0)-MAX(BL265-BK265,0)/Inputs!$B$17)*DCF!I$6</f>
        <v>21658.450172051085</v>
      </c>
      <c r="CT265" s="15">
        <f ca="1">(BM265*DCF!J$28-DCF!J$5*MAX(BM265*DCF!J$28,0)-MAX(BM265-BL265,0)/Inputs!$B$17)*DCF!J$6</f>
        <v>23804.804264491704</v>
      </c>
      <c r="CU265" s="15">
        <f ca="1">(BN265*DCF!K$28-DCF!K$5*MAX(BN265*DCF!K$28,0)-MAX(BN265-BM265,0)/Inputs!$B$17)*DCF!K$6</f>
        <v>24734.543568545145</v>
      </c>
      <c r="CV265" s="15">
        <f ca="1">(BO265*DCF!L$28-DCF!L$5*MAX(BO265*DCF!L$28,0)-MAX(BO265-BN265,0)/Inputs!$B$17)*DCF!L$6</f>
        <v>27739.718467946364</v>
      </c>
      <c r="CW265" s="15">
        <f ca="1">(BP265*DCF!M$28-DCF!M$5*MAX(BP265*DCF!M$28,0)-MAX(BP265-BO265,0)/Inputs!$B$17)*DCF!M$6</f>
        <v>30931.437219955602</v>
      </c>
      <c r="CX265" s="15">
        <f ca="1">(BQ265*DCF!C$46-DCF!C$5*MAX(BQ265*DCF!C$46,0)-MAX(BQ265-Inputs!$B$20,0)/Inputs!$B$24)*DCF!C$6</f>
        <v>-2401.7476226883059</v>
      </c>
      <c r="CY265" s="15">
        <f ca="1">(BR265*DCF!D$46-DCF!D$5*MAX(BR265*DCF!D$46,0)-MAX(BR265-BQ265,0)/Inputs!$B$24)*DCF!D$6</f>
        <v>-6767.1762629477989</v>
      </c>
      <c r="CZ265" s="15">
        <f ca="1">(BS265*DCF!E$46-DCF!E$5*MAX(BS265*DCF!E$46,0)-MAX(BS265-BR265,0)/Inputs!$B$24)*DCF!E$6</f>
        <v>-4648.0079718267116</v>
      </c>
      <c r="DA265" s="15">
        <f ca="1">(BT265*DCF!F$46-DCF!F$5*MAX(BT265*DCF!F$46,0)-MAX(BT265-BS265,0)/Inputs!$B$24)*DCF!F$6</f>
        <v>-4466.9873687823847</v>
      </c>
      <c r="DB265" s="15">
        <f ca="1">(BU265*DCF!G$46-DCF!G$5*MAX(BU265*DCF!G$46,0)-MAX(BU265-BT265,0)/Inputs!$B$24)*DCF!G$6</f>
        <v>-9610.3909163235639</v>
      </c>
      <c r="DC265" s="15">
        <f ca="1">(BV265*DCF!H$46-DCF!H$5*MAX(BV265*DCF!H$46,0)-MAX(BV265-BU265,0)/Inputs!$B$24)*DCF!H$6</f>
        <v>0</v>
      </c>
      <c r="DD265" s="15">
        <f ca="1">(BW265*DCF!I$46-DCF!I$5*MAX(BW265*DCF!I$46,0)-MAX(BW265-BV265,0)/Inputs!$B$24)*DCF!I$6</f>
        <v>969.45099466402701</v>
      </c>
      <c r="DE265" s="15">
        <f ca="1">(BX265*DCF!J$46-DCF!J$5*MAX(BX265*DCF!J$46,0)-MAX(BX265-BW265,0)/Inputs!$B$24)*DCF!J$6</f>
        <v>-1151.4508323729608</v>
      </c>
      <c r="DF265" s="15">
        <f ca="1">(BY265*DCF!K$46-DCF!K$5*MAX(BY265*DCF!K$46,0)-MAX(BY265-BX265,0)/Inputs!$B$24)*DCF!K$6</f>
        <v>-3818.0079755098559</v>
      </c>
      <c r="DG265" s="15">
        <f ca="1">(BZ265*DCF!L$46-DCF!L$5*MAX(BZ265*DCF!L$46,0)-MAX(BZ265-BY265,0)/Inputs!$B$24)*DCF!L$6</f>
        <v>3317.3968304800928</v>
      </c>
      <c r="DH265" s="15">
        <f ca="1">(CA265*DCF!M$46-DCF!M$5*MAX(CA265*DCF!M$46,0)-MAX(CA265-BZ265,0)/Inputs!$B$24)*DCF!M$6</f>
        <v>-3518.5577074950556</v>
      </c>
      <c r="DI265" s="15">
        <f ca="1">SUM(CB265:CL265)+BE265*DCF!M$10*(1+Inputs!$B$30)*(1-Inputs!$B$33)*(1-Inputs!$B$30/Inputs!$B$31)/(Inputs!$B$29-Inputs!$B$30)*DCF!M$6</f>
        <v>164173.56466791712</v>
      </c>
      <c r="DJ265" s="15">
        <f ca="1">SUM(CM265:CW265)+BP265*DCF!M$28*(1+Inputs!$B$30)*(1-Inputs!$B$33)*(1-Inputs!$B$30/Inputs!$B$31)/(Inputs!$B$29-Inputs!$B$30)*DCF!M$6</f>
        <v>824684.08229310298</v>
      </c>
      <c r="DK265" s="15">
        <f ca="1">SUM(CX265:DH265)+CA265*DCF!M$46*(1+Inputs!$B$30)*(1-Inputs!$B$33)*(1-Inputs!$B$30/Inputs!$B$31)/(Inputs!$B$29-Inputs!$B$30)*DCF!M$6</f>
        <v>297661.31924728712</v>
      </c>
      <c r="DM265" s="15">
        <f ca="1">DI265+DJ265+DK265+Inputs!$B$34+Inputs!$B$36-Inputs!$B$35</f>
        <v>1363369.9662083071</v>
      </c>
    </row>
    <row r="266" spans="1:117" x14ac:dyDescent="0.75">
      <c r="A266" s="11">
        <v>253</v>
      </c>
      <c r="C266" s="23">
        <f t="shared" ca="1" si="145"/>
        <v>-1.9257184830971179</v>
      </c>
      <c r="D266" s="23">
        <f t="shared" ca="1" si="145"/>
        <v>0.77593832852151534</v>
      </c>
      <c r="E266" s="23">
        <f t="shared" ca="1" si="145"/>
        <v>-0.69267656333013194</v>
      </c>
      <c r="F266" s="23">
        <f t="shared" ca="1" si="145"/>
        <v>-0.82885417469541467</v>
      </c>
      <c r="G266" s="23">
        <f t="shared" ca="1" si="145"/>
        <v>-8.219560877997481E-2</v>
      </c>
      <c r="H266" s="23">
        <f t="shared" ca="1" si="145"/>
        <v>-1.2677843806361382</v>
      </c>
      <c r="I266" s="23">
        <f t="shared" ca="1" si="145"/>
        <v>-0.90062941490171178</v>
      </c>
      <c r="J266" s="23">
        <f t="shared" ca="1" si="145"/>
        <v>1.3235183427911832</v>
      </c>
      <c r="K266" s="23">
        <f t="shared" ca="1" si="145"/>
        <v>-0.71933978202911475</v>
      </c>
      <c r="L266" s="23">
        <f t="shared" ca="1" si="145"/>
        <v>1.4925060293024901</v>
      </c>
      <c r="M266" s="23">
        <f t="shared" ca="1" si="145"/>
        <v>0.37199410990494841</v>
      </c>
      <c r="N266" s="23">
        <f ca="1">SQRT(Inputs!$B$38)*C266+SQRT(1-Inputs!$B$38)*_xlfn.NORM.S.INV(RAND())</f>
        <v>-1.7813651490948992</v>
      </c>
      <c r="O266" s="23">
        <f ca="1">SQRT(Inputs!$B$38)*D266+SQRT(1-Inputs!$B$38)*_xlfn.NORM.S.INV(RAND())</f>
        <v>0.44019461448610653</v>
      </c>
      <c r="P266" s="23">
        <f ca="1">SQRT(Inputs!$B$38)*E266+SQRT(1-Inputs!$B$38)*_xlfn.NORM.S.INV(RAND())</f>
        <v>-0.27411710477842866</v>
      </c>
      <c r="Q266" s="23">
        <f ca="1">SQRT(Inputs!$B$38)*F266+SQRT(1-Inputs!$B$38)*_xlfn.NORM.S.INV(RAND())</f>
        <v>-0.73597631704952593</v>
      </c>
      <c r="R266" s="23">
        <f ca="1">SQRT(Inputs!$B$38)*G266+SQRT(1-Inputs!$B$38)*_xlfn.NORM.S.INV(RAND())</f>
        <v>-5.4215655014706696E-2</v>
      </c>
      <c r="S266" s="23">
        <f ca="1">SQRT(Inputs!$B$38)*H266+SQRT(1-Inputs!$B$38)*_xlfn.NORM.S.INV(RAND())</f>
        <v>-1.6761867576154008</v>
      </c>
      <c r="T266" s="23">
        <f ca="1">SQRT(Inputs!$B$38)*I266+SQRT(1-Inputs!$B$38)*_xlfn.NORM.S.INV(RAND())</f>
        <v>-2.0564459477956163</v>
      </c>
      <c r="U266" s="23">
        <f ca="1">SQRT(Inputs!$B$38)*J266+SQRT(1-Inputs!$B$38)*_xlfn.NORM.S.INV(RAND())</f>
        <v>0.25369640075390998</v>
      </c>
      <c r="V266" s="23">
        <f ca="1">SQRT(Inputs!$B$38)*K266+SQRT(1-Inputs!$B$38)*_xlfn.NORM.S.INV(RAND())</f>
        <v>-0.15520481523726409</v>
      </c>
      <c r="W266" s="23">
        <f ca="1">SQRT(Inputs!$B$38)*L266+SQRT(1-Inputs!$B$38)*_xlfn.NORM.S.INV(RAND())</f>
        <v>1.5847531319481463</v>
      </c>
      <c r="X266" s="23">
        <f ca="1">SQRT(Inputs!$B$38)*M266+SQRT(1-Inputs!$B$38)*_xlfn.NORM.S.INV(RAND())</f>
        <v>-4.1739775934672152E-3</v>
      </c>
      <c r="Y266" s="23">
        <f ca="1">SQRT(Inputs!$B$38)*C266+SQRT(1-Inputs!$B$38)*_xlfn.NORM.S.INV(RAND())</f>
        <v>1.5198788833633383</v>
      </c>
      <c r="Z266" s="23">
        <f ca="1">SQRT(Inputs!$B$38)*D266+SQRT(1-Inputs!$B$38)*_xlfn.NORM.S.INV(RAND())</f>
        <v>2.2954120576247239E-2</v>
      </c>
      <c r="AA266" s="23">
        <f ca="1">SQRT(Inputs!$B$38)*E266+SQRT(1-Inputs!$B$38)*_xlfn.NORM.S.INV(RAND())</f>
        <v>-0.42989498095897449</v>
      </c>
      <c r="AB266" s="23">
        <f ca="1">SQRT(Inputs!$B$38)*F266+SQRT(1-Inputs!$B$38)*_xlfn.NORM.S.INV(RAND())</f>
        <v>-0.67047537559243653</v>
      </c>
      <c r="AC266" s="23">
        <f ca="1">SQRT(Inputs!$B$38)*G266+SQRT(1-Inputs!$B$38)*_xlfn.NORM.S.INV(RAND())</f>
        <v>1.1818898247985508</v>
      </c>
      <c r="AD266" s="23">
        <f ca="1">SQRT(Inputs!$B$38)*H266+SQRT(1-Inputs!$B$38)*_xlfn.NORM.S.INV(RAND())</f>
        <v>0.44629939523428952</v>
      </c>
      <c r="AE266" s="23">
        <f ca="1">SQRT(Inputs!$B$38)*I266+SQRT(1-Inputs!$B$38)*_xlfn.NORM.S.INV(RAND())</f>
        <v>-6.1626748845091395E-2</v>
      </c>
      <c r="AF266" s="23">
        <f ca="1">SQRT(Inputs!$B$38)*J266+SQRT(1-Inputs!$B$38)*_xlfn.NORM.S.INV(RAND())</f>
        <v>0.92361754570485133</v>
      </c>
      <c r="AG266" s="23">
        <f ca="1">SQRT(Inputs!$B$38)*K266+SQRT(1-Inputs!$B$38)*_xlfn.NORM.S.INV(RAND())</f>
        <v>-0.72285305369875918</v>
      </c>
      <c r="AH266" s="23">
        <f ca="1">SQRT(Inputs!$B$38)*L266+SQRT(1-Inputs!$B$38)*_xlfn.NORM.S.INV(RAND())</f>
        <v>2.3087882016375367</v>
      </c>
      <c r="AI266" s="23">
        <f ca="1">SQRT(Inputs!$B$38)*M266+SQRT(1-Inputs!$B$38)*_xlfn.NORM.S.INV(RAND())</f>
        <v>8.3512351182013542E-2</v>
      </c>
      <c r="AJ266" s="23">
        <f ca="1">SQRT(Inputs!$B$38)*C266+SQRT(1-Inputs!$B$38)*_xlfn.NORM.S.INV(RAND())</f>
        <v>-0.50256320907889807</v>
      </c>
      <c r="AK266" s="23">
        <f ca="1">SQRT(Inputs!$B$38)*D266+SQRT(1-Inputs!$B$38)*_xlfn.NORM.S.INV(RAND())</f>
        <v>0.63733380051054089</v>
      </c>
      <c r="AL266" s="23">
        <f ca="1">SQRT(Inputs!$B$38)*E266+SQRT(1-Inputs!$B$38)*_xlfn.NORM.S.INV(RAND())</f>
        <v>8.0168761113565967E-2</v>
      </c>
      <c r="AM266" s="23">
        <f ca="1">SQRT(Inputs!$B$38)*F266+SQRT(1-Inputs!$B$38)*_xlfn.NORM.S.INV(RAND())</f>
        <v>-0.26986101311372168</v>
      </c>
      <c r="AN266" s="23">
        <f ca="1">SQRT(Inputs!$B$38)*G266+SQRT(1-Inputs!$B$38)*_xlfn.NORM.S.INV(RAND())</f>
        <v>-0.86819883731952019</v>
      </c>
      <c r="AO266" s="23">
        <f ca="1">SQRT(Inputs!$B$38)*H266+SQRT(1-Inputs!$B$38)*_xlfn.NORM.S.INV(RAND())</f>
        <v>1.1077938795708753</v>
      </c>
      <c r="AP266" s="23">
        <f ca="1">SQRT(Inputs!$B$38)*I266+SQRT(1-Inputs!$B$38)*_xlfn.NORM.S.INV(RAND())</f>
        <v>-1.7216679010280402</v>
      </c>
      <c r="AQ266" s="23">
        <f ca="1">SQRT(Inputs!$B$38)*J266+SQRT(1-Inputs!$B$38)*_xlfn.NORM.S.INV(RAND())</f>
        <v>6.3874590482362215E-2</v>
      </c>
      <c r="AR266" s="23">
        <f ca="1">SQRT(Inputs!$B$38)*K266+SQRT(1-Inputs!$B$38)*_xlfn.NORM.S.INV(RAND())</f>
        <v>-0.42357804860131693</v>
      </c>
      <c r="AS266" s="23">
        <f ca="1">SQRT(Inputs!$B$38)*L266+SQRT(1-Inputs!$B$38)*_xlfn.NORM.S.INV(RAND())</f>
        <v>0.66099658783160453</v>
      </c>
      <c r="AT266" s="23">
        <f ca="1">SQRT(Inputs!$B$38)*M266+SQRT(1-Inputs!$B$38)*_xlfn.NORM.S.INV(RAND())</f>
        <v>1.1579986145520889</v>
      </c>
      <c r="AU266" s="15">
        <f ca="1">Inputs!$B$6*EXP($B$8-0.5*C$5^2+C$5*N266)</f>
        <v>3719.1757913655729</v>
      </c>
      <c r="AV266" s="15">
        <f t="shared" ca="1" si="110"/>
        <v>4829.8125661716176</v>
      </c>
      <c r="AW266" s="15">
        <f t="shared" ca="1" si="111"/>
        <v>5675.3375943828523</v>
      </c>
      <c r="AX266" s="15">
        <f t="shared" ca="1" si="112"/>
        <v>6320.3233471774265</v>
      </c>
      <c r="AY266" s="15">
        <f t="shared" ca="1" si="113"/>
        <v>7675.327853349545</v>
      </c>
      <c r="AZ266" s="15">
        <f t="shared" ca="1" si="114"/>
        <v>7804.9585063021368</v>
      </c>
      <c r="BA266" s="15">
        <f t="shared" ca="1" si="115"/>
        <v>7701.7493406168878</v>
      </c>
      <c r="BB266" s="15">
        <f t="shared" ca="1" si="116"/>
        <v>9672.031286968022</v>
      </c>
      <c r="BC266" s="15">
        <f t="shared" ca="1" si="117"/>
        <v>11669.62744813775</v>
      </c>
      <c r="BD266" s="15">
        <f t="shared" ca="1" si="118"/>
        <v>16580.625919152404</v>
      </c>
      <c r="BE266" s="15">
        <f t="shared" ca="1" si="119"/>
        <v>20309.708203459981</v>
      </c>
      <c r="BF266" s="15">
        <f ca="1">Inputs!$B$13*EXP($B$9-0.5*C$6^2+C$6*Y266)</f>
        <v>18694.445178434162</v>
      </c>
      <c r="BG266" s="15">
        <f t="shared" ca="1" si="120"/>
        <v>22878.140651941168</v>
      </c>
      <c r="BH266" s="15">
        <f t="shared" ca="1" si="121"/>
        <v>26029.199603262939</v>
      </c>
      <c r="BI266" s="15">
        <f t="shared" ca="1" si="122"/>
        <v>28739.337258059368</v>
      </c>
      <c r="BJ266" s="15">
        <f t="shared" ca="1" si="123"/>
        <v>41776.528535587146</v>
      </c>
      <c r="BK266" s="15">
        <f t="shared" ca="1" si="124"/>
        <v>54484.731711008149</v>
      </c>
      <c r="BL266" s="15">
        <f t="shared" ca="1" si="125"/>
        <v>66395.539289349384</v>
      </c>
      <c r="BM266" s="15">
        <f t="shared" ca="1" si="126"/>
        <v>91537.165947560512</v>
      </c>
      <c r="BN266" s="15">
        <f t="shared" ca="1" si="127"/>
        <v>103237.65981704039</v>
      </c>
      <c r="BO266" s="15">
        <f t="shared" ca="1" si="128"/>
        <v>166125.67225385664</v>
      </c>
      <c r="BP266" s="15">
        <f t="shared" ca="1" si="129"/>
        <v>206413.37805532393</v>
      </c>
      <c r="BQ266" s="15">
        <f ca="1">Inputs!$B$20*EXP($B$10-0.5*C$7^2+C$7*AJ266)</f>
        <v>3589.1770300243415</v>
      </c>
      <c r="BR266" s="15">
        <f t="shared" ca="1" si="130"/>
        <v>5962.6137339295274</v>
      </c>
      <c r="BS266" s="15">
        <f t="shared" ca="1" si="131"/>
        <v>8355.3405999619226</v>
      </c>
      <c r="BT266" s="15">
        <f t="shared" ca="1" si="132"/>
        <v>10732.844624083806</v>
      </c>
      <c r="BU266" s="15">
        <f t="shared" ca="1" si="133"/>
        <v>12056.042943212109</v>
      </c>
      <c r="BV266" s="15">
        <f t="shared" ca="1" si="134"/>
        <v>21528.566179549485</v>
      </c>
      <c r="BW266" s="15">
        <f t="shared" ca="1" si="135"/>
        <v>20867.717718387688</v>
      </c>
      <c r="BX266" s="15">
        <f t="shared" ca="1" si="136"/>
        <v>29563.002768361206</v>
      </c>
      <c r="BY266" s="15">
        <f t="shared" ca="1" si="137"/>
        <v>38198.268845497463</v>
      </c>
      <c r="BZ266" s="15">
        <f t="shared" ca="1" si="138"/>
        <v>60522.569087194875</v>
      </c>
      <c r="CA266" s="15">
        <f t="shared" ca="1" si="139"/>
        <v>104440.22221016693</v>
      </c>
      <c r="CB266" s="15">
        <f ca="1">(AU266*DCF!C$10-DCF!C$5*MAX(AU266*DCF!C$10,0)-MAX(AU266-Inputs!$B$6,0)/Inputs!$B$10)*DCF!C$6</f>
        <v>955.11824619364756</v>
      </c>
      <c r="CC266" s="15">
        <f ca="1">(AV266*DCF!D$10-DCF!D$5*MAX(AV266*DCF!D$10,0)-MAX(AV266-AU266,0)/Inputs!$B$10)*DCF!D$6</f>
        <v>906.43438199112165</v>
      </c>
      <c r="CD266" s="15">
        <f ca="1">(AW266*DCF!E$10-DCF!E$5*MAX(AW266*DCF!E$10,0)-MAX(AW266-AV266,0)/Inputs!$B$10)*DCF!E$6</f>
        <v>1119.8978558092399</v>
      </c>
      <c r="CE266" s="15">
        <f ca="1">(AX266*DCF!F$10-DCF!F$5*MAX(AX266*DCF!F$10,0)-MAX(AX266-AW266,0)/Inputs!$B$10)*DCF!F$6</f>
        <v>1245.5109700112041</v>
      </c>
      <c r="CF266" s="15">
        <f ca="1">(AY266*DCF!G$10-DCF!G$5*MAX(AY266*DCF!G$10,0)-MAX(AY266-AX266,0)/Inputs!$B$10)*DCF!G$6</f>
        <v>1320.968105526631</v>
      </c>
      <c r="CG266" s="15">
        <f ca="1">(AZ266*DCF!H$10-DCF!H$5*MAX(AZ266*DCF!H$10,0)-MAX(AZ266-AY266,0)/Inputs!$B$10)*DCF!H$6</f>
        <v>1492.3200459858692</v>
      </c>
      <c r="CH266" s="15">
        <f ca="1">(BA266*DCF!I$10-DCF!I$5*MAX(BA266*DCF!I$10,0)-MAX(BA266-AZ266,0)/Inputs!$B$10)*DCF!I$6</f>
        <v>1406.8286438567525</v>
      </c>
      <c r="CI266" s="15">
        <f ca="1">(BB266*DCF!J$10-DCF!J$5*MAX(BB266*DCF!J$10,0)-MAX(BB266-BA266,0)/Inputs!$B$10)*DCF!J$6</f>
        <v>1361.1792497642828</v>
      </c>
      <c r="CJ266" s="15">
        <f ca="1">(BC266*DCF!K$10-DCF!K$5*MAX(BC266*DCF!K$10,0)-MAX(BC266-BB266,0)/Inputs!$B$10)*DCF!K$6</f>
        <v>1598.9895502923728</v>
      </c>
      <c r="CK266" s="15">
        <f ca="1">(BD266*DCF!L$10-DCF!L$5*MAX(BD266*DCF!L$10,0)-MAX(BD266-BC266,0)/Inputs!$B$10)*DCF!L$6</f>
        <v>1865.6020669485899</v>
      </c>
      <c r="CL266" s="15">
        <f ca="1">(BE266*DCF!M$10-DCF!M$5*MAX(BE266*DCF!M$10,0)-MAX(BE266-BD266,0)/Inputs!$B$10)*DCF!M$6</f>
        <v>2420.4837904608576</v>
      </c>
      <c r="CM266" s="15">
        <f ca="1">(BF266*DCF!C$28-DCF!C$5*MAX(BF266*DCF!C$28,0)-MAX(BF266-Inputs!$B$13,0)/Inputs!$B$17)*DCF!C$6</f>
        <v>4017.7903869621678</v>
      </c>
      <c r="CN266" s="15">
        <f ca="1">(BG266*DCF!D$28-DCF!D$5*MAX(BG266*DCF!D$28,0)-MAX(BG266-BF266,0)/Inputs!$B$17)*DCF!D$6</f>
        <v>5845.5660137344557</v>
      </c>
      <c r="CO266" s="15">
        <f ca="1">(BH266*DCF!E$28-DCF!E$5*MAX(BH266*DCF!E$28,0)-MAX(BH266-BG266,0)/Inputs!$B$17)*DCF!E$6</f>
        <v>6750.9024694495529</v>
      </c>
      <c r="CP266" s="15">
        <f ca="1">(BI266*DCF!F$28-DCF!F$5*MAX(BI266*DCF!F$28,0)-MAX(BI266-BH266,0)/Inputs!$B$17)*DCF!F$6</f>
        <v>7308.5496495836223</v>
      </c>
      <c r="CQ266" s="15">
        <f ca="1">(BJ266*DCF!G$28-DCF!G$5*MAX(BJ266*DCF!G$28,0)-MAX(BJ266-BI266,0)/Inputs!$B$17)*DCF!G$6</f>
        <v>8646.5105050105631</v>
      </c>
      <c r="CR266" s="15">
        <f ca="1">(BK266*DCF!H$28-DCF!H$5*MAX(BK266*DCF!H$28,0)-MAX(BK266-BJ266,0)/Inputs!$B$17)*DCF!H$6</f>
        <v>11500.177131212902</v>
      </c>
      <c r="CS266" s="15">
        <f ca="1">(BL266*DCF!I$28-DCF!I$5*MAX(BL266*DCF!I$28,0)-MAX(BL266-BK266,0)/Inputs!$B$17)*DCF!I$6</f>
        <v>13903.546673813551</v>
      </c>
      <c r="CT266" s="15">
        <f ca="1">(BM266*DCF!J$28-DCF!J$5*MAX(BM266*DCF!J$28,0)-MAX(BM266-BL266,0)/Inputs!$B$17)*DCF!J$6</f>
        <v>17086.812777384392</v>
      </c>
      <c r="CU266" s="15">
        <f ca="1">(BN266*DCF!K$28-DCF!K$5*MAX(BN266*DCF!K$28,0)-MAX(BN266-BM266,0)/Inputs!$B$17)*DCF!K$6</f>
        <v>20368.908118173327</v>
      </c>
      <c r="CV266" s="15">
        <f ca="1">(BO266*DCF!L$28-DCF!L$5*MAX(BO266*DCF!L$28,0)-MAX(BO266-BN266,0)/Inputs!$B$17)*DCF!L$6</f>
        <v>26029.675099424665</v>
      </c>
      <c r="CW266" s="15">
        <f ca="1">(BP266*DCF!M$28-DCF!M$5*MAX(BP266*DCF!M$28,0)-MAX(BP266-BO266,0)/Inputs!$B$17)*DCF!M$6</f>
        <v>34625.599226125945</v>
      </c>
      <c r="CX266" s="15">
        <f ca="1">(BQ266*DCF!C$46-DCF!C$5*MAX(BQ266*DCF!C$46,0)-MAX(BQ266-Inputs!$B$20,0)/Inputs!$B$24)*DCF!C$6</f>
        <v>-1008.2057944741396</v>
      </c>
      <c r="CY266" s="15">
        <f ca="1">(BR266*DCF!D$46-DCF!D$5*MAX(BR266*DCF!D$46,0)-MAX(BR266-BQ266,0)/Inputs!$B$24)*DCF!D$6</f>
        <v>-2030.404854674993</v>
      </c>
      <c r="CZ266" s="15">
        <f ca="1">(BS266*DCF!E$46-DCF!E$5*MAX(BS266*DCF!E$46,0)-MAX(BS266-BR266,0)/Inputs!$B$24)*DCF!E$6</f>
        <v>-1931.1806335461577</v>
      </c>
      <c r="DA266" s="15">
        <f ca="1">(BT266*DCF!F$46-DCF!F$5*MAX(BT266*DCF!F$46,0)-MAX(BT266-BS266,0)/Inputs!$B$24)*DCF!F$6</f>
        <v>-1647.3579775642104</v>
      </c>
      <c r="DB266" s="15">
        <f ca="1">(BU266*DCF!G$46-DCF!G$5*MAX(BU266*DCF!G$46,0)-MAX(BU266-BT266,0)/Inputs!$B$24)*DCF!G$6</f>
        <v>-850.63923612540327</v>
      </c>
      <c r="DC266" s="15">
        <f ca="1">(BV266*DCF!H$46-DCF!H$5*MAX(BV266*DCF!H$46,0)-MAX(BV266-BU266,0)/Inputs!$B$24)*DCF!H$6</f>
        <v>-2943.5285565790323</v>
      </c>
      <c r="DD266" s="15">
        <f ca="1">(BW266*DCF!I$46-DCF!I$5*MAX(BW266*DCF!I$46,0)-MAX(BW266-BV266,0)/Inputs!$B$24)*DCF!I$6</f>
        <v>481.94802845178708</v>
      </c>
      <c r="DE266" s="15">
        <f ca="1">(BX266*DCF!J$46-DCF!J$5*MAX(BX266*DCF!J$46,0)-MAX(BX266-BW266,0)/Inputs!$B$24)*DCF!J$6</f>
        <v>-1065.7613437814027</v>
      </c>
      <c r="DF266" s="15">
        <f ca="1">(BY266*DCF!K$46-DCF!K$5*MAX(BY266*DCF!K$46,0)-MAX(BY266-BX266,0)/Inputs!$B$24)*DCF!K$6</f>
        <v>66.602304655493768</v>
      </c>
      <c r="DG266" s="15">
        <f ca="1">(BZ266*DCF!L$46-DCF!L$5*MAX(BZ266*DCF!L$46,0)-MAX(BZ266-BY266,0)/Inputs!$B$24)*DCF!L$6</f>
        <v>-868.41786854474321</v>
      </c>
      <c r="DH266" s="15">
        <f ca="1">(CA266*DCF!M$46-DCF!M$5*MAX(CA266*DCF!M$46,0)-MAX(CA266-BZ266,0)/Inputs!$B$24)*DCF!M$6</f>
        <v>-993.55417468856922</v>
      </c>
      <c r="DI266" s="15">
        <f ca="1">SUM(CB266:CL266)+BE266*DCF!M$10*(1+Inputs!$B$30)*(1-Inputs!$B$33)*(1-Inputs!$B$30/Inputs!$B$31)/(Inputs!$B$29-Inputs!$B$30)*DCF!M$6</f>
        <v>72215.519405157218</v>
      </c>
      <c r="DJ266" s="15">
        <f ca="1">SUM(CM266:CW266)+BP266*DCF!M$28*(1+Inputs!$B$30)*(1-Inputs!$B$33)*(1-Inputs!$B$30/Inputs!$B$31)/(Inputs!$B$29-Inputs!$B$30)*DCF!M$6</f>
        <v>922018.91893396387</v>
      </c>
      <c r="DK266" s="15">
        <f ca="1">SUM(CX266:DH266)+CA266*DCF!M$46*(1+Inputs!$B$30)*(1-Inputs!$B$33)*(1-Inputs!$B$30/Inputs!$B$31)/(Inputs!$B$29-Inputs!$B$30)*DCF!M$6</f>
        <v>148686.45516527162</v>
      </c>
      <c r="DM266" s="15">
        <f ca="1">DI266+DJ266+DK266+Inputs!$B$34+Inputs!$B$36-Inputs!$B$35</f>
        <v>1219771.8935043926</v>
      </c>
    </row>
    <row r="267" spans="1:117" x14ac:dyDescent="0.75">
      <c r="A267" s="11">
        <v>254</v>
      </c>
      <c r="C267" s="23">
        <f t="shared" ca="1" si="145"/>
        <v>1.3238298129213906</v>
      </c>
      <c r="D267" s="23">
        <f t="shared" ca="1" si="145"/>
        <v>-0.70613426549484637</v>
      </c>
      <c r="E267" s="23">
        <f t="shared" ca="1" si="145"/>
        <v>-0.38217502640802598</v>
      </c>
      <c r="F267" s="23">
        <f t="shared" ca="1" si="145"/>
        <v>0.43058398367109069</v>
      </c>
      <c r="G267" s="23">
        <f t="shared" ca="1" si="145"/>
        <v>0.70460789959195391</v>
      </c>
      <c r="H267" s="23">
        <f t="shared" ca="1" si="145"/>
        <v>0.44731152474840269</v>
      </c>
      <c r="I267" s="23">
        <f t="shared" ca="1" si="145"/>
        <v>0.33012190288904142</v>
      </c>
      <c r="J267" s="23">
        <f t="shared" ca="1" si="145"/>
        <v>-0.42892105481978154</v>
      </c>
      <c r="K267" s="23">
        <f t="shared" ca="1" si="145"/>
        <v>1.1487786837027729</v>
      </c>
      <c r="L267" s="23">
        <f t="shared" ca="1" si="145"/>
        <v>1.7936046989658332</v>
      </c>
      <c r="M267" s="23">
        <f t="shared" ca="1" si="145"/>
        <v>-4.1957952371349333E-2</v>
      </c>
      <c r="N267" s="23">
        <f ca="1">SQRT(Inputs!$B$38)*C267+SQRT(1-Inputs!$B$38)*_xlfn.NORM.S.INV(RAND())</f>
        <v>1.544739168001098</v>
      </c>
      <c r="O267" s="23">
        <f ca="1">SQRT(Inputs!$B$38)*D267+SQRT(1-Inputs!$B$38)*_xlfn.NORM.S.INV(RAND())</f>
        <v>-2.1643046847431773</v>
      </c>
      <c r="P267" s="23">
        <f ca="1">SQRT(Inputs!$B$38)*E267+SQRT(1-Inputs!$B$38)*_xlfn.NORM.S.INV(RAND())</f>
        <v>-1.1886622707777939</v>
      </c>
      <c r="Q267" s="23">
        <f ca="1">SQRT(Inputs!$B$38)*F267+SQRT(1-Inputs!$B$38)*_xlfn.NORM.S.INV(RAND())</f>
        <v>1.9482006763211464</v>
      </c>
      <c r="R267" s="23">
        <f ca="1">SQRT(Inputs!$B$38)*G267+SQRT(1-Inputs!$B$38)*_xlfn.NORM.S.INV(RAND())</f>
        <v>1.3636156455757393</v>
      </c>
      <c r="S267" s="23">
        <f ca="1">SQRT(Inputs!$B$38)*H267+SQRT(1-Inputs!$B$38)*_xlfn.NORM.S.INV(RAND())</f>
        <v>0.22061832605360066</v>
      </c>
      <c r="T267" s="23">
        <f ca="1">SQRT(Inputs!$B$38)*I267+SQRT(1-Inputs!$B$38)*_xlfn.NORM.S.INV(RAND())</f>
        <v>-0.66063189125343424</v>
      </c>
      <c r="U267" s="23">
        <f ca="1">SQRT(Inputs!$B$38)*J267+SQRT(1-Inputs!$B$38)*_xlfn.NORM.S.INV(RAND())</f>
        <v>1.0152061890417394</v>
      </c>
      <c r="V267" s="23">
        <f ca="1">SQRT(Inputs!$B$38)*K267+SQRT(1-Inputs!$B$38)*_xlfn.NORM.S.INV(RAND())</f>
        <v>1.1630935209020203</v>
      </c>
      <c r="W267" s="23">
        <f ca="1">SQRT(Inputs!$B$38)*L267+SQRT(1-Inputs!$B$38)*_xlfn.NORM.S.INV(RAND())</f>
        <v>-9.9459031112242968E-2</v>
      </c>
      <c r="X267" s="23">
        <f ca="1">SQRT(Inputs!$B$38)*M267+SQRT(1-Inputs!$B$38)*_xlfn.NORM.S.INV(RAND())</f>
        <v>-0.68178625196763876</v>
      </c>
      <c r="Y267" s="23">
        <f ca="1">SQRT(Inputs!$B$38)*C267+SQRT(1-Inputs!$B$38)*_xlfn.NORM.S.INV(RAND())</f>
        <v>1.2256001449525979</v>
      </c>
      <c r="Z267" s="23">
        <f ca="1">SQRT(Inputs!$B$38)*D267+SQRT(1-Inputs!$B$38)*_xlfn.NORM.S.INV(RAND())</f>
        <v>-2.1365546648305922E-2</v>
      </c>
      <c r="AA267" s="23">
        <f ca="1">SQRT(Inputs!$B$38)*E267+SQRT(1-Inputs!$B$38)*_xlfn.NORM.S.INV(RAND())</f>
        <v>-0.3461541407816468</v>
      </c>
      <c r="AB267" s="23">
        <f ca="1">SQRT(Inputs!$B$38)*F267+SQRT(1-Inputs!$B$38)*_xlfn.NORM.S.INV(RAND())</f>
        <v>0.27545501003342315</v>
      </c>
      <c r="AC267" s="23">
        <f ca="1">SQRT(Inputs!$B$38)*G267+SQRT(1-Inputs!$B$38)*_xlfn.NORM.S.INV(RAND())</f>
        <v>-0.43255621518400439</v>
      </c>
      <c r="AD267" s="23">
        <f ca="1">SQRT(Inputs!$B$38)*H267+SQRT(1-Inputs!$B$38)*_xlfn.NORM.S.INV(RAND())</f>
        <v>-7.3661188521225635E-2</v>
      </c>
      <c r="AE267" s="23">
        <f ca="1">SQRT(Inputs!$B$38)*I267+SQRT(1-Inputs!$B$38)*_xlfn.NORM.S.INV(RAND())</f>
        <v>-4.3286720451666816E-3</v>
      </c>
      <c r="AF267" s="23">
        <f ca="1">SQRT(Inputs!$B$38)*J267+SQRT(1-Inputs!$B$38)*_xlfn.NORM.S.INV(RAND())</f>
        <v>0.55226422711109735</v>
      </c>
      <c r="AG267" s="23">
        <f ca="1">SQRT(Inputs!$B$38)*K267+SQRT(1-Inputs!$B$38)*_xlfn.NORM.S.INV(RAND())</f>
        <v>0.96733814193775836</v>
      </c>
      <c r="AH267" s="23">
        <f ca="1">SQRT(Inputs!$B$38)*L267+SQRT(1-Inputs!$B$38)*_xlfn.NORM.S.INV(RAND())</f>
        <v>-0.60079369230083657</v>
      </c>
      <c r="AI267" s="23">
        <f ca="1">SQRT(Inputs!$B$38)*M267+SQRT(1-Inputs!$B$38)*_xlfn.NORM.S.INV(RAND())</f>
        <v>0.94395201029687692</v>
      </c>
      <c r="AJ267" s="23">
        <f ca="1">SQRT(Inputs!$B$38)*C267+SQRT(1-Inputs!$B$38)*_xlfn.NORM.S.INV(RAND())</f>
        <v>-0.39908007385159783</v>
      </c>
      <c r="AK267" s="23">
        <f ca="1">SQRT(Inputs!$B$38)*D267+SQRT(1-Inputs!$B$38)*_xlfn.NORM.S.INV(RAND())</f>
        <v>0.55909048435077369</v>
      </c>
      <c r="AL267" s="23">
        <f ca="1">SQRT(Inputs!$B$38)*E267+SQRT(1-Inputs!$B$38)*_xlfn.NORM.S.INV(RAND())</f>
        <v>0.3919658276550233</v>
      </c>
      <c r="AM267" s="23">
        <f ca="1">SQRT(Inputs!$B$38)*F267+SQRT(1-Inputs!$B$38)*_xlfn.NORM.S.INV(RAND())</f>
        <v>0.21728126938683306</v>
      </c>
      <c r="AN267" s="23">
        <f ca="1">SQRT(Inputs!$B$38)*G267+SQRT(1-Inputs!$B$38)*_xlfn.NORM.S.INV(RAND())</f>
        <v>0.88069671316914344</v>
      </c>
      <c r="AO267" s="23">
        <f ca="1">SQRT(Inputs!$B$38)*H267+SQRT(1-Inputs!$B$38)*_xlfn.NORM.S.INV(RAND())</f>
        <v>-0.22304685088880163</v>
      </c>
      <c r="AP267" s="23">
        <f ca="1">SQRT(Inputs!$B$38)*I267+SQRT(1-Inputs!$B$38)*_xlfn.NORM.S.INV(RAND())</f>
        <v>0.64226625968277318</v>
      </c>
      <c r="AQ267" s="23">
        <f ca="1">SQRT(Inputs!$B$38)*J267+SQRT(1-Inputs!$B$38)*_xlfn.NORM.S.INV(RAND())</f>
        <v>-0.52083035483548534</v>
      </c>
      <c r="AR267" s="23">
        <f ca="1">SQRT(Inputs!$B$38)*K267+SQRT(1-Inputs!$B$38)*_xlfn.NORM.S.INV(RAND())</f>
        <v>0.41785285745518824</v>
      </c>
      <c r="AS267" s="23">
        <f ca="1">SQRT(Inputs!$B$38)*L267+SQRT(1-Inputs!$B$38)*_xlfn.NORM.S.INV(RAND())</f>
        <v>-0.11198827571654002</v>
      </c>
      <c r="AT267" s="23">
        <f ca="1">SQRT(Inputs!$B$38)*M267+SQRT(1-Inputs!$B$38)*_xlfn.NORM.S.INV(RAND())</f>
        <v>0.25485908132039536</v>
      </c>
      <c r="AU267" s="15">
        <f ca="1">Inputs!$B$6*EXP($B$8-0.5*C$5^2+C$5*N267)</f>
        <v>6371.9708470891337</v>
      </c>
      <c r="AV267" s="15">
        <f t="shared" ca="1" si="110"/>
        <v>5642.1750728741335</v>
      </c>
      <c r="AW267" s="15">
        <f t="shared" ca="1" si="111"/>
        <v>5860.512839779246</v>
      </c>
      <c r="AX267" s="15">
        <f t="shared" ca="1" si="112"/>
        <v>9126.8392529687953</v>
      </c>
      <c r="AY267" s="15">
        <f t="shared" ca="1" si="113"/>
        <v>13079.494311212216</v>
      </c>
      <c r="AZ267" s="15">
        <f t="shared" ca="1" si="114"/>
        <v>16389.96061940775</v>
      </c>
      <c r="BA267" s="15">
        <f t="shared" ca="1" si="115"/>
        <v>18717.196831050267</v>
      </c>
      <c r="BB267" s="15">
        <f t="shared" ca="1" si="116"/>
        <v>25369.025881254838</v>
      </c>
      <c r="BC267" s="15">
        <f t="shared" ca="1" si="117"/>
        <v>34762.36520664522</v>
      </c>
      <c r="BD267" s="15">
        <f t="shared" ca="1" si="118"/>
        <v>42192.834772437083</v>
      </c>
      <c r="BE267" s="15">
        <f t="shared" ca="1" si="119"/>
        <v>48589.010427224603</v>
      </c>
      <c r="BF267" s="15">
        <f ca="1">Inputs!$B$13*EXP($B$9-0.5*C$6^2+C$6*Y267)</f>
        <v>17635.013870784998</v>
      </c>
      <c r="BG267" s="15">
        <f t="shared" ca="1" si="120"/>
        <v>21409.716214329306</v>
      </c>
      <c r="BH267" s="15">
        <f t="shared" ca="1" si="121"/>
        <v>24699.202531527764</v>
      </c>
      <c r="BI267" s="15">
        <f t="shared" ca="1" si="122"/>
        <v>31545.025837343979</v>
      </c>
      <c r="BJ267" s="15">
        <f t="shared" ca="1" si="123"/>
        <v>36334.53168273373</v>
      </c>
      <c r="BK267" s="15">
        <f t="shared" ca="1" si="124"/>
        <v>44148.778928991203</v>
      </c>
      <c r="BL267" s="15">
        <f t="shared" ca="1" si="125"/>
        <v>54201.033978310363</v>
      </c>
      <c r="BM267" s="15">
        <f t="shared" ca="1" si="126"/>
        <v>71356.10187865897</v>
      </c>
      <c r="BN267" s="15">
        <f t="shared" ca="1" si="127"/>
        <v>98545.366861989896</v>
      </c>
      <c r="BO267" s="15">
        <f t="shared" ca="1" si="128"/>
        <v>113071.16460768868</v>
      </c>
      <c r="BP267" s="15">
        <f t="shared" ca="1" si="129"/>
        <v>154878.10334233791</v>
      </c>
      <c r="BQ267" s="15">
        <f ca="1">Inputs!$B$20*EXP($B$10-0.5*C$7^2+C$7*AJ267)</f>
        <v>3723.3604722624095</v>
      </c>
      <c r="BR267" s="15">
        <f t="shared" ca="1" si="130"/>
        <v>6033.7221619063193</v>
      </c>
      <c r="BS267" s="15">
        <f t="shared" ca="1" si="131"/>
        <v>9247.0549320307255</v>
      </c>
      <c r="BT267" s="15">
        <f t="shared" ca="1" si="132"/>
        <v>13497.51973833117</v>
      </c>
      <c r="BU267" s="15">
        <f t="shared" ca="1" si="133"/>
        <v>23148.809410681679</v>
      </c>
      <c r="BV267" s="15">
        <f t="shared" ca="1" si="134"/>
        <v>30628.212107661362</v>
      </c>
      <c r="BW267" s="15">
        <f t="shared" ca="1" si="135"/>
        <v>48963.203384392807</v>
      </c>
      <c r="BX267" s="15">
        <f t="shared" ca="1" si="136"/>
        <v>61693.04272020371</v>
      </c>
      <c r="BY267" s="15">
        <f t="shared" ca="1" si="137"/>
        <v>93636.870574694272</v>
      </c>
      <c r="BZ267" s="15">
        <f t="shared" ca="1" si="138"/>
        <v>128708.42866545396</v>
      </c>
      <c r="CA267" s="15">
        <f t="shared" ca="1" si="139"/>
        <v>189172.54371734103</v>
      </c>
      <c r="CB267" s="15">
        <f ca="1">(AU267*DCF!C$10-DCF!C$5*MAX(AU267*DCF!C$10,0)-MAX(AU267-Inputs!$B$6,0)/Inputs!$B$10)*DCF!C$6</f>
        <v>1033.0226672452477</v>
      </c>
      <c r="CC267" s="15">
        <f ca="1">(AV267*DCF!D$10-DCF!D$5*MAX(AV267*DCF!D$10,0)-MAX(AV267-AU267,0)/Inputs!$B$10)*DCF!D$6</f>
        <v>1375.2419495316644</v>
      </c>
      <c r="CD267" s="15">
        <f ca="1">(AW267*DCF!E$10-DCF!E$5*MAX(AW267*DCF!E$10,0)-MAX(AW267-AV267,0)/Inputs!$B$10)*DCF!E$6</f>
        <v>1303.9204163521185</v>
      </c>
      <c r="CE267" s="15">
        <f ca="1">(AX267*DCF!F$10-DCF!F$5*MAX(AX267*DCF!F$10,0)-MAX(AX267-AW267,0)/Inputs!$B$10)*DCF!F$6</f>
        <v>1312.7329187770342</v>
      </c>
      <c r="CF267" s="15">
        <f ca="1">(AY267*DCF!G$10-DCF!G$5*MAX(AY267*DCF!G$10,0)-MAX(AY267-AX267,0)/Inputs!$B$10)*DCF!G$6</f>
        <v>1935.1284165889867</v>
      </c>
      <c r="CG267" s="15">
        <f ca="1">(AZ267*DCF!H$10-DCF!H$5*MAX(AZ267*DCF!H$10,0)-MAX(AZ267-AY267,0)/Inputs!$B$10)*DCF!H$6</f>
        <v>2594.2899695046804</v>
      </c>
      <c r="CH267" s="15">
        <f ca="1">(BA267*DCF!I$10-DCF!I$5*MAX(BA267*DCF!I$10,0)-MAX(BA267-AZ267,0)/Inputs!$B$10)*DCF!I$6</f>
        <v>3037.2007779141068</v>
      </c>
      <c r="CI267" s="15">
        <f ca="1">(BB267*DCF!J$10-DCF!J$5*MAX(BB267*DCF!J$10,0)-MAX(BB267-BA267,0)/Inputs!$B$10)*DCF!J$6</f>
        <v>3345.4086263776239</v>
      </c>
      <c r="CJ267" s="15">
        <f ca="1">(BC267*DCF!K$10-DCF!K$5*MAX(BC267*DCF!K$10,0)-MAX(BC267-BB267,0)/Inputs!$B$10)*DCF!K$6</f>
        <v>4281.2579988147272</v>
      </c>
      <c r="CK267" s="15">
        <f ca="1">(BD267*DCF!L$10-DCF!L$5*MAX(BD267*DCF!L$10,0)-MAX(BD267-BC267,0)/Inputs!$B$10)*DCF!L$6</f>
        <v>5402.6017966034451</v>
      </c>
      <c r="CL267" s="15">
        <f ca="1">(BE267*DCF!M$10-DCF!M$5*MAX(BE267*DCF!M$10,0)-MAX(BE267-BD267,0)/Inputs!$B$10)*DCF!M$6</f>
        <v>6092.4462992962553</v>
      </c>
      <c r="CM267" s="15">
        <f ca="1">(BF267*DCF!C$28-DCF!C$5*MAX(BF267*DCF!C$28,0)-MAX(BF267-Inputs!$B$13,0)/Inputs!$B$17)*DCF!C$6</f>
        <v>3939.1312571785088</v>
      </c>
      <c r="CN267" s="15">
        <f ca="1">(BG267*DCF!D$28-DCF!D$5*MAX(BG267*DCF!D$28,0)-MAX(BG267-BF267,0)/Inputs!$B$17)*DCF!D$6</f>
        <v>5500.3381361969159</v>
      </c>
      <c r="CO267" s="15">
        <f ca="1">(BH267*DCF!E$28-DCF!E$5*MAX(BH267*DCF!E$28,0)-MAX(BH267-BG267,0)/Inputs!$B$17)*DCF!E$6</f>
        <v>6346.9414878247735</v>
      </c>
      <c r="CP267" s="15">
        <f ca="1">(BI267*DCF!F$28-DCF!F$5*MAX(BI267*DCF!F$28,0)-MAX(BI267-BH267,0)/Inputs!$B$17)*DCF!F$6</f>
        <v>7317.2532523359296</v>
      </c>
      <c r="CQ267" s="15">
        <f ca="1">(BJ267*DCF!G$28-DCF!G$5*MAX(BJ267*DCF!G$28,0)-MAX(BJ267-BI267,0)/Inputs!$B$17)*DCF!G$6</f>
        <v>8621.7223457287382</v>
      </c>
      <c r="CR267" s="15">
        <f ca="1">(BK267*DCF!H$28-DCF!H$5*MAX(BK267*DCF!H$28,0)-MAX(BK267-BJ267,0)/Inputs!$B$17)*DCF!H$6</f>
        <v>9704.365384073566</v>
      </c>
      <c r="CS267" s="15">
        <f ca="1">(BL267*DCF!I$28-DCF!I$5*MAX(BL267*DCF!I$28,0)-MAX(BL267-BK267,0)/Inputs!$B$17)*DCF!I$6</f>
        <v>11302.730979998556</v>
      </c>
      <c r="CT267" s="15">
        <f ca="1">(BM267*DCF!J$28-DCF!J$5*MAX(BM267*DCF!J$28,0)-MAX(BM267-BL267,0)/Inputs!$B$17)*DCF!J$6</f>
        <v>13643.712580646086</v>
      </c>
      <c r="CU267" s="15">
        <f ca="1">(BN267*DCF!K$28-DCF!K$5*MAX(BN267*DCF!K$28,0)-MAX(BN267-BM267,0)/Inputs!$B$17)*DCF!K$6</f>
        <v>17480.806369919188</v>
      </c>
      <c r="CV267" s="15">
        <f ca="1">(BO267*DCF!L$28-DCF!L$5*MAX(BO267*DCF!L$28,0)-MAX(BO267-BN267,0)/Inputs!$B$17)*DCF!L$6</f>
        <v>20916.45245219778</v>
      </c>
      <c r="CW267" s="15">
        <f ca="1">(BP267*DCF!M$28-DCF!M$5*MAX(BP267*DCF!M$28,0)-MAX(BP267-BO267,0)/Inputs!$B$17)*DCF!M$6</f>
        <v>24770.404933044345</v>
      </c>
      <c r="CX267" s="15">
        <f ca="1">(BQ267*DCF!C$46-DCF!C$5*MAX(BQ267*DCF!C$46,0)-MAX(BQ267-Inputs!$B$20,0)/Inputs!$B$24)*DCF!C$6</f>
        <v>-1101.1735373642559</v>
      </c>
      <c r="CY267" s="15">
        <f ca="1">(BR267*DCF!D$46-DCF!D$5*MAX(BR267*DCF!D$46,0)-MAX(BR267-BQ267,0)/Inputs!$B$24)*DCF!D$6</f>
        <v>-2015.6278200455226</v>
      </c>
      <c r="CZ267" s="15">
        <f ca="1">(BS267*DCF!E$46-DCF!E$5*MAX(BS267*DCF!E$46,0)-MAX(BS267-BR267,0)/Inputs!$B$24)*DCF!E$6</f>
        <v>-2360.0876623742797</v>
      </c>
      <c r="DA267" s="15">
        <f ca="1">(BT267*DCF!F$46-DCF!F$5*MAX(BT267*DCF!F$46,0)-MAX(BT267-BS267,0)/Inputs!$B$24)*DCF!F$6</f>
        <v>-2530.7033285913262</v>
      </c>
      <c r="DB267" s="15">
        <f ca="1">(BU267*DCF!G$46-DCF!G$5*MAX(BU267*DCF!G$46,0)-MAX(BU267-BT267,0)/Inputs!$B$24)*DCF!G$6</f>
        <v>-4025.1833716905985</v>
      </c>
      <c r="DC267" s="15">
        <f ca="1">(BV267*DCF!H$46-DCF!H$5*MAX(BV267*DCF!H$46,0)-MAX(BV267-BU267,0)/Inputs!$B$24)*DCF!H$6</f>
        <v>-2324.1785610257862</v>
      </c>
      <c r="DD267" s="15">
        <f ca="1">(BW267*DCF!I$46-DCF!I$5*MAX(BW267*DCF!I$46,0)-MAX(BW267-BV267,0)/Inputs!$B$24)*DCF!I$6</f>
        <v>-4132.4425374979928</v>
      </c>
      <c r="DE267" s="15">
        <f ca="1">(BX267*DCF!J$46-DCF!J$5*MAX(BX267*DCF!J$46,0)-MAX(BX267-BW267,0)/Inputs!$B$24)*DCF!J$6</f>
        <v>-787.89292541077054</v>
      </c>
      <c r="DF267" s="15">
        <f ca="1">(BY267*DCF!K$46-DCF!K$5*MAX(BY267*DCF!K$46,0)-MAX(BY267-BX267,0)/Inputs!$B$24)*DCF!K$6</f>
        <v>-2476.5366569646781</v>
      </c>
      <c r="DG267" s="15">
        <f ca="1">(BZ267*DCF!L$46-DCF!L$5*MAX(BZ267*DCF!L$46,0)-MAX(BZ267-BY267,0)/Inputs!$B$24)*DCF!L$6</f>
        <v>960.20878053350725</v>
      </c>
      <c r="DH267" s="15">
        <f ca="1">(CA267*DCF!M$46-DCF!M$5*MAX(CA267*DCF!M$46,0)-MAX(CA267-BZ267,0)/Inputs!$B$24)*DCF!M$6</f>
        <v>2189.9867812979642</v>
      </c>
      <c r="DI267" s="15">
        <f ca="1">SUM(CB267:CL267)+BE267*DCF!M$10*(1+Inputs!$B$30)*(1-Inputs!$B$33)*(1-Inputs!$B$30/Inputs!$B$31)/(Inputs!$B$29-Inputs!$B$30)*DCF!M$6</f>
        <v>166937.11037911772</v>
      </c>
      <c r="DJ267" s="15">
        <f ca="1">SUM(CM267:CW267)+BP267*DCF!M$28*(1+Inputs!$B$30)*(1-Inputs!$B$33)*(1-Inputs!$B$30/Inputs!$B$31)/(Inputs!$B$29-Inputs!$B$30)*DCF!M$6</f>
        <v>704247.60538263619</v>
      </c>
      <c r="DK267" s="15">
        <f ca="1">SUM(CX267:DH267)+CA267*DCF!M$46*(1+Inputs!$B$30)*(1-Inputs!$B$33)*(1-Inputs!$B$30/Inputs!$B$31)/(Inputs!$B$29-Inputs!$B$30)*DCF!M$6</f>
        <v>273879.53066824307</v>
      </c>
      <c r="DM267" s="15">
        <f ca="1">DI267+DJ267+DK267+Inputs!$B$34+Inputs!$B$36-Inputs!$B$35</f>
        <v>1221915.246429997</v>
      </c>
    </row>
    <row r="268" spans="1:117" x14ac:dyDescent="0.75">
      <c r="A268" s="11">
        <v>255</v>
      </c>
      <c r="C268" s="23">
        <f t="shared" ca="1" si="145"/>
        <v>-0.84006977922520187</v>
      </c>
      <c r="D268" s="23">
        <f t="shared" ca="1" si="145"/>
        <v>0.41636586458327801</v>
      </c>
      <c r="E268" s="23">
        <f t="shared" ca="1" si="145"/>
        <v>0.44980362488302972</v>
      </c>
      <c r="F268" s="23">
        <f t="shared" ca="1" si="145"/>
        <v>1.3388662942847875</v>
      </c>
      <c r="G268" s="23">
        <f t="shared" ca="1" si="145"/>
        <v>-0.89450239670522214</v>
      </c>
      <c r="H268" s="23">
        <f t="shared" ca="1" si="145"/>
        <v>-0.3228100978785961</v>
      </c>
      <c r="I268" s="23">
        <f t="shared" ca="1" si="145"/>
        <v>-0.7473744066556427</v>
      </c>
      <c r="J268" s="23">
        <f t="shared" ca="1" si="145"/>
        <v>-2.4119576760191124</v>
      </c>
      <c r="K268" s="23">
        <f t="shared" ca="1" si="145"/>
        <v>-0.81593596501332566</v>
      </c>
      <c r="L268" s="23">
        <f t="shared" ca="1" si="145"/>
        <v>0.21372524772511176</v>
      </c>
      <c r="M268" s="23">
        <f t="shared" ca="1" si="145"/>
        <v>0.57783316816793306</v>
      </c>
      <c r="N268" s="23">
        <f ca="1">SQRT(Inputs!$B$38)*C268+SQRT(1-Inputs!$B$38)*_xlfn.NORM.S.INV(RAND())</f>
        <v>-0.98253320992575277</v>
      </c>
      <c r="O268" s="23">
        <f ca="1">SQRT(Inputs!$B$38)*D268+SQRT(1-Inputs!$B$38)*_xlfn.NORM.S.INV(RAND())</f>
        <v>-0.28195006493336788</v>
      </c>
      <c r="P268" s="23">
        <f ca="1">SQRT(Inputs!$B$38)*E268+SQRT(1-Inputs!$B$38)*_xlfn.NORM.S.INV(RAND())</f>
        <v>-0.38266441428751607</v>
      </c>
      <c r="Q268" s="23">
        <f ca="1">SQRT(Inputs!$B$38)*F268+SQRT(1-Inputs!$B$38)*_xlfn.NORM.S.INV(RAND())</f>
        <v>-0.6402185913211228</v>
      </c>
      <c r="R268" s="23">
        <f ca="1">SQRT(Inputs!$B$38)*G268+SQRT(1-Inputs!$B$38)*_xlfn.NORM.S.INV(RAND())</f>
        <v>-1.4505833805317572</v>
      </c>
      <c r="S268" s="23">
        <f ca="1">SQRT(Inputs!$B$38)*H268+SQRT(1-Inputs!$B$38)*_xlfn.NORM.S.INV(RAND())</f>
        <v>-0.91127821085868721</v>
      </c>
      <c r="T268" s="23">
        <f ca="1">SQRT(Inputs!$B$38)*I268+SQRT(1-Inputs!$B$38)*_xlfn.NORM.S.INV(RAND())</f>
        <v>1.074379698950928</v>
      </c>
      <c r="U268" s="23">
        <f ca="1">SQRT(Inputs!$B$38)*J268+SQRT(1-Inputs!$B$38)*_xlfn.NORM.S.INV(RAND())</f>
        <v>-2.6116173288743352</v>
      </c>
      <c r="V268" s="23">
        <f ca="1">SQRT(Inputs!$B$38)*K268+SQRT(1-Inputs!$B$38)*_xlfn.NORM.S.INV(RAND())</f>
        <v>-0.27205967979382972</v>
      </c>
      <c r="W268" s="23">
        <f ca="1">SQRT(Inputs!$B$38)*L268+SQRT(1-Inputs!$B$38)*_xlfn.NORM.S.INV(RAND())</f>
        <v>-0.69412504149836673</v>
      </c>
      <c r="X268" s="23">
        <f ca="1">SQRT(Inputs!$B$38)*M268+SQRT(1-Inputs!$B$38)*_xlfn.NORM.S.INV(RAND())</f>
        <v>1.3793769385380357</v>
      </c>
      <c r="Y268" s="23">
        <f ca="1">SQRT(Inputs!$B$38)*C268+SQRT(1-Inputs!$B$38)*_xlfn.NORM.S.INV(RAND())</f>
        <v>-1.3295929148980847</v>
      </c>
      <c r="Z268" s="23">
        <f ca="1">SQRT(Inputs!$B$38)*D268+SQRT(1-Inputs!$B$38)*_xlfn.NORM.S.INV(RAND())</f>
        <v>1.7740193432957225</v>
      </c>
      <c r="AA268" s="23">
        <f ca="1">SQRT(Inputs!$B$38)*E268+SQRT(1-Inputs!$B$38)*_xlfn.NORM.S.INV(RAND())</f>
        <v>0.7920678517074099</v>
      </c>
      <c r="AB268" s="23">
        <f ca="1">SQRT(Inputs!$B$38)*F268+SQRT(1-Inputs!$B$38)*_xlfn.NORM.S.INV(RAND())</f>
        <v>0.80776088211410568</v>
      </c>
      <c r="AC268" s="23">
        <f ca="1">SQRT(Inputs!$B$38)*G268+SQRT(1-Inputs!$B$38)*_xlfn.NORM.S.INV(RAND())</f>
        <v>-1.2539275568373314</v>
      </c>
      <c r="AD268" s="23">
        <f ca="1">SQRT(Inputs!$B$38)*H268+SQRT(1-Inputs!$B$38)*_xlfn.NORM.S.INV(RAND())</f>
        <v>-0.15879261432784333</v>
      </c>
      <c r="AE268" s="23">
        <f ca="1">SQRT(Inputs!$B$38)*I268+SQRT(1-Inputs!$B$38)*_xlfn.NORM.S.INV(RAND())</f>
        <v>-0.30498816886701735</v>
      </c>
      <c r="AF268" s="23">
        <f ca="1">SQRT(Inputs!$B$38)*J268+SQRT(1-Inputs!$B$38)*_xlfn.NORM.S.INV(RAND())</f>
        <v>-1.6304089536100785</v>
      </c>
      <c r="AG268" s="23">
        <f ca="1">SQRT(Inputs!$B$38)*K268+SQRT(1-Inputs!$B$38)*_xlfn.NORM.S.INV(RAND())</f>
        <v>0.69094436867978537</v>
      </c>
      <c r="AH268" s="23">
        <f ca="1">SQRT(Inputs!$B$38)*L268+SQRT(1-Inputs!$B$38)*_xlfn.NORM.S.INV(RAND())</f>
        <v>-0.2725923937013161</v>
      </c>
      <c r="AI268" s="23">
        <f ca="1">SQRT(Inputs!$B$38)*M268+SQRT(1-Inputs!$B$38)*_xlfn.NORM.S.INV(RAND())</f>
        <v>0.2980780410146005</v>
      </c>
      <c r="AJ268" s="23">
        <f ca="1">SQRT(Inputs!$B$38)*C268+SQRT(1-Inputs!$B$38)*_xlfn.NORM.S.INV(RAND())</f>
        <v>-0.36056975876300457</v>
      </c>
      <c r="AK268" s="23">
        <f ca="1">SQRT(Inputs!$B$38)*D268+SQRT(1-Inputs!$B$38)*_xlfn.NORM.S.INV(RAND())</f>
        <v>1.6692915697144242</v>
      </c>
      <c r="AL268" s="23">
        <f ca="1">SQRT(Inputs!$B$38)*E268+SQRT(1-Inputs!$B$38)*_xlfn.NORM.S.INV(RAND())</f>
        <v>0.14420318784286673</v>
      </c>
      <c r="AM268" s="23">
        <f ca="1">SQRT(Inputs!$B$38)*F268+SQRT(1-Inputs!$B$38)*_xlfn.NORM.S.INV(RAND())</f>
        <v>1.0550971404269116</v>
      </c>
      <c r="AN268" s="23">
        <f ca="1">SQRT(Inputs!$B$38)*G268+SQRT(1-Inputs!$B$38)*_xlfn.NORM.S.INV(RAND())</f>
        <v>6.7435468350750982E-2</v>
      </c>
      <c r="AO268" s="23">
        <f ca="1">SQRT(Inputs!$B$38)*H268+SQRT(1-Inputs!$B$38)*_xlfn.NORM.S.INV(RAND())</f>
        <v>-1.2913515835975882</v>
      </c>
      <c r="AP268" s="23">
        <f ca="1">SQRT(Inputs!$B$38)*I268+SQRT(1-Inputs!$B$38)*_xlfn.NORM.S.INV(RAND())</f>
        <v>-1.2724671591798626</v>
      </c>
      <c r="AQ268" s="23">
        <f ca="1">SQRT(Inputs!$B$38)*J268+SQRT(1-Inputs!$B$38)*_xlfn.NORM.S.INV(RAND())</f>
        <v>-1.9883055777145988</v>
      </c>
      <c r="AR268" s="23">
        <f ca="1">SQRT(Inputs!$B$38)*K268+SQRT(1-Inputs!$B$38)*_xlfn.NORM.S.INV(RAND())</f>
        <v>-0.53655995073340501</v>
      </c>
      <c r="AS268" s="23">
        <f ca="1">SQRT(Inputs!$B$38)*L268+SQRT(1-Inputs!$B$38)*_xlfn.NORM.S.INV(RAND())</f>
        <v>1.0129869248739332</v>
      </c>
      <c r="AT268" s="23">
        <f ca="1">SQRT(Inputs!$B$38)*M268+SQRT(1-Inputs!$B$38)*_xlfn.NORM.S.INV(RAND())</f>
        <v>-1.7015327254039458</v>
      </c>
      <c r="AU268" s="15">
        <f ca="1">Inputs!$B$6*EXP($B$8-0.5*C$5^2+C$5*N268)</f>
        <v>4232.5788517780775</v>
      </c>
      <c r="AV268" s="15">
        <f t="shared" ca="1" si="110"/>
        <v>4942.8330739004905</v>
      </c>
      <c r="AW268" s="15">
        <f t="shared" ca="1" si="111"/>
        <v>5723.7264182629069</v>
      </c>
      <c r="AX268" s="15">
        <f t="shared" ca="1" si="112"/>
        <v>6450.9259252845786</v>
      </c>
      <c r="AY268" s="15">
        <f t="shared" ca="1" si="113"/>
        <v>6655.1127852526542</v>
      </c>
      <c r="AZ268" s="15">
        <f t="shared" ca="1" si="114"/>
        <v>7362.2450016614694</v>
      </c>
      <c r="BA268" s="15">
        <f t="shared" ca="1" si="115"/>
        <v>10081.72549218562</v>
      </c>
      <c r="BB268" s="15">
        <f t="shared" ca="1" si="116"/>
        <v>9501.4127764667373</v>
      </c>
      <c r="BC268" s="15">
        <f t="shared" ca="1" si="117"/>
        <v>11335.185936403344</v>
      </c>
      <c r="BD268" s="15">
        <f t="shared" ca="1" si="118"/>
        <v>13013.737755822309</v>
      </c>
      <c r="BE268" s="15">
        <f t="shared" ca="1" si="119"/>
        <v>18081.402290287024</v>
      </c>
      <c r="BF268" s="15">
        <f ca="1">Inputs!$B$13*EXP($B$9-0.5*C$6^2+C$6*Y268)</f>
        <v>10626.227395054146</v>
      </c>
      <c r="BG268" s="15">
        <f t="shared" ca="1" si="120"/>
        <v>17836.378576869942</v>
      </c>
      <c r="BH268" s="15">
        <f t="shared" ca="1" si="121"/>
        <v>24852.261572161271</v>
      </c>
      <c r="BI268" s="15">
        <f t="shared" ca="1" si="122"/>
        <v>34450.584296497211</v>
      </c>
      <c r="BJ268" s="15">
        <f t="shared" ca="1" si="123"/>
        <v>35250.566726178462</v>
      </c>
      <c r="BK268" s="15">
        <f t="shared" ca="1" si="124"/>
        <v>42338.135441853388</v>
      </c>
      <c r="BL268" s="15">
        <f t="shared" ca="1" si="125"/>
        <v>49991.849744528656</v>
      </c>
      <c r="BM268" s="15">
        <f t="shared" ca="1" si="126"/>
        <v>50183.919687498805</v>
      </c>
      <c r="BN268" s="15">
        <f t="shared" ca="1" si="127"/>
        <v>67047.875363415282</v>
      </c>
      <c r="BO268" s="15">
        <f t="shared" ca="1" si="128"/>
        <v>79922.50630138519</v>
      </c>
      <c r="BP268" s="15">
        <f t="shared" ca="1" si="129"/>
        <v>101748.4197672218</v>
      </c>
      <c r="BQ268" s="15">
        <f ca="1">Inputs!$B$20*EXP($B$10-0.5*C$7^2+C$7*AJ268)</f>
        <v>3774.5665516286267</v>
      </c>
      <c r="BR268" s="15">
        <f t="shared" ca="1" si="130"/>
        <v>8702.4161874714282</v>
      </c>
      <c r="BS268" s="15">
        <f t="shared" ca="1" si="131"/>
        <v>12420.93778569821</v>
      </c>
      <c r="BT268" s="15">
        <f t="shared" ca="1" si="132"/>
        <v>22586.909778887475</v>
      </c>
      <c r="BU268" s="15">
        <f t="shared" ca="1" si="133"/>
        <v>31817.715305243208</v>
      </c>
      <c r="BV268" s="15">
        <f t="shared" ca="1" si="134"/>
        <v>33092.739503373159</v>
      </c>
      <c r="BW268" s="15">
        <f t="shared" ca="1" si="135"/>
        <v>35276.236466646922</v>
      </c>
      <c r="BX268" s="15">
        <f t="shared" ca="1" si="136"/>
        <v>33119.453591840072</v>
      </c>
      <c r="BY268" s="15">
        <f t="shared" ca="1" si="137"/>
        <v>41878.439490601195</v>
      </c>
      <c r="BZ268" s="15">
        <f t="shared" ca="1" si="138"/>
        <v>70789.09718221474</v>
      </c>
      <c r="CA268" s="15">
        <f t="shared" ca="1" si="139"/>
        <v>73490.970659094703</v>
      </c>
      <c r="CB268" s="15">
        <f ca="1">(AU268*DCF!C$10-DCF!C$5*MAX(AU268*DCF!C$10,0)-MAX(AU268-Inputs!$B$6,0)/Inputs!$B$10)*DCF!C$6</f>
        <v>1048.2769134988052</v>
      </c>
      <c r="CC268" s="15">
        <f ca="1">(AV268*DCF!D$10-DCF!D$5*MAX(AV268*DCF!D$10,0)-MAX(AV268-AU268,0)/Inputs!$B$10)*DCF!D$6</f>
        <v>1031.6051717773264</v>
      </c>
      <c r="CD268" s="15">
        <f ca="1">(AW268*DCF!E$10-DCF!E$5*MAX(AW268*DCF!E$10,0)-MAX(AW268-AV268,0)/Inputs!$B$10)*DCF!E$6</f>
        <v>1145.6277966670923</v>
      </c>
      <c r="CE268" s="15">
        <f ca="1">(AX268*DCF!F$10-DCF!F$5*MAX(AX268*DCF!F$10,0)-MAX(AX268-AW268,0)/Inputs!$B$10)*DCF!F$6</f>
        <v>1256.91466073622</v>
      </c>
      <c r="CF268" s="15">
        <f ca="1">(AY268*DCF!G$10-DCF!G$5*MAX(AY268*DCF!G$10,0)-MAX(AY268-AX268,0)/Inputs!$B$10)*DCF!G$6</f>
        <v>1331.9701867920426</v>
      </c>
      <c r="CG268" s="15">
        <f ca="1">(AZ268*DCF!H$10-DCF!H$5*MAX(AZ268*DCF!H$10,0)-MAX(AZ268-AY268,0)/Inputs!$B$10)*DCF!H$6</f>
        <v>1303.8211458333474</v>
      </c>
      <c r="CH268" s="15">
        <f ca="1">(BA268*DCF!I$10-DCF!I$5*MAX(BA268*DCF!I$10,0)-MAX(BA268-AZ268,0)/Inputs!$B$10)*DCF!I$6</f>
        <v>1395.4733825265728</v>
      </c>
      <c r="CI268" s="15">
        <f ca="1">(BB268*DCF!J$10-DCF!J$5*MAX(BB268*DCF!J$10,0)-MAX(BB268-BA268,0)/Inputs!$B$10)*DCF!J$6</f>
        <v>1630.4644788011653</v>
      </c>
      <c r="CJ268" s="15">
        <f ca="1">(BC268*DCF!K$10-DCF!K$5*MAX(BC268*DCF!K$10,0)-MAX(BC268-BB268,0)/Inputs!$B$10)*DCF!K$6</f>
        <v>1568.0825643931012</v>
      </c>
      <c r="CK268" s="15">
        <f ca="1">(BD268*DCF!L$10-DCF!L$5*MAX(BD268*DCF!L$10,0)-MAX(BD268-BC268,0)/Inputs!$B$10)*DCF!L$6</f>
        <v>1745.6551940160657</v>
      </c>
      <c r="CL268" s="15">
        <f ca="1">(BE268*DCF!M$10-DCF!M$5*MAX(BE268*DCF!M$10,0)-MAX(BE268-BD268,0)/Inputs!$B$10)*DCF!M$6</f>
        <v>1946.1330526914876</v>
      </c>
      <c r="CM268" s="15">
        <f ca="1">(BF268*DCF!C$28-DCF!C$5*MAX(BF268*DCF!C$28,0)-MAX(BF268-Inputs!$B$13,0)/Inputs!$B$17)*DCF!C$6</f>
        <v>3243.0549128111725</v>
      </c>
      <c r="CN268" s="15">
        <f ca="1">(BG268*DCF!D$28-DCF!D$5*MAX(BG268*DCF!D$28,0)-MAX(BG268-BF268,0)/Inputs!$B$17)*DCF!D$6</f>
        <v>3714.9690359454594</v>
      </c>
      <c r="CO268" s="15">
        <f ca="1">(BH268*DCF!E$28-DCF!E$5*MAX(BH268*DCF!E$28,0)-MAX(BH268-BG268,0)/Inputs!$B$17)*DCF!E$6</f>
        <v>5655.8690413562035</v>
      </c>
      <c r="CP268" s="15">
        <f ca="1">(BI268*DCF!F$28-DCF!F$5*MAX(BI268*DCF!F$28,0)-MAX(BI268-BH268,0)/Inputs!$B$17)*DCF!F$6</f>
        <v>7604.8998133666046</v>
      </c>
      <c r="CQ268" s="15">
        <f ca="1">(BJ268*DCF!G$28-DCF!G$5*MAX(BJ268*DCF!G$28,0)-MAX(BJ268-BI268,0)/Inputs!$B$17)*DCF!G$6</f>
        <v>9011.4778405751476</v>
      </c>
      <c r="CR268" s="15">
        <f ca="1">(BK268*DCF!H$28-DCF!H$5*MAX(BK268*DCF!H$28,0)-MAX(BK268-BJ268,0)/Inputs!$B$17)*DCF!H$6</f>
        <v>9369.4787238395984</v>
      </c>
      <c r="CS268" s="15">
        <f ca="1">(BL268*DCF!I$28-DCF!I$5*MAX(BL268*DCF!I$28,0)-MAX(BL268-BK268,0)/Inputs!$B$17)*DCF!I$6</f>
        <v>10657.192653473558</v>
      </c>
      <c r="CT268" s="15">
        <f ca="1">(BM268*DCF!J$28-DCF!J$5*MAX(BM268*DCF!J$28,0)-MAX(BM268-BL268,0)/Inputs!$B$17)*DCF!J$6</f>
        <v>11169.713274300937</v>
      </c>
      <c r="CU268" s="15">
        <f ca="1">(BN268*DCF!K$28-DCF!K$5*MAX(BN268*DCF!K$28,0)-MAX(BN268-BM268,0)/Inputs!$B$17)*DCF!K$6</f>
        <v>12093.77714153441</v>
      </c>
      <c r="CV268" s="15">
        <f ca="1">(BO268*DCF!L$28-DCF!L$5*MAX(BO268*DCF!L$28,0)-MAX(BO268-BN268,0)/Inputs!$B$17)*DCF!L$6</f>
        <v>14489.431611535494</v>
      </c>
      <c r="CW268" s="15">
        <f ca="1">(BP268*DCF!M$28-DCF!M$5*MAX(BP268*DCF!M$28,0)-MAX(BP268-BO268,0)/Inputs!$B$17)*DCF!M$6</f>
        <v>16862.602814001708</v>
      </c>
      <c r="CX268" s="15">
        <f ca="1">(BQ268*DCF!C$46-DCF!C$5*MAX(BQ268*DCF!C$46,0)-MAX(BQ268-Inputs!$B$20,0)/Inputs!$B$24)*DCF!C$6</f>
        <v>-1136.6511905048224</v>
      </c>
      <c r="CY268" s="15">
        <f ca="1">(BR268*DCF!D$46-DCF!D$5*MAX(BR268*DCF!D$46,0)-MAX(BR268-BQ268,0)/Inputs!$B$24)*DCF!D$6</f>
        <v>-3587.9720349807712</v>
      </c>
      <c r="CZ268" s="15">
        <f ca="1">(BS268*DCF!E$46-DCF!E$5*MAX(BS268*DCF!E$46,0)-MAX(BS268-BR268,0)/Inputs!$B$24)*DCF!E$6</f>
        <v>-2934.5363643746059</v>
      </c>
      <c r="DA268" s="15">
        <f ca="1">(BT268*DCF!F$46-DCF!F$5*MAX(BT268*DCF!F$46,0)-MAX(BT268-BS268,0)/Inputs!$B$24)*DCF!F$6</f>
        <v>-5346.6733490458137</v>
      </c>
      <c r="DB268" s="15">
        <f ca="1">(BU268*DCF!G$46-DCF!G$5*MAX(BU268*DCF!G$46,0)-MAX(BU268-BT268,0)/Inputs!$B$24)*DCF!G$6</f>
        <v>-4175.3456793566193</v>
      </c>
      <c r="DC268" s="15">
        <f ca="1">(BV268*DCF!H$46-DCF!H$5*MAX(BV268*DCF!H$46,0)-MAX(BV268-BU268,0)/Inputs!$B$24)*DCF!H$6</f>
        <v>-396.20595736600666</v>
      </c>
      <c r="DD268" s="15">
        <f ca="1">(BW268*DCF!I$46-DCF!I$5*MAX(BW268*DCF!I$46,0)-MAX(BW268-BV268,0)/Inputs!$B$24)*DCF!I$6</f>
        <v>187.92084489551641</v>
      </c>
      <c r="DE268" s="15">
        <f ca="1">(BX268*DCF!J$46-DCF!J$5*MAX(BX268*DCF!J$46,0)-MAX(BX268-BW268,0)/Inputs!$B$24)*DCF!J$6</f>
        <v>1389.2694650351136</v>
      </c>
      <c r="DF268" s="15">
        <f ca="1">(BY268*DCF!K$46-DCF!K$5*MAX(BY268*DCF!K$46,0)-MAX(BY268-BX268,0)/Inputs!$B$24)*DCF!K$6</f>
        <v>246.51785939503486</v>
      </c>
      <c r="DG268" s="15">
        <f ca="1">(BZ268*DCF!L$46-DCF!L$5*MAX(BZ268*DCF!L$46,0)-MAX(BZ268-BY268,0)/Inputs!$B$24)*DCF!L$6</f>
        <v>-1649.2548451206108</v>
      </c>
      <c r="DH268" s="15">
        <f ca="1">(CA268*DCF!M$46-DCF!M$5*MAX(CA268*DCF!M$46,0)-MAX(CA268-BZ268,0)/Inputs!$B$24)*DCF!M$6</f>
        <v>5196.5602105440703</v>
      </c>
      <c r="DI268" s="15">
        <f ca="1">SUM(CB268:CL268)+BE268*DCF!M$10*(1+Inputs!$B$30)*(1-Inputs!$B$33)*(1-Inputs!$B$30/Inputs!$B$31)/(Inputs!$B$29-Inputs!$B$30)*DCF!M$6</f>
        <v>65724.80622339432</v>
      </c>
      <c r="DJ268" s="15">
        <f ca="1">SUM(CM268:CW268)+BP268*DCF!M$28*(1+Inputs!$B$30)*(1-Inputs!$B$33)*(1-Inputs!$B$30/Inputs!$B$31)/(Inputs!$B$29-Inputs!$B$30)*DCF!M$6</f>
        <v>481428.73045705841</v>
      </c>
      <c r="DK268" s="15">
        <f ca="1">SUM(CX268:DH268)+CA268*DCF!M$46*(1+Inputs!$B$30)*(1-Inputs!$B$33)*(1-Inputs!$B$30/Inputs!$B$31)/(Inputs!$B$29-Inputs!$B$30)*DCF!M$6</f>
        <v>101419.37516008731</v>
      </c>
      <c r="DM268" s="15">
        <f ca="1">DI268+DJ268+DK268+Inputs!$B$34+Inputs!$B$36-Inputs!$B$35</f>
        <v>725423.91184054012</v>
      </c>
    </row>
    <row r="269" spans="1:117" x14ac:dyDescent="0.75">
      <c r="A269" s="11">
        <v>256</v>
      </c>
      <c r="C269" s="23">
        <f t="shared" ca="1" si="145"/>
        <v>0.63815647087077643</v>
      </c>
      <c r="D269" s="23">
        <f t="shared" ca="1" si="145"/>
        <v>-0.26142959588686565</v>
      </c>
      <c r="E269" s="23">
        <f t="shared" ca="1" si="145"/>
        <v>0.61269550269307638</v>
      </c>
      <c r="F269" s="23">
        <f t="shared" ca="1" si="145"/>
        <v>0.88340199113779283</v>
      </c>
      <c r="G269" s="23">
        <f t="shared" ca="1" si="145"/>
        <v>-1.3088780539464679</v>
      </c>
      <c r="H269" s="23">
        <f t="shared" ca="1" si="145"/>
        <v>1.8415506181776047</v>
      </c>
      <c r="I269" s="23">
        <f t="shared" ca="1" si="145"/>
        <v>-0.42796606898327999</v>
      </c>
      <c r="J269" s="23">
        <f t="shared" ca="1" si="145"/>
        <v>-0.17354221115240615</v>
      </c>
      <c r="K269" s="23">
        <f t="shared" ca="1" si="145"/>
        <v>0.46837653341494589</v>
      </c>
      <c r="L269" s="23">
        <f t="shared" ca="1" si="145"/>
        <v>0.40016299269325328</v>
      </c>
      <c r="M269" s="23">
        <f t="shared" ca="1" si="145"/>
        <v>-1.2529454325876264</v>
      </c>
      <c r="N269" s="23">
        <f ca="1">SQRT(Inputs!$B$38)*C269+SQRT(1-Inputs!$B$38)*_xlfn.NORM.S.INV(RAND())</f>
        <v>1.2926488195269501</v>
      </c>
      <c r="O269" s="23">
        <f ca="1">SQRT(Inputs!$B$38)*D269+SQRT(1-Inputs!$B$38)*_xlfn.NORM.S.INV(RAND())</f>
        <v>-0.48929652260250789</v>
      </c>
      <c r="P269" s="23">
        <f ca="1">SQRT(Inputs!$B$38)*E269+SQRT(1-Inputs!$B$38)*_xlfn.NORM.S.INV(RAND())</f>
        <v>-0.68194425246864188</v>
      </c>
      <c r="Q269" s="23">
        <f ca="1">SQRT(Inputs!$B$38)*F269+SQRT(1-Inputs!$B$38)*_xlfn.NORM.S.INV(RAND())</f>
        <v>2.9103971474630272</v>
      </c>
      <c r="R269" s="23">
        <f ca="1">SQRT(Inputs!$B$38)*G269+SQRT(1-Inputs!$B$38)*_xlfn.NORM.S.INV(RAND())</f>
        <v>-0.98213414413773636</v>
      </c>
      <c r="S269" s="23">
        <f ca="1">SQRT(Inputs!$B$38)*H269+SQRT(1-Inputs!$B$38)*_xlfn.NORM.S.INV(RAND())</f>
        <v>1.9386186677508574</v>
      </c>
      <c r="T269" s="23">
        <f ca="1">SQRT(Inputs!$B$38)*I269+SQRT(1-Inputs!$B$38)*_xlfn.NORM.S.INV(RAND())</f>
        <v>-0.37250974498339717</v>
      </c>
      <c r="U269" s="23">
        <f ca="1">SQRT(Inputs!$B$38)*J269+SQRT(1-Inputs!$B$38)*_xlfn.NORM.S.INV(RAND())</f>
        <v>-0.33977117506067411</v>
      </c>
      <c r="V269" s="23">
        <f ca="1">SQRT(Inputs!$B$38)*K269+SQRT(1-Inputs!$B$38)*_xlfn.NORM.S.INV(RAND())</f>
        <v>1.2708628420927541</v>
      </c>
      <c r="W269" s="23">
        <f ca="1">SQRT(Inputs!$B$38)*L269+SQRT(1-Inputs!$B$38)*_xlfn.NORM.S.INV(RAND())</f>
        <v>-8.0598860312607601E-3</v>
      </c>
      <c r="X269" s="23">
        <f ca="1">SQRT(Inputs!$B$38)*M269+SQRT(1-Inputs!$B$38)*_xlfn.NORM.S.INV(RAND())</f>
        <v>-1.4857586846061819</v>
      </c>
      <c r="Y269" s="23">
        <f ca="1">SQRT(Inputs!$B$38)*C269+SQRT(1-Inputs!$B$38)*_xlfn.NORM.S.INV(RAND())</f>
        <v>1.1453965183372461</v>
      </c>
      <c r="Z269" s="23">
        <f ca="1">SQRT(Inputs!$B$38)*D269+SQRT(1-Inputs!$B$38)*_xlfn.NORM.S.INV(RAND())</f>
        <v>-0.33395772405152757</v>
      </c>
      <c r="AA269" s="23">
        <f ca="1">SQRT(Inputs!$B$38)*E269+SQRT(1-Inputs!$B$38)*_xlfn.NORM.S.INV(RAND())</f>
        <v>0.58602683031089353</v>
      </c>
      <c r="AB269" s="23">
        <f ca="1">SQRT(Inputs!$B$38)*F269+SQRT(1-Inputs!$B$38)*_xlfn.NORM.S.INV(RAND())</f>
        <v>0.62030914748278421</v>
      </c>
      <c r="AC269" s="23">
        <f ca="1">SQRT(Inputs!$B$38)*G269+SQRT(1-Inputs!$B$38)*_xlfn.NORM.S.INV(RAND())</f>
        <v>-0.88253028796494448</v>
      </c>
      <c r="AD269" s="23">
        <f ca="1">SQRT(Inputs!$B$38)*H269+SQRT(1-Inputs!$B$38)*_xlfn.NORM.S.INV(RAND())</f>
        <v>0.17977912881111846</v>
      </c>
      <c r="AE269" s="23">
        <f ca="1">SQRT(Inputs!$B$38)*I269+SQRT(1-Inputs!$B$38)*_xlfn.NORM.S.INV(RAND())</f>
        <v>0.48618956788955536</v>
      </c>
      <c r="AF269" s="23">
        <f ca="1">SQRT(Inputs!$B$38)*J269+SQRT(1-Inputs!$B$38)*_xlfn.NORM.S.INV(RAND())</f>
        <v>-0.95641451538142019</v>
      </c>
      <c r="AG269" s="23">
        <f ca="1">SQRT(Inputs!$B$38)*K269+SQRT(1-Inputs!$B$38)*_xlfn.NORM.S.INV(RAND())</f>
        <v>-1.0716847376066061</v>
      </c>
      <c r="AH269" s="23">
        <f ca="1">SQRT(Inputs!$B$38)*L269+SQRT(1-Inputs!$B$38)*_xlfn.NORM.S.INV(RAND())</f>
        <v>-0.29326684330362507</v>
      </c>
      <c r="AI269" s="23">
        <f ca="1">SQRT(Inputs!$B$38)*M269+SQRT(1-Inputs!$B$38)*_xlfn.NORM.S.INV(RAND())</f>
        <v>-0.70106398927223501</v>
      </c>
      <c r="AJ269" s="23">
        <f ca="1">SQRT(Inputs!$B$38)*C269+SQRT(1-Inputs!$B$38)*_xlfn.NORM.S.INV(RAND())</f>
        <v>-0.445657776434699</v>
      </c>
      <c r="AK269" s="23">
        <f ca="1">SQRT(Inputs!$B$38)*D269+SQRT(1-Inputs!$B$38)*_xlfn.NORM.S.INV(RAND())</f>
        <v>-1.6568247261668612</v>
      </c>
      <c r="AL269" s="23">
        <f ca="1">SQRT(Inputs!$B$38)*E269+SQRT(1-Inputs!$B$38)*_xlfn.NORM.S.INV(RAND())</f>
        <v>1.0691853450615945</v>
      </c>
      <c r="AM269" s="23">
        <f ca="1">SQRT(Inputs!$B$38)*F269+SQRT(1-Inputs!$B$38)*_xlfn.NORM.S.INV(RAND())</f>
        <v>1.2214662367900124</v>
      </c>
      <c r="AN269" s="23">
        <f ca="1">SQRT(Inputs!$B$38)*G269+SQRT(1-Inputs!$B$38)*_xlfn.NORM.S.INV(RAND())</f>
        <v>-0.66016922782282272</v>
      </c>
      <c r="AO269" s="23">
        <f ca="1">SQRT(Inputs!$B$38)*H269+SQRT(1-Inputs!$B$38)*_xlfn.NORM.S.INV(RAND())</f>
        <v>2.5445660716732812</v>
      </c>
      <c r="AP269" s="23">
        <f ca="1">SQRT(Inputs!$B$38)*I269+SQRT(1-Inputs!$B$38)*_xlfn.NORM.S.INV(RAND())</f>
        <v>-1.6505307077704632</v>
      </c>
      <c r="AQ269" s="23">
        <f ca="1">SQRT(Inputs!$B$38)*J269+SQRT(1-Inputs!$B$38)*_xlfn.NORM.S.INV(RAND())</f>
        <v>-0.38787573662933877</v>
      </c>
      <c r="AR269" s="23">
        <f ca="1">SQRT(Inputs!$B$38)*K269+SQRT(1-Inputs!$B$38)*_xlfn.NORM.S.INV(RAND())</f>
        <v>-0.16562188592043181</v>
      </c>
      <c r="AS269" s="23">
        <f ca="1">SQRT(Inputs!$B$38)*L269+SQRT(1-Inputs!$B$38)*_xlfn.NORM.S.INV(RAND())</f>
        <v>-0.42567531641810741</v>
      </c>
      <c r="AT269" s="23">
        <f ca="1">SQRT(Inputs!$B$38)*M269+SQRT(1-Inputs!$B$38)*_xlfn.NORM.S.INV(RAND())</f>
        <v>-1.7690194507510852</v>
      </c>
      <c r="AU269" s="15">
        <f ca="1">Inputs!$B$6*EXP($B$8-0.5*C$5^2+C$5*N269)</f>
        <v>6117.185939166674</v>
      </c>
      <c r="AV269" s="15">
        <f t="shared" ca="1" si="110"/>
        <v>6929.1892168273189</v>
      </c>
      <c r="AW269" s="15">
        <f t="shared" ca="1" si="111"/>
        <v>7706.4450547857459</v>
      </c>
      <c r="AX269" s="15">
        <f t="shared" ca="1" si="112"/>
        <v>13534.59928727113</v>
      </c>
      <c r="AY269" s="15">
        <f t="shared" ca="1" si="113"/>
        <v>14748.18854208319</v>
      </c>
      <c r="AZ269" s="15">
        <f t="shared" ca="1" si="114"/>
        <v>22329.9488172977</v>
      </c>
      <c r="BA269" s="15">
        <f t="shared" ca="1" si="115"/>
        <v>26281.289968506891</v>
      </c>
      <c r="BB269" s="15">
        <f t="shared" ca="1" si="116"/>
        <v>31099.409322277905</v>
      </c>
      <c r="BC269" s="15">
        <f t="shared" ca="1" si="117"/>
        <v>43060.157617910809</v>
      </c>
      <c r="BD269" s="15">
        <f t="shared" ca="1" si="118"/>
        <v>52713.000260269597</v>
      </c>
      <c r="BE269" s="15">
        <f t="shared" ca="1" si="119"/>
        <v>56417.704241083156</v>
      </c>
      <c r="BF269" s="15">
        <f ca="1">Inputs!$B$13*EXP($B$9-0.5*C$6^2+C$6*Y269)</f>
        <v>17356.831347395248</v>
      </c>
      <c r="BG269" s="15">
        <f t="shared" ca="1" si="120"/>
        <v>19916.350546777052</v>
      </c>
      <c r="BH269" s="15">
        <f t="shared" ca="1" si="121"/>
        <v>26818.078953690518</v>
      </c>
      <c r="BI269" s="15">
        <f t="shared" ca="1" si="122"/>
        <v>36118.347451475289</v>
      </c>
      <c r="BJ269" s="15">
        <f t="shared" ca="1" si="123"/>
        <v>38989.480601377334</v>
      </c>
      <c r="BK269" s="15">
        <f t="shared" ca="1" si="124"/>
        <v>49037.866154619842</v>
      </c>
      <c r="BL269" s="15">
        <f t="shared" ca="1" si="125"/>
        <v>64154.52044602028</v>
      </c>
      <c r="BM269" s="15">
        <f t="shared" ca="1" si="126"/>
        <v>70025.391937730456</v>
      </c>
      <c r="BN269" s="15">
        <f t="shared" ca="1" si="127"/>
        <v>75742.846422700619</v>
      </c>
      <c r="BO269" s="15">
        <f t="shared" ca="1" si="128"/>
        <v>90070.380700389593</v>
      </c>
      <c r="BP269" s="15">
        <f t="shared" ca="1" si="129"/>
        <v>102395.01175048729</v>
      </c>
      <c r="BQ269" s="15">
        <f ca="1">Inputs!$B$20*EXP($B$10-0.5*C$7^2+C$7*AJ269)</f>
        <v>3662.3547267328604</v>
      </c>
      <c r="BR269" s="15">
        <f t="shared" ca="1" si="130"/>
        <v>2936.1917290419096</v>
      </c>
      <c r="BS269" s="15">
        <f t="shared" ca="1" si="131"/>
        <v>5466.0369514801268</v>
      </c>
      <c r="BT269" s="15">
        <f t="shared" ca="1" si="132"/>
        <v>10383.154891491764</v>
      </c>
      <c r="BU269" s="15">
        <f t="shared" ca="1" si="133"/>
        <v>12265.360365860715</v>
      </c>
      <c r="BV269" s="15">
        <f t="shared" ca="1" si="134"/>
        <v>30274.217546301879</v>
      </c>
      <c r="BW269" s="15">
        <f t="shared" ca="1" si="135"/>
        <v>29790.073157176485</v>
      </c>
      <c r="BX269" s="15">
        <f t="shared" ca="1" si="136"/>
        <v>38549.043351531014</v>
      </c>
      <c r="BY269" s="15">
        <f t="shared" ca="1" si="137"/>
        <v>52329.025519531846</v>
      </c>
      <c r="BZ269" s="15">
        <f t="shared" ca="1" si="138"/>
        <v>67898.252108252462</v>
      </c>
      <c r="CA269" s="15">
        <f t="shared" ca="1" si="139"/>
        <v>69649.49181712768</v>
      </c>
      <c r="CB269" s="15">
        <f ca="1">(AU269*DCF!C$10-DCF!C$5*MAX(AU269*DCF!C$10,0)-MAX(AU269-Inputs!$B$6,0)/Inputs!$B$10)*DCF!C$6</f>
        <v>1034.8393290518065</v>
      </c>
      <c r="CC269" s="15">
        <f ca="1">(AV269*DCF!D$10-DCF!D$5*MAX(AV269*DCF!D$10,0)-MAX(AV269-AU269,0)/Inputs!$B$10)*DCF!D$6</f>
        <v>1490.9571802635608</v>
      </c>
      <c r="CD269" s="15">
        <f ca="1">(AW269*DCF!E$10-DCF!E$5*MAX(AW269*DCF!E$10,0)-MAX(AW269-AV269,0)/Inputs!$B$10)*DCF!E$6</f>
        <v>1604.2252846933152</v>
      </c>
      <c r="CE269" s="15">
        <f ca="1">(AX269*DCF!F$10-DCF!F$5*MAX(AX269*DCF!F$10,0)-MAX(AX269-AW269,0)/Inputs!$B$10)*DCF!F$6</f>
        <v>1741.8870556572463</v>
      </c>
      <c r="CF269" s="15">
        <f ca="1">(AY269*DCF!G$10-DCF!G$5*MAX(AY269*DCF!G$10,0)-MAX(AY269-AX269,0)/Inputs!$B$10)*DCF!G$6</f>
        <v>2805.4417053340171</v>
      </c>
      <c r="CG269" s="15">
        <f ca="1">(AZ269*DCF!H$10-DCF!H$5*MAX(AZ269*DCF!H$10,0)-MAX(AZ269-AY269,0)/Inputs!$B$10)*DCF!H$6</f>
        <v>2989.0981218576712</v>
      </c>
      <c r="CH269" s="15">
        <f ca="1">(BA269*DCF!I$10-DCF!I$5*MAX(BA269*DCF!I$10,0)-MAX(BA269-AZ269,0)/Inputs!$B$10)*DCF!I$6</f>
        <v>4152.47454158649</v>
      </c>
      <c r="CI269" s="15">
        <f ca="1">(BB269*DCF!J$10-DCF!J$5*MAX(BB269*DCF!J$10,0)-MAX(BB269-BA269,0)/Inputs!$B$10)*DCF!J$6</f>
        <v>4606.6242085896538</v>
      </c>
      <c r="CJ269" s="15">
        <f ca="1">(BC269*DCF!K$10-DCF!K$5*MAX(BC269*DCF!K$10,0)-MAX(BC269-BB269,0)/Inputs!$B$10)*DCF!K$6</f>
        <v>5257.6711410268936</v>
      </c>
      <c r="CK269" s="15">
        <f ca="1">(BD269*DCF!L$10-DCF!L$5*MAX(BD269*DCF!L$10,0)-MAX(BD269-BC269,0)/Inputs!$B$10)*DCF!L$6</f>
        <v>6701.8539811344517</v>
      </c>
      <c r="CL269" s="15">
        <f ca="1">(BE269*DCF!M$10-DCF!M$5*MAX(BE269*DCF!M$10,0)-MAX(BE269-BD269,0)/Inputs!$B$10)*DCF!M$6</f>
        <v>7518.7013027028506</v>
      </c>
      <c r="CM269" s="15">
        <f ca="1">(BF269*DCF!C$28-DCF!C$5*MAX(BF269*DCF!C$28,0)-MAX(BF269-Inputs!$B$13,0)/Inputs!$B$17)*DCF!C$6</f>
        <v>3918.477161860696</v>
      </c>
      <c r="CN269" s="15">
        <f ca="1">(BG269*DCF!D$28-DCF!D$5*MAX(BG269*DCF!D$28,0)-MAX(BG269-BF269,0)/Inputs!$B$17)*DCF!D$6</f>
        <v>5319.7617847393103</v>
      </c>
      <c r="CO269" s="15">
        <f ca="1">(BH269*DCF!E$28-DCF!E$5*MAX(BH269*DCF!E$28,0)-MAX(BH269-BG269,0)/Inputs!$B$17)*DCF!E$6</f>
        <v>6235.1218260775313</v>
      </c>
      <c r="CP269" s="15">
        <f ca="1">(BI269*DCF!F$28-DCF!F$5*MAX(BI269*DCF!F$28,0)-MAX(BI269-BH269,0)/Inputs!$B$17)*DCF!F$6</f>
        <v>8111.9190626733089</v>
      </c>
      <c r="CQ269" s="15">
        <f ca="1">(BJ269*DCF!G$28-DCF!G$5*MAX(BJ269*DCF!G$28,0)-MAX(BJ269-BI269,0)/Inputs!$B$17)*DCF!G$6</f>
        <v>9633.2203218830218</v>
      </c>
      <c r="CR269" s="15">
        <f ca="1">(BK269*DCF!H$28-DCF!H$5*MAX(BK269*DCF!H$28,0)-MAX(BK269-BJ269,0)/Inputs!$B$17)*DCF!H$6</f>
        <v>10566.368199890429</v>
      </c>
      <c r="CS269" s="15">
        <f ca="1">(BL269*DCF!I$28-DCF!I$5*MAX(BL269*DCF!I$28,0)-MAX(BL269-BK269,0)/Inputs!$B$17)*DCF!I$6</f>
        <v>12916.427000913749</v>
      </c>
      <c r="CT269" s="15">
        <f ca="1">(BM269*DCF!J$28-DCF!J$5*MAX(BM269*DCF!J$28,0)-MAX(BM269-BL269,0)/Inputs!$B$17)*DCF!J$6</f>
        <v>14843.046058002456</v>
      </c>
      <c r="CU269" s="15">
        <f ca="1">(BN269*DCF!K$28-DCF!K$5*MAX(BN269*DCF!K$28,0)-MAX(BN269-BM269,0)/Inputs!$B$17)*DCF!K$6</f>
        <v>15295.307165737266</v>
      </c>
      <c r="CV269" s="15">
        <f ca="1">(BO269*DCF!L$28-DCF!L$5*MAX(BO269*DCF!L$28,0)-MAX(BO269-BN269,0)/Inputs!$B$17)*DCF!L$6</f>
        <v>16349.74712115281</v>
      </c>
      <c r="CW269" s="15">
        <f ca="1">(BP269*DCF!M$28-DCF!M$5*MAX(BP269*DCF!M$28,0)-MAX(BP269-BO269,0)/Inputs!$B$17)*DCF!M$6</f>
        <v>17977.410461624593</v>
      </c>
      <c r="CX269" s="15">
        <f ca="1">(BQ269*DCF!C$46-DCF!C$5*MAX(BQ269*DCF!C$46,0)-MAX(BQ269-Inputs!$B$20,0)/Inputs!$B$24)*DCF!C$6</f>
        <v>-1058.9062771821202</v>
      </c>
      <c r="CY269" s="15">
        <f ca="1">(BR269*DCF!D$46-DCF!D$5*MAX(BR269*DCF!D$46,0)-MAX(BR269-BQ269,0)/Inputs!$B$24)*DCF!D$6</f>
        <v>-501.13945527119512</v>
      </c>
      <c r="CZ269" s="15">
        <f ca="1">(BS269*DCF!E$46-DCF!E$5*MAX(BS269*DCF!E$46,0)-MAX(BS269-BR269,0)/Inputs!$B$24)*DCF!E$6</f>
        <v>-1643.5637277446331</v>
      </c>
      <c r="DA269" s="15">
        <f ca="1">(BT269*DCF!F$46-DCF!F$5*MAX(BT269*DCF!F$46,0)-MAX(BT269-BS269,0)/Inputs!$B$24)*DCF!F$6</f>
        <v>-2546.6450704252966</v>
      </c>
      <c r="DB269" s="15">
        <f ca="1">(BU269*DCF!G$46-DCF!G$5*MAX(BU269*DCF!G$46,0)-MAX(BU269-BT269,0)/Inputs!$B$24)*DCF!G$6</f>
        <v>-1045.7192230527196</v>
      </c>
      <c r="DC269" s="15">
        <f ca="1">(BV269*DCF!H$46-DCF!H$5*MAX(BV269*DCF!H$46,0)-MAX(BV269-BU269,0)/Inputs!$B$24)*DCF!H$6</f>
        <v>-5596.1420267234389</v>
      </c>
      <c r="DD269" s="15">
        <f ca="1">(BW269*DCF!I$46-DCF!I$5*MAX(BW269*DCF!I$46,0)-MAX(BW269-BV269,0)/Inputs!$B$24)*DCF!I$6</f>
        <v>688.01328536683889</v>
      </c>
      <c r="DE269" s="15">
        <f ca="1">(BX269*DCF!J$46-DCF!J$5*MAX(BX269*DCF!J$46,0)-MAX(BX269-BW269,0)/Inputs!$B$24)*DCF!J$6</f>
        <v>-705.71005781210783</v>
      </c>
      <c r="DF269" s="15">
        <f ca="1">(BY269*DCF!K$46-DCF!K$5*MAX(BY269*DCF!K$46,0)-MAX(BY269-BX269,0)/Inputs!$B$24)*DCF!K$6</f>
        <v>-386.5201565960304</v>
      </c>
      <c r="DG269" s="15">
        <f ca="1">(BZ269*DCF!L$46-DCF!L$5*MAX(BZ269*DCF!L$46,0)-MAX(BZ269-BY269,0)/Inputs!$B$24)*DCF!L$6</f>
        <v>1170.1247357880302</v>
      </c>
      <c r="DH269" s="15">
        <f ca="1">(CA269*DCF!M$46-DCF!M$5*MAX(CA269*DCF!M$46,0)-MAX(CA269-BZ269,0)/Inputs!$B$24)*DCF!M$6</f>
        <v>5094.1392309610956</v>
      </c>
      <c r="DI269" s="15">
        <f ca="1">SUM(CB269:CL269)+BE269*DCF!M$10*(1+Inputs!$B$30)*(1-Inputs!$B$33)*(1-Inputs!$B$30/Inputs!$B$31)/(Inputs!$B$29-Inputs!$B$30)*DCF!M$6</f>
        <v>196914.99080173657</v>
      </c>
      <c r="DJ269" s="15">
        <f ca="1">SUM(CM269:CW269)+BP269*DCF!M$28*(1+Inputs!$B$30)*(1-Inputs!$B$33)*(1-Inputs!$B$30/Inputs!$B$31)/(Inputs!$B$29-Inputs!$B$30)*DCF!M$6</f>
        <v>501122.36847850226</v>
      </c>
      <c r="DK269" s="15">
        <f ca="1">SUM(CX269:DH269)+CA269*DCF!M$46*(1+Inputs!$B$30)*(1-Inputs!$B$33)*(1-Inputs!$B$30/Inputs!$B$31)/(Inputs!$B$29-Inputs!$B$30)*DCF!M$6</f>
        <v>101154.29611633466</v>
      </c>
      <c r="DM269" s="15">
        <f ca="1">DI269+DJ269+DK269+Inputs!$B$34+Inputs!$B$36-Inputs!$B$35</f>
        <v>876042.65539657348</v>
      </c>
    </row>
    <row r="270" spans="1:117" x14ac:dyDescent="0.75">
      <c r="A270" s="11">
        <v>257</v>
      </c>
      <c r="C270" s="23">
        <f t="shared" ca="1" si="145"/>
        <v>-0.27972130367639436</v>
      </c>
      <c r="D270" s="23">
        <f t="shared" ca="1" si="145"/>
        <v>0.67190618099479082</v>
      </c>
      <c r="E270" s="23">
        <f t="shared" ca="1" si="145"/>
        <v>1.8614545092387587</v>
      </c>
      <c r="F270" s="23">
        <f t="shared" ca="1" si="145"/>
        <v>1.84359923414003</v>
      </c>
      <c r="G270" s="23">
        <f t="shared" ca="1" si="145"/>
        <v>-0.46311039677325899</v>
      </c>
      <c r="H270" s="23">
        <f t="shared" ca="1" si="145"/>
        <v>0.92855539926446873</v>
      </c>
      <c r="I270" s="23">
        <f t="shared" ca="1" si="145"/>
        <v>-0.40343418607330817</v>
      </c>
      <c r="J270" s="23">
        <f t="shared" ca="1" si="145"/>
        <v>-0.1298649694995658</v>
      </c>
      <c r="K270" s="23">
        <f t="shared" ca="1" si="145"/>
        <v>0.50451628096620205</v>
      </c>
      <c r="L270" s="23">
        <f t="shared" ca="1" si="145"/>
        <v>0.69473848148161044</v>
      </c>
      <c r="M270" s="23">
        <f t="shared" ca="1" si="145"/>
        <v>0.67011502658144784</v>
      </c>
      <c r="N270" s="23">
        <f ca="1">SQRT(Inputs!$B$38)*C270+SQRT(1-Inputs!$B$38)*_xlfn.NORM.S.INV(RAND())</f>
        <v>-0.52431826354958966</v>
      </c>
      <c r="O270" s="23">
        <f ca="1">SQRT(Inputs!$B$38)*D270+SQRT(1-Inputs!$B$38)*_xlfn.NORM.S.INV(RAND())</f>
        <v>-0.75130741391388689</v>
      </c>
      <c r="P270" s="23">
        <f ca="1">SQRT(Inputs!$B$38)*E270+SQRT(1-Inputs!$B$38)*_xlfn.NORM.S.INV(RAND())</f>
        <v>1.7825305166097143</v>
      </c>
      <c r="Q270" s="23">
        <f ca="1">SQRT(Inputs!$B$38)*F270+SQRT(1-Inputs!$B$38)*_xlfn.NORM.S.INV(RAND())</f>
        <v>1.2702900021459165</v>
      </c>
      <c r="R270" s="23">
        <f ca="1">SQRT(Inputs!$B$38)*G270+SQRT(1-Inputs!$B$38)*_xlfn.NORM.S.INV(RAND())</f>
        <v>-1.2789907825050995</v>
      </c>
      <c r="S270" s="23">
        <f ca="1">SQRT(Inputs!$B$38)*H270+SQRT(1-Inputs!$B$38)*_xlfn.NORM.S.INV(RAND())</f>
        <v>-0.31521407407165158</v>
      </c>
      <c r="T270" s="23">
        <f ca="1">SQRT(Inputs!$B$38)*I270+SQRT(1-Inputs!$B$38)*_xlfn.NORM.S.INV(RAND())</f>
        <v>-0.33614256000207693</v>
      </c>
      <c r="U270" s="23">
        <f ca="1">SQRT(Inputs!$B$38)*J270+SQRT(1-Inputs!$B$38)*_xlfn.NORM.S.INV(RAND())</f>
        <v>-0.81296808553519484</v>
      </c>
      <c r="V270" s="23">
        <f ca="1">SQRT(Inputs!$B$38)*K270+SQRT(1-Inputs!$B$38)*_xlfn.NORM.S.INV(RAND())</f>
        <v>1.289791356215936</v>
      </c>
      <c r="W270" s="23">
        <f ca="1">SQRT(Inputs!$B$38)*L270+SQRT(1-Inputs!$B$38)*_xlfn.NORM.S.INV(RAND())</f>
        <v>1.1687223275247276</v>
      </c>
      <c r="X270" s="23">
        <f ca="1">SQRT(Inputs!$B$38)*M270+SQRT(1-Inputs!$B$38)*_xlfn.NORM.S.INV(RAND())</f>
        <v>0.31275897767266442</v>
      </c>
      <c r="Y270" s="23">
        <f ca="1">SQRT(Inputs!$B$38)*C270+SQRT(1-Inputs!$B$38)*_xlfn.NORM.S.INV(RAND())</f>
        <v>0.33315431870592083</v>
      </c>
      <c r="Z270" s="23">
        <f ca="1">SQRT(Inputs!$B$38)*D270+SQRT(1-Inputs!$B$38)*_xlfn.NORM.S.INV(RAND())</f>
        <v>0.78498912305325708</v>
      </c>
      <c r="AA270" s="23">
        <f ca="1">SQRT(Inputs!$B$38)*E270+SQRT(1-Inputs!$B$38)*_xlfn.NORM.S.INV(RAND())</f>
        <v>1.2622272720931813</v>
      </c>
      <c r="AB270" s="23">
        <f ca="1">SQRT(Inputs!$B$38)*F270+SQRT(1-Inputs!$B$38)*_xlfn.NORM.S.INV(RAND())</f>
        <v>0.35742570360191905</v>
      </c>
      <c r="AC270" s="23">
        <f ca="1">SQRT(Inputs!$B$38)*G270+SQRT(1-Inputs!$B$38)*_xlfn.NORM.S.INV(RAND())</f>
        <v>7.8060319397135425E-2</v>
      </c>
      <c r="AD270" s="23">
        <f ca="1">SQRT(Inputs!$B$38)*H270+SQRT(1-Inputs!$B$38)*_xlfn.NORM.S.INV(RAND())</f>
        <v>3.2930112801967115E-2</v>
      </c>
      <c r="AE270" s="23">
        <f ca="1">SQRT(Inputs!$B$38)*I270+SQRT(1-Inputs!$B$38)*_xlfn.NORM.S.INV(RAND())</f>
        <v>-1.0881778794210699</v>
      </c>
      <c r="AF270" s="23">
        <f ca="1">SQRT(Inputs!$B$38)*J270+SQRT(1-Inputs!$B$38)*_xlfn.NORM.S.INV(RAND())</f>
        <v>-3.2033841179487786E-2</v>
      </c>
      <c r="AG270" s="23">
        <f ca="1">SQRT(Inputs!$B$38)*K270+SQRT(1-Inputs!$B$38)*_xlfn.NORM.S.INV(RAND())</f>
        <v>-0.5164655276770842</v>
      </c>
      <c r="AH270" s="23">
        <f ca="1">SQRT(Inputs!$B$38)*L270+SQRT(1-Inputs!$B$38)*_xlfn.NORM.S.INV(RAND())</f>
        <v>0.5271607935738295</v>
      </c>
      <c r="AI270" s="23">
        <f ca="1">SQRT(Inputs!$B$38)*M270+SQRT(1-Inputs!$B$38)*_xlfn.NORM.S.INV(RAND())</f>
        <v>0.83547427235685356</v>
      </c>
      <c r="AJ270" s="23">
        <f ca="1">SQRT(Inputs!$B$38)*C270+SQRT(1-Inputs!$B$38)*_xlfn.NORM.S.INV(RAND())</f>
        <v>-1.154325311654953</v>
      </c>
      <c r="AK270" s="23">
        <f ca="1">SQRT(Inputs!$B$38)*D270+SQRT(1-Inputs!$B$38)*_xlfn.NORM.S.INV(RAND())</f>
        <v>1.1340181606382449E-2</v>
      </c>
      <c r="AL270" s="23">
        <f ca="1">SQRT(Inputs!$B$38)*E270+SQRT(1-Inputs!$B$38)*_xlfn.NORM.S.INV(RAND())</f>
        <v>0.76058828519889232</v>
      </c>
      <c r="AM270" s="23">
        <f ca="1">SQRT(Inputs!$B$38)*F270+SQRT(1-Inputs!$B$38)*_xlfn.NORM.S.INV(RAND())</f>
        <v>0.84699125593321556</v>
      </c>
      <c r="AN270" s="23">
        <f ca="1">SQRT(Inputs!$B$38)*G270+SQRT(1-Inputs!$B$38)*_xlfn.NORM.S.INV(RAND())</f>
        <v>-0.87550878163782353</v>
      </c>
      <c r="AO270" s="23">
        <f ca="1">SQRT(Inputs!$B$38)*H270+SQRT(1-Inputs!$B$38)*_xlfn.NORM.S.INV(RAND())</f>
        <v>0.67503209249537932</v>
      </c>
      <c r="AP270" s="23">
        <f ca="1">SQRT(Inputs!$B$38)*I270+SQRT(1-Inputs!$B$38)*_xlfn.NORM.S.INV(RAND())</f>
        <v>-0.85317082722014614</v>
      </c>
      <c r="AQ270" s="23">
        <f ca="1">SQRT(Inputs!$B$38)*J270+SQRT(1-Inputs!$B$38)*_xlfn.NORM.S.INV(RAND())</f>
        <v>-0.9785488378841859</v>
      </c>
      <c r="AR270" s="23">
        <f ca="1">SQRT(Inputs!$B$38)*K270+SQRT(1-Inputs!$B$38)*_xlfn.NORM.S.INV(RAND())</f>
        <v>1.278843973429306</v>
      </c>
      <c r="AS270" s="23">
        <f ca="1">SQRT(Inputs!$B$38)*L270+SQRT(1-Inputs!$B$38)*_xlfn.NORM.S.INV(RAND())</f>
        <v>-0.25426694058445043</v>
      </c>
      <c r="AT270" s="23">
        <f ca="1">SQRT(Inputs!$B$38)*M270+SQRT(1-Inputs!$B$38)*_xlfn.NORM.S.INV(RAND())</f>
        <v>1.1336877397051854</v>
      </c>
      <c r="AU270" s="15">
        <f ca="1">Inputs!$B$6*EXP($B$8-0.5*C$5^2+C$5*N270)</f>
        <v>4558.4567190818971</v>
      </c>
      <c r="AV270" s="15">
        <f t="shared" ref="AV270:AV333" ca="1" si="146">AU270*EXP($B$8-0.5*D$5^2+D$5*O270)</f>
        <v>4968.4144952903735</v>
      </c>
      <c r="AW270" s="15">
        <f t="shared" ref="AW270:AW333" ca="1" si="147">AV270*EXP($B$8-0.5*E$5^2+E$5*P270)</f>
        <v>7704.6665238356518</v>
      </c>
      <c r="AX270" s="15">
        <f t="shared" ref="AX270:AX333" ca="1" si="148">AW270*EXP($B$8-0.5*F$5^2+F$5*Q270)</f>
        <v>11024.445985921609</v>
      </c>
      <c r="AY270" s="15">
        <f t="shared" ref="AY270:AY333" ca="1" si="149">AX270*EXP($B$8-0.5*G$5^2+G$5*R270)</f>
        <v>11603.616774797634</v>
      </c>
      <c r="AZ270" s="15">
        <f t="shared" ref="AZ270:AZ333" ca="1" si="150">AY270*EXP($B$8-0.5*H$5^2+H$5*S270)</f>
        <v>13707.382998294492</v>
      </c>
      <c r="BA270" s="15">
        <f t="shared" ref="BA270:BA333" ca="1" si="151">AZ270*EXP($B$8-0.5*I$5^2+I$5*T270)</f>
        <v>16194.461084782955</v>
      </c>
      <c r="BB270" s="15">
        <f t="shared" ref="BB270:BB333" ca="1" si="152">BA270*EXP($B$8-0.5*J$5^2+J$5*U270)</f>
        <v>18276.048727795991</v>
      </c>
      <c r="BC270" s="15">
        <f t="shared" ref="BC270:BC333" ca="1" si="153">BB270*EXP($B$8-0.5*K$5^2+K$5*V270)</f>
        <v>25351.246070446334</v>
      </c>
      <c r="BD270" s="15">
        <f t="shared" ref="BD270:BD333" ca="1" si="154">BC270*EXP($B$8-0.5*L$5^2+L$5*W270)</f>
        <v>34645.243137090809</v>
      </c>
      <c r="BE270" s="15">
        <f t="shared" ref="BE270:BE333" ca="1" si="155">BD270*EXP($B$8-0.5*M$5^2+M$5*X270)</f>
        <v>43680.024597969437</v>
      </c>
      <c r="BF270" s="15">
        <f ca="1">Inputs!$B$13*EXP($B$9-0.5*C$6^2+C$6*Y270)</f>
        <v>14775.361446885947</v>
      </c>
      <c r="BG270" s="15">
        <f t="shared" ref="BG270:BG333" ca="1" si="156">BF270*EXP($B$9-0.5*D$6^2+D$6*Z270)</f>
        <v>20747.315706155823</v>
      </c>
      <c r="BH270" s="15">
        <f t="shared" ref="BH270:BH333" ca="1" si="157">BG270*EXP($B$9-0.5*E$6^2+E$6*AA270)</f>
        <v>31252.673903740408</v>
      </c>
      <c r="BI270" s="15">
        <f t="shared" ref="BI270:BI333" ca="1" si="158">BH270*EXP($B$9-0.5*F$6^2+F$6*AB270)</f>
        <v>40421.700569369008</v>
      </c>
      <c r="BJ270" s="15">
        <f t="shared" ref="BJ270:BJ333" ca="1" si="159">BI270*EXP($B$9-0.5*G$6^2+G$6*AC270)</f>
        <v>50115.108740526135</v>
      </c>
      <c r="BK270" s="15">
        <f t="shared" ref="BK270:BK333" ca="1" si="160">BJ270*EXP($B$9-0.5*H$6^2+H$6*AD270)</f>
        <v>61783.165263571173</v>
      </c>
      <c r="BL270" s="15">
        <f t="shared" ref="BL270:BL333" ca="1" si="161">BK270*EXP($B$9-0.5*I$6^2+I$6*AE270)</f>
        <v>65911.164637269918</v>
      </c>
      <c r="BM270" s="15">
        <f t="shared" ref="BM270:BM333" ca="1" si="162">BL270*EXP($B$9-0.5*J$6^2+J$6*AF270)</f>
        <v>80697.273092111805</v>
      </c>
      <c r="BN270" s="15">
        <f t="shared" ref="BN270:BN333" ca="1" si="163">BM270*EXP($B$9-0.5*K$6^2+K$6*AG270)</f>
        <v>93291.224275414992</v>
      </c>
      <c r="BO270" s="15">
        <f t="shared" ref="BO270:BO333" ca="1" si="164">BN270*EXP($B$9-0.5*L$6^2+L$6*AH270)</f>
        <v>122038.93265339587</v>
      </c>
      <c r="BP270" s="15">
        <f t="shared" ref="BP270:BP333" ca="1" si="165">BO270*EXP($B$9-0.5*M$6^2+M$6*AI270)</f>
        <v>165119.74875787081</v>
      </c>
      <c r="BQ270" s="15">
        <f ca="1">Inputs!$B$20*EXP($B$10-0.5*C$7^2+C$7*AJ270)</f>
        <v>2848.3907965312919</v>
      </c>
      <c r="BR270" s="15">
        <f t="shared" ref="BR270:BR333" ca="1" si="166">BQ270*EXP($B$10-0.5*D$7^2+D$7*AK270)</f>
        <v>3878.8438621342775</v>
      </c>
      <c r="BS270" s="15">
        <f t="shared" ref="BS270:BS333" ca="1" si="167">BR270*EXP($B$10-0.5*E$7^2+E$7*AL270)</f>
        <v>6608.4398584847186</v>
      </c>
      <c r="BT270" s="15">
        <f t="shared" ref="BT270:BT333" ca="1" si="168">BS270*EXP($B$10-0.5*F$7^2+F$7*AM270)</f>
        <v>11378.682638592531</v>
      </c>
      <c r="BU270" s="15">
        <f t="shared" ref="BU270:BU333" ca="1" si="169">BT270*EXP($B$10-0.5*G$7^2+G$7*AN270)</f>
        <v>12758.915307477562</v>
      </c>
      <c r="BV270" s="15">
        <f t="shared" ref="BV270:BV333" ca="1" si="170">BU270*EXP($B$10-0.5*H$7^2+H$7*AO270)</f>
        <v>20667.126623483098</v>
      </c>
      <c r="BW270" s="15">
        <f t="shared" ref="BW270:BW333" ca="1" si="171">BV270*EXP($B$10-0.5*I$7^2+I$7*AP270)</f>
        <v>24075.235603659032</v>
      </c>
      <c r="BX270" s="15">
        <f t="shared" ref="BX270:BX333" ca="1" si="172">BW270*EXP($B$10-0.5*J$7^2+J$7*AQ270)</f>
        <v>27674.879639441275</v>
      </c>
      <c r="BY270" s="15">
        <f t="shared" ref="BY270:BY333" ca="1" si="173">BX270*EXP($B$10-0.5*K$7^2+K$7*AR270)</f>
        <v>49526.460040745675</v>
      </c>
      <c r="BZ270" s="15">
        <f t="shared" ref="BZ270:BZ333" ca="1" si="174">BY270*EXP($B$10-0.5*L$7^2+L$7*AS270)</f>
        <v>66319.025936304708</v>
      </c>
      <c r="CA270" s="15">
        <f t="shared" ref="CA270:CA333" ca="1" si="175">BZ270*EXP($B$10-0.5*M$7^2+M$7*AT270)</f>
        <v>113949.49170074161</v>
      </c>
      <c r="CB270" s="15">
        <f ca="1">(AU270*DCF!C$10-DCF!C$5*MAX(AU270*DCF!C$10,0)-MAX(AU270-Inputs!$B$6,0)/Inputs!$B$10)*DCF!C$6</f>
        <v>1045.9533462201898</v>
      </c>
      <c r="CC270" s="15">
        <f ca="1">(AV270*DCF!D$10-DCF!D$5*MAX(AV270*DCF!D$10,0)-MAX(AV270-AU270,0)/Inputs!$B$10)*DCF!D$6</f>
        <v>1111.0598989524747</v>
      </c>
      <c r="CD270" s="15">
        <f ca="1">(AW270*DCF!E$10-DCF!E$5*MAX(AW270*DCF!E$10,0)-MAX(AW270-AV270,0)/Inputs!$B$10)*DCF!E$6</f>
        <v>1162.5675827703567</v>
      </c>
      <c r="CE270" s="15">
        <f ca="1">(AX270*DCF!F$10-DCF!F$5*MAX(AX270*DCF!F$10,0)-MAX(AX270-AW270,0)/Inputs!$B$10)*DCF!F$6</f>
        <v>1715.8551901777719</v>
      </c>
      <c r="CF270" s="15">
        <f ca="1">(AY270*DCF!G$10-DCF!G$5*MAX(AY270*DCF!G$10,0)-MAX(AY270-AX270,0)/Inputs!$B$10)*DCF!G$6</f>
        <v>2279.480807638291</v>
      </c>
      <c r="CG270" s="15">
        <f ca="1">(AZ270*DCF!H$10-DCF!H$5*MAX(AZ270*DCF!H$10,0)-MAX(AZ270-AY270,0)/Inputs!$B$10)*DCF!H$6</f>
        <v>2287.7368331987886</v>
      </c>
      <c r="CH270" s="15">
        <f ca="1">(BA270*DCF!I$10-DCF!I$5*MAX(BA270*DCF!I$10,0)-MAX(BA270-AZ270,0)/Inputs!$B$10)*DCF!I$6</f>
        <v>2550.1693189245093</v>
      </c>
      <c r="CI270" s="15">
        <f ca="1">(BB270*DCF!J$10-DCF!J$5*MAX(BB270*DCF!J$10,0)-MAX(BB270-BA270,0)/Inputs!$B$10)*DCF!J$6</f>
        <v>2820.7820625631248</v>
      </c>
      <c r="CJ270" s="15">
        <f ca="1">(BC270*DCF!K$10-DCF!K$5*MAX(BC270*DCF!K$10,0)-MAX(BC270-BB270,0)/Inputs!$B$10)*DCF!K$6</f>
        <v>3090.7235503085608</v>
      </c>
      <c r="CK270" s="15">
        <f ca="1">(BD270*DCF!L$10-DCF!L$5*MAX(BD270*DCF!L$10,0)-MAX(BD270-BC270,0)/Inputs!$B$10)*DCF!L$6</f>
        <v>4023.297174235026</v>
      </c>
      <c r="CL270" s="15">
        <f ca="1">(BE270*DCF!M$10-DCF!M$5*MAX(BE270*DCF!M$10,0)-MAX(BE270-BD270,0)/Inputs!$B$10)*DCF!M$6</f>
        <v>5084.5152489416378</v>
      </c>
      <c r="CM270" s="15">
        <f ca="1">(BF270*DCF!C$28-DCF!C$5*MAX(BF270*DCF!C$28,0)-MAX(BF270-Inputs!$B$13,0)/Inputs!$B$17)*DCF!C$6</f>
        <v>3726.8119028951637</v>
      </c>
      <c r="CN270" s="15">
        <f ca="1">(BG270*DCF!D$28-DCF!D$5*MAX(BG270*DCF!D$28,0)-MAX(BG270-BF270,0)/Inputs!$B$17)*DCF!D$6</f>
        <v>4836.4713322634843</v>
      </c>
      <c r="CO270" s="15">
        <f ca="1">(BH270*DCF!E$28-DCF!E$5*MAX(BH270*DCF!E$28,0)-MAX(BH270-BG270,0)/Inputs!$B$17)*DCF!E$6</f>
        <v>6780.8522517340498</v>
      </c>
      <c r="CP270" s="15">
        <f ca="1">(BI270*DCF!F$28-DCF!F$5*MAX(BI270*DCF!F$28,0)-MAX(BI270-BH270,0)/Inputs!$B$17)*DCF!F$6</f>
        <v>9304.0607301282107</v>
      </c>
      <c r="CQ270" s="15">
        <f ca="1">(BJ270*DCF!G$28-DCF!G$5*MAX(BJ270*DCF!G$28,0)-MAX(BJ270-BI270,0)/Inputs!$B$17)*DCF!G$6</f>
        <v>11372.409689755519</v>
      </c>
      <c r="CR270" s="15">
        <f ca="1">(BK270*DCF!H$28-DCF!H$5*MAX(BK270*DCF!H$28,0)-MAX(BK270-BJ270,0)/Inputs!$B$17)*DCF!H$6</f>
        <v>13466.769869966085</v>
      </c>
      <c r="CS270" s="15">
        <f ca="1">(BL270*DCF!I$28-DCF!I$5*MAX(BL270*DCF!I$28,0)-MAX(BL270-BK270,0)/Inputs!$B$17)*DCF!I$6</f>
        <v>14906.716079974611</v>
      </c>
      <c r="CT270" s="15">
        <f ca="1">(BM270*DCF!J$28-DCF!J$5*MAX(BM270*DCF!J$28,0)-MAX(BM270-BL270,0)/Inputs!$B$17)*DCF!J$6</f>
        <v>16041.673902671664</v>
      </c>
      <c r="CU270" s="15">
        <f ca="1">(BN270*DCF!K$28-DCF!K$5*MAX(BN270*DCF!K$28,0)-MAX(BN270-BM270,0)/Inputs!$B$17)*DCF!K$6</f>
        <v>18158.951083555428</v>
      </c>
      <c r="CV270" s="15">
        <f ca="1">(BO270*DCF!L$28-DCF!L$5*MAX(BO270*DCF!L$28,0)-MAX(BO270-BN270,0)/Inputs!$B$17)*DCF!L$6</f>
        <v>21096.477506761636</v>
      </c>
      <c r="CW270" s="15">
        <f ca="1">(BP270*DCF!M$28-DCF!M$5*MAX(BP270*DCF!M$28,0)-MAX(BP270-BO270,0)/Inputs!$B$17)*DCF!M$6</f>
        <v>26564.220464909977</v>
      </c>
      <c r="CX270" s="15">
        <f ca="1">(BQ270*DCF!C$46-DCF!C$5*MAX(BQ270*DCF!C$46,0)-MAX(BQ270-Inputs!$B$20,0)/Inputs!$B$24)*DCF!C$6</f>
        <v>-657.82697379475565</v>
      </c>
      <c r="CY270" s="15">
        <f ca="1">(BR270*DCF!D$46-DCF!D$5*MAX(BR270*DCF!D$46,0)-MAX(BR270-BQ270,0)/Inputs!$B$24)*DCF!D$6</f>
        <v>-1101.7139610139031</v>
      </c>
      <c r="CZ270" s="15">
        <f ca="1">(BS270*DCF!E$46-DCF!E$5*MAX(BS270*DCF!E$46,0)-MAX(BS270-BR270,0)/Inputs!$B$24)*DCF!E$6</f>
        <v>-1857.3911165949896</v>
      </c>
      <c r="DA270" s="15">
        <f ca="1">(BT270*DCF!F$46-DCF!F$5*MAX(BT270*DCF!F$46,0)-MAX(BT270-BS270,0)/Inputs!$B$24)*DCF!F$6</f>
        <v>-2565.6638063767568</v>
      </c>
      <c r="DB270" s="15">
        <f ca="1">(BU270*DCF!G$46-DCF!G$5*MAX(BU270*DCF!G$46,0)-MAX(BU270-BT270,0)/Inputs!$B$24)*DCF!G$6</f>
        <v>-893.46770215007143</v>
      </c>
      <c r="DC270" s="15">
        <f ca="1">(BV270*DCF!H$46-DCF!H$5*MAX(BV270*DCF!H$46,0)-MAX(BV270-BU270,0)/Inputs!$B$24)*DCF!H$6</f>
        <v>-2457.4282120340704</v>
      </c>
      <c r="DD270" s="15">
        <f ca="1">(BW270*DCF!I$46-DCF!I$5*MAX(BW270*DCF!I$46,0)-MAX(BW270-BV270,0)/Inputs!$B$24)*DCF!I$6</f>
        <v>-422.30934650109259</v>
      </c>
      <c r="DE270" s="15">
        <f ca="1">(BX270*DCF!J$46-DCF!J$5*MAX(BX270*DCF!J$46,0)-MAX(BX270-BW270,0)/Inputs!$B$24)*DCF!J$6</f>
        <v>206.31785976348252</v>
      </c>
      <c r="DF270" s="15">
        <f ca="1">(BY270*DCF!K$46-DCF!K$5*MAX(BY270*DCF!K$46,0)-MAX(BY270-BX270,0)/Inputs!$B$24)*DCF!K$6</f>
        <v>-2523.9385797783925</v>
      </c>
      <c r="DG270" s="15">
        <f ca="1">(BZ270*DCF!L$46-DCF!L$5*MAX(BZ270*DCF!L$46,0)-MAX(BZ270-BY270,0)/Inputs!$B$24)*DCF!L$6</f>
        <v>784.11435794637475</v>
      </c>
      <c r="DH270" s="15">
        <f ca="1">(CA270*DCF!M$46-DCF!M$5*MAX(CA270*DCF!M$46,0)-MAX(CA270-BZ270,0)/Inputs!$B$24)*DCF!M$6</f>
        <v>-1024.2512724394551</v>
      </c>
      <c r="DI270" s="15">
        <f ca="1">SUM(CB270:CL270)+BE270*DCF!M$10*(1+Inputs!$B$30)*(1-Inputs!$B$33)*(1-Inputs!$B$30/Inputs!$B$31)/(Inputs!$B$29-Inputs!$B$30)*DCF!M$6</f>
        <v>148734.22707860815</v>
      </c>
      <c r="DJ270" s="15">
        <f ca="1">SUM(CM270:CW270)+BP270*DCF!M$28*(1+Inputs!$B$30)*(1-Inputs!$B$33)*(1-Inputs!$B$30/Inputs!$B$31)/(Inputs!$B$29-Inputs!$B$30)*DCF!M$6</f>
        <v>758962.6738489985</v>
      </c>
      <c r="DK270" s="15">
        <f ca="1">SUM(CX270:DH270)+CA270*DCF!M$46*(1+Inputs!$B$30)*(1-Inputs!$B$33)*(1-Inputs!$B$30/Inputs!$B$31)/(Inputs!$B$29-Inputs!$B$30)*DCF!M$6</f>
        <v>163665.85359658068</v>
      </c>
      <c r="DM270" s="15">
        <f ca="1">DI270+DJ270+DK270+Inputs!$B$34+Inputs!$B$36-Inputs!$B$35</f>
        <v>1148213.7545241872</v>
      </c>
    </row>
    <row r="271" spans="1:117" x14ac:dyDescent="0.75">
      <c r="A271" s="11">
        <v>258</v>
      </c>
      <c r="C271" s="23">
        <f t="shared" ca="1" si="145"/>
        <v>-0.11582218818168596</v>
      </c>
      <c r="D271" s="23">
        <f t="shared" ca="1" si="145"/>
        <v>0.71008017595630235</v>
      </c>
      <c r="E271" s="23">
        <f t="shared" ca="1" si="145"/>
        <v>1.4003747943529719</v>
      </c>
      <c r="F271" s="23">
        <f t="shared" ca="1" si="145"/>
        <v>-1.8924834806015756</v>
      </c>
      <c r="G271" s="23">
        <f t="shared" ca="1" si="145"/>
        <v>0.93081046865583961</v>
      </c>
      <c r="H271" s="23">
        <f t="shared" ca="1" si="145"/>
        <v>2.3782611426104463</v>
      </c>
      <c r="I271" s="23">
        <f t="shared" ca="1" si="145"/>
        <v>-1.8577874865433808</v>
      </c>
      <c r="J271" s="23">
        <f t="shared" ca="1" si="145"/>
        <v>-2.1938711382971339</v>
      </c>
      <c r="K271" s="23">
        <f t="shared" ca="1" si="145"/>
        <v>0.86627855210612092</v>
      </c>
      <c r="L271" s="23">
        <f t="shared" ca="1" si="145"/>
        <v>-1.8154062830883326</v>
      </c>
      <c r="M271" s="23">
        <f t="shared" ca="1" si="145"/>
        <v>-1.3591801633164819</v>
      </c>
      <c r="N271" s="23">
        <f ca="1">SQRT(Inputs!$B$38)*C271+SQRT(1-Inputs!$B$38)*_xlfn.NORM.S.INV(RAND())</f>
        <v>-0.52629555658160243</v>
      </c>
      <c r="O271" s="23">
        <f ca="1">SQRT(Inputs!$B$38)*D271+SQRT(1-Inputs!$B$38)*_xlfn.NORM.S.INV(RAND())</f>
        <v>-0.61676710543094204</v>
      </c>
      <c r="P271" s="23">
        <f ca="1">SQRT(Inputs!$B$38)*E271+SQRT(1-Inputs!$B$38)*_xlfn.NORM.S.INV(RAND())</f>
        <v>0.50272319690352929</v>
      </c>
      <c r="Q271" s="23">
        <f ca="1">SQRT(Inputs!$B$38)*F271+SQRT(1-Inputs!$B$38)*_xlfn.NORM.S.INV(RAND())</f>
        <v>-0.84859011517852578</v>
      </c>
      <c r="R271" s="23">
        <f ca="1">SQRT(Inputs!$B$38)*G271+SQRT(1-Inputs!$B$38)*_xlfn.NORM.S.INV(RAND())</f>
        <v>-1.9813117196908463</v>
      </c>
      <c r="S271" s="23">
        <f ca="1">SQRT(Inputs!$B$38)*H271+SQRT(1-Inputs!$B$38)*_xlfn.NORM.S.INV(RAND())</f>
        <v>0.96789781492338345</v>
      </c>
      <c r="T271" s="23">
        <f ca="1">SQRT(Inputs!$B$38)*I271+SQRT(1-Inputs!$B$38)*_xlfn.NORM.S.INV(RAND())</f>
        <v>-1.732556056313413</v>
      </c>
      <c r="U271" s="23">
        <f ca="1">SQRT(Inputs!$B$38)*J271+SQRT(1-Inputs!$B$38)*_xlfn.NORM.S.INV(RAND())</f>
        <v>-0.42859158472631664</v>
      </c>
      <c r="V271" s="23">
        <f ca="1">SQRT(Inputs!$B$38)*K271+SQRT(1-Inputs!$B$38)*_xlfn.NORM.S.INV(RAND())</f>
        <v>1.0881491737683922</v>
      </c>
      <c r="W271" s="23">
        <f ca="1">SQRT(Inputs!$B$38)*L271+SQRT(1-Inputs!$B$38)*_xlfn.NORM.S.INV(RAND())</f>
        <v>-0.5517013421758159</v>
      </c>
      <c r="X271" s="23">
        <f ca="1">SQRT(Inputs!$B$38)*M271+SQRT(1-Inputs!$B$38)*_xlfn.NORM.S.INV(RAND())</f>
        <v>-0.30136519856375016</v>
      </c>
      <c r="Y271" s="23">
        <f ca="1">SQRT(Inputs!$B$38)*C271+SQRT(1-Inputs!$B$38)*_xlfn.NORM.S.INV(RAND())</f>
        <v>-1.2397769431959782</v>
      </c>
      <c r="Z271" s="23">
        <f ca="1">SQRT(Inputs!$B$38)*D271+SQRT(1-Inputs!$B$38)*_xlfn.NORM.S.INV(RAND())</f>
        <v>1.1758678998331211</v>
      </c>
      <c r="AA271" s="23">
        <f ca="1">SQRT(Inputs!$B$38)*E271+SQRT(1-Inputs!$B$38)*_xlfn.NORM.S.INV(RAND())</f>
        <v>-4.1762226427098037E-2</v>
      </c>
      <c r="AB271" s="23">
        <f ca="1">SQRT(Inputs!$B$38)*F271+SQRT(1-Inputs!$B$38)*_xlfn.NORM.S.INV(RAND())</f>
        <v>-1.3155518751459421</v>
      </c>
      <c r="AC271" s="23">
        <f ca="1">SQRT(Inputs!$B$38)*G271+SQRT(1-Inputs!$B$38)*_xlfn.NORM.S.INV(RAND())</f>
        <v>-0.11049879601053125</v>
      </c>
      <c r="AD271" s="23">
        <f ca="1">SQRT(Inputs!$B$38)*H271+SQRT(1-Inputs!$B$38)*_xlfn.NORM.S.INV(RAND())</f>
        <v>2.8921633638554747</v>
      </c>
      <c r="AE271" s="23">
        <f ca="1">SQRT(Inputs!$B$38)*I271+SQRT(1-Inputs!$B$38)*_xlfn.NORM.S.INV(RAND())</f>
        <v>-2.9412812649413986</v>
      </c>
      <c r="AF271" s="23">
        <f ca="1">SQRT(Inputs!$B$38)*J271+SQRT(1-Inputs!$B$38)*_xlfn.NORM.S.INV(RAND())</f>
        <v>-0.31388458954430354</v>
      </c>
      <c r="AG271" s="23">
        <f ca="1">SQRT(Inputs!$B$38)*K271+SQRT(1-Inputs!$B$38)*_xlfn.NORM.S.INV(RAND())</f>
        <v>1.386571680855577</v>
      </c>
      <c r="AH271" s="23">
        <f ca="1">SQRT(Inputs!$B$38)*L271+SQRT(1-Inputs!$B$38)*_xlfn.NORM.S.INV(RAND())</f>
        <v>-1.3666348866642073</v>
      </c>
      <c r="AI271" s="23">
        <f ca="1">SQRT(Inputs!$B$38)*M271+SQRT(1-Inputs!$B$38)*_xlfn.NORM.S.INV(RAND())</f>
        <v>0.56956598010430248</v>
      </c>
      <c r="AJ271" s="23">
        <f ca="1">SQRT(Inputs!$B$38)*C271+SQRT(1-Inputs!$B$38)*_xlfn.NORM.S.INV(RAND())</f>
        <v>-1.1552411608808903</v>
      </c>
      <c r="AK271" s="23">
        <f ca="1">SQRT(Inputs!$B$38)*D271+SQRT(1-Inputs!$B$38)*_xlfn.NORM.S.INV(RAND())</f>
        <v>1.2304829822631473</v>
      </c>
      <c r="AL271" s="23">
        <f ca="1">SQRT(Inputs!$B$38)*E271+SQRT(1-Inputs!$B$38)*_xlfn.NORM.S.INV(RAND())</f>
        <v>1.0313684638322362</v>
      </c>
      <c r="AM271" s="23">
        <f ca="1">SQRT(Inputs!$B$38)*F271+SQRT(1-Inputs!$B$38)*_xlfn.NORM.S.INV(RAND())</f>
        <v>-1.7795562824351223</v>
      </c>
      <c r="AN271" s="23">
        <f ca="1">SQRT(Inputs!$B$38)*G271+SQRT(1-Inputs!$B$38)*_xlfn.NORM.S.INV(RAND())</f>
        <v>-0.12292674013434557</v>
      </c>
      <c r="AO271" s="23">
        <f ca="1">SQRT(Inputs!$B$38)*H271+SQRT(1-Inputs!$B$38)*_xlfn.NORM.S.INV(RAND())</f>
        <v>0.61274854976476556</v>
      </c>
      <c r="AP271" s="23">
        <f ca="1">SQRT(Inputs!$B$38)*I271+SQRT(1-Inputs!$B$38)*_xlfn.NORM.S.INV(RAND())</f>
        <v>-1.5796192388056616</v>
      </c>
      <c r="AQ271" s="23">
        <f ca="1">SQRT(Inputs!$B$38)*J271+SQRT(1-Inputs!$B$38)*_xlfn.NORM.S.INV(RAND())</f>
        <v>-1.1150767477444028</v>
      </c>
      <c r="AR271" s="23">
        <f ca="1">SQRT(Inputs!$B$38)*K271+SQRT(1-Inputs!$B$38)*_xlfn.NORM.S.INV(RAND())</f>
        <v>0.2412121744074282</v>
      </c>
      <c r="AS271" s="23">
        <f ca="1">SQRT(Inputs!$B$38)*L271+SQRT(1-Inputs!$B$38)*_xlfn.NORM.S.INV(RAND())</f>
        <v>-2.2311827931264117</v>
      </c>
      <c r="AT271" s="23">
        <f ca="1">SQRT(Inputs!$B$38)*M271+SQRT(1-Inputs!$B$38)*_xlfn.NORM.S.INV(RAND())</f>
        <v>-1.5274011471205107</v>
      </c>
      <c r="AU271" s="15">
        <f ca="1">Inputs!$B$6*EXP($B$8-0.5*C$5^2+C$5*N271)</f>
        <v>4556.9979250138513</v>
      </c>
      <c r="AV271" s="15">
        <f t="shared" ca="1" si="146"/>
        <v>5066.0551353671799</v>
      </c>
      <c r="AW271" s="15">
        <f t="shared" ca="1" si="147"/>
        <v>6610.543984122326</v>
      </c>
      <c r="AX271" s="15">
        <f t="shared" ca="1" si="148"/>
        <v>7258.9638584402537</v>
      </c>
      <c r="AY271" s="15">
        <f t="shared" ca="1" si="149"/>
        <v>7038.6483229176383</v>
      </c>
      <c r="AZ271" s="15">
        <f t="shared" ca="1" si="150"/>
        <v>9576.6653123556644</v>
      </c>
      <c r="BA271" s="15">
        <f t="shared" ca="1" si="151"/>
        <v>9775.8583534053778</v>
      </c>
      <c r="BB271" s="15">
        <f t="shared" ca="1" si="152"/>
        <v>11465.569355259797</v>
      </c>
      <c r="BC271" s="15">
        <f t="shared" ca="1" si="153"/>
        <v>15597.654829043</v>
      </c>
      <c r="BD271" s="15">
        <f t="shared" ca="1" si="154"/>
        <v>18147.554711101959</v>
      </c>
      <c r="BE271" s="15">
        <f t="shared" ca="1" si="155"/>
        <v>21635.417319985987</v>
      </c>
      <c r="BF271" s="15">
        <f ca="1">Inputs!$B$13*EXP($B$9-0.5*C$6^2+C$6*Y271)</f>
        <v>10817.130518419415</v>
      </c>
      <c r="BG271" s="15">
        <f t="shared" ca="1" si="156"/>
        <v>16299.206541680789</v>
      </c>
      <c r="BH271" s="15">
        <f t="shared" ca="1" si="157"/>
        <v>19777.16892571903</v>
      </c>
      <c r="BI271" s="15">
        <f t="shared" ca="1" si="158"/>
        <v>19772.383713705807</v>
      </c>
      <c r="BJ271" s="15">
        <f t="shared" ca="1" si="159"/>
        <v>23856.626006536444</v>
      </c>
      <c r="BK271" s="15">
        <f t="shared" ca="1" si="160"/>
        <v>43407.656857956979</v>
      </c>
      <c r="BL271" s="15">
        <f t="shared" ca="1" si="161"/>
        <v>36421.748280303298</v>
      </c>
      <c r="BM271" s="15">
        <f t="shared" ca="1" si="162"/>
        <v>43058.057457224495</v>
      </c>
      <c r="BN271" s="15">
        <f t="shared" ca="1" si="163"/>
        <v>62528.518687860378</v>
      </c>
      <c r="BO271" s="15">
        <f t="shared" ca="1" si="164"/>
        <v>65634.506304686089</v>
      </c>
      <c r="BP271" s="15">
        <f t="shared" ca="1" si="165"/>
        <v>86168.61088790698</v>
      </c>
      <c r="BQ271" s="15">
        <f ca="1">Inputs!$B$20*EXP($B$10-0.5*C$7^2+C$7*AJ271)</f>
        <v>2847.4656873040676</v>
      </c>
      <c r="BR271" s="15">
        <f t="shared" ca="1" si="166"/>
        <v>5710.9631337340561</v>
      </c>
      <c r="BS271" s="15">
        <f t="shared" ca="1" si="167"/>
        <v>10516.726633211554</v>
      </c>
      <c r="BT271" s="15">
        <f t="shared" ca="1" si="168"/>
        <v>9091.4368298362078</v>
      </c>
      <c r="BU271" s="15">
        <f t="shared" ca="1" si="169"/>
        <v>12230.388806344363</v>
      </c>
      <c r="BV271" s="15">
        <f t="shared" ca="1" si="170"/>
        <v>19534.955164970921</v>
      </c>
      <c r="BW271" s="15">
        <f t="shared" ca="1" si="171"/>
        <v>19513.227525262017</v>
      </c>
      <c r="BX271" s="15">
        <f t="shared" ca="1" si="172"/>
        <v>21825.164566937612</v>
      </c>
      <c r="BY271" s="15">
        <f t="shared" ca="1" si="173"/>
        <v>32025.132013262923</v>
      </c>
      <c r="BZ271" s="15">
        <f t="shared" ca="1" si="174"/>
        <v>29816.642945936954</v>
      </c>
      <c r="CA271" s="15">
        <f t="shared" ca="1" si="175"/>
        <v>31927.49660150598</v>
      </c>
      <c r="CB271" s="15">
        <f ca="1">(AU271*DCF!C$10-DCF!C$5*MAX(AU271*DCF!C$10,0)-MAX(AU271-Inputs!$B$6,0)/Inputs!$B$10)*DCF!C$6</f>
        <v>1045.9637476819114</v>
      </c>
      <c r="CC271" s="15">
        <f ca="1">(AV271*DCF!D$10-DCF!D$5*MAX(AV271*DCF!D$10,0)-MAX(AV271-AU271,0)/Inputs!$B$10)*DCF!D$6</f>
        <v>1110.6963400777906</v>
      </c>
      <c r="CD271" s="15">
        <f ca="1">(AW271*DCF!E$10-DCF!E$5*MAX(AW271*DCF!E$10,0)-MAX(AW271-AV271,0)/Inputs!$B$10)*DCF!E$6</f>
        <v>1178.3865263165817</v>
      </c>
      <c r="CE271" s="15">
        <f ca="1">(AX271*DCF!F$10-DCF!F$5*MAX(AX271*DCF!F$10,0)-MAX(AX271-AW271,0)/Inputs!$B$10)*DCF!F$6</f>
        <v>1449.7001421770856</v>
      </c>
      <c r="CF271" s="15">
        <f ca="1">(AY271*DCF!G$10-DCF!G$5*MAX(AY271*DCF!G$10,0)-MAX(AY271-AX271,0)/Inputs!$B$10)*DCF!G$6</f>
        <v>1450.242033976529</v>
      </c>
      <c r="CG271" s="15">
        <f ca="1">(AZ271*DCF!H$10-DCF!H$5*MAX(AZ271*DCF!H$10,0)-MAX(AZ271-AY271,0)/Inputs!$B$10)*DCF!H$6</f>
        <v>1408.6460231173503</v>
      </c>
      <c r="CH271" s="15">
        <f ca="1">(BA271*DCF!I$10-DCF!I$5*MAX(BA271*DCF!I$10,0)-MAX(BA271-AZ271,0)/Inputs!$B$10)*DCF!I$6</f>
        <v>1753.0180589401195</v>
      </c>
      <c r="CI271" s="15">
        <f ca="1">(BB271*DCF!J$10-DCF!J$5*MAX(BB271*DCF!J$10,0)-MAX(BB271-BA271,0)/Inputs!$B$10)*DCF!J$6</f>
        <v>1711.4704470736444</v>
      </c>
      <c r="CJ271" s="15">
        <f ca="1">(BC271*DCF!K$10-DCF!K$5*MAX(BC271*DCF!K$10,0)-MAX(BC271-BB271,0)/Inputs!$B$10)*DCF!K$6</f>
        <v>1932.5428632664652</v>
      </c>
      <c r="CK271" s="15">
        <f ca="1">(BD271*DCF!L$10-DCF!L$5*MAX(BD271*DCF!L$10,0)-MAX(BD271-BC271,0)/Inputs!$B$10)*DCF!L$6</f>
        <v>2407.2530025133105</v>
      </c>
      <c r="CL271" s="15">
        <f ca="1">(BE271*DCF!M$10-DCF!M$5*MAX(BE271*DCF!M$10,0)-MAX(BE271-BD271,0)/Inputs!$B$10)*DCF!M$6</f>
        <v>2636.3747612252546</v>
      </c>
      <c r="CM271" s="15">
        <f ca="1">(BF271*DCF!C$28-DCF!C$5*MAX(BF271*DCF!C$28,0)-MAX(BF271-Inputs!$B$13,0)/Inputs!$B$17)*DCF!C$6</f>
        <v>3301.3172940951349</v>
      </c>
      <c r="CN271" s="15">
        <f ca="1">(BG271*DCF!D$28-DCF!D$5*MAX(BG271*DCF!D$28,0)-MAX(BG271-BF271,0)/Inputs!$B$17)*DCF!D$6</f>
        <v>3630.9140814524176</v>
      </c>
      <c r="CO271" s="15">
        <f ca="1">(BH271*DCF!E$28-DCF!E$5*MAX(BH271*DCF!E$28,0)-MAX(BH271-BG271,0)/Inputs!$B$17)*DCF!E$6</f>
        <v>4915.7878883046214</v>
      </c>
      <c r="CP271" s="15">
        <f ca="1">(BI271*DCF!F$28-DCF!F$5*MAX(BI271*DCF!F$28,0)-MAX(BI271-BH271,0)/Inputs!$B$17)*DCF!F$6</f>
        <v>5367.6813566308474</v>
      </c>
      <c r="CQ271" s="15">
        <f ca="1">(BJ271*DCF!G$28-DCF!G$5*MAX(BJ271*DCF!G$28,0)-MAX(BJ271-BI271,0)/Inputs!$B$17)*DCF!G$6</f>
        <v>5502.8534108290378</v>
      </c>
      <c r="CR271" s="15">
        <f ca="1">(BK271*DCF!H$28-DCF!H$5*MAX(BK271*DCF!H$28,0)-MAX(BK271-BJ271,0)/Inputs!$B$17)*DCF!H$6</f>
        <v>7697.5109228893616</v>
      </c>
      <c r="CS271" s="15">
        <f ca="1">(BL271*DCF!I$28-DCF!I$5*MAX(BL271*DCF!I$28,0)-MAX(BL271-BK271,0)/Inputs!$B$17)*DCF!I$6</f>
        <v>8564.684724530809</v>
      </c>
      <c r="CT271" s="15">
        <f ca="1">(BM271*DCF!J$28-DCF!J$5*MAX(BM271*DCF!J$28,0)-MAX(BM271-BL271,0)/Inputs!$B$17)*DCF!J$6</f>
        <v>8725.6009529203002</v>
      </c>
      <c r="CU271" s="15">
        <f ca="1">(BN271*DCF!K$28-DCF!K$5*MAX(BN271*DCF!K$28,0)-MAX(BN271-BM271,0)/Inputs!$B$17)*DCF!K$6</f>
        <v>10820.102575785979</v>
      </c>
      <c r="CV271" s="15">
        <f ca="1">(BO271*DCF!L$28-DCF!L$5*MAX(BO271*DCF!L$28,0)-MAX(BO271-BN271,0)/Inputs!$B$17)*DCF!L$6</f>
        <v>12744.013989739135</v>
      </c>
      <c r="CW271" s="15">
        <f ca="1">(BP271*DCF!M$28-DCF!M$5*MAX(BP271*DCF!M$28,0)-MAX(BP271-BO271,0)/Inputs!$B$17)*DCF!M$6</f>
        <v>14066.283084026423</v>
      </c>
      <c r="CX271" s="15">
        <f ca="1">(BQ271*DCF!C$46-DCF!C$5*MAX(BQ271*DCF!C$46,0)-MAX(BQ271-Inputs!$B$20,0)/Inputs!$B$24)*DCF!C$6</f>
        <v>-657.61332270301784</v>
      </c>
      <c r="CY271" s="15">
        <f ca="1">(BR271*DCF!D$46-DCF!D$5*MAX(BR271*DCF!D$46,0)-MAX(BR271-BQ271,0)/Inputs!$B$24)*DCF!D$6</f>
        <v>-2196.5588167513233</v>
      </c>
      <c r="CZ271" s="15">
        <f ca="1">(BS271*DCF!E$46-DCF!E$5*MAX(BS271*DCF!E$46,0)-MAX(BS271-BR271,0)/Inputs!$B$24)*DCF!E$6</f>
        <v>-3137.920906289607</v>
      </c>
      <c r="DA271" s="15">
        <f ca="1">(BT271*DCF!F$46-DCF!F$5*MAX(BT271*DCF!F$46,0)-MAX(BT271-BS271,0)/Inputs!$B$24)*DCF!F$6</f>
        <v>-662.09591039708368</v>
      </c>
      <c r="DB271" s="15">
        <f ca="1">(BU271*DCF!G$46-DCF!G$5*MAX(BU271*DCF!G$46,0)-MAX(BU271-BT271,0)/Inputs!$B$24)*DCF!G$6</f>
        <v>-1467.2875419265476</v>
      </c>
      <c r="DC271" s="15">
        <f ca="1">(BV271*DCF!H$46-DCF!H$5*MAX(BV271*DCF!H$46,0)-MAX(BV271-BU271,0)/Inputs!$B$24)*DCF!H$6</f>
        <v>-2269.8492401225708</v>
      </c>
      <c r="DD271" s="15">
        <f ca="1">(BW271*DCF!I$46-DCF!I$5*MAX(BW271*DCF!I$46,0)-MAX(BW271-BV271,0)/Inputs!$B$24)*DCF!I$6</f>
        <v>450.66555247891222</v>
      </c>
      <c r="DE271" s="15">
        <f ca="1">(BX271*DCF!J$46-DCF!J$5*MAX(BX271*DCF!J$46,0)-MAX(BX271-BW271,0)/Inputs!$B$24)*DCF!J$6</f>
        <v>302.41735030552832</v>
      </c>
      <c r="DF271" s="15">
        <f ca="1">(BY271*DCF!K$46-DCF!K$5*MAX(BY271*DCF!K$46,0)-MAX(BY271-BX271,0)/Inputs!$B$24)*DCF!K$6</f>
        <v>-669.3380014226251</v>
      </c>
      <c r="DG271" s="15">
        <f ca="1">(BZ271*DCF!L$46-DCF!L$5*MAX(BZ271*DCF!L$46,0)-MAX(BZ271-BY271,0)/Inputs!$B$24)*DCF!L$6</f>
        <v>2061.0868430888868</v>
      </c>
      <c r="DH271" s="15">
        <f ca="1">(CA271*DCF!M$46-DCF!M$5*MAX(CA271*DCF!M$46,0)-MAX(CA271-BZ271,0)/Inputs!$B$24)*DCF!M$6</f>
        <v>2061.7033602141455</v>
      </c>
      <c r="DI271" s="15">
        <f ca="1">SUM(CB271:CL271)+BE271*DCF!M$10*(1+Inputs!$B$30)*(1-Inputs!$B$33)*(1-Inputs!$B$30/Inputs!$B$31)/(Inputs!$B$29-Inputs!$B$30)*DCF!M$6</f>
        <v>78295.946446662769</v>
      </c>
      <c r="DJ271" s="15">
        <f ca="1">SUM(CM271:CW271)+BP271*DCF!M$28*(1+Inputs!$B$30)*(1-Inputs!$B$33)*(1-Inputs!$B$30/Inputs!$B$31)/(Inputs!$B$29-Inputs!$B$30)*DCF!M$6</f>
        <v>405081.26169848605</v>
      </c>
      <c r="DK271" s="15">
        <f ca="1">SUM(CX271:DH271)+CA271*DCF!M$46*(1+Inputs!$B$30)*(1-Inputs!$B$33)*(1-Inputs!$B$30/Inputs!$B$31)/(Inputs!$B$29-Inputs!$B$30)*DCF!M$6</f>
        <v>43178.901166155687</v>
      </c>
      <c r="DM271" s="15">
        <f ca="1">DI271+DJ271+DK271+Inputs!$B$34+Inputs!$B$36-Inputs!$B$35</f>
        <v>603407.10931130452</v>
      </c>
    </row>
    <row r="272" spans="1:117" x14ac:dyDescent="0.75">
      <c r="A272" s="11">
        <v>259</v>
      </c>
      <c r="C272" s="23">
        <f t="shared" ca="1" si="145"/>
        <v>-1.2817674946230377</v>
      </c>
      <c r="D272" s="23">
        <f t="shared" ca="1" si="145"/>
        <v>-0.30430529908830922</v>
      </c>
      <c r="E272" s="23">
        <f t="shared" ca="1" si="145"/>
        <v>-0.17088699172405358</v>
      </c>
      <c r="F272" s="23">
        <f t="shared" ca="1" si="145"/>
        <v>1.1419580403915814</v>
      </c>
      <c r="G272" s="23">
        <f t="shared" ca="1" si="145"/>
        <v>1.5696966659501042</v>
      </c>
      <c r="H272" s="23">
        <f t="shared" ca="1" si="145"/>
        <v>-1.4942317305771669</v>
      </c>
      <c r="I272" s="23">
        <f t="shared" ca="1" si="145"/>
        <v>0.8820505109226251</v>
      </c>
      <c r="J272" s="23">
        <f t="shared" ca="1" si="145"/>
        <v>-8.5168333695646442E-3</v>
      </c>
      <c r="K272" s="23">
        <f t="shared" ca="1" si="145"/>
        <v>-1.4133829500185242</v>
      </c>
      <c r="L272" s="23">
        <f t="shared" ca="1" si="145"/>
        <v>-1.9940723942970002</v>
      </c>
      <c r="M272" s="23">
        <f t="shared" ca="1" si="145"/>
        <v>-0.73299837472542784</v>
      </c>
      <c r="N272" s="23">
        <f ca="1">SQRT(Inputs!$B$38)*C272+SQRT(1-Inputs!$B$38)*_xlfn.NORM.S.INV(RAND())</f>
        <v>0.16432364725082516</v>
      </c>
      <c r="O272" s="23">
        <f ca="1">SQRT(Inputs!$B$38)*D272+SQRT(1-Inputs!$B$38)*_xlfn.NORM.S.INV(RAND())</f>
        <v>0.8870602862299688</v>
      </c>
      <c r="P272" s="23">
        <f ca="1">SQRT(Inputs!$B$38)*E272+SQRT(1-Inputs!$B$38)*_xlfn.NORM.S.INV(RAND())</f>
        <v>-0.92310783158828358</v>
      </c>
      <c r="Q272" s="23">
        <f ca="1">SQRT(Inputs!$B$38)*F272+SQRT(1-Inputs!$B$38)*_xlfn.NORM.S.INV(RAND())</f>
        <v>1.2248619798530005</v>
      </c>
      <c r="R272" s="23">
        <f ca="1">SQRT(Inputs!$B$38)*G272+SQRT(1-Inputs!$B$38)*_xlfn.NORM.S.INV(RAND())</f>
        <v>-0.82773986657707321</v>
      </c>
      <c r="S272" s="23">
        <f ca="1">SQRT(Inputs!$B$38)*H272+SQRT(1-Inputs!$B$38)*_xlfn.NORM.S.INV(RAND())</f>
        <v>-1.1254204221796815</v>
      </c>
      <c r="T272" s="23">
        <f ca="1">SQRT(Inputs!$B$38)*I272+SQRT(1-Inputs!$B$38)*_xlfn.NORM.S.INV(RAND())</f>
        <v>1.6709652809813904</v>
      </c>
      <c r="U272" s="23">
        <f ca="1">SQRT(Inputs!$B$38)*J272+SQRT(1-Inputs!$B$38)*_xlfn.NORM.S.INV(RAND())</f>
        <v>0.16418832077338108</v>
      </c>
      <c r="V272" s="23">
        <f ca="1">SQRT(Inputs!$B$38)*K272+SQRT(1-Inputs!$B$38)*_xlfn.NORM.S.INV(RAND())</f>
        <v>-1.7968653073232339</v>
      </c>
      <c r="W272" s="23">
        <f ca="1">SQRT(Inputs!$B$38)*L272+SQRT(1-Inputs!$B$38)*_xlfn.NORM.S.INV(RAND())</f>
        <v>0.15488022516644939</v>
      </c>
      <c r="X272" s="23">
        <f ca="1">SQRT(Inputs!$B$38)*M272+SQRT(1-Inputs!$B$38)*_xlfn.NORM.S.INV(RAND())</f>
        <v>0.37506646249229347</v>
      </c>
      <c r="Y272" s="23">
        <f ca="1">SQRT(Inputs!$B$38)*C272+SQRT(1-Inputs!$B$38)*_xlfn.NORM.S.INV(RAND())</f>
        <v>-0.85385846839659096</v>
      </c>
      <c r="Z272" s="23">
        <f ca="1">SQRT(Inputs!$B$38)*D272+SQRT(1-Inputs!$B$38)*_xlfn.NORM.S.INV(RAND())</f>
        <v>-0.16692971996685949</v>
      </c>
      <c r="AA272" s="23">
        <f ca="1">SQRT(Inputs!$B$38)*E272+SQRT(1-Inputs!$B$38)*_xlfn.NORM.S.INV(RAND())</f>
        <v>0.88079948109613726</v>
      </c>
      <c r="AB272" s="23">
        <f ca="1">SQRT(Inputs!$B$38)*F272+SQRT(1-Inputs!$B$38)*_xlfn.NORM.S.INV(RAND())</f>
        <v>-0.24585517661373124</v>
      </c>
      <c r="AC272" s="23">
        <f ca="1">SQRT(Inputs!$B$38)*G272+SQRT(1-Inputs!$B$38)*_xlfn.NORM.S.INV(RAND())</f>
        <v>0.9272762332175315</v>
      </c>
      <c r="AD272" s="23">
        <f ca="1">SQRT(Inputs!$B$38)*H272+SQRT(1-Inputs!$B$38)*_xlfn.NORM.S.INV(RAND())</f>
        <v>-1.2832085229832566</v>
      </c>
      <c r="AE272" s="23">
        <f ca="1">SQRT(Inputs!$B$38)*I272+SQRT(1-Inputs!$B$38)*_xlfn.NORM.S.INV(RAND())</f>
        <v>0.84263456419965999</v>
      </c>
      <c r="AF272" s="23">
        <f ca="1">SQRT(Inputs!$B$38)*J272+SQRT(1-Inputs!$B$38)*_xlfn.NORM.S.INV(RAND())</f>
        <v>-0.35231481211228655</v>
      </c>
      <c r="AG272" s="23">
        <f ca="1">SQRT(Inputs!$B$38)*K272+SQRT(1-Inputs!$B$38)*_xlfn.NORM.S.INV(RAND())</f>
        <v>-1.1647998674663536</v>
      </c>
      <c r="AH272" s="23">
        <f ca="1">SQRT(Inputs!$B$38)*L272+SQRT(1-Inputs!$B$38)*_xlfn.NORM.S.INV(RAND())</f>
        <v>-1.6553581115287761</v>
      </c>
      <c r="AI272" s="23">
        <f ca="1">SQRT(Inputs!$B$38)*M272+SQRT(1-Inputs!$B$38)*_xlfn.NORM.S.INV(RAND())</f>
        <v>-2.6058364334319202</v>
      </c>
      <c r="AJ272" s="23">
        <f ca="1">SQRT(Inputs!$B$38)*C272+SQRT(1-Inputs!$B$38)*_xlfn.NORM.S.INV(RAND())</f>
        <v>-0.54157059385971518</v>
      </c>
      <c r="AK272" s="23">
        <f ca="1">SQRT(Inputs!$B$38)*D272+SQRT(1-Inputs!$B$38)*_xlfn.NORM.S.INV(RAND())</f>
        <v>-0.11105646391115866</v>
      </c>
      <c r="AL272" s="23">
        <f ca="1">SQRT(Inputs!$B$38)*E272+SQRT(1-Inputs!$B$38)*_xlfn.NORM.S.INV(RAND())</f>
        <v>8.2467505649033254E-2</v>
      </c>
      <c r="AM272" s="23">
        <f ca="1">SQRT(Inputs!$B$38)*F272+SQRT(1-Inputs!$B$38)*_xlfn.NORM.S.INV(RAND())</f>
        <v>4.7277833258322799E-2</v>
      </c>
      <c r="AN272" s="23">
        <f ca="1">SQRT(Inputs!$B$38)*G272+SQRT(1-Inputs!$B$38)*_xlfn.NORM.S.INV(RAND())</f>
        <v>0.11292476592518175</v>
      </c>
      <c r="AO272" s="23">
        <f ca="1">SQRT(Inputs!$B$38)*H272+SQRT(1-Inputs!$B$38)*_xlfn.NORM.S.INV(RAND())</f>
        <v>-1.1720857008123482</v>
      </c>
      <c r="AP272" s="23">
        <f ca="1">SQRT(Inputs!$B$38)*I272+SQRT(1-Inputs!$B$38)*_xlfn.NORM.S.INV(RAND())</f>
        <v>0.610739062325519</v>
      </c>
      <c r="AQ272" s="23">
        <f ca="1">SQRT(Inputs!$B$38)*J272+SQRT(1-Inputs!$B$38)*_xlfn.NORM.S.INV(RAND())</f>
        <v>-2.0430122609174832</v>
      </c>
      <c r="AR272" s="23">
        <f ca="1">SQRT(Inputs!$B$38)*K272+SQRT(1-Inputs!$B$38)*_xlfn.NORM.S.INV(RAND())</f>
        <v>-0.65589362770059056</v>
      </c>
      <c r="AS272" s="23">
        <f ca="1">SQRT(Inputs!$B$38)*L272+SQRT(1-Inputs!$B$38)*_xlfn.NORM.S.INV(RAND())</f>
        <v>-2.6760647895473473</v>
      </c>
      <c r="AT272" s="23">
        <f ca="1">SQRT(Inputs!$B$38)*M272+SQRT(1-Inputs!$B$38)*_xlfn.NORM.S.INV(RAND())</f>
        <v>-0.51601625259298278</v>
      </c>
      <c r="AU272" s="15">
        <f ca="1">Inputs!$B$6*EXP($B$8-0.5*C$5^2+C$5*N272)</f>
        <v>5096.0040414474379</v>
      </c>
      <c r="AV272" s="15">
        <f t="shared" ca="1" si="146"/>
        <v>7067.2104837548568</v>
      </c>
      <c r="AW272" s="15">
        <f t="shared" ca="1" si="147"/>
        <v>7608.3901825542534</v>
      </c>
      <c r="AX272" s="15">
        <f t="shared" ca="1" si="148"/>
        <v>10825.074297363115</v>
      </c>
      <c r="AY272" s="15">
        <f t="shared" ca="1" si="149"/>
        <v>12010.334352356509</v>
      </c>
      <c r="AZ272" s="15">
        <f t="shared" ca="1" si="150"/>
        <v>12976.834071460746</v>
      </c>
      <c r="BA272" s="15">
        <f t="shared" ca="1" si="151"/>
        <v>18915.160688637181</v>
      </c>
      <c r="BB272" s="15">
        <f t="shared" ca="1" si="152"/>
        <v>23542.018079083591</v>
      </c>
      <c r="BC272" s="15">
        <f t="shared" ca="1" si="153"/>
        <v>24241.564396867318</v>
      </c>
      <c r="BD272" s="15">
        <f t="shared" ca="1" si="154"/>
        <v>30131.556686576092</v>
      </c>
      <c r="BE272" s="15">
        <f t="shared" ca="1" si="155"/>
        <v>38205.461035441935</v>
      </c>
      <c r="BF272" s="15">
        <f ca="1">Inputs!$B$13*EXP($B$9-0.5*C$6^2+C$6*Y272)</f>
        <v>11677.20303942819</v>
      </c>
      <c r="BG272" s="15">
        <f t="shared" ca="1" si="156"/>
        <v>13809.152722053357</v>
      </c>
      <c r="BH272" s="15">
        <f t="shared" ca="1" si="157"/>
        <v>19526.198085049364</v>
      </c>
      <c r="BI272" s="15">
        <f t="shared" ca="1" si="158"/>
        <v>23015.369336343105</v>
      </c>
      <c r="BJ272" s="15">
        <f t="shared" ca="1" si="159"/>
        <v>32250.342262830996</v>
      </c>
      <c r="BK272" s="15">
        <f t="shared" ca="1" si="160"/>
        <v>33236.663138795993</v>
      </c>
      <c r="BL272" s="15">
        <f t="shared" ca="1" si="161"/>
        <v>45538.022903195349</v>
      </c>
      <c r="BM272" s="15">
        <f t="shared" ca="1" si="162"/>
        <v>53578.981423721991</v>
      </c>
      <c r="BN272" s="15">
        <f t="shared" ca="1" si="163"/>
        <v>57310.531709454735</v>
      </c>
      <c r="BO272" s="15">
        <f t="shared" ca="1" si="164"/>
        <v>58171.873678977478</v>
      </c>
      <c r="BP272" s="15">
        <f t="shared" ca="1" si="165"/>
        <v>53295.120151325966</v>
      </c>
      <c r="BQ272" s="15">
        <f ca="1">Inputs!$B$20*EXP($B$10-0.5*C$7^2+C$7*AJ272)</f>
        <v>3539.8618203231563</v>
      </c>
      <c r="BR272" s="15">
        <f t="shared" ca="1" si="166"/>
        <v>4636.6860514678119</v>
      </c>
      <c r="BS272" s="15">
        <f t="shared" ca="1" si="167"/>
        <v>6501.6247061040222</v>
      </c>
      <c r="BT272" s="15">
        <f t="shared" ca="1" si="168"/>
        <v>9076.1995065561296</v>
      </c>
      <c r="BU272" s="15">
        <f t="shared" ca="1" si="169"/>
        <v>12926.962960590454</v>
      </c>
      <c r="BV272" s="15">
        <f t="shared" ca="1" si="170"/>
        <v>13811.152266653971</v>
      </c>
      <c r="BW272" s="15">
        <f t="shared" ca="1" si="171"/>
        <v>21932.097647691357</v>
      </c>
      <c r="BX272" s="15">
        <f t="shared" ca="1" si="172"/>
        <v>20366.57786493218</v>
      </c>
      <c r="BY272" s="15">
        <f t="shared" ca="1" si="173"/>
        <v>25171.54090260353</v>
      </c>
      <c r="BZ272" s="15">
        <f t="shared" ca="1" si="174"/>
        <v>21595.294109148781</v>
      </c>
      <c r="CA272" s="15">
        <f t="shared" ca="1" si="175"/>
        <v>27676.957150835613</v>
      </c>
      <c r="CB272" s="15">
        <f ca="1">(AU272*DCF!C$10-DCF!C$5*MAX(AU272*DCF!C$10,0)-MAX(AU272-Inputs!$B$6,0)/Inputs!$B$10)*DCF!C$6</f>
        <v>1042.1205379988462</v>
      </c>
      <c r="CC272" s="15">
        <f ca="1">(AV272*DCF!D$10-DCF!D$5*MAX(AV272*DCF!D$10,0)-MAX(AV272-AU272,0)/Inputs!$B$10)*DCF!D$6</f>
        <v>1241.9575758166811</v>
      </c>
      <c r="CD272" s="15">
        <f ca="1">(AW272*DCF!E$10-DCF!E$5*MAX(AW272*DCF!E$10,0)-MAX(AW272-AV272,0)/Inputs!$B$10)*DCF!E$6</f>
        <v>1634.7600984447872</v>
      </c>
      <c r="CE272" s="15">
        <f ca="1">(AX272*DCF!F$10-DCF!F$5*MAX(AX272*DCF!F$10,0)-MAX(AX272-AW272,0)/Inputs!$B$10)*DCF!F$6</f>
        <v>1693.7842540357012</v>
      </c>
      <c r="CF272" s="15">
        <f ca="1">(AY272*DCF!G$10-DCF!G$5*MAX(AY272*DCF!G$10,0)-MAX(AY272-AX272,0)/Inputs!$B$10)*DCF!G$6</f>
        <v>2246.7800046879479</v>
      </c>
      <c r="CG272" s="15">
        <f ca="1">(AZ272*DCF!H$10-DCF!H$5*MAX(AZ272*DCF!H$10,0)-MAX(AZ272-AY272,0)/Inputs!$B$10)*DCF!H$6</f>
        <v>2347.8422910973368</v>
      </c>
      <c r="CH272" s="15">
        <f ca="1">(BA272*DCF!I$10-DCF!I$5*MAX(BA272*DCF!I$10,0)-MAX(BA272-AZ272,0)/Inputs!$B$10)*DCF!I$6</f>
        <v>2481.0162052767455</v>
      </c>
      <c r="CI272" s="15">
        <f ca="1">(BB272*DCF!J$10-DCF!J$5*MAX(BB272*DCF!J$10,0)-MAX(BB272-BA272,0)/Inputs!$B$10)*DCF!J$6</f>
        <v>3338.7409344562238</v>
      </c>
      <c r="CJ272" s="15">
        <f ca="1">(BC272*DCF!K$10-DCF!K$5*MAX(BC272*DCF!K$10,0)-MAX(BC272-BB272,0)/Inputs!$B$10)*DCF!K$6</f>
        <v>3804.5767106953172</v>
      </c>
      <c r="CK272" s="15">
        <f ca="1">(BD272*DCF!L$10-DCF!L$5*MAX(BD272*DCF!L$10,0)-MAX(BD272-BC272,0)/Inputs!$B$10)*DCF!L$6</f>
        <v>3782.7403586844412</v>
      </c>
      <c r="CL272" s="15">
        <f ca="1">(BE272*DCF!M$10-DCF!M$5*MAX(BE272*DCF!M$10,0)-MAX(BE272-BD272,0)/Inputs!$B$10)*DCF!M$6</f>
        <v>4426.7705599217461</v>
      </c>
      <c r="CM272" s="15">
        <f ca="1">(BF272*DCF!C$28-DCF!C$5*MAX(BF272*DCF!C$28,0)-MAX(BF272-Inputs!$B$13,0)/Inputs!$B$17)*DCF!C$6</f>
        <v>3496.7842998754727</v>
      </c>
      <c r="CN272" s="15">
        <f ca="1">(BG272*DCF!D$28-DCF!D$5*MAX(BG272*DCF!D$28,0)-MAX(BG272-BF272,0)/Inputs!$B$17)*DCF!D$6</f>
        <v>3612.2713519310337</v>
      </c>
      <c r="CO272" s="15">
        <f ca="1">(BH272*DCF!E$28-DCF!E$5*MAX(BH272*DCF!E$28,0)-MAX(BH272-BG272,0)/Inputs!$B$17)*DCF!E$6</f>
        <v>4403.4160426660374</v>
      </c>
      <c r="CP272" s="15">
        <f ca="1">(BI272*DCF!F$28-DCF!F$5*MAX(BI272*DCF!F$28,0)-MAX(BI272-BH272,0)/Inputs!$B$17)*DCF!F$6</f>
        <v>5612.8077532818725</v>
      </c>
      <c r="CQ272" s="15">
        <f ca="1">(BJ272*DCF!G$28-DCF!G$5*MAX(BJ272*DCF!G$28,0)-MAX(BJ272-BI272,0)/Inputs!$B$17)*DCF!G$6</f>
        <v>6814.3647668909416</v>
      </c>
      <c r="CR272" s="15">
        <f ca="1">(BK272*DCF!H$28-DCF!H$5*MAX(BK272*DCF!H$28,0)-MAX(BK272-BJ272,0)/Inputs!$B$17)*DCF!H$6</f>
        <v>8066.5469008355512</v>
      </c>
      <c r="CS272" s="15">
        <f ca="1">(BL272*DCF!I$28-DCF!I$5*MAX(BL272*DCF!I$28,0)-MAX(BL272-BK272,0)/Inputs!$B$17)*DCF!I$6</f>
        <v>8942.7821373422103</v>
      </c>
      <c r="CT272" s="15">
        <f ca="1">(BM272*DCF!J$28-DCF!J$5*MAX(BM272*DCF!J$28,0)-MAX(BM272-BL272,0)/Inputs!$B$17)*DCF!J$6</f>
        <v>10886.395378306845</v>
      </c>
      <c r="CU272" s="15">
        <f ca="1">(BN272*DCF!K$28-DCF!K$5*MAX(BN272*DCF!K$28,0)-MAX(BN272-BM272,0)/Inputs!$B$17)*DCF!K$6</f>
        <v>11645.958165240281</v>
      </c>
      <c r="CV272" s="15">
        <f ca="1">(BO272*DCF!L$28-DCF!L$5*MAX(BO272*DCF!L$28,0)-MAX(BO272-BN272,0)/Inputs!$B$17)*DCF!L$6</f>
        <v>11509.047539101484</v>
      </c>
      <c r="CW272" s="15">
        <f ca="1">(BP272*DCF!M$28-DCF!M$5*MAX(BP272*DCF!M$28,0)-MAX(BP272-BO272,0)/Inputs!$B$17)*DCF!M$6</f>
        <v>10027.507699888405</v>
      </c>
      <c r="CX272" s="15">
        <f ca="1">(BQ272*DCF!C$46-DCF!C$5*MAX(BQ272*DCF!C$46,0)-MAX(BQ272-Inputs!$B$20,0)/Inputs!$B$24)*DCF!C$6</f>
        <v>-974.03821269502737</v>
      </c>
      <c r="CY272" s="15">
        <f ca="1">(BR272*DCF!D$46-DCF!D$5*MAX(BR272*DCF!D$46,0)-MAX(BR272-BQ272,0)/Inputs!$B$24)*DCF!D$6</f>
        <v>-1259.3799750307614</v>
      </c>
      <c r="CZ272" s="15">
        <f ca="1">(BS272*DCF!E$46-DCF!E$5*MAX(BS272*DCF!E$46,0)-MAX(BS272-BR272,0)/Inputs!$B$24)*DCF!E$6</f>
        <v>-1503.9359183832066</v>
      </c>
      <c r="DA272" s="15">
        <f ca="1">(BT272*DCF!F$46-DCF!F$5*MAX(BT272*DCF!F$46,0)-MAX(BT272-BS272,0)/Inputs!$B$24)*DCF!F$6</f>
        <v>-1598.4703055407251</v>
      </c>
      <c r="DB272" s="15">
        <f ca="1">(BU272*DCF!G$46-DCF!G$5*MAX(BU272*DCF!G$46,0)-MAX(BU272-BT272,0)/Inputs!$B$24)*DCF!G$6</f>
        <v>-1730.1582375751252</v>
      </c>
      <c r="DC272" s="15">
        <f ca="1">(BV272*DCF!H$46-DCF!H$5*MAX(BV272*DCF!H$46,0)-MAX(BV272-BU272,0)/Inputs!$B$24)*DCF!H$6</f>
        <v>-274.75640934147668</v>
      </c>
      <c r="DD272" s="15">
        <f ca="1">(BW272*DCF!I$46-DCF!I$5*MAX(BW272*DCF!I$46,0)-MAX(BW272-BV272,0)/Inputs!$B$24)*DCF!I$6</f>
        <v>-1824.678960260861</v>
      </c>
      <c r="DE272" s="15">
        <f ca="1">(BX272*DCF!J$46-DCF!J$5*MAX(BX272*DCF!J$46,0)-MAX(BX272-BW272,0)/Inputs!$B$24)*DCF!J$6</f>
        <v>854.32160456842553</v>
      </c>
      <c r="DF272" s="15">
        <f ca="1">(BY272*DCF!K$46-DCF!K$5*MAX(BY272*DCF!K$46,0)-MAX(BY272-BX272,0)/Inputs!$B$24)*DCF!K$6</f>
        <v>260.79438555819974</v>
      </c>
      <c r="DG272" s="15">
        <f ca="1">(BZ272*DCF!L$46-DCF!L$5*MAX(BZ272*DCF!L$46,0)-MAX(BZ272-BY272,0)/Inputs!$B$24)*DCF!L$6</f>
        <v>1492.7829615730348</v>
      </c>
      <c r="DH272" s="15">
        <f ca="1">(CA272*DCF!M$46-DCF!M$5*MAX(CA272*DCF!M$46,0)-MAX(CA272-BZ272,0)/Inputs!$B$24)*DCF!M$6</f>
        <v>898.35543732325095</v>
      </c>
      <c r="DI272" s="15">
        <f ca="1">SUM(CB272:CL272)+BE272*DCF!M$10*(1+Inputs!$B$30)*(1-Inputs!$B$33)*(1-Inputs!$B$30/Inputs!$B$31)/(Inputs!$B$29-Inputs!$B$30)*DCF!M$6</f>
        <v>134367.39280767055</v>
      </c>
      <c r="DJ272" s="15">
        <f ca="1">SUM(CM272:CW272)+BP272*DCF!M$28*(1+Inputs!$B$30)*(1-Inputs!$B$33)*(1-Inputs!$B$30/Inputs!$B$31)/(Inputs!$B$29-Inputs!$B$30)*DCF!M$6</f>
        <v>282779.24755021941</v>
      </c>
      <c r="DK272" s="15">
        <f ca="1">SUM(CX272:DH272)+CA272*DCF!M$46*(1+Inputs!$B$30)*(1-Inputs!$B$33)*(1-Inputs!$B$30/Inputs!$B$31)/(Inputs!$B$29-Inputs!$B$30)*DCF!M$6</f>
        <v>37132.690670553951</v>
      </c>
      <c r="DM272" s="15">
        <f ca="1">DI272+DJ272+DK272+Inputs!$B$34+Inputs!$B$36-Inputs!$B$35</f>
        <v>531130.33102844388</v>
      </c>
    </row>
    <row r="273" spans="1:117" x14ac:dyDescent="0.75">
      <c r="A273" s="11">
        <v>260</v>
      </c>
      <c r="C273" s="23">
        <f t="shared" ca="1" si="145"/>
        <v>0.62562571654110033</v>
      </c>
      <c r="D273" s="23">
        <f t="shared" ca="1" si="145"/>
        <v>0.64297949514175368</v>
      </c>
      <c r="E273" s="23">
        <f t="shared" ca="1" si="145"/>
        <v>0.4093295433126139</v>
      </c>
      <c r="F273" s="23">
        <f t="shared" ca="1" si="145"/>
        <v>-1.0212790130205698</v>
      </c>
      <c r="G273" s="23">
        <f t="shared" ca="1" si="145"/>
        <v>-0.51215609767454451</v>
      </c>
      <c r="H273" s="23">
        <f t="shared" ca="1" si="145"/>
        <v>1.6301350722407146</v>
      </c>
      <c r="I273" s="23">
        <f t="shared" ca="1" si="145"/>
        <v>0.3668531988792384</v>
      </c>
      <c r="J273" s="23">
        <f t="shared" ca="1" si="145"/>
        <v>1.351289740134582</v>
      </c>
      <c r="K273" s="23">
        <f t="shared" ca="1" si="145"/>
        <v>1.6222533372548888</v>
      </c>
      <c r="L273" s="23">
        <f t="shared" ca="1" si="145"/>
        <v>-0.9050835070758948</v>
      </c>
      <c r="M273" s="23">
        <f t="shared" ca="1" si="145"/>
        <v>1.896884944103477</v>
      </c>
      <c r="N273" s="23">
        <f ca="1">SQRT(Inputs!$B$38)*C273+SQRT(1-Inputs!$B$38)*_xlfn.NORM.S.INV(RAND())</f>
        <v>0.34379992765909545</v>
      </c>
      <c r="O273" s="23">
        <f ca="1">SQRT(Inputs!$B$38)*D273+SQRT(1-Inputs!$B$38)*_xlfn.NORM.S.INV(RAND())</f>
        <v>1.886125684710299</v>
      </c>
      <c r="P273" s="23">
        <f ca="1">SQRT(Inputs!$B$38)*E273+SQRT(1-Inputs!$B$38)*_xlfn.NORM.S.INV(RAND())</f>
        <v>0.38634097886042051</v>
      </c>
      <c r="Q273" s="23">
        <f ca="1">SQRT(Inputs!$B$38)*F273+SQRT(1-Inputs!$B$38)*_xlfn.NORM.S.INV(RAND())</f>
        <v>-2.6452392058630165</v>
      </c>
      <c r="R273" s="23">
        <f ca="1">SQRT(Inputs!$B$38)*G273+SQRT(1-Inputs!$B$38)*_xlfn.NORM.S.INV(RAND())</f>
        <v>0.74198804311652089</v>
      </c>
      <c r="S273" s="23">
        <f ca="1">SQRT(Inputs!$B$38)*H273+SQRT(1-Inputs!$B$38)*_xlfn.NORM.S.INV(RAND())</f>
        <v>-0.16112017059367845</v>
      </c>
      <c r="T273" s="23">
        <f ca="1">SQRT(Inputs!$B$38)*I273+SQRT(1-Inputs!$B$38)*_xlfn.NORM.S.INV(RAND())</f>
        <v>0.88102311732480065</v>
      </c>
      <c r="U273" s="23">
        <f ca="1">SQRT(Inputs!$B$38)*J273+SQRT(1-Inputs!$B$38)*_xlfn.NORM.S.INV(RAND())</f>
        <v>0.7119880408503978</v>
      </c>
      <c r="V273" s="23">
        <f ca="1">SQRT(Inputs!$B$38)*K273+SQRT(1-Inputs!$B$38)*_xlfn.NORM.S.INV(RAND())</f>
        <v>1.6123188674195301</v>
      </c>
      <c r="W273" s="23">
        <f ca="1">SQRT(Inputs!$B$38)*L273+SQRT(1-Inputs!$B$38)*_xlfn.NORM.S.INV(RAND())</f>
        <v>-1.6045029146026779</v>
      </c>
      <c r="X273" s="23">
        <f ca="1">SQRT(Inputs!$B$38)*M273+SQRT(1-Inputs!$B$38)*_xlfn.NORM.S.INV(RAND())</f>
        <v>4.1169189957914076E-2</v>
      </c>
      <c r="Y273" s="23">
        <f ca="1">SQRT(Inputs!$B$38)*C273+SQRT(1-Inputs!$B$38)*_xlfn.NORM.S.INV(RAND())</f>
        <v>-0.68645284980170529</v>
      </c>
      <c r="Z273" s="23">
        <f ca="1">SQRT(Inputs!$B$38)*D273+SQRT(1-Inputs!$B$38)*_xlfn.NORM.S.INV(RAND())</f>
        <v>0.89455503040815776</v>
      </c>
      <c r="AA273" s="23">
        <f ca="1">SQRT(Inputs!$B$38)*E273+SQRT(1-Inputs!$B$38)*_xlfn.NORM.S.INV(RAND())</f>
        <v>1.2158653652810487</v>
      </c>
      <c r="AB273" s="23">
        <f ca="1">SQRT(Inputs!$B$38)*F273+SQRT(1-Inputs!$B$38)*_xlfn.NORM.S.INV(RAND())</f>
        <v>0.28963452931453548</v>
      </c>
      <c r="AC273" s="23">
        <f ca="1">SQRT(Inputs!$B$38)*G273+SQRT(1-Inputs!$B$38)*_xlfn.NORM.S.INV(RAND())</f>
        <v>-1.5798264834035571</v>
      </c>
      <c r="AD273" s="23">
        <f ca="1">SQRT(Inputs!$B$38)*H273+SQRT(1-Inputs!$B$38)*_xlfn.NORM.S.INV(RAND())</f>
        <v>0.12383557602507678</v>
      </c>
      <c r="AE273" s="23">
        <f ca="1">SQRT(Inputs!$B$38)*I273+SQRT(1-Inputs!$B$38)*_xlfn.NORM.S.INV(RAND())</f>
        <v>1.078231111820479</v>
      </c>
      <c r="AF273" s="23">
        <f ca="1">SQRT(Inputs!$B$38)*J273+SQRT(1-Inputs!$B$38)*_xlfn.NORM.S.INV(RAND())</f>
        <v>1.0962493785483283</v>
      </c>
      <c r="AG273" s="23">
        <f ca="1">SQRT(Inputs!$B$38)*K273+SQRT(1-Inputs!$B$38)*_xlfn.NORM.S.INV(RAND())</f>
        <v>0.72989319257559193</v>
      </c>
      <c r="AH273" s="23">
        <f ca="1">SQRT(Inputs!$B$38)*L273+SQRT(1-Inputs!$B$38)*_xlfn.NORM.S.INV(RAND())</f>
        <v>-0.50200657522603953</v>
      </c>
      <c r="AI273" s="23">
        <f ca="1">SQRT(Inputs!$B$38)*M273+SQRT(1-Inputs!$B$38)*_xlfn.NORM.S.INV(RAND())</f>
        <v>0.89348578810913137</v>
      </c>
      <c r="AJ273" s="23">
        <f ca="1">SQRT(Inputs!$B$38)*C273+SQRT(1-Inputs!$B$38)*_xlfn.NORM.S.INV(RAND())</f>
        <v>-0.47282753001926786</v>
      </c>
      <c r="AK273" s="23">
        <f ca="1">SQRT(Inputs!$B$38)*D273+SQRT(1-Inputs!$B$38)*_xlfn.NORM.S.INV(RAND())</f>
        <v>0.86461296410654254</v>
      </c>
      <c r="AL273" s="23">
        <f ca="1">SQRT(Inputs!$B$38)*E273+SQRT(1-Inputs!$B$38)*_xlfn.NORM.S.INV(RAND())</f>
        <v>0.45393769687189134</v>
      </c>
      <c r="AM273" s="23">
        <f ca="1">SQRT(Inputs!$B$38)*F273+SQRT(1-Inputs!$B$38)*_xlfn.NORM.S.INV(RAND())</f>
        <v>-0.69092145059916099</v>
      </c>
      <c r="AN273" s="23">
        <f ca="1">SQRT(Inputs!$B$38)*G273+SQRT(1-Inputs!$B$38)*_xlfn.NORM.S.INV(RAND())</f>
        <v>-0.63820273389222681</v>
      </c>
      <c r="AO273" s="23">
        <f ca="1">SQRT(Inputs!$B$38)*H273+SQRT(1-Inputs!$B$38)*_xlfn.NORM.S.INV(RAND())</f>
        <v>-9.8777415160578474E-2</v>
      </c>
      <c r="AP273" s="23">
        <f ca="1">SQRT(Inputs!$B$38)*I273+SQRT(1-Inputs!$B$38)*_xlfn.NORM.S.INV(RAND())</f>
        <v>0.10471447901033697</v>
      </c>
      <c r="AQ273" s="23">
        <f ca="1">SQRT(Inputs!$B$38)*J273+SQRT(1-Inputs!$B$38)*_xlfn.NORM.S.INV(RAND())</f>
        <v>0.56940127322199408</v>
      </c>
      <c r="AR273" s="23">
        <f ca="1">SQRT(Inputs!$B$38)*K273+SQRT(1-Inputs!$B$38)*_xlfn.NORM.S.INV(RAND())</f>
        <v>1.7674601962561529</v>
      </c>
      <c r="AS273" s="23">
        <f ca="1">SQRT(Inputs!$B$38)*L273+SQRT(1-Inputs!$B$38)*_xlfn.NORM.S.INV(RAND())</f>
        <v>-0.16860990050773111</v>
      </c>
      <c r="AT273" s="23">
        <f ca="1">SQRT(Inputs!$B$38)*M273+SQRT(1-Inputs!$B$38)*_xlfn.NORM.S.INV(RAND())</f>
        <v>0.18144168344056955</v>
      </c>
      <c r="AU273" s="15">
        <f ca="1">Inputs!$B$6*EXP($B$8-0.5*C$5^2+C$5*N273)</f>
        <v>5246.2266706132305</v>
      </c>
      <c r="AV273" s="15">
        <f t="shared" ca="1" si="146"/>
        <v>8426.7638301471561</v>
      </c>
      <c r="AW273" s="15">
        <f t="shared" ca="1" si="147"/>
        <v>10824.570048496798</v>
      </c>
      <c r="AX273" s="15">
        <f t="shared" ca="1" si="148"/>
        <v>9496.5552899048562</v>
      </c>
      <c r="AY273" s="15">
        <f t="shared" ca="1" si="149"/>
        <v>12656.320884263163</v>
      </c>
      <c r="AZ273" s="15">
        <f t="shared" ca="1" si="150"/>
        <v>15206.808401223032</v>
      </c>
      <c r="BA273" s="15">
        <f t="shared" ca="1" si="151"/>
        <v>20406.75802477423</v>
      </c>
      <c r="BB273" s="15">
        <f t="shared" ca="1" si="152"/>
        <v>26831.405796739498</v>
      </c>
      <c r="BC273" s="15">
        <f t="shared" ca="1" si="153"/>
        <v>38395.608761276955</v>
      </c>
      <c r="BD273" s="15">
        <f t="shared" ca="1" si="154"/>
        <v>40483.160830010253</v>
      </c>
      <c r="BE273" s="15">
        <f t="shared" ca="1" si="155"/>
        <v>49793.282411625856</v>
      </c>
      <c r="BF273" s="15">
        <f ca="1">Inputs!$B$13*EXP($B$9-0.5*C$6^2+C$6*Y273)</f>
        <v>12071.245990697769</v>
      </c>
      <c r="BG273" s="15">
        <f t="shared" ca="1" si="156"/>
        <v>17288.680934611479</v>
      </c>
      <c r="BH273" s="15">
        <f t="shared" ca="1" si="157"/>
        <v>25843.279943861267</v>
      </c>
      <c r="BI273" s="15">
        <f t="shared" ca="1" si="158"/>
        <v>33078.319500441816</v>
      </c>
      <c r="BJ273" s="15">
        <f t="shared" ca="1" si="159"/>
        <v>32293.205167783235</v>
      </c>
      <c r="BK273" s="15">
        <f t="shared" ca="1" si="160"/>
        <v>40307.654881321847</v>
      </c>
      <c r="BL273" s="15">
        <f t="shared" ca="1" si="161"/>
        <v>56938.219264166692</v>
      </c>
      <c r="BM273" s="15">
        <f t="shared" ca="1" si="162"/>
        <v>80200.331063732083</v>
      </c>
      <c r="BN273" s="15">
        <f t="shared" ca="1" si="163"/>
        <v>107652.38517806308</v>
      </c>
      <c r="BO273" s="15">
        <f t="shared" ca="1" si="164"/>
        <v>124947.14330413585</v>
      </c>
      <c r="BP273" s="15">
        <f t="shared" ca="1" si="165"/>
        <v>170169.35308014989</v>
      </c>
      <c r="BQ273" s="15">
        <f ca="1">Inputs!$B$20*EXP($B$10-0.5*C$7^2+C$7*AJ273)</f>
        <v>3627.2314352233402</v>
      </c>
      <c r="BR273" s="15">
        <f t="shared" ca="1" si="166"/>
        <v>6476.8545326281201</v>
      </c>
      <c r="BS273" s="15">
        <f t="shared" ca="1" si="167"/>
        <v>10104.435671658186</v>
      </c>
      <c r="BT273" s="15">
        <f t="shared" ca="1" si="168"/>
        <v>11622.286192136798</v>
      </c>
      <c r="BU273" s="15">
        <f t="shared" ca="1" si="169"/>
        <v>13802.282758495567</v>
      </c>
      <c r="BV273" s="15">
        <f t="shared" ca="1" si="170"/>
        <v>18780.327613982066</v>
      </c>
      <c r="BW273" s="15">
        <f t="shared" ca="1" si="171"/>
        <v>26794.188265782395</v>
      </c>
      <c r="BX273" s="15">
        <f t="shared" ca="1" si="172"/>
        <v>42007.591204571298</v>
      </c>
      <c r="BY273" s="15">
        <f t="shared" ca="1" si="173"/>
        <v>82542.775630537886</v>
      </c>
      <c r="BZ273" s="15">
        <f t="shared" ca="1" si="174"/>
        <v>112284.18938870855</v>
      </c>
      <c r="CA273" s="15">
        <f t="shared" ca="1" si="175"/>
        <v>162893.50736764196</v>
      </c>
      <c r="CB273" s="15">
        <f ca="1">(AU273*DCF!C$10-DCF!C$5*MAX(AU273*DCF!C$10,0)-MAX(AU273-Inputs!$B$6,0)/Inputs!$B$10)*DCF!C$6</f>
        <v>1041.0494238770891</v>
      </c>
      <c r="CC273" s="15">
        <f ca="1">(AV273*DCF!D$10-DCF!D$5*MAX(AV273*DCF!D$10,0)-MAX(AV273-AU273,0)/Inputs!$B$10)*DCF!D$6</f>
        <v>1278.4758483658252</v>
      </c>
      <c r="CD273" s="15">
        <f ca="1">(AW273*DCF!E$10-DCF!E$5*MAX(AW273*DCF!E$10,0)-MAX(AW273-AV273,0)/Inputs!$B$10)*DCF!E$6</f>
        <v>1959.1356539951958</v>
      </c>
      <c r="CE273" s="15">
        <f ca="1">(AX273*DCF!F$10-DCF!F$5*MAX(AX273*DCF!F$10,0)-MAX(AX273-AW273,0)/Inputs!$B$10)*DCF!F$6</f>
        <v>2073.0828852853183</v>
      </c>
      <c r="CF273" s="15">
        <f ca="1">(AY273*DCF!G$10-DCF!G$5*MAX(AY273*DCF!G$10,0)-MAX(AY273-AX273,0)/Inputs!$B$10)*DCF!G$6</f>
        <v>2000.3448850002146</v>
      </c>
      <c r="CG273" s="15">
        <f ca="1">(AZ273*DCF!H$10-DCF!H$5*MAX(AZ273*DCF!H$10,0)-MAX(AZ273-AY273,0)/Inputs!$B$10)*DCF!H$6</f>
        <v>2499.5279764956399</v>
      </c>
      <c r="CH273" s="15">
        <f ca="1">(BA273*DCF!I$10-DCF!I$5*MAX(BA273*DCF!I$10,0)-MAX(BA273-AZ273,0)/Inputs!$B$10)*DCF!I$6</f>
        <v>2874.5963222971018</v>
      </c>
      <c r="CI273" s="15">
        <f ca="1">(BB273*DCF!J$10-DCF!J$5*MAX(BB273*DCF!J$10,0)-MAX(BB273-BA273,0)/Inputs!$B$10)*DCF!J$6</f>
        <v>3630.7819921407258</v>
      </c>
      <c r="CJ273" s="15">
        <f ca="1">(BC273*DCF!K$10-DCF!K$5*MAX(BC273*DCF!K$10,0)-MAX(BC273-BB273,0)/Inputs!$B$10)*DCF!K$6</f>
        <v>4562.2639980185122</v>
      </c>
      <c r="CK273" s="15">
        <f ca="1">(BD273*DCF!L$10-DCF!L$5*MAX(BD273*DCF!L$10,0)-MAX(BD273-BC273,0)/Inputs!$B$10)*DCF!L$6</f>
        <v>5835.6761967294506</v>
      </c>
      <c r="CL273" s="15">
        <f ca="1">(BE273*DCF!M$10-DCF!M$5*MAX(BE273*DCF!M$10,0)-MAX(BE273-BD273,0)/Inputs!$B$10)*DCF!M$6</f>
        <v>5914.2826762039631</v>
      </c>
      <c r="CM273" s="15">
        <f ca="1">(BF273*DCF!C$28-DCF!C$5*MAX(BF273*DCF!C$28,0)-MAX(BF273-Inputs!$B$13,0)/Inputs!$B$17)*DCF!C$6</f>
        <v>3526.0406333635087</v>
      </c>
      <c r="CN273" s="15">
        <f ca="1">(BG273*DCF!D$28-DCF!D$5*MAX(BG273*DCF!D$28,0)-MAX(BG273-BF273,0)/Inputs!$B$17)*DCF!D$6</f>
        <v>3978.7971871388991</v>
      </c>
      <c r="CO273" s="15">
        <f ca="1">(BH273*DCF!E$28-DCF!E$5*MAX(BH273*DCF!E$28,0)-MAX(BH273-BG273,0)/Inputs!$B$17)*DCF!E$6</f>
        <v>5633.2833444739454</v>
      </c>
      <c r="CP273" s="15">
        <f ca="1">(BI273*DCF!F$28-DCF!F$5*MAX(BI273*DCF!F$28,0)-MAX(BI273-BH273,0)/Inputs!$B$17)*DCF!F$6</f>
        <v>7662.6391231056868</v>
      </c>
      <c r="CQ273" s="15">
        <f ca="1">(BJ273*DCF!G$28-DCF!G$5*MAX(BJ273*DCF!G$28,0)-MAX(BJ273-BI273,0)/Inputs!$B$17)*DCF!G$6</f>
        <v>8378.7170886229615</v>
      </c>
      <c r="CR273" s="15">
        <f ca="1">(BK273*DCF!H$28-DCF!H$5*MAX(BK273*DCF!H$28,0)-MAX(BK273-BJ273,0)/Inputs!$B$17)*DCF!H$6</f>
        <v>8723.3071839840159</v>
      </c>
      <c r="CS273" s="15">
        <f ca="1">(BL273*DCF!I$28-DCF!I$5*MAX(BL273*DCF!I$28,0)-MAX(BL273-BK273,0)/Inputs!$B$17)*DCF!I$6</f>
        <v>11002.199350978337</v>
      </c>
      <c r="CT273" s="15">
        <f ca="1">(BM273*DCF!J$28-DCF!J$5*MAX(BM273*DCF!J$28,0)-MAX(BM273-BL273,0)/Inputs!$B$17)*DCF!J$6</f>
        <v>14806.96577162098</v>
      </c>
      <c r="CU273" s="15">
        <f ca="1">(BN273*DCF!K$28-DCF!K$5*MAX(BN273*DCF!K$28,0)-MAX(BN273-BM273,0)/Inputs!$B$17)*DCF!K$6</f>
        <v>19371.867772661921</v>
      </c>
      <c r="CV273" s="15">
        <f ca="1">(BO273*DCF!L$28-DCF!L$5*MAX(BO273*DCF!L$28,0)-MAX(BO273-BN273,0)/Inputs!$B$17)*DCF!L$6</f>
        <v>22972.646993189508</v>
      </c>
      <c r="CW273" s="15">
        <f ca="1">(BP273*DCF!M$28-DCF!M$5*MAX(BP273*DCF!M$28,0)-MAX(BP273-BO273,0)/Inputs!$B$17)*DCF!M$6</f>
        <v>27290.4706301722</v>
      </c>
      <c r="CX273" s="15">
        <f ca="1">(BQ273*DCF!C$46-DCF!C$5*MAX(BQ273*DCF!C$46,0)-MAX(BQ273-Inputs!$B$20,0)/Inputs!$B$24)*DCF!C$6</f>
        <v>-1034.5714331801432</v>
      </c>
      <c r="CY273" s="15">
        <f ca="1">(BR273*DCF!D$46-DCF!D$5*MAX(BR273*DCF!D$46,0)-MAX(BR273-BQ273,0)/Inputs!$B$24)*DCF!D$6</f>
        <v>-2321.358548162731</v>
      </c>
      <c r="CZ273" s="15">
        <f ca="1">(BS273*DCF!E$46-DCF!E$5*MAX(BS273*DCF!E$46,0)-MAX(BS273-BR273,0)/Inputs!$B$24)*DCF!E$6</f>
        <v>-2624.7597305924864</v>
      </c>
      <c r="DA273" s="15">
        <f ca="1">(BT273*DCF!F$46-DCF!F$5*MAX(BT273*DCF!F$46,0)-MAX(BT273-BS273,0)/Inputs!$B$24)*DCF!F$6</f>
        <v>-1399.1057196315912</v>
      </c>
      <c r="DB273" s="15">
        <f ca="1">(BU273*DCF!G$46-DCF!G$5*MAX(BU273*DCF!G$46,0)-MAX(BU273-BT273,0)/Inputs!$B$24)*DCF!G$6</f>
        <v>-1197.5892954648891</v>
      </c>
      <c r="DC273" s="15">
        <f ca="1">(BV273*DCF!H$46-DCF!H$5*MAX(BV273*DCF!H$46,0)-MAX(BV273-BU273,0)/Inputs!$B$24)*DCF!H$6</f>
        <v>-1546.8969378555523</v>
      </c>
      <c r="DD273" s="15">
        <f ca="1">(BW273*DCF!I$46-DCF!I$5*MAX(BW273*DCF!I$46,0)-MAX(BW273-BV273,0)/Inputs!$B$24)*DCF!I$6</f>
        <v>-1681.6472098923466</v>
      </c>
      <c r="DE273" s="15">
        <f ca="1">(BX273*DCF!J$46-DCF!J$5*MAX(BX273*DCF!J$46,0)-MAX(BX273-BW273,0)/Inputs!$B$24)*DCF!J$6</f>
        <v>-2272.2436555482964</v>
      </c>
      <c r="DF273" s="15">
        <f ca="1">(BY273*DCF!K$46-DCF!K$5*MAX(BY273*DCF!K$46,0)-MAX(BY273-BX273,0)/Inputs!$B$24)*DCF!K$6</f>
        <v>-5214.921829697314</v>
      </c>
      <c r="DG273" s="15">
        <f ca="1">(BZ273*DCF!L$46-DCF!L$5*MAX(BZ273*DCF!L$46,0)-MAX(BZ273-BY273,0)/Inputs!$B$24)*DCF!L$6</f>
        <v>1031.1063995810086</v>
      </c>
      <c r="DH273" s="15">
        <f ca="1">(CA273*DCF!M$46-DCF!M$5*MAX(CA273*DCF!M$46,0)-MAX(CA273-BZ273,0)/Inputs!$B$24)*DCF!M$6</f>
        <v>2190.0199045418194</v>
      </c>
      <c r="DI273" s="15">
        <f ca="1">SUM(CB273:CL273)+BE273*DCF!M$10*(1+Inputs!$B$30)*(1-Inputs!$B$33)*(1-Inputs!$B$30/Inputs!$B$31)/(Inputs!$B$29-Inputs!$B$30)*DCF!M$6</f>
        <v>172244.58125795794</v>
      </c>
      <c r="DJ273" s="15">
        <f ca="1">SUM(CM273:CW273)+BP273*DCF!M$28*(1+Inputs!$B$30)*(1-Inputs!$B$33)*(1-Inputs!$B$30/Inputs!$B$31)/(Inputs!$B$29-Inputs!$B$30)*DCF!M$6</f>
        <v>764791.68158437067</v>
      </c>
      <c r="DK273" s="15">
        <f ca="1">SUM(CX273:DH273)+CA273*DCF!M$46*(1+Inputs!$B$30)*(1-Inputs!$B$33)*(1-Inputs!$B$30/Inputs!$B$31)/(Inputs!$B$29-Inputs!$B$30)*DCF!M$6</f>
        <v>235780.69030397831</v>
      </c>
      <c r="DM273" s="15">
        <f ca="1">DI273+DJ273+DK273+Inputs!$B$34+Inputs!$B$36-Inputs!$B$35</f>
        <v>1249667.953146307</v>
      </c>
    </row>
    <row r="274" spans="1:117" x14ac:dyDescent="0.75">
      <c r="A274" s="11">
        <v>261</v>
      </c>
      <c r="C274" s="23">
        <f t="shared" ref="C274:M283" ca="1" si="176">_xlfn.NORM.S.INV(RAND())</f>
        <v>0.93816642653970295</v>
      </c>
      <c r="D274" s="23">
        <f t="shared" ca="1" si="176"/>
        <v>0.16103385841252457</v>
      </c>
      <c r="E274" s="23">
        <f t="shared" ca="1" si="176"/>
        <v>-3.664848895284822E-3</v>
      </c>
      <c r="F274" s="23">
        <f t="shared" ca="1" si="176"/>
        <v>0.42139774476248532</v>
      </c>
      <c r="G274" s="23">
        <f t="shared" ca="1" si="176"/>
        <v>-4.210085118201707E-2</v>
      </c>
      <c r="H274" s="23">
        <f t="shared" ca="1" si="176"/>
        <v>1.0224130255258794</v>
      </c>
      <c r="I274" s="23">
        <f t="shared" ca="1" si="176"/>
        <v>-0.15666870680975062</v>
      </c>
      <c r="J274" s="23">
        <f t="shared" ca="1" si="176"/>
        <v>-2.1848845250582616</v>
      </c>
      <c r="K274" s="23">
        <f t="shared" ca="1" si="176"/>
        <v>-0.91168313949479629</v>
      </c>
      <c r="L274" s="23">
        <f t="shared" ca="1" si="176"/>
        <v>1.2954620953371268</v>
      </c>
      <c r="M274" s="23">
        <f t="shared" ca="1" si="176"/>
        <v>0.22599069865679974</v>
      </c>
      <c r="N274" s="23">
        <f ca="1">SQRT(Inputs!$B$38)*C274+SQRT(1-Inputs!$B$38)*_xlfn.NORM.S.INV(RAND())</f>
        <v>-0.2064056967206489</v>
      </c>
      <c r="O274" s="23">
        <f ca="1">SQRT(Inputs!$B$38)*D274+SQRT(1-Inputs!$B$38)*_xlfn.NORM.S.INV(RAND())</f>
        <v>7.127871348161921E-2</v>
      </c>
      <c r="P274" s="23">
        <f ca="1">SQRT(Inputs!$B$38)*E274+SQRT(1-Inputs!$B$38)*_xlfn.NORM.S.INV(RAND())</f>
        <v>0.28911716762218909</v>
      </c>
      <c r="Q274" s="23">
        <f ca="1">SQRT(Inputs!$B$38)*F274+SQRT(1-Inputs!$B$38)*_xlfn.NORM.S.INV(RAND())</f>
        <v>-1.6534418298250106</v>
      </c>
      <c r="R274" s="23">
        <f ca="1">SQRT(Inputs!$B$38)*G274+SQRT(1-Inputs!$B$38)*_xlfn.NORM.S.INV(RAND())</f>
        <v>-0.25898926388263344</v>
      </c>
      <c r="S274" s="23">
        <f ca="1">SQRT(Inputs!$B$38)*H274+SQRT(1-Inputs!$B$38)*_xlfn.NORM.S.INV(RAND())</f>
        <v>0.93625486361543953</v>
      </c>
      <c r="T274" s="23">
        <f ca="1">SQRT(Inputs!$B$38)*I274+SQRT(1-Inputs!$B$38)*_xlfn.NORM.S.INV(RAND())</f>
        <v>0.16789724229690561</v>
      </c>
      <c r="U274" s="23">
        <f ca="1">SQRT(Inputs!$B$38)*J274+SQRT(1-Inputs!$B$38)*_xlfn.NORM.S.INV(RAND())</f>
        <v>-0.48420269208406974</v>
      </c>
      <c r="V274" s="23">
        <f ca="1">SQRT(Inputs!$B$38)*K274+SQRT(1-Inputs!$B$38)*_xlfn.NORM.S.INV(RAND())</f>
        <v>0.54498223501883902</v>
      </c>
      <c r="W274" s="23">
        <f ca="1">SQRT(Inputs!$B$38)*L274+SQRT(1-Inputs!$B$38)*_xlfn.NORM.S.INV(RAND())</f>
        <v>0.38446956487515416</v>
      </c>
      <c r="X274" s="23">
        <f ca="1">SQRT(Inputs!$B$38)*M274+SQRT(1-Inputs!$B$38)*_xlfn.NORM.S.INV(RAND())</f>
        <v>-1.1417305694354318</v>
      </c>
      <c r="Y274" s="23">
        <f ca="1">SQRT(Inputs!$B$38)*C274+SQRT(1-Inputs!$B$38)*_xlfn.NORM.S.INV(RAND())</f>
        <v>2.1357912695542824E-2</v>
      </c>
      <c r="Z274" s="23">
        <f ca="1">SQRT(Inputs!$B$38)*D274+SQRT(1-Inputs!$B$38)*_xlfn.NORM.S.INV(RAND())</f>
        <v>-0.37047675986040302</v>
      </c>
      <c r="AA274" s="23">
        <f ca="1">SQRT(Inputs!$B$38)*E274+SQRT(1-Inputs!$B$38)*_xlfn.NORM.S.INV(RAND())</f>
        <v>-0.82512416596852567</v>
      </c>
      <c r="AB274" s="23">
        <f ca="1">SQRT(Inputs!$B$38)*F274+SQRT(1-Inputs!$B$38)*_xlfn.NORM.S.INV(RAND())</f>
        <v>-1.2648299745169966</v>
      </c>
      <c r="AC274" s="23">
        <f ca="1">SQRT(Inputs!$B$38)*G274+SQRT(1-Inputs!$B$38)*_xlfn.NORM.S.INV(RAND())</f>
        <v>9.5309122797752027E-2</v>
      </c>
      <c r="AD274" s="23">
        <f ca="1">SQRT(Inputs!$B$38)*H274+SQRT(1-Inputs!$B$38)*_xlfn.NORM.S.INV(RAND())</f>
        <v>1.0727603097221317E-2</v>
      </c>
      <c r="AE274" s="23">
        <f ca="1">SQRT(Inputs!$B$38)*I274+SQRT(1-Inputs!$B$38)*_xlfn.NORM.S.INV(RAND())</f>
        <v>-1.4337378372281762</v>
      </c>
      <c r="AF274" s="23">
        <f ca="1">SQRT(Inputs!$B$38)*J274+SQRT(1-Inputs!$B$38)*_xlfn.NORM.S.INV(RAND())</f>
        <v>-0.91355625197960255</v>
      </c>
      <c r="AG274" s="23">
        <f ca="1">SQRT(Inputs!$B$38)*K274+SQRT(1-Inputs!$B$38)*_xlfn.NORM.S.INV(RAND())</f>
        <v>-2.5287492799036859E-2</v>
      </c>
      <c r="AH274" s="23">
        <f ca="1">SQRT(Inputs!$B$38)*L274+SQRT(1-Inputs!$B$38)*_xlfn.NORM.S.INV(RAND())</f>
        <v>1.3722731402104438</v>
      </c>
      <c r="AI274" s="23">
        <f ca="1">SQRT(Inputs!$B$38)*M274+SQRT(1-Inputs!$B$38)*_xlfn.NORM.S.INV(RAND())</f>
        <v>-1.1572290105896148</v>
      </c>
      <c r="AJ274" s="23">
        <f ca="1">SQRT(Inputs!$B$38)*C274+SQRT(1-Inputs!$B$38)*_xlfn.NORM.S.INV(RAND())</f>
        <v>0.48381261261332437</v>
      </c>
      <c r="AK274" s="23">
        <f ca="1">SQRT(Inputs!$B$38)*D274+SQRT(1-Inputs!$B$38)*_xlfn.NORM.S.INV(RAND())</f>
        <v>6.0225602925544727E-2</v>
      </c>
      <c r="AL274" s="23">
        <f ca="1">SQRT(Inputs!$B$38)*E274+SQRT(1-Inputs!$B$38)*_xlfn.NORM.S.INV(RAND())</f>
        <v>-0.50897527918691177</v>
      </c>
      <c r="AM274" s="23">
        <f ca="1">SQRT(Inputs!$B$38)*F274+SQRT(1-Inputs!$B$38)*_xlfn.NORM.S.INV(RAND())</f>
        <v>-6.6754443454260126E-2</v>
      </c>
      <c r="AN274" s="23">
        <f ca="1">SQRT(Inputs!$B$38)*G274+SQRT(1-Inputs!$B$38)*_xlfn.NORM.S.INV(RAND())</f>
        <v>-1.229012794377695</v>
      </c>
      <c r="AO274" s="23">
        <f ca="1">SQRT(Inputs!$B$38)*H274+SQRT(1-Inputs!$B$38)*_xlfn.NORM.S.INV(RAND())</f>
        <v>1.0048082620302219</v>
      </c>
      <c r="AP274" s="23">
        <f ca="1">SQRT(Inputs!$B$38)*I274+SQRT(1-Inputs!$B$38)*_xlfn.NORM.S.INV(RAND())</f>
        <v>-0.66516357627944322</v>
      </c>
      <c r="AQ274" s="23">
        <f ca="1">SQRT(Inputs!$B$38)*J274+SQRT(1-Inputs!$B$38)*_xlfn.NORM.S.INV(RAND())</f>
        <v>-0.69039986716345003</v>
      </c>
      <c r="AR274" s="23">
        <f ca="1">SQRT(Inputs!$B$38)*K274+SQRT(1-Inputs!$B$38)*_xlfn.NORM.S.INV(RAND())</f>
        <v>-1.3546943674646981</v>
      </c>
      <c r="AS274" s="23">
        <f ca="1">SQRT(Inputs!$B$38)*L274+SQRT(1-Inputs!$B$38)*_xlfn.NORM.S.INV(RAND())</f>
        <v>1.8540123227930578</v>
      </c>
      <c r="AT274" s="23">
        <f ca="1">SQRT(Inputs!$B$38)*M274+SQRT(1-Inputs!$B$38)*_xlfn.NORM.S.INV(RAND())</f>
        <v>-3.7257656284353513E-4</v>
      </c>
      <c r="AU274" s="15">
        <f ca="1">Inputs!$B$6*EXP($B$8-0.5*C$5^2+C$5*N274)</f>
        <v>4799.1826027394718</v>
      </c>
      <c r="AV274" s="15">
        <f t="shared" ca="1" si="146"/>
        <v>5903.2836463387348</v>
      </c>
      <c r="AW274" s="15">
        <f t="shared" ca="1" si="147"/>
        <v>7484.2501255624129</v>
      </c>
      <c r="AX274" s="15">
        <f t="shared" ca="1" si="148"/>
        <v>7432.1822618516353</v>
      </c>
      <c r="AY274" s="15">
        <f t="shared" ca="1" si="149"/>
        <v>8812.2700711752641</v>
      </c>
      <c r="AZ274" s="15">
        <f t="shared" ca="1" si="150"/>
        <v>11948.11904451923</v>
      </c>
      <c r="BA274" s="15">
        <f t="shared" ca="1" si="151"/>
        <v>14880.642381920346</v>
      </c>
      <c r="BB274" s="15">
        <f t="shared" ca="1" si="152"/>
        <v>17355.721197992618</v>
      </c>
      <c r="BC274" s="15">
        <f t="shared" ca="1" si="153"/>
        <v>22404.511749912173</v>
      </c>
      <c r="BD274" s="15">
        <f t="shared" ca="1" si="154"/>
        <v>28452.640764907599</v>
      </c>
      <c r="BE274" s="15">
        <f t="shared" ca="1" si="155"/>
        <v>31421.616252881711</v>
      </c>
      <c r="BF274" s="15">
        <f ca="1">Inputs!$B$13*EXP($B$9-0.5*C$6^2+C$6*Y274)</f>
        <v>13889.707650244156</v>
      </c>
      <c r="BG274" s="15">
        <f t="shared" ca="1" si="156"/>
        <v>15833.271796721794</v>
      </c>
      <c r="BH274" s="15">
        <f t="shared" ca="1" si="157"/>
        <v>16871.046431837192</v>
      </c>
      <c r="BI274" s="15">
        <f t="shared" ca="1" si="158"/>
        <v>16999.161622098589</v>
      </c>
      <c r="BJ274" s="15">
        <f t="shared" ca="1" si="159"/>
        <v>21128.146632792956</v>
      </c>
      <c r="BK274" s="15">
        <f t="shared" ca="1" si="160"/>
        <v>25968.695112200206</v>
      </c>
      <c r="BL274" s="15">
        <f t="shared" ca="1" si="161"/>
        <v>26490.522372376523</v>
      </c>
      <c r="BM274" s="15">
        <f t="shared" ca="1" si="162"/>
        <v>29069.065397482042</v>
      </c>
      <c r="BN274" s="15">
        <f t="shared" ca="1" si="163"/>
        <v>35643.135282895433</v>
      </c>
      <c r="BO274" s="15">
        <f t="shared" ca="1" si="164"/>
        <v>51439.517306940455</v>
      </c>
      <c r="BP274" s="15">
        <f t="shared" ca="1" si="165"/>
        <v>55532.668914594098</v>
      </c>
      <c r="BQ274" s="15">
        <f ca="1">Inputs!$B$20*EXP($B$10-0.5*C$7^2+C$7*AJ274)</f>
        <v>5092.5228940790912</v>
      </c>
      <c r="BR274" s="15">
        <f t="shared" ca="1" si="166"/>
        <v>7043.3318401218812</v>
      </c>
      <c r="BS274" s="15">
        <f t="shared" ca="1" si="167"/>
        <v>8333.3825740031243</v>
      </c>
      <c r="BT274" s="15">
        <f t="shared" ca="1" si="168"/>
        <v>11290.464843658685</v>
      </c>
      <c r="BU274" s="15">
        <f t="shared" ca="1" si="169"/>
        <v>11622.116061260276</v>
      </c>
      <c r="BV274" s="15">
        <f t="shared" ca="1" si="170"/>
        <v>20277.705246587273</v>
      </c>
      <c r="BW274" s="15">
        <f t="shared" ca="1" si="171"/>
        <v>24580.489107338981</v>
      </c>
      <c r="BX274" s="15">
        <f t="shared" ca="1" si="172"/>
        <v>29935.971043201094</v>
      </c>
      <c r="BY274" s="15">
        <f t="shared" ca="1" si="173"/>
        <v>32368.371400386786</v>
      </c>
      <c r="BZ274" s="15">
        <f t="shared" ca="1" si="174"/>
        <v>63862.002045966983</v>
      </c>
      <c r="CA274" s="15">
        <f t="shared" ca="1" si="175"/>
        <v>89700.791713999424</v>
      </c>
      <c r="CB274" s="15">
        <f ca="1">(AU274*DCF!C$10-DCF!C$5*MAX(AU274*DCF!C$10,0)-MAX(AU274-Inputs!$B$6,0)/Inputs!$B$10)*DCF!C$6</f>
        <v>1044.2369277625314</v>
      </c>
      <c r="CC274" s="15">
        <f ca="1">(AV274*DCF!D$10-DCF!D$5*MAX(AV274*DCF!D$10,0)-MAX(AV274-AU274,0)/Inputs!$B$10)*DCF!D$6</f>
        <v>1169.6792522565447</v>
      </c>
      <c r="CD274" s="15">
        <f ca="1">(AW274*DCF!E$10-DCF!E$5*MAX(AW274*DCF!E$10,0)-MAX(AW274-AV274,0)/Inputs!$B$10)*DCF!E$6</f>
        <v>1371.895093162507</v>
      </c>
      <c r="CE274" s="15">
        <f ca="1">(AX274*DCF!F$10-DCF!F$5*MAX(AX274*DCF!F$10,0)-MAX(AX274-AW274,0)/Inputs!$B$10)*DCF!F$6</f>
        <v>1622.4335432179766</v>
      </c>
      <c r="CF274" s="15">
        <f ca="1">(AY274*DCF!G$10-DCF!G$5*MAX(AY274*DCF!G$10,0)-MAX(AY274-AX274,0)/Inputs!$B$10)*DCF!G$6</f>
        <v>1550.4020634811804</v>
      </c>
      <c r="CG274" s="15">
        <f ca="1">(AZ274*DCF!H$10-DCF!H$5*MAX(AZ274*DCF!H$10,0)-MAX(AZ274-AY274,0)/Inputs!$B$10)*DCF!H$6</f>
        <v>1762.9096799198801</v>
      </c>
      <c r="CH274" s="15">
        <f ca="1">(BA274*DCF!I$10-DCF!I$5*MAX(BA274*DCF!I$10,0)-MAX(BA274-AZ274,0)/Inputs!$B$10)*DCF!I$6</f>
        <v>2237.1139420241243</v>
      </c>
      <c r="CI274" s="15">
        <f ca="1">(BB274*DCF!J$10-DCF!J$5*MAX(BB274*DCF!J$10,0)-MAX(BB274-BA274,0)/Inputs!$B$10)*DCF!J$6</f>
        <v>2603.2246199274064</v>
      </c>
      <c r="CJ274" s="15">
        <f ca="1">(BC274*DCF!K$10-DCF!K$5*MAX(BC274*DCF!K$10,0)-MAX(BC274-BB274,0)/Inputs!$B$10)*DCF!K$6</f>
        <v>2900.0127526517495</v>
      </c>
      <c r="CK274" s="15">
        <f ca="1">(BD274*DCF!L$10-DCF!L$5*MAX(BD274*DCF!L$10,0)-MAX(BD274-BC274,0)/Inputs!$B$10)*DCF!L$6</f>
        <v>3509.0782724499672</v>
      </c>
      <c r="CL274" s="15">
        <f ca="1">(BE274*DCF!M$10-DCF!M$5*MAX(BE274*DCF!M$10,0)-MAX(BE274-BD274,0)/Inputs!$B$10)*DCF!M$6</f>
        <v>4079.3206166626378</v>
      </c>
      <c r="CM274" s="15">
        <f ca="1">(BF274*DCF!C$28-DCF!C$5*MAX(BF274*DCF!C$28,0)-MAX(BF274-Inputs!$B$13,0)/Inputs!$B$17)*DCF!C$6</f>
        <v>3661.0551554491954</v>
      </c>
      <c r="CN274" s="15">
        <f ca="1">(BG274*DCF!D$28-DCF!D$5*MAX(BG274*DCF!D$28,0)-MAX(BG274-BF274,0)/Inputs!$B$17)*DCF!D$6</f>
        <v>4248.6123755855197</v>
      </c>
      <c r="CO274" s="15">
        <f ca="1">(BH274*DCF!E$28-DCF!E$5*MAX(BH274*DCF!E$28,0)-MAX(BH274-BG274,0)/Inputs!$B$17)*DCF!E$6</f>
        <v>4573.6496669910593</v>
      </c>
      <c r="CP274" s="15">
        <f ca="1">(BI274*DCF!F$28-DCF!F$5*MAX(BI274*DCF!F$28,0)-MAX(BI274-BH274,0)/Inputs!$B$17)*DCF!F$6</f>
        <v>4591.4992124190821</v>
      </c>
      <c r="CQ274" s="15">
        <f ca="1">(BJ274*DCF!G$28-DCF!G$5*MAX(BJ274*DCF!G$28,0)-MAX(BJ274-BI274,0)/Inputs!$B$17)*DCF!G$6</f>
        <v>4787.403453257336</v>
      </c>
      <c r="CR274" s="15">
        <f ca="1">(BK274*DCF!H$28-DCF!H$5*MAX(BK274*DCF!H$28,0)-MAX(BK274-BJ274,0)/Inputs!$B$17)*DCF!H$6</f>
        <v>5670.2594160800336</v>
      </c>
      <c r="CS274" s="15">
        <f ca="1">(BL274*DCF!I$28-DCF!I$5*MAX(BL274*DCF!I$28,0)-MAX(BL274-BK274,0)/Inputs!$B$17)*DCF!I$6</f>
        <v>6154.4285805633317</v>
      </c>
      <c r="CT274" s="15">
        <f ca="1">(BM274*DCF!J$28-DCF!J$5*MAX(BM274*DCF!J$28,0)-MAX(BM274-BL274,0)/Inputs!$B$17)*DCF!J$6</f>
        <v>6142.9210520119896</v>
      </c>
      <c r="CU274" s="15">
        <f ca="1">(BN274*DCF!K$28-DCF!K$5*MAX(BN274*DCF!K$28,0)-MAX(BN274-BM274,0)/Inputs!$B$17)*DCF!K$6</f>
        <v>6721.9965484972436</v>
      </c>
      <c r="CV274" s="15">
        <f ca="1">(BO274*DCF!L$28-DCF!L$5*MAX(BO274*DCF!L$28,0)-MAX(BO274-BN274,0)/Inputs!$B$17)*DCF!L$6</f>
        <v>8475.8764454398279</v>
      </c>
      <c r="CW274" s="15">
        <f ca="1">(BP274*DCF!M$28-DCF!M$5*MAX(BP274*DCF!M$28,0)-MAX(BP274-BO274,0)/Inputs!$B$17)*DCF!M$6</f>
        <v>10020.654436961911</v>
      </c>
      <c r="CX274" s="15">
        <f ca="1">(BQ274*DCF!C$46-DCF!C$5*MAX(BQ274*DCF!C$46,0)-MAX(BQ274-Inputs!$B$20,0)/Inputs!$B$24)*DCF!C$6</f>
        <v>-2049.7849150663446</v>
      </c>
      <c r="CY274" s="15">
        <f ca="1">(BR274*DCF!D$46-DCF!D$5*MAX(BR274*DCF!D$46,0)-MAX(BR274-BQ274,0)/Inputs!$B$24)*DCF!D$6</f>
        <v>-2034.5264765790173</v>
      </c>
      <c r="CZ274" s="15">
        <f ca="1">(BS274*DCF!E$46-DCF!E$5*MAX(BS274*DCF!E$46,0)-MAX(BS274-BR274,0)/Inputs!$B$24)*DCF!E$6</f>
        <v>-1493.9394836445308</v>
      </c>
      <c r="DA274" s="15">
        <f ca="1">(BT274*DCF!F$46-DCF!F$5*MAX(BT274*DCF!F$46,0)-MAX(BT274-BS274,0)/Inputs!$B$24)*DCF!F$6</f>
        <v>-1899.0101685624179</v>
      </c>
      <c r="DB274" s="15">
        <f ca="1">(BU274*DCF!G$46-DCF!G$5*MAX(BU274*DCF!G$46,0)-MAX(BU274-BT274,0)/Inputs!$B$24)*DCF!G$6</f>
        <v>-502.50593877645446</v>
      </c>
      <c r="DC274" s="15">
        <f ca="1">(BV274*DCF!H$46-DCF!H$5*MAX(BV274*DCF!H$46,0)-MAX(BV274-BU274,0)/Inputs!$B$24)*DCF!H$6</f>
        <v>-2689.6713056655335</v>
      </c>
      <c r="DD274" s="15">
        <f ca="1">(BW274*DCF!I$46-DCF!I$5*MAX(BW274*DCF!I$46,0)-MAX(BW274-BV274,0)/Inputs!$B$24)*DCF!I$6</f>
        <v>-667.46686824005042</v>
      </c>
      <c r="DE274" s="15">
        <f ca="1">(BX274*DCF!J$46-DCF!J$5*MAX(BX274*DCF!J$46,0)-MAX(BX274-BW274,0)/Inputs!$B$24)*DCF!J$6</f>
        <v>-164.45513512507193</v>
      </c>
      <c r="DF274" s="15">
        <f ca="1">(BY274*DCF!K$46-DCF!K$5*MAX(BY274*DCF!K$46,0)-MAX(BY274-BX274,0)/Inputs!$B$24)*DCF!K$6</f>
        <v>1253.1159862392899</v>
      </c>
      <c r="DG274" s="15">
        <f ca="1">(BZ274*DCF!L$46-DCF!L$5*MAX(BZ274*DCF!L$46,0)-MAX(BZ274-BY274,0)/Inputs!$B$24)*DCF!L$6</f>
        <v>-2712.628338391974</v>
      </c>
      <c r="DH274" s="15">
        <f ca="1">(CA274*DCF!M$46-DCF!M$5*MAX(CA274*DCF!M$46,0)-MAX(CA274-BZ274,0)/Inputs!$B$24)*DCF!M$6</f>
        <v>1630.4308031555572</v>
      </c>
      <c r="DI274" s="15">
        <f ca="1">SUM(CB274:CL274)+BE274*DCF!M$10*(1+Inputs!$B$30)*(1-Inputs!$B$33)*(1-Inputs!$B$30/Inputs!$B$31)/(Inputs!$B$29-Inputs!$B$30)*DCF!M$6</f>
        <v>111297.08030314586</v>
      </c>
      <c r="DJ274" s="15">
        <f ca="1">SUM(CM274:CW274)+BP274*DCF!M$28*(1+Inputs!$B$30)*(1-Inputs!$B$33)*(1-Inputs!$B$30/Inputs!$B$31)/(Inputs!$B$29-Inputs!$B$30)*DCF!M$6</f>
        <v>271112.55892037513</v>
      </c>
      <c r="DK274" s="15">
        <f ca="1">SUM(CX274:DH274)+CA274*DCF!M$46*(1+Inputs!$B$30)*(1-Inputs!$B$33)*(1-Inputs!$B$30/Inputs!$B$31)/(Inputs!$B$29-Inputs!$B$30)*DCF!M$6</f>
        <v>127357.60788725053</v>
      </c>
      <c r="DM274" s="15">
        <f ca="1">DI274+DJ274+DK274+Inputs!$B$34+Inputs!$B$36-Inputs!$B$35</f>
        <v>586618.24711077148</v>
      </c>
    </row>
    <row r="275" spans="1:117" x14ac:dyDescent="0.75">
      <c r="A275" s="11">
        <v>262</v>
      </c>
      <c r="C275" s="23">
        <f t="shared" ca="1" si="176"/>
        <v>0.72892402640071385</v>
      </c>
      <c r="D275" s="23">
        <f t="shared" ca="1" si="176"/>
        <v>0.96944178363595235</v>
      </c>
      <c r="E275" s="23">
        <f t="shared" ca="1" si="176"/>
        <v>0.35060486614152486</v>
      </c>
      <c r="F275" s="23">
        <f t="shared" ca="1" si="176"/>
        <v>-0.14285276509776107</v>
      </c>
      <c r="G275" s="23">
        <f t="shared" ca="1" si="176"/>
        <v>1.0768715150780039</v>
      </c>
      <c r="H275" s="23">
        <f t="shared" ca="1" si="176"/>
        <v>0.7778384077108601</v>
      </c>
      <c r="I275" s="23">
        <f t="shared" ca="1" si="176"/>
        <v>-1.9058605065591767</v>
      </c>
      <c r="J275" s="23">
        <f t="shared" ca="1" si="176"/>
        <v>-2.6800226534503717</v>
      </c>
      <c r="K275" s="23">
        <f t="shared" ca="1" si="176"/>
        <v>-1.8612310601064515</v>
      </c>
      <c r="L275" s="23">
        <f t="shared" ca="1" si="176"/>
        <v>-0.51098194549125486</v>
      </c>
      <c r="M275" s="23">
        <f t="shared" ca="1" si="176"/>
        <v>-0.79345002057362313</v>
      </c>
      <c r="N275" s="23">
        <f ca="1">SQRT(Inputs!$B$38)*C275+SQRT(1-Inputs!$B$38)*_xlfn.NORM.S.INV(RAND())</f>
        <v>-9.4687884395754762E-2</v>
      </c>
      <c r="O275" s="23">
        <f ca="1">SQRT(Inputs!$B$38)*D275+SQRT(1-Inputs!$B$38)*_xlfn.NORM.S.INV(RAND())</f>
        <v>1.3230971433692653</v>
      </c>
      <c r="P275" s="23">
        <f ca="1">SQRT(Inputs!$B$38)*E275+SQRT(1-Inputs!$B$38)*_xlfn.NORM.S.INV(RAND())</f>
        <v>-0.49493843337735011</v>
      </c>
      <c r="Q275" s="23">
        <f ca="1">SQRT(Inputs!$B$38)*F275+SQRT(1-Inputs!$B$38)*_xlfn.NORM.S.INV(RAND())</f>
        <v>0.52579282141721229</v>
      </c>
      <c r="R275" s="23">
        <f ca="1">SQRT(Inputs!$B$38)*G275+SQRT(1-Inputs!$B$38)*_xlfn.NORM.S.INV(RAND())</f>
        <v>2.0214373931695979</v>
      </c>
      <c r="S275" s="23">
        <f ca="1">SQRT(Inputs!$B$38)*H275+SQRT(1-Inputs!$B$38)*_xlfn.NORM.S.INV(RAND())</f>
        <v>1.5124335380126905</v>
      </c>
      <c r="T275" s="23">
        <f ca="1">SQRT(Inputs!$B$38)*I275+SQRT(1-Inputs!$B$38)*_xlfn.NORM.S.INV(RAND())</f>
        <v>-1.4326263770657208</v>
      </c>
      <c r="U275" s="23">
        <f ca="1">SQRT(Inputs!$B$38)*J275+SQRT(1-Inputs!$B$38)*_xlfn.NORM.S.INV(RAND())</f>
        <v>-1.319042221573824</v>
      </c>
      <c r="V275" s="23">
        <f ca="1">SQRT(Inputs!$B$38)*K275+SQRT(1-Inputs!$B$38)*_xlfn.NORM.S.INV(RAND())</f>
        <v>-1.0273673290623184</v>
      </c>
      <c r="W275" s="23">
        <f ca="1">SQRT(Inputs!$B$38)*L275+SQRT(1-Inputs!$B$38)*_xlfn.NORM.S.INV(RAND())</f>
        <v>0.4349905334673202</v>
      </c>
      <c r="X275" s="23">
        <f ca="1">SQRT(Inputs!$B$38)*M275+SQRT(1-Inputs!$B$38)*_xlfn.NORM.S.INV(RAND())</f>
        <v>-2.2243362767321662</v>
      </c>
      <c r="Y275" s="23">
        <f ca="1">SQRT(Inputs!$B$38)*C275+SQRT(1-Inputs!$B$38)*_xlfn.NORM.S.INV(RAND())</f>
        <v>0.42107186927749607</v>
      </c>
      <c r="Z275" s="23">
        <f ca="1">SQRT(Inputs!$B$38)*D275+SQRT(1-Inputs!$B$38)*_xlfn.NORM.S.INV(RAND())</f>
        <v>2.7737434690552978</v>
      </c>
      <c r="AA275" s="23">
        <f ca="1">SQRT(Inputs!$B$38)*E275+SQRT(1-Inputs!$B$38)*_xlfn.NORM.S.INV(RAND())</f>
        <v>-0.3360419752476449</v>
      </c>
      <c r="AB275" s="23">
        <f ca="1">SQRT(Inputs!$B$38)*F275+SQRT(1-Inputs!$B$38)*_xlfn.NORM.S.INV(RAND())</f>
        <v>-0.71644845081025155</v>
      </c>
      <c r="AC275" s="23">
        <f ca="1">SQRT(Inputs!$B$38)*G275+SQRT(1-Inputs!$B$38)*_xlfn.NORM.S.INV(RAND())</f>
        <v>0.87512010640804871</v>
      </c>
      <c r="AD275" s="23">
        <f ca="1">SQRT(Inputs!$B$38)*H275+SQRT(1-Inputs!$B$38)*_xlfn.NORM.S.INV(RAND())</f>
        <v>-1.6174262578175589</v>
      </c>
      <c r="AE275" s="23">
        <f ca="1">SQRT(Inputs!$B$38)*I275+SQRT(1-Inputs!$B$38)*_xlfn.NORM.S.INV(RAND())</f>
        <v>-1.4319467229990415</v>
      </c>
      <c r="AF275" s="23">
        <f ca="1">SQRT(Inputs!$B$38)*J275+SQRT(1-Inputs!$B$38)*_xlfn.NORM.S.INV(RAND())</f>
        <v>-0.51841755184451888</v>
      </c>
      <c r="AG275" s="23">
        <f ca="1">SQRT(Inputs!$B$38)*K275+SQRT(1-Inputs!$B$38)*_xlfn.NORM.S.INV(RAND())</f>
        <v>-1.0370543585826895</v>
      </c>
      <c r="AH275" s="23">
        <f ca="1">SQRT(Inputs!$B$38)*L275+SQRT(1-Inputs!$B$38)*_xlfn.NORM.S.INV(RAND())</f>
        <v>-0.5686249123131577</v>
      </c>
      <c r="AI275" s="23">
        <f ca="1">SQRT(Inputs!$B$38)*M275+SQRT(1-Inputs!$B$38)*_xlfn.NORM.S.INV(RAND())</f>
        <v>-7.889196918756447E-3</v>
      </c>
      <c r="AJ275" s="23">
        <f ca="1">SQRT(Inputs!$B$38)*C275+SQRT(1-Inputs!$B$38)*_xlfn.NORM.S.INV(RAND())</f>
        <v>-0.67719614664294925</v>
      </c>
      <c r="AK275" s="23">
        <f ca="1">SQRT(Inputs!$B$38)*D275+SQRT(1-Inputs!$B$38)*_xlfn.NORM.S.INV(RAND())</f>
        <v>0.46687586435615247</v>
      </c>
      <c r="AL275" s="23">
        <f ca="1">SQRT(Inputs!$B$38)*E275+SQRT(1-Inputs!$B$38)*_xlfn.NORM.S.INV(RAND())</f>
        <v>-0.6491360536138171</v>
      </c>
      <c r="AM275" s="23">
        <f ca="1">SQRT(Inputs!$B$38)*F275+SQRT(1-Inputs!$B$38)*_xlfn.NORM.S.INV(RAND())</f>
        <v>1.1425427061061382</v>
      </c>
      <c r="AN275" s="23">
        <f ca="1">SQRT(Inputs!$B$38)*G275+SQRT(1-Inputs!$B$38)*_xlfn.NORM.S.INV(RAND())</f>
        <v>1.1592554367338983</v>
      </c>
      <c r="AO275" s="23">
        <f ca="1">SQRT(Inputs!$B$38)*H275+SQRT(1-Inputs!$B$38)*_xlfn.NORM.S.INV(RAND())</f>
        <v>-5.9125727545532025E-2</v>
      </c>
      <c r="AP275" s="23">
        <f ca="1">SQRT(Inputs!$B$38)*I275+SQRT(1-Inputs!$B$38)*_xlfn.NORM.S.INV(RAND())</f>
        <v>-0.23527669060373091</v>
      </c>
      <c r="AQ275" s="23">
        <f ca="1">SQRT(Inputs!$B$38)*J275+SQRT(1-Inputs!$B$38)*_xlfn.NORM.S.INV(RAND())</f>
        <v>-1.3636313218569125</v>
      </c>
      <c r="AR275" s="23">
        <f ca="1">SQRT(Inputs!$B$38)*K275+SQRT(1-Inputs!$B$38)*_xlfn.NORM.S.INV(RAND())</f>
        <v>-0.96523448075853202</v>
      </c>
      <c r="AS275" s="23">
        <f ca="1">SQRT(Inputs!$B$38)*L275+SQRT(1-Inputs!$B$38)*_xlfn.NORM.S.INV(RAND())</f>
        <v>-0.38442842659161586</v>
      </c>
      <c r="AT275" s="23">
        <f ca="1">SQRT(Inputs!$B$38)*M275+SQRT(1-Inputs!$B$38)*_xlfn.NORM.S.INV(RAND())</f>
        <v>-0.5849555739433876</v>
      </c>
      <c r="AU275" s="15">
        <f ca="1">Inputs!$B$6*EXP($B$8-0.5*C$5^2+C$5*N275)</f>
        <v>4886.7610309388183</v>
      </c>
      <c r="AV275" s="15">
        <f t="shared" ca="1" si="146"/>
        <v>7225.7441505866409</v>
      </c>
      <c r="AW275" s="15">
        <f t="shared" ca="1" si="147"/>
        <v>8241.5462368771368</v>
      </c>
      <c r="AX275" s="15">
        <f t="shared" ca="1" si="148"/>
        <v>10745.2604531868</v>
      </c>
      <c r="AY275" s="15">
        <f t="shared" ca="1" si="149"/>
        <v>16628.47623801868</v>
      </c>
      <c r="AZ275" s="15">
        <f t="shared" ca="1" si="150"/>
        <v>24022.572546577281</v>
      </c>
      <c r="BA275" s="15">
        <f t="shared" ca="1" si="151"/>
        <v>25304.213679895838</v>
      </c>
      <c r="BB275" s="15">
        <f t="shared" ca="1" si="152"/>
        <v>27144.912759749201</v>
      </c>
      <c r="BC275" s="15">
        <f t="shared" ca="1" si="153"/>
        <v>30106.800509510191</v>
      </c>
      <c r="BD275" s="15">
        <f t="shared" ca="1" si="154"/>
        <v>38415.272534373064</v>
      </c>
      <c r="BE275" s="15">
        <f t="shared" ca="1" si="155"/>
        <v>38440.289960106587</v>
      </c>
      <c r="BF275" s="15">
        <f ca="1">Inputs!$B$13*EXP($B$9-0.5*C$6^2+C$6*Y275)</f>
        <v>15035.14525844353</v>
      </c>
      <c r="BG275" s="15">
        <f t="shared" ca="1" si="156"/>
        <v>30225.743325454398</v>
      </c>
      <c r="BH275" s="15">
        <f t="shared" ca="1" si="157"/>
        <v>34928.296056206796</v>
      </c>
      <c r="BI275" s="15">
        <f t="shared" ca="1" si="158"/>
        <v>38293.071355708242</v>
      </c>
      <c r="BJ275" s="15">
        <f t="shared" ca="1" si="159"/>
        <v>53256.365310102614</v>
      </c>
      <c r="BK275" s="15">
        <f t="shared" ca="1" si="160"/>
        <v>52443.728080514105</v>
      </c>
      <c r="BL275" s="15">
        <f t="shared" ca="1" si="161"/>
        <v>53509.976135932971</v>
      </c>
      <c r="BM275" s="15">
        <f t="shared" ca="1" si="162"/>
        <v>61672.786558358537</v>
      </c>
      <c r="BN275" s="15">
        <f t="shared" ca="1" si="163"/>
        <v>66985.676936994889</v>
      </c>
      <c r="BO275" s="15">
        <f t="shared" ca="1" si="164"/>
        <v>77147.448192831333</v>
      </c>
      <c r="BP275" s="15">
        <f t="shared" ca="1" si="165"/>
        <v>94869.220975290009</v>
      </c>
      <c r="BQ275" s="15">
        <f ca="1">Inputs!$B$20*EXP($B$10-0.5*C$7^2+C$7*AJ275)</f>
        <v>3373.6109084433224</v>
      </c>
      <c r="BR275" s="15">
        <f t="shared" ca="1" si="166"/>
        <v>5309.1705502369896</v>
      </c>
      <c r="BS275" s="15">
        <f t="shared" ca="1" si="167"/>
        <v>6033.7526656620748</v>
      </c>
      <c r="BT275" s="15">
        <f t="shared" ca="1" si="168"/>
        <v>11226.711412737193</v>
      </c>
      <c r="BU275" s="15">
        <f t="shared" ca="1" si="169"/>
        <v>20596.807873769591</v>
      </c>
      <c r="BV275" s="15">
        <f t="shared" ca="1" si="170"/>
        <v>28276.907912680563</v>
      </c>
      <c r="BW275" s="15">
        <f t="shared" ca="1" si="171"/>
        <v>37542.052832617293</v>
      </c>
      <c r="BX275" s="15">
        <f t="shared" ca="1" si="172"/>
        <v>39949.015292781391</v>
      </c>
      <c r="BY275" s="15">
        <f t="shared" ca="1" si="173"/>
        <v>46536.561870250211</v>
      </c>
      <c r="BZ275" s="15">
        <f t="shared" ca="1" si="174"/>
        <v>60841.976120738487</v>
      </c>
      <c r="CA275" s="15">
        <f t="shared" ca="1" si="175"/>
        <v>77026.856379417353</v>
      </c>
      <c r="CB275" s="15">
        <f ca="1">(AU275*DCF!C$10-DCF!C$5*MAX(AU275*DCF!C$10,0)-MAX(AU275-Inputs!$B$6,0)/Inputs!$B$10)*DCF!C$6</f>
        <v>1043.612477959419</v>
      </c>
      <c r="CC275" s="15">
        <f ca="1">(AV275*DCF!D$10-DCF!D$5*MAX(AV275*DCF!D$10,0)-MAX(AV275-AU275,0)/Inputs!$B$10)*DCF!D$6</f>
        <v>1190.9263657065585</v>
      </c>
      <c r="CD275" s="15">
        <f ca="1">(AW275*DCF!E$10-DCF!E$5*MAX(AW275*DCF!E$10,0)-MAX(AW275-AV275,0)/Inputs!$B$10)*DCF!E$6</f>
        <v>1674.0411358196463</v>
      </c>
      <c r="CE275" s="15">
        <f ca="1">(AX275*DCF!F$10-DCF!F$5*MAX(AX275*DCF!F$10,0)-MAX(AX275-AW275,0)/Inputs!$B$10)*DCF!F$6</f>
        <v>1824.712378330777</v>
      </c>
      <c r="CF275" s="15">
        <f ca="1">(AY275*DCF!G$10-DCF!G$5*MAX(AY275*DCF!G$10,0)-MAX(AY275-AX275,0)/Inputs!$B$10)*DCF!G$6</f>
        <v>2295.2729806547868</v>
      </c>
      <c r="CG275" s="15">
        <f ca="1">(AZ275*DCF!H$10-DCF!H$5*MAX(AZ275*DCF!H$10,0)-MAX(AZ275-AY275,0)/Inputs!$B$10)*DCF!H$6</f>
        <v>3351.0453345869473</v>
      </c>
      <c r="CH275" s="15">
        <f ca="1">(BA275*DCF!I$10-DCF!I$5*MAX(BA275*DCF!I$10,0)-MAX(BA275-AZ275,0)/Inputs!$B$10)*DCF!I$6</f>
        <v>4411.9226882738021</v>
      </c>
      <c r="CI275" s="15">
        <f ca="1">(BB275*DCF!J$10-DCF!J$5*MAX(BB275*DCF!J$10,0)-MAX(BB275-BA275,0)/Inputs!$B$10)*DCF!J$6</f>
        <v>4379.2024013094697</v>
      </c>
      <c r="CJ275" s="15">
        <f ca="1">(BC275*DCF!K$10-DCF!K$5*MAX(BC275*DCF!K$10,0)-MAX(BC275-BB275,0)/Inputs!$B$10)*DCF!K$6</f>
        <v>4432.0921672839895</v>
      </c>
      <c r="CK275" s="15">
        <f ca="1">(BD275*DCF!L$10-DCF!L$5*MAX(BD275*DCF!L$10,0)-MAX(BD275-BC275,0)/Inputs!$B$10)*DCF!L$6</f>
        <v>4719.3336430456193</v>
      </c>
      <c r="CL275" s="15">
        <f ca="1">(BE275*DCF!M$10-DCF!M$5*MAX(BE275*DCF!M$10,0)-MAX(BE275-BD275,0)/Inputs!$B$10)*DCF!M$6</f>
        <v>5421.4335030575239</v>
      </c>
      <c r="CM275" s="15">
        <f ca="1">(BF275*DCF!C$28-DCF!C$5*MAX(BF275*DCF!C$28,0)-MAX(BF275-Inputs!$B$13,0)/Inputs!$B$17)*DCF!C$6</f>
        <v>3746.0999571573548</v>
      </c>
      <c r="CN275" s="15">
        <f ca="1">(BG275*DCF!D$28-DCF!D$5*MAX(BG275*DCF!D$28,0)-MAX(BG275-BF275,0)/Inputs!$B$17)*DCF!D$6</f>
        <v>5661.3274792682496</v>
      </c>
      <c r="CO275" s="15">
        <f ca="1">(BH275*DCF!E$28-DCF!E$5*MAX(BH275*DCF!E$28,0)-MAX(BH275-BG275,0)/Inputs!$B$17)*DCF!E$6</f>
        <v>8965.5069782292394</v>
      </c>
      <c r="CP275" s="15">
        <f ca="1">(BI275*DCF!F$28-DCF!F$5*MAX(BI275*DCF!F$28,0)-MAX(BI275-BH275,0)/Inputs!$B$17)*DCF!F$6</f>
        <v>9782.9496729434195</v>
      </c>
      <c r="CQ275" s="15">
        <f ca="1">(BJ275*DCF!G$28-DCF!G$5*MAX(BJ275*DCF!G$28,0)-MAX(BJ275-BI275,0)/Inputs!$B$17)*DCF!G$6</f>
        <v>11301.089810751399</v>
      </c>
      <c r="CR275" s="15">
        <f ca="1">(BK275*DCF!H$28-DCF!H$5*MAX(BK275*DCF!H$28,0)-MAX(BK275-BJ275,0)/Inputs!$B$17)*DCF!H$6</f>
        <v>12969.912551708121</v>
      </c>
      <c r="CS275" s="15">
        <f ca="1">(BL275*DCF!I$28-DCF!I$5*MAX(BL275*DCF!I$28,0)-MAX(BL275-BK275,0)/Inputs!$B$17)*DCF!I$6</f>
        <v>12429.994119241917</v>
      </c>
      <c r="CT275" s="15">
        <f ca="1">(BM275*DCF!J$28-DCF!J$5*MAX(BM275*DCF!J$28,0)-MAX(BM275-BL275,0)/Inputs!$B$17)*DCF!J$6</f>
        <v>12675.829275267908</v>
      </c>
      <c r="CU275" s="15">
        <f ca="1">(BN275*DCF!K$28-DCF!K$5*MAX(BN275*DCF!K$28,0)-MAX(BN275-BM275,0)/Inputs!$B$17)*DCF!K$6</f>
        <v>13495.493516095043</v>
      </c>
      <c r="CV275" s="15">
        <f ca="1">(BO275*DCF!L$28-DCF!L$5*MAX(BO275*DCF!L$28,0)-MAX(BO275-BN275,0)/Inputs!$B$17)*DCF!L$6</f>
        <v>14242.713867447714</v>
      </c>
      <c r="CW275" s="15">
        <f ca="1">(BP275*DCF!M$28-DCF!M$5*MAX(BP275*DCF!M$28,0)-MAX(BP275-BO275,0)/Inputs!$B$17)*DCF!M$6</f>
        <v>15997.275604977429</v>
      </c>
      <c r="CX275" s="15">
        <f ca="1">(BQ275*DCF!C$46-DCF!C$5*MAX(BQ275*DCF!C$46,0)-MAX(BQ275-Inputs!$B$20,0)/Inputs!$B$24)*DCF!C$6</f>
        <v>-858.85282340183994</v>
      </c>
      <c r="CY275" s="15">
        <f ca="1">(BR275*DCF!D$46-DCF!D$5*MAX(BR275*DCF!D$46,0)-MAX(BR275-BQ275,0)/Inputs!$B$24)*DCF!D$6</f>
        <v>-1732.0388340173399</v>
      </c>
      <c r="CZ275" s="15">
        <f ca="1">(BS275*DCF!E$46-DCF!E$5*MAX(BS275*DCF!E$46,0)-MAX(BS275-BR275,0)/Inputs!$B$24)*DCF!E$6</f>
        <v>-999.11208073655655</v>
      </c>
      <c r="DA275" s="15">
        <f ca="1">(BT275*DCF!F$46-DCF!F$5*MAX(BT275*DCF!F$46,0)-MAX(BT275-BS275,0)/Inputs!$B$24)*DCF!F$6</f>
        <v>-2708.5205475184716</v>
      </c>
      <c r="DB275" s="15">
        <f ca="1">(BU275*DCF!G$46-DCF!G$5*MAX(BU275*DCF!G$46,0)-MAX(BU275-BT275,0)/Inputs!$B$24)*DCF!G$6</f>
        <v>-3844.7512415403289</v>
      </c>
      <c r="DC275" s="15">
        <f ca="1">(BV275*DCF!H$46-DCF!H$5*MAX(BV275*DCF!H$46,0)-MAX(BV275-BU275,0)/Inputs!$B$24)*DCF!H$6</f>
        <v>-2386.5440303379182</v>
      </c>
      <c r="DD275" s="15">
        <f ca="1">(BW275*DCF!I$46-DCF!I$5*MAX(BW275*DCF!I$46,0)-MAX(BW275-BV275,0)/Inputs!$B$24)*DCF!I$6</f>
        <v>-1792.616418917655</v>
      </c>
      <c r="DE275" s="15">
        <f ca="1">(BX275*DCF!J$46-DCF!J$5*MAX(BX275*DCF!J$46,0)-MAX(BX275-BW275,0)/Inputs!$B$24)*DCF!J$6</f>
        <v>1037.4635666052523</v>
      </c>
      <c r="DF275" s="15">
        <f ca="1">(BY275*DCF!K$46-DCF!K$5*MAX(BY275*DCF!K$46,0)-MAX(BY275-BX275,0)/Inputs!$B$24)*DCF!K$6</f>
        <v>1044.5501244476895</v>
      </c>
      <c r="DG275" s="15">
        <f ca="1">(BZ275*DCF!L$46-DCF!L$5*MAX(BZ275*DCF!L$46,0)-MAX(BZ275-BY275,0)/Inputs!$B$24)*DCF!L$6</f>
        <v>968.3619073264199</v>
      </c>
      <c r="DH275" s="15">
        <f ca="1">(CA275*DCF!M$46-DCF!M$5*MAX(CA275*DCF!M$46,0)-MAX(CA275-BZ275,0)/Inputs!$B$24)*DCF!M$6</f>
        <v>2655.053627461105</v>
      </c>
      <c r="DI275" s="15">
        <f ca="1">SUM(CB275:CL275)+BE275*DCF!M$10*(1+Inputs!$B$30)*(1-Inputs!$B$33)*(1-Inputs!$B$30/Inputs!$B$31)/(Inputs!$B$29-Inputs!$B$30)*DCF!M$6</f>
        <v>141723.43035521609</v>
      </c>
      <c r="DJ275" s="15">
        <f ca="1">SUM(CM275:CW275)+BP275*DCF!M$28*(1+Inputs!$B$30)*(1-Inputs!$B$33)*(1-Inputs!$B$30/Inputs!$B$31)/(Inputs!$B$29-Inputs!$B$30)*DCF!M$6</f>
        <v>473297.92148616241</v>
      </c>
      <c r="DK275" s="15">
        <f ca="1">SUM(CX275:DH275)+CA275*DCF!M$46*(1+Inputs!$B$30)*(1-Inputs!$B$33)*(1-Inputs!$B$30/Inputs!$B$31)/(Inputs!$B$29-Inputs!$B$30)*DCF!M$6</f>
        <v>110475.63762639607</v>
      </c>
      <c r="DM275" s="15">
        <f ca="1">DI275+DJ275+DK275+Inputs!$B$34+Inputs!$B$36-Inputs!$B$35</f>
        <v>802347.98946777452</v>
      </c>
    </row>
    <row r="276" spans="1:117" x14ac:dyDescent="0.75">
      <c r="A276" s="11">
        <v>263</v>
      </c>
      <c r="C276" s="23">
        <f t="shared" ca="1" si="176"/>
        <v>1.2430323640537464</v>
      </c>
      <c r="D276" s="23">
        <f t="shared" ca="1" si="176"/>
        <v>-0.48842068524117677</v>
      </c>
      <c r="E276" s="23">
        <f t="shared" ca="1" si="176"/>
        <v>1.4930291676729048</v>
      </c>
      <c r="F276" s="23">
        <f t="shared" ca="1" si="176"/>
        <v>-0.48389421290281781</v>
      </c>
      <c r="G276" s="23">
        <f t="shared" ca="1" si="176"/>
        <v>-0.72857775986063444</v>
      </c>
      <c r="H276" s="23">
        <f t="shared" ca="1" si="176"/>
        <v>0.60357721865177583</v>
      </c>
      <c r="I276" s="23">
        <f t="shared" ca="1" si="176"/>
        <v>1.0166303913912469</v>
      </c>
      <c r="J276" s="23">
        <f t="shared" ca="1" si="176"/>
        <v>0.17458578203135725</v>
      </c>
      <c r="K276" s="23">
        <f t="shared" ca="1" si="176"/>
        <v>0.30508800774293982</v>
      </c>
      <c r="L276" s="23">
        <f t="shared" ca="1" si="176"/>
        <v>-0.76201201783663375</v>
      </c>
      <c r="M276" s="23">
        <f t="shared" ca="1" si="176"/>
        <v>-1.0975632114614382</v>
      </c>
      <c r="N276" s="23">
        <f ca="1">SQRT(Inputs!$B$38)*C276+SQRT(1-Inputs!$B$38)*_xlfn.NORM.S.INV(RAND())</f>
        <v>0.80639821650152177</v>
      </c>
      <c r="O276" s="23">
        <f ca="1">SQRT(Inputs!$B$38)*D276+SQRT(1-Inputs!$B$38)*_xlfn.NORM.S.INV(RAND())</f>
        <v>-0.62516047736900271</v>
      </c>
      <c r="P276" s="23">
        <f ca="1">SQRT(Inputs!$B$38)*E276+SQRT(1-Inputs!$B$38)*_xlfn.NORM.S.INV(RAND())</f>
        <v>0.22820341281763445</v>
      </c>
      <c r="Q276" s="23">
        <f ca="1">SQRT(Inputs!$B$38)*F276+SQRT(1-Inputs!$B$38)*_xlfn.NORM.S.INV(RAND())</f>
        <v>-0.31467976726717656</v>
      </c>
      <c r="R276" s="23">
        <f ca="1">SQRT(Inputs!$B$38)*G276+SQRT(1-Inputs!$B$38)*_xlfn.NORM.S.INV(RAND())</f>
        <v>0.11062325387167044</v>
      </c>
      <c r="S276" s="23">
        <f ca="1">SQRT(Inputs!$B$38)*H276+SQRT(1-Inputs!$B$38)*_xlfn.NORM.S.INV(RAND())</f>
        <v>0.23339387186668381</v>
      </c>
      <c r="T276" s="23">
        <f ca="1">SQRT(Inputs!$B$38)*I276+SQRT(1-Inputs!$B$38)*_xlfn.NORM.S.INV(RAND())</f>
        <v>1.4990130844694658</v>
      </c>
      <c r="U276" s="23">
        <f ca="1">SQRT(Inputs!$B$38)*J276+SQRT(1-Inputs!$B$38)*_xlfn.NORM.S.INV(RAND())</f>
        <v>-0.19733469195134523</v>
      </c>
      <c r="V276" s="23">
        <f ca="1">SQRT(Inputs!$B$38)*K276+SQRT(1-Inputs!$B$38)*_xlfn.NORM.S.INV(RAND())</f>
        <v>1.2464215582417326</v>
      </c>
      <c r="W276" s="23">
        <f ca="1">SQRT(Inputs!$B$38)*L276+SQRT(1-Inputs!$B$38)*_xlfn.NORM.S.INV(RAND())</f>
        <v>-0.92762040221356012</v>
      </c>
      <c r="X276" s="23">
        <f ca="1">SQRT(Inputs!$B$38)*M276+SQRT(1-Inputs!$B$38)*_xlfn.NORM.S.INV(RAND())</f>
        <v>-0.47277279082790069</v>
      </c>
      <c r="Y276" s="23">
        <f ca="1">SQRT(Inputs!$B$38)*C276+SQRT(1-Inputs!$B$38)*_xlfn.NORM.S.INV(RAND())</f>
        <v>0.22857513872676427</v>
      </c>
      <c r="Z276" s="23">
        <f ca="1">SQRT(Inputs!$B$38)*D276+SQRT(1-Inputs!$B$38)*_xlfn.NORM.S.INV(RAND())</f>
        <v>-1.1317175956948247</v>
      </c>
      <c r="AA276" s="23">
        <f ca="1">SQRT(Inputs!$B$38)*E276+SQRT(1-Inputs!$B$38)*_xlfn.NORM.S.INV(RAND())</f>
        <v>1.1147024252758104</v>
      </c>
      <c r="AB276" s="23">
        <f ca="1">SQRT(Inputs!$B$38)*F276+SQRT(1-Inputs!$B$38)*_xlfn.NORM.S.INV(RAND())</f>
        <v>-1.1043775353518868</v>
      </c>
      <c r="AC276" s="23">
        <f ca="1">SQRT(Inputs!$B$38)*G276+SQRT(1-Inputs!$B$38)*_xlfn.NORM.S.INV(RAND())</f>
        <v>-0.38206783246545301</v>
      </c>
      <c r="AD276" s="23">
        <f ca="1">SQRT(Inputs!$B$38)*H276+SQRT(1-Inputs!$B$38)*_xlfn.NORM.S.INV(RAND())</f>
        <v>0.81243345664048061</v>
      </c>
      <c r="AE276" s="23">
        <f ca="1">SQRT(Inputs!$B$38)*I276+SQRT(1-Inputs!$B$38)*_xlfn.NORM.S.INV(RAND())</f>
        <v>1.479681207536097</v>
      </c>
      <c r="AF276" s="23">
        <f ca="1">SQRT(Inputs!$B$38)*J276+SQRT(1-Inputs!$B$38)*_xlfn.NORM.S.INV(RAND())</f>
        <v>0.39741265543439375</v>
      </c>
      <c r="AG276" s="23">
        <f ca="1">SQRT(Inputs!$B$38)*K276+SQRT(1-Inputs!$B$38)*_xlfn.NORM.S.INV(RAND())</f>
        <v>0.40586363718108665</v>
      </c>
      <c r="AH276" s="23">
        <f ca="1">SQRT(Inputs!$B$38)*L276+SQRT(1-Inputs!$B$38)*_xlfn.NORM.S.INV(RAND())</f>
        <v>-6.5415857418725742E-2</v>
      </c>
      <c r="AI276" s="23">
        <f ca="1">SQRT(Inputs!$B$38)*M276+SQRT(1-Inputs!$B$38)*_xlfn.NORM.S.INV(RAND())</f>
        <v>-0.91173066007827086</v>
      </c>
      <c r="AJ276" s="23">
        <f ca="1">SQRT(Inputs!$B$38)*C276+SQRT(1-Inputs!$B$38)*_xlfn.NORM.S.INV(RAND())</f>
        <v>1.2531545839558187</v>
      </c>
      <c r="AK276" s="23">
        <f ca="1">SQRT(Inputs!$B$38)*D276+SQRT(1-Inputs!$B$38)*_xlfn.NORM.S.INV(RAND())</f>
        <v>0.182988461473367</v>
      </c>
      <c r="AL276" s="23">
        <f ca="1">SQRT(Inputs!$B$38)*E276+SQRT(1-Inputs!$B$38)*_xlfn.NORM.S.INV(RAND())</f>
        <v>0.79971966848245624</v>
      </c>
      <c r="AM276" s="23">
        <f ca="1">SQRT(Inputs!$B$38)*F276+SQRT(1-Inputs!$B$38)*_xlfn.NORM.S.INV(RAND())</f>
        <v>-1.5112958935891124E-2</v>
      </c>
      <c r="AN276" s="23">
        <f ca="1">SQRT(Inputs!$B$38)*G276+SQRT(1-Inputs!$B$38)*_xlfn.NORM.S.INV(RAND())</f>
        <v>-1.3203200130605253</v>
      </c>
      <c r="AO276" s="23">
        <f ca="1">SQRT(Inputs!$B$38)*H276+SQRT(1-Inputs!$B$38)*_xlfn.NORM.S.INV(RAND())</f>
        <v>1.2243045648995801</v>
      </c>
      <c r="AP276" s="23">
        <f ca="1">SQRT(Inputs!$B$38)*I276+SQRT(1-Inputs!$B$38)*_xlfn.NORM.S.INV(RAND())</f>
        <v>-0.9396050913850611</v>
      </c>
      <c r="AQ276" s="23">
        <f ca="1">SQRT(Inputs!$B$38)*J276+SQRT(1-Inputs!$B$38)*_xlfn.NORM.S.INV(RAND())</f>
        <v>0.7360700926817404</v>
      </c>
      <c r="AR276" s="23">
        <f ca="1">SQRT(Inputs!$B$38)*K276+SQRT(1-Inputs!$B$38)*_xlfn.NORM.S.INV(RAND())</f>
        <v>-0.22531151017770332</v>
      </c>
      <c r="AS276" s="23">
        <f ca="1">SQRT(Inputs!$B$38)*L276+SQRT(1-Inputs!$B$38)*_xlfn.NORM.S.INV(RAND())</f>
        <v>-1.1045727012598969</v>
      </c>
      <c r="AT276" s="23">
        <f ca="1">SQRT(Inputs!$B$38)*M276+SQRT(1-Inputs!$B$38)*_xlfn.NORM.S.INV(RAND())</f>
        <v>-0.18517163426570887</v>
      </c>
      <c r="AU276" s="15">
        <f ca="1">Inputs!$B$6*EXP($B$8-0.5*C$5^2+C$5*N276)</f>
        <v>5654.1585243383342</v>
      </c>
      <c r="AV276" s="15">
        <f t="shared" ca="1" si="146"/>
        <v>6278.0258761108635</v>
      </c>
      <c r="AW276" s="15">
        <f t="shared" ca="1" si="147"/>
        <v>7894.2255163337086</v>
      </c>
      <c r="AX276" s="15">
        <f t="shared" ca="1" si="148"/>
        <v>9266.4992275588938</v>
      </c>
      <c r="AY276" s="15">
        <f t="shared" ca="1" si="149"/>
        <v>11471.864821063684</v>
      </c>
      <c r="AZ276" s="15">
        <f t="shared" ca="1" si="150"/>
        <v>14395.672521704078</v>
      </c>
      <c r="BA276" s="15">
        <f t="shared" ca="1" si="151"/>
        <v>20609.026458955919</v>
      </c>
      <c r="BB276" s="15">
        <f t="shared" ca="1" si="152"/>
        <v>24737.773507752463</v>
      </c>
      <c r="BC276" s="15">
        <f t="shared" ca="1" si="153"/>
        <v>34171.13832186762</v>
      </c>
      <c r="BD276" s="15">
        <f t="shared" ca="1" si="154"/>
        <v>38383.803873745412</v>
      </c>
      <c r="BE276" s="15">
        <f t="shared" ca="1" si="155"/>
        <v>45052.09903822757</v>
      </c>
      <c r="BF276" s="15">
        <f ca="1">Inputs!$B$13*EXP($B$9-0.5*C$6^2+C$6*Y276)</f>
        <v>14472.183758208181</v>
      </c>
      <c r="BG276" s="15">
        <f t="shared" ca="1" si="156"/>
        <v>14379.977529494543</v>
      </c>
      <c r="BH276" s="15">
        <f t="shared" ca="1" si="157"/>
        <v>21137.670181857084</v>
      </c>
      <c r="BI276" s="15">
        <f t="shared" ca="1" si="158"/>
        <v>21830.730287422677</v>
      </c>
      <c r="BJ276" s="15">
        <f t="shared" ca="1" si="159"/>
        <v>25328.973964147499</v>
      </c>
      <c r="BK276" s="15">
        <f t="shared" ca="1" si="160"/>
        <v>34722.278220628636</v>
      </c>
      <c r="BL276" s="15">
        <f t="shared" ca="1" si="161"/>
        <v>51667.630775969083</v>
      </c>
      <c r="BM276" s="15">
        <f t="shared" ca="1" si="162"/>
        <v>66724.855334292486</v>
      </c>
      <c r="BN276" s="15">
        <f t="shared" ca="1" si="163"/>
        <v>86153.182367937683</v>
      </c>
      <c r="BO276" s="15">
        <f t="shared" ca="1" si="164"/>
        <v>105199.62369898506</v>
      </c>
      <c r="BP276" s="15">
        <f t="shared" ca="1" si="165"/>
        <v>116773.78221420755</v>
      </c>
      <c r="BQ276" s="15">
        <f ca="1">Inputs!$B$20*EXP($B$10-0.5*C$7^2+C$7*AJ276)</f>
        <v>6690.212539385976</v>
      </c>
      <c r="BR276" s="15">
        <f t="shared" ca="1" si="166"/>
        <v>9620.9271712488971</v>
      </c>
      <c r="BS276" s="15">
        <f t="shared" ca="1" si="167"/>
        <v>16576.561664164252</v>
      </c>
      <c r="BT276" s="15">
        <f t="shared" ca="1" si="168"/>
        <v>22765.041262831677</v>
      </c>
      <c r="BU276" s="15">
        <f t="shared" ca="1" si="169"/>
        <v>22921.693486891429</v>
      </c>
      <c r="BV276" s="15">
        <f t="shared" ca="1" si="170"/>
        <v>42020.103320504699</v>
      </c>
      <c r="BW276" s="15">
        <f t="shared" ca="1" si="171"/>
        <v>48062.093986661886</v>
      </c>
      <c r="BX276" s="15">
        <f t="shared" ca="1" si="172"/>
        <v>77911.371885869128</v>
      </c>
      <c r="BY276" s="15">
        <f t="shared" ca="1" si="173"/>
        <v>104561.11536423488</v>
      </c>
      <c r="BZ276" s="15">
        <f t="shared" ca="1" si="174"/>
        <v>119752.43019530071</v>
      </c>
      <c r="CA276" s="15">
        <f t="shared" ca="1" si="175"/>
        <v>162770.7305206967</v>
      </c>
      <c r="CB276" s="15">
        <f ca="1">(AU276*DCF!C$10-DCF!C$5*MAX(AU276*DCF!C$10,0)-MAX(AU276-Inputs!$B$6,0)/Inputs!$B$10)*DCF!C$6</f>
        <v>1038.1407970499199</v>
      </c>
      <c r="CC276" s="15">
        <f ca="1">(AV276*DCF!D$10-DCF!D$5*MAX(AV276*DCF!D$10,0)-MAX(AV276-AU276,0)/Inputs!$B$10)*DCF!D$6</f>
        <v>1378.1125491116009</v>
      </c>
      <c r="CD276" s="15">
        <f ca="1">(AW276*DCF!E$10-DCF!E$5*MAX(AW276*DCF!E$10,0)-MAX(AW276-AV276,0)/Inputs!$B$10)*DCF!E$6</f>
        <v>1458.6159177113384</v>
      </c>
      <c r="CE276" s="15">
        <f ca="1">(AX276*DCF!F$10-DCF!F$5*MAX(AX276*DCF!F$10,0)-MAX(AX276-AW276,0)/Inputs!$B$10)*DCF!F$6</f>
        <v>1737.3258768612156</v>
      </c>
      <c r="CF276" s="15">
        <f ca="1">(AY276*DCF!G$10-DCF!G$5*MAX(AY276*DCF!G$10,0)-MAX(AY276-AX276,0)/Inputs!$B$10)*DCF!G$6</f>
        <v>1939.7519107159974</v>
      </c>
      <c r="CG276" s="15">
        <f ca="1">(AZ276*DCF!H$10-DCF!H$5*MAX(AZ276*DCF!H$10,0)-MAX(AZ276-AY276,0)/Inputs!$B$10)*DCF!H$6</f>
        <v>2275.7556724121982</v>
      </c>
      <c r="CH276" s="15">
        <f ca="1">(BA276*DCF!I$10-DCF!I$5*MAX(BA276*DCF!I$10,0)-MAX(BA276-AZ276,0)/Inputs!$B$10)*DCF!I$6</f>
        <v>2745.3095725236385</v>
      </c>
      <c r="CI276" s="15">
        <f ca="1">(BB276*DCF!J$10-DCF!J$5*MAX(BB276*DCF!J$10,0)-MAX(BB276-BA276,0)/Inputs!$B$10)*DCF!J$6</f>
        <v>3619.4157546337178</v>
      </c>
      <c r="CJ276" s="15">
        <f ca="1">(BC276*DCF!K$10-DCF!K$5*MAX(BC276*DCF!K$10,0)-MAX(BC276-BB276,0)/Inputs!$B$10)*DCF!K$6</f>
        <v>4180.4770064022805</v>
      </c>
      <c r="CK276" s="15">
        <f ca="1">(BD276*DCF!L$10-DCF!L$5*MAX(BD276*DCF!L$10,0)-MAX(BD276-BC276,0)/Inputs!$B$10)*DCF!L$6</f>
        <v>5244.241664462822</v>
      </c>
      <c r="CL276" s="15">
        <f ca="1">(BE276*DCF!M$10-DCF!M$5*MAX(BE276*DCF!M$10,0)-MAX(BE276-BD276,0)/Inputs!$B$10)*DCF!M$6</f>
        <v>5560.8347727275614</v>
      </c>
      <c r="CM276" s="15">
        <f ca="1">(BF276*DCF!C$28-DCF!C$5*MAX(BF276*DCF!C$28,0)-MAX(BF276-Inputs!$B$13,0)/Inputs!$B$17)*DCF!C$6</f>
        <v>3704.3020025467104</v>
      </c>
      <c r="CN276" s="15">
        <f ca="1">(BG276*DCF!D$28-DCF!D$5*MAX(BG276*DCF!D$28,0)-MAX(BG276-BF276,0)/Inputs!$B$17)*DCF!D$6</f>
        <v>4235.2350395111107</v>
      </c>
      <c r="CO276" s="15">
        <f ca="1">(BH276*DCF!E$28-DCF!E$5*MAX(BH276*DCF!E$28,0)-MAX(BH276-BG276,0)/Inputs!$B$17)*DCF!E$6</f>
        <v>4654.7163786179617</v>
      </c>
      <c r="CP276" s="15">
        <f ca="1">(BI276*DCF!F$28-DCF!F$5*MAX(BI276*DCF!F$28,0)-MAX(BI276-BH276,0)/Inputs!$B$17)*DCF!F$6</f>
        <v>5800.2856859021094</v>
      </c>
      <c r="CQ276" s="15">
        <f ca="1">(BJ276*DCF!G$28-DCF!G$5*MAX(BJ276*DCF!G$28,0)-MAX(BJ276-BI276,0)/Inputs!$B$17)*DCF!G$6</f>
        <v>5983.4244373725114</v>
      </c>
      <c r="CR276" s="15">
        <f ca="1">(BK276*DCF!H$28-DCF!H$5*MAX(BK276*DCF!H$28,0)-MAX(BK276-BJ276,0)/Inputs!$B$17)*DCF!H$6</f>
        <v>7127.7466134333517</v>
      </c>
      <c r="CS276" s="15">
        <f ca="1">(BL276*DCF!I$28-DCF!I$5*MAX(BL276*DCF!I$28,0)-MAX(BL276-BK276,0)/Inputs!$B$17)*DCF!I$6</f>
        <v>9717.6227073992559</v>
      </c>
      <c r="CT276" s="15">
        <f ca="1">(BM276*DCF!J$28-DCF!J$5*MAX(BM276*DCF!J$28,0)-MAX(BM276-BL276,0)/Inputs!$B$17)*DCF!J$6</f>
        <v>12888.717021936871</v>
      </c>
      <c r="CU276" s="15">
        <f ca="1">(BN276*DCF!K$28-DCF!K$5*MAX(BN276*DCF!K$28,0)-MAX(BN276-BM276,0)/Inputs!$B$17)*DCF!K$6</f>
        <v>15814.396308122057</v>
      </c>
      <c r="CV276" s="15">
        <f ca="1">(BO276*DCF!L$28-DCF!L$5*MAX(BO276*DCF!L$28,0)-MAX(BO276-BN276,0)/Inputs!$B$17)*DCF!L$6</f>
        <v>18834.396458473504</v>
      </c>
      <c r="CW276" s="15">
        <f ca="1">(BP276*DCF!M$28-DCF!M$5*MAX(BP276*DCF!M$28,0)-MAX(BP276-BO276,0)/Inputs!$B$17)*DCF!M$6</f>
        <v>20761.229913423569</v>
      </c>
      <c r="CX276" s="15">
        <f ca="1">(BQ276*DCF!C$46-DCF!C$5*MAX(BQ276*DCF!C$46,0)-MAX(BQ276-Inputs!$B$20,0)/Inputs!$B$24)*DCF!C$6</f>
        <v>-3156.7292420688054</v>
      </c>
      <c r="CY276" s="15">
        <f ca="1">(BR276*DCF!D$46-DCF!D$5*MAX(BR276*DCF!D$46,0)-MAX(BR276-BQ276,0)/Inputs!$B$24)*DCF!D$6</f>
        <v>-2892.5795114859989</v>
      </c>
      <c r="CZ276" s="15">
        <f ca="1">(BS276*DCF!E$46-DCF!E$5*MAX(BS276*DCF!E$46,0)-MAX(BS276-BR276,0)/Inputs!$B$24)*DCF!E$6</f>
        <v>-4701.9269102650251</v>
      </c>
      <c r="DA276" s="15">
        <f ca="1">(BT276*DCF!F$46-DCF!F$5*MAX(BT276*DCF!F$46,0)-MAX(BT276-BS276,0)/Inputs!$B$24)*DCF!F$6</f>
        <v>-3911.3152909681276</v>
      </c>
      <c r="DB276" s="15">
        <f ca="1">(BU276*DCF!G$46-DCF!G$5*MAX(BU276*DCF!G$46,0)-MAX(BU276-BT276,0)/Inputs!$B$24)*DCF!G$6</f>
        <v>-823.73519426612802</v>
      </c>
      <c r="DC276" s="15">
        <f ca="1">(BV276*DCF!H$46-DCF!H$5*MAX(BV276*DCF!H$46,0)-MAX(BV276-BU276,0)/Inputs!$B$24)*DCF!H$6</f>
        <v>-5934.7138378968057</v>
      </c>
      <c r="DD276" s="15">
        <f ca="1">(BW276*DCF!I$46-DCF!I$5*MAX(BW276*DCF!I$46,0)-MAX(BW276-BV276,0)/Inputs!$B$24)*DCF!I$6</f>
        <v>-624.40909440674693</v>
      </c>
      <c r="DE276" s="15">
        <f ca="1">(BX276*DCF!J$46-DCF!J$5*MAX(BX276*DCF!J$46,0)-MAX(BX276-BW276,0)/Inputs!$B$24)*DCF!J$6</f>
        <v>-4647.3742941420014</v>
      </c>
      <c r="DF276" s="15">
        <f ca="1">(BY276*DCF!K$46-DCF!K$5*MAX(BY276*DCF!K$46,0)-MAX(BY276-BX276,0)/Inputs!$B$24)*DCF!K$6</f>
        <v>-555.59774014121012</v>
      </c>
      <c r="DG276" s="15">
        <f ca="1">(BZ276*DCF!L$46-DCF!L$5*MAX(BZ276*DCF!L$46,0)-MAX(BZ276-BY276,0)/Inputs!$B$24)*DCF!L$6</f>
        <v>4840.0873119432435</v>
      </c>
      <c r="DH276" s="15">
        <f ca="1">(CA276*DCF!M$46-DCF!M$5*MAX(CA276*DCF!M$46,0)-MAX(CA276-BZ276,0)/Inputs!$B$24)*DCF!M$6</f>
        <v>3767.3439757643168</v>
      </c>
      <c r="DI276" s="15">
        <f ca="1">SUM(CB276:CL276)+BE276*DCF!M$10*(1+Inputs!$B$30)*(1-Inputs!$B$33)*(1-Inputs!$B$30/Inputs!$B$31)/(Inputs!$B$29-Inputs!$B$30)*DCF!M$6</f>
        <v>156558.56887033419</v>
      </c>
      <c r="DJ276" s="15">
        <f ca="1">SUM(CM276:CW276)+BP276*DCF!M$28*(1+Inputs!$B$30)*(1-Inputs!$B$33)*(1-Inputs!$B$30/Inputs!$B$31)/(Inputs!$B$29-Inputs!$B$30)*DCF!M$6</f>
        <v>542832.71266747091</v>
      </c>
      <c r="DK276" s="15">
        <f ca="1">SUM(CX276:DH276)+CA276*DCF!M$46*(1+Inputs!$B$30)*(1-Inputs!$B$33)*(1-Inputs!$B$30/Inputs!$B$31)/(Inputs!$B$29-Inputs!$B$30)*DCF!M$6</f>
        <v>233021.88098272291</v>
      </c>
      <c r="DM276" s="15">
        <f ca="1">DI276+DJ276+DK276+Inputs!$B$34+Inputs!$B$36-Inputs!$B$35</f>
        <v>1009264.1625205281</v>
      </c>
    </row>
    <row r="277" spans="1:117" x14ac:dyDescent="0.75">
      <c r="A277" s="11">
        <v>264</v>
      </c>
      <c r="C277" s="23">
        <f t="shared" ca="1" si="176"/>
        <v>-0.50133500086211891</v>
      </c>
      <c r="D277" s="23">
        <f t="shared" ca="1" si="176"/>
        <v>-0.87653032647018947</v>
      </c>
      <c r="E277" s="23">
        <f t="shared" ca="1" si="176"/>
        <v>0.46043294269634655</v>
      </c>
      <c r="F277" s="23">
        <f t="shared" ca="1" si="176"/>
        <v>1.9898622268629724</v>
      </c>
      <c r="G277" s="23">
        <f t="shared" ca="1" si="176"/>
        <v>-1.0829133725692943</v>
      </c>
      <c r="H277" s="23">
        <f t="shared" ca="1" si="176"/>
        <v>0.262764161071535</v>
      </c>
      <c r="I277" s="23">
        <f t="shared" ca="1" si="176"/>
        <v>1.7153144895290284</v>
      </c>
      <c r="J277" s="23">
        <f t="shared" ca="1" si="176"/>
        <v>-1.3423982780348342</v>
      </c>
      <c r="K277" s="23">
        <f t="shared" ca="1" si="176"/>
        <v>-7.2940157751873153E-2</v>
      </c>
      <c r="L277" s="23">
        <f t="shared" ca="1" si="176"/>
        <v>-1.4432867063103243</v>
      </c>
      <c r="M277" s="23">
        <f t="shared" ca="1" si="176"/>
        <v>-2.2758775565102707</v>
      </c>
      <c r="N277" s="23">
        <f ca="1">SQRT(Inputs!$B$38)*C277+SQRT(1-Inputs!$B$38)*_xlfn.NORM.S.INV(RAND())</f>
        <v>-1.1564931406096588</v>
      </c>
      <c r="O277" s="23">
        <f ca="1">SQRT(Inputs!$B$38)*D277+SQRT(1-Inputs!$B$38)*_xlfn.NORM.S.INV(RAND())</f>
        <v>-0.19539927500635046</v>
      </c>
      <c r="P277" s="23">
        <f ca="1">SQRT(Inputs!$B$38)*E277+SQRT(1-Inputs!$B$38)*_xlfn.NORM.S.INV(RAND())</f>
        <v>0.21726502298869035</v>
      </c>
      <c r="Q277" s="23">
        <f ca="1">SQRT(Inputs!$B$38)*F277+SQRT(1-Inputs!$B$38)*_xlfn.NORM.S.INV(RAND())</f>
        <v>1.738761080900229</v>
      </c>
      <c r="R277" s="23">
        <f ca="1">SQRT(Inputs!$B$38)*G277+SQRT(1-Inputs!$B$38)*_xlfn.NORM.S.INV(RAND())</f>
        <v>-0.10723283736491784</v>
      </c>
      <c r="S277" s="23">
        <f ca="1">SQRT(Inputs!$B$38)*H277+SQRT(1-Inputs!$B$38)*_xlfn.NORM.S.INV(RAND())</f>
        <v>-0.52860484744809166</v>
      </c>
      <c r="T277" s="23">
        <f ca="1">SQRT(Inputs!$B$38)*I277+SQRT(1-Inputs!$B$38)*_xlfn.NORM.S.INV(RAND())</f>
        <v>-3.8419164802945827E-2</v>
      </c>
      <c r="U277" s="23">
        <f ca="1">SQRT(Inputs!$B$38)*J277+SQRT(1-Inputs!$B$38)*_xlfn.NORM.S.INV(RAND())</f>
        <v>-0.28519625136247417</v>
      </c>
      <c r="V277" s="23">
        <f ca="1">SQRT(Inputs!$B$38)*K277+SQRT(1-Inputs!$B$38)*_xlfn.NORM.S.INV(RAND())</f>
        <v>-0.51323976235921465</v>
      </c>
      <c r="W277" s="23">
        <f ca="1">SQRT(Inputs!$B$38)*L277+SQRT(1-Inputs!$B$38)*_xlfn.NORM.S.INV(RAND())</f>
        <v>-1.0065604408765296</v>
      </c>
      <c r="X277" s="23">
        <f ca="1">SQRT(Inputs!$B$38)*M277+SQRT(1-Inputs!$B$38)*_xlfn.NORM.S.INV(RAND())</f>
        <v>-0.38213920369179744</v>
      </c>
      <c r="Y277" s="23">
        <f ca="1">SQRT(Inputs!$B$38)*C277+SQRT(1-Inputs!$B$38)*_xlfn.NORM.S.INV(RAND())</f>
        <v>0.63382943451706431</v>
      </c>
      <c r="Z277" s="23">
        <f ca="1">SQRT(Inputs!$B$38)*D277+SQRT(1-Inputs!$B$38)*_xlfn.NORM.S.INV(RAND())</f>
        <v>-1.3988367878070682</v>
      </c>
      <c r="AA277" s="23">
        <f ca="1">SQRT(Inputs!$B$38)*E277+SQRT(1-Inputs!$B$38)*_xlfn.NORM.S.INV(RAND())</f>
        <v>-0.81284822285051639</v>
      </c>
      <c r="AB277" s="23">
        <f ca="1">SQRT(Inputs!$B$38)*F277+SQRT(1-Inputs!$B$38)*_xlfn.NORM.S.INV(RAND())</f>
        <v>0.87550208623807257</v>
      </c>
      <c r="AC277" s="23">
        <f ca="1">SQRT(Inputs!$B$38)*G277+SQRT(1-Inputs!$B$38)*_xlfn.NORM.S.INV(RAND())</f>
        <v>-0.81275912036670028</v>
      </c>
      <c r="AD277" s="23">
        <f ca="1">SQRT(Inputs!$B$38)*H277+SQRT(1-Inputs!$B$38)*_xlfn.NORM.S.INV(RAND())</f>
        <v>0.11788960663158958</v>
      </c>
      <c r="AE277" s="23">
        <f ca="1">SQRT(Inputs!$B$38)*I277+SQRT(1-Inputs!$B$38)*_xlfn.NORM.S.INV(RAND())</f>
        <v>1.8580278981114562</v>
      </c>
      <c r="AF277" s="23">
        <f ca="1">SQRT(Inputs!$B$38)*J277+SQRT(1-Inputs!$B$38)*_xlfn.NORM.S.INV(RAND())</f>
        <v>-0.15510098832471197</v>
      </c>
      <c r="AG277" s="23">
        <f ca="1">SQRT(Inputs!$B$38)*K277+SQRT(1-Inputs!$B$38)*_xlfn.NORM.S.INV(RAND())</f>
        <v>0.44650170489281793</v>
      </c>
      <c r="AH277" s="23">
        <f ca="1">SQRT(Inputs!$B$38)*L277+SQRT(1-Inputs!$B$38)*_xlfn.NORM.S.INV(RAND())</f>
        <v>-0.48414048851700225</v>
      </c>
      <c r="AI277" s="23">
        <f ca="1">SQRT(Inputs!$B$38)*M277+SQRT(1-Inputs!$B$38)*_xlfn.NORM.S.INV(RAND())</f>
        <v>-1.8931137751072074</v>
      </c>
      <c r="AJ277" s="23">
        <f ca="1">SQRT(Inputs!$B$38)*C277+SQRT(1-Inputs!$B$38)*_xlfn.NORM.S.INV(RAND())</f>
        <v>1.2968548622194653E-2</v>
      </c>
      <c r="AK277" s="23">
        <f ca="1">SQRT(Inputs!$B$38)*D277+SQRT(1-Inputs!$B$38)*_xlfn.NORM.S.INV(RAND())</f>
        <v>0.55975216601769118</v>
      </c>
      <c r="AL277" s="23">
        <f ca="1">SQRT(Inputs!$B$38)*E277+SQRT(1-Inputs!$B$38)*_xlfn.NORM.S.INV(RAND())</f>
        <v>0.31092592551853537</v>
      </c>
      <c r="AM277" s="23">
        <f ca="1">SQRT(Inputs!$B$38)*F277+SQRT(1-Inputs!$B$38)*_xlfn.NORM.S.INV(RAND())</f>
        <v>0.46791965004948843</v>
      </c>
      <c r="AN277" s="23">
        <f ca="1">SQRT(Inputs!$B$38)*G277+SQRT(1-Inputs!$B$38)*_xlfn.NORM.S.INV(RAND())</f>
        <v>0.48947018617615601</v>
      </c>
      <c r="AO277" s="23">
        <f ca="1">SQRT(Inputs!$B$38)*H277+SQRT(1-Inputs!$B$38)*_xlfn.NORM.S.INV(RAND())</f>
        <v>1.7557840548771184</v>
      </c>
      <c r="AP277" s="23">
        <f ca="1">SQRT(Inputs!$B$38)*I277+SQRT(1-Inputs!$B$38)*_xlfn.NORM.S.INV(RAND())</f>
        <v>0.58820091393112639</v>
      </c>
      <c r="AQ277" s="23">
        <f ca="1">SQRT(Inputs!$B$38)*J277+SQRT(1-Inputs!$B$38)*_xlfn.NORM.S.INV(RAND())</f>
        <v>-0.21196326479648386</v>
      </c>
      <c r="AR277" s="23">
        <f ca="1">SQRT(Inputs!$B$38)*K277+SQRT(1-Inputs!$B$38)*_xlfn.NORM.S.INV(RAND())</f>
        <v>1.2577407306208344</v>
      </c>
      <c r="AS277" s="23">
        <f ca="1">SQRT(Inputs!$B$38)*L277+SQRT(1-Inputs!$B$38)*_xlfn.NORM.S.INV(RAND())</f>
        <v>-0.89527579023943771</v>
      </c>
      <c r="AT277" s="23">
        <f ca="1">SQRT(Inputs!$B$38)*M277+SQRT(1-Inputs!$B$38)*_xlfn.NORM.S.INV(RAND())</f>
        <v>-8.1747418724372301E-2</v>
      </c>
      <c r="AU277" s="15">
        <f ca="1">Inputs!$B$6*EXP($B$8-0.5*C$5^2+C$5*N277)</f>
        <v>4115.054325905734</v>
      </c>
      <c r="AV277" s="15">
        <f t="shared" ca="1" si="146"/>
        <v>4867.1325783306247</v>
      </c>
      <c r="AW277" s="15">
        <f t="shared" ca="1" si="147"/>
        <v>6111.092440902944</v>
      </c>
      <c r="AX277" s="15">
        <f t="shared" ca="1" si="148"/>
        <v>9271.2849477203908</v>
      </c>
      <c r="AY277" s="15">
        <f t="shared" ca="1" si="149"/>
        <v>11189.444248039528</v>
      </c>
      <c r="AZ277" s="15">
        <f t="shared" ca="1" si="150"/>
        <v>12911.135290004631</v>
      </c>
      <c r="BA277" s="15">
        <f t="shared" ca="1" si="151"/>
        <v>15736.525302090335</v>
      </c>
      <c r="BB277" s="15">
        <f t="shared" ca="1" si="152"/>
        <v>18723.583022313422</v>
      </c>
      <c r="BC277" s="15">
        <f t="shared" ca="1" si="153"/>
        <v>21823.207191820376</v>
      </c>
      <c r="BD277" s="15">
        <f t="shared" ca="1" si="154"/>
        <v>24333.271971202699</v>
      </c>
      <c r="BE277" s="15">
        <f t="shared" ca="1" si="155"/>
        <v>28797.355110363242</v>
      </c>
      <c r="BF277" s="15">
        <f ca="1">Inputs!$B$13*EXP($B$9-0.5*C$6^2+C$6*Y277)</f>
        <v>15682.872192099927</v>
      </c>
      <c r="BG277" s="15">
        <f t="shared" ca="1" si="156"/>
        <v>14849.689511485098</v>
      </c>
      <c r="BH277" s="15">
        <f t="shared" ca="1" si="157"/>
        <v>15855.245637582719</v>
      </c>
      <c r="BI277" s="15">
        <f t="shared" ca="1" si="158"/>
        <v>22209.148352176413</v>
      </c>
      <c r="BJ277" s="15">
        <f t="shared" ca="1" si="159"/>
        <v>24216.940278117079</v>
      </c>
      <c r="BK277" s="15">
        <f t="shared" ca="1" si="160"/>
        <v>30202.583056649746</v>
      </c>
      <c r="BL277" s="15">
        <f t="shared" ca="1" si="161"/>
        <v>47200.665994621813</v>
      </c>
      <c r="BM277" s="15">
        <f t="shared" ca="1" si="162"/>
        <v>56912.591444516082</v>
      </c>
      <c r="BN277" s="15">
        <f t="shared" ca="1" si="163"/>
        <v>73842.605875993453</v>
      </c>
      <c r="BO277" s="15">
        <f t="shared" ca="1" si="164"/>
        <v>85883.871511461635</v>
      </c>
      <c r="BP277" s="15">
        <f t="shared" ca="1" si="165"/>
        <v>85301.134428376099</v>
      </c>
      <c r="BQ277" s="15">
        <f ca="1">Inputs!$B$20*EXP($B$10-0.5*C$7^2+C$7*AJ277)</f>
        <v>4309.2898664808272</v>
      </c>
      <c r="BR277" s="15">
        <f t="shared" ca="1" si="166"/>
        <v>6984.6909312826274</v>
      </c>
      <c r="BS277" s="15">
        <f t="shared" ca="1" si="167"/>
        <v>10458.205331083525</v>
      </c>
      <c r="BT277" s="15">
        <f t="shared" ca="1" si="168"/>
        <v>16302.822101915426</v>
      </c>
      <c r="BU277" s="15">
        <f t="shared" ca="1" si="169"/>
        <v>25434.603877025609</v>
      </c>
      <c r="BV277" s="15">
        <f t="shared" ca="1" si="170"/>
        <v>52557.959048066514</v>
      </c>
      <c r="BW277" s="15">
        <f t="shared" ca="1" si="171"/>
        <v>83064.811895269362</v>
      </c>
      <c r="BX277" s="15">
        <f t="shared" ca="1" si="172"/>
        <v>111346.07349799274</v>
      </c>
      <c r="BY277" s="15">
        <f t="shared" ca="1" si="173"/>
        <v>198459.98677210332</v>
      </c>
      <c r="BZ277" s="15">
        <f t="shared" ca="1" si="174"/>
        <v>236209.26924191011</v>
      </c>
      <c r="CA277" s="15">
        <f t="shared" ca="1" si="175"/>
        <v>327017.22011283442</v>
      </c>
      <c r="CB277" s="15">
        <f ca="1">(AU277*DCF!C$10-DCF!C$5*MAX(AU277*DCF!C$10,0)-MAX(AU277-Inputs!$B$6,0)/Inputs!$B$10)*DCF!C$6</f>
        <v>1049.1148843159431</v>
      </c>
      <c r="CC277" s="15">
        <f ca="1">(AV277*DCF!D$10-DCF!D$5*MAX(AV277*DCF!D$10,0)-MAX(AV277-AU277,0)/Inputs!$B$10)*DCF!D$6</f>
        <v>1002.955993659569</v>
      </c>
      <c r="CD277" s="15">
        <f ca="1">(AW277*DCF!E$10-DCF!E$5*MAX(AW277*DCF!E$10,0)-MAX(AW277-AV277,0)/Inputs!$B$10)*DCF!E$6</f>
        <v>1130.7626886844428</v>
      </c>
      <c r="CE277" s="15">
        <f ca="1">(AX277*DCF!F$10-DCF!F$5*MAX(AX277*DCF!F$10,0)-MAX(AX277-AW277,0)/Inputs!$B$10)*DCF!F$6</f>
        <v>1366.3490182885137</v>
      </c>
      <c r="CF277" s="15">
        <f ca="1">(AY277*DCF!G$10-DCF!G$5*MAX(AY277*DCF!G$10,0)-MAX(AY277-AX277,0)/Inputs!$B$10)*DCF!G$6</f>
        <v>1936.7680315126763</v>
      </c>
      <c r="CG277" s="15">
        <f ca="1">(AZ277*DCF!H$10-DCF!H$5*MAX(AZ277*DCF!H$10,0)-MAX(AZ277-AY277,0)/Inputs!$B$10)*DCF!H$6</f>
        <v>2200.9890675845058</v>
      </c>
      <c r="CH277" s="15">
        <f ca="1">(BA277*DCF!I$10-DCF!I$5*MAX(BA277*DCF!I$10,0)-MAX(BA277-AZ277,0)/Inputs!$B$10)*DCF!I$6</f>
        <v>2411.026147798937</v>
      </c>
      <c r="CI277" s="15">
        <f ca="1">(BB277*DCF!J$10-DCF!J$5*MAX(BB277*DCF!J$10,0)-MAX(BB277-BA277,0)/Inputs!$B$10)*DCF!J$6</f>
        <v>2760.3709166750368</v>
      </c>
      <c r="CJ277" s="15">
        <f ca="1">(BC277*DCF!K$10-DCF!K$5*MAX(BC277*DCF!K$10,0)-MAX(BC277-BB277,0)/Inputs!$B$10)*DCF!K$6</f>
        <v>3079.2856763783043</v>
      </c>
      <c r="CK277" s="15">
        <f ca="1">(BD277*DCF!L$10-DCF!L$5*MAX(BD277*DCF!L$10,0)-MAX(BD277-BC277,0)/Inputs!$B$10)*DCF!L$6</f>
        <v>3345.3281164969212</v>
      </c>
      <c r="CL277" s="15">
        <f ca="1">(BE277*DCF!M$10-DCF!M$5*MAX(BE277*DCF!M$10,0)-MAX(BE277-BD277,0)/Inputs!$B$10)*DCF!M$6</f>
        <v>3530.3968431169333</v>
      </c>
      <c r="CM277" s="15">
        <f ca="1">(BF277*DCF!C$28-DCF!C$5*MAX(BF277*DCF!C$28,0)-MAX(BF277-Inputs!$B$13,0)/Inputs!$B$17)*DCF!C$6</f>
        <v>3794.1914535771703</v>
      </c>
      <c r="CN277" s="15">
        <f ca="1">(BG277*DCF!D$28-DCF!D$5*MAX(BG277*DCF!D$28,0)-MAX(BG277-BF277,0)/Inputs!$B$17)*DCF!D$6</f>
        <v>4373.5760515554139</v>
      </c>
      <c r="CO277" s="15">
        <f ca="1">(BH277*DCF!E$28-DCF!E$5*MAX(BH277*DCF!E$28,0)-MAX(BH277-BG277,0)/Inputs!$B$17)*DCF!E$6</f>
        <v>4292.3066189054425</v>
      </c>
      <c r="CP277" s="15">
        <f ca="1">(BI277*DCF!F$28-DCF!F$5*MAX(BI277*DCF!F$28,0)-MAX(BI277-BH277,0)/Inputs!$B$17)*DCF!F$6</f>
        <v>4872.3703492080249</v>
      </c>
      <c r="CQ277" s="15">
        <f ca="1">(BJ277*DCF!G$28-DCF!G$5*MAX(BJ277*DCF!G$28,0)-MAX(BJ277-BI277,0)/Inputs!$B$17)*DCF!G$6</f>
        <v>5945.5781211730791</v>
      </c>
      <c r="CR277" s="15">
        <f ca="1">(BK277*DCF!H$28-DCF!H$5*MAX(BK277*DCF!H$28,0)-MAX(BK277-BJ277,0)/Inputs!$B$17)*DCF!H$6</f>
        <v>6539.4310974052441</v>
      </c>
      <c r="CS277" s="15">
        <f ca="1">(BL277*DCF!I$28-DCF!I$5*MAX(BL277*DCF!I$28,0)-MAX(BL277-BK277,0)/Inputs!$B$17)*DCF!I$6</f>
        <v>8659.6339459808169</v>
      </c>
      <c r="CT277" s="15">
        <f ca="1">(BM277*DCF!J$28-DCF!J$5*MAX(BM277*DCF!J$28,0)-MAX(BM277-BL277,0)/Inputs!$B$17)*DCF!J$6</f>
        <v>11408.510592350776</v>
      </c>
      <c r="CU277" s="15">
        <f ca="1">(BN277*DCF!K$28-DCF!K$5*MAX(BN277*DCF!K$28,0)-MAX(BN277-BM277,0)/Inputs!$B$17)*DCF!K$6</f>
        <v>13520.618980868227</v>
      </c>
      <c r="CV277" s="15">
        <f ca="1">(BO277*DCF!L$28-DCF!L$5*MAX(BO277*DCF!L$28,0)-MAX(BO277-BN277,0)/Inputs!$B$17)*DCF!L$6</f>
        <v>15773.145772850236</v>
      </c>
      <c r="CW277" s="15">
        <f ca="1">(BP277*DCF!M$28-DCF!M$5*MAX(BP277*DCF!M$28,0)-MAX(BP277-BO277,0)/Inputs!$B$17)*DCF!M$6</f>
        <v>16049.457808914918</v>
      </c>
      <c r="CX277" s="15">
        <f ca="1">(BQ277*DCF!C$46-DCF!C$5*MAX(BQ277*DCF!C$46,0)-MAX(BQ277-Inputs!$B$20,0)/Inputs!$B$24)*DCF!C$6</f>
        <v>-1507.1292377465315</v>
      </c>
      <c r="CY277" s="15">
        <f ca="1">(BR277*DCF!D$46-DCF!D$5*MAX(BR277*DCF!D$46,0)-MAX(BR277-BQ277,0)/Inputs!$B$24)*DCF!D$6</f>
        <v>-2333.6952833776281</v>
      </c>
      <c r="CZ277" s="15">
        <f ca="1">(BS277*DCF!E$46-DCF!E$5*MAX(BS277*DCF!E$46,0)-MAX(BS277-BR277,0)/Inputs!$B$24)*DCF!E$6</f>
        <v>-2605.8647415648297</v>
      </c>
      <c r="DA277" s="15">
        <f ca="1">(BT277*DCF!F$46-DCF!F$5*MAX(BT277*DCF!F$46,0)-MAX(BT277-BS277,0)/Inputs!$B$24)*DCF!F$6</f>
        <v>-3315.4843084558397</v>
      </c>
      <c r="DB277" s="15">
        <f ca="1">(BU277*DCF!G$46-DCF!G$5*MAX(BU277*DCF!G$46,0)-MAX(BU277-BT277,0)/Inputs!$B$24)*DCF!G$6</f>
        <v>-3927.3207889510941</v>
      </c>
      <c r="DC277" s="15">
        <f ca="1">(BV277*DCF!H$46-DCF!H$5*MAX(BV277*DCF!H$46,0)-MAX(BV277-BU277,0)/Inputs!$B$24)*DCF!H$6</f>
        <v>-8428.4164318465773</v>
      </c>
      <c r="DD277" s="15">
        <f ca="1">(BW277*DCF!I$46-DCF!I$5*MAX(BW277*DCF!I$46,0)-MAX(BW277-BV277,0)/Inputs!$B$24)*DCF!I$6</f>
        <v>-6838.9232538994384</v>
      </c>
      <c r="DE277" s="15">
        <f ca="1">(BX277*DCF!J$46-DCF!J$5*MAX(BX277*DCF!J$46,0)-MAX(BX277-BW277,0)/Inputs!$B$24)*DCF!J$6</f>
        <v>-2829.068742606235</v>
      </c>
      <c r="DF277" s="15">
        <f ca="1">(BY277*DCF!K$46-DCF!K$5*MAX(BY277*DCF!K$46,0)-MAX(BY277-BX277,0)/Inputs!$B$24)*DCF!K$6</f>
        <v>-10003.892032853062</v>
      </c>
      <c r="DG277" s="15">
        <f ca="1">(BZ277*DCF!L$46-DCF!L$5*MAX(BZ277*DCF!L$46,0)-MAX(BZ277-BY277,0)/Inputs!$B$24)*DCF!L$6</f>
        <v>7785.2675278182651</v>
      </c>
      <c r="DH277" s="15">
        <f ca="1">(CA277*DCF!M$46-DCF!M$5*MAX(CA277*DCF!M$46,0)-MAX(CA277-BZ277,0)/Inputs!$B$24)*DCF!M$6</f>
        <v>6652.9013304432292</v>
      </c>
      <c r="DI277" s="15">
        <f ca="1">SUM(CB277:CL277)+BE277*DCF!M$10*(1+Inputs!$B$30)*(1-Inputs!$B$33)*(1-Inputs!$B$30/Inputs!$B$31)/(Inputs!$B$29-Inputs!$B$30)*DCF!M$6</f>
        <v>103956.76746225117</v>
      </c>
      <c r="DJ277" s="15">
        <f ca="1">SUM(CM277:CW277)+BP277*DCF!M$28*(1+Inputs!$B$30)*(1-Inputs!$B$33)*(1-Inputs!$B$30/Inputs!$B$31)/(Inputs!$B$29-Inputs!$B$30)*DCF!M$6</f>
        <v>411754.40093265387</v>
      </c>
      <c r="DK277" s="15">
        <f ca="1">SUM(CX277:DH277)+CA277*DCF!M$46*(1+Inputs!$B$30)*(1-Inputs!$B$33)*(1-Inputs!$B$30/Inputs!$B$31)/(Inputs!$B$29-Inputs!$B$30)*DCF!M$6</f>
        <v>478255.73399755807</v>
      </c>
      <c r="DM277" s="15">
        <f ca="1">DI277+DJ277+DK277+Inputs!$B$34+Inputs!$B$36-Inputs!$B$35</f>
        <v>1070817.9023924631</v>
      </c>
    </row>
    <row r="278" spans="1:117" x14ac:dyDescent="0.75">
      <c r="A278" s="11">
        <v>265</v>
      </c>
      <c r="C278" s="23">
        <f t="shared" ca="1" si="176"/>
        <v>-0.25070777021110274</v>
      </c>
      <c r="D278" s="23">
        <f t="shared" ca="1" si="176"/>
        <v>-2.1421589808137926</v>
      </c>
      <c r="E278" s="23">
        <f t="shared" ca="1" si="176"/>
        <v>-0.16162568117296941</v>
      </c>
      <c r="F278" s="23">
        <f t="shared" ca="1" si="176"/>
        <v>-0.9812782317937917</v>
      </c>
      <c r="G278" s="23">
        <f t="shared" ca="1" si="176"/>
        <v>-1.009037428209784</v>
      </c>
      <c r="H278" s="23">
        <f t="shared" ca="1" si="176"/>
        <v>-1.8535013838395167</v>
      </c>
      <c r="I278" s="23">
        <f t="shared" ca="1" si="176"/>
        <v>-2.0061465447144426</v>
      </c>
      <c r="J278" s="23">
        <f t="shared" ca="1" si="176"/>
        <v>-0.66128234084593862</v>
      </c>
      <c r="K278" s="23">
        <f t="shared" ca="1" si="176"/>
        <v>6.6732213239407617E-2</v>
      </c>
      <c r="L278" s="23">
        <f t="shared" ca="1" si="176"/>
        <v>0.59740299950160969</v>
      </c>
      <c r="M278" s="23">
        <f t="shared" ca="1" si="176"/>
        <v>-1.1128726722150144</v>
      </c>
      <c r="N278" s="23">
        <f ca="1">SQRT(Inputs!$B$38)*C278+SQRT(1-Inputs!$B$38)*_xlfn.NORM.S.INV(RAND())</f>
        <v>-0.14426224272965738</v>
      </c>
      <c r="O278" s="23">
        <f ca="1">SQRT(Inputs!$B$38)*D278+SQRT(1-Inputs!$B$38)*_xlfn.NORM.S.INV(RAND())</f>
        <v>-2.0012864267048602</v>
      </c>
      <c r="P278" s="23">
        <f ca="1">SQRT(Inputs!$B$38)*E278+SQRT(1-Inputs!$B$38)*_xlfn.NORM.S.INV(RAND())</f>
        <v>1.0476041693855103</v>
      </c>
      <c r="Q278" s="23">
        <f ca="1">SQRT(Inputs!$B$38)*F278+SQRT(1-Inputs!$B$38)*_xlfn.NORM.S.INV(RAND())</f>
        <v>-0.80861361197403547</v>
      </c>
      <c r="R278" s="23">
        <f ca="1">SQRT(Inputs!$B$38)*G278+SQRT(1-Inputs!$B$38)*_xlfn.NORM.S.INV(RAND())</f>
        <v>3.831038045542523E-2</v>
      </c>
      <c r="S278" s="23">
        <f ca="1">SQRT(Inputs!$B$38)*H278+SQRT(1-Inputs!$B$38)*_xlfn.NORM.S.INV(RAND())</f>
        <v>-0.84859410879082675</v>
      </c>
      <c r="T278" s="23">
        <f ca="1">SQRT(Inputs!$B$38)*I278+SQRT(1-Inputs!$B$38)*_xlfn.NORM.S.INV(RAND())</f>
        <v>-0.56268010934230894</v>
      </c>
      <c r="U278" s="23">
        <f ca="1">SQRT(Inputs!$B$38)*J278+SQRT(1-Inputs!$B$38)*_xlfn.NORM.S.INV(RAND())</f>
        <v>0.57710003305662272</v>
      </c>
      <c r="V278" s="23">
        <f ca="1">SQRT(Inputs!$B$38)*K278+SQRT(1-Inputs!$B$38)*_xlfn.NORM.S.INV(RAND())</f>
        <v>0.76125568869184457</v>
      </c>
      <c r="W278" s="23">
        <f ca="1">SQRT(Inputs!$B$38)*L278+SQRT(1-Inputs!$B$38)*_xlfn.NORM.S.INV(RAND())</f>
        <v>0.77719682878072849</v>
      </c>
      <c r="X278" s="23">
        <f ca="1">SQRT(Inputs!$B$38)*M278+SQRT(1-Inputs!$B$38)*_xlfn.NORM.S.INV(RAND())</f>
        <v>-9.1970840616111049E-2</v>
      </c>
      <c r="Y278" s="23">
        <f ca="1">SQRT(Inputs!$B$38)*C278+SQRT(1-Inputs!$B$38)*_xlfn.NORM.S.INV(RAND())</f>
        <v>-0.27937331580996339</v>
      </c>
      <c r="Z278" s="23">
        <f ca="1">SQRT(Inputs!$B$38)*D278+SQRT(1-Inputs!$B$38)*_xlfn.NORM.S.INV(RAND())</f>
        <v>-0.941352045845671</v>
      </c>
      <c r="AA278" s="23">
        <f ca="1">SQRT(Inputs!$B$38)*E278+SQRT(1-Inputs!$B$38)*_xlfn.NORM.S.INV(RAND())</f>
        <v>0.89450373640474845</v>
      </c>
      <c r="AB278" s="23">
        <f ca="1">SQRT(Inputs!$B$38)*F278+SQRT(1-Inputs!$B$38)*_xlfn.NORM.S.INV(RAND())</f>
        <v>-0.65048836270303578</v>
      </c>
      <c r="AC278" s="23">
        <f ca="1">SQRT(Inputs!$B$38)*G278+SQRT(1-Inputs!$B$38)*_xlfn.NORM.S.INV(RAND())</f>
        <v>0.64710127442360776</v>
      </c>
      <c r="AD278" s="23">
        <f ca="1">SQRT(Inputs!$B$38)*H278+SQRT(1-Inputs!$B$38)*_xlfn.NORM.S.INV(RAND())</f>
        <v>0.94641280547822904</v>
      </c>
      <c r="AE278" s="23">
        <f ca="1">SQRT(Inputs!$B$38)*I278+SQRT(1-Inputs!$B$38)*_xlfn.NORM.S.INV(RAND())</f>
        <v>-1.8188319419285497</v>
      </c>
      <c r="AF278" s="23">
        <f ca="1">SQRT(Inputs!$B$38)*J278+SQRT(1-Inputs!$B$38)*_xlfn.NORM.S.INV(RAND())</f>
        <v>-0.10982468952891017</v>
      </c>
      <c r="AG278" s="23">
        <f ca="1">SQRT(Inputs!$B$38)*K278+SQRT(1-Inputs!$B$38)*_xlfn.NORM.S.INV(RAND())</f>
        <v>-5.5927770064205254E-2</v>
      </c>
      <c r="AH278" s="23">
        <f ca="1">SQRT(Inputs!$B$38)*L278+SQRT(1-Inputs!$B$38)*_xlfn.NORM.S.INV(RAND())</f>
        <v>-9.4048585393082029E-2</v>
      </c>
      <c r="AI278" s="23">
        <f ca="1">SQRT(Inputs!$B$38)*M278+SQRT(1-Inputs!$B$38)*_xlfn.NORM.S.INV(RAND())</f>
        <v>-0.65997610314289956</v>
      </c>
      <c r="AJ278" s="23">
        <f ca="1">SQRT(Inputs!$B$38)*C278+SQRT(1-Inputs!$B$38)*_xlfn.NORM.S.INV(RAND())</f>
        <v>-0.1839289343422644</v>
      </c>
      <c r="AK278" s="23">
        <f ca="1">SQRT(Inputs!$B$38)*D278+SQRT(1-Inputs!$B$38)*_xlfn.NORM.S.INV(RAND())</f>
        <v>-2.0547253869256004</v>
      </c>
      <c r="AL278" s="23">
        <f ca="1">SQRT(Inputs!$B$38)*E278+SQRT(1-Inputs!$B$38)*_xlfn.NORM.S.INV(RAND())</f>
        <v>-1.2268584967540515</v>
      </c>
      <c r="AM278" s="23">
        <f ca="1">SQRT(Inputs!$B$38)*F278+SQRT(1-Inputs!$B$38)*_xlfn.NORM.S.INV(RAND())</f>
        <v>-1.3655642111628772</v>
      </c>
      <c r="AN278" s="23">
        <f ca="1">SQRT(Inputs!$B$38)*G278+SQRT(1-Inputs!$B$38)*_xlfn.NORM.S.INV(RAND())</f>
        <v>5.8111958075016013E-2</v>
      </c>
      <c r="AO278" s="23">
        <f ca="1">SQRT(Inputs!$B$38)*H278+SQRT(1-Inputs!$B$38)*_xlfn.NORM.S.INV(RAND())</f>
        <v>-0.86195911734221142</v>
      </c>
      <c r="AP278" s="23">
        <f ca="1">SQRT(Inputs!$B$38)*I278+SQRT(1-Inputs!$B$38)*_xlfn.NORM.S.INV(RAND())</f>
        <v>-0.99054400669724973</v>
      </c>
      <c r="AQ278" s="23">
        <f ca="1">SQRT(Inputs!$B$38)*J278+SQRT(1-Inputs!$B$38)*_xlfn.NORM.S.INV(RAND())</f>
        <v>-0.85686581610678325</v>
      </c>
      <c r="AR278" s="23">
        <f ca="1">SQRT(Inputs!$B$38)*K278+SQRT(1-Inputs!$B$38)*_xlfn.NORM.S.INV(RAND())</f>
        <v>3.5538053618088011E-2</v>
      </c>
      <c r="AS278" s="23">
        <f ca="1">SQRT(Inputs!$B$38)*L278+SQRT(1-Inputs!$B$38)*_xlfn.NORM.S.INV(RAND())</f>
        <v>-0.14764281230691106</v>
      </c>
      <c r="AT278" s="23">
        <f ca="1">SQRT(Inputs!$B$38)*M278+SQRT(1-Inputs!$B$38)*_xlfn.NORM.S.INV(RAND())</f>
        <v>-0.77059013404679944</v>
      </c>
      <c r="AU278" s="15">
        <f ca="1">Inputs!$B$6*EXP($B$8-0.5*C$5^2+C$5*N278)</f>
        <v>4847.7029021265134</v>
      </c>
      <c r="AV278" s="15">
        <f t="shared" ca="1" si="146"/>
        <v>4396.6139642953394</v>
      </c>
      <c r="AW278" s="15">
        <f t="shared" ca="1" si="147"/>
        <v>6174.5276359301324</v>
      </c>
      <c r="AX278" s="15">
        <f t="shared" ca="1" si="148"/>
        <v>6814.1267162586419</v>
      </c>
      <c r="AY278" s="15">
        <f t="shared" ca="1" si="149"/>
        <v>8364.9008483661037</v>
      </c>
      <c r="AZ278" s="15">
        <f t="shared" ca="1" si="150"/>
        <v>9317.8017088929864</v>
      </c>
      <c r="BA278" s="15">
        <f t="shared" ca="1" si="151"/>
        <v>10750.497841747239</v>
      </c>
      <c r="BB278" s="15">
        <f t="shared" ca="1" si="152"/>
        <v>13945.329085648562</v>
      </c>
      <c r="BC278" s="15">
        <f t="shared" ca="1" si="153"/>
        <v>18381.810648627234</v>
      </c>
      <c r="BD278" s="15">
        <f t="shared" ca="1" si="154"/>
        <v>24217.449139787226</v>
      </c>
      <c r="BE278" s="15">
        <f t="shared" ca="1" si="155"/>
        <v>29427.833790862249</v>
      </c>
      <c r="BF278" s="15">
        <f ca="1">Inputs!$B$13*EXP($B$9-0.5*C$6^2+C$6*Y278)</f>
        <v>13085.815241711627</v>
      </c>
      <c r="BG278" s="15">
        <f t="shared" ca="1" si="156"/>
        <v>13456.825346136924</v>
      </c>
      <c r="BH278" s="15">
        <f t="shared" ca="1" si="157"/>
        <v>19071.304678498767</v>
      </c>
      <c r="BI278" s="15">
        <f t="shared" ca="1" si="158"/>
        <v>21121.871635086147</v>
      </c>
      <c r="BJ278" s="15">
        <f t="shared" ca="1" si="159"/>
        <v>28425.582628038181</v>
      </c>
      <c r="BK278" s="15">
        <f t="shared" ca="1" si="160"/>
        <v>39684.57114506737</v>
      </c>
      <c r="BL278" s="15">
        <f t="shared" ca="1" si="161"/>
        <v>38511.340075786662</v>
      </c>
      <c r="BM278" s="15">
        <f t="shared" ca="1" si="162"/>
        <v>46697.279835431225</v>
      </c>
      <c r="BN278" s="15">
        <f t="shared" ca="1" si="163"/>
        <v>57048.176739995572</v>
      </c>
      <c r="BO278" s="15">
        <f t="shared" ca="1" si="164"/>
        <v>69428.723346826708</v>
      </c>
      <c r="BP278" s="15">
        <f t="shared" ca="1" si="165"/>
        <v>79297.166549451053</v>
      </c>
      <c r="BQ278" s="15">
        <f ca="1">Inputs!$B$20*EXP($B$10-0.5*C$7^2+C$7*AJ278)</f>
        <v>4018.6137217072269</v>
      </c>
      <c r="BR278" s="15">
        <f t="shared" ca="1" si="166"/>
        <v>2839.3603681239888</v>
      </c>
      <c r="BS278" s="15">
        <f t="shared" ca="1" si="167"/>
        <v>2733.5162114648328</v>
      </c>
      <c r="BT278" s="15">
        <f t="shared" ca="1" si="168"/>
        <v>2634.1438069891728</v>
      </c>
      <c r="BU278" s="15">
        <f t="shared" ca="1" si="169"/>
        <v>3702.3023555169775</v>
      </c>
      <c r="BV278" s="15">
        <f t="shared" ca="1" si="170"/>
        <v>4241.7973126173019</v>
      </c>
      <c r="BW278" s="15">
        <f t="shared" ca="1" si="171"/>
        <v>4799.6909792200095</v>
      </c>
      <c r="BX278" s="15">
        <f t="shared" ca="1" si="172"/>
        <v>5653.5700904062605</v>
      </c>
      <c r="BY278" s="15">
        <f t="shared" ca="1" si="173"/>
        <v>7975.6568107954772</v>
      </c>
      <c r="BZ278" s="15">
        <f t="shared" ca="1" si="174"/>
        <v>10891.306206451907</v>
      </c>
      <c r="CA278" s="15">
        <f t="shared" ca="1" si="175"/>
        <v>13341.128939466693</v>
      </c>
      <c r="CB278" s="15">
        <f ca="1">(AU278*DCF!C$10-DCF!C$5*MAX(AU278*DCF!C$10,0)-MAX(AU278-Inputs!$B$6,0)/Inputs!$B$10)*DCF!C$6</f>
        <v>1043.8909693796038</v>
      </c>
      <c r="CC278" s="15">
        <f ca="1">(AV278*DCF!D$10-DCF!D$5*MAX(AV278*DCF!D$10,0)-MAX(AV278-AU278,0)/Inputs!$B$10)*DCF!D$6</f>
        <v>1071.6448677151047</v>
      </c>
      <c r="CD278" s="15">
        <f ca="1">(AW278*DCF!E$10-DCF!E$5*MAX(AW278*DCF!E$10,0)-MAX(AW278-AV278,0)/Inputs!$B$10)*DCF!E$6</f>
        <v>1025.1403556891526</v>
      </c>
      <c r="CE278" s="15">
        <f ca="1">(AX278*DCF!F$10-DCF!F$5*MAX(AX278*DCF!F$10,0)-MAX(AX278-AW278,0)/Inputs!$B$10)*DCF!F$6</f>
        <v>1354.4282915044</v>
      </c>
      <c r="CF278" s="15">
        <f ca="1">(AY278*DCF!G$10-DCF!G$5*MAX(AY278*DCF!G$10,0)-MAX(AY278-AX278,0)/Inputs!$B$10)*DCF!G$6</f>
        <v>1425.4173156637755</v>
      </c>
      <c r="CG278" s="15">
        <f ca="1">(AZ278*DCF!H$10-DCF!H$5*MAX(AZ278*DCF!H$10,0)-MAX(AZ278-AY278,0)/Inputs!$B$10)*DCF!H$6</f>
        <v>1639.8532544791574</v>
      </c>
      <c r="CH278" s="15">
        <f ca="1">(BA278*DCF!I$10-DCF!I$5*MAX(BA278*DCF!I$10,0)-MAX(BA278-AZ278,0)/Inputs!$B$10)*DCF!I$6</f>
        <v>1728.7114134067003</v>
      </c>
      <c r="CI278" s="15">
        <f ca="1">(BB278*DCF!J$10-DCF!J$5*MAX(BB278*DCF!J$10,0)-MAX(BB278-BA278,0)/Inputs!$B$10)*DCF!J$6</f>
        <v>1908.9268003637678</v>
      </c>
      <c r="CJ278" s="15">
        <f ca="1">(BC278*DCF!K$10-DCF!K$5*MAX(BC278*DCF!K$10,0)-MAX(BC278-BB278,0)/Inputs!$B$10)*DCF!K$6</f>
        <v>2338.1364176924403</v>
      </c>
      <c r="CK278" s="15">
        <f ca="1">(BD278*DCF!L$10-DCF!L$5*MAX(BD278*DCF!L$10,0)-MAX(BD278-BC278,0)/Inputs!$B$10)*DCF!L$6</f>
        <v>2897.8093043694639</v>
      </c>
      <c r="CL278" s="15">
        <f ca="1">(BE278*DCF!M$10-DCF!M$5*MAX(BE278*DCF!M$10,0)-MAX(BE278-BD278,0)/Inputs!$B$10)*DCF!M$6</f>
        <v>3530.2118498154132</v>
      </c>
      <c r="CM278" s="15">
        <f ca="1">(BF278*DCF!C$28-DCF!C$5*MAX(BF278*DCF!C$28,0)-MAX(BF278-Inputs!$B$13,0)/Inputs!$B$17)*DCF!C$6</f>
        <v>3601.3689097829515</v>
      </c>
      <c r="CN278" s="15">
        <f ca="1">(BG278*DCF!D$28-DCF!D$5*MAX(BG278*DCF!D$28,0)-MAX(BG278-BF278,0)/Inputs!$B$17)*DCF!D$6</f>
        <v>3884.1919641579866</v>
      </c>
      <c r="CO278" s="15">
        <f ca="1">(BH278*DCF!E$28-DCF!E$5*MAX(BH278*DCF!E$28,0)-MAX(BH278-BG278,0)/Inputs!$B$17)*DCF!E$6</f>
        <v>4294.7964827361047</v>
      </c>
      <c r="CP278" s="15">
        <f ca="1">(BI278*DCF!F$28-DCF!F$5*MAX(BI278*DCF!F$28,0)-MAX(BI278-BH278,0)/Inputs!$B$17)*DCF!F$6</f>
        <v>5360.6936544799191</v>
      </c>
      <c r="CQ278" s="15">
        <f ca="1">(BJ278*DCF!G$28-DCF!G$5*MAX(BJ278*DCF!G$28,0)-MAX(BJ278-BI278,0)/Inputs!$B$17)*DCF!G$6</f>
        <v>6146.8210399585851</v>
      </c>
      <c r="CR278" s="15">
        <f ca="1">(BK278*DCF!H$28-DCF!H$5*MAX(BK278*DCF!H$28,0)-MAX(BK278-BJ278,0)/Inputs!$B$17)*DCF!H$6</f>
        <v>8065.1014249119717</v>
      </c>
      <c r="CS278" s="15">
        <f ca="1">(BL278*DCF!I$28-DCF!I$5*MAX(BL278*DCF!I$28,0)-MAX(BL278-BK278,0)/Inputs!$B$17)*DCF!I$6</f>
        <v>9056.0585815337072</v>
      </c>
      <c r="CT278" s="15">
        <f ca="1">(BM278*DCF!J$28-DCF!J$5*MAX(BM278*DCF!J$28,0)-MAX(BM278-BL278,0)/Inputs!$B$17)*DCF!J$6</f>
        <v>9331.9813018990899</v>
      </c>
      <c r="CU278" s="15">
        <f ca="1">(BN278*DCF!K$28-DCF!K$5*MAX(BN278*DCF!K$28,0)-MAX(BN278-BM278,0)/Inputs!$B$17)*DCF!K$6</f>
        <v>10779.771403136185</v>
      </c>
      <c r="CV278" s="15">
        <f ca="1">(BO278*DCF!L$28-DCF!L$5*MAX(BO278*DCF!L$28,0)-MAX(BO278-BN278,0)/Inputs!$B$17)*DCF!L$6</f>
        <v>12451.608114870678</v>
      </c>
      <c r="CW278" s="15">
        <f ca="1">(BP278*DCF!M$28-DCF!M$5*MAX(BP278*DCF!M$28,0)-MAX(BP278-BO278,0)/Inputs!$B$17)*DCF!M$6</f>
        <v>13888.278166868091</v>
      </c>
      <c r="CX278" s="15">
        <f ca="1">(BQ278*DCF!C$46-DCF!C$5*MAX(BQ278*DCF!C$46,0)-MAX(BQ278-Inputs!$B$20,0)/Inputs!$B$24)*DCF!C$6</f>
        <v>-1305.7369896354921</v>
      </c>
      <c r="CY278" s="15">
        <f ca="1">(BR278*DCF!D$46-DCF!D$5*MAX(BR278*DCF!D$46,0)-MAX(BR278-BQ278,0)/Inputs!$B$24)*DCF!D$6</f>
        <v>-484.61260009903322</v>
      </c>
      <c r="CZ278" s="15">
        <f ca="1">(BS278*DCF!E$46-DCF!E$5*MAX(BS278*DCF!E$46,0)-MAX(BS278-BR278,0)/Inputs!$B$24)*DCF!E$6</f>
        <v>-323.24305141451919</v>
      </c>
      <c r="DA278" s="15">
        <f ca="1">(BT278*DCF!F$46-DCF!F$5*MAX(BT278*DCF!F$46,0)-MAX(BT278-BS278,0)/Inputs!$B$24)*DCF!F$6</f>
        <v>-191.83500635253904</v>
      </c>
      <c r="DB278" s="15">
        <f ca="1">(BU278*DCF!G$46-DCF!G$5*MAX(BU278*DCF!G$46,0)-MAX(BU278-BT278,0)/Inputs!$B$24)*DCF!G$6</f>
        <v>-483.84556787202285</v>
      </c>
      <c r="DC278" s="15">
        <f ca="1">(BV278*DCF!H$46-DCF!H$5*MAX(BV278*DCF!H$46,0)-MAX(BV278-BU278,0)/Inputs!$B$24)*DCF!H$6</f>
        <v>-167.64475237848077</v>
      </c>
      <c r="DD278" s="15">
        <f ca="1">(BW278*DCF!I$46-DCF!I$5*MAX(BW278*DCF!I$46,0)-MAX(BW278-BV278,0)/Inputs!$B$24)*DCF!I$6</f>
        <v>-49.298965870007763</v>
      </c>
      <c r="DE278" s="15">
        <f ca="1">(BX278*DCF!J$46-DCF!J$5*MAX(BX278*DCF!J$46,0)-MAX(BX278-BW278,0)/Inputs!$B$24)*DCF!J$6</f>
        <v>10.716836831121295</v>
      </c>
      <c r="DF278" s="15">
        <f ca="1">(BY278*DCF!K$46-DCF!K$5*MAX(BY278*DCF!K$46,0)-MAX(BY278-BX278,0)/Inputs!$B$24)*DCF!K$6</f>
        <v>-113.25328234203435</v>
      </c>
      <c r="DG278" s="15">
        <f ca="1">(BZ278*DCF!L$46-DCF!L$5*MAX(BZ278*DCF!L$46,0)-MAX(BZ278-BY278,0)/Inputs!$B$24)*DCF!L$6</f>
        <v>93.044523624648505</v>
      </c>
      <c r="DH278" s="15">
        <f ca="1">(CA278*DCF!M$46-DCF!M$5*MAX(CA278*DCF!M$46,0)-MAX(CA278-BZ278,0)/Inputs!$B$24)*DCF!M$6</f>
        <v>533.74151007906335</v>
      </c>
      <c r="DI278" s="15">
        <f ca="1">SUM(CB278:CL278)+BE278*DCF!M$10*(1+Inputs!$B$30)*(1-Inputs!$B$33)*(1-Inputs!$B$30/Inputs!$B$31)/(Inputs!$B$29-Inputs!$B$30)*DCF!M$6</f>
        <v>101862.22142286455</v>
      </c>
      <c r="DJ278" s="15">
        <f ca="1">SUM(CM278:CW278)+BP278*DCF!M$28*(1+Inputs!$B$30)*(1-Inputs!$B$33)*(1-Inputs!$B$30/Inputs!$B$31)/(Inputs!$B$29-Inputs!$B$30)*DCF!M$6</f>
        <v>381107.42184912739</v>
      </c>
      <c r="DK278" s="15">
        <f ca="1">SUM(CX278:DH278)+CA278*DCF!M$46*(1+Inputs!$B$30)*(1-Inputs!$B$33)*(1-Inputs!$B$30/Inputs!$B$31)/(Inputs!$B$29-Inputs!$B$30)*DCF!M$6</f>
        <v>18144.998352738687</v>
      </c>
      <c r="DM278" s="15">
        <f ca="1">DI278+DJ278+DK278+Inputs!$B$34+Inputs!$B$36-Inputs!$B$35</f>
        <v>577965.64162473055</v>
      </c>
    </row>
    <row r="279" spans="1:117" x14ac:dyDescent="0.75">
      <c r="A279" s="11">
        <v>266</v>
      </c>
      <c r="C279" s="23">
        <f t="shared" ca="1" si="176"/>
        <v>0.74432928655907882</v>
      </c>
      <c r="D279" s="23">
        <f t="shared" ca="1" si="176"/>
        <v>0.52926397026523886</v>
      </c>
      <c r="E279" s="23">
        <f t="shared" ca="1" si="176"/>
        <v>0.49217126157756608</v>
      </c>
      <c r="F279" s="23">
        <f t="shared" ca="1" si="176"/>
        <v>-1.1449791761153103</v>
      </c>
      <c r="G279" s="23">
        <f t="shared" ca="1" si="176"/>
        <v>-0.2476799213862452</v>
      </c>
      <c r="H279" s="23">
        <f t="shared" ca="1" si="176"/>
        <v>-0.35954698179113104</v>
      </c>
      <c r="I279" s="23">
        <f t="shared" ca="1" si="176"/>
        <v>1.985950753824383</v>
      </c>
      <c r="J279" s="23">
        <f t="shared" ca="1" si="176"/>
        <v>-0.5248945198833187</v>
      </c>
      <c r="K279" s="23">
        <f t="shared" ca="1" si="176"/>
        <v>0.58548834417657558</v>
      </c>
      <c r="L279" s="23">
        <f t="shared" ca="1" si="176"/>
        <v>0.85362640757131936</v>
      </c>
      <c r="M279" s="23">
        <f t="shared" ca="1" si="176"/>
        <v>-0.44511122714981066</v>
      </c>
      <c r="N279" s="23">
        <f ca="1">SQRT(Inputs!$B$38)*C279+SQRT(1-Inputs!$B$38)*_xlfn.NORM.S.INV(RAND())</f>
        <v>-0.28354573665070271</v>
      </c>
      <c r="O279" s="23">
        <f ca="1">SQRT(Inputs!$B$38)*D279+SQRT(1-Inputs!$B$38)*_xlfn.NORM.S.INV(RAND())</f>
        <v>-2.9493054705598987E-2</v>
      </c>
      <c r="P279" s="23">
        <f ca="1">SQRT(Inputs!$B$38)*E279+SQRT(1-Inputs!$B$38)*_xlfn.NORM.S.INV(RAND())</f>
        <v>9.6378918257374102E-2</v>
      </c>
      <c r="Q279" s="23">
        <f ca="1">SQRT(Inputs!$B$38)*F279+SQRT(1-Inputs!$B$38)*_xlfn.NORM.S.INV(RAND())</f>
        <v>-1.6044929939462065</v>
      </c>
      <c r="R279" s="23">
        <f ca="1">SQRT(Inputs!$B$38)*G279+SQRT(1-Inputs!$B$38)*_xlfn.NORM.S.INV(RAND())</f>
        <v>-0.96771477795930927</v>
      </c>
      <c r="S279" s="23">
        <f ca="1">SQRT(Inputs!$B$38)*H279+SQRT(1-Inputs!$B$38)*_xlfn.NORM.S.INV(RAND())</f>
        <v>-9.8141193722656672E-2</v>
      </c>
      <c r="T279" s="23">
        <f ca="1">SQRT(Inputs!$B$38)*I279+SQRT(1-Inputs!$B$38)*_xlfn.NORM.S.INV(RAND())</f>
        <v>1.2330133141536046</v>
      </c>
      <c r="U279" s="23">
        <f ca="1">SQRT(Inputs!$B$38)*J279+SQRT(1-Inputs!$B$38)*_xlfn.NORM.S.INV(RAND())</f>
        <v>-0.71844454960074955</v>
      </c>
      <c r="V279" s="23">
        <f ca="1">SQRT(Inputs!$B$38)*K279+SQRT(1-Inputs!$B$38)*_xlfn.NORM.S.INV(RAND())</f>
        <v>1.0884329963581685</v>
      </c>
      <c r="W279" s="23">
        <f ca="1">SQRT(Inputs!$B$38)*L279+SQRT(1-Inputs!$B$38)*_xlfn.NORM.S.INV(RAND())</f>
        <v>0.14669605226971155</v>
      </c>
      <c r="X279" s="23">
        <f ca="1">SQRT(Inputs!$B$38)*M279+SQRT(1-Inputs!$B$38)*_xlfn.NORM.S.INV(RAND())</f>
        <v>0.30266521399015389</v>
      </c>
      <c r="Y279" s="23">
        <f ca="1">SQRT(Inputs!$B$38)*C279+SQRT(1-Inputs!$B$38)*_xlfn.NORM.S.INV(RAND())</f>
        <v>1.9125355242166757</v>
      </c>
      <c r="Z279" s="23">
        <f ca="1">SQRT(Inputs!$B$38)*D279+SQRT(1-Inputs!$B$38)*_xlfn.NORM.S.INV(RAND())</f>
        <v>0.74572818615433789</v>
      </c>
      <c r="AA279" s="23">
        <f ca="1">SQRT(Inputs!$B$38)*E279+SQRT(1-Inputs!$B$38)*_xlfn.NORM.S.INV(RAND())</f>
        <v>0.3922076438513068</v>
      </c>
      <c r="AB279" s="23">
        <f ca="1">SQRT(Inputs!$B$38)*F279+SQRT(1-Inputs!$B$38)*_xlfn.NORM.S.INV(RAND())</f>
        <v>-0.67974754600727061</v>
      </c>
      <c r="AC279" s="23">
        <f ca="1">SQRT(Inputs!$B$38)*G279+SQRT(1-Inputs!$B$38)*_xlfn.NORM.S.INV(RAND())</f>
        <v>-0.15886523061534247</v>
      </c>
      <c r="AD279" s="23">
        <f ca="1">SQRT(Inputs!$B$38)*H279+SQRT(1-Inputs!$B$38)*_xlfn.NORM.S.INV(RAND())</f>
        <v>4.4966108715994241E-2</v>
      </c>
      <c r="AE279" s="23">
        <f ca="1">SQRT(Inputs!$B$38)*I279+SQRT(1-Inputs!$B$38)*_xlfn.NORM.S.INV(RAND())</f>
        <v>0.21508653074366824</v>
      </c>
      <c r="AF279" s="23">
        <f ca="1">SQRT(Inputs!$B$38)*J279+SQRT(1-Inputs!$B$38)*_xlfn.NORM.S.INV(RAND())</f>
        <v>2.0178704395373837E-3</v>
      </c>
      <c r="AG279" s="23">
        <f ca="1">SQRT(Inputs!$B$38)*K279+SQRT(1-Inputs!$B$38)*_xlfn.NORM.S.INV(RAND())</f>
        <v>0.47804988896540501</v>
      </c>
      <c r="AH279" s="23">
        <f ca="1">SQRT(Inputs!$B$38)*L279+SQRT(1-Inputs!$B$38)*_xlfn.NORM.S.INV(RAND())</f>
        <v>0.21290747148502387</v>
      </c>
      <c r="AI279" s="23">
        <f ca="1">SQRT(Inputs!$B$38)*M279+SQRT(1-Inputs!$B$38)*_xlfn.NORM.S.INV(RAND())</f>
        <v>0.26214854755840289</v>
      </c>
      <c r="AJ279" s="23">
        <f ca="1">SQRT(Inputs!$B$38)*C279+SQRT(1-Inputs!$B$38)*_xlfn.NORM.S.INV(RAND())</f>
        <v>0.60797436255179638</v>
      </c>
      <c r="AK279" s="23">
        <f ca="1">SQRT(Inputs!$B$38)*D279+SQRT(1-Inputs!$B$38)*_xlfn.NORM.S.INV(RAND())</f>
        <v>-0.50779823871188356</v>
      </c>
      <c r="AL279" s="23">
        <f ca="1">SQRT(Inputs!$B$38)*E279+SQRT(1-Inputs!$B$38)*_xlfn.NORM.S.INV(RAND())</f>
        <v>-0.57371680308435602</v>
      </c>
      <c r="AM279" s="23">
        <f ca="1">SQRT(Inputs!$B$38)*F279+SQRT(1-Inputs!$B$38)*_xlfn.NORM.S.INV(RAND())</f>
        <v>-0.32608274848378277</v>
      </c>
      <c r="AN279" s="23">
        <f ca="1">SQRT(Inputs!$B$38)*G279+SQRT(1-Inputs!$B$38)*_xlfn.NORM.S.INV(RAND())</f>
        <v>1.1962201960646861</v>
      </c>
      <c r="AO279" s="23">
        <f ca="1">SQRT(Inputs!$B$38)*H279+SQRT(1-Inputs!$B$38)*_xlfn.NORM.S.INV(RAND())</f>
        <v>-0.22834630176650503</v>
      </c>
      <c r="AP279" s="23">
        <f ca="1">SQRT(Inputs!$B$38)*I279+SQRT(1-Inputs!$B$38)*_xlfn.NORM.S.INV(RAND())</f>
        <v>-7.8159925998415591E-3</v>
      </c>
      <c r="AQ279" s="23">
        <f ca="1">SQRT(Inputs!$B$38)*J279+SQRT(1-Inputs!$B$38)*_xlfn.NORM.S.INV(RAND())</f>
        <v>-0.96689992976635164</v>
      </c>
      <c r="AR279" s="23">
        <f ca="1">SQRT(Inputs!$B$38)*K279+SQRT(1-Inputs!$B$38)*_xlfn.NORM.S.INV(RAND())</f>
        <v>0.38411875452541266</v>
      </c>
      <c r="AS279" s="23">
        <f ca="1">SQRT(Inputs!$B$38)*L279+SQRT(1-Inputs!$B$38)*_xlfn.NORM.S.INV(RAND())</f>
        <v>0.89072985457840792</v>
      </c>
      <c r="AT279" s="23">
        <f ca="1">SQRT(Inputs!$B$38)*M279+SQRT(1-Inputs!$B$38)*_xlfn.NORM.S.INV(RAND())</f>
        <v>1.4327597344583336</v>
      </c>
      <c r="AU279" s="15">
        <f ca="1">Inputs!$B$6*EXP($B$8-0.5*C$5^2+C$5*N279)</f>
        <v>4739.6283090680781</v>
      </c>
      <c r="AV279" s="15">
        <f t="shared" ca="1" si="146"/>
        <v>5744.2834389241234</v>
      </c>
      <c r="AW279" s="15">
        <f t="shared" ca="1" si="147"/>
        <v>7095.7818318438376</v>
      </c>
      <c r="AX279" s="15">
        <f t="shared" ca="1" si="148"/>
        <v>7089.6396564787765</v>
      </c>
      <c r="AY279" s="15">
        <f t="shared" ca="1" si="149"/>
        <v>7738.3576160044686</v>
      </c>
      <c r="AZ279" s="15">
        <f t="shared" ca="1" si="150"/>
        <v>9362.488896859144</v>
      </c>
      <c r="BA279" s="15">
        <f t="shared" ca="1" si="151"/>
        <v>13035.458523194709</v>
      </c>
      <c r="BB279" s="15">
        <f t="shared" ca="1" si="152"/>
        <v>14850.976456242148</v>
      </c>
      <c r="BC279" s="15">
        <f t="shared" ca="1" si="153"/>
        <v>20203.68495312786</v>
      </c>
      <c r="BD279" s="15">
        <f t="shared" ca="1" si="154"/>
        <v>25093.374249253862</v>
      </c>
      <c r="BE279" s="15">
        <f t="shared" ca="1" si="155"/>
        <v>31608.148634750625</v>
      </c>
      <c r="BF279" s="15">
        <f ca="1">Inputs!$B$13*EXP($B$9-0.5*C$6^2+C$6*Y279)</f>
        <v>20207.820897295711</v>
      </c>
      <c r="BG279" s="15">
        <f t="shared" ca="1" si="156"/>
        <v>28175.177789763366</v>
      </c>
      <c r="BH279" s="15">
        <f t="shared" ca="1" si="157"/>
        <v>36738.683361528361</v>
      </c>
      <c r="BI279" s="15">
        <f t="shared" ca="1" si="158"/>
        <v>40506.032994042216</v>
      </c>
      <c r="BJ279" s="15">
        <f t="shared" ca="1" si="159"/>
        <v>48533.530854546385</v>
      </c>
      <c r="BK279" s="15">
        <f t="shared" ca="1" si="160"/>
        <v>59931.480829302061</v>
      </c>
      <c r="BL279" s="15">
        <f t="shared" ca="1" si="161"/>
        <v>75699.459055219268</v>
      </c>
      <c r="BM279" s="15">
        <f t="shared" ca="1" si="162"/>
        <v>93074.301526996845</v>
      </c>
      <c r="BN279" s="15">
        <f t="shared" ca="1" si="163"/>
        <v>121218.89881531915</v>
      </c>
      <c r="BO279" s="15">
        <f t="shared" ca="1" si="164"/>
        <v>152884.56848868754</v>
      </c>
      <c r="BP279" s="15">
        <f t="shared" ca="1" si="165"/>
        <v>193844.88948042318</v>
      </c>
      <c r="BQ279" s="15">
        <f ca="1">Inputs!$B$20*EXP($B$10-0.5*C$7^2+C$7*AJ279)</f>
        <v>5321.7989144132634</v>
      </c>
      <c r="BR279" s="15">
        <f t="shared" ca="1" si="166"/>
        <v>6145.5382826959067</v>
      </c>
      <c r="BS279" s="15">
        <f t="shared" ca="1" si="167"/>
        <v>7137.1996686468128</v>
      </c>
      <c r="BT279" s="15">
        <f t="shared" ca="1" si="168"/>
        <v>9033.8571626584544</v>
      </c>
      <c r="BU279" s="15">
        <f t="shared" ca="1" si="169"/>
        <v>16722.64858800302</v>
      </c>
      <c r="BV279" s="15">
        <f t="shared" ca="1" si="170"/>
        <v>22099.351042897481</v>
      </c>
      <c r="BW279" s="15">
        <f t="shared" ca="1" si="171"/>
        <v>30787.425523618545</v>
      </c>
      <c r="BX279" s="15">
        <f t="shared" ca="1" si="172"/>
        <v>35473.396981496291</v>
      </c>
      <c r="BY279" s="15">
        <f t="shared" ca="1" si="173"/>
        <v>53494.664740331566</v>
      </c>
      <c r="BZ279" s="15">
        <f t="shared" ca="1" si="174"/>
        <v>88414.926789555684</v>
      </c>
      <c r="CA279" s="15">
        <f t="shared" ca="1" si="175"/>
        <v>160206.66077750106</v>
      </c>
      <c r="CB279" s="15">
        <f ca="1">(AU279*DCF!C$10-DCF!C$5*MAX(AU279*DCF!C$10,0)-MAX(AU279-Inputs!$B$6,0)/Inputs!$B$10)*DCF!C$6</f>
        <v>1044.6615604914148</v>
      </c>
      <c r="CC279" s="15">
        <f ca="1">(AV279*DCF!D$10-DCF!D$5*MAX(AV279*DCF!D$10,0)-MAX(AV279-AU279,0)/Inputs!$B$10)*DCF!D$6</f>
        <v>1155.1713122721083</v>
      </c>
      <c r="CD279" s="15">
        <f ca="1">(AW279*DCF!E$10-DCF!E$5*MAX(AW279*DCF!E$10,0)-MAX(AW279-AV279,0)/Inputs!$B$10)*DCF!E$6</f>
        <v>1333.8896637316823</v>
      </c>
      <c r="CE279" s="15">
        <f ca="1">(AX279*DCF!F$10-DCF!F$5*MAX(AX279*DCF!F$10,0)-MAX(AX279-AW279,0)/Inputs!$B$10)*DCF!F$6</f>
        <v>1547.6570383694871</v>
      </c>
      <c r="CF279" s="15">
        <f ca="1">(AY279*DCF!G$10-DCF!G$5*MAX(AY279*DCF!G$10,0)-MAX(AY279-AX279,0)/Inputs!$B$10)*DCF!G$6</f>
        <v>1469.7152281445667</v>
      </c>
      <c r="CG279" s="15">
        <f ca="1">(AZ279*DCF!H$10-DCF!H$5*MAX(AZ279*DCF!H$10,0)-MAX(AZ279-AY279,0)/Inputs!$B$10)*DCF!H$6</f>
        <v>1529.3403095504759</v>
      </c>
      <c r="CH279" s="15">
        <f ca="1">(BA279*DCF!I$10-DCF!I$5*MAX(BA279*DCF!I$10,0)-MAX(BA279-AZ279,0)/Inputs!$B$10)*DCF!I$6</f>
        <v>1778.6070292703055</v>
      </c>
      <c r="CI279" s="15">
        <f ca="1">(BB279*DCF!J$10-DCF!J$5*MAX(BB279*DCF!J$10,0)-MAX(BB279-BA279,0)/Inputs!$B$10)*DCF!J$6</f>
        <v>2273.3501935542795</v>
      </c>
      <c r="CJ279" s="15">
        <f ca="1">(BC279*DCF!K$10-DCF!K$5*MAX(BC279*DCF!K$10,0)-MAX(BC279-BB279,0)/Inputs!$B$10)*DCF!K$6</f>
        <v>2503.1710980367661</v>
      </c>
      <c r="CK279" s="15">
        <f ca="1">(BD279*DCF!L$10-DCF!L$5*MAX(BD279*DCF!L$10,0)-MAX(BD279-BC279,0)/Inputs!$B$10)*DCF!L$6</f>
        <v>3152.2420146113636</v>
      </c>
      <c r="CL279" s="15">
        <f ca="1">(BE279*DCF!M$10-DCF!M$5*MAX(BE279*DCF!M$10,0)-MAX(BE279-BD279,0)/Inputs!$B$10)*DCF!M$6</f>
        <v>3682.0591835218802</v>
      </c>
      <c r="CM279" s="15">
        <f ca="1">(BF279*DCF!C$28-DCF!C$5*MAX(BF279*DCF!C$28,0)-MAX(BF279-Inputs!$B$13,0)/Inputs!$B$17)*DCF!C$6</f>
        <v>4130.1533275529227</v>
      </c>
      <c r="CN279" s="15">
        <f ca="1">(BG279*DCF!D$28-DCF!D$5*MAX(BG279*DCF!D$28,0)-MAX(BG279-BF279,0)/Inputs!$B$17)*DCF!D$6</f>
        <v>6598.4371605686019</v>
      </c>
      <c r="CO279" s="15">
        <f ca="1">(BH279*DCF!E$28-DCF!E$5*MAX(BH279*DCF!E$28,0)-MAX(BH279-BG279,0)/Inputs!$B$17)*DCF!E$6</f>
        <v>8717.3002398671506</v>
      </c>
      <c r="CP279" s="15">
        <f ca="1">(BI279*DCF!F$28-DCF!F$5*MAX(BI279*DCF!F$28,0)-MAX(BI279-BH279,0)/Inputs!$B$17)*DCF!F$6</f>
        <v>10310.415445935265</v>
      </c>
      <c r="CQ279" s="15">
        <f ca="1">(BJ279*DCF!G$28-DCF!G$5*MAX(BJ279*DCF!G$28,0)-MAX(BJ279-BI279,0)/Inputs!$B$17)*DCF!G$6</f>
        <v>11242.246964908654</v>
      </c>
      <c r="CR279" s="15">
        <f ca="1">(BK279*DCF!H$28-DCF!H$5*MAX(BK279*DCF!H$28,0)-MAX(BK279-BJ279,0)/Inputs!$B$17)*DCF!H$6</f>
        <v>13050.794857695606</v>
      </c>
      <c r="CS279" s="15">
        <f ca="1">(BL279*DCF!I$28-DCF!I$5*MAX(BL279*DCF!I$28,0)-MAX(BL279-BK279,0)/Inputs!$B$17)*DCF!I$6</f>
        <v>15537.769425586979</v>
      </c>
      <c r="CT279" s="15">
        <f ca="1">(BM279*DCF!J$28-DCF!J$5*MAX(BM279*DCF!J$28,0)-MAX(BM279-BL279,0)/Inputs!$B$17)*DCF!J$6</f>
        <v>18459.533756577574</v>
      </c>
      <c r="CU279" s="15">
        <f ca="1">(BN279*DCF!K$28-DCF!K$5*MAX(BN279*DCF!K$28,0)-MAX(BN279-BM279,0)/Inputs!$B$17)*DCF!K$6</f>
        <v>22152.060668902537</v>
      </c>
      <c r="CV279" s="15">
        <f ca="1">(BO279*DCF!L$28-DCF!L$5*MAX(BO279*DCF!L$28,0)-MAX(BO279-BN279,0)/Inputs!$B$17)*DCF!L$6</f>
        <v>26920.657115666669</v>
      </c>
      <c r="CW279" s="15">
        <f ca="1">(BP279*DCF!M$28-DCF!M$5*MAX(BP279*DCF!M$28,0)-MAX(BP279-BO279,0)/Inputs!$B$17)*DCF!M$6</f>
        <v>32190.523639618277</v>
      </c>
      <c r="CX279" s="15">
        <f ca="1">(BQ279*DCF!C$46-DCF!C$5*MAX(BQ279*DCF!C$46,0)-MAX(BQ279-Inputs!$B$20,0)/Inputs!$B$24)*DCF!C$6</f>
        <v>-2208.6366612563029</v>
      </c>
      <c r="CY279" s="15">
        <f ca="1">(BR279*DCF!D$46-DCF!D$5*MAX(BR279*DCF!D$46,0)-MAX(BR279-BQ279,0)/Inputs!$B$24)*DCF!D$6</f>
        <v>-1400.3828198394599</v>
      </c>
      <c r="CZ279" s="15">
        <f ca="1">(BS279*DCF!E$46-DCF!E$5*MAX(BS279*DCF!E$46,0)-MAX(BS279-BR279,0)/Inputs!$B$24)*DCF!E$6</f>
        <v>-1234.8719059501329</v>
      </c>
      <c r="DA279" s="15">
        <f ca="1">(BT279*DCF!F$46-DCF!F$5*MAX(BT279*DCF!F$46,0)-MAX(BT279-BS279,0)/Inputs!$B$24)*DCF!F$6</f>
        <v>-1348.535546473559</v>
      </c>
      <c r="DB279" s="15">
        <f ca="1">(BU279*DCF!G$46-DCF!G$5*MAX(BU279*DCF!G$46,0)-MAX(BU279-BT279,0)/Inputs!$B$24)*DCF!G$6</f>
        <v>-3148.8743820973077</v>
      </c>
      <c r="DC279" s="15">
        <f ca="1">(BV279*DCF!H$46-DCF!H$5*MAX(BV279*DCF!H$46,0)-MAX(BV279-BU279,0)/Inputs!$B$24)*DCF!H$6</f>
        <v>-1670.7773442559387</v>
      </c>
      <c r="DD279" s="15">
        <f ca="1">(BW279*DCF!I$46-DCF!I$5*MAX(BW279*DCF!I$46,0)-MAX(BW279-BV279,0)/Inputs!$B$24)*DCF!I$6</f>
        <v>-1782.962555709413</v>
      </c>
      <c r="DE279" s="15">
        <f ca="1">(BX279*DCF!J$46-DCF!J$5*MAX(BX279*DCF!J$46,0)-MAX(BX279-BW279,0)/Inputs!$B$24)*DCF!J$6</f>
        <v>245.36780618478309</v>
      </c>
      <c r="DF279" s="15">
        <f ca="1">(BY279*DCF!K$46-DCF!K$5*MAX(BY279*DCF!K$46,0)-MAX(BY279-BX279,0)/Inputs!$B$24)*DCF!K$6</f>
        <v>-1358.9369409833819</v>
      </c>
      <c r="DG279" s="15">
        <f ca="1">(BZ279*DCF!L$46-DCF!L$5*MAX(BZ279*DCF!L$46,0)-MAX(BZ279-BY279,0)/Inputs!$B$24)*DCF!L$6</f>
        <v>-1790.8561428174191</v>
      </c>
      <c r="DH279" s="15">
        <f ca="1">(CA279*DCF!M$46-DCF!M$5*MAX(CA279*DCF!M$46,0)-MAX(CA279-BZ279,0)/Inputs!$B$24)*DCF!M$6</f>
        <v>-2448.9336885713642</v>
      </c>
      <c r="DI279" s="15">
        <f ca="1">SUM(CB279:CL279)+BE279*DCF!M$10*(1+Inputs!$B$30)*(1-Inputs!$B$33)*(1-Inputs!$B$30/Inputs!$B$31)/(Inputs!$B$29-Inputs!$B$30)*DCF!M$6</f>
        <v>109435.76025656027</v>
      </c>
      <c r="DJ279" s="15">
        <f ca="1">SUM(CM279:CW279)+BP279*DCF!M$28*(1+Inputs!$B$30)*(1-Inputs!$B$33)*(1-Inputs!$B$30/Inputs!$B$31)/(Inputs!$B$29-Inputs!$B$30)*DCF!M$6</f>
        <v>888607.08027929673</v>
      </c>
      <c r="DK279" s="15">
        <f ca="1">SUM(CX279:DH279)+CA279*DCF!M$46*(1+Inputs!$B$30)*(1-Inputs!$B$33)*(1-Inputs!$B$30/Inputs!$B$31)/(Inputs!$B$29-Inputs!$B$30)*DCF!M$6</f>
        <v>229550.07507242798</v>
      </c>
      <c r="DM279" s="15">
        <f ca="1">DI279+DJ279+DK279+Inputs!$B$34+Inputs!$B$36-Inputs!$B$35</f>
        <v>1304443.915608285</v>
      </c>
    </row>
    <row r="280" spans="1:117" x14ac:dyDescent="0.75">
      <c r="A280" s="11">
        <v>267</v>
      </c>
      <c r="C280" s="23">
        <f t="shared" ca="1" si="176"/>
        <v>0.29700815780499218</v>
      </c>
      <c r="D280" s="23">
        <f t="shared" ca="1" si="176"/>
        <v>0.45122983979068798</v>
      </c>
      <c r="E280" s="23">
        <f t="shared" ca="1" si="176"/>
        <v>0.74498692137655653</v>
      </c>
      <c r="F280" s="23">
        <f t="shared" ca="1" si="176"/>
        <v>-4.9435029434789259E-2</v>
      </c>
      <c r="G280" s="23">
        <f t="shared" ca="1" si="176"/>
        <v>-1.0812789187372849</v>
      </c>
      <c r="H280" s="23">
        <f t="shared" ca="1" si="176"/>
        <v>-0.13410704487308578</v>
      </c>
      <c r="I280" s="23">
        <f t="shared" ca="1" si="176"/>
        <v>-0.51284010867863294</v>
      </c>
      <c r="J280" s="23">
        <f t="shared" ca="1" si="176"/>
        <v>-0.4421562191100839</v>
      </c>
      <c r="K280" s="23">
        <f t="shared" ca="1" si="176"/>
        <v>-0.5791429596810137</v>
      </c>
      <c r="L280" s="23">
        <f t="shared" ca="1" si="176"/>
        <v>1.2414667618327713</v>
      </c>
      <c r="M280" s="23">
        <f t="shared" ca="1" si="176"/>
        <v>-0.23328813878491572</v>
      </c>
      <c r="N280" s="23">
        <f ca="1">SQRT(Inputs!$B$38)*C280+SQRT(1-Inputs!$B$38)*_xlfn.NORM.S.INV(RAND())</f>
        <v>0.64696910700299748</v>
      </c>
      <c r="O280" s="23">
        <f ca="1">SQRT(Inputs!$B$38)*D280+SQRT(1-Inputs!$B$38)*_xlfn.NORM.S.INV(RAND())</f>
        <v>0.58871060560919397</v>
      </c>
      <c r="P280" s="23">
        <f ca="1">SQRT(Inputs!$B$38)*E280+SQRT(1-Inputs!$B$38)*_xlfn.NORM.S.INV(RAND())</f>
        <v>0.42759703024897749</v>
      </c>
      <c r="Q280" s="23">
        <f ca="1">SQRT(Inputs!$B$38)*F280+SQRT(1-Inputs!$B$38)*_xlfn.NORM.S.INV(RAND())</f>
        <v>-1.3290363002411305</v>
      </c>
      <c r="R280" s="23">
        <f ca="1">SQRT(Inputs!$B$38)*G280+SQRT(1-Inputs!$B$38)*_xlfn.NORM.S.INV(RAND())</f>
        <v>0.93181374961728147</v>
      </c>
      <c r="S280" s="23">
        <f ca="1">SQRT(Inputs!$B$38)*H280+SQRT(1-Inputs!$B$38)*_xlfn.NORM.S.INV(RAND())</f>
        <v>-0.55351102755195569</v>
      </c>
      <c r="T280" s="23">
        <f ca="1">SQRT(Inputs!$B$38)*I280+SQRT(1-Inputs!$B$38)*_xlfn.NORM.S.INV(RAND())</f>
        <v>0.56014017427568863</v>
      </c>
      <c r="U280" s="23">
        <f ca="1">SQRT(Inputs!$B$38)*J280+SQRT(1-Inputs!$B$38)*_xlfn.NORM.S.INV(RAND())</f>
        <v>-0.10458756927027787</v>
      </c>
      <c r="V280" s="23">
        <f ca="1">SQRT(Inputs!$B$38)*K280+SQRT(1-Inputs!$B$38)*_xlfn.NORM.S.INV(RAND())</f>
        <v>1.1653679769675782</v>
      </c>
      <c r="W280" s="23">
        <f ca="1">SQRT(Inputs!$B$38)*L280+SQRT(1-Inputs!$B$38)*_xlfn.NORM.S.INV(RAND())</f>
        <v>2.6059310744161617</v>
      </c>
      <c r="X280" s="23">
        <f ca="1">SQRT(Inputs!$B$38)*M280+SQRT(1-Inputs!$B$38)*_xlfn.NORM.S.INV(RAND())</f>
        <v>-1.9078878298096988</v>
      </c>
      <c r="Y280" s="23">
        <f ca="1">SQRT(Inputs!$B$38)*C280+SQRT(1-Inputs!$B$38)*_xlfn.NORM.S.INV(RAND())</f>
        <v>0.44440265189354422</v>
      </c>
      <c r="Z280" s="23">
        <f ca="1">SQRT(Inputs!$B$38)*D280+SQRT(1-Inputs!$B$38)*_xlfn.NORM.S.INV(RAND())</f>
        <v>0.20621706592604627</v>
      </c>
      <c r="AA280" s="23">
        <f ca="1">SQRT(Inputs!$B$38)*E280+SQRT(1-Inputs!$B$38)*_xlfn.NORM.S.INV(RAND())</f>
        <v>2.236483548469451</v>
      </c>
      <c r="AB280" s="23">
        <f ca="1">SQRT(Inputs!$B$38)*F280+SQRT(1-Inputs!$B$38)*_xlfn.NORM.S.INV(RAND())</f>
        <v>1.1017859259273304</v>
      </c>
      <c r="AC280" s="23">
        <f ca="1">SQRT(Inputs!$B$38)*G280+SQRT(1-Inputs!$B$38)*_xlfn.NORM.S.INV(RAND())</f>
        <v>-2.2742992013880121</v>
      </c>
      <c r="AD280" s="23">
        <f ca="1">SQRT(Inputs!$B$38)*H280+SQRT(1-Inputs!$B$38)*_xlfn.NORM.S.INV(RAND())</f>
        <v>-0.61879298841675423</v>
      </c>
      <c r="AE280" s="23">
        <f ca="1">SQRT(Inputs!$B$38)*I280+SQRT(1-Inputs!$B$38)*_xlfn.NORM.S.INV(RAND())</f>
        <v>0.19285697864726942</v>
      </c>
      <c r="AF280" s="23">
        <f ca="1">SQRT(Inputs!$B$38)*J280+SQRT(1-Inputs!$B$38)*_xlfn.NORM.S.INV(RAND())</f>
        <v>-0.34769235288860884</v>
      </c>
      <c r="AG280" s="23">
        <f ca="1">SQRT(Inputs!$B$38)*K280+SQRT(1-Inputs!$B$38)*_xlfn.NORM.S.INV(RAND())</f>
        <v>-0.76902737294661272</v>
      </c>
      <c r="AH280" s="23">
        <f ca="1">SQRT(Inputs!$B$38)*L280+SQRT(1-Inputs!$B$38)*_xlfn.NORM.S.INV(RAND())</f>
        <v>-0.76057998123601056</v>
      </c>
      <c r="AI280" s="23">
        <f ca="1">SQRT(Inputs!$B$38)*M280+SQRT(1-Inputs!$B$38)*_xlfn.NORM.S.INV(RAND())</f>
        <v>-1.4860198239043589</v>
      </c>
      <c r="AJ280" s="23">
        <f ca="1">SQRT(Inputs!$B$38)*C280+SQRT(1-Inputs!$B$38)*_xlfn.NORM.S.INV(RAND())</f>
        <v>0.33422331964881752</v>
      </c>
      <c r="AK280" s="23">
        <f ca="1">SQRT(Inputs!$B$38)*D280+SQRT(1-Inputs!$B$38)*_xlfn.NORM.S.INV(RAND())</f>
        <v>-1.0391695409568409</v>
      </c>
      <c r="AL280" s="23">
        <f ca="1">SQRT(Inputs!$B$38)*E280+SQRT(1-Inputs!$B$38)*_xlfn.NORM.S.INV(RAND())</f>
        <v>1.5831419710429269</v>
      </c>
      <c r="AM280" s="23">
        <f ca="1">SQRT(Inputs!$B$38)*F280+SQRT(1-Inputs!$B$38)*_xlfn.NORM.S.INV(RAND())</f>
        <v>2.31513283526116</v>
      </c>
      <c r="AN280" s="23">
        <f ca="1">SQRT(Inputs!$B$38)*G280+SQRT(1-Inputs!$B$38)*_xlfn.NORM.S.INV(RAND())</f>
        <v>-1.896705043289487</v>
      </c>
      <c r="AO280" s="23">
        <f ca="1">SQRT(Inputs!$B$38)*H280+SQRT(1-Inputs!$B$38)*_xlfn.NORM.S.INV(RAND())</f>
        <v>2.2323897766816145</v>
      </c>
      <c r="AP280" s="23">
        <f ca="1">SQRT(Inputs!$B$38)*I280+SQRT(1-Inputs!$B$38)*_xlfn.NORM.S.INV(RAND())</f>
        <v>3.5215915511586593E-2</v>
      </c>
      <c r="AQ280" s="23">
        <f ca="1">SQRT(Inputs!$B$38)*J280+SQRT(1-Inputs!$B$38)*_xlfn.NORM.S.INV(RAND())</f>
        <v>0.36775427272024042</v>
      </c>
      <c r="AR280" s="23">
        <f ca="1">SQRT(Inputs!$B$38)*K280+SQRT(1-Inputs!$B$38)*_xlfn.NORM.S.INV(RAND())</f>
        <v>0.55849947495119123</v>
      </c>
      <c r="AS280" s="23">
        <f ca="1">SQRT(Inputs!$B$38)*L280+SQRT(1-Inputs!$B$38)*_xlfn.NORM.S.INV(RAND())</f>
        <v>-1.5190694476372051</v>
      </c>
      <c r="AT280" s="23">
        <f ca="1">SQRT(Inputs!$B$38)*M280+SQRT(1-Inputs!$B$38)*_xlfn.NORM.S.INV(RAND())</f>
        <v>0.9433539881993056</v>
      </c>
      <c r="AU280" s="15">
        <f ca="1">Inputs!$B$6*EXP($B$8-0.5*C$5^2+C$5*N280)</f>
        <v>5510.1068565809546</v>
      </c>
      <c r="AV280" s="15">
        <f t="shared" ca="1" si="146"/>
        <v>7313.5310326446897</v>
      </c>
      <c r="AW280" s="15">
        <f t="shared" ca="1" si="147"/>
        <v>9446.9941018819118</v>
      </c>
      <c r="AX280" s="15">
        <f t="shared" ca="1" si="148"/>
        <v>9769.2942282989334</v>
      </c>
      <c r="AY280" s="15">
        <f t="shared" ca="1" si="149"/>
        <v>13311.67156965385</v>
      </c>
      <c r="AZ280" s="15">
        <f t="shared" ca="1" si="150"/>
        <v>15317.835089795477</v>
      </c>
      <c r="BA280" s="15">
        <f t="shared" ca="1" si="151"/>
        <v>19876.879125555624</v>
      </c>
      <c r="BB280" s="15">
        <f t="shared" ca="1" si="152"/>
        <v>24081.687936690658</v>
      </c>
      <c r="BC280" s="15">
        <f t="shared" ca="1" si="153"/>
        <v>33005.61285846294</v>
      </c>
      <c r="BD280" s="15">
        <f t="shared" ca="1" si="154"/>
        <v>51595.651113360895</v>
      </c>
      <c r="BE280" s="15">
        <f t="shared" ca="1" si="155"/>
        <v>53138.974239708921</v>
      </c>
      <c r="BF280" s="15">
        <f ca="1">Inputs!$B$13*EXP($B$9-0.5*C$6^2+C$6*Y280)</f>
        <v>15104.847994261952</v>
      </c>
      <c r="BG280" s="15">
        <f t="shared" ca="1" si="156"/>
        <v>19106.696825030514</v>
      </c>
      <c r="BH280" s="15">
        <f t="shared" ca="1" si="157"/>
        <v>33828.869486936455</v>
      </c>
      <c r="BI280" s="15">
        <f t="shared" ca="1" si="158"/>
        <v>49065.097952194221</v>
      </c>
      <c r="BJ280" s="15">
        <f t="shared" ca="1" si="159"/>
        <v>43337.641668817501</v>
      </c>
      <c r="BK280" s="15">
        <f t="shared" ca="1" si="160"/>
        <v>48891.435063716228</v>
      </c>
      <c r="BL280" s="15">
        <f t="shared" ca="1" si="161"/>
        <v>61577.131275757107</v>
      </c>
      <c r="BM280" s="15">
        <f t="shared" ca="1" si="162"/>
        <v>72491.839825231058</v>
      </c>
      <c r="BN280" s="15">
        <f t="shared" ca="1" si="163"/>
        <v>81306.770737332336</v>
      </c>
      <c r="BO280" s="15">
        <f t="shared" ca="1" si="164"/>
        <v>91574.795427326331</v>
      </c>
      <c r="BP280" s="15">
        <f t="shared" ca="1" si="165"/>
        <v>95246.669405703651</v>
      </c>
      <c r="BQ280" s="15">
        <f ca="1">Inputs!$B$20*EXP($B$10-0.5*C$7^2+C$7*AJ280)</f>
        <v>4829.3729353672097</v>
      </c>
      <c r="BR280" s="15">
        <f t="shared" ca="1" si="166"/>
        <v>4710.8986025938857</v>
      </c>
      <c r="BS280" s="15">
        <f t="shared" ca="1" si="167"/>
        <v>10164.781487935483</v>
      </c>
      <c r="BT280" s="15">
        <f t="shared" ca="1" si="168"/>
        <v>25725.015476525892</v>
      </c>
      <c r="BU280" s="15">
        <f t="shared" ca="1" si="169"/>
        <v>22530.135592468585</v>
      </c>
      <c r="BV280" s="15">
        <f t="shared" ca="1" si="170"/>
        <v>51833.584598656715</v>
      </c>
      <c r="BW280" s="15">
        <f t="shared" ca="1" si="171"/>
        <v>72871.969731107121</v>
      </c>
      <c r="BX280" s="15">
        <f t="shared" ca="1" si="172"/>
        <v>109721.39628170962</v>
      </c>
      <c r="BY280" s="15">
        <f t="shared" ca="1" si="173"/>
        <v>171075.78140008912</v>
      </c>
      <c r="BZ280" s="15">
        <f t="shared" ca="1" si="174"/>
        <v>181555.7732858237</v>
      </c>
      <c r="CA280" s="15">
        <f t="shared" ca="1" si="175"/>
        <v>301575.05112365534</v>
      </c>
      <c r="CB280" s="15">
        <f ca="1">(AU280*DCF!C$10-DCF!C$5*MAX(AU280*DCF!C$10,0)-MAX(AU280-Inputs!$B$6,0)/Inputs!$B$10)*DCF!C$6</f>
        <v>1039.1679111169178</v>
      </c>
      <c r="CC280" s="15">
        <f ca="1">(AV280*DCF!D$10-DCF!D$5*MAX(AV280*DCF!D$10,0)-MAX(AV280-AU280,0)/Inputs!$B$10)*DCF!D$6</f>
        <v>1342.9058552913057</v>
      </c>
      <c r="CD280" s="15">
        <f ca="1">(AW280*DCF!E$10-DCF!E$5*MAX(AW280*DCF!E$10,0)-MAX(AW280-AV280,0)/Inputs!$B$10)*DCF!E$6</f>
        <v>1700.6163211585922</v>
      </c>
      <c r="CE280" s="15">
        <f ca="1">(AX280*DCF!F$10-DCF!F$5*MAX(AX280*DCF!F$10,0)-MAX(AX280-AW280,0)/Inputs!$B$10)*DCF!F$6</f>
        <v>2065.558695327185</v>
      </c>
      <c r="CF280" s="15">
        <f ca="1">(AY280*DCF!G$10-DCF!G$5*MAX(AY280*DCF!G$10,0)-MAX(AY280-AX280,0)/Inputs!$B$10)*DCF!G$6</f>
        <v>2061.8286510899206</v>
      </c>
      <c r="CG280" s="15">
        <f ca="1">(AZ280*DCF!H$10-DCF!H$5*MAX(AZ280*DCF!H$10,0)-MAX(AZ280-AY280,0)/Inputs!$B$10)*DCF!H$6</f>
        <v>2617.738371652451</v>
      </c>
      <c r="CH280" s="15">
        <f ca="1">(BA280*DCF!I$10-DCF!I$5*MAX(BA280*DCF!I$10,0)-MAX(BA280-AZ280,0)/Inputs!$B$10)*DCF!I$6</f>
        <v>2882.9377491501823</v>
      </c>
      <c r="CI280" s="15">
        <f ca="1">(BB280*DCF!J$10-DCF!J$5*MAX(BB280*DCF!J$10,0)-MAX(BB280-BA280,0)/Inputs!$B$10)*DCF!J$6</f>
        <v>3495.3040416230178</v>
      </c>
      <c r="CJ280" s="15">
        <f ca="1">(BC280*DCF!K$10-DCF!K$5*MAX(BC280*DCF!K$10,0)-MAX(BC280-BB280,0)/Inputs!$B$10)*DCF!K$6</f>
        <v>4064.1599550688202</v>
      </c>
      <c r="CK280" s="15">
        <f ca="1">(BD280*DCF!L$10-DCF!L$5*MAX(BD280*DCF!L$10,0)-MAX(BD280-BC280,0)/Inputs!$B$10)*DCF!L$6</f>
        <v>5377.6123837884352</v>
      </c>
      <c r="CL280" s="15">
        <f ca="1">(BE280*DCF!M$10-DCF!M$5*MAX(BE280*DCF!M$10,0)-MAX(BE280-BD280,0)/Inputs!$B$10)*DCF!M$6</f>
        <v>7314.2301294821182</v>
      </c>
      <c r="CM280" s="15">
        <f ca="1">(BF280*DCF!C$28-DCF!C$5*MAX(BF280*DCF!C$28,0)-MAX(BF280-Inputs!$B$13,0)/Inputs!$B$17)*DCF!C$6</f>
        <v>3751.2751454904078</v>
      </c>
      <c r="CN280" s="15">
        <f ca="1">(BG280*DCF!D$28-DCF!D$5*MAX(BG280*DCF!D$28,0)-MAX(BG280-BF280,0)/Inputs!$B$17)*DCF!D$6</f>
        <v>4773.5850493401522</v>
      </c>
      <c r="CO280" s="15">
        <f ca="1">(BH280*DCF!E$28-DCF!E$5*MAX(BH280*DCF!E$28,0)-MAX(BH280-BG280,0)/Inputs!$B$17)*DCF!E$6</f>
        <v>6679.4006263914107</v>
      </c>
      <c r="CP280" s="15">
        <f ca="1">(BI280*DCF!F$28-DCF!F$5*MAX(BI280*DCF!F$28,0)-MAX(BI280-BH280,0)/Inputs!$B$17)*DCF!F$6</f>
        <v>10545.885457961027</v>
      </c>
      <c r="CQ280" s="15">
        <f ca="1">(BJ280*DCF!G$28-DCF!G$5*MAX(BJ280*DCF!G$28,0)-MAX(BJ280-BI280,0)/Inputs!$B$17)*DCF!G$6</f>
        <v>11244.279932714577</v>
      </c>
      <c r="CR280" s="15">
        <f ca="1">(BK280*DCF!H$28-DCF!H$5*MAX(BK280*DCF!H$28,0)-MAX(BK280-BJ280,0)/Inputs!$B$17)*DCF!H$6</f>
        <v>11228.487662766678</v>
      </c>
      <c r="CS280" s="15">
        <f ca="1">(BL280*DCF!I$28-DCF!I$5*MAX(BL280*DCF!I$28,0)-MAX(BL280-BK280,0)/Inputs!$B$17)*DCF!I$6</f>
        <v>12659.263120566848</v>
      </c>
      <c r="CT280" s="15">
        <f ca="1">(BM280*DCF!J$28-DCF!J$5*MAX(BM280*DCF!J$28,0)-MAX(BM280-BL280,0)/Inputs!$B$17)*DCF!J$6</f>
        <v>14724.497101044532</v>
      </c>
      <c r="CU280" s="15">
        <f ca="1">(BN280*DCF!K$28-DCF!K$5*MAX(BN280*DCF!K$28,0)-MAX(BN280-BM280,0)/Inputs!$B$17)*DCF!K$6</f>
        <v>16090.915086551093</v>
      </c>
      <c r="CV280" s="15">
        <f ca="1">(BO280*DCF!L$28-DCF!L$5*MAX(BO280*DCF!L$28,0)-MAX(BO280-BN280,0)/Inputs!$B$17)*DCF!L$6</f>
        <v>17109.249715672475</v>
      </c>
      <c r="CW280" s="15">
        <f ca="1">(BP280*DCF!M$28-DCF!M$5*MAX(BP280*DCF!M$28,0)-MAX(BP280-BO280,0)/Inputs!$B$17)*DCF!M$6</f>
        <v>17536.901962859891</v>
      </c>
      <c r="CX280" s="15">
        <f ca="1">(BQ280*DCF!C$46-DCF!C$5*MAX(BQ280*DCF!C$46,0)-MAX(BQ280-Inputs!$B$20,0)/Inputs!$B$24)*DCF!C$6</f>
        <v>-1867.46392750615</v>
      </c>
      <c r="CY280" s="15">
        <f ca="1">(BR280*DCF!D$46-DCF!D$5*MAX(BR280*DCF!D$46,0)-MAX(BR280-BQ280,0)/Inputs!$B$24)*DCF!D$6</f>
        <v>-804.04053188722719</v>
      </c>
      <c r="CZ280" s="15">
        <f ca="1">(BS280*DCF!E$46-DCF!E$5*MAX(BS280*DCF!E$46,0)-MAX(BS280-BR280,0)/Inputs!$B$24)*DCF!E$6</f>
        <v>-3351.7735995413864</v>
      </c>
      <c r="DA280" s="15">
        <f ca="1">(BT280*DCF!F$46-DCF!F$5*MAX(BT280*DCF!F$46,0)-MAX(BT280-BS280,0)/Inputs!$B$24)*DCF!F$6</f>
        <v>-7539.4313647209765</v>
      </c>
      <c r="DB280" s="15">
        <f ca="1">(BU280*DCF!G$46-DCF!G$5*MAX(BU280*DCF!G$46,0)-MAX(BU280-BT280,0)/Inputs!$B$24)*DCF!G$6</f>
        <v>-757.86924721801142</v>
      </c>
      <c r="DC280" s="15">
        <f ca="1">(BV280*DCF!H$46-DCF!H$5*MAX(BV280*DCF!H$46,0)-MAX(BV280-BU280,0)/Inputs!$B$24)*DCF!H$6</f>
        <v>-9105.8672334620296</v>
      </c>
      <c r="DD280" s="15">
        <f ca="1">(BW280*DCF!I$46-DCF!I$5*MAX(BW280*DCF!I$46,0)-MAX(BW280-BV280,0)/Inputs!$B$24)*DCF!I$6</f>
        <v>-4356.3001060636052</v>
      </c>
      <c r="DE280" s="15">
        <f ca="1">(BX280*DCF!J$46-DCF!J$5*MAX(BX280*DCF!J$46,0)-MAX(BX280-BW280,0)/Inputs!$B$24)*DCF!J$6</f>
        <v>-5169.3568179355852</v>
      </c>
      <c r="DF280" s="15">
        <f ca="1">(BY280*DCF!K$46-DCF!K$5*MAX(BY280*DCF!K$46,0)-MAX(BY280-BX280,0)/Inputs!$B$24)*DCF!K$6</f>
        <v>-5257.7709623239234</v>
      </c>
      <c r="DG280" s="15">
        <f ca="1">(BZ280*DCF!L$46-DCF!L$5*MAX(BZ280*DCF!L$46,0)-MAX(BZ280-BY280,0)/Inputs!$B$24)*DCF!L$6</f>
        <v>10178.45512628393</v>
      </c>
      <c r="DH280" s="15">
        <f ca="1">(CA280*DCF!M$46-DCF!M$5*MAX(CA280*DCF!M$46,0)-MAX(CA280-BZ280,0)/Inputs!$B$24)*DCF!M$6</f>
        <v>-1448.4738157154156</v>
      </c>
      <c r="DI280" s="15">
        <f ca="1">SUM(CB280:CL280)+BE280*DCF!M$10*(1+Inputs!$B$30)*(1-Inputs!$B$33)*(1-Inputs!$B$30/Inputs!$B$31)/(Inputs!$B$29-Inputs!$B$30)*DCF!M$6</f>
        <v>181848.52806404728</v>
      </c>
      <c r="DJ280" s="15">
        <f ca="1">SUM(CM280:CW280)+BP280*DCF!M$28*(1+Inputs!$B$30)*(1-Inputs!$B$33)*(1-Inputs!$B$30/Inputs!$B$31)/(Inputs!$B$29-Inputs!$B$30)*DCF!M$6</f>
        <v>479774.06147854018</v>
      </c>
      <c r="DK280" s="15">
        <f ca="1">SUM(CX280:DH280)+CA280*DCF!M$46*(1+Inputs!$B$30)*(1-Inputs!$B$33)*(1-Inputs!$B$30/Inputs!$B$31)/(Inputs!$B$29-Inputs!$B$30)*DCF!M$6</f>
        <v>436790.86040565156</v>
      </c>
      <c r="DM280" s="15">
        <f ca="1">DI280+DJ280+DK280+Inputs!$B$34+Inputs!$B$36-Inputs!$B$35</f>
        <v>1175264.4499482391</v>
      </c>
    </row>
    <row r="281" spans="1:117" x14ac:dyDescent="0.75">
      <c r="A281" s="11">
        <v>268</v>
      </c>
      <c r="C281" s="23">
        <f t="shared" ca="1" si="176"/>
        <v>-0.6018538450465083</v>
      </c>
      <c r="D281" s="23">
        <f t="shared" ca="1" si="176"/>
        <v>-0.14584465050993381</v>
      </c>
      <c r="E281" s="23">
        <f t="shared" ca="1" si="176"/>
        <v>-0.53469647439703294</v>
      </c>
      <c r="F281" s="23">
        <f t="shared" ca="1" si="176"/>
        <v>-0.27331328599569904</v>
      </c>
      <c r="G281" s="23">
        <f t="shared" ca="1" si="176"/>
        <v>-1.0581747976214324</v>
      </c>
      <c r="H281" s="23">
        <f t="shared" ca="1" si="176"/>
        <v>-1.3043295337598397</v>
      </c>
      <c r="I281" s="23">
        <f t="shared" ca="1" si="176"/>
        <v>0.17478571323219508</v>
      </c>
      <c r="J281" s="23">
        <f t="shared" ca="1" si="176"/>
        <v>6.19983289310376E-3</v>
      </c>
      <c r="K281" s="23">
        <f t="shared" ca="1" si="176"/>
        <v>-0.43709256804430535</v>
      </c>
      <c r="L281" s="23">
        <f t="shared" ca="1" si="176"/>
        <v>-0.39776767433013926</v>
      </c>
      <c r="M281" s="23">
        <f t="shared" ca="1" si="176"/>
        <v>-1.9710232156377316</v>
      </c>
      <c r="N281" s="23">
        <f ca="1">SQRT(Inputs!$B$38)*C281+SQRT(1-Inputs!$B$38)*_xlfn.NORM.S.INV(RAND())</f>
        <v>0.27572470620232886</v>
      </c>
      <c r="O281" s="23">
        <f ca="1">SQRT(Inputs!$B$38)*D281+SQRT(1-Inputs!$B$38)*_xlfn.NORM.S.INV(RAND())</f>
        <v>9.2575973042060958E-2</v>
      </c>
      <c r="P281" s="23">
        <f ca="1">SQRT(Inputs!$B$38)*E281+SQRT(1-Inputs!$B$38)*_xlfn.NORM.S.INV(RAND())</f>
        <v>0.24468419721416002</v>
      </c>
      <c r="Q281" s="23">
        <f ca="1">SQRT(Inputs!$B$38)*F281+SQRT(1-Inputs!$B$38)*_xlfn.NORM.S.INV(RAND())</f>
        <v>0.97223260036013093</v>
      </c>
      <c r="R281" s="23">
        <f ca="1">SQRT(Inputs!$B$38)*G281+SQRT(1-Inputs!$B$38)*_xlfn.NORM.S.INV(RAND())</f>
        <v>-1.2826690431761607</v>
      </c>
      <c r="S281" s="23">
        <f ca="1">SQRT(Inputs!$B$38)*H281+SQRT(1-Inputs!$B$38)*_xlfn.NORM.S.INV(RAND())</f>
        <v>-0.54271896714819023</v>
      </c>
      <c r="T281" s="23">
        <f ca="1">SQRT(Inputs!$B$38)*I281+SQRT(1-Inputs!$B$38)*_xlfn.NORM.S.INV(RAND())</f>
        <v>0.13479207049088493</v>
      </c>
      <c r="U281" s="23">
        <f ca="1">SQRT(Inputs!$B$38)*J281+SQRT(1-Inputs!$B$38)*_xlfn.NORM.S.INV(RAND())</f>
        <v>-0.99083236779310324</v>
      </c>
      <c r="V281" s="23">
        <f ca="1">SQRT(Inputs!$B$38)*K281+SQRT(1-Inputs!$B$38)*_xlfn.NORM.S.INV(RAND())</f>
        <v>-0.31694738632966224</v>
      </c>
      <c r="W281" s="23">
        <f ca="1">SQRT(Inputs!$B$38)*L281+SQRT(1-Inputs!$B$38)*_xlfn.NORM.S.INV(RAND())</f>
        <v>-0.17824903953150101</v>
      </c>
      <c r="X281" s="23">
        <f ca="1">SQRT(Inputs!$B$38)*M281+SQRT(1-Inputs!$B$38)*_xlfn.NORM.S.INV(RAND())</f>
        <v>-0.7768032626745851</v>
      </c>
      <c r="Y281" s="23">
        <f ca="1">SQRT(Inputs!$B$38)*C281+SQRT(1-Inputs!$B$38)*_xlfn.NORM.S.INV(RAND())</f>
        <v>-2.0524348653403703</v>
      </c>
      <c r="Z281" s="23">
        <f ca="1">SQRT(Inputs!$B$38)*D281+SQRT(1-Inputs!$B$38)*_xlfn.NORM.S.INV(RAND())</f>
        <v>0.13726971197324445</v>
      </c>
      <c r="AA281" s="23">
        <f ca="1">SQRT(Inputs!$B$38)*E281+SQRT(1-Inputs!$B$38)*_xlfn.NORM.S.INV(RAND())</f>
        <v>0.98702667207953387</v>
      </c>
      <c r="AB281" s="23">
        <f ca="1">SQRT(Inputs!$B$38)*F281+SQRT(1-Inputs!$B$38)*_xlfn.NORM.S.INV(RAND())</f>
        <v>0.99784399961739179</v>
      </c>
      <c r="AC281" s="23">
        <f ca="1">SQRT(Inputs!$B$38)*G281+SQRT(1-Inputs!$B$38)*_xlfn.NORM.S.INV(RAND())</f>
        <v>-1.722506583117186</v>
      </c>
      <c r="AD281" s="23">
        <f ca="1">SQRT(Inputs!$B$38)*H281+SQRT(1-Inputs!$B$38)*_xlfn.NORM.S.INV(RAND())</f>
        <v>0.29130461830479448</v>
      </c>
      <c r="AE281" s="23">
        <f ca="1">SQRT(Inputs!$B$38)*I281+SQRT(1-Inputs!$B$38)*_xlfn.NORM.S.INV(RAND())</f>
        <v>-0.4255672733293141</v>
      </c>
      <c r="AF281" s="23">
        <f ca="1">SQRT(Inputs!$B$38)*J281+SQRT(1-Inputs!$B$38)*_xlfn.NORM.S.INV(RAND())</f>
        <v>-1.1336980797470395</v>
      </c>
      <c r="AG281" s="23">
        <f ca="1">SQRT(Inputs!$B$38)*K281+SQRT(1-Inputs!$B$38)*_xlfn.NORM.S.INV(RAND())</f>
        <v>-0.12067443475024436</v>
      </c>
      <c r="AH281" s="23">
        <f ca="1">SQRT(Inputs!$B$38)*L281+SQRT(1-Inputs!$B$38)*_xlfn.NORM.S.INV(RAND())</f>
        <v>0.17992281716607114</v>
      </c>
      <c r="AI281" s="23">
        <f ca="1">SQRT(Inputs!$B$38)*M281+SQRT(1-Inputs!$B$38)*_xlfn.NORM.S.INV(RAND())</f>
        <v>-1.7313084721473482</v>
      </c>
      <c r="AJ281" s="23">
        <f ca="1">SQRT(Inputs!$B$38)*C281+SQRT(1-Inputs!$B$38)*_xlfn.NORM.S.INV(RAND())</f>
        <v>-1.3791861968716574</v>
      </c>
      <c r="AK281" s="23">
        <f ca="1">SQRT(Inputs!$B$38)*D281+SQRT(1-Inputs!$B$38)*_xlfn.NORM.S.INV(RAND())</f>
        <v>2.0560713988488573</v>
      </c>
      <c r="AL281" s="23">
        <f ca="1">SQRT(Inputs!$B$38)*E281+SQRT(1-Inputs!$B$38)*_xlfn.NORM.S.INV(RAND())</f>
        <v>-0.28497062179101418</v>
      </c>
      <c r="AM281" s="23">
        <f ca="1">SQRT(Inputs!$B$38)*F281+SQRT(1-Inputs!$B$38)*_xlfn.NORM.S.INV(RAND())</f>
        <v>1.4505134040157235</v>
      </c>
      <c r="AN281" s="23">
        <f ca="1">SQRT(Inputs!$B$38)*G281+SQRT(1-Inputs!$B$38)*_xlfn.NORM.S.INV(RAND())</f>
        <v>2.296254605908393</v>
      </c>
      <c r="AO281" s="23">
        <f ca="1">SQRT(Inputs!$B$38)*H281+SQRT(1-Inputs!$B$38)*_xlfn.NORM.S.INV(RAND())</f>
        <v>-1.1371311611541728</v>
      </c>
      <c r="AP281" s="23">
        <f ca="1">SQRT(Inputs!$B$38)*I281+SQRT(1-Inputs!$B$38)*_xlfn.NORM.S.INV(RAND())</f>
        <v>-0.8032495011033558</v>
      </c>
      <c r="AQ281" s="23">
        <f ca="1">SQRT(Inputs!$B$38)*J281+SQRT(1-Inputs!$B$38)*_xlfn.NORM.S.INV(RAND())</f>
        <v>0.7589050353182244</v>
      </c>
      <c r="AR281" s="23">
        <f ca="1">SQRT(Inputs!$B$38)*K281+SQRT(1-Inputs!$B$38)*_xlfn.NORM.S.INV(RAND())</f>
        <v>-1.1275764427075976</v>
      </c>
      <c r="AS281" s="23">
        <f ca="1">SQRT(Inputs!$B$38)*L281+SQRT(1-Inputs!$B$38)*_xlfn.NORM.S.INV(RAND())</f>
        <v>-0.96173638559509411</v>
      </c>
      <c r="AT281" s="23">
        <f ca="1">SQRT(Inputs!$B$38)*M281+SQRT(1-Inputs!$B$38)*_xlfn.NORM.S.INV(RAND())</f>
        <v>-4.2952941846998494E-2</v>
      </c>
      <c r="AU281" s="15">
        <f ca="1">Inputs!$B$6*EXP($B$8-0.5*C$5^2+C$5*N281)</f>
        <v>5188.7329962458061</v>
      </c>
      <c r="AV281" s="15">
        <f t="shared" ca="1" si="146"/>
        <v>6402.4712977635072</v>
      </c>
      <c r="AW281" s="15">
        <f t="shared" ca="1" si="147"/>
        <v>8068.6240691731564</v>
      </c>
      <c r="AX281" s="15">
        <f t="shared" ca="1" si="148"/>
        <v>11123.219560884743</v>
      </c>
      <c r="AY281" s="15">
        <f t="shared" ca="1" si="149"/>
        <v>11702.551212194836</v>
      </c>
      <c r="AZ281" s="15">
        <f t="shared" ca="1" si="150"/>
        <v>13482.221821151581</v>
      </c>
      <c r="BA281" s="15">
        <f t="shared" ca="1" si="151"/>
        <v>16733.19504319282</v>
      </c>
      <c r="BB281" s="15">
        <f t="shared" ca="1" si="152"/>
        <v>18550.49415208475</v>
      </c>
      <c r="BC281" s="15">
        <f t="shared" ca="1" si="153"/>
        <v>22035.055323641842</v>
      </c>
      <c r="BD281" s="15">
        <f t="shared" ca="1" si="154"/>
        <v>26548.683851865946</v>
      </c>
      <c r="BE281" s="15">
        <f t="shared" ca="1" si="155"/>
        <v>30309.856680926634</v>
      </c>
      <c r="BF281" s="15">
        <f ca="1">Inputs!$B$13*EXP($B$9-0.5*C$6^2+C$6*Y281)</f>
        <v>9207.5470611146648</v>
      </c>
      <c r="BG281" s="15">
        <f t="shared" ca="1" si="156"/>
        <v>11502.976995934712</v>
      </c>
      <c r="BH281" s="15">
        <f t="shared" ca="1" si="157"/>
        <v>16554.36608452861</v>
      </c>
      <c r="BI281" s="15">
        <f t="shared" ca="1" si="158"/>
        <v>23629.231613469718</v>
      </c>
      <c r="BJ281" s="15">
        <f t="shared" ca="1" si="159"/>
        <v>22598.796400096289</v>
      </c>
      <c r="BK281" s="15">
        <f t="shared" ca="1" si="160"/>
        <v>28857.819432924625</v>
      </c>
      <c r="BL281" s="15">
        <f t="shared" ca="1" si="161"/>
        <v>33546.304570853805</v>
      </c>
      <c r="BM281" s="15">
        <f t="shared" ca="1" si="162"/>
        <v>35818.573249466717</v>
      </c>
      <c r="BN281" s="15">
        <f t="shared" ca="1" si="163"/>
        <v>43419.897054512447</v>
      </c>
      <c r="BO281" s="15">
        <f t="shared" ca="1" si="164"/>
        <v>54552.789067501748</v>
      </c>
      <c r="BP281" s="15">
        <f t="shared" ca="1" si="165"/>
        <v>55185.072763332792</v>
      </c>
      <c r="BQ281" s="15">
        <f ca="1">Inputs!$B$20*EXP($B$10-0.5*C$7^2+C$7*AJ281)</f>
        <v>2630.042323811228</v>
      </c>
      <c r="BR281" s="15">
        <f t="shared" ca="1" si="166"/>
        <v>6856.1676621648912</v>
      </c>
      <c r="BS281" s="15">
        <f t="shared" ca="1" si="167"/>
        <v>8650.9707419523911</v>
      </c>
      <c r="BT281" s="15">
        <f t="shared" ca="1" si="168"/>
        <v>17450.85979078809</v>
      </c>
      <c r="BU281" s="15">
        <f t="shared" ca="1" si="169"/>
        <v>42154.804724489077</v>
      </c>
      <c r="BV281" s="15">
        <f t="shared" ca="1" si="170"/>
        <v>45394.22958363621</v>
      </c>
      <c r="BW281" s="15">
        <f t="shared" ca="1" si="171"/>
        <v>53441.638955624869</v>
      </c>
      <c r="BX281" s="15">
        <f t="shared" ca="1" si="172"/>
        <v>87029.412501698927</v>
      </c>
      <c r="BY281" s="15">
        <f t="shared" ca="1" si="173"/>
        <v>98279.981803790797</v>
      </c>
      <c r="BZ281" s="15">
        <f t="shared" ca="1" si="174"/>
        <v>115553.46250302656</v>
      </c>
      <c r="CA281" s="15">
        <f t="shared" ca="1" si="175"/>
        <v>161083.32780080548</v>
      </c>
      <c r="CB281" s="15">
        <f ca="1">(AU281*DCF!C$10-DCF!C$5*MAX(AU281*DCF!C$10,0)-MAX(AU281-Inputs!$B$6,0)/Inputs!$B$10)*DCF!C$6</f>
        <v>1041.4593640230489</v>
      </c>
      <c r="CC281" s="15">
        <f ca="1">(AV281*DCF!D$10-DCF!D$5*MAX(AV281*DCF!D$10,0)-MAX(AV281-AU281,0)/Inputs!$B$10)*DCF!D$6</f>
        <v>1264.6206844734731</v>
      </c>
      <c r="CD281" s="15">
        <f ca="1">(AW281*DCF!E$10-DCF!E$5*MAX(AW281*DCF!E$10,0)-MAX(AW281-AV281,0)/Inputs!$B$10)*DCF!E$6</f>
        <v>1487.6302535844366</v>
      </c>
      <c r="CE281" s="15">
        <f ca="1">(AX281*DCF!F$10-DCF!F$5*MAX(AX281*DCF!F$10,0)-MAX(AX281-AW281,0)/Inputs!$B$10)*DCF!F$6</f>
        <v>1792.5955137316332</v>
      </c>
      <c r="CF281" s="15">
        <f ca="1">(AY281*DCF!G$10-DCF!G$5*MAX(AY281*DCF!G$10,0)-MAX(AY281-AX281,0)/Inputs!$B$10)*DCF!G$6</f>
        <v>2299.8343235895732</v>
      </c>
      <c r="CG281" s="15">
        <f ca="1">(AZ281*DCF!H$10-DCF!H$5*MAX(AZ281*DCF!H$10,0)-MAX(AZ281-AY281,0)/Inputs!$B$10)*DCF!H$6</f>
        <v>2301.5706156961974</v>
      </c>
      <c r="CH281" s="15">
        <f ca="1">(BA281*DCF!I$10-DCF!I$5*MAX(BA281*DCF!I$10,0)-MAX(BA281-AZ281,0)/Inputs!$B$10)*DCF!I$6</f>
        <v>2523.2707933550973</v>
      </c>
      <c r="CI281" s="15">
        <f ca="1">(BB281*DCF!J$10-DCF!J$5*MAX(BB281*DCF!J$10,0)-MAX(BB281-BA281,0)/Inputs!$B$10)*DCF!J$6</f>
        <v>2907.9261063940712</v>
      </c>
      <c r="CJ281" s="15">
        <f ca="1">(BC281*DCF!K$10-DCF!K$5*MAX(BC281*DCF!K$10,0)-MAX(BC281-BB281,0)/Inputs!$B$10)*DCF!K$6</f>
        <v>3059.5045028316576</v>
      </c>
      <c r="CK281" s="15">
        <f ca="1">(BD281*DCF!L$10-DCF!L$5*MAX(BD281*DCF!L$10,0)-MAX(BD281-BC281,0)/Inputs!$B$10)*DCF!L$6</f>
        <v>3420.3611230497577</v>
      </c>
      <c r="CL281" s="15">
        <f ca="1">(BE281*DCF!M$10-DCF!M$5*MAX(BE281*DCF!M$10,0)-MAX(BE281-BD281,0)/Inputs!$B$10)*DCF!M$6</f>
        <v>3827.8005245619329</v>
      </c>
      <c r="CM281" s="15">
        <f ca="1">(BF281*DCF!C$28-DCF!C$5*MAX(BF281*DCF!C$28,0)-MAX(BF281-Inputs!$B$13,0)/Inputs!$B$17)*DCF!C$6</f>
        <v>2810.0829787800558</v>
      </c>
      <c r="CN281" s="15">
        <f ca="1">(BG281*DCF!D$28-DCF!D$5*MAX(BG281*DCF!D$28,0)-MAX(BG281-BF281,0)/Inputs!$B$17)*DCF!D$6</f>
        <v>2898.1715780883205</v>
      </c>
      <c r="CO281" s="15">
        <f ca="1">(BH281*DCF!E$28-DCF!E$5*MAX(BH281*DCF!E$28,0)-MAX(BH281-BG281,0)/Inputs!$B$17)*DCF!E$6</f>
        <v>3692.9319914310863</v>
      </c>
      <c r="CP281" s="15">
        <f ca="1">(BI281*DCF!F$28-DCF!F$5*MAX(BI281*DCF!F$28,0)-MAX(BI281-BH281,0)/Inputs!$B$17)*DCF!F$6</f>
        <v>5126.6228723927388</v>
      </c>
      <c r="CQ281" s="15">
        <f ca="1">(BJ281*DCF!G$28-DCF!G$5*MAX(BJ281*DCF!G$28,0)-MAX(BJ281-BI281,0)/Inputs!$B$17)*DCF!G$6</f>
        <v>5863.4291825792052</v>
      </c>
      <c r="CR281" s="15">
        <f ca="1">(BK281*DCF!H$28-DCF!H$5*MAX(BK281*DCF!H$28,0)-MAX(BK281-BJ281,0)/Inputs!$B$17)*DCF!H$6</f>
        <v>6164.380597349601</v>
      </c>
      <c r="CS281" s="15">
        <f ca="1">(BL281*DCF!I$28-DCF!I$5*MAX(BL281*DCF!I$28,0)-MAX(BL281-BK281,0)/Inputs!$B$17)*DCF!I$6</f>
        <v>7215.5740499994417</v>
      </c>
      <c r="CT281" s="15">
        <f ca="1">(BM281*DCF!J$28-DCF!J$5*MAX(BM281*DCF!J$28,0)-MAX(BM281-BL281,0)/Inputs!$B$17)*DCF!J$6</f>
        <v>7689.231099432408</v>
      </c>
      <c r="CU281" s="15">
        <f ca="1">(BN281*DCF!K$28-DCF!K$5*MAX(BN281*DCF!K$28,0)-MAX(BN281-BM281,0)/Inputs!$B$17)*DCF!K$6</f>
        <v>8238.4933194890582</v>
      </c>
      <c r="CV281" s="15">
        <f ca="1">(BO281*DCF!L$28-DCF!L$5*MAX(BO281*DCF!L$28,0)-MAX(BO281-BN281,0)/Inputs!$B$17)*DCF!L$6</f>
        <v>9624.7211799051202</v>
      </c>
      <c r="CW281" s="15">
        <f ca="1">(BP281*DCF!M$28-DCF!M$5*MAX(BP281*DCF!M$28,0)-MAX(BP281-BO281,0)/Inputs!$B$17)*DCF!M$6</f>
        <v>10317.011964667705</v>
      </c>
      <c r="CX281" s="15">
        <f ca="1">(BQ281*DCF!C$46-DCF!C$5*MAX(BQ281*DCF!C$46,0)-MAX(BQ281-Inputs!$B$20,0)/Inputs!$B$24)*DCF!C$6</f>
        <v>-607.40007478319353</v>
      </c>
      <c r="CY281" s="15">
        <f ca="1">(BR281*DCF!D$46-DCF!D$5*MAX(BR281*DCF!D$46,0)-MAX(BR281-BQ281,0)/Inputs!$B$24)*DCF!D$6</f>
        <v>-2973.4405338850261</v>
      </c>
      <c r="CZ281" s="15">
        <f ca="1">(BS281*DCF!E$46-DCF!E$5*MAX(BS281*DCF!E$46,0)-MAX(BS281-BR281,0)/Inputs!$B$24)*DCF!E$6</f>
        <v>-1730.4543166109675</v>
      </c>
      <c r="DA281" s="15">
        <f ca="1">(BT281*DCF!F$46-DCF!F$5*MAX(BT281*DCF!F$46,0)-MAX(BT281-BS281,0)/Inputs!$B$24)*DCF!F$6</f>
        <v>-4475.1997311119967</v>
      </c>
      <c r="DB281" s="15">
        <f ca="1">(BU281*DCF!G$46-DCF!G$5*MAX(BU281*DCF!G$46,0)-MAX(BU281-BT281,0)/Inputs!$B$24)*DCF!G$6</f>
        <v>-9727.9233285496812</v>
      </c>
      <c r="DC281" s="15">
        <f ca="1">(BV281*DCF!H$46-DCF!H$5*MAX(BV281*DCF!H$46,0)-MAX(BV281-BU281,0)/Inputs!$B$24)*DCF!H$6</f>
        <v>-1006.6314266945528</v>
      </c>
      <c r="DD281" s="15">
        <f ca="1">(BW281*DCF!I$46-DCF!I$5*MAX(BW281*DCF!I$46,0)-MAX(BW281-BV281,0)/Inputs!$B$24)*DCF!I$6</f>
        <v>-1075.8445481170129</v>
      </c>
      <c r="DE281" s="15">
        <f ca="1">(BX281*DCF!J$46-DCF!J$5*MAX(BX281*DCF!J$46,0)-MAX(BX281-BW281,0)/Inputs!$B$24)*DCF!J$6</f>
        <v>-5256.2856792955672</v>
      </c>
      <c r="DF281" s="15">
        <f ca="1">(BY281*DCF!K$46-DCF!K$5*MAX(BY281*DCF!K$46,0)-MAX(BY281-BX281,0)/Inputs!$B$24)*DCF!K$6</f>
        <v>2857.9904134491067</v>
      </c>
      <c r="DG281" s="15">
        <f ca="1">(BZ281*DCF!L$46-DCF!L$5*MAX(BZ281*DCF!L$46,0)-MAX(BZ281-BY281,0)/Inputs!$B$24)*DCF!L$6</f>
        <v>4078.6309849427239</v>
      </c>
      <c r="DH281" s="15">
        <f ca="1">(CA281*DCF!M$46-DCF!M$5*MAX(CA281*DCF!M$46,0)-MAX(CA281-BZ281,0)/Inputs!$B$24)*DCF!M$6</f>
        <v>3110.0000008425436</v>
      </c>
      <c r="DI281" s="15">
        <f ca="1">SUM(CB281:CL281)+BE281*DCF!M$10*(1+Inputs!$B$30)*(1-Inputs!$B$33)*(1-Inputs!$B$30/Inputs!$B$31)/(Inputs!$B$29-Inputs!$B$30)*DCF!M$6</f>
        <v>110279.30575467087</v>
      </c>
      <c r="DJ281" s="15">
        <f ca="1">SUM(CM281:CW281)+BP281*DCF!M$28*(1+Inputs!$B$30)*(1-Inputs!$B$33)*(1-Inputs!$B$30/Inputs!$B$31)/(Inputs!$B$29-Inputs!$B$30)*DCF!M$6</f>
        <v>274415.03381064208</v>
      </c>
      <c r="DK281" s="15">
        <f ca="1">SUM(CX281:DH281)+CA281*DCF!M$46*(1+Inputs!$B$30)*(1-Inputs!$B$33)*(1-Inputs!$B$30/Inputs!$B$31)/(Inputs!$B$29-Inputs!$B$30)*DCF!M$6</f>
        <v>232247.34808026021</v>
      </c>
      <c r="DM281" s="15">
        <f ca="1">DI281+DJ281+DK281+Inputs!$B$34+Inputs!$B$36-Inputs!$B$35</f>
        <v>693792.68764557317</v>
      </c>
    </row>
    <row r="282" spans="1:117" x14ac:dyDescent="0.75">
      <c r="A282" s="11">
        <v>269</v>
      </c>
      <c r="C282" s="23">
        <f t="shared" ca="1" si="176"/>
        <v>0.21061286304108426</v>
      </c>
      <c r="D282" s="23">
        <f t="shared" ca="1" si="176"/>
        <v>-1.0635802668662595</v>
      </c>
      <c r="E282" s="23">
        <f t="shared" ca="1" si="176"/>
        <v>-0.26636990190987414</v>
      </c>
      <c r="F282" s="23">
        <f t="shared" ca="1" si="176"/>
        <v>-0.94946524534502819</v>
      </c>
      <c r="G282" s="23">
        <f t="shared" ca="1" si="176"/>
        <v>-0.22069768507428777</v>
      </c>
      <c r="H282" s="23">
        <f t="shared" ca="1" si="176"/>
        <v>-0.18239480976935749</v>
      </c>
      <c r="I282" s="23">
        <f t="shared" ca="1" si="176"/>
        <v>-0.46072207959826716</v>
      </c>
      <c r="J282" s="23">
        <f t="shared" ca="1" si="176"/>
        <v>-0.65293644426170683</v>
      </c>
      <c r="K282" s="23">
        <f t="shared" ca="1" si="176"/>
        <v>0.36508198750505599</v>
      </c>
      <c r="L282" s="23">
        <f t="shared" ca="1" si="176"/>
        <v>0.54186852888605086</v>
      </c>
      <c r="M282" s="23">
        <f t="shared" ca="1" si="176"/>
        <v>0.69160780974914204</v>
      </c>
      <c r="N282" s="23">
        <f ca="1">SQRT(Inputs!$B$38)*C282+SQRT(1-Inputs!$B$38)*_xlfn.NORM.S.INV(RAND())</f>
        <v>0.23186473148707831</v>
      </c>
      <c r="O282" s="23">
        <f ca="1">SQRT(Inputs!$B$38)*D282+SQRT(1-Inputs!$B$38)*_xlfn.NORM.S.INV(RAND())</f>
        <v>2.1656715704313156E-2</v>
      </c>
      <c r="P282" s="23">
        <f ca="1">SQRT(Inputs!$B$38)*E282+SQRT(1-Inputs!$B$38)*_xlfn.NORM.S.INV(RAND())</f>
        <v>0.46853065620958656</v>
      </c>
      <c r="Q282" s="23">
        <f ca="1">SQRT(Inputs!$B$38)*F282+SQRT(1-Inputs!$B$38)*_xlfn.NORM.S.INV(RAND())</f>
        <v>-0.34262401685584465</v>
      </c>
      <c r="R282" s="23">
        <f ca="1">SQRT(Inputs!$B$38)*G282+SQRT(1-Inputs!$B$38)*_xlfn.NORM.S.INV(RAND())</f>
        <v>1.4578978363150447E-3</v>
      </c>
      <c r="S282" s="23">
        <f ca="1">SQRT(Inputs!$B$38)*H282+SQRT(1-Inputs!$B$38)*_xlfn.NORM.S.INV(RAND())</f>
        <v>-0.43700182540412075</v>
      </c>
      <c r="T282" s="23">
        <f ca="1">SQRT(Inputs!$B$38)*I282+SQRT(1-Inputs!$B$38)*_xlfn.NORM.S.INV(RAND())</f>
        <v>-1.4419645778581383</v>
      </c>
      <c r="U282" s="23">
        <f ca="1">SQRT(Inputs!$B$38)*J282+SQRT(1-Inputs!$B$38)*_xlfn.NORM.S.INV(RAND())</f>
        <v>0.19418994047398952</v>
      </c>
      <c r="V282" s="23">
        <f ca="1">SQRT(Inputs!$B$38)*K282+SQRT(1-Inputs!$B$38)*_xlfn.NORM.S.INV(RAND())</f>
        <v>0.81027498047045898</v>
      </c>
      <c r="W282" s="23">
        <f ca="1">SQRT(Inputs!$B$38)*L282+SQRT(1-Inputs!$B$38)*_xlfn.NORM.S.INV(RAND())</f>
        <v>-0.58991920023154532</v>
      </c>
      <c r="X282" s="23">
        <f ca="1">SQRT(Inputs!$B$38)*M282+SQRT(1-Inputs!$B$38)*_xlfn.NORM.S.INV(RAND())</f>
        <v>0.9139053917044504</v>
      </c>
      <c r="Y282" s="23">
        <f ca="1">SQRT(Inputs!$B$38)*C282+SQRT(1-Inputs!$B$38)*_xlfn.NORM.S.INV(RAND())</f>
        <v>0.25638094995243121</v>
      </c>
      <c r="Z282" s="23">
        <f ca="1">SQRT(Inputs!$B$38)*D282+SQRT(1-Inputs!$B$38)*_xlfn.NORM.S.INV(RAND())</f>
        <v>0.10640488782550517</v>
      </c>
      <c r="AA282" s="23">
        <f ca="1">SQRT(Inputs!$B$38)*E282+SQRT(1-Inputs!$B$38)*_xlfn.NORM.S.INV(RAND())</f>
        <v>-5.6300203954801953E-2</v>
      </c>
      <c r="AB282" s="23">
        <f ca="1">SQRT(Inputs!$B$38)*F282+SQRT(1-Inputs!$B$38)*_xlfn.NORM.S.INV(RAND())</f>
        <v>-1.5651748476217273</v>
      </c>
      <c r="AC282" s="23">
        <f ca="1">SQRT(Inputs!$B$38)*G282+SQRT(1-Inputs!$B$38)*_xlfn.NORM.S.INV(RAND())</f>
        <v>0.70303327102013147</v>
      </c>
      <c r="AD282" s="23">
        <f ca="1">SQRT(Inputs!$B$38)*H282+SQRT(1-Inputs!$B$38)*_xlfn.NORM.S.INV(RAND())</f>
        <v>0.18325738964988347</v>
      </c>
      <c r="AE282" s="23">
        <f ca="1">SQRT(Inputs!$B$38)*I282+SQRT(1-Inputs!$B$38)*_xlfn.NORM.S.INV(RAND())</f>
        <v>-0.99960138213968119</v>
      </c>
      <c r="AF282" s="23">
        <f ca="1">SQRT(Inputs!$B$38)*J282+SQRT(1-Inputs!$B$38)*_xlfn.NORM.S.INV(RAND())</f>
        <v>-0.30640811805820356</v>
      </c>
      <c r="AG282" s="23">
        <f ca="1">SQRT(Inputs!$B$38)*K282+SQRT(1-Inputs!$B$38)*_xlfn.NORM.S.INV(RAND())</f>
        <v>1.64731665256115</v>
      </c>
      <c r="AH282" s="23">
        <f ca="1">SQRT(Inputs!$B$38)*L282+SQRT(1-Inputs!$B$38)*_xlfn.NORM.S.INV(RAND())</f>
        <v>1.0825067508419219</v>
      </c>
      <c r="AI282" s="23">
        <f ca="1">SQRT(Inputs!$B$38)*M282+SQRT(1-Inputs!$B$38)*_xlfn.NORM.S.INV(RAND())</f>
        <v>0.32851901758561547</v>
      </c>
      <c r="AJ282" s="23">
        <f ca="1">SQRT(Inputs!$B$38)*C282+SQRT(1-Inputs!$B$38)*_xlfn.NORM.S.INV(RAND())</f>
        <v>-0.93968348692671033</v>
      </c>
      <c r="AK282" s="23">
        <f ca="1">SQRT(Inputs!$B$38)*D282+SQRT(1-Inputs!$B$38)*_xlfn.NORM.S.INV(RAND())</f>
        <v>-0.82439145467758745</v>
      </c>
      <c r="AL282" s="23">
        <f ca="1">SQRT(Inputs!$B$38)*E282+SQRT(1-Inputs!$B$38)*_xlfn.NORM.S.INV(RAND())</f>
        <v>-1.3809127223072062</v>
      </c>
      <c r="AM282" s="23">
        <f ca="1">SQRT(Inputs!$B$38)*F282+SQRT(1-Inputs!$B$38)*_xlfn.NORM.S.INV(RAND())</f>
        <v>-2.1579827947355752</v>
      </c>
      <c r="AN282" s="23">
        <f ca="1">SQRT(Inputs!$B$38)*G282+SQRT(1-Inputs!$B$38)*_xlfn.NORM.S.INV(RAND())</f>
        <v>1.0645899408843409</v>
      </c>
      <c r="AO282" s="23">
        <f ca="1">SQRT(Inputs!$B$38)*H282+SQRT(1-Inputs!$B$38)*_xlfn.NORM.S.INV(RAND())</f>
        <v>-1.3890800165004356</v>
      </c>
      <c r="AP282" s="23">
        <f ca="1">SQRT(Inputs!$B$38)*I282+SQRT(1-Inputs!$B$38)*_xlfn.NORM.S.INV(RAND())</f>
        <v>-0.18856138628161848</v>
      </c>
      <c r="AQ282" s="23">
        <f ca="1">SQRT(Inputs!$B$38)*J282+SQRT(1-Inputs!$B$38)*_xlfn.NORM.S.INV(RAND())</f>
        <v>-0.32537422964815826</v>
      </c>
      <c r="AR282" s="23">
        <f ca="1">SQRT(Inputs!$B$38)*K282+SQRT(1-Inputs!$B$38)*_xlfn.NORM.S.INV(RAND())</f>
        <v>-0.86199376361987312</v>
      </c>
      <c r="AS282" s="23">
        <f ca="1">SQRT(Inputs!$B$38)*L282+SQRT(1-Inputs!$B$38)*_xlfn.NORM.S.INV(RAND())</f>
        <v>0.53521074798112656</v>
      </c>
      <c r="AT282" s="23">
        <f ca="1">SQRT(Inputs!$B$38)*M282+SQRT(1-Inputs!$B$38)*_xlfn.NORM.S.INV(RAND())</f>
        <v>0.55887007116271936</v>
      </c>
      <c r="AU282" s="15">
        <f ca="1">Inputs!$B$6*EXP($B$8-0.5*C$5^2+C$5*N282)</f>
        <v>5152.0247582279708</v>
      </c>
      <c r="AV282" s="15">
        <f t="shared" ca="1" si="146"/>
        <v>6291.2319280223282</v>
      </c>
      <c r="AW282" s="15">
        <f t="shared" ca="1" si="147"/>
        <v>8171.4673059675715</v>
      </c>
      <c r="AX282" s="15">
        <f t="shared" ca="1" si="148"/>
        <v>9558.506122502642</v>
      </c>
      <c r="AY282" s="15">
        <f t="shared" ca="1" si="149"/>
        <v>11683.459125127139</v>
      </c>
      <c r="AZ282" s="15">
        <f t="shared" ca="1" si="150"/>
        <v>13617.839308506816</v>
      </c>
      <c r="BA282" s="15">
        <f t="shared" ca="1" si="151"/>
        <v>14330.359563249163</v>
      </c>
      <c r="BB282" s="15">
        <f t="shared" ca="1" si="152"/>
        <v>17889.416116934372</v>
      </c>
      <c r="BC282" s="15">
        <f t="shared" ca="1" si="153"/>
        <v>23692.489299390028</v>
      </c>
      <c r="BD282" s="15">
        <f t="shared" ca="1" si="154"/>
        <v>27467.368307530025</v>
      </c>
      <c r="BE282" s="15">
        <f t="shared" ca="1" si="155"/>
        <v>36579.272685450786</v>
      </c>
      <c r="BF282" s="15">
        <f ca="1">Inputs!$B$13*EXP($B$9-0.5*C$6^2+C$6*Y282)</f>
        <v>14552.181059294324</v>
      </c>
      <c r="BG282" s="15">
        <f t="shared" ca="1" si="156"/>
        <v>18079.054790196049</v>
      </c>
      <c r="BH282" s="15">
        <f t="shared" ca="1" si="157"/>
        <v>21883.974321675614</v>
      </c>
      <c r="BI282" s="15">
        <f t="shared" ca="1" si="158"/>
        <v>21054.004511806816</v>
      </c>
      <c r="BJ282" s="15">
        <f t="shared" ca="1" si="159"/>
        <v>28563.611713762879</v>
      </c>
      <c r="BK282" s="15">
        <f t="shared" ca="1" si="160"/>
        <v>35942.053935315518</v>
      </c>
      <c r="BL282" s="15">
        <f t="shared" ca="1" si="161"/>
        <v>38786.169476880073</v>
      </c>
      <c r="BM282" s="15">
        <f t="shared" ca="1" si="162"/>
        <v>45895.901093331559</v>
      </c>
      <c r="BN282" s="15">
        <f t="shared" ca="1" si="163"/>
        <v>68765.061240648036</v>
      </c>
      <c r="BO282" s="15">
        <f t="shared" ca="1" si="164"/>
        <v>95953.47119099772</v>
      </c>
      <c r="BP282" s="15">
        <f t="shared" ca="1" si="165"/>
        <v>122579.2857192486</v>
      </c>
      <c r="BQ282" s="15">
        <f ca="1">Inputs!$B$20*EXP($B$10-0.5*C$7^2+C$7*AJ282)</f>
        <v>3073.7058209423949</v>
      </c>
      <c r="BR282" s="15">
        <f t="shared" ca="1" si="166"/>
        <v>3209.949523640591</v>
      </c>
      <c r="BS282" s="15">
        <f t="shared" ca="1" si="167"/>
        <v>2956.5420416491261</v>
      </c>
      <c r="BT282" s="15">
        <f t="shared" ca="1" si="168"/>
        <v>2314.31290375558</v>
      </c>
      <c r="BU282" s="15">
        <f t="shared" ca="1" si="169"/>
        <v>4149.7449090569826</v>
      </c>
      <c r="BV282" s="15">
        <f t="shared" ca="1" si="170"/>
        <v>4222.0444534224271</v>
      </c>
      <c r="BW282" s="15">
        <f t="shared" ca="1" si="171"/>
        <v>5661.1268010721178</v>
      </c>
      <c r="BX282" s="15">
        <f t="shared" ca="1" si="172"/>
        <v>7417.9960790835066</v>
      </c>
      <c r="BY282" s="15">
        <f t="shared" ca="1" si="173"/>
        <v>8813.5975847992195</v>
      </c>
      <c r="BZ282" s="15">
        <f t="shared" ca="1" si="174"/>
        <v>13645.341199416242</v>
      </c>
      <c r="CA282" s="15">
        <f t="shared" ca="1" si="175"/>
        <v>21168.85668477965</v>
      </c>
      <c r="CB282" s="15">
        <f ca="1">(AU282*DCF!C$10-DCF!C$5*MAX(AU282*DCF!C$10,0)-MAX(AU282-Inputs!$B$6,0)/Inputs!$B$10)*DCF!C$6</f>
        <v>1041.7211003030225</v>
      </c>
      <c r="CC282" s="15">
        <f ca="1">(AV282*DCF!D$10-DCF!D$5*MAX(AV282*DCF!D$10,0)-MAX(AV282-AU282,0)/Inputs!$B$10)*DCF!D$6</f>
        <v>1255.6793075735031</v>
      </c>
      <c r="CD282" s="15">
        <f ca="1">(AW282*DCF!E$10-DCF!E$5*MAX(AW282*DCF!E$10,0)-MAX(AW282-AV282,0)/Inputs!$B$10)*DCF!E$6</f>
        <v>1463.154851322071</v>
      </c>
      <c r="CE282" s="15">
        <f ca="1">(AX282*DCF!F$10-DCF!F$5*MAX(AX282*DCF!F$10,0)-MAX(AX282-AW282,0)/Inputs!$B$10)*DCF!F$6</f>
        <v>1797.9982643158507</v>
      </c>
      <c r="CF282" s="15">
        <f ca="1">(AY282*DCF!G$10-DCF!G$5*MAX(AY282*DCF!G$10,0)-MAX(AY282-AX282,0)/Inputs!$B$10)*DCF!G$6</f>
        <v>1998.8054586726362</v>
      </c>
      <c r="CG282" s="15">
        <f ca="1">(AZ282*DCF!H$10-DCF!H$5*MAX(AZ282*DCF!H$10,0)-MAX(AZ282-AY282,0)/Inputs!$B$10)*DCF!H$6</f>
        <v>2300.4293896675413</v>
      </c>
      <c r="CH282" s="15">
        <f ca="1">(BA282*DCF!I$10-DCF!I$5*MAX(BA282*DCF!I$10,0)-MAX(BA282-AZ282,0)/Inputs!$B$10)*DCF!I$6</f>
        <v>2500.7556328621895</v>
      </c>
      <c r="CI282" s="15">
        <f ca="1">(BB282*DCF!J$10-DCF!J$5*MAX(BB282*DCF!J$10,0)-MAX(BB282-BA282,0)/Inputs!$B$10)*DCF!J$6</f>
        <v>2530.5489427471962</v>
      </c>
      <c r="CJ282" s="15">
        <f ca="1">(BC282*DCF!K$10-DCF!K$5*MAX(BC282*DCF!K$10,0)-MAX(BC282-BB282,0)/Inputs!$B$10)*DCF!K$6</f>
        <v>3001.7683670953256</v>
      </c>
      <c r="CK282" s="15">
        <f ca="1">(BD282*DCF!L$10-DCF!L$5*MAX(BD282*DCF!L$10,0)-MAX(BD282-BC282,0)/Inputs!$B$10)*DCF!L$6</f>
        <v>3654.4484829822509</v>
      </c>
      <c r="CL282" s="15">
        <f ca="1">(BE282*DCF!M$10-DCF!M$5*MAX(BE282*DCF!M$10,0)-MAX(BE282-BD282,0)/Inputs!$B$10)*DCF!M$6</f>
        <v>4073.2941561376865</v>
      </c>
      <c r="CM282" s="15">
        <f ca="1">(BF282*DCF!C$28-DCF!C$5*MAX(BF282*DCF!C$28,0)-MAX(BF282-Inputs!$B$13,0)/Inputs!$B$17)*DCF!C$6</f>
        <v>3710.2415269340349</v>
      </c>
      <c r="CN282" s="15">
        <f ca="1">(BG282*DCF!D$28-DCF!D$5*MAX(BG282*DCF!D$28,0)-MAX(BG282-BF282,0)/Inputs!$B$17)*DCF!D$6</f>
        <v>4572.2547349713204</v>
      </c>
      <c r="CO282" s="15">
        <f ca="1">(BH282*DCF!E$28-DCF!E$5*MAX(BH282*DCF!E$28,0)-MAX(BH282-BG282,0)/Inputs!$B$17)*DCF!E$6</f>
        <v>5448.033937883919</v>
      </c>
      <c r="CP282" s="15">
        <f ca="1">(BI282*DCF!F$28-DCF!F$5*MAX(BI282*DCF!F$28,0)-MAX(BI282-BH282,0)/Inputs!$B$17)*DCF!F$6</f>
        <v>5715.6076443180782</v>
      </c>
      <c r="CQ282" s="15">
        <f ca="1">(BJ282*DCF!G$28-DCF!G$5*MAX(BJ282*DCF!G$28,0)-MAX(BJ282-BI282,0)/Inputs!$B$17)*DCF!G$6</f>
        <v>6148.0040251252231</v>
      </c>
      <c r="CR282" s="15">
        <f ca="1">(BK282*DCF!H$28-DCF!H$5*MAX(BK282*DCF!H$28,0)-MAX(BK282-BJ282,0)/Inputs!$B$17)*DCF!H$6</f>
        <v>7742.4636211740844</v>
      </c>
      <c r="CS282" s="15">
        <f ca="1">(BL282*DCF!I$28-DCF!I$5*MAX(BL282*DCF!I$28,0)-MAX(BL282-BK282,0)/Inputs!$B$17)*DCF!I$6</f>
        <v>8712.4677769718674</v>
      </c>
      <c r="CT282" s="15">
        <f ca="1">(BM282*DCF!J$28-DCF!J$5*MAX(BM282*DCF!J$28,0)-MAX(BM282-BL282,0)/Inputs!$B$17)*DCF!J$6</f>
        <v>9295.9037232277606</v>
      </c>
      <c r="CU282" s="15">
        <f ca="1">(BN282*DCF!K$28-DCF!K$5*MAX(BN282*DCF!K$28,0)-MAX(BN282-BM282,0)/Inputs!$B$17)*DCF!K$6</f>
        <v>11720.860448004236</v>
      </c>
      <c r="CV282" s="15">
        <f ca="1">(BO282*DCF!L$28-DCF!L$5*MAX(BO282*DCF!L$28,0)-MAX(BO282-BN282,0)/Inputs!$B$17)*DCF!L$6</f>
        <v>16068.317631669768</v>
      </c>
      <c r="CW282" s="15">
        <f ca="1">(BP282*DCF!M$28-DCF!M$5*MAX(BP282*DCF!M$28,0)-MAX(BP282-BO282,0)/Inputs!$B$17)*DCF!M$6</f>
        <v>20280.217763443718</v>
      </c>
      <c r="CX282" s="15">
        <f ca="1">(BQ282*DCF!C$46-DCF!C$5*MAX(BQ282*DCF!C$46,0)-MAX(BQ282-Inputs!$B$20,0)/Inputs!$B$24)*DCF!C$6</f>
        <v>-709.86277619916734</v>
      </c>
      <c r="CY282" s="15">
        <f ca="1">(BR282*DCF!D$46-DCF!D$5*MAX(BR282*DCF!D$46,0)-MAX(BR282-BQ282,0)/Inputs!$B$24)*DCF!D$6</f>
        <v>-605.99758371080225</v>
      </c>
      <c r="CZ282" s="15">
        <f ca="1">(BS282*DCF!E$46-DCF!E$5*MAX(BS282*DCF!E$46,0)-MAX(BS282-BR282,0)/Inputs!$B$24)*DCF!E$6</f>
        <v>-349.61624415091603</v>
      </c>
      <c r="DA282" s="15">
        <f ca="1">(BT282*DCF!F$46-DCF!F$5*MAX(BT282*DCF!F$46,0)-MAX(BT282-BS282,0)/Inputs!$B$24)*DCF!F$6</f>
        <v>-168.54289785384506</v>
      </c>
      <c r="DB282" s="15">
        <f ca="1">(BU282*DCF!G$46-DCF!G$5*MAX(BU282*DCF!G$46,0)-MAX(BU282-BT282,0)/Inputs!$B$24)*DCF!G$6</f>
        <v>-756.99228272071343</v>
      </c>
      <c r="DC282" s="15">
        <f ca="1">(BV282*DCF!H$46-DCF!H$5*MAX(BV282*DCF!H$46,0)-MAX(BV282-BU282,0)/Inputs!$B$24)*DCF!H$6</f>
        <v>-22.466640424903868</v>
      </c>
      <c r="DD282" s="15">
        <f ca="1">(BW282*DCF!I$46-DCF!I$5*MAX(BW282*DCF!I$46,0)-MAX(BW282-BV282,0)/Inputs!$B$24)*DCF!I$6</f>
        <v>-282.35895276069573</v>
      </c>
      <c r="DE282" s="15">
        <f ca="1">(BX282*DCF!J$46-DCF!J$5*MAX(BX282*DCF!J$46,0)-MAX(BX282-BW282,0)/Inputs!$B$24)*DCF!J$6</f>
        <v>-154.72861307127252</v>
      </c>
      <c r="DF282" s="15">
        <f ca="1">(BY282*DCF!K$46-DCF!K$5*MAX(BY282*DCF!K$46,0)-MAX(BY282-BX282,0)/Inputs!$B$24)*DCF!K$6</f>
        <v>161.57688408485271</v>
      </c>
      <c r="DG282" s="15">
        <f ca="1">(BZ282*DCF!L$46-DCF!L$5*MAX(BZ282*DCF!L$46,0)-MAX(BZ282-BY282,0)/Inputs!$B$24)*DCF!L$6</f>
        <v>-150.20026643775682</v>
      </c>
      <c r="DH282" s="15">
        <f ca="1">(CA282*DCF!M$46-DCF!M$5*MAX(CA282*DCF!M$46,0)-MAX(CA282-BZ282,0)/Inputs!$B$24)*DCF!M$6</f>
        <v>86.717717727078224</v>
      </c>
      <c r="DI282" s="15">
        <f ca="1">SUM(CB282:CL282)+BE282*DCF!M$10*(1+Inputs!$B$30)*(1-Inputs!$B$33)*(1-Inputs!$B$30/Inputs!$B$31)/(Inputs!$B$29-Inputs!$B$30)*DCF!M$6</f>
        <v>127419.20354809398</v>
      </c>
      <c r="DJ282" s="15">
        <f ca="1">SUM(CM282:CW282)+BP282*DCF!M$28*(1+Inputs!$B$30)*(1-Inputs!$B$33)*(1-Inputs!$B$30/Inputs!$B$31)/(Inputs!$B$29-Inputs!$B$30)*DCF!M$6</f>
        <v>554267.40363361011</v>
      </c>
      <c r="DK282" s="15">
        <f ca="1">SUM(CX282:DH282)+CA282*DCF!M$46*(1+Inputs!$B$30)*(1-Inputs!$B$33)*(1-Inputs!$B$30/Inputs!$B$31)/(Inputs!$B$29-Inputs!$B$30)*DCF!M$6</f>
        <v>29777.088390532863</v>
      </c>
      <c r="DM282" s="15">
        <f ca="1">DI282+DJ282+DK282+Inputs!$B$34+Inputs!$B$36-Inputs!$B$35</f>
        <v>788314.69557223702</v>
      </c>
    </row>
    <row r="283" spans="1:117" x14ac:dyDescent="0.75">
      <c r="A283" s="11">
        <v>270</v>
      </c>
      <c r="C283" s="23">
        <f t="shared" ca="1" si="176"/>
        <v>5.1984806191221478E-2</v>
      </c>
      <c r="D283" s="23">
        <f t="shared" ca="1" si="176"/>
        <v>-1.8204421875832602</v>
      </c>
      <c r="E283" s="23">
        <f t="shared" ca="1" si="176"/>
        <v>2.1768435188839161</v>
      </c>
      <c r="F283" s="23">
        <f t="shared" ca="1" si="176"/>
        <v>-1.4861724147043498</v>
      </c>
      <c r="G283" s="23">
        <f t="shared" ca="1" si="176"/>
        <v>0.5934338049327198</v>
      </c>
      <c r="H283" s="23">
        <f t="shared" ca="1" si="176"/>
        <v>-0.15339615167465331</v>
      </c>
      <c r="I283" s="23">
        <f t="shared" ca="1" si="176"/>
        <v>0.17930437284237935</v>
      </c>
      <c r="J283" s="23">
        <f t="shared" ca="1" si="176"/>
        <v>-1.5496525226739981</v>
      </c>
      <c r="K283" s="23">
        <f t="shared" ca="1" si="176"/>
        <v>-1.5296846160611763</v>
      </c>
      <c r="L283" s="23">
        <f t="shared" ca="1" si="176"/>
        <v>0.59141745956304181</v>
      </c>
      <c r="M283" s="23">
        <f t="shared" ca="1" si="176"/>
        <v>1.2950643927274879</v>
      </c>
      <c r="N283" s="23">
        <f ca="1">SQRT(Inputs!$B$38)*C283+SQRT(1-Inputs!$B$38)*_xlfn.NORM.S.INV(RAND())</f>
        <v>0.30116423242859069</v>
      </c>
      <c r="O283" s="23">
        <f ca="1">SQRT(Inputs!$B$38)*D283+SQRT(1-Inputs!$B$38)*_xlfn.NORM.S.INV(RAND())</f>
        <v>-1.6487968449456027</v>
      </c>
      <c r="P283" s="23">
        <f ca="1">SQRT(Inputs!$B$38)*E283+SQRT(1-Inputs!$B$38)*_xlfn.NORM.S.INV(RAND())</f>
        <v>1.8725393227382685</v>
      </c>
      <c r="Q283" s="23">
        <f ca="1">SQRT(Inputs!$B$38)*F283+SQRT(1-Inputs!$B$38)*_xlfn.NORM.S.INV(RAND())</f>
        <v>-0.76255585314314134</v>
      </c>
      <c r="R283" s="23">
        <f ca="1">SQRT(Inputs!$B$38)*G283+SQRT(1-Inputs!$B$38)*_xlfn.NORM.S.INV(RAND())</f>
        <v>0.44019604827692382</v>
      </c>
      <c r="S283" s="23">
        <f ca="1">SQRT(Inputs!$B$38)*H283+SQRT(1-Inputs!$B$38)*_xlfn.NORM.S.INV(RAND())</f>
        <v>0.14503838249486523</v>
      </c>
      <c r="T283" s="23">
        <f ca="1">SQRT(Inputs!$B$38)*I283+SQRT(1-Inputs!$B$38)*_xlfn.NORM.S.INV(RAND())</f>
        <v>-0.70874262052379211</v>
      </c>
      <c r="U283" s="23">
        <f ca="1">SQRT(Inputs!$B$38)*J283+SQRT(1-Inputs!$B$38)*_xlfn.NORM.S.INV(RAND())</f>
        <v>-0.73260281438309682</v>
      </c>
      <c r="V283" s="23">
        <f ca="1">SQRT(Inputs!$B$38)*K283+SQRT(1-Inputs!$B$38)*_xlfn.NORM.S.INV(RAND())</f>
        <v>0.4133479914258914</v>
      </c>
      <c r="W283" s="23">
        <f ca="1">SQRT(Inputs!$B$38)*L283+SQRT(1-Inputs!$B$38)*_xlfn.NORM.S.INV(RAND())</f>
        <v>0.97136784156674516</v>
      </c>
      <c r="X283" s="23">
        <f ca="1">SQRT(Inputs!$B$38)*M283+SQRT(1-Inputs!$B$38)*_xlfn.NORM.S.INV(RAND())</f>
        <v>-5.4763893897680216E-2</v>
      </c>
      <c r="Y283" s="23">
        <f ca="1">SQRT(Inputs!$B$38)*C283+SQRT(1-Inputs!$B$38)*_xlfn.NORM.S.INV(RAND())</f>
        <v>-0.98424739042082754</v>
      </c>
      <c r="Z283" s="23">
        <f ca="1">SQRT(Inputs!$B$38)*D283+SQRT(1-Inputs!$B$38)*_xlfn.NORM.S.INV(RAND())</f>
        <v>-1.5658458212586459</v>
      </c>
      <c r="AA283" s="23">
        <f ca="1">SQRT(Inputs!$B$38)*E283+SQRT(1-Inputs!$B$38)*_xlfn.NORM.S.INV(RAND())</f>
        <v>0.46848497519608145</v>
      </c>
      <c r="AB283" s="23">
        <f ca="1">SQRT(Inputs!$B$38)*F283+SQRT(1-Inputs!$B$38)*_xlfn.NORM.S.INV(RAND())</f>
        <v>-0.91839995009065856</v>
      </c>
      <c r="AC283" s="23">
        <f ca="1">SQRT(Inputs!$B$38)*G283+SQRT(1-Inputs!$B$38)*_xlfn.NORM.S.INV(RAND())</f>
        <v>0.9794527104533457</v>
      </c>
      <c r="AD283" s="23">
        <f ca="1">SQRT(Inputs!$B$38)*H283+SQRT(1-Inputs!$B$38)*_xlfn.NORM.S.INV(RAND())</f>
        <v>-0.27115411075695839</v>
      </c>
      <c r="AE283" s="23">
        <f ca="1">SQRT(Inputs!$B$38)*I283+SQRT(1-Inputs!$B$38)*_xlfn.NORM.S.INV(RAND())</f>
        <v>2.6932649221523636E-2</v>
      </c>
      <c r="AF283" s="23">
        <f ca="1">SQRT(Inputs!$B$38)*J283+SQRT(1-Inputs!$B$38)*_xlfn.NORM.S.INV(RAND())</f>
        <v>-1.8784560465802467</v>
      </c>
      <c r="AG283" s="23">
        <f ca="1">SQRT(Inputs!$B$38)*K283+SQRT(1-Inputs!$B$38)*_xlfn.NORM.S.INV(RAND())</f>
        <v>-0.80611166339926954</v>
      </c>
      <c r="AH283" s="23">
        <f ca="1">SQRT(Inputs!$B$38)*L283+SQRT(1-Inputs!$B$38)*_xlfn.NORM.S.INV(RAND())</f>
        <v>1.2157524873347096</v>
      </c>
      <c r="AI283" s="23">
        <f ca="1">SQRT(Inputs!$B$38)*M283+SQRT(1-Inputs!$B$38)*_xlfn.NORM.S.INV(RAND())</f>
        <v>-0.89790490203198603</v>
      </c>
      <c r="AJ283" s="23">
        <f ca="1">SQRT(Inputs!$B$38)*C283+SQRT(1-Inputs!$B$38)*_xlfn.NORM.S.INV(RAND())</f>
        <v>0.2031456897977168</v>
      </c>
      <c r="AK283" s="23">
        <f ca="1">SQRT(Inputs!$B$38)*D283+SQRT(1-Inputs!$B$38)*_xlfn.NORM.S.INV(RAND())</f>
        <v>-0.22015978324301599</v>
      </c>
      <c r="AL283" s="23">
        <f ca="1">SQRT(Inputs!$B$38)*E283+SQRT(1-Inputs!$B$38)*_xlfn.NORM.S.INV(RAND())</f>
        <v>1.0739418289577001</v>
      </c>
      <c r="AM283" s="23">
        <f ca="1">SQRT(Inputs!$B$38)*F283+SQRT(1-Inputs!$B$38)*_xlfn.NORM.S.INV(RAND())</f>
        <v>-1.1378304340914154</v>
      </c>
      <c r="AN283" s="23">
        <f ca="1">SQRT(Inputs!$B$38)*G283+SQRT(1-Inputs!$B$38)*_xlfn.NORM.S.INV(RAND())</f>
        <v>0.26712481531441701</v>
      </c>
      <c r="AO283" s="23">
        <f ca="1">SQRT(Inputs!$B$38)*H283+SQRT(1-Inputs!$B$38)*_xlfn.NORM.S.INV(RAND())</f>
        <v>-0.58303174067461283</v>
      </c>
      <c r="AP283" s="23">
        <f ca="1">SQRT(Inputs!$B$38)*I283+SQRT(1-Inputs!$B$38)*_xlfn.NORM.S.INV(RAND())</f>
        <v>-0.54458124541106634</v>
      </c>
      <c r="AQ283" s="23">
        <f ca="1">SQRT(Inputs!$B$38)*J283+SQRT(1-Inputs!$B$38)*_xlfn.NORM.S.INV(RAND())</f>
        <v>-1.4662989956945331</v>
      </c>
      <c r="AR283" s="23">
        <f ca="1">SQRT(Inputs!$B$38)*K283+SQRT(1-Inputs!$B$38)*_xlfn.NORM.S.INV(RAND())</f>
        <v>-0.14167446295792407</v>
      </c>
      <c r="AS283" s="23">
        <f ca="1">SQRT(Inputs!$B$38)*L283+SQRT(1-Inputs!$B$38)*_xlfn.NORM.S.INV(RAND())</f>
        <v>0.12044412916457234</v>
      </c>
      <c r="AT283" s="23">
        <f ca="1">SQRT(Inputs!$B$38)*M283+SQRT(1-Inputs!$B$38)*_xlfn.NORM.S.INV(RAND())</f>
        <v>2.0153172592885897</v>
      </c>
      <c r="AU283" s="15">
        <f ca="1">Inputs!$B$6*EXP($B$8-0.5*C$5^2+C$5*N283)</f>
        <v>5210.1441205788014</v>
      </c>
      <c r="AV283" s="15">
        <f t="shared" ca="1" si="146"/>
        <v>4976.6874262725387</v>
      </c>
      <c r="AW283" s="15">
        <f t="shared" ca="1" si="147"/>
        <v>7811.7608542780872</v>
      </c>
      <c r="AX283" s="15">
        <f t="shared" ca="1" si="148"/>
        <v>8670.7046438273919</v>
      </c>
      <c r="AY283" s="15">
        <f t="shared" ca="1" si="149"/>
        <v>11155.493062005793</v>
      </c>
      <c r="AZ283" s="15">
        <f t="shared" ca="1" si="150"/>
        <v>13863.126066154591</v>
      </c>
      <c r="BA283" s="15">
        <f t="shared" ca="1" si="151"/>
        <v>15752.057438936576</v>
      </c>
      <c r="BB283" s="15">
        <f t="shared" ca="1" si="152"/>
        <v>17920.492148342699</v>
      </c>
      <c r="BC283" s="15">
        <f t="shared" ca="1" si="153"/>
        <v>22841.484625901634</v>
      </c>
      <c r="BD283" s="15">
        <f t="shared" ca="1" si="154"/>
        <v>30644.453144809533</v>
      </c>
      <c r="BE283" s="15">
        <f t="shared" ca="1" si="155"/>
        <v>37364.013461202179</v>
      </c>
      <c r="BF283" s="15">
        <f ca="1">Inputs!$B$13*EXP($B$9-0.5*C$6^2+C$6*Y283)</f>
        <v>11379.223359505097</v>
      </c>
      <c r="BG283" s="15">
        <f t="shared" ca="1" si="156"/>
        <v>10454.830491780089</v>
      </c>
      <c r="BH283" s="15">
        <f t="shared" ca="1" si="157"/>
        <v>13806.012029360401</v>
      </c>
      <c r="BI283" s="15">
        <f t="shared" ca="1" si="158"/>
        <v>14672.743397858725</v>
      </c>
      <c r="BJ283" s="15">
        <f t="shared" ca="1" si="159"/>
        <v>20715.433855821004</v>
      </c>
      <c r="BK283" s="15">
        <f t="shared" ca="1" si="160"/>
        <v>24502.823954290478</v>
      </c>
      <c r="BL283" s="15">
        <f t="shared" ca="1" si="161"/>
        <v>30203.997891098978</v>
      </c>
      <c r="BM283" s="15">
        <f t="shared" ca="1" si="162"/>
        <v>29399.99983988201</v>
      </c>
      <c r="BN283" s="15">
        <f t="shared" ca="1" si="163"/>
        <v>32828.791940561874</v>
      </c>
      <c r="BO283" s="15">
        <f t="shared" ca="1" si="164"/>
        <v>46523.709424071269</v>
      </c>
      <c r="BP283" s="15">
        <f t="shared" ca="1" si="165"/>
        <v>51723.246655164803</v>
      </c>
      <c r="BQ283" s="15">
        <f ca="1">Inputs!$B$20*EXP($B$10-0.5*C$7^2+C$7*AJ283)</f>
        <v>4609.9898997497985</v>
      </c>
      <c r="BR283" s="15">
        <f t="shared" ca="1" si="166"/>
        <v>5832.7514630660817</v>
      </c>
      <c r="BS283" s="15">
        <f t="shared" ca="1" si="167"/>
        <v>10873.138070478681</v>
      </c>
      <c r="BT283" s="15">
        <f t="shared" ca="1" si="168"/>
        <v>11122.907169543974</v>
      </c>
      <c r="BU283" s="15">
        <f t="shared" ca="1" si="169"/>
        <v>16444.288096663382</v>
      </c>
      <c r="BV283" s="15">
        <f t="shared" ca="1" si="170"/>
        <v>20062.498229321376</v>
      </c>
      <c r="BW283" s="15">
        <f t="shared" ca="1" si="171"/>
        <v>24948.269352617212</v>
      </c>
      <c r="BX283" s="15">
        <f t="shared" ca="1" si="172"/>
        <v>26006.969310529956</v>
      </c>
      <c r="BY283" s="15">
        <f t="shared" ca="1" si="173"/>
        <v>35465.705985970286</v>
      </c>
      <c r="BZ283" s="15">
        <f t="shared" ca="1" si="174"/>
        <v>50877.486589404536</v>
      </c>
      <c r="CA283" s="15">
        <f t="shared" ca="1" si="175"/>
        <v>102244.32092913745</v>
      </c>
      <c r="CB283" s="15">
        <f ca="1">(AU283*DCF!C$10-DCF!C$5*MAX(AU283*DCF!C$10,0)-MAX(AU283-Inputs!$B$6,0)/Inputs!$B$10)*DCF!C$6</f>
        <v>1041.3066988902181</v>
      </c>
      <c r="CC283" s="15">
        <f ca="1">(AV283*DCF!D$10-DCF!D$5*MAX(AV283*DCF!D$10,0)-MAX(AV283-AU283,0)/Inputs!$B$10)*DCF!D$6</f>
        <v>1213.0338442033394</v>
      </c>
      <c r="CD283" s="15">
        <f ca="1">(AW283*DCF!E$10-DCF!E$5*MAX(AW283*DCF!E$10,0)-MAX(AW283-AV283,0)/Inputs!$B$10)*DCF!E$6</f>
        <v>1165.0352873528886</v>
      </c>
      <c r="CE283" s="15">
        <f ca="1">(AX283*DCF!F$10-DCF!F$5*MAX(AX283*DCF!F$10,0)-MAX(AX283-AW283,0)/Inputs!$B$10)*DCF!F$6</f>
        <v>1714.0760984998369</v>
      </c>
      <c r="CF283" s="15">
        <f ca="1">(AY283*DCF!G$10-DCF!G$5*MAX(AY283*DCF!G$10,0)-MAX(AY283-AX283,0)/Inputs!$B$10)*DCF!G$6</f>
        <v>1820.8568257016475</v>
      </c>
      <c r="CG283" s="15">
        <f ca="1">(AZ283*DCF!H$10-DCF!H$5*MAX(AZ283*DCF!H$10,0)-MAX(AZ283-AY283,0)/Inputs!$B$10)*DCF!H$6</f>
        <v>2210.7470888872663</v>
      </c>
      <c r="CH283" s="15">
        <f ca="1">(BA283*DCF!I$10-DCF!I$5*MAX(BA283*DCF!I$10,0)-MAX(BA283-AZ283,0)/Inputs!$B$10)*DCF!I$6</f>
        <v>2567.475329976357</v>
      </c>
      <c r="CI283" s="15">
        <f ca="1">(BB283*DCF!J$10-DCF!J$5*MAX(BB283*DCF!J$10,0)-MAX(BB283-BA283,0)/Inputs!$B$10)*DCF!J$6</f>
        <v>2746.6074867352559</v>
      </c>
      <c r="CJ283" s="15">
        <f ca="1">(BC283*DCF!K$10-DCF!K$5*MAX(BC283*DCF!K$10,0)-MAX(BC283-BB283,0)/Inputs!$B$10)*DCF!K$6</f>
        <v>2988.2481528277299</v>
      </c>
      <c r="CK283" s="15">
        <f ca="1">(BD283*DCF!L$10-DCF!L$5*MAX(BD283*DCF!L$10,0)-MAX(BD283-BC283,0)/Inputs!$B$10)*DCF!L$6</f>
        <v>3612.7160975867337</v>
      </c>
      <c r="CL283" s="15">
        <f ca="1">(BE283*DCF!M$10-DCF!M$5*MAX(BE283*DCF!M$10,0)-MAX(BE283-BD283,0)/Inputs!$B$10)*DCF!M$6</f>
        <v>4469.8222895935533</v>
      </c>
      <c r="CM283" s="15">
        <f ca="1">(BF283*DCF!C$28-DCF!C$5*MAX(BF283*DCF!C$28,0)-MAX(BF283-Inputs!$B$13,0)/Inputs!$B$17)*DCF!C$6</f>
        <v>3472.8643429176886</v>
      </c>
      <c r="CN283" s="15">
        <f ca="1">(BG283*DCF!D$28-DCF!D$5*MAX(BG283*DCF!D$28,0)-MAX(BG283-BF283,0)/Inputs!$B$17)*DCF!D$6</f>
        <v>3079.1887080572237</v>
      </c>
      <c r="CO283" s="15">
        <f ca="1">(BH283*DCF!E$28-DCF!E$5*MAX(BH283*DCF!E$28,0)-MAX(BH283-BG283,0)/Inputs!$B$17)*DCF!E$6</f>
        <v>3249.6366899144077</v>
      </c>
      <c r="CP283" s="15">
        <f ca="1">(BI283*DCF!F$28-DCF!F$5*MAX(BI283*DCF!F$28,0)-MAX(BI283-BH283,0)/Inputs!$B$17)*DCF!F$6</f>
        <v>3825.4611944331609</v>
      </c>
      <c r="CQ283" s="15">
        <f ca="1">(BJ283*DCF!G$28-DCF!G$5*MAX(BJ283*DCF!G$28,0)-MAX(BJ283-BI283,0)/Inputs!$B$17)*DCF!G$6</f>
        <v>4358.455640900137</v>
      </c>
      <c r="CR283" s="15">
        <f ca="1">(BK283*DCF!H$28-DCF!H$5*MAX(BK283*DCF!H$28,0)-MAX(BK283-BJ283,0)/Inputs!$B$17)*DCF!H$6</f>
        <v>5471.3645632048938</v>
      </c>
      <c r="CS283" s="15">
        <f ca="1">(BL283*DCF!I$28-DCF!I$5*MAX(BL283*DCF!I$28,0)-MAX(BL283-BK283,0)/Inputs!$B$17)*DCF!I$6</f>
        <v>6284.2685944718351</v>
      </c>
      <c r="CT283" s="15">
        <f ca="1">(BM283*DCF!J$28-DCF!J$5*MAX(BM283*DCF!J$28,0)-MAX(BM283-BL283,0)/Inputs!$B$17)*DCF!J$6</f>
        <v>6558.6406470772463</v>
      </c>
      <c r="CU283" s="15">
        <f ca="1">(BN283*DCF!K$28-DCF!K$5*MAX(BN283*DCF!K$28,0)-MAX(BN283-BM283,0)/Inputs!$B$17)*DCF!K$6</f>
        <v>6512.9090563956379</v>
      </c>
      <c r="CV283" s="15">
        <f ca="1">(BO283*DCF!L$28-DCF!L$5*MAX(BO283*DCF!L$28,0)-MAX(BO283-BN283,0)/Inputs!$B$17)*DCF!L$6</f>
        <v>7732.8538075447923</v>
      </c>
      <c r="CW283" s="15">
        <f ca="1">(BP283*DCF!M$28-DCF!M$5*MAX(BP283*DCF!M$28,0)-MAX(BP283-BO283,0)/Inputs!$B$17)*DCF!M$6</f>
        <v>9188.2610479241594</v>
      </c>
      <c r="CX283" s="15">
        <f ca="1">(BQ283*DCF!C$46-DCF!C$5*MAX(BQ283*DCF!C$46,0)-MAX(BQ283-Inputs!$B$20,0)/Inputs!$B$24)*DCF!C$6</f>
        <v>-1715.4664432446641</v>
      </c>
      <c r="CY283" s="15">
        <f ca="1">(BR283*DCF!D$46-DCF!D$5*MAX(BR283*DCF!D$46,0)-MAX(BR283-BQ283,0)/Inputs!$B$24)*DCF!D$6</f>
        <v>-1517.2568624474891</v>
      </c>
      <c r="CZ283" s="15">
        <f ca="1">(BS283*DCF!E$46-DCF!E$5*MAX(BS283*DCF!E$46,0)-MAX(BS283-BR283,0)/Inputs!$B$24)*DCF!E$6</f>
        <v>-3272.5491493813333</v>
      </c>
      <c r="DA283" s="15">
        <f ca="1">(BT283*DCF!F$46-DCF!F$5*MAX(BT283*DCF!F$46,0)-MAX(BT283-BS283,0)/Inputs!$B$24)*DCF!F$6</f>
        <v>-900.98924924307221</v>
      </c>
      <c r="DB283" s="15">
        <f ca="1">(BU283*DCF!G$46-DCF!G$5*MAX(BU283*DCF!G$46,0)-MAX(BU283-BT283,0)/Inputs!$B$24)*DCF!G$6</f>
        <v>-2343.1607678590449</v>
      </c>
      <c r="DC283" s="15">
        <f ca="1">(BV283*DCF!H$46-DCF!H$5*MAX(BV283*DCF!H$46,0)-MAX(BV283-BU283,0)/Inputs!$B$24)*DCF!H$6</f>
        <v>-1124.3366295821763</v>
      </c>
      <c r="DD283" s="15">
        <f ca="1">(BW283*DCF!I$46-DCF!I$5*MAX(BW283*DCF!I$46,0)-MAX(BW283-BV283,0)/Inputs!$B$24)*DCF!I$6</f>
        <v>-826.32593083085362</v>
      </c>
      <c r="DE283" s="15">
        <f ca="1">(BX283*DCF!J$46-DCF!J$5*MAX(BX283*DCF!J$46,0)-MAX(BX283-BW283,0)/Inputs!$B$24)*DCF!J$6</f>
        <v>810.17049145050123</v>
      </c>
      <c r="DF283" s="15">
        <f ca="1">(BY283*DCF!K$46-DCF!K$5*MAX(BY283*DCF!K$46,0)-MAX(BY283-BX283,0)/Inputs!$B$24)*DCF!K$6</f>
        <v>-291.21915433678038</v>
      </c>
      <c r="DG283" s="15">
        <f ca="1">(BZ283*DCF!L$46-DCF!L$5*MAX(BZ283*DCF!L$46,0)-MAX(BZ283-BY283,0)/Inputs!$B$24)*DCF!L$6</f>
        <v>29.188363494046982</v>
      </c>
      <c r="DH283" s="15">
        <f ca="1">(CA283*DCF!M$46-DCF!M$5*MAX(CA283*DCF!M$46,0)-MAX(CA283-BZ283,0)/Inputs!$B$24)*DCF!M$6</f>
        <v>-2723.0017228107258</v>
      </c>
      <c r="DI283" s="15">
        <f ca="1">SUM(CB283:CL283)+BE283*DCF!M$10*(1+Inputs!$B$30)*(1-Inputs!$B$33)*(1-Inputs!$B$30/Inputs!$B$31)/(Inputs!$B$29-Inputs!$B$30)*DCF!M$6</f>
        <v>129534.46875070813</v>
      </c>
      <c r="DJ283" s="15">
        <f ca="1">SUM(CM283:CW283)+BP283*DCF!M$28*(1+Inputs!$B$30)*(1-Inputs!$B$33)*(1-Inputs!$B$30/Inputs!$B$31)/(Inputs!$B$29-Inputs!$B$30)*DCF!M$6</f>
        <v>251662.54350677831</v>
      </c>
      <c r="DK283" s="15">
        <f ca="1">SUM(CX283:DH283)+CA283*DCF!M$46*(1+Inputs!$B$30)*(1-Inputs!$B$33)*(1-Inputs!$B$30/Inputs!$B$31)/(Inputs!$B$29-Inputs!$B$30)*DCF!M$6</f>
        <v>144206.884715744</v>
      </c>
      <c r="DM283" s="15">
        <f ca="1">DI283+DJ283+DK283+Inputs!$B$34+Inputs!$B$36-Inputs!$B$35</f>
        <v>602254.89697323041</v>
      </c>
    </row>
    <row r="284" spans="1:117" x14ac:dyDescent="0.75">
      <c r="A284" s="11">
        <v>271</v>
      </c>
      <c r="C284" s="23">
        <f t="shared" ref="C284:M293" ca="1" si="177">_xlfn.NORM.S.INV(RAND())</f>
        <v>-0.43955486688820938</v>
      </c>
      <c r="D284" s="23">
        <f t="shared" ca="1" si="177"/>
        <v>1.3636130288970087</v>
      </c>
      <c r="E284" s="23">
        <f t="shared" ca="1" si="177"/>
        <v>0.26509686017364509</v>
      </c>
      <c r="F284" s="23">
        <f t="shared" ca="1" si="177"/>
        <v>0.56590596779453128</v>
      </c>
      <c r="G284" s="23">
        <f t="shared" ca="1" si="177"/>
        <v>0.33624326994005282</v>
      </c>
      <c r="H284" s="23">
        <f t="shared" ca="1" si="177"/>
        <v>0.68368482693610533</v>
      </c>
      <c r="I284" s="23">
        <f t="shared" ca="1" si="177"/>
        <v>1.2782240127213325</v>
      </c>
      <c r="J284" s="23">
        <f t="shared" ca="1" si="177"/>
        <v>0.29197203767357599</v>
      </c>
      <c r="K284" s="23">
        <f t="shared" ca="1" si="177"/>
        <v>0.64758816441461309</v>
      </c>
      <c r="L284" s="23">
        <f t="shared" ca="1" si="177"/>
        <v>0.73814629489999373</v>
      </c>
      <c r="M284" s="23">
        <f t="shared" ca="1" si="177"/>
        <v>0.15911214568833879</v>
      </c>
      <c r="N284" s="23">
        <f ca="1">SQRT(Inputs!$B$38)*C284+SQRT(1-Inputs!$B$38)*_xlfn.NORM.S.INV(RAND())</f>
        <v>0.20464501261547197</v>
      </c>
      <c r="O284" s="23">
        <f ca="1">SQRT(Inputs!$B$38)*D284+SQRT(1-Inputs!$B$38)*_xlfn.NORM.S.INV(RAND())</f>
        <v>1.3388009072848472</v>
      </c>
      <c r="P284" s="23">
        <f ca="1">SQRT(Inputs!$B$38)*E284+SQRT(1-Inputs!$B$38)*_xlfn.NORM.S.INV(RAND())</f>
        <v>0.1071692297792774</v>
      </c>
      <c r="Q284" s="23">
        <f ca="1">SQRT(Inputs!$B$38)*F284+SQRT(1-Inputs!$B$38)*_xlfn.NORM.S.INV(RAND())</f>
        <v>1.7143973717186471</v>
      </c>
      <c r="R284" s="23">
        <f ca="1">SQRT(Inputs!$B$38)*G284+SQRT(1-Inputs!$B$38)*_xlfn.NORM.S.INV(RAND())</f>
        <v>1.2838008270599433</v>
      </c>
      <c r="S284" s="23">
        <f ca="1">SQRT(Inputs!$B$38)*H284+SQRT(1-Inputs!$B$38)*_xlfn.NORM.S.INV(RAND())</f>
        <v>-0.54832690940903039</v>
      </c>
      <c r="T284" s="23">
        <f ca="1">SQRT(Inputs!$B$38)*I284+SQRT(1-Inputs!$B$38)*_xlfn.NORM.S.INV(RAND())</f>
        <v>1.1238617612661763</v>
      </c>
      <c r="U284" s="23">
        <f ca="1">SQRT(Inputs!$B$38)*J284+SQRT(1-Inputs!$B$38)*_xlfn.NORM.S.INV(RAND())</f>
        <v>-0.64764393223566707</v>
      </c>
      <c r="V284" s="23">
        <f ca="1">SQRT(Inputs!$B$38)*K284+SQRT(1-Inputs!$B$38)*_xlfn.NORM.S.INV(RAND())</f>
        <v>0.22366077025461695</v>
      </c>
      <c r="W284" s="23">
        <f ca="1">SQRT(Inputs!$B$38)*L284+SQRT(1-Inputs!$B$38)*_xlfn.NORM.S.INV(RAND())</f>
        <v>-0.19933113338721076</v>
      </c>
      <c r="X284" s="23">
        <f ca="1">SQRT(Inputs!$B$38)*M284+SQRT(1-Inputs!$B$38)*_xlfn.NORM.S.INV(RAND())</f>
        <v>-0.1251986205861626</v>
      </c>
      <c r="Y284" s="23">
        <f ca="1">SQRT(Inputs!$B$38)*C284+SQRT(1-Inputs!$B$38)*_xlfn.NORM.S.INV(RAND())</f>
        <v>-1.3017323113403449</v>
      </c>
      <c r="Z284" s="23">
        <f ca="1">SQRT(Inputs!$B$38)*D284+SQRT(1-Inputs!$B$38)*_xlfn.NORM.S.INV(RAND())</f>
        <v>1.3821625099077757</v>
      </c>
      <c r="AA284" s="23">
        <f ca="1">SQRT(Inputs!$B$38)*E284+SQRT(1-Inputs!$B$38)*_xlfn.NORM.S.INV(RAND())</f>
        <v>-0.73525869322612536</v>
      </c>
      <c r="AB284" s="23">
        <f ca="1">SQRT(Inputs!$B$38)*F284+SQRT(1-Inputs!$B$38)*_xlfn.NORM.S.INV(RAND())</f>
        <v>1.0254481692366004</v>
      </c>
      <c r="AC284" s="23">
        <f ca="1">SQRT(Inputs!$B$38)*G284+SQRT(1-Inputs!$B$38)*_xlfn.NORM.S.INV(RAND())</f>
        <v>-0.39564978837453324</v>
      </c>
      <c r="AD284" s="23">
        <f ca="1">SQRT(Inputs!$B$38)*H284+SQRT(1-Inputs!$B$38)*_xlfn.NORM.S.INV(RAND())</f>
        <v>1.0491429003960329E-2</v>
      </c>
      <c r="AE284" s="23">
        <f ca="1">SQRT(Inputs!$B$38)*I284+SQRT(1-Inputs!$B$38)*_xlfn.NORM.S.INV(RAND())</f>
        <v>1.1262753140616935</v>
      </c>
      <c r="AF284" s="23">
        <f ca="1">SQRT(Inputs!$B$38)*J284+SQRT(1-Inputs!$B$38)*_xlfn.NORM.S.INV(RAND())</f>
        <v>0.36489121611898068</v>
      </c>
      <c r="AG284" s="23">
        <f ca="1">SQRT(Inputs!$B$38)*K284+SQRT(1-Inputs!$B$38)*_xlfn.NORM.S.INV(RAND())</f>
        <v>-0.41554167470893338</v>
      </c>
      <c r="AH284" s="23">
        <f ca="1">SQRT(Inputs!$B$38)*L284+SQRT(1-Inputs!$B$38)*_xlfn.NORM.S.INV(RAND())</f>
        <v>6.1802246315608655E-2</v>
      </c>
      <c r="AI284" s="23">
        <f ca="1">SQRT(Inputs!$B$38)*M284+SQRT(1-Inputs!$B$38)*_xlfn.NORM.S.INV(RAND())</f>
        <v>0.96250979648073987</v>
      </c>
      <c r="AJ284" s="23">
        <f ca="1">SQRT(Inputs!$B$38)*C284+SQRT(1-Inputs!$B$38)*_xlfn.NORM.S.INV(RAND())</f>
        <v>-1.4581245138988543</v>
      </c>
      <c r="AK284" s="23">
        <f ca="1">SQRT(Inputs!$B$38)*D284+SQRT(1-Inputs!$B$38)*_xlfn.NORM.S.INV(RAND())</f>
        <v>0.3073152798342309</v>
      </c>
      <c r="AL284" s="23">
        <f ca="1">SQRT(Inputs!$B$38)*E284+SQRT(1-Inputs!$B$38)*_xlfn.NORM.S.INV(RAND())</f>
        <v>-0.35322772682349535</v>
      </c>
      <c r="AM284" s="23">
        <f ca="1">SQRT(Inputs!$B$38)*F284+SQRT(1-Inputs!$B$38)*_xlfn.NORM.S.INV(RAND())</f>
        <v>1.7357678339546214</v>
      </c>
      <c r="AN284" s="23">
        <f ca="1">SQRT(Inputs!$B$38)*G284+SQRT(1-Inputs!$B$38)*_xlfn.NORM.S.INV(RAND())</f>
        <v>0.61357910571340046</v>
      </c>
      <c r="AO284" s="23">
        <f ca="1">SQRT(Inputs!$B$38)*H284+SQRT(1-Inputs!$B$38)*_xlfn.NORM.S.INV(RAND())</f>
        <v>0.96060431800363177</v>
      </c>
      <c r="AP284" s="23">
        <f ca="1">SQRT(Inputs!$B$38)*I284+SQRT(1-Inputs!$B$38)*_xlfn.NORM.S.INV(RAND())</f>
        <v>0.33269464676462895</v>
      </c>
      <c r="AQ284" s="23">
        <f ca="1">SQRT(Inputs!$B$38)*J284+SQRT(1-Inputs!$B$38)*_xlfn.NORM.S.INV(RAND())</f>
        <v>0.67397495243015704</v>
      </c>
      <c r="AR284" s="23">
        <f ca="1">SQRT(Inputs!$B$38)*K284+SQRT(1-Inputs!$B$38)*_xlfn.NORM.S.INV(RAND())</f>
        <v>0.50233752197877335</v>
      </c>
      <c r="AS284" s="23">
        <f ca="1">SQRT(Inputs!$B$38)*L284+SQRT(1-Inputs!$B$38)*_xlfn.NORM.S.INV(RAND())</f>
        <v>0.93985750628664144</v>
      </c>
      <c r="AT284" s="23">
        <f ca="1">SQRT(Inputs!$B$38)*M284+SQRT(1-Inputs!$B$38)*_xlfn.NORM.S.INV(RAND())</f>
        <v>-0.36711820630018704</v>
      </c>
      <c r="AU284" s="15">
        <f ca="1">Inputs!$B$6*EXP($B$8-0.5*C$5^2+C$5*N284)</f>
        <v>5129.3741554104026</v>
      </c>
      <c r="AV284" s="15">
        <f t="shared" ca="1" si="146"/>
        <v>7602.0132823549948</v>
      </c>
      <c r="AW284" s="15">
        <f t="shared" ca="1" si="147"/>
        <v>9404.2700908865227</v>
      </c>
      <c r="AX284" s="15">
        <f t="shared" ca="1" si="148"/>
        <v>14224.082134692471</v>
      </c>
      <c r="AY284" s="15">
        <f t="shared" ca="1" si="149"/>
        <v>20195.125986521882</v>
      </c>
      <c r="AZ284" s="15">
        <f t="shared" ca="1" si="150"/>
        <v>23251.945110775214</v>
      </c>
      <c r="BA284" s="15">
        <f t="shared" ca="1" si="151"/>
        <v>32006.118286472953</v>
      </c>
      <c r="BB284" s="15">
        <f t="shared" ca="1" si="152"/>
        <v>36723.356327037705</v>
      </c>
      <c r="BC284" s="15">
        <f t="shared" ca="1" si="153"/>
        <v>45958.370216994597</v>
      </c>
      <c r="BD284" s="15">
        <f t="shared" ca="1" si="154"/>
        <v>55263.335282037828</v>
      </c>
      <c r="BE284" s="15">
        <f t="shared" ca="1" si="155"/>
        <v>66950.31780583637</v>
      </c>
      <c r="BF284" s="15">
        <f ca="1">Inputs!$B$13*EXP($B$9-0.5*C$6^2+C$6*Y284)</f>
        <v>10685.081625266652</v>
      </c>
      <c r="BG284" s="15">
        <f t="shared" ca="1" si="156"/>
        <v>16710.836314077853</v>
      </c>
      <c r="BH284" s="15">
        <f t="shared" ca="1" si="157"/>
        <v>18073.515440185667</v>
      </c>
      <c r="BI284" s="15">
        <f t="shared" ca="1" si="158"/>
        <v>25907.464845018621</v>
      </c>
      <c r="BJ284" s="15">
        <f t="shared" ca="1" si="159"/>
        <v>30000.189548324637</v>
      </c>
      <c r="BK284" s="15">
        <f t="shared" ca="1" si="160"/>
        <v>36872.175298797352</v>
      </c>
      <c r="BL284" s="15">
        <f t="shared" ca="1" si="161"/>
        <v>52410.593951091214</v>
      </c>
      <c r="BM284" s="15">
        <f t="shared" ca="1" si="162"/>
        <v>67411.439207698771</v>
      </c>
      <c r="BN284" s="15">
        <f t="shared" ca="1" si="163"/>
        <v>78880.20287776961</v>
      </c>
      <c r="BO284" s="15">
        <f t="shared" ca="1" si="164"/>
        <v>97753.691764870498</v>
      </c>
      <c r="BP284" s="15">
        <f t="shared" ca="1" si="165"/>
        <v>134178.96616119373</v>
      </c>
      <c r="BQ284" s="15">
        <f ca="1">Inputs!$B$20*EXP($B$10-0.5*C$7^2+C$7*AJ284)</f>
        <v>2557.427535363232</v>
      </c>
      <c r="BR284" s="15">
        <f t="shared" ca="1" si="166"/>
        <v>3825.8497249137727</v>
      </c>
      <c r="BS284" s="15">
        <f t="shared" ca="1" si="167"/>
        <v>4733.6655359596107</v>
      </c>
      <c r="BT284" s="15">
        <f t="shared" ca="1" si="168"/>
        <v>10290.783316096793</v>
      </c>
      <c r="BU284" s="15">
        <f t="shared" ca="1" si="169"/>
        <v>16544.465999176959</v>
      </c>
      <c r="BV284" s="15">
        <f t="shared" ca="1" si="170"/>
        <v>28579.931034227186</v>
      </c>
      <c r="BW284" s="15">
        <f t="shared" ca="1" si="171"/>
        <v>42791.165968107351</v>
      </c>
      <c r="BX284" s="15">
        <f t="shared" ca="1" si="172"/>
        <v>68508.74029313006</v>
      </c>
      <c r="BY284" s="15">
        <f t="shared" ca="1" si="173"/>
        <v>105676.06190357453</v>
      </c>
      <c r="BZ284" s="15">
        <f t="shared" ca="1" si="174"/>
        <v>176243.86016048587</v>
      </c>
      <c r="CA284" s="15">
        <f t="shared" ca="1" si="175"/>
        <v>231933.95978838889</v>
      </c>
      <c r="CB284" s="15">
        <f ca="1">(AU284*DCF!C$10-DCF!C$5*MAX(AU284*DCF!C$10,0)-MAX(AU284-Inputs!$B$6,0)/Inputs!$B$10)*DCF!C$6</f>
        <v>1041.8826031383737</v>
      </c>
      <c r="CC284" s="15">
        <f ca="1">(AV284*DCF!D$10-DCF!D$5*MAX(AV284*DCF!D$10,0)-MAX(AV284-AU284,0)/Inputs!$B$10)*DCF!D$6</f>
        <v>1250.0508980822924</v>
      </c>
      <c r="CD284" s="15">
        <f ca="1">(AW284*DCF!E$10-DCF!E$5*MAX(AW284*DCF!E$10,0)-MAX(AW284-AV284,0)/Inputs!$B$10)*DCF!E$6</f>
        <v>1765.353392846512</v>
      </c>
      <c r="CE284" s="15">
        <f ca="1">(AX284*DCF!F$10-DCF!F$5*MAX(AX284*DCF!F$10,0)-MAX(AX284-AW284,0)/Inputs!$B$10)*DCF!F$6</f>
        <v>2102.2110721614267</v>
      </c>
      <c r="CF284" s="15">
        <f ca="1">(AY284*DCF!G$10-DCF!G$5*MAX(AY284*DCF!G$10,0)-MAX(AY284-AX284,0)/Inputs!$B$10)*DCF!G$6</f>
        <v>3013.2628821600292</v>
      </c>
      <c r="CG284" s="15">
        <f ca="1">(AZ284*DCF!H$10-DCF!H$5*MAX(AZ284*DCF!H$10,0)-MAX(AZ284-AY284,0)/Inputs!$B$10)*DCF!H$6</f>
        <v>3971.5887852172018</v>
      </c>
      <c r="CH284" s="15">
        <f ca="1">(BA284*DCF!I$10-DCF!I$5*MAX(BA284*DCF!I$10,0)-MAX(BA284-AZ284,0)/Inputs!$B$10)*DCF!I$6</f>
        <v>4410.3591048698918</v>
      </c>
      <c r="CI284" s="15">
        <f ca="1">(BB284*DCF!J$10-DCF!J$5*MAX(BB284*DCF!J$10,0)-MAX(BB284-BA284,0)/Inputs!$B$10)*DCF!J$6</f>
        <v>5586.9934646134498</v>
      </c>
      <c r="CJ284" s="15">
        <f ca="1">(BC284*DCF!K$10-DCF!K$5*MAX(BC284*DCF!K$10,0)-MAX(BC284-BB284,0)/Inputs!$B$10)*DCF!K$6</f>
        <v>6105.7981474118378</v>
      </c>
      <c r="CK284" s="15">
        <f ca="1">(BD284*DCF!L$10-DCF!L$5*MAX(BD284*DCF!L$10,0)-MAX(BD284-BC284,0)/Inputs!$B$10)*DCF!L$6</f>
        <v>7131.4792028808051</v>
      </c>
      <c r="CL284" s="15">
        <f ca="1">(BE284*DCF!M$10-DCF!M$5*MAX(BE284*DCF!M$10,0)-MAX(BE284-BD284,0)/Inputs!$B$10)*DCF!M$6</f>
        <v>8051.4208441391265</v>
      </c>
      <c r="CM284" s="15">
        <f ca="1">(BF284*DCF!C$28-DCF!C$5*MAX(BF284*DCF!C$28,0)-MAX(BF284-Inputs!$B$13,0)/Inputs!$B$17)*DCF!C$6</f>
        <v>3261.0168378984545</v>
      </c>
      <c r="CN284" s="15">
        <f ca="1">(BG284*DCF!D$28-DCF!D$5*MAX(BG284*DCF!D$28,0)-MAX(BG284-BF284,0)/Inputs!$B$17)*DCF!D$6</f>
        <v>3636.1569563506455</v>
      </c>
      <c r="CO284" s="15">
        <f ca="1">(BH284*DCF!E$28-DCF!E$5*MAX(BH284*DCF!E$28,0)-MAX(BH284-BG284,0)/Inputs!$B$17)*DCF!E$6</f>
        <v>4850.1760989167124</v>
      </c>
      <c r="CP284" s="15">
        <f ca="1">(BI284*DCF!F$28-DCF!F$5*MAX(BI284*DCF!F$28,0)-MAX(BI284-BH284,0)/Inputs!$B$17)*DCF!F$6</f>
        <v>5606.8999662879924</v>
      </c>
      <c r="CQ284" s="15">
        <f ca="1">(BJ284*DCF!G$28-DCF!G$5*MAX(BJ284*DCF!G$28,0)-MAX(BJ284-BI284,0)/Inputs!$B$17)*DCF!G$6</f>
        <v>7095.4209251822895</v>
      </c>
      <c r="CR284" s="15">
        <f ca="1">(BK284*DCF!H$28-DCF!H$5*MAX(BK284*DCF!H$28,0)-MAX(BK284-BJ284,0)/Inputs!$B$17)*DCF!H$6</f>
        <v>8051.1820187782287</v>
      </c>
      <c r="CS284" s="15">
        <f ca="1">(BL284*DCF!I$28-DCF!I$5*MAX(BL284*DCF!I$28,0)-MAX(BL284-BK284,0)/Inputs!$B$17)*DCF!I$6</f>
        <v>10094.270902261624</v>
      </c>
      <c r="CT284" s="15">
        <f ca="1">(BM284*DCF!J$28-DCF!J$5*MAX(BM284*DCF!J$28,0)-MAX(BM284-BL284,0)/Inputs!$B$17)*DCF!J$6</f>
        <v>13049.357658296693</v>
      </c>
      <c r="CU284" s="15">
        <f ca="1">(BN284*DCF!K$28-DCF!K$5*MAX(BN284*DCF!K$28,0)-MAX(BN284-BM284,0)/Inputs!$B$17)*DCF!K$6</f>
        <v>15253.405476941947</v>
      </c>
      <c r="CV284" s="15">
        <f ca="1">(BO284*DCF!L$28-DCF!L$5*MAX(BO284*DCF!L$28,0)-MAX(BO284-BN284,0)/Inputs!$B$17)*DCF!L$6</f>
        <v>17368.346605876184</v>
      </c>
      <c r="CW284" s="15">
        <f ca="1">(BP284*DCF!M$28-DCF!M$5*MAX(BP284*DCF!M$28,0)-MAX(BP284-BO284,0)/Inputs!$B$17)*DCF!M$6</f>
        <v>21438.385437549063</v>
      </c>
      <c r="CX284" s="15">
        <f ca="1">(BQ284*DCF!C$46-DCF!C$5*MAX(BQ284*DCF!C$46,0)-MAX(BQ284-Inputs!$B$20,0)/Inputs!$B$24)*DCF!C$6</f>
        <v>-590.6299157882753</v>
      </c>
      <c r="CY284" s="15">
        <f ca="1">(BR284*DCF!D$46-DCF!D$5*MAX(BR284*DCF!D$46,0)-MAX(BR284-BQ284,0)/Inputs!$B$24)*DCF!D$6</f>
        <v>-1194.2085474949677</v>
      </c>
      <c r="CZ284" s="15">
        <f ca="1">(BS284*DCF!E$46-DCF!E$5*MAX(BS284*DCF!E$46,0)-MAX(BS284-BR284,0)/Inputs!$B$24)*DCF!E$6</f>
        <v>-917.6001924975634</v>
      </c>
      <c r="DA284" s="15">
        <f ca="1">(BT284*DCF!F$46-DCF!F$5*MAX(BT284*DCF!F$46,0)-MAX(BT284-BS284,0)/Inputs!$B$24)*DCF!F$6</f>
        <v>-2772.9621620153916</v>
      </c>
      <c r="DB284" s="15">
        <f ca="1">(BU284*DCF!G$46-DCF!G$5*MAX(BU284*DCF!G$46,0)-MAX(BU284-BT284,0)/Inputs!$B$24)*DCF!G$6</f>
        <v>-2660.1384452438733</v>
      </c>
      <c r="DC284" s="15">
        <f ca="1">(BV284*DCF!H$46-DCF!H$5*MAX(BV284*DCF!H$46,0)-MAX(BV284-BU284,0)/Inputs!$B$24)*DCF!H$6</f>
        <v>-3739.9470171241114</v>
      </c>
      <c r="DD284" s="15">
        <f ca="1">(BW284*DCF!I$46-DCF!I$5*MAX(BW284*DCF!I$46,0)-MAX(BW284-BV284,0)/Inputs!$B$24)*DCF!I$6</f>
        <v>-3091.2172174626362</v>
      </c>
      <c r="DE284" s="15">
        <f ca="1">(BX284*DCF!J$46-DCF!J$5*MAX(BX284*DCF!J$46,0)-MAX(BX284-BW284,0)/Inputs!$B$24)*DCF!J$6</f>
        <v>-3946.1283950331472</v>
      </c>
      <c r="DF284" s="15">
        <f ca="1">(BY284*DCF!K$46-DCF!K$5*MAX(BY284*DCF!K$46,0)-MAX(BY284-BX284,0)/Inputs!$B$24)*DCF!K$6</f>
        <v>-3068.4347323154234</v>
      </c>
      <c r="DG284" s="15">
        <f ca="1">(BZ284*DCF!L$46-DCF!L$5*MAX(BZ284*DCF!L$46,0)-MAX(BZ284-BY284,0)/Inputs!$B$24)*DCF!L$6</f>
        <v>-3786.8038722317606</v>
      </c>
      <c r="DH284" s="15">
        <f ca="1">(CA284*DCF!M$46-DCF!M$5*MAX(CA284*DCF!M$46,0)-MAX(CA284-BZ284,0)/Inputs!$B$24)*DCF!M$6</f>
        <v>6540.351456595251</v>
      </c>
      <c r="DI284" s="15">
        <f ca="1">SUM(CB284:CL284)+BE284*DCF!M$10*(1+Inputs!$B$30)*(1-Inputs!$B$33)*(1-Inputs!$B$30/Inputs!$B$31)/(Inputs!$B$29-Inputs!$B$30)*DCF!M$6</f>
        <v>230754.02017746322</v>
      </c>
      <c r="DJ284" s="15">
        <f ca="1">SUM(CM284:CW284)+BP284*DCF!M$28*(1+Inputs!$B$30)*(1-Inputs!$B$33)*(1-Inputs!$B$30/Inputs!$B$31)/(Inputs!$B$29-Inputs!$B$30)*DCF!M$6</f>
        <v>607600.40176399588</v>
      </c>
      <c r="DK284" s="15">
        <f ca="1">SUM(CX284:DH284)+CA284*DCF!M$46*(1+Inputs!$B$30)*(1-Inputs!$B$33)*(1-Inputs!$B$30/Inputs!$B$31)/(Inputs!$B$29-Inputs!$B$30)*DCF!M$6</f>
        <v>339369.65712616197</v>
      </c>
      <c r="DM284" s="15">
        <f ca="1">DI284+DJ284+DK284+Inputs!$B$34+Inputs!$B$36-Inputs!$B$35</f>
        <v>1254575.0790676209</v>
      </c>
    </row>
    <row r="285" spans="1:117" x14ac:dyDescent="0.75">
      <c r="A285" s="11">
        <v>272</v>
      </c>
      <c r="C285" s="23">
        <f t="shared" ca="1" si="177"/>
        <v>-0.2983934477428325</v>
      </c>
      <c r="D285" s="23">
        <f t="shared" ca="1" si="177"/>
        <v>0.81275910261686679</v>
      </c>
      <c r="E285" s="23">
        <f t="shared" ca="1" si="177"/>
        <v>0.27078652013610249</v>
      </c>
      <c r="F285" s="23">
        <f t="shared" ca="1" si="177"/>
        <v>-0.55606829849420192</v>
      </c>
      <c r="G285" s="23">
        <f t="shared" ca="1" si="177"/>
        <v>1.1759807581012665</v>
      </c>
      <c r="H285" s="23">
        <f t="shared" ca="1" si="177"/>
        <v>0.46993208146910226</v>
      </c>
      <c r="I285" s="23">
        <f t="shared" ca="1" si="177"/>
        <v>-0.2097049916255265</v>
      </c>
      <c r="J285" s="23">
        <f t="shared" ca="1" si="177"/>
        <v>-0.96868034468350417</v>
      </c>
      <c r="K285" s="23">
        <f t="shared" ca="1" si="177"/>
        <v>-1.216897125841883</v>
      </c>
      <c r="L285" s="23">
        <f t="shared" ca="1" si="177"/>
        <v>0.76959945286474218</v>
      </c>
      <c r="M285" s="23">
        <f t="shared" ca="1" si="177"/>
        <v>-0.74939077560652101</v>
      </c>
      <c r="N285" s="23">
        <f ca="1">SQRT(Inputs!$B$38)*C285+SQRT(1-Inputs!$B$38)*_xlfn.NORM.S.INV(RAND())</f>
        <v>5.6070179691826677E-2</v>
      </c>
      <c r="O285" s="23">
        <f ca="1">SQRT(Inputs!$B$38)*D285+SQRT(1-Inputs!$B$38)*_xlfn.NORM.S.INV(RAND())</f>
        <v>-1.0818936692942407</v>
      </c>
      <c r="P285" s="23">
        <f ca="1">SQRT(Inputs!$B$38)*E285+SQRT(1-Inputs!$B$38)*_xlfn.NORM.S.INV(RAND())</f>
        <v>0.6849599754308926</v>
      </c>
      <c r="Q285" s="23">
        <f ca="1">SQRT(Inputs!$B$38)*F285+SQRT(1-Inputs!$B$38)*_xlfn.NORM.S.INV(RAND())</f>
        <v>-1.2644732273318455</v>
      </c>
      <c r="R285" s="23">
        <f ca="1">SQRT(Inputs!$B$38)*G285+SQRT(1-Inputs!$B$38)*_xlfn.NORM.S.INV(RAND())</f>
        <v>0.89147652667372468</v>
      </c>
      <c r="S285" s="23">
        <f ca="1">SQRT(Inputs!$B$38)*H285+SQRT(1-Inputs!$B$38)*_xlfn.NORM.S.INV(RAND())</f>
        <v>1.0575420244820037</v>
      </c>
      <c r="T285" s="23">
        <f ca="1">SQRT(Inputs!$B$38)*I285+SQRT(1-Inputs!$B$38)*_xlfn.NORM.S.INV(RAND())</f>
        <v>-4.3239572026650644E-2</v>
      </c>
      <c r="U285" s="23">
        <f ca="1">SQRT(Inputs!$B$38)*J285+SQRT(1-Inputs!$B$38)*_xlfn.NORM.S.INV(RAND())</f>
        <v>-1.0051619790902391</v>
      </c>
      <c r="V285" s="23">
        <f ca="1">SQRT(Inputs!$B$38)*K285+SQRT(1-Inputs!$B$38)*_xlfn.NORM.S.INV(RAND())</f>
        <v>-0.94737881753514097</v>
      </c>
      <c r="W285" s="23">
        <f ca="1">SQRT(Inputs!$B$38)*L285+SQRT(1-Inputs!$B$38)*_xlfn.NORM.S.INV(RAND())</f>
        <v>-0.48149530094601373</v>
      </c>
      <c r="X285" s="23">
        <f ca="1">SQRT(Inputs!$B$38)*M285+SQRT(1-Inputs!$B$38)*_xlfn.NORM.S.INV(RAND())</f>
        <v>-0.70796851825399343</v>
      </c>
      <c r="Y285" s="23">
        <f ca="1">SQRT(Inputs!$B$38)*C285+SQRT(1-Inputs!$B$38)*_xlfn.NORM.S.INV(RAND())</f>
        <v>-0.62758830780430608</v>
      </c>
      <c r="Z285" s="23">
        <f ca="1">SQRT(Inputs!$B$38)*D285+SQRT(1-Inputs!$B$38)*_xlfn.NORM.S.INV(RAND())</f>
        <v>1.6857094010811402</v>
      </c>
      <c r="AA285" s="23">
        <f ca="1">SQRT(Inputs!$B$38)*E285+SQRT(1-Inputs!$B$38)*_xlfn.NORM.S.INV(RAND())</f>
        <v>7.6708026104281402E-2</v>
      </c>
      <c r="AB285" s="23">
        <f ca="1">SQRT(Inputs!$B$38)*F285+SQRT(1-Inputs!$B$38)*_xlfn.NORM.S.INV(RAND())</f>
        <v>-1.0408980281847362</v>
      </c>
      <c r="AC285" s="23">
        <f ca="1">SQRT(Inputs!$B$38)*G285+SQRT(1-Inputs!$B$38)*_xlfn.NORM.S.INV(RAND())</f>
        <v>5.6779390093422144E-2</v>
      </c>
      <c r="AD285" s="23">
        <f ca="1">SQRT(Inputs!$B$38)*H285+SQRT(1-Inputs!$B$38)*_xlfn.NORM.S.INV(RAND())</f>
        <v>-0.43734967934206126</v>
      </c>
      <c r="AE285" s="23">
        <f ca="1">SQRT(Inputs!$B$38)*I285+SQRT(1-Inputs!$B$38)*_xlfn.NORM.S.INV(RAND())</f>
        <v>0.42734597716922534</v>
      </c>
      <c r="AF285" s="23">
        <f ca="1">SQRT(Inputs!$B$38)*J285+SQRT(1-Inputs!$B$38)*_xlfn.NORM.S.INV(RAND())</f>
        <v>-3.1593055234296803</v>
      </c>
      <c r="AG285" s="23">
        <f ca="1">SQRT(Inputs!$B$38)*K285+SQRT(1-Inputs!$B$38)*_xlfn.NORM.S.INV(RAND())</f>
        <v>-1.1958375984010152</v>
      </c>
      <c r="AH285" s="23">
        <f ca="1">SQRT(Inputs!$B$38)*L285+SQRT(1-Inputs!$B$38)*_xlfn.NORM.S.INV(RAND())</f>
        <v>0.3536491473400375</v>
      </c>
      <c r="AI285" s="23">
        <f ca="1">SQRT(Inputs!$B$38)*M285+SQRT(1-Inputs!$B$38)*_xlfn.NORM.S.INV(RAND())</f>
        <v>0.61449758828415257</v>
      </c>
      <c r="AJ285" s="23">
        <f ca="1">SQRT(Inputs!$B$38)*C285+SQRT(1-Inputs!$B$38)*_xlfn.NORM.S.INV(RAND())</f>
        <v>-0.17170843518622442</v>
      </c>
      <c r="AK285" s="23">
        <f ca="1">SQRT(Inputs!$B$38)*D285+SQRT(1-Inputs!$B$38)*_xlfn.NORM.S.INV(RAND())</f>
        <v>-0.44647174997966105</v>
      </c>
      <c r="AL285" s="23">
        <f ca="1">SQRT(Inputs!$B$38)*E285+SQRT(1-Inputs!$B$38)*_xlfn.NORM.S.INV(RAND())</f>
        <v>1.2016747301765787</v>
      </c>
      <c r="AM285" s="23">
        <f ca="1">SQRT(Inputs!$B$38)*F285+SQRT(1-Inputs!$B$38)*_xlfn.NORM.S.INV(RAND())</f>
        <v>-1.4647415529885479</v>
      </c>
      <c r="AN285" s="23">
        <f ca="1">SQRT(Inputs!$B$38)*G285+SQRT(1-Inputs!$B$38)*_xlfn.NORM.S.INV(RAND())</f>
        <v>1.3303840325936895</v>
      </c>
      <c r="AO285" s="23">
        <f ca="1">SQRT(Inputs!$B$38)*H285+SQRT(1-Inputs!$B$38)*_xlfn.NORM.S.INV(RAND())</f>
        <v>-0.29743735753038103</v>
      </c>
      <c r="AP285" s="23">
        <f ca="1">SQRT(Inputs!$B$38)*I285+SQRT(1-Inputs!$B$38)*_xlfn.NORM.S.INV(RAND())</f>
        <v>6.068701704519229E-2</v>
      </c>
      <c r="AQ285" s="23">
        <f ca="1">SQRT(Inputs!$B$38)*J285+SQRT(1-Inputs!$B$38)*_xlfn.NORM.S.INV(RAND())</f>
        <v>1.2510181788382493</v>
      </c>
      <c r="AR285" s="23">
        <f ca="1">SQRT(Inputs!$B$38)*K285+SQRT(1-Inputs!$B$38)*_xlfn.NORM.S.INV(RAND())</f>
        <v>1.1784777274607179</v>
      </c>
      <c r="AS285" s="23">
        <f ca="1">SQRT(Inputs!$B$38)*L285+SQRT(1-Inputs!$B$38)*_xlfn.NORM.S.INV(RAND())</f>
        <v>1.7114135710072309</v>
      </c>
      <c r="AT285" s="23">
        <f ca="1">SQRT(Inputs!$B$38)*M285+SQRT(1-Inputs!$B$38)*_xlfn.NORM.S.INV(RAND())</f>
        <v>-0.52601769849600077</v>
      </c>
      <c r="AU285" s="15">
        <f ca="1">Inputs!$B$6*EXP($B$8-0.5*C$5^2+C$5*N285)</f>
        <v>5007.4829798763712</v>
      </c>
      <c r="AV285" s="15">
        <f t="shared" ca="1" si="146"/>
        <v>5198.8803055097696</v>
      </c>
      <c r="AW285" s="15">
        <f t="shared" ca="1" si="147"/>
        <v>6952.6793131339637</v>
      </c>
      <c r="AX285" s="15">
        <f t="shared" ca="1" si="148"/>
        <v>7248.1101650955061</v>
      </c>
      <c r="AY285" s="15">
        <f t="shared" ca="1" si="149"/>
        <v>9829.8812517938313</v>
      </c>
      <c r="AZ285" s="15">
        <f t="shared" ca="1" si="150"/>
        <v>13507.049213501474</v>
      </c>
      <c r="BA285" s="15">
        <f t="shared" ca="1" si="151"/>
        <v>16454.541755892715</v>
      </c>
      <c r="BB285" s="15">
        <f t="shared" ca="1" si="152"/>
        <v>18215.40762786855</v>
      </c>
      <c r="BC285" s="15">
        <f t="shared" ca="1" si="153"/>
        <v>20359.558653685941</v>
      </c>
      <c r="BD285" s="15">
        <f t="shared" ca="1" si="154"/>
        <v>23843.994592146082</v>
      </c>
      <c r="BE285" s="15">
        <f t="shared" ca="1" si="155"/>
        <v>27393.196110150344</v>
      </c>
      <c r="BF285" s="15">
        <f ca="1">Inputs!$B$13*EXP($B$9-0.5*C$6^2+C$6*Y285)</f>
        <v>12212.939685871774</v>
      </c>
      <c r="BG285" s="15">
        <f t="shared" ca="1" si="156"/>
        <v>20175.649335550035</v>
      </c>
      <c r="BH285" s="15">
        <f t="shared" ca="1" si="157"/>
        <v>24966.559914219746</v>
      </c>
      <c r="BI285" s="15">
        <f t="shared" ca="1" si="158"/>
        <v>26038.33607585026</v>
      </c>
      <c r="BJ285" s="15">
        <f t="shared" ca="1" si="159"/>
        <v>32183.635734188549</v>
      </c>
      <c r="BK285" s="15">
        <f t="shared" ca="1" si="160"/>
        <v>37216.084888403013</v>
      </c>
      <c r="BL285" s="15">
        <f t="shared" ca="1" si="161"/>
        <v>48318.629836092863</v>
      </c>
      <c r="BM285" s="15">
        <f t="shared" ca="1" si="162"/>
        <v>40113.812899900666</v>
      </c>
      <c r="BN285" s="15">
        <f t="shared" ca="1" si="163"/>
        <v>42748.275513560424</v>
      </c>
      <c r="BO285" s="15">
        <f t="shared" ca="1" si="164"/>
        <v>54804.586793680028</v>
      </c>
      <c r="BP285" s="15">
        <f t="shared" ca="1" si="165"/>
        <v>72317.697629381684</v>
      </c>
      <c r="BQ285" s="15">
        <f ca="1">Inputs!$B$20*EXP($B$10-0.5*C$7^2+C$7*AJ285)</f>
        <v>4036.0698024686185</v>
      </c>
      <c r="BR285" s="15">
        <f t="shared" ca="1" si="166"/>
        <v>4752.4601597594919</v>
      </c>
      <c r="BS285" s="15">
        <f t="shared" ca="1" si="167"/>
        <v>9190.3515158389237</v>
      </c>
      <c r="BT285" s="15">
        <f t="shared" ca="1" si="168"/>
        <v>8628.806504172424</v>
      </c>
      <c r="BU285" s="15">
        <f t="shared" ca="1" si="169"/>
        <v>16499.901012050537</v>
      </c>
      <c r="BV285" s="15">
        <f t="shared" ca="1" si="170"/>
        <v>21468.194338878151</v>
      </c>
      <c r="BW285" s="15">
        <f t="shared" ca="1" si="171"/>
        <v>30344.922873828837</v>
      </c>
      <c r="BX285" s="15">
        <f t="shared" ca="1" si="172"/>
        <v>54540.367202702924</v>
      </c>
      <c r="BY285" s="15">
        <f t="shared" ca="1" si="173"/>
        <v>95748.073669456673</v>
      </c>
      <c r="BZ285" s="15">
        <f t="shared" ca="1" si="174"/>
        <v>184020.80443815267</v>
      </c>
      <c r="CA285" s="15">
        <f t="shared" ca="1" si="175"/>
        <v>235425.92572445411</v>
      </c>
      <c r="CB285" s="15">
        <f ca="1">(AU285*DCF!C$10-DCF!C$5*MAX(AU285*DCF!C$10,0)-MAX(AU285-Inputs!$B$6,0)/Inputs!$B$10)*DCF!C$6</f>
        <v>1042.7517089459147</v>
      </c>
      <c r="CC285" s="15">
        <f ca="1">(AV285*DCF!D$10-DCF!D$5*MAX(AV285*DCF!D$10,0)-MAX(AV285-AU285,0)/Inputs!$B$10)*DCF!D$6</f>
        <v>1220.5246245782278</v>
      </c>
      <c r="CD285" s="15">
        <f ca="1">(AW285*DCF!E$10-DCF!E$5*MAX(AW285*DCF!E$10,0)-MAX(AW285-AV285,0)/Inputs!$B$10)*DCF!E$6</f>
        <v>1210.234811787228</v>
      </c>
      <c r="CE285" s="15">
        <f ca="1">(AX285*DCF!F$10-DCF!F$5*MAX(AX285*DCF!F$10,0)-MAX(AX285-AW285,0)/Inputs!$B$10)*DCF!F$6</f>
        <v>1520.7790621453814</v>
      </c>
      <c r="CF285" s="15">
        <f ca="1">(AY285*DCF!G$10-DCF!G$5*MAX(AY285*DCF!G$10,0)-MAX(AY285-AX285,0)/Inputs!$B$10)*DCF!G$6</f>
        <v>1529.0862242950425</v>
      </c>
      <c r="CG285" s="15">
        <f ca="1">(AZ285*DCF!H$10-DCF!H$5*MAX(AZ285*DCF!H$10,0)-MAX(AZ285-AY285,0)/Inputs!$B$10)*DCF!H$6</f>
        <v>1969.4561996102157</v>
      </c>
      <c r="CH285" s="15">
        <f ca="1">(BA285*DCF!I$10-DCF!I$5*MAX(BA285*DCF!I$10,0)-MAX(BA285-AZ285,0)/Inputs!$B$10)*DCF!I$6</f>
        <v>2522.1524675324758</v>
      </c>
      <c r="CI285" s="15">
        <f ca="1">(BB285*DCF!J$10-DCF!J$5*MAX(BB285*DCF!J$10,0)-MAX(BB285-BA285,0)/Inputs!$B$10)*DCF!J$6</f>
        <v>2858.9760084386844</v>
      </c>
      <c r="CJ285" s="15">
        <f ca="1">(BC285*DCF!K$10-DCF!K$5*MAX(BC285*DCF!K$10,0)-MAX(BC285-BB285,0)/Inputs!$B$10)*DCF!K$6</f>
        <v>2977.4134632125465</v>
      </c>
      <c r="CK285" s="15">
        <f ca="1">(BD285*DCF!L$10-DCF!L$5*MAX(BD285*DCF!L$10,0)-MAX(BD285-BC285,0)/Inputs!$B$10)*DCF!L$6</f>
        <v>3145.5338163388947</v>
      </c>
      <c r="CL285" s="15">
        <f ca="1">(BE285*DCF!M$10-DCF!M$5*MAX(BE285*DCF!M$10,0)-MAX(BE285-BD285,0)/Inputs!$B$10)*DCF!M$6</f>
        <v>3441.5442318013061</v>
      </c>
      <c r="CM285" s="15">
        <f ca="1">(BF285*DCF!C$28-DCF!C$5*MAX(BF285*DCF!C$28,0)-MAX(BF285-Inputs!$B$13,0)/Inputs!$B$17)*DCF!C$6</f>
        <v>3536.5609027549708</v>
      </c>
      <c r="CN285" s="15">
        <f ca="1">(BG285*DCF!D$28-DCF!D$5*MAX(BG285*DCF!D$28,0)-MAX(BG285-BF285,0)/Inputs!$B$17)*DCF!D$6</f>
        <v>4243.3830011567106</v>
      </c>
      <c r="CO285" s="15">
        <f ca="1">(BH285*DCF!E$28-DCF!E$5*MAX(BH285*DCF!E$28,0)-MAX(BH285-BG285,0)/Inputs!$B$17)*DCF!E$6</f>
        <v>6126.751804129347</v>
      </c>
      <c r="CP285" s="15">
        <f ca="1">(BI285*DCF!F$28-DCF!F$5*MAX(BI285*DCF!F$28,0)-MAX(BI285-BH285,0)/Inputs!$B$17)*DCF!F$6</f>
        <v>6873.5885814242401</v>
      </c>
      <c r="CQ285" s="15">
        <f ca="1">(BJ285*DCF!G$28-DCF!G$5*MAX(BJ285*DCF!G$28,0)-MAX(BJ285-BI285,0)/Inputs!$B$17)*DCF!G$6</f>
        <v>7316.7097733914088</v>
      </c>
      <c r="CR285" s="15">
        <f ca="1">(BK285*DCF!H$28-DCF!H$5*MAX(BK285*DCF!H$28,0)-MAX(BK285-BJ285,0)/Inputs!$B$17)*DCF!H$6</f>
        <v>8422.0470176784947</v>
      </c>
      <c r="CS285" s="15">
        <f ca="1">(BL285*DCF!I$28-DCF!I$5*MAX(BL285*DCF!I$28,0)-MAX(BL285-BK285,0)/Inputs!$B$17)*DCF!I$6</f>
        <v>9768.7169811255371</v>
      </c>
      <c r="CT285" s="15">
        <f ca="1">(BM285*DCF!J$28-DCF!J$5*MAX(BM285*DCF!J$28,0)-MAX(BM285-BL285,0)/Inputs!$B$17)*DCF!J$6</f>
        <v>8948.7103818840023</v>
      </c>
      <c r="CU285" s="15">
        <f ca="1">(BN285*DCF!K$28-DCF!K$5*MAX(BN285*DCF!K$28,0)-MAX(BN285-BM285,0)/Inputs!$B$17)*DCF!K$6</f>
        <v>8705.0324487372854</v>
      </c>
      <c r="CV285" s="15">
        <f ca="1">(BO285*DCF!L$28-DCF!L$5*MAX(BO285*DCF!L$28,0)-MAX(BO285-BN285,0)/Inputs!$B$17)*DCF!L$6</f>
        <v>9570.4736816161167</v>
      </c>
      <c r="CW285" s="15">
        <f ca="1">(BP285*DCF!M$28-DCF!M$5*MAX(BP285*DCF!M$28,0)-MAX(BP285-BO285,0)/Inputs!$B$17)*DCF!M$6</f>
        <v>11776.004472920082</v>
      </c>
      <c r="CX285" s="15">
        <f ca="1">(BQ285*DCF!C$46-DCF!C$5*MAX(BQ285*DCF!C$46,0)-MAX(BQ285-Inputs!$B$20,0)/Inputs!$B$24)*DCF!C$6</f>
        <v>-1317.8312719182113</v>
      </c>
      <c r="CY285" s="15">
        <f ca="1">(BR285*DCF!D$46-DCF!D$5*MAX(BR285*DCF!D$46,0)-MAX(BR285-BQ285,0)/Inputs!$B$24)*DCF!D$6</f>
        <v>-1116.8119393435009</v>
      </c>
      <c r="CZ285" s="15">
        <f ca="1">(BS285*DCF!E$46-DCF!E$5*MAX(BS285*DCF!E$46,0)-MAX(BS285-BR285,0)/Inputs!$B$24)*DCF!E$6</f>
        <v>-2836.0696677003566</v>
      </c>
      <c r="DA285" s="15">
        <f ca="1">(BT285*DCF!F$46-DCF!F$5*MAX(BT285*DCF!F$46,0)-MAX(BT285-BS285,0)/Inputs!$B$24)*DCF!F$6</f>
        <v>-628.40424511020285</v>
      </c>
      <c r="DB285" s="15">
        <f ca="1">(BU285*DCF!G$46-DCF!G$5*MAX(BU285*DCF!G$46,0)-MAX(BU285-BT285,0)/Inputs!$B$24)*DCF!G$6</f>
        <v>-3202.7047488329131</v>
      </c>
      <c r="DC285" s="15">
        <f ca="1">(BV285*DCF!H$46-DCF!H$5*MAX(BV285*DCF!H$46,0)-MAX(BV285-BU285,0)/Inputs!$B$24)*DCF!H$6</f>
        <v>-1543.8667100734108</v>
      </c>
      <c r="DD285" s="15">
        <f ca="1">(BW285*DCF!I$46-DCF!I$5*MAX(BW285*DCF!I$46,0)-MAX(BW285-BV285,0)/Inputs!$B$24)*DCF!I$6</f>
        <v>-1847.3376066925571</v>
      </c>
      <c r="DE285" s="15">
        <f ca="1">(BX285*DCF!J$46-DCF!J$5*MAX(BX285*DCF!J$46,0)-MAX(BX285-BW285,0)/Inputs!$B$24)*DCF!J$6</f>
        <v>-4128.4190007621546</v>
      </c>
      <c r="DF285" s="15">
        <f ca="1">(BY285*DCF!K$46-DCF!K$5*MAX(BY285*DCF!K$46,0)-MAX(BY285-BX285,0)/Inputs!$B$24)*DCF!K$6</f>
        <v>-4625.3411697238153</v>
      </c>
      <c r="DG285" s="15">
        <f ca="1">(BZ285*DCF!L$46-DCF!L$5*MAX(BZ285*DCF!L$46,0)-MAX(BZ285-BY285,0)/Inputs!$B$24)*DCF!L$6</f>
        <v>-7255.9048986212765</v>
      </c>
      <c r="DH285" s="15">
        <f ca="1">(CA285*DCF!M$46-DCF!M$5*MAX(CA285*DCF!M$46,0)-MAX(CA285-BZ285,0)/Inputs!$B$24)*DCF!M$6</f>
        <v>7709.9091612915954</v>
      </c>
      <c r="DI285" s="15">
        <f ca="1">SUM(CB285:CL285)+BE285*DCF!M$10*(1+Inputs!$B$30)*(1-Inputs!$B$33)*(1-Inputs!$B$30/Inputs!$B$31)/(Inputs!$B$29-Inputs!$B$30)*DCF!M$6</f>
        <v>99674.079630752283</v>
      </c>
      <c r="DJ285" s="15">
        <f ca="1">SUM(CM285:CW285)+BP285*DCF!M$28*(1+Inputs!$B$30)*(1-Inputs!$B$33)*(1-Inputs!$B$30/Inputs!$B$31)/(Inputs!$B$29-Inputs!$B$30)*DCF!M$6</f>
        <v>353636.12412031053</v>
      </c>
      <c r="DK285" s="15">
        <f ca="1">SUM(CX285:DH285)+CA285*DCF!M$46*(1+Inputs!$B$30)*(1-Inputs!$B$33)*(1-Inputs!$B$30/Inputs!$B$31)/(Inputs!$B$29-Inputs!$B$30)*DCF!M$6</f>
        <v>343203.58705625299</v>
      </c>
      <c r="DM285" s="15">
        <f ca="1">DI285+DJ285+DK285+Inputs!$B$34+Inputs!$B$36-Inputs!$B$35</f>
        <v>873364.79080731585</v>
      </c>
    </row>
    <row r="286" spans="1:117" x14ac:dyDescent="0.75">
      <c r="A286" s="11">
        <v>273</v>
      </c>
      <c r="C286" s="23">
        <f t="shared" ca="1" si="177"/>
        <v>4.7783627224933838E-2</v>
      </c>
      <c r="D286" s="23">
        <f t="shared" ca="1" si="177"/>
        <v>-0.73676857541300433</v>
      </c>
      <c r="E286" s="23">
        <f t="shared" ca="1" si="177"/>
        <v>0.69723416068403699</v>
      </c>
      <c r="F286" s="23">
        <f t="shared" ca="1" si="177"/>
        <v>-3.0051627906326452E-2</v>
      </c>
      <c r="G286" s="23">
        <f t="shared" ca="1" si="177"/>
        <v>-1.8079841267861572</v>
      </c>
      <c r="H286" s="23">
        <f t="shared" ca="1" si="177"/>
        <v>-0.44726419733927825</v>
      </c>
      <c r="I286" s="23">
        <f t="shared" ca="1" si="177"/>
        <v>7.6939200749875578E-2</v>
      </c>
      <c r="J286" s="23">
        <f t="shared" ca="1" si="177"/>
        <v>-0.22376775202246682</v>
      </c>
      <c r="K286" s="23">
        <f t="shared" ca="1" si="177"/>
        <v>1.9189153494078079</v>
      </c>
      <c r="L286" s="23">
        <f t="shared" ca="1" si="177"/>
        <v>-0.40125480926355567</v>
      </c>
      <c r="M286" s="23">
        <f t="shared" ca="1" si="177"/>
        <v>-0.31440951087376107</v>
      </c>
      <c r="N286" s="23">
        <f ca="1">SQRT(Inputs!$B$38)*C286+SQRT(1-Inputs!$B$38)*_xlfn.NORM.S.INV(RAND())</f>
        <v>0.48227259753252621</v>
      </c>
      <c r="O286" s="23">
        <f ca="1">SQRT(Inputs!$B$38)*D286+SQRT(1-Inputs!$B$38)*_xlfn.NORM.S.INV(RAND())</f>
        <v>-2.390708108115406</v>
      </c>
      <c r="P286" s="23">
        <f ca="1">SQRT(Inputs!$B$38)*E286+SQRT(1-Inputs!$B$38)*_xlfn.NORM.S.INV(RAND())</f>
        <v>1.5107329589669094</v>
      </c>
      <c r="Q286" s="23">
        <f ca="1">SQRT(Inputs!$B$38)*F286+SQRT(1-Inputs!$B$38)*_xlfn.NORM.S.INV(RAND())</f>
        <v>-1.1434758778619976</v>
      </c>
      <c r="R286" s="23">
        <f ca="1">SQRT(Inputs!$B$38)*G286+SQRT(1-Inputs!$B$38)*_xlfn.NORM.S.INV(RAND())</f>
        <v>-0.86871813502403716</v>
      </c>
      <c r="S286" s="23">
        <f ca="1">SQRT(Inputs!$B$38)*H286+SQRT(1-Inputs!$B$38)*_xlfn.NORM.S.INV(RAND())</f>
        <v>-1.3532047496031412</v>
      </c>
      <c r="T286" s="23">
        <f ca="1">SQRT(Inputs!$B$38)*I286+SQRT(1-Inputs!$B$38)*_xlfn.NORM.S.INV(RAND())</f>
        <v>-0.8058251138893302</v>
      </c>
      <c r="U286" s="23">
        <f ca="1">SQRT(Inputs!$B$38)*J286+SQRT(1-Inputs!$B$38)*_xlfn.NORM.S.INV(RAND())</f>
        <v>-0.50056780951914859</v>
      </c>
      <c r="V286" s="23">
        <f ca="1">SQRT(Inputs!$B$38)*K286+SQRT(1-Inputs!$B$38)*_xlfn.NORM.S.INV(RAND())</f>
        <v>-0.39526346983417171</v>
      </c>
      <c r="W286" s="23">
        <f ca="1">SQRT(Inputs!$B$38)*L286+SQRT(1-Inputs!$B$38)*_xlfn.NORM.S.INV(RAND())</f>
        <v>0.62561516397477956</v>
      </c>
      <c r="X286" s="23">
        <f ca="1">SQRT(Inputs!$B$38)*M286+SQRT(1-Inputs!$B$38)*_xlfn.NORM.S.INV(RAND())</f>
        <v>0.72667516453843373</v>
      </c>
      <c r="Y286" s="23">
        <f ca="1">SQRT(Inputs!$B$38)*C286+SQRT(1-Inputs!$B$38)*_xlfn.NORM.S.INV(RAND())</f>
        <v>0.8332401640606899</v>
      </c>
      <c r="Z286" s="23">
        <f ca="1">SQRT(Inputs!$B$38)*D286+SQRT(1-Inputs!$B$38)*_xlfn.NORM.S.INV(RAND())</f>
        <v>0.14386058893617554</v>
      </c>
      <c r="AA286" s="23">
        <f ca="1">SQRT(Inputs!$B$38)*E286+SQRT(1-Inputs!$B$38)*_xlfn.NORM.S.INV(RAND())</f>
        <v>0.96258261288831681</v>
      </c>
      <c r="AB286" s="23">
        <f ca="1">SQRT(Inputs!$B$38)*F286+SQRT(1-Inputs!$B$38)*_xlfn.NORM.S.INV(RAND())</f>
        <v>-0.39825649701029364</v>
      </c>
      <c r="AC286" s="23">
        <f ca="1">SQRT(Inputs!$B$38)*G286+SQRT(1-Inputs!$B$38)*_xlfn.NORM.S.INV(RAND())</f>
        <v>-0.53571006736450877</v>
      </c>
      <c r="AD286" s="23">
        <f ca="1">SQRT(Inputs!$B$38)*H286+SQRT(1-Inputs!$B$38)*_xlfn.NORM.S.INV(RAND())</f>
        <v>0.4143308334301597</v>
      </c>
      <c r="AE286" s="23">
        <f ca="1">SQRT(Inputs!$B$38)*I286+SQRT(1-Inputs!$B$38)*_xlfn.NORM.S.INV(RAND())</f>
        <v>0.3993542657548263</v>
      </c>
      <c r="AF286" s="23">
        <f ca="1">SQRT(Inputs!$B$38)*J286+SQRT(1-Inputs!$B$38)*_xlfn.NORM.S.INV(RAND())</f>
        <v>-0.2361701113654073</v>
      </c>
      <c r="AG286" s="23">
        <f ca="1">SQRT(Inputs!$B$38)*K286+SQRT(1-Inputs!$B$38)*_xlfn.NORM.S.INV(RAND())</f>
        <v>1.1239457408478273</v>
      </c>
      <c r="AH286" s="23">
        <f ca="1">SQRT(Inputs!$B$38)*L286+SQRT(1-Inputs!$B$38)*_xlfn.NORM.S.INV(RAND())</f>
        <v>-0.99944779640366033</v>
      </c>
      <c r="AI286" s="23">
        <f ca="1">SQRT(Inputs!$B$38)*M286+SQRT(1-Inputs!$B$38)*_xlfn.NORM.S.INV(RAND())</f>
        <v>1.5375624848969465</v>
      </c>
      <c r="AJ286" s="23">
        <f ca="1">SQRT(Inputs!$B$38)*C286+SQRT(1-Inputs!$B$38)*_xlfn.NORM.S.INV(RAND())</f>
        <v>-1.104853602169297</v>
      </c>
      <c r="AK286" s="23">
        <f ca="1">SQRT(Inputs!$B$38)*D286+SQRT(1-Inputs!$B$38)*_xlfn.NORM.S.INV(RAND())</f>
        <v>-0.66281025911274094</v>
      </c>
      <c r="AL286" s="23">
        <f ca="1">SQRT(Inputs!$B$38)*E286+SQRT(1-Inputs!$B$38)*_xlfn.NORM.S.INV(RAND())</f>
        <v>-0.28122945750735329</v>
      </c>
      <c r="AM286" s="23">
        <f ca="1">SQRT(Inputs!$B$38)*F286+SQRT(1-Inputs!$B$38)*_xlfn.NORM.S.INV(RAND())</f>
        <v>-0.99316629637811338</v>
      </c>
      <c r="AN286" s="23">
        <f ca="1">SQRT(Inputs!$B$38)*G286+SQRT(1-Inputs!$B$38)*_xlfn.NORM.S.INV(RAND())</f>
        <v>0.39991284164398488</v>
      </c>
      <c r="AO286" s="23">
        <f ca="1">SQRT(Inputs!$B$38)*H286+SQRT(1-Inputs!$B$38)*_xlfn.NORM.S.INV(RAND())</f>
        <v>-0.45511596360183904</v>
      </c>
      <c r="AP286" s="23">
        <f ca="1">SQRT(Inputs!$B$38)*I286+SQRT(1-Inputs!$B$38)*_xlfn.NORM.S.INV(RAND())</f>
        <v>0.65732457642719877</v>
      </c>
      <c r="AQ286" s="23">
        <f ca="1">SQRT(Inputs!$B$38)*J286+SQRT(1-Inputs!$B$38)*_xlfn.NORM.S.INV(RAND())</f>
        <v>1.2785671529974998</v>
      </c>
      <c r="AR286" s="23">
        <f ca="1">SQRT(Inputs!$B$38)*K286+SQRT(1-Inputs!$B$38)*_xlfn.NORM.S.INV(RAND())</f>
        <v>0.8747608758452986</v>
      </c>
      <c r="AS286" s="23">
        <f ca="1">SQRT(Inputs!$B$38)*L286+SQRT(1-Inputs!$B$38)*_xlfn.NORM.S.INV(RAND())</f>
        <v>-0.44435039256564979</v>
      </c>
      <c r="AT286" s="23">
        <f ca="1">SQRT(Inputs!$B$38)*M286+SQRT(1-Inputs!$B$38)*_xlfn.NORM.S.INV(RAND())</f>
        <v>0.97504832581448631</v>
      </c>
      <c r="AU286" s="15">
        <f ca="1">Inputs!$B$6*EXP($B$8-0.5*C$5^2+C$5*N286)</f>
        <v>5365.1486641847132</v>
      </c>
      <c r="AV286" s="15">
        <f t="shared" ca="1" si="146"/>
        <v>4595.1268523126046</v>
      </c>
      <c r="AW286" s="15">
        <f t="shared" ca="1" si="147"/>
        <v>6869.2944742783129</v>
      </c>
      <c r="AX286" s="15">
        <f t="shared" ca="1" si="148"/>
        <v>7270.2568693973508</v>
      </c>
      <c r="AY286" s="15">
        <f t="shared" ca="1" si="149"/>
        <v>8027.7813434756399</v>
      </c>
      <c r="AZ286" s="15">
        <f t="shared" ca="1" si="150"/>
        <v>8458.9327539951264</v>
      </c>
      <c r="BA286" s="15">
        <f t="shared" ca="1" si="151"/>
        <v>9514.3469335209029</v>
      </c>
      <c r="BB286" s="15">
        <f t="shared" ca="1" si="152"/>
        <v>11078.676805352743</v>
      </c>
      <c r="BC286" s="15">
        <f t="shared" ca="1" si="153"/>
        <v>13060.606872971757</v>
      </c>
      <c r="BD286" s="15">
        <f t="shared" ca="1" si="154"/>
        <v>16964.694851000724</v>
      </c>
      <c r="BE286" s="15">
        <f t="shared" ca="1" si="155"/>
        <v>22210.485333566681</v>
      </c>
      <c r="BF286" s="15">
        <f ca="1">Inputs!$B$13*EXP($B$9-0.5*C$6^2+C$6*Y286)</f>
        <v>16315.276707778819</v>
      </c>
      <c r="BG286" s="15">
        <f t="shared" ca="1" si="156"/>
        <v>20406.909166575962</v>
      </c>
      <c r="BH286" s="15">
        <f t="shared" ca="1" si="157"/>
        <v>29249.524228027869</v>
      </c>
      <c r="BI286" s="15">
        <f t="shared" ca="1" si="158"/>
        <v>33676.859704503462</v>
      </c>
      <c r="BJ286" s="15">
        <f t="shared" ca="1" si="159"/>
        <v>38217.534823205104</v>
      </c>
      <c r="BK286" s="15">
        <f t="shared" ca="1" si="160"/>
        <v>49626.649522269203</v>
      </c>
      <c r="BL286" s="15">
        <f t="shared" ca="1" si="161"/>
        <v>64198.293311876099</v>
      </c>
      <c r="BM286" s="15">
        <f t="shared" ca="1" si="162"/>
        <v>76631.959083124209</v>
      </c>
      <c r="BN286" s="15">
        <f t="shared" ca="1" si="163"/>
        <v>107836.43369205989</v>
      </c>
      <c r="BO286" s="15">
        <f t="shared" ca="1" si="164"/>
        <v>118128.88879232884</v>
      </c>
      <c r="BP286" s="15">
        <f t="shared" ca="1" si="165"/>
        <v>173062.22385129801</v>
      </c>
      <c r="BQ286" s="15">
        <f ca="1">Inputs!$B$20*EXP($B$10-0.5*C$7^2+C$7*AJ286)</f>
        <v>2898.8118928733711</v>
      </c>
      <c r="BR286" s="15">
        <f t="shared" ca="1" si="166"/>
        <v>3186.7041145271828</v>
      </c>
      <c r="BS286" s="15">
        <f t="shared" ca="1" si="167"/>
        <v>4025.2401204985745</v>
      </c>
      <c r="BT286" s="15">
        <f t="shared" ca="1" si="168"/>
        <v>4276.9749578691735</v>
      </c>
      <c r="BU286" s="15">
        <f t="shared" ca="1" si="169"/>
        <v>6529.6162368625082</v>
      </c>
      <c r="BV286" s="15">
        <f t="shared" ca="1" si="170"/>
        <v>8199.2405627595072</v>
      </c>
      <c r="BW286" s="15">
        <f t="shared" ca="1" si="171"/>
        <v>13149.400038662632</v>
      </c>
      <c r="BX286" s="15">
        <f t="shared" ca="1" si="172"/>
        <v>23764.928043736523</v>
      </c>
      <c r="BY286" s="15">
        <f t="shared" ca="1" si="173"/>
        <v>39365.182763739176</v>
      </c>
      <c r="BZ286" s="15">
        <f t="shared" ca="1" si="174"/>
        <v>50902.280318805555</v>
      </c>
      <c r="CA286" s="15">
        <f t="shared" ca="1" si="175"/>
        <v>85029.295069655855</v>
      </c>
      <c r="CB286" s="15">
        <f ca="1">(AU286*DCF!C$10-DCF!C$5*MAX(AU286*DCF!C$10,0)-MAX(AU286-Inputs!$B$6,0)/Inputs!$B$10)*DCF!C$6</f>
        <v>1040.2014888661704</v>
      </c>
      <c r="CC286" s="15">
        <f ca="1">(AV286*DCF!D$10-DCF!D$5*MAX(AV286*DCF!D$10,0)-MAX(AV286-AU286,0)/Inputs!$B$10)*DCF!D$6</f>
        <v>1120.0310392886422</v>
      </c>
      <c r="CD286" s="15">
        <f ca="1">(AW286*DCF!E$10-DCF!E$5*MAX(AW286*DCF!E$10,0)-MAX(AW286-AV286,0)/Inputs!$B$10)*DCF!E$6</f>
        <v>1073.7740185834871</v>
      </c>
      <c r="CE286" s="15">
        <f ca="1">(AX286*DCF!F$10-DCF!F$5*MAX(AX286*DCF!F$10,0)-MAX(AX286-AW286,0)/Inputs!$B$10)*DCF!F$6</f>
        <v>1503.6551547023796</v>
      </c>
      <c r="CF286" s="15">
        <f ca="1">(AY286*DCF!G$10-DCF!G$5*MAX(AY286*DCF!G$10,0)-MAX(AY286-AX286,0)/Inputs!$B$10)*DCF!G$6</f>
        <v>1508.4335566764319</v>
      </c>
      <c r="CG286" s="15">
        <f ca="1">(AZ286*DCF!H$10-DCF!H$5*MAX(AZ286*DCF!H$10,0)-MAX(AZ286-AY286,0)/Inputs!$B$10)*DCF!H$6</f>
        <v>1565.7491992790497</v>
      </c>
      <c r="CH286" s="15">
        <f ca="1">(BA286*DCF!I$10-DCF!I$5*MAX(BA286*DCF!I$10,0)-MAX(BA286-AZ286,0)/Inputs!$B$10)*DCF!I$6</f>
        <v>1564.7991965068238</v>
      </c>
      <c r="CI286" s="15">
        <f ca="1">(BB286*DCF!J$10-DCF!J$5*MAX(BB286*DCF!J$10,0)-MAX(BB286-BA286,0)/Inputs!$B$10)*DCF!J$6</f>
        <v>1664.0782319331322</v>
      </c>
      <c r="CJ286" s="15">
        <f ca="1">(BC286*DCF!K$10-DCF!K$5*MAX(BC286*DCF!K$10,0)-MAX(BC286-BB286,0)/Inputs!$B$10)*DCF!K$6</f>
        <v>1825.1079130480332</v>
      </c>
      <c r="CK286" s="15">
        <f ca="1">(BD286*DCF!L$10-DCF!L$5*MAX(BD286*DCF!L$10,0)-MAX(BD286-BC286,0)/Inputs!$B$10)*DCF!L$6</f>
        <v>2053.7367953592511</v>
      </c>
      <c r="CL286" s="15">
        <f ca="1">(BE286*DCF!M$10-DCF!M$5*MAX(BE286*DCF!M$10,0)-MAX(BE286-BD286,0)/Inputs!$B$10)*DCF!M$6</f>
        <v>2507.5210280905781</v>
      </c>
      <c r="CM286" s="15">
        <f ca="1">(BF286*DCF!C$28-DCF!C$5*MAX(BF286*DCF!C$28,0)-MAX(BF286-Inputs!$B$13,0)/Inputs!$B$17)*DCF!C$6</f>
        <v>3841.1453131765606</v>
      </c>
      <c r="CN286" s="15">
        <f ca="1">(BG286*DCF!D$28-DCF!D$5*MAX(BG286*DCF!D$28,0)-MAX(BG286-BF286,0)/Inputs!$B$17)*DCF!D$6</f>
        <v>5137.3726073721737</v>
      </c>
      <c r="CO286" s="15">
        <f ca="1">(BH286*DCF!E$28-DCF!E$5*MAX(BH286*DCF!E$28,0)-MAX(BH286-BG286,0)/Inputs!$B$17)*DCF!E$6</f>
        <v>6541.2283794353389</v>
      </c>
      <c r="CP286" s="15">
        <f ca="1">(BI286*DCF!F$28-DCF!F$5*MAX(BI286*DCF!F$28,0)-MAX(BI286-BH286,0)/Inputs!$B$17)*DCF!F$6</f>
        <v>8336.3139293746844</v>
      </c>
      <c r="CQ286" s="15">
        <f ca="1">(BJ286*DCF!G$28-DCF!G$5*MAX(BJ286*DCF!G$28,0)-MAX(BJ286-BI286,0)/Inputs!$B$17)*DCF!G$6</f>
        <v>9152.132666909205</v>
      </c>
      <c r="CR286" s="15">
        <f ca="1">(BK286*DCF!H$28-DCF!H$5*MAX(BK286*DCF!H$28,0)-MAX(BK286-BJ286,0)/Inputs!$B$17)*DCF!H$6</f>
        <v>10500.561700227843</v>
      </c>
      <c r="CS286" s="15">
        <f ca="1">(BL286*DCF!I$28-DCF!I$5*MAX(BL286*DCF!I$28,0)-MAX(BL286-BK286,0)/Inputs!$B$17)*DCF!I$6</f>
        <v>13004.946038780745</v>
      </c>
      <c r="CT286" s="15">
        <f ca="1">(BM286*DCF!J$28-DCF!J$5*MAX(BM286*DCF!J$28,0)-MAX(BM286-BL286,0)/Inputs!$B$17)*DCF!J$6</f>
        <v>15446.686073955972</v>
      </c>
      <c r="CU286" s="15">
        <f ca="1">(BN286*DCF!K$28-DCF!K$5*MAX(BN286*DCF!K$28,0)-MAX(BN286-BM286,0)/Inputs!$B$17)*DCF!K$6</f>
        <v>18951.114204329078</v>
      </c>
      <c r="CV286" s="15">
        <f ca="1">(BO286*DCF!L$28-DCF!L$5*MAX(BO286*DCF!L$28,0)-MAX(BO286-BN286,0)/Inputs!$B$17)*DCF!L$6</f>
        <v>22404.584367392246</v>
      </c>
      <c r="CW286" s="15">
        <f ca="1">(BP286*DCF!M$28-DCF!M$5*MAX(BP286*DCF!M$28,0)-MAX(BP286-BO286,0)/Inputs!$B$17)*DCF!M$6</f>
        <v>26819.680472120515</v>
      </c>
      <c r="CX286" s="15">
        <f ca="1">(BQ286*DCF!C$46-DCF!C$5*MAX(BQ286*DCF!C$46,0)-MAX(BQ286-Inputs!$B$20,0)/Inputs!$B$24)*DCF!C$6</f>
        <v>-669.47156879292629</v>
      </c>
      <c r="CY286" s="15">
        <f ca="1">(BR286*DCF!D$46-DCF!D$5*MAX(BR286*DCF!D$46,0)-MAX(BR286-BQ286,0)/Inputs!$B$24)*DCF!D$6</f>
        <v>-666.73729870645627</v>
      </c>
      <c r="CZ286" s="15">
        <f ca="1">(BS286*DCF!E$46-DCF!E$5*MAX(BS286*DCF!E$46,0)-MAX(BS286-BR286,0)/Inputs!$B$24)*DCF!E$6</f>
        <v>-806.51946174062641</v>
      </c>
      <c r="DA286" s="15">
        <f ca="1">(BT286*DCF!F$46-DCF!F$5*MAX(BT286*DCF!F$46,0)-MAX(BT286-BS286,0)/Inputs!$B$24)*DCF!F$6</f>
        <v>-403.14096976238829</v>
      </c>
      <c r="DB286" s="15">
        <f ca="1">(BU286*DCF!G$46-DCF!G$5*MAX(BU286*DCF!G$46,0)-MAX(BU286-BT286,0)/Inputs!$B$24)*DCF!G$6</f>
        <v>-977.38740875769884</v>
      </c>
      <c r="DC286" s="15">
        <f ca="1">(BV286*DCF!H$46-DCF!H$5*MAX(BV286*DCF!H$46,0)-MAX(BV286-BU286,0)/Inputs!$B$24)*DCF!H$6</f>
        <v>-518.8255293145204</v>
      </c>
      <c r="DD286" s="15">
        <f ca="1">(BW286*DCF!I$46-DCF!I$5*MAX(BW286*DCF!I$46,0)-MAX(BW286-BV286,0)/Inputs!$B$24)*DCF!I$6</f>
        <v>-1117.3087956845325</v>
      </c>
      <c r="DE286" s="15">
        <f ca="1">(BX286*DCF!J$46-DCF!J$5*MAX(BX286*DCF!J$46,0)-MAX(BX286-BW286,0)/Inputs!$B$24)*DCF!J$6</f>
        <v>-1818.1915995436348</v>
      </c>
      <c r="DF286" s="15">
        <f ca="1">(BY286*DCF!K$46-DCF!K$5*MAX(BY286*DCF!K$46,0)-MAX(BY286-BX286,0)/Inputs!$B$24)*DCF!K$6</f>
        <v>-1572.9763533520604</v>
      </c>
      <c r="DG286" s="15">
        <f ca="1">(BZ286*DCF!L$46-DCF!L$5*MAX(BZ286*DCF!L$46,0)-MAX(BZ286-BY286,0)/Inputs!$B$24)*DCF!L$6</f>
        <v>907.75593531895868</v>
      </c>
      <c r="DH286" s="15">
        <f ca="1">(CA286*DCF!M$46-DCF!M$5*MAX(CA286*DCF!M$46,0)-MAX(CA286-BZ286,0)/Inputs!$B$24)*DCF!M$6</f>
        <v>-468.50102451329906</v>
      </c>
      <c r="DI286" s="15">
        <f ca="1">SUM(CB286:CL286)+BE286*DCF!M$10*(1+Inputs!$B$30)*(1-Inputs!$B$33)*(1-Inputs!$B$30/Inputs!$B$31)/(Inputs!$B$29-Inputs!$B$30)*DCF!M$6</f>
        <v>79239.162008912986</v>
      </c>
      <c r="DJ286" s="15">
        <f ca="1">SUM(CM286:CW286)+BP286*DCF!M$28*(1+Inputs!$B$30)*(1-Inputs!$B$33)*(1-Inputs!$B$30/Inputs!$B$31)/(Inputs!$B$29-Inputs!$B$30)*DCF!M$6</f>
        <v>782315.04240528098</v>
      </c>
      <c r="DK286" s="15">
        <f ca="1">SUM(CX286:DH286)+CA286*DCF!M$46*(1+Inputs!$B$30)*(1-Inputs!$B$33)*(1-Inputs!$B$30/Inputs!$B$31)/(Inputs!$B$29-Inputs!$B$30)*DCF!M$6</f>
        <v>123354.05846674893</v>
      </c>
      <c r="DM286" s="15">
        <f ca="1">DI286+DJ286+DK286+Inputs!$B$34+Inputs!$B$36-Inputs!$B$35</f>
        <v>1061759.2628809428</v>
      </c>
    </row>
    <row r="287" spans="1:117" x14ac:dyDescent="0.75">
      <c r="A287" s="11">
        <v>274</v>
      </c>
      <c r="C287" s="23">
        <f t="shared" ca="1" si="177"/>
        <v>1.6293324536094165</v>
      </c>
      <c r="D287" s="23">
        <f t="shared" ca="1" si="177"/>
        <v>-1.309472734405805</v>
      </c>
      <c r="E287" s="23">
        <f t="shared" ca="1" si="177"/>
        <v>-0.47256464654038871</v>
      </c>
      <c r="F287" s="23">
        <f t="shared" ca="1" si="177"/>
        <v>0.85620309827754371</v>
      </c>
      <c r="G287" s="23">
        <f t="shared" ca="1" si="177"/>
        <v>0.84073438168325076</v>
      </c>
      <c r="H287" s="23">
        <f t="shared" ca="1" si="177"/>
        <v>0.1162438165797767</v>
      </c>
      <c r="I287" s="23">
        <f t="shared" ca="1" si="177"/>
        <v>0.63673887748755797</v>
      </c>
      <c r="J287" s="23">
        <f t="shared" ca="1" si="177"/>
        <v>0.43708347338134967</v>
      </c>
      <c r="K287" s="23">
        <f t="shared" ca="1" si="177"/>
        <v>-0.80438342293409648</v>
      </c>
      <c r="L287" s="23">
        <f t="shared" ca="1" si="177"/>
        <v>0.19261754449123686</v>
      </c>
      <c r="M287" s="23">
        <f t="shared" ca="1" si="177"/>
        <v>0.38420636143598985</v>
      </c>
      <c r="N287" s="23">
        <f ca="1">SQRT(Inputs!$B$38)*C287+SQRT(1-Inputs!$B$38)*_xlfn.NORM.S.INV(RAND())</f>
        <v>0.38432456270709825</v>
      </c>
      <c r="O287" s="23">
        <f ca="1">SQRT(Inputs!$B$38)*D287+SQRT(1-Inputs!$B$38)*_xlfn.NORM.S.INV(RAND())</f>
        <v>-0.83943593638479486</v>
      </c>
      <c r="P287" s="23">
        <f ca="1">SQRT(Inputs!$B$38)*E287+SQRT(1-Inputs!$B$38)*_xlfn.NORM.S.INV(RAND())</f>
        <v>-0.66716613316434015</v>
      </c>
      <c r="Q287" s="23">
        <f ca="1">SQRT(Inputs!$B$38)*F287+SQRT(1-Inputs!$B$38)*_xlfn.NORM.S.INV(RAND())</f>
        <v>-0.60650634973771456</v>
      </c>
      <c r="R287" s="23">
        <f ca="1">SQRT(Inputs!$B$38)*G287+SQRT(1-Inputs!$B$38)*_xlfn.NORM.S.INV(RAND())</f>
        <v>0.46864390100633996</v>
      </c>
      <c r="S287" s="23">
        <f ca="1">SQRT(Inputs!$B$38)*H287+SQRT(1-Inputs!$B$38)*_xlfn.NORM.S.INV(RAND())</f>
        <v>-0.53267890693790998</v>
      </c>
      <c r="T287" s="23">
        <f ca="1">SQRT(Inputs!$B$38)*I287+SQRT(1-Inputs!$B$38)*_xlfn.NORM.S.INV(RAND())</f>
        <v>-1.6381129203833629</v>
      </c>
      <c r="U287" s="23">
        <f ca="1">SQRT(Inputs!$B$38)*J287+SQRT(1-Inputs!$B$38)*_xlfn.NORM.S.INV(RAND())</f>
        <v>-0.56010030089910834</v>
      </c>
      <c r="V287" s="23">
        <f ca="1">SQRT(Inputs!$B$38)*K287+SQRT(1-Inputs!$B$38)*_xlfn.NORM.S.INV(RAND())</f>
        <v>-0.7239487155895612</v>
      </c>
      <c r="W287" s="23">
        <f ca="1">SQRT(Inputs!$B$38)*L287+SQRT(1-Inputs!$B$38)*_xlfn.NORM.S.INV(RAND())</f>
        <v>-0.59334425970260329</v>
      </c>
      <c r="X287" s="23">
        <f ca="1">SQRT(Inputs!$B$38)*M287+SQRT(1-Inputs!$B$38)*_xlfn.NORM.S.INV(RAND())</f>
        <v>0.21682493501971814</v>
      </c>
      <c r="Y287" s="23">
        <f ca="1">SQRT(Inputs!$B$38)*C287+SQRT(1-Inputs!$B$38)*_xlfn.NORM.S.INV(RAND())</f>
        <v>2.1475989527650592</v>
      </c>
      <c r="Z287" s="23">
        <f ca="1">SQRT(Inputs!$B$38)*D287+SQRT(1-Inputs!$B$38)*_xlfn.NORM.S.INV(RAND())</f>
        <v>-0.351656782118348</v>
      </c>
      <c r="AA287" s="23">
        <f ca="1">SQRT(Inputs!$B$38)*E287+SQRT(1-Inputs!$B$38)*_xlfn.NORM.S.INV(RAND())</f>
        <v>-0.6232439414650599</v>
      </c>
      <c r="AB287" s="23">
        <f ca="1">SQRT(Inputs!$B$38)*F287+SQRT(1-Inputs!$B$38)*_xlfn.NORM.S.INV(RAND())</f>
        <v>1.9415426411045897</v>
      </c>
      <c r="AC287" s="23">
        <f ca="1">SQRT(Inputs!$B$38)*G287+SQRT(1-Inputs!$B$38)*_xlfn.NORM.S.INV(RAND())</f>
        <v>7.4180312814820959E-2</v>
      </c>
      <c r="AD287" s="23">
        <f ca="1">SQRT(Inputs!$B$38)*H287+SQRT(1-Inputs!$B$38)*_xlfn.NORM.S.INV(RAND())</f>
        <v>1.0090992124374614</v>
      </c>
      <c r="AE287" s="23">
        <f ca="1">SQRT(Inputs!$B$38)*I287+SQRT(1-Inputs!$B$38)*_xlfn.NORM.S.INV(RAND())</f>
        <v>0.4130067790225973</v>
      </c>
      <c r="AF287" s="23">
        <f ca="1">SQRT(Inputs!$B$38)*J287+SQRT(1-Inputs!$B$38)*_xlfn.NORM.S.INV(RAND())</f>
        <v>1.6960409407765276E-2</v>
      </c>
      <c r="AG287" s="23">
        <f ca="1">SQRT(Inputs!$B$38)*K287+SQRT(1-Inputs!$B$38)*_xlfn.NORM.S.INV(RAND())</f>
        <v>-0.63680684776661611</v>
      </c>
      <c r="AH287" s="23">
        <f ca="1">SQRT(Inputs!$B$38)*L287+SQRT(1-Inputs!$B$38)*_xlfn.NORM.S.INV(RAND())</f>
        <v>2.3326629176148739</v>
      </c>
      <c r="AI287" s="23">
        <f ca="1">SQRT(Inputs!$B$38)*M287+SQRT(1-Inputs!$B$38)*_xlfn.NORM.S.INV(RAND())</f>
        <v>0.30281947244680468</v>
      </c>
      <c r="AJ287" s="23">
        <f ca="1">SQRT(Inputs!$B$38)*C287+SQRT(1-Inputs!$B$38)*_xlfn.NORM.S.INV(RAND())</f>
        <v>0.55977040124186717</v>
      </c>
      <c r="AK287" s="23">
        <f ca="1">SQRT(Inputs!$B$38)*D287+SQRT(1-Inputs!$B$38)*_xlfn.NORM.S.INV(RAND())</f>
        <v>4.2057089047291774E-2</v>
      </c>
      <c r="AL287" s="23">
        <f ca="1">SQRT(Inputs!$B$38)*E287+SQRT(1-Inputs!$B$38)*_xlfn.NORM.S.INV(RAND())</f>
        <v>-0.88617686695833098</v>
      </c>
      <c r="AM287" s="23">
        <f ca="1">SQRT(Inputs!$B$38)*F287+SQRT(1-Inputs!$B$38)*_xlfn.NORM.S.INV(RAND())</f>
        <v>0.16264022506646941</v>
      </c>
      <c r="AN287" s="23">
        <f ca="1">SQRT(Inputs!$B$38)*G287+SQRT(1-Inputs!$B$38)*_xlfn.NORM.S.INV(RAND())</f>
        <v>0.79841158892814823</v>
      </c>
      <c r="AO287" s="23">
        <f ca="1">SQRT(Inputs!$B$38)*H287+SQRT(1-Inputs!$B$38)*_xlfn.NORM.S.INV(RAND())</f>
        <v>-1.96787009312181</v>
      </c>
      <c r="AP287" s="23">
        <f ca="1">SQRT(Inputs!$B$38)*I287+SQRT(1-Inputs!$B$38)*_xlfn.NORM.S.INV(RAND())</f>
        <v>0.8362470119775387</v>
      </c>
      <c r="AQ287" s="23">
        <f ca="1">SQRT(Inputs!$B$38)*J287+SQRT(1-Inputs!$B$38)*_xlfn.NORM.S.INV(RAND())</f>
        <v>0.53969504388845324</v>
      </c>
      <c r="AR287" s="23">
        <f ca="1">SQRT(Inputs!$B$38)*K287+SQRT(1-Inputs!$B$38)*_xlfn.NORM.S.INV(RAND())</f>
        <v>0.85302883464229495</v>
      </c>
      <c r="AS287" s="23">
        <f ca="1">SQRT(Inputs!$B$38)*L287+SQRT(1-Inputs!$B$38)*_xlfn.NORM.S.INV(RAND())</f>
        <v>1.1233037092448845</v>
      </c>
      <c r="AT287" s="23">
        <f ca="1">SQRT(Inputs!$B$38)*M287+SQRT(1-Inputs!$B$38)*_xlfn.NORM.S.INV(RAND())</f>
        <v>0.76507192825028669</v>
      </c>
      <c r="AU287" s="15">
        <f ca="1">Inputs!$B$6*EXP($B$8-0.5*C$5^2+C$5*N287)</f>
        <v>5280.754240456914</v>
      </c>
      <c r="AV287" s="15">
        <f t="shared" ca="1" si="146"/>
        <v>5681.5715142022673</v>
      </c>
      <c r="AW287" s="15">
        <f t="shared" ca="1" si="147"/>
        <v>6331.4884332950924</v>
      </c>
      <c r="AX287" s="15">
        <f t="shared" ca="1" si="148"/>
        <v>7166.0222645888925</v>
      </c>
      <c r="AY287" s="15">
        <f t="shared" ca="1" si="149"/>
        <v>9250.2914459209878</v>
      </c>
      <c r="AZ287" s="15">
        <f t="shared" ca="1" si="150"/>
        <v>10668.822567220435</v>
      </c>
      <c r="BA287" s="15">
        <f t="shared" ca="1" si="151"/>
        <v>10998.914317517872</v>
      </c>
      <c r="BB287" s="15">
        <f t="shared" ca="1" si="152"/>
        <v>12731.171299583712</v>
      </c>
      <c r="BC287" s="15">
        <f t="shared" ca="1" si="153"/>
        <v>14540.004878383674</v>
      </c>
      <c r="BD287" s="15">
        <f t="shared" ca="1" si="154"/>
        <v>16851.236756292419</v>
      </c>
      <c r="BE287" s="15">
        <f t="shared" ca="1" si="155"/>
        <v>21060.869881473798</v>
      </c>
      <c r="BF287" s="15">
        <f ca="1">Inputs!$B$13*EXP($B$9-0.5*C$6^2+C$6*Y287)</f>
        <v>21171.807979568701</v>
      </c>
      <c r="BG287" s="15">
        <f t="shared" ca="1" si="156"/>
        <v>24216.440402495755</v>
      </c>
      <c r="BH287" s="15">
        <f t="shared" ca="1" si="157"/>
        <v>26682.301336925804</v>
      </c>
      <c r="BI287" s="15">
        <f t="shared" ca="1" si="158"/>
        <v>44039.57973091946</v>
      </c>
      <c r="BJ287" s="15">
        <f t="shared" ca="1" si="159"/>
        <v>54570.051995970636</v>
      </c>
      <c r="BK287" s="15">
        <f t="shared" ca="1" si="160"/>
        <v>76837.477409714862</v>
      </c>
      <c r="BL287" s="15">
        <f t="shared" ca="1" si="161"/>
        <v>99574.928197192246</v>
      </c>
      <c r="BM287" s="15">
        <f t="shared" ca="1" si="162"/>
        <v>122657.23822693682</v>
      </c>
      <c r="BN287" s="15">
        <f t="shared" ca="1" si="163"/>
        <v>139769.38830938473</v>
      </c>
      <c r="BO287" s="15">
        <f t="shared" ca="1" si="164"/>
        <v>225536.02384568693</v>
      </c>
      <c r="BP287" s="15">
        <f t="shared" ca="1" si="165"/>
        <v>287281.58979471156</v>
      </c>
      <c r="BQ287" s="15">
        <f ca="1">Inputs!$B$20*EXP($B$10-0.5*C$7^2+C$7*AJ287)</f>
        <v>5231.5849266729974</v>
      </c>
      <c r="BR287" s="15">
        <f t="shared" ca="1" si="166"/>
        <v>7194.0355492539711</v>
      </c>
      <c r="BS287" s="15">
        <f t="shared" ca="1" si="167"/>
        <v>7637.7801722254972</v>
      </c>
      <c r="BT287" s="15">
        <f t="shared" ca="1" si="168"/>
        <v>10989.867702494281</v>
      </c>
      <c r="BU287" s="15">
        <f t="shared" ca="1" si="169"/>
        <v>18476.517744593475</v>
      </c>
      <c r="BV287" s="15">
        <f t="shared" ca="1" si="170"/>
        <v>16500.202634228091</v>
      </c>
      <c r="BW287" s="15">
        <f t="shared" ca="1" si="171"/>
        <v>27483.231548954296</v>
      </c>
      <c r="BX287" s="15">
        <f t="shared" ca="1" si="172"/>
        <v>42832.024682509109</v>
      </c>
      <c r="BY287" s="15">
        <f t="shared" ca="1" si="173"/>
        <v>70654.305143343503</v>
      </c>
      <c r="BZ287" s="15">
        <f t="shared" ca="1" si="174"/>
        <v>121877.06464293019</v>
      </c>
      <c r="CA287" s="15">
        <f t="shared" ca="1" si="175"/>
        <v>196132.02328362432</v>
      </c>
      <c r="CB287" s="15">
        <f ca="1">(AU287*DCF!C$10-DCF!C$5*MAX(AU287*DCF!C$10,0)-MAX(AU287-Inputs!$B$6,0)/Inputs!$B$10)*DCF!C$6</f>
        <v>1040.8032361498813</v>
      </c>
      <c r="CC287" s="15">
        <f ca="1">(AV287*DCF!D$10-DCF!D$5*MAX(AV287*DCF!D$10,0)-MAX(AV287-AU287,0)/Inputs!$B$10)*DCF!D$6</f>
        <v>1287.1157631337271</v>
      </c>
      <c r="CD287" s="15">
        <f ca="1">(AW287*DCF!E$10-DCF!E$5*MAX(AW287*DCF!E$10,0)-MAX(AW287-AV287,0)/Inputs!$B$10)*DCF!E$6</f>
        <v>1315.4516861051827</v>
      </c>
      <c r="CE287" s="15">
        <f ca="1">(AX287*DCF!F$10-DCF!F$5*MAX(AX287*DCF!F$10,0)-MAX(AX287-AW287,0)/Inputs!$B$10)*DCF!F$6</f>
        <v>1390.6854402182748</v>
      </c>
      <c r="CF287" s="15">
        <f ca="1">(AY287*DCF!G$10-DCF!G$5*MAX(AY287*DCF!G$10,0)-MAX(AY287-AX287,0)/Inputs!$B$10)*DCF!G$6</f>
        <v>1505.2960922410634</v>
      </c>
      <c r="CG287" s="15">
        <f ca="1">(AZ287*DCF!H$10-DCF!H$5*MAX(AZ287*DCF!H$10,0)-MAX(AZ287-AY287,0)/Inputs!$B$10)*DCF!H$6</f>
        <v>1819.4739228599331</v>
      </c>
      <c r="CH287" s="15">
        <f ca="1">(BA287*DCF!I$10-DCF!I$5*MAX(BA287*DCF!I$10,0)-MAX(BA287-AZ287,0)/Inputs!$B$10)*DCF!I$6</f>
        <v>1954.9537917729558</v>
      </c>
      <c r="CI287" s="15">
        <f ca="1">(BB287*DCF!J$10-DCF!J$5*MAX(BB287*DCF!J$10,0)-MAX(BB287-BA287,0)/Inputs!$B$10)*DCF!J$6</f>
        <v>1922.2035351270799</v>
      </c>
      <c r="CJ287" s="15">
        <f ca="1">(BC287*DCF!K$10-DCF!K$5*MAX(BC287*DCF!K$10,0)-MAX(BC287-BB287,0)/Inputs!$B$10)*DCF!K$6</f>
        <v>2087.4981060728596</v>
      </c>
      <c r="CK287" s="15">
        <f ca="1">(BD287*DCF!L$10-DCF!L$5*MAX(BD287*DCF!L$10,0)-MAX(BD287-BC287,0)/Inputs!$B$10)*DCF!L$6</f>
        <v>2242.6072414966607</v>
      </c>
      <c r="CL287" s="15">
        <f ca="1">(BE287*DCF!M$10-DCF!M$5*MAX(BE287*DCF!M$10,0)-MAX(BE287-BD287,0)/Inputs!$B$10)*DCF!M$6</f>
        <v>2469.0754862052295</v>
      </c>
      <c r="CM287" s="15">
        <f ca="1">(BF287*DCF!C$28-DCF!C$5*MAX(BF287*DCF!C$28,0)-MAX(BF287-Inputs!$B$13,0)/Inputs!$B$17)*DCF!C$6</f>
        <v>4201.7260519634719</v>
      </c>
      <c r="CN287" s="15">
        <f ca="1">(BG287*DCF!D$28-DCF!D$5*MAX(BG287*DCF!D$28,0)-MAX(BG287-BF287,0)/Inputs!$B$17)*DCF!D$6</f>
        <v>6482.7405308648049</v>
      </c>
      <c r="CO287" s="15">
        <f ca="1">(BH287*DCF!E$28-DCF!E$5*MAX(BH287*DCF!E$28,0)-MAX(BH287-BG287,0)/Inputs!$B$17)*DCF!E$6</f>
        <v>7070.9156073697941</v>
      </c>
      <c r="CP287" s="15">
        <f ca="1">(BI287*DCF!F$28-DCF!F$5*MAX(BI287*DCF!F$28,0)-MAX(BI287-BH287,0)/Inputs!$B$17)*DCF!F$6</f>
        <v>8795.4189720913473</v>
      </c>
      <c r="CQ287" s="15">
        <f ca="1">(BJ287*DCF!G$28-DCF!G$5*MAX(BJ287*DCF!G$28,0)-MAX(BJ287-BI287,0)/Inputs!$B$17)*DCF!G$6</f>
        <v>12387.492605528254</v>
      </c>
      <c r="CR287" s="15">
        <f ca="1">(BK287*DCF!H$28-DCF!H$5*MAX(BK287*DCF!H$28,0)-MAX(BK287-BJ287,0)/Inputs!$B$17)*DCF!H$6</f>
        <v>15543.022884154316</v>
      </c>
      <c r="CS287" s="15">
        <f ca="1">(BL287*DCF!I$28-DCF!I$5*MAX(BL287*DCF!I$28,0)-MAX(BL287-BK287,0)/Inputs!$B$17)*DCF!I$6</f>
        <v>20151.825529168251</v>
      </c>
      <c r="CT287" s="15">
        <f ca="1">(BM287*DCF!J$28-DCF!J$5*MAX(BM287*DCF!J$28,0)-MAX(BM287-BL287,0)/Inputs!$B$17)*DCF!J$6</f>
        <v>24302.220935429028</v>
      </c>
      <c r="CU287" s="15">
        <f ca="1">(BN287*DCF!K$28-DCF!K$5*MAX(BN287*DCF!K$28,0)-MAX(BN287-BM287,0)/Inputs!$B$17)*DCF!K$6</f>
        <v>27420.9408450474</v>
      </c>
      <c r="CV287" s="15">
        <f ca="1">(BO287*DCF!L$28-DCF!L$5*MAX(BO287*DCF!L$28,0)-MAX(BO287-BN287,0)/Inputs!$B$17)*DCF!L$6</f>
        <v>35294.532904283486</v>
      </c>
      <c r="CW287" s="15">
        <f ca="1">(BP287*DCF!M$28-DCF!M$5*MAX(BP287*DCF!M$28,0)-MAX(BP287-BO287,0)/Inputs!$B$17)*DCF!M$6</f>
        <v>47598.050729513176</v>
      </c>
      <c r="CX287" s="15">
        <f ca="1">(BQ287*DCF!C$46-DCF!C$5*MAX(BQ287*DCF!C$46,0)-MAX(BQ287-Inputs!$B$20,0)/Inputs!$B$24)*DCF!C$6</f>
        <v>-2146.132743653347</v>
      </c>
      <c r="CY287" s="15">
        <f ca="1">(BR287*DCF!D$46-DCF!D$5*MAX(BR287*DCF!D$46,0)-MAX(BR287-BQ287,0)/Inputs!$B$24)*DCF!D$6</f>
        <v>-2065.2154920160915</v>
      </c>
      <c r="CZ287" s="15">
        <f ca="1">(BS287*DCF!E$46-DCF!E$5*MAX(BS287*DCF!E$46,0)-MAX(BS287-BR287,0)/Inputs!$B$24)*DCF!E$6</f>
        <v>-1078.0927180177921</v>
      </c>
      <c r="DA287" s="15">
        <f ca="1">(BT287*DCF!F$46-DCF!F$5*MAX(BT287*DCF!F$46,0)-MAX(BT287-BS287,0)/Inputs!$B$24)*DCF!F$6</f>
        <v>-2020.9526866808339</v>
      </c>
      <c r="DB287" s="15">
        <f ca="1">(BU287*DCF!G$46-DCF!G$5*MAX(BU287*DCF!G$46,0)-MAX(BU287-BT287,0)/Inputs!$B$24)*DCF!G$6</f>
        <v>-3139.8747078050037</v>
      </c>
      <c r="DC287" s="15">
        <f ca="1">(BV287*DCF!H$46-DCF!H$5*MAX(BV287*DCF!H$46,0)-MAX(BV287-BU287,0)/Inputs!$B$24)*DCF!H$6</f>
        <v>0</v>
      </c>
      <c r="DD287" s="15">
        <f ca="1">(BW287*DCF!I$46-DCF!I$5*MAX(BW287*DCF!I$46,0)-MAX(BW287-BV287,0)/Inputs!$B$24)*DCF!I$6</f>
        <v>-2518.0668326093078</v>
      </c>
      <c r="DE287" s="15">
        <f ca="1">(BX287*DCF!J$46-DCF!J$5*MAX(BX287*DCF!J$46,0)-MAX(BX287-BW287,0)/Inputs!$B$24)*DCF!J$6</f>
        <v>-2273.5642193391805</v>
      </c>
      <c r="DF287" s="15">
        <f ca="1">(BY287*DCF!K$46-DCF!K$5*MAX(BY287*DCF!K$46,0)-MAX(BY287-BX287,0)/Inputs!$B$24)*DCF!K$6</f>
        <v>-2779.7080932843901</v>
      </c>
      <c r="DG287" s="15">
        <f ca="1">(BZ287*DCF!L$46-DCF!L$5*MAX(BZ287*DCF!L$46,0)-MAX(BZ287-BY287,0)/Inputs!$B$24)*DCF!L$6</f>
        <v>-3167.0826118842438</v>
      </c>
      <c r="DH287" s="15">
        <f ca="1">(CA287*DCF!M$46-DCF!M$5*MAX(CA287*DCF!M$46,0)-MAX(CA287-BZ287,0)/Inputs!$B$24)*DCF!M$6</f>
        <v>-147.47867633944506</v>
      </c>
      <c r="DI287" s="15">
        <f ca="1">SUM(CB287:CL287)+BE287*DCF!M$10*(1+Inputs!$B$30)*(1-Inputs!$B$33)*(1-Inputs!$B$30/Inputs!$B$31)/(Inputs!$B$29-Inputs!$B$30)*DCF!M$6</f>
        <v>77647.84368269681</v>
      </c>
      <c r="DJ287" s="15">
        <f ca="1">SUM(CM287:CW287)+BP287*DCF!M$28*(1+Inputs!$B$30)*(1-Inputs!$B$33)*(1-Inputs!$B$30/Inputs!$B$31)/(Inputs!$B$29-Inputs!$B$30)*DCF!M$6</f>
        <v>1275260.1720013146</v>
      </c>
      <c r="DK287" s="15">
        <f ca="1">SUM(CX287:DH287)+CA287*DCF!M$46*(1+Inputs!$B$30)*(1-Inputs!$B$33)*(1-Inputs!$B$30/Inputs!$B$31)/(Inputs!$B$29-Inputs!$B$30)*DCF!M$6</f>
        <v>281907.17253827851</v>
      </c>
      <c r="DM287" s="15">
        <f ca="1">DI287+DJ287+DK287+Inputs!$B$34+Inputs!$B$36-Inputs!$B$35</f>
        <v>1711666.18822229</v>
      </c>
    </row>
    <row r="288" spans="1:117" x14ac:dyDescent="0.75">
      <c r="A288" s="11">
        <v>275</v>
      </c>
      <c r="C288" s="23">
        <f t="shared" ca="1" si="177"/>
        <v>1.0579409145017047</v>
      </c>
      <c r="D288" s="23">
        <f t="shared" ca="1" si="177"/>
        <v>0.31372633489457519</v>
      </c>
      <c r="E288" s="23">
        <f t="shared" ca="1" si="177"/>
        <v>0.16821291130433458</v>
      </c>
      <c r="F288" s="23">
        <f t="shared" ca="1" si="177"/>
        <v>-0.13780376866145308</v>
      </c>
      <c r="G288" s="23">
        <f t="shared" ca="1" si="177"/>
        <v>-1.3421858983322195</v>
      </c>
      <c r="H288" s="23">
        <f t="shared" ca="1" si="177"/>
        <v>0.2507952810813826</v>
      </c>
      <c r="I288" s="23">
        <f t="shared" ca="1" si="177"/>
        <v>-0.19223489298818711</v>
      </c>
      <c r="J288" s="23">
        <f t="shared" ca="1" si="177"/>
        <v>0.19834096449855593</v>
      </c>
      <c r="K288" s="23">
        <f t="shared" ca="1" si="177"/>
        <v>-0.19082537539753416</v>
      </c>
      <c r="L288" s="23">
        <f t="shared" ca="1" si="177"/>
        <v>0.24390820026533774</v>
      </c>
      <c r="M288" s="23">
        <f t="shared" ca="1" si="177"/>
        <v>-0.18014467832844852</v>
      </c>
      <c r="N288" s="23">
        <f ca="1">SQRT(Inputs!$B$38)*C288+SQRT(1-Inputs!$B$38)*_xlfn.NORM.S.INV(RAND())</f>
        <v>-0.43098165209220829</v>
      </c>
      <c r="O288" s="23">
        <f ca="1">SQRT(Inputs!$B$38)*D288+SQRT(1-Inputs!$B$38)*_xlfn.NORM.S.INV(RAND())</f>
        <v>-0.10494954137840132</v>
      </c>
      <c r="P288" s="23">
        <f ca="1">SQRT(Inputs!$B$38)*E288+SQRT(1-Inputs!$B$38)*_xlfn.NORM.S.INV(RAND())</f>
        <v>-0.59499596249136733</v>
      </c>
      <c r="Q288" s="23">
        <f ca="1">SQRT(Inputs!$B$38)*F288+SQRT(1-Inputs!$B$38)*_xlfn.NORM.S.INV(RAND())</f>
        <v>0.82160583940197707</v>
      </c>
      <c r="R288" s="23">
        <f ca="1">SQRT(Inputs!$B$38)*G288+SQRT(1-Inputs!$B$38)*_xlfn.NORM.S.INV(RAND())</f>
        <v>-0.77169713266787165</v>
      </c>
      <c r="S288" s="23">
        <f ca="1">SQRT(Inputs!$B$38)*H288+SQRT(1-Inputs!$B$38)*_xlfn.NORM.S.INV(RAND())</f>
        <v>0.45752307212214549</v>
      </c>
      <c r="T288" s="23">
        <f ca="1">SQRT(Inputs!$B$38)*I288+SQRT(1-Inputs!$B$38)*_xlfn.NORM.S.INV(RAND())</f>
        <v>-0.34402316200854638</v>
      </c>
      <c r="U288" s="23">
        <f ca="1">SQRT(Inputs!$B$38)*J288+SQRT(1-Inputs!$B$38)*_xlfn.NORM.S.INV(RAND())</f>
        <v>0.14251885238298684</v>
      </c>
      <c r="V288" s="23">
        <f ca="1">SQRT(Inputs!$B$38)*K288+SQRT(1-Inputs!$B$38)*_xlfn.NORM.S.INV(RAND())</f>
        <v>-0.76628332440278246</v>
      </c>
      <c r="W288" s="23">
        <f ca="1">SQRT(Inputs!$B$38)*L288+SQRT(1-Inputs!$B$38)*_xlfn.NORM.S.INV(RAND())</f>
        <v>-6.293422683097985E-2</v>
      </c>
      <c r="X288" s="23">
        <f ca="1">SQRT(Inputs!$B$38)*M288+SQRT(1-Inputs!$B$38)*_xlfn.NORM.S.INV(RAND())</f>
        <v>0.47018651246779408</v>
      </c>
      <c r="Y288" s="23">
        <f ca="1">SQRT(Inputs!$B$38)*C288+SQRT(1-Inputs!$B$38)*_xlfn.NORM.S.INV(RAND())</f>
        <v>-1.4785513642416317</v>
      </c>
      <c r="Z288" s="23">
        <f ca="1">SQRT(Inputs!$B$38)*D288+SQRT(1-Inputs!$B$38)*_xlfn.NORM.S.INV(RAND())</f>
        <v>-1.001288308756574</v>
      </c>
      <c r="AA288" s="23">
        <f ca="1">SQRT(Inputs!$B$38)*E288+SQRT(1-Inputs!$B$38)*_xlfn.NORM.S.INV(RAND())</f>
        <v>0.61501589218478037</v>
      </c>
      <c r="AB288" s="23">
        <f ca="1">SQRT(Inputs!$B$38)*F288+SQRT(1-Inputs!$B$38)*_xlfn.NORM.S.INV(RAND())</f>
        <v>-0.84325089865601932</v>
      </c>
      <c r="AC288" s="23">
        <f ca="1">SQRT(Inputs!$B$38)*G288+SQRT(1-Inputs!$B$38)*_xlfn.NORM.S.INV(RAND())</f>
        <v>-0.32354009750607088</v>
      </c>
      <c r="AD288" s="23">
        <f ca="1">SQRT(Inputs!$B$38)*H288+SQRT(1-Inputs!$B$38)*_xlfn.NORM.S.INV(RAND())</f>
        <v>-0.7048093870514921</v>
      </c>
      <c r="AE288" s="23">
        <f ca="1">SQRT(Inputs!$B$38)*I288+SQRT(1-Inputs!$B$38)*_xlfn.NORM.S.INV(RAND())</f>
        <v>-2.0466345069515981</v>
      </c>
      <c r="AF288" s="23">
        <f ca="1">SQRT(Inputs!$B$38)*J288+SQRT(1-Inputs!$B$38)*_xlfn.NORM.S.INV(RAND())</f>
        <v>0.47960359480810483</v>
      </c>
      <c r="AG288" s="23">
        <f ca="1">SQRT(Inputs!$B$38)*K288+SQRT(1-Inputs!$B$38)*_xlfn.NORM.S.INV(RAND())</f>
        <v>0.33597595064508329</v>
      </c>
      <c r="AH288" s="23">
        <f ca="1">SQRT(Inputs!$B$38)*L288+SQRT(1-Inputs!$B$38)*_xlfn.NORM.S.INV(RAND())</f>
        <v>0.39854085339391021</v>
      </c>
      <c r="AI288" s="23">
        <f ca="1">SQRT(Inputs!$B$38)*M288+SQRT(1-Inputs!$B$38)*_xlfn.NORM.S.INV(RAND())</f>
        <v>0.40763013872536891</v>
      </c>
      <c r="AJ288" s="23">
        <f ca="1">SQRT(Inputs!$B$38)*C288+SQRT(1-Inputs!$B$38)*_xlfn.NORM.S.INV(RAND())</f>
        <v>-0.10811573146998632</v>
      </c>
      <c r="AK288" s="23">
        <f ca="1">SQRT(Inputs!$B$38)*D288+SQRT(1-Inputs!$B$38)*_xlfn.NORM.S.INV(RAND())</f>
        <v>-0.32149935460844759</v>
      </c>
      <c r="AL288" s="23">
        <f ca="1">SQRT(Inputs!$B$38)*E288+SQRT(1-Inputs!$B$38)*_xlfn.NORM.S.INV(RAND())</f>
        <v>1.6789014864149192</v>
      </c>
      <c r="AM288" s="23">
        <f ca="1">SQRT(Inputs!$B$38)*F288+SQRT(1-Inputs!$B$38)*_xlfn.NORM.S.INV(RAND())</f>
        <v>-0.56924902420515022</v>
      </c>
      <c r="AN288" s="23">
        <f ca="1">SQRT(Inputs!$B$38)*G288+SQRT(1-Inputs!$B$38)*_xlfn.NORM.S.INV(RAND())</f>
        <v>-0.89800508518886302</v>
      </c>
      <c r="AO288" s="23">
        <f ca="1">SQRT(Inputs!$B$38)*H288+SQRT(1-Inputs!$B$38)*_xlfn.NORM.S.INV(RAND())</f>
        <v>0.57792581972451795</v>
      </c>
      <c r="AP288" s="23">
        <f ca="1">SQRT(Inputs!$B$38)*I288+SQRT(1-Inputs!$B$38)*_xlfn.NORM.S.INV(RAND())</f>
        <v>-0.29541037600381298</v>
      </c>
      <c r="AQ288" s="23">
        <f ca="1">SQRT(Inputs!$B$38)*J288+SQRT(1-Inputs!$B$38)*_xlfn.NORM.S.INV(RAND())</f>
        <v>1.4674105825566985</v>
      </c>
      <c r="AR288" s="23">
        <f ca="1">SQRT(Inputs!$B$38)*K288+SQRT(1-Inputs!$B$38)*_xlfn.NORM.S.INV(RAND())</f>
        <v>-0.93887855667985132</v>
      </c>
      <c r="AS288" s="23">
        <f ca="1">SQRT(Inputs!$B$38)*L288+SQRT(1-Inputs!$B$38)*_xlfn.NORM.S.INV(RAND())</f>
        <v>8.0252004418305212E-2</v>
      </c>
      <c r="AT288" s="23">
        <f ca="1">SQRT(Inputs!$B$38)*M288+SQRT(1-Inputs!$B$38)*_xlfn.NORM.S.INV(RAND())</f>
        <v>-1.1938837533391682</v>
      </c>
      <c r="AU288" s="15">
        <f ca="1">Inputs!$B$6*EXP($B$8-0.5*C$5^2+C$5*N288)</f>
        <v>4627.8519177036542</v>
      </c>
      <c r="AV288" s="15">
        <f t="shared" ca="1" si="146"/>
        <v>5546.9307246862518</v>
      </c>
      <c r="AW288" s="15">
        <f t="shared" ca="1" si="147"/>
        <v>6241.9125096862417</v>
      </c>
      <c r="AX288" s="15">
        <f t="shared" ca="1" si="148"/>
        <v>8444.5410021245443</v>
      </c>
      <c r="AY288" s="15">
        <f t="shared" ca="1" si="149"/>
        <v>9430.6747803971321</v>
      </c>
      <c r="AZ288" s="15">
        <f t="shared" ca="1" si="150"/>
        <v>12129.964184924855</v>
      </c>
      <c r="BA288" s="15">
        <f t="shared" ca="1" si="151"/>
        <v>14319.01925919617</v>
      </c>
      <c r="BB288" s="15">
        <f t="shared" ca="1" si="152"/>
        <v>17782.959900018275</v>
      </c>
      <c r="BC288" s="15">
        <f t="shared" ca="1" si="153"/>
        <v>20226.72041347398</v>
      </c>
      <c r="BD288" s="15">
        <f t="shared" ca="1" si="154"/>
        <v>24634.204138658053</v>
      </c>
      <c r="BE288" s="15">
        <f t="shared" ca="1" si="155"/>
        <v>31506.847416420314</v>
      </c>
      <c r="BF288" s="15">
        <f ca="1">Inputs!$B$13*EXP($B$9-0.5*C$6^2+C$6*Y288)</f>
        <v>10317.015877994098</v>
      </c>
      <c r="BG288" s="15">
        <f t="shared" ca="1" si="156"/>
        <v>10495.403042858081</v>
      </c>
      <c r="BH288" s="15">
        <f t="shared" ca="1" si="157"/>
        <v>14200.548976841752</v>
      </c>
      <c r="BI288" s="15">
        <f t="shared" ca="1" si="158"/>
        <v>15267.630859984847</v>
      </c>
      <c r="BJ288" s="15">
        <f t="shared" ca="1" si="159"/>
        <v>17864.255230051658</v>
      </c>
      <c r="BK288" s="15">
        <f t="shared" ca="1" si="160"/>
        <v>19918.957054776041</v>
      </c>
      <c r="BL288" s="15">
        <f t="shared" ca="1" si="161"/>
        <v>18767.766612192256</v>
      </c>
      <c r="BM288" s="15">
        <f t="shared" ca="1" si="162"/>
        <v>24485.895968676825</v>
      </c>
      <c r="BN288" s="15">
        <f t="shared" ca="1" si="163"/>
        <v>31351.797454247328</v>
      </c>
      <c r="BO288" s="15">
        <f t="shared" ca="1" si="164"/>
        <v>40404.245184691361</v>
      </c>
      <c r="BP288" s="15">
        <f t="shared" ca="1" si="165"/>
        <v>52080.599758872049</v>
      </c>
      <c r="BQ288" s="15">
        <f ca="1">Inputs!$B$20*EXP($B$10-0.5*C$7^2+C$7*AJ288)</f>
        <v>4128.1387040938635</v>
      </c>
      <c r="BR288" s="15">
        <f t="shared" ca="1" si="166"/>
        <v>5057.6724037433523</v>
      </c>
      <c r="BS288" s="15">
        <f t="shared" ca="1" si="167"/>
        <v>11217.32057877351</v>
      </c>
      <c r="BT288" s="15">
        <f t="shared" ca="1" si="168"/>
        <v>13320.812207607118</v>
      </c>
      <c r="BU288" s="15">
        <f t="shared" ca="1" si="169"/>
        <v>14855.539389216377</v>
      </c>
      <c r="BV288" s="15">
        <f t="shared" ca="1" si="170"/>
        <v>23542.540079853821</v>
      </c>
      <c r="BW288" s="15">
        <f t="shared" ca="1" si="171"/>
        <v>30861.145601034605</v>
      </c>
      <c r="BX288" s="15">
        <f t="shared" ca="1" si="172"/>
        <v>57927.425352671671</v>
      </c>
      <c r="BY288" s="15">
        <f t="shared" ca="1" si="173"/>
        <v>67820.718906893861</v>
      </c>
      <c r="BZ288" s="15">
        <f t="shared" ca="1" si="174"/>
        <v>96576.301304524153</v>
      </c>
      <c r="CA288" s="15">
        <f t="shared" ca="1" si="175"/>
        <v>109727.55956995148</v>
      </c>
      <c r="CB288" s="15">
        <f ca="1">(AU288*DCF!C$10-DCF!C$5*MAX(AU288*DCF!C$10,0)-MAX(AU288-Inputs!$B$6,0)/Inputs!$B$10)*DCF!C$6</f>
        <v>1045.4585460849594</v>
      </c>
      <c r="CC288" s="15">
        <f ca="1">(AV288*DCF!D$10-DCF!D$5*MAX(AV288*DCF!D$10,0)-MAX(AV288-AU288,0)/Inputs!$B$10)*DCF!D$6</f>
        <v>1127.9334718385935</v>
      </c>
      <c r="CD288" s="15">
        <f ca="1">(AW288*DCF!E$10-DCF!E$5*MAX(AW288*DCF!E$10,0)-MAX(AW288-AV288,0)/Inputs!$B$10)*DCF!E$6</f>
        <v>1284.61955725861</v>
      </c>
      <c r="CE288" s="15">
        <f ca="1">(AX288*DCF!F$10-DCF!F$5*MAX(AX288*DCF!F$10,0)-MAX(AX288-AW288,0)/Inputs!$B$10)*DCF!F$6</f>
        <v>1385.117463128955</v>
      </c>
      <c r="CF288" s="15">
        <f ca="1">(AY288*DCF!G$10-DCF!G$5*MAX(AY288*DCF!G$10,0)-MAX(AY288-AX288,0)/Inputs!$B$10)*DCF!G$6</f>
        <v>1753.542848906955</v>
      </c>
      <c r="CG288" s="15">
        <f ca="1">(AZ288*DCF!H$10-DCF!H$5*MAX(AZ288*DCF!H$10,0)-MAX(AZ288-AY288,0)/Inputs!$B$10)*DCF!H$6</f>
        <v>1875.7340221723193</v>
      </c>
      <c r="CH288" s="15">
        <f ca="1">(BA288*DCF!I$10-DCF!I$5*MAX(BA288*DCF!I$10,0)-MAX(BA288-AZ288,0)/Inputs!$B$10)*DCF!I$6</f>
        <v>2256.4807295023129</v>
      </c>
      <c r="CI288" s="15">
        <f ca="1">(BB288*DCF!J$10-DCF!J$5*MAX(BB288*DCF!J$10,0)-MAX(BB288-BA288,0)/Inputs!$B$10)*DCF!J$6</f>
        <v>2526.694058121413</v>
      </c>
      <c r="CJ288" s="15">
        <f ca="1">(BC288*DCF!K$10-DCF!K$5*MAX(BC288*DCF!K$10,0)-MAX(BC288-BB288,0)/Inputs!$B$10)*DCF!K$6</f>
        <v>2914.0878725577327</v>
      </c>
      <c r="CK288" s="15">
        <f ca="1">(BD288*DCF!L$10-DCF!L$5*MAX(BD288*DCF!L$10,0)-MAX(BD288-BC288,0)/Inputs!$B$10)*DCF!L$6</f>
        <v>3145.3474182814998</v>
      </c>
      <c r="CL288" s="15">
        <f ca="1">(BE288*DCF!M$10-DCF!M$5*MAX(BE288*DCF!M$10,0)-MAX(BE288-BD288,0)/Inputs!$B$10)*DCF!M$6</f>
        <v>3625.0130084038115</v>
      </c>
      <c r="CM288" s="15">
        <f ca="1">(BF288*DCF!C$28-DCF!C$5*MAX(BF288*DCF!C$28,0)-MAX(BF288-Inputs!$B$13,0)/Inputs!$B$17)*DCF!C$6</f>
        <v>3148.685585653152</v>
      </c>
      <c r="CN288" s="15">
        <f ca="1">(BG288*DCF!D$28-DCF!D$5*MAX(BG288*DCF!D$28,0)-MAX(BG288-BF288,0)/Inputs!$B$17)*DCF!D$6</f>
        <v>3053.0800988575406</v>
      </c>
      <c r="CO288" s="15">
        <f ca="1">(BH288*DCF!E$28-DCF!E$5*MAX(BH288*DCF!E$28,0)-MAX(BH288-BG288,0)/Inputs!$B$17)*DCF!E$6</f>
        <v>3291.6150684527179</v>
      </c>
      <c r="CP288" s="15">
        <f ca="1">(BI288*DCF!F$28-DCF!F$5*MAX(BI288*DCF!F$28,0)-MAX(BI288-BH288,0)/Inputs!$B$17)*DCF!F$6</f>
        <v>3950.4804925790377</v>
      </c>
      <c r="CQ288" s="15">
        <f ca="1">(BJ288*DCF!G$28-DCF!G$5*MAX(BJ288*DCF!G$28,0)-MAX(BJ288-BI288,0)/Inputs!$B$17)*DCF!G$6</f>
        <v>4198.2899876221927</v>
      </c>
      <c r="CR288" s="15">
        <f ca="1">(BK288*DCF!H$28-DCF!H$5*MAX(BK288*DCF!H$28,0)-MAX(BK288-BJ288,0)/Inputs!$B$17)*DCF!H$6</f>
        <v>4606.9348387519776</v>
      </c>
      <c r="CS288" s="15">
        <f ca="1">(BL288*DCF!I$28-DCF!I$5*MAX(BL288*DCF!I$28,0)-MAX(BL288-BK288,0)/Inputs!$B$17)*DCF!I$6</f>
        <v>4413.2973184027451</v>
      </c>
      <c r="CT288" s="15">
        <f ca="1">(BM288*DCF!J$28-DCF!J$5*MAX(BM288*DCF!J$28,0)-MAX(BM288-BL288,0)/Inputs!$B$17)*DCF!J$6</f>
        <v>4704.2102903083241</v>
      </c>
      <c r="CU288" s="15">
        <f ca="1">(BN288*DCF!K$28-DCF!K$5*MAX(BN288*DCF!K$28,0)-MAX(BN288-BM288,0)/Inputs!$B$17)*DCF!K$6</f>
        <v>5779.9924681223965</v>
      </c>
      <c r="CV288" s="15">
        <f ca="1">(BO288*DCF!L$28-DCF!L$5*MAX(BO288*DCF!L$28,0)-MAX(BO288-BN288,0)/Inputs!$B$17)*DCF!L$6</f>
        <v>7037.1954388181475</v>
      </c>
      <c r="CW288" s="15">
        <f ca="1">(BP288*DCF!M$28-DCF!M$5*MAX(BP288*DCF!M$28,0)-MAX(BP288-BO288,0)/Inputs!$B$17)*DCF!M$6</f>
        <v>8578.4878348516086</v>
      </c>
      <c r="CX288" s="15">
        <f ca="1">(BQ288*DCF!C$46-DCF!C$5*MAX(BQ288*DCF!C$46,0)-MAX(BQ288-Inputs!$B$20,0)/Inputs!$B$24)*DCF!C$6</f>
        <v>-1381.6203492567183</v>
      </c>
      <c r="CY288" s="15">
        <f ca="1">(BR288*DCF!D$46-DCF!D$5*MAX(BR288*DCF!D$46,0)-MAX(BR288-BQ288,0)/Inputs!$B$24)*DCF!D$6</f>
        <v>-1259.8510466840528</v>
      </c>
      <c r="CZ288" s="15">
        <f ca="1">(BS288*DCF!E$46-DCF!E$5*MAX(BS288*DCF!E$46,0)-MAX(BS288-BR288,0)/Inputs!$B$24)*DCF!E$6</f>
        <v>-3754.4314274251515</v>
      </c>
      <c r="DA288" s="15">
        <f ca="1">(BT288*DCF!F$46-DCF!F$5*MAX(BT288*DCF!F$46,0)-MAX(BT288-BS288,0)/Inputs!$B$24)*DCF!F$6</f>
        <v>-1736.0535640585574</v>
      </c>
      <c r="DB288" s="15">
        <f ca="1">(BU288*DCF!G$46-DCF!G$5*MAX(BU288*DCF!G$46,0)-MAX(BU288-BT288,0)/Inputs!$B$24)*DCF!G$6</f>
        <v>-1015.9628954779516</v>
      </c>
      <c r="DC288" s="15">
        <f ca="1">(BV288*DCF!H$46-DCF!H$5*MAX(BV288*DCF!H$46,0)-MAX(BV288-BU288,0)/Inputs!$B$24)*DCF!H$6</f>
        <v>-2699.4322384792686</v>
      </c>
      <c r="DD288" s="15">
        <f ca="1">(BW288*DCF!I$46-DCF!I$5*MAX(BW288*DCF!I$46,0)-MAX(BW288-BV288,0)/Inputs!$B$24)*DCF!I$6</f>
        <v>-1388.1384023176674</v>
      </c>
      <c r="DE288" s="15">
        <f ca="1">(BX288*DCF!J$46-DCF!J$5*MAX(BX288*DCF!J$46,0)-MAX(BX288-BW288,0)/Inputs!$B$24)*DCF!J$6</f>
        <v>-4747.6399317692149</v>
      </c>
      <c r="DF288" s="15">
        <f ca="1">(BY288*DCF!K$46-DCF!K$5*MAX(BY288*DCF!K$46,0)-MAX(BY288-BX288,0)/Inputs!$B$24)*DCF!K$6</f>
        <v>1450.5521808953738</v>
      </c>
      <c r="DG288" s="15">
        <f ca="1">(BZ288*DCF!L$46-DCF!L$5*MAX(BZ288*DCF!L$46,0)-MAX(BZ288-BY288,0)/Inputs!$B$24)*DCF!L$6</f>
        <v>168.38955495645561</v>
      </c>
      <c r="DH288" s="15">
        <f ca="1">(CA288*DCF!M$46-DCF!M$5*MAX(CA288*DCF!M$46,0)-MAX(CA288-BZ288,0)/Inputs!$B$24)*DCF!M$6</f>
        <v>5852.8578718778199</v>
      </c>
      <c r="DI288" s="15">
        <f ca="1">SUM(CB288:CL288)+BE288*DCF!M$10*(1+Inputs!$B$30)*(1-Inputs!$B$33)*(1-Inputs!$B$30/Inputs!$B$31)/(Inputs!$B$29-Inputs!$B$30)*DCF!M$6</f>
        <v>110624.00199107989</v>
      </c>
      <c r="DJ288" s="15">
        <f ca="1">SUM(CM288:CW288)+BP288*DCF!M$28*(1+Inputs!$B$30)*(1-Inputs!$B$33)*(1-Inputs!$B$30/Inputs!$B$31)/(Inputs!$B$29-Inputs!$B$30)*DCF!M$6</f>
        <v>246016.93318718745</v>
      </c>
      <c r="DK288" s="15">
        <f ca="1">SUM(CX288:DH288)+CA288*DCF!M$46*(1+Inputs!$B$30)*(1-Inputs!$B$33)*(1-Inputs!$B$30/Inputs!$B$31)/(Inputs!$B$29-Inputs!$B$30)*DCF!M$6</f>
        <v>159140.47490778114</v>
      </c>
      <c r="DM288" s="15">
        <f ca="1">DI288+DJ288+DK288+Inputs!$B$34+Inputs!$B$36-Inputs!$B$35</f>
        <v>592632.41008604842</v>
      </c>
    </row>
    <row r="289" spans="1:117" x14ac:dyDescent="0.75">
      <c r="A289" s="11">
        <v>276</v>
      </c>
      <c r="C289" s="23">
        <f t="shared" ca="1" si="177"/>
        <v>0.7304390251907128</v>
      </c>
      <c r="D289" s="23">
        <f t="shared" ca="1" si="177"/>
        <v>-4.155753378749899E-2</v>
      </c>
      <c r="E289" s="23">
        <f t="shared" ca="1" si="177"/>
        <v>-0.88690383528832384</v>
      </c>
      <c r="F289" s="23">
        <f t="shared" ca="1" si="177"/>
        <v>0.13684591760515508</v>
      </c>
      <c r="G289" s="23">
        <f t="shared" ca="1" si="177"/>
        <v>1.3857601721929111</v>
      </c>
      <c r="H289" s="23">
        <f t="shared" ca="1" si="177"/>
        <v>-0.59316056657185345</v>
      </c>
      <c r="I289" s="23">
        <f t="shared" ca="1" si="177"/>
        <v>0.23604644438200328</v>
      </c>
      <c r="J289" s="23">
        <f t="shared" ca="1" si="177"/>
        <v>1.0343459363389234</v>
      </c>
      <c r="K289" s="23">
        <f t="shared" ca="1" si="177"/>
        <v>0.26775000453264508</v>
      </c>
      <c r="L289" s="23">
        <f t="shared" ca="1" si="177"/>
        <v>-0.31200092624637021</v>
      </c>
      <c r="M289" s="23">
        <f t="shared" ca="1" si="177"/>
        <v>-1.0678545879685077</v>
      </c>
      <c r="N289" s="23">
        <f ca="1">SQRT(Inputs!$B$38)*C289+SQRT(1-Inputs!$B$38)*_xlfn.NORM.S.INV(RAND())</f>
        <v>5.3301013893387039E-2</v>
      </c>
      <c r="O289" s="23">
        <f ca="1">SQRT(Inputs!$B$38)*D289+SQRT(1-Inputs!$B$38)*_xlfn.NORM.S.INV(RAND())</f>
        <v>0.53079248980168636</v>
      </c>
      <c r="P289" s="23">
        <f ca="1">SQRT(Inputs!$B$38)*E289+SQRT(1-Inputs!$B$38)*_xlfn.NORM.S.INV(RAND())</f>
        <v>-1.3591132285157301</v>
      </c>
      <c r="Q289" s="23">
        <f ca="1">SQRT(Inputs!$B$38)*F289+SQRT(1-Inputs!$B$38)*_xlfn.NORM.S.INV(RAND())</f>
        <v>1.2128507504318884</v>
      </c>
      <c r="R289" s="23">
        <f ca="1">SQRT(Inputs!$B$38)*G289+SQRT(1-Inputs!$B$38)*_xlfn.NORM.S.INV(RAND())</f>
        <v>1.798311260969923</v>
      </c>
      <c r="S289" s="23">
        <f ca="1">SQRT(Inputs!$B$38)*H289+SQRT(1-Inputs!$B$38)*_xlfn.NORM.S.INV(RAND())</f>
        <v>-0.10226836541004922</v>
      </c>
      <c r="T289" s="23">
        <f ca="1">SQRT(Inputs!$B$38)*I289+SQRT(1-Inputs!$B$38)*_xlfn.NORM.S.INV(RAND())</f>
        <v>-0.55573685118708815</v>
      </c>
      <c r="U289" s="23">
        <f ca="1">SQRT(Inputs!$B$38)*J289+SQRT(1-Inputs!$B$38)*_xlfn.NORM.S.INV(RAND())</f>
        <v>0.28690758000544037</v>
      </c>
      <c r="V289" s="23">
        <f ca="1">SQRT(Inputs!$B$38)*K289+SQRT(1-Inputs!$B$38)*_xlfn.NORM.S.INV(RAND())</f>
        <v>0.56715077672524661</v>
      </c>
      <c r="W289" s="23">
        <f ca="1">SQRT(Inputs!$B$38)*L289+SQRT(1-Inputs!$B$38)*_xlfn.NORM.S.INV(RAND())</f>
        <v>-1.2165656946780998</v>
      </c>
      <c r="X289" s="23">
        <f ca="1">SQRT(Inputs!$B$38)*M289+SQRT(1-Inputs!$B$38)*_xlfn.NORM.S.INV(RAND())</f>
        <v>-0.20892117695530116</v>
      </c>
      <c r="Y289" s="23">
        <f ca="1">SQRT(Inputs!$B$38)*C289+SQRT(1-Inputs!$B$38)*_xlfn.NORM.S.INV(RAND())</f>
        <v>-8.1470685713965318E-2</v>
      </c>
      <c r="Z289" s="23">
        <f ca="1">SQRT(Inputs!$B$38)*D289+SQRT(1-Inputs!$B$38)*_xlfn.NORM.S.INV(RAND())</f>
        <v>8.0001314774931886E-2</v>
      </c>
      <c r="AA289" s="23">
        <f ca="1">SQRT(Inputs!$B$38)*E289+SQRT(1-Inputs!$B$38)*_xlfn.NORM.S.INV(RAND())</f>
        <v>-6.5913134220197178E-2</v>
      </c>
      <c r="AB289" s="23">
        <f ca="1">SQRT(Inputs!$B$38)*F289+SQRT(1-Inputs!$B$38)*_xlfn.NORM.S.INV(RAND())</f>
        <v>0.84134896464046272</v>
      </c>
      <c r="AC289" s="23">
        <f ca="1">SQRT(Inputs!$B$38)*G289+SQRT(1-Inputs!$B$38)*_xlfn.NORM.S.INV(RAND())</f>
        <v>0.54413806144956811</v>
      </c>
      <c r="AD289" s="23">
        <f ca="1">SQRT(Inputs!$B$38)*H289+SQRT(1-Inputs!$B$38)*_xlfn.NORM.S.INV(RAND())</f>
        <v>0.16574328880333444</v>
      </c>
      <c r="AE289" s="23">
        <f ca="1">SQRT(Inputs!$B$38)*I289+SQRT(1-Inputs!$B$38)*_xlfn.NORM.S.INV(RAND())</f>
        <v>-4.834073918179338E-2</v>
      </c>
      <c r="AF289" s="23">
        <f ca="1">SQRT(Inputs!$B$38)*J289+SQRT(1-Inputs!$B$38)*_xlfn.NORM.S.INV(RAND())</f>
        <v>0.64266480567557338</v>
      </c>
      <c r="AG289" s="23">
        <f ca="1">SQRT(Inputs!$B$38)*K289+SQRT(1-Inputs!$B$38)*_xlfn.NORM.S.INV(RAND())</f>
        <v>0.14794227073255778</v>
      </c>
      <c r="AH289" s="23">
        <f ca="1">SQRT(Inputs!$B$38)*L289+SQRT(1-Inputs!$B$38)*_xlfn.NORM.S.INV(RAND())</f>
        <v>0.11120149311943459</v>
      </c>
      <c r="AI289" s="23">
        <f ca="1">SQRT(Inputs!$B$38)*M289+SQRT(1-Inputs!$B$38)*_xlfn.NORM.S.INV(RAND())</f>
        <v>-0.5768957159900383</v>
      </c>
      <c r="AJ289" s="23">
        <f ca="1">SQRT(Inputs!$B$38)*C289+SQRT(1-Inputs!$B$38)*_xlfn.NORM.S.INV(RAND())</f>
        <v>0.11580163685385114</v>
      </c>
      <c r="AK289" s="23">
        <f ca="1">SQRT(Inputs!$B$38)*D289+SQRT(1-Inputs!$B$38)*_xlfn.NORM.S.INV(RAND())</f>
        <v>0.40265125966233439</v>
      </c>
      <c r="AL289" s="23">
        <f ca="1">SQRT(Inputs!$B$38)*E289+SQRT(1-Inputs!$B$38)*_xlfn.NORM.S.INV(RAND())</f>
        <v>-0.39518422446420104</v>
      </c>
      <c r="AM289" s="23">
        <f ca="1">SQRT(Inputs!$B$38)*F289+SQRT(1-Inputs!$B$38)*_xlfn.NORM.S.INV(RAND())</f>
        <v>0.96367662240071994</v>
      </c>
      <c r="AN289" s="23">
        <f ca="1">SQRT(Inputs!$B$38)*G289+SQRT(1-Inputs!$B$38)*_xlfn.NORM.S.INV(RAND())</f>
        <v>0.73275168985507233</v>
      </c>
      <c r="AO289" s="23">
        <f ca="1">SQRT(Inputs!$B$38)*H289+SQRT(1-Inputs!$B$38)*_xlfn.NORM.S.INV(RAND())</f>
        <v>0.38695849951111205</v>
      </c>
      <c r="AP289" s="23">
        <f ca="1">SQRT(Inputs!$B$38)*I289+SQRT(1-Inputs!$B$38)*_xlfn.NORM.S.INV(RAND())</f>
        <v>-8.3702388714842618E-2</v>
      </c>
      <c r="AQ289" s="23">
        <f ca="1">SQRT(Inputs!$B$38)*J289+SQRT(1-Inputs!$B$38)*_xlfn.NORM.S.INV(RAND())</f>
        <v>1.5854381981366921</v>
      </c>
      <c r="AR289" s="23">
        <f ca="1">SQRT(Inputs!$B$38)*K289+SQRT(1-Inputs!$B$38)*_xlfn.NORM.S.INV(RAND())</f>
        <v>1.7076873705436582</v>
      </c>
      <c r="AS289" s="23">
        <f ca="1">SQRT(Inputs!$B$38)*L289+SQRT(1-Inputs!$B$38)*_xlfn.NORM.S.INV(RAND())</f>
        <v>-0.30492902474534667</v>
      </c>
      <c r="AT289" s="23">
        <f ca="1">SQRT(Inputs!$B$38)*M289+SQRT(1-Inputs!$B$38)*_xlfn.NORM.S.INV(RAND())</f>
        <v>0.10455230209677568</v>
      </c>
      <c r="AU289" s="15">
        <f ca="1">Inputs!$B$6*EXP($B$8-0.5*C$5^2+C$5*N289)</f>
        <v>5005.2388616905291</v>
      </c>
      <c r="AV289" s="15">
        <f t="shared" ca="1" si="146"/>
        <v>6587.0888741414919</v>
      </c>
      <c r="AW289" s="15">
        <f t="shared" ca="1" si="147"/>
        <v>6686.4851745050782</v>
      </c>
      <c r="AX289" s="15">
        <f t="shared" ca="1" si="148"/>
        <v>9499.1401219339423</v>
      </c>
      <c r="AY289" s="15">
        <f t="shared" ca="1" si="149"/>
        <v>14321.970133156736</v>
      </c>
      <c r="AZ289" s="15">
        <f t="shared" ca="1" si="150"/>
        <v>17320.00066620643</v>
      </c>
      <c r="BA289" s="15">
        <f t="shared" ca="1" si="151"/>
        <v>19997.633719298032</v>
      </c>
      <c r="BB289" s="15">
        <f t="shared" ca="1" si="152"/>
        <v>25197.183614949194</v>
      </c>
      <c r="BC289" s="15">
        <f t="shared" ca="1" si="153"/>
        <v>32596.740728789668</v>
      </c>
      <c r="BD289" s="15">
        <f t="shared" ca="1" si="154"/>
        <v>35638.996672269655</v>
      </c>
      <c r="BE289" s="15">
        <f t="shared" ca="1" si="155"/>
        <v>42847.877852629164</v>
      </c>
      <c r="BF289" s="15">
        <f ca="1">Inputs!$B$13*EXP($B$9-0.5*C$6^2+C$6*Y289)</f>
        <v>13609.425129064199</v>
      </c>
      <c r="BG289" s="15">
        <f t="shared" ca="1" si="156"/>
        <v>16827.451138254575</v>
      </c>
      <c r="BH289" s="15">
        <f t="shared" ca="1" si="157"/>
        <v>20336.508156329968</v>
      </c>
      <c r="BI289" s="15">
        <f t="shared" ca="1" si="158"/>
        <v>28336.897751108987</v>
      </c>
      <c r="BJ289" s="15">
        <f t="shared" ca="1" si="159"/>
        <v>37573.66996253567</v>
      </c>
      <c r="BK289" s="15">
        <f t="shared" ca="1" si="160"/>
        <v>47166.955366805079</v>
      </c>
      <c r="BL289" s="15">
        <f t="shared" ca="1" si="161"/>
        <v>57577.085622214945</v>
      </c>
      <c r="BM289" s="15">
        <f t="shared" ca="1" si="162"/>
        <v>76656.759659954536</v>
      </c>
      <c r="BN289" s="15">
        <f t="shared" ca="1" si="163"/>
        <v>95964.557880811059</v>
      </c>
      <c r="BO289" s="15">
        <f t="shared" ca="1" si="164"/>
        <v>119610.63965233702</v>
      </c>
      <c r="BP289" s="15">
        <f t="shared" ca="1" si="165"/>
        <v>137903.78600759091</v>
      </c>
      <c r="BQ289" s="15">
        <f ca="1">Inputs!$B$20*EXP($B$10-0.5*C$7^2+C$7*AJ289)</f>
        <v>4469.3645628573149</v>
      </c>
      <c r="BR289" s="15">
        <f t="shared" ca="1" si="166"/>
        <v>6891.5894840643487</v>
      </c>
      <c r="BS289" s="15">
        <f t="shared" ca="1" si="167"/>
        <v>8424.7262978832969</v>
      </c>
      <c r="BT289" s="15">
        <f t="shared" ca="1" si="168"/>
        <v>14956.939680957876</v>
      </c>
      <c r="BU289" s="15">
        <f t="shared" ca="1" si="169"/>
        <v>24749.729325298667</v>
      </c>
      <c r="BV289" s="15">
        <f t="shared" ca="1" si="170"/>
        <v>37570.759463392948</v>
      </c>
      <c r="BW289" s="15">
        <f t="shared" ca="1" si="171"/>
        <v>51507.265569878437</v>
      </c>
      <c r="BX289" s="15">
        <f t="shared" ca="1" si="172"/>
        <v>98995.79074248574</v>
      </c>
      <c r="BY289" s="15">
        <f t="shared" ca="1" si="173"/>
        <v>192309.80104257271</v>
      </c>
      <c r="BZ289" s="15">
        <f t="shared" ca="1" si="174"/>
        <v>255127.63889419241</v>
      </c>
      <c r="CA289" s="15">
        <f t="shared" ca="1" si="175"/>
        <v>365097.43250198616</v>
      </c>
      <c r="CB289" s="15">
        <f ca="1">(AU289*DCF!C$10-DCF!C$5*MAX(AU289*DCF!C$10,0)-MAX(AU289-Inputs!$B$6,0)/Inputs!$B$10)*DCF!C$6</f>
        <v>1042.7677099085734</v>
      </c>
      <c r="CC289" s="15">
        <f ca="1">(AV289*DCF!D$10-DCF!D$5*MAX(AV289*DCF!D$10,0)-MAX(AV289-AU289,0)/Inputs!$B$10)*DCF!D$6</f>
        <v>1219.8655614293843</v>
      </c>
      <c r="CD289" s="15">
        <f ca="1">(AW289*DCF!E$10-DCF!E$5*MAX(AW289*DCF!E$10,0)-MAX(AW289-AV289,0)/Inputs!$B$10)*DCF!E$6</f>
        <v>1521.4148238981436</v>
      </c>
      <c r="CE289" s="15">
        <f ca="1">(AX289*DCF!F$10-DCF!F$5*MAX(AX289*DCF!F$10,0)-MAX(AX289-AW289,0)/Inputs!$B$10)*DCF!F$6</f>
        <v>1488.4033893324861</v>
      </c>
      <c r="CF289" s="15">
        <f ca="1">(AY289*DCF!G$10-DCF!G$5*MAX(AY289*DCF!G$10,0)-MAX(AY289-AX289,0)/Inputs!$B$10)*DCF!G$6</f>
        <v>2023.8652829003772</v>
      </c>
      <c r="CG289" s="15">
        <f ca="1">(AZ289*DCF!H$10-DCF!H$5*MAX(AZ289*DCF!H$10,0)-MAX(AZ289-AY289,0)/Inputs!$B$10)*DCF!H$6</f>
        <v>2830.3364847206108</v>
      </c>
      <c r="CH289" s="15">
        <f ca="1">(BA289*DCF!I$10-DCF!I$5*MAX(BA289*DCF!I$10,0)-MAX(BA289-AZ289,0)/Inputs!$B$10)*DCF!I$6</f>
        <v>3213.6125281237787</v>
      </c>
      <c r="CI289" s="15">
        <f ca="1">(BB289*DCF!J$10-DCF!J$5*MAX(BB289*DCF!J$10,0)-MAX(BB289-BA289,0)/Inputs!$B$10)*DCF!J$6</f>
        <v>3535.9890689828544</v>
      </c>
      <c r="CJ289" s="15">
        <f ca="1">(BC289*DCF!K$10-DCF!K$5*MAX(BC289*DCF!K$10,0)-MAX(BC289-BB289,0)/Inputs!$B$10)*DCF!K$6</f>
        <v>4211.7263966850051</v>
      </c>
      <c r="CK289" s="15">
        <f ca="1">(BD289*DCF!L$10-DCF!L$5*MAX(BD289*DCF!L$10,0)-MAX(BD289-BC289,0)/Inputs!$B$10)*DCF!L$6</f>
        <v>4981.6254562659769</v>
      </c>
      <c r="CL289" s="15">
        <f ca="1">(BE289*DCF!M$10-DCF!M$5*MAX(BE289*DCF!M$10,0)-MAX(BE289-BD289,0)/Inputs!$B$10)*DCF!M$6</f>
        <v>5185.2118782323141</v>
      </c>
      <c r="CM289" s="15">
        <f ca="1">(BF289*DCF!C$28-DCF!C$5*MAX(BF289*DCF!C$28,0)-MAX(BF289-Inputs!$B$13,0)/Inputs!$B$17)*DCF!C$6</f>
        <v>3640.2451425201775</v>
      </c>
      <c r="CN289" s="15">
        <f ca="1">(BG289*DCF!D$28-DCF!D$5*MAX(BG289*DCF!D$28,0)-MAX(BG289-BF289,0)/Inputs!$B$17)*DCF!D$6</f>
        <v>4269.5199723179503</v>
      </c>
      <c r="CO289" s="15">
        <f ca="1">(BH289*DCF!E$28-DCF!E$5*MAX(BH289*DCF!E$28,0)-MAX(BH289-BG289,0)/Inputs!$B$17)*DCF!E$6</f>
        <v>5068.0743938981595</v>
      </c>
      <c r="CP289" s="15">
        <f ca="1">(BI289*DCF!F$28-DCF!F$5*MAX(BI289*DCF!F$28,0)-MAX(BI289-BH289,0)/Inputs!$B$17)*DCF!F$6</f>
        <v>6236.1239395658786</v>
      </c>
      <c r="CQ289" s="15">
        <f ca="1">(BJ289*DCF!G$28-DCF!G$5*MAX(BJ289*DCF!G$28,0)-MAX(BJ289-BI289,0)/Inputs!$B$17)*DCF!G$6</f>
        <v>8195.2399045982565</v>
      </c>
      <c r="CR289" s="15">
        <f ca="1">(BK289*DCF!H$28-DCF!H$5*MAX(BK289*DCF!H$28,0)-MAX(BK289-BJ289,0)/Inputs!$B$17)*DCF!H$6</f>
        <v>10174.381112237912</v>
      </c>
      <c r="CS289" s="15">
        <f ca="1">(BL289*DCF!I$28-DCF!I$5*MAX(BL289*DCF!I$28,0)-MAX(BL289-BK289,0)/Inputs!$B$17)*DCF!I$6</f>
        <v>12045.253713926528</v>
      </c>
      <c r="CT289" s="15">
        <f ca="1">(BM289*DCF!J$28-DCF!J$5*MAX(BM289*DCF!J$28,0)-MAX(BM289-BL289,0)/Inputs!$B$17)*DCF!J$6</f>
        <v>14571.012255503036</v>
      </c>
      <c r="CU289" s="15">
        <f ca="1">(BN289*DCF!K$28-DCF!K$5*MAX(BN289*DCF!K$28,0)-MAX(BN289-BM289,0)/Inputs!$B$17)*DCF!K$6</f>
        <v>17901.157483209328</v>
      </c>
      <c r="CV289" s="15">
        <f ca="1">(BO289*DCF!L$28-DCF!L$5*MAX(BO289*DCF!L$28,0)-MAX(BO289-BN289,0)/Inputs!$B$17)*DCF!L$6</f>
        <v>21189.239640895961</v>
      </c>
      <c r="CW289" s="15">
        <f ca="1">(BP289*DCF!M$28-DCF!M$5*MAX(BP289*DCF!M$28,0)-MAX(BP289-BO289,0)/Inputs!$B$17)*DCF!M$6</f>
        <v>24034.529327592434</v>
      </c>
      <c r="CX289" s="15">
        <f ca="1">(BQ289*DCF!C$46-DCF!C$5*MAX(BQ289*DCF!C$46,0)-MAX(BQ289-Inputs!$B$20,0)/Inputs!$B$24)*DCF!C$6</f>
        <v>-1618.0354938965229</v>
      </c>
      <c r="CY289" s="15">
        <f ca="1">(BR289*DCF!D$46-DCF!D$5*MAX(BR289*DCF!D$46,0)-MAX(BR289-BQ289,0)/Inputs!$B$24)*DCF!D$6</f>
        <v>-2209.7768785721928</v>
      </c>
      <c r="CZ289" s="15">
        <f ca="1">(BS289*DCF!E$46-DCF!E$5*MAX(BS289*DCF!E$46,0)-MAX(BS289-BR289,0)/Inputs!$B$24)*DCF!E$6</f>
        <v>-1600.5588786922272</v>
      </c>
      <c r="DA289" s="15">
        <f ca="1">(BT289*DCF!F$46-DCF!F$5*MAX(BT289*DCF!F$46,0)-MAX(BT289-BS289,0)/Inputs!$B$24)*DCF!F$6</f>
        <v>-3467.8443043485313</v>
      </c>
      <c r="DB289" s="15">
        <f ca="1">(BU289*DCF!G$46-DCF!G$5*MAX(BU289*DCF!G$46,0)-MAX(BU289-BT289,0)/Inputs!$B$24)*DCF!G$6</f>
        <v>-4126.632949466225</v>
      </c>
      <c r="DC289" s="15">
        <f ca="1">(BV289*DCF!H$46-DCF!H$5*MAX(BV289*DCF!H$46,0)-MAX(BV289-BU289,0)/Inputs!$B$24)*DCF!H$6</f>
        <v>-3984.0565596578072</v>
      </c>
      <c r="DD289" s="15">
        <f ca="1">(BW289*DCF!I$46-DCF!I$5*MAX(BW289*DCF!I$46,0)-MAX(BW289-BV289,0)/Inputs!$B$24)*DCF!I$6</f>
        <v>-2811.051500731719</v>
      </c>
      <c r="DE289" s="15">
        <f ca="1">(BX289*DCF!J$46-DCF!J$5*MAX(BX289*DCF!J$46,0)-MAX(BX289-BW289,0)/Inputs!$B$24)*DCF!J$6</f>
        <v>-8440.5814380593602</v>
      </c>
      <c r="DF289" s="15">
        <f ca="1">(BY289*DCF!K$46-DCF!K$5*MAX(BY289*DCF!K$46,0)-MAX(BY289-BX289,0)/Inputs!$B$24)*DCF!K$6</f>
        <v>-11874.069744900957</v>
      </c>
      <c r="DG289" s="15">
        <f ca="1">(BZ289*DCF!L$46-DCF!L$5*MAX(BZ289*DCF!L$46,0)-MAX(BZ289-BY289,0)/Inputs!$B$24)*DCF!L$6</f>
        <v>3419.9093770653026</v>
      </c>
      <c r="DH289" s="15">
        <f ca="1">(CA289*DCF!M$46-DCF!M$5*MAX(CA289*DCF!M$46,0)-MAX(CA289-BZ289,0)/Inputs!$B$24)*DCF!M$6</f>
        <v>5632.3384962472528</v>
      </c>
      <c r="DI289" s="15">
        <f ca="1">SUM(CB289:CL289)+BE289*DCF!M$10*(1+Inputs!$B$30)*(1-Inputs!$B$33)*(1-Inputs!$B$30/Inputs!$B$31)/(Inputs!$B$29-Inputs!$B$30)*DCF!M$6</f>
        <v>150501.02924887341</v>
      </c>
      <c r="DJ289" s="15">
        <f ca="1">SUM(CM289:CW289)+BP289*DCF!M$28*(1+Inputs!$B$30)*(1-Inputs!$B$33)*(1-Inputs!$B$30/Inputs!$B$31)/(Inputs!$B$29-Inputs!$B$30)*DCF!M$6</f>
        <v>639042.19028347707</v>
      </c>
      <c r="DK289" s="15">
        <f ca="1">SUM(CX289:DH289)+CA289*DCF!M$46*(1+Inputs!$B$30)*(1-Inputs!$B$33)*(1-Inputs!$B$30/Inputs!$B$31)/(Inputs!$B$29-Inputs!$B$30)*DCF!M$6</f>
        <v>533403.51932874427</v>
      </c>
      <c r="DM289" s="15">
        <f ca="1">DI289+DJ289+DK289+Inputs!$B$34+Inputs!$B$36-Inputs!$B$35</f>
        <v>1399797.7388610947</v>
      </c>
    </row>
    <row r="290" spans="1:117" x14ac:dyDescent="0.75">
      <c r="A290" s="11">
        <v>277</v>
      </c>
      <c r="C290" s="23">
        <f t="shared" ca="1" si="177"/>
        <v>0.39550124322748065</v>
      </c>
      <c r="D290" s="23">
        <f t="shared" ca="1" si="177"/>
        <v>4.609934279227243E-2</v>
      </c>
      <c r="E290" s="23">
        <f t="shared" ca="1" si="177"/>
        <v>-0.19523193064881139</v>
      </c>
      <c r="F290" s="23">
        <f t="shared" ca="1" si="177"/>
        <v>-1.7338236507512728</v>
      </c>
      <c r="G290" s="23">
        <f t="shared" ca="1" si="177"/>
        <v>-0.3830646644760925</v>
      </c>
      <c r="H290" s="23">
        <f t="shared" ca="1" si="177"/>
        <v>-0.20133919123416938</v>
      </c>
      <c r="I290" s="23">
        <f t="shared" ca="1" si="177"/>
        <v>-1.0515307459302647</v>
      </c>
      <c r="J290" s="23">
        <f t="shared" ca="1" si="177"/>
        <v>0.2912657045220467</v>
      </c>
      <c r="K290" s="23">
        <f t="shared" ca="1" si="177"/>
        <v>0.49586880550244694</v>
      </c>
      <c r="L290" s="23">
        <f t="shared" ca="1" si="177"/>
        <v>1.7314548241958092</v>
      </c>
      <c r="M290" s="23">
        <f t="shared" ca="1" si="177"/>
        <v>0.86991320436568331</v>
      </c>
      <c r="N290" s="23">
        <f ca="1">SQRT(Inputs!$B$38)*C290+SQRT(1-Inputs!$B$38)*_xlfn.NORM.S.INV(RAND())</f>
        <v>-0.15448475781141274</v>
      </c>
      <c r="O290" s="23">
        <f ca="1">SQRT(Inputs!$B$38)*D290+SQRT(1-Inputs!$B$38)*_xlfn.NORM.S.INV(RAND())</f>
        <v>0.57868478668518553</v>
      </c>
      <c r="P290" s="23">
        <f ca="1">SQRT(Inputs!$B$38)*E290+SQRT(1-Inputs!$B$38)*_xlfn.NORM.S.INV(RAND())</f>
        <v>-1.1391936379665595</v>
      </c>
      <c r="Q290" s="23">
        <f ca="1">SQRT(Inputs!$B$38)*F290+SQRT(1-Inputs!$B$38)*_xlfn.NORM.S.INV(RAND())</f>
        <v>0.31388925037264814</v>
      </c>
      <c r="R290" s="23">
        <f ca="1">SQRT(Inputs!$B$38)*G290+SQRT(1-Inputs!$B$38)*_xlfn.NORM.S.INV(RAND())</f>
        <v>0.60857198340291996</v>
      </c>
      <c r="S290" s="23">
        <f ca="1">SQRT(Inputs!$B$38)*H290+SQRT(1-Inputs!$B$38)*_xlfn.NORM.S.INV(RAND())</f>
        <v>-0.83912337961508987</v>
      </c>
      <c r="T290" s="23">
        <f ca="1">SQRT(Inputs!$B$38)*I290+SQRT(1-Inputs!$B$38)*_xlfn.NORM.S.INV(RAND())</f>
        <v>1.2483622466236663</v>
      </c>
      <c r="U290" s="23">
        <f ca="1">SQRT(Inputs!$B$38)*J290+SQRT(1-Inputs!$B$38)*_xlfn.NORM.S.INV(RAND())</f>
        <v>1.6958274550412449</v>
      </c>
      <c r="V290" s="23">
        <f ca="1">SQRT(Inputs!$B$38)*K290+SQRT(1-Inputs!$B$38)*_xlfn.NORM.S.INV(RAND())</f>
        <v>0.29559120164317926</v>
      </c>
      <c r="W290" s="23">
        <f ca="1">SQRT(Inputs!$B$38)*L290+SQRT(1-Inputs!$B$38)*_xlfn.NORM.S.INV(RAND())</f>
        <v>0.45236101890981739</v>
      </c>
      <c r="X290" s="23">
        <f ca="1">SQRT(Inputs!$B$38)*M290+SQRT(1-Inputs!$B$38)*_xlfn.NORM.S.INV(RAND())</f>
        <v>-0.5512478583242455</v>
      </c>
      <c r="Y290" s="23">
        <f ca="1">SQRT(Inputs!$B$38)*C290+SQRT(1-Inputs!$B$38)*_xlfn.NORM.S.INV(RAND())</f>
        <v>-1.5121424568502704</v>
      </c>
      <c r="Z290" s="23">
        <f ca="1">SQRT(Inputs!$B$38)*D290+SQRT(1-Inputs!$B$38)*_xlfn.NORM.S.INV(RAND())</f>
        <v>1.1889393812141293</v>
      </c>
      <c r="AA290" s="23">
        <f ca="1">SQRT(Inputs!$B$38)*E290+SQRT(1-Inputs!$B$38)*_xlfn.NORM.S.INV(RAND())</f>
        <v>-1.4609006373970539</v>
      </c>
      <c r="AB290" s="23">
        <f ca="1">SQRT(Inputs!$B$38)*F290+SQRT(1-Inputs!$B$38)*_xlfn.NORM.S.INV(RAND())</f>
        <v>-0.27837714890281395</v>
      </c>
      <c r="AC290" s="23">
        <f ca="1">SQRT(Inputs!$B$38)*G290+SQRT(1-Inputs!$B$38)*_xlfn.NORM.S.INV(RAND())</f>
        <v>0.92301272277445912</v>
      </c>
      <c r="AD290" s="23">
        <f ca="1">SQRT(Inputs!$B$38)*H290+SQRT(1-Inputs!$B$38)*_xlfn.NORM.S.INV(RAND())</f>
        <v>-0.92616294628018159</v>
      </c>
      <c r="AE290" s="23">
        <f ca="1">SQRT(Inputs!$B$38)*I290+SQRT(1-Inputs!$B$38)*_xlfn.NORM.S.INV(RAND())</f>
        <v>-1.406662607770365</v>
      </c>
      <c r="AF290" s="23">
        <f ca="1">SQRT(Inputs!$B$38)*J290+SQRT(1-Inputs!$B$38)*_xlfn.NORM.S.INV(RAND())</f>
        <v>-0.57081142376757543</v>
      </c>
      <c r="AG290" s="23">
        <f ca="1">SQRT(Inputs!$B$38)*K290+SQRT(1-Inputs!$B$38)*_xlfn.NORM.S.INV(RAND())</f>
        <v>4.043108939054596E-2</v>
      </c>
      <c r="AH290" s="23">
        <f ca="1">SQRT(Inputs!$B$38)*L290+SQRT(1-Inputs!$B$38)*_xlfn.NORM.S.INV(RAND())</f>
        <v>0.88773244693319331</v>
      </c>
      <c r="AI290" s="23">
        <f ca="1">SQRT(Inputs!$B$38)*M290+SQRT(1-Inputs!$B$38)*_xlfn.NORM.S.INV(RAND())</f>
        <v>-0.52692663742002788</v>
      </c>
      <c r="AJ290" s="23">
        <f ca="1">SQRT(Inputs!$B$38)*C290+SQRT(1-Inputs!$B$38)*_xlfn.NORM.S.INV(RAND())</f>
        <v>0.14179177271396376</v>
      </c>
      <c r="AK290" s="23">
        <f ca="1">SQRT(Inputs!$B$38)*D290+SQRT(1-Inputs!$B$38)*_xlfn.NORM.S.INV(RAND())</f>
        <v>0.65346667124655167</v>
      </c>
      <c r="AL290" s="23">
        <f ca="1">SQRT(Inputs!$B$38)*E290+SQRT(1-Inputs!$B$38)*_xlfn.NORM.S.INV(RAND())</f>
        <v>-0.11740344429732691</v>
      </c>
      <c r="AM290" s="23">
        <f ca="1">SQRT(Inputs!$B$38)*F290+SQRT(1-Inputs!$B$38)*_xlfn.NORM.S.INV(RAND())</f>
        <v>-0.60224144315967409</v>
      </c>
      <c r="AN290" s="23">
        <f ca="1">SQRT(Inputs!$B$38)*G290+SQRT(1-Inputs!$B$38)*_xlfn.NORM.S.INV(RAND())</f>
        <v>-0.72454234356526837</v>
      </c>
      <c r="AO290" s="23">
        <f ca="1">SQRT(Inputs!$B$38)*H290+SQRT(1-Inputs!$B$38)*_xlfn.NORM.S.INV(RAND())</f>
        <v>-0.14855997501349399</v>
      </c>
      <c r="AP290" s="23">
        <f ca="1">SQRT(Inputs!$B$38)*I290+SQRT(1-Inputs!$B$38)*_xlfn.NORM.S.INV(RAND())</f>
        <v>-1.0919746333594977</v>
      </c>
      <c r="AQ290" s="23">
        <f ca="1">SQRT(Inputs!$B$38)*J290+SQRT(1-Inputs!$B$38)*_xlfn.NORM.S.INV(RAND())</f>
        <v>0.51130648259448486</v>
      </c>
      <c r="AR290" s="23">
        <f ca="1">SQRT(Inputs!$B$38)*K290+SQRT(1-Inputs!$B$38)*_xlfn.NORM.S.INV(RAND())</f>
        <v>-0.29826547629688083</v>
      </c>
      <c r="AS290" s="23">
        <f ca="1">SQRT(Inputs!$B$38)*L290+SQRT(1-Inputs!$B$38)*_xlfn.NORM.S.INV(RAND())</f>
        <v>0.27796334868229755</v>
      </c>
      <c r="AT290" s="23">
        <f ca="1">SQRT(Inputs!$B$38)*M290+SQRT(1-Inputs!$B$38)*_xlfn.NORM.S.INV(RAND())</f>
        <v>0.45446786869408462</v>
      </c>
      <c r="AU290" s="15">
        <f ca="1">Inputs!$B$6*EXP($B$8-0.5*C$5^2+C$5*N290)</f>
        <v>4839.68779929827</v>
      </c>
      <c r="AV290" s="15">
        <f t="shared" ca="1" si="146"/>
        <v>6414.2256433335451</v>
      </c>
      <c r="AW290" s="15">
        <f t="shared" ca="1" si="147"/>
        <v>6707.0428095845136</v>
      </c>
      <c r="AX290" s="15">
        <f t="shared" ca="1" si="148"/>
        <v>8516.1231324701457</v>
      </c>
      <c r="AY290" s="15">
        <f t="shared" ca="1" si="149"/>
        <v>11174.198907401464</v>
      </c>
      <c r="AZ290" s="15">
        <f t="shared" ca="1" si="150"/>
        <v>12460.113401025956</v>
      </c>
      <c r="BA290" s="15">
        <f t="shared" ca="1" si="151"/>
        <v>17376.193665887189</v>
      </c>
      <c r="BB290" s="15">
        <f t="shared" ca="1" si="152"/>
        <v>25213.4745359072</v>
      </c>
      <c r="BC290" s="15">
        <f t="shared" ca="1" si="153"/>
        <v>31773.894297641138</v>
      </c>
      <c r="BD290" s="15">
        <f t="shared" ca="1" si="154"/>
        <v>40608.352310304501</v>
      </c>
      <c r="BE290" s="15">
        <f t="shared" ca="1" si="155"/>
        <v>47323.652030073972</v>
      </c>
      <c r="BF290" s="15">
        <f ca="1">Inputs!$B$13*EXP($B$9-0.5*C$6^2+C$6*Y290)</f>
        <v>10248.539448510603</v>
      </c>
      <c r="BG290" s="15">
        <f t="shared" ca="1" si="156"/>
        <v>15478.921441978098</v>
      </c>
      <c r="BH290" s="15">
        <f t="shared" ca="1" si="157"/>
        <v>14842.821522125121</v>
      </c>
      <c r="BI290" s="15">
        <f t="shared" ca="1" si="158"/>
        <v>17407.754251891223</v>
      </c>
      <c r="BJ290" s="15">
        <f t="shared" ca="1" si="159"/>
        <v>24377.671693963224</v>
      </c>
      <c r="BK290" s="15">
        <f t="shared" ca="1" si="160"/>
        <v>26374.612661761712</v>
      </c>
      <c r="BL290" s="15">
        <f t="shared" ca="1" si="161"/>
        <v>26999.163212711395</v>
      </c>
      <c r="BM290" s="15">
        <f t="shared" ca="1" si="162"/>
        <v>30915.935903547481</v>
      </c>
      <c r="BN290" s="15">
        <f t="shared" ca="1" si="163"/>
        <v>38207.400411296185</v>
      </c>
      <c r="BO290" s="15">
        <f t="shared" ca="1" si="164"/>
        <v>52120.38963557894</v>
      </c>
      <c r="BP290" s="15">
        <f t="shared" ca="1" si="165"/>
        <v>60432.798853109831</v>
      </c>
      <c r="BQ290" s="15">
        <f ca="1">Inputs!$B$20*EXP($B$10-0.5*C$7^2+C$7*AJ290)</f>
        <v>4510.7547679063737</v>
      </c>
      <c r="BR290" s="15">
        <f t="shared" ca="1" si="166"/>
        <v>7532.1005869664141</v>
      </c>
      <c r="BS290" s="15">
        <f t="shared" ca="1" si="167"/>
        <v>9972.413685422136</v>
      </c>
      <c r="BT290" s="15">
        <f t="shared" ca="1" si="168"/>
        <v>11740.404282310661</v>
      </c>
      <c r="BU290" s="15">
        <f t="shared" ca="1" si="169"/>
        <v>13654.295820060952</v>
      </c>
      <c r="BV290" s="15">
        <f t="shared" ca="1" si="170"/>
        <v>18371.75017458251</v>
      </c>
      <c r="BW290" s="15">
        <f t="shared" ca="1" si="171"/>
        <v>20346.540870881632</v>
      </c>
      <c r="BX290" s="15">
        <f t="shared" ca="1" si="172"/>
        <v>31529.693410085303</v>
      </c>
      <c r="BY290" s="15">
        <f t="shared" ca="1" si="173"/>
        <v>41727.97078427863</v>
      </c>
      <c r="BZ290" s="15">
        <f t="shared" ca="1" si="174"/>
        <v>61619.805957154604</v>
      </c>
      <c r="CA290" s="15">
        <f t="shared" ca="1" si="175"/>
        <v>93837.43857648877</v>
      </c>
      <c r="CB290" s="15">
        <f ca="1">(AU290*DCF!C$10-DCF!C$5*MAX(AU290*DCF!C$10,0)-MAX(AU290-Inputs!$B$6,0)/Inputs!$B$10)*DCF!C$6</f>
        <v>1043.948118491388</v>
      </c>
      <c r="CC290" s="15">
        <f ca="1">(AV290*DCF!D$10-DCF!D$5*MAX(AV290*DCF!D$10,0)-MAX(AV290-AU290,0)/Inputs!$B$10)*DCF!D$6</f>
        <v>1179.5142009250173</v>
      </c>
      <c r="CD290" s="15">
        <f ca="1">(AW290*DCF!E$10-DCF!E$5*MAX(AW290*DCF!E$10,0)-MAX(AW290-AV290,0)/Inputs!$B$10)*DCF!E$6</f>
        <v>1482.5948657076399</v>
      </c>
      <c r="CE290" s="15">
        <f ca="1">(AX290*DCF!F$10-DCF!F$5*MAX(AX290*DCF!F$10,0)-MAX(AX290-AW290,0)/Inputs!$B$10)*DCF!F$6</f>
        <v>1482.6313449846177</v>
      </c>
      <c r="CF290" s="15">
        <f ca="1">(AY290*DCF!G$10-DCF!G$5*MAX(AY290*DCF!G$10,0)-MAX(AY290-AX290,0)/Inputs!$B$10)*DCF!G$6</f>
        <v>1791.402150640391</v>
      </c>
      <c r="CG290" s="15">
        <f ca="1">(AZ290*DCF!H$10-DCF!H$5*MAX(AZ290*DCF!H$10,0)-MAX(AZ290-AY290,0)/Inputs!$B$10)*DCF!H$6</f>
        <v>2190.8027828149447</v>
      </c>
      <c r="CH290" s="15">
        <f ca="1">(BA290*DCF!I$10-DCF!I$5*MAX(BA290*DCF!I$10,0)-MAX(BA290-AZ290,0)/Inputs!$B$10)*DCF!I$6</f>
        <v>2367.5872899620117</v>
      </c>
      <c r="CI290" s="15">
        <f ca="1">(BB290*DCF!J$10-DCF!J$5*MAX(BB290*DCF!J$10,0)-MAX(BB290-BA290,0)/Inputs!$B$10)*DCF!J$6</f>
        <v>3139.0799659713234</v>
      </c>
      <c r="CJ290" s="15">
        <f ca="1">(BC290*DCF!K$10-DCF!K$5*MAX(BC290*DCF!K$10,0)-MAX(BC290-BB290,0)/Inputs!$B$10)*DCF!K$6</f>
        <v>4196.7277915374525</v>
      </c>
      <c r="CK290" s="15">
        <f ca="1">(BD290*DCF!L$10-DCF!L$5*MAX(BD290*DCF!L$10,0)-MAX(BD290-BC290,0)/Inputs!$B$10)*DCF!L$6</f>
        <v>4982.0732721111917</v>
      </c>
      <c r="CL290" s="15">
        <f ca="1">(BE290*DCF!M$10-DCF!M$5*MAX(BE290*DCF!M$10,0)-MAX(BE290-BD290,0)/Inputs!$B$10)*DCF!M$6</f>
        <v>5875.7650838808186</v>
      </c>
      <c r="CM290" s="15">
        <f ca="1">(BF290*DCF!C$28-DCF!C$5*MAX(BF290*DCF!C$28,0)-MAX(BF290-Inputs!$B$13,0)/Inputs!$B$17)*DCF!C$6</f>
        <v>3127.7870284519786</v>
      </c>
      <c r="CN290" s="15">
        <f ca="1">(BG290*DCF!D$28-DCF!D$5*MAX(BG290*DCF!D$28,0)-MAX(BG290-BF290,0)/Inputs!$B$17)*DCF!D$6</f>
        <v>3443.0190773214367</v>
      </c>
      <c r="CO290" s="15">
        <f ca="1">(BH290*DCF!E$28-DCF!E$5*MAX(BH290*DCF!E$28,0)-MAX(BH290-BG290,0)/Inputs!$B$17)*DCF!E$6</f>
        <v>4203.7513529277903</v>
      </c>
      <c r="CP290" s="15">
        <f ca="1">(BI290*DCF!F$28-DCF!F$5*MAX(BI290*DCF!F$28,0)-MAX(BI290-BH290,0)/Inputs!$B$17)*DCF!F$6</f>
        <v>4258.7601988192928</v>
      </c>
      <c r="CQ290" s="15">
        <f ca="1">(BJ290*DCF!G$28-DCF!G$5*MAX(BJ290*DCF!G$28,0)-MAX(BJ290-BI290,0)/Inputs!$B$17)*DCF!G$6</f>
        <v>5152.7006144814486</v>
      </c>
      <c r="CR290" s="15">
        <f ca="1">(BK290*DCF!H$28-DCF!H$5*MAX(BK290*DCF!H$28,0)-MAX(BK290-BJ290,0)/Inputs!$B$17)*DCF!H$6</f>
        <v>6212.4641100446488</v>
      </c>
      <c r="CS290" s="15">
        <f ca="1">(BL290*DCF!I$28-DCF!I$5*MAX(BL290*DCF!I$28,0)-MAX(BL290-BK290,0)/Inputs!$B$17)*DCF!I$6</f>
        <v>6259.2930775228251</v>
      </c>
      <c r="CT290" s="15">
        <f ca="1">(BM290*DCF!J$28-DCF!J$5*MAX(BM290*DCF!J$28,0)-MAX(BM290-BL290,0)/Inputs!$B$17)*DCF!J$6</f>
        <v>6377.4881735569134</v>
      </c>
      <c r="CU290" s="15">
        <f ca="1">(BN290*DCF!K$28-DCF!K$5*MAX(BN290*DCF!K$28,0)-MAX(BN290-BM290,0)/Inputs!$B$17)*DCF!K$6</f>
        <v>7175.655062997128</v>
      </c>
      <c r="CV290" s="15">
        <f ca="1">(BO290*DCF!L$28-DCF!L$5*MAX(BO290*DCF!L$28,0)-MAX(BO290-BN290,0)/Inputs!$B$17)*DCF!L$6</f>
        <v>8824.8338022504995</v>
      </c>
      <c r="CW290" s="15">
        <f ca="1">(BP290*DCF!M$28-DCF!M$5*MAX(BP290*DCF!M$28,0)-MAX(BP290-BO290,0)/Inputs!$B$17)*DCF!M$6</f>
        <v>10501.585742348474</v>
      </c>
      <c r="CX290" s="15">
        <f ca="1">(BQ290*DCF!C$46-DCF!C$5*MAX(BQ290*DCF!C$46,0)-MAX(BQ290-Inputs!$B$20,0)/Inputs!$B$24)*DCF!C$6</f>
        <v>-1646.7123103277415</v>
      </c>
      <c r="CY290" s="15">
        <f ca="1">(BR290*DCF!D$46-DCF!D$5*MAX(BR290*DCF!D$46,0)-MAX(BR290-BQ290,0)/Inputs!$B$24)*DCF!D$6</f>
        <v>-2574.7371008844707</v>
      </c>
      <c r="CZ290" s="15">
        <f ca="1">(BS290*DCF!E$46-DCF!E$5*MAX(BS290*DCF!E$46,0)-MAX(BS290-BR290,0)/Inputs!$B$24)*DCF!E$6</f>
        <v>-2141.1595242303247</v>
      </c>
      <c r="DA290" s="15">
        <f ca="1">(BT290*DCF!F$46-DCF!F$5*MAX(BT290*DCF!F$46,0)-MAX(BT290-BS290,0)/Inputs!$B$24)*DCF!F$6</f>
        <v>-1498.7917351094593</v>
      </c>
      <c r="DB290" s="15">
        <f ca="1">(BU290*DCF!G$46-DCF!G$5*MAX(BU290*DCF!G$46,0)-MAX(BU290-BT290,0)/Inputs!$B$24)*DCF!G$6</f>
        <v>-1103.0988332119443</v>
      </c>
      <c r="DC290" s="15">
        <f ca="1">(BV290*DCF!H$46-DCF!H$5*MAX(BV290*DCF!H$46,0)-MAX(BV290-BU290,0)/Inputs!$B$24)*DCF!H$6</f>
        <v>-1465.9200363451869</v>
      </c>
      <c r="DD290" s="15">
        <f ca="1">(BW290*DCF!I$46-DCF!I$5*MAX(BW290*DCF!I$46,0)-MAX(BW290-BV290,0)/Inputs!$B$24)*DCF!I$6</f>
        <v>-96.974765889583679</v>
      </c>
      <c r="DE290" s="15">
        <f ca="1">(BX290*DCF!J$46-DCF!J$5*MAX(BX290*DCF!J$46,0)-MAX(BX290-BW290,0)/Inputs!$B$24)*DCF!J$6</f>
        <v>-1643.0059236564205</v>
      </c>
      <c r="DF290" s="15">
        <f ca="1">(BY290*DCF!K$46-DCF!K$5*MAX(BY290*DCF!K$46,0)-MAX(BY290-BX290,0)/Inputs!$B$24)*DCF!K$6</f>
        <v>-114.66548360848607</v>
      </c>
      <c r="DG290" s="15">
        <f ca="1">(BZ290*DCF!L$46-DCF!L$5*MAX(BZ290*DCF!L$46,0)-MAX(BZ290-BY290,0)/Inputs!$B$24)*DCF!L$6</f>
        <v>-242.09599314036282</v>
      </c>
      <c r="DH290" s="15">
        <f ca="1">(CA290*DCF!M$46-DCF!M$5*MAX(CA290*DCF!M$46,0)-MAX(CA290-BZ290,0)/Inputs!$B$24)*DCF!M$6</f>
        <v>621.19101985903524</v>
      </c>
      <c r="DI290" s="15">
        <f ca="1">SUM(CB290:CL290)+BE290*DCF!M$10*(1+Inputs!$B$30)*(1-Inputs!$B$33)*(1-Inputs!$B$30/Inputs!$B$31)/(Inputs!$B$29-Inputs!$B$30)*DCF!M$6</f>
        <v>161434.47625723589</v>
      </c>
      <c r="DJ290" s="15">
        <f ca="1">SUM(CM290:CW290)+BP290*DCF!M$28*(1+Inputs!$B$30)*(1-Inputs!$B$33)*(1-Inputs!$B$30/Inputs!$B$31)/(Inputs!$B$29-Inputs!$B$30)*DCF!M$6</f>
        <v>289784.3760397071</v>
      </c>
      <c r="DK290" s="15">
        <f ca="1">SUM(CX290:DH290)+CA290*DCF!M$46*(1+Inputs!$B$30)*(1-Inputs!$B$33)*(1-Inputs!$B$30/Inputs!$B$31)/(Inputs!$B$29-Inputs!$B$30)*DCF!M$6</f>
        <v>133177.82510791748</v>
      </c>
      <c r="DM290" s="15">
        <f ca="1">DI290+DJ290+DK290+Inputs!$B$34+Inputs!$B$36-Inputs!$B$35</f>
        <v>661247.6774048605</v>
      </c>
    </row>
    <row r="291" spans="1:117" x14ac:dyDescent="0.75">
      <c r="A291" s="11">
        <v>278</v>
      </c>
      <c r="C291" s="23">
        <f t="shared" ca="1" si="177"/>
        <v>0.79831628009291689</v>
      </c>
      <c r="D291" s="23">
        <f t="shared" ca="1" si="177"/>
        <v>-0.85920056992286198</v>
      </c>
      <c r="E291" s="23">
        <f t="shared" ca="1" si="177"/>
        <v>0.34442712504981643</v>
      </c>
      <c r="F291" s="23">
        <f t="shared" ca="1" si="177"/>
        <v>0.78658499156433093</v>
      </c>
      <c r="G291" s="23">
        <f t="shared" ca="1" si="177"/>
        <v>-0.42714911076715756</v>
      </c>
      <c r="H291" s="23">
        <f t="shared" ca="1" si="177"/>
        <v>-0.62957257091196905</v>
      </c>
      <c r="I291" s="23">
        <f t="shared" ca="1" si="177"/>
        <v>0.23170505598719118</v>
      </c>
      <c r="J291" s="23">
        <f t="shared" ca="1" si="177"/>
        <v>-5.5855030306268824E-3</v>
      </c>
      <c r="K291" s="23">
        <f t="shared" ca="1" si="177"/>
        <v>1.0354451070306305</v>
      </c>
      <c r="L291" s="23">
        <f t="shared" ca="1" si="177"/>
        <v>-0.64019030563468127</v>
      </c>
      <c r="M291" s="23">
        <f t="shared" ca="1" si="177"/>
        <v>-0.60642076198136396</v>
      </c>
      <c r="N291" s="23">
        <f ca="1">SQRT(Inputs!$B$38)*C291+SQRT(1-Inputs!$B$38)*_xlfn.NORM.S.INV(RAND())</f>
        <v>0.64324671370415798</v>
      </c>
      <c r="O291" s="23">
        <f ca="1">SQRT(Inputs!$B$38)*D291+SQRT(1-Inputs!$B$38)*_xlfn.NORM.S.INV(RAND())</f>
        <v>-1.4086040416966432</v>
      </c>
      <c r="P291" s="23">
        <f ca="1">SQRT(Inputs!$B$38)*E291+SQRT(1-Inputs!$B$38)*_xlfn.NORM.S.INV(RAND())</f>
        <v>0.83216733656243691</v>
      </c>
      <c r="Q291" s="23">
        <f ca="1">SQRT(Inputs!$B$38)*F291+SQRT(1-Inputs!$B$38)*_xlfn.NORM.S.INV(RAND())</f>
        <v>-0.30209543240034237</v>
      </c>
      <c r="R291" s="23">
        <f ca="1">SQRT(Inputs!$B$38)*G291+SQRT(1-Inputs!$B$38)*_xlfn.NORM.S.INV(RAND())</f>
        <v>1.4760667369671916</v>
      </c>
      <c r="S291" s="23">
        <f ca="1">SQRT(Inputs!$B$38)*H291+SQRT(1-Inputs!$B$38)*_xlfn.NORM.S.INV(RAND())</f>
        <v>1.1326766320097823</v>
      </c>
      <c r="T291" s="23">
        <f ca="1">SQRT(Inputs!$B$38)*I291+SQRT(1-Inputs!$B$38)*_xlfn.NORM.S.INV(RAND())</f>
        <v>-0.25664862221015527</v>
      </c>
      <c r="U291" s="23">
        <f ca="1">SQRT(Inputs!$B$38)*J291+SQRT(1-Inputs!$B$38)*_xlfn.NORM.S.INV(RAND())</f>
        <v>0.10988651956118384</v>
      </c>
      <c r="V291" s="23">
        <f ca="1">SQRT(Inputs!$B$38)*K291+SQRT(1-Inputs!$B$38)*_xlfn.NORM.S.INV(RAND())</f>
        <v>0.70692612114077669</v>
      </c>
      <c r="W291" s="23">
        <f ca="1">SQRT(Inputs!$B$38)*L291+SQRT(1-Inputs!$B$38)*_xlfn.NORM.S.INV(RAND())</f>
        <v>-1.2184910491358167</v>
      </c>
      <c r="X291" s="23">
        <f ca="1">SQRT(Inputs!$B$38)*M291+SQRT(1-Inputs!$B$38)*_xlfn.NORM.S.INV(RAND())</f>
        <v>-2.2859679344688284</v>
      </c>
      <c r="Y291" s="23">
        <f ca="1">SQRT(Inputs!$B$38)*C291+SQRT(1-Inputs!$B$38)*_xlfn.NORM.S.INV(RAND())</f>
        <v>0.63103412110755608</v>
      </c>
      <c r="Z291" s="23">
        <f ca="1">SQRT(Inputs!$B$38)*D291+SQRT(1-Inputs!$B$38)*_xlfn.NORM.S.INV(RAND())</f>
        <v>-1.7170143262736486</v>
      </c>
      <c r="AA291" s="23">
        <f ca="1">SQRT(Inputs!$B$38)*E291+SQRT(1-Inputs!$B$38)*_xlfn.NORM.S.INV(RAND())</f>
        <v>0.44748118134657228</v>
      </c>
      <c r="AB291" s="23">
        <f ca="1">SQRT(Inputs!$B$38)*F291+SQRT(1-Inputs!$B$38)*_xlfn.NORM.S.INV(RAND())</f>
        <v>1.806520166774221</v>
      </c>
      <c r="AC291" s="23">
        <f ca="1">SQRT(Inputs!$B$38)*G291+SQRT(1-Inputs!$B$38)*_xlfn.NORM.S.INV(RAND())</f>
        <v>-0.40086172544910953</v>
      </c>
      <c r="AD291" s="23">
        <f ca="1">SQRT(Inputs!$B$38)*H291+SQRT(1-Inputs!$B$38)*_xlfn.NORM.S.INV(RAND())</f>
        <v>3.0761783916998797E-2</v>
      </c>
      <c r="AE291" s="23">
        <f ca="1">SQRT(Inputs!$B$38)*I291+SQRT(1-Inputs!$B$38)*_xlfn.NORM.S.INV(RAND())</f>
        <v>-0.14258352728678841</v>
      </c>
      <c r="AF291" s="23">
        <f ca="1">SQRT(Inputs!$B$38)*J291+SQRT(1-Inputs!$B$38)*_xlfn.NORM.S.INV(RAND())</f>
        <v>0.77998735278465314</v>
      </c>
      <c r="AG291" s="23">
        <f ca="1">SQRT(Inputs!$B$38)*K291+SQRT(1-Inputs!$B$38)*_xlfn.NORM.S.INV(RAND())</f>
        <v>0.99481926641996976</v>
      </c>
      <c r="AH291" s="23">
        <f ca="1">SQRT(Inputs!$B$38)*L291+SQRT(1-Inputs!$B$38)*_xlfn.NORM.S.INV(RAND())</f>
        <v>-0.70966783282089985</v>
      </c>
      <c r="AI291" s="23">
        <f ca="1">SQRT(Inputs!$B$38)*M291+SQRT(1-Inputs!$B$38)*_xlfn.NORM.S.INV(RAND())</f>
        <v>-0.54039574805234958</v>
      </c>
      <c r="AJ291" s="23">
        <f ca="1">SQRT(Inputs!$B$38)*C291+SQRT(1-Inputs!$B$38)*_xlfn.NORM.S.INV(RAND())</f>
        <v>1.1650703370151816</v>
      </c>
      <c r="AK291" s="23">
        <f ca="1">SQRT(Inputs!$B$38)*D291+SQRT(1-Inputs!$B$38)*_xlfn.NORM.S.INV(RAND())</f>
        <v>-0.50367241079396807</v>
      </c>
      <c r="AL291" s="23">
        <f ca="1">SQRT(Inputs!$B$38)*E291+SQRT(1-Inputs!$B$38)*_xlfn.NORM.S.INV(RAND())</f>
        <v>-1.0897691875565418</v>
      </c>
      <c r="AM291" s="23">
        <f ca="1">SQRT(Inputs!$B$38)*F291+SQRT(1-Inputs!$B$38)*_xlfn.NORM.S.INV(RAND())</f>
        <v>-0.43088807071388119</v>
      </c>
      <c r="AN291" s="23">
        <f ca="1">SQRT(Inputs!$B$38)*G291+SQRT(1-Inputs!$B$38)*_xlfn.NORM.S.INV(RAND())</f>
        <v>0.1026506080123355</v>
      </c>
      <c r="AO291" s="23">
        <f ca="1">SQRT(Inputs!$B$38)*H291+SQRT(1-Inputs!$B$38)*_xlfn.NORM.S.INV(RAND())</f>
        <v>5.9965749479465036E-2</v>
      </c>
      <c r="AP291" s="23">
        <f ca="1">SQRT(Inputs!$B$38)*I291+SQRT(1-Inputs!$B$38)*_xlfn.NORM.S.INV(RAND())</f>
        <v>-0.48085398306966692</v>
      </c>
      <c r="AQ291" s="23">
        <f ca="1">SQRT(Inputs!$B$38)*J291+SQRT(1-Inputs!$B$38)*_xlfn.NORM.S.INV(RAND())</f>
        <v>0.39388919202655154</v>
      </c>
      <c r="AR291" s="23">
        <f ca="1">SQRT(Inputs!$B$38)*K291+SQRT(1-Inputs!$B$38)*_xlfn.NORM.S.INV(RAND())</f>
        <v>-0.22324828482983849</v>
      </c>
      <c r="AS291" s="23">
        <f ca="1">SQRT(Inputs!$B$38)*L291+SQRT(1-Inputs!$B$38)*_xlfn.NORM.S.INV(RAND())</f>
        <v>-0.51118613158211945</v>
      </c>
      <c r="AT291" s="23">
        <f ca="1">SQRT(Inputs!$B$38)*M291+SQRT(1-Inputs!$B$38)*_xlfn.NORM.S.INV(RAND())</f>
        <v>0.28051445741671238</v>
      </c>
      <c r="AU291" s="15">
        <f ca="1">Inputs!$B$6*EXP($B$8-0.5*C$5^2+C$5*N291)</f>
        <v>5506.7877128462842</v>
      </c>
      <c r="AV291" s="15">
        <f t="shared" ca="1" si="146"/>
        <v>5449.1218479063245</v>
      </c>
      <c r="AW291" s="15">
        <f t="shared" ca="1" si="147"/>
        <v>7433.4775314402013</v>
      </c>
      <c r="AX291" s="15">
        <f t="shared" ca="1" si="148"/>
        <v>8739.3874714917711</v>
      </c>
      <c r="AY291" s="15">
        <f t="shared" ca="1" si="149"/>
        <v>12689.809611349576</v>
      </c>
      <c r="AZ291" s="15">
        <f t="shared" ca="1" si="150"/>
        <v>17581.688201050849</v>
      </c>
      <c r="BA291" s="15">
        <f t="shared" ca="1" si="151"/>
        <v>20945.260914463837</v>
      </c>
      <c r="BB291" s="15">
        <f t="shared" ca="1" si="152"/>
        <v>25927.26214214112</v>
      </c>
      <c r="BC291" s="15">
        <f t="shared" ca="1" si="153"/>
        <v>33996.840189884737</v>
      </c>
      <c r="BD291" s="15">
        <f t="shared" ca="1" si="154"/>
        <v>37163.074385439293</v>
      </c>
      <c r="BE291" s="15">
        <f t="shared" ca="1" si="155"/>
        <v>36979.112931857882</v>
      </c>
      <c r="BF291" s="15">
        <f ca="1">Inputs!$B$13*EXP($B$9-0.5*C$6^2+C$6*Y291)</f>
        <v>15674.183709859519</v>
      </c>
      <c r="BG291" s="15">
        <f t="shared" ca="1" si="156"/>
        <v>14013.390609168768</v>
      </c>
      <c r="BH291" s="15">
        <f t="shared" ca="1" si="157"/>
        <v>18440.876360652521</v>
      </c>
      <c r="BI291" s="15">
        <f t="shared" ca="1" si="158"/>
        <v>29810.94023460109</v>
      </c>
      <c r="BJ291" s="15">
        <f t="shared" ca="1" si="159"/>
        <v>34494.390804580813</v>
      </c>
      <c r="BK291" s="15">
        <f t="shared" ca="1" si="160"/>
        <v>42512.99986367597</v>
      </c>
      <c r="BL291" s="15">
        <f t="shared" ca="1" si="161"/>
        <v>51266.009590342779</v>
      </c>
      <c r="BM291" s="15">
        <f t="shared" ca="1" si="162"/>
        <v>69428.699540548827</v>
      </c>
      <c r="BN291" s="15">
        <f t="shared" ca="1" si="163"/>
        <v>96199.840842744481</v>
      </c>
      <c r="BO291" s="15">
        <f t="shared" ca="1" si="164"/>
        <v>108991.78626382622</v>
      </c>
      <c r="BP291" s="15">
        <f t="shared" ca="1" si="165"/>
        <v>126181.61770882941</v>
      </c>
      <c r="BQ291" s="15">
        <f ca="1">Inputs!$B$20*EXP($B$10-0.5*C$7^2+C$7*AJ291)</f>
        <v>6484.4284896955223</v>
      </c>
      <c r="BR291" s="15">
        <f t="shared" ca="1" si="166"/>
        <v>7497.9444853952327</v>
      </c>
      <c r="BS291" s="15">
        <f t="shared" ca="1" si="167"/>
        <v>7508.316917267498</v>
      </c>
      <c r="BT291" s="15">
        <f t="shared" ca="1" si="168"/>
        <v>9245.8651730327583</v>
      </c>
      <c r="BU291" s="15">
        <f t="shared" ca="1" si="169"/>
        <v>13135.915766670165</v>
      </c>
      <c r="BV291" s="15">
        <f t="shared" ca="1" si="170"/>
        <v>18524.434942192296</v>
      </c>
      <c r="BW291" s="15">
        <f t="shared" ca="1" si="171"/>
        <v>23348.450858185777</v>
      </c>
      <c r="BX291" s="15">
        <f t="shared" ca="1" si="172"/>
        <v>35339.818904048931</v>
      </c>
      <c r="BY291" s="15">
        <f t="shared" ca="1" si="173"/>
        <v>47446.60161695048</v>
      </c>
      <c r="BZ291" s="15">
        <f t="shared" ca="1" si="174"/>
        <v>60602.989044828646</v>
      </c>
      <c r="CA291" s="15">
        <f t="shared" ca="1" si="175"/>
        <v>89479.81970326163</v>
      </c>
      <c r="CB291" s="15">
        <f ca="1">(AU291*DCF!C$10-DCF!C$5*MAX(AU291*DCF!C$10,0)-MAX(AU291-Inputs!$B$6,0)/Inputs!$B$10)*DCF!C$6</f>
        <v>1039.1915772033531</v>
      </c>
      <c r="CC291" s="15">
        <f ca="1">(AV291*DCF!D$10-DCF!D$5*MAX(AV291*DCF!D$10,0)-MAX(AV291-AU291,0)/Inputs!$B$10)*DCF!D$6</f>
        <v>1328.1865338384287</v>
      </c>
      <c r="CD291" s="15">
        <f ca="1">(AW291*DCF!E$10-DCF!E$5*MAX(AW291*DCF!E$10,0)-MAX(AW291-AV291,0)/Inputs!$B$10)*DCF!E$6</f>
        <v>1269.3125555771148</v>
      </c>
      <c r="CE291" s="15">
        <f ca="1">(AX291*DCF!F$10-DCF!F$5*MAX(AX291*DCF!F$10,0)-MAX(AX291-AW291,0)/Inputs!$B$10)*DCF!F$6</f>
        <v>1636.0668759913037</v>
      </c>
      <c r="CF291" s="15">
        <f ca="1">(AY291*DCF!G$10-DCF!G$5*MAX(AY291*DCF!G$10,0)-MAX(AY291-AX291,0)/Inputs!$B$10)*DCF!G$6</f>
        <v>1855.2670455749089</v>
      </c>
      <c r="CG291" s="15">
        <f ca="1">(AZ291*DCF!H$10-DCF!H$5*MAX(AZ291*DCF!H$10,0)-MAX(AZ291-AY291,0)/Inputs!$B$10)*DCF!H$6</f>
        <v>2544.8566331401607</v>
      </c>
      <c r="CH291" s="15">
        <f ca="1">(BA291*DCF!I$10-DCF!I$5*MAX(BA291*DCF!I$10,0)-MAX(BA291-AZ291,0)/Inputs!$B$10)*DCF!I$6</f>
        <v>3274.1913096896737</v>
      </c>
      <c r="CI291" s="15">
        <f ca="1">(BB291*DCF!J$10-DCF!J$5*MAX(BB291*DCF!J$10,0)-MAX(BB291-BA291,0)/Inputs!$B$10)*DCF!J$6</f>
        <v>3694.2381539851272</v>
      </c>
      <c r="CJ291" s="15">
        <f ca="1">(BC291*DCF!K$10-DCF!K$5*MAX(BC291*DCF!K$10,0)-MAX(BC291-BB291,0)/Inputs!$B$10)*DCF!K$6</f>
        <v>4343.3271930406509</v>
      </c>
      <c r="CK291" s="15">
        <f ca="1">(BD291*DCF!L$10-DCF!L$5*MAX(BD291*DCF!L$10,0)-MAX(BD291-BC291,0)/Inputs!$B$10)*DCF!L$6</f>
        <v>5195.4529618478737</v>
      </c>
      <c r="CL291" s="15">
        <f ca="1">(BE291*DCF!M$10-DCF!M$5*MAX(BE291*DCF!M$10,0)-MAX(BE291-BD291,0)/Inputs!$B$10)*DCF!M$6</f>
        <v>5218.2311242526903</v>
      </c>
      <c r="CM291" s="15">
        <f ca="1">(BF291*DCF!C$28-DCF!C$5*MAX(BF291*DCF!C$28,0)-MAX(BF291-Inputs!$B$13,0)/Inputs!$B$17)*DCF!C$6</f>
        <v>3793.5463636621962</v>
      </c>
      <c r="CN291" s="15">
        <f ca="1">(BG291*DCF!D$28-DCF!D$5*MAX(BG291*DCF!D$28,0)-MAX(BG291-BF291,0)/Inputs!$B$17)*DCF!D$6</f>
        <v>4127.2667365839534</v>
      </c>
      <c r="CO291" s="15">
        <f ca="1">(BH291*DCF!E$28-DCF!E$5*MAX(BH291*DCF!E$28,0)-MAX(BH291-BG291,0)/Inputs!$B$17)*DCF!E$6</f>
        <v>4350.1880535187202</v>
      </c>
      <c r="CP291" s="15">
        <f ca="1">(BI291*DCF!F$28-DCF!F$5*MAX(BI291*DCF!F$28,0)-MAX(BI291-BH291,0)/Inputs!$B$17)*DCF!F$6</f>
        <v>6022.7851819958796</v>
      </c>
      <c r="CQ291" s="15">
        <f ca="1">(BJ291*DCF!G$28-DCF!G$5*MAX(BJ291*DCF!G$28,0)-MAX(BJ291-BI291,0)/Inputs!$B$17)*DCF!G$6</f>
        <v>8162.1212834091257</v>
      </c>
      <c r="CR291" s="15">
        <f ca="1">(BK291*DCF!H$28-DCF!H$5*MAX(BK291*DCF!H$28,0)-MAX(BK291-BJ291,0)/Inputs!$B$17)*DCF!H$6</f>
        <v>9268.0670835184555</v>
      </c>
      <c r="CS291" s="15">
        <f ca="1">(BL291*DCF!I$28-DCF!I$5*MAX(BL291*DCF!I$28,0)-MAX(BL291-BK291,0)/Inputs!$B$17)*DCF!I$6</f>
        <v>10799.032616271923</v>
      </c>
      <c r="CT291" s="15">
        <f ca="1">(BM291*DCF!J$28-DCF!J$5*MAX(BM291*DCF!J$28,0)-MAX(BM291-BL291,0)/Inputs!$B$17)*DCF!J$6</f>
        <v>13080.139400497155</v>
      </c>
      <c r="CU291" s="15">
        <f ca="1">(BN291*DCF!K$28-DCF!K$5*MAX(BN291*DCF!K$28,0)-MAX(BN291-BM291,0)/Inputs!$B$17)*DCF!K$6</f>
        <v>17036.685183649719</v>
      </c>
      <c r="CV291" s="15">
        <f ca="1">(BO291*DCF!L$28-DCF!L$5*MAX(BO291*DCF!L$28,0)-MAX(BO291-BN291,0)/Inputs!$B$17)*DCF!L$6</f>
        <v>20298.719128665623</v>
      </c>
      <c r="CW291" s="15">
        <f ca="1">(BP291*DCF!M$28-DCF!M$5*MAX(BP291*DCF!M$28,0)-MAX(BP291-BO291,0)/Inputs!$B$17)*DCF!M$6</f>
        <v>21944.323988715998</v>
      </c>
      <c r="CX291" s="15">
        <f ca="1">(BQ291*DCF!C$46-DCF!C$5*MAX(BQ291*DCF!C$46,0)-MAX(BQ291-Inputs!$B$20,0)/Inputs!$B$24)*DCF!C$6</f>
        <v>-3014.1536880107546</v>
      </c>
      <c r="CY291" s="15">
        <f ca="1">(BR291*DCF!D$46-DCF!D$5*MAX(BR291*DCF!D$46,0)-MAX(BR291-BQ291,0)/Inputs!$B$24)*DCF!D$6</f>
        <v>-1712.1831317497254</v>
      </c>
      <c r="CZ291" s="15">
        <f ca="1">(BS291*DCF!E$46-DCF!E$5*MAX(BS291*DCF!E$46,0)-MAX(BS291-BR291,0)/Inputs!$B$24)*DCF!E$6</f>
        <v>-891.96007552295816</v>
      </c>
      <c r="DA291" s="15">
        <f ca="1">(BT291*DCF!F$46-DCF!F$5*MAX(BT291*DCF!F$46,0)-MAX(BT291-BS291,0)/Inputs!$B$24)*DCF!F$6</f>
        <v>-1306.0386067336904</v>
      </c>
      <c r="DB291" s="15">
        <f ca="1">(BU291*DCF!G$46-DCF!G$5*MAX(BU291*DCF!G$46,0)-MAX(BU291-BT291,0)/Inputs!$B$24)*DCF!G$6</f>
        <v>-1750.4024146746876</v>
      </c>
      <c r="DC291" s="15">
        <f ca="1">(BV291*DCF!H$46-DCF!H$5*MAX(BV291*DCF!H$46,0)-MAX(BV291-BU291,0)/Inputs!$B$24)*DCF!H$6</f>
        <v>-1674.4493177887389</v>
      </c>
      <c r="DD291" s="15">
        <f ca="1">(BW291*DCF!I$46-DCF!I$5*MAX(BW291*DCF!I$46,0)-MAX(BW291-BV291,0)/Inputs!$B$24)*DCF!I$6</f>
        <v>-845.54682802209436</v>
      </c>
      <c r="DE291" s="15">
        <f ca="1">(BX291*DCF!J$46-DCF!J$5*MAX(BX291*DCF!J$46,0)-MAX(BX291-BW291,0)/Inputs!$B$24)*DCF!J$6</f>
        <v>-1697.5072465319181</v>
      </c>
      <c r="DF291" s="15">
        <f ca="1">(BY291*DCF!K$46-DCF!K$5*MAX(BY291*DCF!K$46,0)-MAX(BY291-BX291,0)/Inputs!$B$24)*DCF!K$6</f>
        <v>-255.53119290463701</v>
      </c>
      <c r="DG291" s="15">
        <f ca="1">(BZ291*DCF!L$46-DCF!L$5*MAX(BZ291*DCF!L$46,0)-MAX(BZ291-BY291,0)/Inputs!$B$24)*DCF!L$6</f>
        <v>1211.8704362627129</v>
      </c>
      <c r="DH291" s="15">
        <f ca="1">(CA291*DCF!M$46-DCF!M$5*MAX(CA291*DCF!M$46,0)-MAX(CA291-BZ291,0)/Inputs!$B$24)*DCF!M$6</f>
        <v>977.9861643398815</v>
      </c>
      <c r="DI291" s="15">
        <f ca="1">SUM(CB291:CL291)+BE291*DCF!M$10*(1+Inputs!$B$30)*(1-Inputs!$B$33)*(1-Inputs!$B$30/Inputs!$B$31)/(Inputs!$B$29-Inputs!$B$30)*DCF!M$6</f>
        <v>134311.68225164682</v>
      </c>
      <c r="DJ291" s="15">
        <f ca="1">SUM(CM291:CW291)+BP291*DCF!M$28*(1+Inputs!$B$30)*(1-Inputs!$B$33)*(1-Inputs!$B$30/Inputs!$B$31)/(Inputs!$B$29-Inputs!$B$30)*DCF!M$6</f>
        <v>587103.02257092483</v>
      </c>
      <c r="DK291" s="15">
        <f ca="1">SUM(CX291:DH291)+CA291*DCF!M$46*(1+Inputs!$B$30)*(1-Inputs!$B$33)*(1-Inputs!$B$30/Inputs!$B$31)/(Inputs!$B$29-Inputs!$B$30)*DCF!M$6</f>
        <v>127388.48492216179</v>
      </c>
      <c r="DM291" s="15">
        <f ca="1">DI291+DJ291+DK291+Inputs!$B$34+Inputs!$B$36-Inputs!$B$35</f>
        <v>925654.18974473351</v>
      </c>
    </row>
    <row r="292" spans="1:117" x14ac:dyDescent="0.75">
      <c r="A292" s="11">
        <v>279</v>
      </c>
      <c r="C292" s="23">
        <f t="shared" ca="1" si="177"/>
        <v>-1.4358414483530386</v>
      </c>
      <c r="D292" s="23">
        <f t="shared" ca="1" si="177"/>
        <v>4.7294886574857808E-2</v>
      </c>
      <c r="E292" s="23">
        <f t="shared" ca="1" si="177"/>
        <v>-1.1235134044786355</v>
      </c>
      <c r="F292" s="23">
        <f t="shared" ca="1" si="177"/>
        <v>-2.534322444460503</v>
      </c>
      <c r="G292" s="23">
        <f t="shared" ca="1" si="177"/>
        <v>1.9476854558303894E-2</v>
      </c>
      <c r="H292" s="23">
        <f t="shared" ca="1" si="177"/>
        <v>0.3682467679164908</v>
      </c>
      <c r="I292" s="23">
        <f t="shared" ca="1" si="177"/>
        <v>0.85358494967592957</v>
      </c>
      <c r="J292" s="23">
        <f t="shared" ca="1" si="177"/>
        <v>-1.2340067819202001</v>
      </c>
      <c r="K292" s="23">
        <f t="shared" ca="1" si="177"/>
        <v>0.5768719373981871</v>
      </c>
      <c r="L292" s="23">
        <f t="shared" ca="1" si="177"/>
        <v>0.93586547894627758</v>
      </c>
      <c r="M292" s="23">
        <f t="shared" ca="1" si="177"/>
        <v>-1.8086165690408373</v>
      </c>
      <c r="N292" s="23">
        <f ca="1">SQRT(Inputs!$B$38)*C292+SQRT(1-Inputs!$B$38)*_xlfn.NORM.S.INV(RAND())</f>
        <v>-0.38528120702385038</v>
      </c>
      <c r="O292" s="23">
        <f ca="1">SQRT(Inputs!$B$38)*D292+SQRT(1-Inputs!$B$38)*_xlfn.NORM.S.INV(RAND())</f>
        <v>1.3103885318473065</v>
      </c>
      <c r="P292" s="23">
        <f ca="1">SQRT(Inputs!$B$38)*E292+SQRT(1-Inputs!$B$38)*_xlfn.NORM.S.INV(RAND())</f>
        <v>-0.13304366644911464</v>
      </c>
      <c r="Q292" s="23">
        <f ca="1">SQRT(Inputs!$B$38)*F292+SQRT(1-Inputs!$B$38)*_xlfn.NORM.S.INV(RAND())</f>
        <v>0.1562869756754961</v>
      </c>
      <c r="R292" s="23">
        <f ca="1">SQRT(Inputs!$B$38)*G292+SQRT(1-Inputs!$B$38)*_xlfn.NORM.S.INV(RAND())</f>
        <v>0.43201177994560863</v>
      </c>
      <c r="S292" s="23">
        <f ca="1">SQRT(Inputs!$B$38)*H292+SQRT(1-Inputs!$B$38)*_xlfn.NORM.S.INV(RAND())</f>
        <v>4.05391482246521E-2</v>
      </c>
      <c r="T292" s="23">
        <f ca="1">SQRT(Inputs!$B$38)*I292+SQRT(1-Inputs!$B$38)*_xlfn.NORM.S.INV(RAND())</f>
        <v>1.6371350003379437</v>
      </c>
      <c r="U292" s="23">
        <f ca="1">SQRT(Inputs!$B$38)*J292+SQRT(1-Inputs!$B$38)*_xlfn.NORM.S.INV(RAND())</f>
        <v>-0.63294365733016877</v>
      </c>
      <c r="V292" s="23">
        <f ca="1">SQRT(Inputs!$B$38)*K292+SQRT(1-Inputs!$B$38)*_xlfn.NORM.S.INV(RAND())</f>
        <v>1.2658338695659828</v>
      </c>
      <c r="W292" s="23">
        <f ca="1">SQRT(Inputs!$B$38)*L292+SQRT(1-Inputs!$B$38)*_xlfn.NORM.S.INV(RAND())</f>
        <v>0.62085244252579519</v>
      </c>
      <c r="X292" s="23">
        <f ca="1">SQRT(Inputs!$B$38)*M292+SQRT(1-Inputs!$B$38)*_xlfn.NORM.S.INV(RAND())</f>
        <v>-0.69077273953984952</v>
      </c>
      <c r="Y292" s="23">
        <f ca="1">SQRT(Inputs!$B$38)*C292+SQRT(1-Inputs!$B$38)*_xlfn.NORM.S.INV(RAND())</f>
        <v>0.49583949257595383</v>
      </c>
      <c r="Z292" s="23">
        <f ca="1">SQRT(Inputs!$B$38)*D292+SQRT(1-Inputs!$B$38)*_xlfn.NORM.S.INV(RAND())</f>
        <v>0.62597558826202782</v>
      </c>
      <c r="AA292" s="23">
        <f ca="1">SQRT(Inputs!$B$38)*E292+SQRT(1-Inputs!$B$38)*_xlfn.NORM.S.INV(RAND())</f>
        <v>0.17710327322720332</v>
      </c>
      <c r="AB292" s="23">
        <f ca="1">SQRT(Inputs!$B$38)*F292+SQRT(1-Inputs!$B$38)*_xlfn.NORM.S.INV(RAND())</f>
        <v>-0.53215778266431124</v>
      </c>
      <c r="AC292" s="23">
        <f ca="1">SQRT(Inputs!$B$38)*G292+SQRT(1-Inputs!$B$38)*_xlfn.NORM.S.INV(RAND())</f>
        <v>-0.27986183532446229</v>
      </c>
      <c r="AD292" s="23">
        <f ca="1">SQRT(Inputs!$B$38)*H292+SQRT(1-Inputs!$B$38)*_xlfn.NORM.S.INV(RAND())</f>
        <v>0.1009777772742744</v>
      </c>
      <c r="AE292" s="23">
        <f ca="1">SQRT(Inputs!$B$38)*I292+SQRT(1-Inputs!$B$38)*_xlfn.NORM.S.INV(RAND())</f>
        <v>-0.64281443227557133</v>
      </c>
      <c r="AF292" s="23">
        <f ca="1">SQRT(Inputs!$B$38)*J292+SQRT(1-Inputs!$B$38)*_xlfn.NORM.S.INV(RAND())</f>
        <v>-1.4586302771132109</v>
      </c>
      <c r="AG292" s="23">
        <f ca="1">SQRT(Inputs!$B$38)*K292+SQRT(1-Inputs!$B$38)*_xlfn.NORM.S.INV(RAND())</f>
        <v>-0.31797876004286141</v>
      </c>
      <c r="AH292" s="23">
        <f ca="1">SQRT(Inputs!$B$38)*L292+SQRT(1-Inputs!$B$38)*_xlfn.NORM.S.INV(RAND())</f>
        <v>-0.23568228111622869</v>
      </c>
      <c r="AI292" s="23">
        <f ca="1">SQRT(Inputs!$B$38)*M292+SQRT(1-Inputs!$B$38)*_xlfn.NORM.S.INV(RAND())</f>
        <v>-1.6716933933345142</v>
      </c>
      <c r="AJ292" s="23">
        <f ca="1">SQRT(Inputs!$B$38)*C292+SQRT(1-Inputs!$B$38)*_xlfn.NORM.S.INV(RAND())</f>
        <v>-0.94668431345603987</v>
      </c>
      <c r="AK292" s="23">
        <f ca="1">SQRT(Inputs!$B$38)*D292+SQRT(1-Inputs!$B$38)*_xlfn.NORM.S.INV(RAND())</f>
        <v>-0.84177272626568522</v>
      </c>
      <c r="AL292" s="23">
        <f ca="1">SQRT(Inputs!$B$38)*E292+SQRT(1-Inputs!$B$38)*_xlfn.NORM.S.INV(RAND())</f>
        <v>0.25347527307779383</v>
      </c>
      <c r="AM292" s="23">
        <f ca="1">SQRT(Inputs!$B$38)*F292+SQRT(1-Inputs!$B$38)*_xlfn.NORM.S.INV(RAND())</f>
        <v>-1.2089303733506007</v>
      </c>
      <c r="AN292" s="23">
        <f ca="1">SQRT(Inputs!$B$38)*G292+SQRT(1-Inputs!$B$38)*_xlfn.NORM.S.INV(RAND())</f>
        <v>-0.70576403830382139</v>
      </c>
      <c r="AO292" s="23">
        <f ca="1">SQRT(Inputs!$B$38)*H292+SQRT(1-Inputs!$B$38)*_xlfn.NORM.S.INV(RAND())</f>
        <v>-2.7895553790065836E-2</v>
      </c>
      <c r="AP292" s="23">
        <f ca="1">SQRT(Inputs!$B$38)*I292+SQRT(1-Inputs!$B$38)*_xlfn.NORM.S.INV(RAND())</f>
        <v>0.76674623487874172</v>
      </c>
      <c r="AQ292" s="23">
        <f ca="1">SQRT(Inputs!$B$38)*J292+SQRT(1-Inputs!$B$38)*_xlfn.NORM.S.INV(RAND())</f>
        <v>-1.2662254944274691</v>
      </c>
      <c r="AR292" s="23">
        <f ca="1">SQRT(Inputs!$B$38)*K292+SQRT(1-Inputs!$B$38)*_xlfn.NORM.S.INV(RAND())</f>
        <v>-0.60330295107014864</v>
      </c>
      <c r="AS292" s="23">
        <f ca="1">SQRT(Inputs!$B$38)*L292+SQRT(1-Inputs!$B$38)*_xlfn.NORM.S.INV(RAND())</f>
        <v>-0.29166940814441056</v>
      </c>
      <c r="AT292" s="23">
        <f ca="1">SQRT(Inputs!$B$38)*M292+SQRT(1-Inputs!$B$38)*_xlfn.NORM.S.INV(RAND())</f>
        <v>0.74202813433705306</v>
      </c>
      <c r="AU292" s="15">
        <f ca="1">Inputs!$B$6*EXP($B$8-0.5*C$5^2+C$5*N292)</f>
        <v>4662.2141900352963</v>
      </c>
      <c r="AV292" s="15">
        <f t="shared" ca="1" si="146"/>
        <v>6880.8515623971853</v>
      </c>
      <c r="AW292" s="15">
        <f t="shared" ca="1" si="147"/>
        <v>8240.7631610553981</v>
      </c>
      <c r="AX292" s="15">
        <f t="shared" ca="1" si="148"/>
        <v>10259.522652580081</v>
      </c>
      <c r="AY292" s="15">
        <f t="shared" ca="1" si="149"/>
        <v>13187.012665843644</v>
      </c>
      <c r="AZ292" s="15">
        <f t="shared" ca="1" si="150"/>
        <v>16200.231746026475</v>
      </c>
      <c r="BA292" s="15">
        <f t="shared" ca="1" si="151"/>
        <v>23530.156659480384</v>
      </c>
      <c r="BB292" s="15">
        <f t="shared" ca="1" si="152"/>
        <v>27037.95338385801</v>
      </c>
      <c r="BC292" s="15">
        <f t="shared" ca="1" si="153"/>
        <v>37418.507684285018</v>
      </c>
      <c r="BD292" s="15">
        <f t="shared" ca="1" si="154"/>
        <v>48582.033719711253</v>
      </c>
      <c r="BE292" s="15">
        <f t="shared" ca="1" si="155"/>
        <v>55900.99959370758</v>
      </c>
      <c r="BF292" s="15">
        <f ca="1">Inputs!$B$13*EXP($B$9-0.5*C$6^2+C$6*Y292)</f>
        <v>15259.663681301092</v>
      </c>
      <c r="BG292" s="15">
        <f t="shared" ca="1" si="156"/>
        <v>20821.303848884763</v>
      </c>
      <c r="BH292" s="15">
        <f t="shared" ca="1" si="157"/>
        <v>26198.152882025101</v>
      </c>
      <c r="BI292" s="15">
        <f t="shared" ca="1" si="158"/>
        <v>29548.309376834964</v>
      </c>
      <c r="BJ292" s="15">
        <f t="shared" ca="1" si="159"/>
        <v>34792.066996143541</v>
      </c>
      <c r="BK292" s="15">
        <f t="shared" ca="1" si="160"/>
        <v>43291.747208760658</v>
      </c>
      <c r="BL292" s="15">
        <f t="shared" ca="1" si="161"/>
        <v>48928.219855896059</v>
      </c>
      <c r="BM292" s="15">
        <f t="shared" ca="1" si="162"/>
        <v>50175.589136235227</v>
      </c>
      <c r="BN292" s="15">
        <f t="shared" ca="1" si="163"/>
        <v>59402.465381085436</v>
      </c>
      <c r="BO292" s="15">
        <f t="shared" ca="1" si="164"/>
        <v>71113.468017171705</v>
      </c>
      <c r="BP292" s="15">
        <f t="shared" ca="1" si="165"/>
        <v>72425.219267806882</v>
      </c>
      <c r="BQ292" s="15">
        <f ca="1">Inputs!$B$20*EXP($B$10-0.5*C$7^2+C$7*AJ292)</f>
        <v>3066.0830560171125</v>
      </c>
      <c r="BR292" s="15">
        <f t="shared" ca="1" si="166"/>
        <v>3184.36276712676</v>
      </c>
      <c r="BS292" s="15">
        <f t="shared" ca="1" si="167"/>
        <v>4689.9331404778013</v>
      </c>
      <c r="BT292" s="15">
        <f t="shared" ca="1" si="168"/>
        <v>4709.0107802710181</v>
      </c>
      <c r="BU292" s="15">
        <f t="shared" ca="1" si="169"/>
        <v>5501.6034083472214</v>
      </c>
      <c r="BV292" s="15">
        <f t="shared" ca="1" si="170"/>
        <v>7606.3626059221388</v>
      </c>
      <c r="BW292" s="15">
        <f t="shared" ca="1" si="171"/>
        <v>12484.385337731084</v>
      </c>
      <c r="BX292" s="15">
        <f t="shared" ca="1" si="172"/>
        <v>13546.772794381364</v>
      </c>
      <c r="BY292" s="15">
        <f t="shared" ca="1" si="173"/>
        <v>16912.095147128581</v>
      </c>
      <c r="BZ292" s="15">
        <f t="shared" ca="1" si="174"/>
        <v>22491.174030922684</v>
      </c>
      <c r="CA292" s="15">
        <f t="shared" ca="1" si="175"/>
        <v>36046.263743666095</v>
      </c>
      <c r="CB292" s="15">
        <f ca="1">(AU292*DCF!C$10-DCF!C$5*MAX(AU292*DCF!C$10,0)-MAX(AU292-Inputs!$B$6,0)/Inputs!$B$10)*DCF!C$6</f>
        <v>1045.2135369584748</v>
      </c>
      <c r="CC292" s="15">
        <f ca="1">(AV292*DCF!D$10-DCF!D$5*MAX(AV292*DCF!D$10,0)-MAX(AV292-AU292,0)/Inputs!$B$10)*DCF!D$6</f>
        <v>1136.2042947096847</v>
      </c>
      <c r="CD292" s="15">
        <f ca="1">(AW292*DCF!E$10-DCF!E$5*MAX(AW292*DCF!E$10,0)-MAX(AW292-AV292,0)/Inputs!$B$10)*DCF!E$6</f>
        <v>1596.352623740602</v>
      </c>
      <c r="CE292" s="15">
        <f ca="1">(AX292*DCF!F$10-DCF!F$5*MAX(AX292*DCF!F$10,0)-MAX(AX292-AW292,0)/Inputs!$B$10)*DCF!F$6</f>
        <v>1819.5836453605305</v>
      </c>
      <c r="CF292" s="15">
        <f ca="1">(AY292*DCF!G$10-DCF!G$5*MAX(AY292*DCF!G$10,0)-MAX(AY292-AX292,0)/Inputs!$B$10)*DCF!G$6</f>
        <v>2154.3359199966922</v>
      </c>
      <c r="CG292" s="15">
        <f ca="1">(AZ292*DCF!H$10-DCF!H$5*MAX(AZ292*DCF!H$10,0)-MAX(AZ292-AY292,0)/Inputs!$B$10)*DCF!H$6</f>
        <v>2610.235546843448</v>
      </c>
      <c r="CH292" s="15">
        <f ca="1">(BA292*DCF!I$10-DCF!I$5*MAX(BA292*DCF!I$10,0)-MAX(BA292-AZ292,0)/Inputs!$B$10)*DCF!I$6</f>
        <v>3095.7367357976314</v>
      </c>
      <c r="CI292" s="15">
        <f ca="1">(BB292*DCF!J$10-DCF!J$5*MAX(BB292*DCF!J$10,0)-MAX(BB292-BA292,0)/Inputs!$B$10)*DCF!J$6</f>
        <v>4108.2267477625064</v>
      </c>
      <c r="CJ292" s="15">
        <f ca="1">(BC292*DCF!K$10-DCF!K$5*MAX(BC292*DCF!K$10,0)-MAX(BC292-BB292,0)/Inputs!$B$10)*DCF!K$6</f>
        <v>4570.6592114889554</v>
      </c>
      <c r="CK292" s="15">
        <f ca="1">(BD292*DCF!L$10-DCF!L$5*MAX(BD292*DCF!L$10,0)-MAX(BD292-BC292,0)/Inputs!$B$10)*DCF!L$6</f>
        <v>5883.4698496724068</v>
      </c>
      <c r="CL292" s="15">
        <f ca="1">(BE292*DCF!M$10-DCF!M$5*MAX(BE292*DCF!M$10,0)-MAX(BE292-BD292,0)/Inputs!$B$10)*DCF!M$6</f>
        <v>7014.02539268288</v>
      </c>
      <c r="CM292" s="15">
        <f ca="1">(BF292*DCF!C$28-DCF!C$5*MAX(BF292*DCF!C$28,0)-MAX(BF292-Inputs!$B$13,0)/Inputs!$B$17)*DCF!C$6</f>
        <v>3762.7696776336766</v>
      </c>
      <c r="CN292" s="15">
        <f ca="1">(BG292*DCF!D$28-DCF!D$5*MAX(BG292*DCF!D$28,0)-MAX(BG292-BF292,0)/Inputs!$B$17)*DCF!D$6</f>
        <v>4945.8013552488064</v>
      </c>
      <c r="CO292" s="15">
        <f ca="1">(BH292*DCF!E$28-DCF!E$5*MAX(BH292*DCF!E$28,0)-MAX(BH292-BG292,0)/Inputs!$B$17)*DCF!E$6</f>
        <v>6360.0804588414449</v>
      </c>
      <c r="CP292" s="15">
        <f ca="1">(BI292*DCF!F$28-DCF!F$5*MAX(BI292*DCF!F$28,0)-MAX(BI292-BH292,0)/Inputs!$B$17)*DCF!F$6</f>
        <v>7411.6387247139555</v>
      </c>
      <c r="CQ292" s="15">
        <f ca="1">(BJ292*DCF!G$28-DCF!G$5*MAX(BJ292*DCF!G$28,0)-MAX(BJ292-BI292,0)/Inputs!$B$17)*DCF!G$6</f>
        <v>8145.1175192335077</v>
      </c>
      <c r="CR292" s="15">
        <f ca="1">(BK292*DCF!H$28-DCF!H$5*MAX(BK292*DCF!H$28,0)-MAX(BK292-BJ292,0)/Inputs!$B$17)*DCF!H$6</f>
        <v>9385.9149369731404</v>
      </c>
      <c r="CS292" s="15">
        <f ca="1">(BL292*DCF!I$28-DCF!I$5*MAX(BL292*DCF!I$28,0)-MAX(BL292-BK292,0)/Inputs!$B$17)*DCF!I$6</f>
        <v>10696.612875420515</v>
      </c>
      <c r="CT292" s="15">
        <f ca="1">(BM292*DCF!J$28-DCF!J$5*MAX(BM292*DCF!J$28,0)-MAX(BM292-BL292,0)/Inputs!$B$17)*DCF!J$6</f>
        <v>11027.930798235664</v>
      </c>
      <c r="CU292" s="15">
        <f ca="1">(BN292*DCF!K$28-DCF!K$5*MAX(BN292*DCF!K$28,0)-MAX(BN292-BM292,0)/Inputs!$B$17)*DCF!K$6</f>
        <v>11414.635248689487</v>
      </c>
      <c r="CV292" s="15">
        <f ca="1">(BO292*DCF!L$28-DCF!L$5*MAX(BO292*DCF!L$28,0)-MAX(BO292-BN292,0)/Inputs!$B$17)*DCF!L$6</f>
        <v>12863.510055926707</v>
      </c>
      <c r="CW292" s="15">
        <f ca="1">(BP292*DCF!M$28-DCF!M$5*MAX(BP292*DCF!M$28,0)-MAX(BP292-BO292,0)/Inputs!$B$17)*DCF!M$6</f>
        <v>13489.732054816912</v>
      </c>
      <c r="CX292" s="15">
        <f ca="1">(BQ292*DCF!C$46-DCF!C$5*MAX(BQ292*DCF!C$46,0)-MAX(BQ292-Inputs!$B$20,0)/Inputs!$B$24)*DCF!C$6</f>
        <v>-708.10232240579967</v>
      </c>
      <c r="CY292" s="15">
        <f ca="1">(BR292*DCF!D$46-DCF!D$5*MAX(BR292*DCF!D$46,0)-MAX(BR292-BQ292,0)/Inputs!$B$24)*DCF!D$6</f>
        <v>-593.96543496860147</v>
      </c>
      <c r="CZ292" s="15">
        <f ca="1">(BS292*DCF!E$46-DCF!E$5*MAX(BS292*DCF!E$46,0)-MAX(BS292-BR292,0)/Inputs!$B$24)*DCF!E$6</f>
        <v>-1148.0471531259191</v>
      </c>
      <c r="DA292" s="15">
        <f ca="1">(BT292*DCF!F$46-DCF!F$5*MAX(BT292*DCF!F$46,0)-MAX(BT292-BS292,0)/Inputs!$B$24)*DCF!F$6</f>
        <v>-349.88670939553981</v>
      </c>
      <c r="DB292" s="15">
        <f ca="1">(BU292*DCF!G$46-DCF!G$5*MAX(BU292*DCF!G$46,0)-MAX(BU292-BT292,0)/Inputs!$B$24)*DCF!G$6</f>
        <v>-451.67556918230389</v>
      </c>
      <c r="DC292" s="15">
        <f ca="1">(BV292*DCF!H$46-DCF!H$5*MAX(BV292*DCF!H$46,0)-MAX(BV292-BU292,0)/Inputs!$B$24)*DCF!H$6</f>
        <v>-654.04102457284068</v>
      </c>
      <c r="DD292" s="15">
        <f ca="1">(BW292*DCF!I$46-DCF!I$5*MAX(BW292*DCF!I$46,0)-MAX(BW292-BV292,0)/Inputs!$B$24)*DCF!I$6</f>
        <v>-1111.959899363472</v>
      </c>
      <c r="DE292" s="15">
        <f ca="1">(BX292*DCF!J$46-DCF!J$5*MAX(BX292*DCF!J$46,0)-MAX(BX292-BW292,0)/Inputs!$B$24)*DCF!J$6</f>
        <v>286.52184986263381</v>
      </c>
      <c r="DF292" s="15">
        <f ca="1">(BY292*DCF!K$46-DCF!K$5*MAX(BY292*DCF!K$46,0)-MAX(BY292-BX292,0)/Inputs!$B$24)*DCF!K$6</f>
        <v>141.66092694513387</v>
      </c>
      <c r="DG292" s="15">
        <f ca="1">(BZ292*DCF!L$46-DCF!L$5*MAX(BZ292*DCF!L$46,0)-MAX(BZ292-BY292,0)/Inputs!$B$24)*DCF!L$6</f>
        <v>292.14684620854365</v>
      </c>
      <c r="DH292" s="15">
        <f ca="1">(CA292*DCF!M$46-DCF!M$5*MAX(CA292*DCF!M$46,0)-MAX(CA292-BZ292,0)/Inputs!$B$24)*DCF!M$6</f>
        <v>-7.889950033690174</v>
      </c>
      <c r="DI292" s="15">
        <f ca="1">SUM(CB292:CL292)+BE292*DCF!M$10*(1+Inputs!$B$30)*(1-Inputs!$B$33)*(1-Inputs!$B$30/Inputs!$B$31)/(Inputs!$B$29-Inputs!$B$30)*DCF!M$6</f>
        <v>190607.26458849455</v>
      </c>
      <c r="DJ292" s="15">
        <f ca="1">SUM(CM292:CW292)+BP292*DCF!M$28*(1+Inputs!$B$30)*(1-Inputs!$B$33)*(1-Inputs!$B$30/Inputs!$B$31)/(Inputs!$B$29-Inputs!$B$30)*DCF!M$6</f>
        <v>368250.86763464456</v>
      </c>
      <c r="DK292" s="15">
        <f ca="1">SUM(CX292:DH292)+CA292*DCF!M$46*(1+Inputs!$B$30)*(1-Inputs!$B$33)*(1-Inputs!$B$30/Inputs!$B$31)/(Inputs!$B$29-Inputs!$B$30)*DCF!M$6</f>
        <v>51426.555260587229</v>
      </c>
      <c r="DM292" s="15">
        <f ca="1">DI292+DJ292+DK292+Inputs!$B$34+Inputs!$B$36-Inputs!$B$35</f>
        <v>687135.6874837263</v>
      </c>
    </row>
    <row r="293" spans="1:117" x14ac:dyDescent="0.75">
      <c r="A293" s="11">
        <v>280</v>
      </c>
      <c r="C293" s="23">
        <f t="shared" ca="1" si="177"/>
        <v>0.71879543760739018</v>
      </c>
      <c r="D293" s="23">
        <f t="shared" ca="1" si="177"/>
        <v>0.53542469668210446</v>
      </c>
      <c r="E293" s="23">
        <f t="shared" ca="1" si="177"/>
        <v>-1.2544980019814367</v>
      </c>
      <c r="F293" s="23">
        <f t="shared" ca="1" si="177"/>
        <v>2.2596285521204846</v>
      </c>
      <c r="G293" s="23">
        <f t="shared" ca="1" si="177"/>
        <v>-1.053283248633021</v>
      </c>
      <c r="H293" s="23">
        <f t="shared" ca="1" si="177"/>
        <v>-0.33092054632729839</v>
      </c>
      <c r="I293" s="23">
        <f t="shared" ca="1" si="177"/>
        <v>1.080346931379639</v>
      </c>
      <c r="J293" s="23">
        <f t="shared" ca="1" si="177"/>
        <v>1.4244377578035701</v>
      </c>
      <c r="K293" s="23">
        <f t="shared" ca="1" si="177"/>
        <v>0.42066861867473376</v>
      </c>
      <c r="L293" s="23">
        <f t="shared" ca="1" si="177"/>
        <v>0.25248101979410198</v>
      </c>
      <c r="M293" s="23">
        <f t="shared" ca="1" si="177"/>
        <v>0.52696798202744066</v>
      </c>
      <c r="N293" s="23">
        <f ca="1">SQRT(Inputs!$B$38)*C293+SQRT(1-Inputs!$B$38)*_xlfn.NORM.S.INV(RAND())</f>
        <v>-0.64872835255511085</v>
      </c>
      <c r="O293" s="23">
        <f ca="1">SQRT(Inputs!$B$38)*D293+SQRT(1-Inputs!$B$38)*_xlfn.NORM.S.INV(RAND())</f>
        <v>-0.23893936303350838</v>
      </c>
      <c r="P293" s="23">
        <f ca="1">SQRT(Inputs!$B$38)*E293+SQRT(1-Inputs!$B$38)*_xlfn.NORM.S.INV(RAND())</f>
        <v>-0.78150180144589487</v>
      </c>
      <c r="Q293" s="23">
        <f ca="1">SQRT(Inputs!$B$38)*F293+SQRT(1-Inputs!$B$38)*_xlfn.NORM.S.INV(RAND())</f>
        <v>1.2192171835252379</v>
      </c>
      <c r="R293" s="23">
        <f ca="1">SQRT(Inputs!$B$38)*G293+SQRT(1-Inputs!$B$38)*_xlfn.NORM.S.INV(RAND())</f>
        <v>-0.71139994428551345</v>
      </c>
      <c r="S293" s="23">
        <f ca="1">SQRT(Inputs!$B$38)*H293+SQRT(1-Inputs!$B$38)*_xlfn.NORM.S.INV(RAND())</f>
        <v>0.13943535324293901</v>
      </c>
      <c r="T293" s="23">
        <f ca="1">SQRT(Inputs!$B$38)*I293+SQRT(1-Inputs!$B$38)*_xlfn.NORM.S.INV(RAND())</f>
        <v>0.22669045610128696</v>
      </c>
      <c r="U293" s="23">
        <f ca="1">SQRT(Inputs!$B$38)*J293+SQRT(1-Inputs!$B$38)*_xlfn.NORM.S.INV(RAND())</f>
        <v>0.32358372125915208</v>
      </c>
      <c r="V293" s="23">
        <f ca="1">SQRT(Inputs!$B$38)*K293+SQRT(1-Inputs!$B$38)*_xlfn.NORM.S.INV(RAND())</f>
        <v>1.0446042296516622</v>
      </c>
      <c r="W293" s="23">
        <f ca="1">SQRT(Inputs!$B$38)*L293+SQRT(1-Inputs!$B$38)*_xlfn.NORM.S.INV(RAND())</f>
        <v>1.186958792210949</v>
      </c>
      <c r="X293" s="23">
        <f ca="1">SQRT(Inputs!$B$38)*M293+SQRT(1-Inputs!$B$38)*_xlfn.NORM.S.INV(RAND())</f>
        <v>0.28758225636799506</v>
      </c>
      <c r="Y293" s="23">
        <f ca="1">SQRT(Inputs!$B$38)*C293+SQRT(1-Inputs!$B$38)*_xlfn.NORM.S.INV(RAND())</f>
        <v>0.57932387058162504</v>
      </c>
      <c r="Z293" s="23">
        <f ca="1">SQRT(Inputs!$B$38)*D293+SQRT(1-Inputs!$B$38)*_xlfn.NORM.S.INV(RAND())</f>
        <v>1.1247526764375888</v>
      </c>
      <c r="AA293" s="23">
        <f ca="1">SQRT(Inputs!$B$38)*E293+SQRT(1-Inputs!$B$38)*_xlfn.NORM.S.INV(RAND())</f>
        <v>0.27130412279766392</v>
      </c>
      <c r="AB293" s="23">
        <f ca="1">SQRT(Inputs!$B$38)*F293+SQRT(1-Inputs!$B$38)*_xlfn.NORM.S.INV(RAND())</f>
        <v>0.7070665623344552</v>
      </c>
      <c r="AC293" s="23">
        <f ca="1">SQRT(Inputs!$B$38)*G293+SQRT(1-Inputs!$B$38)*_xlfn.NORM.S.INV(RAND())</f>
        <v>-0.19032055581103069</v>
      </c>
      <c r="AD293" s="23">
        <f ca="1">SQRT(Inputs!$B$38)*H293+SQRT(1-Inputs!$B$38)*_xlfn.NORM.S.INV(RAND())</f>
        <v>0.15612026215085309</v>
      </c>
      <c r="AE293" s="23">
        <f ca="1">SQRT(Inputs!$B$38)*I293+SQRT(1-Inputs!$B$38)*_xlfn.NORM.S.INV(RAND())</f>
        <v>0.58555506796711321</v>
      </c>
      <c r="AF293" s="23">
        <f ca="1">SQRT(Inputs!$B$38)*J293+SQRT(1-Inputs!$B$38)*_xlfn.NORM.S.INV(RAND())</f>
        <v>-0.71291789990995269</v>
      </c>
      <c r="AG293" s="23">
        <f ca="1">SQRT(Inputs!$B$38)*K293+SQRT(1-Inputs!$B$38)*_xlfn.NORM.S.INV(RAND())</f>
        <v>9.4411941565276408E-2</v>
      </c>
      <c r="AH293" s="23">
        <f ca="1">SQRT(Inputs!$B$38)*L293+SQRT(1-Inputs!$B$38)*_xlfn.NORM.S.INV(RAND())</f>
        <v>0.47651523623226788</v>
      </c>
      <c r="AI293" s="23">
        <f ca="1">SQRT(Inputs!$B$38)*M293+SQRT(1-Inputs!$B$38)*_xlfn.NORM.S.INV(RAND())</f>
        <v>0.7263605519686307</v>
      </c>
      <c r="AJ293" s="23">
        <f ca="1">SQRT(Inputs!$B$38)*C293+SQRT(1-Inputs!$B$38)*_xlfn.NORM.S.INV(RAND())</f>
        <v>1.4820501955708789</v>
      </c>
      <c r="AK293" s="23">
        <f ca="1">SQRT(Inputs!$B$38)*D293+SQRT(1-Inputs!$B$38)*_xlfn.NORM.S.INV(RAND())</f>
        <v>-0.84983971801922165</v>
      </c>
      <c r="AL293" s="23">
        <f ca="1">SQRT(Inputs!$B$38)*E293+SQRT(1-Inputs!$B$38)*_xlfn.NORM.S.INV(RAND())</f>
        <v>-0.7847635809490785</v>
      </c>
      <c r="AM293" s="23">
        <f ca="1">SQRT(Inputs!$B$38)*F293+SQRT(1-Inputs!$B$38)*_xlfn.NORM.S.INV(RAND())</f>
        <v>0.9413277589390403</v>
      </c>
      <c r="AN293" s="23">
        <f ca="1">SQRT(Inputs!$B$38)*G293+SQRT(1-Inputs!$B$38)*_xlfn.NORM.S.INV(RAND())</f>
        <v>-1.4415514234533218</v>
      </c>
      <c r="AO293" s="23">
        <f ca="1">SQRT(Inputs!$B$38)*H293+SQRT(1-Inputs!$B$38)*_xlfn.NORM.S.INV(RAND())</f>
        <v>0.65394663738417791</v>
      </c>
      <c r="AP293" s="23">
        <f ca="1">SQRT(Inputs!$B$38)*I293+SQRT(1-Inputs!$B$38)*_xlfn.NORM.S.INV(RAND())</f>
        <v>0.93305927572459868</v>
      </c>
      <c r="AQ293" s="23">
        <f ca="1">SQRT(Inputs!$B$38)*J293+SQRT(1-Inputs!$B$38)*_xlfn.NORM.S.INV(RAND())</f>
        <v>9.5711589112094653E-2</v>
      </c>
      <c r="AR293" s="23">
        <f ca="1">SQRT(Inputs!$B$38)*K293+SQRT(1-Inputs!$B$38)*_xlfn.NORM.S.INV(RAND())</f>
        <v>1.1969339142780382</v>
      </c>
      <c r="AS293" s="23">
        <f ca="1">SQRT(Inputs!$B$38)*L293+SQRT(1-Inputs!$B$38)*_xlfn.NORM.S.INV(RAND())</f>
        <v>1.5142341222862523</v>
      </c>
      <c r="AT293" s="23">
        <f ca="1">SQRT(Inputs!$B$38)*M293+SQRT(1-Inputs!$B$38)*_xlfn.NORM.S.INV(RAND())</f>
        <v>-0.82289731758827211</v>
      </c>
      <c r="AU293" s="15">
        <f ca="1">Inputs!$B$6*EXP($B$8-0.5*C$5^2+C$5*N293)</f>
        <v>4467.573784441166</v>
      </c>
      <c r="AV293" s="15">
        <f t="shared" ca="1" si="146"/>
        <v>5250.3599286383187</v>
      </c>
      <c r="AW293" s="15">
        <f t="shared" ca="1" si="147"/>
        <v>5761.4108425871755</v>
      </c>
      <c r="AX293" s="15">
        <f t="shared" ca="1" si="148"/>
        <v>8191.4480516502717</v>
      </c>
      <c r="AY293" s="15">
        <f t="shared" ca="1" si="149"/>
        <v>9212.6738432275579</v>
      </c>
      <c r="AZ293" s="15">
        <f t="shared" ca="1" si="150"/>
        <v>11441.68896319787</v>
      </c>
      <c r="BA293" s="15">
        <f t="shared" ca="1" si="151"/>
        <v>14337.86911786485</v>
      </c>
      <c r="BB293" s="15">
        <f t="shared" ca="1" si="152"/>
        <v>18132.339764825429</v>
      </c>
      <c r="BC293" s="15">
        <f t="shared" ca="1" si="153"/>
        <v>24563.600158894271</v>
      </c>
      <c r="BD293" s="15">
        <f t="shared" ca="1" si="154"/>
        <v>33626.147012149195</v>
      </c>
      <c r="BE293" s="15">
        <f t="shared" ca="1" si="155"/>
        <v>42298.063593099585</v>
      </c>
      <c r="BF293" s="15">
        <f ca="1">Inputs!$B$13*EXP($B$9-0.5*C$6^2+C$6*Y293)</f>
        <v>15514.321599758272</v>
      </c>
      <c r="BG293" s="15">
        <f t="shared" ca="1" si="156"/>
        <v>23162.296681969125</v>
      </c>
      <c r="BH293" s="15">
        <f t="shared" ca="1" si="157"/>
        <v>29602.592526863013</v>
      </c>
      <c r="BI293" s="15">
        <f t="shared" ca="1" si="158"/>
        <v>40404.46613046938</v>
      </c>
      <c r="BJ293" s="15">
        <f t="shared" ca="1" si="159"/>
        <v>48192.826061639978</v>
      </c>
      <c r="BK293" s="15">
        <f t="shared" ca="1" si="160"/>
        <v>60418.181238882578</v>
      </c>
      <c r="BL293" s="15">
        <f t="shared" ca="1" si="161"/>
        <v>80067.400664824832</v>
      </c>
      <c r="BM293" s="15">
        <f t="shared" ca="1" si="162"/>
        <v>90078.46707992522</v>
      </c>
      <c r="BN293" s="15">
        <f t="shared" ca="1" si="163"/>
        <v>112045.76882283055</v>
      </c>
      <c r="BO293" s="15">
        <f t="shared" ca="1" si="164"/>
        <v>145712.34759371093</v>
      </c>
      <c r="BP293" s="15">
        <f t="shared" ca="1" si="165"/>
        <v>194727.88328822635</v>
      </c>
      <c r="BQ293" s="15">
        <f ca="1">Inputs!$B$20*EXP($B$10-0.5*C$7^2+C$7*AJ293)</f>
        <v>7256.0162635968363</v>
      </c>
      <c r="BR293" s="15">
        <f t="shared" ca="1" si="166"/>
        <v>7516.6485367235518</v>
      </c>
      <c r="BS293" s="15">
        <f t="shared" ca="1" si="167"/>
        <v>8216.1462810328158</v>
      </c>
      <c r="BT293" s="15">
        <f t="shared" ca="1" si="168"/>
        <v>14501.365906926678</v>
      </c>
      <c r="BU293" s="15">
        <f t="shared" ca="1" si="169"/>
        <v>14179.059494006218</v>
      </c>
      <c r="BV293" s="15">
        <f t="shared" ca="1" si="170"/>
        <v>22858.653513201003</v>
      </c>
      <c r="BW293" s="15">
        <f t="shared" ca="1" si="171"/>
        <v>38862.251945142933</v>
      </c>
      <c r="BX293" s="15">
        <f t="shared" ca="1" si="172"/>
        <v>55408.122696541424</v>
      </c>
      <c r="BY293" s="15">
        <f t="shared" ca="1" si="173"/>
        <v>97615.542366185924</v>
      </c>
      <c r="BZ293" s="15">
        <f t="shared" ca="1" si="174"/>
        <v>180931.18835464618</v>
      </c>
      <c r="CA293" s="15">
        <f t="shared" ca="1" si="175"/>
        <v>219578.22477452457</v>
      </c>
      <c r="CB293" s="15">
        <f ca="1">(AU293*DCF!C$10-DCF!C$5*MAX(AU293*DCF!C$10,0)-MAX(AU293-Inputs!$B$6,0)/Inputs!$B$10)*DCF!C$6</f>
        <v>1046.6013577432273</v>
      </c>
      <c r="CC293" s="15">
        <f ca="1">(AV293*DCF!D$10-DCF!D$5*MAX(AV293*DCF!D$10,0)-MAX(AV293-AU293,0)/Inputs!$B$10)*DCF!D$6</f>
        <v>1088.8777482909481</v>
      </c>
      <c r="CD293" s="15">
        <f ca="1">(AW293*DCF!E$10-DCF!E$5*MAX(AW293*DCF!E$10,0)-MAX(AW293-AV293,0)/Inputs!$B$10)*DCF!E$6</f>
        <v>1215.1082203148271</v>
      </c>
      <c r="CE293" s="15">
        <f ca="1">(AX293*DCF!F$10-DCF!F$5*MAX(AX293*DCF!F$10,0)-MAX(AX293-AW293,0)/Inputs!$B$10)*DCF!F$6</f>
        <v>1282.5495595841192</v>
      </c>
      <c r="CF293" s="15">
        <f ca="1">(AY293*DCF!G$10-DCF!G$5*MAX(AY293*DCF!G$10,0)-MAX(AY293-AX293,0)/Inputs!$B$10)*DCF!G$6</f>
        <v>1701.880677447934</v>
      </c>
      <c r="CG293" s="15">
        <f ca="1">(AZ293*DCF!H$10-DCF!H$5*MAX(AZ293*DCF!H$10,0)-MAX(AZ293-AY293,0)/Inputs!$B$10)*DCF!H$6</f>
        <v>1825.6105241911343</v>
      </c>
      <c r="CH293" s="15">
        <f ca="1">(BA293*DCF!I$10-DCF!I$5*MAX(BA293*DCF!I$10,0)-MAX(BA293-AZ293,0)/Inputs!$B$10)*DCF!I$6</f>
        <v>2143.9306224287056</v>
      </c>
      <c r="CI293" s="15">
        <f ca="1">(BB293*DCF!J$10-DCF!J$5*MAX(BB293*DCF!J$10,0)-MAX(BB293-BA293,0)/Inputs!$B$10)*DCF!J$6</f>
        <v>2536.5620778639436</v>
      </c>
      <c r="CJ293" s="15">
        <f ca="1">(BC293*DCF!K$10-DCF!K$5*MAX(BC293*DCF!K$10,0)-MAX(BC293-BB293,0)/Inputs!$B$10)*DCF!K$6</f>
        <v>3054.0665784949701</v>
      </c>
      <c r="CK293" s="15">
        <f ca="1">(BD293*DCF!L$10-DCF!L$5*MAX(BD293*DCF!L$10,0)-MAX(BD293-BC293,0)/Inputs!$B$10)*DCF!L$6</f>
        <v>3899.5283595921615</v>
      </c>
      <c r="CL293" s="15">
        <f ca="1">(BE293*DCF!M$10-DCF!M$5*MAX(BE293*DCF!M$10,0)-MAX(BE293-BD293,0)/Inputs!$B$10)*DCF!M$6</f>
        <v>4932.8507638915207</v>
      </c>
      <c r="CM293" s="15">
        <f ca="1">(BF293*DCF!C$28-DCF!C$5*MAX(BF293*DCF!C$28,0)-MAX(BF293-Inputs!$B$13,0)/Inputs!$B$17)*DCF!C$6</f>
        <v>3781.6771519680046</v>
      </c>
      <c r="CN293" s="15">
        <f ca="1">(BG293*DCF!D$28-DCF!D$5*MAX(BG293*DCF!D$28,0)-MAX(BG293-BF293,0)/Inputs!$B$17)*DCF!D$6</f>
        <v>5190.1668418473118</v>
      </c>
      <c r="CO293" s="15">
        <f ca="1">(BH293*DCF!E$28-DCF!E$5*MAX(BH293*DCF!E$28,0)-MAX(BH293-BG293,0)/Inputs!$B$17)*DCF!E$6</f>
        <v>7114.6876587387396</v>
      </c>
      <c r="CP293" s="15">
        <f ca="1">(BI293*DCF!F$28-DCF!F$5*MAX(BI293*DCF!F$28,0)-MAX(BI293-BH293,0)/Inputs!$B$17)*DCF!F$6</f>
        <v>9002.0964397634452</v>
      </c>
      <c r="CQ293" s="15">
        <f ca="1">(BJ293*DCF!G$28-DCF!G$5*MAX(BJ293*DCF!G$28,0)-MAX(BJ293-BI293,0)/Inputs!$B$17)*DCF!G$6</f>
        <v>11194.069158788894</v>
      </c>
      <c r="CR293" s="15">
        <f ca="1">(BK293*DCF!H$28-DCF!H$5*MAX(BK293*DCF!H$28,0)-MAX(BK293-BJ293,0)/Inputs!$B$17)*DCF!H$6</f>
        <v>13042.605690079681</v>
      </c>
      <c r="CS293" s="15">
        <f ca="1">(BL293*DCF!I$28-DCF!I$5*MAX(BL293*DCF!I$28,0)-MAX(BL293-BK293,0)/Inputs!$B$17)*DCF!I$6</f>
        <v>16007.827060652799</v>
      </c>
      <c r="CT293" s="15">
        <f ca="1">(BM293*DCF!J$28-DCF!J$5*MAX(BM293*DCF!J$28,0)-MAX(BM293-BL293,0)/Inputs!$B$17)*DCF!J$6</f>
        <v>18767.59052301267</v>
      </c>
      <c r="CU293" s="15">
        <f ca="1">(BN293*DCF!K$28-DCF!K$5*MAX(BN293*DCF!K$28,0)-MAX(BN293-BM293,0)/Inputs!$B$17)*DCF!K$6</f>
        <v>20971.485843449715</v>
      </c>
      <c r="CV293" s="15">
        <f ca="1">(BO293*DCF!L$28-DCF!L$5*MAX(BO293*DCF!L$28,0)-MAX(BO293-BN293,0)/Inputs!$B$17)*DCF!L$6</f>
        <v>25263.242302238923</v>
      </c>
      <c r="CW293" s="15">
        <f ca="1">(BP293*DCF!M$28-DCF!M$5*MAX(BP293*DCF!M$28,0)-MAX(BP293-BO293,0)/Inputs!$B$17)*DCF!M$6</f>
        <v>31514.663153285837</v>
      </c>
      <c r="CX293" s="15">
        <f ca="1">(BQ293*DCF!C$46-DCF!C$5*MAX(BQ293*DCF!C$46,0)-MAX(BQ293-Inputs!$B$20,0)/Inputs!$B$24)*DCF!C$6</f>
        <v>-3548.7410602287546</v>
      </c>
      <c r="CY293" s="15">
        <f ca="1">(BR293*DCF!D$46-DCF!D$5*MAX(BR293*DCF!D$46,0)-MAX(BR293-BQ293,0)/Inputs!$B$24)*DCF!D$6</f>
        <v>-1394.1262422077609</v>
      </c>
      <c r="CZ293" s="15">
        <f ca="1">(BS293*DCF!E$46-DCF!E$5*MAX(BS293*DCF!E$46,0)-MAX(BS293-BR293,0)/Inputs!$B$24)*DCF!E$6</f>
        <v>-1247.2963570544739</v>
      </c>
      <c r="DA293" s="15">
        <f ca="1">(BT293*DCF!F$46-DCF!F$5*MAX(BT293*DCF!F$46,0)-MAX(BT293-BS293,0)/Inputs!$B$24)*DCF!F$6</f>
        <v>-3344.7283067086728</v>
      </c>
      <c r="DB293" s="15">
        <f ca="1">(BU293*DCF!G$46-DCF!G$5*MAX(BU293*DCF!G$46,0)-MAX(BU293-BT293,0)/Inputs!$B$24)*DCF!G$6</f>
        <v>-476.9555469774466</v>
      </c>
      <c r="DC293" s="15">
        <f ca="1">(BV293*DCF!H$46-DCF!H$5*MAX(BV293*DCF!H$46,0)-MAX(BV293-BU293,0)/Inputs!$B$24)*DCF!H$6</f>
        <v>-2697.1306607098913</v>
      </c>
      <c r="DD293" s="15">
        <f ca="1">(BW293*DCF!I$46-DCF!I$5*MAX(BW293*DCF!I$46,0)-MAX(BW293-BV293,0)/Inputs!$B$24)*DCF!I$6</f>
        <v>-3696.4752312966489</v>
      </c>
      <c r="DE293" s="15">
        <f ca="1">(BX293*DCF!J$46-DCF!J$5*MAX(BX293*DCF!J$46,0)-MAX(BX293-BW293,0)/Inputs!$B$24)*DCF!J$6</f>
        <v>-2063.4771217100365</v>
      </c>
      <c r="DF293" s="15">
        <f ca="1">(BY293*DCF!K$46-DCF!K$5*MAX(BY293*DCF!K$46,0)-MAX(BY293-BX293,0)/Inputs!$B$24)*DCF!K$6</f>
        <v>-4763.5682349850531</v>
      </c>
      <c r="DG293" s="15">
        <f ca="1">(BZ293*DCF!L$46-DCF!L$5*MAX(BZ293*DCF!L$46,0)-MAX(BZ293-BY293,0)/Inputs!$B$24)*DCF!L$6</f>
        <v>-6347.6709741097393</v>
      </c>
      <c r="DH293" s="15">
        <f ca="1">(CA293*DCF!M$46-DCF!M$5*MAX(CA293*DCF!M$46,0)-MAX(CA293-BZ293,0)/Inputs!$B$24)*DCF!M$6</f>
        <v>9134.6683408685331</v>
      </c>
      <c r="DI293" s="15">
        <f ca="1">SUM(CB293:CL293)+BE293*DCF!M$10*(1+Inputs!$B$30)*(1-Inputs!$B$33)*(1-Inputs!$B$30/Inputs!$B$31)/(Inputs!$B$29-Inputs!$B$30)*DCF!M$6</f>
        <v>142443.63680342567</v>
      </c>
      <c r="DJ293" s="15">
        <f ca="1">SUM(CM293:CW293)+BP293*DCF!M$28*(1+Inputs!$B$30)*(1-Inputs!$B$33)*(1-Inputs!$B$30/Inputs!$B$31)/(Inputs!$B$29-Inputs!$B$30)*DCF!M$6</f>
        <v>884423.81075824297</v>
      </c>
      <c r="DK293" s="15">
        <f ca="1">SUM(CX293:DH293)+CA293*DCF!M$46*(1+Inputs!$B$30)*(1-Inputs!$B$33)*(1-Inputs!$B$30/Inputs!$B$31)/(Inputs!$B$29-Inputs!$B$30)*DCF!M$6</f>
        <v>319048.44480983983</v>
      </c>
      <c r="DM293" s="15">
        <f ca="1">DI293+DJ293+DK293+Inputs!$B$34+Inputs!$B$36-Inputs!$B$35</f>
        <v>1422766.8923715085</v>
      </c>
    </row>
    <row r="294" spans="1:117" x14ac:dyDescent="0.75">
      <c r="A294" s="11">
        <v>281</v>
      </c>
      <c r="C294" s="23">
        <f t="shared" ref="C294:M303" ca="1" si="178">_xlfn.NORM.S.INV(RAND())</f>
        <v>-0.14888583356479199</v>
      </c>
      <c r="D294" s="23">
        <f t="shared" ca="1" si="178"/>
        <v>1.3980446640404218</v>
      </c>
      <c r="E294" s="23">
        <f t="shared" ca="1" si="178"/>
        <v>-0.4257377309247094</v>
      </c>
      <c r="F294" s="23">
        <f t="shared" ca="1" si="178"/>
        <v>1.1105195597209461</v>
      </c>
      <c r="G294" s="23">
        <f t="shared" ca="1" si="178"/>
        <v>0.27881012412965073</v>
      </c>
      <c r="H294" s="23">
        <f t="shared" ca="1" si="178"/>
        <v>-1.1387314053336153</v>
      </c>
      <c r="I294" s="23">
        <f t="shared" ca="1" si="178"/>
        <v>0.15998785572546637</v>
      </c>
      <c r="J294" s="23">
        <f t="shared" ca="1" si="178"/>
        <v>-0.36951382931458393</v>
      </c>
      <c r="K294" s="23">
        <f t="shared" ca="1" si="178"/>
        <v>-1.803988013973157</v>
      </c>
      <c r="L294" s="23">
        <f t="shared" ca="1" si="178"/>
        <v>-1.5774124991406693</v>
      </c>
      <c r="M294" s="23">
        <f t="shared" ca="1" si="178"/>
        <v>-2.5180373755153194</v>
      </c>
      <c r="N294" s="23">
        <f ca="1">SQRT(Inputs!$B$38)*C294+SQRT(1-Inputs!$B$38)*_xlfn.NORM.S.INV(RAND())</f>
        <v>0.3745370614747644</v>
      </c>
      <c r="O294" s="23">
        <f ca="1">SQRT(Inputs!$B$38)*D294+SQRT(1-Inputs!$B$38)*_xlfn.NORM.S.INV(RAND())</f>
        <v>-0.12290575157170547</v>
      </c>
      <c r="P294" s="23">
        <f ca="1">SQRT(Inputs!$B$38)*E294+SQRT(1-Inputs!$B$38)*_xlfn.NORM.S.INV(RAND())</f>
        <v>0.95799914627019378</v>
      </c>
      <c r="Q294" s="23">
        <f ca="1">SQRT(Inputs!$B$38)*F294+SQRT(1-Inputs!$B$38)*_xlfn.NORM.S.INV(RAND())</f>
        <v>0.28032922893205192</v>
      </c>
      <c r="R294" s="23">
        <f ca="1">SQRT(Inputs!$B$38)*G294+SQRT(1-Inputs!$B$38)*_xlfn.NORM.S.INV(RAND())</f>
        <v>1.6414503001945617</v>
      </c>
      <c r="S294" s="23">
        <f ca="1">SQRT(Inputs!$B$38)*H294+SQRT(1-Inputs!$B$38)*_xlfn.NORM.S.INV(RAND())</f>
        <v>-0.20303828981062438</v>
      </c>
      <c r="T294" s="23">
        <f ca="1">SQRT(Inputs!$B$38)*I294+SQRT(1-Inputs!$B$38)*_xlfn.NORM.S.INV(RAND())</f>
        <v>-0.46446065802529451</v>
      </c>
      <c r="U294" s="23">
        <f ca="1">SQRT(Inputs!$B$38)*J294+SQRT(1-Inputs!$B$38)*_xlfn.NORM.S.INV(RAND())</f>
        <v>-0.35850655397499165</v>
      </c>
      <c r="V294" s="23">
        <f ca="1">SQRT(Inputs!$B$38)*K294+SQRT(1-Inputs!$B$38)*_xlfn.NORM.S.INV(RAND())</f>
        <v>-0.62602237267252692</v>
      </c>
      <c r="W294" s="23">
        <f ca="1">SQRT(Inputs!$B$38)*L294+SQRT(1-Inputs!$B$38)*_xlfn.NORM.S.INV(RAND())</f>
        <v>-0.66007341885561299</v>
      </c>
      <c r="X294" s="23">
        <f ca="1">SQRT(Inputs!$B$38)*M294+SQRT(1-Inputs!$B$38)*_xlfn.NORM.S.INV(RAND())</f>
        <v>-1.9185012966187003</v>
      </c>
      <c r="Y294" s="23">
        <f ca="1">SQRT(Inputs!$B$38)*C294+SQRT(1-Inputs!$B$38)*_xlfn.NORM.S.INV(RAND())</f>
        <v>0.13371849029198551</v>
      </c>
      <c r="Z294" s="23">
        <f ca="1">SQRT(Inputs!$B$38)*D294+SQRT(1-Inputs!$B$38)*_xlfn.NORM.S.INV(RAND())</f>
        <v>1.3105850168526385</v>
      </c>
      <c r="AA294" s="23">
        <f ca="1">SQRT(Inputs!$B$38)*E294+SQRT(1-Inputs!$B$38)*_xlfn.NORM.S.INV(RAND())</f>
        <v>-1.3614993590690361</v>
      </c>
      <c r="AB294" s="23">
        <f ca="1">SQRT(Inputs!$B$38)*F294+SQRT(1-Inputs!$B$38)*_xlfn.NORM.S.INV(RAND())</f>
        <v>0.48353245985156162</v>
      </c>
      <c r="AC294" s="23">
        <f ca="1">SQRT(Inputs!$B$38)*G294+SQRT(1-Inputs!$B$38)*_xlfn.NORM.S.INV(RAND())</f>
        <v>0.90958408274020541</v>
      </c>
      <c r="AD294" s="23">
        <f ca="1">SQRT(Inputs!$B$38)*H294+SQRT(1-Inputs!$B$38)*_xlfn.NORM.S.INV(RAND())</f>
        <v>-0.45009284791881488</v>
      </c>
      <c r="AE294" s="23">
        <f ca="1">SQRT(Inputs!$B$38)*I294+SQRT(1-Inputs!$B$38)*_xlfn.NORM.S.INV(RAND())</f>
        <v>-0.14872573554485163</v>
      </c>
      <c r="AF294" s="23">
        <f ca="1">SQRT(Inputs!$B$38)*J294+SQRT(1-Inputs!$B$38)*_xlfn.NORM.S.INV(RAND())</f>
        <v>0.18098787485334114</v>
      </c>
      <c r="AG294" s="23">
        <f ca="1">SQRT(Inputs!$B$38)*K294+SQRT(1-Inputs!$B$38)*_xlfn.NORM.S.INV(RAND())</f>
        <v>-1.6988857127579045</v>
      </c>
      <c r="AH294" s="23">
        <f ca="1">SQRT(Inputs!$B$38)*L294+SQRT(1-Inputs!$B$38)*_xlfn.NORM.S.INV(RAND())</f>
        <v>-0.7876877034362586</v>
      </c>
      <c r="AI294" s="23">
        <f ca="1">SQRT(Inputs!$B$38)*M294+SQRT(1-Inputs!$B$38)*_xlfn.NORM.S.INV(RAND())</f>
        <v>-1.2602657643338719</v>
      </c>
      <c r="AJ294" s="23">
        <f ca="1">SQRT(Inputs!$B$38)*C294+SQRT(1-Inputs!$B$38)*_xlfn.NORM.S.INV(RAND())</f>
        <v>1.4148592834290683</v>
      </c>
      <c r="AK294" s="23">
        <f ca="1">SQRT(Inputs!$B$38)*D294+SQRT(1-Inputs!$B$38)*_xlfn.NORM.S.INV(RAND())</f>
        <v>0.34517855007484277</v>
      </c>
      <c r="AL294" s="23">
        <f ca="1">SQRT(Inputs!$B$38)*E294+SQRT(1-Inputs!$B$38)*_xlfn.NORM.S.INV(RAND())</f>
        <v>0.48952149274944018</v>
      </c>
      <c r="AM294" s="23">
        <f ca="1">SQRT(Inputs!$B$38)*F294+SQRT(1-Inputs!$B$38)*_xlfn.NORM.S.INV(RAND())</f>
        <v>0.94457852044184099</v>
      </c>
      <c r="AN294" s="23">
        <f ca="1">SQRT(Inputs!$B$38)*G294+SQRT(1-Inputs!$B$38)*_xlfn.NORM.S.INV(RAND())</f>
        <v>0.86018000419547036</v>
      </c>
      <c r="AO294" s="23">
        <f ca="1">SQRT(Inputs!$B$38)*H294+SQRT(1-Inputs!$B$38)*_xlfn.NORM.S.INV(RAND())</f>
        <v>-0.23111596009785612</v>
      </c>
      <c r="AP294" s="23">
        <f ca="1">SQRT(Inputs!$B$38)*I294+SQRT(1-Inputs!$B$38)*_xlfn.NORM.S.INV(RAND())</f>
        <v>1.2953986442529426</v>
      </c>
      <c r="AQ294" s="23">
        <f ca="1">SQRT(Inputs!$B$38)*J294+SQRT(1-Inputs!$B$38)*_xlfn.NORM.S.INV(RAND())</f>
        <v>1.2682833664214108</v>
      </c>
      <c r="AR294" s="23">
        <f ca="1">SQRT(Inputs!$B$38)*K294+SQRT(1-Inputs!$B$38)*_xlfn.NORM.S.INV(RAND())</f>
        <v>-2.2255442521228472</v>
      </c>
      <c r="AS294" s="23">
        <f ca="1">SQRT(Inputs!$B$38)*L294+SQRT(1-Inputs!$B$38)*_xlfn.NORM.S.INV(RAND())</f>
        <v>-0.3828016062976799</v>
      </c>
      <c r="AT294" s="23">
        <f ca="1">SQRT(Inputs!$B$38)*M294+SQRT(1-Inputs!$B$38)*_xlfn.NORM.S.INV(RAND())</f>
        <v>-2.1485513828321254</v>
      </c>
      <c r="AU294" s="15">
        <f ca="1">Inputs!$B$6*EXP($B$8-0.5*C$5^2+C$5*N294)</f>
        <v>5272.3943917903252</v>
      </c>
      <c r="AV294" s="15">
        <f t="shared" ca="1" si="146"/>
        <v>6302.8152963053817</v>
      </c>
      <c r="AW294" s="15">
        <f t="shared" ca="1" si="147"/>
        <v>8745.2270235082979</v>
      </c>
      <c r="AX294" s="15">
        <f t="shared" ca="1" si="148"/>
        <v>11057.604527409949</v>
      </c>
      <c r="AY294" s="15">
        <f t="shared" ca="1" si="149"/>
        <v>16369.050133108609</v>
      </c>
      <c r="AZ294" s="15">
        <f t="shared" ca="1" si="150"/>
        <v>19577.145686687018</v>
      </c>
      <c r="BA294" s="15">
        <f t="shared" ca="1" si="151"/>
        <v>22820.694985567035</v>
      </c>
      <c r="BB294" s="15">
        <f t="shared" ca="1" si="152"/>
        <v>26953.745200250236</v>
      </c>
      <c r="BC294" s="15">
        <f t="shared" ca="1" si="153"/>
        <v>31075.678253007169</v>
      </c>
      <c r="BD294" s="15">
        <f t="shared" ca="1" si="154"/>
        <v>35791.280212980688</v>
      </c>
      <c r="BE294" s="15">
        <f t="shared" ca="1" si="155"/>
        <v>36826.248498805049</v>
      </c>
      <c r="BF294" s="15">
        <f ca="1">Inputs!$B$13*EXP($B$9-0.5*C$6^2+C$6*Y294)</f>
        <v>14202.575679558584</v>
      </c>
      <c r="BG294" s="15">
        <f t="shared" ca="1" si="156"/>
        <v>21926.958629287252</v>
      </c>
      <c r="BH294" s="15">
        <f t="shared" ca="1" si="157"/>
        <v>21375.394320157327</v>
      </c>
      <c r="BI294" s="15">
        <f t="shared" ca="1" si="158"/>
        <v>28188.457744139887</v>
      </c>
      <c r="BJ294" s="15">
        <f t="shared" ca="1" si="159"/>
        <v>39398.540838228575</v>
      </c>
      <c r="BK294" s="15">
        <f t="shared" ca="1" si="160"/>
        <v>45480.189016347183</v>
      </c>
      <c r="BL294" s="15">
        <f t="shared" ca="1" si="161"/>
        <v>54800.476505657796</v>
      </c>
      <c r="BM294" s="15">
        <f t="shared" ca="1" si="162"/>
        <v>68893.304829113447</v>
      </c>
      <c r="BN294" s="15">
        <f t="shared" ca="1" si="163"/>
        <v>69122.750281012151</v>
      </c>
      <c r="BO294" s="15">
        <f t="shared" ca="1" si="164"/>
        <v>77607.159646299726</v>
      </c>
      <c r="BP294" s="15">
        <f t="shared" ca="1" si="165"/>
        <v>82810.161369115522</v>
      </c>
      <c r="BQ294" s="15">
        <f ca="1">Inputs!$B$20*EXP($B$10-0.5*C$7^2+C$7*AJ294)</f>
        <v>7085.1390637731856</v>
      </c>
      <c r="BR294" s="15">
        <f t="shared" ca="1" si="166"/>
        <v>10727.41728504228</v>
      </c>
      <c r="BS294" s="15">
        <f t="shared" ca="1" si="167"/>
        <v>16907.581299760688</v>
      </c>
      <c r="BT294" s="15">
        <f t="shared" ca="1" si="168"/>
        <v>29867.067951484376</v>
      </c>
      <c r="BU294" s="15">
        <f t="shared" ca="1" si="169"/>
        <v>50969.603553262074</v>
      </c>
      <c r="BV294" s="15">
        <f t="shared" ca="1" si="170"/>
        <v>67315.443733094842</v>
      </c>
      <c r="BW294" s="15">
        <f t="shared" ca="1" si="171"/>
        <v>123565.59836602971</v>
      </c>
      <c r="BX294" s="15">
        <f t="shared" ca="1" si="172"/>
        <v>222860.33879637995</v>
      </c>
      <c r="BY294" s="15">
        <f t="shared" ca="1" si="173"/>
        <v>203985.95269401948</v>
      </c>
      <c r="BZ294" s="15">
        <f t="shared" ca="1" si="174"/>
        <v>266771.33381090692</v>
      </c>
      <c r="CA294" s="15">
        <f t="shared" ca="1" si="175"/>
        <v>255804.59485069624</v>
      </c>
      <c r="CB294" s="15">
        <f ca="1">(AU294*DCF!C$10-DCF!C$5*MAX(AU294*DCF!C$10,0)-MAX(AU294-Inputs!$B$6,0)/Inputs!$B$10)*DCF!C$6</f>
        <v>1040.8628433609404</v>
      </c>
      <c r="CC294" s="15">
        <f ca="1">(AV294*DCF!D$10-DCF!D$5*MAX(AV294*DCF!D$10,0)-MAX(AV294-AU294,0)/Inputs!$B$10)*DCF!D$6</f>
        <v>1285.0273587672903</v>
      </c>
      <c r="CD294" s="15">
        <f ca="1">(AW294*DCF!E$10-DCF!E$5*MAX(AW294*DCF!E$10,0)-MAX(AW294-AV294,0)/Inputs!$B$10)*DCF!E$6</f>
        <v>1469.001442097783</v>
      </c>
      <c r="CE294" s="15">
        <f ca="1">(AX294*DCF!F$10-DCF!F$5*MAX(AX294*DCF!F$10,0)-MAX(AX294-AW294,0)/Inputs!$B$10)*DCF!F$6</f>
        <v>1932.7090180148298</v>
      </c>
      <c r="CF294" s="15">
        <f ca="1">(AY294*DCF!G$10-DCF!G$5*MAX(AY294*DCF!G$10,0)-MAX(AY294-AX294,0)/Inputs!$B$10)*DCF!G$6</f>
        <v>2351.7249747129872</v>
      </c>
      <c r="CG294" s="15">
        <f ca="1">(AZ294*DCF!H$10-DCF!H$5*MAX(AZ294*DCF!H$10,0)-MAX(AZ294-AY294,0)/Inputs!$B$10)*DCF!H$6</f>
        <v>3231.2619991479555</v>
      </c>
      <c r="CH294" s="15">
        <f ca="1">(BA294*DCF!I$10-DCF!I$5*MAX(BA294*DCF!I$10,0)-MAX(BA294-AZ294,0)/Inputs!$B$10)*DCF!I$6</f>
        <v>3636.4527436599828</v>
      </c>
      <c r="CI294" s="15">
        <f ca="1">(BB294*DCF!J$10-DCF!J$5*MAX(BB294*DCF!J$10,0)-MAX(BB294-BA294,0)/Inputs!$B$10)*DCF!J$6</f>
        <v>3999.0295649597833</v>
      </c>
      <c r="CJ294" s="15">
        <f ca="1">(BC294*DCF!K$10-DCF!K$5*MAX(BC294*DCF!K$10,0)-MAX(BC294-BB294,0)/Inputs!$B$10)*DCF!K$6</f>
        <v>4425.6772404352187</v>
      </c>
      <c r="CK294" s="15">
        <f ca="1">(BD294*DCF!L$10-DCF!L$5*MAX(BD294*DCF!L$10,0)-MAX(BD294-BC294,0)/Inputs!$B$10)*DCF!L$6</f>
        <v>4788.2019762567306</v>
      </c>
      <c r="CL294" s="15">
        <f ca="1">(BE294*DCF!M$10-DCF!M$5*MAX(BE294*DCF!M$10,0)-MAX(BE294-BD294,0)/Inputs!$B$10)*DCF!M$6</f>
        <v>5073.0219553115166</v>
      </c>
      <c r="CM294" s="15">
        <f ca="1">(BF294*DCF!C$28-DCF!C$5*MAX(BF294*DCF!C$28,0)-MAX(BF294-Inputs!$B$13,0)/Inputs!$B$17)*DCF!C$6</f>
        <v>3684.2845302518053</v>
      </c>
      <c r="CN294" s="15">
        <f ca="1">(BG294*DCF!D$28-DCF!D$5*MAX(BG294*DCF!D$28,0)-MAX(BG294-BF294,0)/Inputs!$B$17)*DCF!D$6</f>
        <v>4810.0299923164166</v>
      </c>
      <c r="CO294" s="15">
        <f ca="1">(BH294*DCF!E$28-DCF!E$5*MAX(BH294*DCF!E$28,0)-MAX(BH294-BG294,0)/Inputs!$B$17)*DCF!E$6</f>
        <v>6053.8922912185717</v>
      </c>
      <c r="CP294" s="15">
        <f ca="1">(BI294*DCF!F$28-DCF!F$5*MAX(BI294*DCF!F$28,0)-MAX(BI294-BH294,0)/Inputs!$B$17)*DCF!F$6</f>
        <v>6411.9978842268119</v>
      </c>
      <c r="CQ294" s="15">
        <f ca="1">(BJ294*DCF!G$28-DCF!G$5*MAX(BJ294*DCF!G$28,0)-MAX(BJ294-BI294,0)/Inputs!$B$17)*DCF!G$6</f>
        <v>8336.8251020197258</v>
      </c>
      <c r="CR294" s="15">
        <f ca="1">(BK294*DCF!H$28-DCF!H$5*MAX(BK294*DCF!H$28,0)-MAX(BK294-BJ294,0)/Inputs!$B$17)*DCF!H$6</f>
        <v>10302.835060069065</v>
      </c>
      <c r="CS294" s="15">
        <f ca="1">(BL294*DCF!I$28-DCF!I$5*MAX(BL294*DCF!I$28,0)-MAX(BL294-BK294,0)/Inputs!$B$17)*DCF!I$6</f>
        <v>11548.751495827491</v>
      </c>
      <c r="CT294" s="15">
        <f ca="1">(BM294*DCF!J$28-DCF!J$5*MAX(BM294*DCF!J$28,0)-MAX(BM294-BL294,0)/Inputs!$B$17)*DCF!J$6</f>
        <v>13500.332338941966</v>
      </c>
      <c r="CU294" s="15">
        <f ca="1">(BN294*DCF!K$28-DCF!K$5*MAX(BN294*DCF!K$28,0)-MAX(BN294-BM294,0)/Inputs!$B$17)*DCF!K$6</f>
        <v>14569.461866345157</v>
      </c>
      <c r="CV294" s="15">
        <f ca="1">(BO294*DCF!L$28-DCF!L$5*MAX(BO294*DCF!L$28,0)-MAX(BO294-BN294,0)/Inputs!$B$17)*DCF!L$6</f>
        <v>14524.232246592108</v>
      </c>
      <c r="CW294" s="15">
        <f ca="1">(BP294*DCF!M$28-DCF!M$5*MAX(BP294*DCF!M$28,0)-MAX(BP294-BO294,0)/Inputs!$B$17)*DCF!M$6</f>
        <v>15036.91990550946</v>
      </c>
      <c r="CX294" s="15">
        <f ca="1">(BQ294*DCF!C$46-DCF!C$5*MAX(BQ294*DCF!C$46,0)-MAX(BQ294-Inputs!$B$20,0)/Inputs!$B$24)*DCF!C$6</f>
        <v>-3430.3503906049782</v>
      </c>
      <c r="CY294" s="15">
        <f ca="1">(BR294*DCF!D$46-DCF!D$5*MAX(BR294*DCF!D$46,0)-MAX(BR294-BQ294,0)/Inputs!$B$24)*DCF!D$6</f>
        <v>-3385.049847313072</v>
      </c>
      <c r="CZ294" s="15">
        <f ca="1">(BS294*DCF!E$46-DCF!E$5*MAX(BS294*DCF!E$46,0)-MAX(BS294-BR294,0)/Inputs!$B$24)*DCF!E$6</f>
        <v>-4435.4014443820934</v>
      </c>
      <c r="DA294" s="15">
        <f ca="1">(BT294*DCF!F$46-DCF!F$5*MAX(BT294*DCF!F$46,0)-MAX(BT294-BS294,0)/Inputs!$B$24)*DCF!F$6</f>
        <v>-6894.0674927527443</v>
      </c>
      <c r="DB294" s="15">
        <f ca="1">(BU294*DCF!G$46-DCF!G$5*MAX(BU294*DCF!G$46,0)-MAX(BU294-BT294,0)/Inputs!$B$24)*DCF!G$6</f>
        <v>-8812.9928011348093</v>
      </c>
      <c r="DC294" s="15">
        <f ca="1">(BV294*DCF!H$46-DCF!H$5*MAX(BV294*DCF!H$46,0)-MAX(BV294-BU294,0)/Inputs!$B$24)*DCF!H$6</f>
        <v>-5079.3696832585993</v>
      </c>
      <c r="DD294" s="15">
        <f ca="1">(BW294*DCF!I$46-DCF!I$5*MAX(BW294*DCF!I$46,0)-MAX(BW294-BV294,0)/Inputs!$B$24)*DCF!I$6</f>
        <v>-13293.447942424662</v>
      </c>
      <c r="DE294" s="15">
        <f ca="1">(BX294*DCF!J$46-DCF!J$5*MAX(BX294*DCF!J$46,0)-MAX(BX294-BW294,0)/Inputs!$B$24)*DCF!J$6</f>
        <v>-16982.968166958948</v>
      </c>
      <c r="DF294" s="15">
        <f ca="1">(BY294*DCF!K$46-DCF!K$5*MAX(BY294*DCF!K$46,0)-MAX(BY294-BX294,0)/Inputs!$B$24)*DCF!K$6</f>
        <v>11652.357608244623</v>
      </c>
      <c r="DG294" s="15">
        <f ca="1">(BZ294*DCF!L$46-DCF!L$5*MAX(BZ294*DCF!L$46,0)-MAX(BZ294-BY294,0)/Inputs!$B$24)*DCF!L$6</f>
        <v>4232.1293070940947</v>
      </c>
      <c r="DH294" s="15">
        <f ca="1">(CA294*DCF!M$46-DCF!M$5*MAX(CA294*DCF!M$46,0)-MAX(CA294-BZ294,0)/Inputs!$B$24)*DCF!M$6</f>
        <v>20054.076067759626</v>
      </c>
      <c r="DI294" s="15">
        <f ca="1">SUM(CB294:CL294)+BE294*DCF!M$10*(1+Inputs!$B$30)*(1-Inputs!$B$33)*(1-Inputs!$B$30/Inputs!$B$31)/(Inputs!$B$29-Inputs!$B$30)*DCF!M$6</f>
        <v>135720.90766562166</v>
      </c>
      <c r="DJ294" s="15">
        <f ca="1">SUM(CM294:CW294)+BP294*DCF!M$28*(1+Inputs!$B$30)*(1-Inputs!$B$33)*(1-Inputs!$B$30/Inputs!$B$31)/(Inputs!$B$29-Inputs!$B$30)*DCF!M$6</f>
        <v>416061.92823500873</v>
      </c>
      <c r="DK294" s="15">
        <f ca="1">SUM(CX294:DH294)+CA294*DCF!M$46*(1+Inputs!$B$30)*(1-Inputs!$B$33)*(1-Inputs!$B$30/Inputs!$B$31)/(Inputs!$B$29-Inputs!$B$30)*DCF!M$6</f>
        <v>369129.12084485986</v>
      </c>
      <c r="DM294" s="15">
        <f ca="1">DI294+DJ294+DK294+Inputs!$B$34+Inputs!$B$36-Inputs!$B$35</f>
        <v>997762.9567454902</v>
      </c>
    </row>
    <row r="295" spans="1:117" x14ac:dyDescent="0.75">
      <c r="A295" s="11">
        <v>282</v>
      </c>
      <c r="C295" s="23">
        <f t="shared" ca="1" si="178"/>
        <v>-1.1729166950266345</v>
      </c>
      <c r="D295" s="23">
        <f t="shared" ca="1" si="178"/>
        <v>-0.63422337859097877</v>
      </c>
      <c r="E295" s="23">
        <f t="shared" ca="1" si="178"/>
        <v>1.2854092592421613</v>
      </c>
      <c r="F295" s="23">
        <f t="shared" ca="1" si="178"/>
        <v>1.9242859042915674</v>
      </c>
      <c r="G295" s="23">
        <f t="shared" ca="1" si="178"/>
        <v>1.3301074261649686</v>
      </c>
      <c r="H295" s="23">
        <f t="shared" ca="1" si="178"/>
        <v>0.27404047047764846</v>
      </c>
      <c r="I295" s="23">
        <f t="shared" ca="1" si="178"/>
        <v>6.0308445771646645E-2</v>
      </c>
      <c r="J295" s="23">
        <f t="shared" ca="1" si="178"/>
        <v>-0.66746076790972353</v>
      </c>
      <c r="K295" s="23">
        <f t="shared" ca="1" si="178"/>
        <v>1.0548797738870799</v>
      </c>
      <c r="L295" s="23">
        <f t="shared" ca="1" si="178"/>
        <v>0.78171521340363859</v>
      </c>
      <c r="M295" s="23">
        <f t="shared" ca="1" si="178"/>
        <v>9.1651226710675771E-2</v>
      </c>
      <c r="N295" s="23">
        <f ca="1">SQRT(Inputs!$B$38)*C295+SQRT(1-Inputs!$B$38)*_xlfn.NORM.S.INV(RAND())</f>
        <v>-1.8788479503431463</v>
      </c>
      <c r="O295" s="23">
        <f ca="1">SQRT(Inputs!$B$38)*D295+SQRT(1-Inputs!$B$38)*_xlfn.NORM.S.INV(RAND())</f>
        <v>-0.53221169084264341</v>
      </c>
      <c r="P295" s="23">
        <f ca="1">SQRT(Inputs!$B$38)*E295+SQRT(1-Inputs!$B$38)*_xlfn.NORM.S.INV(RAND())</f>
        <v>-0.74042041842409956</v>
      </c>
      <c r="Q295" s="23">
        <f ca="1">SQRT(Inputs!$B$38)*F295+SQRT(1-Inputs!$B$38)*_xlfn.NORM.S.INV(RAND())</f>
        <v>0.91109223955460639</v>
      </c>
      <c r="R295" s="23">
        <f ca="1">SQRT(Inputs!$B$38)*G295+SQRT(1-Inputs!$B$38)*_xlfn.NORM.S.INV(RAND())</f>
        <v>0.69355716740766016</v>
      </c>
      <c r="S295" s="23">
        <f ca="1">SQRT(Inputs!$B$38)*H295+SQRT(1-Inputs!$B$38)*_xlfn.NORM.S.INV(RAND())</f>
        <v>-1.2449898686734437</v>
      </c>
      <c r="T295" s="23">
        <f ca="1">SQRT(Inputs!$B$38)*I295+SQRT(1-Inputs!$B$38)*_xlfn.NORM.S.INV(RAND())</f>
        <v>0.23052948638129639</v>
      </c>
      <c r="U295" s="23">
        <f ca="1">SQRT(Inputs!$B$38)*J295+SQRT(1-Inputs!$B$38)*_xlfn.NORM.S.INV(RAND())</f>
        <v>-2.6587312439172583</v>
      </c>
      <c r="V295" s="23">
        <f ca="1">SQRT(Inputs!$B$38)*K295+SQRT(1-Inputs!$B$38)*_xlfn.NORM.S.INV(RAND())</f>
        <v>-1.4626889219886907</v>
      </c>
      <c r="W295" s="23">
        <f ca="1">SQRT(Inputs!$B$38)*L295+SQRT(1-Inputs!$B$38)*_xlfn.NORM.S.INV(RAND())</f>
        <v>2.1680877903194684</v>
      </c>
      <c r="X295" s="23">
        <f ca="1">SQRT(Inputs!$B$38)*M295+SQRT(1-Inputs!$B$38)*_xlfn.NORM.S.INV(RAND())</f>
        <v>-2.8377650262098E-2</v>
      </c>
      <c r="Y295" s="23">
        <f ca="1">SQRT(Inputs!$B$38)*C295+SQRT(1-Inputs!$B$38)*_xlfn.NORM.S.INV(RAND())</f>
        <v>-0.92238248480763008</v>
      </c>
      <c r="Z295" s="23">
        <f ca="1">SQRT(Inputs!$B$38)*D295+SQRT(1-Inputs!$B$38)*_xlfn.NORM.S.INV(RAND())</f>
        <v>-5.9463880857381968E-2</v>
      </c>
      <c r="AA295" s="23">
        <f ca="1">SQRT(Inputs!$B$38)*E295+SQRT(1-Inputs!$B$38)*_xlfn.NORM.S.INV(RAND())</f>
        <v>0.29884004594207397</v>
      </c>
      <c r="AB295" s="23">
        <f ca="1">SQRT(Inputs!$B$38)*F295+SQRT(1-Inputs!$B$38)*_xlfn.NORM.S.INV(RAND())</f>
        <v>1.2163867692440737</v>
      </c>
      <c r="AC295" s="23">
        <f ca="1">SQRT(Inputs!$B$38)*G295+SQRT(1-Inputs!$B$38)*_xlfn.NORM.S.INV(RAND())</f>
        <v>5.5532174640526843E-4</v>
      </c>
      <c r="AD295" s="23">
        <f ca="1">SQRT(Inputs!$B$38)*H295+SQRT(1-Inputs!$B$38)*_xlfn.NORM.S.INV(RAND())</f>
        <v>0.69270301641573706</v>
      </c>
      <c r="AE295" s="23">
        <f ca="1">SQRT(Inputs!$B$38)*I295+SQRT(1-Inputs!$B$38)*_xlfn.NORM.S.INV(RAND())</f>
        <v>1.4624798009564473</v>
      </c>
      <c r="AF295" s="23">
        <f ca="1">SQRT(Inputs!$B$38)*J295+SQRT(1-Inputs!$B$38)*_xlfn.NORM.S.INV(RAND())</f>
        <v>9.9379725348420545E-2</v>
      </c>
      <c r="AG295" s="23">
        <f ca="1">SQRT(Inputs!$B$38)*K295+SQRT(1-Inputs!$B$38)*_xlfn.NORM.S.INV(RAND())</f>
        <v>2.1609827176033285</v>
      </c>
      <c r="AH295" s="23">
        <f ca="1">SQRT(Inputs!$B$38)*L295+SQRT(1-Inputs!$B$38)*_xlfn.NORM.S.INV(RAND())</f>
        <v>2.3609926083685537</v>
      </c>
      <c r="AI295" s="23">
        <f ca="1">SQRT(Inputs!$B$38)*M295+SQRT(1-Inputs!$B$38)*_xlfn.NORM.S.INV(RAND())</f>
        <v>-1.8625264911309192</v>
      </c>
      <c r="AJ295" s="23">
        <f ca="1">SQRT(Inputs!$B$38)*C295+SQRT(1-Inputs!$B$38)*_xlfn.NORM.S.INV(RAND())</f>
        <v>-0.69481371949788262</v>
      </c>
      <c r="AK295" s="23">
        <f ca="1">SQRT(Inputs!$B$38)*D295+SQRT(1-Inputs!$B$38)*_xlfn.NORM.S.INV(RAND())</f>
        <v>-0.59252887708455859</v>
      </c>
      <c r="AL295" s="23">
        <f ca="1">SQRT(Inputs!$B$38)*E295+SQRT(1-Inputs!$B$38)*_xlfn.NORM.S.INV(RAND())</f>
        <v>1.0021344886616039</v>
      </c>
      <c r="AM295" s="23">
        <f ca="1">SQRT(Inputs!$B$38)*F295+SQRT(1-Inputs!$B$38)*_xlfn.NORM.S.INV(RAND())</f>
        <v>0.97551225824526488</v>
      </c>
      <c r="AN295" s="23">
        <f ca="1">SQRT(Inputs!$B$38)*G295+SQRT(1-Inputs!$B$38)*_xlfn.NORM.S.INV(RAND())</f>
        <v>0.74258928575240601</v>
      </c>
      <c r="AO295" s="23">
        <f ca="1">SQRT(Inputs!$B$38)*H295+SQRT(1-Inputs!$B$38)*_xlfn.NORM.S.INV(RAND())</f>
        <v>2.0052132368255926E-3</v>
      </c>
      <c r="AP295" s="23">
        <f ca="1">SQRT(Inputs!$B$38)*I295+SQRT(1-Inputs!$B$38)*_xlfn.NORM.S.INV(RAND())</f>
        <v>1.3294258640879699</v>
      </c>
      <c r="AQ295" s="23">
        <f ca="1">SQRT(Inputs!$B$38)*J295+SQRT(1-Inputs!$B$38)*_xlfn.NORM.S.INV(RAND())</f>
        <v>-0.26441697154961508</v>
      </c>
      <c r="AR295" s="23">
        <f ca="1">SQRT(Inputs!$B$38)*K295+SQRT(1-Inputs!$B$38)*_xlfn.NORM.S.INV(RAND())</f>
        <v>0.65836468749151089</v>
      </c>
      <c r="AS295" s="23">
        <f ca="1">SQRT(Inputs!$B$38)*L295+SQRT(1-Inputs!$B$38)*_xlfn.NORM.S.INV(RAND())</f>
        <v>1.9815695811624296</v>
      </c>
      <c r="AT295" s="23">
        <f ca="1">SQRT(Inputs!$B$38)*M295+SQRT(1-Inputs!$B$38)*_xlfn.NORM.S.INV(RAND())</f>
        <v>0.40629136332969529</v>
      </c>
      <c r="AU295" s="15">
        <f ca="1">Inputs!$B$6*EXP($B$8-0.5*C$5^2+C$5*N295)</f>
        <v>3660.9484070256335</v>
      </c>
      <c r="AV295" s="15">
        <f t="shared" ca="1" si="146"/>
        <v>4120.8232919701713</v>
      </c>
      <c r="AW295" s="15">
        <f t="shared" ca="1" si="147"/>
        <v>4547.0552555864897</v>
      </c>
      <c r="AX295" s="15">
        <f t="shared" ca="1" si="148"/>
        <v>6220.7668816104197</v>
      </c>
      <c r="AY295" s="15">
        <f t="shared" ca="1" si="149"/>
        <v>8243.8270411721987</v>
      </c>
      <c r="AZ295" s="15">
        <f t="shared" ca="1" si="150"/>
        <v>8790.7151045773426</v>
      </c>
      <c r="BA295" s="15">
        <f t="shared" ca="1" si="151"/>
        <v>11020.293864233794</v>
      </c>
      <c r="BB295" s="15">
        <f t="shared" ca="1" si="152"/>
        <v>10337.046770625331</v>
      </c>
      <c r="BC295" s="15">
        <f t="shared" ca="1" si="153"/>
        <v>10993.169160373789</v>
      </c>
      <c r="BD295" s="15">
        <f t="shared" ca="1" si="154"/>
        <v>16495.387920032565</v>
      </c>
      <c r="BE295" s="15">
        <f t="shared" ca="1" si="155"/>
        <v>20160.806585129954</v>
      </c>
      <c r="BF295" s="15">
        <f ca="1">Inputs!$B$13*EXP($B$9-0.5*C$6^2+C$6*Y295)</f>
        <v>11519.644033641962</v>
      </c>
      <c r="BG295" s="15">
        <f t="shared" ca="1" si="156"/>
        <v>13889.565151846373</v>
      </c>
      <c r="BH295" s="15">
        <f t="shared" ca="1" si="157"/>
        <v>17832.827768770941</v>
      </c>
      <c r="BI295" s="15">
        <f t="shared" ca="1" si="158"/>
        <v>26324.858908502116</v>
      </c>
      <c r="BJ295" s="15">
        <f t="shared" ca="1" si="159"/>
        <v>32275.145664203788</v>
      </c>
      <c r="BK295" s="15">
        <f t="shared" ca="1" si="160"/>
        <v>43529.092175271959</v>
      </c>
      <c r="BL295" s="15">
        <f t="shared" ca="1" si="161"/>
        <v>64628.166225403889</v>
      </c>
      <c r="BM295" s="15">
        <f t="shared" ca="1" si="162"/>
        <v>80428.81070351883</v>
      </c>
      <c r="BN295" s="15">
        <f t="shared" ca="1" si="163"/>
        <v>128155.97092627706</v>
      </c>
      <c r="BO295" s="15">
        <f t="shared" ca="1" si="164"/>
        <v>207478.38258919091</v>
      </c>
      <c r="BP295" s="15">
        <f t="shared" ca="1" si="165"/>
        <v>206785.96724495743</v>
      </c>
      <c r="BQ295" s="15">
        <f ca="1">Inputs!$B$20*EXP($B$10-0.5*C$7^2+C$7*AJ295)</f>
        <v>3352.5961264136308</v>
      </c>
      <c r="BR295" s="15">
        <f t="shared" ca="1" si="166"/>
        <v>3768.7417775403023</v>
      </c>
      <c r="BS295" s="15">
        <f t="shared" ca="1" si="167"/>
        <v>6882.1041093100685</v>
      </c>
      <c r="BT295" s="15">
        <f t="shared" ca="1" si="168"/>
        <v>12256.221675461715</v>
      </c>
      <c r="BU295" s="15">
        <f t="shared" ca="1" si="169"/>
        <v>20329.098217000068</v>
      </c>
      <c r="BV295" s="15">
        <f t="shared" ca="1" si="170"/>
        <v>28296.422194683189</v>
      </c>
      <c r="BW295" s="15">
        <f t="shared" ca="1" si="171"/>
        <v>52316.91269592967</v>
      </c>
      <c r="BX295" s="15">
        <f t="shared" ca="1" si="172"/>
        <v>69395.779198191696</v>
      </c>
      <c r="BY295" s="15">
        <f t="shared" ca="1" si="173"/>
        <v>110287.98209438154</v>
      </c>
      <c r="BZ295" s="15">
        <f t="shared" ca="1" si="174"/>
        <v>222758.24597733087</v>
      </c>
      <c r="CA295" s="15">
        <f t="shared" ca="1" si="175"/>
        <v>336334.64977858722</v>
      </c>
      <c r="CB295" s="15">
        <f ca="1">(AU295*DCF!C$10-DCF!C$5*MAX(AU295*DCF!C$10,0)-MAX(AU295-Inputs!$B$6,0)/Inputs!$B$10)*DCF!C$6</f>
        <v>940.16492311052798</v>
      </c>
      <c r="CC295" s="15">
        <f ca="1">(AV295*DCF!D$10-DCF!D$5*MAX(AV295*DCF!D$10,0)-MAX(AV295-AU295,0)/Inputs!$B$10)*DCF!D$6</f>
        <v>892.29430484334375</v>
      </c>
      <c r="CD295" s="15">
        <f ca="1">(AW295*DCF!E$10-DCF!E$5*MAX(AW295*DCF!E$10,0)-MAX(AW295-AV295,0)/Inputs!$B$10)*DCF!E$6</f>
        <v>953.83758630026091</v>
      </c>
      <c r="CE295" s="15">
        <f ca="1">(AX295*DCF!F$10-DCF!F$5*MAX(AX295*DCF!F$10,0)-MAX(AX295-AW295,0)/Inputs!$B$10)*DCF!F$6</f>
        <v>1009.7256031260144</v>
      </c>
      <c r="CF295" s="15">
        <f ca="1">(AY295*DCF!G$10-DCF!G$5*MAX(AY295*DCF!G$10,0)-MAX(AY295-AX295,0)/Inputs!$B$10)*DCF!G$6</f>
        <v>1309.6897505439845</v>
      </c>
      <c r="CG295" s="15">
        <f ca="1">(AZ295*DCF!H$10-DCF!H$5*MAX(AZ295*DCF!H$10,0)-MAX(AZ295-AY295,0)/Inputs!$B$10)*DCF!H$6</f>
        <v>1609.6138630523719</v>
      </c>
      <c r="CH295" s="15">
        <f ca="1">(BA295*DCF!I$10-DCF!I$5*MAX(BA295*DCF!I$10,0)-MAX(BA295-AZ295,0)/Inputs!$B$10)*DCF!I$6</f>
        <v>1647.2766334878736</v>
      </c>
      <c r="CI295" s="15">
        <f ca="1">(BB295*DCF!J$10-DCF!J$5*MAX(BB295*DCF!J$10,0)-MAX(BB295-BA295,0)/Inputs!$B$10)*DCF!J$6</f>
        <v>1773.8612111406885</v>
      </c>
      <c r="CJ295" s="15">
        <f ca="1">(BC295*DCF!K$10-DCF!K$5*MAX(BC295*DCF!K$10,0)-MAX(BC295-BB295,0)/Inputs!$B$10)*DCF!K$6</f>
        <v>1677.8765369615901</v>
      </c>
      <c r="CK295" s="15">
        <f ca="1">(BD295*DCF!L$10-DCF!L$5*MAX(BD295*DCF!L$10,0)-MAX(BD295-BC295,0)/Inputs!$B$10)*DCF!L$6</f>
        <v>1776.2921997853689</v>
      </c>
      <c r="CL295" s="15">
        <f ca="1">(BE295*DCF!M$10-DCF!M$5*MAX(BE295*DCF!M$10,0)-MAX(BE295-BD295,0)/Inputs!$B$10)*DCF!M$6</f>
        <v>2407.0771457685455</v>
      </c>
      <c r="CM295" s="15">
        <f ca="1">(BF295*DCF!C$28-DCF!C$5*MAX(BF295*DCF!C$28,0)-MAX(BF295-Inputs!$B$13,0)/Inputs!$B$17)*DCF!C$6</f>
        <v>3485.0860857531957</v>
      </c>
      <c r="CN295" s="15">
        <f ca="1">(BG295*DCF!D$28-DCF!D$5*MAX(BG295*DCF!D$28,0)-MAX(BG295-BF295,0)/Inputs!$B$17)*DCF!D$6</f>
        <v>3585.1844490124085</v>
      </c>
      <c r="CO295" s="15">
        <f ca="1">(BH295*DCF!E$28-DCF!E$5*MAX(BH295*DCF!E$28,0)-MAX(BH295-BG295,0)/Inputs!$B$17)*DCF!E$6</f>
        <v>4273.4115797105869</v>
      </c>
      <c r="CP295" s="15">
        <f ca="1">(BI295*DCF!F$28-DCF!F$5*MAX(BI295*DCF!F$28,0)-MAX(BI295-BH295,0)/Inputs!$B$17)*DCF!F$6</f>
        <v>5600.3972783906165</v>
      </c>
      <c r="CQ295" s="15">
        <f ca="1">(BJ295*DCF!G$28-DCF!G$5*MAX(BJ295*DCF!G$28,0)-MAX(BJ295-BI295,0)/Inputs!$B$17)*DCF!G$6</f>
        <v>7373.2519627489328</v>
      </c>
      <c r="CR295" s="15">
        <f ca="1">(BK295*DCF!H$28-DCF!H$5*MAX(BK295*DCF!H$28,0)-MAX(BK295-BJ295,0)/Inputs!$B$17)*DCF!H$6</f>
        <v>9016.6772774668516</v>
      </c>
      <c r="CS295" s="15">
        <f ca="1">(BL295*DCF!I$28-DCF!I$5*MAX(BL295*DCF!I$28,0)-MAX(BL295-BK295,0)/Inputs!$B$17)*DCF!I$6</f>
        <v>12169.145604660695</v>
      </c>
      <c r="CT295" s="15">
        <f ca="1">(BM295*DCF!J$28-DCF!J$5*MAX(BM295*DCF!J$28,0)-MAX(BM295-BL295,0)/Inputs!$B$17)*DCF!J$6</f>
        <v>15847.265314127673</v>
      </c>
      <c r="CU295" s="15">
        <f ca="1">(BN295*DCF!K$28-DCF!K$5*MAX(BN295*DCF!K$28,0)-MAX(BN295-BM295,0)/Inputs!$B$17)*DCF!K$6</f>
        <v>21218.450864060993</v>
      </c>
      <c r="CV295" s="15">
        <f ca="1">(BO295*DCF!L$28-DCF!L$5*MAX(BO295*DCF!L$28,0)-MAX(BO295-BN295,0)/Inputs!$B$17)*DCF!L$6</f>
        <v>32420.829122929623</v>
      </c>
      <c r="CW295" s="15">
        <f ca="1">(BP295*DCF!M$28-DCF!M$5*MAX(BP295*DCF!M$28,0)-MAX(BP295-BO295,0)/Inputs!$B$17)*DCF!M$6</f>
        <v>38906.899410115941</v>
      </c>
      <c r="CX295" s="15">
        <f ca="1">(BQ295*DCF!C$46-DCF!C$5*MAX(BQ295*DCF!C$46,0)-MAX(BQ295-Inputs!$B$20,0)/Inputs!$B$24)*DCF!C$6</f>
        <v>-844.29292823115293</v>
      </c>
      <c r="CY295" s="15">
        <f ca="1">(BR295*DCF!D$46-DCF!D$5*MAX(BR295*DCF!D$46,0)-MAX(BR295-BQ295,0)/Inputs!$B$24)*DCF!D$6</f>
        <v>-820.80222824498185</v>
      </c>
      <c r="CZ295" s="15">
        <f ca="1">(BS295*DCF!E$46-DCF!E$5*MAX(BS295*DCF!E$46,0)-MAX(BS295-BR295,0)/Inputs!$B$24)*DCF!E$6</f>
        <v>-2041.022515242485</v>
      </c>
      <c r="DA295" s="15">
        <f ca="1">(BT295*DCF!F$46-DCF!F$5*MAX(BT295*DCF!F$46,0)-MAX(BT295-BS295,0)/Inputs!$B$24)*DCF!F$6</f>
        <v>-2849.4616468033782</v>
      </c>
      <c r="DB295" s="15">
        <f ca="1">(BU295*DCF!G$46-DCF!G$5*MAX(BU295*DCF!G$46,0)-MAX(BU295-BT295,0)/Inputs!$B$24)*DCF!G$6</f>
        <v>-3399.3868666346257</v>
      </c>
      <c r="DC295" s="15">
        <f ca="1">(BV295*DCF!H$46-DCF!H$5*MAX(BV295*DCF!H$46,0)-MAX(BV295-BU295,0)/Inputs!$B$24)*DCF!H$6</f>
        <v>-2475.797109461093</v>
      </c>
      <c r="DD295" s="15">
        <f ca="1">(BW295*DCF!I$46-DCF!I$5*MAX(BW295*DCF!I$46,0)-MAX(BW295-BV295,0)/Inputs!$B$24)*DCF!I$6</f>
        <v>-5687.0742018702231</v>
      </c>
      <c r="DE295" s="15">
        <f ca="1">(BX295*DCF!J$46-DCF!J$5*MAX(BX295*DCF!J$46,0)-MAX(BX295-BW295,0)/Inputs!$B$24)*DCF!J$6</f>
        <v>-1618.0753885352287</v>
      </c>
      <c r="DF295" s="15">
        <f ca="1">(BY295*DCF!K$46-DCF!K$5*MAX(BY295*DCF!K$46,0)-MAX(BY295-BX295,0)/Inputs!$B$24)*DCF!K$6</f>
        <v>-3717.4831616735805</v>
      </c>
      <c r="DG295" s="15">
        <f ca="1">(BZ295*DCF!L$46-DCF!L$5*MAX(BZ295*DCF!L$46,0)-MAX(BZ295-BY295,0)/Inputs!$B$24)*DCF!L$6</f>
        <v>-10054.146884014184</v>
      </c>
      <c r="DH295" s="15">
        <f ca="1">(CA295*DCF!M$46-DCF!M$5*MAX(CA295*DCF!M$46,0)-MAX(CA295-BZ295,0)/Inputs!$B$24)*DCF!M$6</f>
        <v>2623.4650230585821</v>
      </c>
      <c r="DI295" s="15">
        <f ca="1">SUM(CB295:CL295)+BE295*DCF!M$10*(1+Inputs!$B$30)*(1-Inputs!$B$33)*(1-Inputs!$B$30/Inputs!$B$31)/(Inputs!$B$29-Inputs!$B$30)*DCF!M$6</f>
        <v>72105.501083604686</v>
      </c>
      <c r="DJ295" s="15">
        <f ca="1">SUM(CM295:CW295)+BP295*DCF!M$28*(1+Inputs!$B$30)*(1-Inputs!$B$33)*(1-Inputs!$B$30/Inputs!$B$31)/(Inputs!$B$29-Inputs!$B$30)*DCF!M$6</f>
        <v>921214.040687709</v>
      </c>
      <c r="DK295" s="15">
        <f ca="1">SUM(CX295:DH295)+CA295*DCF!M$46*(1+Inputs!$B$30)*(1-Inputs!$B$33)*(1-Inputs!$B$30/Inputs!$B$31)/(Inputs!$B$29-Inputs!$B$30)*DCF!M$6</f>
        <v>489129.13203630206</v>
      </c>
      <c r="DM295" s="15">
        <f ca="1">DI295+DJ295+DK295+Inputs!$B$34+Inputs!$B$36-Inputs!$B$35</f>
        <v>1559299.6738076156</v>
      </c>
    </row>
    <row r="296" spans="1:117" x14ac:dyDescent="0.75">
      <c r="A296" s="11">
        <v>283</v>
      </c>
      <c r="C296" s="23">
        <f t="shared" ca="1" si="178"/>
        <v>6.7011052618152229E-3</v>
      </c>
      <c r="D296" s="23">
        <f t="shared" ca="1" si="178"/>
        <v>0.52877402807051399</v>
      </c>
      <c r="E296" s="23">
        <f t="shared" ca="1" si="178"/>
        <v>1.0382409963577404</v>
      </c>
      <c r="F296" s="23">
        <f t="shared" ca="1" si="178"/>
        <v>0.86320743102511377</v>
      </c>
      <c r="G296" s="23">
        <f t="shared" ca="1" si="178"/>
        <v>0.68378494488743602</v>
      </c>
      <c r="H296" s="23">
        <f t="shared" ca="1" si="178"/>
        <v>-0.69873558746087983</v>
      </c>
      <c r="I296" s="23">
        <f t="shared" ca="1" si="178"/>
        <v>0.71793764305503693</v>
      </c>
      <c r="J296" s="23">
        <f t="shared" ca="1" si="178"/>
        <v>0.80082851756083506</v>
      </c>
      <c r="K296" s="23">
        <f t="shared" ca="1" si="178"/>
        <v>0.56328347562756798</v>
      </c>
      <c r="L296" s="23">
        <f t="shared" ca="1" si="178"/>
        <v>0.70475927560898477</v>
      </c>
      <c r="M296" s="23">
        <f t="shared" ca="1" si="178"/>
        <v>-0.20553895099916708</v>
      </c>
      <c r="N296" s="23">
        <f ca="1">SQRT(Inputs!$B$38)*C296+SQRT(1-Inputs!$B$38)*_xlfn.NORM.S.INV(RAND())</f>
        <v>1.7826517099283703</v>
      </c>
      <c r="O296" s="23">
        <f ca="1">SQRT(Inputs!$B$38)*D296+SQRT(1-Inputs!$B$38)*_xlfn.NORM.S.INV(RAND())</f>
        <v>-0.85131850902918149</v>
      </c>
      <c r="P296" s="23">
        <f ca="1">SQRT(Inputs!$B$38)*E296+SQRT(1-Inputs!$B$38)*_xlfn.NORM.S.INV(RAND())</f>
        <v>1.4444443590603315</v>
      </c>
      <c r="Q296" s="23">
        <f ca="1">SQRT(Inputs!$B$38)*F296+SQRT(1-Inputs!$B$38)*_xlfn.NORM.S.INV(RAND())</f>
        <v>0.14679582932045732</v>
      </c>
      <c r="R296" s="23">
        <f ca="1">SQRT(Inputs!$B$38)*G296+SQRT(1-Inputs!$B$38)*_xlfn.NORM.S.INV(RAND())</f>
        <v>-0.21763637491448484</v>
      </c>
      <c r="S296" s="23">
        <f ca="1">SQRT(Inputs!$B$38)*H296+SQRT(1-Inputs!$B$38)*_xlfn.NORM.S.INV(RAND())</f>
        <v>-0.96550803929905893</v>
      </c>
      <c r="T296" s="23">
        <f ca="1">SQRT(Inputs!$B$38)*I296+SQRT(1-Inputs!$B$38)*_xlfn.NORM.S.INV(RAND())</f>
        <v>0.6563316914770434</v>
      </c>
      <c r="U296" s="23">
        <f ca="1">SQRT(Inputs!$B$38)*J296+SQRT(1-Inputs!$B$38)*_xlfn.NORM.S.INV(RAND())</f>
        <v>0.8629516811205995</v>
      </c>
      <c r="V296" s="23">
        <f ca="1">SQRT(Inputs!$B$38)*K296+SQRT(1-Inputs!$B$38)*_xlfn.NORM.S.INV(RAND())</f>
        <v>0.69695542484173034</v>
      </c>
      <c r="W296" s="23">
        <f ca="1">SQRT(Inputs!$B$38)*L296+SQRT(1-Inputs!$B$38)*_xlfn.NORM.S.INV(RAND())</f>
        <v>0.93265523998736377</v>
      </c>
      <c r="X296" s="23">
        <f ca="1">SQRT(Inputs!$B$38)*M296+SQRT(1-Inputs!$B$38)*_xlfn.NORM.S.INV(RAND())</f>
        <v>-1.0512133708225644</v>
      </c>
      <c r="Y296" s="23">
        <f ca="1">SQRT(Inputs!$B$38)*C296+SQRT(1-Inputs!$B$38)*_xlfn.NORM.S.INV(RAND())</f>
        <v>-0.87476116304626761</v>
      </c>
      <c r="Z296" s="23">
        <f ca="1">SQRT(Inputs!$B$38)*D296+SQRT(1-Inputs!$B$38)*_xlfn.NORM.S.INV(RAND())</f>
        <v>-0.24853859345828738</v>
      </c>
      <c r="AA296" s="23">
        <f ca="1">SQRT(Inputs!$B$38)*E296+SQRT(1-Inputs!$B$38)*_xlfn.NORM.S.INV(RAND())</f>
        <v>0.91670915086359805</v>
      </c>
      <c r="AB296" s="23">
        <f ca="1">SQRT(Inputs!$B$38)*F296+SQRT(1-Inputs!$B$38)*_xlfn.NORM.S.INV(RAND())</f>
        <v>-1.0005034206454178</v>
      </c>
      <c r="AC296" s="23">
        <f ca="1">SQRT(Inputs!$B$38)*G296+SQRT(1-Inputs!$B$38)*_xlfn.NORM.S.INV(RAND())</f>
        <v>1.065741112190322</v>
      </c>
      <c r="AD296" s="23">
        <f ca="1">SQRT(Inputs!$B$38)*H296+SQRT(1-Inputs!$B$38)*_xlfn.NORM.S.INV(RAND())</f>
        <v>-0.54069912533145181</v>
      </c>
      <c r="AE296" s="23">
        <f ca="1">SQRT(Inputs!$B$38)*I296+SQRT(1-Inputs!$B$38)*_xlfn.NORM.S.INV(RAND())</f>
        <v>-0.29299916994736225</v>
      </c>
      <c r="AF296" s="23">
        <f ca="1">SQRT(Inputs!$B$38)*J296+SQRT(1-Inputs!$B$38)*_xlfn.NORM.S.INV(RAND())</f>
        <v>-0.14654779189813799</v>
      </c>
      <c r="AG296" s="23">
        <f ca="1">SQRT(Inputs!$B$38)*K296+SQRT(1-Inputs!$B$38)*_xlfn.NORM.S.INV(RAND())</f>
        <v>0.27144974675611988</v>
      </c>
      <c r="AH296" s="23">
        <f ca="1">SQRT(Inputs!$B$38)*L296+SQRT(1-Inputs!$B$38)*_xlfn.NORM.S.INV(RAND())</f>
        <v>-0.86640273326537631</v>
      </c>
      <c r="AI296" s="23">
        <f ca="1">SQRT(Inputs!$B$38)*M296+SQRT(1-Inputs!$B$38)*_xlfn.NORM.S.INV(RAND())</f>
        <v>0.67307713780759804</v>
      </c>
      <c r="AJ296" s="23">
        <f ca="1">SQRT(Inputs!$B$38)*C296+SQRT(1-Inputs!$B$38)*_xlfn.NORM.S.INV(RAND())</f>
        <v>-9.2091520249325438E-3</v>
      </c>
      <c r="AK296" s="23">
        <f ca="1">SQRT(Inputs!$B$38)*D296+SQRT(1-Inputs!$B$38)*_xlfn.NORM.S.INV(RAND())</f>
        <v>1.6526644673186286</v>
      </c>
      <c r="AL296" s="23">
        <f ca="1">SQRT(Inputs!$B$38)*E296+SQRT(1-Inputs!$B$38)*_xlfn.NORM.S.INV(RAND())</f>
        <v>0.49675105296487981</v>
      </c>
      <c r="AM296" s="23">
        <f ca="1">SQRT(Inputs!$B$38)*F296+SQRT(1-Inputs!$B$38)*_xlfn.NORM.S.INV(RAND())</f>
        <v>2.9605407976815368</v>
      </c>
      <c r="AN296" s="23">
        <f ca="1">SQRT(Inputs!$B$38)*G296+SQRT(1-Inputs!$B$38)*_xlfn.NORM.S.INV(RAND())</f>
        <v>1.092157314742398</v>
      </c>
      <c r="AO296" s="23">
        <f ca="1">SQRT(Inputs!$B$38)*H296+SQRT(1-Inputs!$B$38)*_xlfn.NORM.S.INV(RAND())</f>
        <v>0.42835940692646252</v>
      </c>
      <c r="AP296" s="23">
        <f ca="1">SQRT(Inputs!$B$38)*I296+SQRT(1-Inputs!$B$38)*_xlfn.NORM.S.INV(RAND())</f>
        <v>0.78482176181303442</v>
      </c>
      <c r="AQ296" s="23">
        <f ca="1">SQRT(Inputs!$B$38)*J296+SQRT(1-Inputs!$B$38)*_xlfn.NORM.S.INV(RAND())</f>
        <v>0.90944410730348224</v>
      </c>
      <c r="AR296" s="23">
        <f ca="1">SQRT(Inputs!$B$38)*K296+SQRT(1-Inputs!$B$38)*_xlfn.NORM.S.INV(RAND())</f>
        <v>-0.7018671623320436</v>
      </c>
      <c r="AS296" s="23">
        <f ca="1">SQRT(Inputs!$B$38)*L296+SQRT(1-Inputs!$B$38)*_xlfn.NORM.S.INV(RAND())</f>
        <v>-1.5255512781449427</v>
      </c>
      <c r="AT296" s="23">
        <f ca="1">SQRT(Inputs!$B$38)*M296+SQRT(1-Inputs!$B$38)*_xlfn.NORM.S.INV(RAND())</f>
        <v>-0.15344240491745231</v>
      </c>
      <c r="AU296" s="15">
        <f ca="1">Inputs!$B$6*EXP($B$8-0.5*C$5^2+C$5*N296)</f>
        <v>6622.1523909900179</v>
      </c>
      <c r="AV296" s="15">
        <f t="shared" ca="1" si="146"/>
        <v>7112.3468494671879</v>
      </c>
      <c r="AW296" s="15">
        <f t="shared" ca="1" si="147"/>
        <v>10537.667570139496</v>
      </c>
      <c r="AX296" s="15">
        <f t="shared" ca="1" si="148"/>
        <v>13103.558392924499</v>
      </c>
      <c r="AY296" s="15">
        <f t="shared" ca="1" si="149"/>
        <v>15611.985127691551</v>
      </c>
      <c r="AZ296" s="15">
        <f t="shared" ca="1" si="150"/>
        <v>17167.990866106975</v>
      </c>
      <c r="BA296" s="15">
        <f t="shared" ca="1" si="151"/>
        <v>22503.107042682273</v>
      </c>
      <c r="BB296" s="15">
        <f t="shared" ca="1" si="152"/>
        <v>30038.663127166248</v>
      </c>
      <c r="BC296" s="15">
        <f t="shared" ca="1" si="153"/>
        <v>39349.978553200242</v>
      </c>
      <c r="BD296" s="15">
        <f t="shared" ca="1" si="154"/>
        <v>52601.665973764917</v>
      </c>
      <c r="BE296" s="15">
        <f t="shared" ca="1" si="155"/>
        <v>58571.440893523664</v>
      </c>
      <c r="BF296" s="15">
        <f ca="1">Inputs!$B$13*EXP($B$9-0.5*C$6^2+C$6*Y296)</f>
        <v>11628.913872147916</v>
      </c>
      <c r="BG296" s="15">
        <f t="shared" ca="1" si="156"/>
        <v>13551.026854828408</v>
      </c>
      <c r="BH296" s="15">
        <f t="shared" ca="1" si="157"/>
        <v>19275.669516581824</v>
      </c>
      <c r="BI296" s="15">
        <f t="shared" ca="1" si="158"/>
        <v>20228.525487553117</v>
      </c>
      <c r="BJ296" s="15">
        <f t="shared" ca="1" si="159"/>
        <v>28916.700092339328</v>
      </c>
      <c r="BK296" s="15">
        <f t="shared" ca="1" si="160"/>
        <v>32971.11555079629</v>
      </c>
      <c r="BL296" s="15">
        <f t="shared" ca="1" si="161"/>
        <v>38992.032323519903</v>
      </c>
      <c r="BM296" s="15">
        <f t="shared" ca="1" si="162"/>
        <v>47064.945811355006</v>
      </c>
      <c r="BN296" s="15">
        <f t="shared" ca="1" si="163"/>
        <v>59797.882076049893</v>
      </c>
      <c r="BO296" s="15">
        <f t="shared" ca="1" si="164"/>
        <v>66526.220476080838</v>
      </c>
      <c r="BP296" s="15">
        <f t="shared" ca="1" si="165"/>
        <v>88369.598515792983</v>
      </c>
      <c r="BQ296" s="15">
        <f ca="1">Inputs!$B$20*EXP($B$10-0.5*C$7^2+C$7*AJ296)</f>
        <v>4275.5257611790885</v>
      </c>
      <c r="BR296" s="15">
        <f t="shared" ca="1" si="166"/>
        <v>9805.4837840842465</v>
      </c>
      <c r="BS296" s="15">
        <f t="shared" ca="1" si="167"/>
        <v>15486.635734997253</v>
      </c>
      <c r="BT296" s="15">
        <f t="shared" ca="1" si="168"/>
        <v>46424.330755137213</v>
      </c>
      <c r="BU296" s="15">
        <f t="shared" ca="1" si="169"/>
        <v>83799.596138619891</v>
      </c>
      <c r="BV296" s="15">
        <f t="shared" ca="1" si="170"/>
        <v>128402.16777064426</v>
      </c>
      <c r="BW296" s="15">
        <f t="shared" ca="1" si="171"/>
        <v>211555.32623472795</v>
      </c>
      <c r="BX296" s="15">
        <f t="shared" ca="1" si="172"/>
        <v>355072.38917829463</v>
      </c>
      <c r="BY296" s="15">
        <f t="shared" ca="1" si="173"/>
        <v>434999.38524790463</v>
      </c>
      <c r="BZ296" s="15">
        <f t="shared" ca="1" si="174"/>
        <v>461097.40489016642</v>
      </c>
      <c r="CA296" s="15">
        <f t="shared" ca="1" si="175"/>
        <v>630279.73186839779</v>
      </c>
      <c r="CB296" s="15">
        <f ca="1">(AU296*DCF!C$10-DCF!C$5*MAX(AU296*DCF!C$10,0)-MAX(AU296-Inputs!$B$6,0)/Inputs!$B$10)*DCF!C$6</f>
        <v>1031.2388282446702</v>
      </c>
      <c r="CC296" s="15">
        <f ca="1">(AV296*DCF!D$10-DCF!D$5*MAX(AV296*DCF!D$10,0)-MAX(AV296-AU296,0)/Inputs!$B$10)*DCF!D$6</f>
        <v>1614.0652705900759</v>
      </c>
      <c r="CD296" s="15">
        <f ca="1">(AW296*DCF!E$10-DCF!E$5*MAX(AW296*DCF!E$10,0)-MAX(AW296-AV296,0)/Inputs!$B$10)*DCF!E$6</f>
        <v>1661.4556218234206</v>
      </c>
      <c r="CE296" s="15">
        <f ca="1">(AX296*DCF!F$10-DCF!F$5*MAX(AX296*DCF!F$10,0)-MAX(AX296-AW296,0)/Inputs!$B$10)*DCF!F$6</f>
        <v>2326.5876499269871</v>
      </c>
      <c r="CF296" s="15">
        <f ca="1">(AY296*DCF!G$10-DCF!G$5*MAX(AY296*DCF!G$10,0)-MAX(AY296-AX296,0)/Inputs!$B$10)*DCF!G$6</f>
        <v>2734.5280827285865</v>
      </c>
      <c r="CG296" s="15">
        <f ca="1">(AZ296*DCF!H$10-DCF!H$5*MAX(AZ296*DCF!H$10,0)-MAX(AZ296-AY296,0)/Inputs!$B$10)*DCF!H$6</f>
        <v>3056.8810269974697</v>
      </c>
      <c r="CH296" s="15">
        <f ca="1">(BA296*DCF!I$10-DCF!I$5*MAX(BA296*DCF!I$10,0)-MAX(BA296-AZ296,0)/Inputs!$B$10)*DCF!I$6</f>
        <v>3235.3507623194423</v>
      </c>
      <c r="CI296" s="15">
        <f ca="1">(BB296*DCF!J$10-DCF!J$5*MAX(BB296*DCF!J$10,0)-MAX(BB296-BA296,0)/Inputs!$B$10)*DCF!J$6</f>
        <v>4012.8149434566039</v>
      </c>
      <c r="CJ296" s="15">
        <f ca="1">(BC296*DCF!K$10-DCF!K$5*MAX(BC296*DCF!K$10,0)-MAX(BC296-BB296,0)/Inputs!$B$10)*DCF!K$6</f>
        <v>5031.2721673930328</v>
      </c>
      <c r="CK296" s="15">
        <f ca="1">(BD296*DCF!L$10-DCF!L$5*MAX(BD296*DCF!L$10,0)-MAX(BD296-BC296,0)/Inputs!$B$10)*DCF!L$6</f>
        <v>6219.673753399984</v>
      </c>
      <c r="CL296" s="15">
        <f ca="1">(BE296*DCF!M$10-DCF!M$5*MAX(BE296*DCF!M$10,0)-MAX(BE296-BD296,0)/Inputs!$B$10)*DCF!M$6</f>
        <v>7552.034475162689</v>
      </c>
      <c r="CM296" s="15">
        <f ca="1">(BF296*DCF!C$28-DCF!C$5*MAX(BF296*DCF!C$28,0)-MAX(BF296-Inputs!$B$13,0)/Inputs!$B$17)*DCF!C$6</f>
        <v>3493.1989953363113</v>
      </c>
      <c r="CN296" s="15">
        <f ca="1">(BG296*DCF!D$28-DCF!D$5*MAX(BG296*DCF!D$28,0)-MAX(BG296-BF296,0)/Inputs!$B$17)*DCF!D$6</f>
        <v>3581.0151196990523</v>
      </c>
      <c r="CO296" s="15">
        <f ca="1">(BH296*DCF!E$28-DCF!E$5*MAX(BH296*DCF!E$28,0)-MAX(BH296-BG296,0)/Inputs!$B$17)*DCF!E$6</f>
        <v>4330.9645680433232</v>
      </c>
      <c r="CP296" s="15">
        <f ca="1">(BI296*DCF!F$28-DCF!F$5*MAX(BI296*DCF!F$28,0)-MAX(BI296-BH296,0)/Inputs!$B$17)*DCF!F$6</f>
        <v>5318.0293425098125</v>
      </c>
      <c r="CQ296" s="15">
        <f ca="1">(BJ296*DCF!G$28-DCF!G$5*MAX(BJ296*DCF!G$28,0)-MAX(BJ296-BI296,0)/Inputs!$B$17)*DCF!G$6</f>
        <v>6041.3920894889798</v>
      </c>
      <c r="CR296" s="15">
        <f ca="1">(BK296*DCF!H$28-DCF!H$5*MAX(BK296*DCF!H$28,0)-MAX(BK296-BJ296,0)/Inputs!$B$17)*DCF!H$6</f>
        <v>7524.1782561178752</v>
      </c>
      <c r="CS296" s="15">
        <f ca="1">(BL296*DCF!I$28-DCF!I$5*MAX(BL296*DCF!I$28,0)-MAX(BL296-BK296,0)/Inputs!$B$17)*DCF!I$6</f>
        <v>8304.9086819942822</v>
      </c>
      <c r="CT296" s="15">
        <f ca="1">(BM296*DCF!J$28-DCF!J$5*MAX(BM296*DCF!J$28,0)-MAX(BM296-BL296,0)/Inputs!$B$17)*DCF!J$6</f>
        <v>9428.9876971918893</v>
      </c>
      <c r="CU296" s="15">
        <f ca="1">(BN296*DCF!K$28-DCF!K$5*MAX(BN296*DCF!K$28,0)-MAX(BN296-BM296,0)/Inputs!$B$17)*DCF!K$6</f>
        <v>11068.694972815763</v>
      </c>
      <c r="CV296" s="15">
        <f ca="1">(BO296*DCF!L$28-DCF!L$5*MAX(BO296*DCF!L$28,0)-MAX(BO296-BN296,0)/Inputs!$B$17)*DCF!L$6</f>
        <v>12512.054652563131</v>
      </c>
      <c r="CW296" s="15">
        <f ca="1">(BP296*DCF!M$28-DCF!M$5*MAX(BP296*DCF!M$28,0)-MAX(BP296-BO296,0)/Inputs!$B$17)*DCF!M$6</f>
        <v>14343.544314125154</v>
      </c>
      <c r="CX296" s="15">
        <f ca="1">(BQ296*DCF!C$46-DCF!C$5*MAX(BQ296*DCF!C$46,0)-MAX(BQ296-Inputs!$B$20,0)/Inputs!$B$24)*DCF!C$6</f>
        <v>-1483.7360931956732</v>
      </c>
      <c r="CY296" s="15">
        <f ca="1">(BR296*DCF!D$46-DCF!D$5*MAX(BR296*DCF!D$46,0)-MAX(BR296-BQ296,0)/Inputs!$B$24)*DCF!D$6</f>
        <v>-4033.1546006598178</v>
      </c>
      <c r="CZ296" s="15">
        <f ca="1">(BS296*DCF!E$46-DCF!E$5*MAX(BS296*DCF!E$46,0)-MAX(BS296-BR296,0)/Inputs!$B$24)*DCF!E$6</f>
        <v>-4070.6753393297122</v>
      </c>
      <c r="DA296" s="15">
        <f ca="1">(BT296*DCF!F$46-DCF!F$5*MAX(BT296*DCF!F$46,0)-MAX(BT296-BS296,0)/Inputs!$B$24)*DCF!F$6</f>
        <v>-14646.306054576778</v>
      </c>
      <c r="DB296" s="15">
        <f ca="1">(BU296*DCF!G$46-DCF!G$5*MAX(BU296*DCF!G$46,0)-MAX(BU296-BT296,0)/Inputs!$B$24)*DCF!G$6</f>
        <v>-15391.15367624333</v>
      </c>
      <c r="DC296" s="15">
        <f ca="1">(BV296*DCF!H$46-DCF!H$5*MAX(BV296*DCF!H$46,0)-MAX(BV296-BU296,0)/Inputs!$B$24)*DCF!H$6</f>
        <v>-13859.975850161065</v>
      </c>
      <c r="DD296" s="15">
        <f ca="1">(BW296*DCF!I$46-DCF!I$5*MAX(BW296*DCF!I$46,0)-MAX(BW296-BV296,0)/Inputs!$B$24)*DCF!I$6</f>
        <v>-18984.102717509122</v>
      </c>
      <c r="DE296" s="15">
        <f ca="1">(BX296*DCF!J$46-DCF!J$5*MAX(BX296*DCF!J$46,0)-MAX(BX296-BW296,0)/Inputs!$B$24)*DCF!J$6</f>
        <v>-23164.075810986673</v>
      </c>
      <c r="DF296" s="15">
        <f ca="1">(BY296*DCF!K$46-DCF!K$5*MAX(BY296*DCF!K$46,0)-MAX(BY296-BX296,0)/Inputs!$B$24)*DCF!K$6</f>
        <v>5268.6301722576991</v>
      </c>
      <c r="DG296" s="15">
        <f ca="1">(BZ296*DCF!L$46-DCF!L$5*MAX(BZ296*DCF!L$46,0)-MAX(BZ296-BY296,0)/Inputs!$B$24)*DCF!L$6</f>
        <v>25967.465517870678</v>
      </c>
      <c r="DH296" s="15">
        <f ca="1">(CA296*DCF!M$46-DCF!M$5*MAX(CA296*DCF!M$46,0)-MAX(CA296-BZ296,0)/Inputs!$B$24)*DCF!M$6</f>
        <v>14042.842650424443</v>
      </c>
      <c r="DI296" s="15">
        <f ca="1">SUM(CB296:CL296)+BE296*DCF!M$10*(1+Inputs!$B$30)*(1-Inputs!$B$33)*(1-Inputs!$B$30/Inputs!$B$31)/(Inputs!$B$29-Inputs!$B$30)*DCF!M$6</f>
        <v>201480.99711584233</v>
      </c>
      <c r="DJ296" s="15">
        <f ca="1">SUM(CM296:CW296)+BP296*DCF!M$28*(1+Inputs!$B$30)*(1-Inputs!$B$33)*(1-Inputs!$B$30/Inputs!$B$31)/(Inputs!$B$29-Inputs!$B$30)*DCF!M$6</f>
        <v>413858.6503384409</v>
      </c>
      <c r="DK296" s="15">
        <f ca="1">SUM(CX296:DH296)+CA296*DCF!M$46*(1+Inputs!$B$30)*(1-Inputs!$B$33)*(1-Inputs!$B$30/Inputs!$B$31)/(Inputs!$B$29-Inputs!$B$30)*DCF!M$6</f>
        <v>924132.88507365086</v>
      </c>
      <c r="DM296" s="15">
        <f ca="1">DI296+DJ296+DK296+Inputs!$B$34+Inputs!$B$36-Inputs!$B$35</f>
        <v>1616323.5325279341</v>
      </c>
    </row>
    <row r="297" spans="1:117" x14ac:dyDescent="0.75">
      <c r="A297" s="11">
        <v>284</v>
      </c>
      <c r="C297" s="23">
        <f t="shared" ca="1" si="178"/>
        <v>0.41197647585525432</v>
      </c>
      <c r="D297" s="23">
        <f t="shared" ca="1" si="178"/>
        <v>-0.63164043919836277</v>
      </c>
      <c r="E297" s="23">
        <f t="shared" ca="1" si="178"/>
        <v>-0.28385155678704782</v>
      </c>
      <c r="F297" s="23">
        <f t="shared" ca="1" si="178"/>
        <v>0.50606984497067753</v>
      </c>
      <c r="G297" s="23">
        <f t="shared" ca="1" si="178"/>
        <v>9.7511969791804209E-2</v>
      </c>
      <c r="H297" s="23">
        <f t="shared" ca="1" si="178"/>
        <v>-1.4619124894828706</v>
      </c>
      <c r="I297" s="23">
        <f t="shared" ca="1" si="178"/>
        <v>-0.2509918464335778</v>
      </c>
      <c r="J297" s="23">
        <f t="shared" ca="1" si="178"/>
        <v>-0.30225242382356071</v>
      </c>
      <c r="K297" s="23">
        <f t="shared" ca="1" si="178"/>
        <v>0.22130988231780863</v>
      </c>
      <c r="L297" s="23">
        <f t="shared" ca="1" si="178"/>
        <v>2.3192506028509903</v>
      </c>
      <c r="M297" s="23">
        <f t="shared" ca="1" si="178"/>
        <v>-0.38813521387881345</v>
      </c>
      <c r="N297" s="23">
        <f ca="1">SQRT(Inputs!$B$38)*C297+SQRT(1-Inputs!$B$38)*_xlfn.NORM.S.INV(RAND())</f>
        <v>2.8560992035110275</v>
      </c>
      <c r="O297" s="23">
        <f ca="1">SQRT(Inputs!$B$38)*D297+SQRT(1-Inputs!$B$38)*_xlfn.NORM.S.INV(RAND())</f>
        <v>1.9716991299937869E-3</v>
      </c>
      <c r="P297" s="23">
        <f ca="1">SQRT(Inputs!$B$38)*E297+SQRT(1-Inputs!$B$38)*_xlfn.NORM.S.INV(RAND())</f>
        <v>8.735832073430827E-2</v>
      </c>
      <c r="Q297" s="23">
        <f ca="1">SQRT(Inputs!$B$38)*F297+SQRT(1-Inputs!$B$38)*_xlfn.NORM.S.INV(RAND())</f>
        <v>3.3538937744654412E-2</v>
      </c>
      <c r="R297" s="23">
        <f ca="1">SQRT(Inputs!$B$38)*G297+SQRT(1-Inputs!$B$38)*_xlfn.NORM.S.INV(RAND())</f>
        <v>-0.35367676192636094</v>
      </c>
      <c r="S297" s="23">
        <f ca="1">SQRT(Inputs!$B$38)*H297+SQRT(1-Inputs!$B$38)*_xlfn.NORM.S.INV(RAND())</f>
        <v>-0.10274480361391924</v>
      </c>
      <c r="T297" s="23">
        <f ca="1">SQRT(Inputs!$B$38)*I297+SQRT(1-Inputs!$B$38)*_xlfn.NORM.S.INV(RAND())</f>
        <v>0.51648665824441875</v>
      </c>
      <c r="U297" s="23">
        <f ca="1">SQRT(Inputs!$B$38)*J297+SQRT(1-Inputs!$B$38)*_xlfn.NORM.S.INV(RAND())</f>
        <v>0.24531884061720774</v>
      </c>
      <c r="V297" s="23">
        <f ca="1">SQRT(Inputs!$B$38)*K297+SQRT(1-Inputs!$B$38)*_xlfn.NORM.S.INV(RAND())</f>
        <v>1.1357993679101539</v>
      </c>
      <c r="W297" s="23">
        <f ca="1">SQRT(Inputs!$B$38)*L297+SQRT(1-Inputs!$B$38)*_xlfn.NORM.S.INV(RAND())</f>
        <v>1.4341314534856509</v>
      </c>
      <c r="X297" s="23">
        <f ca="1">SQRT(Inputs!$B$38)*M297+SQRT(1-Inputs!$B$38)*_xlfn.NORM.S.INV(RAND())</f>
        <v>-0.73461380020406908</v>
      </c>
      <c r="Y297" s="23">
        <f ca="1">SQRT(Inputs!$B$38)*C297+SQRT(1-Inputs!$B$38)*_xlfn.NORM.S.INV(RAND())</f>
        <v>-0.73841526028198978</v>
      </c>
      <c r="Z297" s="23">
        <f ca="1">SQRT(Inputs!$B$38)*D297+SQRT(1-Inputs!$B$38)*_xlfn.NORM.S.INV(RAND())</f>
        <v>0.35918508300708768</v>
      </c>
      <c r="AA297" s="23">
        <f ca="1">SQRT(Inputs!$B$38)*E297+SQRT(1-Inputs!$B$38)*_xlfn.NORM.S.INV(RAND())</f>
        <v>-0.9680939811666931</v>
      </c>
      <c r="AB297" s="23">
        <f ca="1">SQRT(Inputs!$B$38)*F297+SQRT(1-Inputs!$B$38)*_xlfn.NORM.S.INV(RAND())</f>
        <v>2.4193755391809444</v>
      </c>
      <c r="AC297" s="23">
        <f ca="1">SQRT(Inputs!$B$38)*G297+SQRT(1-Inputs!$B$38)*_xlfn.NORM.S.INV(RAND())</f>
        <v>0.1357855526186405</v>
      </c>
      <c r="AD297" s="23">
        <f ca="1">SQRT(Inputs!$B$38)*H297+SQRT(1-Inputs!$B$38)*_xlfn.NORM.S.INV(RAND())</f>
        <v>-1.7403328033517531</v>
      </c>
      <c r="AE297" s="23">
        <f ca="1">SQRT(Inputs!$B$38)*I297+SQRT(1-Inputs!$B$38)*_xlfn.NORM.S.INV(RAND())</f>
        <v>0.64073048865895443</v>
      </c>
      <c r="AF297" s="23">
        <f ca="1">SQRT(Inputs!$B$38)*J297+SQRT(1-Inputs!$B$38)*_xlfn.NORM.S.INV(RAND())</f>
        <v>0.13285378895977287</v>
      </c>
      <c r="AG297" s="23">
        <f ca="1">SQRT(Inputs!$B$38)*K297+SQRT(1-Inputs!$B$38)*_xlfn.NORM.S.INV(RAND())</f>
        <v>-0.36602800334253566</v>
      </c>
      <c r="AH297" s="23">
        <f ca="1">SQRT(Inputs!$B$38)*L297+SQRT(1-Inputs!$B$38)*_xlfn.NORM.S.INV(RAND())</f>
        <v>4.8181018853436175E-2</v>
      </c>
      <c r="AI297" s="23">
        <f ca="1">SQRT(Inputs!$B$38)*M297+SQRT(1-Inputs!$B$38)*_xlfn.NORM.S.INV(RAND())</f>
        <v>1.1268709450833132</v>
      </c>
      <c r="AJ297" s="23">
        <f ca="1">SQRT(Inputs!$B$38)*C297+SQRT(1-Inputs!$B$38)*_xlfn.NORM.S.INV(RAND())</f>
        <v>0.60214501346003968</v>
      </c>
      <c r="AK297" s="23">
        <f ca="1">SQRT(Inputs!$B$38)*D297+SQRT(1-Inputs!$B$38)*_xlfn.NORM.S.INV(RAND())</f>
        <v>0.35136895802549611</v>
      </c>
      <c r="AL297" s="23">
        <f ca="1">SQRT(Inputs!$B$38)*E297+SQRT(1-Inputs!$B$38)*_xlfn.NORM.S.INV(RAND())</f>
        <v>-0.63943684323317251</v>
      </c>
      <c r="AM297" s="23">
        <f ca="1">SQRT(Inputs!$B$38)*F297+SQRT(1-Inputs!$B$38)*_xlfn.NORM.S.INV(RAND())</f>
        <v>-0.22560086796444467</v>
      </c>
      <c r="AN297" s="23">
        <f ca="1">SQRT(Inputs!$B$38)*G297+SQRT(1-Inputs!$B$38)*_xlfn.NORM.S.INV(RAND())</f>
        <v>-0.4235673712281941</v>
      </c>
      <c r="AO297" s="23">
        <f ca="1">SQRT(Inputs!$B$38)*H297+SQRT(1-Inputs!$B$38)*_xlfn.NORM.S.INV(RAND())</f>
        <v>-1.1543554284852164</v>
      </c>
      <c r="AP297" s="23">
        <f ca="1">SQRT(Inputs!$B$38)*I297+SQRT(1-Inputs!$B$38)*_xlfn.NORM.S.INV(RAND())</f>
        <v>1.9363447029707506</v>
      </c>
      <c r="AQ297" s="23">
        <f ca="1">SQRT(Inputs!$B$38)*J297+SQRT(1-Inputs!$B$38)*_xlfn.NORM.S.INV(RAND())</f>
        <v>0.66472329027326127</v>
      </c>
      <c r="AR297" s="23">
        <f ca="1">SQRT(Inputs!$B$38)*K297+SQRT(1-Inputs!$B$38)*_xlfn.NORM.S.INV(RAND())</f>
        <v>0.12436828969479499</v>
      </c>
      <c r="AS297" s="23">
        <f ca="1">SQRT(Inputs!$B$38)*L297+SQRT(1-Inputs!$B$38)*_xlfn.NORM.S.INV(RAND())</f>
        <v>1.5238992321255156</v>
      </c>
      <c r="AT297" s="23">
        <f ca="1">SQRT(Inputs!$B$38)*M297+SQRT(1-Inputs!$B$38)*_xlfn.NORM.S.INV(RAND())</f>
        <v>-1.1072340781062093</v>
      </c>
      <c r="AU297" s="15">
        <f ca="1">Inputs!$B$6*EXP($B$8-0.5*C$5^2+C$5*N297)</f>
        <v>7878.8558660351346</v>
      </c>
      <c r="AV297" s="15">
        <f t="shared" ca="1" si="146"/>
        <v>9593.2092983149305</v>
      </c>
      <c r="AW297" s="15">
        <f t="shared" ca="1" si="147"/>
        <v>11835.862274088127</v>
      </c>
      <c r="AX297" s="15">
        <f t="shared" ca="1" si="148"/>
        <v>14511.075532440382</v>
      </c>
      <c r="AY297" s="15">
        <f t="shared" ca="1" si="149"/>
        <v>17016.430561208555</v>
      </c>
      <c r="AZ297" s="15">
        <f t="shared" ca="1" si="150"/>
        <v>20577.415227611371</v>
      </c>
      <c r="BA297" s="15">
        <f t="shared" ca="1" si="151"/>
        <v>26580.15073005488</v>
      </c>
      <c r="BB297" s="15">
        <f t="shared" ca="1" si="152"/>
        <v>33351.949859323337</v>
      </c>
      <c r="BC297" s="15">
        <f t="shared" ca="1" si="153"/>
        <v>45580.860441716955</v>
      </c>
      <c r="BD297" s="15">
        <f t="shared" ca="1" si="154"/>
        <v>63856.929397508684</v>
      </c>
      <c r="BE297" s="15">
        <f t="shared" ca="1" si="155"/>
        <v>73184.27100836538</v>
      </c>
      <c r="BF297" s="15">
        <f ca="1">Inputs!$B$13*EXP($B$9-0.5*C$6^2+C$6*Y297)</f>
        <v>11947.533223995406</v>
      </c>
      <c r="BG297" s="15">
        <f t="shared" ca="1" si="156"/>
        <v>15535.834807283944</v>
      </c>
      <c r="BH297" s="15">
        <f t="shared" ca="1" si="157"/>
        <v>16166.190661729292</v>
      </c>
      <c r="BI297" s="15">
        <f t="shared" ca="1" si="158"/>
        <v>28718.977723456384</v>
      </c>
      <c r="BJ297" s="15">
        <f t="shared" ca="1" si="159"/>
        <v>35903.498219853391</v>
      </c>
      <c r="BK297" s="15">
        <f t="shared" ca="1" si="160"/>
        <v>34768.967335831374</v>
      </c>
      <c r="BL297" s="15">
        <f t="shared" ca="1" si="161"/>
        <v>46407.182080577171</v>
      </c>
      <c r="BM297" s="15">
        <f t="shared" ca="1" si="162"/>
        <v>57993.7220456098</v>
      </c>
      <c r="BN297" s="15">
        <f t="shared" ca="1" si="163"/>
        <v>68264.088343778029</v>
      </c>
      <c r="BO297" s="15">
        <f t="shared" ca="1" si="164"/>
        <v>84463.643218954603</v>
      </c>
      <c r="BP297" s="15">
        <f t="shared" ca="1" si="165"/>
        <v>118115.88498275176</v>
      </c>
      <c r="BQ297" s="15">
        <f ca="1">Inputs!$B$20*EXP($B$10-0.5*C$7^2+C$7*AJ297)</f>
        <v>5310.8070939438931</v>
      </c>
      <c r="BR297" s="15">
        <f t="shared" ca="1" si="166"/>
        <v>8056.7729268577759</v>
      </c>
      <c r="BS297" s="15">
        <f t="shared" ca="1" si="167"/>
        <v>9181.8826789493669</v>
      </c>
      <c r="BT297" s="15">
        <f t="shared" ca="1" si="168"/>
        <v>11932.321793420861</v>
      </c>
      <c r="BU297" s="15">
        <f t="shared" ca="1" si="169"/>
        <v>14925.865407227267</v>
      </c>
      <c r="BV297" s="15">
        <f t="shared" ca="1" si="170"/>
        <v>16010.605798830502</v>
      </c>
      <c r="BW297" s="15">
        <f t="shared" ca="1" si="171"/>
        <v>33659.3070405939</v>
      </c>
      <c r="BX297" s="15">
        <f t="shared" ca="1" si="172"/>
        <v>53788.760708716807</v>
      </c>
      <c r="BY297" s="15">
        <f t="shared" ca="1" si="173"/>
        <v>77182.036396734489</v>
      </c>
      <c r="BZ297" s="15">
        <f t="shared" ca="1" si="174"/>
        <v>143311.92848435309</v>
      </c>
      <c r="CA297" s="15">
        <f t="shared" ca="1" si="175"/>
        <v>165353.9731467565</v>
      </c>
      <c r="CB297" s="15">
        <f ca="1">(AU297*DCF!C$10-DCF!C$5*MAX(AU297*DCF!C$10,0)-MAX(AU297-Inputs!$B$6,0)/Inputs!$B$10)*DCF!C$6</f>
        <v>1022.2783084717368</v>
      </c>
      <c r="CC297" s="15">
        <f ca="1">(AV297*DCF!D$10-DCF!D$5*MAX(AV297*DCF!D$10,0)-MAX(AV297-AU297,0)/Inputs!$B$10)*DCF!D$6</f>
        <v>1920.2795579598805</v>
      </c>
      <c r="CD297" s="15">
        <f ca="1">(AW297*DCF!E$10-DCF!E$5*MAX(AW297*DCF!E$10,0)-MAX(AW297-AV297,0)/Inputs!$B$10)*DCF!E$6</f>
        <v>2227.5738658511368</v>
      </c>
      <c r="CE297" s="15">
        <f ca="1">(AX297*DCF!F$10-DCF!F$5*MAX(AX297*DCF!F$10,0)-MAX(AX297-AW297,0)/Inputs!$B$10)*DCF!F$6</f>
        <v>2611.0991099263542</v>
      </c>
      <c r="CF297" s="15">
        <f ca="1">(AY297*DCF!G$10-DCF!G$5*MAX(AY297*DCF!G$10,0)-MAX(AY297-AX297,0)/Inputs!$B$10)*DCF!G$6</f>
        <v>3024.4902420288622</v>
      </c>
      <c r="CG297" s="15">
        <f ca="1">(AZ297*DCF!H$10-DCF!H$5*MAX(AZ297*DCF!H$10,0)-MAX(AZ297-AY297,0)/Inputs!$B$10)*DCF!H$6</f>
        <v>3362.8032596378584</v>
      </c>
      <c r="CH297" s="15">
        <f ca="1">(BA297*DCF!I$10-DCF!I$5*MAX(BA297*DCF!I$10,0)-MAX(BA297-AZ297,0)/Inputs!$B$10)*DCF!I$6</f>
        <v>3870.5649522860531</v>
      </c>
      <c r="CI297" s="15">
        <f ca="1">(BB297*DCF!J$10-DCF!J$5*MAX(BB297*DCF!J$10,0)-MAX(BB297-BA297,0)/Inputs!$B$10)*DCF!J$6</f>
        <v>4697.1174154531927</v>
      </c>
      <c r="CJ297" s="15">
        <f ca="1">(BC297*DCF!K$10-DCF!K$5*MAX(BC297*DCF!K$10,0)-MAX(BC297-BB297,0)/Inputs!$B$10)*DCF!K$6</f>
        <v>5625.9251749730893</v>
      </c>
      <c r="CK297" s="15">
        <f ca="1">(BD297*DCF!L$10-DCF!L$5*MAX(BD297*DCF!L$10,0)-MAX(BD297-BC297,0)/Inputs!$B$10)*DCF!L$6</f>
        <v>7267.4476230867731</v>
      </c>
      <c r="CL297" s="15">
        <f ca="1">(BE297*DCF!M$10-DCF!M$5*MAX(BE297*DCF!M$10,0)-MAX(BE297-BD297,0)/Inputs!$B$10)*DCF!M$6</f>
        <v>9212.9965908516951</v>
      </c>
      <c r="CM297" s="15">
        <f ca="1">(BF297*DCF!C$28-DCF!C$5*MAX(BF297*DCF!C$28,0)-MAX(BF297-Inputs!$B$13,0)/Inputs!$B$17)*DCF!C$6</f>
        <v>3516.8553860504667</v>
      </c>
      <c r="CN297" s="15">
        <f ca="1">(BG297*DCF!D$28-DCF!D$5*MAX(BG297*DCF!D$28,0)-MAX(BG297-BF297,0)/Inputs!$B$17)*DCF!D$6</f>
        <v>3810.1124163022801</v>
      </c>
      <c r="CO297" s="15">
        <f ca="1">(BH297*DCF!E$28-DCF!E$5*MAX(BH297*DCF!E$28,0)-MAX(BH297-BG297,0)/Inputs!$B$17)*DCF!E$6</f>
        <v>4454.318595561349</v>
      </c>
      <c r="CP297" s="15">
        <f ca="1">(BI297*DCF!F$28-DCF!F$5*MAX(BI297*DCF!F$28,0)-MAX(BI297-BH297,0)/Inputs!$B$17)*DCF!F$6</f>
        <v>5511.0126727533079</v>
      </c>
      <c r="CQ297" s="15">
        <f ca="1">(BJ297*DCF!G$28-DCF!G$5*MAX(BJ297*DCF!G$28,0)-MAX(BJ297-BI297,0)/Inputs!$B$17)*DCF!G$6</f>
        <v>8107.0696390993708</v>
      </c>
      <c r="CR297" s="15">
        <f ca="1">(BK297*DCF!H$28-DCF!H$5*MAX(BK297*DCF!H$28,0)-MAX(BK297-BJ297,0)/Inputs!$B$17)*DCF!H$6</f>
        <v>8598.7492187170301</v>
      </c>
      <c r="CS297" s="15">
        <f ca="1">(BL297*DCF!I$28-DCF!I$5*MAX(BL297*DCF!I$28,0)-MAX(BL297-BK297,0)/Inputs!$B$17)*DCF!I$6</f>
        <v>9242.3491981333773</v>
      </c>
      <c r="CT297" s="15">
        <f ca="1">(BM297*DCF!J$28-DCF!J$5*MAX(BM297*DCF!J$28,0)-MAX(BM297-BL297,0)/Inputs!$B$17)*DCF!J$6</f>
        <v>11401.133896712116</v>
      </c>
      <c r="CU297" s="15">
        <f ca="1">(BN297*DCF!K$28-DCF!K$5*MAX(BN297*DCF!K$28,0)-MAX(BN297-BM297,0)/Inputs!$B$17)*DCF!K$6</f>
        <v>13158.247803253769</v>
      </c>
      <c r="CV297" s="15">
        <f ca="1">(BO297*DCF!L$28-DCF!L$5*MAX(BO297*DCF!L$28,0)-MAX(BO297-BN297,0)/Inputs!$B$17)*DCF!L$6</f>
        <v>15019.263056722959</v>
      </c>
      <c r="CW297" s="15">
        <f ca="1">(BP297*DCF!M$28-DCF!M$5*MAX(BP297*DCF!M$28,0)-MAX(BP297-BO297,0)/Inputs!$B$17)*DCF!M$6</f>
        <v>18705.96724801631</v>
      </c>
      <c r="CX297" s="15">
        <f ca="1">(BQ297*DCF!C$46-DCF!C$5*MAX(BQ297*DCF!C$46,0)-MAX(BQ297-Inputs!$B$20,0)/Inputs!$B$24)*DCF!C$6</f>
        <v>-2201.0210812544292</v>
      </c>
      <c r="CY297" s="15">
        <f ca="1">(BR297*DCF!D$46-DCF!D$5*MAX(BR297*DCF!D$46,0)-MAX(BR297-BQ297,0)/Inputs!$B$24)*DCF!D$6</f>
        <v>-2546.7840795596512</v>
      </c>
      <c r="CZ297" s="15">
        <f ca="1">(BS297*DCF!E$46-DCF!E$5*MAX(BS297*DCF!E$46,0)-MAX(BS297-BR297,0)/Inputs!$B$24)*DCF!E$6</f>
        <v>-1529.260904135873</v>
      </c>
      <c r="DA297" s="15">
        <f ca="1">(BT297*DCF!F$46-DCF!F$5*MAX(BT297*DCF!F$46,0)-MAX(BT297-BS297,0)/Inputs!$B$24)*DCF!F$6</f>
        <v>-1870.5089444823307</v>
      </c>
      <c r="DB297" s="15">
        <f ca="1">(BU297*DCF!G$46-DCF!G$5*MAX(BU297*DCF!G$46,0)-MAX(BU297-BT297,0)/Inputs!$B$24)*DCF!G$6</f>
        <v>-1509.0455488743448</v>
      </c>
      <c r="DC297" s="15">
        <f ca="1">(BV297*DCF!H$46-DCF!H$5*MAX(BV297*DCF!H$46,0)-MAX(BV297-BU297,0)/Inputs!$B$24)*DCF!H$6</f>
        <v>-337.07643037605544</v>
      </c>
      <c r="DD297" s="15">
        <f ca="1">(BW297*DCF!I$46-DCF!I$5*MAX(BW297*DCF!I$46,0)-MAX(BW297-BV297,0)/Inputs!$B$24)*DCF!I$6</f>
        <v>-4288.8846353857916</v>
      </c>
      <c r="DE297" s="15">
        <f ca="1">(BX297*DCF!J$46-DCF!J$5*MAX(BX297*DCF!J$46,0)-MAX(BX297-BW297,0)/Inputs!$B$24)*DCF!J$6</f>
        <v>-3081.7125197782043</v>
      </c>
      <c r="DF297" s="15">
        <f ca="1">(BY297*DCF!K$46-DCF!K$5*MAX(BY297*DCF!K$46,0)-MAX(BY297-BX297,0)/Inputs!$B$24)*DCF!K$6</f>
        <v>-1321.8341426739678</v>
      </c>
      <c r="DG297" s="15">
        <f ca="1">(BZ297*DCF!L$46-DCF!L$5*MAX(BZ297*DCF!L$46,0)-MAX(BZ297-BY297,0)/Inputs!$B$24)*DCF!L$6</f>
        <v>-5058.9232734286161</v>
      </c>
      <c r="DH297" s="15">
        <f ca="1">(CA297*DCF!M$46-DCF!M$5*MAX(CA297*DCF!M$46,0)-MAX(CA297-BZ297,0)/Inputs!$B$24)*DCF!M$6</f>
        <v>8355.0763265556943</v>
      </c>
      <c r="DI297" s="15">
        <f ca="1">SUM(CB297:CL297)+BE297*DCF!M$10*(1+Inputs!$B$30)*(1-Inputs!$B$33)*(1-Inputs!$B$30/Inputs!$B$31)/(Inputs!$B$29-Inputs!$B$30)*DCF!M$6</f>
        <v>248515.37007860417</v>
      </c>
      <c r="DJ297" s="15">
        <f ca="1">SUM(CM297:CW297)+BP297*DCF!M$28*(1+Inputs!$B$30)*(1-Inputs!$B$33)*(1-Inputs!$B$30/Inputs!$B$31)/(Inputs!$B$29-Inputs!$B$30)*DCF!M$6</f>
        <v>539815.83890182804</v>
      </c>
      <c r="DK297" s="15">
        <f ca="1">SUM(CX297:DH297)+CA297*DCF!M$46*(1+Inputs!$B$30)*(1-Inputs!$B$33)*(1-Inputs!$B$30/Inputs!$B$31)/(Inputs!$B$29-Inputs!$B$30)*DCF!M$6</f>
        <v>240266.85468180251</v>
      </c>
      <c r="DM297" s="15">
        <f ca="1">DI297+DJ297+DK297+Inputs!$B$34+Inputs!$B$36-Inputs!$B$35</f>
        <v>1105449.0636622347</v>
      </c>
    </row>
    <row r="298" spans="1:117" x14ac:dyDescent="0.75">
      <c r="A298" s="11">
        <v>285</v>
      </c>
      <c r="C298" s="23">
        <f t="shared" ca="1" si="178"/>
        <v>-0.48702823205991097</v>
      </c>
      <c r="D298" s="23">
        <f t="shared" ca="1" si="178"/>
        <v>-0.9790242653267297</v>
      </c>
      <c r="E298" s="23">
        <f t="shared" ca="1" si="178"/>
        <v>0.25307368985103462</v>
      </c>
      <c r="F298" s="23">
        <f t="shared" ca="1" si="178"/>
        <v>-1.3535620824916186</v>
      </c>
      <c r="G298" s="23">
        <f t="shared" ca="1" si="178"/>
        <v>-0.44060114527157079</v>
      </c>
      <c r="H298" s="23">
        <f t="shared" ca="1" si="178"/>
        <v>-1.3366097467515961</v>
      </c>
      <c r="I298" s="23">
        <f t="shared" ca="1" si="178"/>
        <v>0.89610777484243931</v>
      </c>
      <c r="J298" s="23">
        <f t="shared" ca="1" si="178"/>
        <v>1.1734438108015914</v>
      </c>
      <c r="K298" s="23">
        <f t="shared" ca="1" si="178"/>
        <v>-0.42641111354504252</v>
      </c>
      <c r="L298" s="23">
        <f t="shared" ca="1" si="178"/>
        <v>7.9256049192830968E-2</v>
      </c>
      <c r="M298" s="23">
        <f t="shared" ca="1" si="178"/>
        <v>1.4905586214446394</v>
      </c>
      <c r="N298" s="23">
        <f ca="1">SQRT(Inputs!$B$38)*C298+SQRT(1-Inputs!$B$38)*_xlfn.NORM.S.INV(RAND())</f>
        <v>-1.3853768612423549</v>
      </c>
      <c r="O298" s="23">
        <f ca="1">SQRT(Inputs!$B$38)*D298+SQRT(1-Inputs!$B$38)*_xlfn.NORM.S.INV(RAND())</f>
        <v>-0.57659336410783657</v>
      </c>
      <c r="P298" s="23">
        <f ca="1">SQRT(Inputs!$B$38)*E298+SQRT(1-Inputs!$B$38)*_xlfn.NORM.S.INV(RAND())</f>
        <v>0.85545506728398202</v>
      </c>
      <c r="Q298" s="23">
        <f ca="1">SQRT(Inputs!$B$38)*F298+SQRT(1-Inputs!$B$38)*_xlfn.NORM.S.INV(RAND())</f>
        <v>0.63893144556629444</v>
      </c>
      <c r="R298" s="23">
        <f ca="1">SQRT(Inputs!$B$38)*G298+SQRT(1-Inputs!$B$38)*_xlfn.NORM.S.INV(RAND())</f>
        <v>0.92402640403603609</v>
      </c>
      <c r="S298" s="23">
        <f ca="1">SQRT(Inputs!$B$38)*H298+SQRT(1-Inputs!$B$38)*_xlfn.NORM.S.INV(RAND())</f>
        <v>-0.58719648043215877</v>
      </c>
      <c r="T298" s="23">
        <f ca="1">SQRT(Inputs!$B$38)*I298+SQRT(1-Inputs!$B$38)*_xlfn.NORM.S.INV(RAND())</f>
        <v>-0.59469249489495346</v>
      </c>
      <c r="U298" s="23">
        <f ca="1">SQRT(Inputs!$B$38)*J298+SQRT(1-Inputs!$B$38)*_xlfn.NORM.S.INV(RAND())</f>
        <v>1.1821516834851835</v>
      </c>
      <c r="V298" s="23">
        <f ca="1">SQRT(Inputs!$B$38)*K298+SQRT(1-Inputs!$B$38)*_xlfn.NORM.S.INV(RAND())</f>
        <v>-9.9735973337129552E-2</v>
      </c>
      <c r="W298" s="23">
        <f ca="1">SQRT(Inputs!$B$38)*L298+SQRT(1-Inputs!$B$38)*_xlfn.NORM.S.INV(RAND())</f>
        <v>-1.7996134067186478</v>
      </c>
      <c r="X298" s="23">
        <f ca="1">SQRT(Inputs!$B$38)*M298+SQRT(1-Inputs!$B$38)*_xlfn.NORM.S.INV(RAND())</f>
        <v>0.67042689401468736</v>
      </c>
      <c r="Y298" s="23">
        <f ca="1">SQRT(Inputs!$B$38)*C298+SQRT(1-Inputs!$B$38)*_xlfn.NORM.S.INV(RAND())</f>
        <v>0.35013829210751585</v>
      </c>
      <c r="Z298" s="23">
        <f ca="1">SQRT(Inputs!$B$38)*D298+SQRT(1-Inputs!$B$38)*_xlfn.NORM.S.INV(RAND())</f>
        <v>8.6384176929138912E-2</v>
      </c>
      <c r="AA298" s="23">
        <f ca="1">SQRT(Inputs!$B$38)*E298+SQRT(1-Inputs!$B$38)*_xlfn.NORM.S.INV(RAND())</f>
        <v>-0.94204106488844574</v>
      </c>
      <c r="AB298" s="23">
        <f ca="1">SQRT(Inputs!$B$38)*F298+SQRT(1-Inputs!$B$38)*_xlfn.NORM.S.INV(RAND())</f>
        <v>0.63497762173766903</v>
      </c>
      <c r="AC298" s="23">
        <f ca="1">SQRT(Inputs!$B$38)*G298+SQRT(1-Inputs!$B$38)*_xlfn.NORM.S.INV(RAND())</f>
        <v>0.88582565184898543</v>
      </c>
      <c r="AD298" s="23">
        <f ca="1">SQRT(Inputs!$B$38)*H298+SQRT(1-Inputs!$B$38)*_xlfn.NORM.S.INV(RAND())</f>
        <v>-1.4946761507854687</v>
      </c>
      <c r="AE298" s="23">
        <f ca="1">SQRT(Inputs!$B$38)*I298+SQRT(1-Inputs!$B$38)*_xlfn.NORM.S.INV(RAND())</f>
        <v>-7.6102999725214615E-2</v>
      </c>
      <c r="AF298" s="23">
        <f ca="1">SQRT(Inputs!$B$38)*J298+SQRT(1-Inputs!$B$38)*_xlfn.NORM.S.INV(RAND())</f>
        <v>0.78510619281388583</v>
      </c>
      <c r="AG298" s="23">
        <f ca="1">SQRT(Inputs!$B$38)*K298+SQRT(1-Inputs!$B$38)*_xlfn.NORM.S.INV(RAND())</f>
        <v>-0.31699541116317542</v>
      </c>
      <c r="AH298" s="23">
        <f ca="1">SQRT(Inputs!$B$38)*L298+SQRT(1-Inputs!$B$38)*_xlfn.NORM.S.INV(RAND())</f>
        <v>-0.28371827220580659</v>
      </c>
      <c r="AI298" s="23">
        <f ca="1">SQRT(Inputs!$B$38)*M298+SQRT(1-Inputs!$B$38)*_xlfn.NORM.S.INV(RAND())</f>
        <v>0.47303966393403213</v>
      </c>
      <c r="AJ298" s="23">
        <f ca="1">SQRT(Inputs!$B$38)*C298+SQRT(1-Inputs!$B$38)*_xlfn.NORM.S.INV(RAND())</f>
        <v>-0.6812584134552091</v>
      </c>
      <c r="AK298" s="23">
        <f ca="1">SQRT(Inputs!$B$38)*D298+SQRT(1-Inputs!$B$38)*_xlfn.NORM.S.INV(RAND())</f>
        <v>-2.1205669149495883</v>
      </c>
      <c r="AL298" s="23">
        <f ca="1">SQRT(Inputs!$B$38)*E298+SQRT(1-Inputs!$B$38)*_xlfn.NORM.S.INV(RAND())</f>
        <v>-0.62635145158355854</v>
      </c>
      <c r="AM298" s="23">
        <f ca="1">SQRT(Inputs!$B$38)*F298+SQRT(1-Inputs!$B$38)*_xlfn.NORM.S.INV(RAND())</f>
        <v>-0.48957436103088703</v>
      </c>
      <c r="AN298" s="23">
        <f ca="1">SQRT(Inputs!$B$38)*G298+SQRT(1-Inputs!$B$38)*_xlfn.NORM.S.INV(RAND())</f>
        <v>-0.48535744642118028</v>
      </c>
      <c r="AO298" s="23">
        <f ca="1">SQRT(Inputs!$B$38)*H298+SQRT(1-Inputs!$B$38)*_xlfn.NORM.S.INV(RAND())</f>
        <v>-0.79662766253702344</v>
      </c>
      <c r="AP298" s="23">
        <f ca="1">SQRT(Inputs!$B$38)*I298+SQRT(1-Inputs!$B$38)*_xlfn.NORM.S.INV(RAND())</f>
        <v>-9.0405192593387973E-2</v>
      </c>
      <c r="AQ298" s="23">
        <f ca="1">SQRT(Inputs!$B$38)*J298+SQRT(1-Inputs!$B$38)*_xlfn.NORM.S.INV(RAND())</f>
        <v>0.62244236580885415</v>
      </c>
      <c r="AR298" s="23">
        <f ca="1">SQRT(Inputs!$B$38)*K298+SQRT(1-Inputs!$B$38)*_xlfn.NORM.S.INV(RAND())</f>
        <v>-0.99426936189987303</v>
      </c>
      <c r="AS298" s="23">
        <f ca="1">SQRT(Inputs!$B$38)*L298+SQRT(1-Inputs!$B$38)*_xlfn.NORM.S.INV(RAND())</f>
        <v>-0.64481253993597187</v>
      </c>
      <c r="AT298" s="23">
        <f ca="1">SQRT(Inputs!$B$38)*M298+SQRT(1-Inputs!$B$38)*_xlfn.NORM.S.INV(RAND())</f>
        <v>1.7044543001158985E-3</v>
      </c>
      <c r="AU298" s="15">
        <f ca="1">Inputs!$B$6*EXP($B$8-0.5*C$5^2+C$5*N298)</f>
        <v>3965.3809323963769</v>
      </c>
      <c r="AV298" s="15">
        <f t="shared" ca="1" si="146"/>
        <v>4434.4656686444041</v>
      </c>
      <c r="AW298" s="15">
        <f t="shared" ca="1" si="147"/>
        <v>6068.354771430425</v>
      </c>
      <c r="AX298" s="15">
        <f t="shared" ca="1" si="148"/>
        <v>8024.4975350443365</v>
      </c>
      <c r="AY298" s="15">
        <f t="shared" ca="1" si="149"/>
        <v>10924.266222718128</v>
      </c>
      <c r="AZ298" s="15">
        <f t="shared" ca="1" si="150"/>
        <v>12524.087384587381</v>
      </c>
      <c r="BA298" s="15">
        <f t="shared" ca="1" si="151"/>
        <v>14401.447262720556</v>
      </c>
      <c r="BB298" s="15">
        <f t="shared" ca="1" si="152"/>
        <v>19848.752827914275</v>
      </c>
      <c r="BC298" s="15">
        <f t="shared" ca="1" si="153"/>
        <v>24076.752545068073</v>
      </c>
      <c r="BD298" s="15">
        <f t="shared" ca="1" si="154"/>
        <v>24926.721615968552</v>
      </c>
      <c r="BE298" s="15">
        <f t="shared" ca="1" si="155"/>
        <v>32467.752100259604</v>
      </c>
      <c r="BF298" s="15">
        <f ca="1">Inputs!$B$13*EXP($B$9-0.5*C$6^2+C$6*Y298)</f>
        <v>14825.19443143945</v>
      </c>
      <c r="BG298" s="15">
        <f t="shared" ca="1" si="156"/>
        <v>18351.819881379237</v>
      </c>
      <c r="BH298" s="15">
        <f t="shared" ca="1" si="157"/>
        <v>19179.127938392419</v>
      </c>
      <c r="BI298" s="15">
        <f t="shared" ca="1" si="158"/>
        <v>25888.661502455077</v>
      </c>
      <c r="BJ298" s="15">
        <f t="shared" ca="1" si="159"/>
        <v>36060.446797586759</v>
      </c>
      <c r="BK298" s="15">
        <f t="shared" ca="1" si="160"/>
        <v>36108.620371743542</v>
      </c>
      <c r="BL298" s="15">
        <f t="shared" ca="1" si="161"/>
        <v>43919.788946605498</v>
      </c>
      <c r="BM298" s="15">
        <f t="shared" ca="1" si="162"/>
        <v>59517.671085687856</v>
      </c>
      <c r="BN298" s="15">
        <f t="shared" ca="1" si="163"/>
        <v>70470.782828643249</v>
      </c>
      <c r="BO298" s="15">
        <f t="shared" ca="1" si="164"/>
        <v>83894.117126492114</v>
      </c>
      <c r="BP298" s="15">
        <f t="shared" ca="1" si="165"/>
        <v>108942.89124077233</v>
      </c>
      <c r="BQ298" s="15">
        <f ca="1">Inputs!$B$20*EXP($B$10-0.5*C$7^2+C$7*AJ298)</f>
        <v>3368.7536568778773</v>
      </c>
      <c r="BR298" s="15">
        <f t="shared" ca="1" si="166"/>
        <v>2330.9471671468655</v>
      </c>
      <c r="BS298" s="15">
        <f t="shared" ca="1" si="167"/>
        <v>2666.4607477181112</v>
      </c>
      <c r="BT298" s="15">
        <f t="shared" ca="1" si="168"/>
        <v>3233.3599837009237</v>
      </c>
      <c r="BU298" s="15">
        <f t="shared" ca="1" si="169"/>
        <v>3984.5138484392082</v>
      </c>
      <c r="BV298" s="15">
        <f t="shared" ca="1" si="170"/>
        <v>4632.8238324120894</v>
      </c>
      <c r="BW298" s="15">
        <f t="shared" ca="1" si="171"/>
        <v>6342.3206879503541</v>
      </c>
      <c r="BX298" s="15">
        <f t="shared" ca="1" si="172"/>
        <v>10049.706640886996</v>
      </c>
      <c r="BY298" s="15">
        <f t="shared" ca="1" si="173"/>
        <v>11642.039137041736</v>
      </c>
      <c r="BZ298" s="15">
        <f t="shared" ca="1" si="174"/>
        <v>14509.40226250599</v>
      </c>
      <c r="CA298" s="15">
        <f t="shared" ca="1" si="175"/>
        <v>20387.480656056367</v>
      </c>
      <c r="CB298" s="15">
        <f ca="1">(AU298*DCF!C$10-DCF!C$5*MAX(AU298*DCF!C$10,0)-MAX(AU298-Inputs!$B$6,0)/Inputs!$B$10)*DCF!C$6</f>
        <v>1018.3459707478717</v>
      </c>
      <c r="CC298" s="15">
        <f ca="1">(AV298*DCF!D$10-DCF!D$5*MAX(AV298*DCF!D$10,0)-MAX(AV298-AU298,0)/Inputs!$B$10)*DCF!D$6</f>
        <v>966.49692809890996</v>
      </c>
      <c r="CD298" s="15">
        <f ca="1">(AW298*DCF!E$10-DCF!E$5*MAX(AW298*DCF!E$10,0)-MAX(AW298-AV298,0)/Inputs!$B$10)*DCF!E$6</f>
        <v>1033.0670286096515</v>
      </c>
      <c r="CE298" s="15">
        <f ca="1">(AX298*DCF!F$10-DCF!F$5*MAX(AX298*DCF!F$10,0)-MAX(AX298-AW298,0)/Inputs!$B$10)*DCF!F$6</f>
        <v>1344.7102127520011</v>
      </c>
      <c r="CF298" s="15">
        <f ca="1">(AY298*DCF!G$10-DCF!G$5*MAX(AY298*DCF!G$10,0)-MAX(AY298-AX298,0)/Inputs!$B$10)*DCF!G$6</f>
        <v>1693.4485035415571</v>
      </c>
      <c r="CG298" s="15">
        <f ca="1">(AZ298*DCF!H$10-DCF!H$5*MAX(AZ298*DCF!H$10,0)-MAX(AZ298-AY298,0)/Inputs!$B$10)*DCF!H$6</f>
        <v>2147.4836211427832</v>
      </c>
      <c r="CH298" s="15">
        <f ca="1">(BA298*DCF!I$10-DCF!I$5*MAX(BA298*DCF!I$10,0)-MAX(BA298-AZ298,0)/Inputs!$B$10)*DCF!I$6</f>
        <v>2322.6662517422988</v>
      </c>
      <c r="CI298" s="15">
        <f ca="1">(BB298*DCF!J$10-DCF!J$5*MAX(BB298*DCF!J$10,0)-MAX(BB298-BA298,0)/Inputs!$B$10)*DCF!J$6</f>
        <v>2580.6426467999913</v>
      </c>
      <c r="CJ298" s="15">
        <f ca="1">(BC298*DCF!K$10-DCF!K$5*MAX(BC298*DCF!K$10,0)-MAX(BC298-BB298,0)/Inputs!$B$10)*DCF!K$6</f>
        <v>3284.1148864656343</v>
      </c>
      <c r="CK298" s="15">
        <f ca="1">(BD298*DCF!L$10-DCF!L$5*MAX(BD298*DCF!L$10,0)-MAX(BD298-BC298,0)/Inputs!$B$10)*DCF!L$6</f>
        <v>3649.5088623469201</v>
      </c>
      <c r="CL298" s="15">
        <f ca="1">(BE298*DCF!M$10-DCF!M$5*MAX(BE298*DCF!M$10,0)-MAX(BE298-BD298,0)/Inputs!$B$10)*DCF!M$6</f>
        <v>3680.763094204347</v>
      </c>
      <c r="CM298" s="15">
        <f ca="1">(BF298*DCF!C$28-DCF!C$5*MAX(BF298*DCF!C$28,0)-MAX(BF298-Inputs!$B$13,0)/Inputs!$B$17)*DCF!C$6</f>
        <v>3730.5118305555975</v>
      </c>
      <c r="CN298" s="15">
        <f ca="1">(BG298*DCF!D$28-DCF!D$5*MAX(BG298*DCF!D$28,0)-MAX(BG298-BF298,0)/Inputs!$B$17)*DCF!D$6</f>
        <v>4652.6433150398789</v>
      </c>
      <c r="CO298" s="15">
        <f ca="1">(BH298*DCF!E$28-DCF!E$5*MAX(BH298*DCF!E$28,0)-MAX(BH298-BG298,0)/Inputs!$B$17)*DCF!E$6</f>
        <v>5268.8195138876272</v>
      </c>
      <c r="CP298" s="15">
        <f ca="1">(BI298*DCF!F$28-DCF!F$5*MAX(BI298*DCF!F$28,0)-MAX(BI298-BH298,0)/Inputs!$B$17)*DCF!F$6</f>
        <v>5806.5130306386018</v>
      </c>
      <c r="CQ298" s="15">
        <f ca="1">(BJ298*DCF!G$28-DCF!G$5*MAX(BJ298*DCF!G$28,0)-MAX(BJ298-BI298,0)/Inputs!$B$17)*DCF!G$6</f>
        <v>7645.3627097834378</v>
      </c>
      <c r="CR298" s="15">
        <f ca="1">(BK298*DCF!H$28-DCF!H$5*MAX(BK298*DCF!H$28,0)-MAX(BK298-BJ298,0)/Inputs!$B$17)*DCF!H$6</f>
        <v>8922.575373023501</v>
      </c>
      <c r="CS298" s="15">
        <f ca="1">(BL298*DCF!I$28-DCF!I$5*MAX(BL298*DCF!I$28,0)-MAX(BL298-BK298,0)/Inputs!$B$17)*DCF!I$6</f>
        <v>9206.7296002281601</v>
      </c>
      <c r="CT298" s="15">
        <f ca="1">(BM298*DCF!J$28-DCF!J$5*MAX(BM298*DCF!J$28,0)-MAX(BM298-BL298,0)/Inputs!$B$17)*DCF!J$6</f>
        <v>11209.229841189512</v>
      </c>
      <c r="CU298" s="15">
        <f ca="1">(BN298*DCF!K$28-DCF!K$5*MAX(BN298*DCF!K$28,0)-MAX(BN298-BM298,0)/Inputs!$B$17)*DCF!K$6</f>
        <v>13540.63745595137</v>
      </c>
      <c r="CV298" s="15">
        <f ca="1">(BO298*DCF!L$28-DCF!L$5*MAX(BO298*DCF!L$28,0)-MAX(BO298-BN298,0)/Inputs!$B$17)*DCF!L$6</f>
        <v>15219.764634628116</v>
      </c>
      <c r="CW298" s="15">
        <f ca="1">(BP298*DCF!M$28-DCF!M$5*MAX(BP298*DCF!M$28,0)-MAX(BP298-BO298,0)/Inputs!$B$17)*DCF!M$6</f>
        <v>17879.3672875271</v>
      </c>
      <c r="CX298" s="15">
        <f ca="1">(BQ298*DCF!C$46-DCF!C$5*MAX(BQ298*DCF!C$46,0)-MAX(BQ298-Inputs!$B$20,0)/Inputs!$B$24)*DCF!C$6</f>
        <v>-855.48752208628912</v>
      </c>
      <c r="CY298" s="15">
        <f ca="1">(BR298*DCF!D$46-DCF!D$5*MAX(BR298*DCF!D$46,0)-MAX(BR298-BQ298,0)/Inputs!$B$24)*DCF!D$6</f>
        <v>-397.83832304135012</v>
      </c>
      <c r="CZ298" s="15">
        <f ca="1">(BS298*DCF!E$46-DCF!E$5*MAX(BS298*DCF!E$46,0)-MAX(BS298-BR298,0)/Inputs!$B$24)*DCF!E$6</f>
        <v>-447.56384299255302</v>
      </c>
      <c r="DA298" s="15">
        <f ca="1">(BT298*DCF!F$46-DCF!F$5*MAX(BT298*DCF!F$46,0)-MAX(BT298-BS298,0)/Inputs!$B$24)*DCF!F$6</f>
        <v>-441.89964974761858</v>
      </c>
      <c r="DB298" s="15">
        <f ca="1">(BU298*DCF!G$46-DCF!G$5*MAX(BU298*DCF!G$46,0)-MAX(BU298-BT298,0)/Inputs!$B$24)*DCF!G$6</f>
        <v>-386.70449253309579</v>
      </c>
      <c r="DC298" s="15">
        <f ca="1">(BV298*DCF!H$46-DCF!H$5*MAX(BV298*DCF!H$46,0)-MAX(BV298-BU298,0)/Inputs!$B$24)*DCF!H$6</f>
        <v>-201.45835525839644</v>
      </c>
      <c r="DD298" s="15">
        <f ca="1">(BW298*DCF!I$46-DCF!I$5*MAX(BW298*DCF!I$46,0)-MAX(BW298-BV298,0)/Inputs!$B$24)*DCF!I$6</f>
        <v>-344.25206001388068</v>
      </c>
      <c r="DE298" s="15">
        <f ca="1">(BX298*DCF!J$46-DCF!J$5*MAX(BX298*DCF!J$46,0)-MAX(BX298-BW298,0)/Inputs!$B$24)*DCF!J$6</f>
        <v>-561.58078995391293</v>
      </c>
      <c r="DF298" s="15">
        <f ca="1">(BY298*DCF!K$46-DCF!K$5*MAX(BY298*DCF!K$46,0)-MAX(BY298-BX298,0)/Inputs!$B$24)*DCF!K$6</f>
        <v>274.9530424382412</v>
      </c>
      <c r="DG298" s="15">
        <f ca="1">(BZ298*DCF!L$46-DCF!L$5*MAX(BZ298*DCF!L$46,0)-MAX(BZ298-BY298,0)/Inputs!$B$24)*DCF!L$6</f>
        <v>354.07414074185129</v>
      </c>
      <c r="DH298" s="15">
        <f ca="1">(CA298*DCF!M$46-DCF!M$5*MAX(CA298*DCF!M$46,0)-MAX(CA298-BZ298,0)/Inputs!$B$24)*DCF!M$6</f>
        <v>369.44972781922229</v>
      </c>
      <c r="DI298" s="15">
        <f ca="1">SUM(CB298:CL298)+BE298*DCF!M$10*(1+Inputs!$B$30)*(1-Inputs!$B$33)*(1-Inputs!$B$30/Inputs!$B$31)/(Inputs!$B$29-Inputs!$B$30)*DCF!M$6</f>
        <v>114079.43144304842</v>
      </c>
      <c r="DJ298" s="15">
        <f ca="1">SUM(CM298:CW298)+BP298*DCF!M$28*(1+Inputs!$B$30)*(1-Inputs!$B$33)*(1-Inputs!$B$30/Inputs!$B$31)/(Inputs!$B$29-Inputs!$B$30)*DCF!M$6</f>
        <v>507334.8305173408</v>
      </c>
      <c r="DK298" s="15">
        <f ca="1">SUM(CX298:DH298)+CA298*DCF!M$46*(1+Inputs!$B$30)*(1-Inputs!$B$33)*(1-Inputs!$B$30/Inputs!$B$31)/(Inputs!$B$29-Inputs!$B$30)*DCF!M$6</f>
        <v>28883.152021109221</v>
      </c>
      <c r="DM298" s="15">
        <f ca="1">DI298+DJ298+DK298+Inputs!$B$34+Inputs!$B$36-Inputs!$B$35</f>
        <v>727148.41398149845</v>
      </c>
    </row>
    <row r="299" spans="1:117" x14ac:dyDescent="0.75">
      <c r="A299" s="11">
        <v>286</v>
      </c>
      <c r="C299" s="23">
        <f t="shared" ca="1" si="178"/>
        <v>-0.72875568272152769</v>
      </c>
      <c r="D299" s="23">
        <f t="shared" ca="1" si="178"/>
        <v>-3.4031458641707403E-2</v>
      </c>
      <c r="E299" s="23">
        <f t="shared" ca="1" si="178"/>
        <v>-0.43070904285893263</v>
      </c>
      <c r="F299" s="23">
        <f t="shared" ca="1" si="178"/>
        <v>0.52146133616433643</v>
      </c>
      <c r="G299" s="23">
        <f t="shared" ca="1" si="178"/>
        <v>1.6829964473926611</v>
      </c>
      <c r="H299" s="23">
        <f t="shared" ca="1" si="178"/>
        <v>0.2120822384950318</v>
      </c>
      <c r="I299" s="23">
        <f t="shared" ca="1" si="178"/>
        <v>1.122406367220919</v>
      </c>
      <c r="J299" s="23">
        <f t="shared" ca="1" si="178"/>
        <v>-5.691370679392968E-2</v>
      </c>
      <c r="K299" s="23">
        <f t="shared" ca="1" si="178"/>
        <v>0.53377385240263731</v>
      </c>
      <c r="L299" s="23">
        <f t="shared" ca="1" si="178"/>
        <v>-0.18416050696388428</v>
      </c>
      <c r="M299" s="23">
        <f t="shared" ca="1" si="178"/>
        <v>-0.10113729183413127</v>
      </c>
      <c r="N299" s="23">
        <f ca="1">SQRT(Inputs!$B$38)*C299+SQRT(1-Inputs!$B$38)*_xlfn.NORM.S.INV(RAND())</f>
        <v>0.4950598327787622</v>
      </c>
      <c r="O299" s="23">
        <f ca="1">SQRT(Inputs!$B$38)*D299+SQRT(1-Inputs!$B$38)*_xlfn.NORM.S.INV(RAND())</f>
        <v>3.1154305352609008E-2</v>
      </c>
      <c r="P299" s="23">
        <f ca="1">SQRT(Inputs!$B$38)*E299+SQRT(1-Inputs!$B$38)*_xlfn.NORM.S.INV(RAND())</f>
        <v>-0.13166011604117139</v>
      </c>
      <c r="Q299" s="23">
        <f ca="1">SQRT(Inputs!$B$38)*F299+SQRT(1-Inputs!$B$38)*_xlfn.NORM.S.INV(RAND())</f>
        <v>0.49786779977914425</v>
      </c>
      <c r="R299" s="23">
        <f ca="1">SQRT(Inputs!$B$38)*G299+SQRT(1-Inputs!$B$38)*_xlfn.NORM.S.INV(RAND())</f>
        <v>-0.70968515767228291</v>
      </c>
      <c r="S299" s="23">
        <f ca="1">SQRT(Inputs!$B$38)*H299+SQRT(1-Inputs!$B$38)*_xlfn.NORM.S.INV(RAND())</f>
        <v>-1.0825157172878219</v>
      </c>
      <c r="T299" s="23">
        <f ca="1">SQRT(Inputs!$B$38)*I299+SQRT(1-Inputs!$B$38)*_xlfn.NORM.S.INV(RAND())</f>
        <v>0.9883529988026275</v>
      </c>
      <c r="U299" s="23">
        <f ca="1">SQRT(Inputs!$B$38)*J299+SQRT(1-Inputs!$B$38)*_xlfn.NORM.S.INV(RAND())</f>
        <v>-0.8767155971484456</v>
      </c>
      <c r="V299" s="23">
        <f ca="1">SQRT(Inputs!$B$38)*K299+SQRT(1-Inputs!$B$38)*_xlfn.NORM.S.INV(RAND())</f>
        <v>-8.3772974163918379E-2</v>
      </c>
      <c r="W299" s="23">
        <f ca="1">SQRT(Inputs!$B$38)*L299+SQRT(1-Inputs!$B$38)*_xlfn.NORM.S.INV(RAND())</f>
        <v>0.25281348666653275</v>
      </c>
      <c r="X299" s="23">
        <f ca="1">SQRT(Inputs!$B$38)*M299+SQRT(1-Inputs!$B$38)*_xlfn.NORM.S.INV(RAND())</f>
        <v>-1.0828194747029956</v>
      </c>
      <c r="Y299" s="23">
        <f ca="1">SQRT(Inputs!$B$38)*C299+SQRT(1-Inputs!$B$38)*_xlfn.NORM.S.INV(RAND())</f>
        <v>-0.17539507196666884</v>
      </c>
      <c r="Z299" s="23">
        <f ca="1">SQRT(Inputs!$B$38)*D299+SQRT(1-Inputs!$B$38)*_xlfn.NORM.S.INV(RAND())</f>
        <v>-0.80839027290749232</v>
      </c>
      <c r="AA299" s="23">
        <f ca="1">SQRT(Inputs!$B$38)*E299+SQRT(1-Inputs!$B$38)*_xlfn.NORM.S.INV(RAND())</f>
        <v>0.3556505979714325</v>
      </c>
      <c r="AB299" s="23">
        <f ca="1">SQRT(Inputs!$B$38)*F299+SQRT(1-Inputs!$B$38)*_xlfn.NORM.S.INV(RAND())</f>
        <v>0.9491010542272631</v>
      </c>
      <c r="AC299" s="23">
        <f ca="1">SQRT(Inputs!$B$38)*G299+SQRT(1-Inputs!$B$38)*_xlfn.NORM.S.INV(RAND())</f>
        <v>1.2530785576965855</v>
      </c>
      <c r="AD299" s="23">
        <f ca="1">SQRT(Inputs!$B$38)*H299+SQRT(1-Inputs!$B$38)*_xlfn.NORM.S.INV(RAND())</f>
        <v>1.6998645166478816</v>
      </c>
      <c r="AE299" s="23">
        <f ca="1">SQRT(Inputs!$B$38)*I299+SQRT(1-Inputs!$B$38)*_xlfn.NORM.S.INV(RAND())</f>
        <v>0.55087095008660658</v>
      </c>
      <c r="AF299" s="23">
        <f ca="1">SQRT(Inputs!$B$38)*J299+SQRT(1-Inputs!$B$38)*_xlfn.NORM.S.INV(RAND())</f>
        <v>1.2559036836779907</v>
      </c>
      <c r="AG299" s="23">
        <f ca="1">SQRT(Inputs!$B$38)*K299+SQRT(1-Inputs!$B$38)*_xlfn.NORM.S.INV(RAND())</f>
        <v>0.90912595435739707</v>
      </c>
      <c r="AH299" s="23">
        <f ca="1">SQRT(Inputs!$B$38)*L299+SQRT(1-Inputs!$B$38)*_xlfn.NORM.S.INV(RAND())</f>
        <v>-0.23737241263610959</v>
      </c>
      <c r="AI299" s="23">
        <f ca="1">SQRT(Inputs!$B$38)*M299+SQRT(1-Inputs!$B$38)*_xlfn.NORM.S.INV(RAND())</f>
        <v>-1.2859161469163343</v>
      </c>
      <c r="AJ299" s="23">
        <f ca="1">SQRT(Inputs!$B$38)*C299+SQRT(1-Inputs!$B$38)*_xlfn.NORM.S.INV(RAND())</f>
        <v>-0.64687148877155176</v>
      </c>
      <c r="AK299" s="23">
        <f ca="1">SQRT(Inputs!$B$38)*D299+SQRT(1-Inputs!$B$38)*_xlfn.NORM.S.INV(RAND())</f>
        <v>0.2220102740956621</v>
      </c>
      <c r="AL299" s="23">
        <f ca="1">SQRT(Inputs!$B$38)*E299+SQRT(1-Inputs!$B$38)*_xlfn.NORM.S.INV(RAND())</f>
        <v>0.36864739506792576</v>
      </c>
      <c r="AM299" s="23">
        <f ca="1">SQRT(Inputs!$B$38)*F299+SQRT(1-Inputs!$B$38)*_xlfn.NORM.S.INV(RAND())</f>
        <v>-7.184972170949816E-2</v>
      </c>
      <c r="AN299" s="23">
        <f ca="1">SQRT(Inputs!$B$38)*G299+SQRT(1-Inputs!$B$38)*_xlfn.NORM.S.INV(RAND())</f>
        <v>0.86804116553993205</v>
      </c>
      <c r="AO299" s="23">
        <f ca="1">SQRT(Inputs!$B$38)*H299+SQRT(1-Inputs!$B$38)*_xlfn.NORM.S.INV(RAND())</f>
        <v>-0.57049984168610535</v>
      </c>
      <c r="AP299" s="23">
        <f ca="1">SQRT(Inputs!$B$38)*I299+SQRT(1-Inputs!$B$38)*_xlfn.NORM.S.INV(RAND())</f>
        <v>1.0454701472829413</v>
      </c>
      <c r="AQ299" s="23">
        <f ca="1">SQRT(Inputs!$B$38)*J299+SQRT(1-Inputs!$B$38)*_xlfn.NORM.S.INV(RAND())</f>
        <v>-8.2345330910744502E-2</v>
      </c>
      <c r="AR299" s="23">
        <f ca="1">SQRT(Inputs!$B$38)*K299+SQRT(1-Inputs!$B$38)*_xlfn.NORM.S.INV(RAND())</f>
        <v>-0.18044846421118599</v>
      </c>
      <c r="AS299" s="23">
        <f ca="1">SQRT(Inputs!$B$38)*L299+SQRT(1-Inputs!$B$38)*_xlfn.NORM.S.INV(RAND())</f>
        <v>0.17855586367085252</v>
      </c>
      <c r="AT299" s="23">
        <f ca="1">SQRT(Inputs!$B$38)*M299+SQRT(1-Inputs!$B$38)*_xlfn.NORM.S.INV(RAND())</f>
        <v>4.469987963792995E-2</v>
      </c>
      <c r="AU299" s="15">
        <f ca="1">Inputs!$B$6*EXP($B$8-0.5*C$5^2+C$5*N299)</f>
        <v>5376.2655356828272</v>
      </c>
      <c r="AV299" s="15">
        <f t="shared" ca="1" si="146"/>
        <v>6574.2306291798513</v>
      </c>
      <c r="AW299" s="15">
        <f t="shared" ca="1" si="147"/>
        <v>7875.0120109308791</v>
      </c>
      <c r="AX299" s="15">
        <f t="shared" ca="1" si="148"/>
        <v>10231.618196467643</v>
      </c>
      <c r="AY299" s="15">
        <f t="shared" ca="1" si="149"/>
        <v>11509.496227280059</v>
      </c>
      <c r="AZ299" s="15">
        <f t="shared" ca="1" si="150"/>
        <v>12494.585530360559</v>
      </c>
      <c r="BA299" s="15">
        <f t="shared" ca="1" si="151"/>
        <v>16956.502332882596</v>
      </c>
      <c r="BB299" s="15">
        <f t="shared" ca="1" si="152"/>
        <v>19014.211099962336</v>
      </c>
      <c r="BC299" s="15">
        <f t="shared" ca="1" si="153"/>
        <v>23100.011923208625</v>
      </c>
      <c r="BD299" s="15">
        <f t="shared" ca="1" si="154"/>
        <v>28976.857602714506</v>
      </c>
      <c r="BE299" s="15">
        <f t="shared" ca="1" si="155"/>
        <v>32172.698912507261</v>
      </c>
      <c r="BF299" s="15">
        <f ca="1">Inputs!$B$13*EXP($B$9-0.5*C$6^2+C$6*Y299)</f>
        <v>13358.358372698525</v>
      </c>
      <c r="BG299" s="15">
        <f t="shared" ca="1" si="156"/>
        <v>14070.653199174454</v>
      </c>
      <c r="BH299" s="15">
        <f t="shared" ca="1" si="157"/>
        <v>18236.351020920025</v>
      </c>
      <c r="BI299" s="15">
        <f t="shared" ca="1" si="158"/>
        <v>25835.489709325022</v>
      </c>
      <c r="BJ299" s="15">
        <f t="shared" ca="1" si="159"/>
        <v>37942.752010360702</v>
      </c>
      <c r="BK299" s="15">
        <f t="shared" ca="1" si="160"/>
        <v>58693.491522461351</v>
      </c>
      <c r="BL299" s="15">
        <f t="shared" ca="1" si="161"/>
        <v>77432.979912147915</v>
      </c>
      <c r="BM299" s="15">
        <f t="shared" ca="1" si="162"/>
        <v>111253.02265224846</v>
      </c>
      <c r="BN299" s="15">
        <f t="shared" ca="1" si="163"/>
        <v>152576.38279259088</v>
      </c>
      <c r="BO299" s="15">
        <f t="shared" ca="1" si="164"/>
        <v>182620.43850282516</v>
      </c>
      <c r="BP299" s="15">
        <f t="shared" ca="1" si="165"/>
        <v>194298.35424826451</v>
      </c>
      <c r="BQ299" s="15">
        <f ca="1">Inputs!$B$20*EXP($B$10-0.5*C$7^2+C$7*AJ299)</f>
        <v>3410.0920603200457</v>
      </c>
      <c r="BR299" s="15">
        <f t="shared" ca="1" si="166"/>
        <v>4965.0671993891665</v>
      </c>
      <c r="BS299" s="15">
        <f t="shared" ca="1" si="167"/>
        <v>7558.4846819349759</v>
      </c>
      <c r="BT299" s="15">
        <f t="shared" ca="1" si="168"/>
        <v>10226.917150492363</v>
      </c>
      <c r="BU299" s="15">
        <f t="shared" ca="1" si="169"/>
        <v>17485.960888594731</v>
      </c>
      <c r="BV299" s="15">
        <f t="shared" ca="1" si="170"/>
        <v>21393.686745747735</v>
      </c>
      <c r="BW299" s="15">
        <f t="shared" ca="1" si="171"/>
        <v>37247.364086706482</v>
      </c>
      <c r="BX299" s="15">
        <f t="shared" ca="1" si="172"/>
        <v>51243.469376706336</v>
      </c>
      <c r="BY299" s="15">
        <f t="shared" ca="1" si="173"/>
        <v>69364.236230425638</v>
      </c>
      <c r="BZ299" s="15">
        <f t="shared" ca="1" si="174"/>
        <v>100575.49371923578</v>
      </c>
      <c r="CA299" s="15">
        <f t="shared" ca="1" si="175"/>
        <v>142404.71306138003</v>
      </c>
      <c r="CB299" s="15">
        <f ca="1">(AU299*DCF!C$10-DCF!C$5*MAX(AU299*DCF!C$10,0)-MAX(AU299-Inputs!$B$6,0)/Inputs!$B$10)*DCF!C$6</f>
        <v>1040.1222235909088</v>
      </c>
      <c r="CC299" s="15">
        <f ca="1">(AV299*DCF!D$10-DCF!D$5*MAX(AV299*DCF!D$10,0)-MAX(AV299-AU299,0)/Inputs!$B$10)*DCF!D$6</f>
        <v>1310.3317418365953</v>
      </c>
      <c r="CD299" s="15">
        <f ca="1">(AW299*DCF!E$10-DCF!E$5*MAX(AW299*DCF!E$10,0)-MAX(AW299-AV299,0)/Inputs!$B$10)*DCF!E$6</f>
        <v>1525.2250789741054</v>
      </c>
      <c r="CE299" s="15">
        <f ca="1">(AX299*DCF!F$10-DCF!F$5*MAX(AX299*DCF!F$10,0)-MAX(AX299-AW299,0)/Inputs!$B$10)*DCF!F$6</f>
        <v>1743.194626240044</v>
      </c>
      <c r="CF299" s="15">
        <f ca="1">(AY299*DCF!G$10-DCF!G$5*MAX(AY299*DCF!G$10,0)-MAX(AY299-AX299,0)/Inputs!$B$10)*DCF!G$6</f>
        <v>2125.7846177641504</v>
      </c>
      <c r="CG299" s="15">
        <f ca="1">(AZ299*DCF!H$10-DCF!H$5*MAX(AZ299*DCF!H$10,0)-MAX(AZ299-AY299,0)/Inputs!$B$10)*DCF!H$6</f>
        <v>2250.9124770372209</v>
      </c>
      <c r="CH299" s="15">
        <f ca="1">(BA299*DCF!I$10-DCF!I$5*MAX(BA299*DCF!I$10,0)-MAX(BA299-AZ299,0)/Inputs!$B$10)*DCF!I$6</f>
        <v>2365.4237140811488</v>
      </c>
      <c r="CI299" s="15">
        <f ca="1">(BB299*DCF!J$10-DCF!J$5*MAX(BB299*DCF!J$10,0)-MAX(BB299-BA299,0)/Inputs!$B$10)*DCF!J$6</f>
        <v>2951.0708885584008</v>
      </c>
      <c r="CJ299" s="15">
        <f ca="1">(BC299*DCF!K$10-DCF!K$5*MAX(BC299*DCF!K$10,0)-MAX(BC299-BB299,0)/Inputs!$B$10)*DCF!K$6</f>
        <v>3146.7810133730295</v>
      </c>
      <c r="CK299" s="15">
        <f ca="1">(BD299*DCF!L$10-DCF!L$5*MAX(BD299*DCF!L$10,0)-MAX(BD299-BC299,0)/Inputs!$B$10)*DCF!L$6</f>
        <v>3610.2898486793924</v>
      </c>
      <c r="CL299" s="15">
        <f ca="1">(BE299*DCF!M$10-DCF!M$5*MAX(BE299*DCF!M$10,0)-MAX(BE299-BD299,0)/Inputs!$B$10)*DCF!M$6</f>
        <v>4158.2065480174042</v>
      </c>
      <c r="CM299" s="15">
        <f ca="1">(BF299*DCF!C$28-DCF!C$5*MAX(BF299*DCF!C$28,0)-MAX(BF299-Inputs!$B$13,0)/Inputs!$B$17)*DCF!C$6</f>
        <v>3621.6042996163078</v>
      </c>
      <c r="CN299" s="15">
        <f ca="1">(BG299*DCF!D$28-DCF!D$5*MAX(BG299*DCF!D$28,0)-MAX(BG299-BF299,0)/Inputs!$B$17)*DCF!D$6</f>
        <v>3992.1667450974437</v>
      </c>
      <c r="CO299" s="15">
        <f ca="1">(BH299*DCF!E$28-DCF!E$5*MAX(BH299*DCF!E$28,0)-MAX(BH299-BG299,0)/Inputs!$B$17)*DCF!E$6</f>
        <v>4343.8576329351208</v>
      </c>
      <c r="CP299" s="15">
        <f ca="1">(BI299*DCF!F$28-DCF!F$5*MAX(BI299*DCF!F$28,0)-MAX(BI299-BH299,0)/Inputs!$B$17)*DCF!F$6</f>
        <v>5630.111615226534</v>
      </c>
      <c r="CQ299" s="15">
        <f ca="1">(BJ299*DCF!G$28-DCF!G$5*MAX(BJ299*DCF!G$28,0)-MAX(BJ299-BI299,0)/Inputs!$B$17)*DCF!G$6</f>
        <v>7808.2129660312712</v>
      </c>
      <c r="CR299" s="15">
        <f ca="1">(BK299*DCF!H$28-DCF!H$5*MAX(BK299*DCF!H$28,0)-MAX(BK299-BJ299,0)/Inputs!$B$17)*DCF!H$6</f>
        <v>11291.465422095534</v>
      </c>
      <c r="CS299" s="15">
        <f ca="1">(BL299*DCF!I$28-DCF!I$5*MAX(BL299*DCF!I$28,0)-MAX(BL299-BK299,0)/Inputs!$B$17)*DCF!I$6</f>
        <v>15518.909313201297</v>
      </c>
      <c r="CT299" s="15">
        <f ca="1">(BM299*DCF!J$28-DCF!J$5*MAX(BM299*DCF!J$28,0)-MAX(BM299-BL299,0)/Inputs!$B$17)*DCF!J$6</f>
        <v>20334.39848255998</v>
      </c>
      <c r="CU299" s="15">
        <f ca="1">(BN299*DCF!K$28-DCF!K$5*MAX(BN299*DCF!K$28,0)-MAX(BN299-BM299,0)/Inputs!$B$17)*DCF!K$6</f>
        <v>27160.012604930394</v>
      </c>
      <c r="CV299" s="15">
        <f ca="1">(BO299*DCF!L$28-DCF!L$5*MAX(BO299*DCF!L$28,0)-MAX(BO299-BN299,0)/Inputs!$B$17)*DCF!L$6</f>
        <v>33037.075659584705</v>
      </c>
      <c r="CW299" s="15">
        <f ca="1">(BP299*DCF!M$28-DCF!M$5*MAX(BP299*DCF!M$28,0)-MAX(BP299-BO299,0)/Inputs!$B$17)*DCF!M$6</f>
        <v>35336.67746126483</v>
      </c>
      <c r="CX299" s="15">
        <f ca="1">(BQ299*DCF!C$46-DCF!C$5*MAX(BQ299*DCF!C$46,0)-MAX(BQ299-Inputs!$B$20,0)/Inputs!$B$24)*DCF!C$6</f>
        <v>-884.12844825869217</v>
      </c>
      <c r="CY299" s="15">
        <f ca="1">(BR299*DCF!D$46-DCF!D$5*MAX(BR299*DCF!D$46,0)-MAX(BR299-BQ299,0)/Inputs!$B$24)*DCF!D$6</f>
        <v>-1510.9161684471248</v>
      </c>
      <c r="CZ299" s="15">
        <f ca="1">(BS299*DCF!E$46-DCF!E$5*MAX(BS299*DCF!E$46,0)-MAX(BS299-BR299,0)/Inputs!$B$24)*DCF!E$6</f>
        <v>-1916.057749913527</v>
      </c>
      <c r="DA299" s="15">
        <f ca="1">(BT299*DCF!F$46-DCF!F$5*MAX(BT299*DCF!F$46,0)-MAX(BT299-BS299,0)/Inputs!$B$24)*DCF!F$6</f>
        <v>-1716.4493837884518</v>
      </c>
      <c r="DB299" s="15">
        <f ca="1">(BU299*DCF!G$46-DCF!G$5*MAX(BU299*DCF!G$46,0)-MAX(BU299-BT299,0)/Inputs!$B$24)*DCF!G$6</f>
        <v>-3029.9920685575298</v>
      </c>
      <c r="DC299" s="15">
        <f ca="1">(BV299*DCF!H$46-DCF!H$5*MAX(BV299*DCF!H$46,0)-MAX(BV299-BU299,0)/Inputs!$B$24)*DCF!H$6</f>
        <v>-1214.3018670767256</v>
      </c>
      <c r="DD299" s="15">
        <f ca="1">(BW299*DCF!I$46-DCF!I$5*MAX(BW299*DCF!I$46,0)-MAX(BW299-BV299,0)/Inputs!$B$24)*DCF!I$6</f>
        <v>-3690.7351468304801</v>
      </c>
      <c r="DE299" s="15">
        <f ca="1">(BX299*DCF!J$46-DCF!J$5*MAX(BX299*DCF!J$46,0)-MAX(BX299-BW299,0)/Inputs!$B$24)*DCF!J$6</f>
        <v>-1562.0166653533438</v>
      </c>
      <c r="DF299" s="15">
        <f ca="1">(BY299*DCF!K$46-DCF!K$5*MAX(BY299*DCF!K$46,0)-MAX(BY299-BX299,0)/Inputs!$B$24)*DCF!K$6</f>
        <v>-476.78874360580545</v>
      </c>
      <c r="DG299" s="15">
        <f ca="1">(BZ299*DCF!L$46-DCF!L$5*MAX(BZ299*DCF!L$46,0)-MAX(BZ299-BY299,0)/Inputs!$B$24)*DCF!L$6</f>
        <v>-110.89220315082241</v>
      </c>
      <c r="DH299" s="15">
        <f ca="1">(CA299*DCF!M$46-DCF!M$5*MAX(CA299*DCF!M$46,0)-MAX(CA299-BZ299,0)/Inputs!$B$24)*DCF!M$6</f>
        <v>2419.3129045315845</v>
      </c>
      <c r="DI299" s="15">
        <f ca="1">SUM(CB299:CL299)+BE299*DCF!M$10*(1+Inputs!$B$30)*(1-Inputs!$B$33)*(1-Inputs!$B$30/Inputs!$B$31)/(Inputs!$B$29-Inputs!$B$30)*DCF!M$6</f>
        <v>115764.38929155961</v>
      </c>
      <c r="DJ299" s="15">
        <f ca="1">SUM(CM299:CW299)+BP299*DCF!M$28*(1+Inputs!$B$30)*(1-Inputs!$B$33)*(1-Inputs!$B$30/Inputs!$B$31)/(Inputs!$B$29-Inputs!$B$30)*DCF!M$6</f>
        <v>889054.34447276406</v>
      </c>
      <c r="DK299" s="15">
        <f ca="1">SUM(CX299:DH299)+CA299*DCF!M$46*(1+Inputs!$B$30)*(1-Inputs!$B$33)*(1-Inputs!$B$30/Inputs!$B$31)/(Inputs!$B$29-Inputs!$B$30)*DCF!M$6</f>
        <v>206481.58976910601</v>
      </c>
      <c r="DM299" s="15">
        <f ca="1">DI299+DJ299+DK299+Inputs!$B$34+Inputs!$B$36-Inputs!$B$35</f>
        <v>1288151.3235334298</v>
      </c>
    </row>
    <row r="300" spans="1:117" x14ac:dyDescent="0.75">
      <c r="A300" s="11">
        <v>287</v>
      </c>
      <c r="C300" s="23">
        <f t="shared" ca="1" si="178"/>
        <v>0.30956876166877517</v>
      </c>
      <c r="D300" s="23">
        <f t="shared" ca="1" si="178"/>
        <v>1.1983906447731285</v>
      </c>
      <c r="E300" s="23">
        <f t="shared" ca="1" si="178"/>
        <v>-0.79728246289370786</v>
      </c>
      <c r="F300" s="23">
        <f t="shared" ca="1" si="178"/>
        <v>2.1104149827088698</v>
      </c>
      <c r="G300" s="23">
        <f t="shared" ca="1" si="178"/>
        <v>-1.3866238960738564</v>
      </c>
      <c r="H300" s="23">
        <f t="shared" ca="1" si="178"/>
        <v>-0.19995617771873694</v>
      </c>
      <c r="I300" s="23">
        <f t="shared" ca="1" si="178"/>
        <v>0.79023872344723922</v>
      </c>
      <c r="J300" s="23">
        <f t="shared" ca="1" si="178"/>
        <v>-0.3408672960039697</v>
      </c>
      <c r="K300" s="23">
        <f t="shared" ca="1" si="178"/>
        <v>0.6674939659030672</v>
      </c>
      <c r="L300" s="23">
        <f t="shared" ca="1" si="178"/>
        <v>0.32312385485338807</v>
      </c>
      <c r="M300" s="23">
        <f t="shared" ca="1" si="178"/>
        <v>2.3427391748133291</v>
      </c>
      <c r="N300" s="23">
        <f ca="1">SQRT(Inputs!$B$38)*C300+SQRT(1-Inputs!$B$38)*_xlfn.NORM.S.INV(RAND())</f>
        <v>0.51849660074686499</v>
      </c>
      <c r="O300" s="23">
        <f ca="1">SQRT(Inputs!$B$38)*D300+SQRT(1-Inputs!$B$38)*_xlfn.NORM.S.INV(RAND())</f>
        <v>3.6232214901467108E-2</v>
      </c>
      <c r="P300" s="23">
        <f ca="1">SQRT(Inputs!$B$38)*E300+SQRT(1-Inputs!$B$38)*_xlfn.NORM.S.INV(RAND())</f>
        <v>-0.38956304628800376</v>
      </c>
      <c r="Q300" s="23">
        <f ca="1">SQRT(Inputs!$B$38)*F300+SQRT(1-Inputs!$B$38)*_xlfn.NORM.S.INV(RAND())</f>
        <v>1.4167237022187369</v>
      </c>
      <c r="R300" s="23">
        <f ca="1">SQRT(Inputs!$B$38)*G300+SQRT(1-Inputs!$B$38)*_xlfn.NORM.S.INV(RAND())</f>
        <v>-1.5812855061518798</v>
      </c>
      <c r="S300" s="23">
        <f ca="1">SQRT(Inputs!$B$38)*H300+SQRT(1-Inputs!$B$38)*_xlfn.NORM.S.INV(RAND())</f>
        <v>-1.8521576382794516</v>
      </c>
      <c r="T300" s="23">
        <f ca="1">SQRT(Inputs!$B$38)*I300+SQRT(1-Inputs!$B$38)*_xlfn.NORM.S.INV(RAND())</f>
        <v>2.793523546803317E-2</v>
      </c>
      <c r="U300" s="23">
        <f ca="1">SQRT(Inputs!$B$38)*J300+SQRT(1-Inputs!$B$38)*_xlfn.NORM.S.INV(RAND())</f>
        <v>0.38116983372489577</v>
      </c>
      <c r="V300" s="23">
        <f ca="1">SQRT(Inputs!$B$38)*K300+SQRT(1-Inputs!$B$38)*_xlfn.NORM.S.INV(RAND())</f>
        <v>0.93273121224956612</v>
      </c>
      <c r="W300" s="23">
        <f ca="1">SQRT(Inputs!$B$38)*L300+SQRT(1-Inputs!$B$38)*_xlfn.NORM.S.INV(RAND())</f>
        <v>-0.16712015721921586</v>
      </c>
      <c r="X300" s="23">
        <f ca="1">SQRT(Inputs!$B$38)*M300+SQRT(1-Inputs!$B$38)*_xlfn.NORM.S.INV(RAND())</f>
        <v>1.9542342158237682</v>
      </c>
      <c r="Y300" s="23">
        <f ca="1">SQRT(Inputs!$B$38)*C300+SQRT(1-Inputs!$B$38)*_xlfn.NORM.S.INV(RAND())</f>
        <v>1.2605166902260261</v>
      </c>
      <c r="Z300" s="23">
        <f ca="1">SQRT(Inputs!$B$38)*D300+SQRT(1-Inputs!$B$38)*_xlfn.NORM.S.INV(RAND())</f>
        <v>1.6042945949988896</v>
      </c>
      <c r="AA300" s="23">
        <f ca="1">SQRT(Inputs!$B$38)*E300+SQRT(1-Inputs!$B$38)*_xlfn.NORM.S.INV(RAND())</f>
        <v>-2.4137990214585661</v>
      </c>
      <c r="AB300" s="23">
        <f ca="1">SQRT(Inputs!$B$38)*F300+SQRT(1-Inputs!$B$38)*_xlfn.NORM.S.INV(RAND())</f>
        <v>0.83051101698614072</v>
      </c>
      <c r="AC300" s="23">
        <f ca="1">SQRT(Inputs!$B$38)*G300+SQRT(1-Inputs!$B$38)*_xlfn.NORM.S.INV(RAND())</f>
        <v>-0.17091118695743546</v>
      </c>
      <c r="AD300" s="23">
        <f ca="1">SQRT(Inputs!$B$38)*H300+SQRT(1-Inputs!$B$38)*_xlfn.NORM.S.INV(RAND())</f>
        <v>-0.81702645094041393</v>
      </c>
      <c r="AE300" s="23">
        <f ca="1">SQRT(Inputs!$B$38)*I300+SQRT(1-Inputs!$B$38)*_xlfn.NORM.S.INV(RAND())</f>
        <v>0.24837349888847404</v>
      </c>
      <c r="AF300" s="23">
        <f ca="1">SQRT(Inputs!$B$38)*J300+SQRT(1-Inputs!$B$38)*_xlfn.NORM.S.INV(RAND())</f>
        <v>0.38330278282961827</v>
      </c>
      <c r="AG300" s="23">
        <f ca="1">SQRT(Inputs!$B$38)*K300+SQRT(1-Inputs!$B$38)*_xlfn.NORM.S.INV(RAND())</f>
        <v>1.230195205284206</v>
      </c>
      <c r="AH300" s="23">
        <f ca="1">SQRT(Inputs!$B$38)*L300+SQRT(1-Inputs!$B$38)*_xlfn.NORM.S.INV(RAND())</f>
        <v>0.86351899614375183</v>
      </c>
      <c r="AI300" s="23">
        <f ca="1">SQRT(Inputs!$B$38)*M300+SQRT(1-Inputs!$B$38)*_xlfn.NORM.S.INV(RAND())</f>
        <v>1.8435422890238589</v>
      </c>
      <c r="AJ300" s="23">
        <f ca="1">SQRT(Inputs!$B$38)*C300+SQRT(1-Inputs!$B$38)*_xlfn.NORM.S.INV(RAND())</f>
        <v>0.8843689583934996</v>
      </c>
      <c r="AK300" s="23">
        <f ca="1">SQRT(Inputs!$B$38)*D300+SQRT(1-Inputs!$B$38)*_xlfn.NORM.S.INV(RAND())</f>
        <v>-0.86888739265372483</v>
      </c>
      <c r="AL300" s="23">
        <f ca="1">SQRT(Inputs!$B$38)*E300+SQRT(1-Inputs!$B$38)*_xlfn.NORM.S.INV(RAND())</f>
        <v>-0.13438036339080567</v>
      </c>
      <c r="AM300" s="23">
        <f ca="1">SQRT(Inputs!$B$38)*F300+SQRT(1-Inputs!$B$38)*_xlfn.NORM.S.INV(RAND())</f>
        <v>0.47128978446806213</v>
      </c>
      <c r="AN300" s="23">
        <f ca="1">SQRT(Inputs!$B$38)*G300+SQRT(1-Inputs!$B$38)*_xlfn.NORM.S.INV(RAND())</f>
        <v>-1.3008571199238079</v>
      </c>
      <c r="AO300" s="23">
        <f ca="1">SQRT(Inputs!$B$38)*H300+SQRT(1-Inputs!$B$38)*_xlfn.NORM.S.INV(RAND())</f>
        <v>-0.28658608480631298</v>
      </c>
      <c r="AP300" s="23">
        <f ca="1">SQRT(Inputs!$B$38)*I300+SQRT(1-Inputs!$B$38)*_xlfn.NORM.S.INV(RAND())</f>
        <v>0.1056906776764891</v>
      </c>
      <c r="AQ300" s="23">
        <f ca="1">SQRT(Inputs!$B$38)*J300+SQRT(1-Inputs!$B$38)*_xlfn.NORM.S.INV(RAND())</f>
        <v>0.35027559427438459</v>
      </c>
      <c r="AR300" s="23">
        <f ca="1">SQRT(Inputs!$B$38)*K300+SQRT(1-Inputs!$B$38)*_xlfn.NORM.S.INV(RAND())</f>
        <v>0.22546824088493306</v>
      </c>
      <c r="AS300" s="23">
        <f ca="1">SQRT(Inputs!$B$38)*L300+SQRT(1-Inputs!$B$38)*_xlfn.NORM.S.INV(RAND())</f>
        <v>-0.17298562963697034</v>
      </c>
      <c r="AT300" s="23">
        <f ca="1">SQRT(Inputs!$B$38)*M300+SQRT(1-Inputs!$B$38)*_xlfn.NORM.S.INV(RAND())</f>
        <v>3.5056489051636093</v>
      </c>
      <c r="AU300" s="15">
        <f ca="1">Inputs!$B$6*EXP($B$8-0.5*C$5^2+C$5*N300)</f>
        <v>5396.7006521959211</v>
      </c>
      <c r="AV300" s="15">
        <f t="shared" ca="1" si="146"/>
        <v>6604.1481129517106</v>
      </c>
      <c r="AW300" s="15">
        <f t="shared" ca="1" si="147"/>
        <v>7640.3916083678687</v>
      </c>
      <c r="AX300" s="15">
        <f t="shared" ca="1" si="148"/>
        <v>11134.319973923815</v>
      </c>
      <c r="AY300" s="15">
        <f t="shared" ca="1" si="149"/>
        <v>11312.739947098713</v>
      </c>
      <c r="AZ300" s="15">
        <f t="shared" ca="1" si="150"/>
        <v>11283.031230929015</v>
      </c>
      <c r="BA300" s="15">
        <f t="shared" ca="1" si="151"/>
        <v>13847.973308632121</v>
      </c>
      <c r="BB300" s="15">
        <f t="shared" ca="1" si="152"/>
        <v>17614.127294278675</v>
      </c>
      <c r="BC300" s="15">
        <f t="shared" ca="1" si="153"/>
        <v>23605.288709951503</v>
      </c>
      <c r="BD300" s="15">
        <f t="shared" ca="1" si="154"/>
        <v>28470.181416001786</v>
      </c>
      <c r="BE300" s="15">
        <f t="shared" ca="1" si="155"/>
        <v>41683.018604077137</v>
      </c>
      <c r="BF300" s="15">
        <f ca="1">Inputs!$B$13*EXP($B$9-0.5*C$6^2+C$6*Y300)</f>
        <v>17757.509106095164</v>
      </c>
      <c r="BG300" s="15">
        <f t="shared" ca="1" si="156"/>
        <v>28907.42539022271</v>
      </c>
      <c r="BH300" s="15">
        <f t="shared" ca="1" si="157"/>
        <v>23667.206757027776</v>
      </c>
      <c r="BI300" s="15">
        <f t="shared" ca="1" si="158"/>
        <v>32922.927460179024</v>
      </c>
      <c r="BJ300" s="15">
        <f t="shared" ca="1" si="159"/>
        <v>39379.166940595213</v>
      </c>
      <c r="BK300" s="15">
        <f t="shared" ca="1" si="160"/>
        <v>43242.742199127009</v>
      </c>
      <c r="BL300" s="15">
        <f t="shared" ca="1" si="161"/>
        <v>54856.035248990578</v>
      </c>
      <c r="BM300" s="15">
        <f t="shared" ca="1" si="162"/>
        <v>70718.373303827088</v>
      </c>
      <c r="BN300" s="15">
        <f t="shared" ca="1" si="163"/>
        <v>100790.01355940111</v>
      </c>
      <c r="BO300" s="15">
        <f t="shared" ca="1" si="164"/>
        <v>137105.63742373959</v>
      </c>
      <c r="BP300" s="15">
        <f t="shared" ca="1" si="165"/>
        <v>207949.03125887402</v>
      </c>
      <c r="BQ300" s="15">
        <f ca="1">Inputs!$B$20*EXP($B$10-0.5*C$7^2+C$7*AJ300)</f>
        <v>5869.9362077682135</v>
      </c>
      <c r="BR300" s="15">
        <f t="shared" ca="1" si="166"/>
        <v>6044.1086252031191</v>
      </c>
      <c r="BS300" s="15">
        <f t="shared" ca="1" si="167"/>
        <v>7963.4066569467604</v>
      </c>
      <c r="BT300" s="15">
        <f t="shared" ca="1" si="168"/>
        <v>12424.773390890226</v>
      </c>
      <c r="BU300" s="15">
        <f t="shared" ca="1" si="169"/>
        <v>12569.326759131931</v>
      </c>
      <c r="BV300" s="15">
        <f t="shared" ca="1" si="170"/>
        <v>16394.11391883131</v>
      </c>
      <c r="BW300" s="15">
        <f t="shared" ca="1" si="171"/>
        <v>23394.572815682393</v>
      </c>
      <c r="BX300" s="15">
        <f t="shared" ca="1" si="172"/>
        <v>35101.377385128602</v>
      </c>
      <c r="BY300" s="15">
        <f t="shared" ca="1" si="173"/>
        <v>51351.055732947287</v>
      </c>
      <c r="BZ300" s="15">
        <f t="shared" ca="1" si="174"/>
        <v>69797.451666254899</v>
      </c>
      <c r="CA300" s="15">
        <f t="shared" ca="1" si="175"/>
        <v>182796.83476364659</v>
      </c>
      <c r="CB300" s="15">
        <f ca="1">(AU300*DCF!C$10-DCF!C$5*MAX(AU300*DCF!C$10,0)-MAX(AU300-Inputs!$B$6,0)/Inputs!$B$10)*DCF!C$6</f>
        <v>1039.9765175677983</v>
      </c>
      <c r="CC300" s="15">
        <f ca="1">(AV300*DCF!D$10-DCF!D$5*MAX(AV300*DCF!D$10,0)-MAX(AV300-AU300,0)/Inputs!$B$10)*DCF!D$6</f>
        <v>1315.3118987368175</v>
      </c>
      <c r="CD300" s="15">
        <f ca="1">(AW300*DCF!E$10-DCF!E$5*MAX(AW300*DCF!E$10,0)-MAX(AW300-AV300,0)/Inputs!$B$10)*DCF!E$6</f>
        <v>1530.6398498249982</v>
      </c>
      <c r="CE300" s="15">
        <f ca="1">(AX300*DCF!F$10-DCF!F$5*MAX(AX300*DCF!F$10,0)-MAX(AX300-AW300,0)/Inputs!$B$10)*DCF!F$6</f>
        <v>1703.6044374999101</v>
      </c>
      <c r="CF300" s="15">
        <f ca="1">(AY300*DCF!G$10-DCF!G$5*MAX(AY300*DCF!G$10,0)-MAX(AY300-AX300,0)/Inputs!$B$10)*DCF!G$6</f>
        <v>2296.5798224364003</v>
      </c>
      <c r="CG300" s="15">
        <f ca="1">(AZ300*DCF!H$10-DCF!H$5*MAX(AZ300*DCF!H$10,0)-MAX(AZ300-AY300,0)/Inputs!$B$10)*DCF!H$6</f>
        <v>2190.608606599405</v>
      </c>
      <c r="CH300" s="15">
        <f ca="1">(BA300*DCF!I$10-DCF!I$5*MAX(BA300*DCF!I$10,0)-MAX(BA300-AZ300,0)/Inputs!$B$10)*DCF!I$6</f>
        <v>2108.7791796904648</v>
      </c>
      <c r="CI300" s="15">
        <f ca="1">(BB300*DCF!J$10-DCF!J$5*MAX(BB300*DCF!J$10,0)-MAX(BB300-BA300,0)/Inputs!$B$10)*DCF!J$6</f>
        <v>2451.9265388981216</v>
      </c>
      <c r="CJ300" s="15">
        <f ca="1">(BC300*DCF!K$10-DCF!K$5*MAX(BC300*DCF!K$10,0)-MAX(BC300-BB300,0)/Inputs!$B$10)*DCF!K$6</f>
        <v>2961.400983223743</v>
      </c>
      <c r="CK300" s="15">
        <f ca="1">(BD300*DCF!L$10-DCF!L$5*MAX(BD300*DCF!L$10,0)-MAX(BD300-BC300,0)/Inputs!$B$10)*DCF!L$6</f>
        <v>3664.7353492005495</v>
      </c>
      <c r="CL300" s="15">
        <f ca="1">(BE300*DCF!M$10-DCF!M$5*MAX(BE300*DCF!M$10,0)-MAX(BE300-BD300,0)/Inputs!$B$10)*DCF!M$6</f>
        <v>4303.5984750839352</v>
      </c>
      <c r="CM300" s="15">
        <f ca="1">(BF300*DCF!C$28-DCF!C$5*MAX(BF300*DCF!C$28,0)-MAX(BF300-Inputs!$B$13,0)/Inputs!$B$17)*DCF!C$6</f>
        <v>3948.2261069744077</v>
      </c>
      <c r="CN300" s="15">
        <f ca="1">(BG300*DCF!D$28-DCF!D$5*MAX(BG300*DCF!D$28,0)-MAX(BG300-BF300,0)/Inputs!$B$17)*DCF!D$6</f>
        <v>6135.1151299337816</v>
      </c>
      <c r="CO300" s="15">
        <f ca="1">(BH300*DCF!E$28-DCF!E$5*MAX(BH300*DCF!E$28,0)-MAX(BH300-BG300,0)/Inputs!$B$17)*DCF!E$6</f>
        <v>6702.9743823688195</v>
      </c>
      <c r="CP300" s="15">
        <f ca="1">(BI300*DCF!F$28-DCF!F$5*MAX(BI300*DCF!F$28,0)-MAX(BI300-BH300,0)/Inputs!$B$17)*DCF!F$6</f>
        <v>7252.5573352995652</v>
      </c>
      <c r="CQ300" s="15">
        <f ca="1">(BJ300*DCF!G$28-DCF!G$5*MAX(BJ300*DCF!G$28,0)-MAX(BJ300-BI300,0)/Inputs!$B$17)*DCF!G$6</f>
        <v>9131.3479308684455</v>
      </c>
      <c r="CR300" s="15">
        <f ca="1">(BK300*DCF!H$28-DCF!H$5*MAX(BK300*DCF!H$28,0)-MAX(BK300-BJ300,0)/Inputs!$B$17)*DCF!H$6</f>
        <v>10094.116061729621</v>
      </c>
      <c r="CS300" s="15">
        <f ca="1">(BL300*DCF!I$28-DCF!I$5*MAX(BL300*DCF!I$28,0)-MAX(BL300-BK300,0)/Inputs!$B$17)*DCF!I$6</f>
        <v>11232.699707926211</v>
      </c>
      <c r="CT300" s="15">
        <f ca="1">(BM300*DCF!J$28-DCF!J$5*MAX(BM300*DCF!J$28,0)-MAX(BM300-BL300,0)/Inputs!$B$17)*DCF!J$6</f>
        <v>13672.85158392256</v>
      </c>
      <c r="CU300" s="15">
        <f ca="1">(BN300*DCF!K$28-DCF!K$5*MAX(BN300*DCF!K$28,0)-MAX(BN300-BM300,0)/Inputs!$B$17)*DCF!K$6</f>
        <v>17601.785538650987</v>
      </c>
      <c r="CV300" s="15">
        <f ca="1">(BO300*DCF!L$28-DCF!L$5*MAX(BO300*DCF!L$28,0)-MAX(BO300-BN300,0)/Inputs!$B$17)*DCF!L$6</f>
        <v>23246.27910000259</v>
      </c>
      <c r="CW300" s="15">
        <f ca="1">(BP300*DCF!M$28-DCF!M$5*MAX(BP300*DCF!M$28,0)-MAX(BP300-BO300,0)/Inputs!$B$17)*DCF!M$6</f>
        <v>31720.605272329074</v>
      </c>
      <c r="CX300" s="15">
        <f ca="1">(BQ300*DCF!C$46-DCF!C$5*MAX(BQ300*DCF!C$46,0)-MAX(BQ300-Inputs!$B$20,0)/Inputs!$B$24)*DCF!C$6</f>
        <v>-2588.4084580380231</v>
      </c>
      <c r="CY300" s="15">
        <f ca="1">(BR300*DCF!D$46-DCF!D$5*MAX(BR300*DCF!D$46,0)-MAX(BR300-BQ300,0)/Inputs!$B$24)*DCF!D$6</f>
        <v>-1105.9063166441351</v>
      </c>
      <c r="CZ300" s="15">
        <f ca="1">(BS300*DCF!E$46-DCF!E$5*MAX(BS300*DCF!E$46,0)-MAX(BS300-BR300,0)/Inputs!$B$24)*DCF!E$6</f>
        <v>-1698.2211491894566</v>
      </c>
      <c r="DA300" s="15">
        <f ca="1">(BT300*DCF!F$46-DCF!F$5*MAX(BT300*DCF!F$46,0)-MAX(BT300-BS300,0)/Inputs!$B$24)*DCF!F$6</f>
        <v>-2529.3752161242301</v>
      </c>
      <c r="DB300" s="15">
        <f ca="1">(BU300*DCF!G$46-DCF!G$5*MAX(BU300*DCF!G$46,0)-MAX(BU300-BT300,0)/Inputs!$B$24)*DCF!G$6</f>
        <v>-471.43221527050031</v>
      </c>
      <c r="DC300" s="15">
        <f ca="1">(BV300*DCF!H$46-DCF!H$5*MAX(BV300*DCF!H$46,0)-MAX(BV300-BU300,0)/Inputs!$B$24)*DCF!H$6</f>
        <v>-1188.5291750168421</v>
      </c>
      <c r="DD300" s="15">
        <f ca="1">(BW300*DCF!I$46-DCF!I$5*MAX(BW300*DCF!I$46,0)-MAX(BW300-BV300,0)/Inputs!$B$24)*DCF!I$6</f>
        <v>-1469.2542064610884</v>
      </c>
      <c r="DE300" s="15">
        <f ca="1">(BX300*DCF!J$46-DCF!J$5*MAX(BX300*DCF!J$46,0)-MAX(BX300-BW300,0)/Inputs!$B$24)*DCF!J$6</f>
        <v>-1632.0476238500332</v>
      </c>
      <c r="DF300" s="15">
        <f ca="1">(BY300*DCF!K$46-DCF!K$5*MAX(BY300*DCF!K$46,0)-MAX(BY300-BX300,0)/Inputs!$B$24)*DCF!K$6</f>
        <v>-1047.3948224943149</v>
      </c>
      <c r="DG300" s="15">
        <f ca="1">(BZ300*DCF!L$46-DCF!L$5*MAX(BZ300*DCF!L$46,0)-MAX(BZ300-BY300,0)/Inputs!$B$24)*DCF!L$6</f>
        <v>650.29461337771636</v>
      </c>
      <c r="DH300" s="15">
        <f ca="1">(CA300*DCF!M$46-DCF!M$5*MAX(CA300*DCF!M$46,0)-MAX(CA300-BZ300,0)/Inputs!$B$24)*DCF!M$6</f>
        <v>-9292.6672020033529</v>
      </c>
      <c r="DI300" s="15">
        <f ca="1">SUM(CB300:CL300)+BE300*DCF!M$10*(1+Inputs!$B$30)*(1-Inputs!$B$33)*(1-Inputs!$B$30/Inputs!$B$31)/(Inputs!$B$29-Inputs!$B$30)*DCF!M$6</f>
        <v>141571.55363476684</v>
      </c>
      <c r="DJ300" s="15">
        <f ca="1">SUM(CM300:CW300)+BP300*DCF!M$28*(1+Inputs!$B$30)*(1-Inputs!$B$33)*(1-Inputs!$B$30/Inputs!$B$31)/(Inputs!$B$29-Inputs!$B$30)*DCF!M$6</f>
        <v>912371.76326294965</v>
      </c>
      <c r="DK300" s="15">
        <f ca="1">SUM(CX300:DH300)+CA300*DCF!M$46*(1+Inputs!$B$30)*(1-Inputs!$B$33)*(1-Inputs!$B$30/Inputs!$B$31)/(Inputs!$B$29-Inputs!$B$30)*DCF!M$6</f>
        <v>260252.61844224355</v>
      </c>
      <c r="DM300" s="15">
        <f ca="1">DI300+DJ300+DK300+Inputs!$B$34+Inputs!$B$36-Inputs!$B$35</f>
        <v>1391046.9353399598</v>
      </c>
    </row>
    <row r="301" spans="1:117" x14ac:dyDescent="0.75">
      <c r="A301" s="11">
        <v>288</v>
      </c>
      <c r="C301" s="23">
        <f t="shared" ca="1" si="178"/>
        <v>0.71755801424099153</v>
      </c>
      <c r="D301" s="23">
        <f t="shared" ca="1" si="178"/>
        <v>-0.601685958486743</v>
      </c>
      <c r="E301" s="23">
        <f t="shared" ca="1" si="178"/>
        <v>1.2746527528628866</v>
      </c>
      <c r="F301" s="23">
        <f t="shared" ca="1" si="178"/>
        <v>-7.9564265100403285E-3</v>
      </c>
      <c r="G301" s="23">
        <f t="shared" ca="1" si="178"/>
        <v>-1.2736590122241143</v>
      </c>
      <c r="H301" s="23">
        <f t="shared" ca="1" si="178"/>
        <v>-1.3789307722606905</v>
      </c>
      <c r="I301" s="23">
        <f t="shared" ca="1" si="178"/>
        <v>-0.88517776171228901</v>
      </c>
      <c r="J301" s="23">
        <f t="shared" ca="1" si="178"/>
        <v>1.2648376078623027</v>
      </c>
      <c r="K301" s="23">
        <f t="shared" ca="1" si="178"/>
        <v>-0.26121991373484221</v>
      </c>
      <c r="L301" s="23">
        <f t="shared" ca="1" si="178"/>
        <v>0.10523184208850977</v>
      </c>
      <c r="M301" s="23">
        <f t="shared" ca="1" si="178"/>
        <v>0.21734832043678379</v>
      </c>
      <c r="N301" s="23">
        <f ca="1">SQRT(Inputs!$B$38)*C301+SQRT(1-Inputs!$B$38)*_xlfn.NORM.S.INV(RAND())</f>
        <v>0.83005977424891753</v>
      </c>
      <c r="O301" s="23">
        <f ca="1">SQRT(Inputs!$B$38)*D301+SQRT(1-Inputs!$B$38)*_xlfn.NORM.S.INV(RAND())</f>
        <v>1.0151987887050722</v>
      </c>
      <c r="P301" s="23">
        <f ca="1">SQRT(Inputs!$B$38)*E301+SQRT(1-Inputs!$B$38)*_xlfn.NORM.S.INV(RAND())</f>
        <v>0.59260347411789527</v>
      </c>
      <c r="Q301" s="23">
        <f ca="1">SQRT(Inputs!$B$38)*F301+SQRT(1-Inputs!$B$38)*_xlfn.NORM.S.INV(RAND())</f>
        <v>-0.71680351841567425</v>
      </c>
      <c r="R301" s="23">
        <f ca="1">SQRT(Inputs!$B$38)*G301+SQRT(1-Inputs!$B$38)*_xlfn.NORM.S.INV(RAND())</f>
        <v>-0.81837535917643045</v>
      </c>
      <c r="S301" s="23">
        <f ca="1">SQRT(Inputs!$B$38)*H301+SQRT(1-Inputs!$B$38)*_xlfn.NORM.S.INV(RAND())</f>
        <v>-1.9252704176634383</v>
      </c>
      <c r="T301" s="23">
        <f ca="1">SQRT(Inputs!$B$38)*I301+SQRT(1-Inputs!$B$38)*_xlfn.NORM.S.INV(RAND())</f>
        <v>-0.51990459309602899</v>
      </c>
      <c r="U301" s="23">
        <f ca="1">SQRT(Inputs!$B$38)*J301+SQRT(1-Inputs!$B$38)*_xlfn.NORM.S.INV(RAND())</f>
        <v>1.3711029490304403</v>
      </c>
      <c r="V301" s="23">
        <f ca="1">SQRT(Inputs!$B$38)*K301+SQRT(1-Inputs!$B$38)*_xlfn.NORM.S.INV(RAND())</f>
        <v>0.4321968896943883</v>
      </c>
      <c r="W301" s="23">
        <f ca="1">SQRT(Inputs!$B$38)*L301+SQRT(1-Inputs!$B$38)*_xlfn.NORM.S.INV(RAND())</f>
        <v>-0.15609745815587961</v>
      </c>
      <c r="X301" s="23">
        <f ca="1">SQRT(Inputs!$B$38)*M301+SQRT(1-Inputs!$B$38)*_xlfn.NORM.S.INV(RAND())</f>
        <v>-1.3678847570888608E-2</v>
      </c>
      <c r="Y301" s="23">
        <f ca="1">SQRT(Inputs!$B$38)*C301+SQRT(1-Inputs!$B$38)*_xlfn.NORM.S.INV(RAND())</f>
        <v>1.6320963513918718</v>
      </c>
      <c r="Z301" s="23">
        <f ca="1">SQRT(Inputs!$B$38)*D301+SQRT(1-Inputs!$B$38)*_xlfn.NORM.S.INV(RAND())</f>
        <v>0.12070662355360356</v>
      </c>
      <c r="AA301" s="23">
        <f ca="1">SQRT(Inputs!$B$38)*E301+SQRT(1-Inputs!$B$38)*_xlfn.NORM.S.INV(RAND())</f>
        <v>0.6826383164896096</v>
      </c>
      <c r="AB301" s="23">
        <f ca="1">SQRT(Inputs!$B$38)*F301+SQRT(1-Inputs!$B$38)*_xlfn.NORM.S.INV(RAND())</f>
        <v>0.14947321953343951</v>
      </c>
      <c r="AC301" s="23">
        <f ca="1">SQRT(Inputs!$B$38)*G301+SQRT(1-Inputs!$B$38)*_xlfn.NORM.S.INV(RAND())</f>
        <v>-1.3071563640957478</v>
      </c>
      <c r="AD301" s="23">
        <f ca="1">SQRT(Inputs!$B$38)*H301+SQRT(1-Inputs!$B$38)*_xlfn.NORM.S.INV(RAND())</f>
        <v>-0.46160257397675641</v>
      </c>
      <c r="AE301" s="23">
        <f ca="1">SQRT(Inputs!$B$38)*I301+SQRT(1-Inputs!$B$38)*_xlfn.NORM.S.INV(RAND())</f>
        <v>-0.5358732267330476</v>
      </c>
      <c r="AF301" s="23">
        <f ca="1">SQRT(Inputs!$B$38)*J301+SQRT(1-Inputs!$B$38)*_xlfn.NORM.S.INV(RAND())</f>
        <v>2.1250868449853906</v>
      </c>
      <c r="AG301" s="23">
        <f ca="1">SQRT(Inputs!$B$38)*K301+SQRT(1-Inputs!$B$38)*_xlfn.NORM.S.INV(RAND())</f>
        <v>5.4203829992877095E-2</v>
      </c>
      <c r="AH301" s="23">
        <f ca="1">SQRT(Inputs!$B$38)*L301+SQRT(1-Inputs!$B$38)*_xlfn.NORM.S.INV(RAND())</f>
        <v>0.46754975566569329</v>
      </c>
      <c r="AI301" s="23">
        <f ca="1">SQRT(Inputs!$B$38)*M301+SQRT(1-Inputs!$B$38)*_xlfn.NORM.S.INV(RAND())</f>
        <v>-0.26184834033714227</v>
      </c>
      <c r="AJ301" s="23">
        <f ca="1">SQRT(Inputs!$B$38)*C301+SQRT(1-Inputs!$B$38)*_xlfn.NORM.S.INV(RAND())</f>
        <v>1.6729123492214422</v>
      </c>
      <c r="AK301" s="23">
        <f ca="1">SQRT(Inputs!$B$38)*D301+SQRT(1-Inputs!$B$38)*_xlfn.NORM.S.INV(RAND())</f>
        <v>-0.8099719911864629</v>
      </c>
      <c r="AL301" s="23">
        <f ca="1">SQRT(Inputs!$B$38)*E301+SQRT(1-Inputs!$B$38)*_xlfn.NORM.S.INV(RAND())</f>
        <v>1.7484350278189917</v>
      </c>
      <c r="AM301" s="23">
        <f ca="1">SQRT(Inputs!$B$38)*F301+SQRT(1-Inputs!$B$38)*_xlfn.NORM.S.INV(RAND())</f>
        <v>0.45589187787629004</v>
      </c>
      <c r="AN301" s="23">
        <f ca="1">SQRT(Inputs!$B$38)*G301+SQRT(1-Inputs!$B$38)*_xlfn.NORM.S.INV(RAND())</f>
        <v>-0.30764989965951606</v>
      </c>
      <c r="AO301" s="23">
        <f ca="1">SQRT(Inputs!$B$38)*H301+SQRT(1-Inputs!$B$38)*_xlfn.NORM.S.INV(RAND())</f>
        <v>-1.3694340210044991</v>
      </c>
      <c r="AP301" s="23">
        <f ca="1">SQRT(Inputs!$B$38)*I301+SQRT(1-Inputs!$B$38)*_xlfn.NORM.S.INV(RAND())</f>
        <v>-1.1789311226415806</v>
      </c>
      <c r="AQ301" s="23">
        <f ca="1">SQRT(Inputs!$B$38)*J301+SQRT(1-Inputs!$B$38)*_xlfn.NORM.S.INV(RAND())</f>
        <v>2.7189708091895022</v>
      </c>
      <c r="AR301" s="23">
        <f ca="1">SQRT(Inputs!$B$38)*K301+SQRT(1-Inputs!$B$38)*_xlfn.NORM.S.INV(RAND())</f>
        <v>1.2158712062751038</v>
      </c>
      <c r="AS301" s="23">
        <f ca="1">SQRT(Inputs!$B$38)*L301+SQRT(1-Inputs!$B$38)*_xlfn.NORM.S.INV(RAND())</f>
        <v>1.0031685648834259</v>
      </c>
      <c r="AT301" s="23">
        <f ca="1">SQRT(Inputs!$B$38)*M301+SQRT(1-Inputs!$B$38)*_xlfn.NORM.S.INV(RAND())</f>
        <v>-2.7061657833193725E-2</v>
      </c>
      <c r="AU301" s="15">
        <f ca="1">Inputs!$B$6*EXP($B$8-0.5*C$5^2+C$5*N301)</f>
        <v>5675.8564345197219</v>
      </c>
      <c r="AV301" s="15">
        <f t="shared" ca="1" si="146"/>
        <v>8021.0638315243259</v>
      </c>
      <c r="AW301" s="15">
        <f t="shared" ca="1" si="147"/>
        <v>10594.105160236186</v>
      </c>
      <c r="AX301" s="15">
        <f t="shared" ca="1" si="148"/>
        <v>11826.388669281345</v>
      </c>
      <c r="AY301" s="15">
        <f t="shared" ca="1" si="149"/>
        <v>13135.642826674657</v>
      </c>
      <c r="AZ301" s="15">
        <f t="shared" ca="1" si="150"/>
        <v>12996.091280194098</v>
      </c>
      <c r="BA301" s="15">
        <f t="shared" ca="1" si="151"/>
        <v>15061.635955721864</v>
      </c>
      <c r="BB301" s="15">
        <f t="shared" ca="1" si="152"/>
        <v>21155.380633577948</v>
      </c>
      <c r="BC301" s="15">
        <f t="shared" ca="1" si="153"/>
        <v>27013.784470641171</v>
      </c>
      <c r="BD301" s="15">
        <f t="shared" ca="1" si="154"/>
        <v>32614.753660099872</v>
      </c>
      <c r="BE301" s="15">
        <f t="shared" ca="1" si="155"/>
        <v>39915.437490766286</v>
      </c>
      <c r="BF301" s="15">
        <f ca="1">Inputs!$B$13*EXP($B$9-0.5*C$6^2+C$6*Y301)</f>
        <v>19114.99841648377</v>
      </c>
      <c r="BG301" s="15">
        <f t="shared" ca="1" si="156"/>
        <v>23809.080883340528</v>
      </c>
      <c r="BH301" s="15">
        <f t="shared" ca="1" si="157"/>
        <v>32577.634843835782</v>
      </c>
      <c r="BI301" s="15">
        <f t="shared" ca="1" si="158"/>
        <v>40808.072368297158</v>
      </c>
      <c r="BJ301" s="15">
        <f t="shared" ca="1" si="159"/>
        <v>41436.530361764715</v>
      </c>
      <c r="BK301" s="15">
        <f t="shared" ca="1" si="160"/>
        <v>47757.873307478716</v>
      </c>
      <c r="BL301" s="15">
        <f t="shared" ca="1" si="161"/>
        <v>54729.065325667405</v>
      </c>
      <c r="BM301" s="15">
        <f t="shared" ca="1" si="162"/>
        <v>87598.664585102641</v>
      </c>
      <c r="BN301" s="15">
        <f t="shared" ca="1" si="163"/>
        <v>108437.46751483565</v>
      </c>
      <c r="BO301" s="15">
        <f t="shared" ca="1" si="164"/>
        <v>140872.96675596511</v>
      </c>
      <c r="BP301" s="15">
        <f t="shared" ca="1" si="165"/>
        <v>168319.96261746692</v>
      </c>
      <c r="BQ301" s="15">
        <f ca="1">Inputs!$B$20*EXP($B$10-0.5*C$7^2+C$7*AJ301)</f>
        <v>7764.2235338169066</v>
      </c>
      <c r="BR301" s="15">
        <f t="shared" ca="1" si="166"/>
        <v>8145.5931254258612</v>
      </c>
      <c r="BS301" s="15">
        <f t="shared" ca="1" si="167"/>
        <v>18430.372467808909</v>
      </c>
      <c r="BT301" s="15">
        <f t="shared" ca="1" si="168"/>
        <v>28639.763013129483</v>
      </c>
      <c r="BU301" s="15">
        <f t="shared" ca="1" si="169"/>
        <v>36843.875642579827</v>
      </c>
      <c r="BV301" s="15">
        <f t="shared" ca="1" si="170"/>
        <v>37652.081413538937</v>
      </c>
      <c r="BW301" s="15">
        <f t="shared" ca="1" si="171"/>
        <v>40938.899883814229</v>
      </c>
      <c r="BX301" s="15">
        <f t="shared" ca="1" si="172"/>
        <v>98758.663012013058</v>
      </c>
      <c r="BY301" s="15">
        <f t="shared" ca="1" si="173"/>
        <v>174620.11151266497</v>
      </c>
      <c r="BZ301" s="15">
        <f t="shared" ca="1" si="174"/>
        <v>294636.30953780457</v>
      </c>
      <c r="CA301" s="15">
        <f t="shared" ca="1" si="175"/>
        <v>411889.09814012604</v>
      </c>
      <c r="CB301" s="15">
        <f ca="1">(AU301*DCF!C$10-DCF!C$5*MAX(AU301*DCF!C$10,0)-MAX(AU301-Inputs!$B$6,0)/Inputs!$B$10)*DCF!C$6</f>
        <v>1037.9860870828736</v>
      </c>
      <c r="CC301" s="15">
        <f ca="1">(AV301*DCF!D$10-DCF!D$5*MAX(AV301*DCF!D$10,0)-MAX(AV301-AU301,0)/Inputs!$B$10)*DCF!D$6</f>
        <v>1383.2625226886046</v>
      </c>
      <c r="CD301" s="15">
        <f ca="1">(AW301*DCF!E$10-DCF!E$5*MAX(AW301*DCF!E$10,0)-MAX(AW301-AV301,0)/Inputs!$B$10)*DCF!E$6</f>
        <v>1866.4547763546443</v>
      </c>
      <c r="CE301" s="15">
        <f ca="1">(AX301*DCF!F$10-DCF!F$5*MAX(AX301*DCF!F$10,0)-MAX(AX301-AW301,0)/Inputs!$B$10)*DCF!F$6</f>
        <v>2325.2741526458508</v>
      </c>
      <c r="CF301" s="15">
        <f ca="1">(AY301*DCF!G$10-DCF!G$5*MAX(AY301*DCF!G$10,0)-MAX(AY301-AX301,0)/Inputs!$B$10)*DCF!G$6</f>
        <v>2454.8045829624029</v>
      </c>
      <c r="CG301" s="15">
        <f ca="1">(AZ301*DCF!H$10-DCF!H$5*MAX(AZ301*DCF!H$10,0)-MAX(AZ301-AY301,0)/Inputs!$B$10)*DCF!H$6</f>
        <v>2523.2004439112575</v>
      </c>
      <c r="CH301" s="15">
        <f ca="1">(BA301*DCF!I$10-DCF!I$5*MAX(BA301*DCF!I$10,0)-MAX(BA301-AZ301,0)/Inputs!$B$10)*DCF!I$6</f>
        <v>2412.3897420247526</v>
      </c>
      <c r="CI301" s="15">
        <f ca="1">(BB301*DCF!J$10-DCF!J$5*MAX(BB301*DCF!J$10,0)-MAX(BB301-BA301,0)/Inputs!$B$10)*DCF!J$6</f>
        <v>2706.9058149897296</v>
      </c>
      <c r="CJ301" s="15">
        <f ca="1">(BC301*DCF!K$10-DCF!K$5*MAX(BC301*DCF!K$10,0)-MAX(BC301-BB301,0)/Inputs!$B$10)*DCF!K$6</f>
        <v>3528.6981000019709</v>
      </c>
      <c r="CK301" s="15">
        <f ca="1">(BD301*DCF!L$10-DCF!L$5*MAX(BD301*DCF!L$10,0)-MAX(BD301-BC301,0)/Inputs!$B$10)*DCF!L$6</f>
        <v>4194.6290492389426</v>
      </c>
      <c r="CL301" s="15">
        <f ca="1">(BE301*DCF!M$10-DCF!M$5*MAX(BE301*DCF!M$10,0)-MAX(BE301-BD301,0)/Inputs!$B$10)*DCF!M$6</f>
        <v>4760.4398073714046</v>
      </c>
      <c r="CM301" s="15">
        <f ca="1">(BF301*DCF!C$28-DCF!C$5*MAX(BF301*DCF!C$28,0)-MAX(BF301-Inputs!$B$13,0)/Inputs!$B$17)*DCF!C$6</f>
        <v>4049.015018039086</v>
      </c>
      <c r="CN301" s="15">
        <f ca="1">(BG301*DCF!D$28-DCF!D$5*MAX(BG301*DCF!D$28,0)-MAX(BG301-BF301,0)/Inputs!$B$17)*DCF!D$6</f>
        <v>6010.8604361777152</v>
      </c>
      <c r="CO301" s="15">
        <f ca="1">(BH301*DCF!E$28-DCF!E$5*MAX(BH301*DCF!E$28,0)-MAX(BH301-BG301,0)/Inputs!$B$17)*DCF!E$6</f>
        <v>7498.404991209215</v>
      </c>
      <c r="CP301" s="15">
        <f ca="1">(BI301*DCF!F$28-DCF!F$5*MAX(BI301*DCF!F$28,0)-MAX(BI301-BH301,0)/Inputs!$B$17)*DCF!F$6</f>
        <v>9579.8354848533454</v>
      </c>
      <c r="CQ301" s="15">
        <f ca="1">(BJ301*DCF!G$28-DCF!G$5*MAX(BJ301*DCF!G$28,0)-MAX(BJ301-BI301,0)/Inputs!$B$17)*DCF!G$6</f>
        <v>10645.321754315475</v>
      </c>
      <c r="CR301" s="15">
        <f ca="1">(BK301*DCF!H$28-DCF!H$5*MAX(BK301*DCF!H$28,0)-MAX(BK301-BJ301,0)/Inputs!$B$17)*DCF!H$6</f>
        <v>10828.88967413954</v>
      </c>
      <c r="CS301" s="15">
        <f ca="1">(BL301*DCF!I$28-DCF!I$5*MAX(BL301*DCF!I$28,0)-MAX(BL301-BK301,0)/Inputs!$B$17)*DCF!I$6</f>
        <v>11869.126156831151</v>
      </c>
      <c r="CT301" s="15">
        <f ca="1">(BM301*DCF!J$28-DCF!J$5*MAX(BM301*DCF!J$28,0)-MAX(BM301-BL301,0)/Inputs!$B$17)*DCF!J$6</f>
        <v>15183.533974936036</v>
      </c>
      <c r="CU301" s="15">
        <f ca="1">(BN301*DCF!K$28-DCF!K$5*MAX(BN301*DCF!K$28,0)-MAX(BN301-BM301,0)/Inputs!$B$17)*DCF!K$6</f>
        <v>20347.699180668609</v>
      </c>
      <c r="CV301" s="15">
        <f ca="1">(BO301*DCF!L$28-DCF!L$5*MAX(BO301*DCF!L$28,0)-MAX(BO301-BN301,0)/Inputs!$B$17)*DCF!L$6</f>
        <v>24436.982948715366</v>
      </c>
      <c r="CW301" s="15">
        <f ca="1">(BP301*DCF!M$28-DCF!M$5*MAX(BP301*DCF!M$28,0)-MAX(BP301-BO301,0)/Inputs!$B$17)*DCF!M$6</f>
        <v>28800.516069346482</v>
      </c>
      <c r="CX301" s="15">
        <f ca="1">(BQ301*DCF!C$46-DCF!C$5*MAX(BQ301*DCF!C$46,0)-MAX(BQ301-Inputs!$B$20,0)/Inputs!$B$24)*DCF!C$6</f>
        <v>-3900.8477139609054</v>
      </c>
      <c r="CY301" s="15">
        <f ca="1">(BR301*DCF!D$46-DCF!D$5*MAX(BR301*DCF!D$46,0)-MAX(BR301-BQ301,0)/Inputs!$B$24)*DCF!D$6</f>
        <v>-1552.9900279074716</v>
      </c>
      <c r="CZ301" s="15">
        <f ca="1">(BS301*DCF!E$46-DCF!E$5*MAX(BS301*DCF!E$46,0)-MAX(BS301-BR301,0)/Inputs!$B$24)*DCF!E$6</f>
        <v>-6233.400515274855</v>
      </c>
      <c r="DA301" s="15">
        <f ca="1">(BT301*DCF!F$46-DCF!F$5*MAX(BT301*DCF!F$46,0)-MAX(BT301-BS301,0)/Inputs!$B$24)*DCF!F$6</f>
        <v>-5803.2904580168815</v>
      </c>
      <c r="DB301" s="15">
        <f ca="1">(BU301*DCF!G$46-DCF!G$5*MAX(BU301*DCF!G$46,0)-MAX(BU301-BT301,0)/Inputs!$B$24)*DCF!G$6</f>
        <v>-3999.0565770801536</v>
      </c>
      <c r="DC301" s="15">
        <f ca="1">(BV301*DCF!H$46-DCF!H$5*MAX(BV301*DCF!H$46,0)-MAX(BV301-BU301,0)/Inputs!$B$24)*DCF!H$6</f>
        <v>-251.14499136662582</v>
      </c>
      <c r="DD301" s="15">
        <f ca="1">(BW301*DCF!I$46-DCF!I$5*MAX(BW301*DCF!I$46,0)-MAX(BW301-BV301,0)/Inputs!$B$24)*DCF!I$6</f>
        <v>1.9813291383160767</v>
      </c>
      <c r="DE301" s="15">
        <f ca="1">(BX301*DCF!J$46-DCF!J$5*MAX(BX301*DCF!J$46,0)-MAX(BX301-BW301,0)/Inputs!$B$24)*DCF!J$6</f>
        <v>-11190.203807732672</v>
      </c>
      <c r="DF301" s="15">
        <f ca="1">(BY301*DCF!K$46-DCF!K$5*MAX(BY301*DCF!K$46,0)-MAX(BY301-BX301,0)/Inputs!$B$24)*DCF!K$6</f>
        <v>-8609.1510732401512</v>
      </c>
      <c r="DG301" s="15">
        <f ca="1">(BZ301*DCF!L$46-DCF!L$5*MAX(BZ301*DCF!L$46,0)-MAX(BZ301-BY301,0)/Inputs!$B$24)*DCF!L$6</f>
        <v>-6793.2183219393783</v>
      </c>
      <c r="DH301" s="15">
        <f ca="1">(CA301*DCF!M$46-DCF!M$5*MAX(CA301*DCF!M$46,0)-MAX(CA301-BZ301,0)/Inputs!$B$24)*DCF!M$6</f>
        <v>7778.0661523166846</v>
      </c>
      <c r="DI301" s="15">
        <f ca="1">SUM(CB301:CL301)+BE301*DCF!M$10*(1+Inputs!$B$30)*(1-Inputs!$B$33)*(1-Inputs!$B$30/Inputs!$B$31)/(Inputs!$B$29-Inputs!$B$30)*DCF!M$6</f>
        <v>140279.23544309259</v>
      </c>
      <c r="DJ301" s="15">
        <f ca="1">SUM(CM301:CW301)+BP301*DCF!M$28*(1+Inputs!$B$30)*(1-Inputs!$B$33)*(1-Inputs!$B$30/Inputs!$B$31)/(Inputs!$B$29-Inputs!$B$30)*DCF!M$6</f>
        <v>773832.42804321903</v>
      </c>
      <c r="DK301" s="15">
        <f ca="1">SUM(CX301:DH301)+CA301*DCF!M$46*(1+Inputs!$B$30)*(1-Inputs!$B$33)*(1-Inputs!$B$30/Inputs!$B$31)/(Inputs!$B$29-Inputs!$B$30)*DCF!M$6</f>
        <v>596276.08110239601</v>
      </c>
      <c r="DM301" s="15">
        <f ca="1">DI301+DJ301+DK301+Inputs!$B$34+Inputs!$B$36-Inputs!$B$35</f>
        <v>1587238.7445887076</v>
      </c>
    </row>
    <row r="302" spans="1:117" x14ac:dyDescent="0.75">
      <c r="A302" s="11">
        <v>289</v>
      </c>
      <c r="C302" s="23">
        <f t="shared" ca="1" si="178"/>
        <v>-0.28393662850646928</v>
      </c>
      <c r="D302" s="23">
        <f t="shared" ca="1" si="178"/>
        <v>-1.2091193730604044</v>
      </c>
      <c r="E302" s="23">
        <f t="shared" ca="1" si="178"/>
        <v>-1.2231498518022441</v>
      </c>
      <c r="F302" s="23">
        <f t="shared" ca="1" si="178"/>
        <v>-0.8230730278769095</v>
      </c>
      <c r="G302" s="23">
        <f t="shared" ca="1" si="178"/>
        <v>1.5984396545389992</v>
      </c>
      <c r="H302" s="23">
        <f t="shared" ca="1" si="178"/>
        <v>1.1431473080096695</v>
      </c>
      <c r="I302" s="23">
        <f t="shared" ca="1" si="178"/>
        <v>0.74126891542003515</v>
      </c>
      <c r="J302" s="23">
        <f t="shared" ca="1" si="178"/>
        <v>0.31095793537731425</v>
      </c>
      <c r="K302" s="23">
        <f t="shared" ca="1" si="178"/>
        <v>0.57294371219657059</v>
      </c>
      <c r="L302" s="23">
        <f t="shared" ca="1" si="178"/>
        <v>0.24142365288477174</v>
      </c>
      <c r="M302" s="23">
        <f t="shared" ca="1" si="178"/>
        <v>0.57833401428922537</v>
      </c>
      <c r="N302" s="23">
        <f ca="1">SQRT(Inputs!$B$38)*C302+SQRT(1-Inputs!$B$38)*_xlfn.NORM.S.INV(RAND())</f>
        <v>0.6035707974868284</v>
      </c>
      <c r="O302" s="23">
        <f ca="1">SQRT(Inputs!$B$38)*D302+SQRT(1-Inputs!$B$38)*_xlfn.NORM.S.INV(RAND())</f>
        <v>-1.9750375342283244</v>
      </c>
      <c r="P302" s="23">
        <f ca="1">SQRT(Inputs!$B$38)*E302+SQRT(1-Inputs!$B$38)*_xlfn.NORM.S.INV(RAND())</f>
        <v>-2.8149168796830262</v>
      </c>
      <c r="Q302" s="23">
        <f ca="1">SQRT(Inputs!$B$38)*F302+SQRT(1-Inputs!$B$38)*_xlfn.NORM.S.INV(RAND())</f>
        <v>-1.3193887401778561</v>
      </c>
      <c r="R302" s="23">
        <f ca="1">SQRT(Inputs!$B$38)*G302+SQRT(1-Inputs!$B$38)*_xlfn.NORM.S.INV(RAND())</f>
        <v>1.7473651013784113</v>
      </c>
      <c r="S302" s="23">
        <f ca="1">SQRT(Inputs!$B$38)*H302+SQRT(1-Inputs!$B$38)*_xlfn.NORM.S.INV(RAND())</f>
        <v>1.2661779910003363</v>
      </c>
      <c r="T302" s="23">
        <f ca="1">SQRT(Inputs!$B$38)*I302+SQRT(1-Inputs!$B$38)*_xlfn.NORM.S.INV(RAND())</f>
        <v>0.56127067611115677</v>
      </c>
      <c r="U302" s="23">
        <f ca="1">SQRT(Inputs!$B$38)*J302+SQRT(1-Inputs!$B$38)*_xlfn.NORM.S.INV(RAND())</f>
        <v>0.19082053356405221</v>
      </c>
      <c r="V302" s="23">
        <f ca="1">SQRT(Inputs!$B$38)*K302+SQRT(1-Inputs!$B$38)*_xlfn.NORM.S.INV(RAND())</f>
        <v>0.82020192150832838</v>
      </c>
      <c r="W302" s="23">
        <f ca="1">SQRT(Inputs!$B$38)*L302+SQRT(1-Inputs!$B$38)*_xlfn.NORM.S.INV(RAND())</f>
        <v>0.66103822853601379</v>
      </c>
      <c r="X302" s="23">
        <f ca="1">SQRT(Inputs!$B$38)*M302+SQRT(1-Inputs!$B$38)*_xlfn.NORM.S.INV(RAND())</f>
        <v>0.21590647919252481</v>
      </c>
      <c r="Y302" s="23">
        <f ca="1">SQRT(Inputs!$B$38)*C302+SQRT(1-Inputs!$B$38)*_xlfn.NORM.S.INV(RAND())</f>
        <v>-0.43818352096033841</v>
      </c>
      <c r="Z302" s="23">
        <f ca="1">SQRT(Inputs!$B$38)*D302+SQRT(1-Inputs!$B$38)*_xlfn.NORM.S.INV(RAND())</f>
        <v>-0.69574628649435055</v>
      </c>
      <c r="AA302" s="23">
        <f ca="1">SQRT(Inputs!$B$38)*E302+SQRT(1-Inputs!$B$38)*_xlfn.NORM.S.INV(RAND())</f>
        <v>-0.56804178702329367</v>
      </c>
      <c r="AB302" s="23">
        <f ca="1">SQRT(Inputs!$B$38)*F302+SQRT(1-Inputs!$B$38)*_xlfn.NORM.S.INV(RAND())</f>
        <v>-1.0277930077395734</v>
      </c>
      <c r="AC302" s="23">
        <f ca="1">SQRT(Inputs!$B$38)*G302+SQRT(1-Inputs!$B$38)*_xlfn.NORM.S.INV(RAND())</f>
        <v>2.029513423653845</v>
      </c>
      <c r="AD302" s="23">
        <f ca="1">SQRT(Inputs!$B$38)*H302+SQRT(1-Inputs!$B$38)*_xlfn.NORM.S.INV(RAND())</f>
        <v>6.9373334312400781E-2</v>
      </c>
      <c r="AE302" s="23">
        <f ca="1">SQRT(Inputs!$B$38)*I302+SQRT(1-Inputs!$B$38)*_xlfn.NORM.S.INV(RAND())</f>
        <v>0.44987113835668158</v>
      </c>
      <c r="AF302" s="23">
        <f ca="1">SQRT(Inputs!$B$38)*J302+SQRT(1-Inputs!$B$38)*_xlfn.NORM.S.INV(RAND())</f>
        <v>0.13248272947503706</v>
      </c>
      <c r="AG302" s="23">
        <f ca="1">SQRT(Inputs!$B$38)*K302+SQRT(1-Inputs!$B$38)*_xlfn.NORM.S.INV(RAND())</f>
        <v>-0.75435940899135379</v>
      </c>
      <c r="AH302" s="23">
        <f ca="1">SQRT(Inputs!$B$38)*L302+SQRT(1-Inputs!$B$38)*_xlfn.NORM.S.INV(RAND())</f>
        <v>0.48215013948728735</v>
      </c>
      <c r="AI302" s="23">
        <f ca="1">SQRT(Inputs!$B$38)*M302+SQRT(1-Inputs!$B$38)*_xlfn.NORM.S.INV(RAND())</f>
        <v>-0.5269430499974832</v>
      </c>
      <c r="AJ302" s="23">
        <f ca="1">SQRT(Inputs!$B$38)*C302+SQRT(1-Inputs!$B$38)*_xlfn.NORM.S.INV(RAND())</f>
        <v>-0.97617746623442359</v>
      </c>
      <c r="AK302" s="23">
        <f ca="1">SQRT(Inputs!$B$38)*D302+SQRT(1-Inputs!$B$38)*_xlfn.NORM.S.INV(RAND())</f>
        <v>-1.0670232541933833</v>
      </c>
      <c r="AL302" s="23">
        <f ca="1">SQRT(Inputs!$B$38)*E302+SQRT(1-Inputs!$B$38)*_xlfn.NORM.S.INV(RAND())</f>
        <v>-0.63782094077577289</v>
      </c>
      <c r="AM302" s="23">
        <f ca="1">SQRT(Inputs!$B$38)*F302+SQRT(1-Inputs!$B$38)*_xlfn.NORM.S.INV(RAND())</f>
        <v>0.1919692496311512</v>
      </c>
      <c r="AN302" s="23">
        <f ca="1">SQRT(Inputs!$B$38)*G302+SQRT(1-Inputs!$B$38)*_xlfn.NORM.S.INV(RAND())</f>
        <v>1.1224449414420807</v>
      </c>
      <c r="AO302" s="23">
        <f ca="1">SQRT(Inputs!$B$38)*H302+SQRT(1-Inputs!$B$38)*_xlfn.NORM.S.INV(RAND())</f>
        <v>-0.17588923116573596</v>
      </c>
      <c r="AP302" s="23">
        <f ca="1">SQRT(Inputs!$B$38)*I302+SQRT(1-Inputs!$B$38)*_xlfn.NORM.S.INV(RAND())</f>
        <v>-1.2288384888650477</v>
      </c>
      <c r="AQ302" s="23">
        <f ca="1">SQRT(Inputs!$B$38)*J302+SQRT(1-Inputs!$B$38)*_xlfn.NORM.S.INV(RAND())</f>
        <v>0.83632289719424846</v>
      </c>
      <c r="AR302" s="23">
        <f ca="1">SQRT(Inputs!$B$38)*K302+SQRT(1-Inputs!$B$38)*_xlfn.NORM.S.INV(RAND())</f>
        <v>0.11538458262005799</v>
      </c>
      <c r="AS302" s="23">
        <f ca="1">SQRT(Inputs!$B$38)*L302+SQRT(1-Inputs!$B$38)*_xlfn.NORM.S.INV(RAND())</f>
        <v>-4.3717136437761067E-2</v>
      </c>
      <c r="AT302" s="23">
        <f ca="1">SQRT(Inputs!$B$38)*M302+SQRT(1-Inputs!$B$38)*_xlfn.NORM.S.INV(RAND())</f>
        <v>1.0989683789855313</v>
      </c>
      <c r="AU302" s="15">
        <f ca="1">Inputs!$B$6*EXP($B$8-0.5*C$5^2+C$5*N302)</f>
        <v>5471.5339041714042</v>
      </c>
      <c r="AV302" s="15">
        <f t="shared" ca="1" si="146"/>
        <v>4981.585193892769</v>
      </c>
      <c r="AW302" s="15">
        <f t="shared" ca="1" si="147"/>
        <v>4155.2164097813184</v>
      </c>
      <c r="AX302" s="15">
        <f t="shared" ca="1" si="148"/>
        <v>4302.1608816659591</v>
      </c>
      <c r="AY302" s="15">
        <f t="shared" ca="1" si="149"/>
        <v>6447.941805906793</v>
      </c>
      <c r="AZ302" s="15">
        <f t="shared" ca="1" si="150"/>
        <v>9065.9053387981639</v>
      </c>
      <c r="BA302" s="15">
        <f t="shared" ca="1" si="151"/>
        <v>11765.5808352192</v>
      </c>
      <c r="BB302" s="15">
        <f t="shared" ca="1" si="152"/>
        <v>14682.697172924311</v>
      </c>
      <c r="BC302" s="15">
        <f t="shared" ca="1" si="153"/>
        <v>19464.198720601005</v>
      </c>
      <c r="BD302" s="15">
        <f t="shared" ca="1" si="154"/>
        <v>25366.35981696071</v>
      </c>
      <c r="BE302" s="15">
        <f t="shared" ca="1" si="155"/>
        <v>31700.516843743619</v>
      </c>
      <c r="BF302" s="15">
        <f ca="1">Inputs!$B$13*EXP($B$9-0.5*C$6^2+C$6*Y302)</f>
        <v>12680.242598435998</v>
      </c>
      <c r="BG302" s="15">
        <f t="shared" ca="1" si="156"/>
        <v>13630.629005359448</v>
      </c>
      <c r="BH302" s="15">
        <f t="shared" ca="1" si="157"/>
        <v>15156.71692673601</v>
      </c>
      <c r="BI302" s="15">
        <f t="shared" ca="1" si="158"/>
        <v>15839.289071846959</v>
      </c>
      <c r="BJ302" s="15">
        <f t="shared" ca="1" si="159"/>
        <v>26016.800489204747</v>
      </c>
      <c r="BK302" s="15">
        <f t="shared" ca="1" si="160"/>
        <v>32233.696771720268</v>
      </c>
      <c r="BL302" s="15">
        <f t="shared" ca="1" si="161"/>
        <v>41972.204489459495</v>
      </c>
      <c r="BM302" s="15">
        <f t="shared" ca="1" si="162"/>
        <v>52449.040241190116</v>
      </c>
      <c r="BN302" s="15">
        <f t="shared" ca="1" si="163"/>
        <v>58930.281570937223</v>
      </c>
      <c r="BO302" s="15">
        <f t="shared" ca="1" si="164"/>
        <v>76687.375396769508</v>
      </c>
      <c r="BP302" s="15">
        <f t="shared" ca="1" si="165"/>
        <v>88917.679754055425</v>
      </c>
      <c r="BQ302" s="15">
        <f ca="1">Inputs!$B$20*EXP($B$10-0.5*C$7^2+C$7*AJ302)</f>
        <v>3034.1768200467245</v>
      </c>
      <c r="BR302" s="15">
        <f t="shared" ca="1" si="166"/>
        <v>2933.6765155977405</v>
      </c>
      <c r="BS302" s="15">
        <f t="shared" ca="1" si="167"/>
        <v>3344.9096582213137</v>
      </c>
      <c r="BT302" s="15">
        <f t="shared" ca="1" si="168"/>
        <v>4850.1050122175884</v>
      </c>
      <c r="BU302" s="15">
        <f t="shared" ca="1" si="169"/>
        <v>8819.2210176746321</v>
      </c>
      <c r="BV302" s="15">
        <f t="shared" ca="1" si="170"/>
        <v>11793.355601480802</v>
      </c>
      <c r="BW302" s="15">
        <f t="shared" ca="1" si="171"/>
        <v>12688.117233682648</v>
      </c>
      <c r="BX302" s="15">
        <f t="shared" ca="1" si="172"/>
        <v>20985.718217096048</v>
      </c>
      <c r="BY302" s="15">
        <f t="shared" ca="1" si="173"/>
        <v>30060.905904402796</v>
      </c>
      <c r="BZ302" s="15">
        <f t="shared" ca="1" si="174"/>
        <v>41842.034560367996</v>
      </c>
      <c r="CA302" s="15">
        <f t="shared" ca="1" si="175"/>
        <v>71450.882778394371</v>
      </c>
      <c r="CB302" s="15">
        <f ca="1">(AU302*DCF!C$10-DCF!C$5*MAX(AU302*DCF!C$10,0)-MAX(AU302-Inputs!$B$6,0)/Inputs!$B$10)*DCF!C$6</f>
        <v>1039.4429431428725</v>
      </c>
      <c r="CC302" s="15">
        <f ca="1">(AV302*DCF!D$10-DCF!D$5*MAX(AV302*DCF!D$10,0)-MAX(AV302-AU302,0)/Inputs!$B$10)*DCF!D$6</f>
        <v>1214.2276418794841</v>
      </c>
      <c r="CD302" s="15">
        <f ca="1">(AW302*DCF!E$10-DCF!E$5*MAX(AW302*DCF!E$10,0)-MAX(AW302-AV302,0)/Inputs!$B$10)*DCF!E$6</f>
        <v>959.37332354026637</v>
      </c>
      <c r="CE302" s="15">
        <f ca="1">(AX302*DCF!F$10-DCF!F$5*MAX(AX302*DCF!F$10,0)-MAX(AX302-AW302,0)/Inputs!$B$10)*DCF!F$6</f>
        <v>908.57936276756573</v>
      </c>
      <c r="CF302" s="15">
        <f ca="1">(AY302*DCF!G$10-DCF!G$5*MAX(AY302*DCF!G$10,0)-MAX(AY302-AX302,0)/Inputs!$B$10)*DCF!G$6</f>
        <v>916.07677702238811</v>
      </c>
      <c r="CG302" s="15">
        <f ca="1">(AZ302*DCF!H$10-DCF!H$5*MAX(AZ302*DCF!H$10,0)-MAX(AZ302-AY302,0)/Inputs!$B$10)*DCF!H$6</f>
        <v>1295.2856658708117</v>
      </c>
      <c r="CH302" s="15">
        <f ca="1">(BA302*DCF!I$10-DCF!I$5*MAX(BA302*DCF!I$10,0)-MAX(BA302-AZ302,0)/Inputs!$B$10)*DCF!I$6</f>
        <v>1706.3010394054647</v>
      </c>
      <c r="CI302" s="15">
        <f ca="1">(BB302*DCF!J$10-DCF!J$5*MAX(BB302*DCF!J$10,0)-MAX(BB302-BA302,0)/Inputs!$B$10)*DCF!J$6</f>
        <v>2077.5439927331413</v>
      </c>
      <c r="CJ302" s="15">
        <f ca="1">(BC302*DCF!K$10-DCF!K$5*MAX(BC302*DCF!K$10,0)-MAX(BC302-BB302,0)/Inputs!$B$10)*DCF!K$6</f>
        <v>2464.0859683391809</v>
      </c>
      <c r="CK302" s="15">
        <f ca="1">(BD302*DCF!L$10-DCF!L$5*MAX(BD302*DCF!L$10,0)-MAX(BD302-BC302,0)/Inputs!$B$10)*DCF!L$6</f>
        <v>3062.4844321879809</v>
      </c>
      <c r="CL302" s="15">
        <f ca="1">(BE302*DCF!M$10-DCF!M$5*MAX(BE302*DCF!M$10,0)-MAX(BE302-BD302,0)/Inputs!$B$10)*DCF!M$6</f>
        <v>3716.6702058835772</v>
      </c>
      <c r="CM302" s="15">
        <f ca="1">(BF302*DCF!C$28-DCF!C$5*MAX(BF302*DCF!C$28,0)-MAX(BF302-Inputs!$B$13,0)/Inputs!$B$17)*DCF!C$6</f>
        <v>3571.2565363295857</v>
      </c>
      <c r="CN302" s="15">
        <f ca="1">(BG302*DCF!D$28-DCF!D$5*MAX(BG302*DCF!D$28,0)-MAX(BG302-BF302,0)/Inputs!$B$17)*DCF!D$6</f>
        <v>3811.7736208656556</v>
      </c>
      <c r="CO302" s="15">
        <f ca="1">(BH302*DCF!E$28-DCF!E$5*MAX(BH302*DCF!E$28,0)-MAX(BH302-BG302,0)/Inputs!$B$17)*DCF!E$6</f>
        <v>3991.8811978390263</v>
      </c>
      <c r="CP302" s="15">
        <f ca="1">(BI302*DCF!F$28-DCF!F$5*MAX(BI302*DCF!F$28,0)-MAX(BI302-BH302,0)/Inputs!$B$17)*DCF!F$6</f>
        <v>4175.6767145780386</v>
      </c>
      <c r="CQ302" s="15">
        <f ca="1">(BJ302*DCF!G$28-DCF!G$5*MAX(BJ302*DCF!G$28,0)-MAX(BJ302-BI302,0)/Inputs!$B$17)*DCF!G$6</f>
        <v>5038.4993969575107</v>
      </c>
      <c r="CR302" s="15">
        <f ca="1">(BK302*DCF!H$28-DCF!H$5*MAX(BK302*DCF!H$28,0)-MAX(BK302-BJ302,0)/Inputs!$B$17)*DCF!H$6</f>
        <v>7005.8176231432444</v>
      </c>
      <c r="CS302" s="15">
        <f ca="1">(BL302*DCF!I$28-DCF!I$5*MAX(BL302*DCF!I$28,0)-MAX(BL302-BK302,0)/Inputs!$B$17)*DCF!I$6</f>
        <v>8472.1169462473117</v>
      </c>
      <c r="CT302" s="15">
        <f ca="1">(BM302*DCF!J$28-DCF!J$5*MAX(BM302*DCF!J$28,0)-MAX(BM302-BL302,0)/Inputs!$B$17)*DCF!J$6</f>
        <v>10311.347268368652</v>
      </c>
      <c r="CU302" s="15">
        <f ca="1">(BN302*DCF!K$28-DCF!K$5*MAX(BN302*DCF!K$28,0)-MAX(BN302-BM302,0)/Inputs!$B$17)*DCF!K$6</f>
        <v>11651.221650482074</v>
      </c>
      <c r="CV302" s="15">
        <f ca="1">(BO302*DCF!L$28-DCF!L$5*MAX(BO302*DCF!L$28,0)-MAX(BO302-BN302,0)/Inputs!$B$17)*DCF!L$6</f>
        <v>13291.496273878565</v>
      </c>
      <c r="CW302" s="15">
        <f ca="1">(BP302*DCF!M$28-DCF!M$5*MAX(BP302*DCF!M$28,0)-MAX(BP302-BO302,0)/Inputs!$B$17)*DCF!M$6</f>
        <v>15451.502436689183</v>
      </c>
      <c r="CX302" s="15">
        <f ca="1">(BQ302*DCF!C$46-DCF!C$5*MAX(BQ302*DCF!C$46,0)-MAX(BQ302-Inputs!$B$20,0)/Inputs!$B$24)*DCF!C$6</f>
        <v>-700.73367668515573</v>
      </c>
      <c r="CY302" s="15">
        <f ca="1">(BR302*DCF!D$46-DCF!D$5*MAX(BR302*DCF!D$46,0)-MAX(BR302-BQ302,0)/Inputs!$B$24)*DCF!D$6</f>
        <v>-500.71016699181115</v>
      </c>
      <c r="CZ302" s="15">
        <f ca="1">(BS302*DCF!E$46-DCF!E$5*MAX(BS302*DCF!E$46,0)-MAX(BS302-BR302,0)/Inputs!$B$24)*DCF!E$6</f>
        <v>-557.63817476219049</v>
      </c>
      <c r="DA302" s="15">
        <f ca="1">(BT302*DCF!F$46-DCF!F$5*MAX(BT302*DCF!F$46,0)-MAX(BT302-BS302,0)/Inputs!$B$24)*DCF!F$6</f>
        <v>-901.3045229377027</v>
      </c>
      <c r="DB302" s="15">
        <f ca="1">(BU302*DCF!G$46-DCF!G$5*MAX(BU302*DCF!G$46,0)-MAX(BU302-BT302,0)/Inputs!$B$24)*DCF!G$6</f>
        <v>-1631.7933744602481</v>
      </c>
      <c r="DC302" s="15">
        <f ca="1">(BV302*DCF!H$46-DCF!H$5*MAX(BV302*DCF!H$46,0)-MAX(BV302-BU302,0)/Inputs!$B$24)*DCF!H$6</f>
        <v>-924.19409909283377</v>
      </c>
      <c r="DD302" s="15">
        <f ca="1">(BW302*DCF!I$46-DCF!I$5*MAX(BW302*DCF!I$46,0)-MAX(BW302-BV302,0)/Inputs!$B$24)*DCF!I$6</f>
        <v>36.185534807982918</v>
      </c>
      <c r="DE302" s="15">
        <f ca="1">(BX302*DCF!J$46-DCF!J$5*MAX(BX302*DCF!J$46,0)-MAX(BX302-BW302,0)/Inputs!$B$24)*DCF!J$6</f>
        <v>-1320.0953874972645</v>
      </c>
      <c r="DF302" s="15">
        <f ca="1">(BY302*DCF!K$46-DCF!K$5*MAX(BY302*DCF!K$46,0)-MAX(BY302-BX302,0)/Inputs!$B$24)*DCF!K$6</f>
        <v>-506.0000675931297</v>
      </c>
      <c r="DG302" s="15">
        <f ca="1">(BZ302*DCF!L$46-DCF!L$5*MAX(BZ302*DCF!L$46,0)-MAX(BZ302-BY302,0)/Inputs!$B$24)*DCF!L$6</f>
        <v>226.23793139834004</v>
      </c>
      <c r="DH302" s="15">
        <f ca="1">(CA302*DCF!M$46-DCF!M$5*MAX(CA302*DCF!M$46,0)-MAX(CA302-BZ302,0)/Inputs!$B$24)*DCF!M$6</f>
        <v>-588.44452575018408</v>
      </c>
      <c r="DI302" s="15">
        <f ca="1">SUM(CB302:CL302)+BE302*DCF!M$10*(1+Inputs!$B$30)*(1-Inputs!$B$33)*(1-Inputs!$B$30/Inputs!$B$31)/(Inputs!$B$29-Inputs!$B$30)*DCF!M$6</f>
        <v>107583.02892484929</v>
      </c>
      <c r="DJ302" s="15">
        <f ca="1">SUM(CM302:CW302)+BP302*DCF!M$28*(1+Inputs!$B$30)*(1-Inputs!$B$33)*(1-Inputs!$B$30/Inputs!$B$31)/(Inputs!$B$29-Inputs!$B$30)*DCF!M$6</f>
        <v>416718.02775887877</v>
      </c>
      <c r="DK302" s="15">
        <f ca="1">SUM(CX302:DH302)+CA302*DCF!M$46*(1+Inputs!$B$30)*(1-Inputs!$B$33)*(1-Inputs!$B$30/Inputs!$B$31)/(Inputs!$B$29-Inputs!$B$30)*DCF!M$6</f>
        <v>103103.03814398128</v>
      </c>
      <c r="DM302" s="15">
        <f ca="1">DI302+DJ302+DK302+Inputs!$B$34+Inputs!$B$36-Inputs!$B$35</f>
        <v>704255.09482770925</v>
      </c>
    </row>
    <row r="303" spans="1:117" x14ac:dyDescent="0.75">
      <c r="A303" s="11">
        <v>290</v>
      </c>
      <c r="C303" s="23">
        <f t="shared" ca="1" si="178"/>
        <v>0.54406262361994229</v>
      </c>
      <c r="D303" s="23">
        <f t="shared" ca="1" si="178"/>
        <v>0.21336024085766744</v>
      </c>
      <c r="E303" s="23">
        <f t="shared" ca="1" si="178"/>
        <v>-0.34411995230504883</v>
      </c>
      <c r="F303" s="23">
        <f t="shared" ca="1" si="178"/>
        <v>-0.14898675047812318</v>
      </c>
      <c r="G303" s="23">
        <f t="shared" ca="1" si="178"/>
        <v>-0.59191776016147657</v>
      </c>
      <c r="H303" s="23">
        <f t="shared" ca="1" si="178"/>
        <v>-1.4642745276002624E-2</v>
      </c>
      <c r="I303" s="23">
        <f t="shared" ca="1" si="178"/>
        <v>-0.42925738480175496</v>
      </c>
      <c r="J303" s="23">
        <f t="shared" ca="1" si="178"/>
        <v>0.45086241282213374</v>
      </c>
      <c r="K303" s="23">
        <f t="shared" ca="1" si="178"/>
        <v>1.0661929716523502</v>
      </c>
      <c r="L303" s="23">
        <f t="shared" ca="1" si="178"/>
        <v>0.86812313102239924</v>
      </c>
      <c r="M303" s="23">
        <f t="shared" ca="1" si="178"/>
        <v>1.9849070989510209</v>
      </c>
      <c r="N303" s="23">
        <f ca="1">SQRT(Inputs!$B$38)*C303+SQRT(1-Inputs!$B$38)*_xlfn.NORM.S.INV(RAND())</f>
        <v>1.0602314553521841E-2</v>
      </c>
      <c r="O303" s="23">
        <f ca="1">SQRT(Inputs!$B$38)*D303+SQRT(1-Inputs!$B$38)*_xlfn.NORM.S.INV(RAND())</f>
        <v>-0.53117668939821394</v>
      </c>
      <c r="P303" s="23">
        <f ca="1">SQRT(Inputs!$B$38)*E303+SQRT(1-Inputs!$B$38)*_xlfn.NORM.S.INV(RAND())</f>
        <v>-0.2576549180299279</v>
      </c>
      <c r="Q303" s="23">
        <f ca="1">SQRT(Inputs!$B$38)*F303+SQRT(1-Inputs!$B$38)*_xlfn.NORM.S.INV(RAND())</f>
        <v>1.0151880620721303</v>
      </c>
      <c r="R303" s="23">
        <f ca="1">SQRT(Inputs!$B$38)*G303+SQRT(1-Inputs!$B$38)*_xlfn.NORM.S.INV(RAND())</f>
        <v>-1.7409091822684344</v>
      </c>
      <c r="S303" s="23">
        <f ca="1">SQRT(Inputs!$B$38)*H303+SQRT(1-Inputs!$B$38)*_xlfn.NORM.S.INV(RAND())</f>
        <v>0.30113159093965952</v>
      </c>
      <c r="T303" s="23">
        <f ca="1">SQRT(Inputs!$B$38)*I303+SQRT(1-Inputs!$B$38)*_xlfn.NORM.S.INV(RAND())</f>
        <v>-0.78716255480665542</v>
      </c>
      <c r="U303" s="23">
        <f ca="1">SQRT(Inputs!$B$38)*J303+SQRT(1-Inputs!$B$38)*_xlfn.NORM.S.INV(RAND())</f>
        <v>0.39490426684663499</v>
      </c>
      <c r="V303" s="23">
        <f ca="1">SQRT(Inputs!$B$38)*K303+SQRT(1-Inputs!$B$38)*_xlfn.NORM.S.INV(RAND())</f>
        <v>0.13804053045685966</v>
      </c>
      <c r="W303" s="23">
        <f ca="1">SQRT(Inputs!$B$38)*L303+SQRT(1-Inputs!$B$38)*_xlfn.NORM.S.INV(RAND())</f>
        <v>-0.44643091700595888</v>
      </c>
      <c r="X303" s="23">
        <f ca="1">SQRT(Inputs!$B$38)*M303+SQRT(1-Inputs!$B$38)*_xlfn.NORM.S.INV(RAND())</f>
        <v>1.3784153482525598</v>
      </c>
      <c r="Y303" s="23">
        <f ca="1">SQRT(Inputs!$B$38)*C303+SQRT(1-Inputs!$B$38)*_xlfn.NORM.S.INV(RAND())</f>
        <v>-0.18076302102275987</v>
      </c>
      <c r="Z303" s="23">
        <f ca="1">SQRT(Inputs!$B$38)*D303+SQRT(1-Inputs!$B$38)*_xlfn.NORM.S.INV(RAND())</f>
        <v>9.268775548173333E-2</v>
      </c>
      <c r="AA303" s="23">
        <f ca="1">SQRT(Inputs!$B$38)*E303+SQRT(1-Inputs!$B$38)*_xlfn.NORM.S.INV(RAND())</f>
        <v>-0.71480378250108545</v>
      </c>
      <c r="AB303" s="23">
        <f ca="1">SQRT(Inputs!$B$38)*F303+SQRT(1-Inputs!$B$38)*_xlfn.NORM.S.INV(RAND())</f>
        <v>-0.99448679923197603</v>
      </c>
      <c r="AC303" s="23">
        <f ca="1">SQRT(Inputs!$B$38)*G303+SQRT(1-Inputs!$B$38)*_xlfn.NORM.S.INV(RAND())</f>
        <v>-0.60451802620725537</v>
      </c>
      <c r="AD303" s="23">
        <f ca="1">SQRT(Inputs!$B$38)*H303+SQRT(1-Inputs!$B$38)*_xlfn.NORM.S.INV(RAND())</f>
        <v>1.0653972987113436</v>
      </c>
      <c r="AE303" s="23">
        <f ca="1">SQRT(Inputs!$B$38)*I303+SQRT(1-Inputs!$B$38)*_xlfn.NORM.S.INV(RAND())</f>
        <v>0.14649921763439008</v>
      </c>
      <c r="AF303" s="23">
        <f ca="1">SQRT(Inputs!$B$38)*J303+SQRT(1-Inputs!$B$38)*_xlfn.NORM.S.INV(RAND())</f>
        <v>-0.23224060494632398</v>
      </c>
      <c r="AG303" s="23">
        <f ca="1">SQRT(Inputs!$B$38)*K303+SQRT(1-Inputs!$B$38)*_xlfn.NORM.S.INV(RAND())</f>
        <v>0.59384125089514839</v>
      </c>
      <c r="AH303" s="23">
        <f ca="1">SQRT(Inputs!$B$38)*L303+SQRT(1-Inputs!$B$38)*_xlfn.NORM.S.INV(RAND())</f>
        <v>0.14107325140274918</v>
      </c>
      <c r="AI303" s="23">
        <f ca="1">SQRT(Inputs!$B$38)*M303+SQRT(1-Inputs!$B$38)*_xlfn.NORM.S.INV(RAND())</f>
        <v>-0.16702673865002482</v>
      </c>
      <c r="AJ303" s="23">
        <f ca="1">SQRT(Inputs!$B$38)*C303+SQRT(1-Inputs!$B$38)*_xlfn.NORM.S.INV(RAND())</f>
        <v>0.56821219016977031</v>
      </c>
      <c r="AK303" s="23">
        <f ca="1">SQRT(Inputs!$B$38)*D303+SQRT(1-Inputs!$B$38)*_xlfn.NORM.S.INV(RAND())</f>
        <v>-0.47914242292408776</v>
      </c>
      <c r="AL303" s="23">
        <f ca="1">SQRT(Inputs!$B$38)*E303+SQRT(1-Inputs!$B$38)*_xlfn.NORM.S.INV(RAND())</f>
        <v>-1.0995207372290128</v>
      </c>
      <c r="AM303" s="23">
        <f ca="1">SQRT(Inputs!$B$38)*F303+SQRT(1-Inputs!$B$38)*_xlfn.NORM.S.INV(RAND())</f>
        <v>-5.9664610737471674E-2</v>
      </c>
      <c r="AN303" s="23">
        <f ca="1">SQRT(Inputs!$B$38)*G303+SQRT(1-Inputs!$B$38)*_xlfn.NORM.S.INV(RAND())</f>
        <v>6.4587748435841474E-2</v>
      </c>
      <c r="AO303" s="23">
        <f ca="1">SQRT(Inputs!$B$38)*H303+SQRT(1-Inputs!$B$38)*_xlfn.NORM.S.INV(RAND())</f>
        <v>-0.11109472089527565</v>
      </c>
      <c r="AP303" s="23">
        <f ca="1">SQRT(Inputs!$B$38)*I303+SQRT(1-Inputs!$B$38)*_xlfn.NORM.S.INV(RAND())</f>
        <v>-2.6160537378283777E-2</v>
      </c>
      <c r="AQ303" s="23">
        <f ca="1">SQRT(Inputs!$B$38)*J303+SQRT(1-Inputs!$B$38)*_xlfn.NORM.S.INV(RAND())</f>
        <v>-0.76095114911260175</v>
      </c>
      <c r="AR303" s="23">
        <f ca="1">SQRT(Inputs!$B$38)*K303+SQRT(1-Inputs!$B$38)*_xlfn.NORM.S.INV(RAND())</f>
        <v>-4.7118265070288268E-2</v>
      </c>
      <c r="AS303" s="23">
        <f ca="1">SQRT(Inputs!$B$38)*L303+SQRT(1-Inputs!$B$38)*_xlfn.NORM.S.INV(RAND())</f>
        <v>1.110795902089313</v>
      </c>
      <c r="AT303" s="23">
        <f ca="1">SQRT(Inputs!$B$38)*M303+SQRT(1-Inputs!$B$38)*_xlfn.NORM.S.INV(RAND())</f>
        <v>1.4541278454222637</v>
      </c>
      <c r="AU303" s="15">
        <f ca="1">Inputs!$B$6*EXP($B$8-0.5*C$5^2+C$5*N303)</f>
        <v>4970.7630845823569</v>
      </c>
      <c r="AV303" s="15">
        <f t="shared" ca="1" si="146"/>
        <v>5596.0236045397041</v>
      </c>
      <c r="AW303" s="15">
        <f t="shared" ca="1" si="147"/>
        <v>6590.3015267641413</v>
      </c>
      <c r="AX303" s="15">
        <f t="shared" ca="1" si="148"/>
        <v>9134.1255537575908</v>
      </c>
      <c r="AY303" s="15">
        <f t="shared" ca="1" si="149"/>
        <v>9109.0883166654676</v>
      </c>
      <c r="AZ303" s="15">
        <f t="shared" ca="1" si="150"/>
        <v>11516.28374167137</v>
      </c>
      <c r="BA303" s="15">
        <f t="shared" ca="1" si="151"/>
        <v>12978.486193509376</v>
      </c>
      <c r="BB303" s="15">
        <f t="shared" ca="1" si="152"/>
        <v>16530.902421379178</v>
      </c>
      <c r="BC303" s="15">
        <f t="shared" ca="1" si="153"/>
        <v>20517.734663502517</v>
      </c>
      <c r="BD303" s="15">
        <f t="shared" ca="1" si="154"/>
        <v>24108.179601816799</v>
      </c>
      <c r="BE303" s="15">
        <f t="shared" ca="1" si="155"/>
        <v>33493.184348521587</v>
      </c>
      <c r="BF303" s="15">
        <f ca="1">Inputs!$B$13*EXP($B$9-0.5*C$6^2+C$6*Y303)</f>
        <v>13344.150189497244</v>
      </c>
      <c r="BG303" s="15">
        <f t="shared" ca="1" si="156"/>
        <v>16537.262932664955</v>
      </c>
      <c r="BH303" s="15">
        <f t="shared" ca="1" si="157"/>
        <v>17946.570419728836</v>
      </c>
      <c r="BI303" s="15">
        <f t="shared" ca="1" si="158"/>
        <v>18851.174435303248</v>
      </c>
      <c r="BJ303" s="15">
        <f t="shared" ca="1" si="159"/>
        <v>21181.758169064229</v>
      </c>
      <c r="BK303" s="15">
        <f t="shared" ca="1" si="160"/>
        <v>30054.494864169184</v>
      </c>
      <c r="BL303" s="15">
        <f t="shared" ca="1" si="161"/>
        <v>37625.912612051419</v>
      </c>
      <c r="BM303" s="15">
        <f t="shared" ca="1" si="162"/>
        <v>44935.077016009905</v>
      </c>
      <c r="BN303" s="15">
        <f t="shared" ca="1" si="163"/>
        <v>59340.648908251424</v>
      </c>
      <c r="BO303" s="15">
        <f t="shared" ca="1" si="164"/>
        <v>74219.707430860799</v>
      </c>
      <c r="BP303" s="15">
        <f t="shared" ca="1" si="165"/>
        <v>89638.133451428017</v>
      </c>
      <c r="BQ303" s="15">
        <f ca="1">Inputs!$B$20*EXP($B$10-0.5*C$7^2+C$7*AJ303)</f>
        <v>5247.2725840447965</v>
      </c>
      <c r="BR303" s="15">
        <f t="shared" ca="1" si="166"/>
        <v>6114.8723630400882</v>
      </c>
      <c r="BS303" s="15">
        <f t="shared" ca="1" si="167"/>
        <v>6106.2060351180207</v>
      </c>
      <c r="BT303" s="15">
        <f t="shared" ca="1" si="168"/>
        <v>8288.3808281320198</v>
      </c>
      <c r="BU303" s="15">
        <f t="shared" ca="1" si="169"/>
        <v>11667.629126879618</v>
      </c>
      <c r="BV303" s="15">
        <f t="shared" ca="1" si="170"/>
        <v>15831.776916752257</v>
      </c>
      <c r="BW303" s="15">
        <f t="shared" ca="1" si="171"/>
        <v>21970.367408500104</v>
      </c>
      <c r="BX303" s="15">
        <f t="shared" ca="1" si="172"/>
        <v>26381.386438275382</v>
      </c>
      <c r="BY303" s="15">
        <f t="shared" ca="1" si="173"/>
        <v>36633.066510527009</v>
      </c>
      <c r="BZ303" s="15">
        <f t="shared" ca="1" si="174"/>
        <v>63046.071796318312</v>
      </c>
      <c r="CA303" s="15">
        <f t="shared" ca="1" si="175"/>
        <v>114673.23956498127</v>
      </c>
      <c r="CB303" s="15">
        <f ca="1">(AU303*DCF!C$10-DCF!C$5*MAX(AU303*DCF!C$10,0)-MAX(AU303-Inputs!$B$6,0)/Inputs!$B$10)*DCF!C$6</f>
        <v>1043.0135283443456</v>
      </c>
      <c r="CC303" s="15">
        <f ca="1">(AV303*DCF!D$10-DCF!D$5*MAX(AV303*DCF!D$10,0)-MAX(AV303-AU303,0)/Inputs!$B$10)*DCF!D$6</f>
        <v>1211.5394282297902</v>
      </c>
      <c r="CD303" s="15">
        <f ca="1">(AW303*DCF!E$10-DCF!E$5*MAX(AW303*DCF!E$10,0)-MAX(AW303-AV303,0)/Inputs!$B$10)*DCF!E$6</f>
        <v>1297.6431509574795</v>
      </c>
      <c r="CE303" s="15">
        <f ca="1">(AX303*DCF!F$10-DCF!F$5*MAX(AX303*DCF!F$10,0)-MAX(AX303-AW303,0)/Inputs!$B$10)*DCF!F$6</f>
        <v>1464.6583402595909</v>
      </c>
      <c r="CF303" s="15">
        <f ca="1">(AY303*DCF!G$10-DCF!G$5*MAX(AY303*DCF!G$10,0)-MAX(AY303-AX303,0)/Inputs!$B$10)*DCF!G$6</f>
        <v>1876.835176580727</v>
      </c>
      <c r="CG303" s="15">
        <f ca="1">(AZ303*DCF!H$10-DCF!H$5*MAX(AZ303*DCF!H$10,0)-MAX(AZ303-AY303,0)/Inputs!$B$10)*DCF!H$6</f>
        <v>1808.4540464738416</v>
      </c>
      <c r="CH303" s="15">
        <f ca="1">(BA303*DCF!I$10-DCF!I$5*MAX(BA303*DCF!I$10,0)-MAX(BA303-AZ303,0)/Inputs!$B$10)*DCF!I$6</f>
        <v>2130.8435378890904</v>
      </c>
      <c r="CI303" s="15">
        <f ca="1">(BB303*DCF!J$10-DCF!J$5*MAX(BB303*DCF!J$10,0)-MAX(BB303-BA303,0)/Inputs!$B$10)*DCF!J$6</f>
        <v>2298.4310723510489</v>
      </c>
      <c r="CJ303" s="15">
        <f ca="1">(BC303*DCF!K$10-DCF!K$5*MAX(BC303*DCF!K$10,0)-MAX(BC303-BB303,0)/Inputs!$B$10)*DCF!K$6</f>
        <v>2744.9299409501355</v>
      </c>
      <c r="CK303" s="15">
        <f ca="1">(BD303*DCF!L$10-DCF!L$5*MAX(BD303*DCF!L$10,0)-MAX(BD303-BC303,0)/Inputs!$B$10)*DCF!L$6</f>
        <v>3171.6692594142419</v>
      </c>
      <c r="CL303" s="15">
        <f ca="1">(BE303*DCF!M$10-DCF!M$5*MAX(BE303*DCF!M$10,0)-MAX(BE303-BD303,0)/Inputs!$B$10)*DCF!M$6</f>
        <v>3605.1824190834841</v>
      </c>
      <c r="CM303" s="15">
        <f ca="1">(BF303*DCF!C$28-DCF!C$5*MAX(BF303*DCF!C$28,0)-MAX(BF303-Inputs!$B$13,0)/Inputs!$B$17)*DCF!C$6</f>
        <v>3620.549390894666</v>
      </c>
      <c r="CN303" s="15">
        <f ca="1">(BG303*DCF!D$28-DCF!D$5*MAX(BG303*DCF!D$28,0)-MAX(BG303-BF303,0)/Inputs!$B$17)*DCF!D$6</f>
        <v>4189.3679948325544</v>
      </c>
      <c r="CO303" s="15">
        <f ca="1">(BH303*DCF!E$28-DCF!E$5*MAX(BH303*DCF!E$28,0)-MAX(BH303-BG303,0)/Inputs!$B$17)*DCF!E$6</f>
        <v>4805.033200568806</v>
      </c>
      <c r="CP303" s="15">
        <f ca="1">(BI303*DCF!F$28-DCF!F$5*MAX(BI303*DCF!F$28,0)-MAX(BI303-BH303,0)/Inputs!$B$17)*DCF!F$6</f>
        <v>4952.8998435989615</v>
      </c>
      <c r="CQ303" s="15">
        <f ca="1">(BJ303*DCF!G$28-DCF!G$5*MAX(BJ303*DCF!G$28,0)-MAX(BJ303-BI303,0)/Inputs!$B$17)*DCF!G$6</f>
        <v>5103.7867018373345</v>
      </c>
      <c r="CR303" s="15">
        <f ca="1">(BK303*DCF!H$28-DCF!H$5*MAX(BK303*DCF!H$28,0)-MAX(BK303-BJ303,0)/Inputs!$B$17)*DCF!H$6</f>
        <v>6054.2338810595647</v>
      </c>
      <c r="CS303" s="15">
        <f ca="1">(BL303*DCF!I$28-DCF!I$5*MAX(BL303*DCF!I$28,0)-MAX(BL303-BK303,0)/Inputs!$B$17)*DCF!I$6</f>
        <v>7761.1170588061022</v>
      </c>
      <c r="CT303" s="15">
        <f ca="1">(BM303*DCF!J$28-DCF!J$5*MAX(BM303*DCF!J$28,0)-MAX(BM303-BL303,0)/Inputs!$B$17)*DCF!J$6</f>
        <v>9055.1170313199127</v>
      </c>
      <c r="CU303" s="15">
        <f ca="1">(BN303*DCF!K$28-DCF!K$5*MAX(BN303*DCF!K$28,0)-MAX(BN303-BM303,0)/Inputs!$B$17)*DCF!K$6</f>
        <v>10767.25940924996</v>
      </c>
      <c r="CV303" s="15">
        <f ca="1">(BO303*DCF!L$28-DCF!L$5*MAX(BO303*DCF!L$28,0)-MAX(BO303-BN303,0)/Inputs!$B$17)*DCF!L$6</f>
        <v>13124.799212282936</v>
      </c>
      <c r="CW303" s="15">
        <f ca="1">(BP303*DCF!M$28-DCF!M$5*MAX(BP303*DCF!M$28,0)-MAX(BP303-BO303,0)/Inputs!$B$17)*DCF!M$6</f>
        <v>15253.807919017117</v>
      </c>
      <c r="CX303" s="15">
        <f ca="1">(BQ303*DCF!C$46-DCF!C$5*MAX(BQ303*DCF!C$46,0)-MAX(BQ303-Inputs!$B$20,0)/Inputs!$B$24)*DCF!C$6</f>
        <v>-2157.0017903312678</v>
      </c>
      <c r="CY303" s="15">
        <f ca="1">(BR303*DCF!D$46-DCF!D$5*MAX(BR303*DCF!D$46,0)-MAX(BR303-BQ303,0)/Inputs!$B$24)*DCF!D$6</f>
        <v>-1413.8637356693255</v>
      </c>
      <c r="CZ303" s="15">
        <f ca="1">(BS303*DCF!E$46-DCF!E$5*MAX(BS303*DCF!E$46,0)-MAX(BS303-BR303,0)/Inputs!$B$24)*DCF!E$6</f>
        <v>-722.06949535506521</v>
      </c>
      <c r="DA303" s="15">
        <f ca="1">(BT303*DCF!F$46-DCF!F$5*MAX(BT303*DCF!F$46,0)-MAX(BT303-BS303,0)/Inputs!$B$24)*DCF!F$6</f>
        <v>-1398.2111209895165</v>
      </c>
      <c r="DB303" s="15">
        <f ca="1">(BU303*DCF!G$46-DCF!G$5*MAX(BU303*DCF!G$46,0)-MAX(BU303-BT303,0)/Inputs!$B$24)*DCF!G$6</f>
        <v>-1529.1883533124428</v>
      </c>
      <c r="DC303" s="15">
        <f ca="1">(BV303*DCF!H$46-DCF!H$5*MAX(BV303*DCF!H$46,0)-MAX(BV303-BU303,0)/Inputs!$B$24)*DCF!H$6</f>
        <v>-1293.9834115461035</v>
      </c>
      <c r="DD303" s="15">
        <f ca="1">(BW303*DCF!I$46-DCF!I$5*MAX(BW303*DCF!I$46,0)-MAX(BW303-BV303,0)/Inputs!$B$24)*DCF!I$6</f>
        <v>-1254.7377050654629</v>
      </c>
      <c r="DE303" s="15">
        <f ca="1">(BX303*DCF!J$46-DCF!J$5*MAX(BX303*DCF!J$46,0)-MAX(BX303-BW303,0)/Inputs!$B$24)*DCF!J$6</f>
        <v>-63.103994456048675</v>
      </c>
      <c r="DF303" s="15">
        <f ca="1">(BY303*DCF!K$46-DCF!K$5*MAX(BY303*DCF!K$46,0)-MAX(BY303-BX303,0)/Inputs!$B$24)*DCF!K$6</f>
        <v>-418.78563805029393</v>
      </c>
      <c r="DG303" s="15">
        <f ca="1">(BZ303*DCF!L$46-DCF!L$5*MAX(BZ303*DCF!L$46,0)-MAX(BZ303-BY303,0)/Inputs!$B$24)*DCF!L$6</f>
        <v>-1619.2673661859858</v>
      </c>
      <c r="DH303" s="15">
        <f ca="1">(CA303*DCF!M$46-DCF!M$5*MAX(CA303*DCF!M$46,0)-MAX(CA303-BZ303,0)/Inputs!$B$24)*DCF!M$6</f>
        <v>-1803.0476088671919</v>
      </c>
      <c r="DI303" s="15">
        <f ca="1">SUM(CB303:CL303)+BE303*DCF!M$10*(1+Inputs!$B$30)*(1-Inputs!$B$33)*(1-Inputs!$B$30/Inputs!$B$31)/(Inputs!$B$29-Inputs!$B$30)*DCF!M$6</f>
        <v>115865.17484398103</v>
      </c>
      <c r="DJ303" s="15">
        <f ca="1">SUM(CM303:CW303)+BP303*DCF!M$28*(1+Inputs!$B$30)*(1-Inputs!$B$33)*(1-Inputs!$B$30/Inputs!$B$31)/(Inputs!$B$29-Inputs!$B$30)*DCF!M$6</f>
        <v>417306.7859593702</v>
      </c>
      <c r="DK303" s="15">
        <f ca="1">SUM(CX303:DH303)+CA303*DCF!M$46*(1+Inputs!$B$30)*(1-Inputs!$B$33)*(1-Inputs!$B$30/Inputs!$B$31)/(Inputs!$B$29-Inputs!$B$30)*DCF!M$6</f>
        <v>163625.15206125542</v>
      </c>
      <c r="DM303" s="15">
        <f ca="1">DI303+DJ303+DK303+Inputs!$B$34+Inputs!$B$36-Inputs!$B$35</f>
        <v>773648.11286460666</v>
      </c>
    </row>
    <row r="304" spans="1:117" x14ac:dyDescent="0.75">
      <c r="A304" s="11">
        <v>291</v>
      </c>
      <c r="C304" s="23">
        <f t="shared" ref="C304:M313" ca="1" si="179">_xlfn.NORM.S.INV(RAND())</f>
        <v>-0.27381489334415843</v>
      </c>
      <c r="D304" s="23">
        <f t="shared" ca="1" si="179"/>
        <v>0.69755341862155906</v>
      </c>
      <c r="E304" s="23">
        <f t="shared" ca="1" si="179"/>
        <v>-0.61362720158225914</v>
      </c>
      <c r="F304" s="23">
        <f t="shared" ca="1" si="179"/>
        <v>1.1741742247219922</v>
      </c>
      <c r="G304" s="23">
        <f t="shared" ca="1" si="179"/>
        <v>-0.54476734376293123</v>
      </c>
      <c r="H304" s="23">
        <f t="shared" ca="1" si="179"/>
        <v>-1.0130995445422657</v>
      </c>
      <c r="I304" s="23">
        <f t="shared" ca="1" si="179"/>
        <v>-2.1946115684094352</v>
      </c>
      <c r="J304" s="23">
        <f t="shared" ca="1" si="179"/>
        <v>-0.26776260757044923</v>
      </c>
      <c r="K304" s="23">
        <f t="shared" ca="1" si="179"/>
        <v>-2.0667961008429341</v>
      </c>
      <c r="L304" s="23">
        <f t="shared" ca="1" si="179"/>
        <v>5.2304887649378552E-2</v>
      </c>
      <c r="M304" s="23">
        <f t="shared" ca="1" si="179"/>
        <v>6.4287224012152061E-2</v>
      </c>
      <c r="N304" s="23">
        <f ca="1">SQRT(Inputs!$B$38)*C304+SQRT(1-Inputs!$B$38)*_xlfn.NORM.S.INV(RAND())</f>
        <v>-0.49517648357906802</v>
      </c>
      <c r="O304" s="23">
        <f ca="1">SQRT(Inputs!$B$38)*D304+SQRT(1-Inputs!$B$38)*_xlfn.NORM.S.INV(RAND())</f>
        <v>-0.3697881917516776</v>
      </c>
      <c r="P304" s="23">
        <f ca="1">SQRT(Inputs!$B$38)*E304+SQRT(1-Inputs!$B$38)*_xlfn.NORM.S.INV(RAND())</f>
        <v>-0.34060906620265835</v>
      </c>
      <c r="Q304" s="23">
        <f ca="1">SQRT(Inputs!$B$38)*F304+SQRT(1-Inputs!$B$38)*_xlfn.NORM.S.INV(RAND())</f>
        <v>1.3591346227517984</v>
      </c>
      <c r="R304" s="23">
        <f ca="1">SQRT(Inputs!$B$38)*G304+SQRT(1-Inputs!$B$38)*_xlfn.NORM.S.INV(RAND())</f>
        <v>-0.4941889999488418</v>
      </c>
      <c r="S304" s="23">
        <f ca="1">SQRT(Inputs!$B$38)*H304+SQRT(1-Inputs!$B$38)*_xlfn.NORM.S.INV(RAND())</f>
        <v>-1.0192216184411569</v>
      </c>
      <c r="T304" s="23">
        <f ca="1">SQRT(Inputs!$B$38)*I304+SQRT(1-Inputs!$B$38)*_xlfn.NORM.S.INV(RAND())</f>
        <v>-2.1126779296973575</v>
      </c>
      <c r="U304" s="23">
        <f ca="1">SQRT(Inputs!$B$38)*J304+SQRT(1-Inputs!$B$38)*_xlfn.NORM.S.INV(RAND())</f>
        <v>-0.33056765474178662</v>
      </c>
      <c r="V304" s="23">
        <f ca="1">SQRT(Inputs!$B$38)*K304+SQRT(1-Inputs!$B$38)*_xlfn.NORM.S.INV(RAND())</f>
        <v>-0.90735054313475549</v>
      </c>
      <c r="W304" s="23">
        <f ca="1">SQRT(Inputs!$B$38)*L304+SQRT(1-Inputs!$B$38)*_xlfn.NORM.S.INV(RAND())</f>
        <v>-0.21351932255646214</v>
      </c>
      <c r="X304" s="23">
        <f ca="1">SQRT(Inputs!$B$38)*M304+SQRT(1-Inputs!$B$38)*_xlfn.NORM.S.INV(RAND())</f>
        <v>-0.43062179669275691</v>
      </c>
      <c r="Y304" s="23">
        <f ca="1">SQRT(Inputs!$B$38)*C304+SQRT(1-Inputs!$B$38)*_xlfn.NORM.S.INV(RAND())</f>
        <v>0.45924814127749036</v>
      </c>
      <c r="Z304" s="23">
        <f ca="1">SQRT(Inputs!$B$38)*D304+SQRT(1-Inputs!$B$38)*_xlfn.NORM.S.INV(RAND())</f>
        <v>-0.14138900316374242</v>
      </c>
      <c r="AA304" s="23">
        <f ca="1">SQRT(Inputs!$B$38)*E304+SQRT(1-Inputs!$B$38)*_xlfn.NORM.S.INV(RAND())</f>
        <v>-1.3058085914042585</v>
      </c>
      <c r="AB304" s="23">
        <f ca="1">SQRT(Inputs!$B$38)*F304+SQRT(1-Inputs!$B$38)*_xlfn.NORM.S.INV(RAND())</f>
        <v>0.89536216094624543</v>
      </c>
      <c r="AC304" s="23">
        <f ca="1">SQRT(Inputs!$B$38)*G304+SQRT(1-Inputs!$B$38)*_xlfn.NORM.S.INV(RAND())</f>
        <v>-1.2142886245278737</v>
      </c>
      <c r="AD304" s="23">
        <f ca="1">SQRT(Inputs!$B$38)*H304+SQRT(1-Inputs!$B$38)*_xlfn.NORM.S.INV(RAND())</f>
        <v>-4.368624699617274E-2</v>
      </c>
      <c r="AE304" s="23">
        <f ca="1">SQRT(Inputs!$B$38)*I304+SQRT(1-Inputs!$B$38)*_xlfn.NORM.S.INV(RAND())</f>
        <v>-2.5749909631902859</v>
      </c>
      <c r="AF304" s="23">
        <f ca="1">SQRT(Inputs!$B$38)*J304+SQRT(1-Inputs!$B$38)*_xlfn.NORM.S.INV(RAND())</f>
        <v>-0.85431391883820118</v>
      </c>
      <c r="AG304" s="23">
        <f ca="1">SQRT(Inputs!$B$38)*K304+SQRT(1-Inputs!$B$38)*_xlfn.NORM.S.INV(RAND())</f>
        <v>-2.0035373825996068</v>
      </c>
      <c r="AH304" s="23">
        <f ca="1">SQRT(Inputs!$B$38)*L304+SQRT(1-Inputs!$B$38)*_xlfn.NORM.S.INV(RAND())</f>
        <v>-0.52836717508812803</v>
      </c>
      <c r="AI304" s="23">
        <f ca="1">SQRT(Inputs!$B$38)*M304+SQRT(1-Inputs!$B$38)*_xlfn.NORM.S.INV(RAND())</f>
        <v>-0.38737142014091014</v>
      </c>
      <c r="AJ304" s="23">
        <f ca="1">SQRT(Inputs!$B$38)*C304+SQRT(1-Inputs!$B$38)*_xlfn.NORM.S.INV(RAND())</f>
        <v>0.12069201244623634</v>
      </c>
      <c r="AK304" s="23">
        <f ca="1">SQRT(Inputs!$B$38)*D304+SQRT(1-Inputs!$B$38)*_xlfn.NORM.S.INV(RAND())</f>
        <v>-0.35043219341966453</v>
      </c>
      <c r="AL304" s="23">
        <f ca="1">SQRT(Inputs!$B$38)*E304+SQRT(1-Inputs!$B$38)*_xlfn.NORM.S.INV(RAND())</f>
        <v>-1.9678452515991114</v>
      </c>
      <c r="AM304" s="23">
        <f ca="1">SQRT(Inputs!$B$38)*F304+SQRT(1-Inputs!$B$38)*_xlfn.NORM.S.INV(RAND())</f>
        <v>0.59577918954133213</v>
      </c>
      <c r="AN304" s="23">
        <f ca="1">SQRT(Inputs!$B$38)*G304+SQRT(1-Inputs!$B$38)*_xlfn.NORM.S.INV(RAND())</f>
        <v>-0.13090740590388161</v>
      </c>
      <c r="AO304" s="23">
        <f ca="1">SQRT(Inputs!$B$38)*H304+SQRT(1-Inputs!$B$38)*_xlfn.NORM.S.INV(RAND())</f>
        <v>-1.8730827499731837</v>
      </c>
      <c r="AP304" s="23">
        <f ca="1">SQRT(Inputs!$B$38)*I304+SQRT(1-Inputs!$B$38)*_xlfn.NORM.S.INV(RAND())</f>
        <v>-1.0152595279865599</v>
      </c>
      <c r="AQ304" s="23">
        <f ca="1">SQRT(Inputs!$B$38)*J304+SQRT(1-Inputs!$B$38)*_xlfn.NORM.S.INV(RAND())</f>
        <v>-0.79636947343884879</v>
      </c>
      <c r="AR304" s="23">
        <f ca="1">SQRT(Inputs!$B$38)*K304+SQRT(1-Inputs!$B$38)*_xlfn.NORM.S.INV(RAND())</f>
        <v>-0.15238936513595391</v>
      </c>
      <c r="AS304" s="23">
        <f ca="1">SQRT(Inputs!$B$38)*L304+SQRT(1-Inputs!$B$38)*_xlfn.NORM.S.INV(RAND())</f>
        <v>0.75042664754058919</v>
      </c>
      <c r="AT304" s="23">
        <f ca="1">SQRT(Inputs!$B$38)*M304+SQRT(1-Inputs!$B$38)*_xlfn.NORM.S.INV(RAND())</f>
        <v>0.52152474678313576</v>
      </c>
      <c r="AU304" s="15">
        <f ca="1">Inputs!$B$6*EXP($B$8-0.5*C$5^2+C$5*N304)</f>
        <v>4580.0109868048394</v>
      </c>
      <c r="AV304" s="15">
        <f t="shared" ca="1" si="146"/>
        <v>5279.9339055595556</v>
      </c>
      <c r="AW304" s="15">
        <f t="shared" ca="1" si="147"/>
        <v>6148.8646528604595</v>
      </c>
      <c r="AX304" s="15">
        <f t="shared" ca="1" si="148"/>
        <v>8896.4832062399546</v>
      </c>
      <c r="AY304" s="15">
        <f t="shared" ca="1" si="149"/>
        <v>10262.67073158417</v>
      </c>
      <c r="AZ304" s="15">
        <f t="shared" ca="1" si="150"/>
        <v>11218.968479637235</v>
      </c>
      <c r="BA304" s="15">
        <f t="shared" ca="1" si="151"/>
        <v>11005.652344763548</v>
      </c>
      <c r="BB304" s="15">
        <f t="shared" ca="1" si="152"/>
        <v>13035.320516838547</v>
      </c>
      <c r="BC304" s="15">
        <f t="shared" ca="1" si="153"/>
        <v>14626.124313785616</v>
      </c>
      <c r="BD304" s="15">
        <f t="shared" ca="1" si="154"/>
        <v>17564.079470621426</v>
      </c>
      <c r="BE304" s="15">
        <f t="shared" ca="1" si="155"/>
        <v>20694.728027473102</v>
      </c>
      <c r="BF304" s="15">
        <f ca="1">Inputs!$B$13*EXP($B$9-0.5*C$6^2+C$6*Y304)</f>
        <v>15149.368311837532</v>
      </c>
      <c r="BG304" s="15">
        <f t="shared" ca="1" si="156"/>
        <v>17997.997322356798</v>
      </c>
      <c r="BH304" s="15">
        <f t="shared" ca="1" si="157"/>
        <v>17708.076103023941</v>
      </c>
      <c r="BI304" s="15">
        <f t="shared" ca="1" si="158"/>
        <v>24880.430135287159</v>
      </c>
      <c r="BJ304" s="15">
        <f t="shared" ca="1" si="159"/>
        <v>25604.061201340231</v>
      </c>
      <c r="BK304" s="15">
        <f t="shared" ca="1" si="160"/>
        <v>31237.789425157844</v>
      </c>
      <c r="BL304" s="15">
        <f t="shared" ca="1" si="161"/>
        <v>27484.630193422039</v>
      </c>
      <c r="BM304" s="15">
        <f t="shared" ca="1" si="162"/>
        <v>30382.719809203649</v>
      </c>
      <c r="BN304" s="15">
        <f t="shared" ca="1" si="163"/>
        <v>29391.065548380713</v>
      </c>
      <c r="BO304" s="15">
        <f t="shared" ca="1" si="164"/>
        <v>34008.48277593778</v>
      </c>
      <c r="BP304" s="15">
        <f t="shared" ca="1" si="165"/>
        <v>40060.741694295662</v>
      </c>
      <c r="BQ304" s="15">
        <f ca="1">Inputs!$B$20*EXP($B$10-0.5*C$7^2+C$7*AJ304)</f>
        <v>4477.123543906031</v>
      </c>
      <c r="BR304" s="15">
        <f t="shared" ca="1" si="166"/>
        <v>5435.0680034732195</v>
      </c>
      <c r="BS304" s="15">
        <f t="shared" ca="1" si="167"/>
        <v>4229.4351369463566</v>
      </c>
      <c r="BT304" s="15">
        <f t="shared" ca="1" si="168"/>
        <v>6817.968030854222</v>
      </c>
      <c r="BU304" s="15">
        <f t="shared" ca="1" si="169"/>
        <v>9154.2768171474308</v>
      </c>
      <c r="BV304" s="15">
        <f t="shared" ca="1" si="170"/>
        <v>8351.5627748597726</v>
      </c>
      <c r="BW304" s="15">
        <f t="shared" ca="1" si="171"/>
        <v>9400.6808856490825</v>
      </c>
      <c r="BX304" s="15">
        <f t="shared" ca="1" si="172"/>
        <v>11208.201156280371</v>
      </c>
      <c r="BY304" s="15">
        <f t="shared" ca="1" si="173"/>
        <v>15253.322974113205</v>
      </c>
      <c r="BZ304" s="15">
        <f t="shared" ca="1" si="174"/>
        <v>24568.466981281756</v>
      </c>
      <c r="CA304" s="15">
        <f t="shared" ca="1" si="175"/>
        <v>37862.471174485785</v>
      </c>
      <c r="CB304" s="15">
        <f ca="1">(AU304*DCF!C$10-DCF!C$5*MAX(AU304*DCF!C$10,0)-MAX(AU304-Inputs!$B$6,0)/Inputs!$B$10)*DCF!C$6</f>
        <v>1045.7996604494745</v>
      </c>
      <c r="CC304" s="15">
        <f ca="1">(AV304*DCF!D$10-DCF!D$5*MAX(AV304*DCF!D$10,0)-MAX(AV304-AU304,0)/Inputs!$B$10)*DCF!D$6</f>
        <v>1116.2902336478496</v>
      </c>
      <c r="CD304" s="15">
        <f ca="1">(AW304*DCF!E$10-DCF!E$5*MAX(AW304*DCF!E$10,0)-MAX(AW304-AV304,0)/Inputs!$B$10)*DCF!E$6</f>
        <v>1223.9557784862809</v>
      </c>
      <c r="CE304" s="15">
        <f ca="1">(AX304*DCF!F$10-DCF!F$5*MAX(AX304*DCF!F$10,0)-MAX(AX304-AW304,0)/Inputs!$B$10)*DCF!F$6</f>
        <v>1370.3768062410661</v>
      </c>
      <c r="CF304" s="15">
        <f ca="1">(AY304*DCF!G$10-DCF!G$5*MAX(AY304*DCF!G$10,0)-MAX(AY304-AX304,0)/Inputs!$B$10)*DCF!G$6</f>
        <v>1851.9142705878628</v>
      </c>
      <c r="CG304" s="15">
        <f ca="1">(AZ304*DCF!H$10-DCF!H$5*MAX(AZ304*DCF!H$10,0)-MAX(AZ304-AY304,0)/Inputs!$B$10)*DCF!H$6</f>
        <v>2008.362968414209</v>
      </c>
      <c r="CH304" s="15">
        <f ca="1">(BA304*DCF!I$10-DCF!I$5*MAX(BA304*DCF!I$10,0)-MAX(BA304-AZ304,0)/Inputs!$B$10)*DCF!I$6</f>
        <v>2010.3311959646871</v>
      </c>
      <c r="CI304" s="15">
        <f ca="1">(BB304*DCF!J$10-DCF!J$5*MAX(BB304*DCF!J$10,0)-MAX(BB304-BA304,0)/Inputs!$B$10)*DCF!J$6</f>
        <v>1929.3284816299752</v>
      </c>
      <c r="CJ304" s="15">
        <f ca="1">(BC304*DCF!K$10-DCF!K$5*MAX(BC304*DCF!K$10,0)-MAX(BC304-BB304,0)/Inputs!$B$10)*DCF!K$6</f>
        <v>2131.8828025228836</v>
      </c>
      <c r="CK304" s="15">
        <f ca="1">(BD304*DCF!L$10-DCF!L$5*MAX(BD304*DCF!L$10,0)-MAX(BD304-BC304,0)/Inputs!$B$10)*DCF!L$6</f>
        <v>2269.0720107112306</v>
      </c>
      <c r="CL304" s="15">
        <f ca="1">(BE304*DCF!M$10-DCF!M$5*MAX(BE304*DCF!M$10,0)-MAX(BE304-BD304,0)/Inputs!$B$10)*DCF!M$6</f>
        <v>2546.3043704468337</v>
      </c>
      <c r="CM304" s="15">
        <f ca="1">(BF304*DCF!C$28-DCF!C$5*MAX(BF304*DCF!C$28,0)-MAX(BF304-Inputs!$B$13,0)/Inputs!$B$17)*DCF!C$6</f>
        <v>3754.5806259051396</v>
      </c>
      <c r="CN304" s="15">
        <f ca="1">(BG304*DCF!D$28-DCF!D$5*MAX(BG304*DCF!D$28,0)-MAX(BG304-BF304,0)/Inputs!$B$17)*DCF!D$6</f>
        <v>4693.0821373210219</v>
      </c>
      <c r="CO304" s="15">
        <f ca="1">(BH304*DCF!E$28-DCF!E$5*MAX(BH304*DCF!E$28,0)-MAX(BH304-BG304,0)/Inputs!$B$17)*DCF!E$6</f>
        <v>5015.2424702319786</v>
      </c>
      <c r="CP304" s="15">
        <f ca="1">(BI304*DCF!F$28-DCF!F$5*MAX(BI304*DCF!F$28,0)-MAX(BI304-BH304,0)/Inputs!$B$17)*DCF!F$6</f>
        <v>5448.5409904648477</v>
      </c>
      <c r="CQ304" s="15">
        <f ca="1">(BJ304*DCF!G$28-DCF!G$5*MAX(BJ304*DCF!G$28,0)-MAX(BJ304-BI304,0)/Inputs!$B$17)*DCF!G$6</f>
        <v>6521.460339432233</v>
      </c>
      <c r="CR304" s="15">
        <f ca="1">(BK304*DCF!H$28-DCF!H$5*MAX(BK304*DCF!H$28,0)-MAX(BK304-BJ304,0)/Inputs!$B$17)*DCF!H$6</f>
        <v>6850.1266993185027</v>
      </c>
      <c r="CS304" s="15">
        <f ca="1">(BL304*DCF!I$28-DCF!I$5*MAX(BL304*DCF!I$28,0)-MAX(BL304-BK304,0)/Inputs!$B$17)*DCF!I$6</f>
        <v>6463.0942634975499</v>
      </c>
      <c r="CT304" s="15">
        <f ca="1">(BM304*DCF!J$28-DCF!J$5*MAX(BM304*DCF!J$28,0)-MAX(BM304-BL304,0)/Inputs!$B$17)*DCF!J$6</f>
        <v>6393.6057731166266</v>
      </c>
      <c r="CU304" s="15">
        <f ca="1">(BN304*DCF!K$28-DCF!K$5*MAX(BN304*DCF!K$28,0)-MAX(BN304-BM304,0)/Inputs!$B$17)*DCF!K$6</f>
        <v>6206.9002437393347</v>
      </c>
      <c r="CV304" s="15">
        <f ca="1">(BO304*DCF!L$28-DCF!L$5*MAX(BO304*DCF!L$28,0)-MAX(BO304-BN304,0)/Inputs!$B$17)*DCF!L$6</f>
        <v>6262.9376887782018</v>
      </c>
      <c r="CW304" s="15">
        <f ca="1">(BP304*DCF!M$28-DCF!M$5*MAX(BP304*DCF!M$28,0)-MAX(BP304-BO304,0)/Inputs!$B$17)*DCF!M$6</f>
        <v>6904.8206129138289</v>
      </c>
      <c r="CX304" s="15">
        <f ca="1">(BQ304*DCF!C$46-DCF!C$5*MAX(BQ304*DCF!C$46,0)-MAX(BQ304-Inputs!$B$20,0)/Inputs!$B$24)*DCF!C$6</f>
        <v>-1623.4112313436704</v>
      </c>
      <c r="CY304" s="15">
        <f ca="1">(BR304*DCF!D$46-DCF!D$5*MAX(BR304*DCF!D$46,0)-MAX(BR304-BQ304,0)/Inputs!$B$24)*DCF!D$6</f>
        <v>-1336.3863100049502</v>
      </c>
      <c r="CZ304" s="15">
        <f ca="1">(BS304*DCF!E$46-DCF!E$5*MAX(BS304*DCF!E$46,0)-MAX(BS304-BR304,0)/Inputs!$B$24)*DCF!E$6</f>
        <v>-500.13806894297011</v>
      </c>
      <c r="DA304" s="15">
        <f ca="1">(BT304*DCF!F$46-DCF!F$5*MAX(BT304*DCF!F$46,0)-MAX(BT304-BS304,0)/Inputs!$B$24)*DCF!F$6</f>
        <v>-1439.0941949278199</v>
      </c>
      <c r="DB304" s="15">
        <f ca="1">(BU304*DCF!G$46-DCF!G$5*MAX(BU304*DCF!G$46,0)-MAX(BU304-BT304,0)/Inputs!$B$24)*DCF!G$6</f>
        <v>-1093.8199013699427</v>
      </c>
      <c r="DC304" s="15">
        <f ca="1">(BV304*DCF!H$46-DCF!H$5*MAX(BV304*DCF!H$46,0)-MAX(BV304-BU304,0)/Inputs!$B$24)*DCF!H$6</f>
        <v>0</v>
      </c>
      <c r="DD304" s="15">
        <f ca="1">(BW304*DCF!I$46-DCF!I$5*MAX(BW304*DCF!I$46,0)-MAX(BW304-BV304,0)/Inputs!$B$24)*DCF!I$6</f>
        <v>-84.048855406608922</v>
      </c>
      <c r="DE304" s="15">
        <f ca="1">(BX304*DCF!J$46-DCF!J$5*MAX(BX304*DCF!J$46,0)-MAX(BX304-BW304,0)/Inputs!$B$24)*DCF!J$6</f>
        <v>-9.1718100546857748</v>
      </c>
      <c r="DF304" s="15">
        <f ca="1">(BY304*DCF!K$46-DCF!K$5*MAX(BY304*DCF!K$46,0)-MAX(BY304-BX304,0)/Inputs!$B$24)*DCF!K$6</f>
        <v>-119.62642828077973</v>
      </c>
      <c r="DG304" s="15">
        <f ca="1">(BZ304*DCF!L$46-DCF!L$5*MAX(BZ304*DCF!L$46,0)-MAX(BZ304-BY304,0)/Inputs!$B$24)*DCF!L$6</f>
        <v>-409.74348149879012</v>
      </c>
      <c r="DH304" s="15">
        <f ca="1">(CA304*DCF!M$46-DCF!M$5*MAX(CA304*DCF!M$46,0)-MAX(CA304-BZ304,0)/Inputs!$B$24)*DCF!M$6</f>
        <v>189.07512918749455</v>
      </c>
      <c r="DI304" s="15">
        <f ca="1">SUM(CB304:CL304)+BE304*DCF!M$10*(1+Inputs!$B$30)*(1-Inputs!$B$33)*(1-Inputs!$B$30/Inputs!$B$31)/(Inputs!$B$29-Inputs!$B$30)*DCF!M$6</f>
        <v>77097.320339007594</v>
      </c>
      <c r="DJ304" s="15">
        <f ca="1">SUM(CM304:CW304)+BP304*DCF!M$28*(1+Inputs!$B$30)*(1-Inputs!$B$33)*(1-Inputs!$B$30/Inputs!$B$31)/(Inputs!$B$29-Inputs!$B$30)*DCF!M$6</f>
        <v>213167.15702297469</v>
      </c>
      <c r="DK304" s="15">
        <f ca="1">SUM(CX304:DH304)+CA304*DCF!M$46*(1+Inputs!$B$30)*(1-Inputs!$B$33)*(1-Inputs!$B$30/Inputs!$B$31)/(Inputs!$B$29-Inputs!$B$30)*DCF!M$6</f>
        <v>52113.50037954755</v>
      </c>
      <c r="DM304" s="15">
        <f ca="1">DI304+DJ304+DK304+Inputs!$B$34+Inputs!$B$36-Inputs!$B$35</f>
        <v>419228.97774152982</v>
      </c>
    </row>
    <row r="305" spans="1:117" x14ac:dyDescent="0.75">
      <c r="A305" s="11">
        <v>292</v>
      </c>
      <c r="C305" s="23">
        <f t="shared" ca="1" si="179"/>
        <v>-0.16204771807534546</v>
      </c>
      <c r="D305" s="23">
        <f t="shared" ca="1" si="179"/>
        <v>1.2467307499375302</v>
      </c>
      <c r="E305" s="23">
        <f t="shared" ca="1" si="179"/>
        <v>-1.3056444522276942</v>
      </c>
      <c r="F305" s="23">
        <f t="shared" ca="1" si="179"/>
        <v>0.54450852900215285</v>
      </c>
      <c r="G305" s="23">
        <f t="shared" ca="1" si="179"/>
        <v>-2.1977915852217729</v>
      </c>
      <c r="H305" s="23">
        <f t="shared" ca="1" si="179"/>
        <v>-1.2979682949090181</v>
      </c>
      <c r="I305" s="23">
        <f t="shared" ca="1" si="179"/>
        <v>-0.55385222168290782</v>
      </c>
      <c r="J305" s="23">
        <f t="shared" ca="1" si="179"/>
        <v>-0.30449634386627322</v>
      </c>
      <c r="K305" s="23">
        <f t="shared" ca="1" si="179"/>
        <v>1.0117476486093466</v>
      </c>
      <c r="L305" s="23">
        <f t="shared" ca="1" si="179"/>
        <v>-0.40563523079541985</v>
      </c>
      <c r="M305" s="23">
        <f t="shared" ca="1" si="179"/>
        <v>0.86974342932517668</v>
      </c>
      <c r="N305" s="23">
        <f ca="1">SQRT(Inputs!$B$38)*C305+SQRT(1-Inputs!$B$38)*_xlfn.NORM.S.INV(RAND())</f>
        <v>-2.0016166064418868</v>
      </c>
      <c r="O305" s="23">
        <f ca="1">SQRT(Inputs!$B$38)*D305+SQRT(1-Inputs!$B$38)*_xlfn.NORM.S.INV(RAND())</f>
        <v>2.0591512854304157</v>
      </c>
      <c r="P305" s="23">
        <f ca="1">SQRT(Inputs!$B$38)*E305+SQRT(1-Inputs!$B$38)*_xlfn.NORM.S.INV(RAND())</f>
        <v>-0.84009579660412992</v>
      </c>
      <c r="Q305" s="23">
        <f ca="1">SQRT(Inputs!$B$38)*F305+SQRT(1-Inputs!$B$38)*_xlfn.NORM.S.INV(RAND())</f>
        <v>0.23022491852836122</v>
      </c>
      <c r="R305" s="23">
        <f ca="1">SQRT(Inputs!$B$38)*G305+SQRT(1-Inputs!$B$38)*_xlfn.NORM.S.INV(RAND())</f>
        <v>-2.2141869002056662</v>
      </c>
      <c r="S305" s="23">
        <f ca="1">SQRT(Inputs!$B$38)*H305+SQRT(1-Inputs!$B$38)*_xlfn.NORM.S.INV(RAND())</f>
        <v>-0.91770096544044844</v>
      </c>
      <c r="T305" s="23">
        <f ca="1">SQRT(Inputs!$B$38)*I305+SQRT(1-Inputs!$B$38)*_xlfn.NORM.S.INV(RAND())</f>
        <v>0.20331910260299701</v>
      </c>
      <c r="U305" s="23">
        <f ca="1">SQRT(Inputs!$B$38)*J305+SQRT(1-Inputs!$B$38)*_xlfn.NORM.S.INV(RAND())</f>
        <v>-0.19041771680214725</v>
      </c>
      <c r="V305" s="23">
        <f ca="1">SQRT(Inputs!$B$38)*K305+SQRT(1-Inputs!$B$38)*_xlfn.NORM.S.INV(RAND())</f>
        <v>1.3088785093065547</v>
      </c>
      <c r="W305" s="23">
        <f ca="1">SQRT(Inputs!$B$38)*L305+SQRT(1-Inputs!$B$38)*_xlfn.NORM.S.INV(RAND())</f>
        <v>-1.5456882062137605</v>
      </c>
      <c r="X305" s="23">
        <f ca="1">SQRT(Inputs!$B$38)*M305+SQRT(1-Inputs!$B$38)*_xlfn.NORM.S.INV(RAND())</f>
        <v>-0.24769886458465223</v>
      </c>
      <c r="Y305" s="23">
        <f ca="1">SQRT(Inputs!$B$38)*C305+SQRT(1-Inputs!$B$38)*_xlfn.NORM.S.INV(RAND())</f>
        <v>-0.30585595118136599</v>
      </c>
      <c r="Z305" s="23">
        <f ca="1">SQRT(Inputs!$B$38)*D305+SQRT(1-Inputs!$B$38)*_xlfn.NORM.S.INV(RAND())</f>
        <v>0.17324318524524163</v>
      </c>
      <c r="AA305" s="23">
        <f ca="1">SQRT(Inputs!$B$38)*E305+SQRT(1-Inputs!$B$38)*_xlfn.NORM.S.INV(RAND())</f>
        <v>-0.82556549917103694</v>
      </c>
      <c r="AB305" s="23">
        <f ca="1">SQRT(Inputs!$B$38)*F305+SQRT(1-Inputs!$B$38)*_xlfn.NORM.S.INV(RAND())</f>
        <v>0.56065070879163093</v>
      </c>
      <c r="AC305" s="23">
        <f ca="1">SQRT(Inputs!$B$38)*G305+SQRT(1-Inputs!$B$38)*_xlfn.NORM.S.INV(RAND())</f>
        <v>-2.0147934814532529</v>
      </c>
      <c r="AD305" s="23">
        <f ca="1">SQRT(Inputs!$B$38)*H305+SQRT(1-Inputs!$B$38)*_xlfn.NORM.S.INV(RAND())</f>
        <v>-1.0723720089426789</v>
      </c>
      <c r="AE305" s="23">
        <f ca="1">SQRT(Inputs!$B$38)*I305+SQRT(1-Inputs!$B$38)*_xlfn.NORM.S.INV(RAND())</f>
        <v>-1.6691151630334136</v>
      </c>
      <c r="AF305" s="23">
        <f ca="1">SQRT(Inputs!$B$38)*J305+SQRT(1-Inputs!$B$38)*_xlfn.NORM.S.INV(RAND())</f>
        <v>1.6229768225939918</v>
      </c>
      <c r="AG305" s="23">
        <f ca="1">SQRT(Inputs!$B$38)*K305+SQRT(1-Inputs!$B$38)*_xlfn.NORM.S.INV(RAND())</f>
        <v>-1.2087201196740081</v>
      </c>
      <c r="AH305" s="23">
        <f ca="1">SQRT(Inputs!$B$38)*L305+SQRT(1-Inputs!$B$38)*_xlfn.NORM.S.INV(RAND())</f>
        <v>-1.0676913131358163</v>
      </c>
      <c r="AI305" s="23">
        <f ca="1">SQRT(Inputs!$B$38)*M305+SQRT(1-Inputs!$B$38)*_xlfn.NORM.S.INV(RAND())</f>
        <v>1.1359143643854948</v>
      </c>
      <c r="AJ305" s="23">
        <f ca="1">SQRT(Inputs!$B$38)*C305+SQRT(1-Inputs!$B$38)*_xlfn.NORM.S.INV(RAND())</f>
        <v>-0.37486058914161335</v>
      </c>
      <c r="AK305" s="23">
        <f ca="1">SQRT(Inputs!$B$38)*D305+SQRT(1-Inputs!$B$38)*_xlfn.NORM.S.INV(RAND())</f>
        <v>1.0815774138963619</v>
      </c>
      <c r="AL305" s="23">
        <f ca="1">SQRT(Inputs!$B$38)*E305+SQRT(1-Inputs!$B$38)*_xlfn.NORM.S.INV(RAND())</f>
        <v>-1.6360235951410143</v>
      </c>
      <c r="AM305" s="23">
        <f ca="1">SQRT(Inputs!$B$38)*F305+SQRT(1-Inputs!$B$38)*_xlfn.NORM.S.INV(RAND())</f>
        <v>-0.84400546837878254</v>
      </c>
      <c r="AN305" s="23">
        <f ca="1">SQRT(Inputs!$B$38)*G305+SQRT(1-Inputs!$B$38)*_xlfn.NORM.S.INV(RAND())</f>
        <v>-2.1474720160661338</v>
      </c>
      <c r="AO305" s="23">
        <f ca="1">SQRT(Inputs!$B$38)*H305+SQRT(1-Inputs!$B$38)*_xlfn.NORM.S.INV(RAND())</f>
        <v>-1.3990506686665167</v>
      </c>
      <c r="AP305" s="23">
        <f ca="1">SQRT(Inputs!$B$38)*I305+SQRT(1-Inputs!$B$38)*_xlfn.NORM.S.INV(RAND())</f>
        <v>-0.63739508975254389</v>
      </c>
      <c r="AQ305" s="23">
        <f ca="1">SQRT(Inputs!$B$38)*J305+SQRT(1-Inputs!$B$38)*_xlfn.NORM.S.INV(RAND())</f>
        <v>-0.35850585603730356</v>
      </c>
      <c r="AR305" s="23">
        <f ca="1">SQRT(Inputs!$B$38)*K305+SQRT(1-Inputs!$B$38)*_xlfn.NORM.S.INV(RAND())</f>
        <v>0.74343805469840107</v>
      </c>
      <c r="AS305" s="23">
        <f ca="1">SQRT(Inputs!$B$38)*L305+SQRT(1-Inputs!$B$38)*_xlfn.NORM.S.INV(RAND())</f>
        <v>-0.2341992276831503</v>
      </c>
      <c r="AT305" s="23">
        <f ca="1">SQRT(Inputs!$B$38)*M305+SQRT(1-Inputs!$B$38)*_xlfn.NORM.S.INV(RAND())</f>
        <v>-0.58004152585787638</v>
      </c>
      <c r="AU305" s="15">
        <f ca="1">Inputs!$B$6*EXP($B$8-0.5*C$5^2+C$5*N305)</f>
        <v>3588.9127502043498</v>
      </c>
      <c r="AV305" s="15">
        <f t="shared" ca="1" si="146"/>
        <v>5913.2365711531183</v>
      </c>
      <c r="AW305" s="15">
        <f t="shared" ca="1" si="147"/>
        <v>6437.7290698127172</v>
      </c>
      <c r="AX305" s="15">
        <f t="shared" ca="1" si="148"/>
        <v>8089.172893233701</v>
      </c>
      <c r="AY305" s="15">
        <f t="shared" ca="1" si="149"/>
        <v>7633.2104753553003</v>
      </c>
      <c r="AZ305" s="15">
        <f t="shared" ca="1" si="150"/>
        <v>8438.2991964609355</v>
      </c>
      <c r="BA305" s="15">
        <f t="shared" ca="1" si="151"/>
        <v>10548.412217489487</v>
      </c>
      <c r="BB305" s="15">
        <f t="shared" ca="1" si="152"/>
        <v>12670.425373368216</v>
      </c>
      <c r="BC305" s="15">
        <f t="shared" ca="1" si="153"/>
        <v>17607.933039555908</v>
      </c>
      <c r="BD305" s="15">
        <f t="shared" ca="1" si="154"/>
        <v>18667.680187730333</v>
      </c>
      <c r="BE305" s="15">
        <f t="shared" ca="1" si="155"/>
        <v>22364.55815605235</v>
      </c>
      <c r="BF305" s="15">
        <f ca="1">Inputs!$B$13*EXP($B$9-0.5*C$6^2+C$6*Y305)</f>
        <v>13017.293156442387</v>
      </c>
      <c r="BG305" s="15">
        <f t="shared" ca="1" si="156"/>
        <v>16368.391098538239</v>
      </c>
      <c r="BH305" s="15">
        <f t="shared" ca="1" si="157"/>
        <v>17439.96292448567</v>
      </c>
      <c r="BI305" s="15">
        <f t="shared" ca="1" si="158"/>
        <v>23273.291719463818</v>
      </c>
      <c r="BJ305" s="15">
        <f t="shared" ca="1" si="159"/>
        <v>21340.0726270706</v>
      </c>
      <c r="BK305" s="15">
        <f t="shared" ca="1" si="160"/>
        <v>22633.147860051198</v>
      </c>
      <c r="BL305" s="15">
        <f t="shared" ca="1" si="161"/>
        <v>22394.331364899612</v>
      </c>
      <c r="BM305" s="15">
        <f t="shared" ca="1" si="162"/>
        <v>33676.584536326656</v>
      </c>
      <c r="BN305" s="15">
        <f t="shared" ca="1" si="163"/>
        <v>35832.92294867435</v>
      </c>
      <c r="BO305" s="15">
        <f t="shared" ca="1" si="164"/>
        <v>38942.850276831115</v>
      </c>
      <c r="BP305" s="15">
        <f t="shared" ca="1" si="165"/>
        <v>54514.396089271366</v>
      </c>
      <c r="BQ305" s="15">
        <f ca="1">Inputs!$B$20*EXP($B$10-0.5*C$7^2+C$7*AJ305)</f>
        <v>3755.4827738153804</v>
      </c>
      <c r="BR305" s="15">
        <f t="shared" ca="1" si="166"/>
        <v>7184.2112148295955</v>
      </c>
      <c r="BS305" s="15">
        <f t="shared" ca="1" si="167"/>
        <v>6149.570798063417</v>
      </c>
      <c r="BT305" s="15">
        <f t="shared" ca="1" si="168"/>
        <v>6794.9072144373786</v>
      </c>
      <c r="BU305" s="15">
        <f t="shared" ca="1" si="169"/>
        <v>5600.6643944196112</v>
      </c>
      <c r="BV305" s="15">
        <f t="shared" ca="1" si="170"/>
        <v>5685.4567829002508</v>
      </c>
      <c r="BW305" s="15">
        <f t="shared" ca="1" si="171"/>
        <v>6932.4940178737625</v>
      </c>
      <c r="BX305" s="15">
        <f t="shared" ca="1" si="172"/>
        <v>9023.7825559750199</v>
      </c>
      <c r="BY305" s="15">
        <f t="shared" ca="1" si="173"/>
        <v>14576.478285599836</v>
      </c>
      <c r="BZ305" s="15">
        <f t="shared" ca="1" si="174"/>
        <v>19590.955935862523</v>
      </c>
      <c r="CA305" s="15">
        <f t="shared" ca="1" si="175"/>
        <v>24824.112420439953</v>
      </c>
      <c r="CB305" s="15">
        <f ca="1">(AU305*DCF!C$10-DCF!C$5*MAX(AU305*DCF!C$10,0)-MAX(AU305-Inputs!$B$6,0)/Inputs!$B$10)*DCF!C$6</f>
        <v>921.66550978183182</v>
      </c>
      <c r="CC305" s="15">
        <f ca="1">(AV305*DCF!D$10-DCF!D$5*MAX(AV305*DCF!D$10,0)-MAX(AV305-AU305,0)/Inputs!$B$10)*DCF!D$6</f>
        <v>874.58582149327356</v>
      </c>
      <c r="CD305" s="15">
        <f ca="1">(AW305*DCF!E$10-DCF!E$5*MAX(AW305*DCF!E$10,0)-MAX(AW305-AV305,0)/Inputs!$B$10)*DCF!E$6</f>
        <v>1368.2317313857045</v>
      </c>
      <c r="CE305" s="15">
        <f ca="1">(AX305*DCF!F$10-DCF!F$5*MAX(AX305*DCF!F$10,0)-MAX(AX305-AW305,0)/Inputs!$B$10)*DCF!F$6</f>
        <v>1422.2290354541465</v>
      </c>
      <c r="CF305" s="15">
        <f ca="1">(AY305*DCF!G$10-DCF!G$5*MAX(AY305*DCF!G$10,0)-MAX(AY305-AX305,0)/Inputs!$B$10)*DCF!G$6</f>
        <v>1572.7455297782963</v>
      </c>
      <c r="CG305" s="15">
        <f ca="1">(AZ305*DCF!H$10-DCF!H$5*MAX(AZ305*DCF!H$10,0)-MAX(AZ305-AY305,0)/Inputs!$B$10)*DCF!H$6</f>
        <v>1495.3439060764335</v>
      </c>
      <c r="CH305" s="15">
        <f ca="1">(BA305*DCF!I$10-DCF!I$5*MAX(BA305*DCF!I$10,0)-MAX(BA305-AZ305,0)/Inputs!$B$10)*DCF!I$6</f>
        <v>1580.6776377587039</v>
      </c>
      <c r="CI305" s="15">
        <f ca="1">(BB305*DCF!J$10-DCF!J$5*MAX(BB305*DCF!J$10,0)-MAX(BB305-BA305,0)/Inputs!$B$10)*DCF!J$6</f>
        <v>1852.7182677631081</v>
      </c>
      <c r="CJ305" s="15">
        <f ca="1">(BC305*DCF!K$10-DCF!K$5*MAX(BC305*DCF!K$10,0)-MAX(BC305-BB305,0)/Inputs!$B$10)*DCF!K$6</f>
        <v>2143.4185237469678</v>
      </c>
      <c r="CK305" s="15">
        <f ca="1">(BD305*DCF!L$10-DCF!L$5*MAX(BD305*DCF!L$10,0)-MAX(BD305-BC305,0)/Inputs!$B$10)*DCF!L$6</f>
        <v>2678.3986912460427</v>
      </c>
      <c r="CL305" s="15">
        <f ca="1">(BE305*DCF!M$10-DCF!M$5*MAX(BE305*DCF!M$10,0)-MAX(BE305-BD305,0)/Inputs!$B$10)*DCF!M$6</f>
        <v>2714.2968459411541</v>
      </c>
      <c r="CM305" s="15">
        <f ca="1">(BF305*DCF!C$28-DCF!C$5*MAX(BF305*DCF!C$28,0)-MAX(BF305-Inputs!$B$13,0)/Inputs!$B$17)*DCF!C$6</f>
        <v>3596.2813806913305</v>
      </c>
      <c r="CN305" s="15">
        <f ca="1">(BG305*DCF!D$28-DCF!D$5*MAX(BG305*DCF!D$28,0)-MAX(BG305-BF305,0)/Inputs!$B$17)*DCF!D$6</f>
        <v>4105.9258583610645</v>
      </c>
      <c r="CO305" s="15">
        <f ca="1">(BH305*DCF!E$28-DCF!E$5*MAX(BH305*DCF!E$28,0)-MAX(BH305-BG305,0)/Inputs!$B$17)*DCF!E$6</f>
        <v>4728.1159869864377</v>
      </c>
      <c r="CP305" s="15">
        <f ca="1">(BI305*DCF!F$28-DCF!F$5*MAX(BI305*DCF!F$28,0)-MAX(BI305-BH305,0)/Inputs!$B$17)*DCF!F$6</f>
        <v>5256.0359533369465</v>
      </c>
      <c r="CQ305" s="15">
        <f ca="1">(BJ305*DCF!G$28-DCF!G$5*MAX(BJ305*DCF!G$28,0)-MAX(BJ305-BI305,0)/Inputs!$B$17)*DCF!G$6</f>
        <v>5536.8437497579444</v>
      </c>
      <c r="CR305" s="15">
        <f ca="1">(BK305*DCF!H$28-DCF!H$5*MAX(BK305*DCF!H$28,0)-MAX(BK305-BJ305,0)/Inputs!$B$17)*DCF!H$6</f>
        <v>5396.5195682363392</v>
      </c>
      <c r="CS305" s="15">
        <f ca="1">(BL305*DCF!I$28-DCF!I$5*MAX(BL305*DCF!I$28,0)-MAX(BL305-BK305,0)/Inputs!$B$17)*DCF!I$6</f>
        <v>5266.0950342343012</v>
      </c>
      <c r="CT305" s="15">
        <f ca="1">(BM305*DCF!J$28-DCF!J$5*MAX(BM305*DCF!J$28,0)-MAX(BM305-BL305,0)/Inputs!$B$17)*DCF!J$6</f>
        <v>6016.7394535620733</v>
      </c>
      <c r="CU305" s="15">
        <f ca="1">(BN305*DCF!K$28-DCF!K$5*MAX(BN305*DCF!K$28,0)-MAX(BN305-BM305,0)/Inputs!$B$17)*DCF!K$6</f>
        <v>7303.1897828409528</v>
      </c>
      <c r="CV305" s="15">
        <f ca="1">(BO305*DCF!L$28-DCF!L$5*MAX(BO305*DCF!L$28,0)-MAX(BO305-BN305,0)/Inputs!$B$17)*DCF!L$6</f>
        <v>7418.0225727909119</v>
      </c>
      <c r="CW305" s="15">
        <f ca="1">(BP305*DCF!M$28-DCF!M$5*MAX(BP305*DCF!M$28,0)-MAX(BP305-BO305,0)/Inputs!$B$17)*DCF!M$6</f>
        <v>8629.2510864031974</v>
      </c>
      <c r="CX305" s="15">
        <f ca="1">(BQ305*DCF!C$46-DCF!C$5*MAX(BQ305*DCF!C$46,0)-MAX(BQ305-Inputs!$B$20,0)/Inputs!$B$24)*DCF!C$6</f>
        <v>-1123.4291735441434</v>
      </c>
      <c r="CY305" s="15">
        <f ca="1">(BR305*DCF!D$46-DCF!D$5*MAX(BR305*DCF!D$46,0)-MAX(BR305-BQ305,0)/Inputs!$B$24)*DCF!D$6</f>
        <v>-2689.1872811508106</v>
      </c>
      <c r="CZ305" s="15">
        <f ca="1">(BS305*DCF!E$46-DCF!E$5*MAX(BS305*DCF!E$46,0)-MAX(BS305-BR305,0)/Inputs!$B$24)*DCF!E$6</f>
        <v>-727.19745407707535</v>
      </c>
      <c r="DA305" s="15">
        <f ca="1">(BT305*DCF!F$46-DCF!F$5*MAX(BT305*DCF!F$46,0)-MAX(BT305-BS305,0)/Inputs!$B$24)*DCF!F$6</f>
        <v>-729.83549387800315</v>
      </c>
      <c r="DB305" s="15">
        <f ca="1">(BU305*DCF!G$46-DCF!G$5*MAX(BU305*DCF!G$46,0)-MAX(BU305-BT305,0)/Inputs!$B$24)*DCF!G$6</f>
        <v>-188.39528466656876</v>
      </c>
      <c r="DC305" s="15">
        <f ca="1">(BV305*DCF!H$46-DCF!H$5*MAX(BV305*DCF!H$46,0)-MAX(BV305-BU305,0)/Inputs!$B$24)*DCF!H$6</f>
        <v>-26.348715188774882</v>
      </c>
      <c r="DD305" s="15">
        <f ca="1">(BW305*DCF!I$46-DCF!I$5*MAX(BW305*DCF!I$46,0)-MAX(BW305-BV305,0)/Inputs!$B$24)*DCF!I$6</f>
        <v>-197.86751166254695</v>
      </c>
      <c r="DE305" s="15">
        <f ca="1">(BX305*DCF!J$46-DCF!J$5*MAX(BX305*DCF!J$46,0)-MAX(BX305-BW305,0)/Inputs!$B$24)*DCF!J$6</f>
        <v>-176.0528363398214</v>
      </c>
      <c r="DF305" s="15">
        <f ca="1">(BY305*DCF!K$46-DCF!K$5*MAX(BY305*DCF!K$46,0)-MAX(BY305-BX305,0)/Inputs!$B$24)*DCF!K$6</f>
        <v>-527.60549994088512</v>
      </c>
      <c r="DG305" s="15">
        <f ca="1">(BZ305*DCF!L$46-DCF!L$5*MAX(BZ305*DCF!L$46,0)-MAX(BZ305-BY305,0)/Inputs!$B$24)*DCF!L$6</f>
        <v>219.43930365764936</v>
      </c>
      <c r="DH305" s="15">
        <f ca="1">(CA305*DCF!M$46-DCF!M$5*MAX(CA305*DCF!M$46,0)-MAX(CA305-BZ305,0)/Inputs!$B$24)*DCF!M$6</f>
        <v>852.08916469278176</v>
      </c>
      <c r="DI305" s="15">
        <f ca="1">SUM(CB305:CL305)+BE305*DCF!M$10*(1+Inputs!$B$30)*(1-Inputs!$B$33)*(1-Inputs!$B$30/Inputs!$B$31)/(Inputs!$B$29-Inputs!$B$30)*DCF!M$6</f>
        <v>80865.172589384456</v>
      </c>
      <c r="DJ305" s="15">
        <f ca="1">SUM(CM305:CW305)+BP305*DCF!M$28*(1+Inputs!$B$30)*(1-Inputs!$B$33)*(1-Inputs!$B$30/Inputs!$B$31)/(Inputs!$B$29-Inputs!$B$30)*DCF!M$6</f>
        <v>265538.734020137</v>
      </c>
      <c r="DK305" s="15">
        <f ca="1">SUM(CX305:DH305)+CA305*DCF!M$46*(1+Inputs!$B$30)*(1-Inputs!$B$33)*(1-Inputs!$B$30/Inputs!$B$31)/(Inputs!$B$29-Inputs!$B$30)*DCF!M$6</f>
        <v>33066.627624006011</v>
      </c>
      <c r="DM305" s="15">
        <f ca="1">DI305+DJ305+DK305+Inputs!$B$34+Inputs!$B$36-Inputs!$B$35</f>
        <v>456321.53423352749</v>
      </c>
    </row>
    <row r="306" spans="1:117" x14ac:dyDescent="0.75">
      <c r="A306" s="11">
        <v>293</v>
      </c>
      <c r="C306" s="23">
        <f t="shared" ca="1" si="179"/>
        <v>-6.6221840526353853E-2</v>
      </c>
      <c r="D306" s="23">
        <f t="shared" ca="1" si="179"/>
        <v>1.2726639321032365</v>
      </c>
      <c r="E306" s="23">
        <f t="shared" ca="1" si="179"/>
        <v>0.4432583631719163</v>
      </c>
      <c r="F306" s="23">
        <f t="shared" ca="1" si="179"/>
        <v>-0.2513639832893641</v>
      </c>
      <c r="G306" s="23">
        <f t="shared" ca="1" si="179"/>
        <v>0.41687141191362692</v>
      </c>
      <c r="H306" s="23">
        <f t="shared" ca="1" si="179"/>
        <v>-0.55054472346443639</v>
      </c>
      <c r="I306" s="23">
        <f t="shared" ca="1" si="179"/>
        <v>-0.2803114553436043</v>
      </c>
      <c r="J306" s="23">
        <f t="shared" ca="1" si="179"/>
        <v>0.22328603721584186</v>
      </c>
      <c r="K306" s="23">
        <f t="shared" ca="1" si="179"/>
        <v>-0.73335759306719783</v>
      </c>
      <c r="L306" s="23">
        <f t="shared" ca="1" si="179"/>
        <v>9.0826729762301162E-2</v>
      </c>
      <c r="M306" s="23">
        <f t="shared" ca="1" si="179"/>
        <v>-0.18916456523654826</v>
      </c>
      <c r="N306" s="23">
        <f ca="1">SQRT(Inputs!$B$38)*C306+SQRT(1-Inputs!$B$38)*_xlfn.NORM.S.INV(RAND())</f>
        <v>1.5927238085907791</v>
      </c>
      <c r="O306" s="23">
        <f ca="1">SQRT(Inputs!$B$38)*D306+SQRT(1-Inputs!$B$38)*_xlfn.NORM.S.INV(RAND())</f>
        <v>1.9083363810704397</v>
      </c>
      <c r="P306" s="23">
        <f ca="1">SQRT(Inputs!$B$38)*E306+SQRT(1-Inputs!$B$38)*_xlfn.NORM.S.INV(RAND())</f>
        <v>-0.37968415522800486</v>
      </c>
      <c r="Q306" s="23">
        <f ca="1">SQRT(Inputs!$B$38)*F306+SQRT(1-Inputs!$B$38)*_xlfn.NORM.S.INV(RAND())</f>
        <v>-0.34272493166277374</v>
      </c>
      <c r="R306" s="23">
        <f ca="1">SQRT(Inputs!$B$38)*G306+SQRT(1-Inputs!$B$38)*_xlfn.NORM.S.INV(RAND())</f>
        <v>-0.13660062413410534</v>
      </c>
      <c r="S306" s="23">
        <f ca="1">SQRT(Inputs!$B$38)*H306+SQRT(1-Inputs!$B$38)*_xlfn.NORM.S.INV(RAND())</f>
        <v>0.43143621682753835</v>
      </c>
      <c r="T306" s="23">
        <f ca="1">SQRT(Inputs!$B$38)*I306+SQRT(1-Inputs!$B$38)*_xlfn.NORM.S.INV(RAND())</f>
        <v>0.45707988485258011</v>
      </c>
      <c r="U306" s="23">
        <f ca="1">SQRT(Inputs!$B$38)*J306+SQRT(1-Inputs!$B$38)*_xlfn.NORM.S.INV(RAND())</f>
        <v>-0.36530958787602091</v>
      </c>
      <c r="V306" s="23">
        <f ca="1">SQRT(Inputs!$B$38)*K306+SQRT(1-Inputs!$B$38)*_xlfn.NORM.S.INV(RAND())</f>
        <v>-1.0241319179960273</v>
      </c>
      <c r="W306" s="23">
        <f ca="1">SQRT(Inputs!$B$38)*L306+SQRT(1-Inputs!$B$38)*_xlfn.NORM.S.INV(RAND())</f>
        <v>1.0179059308697262</v>
      </c>
      <c r="X306" s="23">
        <f ca="1">SQRT(Inputs!$B$38)*M306+SQRT(1-Inputs!$B$38)*_xlfn.NORM.S.INV(RAND())</f>
        <v>0.15118660553497051</v>
      </c>
      <c r="Y306" s="23">
        <f ca="1">SQRT(Inputs!$B$38)*C306+SQRT(1-Inputs!$B$38)*_xlfn.NORM.S.INV(RAND())</f>
        <v>-0.5238923184324199</v>
      </c>
      <c r="Z306" s="23">
        <f ca="1">SQRT(Inputs!$B$38)*D306+SQRT(1-Inputs!$B$38)*_xlfn.NORM.S.INV(RAND())</f>
        <v>0.71866958290488936</v>
      </c>
      <c r="AA306" s="23">
        <f ca="1">SQRT(Inputs!$B$38)*E306+SQRT(1-Inputs!$B$38)*_xlfn.NORM.S.INV(RAND())</f>
        <v>0.97770464451686645</v>
      </c>
      <c r="AB306" s="23">
        <f ca="1">SQRT(Inputs!$B$38)*F306+SQRT(1-Inputs!$B$38)*_xlfn.NORM.S.INV(RAND())</f>
        <v>-6.7497344273345819E-2</v>
      </c>
      <c r="AC306" s="23">
        <f ca="1">SQRT(Inputs!$B$38)*G306+SQRT(1-Inputs!$B$38)*_xlfn.NORM.S.INV(RAND())</f>
        <v>2.1304278885755146E-2</v>
      </c>
      <c r="AD306" s="23">
        <f ca="1">SQRT(Inputs!$B$38)*H306+SQRT(1-Inputs!$B$38)*_xlfn.NORM.S.INV(RAND())</f>
        <v>-0.12157755950579241</v>
      </c>
      <c r="AE306" s="23">
        <f ca="1">SQRT(Inputs!$B$38)*I306+SQRT(1-Inputs!$B$38)*_xlfn.NORM.S.INV(RAND())</f>
        <v>-0.49037602646631673</v>
      </c>
      <c r="AF306" s="23">
        <f ca="1">SQRT(Inputs!$B$38)*J306+SQRT(1-Inputs!$B$38)*_xlfn.NORM.S.INV(RAND())</f>
        <v>5.3247355981258931E-3</v>
      </c>
      <c r="AG306" s="23">
        <f ca="1">SQRT(Inputs!$B$38)*K306+SQRT(1-Inputs!$B$38)*_xlfn.NORM.S.INV(RAND())</f>
        <v>0.10664793428631625</v>
      </c>
      <c r="AH306" s="23">
        <f ca="1">SQRT(Inputs!$B$38)*L306+SQRT(1-Inputs!$B$38)*_xlfn.NORM.S.INV(RAND())</f>
        <v>1.4380081588639937</v>
      </c>
      <c r="AI306" s="23">
        <f ca="1">SQRT(Inputs!$B$38)*M306+SQRT(1-Inputs!$B$38)*_xlfn.NORM.S.INV(RAND())</f>
        <v>-0.72375212139652401</v>
      </c>
      <c r="AJ306" s="23">
        <f ca="1">SQRT(Inputs!$B$38)*C306+SQRT(1-Inputs!$B$38)*_xlfn.NORM.S.INV(RAND())</f>
        <v>1.3696295125992837</v>
      </c>
      <c r="AK306" s="23">
        <f ca="1">SQRT(Inputs!$B$38)*D306+SQRT(1-Inputs!$B$38)*_xlfn.NORM.S.INV(RAND())</f>
        <v>0.87417082559224413</v>
      </c>
      <c r="AL306" s="23">
        <f ca="1">SQRT(Inputs!$B$38)*E306+SQRT(1-Inputs!$B$38)*_xlfn.NORM.S.INV(RAND())</f>
        <v>0.58155644826485131</v>
      </c>
      <c r="AM306" s="23">
        <f ca="1">SQRT(Inputs!$B$38)*F306+SQRT(1-Inputs!$B$38)*_xlfn.NORM.S.INV(RAND())</f>
        <v>-0.30762317522060378</v>
      </c>
      <c r="AN306" s="23">
        <f ca="1">SQRT(Inputs!$B$38)*G306+SQRT(1-Inputs!$B$38)*_xlfn.NORM.S.INV(RAND())</f>
        <v>1.2433200263943764</v>
      </c>
      <c r="AO306" s="23">
        <f ca="1">SQRT(Inputs!$B$38)*H306+SQRT(1-Inputs!$B$38)*_xlfn.NORM.S.INV(RAND())</f>
        <v>-0.74660827480021108</v>
      </c>
      <c r="AP306" s="23">
        <f ca="1">SQRT(Inputs!$B$38)*I306+SQRT(1-Inputs!$B$38)*_xlfn.NORM.S.INV(RAND())</f>
        <v>0.3058833692487089</v>
      </c>
      <c r="AQ306" s="23">
        <f ca="1">SQRT(Inputs!$B$38)*J306+SQRT(1-Inputs!$B$38)*_xlfn.NORM.S.INV(RAND())</f>
        <v>-1.3932305477954974</v>
      </c>
      <c r="AR306" s="23">
        <f ca="1">SQRT(Inputs!$B$38)*K306+SQRT(1-Inputs!$B$38)*_xlfn.NORM.S.INV(RAND())</f>
        <v>-0.79712000151162643</v>
      </c>
      <c r="AS306" s="23">
        <f ca="1">SQRT(Inputs!$B$38)*L306+SQRT(1-Inputs!$B$38)*_xlfn.NORM.S.INV(RAND())</f>
        <v>-0.86741250293332528</v>
      </c>
      <c r="AT306" s="23">
        <f ca="1">SQRT(Inputs!$B$38)*M306+SQRT(1-Inputs!$B$38)*_xlfn.NORM.S.INV(RAND())</f>
        <v>-0.26530160390083707</v>
      </c>
      <c r="AU306" s="15">
        <f ca="1">Inputs!$B$6*EXP($B$8-0.5*C$5^2+C$5*N306)</f>
        <v>6421.657347605179</v>
      </c>
      <c r="AV306" s="15">
        <f t="shared" ca="1" si="146"/>
        <v>10348.542035583652</v>
      </c>
      <c r="AW306" s="15">
        <f t="shared" ca="1" si="147"/>
        <v>11988.27424617547</v>
      </c>
      <c r="AX306" s="15">
        <f t="shared" ca="1" si="148"/>
        <v>14023.007594160272</v>
      </c>
      <c r="AY306" s="15">
        <f t="shared" ca="1" si="149"/>
        <v>16866.315198198452</v>
      </c>
      <c r="AZ306" s="15">
        <f t="shared" ca="1" si="150"/>
        <v>21631.636576318047</v>
      </c>
      <c r="BA306" s="15">
        <f t="shared" ca="1" si="151"/>
        <v>27768.714310331387</v>
      </c>
      <c r="BB306" s="15">
        <f t="shared" ca="1" si="152"/>
        <v>32775.551814341095</v>
      </c>
      <c r="BC306" s="15">
        <f t="shared" ca="1" si="153"/>
        <v>36363.175595754255</v>
      </c>
      <c r="BD306" s="15">
        <f t="shared" ca="1" si="154"/>
        <v>48998.1608108324</v>
      </c>
      <c r="BE306" s="15">
        <f t="shared" ca="1" si="155"/>
        <v>60873.452602239558</v>
      </c>
      <c r="BF306" s="15">
        <f ca="1">Inputs!$B$13*EXP($B$9-0.5*C$6^2+C$6*Y306)</f>
        <v>12466.605509080986</v>
      </c>
      <c r="BG306" s="15">
        <f t="shared" ca="1" si="156"/>
        <v>17297.167613187481</v>
      </c>
      <c r="BH306" s="15">
        <f t="shared" ca="1" si="157"/>
        <v>24854.545338028263</v>
      </c>
      <c r="BI306" s="15">
        <f t="shared" ca="1" si="158"/>
        <v>30111.241090303323</v>
      </c>
      <c r="BJ306" s="15">
        <f t="shared" ca="1" si="159"/>
        <v>37027.955492553418</v>
      </c>
      <c r="BK306" s="15">
        <f t="shared" ca="1" si="160"/>
        <v>44698.787783263833</v>
      </c>
      <c r="BL306" s="15">
        <f t="shared" ca="1" si="161"/>
        <v>51526.355118770334</v>
      </c>
      <c r="BM306" s="15">
        <f t="shared" ca="1" si="162"/>
        <v>63378.921094872218</v>
      </c>
      <c r="BN306" s="15">
        <f t="shared" ca="1" si="163"/>
        <v>78950.725751437407</v>
      </c>
      <c r="BO306" s="15">
        <f t="shared" ca="1" si="164"/>
        <v>114814.19359066332</v>
      </c>
      <c r="BP306" s="15">
        <f t="shared" ca="1" si="165"/>
        <v>130189.52275142593</v>
      </c>
      <c r="BQ306" s="15">
        <f ca="1">Inputs!$B$20*EXP($B$10-0.5*C$7^2+C$7*AJ306)</f>
        <v>6972.3845617156012</v>
      </c>
      <c r="BR306" s="15">
        <f t="shared" ca="1" si="166"/>
        <v>12487.872627131492</v>
      </c>
      <c r="BS306" s="15">
        <f t="shared" ca="1" si="167"/>
        <v>20209.443237078933</v>
      </c>
      <c r="BT306" s="15">
        <f t="shared" ca="1" si="168"/>
        <v>25704.124187526308</v>
      </c>
      <c r="BU306" s="15">
        <f t="shared" ca="1" si="169"/>
        <v>48126.490813753961</v>
      </c>
      <c r="BV306" s="15">
        <f t="shared" ca="1" si="170"/>
        <v>56591.191026437606</v>
      </c>
      <c r="BW306" s="15">
        <f t="shared" ca="1" si="171"/>
        <v>84251.440771703521</v>
      </c>
      <c r="BX306" s="15">
        <f t="shared" ca="1" si="172"/>
        <v>89122.702594437258</v>
      </c>
      <c r="BY306" s="15">
        <f t="shared" ca="1" si="173"/>
        <v>107212.49654361635</v>
      </c>
      <c r="BZ306" s="15">
        <f t="shared" ca="1" si="174"/>
        <v>128260.79768665305</v>
      </c>
      <c r="CA306" s="15">
        <f t="shared" ca="1" si="175"/>
        <v>171870.73156439714</v>
      </c>
      <c r="CB306" s="15">
        <f ca="1">(AU306*DCF!C$10-DCF!C$5*MAX(AU306*DCF!C$10,0)-MAX(AU306-Inputs!$B$6,0)/Inputs!$B$10)*DCF!C$6</f>
        <v>1032.6683936404054</v>
      </c>
      <c r="CC306" s="15">
        <f ca="1">(AV306*DCF!D$10-DCF!D$5*MAX(AV306*DCF!D$10,0)-MAX(AV306-AU306,0)/Inputs!$B$10)*DCF!D$6</f>
        <v>1564.9189548122413</v>
      </c>
      <c r="CD306" s="15">
        <f ca="1">(AW306*DCF!E$10-DCF!E$5*MAX(AW306*DCF!E$10,0)-MAX(AW306-AV306,0)/Inputs!$B$10)*DCF!E$6</f>
        <v>2398.5660882907709</v>
      </c>
      <c r="CE306" s="15">
        <f ca="1">(AX306*DCF!F$10-DCF!F$5*MAX(AX306*DCF!F$10,0)-MAX(AX306-AW306,0)/Inputs!$B$10)*DCF!F$6</f>
        <v>2637.822646813645</v>
      </c>
      <c r="CF306" s="15">
        <f ca="1">(AY306*DCF!G$10-DCF!G$5*MAX(AY306*DCF!G$10,0)-MAX(AY306-AX306,0)/Inputs!$B$10)*DCF!G$6</f>
        <v>2928.6001701260652</v>
      </c>
      <c r="CG306" s="15">
        <f ca="1">(AZ306*DCF!H$10-DCF!H$5*MAX(AZ306*DCF!H$10,0)-MAX(AZ306-AY306,0)/Inputs!$B$10)*DCF!H$6</f>
        <v>3353.6295169074638</v>
      </c>
      <c r="CH306" s="15">
        <f ca="1">(BA306*DCF!I$10-DCF!I$5*MAX(BA306*DCF!I$10,0)-MAX(BA306-AZ306,0)/Inputs!$B$10)*DCF!I$6</f>
        <v>4065.63532656712</v>
      </c>
      <c r="CI306" s="15">
        <f ca="1">(BB306*DCF!J$10-DCF!J$5*MAX(BB306*DCF!J$10,0)-MAX(BB306-BA306,0)/Inputs!$B$10)*DCF!J$6</f>
        <v>4865.6570235787631</v>
      </c>
      <c r="CJ306" s="15">
        <f ca="1">(BC306*DCF!K$10-DCF!K$5*MAX(BC306*DCF!K$10,0)-MAX(BC306-BB306,0)/Inputs!$B$10)*DCF!K$6</f>
        <v>5351.6745592288953</v>
      </c>
      <c r="CK306" s="15">
        <f ca="1">(BD306*DCF!L$10-DCF!L$5*MAX(BD306*DCF!L$10,0)-MAX(BD306-BC306,0)/Inputs!$B$10)*DCF!L$6</f>
        <v>5755.9462311419247</v>
      </c>
      <c r="CL306" s="15">
        <f ca="1">(BE306*DCF!M$10-DCF!M$5*MAX(BE306*DCF!M$10,0)-MAX(BE306-BD306,0)/Inputs!$B$10)*DCF!M$6</f>
        <v>7171.4010113713921</v>
      </c>
      <c r="CM306" s="15">
        <f ca="1">(BF306*DCF!C$28-DCF!C$5*MAX(BF306*DCF!C$28,0)-MAX(BF306-Inputs!$B$13,0)/Inputs!$B$17)*DCF!C$6</f>
        <v>3555.3947174302862</v>
      </c>
      <c r="CN306" s="15">
        <f ca="1">(BG306*DCF!D$28-DCF!D$5*MAX(BG306*DCF!D$28,0)-MAX(BG306-BF306,0)/Inputs!$B$17)*DCF!D$6</f>
        <v>4063.8344244194791</v>
      </c>
      <c r="CO306" s="15">
        <f ca="1">(BH306*DCF!E$28-DCF!E$5*MAX(BH306*DCF!E$28,0)-MAX(BH306-BG306,0)/Inputs!$B$17)*DCF!E$6</f>
        <v>5549.7946868783474</v>
      </c>
      <c r="CP306" s="15">
        <f ca="1">(BI306*DCF!F$28-DCF!F$5*MAX(BI306*DCF!F$28,0)-MAX(BI306-BH306,0)/Inputs!$B$17)*DCF!F$6</f>
        <v>7217.3442498404675</v>
      </c>
      <c r="CQ306" s="15">
        <f ca="1">(BJ306*DCF!G$28-DCF!G$5*MAX(BJ306*DCF!G$28,0)-MAX(BJ306-BI306,0)/Inputs!$B$17)*DCF!G$6</f>
        <v>8443.8609491684747</v>
      </c>
      <c r="CR306" s="15">
        <f ca="1">(BK306*DCF!H$28-DCF!H$5*MAX(BK306*DCF!H$28,0)-MAX(BK306-BJ306,0)/Inputs!$B$17)*DCF!H$6</f>
        <v>9862.6713011924985</v>
      </c>
      <c r="CS306" s="15">
        <f ca="1">(BL306*DCF!I$28-DCF!I$5*MAX(BL306*DCF!I$28,0)-MAX(BL306-BK306,0)/Inputs!$B$17)*DCF!I$6</f>
        <v>11136.613669834182</v>
      </c>
      <c r="CT306" s="15">
        <f ca="1">(BM306*DCF!J$28-DCF!J$5*MAX(BM306*DCF!J$28,0)-MAX(BM306-BL306,0)/Inputs!$B$17)*DCF!J$6</f>
        <v>12567.20746870947</v>
      </c>
      <c r="CU306" s="15">
        <f ca="1">(BN306*DCF!K$28-DCF!K$5*MAX(BN306*DCF!K$28,0)-MAX(BN306-BM306,0)/Inputs!$B$17)*DCF!K$6</f>
        <v>14765.730856846225</v>
      </c>
      <c r="CV306" s="15">
        <f ca="1">(BO306*DCF!L$28-DCF!L$5*MAX(BO306*DCF!L$28,0)-MAX(BO306-BN306,0)/Inputs!$B$17)*DCF!L$6</f>
        <v>18849.830368921852</v>
      </c>
      <c r="CW306" s="15">
        <f ca="1">(BP306*DCF!M$28-DCF!M$5*MAX(BP306*DCF!M$28,0)-MAX(BP306-BO306,0)/Inputs!$B$17)*DCF!M$6</f>
        <v>22888.080116906065</v>
      </c>
      <c r="CX306" s="15">
        <f ca="1">(BQ306*DCF!C$46-DCF!C$5*MAX(BQ306*DCF!C$46,0)-MAX(BQ306-Inputs!$B$20,0)/Inputs!$B$24)*DCF!C$6</f>
        <v>-3352.2294884865596</v>
      </c>
      <c r="CY306" s="15">
        <f ca="1">(BR306*DCF!D$46-DCF!D$5*MAX(BR306*DCF!D$46,0)-MAX(BR306-BQ306,0)/Inputs!$B$24)*DCF!D$6</f>
        <v>-4484.8016113024178</v>
      </c>
      <c r="CZ306" s="15">
        <f ca="1">(BS306*DCF!E$46-DCF!E$5*MAX(BS306*DCF!E$46,0)-MAX(BS306-BR306,0)/Inputs!$B$24)*DCF!E$6</f>
        <v>-5433.4324130298264</v>
      </c>
      <c r="DA306" s="15">
        <f ca="1">(BT306*DCF!F$46-DCF!F$5*MAX(BT306*DCF!F$46,0)-MAX(BT306-BS306,0)/Inputs!$B$24)*DCF!F$6</f>
        <v>-3872.7238713788756</v>
      </c>
      <c r="DB306" s="15">
        <f ca="1">(BU306*DCF!G$46-DCF!G$5*MAX(BU306*DCF!G$46,0)-MAX(BU306-BT306,0)/Inputs!$B$24)*DCF!G$6</f>
        <v>-9161.3211858305986</v>
      </c>
      <c r="DC306" s="15">
        <f ca="1">(BV306*DCF!H$46-DCF!H$5*MAX(BV306*DCF!H$46,0)-MAX(BV306-BU306,0)/Inputs!$B$24)*DCF!H$6</f>
        <v>-2630.3537270127522</v>
      </c>
      <c r="DD306" s="15">
        <f ca="1">(BW306*DCF!I$46-DCF!I$5*MAX(BW306*DCF!I$46,0)-MAX(BW306-BV306,0)/Inputs!$B$24)*DCF!I$6</f>
        <v>-5994.3679719181036</v>
      </c>
      <c r="DE306" s="15">
        <f ca="1">(BX306*DCF!J$46-DCF!J$5*MAX(BX306*DCF!J$46,0)-MAX(BX306-BW306,0)/Inputs!$B$24)*DCF!J$6</f>
        <v>2446.6717974557932</v>
      </c>
      <c r="DF306" s="15">
        <f ca="1">(BY306*DCF!K$46-DCF!K$5*MAX(BY306*DCF!K$46,0)-MAX(BY306-BX306,0)/Inputs!$B$24)*DCF!K$6</f>
        <v>1692.817589748546</v>
      </c>
      <c r="DG306" s="15">
        <f ca="1">(BZ306*DCF!L$46-DCF!L$5*MAX(BZ306*DCF!L$46,0)-MAX(BZ306-BY306,0)/Inputs!$B$24)*DCF!L$6</f>
        <v>4102.7759324102753</v>
      </c>
      <c r="DH306" s="15">
        <f ca="1">(CA306*DCF!M$46-DCF!M$5*MAX(CA306*DCF!M$46,0)-MAX(CA306-BZ306,0)/Inputs!$B$24)*DCF!M$6</f>
        <v>4357.0636738553585</v>
      </c>
      <c r="DI306" s="15">
        <f ca="1">SUM(CB306:CL306)+BE306*DCF!M$10*(1+Inputs!$B$30)*(1-Inputs!$B$33)*(1-Inputs!$B$30/Inputs!$B$31)/(Inputs!$B$29-Inputs!$B$30)*DCF!M$6</f>
        <v>210538.14348258782</v>
      </c>
      <c r="DJ306" s="15">
        <f ca="1">SUM(CM306:CW306)+BP306*DCF!M$28*(1+Inputs!$B$30)*(1-Inputs!$B$33)*(1-Inputs!$B$30/Inputs!$B$31)/(Inputs!$B$29-Inputs!$B$30)*DCF!M$6</f>
        <v>601992.58067072136</v>
      </c>
      <c r="DK306" s="15">
        <f ca="1">SUM(CX306:DH306)+CA306*DCF!M$46*(1+Inputs!$B$30)*(1-Inputs!$B$33)*(1-Inputs!$B$30/Inputs!$B$31)/(Inputs!$B$29-Inputs!$B$30)*DCF!M$6</f>
        <v>243402.60911276392</v>
      </c>
      <c r="DM306" s="15">
        <f ca="1">DI306+DJ306+DK306+Inputs!$B$34+Inputs!$B$36-Inputs!$B$35</f>
        <v>1132784.3332660731</v>
      </c>
    </row>
    <row r="307" spans="1:117" x14ac:dyDescent="0.75">
      <c r="A307" s="11">
        <v>294</v>
      </c>
      <c r="C307" s="23">
        <f t="shared" ca="1" si="179"/>
        <v>0.49843449679063306</v>
      </c>
      <c r="D307" s="23">
        <f t="shared" ca="1" si="179"/>
        <v>-0.29539629273645335</v>
      </c>
      <c r="E307" s="23">
        <f t="shared" ca="1" si="179"/>
        <v>-0.54632388669609289</v>
      </c>
      <c r="F307" s="23">
        <f t="shared" ca="1" si="179"/>
        <v>-0.67527499404231817</v>
      </c>
      <c r="G307" s="23">
        <f t="shared" ca="1" si="179"/>
        <v>-1.2434987696367916</v>
      </c>
      <c r="H307" s="23">
        <f t="shared" ca="1" si="179"/>
        <v>-0.1725660017751123</v>
      </c>
      <c r="I307" s="23">
        <f t="shared" ca="1" si="179"/>
        <v>-0.42484442549718243</v>
      </c>
      <c r="J307" s="23">
        <f t="shared" ca="1" si="179"/>
        <v>0.86495606059510377</v>
      </c>
      <c r="K307" s="23">
        <f t="shared" ca="1" si="179"/>
        <v>-0.37672016949192849</v>
      </c>
      <c r="L307" s="23">
        <f t="shared" ca="1" si="179"/>
        <v>3.3331324796261275E-2</v>
      </c>
      <c r="M307" s="23">
        <f t="shared" ca="1" si="179"/>
        <v>-6.62200331924028E-2</v>
      </c>
      <c r="N307" s="23">
        <f ca="1">SQRT(Inputs!$B$38)*C307+SQRT(1-Inputs!$B$38)*_xlfn.NORM.S.INV(RAND())</f>
        <v>0.86647402559303</v>
      </c>
      <c r="O307" s="23">
        <f ca="1">SQRT(Inputs!$B$38)*D307+SQRT(1-Inputs!$B$38)*_xlfn.NORM.S.INV(RAND())</f>
        <v>-0.76685209176994529</v>
      </c>
      <c r="P307" s="23">
        <f ca="1">SQRT(Inputs!$B$38)*E307+SQRT(1-Inputs!$B$38)*_xlfn.NORM.S.INV(RAND())</f>
        <v>0.41877768780305186</v>
      </c>
      <c r="Q307" s="23">
        <f ca="1">SQRT(Inputs!$B$38)*F307+SQRT(1-Inputs!$B$38)*_xlfn.NORM.S.INV(RAND())</f>
        <v>-0.60714046510928976</v>
      </c>
      <c r="R307" s="23">
        <f ca="1">SQRT(Inputs!$B$38)*G307+SQRT(1-Inputs!$B$38)*_xlfn.NORM.S.INV(RAND())</f>
        <v>-1.5843123934556225</v>
      </c>
      <c r="S307" s="23">
        <f ca="1">SQRT(Inputs!$B$38)*H307+SQRT(1-Inputs!$B$38)*_xlfn.NORM.S.INV(RAND())</f>
        <v>-0.10754621603081173</v>
      </c>
      <c r="T307" s="23">
        <f ca="1">SQRT(Inputs!$B$38)*I307+SQRT(1-Inputs!$B$38)*_xlfn.NORM.S.INV(RAND())</f>
        <v>-1.5676742317789933</v>
      </c>
      <c r="U307" s="23">
        <f ca="1">SQRT(Inputs!$B$38)*J307+SQRT(1-Inputs!$B$38)*_xlfn.NORM.S.INV(RAND())</f>
        <v>0.99816561484515254</v>
      </c>
      <c r="V307" s="23">
        <f ca="1">SQRT(Inputs!$B$38)*K307+SQRT(1-Inputs!$B$38)*_xlfn.NORM.S.INV(RAND())</f>
        <v>5.8134354134644045E-2</v>
      </c>
      <c r="W307" s="23">
        <f ca="1">SQRT(Inputs!$B$38)*L307+SQRT(1-Inputs!$B$38)*_xlfn.NORM.S.INV(RAND())</f>
        <v>0.16073463333322152</v>
      </c>
      <c r="X307" s="23">
        <f ca="1">SQRT(Inputs!$B$38)*M307+SQRT(1-Inputs!$B$38)*_xlfn.NORM.S.INV(RAND())</f>
        <v>0.30144902249420163</v>
      </c>
      <c r="Y307" s="23">
        <f ca="1">SQRT(Inputs!$B$38)*C307+SQRT(1-Inputs!$B$38)*_xlfn.NORM.S.INV(RAND())</f>
        <v>-1.5050277574443056</v>
      </c>
      <c r="Z307" s="23">
        <f ca="1">SQRT(Inputs!$B$38)*D307+SQRT(1-Inputs!$B$38)*_xlfn.NORM.S.INV(RAND())</f>
        <v>0.87225889948329782</v>
      </c>
      <c r="AA307" s="23">
        <f ca="1">SQRT(Inputs!$B$38)*E307+SQRT(1-Inputs!$B$38)*_xlfn.NORM.S.INV(RAND())</f>
        <v>6.8887365707905157E-2</v>
      </c>
      <c r="AB307" s="23">
        <f ca="1">SQRT(Inputs!$B$38)*F307+SQRT(1-Inputs!$B$38)*_xlfn.NORM.S.INV(RAND())</f>
        <v>-0.53750739505470602</v>
      </c>
      <c r="AC307" s="23">
        <f ca="1">SQRT(Inputs!$B$38)*G307+SQRT(1-Inputs!$B$38)*_xlfn.NORM.S.INV(RAND())</f>
        <v>-8.4225309900553103E-2</v>
      </c>
      <c r="AD307" s="23">
        <f ca="1">SQRT(Inputs!$B$38)*H307+SQRT(1-Inputs!$B$38)*_xlfn.NORM.S.INV(RAND())</f>
        <v>-4.4762073828858884E-2</v>
      </c>
      <c r="AE307" s="23">
        <f ca="1">SQRT(Inputs!$B$38)*I307+SQRT(1-Inputs!$B$38)*_xlfn.NORM.S.INV(RAND())</f>
        <v>0.37382799215840801</v>
      </c>
      <c r="AF307" s="23">
        <f ca="1">SQRT(Inputs!$B$38)*J307+SQRT(1-Inputs!$B$38)*_xlfn.NORM.S.INV(RAND())</f>
        <v>2.1000366737729803</v>
      </c>
      <c r="AG307" s="23">
        <f ca="1">SQRT(Inputs!$B$38)*K307+SQRT(1-Inputs!$B$38)*_xlfn.NORM.S.INV(RAND())</f>
        <v>0.18169438086594111</v>
      </c>
      <c r="AH307" s="23">
        <f ca="1">SQRT(Inputs!$B$38)*L307+SQRT(1-Inputs!$B$38)*_xlfn.NORM.S.INV(RAND())</f>
        <v>0.38488804588285763</v>
      </c>
      <c r="AI307" s="23">
        <f ca="1">SQRT(Inputs!$B$38)*M307+SQRT(1-Inputs!$B$38)*_xlfn.NORM.S.INV(RAND())</f>
        <v>0.19976771829603557</v>
      </c>
      <c r="AJ307" s="23">
        <f ca="1">SQRT(Inputs!$B$38)*C307+SQRT(1-Inputs!$B$38)*_xlfn.NORM.S.INV(RAND())</f>
        <v>-0.92859207862224957</v>
      </c>
      <c r="AK307" s="23">
        <f ca="1">SQRT(Inputs!$B$38)*D307+SQRT(1-Inputs!$B$38)*_xlfn.NORM.S.INV(RAND())</f>
        <v>-0.30053926964732225</v>
      </c>
      <c r="AL307" s="23">
        <f ca="1">SQRT(Inputs!$B$38)*E307+SQRT(1-Inputs!$B$38)*_xlfn.NORM.S.INV(RAND())</f>
        <v>0.57259730745500881</v>
      </c>
      <c r="AM307" s="23">
        <f ca="1">SQRT(Inputs!$B$38)*F307+SQRT(1-Inputs!$B$38)*_xlfn.NORM.S.INV(RAND())</f>
        <v>-1.6164387342801794</v>
      </c>
      <c r="AN307" s="23">
        <f ca="1">SQRT(Inputs!$B$38)*G307+SQRT(1-Inputs!$B$38)*_xlfn.NORM.S.INV(RAND())</f>
        <v>-8.9086746960444052E-2</v>
      </c>
      <c r="AO307" s="23">
        <f ca="1">SQRT(Inputs!$B$38)*H307+SQRT(1-Inputs!$B$38)*_xlfn.NORM.S.INV(RAND())</f>
        <v>-0.50467402561619834</v>
      </c>
      <c r="AP307" s="23">
        <f ca="1">SQRT(Inputs!$B$38)*I307+SQRT(1-Inputs!$B$38)*_xlfn.NORM.S.INV(RAND())</f>
        <v>0.81667852551239672</v>
      </c>
      <c r="AQ307" s="23">
        <f ca="1">SQRT(Inputs!$B$38)*J307+SQRT(1-Inputs!$B$38)*_xlfn.NORM.S.INV(RAND())</f>
        <v>-0.26669341927492568</v>
      </c>
      <c r="AR307" s="23">
        <f ca="1">SQRT(Inputs!$B$38)*K307+SQRT(1-Inputs!$B$38)*_xlfn.NORM.S.INV(RAND())</f>
        <v>0.82652425634623472</v>
      </c>
      <c r="AS307" s="23">
        <f ca="1">SQRT(Inputs!$B$38)*L307+SQRT(1-Inputs!$B$38)*_xlfn.NORM.S.INV(RAND())</f>
        <v>-3.7055586995723908E-2</v>
      </c>
      <c r="AT307" s="23">
        <f ca="1">SQRT(Inputs!$B$38)*M307+SQRT(1-Inputs!$B$38)*_xlfn.NORM.S.INV(RAND())</f>
        <v>0.36753927354721444</v>
      </c>
      <c r="AU307" s="15">
        <f ca="1">Inputs!$B$6*EXP($B$8-0.5*C$5^2+C$5*N307)</f>
        <v>5709.4114934069994</v>
      </c>
      <c r="AV307" s="15">
        <f t="shared" ca="1" si="146"/>
        <v>6208.6720592731117</v>
      </c>
      <c r="AW307" s="15">
        <f t="shared" ca="1" si="147"/>
        <v>8010.297317921275</v>
      </c>
      <c r="AX307" s="15">
        <f t="shared" ca="1" si="148"/>
        <v>9065.3915299238943</v>
      </c>
      <c r="AY307" s="15">
        <f t="shared" ca="1" si="149"/>
        <v>9207.402890601219</v>
      </c>
      <c r="AZ307" s="15">
        <f t="shared" ca="1" si="150"/>
        <v>11128.326994760855</v>
      </c>
      <c r="BA307" s="15">
        <f t="shared" ca="1" si="151"/>
        <v>11557.525589146715</v>
      </c>
      <c r="BB307" s="15">
        <f t="shared" ca="1" si="152"/>
        <v>15638.186258122842</v>
      </c>
      <c r="BC307" s="15">
        <f t="shared" ca="1" si="153"/>
        <v>19260.580388820443</v>
      </c>
      <c r="BD307" s="15">
        <f t="shared" ca="1" si="154"/>
        <v>23953.451933706052</v>
      </c>
      <c r="BE307" s="15">
        <f t="shared" ca="1" si="155"/>
        <v>30168.936176886924</v>
      </c>
      <c r="BF307" s="15">
        <f ca="1">Inputs!$B$13*EXP($B$9-0.5*C$6^2+C$6*Y307)</f>
        <v>10263.004933060365</v>
      </c>
      <c r="BG307" s="15">
        <f t="shared" ca="1" si="156"/>
        <v>14639.865816977022</v>
      </c>
      <c r="BH307" s="15">
        <f t="shared" ca="1" si="157"/>
        <v>18092.765384664512</v>
      </c>
      <c r="BI307" s="15">
        <f t="shared" ca="1" si="158"/>
        <v>20389.628580650427</v>
      </c>
      <c r="BJ307" s="15">
        <f t="shared" ca="1" si="159"/>
        <v>24694.717907531973</v>
      </c>
      <c r="BK307" s="15">
        <f t="shared" ca="1" si="160"/>
        <v>30123.948483656233</v>
      </c>
      <c r="BL307" s="15">
        <f t="shared" ca="1" si="161"/>
        <v>38840.407796532068</v>
      </c>
      <c r="BM307" s="15">
        <f t="shared" ca="1" si="162"/>
        <v>61974.31635195572</v>
      </c>
      <c r="BN307" s="15">
        <f t="shared" ca="1" si="163"/>
        <v>77898.43826103957</v>
      </c>
      <c r="BO307" s="15">
        <f t="shared" ca="1" si="164"/>
        <v>100231.46455933338</v>
      </c>
      <c r="BP307" s="15">
        <f t="shared" ca="1" si="165"/>
        <v>126190.1319129241</v>
      </c>
      <c r="BQ307" s="15">
        <f ca="1">Inputs!$B$20*EXP($B$10-0.5*C$7^2+C$7*AJ307)</f>
        <v>3085.8213813243342</v>
      </c>
      <c r="BR307" s="15">
        <f t="shared" ca="1" si="166"/>
        <v>3805.9062094667147</v>
      </c>
      <c r="BS307" s="15">
        <f t="shared" ca="1" si="167"/>
        <v>6143.367429280841</v>
      </c>
      <c r="BT307" s="15">
        <f t="shared" ca="1" si="168"/>
        <v>5542.9673796927773</v>
      </c>
      <c r="BU307" s="15">
        <f t="shared" ca="1" si="169"/>
        <v>7518.0667326807188</v>
      </c>
      <c r="BV307" s="15">
        <f t="shared" ca="1" si="170"/>
        <v>9335.6184474174297</v>
      </c>
      <c r="BW307" s="15">
        <f t="shared" ca="1" si="171"/>
        <v>15485.417351178992</v>
      </c>
      <c r="BX307" s="15">
        <f t="shared" ca="1" si="172"/>
        <v>20531.262942018559</v>
      </c>
      <c r="BY307" s="15">
        <f t="shared" ca="1" si="173"/>
        <v>33696.391194597774</v>
      </c>
      <c r="BZ307" s="15">
        <f t="shared" ca="1" si="174"/>
        <v>46959.770521139719</v>
      </c>
      <c r="CA307" s="15">
        <f t="shared" ca="1" si="175"/>
        <v>70416.286096682554</v>
      </c>
      <c r="CB307" s="15">
        <f ca="1">(AU307*DCF!C$10-DCF!C$5*MAX(AU307*DCF!C$10,0)-MAX(AU307-Inputs!$B$6,0)/Inputs!$B$10)*DCF!C$6</f>
        <v>1037.7468335321257</v>
      </c>
      <c r="CC307" s="15">
        <f ca="1">(AV307*DCF!D$10-DCF!D$5*MAX(AV307*DCF!D$10,0)-MAX(AV307-AU307,0)/Inputs!$B$10)*DCF!D$6</f>
        <v>1391.5901296661059</v>
      </c>
      <c r="CD307" s="15">
        <f ca="1">(AW307*DCF!E$10-DCF!E$5*MAX(AW307*DCF!E$10,0)-MAX(AW307-AV307,0)/Inputs!$B$10)*DCF!E$6</f>
        <v>1443.649520935063</v>
      </c>
      <c r="CE307" s="15">
        <f ca="1">(AX307*DCF!F$10-DCF!F$5*MAX(AX307*DCF!F$10,0)-MAX(AX307-AW307,0)/Inputs!$B$10)*DCF!F$6</f>
        <v>1759.4215769556206</v>
      </c>
      <c r="CF307" s="15">
        <f ca="1">(AY307*DCF!G$10-DCF!G$5*MAX(AY307*DCF!G$10,0)-MAX(AY307-AX307,0)/Inputs!$B$10)*DCF!G$6</f>
        <v>1869.794858823821</v>
      </c>
      <c r="CG307" s="15">
        <f ca="1">(AZ307*DCF!H$10-DCF!H$5*MAX(AZ307*DCF!H$10,0)-MAX(AZ307-AY307,0)/Inputs!$B$10)*DCF!H$6</f>
        <v>1819.4781563691749</v>
      </c>
      <c r="CH307" s="15">
        <f ca="1">(BA307*DCF!I$10-DCF!I$5*MAX(BA307*DCF!I$10,0)-MAX(BA307-AZ307,0)/Inputs!$B$10)*DCF!I$6</f>
        <v>2040.7346980777909</v>
      </c>
      <c r="CI307" s="15">
        <f ca="1">(BB307*DCF!J$10-DCF!J$5*MAX(BB307*DCF!J$10,0)-MAX(BB307-BA307,0)/Inputs!$B$10)*DCF!J$6</f>
        <v>2065.1921670652082</v>
      </c>
      <c r="CJ307" s="15">
        <f ca="1">(BC307*DCF!K$10-DCF!K$5*MAX(BC307*DCF!K$10,0)-MAX(BC307-BB307,0)/Inputs!$B$10)*DCF!K$6</f>
        <v>2593.5640805723933</v>
      </c>
      <c r="CK307" s="15">
        <f ca="1">(BD307*DCF!L$10-DCF!L$5*MAX(BD307*DCF!L$10,0)-MAX(BD307-BC307,0)/Inputs!$B$10)*DCF!L$6</f>
        <v>3005.7717746938347</v>
      </c>
      <c r="CL307" s="15">
        <f ca="1">(BE307*DCF!M$10-DCF!M$5*MAX(BE307*DCF!M$10,0)-MAX(BE307-BD307,0)/Inputs!$B$10)*DCF!M$6</f>
        <v>3514.7210962634113</v>
      </c>
      <c r="CM307" s="15">
        <f ca="1">(BF307*DCF!C$28-DCF!C$5*MAX(BF307*DCF!C$28,0)-MAX(BF307-Inputs!$B$13,0)/Inputs!$B$17)*DCF!C$6</f>
        <v>3132.2017994700673</v>
      </c>
      <c r="CN307" s="15">
        <f ca="1">(BG307*DCF!D$28-DCF!D$5*MAX(BG307*DCF!D$28,0)-MAX(BG307-BF307,0)/Inputs!$B$17)*DCF!D$6</f>
        <v>3377.9930302272296</v>
      </c>
      <c r="CO307" s="15">
        <f ca="1">(BH307*DCF!E$28-DCF!E$5*MAX(BH307*DCF!E$28,0)-MAX(BH307-BG307,0)/Inputs!$B$17)*DCF!E$6</f>
        <v>4443.6743483601176</v>
      </c>
      <c r="CP307" s="15">
        <f ca="1">(BI307*DCF!F$28-DCF!F$5*MAX(BI307*DCF!F$28,0)-MAX(BI307-BH307,0)/Inputs!$B$17)*DCF!F$6</f>
        <v>5117.0668297226812</v>
      </c>
      <c r="CQ307" s="15">
        <f ca="1">(BJ307*DCF!G$28-DCF!G$5*MAX(BJ307*DCF!G$28,0)-MAX(BJ307-BI307,0)/Inputs!$B$17)*DCF!G$6</f>
        <v>5683.1584237021998</v>
      </c>
      <c r="CR307" s="15">
        <f ca="1">(BK307*DCF!H$28-DCF!H$5*MAX(BK307*DCF!H$28,0)-MAX(BK307-BJ307,0)/Inputs!$B$17)*DCF!H$6</f>
        <v>6606.4347413022215</v>
      </c>
      <c r="CS307" s="15">
        <f ca="1">(BL307*DCF!I$28-DCF!I$5*MAX(BL307*DCF!I$28,0)-MAX(BL307-BK307,0)/Inputs!$B$17)*DCF!I$6</f>
        <v>7882.3607216008131</v>
      </c>
      <c r="CT307" s="15">
        <f ca="1">(BM307*DCF!J$28-DCF!J$5*MAX(BM307*DCF!J$28,0)-MAX(BM307-BL307,0)/Inputs!$B$17)*DCF!J$6</f>
        <v>10758.050135273401</v>
      </c>
      <c r="CU307" s="15">
        <f ca="1">(BN307*DCF!K$28-DCF!K$5*MAX(BN307*DCF!K$28,0)-MAX(BN307-BM307,0)/Inputs!$B$17)*DCF!K$6</f>
        <v>14500.351211995103</v>
      </c>
      <c r="CV307" s="15">
        <f ca="1">(BO307*DCF!L$28-DCF!L$5*MAX(BO307*DCF!L$28,0)-MAX(BO307-BN307,0)/Inputs!$B$17)*DCF!L$6</f>
        <v>17471.261859704326</v>
      </c>
      <c r="CW307" s="15">
        <f ca="1">(BP307*DCF!M$28-DCF!M$5*MAX(BP307*DCF!M$28,0)-MAX(BP307-BO307,0)/Inputs!$B$17)*DCF!M$6</f>
        <v>21029.336190600556</v>
      </c>
      <c r="CX307" s="15">
        <f ca="1">(BQ307*DCF!C$46-DCF!C$5*MAX(BQ307*DCF!C$46,0)-MAX(BQ307-Inputs!$B$20,0)/Inputs!$B$24)*DCF!C$6</f>
        <v>-712.66082709568911</v>
      </c>
      <c r="CY307" s="15">
        <f ca="1">(BR307*DCF!D$46-DCF!D$5*MAX(BR307*DCF!D$46,0)-MAX(BR307-BQ307,0)/Inputs!$B$24)*DCF!D$6</f>
        <v>-956.83365399743604</v>
      </c>
      <c r="CZ307" s="15">
        <f ca="1">(BS307*DCF!E$46-DCF!E$5*MAX(BS307*DCF!E$46,0)-MAX(BS307-BR307,0)/Inputs!$B$24)*DCF!E$6</f>
        <v>-1647.8267584788143</v>
      </c>
      <c r="DA307" s="15">
        <f ca="1">(BT307*DCF!F$46-DCF!F$5*MAX(BT307*DCF!F$46,0)-MAX(BT307-BS307,0)/Inputs!$B$24)*DCF!F$6</f>
        <v>-403.67392990235902</v>
      </c>
      <c r="DB307" s="15">
        <f ca="1">(BU307*DCF!G$46-DCF!G$5*MAX(BU307*DCF!G$46,0)-MAX(BU307-BT307,0)/Inputs!$B$24)*DCF!G$6</f>
        <v>-917.27731014798871</v>
      </c>
      <c r="DC307" s="15">
        <f ca="1">(BV307*DCF!H$46-DCF!H$5*MAX(BV307*DCF!H$46,0)-MAX(BV307-BU307,0)/Inputs!$B$24)*DCF!H$6</f>
        <v>-564.79305903031172</v>
      </c>
      <c r="DD307" s="15">
        <f ca="1">(BW307*DCF!I$46-DCF!I$5*MAX(BW307*DCF!I$46,0)-MAX(BW307-BV307,0)/Inputs!$B$24)*DCF!I$6</f>
        <v>-1407.7276415107629</v>
      </c>
      <c r="DE307" s="15">
        <f ca="1">(BX307*DCF!J$46-DCF!J$5*MAX(BX307*DCF!J$46,0)-MAX(BX307-BW307,0)/Inputs!$B$24)*DCF!J$6</f>
        <v>-476.84612524396488</v>
      </c>
      <c r="DF307" s="15">
        <f ca="1">(BY307*DCF!K$46-DCF!K$5*MAX(BY307*DCF!K$46,0)-MAX(BY307-BX307,0)/Inputs!$B$24)*DCF!K$6</f>
        <v>-1300.2555117788904</v>
      </c>
      <c r="DG307" s="15">
        <f ca="1">(BZ307*DCF!L$46-DCF!L$5*MAX(BZ307*DCF!L$46,0)-MAX(BZ307-BY307,0)/Inputs!$B$24)*DCF!L$6</f>
        <v>244.56511627685919</v>
      </c>
      <c r="DH307" s="15">
        <f ca="1">(CA307*DCF!M$46-DCF!M$5*MAX(CA307*DCF!M$46,0)-MAX(CA307-BZ307,0)/Inputs!$B$24)*DCF!M$6</f>
        <v>616.63043042677441</v>
      </c>
      <c r="DI307" s="15">
        <f ca="1">SUM(CB307:CL307)+BE307*DCF!M$10*(1+Inputs!$B$30)*(1-Inputs!$B$33)*(1-Inputs!$B$30/Inputs!$B$31)/(Inputs!$B$29-Inputs!$B$30)*DCF!M$6</f>
        <v>106502.21321611128</v>
      </c>
      <c r="DJ307" s="15">
        <f ca="1">SUM(CM307:CW307)+BP307*DCF!M$28*(1+Inputs!$B$30)*(1-Inputs!$B$33)*(1-Inputs!$B$30/Inputs!$B$31)/(Inputs!$B$29-Inputs!$B$30)*DCF!M$6</f>
        <v>568253.63036584016</v>
      </c>
      <c r="DK307" s="15">
        <f ca="1">SUM(CX307:DH307)+CA307*DCF!M$46*(1+Inputs!$B$30)*(1-Inputs!$B$33)*(1-Inputs!$B$30/Inputs!$B$31)/(Inputs!$B$29-Inputs!$B$30)*DCF!M$6</f>
        <v>101345.22037732469</v>
      </c>
      <c r="DM307" s="15">
        <f ca="1">DI307+DJ307+DK307+Inputs!$B$34+Inputs!$B$36-Inputs!$B$35</f>
        <v>852952.06395927619</v>
      </c>
    </row>
    <row r="308" spans="1:117" x14ac:dyDescent="0.75">
      <c r="A308" s="11">
        <v>295</v>
      </c>
      <c r="C308" s="23">
        <f t="shared" ca="1" si="179"/>
        <v>0.55291229535795083</v>
      </c>
      <c r="D308" s="23">
        <f t="shared" ca="1" si="179"/>
        <v>-1.0041283389893421</v>
      </c>
      <c r="E308" s="23">
        <f t="shared" ca="1" si="179"/>
        <v>1.1970782170834682</v>
      </c>
      <c r="F308" s="23">
        <f t="shared" ca="1" si="179"/>
        <v>0.69131460080166141</v>
      </c>
      <c r="G308" s="23">
        <f t="shared" ca="1" si="179"/>
        <v>-1.8896542227644635</v>
      </c>
      <c r="H308" s="23">
        <f t="shared" ca="1" si="179"/>
        <v>0.47705625695978954</v>
      </c>
      <c r="I308" s="23">
        <f t="shared" ca="1" si="179"/>
        <v>0.13068151222715357</v>
      </c>
      <c r="J308" s="23">
        <f t="shared" ca="1" si="179"/>
        <v>0.17755152046144054</v>
      </c>
      <c r="K308" s="23">
        <f t="shared" ca="1" si="179"/>
        <v>-8.3773231122014777E-2</v>
      </c>
      <c r="L308" s="23">
        <f t="shared" ca="1" si="179"/>
        <v>0.34040162199035873</v>
      </c>
      <c r="M308" s="23">
        <f t="shared" ca="1" si="179"/>
        <v>-0.696083043642303</v>
      </c>
      <c r="N308" s="23">
        <f ca="1">SQRT(Inputs!$B$38)*C308+SQRT(1-Inputs!$B$38)*_xlfn.NORM.S.INV(RAND())</f>
        <v>0.33758369764581181</v>
      </c>
      <c r="O308" s="23">
        <f ca="1">SQRT(Inputs!$B$38)*D308+SQRT(1-Inputs!$B$38)*_xlfn.NORM.S.INV(RAND())</f>
        <v>0.70948548169256231</v>
      </c>
      <c r="P308" s="23">
        <f ca="1">SQRT(Inputs!$B$38)*E308+SQRT(1-Inputs!$B$38)*_xlfn.NORM.S.INV(RAND())</f>
        <v>-0.4570196280747536</v>
      </c>
      <c r="Q308" s="23">
        <f ca="1">SQRT(Inputs!$B$38)*F308+SQRT(1-Inputs!$B$38)*_xlfn.NORM.S.INV(RAND())</f>
        <v>-2.4198315327897735E-2</v>
      </c>
      <c r="R308" s="23">
        <f ca="1">SQRT(Inputs!$B$38)*G308+SQRT(1-Inputs!$B$38)*_xlfn.NORM.S.INV(RAND())</f>
        <v>-0.81015298443349471</v>
      </c>
      <c r="S308" s="23">
        <f ca="1">SQRT(Inputs!$B$38)*H308+SQRT(1-Inputs!$B$38)*_xlfn.NORM.S.INV(RAND())</f>
        <v>-0.23754130032080817</v>
      </c>
      <c r="T308" s="23">
        <f ca="1">SQRT(Inputs!$B$38)*I308+SQRT(1-Inputs!$B$38)*_xlfn.NORM.S.INV(RAND())</f>
        <v>0.53838376827022694</v>
      </c>
      <c r="U308" s="23">
        <f ca="1">SQRT(Inputs!$B$38)*J308+SQRT(1-Inputs!$B$38)*_xlfn.NORM.S.INV(RAND())</f>
        <v>1.2893083169238297</v>
      </c>
      <c r="V308" s="23">
        <f ca="1">SQRT(Inputs!$B$38)*K308+SQRT(1-Inputs!$B$38)*_xlfn.NORM.S.INV(RAND())</f>
        <v>-0.8928307994986513</v>
      </c>
      <c r="W308" s="23">
        <f ca="1">SQRT(Inputs!$B$38)*L308+SQRT(1-Inputs!$B$38)*_xlfn.NORM.S.INV(RAND())</f>
        <v>1.2735475333457713</v>
      </c>
      <c r="X308" s="23">
        <f ca="1">SQRT(Inputs!$B$38)*M308+SQRT(1-Inputs!$B$38)*_xlfn.NORM.S.INV(RAND())</f>
        <v>-0.94643515498855335</v>
      </c>
      <c r="Y308" s="23">
        <f ca="1">SQRT(Inputs!$B$38)*C308+SQRT(1-Inputs!$B$38)*_xlfn.NORM.S.INV(RAND())</f>
        <v>0.11025015845453398</v>
      </c>
      <c r="Z308" s="23">
        <f ca="1">SQRT(Inputs!$B$38)*D308+SQRT(1-Inputs!$B$38)*_xlfn.NORM.S.INV(RAND())</f>
        <v>-0.21341005103315297</v>
      </c>
      <c r="AA308" s="23">
        <f ca="1">SQRT(Inputs!$B$38)*E308+SQRT(1-Inputs!$B$38)*_xlfn.NORM.S.INV(RAND())</f>
        <v>-0.16428782157716593</v>
      </c>
      <c r="AB308" s="23">
        <f ca="1">SQRT(Inputs!$B$38)*F308+SQRT(1-Inputs!$B$38)*_xlfn.NORM.S.INV(RAND())</f>
        <v>0.81409880723064454</v>
      </c>
      <c r="AC308" s="23">
        <f ca="1">SQRT(Inputs!$B$38)*G308+SQRT(1-Inputs!$B$38)*_xlfn.NORM.S.INV(RAND())</f>
        <v>-0.77511106816813802</v>
      </c>
      <c r="AD308" s="23">
        <f ca="1">SQRT(Inputs!$B$38)*H308+SQRT(1-Inputs!$B$38)*_xlfn.NORM.S.INV(RAND())</f>
        <v>-0.14681808151724191</v>
      </c>
      <c r="AE308" s="23">
        <f ca="1">SQRT(Inputs!$B$38)*I308+SQRT(1-Inputs!$B$38)*_xlfn.NORM.S.INV(RAND())</f>
        <v>0.38699847317078973</v>
      </c>
      <c r="AF308" s="23">
        <f ca="1">SQRT(Inputs!$B$38)*J308+SQRT(1-Inputs!$B$38)*_xlfn.NORM.S.INV(RAND())</f>
        <v>0.1720247549207069</v>
      </c>
      <c r="AG308" s="23">
        <f ca="1">SQRT(Inputs!$B$38)*K308+SQRT(1-Inputs!$B$38)*_xlfn.NORM.S.INV(RAND())</f>
        <v>1.1361899688482147</v>
      </c>
      <c r="AH308" s="23">
        <f ca="1">SQRT(Inputs!$B$38)*L308+SQRT(1-Inputs!$B$38)*_xlfn.NORM.S.INV(RAND())</f>
        <v>-0.48269686822381686</v>
      </c>
      <c r="AI308" s="23">
        <f ca="1">SQRT(Inputs!$B$38)*M308+SQRT(1-Inputs!$B$38)*_xlfn.NORM.S.INV(RAND())</f>
        <v>-1.3542251248835848</v>
      </c>
      <c r="AJ308" s="23">
        <f ca="1">SQRT(Inputs!$B$38)*C308+SQRT(1-Inputs!$B$38)*_xlfn.NORM.S.INV(RAND())</f>
        <v>-0.58907478710129069</v>
      </c>
      <c r="AK308" s="23">
        <f ca="1">SQRT(Inputs!$B$38)*D308+SQRT(1-Inputs!$B$38)*_xlfn.NORM.S.INV(RAND())</f>
        <v>-1.1844539966486463</v>
      </c>
      <c r="AL308" s="23">
        <f ca="1">SQRT(Inputs!$B$38)*E308+SQRT(1-Inputs!$B$38)*_xlfn.NORM.S.INV(RAND())</f>
        <v>0.75780667381492006</v>
      </c>
      <c r="AM308" s="23">
        <f ca="1">SQRT(Inputs!$B$38)*F308+SQRT(1-Inputs!$B$38)*_xlfn.NORM.S.INV(RAND())</f>
        <v>-1.9816379768441916E-2</v>
      </c>
      <c r="AN308" s="23">
        <f ca="1">SQRT(Inputs!$B$38)*G308+SQRT(1-Inputs!$B$38)*_xlfn.NORM.S.INV(RAND())</f>
        <v>-1.7623690004435999</v>
      </c>
      <c r="AO308" s="23">
        <f ca="1">SQRT(Inputs!$B$38)*H308+SQRT(1-Inputs!$B$38)*_xlfn.NORM.S.INV(RAND())</f>
        <v>0.58014714005633516</v>
      </c>
      <c r="AP308" s="23">
        <f ca="1">SQRT(Inputs!$B$38)*I308+SQRT(1-Inputs!$B$38)*_xlfn.NORM.S.INV(RAND())</f>
        <v>-1.5710806967812385</v>
      </c>
      <c r="AQ308" s="23">
        <f ca="1">SQRT(Inputs!$B$38)*J308+SQRT(1-Inputs!$B$38)*_xlfn.NORM.S.INV(RAND())</f>
        <v>1.2057311734938736</v>
      </c>
      <c r="AR308" s="23">
        <f ca="1">SQRT(Inputs!$B$38)*K308+SQRT(1-Inputs!$B$38)*_xlfn.NORM.S.INV(RAND())</f>
        <v>-0.37409736487343742</v>
      </c>
      <c r="AS308" s="23">
        <f ca="1">SQRT(Inputs!$B$38)*L308+SQRT(1-Inputs!$B$38)*_xlfn.NORM.S.INV(RAND())</f>
        <v>-0.18619032524927259</v>
      </c>
      <c r="AT308" s="23">
        <f ca="1">SQRT(Inputs!$B$38)*M308+SQRT(1-Inputs!$B$38)*_xlfn.NORM.S.INV(RAND())</f>
        <v>-0.62206304904978371</v>
      </c>
      <c r="AU308" s="15">
        <f ca="1">Inputs!$B$6*EXP($B$8-0.5*C$5^2+C$5*N308)</f>
        <v>5240.9503611393156</v>
      </c>
      <c r="AV308" s="15">
        <f t="shared" ca="1" si="146"/>
        <v>7080.9126375319665</v>
      </c>
      <c r="AW308" s="15">
        <f t="shared" ca="1" si="147"/>
        <v>8117.7667592292737</v>
      </c>
      <c r="AX308" s="15">
        <f t="shared" ca="1" si="148"/>
        <v>9881.0609918643659</v>
      </c>
      <c r="AY308" s="15">
        <f t="shared" ca="1" si="149"/>
        <v>10985.499407527366</v>
      </c>
      <c r="AZ308" s="15">
        <f t="shared" ca="1" si="150"/>
        <v>13088.673011750599</v>
      </c>
      <c r="BA308" s="15">
        <f t="shared" ca="1" si="151"/>
        <v>16945.62254188889</v>
      </c>
      <c r="BB308" s="15">
        <f t="shared" ca="1" si="152"/>
        <v>23607.3475063775</v>
      </c>
      <c r="BC308" s="15">
        <f t="shared" ca="1" si="153"/>
        <v>26525.491609025859</v>
      </c>
      <c r="BD308" s="15">
        <f t="shared" ca="1" si="154"/>
        <v>36607.144966335916</v>
      </c>
      <c r="BE308" s="15">
        <f t="shared" ca="1" si="155"/>
        <v>41152.558546024935</v>
      </c>
      <c r="BF308" s="15">
        <f ca="1">Inputs!$B$13*EXP($B$9-0.5*C$6^2+C$6*Y308)</f>
        <v>14136.651068859781</v>
      </c>
      <c r="BG308" s="15">
        <f t="shared" ca="1" si="156"/>
        <v>16578.009442631974</v>
      </c>
      <c r="BH308" s="15">
        <f t="shared" ca="1" si="157"/>
        <v>19710.807082309577</v>
      </c>
      <c r="BI308" s="15">
        <f t="shared" ca="1" si="158"/>
        <v>27350.089437762192</v>
      </c>
      <c r="BJ308" s="15">
        <f t="shared" ca="1" si="159"/>
        <v>29984.923500623598</v>
      </c>
      <c r="BK308" s="15">
        <f t="shared" ca="1" si="160"/>
        <v>36072.527998581987</v>
      </c>
      <c r="BL308" s="15">
        <f t="shared" ca="1" si="161"/>
        <v>46589.678221756694</v>
      </c>
      <c r="BM308" s="15">
        <f t="shared" ca="1" si="162"/>
        <v>58505.786520363406</v>
      </c>
      <c r="BN308" s="15">
        <f t="shared" ca="1" si="163"/>
        <v>82450.187904188395</v>
      </c>
      <c r="BO308" s="15">
        <f t="shared" ca="1" si="164"/>
        <v>95911.156210392728</v>
      </c>
      <c r="BP308" s="15">
        <f t="shared" ca="1" si="165"/>
        <v>101257.63806270566</v>
      </c>
      <c r="BQ308" s="15">
        <f ca="1">Inputs!$B$20*EXP($B$10-0.5*C$7^2+C$7*AJ308)</f>
        <v>3480.7186379105174</v>
      </c>
      <c r="BR308" s="15">
        <f t="shared" ca="1" si="166"/>
        <v>3242.2300570583443</v>
      </c>
      <c r="BS308" s="15">
        <f t="shared" ca="1" si="167"/>
        <v>5519.4209717488966</v>
      </c>
      <c r="BT308" s="15">
        <f t="shared" ca="1" si="168"/>
        <v>7570.6235184764955</v>
      </c>
      <c r="BU308" s="15">
        <f t="shared" ca="1" si="169"/>
        <v>6849.4653217888117</v>
      </c>
      <c r="BV308" s="15">
        <f t="shared" ca="1" si="170"/>
        <v>10860.227216129</v>
      </c>
      <c r="BW308" s="15">
        <f t="shared" ca="1" si="171"/>
        <v>10867.770228987429</v>
      </c>
      <c r="BX308" s="15">
        <f t="shared" ca="1" si="172"/>
        <v>19356.621723435157</v>
      </c>
      <c r="BY308" s="15">
        <f t="shared" ca="1" si="173"/>
        <v>25248.530859858121</v>
      </c>
      <c r="BZ308" s="15">
        <f t="shared" ca="1" si="174"/>
        <v>34235.136678330469</v>
      </c>
      <c r="CA308" s="15">
        <f t="shared" ca="1" si="175"/>
        <v>43057.338245252213</v>
      </c>
      <c r="CB308" s="15">
        <f ca="1">(AU308*DCF!C$10-DCF!C$5*MAX(AU308*DCF!C$10,0)-MAX(AU308-Inputs!$B$6,0)/Inputs!$B$10)*DCF!C$6</f>
        <v>1041.087044904092</v>
      </c>
      <c r="CC308" s="15">
        <f ca="1">(AV308*DCF!D$10-DCF!D$5*MAX(AV308*DCF!D$10,0)-MAX(AV308-AU308,0)/Inputs!$B$10)*DCF!D$6</f>
        <v>1277.2978379252879</v>
      </c>
      <c r="CD308" s="15">
        <f ca="1">(AW308*DCF!E$10-DCF!E$5*MAX(AW308*DCF!E$10,0)-MAX(AW308-AV308,0)/Inputs!$B$10)*DCF!E$6</f>
        <v>1640.7206346604912</v>
      </c>
      <c r="CE308" s="15">
        <f ca="1">(AX308*DCF!F$10-DCF!F$5*MAX(AX308*DCF!F$10,0)-MAX(AX308-AW308,0)/Inputs!$B$10)*DCF!F$6</f>
        <v>1790.1220546226257</v>
      </c>
      <c r="CF308" s="15">
        <f ca="1">(AY308*DCF!G$10-DCF!G$5*MAX(AY308*DCF!G$10,0)-MAX(AY308-AX308,0)/Inputs!$B$10)*DCF!G$6</f>
        <v>2051.1584837242835</v>
      </c>
      <c r="CG308" s="15">
        <f ca="1">(AZ308*DCF!H$10-DCF!H$5*MAX(AZ308*DCF!H$10,0)-MAX(AZ308-AY308,0)/Inputs!$B$10)*DCF!H$6</f>
        <v>2167.7190756979298</v>
      </c>
      <c r="CH308" s="15">
        <f ca="1">(BA308*DCF!I$10-DCF!I$5*MAX(BA308*DCF!I$10,0)-MAX(BA308-AZ308,0)/Inputs!$B$10)*DCF!I$6</f>
        <v>2462.6722019701201</v>
      </c>
      <c r="CI308" s="15">
        <f ca="1">(BB308*DCF!J$10-DCF!J$5*MAX(BB308*DCF!J$10,0)-MAX(BB308-BA308,0)/Inputs!$B$10)*DCF!J$6</f>
        <v>3041.6009668452657</v>
      </c>
      <c r="CJ308" s="15">
        <f ca="1">(BC308*DCF!K$10-DCF!K$5*MAX(BC308*DCF!K$10,0)-MAX(BC308-BB308,0)/Inputs!$B$10)*DCF!K$6</f>
        <v>3861.6823951526603</v>
      </c>
      <c r="CK308" s="15">
        <f ca="1">(BD308*DCF!L$10-DCF!L$5*MAX(BD308*DCF!L$10,0)-MAX(BD308-BC308,0)/Inputs!$B$10)*DCF!L$6</f>
        <v>4217.3325658958738</v>
      </c>
      <c r="CL308" s="15">
        <f ca="1">(BE308*DCF!M$10-DCF!M$5*MAX(BE308*DCF!M$10,0)-MAX(BE308-BD308,0)/Inputs!$B$10)*DCF!M$6</f>
        <v>5264.1600605356743</v>
      </c>
      <c r="CM308" s="15">
        <f ca="1">(BF308*DCF!C$28-DCF!C$5*MAX(BF308*DCF!C$28,0)-MAX(BF308-Inputs!$B$13,0)/Inputs!$B$17)*DCF!C$6</f>
        <v>3679.3898547108306</v>
      </c>
      <c r="CN308" s="15">
        <f ca="1">(BG308*DCF!D$28-DCF!D$5*MAX(BG308*DCF!D$28,0)-MAX(BG308-BF308,0)/Inputs!$B$17)*DCF!D$6</f>
        <v>4361.7524564342439</v>
      </c>
      <c r="CO308" s="15">
        <f ca="1">(BH308*DCF!E$28-DCF!E$5*MAX(BH308*DCF!E$28,0)-MAX(BH308-BG308,0)/Inputs!$B$17)*DCF!E$6</f>
        <v>4965.0202525785771</v>
      </c>
      <c r="CP308" s="15">
        <f ca="1">(BI308*DCF!F$28-DCF!F$5*MAX(BI308*DCF!F$28,0)-MAX(BI308-BH308,0)/Inputs!$B$17)*DCF!F$6</f>
        <v>6033.9767565289894</v>
      </c>
      <c r="CQ308" s="15">
        <f ca="1">(BJ308*DCF!G$28-DCF!G$5*MAX(BJ308*DCF!G$28,0)-MAX(BJ308-BI308,0)/Inputs!$B$17)*DCF!G$6</f>
        <v>7336.6628368048896</v>
      </c>
      <c r="CR308" s="15">
        <f ca="1">(BK308*DCF!H$28-DCF!H$5*MAX(BK308*DCF!H$28,0)-MAX(BK308-BJ308,0)/Inputs!$B$17)*DCF!H$6</f>
        <v>7975.2912532612372</v>
      </c>
      <c r="CS308" s="15">
        <f ca="1">(BL308*DCF!I$28-DCF!I$5*MAX(BL308*DCF!I$28,0)-MAX(BL308-BK308,0)/Inputs!$B$17)*DCF!I$6</f>
        <v>9446.170847566349</v>
      </c>
      <c r="CT308" s="15">
        <f ca="1">(BM308*DCF!J$28-DCF!J$5*MAX(BM308*DCF!J$28,0)-MAX(BM308-BL308,0)/Inputs!$B$17)*DCF!J$6</f>
        <v>11471.668715502448</v>
      </c>
      <c r="CU308" s="15">
        <f ca="1">(BN308*DCF!K$28-DCF!K$5*MAX(BN308*DCF!K$28,0)-MAX(BN308-BM308,0)/Inputs!$B$17)*DCF!K$6</f>
        <v>14479.227011470695</v>
      </c>
      <c r="CV308" s="15">
        <f ca="1">(BO308*DCF!L$28-DCF!L$5*MAX(BO308*DCF!L$28,0)-MAX(BO308-BN308,0)/Inputs!$B$17)*DCF!L$6</f>
        <v>17613.157817197418</v>
      </c>
      <c r="CW308" s="15">
        <f ca="1">(BP308*DCF!M$28-DCF!M$5*MAX(BP308*DCF!M$28,0)-MAX(BP308-BO308,0)/Inputs!$B$17)*DCF!M$6</f>
        <v>18492.82561627018</v>
      </c>
      <c r="CX308" s="15">
        <f ca="1">(BQ308*DCF!C$46-DCF!C$5*MAX(BQ308*DCF!C$46,0)-MAX(BQ308-Inputs!$B$20,0)/Inputs!$B$24)*DCF!C$6</f>
        <v>-933.06141194724069</v>
      </c>
      <c r="CY308" s="15">
        <f ca="1">(BR308*DCF!D$46-DCF!D$5*MAX(BR308*DCF!D$46,0)-MAX(BR308-BQ308,0)/Inputs!$B$24)*DCF!D$6</f>
        <v>-553.37306095753354</v>
      </c>
      <c r="CZ308" s="15">
        <f ca="1">(BS308*DCF!E$46-DCF!E$5*MAX(BS308*DCF!E$46,0)-MAX(BS308-BR308,0)/Inputs!$B$24)*DCF!E$6</f>
        <v>-1550.2871084389169</v>
      </c>
      <c r="DA308" s="15">
        <f ca="1">(BT308*DCF!F$46-DCF!F$5*MAX(BT308*DCF!F$46,0)-MAX(BT308-BS308,0)/Inputs!$B$24)*DCF!F$6</f>
        <v>-1298.2483604710967</v>
      </c>
      <c r="DB308" s="15">
        <f ca="1">(BU308*DCF!G$46-DCF!G$5*MAX(BU308*DCF!G$46,0)-MAX(BU308-BT308,0)/Inputs!$B$24)*DCF!G$6</f>
        <v>-230.40248053390405</v>
      </c>
      <c r="DC308" s="15">
        <f ca="1">(BV308*DCF!H$46-DCF!H$5*MAX(BV308*DCF!H$46,0)-MAX(BV308-BU308,0)/Inputs!$B$24)*DCF!H$6</f>
        <v>-1246.3196843203691</v>
      </c>
      <c r="DD308" s="15">
        <f ca="1">(BW308*DCF!I$46-DCF!I$5*MAX(BW308*DCF!I$46,0)-MAX(BW308-BV308,0)/Inputs!$B$24)*DCF!I$6</f>
        <v>248.83005829712931</v>
      </c>
      <c r="DE308" s="15">
        <f ca="1">(BX308*DCF!J$46-DCF!J$5*MAX(BX308*DCF!J$46,0)-MAX(BX308-BW308,0)/Inputs!$B$24)*DCF!J$6</f>
        <v>-1439.1479900282375</v>
      </c>
      <c r="DF308" s="15">
        <f ca="1">(BY308*DCF!K$46-DCF!K$5*MAX(BY308*DCF!K$46,0)-MAX(BY308-BX308,0)/Inputs!$B$24)*DCF!K$6</f>
        <v>-1.0805295015142817</v>
      </c>
      <c r="DG308" s="15">
        <f ca="1">(BZ308*DCF!L$46-DCF!L$5*MAX(BZ308*DCF!L$46,0)-MAX(BZ308-BY308,0)/Inputs!$B$24)*DCF!L$6</f>
        <v>332.81804482257814</v>
      </c>
      <c r="DH308" s="15">
        <f ca="1">(CA308*DCF!M$46-DCF!M$5*MAX(CA308*DCF!M$46,0)-MAX(CA308-BZ308,0)/Inputs!$B$24)*DCF!M$6</f>
        <v>1531.190372814601</v>
      </c>
      <c r="DI308" s="15">
        <f ca="1">SUM(CB308:CL308)+BE308*DCF!M$10*(1+Inputs!$B$30)*(1-Inputs!$B$33)*(1-Inputs!$B$30/Inputs!$B$31)/(Inputs!$B$29-Inputs!$B$30)*DCF!M$6</f>
        <v>143343.66794177162</v>
      </c>
      <c r="DJ308" s="15">
        <f ca="1">SUM(CM308:CW308)+BP308*DCF!M$28*(1+Inputs!$B$30)*(1-Inputs!$B$33)*(1-Inputs!$B$30/Inputs!$B$31)/(Inputs!$B$29-Inputs!$B$30)*DCF!M$6</f>
        <v>481590.27104786463</v>
      </c>
      <c r="DK308" s="15">
        <f ca="1">SUM(CX308:DH308)+CA308*DCF!M$46*(1+Inputs!$B$30)*(1-Inputs!$B$33)*(1-Inputs!$B$30/Inputs!$B$31)/(Inputs!$B$29-Inputs!$B$30)*DCF!M$6</f>
        <v>61432.663244674819</v>
      </c>
      <c r="DM308" s="15">
        <f ca="1">DI308+DJ308+DK308+Inputs!$B$34+Inputs!$B$36-Inputs!$B$35</f>
        <v>763217.60223431105</v>
      </c>
    </row>
    <row r="309" spans="1:117" x14ac:dyDescent="0.75">
      <c r="A309" s="11">
        <v>296</v>
      </c>
      <c r="C309" s="23">
        <f t="shared" ca="1" si="179"/>
        <v>1.0909668146255018</v>
      </c>
      <c r="D309" s="23">
        <f t="shared" ca="1" si="179"/>
        <v>-1.5756843568250527</v>
      </c>
      <c r="E309" s="23">
        <f t="shared" ca="1" si="179"/>
        <v>0.24208379725930246</v>
      </c>
      <c r="F309" s="23">
        <f t="shared" ca="1" si="179"/>
        <v>0.77070198125200806</v>
      </c>
      <c r="G309" s="23">
        <f t="shared" ca="1" si="179"/>
        <v>-1.7564091157380479</v>
      </c>
      <c r="H309" s="23">
        <f t="shared" ca="1" si="179"/>
        <v>1.0911584121405749</v>
      </c>
      <c r="I309" s="23">
        <f t="shared" ca="1" si="179"/>
        <v>-0.68631307560864196</v>
      </c>
      <c r="J309" s="23">
        <f t="shared" ca="1" si="179"/>
        <v>0.55284886392435018</v>
      </c>
      <c r="K309" s="23">
        <f t="shared" ca="1" si="179"/>
        <v>-0.19918458129192476</v>
      </c>
      <c r="L309" s="23">
        <f t="shared" ca="1" si="179"/>
        <v>-0.19044686179044068</v>
      </c>
      <c r="M309" s="23">
        <f t="shared" ca="1" si="179"/>
        <v>-0.45726135198004531</v>
      </c>
      <c r="N309" s="23">
        <f ca="1">SQRT(Inputs!$B$38)*C309+SQRT(1-Inputs!$B$38)*_xlfn.NORM.S.INV(RAND())</f>
        <v>-4.0399119016811369E-2</v>
      </c>
      <c r="O309" s="23">
        <f ca="1">SQRT(Inputs!$B$38)*D309+SQRT(1-Inputs!$B$38)*_xlfn.NORM.S.INV(RAND())</f>
        <v>-0.85671611435259687</v>
      </c>
      <c r="P309" s="23">
        <f ca="1">SQRT(Inputs!$B$38)*E309+SQRT(1-Inputs!$B$38)*_xlfn.NORM.S.INV(RAND())</f>
        <v>9.0106989350265759E-2</v>
      </c>
      <c r="Q309" s="23">
        <f ca="1">SQRT(Inputs!$B$38)*F309+SQRT(1-Inputs!$B$38)*_xlfn.NORM.S.INV(RAND())</f>
        <v>-0.41078124712470854</v>
      </c>
      <c r="R309" s="23">
        <f ca="1">SQRT(Inputs!$B$38)*G309+SQRT(1-Inputs!$B$38)*_xlfn.NORM.S.INV(RAND())</f>
        <v>-1.7163704370229846</v>
      </c>
      <c r="S309" s="23">
        <f ca="1">SQRT(Inputs!$B$38)*H309+SQRT(1-Inputs!$B$38)*_xlfn.NORM.S.INV(RAND())</f>
        <v>0.20728408606404652</v>
      </c>
      <c r="T309" s="23">
        <f ca="1">SQRT(Inputs!$B$38)*I309+SQRT(1-Inputs!$B$38)*_xlfn.NORM.S.INV(RAND())</f>
        <v>-4.4034415531096494E-2</v>
      </c>
      <c r="U309" s="23">
        <f ca="1">SQRT(Inputs!$B$38)*J309+SQRT(1-Inputs!$B$38)*_xlfn.NORM.S.INV(RAND())</f>
        <v>0.89917116454571833</v>
      </c>
      <c r="V309" s="23">
        <f ca="1">SQRT(Inputs!$B$38)*K309+SQRT(1-Inputs!$B$38)*_xlfn.NORM.S.INV(RAND())</f>
        <v>-0.98766904809759737</v>
      </c>
      <c r="W309" s="23">
        <f ca="1">SQRT(Inputs!$B$38)*L309+SQRT(1-Inputs!$B$38)*_xlfn.NORM.S.INV(RAND())</f>
        <v>0.52038099106011604</v>
      </c>
      <c r="X309" s="23">
        <f ca="1">SQRT(Inputs!$B$38)*M309+SQRT(1-Inputs!$B$38)*_xlfn.NORM.S.INV(RAND())</f>
        <v>-0.3794135732460166</v>
      </c>
      <c r="Y309" s="23">
        <f ca="1">SQRT(Inputs!$B$38)*C309+SQRT(1-Inputs!$B$38)*_xlfn.NORM.S.INV(RAND())</f>
        <v>5.009820293024303E-2</v>
      </c>
      <c r="Z309" s="23">
        <f ca="1">SQRT(Inputs!$B$38)*D309+SQRT(1-Inputs!$B$38)*_xlfn.NORM.S.INV(RAND())</f>
        <v>-1.6328851071260138</v>
      </c>
      <c r="AA309" s="23">
        <f ca="1">SQRT(Inputs!$B$38)*E309+SQRT(1-Inputs!$B$38)*_xlfn.NORM.S.INV(RAND())</f>
        <v>1.8689688342049151</v>
      </c>
      <c r="AB309" s="23">
        <f ca="1">SQRT(Inputs!$B$38)*F309+SQRT(1-Inputs!$B$38)*_xlfn.NORM.S.INV(RAND())</f>
        <v>-1.7288370910793918</v>
      </c>
      <c r="AC309" s="23">
        <f ca="1">SQRT(Inputs!$B$38)*G309+SQRT(1-Inputs!$B$38)*_xlfn.NORM.S.INV(RAND())</f>
        <v>-7.9825968009061388E-2</v>
      </c>
      <c r="AD309" s="23">
        <f ca="1">SQRT(Inputs!$B$38)*H309+SQRT(1-Inputs!$B$38)*_xlfn.NORM.S.INV(RAND())</f>
        <v>-0.451223417485492</v>
      </c>
      <c r="AE309" s="23">
        <f ca="1">SQRT(Inputs!$B$38)*I309+SQRT(1-Inputs!$B$38)*_xlfn.NORM.S.INV(RAND())</f>
        <v>-0.73514137817776537</v>
      </c>
      <c r="AF309" s="23">
        <f ca="1">SQRT(Inputs!$B$38)*J309+SQRT(1-Inputs!$B$38)*_xlfn.NORM.S.INV(RAND())</f>
        <v>0.50233506508589021</v>
      </c>
      <c r="AG309" s="23">
        <f ca="1">SQRT(Inputs!$B$38)*K309+SQRT(1-Inputs!$B$38)*_xlfn.NORM.S.INV(RAND())</f>
        <v>-0.10282298865979998</v>
      </c>
      <c r="AH309" s="23">
        <f ca="1">SQRT(Inputs!$B$38)*L309+SQRT(1-Inputs!$B$38)*_xlfn.NORM.S.INV(RAND())</f>
        <v>0.2040331670877904</v>
      </c>
      <c r="AI309" s="23">
        <f ca="1">SQRT(Inputs!$B$38)*M309+SQRT(1-Inputs!$B$38)*_xlfn.NORM.S.INV(RAND())</f>
        <v>0.29685692828320348</v>
      </c>
      <c r="AJ309" s="23">
        <f ca="1">SQRT(Inputs!$B$38)*C309+SQRT(1-Inputs!$B$38)*_xlfn.NORM.S.INV(RAND())</f>
        <v>0.50959637323369733</v>
      </c>
      <c r="AK309" s="23">
        <f ca="1">SQRT(Inputs!$B$38)*D309+SQRT(1-Inputs!$B$38)*_xlfn.NORM.S.INV(RAND())</f>
        <v>-2.3190060526407148</v>
      </c>
      <c r="AL309" s="23">
        <f ca="1">SQRT(Inputs!$B$38)*E309+SQRT(1-Inputs!$B$38)*_xlfn.NORM.S.INV(RAND())</f>
        <v>-0.92590988199360025</v>
      </c>
      <c r="AM309" s="23">
        <f ca="1">SQRT(Inputs!$B$38)*F309+SQRT(1-Inputs!$B$38)*_xlfn.NORM.S.INV(RAND())</f>
        <v>-1.1973399668963336</v>
      </c>
      <c r="AN309" s="23">
        <f ca="1">SQRT(Inputs!$B$38)*G309+SQRT(1-Inputs!$B$38)*_xlfn.NORM.S.INV(RAND())</f>
        <v>-1.3757262112388087</v>
      </c>
      <c r="AO309" s="23">
        <f ca="1">SQRT(Inputs!$B$38)*H309+SQRT(1-Inputs!$B$38)*_xlfn.NORM.S.INV(RAND())</f>
        <v>-0.27135426546684671</v>
      </c>
      <c r="AP309" s="23">
        <f ca="1">SQRT(Inputs!$B$38)*I309+SQRT(1-Inputs!$B$38)*_xlfn.NORM.S.INV(RAND())</f>
        <v>-1.3943193550642357</v>
      </c>
      <c r="AQ309" s="23">
        <f ca="1">SQRT(Inputs!$B$38)*J309+SQRT(1-Inputs!$B$38)*_xlfn.NORM.S.INV(RAND())</f>
        <v>-0.50183830215578884</v>
      </c>
      <c r="AR309" s="23">
        <f ca="1">SQRT(Inputs!$B$38)*K309+SQRT(1-Inputs!$B$38)*_xlfn.NORM.S.INV(RAND())</f>
        <v>-0.84815810507538303</v>
      </c>
      <c r="AS309" s="23">
        <f ca="1">SQRT(Inputs!$B$38)*L309+SQRT(1-Inputs!$B$38)*_xlfn.NORM.S.INV(RAND())</f>
        <v>-0.45767343586640913</v>
      </c>
      <c r="AT309" s="23">
        <f ca="1">SQRT(Inputs!$B$38)*M309+SQRT(1-Inputs!$B$38)*_xlfn.NORM.S.INV(RAND())</f>
        <v>-0.39322933674693367</v>
      </c>
      <c r="AU309" s="15">
        <f ca="1">Inputs!$B$6*EXP($B$8-0.5*C$5^2+C$5*N309)</f>
        <v>4929.8945953425155</v>
      </c>
      <c r="AV309" s="15">
        <f t="shared" ca="1" si="146"/>
        <v>5290.6219073058319</v>
      </c>
      <c r="AW309" s="15">
        <f t="shared" ca="1" si="147"/>
        <v>6529.8577584256846</v>
      </c>
      <c r="AX309" s="15">
        <f t="shared" ca="1" si="148"/>
        <v>7573.4828085565468</v>
      </c>
      <c r="AY309" s="15">
        <f t="shared" ca="1" si="149"/>
        <v>7574.3992587258072</v>
      </c>
      <c r="AZ309" s="15">
        <f t="shared" ca="1" si="150"/>
        <v>9477.5798127001144</v>
      </c>
      <c r="BA309" s="15">
        <f t="shared" ca="1" si="151"/>
        <v>11544.805806983213</v>
      </c>
      <c r="BB309" s="15">
        <f t="shared" ca="1" si="152"/>
        <v>15466.808981635213</v>
      </c>
      <c r="BC309" s="15">
        <f t="shared" ca="1" si="153"/>
        <v>17220.316280274579</v>
      </c>
      <c r="BD309" s="15">
        <f t="shared" ca="1" si="154"/>
        <v>22148.743380696735</v>
      </c>
      <c r="BE309" s="15">
        <f t="shared" ca="1" si="155"/>
        <v>26218.569772433246</v>
      </c>
      <c r="BF309" s="15">
        <f ca="1">Inputs!$B$13*EXP($B$9-0.5*C$6^2+C$6*Y309)</f>
        <v>13969.072868923855</v>
      </c>
      <c r="BG309" s="15">
        <f t="shared" ca="1" si="156"/>
        <v>12679.978871225185</v>
      </c>
      <c r="BH309" s="15">
        <f t="shared" ca="1" si="157"/>
        <v>21122.628807200836</v>
      </c>
      <c r="BI309" s="15">
        <f t="shared" ca="1" si="158"/>
        <v>19816.011880643902</v>
      </c>
      <c r="BJ309" s="15">
        <f t="shared" ca="1" si="159"/>
        <v>24015.21143635513</v>
      </c>
      <c r="BK309" s="15">
        <f t="shared" ca="1" si="160"/>
        <v>27717.987309305572</v>
      </c>
      <c r="BL309" s="15">
        <f t="shared" ca="1" si="161"/>
        <v>30954.211551550074</v>
      </c>
      <c r="BM309" s="15">
        <f t="shared" ca="1" si="162"/>
        <v>40499.489215097732</v>
      </c>
      <c r="BN309" s="15">
        <f t="shared" ca="1" si="163"/>
        <v>49199.321579653952</v>
      </c>
      <c r="BO309" s="15">
        <f t="shared" ca="1" si="164"/>
        <v>61987.544715592427</v>
      </c>
      <c r="BP309" s="15">
        <f t="shared" ca="1" si="165"/>
        <v>78904.710262283334</v>
      </c>
      <c r="BQ309" s="15">
        <f ca="1">Inputs!$B$20*EXP($B$10-0.5*C$7^2+C$7*AJ309)</f>
        <v>5139.3078881286237</v>
      </c>
      <c r="BR309" s="15">
        <f t="shared" ca="1" si="166"/>
        <v>3338.8617915273817</v>
      </c>
      <c r="BS309" s="15">
        <f t="shared" ca="1" si="167"/>
        <v>3504.5889953827023</v>
      </c>
      <c r="BT309" s="15">
        <f t="shared" ca="1" si="168"/>
        <v>3529.5603713390433</v>
      </c>
      <c r="BU309" s="15">
        <f t="shared" ca="1" si="169"/>
        <v>3506.5210324134937</v>
      </c>
      <c r="BV309" s="15">
        <f t="shared" ca="1" si="170"/>
        <v>4589.2609367224049</v>
      </c>
      <c r="BW309" s="15">
        <f t="shared" ca="1" si="171"/>
        <v>4767.512649345621</v>
      </c>
      <c r="BX309" s="15">
        <f t="shared" ca="1" si="172"/>
        <v>6029.922914829699</v>
      </c>
      <c r="BY309" s="15">
        <f t="shared" ca="1" si="173"/>
        <v>7183.3660980571221</v>
      </c>
      <c r="BZ309" s="15">
        <f t="shared" ca="1" si="174"/>
        <v>9265.9356871635009</v>
      </c>
      <c r="CA309" s="15">
        <f t="shared" ca="1" si="175"/>
        <v>12137.367872680405</v>
      </c>
      <c r="CB309" s="15">
        <f ca="1">(AU309*DCF!C$10-DCF!C$5*MAX(AU309*DCF!C$10,0)-MAX(AU309-Inputs!$B$6,0)/Inputs!$B$10)*DCF!C$6</f>
        <v>1043.3049279570587</v>
      </c>
      <c r="CC309" s="15">
        <f ca="1">(AV309*DCF!D$10-DCF!D$5*MAX(AV309*DCF!D$10,0)-MAX(AV309-AU309,0)/Inputs!$B$10)*DCF!D$6</f>
        <v>1201.5993330010815</v>
      </c>
      <c r="CD309" s="15">
        <f ca="1">(AW309*DCF!E$10-DCF!E$5*MAX(AW309*DCF!E$10,0)-MAX(AW309-AV309,0)/Inputs!$B$10)*DCF!E$6</f>
        <v>1228.5129773259684</v>
      </c>
      <c r="CE309" s="15">
        <f ca="1">(AX309*DCF!F$10-DCF!F$5*MAX(AX309*DCF!F$10,0)-MAX(AX309-AW309,0)/Inputs!$B$10)*DCF!F$6</f>
        <v>1436.1267289426796</v>
      </c>
      <c r="CF309" s="15">
        <f ca="1">(AY309*DCF!G$10-DCF!G$5*MAX(AY309*DCF!G$10,0)-MAX(AY309-AX309,0)/Inputs!$B$10)*DCF!G$6</f>
        <v>1560.451918054822</v>
      </c>
      <c r="CG309" s="15">
        <f ca="1">(AZ309*DCF!H$10-DCF!H$5*MAX(AZ309*DCF!H$10,0)-MAX(AZ309-AY309,0)/Inputs!$B$10)*DCF!H$6</f>
        <v>1502.1350923515433</v>
      </c>
      <c r="CH309" s="15">
        <f ca="1">(BA309*DCF!I$10-DCF!I$5*MAX(BA309*DCF!I$10,0)-MAX(BA309-AZ309,0)/Inputs!$B$10)*DCF!I$6</f>
        <v>1769.7173730218594</v>
      </c>
      <c r="CI309" s="15">
        <f ca="1">(BB309*DCF!J$10-DCF!J$5*MAX(BB309*DCF!J$10,0)-MAX(BB309-BA309,0)/Inputs!$B$10)*DCF!J$6</f>
        <v>2059.8253575682379</v>
      </c>
      <c r="CJ309" s="15">
        <f ca="1">(BC309*DCF!K$10-DCF!K$5*MAX(BC309*DCF!K$10,0)-MAX(BC309-BB309,0)/Inputs!$B$10)*DCF!K$6</f>
        <v>2526.7300327305466</v>
      </c>
      <c r="CK309" s="15">
        <f ca="1">(BD309*DCF!L$10-DCF!L$5*MAX(BD309*DCF!L$10,0)-MAX(BD309-BC309,0)/Inputs!$B$10)*DCF!L$6</f>
        <v>2703.1262593131023</v>
      </c>
      <c r="CL309" s="15">
        <f ca="1">(BE309*DCF!M$10-DCF!M$5*MAX(BE309*DCF!M$10,0)-MAX(BE309-BD309,0)/Inputs!$B$10)*DCF!M$6</f>
        <v>3213.5950588819705</v>
      </c>
      <c r="CM309" s="15">
        <f ca="1">(BF309*DCF!C$28-DCF!C$5*MAX(BF309*DCF!C$28,0)-MAX(BF309-Inputs!$B$13,0)/Inputs!$B$17)*DCF!C$6</f>
        <v>3666.9477498924234</v>
      </c>
      <c r="CN309" s="15">
        <f ca="1">(BG309*DCF!D$28-DCF!D$5*MAX(BG309*DCF!D$28,0)-MAX(BG309-BF309,0)/Inputs!$B$17)*DCF!D$6</f>
        <v>3734.5462262040892</v>
      </c>
      <c r="CO309" s="15">
        <f ca="1">(BH309*DCF!E$28-DCF!E$5*MAX(BH309*DCF!E$28,0)-MAX(BH309-BG309,0)/Inputs!$B$17)*DCF!E$6</f>
        <v>4318.3745059519488</v>
      </c>
      <c r="CP309" s="15">
        <f ca="1">(BI309*DCF!F$28-DCF!F$5*MAX(BI309*DCF!F$28,0)-MAX(BI309-BH309,0)/Inputs!$B$17)*DCF!F$6</f>
        <v>5379.5252547509945</v>
      </c>
      <c r="CQ309" s="15">
        <f ca="1">(BJ309*DCF!G$28-DCF!G$5*MAX(BJ309*DCF!G$28,0)-MAX(BJ309-BI309,0)/Inputs!$B$17)*DCF!G$6</f>
        <v>5524.6649278022633</v>
      </c>
      <c r="CR309" s="15">
        <f ca="1">(BK309*DCF!H$28-DCF!H$5*MAX(BK309*DCF!H$28,0)-MAX(BK309-BJ309,0)/Inputs!$B$17)*DCF!H$6</f>
        <v>6279.6566089935359</v>
      </c>
      <c r="CS309" s="15">
        <f ca="1">(BL309*DCF!I$28-DCF!I$5*MAX(BL309*DCF!I$28,0)-MAX(BL309-BK309,0)/Inputs!$B$17)*DCF!I$6</f>
        <v>6814.4794648937041</v>
      </c>
      <c r="CT309" s="15">
        <f ca="1">(BM309*DCF!J$28-DCF!J$5*MAX(BM309*DCF!J$28,0)-MAX(BM309-BL309,0)/Inputs!$B$17)*DCF!J$6</f>
        <v>7769.1223733250554</v>
      </c>
      <c r="CU309" s="15">
        <f ca="1">(BN309*DCF!K$28-DCF!K$5*MAX(BN309*DCF!K$28,0)-MAX(BN309-BM309,0)/Inputs!$B$17)*DCF!K$6</f>
        <v>9324.4582091074262</v>
      </c>
      <c r="CV309" s="15">
        <f ca="1">(BO309*DCF!L$28-DCF!L$5*MAX(BO309*DCF!L$28,0)-MAX(BO309-BN309,0)/Inputs!$B$17)*DCF!L$6</f>
        <v>10920.807509477791</v>
      </c>
      <c r="CW309" s="15">
        <f ca="1">(BP309*DCF!M$28-DCF!M$5*MAX(BP309*DCF!M$28,0)-MAX(BP309-BO309,0)/Inputs!$B$17)*DCF!M$6</f>
        <v>13077.647740237235</v>
      </c>
      <c r="CX309" s="15">
        <f ca="1">(BQ309*DCF!C$46-DCF!C$5*MAX(BQ309*DCF!C$46,0)-MAX(BQ309-Inputs!$B$20,0)/Inputs!$B$24)*DCF!C$6</f>
        <v>-2082.1994605971986</v>
      </c>
      <c r="CY309" s="15">
        <f ca="1">(BR309*DCF!D$46-DCF!D$5*MAX(BR309*DCF!D$46,0)-MAX(BR309-BQ309,0)/Inputs!$B$24)*DCF!D$6</f>
        <v>-569.86584455022</v>
      </c>
      <c r="CZ309" s="15">
        <f ca="1">(BS309*DCF!E$46-DCF!E$5*MAX(BS309*DCF!E$46,0)-MAX(BS309-BR309,0)/Inputs!$B$24)*DCF!E$6</f>
        <v>-479.74885201325736</v>
      </c>
      <c r="DA309" s="15">
        <f ca="1">(BT309*DCF!F$46-DCF!F$5*MAX(BT309*DCF!F$46,0)-MAX(BT309-BS309,0)/Inputs!$B$24)*DCF!F$6</f>
        <v>-266.13776921498902</v>
      </c>
      <c r="DB309" s="15">
        <f ca="1">(BU309*DCF!G$46-DCF!G$5*MAX(BU309*DCF!G$46,0)-MAX(BU309-BT309,0)/Inputs!$B$24)*DCF!G$6</f>
        <v>-117.9524394907631</v>
      </c>
      <c r="DC309" s="15">
        <f ca="1">(BV309*DCF!H$46-DCF!H$5*MAX(BV309*DCF!H$46,0)-MAX(BV309-BU309,0)/Inputs!$B$24)*DCF!H$6</f>
        <v>-336.45479120653351</v>
      </c>
      <c r="DD309" s="15">
        <f ca="1">(BW309*DCF!I$46-DCF!I$5*MAX(BW309*DCF!I$46,0)-MAX(BW309-BV309,0)/Inputs!$B$24)*DCF!I$6</f>
        <v>58.938381462019976</v>
      </c>
      <c r="DE309" s="15">
        <f ca="1">(BX309*DCF!J$46-DCF!J$5*MAX(BX309*DCF!J$46,0)-MAX(BX309-BW309,0)/Inputs!$B$24)*DCF!J$6</f>
        <v>-81.831990896402615</v>
      </c>
      <c r="DF309" s="15">
        <f ca="1">(BY309*DCF!K$46-DCF!K$5*MAX(BY309*DCF!K$46,0)-MAX(BY309-BX309,0)/Inputs!$B$24)*DCF!K$6</f>
        <v>127.7749650975932</v>
      </c>
      <c r="DG309" s="15">
        <f ca="1">(BZ309*DCF!L$46-DCF!L$5*MAX(BZ309*DCF!L$46,0)-MAX(BZ309-BY309,0)/Inputs!$B$24)*DCF!L$6</f>
        <v>169.21890358900504</v>
      </c>
      <c r="DH309" s="15">
        <f ca="1">(CA309*DCF!M$46-DCF!M$5*MAX(CA309*DCF!M$46,0)-MAX(CA309-BZ309,0)/Inputs!$B$24)*DCF!M$6</f>
        <v>351.23129841420615</v>
      </c>
      <c r="DI309" s="15">
        <f ca="1">SUM(CB309:CL309)+BE309*DCF!M$10*(1+Inputs!$B$30)*(1-Inputs!$B$33)*(1-Inputs!$B$30/Inputs!$B$31)/(Inputs!$B$29-Inputs!$B$30)*DCF!M$6</f>
        <v>93211.75144052328</v>
      </c>
      <c r="DJ309" s="15">
        <f ca="1">SUM(CM309:CW309)+BP309*DCF!M$28*(1+Inputs!$B$30)*(1-Inputs!$B$33)*(1-Inputs!$B$30/Inputs!$B$31)/(Inputs!$B$29-Inputs!$B$30)*DCF!M$6</f>
        <v>369600.69999291532</v>
      </c>
      <c r="DK309" s="15">
        <f ca="1">SUM(CX309:DH309)+CA309*DCF!M$46*(1+Inputs!$B$30)*(1-Inputs!$B$33)*(1-Inputs!$B$30/Inputs!$B$31)/(Inputs!$B$29-Inputs!$B$30)*DCF!M$6</f>
        <v>15538.780894895646</v>
      </c>
      <c r="DM309" s="15">
        <f ca="1">DI309+DJ309+DK309+Inputs!$B$34+Inputs!$B$36-Inputs!$B$35</f>
        <v>555202.23232833424</v>
      </c>
    </row>
    <row r="310" spans="1:117" x14ac:dyDescent="0.75">
      <c r="A310" s="11">
        <v>297</v>
      </c>
      <c r="C310" s="23">
        <f t="shared" ca="1" si="179"/>
        <v>0.87827065349625111</v>
      </c>
      <c r="D310" s="23">
        <f t="shared" ca="1" si="179"/>
        <v>0.38821923661512786</v>
      </c>
      <c r="E310" s="23">
        <f t="shared" ca="1" si="179"/>
        <v>-1.192220155967044</v>
      </c>
      <c r="F310" s="23">
        <f t="shared" ca="1" si="179"/>
        <v>-0.74550891034292022</v>
      </c>
      <c r="G310" s="23">
        <f t="shared" ca="1" si="179"/>
        <v>-1.2532368341833695</v>
      </c>
      <c r="H310" s="23">
        <f t="shared" ca="1" si="179"/>
        <v>0.53454861946375287</v>
      </c>
      <c r="I310" s="23">
        <f t="shared" ca="1" si="179"/>
        <v>-0.21181434317918829</v>
      </c>
      <c r="J310" s="23">
        <f t="shared" ca="1" si="179"/>
        <v>-3.5698342582792017E-2</v>
      </c>
      <c r="K310" s="23">
        <f t="shared" ca="1" si="179"/>
        <v>0.53044542944022077</v>
      </c>
      <c r="L310" s="23">
        <f t="shared" ca="1" si="179"/>
        <v>-0.91599616672486639</v>
      </c>
      <c r="M310" s="23">
        <f t="shared" ca="1" si="179"/>
        <v>2.0078701212344967</v>
      </c>
      <c r="N310" s="23">
        <f ca="1">SQRT(Inputs!$B$38)*C310+SQRT(1-Inputs!$B$38)*_xlfn.NORM.S.INV(RAND())</f>
        <v>-0.35763174576848999</v>
      </c>
      <c r="O310" s="23">
        <f ca="1">SQRT(Inputs!$B$38)*D310+SQRT(1-Inputs!$B$38)*_xlfn.NORM.S.INV(RAND())</f>
        <v>-0.51376190413471745</v>
      </c>
      <c r="P310" s="23">
        <f ca="1">SQRT(Inputs!$B$38)*E310+SQRT(1-Inputs!$B$38)*_xlfn.NORM.S.INV(RAND())</f>
        <v>0.78459327879924867</v>
      </c>
      <c r="Q310" s="23">
        <f ca="1">SQRT(Inputs!$B$38)*F310+SQRT(1-Inputs!$B$38)*_xlfn.NORM.S.INV(RAND())</f>
        <v>-2.2228769565328328</v>
      </c>
      <c r="R310" s="23">
        <f ca="1">SQRT(Inputs!$B$38)*G310+SQRT(1-Inputs!$B$38)*_xlfn.NORM.S.INV(RAND())</f>
        <v>1.1545453812521642</v>
      </c>
      <c r="S310" s="23">
        <f ca="1">SQRT(Inputs!$B$38)*H310+SQRT(1-Inputs!$B$38)*_xlfn.NORM.S.INV(RAND())</f>
        <v>0.20851900683738633</v>
      </c>
      <c r="T310" s="23">
        <f ca="1">SQRT(Inputs!$B$38)*I310+SQRT(1-Inputs!$B$38)*_xlfn.NORM.S.INV(RAND())</f>
        <v>-1.0855491885964288</v>
      </c>
      <c r="U310" s="23">
        <f ca="1">SQRT(Inputs!$B$38)*J310+SQRT(1-Inputs!$B$38)*_xlfn.NORM.S.INV(RAND())</f>
        <v>0.58243303760085141</v>
      </c>
      <c r="V310" s="23">
        <f ca="1">SQRT(Inputs!$B$38)*K310+SQRT(1-Inputs!$B$38)*_xlfn.NORM.S.INV(RAND())</f>
        <v>-0.20569928816222505</v>
      </c>
      <c r="W310" s="23">
        <f ca="1">SQRT(Inputs!$B$38)*L310+SQRT(1-Inputs!$B$38)*_xlfn.NORM.S.INV(RAND())</f>
        <v>-0.13069713288390294</v>
      </c>
      <c r="X310" s="23">
        <f ca="1">SQRT(Inputs!$B$38)*M310+SQRT(1-Inputs!$B$38)*_xlfn.NORM.S.INV(RAND())</f>
        <v>-0.67142451288381388</v>
      </c>
      <c r="Y310" s="23">
        <f ca="1">SQRT(Inputs!$B$38)*C310+SQRT(1-Inputs!$B$38)*_xlfn.NORM.S.INV(RAND())</f>
        <v>1.2163081834413529</v>
      </c>
      <c r="Z310" s="23">
        <f ca="1">SQRT(Inputs!$B$38)*D310+SQRT(1-Inputs!$B$38)*_xlfn.NORM.S.INV(RAND())</f>
        <v>5.5044495011653788E-2</v>
      </c>
      <c r="AA310" s="23">
        <f ca="1">SQRT(Inputs!$B$38)*E310+SQRT(1-Inputs!$B$38)*_xlfn.NORM.S.INV(RAND())</f>
        <v>-1.1579947762284983</v>
      </c>
      <c r="AB310" s="23">
        <f ca="1">SQRT(Inputs!$B$38)*F310+SQRT(1-Inputs!$B$38)*_xlfn.NORM.S.INV(RAND())</f>
        <v>-1.0949554480058787</v>
      </c>
      <c r="AC310" s="23">
        <f ca="1">SQRT(Inputs!$B$38)*G310+SQRT(1-Inputs!$B$38)*_xlfn.NORM.S.INV(RAND())</f>
        <v>-0.49219447153690754</v>
      </c>
      <c r="AD310" s="23">
        <f ca="1">SQRT(Inputs!$B$38)*H310+SQRT(1-Inputs!$B$38)*_xlfn.NORM.S.INV(RAND())</f>
        <v>0.10903026965737553</v>
      </c>
      <c r="AE310" s="23">
        <f ca="1">SQRT(Inputs!$B$38)*I310+SQRT(1-Inputs!$B$38)*_xlfn.NORM.S.INV(RAND())</f>
        <v>1.4780423206083269</v>
      </c>
      <c r="AF310" s="23">
        <f ca="1">SQRT(Inputs!$B$38)*J310+SQRT(1-Inputs!$B$38)*_xlfn.NORM.S.INV(RAND())</f>
        <v>-0.34303456455794062</v>
      </c>
      <c r="AG310" s="23">
        <f ca="1">SQRT(Inputs!$B$38)*K310+SQRT(1-Inputs!$B$38)*_xlfn.NORM.S.INV(RAND())</f>
        <v>1.6170842381424102</v>
      </c>
      <c r="AH310" s="23">
        <f ca="1">SQRT(Inputs!$B$38)*L310+SQRT(1-Inputs!$B$38)*_xlfn.NORM.S.INV(RAND())</f>
        <v>-0.8912674072813388</v>
      </c>
      <c r="AI310" s="23">
        <f ca="1">SQRT(Inputs!$B$38)*M310+SQRT(1-Inputs!$B$38)*_xlfn.NORM.S.INV(RAND())</f>
        <v>0.67966671466445705</v>
      </c>
      <c r="AJ310" s="23">
        <f ca="1">SQRT(Inputs!$B$38)*C310+SQRT(1-Inputs!$B$38)*_xlfn.NORM.S.INV(RAND())</f>
        <v>1.1409457357239821</v>
      </c>
      <c r="AK310" s="23">
        <f ca="1">SQRT(Inputs!$B$38)*D310+SQRT(1-Inputs!$B$38)*_xlfn.NORM.S.INV(RAND())</f>
        <v>2.5722345860395976</v>
      </c>
      <c r="AL310" s="23">
        <f ca="1">SQRT(Inputs!$B$38)*E310+SQRT(1-Inputs!$B$38)*_xlfn.NORM.S.INV(RAND())</f>
        <v>-0.98351187990285749</v>
      </c>
      <c r="AM310" s="23">
        <f ca="1">SQRT(Inputs!$B$38)*F310+SQRT(1-Inputs!$B$38)*_xlfn.NORM.S.INV(RAND())</f>
        <v>-0.92737077906776788</v>
      </c>
      <c r="AN310" s="23">
        <f ca="1">SQRT(Inputs!$B$38)*G310+SQRT(1-Inputs!$B$38)*_xlfn.NORM.S.INV(RAND())</f>
        <v>-1.0871277444526917</v>
      </c>
      <c r="AO310" s="23">
        <f ca="1">SQRT(Inputs!$B$38)*H310+SQRT(1-Inputs!$B$38)*_xlfn.NORM.S.INV(RAND())</f>
        <v>0.92349262404614674</v>
      </c>
      <c r="AP310" s="23">
        <f ca="1">SQRT(Inputs!$B$38)*I310+SQRT(1-Inputs!$B$38)*_xlfn.NORM.S.INV(RAND())</f>
        <v>-0.48748590109969192</v>
      </c>
      <c r="AQ310" s="23">
        <f ca="1">SQRT(Inputs!$B$38)*J310+SQRT(1-Inputs!$B$38)*_xlfn.NORM.S.INV(RAND())</f>
        <v>0.91419426122179659</v>
      </c>
      <c r="AR310" s="23">
        <f ca="1">SQRT(Inputs!$B$38)*K310+SQRT(1-Inputs!$B$38)*_xlfn.NORM.S.INV(RAND())</f>
        <v>0.55163875639260429</v>
      </c>
      <c r="AS310" s="23">
        <f ca="1">SQRT(Inputs!$B$38)*L310+SQRT(1-Inputs!$B$38)*_xlfn.NORM.S.INV(RAND())</f>
        <v>-1.2870050250530611</v>
      </c>
      <c r="AT310" s="23">
        <f ca="1">SQRT(Inputs!$B$38)*M310+SQRT(1-Inputs!$B$38)*_xlfn.NORM.S.INV(RAND())</f>
        <v>-0.12702046987365834</v>
      </c>
      <c r="AU310" s="15">
        <f ca="1">Inputs!$B$6*EXP($B$8-0.5*C$5^2+C$5*N310)</f>
        <v>4683.1276438789464</v>
      </c>
      <c r="AV310" s="15">
        <f t="shared" ca="1" si="146"/>
        <v>5285.7241294379764</v>
      </c>
      <c r="AW310" s="15">
        <f t="shared" ca="1" si="147"/>
        <v>7164.4557812746543</v>
      </c>
      <c r="AX310" s="15">
        <f t="shared" ca="1" si="148"/>
        <v>6626.0550992159742</v>
      </c>
      <c r="AY310" s="15">
        <f t="shared" ca="1" si="149"/>
        <v>9266.6225945826372</v>
      </c>
      <c r="AZ310" s="15">
        <f t="shared" ca="1" si="150"/>
        <v>11596.57634620629</v>
      </c>
      <c r="BA310" s="15">
        <f t="shared" ca="1" si="151"/>
        <v>12667.148686378196</v>
      </c>
      <c r="BB310" s="15">
        <f t="shared" ca="1" si="152"/>
        <v>16440.351853124499</v>
      </c>
      <c r="BC310" s="15">
        <f t="shared" ca="1" si="153"/>
        <v>19739.382257855999</v>
      </c>
      <c r="BD310" s="15">
        <f t="shared" ca="1" si="154"/>
        <v>23888.782617504443</v>
      </c>
      <c r="BE310" s="15">
        <f t="shared" ca="1" si="155"/>
        <v>27536.150929306095</v>
      </c>
      <c r="BF310" s="15">
        <f ca="1">Inputs!$B$13*EXP($B$9-0.5*C$6^2+C$6*Y310)</f>
        <v>17602.558139685018</v>
      </c>
      <c r="BG310" s="15">
        <f t="shared" ca="1" si="156"/>
        <v>21666.993026367287</v>
      </c>
      <c r="BH310" s="15">
        <f t="shared" ca="1" si="157"/>
        <v>21847.060445035222</v>
      </c>
      <c r="BI310" s="15">
        <f t="shared" ca="1" si="158"/>
        <v>22596.126094591451</v>
      </c>
      <c r="BJ310" s="15">
        <f t="shared" ca="1" si="159"/>
        <v>25804.129824158143</v>
      </c>
      <c r="BK310" s="15">
        <f t="shared" ca="1" si="160"/>
        <v>32143.281749325484</v>
      </c>
      <c r="BL310" s="15">
        <f t="shared" ca="1" si="161"/>
        <v>47819.86125702659</v>
      </c>
      <c r="BM310" s="15">
        <f t="shared" ca="1" si="162"/>
        <v>56328.641271838082</v>
      </c>
      <c r="BN310" s="15">
        <f t="shared" ca="1" si="163"/>
        <v>84091.053081884209</v>
      </c>
      <c r="BO310" s="15">
        <f t="shared" ca="1" si="164"/>
        <v>93282.807601519191</v>
      </c>
      <c r="BP310" s="15">
        <f t="shared" ca="1" si="165"/>
        <v>124004.05112935284</v>
      </c>
      <c r="BQ310" s="15">
        <f ca="1">Inputs!$B$20*EXP($B$10-0.5*C$7^2+C$7*AJ310)</f>
        <v>6429.1806719125407</v>
      </c>
      <c r="BR310" s="15">
        <f t="shared" ca="1" si="166"/>
        <v>19745.367667986844</v>
      </c>
      <c r="BS310" s="15">
        <f t="shared" ca="1" si="167"/>
        <v>20385.395494275588</v>
      </c>
      <c r="BT310" s="15">
        <f t="shared" ca="1" si="168"/>
        <v>22037.387232313577</v>
      </c>
      <c r="BU310" s="15">
        <f t="shared" ca="1" si="169"/>
        <v>23477.056519563223</v>
      </c>
      <c r="BV310" s="15">
        <f t="shared" ca="1" si="170"/>
        <v>40218.034290007032</v>
      </c>
      <c r="BW310" s="15">
        <f t="shared" ca="1" si="171"/>
        <v>50620.257297676944</v>
      </c>
      <c r="BX310" s="15">
        <f t="shared" ca="1" si="172"/>
        <v>85041.489471094363</v>
      </c>
      <c r="BY310" s="15">
        <f t="shared" ca="1" si="173"/>
        <v>132421.34629763104</v>
      </c>
      <c r="BZ310" s="15">
        <f t="shared" ca="1" si="174"/>
        <v>146658.45069897897</v>
      </c>
      <c r="CA310" s="15">
        <f t="shared" ca="1" si="175"/>
        <v>201412.70183530007</v>
      </c>
      <c r="CB310" s="15">
        <f ca="1">(AU310*DCF!C$10-DCF!C$5*MAX(AU310*DCF!C$10,0)-MAX(AU310-Inputs!$B$6,0)/Inputs!$B$10)*DCF!C$6</f>
        <v>1045.0644203049383</v>
      </c>
      <c r="CC310" s="15">
        <f ca="1">(AV310*DCF!D$10-DCF!D$5*MAX(AV310*DCF!D$10,0)-MAX(AV310-AU310,0)/Inputs!$B$10)*DCF!D$6</f>
        <v>1141.432065011795</v>
      </c>
      <c r="CD310" s="15">
        <f ca="1">(AW310*DCF!E$10-DCF!E$5*MAX(AW310*DCF!E$10,0)-MAX(AW310-AV310,0)/Inputs!$B$10)*DCF!E$6</f>
        <v>1230.990621936262</v>
      </c>
      <c r="CE310" s="15">
        <f ca="1">(AX310*DCF!F$10-DCF!F$5*MAX(AX310*DCF!F$10,0)-MAX(AX310-AW310,0)/Inputs!$B$10)*DCF!F$6</f>
        <v>1446.4572683259523</v>
      </c>
      <c r="CF310" s="15">
        <f ca="1">(AY310*DCF!G$10-DCF!G$5*MAX(AY310*DCF!G$10,0)-MAX(AY310-AX310,0)/Inputs!$B$10)*DCF!G$6</f>
        <v>1401.7308100776631</v>
      </c>
      <c r="CG310" s="15">
        <f ca="1">(AZ310*DCF!H$10-DCF!H$5*MAX(AZ310*DCF!H$10,0)-MAX(AZ310-AY310,0)/Inputs!$B$10)*DCF!H$6</f>
        <v>1837.7585570858453</v>
      </c>
      <c r="CH310" s="15">
        <f ca="1">(BA310*DCF!I$10-DCF!I$5*MAX(BA310*DCF!I$10,0)-MAX(BA310-AZ310,0)/Inputs!$B$10)*DCF!I$6</f>
        <v>2138.2145927547808</v>
      </c>
      <c r="CI310" s="15">
        <f ca="1">(BB310*DCF!J$10-DCF!J$5*MAX(BB310*DCF!J$10,0)-MAX(BB310-BA310,0)/Inputs!$B$10)*DCF!J$6</f>
        <v>2249.4357624218351</v>
      </c>
      <c r="CJ310" s="15">
        <f ca="1">(BC310*DCF!K$10-DCF!K$5*MAX(BC310*DCF!K$10,0)-MAX(BC310-BB310,0)/Inputs!$B$10)*DCF!K$6</f>
        <v>2715.9094910199447</v>
      </c>
      <c r="CK310" s="15">
        <f ca="1">(BD310*DCF!L$10-DCF!L$5*MAX(BD310*DCF!L$10,0)-MAX(BD310-BC310,0)/Inputs!$B$10)*DCF!L$6</f>
        <v>3066.2980358780364</v>
      </c>
      <c r="CL310" s="15">
        <f ca="1">(BE310*DCF!M$10-DCF!M$5*MAX(BE310*DCF!M$10,0)-MAX(BE310-BD310,0)/Inputs!$B$10)*DCF!M$6</f>
        <v>3449.9899333462936</v>
      </c>
      <c r="CM310" s="15">
        <f ca="1">(BF310*DCF!C$28-DCF!C$5*MAX(BF310*DCF!C$28,0)-MAX(BF310-Inputs!$B$13,0)/Inputs!$B$17)*DCF!C$6</f>
        <v>3936.7215308032496</v>
      </c>
      <c r="CN310" s="15">
        <f ca="1">(BG310*DCF!D$28-DCF!D$5*MAX(BG310*DCF!D$28,0)-MAX(BG310-BF310,0)/Inputs!$B$17)*DCF!D$6</f>
        <v>5514.2988555464553</v>
      </c>
      <c r="CO310" s="15">
        <f ca="1">(BH310*DCF!E$28-DCF!E$5*MAX(BH310*DCF!E$28,0)-MAX(BH310-BG310,0)/Inputs!$B$17)*DCF!E$6</f>
        <v>6151.9877268495311</v>
      </c>
      <c r="CP310" s="15">
        <f ca="1">(BI310*DCF!F$28-DCF!F$5*MAX(BI310*DCF!F$28,0)-MAX(BI310-BH310,0)/Inputs!$B$17)*DCF!F$6</f>
        <v>5997.8737918440856</v>
      </c>
      <c r="CQ310" s="15">
        <f ca="1">(BJ310*DCF!G$28-DCF!G$5*MAX(BJ310*DCF!G$28,0)-MAX(BJ310-BI310,0)/Inputs!$B$17)*DCF!G$6</f>
        <v>6155.5227221408104</v>
      </c>
      <c r="CR310" s="15">
        <f ca="1">(BK310*DCF!H$28-DCF!H$5*MAX(BK310*DCF!H$28,0)-MAX(BK310-BJ310,0)/Inputs!$B$17)*DCF!H$6</f>
        <v>6964.4618946399969</v>
      </c>
      <c r="CS310" s="15">
        <f ca="1">(BL310*DCF!I$28-DCF!I$5*MAX(BL310*DCF!I$28,0)-MAX(BL310-BK310,0)/Inputs!$B$17)*DCF!I$6</f>
        <v>8994.9158483676511</v>
      </c>
      <c r="CT310" s="15">
        <f ca="1">(BM310*DCF!J$28-DCF!J$5*MAX(BM310*DCF!J$28,0)-MAX(BM310-BL310,0)/Inputs!$B$17)*DCF!J$6</f>
        <v>11437.768482776095</v>
      </c>
      <c r="CU310" s="15">
        <f ca="1">(BN310*DCF!K$28-DCF!K$5*MAX(BN310*DCF!K$28,0)-MAX(BN310-BM310,0)/Inputs!$B$17)*DCF!K$6</f>
        <v>14358.094803093385</v>
      </c>
      <c r="CV310" s="15">
        <f ca="1">(BO310*DCF!L$28-DCF!L$5*MAX(BO310*DCF!L$28,0)-MAX(BO310-BN310,0)/Inputs!$B$17)*DCF!L$6</f>
        <v>17571.81575982448</v>
      </c>
      <c r="CW310" s="15">
        <f ca="1">(BP310*DCF!M$28-DCF!M$5*MAX(BP310*DCF!M$28,0)-MAX(BP310-BO310,0)/Inputs!$B$17)*DCF!M$6</f>
        <v>20120.20079078868</v>
      </c>
      <c r="CX310" s="15">
        <f ca="1">(BQ310*DCF!C$46-DCF!C$5*MAX(BQ310*DCF!C$46,0)-MAX(BQ310-Inputs!$B$20,0)/Inputs!$B$24)*DCF!C$6</f>
        <v>-2975.8757542119215</v>
      </c>
      <c r="CY310" s="15">
        <f ca="1">(BR310*DCF!D$46-DCF!D$5*MAX(BR310*DCF!D$46,0)-MAX(BR310-BQ310,0)/Inputs!$B$24)*DCF!D$6</f>
        <v>-9051.9802498361132</v>
      </c>
      <c r="CZ310" s="15">
        <f ca="1">(BS310*DCF!E$46-DCF!E$5*MAX(BS310*DCF!E$46,0)-MAX(BS310-BR310,0)/Inputs!$B$24)*DCF!E$6</f>
        <v>-2662.889860270237</v>
      </c>
      <c r="DA310" s="15">
        <f ca="1">(BT310*DCF!F$46-DCF!F$5*MAX(BT310*DCF!F$46,0)-MAX(BT310-BS310,0)/Inputs!$B$24)*DCF!F$6</f>
        <v>-2206.4442845099479</v>
      </c>
      <c r="DB310" s="15">
        <f ca="1">(BU310*DCF!G$46-DCF!G$5*MAX(BU310*DCF!G$46,0)-MAX(BU310-BT310,0)/Inputs!$B$24)*DCF!G$6</f>
        <v>-1273.9981001569695</v>
      </c>
      <c r="DC310" s="15">
        <f ca="1">(BV310*DCF!H$46-DCF!H$5*MAX(BV310*DCF!H$46,0)-MAX(BV310-BU310,0)/Inputs!$B$24)*DCF!H$6</f>
        <v>-5202.156268492794</v>
      </c>
      <c r="DD310" s="15">
        <f ca="1">(BW310*DCF!I$46-DCF!I$5*MAX(BW310*DCF!I$46,0)-MAX(BW310-BV310,0)/Inputs!$B$24)*DCF!I$6</f>
        <v>-1816.9813485531668</v>
      </c>
      <c r="DE310" s="15">
        <f ca="1">(BX310*DCF!J$46-DCF!J$5*MAX(BX310*DCF!J$46,0)-MAX(BX310-BW310,0)/Inputs!$B$24)*DCF!J$6</f>
        <v>-5560.6931627369395</v>
      </c>
      <c r="DF310" s="15">
        <f ca="1">(BY310*DCF!K$46-DCF!K$5*MAX(BY310*DCF!K$46,0)-MAX(BY310-BX310,0)/Inputs!$B$24)*DCF!K$6</f>
        <v>-4042.4539989905325</v>
      </c>
      <c r="DG310" s="15">
        <f ca="1">(BZ310*DCF!L$46-DCF!L$5*MAX(BZ310*DCF!L$46,0)-MAX(BZ310-BY310,0)/Inputs!$B$24)*DCF!L$6</f>
        <v>6915.917268435709</v>
      </c>
      <c r="DH310" s="15">
        <f ca="1">(CA310*DCF!M$46-DCF!M$5*MAX(CA310*DCF!M$46,0)-MAX(CA310-BZ310,0)/Inputs!$B$24)*DCF!M$6</f>
        <v>4343.2495732816478</v>
      </c>
      <c r="DI310" s="15">
        <f ca="1">SUM(CB310:CL310)+BE310*DCF!M$10*(1+Inputs!$B$30)*(1-Inputs!$B$33)*(1-Inputs!$B$30/Inputs!$B$31)/(Inputs!$B$29-Inputs!$B$30)*DCF!M$6</f>
        <v>98356.753722321955</v>
      </c>
      <c r="DJ310" s="15">
        <f ca="1">SUM(CM310:CW310)+BP310*DCF!M$28*(1+Inputs!$B$30)*(1-Inputs!$B$33)*(1-Inputs!$B$30/Inputs!$B$31)/(Inputs!$B$29-Inputs!$B$30)*DCF!M$6</f>
        <v>567343.54764241667</v>
      </c>
      <c r="DK310" s="15">
        <f ca="1">SUM(CX310:DH310)+CA310*DCF!M$46*(1+Inputs!$B$30)*(1-Inputs!$B$33)*(1-Inputs!$B$30/Inputs!$B$31)/(Inputs!$B$29-Inputs!$B$30)*DCF!M$6</f>
        <v>287873.58971112157</v>
      </c>
      <c r="DM310" s="15">
        <f ca="1">DI310+DJ310+DK310+Inputs!$B$34+Inputs!$B$36-Inputs!$B$35</f>
        <v>1030424.8910758602</v>
      </c>
    </row>
    <row r="311" spans="1:117" x14ac:dyDescent="0.75">
      <c r="A311" s="11">
        <v>298</v>
      </c>
      <c r="C311" s="23">
        <f t="shared" ca="1" si="179"/>
        <v>1.1771130978962434</v>
      </c>
      <c r="D311" s="23">
        <f t="shared" ca="1" si="179"/>
        <v>-0.3687479894042473</v>
      </c>
      <c r="E311" s="23">
        <f t="shared" ca="1" si="179"/>
        <v>-0.4498483758809223</v>
      </c>
      <c r="F311" s="23">
        <f t="shared" ca="1" si="179"/>
        <v>2.5091699766600981</v>
      </c>
      <c r="G311" s="23">
        <f t="shared" ca="1" si="179"/>
        <v>-0.72880932767294548</v>
      </c>
      <c r="H311" s="23">
        <f t="shared" ca="1" si="179"/>
        <v>-0.88710195039969764</v>
      </c>
      <c r="I311" s="23">
        <f t="shared" ca="1" si="179"/>
        <v>-0.44639128287387869</v>
      </c>
      <c r="J311" s="23">
        <f t="shared" ca="1" si="179"/>
        <v>-0.5056595691446214</v>
      </c>
      <c r="K311" s="23">
        <f t="shared" ca="1" si="179"/>
        <v>1.5713364927305054</v>
      </c>
      <c r="L311" s="23">
        <f t="shared" ca="1" si="179"/>
        <v>0.86198946418882338</v>
      </c>
      <c r="M311" s="23">
        <f t="shared" ca="1" si="179"/>
        <v>-1.1470413325042383</v>
      </c>
      <c r="N311" s="23">
        <f ca="1">SQRT(Inputs!$B$38)*C311+SQRT(1-Inputs!$B$38)*_xlfn.NORM.S.INV(RAND())</f>
        <v>0.66029836783185281</v>
      </c>
      <c r="O311" s="23">
        <f ca="1">SQRT(Inputs!$B$38)*D311+SQRT(1-Inputs!$B$38)*_xlfn.NORM.S.INV(RAND())</f>
        <v>3.3246866841160072E-3</v>
      </c>
      <c r="P311" s="23">
        <f ca="1">SQRT(Inputs!$B$38)*E311+SQRT(1-Inputs!$B$38)*_xlfn.NORM.S.INV(RAND())</f>
        <v>0.76312948014623661</v>
      </c>
      <c r="Q311" s="23">
        <f ca="1">SQRT(Inputs!$B$38)*F311+SQRT(1-Inputs!$B$38)*_xlfn.NORM.S.INV(RAND())</f>
        <v>2.6339099345854842</v>
      </c>
      <c r="R311" s="23">
        <f ca="1">SQRT(Inputs!$B$38)*G311+SQRT(1-Inputs!$B$38)*_xlfn.NORM.S.INV(RAND())</f>
        <v>-0.60357411101695579</v>
      </c>
      <c r="S311" s="23">
        <f ca="1">SQRT(Inputs!$B$38)*H311+SQRT(1-Inputs!$B$38)*_xlfn.NORM.S.INV(RAND())</f>
        <v>0.62093707930200281</v>
      </c>
      <c r="T311" s="23">
        <f ca="1">SQRT(Inputs!$B$38)*I311+SQRT(1-Inputs!$B$38)*_xlfn.NORM.S.INV(RAND())</f>
        <v>-0.95559309481776811</v>
      </c>
      <c r="U311" s="23">
        <f ca="1">SQRT(Inputs!$B$38)*J311+SQRT(1-Inputs!$B$38)*_xlfn.NORM.S.INV(RAND())</f>
        <v>-0.39939782202579865</v>
      </c>
      <c r="V311" s="23">
        <f ca="1">SQRT(Inputs!$B$38)*K311+SQRT(1-Inputs!$B$38)*_xlfn.NORM.S.INV(RAND())</f>
        <v>-0.64392602997308401</v>
      </c>
      <c r="W311" s="23">
        <f ca="1">SQRT(Inputs!$B$38)*L311+SQRT(1-Inputs!$B$38)*_xlfn.NORM.S.INV(RAND())</f>
        <v>1.0474238219119609</v>
      </c>
      <c r="X311" s="23">
        <f ca="1">SQRT(Inputs!$B$38)*M311+SQRT(1-Inputs!$B$38)*_xlfn.NORM.S.INV(RAND())</f>
        <v>-1.0226040372827812</v>
      </c>
      <c r="Y311" s="23">
        <f ca="1">SQRT(Inputs!$B$38)*C311+SQRT(1-Inputs!$B$38)*_xlfn.NORM.S.INV(RAND())</f>
        <v>1.4153359308767612</v>
      </c>
      <c r="Z311" s="23">
        <f ca="1">SQRT(Inputs!$B$38)*D311+SQRT(1-Inputs!$B$38)*_xlfn.NORM.S.INV(RAND())</f>
        <v>1.0563710205820337E-2</v>
      </c>
      <c r="AA311" s="23">
        <f ca="1">SQRT(Inputs!$B$38)*E311+SQRT(1-Inputs!$B$38)*_xlfn.NORM.S.INV(RAND())</f>
        <v>-0.12457541832794178</v>
      </c>
      <c r="AB311" s="23">
        <f ca="1">SQRT(Inputs!$B$38)*F311+SQRT(1-Inputs!$B$38)*_xlfn.NORM.S.INV(RAND())</f>
        <v>2.5232254891986661</v>
      </c>
      <c r="AC311" s="23">
        <f ca="1">SQRT(Inputs!$B$38)*G311+SQRT(1-Inputs!$B$38)*_xlfn.NORM.S.INV(RAND())</f>
        <v>-1.2703277060541218</v>
      </c>
      <c r="AD311" s="23">
        <f ca="1">SQRT(Inputs!$B$38)*H311+SQRT(1-Inputs!$B$38)*_xlfn.NORM.S.INV(RAND())</f>
        <v>-0.10040535372798143</v>
      </c>
      <c r="AE311" s="23">
        <f ca="1">SQRT(Inputs!$B$38)*I311+SQRT(1-Inputs!$B$38)*_xlfn.NORM.S.INV(RAND())</f>
        <v>1.9067625839824212</v>
      </c>
      <c r="AF311" s="23">
        <f ca="1">SQRT(Inputs!$B$38)*J311+SQRT(1-Inputs!$B$38)*_xlfn.NORM.S.INV(RAND())</f>
        <v>1.3191239916680475E-2</v>
      </c>
      <c r="AG311" s="23">
        <f ca="1">SQRT(Inputs!$B$38)*K311+SQRT(1-Inputs!$B$38)*_xlfn.NORM.S.INV(RAND())</f>
        <v>0.63269769528476949</v>
      </c>
      <c r="AH311" s="23">
        <f ca="1">SQRT(Inputs!$B$38)*L311+SQRT(1-Inputs!$B$38)*_xlfn.NORM.S.INV(RAND())</f>
        <v>2.4169610835597983</v>
      </c>
      <c r="AI311" s="23">
        <f ca="1">SQRT(Inputs!$B$38)*M311+SQRT(1-Inputs!$B$38)*_xlfn.NORM.S.INV(RAND())</f>
        <v>-0.48862151330233861</v>
      </c>
      <c r="AJ311" s="23">
        <f ca="1">SQRT(Inputs!$B$38)*C311+SQRT(1-Inputs!$B$38)*_xlfn.NORM.S.INV(RAND())</f>
        <v>1.6775157419615019</v>
      </c>
      <c r="AK311" s="23">
        <f ca="1">SQRT(Inputs!$B$38)*D311+SQRT(1-Inputs!$B$38)*_xlfn.NORM.S.INV(RAND())</f>
        <v>1.4945267322539628</v>
      </c>
      <c r="AL311" s="23">
        <f ca="1">SQRT(Inputs!$B$38)*E311+SQRT(1-Inputs!$B$38)*_xlfn.NORM.S.INV(RAND())</f>
        <v>-0.69112468530259752</v>
      </c>
      <c r="AM311" s="23">
        <f ca="1">SQRT(Inputs!$B$38)*F311+SQRT(1-Inputs!$B$38)*_xlfn.NORM.S.INV(RAND())</f>
        <v>2.1570399468572186</v>
      </c>
      <c r="AN311" s="23">
        <f ca="1">SQRT(Inputs!$B$38)*G311+SQRT(1-Inputs!$B$38)*_xlfn.NORM.S.INV(RAND())</f>
        <v>-0.79423212352526362</v>
      </c>
      <c r="AO311" s="23">
        <f ca="1">SQRT(Inputs!$B$38)*H311+SQRT(1-Inputs!$B$38)*_xlfn.NORM.S.INV(RAND())</f>
        <v>-0.90807408970646797</v>
      </c>
      <c r="AP311" s="23">
        <f ca="1">SQRT(Inputs!$B$38)*I311+SQRT(1-Inputs!$B$38)*_xlfn.NORM.S.INV(RAND())</f>
        <v>-2.5673598414915522</v>
      </c>
      <c r="AQ311" s="23">
        <f ca="1">SQRT(Inputs!$B$38)*J311+SQRT(1-Inputs!$B$38)*_xlfn.NORM.S.INV(RAND())</f>
        <v>0.37556752386076891</v>
      </c>
      <c r="AR311" s="23">
        <f ca="1">SQRT(Inputs!$B$38)*K311+SQRT(1-Inputs!$B$38)*_xlfn.NORM.S.INV(RAND())</f>
        <v>1.3177683044403756</v>
      </c>
      <c r="AS311" s="23">
        <f ca="1">SQRT(Inputs!$B$38)*L311+SQRT(1-Inputs!$B$38)*_xlfn.NORM.S.INV(RAND())</f>
        <v>1.3534615283078866</v>
      </c>
      <c r="AT311" s="23">
        <f ca="1">SQRT(Inputs!$B$38)*M311+SQRT(1-Inputs!$B$38)*_xlfn.NORM.S.INV(RAND())</f>
        <v>1.1051941024634042</v>
      </c>
      <c r="AU311" s="15">
        <f ca="1">Inputs!$B$6*EXP($B$8-0.5*C$5^2+C$5*N311)</f>
        <v>5522.0085652893285</v>
      </c>
      <c r="AV311" s="15">
        <f t="shared" ca="1" si="146"/>
        <v>6724.8752952041286</v>
      </c>
      <c r="AW311" s="15">
        <f t="shared" ca="1" si="147"/>
        <v>9088.7810113545129</v>
      </c>
      <c r="AX311" s="15">
        <f t="shared" ca="1" si="148"/>
        <v>15420.391652592591</v>
      </c>
      <c r="AY311" s="15">
        <f t="shared" ca="1" si="149"/>
        <v>17562.623206484688</v>
      </c>
      <c r="AZ311" s="15">
        <f t="shared" ca="1" si="150"/>
        <v>22999.653204670925</v>
      </c>
      <c r="BA311" s="15">
        <f t="shared" ca="1" si="151"/>
        <v>25466.969928442151</v>
      </c>
      <c r="BB311" s="15">
        <f t="shared" ca="1" si="152"/>
        <v>29956.30712290265</v>
      </c>
      <c r="BC311" s="15">
        <f t="shared" ca="1" si="153"/>
        <v>34477.773155956231</v>
      </c>
      <c r="BD311" s="15">
        <f t="shared" ca="1" si="154"/>
        <v>46586.08690977747</v>
      </c>
      <c r="BE311" s="15">
        <f t="shared" ca="1" si="155"/>
        <v>52008.496985111778</v>
      </c>
      <c r="BF311" s="15">
        <f ca="1">Inputs!$B$13*EXP($B$9-0.5*C$6^2+C$6*Y311)</f>
        <v>18310.982776986093</v>
      </c>
      <c r="BG311" s="15">
        <f t="shared" ca="1" si="156"/>
        <v>22358.81819218602</v>
      </c>
      <c r="BH311" s="15">
        <f t="shared" ca="1" si="157"/>
        <v>26759.709313171974</v>
      </c>
      <c r="BI311" s="15">
        <f t="shared" ca="1" si="158"/>
        <v>48304.174526508388</v>
      </c>
      <c r="BJ311" s="15">
        <f t="shared" ca="1" si="159"/>
        <v>49309.148226382873</v>
      </c>
      <c r="BK311" s="15">
        <f t="shared" ca="1" si="160"/>
        <v>59696.015815479797</v>
      </c>
      <c r="BL311" s="15">
        <f t="shared" ca="1" si="161"/>
        <v>93884.137216854579</v>
      </c>
      <c r="BM311" s="15">
        <f t="shared" ca="1" si="162"/>
        <v>115593.13639092159</v>
      </c>
      <c r="BN311" s="15">
        <f t="shared" ca="1" si="163"/>
        <v>153363.17655124914</v>
      </c>
      <c r="BO311" s="15">
        <f t="shared" ca="1" si="164"/>
        <v>249908.21468196216</v>
      </c>
      <c r="BP311" s="15">
        <f t="shared" ca="1" si="165"/>
        <v>291025.0360457708</v>
      </c>
      <c r="BQ311" s="15">
        <f ca="1">Inputs!$B$20*EXP($B$10-0.5*C$7^2+C$7*AJ311)</f>
        <v>7776.9108757422255</v>
      </c>
      <c r="BR311" s="15">
        <f t="shared" ca="1" si="166"/>
        <v>16961.9488950821</v>
      </c>
      <c r="BS311" s="15">
        <f t="shared" ca="1" si="167"/>
        <v>19045.803904347842</v>
      </c>
      <c r="BT311" s="15">
        <f t="shared" ca="1" si="168"/>
        <v>46242.943581850421</v>
      </c>
      <c r="BU311" s="15">
        <f t="shared" ca="1" si="169"/>
        <v>52882.051431769854</v>
      </c>
      <c r="BV311" s="15">
        <f t="shared" ca="1" si="170"/>
        <v>59961.730988840121</v>
      </c>
      <c r="BW311" s="15">
        <f t="shared" ca="1" si="171"/>
        <v>48595.898282764945</v>
      </c>
      <c r="BX311" s="15">
        <f t="shared" ca="1" si="172"/>
        <v>73284.257252402458</v>
      </c>
      <c r="BY311" s="15">
        <f t="shared" ca="1" si="173"/>
        <v>132128.50142666633</v>
      </c>
      <c r="BZ311" s="15">
        <f t="shared" ca="1" si="174"/>
        <v>237768.98768578138</v>
      </c>
      <c r="CA311" s="15">
        <f t="shared" ca="1" si="175"/>
        <v>406471.8561606062</v>
      </c>
      <c r="CB311" s="15">
        <f ca="1">(AU311*DCF!C$10-DCF!C$5*MAX(AU311*DCF!C$10,0)-MAX(AU311-Inputs!$B$6,0)/Inputs!$B$10)*DCF!C$6</f>
        <v>1039.0830498124569</v>
      </c>
      <c r="CC311" s="15">
        <f ca="1">(AV311*DCF!D$10-DCF!D$5*MAX(AV311*DCF!D$10,0)-MAX(AV311-AU311,0)/Inputs!$B$10)*DCF!D$6</f>
        <v>1345.8552228403646</v>
      </c>
      <c r="CD311" s="15">
        <f ca="1">(AW311*DCF!E$10-DCF!E$5*MAX(AW311*DCF!E$10,0)-MAX(AW311-AV311,0)/Inputs!$B$10)*DCF!E$6</f>
        <v>1566.0053937269015</v>
      </c>
      <c r="CE311" s="15">
        <f ca="1">(AX311*DCF!F$10-DCF!F$5*MAX(AX311*DCF!F$10,0)-MAX(AX311-AW311,0)/Inputs!$B$10)*DCF!F$6</f>
        <v>2048.7957271381024</v>
      </c>
      <c r="CF311" s="15">
        <f ca="1">(AY311*DCF!G$10-DCF!G$5*MAX(AY311*DCF!G$10,0)-MAX(AY311-AX311,0)/Inputs!$B$10)*DCF!G$6</f>
        <v>3206.8262990492999</v>
      </c>
      <c r="CG311" s="15">
        <f ca="1">(AZ311*DCF!H$10-DCF!H$5*MAX(AZ311*DCF!H$10,0)-MAX(AZ311-AY311,0)/Inputs!$B$10)*DCF!H$6</f>
        <v>3499.9570190936765</v>
      </c>
      <c r="CH311" s="15">
        <f ca="1">(BA311*DCF!I$10-DCF!I$5*MAX(BA311*DCF!I$10,0)-MAX(BA311-AZ311,0)/Inputs!$B$10)*DCF!I$6</f>
        <v>4247.1599783666006</v>
      </c>
      <c r="CI311" s="15">
        <f ca="1">(BB311*DCF!J$10-DCF!J$5*MAX(BB311*DCF!J$10,0)-MAX(BB311-BA311,0)/Inputs!$B$10)*DCF!J$6</f>
        <v>4460.2867371573993</v>
      </c>
      <c r="CJ311" s="15">
        <f ca="1">(BC311*DCF!K$10-DCF!K$5*MAX(BC311*DCF!K$10,0)-MAX(BC311-BB311,0)/Inputs!$B$10)*DCF!K$6</f>
        <v>4917.4313466195845</v>
      </c>
      <c r="CK311" s="15">
        <f ca="1">(BD311*DCF!L$10-DCF!L$5*MAX(BD311*DCF!L$10,0)-MAX(BD311-BC311,0)/Inputs!$B$10)*DCF!L$6</f>
        <v>5460.266766439282</v>
      </c>
      <c r="CL311" s="15">
        <f ca="1">(BE311*DCF!M$10-DCF!M$5*MAX(BE311*DCF!M$10,0)-MAX(BE311-BD311,0)/Inputs!$B$10)*DCF!M$6</f>
        <v>6691.3067834728663</v>
      </c>
      <c r="CM311" s="15">
        <f ca="1">(BF311*DCF!C$28-DCF!C$5*MAX(BF311*DCF!C$28,0)-MAX(BF311-Inputs!$B$13,0)/Inputs!$B$17)*DCF!C$6</f>
        <v>3989.3196228976367</v>
      </c>
      <c r="CN311" s="15">
        <f ca="1">(BG311*DCF!D$28-DCF!D$5*MAX(BG311*DCF!D$28,0)-MAX(BG311-BF311,0)/Inputs!$B$17)*DCF!D$6</f>
        <v>5721.5987513512064</v>
      </c>
      <c r="CO311" s="15">
        <f ca="1">(BH311*DCF!E$28-DCF!E$5*MAX(BH311*DCF!E$28,0)-MAX(BH311-BG311,0)/Inputs!$B$17)*DCF!E$6</f>
        <v>6711.4711101025205</v>
      </c>
      <c r="CP311" s="15">
        <f ca="1">(BI311*DCF!F$28-DCF!F$5*MAX(BI311*DCF!F$28,0)-MAX(BI311-BH311,0)/Inputs!$B$17)*DCF!F$6</f>
        <v>9190.8005819910049</v>
      </c>
      <c r="CQ311" s="15">
        <f ca="1">(BJ311*DCF!G$28-DCF!G$5*MAX(BJ311*DCF!G$28,0)-MAX(BJ311-BI311,0)/Inputs!$B$17)*DCF!G$6</f>
        <v>12624.605966373651</v>
      </c>
      <c r="CR311" s="15">
        <f ca="1">(BK311*DCF!H$28-DCF!H$5*MAX(BK311*DCF!H$28,0)-MAX(BK311-BJ311,0)/Inputs!$B$17)*DCF!H$6</f>
        <v>13149.655590125312</v>
      </c>
      <c r="CS311" s="15">
        <f ca="1">(BL311*DCF!I$28-DCF!I$5*MAX(BL311*DCF!I$28,0)-MAX(BL311-BK311,0)/Inputs!$B$17)*DCF!I$6</f>
        <v>17170.096467739579</v>
      </c>
      <c r="CT311" s="15">
        <f ca="1">(BM311*DCF!J$28-DCF!J$5*MAX(BM311*DCF!J$28,0)-MAX(BM311-BL311,0)/Inputs!$B$17)*DCF!J$6</f>
        <v>22908.429590643558</v>
      </c>
      <c r="CU311" s="15">
        <f ca="1">(BN311*DCF!K$28-DCF!K$5*MAX(BN311*DCF!K$28,0)-MAX(BN311-BM311,0)/Inputs!$B$17)*DCF!K$6</f>
        <v>27761.404622103913</v>
      </c>
      <c r="CV311" s="15">
        <f ca="1">(BO311*DCF!L$28-DCF!L$5*MAX(BO311*DCF!L$28,0)-MAX(BO311-BN311,0)/Inputs!$B$17)*DCF!L$6</f>
        <v>38937.702318936754</v>
      </c>
      <c r="CW311" s="15">
        <f ca="1">(BP311*DCF!M$28-DCF!M$5*MAX(BP311*DCF!M$28,0)-MAX(BP311-BO311,0)/Inputs!$B$17)*DCF!M$6</f>
        <v>50458.665770398271</v>
      </c>
      <c r="CX311" s="15">
        <f ca="1">(BQ311*DCF!C$46-DCF!C$5*MAX(BQ311*DCF!C$46,0)-MAX(BQ311-Inputs!$B$20,0)/Inputs!$B$24)*DCF!C$6</f>
        <v>-3909.6380201447287</v>
      </c>
      <c r="CY311" s="15">
        <f ca="1">(BR311*DCF!D$46-DCF!D$5*MAX(BR311*DCF!D$46,0)-MAX(BR311-BQ311,0)/Inputs!$B$24)*DCF!D$6</f>
        <v>-6814.1885987434844</v>
      </c>
      <c r="CZ311" s="15">
        <f ca="1">(BS311*DCF!E$46-DCF!E$5*MAX(BS311*DCF!E$46,0)-MAX(BS311-BR311,0)/Inputs!$B$24)*DCF!E$6</f>
        <v>-3073.5977499532073</v>
      </c>
      <c r="DA311" s="15">
        <f ca="1">(BT311*DCF!F$46-DCF!F$5*MAX(BT311*DCF!F$46,0)-MAX(BT311-BS311,0)/Inputs!$B$24)*DCF!F$6</f>
        <v>-13271.041845571897</v>
      </c>
      <c r="DB311" s="15">
        <f ca="1">(BU311*DCF!G$46-DCF!G$5*MAX(BU311*DCF!G$46,0)-MAX(BU311-BT311,0)/Inputs!$B$24)*DCF!G$6</f>
        <v>-4012.1124359470255</v>
      </c>
      <c r="DC311" s="15">
        <f ca="1">(BV311*DCF!H$46-DCF!H$5*MAX(BV311*DCF!H$46,0)-MAX(BV311-BU311,0)/Inputs!$B$24)*DCF!H$6</f>
        <v>-2199.9670444432477</v>
      </c>
      <c r="DD311" s="15">
        <f ca="1">(BW311*DCF!I$46-DCF!I$5*MAX(BW311*DCF!I$46,0)-MAX(BW311-BV311,0)/Inputs!$B$24)*DCF!I$6</f>
        <v>1122.3411052558417</v>
      </c>
      <c r="DE311" s="15">
        <f ca="1">(BX311*DCF!J$46-DCF!J$5*MAX(BX311*DCF!J$46,0)-MAX(BX311-BW311,0)/Inputs!$B$24)*DCF!J$6</f>
        <v>-3472.8775711025196</v>
      </c>
      <c r="DF311" s="15">
        <f ca="1">(BY311*DCF!K$46-DCF!K$5*MAX(BY311*DCF!K$46,0)-MAX(BY311-BX311,0)/Inputs!$B$24)*DCF!K$6</f>
        <v>-6867.6517643527659</v>
      </c>
      <c r="DG311" s="15">
        <f ca="1">(BZ311*DCF!L$46-DCF!L$5*MAX(BZ311*DCF!L$46,0)-MAX(BZ311-BY311,0)/Inputs!$B$24)*DCF!L$6</f>
        <v>-7470.9221711513919</v>
      </c>
      <c r="DH311" s="15">
        <f ca="1">(CA311*DCF!M$46-DCF!M$5*MAX(CA311*DCF!M$46,0)-MAX(CA311-BZ311,0)/Inputs!$B$24)*DCF!M$6</f>
        <v>-3402.5824685002012</v>
      </c>
      <c r="DI311" s="15">
        <f ca="1">SUM(CB311:CL311)+BE311*DCF!M$10*(1+Inputs!$B$30)*(1-Inputs!$B$33)*(1-Inputs!$B$30/Inputs!$B$31)/(Inputs!$B$29-Inputs!$B$30)*DCF!M$6</f>
        <v>183223.30917445692</v>
      </c>
      <c r="DJ311" s="15">
        <f ca="1">SUM(CM311:CW311)+BP311*DCF!M$28*(1+Inputs!$B$30)*(1-Inputs!$B$33)*(1-Inputs!$B$30/Inputs!$B$31)/(Inputs!$B$29-Inputs!$B$30)*DCF!M$6</f>
        <v>1288525.7820234313</v>
      </c>
      <c r="DK311" s="15">
        <f ca="1">SUM(CX311:DH311)+CA311*DCF!M$46*(1+Inputs!$B$30)*(1-Inputs!$B$33)*(1-Inputs!$B$30/Inputs!$B$31)/(Inputs!$B$29-Inputs!$B$30)*DCF!M$6</f>
        <v>575081.40072913165</v>
      </c>
      <c r="DM311" s="15">
        <f ca="1">DI311+DJ311+DK311+Inputs!$B$34+Inputs!$B$36-Inputs!$B$35</f>
        <v>2123681.4919270198</v>
      </c>
    </row>
    <row r="312" spans="1:117" x14ac:dyDescent="0.75">
      <c r="A312" s="11">
        <v>299</v>
      </c>
      <c r="C312" s="23">
        <f t="shared" ca="1" si="179"/>
        <v>-0.56724986433112512</v>
      </c>
      <c r="D312" s="23">
        <f t="shared" ca="1" si="179"/>
        <v>-9.4067496914342505E-2</v>
      </c>
      <c r="E312" s="23">
        <f t="shared" ca="1" si="179"/>
        <v>-1.3439056744280387</v>
      </c>
      <c r="F312" s="23">
        <f t="shared" ca="1" si="179"/>
        <v>-0.48209295631503324</v>
      </c>
      <c r="G312" s="23">
        <f t="shared" ca="1" si="179"/>
        <v>-9.2851411088853517E-2</v>
      </c>
      <c r="H312" s="23">
        <f t="shared" ca="1" si="179"/>
        <v>-0.96989531596034362</v>
      </c>
      <c r="I312" s="23">
        <f t="shared" ca="1" si="179"/>
        <v>0.70080333690077479</v>
      </c>
      <c r="J312" s="23">
        <f t="shared" ca="1" si="179"/>
        <v>-0.37234886763880432</v>
      </c>
      <c r="K312" s="23">
        <f t="shared" ca="1" si="179"/>
        <v>-0.2770367232995527</v>
      </c>
      <c r="L312" s="23">
        <f t="shared" ca="1" si="179"/>
        <v>1.58317351817162</v>
      </c>
      <c r="M312" s="23">
        <f t="shared" ca="1" si="179"/>
        <v>0.54138294480622806</v>
      </c>
      <c r="N312" s="23">
        <f ca="1">SQRT(Inputs!$B$38)*C312+SQRT(1-Inputs!$B$38)*_xlfn.NORM.S.INV(RAND())</f>
        <v>-0.35484717337092486</v>
      </c>
      <c r="O312" s="23">
        <f ca="1">SQRT(Inputs!$B$38)*D312+SQRT(1-Inputs!$B$38)*_xlfn.NORM.S.INV(RAND())</f>
        <v>-0.19768645212738359</v>
      </c>
      <c r="P312" s="23">
        <f ca="1">SQRT(Inputs!$B$38)*E312+SQRT(1-Inputs!$B$38)*_xlfn.NORM.S.INV(RAND())</f>
        <v>-1.2997501184652847</v>
      </c>
      <c r="Q312" s="23">
        <f ca="1">SQRT(Inputs!$B$38)*F312+SQRT(1-Inputs!$B$38)*_xlfn.NORM.S.INV(RAND())</f>
        <v>0.3522649424541614</v>
      </c>
      <c r="R312" s="23">
        <f ca="1">SQRT(Inputs!$B$38)*G312+SQRT(1-Inputs!$B$38)*_xlfn.NORM.S.INV(RAND())</f>
        <v>0.5603035956058745</v>
      </c>
      <c r="S312" s="23">
        <f ca="1">SQRT(Inputs!$B$38)*H312+SQRT(1-Inputs!$B$38)*_xlfn.NORM.S.INV(RAND())</f>
        <v>-0.38078053473492202</v>
      </c>
      <c r="T312" s="23">
        <f ca="1">SQRT(Inputs!$B$38)*I312+SQRT(1-Inputs!$B$38)*_xlfn.NORM.S.INV(RAND())</f>
        <v>-0.11840921687788752</v>
      </c>
      <c r="U312" s="23">
        <f ca="1">SQRT(Inputs!$B$38)*J312+SQRT(1-Inputs!$B$38)*_xlfn.NORM.S.INV(RAND())</f>
        <v>-0.55000318684934624</v>
      </c>
      <c r="V312" s="23">
        <f ca="1">SQRT(Inputs!$B$38)*K312+SQRT(1-Inputs!$B$38)*_xlfn.NORM.S.INV(RAND())</f>
        <v>0.51077817873068565</v>
      </c>
      <c r="W312" s="23">
        <f ca="1">SQRT(Inputs!$B$38)*L312+SQRT(1-Inputs!$B$38)*_xlfn.NORM.S.INV(RAND())</f>
        <v>0.74037001493260157</v>
      </c>
      <c r="X312" s="23">
        <f ca="1">SQRT(Inputs!$B$38)*M312+SQRT(1-Inputs!$B$38)*_xlfn.NORM.S.INV(RAND())</f>
        <v>0.1555168773522021</v>
      </c>
      <c r="Y312" s="23">
        <f ca="1">SQRT(Inputs!$B$38)*C312+SQRT(1-Inputs!$B$38)*_xlfn.NORM.S.INV(RAND())</f>
        <v>-1.6877793474699936</v>
      </c>
      <c r="Z312" s="23">
        <f ca="1">SQRT(Inputs!$B$38)*D312+SQRT(1-Inputs!$B$38)*_xlfn.NORM.S.INV(RAND())</f>
        <v>0.17725557109397774</v>
      </c>
      <c r="AA312" s="23">
        <f ca="1">SQRT(Inputs!$B$38)*E312+SQRT(1-Inputs!$B$38)*_xlfn.NORM.S.INV(RAND())</f>
        <v>-1.675967874657839</v>
      </c>
      <c r="AB312" s="23">
        <f ca="1">SQRT(Inputs!$B$38)*F312+SQRT(1-Inputs!$B$38)*_xlfn.NORM.S.INV(RAND())</f>
        <v>-0.37378823593420862</v>
      </c>
      <c r="AC312" s="23">
        <f ca="1">SQRT(Inputs!$B$38)*G312+SQRT(1-Inputs!$B$38)*_xlfn.NORM.S.INV(RAND())</f>
        <v>-0.85496424550314976</v>
      </c>
      <c r="AD312" s="23">
        <f ca="1">SQRT(Inputs!$B$38)*H312+SQRT(1-Inputs!$B$38)*_xlfn.NORM.S.INV(RAND())</f>
        <v>-1.5857232707659199</v>
      </c>
      <c r="AE312" s="23">
        <f ca="1">SQRT(Inputs!$B$38)*I312+SQRT(1-Inputs!$B$38)*_xlfn.NORM.S.INV(RAND())</f>
        <v>-0.24444366858288502</v>
      </c>
      <c r="AF312" s="23">
        <f ca="1">SQRT(Inputs!$B$38)*J312+SQRT(1-Inputs!$B$38)*_xlfn.NORM.S.INV(RAND())</f>
        <v>-1.1356225342012312</v>
      </c>
      <c r="AG312" s="23">
        <f ca="1">SQRT(Inputs!$B$38)*K312+SQRT(1-Inputs!$B$38)*_xlfn.NORM.S.INV(RAND())</f>
        <v>0.26149786313834217</v>
      </c>
      <c r="AH312" s="23">
        <f ca="1">SQRT(Inputs!$B$38)*L312+SQRT(1-Inputs!$B$38)*_xlfn.NORM.S.INV(RAND())</f>
        <v>0.9094683656717778</v>
      </c>
      <c r="AI312" s="23">
        <f ca="1">SQRT(Inputs!$B$38)*M312+SQRT(1-Inputs!$B$38)*_xlfn.NORM.S.INV(RAND())</f>
        <v>-1.1992680804230007</v>
      </c>
      <c r="AJ312" s="23">
        <f ca="1">SQRT(Inputs!$B$38)*C312+SQRT(1-Inputs!$B$38)*_xlfn.NORM.S.INV(RAND())</f>
        <v>0.22933380867539965</v>
      </c>
      <c r="AK312" s="23">
        <f ca="1">SQRT(Inputs!$B$38)*D312+SQRT(1-Inputs!$B$38)*_xlfn.NORM.S.INV(RAND())</f>
        <v>1.5185294399346607</v>
      </c>
      <c r="AL312" s="23">
        <f ca="1">SQRT(Inputs!$B$38)*E312+SQRT(1-Inputs!$B$38)*_xlfn.NORM.S.INV(RAND())</f>
        <v>-0.33949259763819339</v>
      </c>
      <c r="AM312" s="23">
        <f ca="1">SQRT(Inputs!$B$38)*F312+SQRT(1-Inputs!$B$38)*_xlfn.NORM.S.INV(RAND())</f>
        <v>-0.41705287195752339</v>
      </c>
      <c r="AN312" s="23">
        <f ca="1">SQRT(Inputs!$B$38)*G312+SQRT(1-Inputs!$B$38)*_xlfn.NORM.S.INV(RAND())</f>
        <v>-0.25307980960683446</v>
      </c>
      <c r="AO312" s="23">
        <f ca="1">SQRT(Inputs!$B$38)*H312+SQRT(1-Inputs!$B$38)*_xlfn.NORM.S.INV(RAND())</f>
        <v>-1.6557061009411072</v>
      </c>
      <c r="AP312" s="23">
        <f ca="1">SQRT(Inputs!$B$38)*I312+SQRT(1-Inputs!$B$38)*_xlfn.NORM.S.INV(RAND())</f>
        <v>0.60181371498122971</v>
      </c>
      <c r="AQ312" s="23">
        <f ca="1">SQRT(Inputs!$B$38)*J312+SQRT(1-Inputs!$B$38)*_xlfn.NORM.S.INV(RAND())</f>
        <v>8.3112373661533984E-2</v>
      </c>
      <c r="AR312" s="23">
        <f ca="1">SQRT(Inputs!$B$38)*K312+SQRT(1-Inputs!$B$38)*_xlfn.NORM.S.INV(RAND())</f>
        <v>0.92704479755941283</v>
      </c>
      <c r="AS312" s="23">
        <f ca="1">SQRT(Inputs!$B$38)*L312+SQRT(1-Inputs!$B$38)*_xlfn.NORM.S.INV(RAND())</f>
        <v>-0.10833519744956244</v>
      </c>
      <c r="AT312" s="23">
        <f ca="1">SQRT(Inputs!$B$38)*M312+SQRT(1-Inputs!$B$38)*_xlfn.NORM.S.INV(RAND())</f>
        <v>1.2461000852982318</v>
      </c>
      <c r="AU312" s="15">
        <f ca="1">Inputs!$B$6*EXP($B$8-0.5*C$5^2+C$5*N312)</f>
        <v>4685.2390268221852</v>
      </c>
      <c r="AV312" s="15">
        <f t="shared" ca="1" si="146"/>
        <v>5539.6625121842999</v>
      </c>
      <c r="AW312" s="15">
        <f t="shared" ca="1" si="147"/>
        <v>5668.4595417173196</v>
      </c>
      <c r="AX312" s="15">
        <f t="shared" ca="1" si="148"/>
        <v>7231.9943901390197</v>
      </c>
      <c r="AY312" s="15">
        <f t="shared" ca="1" si="149"/>
        <v>9435.9223040728102</v>
      </c>
      <c r="AZ312" s="15">
        <f t="shared" ca="1" si="150"/>
        <v>11066.489067847255</v>
      </c>
      <c r="BA312" s="15">
        <f t="shared" ca="1" si="151"/>
        <v>13375.760184502238</v>
      </c>
      <c r="BB312" s="15">
        <f t="shared" ca="1" si="152"/>
        <v>15498.025109447522</v>
      </c>
      <c r="BC312" s="15">
        <f t="shared" ca="1" si="153"/>
        <v>19940.464151436685</v>
      </c>
      <c r="BD312" s="15">
        <f t="shared" ca="1" si="154"/>
        <v>26180.589777947662</v>
      </c>
      <c r="BE312" s="15">
        <f t="shared" ca="1" si="155"/>
        <v>32538.600408185866</v>
      </c>
      <c r="BF312" s="15">
        <f ca="1">Inputs!$B$13*EXP($B$9-0.5*C$6^2+C$6*Y312)</f>
        <v>9897.8305295221144</v>
      </c>
      <c r="BG312" s="15">
        <f t="shared" ca="1" si="156"/>
        <v>12454.8856789123</v>
      </c>
      <c r="BH312" s="15">
        <f t="shared" ca="1" si="157"/>
        <v>11524.551073083594</v>
      </c>
      <c r="BI312" s="15">
        <f t="shared" ca="1" si="158"/>
        <v>13319.024352344595</v>
      </c>
      <c r="BJ312" s="15">
        <f t="shared" ca="1" si="159"/>
        <v>14435.029304092997</v>
      </c>
      <c r="BK312" s="15">
        <f t="shared" ca="1" si="160"/>
        <v>14276.251286866109</v>
      </c>
      <c r="BL312" s="15">
        <f t="shared" ca="1" si="161"/>
        <v>16989.835073815451</v>
      </c>
      <c r="BM312" s="15">
        <f t="shared" ca="1" si="162"/>
        <v>18136.310112836672</v>
      </c>
      <c r="BN312" s="15">
        <f t="shared" ca="1" si="163"/>
        <v>23015.437574282667</v>
      </c>
      <c r="BO312" s="15">
        <f t="shared" ca="1" si="164"/>
        <v>31475.793214060617</v>
      </c>
      <c r="BP312" s="15">
        <f t="shared" ca="1" si="165"/>
        <v>33818.929395851148</v>
      </c>
      <c r="BQ312" s="15">
        <f ca="1">Inputs!$B$20*EXP($B$10-0.5*C$7^2+C$7*AJ312)</f>
        <v>4653.0091459656032</v>
      </c>
      <c r="BR312" s="15">
        <f t="shared" ca="1" si="166"/>
        <v>10226.171362107518</v>
      </c>
      <c r="BS312" s="15">
        <f t="shared" ca="1" si="167"/>
        <v>12702.696417731622</v>
      </c>
      <c r="BT312" s="15">
        <f t="shared" ca="1" si="168"/>
        <v>15699.185323757552</v>
      </c>
      <c r="BU312" s="15">
        <f t="shared" ca="1" si="169"/>
        <v>20464.802890755684</v>
      </c>
      <c r="BV312" s="15">
        <f t="shared" ca="1" si="170"/>
        <v>19607.430882982011</v>
      </c>
      <c r="BW312" s="15">
        <f t="shared" ca="1" si="171"/>
        <v>31077.820166923291</v>
      </c>
      <c r="BX312" s="15">
        <f t="shared" ca="1" si="172"/>
        <v>44197.639367737604</v>
      </c>
      <c r="BY312" s="15">
        <f t="shared" ca="1" si="173"/>
        <v>73946.765091625479</v>
      </c>
      <c r="BZ312" s="15">
        <f t="shared" ca="1" si="174"/>
        <v>101711.70439940873</v>
      </c>
      <c r="CA312" s="15">
        <f t="shared" ca="1" si="175"/>
        <v>178287.35776785749</v>
      </c>
      <c r="CB312" s="15">
        <f ca="1">(AU312*DCF!C$10-DCF!C$5*MAX(AU312*DCF!C$10,0)-MAX(AU312-Inputs!$B$6,0)/Inputs!$B$10)*DCF!C$6</f>
        <v>1045.0493657682184</v>
      </c>
      <c r="CC312" s="15">
        <f ca="1">(AV312*DCF!D$10-DCF!D$5*MAX(AV312*DCF!D$10,0)-MAX(AV312-AU312,0)/Inputs!$B$10)*DCF!D$6</f>
        <v>1141.9264023089449</v>
      </c>
      <c r="CD312" s="15">
        <f ca="1">(AW312*DCF!E$10-DCF!E$5*MAX(AW312*DCF!E$10,0)-MAX(AW312-AV312,0)/Inputs!$B$10)*DCF!E$6</f>
        <v>1279.7466491491436</v>
      </c>
      <c r="CE312" s="15">
        <f ca="1">(AX312*DCF!F$10-DCF!F$5*MAX(AX312*DCF!F$10,0)-MAX(AX312-AW312,0)/Inputs!$B$10)*DCF!F$6</f>
        <v>1253.400012477829</v>
      </c>
      <c r="CF312" s="15">
        <f ca="1">(AY312*DCF!G$10-DCF!G$5*MAX(AY312*DCF!G$10,0)-MAX(AY312-AX312,0)/Inputs!$B$10)*DCF!G$6</f>
        <v>1520.5429698544672</v>
      </c>
      <c r="CG312" s="15">
        <f ca="1">(AZ312*DCF!H$10-DCF!H$5*MAX(AZ312*DCF!H$10,0)-MAX(AZ312-AY312,0)/Inputs!$B$10)*DCF!H$6</f>
        <v>1859.0304296326756</v>
      </c>
      <c r="CH312" s="15">
        <f ca="1">(BA312*DCF!I$10-DCF!I$5*MAX(BA312*DCF!I$10,0)-MAX(BA312-AZ312,0)/Inputs!$B$10)*DCF!I$6</f>
        <v>2064.4620638116744</v>
      </c>
      <c r="CI312" s="15">
        <f ca="1">(BB312*DCF!J$10-DCF!J$5*MAX(BB312*DCF!J$10,0)-MAX(BB312-BA312,0)/Inputs!$B$10)*DCF!J$6</f>
        <v>2337.9027919696355</v>
      </c>
      <c r="CJ312" s="15">
        <f ca="1">(BC312*DCF!K$10-DCF!K$5*MAX(BC312*DCF!K$10,0)-MAX(BC312-BB312,0)/Inputs!$B$10)*DCF!K$6</f>
        <v>2588.2206431536551</v>
      </c>
      <c r="CK312" s="15">
        <f ca="1">(BD312*DCF!L$10-DCF!L$5*MAX(BD312*DCF!L$10,0)-MAX(BD312-BC312,0)/Inputs!$B$10)*DCF!L$6</f>
        <v>3141.581507803714</v>
      </c>
      <c r="CL312" s="15">
        <f ca="1">(BE312*DCF!M$10-DCF!M$5*MAX(BE312*DCF!M$10,0)-MAX(BE312-BD312,0)/Inputs!$B$10)*DCF!M$6</f>
        <v>3832.0850688319301</v>
      </c>
      <c r="CM312" s="15">
        <f ca="1">(BF312*DCF!C$28-DCF!C$5*MAX(BF312*DCF!C$28,0)-MAX(BF312-Inputs!$B$13,0)/Inputs!$B$17)*DCF!C$6</f>
        <v>3020.7529663706714</v>
      </c>
      <c r="CN312" s="15">
        <f ca="1">(BG312*DCF!D$28-DCF!D$5*MAX(BG312*DCF!D$28,0)-MAX(BG312-BF312,0)/Inputs!$B$17)*DCF!D$6</f>
        <v>3122.7139861812684</v>
      </c>
      <c r="CO312" s="15">
        <f ca="1">(BH312*DCF!E$28-DCF!E$5*MAX(BH312*DCF!E$28,0)-MAX(BH312-BG312,0)/Inputs!$B$17)*DCF!E$6</f>
        <v>3263.9580751641533</v>
      </c>
      <c r="CP312" s="15">
        <f ca="1">(BI312*DCF!F$28-DCF!F$5*MAX(BI312*DCF!F$28,0)-MAX(BI312-BH312,0)/Inputs!$B$17)*DCF!F$6</f>
        <v>3289.0520527694243</v>
      </c>
      <c r="CQ312" s="15">
        <f ca="1">(BJ312*DCF!G$28-DCF!G$5*MAX(BJ312*DCF!G$28,0)-MAX(BJ312-BI312,0)/Inputs!$B$17)*DCF!G$6</f>
        <v>3557.5768630973589</v>
      </c>
      <c r="CR312" s="15">
        <f ca="1">(BK312*DCF!H$28-DCF!H$5*MAX(BK312*DCF!H$28,0)-MAX(BK312-BJ312,0)/Inputs!$B$17)*DCF!H$6</f>
        <v>3530.6744492419543</v>
      </c>
      <c r="CS312" s="15">
        <f ca="1">(BL312*DCF!I$28-DCF!I$5*MAX(BL312*DCF!I$28,0)-MAX(BL312-BK312,0)/Inputs!$B$17)*DCF!I$6</f>
        <v>3605.7288530174487</v>
      </c>
      <c r="CT312" s="15">
        <f ca="1">(BM312*DCF!J$28-DCF!J$5*MAX(BM312*DCF!J$28,0)-MAX(BM312-BL312,0)/Inputs!$B$17)*DCF!J$6</f>
        <v>3893.8895419302289</v>
      </c>
      <c r="CU312" s="15">
        <f ca="1">(BN312*DCF!K$28-DCF!K$5*MAX(BN312*DCF!K$28,0)-MAX(BN312-BM312,0)/Inputs!$B$17)*DCF!K$6</f>
        <v>4262.8463914739805</v>
      </c>
      <c r="CV312" s="15">
        <f ca="1">(BO312*DCF!L$28-DCF!L$5*MAX(BO312*DCF!L$28,0)-MAX(BO312-BN312,0)/Inputs!$B$17)*DCF!L$6</f>
        <v>5322.7780709633507</v>
      </c>
      <c r="CW312" s="15">
        <f ca="1">(BP312*DCF!M$28-DCF!M$5*MAX(BP312*DCF!M$28,0)-MAX(BP312-BO312,0)/Inputs!$B$17)*DCF!M$6</f>
        <v>6118.1275663460274</v>
      </c>
      <c r="CX312" s="15">
        <f ca="1">(BQ312*DCF!C$46-DCF!C$5*MAX(BQ312*DCF!C$46,0)-MAX(BQ312-Inputs!$B$20,0)/Inputs!$B$24)*DCF!C$6</f>
        <v>-1745.2719256112723</v>
      </c>
      <c r="CY312" s="15">
        <f ca="1">(BR312*DCF!D$46-DCF!D$5*MAX(BR312*DCF!D$46,0)-MAX(BR312-BQ312,0)/Inputs!$B$24)*DCF!D$6</f>
        <v>-4123.3910302940103</v>
      </c>
      <c r="CZ312" s="15">
        <f ca="1">(BS312*DCF!E$46-DCF!E$5*MAX(BS312*DCF!E$46,0)-MAX(BS312-BR312,0)/Inputs!$B$24)*DCF!E$6</f>
        <v>-2478.293967721178</v>
      </c>
      <c r="DA312" s="15">
        <f ca="1">(BT312*DCF!F$46-DCF!F$5*MAX(BT312*DCF!F$46,0)-MAX(BT312-BS312,0)/Inputs!$B$24)*DCF!F$6</f>
        <v>-2234.4302700216608</v>
      </c>
      <c r="DB312" s="15">
        <f ca="1">(BU312*DCF!G$46-DCF!G$5*MAX(BU312*DCF!G$46,0)-MAX(BU312-BT312,0)/Inputs!$B$24)*DCF!G$6</f>
        <v>-2291.4551281634522</v>
      </c>
      <c r="DC312" s="15">
        <f ca="1">(BV312*DCF!H$46-DCF!H$5*MAX(BV312*DCF!H$46,0)-MAX(BV312-BU312,0)/Inputs!$B$24)*DCF!H$6</f>
        <v>0</v>
      </c>
      <c r="DD312" s="15">
        <f ca="1">(BW312*DCF!I$46-DCF!I$5*MAX(BW312*DCF!I$46,0)-MAX(BW312-BV312,0)/Inputs!$B$24)*DCF!I$6</f>
        <v>-2574.9507235154947</v>
      </c>
      <c r="DE312" s="15">
        <f ca="1">(BX312*DCF!J$46-DCF!J$5*MAX(BX312*DCF!J$46,0)-MAX(BX312-BW312,0)/Inputs!$B$24)*DCF!J$6</f>
        <v>-1625.192990090964</v>
      </c>
      <c r="DF312" s="15">
        <f ca="1">(BY312*DCF!K$46-DCF!K$5*MAX(BY312*DCF!K$46,0)-MAX(BY312-BX312,0)/Inputs!$B$24)*DCF!K$6</f>
        <v>-3063.6575640664109</v>
      </c>
      <c r="DG312" s="15">
        <f ca="1">(BZ312*DCF!L$46-DCF!L$5*MAX(BZ312*DCF!L$46,0)-MAX(BZ312-BY312,0)/Inputs!$B$24)*DCF!L$6</f>
        <v>747.56209224769771</v>
      </c>
      <c r="DH312" s="15">
        <f ca="1">(CA312*DCF!M$46-DCF!M$5*MAX(CA312*DCF!M$46,0)-MAX(CA312-BZ312,0)/Inputs!$B$24)*DCF!M$6</f>
        <v>-2031.5860208774086</v>
      </c>
      <c r="DI312" s="15">
        <f ca="1">SUM(CB312:CL312)+BE312*DCF!M$10*(1+Inputs!$B$30)*(1-Inputs!$B$33)*(1-Inputs!$B$30/Inputs!$B$31)/(Inputs!$B$29-Inputs!$B$30)*DCF!M$6</f>
        <v>112619.30311918903</v>
      </c>
      <c r="DJ312" s="15">
        <f ca="1">SUM(CM312:CW312)+BP312*DCF!M$28*(1+Inputs!$B$30)*(1-Inputs!$B$33)*(1-Inputs!$B$30/Inputs!$B$31)/(Inputs!$B$29-Inputs!$B$30)*DCF!M$6</f>
        <v>168479.46910681951</v>
      </c>
      <c r="DK312" s="15">
        <f ca="1">SUM(CX312:DH312)+CA312*DCF!M$46*(1+Inputs!$B$30)*(1-Inputs!$B$33)*(1-Inputs!$B$30/Inputs!$B$31)/(Inputs!$B$29-Inputs!$B$30)*DCF!M$6</f>
        <v>254232.70706865424</v>
      </c>
      <c r="DM312" s="15">
        <f ca="1">DI312+DJ312+DK312+Inputs!$B$34+Inputs!$B$36-Inputs!$B$35</f>
        <v>612182.47929466283</v>
      </c>
    </row>
    <row r="313" spans="1:117" x14ac:dyDescent="0.75">
      <c r="A313" s="11">
        <v>300</v>
      </c>
      <c r="C313" s="23">
        <f t="shared" ca="1" si="179"/>
        <v>0.13070648052833567</v>
      </c>
      <c r="D313" s="23">
        <f t="shared" ca="1" si="179"/>
        <v>7.5048903141161111E-2</v>
      </c>
      <c r="E313" s="23">
        <f t="shared" ca="1" si="179"/>
        <v>0.22204456084212731</v>
      </c>
      <c r="F313" s="23">
        <f t="shared" ca="1" si="179"/>
        <v>0.64162023331371498</v>
      </c>
      <c r="G313" s="23">
        <f t="shared" ca="1" si="179"/>
        <v>-0.28810909537077628</v>
      </c>
      <c r="H313" s="23">
        <f t="shared" ca="1" si="179"/>
        <v>-6.1879906871245609E-2</v>
      </c>
      <c r="I313" s="23">
        <f t="shared" ca="1" si="179"/>
        <v>2.3913039969950245</v>
      </c>
      <c r="J313" s="23">
        <f t="shared" ca="1" si="179"/>
        <v>-0.49882141193129415</v>
      </c>
      <c r="K313" s="23">
        <f t="shared" ca="1" si="179"/>
        <v>-0.42257190135705075</v>
      </c>
      <c r="L313" s="23">
        <f t="shared" ca="1" si="179"/>
        <v>-0.59183826892032187</v>
      </c>
      <c r="M313" s="23">
        <f t="shared" ca="1" si="179"/>
        <v>1.0553792732522183</v>
      </c>
      <c r="N313" s="23">
        <f ca="1">SQRT(Inputs!$B$38)*C313+SQRT(1-Inputs!$B$38)*_xlfn.NORM.S.INV(RAND())</f>
        <v>1.3757655875520847</v>
      </c>
      <c r="O313" s="23">
        <f ca="1">SQRT(Inputs!$B$38)*D313+SQRT(1-Inputs!$B$38)*_xlfn.NORM.S.INV(RAND())</f>
        <v>0.23401950509591302</v>
      </c>
      <c r="P313" s="23">
        <f ca="1">SQRT(Inputs!$B$38)*E313+SQRT(1-Inputs!$B$38)*_xlfn.NORM.S.INV(RAND())</f>
        <v>-1.7754680379502845</v>
      </c>
      <c r="Q313" s="23">
        <f ca="1">SQRT(Inputs!$B$38)*F313+SQRT(1-Inputs!$B$38)*_xlfn.NORM.S.INV(RAND())</f>
        <v>0.55334883847033134</v>
      </c>
      <c r="R313" s="23">
        <f ca="1">SQRT(Inputs!$B$38)*G313+SQRT(1-Inputs!$B$38)*_xlfn.NORM.S.INV(RAND())</f>
        <v>1.2191776046472411</v>
      </c>
      <c r="S313" s="23">
        <f ca="1">SQRT(Inputs!$B$38)*H313+SQRT(1-Inputs!$B$38)*_xlfn.NORM.S.INV(RAND())</f>
        <v>-0.99279272371270788</v>
      </c>
      <c r="T313" s="23">
        <f ca="1">SQRT(Inputs!$B$38)*I313+SQRT(1-Inputs!$B$38)*_xlfn.NORM.S.INV(RAND())</f>
        <v>1.6723020198475322</v>
      </c>
      <c r="U313" s="23">
        <f ca="1">SQRT(Inputs!$B$38)*J313+SQRT(1-Inputs!$B$38)*_xlfn.NORM.S.INV(RAND())</f>
        <v>-0.68507780809569163</v>
      </c>
      <c r="V313" s="23">
        <f ca="1">SQRT(Inputs!$B$38)*K313+SQRT(1-Inputs!$B$38)*_xlfn.NORM.S.INV(RAND())</f>
        <v>-1.5981095203925741</v>
      </c>
      <c r="W313" s="23">
        <f ca="1">SQRT(Inputs!$B$38)*L313+SQRT(1-Inputs!$B$38)*_xlfn.NORM.S.INV(RAND())</f>
        <v>-6.1859515930118292E-4</v>
      </c>
      <c r="X313" s="23">
        <f ca="1">SQRT(Inputs!$B$38)*M313+SQRT(1-Inputs!$B$38)*_xlfn.NORM.S.INV(RAND())</f>
        <v>0.57197717577300888</v>
      </c>
      <c r="Y313" s="23">
        <f ca="1">SQRT(Inputs!$B$38)*C313+SQRT(1-Inputs!$B$38)*_xlfn.NORM.S.INV(RAND())</f>
        <v>0.69426372544569859</v>
      </c>
      <c r="Z313" s="23">
        <f ca="1">SQRT(Inputs!$B$38)*D313+SQRT(1-Inputs!$B$38)*_xlfn.NORM.S.INV(RAND())</f>
        <v>1.4757039606841191</v>
      </c>
      <c r="AA313" s="23">
        <f ca="1">SQRT(Inputs!$B$38)*E313+SQRT(1-Inputs!$B$38)*_xlfn.NORM.S.INV(RAND())</f>
        <v>0.92779462664231738</v>
      </c>
      <c r="AB313" s="23">
        <f ca="1">SQRT(Inputs!$B$38)*F313+SQRT(1-Inputs!$B$38)*_xlfn.NORM.S.INV(RAND())</f>
        <v>0.49331094959880228</v>
      </c>
      <c r="AC313" s="23">
        <f ca="1">SQRT(Inputs!$B$38)*G313+SQRT(1-Inputs!$B$38)*_xlfn.NORM.S.INV(RAND())</f>
        <v>-1.2179520186165065</v>
      </c>
      <c r="AD313" s="23">
        <f ca="1">SQRT(Inputs!$B$38)*H313+SQRT(1-Inputs!$B$38)*_xlfn.NORM.S.INV(RAND())</f>
        <v>0.11355427255974884</v>
      </c>
      <c r="AE313" s="23">
        <f ca="1">SQRT(Inputs!$B$38)*I313+SQRT(1-Inputs!$B$38)*_xlfn.NORM.S.INV(RAND())</f>
        <v>1.4291081993665276</v>
      </c>
      <c r="AF313" s="23">
        <f ca="1">SQRT(Inputs!$B$38)*J313+SQRT(1-Inputs!$B$38)*_xlfn.NORM.S.INV(RAND())</f>
        <v>-0.32189824442885379</v>
      </c>
      <c r="AG313" s="23">
        <f ca="1">SQRT(Inputs!$B$38)*K313+SQRT(1-Inputs!$B$38)*_xlfn.NORM.S.INV(RAND())</f>
        <v>-0.62320629440860154</v>
      </c>
      <c r="AH313" s="23">
        <f ca="1">SQRT(Inputs!$B$38)*L313+SQRT(1-Inputs!$B$38)*_xlfn.NORM.S.INV(RAND())</f>
        <v>-0.27815064847340037</v>
      </c>
      <c r="AI313" s="23">
        <f ca="1">SQRT(Inputs!$B$38)*M313+SQRT(1-Inputs!$B$38)*_xlfn.NORM.S.INV(RAND())</f>
        <v>1.5135018904221091</v>
      </c>
      <c r="AJ313" s="23">
        <f ca="1">SQRT(Inputs!$B$38)*C313+SQRT(1-Inputs!$B$38)*_xlfn.NORM.S.INV(RAND())</f>
        <v>-1.5236650477526712</v>
      </c>
      <c r="AK313" s="23">
        <f ca="1">SQRT(Inputs!$B$38)*D313+SQRT(1-Inputs!$B$38)*_xlfn.NORM.S.INV(RAND())</f>
        <v>-0.16345385137591234</v>
      </c>
      <c r="AL313" s="23">
        <f ca="1">SQRT(Inputs!$B$38)*E313+SQRT(1-Inputs!$B$38)*_xlfn.NORM.S.INV(RAND())</f>
        <v>0.69193011144469541</v>
      </c>
      <c r="AM313" s="23">
        <f ca="1">SQRT(Inputs!$B$38)*F313+SQRT(1-Inputs!$B$38)*_xlfn.NORM.S.INV(RAND())</f>
        <v>0.59524393947861487</v>
      </c>
      <c r="AN313" s="23">
        <f ca="1">SQRT(Inputs!$B$38)*G313+SQRT(1-Inputs!$B$38)*_xlfn.NORM.S.INV(RAND())</f>
        <v>0.20564565591398051</v>
      </c>
      <c r="AO313" s="23">
        <f ca="1">SQRT(Inputs!$B$38)*H313+SQRT(1-Inputs!$B$38)*_xlfn.NORM.S.INV(RAND())</f>
        <v>-0.11746006015708735</v>
      </c>
      <c r="AP313" s="23">
        <f ca="1">SQRT(Inputs!$B$38)*I313+SQRT(1-Inputs!$B$38)*_xlfn.NORM.S.INV(RAND())</f>
        <v>1.6409503239197827</v>
      </c>
      <c r="AQ313" s="23">
        <f ca="1">SQRT(Inputs!$B$38)*J313+SQRT(1-Inputs!$B$38)*_xlfn.NORM.S.INV(RAND())</f>
        <v>-6.6042075537390804E-2</v>
      </c>
      <c r="AR313" s="23">
        <f ca="1">SQRT(Inputs!$B$38)*K313+SQRT(1-Inputs!$B$38)*_xlfn.NORM.S.INV(RAND())</f>
        <v>1.0122542399736665</v>
      </c>
      <c r="AS313" s="23">
        <f ca="1">SQRT(Inputs!$B$38)*L313+SQRT(1-Inputs!$B$38)*_xlfn.NORM.S.INV(RAND())</f>
        <v>-0.39911508751100444</v>
      </c>
      <c r="AT313" s="23">
        <f ca="1">SQRT(Inputs!$B$38)*M313+SQRT(1-Inputs!$B$38)*_xlfn.NORM.S.INV(RAND())</f>
        <v>0.54030217849860784</v>
      </c>
      <c r="AU313" s="15">
        <f ca="1">Inputs!$B$6*EXP($B$8-0.5*C$5^2+C$5*N313)</f>
        <v>6200.0449607935216</v>
      </c>
      <c r="AV313" s="15">
        <f t="shared" ca="1" si="146"/>
        <v>7811.1154940226761</v>
      </c>
      <c r="AW313" s="15">
        <f t="shared" ca="1" si="147"/>
        <v>7495.9750058554382</v>
      </c>
      <c r="AX313" s="15">
        <f t="shared" ca="1" si="148"/>
        <v>9806.8944779148678</v>
      </c>
      <c r="AY313" s="15">
        <f t="shared" ca="1" si="149"/>
        <v>13818.983703774828</v>
      </c>
      <c r="AZ313" s="15">
        <f t="shared" ca="1" si="150"/>
        <v>15150.695841973195</v>
      </c>
      <c r="BA313" s="15">
        <f t="shared" ca="1" si="151"/>
        <v>22086.892737611404</v>
      </c>
      <c r="BB313" s="15">
        <f t="shared" ca="1" si="152"/>
        <v>25247.31316200483</v>
      </c>
      <c r="BC313" s="15">
        <f t="shared" ca="1" si="153"/>
        <v>26501.132916704639</v>
      </c>
      <c r="BD313" s="15">
        <f t="shared" ca="1" si="154"/>
        <v>32464.508642982331</v>
      </c>
      <c r="BE313" s="15">
        <f t="shared" ca="1" si="155"/>
        <v>41908.45463293654</v>
      </c>
      <c r="BF313" s="15">
        <f ca="1">Inputs!$B$13*EXP($B$9-0.5*C$6^2+C$6*Y313)</f>
        <v>15871.898129346233</v>
      </c>
      <c r="BG313" s="15">
        <f t="shared" ca="1" si="156"/>
        <v>25245.235998173383</v>
      </c>
      <c r="BH313" s="15">
        <f t="shared" ca="1" si="157"/>
        <v>35976.192471447401</v>
      </c>
      <c r="BI313" s="15">
        <f t="shared" ca="1" si="158"/>
        <v>47514.485925026696</v>
      </c>
      <c r="BJ313" s="15">
        <f t="shared" ca="1" si="159"/>
        <v>48870.600209310789</v>
      </c>
      <c r="BK313" s="15">
        <f t="shared" ca="1" si="160"/>
        <v>60913.865108230748</v>
      </c>
      <c r="BL313" s="15">
        <f t="shared" ca="1" si="161"/>
        <v>90049.269884882859</v>
      </c>
      <c r="BM313" s="15">
        <f t="shared" ca="1" si="162"/>
        <v>106350.9791783988</v>
      </c>
      <c r="BN313" s="15">
        <f t="shared" ca="1" si="163"/>
        <v>121385.88904375298</v>
      </c>
      <c r="BO313" s="15">
        <f t="shared" ca="1" si="164"/>
        <v>144601.12877833724</v>
      </c>
      <c r="BP313" s="15">
        <f t="shared" ca="1" si="165"/>
        <v>211268.11978348781</v>
      </c>
      <c r="BQ313" s="15">
        <f ca="1">Inputs!$B$20*EXP($B$10-0.5*C$7^2+C$7*AJ313)</f>
        <v>2498.6630067910714</v>
      </c>
      <c r="BR313" s="15">
        <f t="shared" ca="1" si="166"/>
        <v>3218.8612053414136</v>
      </c>
      <c r="BS313" s="15">
        <f t="shared" ca="1" si="167"/>
        <v>5376.9390896671848</v>
      </c>
      <c r="BT313" s="15">
        <f t="shared" ca="1" si="168"/>
        <v>8666.5595916748425</v>
      </c>
      <c r="BU313" s="15">
        <f t="shared" ca="1" si="169"/>
        <v>12623.590038962715</v>
      </c>
      <c r="BV313" s="15">
        <f t="shared" ca="1" si="170"/>
        <v>17104.370893533465</v>
      </c>
      <c r="BW313" s="15">
        <f t="shared" ca="1" si="171"/>
        <v>33779.438162516417</v>
      </c>
      <c r="BX313" s="15">
        <f t="shared" ca="1" si="172"/>
        <v>46624.570376302603</v>
      </c>
      <c r="BY313" s="15">
        <f t="shared" ca="1" si="173"/>
        <v>79289.39605445553</v>
      </c>
      <c r="BZ313" s="15">
        <f t="shared" ca="1" si="174"/>
        <v>103383.58141790703</v>
      </c>
      <c r="CA313" s="15">
        <f t="shared" ca="1" si="175"/>
        <v>159856.98171499319</v>
      </c>
      <c r="CB313" s="15">
        <f ca="1">(AU313*DCF!C$10-DCF!C$5*MAX(AU313*DCF!C$10,0)-MAX(AU313-Inputs!$B$6,0)/Inputs!$B$10)*DCF!C$6</f>
        <v>1034.2485294587468</v>
      </c>
      <c r="CC313" s="15">
        <f ca="1">(AV313*DCF!D$10-DCF!D$5*MAX(AV313*DCF!D$10,0)-MAX(AV313-AU313,0)/Inputs!$B$10)*DCF!D$6</f>
        <v>1511.0890982808678</v>
      </c>
      <c r="CD313" s="15">
        <f ca="1">(AW313*DCF!E$10-DCF!E$5*MAX(AW313*DCF!E$10,0)-MAX(AW313-AV313,0)/Inputs!$B$10)*DCF!E$6</f>
        <v>1730.7013029727548</v>
      </c>
      <c r="CE313" s="15">
        <f ca="1">(AX313*DCF!F$10-DCF!F$5*MAX(AX313*DCF!F$10,0)-MAX(AX313-AW313,0)/Inputs!$B$10)*DCF!F$6</f>
        <v>1659.9843877232029</v>
      </c>
      <c r="CF313" s="15">
        <f ca="1">(AY313*DCF!G$10-DCF!G$5*MAX(AY313*DCF!G$10,0)-MAX(AY313-AX313,0)/Inputs!$B$10)*DCF!G$6</f>
        <v>2076.0684248668576</v>
      </c>
      <c r="CG313" s="15">
        <f ca="1">(AZ313*DCF!H$10-DCF!H$5*MAX(AZ313*DCF!H$10,0)-MAX(AZ313-AY313,0)/Inputs!$B$10)*DCF!H$6</f>
        <v>2705.0491008056129</v>
      </c>
      <c r="CH313" s="15">
        <f ca="1">(BA313*DCF!I$10-DCF!I$5*MAX(BA313*DCF!I$10,0)-MAX(BA313-AZ313,0)/Inputs!$B$10)*DCF!I$6</f>
        <v>2896.6902576049556</v>
      </c>
      <c r="CI313" s="15">
        <f ca="1">(BB313*DCF!J$10-DCF!J$5*MAX(BB313*DCF!J$10,0)-MAX(BB313-BA313,0)/Inputs!$B$10)*DCF!J$6</f>
        <v>3853.5878847870495</v>
      </c>
      <c r="CJ313" s="15">
        <f ca="1">(BC313*DCF!K$10-DCF!K$5*MAX(BC313*DCF!K$10,0)-MAX(BC313-BB313,0)/Inputs!$B$10)*DCF!K$6</f>
        <v>4090.7411099336368</v>
      </c>
      <c r="CK313" s="15">
        <f ca="1">(BD313*DCF!L$10-DCF!L$5*MAX(BD313*DCF!L$10,0)-MAX(BD313-BC313,0)/Inputs!$B$10)*DCF!L$6</f>
        <v>4125.1042105190409</v>
      </c>
      <c r="CL313" s="15">
        <f ca="1">(BE313*DCF!M$10-DCF!M$5*MAX(BE313*DCF!M$10,0)-MAX(BE313-BD313,0)/Inputs!$B$10)*DCF!M$6</f>
        <v>4785.6447384240573</v>
      </c>
      <c r="CM313" s="15">
        <f ca="1">(BF313*DCF!C$28-DCF!C$5*MAX(BF313*DCF!C$28,0)-MAX(BF313-Inputs!$B$13,0)/Inputs!$B$17)*DCF!C$6</f>
        <v>3808.2259791032552</v>
      </c>
      <c r="CN313" s="15">
        <f ca="1">(BG313*DCF!D$28-DCF!D$5*MAX(BG313*DCF!D$28,0)-MAX(BG313-BF313,0)/Inputs!$B$17)*DCF!D$6</f>
        <v>5435.5415213680144</v>
      </c>
      <c r="CO313" s="15">
        <f ca="1">(BH313*DCF!E$28-DCF!E$5*MAX(BH313*DCF!E$28,0)-MAX(BH313-BG313,0)/Inputs!$B$17)*DCF!E$6</f>
        <v>8074.174504347654</v>
      </c>
      <c r="CP313" s="15">
        <f ca="1">(BI313*DCF!F$28-DCF!F$5*MAX(BI313*DCF!F$28,0)-MAX(BI313-BH313,0)/Inputs!$B$17)*DCF!F$6</f>
        <v>10798.202656240894</v>
      </c>
      <c r="CQ313" s="15">
        <f ca="1">(BJ313*DCF!G$28-DCF!G$5*MAX(BJ313*DCF!G$28,0)-MAX(BJ313-BI313,0)/Inputs!$B$17)*DCF!G$6</f>
        <v>12451.762978637804</v>
      </c>
      <c r="CR313" s="15">
        <f ca="1">(BK313*DCF!H$28-DCF!H$5*MAX(BK313*DCF!H$28,0)-MAX(BK313-BJ313,0)/Inputs!$B$17)*DCF!H$6</f>
        <v>13193.485498866439</v>
      </c>
      <c r="CS313" s="15">
        <f ca="1">(BL313*DCF!I$28-DCF!I$5*MAX(BL313*DCF!I$28,0)-MAX(BL313-BK313,0)/Inputs!$B$17)*DCF!I$6</f>
        <v>16993.53550569131</v>
      </c>
      <c r="CT313" s="15">
        <f ca="1">(BM313*DCF!J$28-DCF!J$5*MAX(BM313*DCF!J$28,0)-MAX(BM313-BL313,0)/Inputs!$B$17)*DCF!J$6</f>
        <v>21563.62374829184</v>
      </c>
      <c r="CU313" s="15">
        <f ca="1">(BN313*DCF!K$28-DCF!K$5*MAX(BN313*DCF!K$28,0)-MAX(BN313-BM313,0)/Inputs!$B$17)*DCF!K$6</f>
        <v>23793.088294194255</v>
      </c>
      <c r="CV313" s="15">
        <f ca="1">(BO313*DCF!L$28-DCF!L$5*MAX(BO313*DCF!L$28,0)-MAX(BO313-BN313,0)/Inputs!$B$17)*DCF!L$6</f>
        <v>26224.117263642282</v>
      </c>
      <c r="CW313" s="15">
        <f ca="1">(BP313*DCF!M$28-DCF!M$5*MAX(BP313*DCF!M$28,0)-MAX(BP313-BO313,0)/Inputs!$B$17)*DCF!M$6</f>
        <v>32781.64514879018</v>
      </c>
      <c r="CX313" s="15">
        <f ca="1">(BQ313*DCF!C$46-DCF!C$5*MAX(BQ313*DCF!C$46,0)-MAX(BQ313-Inputs!$B$20,0)/Inputs!$B$24)*DCF!C$6</f>
        <v>-577.05843112957768</v>
      </c>
      <c r="CY313" s="15">
        <f ca="1">(BR313*DCF!D$46-DCF!D$5*MAX(BR313*DCF!D$46,0)-MAX(BR313-BQ313,0)/Inputs!$B$24)*DCF!D$6</f>
        <v>-856.68713607173015</v>
      </c>
      <c r="CZ313" s="15">
        <f ca="1">(BS313*DCF!E$46-DCF!E$5*MAX(BS313*DCF!E$46,0)-MAX(BS313-BR313,0)/Inputs!$B$24)*DCF!E$6</f>
        <v>-1486.4873003632488</v>
      </c>
      <c r="DA313" s="15">
        <f ca="1">(BT313*DCF!F$46-DCF!F$5*MAX(BT313*DCF!F$46,0)-MAX(BT313-BS313,0)/Inputs!$B$24)*DCF!F$6</f>
        <v>-1829.0084812532839</v>
      </c>
      <c r="DB313" s="15">
        <f ca="1">(BU313*DCF!G$46-DCF!G$5*MAX(BU313*DCF!G$46,0)-MAX(BU313-BT313,0)/Inputs!$B$24)*DCF!G$6</f>
        <v>-1755.6994888343452</v>
      </c>
      <c r="DC313" s="15">
        <f ca="1">(BV313*DCF!H$46-DCF!H$5*MAX(BV313*DCF!H$46,0)-MAX(BV313-BU313,0)/Inputs!$B$24)*DCF!H$6</f>
        <v>-1392.3751963580667</v>
      </c>
      <c r="DD313" s="15">
        <f ca="1">(BW313*DCF!I$46-DCF!I$5*MAX(BW313*DCF!I$46,0)-MAX(BW313-BV313,0)/Inputs!$B$24)*DCF!I$6</f>
        <v>-4006.6175125403947</v>
      </c>
      <c r="DE313" s="15">
        <f ca="1">(BX313*DCF!J$46-DCF!J$5*MAX(BX313*DCF!J$46,0)-MAX(BX313-BW313,0)/Inputs!$B$24)*DCF!J$6</f>
        <v>-1450.5474463093967</v>
      </c>
      <c r="DF313" s="15">
        <f ca="1">(BY313*DCF!K$46-DCF!K$5*MAX(BY313*DCF!K$46,0)-MAX(BY313-BX313,0)/Inputs!$B$24)*DCF!K$6</f>
        <v>-3472.7374885830268</v>
      </c>
      <c r="DG313" s="15">
        <f ca="1">(BZ313*DCF!L$46-DCF!L$5*MAX(BZ313*DCF!L$46,0)-MAX(BZ313-BY313,0)/Inputs!$B$24)*DCF!L$6</f>
        <v>1693.835089800687</v>
      </c>
      <c r="DH313" s="15">
        <f ca="1">(CA313*DCF!M$46-DCF!M$5*MAX(CA313*DCF!M$46,0)-MAX(CA313-BZ313,0)/Inputs!$B$24)*DCF!M$6</f>
        <v>726.04545570883192</v>
      </c>
      <c r="DI313" s="15">
        <f ca="1">SUM(CB313:CL313)+BE313*DCF!M$10*(1+Inputs!$B$30)*(1-Inputs!$B$33)*(1-Inputs!$B$30/Inputs!$B$31)/(Inputs!$B$29-Inputs!$B$30)*DCF!M$6</f>
        <v>147100.69247078008</v>
      </c>
      <c r="DJ313" s="15">
        <f ca="1">SUM(CM313:CW313)+BP313*DCF!M$28*(1+Inputs!$B$30)*(1-Inputs!$B$33)*(1-Inputs!$B$30/Inputs!$B$31)/(Inputs!$B$29-Inputs!$B$30)*DCF!M$6</f>
        <v>959066.69788465381</v>
      </c>
      <c r="DK313" s="15">
        <f ca="1">SUM(CX313:DH313)+CA313*DCF!M$46*(1+Inputs!$B$30)*(1-Inputs!$B$33)*(1-Inputs!$B$30/Inputs!$B$31)/(Inputs!$B$29-Inputs!$B$30)*DCF!M$6</f>
        <v>232750.49206549375</v>
      </c>
      <c r="DM313" s="15">
        <f ca="1">DI313+DJ313+DK313+Inputs!$B$34+Inputs!$B$36-Inputs!$B$35</f>
        <v>1415768.8824209275</v>
      </c>
    </row>
    <row r="314" spans="1:117" x14ac:dyDescent="0.75">
      <c r="A314" s="11">
        <v>301</v>
      </c>
      <c r="C314" s="23">
        <f t="shared" ref="C314:M323" ca="1" si="180">_xlfn.NORM.S.INV(RAND())</f>
        <v>-0.76684135632141892</v>
      </c>
      <c r="D314" s="23">
        <f t="shared" ca="1" si="180"/>
        <v>-0.85358246757489897</v>
      </c>
      <c r="E314" s="23">
        <f t="shared" ca="1" si="180"/>
        <v>1.3123686472127409</v>
      </c>
      <c r="F314" s="23">
        <f t="shared" ca="1" si="180"/>
        <v>0.26343036572701373</v>
      </c>
      <c r="G314" s="23">
        <f t="shared" ca="1" si="180"/>
        <v>0.35792367524450086</v>
      </c>
      <c r="H314" s="23">
        <f t="shared" ca="1" si="180"/>
        <v>-0.29477220659741266</v>
      </c>
      <c r="I314" s="23">
        <f t="shared" ca="1" si="180"/>
        <v>-0.41641364402282255</v>
      </c>
      <c r="J314" s="23">
        <f t="shared" ca="1" si="180"/>
        <v>0.43364782112652617</v>
      </c>
      <c r="K314" s="23">
        <f t="shared" ca="1" si="180"/>
        <v>-0.77706052653416691</v>
      </c>
      <c r="L314" s="23">
        <f t="shared" ca="1" si="180"/>
        <v>-0.70480661495634722</v>
      </c>
      <c r="M314" s="23">
        <f t="shared" ca="1" si="180"/>
        <v>1.6290588433876554</v>
      </c>
      <c r="N314" s="23">
        <f ca="1">SQRT(Inputs!$B$38)*C314+SQRT(1-Inputs!$B$38)*_xlfn.NORM.S.INV(RAND())</f>
        <v>-0.37512867598504573</v>
      </c>
      <c r="O314" s="23">
        <f ca="1">SQRT(Inputs!$B$38)*D314+SQRT(1-Inputs!$B$38)*_xlfn.NORM.S.INV(RAND())</f>
        <v>0.31709196086200292</v>
      </c>
      <c r="P314" s="23">
        <f ca="1">SQRT(Inputs!$B$38)*E314+SQRT(1-Inputs!$B$38)*_xlfn.NORM.S.INV(RAND())</f>
        <v>-9.2760677465867469E-2</v>
      </c>
      <c r="Q314" s="23">
        <f ca="1">SQRT(Inputs!$B$38)*F314+SQRT(1-Inputs!$B$38)*_xlfn.NORM.S.INV(RAND())</f>
        <v>2.9377196166973679E-2</v>
      </c>
      <c r="R314" s="23">
        <f ca="1">SQRT(Inputs!$B$38)*G314+SQRT(1-Inputs!$B$38)*_xlfn.NORM.S.INV(RAND())</f>
        <v>1.1330186549550987</v>
      </c>
      <c r="S314" s="23">
        <f ca="1">SQRT(Inputs!$B$38)*H314+SQRT(1-Inputs!$B$38)*_xlfn.NORM.S.INV(RAND())</f>
        <v>-0.24987372757307896</v>
      </c>
      <c r="T314" s="23">
        <f ca="1">SQRT(Inputs!$B$38)*I314+SQRT(1-Inputs!$B$38)*_xlfn.NORM.S.INV(RAND())</f>
        <v>-0.74162235435666701</v>
      </c>
      <c r="U314" s="23">
        <f ca="1">SQRT(Inputs!$B$38)*J314+SQRT(1-Inputs!$B$38)*_xlfn.NORM.S.INV(RAND())</f>
        <v>1.1921484240606683</v>
      </c>
      <c r="V314" s="23">
        <f ca="1">SQRT(Inputs!$B$38)*K314+SQRT(1-Inputs!$B$38)*_xlfn.NORM.S.INV(RAND())</f>
        <v>-7.824156529211701E-3</v>
      </c>
      <c r="W314" s="23">
        <f ca="1">SQRT(Inputs!$B$38)*L314+SQRT(1-Inputs!$B$38)*_xlfn.NORM.S.INV(RAND())</f>
        <v>-1.7359312533325832</v>
      </c>
      <c r="X314" s="23">
        <f ca="1">SQRT(Inputs!$B$38)*M314+SQRT(1-Inputs!$B$38)*_xlfn.NORM.S.INV(RAND())</f>
        <v>1.4180940526078902</v>
      </c>
      <c r="Y314" s="23">
        <f ca="1">SQRT(Inputs!$B$38)*C314+SQRT(1-Inputs!$B$38)*_xlfn.NORM.S.INV(RAND())</f>
        <v>0.70547754507924565</v>
      </c>
      <c r="Z314" s="23">
        <f ca="1">SQRT(Inputs!$B$38)*D314+SQRT(1-Inputs!$B$38)*_xlfn.NORM.S.INV(RAND())</f>
        <v>-1.3501644017963592</v>
      </c>
      <c r="AA314" s="23">
        <f ca="1">SQRT(Inputs!$B$38)*E314+SQRT(1-Inputs!$B$38)*_xlfn.NORM.S.INV(RAND())</f>
        <v>1.5130226656552725</v>
      </c>
      <c r="AB314" s="23">
        <f ca="1">SQRT(Inputs!$B$38)*F314+SQRT(1-Inputs!$B$38)*_xlfn.NORM.S.INV(RAND())</f>
        <v>1.4417246374653021</v>
      </c>
      <c r="AC314" s="23">
        <f ca="1">SQRT(Inputs!$B$38)*G314+SQRT(1-Inputs!$B$38)*_xlfn.NORM.S.INV(RAND())</f>
        <v>0.40830837416238097</v>
      </c>
      <c r="AD314" s="23">
        <f ca="1">SQRT(Inputs!$B$38)*H314+SQRT(1-Inputs!$B$38)*_xlfn.NORM.S.INV(RAND())</f>
        <v>0.10229712952754616</v>
      </c>
      <c r="AE314" s="23">
        <f ca="1">SQRT(Inputs!$B$38)*I314+SQRT(1-Inputs!$B$38)*_xlfn.NORM.S.INV(RAND())</f>
        <v>-0.7041192696100993</v>
      </c>
      <c r="AF314" s="23">
        <f ca="1">SQRT(Inputs!$B$38)*J314+SQRT(1-Inputs!$B$38)*_xlfn.NORM.S.INV(RAND())</f>
        <v>-1.0608168629782859</v>
      </c>
      <c r="AG314" s="23">
        <f ca="1">SQRT(Inputs!$B$38)*K314+SQRT(1-Inputs!$B$38)*_xlfn.NORM.S.INV(RAND())</f>
        <v>-1.2424521966642277</v>
      </c>
      <c r="AH314" s="23">
        <f ca="1">SQRT(Inputs!$B$38)*L314+SQRT(1-Inputs!$B$38)*_xlfn.NORM.S.INV(RAND())</f>
        <v>-0.34788601908476474</v>
      </c>
      <c r="AI314" s="23">
        <f ca="1">SQRT(Inputs!$B$38)*M314+SQRT(1-Inputs!$B$38)*_xlfn.NORM.S.INV(RAND())</f>
        <v>1.3150438569354352</v>
      </c>
      <c r="AJ314" s="23">
        <f ca="1">SQRT(Inputs!$B$38)*C314+SQRT(1-Inputs!$B$38)*_xlfn.NORM.S.INV(RAND())</f>
        <v>-1.2505355145749621</v>
      </c>
      <c r="AK314" s="23">
        <f ca="1">SQRT(Inputs!$B$38)*D314+SQRT(1-Inputs!$B$38)*_xlfn.NORM.S.INV(RAND())</f>
        <v>-1.0494411502704553</v>
      </c>
      <c r="AL314" s="23">
        <f ca="1">SQRT(Inputs!$B$38)*E314+SQRT(1-Inputs!$B$38)*_xlfn.NORM.S.INV(RAND())</f>
        <v>0.62488501093346693</v>
      </c>
      <c r="AM314" s="23">
        <f ca="1">SQRT(Inputs!$B$38)*F314+SQRT(1-Inputs!$B$38)*_xlfn.NORM.S.INV(RAND())</f>
        <v>1.4053660373711645</v>
      </c>
      <c r="AN314" s="23">
        <f ca="1">SQRT(Inputs!$B$38)*G314+SQRT(1-Inputs!$B$38)*_xlfn.NORM.S.INV(RAND())</f>
        <v>-0.21450387426496725</v>
      </c>
      <c r="AO314" s="23">
        <f ca="1">SQRT(Inputs!$B$38)*H314+SQRT(1-Inputs!$B$38)*_xlfn.NORM.S.INV(RAND())</f>
        <v>-0.78153398614544256</v>
      </c>
      <c r="AP314" s="23">
        <f ca="1">SQRT(Inputs!$B$38)*I314+SQRT(1-Inputs!$B$38)*_xlfn.NORM.S.INV(RAND())</f>
        <v>0.45527724150496629</v>
      </c>
      <c r="AQ314" s="23">
        <f ca="1">SQRT(Inputs!$B$38)*J314+SQRT(1-Inputs!$B$38)*_xlfn.NORM.S.INV(RAND())</f>
        <v>1.0325553500975606</v>
      </c>
      <c r="AR314" s="23">
        <f ca="1">SQRT(Inputs!$B$38)*K314+SQRT(1-Inputs!$B$38)*_xlfn.NORM.S.INV(RAND())</f>
        <v>-0.41216189825607924</v>
      </c>
      <c r="AS314" s="23">
        <f ca="1">SQRT(Inputs!$B$38)*L314+SQRT(1-Inputs!$B$38)*_xlfn.NORM.S.INV(RAND())</f>
        <v>-0.73130630226569415</v>
      </c>
      <c r="AT314" s="23">
        <f ca="1">SQRT(Inputs!$B$38)*M314+SQRT(1-Inputs!$B$38)*_xlfn.NORM.S.INV(RAND())</f>
        <v>0.50936474660988162</v>
      </c>
      <c r="AU314" s="15">
        <f ca="1">Inputs!$B$6*EXP($B$8-0.5*C$5^2+C$5*N314)</f>
        <v>4669.8824720899993</v>
      </c>
      <c r="AV314" s="15">
        <f t="shared" ca="1" si="146"/>
        <v>5955.6446666583488</v>
      </c>
      <c r="AW314" s="15">
        <f t="shared" ca="1" si="147"/>
        <v>7171.561462634897</v>
      </c>
      <c r="AX314" s="15">
        <f t="shared" ca="1" si="148"/>
        <v>8787.9508274338714</v>
      </c>
      <c r="AY314" s="15">
        <f t="shared" ca="1" si="149"/>
        <v>12259.202182617528</v>
      </c>
      <c r="AZ314" s="15">
        <f t="shared" ca="1" si="150"/>
        <v>14586.403780398641</v>
      </c>
      <c r="BA314" s="15">
        <f t="shared" ca="1" si="151"/>
        <v>16516.95018432866</v>
      </c>
      <c r="BB314" s="15">
        <f t="shared" ca="1" si="152"/>
        <v>22787.250179883922</v>
      </c>
      <c r="BC314" s="15">
        <f t="shared" ca="1" si="153"/>
        <v>27887.511978810027</v>
      </c>
      <c r="BD314" s="15">
        <f t="shared" ca="1" si="154"/>
        <v>29044.497218207362</v>
      </c>
      <c r="BE314" s="15">
        <f t="shared" ca="1" si="155"/>
        <v>40497.237833651459</v>
      </c>
      <c r="BF314" s="15">
        <f ca="1">Inputs!$B$13*EXP($B$9-0.5*C$6^2+C$6*Y314)</f>
        <v>15907.222416192557</v>
      </c>
      <c r="BG314" s="15">
        <f t="shared" ca="1" si="156"/>
        <v>15194.984356861669</v>
      </c>
      <c r="BH314" s="15">
        <f t="shared" ca="1" si="157"/>
        <v>23861.105074908188</v>
      </c>
      <c r="BI314" s="15">
        <f t="shared" ca="1" si="158"/>
        <v>36466.947415639166</v>
      </c>
      <c r="BJ314" s="15">
        <f t="shared" ca="1" si="159"/>
        <v>47416.289626136393</v>
      </c>
      <c r="BK314" s="15">
        <f t="shared" ca="1" si="160"/>
        <v>59010.658133835808</v>
      </c>
      <c r="BL314" s="15">
        <f t="shared" ca="1" si="161"/>
        <v>66165.936873227358</v>
      </c>
      <c r="BM314" s="15">
        <f t="shared" ca="1" si="162"/>
        <v>71290.244402629047</v>
      </c>
      <c r="BN314" s="15">
        <f t="shared" ca="1" si="163"/>
        <v>75549.004505037767</v>
      </c>
      <c r="BO314" s="15">
        <f t="shared" ca="1" si="164"/>
        <v>89271.289984716757</v>
      </c>
      <c r="BP314" s="15">
        <f t="shared" ca="1" si="165"/>
        <v>127529.06248158577</v>
      </c>
      <c r="BQ314" s="15">
        <f ca="1">Inputs!$B$20*EXP($B$10-0.5*C$7^2+C$7*AJ314)</f>
        <v>2752.8317485217881</v>
      </c>
      <c r="BR314" s="15">
        <f t="shared" ca="1" si="166"/>
        <v>2676.553861645521</v>
      </c>
      <c r="BS314" s="15">
        <f t="shared" ca="1" si="167"/>
        <v>4385.7742689977122</v>
      </c>
      <c r="BT314" s="15">
        <f t="shared" ca="1" si="168"/>
        <v>8742.8826024949594</v>
      </c>
      <c r="BU314" s="15">
        <f t="shared" ca="1" si="169"/>
        <v>11503.735673130985</v>
      </c>
      <c r="BV314" s="15">
        <f t="shared" ca="1" si="170"/>
        <v>13421.040726934114</v>
      </c>
      <c r="BW314" s="15">
        <f t="shared" ca="1" si="171"/>
        <v>20622.755691913742</v>
      </c>
      <c r="BX314" s="15">
        <f t="shared" ca="1" si="172"/>
        <v>35477.931610991058</v>
      </c>
      <c r="BY314" s="15">
        <f t="shared" ca="1" si="173"/>
        <v>45941.165801275863</v>
      </c>
      <c r="BZ314" s="15">
        <f t="shared" ca="1" si="174"/>
        <v>56352.993103041328</v>
      </c>
      <c r="CA314" s="15">
        <f t="shared" ca="1" si="175"/>
        <v>86658.156050182733</v>
      </c>
      <c r="CB314" s="15">
        <f ca="1">(AU314*DCF!C$10-DCF!C$5*MAX(AU314*DCF!C$10,0)-MAX(AU314-Inputs!$B$6,0)/Inputs!$B$10)*DCF!C$6</f>
        <v>1045.158860740624</v>
      </c>
      <c r="CC314" s="15">
        <f ca="1">(AV314*DCF!D$10-DCF!D$5*MAX(AV314*DCF!D$10,0)-MAX(AV314-AU314,0)/Inputs!$B$10)*DCF!D$6</f>
        <v>1138.14857897144</v>
      </c>
      <c r="CD314" s="15">
        <f ca="1">(AW314*DCF!E$10-DCF!E$5*MAX(AW314*DCF!E$10,0)-MAX(AW314-AV314,0)/Inputs!$B$10)*DCF!E$6</f>
        <v>1381.924564464096</v>
      </c>
      <c r="CE314" s="15">
        <f ca="1">(AX314*DCF!F$10-DCF!F$5*MAX(AX314*DCF!F$10,0)-MAX(AX314-AW314,0)/Inputs!$B$10)*DCF!F$6</f>
        <v>1582.0651085966506</v>
      </c>
      <c r="CF314" s="15">
        <f ca="1">(AY314*DCF!G$10-DCF!G$5*MAX(AY314*DCF!G$10,0)-MAX(AY314-AX314,0)/Inputs!$B$10)*DCF!G$6</f>
        <v>1858.6496617495488</v>
      </c>
      <c r="CG314" s="15">
        <f ca="1">(AZ314*DCF!H$10-DCF!H$5*MAX(AZ314*DCF!H$10,0)-MAX(AZ314-AY314,0)/Inputs!$B$10)*DCF!H$6</f>
        <v>2418.7243922371385</v>
      </c>
      <c r="CH314" s="15">
        <f ca="1">(BA314*DCF!I$10-DCF!I$5*MAX(BA314*DCF!I$10,0)-MAX(BA314-AZ314,0)/Inputs!$B$10)*DCF!I$6</f>
        <v>2700.3670080197999</v>
      </c>
      <c r="CI314" s="15">
        <f ca="1">(BB314*DCF!J$10-DCF!J$5*MAX(BB314*DCF!J$10,0)-MAX(BB314-BA314,0)/Inputs!$B$10)*DCF!J$6</f>
        <v>2960.1843666032769</v>
      </c>
      <c r="CJ314" s="15">
        <f ca="1">(BC314*DCF!K$10-DCF!K$5*MAX(BC314*DCF!K$10,0)-MAX(BC314-BB314,0)/Inputs!$B$10)*DCF!K$6</f>
        <v>3775.4825409699142</v>
      </c>
      <c r="CK314" s="15">
        <f ca="1">(BD314*DCF!L$10-DCF!L$5*MAX(BD314*DCF!L$10,0)-MAX(BD314-BC314,0)/Inputs!$B$10)*DCF!L$6</f>
        <v>4230.8455650392452</v>
      </c>
      <c r="CL314" s="15">
        <f ca="1">(BE314*DCF!M$10-DCF!M$5*MAX(BE314*DCF!M$10,0)-MAX(BE314-BD314,0)/Inputs!$B$10)*DCF!M$6</f>
        <v>4346.5318135024108</v>
      </c>
      <c r="CM314" s="15">
        <f ca="1">(BF314*DCF!C$28-DCF!C$5*MAX(BF314*DCF!C$28,0)-MAX(BF314-Inputs!$B$13,0)/Inputs!$B$17)*DCF!C$6</f>
        <v>3810.848685873857</v>
      </c>
      <c r="CN314" s="15">
        <f ca="1">(BG314*DCF!D$28-DCF!D$5*MAX(BG314*DCF!D$28,0)-MAX(BG314-BF314,0)/Inputs!$B$17)*DCF!D$6</f>
        <v>4475.2733473336521</v>
      </c>
      <c r="CO314" s="15">
        <f ca="1">(BH314*DCF!E$28-DCF!E$5*MAX(BH314*DCF!E$28,0)-MAX(BH314-BG314,0)/Inputs!$B$17)*DCF!E$6</f>
        <v>5049.9167323699421</v>
      </c>
      <c r="CP314" s="15">
        <f ca="1">(BI314*DCF!F$28-DCF!F$5*MAX(BI314*DCF!F$28,0)-MAX(BI314-BH314,0)/Inputs!$B$17)*DCF!F$6</f>
        <v>7604.7228038314697</v>
      </c>
      <c r="CQ314" s="15">
        <f ca="1">(BJ314*DCF!G$28-DCF!G$5*MAX(BJ314*DCF!G$28,0)-MAX(BJ314-BI314,0)/Inputs!$B$17)*DCF!G$6</f>
        <v>10460.944896341844</v>
      </c>
      <c r="CR314" s="15">
        <f ca="1">(BK314*DCF!H$28-DCF!H$5*MAX(BK314*DCF!H$28,0)-MAX(BK314-BJ314,0)/Inputs!$B$17)*DCF!H$6</f>
        <v>12792.547318102317</v>
      </c>
      <c r="CS314" s="15">
        <f ca="1">(BL314*DCF!I$28-DCF!I$5*MAX(BL314*DCF!I$28,0)-MAX(BL314-BK314,0)/Inputs!$B$17)*DCF!I$6</f>
        <v>14532.11914805798</v>
      </c>
      <c r="CT314" s="15">
        <f ca="1">(BM314*DCF!J$28-DCF!J$5*MAX(BM314*DCF!J$28,0)-MAX(BM314-BL314,0)/Inputs!$B$17)*DCF!J$6</f>
        <v>15224.201444039003</v>
      </c>
      <c r="CU314" s="15">
        <f ca="1">(BN314*DCF!K$28-DCF!K$5*MAX(BN314*DCF!K$28,0)-MAX(BN314-BM314,0)/Inputs!$B$17)*DCF!K$6</f>
        <v>15433.041635006781</v>
      </c>
      <c r="CV314" s="15">
        <f ca="1">(BO314*DCF!L$28-DCF!L$5*MAX(BO314*DCF!L$28,0)-MAX(BO314-BN314,0)/Inputs!$B$17)*DCF!L$6</f>
        <v>16258.796661301409</v>
      </c>
      <c r="CW314" s="15">
        <f ca="1">(BP314*DCF!M$28-DCF!M$5*MAX(BP314*DCF!M$28,0)-MAX(BP314-BO314,0)/Inputs!$B$17)*DCF!M$6</f>
        <v>19995.65466833119</v>
      </c>
      <c r="CX314" s="15">
        <f ca="1">(BQ314*DCF!C$46-DCF!C$5*MAX(BQ314*DCF!C$46,0)-MAX(BQ314-Inputs!$B$20,0)/Inputs!$B$24)*DCF!C$6</f>
        <v>-635.75790958932748</v>
      </c>
      <c r="CY314" s="15">
        <f ca="1">(BR314*DCF!D$46-DCF!D$5*MAX(BR314*DCF!D$46,0)-MAX(BR314-BQ314,0)/Inputs!$B$24)*DCF!D$6</f>
        <v>-456.82532613996909</v>
      </c>
      <c r="CZ314" s="15">
        <f ca="1">(BS314*DCF!E$46-DCF!E$5*MAX(BS314*DCF!E$46,0)-MAX(BS314-BR314,0)/Inputs!$B$24)*DCF!E$6</f>
        <v>-1192.353073999564</v>
      </c>
      <c r="DA314" s="15">
        <f ca="1">(BT314*DCF!F$46-DCF!F$5*MAX(BT314*DCF!F$46,0)-MAX(BT314-BS314,0)/Inputs!$B$24)*DCF!F$6</f>
        <v>-2223.2728707620336</v>
      </c>
      <c r="DB314" s="15">
        <f ca="1">(BU314*DCF!G$46-DCF!G$5*MAX(BU314*DCF!G$46,0)-MAX(BU314-BT314,0)/Inputs!$B$24)*DCF!G$6</f>
        <v>-1315.6593646033868</v>
      </c>
      <c r="DC314" s="15">
        <f ca="1">(BV314*DCF!H$46-DCF!H$5*MAX(BV314*DCF!H$46,0)-MAX(BV314-BU314,0)/Inputs!$B$24)*DCF!H$6</f>
        <v>-595.79079794635231</v>
      </c>
      <c r="DD314" s="15">
        <f ca="1">(BW314*DCF!I$46-DCF!I$5*MAX(BW314*DCF!I$46,0)-MAX(BW314-BV314,0)/Inputs!$B$24)*DCF!I$6</f>
        <v>-1591.0432286727432</v>
      </c>
      <c r="DE314" s="15">
        <f ca="1">(BX314*DCF!J$46-DCF!J$5*MAX(BX314*DCF!J$46,0)-MAX(BX314-BW314,0)/Inputs!$B$24)*DCF!J$6</f>
        <v>-2451.1488605000059</v>
      </c>
      <c r="DF314" s="15">
        <f ca="1">(BY314*DCF!K$46-DCF!K$5*MAX(BY314*DCF!K$46,0)-MAX(BY314-BX314,0)/Inputs!$B$24)*DCF!K$6</f>
        <v>61.098898992925704</v>
      </c>
      <c r="DG314" s="15">
        <f ca="1">(BZ314*DCF!L$46-DCF!L$5*MAX(BZ314*DCF!L$46,0)-MAX(BZ314-BY314,0)/Inputs!$B$24)*DCF!L$6</f>
        <v>1539.1909515025823</v>
      </c>
      <c r="DH314" s="15">
        <f ca="1">(CA314*DCF!M$46-DCF!M$5*MAX(CA314*DCF!M$46,0)-MAX(CA314-BZ314,0)/Inputs!$B$24)*DCF!M$6</f>
        <v>458.17709186586359</v>
      </c>
      <c r="DI314" s="15">
        <f ca="1">SUM(CB314:CL314)+BE314*DCF!M$10*(1+Inputs!$B$30)*(1-Inputs!$B$33)*(1-Inputs!$B$30/Inputs!$B$31)/(Inputs!$B$29-Inputs!$B$30)*DCF!M$6</f>
        <v>140142.43087247681</v>
      </c>
      <c r="DJ314" s="15">
        <f ca="1">SUM(CM314:CW314)+BP314*DCF!M$28*(1+Inputs!$B$30)*(1-Inputs!$B$33)*(1-Inputs!$B$30/Inputs!$B$31)/(Inputs!$B$29-Inputs!$B$30)*DCF!M$6</f>
        <v>598858.15705195011</v>
      </c>
      <c r="DK314" s="15">
        <f ca="1">SUM(CX314:DH314)+CA314*DCF!M$46*(1+Inputs!$B$30)*(1-Inputs!$B$33)*(1-Inputs!$B$30/Inputs!$B$31)/(Inputs!$B$29-Inputs!$B$30)*DCF!M$6</f>
        <v>125580.39007855885</v>
      </c>
      <c r="DM314" s="15">
        <f ca="1">DI314+DJ314+DK314+Inputs!$B$34+Inputs!$B$36-Inputs!$B$35</f>
        <v>941431.97800298571</v>
      </c>
    </row>
    <row r="315" spans="1:117" x14ac:dyDescent="0.75">
      <c r="A315" s="11">
        <v>302</v>
      </c>
      <c r="C315" s="23">
        <f t="shared" ca="1" si="180"/>
        <v>2.1623121843850686</v>
      </c>
      <c r="D315" s="23">
        <f t="shared" ca="1" si="180"/>
        <v>-0.39527357835180271</v>
      </c>
      <c r="E315" s="23">
        <f t="shared" ca="1" si="180"/>
        <v>0.94028991730468614</v>
      </c>
      <c r="F315" s="23">
        <f t="shared" ca="1" si="180"/>
        <v>0.2277538563088749</v>
      </c>
      <c r="G315" s="23">
        <f t="shared" ca="1" si="180"/>
        <v>-0.61798543773300285</v>
      </c>
      <c r="H315" s="23">
        <f t="shared" ca="1" si="180"/>
        <v>-0.36241415186816422</v>
      </c>
      <c r="I315" s="23">
        <f t="shared" ca="1" si="180"/>
        <v>-4.4360479442323714E-2</v>
      </c>
      <c r="J315" s="23">
        <f t="shared" ca="1" si="180"/>
        <v>-0.47072956013785189</v>
      </c>
      <c r="K315" s="23">
        <f t="shared" ca="1" si="180"/>
        <v>-1.4292728030793616</v>
      </c>
      <c r="L315" s="23">
        <f t="shared" ca="1" si="180"/>
        <v>0.24448524909933725</v>
      </c>
      <c r="M315" s="23">
        <f t="shared" ca="1" si="180"/>
        <v>0.71053316052494497</v>
      </c>
      <c r="N315" s="23">
        <f ca="1">SQRT(Inputs!$B$38)*C315+SQRT(1-Inputs!$B$38)*_xlfn.NORM.S.INV(RAND())</f>
        <v>0.49394029442830223</v>
      </c>
      <c r="O315" s="23">
        <f ca="1">SQRT(Inputs!$B$38)*D315+SQRT(1-Inputs!$B$38)*_xlfn.NORM.S.INV(RAND())</f>
        <v>-0.46949996409017297</v>
      </c>
      <c r="P315" s="23">
        <f ca="1">SQRT(Inputs!$B$38)*E315+SQRT(1-Inputs!$B$38)*_xlfn.NORM.S.INV(RAND())</f>
        <v>0.10741593184174869</v>
      </c>
      <c r="Q315" s="23">
        <f ca="1">SQRT(Inputs!$B$38)*F315+SQRT(1-Inputs!$B$38)*_xlfn.NORM.S.INV(RAND())</f>
        <v>1.0673967793993997</v>
      </c>
      <c r="R315" s="23">
        <f ca="1">SQRT(Inputs!$B$38)*G315+SQRT(1-Inputs!$B$38)*_xlfn.NORM.S.INV(RAND())</f>
        <v>0.69256241044241018</v>
      </c>
      <c r="S315" s="23">
        <f ca="1">SQRT(Inputs!$B$38)*H315+SQRT(1-Inputs!$B$38)*_xlfn.NORM.S.INV(RAND())</f>
        <v>0.40105945706144802</v>
      </c>
      <c r="T315" s="23">
        <f ca="1">SQRT(Inputs!$B$38)*I315+SQRT(1-Inputs!$B$38)*_xlfn.NORM.S.INV(RAND())</f>
        <v>-0.78090485689521894</v>
      </c>
      <c r="U315" s="23">
        <f ca="1">SQRT(Inputs!$B$38)*J315+SQRT(1-Inputs!$B$38)*_xlfn.NORM.S.INV(RAND())</f>
        <v>-1.6088321495205802</v>
      </c>
      <c r="V315" s="23">
        <f ca="1">SQRT(Inputs!$B$38)*K315+SQRT(1-Inputs!$B$38)*_xlfn.NORM.S.INV(RAND())</f>
        <v>-1.1856767928477088</v>
      </c>
      <c r="W315" s="23">
        <f ca="1">SQRT(Inputs!$B$38)*L315+SQRT(1-Inputs!$B$38)*_xlfn.NORM.S.INV(RAND())</f>
        <v>-0.87964477360250681</v>
      </c>
      <c r="X315" s="23">
        <f ca="1">SQRT(Inputs!$B$38)*M315+SQRT(1-Inputs!$B$38)*_xlfn.NORM.S.INV(RAND())</f>
        <v>0.72729260951503627</v>
      </c>
      <c r="Y315" s="23">
        <f ca="1">SQRT(Inputs!$B$38)*C315+SQRT(1-Inputs!$B$38)*_xlfn.NORM.S.INV(RAND())</f>
        <v>1.234903986362623</v>
      </c>
      <c r="Z315" s="23">
        <f ca="1">SQRT(Inputs!$B$38)*D315+SQRT(1-Inputs!$B$38)*_xlfn.NORM.S.INV(RAND())</f>
        <v>-1.1889647538434955</v>
      </c>
      <c r="AA315" s="23">
        <f ca="1">SQRT(Inputs!$B$38)*E315+SQRT(1-Inputs!$B$38)*_xlfn.NORM.S.INV(RAND())</f>
        <v>8.7238809903518344E-2</v>
      </c>
      <c r="AB315" s="23">
        <f ca="1">SQRT(Inputs!$B$38)*F315+SQRT(1-Inputs!$B$38)*_xlfn.NORM.S.INV(RAND())</f>
        <v>1.723878410862806</v>
      </c>
      <c r="AC315" s="23">
        <f ca="1">SQRT(Inputs!$B$38)*G315+SQRT(1-Inputs!$B$38)*_xlfn.NORM.S.INV(RAND())</f>
        <v>-0.5576923966232874</v>
      </c>
      <c r="AD315" s="23">
        <f ca="1">SQRT(Inputs!$B$38)*H315+SQRT(1-Inputs!$B$38)*_xlfn.NORM.S.INV(RAND())</f>
        <v>-6.4070256845058349E-2</v>
      </c>
      <c r="AE315" s="23">
        <f ca="1">SQRT(Inputs!$B$38)*I315+SQRT(1-Inputs!$B$38)*_xlfn.NORM.S.INV(RAND())</f>
        <v>-0.23915952779495825</v>
      </c>
      <c r="AF315" s="23">
        <f ca="1">SQRT(Inputs!$B$38)*J315+SQRT(1-Inputs!$B$38)*_xlfn.NORM.S.INV(RAND())</f>
        <v>-0.72779059693725379</v>
      </c>
      <c r="AG315" s="23">
        <f ca="1">SQRT(Inputs!$B$38)*K315+SQRT(1-Inputs!$B$38)*_xlfn.NORM.S.INV(RAND())</f>
        <v>-2.3810721518728117</v>
      </c>
      <c r="AH315" s="23">
        <f ca="1">SQRT(Inputs!$B$38)*L315+SQRT(1-Inputs!$B$38)*_xlfn.NORM.S.INV(RAND())</f>
        <v>0.94902431949836707</v>
      </c>
      <c r="AI315" s="23">
        <f ca="1">SQRT(Inputs!$B$38)*M315+SQRT(1-Inputs!$B$38)*_xlfn.NORM.S.INV(RAND())</f>
        <v>0.12011619380205213</v>
      </c>
      <c r="AJ315" s="23">
        <f ca="1">SQRT(Inputs!$B$38)*C315+SQRT(1-Inputs!$B$38)*_xlfn.NORM.S.INV(RAND())</f>
        <v>0.42547750775623761</v>
      </c>
      <c r="AK315" s="23">
        <f ca="1">SQRT(Inputs!$B$38)*D315+SQRT(1-Inputs!$B$38)*_xlfn.NORM.S.INV(RAND())</f>
        <v>-0.50142598591543042</v>
      </c>
      <c r="AL315" s="23">
        <f ca="1">SQRT(Inputs!$B$38)*E315+SQRT(1-Inputs!$B$38)*_xlfn.NORM.S.INV(RAND())</f>
        <v>2.6432818689757387E-2</v>
      </c>
      <c r="AM315" s="23">
        <f ca="1">SQRT(Inputs!$B$38)*F315+SQRT(1-Inputs!$B$38)*_xlfn.NORM.S.INV(RAND())</f>
        <v>1.2076953859581989</v>
      </c>
      <c r="AN315" s="23">
        <f ca="1">SQRT(Inputs!$B$38)*G315+SQRT(1-Inputs!$B$38)*_xlfn.NORM.S.INV(RAND())</f>
        <v>-0.96765295526602468</v>
      </c>
      <c r="AO315" s="23">
        <f ca="1">SQRT(Inputs!$B$38)*H315+SQRT(1-Inputs!$B$38)*_xlfn.NORM.S.INV(RAND())</f>
        <v>-0.64516446287341855</v>
      </c>
      <c r="AP315" s="23">
        <f ca="1">SQRT(Inputs!$B$38)*I315+SQRT(1-Inputs!$B$38)*_xlfn.NORM.S.INV(RAND())</f>
        <v>-0.91763899199773602</v>
      </c>
      <c r="AQ315" s="23">
        <f ca="1">SQRT(Inputs!$B$38)*J315+SQRT(1-Inputs!$B$38)*_xlfn.NORM.S.INV(RAND())</f>
        <v>-0.3134394912348975</v>
      </c>
      <c r="AR315" s="23">
        <f ca="1">SQRT(Inputs!$B$38)*K315+SQRT(1-Inputs!$B$38)*_xlfn.NORM.S.INV(RAND())</f>
        <v>-1.0677018696715321</v>
      </c>
      <c r="AS315" s="23">
        <f ca="1">SQRT(Inputs!$B$38)*L315+SQRT(1-Inputs!$B$38)*_xlfn.NORM.S.INV(RAND())</f>
        <v>-0.92244913059401878</v>
      </c>
      <c r="AT315" s="23">
        <f ca="1">SQRT(Inputs!$B$38)*M315+SQRT(1-Inputs!$B$38)*_xlfn.NORM.S.INV(RAND())</f>
        <v>0.21038655778170451</v>
      </c>
      <c r="AU315" s="15">
        <f ca="1">Inputs!$B$6*EXP($B$8-0.5*C$5^2+C$5*N315)</f>
        <v>5375.2913203693797</v>
      </c>
      <c r="AV315" s="15">
        <f t="shared" ca="1" si="146"/>
        <v>6106.5632334369029</v>
      </c>
      <c r="AW315" s="15">
        <f t="shared" ca="1" si="147"/>
        <v>7554.5357273903064</v>
      </c>
      <c r="AX315" s="15">
        <f t="shared" ca="1" si="148"/>
        <v>10539.067698052944</v>
      </c>
      <c r="AY315" s="15">
        <f t="shared" ca="1" si="149"/>
        <v>13964.863162059497</v>
      </c>
      <c r="AZ315" s="15">
        <f t="shared" ca="1" si="150"/>
        <v>17850.611754378995</v>
      </c>
      <c r="BA315" s="15">
        <f t="shared" ca="1" si="151"/>
        <v>20130.252346147925</v>
      </c>
      <c r="BB315" s="15">
        <f t="shared" ca="1" si="152"/>
        <v>20976.621306019668</v>
      </c>
      <c r="BC315" s="15">
        <f t="shared" ca="1" si="153"/>
        <v>22912.632013584804</v>
      </c>
      <c r="BD315" s="15">
        <f t="shared" ca="1" si="154"/>
        <v>25853.084634297411</v>
      </c>
      <c r="BE315" s="15">
        <f t="shared" ca="1" si="155"/>
        <v>33849.229527548036</v>
      </c>
      <c r="BF315" s="15">
        <f ca="1">Inputs!$B$13*EXP($B$9-0.5*C$6^2+C$6*Y315)</f>
        <v>17667.571053961521</v>
      </c>
      <c r="BG315" s="15">
        <f t="shared" ca="1" si="156"/>
        <v>17374.603543119247</v>
      </c>
      <c r="BH315" s="15">
        <f t="shared" ca="1" si="157"/>
        <v>21537.963218628898</v>
      </c>
      <c r="BI315" s="15">
        <f t="shared" ca="1" si="158"/>
        <v>34377.512339172143</v>
      </c>
      <c r="BJ315" s="15">
        <f t="shared" ca="1" si="159"/>
        <v>38889.234965015887</v>
      </c>
      <c r="BK315" s="15">
        <f t="shared" ca="1" si="160"/>
        <v>47314.647107956393</v>
      </c>
      <c r="BL315" s="15">
        <f t="shared" ca="1" si="161"/>
        <v>56346.634450429992</v>
      </c>
      <c r="BM315" s="15">
        <f t="shared" ca="1" si="162"/>
        <v>63274.808018907643</v>
      </c>
      <c r="BN315" s="15">
        <f t="shared" ca="1" si="163"/>
        <v>58502.049153514097</v>
      </c>
      <c r="BO315" s="15">
        <f t="shared" ca="1" si="164"/>
        <v>80375.818544384165</v>
      </c>
      <c r="BP315" s="15">
        <f t="shared" ca="1" si="165"/>
        <v>100283.05458291006</v>
      </c>
      <c r="BQ315" s="15">
        <f ca="1">Inputs!$B$20*EXP($B$10-0.5*C$7^2+C$7*AJ315)</f>
        <v>4988.2388567277567</v>
      </c>
      <c r="BR315" s="15">
        <f t="shared" ca="1" si="166"/>
        <v>5772.0168553346284</v>
      </c>
      <c r="BS315" s="15">
        <f t="shared" ca="1" si="167"/>
        <v>7964.3906615145424</v>
      </c>
      <c r="BT315" s="15">
        <f t="shared" ca="1" si="168"/>
        <v>15074.413306569548</v>
      </c>
      <c r="BU315" s="15">
        <f t="shared" ca="1" si="169"/>
        <v>16530.238117396144</v>
      </c>
      <c r="BV315" s="15">
        <f t="shared" ca="1" si="170"/>
        <v>19887.015441241514</v>
      </c>
      <c r="BW315" s="15">
        <f t="shared" ca="1" si="171"/>
        <v>22852.528827452155</v>
      </c>
      <c r="BX315" s="15">
        <f t="shared" ca="1" si="172"/>
        <v>30016.294521725424</v>
      </c>
      <c r="BY315" s="15">
        <f t="shared" ca="1" si="173"/>
        <v>34287.131101672705</v>
      </c>
      <c r="BZ315" s="15">
        <f t="shared" ca="1" si="174"/>
        <v>40605.574600039145</v>
      </c>
      <c r="CA315" s="15">
        <f t="shared" ca="1" si="175"/>
        <v>59211.30491814822</v>
      </c>
      <c r="CB315" s="15">
        <f ca="1">(AU315*DCF!C$10-DCF!C$5*MAX(AU315*DCF!C$10,0)-MAX(AU315-Inputs!$B$6,0)/Inputs!$B$10)*DCF!C$6</f>
        <v>1040.1291699197384</v>
      </c>
      <c r="CC315" s="15">
        <f ca="1">(AV315*DCF!D$10-DCF!D$5*MAX(AV315*DCF!D$10,0)-MAX(AV315-AU315,0)/Inputs!$B$10)*DCF!D$6</f>
        <v>1310.1319002863713</v>
      </c>
      <c r="CD315" s="15">
        <f ca="1">(AW315*DCF!E$10-DCF!E$5*MAX(AW315*DCF!E$10,0)-MAX(AW315-AV315,0)/Inputs!$B$10)*DCF!E$6</f>
        <v>1418.0786727588311</v>
      </c>
      <c r="CE315" s="15">
        <f ca="1">(AX315*DCF!F$10-DCF!F$5*MAX(AX315*DCF!F$10,0)-MAX(AX315-AW315,0)/Inputs!$B$10)*DCF!F$6</f>
        <v>1679.6545746803533</v>
      </c>
      <c r="CF315" s="15">
        <f ca="1">(AY315*DCF!G$10-DCF!G$5*MAX(AY315*DCF!G$10,0)-MAX(AY315-AX315,0)/Inputs!$B$10)*DCF!G$6</f>
        <v>2218.8211993412228</v>
      </c>
      <c r="CG315" s="15">
        <f ca="1">(AZ315*DCF!H$10-DCF!H$5*MAX(AZ315*DCF!H$10,0)-MAX(AZ315-AY315,0)/Inputs!$B$10)*DCF!H$6</f>
        <v>2775.7247522131793</v>
      </c>
      <c r="CH315" s="15">
        <f ca="1">(BA315*DCF!I$10-DCF!I$5*MAX(BA315*DCF!I$10,0)-MAX(BA315-AZ315,0)/Inputs!$B$10)*DCF!I$6</f>
        <v>3303.1218213588368</v>
      </c>
      <c r="CI315" s="15">
        <f ca="1">(BB315*DCF!J$10-DCF!J$5*MAX(BB315*DCF!J$10,0)-MAX(BB315-BA315,0)/Inputs!$B$10)*DCF!J$6</f>
        <v>3471.3836198506588</v>
      </c>
      <c r="CJ315" s="15">
        <f ca="1">(BC315*DCF!K$10-DCF!K$5*MAX(BC315*DCF!K$10,0)-MAX(BC315-BB315,0)/Inputs!$B$10)*DCF!K$6</f>
        <v>3417.5537476400332</v>
      </c>
      <c r="CK315" s="15">
        <f ca="1">(BD315*DCF!L$10-DCF!L$5*MAX(BD315*DCF!L$10,0)-MAX(BD315-BC315,0)/Inputs!$B$10)*DCF!L$6</f>
        <v>3518.8886503288149</v>
      </c>
      <c r="CL315" s="15">
        <f ca="1">(BE315*DCF!M$10-DCF!M$5*MAX(BE315*DCF!M$10,0)-MAX(BE315-BD315,0)/Inputs!$B$10)*DCF!M$6</f>
        <v>3821.3391482826682</v>
      </c>
      <c r="CM315" s="15">
        <f ca="1">(BF315*DCF!C$28-DCF!C$5*MAX(BF315*DCF!C$28,0)-MAX(BF315-Inputs!$B$13,0)/Inputs!$B$17)*DCF!C$6</f>
        <v>3941.5485160214198</v>
      </c>
      <c r="CN315" s="15">
        <f ca="1">(BG315*DCF!D$28-DCF!D$5*MAX(BG315*DCF!D$28,0)-MAX(BG315-BF315,0)/Inputs!$B$17)*DCF!D$6</f>
        <v>5117.2214680101151</v>
      </c>
      <c r="CO315" s="15">
        <f ca="1">(BH315*DCF!E$28-DCF!E$5*MAX(BH315*DCF!E$28,0)-MAX(BH315-BG315,0)/Inputs!$B$17)*DCF!E$6</f>
        <v>5279.3938137361665</v>
      </c>
      <c r="CP315" s="15">
        <f ca="1">(BI315*DCF!F$28-DCF!F$5*MAX(BI315*DCF!F$28,0)-MAX(BI315-BH315,0)/Inputs!$B$17)*DCF!F$6</f>
        <v>6994.9462048104115</v>
      </c>
      <c r="CQ315" s="15">
        <f ca="1">(BJ315*DCF!G$28-DCF!G$5*MAX(BJ315*DCF!G$28,0)-MAX(BJ315-BI315,0)/Inputs!$B$17)*DCF!G$6</f>
        <v>9331.2798881592953</v>
      </c>
      <c r="CR315" s="15">
        <f ca="1">(BK315*DCF!H$28-DCF!H$5*MAX(BK315*DCF!H$28,0)-MAX(BK315-BJ315,0)/Inputs!$B$17)*DCF!H$6</f>
        <v>10392.361639407349</v>
      </c>
      <c r="CS315" s="15">
        <f ca="1">(BL315*DCF!I$28-DCF!I$5*MAX(BL315*DCF!I$28,0)-MAX(BL315-BK315,0)/Inputs!$B$17)*DCF!I$6</f>
        <v>11953.715141928227</v>
      </c>
      <c r="CT315" s="15">
        <f ca="1">(BM315*DCF!J$28-DCF!J$5*MAX(BM315*DCF!J$28,0)-MAX(BM315-BL315,0)/Inputs!$B$17)*DCF!J$6</f>
        <v>13196.915816338791</v>
      </c>
      <c r="CU315" s="15">
        <f ca="1">(BN315*DCF!K$28-DCF!K$5*MAX(BN315*DCF!K$28,0)-MAX(BN315-BM315,0)/Inputs!$B$17)*DCF!K$6</f>
        <v>12354.651877199563</v>
      </c>
      <c r="CV315" s="15">
        <f ca="1">(BO315*DCF!L$28-DCF!L$5*MAX(BO315*DCF!L$28,0)-MAX(BO315-BN315,0)/Inputs!$B$17)*DCF!L$6</f>
        <v>13561.609397102235</v>
      </c>
      <c r="CW315" s="15">
        <f ca="1">(BP315*DCF!M$28-DCF!M$5*MAX(BP315*DCF!M$28,0)-MAX(BP315-BO315,0)/Inputs!$B$17)*DCF!M$6</f>
        <v>16787.449211159117</v>
      </c>
      <c r="CX315" s="15">
        <f ca="1">(BQ315*DCF!C$46-DCF!C$5*MAX(BQ315*DCF!C$46,0)-MAX(BQ315-Inputs!$B$20,0)/Inputs!$B$24)*DCF!C$6</f>
        <v>-1977.5326951924412</v>
      </c>
      <c r="CY315" s="15">
        <f ca="1">(BR315*DCF!D$46-DCF!D$5*MAX(BR315*DCF!D$46,0)-MAX(BR315-BQ315,0)/Inputs!$B$24)*DCF!D$6</f>
        <v>-1319.5802380900097</v>
      </c>
      <c r="CZ315" s="15">
        <f ca="1">(BS315*DCF!E$46-DCF!E$5*MAX(BS315*DCF!E$46,0)-MAX(BS315-BR315,0)/Inputs!$B$24)*DCF!E$6</f>
        <v>-1805.9764620684916</v>
      </c>
      <c r="DA315" s="15">
        <f ca="1">(BT315*DCF!F$46-DCF!F$5*MAX(BT315*DCF!F$46,0)-MAX(BT315-BS315,0)/Inputs!$B$24)*DCF!F$6</f>
        <v>-3686.7980947217143</v>
      </c>
      <c r="DB315" s="15">
        <f ca="1">(BU315*DCF!G$46-DCF!G$5*MAX(BU315*DCF!G$46,0)-MAX(BU315-BT315,0)/Inputs!$B$24)*DCF!G$6</f>
        <v>-1045.7552532824559</v>
      </c>
      <c r="DC315" s="15">
        <f ca="1">(BV315*DCF!H$46-DCF!H$5*MAX(BV315*DCF!H$46,0)-MAX(BV315-BU315,0)/Inputs!$B$24)*DCF!H$6</f>
        <v>-1043.0979860690491</v>
      </c>
      <c r="DD315" s="15">
        <f ca="1">(BW315*DCF!I$46-DCF!I$5*MAX(BW315*DCF!I$46,0)-MAX(BW315-BV315,0)/Inputs!$B$24)*DCF!I$6</f>
        <v>-323.49616040865141</v>
      </c>
      <c r="DE315" s="15">
        <f ca="1">(BX315*DCF!J$46-DCF!J$5*MAX(BX315*DCF!J$46,0)-MAX(BX315-BW315,0)/Inputs!$B$24)*DCF!J$6</f>
        <v>-640.61309694699662</v>
      </c>
      <c r="DF315" s="15">
        <f ca="1">(BY315*DCF!K$46-DCF!K$5*MAX(BY315*DCF!K$46,0)-MAX(BY315-BX315,0)/Inputs!$B$24)*DCF!K$6</f>
        <v>912.35403776166015</v>
      </c>
      <c r="DG315" s="15">
        <f ca="1">(BZ315*DCF!L$46-DCF!L$5*MAX(BZ315*DCF!L$46,0)-MAX(BZ315-BY315,0)/Inputs!$B$24)*DCF!L$6</f>
        <v>1376.9910329800082</v>
      </c>
      <c r="DH315" s="15">
        <f ca="1">(CA315*DCF!M$46-DCF!M$5*MAX(CA315*DCF!M$46,0)-MAX(CA315-BZ315,0)/Inputs!$B$24)*DCF!M$6</f>
        <v>752.2906175993113</v>
      </c>
      <c r="DI315" s="15">
        <f ca="1">SUM(CB315:CL315)+BE315*DCF!M$10*(1+Inputs!$B$30)*(1-Inputs!$B$33)*(1-Inputs!$B$30/Inputs!$B$31)/(Inputs!$B$29-Inputs!$B$30)*DCF!M$6</f>
        <v>122177.68064154865</v>
      </c>
      <c r="DJ315" s="15">
        <f ca="1">SUM(CM315:CW315)+BP315*DCF!M$28*(1+Inputs!$B$30)*(1-Inputs!$B$33)*(1-Inputs!$B$30/Inputs!$B$31)/(Inputs!$B$29-Inputs!$B$30)*DCF!M$6</f>
        <v>481029.84898767341</v>
      </c>
      <c r="DK315" s="15">
        <f ca="1">SUM(CX315:DH315)+CA315*DCF!M$46*(1+Inputs!$B$30)*(1-Inputs!$B$33)*(1-Inputs!$B$30/Inputs!$B$31)/(Inputs!$B$29-Inputs!$B$30)*DCF!M$6</f>
        <v>82746.477132480766</v>
      </c>
      <c r="DM315" s="15">
        <f ca="1">DI315+DJ315+DK315+Inputs!$B$34+Inputs!$B$36-Inputs!$B$35</f>
        <v>762805.00676170294</v>
      </c>
    </row>
    <row r="316" spans="1:117" x14ac:dyDescent="0.75">
      <c r="A316" s="11">
        <v>303</v>
      </c>
      <c r="C316" s="23">
        <f t="shared" ca="1" si="180"/>
        <v>0.5140776147490983</v>
      </c>
      <c r="D316" s="23">
        <f t="shared" ca="1" si="180"/>
        <v>1.5237565236514383</v>
      </c>
      <c r="E316" s="23">
        <f t="shared" ca="1" si="180"/>
        <v>-1.1891965362052115</v>
      </c>
      <c r="F316" s="23">
        <f t="shared" ca="1" si="180"/>
        <v>0.26467085322315548</v>
      </c>
      <c r="G316" s="23">
        <f t="shared" ca="1" si="180"/>
        <v>-1.1700410129950132</v>
      </c>
      <c r="H316" s="23">
        <f t="shared" ca="1" si="180"/>
        <v>-1.0040760211663571</v>
      </c>
      <c r="I316" s="23">
        <f t="shared" ca="1" si="180"/>
        <v>-0.7614111299545937</v>
      </c>
      <c r="J316" s="23">
        <f t="shared" ca="1" si="180"/>
        <v>-0.24236609939403903</v>
      </c>
      <c r="K316" s="23">
        <f t="shared" ca="1" si="180"/>
        <v>-1.1616939667604116</v>
      </c>
      <c r="L316" s="23">
        <f t="shared" ca="1" si="180"/>
        <v>-1.7721563958884425</v>
      </c>
      <c r="M316" s="23">
        <f t="shared" ca="1" si="180"/>
        <v>-0.36871803382319401</v>
      </c>
      <c r="N316" s="23">
        <f ca="1">SQRT(Inputs!$B$38)*C316+SQRT(1-Inputs!$B$38)*_xlfn.NORM.S.INV(RAND())</f>
        <v>-0.3049995512656225</v>
      </c>
      <c r="O316" s="23">
        <f ca="1">SQRT(Inputs!$B$38)*D316+SQRT(1-Inputs!$B$38)*_xlfn.NORM.S.INV(RAND())</f>
        <v>1.9224943186633419</v>
      </c>
      <c r="P316" s="23">
        <f ca="1">SQRT(Inputs!$B$38)*E316+SQRT(1-Inputs!$B$38)*_xlfn.NORM.S.INV(RAND())</f>
        <v>-0.28894920435195276</v>
      </c>
      <c r="Q316" s="23">
        <f ca="1">SQRT(Inputs!$B$38)*F316+SQRT(1-Inputs!$B$38)*_xlfn.NORM.S.INV(RAND())</f>
        <v>-0.3450915235991947</v>
      </c>
      <c r="R316" s="23">
        <f ca="1">SQRT(Inputs!$B$38)*G316+SQRT(1-Inputs!$B$38)*_xlfn.NORM.S.INV(RAND())</f>
        <v>-1.0629233797226232</v>
      </c>
      <c r="S316" s="23">
        <f ca="1">SQRT(Inputs!$B$38)*H316+SQRT(1-Inputs!$B$38)*_xlfn.NORM.S.INV(RAND())</f>
        <v>-1.132900996910863</v>
      </c>
      <c r="T316" s="23">
        <f ca="1">SQRT(Inputs!$B$38)*I316+SQRT(1-Inputs!$B$38)*_xlfn.NORM.S.INV(RAND())</f>
        <v>6.5532190114082067E-2</v>
      </c>
      <c r="U316" s="23">
        <f ca="1">SQRT(Inputs!$B$38)*J316+SQRT(1-Inputs!$B$38)*_xlfn.NORM.S.INV(RAND())</f>
        <v>-0.62107197108087275</v>
      </c>
      <c r="V316" s="23">
        <f ca="1">SQRT(Inputs!$B$38)*K316+SQRT(1-Inputs!$B$38)*_xlfn.NORM.S.INV(RAND())</f>
        <v>-1.4125351019486807</v>
      </c>
      <c r="W316" s="23">
        <f ca="1">SQRT(Inputs!$B$38)*L316+SQRT(1-Inputs!$B$38)*_xlfn.NORM.S.INV(RAND())</f>
        <v>-3.2915942628089381</v>
      </c>
      <c r="X316" s="23">
        <f ca="1">SQRT(Inputs!$B$38)*M316+SQRT(1-Inputs!$B$38)*_xlfn.NORM.S.INV(RAND())</f>
        <v>-0.20542481828437384</v>
      </c>
      <c r="Y316" s="23">
        <f ca="1">SQRT(Inputs!$B$38)*C316+SQRT(1-Inputs!$B$38)*_xlfn.NORM.S.INV(RAND())</f>
        <v>-0.16399336865604403</v>
      </c>
      <c r="Z316" s="23">
        <f ca="1">SQRT(Inputs!$B$38)*D316+SQRT(1-Inputs!$B$38)*_xlfn.NORM.S.INV(RAND())</f>
        <v>-1.1022466665484454</v>
      </c>
      <c r="AA316" s="23">
        <f ca="1">SQRT(Inputs!$B$38)*E316+SQRT(1-Inputs!$B$38)*_xlfn.NORM.S.INV(RAND())</f>
        <v>0.71049777754729015</v>
      </c>
      <c r="AB316" s="23">
        <f ca="1">SQRT(Inputs!$B$38)*F316+SQRT(1-Inputs!$B$38)*_xlfn.NORM.S.INV(RAND())</f>
        <v>-0.45862729889034198</v>
      </c>
      <c r="AC316" s="23">
        <f ca="1">SQRT(Inputs!$B$38)*G316+SQRT(1-Inputs!$B$38)*_xlfn.NORM.S.INV(RAND())</f>
        <v>-0.71020259711267075</v>
      </c>
      <c r="AD316" s="23">
        <f ca="1">SQRT(Inputs!$B$38)*H316+SQRT(1-Inputs!$B$38)*_xlfn.NORM.S.INV(RAND())</f>
        <v>-0.55863890371061986</v>
      </c>
      <c r="AE316" s="23">
        <f ca="1">SQRT(Inputs!$B$38)*I316+SQRT(1-Inputs!$B$38)*_xlfn.NORM.S.INV(RAND())</f>
        <v>-0.48891006867103448</v>
      </c>
      <c r="AF316" s="23">
        <f ca="1">SQRT(Inputs!$B$38)*J316+SQRT(1-Inputs!$B$38)*_xlfn.NORM.S.INV(RAND())</f>
        <v>-7.2683687419511367E-2</v>
      </c>
      <c r="AG316" s="23">
        <f ca="1">SQRT(Inputs!$B$38)*K316+SQRT(1-Inputs!$B$38)*_xlfn.NORM.S.INV(RAND())</f>
        <v>-1.0387887693979989</v>
      </c>
      <c r="AH316" s="23">
        <f ca="1">SQRT(Inputs!$B$38)*L316+SQRT(1-Inputs!$B$38)*_xlfn.NORM.S.INV(RAND())</f>
        <v>-2.2491715796704876</v>
      </c>
      <c r="AI316" s="23">
        <f ca="1">SQRT(Inputs!$B$38)*M316+SQRT(1-Inputs!$B$38)*_xlfn.NORM.S.INV(RAND())</f>
        <v>1.7746445948672123</v>
      </c>
      <c r="AJ316" s="23">
        <f ca="1">SQRT(Inputs!$B$38)*C316+SQRT(1-Inputs!$B$38)*_xlfn.NORM.S.INV(RAND())</f>
        <v>-0.40680634521700243</v>
      </c>
      <c r="AK316" s="23">
        <f ca="1">SQRT(Inputs!$B$38)*D316+SQRT(1-Inputs!$B$38)*_xlfn.NORM.S.INV(RAND())</f>
        <v>1.2269517572399686</v>
      </c>
      <c r="AL316" s="23">
        <f ca="1">SQRT(Inputs!$B$38)*E316+SQRT(1-Inputs!$B$38)*_xlfn.NORM.S.INV(RAND())</f>
        <v>0.34747091642373473</v>
      </c>
      <c r="AM316" s="23">
        <f ca="1">SQRT(Inputs!$B$38)*F316+SQRT(1-Inputs!$B$38)*_xlfn.NORM.S.INV(RAND())</f>
        <v>-7.04876850917735E-2</v>
      </c>
      <c r="AN316" s="23">
        <f ca="1">SQRT(Inputs!$B$38)*G316+SQRT(1-Inputs!$B$38)*_xlfn.NORM.S.INV(RAND())</f>
        <v>-0.45466457766243495</v>
      </c>
      <c r="AO316" s="23">
        <f ca="1">SQRT(Inputs!$B$38)*H316+SQRT(1-Inputs!$B$38)*_xlfn.NORM.S.INV(RAND())</f>
        <v>1.0788693337889701</v>
      </c>
      <c r="AP316" s="23">
        <f ca="1">SQRT(Inputs!$B$38)*I316+SQRT(1-Inputs!$B$38)*_xlfn.NORM.S.INV(RAND())</f>
        <v>-1.9134899849525611</v>
      </c>
      <c r="AQ316" s="23">
        <f ca="1">SQRT(Inputs!$B$38)*J316+SQRT(1-Inputs!$B$38)*_xlfn.NORM.S.INV(RAND())</f>
        <v>-1.0227232322900828</v>
      </c>
      <c r="AR316" s="23">
        <f ca="1">SQRT(Inputs!$B$38)*K316+SQRT(1-Inputs!$B$38)*_xlfn.NORM.S.INV(RAND())</f>
        <v>-1.5681141289467222</v>
      </c>
      <c r="AS316" s="23">
        <f ca="1">SQRT(Inputs!$B$38)*L316+SQRT(1-Inputs!$B$38)*_xlfn.NORM.S.INV(RAND())</f>
        <v>-1.2824378146476734</v>
      </c>
      <c r="AT316" s="23">
        <f ca="1">SQRT(Inputs!$B$38)*M316+SQRT(1-Inputs!$B$38)*_xlfn.NORM.S.INV(RAND())</f>
        <v>0.43474838780103575</v>
      </c>
      <c r="AU316" s="15">
        <f ca="1">Inputs!$B$6*EXP($B$8-0.5*C$5^2+C$5*N316)</f>
        <v>4723.1970994418316</v>
      </c>
      <c r="AV316" s="15">
        <f t="shared" ca="1" si="146"/>
        <v>7627.3234990597202</v>
      </c>
      <c r="AW316" s="15">
        <f t="shared" ca="1" si="147"/>
        <v>8944.6788651734241</v>
      </c>
      <c r="AX316" s="15">
        <f t="shared" ca="1" si="148"/>
        <v>10459.738982626162</v>
      </c>
      <c r="AY316" s="15">
        <f t="shared" ca="1" si="149"/>
        <v>11290.585572750615</v>
      </c>
      <c r="AZ316" s="15">
        <f t="shared" ca="1" si="150"/>
        <v>12189.120418122158</v>
      </c>
      <c r="BA316" s="15">
        <f t="shared" ca="1" si="151"/>
        <v>15019.023411769092</v>
      </c>
      <c r="BB316" s="15">
        <f t="shared" ca="1" si="152"/>
        <v>17278.548213238209</v>
      </c>
      <c r="BC316" s="15">
        <f t="shared" ca="1" si="153"/>
        <v>18464.444527663738</v>
      </c>
      <c r="BD316" s="15">
        <f t="shared" ca="1" si="154"/>
        <v>16626.376278790092</v>
      </c>
      <c r="BE316" s="15">
        <f t="shared" ca="1" si="155"/>
        <v>19995.844652075342</v>
      </c>
      <c r="BF316" s="15">
        <f ca="1">Inputs!$B$13*EXP($B$9-0.5*C$6^2+C$6*Y316)</f>
        <v>13388.58724084371</v>
      </c>
      <c r="BG316" s="15">
        <f t="shared" ca="1" si="156"/>
        <v>13374.216040016989</v>
      </c>
      <c r="BH316" s="15">
        <f t="shared" ca="1" si="157"/>
        <v>18384.507430673879</v>
      </c>
      <c r="BI316" s="15">
        <f t="shared" ca="1" si="158"/>
        <v>20971.486268014465</v>
      </c>
      <c r="BJ316" s="15">
        <f t="shared" ca="1" si="159"/>
        <v>23207.949964416381</v>
      </c>
      <c r="BK316" s="15">
        <f t="shared" ca="1" si="160"/>
        <v>26397.38932024649</v>
      </c>
      <c r="BL316" s="15">
        <f t="shared" ca="1" si="161"/>
        <v>30435.270085669974</v>
      </c>
      <c r="BM316" s="15">
        <f t="shared" ca="1" si="162"/>
        <v>37075.235610538126</v>
      </c>
      <c r="BN316" s="15">
        <f t="shared" ca="1" si="163"/>
        <v>40260.765939468911</v>
      </c>
      <c r="BO316" s="15">
        <f t="shared" ca="1" si="164"/>
        <v>38140.243704204833</v>
      </c>
      <c r="BP316" s="15">
        <f t="shared" ca="1" si="165"/>
        <v>57397.768913726795</v>
      </c>
      <c r="BQ316" s="15">
        <f ca="1">Inputs!$B$20*EXP($B$10-0.5*C$7^2+C$7*AJ316)</f>
        <v>3713.1710372435637</v>
      </c>
      <c r="BR316" s="15">
        <f t="shared" ca="1" si="166"/>
        <v>7438.9009062988916</v>
      </c>
      <c r="BS316" s="15">
        <f t="shared" ca="1" si="167"/>
        <v>11255.817016975976</v>
      </c>
      <c r="BT316" s="15">
        <f t="shared" ca="1" si="168"/>
        <v>15234.990956566111</v>
      </c>
      <c r="BU316" s="15">
        <f t="shared" ca="1" si="169"/>
        <v>18914.239257033012</v>
      </c>
      <c r="BV316" s="15">
        <f t="shared" ca="1" si="170"/>
        <v>33555.912231558774</v>
      </c>
      <c r="BW316" s="15">
        <f t="shared" ca="1" si="171"/>
        <v>31231.797180099737</v>
      </c>
      <c r="BX316" s="15">
        <f t="shared" ca="1" si="172"/>
        <v>35584.931600589072</v>
      </c>
      <c r="BY316" s="15">
        <f t="shared" ca="1" si="173"/>
        <v>36936.889033713531</v>
      </c>
      <c r="BZ316" s="15">
        <f t="shared" ca="1" si="174"/>
        <v>40942.470573724189</v>
      </c>
      <c r="CA316" s="15">
        <f t="shared" ca="1" si="175"/>
        <v>62130.954162895927</v>
      </c>
      <c r="CB316" s="15">
        <f ca="1">(AU316*DCF!C$10-DCF!C$5*MAX(AU316*DCF!C$10,0)-MAX(AU316-Inputs!$B$6,0)/Inputs!$B$10)*DCF!C$6</f>
        <v>1044.7787179447623</v>
      </c>
      <c r="CC316" s="15">
        <f ca="1">(AV316*DCF!D$10-DCF!D$5*MAX(AV316*DCF!D$10,0)-MAX(AV316-AU316,0)/Inputs!$B$10)*DCF!D$6</f>
        <v>1151.0132133157545</v>
      </c>
      <c r="CD316" s="15">
        <f ca="1">(AW316*DCF!E$10-DCF!E$5*MAX(AW316*DCF!E$10,0)-MAX(AW316-AV316,0)/Inputs!$B$10)*DCF!E$6</f>
        <v>1768.4609803205212</v>
      </c>
      <c r="CE316" s="15">
        <f ca="1">(AX316*DCF!F$10-DCF!F$5*MAX(AX316*DCF!F$10,0)-MAX(AX316-AW316,0)/Inputs!$B$10)*DCF!F$6</f>
        <v>1968.0979027004528</v>
      </c>
      <c r="CF316" s="15">
        <f ca="1">(AY316*DCF!G$10-DCF!G$5*MAX(AY316*DCF!G$10,0)-MAX(AY316-AX316,0)/Inputs!$B$10)*DCF!G$6</f>
        <v>2166.6074678934447</v>
      </c>
      <c r="CG316" s="15">
        <f ca="1">(AZ316*DCF!H$10-DCF!H$5*MAX(AZ316*DCF!H$10,0)-MAX(AZ316-AY316,0)/Inputs!$B$10)*DCF!H$6</f>
        <v>2206.9755020515827</v>
      </c>
      <c r="CH316" s="15">
        <f ca="1">(BA316*DCF!I$10-DCF!I$5*MAX(BA316*DCF!I$10,0)-MAX(BA316-AZ316,0)/Inputs!$B$10)*DCF!I$6</f>
        <v>2279.22443988952</v>
      </c>
      <c r="CI316" s="15">
        <f ca="1">(BB316*DCF!J$10-DCF!J$5*MAX(BB316*DCF!J$10,0)-MAX(BB316-BA316,0)/Inputs!$B$10)*DCF!J$6</f>
        <v>2622.6452155452607</v>
      </c>
      <c r="CJ316" s="15">
        <f ca="1">(BC316*DCF!K$10-DCF!K$5*MAX(BC316*DCF!K$10,0)-MAX(BC316-BB316,0)/Inputs!$B$10)*DCF!K$6</f>
        <v>2806.4715969091085</v>
      </c>
      <c r="CK316" s="15">
        <f ca="1">(BD316*DCF!L$10-DCF!L$5*MAX(BD316*DCF!L$10,0)-MAX(BD316-BC316,0)/Inputs!$B$10)*DCF!L$6</f>
        <v>2507.573709470867</v>
      </c>
      <c r="CL316" s="15">
        <f ca="1">(BE316*DCF!M$10-DCF!M$5*MAX(BE316*DCF!M$10,0)-MAX(BE316-BD316,0)/Inputs!$B$10)*DCF!M$6</f>
        <v>2419.1533079475612</v>
      </c>
      <c r="CM316" s="15">
        <f ca="1">(BF316*DCF!C$28-DCF!C$5*MAX(BF316*DCF!C$28,0)-MAX(BF316-Inputs!$B$13,0)/Inputs!$B$17)*DCF!C$6</f>
        <v>3623.8486890783506</v>
      </c>
      <c r="CN316" s="15">
        <f ca="1">(BG316*DCF!D$28-DCF!D$5*MAX(BG316*DCF!D$28,0)-MAX(BG316-BF316,0)/Inputs!$B$17)*DCF!D$6</f>
        <v>3939.0150841676927</v>
      </c>
      <c r="CO316" s="15">
        <f ca="1">(BH316*DCF!E$28-DCF!E$5*MAX(BH316*DCF!E$28,0)-MAX(BH316-BG316,0)/Inputs!$B$17)*DCF!E$6</f>
        <v>4219.3603995303165</v>
      </c>
      <c r="CP316" s="15">
        <f ca="1">(BI316*DCF!F$28-DCF!F$5*MAX(BI316*DCF!F$28,0)-MAX(BI316-BH316,0)/Inputs!$B$17)*DCF!F$6</f>
        <v>5222.2057270725581</v>
      </c>
      <c r="CQ316" s="15">
        <f ca="1">(BJ316*DCF!G$28-DCF!G$5*MAX(BJ316*DCF!G$28,0)-MAX(BJ316-BI316,0)/Inputs!$B$17)*DCF!G$6</f>
        <v>5645.3275963056603</v>
      </c>
      <c r="CR316" s="15">
        <f ca="1">(BK316*DCF!H$28-DCF!H$5*MAX(BK316*DCF!H$28,0)-MAX(BK316-BJ316,0)/Inputs!$B$17)*DCF!H$6</f>
        <v>6032.8162452156284</v>
      </c>
      <c r="CS316" s="15">
        <f ca="1">(BL316*DCF!I$28-DCF!I$5*MAX(BL316*DCF!I$28,0)-MAX(BL316-BK316,0)/Inputs!$B$17)*DCF!I$6</f>
        <v>6577.3865154730383</v>
      </c>
      <c r="CT316" s="15">
        <f ca="1">(BM316*DCF!J$28-DCF!J$5*MAX(BM316*DCF!J$28,0)-MAX(BM316-BL316,0)/Inputs!$B$17)*DCF!J$6</f>
        <v>7390.4502067784542</v>
      </c>
      <c r="CU316" s="15">
        <f ca="1">(BN316*DCF!K$28-DCF!K$5*MAX(BN316*DCF!K$28,0)-MAX(BN316-BM316,0)/Inputs!$B$17)*DCF!K$6</f>
        <v>8112.2136798412303</v>
      </c>
      <c r="CV316" s="15">
        <f ca="1">(BO316*DCF!L$28-DCF!L$5*MAX(BO316*DCF!L$28,0)-MAX(BO316-BN316,0)/Inputs!$B$17)*DCF!L$6</f>
        <v>7609.7791778810551</v>
      </c>
      <c r="CW316" s="15">
        <f ca="1">(BP316*DCF!M$28-DCF!M$5*MAX(BP316*DCF!M$28,0)-MAX(BP316-BO316,0)/Inputs!$B$17)*DCF!M$6</f>
        <v>8786.4709316023345</v>
      </c>
      <c r="CX316" s="15">
        <f ca="1">(BQ316*DCF!C$46-DCF!C$5*MAX(BQ316*DCF!C$46,0)-MAX(BQ316-Inputs!$B$20,0)/Inputs!$B$24)*DCF!C$6</f>
        <v>-1094.1138826167878</v>
      </c>
      <c r="CY316" s="15">
        <f ca="1">(BR316*DCF!D$46-DCF!D$5*MAX(BR316*DCF!D$46,0)-MAX(BR316-BQ316,0)/Inputs!$B$24)*DCF!D$6</f>
        <v>-2859.3849160536925</v>
      </c>
      <c r="CZ316" s="15">
        <f ca="1">(BS316*DCF!E$46-DCF!E$5*MAX(BS316*DCF!E$46,0)-MAX(BS316-BR316,0)/Inputs!$B$24)*DCF!E$6</f>
        <v>-2835.5432128955695</v>
      </c>
      <c r="DA316" s="15">
        <f ca="1">(BT316*DCF!F$46-DCF!F$5*MAX(BT316*DCF!F$46,0)-MAX(BT316-BS316,0)/Inputs!$B$24)*DCF!F$6</f>
        <v>-2558.4513871064796</v>
      </c>
      <c r="DB316" s="15">
        <f ca="1">(BU316*DCF!G$46-DCF!G$5*MAX(BU316*DCF!G$46,0)-MAX(BU316-BT316,0)/Inputs!$B$24)*DCF!G$6</f>
        <v>-1873.8640738394761</v>
      </c>
      <c r="DC316" s="15">
        <f ca="1">(BV316*DCF!H$46-DCF!H$5*MAX(BV316*DCF!H$46,0)-MAX(BV316-BU316,0)/Inputs!$B$24)*DCF!H$6</f>
        <v>-4549.8101658151527</v>
      </c>
      <c r="DD316" s="15">
        <f ca="1">(BW316*DCF!I$46-DCF!I$5*MAX(BW316*DCF!I$46,0)-MAX(BW316-BV316,0)/Inputs!$B$24)*DCF!I$6</f>
        <v>721.3104604482894</v>
      </c>
      <c r="DE316" s="15">
        <f ca="1">(BX316*DCF!J$46-DCF!J$5*MAX(BX316*DCF!J$46,0)-MAX(BX316-BW316,0)/Inputs!$B$24)*DCF!J$6</f>
        <v>338.30931946368514</v>
      </c>
      <c r="DF316" s="15">
        <f ca="1">(BY316*DCF!K$46-DCF!K$5*MAX(BY316*DCF!K$46,0)-MAX(BY316-BX316,0)/Inputs!$B$24)*DCF!K$6</f>
        <v>1778.7646761899271</v>
      </c>
      <c r="DG316" s="15">
        <f ca="1">(BZ316*DCF!L$46-DCF!L$5*MAX(BZ316*DCF!L$46,0)-MAX(BZ316-BY316,0)/Inputs!$B$24)*DCF!L$6</f>
        <v>1923.6874704658171</v>
      </c>
      <c r="DH316" s="15">
        <f ca="1">(CA316*DCF!M$46-DCF!M$5*MAX(CA316*DCF!M$46,0)-MAX(CA316-BZ316,0)/Inputs!$B$24)*DCF!M$6</f>
        <v>441.23907648001017</v>
      </c>
      <c r="DI316" s="15">
        <f ca="1">SUM(CB316:CL316)+BE316*DCF!M$10*(1+Inputs!$B$30)*(1-Inputs!$B$33)*(1-Inputs!$B$30/Inputs!$B$31)/(Inputs!$B$29-Inputs!$B$30)*DCF!M$6</f>
        <v>78589.70213838623</v>
      </c>
      <c r="DJ316" s="15">
        <f ca="1">SUM(CM316:CW316)+BP316*DCF!M$28*(1+Inputs!$B$30)*(1-Inputs!$B$33)*(1-Inputs!$B$30/Inputs!$B$31)/(Inputs!$B$29-Inputs!$B$30)*DCF!M$6</f>
        <v>280143.87411137228</v>
      </c>
      <c r="DK316" s="15">
        <f ca="1">SUM(CX316:DH316)+CA316*DCF!M$46*(1+Inputs!$B$30)*(1-Inputs!$B$33)*(1-Inputs!$B$30/Inputs!$B$31)/(Inputs!$B$29-Inputs!$B$30)*DCF!M$6</f>
        <v>85493.958382583078</v>
      </c>
      <c r="DM316" s="15">
        <f ca="1">DI316+DJ316+DK316+Inputs!$B$34+Inputs!$B$36-Inputs!$B$35</f>
        <v>521078.53463234159</v>
      </c>
    </row>
    <row r="317" spans="1:117" x14ac:dyDescent="0.75">
      <c r="A317" s="11">
        <v>304</v>
      </c>
      <c r="C317" s="23">
        <f t="shared" ca="1" si="180"/>
        <v>9.8631293359511003E-3</v>
      </c>
      <c r="D317" s="23">
        <f t="shared" ca="1" si="180"/>
        <v>0.37246930044905963</v>
      </c>
      <c r="E317" s="23">
        <f t="shared" ca="1" si="180"/>
        <v>0.20899576061013944</v>
      </c>
      <c r="F317" s="23">
        <f t="shared" ca="1" si="180"/>
        <v>1.6251603091738835</v>
      </c>
      <c r="G317" s="23">
        <f t="shared" ca="1" si="180"/>
        <v>-0.39380652119451381</v>
      </c>
      <c r="H317" s="23">
        <f t="shared" ca="1" si="180"/>
        <v>-1.0699142748999193</v>
      </c>
      <c r="I317" s="23">
        <f t="shared" ca="1" si="180"/>
        <v>-0.65430039761564573</v>
      </c>
      <c r="J317" s="23">
        <f t="shared" ca="1" si="180"/>
        <v>0.63108723863081939</v>
      </c>
      <c r="K317" s="23">
        <f t="shared" ca="1" si="180"/>
        <v>0.81450044983869008</v>
      </c>
      <c r="L317" s="23">
        <f t="shared" ca="1" si="180"/>
        <v>-0.83247729183198638</v>
      </c>
      <c r="M317" s="23">
        <f t="shared" ca="1" si="180"/>
        <v>-0.50043900572973321</v>
      </c>
      <c r="N317" s="23">
        <f ca="1">SQRT(Inputs!$B$38)*C317+SQRT(1-Inputs!$B$38)*_xlfn.NORM.S.INV(RAND())</f>
        <v>0.51081208630736141</v>
      </c>
      <c r="O317" s="23">
        <f ca="1">SQRT(Inputs!$B$38)*D317+SQRT(1-Inputs!$B$38)*_xlfn.NORM.S.INV(RAND())</f>
        <v>0.81617705432322485</v>
      </c>
      <c r="P317" s="23">
        <f ca="1">SQRT(Inputs!$B$38)*E317+SQRT(1-Inputs!$B$38)*_xlfn.NORM.S.INV(RAND())</f>
        <v>-1.1061738812473048</v>
      </c>
      <c r="Q317" s="23">
        <f ca="1">SQRT(Inputs!$B$38)*F317+SQRT(1-Inputs!$B$38)*_xlfn.NORM.S.INV(RAND())</f>
        <v>0.29528871358387321</v>
      </c>
      <c r="R317" s="23">
        <f ca="1">SQRT(Inputs!$B$38)*G317+SQRT(1-Inputs!$B$38)*_xlfn.NORM.S.INV(RAND())</f>
        <v>-1.363548344870946</v>
      </c>
      <c r="S317" s="23">
        <f ca="1">SQRT(Inputs!$B$38)*H317+SQRT(1-Inputs!$B$38)*_xlfn.NORM.S.INV(RAND())</f>
        <v>1.2471874497797457</v>
      </c>
      <c r="T317" s="23">
        <f ca="1">SQRT(Inputs!$B$38)*I317+SQRT(1-Inputs!$B$38)*_xlfn.NORM.S.INV(RAND())</f>
        <v>-1.8978460919776678</v>
      </c>
      <c r="U317" s="23">
        <f ca="1">SQRT(Inputs!$B$38)*J317+SQRT(1-Inputs!$B$38)*_xlfn.NORM.S.INV(RAND())</f>
        <v>0.8380738925458624</v>
      </c>
      <c r="V317" s="23">
        <f ca="1">SQRT(Inputs!$B$38)*K317+SQRT(1-Inputs!$B$38)*_xlfn.NORM.S.INV(RAND())</f>
        <v>5.1086196594983591E-2</v>
      </c>
      <c r="W317" s="23">
        <f ca="1">SQRT(Inputs!$B$38)*L317+SQRT(1-Inputs!$B$38)*_xlfn.NORM.S.INV(RAND())</f>
        <v>0.73140192319162034</v>
      </c>
      <c r="X317" s="23">
        <f ca="1">SQRT(Inputs!$B$38)*M317+SQRT(1-Inputs!$B$38)*_xlfn.NORM.S.INV(RAND())</f>
        <v>0.2353660099758203</v>
      </c>
      <c r="Y317" s="23">
        <f ca="1">SQRT(Inputs!$B$38)*C317+SQRT(1-Inputs!$B$38)*_xlfn.NORM.S.INV(RAND())</f>
        <v>-0.78641293202086304</v>
      </c>
      <c r="Z317" s="23">
        <f ca="1">SQRT(Inputs!$B$38)*D317+SQRT(1-Inputs!$B$38)*_xlfn.NORM.S.INV(RAND())</f>
        <v>0.9459307613149307</v>
      </c>
      <c r="AA317" s="23">
        <f ca="1">SQRT(Inputs!$B$38)*E317+SQRT(1-Inputs!$B$38)*_xlfn.NORM.S.INV(RAND())</f>
        <v>0.2711472143375207</v>
      </c>
      <c r="AB317" s="23">
        <f ca="1">SQRT(Inputs!$B$38)*F317+SQRT(1-Inputs!$B$38)*_xlfn.NORM.S.INV(RAND())</f>
        <v>0.60623200167108848</v>
      </c>
      <c r="AC317" s="23">
        <f ca="1">SQRT(Inputs!$B$38)*G317+SQRT(1-Inputs!$B$38)*_xlfn.NORM.S.INV(RAND())</f>
        <v>0.38388752382405489</v>
      </c>
      <c r="AD317" s="23">
        <f ca="1">SQRT(Inputs!$B$38)*H317+SQRT(1-Inputs!$B$38)*_xlfn.NORM.S.INV(RAND())</f>
        <v>-0.61884029865481827</v>
      </c>
      <c r="AE317" s="23">
        <f ca="1">SQRT(Inputs!$B$38)*I317+SQRT(1-Inputs!$B$38)*_xlfn.NORM.S.INV(RAND())</f>
        <v>-0.22497646098947516</v>
      </c>
      <c r="AF317" s="23">
        <f ca="1">SQRT(Inputs!$B$38)*J317+SQRT(1-Inputs!$B$38)*_xlfn.NORM.S.INV(RAND())</f>
        <v>-0.25689617794101827</v>
      </c>
      <c r="AG317" s="23">
        <f ca="1">SQRT(Inputs!$B$38)*K317+SQRT(1-Inputs!$B$38)*_xlfn.NORM.S.INV(RAND())</f>
        <v>9.658517106757758E-2</v>
      </c>
      <c r="AH317" s="23">
        <f ca="1">SQRT(Inputs!$B$38)*L317+SQRT(1-Inputs!$B$38)*_xlfn.NORM.S.INV(RAND())</f>
        <v>0.63770058273136387</v>
      </c>
      <c r="AI317" s="23">
        <f ca="1">SQRT(Inputs!$B$38)*M317+SQRT(1-Inputs!$B$38)*_xlfn.NORM.S.INV(RAND())</f>
        <v>0.28052834800909948</v>
      </c>
      <c r="AJ317" s="23">
        <f ca="1">SQRT(Inputs!$B$38)*C317+SQRT(1-Inputs!$B$38)*_xlfn.NORM.S.INV(RAND())</f>
        <v>1.2243783368657351</v>
      </c>
      <c r="AK317" s="23">
        <f ca="1">SQRT(Inputs!$B$38)*D317+SQRT(1-Inputs!$B$38)*_xlfn.NORM.S.INV(RAND())</f>
        <v>-0.32385420765169148</v>
      </c>
      <c r="AL317" s="23">
        <f ca="1">SQRT(Inputs!$B$38)*E317+SQRT(1-Inputs!$B$38)*_xlfn.NORM.S.INV(RAND())</f>
        <v>-0.93315102013325257</v>
      </c>
      <c r="AM317" s="23">
        <f ca="1">SQRT(Inputs!$B$38)*F317+SQRT(1-Inputs!$B$38)*_xlfn.NORM.S.INV(RAND())</f>
        <v>2.3470662508241018</v>
      </c>
      <c r="AN317" s="23">
        <f ca="1">SQRT(Inputs!$B$38)*G317+SQRT(1-Inputs!$B$38)*_xlfn.NORM.S.INV(RAND())</f>
        <v>0.65223411606991843</v>
      </c>
      <c r="AO317" s="23">
        <f ca="1">SQRT(Inputs!$B$38)*H317+SQRT(1-Inputs!$B$38)*_xlfn.NORM.S.INV(RAND())</f>
        <v>-0.56433675278274098</v>
      </c>
      <c r="AP317" s="23">
        <f ca="1">SQRT(Inputs!$B$38)*I317+SQRT(1-Inputs!$B$38)*_xlfn.NORM.S.INV(RAND())</f>
        <v>-1.7194166236898853</v>
      </c>
      <c r="AQ317" s="23">
        <f ca="1">SQRT(Inputs!$B$38)*J317+SQRT(1-Inputs!$B$38)*_xlfn.NORM.S.INV(RAND())</f>
        <v>-0.83833211826733656</v>
      </c>
      <c r="AR317" s="23">
        <f ca="1">SQRT(Inputs!$B$38)*K317+SQRT(1-Inputs!$B$38)*_xlfn.NORM.S.INV(RAND())</f>
        <v>0.12766315112537013</v>
      </c>
      <c r="AS317" s="23">
        <f ca="1">SQRT(Inputs!$B$38)*L317+SQRT(1-Inputs!$B$38)*_xlfn.NORM.S.INV(RAND())</f>
        <v>-0.74658860774643288</v>
      </c>
      <c r="AT317" s="23">
        <f ca="1">SQRT(Inputs!$B$38)*M317+SQRT(1-Inputs!$B$38)*_xlfn.NORM.S.INV(RAND())</f>
        <v>0.23664185437123503</v>
      </c>
      <c r="AU317" s="15">
        <f ca="1">Inputs!$B$6*EXP($B$8-0.5*C$5^2+C$5*N317)</f>
        <v>5389.9917834902963</v>
      </c>
      <c r="AV317" s="15">
        <f t="shared" ca="1" si="146"/>
        <v>7397.4170413028205</v>
      </c>
      <c r="AW317" s="15">
        <f t="shared" ca="1" si="147"/>
        <v>7769.6451451048088</v>
      </c>
      <c r="AX317" s="15">
        <f t="shared" ca="1" si="148"/>
        <v>9842.4409122871875</v>
      </c>
      <c r="AY317" s="15">
        <f t="shared" ca="1" si="149"/>
        <v>10257.715023844539</v>
      </c>
      <c r="AZ317" s="15">
        <f t="shared" ca="1" si="150"/>
        <v>14392.375848448581</v>
      </c>
      <c r="BA317" s="15">
        <f t="shared" ca="1" si="151"/>
        <v>14439.765253558498</v>
      </c>
      <c r="BB317" s="15">
        <f t="shared" ca="1" si="152"/>
        <v>19227.18786488592</v>
      </c>
      <c r="BC317" s="15">
        <f t="shared" ca="1" si="153"/>
        <v>23664.824190963351</v>
      </c>
      <c r="BD317" s="15">
        <f t="shared" ca="1" si="154"/>
        <v>31044.391478748381</v>
      </c>
      <c r="BE317" s="15">
        <f t="shared" ca="1" si="155"/>
        <v>38865.215557657502</v>
      </c>
      <c r="BF317" s="15">
        <f ca="1">Inputs!$B$13*EXP($B$9-0.5*C$6^2+C$6*Y317)</f>
        <v>11834.386510419015</v>
      </c>
      <c r="BG317" s="15">
        <f t="shared" ca="1" si="156"/>
        <v>17107.300558949039</v>
      </c>
      <c r="BH317" s="15">
        <f t="shared" ca="1" si="157"/>
        <v>21863.430708235333</v>
      </c>
      <c r="BI317" s="15">
        <f t="shared" ca="1" si="158"/>
        <v>29381.739957202259</v>
      </c>
      <c r="BJ317" s="15">
        <f t="shared" ca="1" si="159"/>
        <v>38069.474531162632</v>
      </c>
      <c r="BK317" s="15">
        <f t="shared" ca="1" si="160"/>
        <v>42947.866610186553</v>
      </c>
      <c r="BL317" s="15">
        <f t="shared" ca="1" si="161"/>
        <v>51240.364155327086</v>
      </c>
      <c r="BM317" s="15">
        <f t="shared" ca="1" si="162"/>
        <v>61007.11022502977</v>
      </c>
      <c r="BN317" s="15">
        <f t="shared" ca="1" si="163"/>
        <v>75904.588747752103</v>
      </c>
      <c r="BO317" s="15">
        <f t="shared" ca="1" si="164"/>
        <v>100578.68747128241</v>
      </c>
      <c r="BP317" s="15">
        <f t="shared" ca="1" si="165"/>
        <v>127791.22326939659</v>
      </c>
      <c r="BQ317" s="15">
        <f ca="1">Inputs!$B$20*EXP($B$10-0.5*C$7^2+C$7*AJ317)</f>
        <v>6622.2765904798334</v>
      </c>
      <c r="BR317" s="15">
        <f t="shared" ca="1" si="166"/>
        <v>8107.3503613475759</v>
      </c>
      <c r="BS317" s="15">
        <f t="shared" ca="1" si="167"/>
        <v>8492.0863278998222</v>
      </c>
      <c r="BT317" s="15">
        <f t="shared" ca="1" si="168"/>
        <v>21672.55702664706</v>
      </c>
      <c r="BU317" s="15">
        <f t="shared" ca="1" si="169"/>
        <v>35170.341229667836</v>
      </c>
      <c r="BV317" s="15">
        <f t="shared" ca="1" si="170"/>
        <v>43089.925657294611</v>
      </c>
      <c r="BW317" s="15">
        <f t="shared" ca="1" si="171"/>
        <v>41787.128135966661</v>
      </c>
      <c r="BX317" s="15">
        <f t="shared" ca="1" si="172"/>
        <v>49404.403664314261</v>
      </c>
      <c r="BY317" s="15">
        <f t="shared" ca="1" si="173"/>
        <v>70935.581039210098</v>
      </c>
      <c r="BZ317" s="15">
        <f t="shared" ca="1" si="174"/>
        <v>86767.882255577075</v>
      </c>
      <c r="CA317" s="15">
        <f t="shared" ca="1" si="175"/>
        <v>127117.16783784999</v>
      </c>
      <c r="CB317" s="15">
        <f ca="1">(AU317*DCF!C$10-DCF!C$5*MAX(AU317*DCF!C$10,0)-MAX(AU317-Inputs!$B$6,0)/Inputs!$B$10)*DCF!C$6</f>
        <v>1040.0243529974637</v>
      </c>
      <c r="CC317" s="15">
        <f ca="1">(AV317*DCF!D$10-DCF!D$5*MAX(AV317*DCF!D$10,0)-MAX(AV317-AU317,0)/Inputs!$B$10)*DCF!D$6</f>
        <v>1313.6121768958219</v>
      </c>
      <c r="CD317" s="15">
        <f ca="1">(AW317*DCF!E$10-DCF!E$5*MAX(AW317*DCF!E$10,0)-MAX(AW317-AV317,0)/Inputs!$B$10)*DCF!E$6</f>
        <v>1710.0461980971129</v>
      </c>
      <c r="CE317" s="15">
        <f ca="1">(AX317*DCF!F$10-DCF!F$5*MAX(AX317*DCF!F$10,0)-MAX(AX317-AW317,0)/Inputs!$B$10)*DCF!F$6</f>
        <v>1717.2917569027966</v>
      </c>
      <c r="CF317" s="15">
        <f ca="1">(AY317*DCF!G$10-DCF!G$5*MAX(AY317*DCF!G$10,0)-MAX(AY317-AX317,0)/Inputs!$B$10)*DCF!G$6</f>
        <v>2033.6751885405695</v>
      </c>
      <c r="CG317" s="15">
        <f ca="1">(AZ317*DCF!H$10-DCF!H$5*MAX(AZ317*DCF!H$10,0)-MAX(AZ317-AY317,0)/Inputs!$B$10)*DCF!H$6</f>
        <v>2060.1069413627015</v>
      </c>
      <c r="CH317" s="15">
        <f ca="1">(BA317*DCF!I$10-DCF!I$5*MAX(BA317*DCF!I$10,0)-MAX(BA317-AZ317,0)/Inputs!$B$10)*DCF!I$6</f>
        <v>2629.8448247673919</v>
      </c>
      <c r="CI317" s="15">
        <f ca="1">(BB317*DCF!J$10-DCF!J$5*MAX(BB317*DCF!J$10,0)-MAX(BB317-BA317,0)/Inputs!$B$10)*DCF!J$6</f>
        <v>2573.975044572207</v>
      </c>
      <c r="CJ317" s="15">
        <f ca="1">(BC317*DCF!K$10-DCF!K$5*MAX(BC317*DCF!K$10,0)-MAX(BC317-BB317,0)/Inputs!$B$10)*DCF!K$6</f>
        <v>3188.4551030683042</v>
      </c>
      <c r="CK317" s="15">
        <f ca="1">(BD317*DCF!L$10-DCF!L$5*MAX(BD317*DCF!L$10,0)-MAX(BD317-BC317,0)/Inputs!$B$10)*DCF!L$6</f>
        <v>3727.7870382069759</v>
      </c>
      <c r="CL317" s="15">
        <f ca="1">(BE317*DCF!M$10-DCF!M$5*MAX(BE317*DCF!M$10,0)-MAX(BE317-BD317,0)/Inputs!$B$10)*DCF!M$6</f>
        <v>4550.103598687565</v>
      </c>
      <c r="CM317" s="15">
        <f ca="1">(BF317*DCF!C$28-DCF!C$5*MAX(BF317*DCF!C$28,0)-MAX(BF317-Inputs!$B$13,0)/Inputs!$B$17)*DCF!C$6</f>
        <v>3508.4546318311591</v>
      </c>
      <c r="CN317" s="15">
        <f ca="1">(BG317*DCF!D$28-DCF!D$5*MAX(BG317*DCF!D$28,0)-MAX(BG317-BF317,0)/Inputs!$B$17)*DCF!D$6</f>
        <v>3913.54024647302</v>
      </c>
      <c r="CO317" s="15">
        <f ca="1">(BH317*DCF!E$28-DCF!E$5*MAX(BH317*DCF!E$28,0)-MAX(BH317-BG317,0)/Inputs!$B$17)*DCF!E$6</f>
        <v>5254.745101186295</v>
      </c>
      <c r="CP317" s="15">
        <f ca="1">(BI317*DCF!F$28-DCF!F$5*MAX(BI317*DCF!F$28,0)-MAX(BI317-BH317,0)/Inputs!$B$17)*DCF!F$6</f>
        <v>6607.5414232915618</v>
      </c>
      <c r="CQ317" s="15">
        <f ca="1">(BJ317*DCF!G$28-DCF!G$5*MAX(BJ317*DCF!G$28,0)-MAX(BJ317-BI317,0)/Inputs!$B$17)*DCF!G$6</f>
        <v>8416.2228683791836</v>
      </c>
      <c r="CR317" s="15">
        <f ca="1">(BK317*DCF!H$28-DCF!H$5*MAX(BK317*DCF!H$28,0)-MAX(BK317-BJ317,0)/Inputs!$B$17)*DCF!H$6</f>
        <v>9863.5160207613735</v>
      </c>
      <c r="CS317" s="15">
        <f ca="1">(BL317*DCF!I$28-DCF!I$5*MAX(BL317*DCF!I$28,0)-MAX(BL317-BK317,0)/Inputs!$B$17)*DCF!I$6</f>
        <v>10859.099630416191</v>
      </c>
      <c r="CT317" s="15">
        <f ca="1">(BM317*DCF!J$28-DCF!J$5*MAX(BM317*DCF!J$28,0)-MAX(BM317-BL317,0)/Inputs!$B$17)*DCF!J$6</f>
        <v>12314.659426337334</v>
      </c>
      <c r="CU317" s="15">
        <f ca="1">(BN317*DCF!K$28-DCF!K$5*MAX(BN317*DCF!K$28,0)-MAX(BN317-BM317,0)/Inputs!$B$17)*DCF!K$6</f>
        <v>14205.033765662989</v>
      </c>
      <c r="CV317" s="15">
        <f ca="1">(BO317*DCF!L$28-DCF!L$5*MAX(BO317*DCF!L$28,0)-MAX(BO317-BN317,0)/Inputs!$B$17)*DCF!L$6</f>
        <v>17275.643870183423</v>
      </c>
      <c r="CW317" s="15">
        <f ca="1">(BP317*DCF!M$28-DCF!M$5*MAX(BP317*DCF!M$28,0)-MAX(BP317-BO317,0)/Inputs!$B$17)*DCF!M$6</f>
        <v>21199.517970647972</v>
      </c>
      <c r="CX317" s="15">
        <f ca="1">(BQ317*DCF!C$46-DCF!C$5*MAX(BQ317*DCF!C$46,0)-MAX(BQ317-Inputs!$B$20,0)/Inputs!$B$24)*DCF!C$6</f>
        <v>-3109.660455297806</v>
      </c>
      <c r="CY317" s="15">
        <f ca="1">(BR317*DCF!D$46-DCF!D$5*MAX(BR317*DCF!D$46,0)-MAX(BR317-BQ317,0)/Inputs!$B$24)*DCF!D$6</f>
        <v>-2017.4042916253318</v>
      </c>
      <c r="CZ317" s="15">
        <f ca="1">(BS317*DCF!E$46-DCF!E$5*MAX(BS317*DCF!E$46,0)-MAX(BS317-BR317,0)/Inputs!$B$24)*DCF!E$6</f>
        <v>-1155.8563205070329</v>
      </c>
      <c r="DA317" s="15">
        <f ca="1">(BT317*DCF!F$46-DCF!F$5*MAX(BT317*DCF!F$46,0)-MAX(BT317-BS317,0)/Inputs!$B$24)*DCF!F$6</f>
        <v>-6377.7586749157363</v>
      </c>
      <c r="DB317" s="15">
        <f ca="1">(BU317*DCF!G$46-DCF!G$5*MAX(BU317*DCF!G$46,0)-MAX(BU317-BT317,0)/Inputs!$B$24)*DCF!G$6</f>
        <v>-5723.4487130996176</v>
      </c>
      <c r="DC317" s="15">
        <f ca="1">(BV317*DCF!H$46-DCF!H$5*MAX(BV317*DCF!H$46,0)-MAX(BV317-BU317,0)/Inputs!$B$24)*DCF!H$6</f>
        <v>-2460.9623367861591</v>
      </c>
      <c r="DD317" s="15">
        <f ca="1">(BW317*DCF!I$46-DCF!I$5*MAX(BW317*DCF!I$46,0)-MAX(BW317-BV317,0)/Inputs!$B$24)*DCF!I$6</f>
        <v>965.08991982604584</v>
      </c>
      <c r="DE317" s="15">
        <f ca="1">(BX317*DCF!J$46-DCF!J$5*MAX(BX317*DCF!J$46,0)-MAX(BX317-BW317,0)/Inputs!$B$24)*DCF!J$6</f>
        <v>52.401052607871677</v>
      </c>
      <c r="DF317" s="15">
        <f ca="1">(BY317*DCF!K$46-DCF!K$5*MAX(BY317*DCF!K$46,0)-MAX(BY317-BX317,0)/Inputs!$B$24)*DCF!K$6</f>
        <v>-1222.48801473912</v>
      </c>
      <c r="DG317" s="15">
        <f ca="1">(BZ317*DCF!L$46-DCF!L$5*MAX(BZ317*DCF!L$46,0)-MAX(BZ317-BY317,0)/Inputs!$B$24)*DCF!L$6</f>
        <v>2414.9604683458992</v>
      </c>
      <c r="DH317" s="15">
        <f ca="1">(CA317*DCF!M$46-DCF!M$5*MAX(CA317*DCF!M$46,0)-MAX(CA317-BZ317,0)/Inputs!$B$24)*DCF!M$6</f>
        <v>1530.2186967196239</v>
      </c>
      <c r="DI317" s="15">
        <f ca="1">SUM(CB317:CL317)+BE317*DCF!M$10*(1+Inputs!$B$30)*(1-Inputs!$B$33)*(1-Inputs!$B$30/Inputs!$B$31)/(Inputs!$B$29-Inputs!$B$30)*DCF!M$6</f>
        <v>134707.33106032998</v>
      </c>
      <c r="DJ317" s="15">
        <f ca="1">SUM(CM317:CW317)+BP317*DCF!M$28*(1+Inputs!$B$30)*(1-Inputs!$B$33)*(1-Inputs!$B$30/Inputs!$B$31)/(Inputs!$B$29-Inputs!$B$30)*DCF!M$6</f>
        <v>587610.86058545776</v>
      </c>
      <c r="DK317" s="15">
        <f ca="1">SUM(CX317:DH317)+CA317*DCF!M$46*(1+Inputs!$B$30)*(1-Inputs!$B$33)*(1-Inputs!$B$30/Inputs!$B$31)/(Inputs!$B$29-Inputs!$B$30)*DCF!M$6</f>
        <v>179433.29079900699</v>
      </c>
      <c r="DM317" s="15">
        <f ca="1">DI317+DJ317+DK317+Inputs!$B$34+Inputs!$B$36-Inputs!$B$35</f>
        <v>978602.48244479485</v>
      </c>
    </row>
    <row r="318" spans="1:117" x14ac:dyDescent="0.75">
      <c r="A318" s="11">
        <v>305</v>
      </c>
      <c r="C318" s="23">
        <f t="shared" ca="1" si="180"/>
        <v>-1.0385306996372241</v>
      </c>
      <c r="D318" s="23">
        <f t="shared" ca="1" si="180"/>
        <v>0.10794419104591849</v>
      </c>
      <c r="E318" s="23">
        <f t="shared" ca="1" si="180"/>
        <v>-0.72061537613400295</v>
      </c>
      <c r="F318" s="23">
        <f t="shared" ca="1" si="180"/>
        <v>4.8720516619031193E-2</v>
      </c>
      <c r="G318" s="23">
        <f t="shared" ca="1" si="180"/>
        <v>0.2566485194235521</v>
      </c>
      <c r="H318" s="23">
        <f t="shared" ca="1" si="180"/>
        <v>-0.18448248741684201</v>
      </c>
      <c r="I318" s="23">
        <f t="shared" ca="1" si="180"/>
        <v>1.7343406541933484</v>
      </c>
      <c r="J318" s="23">
        <f t="shared" ca="1" si="180"/>
        <v>0.81516717909779224</v>
      </c>
      <c r="K318" s="23">
        <f t="shared" ca="1" si="180"/>
        <v>-1.0084164875233823</v>
      </c>
      <c r="L318" s="23">
        <f t="shared" ca="1" si="180"/>
        <v>-1.0984754197118125</v>
      </c>
      <c r="M318" s="23">
        <f t="shared" ca="1" si="180"/>
        <v>1.6335178234176315</v>
      </c>
      <c r="N318" s="23">
        <f ca="1">SQRT(Inputs!$B$38)*C318+SQRT(1-Inputs!$B$38)*_xlfn.NORM.S.INV(RAND())</f>
        <v>-0.34946297119841213</v>
      </c>
      <c r="O318" s="23">
        <f ca="1">SQRT(Inputs!$B$38)*D318+SQRT(1-Inputs!$B$38)*_xlfn.NORM.S.INV(RAND())</f>
        <v>-4.9418011797381929E-2</v>
      </c>
      <c r="P318" s="23">
        <f ca="1">SQRT(Inputs!$B$38)*E318+SQRT(1-Inputs!$B$38)*_xlfn.NORM.S.INV(RAND())</f>
        <v>-0.93523729236517505</v>
      </c>
      <c r="Q318" s="23">
        <f ca="1">SQRT(Inputs!$B$38)*F318+SQRT(1-Inputs!$B$38)*_xlfn.NORM.S.INV(RAND())</f>
        <v>0.51440271047422959</v>
      </c>
      <c r="R318" s="23">
        <f ca="1">SQRT(Inputs!$B$38)*G318+SQRT(1-Inputs!$B$38)*_xlfn.NORM.S.INV(RAND())</f>
        <v>0.32616066946796418</v>
      </c>
      <c r="S318" s="23">
        <f ca="1">SQRT(Inputs!$B$38)*H318+SQRT(1-Inputs!$B$38)*_xlfn.NORM.S.INV(RAND())</f>
        <v>0.14552503183995477</v>
      </c>
      <c r="T318" s="23">
        <f ca="1">SQRT(Inputs!$B$38)*I318+SQRT(1-Inputs!$B$38)*_xlfn.NORM.S.INV(RAND())</f>
        <v>2.0224548028287446</v>
      </c>
      <c r="U318" s="23">
        <f ca="1">SQRT(Inputs!$B$38)*J318+SQRT(1-Inputs!$B$38)*_xlfn.NORM.S.INV(RAND())</f>
        <v>0.1390635722928189</v>
      </c>
      <c r="V318" s="23">
        <f ca="1">SQRT(Inputs!$B$38)*K318+SQRT(1-Inputs!$B$38)*_xlfn.NORM.S.INV(RAND())</f>
        <v>-0.16395160697738909</v>
      </c>
      <c r="W318" s="23">
        <f ca="1">SQRT(Inputs!$B$38)*L318+SQRT(1-Inputs!$B$38)*_xlfn.NORM.S.INV(RAND())</f>
        <v>-2.8150261193789619</v>
      </c>
      <c r="X318" s="23">
        <f ca="1">SQRT(Inputs!$B$38)*M318+SQRT(1-Inputs!$B$38)*_xlfn.NORM.S.INV(RAND())</f>
        <v>2.7257088209614859</v>
      </c>
      <c r="Y318" s="23">
        <f ca="1">SQRT(Inputs!$B$38)*C318+SQRT(1-Inputs!$B$38)*_xlfn.NORM.S.INV(RAND())</f>
        <v>-0.28874944411584519</v>
      </c>
      <c r="Z318" s="23">
        <f ca="1">SQRT(Inputs!$B$38)*D318+SQRT(1-Inputs!$B$38)*_xlfn.NORM.S.INV(RAND())</f>
        <v>-0.28220458281203337</v>
      </c>
      <c r="AA318" s="23">
        <f ca="1">SQRT(Inputs!$B$38)*E318+SQRT(1-Inputs!$B$38)*_xlfn.NORM.S.INV(RAND())</f>
        <v>-1.7462480674136913</v>
      </c>
      <c r="AB318" s="23">
        <f ca="1">SQRT(Inputs!$B$38)*F318+SQRT(1-Inputs!$B$38)*_xlfn.NORM.S.INV(RAND())</f>
        <v>-0.11205828821009919</v>
      </c>
      <c r="AC318" s="23">
        <f ca="1">SQRT(Inputs!$B$38)*G318+SQRT(1-Inputs!$B$38)*_xlfn.NORM.S.INV(RAND())</f>
        <v>0.57932490408883797</v>
      </c>
      <c r="AD318" s="23">
        <f ca="1">SQRT(Inputs!$B$38)*H318+SQRT(1-Inputs!$B$38)*_xlfn.NORM.S.INV(RAND())</f>
        <v>2.6781135439418402E-2</v>
      </c>
      <c r="AE318" s="23">
        <f ca="1">SQRT(Inputs!$B$38)*I318+SQRT(1-Inputs!$B$38)*_xlfn.NORM.S.INV(RAND())</f>
        <v>0.14035117455704327</v>
      </c>
      <c r="AF318" s="23">
        <f ca="1">SQRT(Inputs!$B$38)*J318+SQRT(1-Inputs!$B$38)*_xlfn.NORM.S.INV(RAND())</f>
        <v>1.5168805332513431</v>
      </c>
      <c r="AG318" s="23">
        <f ca="1">SQRT(Inputs!$B$38)*K318+SQRT(1-Inputs!$B$38)*_xlfn.NORM.S.INV(RAND())</f>
        <v>-1.212970977170269</v>
      </c>
      <c r="AH318" s="23">
        <f ca="1">SQRT(Inputs!$B$38)*L318+SQRT(1-Inputs!$B$38)*_xlfn.NORM.S.INV(RAND())</f>
        <v>-0.15692961389708654</v>
      </c>
      <c r="AI318" s="23">
        <f ca="1">SQRT(Inputs!$B$38)*M318+SQRT(1-Inputs!$B$38)*_xlfn.NORM.S.INV(RAND())</f>
        <v>-5.5565449637911768E-2</v>
      </c>
      <c r="AJ318" s="23">
        <f ca="1">SQRT(Inputs!$B$38)*C318+SQRT(1-Inputs!$B$38)*_xlfn.NORM.S.INV(RAND())</f>
        <v>0.10474510671845927</v>
      </c>
      <c r="AK318" s="23">
        <f ca="1">SQRT(Inputs!$B$38)*D318+SQRT(1-Inputs!$B$38)*_xlfn.NORM.S.INV(RAND())</f>
        <v>0.54692576992177633</v>
      </c>
      <c r="AL318" s="23">
        <f ca="1">SQRT(Inputs!$B$38)*E318+SQRT(1-Inputs!$B$38)*_xlfn.NORM.S.INV(RAND())</f>
        <v>0.38370630762649732</v>
      </c>
      <c r="AM318" s="23">
        <f ca="1">SQRT(Inputs!$B$38)*F318+SQRT(1-Inputs!$B$38)*_xlfn.NORM.S.INV(RAND())</f>
        <v>0.26092975615716035</v>
      </c>
      <c r="AN318" s="23">
        <f ca="1">SQRT(Inputs!$B$38)*G318+SQRT(1-Inputs!$B$38)*_xlfn.NORM.S.INV(RAND())</f>
        <v>-6.5537006526877661E-2</v>
      </c>
      <c r="AO318" s="23">
        <f ca="1">SQRT(Inputs!$B$38)*H318+SQRT(1-Inputs!$B$38)*_xlfn.NORM.S.INV(RAND())</f>
        <v>-0.44198146084021039</v>
      </c>
      <c r="AP318" s="23">
        <f ca="1">SQRT(Inputs!$B$38)*I318+SQRT(1-Inputs!$B$38)*_xlfn.NORM.S.INV(RAND())</f>
        <v>1.8580666982300555</v>
      </c>
      <c r="AQ318" s="23">
        <f ca="1">SQRT(Inputs!$B$38)*J318+SQRT(1-Inputs!$B$38)*_xlfn.NORM.S.INV(RAND())</f>
        <v>0.22370763779165048</v>
      </c>
      <c r="AR318" s="23">
        <f ca="1">SQRT(Inputs!$B$38)*K318+SQRT(1-Inputs!$B$38)*_xlfn.NORM.S.INV(RAND())</f>
        <v>0.52761106090966037</v>
      </c>
      <c r="AS318" s="23">
        <f ca="1">SQRT(Inputs!$B$38)*L318+SQRT(1-Inputs!$B$38)*_xlfn.NORM.S.INV(RAND())</f>
        <v>0.21989239075998479</v>
      </c>
      <c r="AT318" s="23">
        <f ca="1">SQRT(Inputs!$B$38)*M318+SQRT(1-Inputs!$B$38)*_xlfn.NORM.S.INV(RAND())</f>
        <v>-0.45351522682957102</v>
      </c>
      <c r="AU318" s="15">
        <f ca="1">Inputs!$B$6*EXP($B$8-0.5*C$5^2+C$5*N318)</f>
        <v>4689.3242613964494</v>
      </c>
      <c r="AV318" s="15">
        <f t="shared" ca="1" si="146"/>
        <v>5666.6909682307241</v>
      </c>
      <c r="AW318" s="15">
        <f t="shared" ca="1" si="147"/>
        <v>6090.6516090748637</v>
      </c>
      <c r="AX318" s="15">
        <f t="shared" ca="1" si="148"/>
        <v>7929.6497413748111</v>
      </c>
      <c r="AY318" s="15">
        <f t="shared" ca="1" si="149"/>
        <v>10067.101951819895</v>
      </c>
      <c r="AZ318" s="15">
        <f t="shared" ca="1" si="150"/>
        <v>12511.233877418394</v>
      </c>
      <c r="BA318" s="15">
        <f t="shared" ca="1" si="151"/>
        <v>18919.851553418732</v>
      </c>
      <c r="BB318" s="15">
        <f t="shared" ca="1" si="152"/>
        <v>23488.65532280357</v>
      </c>
      <c r="BC318" s="15">
        <f t="shared" ca="1" si="153"/>
        <v>28315.925908684796</v>
      </c>
      <c r="BD318" s="15">
        <f t="shared" ca="1" si="154"/>
        <v>26659.429106362004</v>
      </c>
      <c r="BE318" s="15">
        <f t="shared" ca="1" si="155"/>
        <v>41873.182911523632</v>
      </c>
      <c r="BF318" s="15">
        <f ca="1">Inputs!$B$13*EXP($B$9-0.5*C$6^2+C$6*Y318)</f>
        <v>13061.513976088139</v>
      </c>
      <c r="BG318" s="15">
        <f t="shared" ca="1" si="156"/>
        <v>15128.239449547682</v>
      </c>
      <c r="BH318" s="15">
        <f t="shared" ca="1" si="157"/>
        <v>13835.992311972341</v>
      </c>
      <c r="BI318" s="15">
        <f t="shared" ca="1" si="158"/>
        <v>16647.706374906553</v>
      </c>
      <c r="BJ318" s="15">
        <f t="shared" ca="1" si="159"/>
        <v>22186.483522411701</v>
      </c>
      <c r="BK318" s="15">
        <f t="shared" ca="1" si="160"/>
        <v>27329.166376385449</v>
      </c>
      <c r="BL318" s="15">
        <f t="shared" ca="1" si="161"/>
        <v>34186.762622284492</v>
      </c>
      <c r="BM318" s="15">
        <f t="shared" ca="1" si="162"/>
        <v>50736.893987728348</v>
      </c>
      <c r="BN318" s="15">
        <f t="shared" ca="1" si="163"/>
        <v>53958.123991959888</v>
      </c>
      <c r="BO318" s="15">
        <f t="shared" ca="1" si="164"/>
        <v>65189.831930040695</v>
      </c>
      <c r="BP318" s="15">
        <f t="shared" ca="1" si="165"/>
        <v>79732.938184121012</v>
      </c>
      <c r="BQ318" s="15">
        <f ca="1">Inputs!$B$20*EXP($B$10-0.5*C$7^2+C$7*AJ318)</f>
        <v>4451.8720037920566</v>
      </c>
      <c r="BR318" s="15">
        <f t="shared" ca="1" si="166"/>
        <v>7186.4613910407452</v>
      </c>
      <c r="BS318" s="15">
        <f t="shared" ca="1" si="167"/>
        <v>10987.604307314594</v>
      </c>
      <c r="BT318" s="15">
        <f t="shared" ca="1" si="168"/>
        <v>16222.821605363943</v>
      </c>
      <c r="BU318" s="15">
        <f t="shared" ca="1" si="169"/>
        <v>22129.163531243088</v>
      </c>
      <c r="BV318" s="15">
        <f t="shared" ca="1" si="170"/>
        <v>27869.945980404667</v>
      </c>
      <c r="BW318" s="15">
        <f t="shared" ca="1" si="171"/>
        <v>57628.639598521317</v>
      </c>
      <c r="BX318" s="15">
        <f t="shared" ca="1" si="172"/>
        <v>84300.04218465506</v>
      </c>
      <c r="BY318" s="15">
        <f t="shared" ca="1" si="173"/>
        <v>130664.74975232076</v>
      </c>
      <c r="BZ318" s="15">
        <f t="shared" ca="1" si="174"/>
        <v>190904.08949020502</v>
      </c>
      <c r="CA318" s="15">
        <f t="shared" ca="1" si="175"/>
        <v>247398.99651785279</v>
      </c>
      <c r="CB318" s="15">
        <f ca="1">(AU318*DCF!C$10-DCF!C$5*MAX(AU318*DCF!C$10,0)-MAX(AU318-Inputs!$B$6,0)/Inputs!$B$10)*DCF!C$6</f>
        <v>1045.0202373175484</v>
      </c>
      <c r="CC318" s="15">
        <f ca="1">(AV318*DCF!D$10-DCF!D$5*MAX(AV318*DCF!D$10,0)-MAX(AV318-AU318,0)/Inputs!$B$10)*DCF!D$6</f>
        <v>1142.9122409774193</v>
      </c>
      <c r="CD318" s="15">
        <f ca="1">(AW318*DCF!E$10-DCF!E$5*MAX(AW318*DCF!E$10,0)-MAX(AW318-AV318,0)/Inputs!$B$10)*DCF!E$6</f>
        <v>1310.7410082824122</v>
      </c>
      <c r="CE318" s="15">
        <f ca="1">(AX318*DCF!F$10-DCF!F$5*MAX(AX318*DCF!F$10,0)-MAX(AX318-AW318,0)/Inputs!$B$10)*DCF!F$6</f>
        <v>1348.3799839716835</v>
      </c>
      <c r="CF318" s="15">
        <f ca="1">(AY318*DCF!G$10-DCF!G$5*MAX(AY318*DCF!G$10,0)-MAX(AY318-AX318,0)/Inputs!$B$10)*DCF!G$6</f>
        <v>1663.368907843927</v>
      </c>
      <c r="CG318" s="15">
        <f ca="1">(AZ318*DCF!H$10-DCF!H$5*MAX(AZ318*DCF!H$10,0)-MAX(AZ318-AY318,0)/Inputs!$B$10)*DCF!H$6</f>
        <v>1995.0655911343447</v>
      </c>
      <c r="CH318" s="15">
        <f ca="1">(BA318*DCF!I$10-DCF!I$5*MAX(BA318*DCF!I$10,0)-MAX(BA318-AZ318,0)/Inputs!$B$10)*DCF!I$6</f>
        <v>2404.728843993194</v>
      </c>
      <c r="CI318" s="15">
        <f ca="1">(BB318*DCF!J$10-DCF!J$5*MAX(BB318*DCF!J$10,0)-MAX(BB318-BA318,0)/Inputs!$B$10)*DCF!J$6</f>
        <v>3338.3808312846636</v>
      </c>
      <c r="CJ318" s="15">
        <f ca="1">(BC318*DCF!K$10-DCF!K$5*MAX(BC318*DCF!K$10,0)-MAX(BC318-BB318,0)/Inputs!$B$10)*DCF!K$6</f>
        <v>3882.6649174490776</v>
      </c>
      <c r="CK318" s="15">
        <f ca="1">(BD318*DCF!L$10-DCF!L$5*MAX(BD318*DCF!L$10,0)-MAX(BD318-BC318,0)/Inputs!$B$10)*DCF!L$6</f>
        <v>4020.7488640742167</v>
      </c>
      <c r="CL318" s="15">
        <f ca="1">(BE318*DCF!M$10-DCF!M$5*MAX(BE318*DCF!M$10,0)-MAX(BE318-BD318,0)/Inputs!$B$10)*DCF!M$6</f>
        <v>4091.4022489394729</v>
      </c>
      <c r="CM318" s="15">
        <f ca="1">(BF318*DCF!C$28-DCF!C$5*MAX(BF318*DCF!C$28,0)-MAX(BF318-Inputs!$B$13,0)/Inputs!$B$17)*DCF!C$6</f>
        <v>3599.5646244151471</v>
      </c>
      <c r="CN318" s="15">
        <f ca="1">(BG318*DCF!D$28-DCF!D$5*MAX(BG318*DCF!D$28,0)-MAX(BG318-BF318,0)/Inputs!$B$17)*DCF!D$6</f>
        <v>4014.6881306647056</v>
      </c>
      <c r="CO318" s="15">
        <f ca="1">(BH318*DCF!E$28-DCF!E$5*MAX(BH318*DCF!E$28,0)-MAX(BH318-BG318,0)/Inputs!$B$17)*DCF!E$6</f>
        <v>3918.5993925651369</v>
      </c>
      <c r="CP318" s="15">
        <f ca="1">(BI318*DCF!F$28-DCF!F$5*MAX(BI318*DCF!F$28,0)-MAX(BI318-BH318,0)/Inputs!$B$17)*DCF!F$6</f>
        <v>4007.4967781547798</v>
      </c>
      <c r="CQ318" s="15">
        <f ca="1">(BJ318*DCF!G$28-DCF!G$5*MAX(BJ318*DCF!G$28,0)-MAX(BJ318-BI318,0)/Inputs!$B$17)*DCF!G$6</f>
        <v>4824.88387848197</v>
      </c>
      <c r="CR318" s="15">
        <f ca="1">(BK318*DCF!H$28-DCF!H$5*MAX(BK318*DCF!H$28,0)-MAX(BK318-BJ318,0)/Inputs!$B$17)*DCF!H$6</f>
        <v>5959.775766578452</v>
      </c>
      <c r="CS318" s="15">
        <f ca="1">(BL318*DCF!I$28-DCF!I$5*MAX(BL318*DCF!I$28,0)-MAX(BL318-BK318,0)/Inputs!$B$17)*DCF!I$6</f>
        <v>7054.8457630000185</v>
      </c>
      <c r="CT318" s="15">
        <f ca="1">(BM318*DCF!J$28-DCF!J$5*MAX(BM318*DCF!J$28,0)-MAX(BM318-BL318,0)/Inputs!$B$17)*DCF!J$6</f>
        <v>9124.1271310089833</v>
      </c>
      <c r="CU318" s="15">
        <f ca="1">(BN318*DCF!K$28-DCF!K$5*MAX(BN318*DCF!K$28,0)-MAX(BN318-BM318,0)/Inputs!$B$17)*DCF!K$6</f>
        <v>11000.493302179791</v>
      </c>
      <c r="CV318" s="15">
        <f ca="1">(BO318*DCF!L$28-DCF!L$5*MAX(BO318*DCF!L$28,0)-MAX(BO318-BN318,0)/Inputs!$B$17)*DCF!L$6</f>
        <v>11735.853314467957</v>
      </c>
      <c r="CW318" s="15">
        <f ca="1">(BP318*DCF!M$28-DCF!M$5*MAX(BP318*DCF!M$28,0)-MAX(BP318-BO318,0)/Inputs!$B$17)*DCF!M$6</f>
        <v>13481.63520851748</v>
      </c>
      <c r="CX318" s="15">
        <f ca="1">(BQ318*DCF!C$46-DCF!C$5*MAX(BQ318*DCF!C$46,0)-MAX(BQ318-Inputs!$B$20,0)/Inputs!$B$24)*DCF!C$6</f>
        <v>-1605.9159379621638</v>
      </c>
      <c r="CY318" s="15">
        <f ca="1">(BR318*DCF!D$46-DCF!D$5*MAX(BR318*DCF!D$46,0)-MAX(BR318-BQ318,0)/Inputs!$B$24)*DCF!D$6</f>
        <v>-2393.3879613907957</v>
      </c>
      <c r="CZ318" s="15">
        <f ca="1">(BS318*DCF!E$46-DCF!E$5*MAX(BS318*DCF!E$46,0)-MAX(BS318-BR318,0)/Inputs!$B$24)*DCF!E$6</f>
        <v>-2797.6092339801653</v>
      </c>
      <c r="DA318" s="15">
        <f ca="1">(BT318*DCF!F$46-DCF!F$5*MAX(BT318*DCF!F$46,0)-MAX(BT318-BS318,0)/Inputs!$B$24)*DCF!F$6</f>
        <v>-3087.756553868217</v>
      </c>
      <c r="DB318" s="15">
        <f ca="1">(BU318*DCF!G$46-DCF!G$5*MAX(BU318*DCF!G$46,0)-MAX(BU318-BT318,0)/Inputs!$B$24)*DCF!G$6</f>
        <v>-2731.1580681005335</v>
      </c>
      <c r="DC318" s="15">
        <f ca="1">(BV318*DCF!H$46-DCF!H$5*MAX(BV318*DCF!H$46,0)-MAX(BV318-BU318,0)/Inputs!$B$24)*DCF!H$6</f>
        <v>-1783.91297171931</v>
      </c>
      <c r="DD318" s="15">
        <f ca="1">(BW318*DCF!I$46-DCF!I$5*MAX(BW318*DCF!I$46,0)-MAX(BW318-BV318,0)/Inputs!$B$24)*DCF!I$6</f>
        <v>-7211.6139397204088</v>
      </c>
      <c r="DE318" s="15">
        <f ca="1">(BX318*DCF!J$46-DCF!J$5*MAX(BX318*DCF!J$46,0)-MAX(BX318-BW318,0)/Inputs!$B$24)*DCF!J$6</f>
        <v>-3536.6666331826</v>
      </c>
      <c r="DF318" s="15">
        <f ca="1">(BY318*DCF!K$46-DCF!K$5*MAX(BY318*DCF!K$46,0)-MAX(BY318-BX318,0)/Inputs!$B$24)*DCF!K$6</f>
        <v>-3894.1121243459311</v>
      </c>
      <c r="DG318" s="15">
        <f ca="1">(BZ318*DCF!L$46-DCF!L$5*MAX(BZ318*DCF!L$46,0)-MAX(BZ318-BY318,0)/Inputs!$B$24)*DCF!L$6</f>
        <v>-436.04530697490657</v>
      </c>
      <c r="DH318" s="15">
        <f ca="1">(CA318*DCF!M$46-DCF!M$5*MAX(CA318*DCF!M$46,0)-MAX(CA318-BZ318,0)/Inputs!$B$24)*DCF!M$6</f>
        <v>7584.4996521385001</v>
      </c>
      <c r="DI318" s="15">
        <f ca="1">SUM(CB318:CL318)+BE318*DCF!M$10*(1+Inputs!$B$30)*(1-Inputs!$B$33)*(1-Inputs!$B$30/Inputs!$B$31)/(Inputs!$B$29-Inputs!$B$30)*DCF!M$6</f>
        <v>142777.03543355892</v>
      </c>
      <c r="DJ318" s="15">
        <f ca="1">SUM(CM318:CW318)+BP318*DCF!M$28*(1+Inputs!$B$30)*(1-Inputs!$B$33)*(1-Inputs!$B$30/Inputs!$B$31)/(Inputs!$B$29-Inputs!$B$30)*DCF!M$6</f>
        <v>374585.72505718633</v>
      </c>
      <c r="DK318" s="15">
        <f ca="1">SUM(CX318:DH318)+CA318*DCF!M$46*(1+Inputs!$B$30)*(1-Inputs!$B$33)*(1-Inputs!$B$30/Inputs!$B$31)/(Inputs!$B$29-Inputs!$B$30)*DCF!M$6</f>
        <v>360614.47582213266</v>
      </c>
      <c r="DM318" s="15">
        <f ca="1">DI318+DJ318+DK318+Inputs!$B$34+Inputs!$B$36-Inputs!$B$35</f>
        <v>954828.23631287785</v>
      </c>
    </row>
    <row r="319" spans="1:117" x14ac:dyDescent="0.75">
      <c r="A319" s="11">
        <v>306</v>
      </c>
      <c r="C319" s="23">
        <f t="shared" ca="1" si="180"/>
        <v>5.207968517290696E-2</v>
      </c>
      <c r="D319" s="23">
        <f t="shared" ca="1" si="180"/>
        <v>-1.1272703088547968</v>
      </c>
      <c r="E319" s="23">
        <f t="shared" ca="1" si="180"/>
        <v>-0.20322006269697404</v>
      </c>
      <c r="F319" s="23">
        <f t="shared" ca="1" si="180"/>
        <v>8.6436840926209818E-2</v>
      </c>
      <c r="G319" s="23">
        <f t="shared" ca="1" si="180"/>
        <v>0.46097861662123696</v>
      </c>
      <c r="H319" s="23">
        <f t="shared" ca="1" si="180"/>
        <v>-0.89818744933197869</v>
      </c>
      <c r="I319" s="23">
        <f t="shared" ca="1" si="180"/>
        <v>0.41719056067752097</v>
      </c>
      <c r="J319" s="23">
        <f t="shared" ca="1" si="180"/>
        <v>-0.39978744717343784</v>
      </c>
      <c r="K319" s="23">
        <f t="shared" ca="1" si="180"/>
        <v>-0.60146318928812714</v>
      </c>
      <c r="L319" s="23">
        <f t="shared" ca="1" si="180"/>
        <v>1.1538445444289027</v>
      </c>
      <c r="M319" s="23">
        <f t="shared" ca="1" si="180"/>
        <v>-0.83216230049747797</v>
      </c>
      <c r="N319" s="23">
        <f ca="1">SQRT(Inputs!$B$38)*C319+SQRT(1-Inputs!$B$38)*_xlfn.NORM.S.INV(RAND())</f>
        <v>-0.31461697554995399</v>
      </c>
      <c r="O319" s="23">
        <f ca="1">SQRT(Inputs!$B$38)*D319+SQRT(1-Inputs!$B$38)*_xlfn.NORM.S.INV(RAND())</f>
        <v>-1.2984858011407958</v>
      </c>
      <c r="P319" s="23">
        <f ca="1">SQRT(Inputs!$B$38)*E319+SQRT(1-Inputs!$B$38)*_xlfn.NORM.S.INV(RAND())</f>
        <v>1.505993201601723</v>
      </c>
      <c r="Q319" s="23">
        <f ca="1">SQRT(Inputs!$B$38)*F319+SQRT(1-Inputs!$B$38)*_xlfn.NORM.S.INV(RAND())</f>
        <v>-0.78848302915420732</v>
      </c>
      <c r="R319" s="23">
        <f ca="1">SQRT(Inputs!$B$38)*G319+SQRT(1-Inputs!$B$38)*_xlfn.NORM.S.INV(RAND())</f>
        <v>0.11449805465911544</v>
      </c>
      <c r="S319" s="23">
        <f ca="1">SQRT(Inputs!$B$38)*H319+SQRT(1-Inputs!$B$38)*_xlfn.NORM.S.INV(RAND())</f>
        <v>-0.84275705328162354</v>
      </c>
      <c r="T319" s="23">
        <f ca="1">SQRT(Inputs!$B$38)*I319+SQRT(1-Inputs!$B$38)*_xlfn.NORM.S.INV(RAND())</f>
        <v>0.20182812848979084</v>
      </c>
      <c r="U319" s="23">
        <f ca="1">SQRT(Inputs!$B$38)*J319+SQRT(1-Inputs!$B$38)*_xlfn.NORM.S.INV(RAND())</f>
        <v>-1.4559846640249849</v>
      </c>
      <c r="V319" s="23">
        <f ca="1">SQRT(Inputs!$B$38)*K319+SQRT(1-Inputs!$B$38)*_xlfn.NORM.S.INV(RAND())</f>
        <v>0.45748029967929021</v>
      </c>
      <c r="W319" s="23">
        <f ca="1">SQRT(Inputs!$B$38)*L319+SQRT(1-Inputs!$B$38)*_xlfn.NORM.S.INV(RAND())</f>
        <v>0.44908012603717418</v>
      </c>
      <c r="X319" s="23">
        <f ca="1">SQRT(Inputs!$B$38)*M319+SQRT(1-Inputs!$B$38)*_xlfn.NORM.S.INV(RAND())</f>
        <v>-0.36483938825134488</v>
      </c>
      <c r="Y319" s="23">
        <f ca="1">SQRT(Inputs!$B$38)*C319+SQRT(1-Inputs!$B$38)*_xlfn.NORM.S.INV(RAND())</f>
        <v>2.3644440634490436</v>
      </c>
      <c r="Z319" s="23">
        <f ca="1">SQRT(Inputs!$B$38)*D319+SQRT(1-Inputs!$B$38)*_xlfn.NORM.S.INV(RAND())</f>
        <v>-0.70752388332441252</v>
      </c>
      <c r="AA319" s="23">
        <f ca="1">SQRT(Inputs!$B$38)*E319+SQRT(1-Inputs!$B$38)*_xlfn.NORM.S.INV(RAND())</f>
        <v>7.6982290258699321E-3</v>
      </c>
      <c r="AB319" s="23">
        <f ca="1">SQRT(Inputs!$B$38)*F319+SQRT(1-Inputs!$B$38)*_xlfn.NORM.S.INV(RAND())</f>
        <v>1.8800745824639531</v>
      </c>
      <c r="AC319" s="23">
        <f ca="1">SQRT(Inputs!$B$38)*G319+SQRT(1-Inputs!$B$38)*_xlfn.NORM.S.INV(RAND())</f>
        <v>-3.9789349052115619E-3</v>
      </c>
      <c r="AD319" s="23">
        <f ca="1">SQRT(Inputs!$B$38)*H319+SQRT(1-Inputs!$B$38)*_xlfn.NORM.S.INV(RAND())</f>
        <v>-0.40581441225029358</v>
      </c>
      <c r="AE319" s="23">
        <f ca="1">SQRT(Inputs!$B$38)*I319+SQRT(1-Inputs!$B$38)*_xlfn.NORM.S.INV(RAND())</f>
        <v>-0.64184174624162038</v>
      </c>
      <c r="AF319" s="23">
        <f ca="1">SQRT(Inputs!$B$38)*J319+SQRT(1-Inputs!$B$38)*_xlfn.NORM.S.INV(RAND())</f>
        <v>2.3488660032470271E-2</v>
      </c>
      <c r="AG319" s="23">
        <f ca="1">SQRT(Inputs!$B$38)*K319+SQRT(1-Inputs!$B$38)*_xlfn.NORM.S.INV(RAND())</f>
        <v>0.80613501746510008</v>
      </c>
      <c r="AH319" s="23">
        <f ca="1">SQRT(Inputs!$B$38)*L319+SQRT(1-Inputs!$B$38)*_xlfn.NORM.S.INV(RAND())</f>
        <v>0.23674323745461967</v>
      </c>
      <c r="AI319" s="23">
        <f ca="1">SQRT(Inputs!$B$38)*M319+SQRT(1-Inputs!$B$38)*_xlfn.NORM.S.INV(RAND())</f>
        <v>-1.5029595053581262</v>
      </c>
      <c r="AJ319" s="23">
        <f ca="1">SQRT(Inputs!$B$38)*C319+SQRT(1-Inputs!$B$38)*_xlfn.NORM.S.INV(RAND())</f>
        <v>0.16541685188232164</v>
      </c>
      <c r="AK319" s="23">
        <f ca="1">SQRT(Inputs!$B$38)*D319+SQRT(1-Inputs!$B$38)*_xlfn.NORM.S.INV(RAND())</f>
        <v>-0.89149307375368259</v>
      </c>
      <c r="AL319" s="23">
        <f ca="1">SQRT(Inputs!$B$38)*E319+SQRT(1-Inputs!$B$38)*_xlfn.NORM.S.INV(RAND())</f>
        <v>0.29131781768762116</v>
      </c>
      <c r="AM319" s="23">
        <f ca="1">SQRT(Inputs!$B$38)*F319+SQRT(1-Inputs!$B$38)*_xlfn.NORM.S.INV(RAND())</f>
        <v>2.2814204532514072E-2</v>
      </c>
      <c r="AN319" s="23">
        <f ca="1">SQRT(Inputs!$B$38)*G319+SQRT(1-Inputs!$B$38)*_xlfn.NORM.S.INV(RAND())</f>
        <v>0.21452853141412886</v>
      </c>
      <c r="AO319" s="23">
        <f ca="1">SQRT(Inputs!$B$38)*H319+SQRT(1-Inputs!$B$38)*_xlfn.NORM.S.INV(RAND())</f>
        <v>-0.42953109512629079</v>
      </c>
      <c r="AP319" s="23">
        <f ca="1">SQRT(Inputs!$B$38)*I319+SQRT(1-Inputs!$B$38)*_xlfn.NORM.S.INV(RAND())</f>
        <v>1.2954647935893043E-2</v>
      </c>
      <c r="AQ319" s="23">
        <f ca="1">SQRT(Inputs!$B$38)*J319+SQRT(1-Inputs!$B$38)*_xlfn.NORM.S.INV(RAND())</f>
        <v>2.0909628522637815</v>
      </c>
      <c r="AR319" s="23">
        <f ca="1">SQRT(Inputs!$B$38)*K319+SQRT(1-Inputs!$B$38)*_xlfn.NORM.S.INV(RAND())</f>
        <v>-0.73619145834383848</v>
      </c>
      <c r="AS319" s="23">
        <f ca="1">SQRT(Inputs!$B$38)*L319+SQRT(1-Inputs!$B$38)*_xlfn.NORM.S.INV(RAND())</f>
        <v>0.33593520496162682</v>
      </c>
      <c r="AT319" s="23">
        <f ca="1">SQRT(Inputs!$B$38)*M319+SQRT(1-Inputs!$B$38)*_xlfn.NORM.S.INV(RAND())</f>
        <v>-1.0026941267842415</v>
      </c>
      <c r="AU319" s="15">
        <f ca="1">Inputs!$B$6*EXP($B$8-0.5*C$5^2+C$5*N319)</f>
        <v>4715.8497372145957</v>
      </c>
      <c r="AV319" s="15">
        <f t="shared" ca="1" si="146"/>
        <v>4742.6356781696304</v>
      </c>
      <c r="AW319" s="15">
        <f t="shared" ca="1" si="147"/>
        <v>7085.2755878368607</v>
      </c>
      <c r="AX319" s="15">
        <f t="shared" ca="1" si="148"/>
        <v>7838.9059224058383</v>
      </c>
      <c r="AY319" s="15">
        <f t="shared" ca="1" si="149"/>
        <v>9708.9063188107375</v>
      </c>
      <c r="AZ319" s="15">
        <f t="shared" ca="1" si="150"/>
        <v>10821.865449939954</v>
      </c>
      <c r="BA319" s="15">
        <f t="shared" ca="1" si="151"/>
        <v>13525.911251745918</v>
      </c>
      <c r="BB319" s="15">
        <f t="shared" ca="1" si="152"/>
        <v>14312.105322454154</v>
      </c>
      <c r="BC319" s="15">
        <f t="shared" ca="1" si="153"/>
        <v>18320.108926980614</v>
      </c>
      <c r="BD319" s="15">
        <f t="shared" ca="1" si="154"/>
        <v>23406.673647595799</v>
      </c>
      <c r="BE319" s="15">
        <f t="shared" ca="1" si="155"/>
        <v>27744.448571581583</v>
      </c>
      <c r="BF319" s="15">
        <f ca="1">Inputs!$B$13*EXP($B$9-0.5*C$6^2+C$6*Y319)</f>
        <v>22101.81046738485</v>
      </c>
      <c r="BG319" s="15">
        <f t="shared" ca="1" si="156"/>
        <v>23707.909058548834</v>
      </c>
      <c r="BH319" s="15">
        <f t="shared" ca="1" si="157"/>
        <v>29003.712818270022</v>
      </c>
      <c r="BI319" s="15">
        <f t="shared" ca="1" si="158"/>
        <v>47420.328744708451</v>
      </c>
      <c r="BJ319" s="15">
        <f t="shared" ca="1" si="159"/>
        <v>58100.901025843392</v>
      </c>
      <c r="BK319" s="15">
        <f t="shared" ca="1" si="160"/>
        <v>67475.018182178581</v>
      </c>
      <c r="BL319" s="15">
        <f t="shared" ca="1" si="161"/>
        <v>76269.703017362175</v>
      </c>
      <c r="BM319" s="15">
        <f t="shared" ca="1" si="162"/>
        <v>94025.887888068741</v>
      </c>
      <c r="BN319" s="15">
        <f t="shared" ca="1" si="163"/>
        <v>127368.74585529574</v>
      </c>
      <c r="BO319" s="15">
        <f t="shared" ca="1" si="164"/>
        <v>161086.62360764464</v>
      </c>
      <c r="BP319" s="15">
        <f t="shared" ca="1" si="165"/>
        <v>167224.46677897166</v>
      </c>
      <c r="BQ319" s="15">
        <f ca="1">Inputs!$B$20*EXP($B$10-0.5*C$7^2+C$7*AJ319)</f>
        <v>4548.7110194772395</v>
      </c>
      <c r="BR319" s="15">
        <f t="shared" ca="1" si="166"/>
        <v>4650.1758603470316</v>
      </c>
      <c r="BS319" s="15">
        <f t="shared" ca="1" si="167"/>
        <v>6923.6262567225813</v>
      </c>
      <c r="BT319" s="15">
        <f t="shared" ca="1" si="168"/>
        <v>9603.4797558233131</v>
      </c>
      <c r="BU319" s="15">
        <f t="shared" ca="1" si="169"/>
        <v>14018.393515996055</v>
      </c>
      <c r="BV319" s="15">
        <f t="shared" ca="1" si="170"/>
        <v>17704.660094189312</v>
      </c>
      <c r="BW319" s="15">
        <f t="shared" ca="1" si="171"/>
        <v>24773.686911553592</v>
      </c>
      <c r="BX319" s="15">
        <f t="shared" ca="1" si="172"/>
        <v>52692.922466350923</v>
      </c>
      <c r="BY319" s="15">
        <f t="shared" ca="1" si="173"/>
        <v>64131.585596688128</v>
      </c>
      <c r="BZ319" s="15">
        <f t="shared" ca="1" si="174"/>
        <v>95717.951648650516</v>
      </c>
      <c r="CA319" s="15">
        <f t="shared" ca="1" si="175"/>
        <v>112510.61698944232</v>
      </c>
      <c r="CB319" s="15">
        <f ca="1">(AU319*DCF!C$10-DCF!C$5*MAX(AU319*DCF!C$10,0)-MAX(AU319-Inputs!$B$6,0)/Inputs!$B$10)*DCF!C$6</f>
        <v>1044.8311059470427</v>
      </c>
      <c r="CC319" s="15">
        <f ca="1">(AV319*DCF!D$10-DCF!D$5*MAX(AV319*DCF!D$10,0)-MAX(AV319-AU319,0)/Inputs!$B$10)*DCF!D$6</f>
        <v>1149.4542655877908</v>
      </c>
      <c r="CD319" s="15">
        <f ca="1">(AW319*DCF!E$10-DCF!E$5*MAX(AW319*DCF!E$10,0)-MAX(AW319-AV319,0)/Inputs!$B$10)*DCF!E$6</f>
        <v>1108.2178248315201</v>
      </c>
      <c r="CE319" s="15">
        <f ca="1">(AX319*DCF!F$10-DCF!F$5*MAX(AX319*DCF!F$10,0)-MAX(AX319-AW319,0)/Inputs!$B$10)*DCF!F$6</f>
        <v>1554.4088821918197</v>
      </c>
      <c r="CF319" s="15">
        <f ca="1">(AY319*DCF!G$10-DCF!G$5*MAX(AY319*DCF!G$10,0)-MAX(AY319-AX319,0)/Inputs!$B$10)*DCF!G$6</f>
        <v>1640.9751944861425</v>
      </c>
      <c r="CG319" s="15">
        <f ca="1">(AZ319*DCF!H$10-DCF!H$5*MAX(AZ319*DCF!H$10,0)-MAX(AZ319-AY319,0)/Inputs!$B$10)*DCF!H$6</f>
        <v>1903.447093271825</v>
      </c>
      <c r="CH319" s="15">
        <f ca="1">(BA319*DCF!I$10-DCF!I$5*MAX(BA319*DCF!I$10,0)-MAX(BA319-AZ319,0)/Inputs!$B$10)*DCF!I$6</f>
        <v>2027.1323062504102</v>
      </c>
      <c r="CI319" s="15">
        <f ca="1">(BB319*DCF!J$10-DCF!J$5*MAX(BB319*DCF!J$10,0)-MAX(BB319-BA319,0)/Inputs!$B$10)*DCF!J$6</f>
        <v>2336.8557260822158</v>
      </c>
      <c r="CJ319" s="15">
        <f ca="1">(BC319*DCF!K$10-DCF!K$5*MAX(BC319*DCF!K$10,0)-MAX(BC319-BB319,0)/Inputs!$B$10)*DCF!K$6</f>
        <v>2388.1838229931991</v>
      </c>
      <c r="CK319" s="15">
        <f ca="1">(BD319*DCF!L$10-DCF!L$5*MAX(BD319*DCF!L$10,0)-MAX(BD319-BC319,0)/Inputs!$B$10)*DCF!L$6</f>
        <v>2872.3963095601171</v>
      </c>
      <c r="CL319" s="15">
        <f ca="1">(BE319*DCF!M$10-DCF!M$5*MAX(BE319*DCF!M$10,0)-MAX(BE319-BD319,0)/Inputs!$B$10)*DCF!M$6</f>
        <v>3396.9069780468431</v>
      </c>
      <c r="CM319" s="15">
        <f ca="1">(BF319*DCF!C$28-DCF!C$5*MAX(BF319*DCF!C$28,0)-MAX(BF319-Inputs!$B$13,0)/Inputs!$B$17)*DCF!C$6</f>
        <v>4270.7755371543344</v>
      </c>
      <c r="CN319" s="15">
        <f ca="1">(BG319*DCF!D$28-DCF!D$5*MAX(BG319*DCF!D$28,0)-MAX(BG319-BF319,0)/Inputs!$B$17)*DCF!D$6</f>
        <v>6639.871543951127</v>
      </c>
      <c r="CO319" s="15">
        <f ca="1">(BH319*DCF!E$28-DCF!E$5*MAX(BH319*DCF!E$28,0)-MAX(BH319-BG319,0)/Inputs!$B$17)*DCF!E$6</f>
        <v>7170.6378976507049</v>
      </c>
      <c r="CP319" s="15">
        <f ca="1">(BI319*DCF!F$28-DCF!F$5*MAX(BI319*DCF!F$28,0)-MAX(BI319-BH319,0)/Inputs!$B$17)*DCF!F$6</f>
        <v>9520.3341356016535</v>
      </c>
      <c r="CQ319" s="15">
        <f ca="1">(BJ319*DCF!G$28-DCF!G$5*MAX(BJ319*DCF!G$28,0)-MAX(BJ319-BI319,0)/Inputs!$B$17)*DCF!G$6</f>
        <v>13278.352834904952</v>
      </c>
      <c r="CR319" s="15">
        <f ca="1">(BK319*DCF!H$28-DCF!H$5*MAX(BK319*DCF!H$28,0)-MAX(BK319-BJ319,0)/Inputs!$B$17)*DCF!H$6</f>
        <v>15230.841694906519</v>
      </c>
      <c r="CS319" s="15">
        <f ca="1">(BL319*DCF!I$28-DCF!I$5*MAX(BL319*DCF!I$28,0)-MAX(BL319-BK319,0)/Inputs!$B$17)*DCF!I$6</f>
        <v>16672.745408586437</v>
      </c>
      <c r="CT319" s="15">
        <f ca="1">(BM319*DCF!J$28-DCF!J$5*MAX(BM319*DCF!J$28,0)-MAX(BM319-BL319,0)/Inputs!$B$17)*DCF!J$6</f>
        <v>18621.253625419256</v>
      </c>
      <c r="CU319" s="15">
        <f ca="1">(BN319*DCF!K$28-DCF!K$5*MAX(BN319*DCF!K$28,0)-MAX(BN319-BM319,0)/Inputs!$B$17)*DCF!K$6</f>
        <v>22814.087556633818</v>
      </c>
      <c r="CV319" s="15">
        <f ca="1">(BO319*DCF!L$28-DCF!L$5*MAX(BO319*DCF!L$28,0)-MAX(BO319-BN319,0)/Inputs!$B$17)*DCF!L$6</f>
        <v>28324.928505834552</v>
      </c>
      <c r="CW319" s="15">
        <f ca="1">(BP319*DCF!M$28-DCF!M$5*MAX(BP319*DCF!M$28,0)-MAX(BP319-BO319,0)/Inputs!$B$17)*DCF!M$6</f>
        <v>30821.803121602556</v>
      </c>
      <c r="CX319" s="15">
        <f ca="1">(BQ319*DCF!C$46-DCF!C$5*MAX(BQ319*DCF!C$46,0)-MAX(BQ319-Inputs!$B$20,0)/Inputs!$B$24)*DCF!C$6</f>
        <v>-1673.0099442105584</v>
      </c>
      <c r="CY319" s="15">
        <f ca="1">(BR319*DCF!D$46-DCF!D$5*MAX(BR319*DCF!D$46,0)-MAX(BR319-BQ319,0)/Inputs!$B$24)*DCF!D$6</f>
        <v>-836.97078122283642</v>
      </c>
      <c r="CZ319" s="15">
        <f ca="1">(BS319*DCF!E$46-DCF!E$5*MAX(BS319*DCF!E$46,0)-MAX(BS319-BR319,0)/Inputs!$B$24)*DCF!E$6</f>
        <v>-1714.8624189469535</v>
      </c>
      <c r="DA319" s="15">
        <f ca="1">(BT319*DCF!F$46-DCF!F$5*MAX(BT319*DCF!F$46,0)-MAX(BT319-BS319,0)/Inputs!$B$24)*DCF!F$6</f>
        <v>-1675.2054893039092</v>
      </c>
      <c r="DB319" s="15">
        <f ca="1">(BU319*DCF!G$46-DCF!G$5*MAX(BU319*DCF!G$46,0)-MAX(BU319-BT319,0)/Inputs!$B$24)*DCF!G$6</f>
        <v>-1956.6408217913979</v>
      </c>
      <c r="DC319" s="15">
        <f ca="1">(BV319*DCF!H$46-DCF!H$5*MAX(BV319*DCF!H$46,0)-MAX(BV319-BU319,0)/Inputs!$B$24)*DCF!H$6</f>
        <v>-1145.4847530434993</v>
      </c>
      <c r="DD319" s="15">
        <f ca="1">(BW319*DCF!I$46-DCF!I$5*MAX(BW319*DCF!I$46,0)-MAX(BW319-BV319,0)/Inputs!$B$24)*DCF!I$6</f>
        <v>-1457.0862293027826</v>
      </c>
      <c r="DE319" s="15">
        <f ca="1">(BX319*DCF!J$46-DCF!J$5*MAX(BX319*DCF!J$46,0)-MAX(BX319-BW319,0)/Inputs!$B$24)*DCF!J$6</f>
        <v>-5193.402792141871</v>
      </c>
      <c r="DF319" s="15">
        <f ca="1">(BY319*DCF!K$46-DCF!K$5*MAX(BY319*DCF!K$46,0)-MAX(BY319-BX319,0)/Inputs!$B$24)*DCF!K$6</f>
        <v>861.24221076633603</v>
      </c>
      <c r="DG319" s="15">
        <f ca="1">(BZ319*DCF!L$46-DCF!L$5*MAX(BZ319*DCF!L$46,0)-MAX(BZ319-BY319,0)/Inputs!$B$24)*DCF!L$6</f>
        <v>-531.55997472521062</v>
      </c>
      <c r="DH319" s="15">
        <f ca="1">(CA319*DCF!M$46-DCF!M$5*MAX(CA319*DCF!M$46,0)-MAX(CA319-BZ319,0)/Inputs!$B$24)*DCF!M$6</f>
        <v>5309.7799279061537</v>
      </c>
      <c r="DI319" s="15">
        <f ca="1">SUM(CB319:CL319)+BE319*DCF!M$10*(1+Inputs!$B$30)*(1-Inputs!$B$33)*(1-Inputs!$B$30/Inputs!$B$31)/(Inputs!$B$29-Inputs!$B$30)*DCF!M$6</f>
        <v>98635.976766311389</v>
      </c>
      <c r="DJ319" s="15">
        <f ca="1">SUM(CM319:CW319)+BP319*DCF!M$28*(1+Inputs!$B$30)*(1-Inputs!$B$33)*(1-Inputs!$B$30/Inputs!$B$31)/(Inputs!$B$29-Inputs!$B$30)*DCF!M$6</f>
        <v>793882.83500961284</v>
      </c>
      <c r="DK319" s="15">
        <f ca="1">SUM(CX319:DH319)+CA319*DCF!M$46*(1+Inputs!$B$30)*(1-Inputs!$B$33)*(1-Inputs!$B$30/Inputs!$B$31)/(Inputs!$B$29-Inputs!$B$30)*DCF!M$6</f>
        <v>163941.54053426321</v>
      </c>
      <c r="DM319" s="15">
        <f ca="1">DI319+DJ319+DK319+Inputs!$B$34+Inputs!$B$36-Inputs!$B$35</f>
        <v>1133311.3523101874</v>
      </c>
    </row>
    <row r="320" spans="1:117" x14ac:dyDescent="0.75">
      <c r="A320" s="11">
        <v>307</v>
      </c>
      <c r="C320" s="23">
        <f t="shared" ca="1" si="180"/>
        <v>-1.0577642110607919</v>
      </c>
      <c r="D320" s="23">
        <f t="shared" ca="1" si="180"/>
        <v>0.26048315424201274</v>
      </c>
      <c r="E320" s="23">
        <f t="shared" ca="1" si="180"/>
        <v>0.49130499237243158</v>
      </c>
      <c r="F320" s="23">
        <f t="shared" ca="1" si="180"/>
        <v>1.1480870805204773</v>
      </c>
      <c r="G320" s="23">
        <f t="shared" ca="1" si="180"/>
        <v>-1.1487864140400017</v>
      </c>
      <c r="H320" s="23">
        <f t="shared" ca="1" si="180"/>
        <v>-1.0090187624326574</v>
      </c>
      <c r="I320" s="23">
        <f t="shared" ca="1" si="180"/>
        <v>-1.6509127145332578E-2</v>
      </c>
      <c r="J320" s="23">
        <f t="shared" ca="1" si="180"/>
        <v>0.93437603510835576</v>
      </c>
      <c r="K320" s="23">
        <f t="shared" ca="1" si="180"/>
        <v>-0.69925508587723628</v>
      </c>
      <c r="L320" s="23">
        <f t="shared" ca="1" si="180"/>
        <v>2.1070517888073415</v>
      </c>
      <c r="M320" s="23">
        <f t="shared" ca="1" si="180"/>
        <v>1.2412219424856055</v>
      </c>
      <c r="N320" s="23">
        <f ca="1">SQRT(Inputs!$B$38)*C320+SQRT(1-Inputs!$B$38)*_xlfn.NORM.S.INV(RAND())</f>
        <v>-1.685621681227198</v>
      </c>
      <c r="O320" s="23">
        <f ca="1">SQRT(Inputs!$B$38)*D320+SQRT(1-Inputs!$B$38)*_xlfn.NORM.S.INV(RAND())</f>
        <v>2.1520593161035539</v>
      </c>
      <c r="P320" s="23">
        <f ca="1">SQRT(Inputs!$B$38)*E320+SQRT(1-Inputs!$B$38)*_xlfn.NORM.S.INV(RAND())</f>
        <v>-6.8087277314086869E-2</v>
      </c>
      <c r="Q320" s="23">
        <f ca="1">SQRT(Inputs!$B$38)*F320+SQRT(1-Inputs!$B$38)*_xlfn.NORM.S.INV(RAND())</f>
        <v>0.27885917279710798</v>
      </c>
      <c r="R320" s="23">
        <f ca="1">SQRT(Inputs!$B$38)*G320+SQRT(1-Inputs!$B$38)*_xlfn.NORM.S.INV(RAND())</f>
        <v>-0.85085600977831199</v>
      </c>
      <c r="S320" s="23">
        <f ca="1">SQRT(Inputs!$B$38)*H320+SQRT(1-Inputs!$B$38)*_xlfn.NORM.S.INV(RAND())</f>
        <v>-0.79295805965679744</v>
      </c>
      <c r="T320" s="23">
        <f ca="1">SQRT(Inputs!$B$38)*I320+SQRT(1-Inputs!$B$38)*_xlfn.NORM.S.INV(RAND())</f>
        <v>-0.35527118896822008</v>
      </c>
      <c r="U320" s="23">
        <f ca="1">SQRT(Inputs!$B$38)*J320+SQRT(1-Inputs!$B$38)*_xlfn.NORM.S.INV(RAND())</f>
        <v>0.65597823503658026</v>
      </c>
      <c r="V320" s="23">
        <f ca="1">SQRT(Inputs!$B$38)*K320+SQRT(1-Inputs!$B$38)*_xlfn.NORM.S.INV(RAND())</f>
        <v>-1.172212692309297</v>
      </c>
      <c r="W320" s="23">
        <f ca="1">SQRT(Inputs!$B$38)*L320+SQRT(1-Inputs!$B$38)*_xlfn.NORM.S.INV(RAND())</f>
        <v>1.2259901395502937</v>
      </c>
      <c r="X320" s="23">
        <f ca="1">SQRT(Inputs!$B$38)*M320+SQRT(1-Inputs!$B$38)*_xlfn.NORM.S.INV(RAND())</f>
        <v>-7.1547848714082263E-2</v>
      </c>
      <c r="Y320" s="23">
        <f ca="1">SQRT(Inputs!$B$38)*C320+SQRT(1-Inputs!$B$38)*_xlfn.NORM.S.INV(RAND())</f>
        <v>0.22491208669019502</v>
      </c>
      <c r="Z320" s="23">
        <f ca="1">SQRT(Inputs!$B$38)*D320+SQRT(1-Inputs!$B$38)*_xlfn.NORM.S.INV(RAND())</f>
        <v>0.91779648071278042</v>
      </c>
      <c r="AA320" s="23">
        <f ca="1">SQRT(Inputs!$B$38)*E320+SQRT(1-Inputs!$B$38)*_xlfn.NORM.S.INV(RAND())</f>
        <v>7.1131743358381627E-2</v>
      </c>
      <c r="AB320" s="23">
        <f ca="1">SQRT(Inputs!$B$38)*F320+SQRT(1-Inputs!$B$38)*_xlfn.NORM.S.INV(RAND())</f>
        <v>0.55824899311306431</v>
      </c>
      <c r="AC320" s="23">
        <f ca="1">SQRT(Inputs!$B$38)*G320+SQRT(1-Inputs!$B$38)*_xlfn.NORM.S.INV(RAND())</f>
        <v>-0.33283958230339361</v>
      </c>
      <c r="AD320" s="23">
        <f ca="1">SQRT(Inputs!$B$38)*H320+SQRT(1-Inputs!$B$38)*_xlfn.NORM.S.INV(RAND())</f>
        <v>-1.3978165053234526</v>
      </c>
      <c r="AE320" s="23">
        <f ca="1">SQRT(Inputs!$B$38)*I320+SQRT(1-Inputs!$B$38)*_xlfn.NORM.S.INV(RAND())</f>
        <v>1.7304319372685941</v>
      </c>
      <c r="AF320" s="23">
        <f ca="1">SQRT(Inputs!$B$38)*J320+SQRT(1-Inputs!$B$38)*_xlfn.NORM.S.INV(RAND())</f>
        <v>9.3359010104607121E-2</v>
      </c>
      <c r="AG320" s="23">
        <f ca="1">SQRT(Inputs!$B$38)*K320+SQRT(1-Inputs!$B$38)*_xlfn.NORM.S.INV(RAND())</f>
        <v>-1.5808410101191495</v>
      </c>
      <c r="AH320" s="23">
        <f ca="1">SQRT(Inputs!$B$38)*L320+SQRT(1-Inputs!$B$38)*_xlfn.NORM.S.INV(RAND())</f>
        <v>2.6946769880149928</v>
      </c>
      <c r="AI320" s="23">
        <f ca="1">SQRT(Inputs!$B$38)*M320+SQRT(1-Inputs!$B$38)*_xlfn.NORM.S.INV(RAND())</f>
        <v>-0.2010634112902121</v>
      </c>
      <c r="AJ320" s="23">
        <f ca="1">SQRT(Inputs!$B$38)*C320+SQRT(1-Inputs!$B$38)*_xlfn.NORM.S.INV(RAND())</f>
        <v>-1.0234424703590683</v>
      </c>
      <c r="AK320" s="23">
        <f ca="1">SQRT(Inputs!$B$38)*D320+SQRT(1-Inputs!$B$38)*_xlfn.NORM.S.INV(RAND())</f>
        <v>0.97194350088237291</v>
      </c>
      <c r="AL320" s="23">
        <f ca="1">SQRT(Inputs!$B$38)*E320+SQRT(1-Inputs!$B$38)*_xlfn.NORM.S.INV(RAND())</f>
        <v>0.19250145091802728</v>
      </c>
      <c r="AM320" s="23">
        <f ca="1">SQRT(Inputs!$B$38)*F320+SQRT(1-Inputs!$B$38)*_xlfn.NORM.S.INV(RAND())</f>
        <v>0.7958036972589374</v>
      </c>
      <c r="AN320" s="23">
        <f ca="1">SQRT(Inputs!$B$38)*G320+SQRT(1-Inputs!$B$38)*_xlfn.NORM.S.INV(RAND())</f>
        <v>-1.2251534312305761</v>
      </c>
      <c r="AO320" s="23">
        <f ca="1">SQRT(Inputs!$B$38)*H320+SQRT(1-Inputs!$B$38)*_xlfn.NORM.S.INV(RAND())</f>
        <v>-0.93907823491870301</v>
      </c>
      <c r="AP320" s="23">
        <f ca="1">SQRT(Inputs!$B$38)*I320+SQRT(1-Inputs!$B$38)*_xlfn.NORM.S.INV(RAND())</f>
        <v>1.0604892111618591</v>
      </c>
      <c r="AQ320" s="23">
        <f ca="1">SQRT(Inputs!$B$38)*J320+SQRT(1-Inputs!$B$38)*_xlfn.NORM.S.INV(RAND())</f>
        <v>1.1661303293567493</v>
      </c>
      <c r="AR320" s="23">
        <f ca="1">SQRT(Inputs!$B$38)*K320+SQRT(1-Inputs!$B$38)*_xlfn.NORM.S.INV(RAND())</f>
        <v>-0.89737690800648173</v>
      </c>
      <c r="AS320" s="23">
        <f ca="1">SQRT(Inputs!$B$38)*L320+SQRT(1-Inputs!$B$38)*_xlfn.NORM.S.INV(RAND())</f>
        <v>4.117020440855625</v>
      </c>
      <c r="AT320" s="23">
        <f ca="1">SQRT(Inputs!$B$38)*M320+SQRT(1-Inputs!$B$38)*_xlfn.NORM.S.INV(RAND())</f>
        <v>-0.38235046244730153</v>
      </c>
      <c r="AU320" s="15">
        <f ca="1">Inputs!$B$6*EXP($B$8-0.5*C$5^2+C$5*N320)</f>
        <v>3777.2656386873814</v>
      </c>
      <c r="AV320" s="15">
        <f t="shared" ca="1" si="146"/>
        <v>6309.1745321955341</v>
      </c>
      <c r="AW320" s="15">
        <f t="shared" ca="1" si="147"/>
        <v>7622.5943736494655</v>
      </c>
      <c r="AX320" s="15">
        <f t="shared" ca="1" si="148"/>
        <v>9636.3599392023261</v>
      </c>
      <c r="AY320" s="15">
        <f t="shared" ca="1" si="149"/>
        <v>10662.640488172172</v>
      </c>
      <c r="AZ320" s="15">
        <f t="shared" ca="1" si="150"/>
        <v>11950.282875522971</v>
      </c>
      <c r="BA320" s="15">
        <f t="shared" ca="1" si="151"/>
        <v>14090.314352030735</v>
      </c>
      <c r="BB320" s="15">
        <f t="shared" ca="1" si="152"/>
        <v>18422.68841070214</v>
      </c>
      <c r="BC320" s="15">
        <f t="shared" ca="1" si="153"/>
        <v>20149.157725495061</v>
      </c>
      <c r="BD320" s="15">
        <f t="shared" ca="1" si="154"/>
        <v>27683.913303896767</v>
      </c>
      <c r="BE320" s="15">
        <f t="shared" ca="1" si="155"/>
        <v>33702.74108159024</v>
      </c>
      <c r="BF320" s="15">
        <f ca="1">Inputs!$B$13*EXP($B$9-0.5*C$6^2+C$6*Y320)</f>
        <v>14461.677994903417</v>
      </c>
      <c r="BG320" s="15">
        <f t="shared" ca="1" si="156"/>
        <v>20799.3482089934</v>
      </c>
      <c r="BH320" s="15">
        <f t="shared" ca="1" si="157"/>
        <v>25714.568773284976</v>
      </c>
      <c r="BI320" s="15">
        <f t="shared" ca="1" si="158"/>
        <v>34302.909346588225</v>
      </c>
      <c r="BJ320" s="15">
        <f t="shared" ca="1" si="159"/>
        <v>40083.169644243339</v>
      </c>
      <c r="BK320" s="15">
        <f t="shared" ca="1" si="160"/>
        <v>40669.496881399529</v>
      </c>
      <c r="BL320" s="15">
        <f t="shared" ca="1" si="161"/>
        <v>62516.062890132031</v>
      </c>
      <c r="BM320" s="15">
        <f t="shared" ca="1" si="162"/>
        <v>77742.160757083577</v>
      </c>
      <c r="BN320" s="15">
        <f t="shared" ca="1" si="163"/>
        <v>79112.320531810692</v>
      </c>
      <c r="BO320" s="15">
        <f t="shared" ca="1" si="164"/>
        <v>133144.53678841289</v>
      </c>
      <c r="BP320" s="15">
        <f t="shared" ca="1" si="165"/>
        <v>160185.12240522818</v>
      </c>
      <c r="BQ320" s="15">
        <f ca="1">Inputs!$B$20*EXP($B$10-0.5*C$7^2+C$7*AJ320)</f>
        <v>2983.7356223807406</v>
      </c>
      <c r="BR320" s="15">
        <f t="shared" ca="1" si="166"/>
        <v>5512.550637907907</v>
      </c>
      <c r="BS320" s="15">
        <f t="shared" ca="1" si="167"/>
        <v>7977.9516923009905</v>
      </c>
      <c r="BT320" s="15">
        <f t="shared" ca="1" si="168"/>
        <v>13553.537911390906</v>
      </c>
      <c r="BU320" s="15">
        <f t="shared" ca="1" si="169"/>
        <v>13964.700502394766</v>
      </c>
      <c r="BV320" s="15">
        <f t="shared" ca="1" si="170"/>
        <v>15724.03002098682</v>
      </c>
      <c r="BW320" s="15">
        <f t="shared" ca="1" si="171"/>
        <v>27463.399837011148</v>
      </c>
      <c r="BX320" s="15">
        <f t="shared" ca="1" si="172"/>
        <v>48528.355566016093</v>
      </c>
      <c r="BY320" s="15">
        <f t="shared" ca="1" si="173"/>
        <v>57269.337950576781</v>
      </c>
      <c r="BZ320" s="15">
        <f t="shared" ca="1" si="174"/>
        <v>171284.44193979868</v>
      </c>
      <c r="CA320" s="15">
        <f t="shared" ca="1" si="175"/>
        <v>224798.14444445801</v>
      </c>
      <c r="CB320" s="15">
        <f ca="1">(AU320*DCF!C$10-DCF!C$5*MAX(AU320*DCF!C$10,0)-MAX(AU320-Inputs!$B$6,0)/Inputs!$B$10)*DCF!C$6</f>
        <v>970.03624851676193</v>
      </c>
      <c r="CC320" s="15">
        <f ca="1">(AV320*DCF!D$10-DCF!D$5*MAX(AV320*DCF!D$10,0)-MAX(AV320-AU320,0)/Inputs!$B$10)*DCF!D$6</f>
        <v>920.47883004941593</v>
      </c>
      <c r="CD320" s="15">
        <f ca="1">(AW320*DCF!E$10-DCF!E$5*MAX(AW320*DCF!E$10,0)-MAX(AW320-AV320,0)/Inputs!$B$10)*DCF!E$6</f>
        <v>1464.0991601715232</v>
      </c>
      <c r="CE320" s="15">
        <f ca="1">(AX320*DCF!F$10-DCF!F$5*MAX(AX320*DCF!F$10,0)-MAX(AX320-AW320,0)/Inputs!$B$10)*DCF!F$6</f>
        <v>1684.5873303349233</v>
      </c>
      <c r="CF320" s="15">
        <f ca="1">(AY320*DCF!G$10-DCF!G$5*MAX(AY320*DCF!G$10,0)-MAX(AY320-AX320,0)/Inputs!$B$10)*DCF!G$6</f>
        <v>1999.6599735531761</v>
      </c>
      <c r="CG320" s="15">
        <f ca="1">(AZ320*DCF!H$10-DCF!H$5*MAX(AZ320*DCF!H$10,0)-MAX(AZ320-AY320,0)/Inputs!$B$10)*DCF!H$6</f>
        <v>2091.5120020886152</v>
      </c>
      <c r="CH320" s="15">
        <f ca="1">(BA320*DCF!I$10-DCF!I$5*MAX(BA320*DCF!I$10,0)-MAX(BA320-AZ320,0)/Inputs!$B$10)*DCF!I$6</f>
        <v>2222.7462738084546</v>
      </c>
      <c r="CI320" s="15">
        <f ca="1">(BB320*DCF!J$10-DCF!J$5*MAX(BB320*DCF!J$10,0)-MAX(BB320-BA320,0)/Inputs!$B$10)*DCF!J$6</f>
        <v>2504.8761810913711</v>
      </c>
      <c r="CJ320" s="15">
        <f ca="1">(BC320*DCF!K$10-DCF!K$5*MAX(BC320*DCF!K$10,0)-MAX(BC320-BB320,0)/Inputs!$B$10)*DCF!K$6</f>
        <v>3002.0113740918569</v>
      </c>
      <c r="CK320" s="15">
        <f ca="1">(BD320*DCF!L$10-DCF!L$5*MAX(BD320*DCF!L$10,0)-MAX(BD320-BC320,0)/Inputs!$B$10)*DCF!L$6</f>
        <v>3200.8946680016466</v>
      </c>
      <c r="CL320" s="15">
        <f ca="1">(BE320*DCF!M$10-DCF!M$5*MAX(BE320*DCF!M$10,0)-MAX(BE320-BD320,0)/Inputs!$B$10)*DCF!M$6</f>
        <v>4036.8793907726763</v>
      </c>
      <c r="CM320" s="15">
        <f ca="1">(BF320*DCF!C$28-DCF!C$5*MAX(BF320*DCF!C$28,0)-MAX(BF320-Inputs!$B$13,0)/Inputs!$B$17)*DCF!C$6</f>
        <v>3703.521985764783</v>
      </c>
      <c r="CN320" s="15">
        <f ca="1">(BG320*DCF!D$28-DCF!D$5*MAX(BG320*DCF!D$28,0)-MAX(BG320-BF320,0)/Inputs!$B$17)*DCF!D$6</f>
        <v>4773.7721233150814</v>
      </c>
      <c r="CO320" s="15">
        <f ca="1">(BH320*DCF!E$28-DCF!E$5*MAX(BH320*DCF!E$28,0)-MAX(BH320-BG320,0)/Inputs!$B$17)*DCF!E$6</f>
        <v>6314.1014453278813</v>
      </c>
      <c r="CP320" s="15">
        <f ca="1">(BI320*DCF!F$28-DCF!F$5*MAX(BI320*DCF!F$28,0)-MAX(BI320-BH320,0)/Inputs!$B$17)*DCF!F$6</f>
        <v>7748.6931689330386</v>
      </c>
      <c r="CQ320" s="15">
        <f ca="1">(BJ320*DCF!G$28-DCF!G$5*MAX(BJ320*DCF!G$28,0)-MAX(BJ320-BI320,0)/Inputs!$B$17)*DCF!G$6</f>
        <v>9427.6997942645448</v>
      </c>
      <c r="CR320" s="15">
        <f ca="1">(BK320*DCF!H$28-DCF!H$5*MAX(BK320*DCF!H$28,0)-MAX(BK320-BJ320,0)/Inputs!$B$17)*DCF!H$6</f>
        <v>9966.9164760448148</v>
      </c>
      <c r="CS320" s="15">
        <f ca="1">(BL320*DCF!I$28-DCF!I$5*MAX(BL320*DCF!I$28,0)-MAX(BL320-BK320,0)/Inputs!$B$17)*DCF!I$6</f>
        <v>11565.190078616291</v>
      </c>
      <c r="CT320" s="15">
        <f ca="1">(BM320*DCF!J$28-DCF!J$5*MAX(BM320*DCF!J$28,0)-MAX(BM320-BL320,0)/Inputs!$B$17)*DCF!J$6</f>
        <v>15324.099527267226</v>
      </c>
      <c r="CU320" s="15">
        <f ca="1">(BN320*DCF!K$28-DCF!K$5*MAX(BN320*DCF!K$28,0)-MAX(BN320-BM320,0)/Inputs!$B$17)*DCF!K$6</f>
        <v>16539.369297869154</v>
      </c>
      <c r="CV320" s="15">
        <f ca="1">(BO320*DCF!L$28-DCF!L$5*MAX(BO320*DCF!L$28,0)-MAX(BO320-BN320,0)/Inputs!$B$17)*DCF!L$6</f>
        <v>20451.294408908579</v>
      </c>
      <c r="CW320" s="15">
        <f ca="1">(BP320*DCF!M$28-DCF!M$5*MAX(BP320*DCF!M$28,0)-MAX(BP320-BO320,0)/Inputs!$B$17)*DCF!M$6</f>
        <v>27312.422465958713</v>
      </c>
      <c r="CX320" s="15">
        <f ca="1">(BQ320*DCF!C$46-DCF!C$5*MAX(BQ320*DCF!C$46,0)-MAX(BQ320-Inputs!$B$20,0)/Inputs!$B$24)*DCF!C$6</f>
        <v>-689.08443934890079</v>
      </c>
      <c r="CY320" s="15">
        <f ca="1">(BR320*DCF!D$46-DCF!D$5*MAX(BR320*DCF!D$46,0)-MAX(BR320-BQ320,0)/Inputs!$B$24)*DCF!D$6</f>
        <v>-2019.8882156031896</v>
      </c>
      <c r="CZ320" s="15">
        <f ca="1">(BS320*DCF!E$46-DCF!E$5*MAX(BS320*DCF!E$46,0)-MAX(BS320-BR320,0)/Inputs!$B$24)*DCF!E$6</f>
        <v>-1915.1999024948882</v>
      </c>
      <c r="DA320" s="15">
        <f ca="1">(BT320*DCF!F$46-DCF!F$5*MAX(BT320*DCF!F$46,0)-MAX(BT320-BS320,0)/Inputs!$B$24)*DCF!F$6</f>
        <v>-3017.3015228074592</v>
      </c>
      <c r="DB320" s="15">
        <f ca="1">(BU320*DCF!G$46-DCF!G$5*MAX(BU320*DCF!G$46,0)-MAX(BU320-BT320,0)/Inputs!$B$24)*DCF!G$6</f>
        <v>-608.05190605410417</v>
      </c>
      <c r="DC320" s="15">
        <f ca="1">(BV320*DCF!H$46-DCF!H$5*MAX(BV320*DCF!H$46,0)-MAX(BV320-BU320,0)/Inputs!$B$24)*DCF!H$6</f>
        <v>-546.70086831167407</v>
      </c>
      <c r="DD320" s="15">
        <f ca="1">(BW320*DCF!I$46-DCF!I$5*MAX(BW320*DCF!I$46,0)-MAX(BW320-BV320,0)/Inputs!$B$24)*DCF!I$6</f>
        <v>-2735.6410669861357</v>
      </c>
      <c r="DE320" s="15">
        <f ca="1">(BX320*DCF!J$46-DCF!J$5*MAX(BX320*DCF!J$46,0)-MAX(BX320-BW320,0)/Inputs!$B$24)*DCF!J$6</f>
        <v>-3550.4518270896961</v>
      </c>
      <c r="DF320" s="15">
        <f ca="1">(BY320*DCF!K$46-DCF!K$5*MAX(BY320*DCF!K$46,0)-MAX(BY320-BX320,0)/Inputs!$B$24)*DCF!K$6</f>
        <v>1130.1076665968601</v>
      </c>
      <c r="DG320" s="15">
        <f ca="1">(BZ320*DCF!L$46-DCF!L$5*MAX(BZ320*DCF!L$46,0)-MAX(BZ320-BY320,0)/Inputs!$B$24)*DCF!L$6</f>
        <v>-13961.895735536928</v>
      </c>
      <c r="DH320" s="15">
        <f ca="1">(CA320*DCF!M$46-DCF!M$5*MAX(CA320*DCF!M$46,0)-MAX(CA320-BZ320,0)/Inputs!$B$24)*DCF!M$6</f>
        <v>6435.9208546881619</v>
      </c>
      <c r="DI320" s="15">
        <f ca="1">SUM(CB320:CL320)+BE320*DCF!M$10*(1+Inputs!$B$30)*(1-Inputs!$B$33)*(1-Inputs!$B$30/Inputs!$B$31)/(Inputs!$B$29-Inputs!$B$30)*DCF!M$6</f>
        <v>117892.95553515865</v>
      </c>
      <c r="DJ320" s="15">
        <f ca="1">SUM(CM320:CW320)+BP320*DCF!M$28*(1+Inputs!$B$30)*(1-Inputs!$B$33)*(1-Inputs!$B$30/Inputs!$B$31)/(Inputs!$B$29-Inputs!$B$30)*DCF!M$6</f>
        <v>727523.49928254273</v>
      </c>
      <c r="DK320" s="15">
        <f ca="1">SUM(CX320:DH320)+CA320*DCF!M$46*(1+Inputs!$B$30)*(1-Inputs!$B$33)*(1-Inputs!$B$30/Inputs!$B$31)/(Inputs!$B$29-Inputs!$B$30)*DCF!M$6</f>
        <v>326086.37339074322</v>
      </c>
      <c r="DM320" s="15">
        <f ca="1">DI320+DJ320+DK320+Inputs!$B$34+Inputs!$B$36-Inputs!$B$35</f>
        <v>1248353.8282084446</v>
      </c>
    </row>
    <row r="321" spans="1:117" x14ac:dyDescent="0.75">
      <c r="A321" s="11">
        <v>308</v>
      </c>
      <c r="C321" s="23">
        <f t="shared" ca="1" si="180"/>
        <v>-2.3470080526104002</v>
      </c>
      <c r="D321" s="23">
        <f t="shared" ca="1" si="180"/>
        <v>-5.5820229334236193E-2</v>
      </c>
      <c r="E321" s="23">
        <f t="shared" ca="1" si="180"/>
        <v>2.0308546462598107</v>
      </c>
      <c r="F321" s="23">
        <f t="shared" ca="1" si="180"/>
        <v>1.3676834131761202</v>
      </c>
      <c r="G321" s="23">
        <f t="shared" ca="1" si="180"/>
        <v>1.3465177579226719</v>
      </c>
      <c r="H321" s="23">
        <f t="shared" ca="1" si="180"/>
        <v>0.72462400202419508</v>
      </c>
      <c r="I321" s="23">
        <f t="shared" ca="1" si="180"/>
        <v>-0.58795698463276658</v>
      </c>
      <c r="J321" s="23">
        <f t="shared" ca="1" si="180"/>
        <v>-0.18790544204923401</v>
      </c>
      <c r="K321" s="23">
        <f t="shared" ca="1" si="180"/>
        <v>-1.498515641791295</v>
      </c>
      <c r="L321" s="23">
        <f t="shared" ca="1" si="180"/>
        <v>0.8220847900396917</v>
      </c>
      <c r="M321" s="23">
        <f t="shared" ca="1" si="180"/>
        <v>0.55757300117915365</v>
      </c>
      <c r="N321" s="23">
        <f ca="1">SQRT(Inputs!$B$38)*C321+SQRT(1-Inputs!$B$38)*_xlfn.NORM.S.INV(RAND())</f>
        <v>-0.2351396058365649</v>
      </c>
      <c r="O321" s="23">
        <f ca="1">SQRT(Inputs!$B$38)*D321+SQRT(1-Inputs!$B$38)*_xlfn.NORM.S.INV(RAND())</f>
        <v>-0.19135427782295808</v>
      </c>
      <c r="P321" s="23">
        <f ca="1">SQRT(Inputs!$B$38)*E321+SQRT(1-Inputs!$B$38)*_xlfn.NORM.S.INV(RAND())</f>
        <v>1.7244639563228519</v>
      </c>
      <c r="Q321" s="23">
        <f ca="1">SQRT(Inputs!$B$38)*F321+SQRT(1-Inputs!$B$38)*_xlfn.NORM.S.INV(RAND())</f>
        <v>0.98888753266719631</v>
      </c>
      <c r="R321" s="23">
        <f ca="1">SQRT(Inputs!$B$38)*G321+SQRT(1-Inputs!$B$38)*_xlfn.NORM.S.INV(RAND())</f>
        <v>1.735305142775533</v>
      </c>
      <c r="S321" s="23">
        <f ca="1">SQRT(Inputs!$B$38)*H321+SQRT(1-Inputs!$B$38)*_xlfn.NORM.S.INV(RAND())</f>
        <v>2.070783731439156</v>
      </c>
      <c r="T321" s="23">
        <f ca="1">SQRT(Inputs!$B$38)*I321+SQRT(1-Inputs!$B$38)*_xlfn.NORM.S.INV(RAND())</f>
        <v>-1.8501773199839364</v>
      </c>
      <c r="U321" s="23">
        <f ca="1">SQRT(Inputs!$B$38)*J321+SQRT(1-Inputs!$B$38)*_xlfn.NORM.S.INV(RAND())</f>
        <v>-2.2451607788213548E-2</v>
      </c>
      <c r="V321" s="23">
        <f ca="1">SQRT(Inputs!$B$38)*K321+SQRT(1-Inputs!$B$38)*_xlfn.NORM.S.INV(RAND())</f>
        <v>-2.103340492683742</v>
      </c>
      <c r="W321" s="23">
        <f ca="1">SQRT(Inputs!$B$38)*L321+SQRT(1-Inputs!$B$38)*_xlfn.NORM.S.INV(RAND())</f>
        <v>1.0317111566345107</v>
      </c>
      <c r="X321" s="23">
        <f ca="1">SQRT(Inputs!$B$38)*M321+SQRT(1-Inputs!$B$38)*_xlfn.NORM.S.INV(RAND())</f>
        <v>0.87041144818771943</v>
      </c>
      <c r="Y321" s="23">
        <f ca="1">SQRT(Inputs!$B$38)*C321+SQRT(1-Inputs!$B$38)*_xlfn.NORM.S.INV(RAND())</f>
        <v>-2.3351853466266927</v>
      </c>
      <c r="Z321" s="23">
        <f ca="1">SQRT(Inputs!$B$38)*D321+SQRT(1-Inputs!$B$38)*_xlfn.NORM.S.INV(RAND())</f>
        <v>-0.38461389582875632</v>
      </c>
      <c r="AA321" s="23">
        <f ca="1">SQRT(Inputs!$B$38)*E321+SQRT(1-Inputs!$B$38)*_xlfn.NORM.S.INV(RAND())</f>
        <v>0.92955003526298863</v>
      </c>
      <c r="AB321" s="23">
        <f ca="1">SQRT(Inputs!$B$38)*F321+SQRT(1-Inputs!$B$38)*_xlfn.NORM.S.INV(RAND())</f>
        <v>1.02605893628378</v>
      </c>
      <c r="AC321" s="23">
        <f ca="1">SQRT(Inputs!$B$38)*G321+SQRT(1-Inputs!$B$38)*_xlfn.NORM.S.INV(RAND())</f>
        <v>0.50509892776266163</v>
      </c>
      <c r="AD321" s="23">
        <f ca="1">SQRT(Inputs!$B$38)*H321+SQRT(1-Inputs!$B$38)*_xlfn.NORM.S.INV(RAND())</f>
        <v>0.83821777429070699</v>
      </c>
      <c r="AE321" s="23">
        <f ca="1">SQRT(Inputs!$B$38)*I321+SQRT(1-Inputs!$B$38)*_xlfn.NORM.S.INV(RAND())</f>
        <v>-0.75299893450336253</v>
      </c>
      <c r="AF321" s="23">
        <f ca="1">SQRT(Inputs!$B$38)*J321+SQRT(1-Inputs!$B$38)*_xlfn.NORM.S.INV(RAND())</f>
        <v>-1.0699287688907704</v>
      </c>
      <c r="AG321" s="23">
        <f ca="1">SQRT(Inputs!$B$38)*K321+SQRT(1-Inputs!$B$38)*_xlfn.NORM.S.INV(RAND())</f>
        <v>0.95497501510331329</v>
      </c>
      <c r="AH321" s="23">
        <f ca="1">SQRT(Inputs!$B$38)*L321+SQRT(1-Inputs!$B$38)*_xlfn.NORM.S.INV(RAND())</f>
        <v>0.76152761819279335</v>
      </c>
      <c r="AI321" s="23">
        <f ca="1">SQRT(Inputs!$B$38)*M321+SQRT(1-Inputs!$B$38)*_xlfn.NORM.S.INV(RAND())</f>
        <v>0.25593060249251665</v>
      </c>
      <c r="AJ321" s="23">
        <f ca="1">SQRT(Inputs!$B$38)*C321+SQRT(1-Inputs!$B$38)*_xlfn.NORM.S.INV(RAND())</f>
        <v>-0.38135975601034389</v>
      </c>
      <c r="AK321" s="23">
        <f ca="1">SQRT(Inputs!$B$38)*D321+SQRT(1-Inputs!$B$38)*_xlfn.NORM.S.INV(RAND())</f>
        <v>1.4711162763043206</v>
      </c>
      <c r="AL321" s="23">
        <f ca="1">SQRT(Inputs!$B$38)*E321+SQRT(1-Inputs!$B$38)*_xlfn.NORM.S.INV(RAND())</f>
        <v>0.90852658942045406</v>
      </c>
      <c r="AM321" s="23">
        <f ca="1">SQRT(Inputs!$B$38)*F321+SQRT(1-Inputs!$B$38)*_xlfn.NORM.S.INV(RAND())</f>
        <v>-0.12314257477546375</v>
      </c>
      <c r="AN321" s="23">
        <f ca="1">SQRT(Inputs!$B$38)*G321+SQRT(1-Inputs!$B$38)*_xlfn.NORM.S.INV(RAND())</f>
        <v>0.89025605768597016</v>
      </c>
      <c r="AO321" s="23">
        <f ca="1">SQRT(Inputs!$B$38)*H321+SQRT(1-Inputs!$B$38)*_xlfn.NORM.S.INV(RAND())</f>
        <v>3.7117924131357394E-3</v>
      </c>
      <c r="AP321" s="23">
        <f ca="1">SQRT(Inputs!$B$38)*I321+SQRT(1-Inputs!$B$38)*_xlfn.NORM.S.INV(RAND())</f>
        <v>-0.90938100473387617</v>
      </c>
      <c r="AQ321" s="23">
        <f ca="1">SQRT(Inputs!$B$38)*J321+SQRT(1-Inputs!$B$38)*_xlfn.NORM.S.INV(RAND())</f>
        <v>0.44644194275122862</v>
      </c>
      <c r="AR321" s="23">
        <f ca="1">SQRT(Inputs!$B$38)*K321+SQRT(1-Inputs!$B$38)*_xlfn.NORM.S.INV(RAND())</f>
        <v>-0.95794350997046607</v>
      </c>
      <c r="AS321" s="23">
        <f ca="1">SQRT(Inputs!$B$38)*L321+SQRT(1-Inputs!$B$38)*_xlfn.NORM.S.INV(RAND())</f>
        <v>6.8366044102286527E-2</v>
      </c>
      <c r="AT321" s="23">
        <f ca="1">SQRT(Inputs!$B$38)*M321+SQRT(1-Inputs!$B$38)*_xlfn.NORM.S.INV(RAND())</f>
        <v>0.69100292036351418</v>
      </c>
      <c r="AU321" s="15">
        <f ca="1">Inputs!$B$6*EXP($B$8-0.5*C$5^2+C$5*N321)</f>
        <v>4776.9122553158768</v>
      </c>
      <c r="AV321" s="15">
        <f t="shared" ca="1" si="146"/>
        <v>5653.3146954860531</v>
      </c>
      <c r="AW321" s="15">
        <f t="shared" ca="1" si="147"/>
        <v>8698.3675737134072</v>
      </c>
      <c r="AX321" s="15">
        <f t="shared" ca="1" si="148"/>
        <v>12016.346477603674</v>
      </c>
      <c r="AY321" s="15">
        <f t="shared" ca="1" si="149"/>
        <v>17984.369588352605</v>
      </c>
      <c r="AZ321" s="15">
        <f t="shared" ca="1" si="150"/>
        <v>27628.986965737982</v>
      </c>
      <c r="BA321" s="15">
        <f t="shared" ca="1" si="151"/>
        <v>27858.600629570086</v>
      </c>
      <c r="BB321" s="15">
        <f t="shared" ca="1" si="152"/>
        <v>34030.780488821765</v>
      </c>
      <c r="BC321" s="15">
        <f t="shared" ca="1" si="153"/>
        <v>34020.499758560356</v>
      </c>
      <c r="BD321" s="15">
        <f t="shared" ca="1" si="154"/>
        <v>45900.714724982034</v>
      </c>
      <c r="BE321" s="15">
        <f t="shared" ca="1" si="155"/>
        <v>60885.94214445728</v>
      </c>
      <c r="BF321" s="15">
        <f ca="1">Inputs!$B$13*EXP($B$9-0.5*C$6^2+C$6*Y321)</f>
        <v>8705.6204919661486</v>
      </c>
      <c r="BG321" s="15">
        <f t="shared" ca="1" si="156"/>
        <v>9898.5016297260863</v>
      </c>
      <c r="BH321" s="15">
        <f t="shared" ca="1" si="157"/>
        <v>14110.151142345969</v>
      </c>
      <c r="BI321" s="15">
        <f t="shared" ca="1" si="158"/>
        <v>20228.085302385385</v>
      </c>
      <c r="BJ321" s="15">
        <f t="shared" ca="1" si="159"/>
        <v>26671.176721817399</v>
      </c>
      <c r="BK321" s="15">
        <f t="shared" ca="1" si="160"/>
        <v>36690.811987466448</v>
      </c>
      <c r="BL321" s="15">
        <f t="shared" ca="1" si="161"/>
        <v>40879.948302315301</v>
      </c>
      <c r="BM321" s="15">
        <f t="shared" ca="1" si="162"/>
        <v>43996.119765007075</v>
      </c>
      <c r="BN321" s="15">
        <f t="shared" ca="1" si="163"/>
        <v>60670.285979799133</v>
      </c>
      <c r="BO321" s="15">
        <f t="shared" ca="1" si="164"/>
        <v>81557.719139789362</v>
      </c>
      <c r="BP321" s="15">
        <f t="shared" ca="1" si="165"/>
        <v>103335.56727858222</v>
      </c>
      <c r="BQ321" s="15">
        <f ca="1">Inputs!$B$20*EXP($B$10-0.5*C$7^2+C$7*AJ321)</f>
        <v>3746.8358228850916</v>
      </c>
      <c r="BR321" s="15">
        <f t="shared" ca="1" si="166"/>
        <v>8111.561143561662</v>
      </c>
      <c r="BS321" s="15">
        <f t="shared" ca="1" si="167"/>
        <v>14419.610494902947</v>
      </c>
      <c r="BT321" s="15">
        <f t="shared" ca="1" si="168"/>
        <v>19249.513746258457</v>
      </c>
      <c r="BU321" s="15">
        <f t="shared" ca="1" si="169"/>
        <v>33090.170618789874</v>
      </c>
      <c r="BV321" s="15">
        <f t="shared" ca="1" si="170"/>
        <v>46076.491353333047</v>
      </c>
      <c r="BW321" s="15">
        <f t="shared" ca="1" si="171"/>
        <v>53039.950962842304</v>
      </c>
      <c r="BX321" s="15">
        <f t="shared" ca="1" si="172"/>
        <v>81130.631751239474</v>
      </c>
      <c r="BY321" s="15">
        <f t="shared" ca="1" si="173"/>
        <v>94640.906046850359</v>
      </c>
      <c r="BZ321" s="15">
        <f t="shared" ca="1" si="174"/>
        <v>134473.93627058415</v>
      </c>
      <c r="CA321" s="15">
        <f t="shared" ca="1" si="175"/>
        <v>213574.01082638666</v>
      </c>
      <c r="CB321" s="15">
        <f ca="1">(AU321*DCF!C$10-DCF!C$5*MAX(AU321*DCF!C$10,0)-MAX(AU321-Inputs!$B$6,0)/Inputs!$B$10)*DCF!C$6</f>
        <v>1044.3957193091467</v>
      </c>
      <c r="CC321" s="15">
        <f ca="1">(AV321*DCF!D$10-DCF!D$5*MAX(AV321*DCF!D$10,0)-MAX(AV321-AU321,0)/Inputs!$B$10)*DCF!D$6</f>
        <v>1164.269359120645</v>
      </c>
      <c r="CD321" s="15">
        <f ca="1">(AW321*DCF!E$10-DCF!E$5*MAX(AW321*DCF!E$10,0)-MAX(AW321-AV321,0)/Inputs!$B$10)*DCF!E$6</f>
        <v>1322.4425974881713</v>
      </c>
      <c r="CE321" s="15">
        <f ca="1">(AX321*DCF!F$10-DCF!F$5*MAX(AX321*DCF!F$10,0)-MAX(AX321-AW321,0)/Inputs!$B$10)*DCF!F$6</f>
        <v>1932.7601382562368</v>
      </c>
      <c r="CF321" s="15">
        <f ca="1">(AY321*DCF!G$10-DCF!G$5*MAX(AY321*DCF!G$10,0)-MAX(AY321-AX321,0)/Inputs!$B$10)*DCF!G$6</f>
        <v>2558.3396074874468</v>
      </c>
      <c r="CG321" s="15">
        <f ca="1">(AZ321*DCF!H$10-DCF!H$5*MAX(AZ321*DCF!H$10,0)-MAX(AZ321-AY321,0)/Inputs!$B$10)*DCF!H$6</f>
        <v>3651.6129191877585</v>
      </c>
      <c r="CH321" s="15">
        <f ca="1">(BA321*DCF!I$10-DCF!I$5*MAX(BA321*DCF!I$10,0)-MAX(BA321-AZ321,0)/Inputs!$B$10)*DCF!I$6</f>
        <v>5051.0853643641267</v>
      </c>
      <c r="CI321" s="15">
        <f ca="1">(BB321*DCF!J$10-DCF!J$5*MAX(BB321*DCF!J$10,0)-MAX(BB321-BA321,0)/Inputs!$B$10)*DCF!J$6</f>
        <v>4904.4687460209725</v>
      </c>
      <c r="CJ321" s="15">
        <f ca="1">(BC321*DCF!K$10-DCF!K$5*MAX(BC321*DCF!K$10,0)-MAX(BC321-BB321,0)/Inputs!$B$10)*DCF!K$6</f>
        <v>5476.7540887617697</v>
      </c>
      <c r="CK321" s="15">
        <f ca="1">(BD321*DCF!L$10-DCF!L$5*MAX(BD321*DCF!L$10,0)-MAX(BD321-BC321,0)/Inputs!$B$10)*DCF!L$6</f>
        <v>5386.3964744092036</v>
      </c>
      <c r="CL321" s="15">
        <f ca="1">(BE321*DCF!M$10-DCF!M$5*MAX(BE321*DCF!M$10,0)-MAX(BE321-BD321,0)/Inputs!$B$10)*DCF!M$6</f>
        <v>6801.6484071725627</v>
      </c>
      <c r="CM321" s="15">
        <f ca="1">(BF321*DCF!C$28-DCF!C$5*MAX(BF321*DCF!C$28,0)-MAX(BF321-Inputs!$B$13,0)/Inputs!$B$17)*DCF!C$6</f>
        <v>2656.8982815746126</v>
      </c>
      <c r="CN321" s="15">
        <f ca="1">(BG321*DCF!D$28-DCF!D$5*MAX(BG321*DCF!D$28,0)-MAX(BG321-BF321,0)/Inputs!$B$17)*DCF!D$6</f>
        <v>2660.8407872840812</v>
      </c>
      <c r="CO321" s="15">
        <f ca="1">(BH321*DCF!E$28-DCF!E$5*MAX(BH321*DCF!E$28,0)-MAX(BH321-BG321,0)/Inputs!$B$17)*DCF!E$6</f>
        <v>3166.1879086218732</v>
      </c>
      <c r="CP321" s="15">
        <f ca="1">(BI321*DCF!F$28-DCF!F$5*MAX(BI321*DCF!F$28,0)-MAX(BI321-BH321,0)/Inputs!$B$17)*DCF!F$6</f>
        <v>4377.5257192232448</v>
      </c>
      <c r="CQ321" s="15">
        <f ca="1">(BJ321*DCF!G$28-DCF!G$5*MAX(BJ321*DCF!G$28,0)-MAX(BJ321-BI321,0)/Inputs!$B$17)*DCF!G$6</f>
        <v>5836.3748273331339</v>
      </c>
      <c r="CR321" s="15">
        <f ca="1">(BK321*DCF!H$28-DCF!H$5*MAX(BK321*DCF!H$28,0)-MAX(BK321-BJ321,0)/Inputs!$B$17)*DCF!H$6</f>
        <v>7517.2724705177334</v>
      </c>
      <c r="CS321" s="15">
        <f ca="1">(BL321*DCF!I$28-DCF!I$5*MAX(BL321*DCF!I$28,0)-MAX(BL321-BK321,0)/Inputs!$B$17)*DCF!I$6</f>
        <v>9011.7745112097309</v>
      </c>
      <c r="CT321" s="15">
        <f ca="1">(BM321*DCF!J$28-DCF!J$5*MAX(BM321*DCF!J$28,0)-MAX(BM321-BL321,0)/Inputs!$B$17)*DCF!J$6</f>
        <v>9401.6082275877634</v>
      </c>
      <c r="CU321" s="15">
        <f ca="1">(BN321*DCF!K$28-DCF!K$5*MAX(BN321*DCF!K$28,0)-MAX(BN321-BM321,0)/Inputs!$B$17)*DCF!K$6</f>
        <v>10770.183877775984</v>
      </c>
      <c r="CV321" s="15">
        <f ca="1">(BO321*DCF!L$28-DCF!L$5*MAX(BO321*DCF!L$28,0)-MAX(BO321-BN321,0)/Inputs!$B$17)*DCF!L$6</f>
        <v>13909.028963054991</v>
      </c>
      <c r="CW321" s="15">
        <f ca="1">(BP321*DCF!M$28-DCF!M$5*MAX(BP321*DCF!M$28,0)-MAX(BP321-BO321,0)/Inputs!$B$17)*DCF!M$6</f>
        <v>17166.249714069829</v>
      </c>
      <c r="CX321" s="15">
        <f ca="1">(BQ321*DCF!C$46-DCF!C$5*MAX(BQ321*DCF!C$46,0)-MAX(BQ321-Inputs!$B$20,0)/Inputs!$B$24)*DCF!C$6</f>
        <v>-1117.4382144700403</v>
      </c>
      <c r="CY321" s="15">
        <f ca="1">(BR321*DCF!D$46-DCF!D$5*MAX(BR321*DCF!D$46,0)-MAX(BR321-BQ321,0)/Inputs!$B$24)*DCF!D$6</f>
        <v>-3246.8463869778966</v>
      </c>
      <c r="CZ321" s="15">
        <f ca="1">(BS321*DCF!E$46-DCF!E$5*MAX(BS321*DCF!E$46,0)-MAX(BS321-BR321,0)/Inputs!$B$24)*DCF!E$6</f>
        <v>-4191.6034438945971</v>
      </c>
      <c r="DA321" s="15">
        <f ca="1">(BT321*DCF!F$46-DCF!F$5*MAX(BT321*DCF!F$46,0)-MAX(BT321-BS321,0)/Inputs!$B$24)*DCF!F$6</f>
        <v>-3160.5917544199842</v>
      </c>
      <c r="DB321" s="15">
        <f ca="1">(BU321*DCF!G$46-DCF!G$5*MAX(BU321*DCF!G$46,0)-MAX(BU321-BT321,0)/Inputs!$B$24)*DCF!G$6</f>
        <v>-5768.8114753515729</v>
      </c>
      <c r="DC321" s="15">
        <f ca="1">(BV321*DCF!H$46-DCF!H$5*MAX(BV321*DCF!H$46,0)-MAX(BV321-BU321,0)/Inputs!$B$24)*DCF!H$6</f>
        <v>-4035.4195997520137</v>
      </c>
      <c r="DD321" s="15">
        <f ca="1">(BW321*DCF!I$46-DCF!I$5*MAX(BW321*DCF!I$46,0)-MAX(BW321-BV321,0)/Inputs!$B$24)*DCF!I$6</f>
        <v>-773.96164437206357</v>
      </c>
      <c r="DE321" s="15">
        <f ca="1">(BX321*DCF!J$46-DCF!J$5*MAX(BX321*DCF!J$46,0)-MAX(BX321-BW321,0)/Inputs!$B$24)*DCF!J$6</f>
        <v>-4045.9840253418515</v>
      </c>
      <c r="DF321" s="15">
        <f ca="1">(BY321*DCF!K$46-DCF!K$5*MAX(BY321*DCF!K$46,0)-MAX(BY321-BX321,0)/Inputs!$B$24)*DCF!K$6</f>
        <v>2096.5467501860185</v>
      </c>
      <c r="DG321" s="15">
        <f ca="1">(BZ321*DCF!L$46-DCF!L$5*MAX(BZ321*DCF!L$46,0)-MAX(BZ321-BY321,0)/Inputs!$B$24)*DCF!L$6</f>
        <v>281.21467493455793</v>
      </c>
      <c r="DH321" s="15">
        <f ca="1">(CA321*DCF!M$46-DCF!M$5*MAX(CA321*DCF!M$46,0)-MAX(CA321-BZ321,0)/Inputs!$B$24)*DCF!M$6</f>
        <v>207.00316304479728</v>
      </c>
      <c r="DI321" s="15">
        <f ca="1">SUM(CB321:CL321)+BE321*DCF!M$10*(1+Inputs!$B$30)*(1-Inputs!$B$33)*(1-Inputs!$B$30/Inputs!$B$31)/(Inputs!$B$29-Inputs!$B$30)*DCF!M$6</f>
        <v>208740.55554283623</v>
      </c>
      <c r="DJ321" s="15">
        <f ca="1">SUM(CM321:CW321)+BP321*DCF!M$28*(1+Inputs!$B$30)*(1-Inputs!$B$33)*(1-Inputs!$B$30/Inputs!$B$31)/(Inputs!$B$29-Inputs!$B$30)*DCF!M$6</f>
        <v>469919.61223186326</v>
      </c>
      <c r="DK321" s="15">
        <f ca="1">SUM(CX321:DH321)+CA321*DCF!M$46*(1+Inputs!$B$30)*(1-Inputs!$B$33)*(1-Inputs!$B$30/Inputs!$B$31)/(Inputs!$B$29-Inputs!$B$30)*DCF!M$6</f>
        <v>306454.82824011316</v>
      </c>
      <c r="DM321" s="15">
        <f ca="1">DI321+DJ321+DK321+Inputs!$B$34+Inputs!$B$36-Inputs!$B$35</f>
        <v>1061965.9960148127</v>
      </c>
    </row>
    <row r="322" spans="1:117" x14ac:dyDescent="0.75">
      <c r="A322" s="11">
        <v>309</v>
      </c>
      <c r="C322" s="23">
        <f t="shared" ca="1" si="180"/>
        <v>0.40305312474575944</v>
      </c>
      <c r="D322" s="23">
        <f t="shared" ca="1" si="180"/>
        <v>-2.1241209161994603</v>
      </c>
      <c r="E322" s="23">
        <f t="shared" ca="1" si="180"/>
        <v>0.70702722197683399</v>
      </c>
      <c r="F322" s="23">
        <f t="shared" ca="1" si="180"/>
        <v>-0.11927585027645218</v>
      </c>
      <c r="G322" s="23">
        <f t="shared" ca="1" si="180"/>
        <v>-0.51850028165523598</v>
      </c>
      <c r="H322" s="23">
        <f t="shared" ca="1" si="180"/>
        <v>1.4588891392246122</v>
      </c>
      <c r="I322" s="23">
        <f t="shared" ca="1" si="180"/>
        <v>-0.20411337293155724</v>
      </c>
      <c r="J322" s="23">
        <f t="shared" ca="1" si="180"/>
        <v>-0.41878724638520992</v>
      </c>
      <c r="K322" s="23">
        <f t="shared" ca="1" si="180"/>
        <v>-0.28955586585408283</v>
      </c>
      <c r="L322" s="23">
        <f t="shared" ca="1" si="180"/>
        <v>-0.14492377379466728</v>
      </c>
      <c r="M322" s="23">
        <f t="shared" ca="1" si="180"/>
        <v>-3.2810340174371051</v>
      </c>
      <c r="N322" s="23">
        <f ca="1">SQRT(Inputs!$B$38)*C322+SQRT(1-Inputs!$B$38)*_xlfn.NORM.S.INV(RAND())</f>
        <v>1.056482694099272</v>
      </c>
      <c r="O322" s="23">
        <f ca="1">SQRT(Inputs!$B$38)*D322+SQRT(1-Inputs!$B$38)*_xlfn.NORM.S.INV(RAND())</f>
        <v>-2.5765855943907088</v>
      </c>
      <c r="P322" s="23">
        <f ca="1">SQRT(Inputs!$B$38)*E322+SQRT(1-Inputs!$B$38)*_xlfn.NORM.S.INV(RAND())</f>
        <v>0.39757042412181898</v>
      </c>
      <c r="Q322" s="23">
        <f ca="1">SQRT(Inputs!$B$38)*F322+SQRT(1-Inputs!$B$38)*_xlfn.NORM.S.INV(RAND())</f>
        <v>6.3553280688945168E-2</v>
      </c>
      <c r="R322" s="23">
        <f ca="1">SQRT(Inputs!$B$38)*G322+SQRT(1-Inputs!$B$38)*_xlfn.NORM.S.INV(RAND())</f>
        <v>-0.74207582261379135</v>
      </c>
      <c r="S322" s="23">
        <f ca="1">SQRT(Inputs!$B$38)*H322+SQRT(1-Inputs!$B$38)*_xlfn.NORM.S.INV(RAND())</f>
        <v>1.2757557533900912</v>
      </c>
      <c r="T322" s="23">
        <f ca="1">SQRT(Inputs!$B$38)*I322+SQRT(1-Inputs!$B$38)*_xlfn.NORM.S.INV(RAND())</f>
        <v>-0.96185989039406938</v>
      </c>
      <c r="U322" s="23">
        <f ca="1">SQRT(Inputs!$B$38)*J322+SQRT(1-Inputs!$B$38)*_xlfn.NORM.S.INV(RAND())</f>
        <v>0.84616804931873413</v>
      </c>
      <c r="V322" s="23">
        <f ca="1">SQRT(Inputs!$B$38)*K322+SQRT(1-Inputs!$B$38)*_xlfn.NORM.S.INV(RAND())</f>
        <v>-0.36854397885822421</v>
      </c>
      <c r="W322" s="23">
        <f ca="1">SQRT(Inputs!$B$38)*L322+SQRT(1-Inputs!$B$38)*_xlfn.NORM.S.INV(RAND())</f>
        <v>-1.0427708402301308</v>
      </c>
      <c r="X322" s="23">
        <f ca="1">SQRT(Inputs!$B$38)*M322+SQRT(1-Inputs!$B$38)*_xlfn.NORM.S.INV(RAND())</f>
        <v>-1.4189861870237348</v>
      </c>
      <c r="Y322" s="23">
        <f ca="1">SQRT(Inputs!$B$38)*C322+SQRT(1-Inputs!$B$38)*_xlfn.NORM.S.INV(RAND())</f>
        <v>1.2390172484716684</v>
      </c>
      <c r="Z322" s="23">
        <f ca="1">SQRT(Inputs!$B$38)*D322+SQRT(1-Inputs!$B$38)*_xlfn.NORM.S.INV(RAND())</f>
        <v>-1.6750924158915645</v>
      </c>
      <c r="AA322" s="23">
        <f ca="1">SQRT(Inputs!$B$38)*E322+SQRT(1-Inputs!$B$38)*_xlfn.NORM.S.INV(RAND())</f>
        <v>0.6174533976487413</v>
      </c>
      <c r="AB322" s="23">
        <f ca="1">SQRT(Inputs!$B$38)*F322+SQRT(1-Inputs!$B$38)*_xlfn.NORM.S.INV(RAND())</f>
        <v>0.16171349533266349</v>
      </c>
      <c r="AC322" s="23">
        <f ca="1">SQRT(Inputs!$B$38)*G322+SQRT(1-Inputs!$B$38)*_xlfn.NORM.S.INV(RAND())</f>
        <v>-0.41963097647254544</v>
      </c>
      <c r="AD322" s="23">
        <f ca="1">SQRT(Inputs!$B$38)*H322+SQRT(1-Inputs!$B$38)*_xlfn.NORM.S.INV(RAND())</f>
        <v>1.2682586883843627</v>
      </c>
      <c r="AE322" s="23">
        <f ca="1">SQRT(Inputs!$B$38)*I322+SQRT(1-Inputs!$B$38)*_xlfn.NORM.S.INV(RAND())</f>
        <v>0.42738841436761904</v>
      </c>
      <c r="AF322" s="23">
        <f ca="1">SQRT(Inputs!$B$38)*J322+SQRT(1-Inputs!$B$38)*_xlfn.NORM.S.INV(RAND())</f>
        <v>6.8947667889483949E-2</v>
      </c>
      <c r="AG322" s="23">
        <f ca="1">SQRT(Inputs!$B$38)*K322+SQRT(1-Inputs!$B$38)*_xlfn.NORM.S.INV(RAND())</f>
        <v>-0.86164120180323722</v>
      </c>
      <c r="AH322" s="23">
        <f ca="1">SQRT(Inputs!$B$38)*L322+SQRT(1-Inputs!$B$38)*_xlfn.NORM.S.INV(RAND())</f>
        <v>-0.29399062416779526</v>
      </c>
      <c r="AI322" s="23">
        <f ca="1">SQRT(Inputs!$B$38)*M322+SQRT(1-Inputs!$B$38)*_xlfn.NORM.S.INV(RAND())</f>
        <v>-1.4819978383043166</v>
      </c>
      <c r="AJ322" s="23">
        <f ca="1">SQRT(Inputs!$B$38)*C322+SQRT(1-Inputs!$B$38)*_xlfn.NORM.S.INV(RAND())</f>
        <v>0.52239918641665306</v>
      </c>
      <c r="AK322" s="23">
        <f ca="1">SQRT(Inputs!$B$38)*D322+SQRT(1-Inputs!$B$38)*_xlfn.NORM.S.INV(RAND())</f>
        <v>-2.5706215719424828</v>
      </c>
      <c r="AL322" s="23">
        <f ca="1">SQRT(Inputs!$B$38)*E322+SQRT(1-Inputs!$B$38)*_xlfn.NORM.S.INV(RAND())</f>
        <v>0.47394599709761354</v>
      </c>
      <c r="AM322" s="23">
        <f ca="1">SQRT(Inputs!$B$38)*F322+SQRT(1-Inputs!$B$38)*_xlfn.NORM.S.INV(RAND())</f>
        <v>1.3520486462122001</v>
      </c>
      <c r="AN322" s="23">
        <f ca="1">SQRT(Inputs!$B$38)*G322+SQRT(1-Inputs!$B$38)*_xlfn.NORM.S.INV(RAND())</f>
        <v>-1.4564116037003259</v>
      </c>
      <c r="AO322" s="23">
        <f ca="1">SQRT(Inputs!$B$38)*H322+SQRT(1-Inputs!$B$38)*_xlfn.NORM.S.INV(RAND())</f>
        <v>1.0518258021886471</v>
      </c>
      <c r="AP322" s="23">
        <f ca="1">SQRT(Inputs!$B$38)*I322+SQRT(1-Inputs!$B$38)*_xlfn.NORM.S.INV(RAND())</f>
        <v>-0.49138062340667893</v>
      </c>
      <c r="AQ322" s="23">
        <f ca="1">SQRT(Inputs!$B$38)*J322+SQRT(1-Inputs!$B$38)*_xlfn.NORM.S.INV(RAND())</f>
        <v>-1.2896125543519898</v>
      </c>
      <c r="AR322" s="23">
        <f ca="1">SQRT(Inputs!$B$38)*K322+SQRT(1-Inputs!$B$38)*_xlfn.NORM.S.INV(RAND())</f>
        <v>0.6949188019811513</v>
      </c>
      <c r="AS322" s="23">
        <f ca="1">SQRT(Inputs!$B$38)*L322+SQRT(1-Inputs!$B$38)*_xlfn.NORM.S.INV(RAND())</f>
        <v>-0.86394188725970933</v>
      </c>
      <c r="AT322" s="23">
        <f ca="1">SQRT(Inputs!$B$38)*M322+SQRT(1-Inputs!$B$38)*_xlfn.NORM.S.INV(RAND())</f>
        <v>-2.3328123485320007</v>
      </c>
      <c r="AU322" s="15">
        <f ca="1">Inputs!$B$6*EXP($B$8-0.5*C$5^2+C$5*N322)</f>
        <v>5887.745988225337</v>
      </c>
      <c r="AV322" s="15">
        <f t="shared" ca="1" si="146"/>
        <v>4906.7684917391389</v>
      </c>
      <c r="AW322" s="15">
        <f t="shared" ca="1" si="147"/>
        <v>6312.5263013861522</v>
      </c>
      <c r="AX322" s="15">
        <f t="shared" ca="1" si="148"/>
        <v>7768.3969421657494</v>
      </c>
      <c r="AY322" s="15">
        <f t="shared" ca="1" si="149"/>
        <v>8705.6365462943468</v>
      </c>
      <c r="AZ322" s="15">
        <f t="shared" ca="1" si="150"/>
        <v>12253.17544636315</v>
      </c>
      <c r="BA322" s="15">
        <f t="shared" ca="1" si="151"/>
        <v>13558.754407628876</v>
      </c>
      <c r="BB322" s="15">
        <f t="shared" ca="1" si="152"/>
        <v>18068.729759264035</v>
      </c>
      <c r="BC322" s="15">
        <f t="shared" ca="1" si="153"/>
        <v>21356.16324544451</v>
      </c>
      <c r="BD322" s="15">
        <f t="shared" ca="1" si="154"/>
        <v>23731.995654813807</v>
      </c>
      <c r="BE322" s="15">
        <f t="shared" ca="1" si="155"/>
        <v>25554.839977638687</v>
      </c>
      <c r="BF322" s="15">
        <f ca="1">Inputs!$B$13*EXP($B$9-0.5*C$6^2+C$6*Y322)</f>
        <v>17681.983856992429</v>
      </c>
      <c r="BG322" s="15">
        <f t="shared" ca="1" si="156"/>
        <v>15928.48344217769</v>
      </c>
      <c r="BH322" s="15">
        <f t="shared" ca="1" si="157"/>
        <v>21560.360456749619</v>
      </c>
      <c r="BI322" s="15">
        <f t="shared" ca="1" si="158"/>
        <v>27058.316042840779</v>
      </c>
      <c r="BJ322" s="15">
        <f t="shared" ca="1" si="159"/>
        <v>31224.722346929419</v>
      </c>
      <c r="BK322" s="15">
        <f t="shared" ca="1" si="160"/>
        <v>45544.973477158084</v>
      </c>
      <c r="BL322" s="15">
        <f t="shared" ca="1" si="161"/>
        <v>59132.571939564827</v>
      </c>
      <c r="BM322" s="15">
        <f t="shared" ca="1" si="162"/>
        <v>73311.943306987843</v>
      </c>
      <c r="BN322" s="15">
        <f t="shared" ca="1" si="163"/>
        <v>81319.054933492487</v>
      </c>
      <c r="BO322" s="15">
        <f t="shared" ca="1" si="164"/>
        <v>96693.250714657814</v>
      </c>
      <c r="BP322" s="15">
        <f t="shared" ca="1" si="165"/>
        <v>100616.19734414019</v>
      </c>
      <c r="BQ322" s="15">
        <f ca="1">Inputs!$B$20*EXP($B$10-0.5*C$7^2+C$7*AJ322)</f>
        <v>5162.6982241652968</v>
      </c>
      <c r="BR322" s="15">
        <f t="shared" ca="1" si="166"/>
        <v>3096.4702836985757</v>
      </c>
      <c r="BS322" s="15">
        <f t="shared" ca="1" si="167"/>
        <v>4858.5926054014353</v>
      </c>
      <c r="BT322" s="15">
        <f t="shared" ca="1" si="168"/>
        <v>9550.9030286266243</v>
      </c>
      <c r="BU322" s="15">
        <f t="shared" ca="1" si="169"/>
        <v>9305.1065369432381</v>
      </c>
      <c r="BV322" s="15">
        <f t="shared" ca="1" si="170"/>
        <v>16407.991489260625</v>
      </c>
      <c r="BW322" s="15">
        <f t="shared" ca="1" si="171"/>
        <v>20634.831880594335</v>
      </c>
      <c r="BX322" s="15">
        <f t="shared" ca="1" si="172"/>
        <v>22286.066749241938</v>
      </c>
      <c r="BY322" s="15">
        <f t="shared" ca="1" si="173"/>
        <v>35666.943096453033</v>
      </c>
      <c r="BZ322" s="15">
        <f t="shared" ca="1" si="174"/>
        <v>42696.424082572637</v>
      </c>
      <c r="CA322" s="15">
        <f t="shared" ca="1" si="175"/>
        <v>39622.369310912836</v>
      </c>
      <c r="CB322" s="15">
        <f ca="1">(AU322*DCF!C$10-DCF!C$5*MAX(AU322*DCF!C$10,0)-MAX(AU322-Inputs!$B$6,0)/Inputs!$B$10)*DCF!C$6</f>
        <v>1036.4752767975838</v>
      </c>
      <c r="CC322" s="15">
        <f ca="1">(AV322*DCF!D$10-DCF!D$5*MAX(AV322*DCF!D$10,0)-MAX(AV322-AU322,0)/Inputs!$B$10)*DCF!D$6</f>
        <v>1195.991577596056</v>
      </c>
      <c r="CD322" s="15">
        <f ca="1">(AW322*DCF!E$10-DCF!E$5*MAX(AW322*DCF!E$10,0)-MAX(AW322-AV322,0)/Inputs!$B$10)*DCF!E$6</f>
        <v>1140.8269625072226</v>
      </c>
      <c r="CE322" s="15">
        <f ca="1">(AX322*DCF!F$10-DCF!F$5*MAX(AX322*DCF!F$10,0)-MAX(AX322-AW322,0)/Inputs!$B$10)*DCF!F$6</f>
        <v>1392.8980870310688</v>
      </c>
      <c r="CF322" s="15">
        <f ca="1">(AY322*DCF!G$10-DCF!G$5*MAX(AY322*DCF!G$10,0)-MAX(AY322-AX322,0)/Inputs!$B$10)*DCF!G$6</f>
        <v>1613.5543862375041</v>
      </c>
      <c r="CG322" s="15">
        <f ca="1">(AZ322*DCF!H$10-DCF!H$5*MAX(AZ322*DCF!H$10,0)-MAX(AZ322-AY322,0)/Inputs!$B$10)*DCF!H$6</f>
        <v>1749.0336721414899</v>
      </c>
      <c r="CH322" s="15">
        <f ca="1">(BA322*DCF!I$10-DCF!I$5*MAX(BA322*DCF!I$10,0)-MAX(BA322-AZ322,0)/Inputs!$B$10)*DCF!I$6</f>
        <v>2262.5291124043856</v>
      </c>
      <c r="CI322" s="15">
        <f ca="1">(BB322*DCF!J$10-DCF!J$5*MAX(BB322*DCF!J$10,0)-MAX(BB322-BA322,0)/Inputs!$B$10)*DCF!J$6</f>
        <v>2417.2235058914448</v>
      </c>
      <c r="CJ322" s="15">
        <f ca="1">(BC322*DCF!K$10-DCF!K$5*MAX(BC322*DCF!K$10,0)-MAX(BC322-BB322,0)/Inputs!$B$10)*DCF!K$6</f>
        <v>2977.8086564294063</v>
      </c>
      <c r="CK322" s="15">
        <f ca="1">(BD322*DCF!L$10-DCF!L$5*MAX(BD322*DCF!L$10,0)-MAX(BD322-BC322,0)/Inputs!$B$10)*DCF!L$6</f>
        <v>3272.0026329889306</v>
      </c>
      <c r="CL322" s="15">
        <f ca="1">(BE322*DCF!M$10-DCF!M$5*MAX(BE322*DCF!M$10,0)-MAX(BE322-BD322,0)/Inputs!$B$10)*DCF!M$6</f>
        <v>3388.3602170506078</v>
      </c>
      <c r="CM322" s="15">
        <f ca="1">(BF322*DCF!C$28-DCF!C$5*MAX(BF322*DCF!C$28,0)-MAX(BF322-Inputs!$B$13,0)/Inputs!$B$17)*DCF!C$6</f>
        <v>3942.6186170614483</v>
      </c>
      <c r="CN322" s="15">
        <f ca="1">(BG322*DCF!D$28-DCF!D$5*MAX(BG322*DCF!D$28,0)-MAX(BG322-BF322,0)/Inputs!$B$17)*DCF!D$6</f>
        <v>4691.3057452430357</v>
      </c>
      <c r="CO322" s="15">
        <f ca="1">(BH322*DCF!E$28-DCF!E$5*MAX(BH322*DCF!E$28,0)-MAX(BH322-BG322,0)/Inputs!$B$17)*DCF!E$6</f>
        <v>4996.3125566793851</v>
      </c>
      <c r="CP322" s="15">
        <f ca="1">(BI322*DCF!F$28-DCF!F$5*MAX(BI322*DCF!F$28,0)-MAX(BI322-BH322,0)/Inputs!$B$17)*DCF!F$6</f>
        <v>6344.6303499844289</v>
      </c>
      <c r="CQ322" s="15">
        <f ca="1">(BJ322*DCF!G$28-DCF!G$5*MAX(BJ322*DCF!G$28,0)-MAX(BJ322-BI322,0)/Inputs!$B$17)*DCF!G$6</f>
        <v>7400.7427329175734</v>
      </c>
      <c r="CR322" s="15">
        <f ca="1">(BK322*DCF!H$28-DCF!H$5*MAX(BK322*DCF!H$28,0)-MAX(BK322-BJ322,0)/Inputs!$B$17)*DCF!H$6</f>
        <v>9038.8092776717422</v>
      </c>
      <c r="CS322" s="15">
        <f ca="1">(BL322*DCF!I$28-DCF!I$5*MAX(BL322*DCF!I$28,0)-MAX(BL322-BK322,0)/Inputs!$B$17)*DCF!I$6</f>
        <v>11954.966945544747</v>
      </c>
      <c r="CT322" s="15">
        <f ca="1">(BM322*DCF!J$28-DCF!J$5*MAX(BM322*DCF!J$28,0)-MAX(BM322-BL322,0)/Inputs!$B$17)*DCF!J$6</f>
        <v>14474.580638389438</v>
      </c>
      <c r="CU322" s="15">
        <f ca="1">(BN322*DCF!K$28-DCF!K$5*MAX(BN322*DCF!K$28,0)-MAX(BN322-BM322,0)/Inputs!$B$17)*DCF!K$6</f>
        <v>16192.456405186504</v>
      </c>
      <c r="CV322" s="15">
        <f ca="1">(BO322*DCF!L$28-DCF!L$5*MAX(BO322*DCF!L$28,0)-MAX(BO322-BN322,0)/Inputs!$B$17)*DCF!L$6</f>
        <v>17552.717207792208</v>
      </c>
      <c r="CW322" s="15">
        <f ca="1">(BP322*DCF!M$28-DCF!M$5*MAX(BP322*DCF!M$28,0)-MAX(BP322-BO322,0)/Inputs!$B$17)*DCF!M$6</f>
        <v>18520.937604972081</v>
      </c>
      <c r="CX322" s="15">
        <f ca="1">(BQ322*DCF!C$46-DCF!C$5*MAX(BQ322*DCF!C$46,0)-MAX(BQ322-Inputs!$B$20,0)/Inputs!$B$24)*DCF!C$6</f>
        <v>-2098.4052361422378</v>
      </c>
      <c r="CY322" s="15">
        <f ca="1">(BR322*DCF!D$46-DCF!D$5*MAX(BR322*DCF!D$46,0)-MAX(BR322-BQ322,0)/Inputs!$B$24)*DCF!D$6</f>
        <v>-528.4952668068762</v>
      </c>
      <c r="CZ322" s="15">
        <f ca="1">(BS322*DCF!E$46-DCF!E$5*MAX(BS322*DCF!E$46,0)-MAX(BS322-BR322,0)/Inputs!$B$24)*DCF!E$6</f>
        <v>-1269.1171437881587</v>
      </c>
      <c r="DA322" s="15">
        <f ca="1">(BT322*DCF!F$46-DCF!F$5*MAX(BT322*DCF!F$46,0)-MAX(BT322-BS322,0)/Inputs!$B$24)*DCF!F$6</f>
        <v>-2404.1757043041157</v>
      </c>
      <c r="DB322" s="15">
        <f ca="1">(BU322*DCF!G$46-DCF!G$5*MAX(BU322*DCF!G$46,0)-MAX(BU322-BT322,0)/Inputs!$B$24)*DCF!G$6</f>
        <v>-313.00539925707079</v>
      </c>
      <c r="DC322" s="15">
        <f ca="1">(BV322*DCF!H$46-DCF!H$5*MAX(BV322*DCF!H$46,0)-MAX(BV322-BU322,0)/Inputs!$B$24)*DCF!H$6</f>
        <v>-2207.1779788344743</v>
      </c>
      <c r="DD322" s="15">
        <f ca="1">(BW322*DCF!I$46-DCF!I$5*MAX(BW322*DCF!I$46,0)-MAX(BW322-BV322,0)/Inputs!$B$24)*DCF!I$6</f>
        <v>-736.79291896299924</v>
      </c>
      <c r="DE322" s="15">
        <f ca="1">(BX322*DCF!J$46-DCF!J$5*MAX(BX322*DCF!J$46,0)-MAX(BX322-BW322,0)/Inputs!$B$24)*DCF!J$6</f>
        <v>496.95834387477316</v>
      </c>
      <c r="DF322" s="15">
        <f ca="1">(BY322*DCF!K$46-DCF!K$5*MAX(BY322*DCF!K$46,0)-MAX(BY322-BX322,0)/Inputs!$B$24)*DCF!K$6</f>
        <v>-1240.5435539577925</v>
      </c>
      <c r="DG322" s="15">
        <f ca="1">(BZ322*DCF!L$46-DCF!L$5*MAX(BZ322*DCF!L$46,0)-MAX(BZ322-BY322,0)/Inputs!$B$24)*DCF!L$6</f>
        <v>1360.6116480624578</v>
      </c>
      <c r="DH322" s="15">
        <f ca="1">(CA322*DCF!M$46-DCF!M$5*MAX(CA322*DCF!M$46,0)-MAX(CA322-BZ322,0)/Inputs!$B$24)*DCF!M$6</f>
        <v>3106.2382151879774</v>
      </c>
      <c r="DI322" s="15">
        <f ca="1">SUM(CB322:CL322)+BE322*DCF!M$10*(1+Inputs!$B$30)*(1-Inputs!$B$33)*(1-Inputs!$B$30/Inputs!$B$31)/(Inputs!$B$29-Inputs!$B$30)*DCF!M$6</f>
        <v>93566.161672618953</v>
      </c>
      <c r="DJ322" s="15">
        <f ca="1">SUM(CM322:CW322)+BP322*DCF!M$28*(1+Inputs!$B$30)*(1-Inputs!$B$33)*(1-Inputs!$B$30/Inputs!$B$31)/(Inputs!$B$29-Inputs!$B$30)*DCF!M$6</f>
        <v>488465.02170839056</v>
      </c>
      <c r="DK322" s="15">
        <f ca="1">SUM(CX322:DH322)+CA322*DCF!M$46*(1+Inputs!$B$30)*(1-Inputs!$B$33)*(1-Inputs!$B$30/Inputs!$B$31)/(Inputs!$B$29-Inputs!$B$30)*DCF!M$6</f>
        <v>55426.971529439565</v>
      </c>
      <c r="DM322" s="15">
        <f ca="1">DI322+DJ322+DK322+Inputs!$B$34+Inputs!$B$36-Inputs!$B$35</f>
        <v>714309.15491044906</v>
      </c>
    </row>
    <row r="323" spans="1:117" x14ac:dyDescent="0.75">
      <c r="A323" s="11">
        <v>310</v>
      </c>
      <c r="C323" s="23">
        <f t="shared" ca="1" si="180"/>
        <v>-0.6129427610570326</v>
      </c>
      <c r="D323" s="23">
        <f t="shared" ca="1" si="180"/>
        <v>-0.54995530284128713</v>
      </c>
      <c r="E323" s="23">
        <f t="shared" ca="1" si="180"/>
        <v>0.9266784900086148</v>
      </c>
      <c r="F323" s="23">
        <f t="shared" ca="1" si="180"/>
        <v>-0.42370025478519197</v>
      </c>
      <c r="G323" s="23">
        <f t="shared" ca="1" si="180"/>
        <v>-2.8077242087610421E-2</v>
      </c>
      <c r="H323" s="23">
        <f t="shared" ca="1" si="180"/>
        <v>0.39750474694481047</v>
      </c>
      <c r="I323" s="23">
        <f t="shared" ca="1" si="180"/>
        <v>-1.6497238355280326</v>
      </c>
      <c r="J323" s="23">
        <f t="shared" ca="1" si="180"/>
        <v>-4.2668202532178878E-3</v>
      </c>
      <c r="K323" s="23">
        <f t="shared" ca="1" si="180"/>
        <v>-3.4171181826842818E-2</v>
      </c>
      <c r="L323" s="23">
        <f t="shared" ca="1" si="180"/>
        <v>-0.2779829811064557</v>
      </c>
      <c r="M323" s="23">
        <f t="shared" ca="1" si="180"/>
        <v>1.5384530826891991</v>
      </c>
      <c r="N323" s="23">
        <f ca="1">SQRT(Inputs!$B$38)*C323+SQRT(1-Inputs!$B$38)*_xlfn.NORM.S.INV(RAND())</f>
        <v>1.681109339081297</v>
      </c>
      <c r="O323" s="23">
        <f ca="1">SQRT(Inputs!$B$38)*D323+SQRT(1-Inputs!$B$38)*_xlfn.NORM.S.INV(RAND())</f>
        <v>1.2308659827114057</v>
      </c>
      <c r="P323" s="23">
        <f ca="1">SQRT(Inputs!$B$38)*E323+SQRT(1-Inputs!$B$38)*_xlfn.NORM.S.INV(RAND())</f>
        <v>1.5649529326220444</v>
      </c>
      <c r="Q323" s="23">
        <f ca="1">SQRT(Inputs!$B$38)*F323+SQRT(1-Inputs!$B$38)*_xlfn.NORM.S.INV(RAND())</f>
        <v>-1.3030285256653478</v>
      </c>
      <c r="R323" s="23">
        <f ca="1">SQRT(Inputs!$B$38)*G323+SQRT(1-Inputs!$B$38)*_xlfn.NORM.S.INV(RAND())</f>
        <v>1.0759717365009154</v>
      </c>
      <c r="S323" s="23">
        <f ca="1">SQRT(Inputs!$B$38)*H323+SQRT(1-Inputs!$B$38)*_xlfn.NORM.S.INV(RAND())</f>
        <v>-0.12391647286199259</v>
      </c>
      <c r="T323" s="23">
        <f ca="1">SQRT(Inputs!$B$38)*I323+SQRT(1-Inputs!$B$38)*_xlfn.NORM.S.INV(RAND())</f>
        <v>-0.40789561871181923</v>
      </c>
      <c r="U323" s="23">
        <f ca="1">SQRT(Inputs!$B$38)*J323+SQRT(1-Inputs!$B$38)*_xlfn.NORM.S.INV(RAND())</f>
        <v>3.4805615845927444E-2</v>
      </c>
      <c r="V323" s="23">
        <f ca="1">SQRT(Inputs!$B$38)*K323+SQRT(1-Inputs!$B$38)*_xlfn.NORM.S.INV(RAND())</f>
        <v>1.1927341717031965</v>
      </c>
      <c r="W323" s="23">
        <f ca="1">SQRT(Inputs!$B$38)*L323+SQRT(1-Inputs!$B$38)*_xlfn.NORM.S.INV(RAND())</f>
        <v>0.51504564984294265</v>
      </c>
      <c r="X323" s="23">
        <f ca="1">SQRT(Inputs!$B$38)*M323+SQRT(1-Inputs!$B$38)*_xlfn.NORM.S.INV(RAND())</f>
        <v>0.38842966834430587</v>
      </c>
      <c r="Y323" s="23">
        <f ca="1">SQRT(Inputs!$B$38)*C323+SQRT(1-Inputs!$B$38)*_xlfn.NORM.S.INV(RAND())</f>
        <v>0.62071222200564879</v>
      </c>
      <c r="Z323" s="23">
        <f ca="1">SQRT(Inputs!$B$38)*D323+SQRT(1-Inputs!$B$38)*_xlfn.NORM.S.INV(RAND())</f>
        <v>-0.56571637551272747</v>
      </c>
      <c r="AA323" s="23">
        <f ca="1">SQRT(Inputs!$B$38)*E323+SQRT(1-Inputs!$B$38)*_xlfn.NORM.S.INV(RAND())</f>
        <v>0.40426720499466939</v>
      </c>
      <c r="AB323" s="23">
        <f ca="1">SQRT(Inputs!$B$38)*F323+SQRT(1-Inputs!$B$38)*_xlfn.NORM.S.INV(RAND())</f>
        <v>0.96261091645022057</v>
      </c>
      <c r="AC323" s="23">
        <f ca="1">SQRT(Inputs!$B$38)*G323+SQRT(1-Inputs!$B$38)*_xlfn.NORM.S.INV(RAND())</f>
        <v>0.42441166968815269</v>
      </c>
      <c r="AD323" s="23">
        <f ca="1">SQRT(Inputs!$B$38)*H323+SQRT(1-Inputs!$B$38)*_xlfn.NORM.S.INV(RAND())</f>
        <v>0.48800224096297468</v>
      </c>
      <c r="AE323" s="23">
        <f ca="1">SQRT(Inputs!$B$38)*I323+SQRT(1-Inputs!$B$38)*_xlfn.NORM.S.INV(RAND())</f>
        <v>-3.0639749508471437</v>
      </c>
      <c r="AF323" s="23">
        <f ca="1">SQRT(Inputs!$B$38)*J323+SQRT(1-Inputs!$B$38)*_xlfn.NORM.S.INV(RAND())</f>
        <v>0.12128091897411214</v>
      </c>
      <c r="AG323" s="23">
        <f ca="1">SQRT(Inputs!$B$38)*K323+SQRT(1-Inputs!$B$38)*_xlfn.NORM.S.INV(RAND())</f>
        <v>-0.52541928457942955</v>
      </c>
      <c r="AH323" s="23">
        <f ca="1">SQRT(Inputs!$B$38)*L323+SQRT(1-Inputs!$B$38)*_xlfn.NORM.S.INV(RAND())</f>
        <v>-0.63830230042857727</v>
      </c>
      <c r="AI323" s="23">
        <f ca="1">SQRT(Inputs!$B$38)*M323+SQRT(1-Inputs!$B$38)*_xlfn.NORM.S.INV(RAND())</f>
        <v>0.18496701883735844</v>
      </c>
      <c r="AJ323" s="23">
        <f ca="1">SQRT(Inputs!$B$38)*C323+SQRT(1-Inputs!$B$38)*_xlfn.NORM.S.INV(RAND())</f>
        <v>-0.43031857172027466</v>
      </c>
      <c r="AK323" s="23">
        <f ca="1">SQRT(Inputs!$B$38)*D323+SQRT(1-Inputs!$B$38)*_xlfn.NORM.S.INV(RAND())</f>
        <v>-1.2774424843636047</v>
      </c>
      <c r="AL323" s="23">
        <f ca="1">SQRT(Inputs!$B$38)*E323+SQRT(1-Inputs!$B$38)*_xlfn.NORM.S.INV(RAND())</f>
        <v>-8.134462305343193E-2</v>
      </c>
      <c r="AM323" s="23">
        <f ca="1">SQRT(Inputs!$B$38)*F323+SQRT(1-Inputs!$B$38)*_xlfn.NORM.S.INV(RAND())</f>
        <v>-8.4998767796744895E-2</v>
      </c>
      <c r="AN323" s="23">
        <f ca="1">SQRT(Inputs!$B$38)*G323+SQRT(1-Inputs!$B$38)*_xlfn.NORM.S.INV(RAND())</f>
        <v>-0.35746070536432356</v>
      </c>
      <c r="AO323" s="23">
        <f ca="1">SQRT(Inputs!$B$38)*H323+SQRT(1-Inputs!$B$38)*_xlfn.NORM.S.INV(RAND())</f>
        <v>1.0377173045574124</v>
      </c>
      <c r="AP323" s="23">
        <f ca="1">SQRT(Inputs!$B$38)*I323+SQRT(1-Inputs!$B$38)*_xlfn.NORM.S.INV(RAND())</f>
        <v>-1.198876003402348</v>
      </c>
      <c r="AQ323" s="23">
        <f ca="1">SQRT(Inputs!$B$38)*J323+SQRT(1-Inputs!$B$38)*_xlfn.NORM.S.INV(RAND())</f>
        <v>1.655177076367178</v>
      </c>
      <c r="AR323" s="23">
        <f ca="1">SQRT(Inputs!$B$38)*K323+SQRT(1-Inputs!$B$38)*_xlfn.NORM.S.INV(RAND())</f>
        <v>9.8599082768086543E-2</v>
      </c>
      <c r="AS323" s="23">
        <f ca="1">SQRT(Inputs!$B$38)*L323+SQRT(1-Inputs!$B$38)*_xlfn.NORM.S.INV(RAND())</f>
        <v>0.66064911013333782</v>
      </c>
      <c r="AT323" s="23">
        <f ca="1">SQRT(Inputs!$B$38)*M323+SQRT(1-Inputs!$B$38)*_xlfn.NORM.S.INV(RAND())</f>
        <v>5.6665890198592805E-5</v>
      </c>
      <c r="AU323" s="15">
        <f ca="1">Inputs!$B$6*EXP($B$8-0.5*C$5^2+C$5*N323)</f>
        <v>6514.1939181370835</v>
      </c>
      <c r="AV323" s="15">
        <f t="shared" ca="1" si="146"/>
        <v>9502.3871934823637</v>
      </c>
      <c r="AW323" s="15">
        <f t="shared" ca="1" si="147"/>
        <v>14309.466997617612</v>
      </c>
      <c r="AX323" s="15">
        <f t="shared" ca="1" si="148"/>
        <v>14845.817726030469</v>
      </c>
      <c r="AY323" s="15">
        <f t="shared" ca="1" si="149"/>
        <v>20572.414842937953</v>
      </c>
      <c r="AZ323" s="15">
        <f t="shared" ca="1" si="150"/>
        <v>24819.618933643131</v>
      </c>
      <c r="BA323" s="15">
        <f t="shared" ca="1" si="151"/>
        <v>29103.529511778517</v>
      </c>
      <c r="BB323" s="15">
        <f t="shared" ca="1" si="152"/>
        <v>35756.058464512113</v>
      </c>
      <c r="BC323" s="15">
        <f t="shared" ca="1" si="153"/>
        <v>49135.770680786816</v>
      </c>
      <c r="BD323" s="15">
        <f t="shared" ca="1" si="154"/>
        <v>63166.819800867321</v>
      </c>
      <c r="BE323" s="15">
        <f t="shared" ca="1" si="155"/>
        <v>80190.233617265854</v>
      </c>
      <c r="BF323" s="15">
        <f ca="1">Inputs!$B$13*EXP($B$9-0.5*C$6^2+C$6*Y323)</f>
        <v>15642.142536815862</v>
      </c>
      <c r="BG323" s="15">
        <f t="shared" ca="1" si="156"/>
        <v>17213.697246359068</v>
      </c>
      <c r="BH323" s="15">
        <f t="shared" ca="1" si="157"/>
        <v>22490.532845413709</v>
      </c>
      <c r="BI323" s="15">
        <f t="shared" ca="1" si="158"/>
        <v>31928.725644650953</v>
      </c>
      <c r="BJ323" s="15">
        <f t="shared" ca="1" si="159"/>
        <v>41611.927533384965</v>
      </c>
      <c r="BK323" s="15">
        <f t="shared" ca="1" si="160"/>
        <v>54579.057984699088</v>
      </c>
      <c r="BL323" s="15">
        <f t="shared" ca="1" si="161"/>
        <v>45072.865156830427</v>
      </c>
      <c r="BM323" s="15">
        <f t="shared" ca="1" si="162"/>
        <v>56245.344145368465</v>
      </c>
      <c r="BN323" s="15">
        <f t="shared" ca="1" si="163"/>
        <v>64953.494583732681</v>
      </c>
      <c r="BO323" s="15">
        <f t="shared" ca="1" si="164"/>
        <v>74203.544075304075</v>
      </c>
      <c r="BP323" s="15">
        <f t="shared" ca="1" si="165"/>
        <v>93264.789202593078</v>
      </c>
      <c r="BQ323" s="15">
        <f ca="1">Inputs!$B$20*EXP($B$10-0.5*C$7^2+C$7*AJ323)</f>
        <v>3682.3342526008337</v>
      </c>
      <c r="BR323" s="15">
        <f t="shared" ca="1" si="166"/>
        <v>3330.2193693674672</v>
      </c>
      <c r="BS323" s="15">
        <f t="shared" ca="1" si="167"/>
        <v>4455.0712811164067</v>
      </c>
      <c r="BT323" s="15">
        <f t="shared" ca="1" si="168"/>
        <v>6007.1239616155317</v>
      </c>
      <c r="BU323" s="15">
        <f t="shared" ca="1" si="169"/>
        <v>7635.3342674792048</v>
      </c>
      <c r="BV323" s="15">
        <f t="shared" ca="1" si="170"/>
        <v>13420.900856123499</v>
      </c>
      <c r="BW323" s="15">
        <f t="shared" ca="1" si="171"/>
        <v>14531.001634090948</v>
      </c>
      <c r="BX323" s="15">
        <f t="shared" ca="1" si="172"/>
        <v>28321.45675047535</v>
      </c>
      <c r="BY323" s="15">
        <f t="shared" ca="1" si="173"/>
        <v>40438.877002303554</v>
      </c>
      <c r="BZ323" s="15">
        <f t="shared" ca="1" si="174"/>
        <v>64068.568199945861</v>
      </c>
      <c r="CA323" s="15">
        <f t="shared" ca="1" si="175"/>
        <v>89997.799732680753</v>
      </c>
      <c r="CB323" s="15">
        <f ca="1">(AU323*DCF!C$10-DCF!C$5*MAX(AU323*DCF!C$10,0)-MAX(AU323-Inputs!$B$6,0)/Inputs!$B$10)*DCF!C$6</f>
        <v>1032.0085913987186</v>
      </c>
      <c r="CC323" s="15">
        <f ca="1">(AV323*DCF!D$10-DCF!D$5*MAX(AV323*DCF!D$10,0)-MAX(AV323-AU323,0)/Inputs!$B$10)*DCF!D$6</f>
        <v>1587.5497782320354</v>
      </c>
      <c r="CD323" s="15">
        <f ca="1">(AW323*DCF!E$10-DCF!E$5*MAX(AW323*DCF!E$10,0)-MAX(AW323-AV323,0)/Inputs!$B$10)*DCF!E$6</f>
        <v>2221.0747010772998</v>
      </c>
      <c r="CE323" s="15">
        <f ca="1">(AX323*DCF!F$10-DCF!F$5*MAX(AX323*DCF!F$10,0)-MAX(AX323-AW323,0)/Inputs!$B$10)*DCF!F$6</f>
        <v>3129.2170611731021</v>
      </c>
      <c r="CF323" s="15">
        <f ca="1">(AY323*DCF!G$10-DCF!G$5*MAX(AY323*DCF!G$10,0)-MAX(AY323-AX323,0)/Inputs!$B$10)*DCF!G$6</f>
        <v>3137.9863077987402</v>
      </c>
      <c r="CG323" s="15">
        <f ca="1">(AZ323*DCF!H$10-DCF!H$5*MAX(AZ323*DCF!H$10,0)-MAX(AZ323-AY323,0)/Inputs!$B$10)*DCF!H$6</f>
        <v>4064.5795911252944</v>
      </c>
      <c r="CH323" s="15">
        <f ca="1">(BA323*DCF!I$10-DCF!I$5*MAX(BA323*DCF!I$10,0)-MAX(BA323-AZ323,0)/Inputs!$B$10)*DCF!I$6</f>
        <v>4613.4417123342819</v>
      </c>
      <c r="CI323" s="15">
        <f ca="1">(BB323*DCF!J$10-DCF!J$5*MAX(BB323*DCF!J$10,0)-MAX(BB323-BA323,0)/Inputs!$B$10)*DCF!J$6</f>
        <v>5127.7414602544468</v>
      </c>
      <c r="CJ323" s="15">
        <f ca="1">(BC323*DCF!K$10-DCF!K$5*MAX(BC323*DCF!K$10,0)-MAX(BC323-BB323,0)/Inputs!$B$10)*DCF!K$6</f>
        <v>6037.11392095255</v>
      </c>
      <c r="CK323" s="15">
        <f ca="1">(BD323*DCF!L$10-DCF!L$5*MAX(BD323*DCF!L$10,0)-MAX(BD323-BC323,0)/Inputs!$B$10)*DCF!L$6</f>
        <v>7712.3157704340538</v>
      </c>
      <c r="CL323" s="15">
        <f ca="1">(BE323*DCF!M$10-DCF!M$5*MAX(BE323*DCF!M$10,0)-MAX(BE323-BD323,0)/Inputs!$B$10)*DCF!M$6</f>
        <v>9282.2504736452865</v>
      </c>
      <c r="CM323" s="15">
        <f ca="1">(BF323*DCF!C$28-DCF!C$5*MAX(BF323*DCF!C$28,0)-MAX(BF323-Inputs!$B$13,0)/Inputs!$B$17)*DCF!C$6</f>
        <v>3791.1674167963974</v>
      </c>
      <c r="CN323" s="15">
        <f ca="1">(BG323*DCF!D$28-DCF!D$5*MAX(BG323*DCF!D$28,0)-MAX(BG323-BF323,0)/Inputs!$B$17)*DCF!D$6</f>
        <v>4734.5461777651235</v>
      </c>
      <c r="CO323" s="15">
        <f ca="1">(BH323*DCF!E$28-DCF!E$5*MAX(BH323*DCF!E$28,0)-MAX(BH323-BG323,0)/Inputs!$B$17)*DCF!E$6</f>
        <v>5329.7277161417569</v>
      </c>
      <c r="CP323" s="15">
        <f ca="1">(BI323*DCF!F$28-DCF!F$5*MAX(BI323*DCF!F$28,0)-MAX(BI323-BH323,0)/Inputs!$B$17)*DCF!F$6</f>
        <v>6949.435801233044</v>
      </c>
      <c r="CQ323" s="15">
        <f ca="1">(BJ323*DCF!G$28-DCF!G$5*MAX(BJ323*DCF!G$28,0)-MAX(BJ323-BI323,0)/Inputs!$B$17)*DCF!G$6</f>
        <v>9167.9114079906321</v>
      </c>
      <c r="CR323" s="15">
        <f ca="1">(BK323*DCF!H$28-DCF!H$5*MAX(BK323*DCF!H$28,0)-MAX(BK323-BJ323,0)/Inputs!$B$17)*DCF!H$6</f>
        <v>11483.275027117787</v>
      </c>
      <c r="CS323" s="15">
        <f ca="1">(BL323*DCF!I$28-DCF!I$5*MAX(BL323*DCF!I$28,0)-MAX(BL323-BK323,0)/Inputs!$B$17)*DCF!I$6</f>
        <v>10599.0211323356</v>
      </c>
      <c r="CT323" s="15">
        <f ca="1">(BM323*DCF!J$28-DCF!J$5*MAX(BM323*DCF!J$28,0)-MAX(BM323-BL323,0)/Inputs!$B$17)*DCF!J$6</f>
        <v>11066.001583965539</v>
      </c>
      <c r="CU323" s="15">
        <f ca="1">(BN323*DCF!K$28-DCF!K$5*MAX(BN323*DCF!K$28,0)-MAX(BN323-BM323,0)/Inputs!$B$17)*DCF!K$6</f>
        <v>12650.456544060629</v>
      </c>
      <c r="CV323" s="15">
        <f ca="1">(BO323*DCF!L$28-DCF!L$5*MAX(BO323*DCF!L$28,0)-MAX(BO323-BN323,0)/Inputs!$B$17)*DCF!L$6</f>
        <v>13758.506041735262</v>
      </c>
      <c r="CW323" s="15">
        <f ca="1">(BP323*DCF!M$28-DCF!M$5*MAX(BP323*DCF!M$28,0)-MAX(BP323-BO323,0)/Inputs!$B$17)*DCF!M$6</f>
        <v>15555.388340152134</v>
      </c>
      <c r="CX323" s="15">
        <f ca="1">(BQ323*DCF!C$46-DCF!C$5*MAX(BQ323*DCF!C$46,0)-MAX(BQ323-Inputs!$B$20,0)/Inputs!$B$24)*DCF!C$6</f>
        <v>-1072.7489048042728</v>
      </c>
      <c r="CY323" s="15">
        <f ca="1">(BR323*DCF!D$46-DCF!D$5*MAX(BR323*DCF!D$46,0)-MAX(BR323-BQ323,0)/Inputs!$B$24)*DCF!D$6</f>
        <v>-568.39078463141277</v>
      </c>
      <c r="CZ323" s="15">
        <f ca="1">(BS323*DCF!E$46-DCF!E$5*MAX(BS323*DCF!E$46,0)-MAX(BS323-BR323,0)/Inputs!$B$24)*DCF!E$6</f>
        <v>-970.20559278117912</v>
      </c>
      <c r="DA323" s="15">
        <f ca="1">(BT323*DCF!F$46-DCF!F$5*MAX(BT323*DCF!F$46,0)-MAX(BT323-BS323,0)/Inputs!$B$24)*DCF!F$6</f>
        <v>-1002.6281919174602</v>
      </c>
      <c r="DB323" s="15">
        <f ca="1">(BU323*DCF!G$46-DCF!G$5*MAX(BU323*DCF!G$46,0)-MAX(BU323-BT323,0)/Inputs!$B$24)*DCF!G$6</f>
        <v>-804.53533656436343</v>
      </c>
      <c r="DC323" s="15">
        <f ca="1">(BV323*DCF!H$46-DCF!H$5*MAX(BV323*DCF!H$46,0)-MAX(BV323-BU323,0)/Inputs!$B$24)*DCF!H$6</f>
        <v>-1797.8293686665884</v>
      </c>
      <c r="DD323" s="15">
        <f ca="1">(BW323*DCF!I$46-DCF!I$5*MAX(BW323*DCF!I$46,0)-MAX(BW323-BV323,0)/Inputs!$B$24)*DCF!I$6</f>
        <v>16.93212604877758</v>
      </c>
      <c r="DE323" s="15">
        <f ca="1">(BX323*DCF!J$46-DCF!J$5*MAX(BX323*DCF!J$46,0)-MAX(BX323-BW323,0)/Inputs!$B$24)*DCF!J$6</f>
        <v>-2468.9966232654274</v>
      </c>
      <c r="DF323" s="15">
        <f ca="1">(BY323*DCF!K$46-DCF!K$5*MAX(BY323*DCF!K$46,0)-MAX(BY323-BX323,0)/Inputs!$B$24)*DCF!K$6</f>
        <v>-658.44169690694571</v>
      </c>
      <c r="DG323" s="15">
        <f ca="1">(BZ323*DCF!L$46-DCF!L$5*MAX(BZ323*DCF!L$46,0)-MAX(BZ323-BY323,0)/Inputs!$B$24)*DCF!L$6</f>
        <v>-918.71365094636747</v>
      </c>
      <c r="DH323" s="15">
        <f ca="1">(CA323*DCF!M$46-DCF!M$5*MAX(CA323*DCF!M$46,0)-MAX(CA323-BZ323,0)/Inputs!$B$24)*DCF!M$6</f>
        <v>1634.8076334785189</v>
      </c>
      <c r="DI323" s="15">
        <f ca="1">SUM(CB323:CL323)+BE323*DCF!M$10*(1+Inputs!$B$30)*(1-Inputs!$B$33)*(1-Inputs!$B$30/Inputs!$B$31)/(Inputs!$B$29-Inputs!$B$30)*DCF!M$6</f>
        <v>271115.75993133785</v>
      </c>
      <c r="DJ323" s="15">
        <f ca="1">SUM(CM323:CW323)+BP323*DCF!M$28*(1+Inputs!$B$30)*(1-Inputs!$B$33)*(1-Inputs!$B$30/Inputs!$B$31)/(Inputs!$B$29-Inputs!$B$30)*DCF!M$6</f>
        <v>451161.6260559294</v>
      </c>
      <c r="DK323" s="15">
        <f ca="1">SUM(CX323:DH323)+CA323*DCF!M$46*(1+Inputs!$B$30)*(1-Inputs!$B$33)*(1-Inputs!$B$30/Inputs!$B$31)/(Inputs!$B$29-Inputs!$B$30)*DCF!M$6</f>
        <v>130536.50891668069</v>
      </c>
      <c r="DM323" s="15">
        <f ca="1">DI323+DJ323+DK323+Inputs!$B$34+Inputs!$B$36-Inputs!$B$35</f>
        <v>929664.89490394795</v>
      </c>
    </row>
    <row r="324" spans="1:117" x14ac:dyDescent="0.75">
      <c r="A324" s="11">
        <v>311</v>
      </c>
      <c r="C324" s="23">
        <f t="shared" ref="C324:M333" ca="1" si="181">_xlfn.NORM.S.INV(RAND())</f>
        <v>2.478070549395512</v>
      </c>
      <c r="D324" s="23">
        <f t="shared" ca="1" si="181"/>
        <v>-0.19052107856059958</v>
      </c>
      <c r="E324" s="23">
        <f t="shared" ca="1" si="181"/>
        <v>-0.19821883967739598</v>
      </c>
      <c r="F324" s="23">
        <f t="shared" ca="1" si="181"/>
        <v>0.10784741041603883</v>
      </c>
      <c r="G324" s="23">
        <f t="shared" ca="1" si="181"/>
        <v>-0.74331096632945592</v>
      </c>
      <c r="H324" s="23">
        <f t="shared" ca="1" si="181"/>
        <v>0.426981088620488</v>
      </c>
      <c r="I324" s="23">
        <f t="shared" ca="1" si="181"/>
        <v>-0.55303960318378709</v>
      </c>
      <c r="J324" s="23">
        <f t="shared" ca="1" si="181"/>
        <v>2.3154961959313032</v>
      </c>
      <c r="K324" s="23">
        <f t="shared" ca="1" si="181"/>
        <v>0.89202151904041294</v>
      </c>
      <c r="L324" s="23">
        <f t="shared" ca="1" si="181"/>
        <v>7.9565222243710265E-2</v>
      </c>
      <c r="M324" s="23">
        <f t="shared" ca="1" si="181"/>
        <v>0.5091756349672919</v>
      </c>
      <c r="N324" s="23">
        <f ca="1">SQRT(Inputs!$B$38)*C324+SQRT(1-Inputs!$B$38)*_xlfn.NORM.S.INV(RAND())</f>
        <v>2.0886753240005707</v>
      </c>
      <c r="O324" s="23">
        <f ca="1">SQRT(Inputs!$B$38)*D324+SQRT(1-Inputs!$B$38)*_xlfn.NORM.S.INV(RAND())</f>
        <v>-0.80478393036107432</v>
      </c>
      <c r="P324" s="23">
        <f ca="1">SQRT(Inputs!$B$38)*E324+SQRT(1-Inputs!$B$38)*_xlfn.NORM.S.INV(RAND())</f>
        <v>2.817049408635143E-2</v>
      </c>
      <c r="Q324" s="23">
        <f ca="1">SQRT(Inputs!$B$38)*F324+SQRT(1-Inputs!$B$38)*_xlfn.NORM.S.INV(RAND())</f>
        <v>-0.2438969467660923</v>
      </c>
      <c r="R324" s="23">
        <f ca="1">SQRT(Inputs!$B$38)*G324+SQRT(1-Inputs!$B$38)*_xlfn.NORM.S.INV(RAND())</f>
        <v>4.7590738189408344E-2</v>
      </c>
      <c r="S324" s="23">
        <f ca="1">SQRT(Inputs!$B$38)*H324+SQRT(1-Inputs!$B$38)*_xlfn.NORM.S.INV(RAND())</f>
        <v>-0.74405379946903483</v>
      </c>
      <c r="T324" s="23">
        <f ca="1">SQRT(Inputs!$B$38)*I324+SQRT(1-Inputs!$B$38)*_xlfn.NORM.S.INV(RAND())</f>
        <v>-0.83941606417950698</v>
      </c>
      <c r="U324" s="23">
        <f ca="1">SQRT(Inputs!$B$38)*J324+SQRT(1-Inputs!$B$38)*_xlfn.NORM.S.INV(RAND())</f>
        <v>0.64904215836826096</v>
      </c>
      <c r="V324" s="23">
        <f ca="1">SQRT(Inputs!$B$38)*K324+SQRT(1-Inputs!$B$38)*_xlfn.NORM.S.INV(RAND())</f>
        <v>-0.25984063843951322</v>
      </c>
      <c r="W324" s="23">
        <f ca="1">SQRT(Inputs!$B$38)*L324+SQRT(1-Inputs!$B$38)*_xlfn.NORM.S.INV(RAND())</f>
        <v>-0.87152769823378984</v>
      </c>
      <c r="X324" s="23">
        <f ca="1">SQRT(Inputs!$B$38)*M324+SQRT(1-Inputs!$B$38)*_xlfn.NORM.S.INV(RAND())</f>
        <v>-0.81173465224441277</v>
      </c>
      <c r="Y324" s="23">
        <f ca="1">SQRT(Inputs!$B$38)*C324+SQRT(1-Inputs!$B$38)*_xlfn.NORM.S.INV(RAND())</f>
        <v>1.682735839215477</v>
      </c>
      <c r="Z324" s="23">
        <f ca="1">SQRT(Inputs!$B$38)*D324+SQRT(1-Inputs!$B$38)*_xlfn.NORM.S.INV(RAND())</f>
        <v>0.63317006051225089</v>
      </c>
      <c r="AA324" s="23">
        <f ca="1">SQRT(Inputs!$B$38)*E324+SQRT(1-Inputs!$B$38)*_xlfn.NORM.S.INV(RAND())</f>
        <v>-4.9545672253088278E-2</v>
      </c>
      <c r="AB324" s="23">
        <f ca="1">SQRT(Inputs!$B$38)*F324+SQRT(1-Inputs!$B$38)*_xlfn.NORM.S.INV(RAND())</f>
        <v>0.43590743349905497</v>
      </c>
      <c r="AC324" s="23">
        <f ca="1">SQRT(Inputs!$B$38)*G324+SQRT(1-Inputs!$B$38)*_xlfn.NORM.S.INV(RAND())</f>
        <v>-0.4232118767656402</v>
      </c>
      <c r="AD324" s="23">
        <f ca="1">SQRT(Inputs!$B$38)*H324+SQRT(1-Inputs!$B$38)*_xlfn.NORM.S.INV(RAND())</f>
        <v>-0.89965703217629278</v>
      </c>
      <c r="AE324" s="23">
        <f ca="1">SQRT(Inputs!$B$38)*I324+SQRT(1-Inputs!$B$38)*_xlfn.NORM.S.INV(RAND())</f>
        <v>-1.3684336175065828</v>
      </c>
      <c r="AF324" s="23">
        <f ca="1">SQRT(Inputs!$B$38)*J324+SQRT(1-Inputs!$B$38)*_xlfn.NORM.S.INV(RAND())</f>
        <v>2.1037854629566457</v>
      </c>
      <c r="AG324" s="23">
        <f ca="1">SQRT(Inputs!$B$38)*K324+SQRT(1-Inputs!$B$38)*_xlfn.NORM.S.INV(RAND())</f>
        <v>-0.6648176606921764</v>
      </c>
      <c r="AH324" s="23">
        <f ca="1">SQRT(Inputs!$B$38)*L324+SQRT(1-Inputs!$B$38)*_xlfn.NORM.S.INV(RAND())</f>
        <v>0.61839252178166326</v>
      </c>
      <c r="AI324" s="23">
        <f ca="1">SQRT(Inputs!$B$38)*M324+SQRT(1-Inputs!$B$38)*_xlfn.NORM.S.INV(RAND())</f>
        <v>0.916052406936957</v>
      </c>
      <c r="AJ324" s="23">
        <f ca="1">SQRT(Inputs!$B$38)*C324+SQRT(1-Inputs!$B$38)*_xlfn.NORM.S.INV(RAND())</f>
        <v>1.5987934655577845</v>
      </c>
      <c r="AK324" s="23">
        <f ca="1">SQRT(Inputs!$B$38)*D324+SQRT(1-Inputs!$B$38)*_xlfn.NORM.S.INV(RAND())</f>
        <v>-0.97780054979092401</v>
      </c>
      <c r="AL324" s="23">
        <f ca="1">SQRT(Inputs!$B$38)*E324+SQRT(1-Inputs!$B$38)*_xlfn.NORM.S.INV(RAND())</f>
        <v>0.62338990865520183</v>
      </c>
      <c r="AM324" s="23">
        <f ca="1">SQRT(Inputs!$B$38)*F324+SQRT(1-Inputs!$B$38)*_xlfn.NORM.S.INV(RAND())</f>
        <v>-1.1244298383409199</v>
      </c>
      <c r="AN324" s="23">
        <f ca="1">SQRT(Inputs!$B$38)*G324+SQRT(1-Inputs!$B$38)*_xlfn.NORM.S.INV(RAND())</f>
        <v>0.84986098166310653</v>
      </c>
      <c r="AO324" s="23">
        <f ca="1">SQRT(Inputs!$B$38)*H324+SQRT(1-Inputs!$B$38)*_xlfn.NORM.S.INV(RAND())</f>
        <v>0.98323874795895261</v>
      </c>
      <c r="AP324" s="23">
        <f ca="1">SQRT(Inputs!$B$38)*I324+SQRT(1-Inputs!$B$38)*_xlfn.NORM.S.INV(RAND())</f>
        <v>-1.7981426677558472</v>
      </c>
      <c r="AQ324" s="23">
        <f ca="1">SQRT(Inputs!$B$38)*J324+SQRT(1-Inputs!$B$38)*_xlfn.NORM.S.INV(RAND())</f>
        <v>6.6139630860202026E-2</v>
      </c>
      <c r="AR324" s="23">
        <f ca="1">SQRT(Inputs!$B$38)*K324+SQRT(1-Inputs!$B$38)*_xlfn.NORM.S.INV(RAND())</f>
        <v>2.4353690898102971</v>
      </c>
      <c r="AS324" s="23">
        <f ca="1">SQRT(Inputs!$B$38)*L324+SQRT(1-Inputs!$B$38)*_xlfn.NORM.S.INV(RAND())</f>
        <v>-1.4943713539375971</v>
      </c>
      <c r="AT324" s="23">
        <f ca="1">SQRT(Inputs!$B$38)*M324+SQRT(1-Inputs!$B$38)*_xlfn.NORM.S.INV(RAND())</f>
        <v>0.41128194175896748</v>
      </c>
      <c r="AU324" s="15">
        <f ca="1">Inputs!$B$6*EXP($B$8-0.5*C$5^2+C$5*N324)</f>
        <v>6958.4547792467956</v>
      </c>
      <c r="AV324" s="15">
        <f t="shared" ca="1" si="146"/>
        <v>7524.8533535457791</v>
      </c>
      <c r="AW324" s="15">
        <f t="shared" ca="1" si="147"/>
        <v>9210.1543997213739</v>
      </c>
      <c r="AX324" s="15">
        <f t="shared" ca="1" si="148"/>
        <v>10907.207783746519</v>
      </c>
      <c r="AY324" s="15">
        <f t="shared" ca="1" si="149"/>
        <v>13404.01427495638</v>
      </c>
      <c r="AZ324" s="15">
        <f t="shared" ca="1" si="150"/>
        <v>15103.830765455594</v>
      </c>
      <c r="BA324" s="15">
        <f t="shared" ca="1" si="151"/>
        <v>16928.703875153769</v>
      </c>
      <c r="BB324" s="15">
        <f t="shared" ca="1" si="152"/>
        <v>22118.426669987679</v>
      </c>
      <c r="BC324" s="15">
        <f t="shared" ca="1" si="153"/>
        <v>26418.426403042416</v>
      </c>
      <c r="BD324" s="15">
        <f t="shared" ca="1" si="154"/>
        <v>29831.429008386262</v>
      </c>
      <c r="BE324" s="15">
        <f t="shared" ca="1" si="155"/>
        <v>33949.48651172129</v>
      </c>
      <c r="BF324" s="15">
        <f ca="1">Inputs!$B$13*EXP($B$9-0.5*C$6^2+C$6*Y324)</f>
        <v>19307.863454521008</v>
      </c>
      <c r="BG324" s="15">
        <f t="shared" ca="1" si="156"/>
        <v>26379.160002781562</v>
      </c>
      <c r="BH324" s="15">
        <f t="shared" ca="1" si="157"/>
        <v>31966.712344711748</v>
      </c>
      <c r="BI324" s="15">
        <f t="shared" ca="1" si="158"/>
        <v>41847.699905667097</v>
      </c>
      <c r="BJ324" s="15">
        <f t="shared" ca="1" si="159"/>
        <v>48266.437234993718</v>
      </c>
      <c r="BK324" s="15">
        <f t="shared" ca="1" si="160"/>
        <v>52409.052165470275</v>
      </c>
      <c r="BL324" s="15">
        <f t="shared" ca="1" si="161"/>
        <v>53916.54847316043</v>
      </c>
      <c r="BM324" s="15">
        <f t="shared" ca="1" si="162"/>
        <v>86070.098204300506</v>
      </c>
      <c r="BN324" s="15">
        <f t="shared" ca="1" si="163"/>
        <v>97749.238975095766</v>
      </c>
      <c r="BO324" s="15">
        <f t="shared" ca="1" si="164"/>
        <v>129233.94390517616</v>
      </c>
      <c r="BP324" s="15">
        <f t="shared" ca="1" si="165"/>
        <v>176458.25595416789</v>
      </c>
      <c r="BQ324" s="15">
        <f ca="1">Inputs!$B$20*EXP($B$10-0.5*C$7^2+C$7*AJ324)</f>
        <v>7562.7718592879837</v>
      </c>
      <c r="BR324" s="15">
        <f t="shared" ca="1" si="166"/>
        <v>7522.4311709395815</v>
      </c>
      <c r="BS324" s="15">
        <f t="shared" ca="1" si="167"/>
        <v>12320.888448768152</v>
      </c>
      <c r="BT324" s="15">
        <f t="shared" ca="1" si="168"/>
        <v>12648.299996641235</v>
      </c>
      <c r="BU324" s="15">
        <f t="shared" ca="1" si="169"/>
        <v>21531.110845139086</v>
      </c>
      <c r="BV324" s="15">
        <f t="shared" ca="1" si="170"/>
        <v>37384.32518298705</v>
      </c>
      <c r="BW324" s="15">
        <f t="shared" ca="1" si="171"/>
        <v>35654.961966857991</v>
      </c>
      <c r="BX324" s="15">
        <f t="shared" ca="1" si="172"/>
        <v>50534.825869997061</v>
      </c>
      <c r="BY324" s="15">
        <f t="shared" ca="1" si="173"/>
        <v>112833.86433583307</v>
      </c>
      <c r="BZ324" s="15">
        <f t="shared" ca="1" si="174"/>
        <v>120290.91824837269</v>
      </c>
      <c r="CA324" s="15">
        <f t="shared" ca="1" si="175"/>
        <v>181784.06351526239</v>
      </c>
      <c r="CB324" s="15">
        <f ca="1">(AU324*DCF!C$10-DCF!C$5*MAX(AU324*DCF!C$10,0)-MAX(AU324-Inputs!$B$6,0)/Inputs!$B$10)*DCF!C$6</f>
        <v>1028.8409322735852</v>
      </c>
      <c r="CC324" s="15">
        <f ca="1">(AV324*DCF!D$10-DCF!D$5*MAX(AV324*DCF!D$10,0)-MAX(AV324-AU324,0)/Inputs!$B$10)*DCF!D$6</f>
        <v>1696.0305570796434</v>
      </c>
      <c r="CD324" s="15">
        <f ca="1">(AW324*DCF!E$10-DCF!E$5*MAX(AW324*DCF!E$10,0)-MAX(AW324-AV324,0)/Inputs!$B$10)*DCF!E$6</f>
        <v>1746.8784508350691</v>
      </c>
      <c r="CE324" s="15">
        <f ca="1">(AX324*DCF!F$10-DCF!F$5*MAX(AX324*DCF!F$10,0)-MAX(AX324-AW324,0)/Inputs!$B$10)*DCF!F$6</f>
        <v>2027.9113422300484</v>
      </c>
      <c r="CF324" s="15">
        <f ca="1">(AY324*DCF!G$10-DCF!G$5*MAX(AY324*DCF!G$10,0)-MAX(AY324-AX324,0)/Inputs!$B$10)*DCF!G$6</f>
        <v>2281.8317144024691</v>
      </c>
      <c r="CG324" s="15">
        <f ca="1">(AZ324*DCF!H$10-DCF!H$5*MAX(AZ324*DCF!H$10,0)-MAX(AZ324-AY324,0)/Inputs!$B$10)*DCF!H$6</f>
        <v>2630.5866856901334</v>
      </c>
      <c r="CH324" s="15">
        <f ca="1">(BA324*DCF!I$10-DCF!I$5*MAX(BA324*DCF!I$10,0)-MAX(BA324-AZ324,0)/Inputs!$B$10)*DCF!I$6</f>
        <v>2792.9135092244987</v>
      </c>
      <c r="CI324" s="15">
        <f ca="1">(BB324*DCF!J$10-DCF!J$5*MAX(BB324*DCF!J$10,0)-MAX(BB324-BA324,0)/Inputs!$B$10)*DCF!J$6</f>
        <v>3009.156368703967</v>
      </c>
      <c r="CJ324" s="15">
        <f ca="1">(BC324*DCF!K$10-DCF!K$5*MAX(BC324*DCF!K$10,0)-MAX(BC324-BB324,0)/Inputs!$B$10)*DCF!K$6</f>
        <v>3651.0078639166545</v>
      </c>
      <c r="CK324" s="15">
        <f ca="1">(BD324*DCF!L$10-DCF!L$5*MAX(BD324*DCF!L$10,0)-MAX(BD324-BC324,0)/Inputs!$B$10)*DCF!L$6</f>
        <v>4057.7902697440513</v>
      </c>
      <c r="CL324" s="15">
        <f ca="1">(BE324*DCF!M$10-DCF!M$5*MAX(BE324*DCF!M$10,0)-MAX(BE324-BD324,0)/Inputs!$B$10)*DCF!M$6</f>
        <v>4298.765681206999</v>
      </c>
      <c r="CM324" s="15">
        <f ca="1">(BF324*DCF!C$28-DCF!C$5*MAX(BF324*DCF!C$28,0)-MAX(BF324-Inputs!$B$13,0)/Inputs!$B$17)*DCF!C$6</f>
        <v>4063.334583591065</v>
      </c>
      <c r="CN324" s="15">
        <f ca="1">(BG324*DCF!D$28-DCF!D$5*MAX(BG324*DCF!D$28,0)-MAX(BG324-BF324,0)/Inputs!$B$17)*DCF!D$6</f>
        <v>6260.6392547372898</v>
      </c>
      <c r="CO324" s="15">
        <f ca="1">(BH324*DCF!E$28-DCF!E$5*MAX(BH324*DCF!E$28,0)-MAX(BH324-BG324,0)/Inputs!$B$17)*DCF!E$6</f>
        <v>7952.312494324814</v>
      </c>
      <c r="CP324" s="15">
        <f ca="1">(BI324*DCF!F$28-DCF!F$5*MAX(BI324*DCF!F$28,0)-MAX(BI324-BH324,0)/Inputs!$B$17)*DCF!F$6</f>
        <v>9561.5582534861023</v>
      </c>
      <c r="CQ324" s="15">
        <f ca="1">(BJ324*DCF!G$28-DCF!G$5*MAX(BJ324*DCF!G$28,0)-MAX(BJ324-BI324,0)/Inputs!$B$17)*DCF!G$6</f>
        <v>11443.525127612813</v>
      </c>
      <c r="CR324" s="15">
        <f ca="1">(BK324*DCF!H$28-DCF!H$5*MAX(BK324*DCF!H$28,0)-MAX(BK324-BJ324,0)/Inputs!$B$17)*DCF!H$6</f>
        <v>12317.690711636442</v>
      </c>
      <c r="CS324" s="15">
        <f ca="1">(BL324*DCF!I$28-DCF!I$5*MAX(BL324*DCF!I$28,0)-MAX(BL324-BK324,0)/Inputs!$B$17)*DCF!I$6</f>
        <v>12462.268187491822</v>
      </c>
      <c r="CT324" s="15">
        <f ca="1">(BM324*DCF!J$28-DCF!J$5*MAX(BM324*DCF!J$28,0)-MAX(BM324-BL324,0)/Inputs!$B$17)*DCF!J$6</f>
        <v>14937.479094061986</v>
      </c>
      <c r="CU324" s="15">
        <f ca="1">(BN324*DCF!K$28-DCF!K$5*MAX(BN324*DCF!K$28,0)-MAX(BN324-BM324,0)/Inputs!$B$17)*DCF!K$6</f>
        <v>19212.461130889031</v>
      </c>
      <c r="CV324" s="15">
        <f ca="1">(BO324*DCF!L$28-DCF!L$5*MAX(BO324*DCF!L$28,0)-MAX(BO324-BN324,0)/Inputs!$B$17)*DCF!L$6</f>
        <v>22222.337550096083</v>
      </c>
      <c r="CW324" s="15">
        <f ca="1">(BP324*DCF!M$28-DCF!M$5*MAX(BP324*DCF!M$28,0)-MAX(BP324-BO324,0)/Inputs!$B$17)*DCF!M$6</f>
        <v>28264.455400301355</v>
      </c>
      <c r="CX324" s="15">
        <f ca="1">(BQ324*DCF!C$46-DCF!C$5*MAX(BQ324*DCF!C$46,0)-MAX(BQ324-Inputs!$B$20,0)/Inputs!$B$24)*DCF!C$6</f>
        <v>-3761.273805511305</v>
      </c>
      <c r="CY324" s="15">
        <f ca="1">(BR324*DCF!D$46-DCF!D$5*MAX(BR324*DCF!D$46,0)-MAX(BR324-BQ324,0)/Inputs!$B$24)*DCF!D$6</f>
        <v>-1283.9035755167854</v>
      </c>
      <c r="CZ324" s="15">
        <f ca="1">(BS324*DCF!E$46-DCF!E$5*MAX(BS324*DCF!E$46,0)-MAX(BS324-BR324,0)/Inputs!$B$24)*DCF!E$6</f>
        <v>-3348.3862708236661</v>
      </c>
      <c r="DA324" s="15">
        <f ca="1">(BT324*DCF!F$46-DCF!F$5*MAX(BT324*DCF!F$46,0)-MAX(BT324-BS324,0)/Inputs!$B$24)*DCF!F$6</f>
        <v>-1040.3500692573969</v>
      </c>
      <c r="DB324" s="15">
        <f ca="1">(BU324*DCF!G$46-DCF!G$5*MAX(BU324*DCF!G$46,0)-MAX(BU324-BT324,0)/Inputs!$B$24)*DCF!G$6</f>
        <v>-3712.2660950714512</v>
      </c>
      <c r="DC324" s="15">
        <f ca="1">(BV324*DCF!H$46-DCF!H$5*MAX(BV324*DCF!H$46,0)-MAX(BV324-BU324,0)/Inputs!$B$24)*DCF!H$6</f>
        <v>-4926.2892212304332</v>
      </c>
      <c r="DD324" s="15">
        <f ca="1">(BW324*DCF!I$46-DCF!I$5*MAX(BW324*DCF!I$46,0)-MAX(BW324-BV324,0)/Inputs!$B$24)*DCF!I$6</f>
        <v>823.46516549383057</v>
      </c>
      <c r="DE324" s="15">
        <f ca="1">(BX324*DCF!J$46-DCF!J$5*MAX(BX324*DCF!J$46,0)-MAX(BX324-BW324,0)/Inputs!$B$24)*DCF!J$6</f>
        <v>-1826.1006458850527</v>
      </c>
      <c r="DF324" s="15">
        <f ca="1">(BY324*DCF!K$46-DCF!K$5*MAX(BY324*DCF!K$46,0)-MAX(BY324-BX324,0)/Inputs!$B$24)*DCF!K$6</f>
        <v>-8816.1583200370933</v>
      </c>
      <c r="DG324" s="15">
        <f ca="1">(BZ324*DCF!L$46-DCF!L$5*MAX(BZ324*DCF!L$46,0)-MAX(BZ324-BY324,0)/Inputs!$B$24)*DCF!L$6</f>
        <v>6627.5995438835198</v>
      </c>
      <c r="DH324" s="15">
        <f ca="1">(CA324*DCF!M$46-DCF!M$5*MAX(CA324*DCF!M$46,0)-MAX(CA324-BZ324,0)/Inputs!$B$24)*DCF!M$6</f>
        <v>1395.633792173395</v>
      </c>
      <c r="DI324" s="15">
        <f ca="1">SUM(CB324:CL324)+BE324*DCF!M$10*(1+Inputs!$B$30)*(1-Inputs!$B$33)*(1-Inputs!$B$30/Inputs!$B$31)/(Inputs!$B$29-Inputs!$B$30)*DCF!M$6</f>
        <v>123703.58327291059</v>
      </c>
      <c r="DJ324" s="15">
        <f ca="1">SUM(CM324:CW324)+BP324*DCF!M$28*(1+Inputs!$B$30)*(1-Inputs!$B$33)*(1-Inputs!$B$30/Inputs!$B$31)/(Inputs!$B$29-Inputs!$B$30)*DCF!M$6</f>
        <v>803478.94144065189</v>
      </c>
      <c r="DK324" s="15">
        <f ca="1">SUM(CX324:DH324)+CA324*DCF!M$46*(1+Inputs!$B$30)*(1-Inputs!$B$33)*(1-Inputs!$B$30/Inputs!$B$31)/(Inputs!$B$29-Inputs!$B$30)*DCF!M$6</f>
        <v>261191.66639174946</v>
      </c>
      <c r="DM324" s="15">
        <f ca="1">DI324+DJ324+DK324+Inputs!$B$34+Inputs!$B$36-Inputs!$B$35</f>
        <v>1265225.191105312</v>
      </c>
    </row>
    <row r="325" spans="1:117" x14ac:dyDescent="0.75">
      <c r="A325" s="11">
        <v>312</v>
      </c>
      <c r="C325" s="23">
        <f t="shared" ca="1" si="181"/>
        <v>0.25600253798164457</v>
      </c>
      <c r="D325" s="23">
        <f t="shared" ca="1" si="181"/>
        <v>0.98338018505912084</v>
      </c>
      <c r="E325" s="23">
        <f t="shared" ca="1" si="181"/>
        <v>0.96404376784798895</v>
      </c>
      <c r="F325" s="23">
        <f t="shared" ca="1" si="181"/>
        <v>1.0063561857515677</v>
      </c>
      <c r="G325" s="23">
        <f t="shared" ca="1" si="181"/>
        <v>-1.1548538888431978</v>
      </c>
      <c r="H325" s="23">
        <f t="shared" ca="1" si="181"/>
        <v>0.73901351422583561</v>
      </c>
      <c r="I325" s="23">
        <f t="shared" ca="1" si="181"/>
        <v>-2.3871267100993294</v>
      </c>
      <c r="J325" s="23">
        <f t="shared" ca="1" si="181"/>
        <v>-0.12631763140894717</v>
      </c>
      <c r="K325" s="23">
        <f t="shared" ca="1" si="181"/>
        <v>-0.26112053747446995</v>
      </c>
      <c r="L325" s="23">
        <f t="shared" ca="1" si="181"/>
        <v>0.14209417559311627</v>
      </c>
      <c r="M325" s="23">
        <f t="shared" ca="1" si="181"/>
        <v>-0.30977899121067964</v>
      </c>
      <c r="N325" s="23">
        <f ca="1">SQRT(Inputs!$B$38)*C325+SQRT(1-Inputs!$B$38)*_xlfn.NORM.S.INV(RAND())</f>
        <v>-4.5243869624059962E-2</v>
      </c>
      <c r="O325" s="23">
        <f ca="1">SQRT(Inputs!$B$38)*D325+SQRT(1-Inputs!$B$38)*_xlfn.NORM.S.INV(RAND())</f>
        <v>0.6032313014350521</v>
      </c>
      <c r="P325" s="23">
        <f ca="1">SQRT(Inputs!$B$38)*E325+SQRT(1-Inputs!$B$38)*_xlfn.NORM.S.INV(RAND())</f>
        <v>1.2362577839417956</v>
      </c>
      <c r="Q325" s="23">
        <f ca="1">SQRT(Inputs!$B$38)*F325+SQRT(1-Inputs!$B$38)*_xlfn.NORM.S.INV(RAND())</f>
        <v>0.69336335122485648</v>
      </c>
      <c r="R325" s="23">
        <f ca="1">SQRT(Inputs!$B$38)*G325+SQRT(1-Inputs!$B$38)*_xlfn.NORM.S.INV(RAND())</f>
        <v>-1.7561886904943149</v>
      </c>
      <c r="S325" s="23">
        <f ca="1">SQRT(Inputs!$B$38)*H325+SQRT(1-Inputs!$B$38)*_xlfn.NORM.S.INV(RAND())</f>
        <v>1.9057630218867692</v>
      </c>
      <c r="T325" s="23">
        <f ca="1">SQRT(Inputs!$B$38)*I325+SQRT(1-Inputs!$B$38)*_xlfn.NORM.S.INV(RAND())</f>
        <v>-1.4181185973942221</v>
      </c>
      <c r="U325" s="23">
        <f ca="1">SQRT(Inputs!$B$38)*J325+SQRT(1-Inputs!$B$38)*_xlfn.NORM.S.INV(RAND())</f>
        <v>0.3299231033222042</v>
      </c>
      <c r="V325" s="23">
        <f ca="1">SQRT(Inputs!$B$38)*K325+SQRT(1-Inputs!$B$38)*_xlfn.NORM.S.INV(RAND())</f>
        <v>0.31057762082373946</v>
      </c>
      <c r="W325" s="23">
        <f ca="1">SQRT(Inputs!$B$38)*L325+SQRT(1-Inputs!$B$38)*_xlfn.NORM.S.INV(RAND())</f>
        <v>-0.22189505672432119</v>
      </c>
      <c r="X325" s="23">
        <f ca="1">SQRT(Inputs!$B$38)*M325+SQRT(1-Inputs!$B$38)*_xlfn.NORM.S.INV(RAND())</f>
        <v>-1.0060278438818626</v>
      </c>
      <c r="Y325" s="23">
        <f ca="1">SQRT(Inputs!$B$38)*C325+SQRT(1-Inputs!$B$38)*_xlfn.NORM.S.INV(RAND())</f>
        <v>0.12596370038743715</v>
      </c>
      <c r="Z325" s="23">
        <f ca="1">SQRT(Inputs!$B$38)*D325+SQRT(1-Inputs!$B$38)*_xlfn.NORM.S.INV(RAND())</f>
        <v>0.59407371252365859</v>
      </c>
      <c r="AA325" s="23">
        <f ca="1">SQRT(Inputs!$B$38)*E325+SQRT(1-Inputs!$B$38)*_xlfn.NORM.S.INV(RAND())</f>
        <v>1.6899365342694432</v>
      </c>
      <c r="AB325" s="23">
        <f ca="1">SQRT(Inputs!$B$38)*F325+SQRT(1-Inputs!$B$38)*_xlfn.NORM.S.INV(RAND())</f>
        <v>-5.9406855540575898E-2</v>
      </c>
      <c r="AC325" s="23">
        <f ca="1">SQRT(Inputs!$B$38)*G325+SQRT(1-Inputs!$B$38)*_xlfn.NORM.S.INV(RAND())</f>
        <v>0.49067062190270361</v>
      </c>
      <c r="AD325" s="23">
        <f ca="1">SQRT(Inputs!$B$38)*H325+SQRT(1-Inputs!$B$38)*_xlfn.NORM.S.INV(RAND())</f>
        <v>1.2438733769390753</v>
      </c>
      <c r="AE325" s="23">
        <f ca="1">SQRT(Inputs!$B$38)*I325+SQRT(1-Inputs!$B$38)*_xlfn.NORM.S.INV(RAND())</f>
        <v>-2.3669163830983191</v>
      </c>
      <c r="AF325" s="23">
        <f ca="1">SQRT(Inputs!$B$38)*J325+SQRT(1-Inputs!$B$38)*_xlfn.NORM.S.INV(RAND())</f>
        <v>0.59114211357750412</v>
      </c>
      <c r="AG325" s="23">
        <f ca="1">SQRT(Inputs!$B$38)*K325+SQRT(1-Inputs!$B$38)*_xlfn.NORM.S.INV(RAND())</f>
        <v>-0.4478567472316885</v>
      </c>
      <c r="AH325" s="23">
        <f ca="1">SQRT(Inputs!$B$38)*L325+SQRT(1-Inputs!$B$38)*_xlfn.NORM.S.INV(RAND())</f>
        <v>1.097097685446079</v>
      </c>
      <c r="AI325" s="23">
        <f ca="1">SQRT(Inputs!$B$38)*M325+SQRT(1-Inputs!$B$38)*_xlfn.NORM.S.INV(RAND())</f>
        <v>-0.41208513811598058</v>
      </c>
      <c r="AJ325" s="23">
        <f ca="1">SQRT(Inputs!$B$38)*C325+SQRT(1-Inputs!$B$38)*_xlfn.NORM.S.INV(RAND())</f>
        <v>0.76649883500008187</v>
      </c>
      <c r="AK325" s="23">
        <f ca="1">SQRT(Inputs!$B$38)*D325+SQRT(1-Inputs!$B$38)*_xlfn.NORM.S.INV(RAND())</f>
        <v>-1.3536179266542563</v>
      </c>
      <c r="AL325" s="23">
        <f ca="1">SQRT(Inputs!$B$38)*E325+SQRT(1-Inputs!$B$38)*_xlfn.NORM.S.INV(RAND())</f>
        <v>1.4289995804466025</v>
      </c>
      <c r="AM325" s="23">
        <f ca="1">SQRT(Inputs!$B$38)*F325+SQRT(1-Inputs!$B$38)*_xlfn.NORM.S.INV(RAND())</f>
        <v>0.96685245974660428</v>
      </c>
      <c r="AN325" s="23">
        <f ca="1">SQRT(Inputs!$B$38)*G325+SQRT(1-Inputs!$B$38)*_xlfn.NORM.S.INV(RAND())</f>
        <v>-0.66449013125346457</v>
      </c>
      <c r="AO325" s="23">
        <f ca="1">SQRT(Inputs!$B$38)*H325+SQRT(1-Inputs!$B$38)*_xlfn.NORM.S.INV(RAND())</f>
        <v>0.23086900566905</v>
      </c>
      <c r="AP325" s="23">
        <f ca="1">SQRT(Inputs!$B$38)*I325+SQRT(1-Inputs!$B$38)*_xlfn.NORM.S.INV(RAND())</f>
        <v>-0.70363277012168401</v>
      </c>
      <c r="AQ325" s="23">
        <f ca="1">SQRT(Inputs!$B$38)*J325+SQRT(1-Inputs!$B$38)*_xlfn.NORM.S.INV(RAND())</f>
        <v>7.3704679588788846E-2</v>
      </c>
      <c r="AR325" s="23">
        <f ca="1">SQRT(Inputs!$B$38)*K325+SQRT(1-Inputs!$B$38)*_xlfn.NORM.S.INV(RAND())</f>
        <v>-7.1227692460406208E-2</v>
      </c>
      <c r="AS325" s="23">
        <f ca="1">SQRT(Inputs!$B$38)*L325+SQRT(1-Inputs!$B$38)*_xlfn.NORM.S.INV(RAND())</f>
        <v>0.83052273694802115</v>
      </c>
      <c r="AT325" s="23">
        <f ca="1">SQRT(Inputs!$B$38)*M325+SQRT(1-Inputs!$B$38)*_xlfn.NORM.S.INV(RAND())</f>
        <v>-0.71983468962248065</v>
      </c>
      <c r="AU325" s="15">
        <f ca="1">Inputs!$B$6*EXP($B$8-0.5*C$5^2+C$5*N325)</f>
        <v>4926.0299166382274</v>
      </c>
      <c r="AV325" s="15">
        <f t="shared" ca="1" si="146"/>
        <v>6552.2634986064704</v>
      </c>
      <c r="AW325" s="15">
        <f t="shared" ca="1" si="147"/>
        <v>9439.0380510509585</v>
      </c>
      <c r="AX325" s="15">
        <f t="shared" ca="1" si="148"/>
        <v>12566.894531355332</v>
      </c>
      <c r="AY325" s="15">
        <f t="shared" ca="1" si="149"/>
        <v>12510.104109733966</v>
      </c>
      <c r="AZ325" s="15">
        <f t="shared" ca="1" si="150"/>
        <v>18872.901517368118</v>
      </c>
      <c r="BA325" s="15">
        <f t="shared" ca="1" si="151"/>
        <v>19910.007808244598</v>
      </c>
      <c r="BB325" s="15">
        <f t="shared" ca="1" si="152"/>
        <v>25195.124283825437</v>
      </c>
      <c r="BC325" s="15">
        <f t="shared" ca="1" si="153"/>
        <v>31796.734491065374</v>
      </c>
      <c r="BD325" s="15">
        <f t="shared" ca="1" si="154"/>
        <v>38153.854750734201</v>
      </c>
      <c r="BE325" s="15">
        <f t="shared" ca="1" si="155"/>
        <v>42659.147784569948</v>
      </c>
      <c r="BF325" s="15">
        <f ca="1">Inputs!$B$13*EXP($B$9-0.5*C$6^2+C$6*Y325)</f>
        <v>14180.75785264498</v>
      </c>
      <c r="BG325" s="15">
        <f t="shared" ca="1" si="156"/>
        <v>19238.112565821291</v>
      </c>
      <c r="BH325" s="15">
        <f t="shared" ca="1" si="157"/>
        <v>31109.714950629947</v>
      </c>
      <c r="BI325" s="15">
        <f t="shared" ca="1" si="158"/>
        <v>37736.332056518855</v>
      </c>
      <c r="BJ325" s="15">
        <f t="shared" ca="1" si="159"/>
        <v>49652.81213631446</v>
      </c>
      <c r="BK325" s="15">
        <f t="shared" ca="1" si="160"/>
        <v>72184.492179934226</v>
      </c>
      <c r="BL325" s="15">
        <f t="shared" ca="1" si="161"/>
        <v>65247.539925084078</v>
      </c>
      <c r="BM325" s="15">
        <f t="shared" ca="1" si="162"/>
        <v>86314.786719934418</v>
      </c>
      <c r="BN325" s="15">
        <f t="shared" ca="1" si="163"/>
        <v>100609.22740498511</v>
      </c>
      <c r="BO325" s="15">
        <f t="shared" ca="1" si="164"/>
        <v>140626.52882660885</v>
      </c>
      <c r="BP325" s="15">
        <f t="shared" ca="1" si="165"/>
        <v>165189.70281918507</v>
      </c>
      <c r="BQ325" s="15">
        <f ca="1">Inputs!$B$20*EXP($B$10-0.5*C$7^2+C$7*AJ325)</f>
        <v>5629.5937082373557</v>
      </c>
      <c r="BR325" s="15">
        <f t="shared" ca="1" si="166"/>
        <v>4969.5872871891497</v>
      </c>
      <c r="BS325" s="15">
        <f t="shared" ca="1" si="167"/>
        <v>10258.60563269981</v>
      </c>
      <c r="BT325" s="15">
        <f t="shared" ca="1" si="168"/>
        <v>18227.919330596447</v>
      </c>
      <c r="BU325" s="15">
        <f t="shared" ca="1" si="169"/>
        <v>21509.683032083682</v>
      </c>
      <c r="BV325" s="15">
        <f t="shared" ca="1" si="170"/>
        <v>31523.963152988741</v>
      </c>
      <c r="BW325" s="15">
        <f t="shared" ca="1" si="171"/>
        <v>37903.255279792589</v>
      </c>
      <c r="BX325" s="15">
        <f t="shared" ca="1" si="172"/>
        <v>53802.933583459686</v>
      </c>
      <c r="BY325" s="15">
        <f t="shared" ca="1" si="173"/>
        <v>74366.669475716946</v>
      </c>
      <c r="BZ325" s="15">
        <f t="shared" ca="1" si="174"/>
        <v>121558.86512674791</v>
      </c>
      <c r="CA325" s="15">
        <f t="shared" ca="1" si="175"/>
        <v>150250.62068918135</v>
      </c>
      <c r="CB325" s="15">
        <f ca="1">(AU325*DCF!C$10-DCF!C$5*MAX(AU325*DCF!C$10,0)-MAX(AU325-Inputs!$B$6,0)/Inputs!$B$10)*DCF!C$6</f>
        <v>1043.3324838050639</v>
      </c>
      <c r="CC325" s="15">
        <f ca="1">(AV325*DCF!D$10-DCF!D$5*MAX(AV325*DCF!D$10,0)-MAX(AV325-AU325,0)/Inputs!$B$10)*DCF!D$6</f>
        <v>1200.5553402506421</v>
      </c>
      <c r="CD325" s="15">
        <f ca="1">(AW325*DCF!E$10-DCF!E$5*MAX(AW325*DCF!E$10,0)-MAX(AW325-AV325,0)/Inputs!$B$10)*DCF!E$6</f>
        <v>1529.1024537610022</v>
      </c>
      <c r="CE325" s="15">
        <f ca="1">(AX325*DCF!F$10-DCF!F$5*MAX(AX325*DCF!F$10,0)-MAX(AX325-AW325,0)/Inputs!$B$10)*DCF!F$6</f>
        <v>2092.5036636515438</v>
      </c>
      <c r="CF325" s="15">
        <f ca="1">(AY325*DCF!G$10-DCF!G$5*MAX(AY325*DCF!G$10,0)-MAX(AY325-AX325,0)/Inputs!$B$10)*DCF!G$6</f>
        <v>2577.5799552716217</v>
      </c>
      <c r="CG325" s="15">
        <f ca="1">(AZ325*DCF!H$10-DCF!H$5*MAX(AZ325*DCF!H$10,0)-MAX(AZ325-AY325,0)/Inputs!$B$10)*DCF!H$6</f>
        <v>2534.3586188365707</v>
      </c>
      <c r="CH325" s="15">
        <f ca="1">(BA325*DCF!I$10-DCF!I$5*MAX(BA325*DCF!I$10,0)-MAX(BA325-AZ325,0)/Inputs!$B$10)*DCF!I$6</f>
        <v>3466.7103386409131</v>
      </c>
      <c r="CI325" s="15">
        <f ca="1">(BB325*DCF!J$10-DCF!J$5*MAX(BB325*DCF!J$10,0)-MAX(BB325-BA325,0)/Inputs!$B$10)*DCF!J$6</f>
        <v>3522.6694778194142</v>
      </c>
      <c r="CJ325" s="15">
        <f ca="1">(BC325*DCF!K$10-DCF!K$5*MAX(BC325*DCF!K$10,0)-MAX(BC325-BB325,0)/Inputs!$B$10)*DCF!K$6</f>
        <v>4194.6386605260714</v>
      </c>
      <c r="CK325" s="15">
        <f ca="1">(BD325*DCF!L$10-DCF!L$5*MAX(BD325*DCF!L$10,0)-MAX(BD325-BC325,0)/Inputs!$B$10)*DCF!L$6</f>
        <v>4932.2482485407227</v>
      </c>
      <c r="CL325" s="15">
        <f ca="1">(BE325*DCF!M$10-DCF!M$5*MAX(BE325*DCF!M$10,0)-MAX(BE325-BD325,0)/Inputs!$B$10)*DCF!M$6</f>
        <v>5481.5521162761788</v>
      </c>
      <c r="CM325" s="15">
        <f ca="1">(BF325*DCF!C$28-DCF!C$5*MAX(BF325*DCF!C$28,0)-MAX(BF325-Inputs!$B$13,0)/Inputs!$B$17)*DCF!C$6</f>
        <v>3682.6646316643241</v>
      </c>
      <c r="CN325" s="15">
        <f ca="1">(BG325*DCF!D$28-DCF!D$5*MAX(BG325*DCF!D$28,0)-MAX(BG325-BF325,0)/Inputs!$B$17)*DCF!D$6</f>
        <v>4587.1022166862203</v>
      </c>
      <c r="CO325" s="15">
        <f ca="1">(BH325*DCF!E$28-DCF!E$5*MAX(BH325*DCF!E$28,0)-MAX(BH325-BG325,0)/Inputs!$B$17)*DCF!E$6</f>
        <v>6471.0958073745715</v>
      </c>
      <c r="CP325" s="15">
        <f ca="1">(BI325*DCF!F$28-DCF!F$5*MAX(BI325*DCF!F$28,0)-MAX(BI325-BH325,0)/Inputs!$B$17)*DCF!F$6</f>
        <v>9037.9397600112879</v>
      </c>
      <c r="CQ325" s="15">
        <f ca="1">(BJ325*DCF!G$28-DCF!G$5*MAX(BJ325*DCF!G$28,0)-MAX(BJ325-BI325,0)/Inputs!$B$17)*DCF!G$6</f>
        <v>10878.564594594503</v>
      </c>
      <c r="CR325" s="15">
        <f ca="1">(BK325*DCF!H$28-DCF!H$5*MAX(BK325*DCF!H$28,0)-MAX(BK325-BJ325,0)/Inputs!$B$17)*DCF!H$6</f>
        <v>14351.230548148846</v>
      </c>
      <c r="CS325" s="15">
        <f ca="1">(BL325*DCF!I$28-DCF!I$5*MAX(BL325*DCF!I$28,0)-MAX(BL325-BK325,0)/Inputs!$B$17)*DCF!I$6</f>
        <v>15343.157176554076</v>
      </c>
      <c r="CT325" s="15">
        <f ca="1">(BM325*DCF!J$28-DCF!J$5*MAX(BM325*DCF!J$28,0)-MAX(BM325-BL325,0)/Inputs!$B$17)*DCF!J$6</f>
        <v>16462.018153301531</v>
      </c>
      <c r="CU325" s="15">
        <f ca="1">(BN325*DCF!K$28-DCF!K$5*MAX(BN325*DCF!K$28,0)-MAX(BN325-BM325,0)/Inputs!$B$17)*DCF!K$6</f>
        <v>19496.103330007532</v>
      </c>
      <c r="CV325" s="15">
        <f ca="1">(BO325*DCF!L$28-DCF!L$5*MAX(BO325*DCF!L$28,0)-MAX(BO325-BN325,0)/Inputs!$B$17)*DCF!L$6</f>
        <v>23529.919849839967</v>
      </c>
      <c r="CW325" s="15">
        <f ca="1">(BP325*DCF!M$28-DCF!M$5*MAX(BP325*DCF!M$28,0)-MAX(BP325-BO325,0)/Inputs!$B$17)*DCF!M$6</f>
        <v>28512.996295389003</v>
      </c>
      <c r="CX325" s="15">
        <f ca="1">(BQ325*DCF!C$46-DCF!C$5*MAX(BQ325*DCF!C$46,0)-MAX(BQ325-Inputs!$B$20,0)/Inputs!$B$24)*DCF!C$6</f>
        <v>-2421.8894052452806</v>
      </c>
      <c r="CY325" s="15">
        <f ca="1">(BR325*DCF!D$46-DCF!D$5*MAX(BR325*DCF!D$46,0)-MAX(BR325-BQ325,0)/Inputs!$B$24)*DCF!D$6</f>
        <v>-848.19265764953025</v>
      </c>
      <c r="CZ325" s="15">
        <f ca="1">(BS325*DCF!E$46-DCF!E$5*MAX(BS325*DCF!E$46,0)-MAX(BS325-BR325,0)/Inputs!$B$24)*DCF!E$6</f>
        <v>-3297.8834050674991</v>
      </c>
      <c r="DA325" s="15">
        <f ca="1">(BT325*DCF!F$46-DCF!F$5*MAX(BT325*DCF!F$46,0)-MAX(BT325-BS325,0)/Inputs!$B$24)*DCF!F$6</f>
        <v>-4229.3513779793502</v>
      </c>
      <c r="DB325" s="15">
        <f ca="1">(BU325*DCF!G$46-DCF!G$5*MAX(BU325*DCF!G$46,0)-MAX(BU325-BT325,0)/Inputs!$B$24)*DCF!G$6</f>
        <v>-1827.4637087014223</v>
      </c>
      <c r="DC325" s="15">
        <f ca="1">(BV325*DCF!H$46-DCF!H$5*MAX(BV325*DCF!H$46,0)-MAX(BV325-BU325,0)/Inputs!$B$24)*DCF!H$6</f>
        <v>-3111.8761890589353</v>
      </c>
      <c r="DD325" s="15">
        <f ca="1">(BW325*DCF!I$46-DCF!I$5*MAX(BW325*DCF!I$46,0)-MAX(BW325-BV325,0)/Inputs!$B$24)*DCF!I$6</f>
        <v>-955.85761228563422</v>
      </c>
      <c r="DE325" s="15">
        <f ca="1">(BX325*DCF!J$46-DCF!J$5*MAX(BX325*DCF!J$46,0)-MAX(BX325-BW325,0)/Inputs!$B$24)*DCF!J$6</f>
        <v>-1959.4506849717293</v>
      </c>
      <c r="DF325" s="15">
        <f ca="1">(BY325*DCF!K$46-DCF!K$5*MAX(BY325*DCF!K$46,0)-MAX(BY325-BX325,0)/Inputs!$B$24)*DCF!K$6</f>
        <v>-789.49541495097685</v>
      </c>
      <c r="DG325" s="15">
        <f ca="1">(BZ325*DCF!L$46-DCF!L$5*MAX(BZ325*DCF!L$46,0)-MAX(BZ325-BY325,0)/Inputs!$B$24)*DCF!L$6</f>
        <v>-2276.9482343524587</v>
      </c>
      <c r="DH325" s="15">
        <f ca="1">(CA325*DCF!M$46-DCF!M$5*MAX(CA325*DCF!M$46,0)-MAX(CA325-BZ325,0)/Inputs!$B$24)*DCF!M$6</f>
        <v>5780.8695000745865</v>
      </c>
      <c r="DI325" s="15">
        <f ca="1">SUM(CB325:CL325)+BE325*DCF!M$10*(1+Inputs!$B$30)*(1-Inputs!$B$33)*(1-Inputs!$B$30/Inputs!$B$31)/(Inputs!$B$29-Inputs!$B$30)*DCF!M$6</f>
        <v>151296.22375066805</v>
      </c>
      <c r="DJ325" s="15">
        <f ca="1">SUM(CM325:CW325)+BP325*DCF!M$28*(1+Inputs!$B$30)*(1-Inputs!$B$33)*(1-Inputs!$B$30/Inputs!$B$31)/(Inputs!$B$29-Inputs!$B$30)*DCF!M$6</f>
        <v>765319.62883486692</v>
      </c>
      <c r="DK325" s="15">
        <f ca="1">SUM(CX325:DH325)+CA325*DCF!M$46*(1+Inputs!$B$30)*(1-Inputs!$B$33)*(1-Inputs!$B$30/Inputs!$B$31)/(Inputs!$B$29-Inputs!$B$30)*DCF!M$6</f>
        <v>216367.71871912343</v>
      </c>
      <c r="DM325" s="15">
        <f ca="1">DI325+DJ325+DK325+Inputs!$B$34+Inputs!$B$36-Inputs!$B$35</f>
        <v>1209834.5713046584</v>
      </c>
    </row>
    <row r="326" spans="1:117" x14ac:dyDescent="0.75">
      <c r="A326" s="11">
        <v>313</v>
      </c>
      <c r="C326" s="23">
        <f t="shared" ca="1" si="181"/>
        <v>-0.61927392194867936</v>
      </c>
      <c r="D326" s="23">
        <f t="shared" ca="1" si="181"/>
        <v>0.14480513485855309</v>
      </c>
      <c r="E326" s="23">
        <f t="shared" ca="1" si="181"/>
        <v>-0.48631014776380127</v>
      </c>
      <c r="F326" s="23">
        <f t="shared" ca="1" si="181"/>
        <v>-1.9087653272690788</v>
      </c>
      <c r="G326" s="23">
        <f t="shared" ca="1" si="181"/>
        <v>0.27175462955970497</v>
      </c>
      <c r="H326" s="23">
        <f t="shared" ca="1" si="181"/>
        <v>-0.82613212467166885</v>
      </c>
      <c r="I326" s="23">
        <f t="shared" ca="1" si="181"/>
        <v>0.77488672613787646</v>
      </c>
      <c r="J326" s="23">
        <f t="shared" ca="1" si="181"/>
        <v>-1.1123114938642322</v>
      </c>
      <c r="K326" s="23">
        <f t="shared" ca="1" si="181"/>
        <v>-0.60733243825355776</v>
      </c>
      <c r="L326" s="23">
        <f t="shared" ca="1" si="181"/>
        <v>1.0812432720298071</v>
      </c>
      <c r="M326" s="23">
        <f t="shared" ca="1" si="181"/>
        <v>-0.45478300847706143</v>
      </c>
      <c r="N326" s="23">
        <f ca="1">SQRT(Inputs!$B$38)*C326+SQRT(1-Inputs!$B$38)*_xlfn.NORM.S.INV(RAND())</f>
        <v>1.4091288294384763</v>
      </c>
      <c r="O326" s="23">
        <f ca="1">SQRT(Inputs!$B$38)*D326+SQRT(1-Inputs!$B$38)*_xlfn.NORM.S.INV(RAND())</f>
        <v>0.18698861663108118</v>
      </c>
      <c r="P326" s="23">
        <f ca="1">SQRT(Inputs!$B$38)*E326+SQRT(1-Inputs!$B$38)*_xlfn.NORM.S.INV(RAND())</f>
        <v>-0.89640987759189472</v>
      </c>
      <c r="Q326" s="23">
        <f ca="1">SQRT(Inputs!$B$38)*F326+SQRT(1-Inputs!$B$38)*_xlfn.NORM.S.INV(RAND())</f>
        <v>-0.70917861308429564</v>
      </c>
      <c r="R326" s="23">
        <f ca="1">SQRT(Inputs!$B$38)*G326+SQRT(1-Inputs!$B$38)*_xlfn.NORM.S.INV(RAND())</f>
        <v>5.8867963555579869E-2</v>
      </c>
      <c r="S326" s="23">
        <f ca="1">SQRT(Inputs!$B$38)*H326+SQRT(1-Inputs!$B$38)*_xlfn.NORM.S.INV(RAND())</f>
        <v>-1.3315474103900524</v>
      </c>
      <c r="T326" s="23">
        <f ca="1">SQRT(Inputs!$B$38)*I326+SQRT(1-Inputs!$B$38)*_xlfn.NORM.S.INV(RAND())</f>
        <v>1.1855223984384542</v>
      </c>
      <c r="U326" s="23">
        <f ca="1">SQRT(Inputs!$B$38)*J326+SQRT(1-Inputs!$B$38)*_xlfn.NORM.S.INV(RAND())</f>
        <v>-0.45920797144243064</v>
      </c>
      <c r="V326" s="23">
        <f ca="1">SQRT(Inputs!$B$38)*K326+SQRT(1-Inputs!$B$38)*_xlfn.NORM.S.INV(RAND())</f>
        <v>0.33790965578513188</v>
      </c>
      <c r="W326" s="23">
        <f ca="1">SQRT(Inputs!$B$38)*L326+SQRT(1-Inputs!$B$38)*_xlfn.NORM.S.INV(RAND())</f>
        <v>1.4426249760706384</v>
      </c>
      <c r="X326" s="23">
        <f ca="1">SQRT(Inputs!$B$38)*M326+SQRT(1-Inputs!$B$38)*_xlfn.NORM.S.INV(RAND())</f>
        <v>-0.3335312497777031</v>
      </c>
      <c r="Y326" s="23">
        <f ca="1">SQRT(Inputs!$B$38)*C326+SQRT(1-Inputs!$B$38)*_xlfn.NORM.S.INV(RAND())</f>
        <v>-1.7663445206953903</v>
      </c>
      <c r="Z326" s="23">
        <f ca="1">SQRT(Inputs!$B$38)*D326+SQRT(1-Inputs!$B$38)*_xlfn.NORM.S.INV(RAND())</f>
        <v>-0.3558825276211639</v>
      </c>
      <c r="AA326" s="23">
        <f ca="1">SQRT(Inputs!$B$38)*E326+SQRT(1-Inputs!$B$38)*_xlfn.NORM.S.INV(RAND())</f>
        <v>0.22271639129774401</v>
      </c>
      <c r="AB326" s="23">
        <f ca="1">SQRT(Inputs!$B$38)*F326+SQRT(1-Inputs!$B$38)*_xlfn.NORM.S.INV(RAND())</f>
        <v>-1.6542999350343175</v>
      </c>
      <c r="AC326" s="23">
        <f ca="1">SQRT(Inputs!$B$38)*G326+SQRT(1-Inputs!$B$38)*_xlfn.NORM.S.INV(RAND())</f>
        <v>0.66659050668980202</v>
      </c>
      <c r="AD326" s="23">
        <f ca="1">SQRT(Inputs!$B$38)*H326+SQRT(1-Inputs!$B$38)*_xlfn.NORM.S.INV(RAND())</f>
        <v>-4.7495868396300767E-2</v>
      </c>
      <c r="AE326" s="23">
        <f ca="1">SQRT(Inputs!$B$38)*I326+SQRT(1-Inputs!$B$38)*_xlfn.NORM.S.INV(RAND())</f>
        <v>0.92235458325655495</v>
      </c>
      <c r="AF326" s="23">
        <f ca="1">SQRT(Inputs!$B$38)*J326+SQRT(1-Inputs!$B$38)*_xlfn.NORM.S.INV(RAND())</f>
        <v>-1.0718050779793593</v>
      </c>
      <c r="AG326" s="23">
        <f ca="1">SQRT(Inputs!$B$38)*K326+SQRT(1-Inputs!$B$38)*_xlfn.NORM.S.INV(RAND())</f>
        <v>0.2769367079160604</v>
      </c>
      <c r="AH326" s="23">
        <f ca="1">SQRT(Inputs!$B$38)*L326+SQRT(1-Inputs!$B$38)*_xlfn.NORM.S.INV(RAND())</f>
        <v>0.49806186399348451</v>
      </c>
      <c r="AI326" s="23">
        <f ca="1">SQRT(Inputs!$B$38)*M326+SQRT(1-Inputs!$B$38)*_xlfn.NORM.S.INV(RAND())</f>
        <v>1.021066208263762</v>
      </c>
      <c r="AJ326" s="23">
        <f ca="1">SQRT(Inputs!$B$38)*C326+SQRT(1-Inputs!$B$38)*_xlfn.NORM.S.INV(RAND())</f>
        <v>-7.1485957707831227E-2</v>
      </c>
      <c r="AK326" s="23">
        <f ca="1">SQRT(Inputs!$B$38)*D326+SQRT(1-Inputs!$B$38)*_xlfn.NORM.S.INV(RAND())</f>
        <v>0.92617784521160218</v>
      </c>
      <c r="AL326" s="23">
        <f ca="1">SQRT(Inputs!$B$38)*E326+SQRT(1-Inputs!$B$38)*_xlfn.NORM.S.INV(RAND())</f>
        <v>6.0161708195278718E-2</v>
      </c>
      <c r="AM326" s="23">
        <f ca="1">SQRT(Inputs!$B$38)*F326+SQRT(1-Inputs!$B$38)*_xlfn.NORM.S.INV(RAND())</f>
        <v>-1.6883870628246909</v>
      </c>
      <c r="AN326" s="23">
        <f ca="1">SQRT(Inputs!$B$38)*G326+SQRT(1-Inputs!$B$38)*_xlfn.NORM.S.INV(RAND())</f>
        <v>-6.1676487859024964E-2</v>
      </c>
      <c r="AO326" s="23">
        <f ca="1">SQRT(Inputs!$B$38)*H326+SQRT(1-Inputs!$B$38)*_xlfn.NORM.S.INV(RAND())</f>
        <v>-1.4413746240640972</v>
      </c>
      <c r="AP326" s="23">
        <f ca="1">SQRT(Inputs!$B$38)*I326+SQRT(1-Inputs!$B$38)*_xlfn.NORM.S.INV(RAND())</f>
        <v>3.9281598517170835E-2</v>
      </c>
      <c r="AQ326" s="23">
        <f ca="1">SQRT(Inputs!$B$38)*J326+SQRT(1-Inputs!$B$38)*_xlfn.NORM.S.INV(RAND())</f>
        <v>-0.20283121667903298</v>
      </c>
      <c r="AR326" s="23">
        <f ca="1">SQRT(Inputs!$B$38)*K326+SQRT(1-Inputs!$B$38)*_xlfn.NORM.S.INV(RAND())</f>
        <v>-1.3294955234995862</v>
      </c>
      <c r="AS326" s="23">
        <f ca="1">SQRT(Inputs!$B$38)*L326+SQRT(1-Inputs!$B$38)*_xlfn.NORM.S.INV(RAND())</f>
        <v>1.1586506727635806</v>
      </c>
      <c r="AT326" s="23">
        <f ca="1">SQRT(Inputs!$B$38)*M326+SQRT(1-Inputs!$B$38)*_xlfn.NORM.S.INV(RAND())</f>
        <v>-0.61348447616182944</v>
      </c>
      <c r="AU326" s="15">
        <f ca="1">Inputs!$B$6*EXP($B$8-0.5*C$5^2+C$5*N326)</f>
        <v>6233.6195692086403</v>
      </c>
      <c r="AV326" s="15">
        <f t="shared" ca="1" si="146"/>
        <v>7799.2950183639668</v>
      </c>
      <c r="AW326" s="15">
        <f t="shared" ca="1" si="147"/>
        <v>8426.8257829806244</v>
      </c>
      <c r="AX326" s="15">
        <f t="shared" ca="1" si="148"/>
        <v>9415.9814270035586</v>
      </c>
      <c r="AY326" s="15">
        <f t="shared" ca="1" si="149"/>
        <v>11586.67627539462</v>
      </c>
      <c r="AZ326" s="15">
        <f t="shared" ca="1" si="150"/>
        <v>12238.11858022229</v>
      </c>
      <c r="BA326" s="15">
        <f t="shared" ca="1" si="151"/>
        <v>16954.736423949398</v>
      </c>
      <c r="BB326" s="15">
        <f t="shared" ca="1" si="152"/>
        <v>19824.379079844344</v>
      </c>
      <c r="BC326" s="15">
        <f t="shared" ca="1" si="153"/>
        <v>25084.845674747739</v>
      </c>
      <c r="BD326" s="15">
        <f t="shared" ca="1" si="154"/>
        <v>35170.776913991169</v>
      </c>
      <c r="BE326" s="15">
        <f t="shared" ca="1" si="155"/>
        <v>41807.747950305886</v>
      </c>
      <c r="BF326" s="15">
        <f ca="1">Inputs!$B$13*EXP($B$9-0.5*C$6^2+C$6*Y326)</f>
        <v>9744.8625730729636</v>
      </c>
      <c r="BG326" s="15">
        <f t="shared" ca="1" si="156"/>
        <v>11137.736390965867</v>
      </c>
      <c r="BH326" s="15">
        <f t="shared" ca="1" si="157"/>
        <v>14120.342835358311</v>
      </c>
      <c r="BI326" s="15">
        <f t="shared" ca="1" si="158"/>
        <v>13399.730602687754</v>
      </c>
      <c r="BJ326" s="15">
        <f t="shared" ca="1" si="159"/>
        <v>18083.941792670776</v>
      </c>
      <c r="BK326" s="15">
        <f t="shared" ca="1" si="160"/>
        <v>22051.558465573875</v>
      </c>
      <c r="BL326" s="15">
        <f t="shared" ca="1" si="161"/>
        <v>30526.903993031276</v>
      </c>
      <c r="BM326" s="15">
        <f t="shared" ca="1" si="162"/>
        <v>32846.232986215764</v>
      </c>
      <c r="BN326" s="15">
        <f t="shared" ca="1" si="163"/>
        <v>41759.892520410911</v>
      </c>
      <c r="BO326" s="15">
        <f t="shared" ca="1" si="164"/>
        <v>54443.74534922828</v>
      </c>
      <c r="BP326" s="15">
        <f t="shared" ca="1" si="165"/>
        <v>75228.166417782952</v>
      </c>
      <c r="BQ326" s="15">
        <f ca="1">Inputs!$B$20*EXP($B$10-0.5*C$7^2+C$7*AJ326)</f>
        <v>4182.121171169445</v>
      </c>
      <c r="BR326" s="15">
        <f t="shared" ca="1" si="166"/>
        <v>7615.1193886534174</v>
      </c>
      <c r="BS326" s="15">
        <f t="shared" ca="1" si="167"/>
        <v>10609.83686405664</v>
      </c>
      <c r="BT326" s="15">
        <f t="shared" ca="1" si="168"/>
        <v>9393.9340107025073</v>
      </c>
      <c r="BU326" s="15">
        <f t="shared" ca="1" si="169"/>
        <v>12826.016607397216</v>
      </c>
      <c r="BV326" s="15">
        <f t="shared" ca="1" si="170"/>
        <v>12896.634293525642</v>
      </c>
      <c r="BW326" s="15">
        <f t="shared" ca="1" si="171"/>
        <v>18146.771028874555</v>
      </c>
      <c r="BX326" s="15">
        <f t="shared" ca="1" si="172"/>
        <v>24369.816567447309</v>
      </c>
      <c r="BY326" s="15">
        <f t="shared" ca="1" si="173"/>
        <v>26477.291864760093</v>
      </c>
      <c r="BZ326" s="15">
        <f t="shared" ca="1" si="174"/>
        <v>45970.470678158621</v>
      </c>
      <c r="CA326" s="15">
        <f t="shared" ca="1" si="175"/>
        <v>57905.005860025456</v>
      </c>
      <c r="CB326" s="15">
        <f ca="1">(AU326*DCF!C$10-DCF!C$5*MAX(AU326*DCF!C$10,0)-MAX(AU326-Inputs!$B$6,0)/Inputs!$B$10)*DCF!C$6</f>
        <v>1034.0091365163812</v>
      </c>
      <c r="CC326" s="15">
        <f ca="1">(AV326*DCF!D$10-DCF!D$5*MAX(AV326*DCF!D$10,0)-MAX(AV326-AU326,0)/Inputs!$B$10)*DCF!D$6</f>
        <v>1519.2763405978048</v>
      </c>
      <c r="CD326" s="15">
        <f ca="1">(AW326*DCF!E$10-DCF!E$5*MAX(AW326*DCF!E$10,0)-MAX(AW326-AV326,0)/Inputs!$B$10)*DCF!E$6</f>
        <v>1804.27401422046</v>
      </c>
      <c r="CE326" s="15">
        <f ca="1">(AX326*DCF!F$10-DCF!F$5*MAX(AX326*DCF!F$10,0)-MAX(AX326-AW326,0)/Inputs!$B$10)*DCF!F$6</f>
        <v>1849.6749739466127</v>
      </c>
      <c r="CF326" s="15">
        <f ca="1">(AY326*DCF!G$10-DCF!G$5*MAX(AY326*DCF!G$10,0)-MAX(AY326-AX326,0)/Inputs!$B$10)*DCF!G$6</f>
        <v>1970.0719617395441</v>
      </c>
      <c r="CG326" s="15">
        <f ca="1">(AZ326*DCF!H$10-DCF!H$5*MAX(AZ326*DCF!H$10,0)-MAX(AZ326-AY326,0)/Inputs!$B$10)*DCF!H$6</f>
        <v>2260.3642406619024</v>
      </c>
      <c r="CH326" s="15">
        <f ca="1">(BA326*DCF!I$10-DCF!I$5*MAX(BA326*DCF!I$10,0)-MAX(BA326-AZ326,0)/Inputs!$B$10)*DCF!I$6</f>
        <v>2323.3212522644235</v>
      </c>
      <c r="CI326" s="15">
        <f ca="1">(BB326*DCF!J$10-DCF!J$5*MAX(BB326*DCF!J$10,0)-MAX(BB326-BA326,0)/Inputs!$B$10)*DCF!J$6</f>
        <v>2967.0623925052232</v>
      </c>
      <c r="CJ326" s="15">
        <f ca="1">(BC326*DCF!K$10-DCF!K$5*MAX(BC326*DCF!K$10,0)-MAX(BC326-BB326,0)/Inputs!$B$10)*DCF!K$6</f>
        <v>3301.8720444236301</v>
      </c>
      <c r="CK326" s="15">
        <f ca="1">(BD326*DCF!L$10-DCF!L$5*MAX(BD326*DCF!L$10,0)-MAX(BD326-BC326,0)/Inputs!$B$10)*DCF!L$6</f>
        <v>4000.1477502752932</v>
      </c>
      <c r="CL326" s="15">
        <f ca="1">(BE326*DCF!M$10-DCF!M$5*MAX(BE326*DCF!M$10,0)-MAX(BE326-BD326,0)/Inputs!$B$10)*DCF!M$6</f>
        <v>5106.7568734388606</v>
      </c>
      <c r="CM326" s="15">
        <f ca="1">(BF326*DCF!C$28-DCF!C$5*MAX(BF326*DCF!C$28,0)-MAX(BF326-Inputs!$B$13,0)/Inputs!$B$17)*DCF!C$6</f>
        <v>2974.068149245828</v>
      </c>
      <c r="CN326" s="15">
        <f ca="1">(BG326*DCF!D$28-DCF!D$5*MAX(BG326*DCF!D$28,0)-MAX(BG326-BF326,0)/Inputs!$B$17)*DCF!D$6</f>
        <v>2983.1563976833581</v>
      </c>
      <c r="CO326" s="15">
        <f ca="1">(BH326*DCF!E$28-DCF!E$5*MAX(BH326*DCF!E$28,0)-MAX(BH326-BG326,0)/Inputs!$B$17)*DCF!E$6</f>
        <v>3411.3018487981503</v>
      </c>
      <c r="CP326" s="15">
        <f ca="1">(BI326*DCF!F$28-DCF!F$5*MAX(BI326*DCF!F$28,0)-MAX(BI326-BH326,0)/Inputs!$B$17)*DCF!F$6</f>
        <v>3637.6738981686676</v>
      </c>
      <c r="CQ326" s="15">
        <f ca="1">(BJ326*DCF!G$28-DCF!G$5*MAX(BJ326*DCF!G$28,0)-MAX(BJ326-BI326,0)/Inputs!$B$17)*DCF!G$6</f>
        <v>3904.1778527806377</v>
      </c>
      <c r="CR326" s="15">
        <f ca="1">(BK326*DCF!H$28-DCF!H$5*MAX(BK326*DCF!H$28,0)-MAX(BK326-BJ326,0)/Inputs!$B$17)*DCF!H$6</f>
        <v>4837.1374118300764</v>
      </c>
      <c r="CS326" s="15">
        <f ca="1">(BL326*DCF!I$28-DCF!I$5*MAX(BL326*DCF!I$28,0)-MAX(BL326-BK326,0)/Inputs!$B$17)*DCF!I$6</f>
        <v>5962.0222733699484</v>
      </c>
      <c r="CT326" s="15">
        <f ca="1">(BM326*DCF!J$28-DCF!J$5*MAX(BM326*DCF!J$28,0)-MAX(BM326-BL326,0)/Inputs!$B$17)*DCF!J$6</f>
        <v>7019.9126543909415</v>
      </c>
      <c r="CU326" s="15">
        <f ca="1">(BN326*DCF!K$28-DCF!K$5*MAX(BN326*DCF!K$28,0)-MAX(BN326-BM326,0)/Inputs!$B$17)*DCF!K$6</f>
        <v>7727.1845486090397</v>
      </c>
      <c r="CV326" s="15">
        <f ca="1">(BO326*DCF!L$28-DCF!L$5*MAX(BO326*DCF!L$28,0)-MAX(BO326-BN326,0)/Inputs!$B$17)*DCF!L$6</f>
        <v>9427.4708667801442</v>
      </c>
      <c r="CW326" s="15">
        <f ca="1">(BP326*DCF!M$28-DCF!M$5*MAX(BP326*DCF!M$28,0)-MAX(BP326-BO326,0)/Inputs!$B$17)*DCF!M$6</f>
        <v>11981.667018989385</v>
      </c>
      <c r="CX326" s="15">
        <f ca="1">(BQ326*DCF!C$46-DCF!C$5*MAX(BQ326*DCF!C$46,0)-MAX(BQ326-Inputs!$B$20,0)/Inputs!$B$24)*DCF!C$6</f>
        <v>-1419.021596653195</v>
      </c>
      <c r="CY326" s="15">
        <f ca="1">(BR326*DCF!D$46-DCF!D$5*MAX(BR326*DCF!D$46,0)-MAX(BR326-BQ326,0)/Inputs!$B$24)*DCF!D$6</f>
        <v>-2764.5551356913056</v>
      </c>
      <c r="CZ326" s="15">
        <f ca="1">(BS326*DCF!E$46-DCF!E$5*MAX(BS326*DCF!E$46,0)-MAX(BS326-BR326,0)/Inputs!$B$24)*DCF!E$6</f>
        <v>-2435.0668678224883</v>
      </c>
      <c r="DA326" s="15">
        <f ca="1">(BT326*DCF!F$46-DCF!F$5*MAX(BT326*DCF!F$46,0)-MAX(BT326-BS326,0)/Inputs!$B$24)*DCF!F$6</f>
        <v>-684.12566764083851</v>
      </c>
      <c r="DB326" s="15">
        <f ca="1">(BU326*DCF!G$46-DCF!G$5*MAX(BU326*DCF!G$46,0)-MAX(BU326-BT326,0)/Inputs!$B$24)*DCF!G$6</f>
        <v>-1585.9266334139902</v>
      </c>
      <c r="DC326" s="15">
        <f ca="1">(BV326*DCF!H$46-DCF!H$5*MAX(BV326*DCF!H$46,0)-MAX(BV326-BU326,0)/Inputs!$B$24)*DCF!H$6</f>
        <v>-21.944013282666671</v>
      </c>
      <c r="DD326" s="15">
        <f ca="1">(BW326*DCF!I$46-DCF!I$5*MAX(BW326*DCF!I$46,0)-MAX(BW326-BV326,0)/Inputs!$B$24)*DCF!I$6</f>
        <v>-1088.0044422272524</v>
      </c>
      <c r="DE326" s="15">
        <f ca="1">(BX326*DCF!J$46-DCF!J$5*MAX(BX326*DCF!J$46,0)-MAX(BX326-BW326,0)/Inputs!$B$24)*DCF!J$6</f>
        <v>-628.00361206187165</v>
      </c>
      <c r="DF326" s="15">
        <f ca="1">(BY326*DCF!K$46-DCF!K$5*MAX(BY326*DCF!K$46,0)-MAX(BY326-BX326,0)/Inputs!$B$24)*DCF!K$6</f>
        <v>996.19586885828437</v>
      </c>
      <c r="DG326" s="15">
        <f ca="1">(BZ326*DCF!L$46-DCF!L$5*MAX(BZ326*DCF!L$46,0)-MAX(BZ326-BY326,0)/Inputs!$B$24)*DCF!L$6</f>
        <v>-1233.6450136725498</v>
      </c>
      <c r="DH326" s="15">
        <f ca="1">(CA326*DCF!M$46-DCF!M$5*MAX(CA326*DCF!M$46,0)-MAX(CA326-BZ326,0)/Inputs!$B$24)*DCF!M$6</f>
        <v>2044.5365945762048</v>
      </c>
      <c r="DI326" s="15">
        <f ca="1">SUM(CB326:CL326)+BE326*DCF!M$10*(1+Inputs!$B$30)*(1-Inputs!$B$33)*(1-Inputs!$B$30/Inputs!$B$31)/(Inputs!$B$29-Inputs!$B$30)*DCF!M$6</f>
        <v>144488.34637652431</v>
      </c>
      <c r="DJ326" s="15">
        <f ca="1">SUM(CM326:CW326)+BP326*DCF!M$28*(1+Inputs!$B$30)*(1-Inputs!$B$33)*(1-Inputs!$B$30/Inputs!$B$31)/(Inputs!$B$29-Inputs!$B$30)*DCF!M$6</f>
        <v>343013.74882758665</v>
      </c>
      <c r="DK326" s="15">
        <f ca="1">SUM(CX326:DH326)+CA326*DCF!M$46*(1+Inputs!$B$30)*(1-Inputs!$B$33)*(1-Inputs!$B$30/Inputs!$B$31)/(Inputs!$B$29-Inputs!$B$30)*DCF!M$6</f>
        <v>80708.437827014379</v>
      </c>
      <c r="DM326" s="15">
        <f ca="1">DI326+DJ326+DK326+Inputs!$B$34+Inputs!$B$36-Inputs!$B$35</f>
        <v>645061.53303112532</v>
      </c>
    </row>
    <row r="327" spans="1:117" x14ac:dyDescent="0.75">
      <c r="A327" s="11">
        <v>314</v>
      </c>
      <c r="C327" s="23">
        <f t="shared" ca="1" si="181"/>
        <v>0.20763198546426095</v>
      </c>
      <c r="D327" s="23">
        <f t="shared" ca="1" si="181"/>
        <v>-0.37094696341843081</v>
      </c>
      <c r="E327" s="23">
        <f t="shared" ca="1" si="181"/>
        <v>-0.10189878695904407</v>
      </c>
      <c r="F327" s="23">
        <f t="shared" ca="1" si="181"/>
        <v>-0.46163229955646184</v>
      </c>
      <c r="G327" s="23">
        <f t="shared" ca="1" si="181"/>
        <v>-0.74958283446241036</v>
      </c>
      <c r="H327" s="23">
        <f t="shared" ca="1" si="181"/>
        <v>-0.81623094230544968</v>
      </c>
      <c r="I327" s="23">
        <f t="shared" ca="1" si="181"/>
        <v>-2.9432055454258629E-2</v>
      </c>
      <c r="J327" s="23">
        <f t="shared" ca="1" si="181"/>
        <v>0.69301776220679756</v>
      </c>
      <c r="K327" s="23">
        <f t="shared" ca="1" si="181"/>
        <v>1.8979005288584641</v>
      </c>
      <c r="L327" s="23">
        <f t="shared" ca="1" si="181"/>
        <v>1.3104877978511897</v>
      </c>
      <c r="M327" s="23">
        <f t="shared" ca="1" si="181"/>
        <v>0.16555240502402715</v>
      </c>
      <c r="N327" s="23">
        <f ca="1">SQRT(Inputs!$B$38)*C327+SQRT(1-Inputs!$B$38)*_xlfn.NORM.S.INV(RAND())</f>
        <v>-0.33549084412908675</v>
      </c>
      <c r="O327" s="23">
        <f ca="1">SQRT(Inputs!$B$38)*D327+SQRT(1-Inputs!$B$38)*_xlfn.NORM.S.INV(RAND())</f>
        <v>-2.6311649728980369</v>
      </c>
      <c r="P327" s="23">
        <f ca="1">SQRT(Inputs!$B$38)*E327+SQRT(1-Inputs!$B$38)*_xlfn.NORM.S.INV(RAND())</f>
        <v>-0.34580184370259265</v>
      </c>
      <c r="Q327" s="23">
        <f ca="1">SQRT(Inputs!$B$38)*F327+SQRT(1-Inputs!$B$38)*_xlfn.NORM.S.INV(RAND())</f>
        <v>-1.6928771143776762</v>
      </c>
      <c r="R327" s="23">
        <f ca="1">SQRT(Inputs!$B$38)*G327+SQRT(1-Inputs!$B$38)*_xlfn.NORM.S.INV(RAND())</f>
        <v>1.8079193645900271</v>
      </c>
      <c r="S327" s="23">
        <f ca="1">SQRT(Inputs!$B$38)*H327+SQRT(1-Inputs!$B$38)*_xlfn.NORM.S.INV(RAND())</f>
        <v>-0.21778886926389937</v>
      </c>
      <c r="T327" s="23">
        <f ca="1">SQRT(Inputs!$B$38)*I327+SQRT(1-Inputs!$B$38)*_xlfn.NORM.S.INV(RAND())</f>
        <v>1.262031314468796</v>
      </c>
      <c r="U327" s="23">
        <f ca="1">SQRT(Inputs!$B$38)*J327+SQRT(1-Inputs!$B$38)*_xlfn.NORM.S.INV(RAND())</f>
        <v>0.52721054177782212</v>
      </c>
      <c r="V327" s="23">
        <f ca="1">SQRT(Inputs!$B$38)*K327+SQRT(1-Inputs!$B$38)*_xlfn.NORM.S.INV(RAND())</f>
        <v>1.3489157435259225</v>
      </c>
      <c r="W327" s="23">
        <f ca="1">SQRT(Inputs!$B$38)*L327+SQRT(1-Inputs!$B$38)*_xlfn.NORM.S.INV(RAND())</f>
        <v>0.96501059865498384</v>
      </c>
      <c r="X327" s="23">
        <f ca="1">SQRT(Inputs!$B$38)*M327+SQRT(1-Inputs!$B$38)*_xlfn.NORM.S.INV(RAND())</f>
        <v>0.99523520839495383</v>
      </c>
      <c r="Y327" s="23">
        <f ca="1">SQRT(Inputs!$B$38)*C327+SQRT(1-Inputs!$B$38)*_xlfn.NORM.S.INV(RAND())</f>
        <v>0.3065400516935351</v>
      </c>
      <c r="Z327" s="23">
        <f ca="1">SQRT(Inputs!$B$38)*D327+SQRT(1-Inputs!$B$38)*_xlfn.NORM.S.INV(RAND())</f>
        <v>-0.65170957877060154</v>
      </c>
      <c r="AA327" s="23">
        <f ca="1">SQRT(Inputs!$B$38)*E327+SQRT(1-Inputs!$B$38)*_xlfn.NORM.S.INV(RAND())</f>
        <v>0.76790287010202996</v>
      </c>
      <c r="AB327" s="23">
        <f ca="1">SQRT(Inputs!$B$38)*F327+SQRT(1-Inputs!$B$38)*_xlfn.NORM.S.INV(RAND())</f>
        <v>0.23763517980837606</v>
      </c>
      <c r="AC327" s="23">
        <f ca="1">SQRT(Inputs!$B$38)*G327+SQRT(1-Inputs!$B$38)*_xlfn.NORM.S.INV(RAND())</f>
        <v>-0.3632304379562632</v>
      </c>
      <c r="AD327" s="23">
        <f ca="1">SQRT(Inputs!$B$38)*H327+SQRT(1-Inputs!$B$38)*_xlfn.NORM.S.INV(RAND())</f>
        <v>-0.89838305877956726</v>
      </c>
      <c r="AE327" s="23">
        <f ca="1">SQRT(Inputs!$B$38)*I327+SQRT(1-Inputs!$B$38)*_xlfn.NORM.S.INV(RAND())</f>
        <v>0.81541646262648904</v>
      </c>
      <c r="AF327" s="23">
        <f ca="1">SQRT(Inputs!$B$38)*J327+SQRT(1-Inputs!$B$38)*_xlfn.NORM.S.INV(RAND())</f>
        <v>9.1104289605382027E-2</v>
      </c>
      <c r="AG327" s="23">
        <f ca="1">SQRT(Inputs!$B$38)*K327+SQRT(1-Inputs!$B$38)*_xlfn.NORM.S.INV(RAND())</f>
        <v>0.51591098957289505</v>
      </c>
      <c r="AH327" s="23">
        <f ca="1">SQRT(Inputs!$B$38)*L327+SQRT(1-Inputs!$B$38)*_xlfn.NORM.S.INV(RAND())</f>
        <v>0.24870376085596335</v>
      </c>
      <c r="AI327" s="23">
        <f ca="1">SQRT(Inputs!$B$38)*M327+SQRT(1-Inputs!$B$38)*_xlfn.NORM.S.INV(RAND())</f>
        <v>0.28934030694286467</v>
      </c>
      <c r="AJ327" s="23">
        <f ca="1">SQRT(Inputs!$B$38)*C327+SQRT(1-Inputs!$B$38)*_xlfn.NORM.S.INV(RAND())</f>
        <v>-2.1825490926148596</v>
      </c>
      <c r="AK327" s="23">
        <f ca="1">SQRT(Inputs!$B$38)*D327+SQRT(1-Inputs!$B$38)*_xlfn.NORM.S.INV(RAND())</f>
        <v>0.1737459982025327</v>
      </c>
      <c r="AL327" s="23">
        <f ca="1">SQRT(Inputs!$B$38)*E327+SQRT(1-Inputs!$B$38)*_xlfn.NORM.S.INV(RAND())</f>
        <v>0.16266772084190922</v>
      </c>
      <c r="AM327" s="23">
        <f ca="1">SQRT(Inputs!$B$38)*F327+SQRT(1-Inputs!$B$38)*_xlfn.NORM.S.INV(RAND())</f>
        <v>-0.74573050332733404</v>
      </c>
      <c r="AN327" s="23">
        <f ca="1">SQRT(Inputs!$B$38)*G327+SQRT(1-Inputs!$B$38)*_xlfn.NORM.S.INV(RAND())</f>
        <v>-9.9294797755035635E-2</v>
      </c>
      <c r="AO327" s="23">
        <f ca="1">SQRT(Inputs!$B$38)*H327+SQRT(1-Inputs!$B$38)*_xlfn.NORM.S.INV(RAND())</f>
        <v>-1.2100827229792668</v>
      </c>
      <c r="AP327" s="23">
        <f ca="1">SQRT(Inputs!$B$38)*I327+SQRT(1-Inputs!$B$38)*_xlfn.NORM.S.INV(RAND())</f>
        <v>-0.99861364244543394</v>
      </c>
      <c r="AQ327" s="23">
        <f ca="1">SQRT(Inputs!$B$38)*J327+SQRT(1-Inputs!$B$38)*_xlfn.NORM.S.INV(RAND())</f>
        <v>1.2006435532437556</v>
      </c>
      <c r="AR327" s="23">
        <f ca="1">SQRT(Inputs!$B$38)*K327+SQRT(1-Inputs!$B$38)*_xlfn.NORM.S.INV(RAND())</f>
        <v>0.71468372269070957</v>
      </c>
      <c r="AS327" s="23">
        <f ca="1">SQRT(Inputs!$B$38)*L327+SQRT(1-Inputs!$B$38)*_xlfn.NORM.S.INV(RAND())</f>
        <v>-0.92760525702272045</v>
      </c>
      <c r="AT327" s="23">
        <f ca="1">SQRT(Inputs!$B$38)*M327+SQRT(1-Inputs!$B$38)*_xlfn.NORM.S.INV(RAND())</f>
        <v>0.49929399408581115</v>
      </c>
      <c r="AU327" s="15">
        <f ca="1">Inputs!$B$6*EXP($B$8-0.5*C$5^2+C$5*N327)</f>
        <v>4699.9421612776905</v>
      </c>
      <c r="AV327" s="15">
        <f t="shared" ca="1" si="146"/>
        <v>3885.5619677325681</v>
      </c>
      <c r="AW327" s="15">
        <f t="shared" ca="1" si="147"/>
        <v>4521.8495013098427</v>
      </c>
      <c r="AX327" s="15">
        <f t="shared" ca="1" si="148"/>
        <v>4468.3223431777305</v>
      </c>
      <c r="AY327" s="15">
        <f t="shared" ca="1" si="149"/>
        <v>6744.5082712180701</v>
      </c>
      <c r="AZ327" s="15">
        <f t="shared" ca="1" si="150"/>
        <v>8053.2420031850343</v>
      </c>
      <c r="BA327" s="15">
        <f t="shared" ca="1" si="151"/>
        <v>11246.689502745821</v>
      </c>
      <c r="BB327" s="15">
        <f t="shared" ca="1" si="152"/>
        <v>14516.239139705633</v>
      </c>
      <c r="BC327" s="15">
        <f t="shared" ca="1" si="153"/>
        <v>20251.152945874102</v>
      </c>
      <c r="BD327" s="15">
        <f t="shared" ca="1" si="154"/>
        <v>27153.077733292481</v>
      </c>
      <c r="BE327" s="15">
        <f t="shared" ca="1" si="155"/>
        <v>36429.577468650743</v>
      </c>
      <c r="BF327" s="15">
        <f ca="1">Inputs!$B$13*EXP($B$9-0.5*C$6^2+C$6*Y327)</f>
        <v>14697.60873460605</v>
      </c>
      <c r="BG327" s="15">
        <f t="shared" ca="1" si="156"/>
        <v>15925.236222843785</v>
      </c>
      <c r="BH327" s="15">
        <f t="shared" ca="1" si="157"/>
        <v>22100.621697627237</v>
      </c>
      <c r="BI327" s="15">
        <f t="shared" ca="1" si="158"/>
        <v>28062.368815038531</v>
      </c>
      <c r="BJ327" s="15">
        <f t="shared" ca="1" si="159"/>
        <v>32647.724190070556</v>
      </c>
      <c r="BK327" s="15">
        <f t="shared" ca="1" si="160"/>
        <v>35455.964249974808</v>
      </c>
      <c r="BL327" s="15">
        <f t="shared" ca="1" si="161"/>
        <v>48407.671909255892</v>
      </c>
      <c r="BM327" s="15">
        <f t="shared" ca="1" si="162"/>
        <v>60180.742128781298</v>
      </c>
      <c r="BN327" s="15">
        <f t="shared" ca="1" si="163"/>
        <v>78735.1271060164</v>
      </c>
      <c r="BO327" s="15">
        <f t="shared" ca="1" si="164"/>
        <v>99716.938458292963</v>
      </c>
      <c r="BP327" s="15">
        <f t="shared" ca="1" si="165"/>
        <v>126822.8718185343</v>
      </c>
      <c r="BQ327" s="15">
        <f ca="1">Inputs!$B$20*EXP($B$10-0.5*C$7^2+C$7*AJ327)</f>
        <v>1977.9501432501281</v>
      </c>
      <c r="BR327" s="15">
        <f t="shared" ca="1" si="166"/>
        <v>2836.0742849329604</v>
      </c>
      <c r="BS327" s="15">
        <f t="shared" ca="1" si="167"/>
        <v>4069.4454594655176</v>
      </c>
      <c r="BT327" s="15">
        <f t="shared" ca="1" si="168"/>
        <v>4613.923286321563</v>
      </c>
      <c r="BU327" s="15">
        <f t="shared" ca="1" si="169"/>
        <v>6242.5423589833772</v>
      </c>
      <c r="BV327" s="15">
        <f t="shared" ca="1" si="170"/>
        <v>6612.6730941894139</v>
      </c>
      <c r="BW327" s="15">
        <f t="shared" ca="1" si="171"/>
        <v>7469.6228106185163</v>
      </c>
      <c r="BX327" s="15">
        <f t="shared" ca="1" si="172"/>
        <v>13290.607559767725</v>
      </c>
      <c r="BY327" s="15">
        <f t="shared" ca="1" si="173"/>
        <v>21351.06726868757</v>
      </c>
      <c r="BZ327" s="15">
        <f t="shared" ca="1" si="174"/>
        <v>25261.692618586854</v>
      </c>
      <c r="CA327" s="15">
        <f t="shared" ca="1" si="175"/>
        <v>38777.311661424239</v>
      </c>
      <c r="CB327" s="15">
        <f ca="1">(AU327*DCF!C$10-DCF!C$5*MAX(AU327*DCF!C$10,0)-MAX(AU327-Inputs!$B$6,0)/Inputs!$B$10)*DCF!C$6</f>
        <v>1044.944529798852</v>
      </c>
      <c r="CC327" s="15">
        <f ca="1">(AV327*DCF!D$10-DCF!D$5*MAX(AV327*DCF!D$10,0)-MAX(AV327-AU327,0)/Inputs!$B$10)*DCF!D$6</f>
        <v>947.07940581655771</v>
      </c>
      <c r="CD327" s="15">
        <f ca="1">(AW327*DCF!E$10-DCF!E$5*MAX(AW327*DCF!E$10,0)-MAX(AW327-AV327,0)/Inputs!$B$10)*DCF!E$6</f>
        <v>900.70476577091677</v>
      </c>
      <c r="CE327" s="15">
        <f ca="1">(AX327*DCF!F$10-DCF!F$5*MAX(AX327*DCF!F$10,0)-MAX(AX327-AW327,0)/Inputs!$B$10)*DCF!F$6</f>
        <v>975.42764642531256</v>
      </c>
      <c r="CF327" s="15">
        <f ca="1">(AY327*DCF!G$10-DCF!G$5*MAX(AY327*DCF!G$10,0)-MAX(AY327-AX327,0)/Inputs!$B$10)*DCF!G$6</f>
        <v>952.11519129165538</v>
      </c>
      <c r="CG327" s="15">
        <f ca="1">(AZ327*DCF!H$10-DCF!H$5*MAX(AZ327*DCF!H$10,0)-MAX(AZ327-AY327,0)/Inputs!$B$10)*DCF!H$6</f>
        <v>1331.1535750982162</v>
      </c>
      <c r="CH327" s="15">
        <f ca="1">(BA327*DCF!I$10-DCF!I$5*MAX(BA327*DCF!I$10,0)-MAX(BA327-AZ327,0)/Inputs!$B$10)*DCF!I$6</f>
        <v>1530.522613454626</v>
      </c>
      <c r="CI327" s="15">
        <f ca="1">(BB327*DCF!J$10-DCF!J$5*MAX(BB327*DCF!J$10,0)-MAX(BB327-BA327,0)/Inputs!$B$10)*DCF!J$6</f>
        <v>1995.5739491287363</v>
      </c>
      <c r="CJ327" s="15">
        <f ca="1">(BC327*DCF!K$10-DCF!K$5*MAX(BC327*DCF!K$10,0)-MAX(BC327-BB327,0)/Inputs!$B$10)*DCF!K$6</f>
        <v>2457.3097574626458</v>
      </c>
      <c r="CK327" s="15">
        <f ca="1">(BD327*DCF!L$10-DCF!L$5*MAX(BD327*DCF!L$10,0)-MAX(BD327-BC327,0)/Inputs!$B$10)*DCF!L$6</f>
        <v>3202.6698373007948</v>
      </c>
      <c r="CL327" s="15">
        <f ca="1">(BE327*DCF!M$10-DCF!M$5*MAX(BE327*DCF!M$10,0)-MAX(BE327-BD327,0)/Inputs!$B$10)*DCF!M$6</f>
        <v>4032.5075507502838</v>
      </c>
      <c r="CM327" s="15">
        <f ca="1">(BF327*DCF!C$28-DCF!C$5*MAX(BF327*DCF!C$28,0)-MAX(BF327-Inputs!$B$13,0)/Inputs!$B$17)*DCF!C$6</f>
        <v>3721.0390315045424</v>
      </c>
      <c r="CN327" s="15">
        <f ca="1">(BG327*DCF!D$28-DCF!D$5*MAX(BG327*DCF!D$28,0)-MAX(BG327-BF327,0)/Inputs!$B$17)*DCF!D$6</f>
        <v>4428.4401347571011</v>
      </c>
      <c r="CO327" s="15">
        <f ca="1">(BH327*DCF!E$28-DCF!E$5*MAX(BH327*DCF!E$28,0)-MAX(BH327-BG327,0)/Inputs!$B$17)*DCF!E$6</f>
        <v>5042.206123995089</v>
      </c>
      <c r="CP327" s="15">
        <f ca="1">(BI327*DCF!F$28-DCF!F$5*MAX(BI327*DCF!F$28,0)-MAX(BI327-BH327,0)/Inputs!$B$17)*DCF!F$6</f>
        <v>6532.7636509589274</v>
      </c>
      <c r="CQ327" s="15">
        <f ca="1">(BJ327*DCF!G$28-DCF!G$5*MAX(BJ327*DCF!G$28,0)-MAX(BJ327-BI327,0)/Inputs!$B$17)*DCF!G$6</f>
        <v>7699.48826238321</v>
      </c>
      <c r="CR327" s="15">
        <f ca="1">(BK327*DCF!H$28-DCF!H$5*MAX(BK327*DCF!H$28,0)-MAX(BK327-BJ327,0)/Inputs!$B$17)*DCF!H$6</f>
        <v>8332.3294389134571</v>
      </c>
      <c r="CS327" s="15">
        <f ca="1">(BL327*DCF!I$28-DCF!I$5*MAX(BL327*DCF!I$28,0)-MAX(BL327-BK327,0)/Inputs!$B$17)*DCF!I$6</f>
        <v>9524.243955743359</v>
      </c>
      <c r="CT327" s="15">
        <f ca="1">(BM327*DCF!J$28-DCF!J$5*MAX(BM327*DCF!J$28,0)-MAX(BM327-BL327,0)/Inputs!$B$17)*DCF!J$6</f>
        <v>11864.288545831316</v>
      </c>
      <c r="CU327" s="15">
        <f ca="1">(BN327*DCF!K$28-DCF!K$5*MAX(BN327*DCF!K$28,0)-MAX(BN327-BM327,0)/Inputs!$B$17)*DCF!K$6</f>
        <v>14354.873676406092</v>
      </c>
      <c r="CV327" s="15">
        <f ca="1">(BO327*DCF!L$28-DCF!L$5*MAX(BO327*DCF!L$28,0)-MAX(BO327-BN327,0)/Inputs!$B$17)*DCF!L$6</f>
        <v>17521.495326982102</v>
      </c>
      <c r="CW327" s="15">
        <f ca="1">(BP327*DCF!M$28-DCF!M$5*MAX(BP327*DCF!M$28,0)-MAX(BP327-BO327,0)/Inputs!$B$17)*DCF!M$6</f>
        <v>21028.465034966368</v>
      </c>
      <c r="CX327" s="15">
        <f ca="1">(BQ327*DCF!C$46-DCF!C$5*MAX(BQ327*DCF!C$46,0)-MAX(BQ327-Inputs!$B$20,0)/Inputs!$B$24)*DCF!C$6</f>
        <v>-456.80141876446373</v>
      </c>
      <c r="CY327" s="15">
        <f ca="1">(BR327*DCF!D$46-DCF!D$5*MAX(BR327*DCF!D$46,0)-MAX(BR327-BQ327,0)/Inputs!$B$24)*DCF!D$6</f>
        <v>-850.20619050974358</v>
      </c>
      <c r="CZ327" s="15">
        <f ca="1">(BS327*DCF!E$46-DCF!E$5*MAX(BS327*DCF!E$46,0)-MAX(BS327-BR327,0)/Inputs!$B$24)*DCF!E$6</f>
        <v>-967.37997384728226</v>
      </c>
      <c r="DA327" s="15">
        <f ca="1">(BT327*DCF!F$46-DCF!F$5*MAX(BT327*DCF!F$46,0)-MAX(BT327-BS327,0)/Inputs!$B$24)*DCF!F$6</f>
        <v>-534.27665417362698</v>
      </c>
      <c r="DB327" s="15">
        <f ca="1">(BU327*DCF!G$46-DCF!G$5*MAX(BU327*DCF!G$46,0)-MAX(BU327-BT327,0)/Inputs!$B$24)*DCF!G$6</f>
        <v>-757.82206965801868</v>
      </c>
      <c r="DC327" s="15">
        <f ca="1">(BV327*DCF!H$46-DCF!H$5*MAX(BV327*DCF!H$46,0)-MAX(BV327-BU327,0)/Inputs!$B$24)*DCF!H$6</f>
        <v>-115.01585813663529</v>
      </c>
      <c r="DD327" s="15">
        <f ca="1">(BW327*DCF!I$46-DCF!I$5*MAX(BW327*DCF!I$46,0)-MAX(BW327-BV327,0)/Inputs!$B$24)*DCF!I$6</f>
        <v>-73.483278191823246</v>
      </c>
      <c r="DE327" s="15">
        <f ca="1">(BX327*DCF!J$46-DCF!J$5*MAX(BX327*DCF!J$46,0)-MAX(BX327-BW327,0)/Inputs!$B$24)*DCF!J$6</f>
        <v>-986.12583064579792</v>
      </c>
      <c r="DF327" s="15">
        <f ca="1">(BY327*DCF!K$46-DCF!K$5*MAX(BY327*DCF!K$46,0)-MAX(BY327-BX327,0)/Inputs!$B$24)*DCF!K$6</f>
        <v>-754.9537623893998</v>
      </c>
      <c r="DG327" s="15">
        <f ca="1">(BZ327*DCF!L$46-DCF!L$5*MAX(BZ327*DCF!L$46,0)-MAX(BZ327-BY327,0)/Inputs!$B$24)*DCF!L$6</f>
        <v>861.23660176546832</v>
      </c>
      <c r="DH327" s="15">
        <f ca="1">(CA327*DCF!M$46-DCF!M$5*MAX(CA327*DCF!M$46,0)-MAX(CA327-BZ327,0)/Inputs!$B$24)*DCF!M$6</f>
        <v>214.46507411508421</v>
      </c>
      <c r="DI327" s="15">
        <f ca="1">SUM(CB327:CL327)+BE327*DCF!M$10*(1+Inputs!$B$30)*(1-Inputs!$B$33)*(1-Inputs!$B$30/Inputs!$B$31)/(Inputs!$B$29-Inputs!$B$30)*DCF!M$6</f>
        <v>120754.00464884448</v>
      </c>
      <c r="DJ327" s="15">
        <f ca="1">SUM(CM327:CW327)+BP327*DCF!M$28*(1+Inputs!$B$30)*(1-Inputs!$B$33)*(1-Inputs!$B$30/Inputs!$B$31)/(Inputs!$B$29-Inputs!$B$30)*DCF!M$6</f>
        <v>580649.27228889952</v>
      </c>
      <c r="DK327" s="15">
        <f ca="1">SUM(CX327:DH327)+CA327*DCF!M$46*(1+Inputs!$B$30)*(1-Inputs!$B$33)*(1-Inputs!$B$30/Inputs!$B$31)/(Inputs!$B$29-Inputs!$B$30)*DCF!M$6</f>
        <v>55533.953934344463</v>
      </c>
      <c r="DM327" s="15">
        <f ca="1">DI327+DJ327+DK327+Inputs!$B$34+Inputs!$B$36-Inputs!$B$35</f>
        <v>833788.23087208846</v>
      </c>
    </row>
    <row r="328" spans="1:117" x14ac:dyDescent="0.75">
      <c r="A328" s="11">
        <v>315</v>
      </c>
      <c r="C328" s="23">
        <f t="shared" ca="1" si="181"/>
        <v>-1.6781331165627051</v>
      </c>
      <c r="D328" s="23">
        <f t="shared" ca="1" si="181"/>
        <v>0.25127924060100559</v>
      </c>
      <c r="E328" s="23">
        <f t="shared" ca="1" si="181"/>
        <v>0.71161157399803576</v>
      </c>
      <c r="F328" s="23">
        <f t="shared" ca="1" si="181"/>
        <v>8.6593947805481714E-2</v>
      </c>
      <c r="G328" s="23">
        <f t="shared" ca="1" si="181"/>
        <v>-1.3586129206791495</v>
      </c>
      <c r="H328" s="23">
        <f t="shared" ca="1" si="181"/>
        <v>2.0967000982076991</v>
      </c>
      <c r="I328" s="23">
        <f t="shared" ca="1" si="181"/>
        <v>0.76068010218131554</v>
      </c>
      <c r="J328" s="23">
        <f t="shared" ca="1" si="181"/>
        <v>-0.49827086472687154</v>
      </c>
      <c r="K328" s="23">
        <f t="shared" ca="1" si="181"/>
        <v>-0.23915291251337273</v>
      </c>
      <c r="L328" s="23">
        <f t="shared" ca="1" si="181"/>
        <v>0.31836603802117225</v>
      </c>
      <c r="M328" s="23">
        <f t="shared" ca="1" si="181"/>
        <v>-0.75744721777598156</v>
      </c>
      <c r="N328" s="23">
        <f ca="1">SQRT(Inputs!$B$38)*C328+SQRT(1-Inputs!$B$38)*_xlfn.NORM.S.INV(RAND())</f>
        <v>-1.8742473437189096</v>
      </c>
      <c r="O328" s="23">
        <f ca="1">SQRT(Inputs!$B$38)*D328+SQRT(1-Inputs!$B$38)*_xlfn.NORM.S.INV(RAND())</f>
        <v>-0.11544062077151412</v>
      </c>
      <c r="P328" s="23">
        <f ca="1">SQRT(Inputs!$B$38)*E328+SQRT(1-Inputs!$B$38)*_xlfn.NORM.S.INV(RAND())</f>
        <v>-0.59648662593343527</v>
      </c>
      <c r="Q328" s="23">
        <f ca="1">SQRT(Inputs!$B$38)*F328+SQRT(1-Inputs!$B$38)*_xlfn.NORM.S.INV(RAND())</f>
        <v>-1.8069195789610233</v>
      </c>
      <c r="R328" s="23">
        <f ca="1">SQRT(Inputs!$B$38)*G328+SQRT(1-Inputs!$B$38)*_xlfn.NORM.S.INV(RAND())</f>
        <v>-1.6253955785334337</v>
      </c>
      <c r="S328" s="23">
        <f ca="1">SQRT(Inputs!$B$38)*H328+SQRT(1-Inputs!$B$38)*_xlfn.NORM.S.INV(RAND())</f>
        <v>1.5867063078589596</v>
      </c>
      <c r="T328" s="23">
        <f ca="1">SQRT(Inputs!$B$38)*I328+SQRT(1-Inputs!$B$38)*_xlfn.NORM.S.INV(RAND())</f>
        <v>1.4506883129074359</v>
      </c>
      <c r="U328" s="23">
        <f ca="1">SQRT(Inputs!$B$38)*J328+SQRT(1-Inputs!$B$38)*_xlfn.NORM.S.INV(RAND())</f>
        <v>-0.15087824380970688</v>
      </c>
      <c r="V328" s="23">
        <f ca="1">SQRT(Inputs!$B$38)*K328+SQRT(1-Inputs!$B$38)*_xlfn.NORM.S.INV(RAND())</f>
        <v>-0.26478041727559054</v>
      </c>
      <c r="W328" s="23">
        <f ca="1">SQRT(Inputs!$B$38)*L328+SQRT(1-Inputs!$B$38)*_xlfn.NORM.S.INV(RAND())</f>
        <v>6.2343184508370661E-2</v>
      </c>
      <c r="X328" s="23">
        <f ca="1">SQRT(Inputs!$B$38)*M328+SQRT(1-Inputs!$B$38)*_xlfn.NORM.S.INV(RAND())</f>
        <v>-1.9222106917719022</v>
      </c>
      <c r="Y328" s="23">
        <f ca="1">SQRT(Inputs!$B$38)*C328+SQRT(1-Inputs!$B$38)*_xlfn.NORM.S.INV(RAND())</f>
        <v>-0.75449707700286861</v>
      </c>
      <c r="Z328" s="23">
        <f ca="1">SQRT(Inputs!$B$38)*D328+SQRT(1-Inputs!$B$38)*_xlfn.NORM.S.INV(RAND())</f>
        <v>1.257993738348081</v>
      </c>
      <c r="AA328" s="23">
        <f ca="1">SQRT(Inputs!$B$38)*E328+SQRT(1-Inputs!$B$38)*_xlfn.NORM.S.INV(RAND())</f>
        <v>0.64046711468247319</v>
      </c>
      <c r="AB328" s="23">
        <f ca="1">SQRT(Inputs!$B$38)*F328+SQRT(1-Inputs!$B$38)*_xlfn.NORM.S.INV(RAND())</f>
        <v>-1.2358409295538039E-2</v>
      </c>
      <c r="AC328" s="23">
        <f ca="1">SQRT(Inputs!$B$38)*G328+SQRT(1-Inputs!$B$38)*_xlfn.NORM.S.INV(RAND())</f>
        <v>-1.0590814202735994</v>
      </c>
      <c r="AD328" s="23">
        <f ca="1">SQRT(Inputs!$B$38)*H328+SQRT(1-Inputs!$B$38)*_xlfn.NORM.S.INV(RAND())</f>
        <v>1.1930780705294</v>
      </c>
      <c r="AE328" s="23">
        <f ca="1">SQRT(Inputs!$B$38)*I328+SQRT(1-Inputs!$B$38)*_xlfn.NORM.S.INV(RAND())</f>
        <v>-9.3813041862014057E-2</v>
      </c>
      <c r="AF328" s="23">
        <f ca="1">SQRT(Inputs!$B$38)*J328+SQRT(1-Inputs!$B$38)*_xlfn.NORM.S.INV(RAND())</f>
        <v>-0.6508571004609518</v>
      </c>
      <c r="AG328" s="23">
        <f ca="1">SQRT(Inputs!$B$38)*K328+SQRT(1-Inputs!$B$38)*_xlfn.NORM.S.INV(RAND())</f>
        <v>0.63104842041143261</v>
      </c>
      <c r="AH328" s="23">
        <f ca="1">SQRT(Inputs!$B$38)*L328+SQRT(1-Inputs!$B$38)*_xlfn.NORM.S.INV(RAND())</f>
        <v>0.20898654999580588</v>
      </c>
      <c r="AI328" s="23">
        <f ca="1">SQRT(Inputs!$B$38)*M328+SQRT(1-Inputs!$B$38)*_xlfn.NORM.S.INV(RAND())</f>
        <v>-0.61543589709318591</v>
      </c>
      <c r="AJ328" s="23">
        <f ca="1">SQRT(Inputs!$B$38)*C328+SQRT(1-Inputs!$B$38)*_xlfn.NORM.S.INV(RAND())</f>
        <v>0.14297431985877496</v>
      </c>
      <c r="AK328" s="23">
        <f ca="1">SQRT(Inputs!$B$38)*D328+SQRT(1-Inputs!$B$38)*_xlfn.NORM.S.INV(RAND())</f>
        <v>-0.56255870852371936</v>
      </c>
      <c r="AL328" s="23">
        <f ca="1">SQRT(Inputs!$B$38)*E328+SQRT(1-Inputs!$B$38)*_xlfn.NORM.S.INV(RAND())</f>
        <v>0.76533125706831229</v>
      </c>
      <c r="AM328" s="23">
        <f ca="1">SQRT(Inputs!$B$38)*F328+SQRT(1-Inputs!$B$38)*_xlfn.NORM.S.INV(RAND())</f>
        <v>-0.396798925886784</v>
      </c>
      <c r="AN328" s="23">
        <f ca="1">SQRT(Inputs!$B$38)*G328+SQRT(1-Inputs!$B$38)*_xlfn.NORM.S.INV(RAND())</f>
        <v>-9.9364363481060147E-2</v>
      </c>
      <c r="AO328" s="23">
        <f ca="1">SQRT(Inputs!$B$38)*H328+SQRT(1-Inputs!$B$38)*_xlfn.NORM.S.INV(RAND())</f>
        <v>-0.36806537276883011</v>
      </c>
      <c r="AP328" s="23">
        <f ca="1">SQRT(Inputs!$B$38)*I328+SQRT(1-Inputs!$B$38)*_xlfn.NORM.S.INV(RAND())</f>
        <v>0.38058438742755618</v>
      </c>
      <c r="AQ328" s="23">
        <f ca="1">SQRT(Inputs!$B$38)*J328+SQRT(1-Inputs!$B$38)*_xlfn.NORM.S.INV(RAND())</f>
        <v>0.64947836582276297</v>
      </c>
      <c r="AR328" s="23">
        <f ca="1">SQRT(Inputs!$B$38)*K328+SQRT(1-Inputs!$B$38)*_xlfn.NORM.S.INV(RAND())</f>
        <v>-2.7981988520560039E-2</v>
      </c>
      <c r="AS328" s="23">
        <f ca="1">SQRT(Inputs!$B$38)*L328+SQRT(1-Inputs!$B$38)*_xlfn.NORM.S.INV(RAND())</f>
        <v>-1.7664132838931927</v>
      </c>
      <c r="AT328" s="23">
        <f ca="1">SQRT(Inputs!$B$38)*M328+SQRT(1-Inputs!$B$38)*_xlfn.NORM.S.INV(RAND())</f>
        <v>-0.75592479066785234</v>
      </c>
      <c r="AU328" s="15">
        <f ca="1">Inputs!$B$6*EXP($B$8-0.5*C$5^2+C$5*N328)</f>
        <v>3663.675783243712</v>
      </c>
      <c r="AV328" s="15">
        <f t="shared" ca="1" si="146"/>
        <v>4384.5034091480511</v>
      </c>
      <c r="AW328" s="15">
        <f t="shared" ca="1" si="147"/>
        <v>4932.8513327909513</v>
      </c>
      <c r="AX328" s="15">
        <f t="shared" ca="1" si="148"/>
        <v>4805.5017560003707</v>
      </c>
      <c r="AY328" s="15">
        <f t="shared" ca="1" si="149"/>
        <v>4857.4190045447576</v>
      </c>
      <c r="AZ328" s="15">
        <f t="shared" ca="1" si="150"/>
        <v>7074.9710499923031</v>
      </c>
      <c r="BA328" s="15">
        <f t="shared" ca="1" si="151"/>
        <v>10077.520105337733</v>
      </c>
      <c r="BB328" s="15">
        <f t="shared" ca="1" si="152"/>
        <v>12152.852018444859</v>
      </c>
      <c r="BC328" s="15">
        <f t="shared" ca="1" si="153"/>
        <v>14508.544175601668</v>
      </c>
      <c r="BD328" s="15">
        <f t="shared" ca="1" si="154"/>
        <v>17878.282963208425</v>
      </c>
      <c r="BE328" s="15">
        <f t="shared" ca="1" si="155"/>
        <v>18389.051349946214</v>
      </c>
      <c r="BF328" s="15">
        <f ca="1">Inputs!$B$13*EXP($B$9-0.5*C$6^2+C$6*Y328)</f>
        <v>11909.502957356042</v>
      </c>
      <c r="BG328" s="15">
        <f t="shared" ca="1" si="156"/>
        <v>18213.092365578737</v>
      </c>
      <c r="BH328" s="15">
        <f t="shared" ca="1" si="157"/>
        <v>24747.023967664409</v>
      </c>
      <c r="BI328" s="15">
        <f t="shared" ca="1" si="158"/>
        <v>30236.509177592467</v>
      </c>
      <c r="BJ328" s="15">
        <f t="shared" ca="1" si="159"/>
        <v>31819.902412227482</v>
      </c>
      <c r="BK328" s="15">
        <f t="shared" ca="1" si="160"/>
        <v>45940.483422210862</v>
      </c>
      <c r="BL328" s="15">
        <f t="shared" ca="1" si="161"/>
        <v>55750.423697812177</v>
      </c>
      <c r="BM328" s="15">
        <f t="shared" ca="1" si="162"/>
        <v>63206.492922357022</v>
      </c>
      <c r="BN328" s="15">
        <f t="shared" ca="1" si="163"/>
        <v>83842.632617097683</v>
      </c>
      <c r="BO328" s="15">
        <f t="shared" ca="1" si="164"/>
        <v>105696.42199822252</v>
      </c>
      <c r="BP328" s="15">
        <f t="shared" ca="1" si="165"/>
        <v>121330.59622051823</v>
      </c>
      <c r="BQ328" s="15">
        <f ca="1">Inputs!$B$20*EXP($B$10-0.5*C$7^2+C$7*AJ328)</f>
        <v>4512.6471060924114</v>
      </c>
      <c r="BR328" s="15">
        <f t="shared" ca="1" si="166"/>
        <v>5121.298602636276</v>
      </c>
      <c r="BS328" s="15">
        <f t="shared" ca="1" si="167"/>
        <v>8737.1207217997544</v>
      </c>
      <c r="BT328" s="15">
        <f t="shared" ca="1" si="168"/>
        <v>10855.680540542022</v>
      </c>
      <c r="BU328" s="15">
        <f t="shared" ca="1" si="169"/>
        <v>14687.263030724595</v>
      </c>
      <c r="BV328" s="15">
        <f t="shared" ca="1" si="170"/>
        <v>18808.076773867102</v>
      </c>
      <c r="BW328" s="15">
        <f t="shared" ca="1" si="171"/>
        <v>28447.182996220221</v>
      </c>
      <c r="BX328" s="15">
        <f t="shared" ca="1" si="172"/>
        <v>45320.880379619426</v>
      </c>
      <c r="BY328" s="15">
        <f t="shared" ca="1" si="173"/>
        <v>63163.189787546973</v>
      </c>
      <c r="BZ328" s="15">
        <f t="shared" ca="1" si="174"/>
        <v>64052.803753958608</v>
      </c>
      <c r="CA328" s="15">
        <f t="shared" ca="1" si="175"/>
        <v>78665.181327106387</v>
      </c>
      <c r="CB328" s="15">
        <f ca="1">(AU328*DCF!C$10-DCF!C$5*MAX(AU328*DCF!C$10,0)-MAX(AU328-Inputs!$B$6,0)/Inputs!$B$10)*DCF!C$6</f>
        <v>940.86533818533269</v>
      </c>
      <c r="CC328" s="15">
        <f ca="1">(AV328*DCF!D$10-DCF!D$5*MAX(AV328*DCF!D$10,0)-MAX(AV328-AU328,0)/Inputs!$B$10)*DCF!D$6</f>
        <v>892.93805076664876</v>
      </c>
      <c r="CD328" s="15">
        <f ca="1">(AW328*DCF!E$10-DCF!E$5*MAX(AW328*DCF!E$10,0)-MAX(AW328-AV328,0)/Inputs!$B$10)*DCF!E$6</f>
        <v>1015.4061879453702</v>
      </c>
      <c r="CE328" s="15">
        <f ca="1">(AX328*DCF!F$10-DCF!F$5*MAX(AX328*DCF!F$10,0)-MAX(AX328-AW328,0)/Inputs!$B$10)*DCF!F$6</f>
        <v>1049.0333748873193</v>
      </c>
      <c r="CF328" s="15">
        <f ca="1">(AY328*DCF!G$10-DCF!G$5*MAX(AY328*DCF!G$10,0)-MAX(AY328-AX328,0)/Inputs!$B$10)*DCF!G$6</f>
        <v>990.84248334123515</v>
      </c>
      <c r="CG328" s="15">
        <f ca="1">(AZ328*DCF!H$10-DCF!H$5*MAX(AZ328*DCF!H$10,0)-MAX(AZ328-AY328,0)/Inputs!$B$10)*DCF!H$6</f>
        <v>979.84458355867559</v>
      </c>
      <c r="CH328" s="15">
        <f ca="1">(BA328*DCF!I$10-DCF!I$5*MAX(BA328*DCF!I$10,0)-MAX(BA328-AZ328,0)/Inputs!$B$10)*DCF!I$6</f>
        <v>1348.272049306046</v>
      </c>
      <c r="CI328" s="15">
        <f ca="1">(BB328*DCF!J$10-DCF!J$5*MAX(BB328*DCF!J$10,0)-MAX(BB328-BA328,0)/Inputs!$B$10)*DCF!J$6</f>
        <v>1770.9752522171013</v>
      </c>
      <c r="CJ328" s="15">
        <f ca="1">(BC328*DCF!K$10-DCF!K$5*MAX(BC328*DCF!K$10,0)-MAX(BC328-BB328,0)/Inputs!$B$10)*DCF!K$6</f>
        <v>2005.8815619336717</v>
      </c>
      <c r="CK328" s="15">
        <f ca="1">(BD328*DCF!L$10-DCF!L$5*MAX(BD328*DCF!L$10,0)-MAX(BD328-BC328,0)/Inputs!$B$10)*DCF!L$6</f>
        <v>2260.623257631396</v>
      </c>
      <c r="CL328" s="15">
        <f ca="1">(BE328*DCF!M$10-DCF!M$5*MAX(BE328*DCF!M$10,0)-MAX(BE328-BD328,0)/Inputs!$B$10)*DCF!M$6</f>
        <v>2533.9162490147337</v>
      </c>
      <c r="CM328" s="15">
        <f ca="1">(BF328*DCF!C$28-DCF!C$5*MAX(BF328*DCF!C$28,0)-MAX(BF328-Inputs!$B$13,0)/Inputs!$B$17)*DCF!C$6</f>
        <v>3514.0317695897347</v>
      </c>
      <c r="CN328" s="15">
        <f ca="1">(BG328*DCF!D$28-DCF!D$5*MAX(BG328*DCF!D$28,0)-MAX(BG328-BF328,0)/Inputs!$B$17)*DCF!D$6</f>
        <v>4019.3311269987034</v>
      </c>
      <c r="CO328" s="15">
        <f ca="1">(BH328*DCF!E$28-DCF!E$5*MAX(BH328*DCF!E$28,0)-MAX(BH328-BG328,0)/Inputs!$B$17)*DCF!E$6</f>
        <v>5721.0498635000777</v>
      </c>
      <c r="CP328" s="15">
        <f ca="1">(BI328*DCF!F$28-DCF!F$5*MAX(BI328*DCF!F$28,0)-MAX(BI328-BH328,0)/Inputs!$B$17)*DCF!F$6</f>
        <v>7208.9682355862196</v>
      </c>
      <c r="CQ328" s="15">
        <f ca="1">(BJ328*DCF!G$28-DCF!G$5*MAX(BJ328*DCF!G$28,0)-MAX(BJ328-BI328,0)/Inputs!$B$17)*DCF!G$6</f>
        <v>7989.6039977059763</v>
      </c>
      <c r="CR328" s="15">
        <f ca="1">(BK328*DCF!H$28-DCF!H$5*MAX(BK328*DCF!H$28,0)-MAX(BK328-BJ328,0)/Inputs!$B$17)*DCF!H$6</f>
        <v>9167.6463838705622</v>
      </c>
      <c r="CS328" s="15">
        <f ca="1">(BL328*DCF!I$28-DCF!I$5*MAX(BL328*DCF!I$28,0)-MAX(BL328-BK328,0)/Inputs!$B$17)*DCF!I$6</f>
        <v>11701.854276915512</v>
      </c>
      <c r="CT328" s="15">
        <f ca="1">(BM328*DCF!J$28-DCF!J$5*MAX(BM328*DCF!J$28,0)-MAX(BM328-BL328,0)/Inputs!$B$17)*DCF!J$6</f>
        <v>13111.68122683516</v>
      </c>
      <c r="CU328" s="15">
        <f ca="1">(BN328*DCF!K$28-DCF!K$5*MAX(BN328*DCF!K$28,0)-MAX(BN328-BM328,0)/Inputs!$B$17)*DCF!K$6</f>
        <v>15178.50597875524</v>
      </c>
      <c r="CV328" s="15">
        <f ca="1">(BO328*DCF!L$28-DCF!L$5*MAX(BO328*DCF!L$28,0)-MAX(BO328-BN328,0)/Inputs!$B$17)*DCF!L$6</f>
        <v>18615.862033826525</v>
      </c>
      <c r="CW328" s="15">
        <f ca="1">(BP328*DCF!M$28-DCF!M$5*MAX(BP328*DCF!M$28,0)-MAX(BP328-BO328,0)/Inputs!$B$17)*DCF!M$6</f>
        <v>21194.211380906989</v>
      </c>
      <c r="CX328" s="15">
        <f ca="1">(BQ328*DCF!C$46-DCF!C$5*MAX(BQ328*DCF!C$46,0)-MAX(BQ328-Inputs!$B$20,0)/Inputs!$B$24)*DCF!C$6</f>
        <v>-1648.0233991402388</v>
      </c>
      <c r="CY328" s="15">
        <f ca="1">(BR328*DCF!D$46-DCF!D$5*MAX(BR328*DCF!D$46,0)-MAX(BR328-BQ328,0)/Inputs!$B$24)*DCF!D$6</f>
        <v>-1133.792782551883</v>
      </c>
      <c r="CZ328" s="15">
        <f ca="1">(BS328*DCF!E$46-DCF!E$5*MAX(BS328*DCF!E$46,0)-MAX(BS328-BR328,0)/Inputs!$B$24)*DCF!E$6</f>
        <v>-2458.4372751870751</v>
      </c>
      <c r="DA328" s="15">
        <f ca="1">(BT328*DCF!F$46-DCF!F$5*MAX(BT328*DCF!F$46,0)-MAX(BT328-BS328,0)/Inputs!$B$24)*DCF!F$6</f>
        <v>-1562.0138945991148</v>
      </c>
      <c r="DB328" s="15">
        <f ca="1">(BU328*DCF!G$46-DCF!G$5*MAX(BU328*DCF!G$46,0)-MAX(BU328-BT328,0)/Inputs!$B$24)*DCF!G$6</f>
        <v>-1782.9191567360072</v>
      </c>
      <c r="DC328" s="15">
        <f ca="1">(BV328*DCF!H$46-DCF!H$5*MAX(BV328*DCF!H$46,0)-MAX(BV328-BU328,0)/Inputs!$B$24)*DCF!H$6</f>
        <v>-1280.5176220368246</v>
      </c>
      <c r="DD328" s="15">
        <f ca="1">(BW328*DCF!I$46-DCF!I$5*MAX(BW328*DCF!I$46,0)-MAX(BW328-BV328,0)/Inputs!$B$24)*DCF!I$6</f>
        <v>-2110.015785734472</v>
      </c>
      <c r="DE328" s="15">
        <f ca="1">(BX328*DCF!J$46-DCF!J$5*MAX(BX328*DCF!J$46,0)-MAX(BX328-BW328,0)/Inputs!$B$24)*DCF!J$6</f>
        <v>-2573.543301029109</v>
      </c>
      <c r="DF328" s="15">
        <f ca="1">(BY328*DCF!K$46-DCF!K$5*MAX(BY328*DCF!K$46,0)-MAX(BY328-BX328,0)/Inputs!$B$24)*DCF!K$6</f>
        <v>-762.79853156614433</v>
      </c>
      <c r="DG328" s="15">
        <f ca="1">(BZ328*DCF!L$46-DCF!L$5*MAX(BZ328*DCF!L$46,0)-MAX(BZ328-BY328,0)/Inputs!$B$24)*DCF!L$6</f>
        <v>4226.3519406216756</v>
      </c>
      <c r="DH328" s="15">
        <f ca="1">(CA328*DCF!M$46-DCF!M$5*MAX(CA328*DCF!M$46,0)-MAX(CA328-BZ328,0)/Inputs!$B$24)*DCF!M$6</f>
        <v>3112.2333057723849</v>
      </c>
      <c r="DI328" s="15">
        <f ca="1">SUM(CB328:CL328)+BE328*DCF!M$10*(1+Inputs!$B$30)*(1-Inputs!$B$33)*(1-Inputs!$B$30/Inputs!$B$31)/(Inputs!$B$29-Inputs!$B$30)*DCF!M$6</f>
        <v>66965.571465717803</v>
      </c>
      <c r="DJ328" s="15">
        <f ca="1">SUM(CM328:CW328)+BP328*DCF!M$28*(1+Inputs!$B$30)*(1-Inputs!$B$33)*(1-Inputs!$B$30/Inputs!$B$31)/(Inputs!$B$29-Inputs!$B$30)*DCF!M$6</f>
        <v>567642.28455814219</v>
      </c>
      <c r="DK328" s="15">
        <f ca="1">SUM(CX328:DH328)+CA328*DCF!M$46*(1+Inputs!$B$30)*(1-Inputs!$B$33)*(1-Inputs!$B$30/Inputs!$B$31)/(Inputs!$B$29-Inputs!$B$30)*DCF!M$6</f>
        <v>113652.21231596291</v>
      </c>
      <c r="DM328" s="15">
        <f ca="1">DI328+DJ328+DK328+Inputs!$B$34+Inputs!$B$36-Inputs!$B$35</f>
        <v>825111.06833982281</v>
      </c>
    </row>
    <row r="329" spans="1:117" x14ac:dyDescent="0.75">
      <c r="A329" s="11">
        <v>316</v>
      </c>
      <c r="C329" s="23">
        <f t="shared" ca="1" si="181"/>
        <v>0.43591962232242154</v>
      </c>
      <c r="D329" s="23">
        <f t="shared" ca="1" si="181"/>
        <v>0.7729879730907907</v>
      </c>
      <c r="E329" s="23">
        <f t="shared" ca="1" si="181"/>
        <v>-0.29815401010668563</v>
      </c>
      <c r="F329" s="23">
        <f t="shared" ca="1" si="181"/>
        <v>-1.6322220246040369</v>
      </c>
      <c r="G329" s="23">
        <f t="shared" ca="1" si="181"/>
        <v>2.0738781274122777</v>
      </c>
      <c r="H329" s="23">
        <f t="shared" ca="1" si="181"/>
        <v>-0.23649547784970604</v>
      </c>
      <c r="I329" s="23">
        <f t="shared" ca="1" si="181"/>
        <v>-0.43889948670463236</v>
      </c>
      <c r="J329" s="23">
        <f t="shared" ca="1" si="181"/>
        <v>-0.85482582402492213</v>
      </c>
      <c r="K329" s="23">
        <f t="shared" ca="1" si="181"/>
        <v>0.53272725335081395</v>
      </c>
      <c r="L329" s="23">
        <f t="shared" ca="1" si="181"/>
        <v>-0.36214057712670722</v>
      </c>
      <c r="M329" s="23">
        <f t="shared" ca="1" si="181"/>
        <v>3.0245862135045596</v>
      </c>
      <c r="N329" s="23">
        <f ca="1">SQRT(Inputs!$B$38)*C329+SQRT(1-Inputs!$B$38)*_xlfn.NORM.S.INV(RAND())</f>
        <v>-0.4347302721414199</v>
      </c>
      <c r="O329" s="23">
        <f ca="1">SQRT(Inputs!$B$38)*D329+SQRT(1-Inputs!$B$38)*_xlfn.NORM.S.INV(RAND())</f>
        <v>1.16960230878869</v>
      </c>
      <c r="P329" s="23">
        <f ca="1">SQRT(Inputs!$B$38)*E329+SQRT(1-Inputs!$B$38)*_xlfn.NORM.S.INV(RAND())</f>
        <v>-1.2081978098992681</v>
      </c>
      <c r="Q329" s="23">
        <f ca="1">SQRT(Inputs!$B$38)*F329+SQRT(1-Inputs!$B$38)*_xlfn.NORM.S.INV(RAND())</f>
        <v>-1.2028092834314577</v>
      </c>
      <c r="R329" s="23">
        <f ca="1">SQRT(Inputs!$B$38)*G329+SQRT(1-Inputs!$B$38)*_xlfn.NORM.S.INV(RAND())</f>
        <v>-0.16721087716454841</v>
      </c>
      <c r="S329" s="23">
        <f ca="1">SQRT(Inputs!$B$38)*H329+SQRT(1-Inputs!$B$38)*_xlfn.NORM.S.INV(RAND())</f>
        <v>1.7204785143094417</v>
      </c>
      <c r="T329" s="23">
        <f ca="1">SQRT(Inputs!$B$38)*I329+SQRT(1-Inputs!$B$38)*_xlfn.NORM.S.INV(RAND())</f>
        <v>-1.5797087680921718</v>
      </c>
      <c r="U329" s="23">
        <f ca="1">SQRT(Inputs!$B$38)*J329+SQRT(1-Inputs!$B$38)*_xlfn.NORM.S.INV(RAND())</f>
        <v>-0.39192582097362449</v>
      </c>
      <c r="V329" s="23">
        <f ca="1">SQRT(Inputs!$B$38)*K329+SQRT(1-Inputs!$B$38)*_xlfn.NORM.S.INV(RAND())</f>
        <v>2.0119833665879305</v>
      </c>
      <c r="W329" s="23">
        <f ca="1">SQRT(Inputs!$B$38)*L329+SQRT(1-Inputs!$B$38)*_xlfn.NORM.S.INV(RAND())</f>
        <v>-0.26020639869560597</v>
      </c>
      <c r="X329" s="23">
        <f ca="1">SQRT(Inputs!$B$38)*M329+SQRT(1-Inputs!$B$38)*_xlfn.NORM.S.INV(RAND())</f>
        <v>2.3298664599109533</v>
      </c>
      <c r="Y329" s="23">
        <f ca="1">SQRT(Inputs!$B$38)*C329+SQRT(1-Inputs!$B$38)*_xlfn.NORM.S.INV(RAND())</f>
        <v>0.42254116494962035</v>
      </c>
      <c r="Z329" s="23">
        <f ca="1">SQRT(Inputs!$B$38)*D329+SQRT(1-Inputs!$B$38)*_xlfn.NORM.S.INV(RAND())</f>
        <v>-0.14521674412177321</v>
      </c>
      <c r="AA329" s="23">
        <f ca="1">SQRT(Inputs!$B$38)*E329+SQRT(1-Inputs!$B$38)*_xlfn.NORM.S.INV(RAND())</f>
        <v>-1.1514643010929662</v>
      </c>
      <c r="AB329" s="23">
        <f ca="1">SQRT(Inputs!$B$38)*F329+SQRT(1-Inputs!$B$38)*_xlfn.NORM.S.INV(RAND())</f>
        <v>-1.5712970226907343</v>
      </c>
      <c r="AC329" s="23">
        <f ca="1">SQRT(Inputs!$B$38)*G329+SQRT(1-Inputs!$B$38)*_xlfn.NORM.S.INV(RAND())</f>
        <v>0.94954362759588384</v>
      </c>
      <c r="AD329" s="23">
        <f ca="1">SQRT(Inputs!$B$38)*H329+SQRT(1-Inputs!$B$38)*_xlfn.NORM.S.INV(RAND())</f>
        <v>0.46314219053834138</v>
      </c>
      <c r="AE329" s="23">
        <f ca="1">SQRT(Inputs!$B$38)*I329+SQRT(1-Inputs!$B$38)*_xlfn.NORM.S.INV(RAND())</f>
        <v>0.51649516506022597</v>
      </c>
      <c r="AF329" s="23">
        <f ca="1">SQRT(Inputs!$B$38)*J329+SQRT(1-Inputs!$B$38)*_xlfn.NORM.S.INV(RAND())</f>
        <v>-2.0500721851428829</v>
      </c>
      <c r="AG329" s="23">
        <f ca="1">SQRT(Inputs!$B$38)*K329+SQRT(1-Inputs!$B$38)*_xlfn.NORM.S.INV(RAND())</f>
        <v>9.840310138774741E-2</v>
      </c>
      <c r="AH329" s="23">
        <f ca="1">SQRT(Inputs!$B$38)*L329+SQRT(1-Inputs!$B$38)*_xlfn.NORM.S.INV(RAND())</f>
        <v>0.40187755194893604</v>
      </c>
      <c r="AI329" s="23">
        <f ca="1">SQRT(Inputs!$B$38)*M329+SQRT(1-Inputs!$B$38)*_xlfn.NORM.S.INV(RAND())</f>
        <v>3.1373224020138264</v>
      </c>
      <c r="AJ329" s="23">
        <f ca="1">SQRT(Inputs!$B$38)*C329+SQRT(1-Inputs!$B$38)*_xlfn.NORM.S.INV(RAND())</f>
        <v>5.1807738471058712E-2</v>
      </c>
      <c r="AK329" s="23">
        <f ca="1">SQRT(Inputs!$B$38)*D329+SQRT(1-Inputs!$B$38)*_xlfn.NORM.S.INV(RAND())</f>
        <v>0.86066546049099746</v>
      </c>
      <c r="AL329" s="23">
        <f ca="1">SQRT(Inputs!$B$38)*E329+SQRT(1-Inputs!$B$38)*_xlfn.NORM.S.INV(RAND())</f>
        <v>-0.74866030263412164</v>
      </c>
      <c r="AM329" s="23">
        <f ca="1">SQRT(Inputs!$B$38)*F329+SQRT(1-Inputs!$B$38)*_xlfn.NORM.S.INV(RAND())</f>
        <v>-1.957477615112635</v>
      </c>
      <c r="AN329" s="23">
        <f ca="1">SQRT(Inputs!$B$38)*G329+SQRT(1-Inputs!$B$38)*_xlfn.NORM.S.INV(RAND())</f>
        <v>0.85516760844210848</v>
      </c>
      <c r="AO329" s="23">
        <f ca="1">SQRT(Inputs!$B$38)*H329+SQRT(1-Inputs!$B$38)*_xlfn.NORM.S.INV(RAND())</f>
        <v>0.36628788977720439</v>
      </c>
      <c r="AP329" s="23">
        <f ca="1">SQRT(Inputs!$B$38)*I329+SQRT(1-Inputs!$B$38)*_xlfn.NORM.S.INV(RAND())</f>
        <v>-0.56993558995891225</v>
      </c>
      <c r="AQ329" s="23">
        <f ca="1">SQRT(Inputs!$B$38)*J329+SQRT(1-Inputs!$B$38)*_xlfn.NORM.S.INV(RAND())</f>
        <v>-1.6867378487884135</v>
      </c>
      <c r="AR329" s="23">
        <f ca="1">SQRT(Inputs!$B$38)*K329+SQRT(1-Inputs!$B$38)*_xlfn.NORM.S.INV(RAND())</f>
        <v>-1.3557360310895161</v>
      </c>
      <c r="AS329" s="23">
        <f ca="1">SQRT(Inputs!$B$38)*L329+SQRT(1-Inputs!$B$38)*_xlfn.NORM.S.INV(RAND())</f>
        <v>8.6606638512523842E-2</v>
      </c>
      <c r="AT329" s="23">
        <f ca="1">SQRT(Inputs!$B$38)*M329+SQRT(1-Inputs!$B$38)*_xlfn.NORM.S.INV(RAND())</f>
        <v>0.38328941982911857</v>
      </c>
      <c r="AU329" s="15">
        <f ca="1">Inputs!$B$6*EXP($B$8-0.5*C$5^2+C$5*N329)</f>
        <v>4625.0445859578249</v>
      </c>
      <c r="AV329" s="15">
        <f t="shared" ca="1" si="146"/>
        <v>6686.1476088105328</v>
      </c>
      <c r="AW329" s="15">
        <f t="shared" ca="1" si="147"/>
        <v>6926.608929650376</v>
      </c>
      <c r="AX329" s="15">
        <f t="shared" ca="1" si="148"/>
        <v>7276.7758521063697</v>
      </c>
      <c r="AY329" s="15">
        <f t="shared" ca="1" si="149"/>
        <v>8720.9837523415699</v>
      </c>
      <c r="AZ329" s="15">
        <f t="shared" ca="1" si="150"/>
        <v>12890.867165419713</v>
      </c>
      <c r="BA329" s="15">
        <f t="shared" ca="1" si="151"/>
        <v>13371.191571872539</v>
      </c>
      <c r="BB329" s="15">
        <f t="shared" ca="1" si="152"/>
        <v>15740.054449838657</v>
      </c>
      <c r="BC329" s="15">
        <f t="shared" ca="1" si="153"/>
        <v>23409.883625563391</v>
      </c>
      <c r="BD329" s="15">
        <f t="shared" ca="1" si="154"/>
        <v>27989.742797253559</v>
      </c>
      <c r="BE329" s="15">
        <f t="shared" ca="1" si="155"/>
        <v>42405.894021365479</v>
      </c>
      <c r="BF329" s="15">
        <f ca="1">Inputs!$B$13*EXP($B$9-0.5*C$6^2+C$6*Y329)</f>
        <v>15039.525400716404</v>
      </c>
      <c r="BG329" s="15">
        <f t="shared" ca="1" si="156"/>
        <v>17855.163660361723</v>
      </c>
      <c r="BH329" s="15">
        <f t="shared" ca="1" si="157"/>
        <v>18023.062898404034</v>
      </c>
      <c r="BI329" s="15">
        <f t="shared" ca="1" si="158"/>
        <v>17323.189981276177</v>
      </c>
      <c r="BJ329" s="15">
        <f t="shared" ca="1" si="159"/>
        <v>24352.20115306228</v>
      </c>
      <c r="BK329" s="15">
        <f t="shared" ca="1" si="160"/>
        <v>31832.924712922111</v>
      </c>
      <c r="BL329" s="15">
        <f t="shared" ca="1" si="161"/>
        <v>41809.778662067889</v>
      </c>
      <c r="BM329" s="15">
        <f t="shared" ca="1" si="162"/>
        <v>39838.395817516241</v>
      </c>
      <c r="BN329" s="15">
        <f t="shared" ca="1" si="163"/>
        <v>49577.432559557317</v>
      </c>
      <c r="BO329" s="15">
        <f t="shared" ca="1" si="164"/>
        <v>63917.095311914534</v>
      </c>
      <c r="BP329" s="15">
        <f t="shared" ca="1" si="165"/>
        <v>112247.78152848656</v>
      </c>
      <c r="BQ329" s="15">
        <f ca="1">Inputs!$B$20*EXP($B$10-0.5*C$7^2+C$7*AJ329)</f>
        <v>4369.0636335480322</v>
      </c>
      <c r="BR329" s="15">
        <f t="shared" ca="1" si="166"/>
        <v>7791.7102496412081</v>
      </c>
      <c r="BS329" s="15">
        <f t="shared" ca="1" si="167"/>
        <v>8605.5750783515832</v>
      </c>
      <c r="BT329" s="15">
        <f t="shared" ca="1" si="168"/>
        <v>7100.0492217082765</v>
      </c>
      <c r="BU329" s="15">
        <f t="shared" ca="1" si="169"/>
        <v>12101.892521897982</v>
      </c>
      <c r="BV329" s="15">
        <f t="shared" ca="1" si="170"/>
        <v>18285.644712648958</v>
      </c>
      <c r="BW329" s="15">
        <f t="shared" ca="1" si="171"/>
        <v>22617.008796616326</v>
      </c>
      <c r="BX329" s="15">
        <f t="shared" ca="1" si="172"/>
        <v>22557.554817225708</v>
      </c>
      <c r="BY329" s="15">
        <f t="shared" ca="1" si="173"/>
        <v>24385.573109221437</v>
      </c>
      <c r="BZ329" s="15">
        <f t="shared" ca="1" si="174"/>
        <v>34765.500643263607</v>
      </c>
      <c r="CA329" s="15">
        <f t="shared" ca="1" si="175"/>
        <v>52277.058971801758</v>
      </c>
      <c r="CB329" s="15">
        <f ca="1">(AU329*DCF!C$10-DCF!C$5*MAX(AU329*DCF!C$10,0)-MAX(AU329-Inputs!$B$6,0)/Inputs!$B$10)*DCF!C$6</f>
        <v>1045.478562860688</v>
      </c>
      <c r="CC329" s="15">
        <f ca="1">(AV329*DCF!D$10-DCF!D$5*MAX(AV329*DCF!D$10,0)-MAX(AV329-AU329,0)/Inputs!$B$10)*DCF!D$6</f>
        <v>1127.1571532599205</v>
      </c>
      <c r="CD329" s="15">
        <f ca="1">(AW329*DCF!E$10-DCF!E$5*MAX(AW329*DCF!E$10,0)-MAX(AW329-AV329,0)/Inputs!$B$10)*DCF!E$6</f>
        <v>1545.0818921623475</v>
      </c>
      <c r="CE329" s="15">
        <f ca="1">(AX329*DCF!F$10-DCF!F$5*MAX(AX329*DCF!F$10,0)-MAX(AX329-AW329,0)/Inputs!$B$10)*DCF!F$6</f>
        <v>1515.6475167322781</v>
      </c>
      <c r="CF329" s="15">
        <f ca="1">(AY329*DCF!G$10-DCF!G$5*MAX(AY329*DCF!G$10,0)-MAX(AY329-AX329,0)/Inputs!$B$10)*DCF!G$6</f>
        <v>1519.2684546233804</v>
      </c>
      <c r="CG329" s="15">
        <f ca="1">(AZ329*DCF!H$10-DCF!H$5*MAX(AZ329*DCF!H$10,0)-MAX(AZ329-AY329,0)/Inputs!$B$10)*DCF!H$6</f>
        <v>1762.3335515156148</v>
      </c>
      <c r="CH329" s="15">
        <f ca="1">(BA329*DCF!I$10-DCF!I$5*MAX(BA329*DCF!I$10,0)-MAX(BA329-AZ329,0)/Inputs!$B$10)*DCF!I$6</f>
        <v>2363.6388859192361</v>
      </c>
      <c r="CI329" s="15">
        <f ca="1">(BB329*DCF!J$10-DCF!J$5*MAX(BB329*DCF!J$10,0)-MAX(BB329-BA329,0)/Inputs!$B$10)*DCF!J$6</f>
        <v>2342.0677321951039</v>
      </c>
      <c r="CJ329" s="15">
        <f ca="1">(BC329*DCF!K$10-DCF!K$5*MAX(BC329*DCF!K$10,0)-MAX(BC329-BB329,0)/Inputs!$B$10)*DCF!K$6</f>
        <v>2694.9559704714775</v>
      </c>
      <c r="CK329" s="15">
        <f ca="1">(BD329*DCF!L$10-DCF!L$5*MAX(BD329*DCF!L$10,0)-MAX(BD329-BC329,0)/Inputs!$B$10)*DCF!L$6</f>
        <v>3629.1355205763443</v>
      </c>
      <c r="CL329" s="15">
        <f ca="1">(BE329*DCF!M$10-DCF!M$5*MAX(BE329*DCF!M$10,0)-MAX(BE329-BD329,0)/Inputs!$B$10)*DCF!M$6</f>
        <v>4261.8568272643288</v>
      </c>
      <c r="CM329" s="15">
        <f ca="1">(BF329*DCF!C$28-DCF!C$5*MAX(BF329*DCF!C$28,0)-MAX(BF329-Inputs!$B$13,0)/Inputs!$B$17)*DCF!C$6</f>
        <v>3746.4251676519148</v>
      </c>
      <c r="CN329" s="15">
        <f ca="1">(BG329*DCF!D$28-DCF!D$5*MAX(BG329*DCF!D$28,0)-MAX(BG329-BF329,0)/Inputs!$B$17)*DCF!D$6</f>
        <v>4658.0527693498871</v>
      </c>
      <c r="CO329" s="15">
        <f ca="1">(BH329*DCF!E$28-DCF!E$5*MAX(BH329*DCF!E$28,0)-MAX(BH329-BG329,0)/Inputs!$B$17)*DCF!E$6</f>
        <v>5071.361710756496</v>
      </c>
      <c r="CP329" s="15">
        <f ca="1">(BI329*DCF!F$28-DCF!F$5*MAX(BI329*DCF!F$28,0)-MAX(BI329-BH329,0)/Inputs!$B$17)*DCF!F$6</f>
        <v>4702.7897721514919</v>
      </c>
      <c r="CQ329" s="15">
        <f ca="1">(BJ329*DCF!G$28-DCF!G$5*MAX(BJ329*DCF!G$28,0)-MAX(BJ329-BI329,0)/Inputs!$B$17)*DCF!G$6</f>
        <v>5136.153107837119</v>
      </c>
      <c r="CR329" s="15">
        <f ca="1">(BK329*DCF!H$28-DCF!H$5*MAX(BK329*DCF!H$28,0)-MAX(BK329-BJ329,0)/Inputs!$B$17)*DCF!H$6</f>
        <v>6710.3389799750021</v>
      </c>
      <c r="CS329" s="15">
        <f ca="1">(BL329*DCF!I$28-DCF!I$5*MAX(BL329*DCF!I$28,0)-MAX(BL329-BK329,0)/Inputs!$B$17)*DCF!I$6</f>
        <v>8399.7120283914574</v>
      </c>
      <c r="CT329" s="15">
        <f ca="1">(BM329*DCF!J$28-DCF!J$5*MAX(BM329*DCF!J$28,0)-MAX(BM329-BL329,0)/Inputs!$B$17)*DCF!J$6</f>
        <v>8887.2695083716317</v>
      </c>
      <c r="CU329" s="15">
        <f ca="1">(BN329*DCF!K$28-DCF!K$5*MAX(BN329*DCF!K$28,0)-MAX(BN329-BM329,0)/Inputs!$B$17)*DCF!K$6</f>
        <v>9277.0202141804748</v>
      </c>
      <c r="CV329" s="15">
        <f ca="1">(BO329*DCF!L$28-DCF!L$5*MAX(BO329*DCF!L$28,0)-MAX(BO329-BN329,0)/Inputs!$B$17)*DCF!L$6</f>
        <v>11130.24537486627</v>
      </c>
      <c r="CW329" s="15">
        <f ca="1">(BP329*DCF!M$28-DCF!M$5*MAX(BP329*DCF!M$28,0)-MAX(BP329-BO329,0)/Inputs!$B$17)*DCF!M$6</f>
        <v>16067.570287819177</v>
      </c>
      <c r="CX329" s="15">
        <f ca="1">(BQ329*DCF!C$46-DCF!C$5*MAX(BQ329*DCF!C$46,0)-MAX(BQ329-Inputs!$B$20,0)/Inputs!$B$24)*DCF!C$6</f>
        <v>-1548.5429331741561</v>
      </c>
      <c r="CY329" s="15">
        <f ca="1">(BR329*DCF!D$46-DCF!D$5*MAX(BR329*DCF!D$46,0)-MAX(BR329-BQ329,0)/Inputs!$B$24)*DCF!D$6</f>
        <v>-2790.2781351224485</v>
      </c>
      <c r="CZ329" s="15">
        <f ca="1">(BS329*DCF!E$46-DCF!E$5*MAX(BS329*DCF!E$46,0)-MAX(BS329-BR329,0)/Inputs!$B$24)*DCF!E$6</f>
        <v>-1338.4273465787091</v>
      </c>
      <c r="DA329" s="15">
        <f ca="1">(BT329*DCF!F$46-DCF!F$5*MAX(BT329*DCF!F$46,0)-MAX(BT329-BS329,0)/Inputs!$B$24)*DCF!F$6</f>
        <v>-517.07047426030886</v>
      </c>
      <c r="DB329" s="15">
        <f ca="1">(BU329*DCF!G$46-DCF!G$5*MAX(BU329*DCF!G$46,0)-MAX(BU329-BT329,0)/Inputs!$B$24)*DCF!G$6</f>
        <v>-2089.6050158434937</v>
      </c>
      <c r="DC329" s="15">
        <f ca="1">(BV329*DCF!H$46-DCF!H$5*MAX(BV329*DCF!H$46,0)-MAX(BV329-BU329,0)/Inputs!$B$24)*DCF!H$6</f>
        <v>-1921.5631047975778</v>
      </c>
      <c r="DD329" s="15">
        <f ca="1">(BW329*DCF!I$46-DCF!I$5*MAX(BW329*DCF!I$46,0)-MAX(BW329-BV329,0)/Inputs!$B$24)*DCF!I$6</f>
        <v>-721.01848345014548</v>
      </c>
      <c r="DE329" s="15">
        <f ca="1">(BX329*DCF!J$46-DCF!J$5*MAX(BX329*DCF!J$46,0)-MAX(BX329-BW329,0)/Inputs!$B$24)*DCF!J$6</f>
        <v>946.22702716172068</v>
      </c>
      <c r="DF329" s="15">
        <f ca="1">(BY329*DCF!K$46-DCF!K$5*MAX(BY329*DCF!K$46,0)-MAX(BY329-BX329,0)/Inputs!$B$24)*DCF!K$6</f>
        <v>945.16944236243194</v>
      </c>
      <c r="DG329" s="15">
        <f ca="1">(BZ329*DCF!L$46-DCF!L$5*MAX(BZ329*DCF!L$46,0)-MAX(BZ329-BY329,0)/Inputs!$B$24)*DCF!L$6</f>
        <v>54.166305745615006</v>
      </c>
      <c r="DH329" s="15">
        <f ca="1">(CA329*DCF!M$46-DCF!M$5*MAX(CA329*DCF!M$46,0)-MAX(CA329-BZ329,0)/Inputs!$B$24)*DCF!M$6</f>
        <v>437.41639273474846</v>
      </c>
      <c r="DI329" s="15">
        <f ca="1">SUM(CB329:CL329)+BE329*DCF!M$10*(1+Inputs!$B$30)*(1-Inputs!$B$33)*(1-Inputs!$B$30/Inputs!$B$31)/(Inputs!$B$29-Inputs!$B$30)*DCF!M$6</f>
        <v>141822.78588893669</v>
      </c>
      <c r="DJ329" s="15">
        <f ca="1">SUM(CM329:CW329)+BP329*DCF!M$28*(1+Inputs!$B$30)*(1-Inputs!$B$33)*(1-Inputs!$B$30/Inputs!$B$31)/(Inputs!$B$29-Inputs!$B$30)*DCF!M$6</f>
        <v>500303.0193440502</v>
      </c>
      <c r="DK329" s="15">
        <f ca="1">SUM(CX329:DH329)+CA329*DCF!M$46*(1+Inputs!$B$30)*(1-Inputs!$B$33)*(1-Inputs!$B$30/Inputs!$B$31)/(Inputs!$B$29-Inputs!$B$30)*DCF!M$6</f>
        <v>72282.999458701714</v>
      </c>
      <c r="DM329" s="15">
        <f ca="1">DI329+DJ329+DK329+Inputs!$B$34+Inputs!$B$36-Inputs!$B$35</f>
        <v>791259.80469168862</v>
      </c>
    </row>
    <row r="330" spans="1:117" x14ac:dyDescent="0.75">
      <c r="A330" s="11">
        <v>317</v>
      </c>
      <c r="C330" s="23">
        <f t="shared" ca="1" si="181"/>
        <v>1.8552821425713004</v>
      </c>
      <c r="D330" s="23">
        <f t="shared" ca="1" si="181"/>
        <v>9.6392839492425331E-2</v>
      </c>
      <c r="E330" s="23">
        <f t="shared" ca="1" si="181"/>
        <v>-2.0747225245511633E-2</v>
      </c>
      <c r="F330" s="23">
        <f t="shared" ca="1" si="181"/>
        <v>-0.84146495606048044</v>
      </c>
      <c r="G330" s="23">
        <f t="shared" ca="1" si="181"/>
        <v>0.6332260852207432</v>
      </c>
      <c r="H330" s="23">
        <f t="shared" ca="1" si="181"/>
        <v>0.3796026036312094</v>
      </c>
      <c r="I330" s="23">
        <f t="shared" ca="1" si="181"/>
        <v>-0.10799465786524429</v>
      </c>
      <c r="J330" s="23">
        <f t="shared" ca="1" si="181"/>
        <v>0.34001114600656041</v>
      </c>
      <c r="K330" s="23">
        <f t="shared" ca="1" si="181"/>
        <v>-0.6576082533716785</v>
      </c>
      <c r="L330" s="23">
        <f t="shared" ca="1" si="181"/>
        <v>-0.98099063388109653</v>
      </c>
      <c r="M330" s="23">
        <f t="shared" ca="1" si="181"/>
        <v>1.2483501875484784</v>
      </c>
      <c r="N330" s="23">
        <f ca="1">SQRT(Inputs!$B$38)*C330+SQRT(1-Inputs!$B$38)*_xlfn.NORM.S.INV(RAND())</f>
        <v>0.9562317278370861</v>
      </c>
      <c r="O330" s="23">
        <f ca="1">SQRT(Inputs!$B$38)*D330+SQRT(1-Inputs!$B$38)*_xlfn.NORM.S.INV(RAND())</f>
        <v>0.15151166728458912</v>
      </c>
      <c r="P330" s="23">
        <f ca="1">SQRT(Inputs!$B$38)*E330+SQRT(1-Inputs!$B$38)*_xlfn.NORM.S.INV(RAND())</f>
        <v>-1.4214001155566141</v>
      </c>
      <c r="Q330" s="23">
        <f ca="1">SQRT(Inputs!$B$38)*F330+SQRT(1-Inputs!$B$38)*_xlfn.NORM.S.INV(RAND())</f>
        <v>-3.5514345800344183E-2</v>
      </c>
      <c r="R330" s="23">
        <f ca="1">SQRT(Inputs!$B$38)*G330+SQRT(1-Inputs!$B$38)*_xlfn.NORM.S.INV(RAND())</f>
        <v>-0.44067234075752026</v>
      </c>
      <c r="S330" s="23">
        <f ca="1">SQRT(Inputs!$B$38)*H330+SQRT(1-Inputs!$B$38)*_xlfn.NORM.S.INV(RAND())</f>
        <v>1.2349697706874818</v>
      </c>
      <c r="T330" s="23">
        <f ca="1">SQRT(Inputs!$B$38)*I330+SQRT(1-Inputs!$B$38)*_xlfn.NORM.S.INV(RAND())</f>
        <v>0.93198532059486705</v>
      </c>
      <c r="U330" s="23">
        <f ca="1">SQRT(Inputs!$B$38)*J330+SQRT(1-Inputs!$B$38)*_xlfn.NORM.S.INV(RAND())</f>
        <v>0.18273355595610649</v>
      </c>
      <c r="V330" s="23">
        <f ca="1">SQRT(Inputs!$B$38)*K330+SQRT(1-Inputs!$B$38)*_xlfn.NORM.S.INV(RAND())</f>
        <v>-0.34783171528354312</v>
      </c>
      <c r="W330" s="23">
        <f ca="1">SQRT(Inputs!$B$38)*L330+SQRT(1-Inputs!$B$38)*_xlfn.NORM.S.INV(RAND())</f>
        <v>0.63432090187369272</v>
      </c>
      <c r="X330" s="23">
        <f ca="1">SQRT(Inputs!$B$38)*M330+SQRT(1-Inputs!$B$38)*_xlfn.NORM.S.INV(RAND())</f>
        <v>0.15636861531793222</v>
      </c>
      <c r="Y330" s="23">
        <f ca="1">SQRT(Inputs!$B$38)*C330+SQRT(1-Inputs!$B$38)*_xlfn.NORM.S.INV(RAND())</f>
        <v>1.3528573225275788</v>
      </c>
      <c r="Z330" s="23">
        <f ca="1">SQRT(Inputs!$B$38)*D330+SQRT(1-Inputs!$B$38)*_xlfn.NORM.S.INV(RAND())</f>
        <v>-0.66408629627268823</v>
      </c>
      <c r="AA330" s="23">
        <f ca="1">SQRT(Inputs!$B$38)*E330+SQRT(1-Inputs!$B$38)*_xlfn.NORM.S.INV(RAND())</f>
        <v>1.2703644054852563</v>
      </c>
      <c r="AB330" s="23">
        <f ca="1">SQRT(Inputs!$B$38)*F330+SQRT(1-Inputs!$B$38)*_xlfn.NORM.S.INV(RAND())</f>
        <v>-0.56315503213140161</v>
      </c>
      <c r="AC330" s="23">
        <f ca="1">SQRT(Inputs!$B$38)*G330+SQRT(1-Inputs!$B$38)*_xlfn.NORM.S.INV(RAND())</f>
        <v>1.5763216927663981</v>
      </c>
      <c r="AD330" s="23">
        <f ca="1">SQRT(Inputs!$B$38)*H330+SQRT(1-Inputs!$B$38)*_xlfn.NORM.S.INV(RAND())</f>
        <v>0.61423018013584441</v>
      </c>
      <c r="AE330" s="23">
        <f ca="1">SQRT(Inputs!$B$38)*I330+SQRT(1-Inputs!$B$38)*_xlfn.NORM.S.INV(RAND())</f>
        <v>0.22529554524422199</v>
      </c>
      <c r="AF330" s="23">
        <f ca="1">SQRT(Inputs!$B$38)*J330+SQRT(1-Inputs!$B$38)*_xlfn.NORM.S.INV(RAND())</f>
        <v>1.0392690740028543</v>
      </c>
      <c r="AG330" s="23">
        <f ca="1">SQRT(Inputs!$B$38)*K330+SQRT(1-Inputs!$B$38)*_xlfn.NORM.S.INV(RAND())</f>
        <v>-2.0408902132505671</v>
      </c>
      <c r="AH330" s="23">
        <f ca="1">SQRT(Inputs!$B$38)*L330+SQRT(1-Inputs!$B$38)*_xlfn.NORM.S.INV(RAND())</f>
        <v>-1.7699383953971073</v>
      </c>
      <c r="AI330" s="23">
        <f ca="1">SQRT(Inputs!$B$38)*M330+SQRT(1-Inputs!$B$38)*_xlfn.NORM.S.INV(RAND())</f>
        <v>-0.31271667284588622</v>
      </c>
      <c r="AJ330" s="23">
        <f ca="1">SQRT(Inputs!$B$38)*C330+SQRT(1-Inputs!$B$38)*_xlfn.NORM.S.INV(RAND())</f>
        <v>1.5501133108975307</v>
      </c>
      <c r="AK330" s="23">
        <f ca="1">SQRT(Inputs!$B$38)*D330+SQRT(1-Inputs!$B$38)*_xlfn.NORM.S.INV(RAND())</f>
        <v>0.57279281896865486</v>
      </c>
      <c r="AL330" s="23">
        <f ca="1">SQRT(Inputs!$B$38)*E330+SQRT(1-Inputs!$B$38)*_xlfn.NORM.S.INV(RAND())</f>
        <v>-1.0453759221597947</v>
      </c>
      <c r="AM330" s="23">
        <f ca="1">SQRT(Inputs!$B$38)*F330+SQRT(1-Inputs!$B$38)*_xlfn.NORM.S.INV(RAND())</f>
        <v>0.13462315520855983</v>
      </c>
      <c r="AN330" s="23">
        <f ca="1">SQRT(Inputs!$B$38)*G330+SQRT(1-Inputs!$B$38)*_xlfn.NORM.S.INV(RAND())</f>
        <v>-0.46994895475125509</v>
      </c>
      <c r="AO330" s="23">
        <f ca="1">SQRT(Inputs!$B$38)*H330+SQRT(1-Inputs!$B$38)*_xlfn.NORM.S.INV(RAND())</f>
        <v>0.64860841667537716</v>
      </c>
      <c r="AP330" s="23">
        <f ca="1">SQRT(Inputs!$B$38)*I330+SQRT(1-Inputs!$B$38)*_xlfn.NORM.S.INV(RAND())</f>
        <v>0.4104682656060854</v>
      </c>
      <c r="AQ330" s="23">
        <f ca="1">SQRT(Inputs!$B$38)*J330+SQRT(1-Inputs!$B$38)*_xlfn.NORM.S.INV(RAND())</f>
        <v>-6.1762754986524615E-4</v>
      </c>
      <c r="AR330" s="23">
        <f ca="1">SQRT(Inputs!$B$38)*K330+SQRT(1-Inputs!$B$38)*_xlfn.NORM.S.INV(RAND())</f>
        <v>-0.34155656393026418</v>
      </c>
      <c r="AS330" s="23">
        <f ca="1">SQRT(Inputs!$B$38)*L330+SQRT(1-Inputs!$B$38)*_xlfn.NORM.S.INV(RAND())</f>
        <v>-1.1893435165670612</v>
      </c>
      <c r="AT330" s="23">
        <f ca="1">SQRT(Inputs!$B$38)*M330+SQRT(1-Inputs!$B$38)*_xlfn.NORM.S.INV(RAND())</f>
        <v>0.53243177760249816</v>
      </c>
      <c r="AU330" s="15">
        <f ca="1">Inputs!$B$6*EXP($B$8-0.5*C$5^2+C$5*N330)</f>
        <v>5792.9711253462419</v>
      </c>
      <c r="AV330" s="15">
        <f t="shared" ca="1" si="146"/>
        <v>7210.2617453368557</v>
      </c>
      <c r="AW330" s="15">
        <f t="shared" ca="1" si="147"/>
        <v>7257.8291945695955</v>
      </c>
      <c r="AX330" s="15">
        <f t="shared" ca="1" si="148"/>
        <v>8821.8521101737933</v>
      </c>
      <c r="AY330" s="15">
        <f t="shared" ca="1" si="149"/>
        <v>10240.382743450655</v>
      </c>
      <c r="AZ330" s="15">
        <f t="shared" ca="1" si="150"/>
        <v>14348.739464372697</v>
      </c>
      <c r="BA330" s="15">
        <f t="shared" ca="1" si="151"/>
        <v>19358.249471140822</v>
      </c>
      <c r="BB330" s="15">
        <f t="shared" ca="1" si="152"/>
        <v>24138.299576894624</v>
      </c>
      <c r="BC330" s="15">
        <f t="shared" ca="1" si="153"/>
        <v>28587.132204718284</v>
      </c>
      <c r="BD330" s="15">
        <f t="shared" ca="1" si="154"/>
        <v>37162.671096195845</v>
      </c>
      <c r="BE330" s="15">
        <f t="shared" ca="1" si="155"/>
        <v>46191.28621731625</v>
      </c>
      <c r="BF330" s="15">
        <f ca="1">Inputs!$B$13*EXP($B$9-0.5*C$6^2+C$6*Y330)</f>
        <v>18085.577397608249</v>
      </c>
      <c r="BG330" s="15">
        <f t="shared" ca="1" si="156"/>
        <v>19552.473144246731</v>
      </c>
      <c r="BH330" s="15">
        <f t="shared" ca="1" si="157"/>
        <v>29492.601887577399</v>
      </c>
      <c r="BI330" s="15">
        <f t="shared" ca="1" si="158"/>
        <v>33105.717127930329</v>
      </c>
      <c r="BJ330" s="15">
        <f t="shared" ca="1" si="159"/>
        <v>50939.029892305771</v>
      </c>
      <c r="BK330" s="15">
        <f t="shared" ca="1" si="160"/>
        <v>67970.781171581708</v>
      </c>
      <c r="BL330" s="15">
        <f t="shared" ca="1" si="161"/>
        <v>85967.560198869236</v>
      </c>
      <c r="BM330" s="15">
        <f t="shared" ca="1" si="162"/>
        <v>120235.50101278278</v>
      </c>
      <c r="BN330" s="15">
        <f t="shared" ca="1" si="163"/>
        <v>115791.69394408887</v>
      </c>
      <c r="BO330" s="15">
        <f t="shared" ca="1" si="164"/>
        <v>115976.96078597711</v>
      </c>
      <c r="BP330" s="15">
        <f t="shared" ca="1" si="165"/>
        <v>137777.01262978776</v>
      </c>
      <c r="BQ330" s="15">
        <f ca="1">Inputs!$B$20*EXP($B$10-0.5*C$7^2+C$7*AJ330)</f>
        <v>7433.3138069452534</v>
      </c>
      <c r="BR330" s="15">
        <f t="shared" ca="1" si="166"/>
        <v>12098.250211157869</v>
      </c>
      <c r="BS330" s="15">
        <f t="shared" ca="1" si="167"/>
        <v>12270.440032390128</v>
      </c>
      <c r="BT330" s="15">
        <f t="shared" ca="1" si="168"/>
        <v>17526.430618254486</v>
      </c>
      <c r="BU330" s="15">
        <f t="shared" ca="1" si="169"/>
        <v>21678.737108023623</v>
      </c>
      <c r="BV330" s="15">
        <f t="shared" ca="1" si="170"/>
        <v>34907.188860051996</v>
      </c>
      <c r="BW330" s="15">
        <f t="shared" ca="1" si="171"/>
        <v>53132.056102119997</v>
      </c>
      <c r="BX330" s="15">
        <f t="shared" ca="1" si="172"/>
        <v>74304.516179533719</v>
      </c>
      <c r="BY330" s="15">
        <f t="shared" ca="1" si="173"/>
        <v>97527.168844584899</v>
      </c>
      <c r="BZ330" s="15">
        <f t="shared" ca="1" si="174"/>
        <v>109969.38893408392</v>
      </c>
      <c r="CA330" s="15">
        <f t="shared" ca="1" si="175"/>
        <v>169802.64603584385</v>
      </c>
      <c r="CB330" s="15">
        <f ca="1">(AU330*DCF!C$10-DCF!C$5*MAX(AU330*DCF!C$10,0)-MAX(AU330-Inputs!$B$6,0)/Inputs!$B$10)*DCF!C$6</f>
        <v>1037.1510384626613</v>
      </c>
      <c r="CC330" s="15">
        <f ca="1">(AV330*DCF!D$10-DCF!D$5*MAX(AV330*DCF!D$10,0)-MAX(AV330-AU330,0)/Inputs!$B$10)*DCF!D$6</f>
        <v>1411.8832279518363</v>
      </c>
      <c r="CD330" s="15">
        <f ca="1">(AW330*DCF!E$10-DCF!E$5*MAX(AW330*DCF!E$10,0)-MAX(AW330-AV330,0)/Inputs!$B$10)*DCF!E$6</f>
        <v>1665.0030666940356</v>
      </c>
      <c r="CE330" s="15">
        <f ca="1">(AX330*DCF!F$10-DCF!F$5*MAX(AX330*DCF!F$10,0)-MAX(AX330-AW330,0)/Inputs!$B$10)*DCF!F$6</f>
        <v>1600.3618643517598</v>
      </c>
      <c r="CF330" s="15">
        <f ca="1">(AY330*DCF!G$10-DCF!G$5*MAX(AY330*DCF!G$10,0)-MAX(AY330-AX330,0)/Inputs!$B$10)*DCF!G$6</f>
        <v>1837.2608069841335</v>
      </c>
      <c r="CG330" s="15">
        <f ca="1">(AZ330*DCF!H$10-DCF!H$5*MAX(AZ330*DCF!H$10,0)-MAX(AZ330-AY330,0)/Inputs!$B$10)*DCF!H$6</f>
        <v>2056.305671266929</v>
      </c>
      <c r="CH330" s="15">
        <f ca="1">(BA330*DCF!I$10-DCF!I$5*MAX(BA330*DCF!I$10,0)-MAX(BA330-AZ330,0)/Inputs!$B$10)*DCF!I$6</f>
        <v>2714.3108288103781</v>
      </c>
      <c r="CI330" s="15">
        <f ca="1">(BB330*DCF!J$10-DCF!J$5*MAX(BB330*DCF!J$10,0)-MAX(BB330-BA330,0)/Inputs!$B$10)*DCF!J$6</f>
        <v>3417.850391455559</v>
      </c>
      <c r="CJ330" s="15">
        <f ca="1">(BC330*DCF!K$10-DCF!K$5*MAX(BC330*DCF!K$10,0)-MAX(BC330-BB330,0)/Inputs!$B$10)*DCF!K$6</f>
        <v>3979.3003287563365</v>
      </c>
      <c r="CK330" s="15">
        <f ca="1">(BD330*DCF!L$10-DCF!L$5*MAX(BD330*DCF!L$10,0)-MAX(BD330-BC330,0)/Inputs!$B$10)*DCF!L$6</f>
        <v>4495.8814566974424</v>
      </c>
      <c r="CL330" s="15">
        <f ca="1">(BE330*DCF!M$10-DCF!M$5*MAX(BE330*DCF!M$10,0)-MAX(BE330-BD330,0)/Inputs!$B$10)*DCF!M$6</f>
        <v>5439.6233793770116</v>
      </c>
      <c r="CM330" s="15">
        <f ca="1">(BF330*DCF!C$28-DCF!C$5*MAX(BF330*DCF!C$28,0)-MAX(BF330-Inputs!$B$13,0)/Inputs!$B$17)*DCF!C$6</f>
        <v>3972.5840489511202</v>
      </c>
      <c r="CN330" s="15">
        <f ca="1">(BG330*DCF!D$28-DCF!D$5*MAX(BG330*DCF!D$28,0)-MAX(BG330-BF330,0)/Inputs!$B$17)*DCF!D$6</f>
        <v>5445.6981761384523</v>
      </c>
      <c r="CO330" s="15">
        <f ca="1">(BH330*DCF!E$28-DCF!E$5*MAX(BH330*DCF!E$28,0)-MAX(BH330-BG330,0)/Inputs!$B$17)*DCF!E$6</f>
        <v>6393.767461306943</v>
      </c>
      <c r="CP330" s="15">
        <f ca="1">(BI330*DCF!F$28-DCF!F$5*MAX(BI330*DCF!F$28,0)-MAX(BI330-BH330,0)/Inputs!$B$17)*DCF!F$6</f>
        <v>8329.5054279418455</v>
      </c>
      <c r="CQ330" s="15">
        <f ca="1">(BJ330*DCF!G$28-DCF!G$5*MAX(BJ330*DCF!G$28,0)-MAX(BJ330-BI330,0)/Inputs!$B$17)*DCF!G$6</f>
        <v>10217.130743515983</v>
      </c>
      <c r="CR330" s="15">
        <f ca="1">(BK330*DCF!H$28-DCF!H$5*MAX(BK330*DCF!H$28,0)-MAX(BK330-BJ330,0)/Inputs!$B$17)*DCF!H$6</f>
        <v>14163.66790950366</v>
      </c>
      <c r="CS330" s="15">
        <f ca="1">(BL330*DCF!I$28-DCF!I$5*MAX(BL330*DCF!I$28,0)-MAX(BL330-BK330,0)/Inputs!$B$17)*DCF!I$6</f>
        <v>17632.443350894639</v>
      </c>
      <c r="CT330" s="15">
        <f ca="1">(BM330*DCF!J$28-DCF!J$5*MAX(BM330*DCF!J$28,0)-MAX(BM330-BL330,0)/Inputs!$B$17)*DCF!J$6</f>
        <v>22278.849224391539</v>
      </c>
      <c r="CU330" s="15">
        <f ca="1">(BN330*DCF!K$28-DCF!K$5*MAX(BN330*DCF!K$28,0)-MAX(BN330-BM330,0)/Inputs!$B$17)*DCF!K$6</f>
        <v>24453.264281333704</v>
      </c>
      <c r="CV330" s="15">
        <f ca="1">(BO330*DCF!L$28-DCF!L$5*MAX(BO330*DCF!L$28,0)-MAX(BO330-BN330,0)/Inputs!$B$17)*DCF!L$6</f>
        <v>23118.874766453635</v>
      </c>
      <c r="CW330" s="15">
        <f ca="1">(BP330*DCF!M$28-DCF!M$5*MAX(BP330*DCF!M$28,0)-MAX(BP330-BO330,0)/Inputs!$B$17)*DCF!M$6</f>
        <v>23644.106678069787</v>
      </c>
      <c r="CX330" s="15">
        <f ca="1">(BQ330*DCF!C$46-DCF!C$5*MAX(BQ330*DCF!C$46,0)-MAX(BQ330-Inputs!$B$20,0)/Inputs!$B$24)*DCF!C$6</f>
        <v>-3671.5800048119536</v>
      </c>
      <c r="CY330" s="15">
        <f ca="1">(BR330*DCF!D$46-DCF!D$5*MAX(BR330*DCF!D$46,0)-MAX(BR330-BQ330,0)/Inputs!$B$24)*DCF!D$6</f>
        <v>-4055.378817392279</v>
      </c>
      <c r="CZ330" s="15">
        <f ca="1">(BS330*DCF!E$46-DCF!E$5*MAX(BS330*DCF!E$46,0)-MAX(BS330-BR330,0)/Inputs!$B$24)*DCF!E$6</f>
        <v>-1518.8733854880688</v>
      </c>
      <c r="DA330" s="15">
        <f ca="1">(BT330*DCF!F$46-DCF!F$5*MAX(BT330*DCF!F$46,0)-MAX(BT330-BS330,0)/Inputs!$B$24)*DCF!F$6</f>
        <v>-3190.2578150189802</v>
      </c>
      <c r="DB330" s="15">
        <f ca="1">(BU330*DCF!G$46-DCF!G$5*MAX(BU330*DCF!G$46,0)-MAX(BU330-BT330,0)/Inputs!$B$24)*DCF!G$6</f>
        <v>-2125.983747958654</v>
      </c>
      <c r="DC330" s="15">
        <f ca="1">(BV330*DCF!H$46-DCF!H$5*MAX(BV330*DCF!H$46,0)-MAX(BV330-BU330,0)/Inputs!$B$24)*DCF!H$6</f>
        <v>-4110.6603298741811</v>
      </c>
      <c r="DD330" s="15">
        <f ca="1">(BW330*DCF!I$46-DCF!I$5*MAX(BW330*DCF!I$46,0)-MAX(BW330-BV330,0)/Inputs!$B$24)*DCF!I$6</f>
        <v>-4004.5489181073349</v>
      </c>
      <c r="DE330" s="15">
        <f ca="1">(BX330*DCF!J$46-DCF!J$5*MAX(BX330*DCF!J$46,0)-MAX(BX330-BW330,0)/Inputs!$B$24)*DCF!J$6</f>
        <v>-2497.721586723017</v>
      </c>
      <c r="DF330" s="15">
        <f ca="1">(BY330*DCF!K$46-DCF!K$5*MAX(BY330*DCF!K$46,0)-MAX(BY330-BX330,0)/Inputs!$B$24)*DCF!K$6</f>
        <v>-117.85426118812887</v>
      </c>
      <c r="DG330" s="15">
        <f ca="1">(BZ330*DCF!L$46-DCF!L$5*MAX(BZ330*DCF!L$46,0)-MAX(BZ330-BY330,0)/Inputs!$B$24)*DCF!L$6</f>
        <v>4785.9601526926344</v>
      </c>
      <c r="DH330" s="15">
        <f ca="1">(CA330*DCF!M$46-DCF!M$5*MAX(CA330*DCF!M$46,0)-MAX(CA330-BZ330,0)/Inputs!$B$24)*DCF!M$6</f>
        <v>803.34760507951512</v>
      </c>
      <c r="DI330" s="15">
        <f ca="1">SUM(CB330:CL330)+BE330*DCF!M$10*(1+Inputs!$B$30)*(1-Inputs!$B$33)*(1-Inputs!$B$30/Inputs!$B$31)/(Inputs!$B$29-Inputs!$B$30)*DCF!M$6</f>
        <v>158205.89242012476</v>
      </c>
      <c r="DJ330" s="15">
        <f ca="1">SUM(CM330:CW330)+BP330*DCF!M$28*(1+Inputs!$B$30)*(1-Inputs!$B$33)*(1-Inputs!$B$30/Inputs!$B$31)/(Inputs!$B$29-Inputs!$B$30)*DCF!M$6</f>
        <v>670896.88948327233</v>
      </c>
      <c r="DK330" s="15">
        <f ca="1">SUM(CX330:DH330)+CA330*DCF!M$46*(1+Inputs!$B$30)*(1-Inputs!$B$33)*(1-Inputs!$B$30/Inputs!$B$31)/(Inputs!$B$29-Inputs!$B$30)*DCF!M$6</f>
        <v>242831.45407192723</v>
      </c>
      <c r="DM330" s="15">
        <f ca="1">DI330+DJ330+DK330+Inputs!$B$34+Inputs!$B$36-Inputs!$B$35</f>
        <v>1148785.2359753242</v>
      </c>
    </row>
    <row r="331" spans="1:117" x14ac:dyDescent="0.75">
      <c r="A331" s="11">
        <v>318</v>
      </c>
      <c r="C331" s="23">
        <f t="shared" ca="1" si="181"/>
        <v>1.4592606395286243</v>
      </c>
      <c r="D331" s="23">
        <f t="shared" ca="1" si="181"/>
        <v>0.94864951650357976</v>
      </c>
      <c r="E331" s="23">
        <f t="shared" ca="1" si="181"/>
        <v>-2.5306213538725975</v>
      </c>
      <c r="F331" s="23">
        <f t="shared" ca="1" si="181"/>
        <v>-1.9321126058615459</v>
      </c>
      <c r="G331" s="23">
        <f t="shared" ca="1" si="181"/>
        <v>-0.88595017924816832</v>
      </c>
      <c r="H331" s="23">
        <f t="shared" ca="1" si="181"/>
        <v>-0.72118190593035714</v>
      </c>
      <c r="I331" s="23">
        <f t="shared" ca="1" si="181"/>
        <v>5.7395582461083686E-2</v>
      </c>
      <c r="J331" s="23">
        <f t="shared" ca="1" si="181"/>
        <v>0.45731228258672574</v>
      </c>
      <c r="K331" s="23">
        <f t="shared" ca="1" si="181"/>
        <v>-0.80313668084499557</v>
      </c>
      <c r="L331" s="23">
        <f t="shared" ca="1" si="181"/>
        <v>0.86082959526707237</v>
      </c>
      <c r="M331" s="23">
        <f t="shared" ca="1" si="181"/>
        <v>0.55560156354046653</v>
      </c>
      <c r="N331" s="23">
        <f ca="1">SQRT(Inputs!$B$38)*C331+SQRT(1-Inputs!$B$38)*_xlfn.NORM.S.INV(RAND())</f>
        <v>0.63321172269127113</v>
      </c>
      <c r="O331" s="23">
        <f ca="1">SQRT(Inputs!$B$38)*D331+SQRT(1-Inputs!$B$38)*_xlfn.NORM.S.INV(RAND())</f>
        <v>0.48168645388765369</v>
      </c>
      <c r="P331" s="23">
        <f ca="1">SQRT(Inputs!$B$38)*E331+SQRT(1-Inputs!$B$38)*_xlfn.NORM.S.INV(RAND())</f>
        <v>-0.79301888046259694</v>
      </c>
      <c r="Q331" s="23">
        <f ca="1">SQRT(Inputs!$B$38)*F331+SQRT(1-Inputs!$B$38)*_xlfn.NORM.S.INV(RAND())</f>
        <v>-0.95261035105716441</v>
      </c>
      <c r="R331" s="23">
        <f ca="1">SQRT(Inputs!$B$38)*G331+SQRT(1-Inputs!$B$38)*_xlfn.NORM.S.INV(RAND())</f>
        <v>-1.0545331261164084</v>
      </c>
      <c r="S331" s="23">
        <f ca="1">SQRT(Inputs!$B$38)*H331+SQRT(1-Inputs!$B$38)*_xlfn.NORM.S.INV(RAND())</f>
        <v>-1.6250852443519008</v>
      </c>
      <c r="T331" s="23">
        <f ca="1">SQRT(Inputs!$B$38)*I331+SQRT(1-Inputs!$B$38)*_xlfn.NORM.S.INV(RAND())</f>
        <v>0.281585283535839</v>
      </c>
      <c r="U331" s="23">
        <f ca="1">SQRT(Inputs!$B$38)*J331+SQRT(1-Inputs!$B$38)*_xlfn.NORM.S.INV(RAND())</f>
        <v>0.42191124298886667</v>
      </c>
      <c r="V331" s="23">
        <f ca="1">SQRT(Inputs!$B$38)*K331+SQRT(1-Inputs!$B$38)*_xlfn.NORM.S.INV(RAND())</f>
        <v>0.46768983066959868</v>
      </c>
      <c r="W331" s="23">
        <f ca="1">SQRT(Inputs!$B$38)*L331+SQRT(1-Inputs!$B$38)*_xlfn.NORM.S.INV(RAND())</f>
        <v>0.26431249559528913</v>
      </c>
      <c r="X331" s="23">
        <f ca="1">SQRT(Inputs!$B$38)*M331+SQRT(1-Inputs!$B$38)*_xlfn.NORM.S.INV(RAND())</f>
        <v>-0.32398999832479497</v>
      </c>
      <c r="Y331" s="23">
        <f ca="1">SQRT(Inputs!$B$38)*C331+SQRT(1-Inputs!$B$38)*_xlfn.NORM.S.INV(RAND())</f>
        <v>-0.3001705695016269</v>
      </c>
      <c r="Z331" s="23">
        <f ca="1">SQRT(Inputs!$B$38)*D331+SQRT(1-Inputs!$B$38)*_xlfn.NORM.S.INV(RAND())</f>
        <v>0.16847921427011647</v>
      </c>
      <c r="AA331" s="23">
        <f ca="1">SQRT(Inputs!$B$38)*E331+SQRT(1-Inputs!$B$38)*_xlfn.NORM.S.INV(RAND())</f>
        <v>-2.5508193968162085</v>
      </c>
      <c r="AB331" s="23">
        <f ca="1">SQRT(Inputs!$B$38)*F331+SQRT(1-Inputs!$B$38)*_xlfn.NORM.S.INV(RAND())</f>
        <v>-0.32106151040402686</v>
      </c>
      <c r="AC331" s="23">
        <f ca="1">SQRT(Inputs!$B$38)*G331+SQRT(1-Inputs!$B$38)*_xlfn.NORM.S.INV(RAND())</f>
        <v>-0.42385834223745389</v>
      </c>
      <c r="AD331" s="23">
        <f ca="1">SQRT(Inputs!$B$38)*H331+SQRT(1-Inputs!$B$38)*_xlfn.NORM.S.INV(RAND())</f>
        <v>-0.75284470523433389</v>
      </c>
      <c r="AE331" s="23">
        <f ca="1">SQRT(Inputs!$B$38)*I331+SQRT(1-Inputs!$B$38)*_xlfn.NORM.S.INV(RAND())</f>
        <v>0.61571786082938262</v>
      </c>
      <c r="AF331" s="23">
        <f ca="1">SQRT(Inputs!$B$38)*J331+SQRT(1-Inputs!$B$38)*_xlfn.NORM.S.INV(RAND())</f>
        <v>-0.59899246499034964</v>
      </c>
      <c r="AG331" s="23">
        <f ca="1">SQRT(Inputs!$B$38)*K331+SQRT(1-Inputs!$B$38)*_xlfn.NORM.S.INV(RAND())</f>
        <v>-0.13059638414294672</v>
      </c>
      <c r="AH331" s="23">
        <f ca="1">SQRT(Inputs!$B$38)*L331+SQRT(1-Inputs!$B$38)*_xlfn.NORM.S.INV(RAND())</f>
        <v>0.77125785485051401</v>
      </c>
      <c r="AI331" s="23">
        <f ca="1">SQRT(Inputs!$B$38)*M331+SQRT(1-Inputs!$B$38)*_xlfn.NORM.S.INV(RAND())</f>
        <v>0.70602010368559132</v>
      </c>
      <c r="AJ331" s="23">
        <f ca="1">SQRT(Inputs!$B$38)*C331+SQRT(1-Inputs!$B$38)*_xlfn.NORM.S.INV(RAND())</f>
        <v>0.97728147698430423</v>
      </c>
      <c r="AK331" s="23">
        <f ca="1">SQRT(Inputs!$B$38)*D331+SQRT(1-Inputs!$B$38)*_xlfn.NORM.S.INV(RAND())</f>
        <v>0.36390459874944281</v>
      </c>
      <c r="AL331" s="23">
        <f ca="1">SQRT(Inputs!$B$38)*E331+SQRT(1-Inputs!$B$38)*_xlfn.NORM.S.INV(RAND())</f>
        <v>-2.0511005601149317</v>
      </c>
      <c r="AM331" s="23">
        <f ca="1">SQRT(Inputs!$B$38)*F331+SQRT(1-Inputs!$B$38)*_xlfn.NORM.S.INV(RAND())</f>
        <v>-0.91477589230911049</v>
      </c>
      <c r="AN331" s="23">
        <f ca="1">SQRT(Inputs!$B$38)*G331+SQRT(1-Inputs!$B$38)*_xlfn.NORM.S.INV(RAND())</f>
        <v>-1.0417598937745445</v>
      </c>
      <c r="AO331" s="23">
        <f ca="1">SQRT(Inputs!$B$38)*H331+SQRT(1-Inputs!$B$38)*_xlfn.NORM.S.INV(RAND())</f>
        <v>-1.5784394601904699</v>
      </c>
      <c r="AP331" s="23">
        <f ca="1">SQRT(Inputs!$B$38)*I331+SQRT(1-Inputs!$B$38)*_xlfn.NORM.S.INV(RAND())</f>
        <v>0.54447689414191458</v>
      </c>
      <c r="AQ331" s="23">
        <f ca="1">SQRT(Inputs!$B$38)*J331+SQRT(1-Inputs!$B$38)*_xlfn.NORM.S.INV(RAND())</f>
        <v>-0.69984445016410235</v>
      </c>
      <c r="AR331" s="23">
        <f ca="1">SQRT(Inputs!$B$38)*K331+SQRT(1-Inputs!$B$38)*_xlfn.NORM.S.INV(RAND())</f>
        <v>0.28174721694956706</v>
      </c>
      <c r="AS331" s="23">
        <f ca="1">SQRT(Inputs!$B$38)*L331+SQRT(1-Inputs!$B$38)*_xlfn.NORM.S.INV(RAND())</f>
        <v>0.25928354562104217</v>
      </c>
      <c r="AT331" s="23">
        <f ca="1">SQRT(Inputs!$B$38)*M331+SQRT(1-Inputs!$B$38)*_xlfn.NORM.S.INV(RAND())</f>
        <v>-0.70623137667852909</v>
      </c>
      <c r="AU331" s="15">
        <f ca="1">Inputs!$B$6*EXP($B$8-0.5*C$5^2+C$5*N331)</f>
        <v>5497.8497765469929</v>
      </c>
      <c r="AV331" s="15">
        <f t="shared" ca="1" si="146"/>
        <v>7183.3315014342679</v>
      </c>
      <c r="AW331" s="15">
        <f t="shared" ca="1" si="147"/>
        <v>7870.2953193226513</v>
      </c>
      <c r="AX331" s="15">
        <f t="shared" ca="1" si="148"/>
        <v>8530.6980159926261</v>
      </c>
      <c r="AY331" s="15">
        <f t="shared" ca="1" si="149"/>
        <v>9217.3429080478472</v>
      </c>
      <c r="AZ331" s="15">
        <f t="shared" ca="1" si="150"/>
        <v>9425.9102346943691</v>
      </c>
      <c r="BA331" s="15">
        <f t="shared" ca="1" si="151"/>
        <v>11879.90356670505</v>
      </c>
      <c r="BB331" s="15">
        <f t="shared" ca="1" si="152"/>
        <v>15172.619291515583</v>
      </c>
      <c r="BC331" s="15">
        <f t="shared" ca="1" si="153"/>
        <v>19440.75363965342</v>
      </c>
      <c r="BD331" s="15">
        <f t="shared" ca="1" si="154"/>
        <v>24412.89491073048</v>
      </c>
      <c r="BE331" s="15">
        <f t="shared" ca="1" si="155"/>
        <v>29045.008275792599</v>
      </c>
      <c r="BF331" s="15">
        <f ca="1">Inputs!$B$13*EXP($B$9-0.5*C$6^2+C$6*Y331)</f>
        <v>13031.973398624375</v>
      </c>
      <c r="BG331" s="15">
        <f t="shared" ca="1" si="156"/>
        <v>16372.770400101479</v>
      </c>
      <c r="BH331" s="15">
        <f t="shared" ca="1" si="157"/>
        <v>13103.582728956004</v>
      </c>
      <c r="BI331" s="15">
        <f t="shared" ca="1" si="158"/>
        <v>15267.328200939199</v>
      </c>
      <c r="BJ331" s="15">
        <f t="shared" ca="1" si="159"/>
        <v>17607.440197488762</v>
      </c>
      <c r="BK331" s="15">
        <f t="shared" ca="1" si="160"/>
        <v>19504.631622709159</v>
      </c>
      <c r="BL331" s="15">
        <f t="shared" ca="1" si="161"/>
        <v>25949.167207038099</v>
      </c>
      <c r="BM331" s="15">
        <f t="shared" ca="1" si="162"/>
        <v>29609.775401603682</v>
      </c>
      <c r="BN331" s="15">
        <f t="shared" ca="1" si="163"/>
        <v>35850.832203378974</v>
      </c>
      <c r="BO331" s="15">
        <f t="shared" ca="1" si="164"/>
        <v>48248.018013312816</v>
      </c>
      <c r="BP331" s="15">
        <f t="shared" ca="1" si="165"/>
        <v>64329.538260263223</v>
      </c>
      <c r="BQ331" s="15">
        <f ca="1">Inputs!$B$20*EXP($B$10-0.5*C$7^2+C$7*AJ331)</f>
        <v>6066.599464951395</v>
      </c>
      <c r="BR331" s="15">
        <f t="shared" ca="1" si="166"/>
        <v>9240.0617944057121</v>
      </c>
      <c r="BS331" s="15">
        <f t="shared" ca="1" si="167"/>
        <v>7020.4956480663477</v>
      </c>
      <c r="BT331" s="15">
        <f t="shared" ca="1" si="168"/>
        <v>7614.5398585745679</v>
      </c>
      <c r="BU331" s="15">
        <f t="shared" ca="1" si="169"/>
        <v>8201.5274117011013</v>
      </c>
      <c r="BV331" s="15">
        <f t="shared" ca="1" si="170"/>
        <v>7995.9136041688262</v>
      </c>
      <c r="BW331" s="15">
        <f t="shared" ca="1" si="171"/>
        <v>12520.672557243473</v>
      </c>
      <c r="BX331" s="15">
        <f t="shared" ca="1" si="172"/>
        <v>15219.773765225091</v>
      </c>
      <c r="BY331" s="15">
        <f t="shared" ca="1" si="173"/>
        <v>22506.590371873877</v>
      </c>
      <c r="BZ331" s="15">
        <f t="shared" ca="1" si="174"/>
        <v>33121.607704861628</v>
      </c>
      <c r="CA331" s="15">
        <f t="shared" ca="1" si="175"/>
        <v>41038.443016911675</v>
      </c>
      <c r="CB331" s="15">
        <f ca="1">(AU331*DCF!C$10-DCF!C$5*MAX(AU331*DCF!C$10,0)-MAX(AU331-Inputs!$B$6,0)/Inputs!$B$10)*DCF!C$6</f>
        <v>1039.2553062822719</v>
      </c>
      <c r="CC331" s="15">
        <f ca="1">(AV331*DCF!D$10-DCF!D$5*MAX(AV331*DCF!D$10,0)-MAX(AV331-AU331,0)/Inputs!$B$10)*DCF!D$6</f>
        <v>1339.9277815777864</v>
      </c>
      <c r="CD331" s="15">
        <f ca="1">(AW331*DCF!E$10-DCF!E$5*MAX(AW331*DCF!E$10,0)-MAX(AW331-AV331,0)/Inputs!$B$10)*DCF!E$6</f>
        <v>1662.3932045619754</v>
      </c>
      <c r="CE331" s="15">
        <f ca="1">(AX331*DCF!F$10-DCF!F$5*MAX(AX331*DCF!F$10,0)-MAX(AX331-AW331,0)/Inputs!$B$10)*DCF!F$6</f>
        <v>1724.8243537869159</v>
      </c>
      <c r="CF331" s="15">
        <f ca="1">(AY331*DCF!G$10-DCF!G$5*MAX(AY331*DCF!G$10,0)-MAX(AY331-AX331,0)/Inputs!$B$10)*DCF!G$6</f>
        <v>1767.1549217633819</v>
      </c>
      <c r="CG331" s="15">
        <f ca="1">(AZ331*DCF!H$10-DCF!H$5*MAX(AZ331*DCF!H$10,0)-MAX(AZ331-AY331,0)/Inputs!$B$10)*DCF!H$6</f>
        <v>1793.0123651912713</v>
      </c>
      <c r="CH331" s="15">
        <f ca="1">(BA331*DCF!I$10-DCF!I$5*MAX(BA331*DCF!I$10,0)-MAX(BA331-AZ331,0)/Inputs!$B$10)*DCF!I$6</f>
        <v>1767.4841148299308</v>
      </c>
      <c r="CI331" s="15">
        <f ca="1">(BB331*DCF!J$10-DCF!J$5*MAX(BB331*DCF!J$10,0)-MAX(BB331-BA331,0)/Inputs!$B$10)*DCF!J$6</f>
        <v>2104.6998673268845</v>
      </c>
      <c r="CJ331" s="15">
        <f ca="1">(BC331*DCF!K$10-DCF!K$5*MAX(BC331*DCF!K$10,0)-MAX(BC331-BB331,0)/Inputs!$B$10)*DCF!K$6</f>
        <v>2532.1752798877869</v>
      </c>
      <c r="CK331" s="15">
        <f ca="1">(BD331*DCF!L$10-DCF!L$5*MAX(BD331*DCF!L$10,0)-MAX(BD331-BC331,0)/Inputs!$B$10)*DCF!L$6</f>
        <v>3038.9504150140538</v>
      </c>
      <c r="CL331" s="15">
        <f ca="1">(BE331*DCF!M$10-DCF!M$5*MAX(BE331*DCF!M$10,0)-MAX(BE331-BD331,0)/Inputs!$B$10)*DCF!M$6</f>
        <v>3545.2709020452812</v>
      </c>
      <c r="CM331" s="15">
        <f ca="1">(BF331*DCF!C$28-DCF!C$5*MAX(BF331*DCF!C$28,0)-MAX(BF331-Inputs!$B$13,0)/Inputs!$B$17)*DCF!C$6</f>
        <v>3597.3713381682442</v>
      </c>
      <c r="CN331" s="15">
        <f ca="1">(BG331*DCF!D$28-DCF!D$5*MAX(BG331*DCF!D$28,0)-MAX(BG331-BF331,0)/Inputs!$B$17)*DCF!D$6</f>
        <v>4109.413326603044</v>
      </c>
      <c r="CO331" s="15">
        <f ca="1">(BH331*DCF!E$28-DCF!E$5*MAX(BH331*DCF!E$28,0)-MAX(BH331-BG331,0)/Inputs!$B$17)*DCF!E$6</f>
        <v>3711.1679570450933</v>
      </c>
      <c r="CP331" s="15">
        <f ca="1">(BI331*DCF!F$28-DCF!F$5*MAX(BI331*DCF!F$28,0)-MAX(BI331-BH331,0)/Inputs!$B$17)*DCF!F$6</f>
        <v>3750.7333881817885</v>
      </c>
      <c r="CQ331" s="15">
        <f ca="1">(BJ331*DCF!G$28-DCF!G$5*MAX(BJ331*DCF!G$28,0)-MAX(BJ331-BI331,0)/Inputs!$B$17)*DCF!G$6</f>
        <v>4174.800226166476</v>
      </c>
      <c r="CR331" s="15">
        <f ca="1">(BK331*DCF!H$28-DCF!H$5*MAX(BK331*DCF!H$28,0)-MAX(BK331-BJ331,0)/Inputs!$B$17)*DCF!H$6</f>
        <v>4528.9402840437824</v>
      </c>
      <c r="CS331" s="15">
        <f ca="1">(BL331*DCF!I$28-DCF!I$5*MAX(BL331*DCF!I$28,0)-MAX(BL331-BK331,0)/Inputs!$B$17)*DCF!I$6</f>
        <v>5177.0370509507138</v>
      </c>
      <c r="CT331" s="15">
        <f ca="1">(BM331*DCF!J$28-DCF!J$5*MAX(BM331*DCF!J$28,0)-MAX(BM331-BL331,0)/Inputs!$B$17)*DCF!J$6</f>
        <v>6120.0712684904747</v>
      </c>
      <c r="CU331" s="15">
        <f ca="1">(BN331*DCF!K$28-DCF!K$5*MAX(BN331*DCF!K$28,0)-MAX(BN331-BM331,0)/Inputs!$B$17)*DCF!K$6</f>
        <v>6806.6483226775645</v>
      </c>
      <c r="CV331" s="15">
        <f ca="1">(BO331*DCF!L$28-DCF!L$5*MAX(BO331*DCF!L$28,0)-MAX(BO331-BN331,0)/Inputs!$B$17)*DCF!L$6</f>
        <v>8223.7300669314882</v>
      </c>
      <c r="CW331" s="15">
        <f ca="1">(BP331*DCF!M$28-DCF!M$5*MAX(BP331*DCF!M$28,0)-MAX(BP331-BO331,0)/Inputs!$B$17)*DCF!M$6</f>
        <v>10422.669107852193</v>
      </c>
      <c r="CX331" s="15">
        <f ca="1">(BQ331*DCF!C$46-DCF!C$5*MAX(BQ331*DCF!C$46,0)-MAX(BQ331-Inputs!$B$20,0)/Inputs!$B$24)*DCF!C$6</f>
        <v>-2724.6647563173633</v>
      </c>
      <c r="CY331" s="15">
        <f ca="1">(BR331*DCF!D$46-DCF!D$5*MAX(BR331*DCF!D$46,0)-MAX(BR331-BQ331,0)/Inputs!$B$24)*DCF!D$6</f>
        <v>-2931.1531011276834</v>
      </c>
      <c r="CZ331" s="15">
        <f ca="1">(BS331*DCF!E$46-DCF!E$5*MAX(BS331*DCF!E$46,0)-MAX(BS331-BR331,0)/Inputs!$B$24)*DCF!E$6</f>
        <v>-830.18583398385442</v>
      </c>
      <c r="DA331" s="15">
        <f ca="1">(BT331*DCF!F$46-DCF!F$5*MAX(BT331*DCF!F$46,0)-MAX(BT331-BS331,0)/Inputs!$B$24)*DCF!F$6</f>
        <v>-770.84921151092169</v>
      </c>
      <c r="DB331" s="15">
        <f ca="1">(BU331*DCF!G$46-DCF!G$5*MAX(BU331*DCF!G$46,0)-MAX(BU331-BT331,0)/Inputs!$B$24)*DCF!G$6</f>
        <v>-473.33419330384152</v>
      </c>
      <c r="DC331" s="15">
        <f ca="1">(BV331*DCF!H$46-DCF!H$5*MAX(BV331*DCF!H$46,0)-MAX(BV331-BU331,0)/Inputs!$B$24)*DCF!H$6</f>
        <v>0</v>
      </c>
      <c r="DD331" s="15">
        <f ca="1">(BW331*DCF!I$46-DCF!I$5*MAX(BW331*DCF!I$46,0)-MAX(BW331-BV331,0)/Inputs!$B$24)*DCF!I$6</f>
        <v>-1009.7134672918478</v>
      </c>
      <c r="DE331" s="15">
        <f ca="1">(BX331*DCF!J$46-DCF!J$5*MAX(BX331*DCF!J$46,0)-MAX(BX331-BW331,0)/Inputs!$B$24)*DCF!J$6</f>
        <v>-77.330133909288008</v>
      </c>
      <c r="DF331" s="15">
        <f ca="1">(BY331*DCF!K$46-DCF!K$5*MAX(BY331*DCF!K$46,0)-MAX(BY331-BX331,0)/Inputs!$B$24)*DCF!K$6</f>
        <v>-499.42448049487581</v>
      </c>
      <c r="DG331" s="15">
        <f ca="1">(BZ331*DCF!L$46-DCF!L$5*MAX(BZ331*DCF!L$46,0)-MAX(BZ331-BY331,0)/Inputs!$B$24)*DCF!L$6</f>
        <v>-112.67002763095635</v>
      </c>
      <c r="DH331" s="15">
        <f ca="1">(CA331*DCF!M$46-DCF!M$5*MAX(CA331*DCF!M$46,0)-MAX(CA331-BZ331,0)/Inputs!$B$24)*DCF!M$6</f>
        <v>1562.1893397187305</v>
      </c>
      <c r="DI331" s="15">
        <f ca="1">SUM(CB331:CL331)+BE331*DCF!M$10*(1+Inputs!$B$30)*(1-Inputs!$B$33)*(1-Inputs!$B$30/Inputs!$B$31)/(Inputs!$B$29-Inputs!$B$30)*DCF!M$6</f>
        <v>103147.79062427091</v>
      </c>
      <c r="DJ331" s="15">
        <f ca="1">SUM(CM331:CW331)+BP331*DCF!M$28*(1+Inputs!$B$30)*(1-Inputs!$B$33)*(1-Inputs!$B$30/Inputs!$B$31)/(Inputs!$B$29-Inputs!$B$30)*DCF!M$6</f>
        <v>299329.18986829813</v>
      </c>
      <c r="DK331" s="15">
        <f ca="1">SUM(CX331:DH331)+CA331*DCF!M$46*(1+Inputs!$B$30)*(1-Inputs!$B$33)*(1-Inputs!$B$30/Inputs!$B$31)/(Inputs!$B$29-Inputs!$B$30)*DCF!M$6</f>
        <v>55583.158352644496</v>
      </c>
      <c r="DM331" s="15">
        <f ca="1">DI331+DJ331+DK331+Inputs!$B$34+Inputs!$B$36-Inputs!$B$35</f>
        <v>534911.13884521346</v>
      </c>
    </row>
    <row r="332" spans="1:117" x14ac:dyDescent="0.75">
      <c r="A332" s="11">
        <v>319</v>
      </c>
      <c r="C332" s="23">
        <f t="shared" ca="1" si="181"/>
        <v>-0.20204263134769918</v>
      </c>
      <c r="D332" s="23">
        <f t="shared" ca="1" si="181"/>
        <v>-0.78424983737090603</v>
      </c>
      <c r="E332" s="23">
        <f t="shared" ca="1" si="181"/>
        <v>-0.64019037956946967</v>
      </c>
      <c r="F332" s="23">
        <f t="shared" ca="1" si="181"/>
        <v>-0.79269426956503086</v>
      </c>
      <c r="G332" s="23">
        <f t="shared" ca="1" si="181"/>
        <v>-0.20585398850661776</v>
      </c>
      <c r="H332" s="23">
        <f t="shared" ca="1" si="181"/>
        <v>0.26918264729597485</v>
      </c>
      <c r="I332" s="23">
        <f t="shared" ca="1" si="181"/>
        <v>0.36003813877560681</v>
      </c>
      <c r="J332" s="23">
        <f t="shared" ca="1" si="181"/>
        <v>-0.8594806155034711</v>
      </c>
      <c r="K332" s="23">
        <f t="shared" ca="1" si="181"/>
        <v>1.5660830290106644</v>
      </c>
      <c r="L332" s="23">
        <f t="shared" ca="1" si="181"/>
        <v>1.0135299397295809</v>
      </c>
      <c r="M332" s="23">
        <f t="shared" ca="1" si="181"/>
        <v>-0.70296496115199869</v>
      </c>
      <c r="N332" s="23">
        <f ca="1">SQRT(Inputs!$B$38)*C332+SQRT(1-Inputs!$B$38)*_xlfn.NORM.S.INV(RAND())</f>
        <v>0.66847555514458157</v>
      </c>
      <c r="O332" s="23">
        <f ca="1">SQRT(Inputs!$B$38)*D332+SQRT(1-Inputs!$B$38)*_xlfn.NORM.S.INV(RAND())</f>
        <v>-1.2090131733247451</v>
      </c>
      <c r="P332" s="23">
        <f ca="1">SQRT(Inputs!$B$38)*E332+SQRT(1-Inputs!$B$38)*_xlfn.NORM.S.INV(RAND())</f>
        <v>-0.70378008196920483</v>
      </c>
      <c r="Q332" s="23">
        <f ca="1">SQRT(Inputs!$B$38)*F332+SQRT(1-Inputs!$B$38)*_xlfn.NORM.S.INV(RAND())</f>
        <v>-0.38660264041618642</v>
      </c>
      <c r="R332" s="23">
        <f ca="1">SQRT(Inputs!$B$38)*G332+SQRT(1-Inputs!$B$38)*_xlfn.NORM.S.INV(RAND())</f>
        <v>-0.18753038649664255</v>
      </c>
      <c r="S332" s="23">
        <f ca="1">SQRT(Inputs!$B$38)*H332+SQRT(1-Inputs!$B$38)*_xlfn.NORM.S.INV(RAND())</f>
        <v>0.93370196173497555</v>
      </c>
      <c r="T332" s="23">
        <f ca="1">SQRT(Inputs!$B$38)*I332+SQRT(1-Inputs!$B$38)*_xlfn.NORM.S.INV(RAND())</f>
        <v>-0.49088816570602745</v>
      </c>
      <c r="U332" s="23">
        <f ca="1">SQRT(Inputs!$B$38)*J332+SQRT(1-Inputs!$B$38)*_xlfn.NORM.S.INV(RAND())</f>
        <v>-0.61481780011557674</v>
      </c>
      <c r="V332" s="23">
        <f ca="1">SQRT(Inputs!$B$38)*K332+SQRT(1-Inputs!$B$38)*_xlfn.NORM.S.INV(RAND())</f>
        <v>1.8706682888444979</v>
      </c>
      <c r="W332" s="23">
        <f ca="1">SQRT(Inputs!$B$38)*L332+SQRT(1-Inputs!$B$38)*_xlfn.NORM.S.INV(RAND())</f>
        <v>1.0730317105201492</v>
      </c>
      <c r="X332" s="23">
        <f ca="1">SQRT(Inputs!$B$38)*M332+SQRT(1-Inputs!$B$38)*_xlfn.NORM.S.INV(RAND())</f>
        <v>0.39453887633929419</v>
      </c>
      <c r="Y332" s="23">
        <f ca="1">SQRT(Inputs!$B$38)*C332+SQRT(1-Inputs!$B$38)*_xlfn.NORM.S.INV(RAND())</f>
        <v>0.70623820732079978</v>
      </c>
      <c r="Z332" s="23">
        <f ca="1">SQRT(Inputs!$B$38)*D332+SQRT(1-Inputs!$B$38)*_xlfn.NORM.S.INV(RAND())</f>
        <v>-0.24244724688328981</v>
      </c>
      <c r="AA332" s="23">
        <f ca="1">SQRT(Inputs!$B$38)*E332+SQRT(1-Inputs!$B$38)*_xlfn.NORM.S.INV(RAND())</f>
        <v>-1.5022252498188464</v>
      </c>
      <c r="AB332" s="23">
        <f ca="1">SQRT(Inputs!$B$38)*F332+SQRT(1-Inputs!$B$38)*_xlfn.NORM.S.INV(RAND())</f>
        <v>0.99623130123143189</v>
      </c>
      <c r="AC332" s="23">
        <f ca="1">SQRT(Inputs!$B$38)*G332+SQRT(1-Inputs!$B$38)*_xlfn.NORM.S.INV(RAND())</f>
        <v>-0.72107987902650417</v>
      </c>
      <c r="AD332" s="23">
        <f ca="1">SQRT(Inputs!$B$38)*H332+SQRT(1-Inputs!$B$38)*_xlfn.NORM.S.INV(RAND())</f>
        <v>1.6317141000706301</v>
      </c>
      <c r="AE332" s="23">
        <f ca="1">SQRT(Inputs!$B$38)*I332+SQRT(1-Inputs!$B$38)*_xlfn.NORM.S.INV(RAND())</f>
        <v>0.48242321180170472</v>
      </c>
      <c r="AF332" s="23">
        <f ca="1">SQRT(Inputs!$B$38)*J332+SQRT(1-Inputs!$B$38)*_xlfn.NORM.S.INV(RAND())</f>
        <v>-0.5215445146295884</v>
      </c>
      <c r="AG332" s="23">
        <f ca="1">SQRT(Inputs!$B$38)*K332+SQRT(1-Inputs!$B$38)*_xlfn.NORM.S.INV(RAND())</f>
        <v>0.31985456796503375</v>
      </c>
      <c r="AH332" s="23">
        <f ca="1">SQRT(Inputs!$B$38)*L332+SQRT(1-Inputs!$B$38)*_xlfn.NORM.S.INV(RAND())</f>
        <v>-0.15602243682382921</v>
      </c>
      <c r="AI332" s="23">
        <f ca="1">SQRT(Inputs!$B$38)*M332+SQRT(1-Inputs!$B$38)*_xlfn.NORM.S.INV(RAND())</f>
        <v>-1.6932277112093033</v>
      </c>
      <c r="AJ332" s="23">
        <f ca="1">SQRT(Inputs!$B$38)*C332+SQRT(1-Inputs!$B$38)*_xlfn.NORM.S.INV(RAND())</f>
        <v>0.14300068760590084</v>
      </c>
      <c r="AK332" s="23">
        <f ca="1">SQRT(Inputs!$B$38)*D332+SQRT(1-Inputs!$B$38)*_xlfn.NORM.S.INV(RAND())</f>
        <v>-0.43191741808270573</v>
      </c>
      <c r="AL332" s="23">
        <f ca="1">SQRT(Inputs!$B$38)*E332+SQRT(1-Inputs!$B$38)*_xlfn.NORM.S.INV(RAND())</f>
        <v>0.27606889386639238</v>
      </c>
      <c r="AM332" s="23">
        <f ca="1">SQRT(Inputs!$B$38)*F332+SQRT(1-Inputs!$B$38)*_xlfn.NORM.S.INV(RAND())</f>
        <v>-0.47938346615485233</v>
      </c>
      <c r="AN332" s="23">
        <f ca="1">SQRT(Inputs!$B$38)*G332+SQRT(1-Inputs!$B$38)*_xlfn.NORM.S.INV(RAND())</f>
        <v>0.52261179934772817</v>
      </c>
      <c r="AO332" s="23">
        <f ca="1">SQRT(Inputs!$B$38)*H332+SQRT(1-Inputs!$B$38)*_xlfn.NORM.S.INV(RAND())</f>
        <v>0.62249322321033707</v>
      </c>
      <c r="AP332" s="23">
        <f ca="1">SQRT(Inputs!$B$38)*I332+SQRT(1-Inputs!$B$38)*_xlfn.NORM.S.INV(RAND())</f>
        <v>1.2235789126045478</v>
      </c>
      <c r="AQ332" s="23">
        <f ca="1">SQRT(Inputs!$B$38)*J332+SQRT(1-Inputs!$B$38)*_xlfn.NORM.S.INV(RAND())</f>
        <v>-1.8465362524158349</v>
      </c>
      <c r="AR332" s="23">
        <f ca="1">SQRT(Inputs!$B$38)*K332+SQRT(1-Inputs!$B$38)*_xlfn.NORM.S.INV(RAND())</f>
        <v>-0.5994963577479</v>
      </c>
      <c r="AS332" s="23">
        <f ca="1">SQRT(Inputs!$B$38)*L332+SQRT(1-Inputs!$B$38)*_xlfn.NORM.S.INV(RAND())</f>
        <v>1.4867512728750736</v>
      </c>
      <c r="AT332" s="23">
        <f ca="1">SQRT(Inputs!$B$38)*M332+SQRT(1-Inputs!$B$38)*_xlfn.NORM.S.INV(RAND())</f>
        <v>-0.72991545217221787</v>
      </c>
      <c r="AU332" s="15">
        <f ca="1">Inputs!$B$6*EXP($B$8-0.5*C$5^2+C$5*N332)</f>
        <v>5529.3227024773296</v>
      </c>
      <c r="AV332" s="15">
        <f t="shared" ca="1" si="146"/>
        <v>5634.3657319460754</v>
      </c>
      <c r="AW332" s="15">
        <f t="shared" ca="1" si="147"/>
        <v>6247.9507440497628</v>
      </c>
      <c r="AX332" s="15">
        <f t="shared" ca="1" si="148"/>
        <v>7268.4430971867669</v>
      </c>
      <c r="AY332" s="15">
        <f t="shared" ca="1" si="149"/>
        <v>8690.3498813065762</v>
      </c>
      <c r="AZ332" s="15">
        <f t="shared" ca="1" si="150"/>
        <v>11779.50155114488</v>
      </c>
      <c r="BA332" s="15">
        <f t="shared" ca="1" si="151"/>
        <v>13693.207662586799</v>
      </c>
      <c r="BB332" s="15">
        <f t="shared" ca="1" si="152"/>
        <v>15763.145332067934</v>
      </c>
      <c r="BC332" s="15">
        <f t="shared" ca="1" si="153"/>
        <v>23126.591917790447</v>
      </c>
      <c r="BD332" s="15">
        <f t="shared" ca="1" si="154"/>
        <v>31323.398970934126</v>
      </c>
      <c r="BE332" s="15">
        <f t="shared" ca="1" si="155"/>
        <v>39787.165673719923</v>
      </c>
      <c r="BF332" s="15">
        <f ca="1">Inputs!$B$13*EXP($B$9-0.5*C$6^2+C$6*Y332)</f>
        <v>15909.621398775098</v>
      </c>
      <c r="BG332" s="15">
        <f t="shared" ca="1" si="156"/>
        <v>18559.669379830684</v>
      </c>
      <c r="BH332" s="15">
        <f t="shared" ca="1" si="157"/>
        <v>17675.404178070858</v>
      </c>
      <c r="BI332" s="15">
        <f t="shared" ca="1" si="158"/>
        <v>25223.107723735291</v>
      </c>
      <c r="BJ332" s="15">
        <f t="shared" ca="1" si="159"/>
        <v>27869.24659933777</v>
      </c>
      <c r="BK332" s="15">
        <f t="shared" ca="1" si="160"/>
        <v>42712.684263301351</v>
      </c>
      <c r="BL332" s="15">
        <f t="shared" ca="1" si="161"/>
        <v>55852.239337386804</v>
      </c>
      <c r="BM332" s="15">
        <f t="shared" ca="1" si="162"/>
        <v>64347.355129927593</v>
      </c>
      <c r="BN332" s="15">
        <f t="shared" ca="1" si="163"/>
        <v>82231.483153879439</v>
      </c>
      <c r="BO332" s="15">
        <f t="shared" ca="1" si="164"/>
        <v>99358.937692990017</v>
      </c>
      <c r="BP332" s="15">
        <f t="shared" ca="1" si="165"/>
        <v>100945.11921986987</v>
      </c>
      <c r="BQ332" s="15">
        <f ca="1">Inputs!$B$20*EXP($B$10-0.5*C$7^2+C$7*AJ332)</f>
        <v>4512.6893093932686</v>
      </c>
      <c r="BR332" s="15">
        <f t="shared" ca="1" si="166"/>
        <v>5338.2957544364617</v>
      </c>
      <c r="BS332" s="15">
        <f t="shared" ca="1" si="167"/>
        <v>7913.4317657677439</v>
      </c>
      <c r="BT332" s="15">
        <f t="shared" ca="1" si="168"/>
        <v>9621.5439763315226</v>
      </c>
      <c r="BU332" s="15">
        <f t="shared" ca="1" si="169"/>
        <v>15131.768320946836</v>
      </c>
      <c r="BV332" s="15">
        <f t="shared" ca="1" si="170"/>
        <v>24222.2964510977</v>
      </c>
      <c r="BW332" s="15">
        <f t="shared" ca="1" si="171"/>
        <v>43792.188111758755</v>
      </c>
      <c r="BX332" s="15">
        <f t="shared" ca="1" si="172"/>
        <v>42300.030714318367</v>
      </c>
      <c r="BY332" s="15">
        <f t="shared" ca="1" si="173"/>
        <v>52846.781616206426</v>
      </c>
      <c r="BZ332" s="15">
        <f t="shared" ca="1" si="174"/>
        <v>97458.300030783212</v>
      </c>
      <c r="CA332" s="15">
        <f t="shared" ca="1" si="175"/>
        <v>120245.95947906024</v>
      </c>
      <c r="CB332" s="15">
        <f ca="1">(AU332*DCF!C$10-DCF!C$5*MAX(AU332*DCF!C$10,0)-MAX(AU332-Inputs!$B$6,0)/Inputs!$B$10)*DCF!C$6</f>
        <v>1039.0308987106282</v>
      </c>
      <c r="CC332" s="15">
        <f ca="1">(AV332*DCF!D$10-DCF!D$5*MAX(AV332*DCF!D$10,0)-MAX(AV332-AU332,0)/Inputs!$B$10)*DCF!D$6</f>
        <v>1347.7264820224245</v>
      </c>
      <c r="CD332" s="15">
        <f ca="1">(AW332*DCF!E$10-DCF!E$5*MAX(AW332*DCF!E$10,0)-MAX(AW332-AV332,0)/Inputs!$B$10)*DCF!E$6</f>
        <v>1304.3476134856928</v>
      </c>
      <c r="CE332" s="15">
        <f ca="1">(AX332*DCF!F$10-DCF!F$5*MAX(AX332*DCF!F$10,0)-MAX(AX332-AW332,0)/Inputs!$B$10)*DCF!F$6</f>
        <v>1374.350386804929</v>
      </c>
      <c r="CF332" s="15">
        <f ca="1">(AY332*DCF!G$10-DCF!G$5*MAX(AY332*DCF!G$10,0)-MAX(AY332-AX332,0)/Inputs!$B$10)*DCF!G$6</f>
        <v>1517.2433163883015</v>
      </c>
      <c r="CG332" s="15">
        <f ca="1">(AZ332*DCF!H$10-DCF!H$5*MAX(AZ332*DCF!H$10,0)-MAX(AZ332-AY332,0)/Inputs!$B$10)*DCF!H$6</f>
        <v>1738.4644160322582</v>
      </c>
      <c r="CH332" s="15">
        <f ca="1">(BA332*DCF!I$10-DCF!I$5*MAX(BA332*DCF!I$10,0)-MAX(BA332-AZ332,0)/Inputs!$B$10)*DCF!I$6</f>
        <v>2187.3346577378761</v>
      </c>
      <c r="CI332" s="15">
        <f ca="1">(BB332*DCF!J$10-DCF!J$5*MAX(BB332*DCF!J$10,0)-MAX(BB332-BA332,0)/Inputs!$B$10)*DCF!J$6</f>
        <v>2391.3273706178452</v>
      </c>
      <c r="CJ332" s="15">
        <f ca="1">(BC332*DCF!K$10-DCF!K$5*MAX(BC332*DCF!K$10,0)-MAX(BC332-BB332,0)/Inputs!$B$10)*DCF!K$6</f>
        <v>2692.2394538114859</v>
      </c>
      <c r="CK332" s="15">
        <f ca="1">(BD332*DCF!L$10-DCF!L$5*MAX(BD332*DCF!L$10,0)-MAX(BD332-BC332,0)/Inputs!$B$10)*DCF!L$6</f>
        <v>3664.1843396993804</v>
      </c>
      <c r="CL332" s="15">
        <f ca="1">(BE332*DCF!M$10-DCF!M$5*MAX(BE332*DCF!M$10,0)-MAX(BE332-BD332,0)/Inputs!$B$10)*DCF!M$6</f>
        <v>4603.3963184053891</v>
      </c>
      <c r="CM332" s="15">
        <f ca="1">(BF332*DCF!C$28-DCF!C$5*MAX(BF332*DCF!C$28,0)-MAX(BF332-Inputs!$B$13,0)/Inputs!$B$17)*DCF!C$6</f>
        <v>3811.0268020772842</v>
      </c>
      <c r="CN332" s="15">
        <f ca="1">(BG332*DCF!D$28-DCF!D$5*MAX(BG332*DCF!D$28,0)-MAX(BG332-BF332,0)/Inputs!$B$17)*DCF!D$6</f>
        <v>4900.8739509948837</v>
      </c>
      <c r="CO332" s="15">
        <f ca="1">(BH332*DCF!E$28-DCF!E$5*MAX(BH332*DCF!E$28,0)-MAX(BH332-BG332,0)/Inputs!$B$17)*DCF!E$6</f>
        <v>5005.989199314482</v>
      </c>
      <c r="CP332" s="15">
        <f ca="1">(BI332*DCF!F$28-DCF!F$5*MAX(BI332*DCF!F$28,0)-MAX(BI332-BH332,0)/Inputs!$B$17)*DCF!F$6</f>
        <v>5473.2306175389585</v>
      </c>
      <c r="CQ332" s="15">
        <f ca="1">(BJ332*DCF!G$28-DCF!G$5*MAX(BJ332*DCF!G$28,0)-MAX(BJ332-BI332,0)/Inputs!$B$17)*DCF!G$6</f>
        <v>6785.8330553467495</v>
      </c>
      <c r="CR332" s="15">
        <f ca="1">(BK332*DCF!H$28-DCF!H$5*MAX(BK332*DCF!H$28,0)-MAX(BK332-BJ332,0)/Inputs!$B$17)*DCF!H$6</f>
        <v>8257.064402337408</v>
      </c>
      <c r="CS332" s="15">
        <f ca="1">(BL332*DCF!I$28-DCF!I$5*MAX(BL332*DCF!I$28,0)-MAX(BL332-BK332,0)/Inputs!$B$17)*DCF!I$6</f>
        <v>11247.89473344348</v>
      </c>
      <c r="CT332" s="15">
        <f ca="1">(BM332*DCF!J$28-DCF!J$5*MAX(BM332*DCF!J$28,0)-MAX(BM332-BL332,0)/Inputs!$B$17)*DCF!J$6</f>
        <v>13228.419122313098</v>
      </c>
      <c r="CU332" s="15">
        <f ca="1">(BN332*DCF!K$28-DCF!K$5*MAX(BN332*DCF!K$28,0)-MAX(BN332-BM332,0)/Inputs!$B$17)*DCF!K$6</f>
        <v>15175.342999293196</v>
      </c>
      <c r="CV332" s="15">
        <f ca="1">(BO332*DCF!L$28-DCF!L$5*MAX(BO332*DCF!L$28,0)-MAX(BO332-BN332,0)/Inputs!$B$17)*DCF!L$6</f>
        <v>17886.193560407064</v>
      </c>
      <c r="CW332" s="15">
        <f ca="1">(BP332*DCF!M$28-DCF!M$5*MAX(BP332*DCF!M$28,0)-MAX(BP332-BO332,0)/Inputs!$B$17)*DCF!M$6</f>
        <v>18827.082060918117</v>
      </c>
      <c r="CX332" s="15">
        <f ca="1">(BQ332*DCF!C$46-DCF!C$5*MAX(BQ332*DCF!C$46,0)-MAX(BQ332-Inputs!$B$20,0)/Inputs!$B$24)*DCF!C$6</f>
        <v>-1648.0526393024954</v>
      </c>
      <c r="CY332" s="15">
        <f ca="1">(BR332*DCF!D$46-DCF!D$5*MAX(BR332*DCF!D$46,0)-MAX(BR332-BQ332,0)/Inputs!$B$24)*DCF!D$6</f>
        <v>-1263.4020115602634</v>
      </c>
      <c r="CZ332" s="15">
        <f ca="1">(BS332*DCF!E$46-DCF!E$5*MAX(BS332*DCF!E$46,0)-MAX(BS332-BR332,0)/Inputs!$B$24)*DCF!E$6</f>
        <v>-1950.8248079141672</v>
      </c>
      <c r="DA332" s="15">
        <f ca="1">(BT332*DCF!F$46-DCF!F$5*MAX(BT332*DCF!F$46,0)-MAX(BT332-BS332,0)/Inputs!$B$24)*DCF!F$6</f>
        <v>-1322.6793178102566</v>
      </c>
      <c r="DB332" s="15">
        <f ca="1">(BU332*DCF!G$46-DCF!G$5*MAX(BU332*DCF!G$46,0)-MAX(BU332-BT332,0)/Inputs!$B$24)*DCF!G$6</f>
        <v>-2362.5333903816472</v>
      </c>
      <c r="DC332" s="15">
        <f ca="1">(BV332*DCF!H$46-DCF!H$5*MAX(BV332*DCF!H$46,0)-MAX(BV332-BU332,0)/Inputs!$B$24)*DCF!H$6</f>
        <v>-2824.8259178544213</v>
      </c>
      <c r="DD332" s="15">
        <f ca="1">(BW332*DCF!I$46-DCF!I$5*MAX(BW332*DCF!I$46,0)-MAX(BW332-BV332,0)/Inputs!$B$24)*DCF!I$6</f>
        <v>-4606.3612667935731</v>
      </c>
      <c r="DE332" s="15">
        <f ca="1">(BX332*DCF!J$46-DCF!J$5*MAX(BX332*DCF!J$46,0)-MAX(BX332-BW332,0)/Inputs!$B$24)*DCF!J$6</f>
        <v>1774.3692805345277</v>
      </c>
      <c r="DF332" s="15">
        <f ca="1">(BY332*DCF!K$46-DCF!K$5*MAX(BY332*DCF!K$46,0)-MAX(BY332-BX332,0)/Inputs!$B$24)*DCF!K$6</f>
        <v>435.11132485357911</v>
      </c>
      <c r="DG332" s="15">
        <f ca="1">(BZ332*DCF!L$46-DCF!L$5*MAX(BZ332*DCF!L$46,0)-MAX(BZ332-BY332,0)/Inputs!$B$24)*DCF!L$6</f>
        <v>-3358.8931456071832</v>
      </c>
      <c r="DH332" s="15">
        <f ca="1">(CA332*DCF!M$46-DCF!M$5*MAX(CA332*DCF!M$46,0)-MAX(CA332-BZ332,0)/Inputs!$B$24)*DCF!M$6</f>
        <v>4662.9097351104092</v>
      </c>
      <c r="DI332" s="15">
        <f ca="1">SUM(CB332:CL332)+BE332*DCF!M$10*(1+Inputs!$B$30)*(1-Inputs!$B$33)*(1-Inputs!$B$30/Inputs!$B$31)/(Inputs!$B$29-Inputs!$B$30)*DCF!M$6</f>
        <v>134587.85345447715</v>
      </c>
      <c r="DJ332" s="15">
        <f ca="1">SUM(CM332:CW332)+BP332*DCF!M$28*(1+Inputs!$B$30)*(1-Inputs!$B$33)*(1-Inputs!$B$30/Inputs!$B$31)/(Inputs!$B$29-Inputs!$B$30)*DCF!M$6</f>
        <v>485174.41937052889</v>
      </c>
      <c r="DK332" s="15">
        <f ca="1">SUM(CX332:DH332)+CA332*DCF!M$46*(1+Inputs!$B$30)*(1-Inputs!$B$33)*(1-Inputs!$B$30/Inputs!$B$31)/(Inputs!$B$29-Inputs!$B$30)*DCF!M$6</f>
        <v>173449.31524239961</v>
      </c>
      <c r="DM332" s="15">
        <f ca="1">DI332+DJ332+DK332+Inputs!$B$34+Inputs!$B$36-Inputs!$B$35</f>
        <v>870062.58806740562</v>
      </c>
    </row>
    <row r="333" spans="1:117" x14ac:dyDescent="0.75">
      <c r="A333" s="11">
        <v>320</v>
      </c>
      <c r="C333" s="23">
        <f t="shared" ca="1" si="181"/>
        <v>-0.31016839594919771</v>
      </c>
      <c r="D333" s="23">
        <f t="shared" ca="1" si="181"/>
        <v>2.3185236640645752</v>
      </c>
      <c r="E333" s="23">
        <f t="shared" ca="1" si="181"/>
        <v>1.8793952114812711</v>
      </c>
      <c r="F333" s="23">
        <f t="shared" ca="1" si="181"/>
        <v>0.73914529080089775</v>
      </c>
      <c r="G333" s="23">
        <f t="shared" ca="1" si="181"/>
        <v>0.60771822168015621</v>
      </c>
      <c r="H333" s="23">
        <f t="shared" ca="1" si="181"/>
        <v>1.9436478989135235</v>
      </c>
      <c r="I333" s="23">
        <f t="shared" ca="1" si="181"/>
        <v>1.4930967393600219</v>
      </c>
      <c r="J333" s="23">
        <f t="shared" ca="1" si="181"/>
        <v>0.40503401551223667</v>
      </c>
      <c r="K333" s="23">
        <f t="shared" ca="1" si="181"/>
        <v>-0.27626457026038698</v>
      </c>
      <c r="L333" s="23">
        <f t="shared" ca="1" si="181"/>
        <v>-0.99305845433017736</v>
      </c>
      <c r="M333" s="23">
        <f t="shared" ca="1" si="181"/>
        <v>0.67335887005332429</v>
      </c>
      <c r="N333" s="23">
        <f ca="1">SQRT(Inputs!$B$38)*C333+SQRT(1-Inputs!$B$38)*_xlfn.NORM.S.INV(RAND())</f>
        <v>-1.1177073836249134</v>
      </c>
      <c r="O333" s="23">
        <f ca="1">SQRT(Inputs!$B$38)*D333+SQRT(1-Inputs!$B$38)*_xlfn.NORM.S.INV(RAND())</f>
        <v>1.7930812495423023</v>
      </c>
      <c r="P333" s="23">
        <f ca="1">SQRT(Inputs!$B$38)*E333+SQRT(1-Inputs!$B$38)*_xlfn.NORM.S.INV(RAND())</f>
        <v>1.7473439971678149</v>
      </c>
      <c r="Q333" s="23">
        <f ca="1">SQRT(Inputs!$B$38)*F333+SQRT(1-Inputs!$B$38)*_xlfn.NORM.S.INV(RAND())</f>
        <v>0.59231941445104241</v>
      </c>
      <c r="R333" s="23">
        <f ca="1">SQRT(Inputs!$B$38)*G333+SQRT(1-Inputs!$B$38)*_xlfn.NORM.S.INV(RAND())</f>
        <v>0.17965145308711952</v>
      </c>
      <c r="S333" s="23">
        <f ca="1">SQRT(Inputs!$B$38)*H333+SQRT(1-Inputs!$B$38)*_xlfn.NORM.S.INV(RAND())</f>
        <v>2.5798747974142122</v>
      </c>
      <c r="T333" s="23">
        <f ca="1">SQRT(Inputs!$B$38)*I333+SQRT(1-Inputs!$B$38)*_xlfn.NORM.S.INV(RAND())</f>
        <v>-0.29310783515742034</v>
      </c>
      <c r="U333" s="23">
        <f ca="1">SQRT(Inputs!$B$38)*J333+SQRT(1-Inputs!$B$38)*_xlfn.NORM.S.INV(RAND())</f>
        <v>-1.5368539129187675E-2</v>
      </c>
      <c r="V333" s="23">
        <f ca="1">SQRT(Inputs!$B$38)*K333+SQRT(1-Inputs!$B$38)*_xlfn.NORM.S.INV(RAND())</f>
        <v>-0.24923106835857931</v>
      </c>
      <c r="W333" s="23">
        <f ca="1">SQRT(Inputs!$B$38)*L333+SQRT(1-Inputs!$B$38)*_xlfn.NORM.S.INV(RAND())</f>
        <v>0.38066973208299315</v>
      </c>
      <c r="X333" s="23">
        <f ca="1">SQRT(Inputs!$B$38)*M333+SQRT(1-Inputs!$B$38)*_xlfn.NORM.S.INV(RAND())</f>
        <v>0.55906077208372718</v>
      </c>
      <c r="Y333" s="23">
        <f ca="1">SQRT(Inputs!$B$38)*C333+SQRT(1-Inputs!$B$38)*_xlfn.NORM.S.INV(RAND())</f>
        <v>-2.1810446112582009</v>
      </c>
      <c r="Z333" s="23">
        <f ca="1">SQRT(Inputs!$B$38)*D333+SQRT(1-Inputs!$B$38)*_xlfn.NORM.S.INV(RAND())</f>
        <v>-1.3275843086587045</v>
      </c>
      <c r="AA333" s="23">
        <f ca="1">SQRT(Inputs!$B$38)*E333+SQRT(1-Inputs!$B$38)*_xlfn.NORM.S.INV(RAND())</f>
        <v>-0.75960726283074198</v>
      </c>
      <c r="AB333" s="23">
        <f ca="1">SQRT(Inputs!$B$38)*F333+SQRT(1-Inputs!$B$38)*_xlfn.NORM.S.INV(RAND())</f>
        <v>2.1053495559772553</v>
      </c>
      <c r="AC333" s="23">
        <f ca="1">SQRT(Inputs!$B$38)*G333+SQRT(1-Inputs!$B$38)*_xlfn.NORM.S.INV(RAND())</f>
        <v>0.35086297019568413</v>
      </c>
      <c r="AD333" s="23">
        <f ca="1">SQRT(Inputs!$B$38)*H333+SQRT(1-Inputs!$B$38)*_xlfn.NORM.S.INV(RAND())</f>
        <v>9.5946628027919201E-2</v>
      </c>
      <c r="AE333" s="23">
        <f ca="1">SQRT(Inputs!$B$38)*I333+SQRT(1-Inputs!$B$38)*_xlfn.NORM.S.INV(RAND())</f>
        <v>-0.18175491464910598</v>
      </c>
      <c r="AF333" s="23">
        <f ca="1">SQRT(Inputs!$B$38)*J333+SQRT(1-Inputs!$B$38)*_xlfn.NORM.S.INV(RAND())</f>
        <v>-9.7854594918754562E-2</v>
      </c>
      <c r="AG333" s="23">
        <f ca="1">SQRT(Inputs!$B$38)*K333+SQRT(1-Inputs!$B$38)*_xlfn.NORM.S.INV(RAND())</f>
        <v>0.98152277269048716</v>
      </c>
      <c r="AH333" s="23">
        <f ca="1">SQRT(Inputs!$B$38)*L333+SQRT(1-Inputs!$B$38)*_xlfn.NORM.S.INV(RAND())</f>
        <v>-1.4555812623313638</v>
      </c>
      <c r="AI333" s="23">
        <f ca="1">SQRT(Inputs!$B$38)*M333+SQRT(1-Inputs!$B$38)*_xlfn.NORM.S.INV(RAND())</f>
        <v>-0.86987012414250997</v>
      </c>
      <c r="AJ333" s="23">
        <f ca="1">SQRT(Inputs!$B$38)*C333+SQRT(1-Inputs!$B$38)*_xlfn.NORM.S.INV(RAND())</f>
        <v>-7.877620634044151E-2</v>
      </c>
      <c r="AK333" s="23">
        <f ca="1">SQRT(Inputs!$B$38)*D333+SQRT(1-Inputs!$B$38)*_xlfn.NORM.S.INV(RAND())</f>
        <v>0.46506622558802535</v>
      </c>
      <c r="AL333" s="23">
        <f ca="1">SQRT(Inputs!$B$38)*E333+SQRT(1-Inputs!$B$38)*_xlfn.NORM.S.INV(RAND())</f>
        <v>0.64037189450783838</v>
      </c>
      <c r="AM333" s="23">
        <f ca="1">SQRT(Inputs!$B$38)*F333+SQRT(1-Inputs!$B$38)*_xlfn.NORM.S.INV(RAND())</f>
        <v>-0.29739716852760445</v>
      </c>
      <c r="AN333" s="23">
        <f ca="1">SQRT(Inputs!$B$38)*G333+SQRT(1-Inputs!$B$38)*_xlfn.NORM.S.INV(RAND())</f>
        <v>0.74938083712397419</v>
      </c>
      <c r="AO333" s="23">
        <f ca="1">SQRT(Inputs!$B$38)*H333+SQRT(1-Inputs!$B$38)*_xlfn.NORM.S.INV(RAND())</f>
        <v>0.54102247903766842</v>
      </c>
      <c r="AP333" s="23">
        <f ca="1">SQRT(Inputs!$B$38)*I333+SQRT(1-Inputs!$B$38)*_xlfn.NORM.S.INV(RAND())</f>
        <v>-0.67600075503873525</v>
      </c>
      <c r="AQ333" s="23">
        <f ca="1">SQRT(Inputs!$B$38)*J333+SQRT(1-Inputs!$B$38)*_xlfn.NORM.S.INV(RAND())</f>
        <v>0.40156498479012548</v>
      </c>
      <c r="AR333" s="23">
        <f ca="1">SQRT(Inputs!$B$38)*K333+SQRT(1-Inputs!$B$38)*_xlfn.NORM.S.INV(RAND())</f>
        <v>-0.56119556143318605</v>
      </c>
      <c r="AS333" s="23">
        <f ca="1">SQRT(Inputs!$B$38)*L333+SQRT(1-Inputs!$B$38)*_xlfn.NORM.S.INV(RAND())</f>
        <v>-0.24097905984991197</v>
      </c>
      <c r="AT333" s="23">
        <f ca="1">SQRT(Inputs!$B$38)*M333+SQRT(1-Inputs!$B$38)*_xlfn.NORM.S.INV(RAND())</f>
        <v>0.58147443512747654</v>
      </c>
      <c r="AU333" s="15">
        <f ca="1">Inputs!$B$6*EXP($B$8-0.5*C$5^2+C$5*N333)</f>
        <v>4140.9714320059084</v>
      </c>
      <c r="AV333" s="15">
        <f t="shared" ca="1" si="146"/>
        <v>6561.069466761649</v>
      </c>
      <c r="AW333" s="15">
        <f t="shared" ca="1" si="147"/>
        <v>10126.269953353836</v>
      </c>
      <c r="AX333" s="15">
        <f t="shared" ca="1" si="148"/>
        <v>13312.736191937713</v>
      </c>
      <c r="AY333" s="15">
        <f t="shared" ca="1" si="149"/>
        <v>16614.481331103616</v>
      </c>
      <c r="AZ333" s="15">
        <f t="shared" ca="1" si="150"/>
        <v>26996.24945965024</v>
      </c>
      <c r="BA333" s="15">
        <f t="shared" ca="1" si="151"/>
        <v>32038.446394227958</v>
      </c>
      <c r="BB333" s="15">
        <f t="shared" ca="1" si="152"/>
        <v>39164.470334333091</v>
      </c>
      <c r="BC333" s="15">
        <f t="shared" ca="1" si="153"/>
        <v>46826.289974923435</v>
      </c>
      <c r="BD333" s="15">
        <f t="shared" ca="1" si="154"/>
        <v>59445.980331235209</v>
      </c>
      <c r="BE333" s="15">
        <f t="shared" ca="1" si="155"/>
        <v>76648.628594148307</v>
      </c>
      <c r="BF333" s="15">
        <f ca="1">Inputs!$B$13*EXP($B$9-0.5*C$6^2+C$6*Y333)</f>
        <v>8975.7535819182776</v>
      </c>
      <c r="BG333" s="15">
        <f t="shared" ca="1" si="156"/>
        <v>8608.872540466311</v>
      </c>
      <c r="BH333" s="15">
        <f t="shared" ca="1" si="157"/>
        <v>9273.3548036633438</v>
      </c>
      <c r="BI333" s="15">
        <f t="shared" ca="1" si="158"/>
        <v>15696.638515448787</v>
      </c>
      <c r="BJ333" s="15">
        <f t="shared" ca="1" si="159"/>
        <v>20241.311026365387</v>
      </c>
      <c r="BK333" s="15">
        <f t="shared" ca="1" si="160"/>
        <v>25169.005054728957</v>
      </c>
      <c r="BL333" s="15">
        <f t="shared" ca="1" si="161"/>
        <v>30197.376156651208</v>
      </c>
      <c r="BM333" s="15">
        <f t="shared" ca="1" si="162"/>
        <v>36670.59560636778</v>
      </c>
      <c r="BN333" s="15">
        <f t="shared" ca="1" si="163"/>
        <v>50729.58193623885</v>
      </c>
      <c r="BO333" s="15">
        <f t="shared" ca="1" si="164"/>
        <v>52701.761486979478</v>
      </c>
      <c r="BP333" s="15">
        <f t="shared" ca="1" si="165"/>
        <v>58778.161420042925</v>
      </c>
      <c r="BQ333" s="15">
        <f ca="1">Inputs!$B$20*EXP($B$10-0.5*C$7^2+C$7*AJ333)</f>
        <v>4171.3213247082149</v>
      </c>
      <c r="BR333" s="15">
        <f t="shared" ca="1" si="166"/>
        <v>6560.7839859189216</v>
      </c>
      <c r="BS333" s="15">
        <f t="shared" ca="1" si="167"/>
        <v>10798.357850975035</v>
      </c>
      <c r="BT333" s="15">
        <f t="shared" ca="1" si="168"/>
        <v>13771.182086010811</v>
      </c>
      <c r="BU333" s="15">
        <f t="shared" ca="1" si="169"/>
        <v>22879.494535513568</v>
      </c>
      <c r="BV333" s="15">
        <f t="shared" ca="1" si="170"/>
        <v>35958.409802678631</v>
      </c>
      <c r="BW333" s="15">
        <f t="shared" ca="1" si="171"/>
        <v>43488.663303429115</v>
      </c>
      <c r="BX333" s="15">
        <f t="shared" ca="1" si="172"/>
        <v>65925.069948122735</v>
      </c>
      <c r="BY333" s="15">
        <f t="shared" ca="1" si="173"/>
        <v>82968.057490073901</v>
      </c>
      <c r="BZ333" s="15">
        <f t="shared" ca="1" si="174"/>
        <v>111371.13654143621</v>
      </c>
      <c r="CA333" s="15">
        <f t="shared" ca="1" si="175"/>
        <v>173472.29918644595</v>
      </c>
      <c r="CB333" s="15">
        <f ca="1">(AU333*DCF!C$10-DCF!C$5*MAX(AU333*DCF!C$10,0)-MAX(AU333-Inputs!$B$6,0)/Inputs!$B$10)*DCF!C$6</f>
        <v>1048.9300907299623</v>
      </c>
      <c r="CC333" s="15">
        <f ca="1">(AV333*DCF!D$10-DCF!D$5*MAX(AV333*DCF!D$10,0)-MAX(AV333-AU333,0)/Inputs!$B$10)*DCF!D$6</f>
        <v>1009.1386654264619</v>
      </c>
      <c r="CD333" s="15">
        <f ca="1">(AW333*DCF!E$10-DCF!E$5*MAX(AW333*DCF!E$10,0)-MAX(AW333-AV333,0)/Inputs!$B$10)*DCF!E$6</f>
        <v>1534.9637450655996</v>
      </c>
      <c r="CE333" s="15">
        <f ca="1">(AX333*DCF!F$10-DCF!F$5*MAX(AX333*DCF!F$10,0)-MAX(AX333-AW333,0)/Inputs!$B$10)*DCF!F$6</f>
        <v>2243.1244719296947</v>
      </c>
      <c r="CF333" s="15">
        <f ca="1">(AY333*DCF!G$10-DCF!G$5*MAX(AY333*DCF!G$10,0)-MAX(AY333-AX333,0)/Inputs!$B$10)*DCF!G$6</f>
        <v>2788.5927416229151</v>
      </c>
      <c r="CG333" s="15">
        <f ca="1">(AZ333*DCF!H$10-DCF!H$5*MAX(AZ333*DCF!H$10,0)-MAX(AZ333-AY333,0)/Inputs!$B$10)*DCF!H$6</f>
        <v>3397.8721474863391</v>
      </c>
      <c r="CH333" s="15">
        <f ca="1">(BA333*DCF!I$10-DCF!I$5*MAX(BA333*DCF!I$10,0)-MAX(BA333-AZ333,0)/Inputs!$B$10)*DCF!I$6</f>
        <v>5025.1584302548499</v>
      </c>
      <c r="CI333" s="15">
        <f ca="1">(BB333*DCF!J$10-DCF!J$5*MAX(BB333*DCF!J$10,0)-MAX(BB333-BA333,0)/Inputs!$B$10)*DCF!J$6</f>
        <v>5640.8824829717305</v>
      </c>
      <c r="CJ333" s="15">
        <f ca="1">(BC333*DCF!K$10-DCF!K$5*MAX(BC333*DCF!K$10,0)-MAX(BC333-BB333,0)/Inputs!$B$10)*DCF!K$6</f>
        <v>6465.742536062271</v>
      </c>
      <c r="CK333" s="15">
        <f ca="1">(BD333*DCF!L$10-DCF!L$5*MAX(BD333*DCF!L$10,0)-MAX(BD333-BC333,0)/Inputs!$B$10)*DCF!L$6</f>
        <v>7333.6539630979341</v>
      </c>
      <c r="CL333" s="15">
        <f ca="1">(BE333*DCF!M$10-DCF!M$5*MAX(BE333*DCF!M$10,0)-MAX(BE333-BD333,0)/Inputs!$B$10)*DCF!M$6</f>
        <v>8761.0727278596351</v>
      </c>
      <c r="CM333" s="15">
        <f ca="1">(BF333*DCF!C$28-DCF!C$5*MAX(BF333*DCF!C$28,0)-MAX(BF333-Inputs!$B$13,0)/Inputs!$B$17)*DCF!C$6</f>
        <v>2739.3411290606232</v>
      </c>
      <c r="CN333" s="15">
        <f ca="1">(BG333*DCF!D$28-DCF!D$5*MAX(BG333*DCF!D$28,0)-MAX(BG333-BF333,0)/Inputs!$B$17)*DCF!D$6</f>
        <v>2535.5115165711627</v>
      </c>
      <c r="CO333" s="15">
        <f ca="1">(BH333*DCF!E$28-DCF!E$5*MAX(BH333*DCF!E$28,0)-MAX(BH333-BG333,0)/Inputs!$B$17)*DCF!E$6</f>
        <v>2495.4188982428391</v>
      </c>
      <c r="CP333" s="15">
        <f ca="1">(BI333*DCF!F$28-DCF!F$5*MAX(BI333*DCF!F$28,0)-MAX(BI333-BH333,0)/Inputs!$B$17)*DCF!F$6</f>
        <v>3091.7635664733998</v>
      </c>
      <c r="CQ333" s="15">
        <f ca="1">(BJ333*DCF!G$28-DCF!G$5*MAX(BJ333*DCF!G$28,0)-MAX(BJ333-BI333,0)/Inputs!$B$17)*DCF!G$6</f>
        <v>4487.3926957210542</v>
      </c>
      <c r="CR333" s="15">
        <f ca="1">(BK333*DCF!H$28-DCF!H$5*MAX(BK333*DCF!H$28,0)-MAX(BK333-BJ333,0)/Inputs!$B$17)*DCF!H$6</f>
        <v>5458.9472694100878</v>
      </c>
      <c r="CS333" s="15">
        <f ca="1">(BL333*DCF!I$28-DCF!I$5*MAX(BL333*DCF!I$28,0)-MAX(BL333-BK333,0)/Inputs!$B$17)*DCF!I$6</f>
        <v>6379.279306581584</v>
      </c>
      <c r="CT333" s="15">
        <f ca="1">(BM333*DCF!J$28-DCF!J$5*MAX(BM333*DCF!J$28,0)-MAX(BM333-BL333,0)/Inputs!$B$17)*DCF!J$6</f>
        <v>7322.2910615259152</v>
      </c>
      <c r="CU333" s="15">
        <f ca="1">(BN333*DCF!K$28-DCF!K$5*MAX(BN333*DCF!K$28,0)-MAX(BN333-BM333,0)/Inputs!$B$17)*DCF!K$6</f>
        <v>8991.198561434092</v>
      </c>
      <c r="CV333" s="15">
        <f ca="1">(BO333*DCF!L$28-DCF!L$5*MAX(BO333*DCF!L$28,0)-MAX(BO333-BN333,0)/Inputs!$B$17)*DCF!L$6</f>
        <v>10291.952215214395</v>
      </c>
      <c r="CW333" s="15">
        <f ca="1">(BP333*DCF!M$28-DCF!M$5*MAX(BP333*DCF!M$28,0)-MAX(BP333-BO333,0)/Inputs!$B$17)*DCF!M$6</f>
        <v>10423.990552239256</v>
      </c>
      <c r="CX333" s="15">
        <f ca="1">(BQ333*DCF!C$46-DCF!C$5*MAX(BQ333*DCF!C$46,0)-MAX(BQ333-Inputs!$B$20,0)/Inputs!$B$24)*DCF!C$6</f>
        <v>-1411.539024047262</v>
      </c>
      <c r="CY333" s="15">
        <f ca="1">(BR333*DCF!D$46-DCF!D$5*MAX(BR333*DCF!D$46,0)-MAX(BR333-BQ333,0)/Inputs!$B$24)*DCF!D$6</f>
        <v>-2139.3367101337253</v>
      </c>
      <c r="CZ333" s="15">
        <f ca="1">(BS333*DCF!E$46-DCF!E$5*MAX(BS333*DCF!E$46,0)-MAX(BS333-BR333,0)/Inputs!$B$24)*DCF!E$6</f>
        <v>-2947.2595762711958</v>
      </c>
      <c r="DA333" s="15">
        <f ca="1">(BT333*DCF!F$46-DCF!F$5*MAX(BT333*DCF!F$46,0)-MAX(BT333-BS333,0)/Inputs!$B$24)*DCF!F$6</f>
        <v>-2085.4038296777717</v>
      </c>
      <c r="DB333" s="15">
        <f ca="1">(BU333*DCF!G$46-DCF!G$5*MAX(BU333*DCF!G$46,0)-MAX(BU333-BT333,0)/Inputs!$B$24)*DCF!G$6</f>
        <v>-3833.4773415451959</v>
      </c>
      <c r="DC333" s="15">
        <f ca="1">(BV333*DCF!H$46-DCF!H$5*MAX(BV333*DCF!H$46,0)-MAX(BV333-BU333,0)/Inputs!$B$24)*DCF!H$6</f>
        <v>-4064.1927834281519</v>
      </c>
      <c r="DD333" s="15">
        <f ca="1">(BW333*DCF!I$46-DCF!I$5*MAX(BW333*DCF!I$46,0)-MAX(BW333-BV333,0)/Inputs!$B$24)*DCF!I$6</f>
        <v>-1157.2569341242242</v>
      </c>
      <c r="DE333" s="15">
        <f ca="1">(BX333*DCF!J$46-DCF!J$5*MAX(BX333*DCF!J$46,0)-MAX(BX333-BW333,0)/Inputs!$B$24)*DCF!J$6</f>
        <v>-3184.3941570661855</v>
      </c>
      <c r="DF333" s="15">
        <f ca="1">(BY333*DCF!K$46-DCF!K$5*MAX(BY333*DCF!K$46,0)-MAX(BY333-BX333,0)/Inputs!$B$24)*DCF!K$6</f>
        <v>564.33409475274573</v>
      </c>
      <c r="DG333" s="15">
        <f ca="1">(BZ333*DCF!L$46-DCF!L$5*MAX(BZ333*DCF!L$46,0)-MAX(BZ333-BY333,0)/Inputs!$B$24)*DCF!L$6</f>
        <v>1270.8608798944811</v>
      </c>
      <c r="DH333" s="15">
        <f ca="1">(CA333*DCF!M$46-DCF!M$5*MAX(CA333*DCF!M$46,0)-MAX(CA333-BZ333,0)/Inputs!$B$24)*DCF!M$6</f>
        <v>616.91429512704246</v>
      </c>
      <c r="DI333" s="15">
        <f ca="1">SUM(CB333:CL333)+BE333*DCF!M$10*(1+Inputs!$B$30)*(1-Inputs!$B$33)*(1-Inputs!$B$30/Inputs!$B$31)/(Inputs!$B$29-Inputs!$B$30)*DCF!M$6</f>
        <v>258563.27895320524</v>
      </c>
      <c r="DJ333" s="15">
        <f ca="1">SUM(CM333:CW333)+BP333*DCF!M$28*(1+Inputs!$B$30)*(1-Inputs!$B$33)*(1-Inputs!$B$30/Inputs!$B$31)/(Inputs!$B$29-Inputs!$B$30)*DCF!M$6</f>
        <v>282324.28742940561</v>
      </c>
      <c r="DK333" s="15">
        <f ca="1">SUM(CX333:DH333)+CA333*DCF!M$46*(1+Inputs!$B$30)*(1-Inputs!$B$33)*(1-Inputs!$B$30/Inputs!$B$31)/(Inputs!$B$29-Inputs!$B$30)*DCF!M$6</f>
        <v>249837.97256323427</v>
      </c>
      <c r="DM333" s="15">
        <f ca="1">DI333+DJ333+DK333+Inputs!$B$34+Inputs!$B$36-Inputs!$B$35</f>
        <v>867576.5389458451</v>
      </c>
    </row>
    <row r="334" spans="1:117" x14ac:dyDescent="0.75">
      <c r="A334" s="11">
        <v>321</v>
      </c>
      <c r="C334" s="23">
        <f t="shared" ref="C334:M343" ca="1" si="182">_xlfn.NORM.S.INV(RAND())</f>
        <v>-1.36769261465485</v>
      </c>
      <c r="D334" s="23">
        <f t="shared" ca="1" si="182"/>
        <v>0.72422008182388908</v>
      </c>
      <c r="E334" s="23">
        <f t="shared" ca="1" si="182"/>
        <v>-0.62268921051110049</v>
      </c>
      <c r="F334" s="23">
        <f t="shared" ca="1" si="182"/>
        <v>1.2401980843634475</v>
      </c>
      <c r="G334" s="23">
        <f t="shared" ca="1" si="182"/>
        <v>-0.25006219809187485</v>
      </c>
      <c r="H334" s="23">
        <f t="shared" ca="1" si="182"/>
        <v>-1.5357195334943234</v>
      </c>
      <c r="I334" s="23">
        <f t="shared" ca="1" si="182"/>
        <v>1.3060687885822331</v>
      </c>
      <c r="J334" s="23">
        <f t="shared" ca="1" si="182"/>
        <v>8.0720577939430133E-2</v>
      </c>
      <c r="K334" s="23">
        <f t="shared" ca="1" si="182"/>
        <v>-0.59551352258330592</v>
      </c>
      <c r="L334" s="23">
        <f t="shared" ca="1" si="182"/>
        <v>0.45350014896662644</v>
      </c>
      <c r="M334" s="23">
        <f t="shared" ca="1" si="182"/>
        <v>1.3856843963956416</v>
      </c>
      <c r="N334" s="23">
        <f ca="1">SQRT(Inputs!$B$38)*C334+SQRT(1-Inputs!$B$38)*_xlfn.NORM.S.INV(RAND())</f>
        <v>-0.66025833396772504</v>
      </c>
      <c r="O334" s="23">
        <f ca="1">SQRT(Inputs!$B$38)*D334+SQRT(1-Inputs!$B$38)*_xlfn.NORM.S.INV(RAND())</f>
        <v>1.4538461967001197</v>
      </c>
      <c r="P334" s="23">
        <f ca="1">SQRT(Inputs!$B$38)*E334+SQRT(1-Inputs!$B$38)*_xlfn.NORM.S.INV(RAND())</f>
        <v>-0.18197864452964307</v>
      </c>
      <c r="Q334" s="23">
        <f ca="1">SQRT(Inputs!$B$38)*F334+SQRT(1-Inputs!$B$38)*_xlfn.NORM.S.INV(RAND())</f>
        <v>0.83414107491073675</v>
      </c>
      <c r="R334" s="23">
        <f ca="1">SQRT(Inputs!$B$38)*G334+SQRT(1-Inputs!$B$38)*_xlfn.NORM.S.INV(RAND())</f>
        <v>-0.35148847905229508</v>
      </c>
      <c r="S334" s="23">
        <f ca="1">SQRT(Inputs!$B$38)*H334+SQRT(1-Inputs!$B$38)*_xlfn.NORM.S.INV(RAND())</f>
        <v>-1.9600224615221236</v>
      </c>
      <c r="T334" s="23">
        <f ca="1">SQRT(Inputs!$B$38)*I334+SQRT(1-Inputs!$B$38)*_xlfn.NORM.S.INV(RAND())</f>
        <v>-1.1374421981023799</v>
      </c>
      <c r="U334" s="23">
        <f ca="1">SQRT(Inputs!$B$38)*J334+SQRT(1-Inputs!$B$38)*_xlfn.NORM.S.INV(RAND())</f>
        <v>-0.13850422363788628</v>
      </c>
      <c r="V334" s="23">
        <f ca="1">SQRT(Inputs!$B$38)*K334+SQRT(1-Inputs!$B$38)*_xlfn.NORM.S.INV(RAND())</f>
        <v>-0.94695798767721928</v>
      </c>
      <c r="W334" s="23">
        <f ca="1">SQRT(Inputs!$B$38)*L334+SQRT(1-Inputs!$B$38)*_xlfn.NORM.S.INV(RAND())</f>
        <v>0.79575496924886524</v>
      </c>
      <c r="X334" s="23">
        <f ca="1">SQRT(Inputs!$B$38)*M334+SQRT(1-Inputs!$B$38)*_xlfn.NORM.S.INV(RAND())</f>
        <v>2.2092486861003509</v>
      </c>
      <c r="Y334" s="23">
        <f ca="1">SQRT(Inputs!$B$38)*C334+SQRT(1-Inputs!$B$38)*_xlfn.NORM.S.INV(RAND())</f>
        <v>8.6889655592032988E-2</v>
      </c>
      <c r="Z334" s="23">
        <f ca="1">SQRT(Inputs!$B$38)*D334+SQRT(1-Inputs!$B$38)*_xlfn.NORM.S.INV(RAND())</f>
        <v>0.47294927931755237</v>
      </c>
      <c r="AA334" s="23">
        <f ca="1">SQRT(Inputs!$B$38)*E334+SQRT(1-Inputs!$B$38)*_xlfn.NORM.S.INV(RAND())</f>
        <v>1.267300052715066</v>
      </c>
      <c r="AB334" s="23">
        <f ca="1">SQRT(Inputs!$B$38)*F334+SQRT(1-Inputs!$B$38)*_xlfn.NORM.S.INV(RAND())</f>
        <v>-0.20525920614560011</v>
      </c>
      <c r="AC334" s="23">
        <f ca="1">SQRT(Inputs!$B$38)*G334+SQRT(1-Inputs!$B$38)*_xlfn.NORM.S.INV(RAND())</f>
        <v>0.72345235616254056</v>
      </c>
      <c r="AD334" s="23">
        <f ca="1">SQRT(Inputs!$B$38)*H334+SQRT(1-Inputs!$B$38)*_xlfn.NORM.S.INV(RAND())</f>
        <v>-1.6517274949946756</v>
      </c>
      <c r="AE334" s="23">
        <f ca="1">SQRT(Inputs!$B$38)*I334+SQRT(1-Inputs!$B$38)*_xlfn.NORM.S.INV(RAND())</f>
        <v>0.53540658898680249</v>
      </c>
      <c r="AF334" s="23">
        <f ca="1">SQRT(Inputs!$B$38)*J334+SQRT(1-Inputs!$B$38)*_xlfn.NORM.S.INV(RAND())</f>
        <v>1.2320147817666181</v>
      </c>
      <c r="AG334" s="23">
        <f ca="1">SQRT(Inputs!$B$38)*K334+SQRT(1-Inputs!$B$38)*_xlfn.NORM.S.INV(RAND())</f>
        <v>-1.3982106342361047</v>
      </c>
      <c r="AH334" s="23">
        <f ca="1">SQRT(Inputs!$B$38)*L334+SQRT(1-Inputs!$B$38)*_xlfn.NORM.S.INV(RAND())</f>
        <v>2.4749377190226574E-2</v>
      </c>
      <c r="AI334" s="23">
        <f ca="1">SQRT(Inputs!$B$38)*M334+SQRT(1-Inputs!$B$38)*_xlfn.NORM.S.INV(RAND())</f>
        <v>0.51306619863289338</v>
      </c>
      <c r="AJ334" s="23">
        <f ca="1">SQRT(Inputs!$B$38)*C334+SQRT(1-Inputs!$B$38)*_xlfn.NORM.S.INV(RAND())</f>
        <v>0.45760870234987927</v>
      </c>
      <c r="AK334" s="23">
        <f ca="1">SQRT(Inputs!$B$38)*D334+SQRT(1-Inputs!$B$38)*_xlfn.NORM.S.INV(RAND())</f>
        <v>0.35848852775247142</v>
      </c>
      <c r="AL334" s="23">
        <f ca="1">SQRT(Inputs!$B$38)*E334+SQRT(1-Inputs!$B$38)*_xlfn.NORM.S.INV(RAND())</f>
        <v>0.81849676524291914</v>
      </c>
      <c r="AM334" s="23">
        <f ca="1">SQRT(Inputs!$B$38)*F334+SQRT(1-Inputs!$B$38)*_xlfn.NORM.S.INV(RAND())</f>
        <v>0.50037468092972259</v>
      </c>
      <c r="AN334" s="23">
        <f ca="1">SQRT(Inputs!$B$38)*G334+SQRT(1-Inputs!$B$38)*_xlfn.NORM.S.INV(RAND())</f>
        <v>-1.1241887320512531</v>
      </c>
      <c r="AO334" s="23">
        <f ca="1">SQRT(Inputs!$B$38)*H334+SQRT(1-Inputs!$B$38)*_xlfn.NORM.S.INV(RAND())</f>
        <v>-0.34046150012018972</v>
      </c>
      <c r="AP334" s="23">
        <f ca="1">SQRT(Inputs!$B$38)*I334+SQRT(1-Inputs!$B$38)*_xlfn.NORM.S.INV(RAND())</f>
        <v>-0.47960237092302982</v>
      </c>
      <c r="AQ334" s="23">
        <f ca="1">SQRT(Inputs!$B$38)*J334+SQRT(1-Inputs!$B$38)*_xlfn.NORM.S.INV(RAND())</f>
        <v>0.36839418016420022</v>
      </c>
      <c r="AR334" s="23">
        <f ca="1">SQRT(Inputs!$B$38)*K334+SQRT(1-Inputs!$B$38)*_xlfn.NORM.S.INV(RAND())</f>
        <v>-0.52672479647881354</v>
      </c>
      <c r="AS334" s="23">
        <f ca="1">SQRT(Inputs!$B$38)*L334+SQRT(1-Inputs!$B$38)*_xlfn.NORM.S.INV(RAND())</f>
        <v>0.16895036464740329</v>
      </c>
      <c r="AT334" s="23">
        <f ca="1">SQRT(Inputs!$B$38)*M334+SQRT(1-Inputs!$B$38)*_xlfn.NORM.S.INV(RAND())</f>
        <v>0.33916312492621187</v>
      </c>
      <c r="AU334" s="15">
        <f ca="1">Inputs!$B$6*EXP($B$8-0.5*C$5^2+C$5*N334)</f>
        <v>4459.243309938116</v>
      </c>
      <c r="AV334" s="15">
        <f t="shared" ref="AV334:AV397" ca="1" si="183">AU334*EXP($B$8-0.5*D$5^2+D$5*O334)</f>
        <v>6721.5843475529291</v>
      </c>
      <c r="AW334" s="15">
        <f t="shared" ref="AW334:AW397" ca="1" si="184">AV334*EXP($B$8-0.5*E$5^2+E$5*P334)</f>
        <v>7997.0604015095596</v>
      </c>
      <c r="AX334" s="15">
        <f t="shared" ref="AX334:AX397" ca="1" si="185">AW334*EXP($B$8-0.5*F$5^2+F$5*Q334)</f>
        <v>10835.997110975972</v>
      </c>
      <c r="AY334" s="15">
        <f t="shared" ref="AY334:AY397" ca="1" si="186">AX334*EXP($B$8-0.5*G$5^2+G$5*R334)</f>
        <v>12710.093173262983</v>
      </c>
      <c r="AZ334" s="15">
        <f t="shared" ref="AZ334:AZ397" ca="1" si="187">AY334*EXP($B$8-0.5*H$5^2+H$5*S334)</f>
        <v>12527.031388148971</v>
      </c>
      <c r="BA334" s="15">
        <f t="shared" ref="BA334:BA397" ca="1" si="188">AZ334*EXP($B$8-0.5*I$5^2+I$5*T334)</f>
        <v>13609.386335623041</v>
      </c>
      <c r="BB334" s="15">
        <f t="shared" ref="BB334:BB397" ca="1" si="189">BA334*EXP($B$8-0.5*J$5^2+J$5*U334)</f>
        <v>16432.418810945775</v>
      </c>
      <c r="BC334" s="15">
        <f t="shared" ref="BC334:BC397" ca="1" si="190">BB334*EXP($B$8-0.5*K$5^2+K$5*V334)</f>
        <v>18367.438835366604</v>
      </c>
      <c r="BD334" s="15">
        <f t="shared" ref="BD334:BD397" ca="1" si="191">BC334*EXP($B$8-0.5*L$5^2+L$5*W334)</f>
        <v>24240.555194926157</v>
      </c>
      <c r="BE334" s="15">
        <f t="shared" ref="BE334:BE397" ca="1" si="192">BD334*EXP($B$8-0.5*M$5^2+M$5*X334)</f>
        <v>36324.426024248147</v>
      </c>
      <c r="BF334" s="15">
        <f ca="1">Inputs!$B$13*EXP($B$9-0.5*C$6^2+C$6*Y334)</f>
        <v>14071.33326031608</v>
      </c>
      <c r="BG334" s="15">
        <f t="shared" ref="BG334:BG397" ca="1" si="193">BF334*EXP($B$9-0.5*D$6^2+D$6*Z334)</f>
        <v>18676.975381351964</v>
      </c>
      <c r="BH334" s="15">
        <f t="shared" ref="BH334:BH397" ca="1" si="194">BG334*EXP($B$9-0.5*E$6^2+E$6*AA334)</f>
        <v>28157.702006639076</v>
      </c>
      <c r="BI334" s="15">
        <f t="shared" ref="BI334:BI397" ca="1" si="195">BH334*EXP($B$9-0.5*F$6^2+F$6*AB334)</f>
        <v>33397.284788307261</v>
      </c>
      <c r="BJ334" s="15">
        <f t="shared" ref="BJ334:BJ397" ca="1" si="196">BI334*EXP($B$9-0.5*G$6^2+G$6*AC334)</f>
        <v>45443.088131348006</v>
      </c>
      <c r="BK334" s="15">
        <f t="shared" ref="BK334:BK397" ca="1" si="197">BJ334*EXP($B$9-0.5*H$6^2+H$6*AD334)</f>
        <v>44541.184868422664</v>
      </c>
      <c r="BL334" s="15">
        <f t="shared" ref="BL334:BL397" ca="1" si="198">BK334*EXP($B$9-0.5*I$6^2+I$6*AE334)</f>
        <v>58644.52117539008</v>
      </c>
      <c r="BM334" s="15">
        <f t="shared" ref="BM334:BM397" ca="1" si="199">BL334*EXP($B$9-0.5*J$6^2+J$6*AF334)</f>
        <v>84008.736408941506</v>
      </c>
      <c r="BN334" s="15">
        <f t="shared" ref="BN334:BN397" ca="1" si="200">BM334*EXP($B$9-0.5*K$6^2+K$6*AG334)</f>
        <v>87380.956468352873</v>
      </c>
      <c r="BO334" s="15">
        <f t="shared" ref="BO334:BO397" ca="1" si="201">BN334*EXP($B$9-0.5*L$6^2+L$6*AH334)</f>
        <v>107823.00268200105</v>
      </c>
      <c r="BP334" s="15">
        <f t="shared" ref="BP334:BP397" ca="1" si="202">BO334*EXP($B$9-0.5*M$6^2+M$6*AI334)</f>
        <v>140652.76565565664</v>
      </c>
      <c r="BQ334" s="15">
        <f ca="1">Inputs!$B$20*EXP($B$10-0.5*C$7^2+C$7*AJ334)</f>
        <v>5045.4118785752744</v>
      </c>
      <c r="BR334" s="15">
        <f t="shared" ref="BR334:BR397" ca="1" si="203">BQ334*EXP($B$10-0.5*D$7^2+D$7*AK334)</f>
        <v>7671.4803404025242</v>
      </c>
      <c r="BS334" s="15">
        <f t="shared" ref="BS334:BS397" ca="1" si="204">BR334*EXP($B$10-0.5*E$7^2+E$7*AL334)</f>
        <v>13289.198303725889</v>
      </c>
      <c r="BT334" s="15">
        <f t="shared" ref="BT334:BT397" ca="1" si="205">BS334*EXP($B$10-0.5*F$7^2+F$7*AM334)</f>
        <v>20893.05708897255</v>
      </c>
      <c r="BU334" s="15">
        <f t="shared" ref="BU334:BU397" ca="1" si="206">BT334*EXP($B$10-0.5*G$7^2+G$7*AN334)</f>
        <v>22059.259823524131</v>
      </c>
      <c r="BV334" s="15">
        <f t="shared" ref="BV334:BV397" ca="1" si="207">BU334*EXP($B$10-0.5*H$7^2+H$7*AO334)</f>
        <v>28424.666543324154</v>
      </c>
      <c r="BW334" s="15">
        <f t="shared" ref="BW334:BW397" ca="1" si="208">BV334*EXP($B$10-0.5*I$7^2+I$7*AP334)</f>
        <v>35836.32989796521</v>
      </c>
      <c r="BX334" s="15">
        <f t="shared" ref="BX334:BX397" ca="1" si="209">BW334*EXP($B$10-0.5*J$7^2+J$7*AQ334)</f>
        <v>53964.73594197302</v>
      </c>
      <c r="BY334" s="15">
        <f t="shared" ref="BY334:BY397" ca="1" si="210">BX334*EXP($B$10-0.5*K$7^2+K$7*AR334)</f>
        <v>68365.122909071666</v>
      </c>
      <c r="BZ334" s="15">
        <f t="shared" ref="BZ334:BZ397" ca="1" si="211">BY334*EXP($B$10-0.5*L$7^2+L$7*AS334)</f>
        <v>98951.932329967603</v>
      </c>
      <c r="CA334" s="15">
        <f t="shared" ref="CA334:CA397" ca="1" si="212">BZ334*EXP($B$10-0.5*M$7^2+M$7*AT334)</f>
        <v>147632.34391562126</v>
      </c>
      <c r="CB334" s="15">
        <f ca="1">(AU334*DCF!C$10-DCF!C$5*MAX(AU334*DCF!C$10,0)-MAX(AU334-Inputs!$B$6,0)/Inputs!$B$10)*DCF!C$6</f>
        <v>1046.6607555112646</v>
      </c>
      <c r="CC334" s="15">
        <f ca="1">(AV334*DCF!D$10-DCF!D$5*MAX(AV334*DCF!D$10,0)-MAX(AV334-AU334,0)/Inputs!$B$10)*DCF!D$6</f>
        <v>1086.7279951256087</v>
      </c>
      <c r="CD334" s="15">
        <f ca="1">(AW334*DCF!E$10-DCF!E$5*MAX(AW334*DCF!E$10,0)-MAX(AW334-AV334,0)/Inputs!$B$10)*DCF!E$6</f>
        <v>1559.1039172672297</v>
      </c>
      <c r="CE334" s="15">
        <f ca="1">(AX334*DCF!F$10-DCF!F$5*MAX(AX334*DCF!F$10,0)-MAX(AX334-AW334,0)/Inputs!$B$10)*DCF!F$6</f>
        <v>1774.7685564350832</v>
      </c>
      <c r="CF334" s="15">
        <f ca="1">(AY334*DCF!G$10-DCF!G$5*MAX(AY334*DCF!G$10,0)-MAX(AY334-AX334,0)/Inputs!$B$10)*DCF!G$6</f>
        <v>2258.5520214842759</v>
      </c>
      <c r="CG334" s="15">
        <f ca="1">(AZ334*DCF!H$10-DCF!H$5*MAX(AZ334*DCF!H$10,0)-MAX(AZ334-AY334,0)/Inputs!$B$10)*DCF!H$6</f>
        <v>2432.1321294225063</v>
      </c>
      <c r="CH334" s="15">
        <f ca="1">(BA334*DCF!I$10-DCF!I$5*MAX(BA334*DCF!I$10,0)-MAX(BA334-AZ334,0)/Inputs!$B$10)*DCF!I$6</f>
        <v>2308.3942779146141</v>
      </c>
      <c r="CI334" s="15">
        <f ca="1">(BB334*DCF!J$10-DCF!J$5*MAX(BB334*DCF!J$10,0)-MAX(BB334-BA334,0)/Inputs!$B$10)*DCF!J$6</f>
        <v>2392.057144705801</v>
      </c>
      <c r="CJ334" s="15">
        <f ca="1">(BC334*DCF!K$10-DCF!K$5*MAX(BC334*DCF!K$10,0)-MAX(BC334-BB334,0)/Inputs!$B$10)*DCF!K$6</f>
        <v>2685.9893227281327</v>
      </c>
      <c r="CK334" s="15">
        <f ca="1">(BD334*DCF!L$10-DCF!L$5*MAX(BD334*DCF!L$10,0)-MAX(BD334-BC334,0)/Inputs!$B$10)*DCF!L$6</f>
        <v>2896.4476416647358</v>
      </c>
      <c r="CL334" s="15">
        <f ca="1">(BE334*DCF!M$10-DCF!M$5*MAX(BE334*DCF!M$10,0)-MAX(BE334-BD334,0)/Inputs!$B$10)*DCF!M$6</f>
        <v>3682.2988482380429</v>
      </c>
      <c r="CM334" s="15">
        <f ca="1">(BF334*DCF!C$28-DCF!C$5*MAX(BF334*DCF!C$28,0)-MAX(BF334-Inputs!$B$13,0)/Inputs!$B$17)*DCF!C$6</f>
        <v>3674.5402321422612</v>
      </c>
      <c r="CN334" s="15">
        <f ca="1">(BG334*DCF!D$28-DCF!D$5*MAX(BG334*DCF!D$28,0)-MAX(BG334-BF334,0)/Inputs!$B$17)*DCF!D$6</f>
        <v>4518.2053806540716</v>
      </c>
      <c r="CO334" s="15">
        <f ca="1">(BH334*DCF!E$28-DCF!E$5*MAX(BH334*DCF!E$28,0)-MAX(BH334-BG334,0)/Inputs!$B$17)*DCF!E$6</f>
        <v>6106.2418791022283</v>
      </c>
      <c r="CP334" s="15">
        <f ca="1">(BI334*DCF!F$28-DCF!F$5*MAX(BI334*DCF!F$28,0)-MAX(BI334-BH334,0)/Inputs!$B$17)*DCF!F$6</f>
        <v>8112.5342434135036</v>
      </c>
      <c r="CQ334" s="15">
        <f ca="1">(BJ334*DCF!G$28-DCF!G$5*MAX(BJ334*DCF!G$28,0)-MAX(BJ334-BI334,0)/Inputs!$B$17)*DCF!G$6</f>
        <v>9764.5688671019798</v>
      </c>
      <c r="CR334" s="15">
        <f ca="1">(BK334*DCF!H$28-DCF!H$5*MAX(BK334*DCF!H$28,0)-MAX(BK334-BJ334,0)/Inputs!$B$17)*DCF!H$6</f>
        <v>11015.526428746667</v>
      </c>
      <c r="CS334" s="15">
        <f ca="1">(BL334*DCF!I$28-DCF!I$5*MAX(BL334*DCF!I$28,0)-MAX(BL334-BK334,0)/Inputs!$B$17)*DCF!I$6</f>
        <v>11766.176134303994</v>
      </c>
      <c r="CT334" s="15">
        <f ca="1">(BM334*DCF!J$28-DCF!J$5*MAX(BM334*DCF!J$28,0)-MAX(BM334-BL334,0)/Inputs!$B$17)*DCF!J$6</f>
        <v>15377.834580192239</v>
      </c>
      <c r="CU334" s="15">
        <f ca="1">(BN334*DCF!K$28-DCF!K$5*MAX(BN334*DCF!K$28,0)-MAX(BN334-BM334,0)/Inputs!$B$17)*DCF!K$6</f>
        <v>18040.340849887907</v>
      </c>
      <c r="CV334" s="15">
        <f ca="1">(BO334*DCF!L$28-DCF!L$5*MAX(BO334*DCF!L$28,0)-MAX(BO334-BN334,0)/Inputs!$B$17)*DCF!L$6</f>
        <v>19199.900610361161</v>
      </c>
      <c r="CW334" s="15">
        <f ca="1">(BP334*DCF!M$28-DCF!M$5*MAX(BP334*DCF!M$28,0)-MAX(BP334-BO334,0)/Inputs!$B$17)*DCF!M$6</f>
        <v>23032.26653400627</v>
      </c>
      <c r="CX334" s="15">
        <f ca="1">(BQ334*DCF!C$46-DCF!C$5*MAX(BQ334*DCF!C$46,0)-MAX(BQ334-Inputs!$B$20,0)/Inputs!$B$24)*DCF!C$6</f>
        <v>-2017.1444886202823</v>
      </c>
      <c r="CY334" s="15">
        <f ca="1">(BR334*DCF!D$46-DCF!D$5*MAX(BR334*DCF!D$46,0)-MAX(BR334-BQ334,0)/Inputs!$B$24)*DCF!D$6</f>
        <v>-2429.8644071868789</v>
      </c>
      <c r="CZ334" s="15">
        <f ca="1">(BS334*DCF!E$46-DCF!E$5*MAX(BS334*DCF!E$46,0)-MAX(BS334-BR334,0)/Inputs!$B$24)*DCF!E$6</f>
        <v>-3785.8206054584753</v>
      </c>
      <c r="DA334" s="15">
        <f ca="1">(BT334*DCF!F$46-DCF!F$5*MAX(BT334*DCF!F$46,0)-MAX(BT334-BS334,0)/Inputs!$B$24)*DCF!F$6</f>
        <v>-4290.3698732236599</v>
      </c>
      <c r="DB334" s="15">
        <f ca="1">(BU334*DCF!G$46-DCF!G$5*MAX(BU334*DCF!G$46,0)-MAX(BU334-BT334,0)/Inputs!$B$24)*DCF!G$6</f>
        <v>-1134.3174752381744</v>
      </c>
      <c r="DC334" s="15">
        <f ca="1">(BV334*DCF!H$46-DCF!H$5*MAX(BV334*DCF!H$46,0)-MAX(BV334-BU334,0)/Inputs!$B$24)*DCF!H$6</f>
        <v>-1978.0111366838034</v>
      </c>
      <c r="DD334" s="15">
        <f ca="1">(BW334*DCF!I$46-DCF!I$5*MAX(BW334*DCF!I$46,0)-MAX(BW334-BV334,0)/Inputs!$B$24)*DCF!I$6</f>
        <v>-1299.9478967308328</v>
      </c>
      <c r="DE334" s="15">
        <f ca="1">(BX334*DCF!J$46-DCF!J$5*MAX(BX334*DCF!J$46,0)-MAX(BX334-BW334,0)/Inputs!$B$24)*DCF!J$6</f>
        <v>-2543.6857080866312</v>
      </c>
      <c r="DF334" s="15">
        <f ca="1">(BY334*DCF!K$46-DCF!K$5*MAX(BY334*DCF!K$46,0)-MAX(BY334-BX334,0)/Inputs!$B$24)*DCF!K$6</f>
        <v>377.53253461492824</v>
      </c>
      <c r="DG334" s="15">
        <f ca="1">(BZ334*DCF!L$46-DCF!L$5*MAX(BZ334*DCF!L$46,0)-MAX(BZ334-BY334,0)/Inputs!$B$24)*DCF!L$6</f>
        <v>-81.806824616230344</v>
      </c>
      <c r="DH334" s="15">
        <f ca="1">(CA334*DCF!M$46-DCF!M$5*MAX(CA334*DCF!M$46,0)-MAX(CA334-BZ334,0)/Inputs!$B$24)*DCF!M$6</f>
        <v>1396.8544360639307</v>
      </c>
      <c r="DI334" s="15">
        <f ca="1">SUM(CB334:CL334)+BE334*DCF!M$10*(1+Inputs!$B$30)*(1-Inputs!$B$33)*(1-Inputs!$B$30/Inputs!$B$31)/(Inputs!$B$29-Inputs!$B$30)*DCF!M$6</f>
        <v>125214.49057678685</v>
      </c>
      <c r="DJ334" s="15">
        <f ca="1">SUM(CM334:CW334)+BP334*DCF!M$28*(1+Inputs!$B$30)*(1-Inputs!$B$33)*(1-Inputs!$B$30/Inputs!$B$31)/(Inputs!$B$29-Inputs!$B$30)*DCF!M$6</f>
        <v>652526.14475320315</v>
      </c>
      <c r="DK334" s="15">
        <f ca="1">SUM(CX334:DH334)+CA334*DCF!M$46*(1+Inputs!$B$30)*(1-Inputs!$B$33)*(1-Inputs!$B$30/Inputs!$B$31)/(Inputs!$B$29-Inputs!$B$30)*DCF!M$6</f>
        <v>210470.5104175102</v>
      </c>
      <c r="DM334" s="15">
        <f ca="1">DI334+DJ334+DK334+Inputs!$B$34+Inputs!$B$36-Inputs!$B$35</f>
        <v>1065062.1457475</v>
      </c>
    </row>
    <row r="335" spans="1:117" x14ac:dyDescent="0.75">
      <c r="A335" s="11">
        <v>322</v>
      </c>
      <c r="C335" s="23">
        <f t="shared" ca="1" si="182"/>
        <v>-0.76502855012880377</v>
      </c>
      <c r="D335" s="23">
        <f t="shared" ca="1" si="182"/>
        <v>-2.1685941516708351</v>
      </c>
      <c r="E335" s="23">
        <f t="shared" ca="1" si="182"/>
        <v>-1.6968789661735606</v>
      </c>
      <c r="F335" s="23">
        <f t="shared" ca="1" si="182"/>
        <v>-1.020393137877321</v>
      </c>
      <c r="G335" s="23">
        <f t="shared" ca="1" si="182"/>
        <v>0.23168046287072364</v>
      </c>
      <c r="H335" s="23">
        <f t="shared" ca="1" si="182"/>
        <v>0.11114547967129268</v>
      </c>
      <c r="I335" s="23">
        <f t="shared" ca="1" si="182"/>
        <v>-4.2279567934411399E-2</v>
      </c>
      <c r="J335" s="23">
        <f t="shared" ca="1" si="182"/>
        <v>0.63297240841370794</v>
      </c>
      <c r="K335" s="23">
        <f t="shared" ca="1" si="182"/>
        <v>0.16407711200290345</v>
      </c>
      <c r="L335" s="23">
        <f t="shared" ca="1" si="182"/>
        <v>-0.66912265348032596</v>
      </c>
      <c r="M335" s="23">
        <f t="shared" ca="1" si="182"/>
        <v>2.0829736649470378</v>
      </c>
      <c r="N335" s="23">
        <f ca="1">SQRT(Inputs!$B$38)*C335+SQRT(1-Inputs!$B$38)*_xlfn.NORM.S.INV(RAND())</f>
        <v>0.78135238402139984</v>
      </c>
      <c r="O335" s="23">
        <f ca="1">SQRT(Inputs!$B$38)*D335+SQRT(1-Inputs!$B$38)*_xlfn.NORM.S.INV(RAND())</f>
        <v>-1.2255360650367768</v>
      </c>
      <c r="P335" s="23">
        <f ca="1">SQRT(Inputs!$B$38)*E335+SQRT(1-Inputs!$B$38)*_xlfn.NORM.S.INV(RAND())</f>
        <v>-2.1671295468772835</v>
      </c>
      <c r="Q335" s="23">
        <f ca="1">SQRT(Inputs!$B$38)*F335+SQRT(1-Inputs!$B$38)*_xlfn.NORM.S.INV(RAND())</f>
        <v>-0.55456314922921668</v>
      </c>
      <c r="R335" s="23">
        <f ca="1">SQRT(Inputs!$B$38)*G335+SQRT(1-Inputs!$B$38)*_xlfn.NORM.S.INV(RAND())</f>
        <v>0.76687118830564349</v>
      </c>
      <c r="S335" s="23">
        <f ca="1">SQRT(Inputs!$B$38)*H335+SQRT(1-Inputs!$B$38)*_xlfn.NORM.S.INV(RAND())</f>
        <v>1.2576208595333933</v>
      </c>
      <c r="T335" s="23">
        <f ca="1">SQRT(Inputs!$B$38)*I335+SQRT(1-Inputs!$B$38)*_xlfn.NORM.S.INV(RAND())</f>
        <v>1.507631317433201</v>
      </c>
      <c r="U335" s="23">
        <f ca="1">SQRT(Inputs!$B$38)*J335+SQRT(1-Inputs!$B$38)*_xlfn.NORM.S.INV(RAND())</f>
        <v>0.66447349756598573</v>
      </c>
      <c r="V335" s="23">
        <f ca="1">SQRT(Inputs!$B$38)*K335+SQRT(1-Inputs!$B$38)*_xlfn.NORM.S.INV(RAND())</f>
        <v>-0.11202393188257367</v>
      </c>
      <c r="W335" s="23">
        <f ca="1">SQRT(Inputs!$B$38)*L335+SQRT(1-Inputs!$B$38)*_xlfn.NORM.S.INV(RAND())</f>
        <v>0.54621221162493849</v>
      </c>
      <c r="X335" s="23">
        <f ca="1">SQRT(Inputs!$B$38)*M335+SQRT(1-Inputs!$B$38)*_xlfn.NORM.S.INV(RAND())</f>
        <v>1.9565859068010494</v>
      </c>
      <c r="Y335" s="23">
        <f ca="1">SQRT(Inputs!$B$38)*C335+SQRT(1-Inputs!$B$38)*_xlfn.NORM.S.INV(RAND())</f>
        <v>-8.967515763697248E-2</v>
      </c>
      <c r="Z335" s="23">
        <f ca="1">SQRT(Inputs!$B$38)*D335+SQRT(1-Inputs!$B$38)*_xlfn.NORM.S.INV(RAND())</f>
        <v>-1.4619654415973677</v>
      </c>
      <c r="AA335" s="23">
        <f ca="1">SQRT(Inputs!$B$38)*E335+SQRT(1-Inputs!$B$38)*_xlfn.NORM.S.INV(RAND())</f>
        <v>-1.0219456375129008</v>
      </c>
      <c r="AB335" s="23">
        <f ca="1">SQRT(Inputs!$B$38)*F335+SQRT(1-Inputs!$B$38)*_xlfn.NORM.S.INV(RAND())</f>
        <v>-0.6223990935433259</v>
      </c>
      <c r="AC335" s="23">
        <f ca="1">SQRT(Inputs!$B$38)*G335+SQRT(1-Inputs!$B$38)*_xlfn.NORM.S.INV(RAND())</f>
        <v>-2.069516771414234</v>
      </c>
      <c r="AD335" s="23">
        <f ca="1">SQRT(Inputs!$B$38)*H335+SQRT(1-Inputs!$B$38)*_xlfn.NORM.S.INV(RAND())</f>
        <v>1.3296648501842401</v>
      </c>
      <c r="AE335" s="23">
        <f ca="1">SQRT(Inputs!$B$38)*I335+SQRT(1-Inputs!$B$38)*_xlfn.NORM.S.INV(RAND())</f>
        <v>1.2758380798992459</v>
      </c>
      <c r="AF335" s="23">
        <f ca="1">SQRT(Inputs!$B$38)*J335+SQRT(1-Inputs!$B$38)*_xlfn.NORM.S.INV(RAND())</f>
        <v>0.2102796341965302</v>
      </c>
      <c r="AG335" s="23">
        <f ca="1">SQRT(Inputs!$B$38)*K335+SQRT(1-Inputs!$B$38)*_xlfn.NORM.S.INV(RAND())</f>
        <v>0.40692994647342146</v>
      </c>
      <c r="AH335" s="23">
        <f ca="1">SQRT(Inputs!$B$38)*L335+SQRT(1-Inputs!$B$38)*_xlfn.NORM.S.INV(RAND())</f>
        <v>-0.46381240714159871</v>
      </c>
      <c r="AI335" s="23">
        <f ca="1">SQRT(Inputs!$B$38)*M335+SQRT(1-Inputs!$B$38)*_xlfn.NORM.S.INV(RAND())</f>
        <v>0.41386321711144103</v>
      </c>
      <c r="AJ335" s="23">
        <f ca="1">SQRT(Inputs!$B$38)*C335+SQRT(1-Inputs!$B$38)*_xlfn.NORM.S.INV(RAND())</f>
        <v>-0.1849690052664717</v>
      </c>
      <c r="AK335" s="23">
        <f ca="1">SQRT(Inputs!$B$38)*D335+SQRT(1-Inputs!$B$38)*_xlfn.NORM.S.INV(RAND())</f>
        <v>-2.1198663881644593</v>
      </c>
      <c r="AL335" s="23">
        <f ca="1">SQRT(Inputs!$B$38)*E335+SQRT(1-Inputs!$B$38)*_xlfn.NORM.S.INV(RAND())</f>
        <v>-0.40268829393614447</v>
      </c>
      <c r="AM335" s="23">
        <f ca="1">SQRT(Inputs!$B$38)*F335+SQRT(1-Inputs!$B$38)*_xlfn.NORM.S.INV(RAND())</f>
        <v>-0.7912357639286981</v>
      </c>
      <c r="AN335" s="23">
        <f ca="1">SQRT(Inputs!$B$38)*G335+SQRT(1-Inputs!$B$38)*_xlfn.NORM.S.INV(RAND())</f>
        <v>0.44451282651015978</v>
      </c>
      <c r="AO335" s="23">
        <f ca="1">SQRT(Inputs!$B$38)*H335+SQRT(1-Inputs!$B$38)*_xlfn.NORM.S.INV(RAND())</f>
        <v>-0.1782839896693805</v>
      </c>
      <c r="AP335" s="23">
        <f ca="1">SQRT(Inputs!$B$38)*I335+SQRT(1-Inputs!$B$38)*_xlfn.NORM.S.INV(RAND())</f>
        <v>-6.9497063697551348E-2</v>
      </c>
      <c r="AQ335" s="23">
        <f ca="1">SQRT(Inputs!$B$38)*J335+SQRT(1-Inputs!$B$38)*_xlfn.NORM.S.INV(RAND())</f>
        <v>1.8306929104436507</v>
      </c>
      <c r="AR335" s="23">
        <f ca="1">SQRT(Inputs!$B$38)*K335+SQRT(1-Inputs!$B$38)*_xlfn.NORM.S.INV(RAND())</f>
        <v>0.43876027910368942</v>
      </c>
      <c r="AS335" s="23">
        <f ca="1">SQRT(Inputs!$B$38)*L335+SQRT(1-Inputs!$B$38)*_xlfn.NORM.S.INV(RAND())</f>
        <v>-0.6499077260068904</v>
      </c>
      <c r="AT335" s="23">
        <f ca="1">SQRT(Inputs!$B$38)*M335+SQRT(1-Inputs!$B$38)*_xlfn.NORM.S.INV(RAND())</f>
        <v>0.93883456215664207</v>
      </c>
      <c r="AU335" s="15">
        <f ca="1">Inputs!$B$6*EXP($B$8-0.5*C$5^2+C$5*N335)</f>
        <v>5631.2815808822161</v>
      </c>
      <c r="AV335" s="15">
        <f t="shared" ca="1" si="183"/>
        <v>5724.33799118566</v>
      </c>
      <c r="AW335" s="15">
        <f t="shared" ca="1" si="184"/>
        <v>5210.7175716701249</v>
      </c>
      <c r="AX335" s="15">
        <f t="shared" ca="1" si="185"/>
        <v>5935.922015656296</v>
      </c>
      <c r="AY335" s="15">
        <f t="shared" ca="1" si="186"/>
        <v>7933.9899299124463</v>
      </c>
      <c r="AZ335" s="15">
        <f t="shared" ca="1" si="187"/>
        <v>11144.80508406658</v>
      </c>
      <c r="BA335" s="15">
        <f t="shared" ca="1" si="188"/>
        <v>15969.441257215636</v>
      </c>
      <c r="BB335" s="15">
        <f t="shared" ca="1" si="189"/>
        <v>20897.37278166445</v>
      </c>
      <c r="BC335" s="15">
        <f t="shared" ca="1" si="190"/>
        <v>25318.690210631034</v>
      </c>
      <c r="BD335" s="15">
        <f t="shared" ca="1" si="191"/>
        <v>32643.633634028643</v>
      </c>
      <c r="BE335" s="15">
        <f t="shared" ca="1" si="192"/>
        <v>47803.582573382926</v>
      </c>
      <c r="BF335" s="15">
        <f ca="1">Inputs!$B$13*EXP($B$9-0.5*C$6^2+C$6*Y335)</f>
        <v>13587.307151953299</v>
      </c>
      <c r="BG335" s="15">
        <f t="shared" ca="1" si="193"/>
        <v>12719.738616882871</v>
      </c>
      <c r="BH335" s="15">
        <f t="shared" ca="1" si="194"/>
        <v>13118.141241954909</v>
      </c>
      <c r="BI335" s="15">
        <f t="shared" ca="1" si="195"/>
        <v>14591.567989649628</v>
      </c>
      <c r="BJ335" s="15">
        <f t="shared" ca="1" si="196"/>
        <v>13274.380951243373</v>
      </c>
      <c r="BK335" s="15">
        <f t="shared" ca="1" si="197"/>
        <v>19524.812119133167</v>
      </c>
      <c r="BL335" s="15">
        <f t="shared" ca="1" si="198"/>
        <v>28295.978510032335</v>
      </c>
      <c r="BM335" s="15">
        <f t="shared" ca="1" si="199"/>
        <v>35702.426247988158</v>
      </c>
      <c r="BN335" s="15">
        <f t="shared" ca="1" si="200"/>
        <v>46103.819803277438</v>
      </c>
      <c r="BO335" s="15">
        <f t="shared" ca="1" si="201"/>
        <v>53748.669791402186</v>
      </c>
      <c r="BP335" s="15">
        <f t="shared" ca="1" si="202"/>
        <v>69330.349878683715</v>
      </c>
      <c r="BQ335" s="15">
        <f ca="1">Inputs!$B$20*EXP($B$10-0.5*C$7^2+C$7*AJ335)</f>
        <v>4017.1315479901423</v>
      </c>
      <c r="BR335" s="15">
        <f t="shared" ca="1" si="203"/>
        <v>2780.1987813824044</v>
      </c>
      <c r="BS335" s="15">
        <f t="shared" ca="1" si="204"/>
        <v>3391.3784959190853</v>
      </c>
      <c r="BT335" s="15">
        <f t="shared" ca="1" si="205"/>
        <v>3799.5049108011513</v>
      </c>
      <c r="BU335" s="15">
        <f t="shared" ca="1" si="206"/>
        <v>5863.6062884169032</v>
      </c>
      <c r="BV335" s="15">
        <f t="shared" ca="1" si="207"/>
        <v>7836.7799426344654</v>
      </c>
      <c r="BW335" s="15">
        <f t="shared" ca="1" si="208"/>
        <v>10776.107095449814</v>
      </c>
      <c r="BX335" s="15">
        <f t="shared" ca="1" si="209"/>
        <v>21755.205387836442</v>
      </c>
      <c r="BY335" s="15">
        <f t="shared" ca="1" si="210"/>
        <v>33152.105245810038</v>
      </c>
      <c r="BZ335" s="15">
        <f t="shared" ca="1" si="211"/>
        <v>41278.583839883919</v>
      </c>
      <c r="CA335" s="15">
        <f t="shared" ca="1" si="212"/>
        <v>68511.164846469692</v>
      </c>
      <c r="CB335" s="15">
        <f ca="1">(AU335*DCF!C$10-DCF!C$5*MAX(AU335*DCF!C$10,0)-MAX(AU335-Inputs!$B$6,0)/Inputs!$B$10)*DCF!C$6</f>
        <v>1038.3039137343671</v>
      </c>
      <c r="CC335" s="15">
        <f ca="1">(AV335*DCF!D$10-DCF!D$5*MAX(AV335*DCF!D$10,0)-MAX(AV335-AU335,0)/Inputs!$B$10)*DCF!D$6</f>
        <v>1372.5792340413748</v>
      </c>
      <c r="CD335" s="15">
        <f ca="1">(AW335*DCF!E$10-DCF!E$5*MAX(AW335*DCF!E$10,0)-MAX(AW335-AV335,0)/Inputs!$B$10)*DCF!E$6</f>
        <v>1203.0717396560156</v>
      </c>
      <c r="CE335" s="15">
        <f ca="1">(AX335*DCF!F$10-DCF!F$5*MAX(AX335*DCF!F$10,0)-MAX(AX335-AW335,0)/Inputs!$B$10)*DCF!F$6</f>
        <v>1144.9052511717343</v>
      </c>
      <c r="CF335" s="15">
        <f ca="1">(AY335*DCF!G$10-DCF!G$5*MAX(AY335*DCF!G$10,0)-MAX(AY335-AX335,0)/Inputs!$B$10)*DCF!G$6</f>
        <v>1250.6549005339205</v>
      </c>
      <c r="CG335" s="15">
        <f ca="1">(AZ335*DCF!H$10-DCF!H$5*MAX(AZ335*DCF!H$10,0)-MAX(AZ335-AY335,0)/Inputs!$B$10)*DCF!H$6</f>
        <v>1593.6341089460593</v>
      </c>
      <c r="CH335" s="15">
        <f ca="1">(BA335*DCF!I$10-DCF!I$5*MAX(BA335*DCF!I$10,0)-MAX(BA335-AZ335,0)/Inputs!$B$10)*DCF!I$6</f>
        <v>2125.6249783343683</v>
      </c>
      <c r="CI335" s="15">
        <f ca="1">(BB335*DCF!J$10-DCF!J$5*MAX(BB335*DCF!J$10,0)-MAX(BB335-BA335,0)/Inputs!$B$10)*DCF!J$6</f>
        <v>2839.2908412796287</v>
      </c>
      <c r="CJ335" s="15">
        <f ca="1">(BC335*DCF!K$10-DCF!K$5*MAX(BC335*DCF!K$10,0)-MAX(BC335-BB335,0)/Inputs!$B$10)*DCF!K$6</f>
        <v>3456.9853681701302</v>
      </c>
      <c r="CK335" s="15">
        <f ca="1">(BD335*DCF!L$10-DCF!L$5*MAX(BD335*DCF!L$10,0)-MAX(BD335-BC335,0)/Inputs!$B$10)*DCF!L$6</f>
        <v>3976.0469164627161</v>
      </c>
      <c r="CL335" s="15">
        <f ca="1">(BE335*DCF!M$10-DCF!M$5*MAX(BE335*DCF!M$10,0)-MAX(BE335-BD335,0)/Inputs!$B$10)*DCF!M$6</f>
        <v>4934.6859114137078</v>
      </c>
      <c r="CM335" s="15">
        <f ca="1">(BF335*DCF!C$28-DCF!C$5*MAX(BF335*DCF!C$28,0)-MAX(BF335-Inputs!$B$13,0)/Inputs!$B$17)*DCF!C$6</f>
        <v>3638.6029588131682</v>
      </c>
      <c r="CN335" s="15">
        <f ca="1">(BG335*DCF!D$28-DCF!D$5*MAX(BG335*DCF!D$28,0)-MAX(BG335-BF335,0)/Inputs!$B$17)*DCF!D$6</f>
        <v>3746.2563883115122</v>
      </c>
      <c r="CO335" s="15">
        <f ca="1">(BH335*DCF!E$28-DCF!E$5*MAX(BH335*DCF!E$28,0)-MAX(BH335-BG335,0)/Inputs!$B$17)*DCF!E$6</f>
        <v>3636.7715136854181</v>
      </c>
      <c r="CP335" s="15">
        <f ca="1">(BI335*DCF!F$28-DCF!F$5*MAX(BI335*DCF!F$28,0)-MAX(BI335-BH335,0)/Inputs!$B$17)*DCF!F$6</f>
        <v>3692.9657259999649</v>
      </c>
      <c r="CQ335" s="15">
        <f ca="1">(BJ335*DCF!G$28-DCF!G$5*MAX(BJ335*DCF!G$28,0)-MAX(BJ335-BI335,0)/Inputs!$B$17)*DCF!G$6</f>
        <v>3444.1388502381606</v>
      </c>
      <c r="CR335" s="15">
        <f ca="1">(BK335*DCF!H$28-DCF!H$5*MAX(BK335*DCF!H$28,0)-MAX(BK335-BJ335,0)/Inputs!$B$17)*DCF!H$6</f>
        <v>3857.5598548093317</v>
      </c>
      <c r="CS335" s="15">
        <f ca="1">(BL335*DCF!I$28-DCF!I$5*MAX(BL335*DCF!I$28,0)-MAX(BL335-BK335,0)/Inputs!$B$17)*DCF!I$6</f>
        <v>5394.9540075519944</v>
      </c>
      <c r="CT335" s="15">
        <f ca="1">(BM335*DCF!J$28-DCF!J$5*MAX(BM335*DCF!J$28,0)-MAX(BM335-BL335,0)/Inputs!$B$17)*DCF!J$6</f>
        <v>6982.5704730260468</v>
      </c>
      <c r="CU335" s="15">
        <f ca="1">(BN335*DCF!K$28-DCF!K$5*MAX(BN335*DCF!K$28,0)-MAX(BN335-BM335,0)/Inputs!$B$17)*DCF!K$6</f>
        <v>8462.3215550637451</v>
      </c>
      <c r="CV335" s="15">
        <f ca="1">(BO335*DCF!L$28-DCF!L$5*MAX(BO335*DCF!L$28,0)-MAX(BO335-BN335,0)/Inputs!$B$17)*DCF!L$6</f>
        <v>9858.9602773341376</v>
      </c>
      <c r="CW335" s="15">
        <f ca="1">(BP335*DCF!M$28-DCF!M$5*MAX(BP335*DCF!M$28,0)-MAX(BP335-BO335,0)/Inputs!$B$17)*DCF!M$6</f>
        <v>11415.822049812155</v>
      </c>
      <c r="CX335" s="15">
        <f ca="1">(BQ335*DCF!C$46-DCF!C$5*MAX(BQ335*DCF!C$46,0)-MAX(BQ335-Inputs!$B$20,0)/Inputs!$B$24)*DCF!C$6</f>
        <v>-1304.7100794388975</v>
      </c>
      <c r="CY335" s="15">
        <f ca="1">(BR335*DCF!D$46-DCF!D$5*MAX(BR335*DCF!D$46,0)-MAX(BR335-BQ335,0)/Inputs!$B$24)*DCF!D$6</f>
        <v>-474.51509690828226</v>
      </c>
      <c r="CZ335" s="15">
        <f ca="1">(BS335*DCF!E$46-DCF!E$5*MAX(BS335*DCF!E$46,0)-MAX(BS335-BR335,0)/Inputs!$B$24)*DCF!E$6</f>
        <v>-641.94662993435406</v>
      </c>
      <c r="DA335" s="15">
        <f ca="1">(BT335*DCF!F$46-DCF!F$5*MAX(BT335*DCF!F$46,0)-MAX(BT335-BS335,0)/Inputs!$B$24)*DCF!F$6</f>
        <v>-425.3156994258012</v>
      </c>
      <c r="DB335" s="15">
        <f ca="1">(BU335*DCF!G$46-DCF!G$5*MAX(BU335*DCF!G$46,0)-MAX(BU335-BT335,0)/Inputs!$B$24)*DCF!G$6</f>
        <v>-891.56305223716254</v>
      </c>
      <c r="DC335" s="15">
        <f ca="1">(BV335*DCF!H$46-DCF!H$5*MAX(BV335*DCF!H$46,0)-MAX(BV335-BU335,0)/Inputs!$B$24)*DCF!H$6</f>
        <v>-613.1516232125432</v>
      </c>
      <c r="DD335" s="15">
        <f ca="1">(BW335*DCF!I$46-DCF!I$5*MAX(BW335*DCF!I$46,0)-MAX(BW335-BV335,0)/Inputs!$B$24)*DCF!I$6</f>
        <v>-594.88874621453647</v>
      </c>
      <c r="DE335" s="15">
        <f ca="1">(BX335*DCF!J$46-DCF!J$5*MAX(BX335*DCF!J$46,0)-MAX(BX335-BW335,0)/Inputs!$B$24)*DCF!J$6</f>
        <v>-1998.9068060769434</v>
      </c>
      <c r="DF335" s="15">
        <f ca="1">(BY335*DCF!K$46-DCF!K$5*MAX(BY335*DCF!K$46,0)-MAX(BY335-BX335,0)/Inputs!$B$24)*DCF!K$6</f>
        <v>-898.17808829793773</v>
      </c>
      <c r="DG335" s="15">
        <f ca="1">(BZ335*DCF!L$46-DCF!L$5*MAX(BZ335*DCF!L$46,0)-MAX(BZ335-BY335,0)/Inputs!$B$24)*DCF!L$6</f>
        <v>1014.348682085016</v>
      </c>
      <c r="DH335" s="15">
        <f ca="1">(CA335*DCF!M$46-DCF!M$5*MAX(CA335*DCF!M$46,0)-MAX(CA335-BZ335,0)/Inputs!$B$24)*DCF!M$6</f>
        <v>-322.13348161122195</v>
      </c>
      <c r="DI335" s="15">
        <f ca="1">SUM(CB335:CL335)+BE335*DCF!M$10*(1+Inputs!$B$30)*(1-Inputs!$B$33)*(1-Inputs!$B$30/Inputs!$B$31)/(Inputs!$B$29-Inputs!$B$30)*DCF!M$6</f>
        <v>157973.78560240637</v>
      </c>
      <c r="DJ335" s="15">
        <f ca="1">SUM(CM335:CW335)+BP335*DCF!M$28*(1+Inputs!$B$30)*(1-Inputs!$B$33)*(1-Inputs!$B$30/Inputs!$B$31)/(Inputs!$B$29-Inputs!$B$30)*DCF!M$6</f>
        <v>321393.96433643554</v>
      </c>
      <c r="DK335" s="15">
        <f ca="1">SUM(CX335:DH335)+CA335*DCF!M$46*(1+Inputs!$B$30)*(1-Inputs!$B$33)*(1-Inputs!$B$30/Inputs!$B$31)/(Inputs!$B$29-Inputs!$B$30)*DCF!M$6</f>
        <v>98775.415897666346</v>
      </c>
      <c r="DM335" s="15">
        <f ca="1">DI335+DJ335+DK335+Inputs!$B$34+Inputs!$B$36-Inputs!$B$35</f>
        <v>654994.16583650827</v>
      </c>
    </row>
    <row r="336" spans="1:117" x14ac:dyDescent="0.75">
      <c r="A336" s="11">
        <v>323</v>
      </c>
      <c r="C336" s="23">
        <f t="shared" ca="1" si="182"/>
        <v>1.5585324762282879</v>
      </c>
      <c r="D336" s="23">
        <f t="shared" ca="1" si="182"/>
        <v>-0.82159984639742689</v>
      </c>
      <c r="E336" s="23">
        <f t="shared" ca="1" si="182"/>
        <v>-0.87419618367861973</v>
      </c>
      <c r="F336" s="23">
        <f t="shared" ca="1" si="182"/>
        <v>-0.12387978028192008</v>
      </c>
      <c r="G336" s="23">
        <f t="shared" ca="1" si="182"/>
        <v>0.12569127816229697</v>
      </c>
      <c r="H336" s="23">
        <f t="shared" ca="1" si="182"/>
        <v>0.94398779084367668</v>
      </c>
      <c r="I336" s="23">
        <f t="shared" ca="1" si="182"/>
        <v>9.8411202937363829E-2</v>
      </c>
      <c r="J336" s="23">
        <f t="shared" ca="1" si="182"/>
        <v>-3.1476980349497682E-2</v>
      </c>
      <c r="K336" s="23">
        <f t="shared" ca="1" si="182"/>
        <v>0.21561972655173306</v>
      </c>
      <c r="L336" s="23">
        <f t="shared" ca="1" si="182"/>
        <v>-0.11377722547153019</v>
      </c>
      <c r="M336" s="23">
        <f t="shared" ca="1" si="182"/>
        <v>-6.3538456885445543E-2</v>
      </c>
      <c r="N336" s="23">
        <f ca="1">SQRT(Inputs!$B$38)*C336+SQRT(1-Inputs!$B$38)*_xlfn.NORM.S.INV(RAND())</f>
        <v>0.84971493249081564</v>
      </c>
      <c r="O336" s="23">
        <f ca="1">SQRT(Inputs!$B$38)*D336+SQRT(1-Inputs!$B$38)*_xlfn.NORM.S.INV(RAND())</f>
        <v>2.2062927603420324E-2</v>
      </c>
      <c r="P336" s="23">
        <f ca="1">SQRT(Inputs!$B$38)*E336+SQRT(1-Inputs!$B$38)*_xlfn.NORM.S.INV(RAND())</f>
        <v>-0.44599061470112566</v>
      </c>
      <c r="Q336" s="23">
        <f ca="1">SQRT(Inputs!$B$38)*F336+SQRT(1-Inputs!$B$38)*_xlfn.NORM.S.INV(RAND())</f>
        <v>-0.19971833193951513</v>
      </c>
      <c r="R336" s="23">
        <f ca="1">SQRT(Inputs!$B$38)*G336+SQRT(1-Inputs!$B$38)*_xlfn.NORM.S.INV(RAND())</f>
        <v>2.3854834698124794</v>
      </c>
      <c r="S336" s="23">
        <f ca="1">SQRT(Inputs!$B$38)*H336+SQRT(1-Inputs!$B$38)*_xlfn.NORM.S.INV(RAND())</f>
        <v>0.27384934894553969</v>
      </c>
      <c r="T336" s="23">
        <f ca="1">SQRT(Inputs!$B$38)*I336+SQRT(1-Inputs!$B$38)*_xlfn.NORM.S.INV(RAND())</f>
        <v>1.5638648329318645</v>
      </c>
      <c r="U336" s="23">
        <f ca="1">SQRT(Inputs!$B$38)*J336+SQRT(1-Inputs!$B$38)*_xlfn.NORM.S.INV(RAND())</f>
        <v>1.1692100053232006</v>
      </c>
      <c r="V336" s="23">
        <f ca="1">SQRT(Inputs!$B$38)*K336+SQRT(1-Inputs!$B$38)*_xlfn.NORM.S.INV(RAND())</f>
        <v>-1.05190743221516</v>
      </c>
      <c r="W336" s="23">
        <f ca="1">SQRT(Inputs!$B$38)*L336+SQRT(1-Inputs!$B$38)*_xlfn.NORM.S.INV(RAND())</f>
        <v>-0.84628401437003187</v>
      </c>
      <c r="X336" s="23">
        <f ca="1">SQRT(Inputs!$B$38)*M336+SQRT(1-Inputs!$B$38)*_xlfn.NORM.S.INV(RAND())</f>
        <v>0.312846098130377</v>
      </c>
      <c r="Y336" s="23">
        <f ca="1">SQRT(Inputs!$B$38)*C336+SQRT(1-Inputs!$B$38)*_xlfn.NORM.S.INV(RAND())</f>
        <v>1.1456107994198572</v>
      </c>
      <c r="Z336" s="23">
        <f ca="1">SQRT(Inputs!$B$38)*D336+SQRT(1-Inputs!$B$38)*_xlfn.NORM.S.INV(RAND())</f>
        <v>-0.15876337143839209</v>
      </c>
      <c r="AA336" s="23">
        <f ca="1">SQRT(Inputs!$B$38)*E336+SQRT(1-Inputs!$B$38)*_xlfn.NORM.S.INV(RAND())</f>
        <v>3.544406064162664E-2</v>
      </c>
      <c r="AB336" s="23">
        <f ca="1">SQRT(Inputs!$B$38)*F336+SQRT(1-Inputs!$B$38)*_xlfn.NORM.S.INV(RAND())</f>
        <v>-0.90847587815711606</v>
      </c>
      <c r="AC336" s="23">
        <f ca="1">SQRT(Inputs!$B$38)*G336+SQRT(1-Inputs!$B$38)*_xlfn.NORM.S.INV(RAND())</f>
        <v>-0.58284147960173904</v>
      </c>
      <c r="AD336" s="23">
        <f ca="1">SQRT(Inputs!$B$38)*H336+SQRT(1-Inputs!$B$38)*_xlfn.NORM.S.INV(RAND())</f>
        <v>1.5302262358813414</v>
      </c>
      <c r="AE336" s="23">
        <f ca="1">SQRT(Inputs!$B$38)*I336+SQRT(1-Inputs!$B$38)*_xlfn.NORM.S.INV(RAND())</f>
        <v>1.1894047867178257</v>
      </c>
      <c r="AF336" s="23">
        <f ca="1">SQRT(Inputs!$B$38)*J336+SQRT(1-Inputs!$B$38)*_xlfn.NORM.S.INV(RAND())</f>
        <v>-7.6980371934943947E-2</v>
      </c>
      <c r="AG336" s="23">
        <f ca="1">SQRT(Inputs!$B$38)*K336+SQRT(1-Inputs!$B$38)*_xlfn.NORM.S.INV(RAND())</f>
        <v>1.135203446923988</v>
      </c>
      <c r="AH336" s="23">
        <f ca="1">SQRT(Inputs!$B$38)*L336+SQRT(1-Inputs!$B$38)*_xlfn.NORM.S.INV(RAND())</f>
        <v>-1.5748230654689308</v>
      </c>
      <c r="AI336" s="23">
        <f ca="1">SQRT(Inputs!$B$38)*M336+SQRT(1-Inputs!$B$38)*_xlfn.NORM.S.INV(RAND())</f>
        <v>-0.76926628998121727</v>
      </c>
      <c r="AJ336" s="23">
        <f ca="1">SQRT(Inputs!$B$38)*C336+SQRT(1-Inputs!$B$38)*_xlfn.NORM.S.INV(RAND())</f>
        <v>1.4653868713671359</v>
      </c>
      <c r="AK336" s="23">
        <f ca="1">SQRT(Inputs!$B$38)*D336+SQRT(1-Inputs!$B$38)*_xlfn.NORM.S.INV(RAND())</f>
        <v>-0.54236881135894177</v>
      </c>
      <c r="AL336" s="23">
        <f ca="1">SQRT(Inputs!$B$38)*E336+SQRT(1-Inputs!$B$38)*_xlfn.NORM.S.INV(RAND())</f>
        <v>-0.76612006979373148</v>
      </c>
      <c r="AM336" s="23">
        <f ca="1">SQRT(Inputs!$B$38)*F336+SQRT(1-Inputs!$B$38)*_xlfn.NORM.S.INV(RAND())</f>
        <v>-0.55774642198502711</v>
      </c>
      <c r="AN336" s="23">
        <f ca="1">SQRT(Inputs!$B$38)*G336+SQRT(1-Inputs!$B$38)*_xlfn.NORM.S.INV(RAND())</f>
        <v>-0.71754136288959713</v>
      </c>
      <c r="AO336" s="23">
        <f ca="1">SQRT(Inputs!$B$38)*H336+SQRT(1-Inputs!$B$38)*_xlfn.NORM.S.INV(RAND())</f>
        <v>9.9407401738981327E-2</v>
      </c>
      <c r="AP336" s="23">
        <f ca="1">SQRT(Inputs!$B$38)*I336+SQRT(1-Inputs!$B$38)*_xlfn.NORM.S.INV(RAND())</f>
        <v>-0.67821980570934892</v>
      </c>
      <c r="AQ336" s="23">
        <f ca="1">SQRT(Inputs!$B$38)*J336+SQRT(1-Inputs!$B$38)*_xlfn.NORM.S.INV(RAND())</f>
        <v>-0.93590537090743109</v>
      </c>
      <c r="AR336" s="23">
        <f ca="1">SQRT(Inputs!$B$38)*K336+SQRT(1-Inputs!$B$38)*_xlfn.NORM.S.INV(RAND())</f>
        <v>0.52338843303412574</v>
      </c>
      <c r="AS336" s="23">
        <f ca="1">SQRT(Inputs!$B$38)*L336+SQRT(1-Inputs!$B$38)*_xlfn.NORM.S.INV(RAND())</f>
        <v>0.74092210770348554</v>
      </c>
      <c r="AT336" s="23">
        <f ca="1">SQRT(Inputs!$B$38)*M336+SQRT(1-Inputs!$B$38)*_xlfn.NORM.S.INV(RAND())</f>
        <v>-2.459412786225128</v>
      </c>
      <c r="AU336" s="15">
        <f ca="1">Inputs!$B$6*EXP($B$8-0.5*C$5^2+C$5*N336)</f>
        <v>5693.9437299342781</v>
      </c>
      <c r="AV336" s="15">
        <f t="shared" ca="1" si="183"/>
        <v>6953.39441104242</v>
      </c>
      <c r="AW336" s="15">
        <f t="shared" ca="1" si="184"/>
        <v>7983.4434998704692</v>
      </c>
      <c r="AX336" s="15">
        <f t="shared" ca="1" si="185"/>
        <v>9506.7913081406696</v>
      </c>
      <c r="AY336" s="15">
        <f t="shared" ca="1" si="186"/>
        <v>15350.906121861466</v>
      </c>
      <c r="AZ336" s="15">
        <f t="shared" ca="1" si="187"/>
        <v>19349.364536279347</v>
      </c>
      <c r="BA336" s="15">
        <f t="shared" ca="1" si="188"/>
        <v>27889.449357870573</v>
      </c>
      <c r="BB336" s="15">
        <f t="shared" ca="1" si="189"/>
        <v>38388.744525238057</v>
      </c>
      <c r="BC336" s="15">
        <f t="shared" ca="1" si="190"/>
        <v>42476.750329409151</v>
      </c>
      <c r="BD336" s="15">
        <f t="shared" ca="1" si="191"/>
        <v>48077.715375412525</v>
      </c>
      <c r="BE336" s="15">
        <f t="shared" ca="1" si="192"/>
        <v>60615.895973536863</v>
      </c>
      <c r="BF336" s="15">
        <f ca="1">Inputs!$B$13*EXP($B$9-0.5*C$6^2+C$6*Y336)</f>
        <v>17357.568693917867</v>
      </c>
      <c r="BG336" s="15">
        <f t="shared" ca="1" si="193"/>
        <v>20556.872232839873</v>
      </c>
      <c r="BH336" s="15">
        <f t="shared" ca="1" si="194"/>
        <v>25264.804320679959</v>
      </c>
      <c r="BI336" s="15">
        <f t="shared" ca="1" si="195"/>
        <v>26891.956634251674</v>
      </c>
      <c r="BJ336" s="15">
        <f t="shared" ca="1" si="196"/>
        <v>30311.189679911906</v>
      </c>
      <c r="BK336" s="15">
        <f t="shared" ca="1" si="197"/>
        <v>45817.777481848265</v>
      </c>
      <c r="BL336" s="15">
        <f t="shared" ca="1" si="198"/>
        <v>65660.974785916405</v>
      </c>
      <c r="BM336" s="15">
        <f t="shared" ca="1" si="199"/>
        <v>79943.337149135245</v>
      </c>
      <c r="BN336" s="15">
        <f t="shared" ca="1" si="200"/>
        <v>112648.07080461623</v>
      </c>
      <c r="BO336" s="15">
        <f t="shared" ca="1" si="201"/>
        <v>115416.52198419104</v>
      </c>
      <c r="BP336" s="15">
        <f t="shared" ca="1" si="202"/>
        <v>130199.39292083056</v>
      </c>
      <c r="BQ336" s="15">
        <f ca="1">Inputs!$B$20*EXP($B$10-0.5*C$7^2+C$7*AJ336)</f>
        <v>7213.2582881934868</v>
      </c>
      <c r="BR336" s="15">
        <f t="shared" ca="1" si="203"/>
        <v>8238.8171739233421</v>
      </c>
      <c r="BS336" s="15">
        <f t="shared" ca="1" si="204"/>
        <v>9053.8688986126017</v>
      </c>
      <c r="BT336" s="15">
        <f t="shared" ca="1" si="205"/>
        <v>10784.158461655741</v>
      </c>
      <c r="BU336" s="15">
        <f t="shared" ca="1" si="206"/>
        <v>12563.429945786951</v>
      </c>
      <c r="BV336" s="15">
        <f t="shared" ca="1" si="207"/>
        <v>17875.24659091618</v>
      </c>
      <c r="BW336" s="15">
        <f t="shared" ca="1" si="208"/>
        <v>21608.451827401477</v>
      </c>
      <c r="BX336" s="15">
        <f t="shared" ca="1" si="209"/>
        <v>25052.530089904049</v>
      </c>
      <c r="BY336" s="15">
        <f t="shared" ca="1" si="210"/>
        <v>38799.968945376684</v>
      </c>
      <c r="BZ336" s="15">
        <f t="shared" ca="1" si="211"/>
        <v>62385.857170766671</v>
      </c>
      <c r="CA336" s="15">
        <f t="shared" ca="1" si="212"/>
        <v>56606.299229086268</v>
      </c>
      <c r="CB336" s="15">
        <f ca="1">(AU336*DCF!C$10-DCF!C$5*MAX(AU336*DCF!C$10,0)-MAX(AU336-Inputs!$B$6,0)/Inputs!$B$10)*DCF!C$6</f>
        <v>1037.8571214426729</v>
      </c>
      <c r="CC336" s="15">
        <f ca="1">(AV336*DCF!D$10-DCF!D$5*MAX(AV336*DCF!D$10,0)-MAX(AV336-AU336,0)/Inputs!$B$10)*DCF!D$6</f>
        <v>1387.7586935684653</v>
      </c>
      <c r="CD336" s="15">
        <f ca="1">(AW336*DCF!E$10-DCF!E$5*MAX(AW336*DCF!E$10,0)-MAX(AW336-AV336,0)/Inputs!$B$10)*DCF!E$6</f>
        <v>1611.2403075308537</v>
      </c>
      <c r="CE336" s="15">
        <f ca="1">(AX336*DCF!F$10-DCF!F$5*MAX(AX336*DCF!F$10,0)-MAX(AX336-AW336,0)/Inputs!$B$10)*DCF!F$6</f>
        <v>1758.3464810738378</v>
      </c>
      <c r="CF336" s="15">
        <f ca="1">(AY336*DCF!G$10-DCF!G$5*MAX(AY336*DCF!G$10,0)-MAX(AY336-AX336,0)/Inputs!$B$10)*DCF!G$6</f>
        <v>2039.5585098620415</v>
      </c>
      <c r="CG336" s="15">
        <f ca="1">(AZ336*DCF!H$10-DCF!H$5*MAX(AZ336*DCF!H$10,0)-MAX(AZ336-AY336,0)/Inputs!$B$10)*DCF!H$6</f>
        <v>3046.6950303431304</v>
      </c>
      <c r="CH336" s="15">
        <f ca="1">(BA336*DCF!I$10-DCF!I$5*MAX(BA336*DCF!I$10,0)-MAX(BA336-AZ336,0)/Inputs!$B$10)*DCF!I$6</f>
        <v>3693.5118592064991</v>
      </c>
      <c r="CI336" s="15">
        <f ca="1">(BB336*DCF!J$10-DCF!J$5*MAX(BB336*DCF!J$10,0)-MAX(BB336-BA336,0)/Inputs!$B$10)*DCF!J$6</f>
        <v>4996.6024667518268</v>
      </c>
      <c r="CJ336" s="15">
        <f ca="1">(BC336*DCF!K$10-DCF!K$5*MAX(BC336*DCF!K$10,0)-MAX(BC336-BB336,0)/Inputs!$B$10)*DCF!K$6</f>
        <v>6265.8160408004078</v>
      </c>
      <c r="CK336" s="15">
        <f ca="1">(BD336*DCF!L$10-DCF!L$5*MAX(BD336*DCF!L$10,0)-MAX(BD336-BC336,0)/Inputs!$B$10)*DCF!L$6</f>
        <v>6526.7382548998612</v>
      </c>
      <c r="CL336" s="15">
        <f ca="1">(BE336*DCF!M$10-DCF!M$5*MAX(BE336*DCF!M$10,0)-MAX(BE336-BD336,0)/Inputs!$B$10)*DCF!M$6</f>
        <v>7055.8672889443242</v>
      </c>
      <c r="CM336" s="15">
        <f ca="1">(BF336*DCF!C$28-DCF!C$5*MAX(BF336*DCF!C$28,0)-MAX(BF336-Inputs!$B$13,0)/Inputs!$B$17)*DCF!C$6</f>
        <v>3918.5319073032747</v>
      </c>
      <c r="CN336" s="15">
        <f ca="1">(BG336*DCF!D$28-DCF!D$5*MAX(BG336*DCF!D$28,0)-MAX(BG336-BF336,0)/Inputs!$B$17)*DCF!D$6</f>
        <v>5371.9148606607132</v>
      </c>
      <c r="CO336" s="15">
        <f ca="1">(BH336*DCF!E$28-DCF!E$5*MAX(BH336*DCF!E$28,0)-MAX(BH336-BG336,0)/Inputs!$B$17)*DCF!E$6</f>
        <v>6227.5738490726926</v>
      </c>
      <c r="CP336" s="15">
        <f ca="1">(BI336*DCF!F$28-DCF!F$5*MAX(BI336*DCF!F$28,0)-MAX(BI336-BH336,0)/Inputs!$B$17)*DCF!F$6</f>
        <v>7004.2090710778693</v>
      </c>
      <c r="CQ336" s="15">
        <f ca="1">(BJ336*DCF!G$28-DCF!G$5*MAX(BJ336*DCF!G$28,0)-MAX(BJ336-BI336,0)/Inputs!$B$17)*DCF!G$6</f>
        <v>7289.3869124046314</v>
      </c>
      <c r="CR336" s="15">
        <f ca="1">(BK336*DCF!H$28-DCF!H$5*MAX(BK336*DCF!H$28,0)-MAX(BK336-BJ336,0)/Inputs!$B$17)*DCF!H$6</f>
        <v>8921.9532918401674</v>
      </c>
      <c r="CS336" s="15">
        <f ca="1">(BL336*DCF!I$28-DCF!I$5*MAX(BL336*DCF!I$28,0)-MAX(BL336-BK336,0)/Inputs!$B$17)*DCF!I$6</f>
        <v>12592.270489165723</v>
      </c>
      <c r="CT336" s="15">
        <f ca="1">(BM336*DCF!J$28-DCF!J$5*MAX(BM336*DCF!J$28,0)-MAX(BM336-BL336,0)/Inputs!$B$17)*DCF!J$6</f>
        <v>15940.27621505042</v>
      </c>
      <c r="CU336" s="15">
        <f ca="1">(BN336*DCF!K$28-DCF!K$5*MAX(BN336*DCF!K$28,0)-MAX(BN336-BM336,0)/Inputs!$B$17)*DCF!K$6</f>
        <v>19783.489535937148</v>
      </c>
      <c r="CV336" s="15">
        <f ca="1">(BO336*DCF!L$28-DCF!L$5*MAX(BO336*DCF!L$28,0)-MAX(BO336-BN336,0)/Inputs!$B$17)*DCF!L$6</f>
        <v>22714.763846726168</v>
      </c>
      <c r="CW336" s="15">
        <f ca="1">(BP336*DCF!M$28-DCF!M$5*MAX(BP336*DCF!M$28,0)-MAX(BP336-BO336,0)/Inputs!$B$17)*DCF!M$6</f>
        <v>22951.865727070224</v>
      </c>
      <c r="CX336" s="15">
        <f ca="1">(BQ336*DCF!C$46-DCF!C$5*MAX(BQ336*DCF!C$46,0)-MAX(BQ336-Inputs!$B$20,0)/Inputs!$B$24)*DCF!C$6</f>
        <v>-3519.1165969007989</v>
      </c>
      <c r="CY336" s="15">
        <f ca="1">(BR336*DCF!D$46-DCF!D$5*MAX(BR336*DCF!D$46,0)-MAX(BR336-BQ336,0)/Inputs!$B$24)*DCF!D$6</f>
        <v>-1843.771423517835</v>
      </c>
      <c r="CZ336" s="15">
        <f ca="1">(BS336*DCF!E$46-DCF!E$5*MAX(BS336*DCF!E$46,0)-MAX(BS336-BR336,0)/Inputs!$B$24)*DCF!E$6</f>
        <v>-1391.9067130828228</v>
      </c>
      <c r="DA336" s="15">
        <f ca="1">(BT336*DCF!F$46-DCF!F$5*MAX(BT336*DCF!F$46,0)-MAX(BT336-BS336,0)/Inputs!$B$24)*DCF!F$6</f>
        <v>-1415.4237303583955</v>
      </c>
      <c r="DB336" s="15">
        <f ca="1">(BU336*DCF!G$46-DCF!G$5*MAX(BU336*DCF!G$46,0)-MAX(BU336-BT336,0)/Inputs!$B$24)*DCF!G$6</f>
        <v>-1021.1207342192032</v>
      </c>
      <c r="DC336" s="15">
        <f ca="1">(BV336*DCF!H$46-DCF!H$5*MAX(BV336*DCF!H$46,0)-MAX(BV336-BU336,0)/Inputs!$B$24)*DCF!H$6</f>
        <v>-1650.6144764333453</v>
      </c>
      <c r="DD336" s="15">
        <f ca="1">(BW336*DCF!I$46-DCF!I$5*MAX(BW336*DCF!I$46,0)-MAX(BW336-BV336,0)/Inputs!$B$24)*DCF!I$6</f>
        <v>-572.60323253118952</v>
      </c>
      <c r="DE336" s="15">
        <f ca="1">(BX336*DCF!J$46-DCF!J$5*MAX(BX336*DCF!J$46,0)-MAX(BX336-BW336,0)/Inputs!$B$24)*DCF!J$6</f>
        <v>137.57105144321</v>
      </c>
      <c r="DF336" s="15">
        <f ca="1">(BY336*DCF!K$46-DCF!K$5*MAX(BY336*DCF!K$46,0)-MAX(BY336-BX336,0)/Inputs!$B$24)*DCF!K$6</f>
        <v>-1151.3727228143509</v>
      </c>
      <c r="DG336" s="15">
        <f ca="1">(BZ336*DCF!L$46-DCF!L$5*MAX(BZ336*DCF!L$46,0)-MAX(BZ336-BY336,0)/Inputs!$B$24)*DCF!L$6</f>
        <v>-1025.118935467415</v>
      </c>
      <c r="DH336" s="15">
        <f ca="1">(CA336*DCF!M$46-DCF!M$5*MAX(CA336*DCF!M$46,0)-MAX(CA336-BZ336,0)/Inputs!$B$24)*DCF!M$6</f>
        <v>4437.711649851427</v>
      </c>
      <c r="DI336" s="15">
        <f ca="1">SUM(CB336:CL336)+BE336*DCF!M$10*(1+Inputs!$B$30)*(1-Inputs!$B$33)*(1-Inputs!$B$30/Inputs!$B$31)/(Inputs!$B$29-Inputs!$B$30)*DCF!M$6</f>
        <v>208114.83211101964</v>
      </c>
      <c r="DJ336" s="15">
        <f ca="1">SUM(CM336:CW336)+BP336*DCF!M$28*(1+Inputs!$B$30)*(1-Inputs!$B$33)*(1-Inputs!$B$30/Inputs!$B$31)/(Inputs!$B$29-Inputs!$B$30)*DCF!M$6</f>
        <v>615845.07864951319</v>
      </c>
      <c r="DK336" s="15">
        <f ca="1">SUM(CX336:DH336)+CA336*DCF!M$46*(1+Inputs!$B$30)*(1-Inputs!$B$33)*(1-Inputs!$B$30/Inputs!$B$31)/(Inputs!$B$29-Inputs!$B$30)*DCF!M$6</f>
        <v>78504.278188948068</v>
      </c>
      <c r="DM336" s="15">
        <f ca="1">DI336+DJ336+DK336+Inputs!$B$34+Inputs!$B$36-Inputs!$B$35</f>
        <v>979315.18894948089</v>
      </c>
    </row>
    <row r="337" spans="1:117" x14ac:dyDescent="0.75">
      <c r="A337" s="11">
        <v>324</v>
      </c>
      <c r="C337" s="23">
        <f t="shared" ca="1" si="182"/>
        <v>0.91896425172945662</v>
      </c>
      <c r="D337" s="23">
        <f t="shared" ca="1" si="182"/>
        <v>-0.12725576288189666</v>
      </c>
      <c r="E337" s="23">
        <f t="shared" ca="1" si="182"/>
        <v>-0.32149680452595775</v>
      </c>
      <c r="F337" s="23">
        <f t="shared" ca="1" si="182"/>
        <v>6.9022227186236226E-2</v>
      </c>
      <c r="G337" s="23">
        <f t="shared" ca="1" si="182"/>
        <v>-0.836984254647827</v>
      </c>
      <c r="H337" s="23">
        <f t="shared" ca="1" si="182"/>
        <v>-1.6413806475789081</v>
      </c>
      <c r="I337" s="23">
        <f t="shared" ca="1" si="182"/>
        <v>-1.6399255286622687</v>
      </c>
      <c r="J337" s="23">
        <f t="shared" ca="1" si="182"/>
        <v>-0.47553413474655404</v>
      </c>
      <c r="K337" s="23">
        <f t="shared" ca="1" si="182"/>
        <v>1.6142044986584569</v>
      </c>
      <c r="L337" s="23">
        <f t="shared" ca="1" si="182"/>
        <v>-2.5329732671348654E-2</v>
      </c>
      <c r="M337" s="23">
        <f t="shared" ca="1" si="182"/>
        <v>-4.1038986626199068E-4</v>
      </c>
      <c r="N337" s="23">
        <f ca="1">SQRT(Inputs!$B$38)*C337+SQRT(1-Inputs!$B$38)*_xlfn.NORM.S.INV(RAND())</f>
        <v>0.20842814988780328</v>
      </c>
      <c r="O337" s="23">
        <f ca="1">SQRT(Inputs!$B$38)*D337+SQRT(1-Inputs!$B$38)*_xlfn.NORM.S.INV(RAND())</f>
        <v>3.2030255802136171E-2</v>
      </c>
      <c r="P337" s="23">
        <f ca="1">SQRT(Inputs!$B$38)*E337+SQRT(1-Inputs!$B$38)*_xlfn.NORM.S.INV(RAND())</f>
        <v>-0.38237622935685656</v>
      </c>
      <c r="Q337" s="23">
        <f ca="1">SQRT(Inputs!$B$38)*F337+SQRT(1-Inputs!$B$38)*_xlfn.NORM.S.INV(RAND())</f>
        <v>1.4132344111799378</v>
      </c>
      <c r="R337" s="23">
        <f ca="1">SQRT(Inputs!$B$38)*G337+SQRT(1-Inputs!$B$38)*_xlfn.NORM.S.INV(RAND())</f>
        <v>-0.41336089116224178</v>
      </c>
      <c r="S337" s="23">
        <f ca="1">SQRT(Inputs!$B$38)*H337+SQRT(1-Inputs!$B$38)*_xlfn.NORM.S.INV(RAND())</f>
        <v>-0.37017718189436821</v>
      </c>
      <c r="T337" s="23">
        <f ca="1">SQRT(Inputs!$B$38)*I337+SQRT(1-Inputs!$B$38)*_xlfn.NORM.S.INV(RAND())</f>
        <v>-3.2505476901217634E-2</v>
      </c>
      <c r="U337" s="23">
        <f ca="1">SQRT(Inputs!$B$38)*J337+SQRT(1-Inputs!$B$38)*_xlfn.NORM.S.INV(RAND())</f>
        <v>-1.5449706505884158</v>
      </c>
      <c r="V337" s="23">
        <f ca="1">SQRT(Inputs!$B$38)*K337+SQRT(1-Inputs!$B$38)*_xlfn.NORM.S.INV(RAND())</f>
        <v>1.0225364742668346</v>
      </c>
      <c r="W337" s="23">
        <f ca="1">SQRT(Inputs!$B$38)*L337+SQRT(1-Inputs!$B$38)*_xlfn.NORM.S.INV(RAND())</f>
        <v>-0.38443095476904465</v>
      </c>
      <c r="X337" s="23">
        <f ca="1">SQRT(Inputs!$B$38)*M337+SQRT(1-Inputs!$B$38)*_xlfn.NORM.S.INV(RAND())</f>
        <v>-0.66064322502929551</v>
      </c>
      <c r="Y337" s="23">
        <f ca="1">SQRT(Inputs!$B$38)*C337+SQRT(1-Inputs!$B$38)*_xlfn.NORM.S.INV(RAND())</f>
        <v>2.2380308590590869E-2</v>
      </c>
      <c r="Z337" s="23">
        <f ca="1">SQRT(Inputs!$B$38)*D337+SQRT(1-Inputs!$B$38)*_xlfn.NORM.S.INV(RAND())</f>
        <v>-0.66397506811977969</v>
      </c>
      <c r="AA337" s="23">
        <f ca="1">SQRT(Inputs!$B$38)*E337+SQRT(1-Inputs!$B$38)*_xlfn.NORM.S.INV(RAND())</f>
        <v>-0.23721125420399136</v>
      </c>
      <c r="AB337" s="23">
        <f ca="1">SQRT(Inputs!$B$38)*F337+SQRT(1-Inputs!$B$38)*_xlfn.NORM.S.INV(RAND())</f>
        <v>-0.38412384456054011</v>
      </c>
      <c r="AC337" s="23">
        <f ca="1">SQRT(Inputs!$B$38)*G337+SQRT(1-Inputs!$B$38)*_xlfn.NORM.S.INV(RAND())</f>
        <v>8.2394227163197775E-3</v>
      </c>
      <c r="AD337" s="23">
        <f ca="1">SQRT(Inputs!$B$38)*H337+SQRT(1-Inputs!$B$38)*_xlfn.NORM.S.INV(RAND())</f>
        <v>-0.63364842529761778</v>
      </c>
      <c r="AE337" s="23">
        <f ca="1">SQRT(Inputs!$B$38)*I337+SQRT(1-Inputs!$B$38)*_xlfn.NORM.S.INV(RAND())</f>
        <v>-0.29064018197677122</v>
      </c>
      <c r="AF337" s="23">
        <f ca="1">SQRT(Inputs!$B$38)*J337+SQRT(1-Inputs!$B$38)*_xlfn.NORM.S.INV(RAND())</f>
        <v>-0.80196605417672728</v>
      </c>
      <c r="AG337" s="23">
        <f ca="1">SQRT(Inputs!$B$38)*K337+SQRT(1-Inputs!$B$38)*_xlfn.NORM.S.INV(RAND())</f>
        <v>-0.92443203590398348</v>
      </c>
      <c r="AH337" s="23">
        <f ca="1">SQRT(Inputs!$B$38)*L337+SQRT(1-Inputs!$B$38)*_xlfn.NORM.S.INV(RAND())</f>
        <v>0.34715546482346826</v>
      </c>
      <c r="AI337" s="23">
        <f ca="1">SQRT(Inputs!$B$38)*M337+SQRT(1-Inputs!$B$38)*_xlfn.NORM.S.INV(RAND())</f>
        <v>0.97885899771293794</v>
      </c>
      <c r="AJ337" s="23">
        <f ca="1">SQRT(Inputs!$B$38)*C337+SQRT(1-Inputs!$B$38)*_xlfn.NORM.S.INV(RAND())</f>
        <v>0.28174096299235718</v>
      </c>
      <c r="AK337" s="23">
        <f ca="1">SQRT(Inputs!$B$38)*D337+SQRT(1-Inputs!$B$38)*_xlfn.NORM.S.INV(RAND())</f>
        <v>-0.31902013093053405</v>
      </c>
      <c r="AL337" s="23">
        <f ca="1">SQRT(Inputs!$B$38)*E337+SQRT(1-Inputs!$B$38)*_xlfn.NORM.S.INV(RAND())</f>
        <v>-0.69292034670541369</v>
      </c>
      <c r="AM337" s="23">
        <f ca="1">SQRT(Inputs!$B$38)*F337+SQRT(1-Inputs!$B$38)*_xlfn.NORM.S.INV(RAND())</f>
        <v>0.73355954471545481</v>
      </c>
      <c r="AN337" s="23">
        <f ca="1">SQRT(Inputs!$B$38)*G337+SQRT(1-Inputs!$B$38)*_xlfn.NORM.S.INV(RAND())</f>
        <v>0.41873580984047021</v>
      </c>
      <c r="AO337" s="23">
        <f ca="1">SQRT(Inputs!$B$38)*H337+SQRT(1-Inputs!$B$38)*_xlfn.NORM.S.INV(RAND())</f>
        <v>-1.7067458055222766</v>
      </c>
      <c r="AP337" s="23">
        <f ca="1">SQRT(Inputs!$B$38)*I337+SQRT(1-Inputs!$B$38)*_xlfn.NORM.S.INV(RAND())</f>
        <v>-1.3592255314427821</v>
      </c>
      <c r="AQ337" s="23">
        <f ca="1">SQRT(Inputs!$B$38)*J337+SQRT(1-Inputs!$B$38)*_xlfn.NORM.S.INV(RAND())</f>
        <v>-1.4415980037155234</v>
      </c>
      <c r="AR337" s="23">
        <f ca="1">SQRT(Inputs!$B$38)*K337+SQRT(1-Inputs!$B$38)*_xlfn.NORM.S.INV(RAND())</f>
        <v>-0.57746552552946362</v>
      </c>
      <c r="AS337" s="23">
        <f ca="1">SQRT(Inputs!$B$38)*L337+SQRT(1-Inputs!$B$38)*_xlfn.NORM.S.INV(RAND())</f>
        <v>0.52477870700292562</v>
      </c>
      <c r="AT337" s="23">
        <f ca="1">SQRT(Inputs!$B$38)*M337+SQRT(1-Inputs!$B$38)*_xlfn.NORM.S.INV(RAND())</f>
        <v>-0.24208092849731738</v>
      </c>
      <c r="AU337" s="15">
        <f ca="1">Inputs!$B$6*EXP($B$8-0.5*C$5^2+C$5*N337)</f>
        <v>5132.5162849250701</v>
      </c>
      <c r="AV337" s="15">
        <f t="shared" ca="1" si="183"/>
        <v>6276.9763864010565</v>
      </c>
      <c r="AW337" s="15">
        <f t="shared" ca="1" si="184"/>
        <v>7268.9268674406749</v>
      </c>
      <c r="AX337" s="15">
        <f t="shared" ca="1" si="185"/>
        <v>10588.368746901635</v>
      </c>
      <c r="AY337" s="15">
        <f t="shared" ca="1" si="186"/>
        <v>12330.217008859783</v>
      </c>
      <c r="AZ337" s="15">
        <f t="shared" ca="1" si="187"/>
        <v>14477.824930408749</v>
      </c>
      <c r="BA337" s="15">
        <f t="shared" ca="1" si="188"/>
        <v>17656.98421575515</v>
      </c>
      <c r="BB337" s="15">
        <f t="shared" ca="1" si="189"/>
        <v>18517.466906602032</v>
      </c>
      <c r="BC337" s="15">
        <f t="shared" ca="1" si="190"/>
        <v>25031.946104165352</v>
      </c>
      <c r="BD337" s="15">
        <f t="shared" ca="1" si="191"/>
        <v>29583.403049735491</v>
      </c>
      <c r="BE337" s="15">
        <f t="shared" ca="1" si="192"/>
        <v>34133.734534327079</v>
      </c>
      <c r="BF337" s="15">
        <f ca="1">Inputs!$B$13*EXP($B$9-0.5*C$6^2+C$6*Y337)</f>
        <v>13892.523207427117</v>
      </c>
      <c r="BG337" s="15">
        <f t="shared" ca="1" si="193"/>
        <v>15019.62766429063</v>
      </c>
      <c r="BH337" s="15">
        <f t="shared" ca="1" si="194"/>
        <v>17643.244274601511</v>
      </c>
      <c r="BI337" s="15">
        <f t="shared" ca="1" si="195"/>
        <v>20358.039146426359</v>
      </c>
      <c r="BJ337" s="15">
        <f t="shared" ca="1" si="196"/>
        <v>24987.289068194958</v>
      </c>
      <c r="BK337" s="15">
        <f t="shared" ca="1" si="197"/>
        <v>28132.498522260448</v>
      </c>
      <c r="BL337" s="15">
        <f t="shared" ca="1" si="198"/>
        <v>33279.998745056088</v>
      </c>
      <c r="BM337" s="15">
        <f t="shared" ca="1" si="199"/>
        <v>37029.196645569471</v>
      </c>
      <c r="BN337" s="15">
        <f t="shared" ca="1" si="200"/>
        <v>40765.614334137448</v>
      </c>
      <c r="BO337" s="15">
        <f t="shared" ca="1" si="201"/>
        <v>52223.320517036605</v>
      </c>
      <c r="BP337" s="15">
        <f t="shared" ca="1" si="202"/>
        <v>71815.832872936269</v>
      </c>
      <c r="BQ337" s="15">
        <f ca="1">Inputs!$B$20*EXP($B$10-0.5*C$7^2+C$7*AJ337)</f>
        <v>4740.3076982583661</v>
      </c>
      <c r="BR337" s="15">
        <f t="shared" ca="1" si="203"/>
        <v>5812.2580865145483</v>
      </c>
      <c r="BS337" s="15">
        <f t="shared" ca="1" si="204"/>
        <v>6522.956382957469</v>
      </c>
      <c r="BT337" s="15">
        <f t="shared" ca="1" si="205"/>
        <v>10902.204031025849</v>
      </c>
      <c r="BU337" s="15">
        <f t="shared" ca="1" si="206"/>
        <v>16720.270113227631</v>
      </c>
      <c r="BV337" s="15">
        <f t="shared" ca="1" si="207"/>
        <v>15836.616103535776</v>
      </c>
      <c r="BW337" s="15">
        <f t="shared" ca="1" si="208"/>
        <v>16574.378372717787</v>
      </c>
      <c r="BX337" s="15">
        <f t="shared" ca="1" si="209"/>
        <v>17363.49543081177</v>
      </c>
      <c r="BY337" s="15">
        <f t="shared" ca="1" si="210"/>
        <v>21784.399258119953</v>
      </c>
      <c r="BZ337" s="15">
        <f t="shared" ca="1" si="211"/>
        <v>33662.308576961208</v>
      </c>
      <c r="CA337" s="15">
        <f t="shared" ca="1" si="212"/>
        <v>45294.339304787012</v>
      </c>
      <c r="CB337" s="15">
        <f ca="1">(AU337*DCF!C$10-DCF!C$5*MAX(AU337*DCF!C$10,0)-MAX(AU337-Inputs!$B$6,0)/Inputs!$B$10)*DCF!C$6</f>
        <v>1041.8601991948785</v>
      </c>
      <c r="CC337" s="15">
        <f ca="1">(AV337*DCF!D$10-DCF!D$5*MAX(AV337*DCF!D$10,0)-MAX(AV337-AU337,0)/Inputs!$B$10)*DCF!D$6</f>
        <v>1250.9238259698661</v>
      </c>
      <c r="CD337" s="15">
        <f ca="1">(AW337*DCF!E$10-DCF!E$5*MAX(AW337*DCF!E$10,0)-MAX(AW337-AV337,0)/Inputs!$B$10)*DCF!E$6</f>
        <v>1454.8511754515293</v>
      </c>
      <c r="CE337" s="15">
        <f ca="1">(AX337*DCF!F$10-DCF!F$5*MAX(AX337*DCF!F$10,0)-MAX(AX337-AW337,0)/Inputs!$B$10)*DCF!F$6</f>
        <v>1620.7304664433013</v>
      </c>
      <c r="CF337" s="15">
        <f ca="1">(AY337*DCF!G$10-DCF!G$5*MAX(AY337*DCF!G$10,0)-MAX(AY337-AX337,0)/Inputs!$B$10)*DCF!G$6</f>
        <v>2205.7027067759814</v>
      </c>
      <c r="CG337" s="15">
        <f ca="1">(AZ337*DCF!H$10-DCF!H$5*MAX(AZ337*DCF!H$10,0)-MAX(AZ337-AY337,0)/Inputs!$B$10)*DCF!H$6</f>
        <v>2429.5338074873407</v>
      </c>
      <c r="CH337" s="15">
        <f ca="1">(BA337*DCF!I$10-DCF!I$5*MAX(BA337*DCF!I$10,0)-MAX(BA337-AZ337,0)/Inputs!$B$10)*DCF!I$6</f>
        <v>2703.7933770010845</v>
      </c>
      <c r="CI337" s="15">
        <f ca="1">(BB337*DCF!J$10-DCF!J$5*MAX(BB337*DCF!J$10,0)-MAX(BB337-BA337,0)/Inputs!$B$10)*DCF!J$6</f>
        <v>3047.2483155210812</v>
      </c>
      <c r="CJ337" s="15">
        <f ca="1">(BC337*DCF!K$10-DCF!K$5*MAX(BC337*DCF!K$10,0)-MAX(BC337-BB337,0)/Inputs!$B$10)*DCF!K$6</f>
        <v>3117.8133883381911</v>
      </c>
      <c r="CK337" s="15">
        <f ca="1">(BD337*DCF!L$10-DCF!L$5*MAX(BD337*DCF!L$10,0)-MAX(BD337-BC337,0)/Inputs!$B$10)*DCF!L$6</f>
        <v>3873.1626593514929</v>
      </c>
      <c r="CL337" s="15">
        <f ca="1">(BE337*DCF!M$10-DCF!M$5*MAX(BE337*DCF!M$10,0)-MAX(BE337-BD337,0)/Inputs!$B$10)*DCF!M$6</f>
        <v>4273.1257144007386</v>
      </c>
      <c r="CM337" s="15">
        <f ca="1">(BF337*DCF!C$28-DCF!C$5*MAX(BF337*DCF!C$28,0)-MAX(BF337-Inputs!$B$13,0)/Inputs!$B$17)*DCF!C$6</f>
        <v>3661.2642008835428</v>
      </c>
      <c r="CN337" s="15">
        <f ca="1">(BG337*DCF!D$28-DCF!D$5*MAX(BG337*DCF!D$28,0)-MAX(BG337-BF337,0)/Inputs!$B$17)*DCF!D$6</f>
        <v>4183.1636990143588</v>
      </c>
      <c r="CO337" s="15">
        <f ca="1">(BH337*DCF!E$28-DCF!E$5*MAX(BH337*DCF!E$28,0)-MAX(BH337-BG337,0)/Inputs!$B$17)*DCF!E$6</f>
        <v>4479.8022216176223</v>
      </c>
      <c r="CP337" s="15">
        <f ca="1">(BI337*DCF!F$28-DCF!F$5*MAX(BI337*DCF!F$28,0)-MAX(BI337-BH337,0)/Inputs!$B$17)*DCF!F$6</f>
        <v>5032.4000629232578</v>
      </c>
      <c r="CQ337" s="15">
        <f ca="1">(BJ337*DCF!G$28-DCF!G$5*MAX(BJ337*DCF!G$28,0)-MAX(BJ337-BI337,0)/Inputs!$B$17)*DCF!G$6</f>
        <v>5704.547621322874</v>
      </c>
      <c r="CR337" s="15">
        <f ca="1">(BK337*DCF!H$28-DCF!H$5*MAX(BK337*DCF!H$28,0)-MAX(BK337-BJ337,0)/Inputs!$B$17)*DCF!H$6</f>
        <v>6468.7999793480049</v>
      </c>
      <c r="CS337" s="15">
        <f ca="1">(BL337*DCF!I$28-DCF!I$5*MAX(BL337*DCF!I$28,0)-MAX(BL337-BK337,0)/Inputs!$B$17)*DCF!I$6</f>
        <v>7087.0686894578366</v>
      </c>
      <c r="CT337" s="15">
        <f ca="1">(BM337*DCF!J$28-DCF!J$5*MAX(BM337*DCF!J$28,0)-MAX(BM337-BL337,0)/Inputs!$B$17)*DCF!J$6</f>
        <v>7763.4718683640067</v>
      </c>
      <c r="CU337" s="15">
        <f ca="1">(BN337*DCF!K$28-DCF!K$5*MAX(BN337*DCF!K$28,0)-MAX(BN337-BM337,0)/Inputs!$B$17)*DCF!K$6</f>
        <v>8151.3528322356424</v>
      </c>
      <c r="CV337" s="15">
        <f ca="1">(BO337*DCF!L$28-DCF!L$5*MAX(BO337*DCF!L$28,0)-MAX(BO337-BN337,0)/Inputs!$B$17)*DCF!L$6</f>
        <v>9123.1900438888224</v>
      </c>
      <c r="CW337" s="15">
        <f ca="1">(BP337*DCF!M$28-DCF!M$5*MAX(BP337*DCF!M$28,0)-MAX(BP337-BO337,0)/Inputs!$B$17)*DCF!M$6</f>
        <v>11464.222439976538</v>
      </c>
      <c r="CX337" s="15">
        <f ca="1">(BQ337*DCF!C$46-DCF!C$5*MAX(BQ337*DCF!C$46,0)-MAX(BQ337-Inputs!$B$20,0)/Inputs!$B$24)*DCF!C$6</f>
        <v>-1805.7559110335101</v>
      </c>
      <c r="CY337" s="15">
        <f ca="1">(BR337*DCF!D$46-DCF!D$5*MAX(BR337*DCF!D$46,0)-MAX(BR337-BQ337,0)/Inputs!$B$24)*DCF!D$6</f>
        <v>-1449.4092444301273</v>
      </c>
      <c r="CZ337" s="15">
        <f ca="1">(BS337*DCF!E$46-DCF!E$5*MAX(BS337*DCF!E$46,0)-MAX(BS337-BR337,0)/Inputs!$B$24)*DCF!E$6</f>
        <v>-1051.4886528470349</v>
      </c>
      <c r="DA337" s="15">
        <f ca="1">(BT337*DCF!F$46-DCF!F$5*MAX(BT337*DCF!F$46,0)-MAX(BT337-BS337,0)/Inputs!$B$24)*DCF!F$6</f>
        <v>-2388.5899337716301</v>
      </c>
      <c r="DB337" s="15">
        <f ca="1">(BU337*DCF!G$46-DCF!G$5*MAX(BU337*DCF!G$46,0)-MAX(BU337-BT337,0)/Inputs!$B$24)*DCF!G$6</f>
        <v>-2519.5193304916593</v>
      </c>
      <c r="DC337" s="15">
        <f ca="1">(BV337*DCF!H$46-DCF!H$5*MAX(BV337*DCF!H$46,0)-MAX(BV337-BU337,0)/Inputs!$B$24)*DCF!H$6</f>
        <v>0</v>
      </c>
      <c r="DD337" s="15">
        <f ca="1">(BW337*DCF!I$46-DCF!I$5*MAX(BW337*DCF!I$46,0)-MAX(BW337-BV337,0)/Inputs!$B$24)*DCF!I$6</f>
        <v>171.00868553766168</v>
      </c>
      <c r="DE337" s="15">
        <f ca="1">(BX337*DCF!J$46-DCF!J$5*MAX(BX337*DCF!J$46,0)-MAX(BX337-BW337,0)/Inputs!$B$24)*DCF!J$6</f>
        <v>519.08965195190945</v>
      </c>
      <c r="DF337" s="15">
        <f ca="1">(BY337*DCF!K$46-DCF!K$5*MAX(BY337*DCF!K$46,0)-MAX(BY337-BX337,0)/Inputs!$B$24)*DCF!K$6</f>
        <v>161.39383897800766</v>
      </c>
      <c r="DG337" s="15">
        <f ca="1">(BZ337*DCF!L$46-DCF!L$5*MAX(BZ337*DCF!L$46,0)-MAX(BZ337-BY337,0)/Inputs!$B$24)*DCF!L$6</f>
        <v>-361.09054123389046</v>
      </c>
      <c r="DH337" s="15">
        <f ca="1">(CA337*DCF!M$46-DCF!M$5*MAX(CA337*DCF!M$46,0)-MAX(CA337-BZ337,0)/Inputs!$B$24)*DCF!M$6</f>
        <v>1119.1502714092269</v>
      </c>
      <c r="DI337" s="15">
        <f ca="1">SUM(CB337:CL337)+BE337*DCF!M$10*(1+Inputs!$B$30)*(1-Inputs!$B$33)*(1-Inputs!$B$30/Inputs!$B$31)/(Inputs!$B$29-Inputs!$B$30)*DCF!M$6</f>
        <v>122013.38021687874</v>
      </c>
      <c r="DJ337" s="15">
        <f ca="1">SUM(CM337:CW337)+BP337*DCF!M$28*(1+Inputs!$B$30)*(1-Inputs!$B$33)*(1-Inputs!$B$30/Inputs!$B$31)/(Inputs!$B$29-Inputs!$B$30)*DCF!M$6</f>
        <v>339605.16706097557</v>
      </c>
      <c r="DK337" s="15">
        <f ca="1">SUM(CX337:DH337)+CA337*DCF!M$46*(1+Inputs!$B$30)*(1-Inputs!$B$33)*(1-Inputs!$B$30/Inputs!$B$31)/(Inputs!$B$29-Inputs!$B$30)*DCF!M$6</f>
        <v>62425.202856764939</v>
      </c>
      <c r="DM337" s="15">
        <f ca="1">DI337+DJ337+DK337+Inputs!$B$34+Inputs!$B$36-Inputs!$B$35</f>
        <v>600894.75013461919</v>
      </c>
    </row>
    <row r="338" spans="1:117" x14ac:dyDescent="0.75">
      <c r="A338" s="11">
        <v>325</v>
      </c>
      <c r="C338" s="23">
        <f t="shared" ca="1" si="182"/>
        <v>1.080797621063051</v>
      </c>
      <c r="D338" s="23">
        <f t="shared" ca="1" si="182"/>
        <v>1.3996557261405851</v>
      </c>
      <c r="E338" s="23">
        <f t="shared" ca="1" si="182"/>
        <v>-0.33664208992169087</v>
      </c>
      <c r="F338" s="23">
        <f t="shared" ca="1" si="182"/>
        <v>7.4412847702817808E-2</v>
      </c>
      <c r="G338" s="23">
        <f t="shared" ca="1" si="182"/>
        <v>-0.82447850162200431</v>
      </c>
      <c r="H338" s="23">
        <f t="shared" ca="1" si="182"/>
        <v>0.91406711112643069</v>
      </c>
      <c r="I338" s="23">
        <f t="shared" ca="1" si="182"/>
        <v>-1.199687674981248</v>
      </c>
      <c r="J338" s="23">
        <f t="shared" ca="1" si="182"/>
        <v>0.8364869636366733</v>
      </c>
      <c r="K338" s="23">
        <f t="shared" ca="1" si="182"/>
        <v>-0.59067451469209575</v>
      </c>
      <c r="L338" s="23">
        <f t="shared" ca="1" si="182"/>
        <v>-6.7825180753324971E-2</v>
      </c>
      <c r="M338" s="23">
        <f t="shared" ca="1" si="182"/>
        <v>-1.463827166617983</v>
      </c>
      <c r="N338" s="23">
        <f ca="1">SQRT(Inputs!$B$38)*C338+SQRT(1-Inputs!$B$38)*_xlfn.NORM.S.INV(RAND())</f>
        <v>0.9760858039500655</v>
      </c>
      <c r="O338" s="23">
        <f ca="1">SQRT(Inputs!$B$38)*D338+SQRT(1-Inputs!$B$38)*_xlfn.NORM.S.INV(RAND())</f>
        <v>0.94181731215760056</v>
      </c>
      <c r="P338" s="23">
        <f ca="1">SQRT(Inputs!$B$38)*E338+SQRT(1-Inputs!$B$38)*_xlfn.NORM.S.INV(RAND())</f>
        <v>-0.79375352190536874</v>
      </c>
      <c r="Q338" s="23">
        <f ca="1">SQRT(Inputs!$B$38)*F338+SQRT(1-Inputs!$B$38)*_xlfn.NORM.S.INV(RAND())</f>
        <v>-0.56197226453322202</v>
      </c>
      <c r="R338" s="23">
        <f ca="1">SQRT(Inputs!$B$38)*G338+SQRT(1-Inputs!$B$38)*_xlfn.NORM.S.INV(RAND())</f>
        <v>-0.78835915884999297</v>
      </c>
      <c r="S338" s="23">
        <f ca="1">SQRT(Inputs!$B$38)*H338+SQRT(1-Inputs!$B$38)*_xlfn.NORM.S.INV(RAND())</f>
        <v>0.59696000309953878</v>
      </c>
      <c r="T338" s="23">
        <f ca="1">SQRT(Inputs!$B$38)*I338+SQRT(1-Inputs!$B$38)*_xlfn.NORM.S.INV(RAND())</f>
        <v>-0.91665879285500496</v>
      </c>
      <c r="U338" s="23">
        <f ca="1">SQRT(Inputs!$B$38)*J338+SQRT(1-Inputs!$B$38)*_xlfn.NORM.S.INV(RAND())</f>
        <v>-0.16088036199943034</v>
      </c>
      <c r="V338" s="23">
        <f ca="1">SQRT(Inputs!$B$38)*K338+SQRT(1-Inputs!$B$38)*_xlfn.NORM.S.INV(RAND())</f>
        <v>-0.55593436513763717</v>
      </c>
      <c r="W338" s="23">
        <f ca="1">SQRT(Inputs!$B$38)*L338+SQRT(1-Inputs!$B$38)*_xlfn.NORM.S.INV(RAND())</f>
        <v>1.2946763305076312</v>
      </c>
      <c r="X338" s="23">
        <f ca="1">SQRT(Inputs!$B$38)*M338+SQRT(1-Inputs!$B$38)*_xlfn.NORM.S.INV(RAND())</f>
        <v>-1.4804485492651005</v>
      </c>
      <c r="Y338" s="23">
        <f ca="1">SQRT(Inputs!$B$38)*C338+SQRT(1-Inputs!$B$38)*_xlfn.NORM.S.INV(RAND())</f>
        <v>1.0811091674198383</v>
      </c>
      <c r="Z338" s="23">
        <f ca="1">SQRT(Inputs!$B$38)*D338+SQRT(1-Inputs!$B$38)*_xlfn.NORM.S.INV(RAND())</f>
        <v>1.9029284023463084</v>
      </c>
      <c r="AA338" s="23">
        <f ca="1">SQRT(Inputs!$B$38)*E338+SQRT(1-Inputs!$B$38)*_xlfn.NORM.S.INV(RAND())</f>
        <v>0.79229278278297965</v>
      </c>
      <c r="AB338" s="23">
        <f ca="1">SQRT(Inputs!$B$38)*F338+SQRT(1-Inputs!$B$38)*_xlfn.NORM.S.INV(RAND())</f>
        <v>1.0865793490172513</v>
      </c>
      <c r="AC338" s="23">
        <f ca="1">SQRT(Inputs!$B$38)*G338+SQRT(1-Inputs!$B$38)*_xlfn.NORM.S.INV(RAND())</f>
        <v>0.3287825951483897</v>
      </c>
      <c r="AD338" s="23">
        <f ca="1">SQRT(Inputs!$B$38)*H338+SQRT(1-Inputs!$B$38)*_xlfn.NORM.S.INV(RAND())</f>
        <v>1.1912251132134606</v>
      </c>
      <c r="AE338" s="23">
        <f ca="1">SQRT(Inputs!$B$38)*I338+SQRT(1-Inputs!$B$38)*_xlfn.NORM.S.INV(RAND())</f>
        <v>-0.16593421735828406</v>
      </c>
      <c r="AF338" s="23">
        <f ca="1">SQRT(Inputs!$B$38)*J338+SQRT(1-Inputs!$B$38)*_xlfn.NORM.S.INV(RAND())</f>
        <v>0.2089647549877694</v>
      </c>
      <c r="AG338" s="23">
        <f ca="1">SQRT(Inputs!$B$38)*K338+SQRT(1-Inputs!$B$38)*_xlfn.NORM.S.INV(RAND())</f>
        <v>-0.66888669627616171</v>
      </c>
      <c r="AH338" s="23">
        <f ca="1">SQRT(Inputs!$B$38)*L338+SQRT(1-Inputs!$B$38)*_xlfn.NORM.S.INV(RAND())</f>
        <v>-1.0519183673521812</v>
      </c>
      <c r="AI338" s="23">
        <f ca="1">SQRT(Inputs!$B$38)*M338+SQRT(1-Inputs!$B$38)*_xlfn.NORM.S.INV(RAND())</f>
        <v>4.3701995795994875E-2</v>
      </c>
      <c r="AJ338" s="23">
        <f ca="1">SQRT(Inputs!$B$38)*C338+SQRT(1-Inputs!$B$38)*_xlfn.NORM.S.INV(RAND())</f>
        <v>0.6281485691705061</v>
      </c>
      <c r="AK338" s="23">
        <f ca="1">SQRT(Inputs!$B$38)*D338+SQRT(1-Inputs!$B$38)*_xlfn.NORM.S.INV(RAND())</f>
        <v>0.62220165416027218</v>
      </c>
      <c r="AL338" s="23">
        <f ca="1">SQRT(Inputs!$B$38)*E338+SQRT(1-Inputs!$B$38)*_xlfn.NORM.S.INV(RAND())</f>
        <v>1.3612636260689953E-2</v>
      </c>
      <c r="AM338" s="23">
        <f ca="1">SQRT(Inputs!$B$38)*F338+SQRT(1-Inputs!$B$38)*_xlfn.NORM.S.INV(RAND())</f>
        <v>0.76439715950511844</v>
      </c>
      <c r="AN338" s="23">
        <f ca="1">SQRT(Inputs!$B$38)*G338+SQRT(1-Inputs!$B$38)*_xlfn.NORM.S.INV(RAND())</f>
        <v>-1.3400633320086621</v>
      </c>
      <c r="AO338" s="23">
        <f ca="1">SQRT(Inputs!$B$38)*H338+SQRT(1-Inputs!$B$38)*_xlfn.NORM.S.INV(RAND())</f>
        <v>0.46561408146291261</v>
      </c>
      <c r="AP338" s="23">
        <f ca="1">SQRT(Inputs!$B$38)*I338+SQRT(1-Inputs!$B$38)*_xlfn.NORM.S.INV(RAND())</f>
        <v>-1.0883501712048242</v>
      </c>
      <c r="AQ338" s="23">
        <f ca="1">SQRT(Inputs!$B$38)*J338+SQRT(1-Inputs!$B$38)*_xlfn.NORM.S.INV(RAND())</f>
        <v>-0.18132858806787822</v>
      </c>
      <c r="AR338" s="23">
        <f ca="1">SQRT(Inputs!$B$38)*K338+SQRT(1-Inputs!$B$38)*_xlfn.NORM.S.INV(RAND())</f>
        <v>0.16733193266059943</v>
      </c>
      <c r="AS338" s="23">
        <f ca="1">SQRT(Inputs!$B$38)*L338+SQRT(1-Inputs!$B$38)*_xlfn.NORM.S.INV(RAND())</f>
        <v>0.97350011769046607</v>
      </c>
      <c r="AT338" s="23">
        <f ca="1">SQRT(Inputs!$B$38)*M338+SQRT(1-Inputs!$B$38)*_xlfn.NORM.S.INV(RAND())</f>
        <v>-2.7347076200881837E-2</v>
      </c>
      <c r="AU338" s="15">
        <f ca="1">Inputs!$B$6*EXP($B$8-0.5*C$5^2+C$5*N338)</f>
        <v>5811.6187589486008</v>
      </c>
      <c r="AV338" s="15">
        <f t="shared" ca="1" si="183"/>
        <v>8124.7854142155365</v>
      </c>
      <c r="AW338" s="15">
        <f t="shared" ca="1" si="184"/>
        <v>8900.90130265876</v>
      </c>
      <c r="AX338" s="15">
        <f t="shared" ca="1" si="185"/>
        <v>10130.307686839116</v>
      </c>
      <c r="AY338" s="15">
        <f t="shared" ca="1" si="186"/>
        <v>11291.307945413646</v>
      </c>
      <c r="AZ338" s="15">
        <f t="shared" ca="1" si="187"/>
        <v>14747.875742762193</v>
      </c>
      <c r="BA338" s="15">
        <f t="shared" ca="1" si="188"/>
        <v>16396.650645798905</v>
      </c>
      <c r="BB338" s="15">
        <f t="shared" ca="1" si="189"/>
        <v>19753.518779128317</v>
      </c>
      <c r="BC338" s="15">
        <f t="shared" ca="1" si="190"/>
        <v>22928.95302927075</v>
      </c>
      <c r="BD338" s="15">
        <f t="shared" ca="1" si="191"/>
        <v>31706.252723536752</v>
      </c>
      <c r="BE338" s="15">
        <f t="shared" ca="1" si="192"/>
        <v>33951.005202398395</v>
      </c>
      <c r="BF338" s="15">
        <f ca="1">Inputs!$B$13*EXP($B$9-0.5*C$6^2+C$6*Y338)</f>
        <v>17137.025345342503</v>
      </c>
      <c r="BG338" s="15">
        <f t="shared" ca="1" si="193"/>
        <v>29441.827785431833</v>
      </c>
      <c r="BH338" s="15">
        <f t="shared" ca="1" si="194"/>
        <v>41024.207893210194</v>
      </c>
      <c r="BI338" s="15">
        <f t="shared" ca="1" si="195"/>
        <v>59362.049317731275</v>
      </c>
      <c r="BJ338" s="15">
        <f t="shared" ca="1" si="196"/>
        <v>76305.984467210932</v>
      </c>
      <c r="BK338" s="15">
        <f t="shared" ca="1" si="197"/>
        <v>110140.17414297444</v>
      </c>
      <c r="BL338" s="15">
        <f t="shared" ca="1" si="198"/>
        <v>132415.65199517566</v>
      </c>
      <c r="BM338" s="15">
        <f t="shared" ca="1" si="199"/>
        <v>167048.04504305558</v>
      </c>
      <c r="BN338" s="15">
        <f t="shared" ca="1" si="200"/>
        <v>189622.86969013681</v>
      </c>
      <c r="BO338" s="15">
        <f t="shared" ca="1" si="201"/>
        <v>206458.35922852857</v>
      </c>
      <c r="BP338" s="15">
        <f t="shared" ca="1" si="202"/>
        <v>255372.8557677365</v>
      </c>
      <c r="BQ338" s="15">
        <f ca="1">Inputs!$B$20*EXP($B$10-0.5*C$7^2+C$7*AJ338)</f>
        <v>5360.0153015248216</v>
      </c>
      <c r="BR338" s="15">
        <f t="shared" ca="1" si="203"/>
        <v>8861.7756531879659</v>
      </c>
      <c r="BS338" s="15">
        <f t="shared" ca="1" si="204"/>
        <v>12182.786837525973</v>
      </c>
      <c r="BT338" s="15">
        <f t="shared" ca="1" si="205"/>
        <v>20527.203540649702</v>
      </c>
      <c r="BU338" s="15">
        <f t="shared" ca="1" si="206"/>
        <v>20569.952921178901</v>
      </c>
      <c r="BV338" s="15">
        <f t="shared" ca="1" si="207"/>
        <v>31784.028816532096</v>
      </c>
      <c r="BW338" s="15">
        <f t="shared" ca="1" si="208"/>
        <v>35227.526761655536</v>
      </c>
      <c r="BX338" s="15">
        <f t="shared" ca="1" si="209"/>
        <v>47512.422753909013</v>
      </c>
      <c r="BY338" s="15">
        <f t="shared" ca="1" si="210"/>
        <v>68738.772888202759</v>
      </c>
      <c r="BZ338" s="15">
        <f t="shared" ca="1" si="211"/>
        <v>115351.99498277802</v>
      </c>
      <c r="CA338" s="15">
        <f t="shared" ca="1" si="212"/>
        <v>161249.0311927764</v>
      </c>
      <c r="CB338" s="15">
        <f ca="1">(AU338*DCF!C$10-DCF!C$5*MAX(AU338*DCF!C$10,0)-MAX(AU338-Inputs!$B$6,0)/Inputs!$B$10)*DCF!C$6</f>
        <v>1037.018077511307</v>
      </c>
      <c r="CC338" s="15">
        <f ca="1">(AV338*DCF!D$10-DCF!D$5*MAX(AV338*DCF!D$10,0)-MAX(AV338-AU338,0)/Inputs!$B$10)*DCF!D$6</f>
        <v>1416.3562520858786</v>
      </c>
      <c r="CD338" s="15">
        <f ca="1">(AW338*DCF!E$10-DCF!E$5*MAX(AW338*DCF!E$10,0)-MAX(AW338-AV338,0)/Inputs!$B$10)*DCF!E$6</f>
        <v>1880.2629820220611</v>
      </c>
      <c r="CE338" s="15">
        <f ca="1">(AX338*DCF!F$10-DCF!F$5*MAX(AX338*DCF!F$10,0)-MAX(AX338-AW338,0)/Inputs!$B$10)*DCF!F$6</f>
        <v>1955.6210355466051</v>
      </c>
      <c r="CF338" s="15">
        <f ca="1">(AY338*DCF!G$10-DCF!G$5*MAX(AY338*DCF!G$10,0)-MAX(AY338-AX338,0)/Inputs!$B$10)*DCF!G$6</f>
        <v>2103.2950648608553</v>
      </c>
      <c r="CG338" s="15">
        <f ca="1">(AZ338*DCF!H$10-DCF!H$5*MAX(AZ338*DCF!H$10,0)-MAX(AZ338-AY338,0)/Inputs!$B$10)*DCF!H$6</f>
        <v>2249.5350742514775</v>
      </c>
      <c r="CH338" s="15">
        <f ca="1">(BA338*DCF!I$10-DCF!I$5*MAX(BA338*DCF!I$10,0)-MAX(BA338-AZ338,0)/Inputs!$B$10)*DCF!I$6</f>
        <v>2724.6130693981809</v>
      </c>
      <c r="CI338" s="15">
        <f ca="1">(BB338*DCF!J$10-DCF!J$5*MAX(BB338*DCF!J$10,0)-MAX(BB338-BA338,0)/Inputs!$B$10)*DCF!J$6</f>
        <v>2881.0716082096792</v>
      </c>
      <c r="CJ338" s="15">
        <f ca="1">(BC338*DCF!K$10-DCF!K$5*MAX(BC338*DCF!K$10,0)-MAX(BC338-BB338,0)/Inputs!$B$10)*DCF!K$6</f>
        <v>3246.6807405800646</v>
      </c>
      <c r="CK338" s="15">
        <f ca="1">(BD338*DCF!L$10-DCF!L$5*MAX(BD338*DCF!L$10,0)-MAX(BD338-BC338,0)/Inputs!$B$10)*DCF!L$6</f>
        <v>3646.8588684337278</v>
      </c>
      <c r="CL338" s="15">
        <f ca="1">(BE338*DCF!M$10-DCF!M$5*MAX(BE338*DCF!M$10,0)-MAX(BE338-BD338,0)/Inputs!$B$10)*DCF!M$6</f>
        <v>4522.7662893678971</v>
      </c>
      <c r="CM338" s="15">
        <f ca="1">(BF338*DCF!C$28-DCF!C$5*MAX(BF338*DCF!C$28,0)-MAX(BF338-Inputs!$B$13,0)/Inputs!$B$17)*DCF!C$6</f>
        <v>3902.1573224167792</v>
      </c>
      <c r="CN338" s="15">
        <f ca="1">(BG338*DCF!D$28-DCF!D$5*MAX(BG338*DCF!D$28,0)-MAX(BG338-BF338,0)/Inputs!$B$17)*DCF!D$6</f>
        <v>6046.1187925166651</v>
      </c>
      <c r="CO338" s="15">
        <f ca="1">(BH338*DCF!E$28-DCF!E$5*MAX(BH338*DCF!E$28,0)-MAX(BH338-BG338,0)/Inputs!$B$17)*DCF!E$6</f>
        <v>9336.0584802921348</v>
      </c>
      <c r="CP338" s="15">
        <f ca="1">(BI338*DCF!F$28-DCF!F$5*MAX(BI338*DCF!F$28,0)-MAX(BI338-BH338,0)/Inputs!$B$17)*DCF!F$6</f>
        <v>12776.538859158012</v>
      </c>
      <c r="CQ338" s="15">
        <f ca="1">(BJ338*DCF!G$28-DCF!G$5*MAX(BJ338*DCF!G$28,0)-MAX(BJ338-BI338,0)/Inputs!$B$17)*DCF!G$6</f>
        <v>16948.364095352335</v>
      </c>
      <c r="CR338" s="15">
        <f ca="1">(BK338*DCF!H$28-DCF!H$5*MAX(BK338*DCF!H$28,0)-MAX(BK338-BJ338,0)/Inputs!$B$17)*DCF!H$6</f>
        <v>21981.996644049319</v>
      </c>
      <c r="CS338" s="15">
        <f ca="1">(BL338*DCF!I$28-DCF!I$5*MAX(BL338*DCF!I$28,0)-MAX(BL338-BK338,0)/Inputs!$B$17)*DCF!I$6</f>
        <v>27940.728749781054</v>
      </c>
      <c r="CT338" s="15">
        <f ca="1">(BM338*DCF!J$28-DCF!J$5*MAX(BM338*DCF!J$28,0)-MAX(BM338-BL338,0)/Inputs!$B$17)*DCF!J$6</f>
        <v>32673.609363965639</v>
      </c>
      <c r="CU338" s="15">
        <f ca="1">(BN338*DCF!K$28-DCF!K$5*MAX(BN338*DCF!K$28,0)-MAX(BN338-BM338,0)/Inputs!$B$17)*DCF!K$6</f>
        <v>37280.055347567803</v>
      </c>
      <c r="CV338" s="15">
        <f ca="1">(BO338*DCF!L$28-DCF!L$5*MAX(BO338*DCF!L$28,0)-MAX(BO338-BN338,0)/Inputs!$B$17)*DCF!L$6</f>
        <v>39287.81248674012</v>
      </c>
      <c r="CW338" s="15">
        <f ca="1">(BP338*DCF!M$28-DCF!M$5*MAX(BP338*DCF!M$28,0)-MAX(BP338-BO338,0)/Inputs!$B$17)*DCF!M$6</f>
        <v>42935.611253151219</v>
      </c>
      <c r="CX338" s="15">
        <f ca="1">(BQ338*DCF!C$46-DCF!C$5*MAX(BQ338*DCF!C$46,0)-MAX(BQ338-Inputs!$B$20,0)/Inputs!$B$24)*DCF!C$6</f>
        <v>-2235.1145276153497</v>
      </c>
      <c r="CY338" s="15">
        <f ca="1">(BR338*DCF!D$46-DCF!D$5*MAX(BR338*DCF!D$46,0)-MAX(BR338-BQ338,0)/Inputs!$B$24)*DCF!D$6</f>
        <v>-3006.6705195241666</v>
      </c>
      <c r="CZ338" s="15">
        <f ca="1">(BS338*DCF!E$46-DCF!E$5*MAX(BS338*DCF!E$46,0)-MAX(BS338-BR338,0)/Inputs!$B$24)*DCF!E$6</f>
        <v>-2749.6869382349787</v>
      </c>
      <c r="DA338" s="15">
        <f ca="1">(BT338*DCF!F$46-DCF!F$5*MAX(BT338*DCF!F$46,0)-MAX(BT338-BS338,0)/Inputs!$B$24)*DCF!F$6</f>
        <v>-4533.3866534528761</v>
      </c>
      <c r="DB338" s="15">
        <f ca="1">(BU338*DCF!G$46-DCF!G$5*MAX(BU338*DCF!G$46,0)-MAX(BU338-BT338,0)/Inputs!$B$24)*DCF!G$6</f>
        <v>-706.31262198929392</v>
      </c>
      <c r="DC338" s="15">
        <f ca="1">(BV338*DCF!H$46-DCF!H$5*MAX(BV338*DCF!H$46,0)-MAX(BV338-BU338,0)/Inputs!$B$24)*DCF!H$6</f>
        <v>-3484.7053746980168</v>
      </c>
      <c r="DD338" s="15">
        <f ca="1">(BW338*DCF!I$46-DCF!I$5*MAX(BW338*DCF!I$46,0)-MAX(BW338-BV338,0)/Inputs!$B$24)*DCF!I$6</f>
        <v>-174.90166268508082</v>
      </c>
      <c r="DE338" s="15">
        <f ca="1">(BX338*DCF!J$46-DCF!J$5*MAX(BX338*DCF!J$46,0)-MAX(BX338-BW338,0)/Inputs!$B$24)*DCF!J$6</f>
        <v>-1264.739002007954</v>
      </c>
      <c r="DF338" s="15">
        <f ca="1">(BY338*DCF!K$46-DCF!K$5*MAX(BY338*DCF!K$46,0)-MAX(BY338-BX338,0)/Inputs!$B$24)*DCF!K$6</f>
        <v>-1273.3024660368301</v>
      </c>
      <c r="DG338" s="15">
        <f ca="1">(BZ338*DCF!L$46-DCF!L$5*MAX(BZ338*DCF!L$46,0)-MAX(BZ338-BY338,0)/Inputs!$B$24)*DCF!L$6</f>
        <v>-2574.9768593690869</v>
      </c>
      <c r="DH338" s="15">
        <f ca="1">(CA338*DCF!M$46-DCF!M$5*MAX(CA338*DCF!M$46,0)-MAX(CA338-BZ338,0)/Inputs!$B$24)*DCF!M$6</f>
        <v>3046.2311411589867</v>
      </c>
      <c r="DI338" s="15">
        <f ca="1">SUM(CB338:CL338)+BE338*DCF!M$10*(1+Inputs!$B$30)*(1-Inputs!$B$33)*(1-Inputs!$B$30/Inputs!$B$31)/(Inputs!$B$29-Inputs!$B$30)*DCF!M$6</f>
        <v>122150.1754961082</v>
      </c>
      <c r="DJ338" s="15">
        <f ca="1">SUM(CM338:CW338)+BP338*DCF!M$28*(1+Inputs!$B$30)*(1-Inputs!$B$33)*(1-Inputs!$B$30/Inputs!$B$31)/(Inputs!$B$29-Inputs!$B$30)*DCF!M$6</f>
        <v>1198717.0974723632</v>
      </c>
      <c r="DK338" s="15">
        <f ca="1">SUM(CX338:DH338)+CA338*DCF!M$46*(1+Inputs!$B$30)*(1-Inputs!$B$33)*(1-Inputs!$B$30/Inputs!$B$31)/(Inputs!$B$29-Inputs!$B$30)*DCF!M$6</f>
        <v>230352.53790842782</v>
      </c>
      <c r="DM338" s="15">
        <f ca="1">DI338+DJ338+DK338+Inputs!$B$34+Inputs!$B$36-Inputs!$B$35</f>
        <v>1628070.8108768992</v>
      </c>
    </row>
    <row r="339" spans="1:117" x14ac:dyDescent="0.75">
      <c r="A339" s="11">
        <v>326</v>
      </c>
      <c r="C339" s="23">
        <f t="shared" ca="1" si="182"/>
        <v>1.9872089996157409E-2</v>
      </c>
      <c r="D339" s="23">
        <f t="shared" ca="1" si="182"/>
        <v>2.0713038179268519</v>
      </c>
      <c r="E339" s="23">
        <f t="shared" ca="1" si="182"/>
        <v>-1.4351881346217472</v>
      </c>
      <c r="F339" s="23">
        <f t="shared" ca="1" si="182"/>
        <v>-1.7380674660233162</v>
      </c>
      <c r="G339" s="23">
        <f t="shared" ca="1" si="182"/>
        <v>-0.15810874770937816</v>
      </c>
      <c r="H339" s="23">
        <f t="shared" ca="1" si="182"/>
        <v>-0.74533031516310455</v>
      </c>
      <c r="I339" s="23">
        <f t="shared" ca="1" si="182"/>
        <v>-0.39633767301170936</v>
      </c>
      <c r="J339" s="23">
        <f t="shared" ca="1" si="182"/>
        <v>1.3354790256599802</v>
      </c>
      <c r="K339" s="23">
        <f t="shared" ca="1" si="182"/>
        <v>0.41948581937788004</v>
      </c>
      <c r="L339" s="23">
        <f t="shared" ca="1" si="182"/>
        <v>0.24690871767509123</v>
      </c>
      <c r="M339" s="23">
        <f t="shared" ca="1" si="182"/>
        <v>0.69266946046198907</v>
      </c>
      <c r="N339" s="23">
        <f ca="1">SQRT(Inputs!$B$38)*C339+SQRT(1-Inputs!$B$38)*_xlfn.NORM.S.INV(RAND())</f>
        <v>-0.69665311097687199</v>
      </c>
      <c r="O339" s="23">
        <f ca="1">SQRT(Inputs!$B$38)*D339+SQRT(1-Inputs!$B$38)*_xlfn.NORM.S.INV(RAND())</f>
        <v>-0.38199423739584271</v>
      </c>
      <c r="P339" s="23">
        <f ca="1">SQRT(Inputs!$B$38)*E339+SQRT(1-Inputs!$B$38)*_xlfn.NORM.S.INV(RAND())</f>
        <v>-1.5765091196315506</v>
      </c>
      <c r="Q339" s="23">
        <f ca="1">SQRT(Inputs!$B$38)*F339+SQRT(1-Inputs!$B$38)*_xlfn.NORM.S.INV(RAND())</f>
        <v>-0.35102122055420826</v>
      </c>
      <c r="R339" s="23">
        <f ca="1">SQRT(Inputs!$B$38)*G339+SQRT(1-Inputs!$B$38)*_xlfn.NORM.S.INV(RAND())</f>
        <v>-7.4032734476066772E-2</v>
      </c>
      <c r="S339" s="23">
        <f ca="1">SQRT(Inputs!$B$38)*H339+SQRT(1-Inputs!$B$38)*_xlfn.NORM.S.INV(RAND())</f>
        <v>-0.44553978087236557</v>
      </c>
      <c r="T339" s="23">
        <f ca="1">SQRT(Inputs!$B$38)*I339+SQRT(1-Inputs!$B$38)*_xlfn.NORM.S.INV(RAND())</f>
        <v>0.73229464352203666</v>
      </c>
      <c r="U339" s="23">
        <f ca="1">SQRT(Inputs!$B$38)*J339+SQRT(1-Inputs!$B$38)*_xlfn.NORM.S.INV(RAND())</f>
        <v>0.45969301083826136</v>
      </c>
      <c r="V339" s="23">
        <f ca="1">SQRT(Inputs!$B$38)*K339+SQRT(1-Inputs!$B$38)*_xlfn.NORM.S.INV(RAND())</f>
        <v>0.52161273195623881</v>
      </c>
      <c r="W339" s="23">
        <f ca="1">SQRT(Inputs!$B$38)*L339+SQRT(1-Inputs!$B$38)*_xlfn.NORM.S.INV(RAND())</f>
        <v>-0.27106604005187401</v>
      </c>
      <c r="X339" s="23">
        <f ca="1">SQRT(Inputs!$B$38)*M339+SQRT(1-Inputs!$B$38)*_xlfn.NORM.S.INV(RAND())</f>
        <v>0.85997083657857343</v>
      </c>
      <c r="Y339" s="23">
        <f ca="1">SQRT(Inputs!$B$38)*C339+SQRT(1-Inputs!$B$38)*_xlfn.NORM.S.INV(RAND())</f>
        <v>0.47551369439572055</v>
      </c>
      <c r="Z339" s="23">
        <f ca="1">SQRT(Inputs!$B$38)*D339+SQRT(1-Inputs!$B$38)*_xlfn.NORM.S.INV(RAND())</f>
        <v>0.84051435394796847</v>
      </c>
      <c r="AA339" s="23">
        <f ca="1">SQRT(Inputs!$B$38)*E339+SQRT(1-Inputs!$B$38)*_xlfn.NORM.S.INV(RAND())</f>
        <v>-1.0929067959821603</v>
      </c>
      <c r="AB339" s="23">
        <f ca="1">SQRT(Inputs!$B$38)*F339+SQRT(1-Inputs!$B$38)*_xlfn.NORM.S.INV(RAND())</f>
        <v>-0.46230378919416903</v>
      </c>
      <c r="AC339" s="23">
        <f ca="1">SQRT(Inputs!$B$38)*G339+SQRT(1-Inputs!$B$38)*_xlfn.NORM.S.INV(RAND())</f>
        <v>1.0194699134903003</v>
      </c>
      <c r="AD339" s="23">
        <f ca="1">SQRT(Inputs!$B$38)*H339+SQRT(1-Inputs!$B$38)*_xlfn.NORM.S.INV(RAND())</f>
        <v>-1.6590522666726393E-2</v>
      </c>
      <c r="AE339" s="23">
        <f ca="1">SQRT(Inputs!$B$38)*I339+SQRT(1-Inputs!$B$38)*_xlfn.NORM.S.INV(RAND())</f>
        <v>-0.78963722119384516</v>
      </c>
      <c r="AF339" s="23">
        <f ca="1">SQRT(Inputs!$B$38)*J339+SQRT(1-Inputs!$B$38)*_xlfn.NORM.S.INV(RAND())</f>
        <v>1.4006872537038195</v>
      </c>
      <c r="AG339" s="23">
        <f ca="1">SQRT(Inputs!$B$38)*K339+SQRT(1-Inputs!$B$38)*_xlfn.NORM.S.INV(RAND())</f>
        <v>0.35097255402192218</v>
      </c>
      <c r="AH339" s="23">
        <f ca="1">SQRT(Inputs!$B$38)*L339+SQRT(1-Inputs!$B$38)*_xlfn.NORM.S.INV(RAND())</f>
        <v>0.1066452673280117</v>
      </c>
      <c r="AI339" s="23">
        <f ca="1">SQRT(Inputs!$B$38)*M339+SQRT(1-Inputs!$B$38)*_xlfn.NORM.S.INV(RAND())</f>
        <v>0.28429332415069697</v>
      </c>
      <c r="AJ339" s="23">
        <f ca="1">SQRT(Inputs!$B$38)*C339+SQRT(1-Inputs!$B$38)*_xlfn.NORM.S.INV(RAND())</f>
        <v>-0.34169013339932919</v>
      </c>
      <c r="AK339" s="23">
        <f ca="1">SQRT(Inputs!$B$38)*D339+SQRT(1-Inputs!$B$38)*_xlfn.NORM.S.INV(RAND())</f>
        <v>2.1888398180921302</v>
      </c>
      <c r="AL339" s="23">
        <f ca="1">SQRT(Inputs!$B$38)*E339+SQRT(1-Inputs!$B$38)*_xlfn.NORM.S.INV(RAND())</f>
        <v>-0.56525829665179483</v>
      </c>
      <c r="AM339" s="23">
        <f ca="1">SQRT(Inputs!$B$38)*F339+SQRT(1-Inputs!$B$38)*_xlfn.NORM.S.INV(RAND())</f>
        <v>-1.6962212722353742</v>
      </c>
      <c r="AN339" s="23">
        <f ca="1">SQRT(Inputs!$B$38)*G339+SQRT(1-Inputs!$B$38)*_xlfn.NORM.S.INV(RAND())</f>
        <v>-0.93864166598742194</v>
      </c>
      <c r="AO339" s="23">
        <f ca="1">SQRT(Inputs!$B$38)*H339+SQRT(1-Inputs!$B$38)*_xlfn.NORM.S.INV(RAND())</f>
        <v>-0.35783151744230957</v>
      </c>
      <c r="AP339" s="23">
        <f ca="1">SQRT(Inputs!$B$38)*I339+SQRT(1-Inputs!$B$38)*_xlfn.NORM.S.INV(RAND())</f>
        <v>0.96866114328854436</v>
      </c>
      <c r="AQ339" s="23">
        <f ca="1">SQRT(Inputs!$B$38)*J339+SQRT(1-Inputs!$B$38)*_xlfn.NORM.S.INV(RAND())</f>
        <v>0.55036271605323905</v>
      </c>
      <c r="AR339" s="23">
        <f ca="1">SQRT(Inputs!$B$38)*K339+SQRT(1-Inputs!$B$38)*_xlfn.NORM.S.INV(RAND())</f>
        <v>0.26936258224853304</v>
      </c>
      <c r="AS339" s="23">
        <f ca="1">SQRT(Inputs!$B$38)*L339+SQRT(1-Inputs!$B$38)*_xlfn.NORM.S.INV(RAND())</f>
        <v>0.53298703339424347</v>
      </c>
      <c r="AT339" s="23">
        <f ca="1">SQRT(Inputs!$B$38)*M339+SQRT(1-Inputs!$B$38)*_xlfn.NORM.S.INV(RAND())</f>
        <v>0.32778585133443056</v>
      </c>
      <c r="AU339" s="15">
        <f ca="1">Inputs!$B$6*EXP($B$8-0.5*C$5^2+C$5*N339)</f>
        <v>4433.0496496406913</v>
      </c>
      <c r="AV339" s="15">
        <f t="shared" ca="1" si="183"/>
        <v>5101.3502475700043</v>
      </c>
      <c r="AW339" s="15">
        <f t="shared" ca="1" si="184"/>
        <v>5028.6899231544285</v>
      </c>
      <c r="AX339" s="15">
        <f t="shared" ca="1" si="185"/>
        <v>5876.1005638981551</v>
      </c>
      <c r="AY339" s="15">
        <f t="shared" ca="1" si="186"/>
        <v>7119.3726940508777</v>
      </c>
      <c r="AZ339" s="15">
        <f t="shared" ca="1" si="187"/>
        <v>8290.2985153697809</v>
      </c>
      <c r="BA339" s="15">
        <f t="shared" ca="1" si="188"/>
        <v>10953.324020290554</v>
      </c>
      <c r="BB339" s="15">
        <f t="shared" ca="1" si="189"/>
        <v>14042.276934705069</v>
      </c>
      <c r="BC339" s="15">
        <f t="shared" ca="1" si="190"/>
        <v>18086.338181307667</v>
      </c>
      <c r="BD339" s="15">
        <f t="shared" ca="1" si="191"/>
        <v>21602.75645329705</v>
      </c>
      <c r="BE339" s="15">
        <f t="shared" ca="1" si="192"/>
        <v>28628.181809987054</v>
      </c>
      <c r="BF339" s="15">
        <f ca="1">Inputs!$B$13*EXP($B$9-0.5*C$6^2+C$6*Y339)</f>
        <v>15198.297938258149</v>
      </c>
      <c r="BG339" s="15">
        <f t="shared" ca="1" si="193"/>
        <v>21556.085712009546</v>
      </c>
      <c r="BH339" s="15">
        <f t="shared" ca="1" si="194"/>
        <v>21971.141328632086</v>
      </c>
      <c r="BI339" s="15">
        <f t="shared" ca="1" si="195"/>
        <v>25048.635295904744</v>
      </c>
      <c r="BJ339" s="15">
        <f t="shared" ca="1" si="196"/>
        <v>35569.021812402432</v>
      </c>
      <c r="BK339" s="15">
        <f t="shared" ca="1" si="197"/>
        <v>43555.743110344985</v>
      </c>
      <c r="BL339" s="15">
        <f t="shared" ca="1" si="198"/>
        <v>48298.807222723888</v>
      </c>
      <c r="BM339" s="15">
        <f t="shared" ca="1" si="199"/>
        <v>70653.474127407229</v>
      </c>
      <c r="BN339" s="15">
        <f t="shared" ca="1" si="200"/>
        <v>90627.59399166709</v>
      </c>
      <c r="BO339" s="15">
        <f t="shared" ca="1" si="201"/>
        <v>112898.81585660184</v>
      </c>
      <c r="BP339" s="15">
        <f t="shared" ca="1" si="202"/>
        <v>143505.88199190277</v>
      </c>
      <c r="BQ339" s="15">
        <f ca="1">Inputs!$B$20*EXP($B$10-0.5*C$7^2+C$7*AJ339)</f>
        <v>3799.9269072968332</v>
      </c>
      <c r="BR339" s="15">
        <f t="shared" ca="1" si="203"/>
        <v>10332.508858816298</v>
      </c>
      <c r="BS339" s="15">
        <f t="shared" ca="1" si="204"/>
        <v>12028.9782459046</v>
      </c>
      <c r="BT339" s="15">
        <f t="shared" ca="1" si="205"/>
        <v>10628.573768695616</v>
      </c>
      <c r="BU339" s="15">
        <f t="shared" ca="1" si="206"/>
        <v>11737.142239165816</v>
      </c>
      <c r="BV339" s="15">
        <f t="shared" ca="1" si="207"/>
        <v>15064.933708732025</v>
      </c>
      <c r="BW339" s="15">
        <f t="shared" ca="1" si="208"/>
        <v>25805.78051376748</v>
      </c>
      <c r="BX339" s="15">
        <f t="shared" ca="1" si="209"/>
        <v>40303.854770402228</v>
      </c>
      <c r="BY339" s="15">
        <f t="shared" ca="1" si="210"/>
        <v>59459.197034476019</v>
      </c>
      <c r="BZ339" s="15">
        <f t="shared" ca="1" si="211"/>
        <v>92017.977863762237</v>
      </c>
      <c r="CA339" s="15">
        <f t="shared" ca="1" si="212"/>
        <v>137009.87988756504</v>
      </c>
      <c r="CB339" s="15">
        <f ca="1">(AU339*DCF!C$10-DCF!C$5*MAX(AU339*DCF!C$10,0)-MAX(AU339-Inputs!$B$6,0)/Inputs!$B$10)*DCF!C$6</f>
        <v>1046.8475209779649</v>
      </c>
      <c r="CC339" s="15">
        <f ca="1">(AV339*DCF!D$10-DCF!D$5*MAX(AV339*DCF!D$10,0)-MAX(AV339-AU339,0)/Inputs!$B$10)*DCF!D$6</f>
        <v>1080.4719521958114</v>
      </c>
      <c r="CD339" s="15">
        <f ca="1">(AW339*DCF!E$10-DCF!E$5*MAX(AW339*DCF!E$10,0)-MAX(AW339-AV339,0)/Inputs!$B$10)*DCF!E$6</f>
        <v>1161.0444532500319</v>
      </c>
      <c r="CE339" s="15">
        <f ca="1">(AX339*DCF!F$10-DCF!F$5*MAX(AX339*DCF!F$10,0)-MAX(AX339-AW339,0)/Inputs!$B$10)*DCF!F$6</f>
        <v>1106.4182438910887</v>
      </c>
      <c r="CF339" s="15">
        <f ca="1">(AY339*DCF!G$10-DCF!G$5*MAX(AY339*DCF!G$10,0)-MAX(AY339-AX339,0)/Inputs!$B$10)*DCF!G$6</f>
        <v>1227.8960823020066</v>
      </c>
      <c r="CG339" s="15">
        <f ca="1">(AZ339*DCF!H$10-DCF!H$5*MAX(AZ339*DCF!H$10,0)-MAX(AZ339-AY339,0)/Inputs!$B$10)*DCF!H$6</f>
        <v>1401.6485320442725</v>
      </c>
      <c r="CH339" s="15">
        <f ca="1">(BA339*DCF!I$10-DCF!I$5*MAX(BA339*DCF!I$10,0)-MAX(BA339-AZ339,0)/Inputs!$B$10)*DCF!I$6</f>
        <v>1563.9432332427307</v>
      </c>
      <c r="CI339" s="15">
        <f ca="1">(BB339*DCF!J$10-DCF!J$5*MAX(BB339*DCF!J$10,0)-MAX(BB339-BA339,0)/Inputs!$B$10)*DCF!J$6</f>
        <v>1941.6073923112247</v>
      </c>
      <c r="CJ339" s="15">
        <f ca="1">(BC339*DCF!K$10-DCF!K$5*MAX(BC339*DCF!K$10,0)-MAX(BC339-BB339,0)/Inputs!$B$10)*DCF!K$6</f>
        <v>2345.5029663270989</v>
      </c>
      <c r="CK339" s="15">
        <f ca="1">(BD339*DCF!L$10-DCF!L$5*MAX(BD339*DCF!L$10,0)-MAX(BD339-BC339,0)/Inputs!$B$10)*DCF!L$6</f>
        <v>2803.3766521246048</v>
      </c>
      <c r="CL339" s="15">
        <f ca="1">(BE339*DCF!M$10-DCF!M$5*MAX(BE339*DCF!M$10,0)-MAX(BE339-BD339,0)/Inputs!$B$10)*DCF!M$6</f>
        <v>3200.5446067509197</v>
      </c>
      <c r="CM339" s="15">
        <f ca="1">(BF339*DCF!C$28-DCF!C$5*MAX(BF339*DCF!C$28,0)-MAX(BF339-Inputs!$B$13,0)/Inputs!$B$17)*DCF!C$6</f>
        <v>3758.2134823320703</v>
      </c>
      <c r="CN339" s="15">
        <f ca="1">(BG339*DCF!D$28-DCF!D$5*MAX(BG339*DCF!D$28,0)-MAX(BG339-BF339,0)/Inputs!$B$17)*DCF!D$6</f>
        <v>4992.3567733453019</v>
      </c>
      <c r="CO339" s="15">
        <f ca="1">(BH339*DCF!E$28-DCF!E$5*MAX(BH339*DCF!E$28,0)-MAX(BH339-BG339,0)/Inputs!$B$17)*DCF!E$6</f>
        <v>6140.8167032679321</v>
      </c>
      <c r="CP339" s="15">
        <f ca="1">(BI339*DCF!F$28-DCF!F$5*MAX(BI339*DCF!F$28,0)-MAX(BI339-BH339,0)/Inputs!$B$17)*DCF!F$6</f>
        <v>6239.7382599357234</v>
      </c>
      <c r="CQ339" s="15">
        <f ca="1">(BJ339*DCF!G$28-DCF!G$5*MAX(BJ339*DCF!G$28,0)-MAX(BJ339-BI339,0)/Inputs!$B$17)*DCF!G$6</f>
        <v>7459.2274872725566</v>
      </c>
      <c r="CR339" s="15">
        <f ca="1">(BK339*DCF!H$28-DCF!H$5*MAX(BK339*DCF!H$28,0)-MAX(BK339-BJ339,0)/Inputs!$B$17)*DCF!H$6</f>
        <v>9530.9034559218198</v>
      </c>
      <c r="CS339" s="15">
        <f ca="1">(BL339*DCF!I$28-DCF!I$5*MAX(BL339*DCF!I$28,0)-MAX(BL339-BK339,0)/Inputs!$B$17)*DCF!I$6</f>
        <v>10676.836097308846</v>
      </c>
      <c r="CT339" s="15">
        <f ca="1">(BM339*DCF!J$28-DCF!J$5*MAX(BM339*DCF!J$28,0)-MAX(BM339-BL339,0)/Inputs!$B$17)*DCF!J$6</f>
        <v>12797.543909206404</v>
      </c>
      <c r="CU339" s="15">
        <f ca="1">(BN339*DCF!K$28-DCF!K$5*MAX(BN339*DCF!K$28,0)-MAX(BN339-BM339,0)/Inputs!$B$17)*DCF!K$6</f>
        <v>16692.46466876271</v>
      </c>
      <c r="CV339" s="15">
        <f ca="1">(BO339*DCF!L$28-DCF!L$5*MAX(BO339*DCF!L$28,0)-MAX(BO339-BN339,0)/Inputs!$B$17)*DCF!L$6</f>
        <v>20005.657604303793</v>
      </c>
      <c r="CW339" s="15">
        <f ca="1">(BP339*DCF!M$28-DCF!M$5*MAX(BP339*DCF!M$28,0)-MAX(BP339-BO339,0)/Inputs!$B$17)*DCF!M$6</f>
        <v>23801.416299670731</v>
      </c>
      <c r="CX339" s="15">
        <f ca="1">(BQ339*DCF!C$46-DCF!C$5*MAX(BQ339*DCF!C$46,0)-MAX(BQ339-Inputs!$B$20,0)/Inputs!$B$24)*DCF!C$6</f>
        <v>-1154.2218757252886</v>
      </c>
      <c r="CY339" s="15">
        <f ca="1">(BR339*DCF!D$46-DCF!D$5*MAX(BR339*DCF!D$46,0)-MAX(BR339-BQ339,0)/Inputs!$B$24)*DCF!D$6</f>
        <v>-4550.9167983384559</v>
      </c>
      <c r="CZ339" s="15">
        <f ca="1">(BS339*DCF!E$46-DCF!E$5*MAX(BS339*DCF!E$46,0)-MAX(BS339-BR339,0)/Inputs!$B$24)*DCF!E$6</f>
        <v>-2091.1491509273674</v>
      </c>
      <c r="DA339" s="15">
        <f ca="1">(BT339*DCF!F$46-DCF!F$5*MAX(BT339*DCF!F$46,0)-MAX(BT339-BS339,0)/Inputs!$B$24)*DCF!F$6</f>
        <v>-774.03994080590985</v>
      </c>
      <c r="DB339" s="15">
        <f ca="1">(BU339*DCF!G$46-DCF!G$5*MAX(BU339*DCF!G$46,0)-MAX(BU339-BT339,0)/Inputs!$B$24)*DCF!G$6</f>
        <v>-767.7148059915819</v>
      </c>
      <c r="DC339" s="15">
        <f ca="1">(BV339*DCF!H$46-DCF!H$5*MAX(BV339*DCF!H$46,0)-MAX(BV339-BU339,0)/Inputs!$B$24)*DCF!H$6</f>
        <v>-1034.0908094510758</v>
      </c>
      <c r="DD339" s="15">
        <f ca="1">(BW339*DCF!I$46-DCF!I$5*MAX(BW339*DCF!I$46,0)-MAX(BW339-BV339,0)/Inputs!$B$24)*DCF!I$6</f>
        <v>-2487.2870996547113</v>
      </c>
      <c r="DE339" s="15">
        <f ca="1">(BX339*DCF!J$46-DCF!J$5*MAX(BX339*DCF!J$46,0)-MAX(BX339-BW339,0)/Inputs!$B$24)*DCF!J$6</f>
        <v>-2154.0172064907465</v>
      </c>
      <c r="DF339" s="15">
        <f ca="1">(BY339*DCF!K$46-DCF!K$5*MAX(BY339*DCF!K$46,0)-MAX(BY339-BX339,0)/Inputs!$B$24)*DCF!K$6</f>
        <v>-1296.0410156390658</v>
      </c>
      <c r="DG339" s="15">
        <f ca="1">(BZ339*DCF!L$46-DCF!L$5*MAX(BZ339*DCF!L$46,0)-MAX(BZ339-BY339,0)/Inputs!$B$24)*DCF!L$6</f>
        <v>-1007.3827842570358</v>
      </c>
      <c r="DH339" s="15">
        <f ca="1">(CA339*DCF!M$46-DCF!M$5*MAX(CA339*DCF!M$46,0)-MAX(CA339-BZ339,0)/Inputs!$B$24)*DCF!M$6</f>
        <v>1335.2007425164159</v>
      </c>
      <c r="DI339" s="15">
        <f ca="1">SUM(CB339:CL339)+BE339*DCF!M$10*(1+Inputs!$B$30)*(1-Inputs!$B$33)*(1-Inputs!$B$30/Inputs!$B$31)/(Inputs!$B$29-Inputs!$B$30)*DCF!M$6</f>
        <v>98551.910181124898</v>
      </c>
      <c r="DJ339" s="15">
        <f ca="1">SUM(CM339:CW339)+BP339*DCF!M$28*(1+Inputs!$B$30)*(1-Inputs!$B$33)*(1-Inputs!$B$30/Inputs!$B$31)/(Inputs!$B$29-Inputs!$B$30)*DCF!M$6</f>
        <v>654600.19774439302</v>
      </c>
      <c r="DK339" s="15">
        <f ca="1">SUM(CX339:DH339)+CA339*DCF!M$46*(1+Inputs!$B$30)*(1-Inputs!$B$33)*(1-Inputs!$B$30/Inputs!$B$31)/(Inputs!$B$29-Inputs!$B$30)*DCF!M$6</f>
        <v>195851.84341923072</v>
      </c>
      <c r="DM339" s="15">
        <f ca="1">DI339+DJ339+DK339+Inputs!$B$34+Inputs!$B$36-Inputs!$B$35</f>
        <v>1025854.9513447487</v>
      </c>
    </row>
    <row r="340" spans="1:117" x14ac:dyDescent="0.75">
      <c r="A340" s="11">
        <v>327</v>
      </c>
      <c r="C340" s="23">
        <f t="shared" ca="1" si="182"/>
        <v>-1.3218442506796473</v>
      </c>
      <c r="D340" s="23">
        <f t="shared" ca="1" si="182"/>
        <v>1.4257632695283697</v>
      </c>
      <c r="E340" s="23">
        <f t="shared" ca="1" si="182"/>
        <v>-0.62114819678243405</v>
      </c>
      <c r="F340" s="23">
        <f t="shared" ca="1" si="182"/>
        <v>-0.57968238601633182</v>
      </c>
      <c r="G340" s="23">
        <f t="shared" ca="1" si="182"/>
        <v>0.78695665560686989</v>
      </c>
      <c r="H340" s="23">
        <f t="shared" ca="1" si="182"/>
        <v>7.8384013807660455E-2</v>
      </c>
      <c r="I340" s="23">
        <f t="shared" ca="1" si="182"/>
        <v>-0.36608591807359581</v>
      </c>
      <c r="J340" s="23">
        <f t="shared" ca="1" si="182"/>
        <v>1.8230070783048238</v>
      </c>
      <c r="K340" s="23">
        <f t="shared" ca="1" si="182"/>
        <v>-0.79144031660746339</v>
      </c>
      <c r="L340" s="23">
        <f t="shared" ca="1" si="182"/>
        <v>0.16095904593954885</v>
      </c>
      <c r="M340" s="23">
        <f t="shared" ca="1" si="182"/>
        <v>0.48703593576732895</v>
      </c>
      <c r="N340" s="23">
        <f ca="1">SQRT(Inputs!$B$38)*C340+SQRT(1-Inputs!$B$38)*_xlfn.NORM.S.INV(RAND())</f>
        <v>-2.5534831262639472</v>
      </c>
      <c r="O340" s="23">
        <f ca="1">SQRT(Inputs!$B$38)*D340+SQRT(1-Inputs!$B$38)*_xlfn.NORM.S.INV(RAND())</f>
        <v>1.3642811927169236</v>
      </c>
      <c r="P340" s="23">
        <f ca="1">SQRT(Inputs!$B$38)*E340+SQRT(1-Inputs!$B$38)*_xlfn.NORM.S.INV(RAND())</f>
        <v>-1.1053323007163702</v>
      </c>
      <c r="Q340" s="23">
        <f ca="1">SQRT(Inputs!$B$38)*F340+SQRT(1-Inputs!$B$38)*_xlfn.NORM.S.INV(RAND())</f>
        <v>-1.5397597203195694</v>
      </c>
      <c r="R340" s="23">
        <f ca="1">SQRT(Inputs!$B$38)*G340+SQRT(1-Inputs!$B$38)*_xlfn.NORM.S.INV(RAND())</f>
        <v>-1.0019547684391505</v>
      </c>
      <c r="S340" s="23">
        <f ca="1">SQRT(Inputs!$B$38)*H340+SQRT(1-Inputs!$B$38)*_xlfn.NORM.S.INV(RAND())</f>
        <v>-0.18760184446290773</v>
      </c>
      <c r="T340" s="23">
        <f ca="1">SQRT(Inputs!$B$38)*I340+SQRT(1-Inputs!$B$38)*_xlfn.NORM.S.INV(RAND())</f>
        <v>0.16659529443923859</v>
      </c>
      <c r="U340" s="23">
        <f ca="1">SQRT(Inputs!$B$38)*J340+SQRT(1-Inputs!$B$38)*_xlfn.NORM.S.INV(RAND())</f>
        <v>-0.22500289055350065</v>
      </c>
      <c r="V340" s="23">
        <f ca="1">SQRT(Inputs!$B$38)*K340+SQRT(1-Inputs!$B$38)*_xlfn.NORM.S.INV(RAND())</f>
        <v>-0.17896199938558799</v>
      </c>
      <c r="W340" s="23">
        <f ca="1">SQRT(Inputs!$B$38)*L340+SQRT(1-Inputs!$B$38)*_xlfn.NORM.S.INV(RAND())</f>
        <v>1.4376631118525867</v>
      </c>
      <c r="X340" s="23">
        <f ca="1">SQRT(Inputs!$B$38)*M340+SQRT(1-Inputs!$B$38)*_xlfn.NORM.S.INV(RAND())</f>
        <v>1.5105575498052222</v>
      </c>
      <c r="Y340" s="23">
        <f ca="1">SQRT(Inputs!$B$38)*C340+SQRT(1-Inputs!$B$38)*_xlfn.NORM.S.INV(RAND())</f>
        <v>1.1428940114052235</v>
      </c>
      <c r="Z340" s="23">
        <f ca="1">SQRT(Inputs!$B$38)*D340+SQRT(1-Inputs!$B$38)*_xlfn.NORM.S.INV(RAND())</f>
        <v>0.2204490605963958</v>
      </c>
      <c r="AA340" s="23">
        <f ca="1">SQRT(Inputs!$B$38)*E340+SQRT(1-Inputs!$B$38)*_xlfn.NORM.S.INV(RAND())</f>
        <v>-0.99831469750472379</v>
      </c>
      <c r="AB340" s="23">
        <f ca="1">SQRT(Inputs!$B$38)*F340+SQRT(1-Inputs!$B$38)*_xlfn.NORM.S.INV(RAND())</f>
        <v>0.10096227582643769</v>
      </c>
      <c r="AC340" s="23">
        <f ca="1">SQRT(Inputs!$B$38)*G340+SQRT(1-Inputs!$B$38)*_xlfn.NORM.S.INV(RAND())</f>
        <v>1.060581463600748</v>
      </c>
      <c r="AD340" s="23">
        <f ca="1">SQRT(Inputs!$B$38)*H340+SQRT(1-Inputs!$B$38)*_xlfn.NORM.S.INV(RAND())</f>
        <v>-1.7863968359473519</v>
      </c>
      <c r="AE340" s="23">
        <f ca="1">SQRT(Inputs!$B$38)*I340+SQRT(1-Inputs!$B$38)*_xlfn.NORM.S.INV(RAND())</f>
        <v>0.52332506476552443</v>
      </c>
      <c r="AF340" s="23">
        <f ca="1">SQRT(Inputs!$B$38)*J340+SQRT(1-Inputs!$B$38)*_xlfn.NORM.S.INV(RAND())</f>
        <v>-0.36193560869823327</v>
      </c>
      <c r="AG340" s="23">
        <f ca="1">SQRT(Inputs!$B$38)*K340+SQRT(1-Inputs!$B$38)*_xlfn.NORM.S.INV(RAND())</f>
        <v>0.53424660590939632</v>
      </c>
      <c r="AH340" s="23">
        <f ca="1">SQRT(Inputs!$B$38)*L340+SQRT(1-Inputs!$B$38)*_xlfn.NORM.S.INV(RAND())</f>
        <v>-0.47912510114401907</v>
      </c>
      <c r="AI340" s="23">
        <f ca="1">SQRT(Inputs!$B$38)*M340+SQRT(1-Inputs!$B$38)*_xlfn.NORM.S.INV(RAND())</f>
        <v>-1.6271830125838584</v>
      </c>
      <c r="AJ340" s="23">
        <f ca="1">SQRT(Inputs!$B$38)*C340+SQRT(1-Inputs!$B$38)*_xlfn.NORM.S.INV(RAND())</f>
        <v>-2.7412195550202161</v>
      </c>
      <c r="AK340" s="23">
        <f ca="1">SQRT(Inputs!$B$38)*D340+SQRT(1-Inputs!$B$38)*_xlfn.NORM.S.INV(RAND())</f>
        <v>1.6586949452903239</v>
      </c>
      <c r="AL340" s="23">
        <f ca="1">SQRT(Inputs!$B$38)*E340+SQRT(1-Inputs!$B$38)*_xlfn.NORM.S.INV(RAND())</f>
        <v>-0.19894681883200413</v>
      </c>
      <c r="AM340" s="23">
        <f ca="1">SQRT(Inputs!$B$38)*F340+SQRT(1-Inputs!$B$38)*_xlfn.NORM.S.INV(RAND())</f>
        <v>-0.18376942369067306</v>
      </c>
      <c r="AN340" s="23">
        <f ca="1">SQRT(Inputs!$B$38)*G340+SQRT(1-Inputs!$B$38)*_xlfn.NORM.S.INV(RAND())</f>
        <v>-1.2775816748455635</v>
      </c>
      <c r="AO340" s="23">
        <f ca="1">SQRT(Inputs!$B$38)*H340+SQRT(1-Inputs!$B$38)*_xlfn.NORM.S.INV(RAND())</f>
        <v>-0.65349157247702683</v>
      </c>
      <c r="AP340" s="23">
        <f ca="1">SQRT(Inputs!$B$38)*I340+SQRT(1-Inputs!$B$38)*_xlfn.NORM.S.INV(RAND())</f>
        <v>0.31190404081415246</v>
      </c>
      <c r="AQ340" s="23">
        <f ca="1">SQRT(Inputs!$B$38)*J340+SQRT(1-Inputs!$B$38)*_xlfn.NORM.S.INV(RAND())</f>
        <v>-0.35305743351856655</v>
      </c>
      <c r="AR340" s="23">
        <f ca="1">SQRT(Inputs!$B$38)*K340+SQRT(1-Inputs!$B$38)*_xlfn.NORM.S.INV(RAND())</f>
        <v>-0.37870662967159596</v>
      </c>
      <c r="AS340" s="23">
        <f ca="1">SQRT(Inputs!$B$38)*L340+SQRT(1-Inputs!$B$38)*_xlfn.NORM.S.INV(RAND())</f>
        <v>-0.22234977997542471</v>
      </c>
      <c r="AT340" s="23">
        <f ca="1">SQRT(Inputs!$B$38)*M340+SQRT(1-Inputs!$B$38)*_xlfn.NORM.S.INV(RAND())</f>
        <v>0.95221881236761352</v>
      </c>
      <c r="AU340" s="15">
        <f ca="1">Inputs!$B$6*EXP($B$8-0.5*C$5^2+C$5*N340)</f>
        <v>3282.2099829828476</v>
      </c>
      <c r="AV340" s="15">
        <f t="shared" ca="1" si="183"/>
        <v>4882.673173271045</v>
      </c>
      <c r="AW340" s="15">
        <f t="shared" ca="1" si="184"/>
        <v>5128.9449092441328</v>
      </c>
      <c r="AX340" s="15">
        <f t="shared" ca="1" si="185"/>
        <v>5166.1167723854578</v>
      </c>
      <c r="AY340" s="15">
        <f t="shared" ca="1" si="186"/>
        <v>5616.3244419486309</v>
      </c>
      <c r="AZ340" s="15">
        <f t="shared" ca="1" si="187"/>
        <v>6728.4699703310198</v>
      </c>
      <c r="BA340" s="15">
        <f t="shared" ca="1" si="188"/>
        <v>8378.7509084352532</v>
      </c>
      <c r="BB340" s="15">
        <f t="shared" ca="1" si="189"/>
        <v>10029.482342797806</v>
      </c>
      <c r="BC340" s="15">
        <f t="shared" ca="1" si="190"/>
        <v>12073.185090739178</v>
      </c>
      <c r="BD340" s="15">
        <f t="shared" ca="1" si="191"/>
        <v>16919.628796477522</v>
      </c>
      <c r="BE340" s="15">
        <f t="shared" ca="1" si="192"/>
        <v>23790.84276863694</v>
      </c>
      <c r="BF340" s="15">
        <f ca="1">Inputs!$B$13*EXP($B$9-0.5*C$6^2+C$6*Y340)</f>
        <v>17348.222477522857</v>
      </c>
      <c r="BG340" s="15">
        <f t="shared" ca="1" si="193"/>
        <v>22000.852220500059</v>
      </c>
      <c r="BH340" s="15">
        <f t="shared" ca="1" si="194"/>
        <v>22779.058959441896</v>
      </c>
      <c r="BI340" s="15">
        <f t="shared" ca="1" si="195"/>
        <v>28321.713643471332</v>
      </c>
      <c r="BJ340" s="15">
        <f t="shared" ca="1" si="196"/>
        <v>40455.82190960383</v>
      </c>
      <c r="BK340" s="15">
        <f t="shared" ca="1" si="197"/>
        <v>38932.515034419048</v>
      </c>
      <c r="BL340" s="15">
        <f t="shared" ca="1" si="198"/>
        <v>51179.752271917452</v>
      </c>
      <c r="BM340" s="15">
        <f t="shared" ca="1" si="199"/>
        <v>60144.982979962297</v>
      </c>
      <c r="BN340" s="15">
        <f t="shared" ca="1" si="200"/>
        <v>78861.432210439452</v>
      </c>
      <c r="BO340" s="15">
        <f t="shared" ca="1" si="201"/>
        <v>91774.589049913789</v>
      </c>
      <c r="BP340" s="15">
        <f t="shared" ca="1" si="202"/>
        <v>93939.987285014868</v>
      </c>
      <c r="BQ340" s="15">
        <f ca="1">Inputs!$B$20*EXP($B$10-0.5*C$7^2+C$7*AJ340)</f>
        <v>1622.4060862316537</v>
      </c>
      <c r="BR340" s="15">
        <f t="shared" ca="1" si="203"/>
        <v>3727.9562607731832</v>
      </c>
      <c r="BS340" s="15">
        <f t="shared" ca="1" si="204"/>
        <v>4821.5205924858046</v>
      </c>
      <c r="BT340" s="15">
        <f t="shared" ca="1" si="205"/>
        <v>6334.9483284775069</v>
      </c>
      <c r="BU340" s="15">
        <f t="shared" ca="1" si="206"/>
        <v>6444.8459998508679</v>
      </c>
      <c r="BV340" s="15">
        <f t="shared" ca="1" si="207"/>
        <v>7739.0610380350563</v>
      </c>
      <c r="BW340" s="15">
        <f t="shared" ca="1" si="208"/>
        <v>11536.396730604953</v>
      </c>
      <c r="BX340" s="15">
        <f t="shared" ca="1" si="209"/>
        <v>15032.931094907217</v>
      </c>
      <c r="BY340" s="15">
        <f t="shared" ca="1" si="210"/>
        <v>19591.479182699415</v>
      </c>
      <c r="BZ340" s="15">
        <f t="shared" ca="1" si="211"/>
        <v>26388.595813852095</v>
      </c>
      <c r="CA340" s="15">
        <f t="shared" ca="1" si="212"/>
        <v>43902.147635722155</v>
      </c>
      <c r="CB340" s="15">
        <f ca="1">(AU340*DCF!C$10-DCF!C$5*MAX(AU340*DCF!C$10,0)-MAX(AU340-Inputs!$B$6,0)/Inputs!$B$10)*DCF!C$6</f>
        <v>842.90144334232059</v>
      </c>
      <c r="CC340" s="15">
        <f ca="1">(AV340*DCF!D$10-DCF!D$5*MAX(AV340*DCF!D$10,0)-MAX(AV340-AU340,0)/Inputs!$B$10)*DCF!D$6</f>
        <v>799.88744510541699</v>
      </c>
      <c r="CD340" s="15">
        <f ca="1">(AW340*DCF!E$10-DCF!E$5*MAX(AW340*DCF!E$10,0)-MAX(AW340-AV340,0)/Inputs!$B$10)*DCF!E$6</f>
        <v>1128.7211401462641</v>
      </c>
      <c r="CE340" s="15">
        <f ca="1">(AX340*DCF!F$10-DCF!F$5*MAX(AX340*DCF!F$10,0)-MAX(AX340-AW340,0)/Inputs!$B$10)*DCF!F$6</f>
        <v>1120.0205151369423</v>
      </c>
      <c r="CF340" s="15">
        <f ca="1">(AY340*DCF!G$10-DCF!G$5*MAX(AY340*DCF!G$10,0)-MAX(AY340-AX340,0)/Inputs!$B$10)*DCF!G$6</f>
        <v>1070.6489427492318</v>
      </c>
      <c r="CG340" s="15">
        <f ca="1">(AZ340*DCF!H$10-DCF!H$5*MAX(AZ340*DCF!H$10,0)-MAX(AZ340-AY340,0)/Inputs!$B$10)*DCF!H$6</f>
        <v>1108.8558945405543</v>
      </c>
      <c r="CH340" s="15">
        <f ca="1">(BA340*DCF!I$10-DCF!I$5*MAX(BA340*DCF!I$10,0)-MAX(BA340-AZ340,0)/Inputs!$B$10)*DCF!I$6</f>
        <v>1259.7882387397178</v>
      </c>
      <c r="CI340" s="15">
        <f ca="1">(BB340*DCF!J$10-DCF!J$5*MAX(BB340*DCF!J$10,0)-MAX(BB340-BA340,0)/Inputs!$B$10)*DCF!J$6</f>
        <v>1470.9412946691752</v>
      </c>
      <c r="CJ340" s="15">
        <f ca="1">(BC340*DCF!K$10-DCF!K$5*MAX(BC340*DCF!K$10,0)-MAX(BC340-BB340,0)/Inputs!$B$10)*DCF!K$6</f>
        <v>1657.5016293013716</v>
      </c>
      <c r="CK340" s="15">
        <f ca="1">(BD340*DCF!L$10-DCF!L$5*MAX(BD340*DCF!L$10,0)-MAX(BD340-BC340,0)/Inputs!$B$10)*DCF!L$6</f>
        <v>1925.0781236999073</v>
      </c>
      <c r="CL340" s="15">
        <f ca="1">(BE340*DCF!M$10-DCF!M$5*MAX(BE340*DCF!M$10,0)-MAX(BE340-BD340,0)/Inputs!$B$10)*DCF!M$6</f>
        <v>2536.3556992646436</v>
      </c>
      <c r="CM340" s="15">
        <f ca="1">(BF340*DCF!C$28-DCF!C$5*MAX(BF340*DCF!C$28,0)-MAX(BF340-Inputs!$B$13,0)/Inputs!$B$17)*DCF!C$6</f>
        <v>3917.8379828901552</v>
      </c>
      <c r="CN340" s="15">
        <f ca="1">(BG340*DCF!D$28-DCF!D$5*MAX(BG340*DCF!D$28,0)-MAX(BG340-BF340,0)/Inputs!$B$17)*DCF!D$6</f>
        <v>5487.1391569234784</v>
      </c>
      <c r="CO340" s="15">
        <f ca="1">(BH340*DCF!E$28-DCF!E$5*MAX(BH340*DCF!E$28,0)-MAX(BH340-BG340,0)/Inputs!$B$17)*DCF!E$6</f>
        <v>6298.0612749398697</v>
      </c>
      <c r="CP340" s="15">
        <f ca="1">(BI340*DCF!F$28-DCF!F$5*MAX(BI340*DCF!F$28,0)-MAX(BI340-BH340,0)/Inputs!$B$17)*DCF!F$6</f>
        <v>6679.4713422703662</v>
      </c>
      <c r="CQ340" s="15">
        <f ca="1">(BJ340*DCF!G$28-DCF!G$5*MAX(BJ340*DCF!G$28,0)-MAX(BJ340-BI340,0)/Inputs!$B$17)*DCF!G$6</f>
        <v>8455.7327918727515</v>
      </c>
      <c r="CR340" s="15">
        <f ca="1">(BK340*DCF!H$28-DCF!H$5*MAX(BK340*DCF!H$28,0)-MAX(BK340-BJ340,0)/Inputs!$B$17)*DCF!H$6</f>
        <v>9628.4404998678092</v>
      </c>
      <c r="CS340" s="15">
        <f ca="1">(BL340*DCF!I$28-DCF!I$5*MAX(BL340*DCF!I$28,0)-MAX(BL340-BK340,0)/Inputs!$B$17)*DCF!I$6</f>
        <v>10277.22017473891</v>
      </c>
      <c r="CT340" s="15">
        <f ca="1">(BM340*DCF!J$28-DCF!J$5*MAX(BM340*DCF!J$28,0)-MAX(BM340-BL340,0)/Inputs!$B$17)*DCF!J$6</f>
        <v>12228.607869471374</v>
      </c>
      <c r="CU340" s="15">
        <f ca="1">(BN340*DCF!K$28-DCF!K$5*MAX(BN340*DCF!K$28,0)-MAX(BN340-BM340,0)/Inputs!$B$17)*DCF!K$6</f>
        <v>14361.696484367309</v>
      </c>
      <c r="CV340" s="15">
        <f ca="1">(BO340*DCF!L$28-DCF!L$5*MAX(BO340*DCF!L$28,0)-MAX(BO340-BN340,0)/Inputs!$B$17)*DCF!L$6</f>
        <v>16849.811623588437</v>
      </c>
      <c r="CW340" s="15">
        <f ca="1">(BP340*DCF!M$28-DCF!M$5*MAX(BP340*DCF!M$28,0)-MAX(BP340-BO340,0)/Inputs!$B$17)*DCF!M$6</f>
        <v>17448.518011714608</v>
      </c>
      <c r="CX340" s="15">
        <f ca="1">(BQ340*DCF!C$46-DCF!C$5*MAX(BQ340*DCF!C$46,0)-MAX(BQ340-Inputs!$B$20,0)/Inputs!$B$24)*DCF!C$6</f>
        <v>-374.6896273052318</v>
      </c>
      <c r="CY340" s="15">
        <f ca="1">(BR340*DCF!D$46-DCF!D$5*MAX(BR340*DCF!D$46,0)-MAX(BR340-BQ340,0)/Inputs!$B$24)*DCF!D$6</f>
        <v>-1534.6959784737462</v>
      </c>
      <c r="CZ340" s="15">
        <f ca="1">(BS340*DCF!E$46-DCF!E$5*MAX(BS340*DCF!E$46,0)-MAX(BS340-BR340,0)/Inputs!$B$24)*DCF!E$6</f>
        <v>-1001.2061591698688</v>
      </c>
      <c r="DA340" s="15">
        <f ca="1">(BT340*DCF!F$46-DCF!F$5*MAX(BT340*DCF!F$46,0)-MAX(BT340-BS340,0)/Inputs!$B$24)*DCF!F$6</f>
        <v>-1012.4378716533133</v>
      </c>
      <c r="DB340" s="15">
        <f ca="1">(BU340*DCF!G$46-DCF!G$5*MAX(BU340*DCF!G$46,0)-MAX(BU340-BT340,0)/Inputs!$B$24)*DCF!G$6</f>
        <v>-253.75929131121484</v>
      </c>
      <c r="DC340" s="15">
        <f ca="1">(BV340*DCF!H$46-DCF!H$5*MAX(BV340*DCF!H$46,0)-MAX(BV340-BU340,0)/Inputs!$B$24)*DCF!H$6</f>
        <v>-402.16939332863291</v>
      </c>
      <c r="DD340" s="15">
        <f ca="1">(BW340*DCF!I$46-DCF!I$5*MAX(BW340*DCF!I$46,0)-MAX(BW340-BV340,0)/Inputs!$B$24)*DCF!I$6</f>
        <v>-823.63062165975668</v>
      </c>
      <c r="DE340" s="15">
        <f ca="1">(BX340*DCF!J$46-DCF!J$5*MAX(BX340*DCF!J$46,0)-MAX(BX340-BW340,0)/Inputs!$B$24)*DCF!J$6</f>
        <v>-296.63391193993084</v>
      </c>
      <c r="DF340" s="15">
        <f ca="1">(BY340*DCF!K$46-DCF!K$5*MAX(BY340*DCF!K$46,0)-MAX(BY340-BX340,0)/Inputs!$B$24)*DCF!K$6</f>
        <v>2.4077571465542604</v>
      </c>
      <c r="DG340" s="15">
        <f ca="1">(BZ340*DCF!L$46-DCF!L$5*MAX(BZ340*DCF!L$46,0)-MAX(BZ340-BY340,0)/Inputs!$B$24)*DCF!L$6</f>
        <v>285.91161266184793</v>
      </c>
      <c r="DH340" s="15">
        <f ca="1">(CA340*DCF!M$46-DCF!M$5*MAX(CA340*DCF!M$46,0)-MAX(CA340-BZ340,0)/Inputs!$B$24)*DCF!M$6</f>
        <v>-219.56053218857073</v>
      </c>
      <c r="DI340" s="15">
        <f ca="1">SUM(CB340:CL340)+BE340*DCF!M$10*(1+Inputs!$B$30)*(1-Inputs!$B$33)*(1-Inputs!$B$30/Inputs!$B$31)/(Inputs!$B$29-Inputs!$B$30)*DCF!M$6</f>
        <v>81130.930393138711</v>
      </c>
      <c r="DJ340" s="15">
        <f ca="1">SUM(CM340:CW340)+BP340*DCF!M$28*(1+Inputs!$B$30)*(1-Inputs!$B$33)*(1-Inputs!$B$30/Inputs!$B$31)/(Inputs!$B$29-Inputs!$B$30)*DCF!M$6</f>
        <v>460214.17300188076</v>
      </c>
      <c r="DK340" s="15">
        <f ca="1">SUM(CX340:DH340)+CA340*DCF!M$46*(1+Inputs!$B$30)*(1-Inputs!$B$33)*(1-Inputs!$B$30/Inputs!$B$31)/(Inputs!$B$29-Inputs!$B$30)*DCF!M$6</f>
        <v>62247.456769453885</v>
      </c>
      <c r="DM340" s="15">
        <f ca="1">DI340+DJ340+DK340+Inputs!$B$34+Inputs!$B$36-Inputs!$B$35</f>
        <v>680443.56016447325</v>
      </c>
    </row>
    <row r="341" spans="1:117" x14ac:dyDescent="0.75">
      <c r="A341" s="11">
        <v>328</v>
      </c>
      <c r="C341" s="23">
        <f t="shared" ca="1" si="182"/>
        <v>0.96527515147619114</v>
      </c>
      <c r="D341" s="23">
        <f t="shared" ca="1" si="182"/>
        <v>-0.55038335972894536</v>
      </c>
      <c r="E341" s="23">
        <f t="shared" ca="1" si="182"/>
        <v>0.90591949890029255</v>
      </c>
      <c r="F341" s="23">
        <f t="shared" ca="1" si="182"/>
        <v>1.938342394161114</v>
      </c>
      <c r="G341" s="23">
        <f t="shared" ca="1" si="182"/>
        <v>0.40374596088192038</v>
      </c>
      <c r="H341" s="23">
        <f t="shared" ca="1" si="182"/>
        <v>-0.18980607711690659</v>
      </c>
      <c r="I341" s="23">
        <f t="shared" ca="1" si="182"/>
        <v>0.88393902024796633</v>
      </c>
      <c r="J341" s="23">
        <f t="shared" ca="1" si="182"/>
        <v>-1.3659419357756866</v>
      </c>
      <c r="K341" s="23">
        <f t="shared" ca="1" si="182"/>
        <v>-0.48308456153342794</v>
      </c>
      <c r="L341" s="23">
        <f t="shared" ca="1" si="182"/>
        <v>-1.5853662356557809</v>
      </c>
      <c r="M341" s="23">
        <f t="shared" ca="1" si="182"/>
        <v>1.3930051689118659</v>
      </c>
      <c r="N341" s="23">
        <f ca="1">SQRT(Inputs!$B$38)*C341+SQRT(1-Inputs!$B$38)*_xlfn.NORM.S.INV(RAND())</f>
        <v>0.76812958748048643</v>
      </c>
      <c r="O341" s="23">
        <f ca="1">SQRT(Inputs!$B$38)*D341+SQRT(1-Inputs!$B$38)*_xlfn.NORM.S.INV(RAND())</f>
        <v>-0.12420912819887656</v>
      </c>
      <c r="P341" s="23">
        <f ca="1">SQRT(Inputs!$B$38)*E341+SQRT(1-Inputs!$B$38)*_xlfn.NORM.S.INV(RAND())</f>
        <v>0.45336102326591016</v>
      </c>
      <c r="Q341" s="23">
        <f ca="1">SQRT(Inputs!$B$38)*F341+SQRT(1-Inputs!$B$38)*_xlfn.NORM.S.INV(RAND())</f>
        <v>-0.49430079613677291</v>
      </c>
      <c r="R341" s="23">
        <f ca="1">SQRT(Inputs!$B$38)*G341+SQRT(1-Inputs!$B$38)*_xlfn.NORM.S.INV(RAND())</f>
        <v>-0.79516434499057653</v>
      </c>
      <c r="S341" s="23">
        <f ca="1">SQRT(Inputs!$B$38)*H341+SQRT(1-Inputs!$B$38)*_xlfn.NORM.S.INV(RAND())</f>
        <v>0.25312273768421101</v>
      </c>
      <c r="T341" s="23">
        <f ca="1">SQRT(Inputs!$B$38)*I341+SQRT(1-Inputs!$B$38)*_xlfn.NORM.S.INV(RAND())</f>
        <v>-0.34489307317618545</v>
      </c>
      <c r="U341" s="23">
        <f ca="1">SQRT(Inputs!$B$38)*J341+SQRT(1-Inputs!$B$38)*_xlfn.NORM.S.INV(RAND())</f>
        <v>-5.7112291084045474E-2</v>
      </c>
      <c r="V341" s="23">
        <f ca="1">SQRT(Inputs!$B$38)*K341+SQRT(1-Inputs!$B$38)*_xlfn.NORM.S.INV(RAND())</f>
        <v>-0.20281614597490455</v>
      </c>
      <c r="W341" s="23">
        <f ca="1">SQRT(Inputs!$B$38)*L341+SQRT(1-Inputs!$B$38)*_xlfn.NORM.S.INV(RAND())</f>
        <v>-1.6144502637748563</v>
      </c>
      <c r="X341" s="23">
        <f ca="1">SQRT(Inputs!$B$38)*M341+SQRT(1-Inputs!$B$38)*_xlfn.NORM.S.INV(RAND())</f>
        <v>0.22376541363760649</v>
      </c>
      <c r="Y341" s="23">
        <f ca="1">SQRT(Inputs!$B$38)*C341+SQRT(1-Inputs!$B$38)*_xlfn.NORM.S.INV(RAND())</f>
        <v>0.43467156153957276</v>
      </c>
      <c r="Z341" s="23">
        <f ca="1">SQRT(Inputs!$B$38)*D341+SQRT(1-Inputs!$B$38)*_xlfn.NORM.S.INV(RAND())</f>
        <v>-0.68261001014970291</v>
      </c>
      <c r="AA341" s="23">
        <f ca="1">SQRT(Inputs!$B$38)*E341+SQRT(1-Inputs!$B$38)*_xlfn.NORM.S.INV(RAND())</f>
        <v>-0.70879602925938712</v>
      </c>
      <c r="AB341" s="23">
        <f ca="1">SQRT(Inputs!$B$38)*F341+SQRT(1-Inputs!$B$38)*_xlfn.NORM.S.INV(RAND())</f>
        <v>0.99690623335827688</v>
      </c>
      <c r="AC341" s="23">
        <f ca="1">SQRT(Inputs!$B$38)*G341+SQRT(1-Inputs!$B$38)*_xlfn.NORM.S.INV(RAND())</f>
        <v>-0.58435582054820878</v>
      </c>
      <c r="AD341" s="23">
        <f ca="1">SQRT(Inputs!$B$38)*H341+SQRT(1-Inputs!$B$38)*_xlfn.NORM.S.INV(RAND())</f>
        <v>0.34848547649509859</v>
      </c>
      <c r="AE341" s="23">
        <f ca="1">SQRT(Inputs!$B$38)*I341+SQRT(1-Inputs!$B$38)*_xlfn.NORM.S.INV(RAND())</f>
        <v>8.7516075511510083E-3</v>
      </c>
      <c r="AF341" s="23">
        <f ca="1">SQRT(Inputs!$B$38)*J341+SQRT(1-Inputs!$B$38)*_xlfn.NORM.S.INV(RAND())</f>
        <v>-0.35458441827516146</v>
      </c>
      <c r="AG341" s="23">
        <f ca="1">SQRT(Inputs!$B$38)*K341+SQRT(1-Inputs!$B$38)*_xlfn.NORM.S.INV(RAND())</f>
        <v>-0.27955328633595317</v>
      </c>
      <c r="AH341" s="23">
        <f ca="1">SQRT(Inputs!$B$38)*L341+SQRT(1-Inputs!$B$38)*_xlfn.NORM.S.INV(RAND())</f>
        <v>0.29721818178507398</v>
      </c>
      <c r="AI341" s="23">
        <f ca="1">SQRT(Inputs!$B$38)*M341+SQRT(1-Inputs!$B$38)*_xlfn.NORM.S.INV(RAND())</f>
        <v>1.4172560394345854</v>
      </c>
      <c r="AJ341" s="23">
        <f ca="1">SQRT(Inputs!$B$38)*C341+SQRT(1-Inputs!$B$38)*_xlfn.NORM.S.INV(RAND())</f>
        <v>-1.2227977890834412</v>
      </c>
      <c r="AK341" s="23">
        <f ca="1">SQRT(Inputs!$B$38)*D341+SQRT(1-Inputs!$B$38)*_xlfn.NORM.S.INV(RAND())</f>
        <v>-0.6580146371407396</v>
      </c>
      <c r="AL341" s="23">
        <f ca="1">SQRT(Inputs!$B$38)*E341+SQRT(1-Inputs!$B$38)*_xlfn.NORM.S.INV(RAND())</f>
        <v>0.5083067274109816</v>
      </c>
      <c r="AM341" s="23">
        <f ca="1">SQRT(Inputs!$B$38)*F341+SQRT(1-Inputs!$B$38)*_xlfn.NORM.S.INV(RAND())</f>
        <v>0.68407606437128476</v>
      </c>
      <c r="AN341" s="23">
        <f ca="1">SQRT(Inputs!$B$38)*G341+SQRT(1-Inputs!$B$38)*_xlfn.NORM.S.INV(RAND())</f>
        <v>-0.12513106244545161</v>
      </c>
      <c r="AO341" s="23">
        <f ca="1">SQRT(Inputs!$B$38)*H341+SQRT(1-Inputs!$B$38)*_xlfn.NORM.S.INV(RAND())</f>
        <v>0.66566724860580373</v>
      </c>
      <c r="AP341" s="23">
        <f ca="1">SQRT(Inputs!$B$38)*I341+SQRT(1-Inputs!$B$38)*_xlfn.NORM.S.INV(RAND())</f>
        <v>1.1640590758798806</v>
      </c>
      <c r="AQ341" s="23">
        <f ca="1">SQRT(Inputs!$B$38)*J341+SQRT(1-Inputs!$B$38)*_xlfn.NORM.S.INV(RAND())</f>
        <v>0.40832643247806133</v>
      </c>
      <c r="AR341" s="23">
        <f ca="1">SQRT(Inputs!$B$38)*K341+SQRT(1-Inputs!$B$38)*_xlfn.NORM.S.INV(RAND())</f>
        <v>1.5503178307343655</v>
      </c>
      <c r="AS341" s="23">
        <f ca="1">SQRT(Inputs!$B$38)*L341+SQRT(1-Inputs!$B$38)*_xlfn.NORM.S.INV(RAND())</f>
        <v>-1.7716870355907433</v>
      </c>
      <c r="AT341" s="23">
        <f ca="1">SQRT(Inputs!$B$38)*M341+SQRT(1-Inputs!$B$38)*_xlfn.NORM.S.INV(RAND())</f>
        <v>3.0743943915925609</v>
      </c>
      <c r="AU341" s="15">
        <f ca="1">Inputs!$B$6*EXP($B$8-0.5*C$5^2+C$5*N341)</f>
        <v>5619.2411930885646</v>
      </c>
      <c r="AV341" s="15">
        <f t="shared" ca="1" si="183"/>
        <v>6716.1615977580577</v>
      </c>
      <c r="AW341" s="15">
        <f t="shared" ca="1" si="184"/>
        <v>8705.5633412688767</v>
      </c>
      <c r="AX341" s="15">
        <f t="shared" ca="1" si="185"/>
        <v>9992.1104679963191</v>
      </c>
      <c r="AY341" s="15">
        <f t="shared" ca="1" si="186"/>
        <v>11128.424427990991</v>
      </c>
      <c r="AZ341" s="15">
        <f t="shared" ca="1" si="187"/>
        <v>13995.071996618079</v>
      </c>
      <c r="BA341" s="15">
        <f t="shared" ca="1" si="188"/>
        <v>16519.21294032914</v>
      </c>
      <c r="BB341" s="15">
        <f t="shared" ca="1" si="189"/>
        <v>20109.154667380015</v>
      </c>
      <c r="BC341" s="15">
        <f t="shared" ca="1" si="190"/>
        <v>24151.112004897539</v>
      </c>
      <c r="BD341" s="15">
        <f t="shared" ca="1" si="191"/>
        <v>25440.516016178186</v>
      </c>
      <c r="BE341" s="15">
        <f t="shared" ca="1" si="192"/>
        <v>31815.955892296548</v>
      </c>
      <c r="BF341" s="15">
        <f ca="1">Inputs!$B$13*EXP($B$9-0.5*C$6^2+C$6*Y341)</f>
        <v>15075.736321900531</v>
      </c>
      <c r="BG341" s="15">
        <f t="shared" ca="1" si="193"/>
        <v>16244.123069984078</v>
      </c>
      <c r="BH341" s="15">
        <f t="shared" ca="1" si="194"/>
        <v>17646.023418932291</v>
      </c>
      <c r="BI341" s="15">
        <f t="shared" ca="1" si="195"/>
        <v>25183.796959735304</v>
      </c>
      <c r="BJ341" s="15">
        <f t="shared" ca="1" si="196"/>
        <v>28379.646994959487</v>
      </c>
      <c r="BK341" s="15">
        <f t="shared" ca="1" si="197"/>
        <v>36522.969707796161</v>
      </c>
      <c r="BL341" s="15">
        <f t="shared" ca="1" si="198"/>
        <v>44914.971518585735</v>
      </c>
      <c r="BM341" s="15">
        <f t="shared" ca="1" si="199"/>
        <v>52831.015934441086</v>
      </c>
      <c r="BN341" s="15">
        <f t="shared" ca="1" si="200"/>
        <v>62834.876976611675</v>
      </c>
      <c r="BO341" s="15">
        <f t="shared" ca="1" si="201"/>
        <v>80029.536429710512</v>
      </c>
      <c r="BP341" s="15">
        <f t="shared" ca="1" si="202"/>
        <v>115658.32682131731</v>
      </c>
      <c r="BQ341" s="15">
        <f ca="1">Inputs!$B$20*EXP($B$10-0.5*C$7^2+C$7*AJ341)</f>
        <v>2780.0480164357814</v>
      </c>
      <c r="BR341" s="15">
        <f t="shared" ca="1" si="203"/>
        <v>3060.8033743611009</v>
      </c>
      <c r="BS341" s="15">
        <f t="shared" ca="1" si="204"/>
        <v>4850.2579439089886</v>
      </c>
      <c r="BT341" s="15">
        <f t="shared" ca="1" si="205"/>
        <v>8001.9722527654349</v>
      </c>
      <c r="BU341" s="15">
        <f t="shared" ca="1" si="206"/>
        <v>10759.030419206165</v>
      </c>
      <c r="BV341" s="15">
        <f t="shared" ca="1" si="207"/>
        <v>17390.944508596654</v>
      </c>
      <c r="BW341" s="15">
        <f t="shared" ca="1" si="208"/>
        <v>31047.994280828021</v>
      </c>
      <c r="BX341" s="15">
        <f t="shared" ca="1" si="209"/>
        <v>47129.927755231009</v>
      </c>
      <c r="BY341" s="15">
        <f t="shared" ca="1" si="210"/>
        <v>88839.361494945202</v>
      </c>
      <c r="BZ341" s="15">
        <f t="shared" ca="1" si="211"/>
        <v>90003.308285664345</v>
      </c>
      <c r="CA341" s="15">
        <f t="shared" ca="1" si="212"/>
        <v>218326.14098226829</v>
      </c>
      <c r="CB341" s="15">
        <f ca="1">(AU341*DCF!C$10-DCF!C$5*MAX(AU341*DCF!C$10,0)-MAX(AU341-Inputs!$B$6,0)/Inputs!$B$10)*DCF!C$6</f>
        <v>1038.3897638454246</v>
      </c>
      <c r="CC341" s="15">
        <f ca="1">(AV341*DCF!D$10-DCF!D$5*MAX(AV341*DCF!D$10,0)-MAX(AV341-AU341,0)/Inputs!$B$10)*DCF!D$6</f>
        <v>1369.5635567200056</v>
      </c>
      <c r="CD341" s="15">
        <f ca="1">(AW341*DCF!E$10-DCF!E$5*MAX(AW341*DCF!E$10,0)-MAX(AW341-AV341,0)/Inputs!$B$10)*DCF!E$6</f>
        <v>1561.8803374921415</v>
      </c>
      <c r="CE341" s="15">
        <f ca="1">(AX341*DCF!F$10-DCF!F$5*MAX(AX341*DCF!F$10,0)-MAX(AX341-AW341,0)/Inputs!$B$10)*DCF!F$6</f>
        <v>1913.5632310769215</v>
      </c>
      <c r="CF341" s="15">
        <f ca="1">(AY341*DCF!G$10-DCF!G$5*MAX(AY341*DCF!G$10,0)-MAX(AY341-AX341,0)/Inputs!$B$10)*DCF!G$6</f>
        <v>2074.4797028110916</v>
      </c>
      <c r="CG341" s="15">
        <f ca="1">(AZ341*DCF!H$10-DCF!H$5*MAX(AZ341*DCF!H$10,0)-MAX(AZ341-AY341,0)/Inputs!$B$10)*DCF!H$6</f>
        <v>2208.1285992930552</v>
      </c>
      <c r="CH341" s="15">
        <f ca="1">(BA341*DCF!I$10-DCF!I$5*MAX(BA341*DCF!I$10,0)-MAX(BA341-AZ341,0)/Inputs!$B$10)*DCF!I$6</f>
        <v>2603.4100287993251</v>
      </c>
      <c r="CI341" s="15">
        <f ca="1">(BB341*DCF!J$10-DCF!J$5*MAX(BB341*DCF!J$10,0)-MAX(BB341-BA341,0)/Inputs!$B$10)*DCF!J$6</f>
        <v>2906.7810894403269</v>
      </c>
      <c r="CJ341" s="15">
        <f ca="1">(BC341*DCF!K$10-DCF!K$5*MAX(BC341*DCF!K$10,0)-MAX(BC341-BB341,0)/Inputs!$B$10)*DCF!K$6</f>
        <v>3322.128666342172</v>
      </c>
      <c r="CK341" s="15">
        <f ca="1">(BD341*DCF!L$10-DCF!L$5*MAX(BD341*DCF!L$10,0)-MAX(BD341-BC341,0)/Inputs!$B$10)*DCF!L$6</f>
        <v>3670.1727753327937</v>
      </c>
      <c r="CL341" s="15">
        <f ca="1">(BE341*DCF!M$10-DCF!M$5*MAX(BE341*DCF!M$10,0)-MAX(BE341-BD341,0)/Inputs!$B$10)*DCF!M$6</f>
        <v>3728.0284712718908</v>
      </c>
      <c r="CM341" s="15">
        <f ca="1">(BF341*DCF!C$28-DCF!C$5*MAX(BF341*DCF!C$28,0)-MAX(BF341-Inputs!$B$13,0)/Inputs!$B$17)*DCF!C$6</f>
        <v>3749.1137039717719</v>
      </c>
      <c r="CN341" s="15">
        <f ca="1">(BG341*DCF!D$28-DCF!D$5*MAX(BG341*DCF!D$28,0)-MAX(BG341-BF341,0)/Inputs!$B$17)*DCF!D$6</f>
        <v>4534.9984320261938</v>
      </c>
      <c r="CO341" s="15">
        <f ca="1">(BH341*DCF!E$28-DCF!E$5*MAX(BH341*DCF!E$28,0)-MAX(BH341-BG341,0)/Inputs!$B$17)*DCF!E$6</f>
        <v>4721.3727832350087</v>
      </c>
      <c r="CP341" s="15">
        <f ca="1">(BI341*DCF!F$28-DCF!F$5*MAX(BI341*DCF!F$28,0)-MAX(BI341-BH341,0)/Inputs!$B$17)*DCF!F$6</f>
        <v>5464.3666949331109</v>
      </c>
      <c r="CQ341" s="15">
        <f ca="1">(BJ341*DCF!G$28-DCF!G$5*MAX(BJ341*DCF!G$28,0)-MAX(BJ341-BI341,0)/Inputs!$B$17)*DCF!G$6</f>
        <v>6825.8043238222563</v>
      </c>
      <c r="CR341" s="15">
        <f ca="1">(BK341*DCF!H$28-DCF!H$5*MAX(BK341*DCF!H$28,0)-MAX(BK341-BJ341,0)/Inputs!$B$17)*DCF!H$6</f>
        <v>7767.28953771137</v>
      </c>
      <c r="CS341" s="15">
        <f ca="1">(BL341*DCF!I$28-DCF!I$5*MAX(BL341*DCF!I$28,0)-MAX(BL341-BK341,0)/Inputs!$B$17)*DCF!I$6</f>
        <v>9357.382428403791</v>
      </c>
      <c r="CT341" s="15">
        <f ca="1">(BM341*DCF!J$28-DCF!J$5*MAX(BM341*DCF!J$28,0)-MAX(BM341-BL341,0)/Inputs!$B$17)*DCF!J$6</f>
        <v>10736.099570654509</v>
      </c>
      <c r="CU341" s="15">
        <f ca="1">(BN341*DCF!K$28-DCF!K$5*MAX(BN341*DCF!K$28,0)-MAX(BN341-BM341,0)/Inputs!$B$17)*DCF!K$6</f>
        <v>12044.332738134319</v>
      </c>
      <c r="CV341" s="15">
        <f ca="1">(BO341*DCF!L$28-DCF!L$5*MAX(BO341*DCF!L$28,0)-MAX(BO341-BN341,0)/Inputs!$B$17)*DCF!L$6</f>
        <v>14021.967938613661</v>
      </c>
      <c r="CW341" s="15">
        <f ca="1">(BP341*DCF!M$28-DCF!M$5*MAX(BP341*DCF!M$28,0)-MAX(BP341-BO341,0)/Inputs!$B$17)*DCF!M$6</f>
        <v>18036.971386456367</v>
      </c>
      <c r="CX341" s="15">
        <f ca="1">(BQ341*DCF!C$46-DCF!C$5*MAX(BQ341*DCF!C$46,0)-MAX(BQ341-Inputs!$B$20,0)/Inputs!$B$24)*DCF!C$6</f>
        <v>-642.0434218096492</v>
      </c>
      <c r="CY341" s="15">
        <f ca="1">(BR341*DCF!D$46-DCF!D$5*MAX(BR341*DCF!D$46,0)-MAX(BR341-BQ341,0)/Inputs!$B$24)*DCF!D$6</f>
        <v>-642.20373789172049</v>
      </c>
      <c r="CZ341" s="15">
        <f ca="1">(BS341*DCF!E$46-DCF!E$5*MAX(BS341*DCF!E$46,0)-MAX(BS341-BR341,0)/Inputs!$B$24)*DCF!E$6</f>
        <v>-1278.9051752105706</v>
      </c>
      <c r="DA341" s="15">
        <f ca="1">(BT341*DCF!F$46-DCF!F$5*MAX(BT341*DCF!F$46,0)-MAX(BT341-BS341,0)/Inputs!$B$24)*DCF!F$6</f>
        <v>-1730.3930249185355</v>
      </c>
      <c r="DB341" s="15">
        <f ca="1">(BU341*DCF!G$46-DCF!G$5*MAX(BU341*DCF!G$46,0)-MAX(BU341-BT341,0)/Inputs!$B$24)*DCF!G$6</f>
        <v>-1289.3324204261353</v>
      </c>
      <c r="DC341" s="15">
        <f ca="1">(BV341*DCF!H$46-DCF!H$5*MAX(BV341*DCF!H$46,0)-MAX(BV341-BU341,0)/Inputs!$B$24)*DCF!H$6</f>
        <v>-2060.8266688662952</v>
      </c>
      <c r="DD341" s="15">
        <f ca="1">(BW341*DCF!I$46-DCF!I$5*MAX(BW341*DCF!I$46,0)-MAX(BW341-BV341,0)/Inputs!$B$24)*DCF!I$6</f>
        <v>-3203.3451979515403</v>
      </c>
      <c r="DE341" s="15">
        <f ca="1">(BX341*DCF!J$46-DCF!J$5*MAX(BX341*DCF!J$46,0)-MAX(BX341-BW341,0)/Inputs!$B$24)*DCF!J$6</f>
        <v>-2287.6959146295408</v>
      </c>
      <c r="DF341" s="15">
        <f ca="1">(BY341*DCF!K$46-DCF!K$5*MAX(BY341*DCF!K$46,0)-MAX(BY341-BX341,0)/Inputs!$B$24)*DCF!K$6</f>
        <v>-5142.8996553459037</v>
      </c>
      <c r="DG341" s="15">
        <f ca="1">(BZ341*DCF!L$46-DCF!L$5*MAX(BZ341*DCF!L$46,0)-MAX(BZ341-BY341,0)/Inputs!$B$24)*DCF!L$6</f>
        <v>5958.1080546982248</v>
      </c>
      <c r="DH341" s="15">
        <f ca="1">(CA341*DCF!M$46-DCF!M$5*MAX(CA341*DCF!M$46,0)-MAX(CA341-BZ341,0)/Inputs!$B$24)*DCF!M$6</f>
        <v>-9710.771188268136</v>
      </c>
      <c r="DI341" s="15">
        <f ca="1">SUM(CB341:CL341)+BE341*DCF!M$10*(1+Inputs!$B$30)*(1-Inputs!$B$33)*(1-Inputs!$B$30/Inputs!$B$31)/(Inputs!$B$29-Inputs!$B$30)*DCF!M$6</f>
        <v>114940.75219314787</v>
      </c>
      <c r="DJ341" s="15">
        <f ca="1">SUM(CM341:CW341)+BP341*DCF!M$28*(1+Inputs!$B$30)*(1-Inputs!$B$33)*(1-Inputs!$B$30/Inputs!$B$31)/(Inputs!$B$29-Inputs!$B$30)*DCF!M$6</f>
        <v>526431.23682698235</v>
      </c>
      <c r="DK341" s="15">
        <f ca="1">SUM(CX341:DH341)+CA341*DCF!M$46*(1+Inputs!$B$30)*(1-Inputs!$B$33)*(1-Inputs!$B$30/Inputs!$B$31)/(Inputs!$B$29-Inputs!$B$30)*DCF!M$6</f>
        <v>315527.76799270482</v>
      </c>
      <c r="DM341" s="15">
        <f ca="1">DI341+DJ341+DK341+Inputs!$B$34+Inputs!$B$36-Inputs!$B$35</f>
        <v>1033750.757012835</v>
      </c>
    </row>
    <row r="342" spans="1:117" x14ac:dyDescent="0.75">
      <c r="A342" s="11">
        <v>329</v>
      </c>
      <c r="C342" s="23">
        <f t="shared" ca="1" si="182"/>
        <v>-0.20353491863656975</v>
      </c>
      <c r="D342" s="23">
        <f t="shared" ca="1" si="182"/>
        <v>1.8123697978037512</v>
      </c>
      <c r="E342" s="23">
        <f t="shared" ca="1" si="182"/>
        <v>-0.95151598413989025</v>
      </c>
      <c r="F342" s="23">
        <f t="shared" ca="1" si="182"/>
        <v>-0.19164503052897464</v>
      </c>
      <c r="G342" s="23">
        <f t="shared" ca="1" si="182"/>
        <v>-0.23374919454408738</v>
      </c>
      <c r="H342" s="23">
        <f t="shared" ca="1" si="182"/>
        <v>-2.0323080112432472</v>
      </c>
      <c r="I342" s="23">
        <f t="shared" ca="1" si="182"/>
        <v>0.41399662306540591</v>
      </c>
      <c r="J342" s="23">
        <f t="shared" ca="1" si="182"/>
        <v>-1.1499731290067934</v>
      </c>
      <c r="K342" s="23">
        <f t="shared" ca="1" si="182"/>
        <v>-0.51510206403859082</v>
      </c>
      <c r="L342" s="23">
        <f t="shared" ca="1" si="182"/>
        <v>0.79968243776741643</v>
      </c>
      <c r="M342" s="23">
        <f t="shared" ca="1" si="182"/>
        <v>0.65905350169949994</v>
      </c>
      <c r="N342" s="23">
        <f ca="1">SQRT(Inputs!$B$38)*C342+SQRT(1-Inputs!$B$38)*_xlfn.NORM.S.INV(RAND())</f>
        <v>1.0615146756587066</v>
      </c>
      <c r="O342" s="23">
        <f ca="1">SQRT(Inputs!$B$38)*D342+SQRT(1-Inputs!$B$38)*_xlfn.NORM.S.INV(RAND())</f>
        <v>1.08973125640597</v>
      </c>
      <c r="P342" s="23">
        <f ca="1">SQRT(Inputs!$B$38)*E342+SQRT(1-Inputs!$B$38)*_xlfn.NORM.S.INV(RAND())</f>
        <v>2.5477353050214702E-2</v>
      </c>
      <c r="Q342" s="23">
        <f ca="1">SQRT(Inputs!$B$38)*F342+SQRT(1-Inputs!$B$38)*_xlfn.NORM.S.INV(RAND())</f>
        <v>0.73673003105495394</v>
      </c>
      <c r="R342" s="23">
        <f ca="1">SQRT(Inputs!$B$38)*G342+SQRT(1-Inputs!$B$38)*_xlfn.NORM.S.INV(RAND())</f>
        <v>-8.2999824459565566E-2</v>
      </c>
      <c r="S342" s="23">
        <f ca="1">SQRT(Inputs!$B$38)*H342+SQRT(1-Inputs!$B$38)*_xlfn.NORM.S.INV(RAND())</f>
        <v>7.100217713185808E-3</v>
      </c>
      <c r="T342" s="23">
        <f ca="1">SQRT(Inputs!$B$38)*I342+SQRT(1-Inputs!$B$38)*_xlfn.NORM.S.INV(RAND())</f>
        <v>0.55533274322189496</v>
      </c>
      <c r="U342" s="23">
        <f ca="1">SQRT(Inputs!$B$38)*J342+SQRT(1-Inputs!$B$38)*_xlfn.NORM.S.INV(RAND())</f>
        <v>-0.58420069237946526</v>
      </c>
      <c r="V342" s="23">
        <f ca="1">SQRT(Inputs!$B$38)*K342+SQRT(1-Inputs!$B$38)*_xlfn.NORM.S.INV(RAND())</f>
        <v>-1.7291793503801265</v>
      </c>
      <c r="W342" s="23">
        <f ca="1">SQRT(Inputs!$B$38)*L342+SQRT(1-Inputs!$B$38)*_xlfn.NORM.S.INV(RAND())</f>
        <v>1.0828931869992904</v>
      </c>
      <c r="X342" s="23">
        <f ca="1">SQRT(Inputs!$B$38)*M342+SQRT(1-Inputs!$B$38)*_xlfn.NORM.S.INV(RAND())</f>
        <v>0.85031049820539328</v>
      </c>
      <c r="Y342" s="23">
        <f ca="1">SQRT(Inputs!$B$38)*C342+SQRT(1-Inputs!$B$38)*_xlfn.NORM.S.INV(RAND())</f>
        <v>-1.0240593481064302</v>
      </c>
      <c r="Z342" s="23">
        <f ca="1">SQRT(Inputs!$B$38)*D342+SQRT(1-Inputs!$B$38)*_xlfn.NORM.S.INV(RAND())</f>
        <v>1.436093271358813</v>
      </c>
      <c r="AA342" s="23">
        <f ca="1">SQRT(Inputs!$B$38)*E342+SQRT(1-Inputs!$B$38)*_xlfn.NORM.S.INV(RAND())</f>
        <v>-0.48160757291689721</v>
      </c>
      <c r="AB342" s="23">
        <f ca="1">SQRT(Inputs!$B$38)*F342+SQRT(1-Inputs!$B$38)*_xlfn.NORM.S.INV(RAND())</f>
        <v>-0.20723900993412597</v>
      </c>
      <c r="AC342" s="23">
        <f ca="1">SQRT(Inputs!$B$38)*G342+SQRT(1-Inputs!$B$38)*_xlfn.NORM.S.INV(RAND())</f>
        <v>1.6145452236043278</v>
      </c>
      <c r="AD342" s="23">
        <f ca="1">SQRT(Inputs!$B$38)*H342+SQRT(1-Inputs!$B$38)*_xlfn.NORM.S.INV(RAND())</f>
        <v>-0.23661688759745347</v>
      </c>
      <c r="AE342" s="23">
        <f ca="1">SQRT(Inputs!$B$38)*I342+SQRT(1-Inputs!$B$38)*_xlfn.NORM.S.INV(RAND())</f>
        <v>-0.10332730219544675</v>
      </c>
      <c r="AF342" s="23">
        <f ca="1">SQRT(Inputs!$B$38)*J342+SQRT(1-Inputs!$B$38)*_xlfn.NORM.S.INV(RAND())</f>
        <v>-1.0760900300955862</v>
      </c>
      <c r="AG342" s="23">
        <f ca="1">SQRT(Inputs!$B$38)*K342+SQRT(1-Inputs!$B$38)*_xlfn.NORM.S.INV(RAND())</f>
        <v>0.5730865789671058</v>
      </c>
      <c r="AH342" s="23">
        <f ca="1">SQRT(Inputs!$B$38)*L342+SQRT(1-Inputs!$B$38)*_xlfn.NORM.S.INV(RAND())</f>
        <v>0.97389389457130671</v>
      </c>
      <c r="AI342" s="23">
        <f ca="1">SQRT(Inputs!$B$38)*M342+SQRT(1-Inputs!$B$38)*_xlfn.NORM.S.INV(RAND())</f>
        <v>0.73457766313357631</v>
      </c>
      <c r="AJ342" s="23">
        <f ca="1">SQRT(Inputs!$B$38)*C342+SQRT(1-Inputs!$B$38)*_xlfn.NORM.S.INV(RAND())</f>
        <v>-0.87983988590445728</v>
      </c>
      <c r="AK342" s="23">
        <f ca="1">SQRT(Inputs!$B$38)*D342+SQRT(1-Inputs!$B$38)*_xlfn.NORM.S.INV(RAND())</f>
        <v>0.74242659036842817</v>
      </c>
      <c r="AL342" s="23">
        <f ca="1">SQRT(Inputs!$B$38)*E342+SQRT(1-Inputs!$B$38)*_xlfn.NORM.S.INV(RAND())</f>
        <v>-0.97324809087091257</v>
      </c>
      <c r="AM342" s="23">
        <f ca="1">SQRT(Inputs!$B$38)*F342+SQRT(1-Inputs!$B$38)*_xlfn.NORM.S.INV(RAND())</f>
        <v>2.5656751638400404</v>
      </c>
      <c r="AN342" s="23">
        <f ca="1">SQRT(Inputs!$B$38)*G342+SQRT(1-Inputs!$B$38)*_xlfn.NORM.S.INV(RAND())</f>
        <v>0.19917556486367272</v>
      </c>
      <c r="AO342" s="23">
        <f ca="1">SQRT(Inputs!$B$38)*H342+SQRT(1-Inputs!$B$38)*_xlfn.NORM.S.INV(RAND())</f>
        <v>-2.9647842247083105</v>
      </c>
      <c r="AP342" s="23">
        <f ca="1">SQRT(Inputs!$B$38)*I342+SQRT(1-Inputs!$B$38)*_xlfn.NORM.S.INV(RAND())</f>
        <v>1.5907833881666551</v>
      </c>
      <c r="AQ342" s="23">
        <f ca="1">SQRT(Inputs!$B$38)*J342+SQRT(1-Inputs!$B$38)*_xlfn.NORM.S.INV(RAND())</f>
        <v>0.34833686845277456</v>
      </c>
      <c r="AR342" s="23">
        <f ca="1">SQRT(Inputs!$B$38)*K342+SQRT(1-Inputs!$B$38)*_xlfn.NORM.S.INV(RAND())</f>
        <v>-2.1682999801151324</v>
      </c>
      <c r="AS342" s="23">
        <f ca="1">SQRT(Inputs!$B$38)*L342+SQRT(1-Inputs!$B$38)*_xlfn.NORM.S.INV(RAND())</f>
        <v>-0.20188624594345289</v>
      </c>
      <c r="AT342" s="23">
        <f ca="1">SQRT(Inputs!$B$38)*M342+SQRT(1-Inputs!$B$38)*_xlfn.NORM.S.INV(RAND())</f>
        <v>1.5655113391544009</v>
      </c>
      <c r="AU342" s="15">
        <f ca="1">Inputs!$B$6*EXP($B$8-0.5*C$5^2+C$5*N342)</f>
        <v>5892.5437602894999</v>
      </c>
      <c r="AV342" s="15">
        <f t="shared" ca="1" si="183"/>
        <v>8419.0419171993653</v>
      </c>
      <c r="AW342" s="15">
        <f t="shared" ca="1" si="184"/>
        <v>10300.867069179487</v>
      </c>
      <c r="AX342" s="15">
        <f t="shared" ca="1" si="185"/>
        <v>13788.816465801719</v>
      </c>
      <c r="AY342" s="15">
        <f t="shared" ca="1" si="186"/>
        <v>16688.78369660199</v>
      </c>
      <c r="AZ342" s="15">
        <f t="shared" ca="1" si="187"/>
        <v>20426.798164679247</v>
      </c>
      <c r="BA342" s="15">
        <f t="shared" ca="1" si="188"/>
        <v>26493.08860595011</v>
      </c>
      <c r="BB342" s="15">
        <f t="shared" ca="1" si="189"/>
        <v>30591.620500498291</v>
      </c>
      <c r="BC342" s="15">
        <f t="shared" ca="1" si="190"/>
        <v>31707.134495373397</v>
      </c>
      <c r="BD342" s="15">
        <f t="shared" ca="1" si="191"/>
        <v>42984.791439958572</v>
      </c>
      <c r="BE342" s="15">
        <f t="shared" ca="1" si="192"/>
        <v>56913.762837618946</v>
      </c>
      <c r="BF342" s="15">
        <f ca="1">Inputs!$B$13*EXP($B$9-0.5*C$6^2+C$6*Y342)</f>
        <v>11289.764870792766</v>
      </c>
      <c r="BG342" s="15">
        <f t="shared" ca="1" si="193"/>
        <v>17829.182735070593</v>
      </c>
      <c r="BH342" s="15">
        <f t="shared" ca="1" si="194"/>
        <v>20111.599737690725</v>
      </c>
      <c r="BI342" s="15">
        <f t="shared" ca="1" si="195"/>
        <v>23846.696577383478</v>
      </c>
      <c r="BJ342" s="15">
        <f t="shared" ca="1" si="196"/>
        <v>36895.104968189669</v>
      </c>
      <c r="BK342" s="15">
        <f t="shared" ca="1" si="197"/>
        <v>43846.296298575049</v>
      </c>
      <c r="BL342" s="15">
        <f t="shared" ca="1" si="198"/>
        <v>53143.487881235</v>
      </c>
      <c r="BM342" s="15">
        <f t="shared" ca="1" si="199"/>
        <v>57150.717045740275</v>
      </c>
      <c r="BN342" s="15">
        <f t="shared" ca="1" si="200"/>
        <v>75284.977881395025</v>
      </c>
      <c r="BO342" s="15">
        <f t="shared" ca="1" si="201"/>
        <v>103733.28605683471</v>
      </c>
      <c r="BP342" s="15">
        <f t="shared" ca="1" si="202"/>
        <v>138756.7880331061</v>
      </c>
      <c r="BQ342" s="15">
        <f ca="1">Inputs!$B$20*EXP($B$10-0.5*C$7^2+C$7*AJ342)</f>
        <v>3139.6440408747608</v>
      </c>
      <c r="BR342" s="15">
        <f t="shared" ca="1" si="203"/>
        <v>5392.8327009760806</v>
      </c>
      <c r="BS342" s="15">
        <f t="shared" ca="1" si="204"/>
        <v>5584.0728209194403</v>
      </c>
      <c r="BT342" s="15">
        <f t="shared" ca="1" si="205"/>
        <v>15092.209294232143</v>
      </c>
      <c r="BU342" s="15">
        <f t="shared" ca="1" si="206"/>
        <v>21948.712839736607</v>
      </c>
      <c r="BV342" s="15">
        <f t="shared" ca="1" si="207"/>
        <v>15657.925850736536</v>
      </c>
      <c r="BW342" s="15">
        <f t="shared" ca="1" si="208"/>
        <v>30596.256943910561</v>
      </c>
      <c r="BX342" s="15">
        <f t="shared" ca="1" si="209"/>
        <v>45888.994723444899</v>
      </c>
      <c r="BY342" s="15">
        <f t="shared" ca="1" si="210"/>
        <v>42465.135864232987</v>
      </c>
      <c r="BZ342" s="15">
        <f t="shared" ca="1" si="211"/>
        <v>57413.674132309097</v>
      </c>
      <c r="CA342" s="15">
        <f t="shared" ca="1" si="212"/>
        <v>106516.1233248262</v>
      </c>
      <c r="CB342" s="15">
        <f ca="1">(AU342*DCF!C$10-DCF!C$5*MAX(AU342*DCF!C$10,0)-MAX(AU342-Inputs!$B$6,0)/Inputs!$B$10)*DCF!C$6</f>
        <v>1036.4410678276074</v>
      </c>
      <c r="CC342" s="15">
        <f ca="1">(AV342*DCF!D$10-DCF!D$5*MAX(AV342*DCF!D$10,0)-MAX(AV342-AU342,0)/Inputs!$B$10)*DCF!D$6</f>
        <v>1436.0639777722167</v>
      </c>
      <c r="CD342" s="15">
        <f ca="1">(AW342*DCF!E$10-DCF!E$5*MAX(AW342*DCF!E$10,0)-MAX(AW342-AV342,0)/Inputs!$B$10)*DCF!E$6</f>
        <v>1954.4412765084978</v>
      </c>
      <c r="CE342" s="15">
        <f ca="1">(AX342*DCF!F$10-DCF!F$5*MAX(AX342*DCF!F$10,0)-MAX(AX342-AW342,0)/Inputs!$B$10)*DCF!F$6</f>
        <v>2284.3208664493936</v>
      </c>
      <c r="CF342" s="15">
        <f ca="1">(AY342*DCF!G$10-DCF!G$5*MAX(AY342*DCF!G$10,0)-MAX(AY342-AX342,0)/Inputs!$B$10)*DCF!G$6</f>
        <v>2881.1306470161026</v>
      </c>
      <c r="CG342" s="15">
        <f ca="1">(AZ342*DCF!H$10-DCF!H$5*MAX(AZ342*DCF!H$10,0)-MAX(AZ342-AY342,0)/Inputs!$B$10)*DCF!H$6</f>
        <v>3302.1260338685493</v>
      </c>
      <c r="CH342" s="15">
        <f ca="1">(BA342*DCF!I$10-DCF!I$5*MAX(BA342*DCF!I$10,0)-MAX(BA342-AZ342,0)/Inputs!$B$10)*DCF!I$6</f>
        <v>3844.2366415167066</v>
      </c>
      <c r="CI342" s="15">
        <f ca="1">(BB342*DCF!J$10-DCF!J$5*MAX(BB342*DCF!J$10,0)-MAX(BB342-BA342,0)/Inputs!$B$10)*DCF!J$6</f>
        <v>4628.5280901332135</v>
      </c>
      <c r="CJ342" s="15">
        <f ca="1">(BC342*DCF!K$10-DCF!K$5*MAX(BC342*DCF!K$10,0)-MAX(BC342-BB342,0)/Inputs!$B$10)*DCF!K$6</f>
        <v>4948.1844562084198</v>
      </c>
      <c r="CK342" s="15">
        <f ca="1">(BD342*DCF!L$10-DCF!L$5*MAX(BD342*DCF!L$10,0)-MAX(BD342-BC342,0)/Inputs!$B$10)*DCF!L$6</f>
        <v>5024.5403024141533</v>
      </c>
      <c r="CL342" s="15">
        <f ca="1">(BE342*DCF!M$10-DCF!M$5*MAX(BE342*DCF!M$10,0)-MAX(BE342-BD342,0)/Inputs!$B$10)*DCF!M$6</f>
        <v>6367.3035984289427</v>
      </c>
      <c r="CM342" s="15">
        <f ca="1">(BF342*DCF!C$28-DCF!C$5*MAX(BF342*DCF!C$28,0)-MAX(BF342-Inputs!$B$13,0)/Inputs!$B$17)*DCF!C$6</f>
        <v>3445.5621988429043</v>
      </c>
      <c r="CN342" s="15">
        <f ca="1">(BG342*DCF!D$28-DCF!D$5*MAX(BG342*DCF!D$28,0)-MAX(BG342-BF342,0)/Inputs!$B$17)*DCF!D$6</f>
        <v>3855.9478640727302</v>
      </c>
      <c r="CO342" s="15">
        <f ca="1">(BH342*DCF!E$28-DCF!E$5*MAX(BH342*DCF!E$28,0)-MAX(BH342-BG342,0)/Inputs!$B$17)*DCF!E$6</f>
        <v>5246.1301875339686</v>
      </c>
      <c r="CP342" s="15">
        <f ca="1">(BI342*DCF!F$28-DCF!F$5*MAX(BI342*DCF!F$28,0)-MAX(BI342-BH342,0)/Inputs!$B$17)*DCF!F$6</f>
        <v>5793.7165608293153</v>
      </c>
      <c r="CQ342" s="15">
        <f ca="1">(BJ342*DCF!G$28-DCF!G$5*MAX(BJ342*DCF!G$28,0)-MAX(BJ342-BI342,0)/Inputs!$B$17)*DCF!G$6</f>
        <v>7378.101517553524</v>
      </c>
      <c r="CR342" s="15">
        <f ca="1">(BK342*DCF!H$28-DCF!H$5*MAX(BK342*DCF!H$28,0)-MAX(BK342-BJ342,0)/Inputs!$B$17)*DCF!H$6</f>
        <v>9763.652761275971</v>
      </c>
      <c r="CS342" s="15">
        <f ca="1">(BL342*DCF!I$28-DCF!I$5*MAX(BL342*DCF!I$28,0)-MAX(BL342-BK342,0)/Inputs!$B$17)*DCF!I$6</f>
        <v>11162.420559018539</v>
      </c>
      <c r="CT342" s="15">
        <f ca="1">(BM342*DCF!J$28-DCF!J$5*MAX(BM342*DCF!J$28,0)-MAX(BM342-BL342,0)/Inputs!$B$17)*DCF!J$6</f>
        <v>12218.028496435571</v>
      </c>
      <c r="CU342" s="15">
        <f ca="1">(BN342*DCF!K$28-DCF!K$5*MAX(BN342*DCF!K$28,0)-MAX(BN342-BM342,0)/Inputs!$B$17)*DCF!K$6</f>
        <v>13677.719620140106</v>
      </c>
      <c r="CV342" s="15">
        <f ca="1">(BO342*DCF!L$28-DCF!L$5*MAX(BO342*DCF!L$28,0)-MAX(BO342-BN342,0)/Inputs!$B$17)*DCF!L$6</f>
        <v>17477.994409703548</v>
      </c>
      <c r="CW342" s="15">
        <f ca="1">(BP342*DCF!M$28-DCF!M$5*MAX(BP342*DCF!M$28,0)-MAX(BP342-BO342,0)/Inputs!$B$17)*DCF!M$6</f>
        <v>22446.229878776739</v>
      </c>
      <c r="CX342" s="15">
        <f ca="1">(BQ342*DCF!C$46-DCF!C$5*MAX(BQ342*DCF!C$46,0)-MAX(BQ342-Inputs!$B$20,0)/Inputs!$B$24)*DCF!C$6</f>
        <v>-725.09100251149209</v>
      </c>
      <c r="CY342" s="15">
        <f ca="1">(BR342*DCF!D$46-DCF!D$5*MAX(BR342*DCF!D$46,0)-MAX(BR342-BQ342,0)/Inputs!$B$24)*DCF!D$6</f>
        <v>-1881.8476776735713</v>
      </c>
      <c r="CZ342" s="15">
        <f ca="1">(BS342*DCF!E$46-DCF!E$5*MAX(BS342*DCF!E$46,0)-MAX(BS342-BR342,0)/Inputs!$B$24)*DCF!E$6</f>
        <v>-735.70792419839358</v>
      </c>
      <c r="DA342" s="15">
        <f ca="1">(BT342*DCF!F$46-DCF!F$5*MAX(BT342*DCF!F$46,0)-MAX(BT342-BS342,0)/Inputs!$B$24)*DCF!F$6</f>
        <v>-4561.3231660878764</v>
      </c>
      <c r="DB342" s="15">
        <f ca="1">(BU342*DCF!G$46-DCF!G$5*MAX(BU342*DCF!G$46,0)-MAX(BU342-BT342,0)/Inputs!$B$24)*DCF!G$6</f>
        <v>-3044.7036593058665</v>
      </c>
      <c r="DC342" s="15">
        <f ca="1">(BV342*DCF!H$46-DCF!H$5*MAX(BV342*DCF!H$46,0)-MAX(BV342-BU342,0)/Inputs!$B$24)*DCF!H$6</f>
        <v>0</v>
      </c>
      <c r="DD342" s="15">
        <f ca="1">(BW342*DCF!I$46-DCF!I$5*MAX(BW342*DCF!I$46,0)-MAX(BW342-BV342,0)/Inputs!$B$24)*DCF!I$6</f>
        <v>-3581.5845470058398</v>
      </c>
      <c r="DE342" s="15">
        <f ca="1">(BX342*DCF!J$46-DCF!J$5*MAX(BX342*DCF!J$46,0)-MAX(BX342-BW342,0)/Inputs!$B$24)*DCF!J$6</f>
        <v>-2130.4678180665064</v>
      </c>
      <c r="DF342" s="15">
        <f ca="1">(BY342*DCF!K$46-DCF!K$5*MAX(BY342*DCF!K$46,0)-MAX(BY342-BX342,0)/Inputs!$B$24)*DCF!K$6</f>
        <v>2425.750118759252</v>
      </c>
      <c r="DG342" s="15">
        <f ca="1">(BZ342*DCF!L$46-DCF!L$5*MAX(BZ342*DCF!L$46,0)-MAX(BZ342-BY342,0)/Inputs!$B$24)*DCF!L$6</f>
        <v>585.83811169330534</v>
      </c>
      <c r="DH342" s="15">
        <f ca="1">(CA342*DCF!M$46-DCF!M$5*MAX(CA342*DCF!M$46,0)-MAX(CA342-BZ342,0)/Inputs!$B$24)*DCF!M$6</f>
        <v>-1914.725433061066</v>
      </c>
      <c r="DI342" s="15">
        <f ca="1">SUM(CB342:CL342)+BE342*DCF!M$10*(1+Inputs!$B$30)*(1-Inputs!$B$33)*(1-Inputs!$B$30/Inputs!$B$31)/(Inputs!$B$29-Inputs!$B$30)*DCF!M$6</f>
        <v>196099.07154183736</v>
      </c>
      <c r="DJ342" s="15">
        <f ca="1">SUM(CM342:CW342)+BP342*DCF!M$28*(1+Inputs!$B$30)*(1-Inputs!$B$33)*(1-Inputs!$B$30/Inputs!$B$31)/(Inputs!$B$29-Inputs!$B$30)*DCF!M$6</f>
        <v>627348.13867378503</v>
      </c>
      <c r="DK342" s="15">
        <f ca="1">SUM(CX342:DH342)+CA342*DCF!M$46*(1+Inputs!$B$30)*(1-Inputs!$B$33)*(1-Inputs!$B$30/Inputs!$B$31)/(Inputs!$B$29-Inputs!$B$30)*DCF!M$6</f>
        <v>149122.68130415553</v>
      </c>
      <c r="DM342" s="15">
        <f ca="1">DI342+DJ342+DK342+Inputs!$B$34+Inputs!$B$36-Inputs!$B$35</f>
        <v>1049420.8915197779</v>
      </c>
    </row>
    <row r="343" spans="1:117" x14ac:dyDescent="0.75">
      <c r="A343" s="11">
        <v>330</v>
      </c>
      <c r="C343" s="23">
        <f t="shared" ca="1" si="182"/>
        <v>1.5346990281478734</v>
      </c>
      <c r="D343" s="23">
        <f t="shared" ca="1" si="182"/>
        <v>-1.0101516334067568</v>
      </c>
      <c r="E343" s="23">
        <f t="shared" ca="1" si="182"/>
        <v>0.83661823696326787</v>
      </c>
      <c r="F343" s="23">
        <f t="shared" ca="1" si="182"/>
        <v>-0.56506975257221814</v>
      </c>
      <c r="G343" s="23">
        <f t="shared" ca="1" si="182"/>
        <v>-0.2400106187817008</v>
      </c>
      <c r="H343" s="23">
        <f t="shared" ca="1" si="182"/>
        <v>-0.13665539455075243</v>
      </c>
      <c r="I343" s="23">
        <f t="shared" ca="1" si="182"/>
        <v>-0.15292295065788061</v>
      </c>
      <c r="J343" s="23">
        <f t="shared" ca="1" si="182"/>
        <v>1.130088239250564</v>
      </c>
      <c r="K343" s="23">
        <f t="shared" ca="1" si="182"/>
        <v>-0.53764289910929308</v>
      </c>
      <c r="L343" s="23">
        <f t="shared" ca="1" si="182"/>
        <v>-0.57605455327973742</v>
      </c>
      <c r="M343" s="23">
        <f t="shared" ca="1" si="182"/>
        <v>-0.14607225679265212</v>
      </c>
      <c r="N343" s="23">
        <f ca="1">SQRT(Inputs!$B$38)*C343+SQRT(1-Inputs!$B$38)*_xlfn.NORM.S.INV(RAND())</f>
        <v>1.2825208539197948</v>
      </c>
      <c r="O343" s="23">
        <f ca="1">SQRT(Inputs!$B$38)*D343+SQRT(1-Inputs!$B$38)*_xlfn.NORM.S.INV(RAND())</f>
        <v>0.23065633800273921</v>
      </c>
      <c r="P343" s="23">
        <f ca="1">SQRT(Inputs!$B$38)*E343+SQRT(1-Inputs!$B$38)*_xlfn.NORM.S.INV(RAND())</f>
        <v>-0.81856900015781342</v>
      </c>
      <c r="Q343" s="23">
        <f ca="1">SQRT(Inputs!$B$38)*F343+SQRT(1-Inputs!$B$38)*_xlfn.NORM.S.INV(RAND())</f>
        <v>-0.1228906142241766</v>
      </c>
      <c r="R343" s="23">
        <f ca="1">SQRT(Inputs!$B$38)*G343+SQRT(1-Inputs!$B$38)*_xlfn.NORM.S.INV(RAND())</f>
        <v>1.0727975013463202</v>
      </c>
      <c r="S343" s="23">
        <f ca="1">SQRT(Inputs!$B$38)*H343+SQRT(1-Inputs!$B$38)*_xlfn.NORM.S.INV(RAND())</f>
        <v>0.82918899891191211</v>
      </c>
      <c r="T343" s="23">
        <f ca="1">SQRT(Inputs!$B$38)*I343+SQRT(1-Inputs!$B$38)*_xlfn.NORM.S.INV(RAND())</f>
        <v>-1.3521321130043646</v>
      </c>
      <c r="U343" s="23">
        <f ca="1">SQRT(Inputs!$B$38)*J343+SQRT(1-Inputs!$B$38)*_xlfn.NORM.S.INV(RAND())</f>
        <v>0.31980114382100699</v>
      </c>
      <c r="V343" s="23">
        <f ca="1">SQRT(Inputs!$B$38)*K343+SQRT(1-Inputs!$B$38)*_xlfn.NORM.S.INV(RAND())</f>
        <v>0.73625116829197146</v>
      </c>
      <c r="W343" s="23">
        <f ca="1">SQRT(Inputs!$B$38)*L343+SQRT(1-Inputs!$B$38)*_xlfn.NORM.S.INV(RAND())</f>
        <v>0.5338737026191378</v>
      </c>
      <c r="X343" s="23">
        <f ca="1">SQRT(Inputs!$B$38)*M343+SQRT(1-Inputs!$B$38)*_xlfn.NORM.S.INV(RAND())</f>
        <v>5.009787903076568E-2</v>
      </c>
      <c r="Y343" s="23">
        <f ca="1">SQRT(Inputs!$B$38)*C343+SQRT(1-Inputs!$B$38)*_xlfn.NORM.S.INV(RAND())</f>
        <v>1.0249065751452089</v>
      </c>
      <c r="Z343" s="23">
        <f ca="1">SQRT(Inputs!$B$38)*D343+SQRT(1-Inputs!$B$38)*_xlfn.NORM.S.INV(RAND())</f>
        <v>-1.4494851868413277</v>
      </c>
      <c r="AA343" s="23">
        <f ca="1">SQRT(Inputs!$B$38)*E343+SQRT(1-Inputs!$B$38)*_xlfn.NORM.S.INV(RAND())</f>
        <v>0.80673490354714161</v>
      </c>
      <c r="AB343" s="23">
        <f ca="1">SQRT(Inputs!$B$38)*F343+SQRT(1-Inputs!$B$38)*_xlfn.NORM.S.INV(RAND())</f>
        <v>-0.75147429158743428</v>
      </c>
      <c r="AC343" s="23">
        <f ca="1">SQRT(Inputs!$B$38)*G343+SQRT(1-Inputs!$B$38)*_xlfn.NORM.S.INV(RAND())</f>
        <v>-1.6248294232088856</v>
      </c>
      <c r="AD343" s="23">
        <f ca="1">SQRT(Inputs!$B$38)*H343+SQRT(1-Inputs!$B$38)*_xlfn.NORM.S.INV(RAND())</f>
        <v>-0.89310946461745599</v>
      </c>
      <c r="AE343" s="23">
        <f ca="1">SQRT(Inputs!$B$38)*I343+SQRT(1-Inputs!$B$38)*_xlfn.NORM.S.INV(RAND())</f>
        <v>6.2962059501250889E-5</v>
      </c>
      <c r="AF343" s="23">
        <f ca="1">SQRT(Inputs!$B$38)*J343+SQRT(1-Inputs!$B$38)*_xlfn.NORM.S.INV(RAND())</f>
        <v>6.6410174819170331E-2</v>
      </c>
      <c r="AG343" s="23">
        <f ca="1">SQRT(Inputs!$B$38)*K343+SQRT(1-Inputs!$B$38)*_xlfn.NORM.S.INV(RAND())</f>
        <v>0.32239063250715788</v>
      </c>
      <c r="AH343" s="23">
        <f ca="1">SQRT(Inputs!$B$38)*L343+SQRT(1-Inputs!$B$38)*_xlfn.NORM.S.INV(RAND())</f>
        <v>-0.63071948771289621</v>
      </c>
      <c r="AI343" s="23">
        <f ca="1">SQRT(Inputs!$B$38)*M343+SQRT(1-Inputs!$B$38)*_xlfn.NORM.S.INV(RAND())</f>
        <v>-0.21104300109205268</v>
      </c>
      <c r="AJ343" s="23">
        <f ca="1">SQRT(Inputs!$B$38)*C343+SQRT(1-Inputs!$B$38)*_xlfn.NORM.S.INV(RAND())</f>
        <v>1.3622445244736086</v>
      </c>
      <c r="AK343" s="23">
        <f ca="1">SQRT(Inputs!$B$38)*D343+SQRT(1-Inputs!$B$38)*_xlfn.NORM.S.INV(RAND())</f>
        <v>0.40820661634302713</v>
      </c>
      <c r="AL343" s="23">
        <f ca="1">SQRT(Inputs!$B$38)*E343+SQRT(1-Inputs!$B$38)*_xlfn.NORM.S.INV(RAND())</f>
        <v>-0.26264253781738323</v>
      </c>
      <c r="AM343" s="23">
        <f ca="1">SQRT(Inputs!$B$38)*F343+SQRT(1-Inputs!$B$38)*_xlfn.NORM.S.INV(RAND())</f>
        <v>2.8596655828486361E-2</v>
      </c>
      <c r="AN343" s="23">
        <f ca="1">SQRT(Inputs!$B$38)*G343+SQRT(1-Inputs!$B$38)*_xlfn.NORM.S.INV(RAND())</f>
        <v>0.27176600358810632</v>
      </c>
      <c r="AO343" s="23">
        <f ca="1">SQRT(Inputs!$B$38)*H343+SQRT(1-Inputs!$B$38)*_xlfn.NORM.S.INV(RAND())</f>
        <v>-0.99332151087244291</v>
      </c>
      <c r="AP343" s="23">
        <f ca="1">SQRT(Inputs!$B$38)*I343+SQRT(1-Inputs!$B$38)*_xlfn.NORM.S.INV(RAND())</f>
        <v>-3.8630598131461552E-2</v>
      </c>
      <c r="AQ343" s="23">
        <f ca="1">SQRT(Inputs!$B$38)*J343+SQRT(1-Inputs!$B$38)*_xlfn.NORM.S.INV(RAND())</f>
        <v>1.0583795328397974</v>
      </c>
      <c r="AR343" s="23">
        <f ca="1">SQRT(Inputs!$B$38)*K343+SQRT(1-Inputs!$B$38)*_xlfn.NORM.S.INV(RAND())</f>
        <v>-0.68043606761778586</v>
      </c>
      <c r="AS343" s="23">
        <f ca="1">SQRT(Inputs!$B$38)*L343+SQRT(1-Inputs!$B$38)*_xlfn.NORM.S.INV(RAND())</f>
        <v>-0.70700539915596861</v>
      </c>
      <c r="AT343" s="23">
        <f ca="1">SQRT(Inputs!$B$38)*M343+SQRT(1-Inputs!$B$38)*_xlfn.NORM.S.INV(RAND())</f>
        <v>-0.41167712149466251</v>
      </c>
      <c r="AU343" s="15">
        <f ca="1">Inputs!$B$6*EXP($B$8-0.5*C$5^2+C$5*N343)</f>
        <v>6107.1653659685171</v>
      </c>
      <c r="AV343" s="15">
        <f t="shared" ca="1" si="183"/>
        <v>7690.2975632804437</v>
      </c>
      <c r="AW343" s="15">
        <f t="shared" ca="1" si="184"/>
        <v>8396.7570118313124</v>
      </c>
      <c r="AX343" s="15">
        <f t="shared" ca="1" si="185"/>
        <v>10095.405846396228</v>
      </c>
      <c r="AY343" s="15">
        <f t="shared" ca="1" si="186"/>
        <v>13984.403087804274</v>
      </c>
      <c r="AZ343" s="15">
        <f t="shared" ca="1" si="187"/>
        <v>18738.521900281845</v>
      </c>
      <c r="BA343" s="15">
        <f t="shared" ca="1" si="188"/>
        <v>19905.23822058348</v>
      </c>
      <c r="BB343" s="15">
        <f t="shared" ca="1" si="189"/>
        <v>25163.55690852505</v>
      </c>
      <c r="BC343" s="15">
        <f t="shared" ca="1" si="190"/>
        <v>33088.973969043705</v>
      </c>
      <c r="BD343" s="15">
        <f t="shared" ca="1" si="191"/>
        <v>42612.729869365758</v>
      </c>
      <c r="BE343" s="15">
        <f t="shared" ca="1" si="192"/>
        <v>52455.240161644797</v>
      </c>
      <c r="BF343" s="15">
        <f ca="1">Inputs!$B$13*EXP($B$9-0.5*C$6^2+C$6*Y343)</f>
        <v>16947.143821983314</v>
      </c>
      <c r="BG343" s="15">
        <f t="shared" ca="1" si="193"/>
        <v>15900.812049765065</v>
      </c>
      <c r="BH343" s="15">
        <f t="shared" ca="1" si="194"/>
        <v>22209.307652332045</v>
      </c>
      <c r="BI343" s="15">
        <f t="shared" ca="1" si="195"/>
        <v>24217.899412285286</v>
      </c>
      <c r="BJ343" s="15">
        <f t="shared" ca="1" si="196"/>
        <v>23490.21158639128</v>
      </c>
      <c r="BK343" s="15">
        <f t="shared" ca="1" si="197"/>
        <v>25529.07767339416</v>
      </c>
      <c r="BL343" s="15">
        <f t="shared" ca="1" si="198"/>
        <v>31359.646982825874</v>
      </c>
      <c r="BM343" s="15">
        <f t="shared" ca="1" si="199"/>
        <v>38867.107974224964</v>
      </c>
      <c r="BN343" s="15">
        <f t="shared" ca="1" si="200"/>
        <v>49684.581553998032</v>
      </c>
      <c r="BO343" s="15">
        <f t="shared" ca="1" si="201"/>
        <v>56810.231955234842</v>
      </c>
      <c r="BP343" s="15">
        <f t="shared" ca="1" si="202"/>
        <v>68270.699584587288</v>
      </c>
      <c r="BQ343" s="15">
        <f ca="1">Inputs!$B$20*EXP($B$10-0.5*C$7^2+C$7*AJ343)</f>
        <v>6954.1455009662868</v>
      </c>
      <c r="BR343" s="15">
        <f t="shared" ca="1" si="203"/>
        <v>10741.961819555652</v>
      </c>
      <c r="BS343" s="15">
        <f t="shared" ca="1" si="204"/>
        <v>13641.182349569974</v>
      </c>
      <c r="BT343" s="15">
        <f t="shared" ca="1" si="205"/>
        <v>18949.851669525109</v>
      </c>
      <c r="BU343" s="15">
        <f t="shared" ca="1" si="206"/>
        <v>28047.25117088142</v>
      </c>
      <c r="BV343" s="15">
        <f t="shared" ca="1" si="207"/>
        <v>31197.15990702483</v>
      </c>
      <c r="BW343" s="15">
        <f t="shared" ca="1" si="208"/>
        <v>43179.389006124336</v>
      </c>
      <c r="BX343" s="15">
        <f t="shared" ca="1" si="209"/>
        <v>74668.33470011258</v>
      </c>
      <c r="BY343" s="15">
        <f t="shared" ca="1" si="210"/>
        <v>91852.06896730313</v>
      </c>
      <c r="BZ343" s="15">
        <f t="shared" ca="1" si="211"/>
        <v>113173.31973455622</v>
      </c>
      <c r="CA343" s="15">
        <f t="shared" ca="1" si="212"/>
        <v>147759.56059745341</v>
      </c>
      <c r="CB343" s="15">
        <f ca="1">(AU343*DCF!C$10-DCF!C$5*MAX(AU343*DCF!C$10,0)-MAX(AU343-Inputs!$B$6,0)/Inputs!$B$10)*DCF!C$6</f>
        <v>1034.9107775247846</v>
      </c>
      <c r="CC343" s="15">
        <f ca="1">(AV343*DCF!D$10-DCF!D$5*MAX(AV343*DCF!D$10,0)-MAX(AV343-AU343,0)/Inputs!$B$10)*DCF!D$6</f>
        <v>1488.4525781922837</v>
      </c>
      <c r="CD343" s="15">
        <f ca="1">(AW343*DCF!E$10-DCF!E$5*MAX(AW343*DCF!E$10,0)-MAX(AW343-AV343,0)/Inputs!$B$10)*DCF!E$6</f>
        <v>1779.5536054254549</v>
      </c>
      <c r="CE343" s="15">
        <f ca="1">(AX343*DCF!F$10-DCF!F$5*MAX(AX343*DCF!F$10,0)-MAX(AX343-AW343,0)/Inputs!$B$10)*DCF!F$6</f>
        <v>1850.3642993601454</v>
      </c>
      <c r="CF343" s="15">
        <f ca="1">(AY343*DCF!G$10-DCF!G$5*MAX(AY343*DCF!G$10,0)-MAX(AY343-AX343,0)/Inputs!$B$10)*DCF!G$6</f>
        <v>2133.8118162992137</v>
      </c>
      <c r="CG343" s="15">
        <f ca="1">(AZ343*DCF!H$10-DCF!H$5*MAX(AZ343*DCF!H$10,0)-MAX(AZ343-AY343,0)/Inputs!$B$10)*DCF!H$6</f>
        <v>2793.918443738412</v>
      </c>
      <c r="CH343" s="15">
        <f ca="1">(BA343*DCF!I$10-DCF!I$5*MAX(BA343*DCF!I$10,0)-MAX(BA343-AZ343,0)/Inputs!$B$10)*DCF!I$6</f>
        <v>3444.5785230197835</v>
      </c>
      <c r="CI343" s="15">
        <f ca="1">(BB343*DCF!J$10-DCF!J$5*MAX(BB343*DCF!J$10,0)-MAX(BB343-BA343,0)/Inputs!$B$10)*DCF!J$6</f>
        <v>3521.3132060959556</v>
      </c>
      <c r="CJ343" s="15">
        <f ca="1">(BC343*DCF!K$10-DCF!K$5*MAX(BC343*DCF!K$10,0)-MAX(BC343-BB343,0)/Inputs!$B$10)*DCF!K$6</f>
        <v>4217.355655578669</v>
      </c>
      <c r="CK343" s="15">
        <f ca="1">(BD343*DCF!L$10-DCF!L$5*MAX(BD343*DCF!L$10,0)-MAX(BD343-BC343,0)/Inputs!$B$10)*DCF!L$6</f>
        <v>5195.2341456156219</v>
      </c>
      <c r="CL343" s="15">
        <f ca="1">(BE343*DCF!M$10-DCF!M$5*MAX(BE343*DCF!M$10,0)-MAX(BE343-BD343,0)/Inputs!$B$10)*DCF!M$6</f>
        <v>6226.3198246043803</v>
      </c>
      <c r="CM343" s="15">
        <f ca="1">(BF343*DCF!C$28-DCF!C$5*MAX(BF343*DCF!C$28,0)-MAX(BF343-Inputs!$B$13,0)/Inputs!$B$17)*DCF!C$6</f>
        <v>3888.0592725653246</v>
      </c>
      <c r="CN343" s="15">
        <f ca="1">(BG343*DCF!D$28-DCF!D$5*MAX(BG343*DCF!D$28,0)-MAX(BG343-BF343,0)/Inputs!$B$17)*DCF!D$6</f>
        <v>4683.1558819697702</v>
      </c>
      <c r="CO343" s="15">
        <f ca="1">(BH343*DCF!E$28-DCF!E$5*MAX(BH343*DCF!E$28,0)-MAX(BH343-BG343,0)/Inputs!$B$17)*DCF!E$6</f>
        <v>5046.7537477235928</v>
      </c>
      <c r="CP343" s="15">
        <f ca="1">(BI343*DCF!F$28-DCF!F$5*MAX(BI343*DCF!F$28,0)-MAX(BI343-BH343,0)/Inputs!$B$17)*DCF!F$6</f>
        <v>6208.8258919634136</v>
      </c>
      <c r="CQ343" s="15">
        <f ca="1">(BJ343*DCF!G$28-DCF!G$5*MAX(BJ343*DCF!G$28,0)-MAX(BJ343-BI343,0)/Inputs!$B$17)*DCF!G$6</f>
        <v>6094.7136158109697</v>
      </c>
      <c r="CR343" s="15">
        <f ca="1">(BK343*DCF!H$28-DCF!H$5*MAX(BK343*DCF!H$28,0)-MAX(BK343-BJ343,0)/Inputs!$B$17)*DCF!H$6</f>
        <v>5996.8399919070062</v>
      </c>
      <c r="CS343" s="15">
        <f ca="1">(BL343*DCF!I$28-DCF!I$5*MAX(BL343*DCF!I$28,0)-MAX(BL343-BK343,0)/Inputs!$B$17)*DCF!I$6</f>
        <v>6537.450785336061</v>
      </c>
      <c r="CT343" s="15">
        <f ca="1">(BM343*DCF!J$28-DCF!J$5*MAX(BM343*DCF!J$28,0)-MAX(BM343-BL343,0)/Inputs!$B$17)*DCF!J$6</f>
        <v>7675.163686284257</v>
      </c>
      <c r="CU343" s="15">
        <f ca="1">(BN343*DCF!K$28-DCF!K$5*MAX(BN343*DCF!K$28,0)-MAX(BN343-BM343,0)/Inputs!$B$17)*DCF!K$6</f>
        <v>9167.5541373382002</v>
      </c>
      <c r="CV343" s="15">
        <f ca="1">(BO343*DCF!L$28-DCF!L$5*MAX(BO343*DCF!L$28,0)-MAX(BO343-BN343,0)/Inputs!$B$17)*DCF!L$6</f>
        <v>10528.554489835544</v>
      </c>
      <c r="CW343" s="15">
        <f ca="1">(BP343*DCF!M$28-DCF!M$5*MAX(BP343*DCF!M$28,0)-MAX(BP343-BO343,0)/Inputs!$B$17)*DCF!M$6</f>
        <v>11647.230738740835</v>
      </c>
      <c r="CX343" s="15">
        <f ca="1">(BQ343*DCF!C$46-DCF!C$5*MAX(BQ343*DCF!C$46,0)-MAX(BQ343-Inputs!$B$20,0)/Inputs!$B$24)*DCF!C$6</f>
        <v>-3339.5927258426932</v>
      </c>
      <c r="CY343" s="15">
        <f ca="1">(BR343*DCF!D$46-DCF!D$5*MAX(BR343*DCF!D$46,0)-MAX(BR343-BQ343,0)/Inputs!$B$24)*DCF!D$6</f>
        <v>-3449.6321582222431</v>
      </c>
      <c r="CZ343" s="15">
        <f ca="1">(BS343*DCF!E$46-DCF!E$5*MAX(BS343*DCF!E$46,0)-MAX(BS343-BR343,0)/Inputs!$B$24)*DCF!E$6</f>
        <v>-2755.8864825699334</v>
      </c>
      <c r="DA343" s="15">
        <f ca="1">(BT343*DCF!F$46-DCF!F$5*MAX(BT343*DCF!F$46,0)-MAX(BT343-BS343,0)/Inputs!$B$24)*DCF!F$6</f>
        <v>-3313.1023279111755</v>
      </c>
      <c r="DB343" s="15">
        <f ca="1">(BU343*DCF!G$46-DCF!G$5*MAX(BU343*DCF!G$46,0)-MAX(BU343-BT343,0)/Inputs!$B$24)*DCF!G$6</f>
        <v>-4003.6395643756218</v>
      </c>
      <c r="DC343" s="15">
        <f ca="1">(BV343*DCF!H$46-DCF!H$5*MAX(BV343*DCF!H$46,0)-MAX(BV343-BU343,0)/Inputs!$B$24)*DCF!H$6</f>
        <v>-978.81483994553139</v>
      </c>
      <c r="DD343" s="15">
        <f ca="1">(BW343*DCF!I$46-DCF!I$5*MAX(BW343*DCF!I$46,0)-MAX(BW343-BV343,0)/Inputs!$B$24)*DCF!I$6</f>
        <v>-2442.3897110735461</v>
      </c>
      <c r="DE343" s="15">
        <f ca="1">(BX343*DCF!J$46-DCF!J$5*MAX(BX343*DCF!J$46,0)-MAX(BX343-BW343,0)/Inputs!$B$24)*DCF!J$6</f>
        <v>-5218.2238441797062</v>
      </c>
      <c r="DF343" s="15">
        <f ca="1">(BY343*DCF!K$46-DCF!K$5*MAX(BY343*DCF!K$46,0)-MAX(BY343-BX343,0)/Inputs!$B$24)*DCF!K$6</f>
        <v>1037.3392471174111</v>
      </c>
      <c r="DG343" s="15">
        <f ca="1">(BZ343*DCF!L$46-DCF!L$5*MAX(BZ343*DCF!L$46,0)-MAX(BZ343-BY343,0)/Inputs!$B$24)*DCF!L$6</f>
        <v>2998.0788405120365</v>
      </c>
      <c r="DH343" s="15">
        <f ca="1">(CA343*DCF!M$46-DCF!M$5*MAX(CA343*DCF!M$46,0)-MAX(CA343-BZ343,0)/Inputs!$B$24)*DCF!M$6</f>
        <v>4353.3014780688709</v>
      </c>
      <c r="DI343" s="15">
        <f ca="1">SUM(CB343:CL343)+BE343*DCF!M$10*(1+Inputs!$B$30)*(1-Inputs!$B$33)*(1-Inputs!$B$30/Inputs!$B$31)/(Inputs!$B$29-Inputs!$B$30)*DCF!M$6</f>
        <v>179669.43989405344</v>
      </c>
      <c r="DJ343" s="15">
        <f ca="1">SUM(CM343:CW343)+BP343*DCF!M$28*(1+Inputs!$B$30)*(1-Inputs!$B$33)*(1-Inputs!$B$30/Inputs!$B$31)/(Inputs!$B$29-Inputs!$B$30)*DCF!M$6</f>
        <v>330805.31521340506</v>
      </c>
      <c r="DK343" s="15">
        <f ca="1">SUM(CX343:DH343)+CA343*DCF!M$46*(1+Inputs!$B$30)*(1-Inputs!$B$33)*(1-Inputs!$B$30/Inputs!$B$31)/(Inputs!$B$29-Inputs!$B$30)*DCF!M$6</f>
        <v>211341.22183414601</v>
      </c>
      <c r="DM343" s="15">
        <f ca="1">DI343+DJ343+DK343+Inputs!$B$34+Inputs!$B$36-Inputs!$B$35</f>
        <v>798666.97694160452</v>
      </c>
    </row>
    <row r="344" spans="1:117" x14ac:dyDescent="0.75">
      <c r="A344" s="11">
        <v>331</v>
      </c>
      <c r="C344" s="23">
        <f t="shared" ref="C344:M353" ca="1" si="213">_xlfn.NORM.S.INV(RAND())</f>
        <v>1.0392070887037739</v>
      </c>
      <c r="D344" s="23">
        <f t="shared" ca="1" si="213"/>
        <v>0.13495247370297911</v>
      </c>
      <c r="E344" s="23">
        <f t="shared" ca="1" si="213"/>
        <v>1.1574459496000442</v>
      </c>
      <c r="F344" s="23">
        <f t="shared" ca="1" si="213"/>
        <v>0.34290651286453089</v>
      </c>
      <c r="G344" s="23">
        <f t="shared" ca="1" si="213"/>
        <v>0.19092893847497444</v>
      </c>
      <c r="H344" s="23">
        <f t="shared" ca="1" si="213"/>
        <v>-9.06182566512026E-2</v>
      </c>
      <c r="I344" s="23">
        <f t="shared" ca="1" si="213"/>
        <v>0.91674635867508902</v>
      </c>
      <c r="J344" s="23">
        <f t="shared" ca="1" si="213"/>
        <v>-0.11185184985651923</v>
      </c>
      <c r="K344" s="23">
        <f t="shared" ca="1" si="213"/>
        <v>-0.61379767742022173</v>
      </c>
      <c r="L344" s="23">
        <f t="shared" ca="1" si="213"/>
        <v>0.42163380570327208</v>
      </c>
      <c r="M344" s="23">
        <f t="shared" ca="1" si="213"/>
        <v>0.17752373662555523</v>
      </c>
      <c r="N344" s="23">
        <f ca="1">SQRT(Inputs!$B$38)*C344+SQRT(1-Inputs!$B$38)*_xlfn.NORM.S.INV(RAND())</f>
        <v>-0.41561188420074724</v>
      </c>
      <c r="O344" s="23">
        <f ca="1">SQRT(Inputs!$B$38)*D344+SQRT(1-Inputs!$B$38)*_xlfn.NORM.S.INV(RAND())</f>
        <v>0.18039768732006162</v>
      </c>
      <c r="P344" s="23">
        <f ca="1">SQRT(Inputs!$B$38)*E344+SQRT(1-Inputs!$B$38)*_xlfn.NORM.S.INV(RAND())</f>
        <v>0.29161249539827133</v>
      </c>
      <c r="Q344" s="23">
        <f ca="1">SQRT(Inputs!$B$38)*F344+SQRT(1-Inputs!$B$38)*_xlfn.NORM.S.INV(RAND())</f>
        <v>1.6218408898352119</v>
      </c>
      <c r="R344" s="23">
        <f ca="1">SQRT(Inputs!$B$38)*G344+SQRT(1-Inputs!$B$38)*_xlfn.NORM.S.INV(RAND())</f>
        <v>-0.71720964018723032</v>
      </c>
      <c r="S344" s="23">
        <f ca="1">SQRT(Inputs!$B$38)*H344+SQRT(1-Inputs!$B$38)*_xlfn.NORM.S.INV(RAND())</f>
        <v>-1.0804026507228608</v>
      </c>
      <c r="T344" s="23">
        <f ca="1">SQRT(Inputs!$B$38)*I344+SQRT(1-Inputs!$B$38)*_xlfn.NORM.S.INV(RAND())</f>
        <v>-1.0338652532067181</v>
      </c>
      <c r="U344" s="23">
        <f ca="1">SQRT(Inputs!$B$38)*J344+SQRT(1-Inputs!$B$38)*_xlfn.NORM.S.INV(RAND())</f>
        <v>-0.32587715416510571</v>
      </c>
      <c r="V344" s="23">
        <f ca="1">SQRT(Inputs!$B$38)*K344+SQRT(1-Inputs!$B$38)*_xlfn.NORM.S.INV(RAND())</f>
        <v>8.3381719931497067E-2</v>
      </c>
      <c r="W344" s="23">
        <f ca="1">SQRT(Inputs!$B$38)*L344+SQRT(1-Inputs!$B$38)*_xlfn.NORM.S.INV(RAND())</f>
        <v>-0.18468309685749515</v>
      </c>
      <c r="X344" s="23">
        <f ca="1">SQRT(Inputs!$B$38)*M344+SQRT(1-Inputs!$B$38)*_xlfn.NORM.S.INV(RAND())</f>
        <v>-2.0060369039737314</v>
      </c>
      <c r="Y344" s="23">
        <f ca="1">SQRT(Inputs!$B$38)*C344+SQRT(1-Inputs!$B$38)*_xlfn.NORM.S.INV(RAND())</f>
        <v>0.46715331604701893</v>
      </c>
      <c r="Z344" s="23">
        <f ca="1">SQRT(Inputs!$B$38)*D344+SQRT(1-Inputs!$B$38)*_xlfn.NORM.S.INV(RAND())</f>
        <v>-1.0057951450796891</v>
      </c>
      <c r="AA344" s="23">
        <f ca="1">SQRT(Inputs!$B$38)*E344+SQRT(1-Inputs!$B$38)*_xlfn.NORM.S.INV(RAND())</f>
        <v>1.2068721588758904</v>
      </c>
      <c r="AB344" s="23">
        <f ca="1">SQRT(Inputs!$B$38)*F344+SQRT(1-Inputs!$B$38)*_xlfn.NORM.S.INV(RAND())</f>
        <v>0.10054634861158251</v>
      </c>
      <c r="AC344" s="23">
        <f ca="1">SQRT(Inputs!$B$38)*G344+SQRT(1-Inputs!$B$38)*_xlfn.NORM.S.INV(RAND())</f>
        <v>0.33651062464712278</v>
      </c>
      <c r="AD344" s="23">
        <f ca="1">SQRT(Inputs!$B$38)*H344+SQRT(1-Inputs!$B$38)*_xlfn.NORM.S.INV(RAND())</f>
        <v>-0.81959033926820568</v>
      </c>
      <c r="AE344" s="23">
        <f ca="1">SQRT(Inputs!$B$38)*I344+SQRT(1-Inputs!$B$38)*_xlfn.NORM.S.INV(RAND())</f>
        <v>0.1374707483616916</v>
      </c>
      <c r="AF344" s="23">
        <f ca="1">SQRT(Inputs!$B$38)*J344+SQRT(1-Inputs!$B$38)*_xlfn.NORM.S.INV(RAND())</f>
        <v>-0.93409677191240592</v>
      </c>
      <c r="AG344" s="23">
        <f ca="1">SQRT(Inputs!$B$38)*K344+SQRT(1-Inputs!$B$38)*_xlfn.NORM.S.INV(RAND())</f>
        <v>-2.0623186336074553</v>
      </c>
      <c r="AH344" s="23">
        <f ca="1">SQRT(Inputs!$B$38)*L344+SQRT(1-Inputs!$B$38)*_xlfn.NORM.S.INV(RAND())</f>
        <v>0.43168119002979077</v>
      </c>
      <c r="AI344" s="23">
        <f ca="1">SQRT(Inputs!$B$38)*M344+SQRT(1-Inputs!$B$38)*_xlfn.NORM.S.INV(RAND())</f>
        <v>-0.17823053721215887</v>
      </c>
      <c r="AJ344" s="23">
        <f ca="1">SQRT(Inputs!$B$38)*C344+SQRT(1-Inputs!$B$38)*_xlfn.NORM.S.INV(RAND())</f>
        <v>-0.43537770530945274</v>
      </c>
      <c r="AK344" s="23">
        <f ca="1">SQRT(Inputs!$B$38)*D344+SQRT(1-Inputs!$B$38)*_xlfn.NORM.S.INV(RAND())</f>
        <v>-1.4912050875156886</v>
      </c>
      <c r="AL344" s="23">
        <f ca="1">SQRT(Inputs!$B$38)*E344+SQRT(1-Inputs!$B$38)*_xlfn.NORM.S.INV(RAND())</f>
        <v>0.51945807094291108</v>
      </c>
      <c r="AM344" s="23">
        <f ca="1">SQRT(Inputs!$B$38)*F344+SQRT(1-Inputs!$B$38)*_xlfn.NORM.S.INV(RAND())</f>
        <v>0.31166386790393558</v>
      </c>
      <c r="AN344" s="23">
        <f ca="1">SQRT(Inputs!$B$38)*G344+SQRT(1-Inputs!$B$38)*_xlfn.NORM.S.INV(RAND())</f>
        <v>-0.21544499132547801</v>
      </c>
      <c r="AO344" s="23">
        <f ca="1">SQRT(Inputs!$B$38)*H344+SQRT(1-Inputs!$B$38)*_xlfn.NORM.S.INV(RAND())</f>
        <v>1.111020145007372</v>
      </c>
      <c r="AP344" s="23">
        <f ca="1">SQRT(Inputs!$B$38)*I344+SQRT(1-Inputs!$B$38)*_xlfn.NORM.S.INV(RAND())</f>
        <v>1.0727180178203364</v>
      </c>
      <c r="AQ344" s="23">
        <f ca="1">SQRT(Inputs!$B$38)*J344+SQRT(1-Inputs!$B$38)*_xlfn.NORM.S.INV(RAND())</f>
        <v>4.9938308214483446E-2</v>
      </c>
      <c r="AR344" s="23">
        <f ca="1">SQRT(Inputs!$B$38)*K344+SQRT(1-Inputs!$B$38)*_xlfn.NORM.S.INV(RAND())</f>
        <v>-0.98114847559004525</v>
      </c>
      <c r="AS344" s="23">
        <f ca="1">SQRT(Inputs!$B$38)*L344+SQRT(1-Inputs!$B$38)*_xlfn.NORM.S.INV(RAND())</f>
        <v>-0.80370803922287282</v>
      </c>
      <c r="AT344" s="23">
        <f ca="1">SQRT(Inputs!$B$38)*M344+SQRT(1-Inputs!$B$38)*_xlfn.NORM.S.INV(RAND())</f>
        <v>0.74208139097493608</v>
      </c>
      <c r="AU344" s="15">
        <f ca="1">Inputs!$B$6*EXP($B$8-0.5*C$5^2+C$5*N344)</f>
        <v>4639.3801241286292</v>
      </c>
      <c r="AV344" s="15">
        <f t="shared" ca="1" si="183"/>
        <v>5799.013859339876</v>
      </c>
      <c r="AW344" s="15">
        <f t="shared" ca="1" si="184"/>
        <v>7354.5306218995838</v>
      </c>
      <c r="AX344" s="15">
        <f t="shared" ca="1" si="185"/>
        <v>10995.936408223546</v>
      </c>
      <c r="AY344" s="15">
        <f t="shared" ca="1" si="186"/>
        <v>12358.40900979612</v>
      </c>
      <c r="AZ344" s="15">
        <f t="shared" ca="1" si="187"/>
        <v>13419.27829667804</v>
      </c>
      <c r="BA344" s="15">
        <f t="shared" ca="1" si="188"/>
        <v>14737.622669132448</v>
      </c>
      <c r="BB344" s="15">
        <f t="shared" ca="1" si="189"/>
        <v>17463.747742772226</v>
      </c>
      <c r="BC344" s="15">
        <f t="shared" ca="1" si="190"/>
        <v>21561.494896995573</v>
      </c>
      <c r="BD344" s="15">
        <f t="shared" ca="1" si="191"/>
        <v>25962.491067977197</v>
      </c>
      <c r="BE344" s="15">
        <f t="shared" ca="1" si="192"/>
        <v>26501.110704003666</v>
      </c>
      <c r="BF344" s="15">
        <f ca="1">Inputs!$B$13*EXP($B$9-0.5*C$6^2+C$6*Y344)</f>
        <v>15173.128752475142</v>
      </c>
      <c r="BG344" s="15">
        <f t="shared" ca="1" si="193"/>
        <v>15422.933785549463</v>
      </c>
      <c r="BH344" s="15">
        <f t="shared" ca="1" si="194"/>
        <v>23019.98188213614</v>
      </c>
      <c r="BI344" s="15">
        <f t="shared" ca="1" si="195"/>
        <v>28619.426249209861</v>
      </c>
      <c r="BJ344" s="15">
        <f t="shared" ca="1" si="196"/>
        <v>36829.381408241679</v>
      </c>
      <c r="BK344" s="15">
        <f t="shared" ca="1" si="197"/>
        <v>40428.677347201956</v>
      </c>
      <c r="BL344" s="15">
        <f t="shared" ca="1" si="198"/>
        <v>50554.406021612565</v>
      </c>
      <c r="BM344" s="15">
        <f t="shared" ca="1" si="199"/>
        <v>55333.911336991121</v>
      </c>
      <c r="BN344" s="15">
        <f t="shared" ca="1" si="200"/>
        <v>53152.150190701308</v>
      </c>
      <c r="BO344" s="15">
        <f t="shared" ca="1" si="201"/>
        <v>68763.567145204463</v>
      </c>
      <c r="BP344" s="15">
        <f t="shared" ca="1" si="202"/>
        <v>82943.182057018639</v>
      </c>
      <c r="BQ344" s="15">
        <f ca="1">Inputs!$B$20*EXP($B$10-0.5*C$7^2+C$7*AJ344)</f>
        <v>3675.7326442055423</v>
      </c>
      <c r="BR344" s="15">
        <f t="shared" ca="1" si="203"/>
        <v>3106.0662725347156</v>
      </c>
      <c r="BS344" s="15">
        <f t="shared" ca="1" si="204"/>
        <v>4937.7720401037195</v>
      </c>
      <c r="BT344" s="15">
        <f t="shared" ca="1" si="205"/>
        <v>7388.1299712952605</v>
      </c>
      <c r="BU344" s="15">
        <f t="shared" ca="1" si="206"/>
        <v>9718.9618157422174</v>
      </c>
      <c r="BV344" s="15">
        <f t="shared" ca="1" si="207"/>
        <v>17367.842533923755</v>
      </c>
      <c r="BW344" s="15">
        <f t="shared" ca="1" si="208"/>
        <v>30413.076687931953</v>
      </c>
      <c r="BX344" s="15">
        <f t="shared" ca="1" si="209"/>
        <v>42965.571022406155</v>
      </c>
      <c r="BY344" s="15">
        <f t="shared" ca="1" si="210"/>
        <v>49898.384997260589</v>
      </c>
      <c r="BZ344" s="15">
        <f t="shared" ca="1" si="211"/>
        <v>60397.790994508076</v>
      </c>
      <c r="CA344" s="15">
        <f t="shared" ca="1" si="212"/>
        <v>96799.540321413762</v>
      </c>
      <c r="CB344" s="15">
        <f ca="1">(AU344*DCF!C$10-DCF!C$5*MAX(AU344*DCF!C$10,0)-MAX(AU344-Inputs!$B$6,0)/Inputs!$B$10)*DCF!C$6</f>
        <v>1045.3763479183519</v>
      </c>
      <c r="CC344" s="15">
        <f ca="1">(AV344*DCF!D$10-DCF!D$5*MAX(AV344*DCF!D$10,0)-MAX(AV344-AU344,0)/Inputs!$B$10)*DCF!D$6</f>
        <v>1130.7240046243971</v>
      </c>
      <c r="CD344" s="15">
        <f ca="1">(AW344*DCF!E$10-DCF!E$5*MAX(AW344*DCF!E$10,0)-MAX(AW344-AV344,0)/Inputs!$B$10)*DCF!E$6</f>
        <v>1347.6772548356469</v>
      </c>
      <c r="CE344" s="15">
        <f ca="1">(AX344*DCF!F$10-DCF!F$5*MAX(AX344*DCF!F$10,0)-MAX(AX344-AW344,0)/Inputs!$B$10)*DCF!F$6</f>
        <v>1642.7091307793694</v>
      </c>
      <c r="CF344" s="15">
        <f ca="1">(AY344*DCF!G$10-DCF!G$5*MAX(AY344*DCF!G$10,0)-MAX(AY344-AX344,0)/Inputs!$B$10)*DCF!G$6</f>
        <v>2284.4339404378325</v>
      </c>
      <c r="CG344" s="15">
        <f ca="1">(AZ344*DCF!H$10-DCF!H$5*MAX(AZ344*DCF!H$10,0)-MAX(AZ344-AY344,0)/Inputs!$B$10)*DCF!H$6</f>
        <v>2416.9861462233948</v>
      </c>
      <c r="CH344" s="15">
        <f ca="1">(BA344*DCF!I$10-DCF!I$5*MAX(BA344*DCF!I$10,0)-MAX(BA344-AZ344,0)/Inputs!$B$10)*DCF!I$6</f>
        <v>2475.7713638410683</v>
      </c>
      <c r="CI344" s="15">
        <f ca="1">(BB344*DCF!J$10-DCF!J$5*MAX(BB344*DCF!J$10,0)-MAX(BB344-BA344,0)/Inputs!$B$10)*DCF!J$6</f>
        <v>2583.7203022441131</v>
      </c>
      <c r="CJ344" s="15">
        <f ca="1">(BC344*DCF!K$10-DCF!K$5*MAX(BC344*DCF!K$10,0)-MAX(BC344-BB344,0)/Inputs!$B$10)*DCF!K$6</f>
        <v>2897.4321763979615</v>
      </c>
      <c r="CK344" s="15">
        <f ca="1">(BD344*DCF!L$10-DCF!L$5*MAX(BD344*DCF!L$10,0)-MAX(BD344-BC344,0)/Inputs!$B$10)*DCF!L$6</f>
        <v>3346.5172916848132</v>
      </c>
      <c r="CL344" s="15">
        <f ca="1">(BE344*DCF!M$10-DCF!M$5*MAX(BE344*DCF!M$10,0)-MAX(BE344-BD344,0)/Inputs!$B$10)*DCF!M$6</f>
        <v>3675.3056163098886</v>
      </c>
      <c r="CM344" s="15">
        <f ca="1">(BF344*DCF!C$28-DCF!C$5*MAX(BF344*DCF!C$28,0)-MAX(BF344-Inputs!$B$13,0)/Inputs!$B$17)*DCF!C$6</f>
        <v>3756.3447568783668</v>
      </c>
      <c r="CN344" s="15">
        <f ca="1">(BG344*DCF!D$28-DCF!D$5*MAX(BG344*DCF!D$28,0)-MAX(BG344-BF344,0)/Inputs!$B$17)*DCF!D$6</f>
        <v>4489.1148444432192</v>
      </c>
      <c r="CO344" s="15">
        <f ca="1">(BH344*DCF!E$28-DCF!E$5*MAX(BH344*DCF!E$28,0)-MAX(BH344-BG344,0)/Inputs!$B$17)*DCF!E$6</f>
        <v>5022.3951649021938</v>
      </c>
      <c r="CP344" s="15">
        <f ca="1">(BI344*DCF!F$28-DCF!F$5*MAX(BI344*DCF!F$28,0)-MAX(BI344-BH344,0)/Inputs!$B$17)*DCF!F$6</f>
        <v>6749.9530132939462</v>
      </c>
      <c r="CQ344" s="15">
        <f ca="1">(BJ344*DCF!G$28-DCF!G$5*MAX(BJ344*DCF!G$28,0)-MAX(BJ344-BI344,0)/Inputs!$B$17)*DCF!G$6</f>
        <v>8174.8290767846056</v>
      </c>
      <c r="CR344" s="15">
        <f ca="1">(BK344*DCF!H$28-DCF!H$5*MAX(BK344*DCF!H$28,0)-MAX(BK344-BJ344,0)/Inputs!$B$17)*DCF!H$6</f>
        <v>9439.2283666812436</v>
      </c>
      <c r="CS344" s="15">
        <f ca="1">(BL344*DCF!I$28-DCF!I$5*MAX(BL344*DCF!I$28,0)-MAX(BL344-BK344,0)/Inputs!$B$17)*DCF!I$6</f>
        <v>10434.669623116442</v>
      </c>
      <c r="CT344" s="15">
        <f ca="1">(BM344*DCF!J$28-DCF!J$5*MAX(BM344*DCF!J$28,0)-MAX(BM344-BL344,0)/Inputs!$B$17)*DCF!J$6</f>
        <v>11710.332489672244</v>
      </c>
      <c r="CU344" s="15">
        <f ca="1">(BN344*DCF!K$28-DCF!K$5*MAX(BN344*DCF!K$28,0)-MAX(BN344-BM344,0)/Inputs!$B$17)*DCF!K$6</f>
        <v>11224.842918024451</v>
      </c>
      <c r="CV344" s="15">
        <f ca="1">(BO344*DCF!L$28-DCF!L$5*MAX(BO344*DCF!L$28,0)-MAX(BO344-BN344,0)/Inputs!$B$17)*DCF!L$6</f>
        <v>11953.317123834055</v>
      </c>
      <c r="CW344" s="15">
        <f ca="1">(BP344*DCF!M$28-DCF!M$5*MAX(BP344*DCF!M$28,0)-MAX(BP344-BO344,0)/Inputs!$B$17)*DCF!M$6</f>
        <v>14123.639510180288</v>
      </c>
      <c r="CX344" s="15">
        <f ca="1">(BQ344*DCF!C$46-DCF!C$5*MAX(BQ344*DCF!C$46,0)-MAX(BQ344-Inputs!$B$20,0)/Inputs!$B$24)*DCF!C$6</f>
        <v>-1068.1750421747406</v>
      </c>
      <c r="CY344" s="15">
        <f ca="1">(BR344*DCF!D$46-DCF!D$5*MAX(BR344*DCF!D$46,0)-MAX(BR344-BQ344,0)/Inputs!$B$24)*DCF!D$6</f>
        <v>-530.13307831985287</v>
      </c>
      <c r="CZ344" s="15">
        <f ca="1">(BS344*DCF!E$46-DCF!E$5*MAX(BS344*DCF!E$46,0)-MAX(BS344-BR344,0)/Inputs!$B$24)*DCF!E$6</f>
        <v>-1305.9081285619111</v>
      </c>
      <c r="DA344" s="15">
        <f ca="1">(BT344*DCF!F$46-DCF!F$5*MAX(BT344*DCF!F$46,0)-MAX(BT344-BS344,0)/Inputs!$B$24)*DCF!F$6</f>
        <v>-1430.303120300719</v>
      </c>
      <c r="DB344" s="15">
        <f ca="1">(BU344*DCF!G$46-DCF!G$5*MAX(BU344*DCF!G$46,0)-MAX(BU344-BT344,0)/Inputs!$B$24)*DCF!G$6</f>
        <v>-1110.9724540154209</v>
      </c>
      <c r="DC344" s="15">
        <f ca="1">(BV344*DCF!H$46-DCF!H$5*MAX(BV344*DCF!H$46,0)-MAX(BV344-BU344,0)/Inputs!$B$24)*DCF!H$6</f>
        <v>-2376.8428177051983</v>
      </c>
      <c r="DD344" s="15">
        <f ca="1">(BW344*DCF!I$46-DCF!I$5*MAX(BW344*DCF!I$46,0)-MAX(BW344-BV344,0)/Inputs!$B$24)*DCF!I$6</f>
        <v>-3042.3802702641365</v>
      </c>
      <c r="DE344" s="15">
        <f ca="1">(BX344*DCF!J$46-DCF!J$5*MAX(BX344*DCF!J$46,0)-MAX(BX344-BW344,0)/Inputs!$B$24)*DCF!J$6</f>
        <v>-1526.4295633221582</v>
      </c>
      <c r="DF344" s="15">
        <f ca="1">(BY344*DCF!K$46-DCF!K$5*MAX(BY344*DCF!K$46,0)-MAX(BY344-BX344,0)/Inputs!$B$24)*DCF!K$6</f>
        <v>1152.0073536798543</v>
      </c>
      <c r="DG344" s="15">
        <f ca="1">(BZ344*DCF!L$46-DCF!L$5*MAX(BZ344*DCF!L$46,0)-MAX(BZ344-BY344,0)/Inputs!$B$24)*DCF!L$6</f>
        <v>1798.9698012908627</v>
      </c>
      <c r="DH344" s="15">
        <f ca="1">(CA344*DCF!M$46-DCF!M$5*MAX(CA344*DCF!M$46,0)-MAX(CA344-BZ344,0)/Inputs!$B$24)*DCF!M$6</f>
        <v>-21.307364488413757</v>
      </c>
      <c r="DI344" s="15">
        <f ca="1">SUM(CB344:CL344)+BE344*DCF!M$10*(1+Inputs!$B$30)*(1-Inputs!$B$33)*(1-Inputs!$B$30/Inputs!$B$31)/(Inputs!$B$29-Inputs!$B$30)*DCF!M$6</f>
        <v>98599.595105448752</v>
      </c>
      <c r="DJ344" s="15">
        <f ca="1">SUM(CM344:CW344)+BP344*DCF!M$28*(1+Inputs!$B$30)*(1-Inputs!$B$33)*(1-Inputs!$B$30/Inputs!$B$31)/(Inputs!$B$29-Inputs!$B$30)*DCF!M$6</f>
        <v>404854.63018743566</v>
      </c>
      <c r="DK344" s="15">
        <f ca="1">SUM(CX344:DH344)+CA344*DCF!M$46*(1+Inputs!$B$30)*(1-Inputs!$B$33)*(1-Inputs!$B$30/Inputs!$B$31)/(Inputs!$B$29-Inputs!$B$30)*DCF!M$6</f>
        <v>140202.08129131768</v>
      </c>
      <c r="DM344" s="15">
        <f ca="1">DI344+DJ344+DK344+Inputs!$B$34+Inputs!$B$36-Inputs!$B$35</f>
        <v>720507.3065842021</v>
      </c>
    </row>
    <row r="345" spans="1:117" x14ac:dyDescent="0.75">
      <c r="A345" s="11">
        <v>332</v>
      </c>
      <c r="C345" s="23">
        <f t="shared" ca="1" si="213"/>
        <v>-0.80177945882244783</v>
      </c>
      <c r="D345" s="23">
        <f t="shared" ca="1" si="213"/>
        <v>1.2772572131813029</v>
      </c>
      <c r="E345" s="23">
        <f t="shared" ca="1" si="213"/>
        <v>-0.99439842327724504</v>
      </c>
      <c r="F345" s="23">
        <f t="shared" ca="1" si="213"/>
        <v>1.7448204314454121</v>
      </c>
      <c r="G345" s="23">
        <f t="shared" ca="1" si="213"/>
        <v>-1.4812909996044936</v>
      </c>
      <c r="H345" s="23">
        <f t="shared" ca="1" si="213"/>
        <v>-0.18615839509380885</v>
      </c>
      <c r="I345" s="23">
        <f t="shared" ca="1" si="213"/>
        <v>1.3483940491486299</v>
      </c>
      <c r="J345" s="23">
        <f t="shared" ca="1" si="213"/>
        <v>-5.1611067766581087E-2</v>
      </c>
      <c r="K345" s="23">
        <f t="shared" ca="1" si="213"/>
        <v>0.93091989822030041</v>
      </c>
      <c r="L345" s="23">
        <f t="shared" ca="1" si="213"/>
        <v>0.92903356608773735</v>
      </c>
      <c r="M345" s="23">
        <f t="shared" ca="1" si="213"/>
        <v>1.0433755379998144</v>
      </c>
      <c r="N345" s="23">
        <f ca="1">SQRT(Inputs!$B$38)*C345+SQRT(1-Inputs!$B$38)*_xlfn.NORM.S.INV(RAND())</f>
        <v>-7.5740700618834644E-2</v>
      </c>
      <c r="O345" s="23">
        <f ca="1">SQRT(Inputs!$B$38)*D345+SQRT(1-Inputs!$B$38)*_xlfn.NORM.S.INV(RAND())</f>
        <v>1.7560563264755786</v>
      </c>
      <c r="P345" s="23">
        <f ca="1">SQRT(Inputs!$B$38)*E345+SQRT(1-Inputs!$B$38)*_xlfn.NORM.S.INV(RAND())</f>
        <v>-0.65302982815996669</v>
      </c>
      <c r="Q345" s="23">
        <f ca="1">SQRT(Inputs!$B$38)*F345+SQRT(1-Inputs!$B$38)*_xlfn.NORM.S.INV(RAND())</f>
        <v>0.76312681928539527</v>
      </c>
      <c r="R345" s="23">
        <f ca="1">SQRT(Inputs!$B$38)*G345+SQRT(1-Inputs!$B$38)*_xlfn.NORM.S.INV(RAND())</f>
        <v>-1.3708459485223745</v>
      </c>
      <c r="S345" s="23">
        <f ca="1">SQRT(Inputs!$B$38)*H345+SQRT(1-Inputs!$B$38)*_xlfn.NORM.S.INV(RAND())</f>
        <v>-1.8121219972328169</v>
      </c>
      <c r="T345" s="23">
        <f ca="1">SQRT(Inputs!$B$38)*I345+SQRT(1-Inputs!$B$38)*_xlfn.NORM.S.INV(RAND())</f>
        <v>-0.9055660873608693</v>
      </c>
      <c r="U345" s="23">
        <f ca="1">SQRT(Inputs!$B$38)*J345+SQRT(1-Inputs!$B$38)*_xlfn.NORM.S.INV(RAND())</f>
        <v>-0.5963212020454105</v>
      </c>
      <c r="V345" s="23">
        <f ca="1">SQRT(Inputs!$B$38)*K345+SQRT(1-Inputs!$B$38)*_xlfn.NORM.S.INV(RAND())</f>
        <v>0.95499956059323365</v>
      </c>
      <c r="W345" s="23">
        <f ca="1">SQRT(Inputs!$B$38)*L345+SQRT(1-Inputs!$B$38)*_xlfn.NORM.S.INV(RAND())</f>
        <v>0.95811526980062411</v>
      </c>
      <c r="X345" s="23">
        <f ca="1">SQRT(Inputs!$B$38)*M345+SQRT(1-Inputs!$B$38)*_xlfn.NORM.S.INV(RAND())</f>
        <v>0.9598241422119298</v>
      </c>
      <c r="Y345" s="23">
        <f ca="1">SQRT(Inputs!$B$38)*C345+SQRT(1-Inputs!$B$38)*_xlfn.NORM.S.INV(RAND())</f>
        <v>1.3573156557460437</v>
      </c>
      <c r="Z345" s="23">
        <f ca="1">SQRT(Inputs!$B$38)*D345+SQRT(1-Inputs!$B$38)*_xlfn.NORM.S.INV(RAND())</f>
        <v>0.65505027802113691</v>
      </c>
      <c r="AA345" s="23">
        <f ca="1">SQRT(Inputs!$B$38)*E345+SQRT(1-Inputs!$B$38)*_xlfn.NORM.S.INV(RAND())</f>
        <v>-1.5578406752631389</v>
      </c>
      <c r="AB345" s="23">
        <f ca="1">SQRT(Inputs!$B$38)*F345+SQRT(1-Inputs!$B$38)*_xlfn.NORM.S.INV(RAND())</f>
        <v>-0.31444126197574362</v>
      </c>
      <c r="AC345" s="23">
        <f ca="1">SQRT(Inputs!$B$38)*G345+SQRT(1-Inputs!$B$38)*_xlfn.NORM.S.INV(RAND())</f>
        <v>-0.36322849778128075</v>
      </c>
      <c r="AD345" s="23">
        <f ca="1">SQRT(Inputs!$B$38)*H345+SQRT(1-Inputs!$B$38)*_xlfn.NORM.S.INV(RAND())</f>
        <v>0.98213757061602325</v>
      </c>
      <c r="AE345" s="23">
        <f ca="1">SQRT(Inputs!$B$38)*I345+SQRT(1-Inputs!$B$38)*_xlfn.NORM.S.INV(RAND())</f>
        <v>-0.29332650229490476</v>
      </c>
      <c r="AF345" s="23">
        <f ca="1">SQRT(Inputs!$B$38)*J345+SQRT(1-Inputs!$B$38)*_xlfn.NORM.S.INV(RAND())</f>
        <v>1.9249402157968738E-2</v>
      </c>
      <c r="AG345" s="23">
        <f ca="1">SQRT(Inputs!$B$38)*K345+SQRT(1-Inputs!$B$38)*_xlfn.NORM.S.INV(RAND())</f>
        <v>4.7359492460863573E-2</v>
      </c>
      <c r="AH345" s="23">
        <f ca="1">SQRT(Inputs!$B$38)*L345+SQRT(1-Inputs!$B$38)*_xlfn.NORM.S.INV(RAND())</f>
        <v>1.0009855037532622</v>
      </c>
      <c r="AI345" s="23">
        <f ca="1">SQRT(Inputs!$B$38)*M345+SQRT(1-Inputs!$B$38)*_xlfn.NORM.S.INV(RAND())</f>
        <v>1.3715818258617984</v>
      </c>
      <c r="AJ345" s="23">
        <f ca="1">SQRT(Inputs!$B$38)*C345+SQRT(1-Inputs!$B$38)*_xlfn.NORM.S.INV(RAND())</f>
        <v>-1.2503406087640225</v>
      </c>
      <c r="AK345" s="23">
        <f ca="1">SQRT(Inputs!$B$38)*D345+SQRT(1-Inputs!$B$38)*_xlfn.NORM.S.INV(RAND())</f>
        <v>1.3186485765938405</v>
      </c>
      <c r="AL345" s="23">
        <f ca="1">SQRT(Inputs!$B$38)*E345+SQRT(1-Inputs!$B$38)*_xlfn.NORM.S.INV(RAND())</f>
        <v>-2.006509006241286E-2</v>
      </c>
      <c r="AM345" s="23">
        <f ca="1">SQRT(Inputs!$B$38)*F345+SQRT(1-Inputs!$B$38)*_xlfn.NORM.S.INV(RAND())</f>
        <v>0.56301942222029155</v>
      </c>
      <c r="AN345" s="23">
        <f ca="1">SQRT(Inputs!$B$38)*G345+SQRT(1-Inputs!$B$38)*_xlfn.NORM.S.INV(RAND())</f>
        <v>-0.16339749856221264</v>
      </c>
      <c r="AO345" s="23">
        <f ca="1">SQRT(Inputs!$B$38)*H345+SQRT(1-Inputs!$B$38)*_xlfn.NORM.S.INV(RAND())</f>
        <v>-1.1810270395869475</v>
      </c>
      <c r="AP345" s="23">
        <f ca="1">SQRT(Inputs!$B$38)*I345+SQRT(1-Inputs!$B$38)*_xlfn.NORM.S.INV(RAND())</f>
        <v>1.3056578576912554</v>
      </c>
      <c r="AQ345" s="23">
        <f ca="1">SQRT(Inputs!$B$38)*J345+SQRT(1-Inputs!$B$38)*_xlfn.NORM.S.INV(RAND())</f>
        <v>1.3870781798256249</v>
      </c>
      <c r="AR345" s="23">
        <f ca="1">SQRT(Inputs!$B$38)*K345+SQRT(1-Inputs!$B$38)*_xlfn.NORM.S.INV(RAND())</f>
        <v>5.5605886579600805E-2</v>
      </c>
      <c r="AS345" s="23">
        <f ca="1">SQRT(Inputs!$B$38)*L345+SQRT(1-Inputs!$B$38)*_xlfn.NORM.S.INV(RAND())</f>
        <v>0.6372895452778653</v>
      </c>
      <c r="AT345" s="23">
        <f ca="1">SQRT(Inputs!$B$38)*M345+SQRT(1-Inputs!$B$38)*_xlfn.NORM.S.INV(RAND())</f>
        <v>0.59646429130843204</v>
      </c>
      <c r="AU345" s="15">
        <f ca="1">Inputs!$B$6*EXP($B$8-0.5*C$5^2+C$5*N345)</f>
        <v>4901.7719248778658</v>
      </c>
      <c r="AV345" s="15">
        <f t="shared" ca="1" si="183"/>
        <v>7724.3379807424253</v>
      </c>
      <c r="AW345" s="15">
        <f t="shared" ca="1" si="184"/>
        <v>8624.3562344601014</v>
      </c>
      <c r="AX345" s="15">
        <f t="shared" ca="1" si="185"/>
        <v>11582.761755474463</v>
      </c>
      <c r="AY345" s="15">
        <f t="shared" ca="1" si="186"/>
        <v>12061.180020976832</v>
      </c>
      <c r="AZ345" s="15">
        <f t="shared" ca="1" si="187"/>
        <v>12082.65738486573</v>
      </c>
      <c r="BA345" s="15">
        <f t="shared" ca="1" si="188"/>
        <v>13449.072435651255</v>
      </c>
      <c r="BB345" s="15">
        <f t="shared" ca="1" si="189"/>
        <v>15510.822872261446</v>
      </c>
      <c r="BC345" s="15">
        <f t="shared" ca="1" si="190"/>
        <v>20831.30928099322</v>
      </c>
      <c r="BD345" s="15">
        <f t="shared" ca="1" si="191"/>
        <v>27912.952744590628</v>
      </c>
      <c r="BE345" s="15">
        <f t="shared" ca="1" si="192"/>
        <v>37328.46596878257</v>
      </c>
      <c r="BF345" s="15">
        <f ca="1">Inputs!$B$13*EXP($B$9-0.5*C$6^2+C$6*Y345)</f>
        <v>18101.569478591613</v>
      </c>
      <c r="BG345" s="15">
        <f t="shared" ca="1" si="193"/>
        <v>24828.905936095223</v>
      </c>
      <c r="BH345" s="15">
        <f t="shared" ca="1" si="194"/>
        <v>23428.833667619539</v>
      </c>
      <c r="BI345" s="15">
        <f t="shared" ca="1" si="195"/>
        <v>27325.379077379635</v>
      </c>
      <c r="BJ345" s="15">
        <f t="shared" ca="1" si="196"/>
        <v>31790.320157291811</v>
      </c>
      <c r="BK345" s="15">
        <f t="shared" ca="1" si="197"/>
        <v>44598.421813165085</v>
      </c>
      <c r="BL345" s="15">
        <f t="shared" ca="1" si="198"/>
        <v>52740.385351806959</v>
      </c>
      <c r="BM345" s="15">
        <f t="shared" ca="1" si="199"/>
        <v>64984.528589091242</v>
      </c>
      <c r="BN345" s="15">
        <f t="shared" ca="1" si="200"/>
        <v>80377.71329544115</v>
      </c>
      <c r="BO345" s="15">
        <f t="shared" ca="1" si="201"/>
        <v>111099.75649067662</v>
      </c>
      <c r="BP345" s="15">
        <f t="shared" ca="1" si="202"/>
        <v>159732.1573903641</v>
      </c>
      <c r="BQ345" s="15">
        <f ca="1">Inputs!$B$20*EXP($B$10-0.5*C$7^2+C$7*AJ345)</f>
        <v>2753.022057579396</v>
      </c>
      <c r="BR345" s="15">
        <f t="shared" ca="1" si="203"/>
        <v>5678.330065696613</v>
      </c>
      <c r="BS345" s="15">
        <f t="shared" ca="1" si="204"/>
        <v>7731.1817527186577</v>
      </c>
      <c r="BT345" s="15">
        <f t="shared" ca="1" si="205"/>
        <v>12356.235376926654</v>
      </c>
      <c r="BU345" s="15">
        <f t="shared" ca="1" si="206"/>
        <v>16460.42307802194</v>
      </c>
      <c r="BV345" s="15">
        <f t="shared" ca="1" si="207"/>
        <v>17550.905546540846</v>
      </c>
      <c r="BW345" s="15">
        <f t="shared" ca="1" si="208"/>
        <v>32286.82947954844</v>
      </c>
      <c r="BX345" s="15">
        <f t="shared" ca="1" si="209"/>
        <v>59635.306746874696</v>
      </c>
      <c r="BY345" s="15">
        <f t="shared" ca="1" si="210"/>
        <v>84452.905725216726</v>
      </c>
      <c r="BZ345" s="15">
        <f t="shared" ca="1" si="211"/>
        <v>133228.0119500451</v>
      </c>
      <c r="CA345" s="15">
        <f t="shared" ca="1" si="212"/>
        <v>208070.19037970089</v>
      </c>
      <c r="CB345" s="15">
        <f ca="1">(AU345*DCF!C$10-DCF!C$5*MAX(AU345*DCF!C$10,0)-MAX(AU345-Inputs!$B$6,0)/Inputs!$B$10)*DCF!C$6</f>
        <v>1043.5054476100797</v>
      </c>
      <c r="CC345" s="15">
        <f ca="1">(AV345*DCF!D$10-DCF!D$5*MAX(AV345*DCF!D$10,0)-MAX(AV345-AU345,0)/Inputs!$B$10)*DCF!D$6</f>
        <v>1194.5461912127887</v>
      </c>
      <c r="CD345" s="15">
        <f ca="1">(AW345*DCF!E$10-DCF!E$5*MAX(AW345*DCF!E$10,0)-MAX(AW345-AV345,0)/Inputs!$B$10)*DCF!E$6</f>
        <v>1788.5051843373865</v>
      </c>
      <c r="CE345" s="15">
        <f ca="1">(AX345*DCF!F$10-DCF!F$5*MAX(AX345*DCF!F$10,0)-MAX(AX345-AW345,0)/Inputs!$B$10)*DCF!F$6</f>
        <v>1912.9275905189054</v>
      </c>
      <c r="CF345" s="15">
        <f ca="1">(AY345*DCF!G$10-DCF!G$5*MAX(AY345*DCF!G$10,0)-MAX(AY345-AX345,0)/Inputs!$B$10)*DCF!G$6</f>
        <v>2393.1234456871894</v>
      </c>
      <c r="CG345" s="15">
        <f ca="1">(AZ345*DCF!H$10-DCF!H$5*MAX(AZ345*DCF!H$10,0)-MAX(AZ345-AY345,0)/Inputs!$B$10)*DCF!H$6</f>
        <v>2342.0429069524844</v>
      </c>
      <c r="CH345" s="15">
        <f ca="1">(BA345*DCF!I$10-DCF!I$5*MAX(BA345*DCF!I$10,0)-MAX(BA345-AZ345,0)/Inputs!$B$10)*DCF!I$6</f>
        <v>2232.5149671495446</v>
      </c>
      <c r="CI345" s="15">
        <f ca="1">(BB345*DCF!J$10-DCF!J$5*MAX(BB345*DCF!J$10,0)-MAX(BB345-BA345,0)/Inputs!$B$10)*DCF!J$6</f>
        <v>2349.268891271925</v>
      </c>
      <c r="CJ345" s="15">
        <f ca="1">(BC345*DCF!K$10-DCF!K$5*MAX(BC345*DCF!K$10,0)-MAX(BC345-BB345,0)/Inputs!$B$10)*DCF!K$6</f>
        <v>2608.7191369497091</v>
      </c>
      <c r="CK345" s="15">
        <f ca="1">(BD345*DCF!L$10-DCF!L$5*MAX(BD345*DCF!L$10,0)-MAX(BD345-BC345,0)/Inputs!$B$10)*DCF!L$6</f>
        <v>3294.0329040339288</v>
      </c>
      <c r="CL345" s="15">
        <f ca="1">(BE345*DCF!M$10-DCF!M$5*MAX(BE345*DCF!M$10,0)-MAX(BE345-BD345,0)/Inputs!$B$10)*DCF!M$6</f>
        <v>4142.7456977971769</v>
      </c>
      <c r="CM345" s="15">
        <f ca="1">(BF345*DCF!C$28-DCF!C$5*MAX(BF345*DCF!C$28,0)-MAX(BF345-Inputs!$B$13,0)/Inputs!$B$17)*DCF!C$6</f>
        <v>3973.7714059458581</v>
      </c>
      <c r="CN345" s="15">
        <f ca="1">(BG345*DCF!D$28-DCF!D$5*MAX(BG345*DCF!D$28,0)-MAX(BG345-BF345,0)/Inputs!$B$17)*DCF!D$6</f>
        <v>5877.4361351313373</v>
      </c>
      <c r="CO345" s="15">
        <f ca="1">(BH345*DCF!E$28-DCF!E$5*MAX(BH345*DCF!E$28,0)-MAX(BH345-BG345,0)/Inputs!$B$17)*DCF!E$6</f>
        <v>6635.4628788714735</v>
      </c>
      <c r="CP345" s="15">
        <f ca="1">(BI345*DCF!F$28-DCF!F$5*MAX(BI345*DCF!F$28,0)-MAX(BI345-BH345,0)/Inputs!$B$17)*DCF!F$6</f>
        <v>6708.6929640108565</v>
      </c>
      <c r="CQ345" s="15">
        <f ca="1">(BJ345*DCF!G$28-DCF!G$5*MAX(BJ345*DCF!G$28,0)-MAX(BJ345-BI345,0)/Inputs!$B$17)*DCF!G$6</f>
        <v>7497.2807758642821</v>
      </c>
      <c r="CR345" s="15">
        <f ca="1">(BK345*DCF!H$28-DCF!H$5*MAX(BK345*DCF!H$28,0)-MAX(BK345-BJ345,0)/Inputs!$B$17)*DCF!H$6</f>
        <v>9039.6622001502456</v>
      </c>
      <c r="CS345" s="15">
        <f ca="1">(BL345*DCF!I$28-DCF!I$5*MAX(BL345*DCF!I$28,0)-MAX(BL345-BK345,0)/Inputs!$B$17)*DCF!I$6</f>
        <v>11233.440415367651</v>
      </c>
      <c r="CT345" s="15">
        <f ca="1">(BM345*DCF!J$28-DCF!J$5*MAX(BM345*DCF!J$28,0)-MAX(BM345-BL345,0)/Inputs!$B$17)*DCF!J$6</f>
        <v>12873.471285609308</v>
      </c>
      <c r="CU345" s="15">
        <f ca="1">(BN345*DCF!K$28-DCF!K$5*MAX(BN345*DCF!K$28,0)-MAX(BN345-BM345,0)/Inputs!$B$17)*DCF!K$6</f>
        <v>15088.965264528757</v>
      </c>
      <c r="CV345" s="15">
        <f ca="1">(BO345*DCF!L$28-DCF!L$5*MAX(BO345*DCF!L$28,0)-MAX(BO345-BN345,0)/Inputs!$B$17)*DCF!L$6</f>
        <v>18690.482973627877</v>
      </c>
      <c r="CW345" s="15">
        <f ca="1">(BP345*DCF!M$28-DCF!M$5*MAX(BP345*DCF!M$28,0)-MAX(BP345-BO345,0)/Inputs!$B$17)*DCF!M$6</f>
        <v>24970.245424448211</v>
      </c>
      <c r="CX345" s="15">
        <f ca="1">(BQ345*DCF!C$46-DCF!C$5*MAX(BQ345*DCF!C$46,0)-MAX(BQ345-Inputs!$B$20,0)/Inputs!$B$24)*DCF!C$6</f>
        <v>-635.80186087283971</v>
      </c>
      <c r="CY345" s="15">
        <f ca="1">(BR345*DCF!D$46-DCF!D$5*MAX(BR345*DCF!D$46,0)-MAX(BR345-BQ345,0)/Inputs!$B$24)*DCF!D$6</f>
        <v>-2217.3631666480114</v>
      </c>
      <c r="CZ345" s="15">
        <f ca="1">(BS345*DCF!E$46-DCF!E$5*MAX(BS345*DCF!E$46,0)-MAX(BS345-BR345,0)/Inputs!$B$24)*DCF!E$6</f>
        <v>-1723.4033241673601</v>
      </c>
      <c r="DA345" s="15">
        <f ca="1">(BT345*DCF!F$46-DCF!F$5*MAX(BT345*DCF!F$46,0)-MAX(BT345-BS345,0)/Inputs!$B$24)*DCF!F$6</f>
        <v>-2583.9874158996677</v>
      </c>
      <c r="DB345" s="15">
        <f ca="1">(BU345*DCF!G$46-DCF!G$5*MAX(BU345*DCF!G$46,0)-MAX(BU345-BT345,0)/Inputs!$B$24)*DCF!G$6</f>
        <v>-1934.2637643203216</v>
      </c>
      <c r="DC345" s="15">
        <f ca="1">(BV345*DCF!H$46-DCF!H$5*MAX(BV345*DCF!H$46,0)-MAX(BV345-BU345,0)/Inputs!$B$24)*DCF!H$6</f>
        <v>-338.86074559531107</v>
      </c>
      <c r="DD345" s="15">
        <f ca="1">(BW345*DCF!I$46-DCF!I$5*MAX(BW345*DCF!I$46,0)-MAX(BW345-BV345,0)/Inputs!$B$24)*DCF!I$6</f>
        <v>-3484.436853623869</v>
      </c>
      <c r="DE345" s="15">
        <f ca="1">(BX345*DCF!J$46-DCF!J$5*MAX(BX345*DCF!J$46,0)-MAX(BX345-BW345,0)/Inputs!$B$24)*DCF!J$6</f>
        <v>-4750.8332022330414</v>
      </c>
      <c r="DF345" s="15">
        <f ca="1">(BY345*DCF!K$46-DCF!K$5*MAX(BY345*DCF!K$46,0)-MAX(BY345-BX345,0)/Inputs!$B$24)*DCF!K$6</f>
        <v>-1255.41911138252</v>
      </c>
      <c r="DG345" s="15">
        <f ca="1">(BZ345*DCF!L$46-DCF!L$5*MAX(BZ345*DCF!L$46,0)-MAX(BZ345-BY345,0)/Inputs!$B$24)*DCF!L$6</f>
        <v>-1828.5319406736833</v>
      </c>
      <c r="DH345" s="15">
        <f ca="1">(CA345*DCF!M$46-DCF!M$5*MAX(CA345*DCF!M$46,0)-MAX(CA345-BZ345,0)/Inputs!$B$24)*DCF!M$6</f>
        <v>665.66482354778225</v>
      </c>
      <c r="DI345" s="15">
        <f ca="1">SUM(CB345:CL345)+BE345*DCF!M$10*(1+Inputs!$B$30)*(1-Inputs!$B$33)*(1-Inputs!$B$30/Inputs!$B$31)/(Inputs!$B$29-Inputs!$B$30)*DCF!M$6</f>
        <v>129187.54677250372</v>
      </c>
      <c r="DJ345" s="15">
        <f ca="1">SUM(CM345:CW345)+BP345*DCF!M$28*(1+Inputs!$B$30)*(1-Inputs!$B$33)*(1-Inputs!$B$30/Inputs!$B$31)/(Inputs!$B$29-Inputs!$B$30)*DCF!M$6</f>
        <v>715304.52006554976</v>
      </c>
      <c r="DK345" s="15">
        <f ca="1">SUM(CX345:DH345)+CA345*DCF!M$46*(1+Inputs!$B$30)*(1-Inputs!$B$33)*(1-Inputs!$B$30/Inputs!$B$31)/(Inputs!$B$29-Inputs!$B$30)*DCF!M$6</f>
        <v>301613.92525487149</v>
      </c>
      <c r="DM345" s="15">
        <f ca="1">DI345+DJ345+DK345+Inputs!$B$34+Inputs!$B$36-Inputs!$B$35</f>
        <v>1222956.9920929251</v>
      </c>
    </row>
    <row r="346" spans="1:117" x14ac:dyDescent="0.75">
      <c r="A346" s="11">
        <v>333</v>
      </c>
      <c r="C346" s="23">
        <f t="shared" ca="1" si="213"/>
        <v>0.47175938541493223</v>
      </c>
      <c r="D346" s="23">
        <f t="shared" ca="1" si="213"/>
        <v>-0.79119097720282361</v>
      </c>
      <c r="E346" s="23">
        <f t="shared" ca="1" si="213"/>
        <v>0.85187372598277655</v>
      </c>
      <c r="F346" s="23">
        <f t="shared" ca="1" si="213"/>
        <v>1.005378034126529</v>
      </c>
      <c r="G346" s="23">
        <f t="shared" ca="1" si="213"/>
        <v>0.92479804316400027</v>
      </c>
      <c r="H346" s="23">
        <f t="shared" ca="1" si="213"/>
        <v>0.43896110180176662</v>
      </c>
      <c r="I346" s="23">
        <f t="shared" ca="1" si="213"/>
        <v>-0.56788364872559616</v>
      </c>
      <c r="J346" s="23">
        <f t="shared" ca="1" si="213"/>
        <v>-0.25606329355621127</v>
      </c>
      <c r="K346" s="23">
        <f t="shared" ca="1" si="213"/>
        <v>-0.27872994880851237</v>
      </c>
      <c r="L346" s="23">
        <f t="shared" ca="1" si="213"/>
        <v>-4.5812000920035401E-2</v>
      </c>
      <c r="M346" s="23">
        <f t="shared" ca="1" si="213"/>
        <v>0.9511570711308629</v>
      </c>
      <c r="N346" s="23">
        <f ca="1">SQRT(Inputs!$B$38)*C346+SQRT(1-Inputs!$B$38)*_xlfn.NORM.S.INV(RAND())</f>
        <v>-0.59846347030292035</v>
      </c>
      <c r="O346" s="23">
        <f ca="1">SQRT(Inputs!$B$38)*D346+SQRT(1-Inputs!$B$38)*_xlfn.NORM.S.INV(RAND())</f>
        <v>-0.78436714907979632</v>
      </c>
      <c r="P346" s="23">
        <f ca="1">SQRT(Inputs!$B$38)*E346+SQRT(1-Inputs!$B$38)*_xlfn.NORM.S.INV(RAND())</f>
        <v>-0.24712173494711132</v>
      </c>
      <c r="Q346" s="23">
        <f ca="1">SQRT(Inputs!$B$38)*F346+SQRT(1-Inputs!$B$38)*_xlfn.NORM.S.INV(RAND())</f>
        <v>-0.22541823911855974</v>
      </c>
      <c r="R346" s="23">
        <f ca="1">SQRT(Inputs!$B$38)*G346+SQRT(1-Inputs!$B$38)*_xlfn.NORM.S.INV(RAND())</f>
        <v>1.1801264646534777</v>
      </c>
      <c r="S346" s="23">
        <f ca="1">SQRT(Inputs!$B$38)*H346+SQRT(1-Inputs!$B$38)*_xlfn.NORM.S.INV(RAND())</f>
        <v>-7.1341136150216367E-2</v>
      </c>
      <c r="T346" s="23">
        <f ca="1">SQRT(Inputs!$B$38)*I346+SQRT(1-Inputs!$B$38)*_xlfn.NORM.S.INV(RAND())</f>
        <v>-0.28776182051846261</v>
      </c>
      <c r="U346" s="23">
        <f ca="1">SQRT(Inputs!$B$38)*J346+SQRT(1-Inputs!$B$38)*_xlfn.NORM.S.INV(RAND())</f>
        <v>0.80850109745229959</v>
      </c>
      <c r="V346" s="23">
        <f ca="1">SQRT(Inputs!$B$38)*K346+SQRT(1-Inputs!$B$38)*_xlfn.NORM.S.INV(RAND())</f>
        <v>-0.47190530805750752</v>
      </c>
      <c r="W346" s="23">
        <f ca="1">SQRT(Inputs!$B$38)*L346+SQRT(1-Inputs!$B$38)*_xlfn.NORM.S.INV(RAND())</f>
        <v>0.88993940125654747</v>
      </c>
      <c r="X346" s="23">
        <f ca="1">SQRT(Inputs!$B$38)*M346+SQRT(1-Inputs!$B$38)*_xlfn.NORM.S.INV(RAND())</f>
        <v>2.3708701416694105</v>
      </c>
      <c r="Y346" s="23">
        <f ca="1">SQRT(Inputs!$B$38)*C346+SQRT(1-Inputs!$B$38)*_xlfn.NORM.S.INV(RAND())</f>
        <v>1.2311892959966011</v>
      </c>
      <c r="Z346" s="23">
        <f ca="1">SQRT(Inputs!$B$38)*D346+SQRT(1-Inputs!$B$38)*_xlfn.NORM.S.INV(RAND())</f>
        <v>-1.4392196924136913</v>
      </c>
      <c r="AA346" s="23">
        <f ca="1">SQRT(Inputs!$B$38)*E346+SQRT(1-Inputs!$B$38)*_xlfn.NORM.S.INV(RAND())</f>
        <v>0.69137424282919857</v>
      </c>
      <c r="AB346" s="23">
        <f ca="1">SQRT(Inputs!$B$38)*F346+SQRT(1-Inputs!$B$38)*_xlfn.NORM.S.INV(RAND())</f>
        <v>1.0836069800887038</v>
      </c>
      <c r="AC346" s="23">
        <f ca="1">SQRT(Inputs!$B$38)*G346+SQRT(1-Inputs!$B$38)*_xlfn.NORM.S.INV(RAND())</f>
        <v>-0.26118101282226092</v>
      </c>
      <c r="AD346" s="23">
        <f ca="1">SQRT(Inputs!$B$38)*H346+SQRT(1-Inputs!$B$38)*_xlfn.NORM.S.INV(RAND())</f>
        <v>0.37248088196694146</v>
      </c>
      <c r="AE346" s="23">
        <f ca="1">SQRT(Inputs!$B$38)*I346+SQRT(1-Inputs!$B$38)*_xlfn.NORM.S.INV(RAND())</f>
        <v>0.31317997198196779</v>
      </c>
      <c r="AF346" s="23">
        <f ca="1">SQRT(Inputs!$B$38)*J346+SQRT(1-Inputs!$B$38)*_xlfn.NORM.S.INV(RAND())</f>
        <v>1.0548499394299866</v>
      </c>
      <c r="AG346" s="23">
        <f ca="1">SQRT(Inputs!$B$38)*K346+SQRT(1-Inputs!$B$38)*_xlfn.NORM.S.INV(RAND())</f>
        <v>0.66941525716671568</v>
      </c>
      <c r="AH346" s="23">
        <f ca="1">SQRT(Inputs!$B$38)*L346+SQRT(1-Inputs!$B$38)*_xlfn.NORM.S.INV(RAND())</f>
        <v>0.81490996369058188</v>
      </c>
      <c r="AI346" s="23">
        <f ca="1">SQRT(Inputs!$B$38)*M346+SQRT(1-Inputs!$B$38)*_xlfn.NORM.S.INV(RAND())</f>
        <v>1.2418786813634626</v>
      </c>
      <c r="AJ346" s="23">
        <f ca="1">SQRT(Inputs!$B$38)*C346+SQRT(1-Inputs!$B$38)*_xlfn.NORM.S.INV(RAND())</f>
        <v>-0.38203349369313588</v>
      </c>
      <c r="AK346" s="23">
        <f ca="1">SQRT(Inputs!$B$38)*D346+SQRT(1-Inputs!$B$38)*_xlfn.NORM.S.INV(RAND())</f>
        <v>-0.56301600673935315</v>
      </c>
      <c r="AL346" s="23">
        <f ca="1">SQRT(Inputs!$B$38)*E346+SQRT(1-Inputs!$B$38)*_xlfn.NORM.S.INV(RAND())</f>
        <v>1.3339783660786626</v>
      </c>
      <c r="AM346" s="23">
        <f ca="1">SQRT(Inputs!$B$38)*F346+SQRT(1-Inputs!$B$38)*_xlfn.NORM.S.INV(RAND())</f>
        <v>-0.23452068793178804</v>
      </c>
      <c r="AN346" s="23">
        <f ca="1">SQRT(Inputs!$B$38)*G346+SQRT(1-Inputs!$B$38)*_xlfn.NORM.S.INV(RAND())</f>
        <v>1.1857107758317005</v>
      </c>
      <c r="AO346" s="23">
        <f ca="1">SQRT(Inputs!$B$38)*H346+SQRT(1-Inputs!$B$38)*_xlfn.NORM.S.INV(RAND())</f>
        <v>0.67615364386683385</v>
      </c>
      <c r="AP346" s="23">
        <f ca="1">SQRT(Inputs!$B$38)*I346+SQRT(1-Inputs!$B$38)*_xlfn.NORM.S.INV(RAND())</f>
        <v>-0.12239439402970406</v>
      </c>
      <c r="AQ346" s="23">
        <f ca="1">SQRT(Inputs!$B$38)*J346+SQRT(1-Inputs!$B$38)*_xlfn.NORM.S.INV(RAND())</f>
        <v>-1.1404040813191669</v>
      </c>
      <c r="AR346" s="23">
        <f ca="1">SQRT(Inputs!$B$38)*K346+SQRT(1-Inputs!$B$38)*_xlfn.NORM.S.INV(RAND())</f>
        <v>-1.2968819764199224</v>
      </c>
      <c r="AS346" s="23">
        <f ca="1">SQRT(Inputs!$B$38)*L346+SQRT(1-Inputs!$B$38)*_xlfn.NORM.S.INV(RAND())</f>
        <v>0.19175219092187748</v>
      </c>
      <c r="AT346" s="23">
        <f ca="1">SQRT(Inputs!$B$38)*M346+SQRT(1-Inputs!$B$38)*_xlfn.NORM.S.INV(RAND())</f>
        <v>1.0299681748957596</v>
      </c>
      <c r="AU346" s="15">
        <f ca="1">Inputs!$B$6*EXP($B$8-0.5*C$5^2+C$5*N346)</f>
        <v>4504.0726229519787</v>
      </c>
      <c r="AV346" s="15">
        <f t="shared" ca="1" si="183"/>
        <v>4885.3348143078665</v>
      </c>
      <c r="AW346" s="15">
        <f t="shared" ca="1" si="184"/>
        <v>5761.5202845080294</v>
      </c>
      <c r="AX346" s="15">
        <f t="shared" ca="1" si="185"/>
        <v>6838.9020340387015</v>
      </c>
      <c r="AY346" s="15">
        <f t="shared" ca="1" si="186"/>
        <v>9592.9083901578961</v>
      </c>
      <c r="AZ346" s="15">
        <f t="shared" ca="1" si="187"/>
        <v>11640.577041873148</v>
      </c>
      <c r="BA346" s="15">
        <f t="shared" ca="1" si="188"/>
        <v>13822.465611874926</v>
      </c>
      <c r="BB346" s="15">
        <f t="shared" ca="1" si="189"/>
        <v>18350.77409683969</v>
      </c>
      <c r="BC346" s="15">
        <f t="shared" ca="1" si="190"/>
        <v>21474.192582673564</v>
      </c>
      <c r="BD346" s="15">
        <f t="shared" ca="1" si="191"/>
        <v>28591.482762026215</v>
      </c>
      <c r="BE346" s="15">
        <f t="shared" ca="1" si="192"/>
        <v>43479.638339439021</v>
      </c>
      <c r="BF346" s="15">
        <f ca="1">Inputs!$B$13*EXP($B$9-0.5*C$6^2+C$6*Y346)</f>
        <v>17654.564935695234</v>
      </c>
      <c r="BG346" s="15">
        <f t="shared" ca="1" si="193"/>
        <v>16595.267139842457</v>
      </c>
      <c r="BH346" s="15">
        <f t="shared" ca="1" si="194"/>
        <v>22739.998178539128</v>
      </c>
      <c r="BI346" s="15">
        <f t="shared" ca="1" si="195"/>
        <v>32889.7380479727</v>
      </c>
      <c r="BJ346" s="15">
        <f t="shared" ca="1" si="196"/>
        <v>38830.90009137067</v>
      </c>
      <c r="BK346" s="15">
        <f t="shared" ca="1" si="197"/>
        <v>50136.649829817834</v>
      </c>
      <c r="BL346" s="15">
        <f t="shared" ca="1" si="198"/>
        <v>64137.771843894778</v>
      </c>
      <c r="BM346" s="15">
        <f t="shared" ca="1" si="199"/>
        <v>89877.833068897773</v>
      </c>
      <c r="BN346" s="15">
        <f t="shared" ca="1" si="200"/>
        <v>119771.24712610092</v>
      </c>
      <c r="BO346" s="15">
        <f t="shared" ca="1" si="201"/>
        <v>162008.00541661971</v>
      </c>
      <c r="BP346" s="15">
        <f t="shared" ca="1" si="202"/>
        <v>229527.01727405767</v>
      </c>
      <c r="BQ346" s="15">
        <f ca="1">Inputs!$B$20*EXP($B$10-0.5*C$7^2+C$7*AJ346)</f>
        <v>3745.9405743796224</v>
      </c>
      <c r="BR346" s="15">
        <f t="shared" ca="1" si="203"/>
        <v>4250.5637821994987</v>
      </c>
      <c r="BS346" s="15">
        <f t="shared" ca="1" si="204"/>
        <v>8538.1246784241812</v>
      </c>
      <c r="BT346" s="15">
        <f t="shared" ca="1" si="205"/>
        <v>11069.792491329461</v>
      </c>
      <c r="BU346" s="15">
        <f t="shared" ca="1" si="206"/>
        <v>20439.34287659543</v>
      </c>
      <c r="BV346" s="15">
        <f t="shared" ca="1" si="207"/>
        <v>33116.391950070611</v>
      </c>
      <c r="BW346" s="15">
        <f t="shared" ca="1" si="208"/>
        <v>45030.320603377317</v>
      </c>
      <c r="BX346" s="15">
        <f t="shared" ca="1" si="209"/>
        <v>50110.454083703298</v>
      </c>
      <c r="BY346" s="15">
        <f t="shared" ca="1" si="210"/>
        <v>54784.732040946757</v>
      </c>
      <c r="BZ346" s="15">
        <f t="shared" ca="1" si="211"/>
        <v>79628.709043214927</v>
      </c>
      <c r="CA346" s="15">
        <f t="shared" ca="1" si="212"/>
        <v>134319.61106843568</v>
      </c>
      <c r="CB346" s="15">
        <f ca="1">(AU346*DCF!C$10-DCF!C$5*MAX(AU346*DCF!C$10,0)-MAX(AU346-Inputs!$B$6,0)/Inputs!$B$10)*DCF!C$6</f>
        <v>1046.3411145190619</v>
      </c>
      <c r="CC346" s="15">
        <f ca="1">(AV346*DCF!D$10-DCF!D$5*MAX(AV346*DCF!D$10,0)-MAX(AV346-AU346,0)/Inputs!$B$10)*DCF!D$6</f>
        <v>1097.8064569088485</v>
      </c>
      <c r="CD346" s="15">
        <f ca="1">(AW346*DCF!E$10-DCF!E$5*MAX(AW346*DCF!E$10,0)-MAX(AW346-AV346,0)/Inputs!$B$10)*DCF!E$6</f>
        <v>1132.8900658099419</v>
      </c>
      <c r="CE346" s="15">
        <f ca="1">(AX346*DCF!F$10-DCF!F$5*MAX(AX346*DCF!F$10,0)-MAX(AX346-AW346,0)/Inputs!$B$10)*DCF!F$6</f>
        <v>1268.7449843361287</v>
      </c>
      <c r="CF346" s="15">
        <f ca="1">(AY346*DCF!G$10-DCF!G$5*MAX(AY346*DCF!G$10,0)-MAX(AY346-AX346,0)/Inputs!$B$10)*DCF!G$6</f>
        <v>1447.153776543496</v>
      </c>
      <c r="CG346" s="15">
        <f ca="1">(AZ346*DCF!H$10-DCF!H$5*MAX(AZ346*DCF!H$10,0)-MAX(AZ346-AY346,0)/Inputs!$B$10)*DCF!H$6</f>
        <v>1896.4261038287743</v>
      </c>
      <c r="CH346" s="15">
        <f ca="1">(BA346*DCF!I$10-DCF!I$5*MAX(BA346*DCF!I$10,0)-MAX(BA346-AZ346,0)/Inputs!$B$10)*DCF!I$6</f>
        <v>2166.9540502609034</v>
      </c>
      <c r="CI346" s="15">
        <f ca="1">(BB346*DCF!J$10-DCF!J$5*MAX(BB346*DCF!J$10,0)-MAX(BB346-BA346,0)/Inputs!$B$10)*DCF!J$6</f>
        <v>2462.8448844034588</v>
      </c>
      <c r="CJ346" s="15">
        <f ca="1">(BC346*DCF!K$10-DCF!K$5*MAX(BC346*DCF!K$10,0)-MAX(BC346-BB346,0)/Inputs!$B$10)*DCF!K$6</f>
        <v>3019.7690874427749</v>
      </c>
      <c r="CK346" s="15">
        <f ca="1">(BD346*DCF!L$10-DCF!L$5*MAX(BD346*DCF!L$10,0)-MAX(BD346-BC346,0)/Inputs!$B$10)*DCF!L$6</f>
        <v>3391.758436050095</v>
      </c>
      <c r="CL346" s="15">
        <f ca="1">(BE346*DCF!M$10-DCF!M$5*MAX(BE346*DCF!M$10,0)-MAX(BE346-BD346,0)/Inputs!$B$10)*DCF!M$6</f>
        <v>4356.9900750790157</v>
      </c>
      <c r="CM346" s="15">
        <f ca="1">(BF346*DCF!C$28-DCF!C$5*MAX(BF346*DCF!C$28,0)-MAX(BF346-Inputs!$B$13,0)/Inputs!$B$17)*DCF!C$6</f>
        <v>3940.5828564856838</v>
      </c>
      <c r="CN346" s="15">
        <f ca="1">(BG346*DCF!D$28-DCF!D$5*MAX(BG346*DCF!D$28,0)-MAX(BG346-BF346,0)/Inputs!$B$17)*DCF!D$6</f>
        <v>4887.6889227780757</v>
      </c>
      <c r="CO346" s="15">
        <f ca="1">(BH346*DCF!E$28-DCF!E$5*MAX(BH346*DCF!E$28,0)-MAX(BH346-BG346,0)/Inputs!$B$17)*DCF!E$6</f>
        <v>5229.3304958115496</v>
      </c>
      <c r="CP346" s="15">
        <f ca="1">(BI346*DCF!F$28-DCF!F$5*MAX(BI346*DCF!F$28,0)-MAX(BI346-BH346,0)/Inputs!$B$17)*DCF!F$6</f>
        <v>7080.7769638507134</v>
      </c>
      <c r="CQ346" s="15">
        <f ca="1">(BJ346*DCF!G$28-DCF!G$5*MAX(BJ346*DCF!G$28,0)-MAX(BJ346-BI346,0)/Inputs!$B$17)*DCF!G$6</f>
        <v>9075.7268737112281</v>
      </c>
      <c r="CR346" s="15">
        <f ca="1">(BK346*DCF!H$28-DCF!H$5*MAX(BK346*DCF!H$28,0)-MAX(BK346-BJ346,0)/Inputs!$B$17)*DCF!H$6</f>
        <v>10642.750417071431</v>
      </c>
      <c r="CS346" s="15">
        <f ca="1">(BL346*DCF!I$28-DCF!I$5*MAX(BL346*DCF!I$28,0)-MAX(BL346-BK346,0)/Inputs!$B$17)*DCF!I$6</f>
        <v>13072.601597179939</v>
      </c>
      <c r="CT346" s="15">
        <f ca="1">(BM346*DCF!J$28-DCF!J$5*MAX(BM346*DCF!J$28,0)-MAX(BM346-BL346,0)/Inputs!$B$17)*DCF!J$6</f>
        <v>16637.296258525854</v>
      </c>
      <c r="CU346" s="15">
        <f ca="1">(BN346*DCF!K$28-DCF!K$5*MAX(BN346*DCF!K$28,0)-MAX(BN346-BM346,0)/Inputs!$B$17)*DCF!K$6</f>
        <v>21632.134144878331</v>
      </c>
      <c r="CV346" s="15">
        <f ca="1">(BO346*DCF!L$28-DCF!L$5*MAX(BO346*DCF!L$28,0)-MAX(BO346-BN346,0)/Inputs!$B$17)*DCF!L$6</f>
        <v>27544.837978409349</v>
      </c>
      <c r="CW346" s="15">
        <f ca="1">(BP346*DCF!M$28-DCF!M$5*MAX(BP346*DCF!M$28,0)-MAX(BP346-BO346,0)/Inputs!$B$17)*DCF!M$6</f>
        <v>36128.007158340959</v>
      </c>
      <c r="CX346" s="15">
        <f ca="1">(BQ346*DCF!C$46-DCF!C$5*MAX(BQ346*DCF!C$46,0)-MAX(BQ346-Inputs!$B$20,0)/Inputs!$B$24)*DCF!C$6</f>
        <v>-1116.8179499165974</v>
      </c>
      <c r="CY346" s="15">
        <f ca="1">(BR346*DCF!D$46-DCF!D$5*MAX(BR346*DCF!D$46,0)-MAX(BR346-BQ346,0)/Inputs!$B$24)*DCF!D$6</f>
        <v>-940.79064721649854</v>
      </c>
      <c r="CZ346" s="15">
        <f ca="1">(BS346*DCF!E$46-DCF!E$5*MAX(BS346*DCF!E$46,0)-MAX(BS346-BR346,0)/Inputs!$B$24)*DCF!E$6</f>
        <v>-2699.686579821298</v>
      </c>
      <c r="DA346" s="15">
        <f ca="1">(BT346*DCF!F$46-DCF!F$5*MAX(BT346*DCF!F$46,0)-MAX(BT346-BS346,0)/Inputs!$B$24)*DCF!F$6</f>
        <v>-1728.0325605891269</v>
      </c>
      <c r="DB346" s="15">
        <f ca="1">(BU346*DCF!G$46-DCF!G$5*MAX(BU346*DCF!G$46,0)-MAX(BU346-BT346,0)/Inputs!$B$24)*DCF!G$6</f>
        <v>-3839.2707410495505</v>
      </c>
      <c r="DC346" s="15">
        <f ca="1">(BV346*DCF!H$46-DCF!H$5*MAX(BV346*DCF!H$46,0)-MAX(BV346-BU346,0)/Inputs!$B$24)*DCF!H$6</f>
        <v>-3939.3153260140416</v>
      </c>
      <c r="DD346" s="15">
        <f ca="1">(BW346*DCF!I$46-DCF!I$5*MAX(BW346*DCF!I$46,0)-MAX(BW346-BV346,0)/Inputs!$B$24)*DCF!I$6</f>
        <v>-2380.0353127183084</v>
      </c>
      <c r="DE346" s="15">
        <f ca="1">(BX346*DCF!J$46-DCF!J$5*MAX(BX346*DCF!J$46,0)-MAX(BX346-BW346,0)/Inputs!$B$24)*DCF!J$6</f>
        <v>754.82653477204656</v>
      </c>
      <c r="DF346" s="15">
        <f ca="1">(BY346*DCF!K$46-DCF!K$5*MAX(BY346*DCF!K$46,0)-MAX(BY346-BX346,0)/Inputs!$B$24)*DCF!K$6</f>
        <v>1984.4129426841162</v>
      </c>
      <c r="DG346" s="15">
        <f ca="1">(BZ346*DCF!L$46-DCF!L$5*MAX(BZ346*DCF!L$46,0)-MAX(BZ346-BY346,0)/Inputs!$B$24)*DCF!L$6</f>
        <v>-117.90989342205033</v>
      </c>
      <c r="DH346" s="15">
        <f ca="1">(CA346*DCF!M$46-DCF!M$5*MAX(CA346*DCF!M$46,0)-MAX(CA346-BZ346,0)/Inputs!$B$24)*DCF!M$6</f>
        <v>-903.34184256939318</v>
      </c>
      <c r="DI346" s="15">
        <f ca="1">SUM(CB346:CL346)+BE346*DCF!M$10*(1+Inputs!$B$30)*(1-Inputs!$B$33)*(1-Inputs!$B$30/Inputs!$B$31)/(Inputs!$B$29-Inputs!$B$30)*DCF!M$6</f>
        <v>144292.08749253579</v>
      </c>
      <c r="DJ346" s="15">
        <f ca="1">SUM(CM346:CW346)+BP346*DCF!M$28*(1+Inputs!$B$30)*(1-Inputs!$B$33)*(1-Inputs!$B$30/Inputs!$B$31)/(Inputs!$B$29-Inputs!$B$30)*DCF!M$6</f>
        <v>1007574.0326727622</v>
      </c>
      <c r="DK346" s="15">
        <f ca="1">SUM(CX346:DH346)+CA346*DCF!M$46*(1+Inputs!$B$30)*(1-Inputs!$B$33)*(1-Inputs!$B$30/Inputs!$B$31)/(Inputs!$B$29-Inputs!$B$30)*DCF!M$6</f>
        <v>192748.06851104644</v>
      </c>
      <c r="DM346" s="15">
        <f ca="1">DI346+DJ346+DK346+Inputs!$B$34+Inputs!$B$36-Inputs!$B$35</f>
        <v>1421465.1886763445</v>
      </c>
    </row>
    <row r="347" spans="1:117" x14ac:dyDescent="0.75">
      <c r="A347" s="11">
        <v>334</v>
      </c>
      <c r="C347" s="23">
        <f t="shared" ca="1" si="213"/>
        <v>-0.76286470244907023</v>
      </c>
      <c r="D347" s="23">
        <f t="shared" ca="1" si="213"/>
        <v>0.19856039505765585</v>
      </c>
      <c r="E347" s="23">
        <f t="shared" ca="1" si="213"/>
        <v>3.1171556170857278E-4</v>
      </c>
      <c r="F347" s="23">
        <f t="shared" ca="1" si="213"/>
        <v>-0.32905475479369167</v>
      </c>
      <c r="G347" s="23">
        <f t="shared" ca="1" si="213"/>
        <v>0.98341020387732869</v>
      </c>
      <c r="H347" s="23">
        <f t="shared" ca="1" si="213"/>
        <v>-0.26927990588446366</v>
      </c>
      <c r="I347" s="23">
        <f t="shared" ca="1" si="213"/>
        <v>0.4929671353097847</v>
      </c>
      <c r="J347" s="23">
        <f t="shared" ca="1" si="213"/>
        <v>-0.76255047923475194</v>
      </c>
      <c r="K347" s="23">
        <f t="shared" ca="1" si="213"/>
        <v>0.30013284269547513</v>
      </c>
      <c r="L347" s="23">
        <f t="shared" ca="1" si="213"/>
        <v>0.98493380155033639</v>
      </c>
      <c r="M347" s="23">
        <f t="shared" ca="1" si="213"/>
        <v>0.40542550372885194</v>
      </c>
      <c r="N347" s="23">
        <f ca="1">SQRT(Inputs!$B$38)*C347+SQRT(1-Inputs!$B$38)*_xlfn.NORM.S.INV(RAND())</f>
        <v>-2.1765882368606153</v>
      </c>
      <c r="O347" s="23">
        <f ca="1">SQRT(Inputs!$B$38)*D347+SQRT(1-Inputs!$B$38)*_xlfn.NORM.S.INV(RAND())</f>
        <v>0.99936037229252184</v>
      </c>
      <c r="P347" s="23">
        <f ca="1">SQRT(Inputs!$B$38)*E347+SQRT(1-Inputs!$B$38)*_xlfn.NORM.S.INV(RAND())</f>
        <v>-1.214000579886185</v>
      </c>
      <c r="Q347" s="23">
        <f ca="1">SQRT(Inputs!$B$38)*F347+SQRT(1-Inputs!$B$38)*_xlfn.NORM.S.INV(RAND())</f>
        <v>0.38313456127576373</v>
      </c>
      <c r="R347" s="23">
        <f ca="1">SQRT(Inputs!$B$38)*G347+SQRT(1-Inputs!$B$38)*_xlfn.NORM.S.INV(RAND())</f>
        <v>-0.88038153481770998</v>
      </c>
      <c r="S347" s="23">
        <f ca="1">SQRT(Inputs!$B$38)*H347+SQRT(1-Inputs!$B$38)*_xlfn.NORM.S.INV(RAND())</f>
        <v>-0.29231304646040002</v>
      </c>
      <c r="T347" s="23">
        <f ca="1">SQRT(Inputs!$B$38)*I347+SQRT(1-Inputs!$B$38)*_xlfn.NORM.S.INV(RAND())</f>
        <v>-1.9443545287705168</v>
      </c>
      <c r="U347" s="23">
        <f ca="1">SQRT(Inputs!$B$38)*J347+SQRT(1-Inputs!$B$38)*_xlfn.NORM.S.INV(RAND())</f>
        <v>9.2432085320594159E-2</v>
      </c>
      <c r="V347" s="23">
        <f ca="1">SQRT(Inputs!$B$38)*K347+SQRT(1-Inputs!$B$38)*_xlfn.NORM.S.INV(RAND())</f>
        <v>1.1631291564745987</v>
      </c>
      <c r="W347" s="23">
        <f ca="1">SQRT(Inputs!$B$38)*L347+SQRT(1-Inputs!$B$38)*_xlfn.NORM.S.INV(RAND())</f>
        <v>-0.21276739320311255</v>
      </c>
      <c r="X347" s="23">
        <f ca="1">SQRT(Inputs!$B$38)*M347+SQRT(1-Inputs!$B$38)*_xlfn.NORM.S.INV(RAND())</f>
        <v>0.98702350144869078</v>
      </c>
      <c r="Y347" s="23">
        <f ca="1">SQRT(Inputs!$B$38)*C347+SQRT(1-Inputs!$B$38)*_xlfn.NORM.S.INV(RAND())</f>
        <v>-0.37874361002013363</v>
      </c>
      <c r="Z347" s="23">
        <f ca="1">SQRT(Inputs!$B$38)*D347+SQRT(1-Inputs!$B$38)*_xlfn.NORM.S.INV(RAND())</f>
        <v>-0.58780457918314044</v>
      </c>
      <c r="AA347" s="23">
        <f ca="1">SQRT(Inputs!$B$38)*E347+SQRT(1-Inputs!$B$38)*_xlfn.NORM.S.INV(RAND())</f>
        <v>-0.29266258066854683</v>
      </c>
      <c r="AB347" s="23">
        <f ca="1">SQRT(Inputs!$B$38)*F347+SQRT(1-Inputs!$B$38)*_xlfn.NORM.S.INV(RAND())</f>
        <v>0.59511938580938251</v>
      </c>
      <c r="AC347" s="23">
        <f ca="1">SQRT(Inputs!$B$38)*G347+SQRT(1-Inputs!$B$38)*_xlfn.NORM.S.INV(RAND())</f>
        <v>0.72265706909490157</v>
      </c>
      <c r="AD347" s="23">
        <f ca="1">SQRT(Inputs!$B$38)*H347+SQRT(1-Inputs!$B$38)*_xlfn.NORM.S.INV(RAND())</f>
        <v>0.5784136443570258</v>
      </c>
      <c r="AE347" s="23">
        <f ca="1">SQRT(Inputs!$B$38)*I347+SQRT(1-Inputs!$B$38)*_xlfn.NORM.S.INV(RAND())</f>
        <v>0.53087974110928515</v>
      </c>
      <c r="AF347" s="23">
        <f ca="1">SQRT(Inputs!$B$38)*J347+SQRT(1-Inputs!$B$38)*_xlfn.NORM.S.INV(RAND())</f>
        <v>0.59585603054423153</v>
      </c>
      <c r="AG347" s="23">
        <f ca="1">SQRT(Inputs!$B$38)*K347+SQRT(1-Inputs!$B$38)*_xlfn.NORM.S.INV(RAND())</f>
        <v>0.36996755186186697</v>
      </c>
      <c r="AH347" s="23">
        <f ca="1">SQRT(Inputs!$B$38)*L347+SQRT(1-Inputs!$B$38)*_xlfn.NORM.S.INV(RAND())</f>
        <v>0.64909771761077162</v>
      </c>
      <c r="AI347" s="23">
        <f ca="1">SQRT(Inputs!$B$38)*M347+SQRT(1-Inputs!$B$38)*_xlfn.NORM.S.INV(RAND())</f>
        <v>0.18333486492960893</v>
      </c>
      <c r="AJ347" s="23">
        <f ca="1">SQRT(Inputs!$B$38)*C347+SQRT(1-Inputs!$B$38)*_xlfn.NORM.S.INV(RAND())</f>
        <v>-0.26540528553468623</v>
      </c>
      <c r="AK347" s="23">
        <f ca="1">SQRT(Inputs!$B$38)*D347+SQRT(1-Inputs!$B$38)*_xlfn.NORM.S.INV(RAND())</f>
        <v>-0.1093405109257872</v>
      </c>
      <c r="AL347" s="23">
        <f ca="1">SQRT(Inputs!$B$38)*E347+SQRT(1-Inputs!$B$38)*_xlfn.NORM.S.INV(RAND())</f>
        <v>-0.14702883134857639</v>
      </c>
      <c r="AM347" s="23">
        <f ca="1">SQRT(Inputs!$B$38)*F347+SQRT(1-Inputs!$B$38)*_xlfn.NORM.S.INV(RAND())</f>
        <v>-1.6596318156527925</v>
      </c>
      <c r="AN347" s="23">
        <f ca="1">SQRT(Inputs!$B$38)*G347+SQRT(1-Inputs!$B$38)*_xlfn.NORM.S.INV(RAND())</f>
        <v>1.4152527730263349</v>
      </c>
      <c r="AO347" s="23">
        <f ca="1">SQRT(Inputs!$B$38)*H347+SQRT(1-Inputs!$B$38)*_xlfn.NORM.S.INV(RAND())</f>
        <v>0.40254486129951156</v>
      </c>
      <c r="AP347" s="23">
        <f ca="1">SQRT(Inputs!$B$38)*I347+SQRT(1-Inputs!$B$38)*_xlfn.NORM.S.INV(RAND())</f>
        <v>1.223157746337761</v>
      </c>
      <c r="AQ347" s="23">
        <f ca="1">SQRT(Inputs!$B$38)*J347+SQRT(1-Inputs!$B$38)*_xlfn.NORM.S.INV(RAND())</f>
        <v>0.59702022124966825</v>
      </c>
      <c r="AR347" s="23">
        <f ca="1">SQRT(Inputs!$B$38)*K347+SQRT(1-Inputs!$B$38)*_xlfn.NORM.S.INV(RAND())</f>
        <v>-0.1711002873078169</v>
      </c>
      <c r="AS347" s="23">
        <f ca="1">SQRT(Inputs!$B$38)*L347+SQRT(1-Inputs!$B$38)*_xlfn.NORM.S.INV(RAND())</f>
        <v>0.61494268933841378</v>
      </c>
      <c r="AT347" s="23">
        <f ca="1">SQRT(Inputs!$B$38)*M347+SQRT(1-Inputs!$B$38)*_xlfn.NORM.S.INV(RAND())</f>
        <v>-0.3865387177749896</v>
      </c>
      <c r="AU347" s="15">
        <f ca="1">Inputs!$B$6*EXP($B$8-0.5*C$5^2+C$5*N347)</f>
        <v>3488.6892954343707</v>
      </c>
      <c r="AV347" s="15">
        <f t="shared" ca="1" si="183"/>
        <v>4918.7131743367918</v>
      </c>
      <c r="AW347" s="15">
        <f t="shared" ca="1" si="184"/>
        <v>5091.623601799125</v>
      </c>
      <c r="AX347" s="15">
        <f t="shared" ca="1" si="185"/>
        <v>6521.1506580267205</v>
      </c>
      <c r="AY347" s="15">
        <f t="shared" ca="1" si="186"/>
        <v>7190.8203938538936</v>
      </c>
      <c r="AZ347" s="15">
        <f t="shared" ca="1" si="187"/>
        <v>8515.9839931643055</v>
      </c>
      <c r="BA347" s="15">
        <f t="shared" ca="1" si="188"/>
        <v>8502.5368659688756</v>
      </c>
      <c r="BB347" s="15">
        <f t="shared" ca="1" si="189"/>
        <v>10506.545208312375</v>
      </c>
      <c r="BC347" s="15">
        <f t="shared" ca="1" si="190"/>
        <v>14396.832565239871</v>
      </c>
      <c r="BD347" s="15">
        <f t="shared" ca="1" si="191"/>
        <v>17289.945770883191</v>
      </c>
      <c r="BE347" s="15">
        <f t="shared" ca="1" si="192"/>
        <v>23179.49033960214</v>
      </c>
      <c r="BF347" s="15">
        <f ca="1">Inputs!$B$13*EXP($B$9-0.5*C$6^2+C$6*Y347)</f>
        <v>12830.548207165337</v>
      </c>
      <c r="BG347" s="15">
        <f t="shared" ca="1" si="193"/>
        <v>14063.461456335315</v>
      </c>
      <c r="BH347" s="15">
        <f t="shared" ca="1" si="194"/>
        <v>16368.817090942352</v>
      </c>
      <c r="BI347" s="15">
        <f t="shared" ca="1" si="195"/>
        <v>21960.066855314119</v>
      </c>
      <c r="BJ347" s="15">
        <f t="shared" ca="1" si="196"/>
        <v>29877.244997780686</v>
      </c>
      <c r="BK347" s="15">
        <f t="shared" ca="1" si="197"/>
        <v>39672.945076665354</v>
      </c>
      <c r="BL347" s="15">
        <f t="shared" ca="1" si="198"/>
        <v>52204.187963859025</v>
      </c>
      <c r="BM347" s="15">
        <f t="shared" ca="1" si="199"/>
        <v>69100.426328796922</v>
      </c>
      <c r="BN347" s="15">
        <f t="shared" ca="1" si="200"/>
        <v>88837.480348010591</v>
      </c>
      <c r="BO347" s="15">
        <f t="shared" ca="1" si="201"/>
        <v>117871.69274350337</v>
      </c>
      <c r="BP347" s="15">
        <f t="shared" ca="1" si="202"/>
        <v>148122.9239935645</v>
      </c>
      <c r="BQ347" s="15">
        <f ca="1">Inputs!$B$20*EXP($B$10-0.5*C$7^2+C$7*AJ347)</f>
        <v>3904.1447551545107</v>
      </c>
      <c r="BR347" s="15">
        <f t="shared" ca="1" si="203"/>
        <v>5116.6294122910604</v>
      </c>
      <c r="BS347" s="15">
        <f t="shared" ca="1" si="204"/>
        <v>6716.9628208697213</v>
      </c>
      <c r="BT347" s="15">
        <f t="shared" ca="1" si="205"/>
        <v>5992.2208664063</v>
      </c>
      <c r="BU347" s="15">
        <f t="shared" ca="1" si="206"/>
        <v>11695.989032105072</v>
      </c>
      <c r="BV347" s="15">
        <f t="shared" ca="1" si="207"/>
        <v>17817.285318665559</v>
      </c>
      <c r="BW347" s="15">
        <f t="shared" ca="1" si="208"/>
        <v>32209.51255281147</v>
      </c>
      <c r="BX347" s="15">
        <f t="shared" ca="1" si="209"/>
        <v>50778.043726780459</v>
      </c>
      <c r="BY347" s="15">
        <f t="shared" ca="1" si="210"/>
        <v>68857.270029183434</v>
      </c>
      <c r="BZ347" s="15">
        <f t="shared" ca="1" si="211"/>
        <v>108179.91163387979</v>
      </c>
      <c r="CA347" s="15">
        <f t="shared" ca="1" si="212"/>
        <v>141872.49324459935</v>
      </c>
      <c r="CB347" s="15">
        <f ca="1">(AU347*DCF!C$10-DCF!C$5*MAX(AU347*DCF!C$10,0)-MAX(AU347-Inputs!$B$6,0)/Inputs!$B$10)*DCF!C$6</f>
        <v>895.92721298779327</v>
      </c>
      <c r="CC347" s="15">
        <f ca="1">(AV347*DCF!D$10-DCF!D$5*MAX(AV347*DCF!D$10,0)-MAX(AV347-AU347,0)/Inputs!$B$10)*DCF!D$6</f>
        <v>850.22911656995768</v>
      </c>
      <c r="CD347" s="15">
        <f ca="1">(AW347*DCF!E$10-DCF!E$5*MAX(AW347*DCF!E$10,0)-MAX(AW347-AV347,0)/Inputs!$B$10)*DCF!E$6</f>
        <v>1136.6282490538877</v>
      </c>
      <c r="CE347" s="15">
        <f ca="1">(AX347*DCF!F$10-DCF!F$5*MAX(AX347*DCF!F$10,0)-MAX(AX347-AW347,0)/Inputs!$B$10)*DCF!F$6</f>
        <v>1126.1076577302167</v>
      </c>
      <c r="CF347" s="15">
        <f ca="1">(AY347*DCF!G$10-DCF!G$5*MAX(AY347*DCF!G$10,0)-MAX(AY347-AX347,0)/Inputs!$B$10)*DCF!G$6</f>
        <v>1352.8734483733353</v>
      </c>
      <c r="CG347" s="15">
        <f ca="1">(AZ347*DCF!H$10-DCF!H$5*MAX(AZ347*DCF!H$10,0)-MAX(AZ347-AY347,0)/Inputs!$B$10)*DCF!H$6</f>
        <v>1418.0778468780165</v>
      </c>
      <c r="CH347" s="15">
        <f ca="1">(BA347*DCF!I$10-DCF!I$5*MAX(BA347*DCF!I$10,0)-MAX(BA347-AZ347,0)/Inputs!$B$10)*DCF!I$6</f>
        <v>1553.1033119204249</v>
      </c>
      <c r="CI347" s="15">
        <f ca="1">(BB347*DCF!J$10-DCF!J$5*MAX(BB347*DCF!J$10,0)-MAX(BB347-BA347,0)/Inputs!$B$10)*DCF!J$6</f>
        <v>1499.2730954637027</v>
      </c>
      <c r="CJ347" s="15">
        <f ca="1">(BC347*DCF!K$10-DCF!K$5*MAX(BC347*DCF!K$10,0)-MAX(BC347-BB347,0)/Inputs!$B$10)*DCF!K$6</f>
        <v>1773.0778196268209</v>
      </c>
      <c r="CK347" s="15">
        <f ca="1">(BD347*DCF!L$10-DCF!L$5*MAX(BD347*DCF!L$10,0)-MAX(BD347-BC347,0)/Inputs!$B$10)*DCF!L$6</f>
        <v>2233.5262262169003</v>
      </c>
      <c r="CL347" s="15">
        <f ca="1">(BE347*DCF!M$10-DCF!M$5*MAX(BE347*DCF!M$10,0)-MAX(BE347-BD347,0)/Inputs!$B$10)*DCF!M$6</f>
        <v>2567.3568635544293</v>
      </c>
      <c r="CM347" s="15">
        <f ca="1">(BF347*DCF!C$28-DCF!C$5*MAX(BF347*DCF!C$28,0)-MAX(BF347-Inputs!$B$13,0)/Inputs!$B$17)*DCF!C$6</f>
        <v>3582.4162106745775</v>
      </c>
      <c r="CN347" s="15">
        <f ca="1">(BG347*DCF!D$28-DCF!D$5*MAX(BG347*DCF!D$28,0)-MAX(BG347-BF347,0)/Inputs!$B$17)*DCF!D$6</f>
        <v>3878.9768312431838</v>
      </c>
      <c r="CO347" s="15">
        <f ca="1">(BH347*DCF!E$28-DCF!E$5*MAX(BH347*DCF!E$28,0)-MAX(BH347-BG347,0)/Inputs!$B$17)*DCF!E$6</f>
        <v>4181.58660770797</v>
      </c>
      <c r="CP347" s="15">
        <f ca="1">(BI347*DCF!F$28-DCF!F$5*MAX(BI347*DCF!F$28,0)-MAX(BI347-BH347,0)/Inputs!$B$17)*DCF!F$6</f>
        <v>4943.6043080687105</v>
      </c>
      <c r="CQ347" s="15">
        <f ca="1">(BJ347*DCF!G$28-DCF!G$5*MAX(BJ347*DCF!G$28,0)-MAX(BJ347-BI347,0)/Inputs!$B$17)*DCF!G$6</f>
        <v>6420.2867412860523</v>
      </c>
      <c r="CR347" s="15">
        <f ca="1">(BK347*DCF!H$28-DCF!H$5*MAX(BK347*DCF!H$28,0)-MAX(BK347-BJ347,0)/Inputs!$B$17)*DCF!H$6</f>
        <v>8289.5801281471013</v>
      </c>
      <c r="CS347" s="15">
        <f ca="1">(BL347*DCF!I$28-DCF!I$5*MAX(BL347*DCF!I$28,0)-MAX(BL347-BK347,0)/Inputs!$B$17)*DCF!I$6</f>
        <v>10477.355821453333</v>
      </c>
      <c r="CT347" s="15">
        <f ca="1">(BM347*DCF!J$28-DCF!J$5*MAX(BM347*DCF!J$28,0)-MAX(BM347-BL347,0)/Inputs!$B$17)*DCF!J$6</f>
        <v>13174.828356971995</v>
      </c>
      <c r="CU347" s="15">
        <f ca="1">(BN347*DCF!K$28-DCF!K$5*MAX(BN347*DCF!K$28,0)-MAX(BN347-BM347,0)/Inputs!$B$17)*DCF!K$6</f>
        <v>16343.460090376622</v>
      </c>
      <c r="CV347" s="15">
        <f ca="1">(BO347*DCF!L$28-DCF!L$5*MAX(BO347*DCF!L$28,0)-MAX(BO347-BN347,0)/Inputs!$B$17)*DCF!L$6</f>
        <v>20232.607267576601</v>
      </c>
      <c r="CW347" s="15">
        <f ca="1">(BP347*DCF!M$28-DCF!M$5*MAX(BP347*DCF!M$28,0)-MAX(BP347-BO347,0)/Inputs!$B$17)*DCF!M$6</f>
        <v>24707.31016851469</v>
      </c>
      <c r="CX347" s="15">
        <f ca="1">(BQ347*DCF!C$46-DCF!C$5*MAX(BQ347*DCF!C$46,0)-MAX(BQ347-Inputs!$B$20,0)/Inputs!$B$24)*DCF!C$6</f>
        <v>-1226.4282368276056</v>
      </c>
      <c r="CY347" s="15">
        <f ca="1">(BR347*DCF!D$46-DCF!D$5*MAX(BR347*DCF!D$46,0)-MAX(BR347-BQ347,0)/Inputs!$B$24)*DCF!D$6</f>
        <v>-1390.6464580014715</v>
      </c>
      <c r="CZ347" s="15">
        <f ca="1">(BS347*DCF!E$46-DCF!E$5*MAX(BS347*DCF!E$46,0)-MAX(BS347-BR347,0)/Inputs!$B$24)*DCF!E$6</f>
        <v>-1425.0999218573581</v>
      </c>
      <c r="DA347" s="15">
        <f ca="1">(BT347*DCF!F$46-DCF!F$5*MAX(BT347*DCF!F$46,0)-MAX(BT347-BS347,0)/Inputs!$B$24)*DCF!F$6</f>
        <v>-436.39140920205438</v>
      </c>
      <c r="DB347" s="15">
        <f ca="1">(BU347*DCF!G$46-DCF!G$5*MAX(BU347*DCF!G$46,0)-MAX(BU347-BT347,0)/Inputs!$B$24)*DCF!G$6</f>
        <v>-2312.064880829505</v>
      </c>
      <c r="DC347" s="15">
        <f ca="1">(BV347*DCF!H$46-DCF!H$5*MAX(BV347*DCF!H$46,0)-MAX(BV347-BU347,0)/Inputs!$B$24)*DCF!H$6</f>
        <v>-1902.1553152440576</v>
      </c>
      <c r="DD347" s="15">
        <f ca="1">(BW347*DCF!I$46-DCF!I$5*MAX(BW347*DCF!I$46,0)-MAX(BW347-BV347,0)/Inputs!$B$24)*DCF!I$6</f>
        <v>-3387.5604918634094</v>
      </c>
      <c r="DE347" s="15">
        <f ca="1">(BX347*DCF!J$46-DCF!J$5*MAX(BX347*DCF!J$46,0)-MAX(BX347-BW347,0)/Inputs!$B$24)*DCF!J$6</f>
        <v>-2794.0726255076734</v>
      </c>
      <c r="DF347" s="15">
        <f ca="1">(BY347*DCF!K$46-DCF!K$5*MAX(BY347*DCF!K$46,0)-MAX(BY347-BX347,0)/Inputs!$B$24)*DCF!K$6</f>
        <v>-495.57201456389907</v>
      </c>
      <c r="DG347" s="15">
        <f ca="1">(BZ347*DCF!L$46-DCF!L$5*MAX(BZ347*DCF!L$46,0)-MAX(BZ347-BY347,0)/Inputs!$B$24)*DCF!L$6</f>
        <v>-1420.8671841474804</v>
      </c>
      <c r="DH347" s="15">
        <f ca="1">(CA347*DCF!M$46-DCF!M$5*MAX(CA347*DCF!M$46,0)-MAX(CA347-BZ347,0)/Inputs!$B$24)*DCF!M$6</f>
        <v>4078.6035135556331</v>
      </c>
      <c r="DI347" s="15">
        <f ca="1">SUM(CB347:CL347)+BE347*DCF!M$10*(1+Inputs!$B$30)*(1-Inputs!$B$33)*(1-Inputs!$B$30/Inputs!$B$31)/(Inputs!$B$29-Inputs!$B$30)*DCF!M$6</f>
        <v>80915.00898051585</v>
      </c>
      <c r="DJ347" s="15">
        <f ca="1">SUM(CM347:CW347)+BP347*DCF!M$28*(1+Inputs!$B$30)*(1-Inputs!$B$33)*(1-Inputs!$B$30/Inputs!$B$31)/(Inputs!$B$29-Inputs!$B$30)*DCF!M$6</f>
        <v>665869.42079466511</v>
      </c>
      <c r="DK347" s="15">
        <f ca="1">SUM(CX347:DH347)+CA347*DCF!M$46*(1+Inputs!$B$30)*(1-Inputs!$B$33)*(1-Inputs!$B$30/Inputs!$B$31)/(Inputs!$B$29-Inputs!$B$30)*DCF!M$6</f>
        <v>206639.42540285742</v>
      </c>
      <c r="DM347" s="15">
        <f ca="1">DI347+DJ347+DK347+Inputs!$B$34+Inputs!$B$36-Inputs!$B$35</f>
        <v>1030274.8551780384</v>
      </c>
    </row>
    <row r="348" spans="1:117" x14ac:dyDescent="0.75">
      <c r="A348" s="11">
        <v>335</v>
      </c>
      <c r="C348" s="23">
        <f t="shared" ca="1" si="213"/>
        <v>-1.5924725918387381</v>
      </c>
      <c r="D348" s="23">
        <f t="shared" ca="1" si="213"/>
        <v>-0.72648504436120998</v>
      </c>
      <c r="E348" s="23">
        <f t="shared" ca="1" si="213"/>
        <v>-0.55818136954784359</v>
      </c>
      <c r="F348" s="23">
        <f t="shared" ca="1" si="213"/>
        <v>-0.27983311959826551</v>
      </c>
      <c r="G348" s="23">
        <f t="shared" ca="1" si="213"/>
        <v>-0.6952032595238925</v>
      </c>
      <c r="H348" s="23">
        <f t="shared" ca="1" si="213"/>
        <v>-1.1427447166545968</v>
      </c>
      <c r="I348" s="23">
        <f t="shared" ca="1" si="213"/>
        <v>0.74172177636024028</v>
      </c>
      <c r="J348" s="23">
        <f t="shared" ca="1" si="213"/>
        <v>-1.1692309302399648</v>
      </c>
      <c r="K348" s="23">
        <f t="shared" ca="1" si="213"/>
        <v>0.41476722868733468</v>
      </c>
      <c r="L348" s="23">
        <f t="shared" ca="1" si="213"/>
        <v>-9.5124383599739723E-2</v>
      </c>
      <c r="M348" s="23">
        <f t="shared" ca="1" si="213"/>
        <v>-0.33984392345511749</v>
      </c>
      <c r="N348" s="23">
        <f ca="1">SQRT(Inputs!$B$38)*C348+SQRT(1-Inputs!$B$38)*_xlfn.NORM.S.INV(RAND())</f>
        <v>-1.420294013569471</v>
      </c>
      <c r="O348" s="23">
        <f ca="1">SQRT(Inputs!$B$38)*D348+SQRT(1-Inputs!$B$38)*_xlfn.NORM.S.INV(RAND())</f>
        <v>-0.68278131220395366</v>
      </c>
      <c r="P348" s="23">
        <f ca="1">SQRT(Inputs!$B$38)*E348+SQRT(1-Inputs!$B$38)*_xlfn.NORM.S.INV(RAND())</f>
        <v>0.52051518090031079</v>
      </c>
      <c r="Q348" s="23">
        <f ca="1">SQRT(Inputs!$B$38)*F348+SQRT(1-Inputs!$B$38)*_xlfn.NORM.S.INV(RAND())</f>
        <v>-4.9813967529704281E-2</v>
      </c>
      <c r="R348" s="23">
        <f ca="1">SQRT(Inputs!$B$38)*G348+SQRT(1-Inputs!$B$38)*_xlfn.NORM.S.INV(RAND())</f>
        <v>0.33635046892020964</v>
      </c>
      <c r="S348" s="23">
        <f ca="1">SQRT(Inputs!$B$38)*H348+SQRT(1-Inputs!$B$38)*_xlfn.NORM.S.INV(RAND())</f>
        <v>-1.0211835885522695</v>
      </c>
      <c r="T348" s="23">
        <f ca="1">SQRT(Inputs!$B$38)*I348+SQRT(1-Inputs!$B$38)*_xlfn.NORM.S.INV(RAND())</f>
        <v>1.5548858100874181</v>
      </c>
      <c r="U348" s="23">
        <f ca="1">SQRT(Inputs!$B$38)*J348+SQRT(1-Inputs!$B$38)*_xlfn.NORM.S.INV(RAND())</f>
        <v>-1.3180369060467323</v>
      </c>
      <c r="V348" s="23">
        <f ca="1">SQRT(Inputs!$B$38)*K348+SQRT(1-Inputs!$B$38)*_xlfn.NORM.S.INV(RAND())</f>
        <v>1.3819341223344748</v>
      </c>
      <c r="W348" s="23">
        <f ca="1">SQRT(Inputs!$B$38)*L348+SQRT(1-Inputs!$B$38)*_xlfn.NORM.S.INV(RAND())</f>
        <v>0.15275338118444667</v>
      </c>
      <c r="X348" s="23">
        <f ca="1">SQRT(Inputs!$B$38)*M348+SQRT(1-Inputs!$B$38)*_xlfn.NORM.S.INV(RAND())</f>
        <v>0.54199747855043101</v>
      </c>
      <c r="Y348" s="23">
        <f ca="1">SQRT(Inputs!$B$38)*C348+SQRT(1-Inputs!$B$38)*_xlfn.NORM.S.INV(RAND())</f>
        <v>-0.72029094390978354</v>
      </c>
      <c r="Z348" s="23">
        <f ca="1">SQRT(Inputs!$B$38)*D348+SQRT(1-Inputs!$B$38)*_xlfn.NORM.S.INV(RAND())</f>
        <v>-1.5220260665705478</v>
      </c>
      <c r="AA348" s="23">
        <f ca="1">SQRT(Inputs!$B$38)*E348+SQRT(1-Inputs!$B$38)*_xlfn.NORM.S.INV(RAND())</f>
        <v>-0.21180005418691891</v>
      </c>
      <c r="AB348" s="23">
        <f ca="1">SQRT(Inputs!$B$38)*F348+SQRT(1-Inputs!$B$38)*_xlfn.NORM.S.INV(RAND())</f>
        <v>0.1086758568637754</v>
      </c>
      <c r="AC348" s="23">
        <f ca="1">SQRT(Inputs!$B$38)*G348+SQRT(1-Inputs!$B$38)*_xlfn.NORM.S.INV(RAND())</f>
        <v>0.31735771656487816</v>
      </c>
      <c r="AD348" s="23">
        <f ca="1">SQRT(Inputs!$B$38)*H348+SQRT(1-Inputs!$B$38)*_xlfn.NORM.S.INV(RAND())</f>
        <v>0.64227411328630812</v>
      </c>
      <c r="AE348" s="23">
        <f ca="1">SQRT(Inputs!$B$38)*I348+SQRT(1-Inputs!$B$38)*_xlfn.NORM.S.INV(RAND())</f>
        <v>1.6783496856379749</v>
      </c>
      <c r="AF348" s="23">
        <f ca="1">SQRT(Inputs!$B$38)*J348+SQRT(1-Inputs!$B$38)*_xlfn.NORM.S.INV(RAND())</f>
        <v>-1.6308049779492837</v>
      </c>
      <c r="AG348" s="23">
        <f ca="1">SQRT(Inputs!$B$38)*K348+SQRT(1-Inputs!$B$38)*_xlfn.NORM.S.INV(RAND())</f>
        <v>-0.13930896006639817</v>
      </c>
      <c r="AH348" s="23">
        <f ca="1">SQRT(Inputs!$B$38)*L348+SQRT(1-Inputs!$B$38)*_xlfn.NORM.S.INV(RAND())</f>
        <v>-0.59903548808820328</v>
      </c>
      <c r="AI348" s="23">
        <f ca="1">SQRT(Inputs!$B$38)*M348+SQRT(1-Inputs!$B$38)*_xlfn.NORM.S.INV(RAND())</f>
        <v>-1.1010369051998237</v>
      </c>
      <c r="AJ348" s="23">
        <f ca="1">SQRT(Inputs!$B$38)*C348+SQRT(1-Inputs!$B$38)*_xlfn.NORM.S.INV(RAND())</f>
        <v>-0.54823039527959039</v>
      </c>
      <c r="AK348" s="23">
        <f ca="1">SQRT(Inputs!$B$38)*D348+SQRT(1-Inputs!$B$38)*_xlfn.NORM.S.INV(RAND())</f>
        <v>-1.6290971241639352</v>
      </c>
      <c r="AL348" s="23">
        <f ca="1">SQRT(Inputs!$B$38)*E348+SQRT(1-Inputs!$B$38)*_xlfn.NORM.S.INV(RAND())</f>
        <v>-1.014106790239</v>
      </c>
      <c r="AM348" s="23">
        <f ca="1">SQRT(Inputs!$B$38)*F348+SQRT(1-Inputs!$B$38)*_xlfn.NORM.S.INV(RAND())</f>
        <v>1.0919683934011881</v>
      </c>
      <c r="AN348" s="23">
        <f ca="1">SQRT(Inputs!$B$38)*G348+SQRT(1-Inputs!$B$38)*_xlfn.NORM.S.INV(RAND())</f>
        <v>-1.2906776108006504</v>
      </c>
      <c r="AO348" s="23">
        <f ca="1">SQRT(Inputs!$B$38)*H348+SQRT(1-Inputs!$B$38)*_xlfn.NORM.S.INV(RAND())</f>
        <v>-2.2022766026946714</v>
      </c>
      <c r="AP348" s="23">
        <f ca="1">SQRT(Inputs!$B$38)*I348+SQRT(1-Inputs!$B$38)*_xlfn.NORM.S.INV(RAND())</f>
        <v>-0.3673676949695876</v>
      </c>
      <c r="AQ348" s="23">
        <f ca="1">SQRT(Inputs!$B$38)*J348+SQRT(1-Inputs!$B$38)*_xlfn.NORM.S.INV(RAND())</f>
        <v>-1.4256365264723743</v>
      </c>
      <c r="AR348" s="23">
        <f ca="1">SQRT(Inputs!$B$38)*K348+SQRT(1-Inputs!$B$38)*_xlfn.NORM.S.INV(RAND())</f>
        <v>-3.6139556457346927E-2</v>
      </c>
      <c r="AS348" s="23">
        <f ca="1">SQRT(Inputs!$B$38)*L348+SQRT(1-Inputs!$B$38)*_xlfn.NORM.S.INV(RAND())</f>
        <v>-0.18676671125523978</v>
      </c>
      <c r="AT348" s="23">
        <f ca="1">SQRT(Inputs!$B$38)*M348+SQRT(1-Inputs!$B$38)*_xlfn.NORM.S.INV(RAND())</f>
        <v>-1.6332382338071607</v>
      </c>
      <c r="AU348" s="15">
        <f ca="1">Inputs!$B$6*EXP($B$8-0.5*C$5^2+C$5*N348)</f>
        <v>3943.0312385125021</v>
      </c>
      <c r="AV348" s="15">
        <f t="shared" ca="1" si="183"/>
        <v>4341.1615659451509</v>
      </c>
      <c r="AW348" s="15">
        <f t="shared" ca="1" si="184"/>
        <v>5678.2623998877671</v>
      </c>
      <c r="AX348" s="15">
        <f t="shared" ca="1" si="185"/>
        <v>6889.5780342533653</v>
      </c>
      <c r="AY348" s="15">
        <f t="shared" ca="1" si="186"/>
        <v>8757.0920740647834</v>
      </c>
      <c r="AZ348" s="15">
        <f t="shared" ca="1" si="187"/>
        <v>9571.0287083729581</v>
      </c>
      <c r="BA348" s="15">
        <f t="shared" ca="1" si="188"/>
        <v>13782.364368409682</v>
      </c>
      <c r="BB348" s="15">
        <f t="shared" ca="1" si="189"/>
        <v>14786.42123945592</v>
      </c>
      <c r="BC348" s="15">
        <f t="shared" ca="1" si="190"/>
        <v>20693.927512287122</v>
      </c>
      <c r="BD348" s="15">
        <f t="shared" ca="1" si="191"/>
        <v>25716.831241230553</v>
      </c>
      <c r="BE348" s="15">
        <f t="shared" ca="1" si="192"/>
        <v>33107.348482505651</v>
      </c>
      <c r="BF348" s="15">
        <f ca="1">Inputs!$B$13*EXP($B$9-0.5*C$6^2+C$6*Y348)</f>
        <v>11990.539167886638</v>
      </c>
      <c r="BG348" s="15">
        <f t="shared" ca="1" si="193"/>
        <v>11103.936023435697</v>
      </c>
      <c r="BH348" s="15">
        <f t="shared" ca="1" si="194"/>
        <v>13098.65260587086</v>
      </c>
      <c r="BI348" s="15">
        <f t="shared" ca="1" si="195"/>
        <v>16305.195030088238</v>
      </c>
      <c r="BJ348" s="15">
        <f t="shared" ca="1" si="196"/>
        <v>20924.760530185911</v>
      </c>
      <c r="BK348" s="15">
        <f t="shared" ca="1" si="197"/>
        <v>28027.87819887725</v>
      </c>
      <c r="BL348" s="15">
        <f t="shared" ca="1" si="198"/>
        <v>42793.89368518391</v>
      </c>
      <c r="BM348" s="15">
        <f t="shared" ca="1" si="199"/>
        <v>42956.195525881398</v>
      </c>
      <c r="BN348" s="15">
        <f t="shared" ca="1" si="200"/>
        <v>51956.09484688993</v>
      </c>
      <c r="BO348" s="15">
        <f t="shared" ca="1" si="201"/>
        <v>59626.71920908615</v>
      </c>
      <c r="BP348" s="15">
        <f t="shared" ca="1" si="202"/>
        <v>64782.462413117173</v>
      </c>
      <c r="BQ348" s="15">
        <f ca="1">Inputs!$B$20*EXP($B$10-0.5*C$7^2+C$7*AJ348)</f>
        <v>3531.5101228439917</v>
      </c>
      <c r="BR348" s="15">
        <f t="shared" ca="1" si="203"/>
        <v>2856.3323632567362</v>
      </c>
      <c r="BS348" s="15">
        <f t="shared" ca="1" si="204"/>
        <v>2923.119260715293</v>
      </c>
      <c r="BT348" s="15">
        <f t="shared" ca="1" si="205"/>
        <v>5367.2235762330374</v>
      </c>
      <c r="BU348" s="15">
        <f t="shared" ca="1" si="206"/>
        <v>5443.057875876787</v>
      </c>
      <c r="BV348" s="15">
        <f t="shared" ca="1" si="207"/>
        <v>4610.8010802616845</v>
      </c>
      <c r="BW348" s="15">
        <f t="shared" ca="1" si="208"/>
        <v>5952.7950646039963</v>
      </c>
      <c r="BX348" s="15">
        <f t="shared" ca="1" si="209"/>
        <v>6256.1985387506866</v>
      </c>
      <c r="BY348" s="15">
        <f t="shared" ca="1" si="210"/>
        <v>8705.5941400931879</v>
      </c>
      <c r="BZ348" s="15">
        <f t="shared" ca="1" si="211"/>
        <v>11802.889791211639</v>
      </c>
      <c r="CA348" s="15">
        <f t="shared" ca="1" si="212"/>
        <v>12402.994561963029</v>
      </c>
      <c r="CB348" s="15">
        <f ca="1">(AU348*DCF!C$10-DCF!C$5*MAX(AU348*DCF!C$10,0)-MAX(AU348-Inputs!$B$6,0)/Inputs!$B$10)*DCF!C$6</f>
        <v>1012.6063656249061</v>
      </c>
      <c r="CC348" s="15">
        <f ca="1">(AV348*DCF!D$10-DCF!D$5*MAX(AV348*DCF!D$10,0)-MAX(AV348-AU348,0)/Inputs!$B$10)*DCF!D$6</f>
        <v>961.05506076134498</v>
      </c>
      <c r="CD348" s="15">
        <f ca="1">(AW348*DCF!E$10-DCF!E$5*MAX(AW348*DCF!E$10,0)-MAX(AW348-AV348,0)/Inputs!$B$10)*DCF!E$6</f>
        <v>1009.8499184119528</v>
      </c>
      <c r="CE348" s="15">
        <f ca="1">(AX348*DCF!F$10-DCF!F$5*MAX(AX348*DCF!F$10,0)-MAX(AX348-AW348,0)/Inputs!$B$10)*DCF!F$6</f>
        <v>1251.9391535977973</v>
      </c>
      <c r="CF348" s="15">
        <f ca="1">(AY348*DCF!G$10-DCF!G$5*MAX(AY348*DCF!G$10,0)-MAX(AY348-AX348,0)/Inputs!$B$10)*DCF!G$6</f>
        <v>1445.3414524200055</v>
      </c>
      <c r="CG348" s="15">
        <f ca="1">(AZ348*DCF!H$10-DCF!H$5*MAX(AZ348*DCF!H$10,0)-MAX(AZ348-AY348,0)/Inputs!$B$10)*DCF!H$6</f>
        <v>1713.6930476916461</v>
      </c>
      <c r="CH348" s="15">
        <f ca="1">(BA348*DCF!I$10-DCF!I$5*MAX(BA348*DCF!I$10,0)-MAX(BA348-AZ348,0)/Inputs!$B$10)*DCF!I$6</f>
        <v>1826.7285878154503</v>
      </c>
      <c r="CI348" s="15">
        <f ca="1">(BB348*DCF!J$10-DCF!J$5*MAX(BB348*DCF!J$10,0)-MAX(BB348-BA348,0)/Inputs!$B$10)*DCF!J$6</f>
        <v>2385.2359207060449</v>
      </c>
      <c r="CJ348" s="15">
        <f ca="1">(BC348*DCF!K$10-DCF!K$5*MAX(BC348*DCF!K$10,0)-MAX(BC348-BB348,0)/Inputs!$B$10)*DCF!K$6</f>
        <v>2504.4290336619588</v>
      </c>
      <c r="CK348" s="15">
        <f ca="1">(BD348*DCF!L$10-DCF!L$5*MAX(BD348*DCF!L$10,0)-MAX(BD348-BC348,0)/Inputs!$B$10)*DCF!L$6</f>
        <v>3229.0444015462299</v>
      </c>
      <c r="CL348" s="15">
        <f ca="1">(BE348*DCF!M$10-DCF!M$5*MAX(BE348*DCF!M$10,0)-MAX(BE348-BD348,0)/Inputs!$B$10)*DCF!M$6</f>
        <v>3788.9988314069142</v>
      </c>
      <c r="CM348" s="15">
        <f ca="1">(BF348*DCF!C$28-DCF!C$5*MAX(BF348*DCF!C$28,0)-MAX(BF348-Inputs!$B$13,0)/Inputs!$B$17)*DCF!C$6</f>
        <v>3520.0484294291032</v>
      </c>
      <c r="CN348" s="15">
        <f ca="1">(BG348*DCF!D$28-DCF!D$5*MAX(BG348*DCF!D$28,0)-MAX(BG348-BF348,0)/Inputs!$B$17)*DCF!D$6</f>
        <v>3270.3652579766972</v>
      </c>
      <c r="CO348" s="15">
        <f ca="1">(BH348*DCF!E$28-DCF!E$5*MAX(BH348*DCF!E$28,0)-MAX(BH348-BG348,0)/Inputs!$B$17)*DCF!E$6</f>
        <v>3316.640476840927</v>
      </c>
      <c r="CP348" s="15">
        <f ca="1">(BI348*DCF!F$28-DCF!F$5*MAX(BI348*DCF!F$28,0)-MAX(BI348-BH348,0)/Inputs!$B$17)*DCF!F$6</f>
        <v>3842.6292261709268</v>
      </c>
      <c r="CQ348" s="15">
        <f ca="1">(BJ348*DCF!G$28-DCF!G$5*MAX(BJ348*DCF!G$28,0)-MAX(BJ348-BI348,0)/Inputs!$B$17)*DCF!G$6</f>
        <v>4652.1225938758707</v>
      </c>
      <c r="CR348" s="15">
        <f ca="1">(BK348*DCF!H$28-DCF!H$5*MAX(BK348*DCF!H$28,0)-MAX(BK348-BJ348,0)/Inputs!$B$17)*DCF!H$6</f>
        <v>5827.978355533246</v>
      </c>
      <c r="CS348" s="15">
        <f ca="1">(BL348*DCF!I$28-DCF!I$5*MAX(BL348*DCF!I$28,0)-MAX(BL348-BK348,0)/Inputs!$B$17)*DCF!I$6</f>
        <v>7943.7381619317712</v>
      </c>
      <c r="CT348" s="15">
        <f ca="1">(BM348*DCF!J$28-DCF!J$5*MAX(BM348*DCF!J$28,0)-MAX(BM348-BL348,0)/Inputs!$B$17)*DCF!J$6</f>
        <v>9561.277773654012</v>
      </c>
      <c r="CU348" s="15">
        <f ca="1">(BN348*DCF!K$28-DCF!K$5*MAX(BN348*DCF!K$28,0)-MAX(BN348-BM348,0)/Inputs!$B$17)*DCF!K$6</f>
        <v>9869.8882950330863</v>
      </c>
      <c r="CV348" s="15">
        <f ca="1">(BO348*DCF!L$28-DCF!L$5*MAX(BO348*DCF!L$28,0)-MAX(BO348-BN348,0)/Inputs!$B$17)*DCF!L$6</f>
        <v>11028.838102271453</v>
      </c>
      <c r="CW348" s="15">
        <f ca="1">(BP348*DCF!M$28-DCF!M$5*MAX(BP348*DCF!M$28,0)-MAX(BP348-BO348,0)/Inputs!$B$17)*DCF!M$6</f>
        <v>11649.93775693532</v>
      </c>
      <c r="CX348" s="15">
        <f ca="1">(BQ348*DCF!C$46-DCF!C$5*MAX(BQ348*DCF!C$46,0)-MAX(BQ348-Inputs!$B$20,0)/Inputs!$B$24)*DCF!C$6</f>
        <v>-968.25181721292722</v>
      </c>
      <c r="CY348" s="15">
        <f ca="1">(BR348*DCF!D$46-DCF!D$5*MAX(BR348*DCF!D$46,0)-MAX(BR348-BQ348,0)/Inputs!$B$24)*DCF!D$6</f>
        <v>-487.50932387615035</v>
      </c>
      <c r="CZ348" s="15">
        <f ca="1">(BS348*DCF!E$46-DCF!E$5*MAX(BS348*DCF!E$46,0)-MAX(BS348-BR348,0)/Inputs!$B$24)*DCF!E$6</f>
        <v>-371.98949847601983</v>
      </c>
      <c r="DA348" s="15">
        <f ca="1">(BT348*DCF!F$46-DCF!F$5*MAX(BT348*DCF!F$46,0)-MAX(BT348-BS348,0)/Inputs!$B$24)*DCF!F$6</f>
        <v>-1280.8508003086802</v>
      </c>
      <c r="DB348" s="15">
        <f ca="1">(BU348*DCF!G$46-DCF!G$5*MAX(BU348*DCF!G$46,0)-MAX(BU348-BT348,0)/Inputs!$B$24)*DCF!G$6</f>
        <v>-208.60287287259027</v>
      </c>
      <c r="DC348" s="15">
        <f ca="1">(BV348*DCF!H$46-DCF!H$5*MAX(BV348*DCF!H$46,0)-MAX(BV348-BU348,0)/Inputs!$B$24)*DCF!H$6</f>
        <v>0</v>
      </c>
      <c r="DD348" s="15">
        <f ca="1">(BW348*DCF!I$46-DCF!I$5*MAX(BW348*DCF!I$46,0)-MAX(BW348-BV348,0)/Inputs!$B$24)*DCF!I$6</f>
        <v>-247.75244798256622</v>
      </c>
      <c r="DE348" s="15">
        <f ca="1">(BX348*DCF!J$46-DCF!J$5*MAX(BX348*DCF!J$46,0)-MAX(BX348-BW348,0)/Inputs!$B$24)*DCF!J$6</f>
        <v>181.97257872795501</v>
      </c>
      <c r="DF348" s="15">
        <f ca="1">(BY348*DCF!K$46-DCF!K$5*MAX(BY348*DCF!K$46,0)-MAX(BY348-BX348,0)/Inputs!$B$24)*DCF!K$6</f>
        <v>-102.74411317351527</v>
      </c>
      <c r="DG348" s="15">
        <f ca="1">(BZ348*DCF!L$46-DCF!L$5*MAX(BZ348*DCF!L$46,0)-MAX(BZ348-BY348,0)/Inputs!$B$24)*DCF!L$6</f>
        <v>114.95093404029923</v>
      </c>
      <c r="DH348" s="15">
        <f ca="1">(CA348*DCF!M$46-DCF!M$5*MAX(CA348*DCF!M$46,0)-MAX(CA348-BZ348,0)/Inputs!$B$24)*DCF!M$6</f>
        <v>846.89046320687078</v>
      </c>
      <c r="DI348" s="15">
        <f ca="1">SUM(CB348:CL348)+BE348*DCF!M$10*(1+Inputs!$B$30)*(1-Inputs!$B$33)*(1-Inputs!$B$30/Inputs!$B$31)/(Inputs!$B$29-Inputs!$B$30)*DCF!M$6</f>
        <v>113267.11039981805</v>
      </c>
      <c r="DJ348" s="15">
        <f ca="1">SUM(CM348:CW348)+BP348*DCF!M$28*(1+Inputs!$B$30)*(1-Inputs!$B$33)*(1-Inputs!$B$30/Inputs!$B$31)/(Inputs!$B$29-Inputs!$B$30)*DCF!M$6</f>
        <v>314870.73050309904</v>
      </c>
      <c r="DK348" s="15">
        <f ca="1">SUM(CX348:DH348)+CA348*DCF!M$46*(1+Inputs!$B$30)*(1-Inputs!$B$33)*(1-Inputs!$B$30/Inputs!$B$31)/(Inputs!$B$29-Inputs!$B$30)*DCF!M$6</f>
        <v>16652.611923498684</v>
      </c>
      <c r="DM348" s="15">
        <f ca="1">DI348+DJ348+DK348+Inputs!$B$34+Inputs!$B$36-Inputs!$B$35</f>
        <v>521641.45282641577</v>
      </c>
    </row>
    <row r="349" spans="1:117" x14ac:dyDescent="0.75">
      <c r="A349" s="11">
        <v>336</v>
      </c>
      <c r="C349" s="23">
        <f t="shared" ca="1" si="213"/>
        <v>1.0765014410862368</v>
      </c>
      <c r="D349" s="23">
        <f t="shared" ca="1" si="213"/>
        <v>-5.5219742479366854E-2</v>
      </c>
      <c r="E349" s="23">
        <f t="shared" ca="1" si="213"/>
        <v>0.97171971640881893</v>
      </c>
      <c r="F349" s="23">
        <f t="shared" ca="1" si="213"/>
        <v>0.38230725213902428</v>
      </c>
      <c r="G349" s="23">
        <f t="shared" ca="1" si="213"/>
        <v>-0.58341038093868847</v>
      </c>
      <c r="H349" s="23">
        <f t="shared" ca="1" si="213"/>
        <v>-1.7422615682134088</v>
      </c>
      <c r="I349" s="23">
        <f t="shared" ca="1" si="213"/>
        <v>3.6085360146484642E-4</v>
      </c>
      <c r="J349" s="23">
        <f t="shared" ca="1" si="213"/>
        <v>-1.3197836814116626</v>
      </c>
      <c r="K349" s="23">
        <f t="shared" ca="1" si="213"/>
        <v>0.81383336799418682</v>
      </c>
      <c r="L349" s="23">
        <f t="shared" ca="1" si="213"/>
        <v>1.5707992743976382</v>
      </c>
      <c r="M349" s="23">
        <f t="shared" ca="1" si="213"/>
        <v>-0.7162126367465721</v>
      </c>
      <c r="N349" s="23">
        <f ca="1">SQRT(Inputs!$B$38)*C349+SQRT(1-Inputs!$B$38)*_xlfn.NORM.S.INV(RAND())</f>
        <v>0.29722094219611955</v>
      </c>
      <c r="O349" s="23">
        <f ca="1">SQRT(Inputs!$B$38)*D349+SQRT(1-Inputs!$B$38)*_xlfn.NORM.S.INV(RAND())</f>
        <v>0.4282315089243125</v>
      </c>
      <c r="P349" s="23">
        <f ca="1">SQRT(Inputs!$B$38)*E349+SQRT(1-Inputs!$B$38)*_xlfn.NORM.S.INV(RAND())</f>
        <v>2.8351901297257611</v>
      </c>
      <c r="Q349" s="23">
        <f ca="1">SQRT(Inputs!$B$38)*F349+SQRT(1-Inputs!$B$38)*_xlfn.NORM.S.INV(RAND())</f>
        <v>-0.26263294727525227</v>
      </c>
      <c r="R349" s="23">
        <f ca="1">SQRT(Inputs!$B$38)*G349+SQRT(1-Inputs!$B$38)*_xlfn.NORM.S.INV(RAND())</f>
        <v>-0.12603394897975409</v>
      </c>
      <c r="S349" s="23">
        <f ca="1">SQRT(Inputs!$B$38)*H349+SQRT(1-Inputs!$B$38)*_xlfn.NORM.S.INV(RAND())</f>
        <v>-1.5800687364695238</v>
      </c>
      <c r="T349" s="23">
        <f ca="1">SQRT(Inputs!$B$38)*I349+SQRT(1-Inputs!$B$38)*_xlfn.NORM.S.INV(RAND())</f>
        <v>-0.715492798642681</v>
      </c>
      <c r="U349" s="23">
        <f ca="1">SQRT(Inputs!$B$38)*J349+SQRT(1-Inputs!$B$38)*_xlfn.NORM.S.INV(RAND())</f>
        <v>-1.2290423530314136</v>
      </c>
      <c r="V349" s="23">
        <f ca="1">SQRT(Inputs!$B$38)*K349+SQRT(1-Inputs!$B$38)*_xlfn.NORM.S.INV(RAND())</f>
        <v>-8.9215900502803147E-2</v>
      </c>
      <c r="W349" s="23">
        <f ca="1">SQRT(Inputs!$B$38)*L349+SQRT(1-Inputs!$B$38)*_xlfn.NORM.S.INV(RAND())</f>
        <v>2.4404718437660433</v>
      </c>
      <c r="X349" s="23">
        <f ca="1">SQRT(Inputs!$B$38)*M349+SQRT(1-Inputs!$B$38)*_xlfn.NORM.S.INV(RAND())</f>
        <v>-1.0046994641351539</v>
      </c>
      <c r="Y349" s="23">
        <f ca="1">SQRT(Inputs!$B$38)*C349+SQRT(1-Inputs!$B$38)*_xlfn.NORM.S.INV(RAND())</f>
        <v>0.23812767033156745</v>
      </c>
      <c r="Z349" s="23">
        <f ca="1">SQRT(Inputs!$B$38)*D349+SQRT(1-Inputs!$B$38)*_xlfn.NORM.S.INV(RAND())</f>
        <v>0.63685559976321848</v>
      </c>
      <c r="AA349" s="23">
        <f ca="1">SQRT(Inputs!$B$38)*E349+SQRT(1-Inputs!$B$38)*_xlfn.NORM.S.INV(RAND())</f>
        <v>0.50239452852093658</v>
      </c>
      <c r="AB349" s="23">
        <f ca="1">SQRT(Inputs!$B$38)*F349+SQRT(1-Inputs!$B$38)*_xlfn.NORM.S.INV(RAND())</f>
        <v>0.1620993536874846</v>
      </c>
      <c r="AC349" s="23">
        <f ca="1">SQRT(Inputs!$B$38)*G349+SQRT(1-Inputs!$B$38)*_xlfn.NORM.S.INV(RAND())</f>
        <v>2.6807317788641816E-2</v>
      </c>
      <c r="AD349" s="23">
        <f ca="1">SQRT(Inputs!$B$38)*H349+SQRT(1-Inputs!$B$38)*_xlfn.NORM.S.INV(RAND())</f>
        <v>-2.6045248826812242</v>
      </c>
      <c r="AE349" s="23">
        <f ca="1">SQRT(Inputs!$B$38)*I349+SQRT(1-Inputs!$B$38)*_xlfn.NORM.S.INV(RAND())</f>
        <v>-0.14793160355028775</v>
      </c>
      <c r="AF349" s="23">
        <f ca="1">SQRT(Inputs!$B$38)*J349+SQRT(1-Inputs!$B$38)*_xlfn.NORM.S.INV(RAND())</f>
        <v>-1.6023386481142177</v>
      </c>
      <c r="AG349" s="23">
        <f ca="1">SQRT(Inputs!$B$38)*K349+SQRT(1-Inputs!$B$38)*_xlfn.NORM.S.INV(RAND())</f>
        <v>1.4253769031757157</v>
      </c>
      <c r="AH349" s="23">
        <f ca="1">SQRT(Inputs!$B$38)*L349+SQRT(1-Inputs!$B$38)*_xlfn.NORM.S.INV(RAND())</f>
        <v>1.4787074408517484</v>
      </c>
      <c r="AI349" s="23">
        <f ca="1">SQRT(Inputs!$B$38)*M349+SQRT(1-Inputs!$B$38)*_xlfn.NORM.S.INV(RAND())</f>
        <v>1.5727384120203303E-2</v>
      </c>
      <c r="AJ349" s="23">
        <f ca="1">SQRT(Inputs!$B$38)*C349+SQRT(1-Inputs!$B$38)*_xlfn.NORM.S.INV(RAND())</f>
        <v>-1.1568157801646439E-2</v>
      </c>
      <c r="AK349" s="23">
        <f ca="1">SQRT(Inputs!$B$38)*D349+SQRT(1-Inputs!$B$38)*_xlfn.NORM.S.INV(RAND())</f>
        <v>0.28084459371854797</v>
      </c>
      <c r="AL349" s="23">
        <f ca="1">SQRT(Inputs!$B$38)*E349+SQRT(1-Inputs!$B$38)*_xlfn.NORM.S.INV(RAND())</f>
        <v>1.6302052895374872</v>
      </c>
      <c r="AM349" s="23">
        <f ca="1">SQRT(Inputs!$B$38)*F349+SQRT(1-Inputs!$B$38)*_xlfn.NORM.S.INV(RAND())</f>
        <v>-5.2284880587998739E-2</v>
      </c>
      <c r="AN349" s="23">
        <f ca="1">SQRT(Inputs!$B$38)*G349+SQRT(1-Inputs!$B$38)*_xlfn.NORM.S.INV(RAND())</f>
        <v>-1.0356083461865624</v>
      </c>
      <c r="AO349" s="23">
        <f ca="1">SQRT(Inputs!$B$38)*H349+SQRT(1-Inputs!$B$38)*_xlfn.NORM.S.INV(RAND())</f>
        <v>-1.796857308122785</v>
      </c>
      <c r="AP349" s="23">
        <f ca="1">SQRT(Inputs!$B$38)*I349+SQRT(1-Inputs!$B$38)*_xlfn.NORM.S.INV(RAND())</f>
        <v>-1.6363792273309659</v>
      </c>
      <c r="AQ349" s="23">
        <f ca="1">SQRT(Inputs!$B$38)*J349+SQRT(1-Inputs!$B$38)*_xlfn.NORM.S.INV(RAND())</f>
        <v>-0.78487672247902029</v>
      </c>
      <c r="AR349" s="23">
        <f ca="1">SQRT(Inputs!$B$38)*K349+SQRT(1-Inputs!$B$38)*_xlfn.NORM.S.INV(RAND())</f>
        <v>-0.14229192290235693</v>
      </c>
      <c r="AS349" s="23">
        <f ca="1">SQRT(Inputs!$B$38)*L349+SQRT(1-Inputs!$B$38)*_xlfn.NORM.S.INV(RAND())</f>
        <v>-0.133852472400252</v>
      </c>
      <c r="AT349" s="23">
        <f ca="1">SQRT(Inputs!$B$38)*M349+SQRT(1-Inputs!$B$38)*_xlfn.NORM.S.INV(RAND())</f>
        <v>-0.72899023063325363</v>
      </c>
      <c r="AU349" s="15">
        <f ca="1">Inputs!$B$6*EXP($B$8-0.5*C$5^2+C$5*N349)</f>
        <v>5206.8194815647375</v>
      </c>
      <c r="AV349" s="15">
        <f t="shared" ca="1" si="183"/>
        <v>6749.819908006044</v>
      </c>
      <c r="AW349" s="15">
        <f t="shared" ca="1" si="184"/>
        <v>12063.992515928869</v>
      </c>
      <c r="AX349" s="15">
        <f t="shared" ca="1" si="185"/>
        <v>14253.488287562155</v>
      </c>
      <c r="AY349" s="15">
        <f t="shared" ca="1" si="186"/>
        <v>17164.697405815106</v>
      </c>
      <c r="AZ349" s="15">
        <f t="shared" ca="1" si="187"/>
        <v>17640.32522320373</v>
      </c>
      <c r="BA349" s="15">
        <f t="shared" ca="1" si="188"/>
        <v>20029.766439203762</v>
      </c>
      <c r="BB349" s="15">
        <f t="shared" ca="1" si="189"/>
        <v>21681.411218673133</v>
      </c>
      <c r="BC349" s="15">
        <f t="shared" ca="1" si="190"/>
        <v>26326.508095455221</v>
      </c>
      <c r="BD349" s="15">
        <f t="shared" ca="1" si="191"/>
        <v>40522.610929628114</v>
      </c>
      <c r="BE349" s="15">
        <f t="shared" ca="1" si="192"/>
        <v>45313.094089415317</v>
      </c>
      <c r="BF349" s="15">
        <f ca="1">Inputs!$B$13*EXP($B$9-0.5*C$6^2+C$6*Y349)</f>
        <v>14499.616674553523</v>
      </c>
      <c r="BG349" s="15">
        <f t="shared" ca="1" si="193"/>
        <v>19823.122996759954</v>
      </c>
      <c r="BH349" s="15">
        <f t="shared" ca="1" si="194"/>
        <v>26324.847542219301</v>
      </c>
      <c r="BI349" s="15">
        <f t="shared" ca="1" si="195"/>
        <v>33039.7236128273</v>
      </c>
      <c r="BJ349" s="15">
        <f t="shared" ca="1" si="196"/>
        <v>40661.367609390451</v>
      </c>
      <c r="BK349" s="15">
        <f t="shared" ca="1" si="197"/>
        <v>35005.842922616015</v>
      </c>
      <c r="BL349" s="15">
        <f t="shared" ca="1" si="198"/>
        <v>42183.956263964435</v>
      </c>
      <c r="BM349" s="15">
        <f t="shared" ca="1" si="199"/>
        <v>42493.950941762931</v>
      </c>
      <c r="BN349" s="15">
        <f t="shared" ca="1" si="200"/>
        <v>61996.96087420515</v>
      </c>
      <c r="BO349" s="15">
        <f t="shared" ca="1" si="201"/>
        <v>90586.703367922106</v>
      </c>
      <c r="BP349" s="15">
        <f t="shared" ca="1" si="202"/>
        <v>111694.10540106753</v>
      </c>
      <c r="BQ349" s="15">
        <f ca="1">Inputs!$B$20*EXP($B$10-0.5*C$7^2+C$7*AJ349)</f>
        <v>4271.949931297363</v>
      </c>
      <c r="BR349" s="15">
        <f t="shared" ca="1" si="203"/>
        <v>6337.234846488459</v>
      </c>
      <c r="BS349" s="15">
        <f t="shared" ca="1" si="204"/>
        <v>13860.035091246871</v>
      </c>
      <c r="BT349" s="15">
        <f t="shared" ca="1" si="205"/>
        <v>18849.65221784703</v>
      </c>
      <c r="BU349" s="15">
        <f t="shared" ca="1" si="206"/>
        <v>20332.971914251353</v>
      </c>
      <c r="BV349" s="15">
        <f t="shared" ca="1" si="207"/>
        <v>18871.347766715135</v>
      </c>
      <c r="BW349" s="15">
        <f t="shared" ca="1" si="208"/>
        <v>18625.259721771061</v>
      </c>
      <c r="BX349" s="15">
        <f t="shared" ca="1" si="209"/>
        <v>22257.662767020036</v>
      </c>
      <c r="BY349" s="15">
        <f t="shared" ca="1" si="210"/>
        <v>30349.190849172555</v>
      </c>
      <c r="BZ349" s="15">
        <f t="shared" ca="1" si="211"/>
        <v>41549.099925338072</v>
      </c>
      <c r="CA349" s="15">
        <f t="shared" ca="1" si="212"/>
        <v>51272.522459535678</v>
      </c>
      <c r="CB349" s="15">
        <f ca="1">(AU349*DCF!C$10-DCF!C$5*MAX(AU349*DCF!C$10,0)-MAX(AU349-Inputs!$B$6,0)/Inputs!$B$10)*DCF!C$6</f>
        <v>1041.3304041589747</v>
      </c>
      <c r="CC349" s="15">
        <f ca="1">(AV349*DCF!D$10-DCF!D$5*MAX(AV349*DCF!D$10,0)-MAX(AV349-AU349,0)/Inputs!$B$10)*DCF!D$6</f>
        <v>1269.0026032498617</v>
      </c>
      <c r="CD349" s="15">
        <f ca="1">(AW349*DCF!E$10-DCF!E$5*MAX(AW349*DCF!E$10,0)-MAX(AW349-AV349,0)/Inputs!$B$10)*DCF!E$6</f>
        <v>1588.4120892241547</v>
      </c>
      <c r="CE349" s="15">
        <f ca="1">(AX349*DCF!F$10-DCF!F$5*MAX(AX349*DCF!F$10,0)-MAX(AX349-AW349,0)/Inputs!$B$10)*DCF!F$6</f>
        <v>2655.9339915192995</v>
      </c>
      <c r="CF349" s="15">
        <f ca="1">(AY349*DCF!G$10-DCF!G$5*MAX(AY349*DCF!G$10,0)-MAX(AY349-AX349,0)/Inputs!$B$10)*DCF!G$6</f>
        <v>2977.0269505094666</v>
      </c>
      <c r="CG349" s="15">
        <f ca="1">(AZ349*DCF!H$10-DCF!H$5*MAX(AZ349*DCF!H$10,0)-MAX(AZ349-AY349,0)/Inputs!$B$10)*DCF!H$6</f>
        <v>3340.4255494382683</v>
      </c>
      <c r="CH349" s="15">
        <f ca="1">(BA349*DCF!I$10-DCF!I$5*MAX(BA349*DCF!I$10,0)-MAX(BA349-AZ349,0)/Inputs!$B$10)*DCF!I$6</f>
        <v>3266.7555624573092</v>
      </c>
      <c r="CI349" s="15">
        <f ca="1">(BB349*DCF!J$10-DCF!J$5*MAX(BB349*DCF!J$10,0)-MAX(BB349-BA349,0)/Inputs!$B$10)*DCF!J$6</f>
        <v>3470.3009236235171</v>
      </c>
      <c r="CJ349" s="15">
        <f ca="1">(BC349*DCF!K$10-DCF!K$5*MAX(BC349*DCF!K$10,0)-MAX(BC349-BB349,0)/Inputs!$B$10)*DCF!K$6</f>
        <v>3587.9021458334018</v>
      </c>
      <c r="CK349" s="15">
        <f ca="1">(BD349*DCF!L$10-DCF!L$5*MAX(BD349*DCF!L$10,0)-MAX(BD349-BC349,0)/Inputs!$B$10)*DCF!L$6</f>
        <v>4275.7943534286305</v>
      </c>
      <c r="CL349" s="15">
        <f ca="1">(BE349*DCF!M$10-DCF!M$5*MAX(BE349*DCF!M$10,0)-MAX(BE349-BD349,0)/Inputs!$B$10)*DCF!M$6</f>
        <v>5821.9892583799628</v>
      </c>
      <c r="CM349" s="15">
        <f ca="1">(BF349*DCF!C$28-DCF!C$5*MAX(BF349*DCF!C$28,0)-MAX(BF349-Inputs!$B$13,0)/Inputs!$B$17)*DCF!C$6</f>
        <v>3706.3388022066529</v>
      </c>
      <c r="CN349" s="15">
        <f ca="1">(BG349*DCF!D$28-DCF!D$5*MAX(BG349*DCF!D$28,0)-MAX(BG349-BF349,0)/Inputs!$B$17)*DCF!D$6</f>
        <v>4702.6189400101966</v>
      </c>
      <c r="CO349" s="15">
        <f ca="1">(BH349*DCF!E$28-DCF!E$5*MAX(BH349*DCF!E$28,0)-MAX(BH349-BG349,0)/Inputs!$B$17)*DCF!E$6</f>
        <v>6174.2651627781916</v>
      </c>
      <c r="CP349" s="15">
        <f ca="1">(BI349*DCF!F$28-DCF!F$5*MAX(BI349*DCF!F$28,0)-MAX(BI349-BH349,0)/Inputs!$B$17)*DCF!F$6</f>
        <v>7746.8653406996973</v>
      </c>
      <c r="CQ349" s="15">
        <f ca="1">(BJ349*DCF!G$28-DCF!G$5*MAX(BJ349*DCF!G$28,0)-MAX(BJ349-BI349,0)/Inputs!$B$17)*DCF!G$6</f>
        <v>9268.0150955907684</v>
      </c>
      <c r="CR349" s="15">
        <f ca="1">(BK349*DCF!H$28-DCF!H$5*MAX(BK349*DCF!H$28,0)-MAX(BK349-BJ349,0)/Inputs!$B$17)*DCF!H$6</f>
        <v>8657.3311647128339</v>
      </c>
      <c r="CS349" s="15">
        <f ca="1">(BL349*DCF!I$28-DCF!I$5*MAX(BL349*DCF!I$28,0)-MAX(BL349-BK349,0)/Inputs!$B$17)*DCF!I$6</f>
        <v>8889.4061067389521</v>
      </c>
      <c r="CT349" s="15">
        <f ca="1">(BM349*DCF!J$28-DCF!J$5*MAX(BM349*DCF!J$28,0)-MAX(BM349-BL349,0)/Inputs!$B$17)*DCF!J$6</f>
        <v>9438.5759937842322</v>
      </c>
      <c r="CU349" s="15">
        <f ca="1">(BN349*DCF!K$28-DCF!K$5*MAX(BN349*DCF!K$28,0)-MAX(BN349-BM349,0)/Inputs!$B$17)*DCF!K$6</f>
        <v>10703.859695749057</v>
      </c>
      <c r="CV349" s="15">
        <f ca="1">(BO349*DCF!L$28-DCF!L$5*MAX(BO349*DCF!L$28,0)-MAX(BO349-BN349,0)/Inputs!$B$17)*DCF!L$6</f>
        <v>14838.971689204598</v>
      </c>
      <c r="CW349" s="15">
        <f ca="1">(BP349*DCF!M$28-DCF!M$5*MAX(BP349*DCF!M$28,0)-MAX(BP349-BO349,0)/Inputs!$B$17)*DCF!M$6</f>
        <v>18808.993956243678</v>
      </c>
      <c r="CX349" s="15">
        <f ca="1">(BQ349*DCF!C$46-DCF!C$5*MAX(BQ349*DCF!C$46,0)-MAX(BQ349-Inputs!$B$20,0)/Inputs!$B$24)*DCF!C$6</f>
        <v>-1481.2586129081037</v>
      </c>
      <c r="CY349" s="15">
        <f ca="1">(BR349*DCF!D$46-DCF!D$5*MAX(BR349*DCF!D$46,0)-MAX(BR349-BQ349,0)/Inputs!$B$24)*DCF!D$6</f>
        <v>-1962.8581319593063</v>
      </c>
      <c r="CZ349" s="15">
        <f ca="1">(BS349*DCF!E$46-DCF!E$5*MAX(BS349*DCF!E$46,0)-MAX(BS349-BR349,0)/Inputs!$B$24)*DCF!E$6</f>
        <v>-4604.2540387402696</v>
      </c>
      <c r="DA349" s="15">
        <f ca="1">(BT349*DCF!F$46-DCF!F$5*MAX(BT349*DCF!F$46,0)-MAX(BT349-BS349,0)/Inputs!$B$24)*DCF!F$6</f>
        <v>-3189.6281807209498</v>
      </c>
      <c r="DB349" s="15">
        <f ca="1">(BU349*DCF!G$46-DCF!G$5*MAX(BU349*DCF!G$46,0)-MAX(BU349-BT349,0)/Inputs!$B$24)*DCF!G$6</f>
        <v>-1182.9204411998148</v>
      </c>
      <c r="DC349" s="15">
        <f ca="1">(BV349*DCF!H$46-DCF!H$5*MAX(BV349*DCF!H$46,0)-MAX(BV349-BU349,0)/Inputs!$B$24)*DCF!H$6</f>
        <v>0</v>
      </c>
      <c r="DD349" s="15">
        <f ca="1">(BW349*DCF!I$46-DCF!I$5*MAX(BW349*DCF!I$46,0)-MAX(BW349-BV349,0)/Inputs!$B$24)*DCF!I$6</f>
        <v>430.15759190572328</v>
      </c>
      <c r="DE349" s="15">
        <f ca="1">(BX349*DCF!J$46-DCF!J$5*MAX(BX349*DCF!J$46,0)-MAX(BX349-BW349,0)/Inputs!$B$24)*DCF!J$6</f>
        <v>-29.606557342599711</v>
      </c>
      <c r="DF349" s="15">
        <f ca="1">(BY349*DCF!K$46-DCF!K$5*MAX(BY349*DCF!K$46,0)-MAX(BY349-BX349,0)/Inputs!$B$24)*DCF!K$6</f>
        <v>-248.56187187030991</v>
      </c>
      <c r="DG349" s="15">
        <f ca="1">(BZ349*DCF!L$46-DCF!L$5*MAX(BZ349*DCF!L$46,0)-MAX(BZ349-BY349,0)/Inputs!$B$24)*DCF!L$6</f>
        <v>337.52064201666718</v>
      </c>
      <c r="DH349" s="15">
        <f ca="1">(CA349*DCF!M$46-DCF!M$5*MAX(CA349*DCF!M$46,0)-MAX(CA349-BZ349,0)/Inputs!$B$24)*DCF!M$6</f>
        <v>1986.8227367587788</v>
      </c>
      <c r="DI349" s="15">
        <f ca="1">SUM(CB349:CL349)+BE349*DCF!M$10*(1+Inputs!$B$30)*(1-Inputs!$B$33)*(1-Inputs!$B$30/Inputs!$B$31)/(Inputs!$B$29-Inputs!$B$30)*DCF!M$6</f>
        <v>159401.81388630252</v>
      </c>
      <c r="DJ349" s="15">
        <f ca="1">SUM(CM349:CW349)+BP349*DCF!M$28*(1+Inputs!$B$30)*(1-Inputs!$B$33)*(1-Inputs!$B$30/Inputs!$B$31)/(Inputs!$B$29-Inputs!$B$30)*DCF!M$6</f>
        <v>517396.80505813012</v>
      </c>
      <c r="DK349" s="15">
        <f ca="1">SUM(CX349:DH349)+CA349*DCF!M$46*(1+Inputs!$B$30)*(1-Inputs!$B$33)*(1-Inputs!$B$30/Inputs!$B$31)/(Inputs!$B$29-Inputs!$B$30)*DCF!M$6</f>
        <v>69328.806476943457</v>
      </c>
      <c r="DM349" s="15">
        <f ca="1">DI349+DJ349+DK349+Inputs!$B$34+Inputs!$B$36-Inputs!$B$35</f>
        <v>822978.42542137601</v>
      </c>
    </row>
    <row r="350" spans="1:117" x14ac:dyDescent="0.75">
      <c r="A350" s="11">
        <v>337</v>
      </c>
      <c r="C350" s="23">
        <f t="shared" ca="1" si="213"/>
        <v>9.9232555992206262E-2</v>
      </c>
      <c r="D350" s="23">
        <f t="shared" ca="1" si="213"/>
        <v>0.96499928518844735</v>
      </c>
      <c r="E350" s="23">
        <f t="shared" ca="1" si="213"/>
        <v>0.2965411179806472</v>
      </c>
      <c r="F350" s="23">
        <f t="shared" ca="1" si="213"/>
        <v>-3.5430988160872361</v>
      </c>
      <c r="G350" s="23">
        <f t="shared" ca="1" si="213"/>
        <v>0.89208128586261271</v>
      </c>
      <c r="H350" s="23">
        <f t="shared" ca="1" si="213"/>
        <v>-0.32007128742818164</v>
      </c>
      <c r="I350" s="23">
        <f t="shared" ca="1" si="213"/>
        <v>-1.1770125597619074</v>
      </c>
      <c r="J350" s="23">
        <f t="shared" ca="1" si="213"/>
        <v>-1.5557111510361497</v>
      </c>
      <c r="K350" s="23">
        <f t="shared" ca="1" si="213"/>
        <v>0.30333756116726313</v>
      </c>
      <c r="L350" s="23">
        <f t="shared" ca="1" si="213"/>
        <v>8.4720766400269293E-2</v>
      </c>
      <c r="M350" s="23">
        <f t="shared" ca="1" si="213"/>
        <v>6.3948094818653692E-3</v>
      </c>
      <c r="N350" s="23">
        <f ca="1">SQRT(Inputs!$B$38)*C350+SQRT(1-Inputs!$B$38)*_xlfn.NORM.S.INV(RAND())</f>
        <v>-0.87128358342661016</v>
      </c>
      <c r="O350" s="23">
        <f ca="1">SQRT(Inputs!$B$38)*D350+SQRT(1-Inputs!$B$38)*_xlfn.NORM.S.INV(RAND())</f>
        <v>-0.55515011040212947</v>
      </c>
      <c r="P350" s="23">
        <f ca="1">SQRT(Inputs!$B$38)*E350+SQRT(1-Inputs!$B$38)*_xlfn.NORM.S.INV(RAND())</f>
        <v>0.39266702774903234</v>
      </c>
      <c r="Q350" s="23">
        <f ca="1">SQRT(Inputs!$B$38)*F350+SQRT(1-Inputs!$B$38)*_xlfn.NORM.S.INV(RAND())</f>
        <v>-1.2840165432477844</v>
      </c>
      <c r="R350" s="23">
        <f ca="1">SQRT(Inputs!$B$38)*G350+SQRT(1-Inputs!$B$38)*_xlfn.NORM.S.INV(RAND())</f>
        <v>-0.24017551566793188</v>
      </c>
      <c r="S350" s="23">
        <f ca="1">SQRT(Inputs!$B$38)*H350+SQRT(1-Inputs!$B$38)*_xlfn.NORM.S.INV(RAND())</f>
        <v>-0.22440460236591747</v>
      </c>
      <c r="T350" s="23">
        <f ca="1">SQRT(Inputs!$B$38)*I350+SQRT(1-Inputs!$B$38)*_xlfn.NORM.S.INV(RAND())</f>
        <v>0.14503857468686565</v>
      </c>
      <c r="U350" s="23">
        <f ca="1">SQRT(Inputs!$B$38)*J350+SQRT(1-Inputs!$B$38)*_xlfn.NORM.S.INV(RAND())</f>
        <v>3.6674585123835923E-2</v>
      </c>
      <c r="V350" s="23">
        <f ca="1">SQRT(Inputs!$B$38)*K350+SQRT(1-Inputs!$B$38)*_xlfn.NORM.S.INV(RAND())</f>
        <v>0.72023868538735603</v>
      </c>
      <c r="W350" s="23">
        <f ca="1">SQRT(Inputs!$B$38)*L350+SQRT(1-Inputs!$B$38)*_xlfn.NORM.S.INV(RAND())</f>
        <v>-0.76572650395737751</v>
      </c>
      <c r="X350" s="23">
        <f ca="1">SQRT(Inputs!$B$38)*M350+SQRT(1-Inputs!$B$38)*_xlfn.NORM.S.INV(RAND())</f>
        <v>1.7740358311660127</v>
      </c>
      <c r="Y350" s="23">
        <f ca="1">SQRT(Inputs!$B$38)*C350+SQRT(1-Inputs!$B$38)*_xlfn.NORM.S.INV(RAND())</f>
        <v>0.19711480691943561</v>
      </c>
      <c r="Z350" s="23">
        <f ca="1">SQRT(Inputs!$B$38)*D350+SQRT(1-Inputs!$B$38)*_xlfn.NORM.S.INV(RAND())</f>
        <v>0.71210739890616126</v>
      </c>
      <c r="AA350" s="23">
        <f ca="1">SQRT(Inputs!$B$38)*E350+SQRT(1-Inputs!$B$38)*_xlfn.NORM.S.INV(RAND())</f>
        <v>-0.32682008950767316</v>
      </c>
      <c r="AB350" s="23">
        <f ca="1">SQRT(Inputs!$B$38)*F350+SQRT(1-Inputs!$B$38)*_xlfn.NORM.S.INV(RAND())</f>
        <v>-1.6271326216977247</v>
      </c>
      <c r="AC350" s="23">
        <f ca="1">SQRT(Inputs!$B$38)*G350+SQRT(1-Inputs!$B$38)*_xlfn.NORM.S.INV(RAND())</f>
        <v>0.50597442926893987</v>
      </c>
      <c r="AD350" s="23">
        <f ca="1">SQRT(Inputs!$B$38)*H350+SQRT(1-Inputs!$B$38)*_xlfn.NORM.S.INV(RAND())</f>
        <v>-0.42298638964810759</v>
      </c>
      <c r="AE350" s="23">
        <f ca="1">SQRT(Inputs!$B$38)*I350+SQRT(1-Inputs!$B$38)*_xlfn.NORM.S.INV(RAND())</f>
        <v>-0.12837262180770304</v>
      </c>
      <c r="AF350" s="23">
        <f ca="1">SQRT(Inputs!$B$38)*J350+SQRT(1-Inputs!$B$38)*_xlfn.NORM.S.INV(RAND())</f>
        <v>-0.14287682471383212</v>
      </c>
      <c r="AG350" s="23">
        <f ca="1">SQRT(Inputs!$B$38)*K350+SQRT(1-Inputs!$B$38)*_xlfn.NORM.S.INV(RAND())</f>
        <v>0.11880626768286338</v>
      </c>
      <c r="AH350" s="23">
        <f ca="1">SQRT(Inputs!$B$38)*L350+SQRT(1-Inputs!$B$38)*_xlfn.NORM.S.INV(RAND())</f>
        <v>-1.0419440800973259</v>
      </c>
      <c r="AI350" s="23">
        <f ca="1">SQRT(Inputs!$B$38)*M350+SQRT(1-Inputs!$B$38)*_xlfn.NORM.S.INV(RAND())</f>
        <v>-0.51220484778292075</v>
      </c>
      <c r="AJ350" s="23">
        <f ca="1">SQRT(Inputs!$B$38)*C350+SQRT(1-Inputs!$B$38)*_xlfn.NORM.S.INV(RAND())</f>
        <v>-0.23510246816870223</v>
      </c>
      <c r="AK350" s="23">
        <f ca="1">SQRT(Inputs!$B$38)*D350+SQRT(1-Inputs!$B$38)*_xlfn.NORM.S.INV(RAND())</f>
        <v>1.9838998482515153</v>
      </c>
      <c r="AL350" s="23">
        <f ca="1">SQRT(Inputs!$B$38)*E350+SQRT(1-Inputs!$B$38)*_xlfn.NORM.S.INV(RAND())</f>
        <v>1.6944011354214932</v>
      </c>
      <c r="AM350" s="23">
        <f ca="1">SQRT(Inputs!$B$38)*F350+SQRT(1-Inputs!$B$38)*_xlfn.NORM.S.INV(RAND())</f>
        <v>-2.0541572819425173</v>
      </c>
      <c r="AN350" s="23">
        <f ca="1">SQRT(Inputs!$B$38)*G350+SQRT(1-Inputs!$B$38)*_xlfn.NORM.S.INV(RAND())</f>
        <v>0.92235178366635617</v>
      </c>
      <c r="AO350" s="23">
        <f ca="1">SQRT(Inputs!$B$38)*H350+SQRT(1-Inputs!$B$38)*_xlfn.NORM.S.INV(RAND())</f>
        <v>-0.13555923237678269</v>
      </c>
      <c r="AP350" s="23">
        <f ca="1">SQRT(Inputs!$B$38)*I350+SQRT(1-Inputs!$B$38)*_xlfn.NORM.S.INV(RAND())</f>
        <v>-0.40012481760007201</v>
      </c>
      <c r="AQ350" s="23">
        <f ca="1">SQRT(Inputs!$B$38)*J350+SQRT(1-Inputs!$B$38)*_xlfn.NORM.S.INV(RAND())</f>
        <v>-0.92484245967665224</v>
      </c>
      <c r="AR350" s="23">
        <f ca="1">SQRT(Inputs!$B$38)*K350+SQRT(1-Inputs!$B$38)*_xlfn.NORM.S.INV(RAND())</f>
        <v>1.3124638052015907</v>
      </c>
      <c r="AS350" s="23">
        <f ca="1">SQRT(Inputs!$B$38)*L350+SQRT(1-Inputs!$B$38)*_xlfn.NORM.S.INV(RAND())</f>
        <v>0.14964598912091032</v>
      </c>
      <c r="AT350" s="23">
        <f ca="1">SQRT(Inputs!$B$38)*M350+SQRT(1-Inputs!$B$38)*_xlfn.NORM.S.INV(RAND())</f>
        <v>0.69590266680935853</v>
      </c>
      <c r="AU350" s="15">
        <f ca="1">Inputs!$B$6*EXP($B$8-0.5*C$5^2+C$5*N350)</f>
        <v>4309.4909327619216</v>
      </c>
      <c r="AV350" s="15">
        <f t="shared" ca="1" si="183"/>
        <v>4834.5005870927735</v>
      </c>
      <c r="AW350" s="15">
        <f t="shared" ca="1" si="184"/>
        <v>6215.4420013319477</v>
      </c>
      <c r="AX350" s="15">
        <f t="shared" ca="1" si="185"/>
        <v>6463.7452372267144</v>
      </c>
      <c r="AY350" s="15">
        <f t="shared" ca="1" si="186"/>
        <v>7680.8612154572747</v>
      </c>
      <c r="AZ350" s="15">
        <f t="shared" ca="1" si="187"/>
        <v>9164.6099063890888</v>
      </c>
      <c r="BA350" s="15">
        <f t="shared" ca="1" si="188"/>
        <v>11386.68022775003</v>
      </c>
      <c r="BB350" s="15">
        <f t="shared" ca="1" si="189"/>
        <v>13992.084670211161</v>
      </c>
      <c r="BC350" s="15">
        <f t="shared" ca="1" si="190"/>
        <v>18370.560796424837</v>
      </c>
      <c r="BD350" s="15">
        <f t="shared" ca="1" si="191"/>
        <v>20950.157234363462</v>
      </c>
      <c r="BE350" s="15">
        <f t="shared" ca="1" si="192"/>
        <v>30173.684503772252</v>
      </c>
      <c r="BF350" s="15">
        <f ca="1">Inputs!$B$13*EXP($B$9-0.5*C$6^2+C$6*Y350)</f>
        <v>14382.202538993091</v>
      </c>
      <c r="BG350" s="15">
        <f t="shared" ca="1" si="193"/>
        <v>19931.406298803078</v>
      </c>
      <c r="BH350" s="15">
        <f t="shared" ca="1" si="194"/>
        <v>23067.610674006948</v>
      </c>
      <c r="BI350" s="15">
        <f t="shared" ca="1" si="195"/>
        <v>21982.114984906188</v>
      </c>
      <c r="BJ350" s="15">
        <f t="shared" ca="1" si="196"/>
        <v>28987.561542521813</v>
      </c>
      <c r="BK350" s="15">
        <f t="shared" ca="1" si="197"/>
        <v>33585.86293096641</v>
      </c>
      <c r="BL350" s="15">
        <f t="shared" ca="1" si="198"/>
        <v>40575.51841373495</v>
      </c>
      <c r="BM350" s="15">
        <f t="shared" ca="1" si="199"/>
        <v>48998.616996707628</v>
      </c>
      <c r="BN350" s="15">
        <f t="shared" ca="1" si="200"/>
        <v>61126.267236266038</v>
      </c>
      <c r="BO350" s="15">
        <f t="shared" ca="1" si="201"/>
        <v>66630.513382011428</v>
      </c>
      <c r="BP350" s="15">
        <f t="shared" ca="1" si="202"/>
        <v>77386.033140099127</v>
      </c>
      <c r="BQ350" s="15">
        <f ca="1">Inputs!$B$20*EXP($B$10-0.5*C$7^2+C$7*AJ350)</f>
        <v>3946.3323605798037</v>
      </c>
      <c r="BR350" s="15">
        <f t="shared" ca="1" si="203"/>
        <v>10054.44762577429</v>
      </c>
      <c r="BS350" s="15">
        <f t="shared" ca="1" si="204"/>
        <v>22399.067230380471</v>
      </c>
      <c r="BT350" s="15">
        <f t="shared" ca="1" si="205"/>
        <v>18017.5914124193</v>
      </c>
      <c r="BU350" s="15">
        <f t="shared" ca="1" si="206"/>
        <v>31213.954589715962</v>
      </c>
      <c r="BV350" s="15">
        <f t="shared" ca="1" si="207"/>
        <v>42121.33112044802</v>
      </c>
      <c r="BW350" s="15">
        <f t="shared" ca="1" si="208"/>
        <v>54005.210122102995</v>
      </c>
      <c r="BX350" s="15">
        <f t="shared" ca="1" si="209"/>
        <v>62751.88709033608</v>
      </c>
      <c r="BY350" s="15">
        <f t="shared" ca="1" si="210"/>
        <v>113024.30670914834</v>
      </c>
      <c r="BZ350" s="15">
        <f t="shared" ca="1" si="211"/>
        <v>163012.27532277457</v>
      </c>
      <c r="CA350" s="15">
        <f t="shared" ca="1" si="212"/>
        <v>259124.65131894063</v>
      </c>
      <c r="CB350" s="15">
        <f ca="1">(AU350*DCF!C$10-DCF!C$5*MAX(AU350*DCF!C$10,0)-MAX(AU350-Inputs!$B$6,0)/Inputs!$B$10)*DCF!C$6</f>
        <v>1047.7285166525176</v>
      </c>
      <c r="CC350" s="15">
        <f ca="1">(AV350*DCF!D$10-DCF!D$5*MAX(AV350*DCF!D$10,0)-MAX(AV350-AU350,0)/Inputs!$B$10)*DCF!D$6</f>
        <v>1050.3669017076743</v>
      </c>
      <c r="CD350" s="15">
        <f ca="1">(AW350*DCF!E$10-DCF!E$5*MAX(AW350*DCF!E$10,0)-MAX(AW350-AV350,0)/Inputs!$B$10)*DCF!E$6</f>
        <v>1124.0014230110999</v>
      </c>
      <c r="CE350" s="15">
        <f ca="1">(AX350*DCF!F$10-DCF!F$5*MAX(AX350*DCF!F$10,0)-MAX(AX350-AW350,0)/Inputs!$B$10)*DCF!F$6</f>
        <v>1359.359536893716</v>
      </c>
      <c r="CF350" s="15">
        <f ca="1">(AY350*DCF!G$10-DCF!G$5*MAX(AY350*DCF!G$10,0)-MAX(AY350-AX350,0)/Inputs!$B$10)*DCF!G$6</f>
        <v>1348.6127565911236</v>
      </c>
      <c r="CG350" s="15">
        <f ca="1">(AZ350*DCF!H$10-DCF!H$5*MAX(AZ350*DCF!H$10,0)-MAX(AZ350-AY350,0)/Inputs!$B$10)*DCF!H$6</f>
        <v>1515.8494071471916</v>
      </c>
      <c r="CH350" s="15">
        <f ca="1">(BA350*DCF!I$10-DCF!I$5*MAX(BA350*DCF!I$10,0)-MAX(BA350-AZ350,0)/Inputs!$B$10)*DCF!I$6</f>
        <v>1715.4337032392857</v>
      </c>
      <c r="CI350" s="15">
        <f ca="1">(BB350*DCF!J$10-DCF!J$5*MAX(BB350*DCF!J$10,0)-MAX(BB350-BA350,0)/Inputs!$B$10)*DCF!J$6</f>
        <v>2006.268085947057</v>
      </c>
      <c r="CJ350" s="15">
        <f ca="1">(BC350*DCF!K$10-DCF!K$5*MAX(BC350*DCF!K$10,0)-MAX(BC350-BB350,0)/Inputs!$B$10)*DCF!K$6</f>
        <v>2344.4452503036555</v>
      </c>
      <c r="CK350" s="15">
        <f ca="1">(BD350*DCF!L$10-DCF!L$5*MAX(BD350*DCF!L$10,0)-MAX(BD350-BC350,0)/Inputs!$B$10)*DCF!L$6</f>
        <v>2826.0985117149557</v>
      </c>
      <c r="CL350" s="15">
        <f ca="1">(BE350*DCF!M$10-DCF!M$5*MAX(BE350*DCF!M$10,0)-MAX(BE350-BD350,0)/Inputs!$B$10)*DCF!M$6</f>
        <v>3156.0482664587362</v>
      </c>
      <c r="CM350" s="15">
        <f ca="1">(BF350*DCF!C$28-DCF!C$5*MAX(BF350*DCF!C$28,0)-MAX(BF350-Inputs!$B$13,0)/Inputs!$B$17)*DCF!C$6</f>
        <v>3697.6212065864352</v>
      </c>
      <c r="CN350" s="15">
        <f ca="1">(BG350*DCF!D$28-DCF!D$5*MAX(BG350*DCF!D$28,0)-MAX(BG350-BF350,0)/Inputs!$B$17)*DCF!D$6</f>
        <v>4686.3592583041382</v>
      </c>
      <c r="CO350" s="15">
        <f ca="1">(BH350*DCF!E$28-DCF!E$5*MAX(BH350*DCF!E$28,0)-MAX(BH350-BG350,0)/Inputs!$B$17)*DCF!E$6</f>
        <v>5915.0553818013195</v>
      </c>
      <c r="CP350" s="15">
        <f ca="1">(BI350*DCF!F$28-DCF!F$5*MAX(BI350*DCF!F$28,0)-MAX(BI350-BH350,0)/Inputs!$B$17)*DCF!F$6</f>
        <v>5967.565190534222</v>
      </c>
      <c r="CQ350" s="15">
        <f ca="1">(BJ350*DCF!G$28-DCF!G$5*MAX(BJ350*DCF!G$28,0)-MAX(BJ350-BI350,0)/Inputs!$B$17)*DCF!G$6</f>
        <v>6342.795864573839</v>
      </c>
      <c r="CR350" s="15">
        <f ca="1">(BK350*DCF!H$28-DCF!H$5*MAX(BK350*DCF!H$28,0)-MAX(BK350-BJ350,0)/Inputs!$B$17)*DCF!H$6</f>
        <v>7591.7074554250557</v>
      </c>
      <c r="CS350" s="15">
        <f ca="1">(BL350*DCF!I$28-DCF!I$5*MAX(BL350*DCF!I$28,0)-MAX(BL350-BK350,0)/Inputs!$B$17)*DCF!I$6</f>
        <v>8538.2265415758993</v>
      </c>
      <c r="CT350" s="15">
        <f ca="1">(BM350*DCF!J$28-DCF!J$5*MAX(BM350*DCF!J$28,0)-MAX(BM350-BL350,0)/Inputs!$B$17)*DCF!J$6</f>
        <v>9813.9252149796848</v>
      </c>
      <c r="CU350" s="15">
        <f ca="1">(BN350*DCF!K$28-DCF!K$5*MAX(BN350*DCF!K$28,0)-MAX(BN350-BM350,0)/Inputs!$B$17)*DCF!K$6</f>
        <v>11423.367121317147</v>
      </c>
      <c r="CV350" s="15">
        <f ca="1">(BO350*DCF!L$28-DCF!L$5*MAX(BO350*DCF!L$28,0)-MAX(BO350-BN350,0)/Inputs!$B$17)*DCF!L$6</f>
        <v>12671.371356119642</v>
      </c>
      <c r="CW350" s="15">
        <f ca="1">(BP350*DCF!M$28-DCF!M$5*MAX(BP350*DCF!M$28,0)-MAX(BP350-BO350,0)/Inputs!$B$17)*DCF!M$6</f>
        <v>13435.97288360013</v>
      </c>
      <c r="CX350" s="15">
        <f ca="1">(BQ350*DCF!C$46-DCF!C$5*MAX(BQ350*DCF!C$46,0)-MAX(BQ350-Inputs!$B$20,0)/Inputs!$B$24)*DCF!C$6</f>
        <v>-1255.6575246511343</v>
      </c>
      <c r="CY350" s="15">
        <f ca="1">(BR350*DCF!D$46-DCF!D$5*MAX(BR350*DCF!D$46,0)-MAX(BR350-BQ350,0)/Inputs!$B$24)*DCF!D$6</f>
        <v>-4322.3418186684885</v>
      </c>
      <c r="CZ350" s="15">
        <f ca="1">(BS350*DCF!E$46-DCF!E$5*MAX(BS350*DCF!E$46,0)-MAX(BS350-BR350,0)/Inputs!$B$24)*DCF!E$6</f>
        <v>-7514.6379058278144</v>
      </c>
      <c r="DA350" s="15">
        <f ca="1">(BT350*DCF!F$46-DCF!F$5*MAX(BT350*DCF!F$46,0)-MAX(BT350-BS350,0)/Inputs!$B$24)*DCF!F$6</f>
        <v>-1312.1549225551132</v>
      </c>
      <c r="DB350" s="15">
        <f ca="1">(BU350*DCF!G$46-DCF!G$5*MAX(BU350*DCF!G$46,0)-MAX(BU350-BT350,0)/Inputs!$B$24)*DCF!G$6</f>
        <v>-5488.9716056958869</v>
      </c>
      <c r="DC350" s="15">
        <f ca="1">(BV350*DCF!H$46-DCF!H$5*MAX(BV350*DCF!H$46,0)-MAX(BV350-BU350,0)/Inputs!$B$24)*DCF!H$6</f>
        <v>-3389.4004263201832</v>
      </c>
      <c r="DD350" s="15">
        <f ca="1">(BW350*DCF!I$46-DCF!I$5*MAX(BW350*DCF!I$46,0)-MAX(BW350-BV350,0)/Inputs!$B$24)*DCF!I$6</f>
        <v>-2164.1306683642861</v>
      </c>
      <c r="DE350" s="15">
        <f ca="1">(BX350*DCF!J$46-DCF!J$5*MAX(BX350*DCF!J$46,0)-MAX(BX350-BW350,0)/Inputs!$B$24)*DCF!J$6</f>
        <v>312.7922512300882</v>
      </c>
      <c r="DF350" s="15">
        <f ca="1">(BY350*DCF!K$46-DCF!K$5*MAX(BY350*DCF!K$46,0)-MAX(BY350-BX350,0)/Inputs!$B$24)*DCF!K$6</f>
        <v>-5859.0783871607928</v>
      </c>
      <c r="DG350" s="15">
        <f ca="1">(BZ350*DCF!L$46-DCF!L$5*MAX(BZ350*DCF!L$46,0)-MAX(BZ350-BY350,0)/Inputs!$B$24)*DCF!L$6</f>
        <v>-44.158151407830601</v>
      </c>
      <c r="DH350" s="15">
        <f ca="1">(CA350*DCF!M$46-DCF!M$5*MAX(CA350*DCF!M$46,0)-MAX(CA350-BZ350,0)/Inputs!$B$24)*DCF!M$6</f>
        <v>221.46749892243454</v>
      </c>
      <c r="DI350" s="15">
        <f ca="1">SUM(CB350:CL350)+BE350*DCF!M$10*(1+Inputs!$B$30)*(1-Inputs!$B$33)*(1-Inputs!$B$30/Inputs!$B$31)/(Inputs!$B$29-Inputs!$B$30)*DCF!M$6</f>
        <v>103467.97533933574</v>
      </c>
      <c r="DJ350" s="15">
        <f ca="1">SUM(CM350:CW350)+BP350*DCF!M$28*(1+Inputs!$B$30)*(1-Inputs!$B$33)*(1-Inputs!$B$30/Inputs!$B$31)/(Inputs!$B$29-Inputs!$B$30)*DCF!M$6</f>
        <v>377239.10554581031</v>
      </c>
      <c r="DK350" s="15">
        <f ca="1">SUM(CX350:DH350)+CA350*DCF!M$46*(1+Inputs!$B$30)*(1-Inputs!$B$33)*(1-Inputs!$B$30/Inputs!$B$31)/(Inputs!$B$29-Inputs!$B$30)*DCF!M$6</f>
        <v>369821.13455582911</v>
      </c>
      <c r="DM350" s="15">
        <f ca="1">DI350+DJ350+DK350+Inputs!$B$34+Inputs!$B$36-Inputs!$B$35</f>
        <v>927379.21544097515</v>
      </c>
    </row>
    <row r="351" spans="1:117" x14ac:dyDescent="0.75">
      <c r="A351" s="11">
        <v>338</v>
      </c>
      <c r="C351" s="23">
        <f t="shared" ca="1" si="213"/>
        <v>-1.1466710249054421</v>
      </c>
      <c r="D351" s="23">
        <f t="shared" ca="1" si="213"/>
        <v>0.32655874994875694</v>
      </c>
      <c r="E351" s="23">
        <f t="shared" ca="1" si="213"/>
        <v>-0.54802956119678903</v>
      </c>
      <c r="F351" s="23">
        <f t="shared" ca="1" si="213"/>
        <v>0.35101842877125994</v>
      </c>
      <c r="G351" s="23">
        <f t="shared" ca="1" si="213"/>
        <v>0.28209345418531639</v>
      </c>
      <c r="H351" s="23">
        <f t="shared" ca="1" si="213"/>
        <v>-3.6815828999642364E-2</v>
      </c>
      <c r="I351" s="23">
        <f t="shared" ca="1" si="213"/>
        <v>-1.0258429753958436</v>
      </c>
      <c r="J351" s="23">
        <f t="shared" ca="1" si="213"/>
        <v>-0.18064659364314498</v>
      </c>
      <c r="K351" s="23">
        <f t="shared" ca="1" si="213"/>
        <v>-1.0360021529497228</v>
      </c>
      <c r="L351" s="23">
        <f t="shared" ca="1" si="213"/>
        <v>1.9275758083666139</v>
      </c>
      <c r="M351" s="23">
        <f t="shared" ca="1" si="213"/>
        <v>-0.30574782800974737</v>
      </c>
      <c r="N351" s="23">
        <f ca="1">SQRT(Inputs!$B$38)*C351+SQRT(1-Inputs!$B$38)*_xlfn.NORM.S.INV(RAND())</f>
        <v>-0.31397440672334287</v>
      </c>
      <c r="O351" s="23">
        <f ca="1">SQRT(Inputs!$B$38)*D351+SQRT(1-Inputs!$B$38)*_xlfn.NORM.S.INV(RAND())</f>
        <v>4.5634503008767868E-2</v>
      </c>
      <c r="P351" s="23">
        <f ca="1">SQRT(Inputs!$B$38)*E351+SQRT(1-Inputs!$B$38)*_xlfn.NORM.S.INV(RAND())</f>
        <v>-6.8488381925717462E-2</v>
      </c>
      <c r="Q351" s="23">
        <f ca="1">SQRT(Inputs!$B$38)*F351+SQRT(1-Inputs!$B$38)*_xlfn.NORM.S.INV(RAND())</f>
        <v>1.4835756545384784</v>
      </c>
      <c r="R351" s="23">
        <f ca="1">SQRT(Inputs!$B$38)*G351+SQRT(1-Inputs!$B$38)*_xlfn.NORM.S.INV(RAND())</f>
        <v>1.4068309196136286</v>
      </c>
      <c r="S351" s="23">
        <f ca="1">SQRT(Inputs!$B$38)*H351+SQRT(1-Inputs!$B$38)*_xlfn.NORM.S.INV(RAND())</f>
        <v>0.4588357141554586</v>
      </c>
      <c r="T351" s="23">
        <f ca="1">SQRT(Inputs!$B$38)*I351+SQRT(1-Inputs!$B$38)*_xlfn.NORM.S.INV(RAND())</f>
        <v>0.21334379899001965</v>
      </c>
      <c r="U351" s="23">
        <f ca="1">SQRT(Inputs!$B$38)*J351+SQRT(1-Inputs!$B$38)*_xlfn.NORM.S.INV(RAND())</f>
        <v>0.8473108527513481</v>
      </c>
      <c r="V351" s="23">
        <f ca="1">SQRT(Inputs!$B$38)*K351+SQRT(1-Inputs!$B$38)*_xlfn.NORM.S.INV(RAND())</f>
        <v>-0.88035256170785026</v>
      </c>
      <c r="W351" s="23">
        <f ca="1">SQRT(Inputs!$B$38)*L351+SQRT(1-Inputs!$B$38)*_xlfn.NORM.S.INV(RAND())</f>
        <v>0.2317778997859915</v>
      </c>
      <c r="X351" s="23">
        <f ca="1">SQRT(Inputs!$B$38)*M351+SQRT(1-Inputs!$B$38)*_xlfn.NORM.S.INV(RAND())</f>
        <v>0.76050585422459926</v>
      </c>
      <c r="Y351" s="23">
        <f ca="1">SQRT(Inputs!$B$38)*C351+SQRT(1-Inputs!$B$38)*_xlfn.NORM.S.INV(RAND())</f>
        <v>-0.88471380137364353</v>
      </c>
      <c r="Z351" s="23">
        <f ca="1">SQRT(Inputs!$B$38)*D351+SQRT(1-Inputs!$B$38)*_xlfn.NORM.S.INV(RAND())</f>
        <v>-1.1852541845822109</v>
      </c>
      <c r="AA351" s="23">
        <f ca="1">SQRT(Inputs!$B$38)*E351+SQRT(1-Inputs!$B$38)*_xlfn.NORM.S.INV(RAND())</f>
        <v>-0.48707747392458511</v>
      </c>
      <c r="AB351" s="23">
        <f ca="1">SQRT(Inputs!$B$38)*F351+SQRT(1-Inputs!$B$38)*_xlfn.NORM.S.INV(RAND())</f>
        <v>0.5318312258457617</v>
      </c>
      <c r="AC351" s="23">
        <f ca="1">SQRT(Inputs!$B$38)*G351+SQRT(1-Inputs!$B$38)*_xlfn.NORM.S.INV(RAND())</f>
        <v>0.22473803553858335</v>
      </c>
      <c r="AD351" s="23">
        <f ca="1">SQRT(Inputs!$B$38)*H351+SQRT(1-Inputs!$B$38)*_xlfn.NORM.S.INV(RAND())</f>
        <v>-0.87234987330298819</v>
      </c>
      <c r="AE351" s="23">
        <f ca="1">SQRT(Inputs!$B$38)*I351+SQRT(1-Inputs!$B$38)*_xlfn.NORM.S.INV(RAND())</f>
        <v>-0.29429831777999071</v>
      </c>
      <c r="AF351" s="23">
        <f ca="1">SQRT(Inputs!$B$38)*J351+SQRT(1-Inputs!$B$38)*_xlfn.NORM.S.INV(RAND())</f>
        <v>-1.2650353298558299</v>
      </c>
      <c r="AG351" s="23">
        <f ca="1">SQRT(Inputs!$B$38)*K351+SQRT(1-Inputs!$B$38)*_xlfn.NORM.S.INV(RAND())</f>
        <v>0.32954303621397352</v>
      </c>
      <c r="AH351" s="23">
        <f ca="1">SQRT(Inputs!$B$38)*L351+SQRT(1-Inputs!$B$38)*_xlfn.NORM.S.INV(RAND())</f>
        <v>1.9760275659323461</v>
      </c>
      <c r="AI351" s="23">
        <f ca="1">SQRT(Inputs!$B$38)*M351+SQRT(1-Inputs!$B$38)*_xlfn.NORM.S.INV(RAND())</f>
        <v>-4.5895511440666101E-2</v>
      </c>
      <c r="AJ351" s="23">
        <f ca="1">SQRT(Inputs!$B$38)*C351+SQRT(1-Inputs!$B$38)*_xlfn.NORM.S.INV(RAND())</f>
        <v>-8.6618069128808761E-3</v>
      </c>
      <c r="AK351" s="23">
        <f ca="1">SQRT(Inputs!$B$38)*D351+SQRT(1-Inputs!$B$38)*_xlfn.NORM.S.INV(RAND())</f>
        <v>-0.41049692778379188</v>
      </c>
      <c r="AL351" s="23">
        <f ca="1">SQRT(Inputs!$B$38)*E351+SQRT(1-Inputs!$B$38)*_xlfn.NORM.S.INV(RAND())</f>
        <v>-1.7353872646216792</v>
      </c>
      <c r="AM351" s="23">
        <f ca="1">SQRT(Inputs!$B$38)*F351+SQRT(1-Inputs!$B$38)*_xlfn.NORM.S.INV(RAND())</f>
        <v>-0.60638713957077472</v>
      </c>
      <c r="AN351" s="23">
        <f ca="1">SQRT(Inputs!$B$38)*G351+SQRT(1-Inputs!$B$38)*_xlfn.NORM.S.INV(RAND())</f>
        <v>1.1074821066645579</v>
      </c>
      <c r="AO351" s="23">
        <f ca="1">SQRT(Inputs!$B$38)*H351+SQRT(1-Inputs!$B$38)*_xlfn.NORM.S.INV(RAND())</f>
        <v>0.3112499891773548</v>
      </c>
      <c r="AP351" s="23">
        <f ca="1">SQRT(Inputs!$B$38)*I351+SQRT(1-Inputs!$B$38)*_xlfn.NORM.S.INV(RAND())</f>
        <v>-1.9715488396633543</v>
      </c>
      <c r="AQ351" s="23">
        <f ca="1">SQRT(Inputs!$B$38)*J351+SQRT(1-Inputs!$B$38)*_xlfn.NORM.S.INV(RAND())</f>
        <v>-0.32837155324815259</v>
      </c>
      <c r="AR351" s="23">
        <f ca="1">SQRT(Inputs!$B$38)*K351+SQRT(1-Inputs!$B$38)*_xlfn.NORM.S.INV(RAND())</f>
        <v>-0.76509240928082889</v>
      </c>
      <c r="AS351" s="23">
        <f ca="1">SQRT(Inputs!$B$38)*L351+SQRT(1-Inputs!$B$38)*_xlfn.NORM.S.INV(RAND())</f>
        <v>0.60364135422452436</v>
      </c>
      <c r="AT351" s="23">
        <f ca="1">SQRT(Inputs!$B$38)*M351+SQRT(1-Inputs!$B$38)*_xlfn.NORM.S.INV(RAND())</f>
        <v>1.5835308261569045</v>
      </c>
      <c r="AU351" s="15">
        <f ca="1">Inputs!$B$6*EXP($B$8-0.5*C$5^2+C$5*N351)</f>
        <v>4716.3402799125879</v>
      </c>
      <c r="AV351" s="15">
        <f t="shared" ca="1" si="183"/>
        <v>5779.5495594390122</v>
      </c>
      <c r="AW351" s="15">
        <f t="shared" ca="1" si="184"/>
        <v>6982.3363334207961</v>
      </c>
      <c r="AX351" s="15">
        <f t="shared" ca="1" si="185"/>
        <v>10260.678368593417</v>
      </c>
      <c r="AY351" s="15">
        <f t="shared" ca="1" si="186"/>
        <v>14778.777829894063</v>
      </c>
      <c r="AZ351" s="15">
        <f t="shared" ca="1" si="187"/>
        <v>19011.572793979019</v>
      </c>
      <c r="BA351" s="15">
        <f t="shared" ca="1" si="188"/>
        <v>23790.626211460618</v>
      </c>
      <c r="BB351" s="15">
        <f t="shared" ca="1" si="189"/>
        <v>31707.604117432089</v>
      </c>
      <c r="BC351" s="15">
        <f t="shared" ca="1" si="190"/>
        <v>35669.974057549713</v>
      </c>
      <c r="BD351" s="15">
        <f t="shared" ca="1" si="191"/>
        <v>44656.778211063793</v>
      </c>
      <c r="BE351" s="15">
        <f t="shared" ca="1" si="192"/>
        <v>58645.889766520952</v>
      </c>
      <c r="BF351" s="15">
        <f ca="1">Inputs!$B$13*EXP($B$9-0.5*C$6^2+C$6*Y351)</f>
        <v>11605.991628067055</v>
      </c>
      <c r="BG351" s="15">
        <f t="shared" ca="1" si="193"/>
        <v>11421.182803435544</v>
      </c>
      <c r="BH351" s="15">
        <f t="shared" ca="1" si="194"/>
        <v>12871.59189047051</v>
      </c>
      <c r="BI351" s="15">
        <f t="shared" ca="1" si="195"/>
        <v>17100.863454282528</v>
      </c>
      <c r="BJ351" s="15">
        <f t="shared" ca="1" si="196"/>
        <v>21654.810958394879</v>
      </c>
      <c r="BK351" s="15">
        <f t="shared" ca="1" si="197"/>
        <v>23600.979646258191</v>
      </c>
      <c r="BL351" s="15">
        <f t="shared" ca="1" si="198"/>
        <v>27906.099832850359</v>
      </c>
      <c r="BM351" s="15">
        <f t="shared" ca="1" si="199"/>
        <v>29314.123839946751</v>
      </c>
      <c r="BN351" s="15">
        <f t="shared" ca="1" si="200"/>
        <v>37504.948031622764</v>
      </c>
      <c r="BO351" s="15">
        <f t="shared" ca="1" si="201"/>
        <v>58061.54415765703</v>
      </c>
      <c r="BP351" s="15">
        <f t="shared" ca="1" si="202"/>
        <v>71092.254720008452</v>
      </c>
      <c r="BQ351" s="15">
        <f ca="1">Inputs!$B$20*EXP($B$10-0.5*C$7^2+C$7*AJ351)</f>
        <v>4276.3558659680766</v>
      </c>
      <c r="BR351" s="15">
        <f t="shared" ca="1" si="203"/>
        <v>5093.2549890178225</v>
      </c>
      <c r="BS351" s="15">
        <f t="shared" ca="1" si="204"/>
        <v>4237.0875618940208</v>
      </c>
      <c r="BT351" s="15">
        <f t="shared" ca="1" si="205"/>
        <v>4982.8508557262812</v>
      </c>
      <c r="BU351" s="15">
        <f t="shared" ca="1" si="206"/>
        <v>9027.8552249443055</v>
      </c>
      <c r="BV351" s="15">
        <f t="shared" ca="1" si="207"/>
        <v>13472.752683815399</v>
      </c>
      <c r="BW351" s="15">
        <f t="shared" ca="1" si="208"/>
        <v>12386.471394861235</v>
      </c>
      <c r="BX351" s="15">
        <f t="shared" ca="1" si="209"/>
        <v>16220.728660708619</v>
      </c>
      <c r="BY351" s="15">
        <f t="shared" ca="1" si="210"/>
        <v>19633.088948594741</v>
      </c>
      <c r="BZ351" s="15">
        <f t="shared" ca="1" si="211"/>
        <v>30781.032260193708</v>
      </c>
      <c r="CA351" s="15">
        <f t="shared" ca="1" si="212"/>
        <v>57289.342278534925</v>
      </c>
      <c r="CB351" s="15">
        <f ca="1">(AU351*DCF!C$10-DCF!C$5*MAX(AU351*DCF!C$10,0)-MAX(AU351-Inputs!$B$6,0)/Inputs!$B$10)*DCF!C$6</f>
        <v>1044.8276082901709</v>
      </c>
      <c r="CC351" s="15">
        <f ca="1">(AV351*DCF!D$10-DCF!D$5*MAX(AV351*DCF!D$10,0)-MAX(AV351-AU351,0)/Inputs!$B$10)*DCF!D$6</f>
        <v>1149.4902933013288</v>
      </c>
      <c r="CD351" s="15">
        <f ca="1">(AW351*DCF!E$10-DCF!E$5*MAX(AW351*DCF!E$10,0)-MAX(AW351-AV351,0)/Inputs!$B$10)*DCF!E$6</f>
        <v>1341.1929190285566</v>
      </c>
      <c r="CE351" s="15">
        <f ca="1">(AX351*DCF!F$10-DCF!F$5*MAX(AX351*DCF!F$10,0)-MAX(AX351-AW351,0)/Inputs!$B$10)*DCF!F$6</f>
        <v>1557.7480377050347</v>
      </c>
      <c r="CF351" s="15">
        <f ca="1">(AY351*DCF!G$10-DCF!G$5*MAX(AY351*DCF!G$10,0)-MAX(AY351-AX351,0)/Inputs!$B$10)*DCF!G$6</f>
        <v>2176.5603493808644</v>
      </c>
      <c r="CG351" s="15">
        <f ca="1">(AZ351*DCF!H$10-DCF!H$5*MAX(AZ351*DCF!H$10,0)-MAX(AZ351-AY351,0)/Inputs!$B$10)*DCF!H$6</f>
        <v>2939.5018658520735</v>
      </c>
      <c r="CH351" s="15">
        <f ca="1">(BA351*DCF!I$10-DCF!I$5*MAX(BA351*DCF!I$10,0)-MAX(BA351-AZ351,0)/Inputs!$B$10)*DCF!I$6</f>
        <v>3561.7473207812918</v>
      </c>
      <c r="CI351" s="15">
        <f ca="1">(BB351*DCF!J$10-DCF!J$5*MAX(BB351*DCF!J$10,0)-MAX(BB351-BA351,0)/Inputs!$B$10)*DCF!J$6</f>
        <v>4241.4108981513191</v>
      </c>
      <c r="CJ351" s="15">
        <f ca="1">(BC351*DCF!K$10-DCF!K$5*MAX(BC351*DCF!K$10,0)-MAX(BC351-BB351,0)/Inputs!$B$10)*DCF!K$6</f>
        <v>5187.6214869245632</v>
      </c>
      <c r="CK351" s="15">
        <f ca="1">(BD351*DCF!L$10-DCF!L$5*MAX(BD351*DCF!L$10,0)-MAX(BD351-BC351,0)/Inputs!$B$10)*DCF!L$6</f>
        <v>5572.9520599695243</v>
      </c>
      <c r="CL351" s="15">
        <f ca="1">(BE351*DCF!M$10-DCF!M$5*MAX(BE351*DCF!M$10,0)-MAX(BE351-BD351,0)/Inputs!$B$10)*DCF!M$6</f>
        <v>6604.5447270664945</v>
      </c>
      <c r="CM351" s="15">
        <f ca="1">(BF351*DCF!C$28-DCF!C$5*MAX(BF351*DCF!C$28,0)-MAX(BF351-Inputs!$B$13,0)/Inputs!$B$17)*DCF!C$6</f>
        <v>3491.4970975737374</v>
      </c>
      <c r="CN351" s="15">
        <f ca="1">(BG351*DCF!D$28-DCF!D$5*MAX(BG351*DCF!D$28,0)-MAX(BG351-BF351,0)/Inputs!$B$17)*DCF!D$6</f>
        <v>3363.8017516062291</v>
      </c>
      <c r="CO351" s="15">
        <f ca="1">(BH351*DCF!E$28-DCF!E$5*MAX(BH351*DCF!E$28,0)-MAX(BH351-BG351,0)/Inputs!$B$17)*DCF!E$6</f>
        <v>3359.6083541649714</v>
      </c>
      <c r="CP351" s="15">
        <f ca="1">(BI351*DCF!F$28-DCF!F$5*MAX(BI351*DCF!F$28,0)-MAX(BI351-BH351,0)/Inputs!$B$17)*DCF!F$6</f>
        <v>3872.4282394167335</v>
      </c>
      <c r="CQ351" s="15">
        <f ca="1">(BJ351*DCF!G$28-DCF!G$5*MAX(BJ351*DCF!G$28,0)-MAX(BJ351-BI351,0)/Inputs!$B$17)*DCF!G$6</f>
        <v>4852.576015049407</v>
      </c>
      <c r="CR351" s="15">
        <f ca="1">(BK351*DCF!H$28-DCF!H$5*MAX(BK351*DCF!H$28,0)-MAX(BK351-BJ351,0)/Inputs!$B$17)*DCF!H$6</f>
        <v>5534.402652022949</v>
      </c>
      <c r="CS351" s="15">
        <f ca="1">(BL351*DCF!I$28-DCF!I$5*MAX(BL351*DCF!I$28,0)-MAX(BL351-BK351,0)/Inputs!$B$17)*DCF!I$6</f>
        <v>5944.2873994271467</v>
      </c>
      <c r="CT351" s="15">
        <f ca="1">(BM351*DCF!J$28-DCF!J$5*MAX(BM351*DCF!J$28,0)-MAX(BM351-BL351,0)/Inputs!$B$17)*DCF!J$6</f>
        <v>6352.7906885589891</v>
      </c>
      <c r="CU351" s="15">
        <f ca="1">(BN351*DCF!K$28-DCF!K$5*MAX(BN351*DCF!K$28,0)-MAX(BN351-BM351,0)/Inputs!$B$17)*DCF!K$6</f>
        <v>6917.1493165733409</v>
      </c>
      <c r="CV351" s="15">
        <f ca="1">(BO351*DCF!L$28-DCF!L$5*MAX(BO351*DCF!L$28,0)-MAX(BO351-BN351,0)/Inputs!$B$17)*DCF!L$6</f>
        <v>9258.4836344360683</v>
      </c>
      <c r="CW351" s="15">
        <f ca="1">(BP351*DCF!M$28-DCF!M$5*MAX(BP351*DCF!M$28,0)-MAX(BP351-BO351,0)/Inputs!$B$17)*DCF!M$6</f>
        <v>12013.973461169508</v>
      </c>
      <c r="CX351" s="15">
        <f ca="1">(BQ351*DCF!C$46-DCF!C$5*MAX(BQ351*DCF!C$46,0)-MAX(BQ351-Inputs!$B$20,0)/Inputs!$B$24)*DCF!C$6</f>
        <v>-1484.311223534464</v>
      </c>
      <c r="CY351" s="15">
        <f ca="1">(BR351*DCF!D$46-DCF!D$5*MAX(BR351*DCF!D$46,0)-MAX(BR351-BQ351,0)/Inputs!$B$24)*DCF!D$6</f>
        <v>-1217.8639253105514</v>
      </c>
      <c r="CZ351" s="15">
        <f ca="1">(BS351*DCF!E$46-DCF!E$5*MAX(BS351*DCF!E$46,0)-MAX(BS351-BR351,0)/Inputs!$B$24)*DCF!E$6</f>
        <v>-501.04298151690284</v>
      </c>
      <c r="DA351" s="15">
        <f ca="1">(BT351*DCF!F$46-DCF!F$5*MAX(BT351*DCF!F$46,0)-MAX(BT351-BS351,0)/Inputs!$B$24)*DCF!F$6</f>
        <v>-634.43869396075297</v>
      </c>
      <c r="DB351" s="15">
        <f ca="1">(BU351*DCF!G$46-DCF!G$5*MAX(BU351*DCF!G$46,0)-MAX(BU351-BT351,0)/Inputs!$B$24)*DCF!G$6</f>
        <v>-1664.338763180142</v>
      </c>
      <c r="DC351" s="15">
        <f ca="1">(BV351*DCF!H$46-DCF!H$5*MAX(BV351*DCF!H$46,0)-MAX(BV351-BU351,0)/Inputs!$B$24)*DCF!H$6</f>
        <v>-1381.2246510056116</v>
      </c>
      <c r="DD351" s="15">
        <f ca="1">(BW351*DCF!I$46-DCF!I$5*MAX(BW351*DCF!I$46,0)-MAX(BW351-BV351,0)/Inputs!$B$24)*DCF!I$6</f>
        <v>286.07035751531447</v>
      </c>
      <c r="DE351" s="15">
        <f ca="1">(BX351*DCF!J$46-DCF!J$5*MAX(BX351*DCF!J$46,0)-MAX(BX351-BW351,0)/Inputs!$B$24)*DCF!J$6</f>
        <v>-336.36768555171466</v>
      </c>
      <c r="DF351" s="15">
        <f ca="1">(BY351*DCF!K$46-DCF!K$5*MAX(BY351*DCF!K$46,0)-MAX(BY351-BX351,0)/Inputs!$B$24)*DCF!K$6</f>
        <v>285.57012233682838</v>
      </c>
      <c r="DG351" s="15">
        <f ca="1">(BZ351*DCF!L$46-DCF!L$5*MAX(BZ351*DCF!L$46,0)-MAX(BZ351-BY351,0)/Inputs!$B$24)*DCF!L$6</f>
        <v>-395.06612634103089</v>
      </c>
      <c r="DH351" s="15">
        <f ca="1">(CA351*DCF!M$46-DCF!M$5*MAX(CA351*DCF!M$46,0)-MAX(CA351-BZ351,0)/Inputs!$B$24)*DCF!M$6</f>
        <v>-1050.4669797899173</v>
      </c>
      <c r="DI351" s="15">
        <f ca="1">SUM(CB351:CL351)+BE351*DCF!M$10*(1+Inputs!$B$30)*(1-Inputs!$B$33)*(1-Inputs!$B$30/Inputs!$B$31)/(Inputs!$B$29-Inputs!$B$30)*DCF!M$6</f>
        <v>198589.88429828646</v>
      </c>
      <c r="DJ351" s="15">
        <f ca="1">SUM(CM351:CW351)+BP351*DCF!M$28*(1+Inputs!$B$30)*(1-Inputs!$B$33)*(1-Inputs!$B$30/Inputs!$B$31)/(Inputs!$B$29-Inputs!$B$30)*DCF!M$6</f>
        <v>328761.91192137066</v>
      </c>
      <c r="DK351" s="15">
        <f ca="1">SUM(CX351:DH351)+CA351*DCF!M$46*(1+Inputs!$B$30)*(1-Inputs!$B$33)*(1-Inputs!$B$30/Inputs!$B$31)/(Inputs!$B$29-Inputs!$B$30)*DCF!M$6</f>
        <v>80482.628968709207</v>
      </c>
      <c r="DM351" s="15">
        <f ca="1">DI351+DJ351+DK351+Inputs!$B$34+Inputs!$B$36-Inputs!$B$35</f>
        <v>684685.42518836632</v>
      </c>
    </row>
    <row r="352" spans="1:117" x14ac:dyDescent="0.75">
      <c r="A352" s="11">
        <v>339</v>
      </c>
      <c r="C352" s="23">
        <f t="shared" ca="1" si="213"/>
        <v>-0.98589690267536201</v>
      </c>
      <c r="D352" s="23">
        <f t="shared" ca="1" si="213"/>
        <v>0.7317094971355389</v>
      </c>
      <c r="E352" s="23">
        <f t="shared" ca="1" si="213"/>
        <v>8.4237988175422732E-2</v>
      </c>
      <c r="F352" s="23">
        <f t="shared" ca="1" si="213"/>
        <v>2.1682997488239892</v>
      </c>
      <c r="G352" s="23">
        <f t="shared" ca="1" si="213"/>
        <v>-0.3126941017132614</v>
      </c>
      <c r="H352" s="23">
        <f t="shared" ca="1" si="213"/>
        <v>-0.63928757712661555</v>
      </c>
      <c r="I352" s="23">
        <f t="shared" ca="1" si="213"/>
        <v>0.70421255483996581</v>
      </c>
      <c r="J352" s="23">
        <f t="shared" ca="1" si="213"/>
        <v>-0.43160958820747797</v>
      </c>
      <c r="K352" s="23">
        <f t="shared" ca="1" si="213"/>
        <v>1.6313773516046022</v>
      </c>
      <c r="L352" s="23">
        <f t="shared" ca="1" si="213"/>
        <v>1.140749655964157</v>
      </c>
      <c r="M352" s="23">
        <f t="shared" ca="1" si="213"/>
        <v>0.98316221563989581</v>
      </c>
      <c r="N352" s="23">
        <f ca="1">SQRT(Inputs!$B$38)*C352+SQRT(1-Inputs!$B$38)*_xlfn.NORM.S.INV(RAND())</f>
        <v>0.24910609366354541</v>
      </c>
      <c r="O352" s="23">
        <f ca="1">SQRT(Inputs!$B$38)*D352+SQRT(1-Inputs!$B$38)*_xlfn.NORM.S.INV(RAND())</f>
        <v>-1.1683788574543794</v>
      </c>
      <c r="P352" s="23">
        <f ca="1">SQRT(Inputs!$B$38)*E352+SQRT(1-Inputs!$B$38)*_xlfn.NORM.S.INV(RAND())</f>
        <v>-0.90114388061477879</v>
      </c>
      <c r="Q352" s="23">
        <f ca="1">SQRT(Inputs!$B$38)*F352+SQRT(1-Inputs!$B$38)*_xlfn.NORM.S.INV(RAND())</f>
        <v>1.7223481980938433</v>
      </c>
      <c r="R352" s="23">
        <f ca="1">SQRT(Inputs!$B$38)*G352+SQRT(1-Inputs!$B$38)*_xlfn.NORM.S.INV(RAND())</f>
        <v>-0.34661089992499161</v>
      </c>
      <c r="S352" s="23">
        <f ca="1">SQRT(Inputs!$B$38)*H352+SQRT(1-Inputs!$B$38)*_xlfn.NORM.S.INV(RAND())</f>
        <v>0.1002230868994074</v>
      </c>
      <c r="T352" s="23">
        <f ca="1">SQRT(Inputs!$B$38)*I352+SQRT(1-Inputs!$B$38)*_xlfn.NORM.S.INV(RAND())</f>
        <v>1.2490454157143724</v>
      </c>
      <c r="U352" s="23">
        <f ca="1">SQRT(Inputs!$B$38)*J352+SQRT(1-Inputs!$B$38)*_xlfn.NORM.S.INV(RAND())</f>
        <v>1.0282559775144586</v>
      </c>
      <c r="V352" s="23">
        <f ca="1">SQRT(Inputs!$B$38)*K352+SQRT(1-Inputs!$B$38)*_xlfn.NORM.S.INV(RAND())</f>
        <v>0.44700201374740683</v>
      </c>
      <c r="W352" s="23">
        <f ca="1">SQRT(Inputs!$B$38)*L352+SQRT(1-Inputs!$B$38)*_xlfn.NORM.S.INV(RAND())</f>
        <v>0.464937866892151</v>
      </c>
      <c r="X352" s="23">
        <f ca="1">SQRT(Inputs!$B$38)*M352+SQRT(1-Inputs!$B$38)*_xlfn.NORM.S.INV(RAND())</f>
        <v>0.22286868002749421</v>
      </c>
      <c r="Y352" s="23">
        <f ca="1">SQRT(Inputs!$B$38)*C352+SQRT(1-Inputs!$B$38)*_xlfn.NORM.S.INV(RAND())</f>
        <v>0.6600441679292568</v>
      </c>
      <c r="Z352" s="23">
        <f ca="1">SQRT(Inputs!$B$38)*D352+SQRT(1-Inputs!$B$38)*_xlfn.NORM.S.INV(RAND())</f>
        <v>7.5200211022549202E-2</v>
      </c>
      <c r="AA352" s="23">
        <f ca="1">SQRT(Inputs!$B$38)*E352+SQRT(1-Inputs!$B$38)*_xlfn.NORM.S.INV(RAND())</f>
        <v>-0.78691074146370243</v>
      </c>
      <c r="AB352" s="23">
        <f ca="1">SQRT(Inputs!$B$38)*F352+SQRT(1-Inputs!$B$38)*_xlfn.NORM.S.INV(RAND())</f>
        <v>1.2083288357549713</v>
      </c>
      <c r="AC352" s="23">
        <f ca="1">SQRT(Inputs!$B$38)*G352+SQRT(1-Inputs!$B$38)*_xlfn.NORM.S.INV(RAND())</f>
        <v>0.57540791382257128</v>
      </c>
      <c r="AD352" s="23">
        <f ca="1">SQRT(Inputs!$B$38)*H352+SQRT(1-Inputs!$B$38)*_xlfn.NORM.S.INV(RAND())</f>
        <v>0.36152619366252559</v>
      </c>
      <c r="AE352" s="23">
        <f ca="1">SQRT(Inputs!$B$38)*I352+SQRT(1-Inputs!$B$38)*_xlfn.NORM.S.INV(RAND())</f>
        <v>0.8892355627016415</v>
      </c>
      <c r="AF352" s="23">
        <f ca="1">SQRT(Inputs!$B$38)*J352+SQRT(1-Inputs!$B$38)*_xlfn.NORM.S.INV(RAND())</f>
        <v>-1.7481023045796511</v>
      </c>
      <c r="AG352" s="23">
        <f ca="1">SQRT(Inputs!$B$38)*K352+SQRT(1-Inputs!$B$38)*_xlfn.NORM.S.INV(RAND())</f>
        <v>0.81280392303015381</v>
      </c>
      <c r="AH352" s="23">
        <f ca="1">SQRT(Inputs!$B$38)*L352+SQRT(1-Inputs!$B$38)*_xlfn.NORM.S.INV(RAND())</f>
        <v>0.29164392726508581</v>
      </c>
      <c r="AI352" s="23">
        <f ca="1">SQRT(Inputs!$B$38)*M352+SQRT(1-Inputs!$B$38)*_xlfn.NORM.S.INV(RAND())</f>
        <v>1.123218096312887</v>
      </c>
      <c r="AJ352" s="23">
        <f ca="1">SQRT(Inputs!$B$38)*C352+SQRT(1-Inputs!$B$38)*_xlfn.NORM.S.INV(RAND())</f>
        <v>-0.65123908096375693</v>
      </c>
      <c r="AK352" s="23">
        <f ca="1">SQRT(Inputs!$B$38)*D352+SQRT(1-Inputs!$B$38)*_xlfn.NORM.S.INV(RAND())</f>
        <v>-0.63059462898573604</v>
      </c>
      <c r="AL352" s="23">
        <f ca="1">SQRT(Inputs!$B$38)*E352+SQRT(1-Inputs!$B$38)*_xlfn.NORM.S.INV(RAND())</f>
        <v>0.41698209949731851</v>
      </c>
      <c r="AM352" s="23">
        <f ca="1">SQRT(Inputs!$B$38)*F352+SQRT(1-Inputs!$B$38)*_xlfn.NORM.S.INV(RAND())</f>
        <v>1.1510926310816174</v>
      </c>
      <c r="AN352" s="23">
        <f ca="1">SQRT(Inputs!$B$38)*G352+SQRT(1-Inputs!$B$38)*_xlfn.NORM.S.INV(RAND())</f>
        <v>0.86217948270858269</v>
      </c>
      <c r="AO352" s="23">
        <f ca="1">SQRT(Inputs!$B$38)*H352+SQRT(1-Inputs!$B$38)*_xlfn.NORM.S.INV(RAND())</f>
        <v>-0.97509238404253129</v>
      </c>
      <c r="AP352" s="23">
        <f ca="1">SQRT(Inputs!$B$38)*I352+SQRT(1-Inputs!$B$38)*_xlfn.NORM.S.INV(RAND())</f>
        <v>8.192317931291121E-2</v>
      </c>
      <c r="AQ352" s="23">
        <f ca="1">SQRT(Inputs!$B$38)*J352+SQRT(1-Inputs!$B$38)*_xlfn.NORM.S.INV(RAND())</f>
        <v>0.18550434649918135</v>
      </c>
      <c r="AR352" s="23">
        <f ca="1">SQRT(Inputs!$B$38)*K352+SQRT(1-Inputs!$B$38)*_xlfn.NORM.S.INV(RAND())</f>
        <v>-0.49634412241756198</v>
      </c>
      <c r="AS352" s="23">
        <f ca="1">SQRT(Inputs!$B$38)*L352+SQRT(1-Inputs!$B$38)*_xlfn.NORM.S.INV(RAND())</f>
        <v>0.13957558469266401</v>
      </c>
      <c r="AT352" s="23">
        <f ca="1">SQRT(Inputs!$B$38)*M352+SQRT(1-Inputs!$B$38)*_xlfn.NORM.S.INV(RAND())</f>
        <v>0.32084129085091651</v>
      </c>
      <c r="AU352" s="15">
        <f ca="1">Inputs!$B$6*EXP($B$8-0.5*C$5^2+C$5*N352)</f>
        <v>5166.4236913218838</v>
      </c>
      <c r="AV352" s="15">
        <f t="shared" ca="1" si="183"/>
        <v>5296.1201377277694</v>
      </c>
      <c r="AW352" s="15">
        <f t="shared" ca="1" si="184"/>
        <v>5718.5929691250367</v>
      </c>
      <c r="AX352" s="15">
        <f t="shared" ca="1" si="185"/>
        <v>8658.0429738634193</v>
      </c>
      <c r="AY352" s="15">
        <f t="shared" ca="1" si="186"/>
        <v>10161.246414338821</v>
      </c>
      <c r="AZ352" s="15">
        <f t="shared" ca="1" si="187"/>
        <v>12565.394473435101</v>
      </c>
      <c r="BA352" s="15">
        <f t="shared" ca="1" si="188"/>
        <v>17524.265844701426</v>
      </c>
      <c r="BB352" s="15">
        <f t="shared" ca="1" si="189"/>
        <v>23783.219105872584</v>
      </c>
      <c r="BC352" s="15">
        <f t="shared" ca="1" si="190"/>
        <v>30412.763870174298</v>
      </c>
      <c r="BD352" s="15">
        <f t="shared" ca="1" si="191"/>
        <v>38914.521729015607</v>
      </c>
      <c r="BE352" s="15">
        <f t="shared" ca="1" si="192"/>
        <v>48662.597428275607</v>
      </c>
      <c r="BF352" s="15">
        <f ca="1">Inputs!$B$13*EXP($B$9-0.5*C$6^2+C$6*Y352)</f>
        <v>15764.588397301124</v>
      </c>
      <c r="BG352" s="15">
        <f t="shared" ca="1" si="193"/>
        <v>19475.336162064901</v>
      </c>
      <c r="BH352" s="15">
        <f t="shared" ca="1" si="194"/>
        <v>20883.768278883235</v>
      </c>
      <c r="BI352" s="15">
        <f t="shared" ca="1" si="195"/>
        <v>30790.451631365304</v>
      </c>
      <c r="BJ352" s="15">
        <f t="shared" ca="1" si="196"/>
        <v>41011.430262187801</v>
      </c>
      <c r="BK352" s="15">
        <f t="shared" ca="1" si="197"/>
        <v>52873.134618113407</v>
      </c>
      <c r="BL352" s="15">
        <f t="shared" ca="1" si="198"/>
        <v>72881.04011261581</v>
      </c>
      <c r="BM352" s="15">
        <f t="shared" ca="1" si="199"/>
        <v>72099.162427128773</v>
      </c>
      <c r="BN352" s="15">
        <f t="shared" ca="1" si="200"/>
        <v>97744.589225872885</v>
      </c>
      <c r="BO352" s="15">
        <f t="shared" ca="1" si="201"/>
        <v>124411.59436042409</v>
      </c>
      <c r="BP352" s="15">
        <f t="shared" ca="1" si="202"/>
        <v>173908.02340500918</v>
      </c>
      <c r="BQ352" s="15">
        <f ca="1">Inputs!$B$20*EXP($B$10-0.5*C$7^2+C$7*AJ352)</f>
        <v>3404.813544413892</v>
      </c>
      <c r="BR352" s="15">
        <f t="shared" ca="1" si="203"/>
        <v>3781.4496740100708</v>
      </c>
      <c r="BS352" s="15">
        <f t="shared" ca="1" si="204"/>
        <v>5837.0948428419042</v>
      </c>
      <c r="BT352" s="15">
        <f t="shared" ca="1" si="205"/>
        <v>10885.18697924741</v>
      </c>
      <c r="BU352" s="15">
        <f t="shared" ca="1" si="206"/>
        <v>18585.090345760847</v>
      </c>
      <c r="BV352" s="15">
        <f t="shared" ca="1" si="207"/>
        <v>20757.405886890847</v>
      </c>
      <c r="BW352" s="15">
        <f t="shared" ca="1" si="208"/>
        <v>29472.405585843921</v>
      </c>
      <c r="BX352" s="15">
        <f t="shared" ca="1" si="209"/>
        <v>42783.749939496971</v>
      </c>
      <c r="BY352" s="15">
        <f t="shared" ca="1" si="210"/>
        <v>54516.473969778315</v>
      </c>
      <c r="BZ352" s="15">
        <f t="shared" ca="1" si="211"/>
        <v>78482.389123443514</v>
      </c>
      <c r="CA352" s="15">
        <f t="shared" ca="1" si="212"/>
        <v>116711.98964375466</v>
      </c>
      <c r="CB352" s="15">
        <f ca="1">(AU352*DCF!C$10-DCF!C$5*MAX(AU352*DCF!C$10,0)-MAX(AU352-Inputs!$B$6,0)/Inputs!$B$10)*DCF!C$6</f>
        <v>1041.6184333435851</v>
      </c>
      <c r="CC352" s="15">
        <f ca="1">(AV352*DCF!D$10-DCF!D$5*MAX(AV352*DCF!D$10,0)-MAX(AV352-AU352,0)/Inputs!$B$10)*DCF!D$6</f>
        <v>1259.27031947603</v>
      </c>
      <c r="CD352" s="15">
        <f ca="1">(AW352*DCF!E$10-DCF!E$5*MAX(AW352*DCF!E$10,0)-MAX(AW352-AV352,0)/Inputs!$B$10)*DCF!E$6</f>
        <v>1225.1737072931955</v>
      </c>
      <c r="CE352" s="15">
        <f ca="1">(AX352*DCF!F$10-DCF!F$5*MAX(AX352*DCF!F$10,0)-MAX(AX352-AW352,0)/Inputs!$B$10)*DCF!F$6</f>
        <v>1278.4103145431557</v>
      </c>
      <c r="CF352" s="15">
        <f ca="1">(AY352*DCF!G$10-DCF!G$5*MAX(AY352*DCF!G$10,0)-MAX(AY352-AX352,0)/Inputs!$B$10)*DCF!G$6</f>
        <v>1804.6799929180656</v>
      </c>
      <c r="CG352" s="15">
        <f ca="1">(AZ352*DCF!H$10-DCF!H$5*MAX(AZ352*DCF!H$10,0)-MAX(AZ352-AY352,0)/Inputs!$B$10)*DCF!H$6</f>
        <v>2012.6807620024624</v>
      </c>
      <c r="CH352" s="15">
        <f ca="1">(BA352*DCF!I$10-DCF!I$5*MAX(BA352*DCF!I$10,0)-MAX(BA352-AZ352,0)/Inputs!$B$10)*DCF!I$6</f>
        <v>2387.6154346265589</v>
      </c>
      <c r="CI352" s="15">
        <f ca="1">(BB352*DCF!J$10-DCF!J$5*MAX(BB352*DCF!J$10,0)-MAX(BB352-BA352,0)/Inputs!$B$10)*DCF!J$6</f>
        <v>3132.814355890624</v>
      </c>
      <c r="CJ352" s="15">
        <f ca="1">(BC352*DCF!K$10-DCF!K$5*MAX(BC352*DCF!K$10,0)-MAX(BC352-BB352,0)/Inputs!$B$10)*DCF!K$6</f>
        <v>3967.93120451196</v>
      </c>
      <c r="CK352" s="15">
        <f ca="1">(BD352*DCF!L$10-DCF!L$5*MAX(BD352*DCF!L$10,0)-MAX(BD352-BC352,0)/Inputs!$B$10)*DCF!L$6</f>
        <v>4769.6349274001495</v>
      </c>
      <c r="CL352" s="15">
        <f ca="1">(BE352*DCF!M$10-DCF!M$5*MAX(BE352*DCF!M$10,0)-MAX(BE352-BD352,0)/Inputs!$B$10)*DCF!M$6</f>
        <v>5702.4101018693555</v>
      </c>
      <c r="CM352" s="15">
        <f ca="1">(BF352*DCF!C$28-DCF!C$5*MAX(BF352*DCF!C$28,0)-MAX(BF352-Inputs!$B$13,0)/Inputs!$B$17)*DCF!C$6</f>
        <v>3800.2586006814145</v>
      </c>
      <c r="CN352" s="15">
        <f ca="1">(BG352*DCF!D$28-DCF!D$5*MAX(BG352*DCF!D$28,0)-MAX(BG352-BF352,0)/Inputs!$B$17)*DCF!D$6</f>
        <v>4944.2630405775499</v>
      </c>
      <c r="CO352" s="15">
        <f ca="1">(BH352*DCF!E$28-DCF!E$5*MAX(BH352*DCF!E$28,0)-MAX(BH352-BG352,0)/Inputs!$B$17)*DCF!E$6</f>
        <v>5637.0724587550058</v>
      </c>
      <c r="CP352" s="15">
        <f ca="1">(BI352*DCF!F$28-DCF!F$5*MAX(BI352*DCF!F$28,0)-MAX(BI352-BH352,0)/Inputs!$B$17)*DCF!F$6</f>
        <v>6555.1282794689441</v>
      </c>
      <c r="CQ352" s="15">
        <f ca="1">(BJ352*DCF!G$28-DCF!G$5*MAX(BJ352*DCF!G$28,0)-MAX(BJ352-BI352,0)/Inputs!$B$17)*DCF!G$6</f>
        <v>8921.6590995851075</v>
      </c>
      <c r="CR352" s="15">
        <f ca="1">(BK352*DCF!H$28-DCF!H$5*MAX(BK352*DCF!H$28,0)-MAX(BK352-BJ352,0)/Inputs!$B$17)*DCF!H$6</f>
        <v>11233.133550614299</v>
      </c>
      <c r="CS352" s="15">
        <f ca="1">(BL352*DCF!I$28-DCF!I$5*MAX(BL352*DCF!I$28,0)-MAX(BL352-BK352,0)/Inputs!$B$17)*DCF!I$6</f>
        <v>14266.450103960935</v>
      </c>
      <c r="CT352" s="15">
        <f ca="1">(BM352*DCF!J$28-DCF!J$5*MAX(BM352*DCF!J$28,0)-MAX(BM352-BL352,0)/Inputs!$B$17)*DCF!J$6</f>
        <v>16084.098635719214</v>
      </c>
      <c r="CU352" s="15">
        <f ca="1">(BN352*DCF!K$28-DCF!K$5*MAX(BN352*DCF!K$28,0)-MAX(BN352-BM352,0)/Inputs!$B$17)*DCF!K$6</f>
        <v>17500.795173581257</v>
      </c>
      <c r="CV352" s="15">
        <f ca="1">(BO352*DCF!L$28-DCF!L$5*MAX(BO352*DCF!L$28,0)-MAX(BO352-BN352,0)/Inputs!$B$17)*DCF!L$6</f>
        <v>21805.308360719431</v>
      </c>
      <c r="CW352" s="15">
        <f ca="1">(BP352*DCF!M$28-DCF!M$5*MAX(BP352*DCF!M$28,0)-MAX(BP352-BO352,0)/Inputs!$B$17)*DCF!M$6</f>
        <v>27547.127599361978</v>
      </c>
      <c r="CX352" s="15">
        <f ca="1">(BQ352*DCF!C$46-DCF!C$5*MAX(BQ352*DCF!C$46,0)-MAX(BQ352-Inputs!$B$20,0)/Inputs!$B$24)*DCF!C$6</f>
        <v>-880.47127788491366</v>
      </c>
      <c r="CY352" s="15">
        <f ca="1">(BR352*DCF!D$46-DCF!D$5*MAX(BR352*DCF!D$46,0)-MAX(BR352-BQ352,0)/Inputs!$B$24)*DCF!D$6</f>
        <v>-806.11278494213821</v>
      </c>
      <c r="CZ352" s="15">
        <f ca="1">(BS352*DCF!E$46-DCF!E$5*MAX(BS352*DCF!E$46,0)-MAX(BS352-BR352,0)/Inputs!$B$24)*DCF!E$6</f>
        <v>-1500.5253628477803</v>
      </c>
      <c r="DA352" s="15">
        <f ca="1">(BT352*DCF!F$46-DCF!F$5*MAX(BT352*DCF!F$46,0)-MAX(BT352-BS352,0)/Inputs!$B$24)*DCF!F$6</f>
        <v>-2630.8980664618475</v>
      </c>
      <c r="DB352" s="15">
        <f ca="1">(BU352*DCF!G$46-DCF!G$5*MAX(BU352*DCF!G$46,0)-MAX(BU352-BT352,0)/Inputs!$B$24)*DCF!G$6</f>
        <v>-3215.2610805567319</v>
      </c>
      <c r="DC352" s="15">
        <f ca="1">(BV352*DCF!H$46-DCF!H$5*MAX(BV352*DCF!H$46,0)-MAX(BV352-BU352,0)/Inputs!$B$24)*DCF!H$6</f>
        <v>-675.03374440799803</v>
      </c>
      <c r="DD352" s="15">
        <f ca="1">(BW352*DCF!I$46-DCF!I$5*MAX(BW352*DCF!I$46,0)-MAX(BW352-BV352,0)/Inputs!$B$24)*DCF!I$6</f>
        <v>-1821.0626393750729</v>
      </c>
      <c r="DE352" s="15">
        <f ca="1">(BX352*DCF!J$46-DCF!J$5*MAX(BX352*DCF!J$46,0)-MAX(BX352-BW352,0)/Inputs!$B$24)*DCF!J$6</f>
        <v>-1735.2910820405793</v>
      </c>
      <c r="DF352" s="15">
        <f ca="1">(BY352*DCF!K$46-DCF!K$5*MAX(BY352*DCF!K$46,0)-MAX(BY352-BX352,0)/Inputs!$B$24)*DCF!K$6</f>
        <v>239.95789577720697</v>
      </c>
      <c r="DG352" s="15">
        <f ca="1">(BZ352*DCF!L$46-DCF!L$5*MAX(BZ352*DCF!L$46,0)-MAX(BZ352-BY352,0)/Inputs!$B$24)*DCF!L$6</f>
        <v>1.5586285141515752</v>
      </c>
      <c r="DH352" s="15">
        <f ca="1">(CA352*DCF!M$46-DCF!M$5*MAX(CA352*DCF!M$46,0)-MAX(CA352-BZ352,0)/Inputs!$B$24)*DCF!M$6</f>
        <v>1157.6268733949621</v>
      </c>
      <c r="DI352" s="15">
        <f ca="1">SUM(CB352:CL352)+BE352*DCF!M$10*(1+Inputs!$B$30)*(1-Inputs!$B$33)*(1-Inputs!$B$30/Inputs!$B$31)/(Inputs!$B$29-Inputs!$B$30)*DCF!M$6</f>
        <v>164010.89169299928</v>
      </c>
      <c r="DJ352" s="15">
        <f ca="1">SUM(CM352:CW352)+BP352*DCF!M$28*(1+Inputs!$B$30)*(1-Inputs!$B$33)*(1-Inputs!$B$30/Inputs!$B$31)/(Inputs!$B$29-Inputs!$B$30)*DCF!M$6</f>
        <v>783613.06667859096</v>
      </c>
      <c r="DK352" s="15">
        <f ca="1">SUM(CX352:DH352)+CA352*DCF!M$46*(1+Inputs!$B$30)*(1-Inputs!$B$33)*(1-Inputs!$B$30/Inputs!$B$31)/(Inputs!$B$29-Inputs!$B$30)*DCF!M$6</f>
        <v>168585.04876742291</v>
      </c>
      <c r="DM352" s="15">
        <f ca="1">DI352+DJ352+DK352+Inputs!$B$34+Inputs!$B$36-Inputs!$B$35</f>
        <v>1193060.0071390131</v>
      </c>
    </row>
    <row r="353" spans="1:117" x14ac:dyDescent="0.75">
      <c r="A353" s="11">
        <v>340</v>
      </c>
      <c r="C353" s="23">
        <f t="shared" ca="1" si="213"/>
        <v>-1.0979525498548168</v>
      </c>
      <c r="D353" s="23">
        <f t="shared" ca="1" si="213"/>
        <v>-0.42730276660242167</v>
      </c>
      <c r="E353" s="23">
        <f t="shared" ca="1" si="213"/>
        <v>-1.4540928529976087</v>
      </c>
      <c r="F353" s="23">
        <f t="shared" ca="1" si="213"/>
        <v>-0.15831933109839258</v>
      </c>
      <c r="G353" s="23">
        <f t="shared" ca="1" si="213"/>
        <v>0.79286772107733439</v>
      </c>
      <c r="H353" s="23">
        <f t="shared" ca="1" si="213"/>
        <v>-1.0671969340663352</v>
      </c>
      <c r="I353" s="23">
        <f t="shared" ca="1" si="213"/>
        <v>-0.22388774777673748</v>
      </c>
      <c r="J353" s="23">
        <f t="shared" ca="1" si="213"/>
        <v>0.81950881046979895</v>
      </c>
      <c r="K353" s="23">
        <f t="shared" ca="1" si="213"/>
        <v>0.41168364945439589</v>
      </c>
      <c r="L353" s="23">
        <f t="shared" ca="1" si="213"/>
        <v>-0.36911930348812333</v>
      </c>
      <c r="M353" s="23">
        <f t="shared" ca="1" si="213"/>
        <v>-2.6518615244570718</v>
      </c>
      <c r="N353" s="23">
        <f ca="1">SQRT(Inputs!$B$38)*C353+SQRT(1-Inputs!$B$38)*_xlfn.NORM.S.INV(RAND())</f>
        <v>0.17941447825900092</v>
      </c>
      <c r="O353" s="23">
        <f ca="1">SQRT(Inputs!$B$38)*D353+SQRT(1-Inputs!$B$38)*_xlfn.NORM.S.INV(RAND())</f>
        <v>-0.8760116254786936</v>
      </c>
      <c r="P353" s="23">
        <f ca="1">SQRT(Inputs!$B$38)*E353+SQRT(1-Inputs!$B$38)*_xlfn.NORM.S.INV(RAND())</f>
        <v>-1.456477720930446</v>
      </c>
      <c r="Q353" s="23">
        <f ca="1">SQRT(Inputs!$B$38)*F353+SQRT(1-Inputs!$B$38)*_xlfn.NORM.S.INV(RAND())</f>
        <v>-0.45008581862848096</v>
      </c>
      <c r="R353" s="23">
        <f ca="1">SQRT(Inputs!$B$38)*G353+SQRT(1-Inputs!$B$38)*_xlfn.NORM.S.INV(RAND())</f>
        <v>-0.712857005404126</v>
      </c>
      <c r="S353" s="23">
        <f ca="1">SQRT(Inputs!$B$38)*H353+SQRT(1-Inputs!$B$38)*_xlfn.NORM.S.INV(RAND())</f>
        <v>-1.0225088244629947</v>
      </c>
      <c r="T353" s="23">
        <f ca="1">SQRT(Inputs!$B$38)*I353+SQRT(1-Inputs!$B$38)*_xlfn.NORM.S.INV(RAND())</f>
        <v>0.99541235499300407</v>
      </c>
      <c r="U353" s="23">
        <f ca="1">SQRT(Inputs!$B$38)*J353+SQRT(1-Inputs!$B$38)*_xlfn.NORM.S.INV(RAND())</f>
        <v>0.90067998007461525</v>
      </c>
      <c r="V353" s="23">
        <f ca="1">SQRT(Inputs!$B$38)*K353+SQRT(1-Inputs!$B$38)*_xlfn.NORM.S.INV(RAND())</f>
        <v>7.5938023122978482E-2</v>
      </c>
      <c r="W353" s="23">
        <f ca="1">SQRT(Inputs!$B$38)*L353+SQRT(1-Inputs!$B$38)*_xlfn.NORM.S.INV(RAND())</f>
        <v>-0.43739810439167881</v>
      </c>
      <c r="X353" s="23">
        <f ca="1">SQRT(Inputs!$B$38)*M353+SQRT(1-Inputs!$B$38)*_xlfn.NORM.S.INV(RAND())</f>
        <v>-0.26856937642829415</v>
      </c>
      <c r="Y353" s="23">
        <f ca="1">SQRT(Inputs!$B$38)*C353+SQRT(1-Inputs!$B$38)*_xlfn.NORM.S.INV(RAND())</f>
        <v>-0.46766405105516107</v>
      </c>
      <c r="Z353" s="23">
        <f ca="1">SQRT(Inputs!$B$38)*D353+SQRT(1-Inputs!$B$38)*_xlfn.NORM.S.INV(RAND())</f>
        <v>7.2324744408763325E-2</v>
      </c>
      <c r="AA353" s="23">
        <f ca="1">SQRT(Inputs!$B$38)*E353+SQRT(1-Inputs!$B$38)*_xlfn.NORM.S.INV(RAND())</f>
        <v>-0.44289781746345075</v>
      </c>
      <c r="AB353" s="23">
        <f ca="1">SQRT(Inputs!$B$38)*F353+SQRT(1-Inputs!$B$38)*_xlfn.NORM.S.INV(RAND())</f>
        <v>-1.195174250317824</v>
      </c>
      <c r="AC353" s="23">
        <f ca="1">SQRT(Inputs!$B$38)*G353+SQRT(1-Inputs!$B$38)*_xlfn.NORM.S.INV(RAND())</f>
        <v>-0.92902821335317098</v>
      </c>
      <c r="AD353" s="23">
        <f ca="1">SQRT(Inputs!$B$38)*H353+SQRT(1-Inputs!$B$38)*_xlfn.NORM.S.INV(RAND())</f>
        <v>-2.7081912313637329</v>
      </c>
      <c r="AE353" s="23">
        <f ca="1">SQRT(Inputs!$B$38)*I353+SQRT(1-Inputs!$B$38)*_xlfn.NORM.S.INV(RAND())</f>
        <v>9.7154662637997338E-2</v>
      </c>
      <c r="AF353" s="23">
        <f ca="1">SQRT(Inputs!$B$38)*J353+SQRT(1-Inputs!$B$38)*_xlfn.NORM.S.INV(RAND())</f>
        <v>1.0576118855694032</v>
      </c>
      <c r="AG353" s="23">
        <f ca="1">SQRT(Inputs!$B$38)*K353+SQRT(1-Inputs!$B$38)*_xlfn.NORM.S.INV(RAND())</f>
        <v>-0.34946079666325702</v>
      </c>
      <c r="AH353" s="23">
        <f ca="1">SQRT(Inputs!$B$38)*L353+SQRT(1-Inputs!$B$38)*_xlfn.NORM.S.INV(RAND())</f>
        <v>-0.41606726246508258</v>
      </c>
      <c r="AI353" s="23">
        <f ca="1">SQRT(Inputs!$B$38)*M353+SQRT(1-Inputs!$B$38)*_xlfn.NORM.S.INV(RAND())</f>
        <v>-0.53136206416205323</v>
      </c>
      <c r="AJ353" s="23">
        <f ca="1">SQRT(Inputs!$B$38)*C353+SQRT(1-Inputs!$B$38)*_xlfn.NORM.S.INV(RAND())</f>
        <v>-0.84640408258915234</v>
      </c>
      <c r="AK353" s="23">
        <f ca="1">SQRT(Inputs!$B$38)*D353+SQRT(1-Inputs!$B$38)*_xlfn.NORM.S.INV(RAND())</f>
        <v>-0.125777279805945</v>
      </c>
      <c r="AL353" s="23">
        <f ca="1">SQRT(Inputs!$B$38)*E353+SQRT(1-Inputs!$B$38)*_xlfn.NORM.S.INV(RAND())</f>
        <v>-0.54768895717651866</v>
      </c>
      <c r="AM353" s="23">
        <f ca="1">SQRT(Inputs!$B$38)*F353+SQRT(1-Inputs!$B$38)*_xlfn.NORM.S.INV(RAND())</f>
        <v>0.20509285400784183</v>
      </c>
      <c r="AN353" s="23">
        <f ca="1">SQRT(Inputs!$B$38)*G353+SQRT(1-Inputs!$B$38)*_xlfn.NORM.S.INV(RAND())</f>
        <v>1.2212122295150913</v>
      </c>
      <c r="AO353" s="23">
        <f ca="1">SQRT(Inputs!$B$38)*H353+SQRT(1-Inputs!$B$38)*_xlfn.NORM.S.INV(RAND())</f>
        <v>0.1121825420573449</v>
      </c>
      <c r="AP353" s="23">
        <f ca="1">SQRT(Inputs!$B$38)*I353+SQRT(1-Inputs!$B$38)*_xlfn.NORM.S.INV(RAND())</f>
        <v>-1.2243236398386925E-2</v>
      </c>
      <c r="AQ353" s="23">
        <f ca="1">SQRT(Inputs!$B$38)*J353+SQRT(1-Inputs!$B$38)*_xlfn.NORM.S.INV(RAND())</f>
        <v>2.0085480010738195</v>
      </c>
      <c r="AR353" s="23">
        <f ca="1">SQRT(Inputs!$B$38)*K353+SQRT(1-Inputs!$B$38)*_xlfn.NORM.S.INV(RAND())</f>
        <v>-0.45324873850985858</v>
      </c>
      <c r="AS353" s="23">
        <f ca="1">SQRT(Inputs!$B$38)*L353+SQRT(1-Inputs!$B$38)*_xlfn.NORM.S.INV(RAND())</f>
        <v>2.141263841763037</v>
      </c>
      <c r="AT353" s="23">
        <f ca="1">SQRT(Inputs!$B$38)*M353+SQRT(1-Inputs!$B$38)*_xlfn.NORM.S.INV(RAND())</f>
        <v>-1.1253891969691732</v>
      </c>
      <c r="AU353" s="15">
        <f ca="1">Inputs!$B$6*EXP($B$8-0.5*C$5^2+C$5*N353)</f>
        <v>5108.4677731658467</v>
      </c>
      <c r="AV353" s="15">
        <f t="shared" ca="1" si="183"/>
        <v>5466.7300854011319</v>
      </c>
      <c r="AW353" s="15">
        <f t="shared" ca="1" si="184"/>
        <v>5476.8212031201738</v>
      </c>
      <c r="AX353" s="15">
        <f t="shared" ca="1" si="185"/>
        <v>6321.0308752947731</v>
      </c>
      <c r="AY353" s="15">
        <f t="shared" ca="1" si="186"/>
        <v>7107.862594828116</v>
      </c>
      <c r="AZ353" s="15">
        <f t="shared" ca="1" si="187"/>
        <v>7767.3763458924641</v>
      </c>
      <c r="BA353" s="15">
        <f t="shared" ca="1" si="188"/>
        <v>10548.959807735369</v>
      </c>
      <c r="BB353" s="15">
        <f t="shared" ca="1" si="189"/>
        <v>14134.790591247489</v>
      </c>
      <c r="BC353" s="15">
        <f t="shared" ca="1" si="190"/>
        <v>17438.886036773456</v>
      </c>
      <c r="BD353" s="15">
        <f t="shared" ca="1" si="191"/>
        <v>20507.87545735059</v>
      </c>
      <c r="BE353" s="15">
        <f t="shared" ca="1" si="192"/>
        <v>24522.519839575434</v>
      </c>
      <c r="BF353" s="15">
        <f ca="1">Inputs!$B$13*EXP($B$9-0.5*C$6^2+C$6*Y353)</f>
        <v>12606.349734391953</v>
      </c>
      <c r="BG353" s="15">
        <f t="shared" ca="1" si="193"/>
        <v>15565.61723436148</v>
      </c>
      <c r="BH353" s="15">
        <f t="shared" ca="1" si="194"/>
        <v>17671.35405043709</v>
      </c>
      <c r="BI353" s="15">
        <f t="shared" ca="1" si="195"/>
        <v>17997.473529159135</v>
      </c>
      <c r="BJ353" s="15">
        <f t="shared" ca="1" si="196"/>
        <v>19298.354361129801</v>
      </c>
      <c r="BK353" s="15">
        <f t="shared" ca="1" si="197"/>
        <v>16381.340160463747</v>
      </c>
      <c r="BL353" s="15">
        <f t="shared" ca="1" si="198"/>
        <v>20377.452078679336</v>
      </c>
      <c r="BM353" s="15">
        <f t="shared" ca="1" si="199"/>
        <v>28565.222812866014</v>
      </c>
      <c r="BN353" s="15">
        <f t="shared" ca="1" si="200"/>
        <v>33690.786730973705</v>
      </c>
      <c r="BO353" s="15">
        <f t="shared" ca="1" si="201"/>
        <v>39495.922115218935</v>
      </c>
      <c r="BP353" s="15">
        <f t="shared" ca="1" si="202"/>
        <v>45771.913843393959</v>
      </c>
      <c r="BQ353" s="15">
        <f ca="1">Inputs!$B$20*EXP($B$10-0.5*C$7^2+C$7*AJ353)</f>
        <v>3177.0990477986356</v>
      </c>
      <c r="BR353" s="15">
        <f t="shared" ca="1" si="203"/>
        <v>4142.1115741797457</v>
      </c>
      <c r="BS353" s="15">
        <f t="shared" ca="1" si="204"/>
        <v>4846.5888764210813</v>
      </c>
      <c r="BT353" s="15">
        <f t="shared" ca="1" si="205"/>
        <v>7051.7692945691497</v>
      </c>
      <c r="BU353" s="15">
        <f t="shared" ca="1" si="206"/>
        <v>13132.767532307213</v>
      </c>
      <c r="BV353" s="15">
        <f t="shared" ca="1" si="207"/>
        <v>18739.157925681968</v>
      </c>
      <c r="BW353" s="15">
        <f t="shared" ca="1" si="208"/>
        <v>26081.765212478604</v>
      </c>
      <c r="BX353" s="15">
        <f t="shared" ca="1" si="209"/>
        <v>54566.134521212174</v>
      </c>
      <c r="BY353" s="15">
        <f t="shared" ca="1" si="210"/>
        <v>70105.638807712996</v>
      </c>
      <c r="BZ353" s="15">
        <f t="shared" ca="1" si="211"/>
        <v>145817.02134350908</v>
      </c>
      <c r="CA353" s="15">
        <f t="shared" ca="1" si="212"/>
        <v>167702.44920546739</v>
      </c>
      <c r="CB353" s="15">
        <f ca="1">(AU353*DCF!C$10-DCF!C$5*MAX(AU353*DCF!C$10,0)-MAX(AU353-Inputs!$B$6,0)/Inputs!$B$10)*DCF!C$6</f>
        <v>1042.0316693701482</v>
      </c>
      <c r="CC353" s="15">
        <f ca="1">(AV353*DCF!D$10-DCF!D$5*MAX(AV353*DCF!D$10,0)-MAX(AV353-AU353,0)/Inputs!$B$10)*DCF!D$6</f>
        <v>1245.1255339881218</v>
      </c>
      <c r="CD353" s="15">
        <f ca="1">(AW353*DCF!E$10-DCF!E$5*MAX(AW353*DCF!E$10,0)-MAX(AW353-AV353,0)/Inputs!$B$10)*DCF!E$6</f>
        <v>1262.2378945440953</v>
      </c>
      <c r="CE353" s="15">
        <f ca="1">(AX353*DCF!F$10-DCF!F$5*MAX(AX353*DCF!F$10,0)-MAX(AX353-AW353,0)/Inputs!$B$10)*DCF!F$6</f>
        <v>1204.2118639889113</v>
      </c>
      <c r="CF353" s="15">
        <f ca="1">(AY353*DCF!G$10-DCF!G$5*MAX(AY353*DCF!G$10,0)-MAX(AY353-AX353,0)/Inputs!$B$10)*DCF!G$6</f>
        <v>1313.2602780426932</v>
      </c>
      <c r="CG353" s="15">
        <f ca="1">(AZ353*DCF!H$10-DCF!H$5*MAX(AZ353*DCF!H$10,0)-MAX(AZ353-AY353,0)/Inputs!$B$10)*DCF!H$6</f>
        <v>1390.9331991049719</v>
      </c>
      <c r="CH353" s="15">
        <f ca="1">(BA353*DCF!I$10-DCF!I$5*MAX(BA353*DCF!I$10,0)-MAX(BA353-AZ353,0)/Inputs!$B$10)*DCF!I$6</f>
        <v>1470.6329840299895</v>
      </c>
      <c r="CI353" s="15">
        <f ca="1">(BB353*DCF!J$10-DCF!J$5*MAX(BB353*DCF!J$10,0)-MAX(BB353-BA353,0)/Inputs!$B$10)*DCF!J$6</f>
        <v>1882.1892972639002</v>
      </c>
      <c r="CJ353" s="15">
        <f ca="1">(BC353*DCF!K$10-DCF!K$5*MAX(BC353*DCF!K$10,0)-MAX(BC353-BB353,0)/Inputs!$B$10)*DCF!K$6</f>
        <v>2344.8575170001773</v>
      </c>
      <c r="CK353" s="15">
        <f ca="1">(BD353*DCF!L$10-DCF!L$5*MAX(BD353*DCF!L$10,0)-MAX(BD353-BC353,0)/Inputs!$B$10)*DCF!L$6</f>
        <v>2696.1075727070097</v>
      </c>
      <c r="CL353" s="15">
        <f ca="1">(BE353*DCF!M$10-DCF!M$5*MAX(BE353*DCF!M$10,0)-MAX(BE353-BD353,0)/Inputs!$B$10)*DCF!M$6</f>
        <v>2980.8525572177887</v>
      </c>
      <c r="CM353" s="15">
        <f ca="1">(BF353*DCF!C$28-DCF!C$5*MAX(BF353*DCF!C$28,0)-MAX(BF353-Inputs!$B$13,0)/Inputs!$B$17)*DCF!C$6</f>
        <v>3565.7702453912675</v>
      </c>
      <c r="CN353" s="15">
        <f ca="1">(BG353*DCF!D$28-DCF!D$5*MAX(BG353*DCF!D$28,0)-MAX(BG353-BF353,0)/Inputs!$B$17)*DCF!D$6</f>
        <v>3953.0858389204964</v>
      </c>
      <c r="CO353" s="15">
        <f ca="1">(BH353*DCF!E$28-DCF!E$5*MAX(BH353*DCF!E$28,0)-MAX(BH353-BG353,0)/Inputs!$B$17)*DCF!E$6</f>
        <v>4589.8303896105481</v>
      </c>
      <c r="CP353" s="15">
        <f ca="1">(BI353*DCF!F$28-DCF!F$5*MAX(BI353*DCF!F$28,0)-MAX(BI353-BH353,0)/Inputs!$B$17)*DCF!F$6</f>
        <v>4826.4647883785838</v>
      </c>
      <c r="CQ353" s="15">
        <f ca="1">(BJ353*DCF!G$28-DCF!G$5*MAX(BJ353*DCF!G$28,0)-MAX(BJ353-BI353,0)/Inputs!$B$17)*DCF!G$6</f>
        <v>4788.3091503837504</v>
      </c>
      <c r="CR353" s="15">
        <f ca="1">(BK353*DCF!H$28-DCF!H$5*MAX(BK353*DCF!H$28,0)-MAX(BK353-BJ353,0)/Inputs!$B$17)*DCF!H$6</f>
        <v>4051.2861525560011</v>
      </c>
      <c r="CS353" s="15">
        <f ca="1">(BL353*DCF!I$28-DCF!I$5*MAX(BL353*DCF!I$28,0)-MAX(BL353-BK353,0)/Inputs!$B$17)*DCF!I$6</f>
        <v>4218.255174642014</v>
      </c>
      <c r="CT353" s="15">
        <f ca="1">(BM353*DCF!J$28-DCF!J$5*MAX(BM353*DCF!J$28,0)-MAX(BM353-BL353,0)/Inputs!$B$17)*DCF!J$6</f>
        <v>5286.7845551083274</v>
      </c>
      <c r="CU353" s="15">
        <f ca="1">(BN353*DCF!K$28-DCF!K$5*MAX(BN353*DCF!K$28,0)-MAX(BN353-BM353,0)/Inputs!$B$17)*DCF!K$6</f>
        <v>6487.1159563372876</v>
      </c>
      <c r="CV353" s="15">
        <f ca="1">(BO353*DCF!L$28-DCF!L$5*MAX(BO353*DCF!L$28,0)-MAX(BO353-BN353,0)/Inputs!$B$17)*DCF!L$6</f>
        <v>7223.4047276905621</v>
      </c>
      <c r="CW353" s="15">
        <f ca="1">(BP353*DCF!M$28-DCF!M$5*MAX(BP353*DCF!M$28,0)-MAX(BP353-BO353,0)/Inputs!$B$17)*DCF!M$6</f>
        <v>7955.9945926261653</v>
      </c>
      <c r="CX353" s="15">
        <f ca="1">(BQ353*DCF!C$46-DCF!C$5*MAX(BQ353*DCF!C$46,0)-MAX(BQ353-Inputs!$B$20,0)/Inputs!$B$24)*DCF!C$6</f>
        <v>-733.74111958398043</v>
      </c>
      <c r="CY353" s="15">
        <f ca="1">(BR353*DCF!D$46-DCF!D$5*MAX(BR353*DCF!D$46,0)-MAX(BR353-BQ353,0)/Inputs!$B$24)*DCF!D$6</f>
        <v>-1118.7246850974759</v>
      </c>
      <c r="CZ353" s="15">
        <f ca="1">(BS353*DCF!E$46-DCF!E$5*MAX(BS353*DCF!E$46,0)-MAX(BS353-BR353,0)/Inputs!$B$24)*DCF!E$6</f>
        <v>-850.80313177129153</v>
      </c>
      <c r="DA353" s="15">
        <f ca="1">(BT353*DCF!F$46-DCF!F$5*MAX(BT353*DCF!F$46,0)-MAX(BT353-BS353,0)/Inputs!$B$24)*DCF!F$6</f>
        <v>-1316.5303260355422</v>
      </c>
      <c r="DB353" s="15">
        <f ca="1">(BU353*DCF!G$46-DCF!G$5*MAX(BU353*DCF!G$46,0)-MAX(BU353-BT353,0)/Inputs!$B$24)*DCF!G$6</f>
        <v>-2487.2880139264507</v>
      </c>
      <c r="DC353" s="15">
        <f ca="1">(BV353*DCF!H$46-DCF!H$5*MAX(BV353*DCF!H$46,0)-MAX(BV353-BU353,0)/Inputs!$B$24)*DCF!H$6</f>
        <v>-1742.1514638173419</v>
      </c>
      <c r="DD353" s="15">
        <f ca="1">(BW353*DCF!I$46-DCF!I$5*MAX(BW353*DCF!I$46,0)-MAX(BW353-BV353,0)/Inputs!$B$24)*DCF!I$6</f>
        <v>-1505.4100231329096</v>
      </c>
      <c r="DE353" s="15">
        <f ca="1">(BX353*DCF!J$46-DCF!J$5*MAX(BX353*DCF!J$46,0)-MAX(BX353-BW353,0)/Inputs!$B$24)*DCF!J$6</f>
        <v>-5264.6909665792418</v>
      </c>
      <c r="DF353" s="15">
        <f ca="1">(BY353*DCF!K$46-DCF!K$5*MAX(BY353*DCF!K$46,0)-MAX(BY353-BX353,0)/Inputs!$B$24)*DCF!K$6</f>
        <v>197.90320749335558</v>
      </c>
      <c r="DG353" s="15">
        <f ca="1">(BZ353*DCF!L$46-DCF!L$5*MAX(BZ353*DCF!L$46,0)-MAX(BZ353-BY353,0)/Inputs!$B$24)*DCF!L$6</f>
        <v>-7054.0810142110322</v>
      </c>
      <c r="DH353" s="15">
        <f ca="1">(CA353*DCF!M$46-DCF!M$5*MAX(CA353*DCF!M$46,0)-MAX(CA353-BZ353,0)/Inputs!$B$24)*DCF!M$6</f>
        <v>8571.9293434820884</v>
      </c>
      <c r="DI353" s="15">
        <f ca="1">SUM(CB353:CL353)+BE353*DCF!M$10*(1+Inputs!$B$30)*(1-Inputs!$B$33)*(1-Inputs!$B$30/Inputs!$B$31)/(Inputs!$B$29-Inputs!$B$30)*DCF!M$6</f>
        <v>87078.937357550414</v>
      </c>
      <c r="DJ353" s="15">
        <f ca="1">SUM(CM353:CW353)+BP353*DCF!M$28*(1+Inputs!$B$30)*(1-Inputs!$B$33)*(1-Inputs!$B$30/Inputs!$B$31)/(Inputs!$B$29-Inputs!$B$30)*DCF!M$6</f>
        <v>226791.42356773216</v>
      </c>
      <c r="DK353" s="15">
        <f ca="1">SUM(CX353:DH353)+CA353*DCF!M$46*(1+Inputs!$B$30)*(1-Inputs!$B$33)*(1-Inputs!$B$30/Inputs!$B$31)/(Inputs!$B$29-Inputs!$B$30)*DCF!M$6</f>
        <v>245984.26390355689</v>
      </c>
      <c r="DM353" s="15">
        <f ca="1">DI353+DJ353+DK353+Inputs!$B$34+Inputs!$B$36-Inputs!$B$35</f>
        <v>636705.62482883944</v>
      </c>
    </row>
    <row r="354" spans="1:117" x14ac:dyDescent="0.75">
      <c r="A354" s="11">
        <v>341</v>
      </c>
      <c r="C354" s="23">
        <f t="shared" ref="C354:M363" ca="1" si="214">_xlfn.NORM.S.INV(RAND())</f>
        <v>0.63703790145168881</v>
      </c>
      <c r="D354" s="23">
        <f t="shared" ca="1" si="214"/>
        <v>-1.5598758384357119</v>
      </c>
      <c r="E354" s="23">
        <f t="shared" ca="1" si="214"/>
        <v>3.6292776903673947E-2</v>
      </c>
      <c r="F354" s="23">
        <f t="shared" ca="1" si="214"/>
        <v>-0.42889167305405435</v>
      </c>
      <c r="G354" s="23">
        <f t="shared" ca="1" si="214"/>
        <v>-0.24411848272812953</v>
      </c>
      <c r="H354" s="23">
        <f t="shared" ca="1" si="214"/>
        <v>2.7226048560897298</v>
      </c>
      <c r="I354" s="23">
        <f t="shared" ca="1" si="214"/>
        <v>-0.92460711098267134</v>
      </c>
      <c r="J354" s="23">
        <f t="shared" ca="1" si="214"/>
        <v>-0.65987310074391059</v>
      </c>
      <c r="K354" s="23">
        <f t="shared" ca="1" si="214"/>
        <v>-0.764685103781646</v>
      </c>
      <c r="L354" s="23">
        <f t="shared" ca="1" si="214"/>
        <v>-0.72708289634806988</v>
      </c>
      <c r="M354" s="23">
        <f t="shared" ca="1" si="214"/>
        <v>0.17924176792775307</v>
      </c>
      <c r="N354" s="23">
        <f ca="1">SQRT(Inputs!$B$38)*C354+SQRT(1-Inputs!$B$38)*_xlfn.NORM.S.INV(RAND())</f>
        <v>0.6658570136754739</v>
      </c>
      <c r="O354" s="23">
        <f ca="1">SQRT(Inputs!$B$38)*D354+SQRT(1-Inputs!$B$38)*_xlfn.NORM.S.INV(RAND())</f>
        <v>0.2986884538836031</v>
      </c>
      <c r="P354" s="23">
        <f ca="1">SQRT(Inputs!$B$38)*E354+SQRT(1-Inputs!$B$38)*_xlfn.NORM.S.INV(RAND())</f>
        <v>0.1355419917761046</v>
      </c>
      <c r="Q354" s="23">
        <f ca="1">SQRT(Inputs!$B$38)*F354+SQRT(1-Inputs!$B$38)*_xlfn.NORM.S.INV(RAND())</f>
        <v>0.18721051730774707</v>
      </c>
      <c r="R354" s="23">
        <f ca="1">SQRT(Inputs!$B$38)*G354+SQRT(1-Inputs!$B$38)*_xlfn.NORM.S.INV(RAND())</f>
        <v>-0.59977079237723496</v>
      </c>
      <c r="S354" s="23">
        <f ca="1">SQRT(Inputs!$B$38)*H354+SQRT(1-Inputs!$B$38)*_xlfn.NORM.S.INV(RAND())</f>
        <v>1.5906228939738667</v>
      </c>
      <c r="T354" s="23">
        <f ca="1">SQRT(Inputs!$B$38)*I354+SQRT(1-Inputs!$B$38)*_xlfn.NORM.S.INV(RAND())</f>
        <v>-2.0687773166444208</v>
      </c>
      <c r="U354" s="23">
        <f ca="1">SQRT(Inputs!$B$38)*J354+SQRT(1-Inputs!$B$38)*_xlfn.NORM.S.INV(RAND())</f>
        <v>-0.93354911591780609</v>
      </c>
      <c r="V354" s="23">
        <f ca="1">SQRT(Inputs!$B$38)*K354+SQRT(1-Inputs!$B$38)*_xlfn.NORM.S.INV(RAND())</f>
        <v>-0.87457481028659168</v>
      </c>
      <c r="W354" s="23">
        <f ca="1">SQRT(Inputs!$B$38)*L354+SQRT(1-Inputs!$B$38)*_xlfn.NORM.S.INV(RAND())</f>
        <v>-1.0216532472907911</v>
      </c>
      <c r="X354" s="23">
        <f ca="1">SQRT(Inputs!$B$38)*M354+SQRT(1-Inputs!$B$38)*_xlfn.NORM.S.INV(RAND())</f>
        <v>0.83712864889496919</v>
      </c>
      <c r="Y354" s="23">
        <f ca="1">SQRT(Inputs!$B$38)*C354+SQRT(1-Inputs!$B$38)*_xlfn.NORM.S.INV(RAND())</f>
        <v>0.5564980555253316</v>
      </c>
      <c r="Z354" s="23">
        <f ca="1">SQRT(Inputs!$B$38)*D354+SQRT(1-Inputs!$B$38)*_xlfn.NORM.S.INV(RAND())</f>
        <v>-1.6032621240328095</v>
      </c>
      <c r="AA354" s="23">
        <f ca="1">SQRT(Inputs!$B$38)*E354+SQRT(1-Inputs!$B$38)*_xlfn.NORM.S.INV(RAND())</f>
        <v>-0.22533715131260157</v>
      </c>
      <c r="AB354" s="23">
        <f ca="1">SQRT(Inputs!$B$38)*F354+SQRT(1-Inputs!$B$38)*_xlfn.NORM.S.INV(RAND())</f>
        <v>0.16143730761644776</v>
      </c>
      <c r="AC354" s="23">
        <f ca="1">SQRT(Inputs!$B$38)*G354+SQRT(1-Inputs!$B$38)*_xlfn.NORM.S.INV(RAND())</f>
        <v>-0.13572260110153198</v>
      </c>
      <c r="AD354" s="23">
        <f ca="1">SQRT(Inputs!$B$38)*H354+SQRT(1-Inputs!$B$38)*_xlfn.NORM.S.INV(RAND())</f>
        <v>1.5359378464215216</v>
      </c>
      <c r="AE354" s="23">
        <f ca="1">SQRT(Inputs!$B$38)*I354+SQRT(1-Inputs!$B$38)*_xlfn.NORM.S.INV(RAND())</f>
        <v>0.42385620239974831</v>
      </c>
      <c r="AF354" s="23">
        <f ca="1">SQRT(Inputs!$B$38)*J354+SQRT(1-Inputs!$B$38)*_xlfn.NORM.S.INV(RAND())</f>
        <v>-0.47489667530405266</v>
      </c>
      <c r="AG354" s="23">
        <f ca="1">SQRT(Inputs!$B$38)*K354+SQRT(1-Inputs!$B$38)*_xlfn.NORM.S.INV(RAND())</f>
        <v>0.34643690369647662</v>
      </c>
      <c r="AH354" s="23">
        <f ca="1">SQRT(Inputs!$B$38)*L354+SQRT(1-Inputs!$B$38)*_xlfn.NORM.S.INV(RAND())</f>
        <v>-1.5974296351795889</v>
      </c>
      <c r="AI354" s="23">
        <f ca="1">SQRT(Inputs!$B$38)*M354+SQRT(1-Inputs!$B$38)*_xlfn.NORM.S.INV(RAND())</f>
        <v>1.08147655257515</v>
      </c>
      <c r="AJ354" s="23">
        <f ca="1">SQRT(Inputs!$B$38)*C354+SQRT(1-Inputs!$B$38)*_xlfn.NORM.S.INV(RAND())</f>
        <v>0.57944247846906904</v>
      </c>
      <c r="AK354" s="23">
        <f ca="1">SQRT(Inputs!$B$38)*D354+SQRT(1-Inputs!$B$38)*_xlfn.NORM.S.INV(RAND())</f>
        <v>-0.46870165579776996</v>
      </c>
      <c r="AL354" s="23">
        <f ca="1">SQRT(Inputs!$B$38)*E354+SQRT(1-Inputs!$B$38)*_xlfn.NORM.S.INV(RAND())</f>
        <v>0.79794511220749487</v>
      </c>
      <c r="AM354" s="23">
        <f ca="1">SQRT(Inputs!$B$38)*F354+SQRT(1-Inputs!$B$38)*_xlfn.NORM.S.INV(RAND())</f>
        <v>-6.8161372868199011E-2</v>
      </c>
      <c r="AN354" s="23">
        <f ca="1">SQRT(Inputs!$B$38)*G354+SQRT(1-Inputs!$B$38)*_xlfn.NORM.S.INV(RAND())</f>
        <v>-0.40247738674700706</v>
      </c>
      <c r="AO354" s="23">
        <f ca="1">SQRT(Inputs!$B$38)*H354+SQRT(1-Inputs!$B$38)*_xlfn.NORM.S.INV(RAND())</f>
        <v>1.7536816717366217</v>
      </c>
      <c r="AP354" s="23">
        <f ca="1">SQRT(Inputs!$B$38)*I354+SQRT(1-Inputs!$B$38)*_xlfn.NORM.S.INV(RAND())</f>
        <v>-1.6943836502913794</v>
      </c>
      <c r="AQ354" s="23">
        <f ca="1">SQRT(Inputs!$B$38)*J354+SQRT(1-Inputs!$B$38)*_xlfn.NORM.S.INV(RAND())</f>
        <v>-1.2575245615548367</v>
      </c>
      <c r="AR354" s="23">
        <f ca="1">SQRT(Inputs!$B$38)*K354+SQRT(1-Inputs!$B$38)*_xlfn.NORM.S.INV(RAND())</f>
        <v>-0.18417292311759864</v>
      </c>
      <c r="AS354" s="23">
        <f ca="1">SQRT(Inputs!$B$38)*L354+SQRT(1-Inputs!$B$38)*_xlfn.NORM.S.INV(RAND())</f>
        <v>-0.18352268652862189</v>
      </c>
      <c r="AT354" s="23">
        <f ca="1">SQRT(Inputs!$B$38)*M354+SQRT(1-Inputs!$B$38)*_xlfn.NORM.S.INV(RAND())</f>
        <v>0.27369970201571497</v>
      </c>
      <c r="AU354" s="15">
        <f ca="1">Inputs!$B$6*EXP($B$8-0.5*C$5^2+C$5*N354)</f>
        <v>5526.9794775892433</v>
      </c>
      <c r="AV354" s="15">
        <f t="shared" ca="1" si="183"/>
        <v>7029.6794245829387</v>
      </c>
      <c r="AW354" s="15">
        <f t="shared" ca="1" si="184"/>
        <v>8729.59335177104</v>
      </c>
      <c r="AX354" s="15">
        <f t="shared" ca="1" si="185"/>
        <v>10910.171433415844</v>
      </c>
      <c r="AY354" s="15">
        <f t="shared" ca="1" si="186"/>
        <v>12431.354756822755</v>
      </c>
      <c r="AZ354" s="15">
        <f t="shared" ca="1" si="187"/>
        <v>18114.438120412426</v>
      </c>
      <c r="BA354" s="15">
        <f t="shared" ca="1" si="188"/>
        <v>17851.846739566216</v>
      </c>
      <c r="BB354" s="15">
        <f t="shared" ca="1" si="189"/>
        <v>19904.545141333743</v>
      </c>
      <c r="BC354" s="15">
        <f t="shared" ca="1" si="190"/>
        <v>22404.426990914551</v>
      </c>
      <c r="BD354" s="15">
        <f t="shared" ca="1" si="191"/>
        <v>24946.101725406945</v>
      </c>
      <c r="BE354" s="15">
        <f t="shared" ca="1" si="192"/>
        <v>32990.108804990283</v>
      </c>
      <c r="BF354" s="15">
        <f ca="1">Inputs!$B$13*EXP($B$9-0.5*C$6^2+C$6*Y354)</f>
        <v>15444.27533784039</v>
      </c>
      <c r="BG354" s="15">
        <f t="shared" ca="1" si="193"/>
        <v>14094.180866816629</v>
      </c>
      <c r="BH354" s="15">
        <f t="shared" ca="1" si="194"/>
        <v>16588.779088374034</v>
      </c>
      <c r="BI354" s="15">
        <f t="shared" ca="1" si="195"/>
        <v>20818.081734635249</v>
      </c>
      <c r="BJ354" s="15">
        <f t="shared" ca="1" si="196"/>
        <v>25027.164649965514</v>
      </c>
      <c r="BK354" s="15">
        <f t="shared" ca="1" si="197"/>
        <v>37859.981162414289</v>
      </c>
      <c r="BL354" s="15">
        <f t="shared" ca="1" si="198"/>
        <v>49132.39250773807</v>
      </c>
      <c r="BM354" s="15">
        <f t="shared" ca="1" si="199"/>
        <v>56934.398548290024</v>
      </c>
      <c r="BN354" s="15">
        <f t="shared" ca="1" si="200"/>
        <v>72990.377924745495</v>
      </c>
      <c r="BO354" s="15">
        <f t="shared" ca="1" si="201"/>
        <v>74587.937942796736</v>
      </c>
      <c r="BP354" s="15">
        <f t="shared" ca="1" si="202"/>
        <v>103770.40544095526</v>
      </c>
      <c r="BQ354" s="15">
        <f ca="1">Inputs!$B$20*EXP($B$10-0.5*C$7^2+C$7*AJ354)</f>
        <v>5268.2151430577114</v>
      </c>
      <c r="BR354" s="15">
        <f t="shared" ca="1" si="203"/>
        <v>6159.6679011685546</v>
      </c>
      <c r="BS354" s="15">
        <f t="shared" ca="1" si="204"/>
        <v>10607.510800849668</v>
      </c>
      <c r="BT354" s="15">
        <f t="shared" ca="1" si="205"/>
        <v>14366.259093390363</v>
      </c>
      <c r="BU354" s="15">
        <f t="shared" ca="1" si="206"/>
        <v>18062.361271423295</v>
      </c>
      <c r="BV354" s="15">
        <f t="shared" ca="1" si="207"/>
        <v>37306.31293043273</v>
      </c>
      <c r="BW354" s="15">
        <f t="shared" ca="1" si="208"/>
        <v>36370.568724090968</v>
      </c>
      <c r="BX354" s="15">
        <f t="shared" ca="1" si="209"/>
        <v>39534.506243183387</v>
      </c>
      <c r="BY354" s="15">
        <f t="shared" ca="1" si="210"/>
        <v>53476.617846201836</v>
      </c>
      <c r="BZ354" s="15">
        <f t="shared" ca="1" si="211"/>
        <v>72545.898596993138</v>
      </c>
      <c r="CA354" s="15">
        <f t="shared" ca="1" si="212"/>
        <v>106983.79387495425</v>
      </c>
      <c r="CB354" s="15">
        <f ca="1">(AU354*DCF!C$10-DCF!C$5*MAX(AU354*DCF!C$10,0)-MAX(AU354-Inputs!$B$6,0)/Inputs!$B$10)*DCF!C$6</f>
        <v>1039.0476063217386</v>
      </c>
      <c r="CC354" s="15">
        <f ca="1">(AV354*DCF!D$10-DCF!D$5*MAX(AV354*DCF!D$10,0)-MAX(AV354-AU354,0)/Inputs!$B$10)*DCF!D$6</f>
        <v>1347.0426816043152</v>
      </c>
      <c r="CD354" s="15">
        <f ca="1">(AW354*DCF!E$10-DCF!E$5*MAX(AW354*DCF!E$10,0)-MAX(AW354-AV354,0)/Inputs!$B$10)*DCF!E$6</f>
        <v>1632.6331288034519</v>
      </c>
      <c r="CE354" s="15">
        <f ca="1">(AX354*DCF!F$10-DCF!F$5*MAX(AX354*DCF!F$10,0)-MAX(AX354-AW354,0)/Inputs!$B$10)*DCF!F$6</f>
        <v>1927.9488006383021</v>
      </c>
      <c r="CF354" s="15">
        <f ca="1">(AY354*DCF!G$10-DCF!G$5*MAX(AY354*DCF!G$10,0)-MAX(AY354-AX354,0)/Inputs!$B$10)*DCF!G$6</f>
        <v>2268.95672762603</v>
      </c>
      <c r="CG354" s="15">
        <f ca="1">(AZ354*DCF!H$10-DCF!H$5*MAX(AZ354*DCF!H$10,0)-MAX(AZ354-AY354,0)/Inputs!$B$10)*DCF!H$6</f>
        <v>2507.7978202911127</v>
      </c>
      <c r="CH354" s="15">
        <f ca="1">(BA354*DCF!I$10-DCF!I$5*MAX(BA354*DCF!I$10,0)-MAX(BA354-AZ354,0)/Inputs!$B$10)*DCF!I$6</f>
        <v>3260.8811619609173</v>
      </c>
      <c r="CI354" s="15">
        <f ca="1">(BB354*DCF!J$10-DCF!J$5*MAX(BB354*DCF!J$10,0)-MAX(BB354-BA354,0)/Inputs!$B$10)*DCF!J$6</f>
        <v>3104.6135142203671</v>
      </c>
      <c r="CJ354" s="15">
        <f ca="1">(BC354*DCF!K$10-DCF!K$5*MAX(BC354*DCF!K$10,0)-MAX(BC354-BB354,0)/Inputs!$B$10)*DCF!K$6</f>
        <v>3256.8075246231815</v>
      </c>
      <c r="CK354" s="15">
        <f ca="1">(BD354*DCF!L$10-DCF!L$5*MAX(BD354*DCF!L$10,0)-MAX(BD354-BC354,0)/Inputs!$B$10)*DCF!L$6</f>
        <v>3433.6668179760127</v>
      </c>
      <c r="CL354" s="15">
        <f ca="1">(BE354*DCF!M$10-DCF!M$5*MAX(BE354*DCF!M$10,0)-MAX(BE354-BD354,0)/Inputs!$B$10)*DCF!M$6</f>
        <v>3694.3884528619051</v>
      </c>
      <c r="CM354" s="15">
        <f ca="1">(BF354*DCF!C$28-DCF!C$5*MAX(BF354*DCF!C$28,0)-MAX(BF354-Inputs!$B$13,0)/Inputs!$B$17)*DCF!C$6</f>
        <v>3776.4764580039141</v>
      </c>
      <c r="CN354" s="15">
        <f ca="1">(BG354*DCF!D$28-DCF!D$5*MAX(BG354*DCF!D$28,0)-MAX(BG354-BF354,0)/Inputs!$B$17)*DCF!D$6</f>
        <v>4151.0613307924305</v>
      </c>
      <c r="CO354" s="15">
        <f ca="1">(BH354*DCF!E$28-DCF!E$5*MAX(BH354*DCF!E$28,0)-MAX(BH354-BG354,0)/Inputs!$B$17)*DCF!E$6</f>
        <v>4206.5866531165793</v>
      </c>
      <c r="CP354" s="15">
        <f ca="1">(BI354*DCF!F$28-DCF!F$5*MAX(BI354*DCF!F$28,0)-MAX(BI354-BH354,0)/Inputs!$B$17)*DCF!F$6</f>
        <v>4881.5494287457987</v>
      </c>
      <c r="CQ354" s="15">
        <f ca="1">(BJ354*DCF!G$28-DCF!G$5*MAX(BJ354*DCF!G$28,0)-MAX(BJ354-BI354,0)/Inputs!$B$17)*DCF!G$6</f>
        <v>5785.561583288134</v>
      </c>
      <c r="CR354" s="15">
        <f ca="1">(BK354*DCF!H$28-DCF!H$5*MAX(BK354*DCF!H$28,0)-MAX(BK354-BJ354,0)/Inputs!$B$17)*DCF!H$6</f>
        <v>7369.331488710277</v>
      </c>
      <c r="CS354" s="15">
        <f ca="1">(BL354*DCF!I$28-DCF!I$5*MAX(BL354*DCF!I$28,0)-MAX(BL354-BK354,0)/Inputs!$B$17)*DCF!I$6</f>
        <v>9935.6947091465317</v>
      </c>
      <c r="CT354" s="15">
        <f ca="1">(BM354*DCF!J$28-DCF!J$5*MAX(BM354*DCF!J$28,0)-MAX(BM354-BL354,0)/Inputs!$B$17)*DCF!J$6</f>
        <v>11666.615098687826</v>
      </c>
      <c r="CU354" s="15">
        <f ca="1">(BN354*DCF!K$28-DCF!K$5*MAX(BN354*DCF!K$28,0)-MAX(BN354-BM354,0)/Inputs!$B$17)*DCF!K$6</f>
        <v>13447.7003790127</v>
      </c>
      <c r="CV354" s="15">
        <f ca="1">(BO354*DCF!L$28-DCF!L$5*MAX(BO354*DCF!L$28,0)-MAX(BO354-BN354,0)/Inputs!$B$17)*DCF!L$6</f>
        <v>14701.092631022482</v>
      </c>
      <c r="CW354" s="15">
        <f ca="1">(BP354*DCF!M$28-DCF!M$5*MAX(BP354*DCF!M$28,0)-MAX(BP354-BO354,0)/Inputs!$B$17)*DCF!M$6</f>
        <v>16474.073978345587</v>
      </c>
      <c r="CX354" s="15">
        <f ca="1">(BQ354*DCF!C$46-DCF!C$5*MAX(BQ354*DCF!C$46,0)-MAX(BQ354-Inputs!$B$20,0)/Inputs!$B$24)*DCF!C$6</f>
        <v>-2171.5116464603084</v>
      </c>
      <c r="CY354" s="15">
        <f ca="1">(BR354*DCF!D$46-DCF!D$5*MAX(BR354*DCF!D$46,0)-MAX(BR354-BQ354,0)/Inputs!$B$24)*DCF!D$6</f>
        <v>-1431.6871575733041</v>
      </c>
      <c r="CZ354" s="15">
        <f ca="1">(BS354*DCF!E$46-DCF!E$5*MAX(BS354*DCF!E$46,0)-MAX(BS354-BR354,0)/Inputs!$B$24)*DCF!E$6</f>
        <v>-3007.5738451384364</v>
      </c>
      <c r="DA354" s="15">
        <f ca="1">(BT354*DCF!F$46-DCF!F$5*MAX(BT354*DCF!F$46,0)-MAX(BT354-BS354,0)/Inputs!$B$24)*DCF!F$6</f>
        <v>-2414.9208940112385</v>
      </c>
      <c r="DB354" s="15">
        <f ca="1">(BU354*DCF!G$46-DCF!G$5*MAX(BU354*DCF!G$46,0)-MAX(BU354-BT354,0)/Inputs!$B$24)*DCF!G$6</f>
        <v>-1850.8778929302041</v>
      </c>
      <c r="DC354" s="15">
        <f ca="1">(BV354*DCF!H$46-DCF!H$5*MAX(BV354*DCF!H$46,0)-MAX(BV354-BU354,0)/Inputs!$B$24)*DCF!H$6</f>
        <v>-5979.9400683891054</v>
      </c>
      <c r="DD354" s="15">
        <f ca="1">(BW354*DCF!I$46-DCF!I$5*MAX(BW354*DCF!I$46,0)-MAX(BW354-BV354,0)/Inputs!$B$24)*DCF!I$6</f>
        <v>839.99238090135509</v>
      </c>
      <c r="DE354" s="15">
        <f ca="1">(BX354*DCF!J$46-DCF!J$5*MAX(BX354*DCF!J$46,0)-MAX(BX354-BW354,0)/Inputs!$B$24)*DCF!J$6</f>
        <v>819.33864015833944</v>
      </c>
      <c r="DF354" s="15">
        <f ca="1">(BY354*DCF!K$46-DCF!K$5*MAX(BY354*DCF!K$46,0)-MAX(BY354-BX354,0)/Inputs!$B$24)*DCF!K$6</f>
        <v>-360.68324984803712</v>
      </c>
      <c r="DG354" s="15">
        <f ca="1">(BZ354*DCF!L$46-DCF!L$5*MAX(BZ354*DCF!L$46,0)-MAX(BZ354-BY354,0)/Inputs!$B$24)*DCF!L$6</f>
        <v>699.32114674749266</v>
      </c>
      <c r="DH354" s="15">
        <f ca="1">(CA354*DCF!M$46-DCF!M$5*MAX(CA354*DCF!M$46,0)-MAX(CA354-BZ354,0)/Inputs!$B$24)*DCF!M$6</f>
        <v>1187.6539975722931</v>
      </c>
      <c r="DI354" s="15">
        <f ca="1">SUM(CB354:CL354)+BE354*DCF!M$10*(1+Inputs!$B$30)*(1-Inputs!$B$33)*(1-Inputs!$B$30/Inputs!$B$31)/(Inputs!$B$29-Inputs!$B$30)*DCF!M$6</f>
        <v>119285.69329024162</v>
      </c>
      <c r="DJ354" s="15">
        <f ca="1">SUM(CM354:CW354)+BP354*DCF!M$28*(1+Inputs!$B$30)*(1-Inputs!$B$33)*(1-Inputs!$B$30/Inputs!$B$31)/(Inputs!$B$29-Inputs!$B$30)*DCF!M$6</f>
        <v>481454.95782384742</v>
      </c>
      <c r="DK354" s="15">
        <f ca="1">SUM(CX354:DH354)+CA354*DCF!M$46*(1+Inputs!$B$30)*(1-Inputs!$B$33)*(1-Inputs!$B$30/Inputs!$B$31)/(Inputs!$B$29-Inputs!$B$30)*DCF!M$6</f>
        <v>151738.72978225863</v>
      </c>
      <c r="DM354" s="15">
        <f ca="1">DI354+DJ354+DK354+Inputs!$B$34+Inputs!$B$36-Inputs!$B$35</f>
        <v>829330.38089634769</v>
      </c>
    </row>
    <row r="355" spans="1:117" x14ac:dyDescent="0.75">
      <c r="A355" s="11">
        <v>342</v>
      </c>
      <c r="C355" s="23">
        <f t="shared" ca="1" si="214"/>
        <v>-0.75933869473381543</v>
      </c>
      <c r="D355" s="23">
        <f t="shared" ca="1" si="214"/>
        <v>-0.69358440718985659</v>
      </c>
      <c r="E355" s="23">
        <f t="shared" ca="1" si="214"/>
        <v>0.21374254971646647</v>
      </c>
      <c r="F355" s="23">
        <f t="shared" ca="1" si="214"/>
        <v>-1.5039740144313805</v>
      </c>
      <c r="G355" s="23">
        <f t="shared" ca="1" si="214"/>
        <v>-1.1139686445278942</v>
      </c>
      <c r="H355" s="23">
        <f t="shared" ca="1" si="214"/>
        <v>-1.2434362802578938</v>
      </c>
      <c r="I355" s="23">
        <f t="shared" ca="1" si="214"/>
        <v>-5.1515925514382999E-2</v>
      </c>
      <c r="J355" s="23">
        <f t="shared" ca="1" si="214"/>
        <v>0.50970647651014866</v>
      </c>
      <c r="K355" s="23">
        <f t="shared" ca="1" si="214"/>
        <v>1.9599124266703605</v>
      </c>
      <c r="L355" s="23">
        <f t="shared" ca="1" si="214"/>
        <v>0.62980478501850057</v>
      </c>
      <c r="M355" s="23">
        <f t="shared" ca="1" si="214"/>
        <v>1.2667624228040923</v>
      </c>
      <c r="N355" s="23">
        <f ca="1">SQRT(Inputs!$B$38)*C355+SQRT(1-Inputs!$B$38)*_xlfn.NORM.S.INV(RAND())</f>
        <v>0.39735464259035519</v>
      </c>
      <c r="O355" s="23">
        <f ca="1">SQRT(Inputs!$B$38)*D355+SQRT(1-Inputs!$B$38)*_xlfn.NORM.S.INV(RAND())</f>
        <v>1.1323472726475081</v>
      </c>
      <c r="P355" s="23">
        <f ca="1">SQRT(Inputs!$B$38)*E355+SQRT(1-Inputs!$B$38)*_xlfn.NORM.S.INV(RAND())</f>
        <v>-0.51732033153267187</v>
      </c>
      <c r="Q355" s="23">
        <f ca="1">SQRT(Inputs!$B$38)*F355+SQRT(1-Inputs!$B$38)*_xlfn.NORM.S.INV(RAND())</f>
        <v>-2.4412846771033694</v>
      </c>
      <c r="R355" s="23">
        <f ca="1">SQRT(Inputs!$B$38)*G355+SQRT(1-Inputs!$B$38)*_xlfn.NORM.S.INV(RAND())</f>
        <v>-0.35078955630002706</v>
      </c>
      <c r="S355" s="23">
        <f ca="1">SQRT(Inputs!$B$38)*H355+SQRT(1-Inputs!$B$38)*_xlfn.NORM.S.INV(RAND())</f>
        <v>0.8162992174492808</v>
      </c>
      <c r="T355" s="23">
        <f ca="1">SQRT(Inputs!$B$38)*I355+SQRT(1-Inputs!$B$38)*_xlfn.NORM.S.INV(RAND())</f>
        <v>0.75101338891431313</v>
      </c>
      <c r="U355" s="23">
        <f ca="1">SQRT(Inputs!$B$38)*J355+SQRT(1-Inputs!$B$38)*_xlfn.NORM.S.INV(RAND())</f>
        <v>-0.16995958558668289</v>
      </c>
      <c r="V355" s="23">
        <f ca="1">SQRT(Inputs!$B$38)*K355+SQRT(1-Inputs!$B$38)*_xlfn.NORM.S.INV(RAND())</f>
        <v>2.4581679859385348</v>
      </c>
      <c r="W355" s="23">
        <f ca="1">SQRT(Inputs!$B$38)*L355+SQRT(1-Inputs!$B$38)*_xlfn.NORM.S.INV(RAND())</f>
        <v>-0.96982330001981931</v>
      </c>
      <c r="X355" s="23">
        <f ca="1">SQRT(Inputs!$B$38)*M355+SQRT(1-Inputs!$B$38)*_xlfn.NORM.S.INV(RAND())</f>
        <v>0.4651363088306627</v>
      </c>
      <c r="Y355" s="23">
        <f ca="1">SQRT(Inputs!$B$38)*C355+SQRT(1-Inputs!$B$38)*_xlfn.NORM.S.INV(RAND())</f>
        <v>-0.60553134652930818</v>
      </c>
      <c r="Z355" s="23">
        <f ca="1">SQRT(Inputs!$B$38)*D355+SQRT(1-Inputs!$B$38)*_xlfn.NORM.S.INV(RAND())</f>
        <v>-0.98094982697124444</v>
      </c>
      <c r="AA355" s="23">
        <f ca="1">SQRT(Inputs!$B$38)*E355+SQRT(1-Inputs!$B$38)*_xlfn.NORM.S.INV(RAND())</f>
        <v>0.72873186137286516</v>
      </c>
      <c r="AB355" s="23">
        <f ca="1">SQRT(Inputs!$B$38)*F355+SQRT(1-Inputs!$B$38)*_xlfn.NORM.S.INV(RAND())</f>
        <v>-1.0136984606240775</v>
      </c>
      <c r="AC355" s="23">
        <f ca="1">SQRT(Inputs!$B$38)*G355+SQRT(1-Inputs!$B$38)*_xlfn.NORM.S.INV(RAND())</f>
        <v>0.96331209452707844</v>
      </c>
      <c r="AD355" s="23">
        <f ca="1">SQRT(Inputs!$B$38)*H355+SQRT(1-Inputs!$B$38)*_xlfn.NORM.S.INV(RAND())</f>
        <v>-1.1834182436767484</v>
      </c>
      <c r="AE355" s="23">
        <f ca="1">SQRT(Inputs!$B$38)*I355+SQRT(1-Inputs!$B$38)*_xlfn.NORM.S.INV(RAND())</f>
        <v>-0.78438175225965434</v>
      </c>
      <c r="AF355" s="23">
        <f ca="1">SQRT(Inputs!$B$38)*J355+SQRT(1-Inputs!$B$38)*_xlfn.NORM.S.INV(RAND())</f>
        <v>-0.65544032566255472</v>
      </c>
      <c r="AG355" s="23">
        <f ca="1">SQRT(Inputs!$B$38)*K355+SQRT(1-Inputs!$B$38)*_xlfn.NORM.S.INV(RAND())</f>
        <v>-0.21141114776657144</v>
      </c>
      <c r="AH355" s="23">
        <f ca="1">SQRT(Inputs!$B$38)*L355+SQRT(1-Inputs!$B$38)*_xlfn.NORM.S.INV(RAND())</f>
        <v>0.79458470069848963</v>
      </c>
      <c r="AI355" s="23">
        <f ca="1">SQRT(Inputs!$B$38)*M355+SQRT(1-Inputs!$B$38)*_xlfn.NORM.S.INV(RAND())</f>
        <v>1.2247199058366007</v>
      </c>
      <c r="AJ355" s="23">
        <f ca="1">SQRT(Inputs!$B$38)*C355+SQRT(1-Inputs!$B$38)*_xlfn.NORM.S.INV(RAND())</f>
        <v>-1.3779674589904238</v>
      </c>
      <c r="AK355" s="23">
        <f ca="1">SQRT(Inputs!$B$38)*D355+SQRT(1-Inputs!$B$38)*_xlfn.NORM.S.INV(RAND())</f>
        <v>-0.11954487790107143</v>
      </c>
      <c r="AL355" s="23">
        <f ca="1">SQRT(Inputs!$B$38)*E355+SQRT(1-Inputs!$B$38)*_xlfn.NORM.S.INV(RAND())</f>
        <v>-1.6842701929610415</v>
      </c>
      <c r="AM355" s="23">
        <f ca="1">SQRT(Inputs!$B$38)*F355+SQRT(1-Inputs!$B$38)*_xlfn.NORM.S.INV(RAND())</f>
        <v>-0.10419923908666562</v>
      </c>
      <c r="AN355" s="23">
        <f ca="1">SQRT(Inputs!$B$38)*G355+SQRT(1-Inputs!$B$38)*_xlfn.NORM.S.INV(RAND())</f>
        <v>-0.56107599950246401</v>
      </c>
      <c r="AO355" s="23">
        <f ca="1">SQRT(Inputs!$B$38)*H355+SQRT(1-Inputs!$B$38)*_xlfn.NORM.S.INV(RAND())</f>
        <v>-1.4915225077934346</v>
      </c>
      <c r="AP355" s="23">
        <f ca="1">SQRT(Inputs!$B$38)*I355+SQRT(1-Inputs!$B$38)*_xlfn.NORM.S.INV(RAND())</f>
        <v>-0.82384806673834476</v>
      </c>
      <c r="AQ355" s="23">
        <f ca="1">SQRT(Inputs!$B$38)*J355+SQRT(1-Inputs!$B$38)*_xlfn.NORM.S.INV(RAND())</f>
        <v>1.2682306364240432</v>
      </c>
      <c r="AR355" s="23">
        <f ca="1">SQRT(Inputs!$B$38)*K355+SQRT(1-Inputs!$B$38)*_xlfn.NORM.S.INV(RAND())</f>
        <v>-0.2882681195857868</v>
      </c>
      <c r="AS355" s="23">
        <f ca="1">SQRT(Inputs!$B$38)*L355+SQRT(1-Inputs!$B$38)*_xlfn.NORM.S.INV(RAND())</f>
        <v>1.4352700644213623</v>
      </c>
      <c r="AT355" s="23">
        <f ca="1">SQRT(Inputs!$B$38)*M355+SQRT(1-Inputs!$B$38)*_xlfn.NORM.S.INV(RAND())</f>
        <v>0.48374685767763637</v>
      </c>
      <c r="AU355" s="15">
        <f ca="1">Inputs!$B$6*EXP($B$8-0.5*C$5^2+C$5*N355)</f>
        <v>5291.904262961496</v>
      </c>
      <c r="AV355" s="15">
        <f t="shared" ca="1" si="183"/>
        <v>7608.3956356291401</v>
      </c>
      <c r="AW355" s="15">
        <f t="shared" ca="1" si="184"/>
        <v>8651.8327845964541</v>
      </c>
      <c r="AX355" s="15">
        <f t="shared" ca="1" si="185"/>
        <v>7786.273597140419</v>
      </c>
      <c r="AY355" s="15">
        <f t="shared" ca="1" si="186"/>
        <v>9133.6625730484848</v>
      </c>
      <c r="AZ355" s="15">
        <f t="shared" ca="1" si="187"/>
        <v>12221.370665034608</v>
      </c>
      <c r="BA355" s="15">
        <f t="shared" ca="1" si="188"/>
        <v>16178.807510801853</v>
      </c>
      <c r="BB355" s="15">
        <f t="shared" ca="1" si="189"/>
        <v>19473.35497582459</v>
      </c>
      <c r="BC355" s="15">
        <f t="shared" ca="1" si="190"/>
        <v>30237.016309157654</v>
      </c>
      <c r="BD355" s="15">
        <f t="shared" ca="1" si="191"/>
        <v>33830.870393808465</v>
      </c>
      <c r="BE355" s="15">
        <f t="shared" ca="1" si="192"/>
        <v>43249.373509173427</v>
      </c>
      <c r="BF355" s="15">
        <f ca="1">Inputs!$B$13*EXP($B$9-0.5*C$6^2+C$6*Y355)</f>
        <v>12266.46064703963</v>
      </c>
      <c r="BG355" s="15">
        <f t="shared" ca="1" si="193"/>
        <v>12524.433310020579</v>
      </c>
      <c r="BH355" s="15">
        <f t="shared" ca="1" si="194"/>
        <v>17268.521958404868</v>
      </c>
      <c r="BI355" s="15">
        <f t="shared" ca="1" si="195"/>
        <v>18085.390141105749</v>
      </c>
      <c r="BJ355" s="15">
        <f t="shared" ca="1" si="196"/>
        <v>25474.177128529191</v>
      </c>
      <c r="BK355" s="15">
        <f t="shared" ca="1" si="197"/>
        <v>26612.365547256981</v>
      </c>
      <c r="BL355" s="15">
        <f t="shared" ca="1" si="198"/>
        <v>29530.461960546265</v>
      </c>
      <c r="BM355" s="15">
        <f t="shared" ca="1" si="199"/>
        <v>33460.813174110059</v>
      </c>
      <c r="BN355" s="15">
        <f t="shared" ca="1" si="200"/>
        <v>40123.119499660395</v>
      </c>
      <c r="BO355" s="15">
        <f t="shared" ca="1" si="201"/>
        <v>54144.272755045</v>
      </c>
      <c r="BP355" s="15">
        <f t="shared" ca="1" si="202"/>
        <v>76560.644791979415</v>
      </c>
      <c r="BQ355" s="15">
        <f ca="1">Inputs!$B$20*EXP($B$10-0.5*C$7^2+C$7*AJ355)</f>
        <v>2631.1794454073674</v>
      </c>
      <c r="BR355" s="15">
        <f t="shared" ca="1" si="203"/>
        <v>3437.1706889431553</v>
      </c>
      <c r="BS355" s="15">
        <f t="shared" ca="1" si="204"/>
        <v>2901.6764458268535</v>
      </c>
      <c r="BT355" s="15">
        <f t="shared" ca="1" si="205"/>
        <v>3892.9015638060878</v>
      </c>
      <c r="BU355" s="15">
        <f t="shared" ca="1" si="206"/>
        <v>4710.182456566049</v>
      </c>
      <c r="BV355" s="15">
        <f t="shared" ca="1" si="207"/>
        <v>4682.9072019358327</v>
      </c>
      <c r="BW355" s="15">
        <f t="shared" ca="1" si="208"/>
        <v>5489.1018562690851</v>
      </c>
      <c r="BX355" s="15">
        <f t="shared" ca="1" si="209"/>
        <v>9899.9250930926028</v>
      </c>
      <c r="BY355" s="15">
        <f t="shared" ca="1" si="210"/>
        <v>13127.1400767381</v>
      </c>
      <c r="BZ355" s="15">
        <f t="shared" ca="1" si="211"/>
        <v>23980.611316437182</v>
      </c>
      <c r="CA355" s="15">
        <f t="shared" ca="1" si="212"/>
        <v>36709.262436499273</v>
      </c>
      <c r="CB355" s="15">
        <f ca="1">(AU355*DCF!C$10-DCF!C$5*MAX(AU355*DCF!C$10,0)-MAX(AU355-Inputs!$B$6,0)/Inputs!$B$10)*DCF!C$6</f>
        <v>1040.7237345020344</v>
      </c>
      <c r="CC355" s="15">
        <f ca="1">(AV355*DCF!D$10-DCF!D$5*MAX(AV355*DCF!D$10,0)-MAX(AV355-AU355,0)/Inputs!$B$10)*DCF!D$6</f>
        <v>1289.6790966572319</v>
      </c>
      <c r="CD355" s="15">
        <f ca="1">(AW355*DCF!E$10-DCF!E$5*MAX(AW355*DCF!E$10,0)-MAX(AW355-AV355,0)/Inputs!$B$10)*DCF!E$6</f>
        <v>1762.5452079467641</v>
      </c>
      <c r="CE355" s="15">
        <f ca="1">(AX355*DCF!F$10-DCF!F$5*MAX(AX355*DCF!F$10,0)-MAX(AX355-AW355,0)/Inputs!$B$10)*DCF!F$6</f>
        <v>1699.7311174020952</v>
      </c>
      <c r="CF355" s="15">
        <f ca="1">(AY355*DCF!G$10-DCF!G$5*MAX(AY355*DCF!G$10,0)-MAX(AY355-AX355,0)/Inputs!$B$10)*DCF!G$6</f>
        <v>1622.9070067339844</v>
      </c>
      <c r="CG355" s="15">
        <f ca="1">(AZ355*DCF!H$10-DCF!H$5*MAX(AZ355*DCF!H$10,0)-MAX(AZ355-AY355,0)/Inputs!$B$10)*DCF!H$6</f>
        <v>1824.5099545658938</v>
      </c>
      <c r="CH355" s="15">
        <f ca="1">(BA355*DCF!I$10-DCF!I$5*MAX(BA355*DCF!I$10,0)-MAX(BA355-AZ355,0)/Inputs!$B$10)*DCF!I$6</f>
        <v>2306.11962876795</v>
      </c>
      <c r="CI355" s="15">
        <f ca="1">(BB355*DCF!J$10-DCF!J$5*MAX(BB355*DCF!J$10,0)-MAX(BB355-BA355,0)/Inputs!$B$10)*DCF!J$6</f>
        <v>2842.4385198115592</v>
      </c>
      <c r="CJ355" s="15">
        <f ca="1">(BC355*DCF!K$10-DCF!K$5*MAX(BC355*DCF!K$10,0)-MAX(BC355-BB355,0)/Inputs!$B$10)*DCF!K$6</f>
        <v>3360.9252828614094</v>
      </c>
      <c r="CK355" s="15">
        <f ca="1">(BD355*DCF!L$10-DCF!L$5*MAX(BD355*DCF!L$10,0)-MAX(BD355-BC355,0)/Inputs!$B$10)*DCF!L$6</f>
        <v>4637.5950593975331</v>
      </c>
      <c r="CL355" s="15">
        <f ca="1">(BE355*DCF!M$10-DCF!M$5*MAX(BE355*DCF!M$10,0)-MAX(BE355-BD355,0)/Inputs!$B$10)*DCF!M$6</f>
        <v>4977.9051585926672</v>
      </c>
      <c r="CM355" s="15">
        <f ca="1">(BF355*DCF!C$28-DCF!C$5*MAX(BF355*DCF!C$28,0)-MAX(BF355-Inputs!$B$13,0)/Inputs!$B$17)*DCF!C$6</f>
        <v>3540.5346499911088</v>
      </c>
      <c r="CN355" s="15">
        <f ca="1">(BG355*DCF!D$28-DCF!D$5*MAX(BG355*DCF!D$28,0)-MAX(BG355-BF355,0)/Inputs!$B$17)*DCF!D$6</f>
        <v>3633.6970739927797</v>
      </c>
      <c r="CO355" s="15">
        <f ca="1">(BH355*DCF!E$28-DCF!E$5*MAX(BH355*DCF!E$28,0)-MAX(BH355-BG355,0)/Inputs!$B$17)*DCF!E$6</f>
        <v>3955.7583383306778</v>
      </c>
      <c r="CP355" s="15">
        <f ca="1">(BI355*DCF!F$28-DCF!F$5*MAX(BI355*DCF!F$28,0)-MAX(BI355-BH355,0)/Inputs!$B$17)*DCF!F$6</f>
        <v>4760.9832742883737</v>
      </c>
      <c r="CQ355" s="15">
        <f ca="1">(BJ355*DCF!G$28-DCF!G$5*MAX(BJ355*DCF!G$28,0)-MAX(BJ355-BI355,0)/Inputs!$B$17)*DCF!G$6</f>
        <v>5366.7475490400921</v>
      </c>
      <c r="CR355" s="15">
        <f ca="1">(BK355*DCF!H$28-DCF!H$5*MAX(BK355*DCF!H$28,0)-MAX(BK355-BJ355,0)/Inputs!$B$17)*DCF!H$6</f>
        <v>6404.689068170368</v>
      </c>
      <c r="CS355" s="15">
        <f ca="1">(BL355*DCF!I$28-DCF!I$5*MAX(BL355*DCF!I$28,0)-MAX(BL355-BK355,0)/Inputs!$B$17)*DCF!I$6</f>
        <v>6525.3415208745937</v>
      </c>
      <c r="CT355" s="15">
        <f ca="1">(BM355*DCF!J$28-DCF!J$5*MAX(BM355*DCF!J$28,0)-MAX(BM355-BL355,0)/Inputs!$B$17)*DCF!J$6</f>
        <v>6943.4066703040598</v>
      </c>
      <c r="CU355" s="15">
        <f ca="1">(BN355*DCF!K$28-DCF!K$5*MAX(BN355*DCF!K$28,0)-MAX(BN355-BM355,0)/Inputs!$B$17)*DCF!K$6</f>
        <v>7657.2863105579763</v>
      </c>
      <c r="CV355" s="15">
        <f ca="1">(BO355*DCF!L$28-DCF!L$5*MAX(BO355*DCF!L$28,0)-MAX(BO355-BN355,0)/Inputs!$B$17)*DCF!L$6</f>
        <v>9216.4020251535949</v>
      </c>
      <c r="CW355" s="15">
        <f ca="1">(BP355*DCF!M$28-DCF!M$5*MAX(BP355*DCF!M$28,0)-MAX(BP355-BO355,0)/Inputs!$B$17)*DCF!M$6</f>
        <v>12061.788863372651</v>
      </c>
      <c r="CX355" s="15">
        <f ca="1">(BQ355*DCF!C$46-DCF!C$5*MAX(BQ355*DCF!C$46,0)-MAX(BQ355-Inputs!$B$20,0)/Inputs!$B$24)*DCF!C$6</f>
        <v>-607.66268947052367</v>
      </c>
      <c r="CY355" s="15">
        <f ca="1">(BR355*DCF!D$46-DCF!D$5*MAX(BR355*DCF!D$46,0)-MAX(BR355-BQ355,0)/Inputs!$B$24)*DCF!D$6</f>
        <v>-930.55465402793766</v>
      </c>
      <c r="CZ355" s="15">
        <f ca="1">(BS355*DCF!E$46-DCF!E$5*MAX(BS355*DCF!E$46,0)-MAX(BS355-BR355,0)/Inputs!$B$24)*DCF!E$6</f>
        <v>-343.12829191676286</v>
      </c>
      <c r="DA355" s="15">
        <f ca="1">(BT355*DCF!F$46-DCF!F$5*MAX(BT355*DCF!F$46,0)-MAX(BT355-BS355,0)/Inputs!$B$24)*DCF!F$6</f>
        <v>-644.44210515012355</v>
      </c>
      <c r="DB355" s="15">
        <f ca="1">(BU355*DCF!G$46-DCF!G$5*MAX(BU355*DCF!G$46,0)-MAX(BU355-BT355,0)/Inputs!$B$24)*DCF!G$6</f>
        <v>-433.35837648032452</v>
      </c>
      <c r="DC355" s="15">
        <f ca="1">(BV355*DCF!H$46-DCF!H$5*MAX(BV355*DCF!H$46,0)-MAX(BV355-BU355,0)/Inputs!$B$24)*DCF!H$6</f>
        <v>0</v>
      </c>
      <c r="DD355" s="15">
        <f ca="1">(BW355*DCF!I$46-DCF!I$5*MAX(BW355*DCF!I$46,0)-MAX(BW355-BV355,0)/Inputs!$B$24)*DCF!I$6</f>
        <v>-104.65436238671333</v>
      </c>
      <c r="DE355" s="15">
        <f ca="1">(BX355*DCF!J$46-DCF!J$5*MAX(BX355*DCF!J$46,0)-MAX(BX355-BW355,0)/Inputs!$B$24)*DCF!J$6</f>
        <v>-754.40378671659789</v>
      </c>
      <c r="DF355" s="15">
        <f ca="1">(BY355*DCF!K$46-DCF!K$5*MAX(BY355*DCF!K$46,0)-MAX(BY355-BX355,0)/Inputs!$B$24)*DCF!K$6</f>
        <v>-40.715697618216403</v>
      </c>
      <c r="DG355" s="15">
        <f ca="1">(BZ355*DCF!L$46-DCF!L$5*MAX(BZ355*DCF!L$46,0)-MAX(BZ355-BY355,0)/Inputs!$B$24)*DCF!L$6</f>
        <v>-798.50781207746036</v>
      </c>
      <c r="DH355" s="15">
        <f ca="1">(CA355*DCF!M$46-DCF!M$5*MAX(CA355*DCF!M$46,0)-MAX(CA355-BZ355,0)/Inputs!$B$24)*DCF!M$6</f>
        <v>216.85865541529816</v>
      </c>
      <c r="DI355" s="15">
        <f ca="1">SUM(CB355:CL355)+BE355*DCF!M$10*(1+Inputs!$B$30)*(1-Inputs!$B$33)*(1-Inputs!$B$30/Inputs!$B$31)/(Inputs!$B$29-Inputs!$B$30)*DCF!M$6</f>
        <v>147728.65815702613</v>
      </c>
      <c r="DJ355" s="15">
        <f ca="1">SUM(CM355:CW355)+BP355*DCF!M$28*(1+Inputs!$B$30)*(1-Inputs!$B$33)*(1-Inputs!$B$30/Inputs!$B$31)/(Inputs!$B$29-Inputs!$B$30)*DCF!M$6</f>
        <v>354159.01783180493</v>
      </c>
      <c r="DK355" s="15">
        <f ca="1">SUM(CX355:DH355)+CA355*DCF!M$46*(1+Inputs!$B$30)*(1-Inputs!$B$33)*(1-Inputs!$B$30/Inputs!$B$31)/(Inputs!$B$29-Inputs!$B$30)*DCF!M$6</f>
        <v>52316.299096525727</v>
      </c>
      <c r="DM355" s="15">
        <f ca="1">DI355+DJ355+DK355+Inputs!$B$34+Inputs!$B$36-Inputs!$B$35</f>
        <v>631054.97508535685</v>
      </c>
    </row>
    <row r="356" spans="1:117" x14ac:dyDescent="0.75">
      <c r="A356" s="11">
        <v>343</v>
      </c>
      <c r="C356" s="23">
        <f t="shared" ca="1" si="214"/>
        <v>0.83879487096896477</v>
      </c>
      <c r="D356" s="23">
        <f t="shared" ca="1" si="214"/>
        <v>-0.14672976341873462</v>
      </c>
      <c r="E356" s="23">
        <f t="shared" ca="1" si="214"/>
        <v>0.30159399652301616</v>
      </c>
      <c r="F356" s="23">
        <f t="shared" ca="1" si="214"/>
        <v>-0.25131307894418764</v>
      </c>
      <c r="G356" s="23">
        <f t="shared" ca="1" si="214"/>
        <v>-0.49218479659679576</v>
      </c>
      <c r="H356" s="23">
        <f t="shared" ca="1" si="214"/>
        <v>-0.98929927588344868</v>
      </c>
      <c r="I356" s="23">
        <f t="shared" ca="1" si="214"/>
        <v>-0.25549387267835555</v>
      </c>
      <c r="J356" s="23">
        <f t="shared" ca="1" si="214"/>
        <v>-0.67689441787603821</v>
      </c>
      <c r="K356" s="23">
        <f t="shared" ca="1" si="214"/>
        <v>0.36592025001930489</v>
      </c>
      <c r="L356" s="23">
        <f t="shared" ca="1" si="214"/>
        <v>0.87331771679813963</v>
      </c>
      <c r="M356" s="23">
        <f t="shared" ca="1" si="214"/>
        <v>0.7864178316914433</v>
      </c>
      <c r="N356" s="23">
        <f ca="1">SQRT(Inputs!$B$38)*C356+SQRT(1-Inputs!$B$38)*_xlfn.NORM.S.INV(RAND())</f>
        <v>-0.23550363088260895</v>
      </c>
      <c r="O356" s="23">
        <f ca="1">SQRT(Inputs!$B$38)*D356+SQRT(1-Inputs!$B$38)*_xlfn.NORM.S.INV(RAND())</f>
        <v>-0.13270843819694075</v>
      </c>
      <c r="P356" s="23">
        <f ca="1">SQRT(Inputs!$B$38)*E356+SQRT(1-Inputs!$B$38)*_xlfn.NORM.S.INV(RAND())</f>
        <v>-0.77642151768408607</v>
      </c>
      <c r="Q356" s="23">
        <f ca="1">SQRT(Inputs!$B$38)*F356+SQRT(1-Inputs!$B$38)*_xlfn.NORM.S.INV(RAND())</f>
        <v>-1.213874342619194</v>
      </c>
      <c r="R356" s="23">
        <f ca="1">SQRT(Inputs!$B$38)*G356+SQRT(1-Inputs!$B$38)*_xlfn.NORM.S.INV(RAND())</f>
        <v>-2.0928235577189938</v>
      </c>
      <c r="S356" s="23">
        <f ca="1">SQRT(Inputs!$B$38)*H356+SQRT(1-Inputs!$B$38)*_xlfn.NORM.S.INV(RAND())</f>
        <v>-0.46411942410070139</v>
      </c>
      <c r="T356" s="23">
        <f ca="1">SQRT(Inputs!$B$38)*I356+SQRT(1-Inputs!$B$38)*_xlfn.NORM.S.INV(RAND())</f>
        <v>-0.3566247326723927</v>
      </c>
      <c r="U356" s="23">
        <f ca="1">SQRT(Inputs!$B$38)*J356+SQRT(1-Inputs!$B$38)*_xlfn.NORM.S.INV(RAND())</f>
        <v>-1.2559908682491441</v>
      </c>
      <c r="V356" s="23">
        <f ca="1">SQRT(Inputs!$B$38)*K356+SQRT(1-Inputs!$B$38)*_xlfn.NORM.S.INV(RAND())</f>
        <v>-0.33360665250778532</v>
      </c>
      <c r="W356" s="23">
        <f ca="1">SQRT(Inputs!$B$38)*L356+SQRT(1-Inputs!$B$38)*_xlfn.NORM.S.INV(RAND())</f>
        <v>-0.45836707535468424</v>
      </c>
      <c r="X356" s="23">
        <f ca="1">SQRT(Inputs!$B$38)*M356+SQRT(1-Inputs!$B$38)*_xlfn.NORM.S.INV(RAND())</f>
        <v>0.33150315414282189</v>
      </c>
      <c r="Y356" s="23">
        <f ca="1">SQRT(Inputs!$B$38)*C356+SQRT(1-Inputs!$B$38)*_xlfn.NORM.S.INV(RAND())</f>
        <v>0.36733178844225634</v>
      </c>
      <c r="Z356" s="23">
        <f ca="1">SQRT(Inputs!$B$38)*D356+SQRT(1-Inputs!$B$38)*_xlfn.NORM.S.INV(RAND())</f>
        <v>0.2565631533765283</v>
      </c>
      <c r="AA356" s="23">
        <f ca="1">SQRT(Inputs!$B$38)*E356+SQRT(1-Inputs!$B$38)*_xlfn.NORM.S.INV(RAND())</f>
        <v>-0.79131705849157785</v>
      </c>
      <c r="AB356" s="23">
        <f ca="1">SQRT(Inputs!$B$38)*F356+SQRT(1-Inputs!$B$38)*_xlfn.NORM.S.INV(RAND())</f>
        <v>0.3202871848630463</v>
      </c>
      <c r="AC356" s="23">
        <f ca="1">SQRT(Inputs!$B$38)*G356+SQRT(1-Inputs!$B$38)*_xlfn.NORM.S.INV(RAND())</f>
        <v>0.53576142065980004</v>
      </c>
      <c r="AD356" s="23">
        <f ca="1">SQRT(Inputs!$B$38)*H356+SQRT(1-Inputs!$B$38)*_xlfn.NORM.S.INV(RAND())</f>
        <v>-0.70256567099525924</v>
      </c>
      <c r="AE356" s="23">
        <f ca="1">SQRT(Inputs!$B$38)*I356+SQRT(1-Inputs!$B$38)*_xlfn.NORM.S.INV(RAND())</f>
        <v>-1.0357778894812888</v>
      </c>
      <c r="AF356" s="23">
        <f ca="1">SQRT(Inputs!$B$38)*J356+SQRT(1-Inputs!$B$38)*_xlfn.NORM.S.INV(RAND())</f>
        <v>-0.39009215559352622</v>
      </c>
      <c r="AG356" s="23">
        <f ca="1">SQRT(Inputs!$B$38)*K356+SQRT(1-Inputs!$B$38)*_xlfn.NORM.S.INV(RAND())</f>
        <v>-0.69437380158336237</v>
      </c>
      <c r="AH356" s="23">
        <f ca="1">SQRT(Inputs!$B$38)*L356+SQRT(1-Inputs!$B$38)*_xlfn.NORM.S.INV(RAND())</f>
        <v>1.5556773942581339</v>
      </c>
      <c r="AI356" s="23">
        <f ca="1">SQRT(Inputs!$B$38)*M356+SQRT(1-Inputs!$B$38)*_xlfn.NORM.S.INV(RAND())</f>
        <v>1.4640886905485426</v>
      </c>
      <c r="AJ356" s="23">
        <f ca="1">SQRT(Inputs!$B$38)*C356+SQRT(1-Inputs!$B$38)*_xlfn.NORM.S.INV(RAND())</f>
        <v>1.9453767549331316</v>
      </c>
      <c r="AK356" s="23">
        <f ca="1">SQRT(Inputs!$B$38)*D356+SQRT(1-Inputs!$B$38)*_xlfn.NORM.S.INV(RAND())</f>
        <v>-0.87151241702357596</v>
      </c>
      <c r="AL356" s="23">
        <f ca="1">SQRT(Inputs!$B$38)*E356+SQRT(1-Inputs!$B$38)*_xlfn.NORM.S.INV(RAND())</f>
        <v>0.87832537536664612</v>
      </c>
      <c r="AM356" s="23">
        <f ca="1">SQRT(Inputs!$B$38)*F356+SQRT(1-Inputs!$B$38)*_xlfn.NORM.S.INV(RAND())</f>
        <v>-0.4058885427243194</v>
      </c>
      <c r="AN356" s="23">
        <f ca="1">SQRT(Inputs!$B$38)*G356+SQRT(1-Inputs!$B$38)*_xlfn.NORM.S.INV(RAND())</f>
        <v>-1.6947628023408767E-3</v>
      </c>
      <c r="AO356" s="23">
        <f ca="1">SQRT(Inputs!$B$38)*H356+SQRT(1-Inputs!$B$38)*_xlfn.NORM.S.INV(RAND())</f>
        <v>-0.58916698584808225</v>
      </c>
      <c r="AP356" s="23">
        <f ca="1">SQRT(Inputs!$B$38)*I356+SQRT(1-Inputs!$B$38)*_xlfn.NORM.S.INV(RAND())</f>
        <v>-0.6084079423613491</v>
      </c>
      <c r="AQ356" s="23">
        <f ca="1">SQRT(Inputs!$B$38)*J356+SQRT(1-Inputs!$B$38)*_xlfn.NORM.S.INV(RAND())</f>
        <v>0.51354776483389797</v>
      </c>
      <c r="AR356" s="23">
        <f ca="1">SQRT(Inputs!$B$38)*K356+SQRT(1-Inputs!$B$38)*_xlfn.NORM.S.INV(RAND())</f>
        <v>-0.60814410530504215</v>
      </c>
      <c r="AS356" s="23">
        <f ca="1">SQRT(Inputs!$B$38)*L356+SQRT(1-Inputs!$B$38)*_xlfn.NORM.S.INV(RAND())</f>
        <v>0.85622860958482938</v>
      </c>
      <c r="AT356" s="23">
        <f ca="1">SQRT(Inputs!$B$38)*M356+SQRT(1-Inputs!$B$38)*_xlfn.NORM.S.INV(RAND())</f>
        <v>-2.3257514405958641</v>
      </c>
      <c r="AU356" s="15">
        <f ca="1">Inputs!$B$6*EXP($B$8-0.5*C$5^2+C$5*N356)</f>
        <v>4776.6307799763881</v>
      </c>
      <c r="AV356" s="15">
        <f t="shared" ca="1" si="183"/>
        <v>5701.9369585740033</v>
      </c>
      <c r="AW356" s="15">
        <f t="shared" ca="1" si="184"/>
        <v>6261.2316788584412</v>
      </c>
      <c r="AX356" s="15">
        <f t="shared" ca="1" si="185"/>
        <v>6568.6744544608755</v>
      </c>
      <c r="AY356" s="15">
        <f t="shared" ca="1" si="186"/>
        <v>6286.8985276442563</v>
      </c>
      <c r="AZ356" s="15">
        <f t="shared" ca="1" si="187"/>
        <v>7305.9439056798101</v>
      </c>
      <c r="BA356" s="15">
        <f t="shared" ca="1" si="188"/>
        <v>8613.0567209794317</v>
      </c>
      <c r="BB356" s="15">
        <f t="shared" ca="1" si="189"/>
        <v>9298.1466136296349</v>
      </c>
      <c r="BC356" s="15">
        <f t="shared" ca="1" si="190"/>
        <v>11026.981749617513</v>
      </c>
      <c r="BD356" s="15">
        <f t="shared" ca="1" si="191"/>
        <v>12942.161204698867</v>
      </c>
      <c r="BE356" s="15">
        <f t="shared" ca="1" si="192"/>
        <v>16345.097079688891</v>
      </c>
      <c r="BF356" s="15">
        <f ca="1">Inputs!$B$13*EXP($B$9-0.5*C$6^2+C$6*Y356)</f>
        <v>14875.813378451518</v>
      </c>
      <c r="BG356" s="15">
        <f t="shared" ca="1" si="193"/>
        <v>18988.701412443108</v>
      </c>
      <c r="BH356" s="15">
        <f t="shared" ca="1" si="194"/>
        <v>20347.065226035236</v>
      </c>
      <c r="BI356" s="15">
        <f t="shared" ca="1" si="195"/>
        <v>26166.558211847907</v>
      </c>
      <c r="BJ356" s="15">
        <f t="shared" ca="1" si="196"/>
        <v>34654.012203497026</v>
      </c>
      <c r="BK356" s="15">
        <f t="shared" ca="1" si="197"/>
        <v>38651.634751535334</v>
      </c>
      <c r="BL356" s="15">
        <f t="shared" ca="1" si="198"/>
        <v>41515.074209213708</v>
      </c>
      <c r="BM356" s="15">
        <f t="shared" ca="1" si="199"/>
        <v>48616.978199582671</v>
      </c>
      <c r="BN356" s="15">
        <f t="shared" ca="1" si="200"/>
        <v>55018.763609319132</v>
      </c>
      <c r="BO356" s="15">
        <f t="shared" ca="1" si="201"/>
        <v>81113.009686663121</v>
      </c>
      <c r="BP356" s="15">
        <f t="shared" ca="1" si="202"/>
        <v>117847.79839406154</v>
      </c>
      <c r="BQ356" s="15">
        <f ca="1">Inputs!$B$20*EXP($B$10-0.5*C$7^2+C$7*AJ356)</f>
        <v>8551.9973498093605</v>
      </c>
      <c r="BR356" s="15">
        <f t="shared" ca="1" si="203"/>
        <v>8798.4138325250533</v>
      </c>
      <c r="BS356" s="15">
        <f t="shared" ca="1" si="204"/>
        <v>15505.524142455222</v>
      </c>
      <c r="BT356" s="15">
        <f t="shared" ca="1" si="205"/>
        <v>19219.389778525638</v>
      </c>
      <c r="BU356" s="15">
        <f t="shared" ca="1" si="206"/>
        <v>26624.848023194838</v>
      </c>
      <c r="BV356" s="15">
        <f t="shared" ca="1" si="207"/>
        <v>32438.201211065472</v>
      </c>
      <c r="BW356" s="15">
        <f t="shared" ca="1" si="208"/>
        <v>39796.54297368422</v>
      </c>
      <c r="BX356" s="15">
        <f t="shared" ca="1" si="209"/>
        <v>61697.795550627394</v>
      </c>
      <c r="BY356" s="15">
        <f t="shared" ca="1" si="210"/>
        <v>76953.602522224901</v>
      </c>
      <c r="BZ356" s="15">
        <f t="shared" ca="1" si="211"/>
        <v>126383.2637528609</v>
      </c>
      <c r="CA356" s="15">
        <f t="shared" ca="1" si="212"/>
        <v>117431.18044057104</v>
      </c>
      <c r="CB356" s="15">
        <f ca="1">(AU356*DCF!C$10-DCF!C$5*MAX(AU356*DCF!C$10,0)-MAX(AU356-Inputs!$B$6,0)/Inputs!$B$10)*DCF!C$6</f>
        <v>1044.3977262784879</v>
      </c>
      <c r="CC356" s="15">
        <f ca="1">(AV356*DCF!D$10-DCF!D$5*MAX(AV356*DCF!D$10,0)-MAX(AV356-AU356,0)/Inputs!$B$10)*DCF!D$6</f>
        <v>1164.1968096295402</v>
      </c>
      <c r="CD356" s="15">
        <f ca="1">(AW356*DCF!E$10-DCF!E$5*MAX(AW356*DCF!E$10,0)-MAX(AW356-AV356,0)/Inputs!$B$10)*DCF!E$6</f>
        <v>1319.6423918880735</v>
      </c>
      <c r="CE356" s="15">
        <f ca="1">(AX356*DCF!F$10-DCF!F$5*MAX(AX356*DCF!F$10,0)-MAX(AX356-AW356,0)/Inputs!$B$10)*DCF!F$6</f>
        <v>1369.9599458199843</v>
      </c>
      <c r="CF356" s="15">
        <f ca="1">(AY356*DCF!G$10-DCF!G$5*MAX(AY356*DCF!G$10,0)-MAX(AY356-AX356,0)/Inputs!$B$10)*DCF!G$6</f>
        <v>1295.3516200615468</v>
      </c>
      <c r="CG356" s="15">
        <f ca="1">(AZ356*DCF!H$10-DCF!H$5*MAX(AZ356*DCF!H$10,0)-MAX(AZ356-AY356,0)/Inputs!$B$10)*DCF!H$6</f>
        <v>1237.5044740351148</v>
      </c>
      <c r="CH356" s="15">
        <f ca="1">(BA356*DCF!I$10-DCF!I$5*MAX(BA356*DCF!I$10,0)-MAX(BA356-AZ356,0)/Inputs!$B$10)*DCF!I$6</f>
        <v>1358.8789588531679</v>
      </c>
      <c r="CI356" s="15">
        <f ca="1">(BB356*DCF!J$10-DCF!J$5*MAX(BB356*DCF!J$10,0)-MAX(BB356-BA356,0)/Inputs!$B$10)*DCF!J$6</f>
        <v>1491.7694497589946</v>
      </c>
      <c r="CJ356" s="15">
        <f ca="1">(BC356*DCF!K$10-DCF!K$5*MAX(BC356*DCF!K$10,0)-MAX(BC356-BB356,0)/Inputs!$B$10)*DCF!K$6</f>
        <v>1533.1563660109041</v>
      </c>
      <c r="CK356" s="15">
        <f ca="1">(BD356*DCF!L$10-DCF!L$5*MAX(BD356*DCF!L$10,0)-MAX(BD356-BC356,0)/Inputs!$B$10)*DCF!L$6</f>
        <v>1704.2603043826109</v>
      </c>
      <c r="CL356" s="15">
        <f ca="1">(BE356*DCF!M$10-DCF!M$5*MAX(BE356*DCF!M$10,0)-MAX(BE356-BD356,0)/Inputs!$B$10)*DCF!M$6</f>
        <v>1899.9875558690553</v>
      </c>
      <c r="CM356" s="15">
        <f ca="1">(BF356*DCF!C$28-DCF!C$5*MAX(BF356*DCF!C$28,0)-MAX(BF356-Inputs!$B$13,0)/Inputs!$B$17)*DCF!C$6</f>
        <v>3734.2701132245979</v>
      </c>
      <c r="CN356" s="15">
        <f ca="1">(BG356*DCF!D$28-DCF!D$5*MAX(BG356*DCF!D$28,0)-MAX(BG356-BF356,0)/Inputs!$B$17)*DCF!D$6</f>
        <v>4715.1429257562422</v>
      </c>
      <c r="CO356" s="15">
        <f ca="1">(BH356*DCF!E$28-DCF!E$5*MAX(BH356*DCF!E$28,0)-MAX(BH356-BG356,0)/Inputs!$B$17)*DCF!E$6</f>
        <v>5494.9363708024885</v>
      </c>
      <c r="CP356" s="15">
        <f ca="1">(BI356*DCF!F$28-DCF!F$5*MAX(BI356*DCF!F$28,0)-MAX(BI356-BH356,0)/Inputs!$B$17)*DCF!F$6</f>
        <v>6044.0006226346586</v>
      </c>
      <c r="CQ356" s="15">
        <f ca="1">(BJ356*DCF!G$28-DCF!G$5*MAX(BJ356*DCF!G$28,0)-MAX(BJ356-BI356,0)/Inputs!$B$17)*DCF!G$6</f>
        <v>7563.7404698425153</v>
      </c>
      <c r="CR356" s="15">
        <f ca="1">(BK356*DCF!H$28-DCF!H$5*MAX(BK356*DCF!H$28,0)-MAX(BK356-BJ356,0)/Inputs!$B$17)*DCF!H$6</f>
        <v>8937.8573505532695</v>
      </c>
      <c r="CS356" s="15">
        <f ca="1">(BL356*DCF!I$28-DCF!I$5*MAX(BL356*DCF!I$28,0)-MAX(BL356-BK356,0)/Inputs!$B$17)*DCF!I$6</f>
        <v>9351.4044383510918</v>
      </c>
      <c r="CT356" s="15">
        <f ca="1">(BM356*DCF!J$28-DCF!J$5*MAX(BM356*DCF!J$28,0)-MAX(BM356-BL356,0)/Inputs!$B$17)*DCF!J$6</f>
        <v>9903.9676912820814</v>
      </c>
      <c r="CU356" s="15">
        <f ca="1">(BN356*DCF!K$28-DCF!K$5*MAX(BN356*DCF!K$28,0)-MAX(BN356-BM356,0)/Inputs!$B$17)*DCF!K$6</f>
        <v>10834.906933273653</v>
      </c>
      <c r="CV356" s="15">
        <f ca="1">(BO356*DCF!L$28-DCF!L$5*MAX(BO356*DCF!L$28,0)-MAX(BO356-BN356,0)/Inputs!$B$17)*DCF!L$6</f>
        <v>13231.14052887769</v>
      </c>
      <c r="CW356" s="15">
        <f ca="1">(BP356*DCF!M$28-DCF!M$5*MAX(BP356*DCF!M$28,0)-MAX(BP356-BO356,0)/Inputs!$B$17)*DCF!M$6</f>
        <v>18333.313828206497</v>
      </c>
      <c r="CX356" s="15">
        <f ca="1">(BQ356*DCF!C$46-DCF!C$5*MAX(BQ356*DCF!C$46,0)-MAX(BQ356-Inputs!$B$20,0)/Inputs!$B$24)*DCF!C$6</f>
        <v>-4446.6494340480558</v>
      </c>
      <c r="CY356" s="15">
        <f ca="1">(BR356*DCF!D$46-DCF!D$5*MAX(BR356*DCF!D$46,0)-MAX(BR356-BQ356,0)/Inputs!$B$24)*DCF!D$6</f>
        <v>-1606.8279272813718</v>
      </c>
      <c r="CZ356" s="15">
        <f ca="1">(BS356*DCF!E$46-DCF!E$5*MAX(BS356*DCF!E$46,0)-MAX(BS356-BR356,0)/Inputs!$B$24)*DCF!E$6</f>
        <v>-4477.3134673364784</v>
      </c>
      <c r="DA356" s="15">
        <f ca="1">(BT356*DCF!F$46-DCF!F$5*MAX(BT356*DCF!F$46,0)-MAX(BT356-BS356,0)/Inputs!$B$24)*DCF!F$6</f>
        <v>-2752.013360265797</v>
      </c>
      <c r="DB356" s="15">
        <f ca="1">(BU356*DCF!G$46-DCF!G$5*MAX(BU356*DCF!G$46,0)-MAX(BU356-BT356,0)/Inputs!$B$24)*DCF!G$6</f>
        <v>-3386.6571227408681</v>
      </c>
      <c r="DC356" s="15">
        <f ca="1">(BV356*DCF!H$46-DCF!H$5*MAX(BV356*DCF!H$46,0)-MAX(BV356-BU356,0)/Inputs!$B$24)*DCF!H$6</f>
        <v>-1806.4638841248557</v>
      </c>
      <c r="DD356" s="15">
        <f ca="1">(BW356*DCF!I$46-DCF!I$5*MAX(BW356*DCF!I$46,0)-MAX(BW356-BV356,0)/Inputs!$B$24)*DCF!I$6</f>
        <v>-1193.1786745841227</v>
      </c>
      <c r="DE356" s="15">
        <f ca="1">(BX356*DCF!J$46-DCF!J$5*MAX(BX356*DCF!J$46,0)-MAX(BX356-BW356,0)/Inputs!$B$24)*DCF!J$6</f>
        <v>-3219.8025092071912</v>
      </c>
      <c r="DF356" s="15">
        <f ca="1">(BY356*DCF!K$46-DCF!K$5*MAX(BY356*DCF!K$46,0)-MAX(BY356-BX356,0)/Inputs!$B$24)*DCF!K$6</f>
        <v>658.58000714529601</v>
      </c>
      <c r="DG356" s="15">
        <f ca="1">(BZ356*DCF!L$46-DCF!L$5*MAX(BZ356*DCF!L$46,0)-MAX(BZ356-BY356,0)/Inputs!$B$24)*DCF!L$6</f>
        <v>-2449.8057574133495</v>
      </c>
      <c r="DH356" s="15">
        <f ca="1">(CA356*DCF!M$46-DCF!M$5*MAX(CA356*DCF!M$46,0)-MAX(CA356-BZ356,0)/Inputs!$B$24)*DCF!M$6</f>
        <v>9206.143566954026</v>
      </c>
      <c r="DI356" s="15">
        <f ca="1">SUM(CB356:CL356)+BE356*DCF!M$10*(1+Inputs!$B$30)*(1-Inputs!$B$33)*(1-Inputs!$B$30/Inputs!$B$31)/(Inputs!$B$29-Inputs!$B$30)*DCF!M$6</f>
        <v>60907.726916894513</v>
      </c>
      <c r="DJ356" s="15">
        <f ca="1">SUM(CM356:CW356)+BP356*DCF!M$28*(1+Inputs!$B$30)*(1-Inputs!$B$33)*(1-Inputs!$B$30/Inputs!$B$31)/(Inputs!$B$29-Inputs!$B$30)*DCF!M$6</f>
        <v>535440.65634810657</v>
      </c>
      <c r="DK356" s="15">
        <f ca="1">SUM(CX356:DH356)+CA356*DCF!M$46*(1+Inputs!$B$30)*(1-Inputs!$B$33)*(1-Inputs!$B$30/Inputs!$B$31)/(Inputs!$B$29-Inputs!$B$30)*DCF!M$6</f>
        <v>166088.52701082517</v>
      </c>
      <c r="DM356" s="15">
        <f ca="1">DI356+DJ356+DK356+Inputs!$B$34+Inputs!$B$36-Inputs!$B$35</f>
        <v>839287.91027582623</v>
      </c>
    </row>
    <row r="357" spans="1:117" x14ac:dyDescent="0.75">
      <c r="A357" s="11">
        <v>344</v>
      </c>
      <c r="C357" s="23">
        <f t="shared" ca="1" si="214"/>
        <v>-0.2896017947680859</v>
      </c>
      <c r="D357" s="23">
        <f t="shared" ca="1" si="214"/>
        <v>-0.48679696585285442</v>
      </c>
      <c r="E357" s="23">
        <f t="shared" ca="1" si="214"/>
        <v>1.7515469408429984</v>
      </c>
      <c r="F357" s="23">
        <f t="shared" ca="1" si="214"/>
        <v>1.4216306103476575</v>
      </c>
      <c r="G357" s="23">
        <f t="shared" ca="1" si="214"/>
        <v>-0.49677189637099889</v>
      </c>
      <c r="H357" s="23">
        <f t="shared" ca="1" si="214"/>
        <v>0.27933500571302483</v>
      </c>
      <c r="I357" s="23">
        <f t="shared" ca="1" si="214"/>
        <v>0.96016161518440724</v>
      </c>
      <c r="J357" s="23">
        <f t="shared" ca="1" si="214"/>
        <v>0.69112162858300119</v>
      </c>
      <c r="K357" s="23">
        <f t="shared" ca="1" si="214"/>
        <v>2.7394513887475753</v>
      </c>
      <c r="L357" s="23">
        <f t="shared" ca="1" si="214"/>
        <v>1.4264272166997904</v>
      </c>
      <c r="M357" s="23">
        <f t="shared" ca="1" si="214"/>
        <v>1.8950204886804705</v>
      </c>
      <c r="N357" s="23">
        <f ca="1">SQRT(Inputs!$B$38)*C357+SQRT(1-Inputs!$B$38)*_xlfn.NORM.S.INV(RAND())</f>
        <v>-0.18988580529736129</v>
      </c>
      <c r="O357" s="23">
        <f ca="1">SQRT(Inputs!$B$38)*D357+SQRT(1-Inputs!$B$38)*_xlfn.NORM.S.INV(RAND())</f>
        <v>-0.36766278691676046</v>
      </c>
      <c r="P357" s="23">
        <f ca="1">SQRT(Inputs!$B$38)*E357+SQRT(1-Inputs!$B$38)*_xlfn.NORM.S.INV(RAND())</f>
        <v>0.93054131746747448</v>
      </c>
      <c r="Q357" s="23">
        <f ca="1">SQRT(Inputs!$B$38)*F357+SQRT(1-Inputs!$B$38)*_xlfn.NORM.S.INV(RAND())</f>
        <v>0.34986293478914593</v>
      </c>
      <c r="R357" s="23">
        <f ca="1">SQRT(Inputs!$B$38)*G357+SQRT(1-Inputs!$B$38)*_xlfn.NORM.S.INV(RAND())</f>
        <v>-0.36901568930775891</v>
      </c>
      <c r="S357" s="23">
        <f ca="1">SQRT(Inputs!$B$38)*H357+SQRT(1-Inputs!$B$38)*_xlfn.NORM.S.INV(RAND())</f>
        <v>-0.85210144468412885</v>
      </c>
      <c r="T357" s="23">
        <f ca="1">SQRT(Inputs!$B$38)*I357+SQRT(1-Inputs!$B$38)*_xlfn.NORM.S.INV(RAND())</f>
        <v>0.81774288363289216</v>
      </c>
      <c r="U357" s="23">
        <f ca="1">SQRT(Inputs!$B$38)*J357+SQRT(1-Inputs!$B$38)*_xlfn.NORM.S.INV(RAND())</f>
        <v>0.73579950196033783</v>
      </c>
      <c r="V357" s="23">
        <f ca="1">SQRT(Inputs!$B$38)*K357+SQRT(1-Inputs!$B$38)*_xlfn.NORM.S.INV(RAND())</f>
        <v>2.4233166581036087</v>
      </c>
      <c r="W357" s="23">
        <f ca="1">SQRT(Inputs!$B$38)*L357+SQRT(1-Inputs!$B$38)*_xlfn.NORM.S.INV(RAND())</f>
        <v>1.6078092608296761</v>
      </c>
      <c r="X357" s="23">
        <f ca="1">SQRT(Inputs!$B$38)*M357+SQRT(1-Inputs!$B$38)*_xlfn.NORM.S.INV(RAND())</f>
        <v>1.6927145413643307</v>
      </c>
      <c r="Y357" s="23">
        <f ca="1">SQRT(Inputs!$B$38)*C357+SQRT(1-Inputs!$B$38)*_xlfn.NORM.S.INV(RAND())</f>
        <v>-1.7595447507680233</v>
      </c>
      <c r="Z357" s="23">
        <f ca="1">SQRT(Inputs!$B$38)*D357+SQRT(1-Inputs!$B$38)*_xlfn.NORM.S.INV(RAND())</f>
        <v>0.45469302912158904</v>
      </c>
      <c r="AA357" s="23">
        <f ca="1">SQRT(Inputs!$B$38)*E357+SQRT(1-Inputs!$B$38)*_xlfn.NORM.S.INV(RAND())</f>
        <v>1.7339200772677259</v>
      </c>
      <c r="AB357" s="23">
        <f ca="1">SQRT(Inputs!$B$38)*F357+SQRT(1-Inputs!$B$38)*_xlfn.NORM.S.INV(RAND())</f>
        <v>1.8908222505178638</v>
      </c>
      <c r="AC357" s="23">
        <f ca="1">SQRT(Inputs!$B$38)*G357+SQRT(1-Inputs!$B$38)*_xlfn.NORM.S.INV(RAND())</f>
        <v>0.38401499154635282</v>
      </c>
      <c r="AD357" s="23">
        <f ca="1">SQRT(Inputs!$B$38)*H357+SQRT(1-Inputs!$B$38)*_xlfn.NORM.S.INV(RAND())</f>
        <v>0.19313580094744542</v>
      </c>
      <c r="AE357" s="23">
        <f ca="1">SQRT(Inputs!$B$38)*I357+SQRT(1-Inputs!$B$38)*_xlfn.NORM.S.INV(RAND())</f>
        <v>0.14922867300288378</v>
      </c>
      <c r="AF357" s="23">
        <f ca="1">SQRT(Inputs!$B$38)*J357+SQRT(1-Inputs!$B$38)*_xlfn.NORM.S.INV(RAND())</f>
        <v>1.3083486643301465</v>
      </c>
      <c r="AG357" s="23">
        <f ca="1">SQRT(Inputs!$B$38)*K357+SQRT(1-Inputs!$B$38)*_xlfn.NORM.S.INV(RAND())</f>
        <v>-2.7697716236305236E-2</v>
      </c>
      <c r="AH357" s="23">
        <f ca="1">SQRT(Inputs!$B$38)*L357+SQRT(1-Inputs!$B$38)*_xlfn.NORM.S.INV(RAND())</f>
        <v>-6.4071085252700444E-2</v>
      </c>
      <c r="AI357" s="23">
        <f ca="1">SQRT(Inputs!$B$38)*M357+SQRT(1-Inputs!$B$38)*_xlfn.NORM.S.INV(RAND())</f>
        <v>0.10440216846782135</v>
      </c>
      <c r="AJ357" s="23">
        <f ca="1">SQRT(Inputs!$B$38)*C357+SQRT(1-Inputs!$B$38)*_xlfn.NORM.S.INV(RAND())</f>
        <v>0.45099622457360633</v>
      </c>
      <c r="AK357" s="23">
        <f ca="1">SQRT(Inputs!$B$38)*D357+SQRT(1-Inputs!$B$38)*_xlfn.NORM.S.INV(RAND())</f>
        <v>0.71621067715911002</v>
      </c>
      <c r="AL357" s="23">
        <f ca="1">SQRT(Inputs!$B$38)*E357+SQRT(1-Inputs!$B$38)*_xlfn.NORM.S.INV(RAND())</f>
        <v>0.19920038325714673</v>
      </c>
      <c r="AM357" s="23">
        <f ca="1">SQRT(Inputs!$B$38)*F357+SQRT(1-Inputs!$B$38)*_xlfn.NORM.S.INV(RAND())</f>
        <v>1.5742238167862304</v>
      </c>
      <c r="AN357" s="23">
        <f ca="1">SQRT(Inputs!$B$38)*G357+SQRT(1-Inputs!$B$38)*_xlfn.NORM.S.INV(RAND())</f>
        <v>-0.78608883582122058</v>
      </c>
      <c r="AO357" s="23">
        <f ca="1">SQRT(Inputs!$B$38)*H357+SQRT(1-Inputs!$B$38)*_xlfn.NORM.S.INV(RAND())</f>
        <v>-0.22341380875120603</v>
      </c>
      <c r="AP357" s="23">
        <f ca="1">SQRT(Inputs!$B$38)*I357+SQRT(1-Inputs!$B$38)*_xlfn.NORM.S.INV(RAND())</f>
        <v>2.4361613437438163</v>
      </c>
      <c r="AQ357" s="23">
        <f ca="1">SQRT(Inputs!$B$38)*J357+SQRT(1-Inputs!$B$38)*_xlfn.NORM.S.INV(RAND())</f>
        <v>0.46963936808836704</v>
      </c>
      <c r="AR357" s="23">
        <f ca="1">SQRT(Inputs!$B$38)*K357+SQRT(1-Inputs!$B$38)*_xlfn.NORM.S.INV(RAND())</f>
        <v>1.6129215107373462</v>
      </c>
      <c r="AS357" s="23">
        <f ca="1">SQRT(Inputs!$B$38)*L357+SQRT(1-Inputs!$B$38)*_xlfn.NORM.S.INV(RAND())</f>
        <v>0.79358067785343134</v>
      </c>
      <c r="AT357" s="23">
        <f ca="1">SQRT(Inputs!$B$38)*M357+SQRT(1-Inputs!$B$38)*_xlfn.NORM.S.INV(RAND())</f>
        <v>2.4034342058360414</v>
      </c>
      <c r="AU357" s="15">
        <f ca="1">Inputs!$B$6*EXP($B$8-0.5*C$5^2+C$5*N357)</f>
        <v>4812.0333945909861</v>
      </c>
      <c r="AV357" s="15">
        <f t="shared" ca="1" si="183"/>
        <v>5549.1481153261911</v>
      </c>
      <c r="AW357" s="15">
        <f t="shared" ca="1" si="184"/>
        <v>7671.0426268650908</v>
      </c>
      <c r="AX357" s="15">
        <f t="shared" ca="1" si="185"/>
        <v>9784.0147348579703</v>
      </c>
      <c r="AY357" s="15">
        <f t="shared" ca="1" si="186"/>
        <v>11452.70212740573</v>
      </c>
      <c r="AZ357" s="15">
        <f t="shared" ca="1" si="187"/>
        <v>12752.428467880693</v>
      </c>
      <c r="BA357" s="15">
        <f t="shared" ca="1" si="188"/>
        <v>17000.142128256317</v>
      </c>
      <c r="BB357" s="15">
        <f t="shared" ca="1" si="189"/>
        <v>22405.675656844523</v>
      </c>
      <c r="BC357" s="15">
        <f t="shared" ca="1" si="190"/>
        <v>34673.297604636631</v>
      </c>
      <c r="BD357" s="15">
        <f t="shared" ca="1" si="191"/>
        <v>49371.422696535876</v>
      </c>
      <c r="BE357" s="15">
        <f t="shared" ca="1" si="192"/>
        <v>70582.978593946158</v>
      </c>
      <c r="BF357" s="15">
        <f ca="1">Inputs!$B$13*EXP($B$9-0.5*C$6^2+C$6*Y357)</f>
        <v>9758.0078829858685</v>
      </c>
      <c r="BG357" s="15">
        <f t="shared" ca="1" si="193"/>
        <v>12909.274635751059</v>
      </c>
      <c r="BH357" s="15">
        <f t="shared" ca="1" si="194"/>
        <v>21028.272047675146</v>
      </c>
      <c r="BI357" s="15">
        <f t="shared" ca="1" si="195"/>
        <v>34437.609236480414</v>
      </c>
      <c r="BJ357" s="15">
        <f t="shared" ca="1" si="196"/>
        <v>44621.107478941616</v>
      </c>
      <c r="BK357" s="15">
        <f t="shared" ca="1" si="197"/>
        <v>56223.022564495281</v>
      </c>
      <c r="BL357" s="15">
        <f t="shared" ca="1" si="198"/>
        <v>70411.794927579089</v>
      </c>
      <c r="BM357" s="15">
        <f t="shared" ca="1" si="199"/>
        <v>101826.48197290955</v>
      </c>
      <c r="BN357" s="15">
        <f t="shared" ca="1" si="200"/>
        <v>124818.83699185595</v>
      </c>
      <c r="BO357" s="15">
        <f t="shared" ca="1" si="201"/>
        <v>152437.17131257011</v>
      </c>
      <c r="BP357" s="15">
        <f t="shared" ca="1" si="202"/>
        <v>189854.03581872539</v>
      </c>
      <c r="BQ357" s="15">
        <f ca="1">Inputs!$B$20*EXP($B$10-0.5*C$7^2+C$7*AJ357)</f>
        <v>5033.5925812040832</v>
      </c>
      <c r="BR357" s="15">
        <f t="shared" ca="1" si="203"/>
        <v>8574.3027144955777</v>
      </c>
      <c r="BS357" s="15">
        <f t="shared" ca="1" si="204"/>
        <v>12432.921301116319</v>
      </c>
      <c r="BT357" s="15">
        <f t="shared" ca="1" si="205"/>
        <v>25907.13744830346</v>
      </c>
      <c r="BU357" s="15">
        <f t="shared" ca="1" si="206"/>
        <v>29685.064657934134</v>
      </c>
      <c r="BV357" s="15">
        <f t="shared" ca="1" si="207"/>
        <v>39273.090703498929</v>
      </c>
      <c r="BW357" s="15">
        <f t="shared" ca="1" si="208"/>
        <v>91777.174097200332</v>
      </c>
      <c r="BX357" s="15">
        <f t="shared" ca="1" si="209"/>
        <v>141037.98822300433</v>
      </c>
      <c r="BY357" s="15">
        <f t="shared" ca="1" si="210"/>
        <v>269058.41431173414</v>
      </c>
      <c r="BZ357" s="15">
        <f t="shared" ca="1" si="211"/>
        <v>436823.0054865065</v>
      </c>
      <c r="CA357" s="15">
        <f t="shared" ca="1" si="212"/>
        <v>940528.08725045912</v>
      </c>
      <c r="CB357" s="15">
        <f ca="1">(AU357*DCF!C$10-DCF!C$5*MAX(AU357*DCF!C$10,0)-MAX(AU357-Inputs!$B$6,0)/Inputs!$B$10)*DCF!C$6</f>
        <v>1044.1452993260946</v>
      </c>
      <c r="CC357" s="15">
        <f ca="1">(AV357*DCF!D$10-DCF!D$5*MAX(AV357*DCF!D$10,0)-MAX(AV357-AU357,0)/Inputs!$B$10)*DCF!D$6</f>
        <v>1172.8411258777276</v>
      </c>
      <c r="CD357" s="15">
        <f ca="1">(AW357*DCF!E$10-DCF!E$5*MAX(AW357*DCF!E$10,0)-MAX(AW357-AV357,0)/Inputs!$B$10)*DCF!E$6</f>
        <v>1293.1831146123786</v>
      </c>
      <c r="CE357" s="15">
        <f ca="1">(AX357*DCF!F$10-DCF!F$5*MAX(AX357*DCF!F$10,0)-MAX(AX357-AW357,0)/Inputs!$B$10)*DCF!F$6</f>
        <v>1696.1777150484629</v>
      </c>
      <c r="CF357" s="15">
        <f ca="1">(AY357*DCF!G$10-DCF!G$5*MAX(AY357*DCF!G$10,0)-MAX(AY357-AX357,0)/Inputs!$B$10)*DCF!G$6</f>
        <v>2038.9624569812831</v>
      </c>
      <c r="CG357" s="15">
        <f ca="1">(AZ357*DCF!H$10-DCF!H$5*MAX(AZ357*DCF!H$10,0)-MAX(AZ357-AY357,0)/Inputs!$B$10)*DCF!H$6</f>
        <v>2245.1034216987141</v>
      </c>
      <c r="CH357" s="15">
        <f ca="1">(BA357*DCF!I$10-DCF!I$5*MAX(BA357*DCF!I$10,0)-MAX(BA357-AZ357,0)/Inputs!$B$10)*DCF!I$6</f>
        <v>2408.5319330228167</v>
      </c>
      <c r="CI357" s="15">
        <f ca="1">(BB357*DCF!J$10-DCF!J$5*MAX(BB357*DCF!J$10,0)-MAX(BB357-BA357,0)/Inputs!$B$10)*DCF!J$6</f>
        <v>3025.7464009343912</v>
      </c>
      <c r="CJ357" s="15">
        <f ca="1">(BC357*DCF!K$10-DCF!K$5*MAX(BC357*DCF!K$10,0)-MAX(BC357-BB357,0)/Inputs!$B$10)*DCF!K$6</f>
        <v>3864.5637328086154</v>
      </c>
      <c r="CK357" s="15">
        <f ca="1">(BD357*DCF!L$10-DCF!L$5*MAX(BD357*DCF!L$10,0)-MAX(BD357-BC357,0)/Inputs!$B$10)*DCF!L$6</f>
        <v>5545.4438302212175</v>
      </c>
      <c r="CL357" s="15">
        <f ca="1">(BE357*DCF!M$10-DCF!M$5*MAX(BE357*DCF!M$10,0)-MAX(BE357-BD357,0)/Inputs!$B$10)*DCF!M$6</f>
        <v>7426.2242076853163</v>
      </c>
      <c r="CM357" s="15">
        <f ca="1">(BF357*DCF!C$28-DCF!C$5*MAX(BF357*DCF!C$28,0)-MAX(BF357-Inputs!$B$13,0)/Inputs!$B$17)*DCF!C$6</f>
        <v>2978.0800116226214</v>
      </c>
      <c r="CN357" s="15">
        <f ca="1">(BG357*DCF!D$28-DCF!D$5*MAX(BG357*DCF!D$28,0)-MAX(BG357-BF357,0)/Inputs!$B$17)*DCF!D$6</f>
        <v>3129.7694345330301</v>
      </c>
      <c r="CO357" s="15">
        <f ca="1">(BH357*DCF!E$28-DCF!E$5*MAX(BH357*DCF!E$28,0)-MAX(BH357-BG357,0)/Inputs!$B$17)*DCF!E$6</f>
        <v>4355.438448980005</v>
      </c>
      <c r="CP357" s="15">
        <f ca="1">(BI357*DCF!F$28-DCF!F$5*MAX(BI357*DCF!F$28,0)-MAX(BI357-BH357,0)/Inputs!$B$17)*DCF!F$6</f>
        <v>6907.5220054109632</v>
      </c>
      <c r="CQ357" s="15">
        <f ca="1">(BJ357*DCF!G$28-DCF!G$5*MAX(BJ357*DCF!G$28,0)-MAX(BJ357-BI357,0)/Inputs!$B$17)*DCF!G$6</f>
        <v>9864.5210710753527</v>
      </c>
      <c r="CR357" s="15">
        <f ca="1">(BK357*DCF!H$28-DCF!H$5*MAX(BK357*DCF!H$28,0)-MAX(BK357-BJ357,0)/Inputs!$B$17)*DCF!H$6</f>
        <v>12101.961760164111</v>
      </c>
      <c r="CS357" s="15">
        <f ca="1">(BL357*DCF!I$28-DCF!I$5*MAX(BL357*DCF!I$28,0)-MAX(BL357-BK357,0)/Inputs!$B$17)*DCF!I$6</f>
        <v>14521.023602209032</v>
      </c>
      <c r="CT357" s="15">
        <f ca="1">(BM357*DCF!J$28-DCF!J$5*MAX(BM357*DCF!J$28,0)-MAX(BM357-BL357,0)/Inputs!$B$17)*DCF!J$6</f>
        <v>18550.427869545969</v>
      </c>
      <c r="CU357" s="15">
        <f ca="1">(BN357*DCF!K$28-DCF!K$5*MAX(BN357*DCF!K$28,0)-MAX(BN357-BM357,0)/Inputs!$B$17)*DCF!K$6</f>
        <v>23543.388302018244</v>
      </c>
      <c r="CV357" s="15">
        <f ca="1">(BO357*DCF!L$28-DCF!L$5*MAX(BO357*DCF!L$28,0)-MAX(BO357-BN357,0)/Inputs!$B$17)*DCF!L$6</f>
        <v>27289.354732246789</v>
      </c>
      <c r="CW357" s="15">
        <f ca="1">(BP357*DCF!M$28-DCF!M$5*MAX(BP357*DCF!M$28,0)-MAX(BP357-BO357,0)/Inputs!$B$17)*DCF!M$6</f>
        <v>31810.032984915986</v>
      </c>
      <c r="CX357" s="15">
        <f ca="1">(BQ357*DCF!C$46-DCF!C$5*MAX(BQ357*DCF!C$46,0)-MAX(BQ357-Inputs!$B$20,0)/Inputs!$B$24)*DCF!C$6</f>
        <v>-2008.9555989866624</v>
      </c>
      <c r="CY357" s="15">
        <f ca="1">(BR357*DCF!D$46-DCF!D$5*MAX(BR357*DCF!D$46,0)-MAX(BR357-BQ357,0)/Inputs!$B$24)*DCF!D$6</f>
        <v>-2974.2251413532422</v>
      </c>
      <c r="CZ357" s="15">
        <f ca="1">(BS357*DCF!E$46-DCF!E$5*MAX(BS357*DCF!E$46,0)-MAX(BS357-BR357,0)/Inputs!$B$24)*DCF!E$6</f>
        <v>-2991.1758119534743</v>
      </c>
      <c r="DA357" s="15">
        <f ca="1">(BT357*DCF!F$46-DCF!F$5*MAX(BT357*DCF!F$46,0)-MAX(BT357-BS357,0)/Inputs!$B$24)*DCF!F$6</f>
        <v>-6793.1095980594637</v>
      </c>
      <c r="DB357" s="15">
        <f ca="1">(BU357*DCF!G$46-DCF!G$5*MAX(BU357*DCF!G$46,0)-MAX(BU357-BT357,0)/Inputs!$B$24)*DCF!G$6</f>
        <v>-2269.3669951587203</v>
      </c>
      <c r="DC357" s="15">
        <f ca="1">(BV357*DCF!H$46-DCF!H$5*MAX(BV357*DCF!H$46,0)-MAX(BV357-BU357,0)/Inputs!$B$24)*DCF!H$6</f>
        <v>-2979.4203468489991</v>
      </c>
      <c r="DD357" s="15">
        <f ca="1">(BW357*DCF!I$46-DCF!I$5*MAX(BW357*DCF!I$46,0)-MAX(BW357-BV357,0)/Inputs!$B$24)*DCF!I$6</f>
        <v>-12952.261787241085</v>
      </c>
      <c r="DE357" s="15">
        <f ca="1">(BX357*DCF!J$46-DCF!J$5*MAX(BX357*DCF!J$46,0)-MAX(BX357-BW357,0)/Inputs!$B$24)*DCF!J$6</f>
        <v>-7147.0096237678745</v>
      </c>
      <c r="DF357" s="15">
        <f ca="1">(BY357*DCF!K$46-DCF!K$5*MAX(BY357*DCF!K$46,0)-MAX(BY357-BX357,0)/Inputs!$B$24)*DCF!K$6</f>
        <v>-15992.080405245069</v>
      </c>
      <c r="DG357" s="15">
        <f ca="1">(BZ357*DCF!L$46-DCF!L$5*MAX(BZ357*DCF!L$46,0)-MAX(BZ357-BY357,0)/Inputs!$B$24)*DCF!L$6</f>
        <v>-7770.1292131612245</v>
      </c>
      <c r="DH357" s="15">
        <f ca="1">(CA357*DCF!M$46-DCF!M$5*MAX(CA357*DCF!M$46,0)-MAX(CA357-BZ357,0)/Inputs!$B$24)*DCF!M$6</f>
        <v>-31568.959633264429</v>
      </c>
      <c r="DI357" s="15">
        <f ca="1">SUM(CB357:CL357)+BE357*DCF!M$10*(1+Inputs!$B$30)*(1-Inputs!$B$33)*(1-Inputs!$B$30/Inputs!$B$31)/(Inputs!$B$29-Inputs!$B$30)*DCF!M$6</f>
        <v>228194.2860284347</v>
      </c>
      <c r="DJ357" s="15">
        <f ca="1">SUM(CM357:CW357)+BP357*DCF!M$28*(1+Inputs!$B$30)*(1-Inputs!$B$33)*(1-Inputs!$B$30/Inputs!$B$31)/(Inputs!$B$29-Inputs!$B$30)*DCF!M$6</f>
        <v>859539.90988036338</v>
      </c>
      <c r="DK357" s="15">
        <f ca="1">SUM(CX357:DH357)+CA357*DCF!M$46*(1+Inputs!$B$30)*(1-Inputs!$B$33)*(1-Inputs!$B$30/Inputs!$B$31)/(Inputs!$B$29-Inputs!$B$30)*DCF!M$6</f>
        <v>1358721.1414085284</v>
      </c>
      <c r="DM357" s="15">
        <f ca="1">DI357+DJ357+DK357+Inputs!$B$34+Inputs!$B$36-Inputs!$B$35</f>
        <v>2523306.3373173266</v>
      </c>
    </row>
    <row r="358" spans="1:117" x14ac:dyDescent="0.75">
      <c r="A358" s="11">
        <v>345</v>
      </c>
      <c r="C358" s="23">
        <f t="shared" ca="1" si="214"/>
        <v>-1.3961401131566014</v>
      </c>
      <c r="D358" s="23">
        <f t="shared" ca="1" si="214"/>
        <v>0.71627297066957629</v>
      </c>
      <c r="E358" s="23">
        <f t="shared" ca="1" si="214"/>
        <v>-3.7997128167237132E-2</v>
      </c>
      <c r="F358" s="23">
        <f t="shared" ca="1" si="214"/>
        <v>-0.89160580052913241</v>
      </c>
      <c r="G358" s="23">
        <f t="shared" ca="1" si="214"/>
        <v>0.54398915034725037</v>
      </c>
      <c r="H358" s="23">
        <f t="shared" ca="1" si="214"/>
        <v>-1.650028099094214</v>
      </c>
      <c r="I358" s="23">
        <f t="shared" ca="1" si="214"/>
        <v>-0.70114068622451986</v>
      </c>
      <c r="J358" s="23">
        <f t="shared" ca="1" si="214"/>
        <v>4.1978932922643104E-2</v>
      </c>
      <c r="K358" s="23">
        <f t="shared" ca="1" si="214"/>
        <v>0.15032187506250652</v>
      </c>
      <c r="L358" s="23">
        <f t="shared" ca="1" si="214"/>
        <v>-0.71346754614060048</v>
      </c>
      <c r="M358" s="23">
        <f t="shared" ca="1" si="214"/>
        <v>1.4522456538391613</v>
      </c>
      <c r="N358" s="23">
        <f ca="1">SQRT(Inputs!$B$38)*C358+SQRT(1-Inputs!$B$38)*_xlfn.NORM.S.INV(RAND())</f>
        <v>-3.1282293071493106E-2</v>
      </c>
      <c r="O358" s="23">
        <f ca="1">SQRT(Inputs!$B$38)*D358+SQRT(1-Inputs!$B$38)*_xlfn.NORM.S.INV(RAND())</f>
        <v>-0.75929529631545267</v>
      </c>
      <c r="P358" s="23">
        <f ca="1">SQRT(Inputs!$B$38)*E358+SQRT(1-Inputs!$B$38)*_xlfn.NORM.S.INV(RAND())</f>
        <v>0.39408027500798226</v>
      </c>
      <c r="Q358" s="23">
        <f ca="1">SQRT(Inputs!$B$38)*F358+SQRT(1-Inputs!$B$38)*_xlfn.NORM.S.INV(RAND())</f>
        <v>-0.7800806262355684</v>
      </c>
      <c r="R358" s="23">
        <f ca="1">SQRT(Inputs!$B$38)*G358+SQRT(1-Inputs!$B$38)*_xlfn.NORM.S.INV(RAND())</f>
        <v>-1.3602109461761935E-2</v>
      </c>
      <c r="S358" s="23">
        <f ca="1">SQRT(Inputs!$B$38)*H358+SQRT(1-Inputs!$B$38)*_xlfn.NORM.S.INV(RAND())</f>
        <v>-0.55024199677662178</v>
      </c>
      <c r="T358" s="23">
        <f ca="1">SQRT(Inputs!$B$38)*I358+SQRT(1-Inputs!$B$38)*_xlfn.NORM.S.INV(RAND())</f>
        <v>0.6790336436227844</v>
      </c>
      <c r="U358" s="23">
        <f ca="1">SQRT(Inputs!$B$38)*J358+SQRT(1-Inputs!$B$38)*_xlfn.NORM.S.INV(RAND())</f>
        <v>-0.39359810922096711</v>
      </c>
      <c r="V358" s="23">
        <f ca="1">SQRT(Inputs!$B$38)*K358+SQRT(1-Inputs!$B$38)*_xlfn.NORM.S.INV(RAND())</f>
        <v>0.88358060377378422</v>
      </c>
      <c r="W358" s="23">
        <f ca="1">SQRT(Inputs!$B$38)*L358+SQRT(1-Inputs!$B$38)*_xlfn.NORM.S.INV(RAND())</f>
        <v>0.20818535183936426</v>
      </c>
      <c r="X358" s="23">
        <f ca="1">SQRT(Inputs!$B$38)*M358+SQRT(1-Inputs!$B$38)*_xlfn.NORM.S.INV(RAND())</f>
        <v>0.71761328359773502</v>
      </c>
      <c r="Y358" s="23">
        <f ca="1">SQRT(Inputs!$B$38)*C358+SQRT(1-Inputs!$B$38)*_xlfn.NORM.S.INV(RAND())</f>
        <v>0.67269447567184659</v>
      </c>
      <c r="Z358" s="23">
        <f ca="1">SQRT(Inputs!$B$38)*D358+SQRT(1-Inputs!$B$38)*_xlfn.NORM.S.INV(RAND())</f>
        <v>-0.46028961345553193</v>
      </c>
      <c r="AA358" s="23">
        <f ca="1">SQRT(Inputs!$B$38)*E358+SQRT(1-Inputs!$B$38)*_xlfn.NORM.S.INV(RAND())</f>
        <v>0.40059131506110829</v>
      </c>
      <c r="AB358" s="23">
        <f ca="1">SQRT(Inputs!$B$38)*F358+SQRT(1-Inputs!$B$38)*_xlfn.NORM.S.INV(RAND())</f>
        <v>-8.155124905458444E-2</v>
      </c>
      <c r="AC358" s="23">
        <f ca="1">SQRT(Inputs!$B$38)*G358+SQRT(1-Inputs!$B$38)*_xlfn.NORM.S.INV(RAND())</f>
        <v>-1.5201021452470052</v>
      </c>
      <c r="AD358" s="23">
        <f ca="1">SQRT(Inputs!$B$38)*H358+SQRT(1-Inputs!$B$38)*_xlfn.NORM.S.INV(RAND())</f>
        <v>-0.7442445614038109</v>
      </c>
      <c r="AE358" s="23">
        <f ca="1">SQRT(Inputs!$B$38)*I358+SQRT(1-Inputs!$B$38)*_xlfn.NORM.S.INV(RAND())</f>
        <v>-0.84230184635795546</v>
      </c>
      <c r="AF358" s="23">
        <f ca="1">SQRT(Inputs!$B$38)*J358+SQRT(1-Inputs!$B$38)*_xlfn.NORM.S.INV(RAND())</f>
        <v>0.75567268321955983</v>
      </c>
      <c r="AG358" s="23">
        <f ca="1">SQRT(Inputs!$B$38)*K358+SQRT(1-Inputs!$B$38)*_xlfn.NORM.S.INV(RAND())</f>
        <v>-2.2463325401588157</v>
      </c>
      <c r="AH358" s="23">
        <f ca="1">SQRT(Inputs!$B$38)*L358+SQRT(1-Inputs!$B$38)*_xlfn.NORM.S.INV(RAND())</f>
        <v>0.43696278214548834</v>
      </c>
      <c r="AI358" s="23">
        <f ca="1">SQRT(Inputs!$B$38)*M358+SQRT(1-Inputs!$B$38)*_xlfn.NORM.S.INV(RAND())</f>
        <v>0.53016961637359317</v>
      </c>
      <c r="AJ358" s="23">
        <f ca="1">SQRT(Inputs!$B$38)*C358+SQRT(1-Inputs!$B$38)*_xlfn.NORM.S.INV(RAND())</f>
        <v>-2.5170931978065965</v>
      </c>
      <c r="AK358" s="23">
        <f ca="1">SQRT(Inputs!$B$38)*D358+SQRT(1-Inputs!$B$38)*_xlfn.NORM.S.INV(RAND())</f>
        <v>-0.56312980802193491</v>
      </c>
      <c r="AL358" s="23">
        <f ca="1">SQRT(Inputs!$B$38)*E358+SQRT(1-Inputs!$B$38)*_xlfn.NORM.S.INV(RAND())</f>
        <v>0.37480629565020745</v>
      </c>
      <c r="AM358" s="23">
        <f ca="1">SQRT(Inputs!$B$38)*F358+SQRT(1-Inputs!$B$38)*_xlfn.NORM.S.INV(RAND())</f>
        <v>-1.1290749322562461</v>
      </c>
      <c r="AN358" s="23">
        <f ca="1">SQRT(Inputs!$B$38)*G358+SQRT(1-Inputs!$B$38)*_xlfn.NORM.S.INV(RAND())</f>
        <v>2.1459963265643176</v>
      </c>
      <c r="AO358" s="23">
        <f ca="1">SQRT(Inputs!$B$38)*H358+SQRT(1-Inputs!$B$38)*_xlfn.NORM.S.INV(RAND())</f>
        <v>-1.5248958436666669</v>
      </c>
      <c r="AP358" s="23">
        <f ca="1">SQRT(Inputs!$B$38)*I358+SQRT(1-Inputs!$B$38)*_xlfn.NORM.S.INV(RAND())</f>
        <v>-1.9809554972496828</v>
      </c>
      <c r="AQ358" s="23">
        <f ca="1">SQRT(Inputs!$B$38)*J358+SQRT(1-Inputs!$B$38)*_xlfn.NORM.S.INV(RAND())</f>
        <v>1.0685018648847735</v>
      </c>
      <c r="AR358" s="23">
        <f ca="1">SQRT(Inputs!$B$38)*K358+SQRT(1-Inputs!$B$38)*_xlfn.NORM.S.INV(RAND())</f>
        <v>-0.31312661520487162</v>
      </c>
      <c r="AS358" s="23">
        <f ca="1">SQRT(Inputs!$B$38)*L358+SQRT(1-Inputs!$B$38)*_xlfn.NORM.S.INV(RAND())</f>
        <v>0.25275954248080357</v>
      </c>
      <c r="AT358" s="23">
        <f ca="1">SQRT(Inputs!$B$38)*M358+SQRT(1-Inputs!$B$38)*_xlfn.NORM.S.INV(RAND())</f>
        <v>2.3019115728621959</v>
      </c>
      <c r="AU358" s="15">
        <f ca="1">Inputs!$B$6*EXP($B$8-0.5*C$5^2+C$5*N358)</f>
        <v>4937.1753502815627</v>
      </c>
      <c r="AV358" s="15">
        <f t="shared" ca="1" si="183"/>
        <v>5374.8762398094514</v>
      </c>
      <c r="AW358" s="15">
        <f t="shared" ca="1" si="184"/>
        <v>6911.4895404218933</v>
      </c>
      <c r="AX358" s="15">
        <f t="shared" ca="1" si="185"/>
        <v>7654.6661661843409</v>
      </c>
      <c r="AY358" s="15">
        <f t="shared" ca="1" si="186"/>
        <v>9339.934421605356</v>
      </c>
      <c r="AZ358" s="15">
        <f t="shared" ca="1" si="187"/>
        <v>10751.398556364988</v>
      </c>
      <c r="BA358" s="15">
        <f t="shared" ca="1" si="188"/>
        <v>14126.021039492625</v>
      </c>
      <c r="BB358" s="15">
        <f t="shared" ca="1" si="189"/>
        <v>16625.824957115936</v>
      </c>
      <c r="BC358" s="15">
        <f t="shared" ca="1" si="190"/>
        <v>22175.370179031557</v>
      </c>
      <c r="BD358" s="15">
        <f t="shared" ca="1" si="191"/>
        <v>27701.106512477854</v>
      </c>
      <c r="BE358" s="15">
        <f t="shared" ca="1" si="192"/>
        <v>36236.868895507214</v>
      </c>
      <c r="BF358" s="15">
        <f ca="1">Inputs!$B$13*EXP($B$9-0.5*C$6^2+C$6*Y358)</f>
        <v>15804.173935990615</v>
      </c>
      <c r="BG358" s="15">
        <f t="shared" ca="1" si="193"/>
        <v>17726.023552388251</v>
      </c>
      <c r="BH358" s="15">
        <f t="shared" ca="1" si="194"/>
        <v>23145.796405304918</v>
      </c>
      <c r="BI358" s="15">
        <f t="shared" ca="1" si="195"/>
        <v>27980.502462920766</v>
      </c>
      <c r="BJ358" s="15">
        <f t="shared" ca="1" si="196"/>
        <v>27552.566731213446</v>
      </c>
      <c r="BK358" s="15">
        <f t="shared" ca="1" si="197"/>
        <v>30557.09664843453</v>
      </c>
      <c r="BL358" s="15">
        <f t="shared" ca="1" si="198"/>
        <v>33654.182969761845</v>
      </c>
      <c r="BM358" s="15">
        <f t="shared" ca="1" si="199"/>
        <v>45439.83632978698</v>
      </c>
      <c r="BN358" s="15">
        <f t="shared" ca="1" si="200"/>
        <v>42696.216945274195</v>
      </c>
      <c r="BO358" s="15">
        <f t="shared" ca="1" si="201"/>
        <v>55270.524299242272</v>
      </c>
      <c r="BP358" s="15">
        <f t="shared" ca="1" si="202"/>
        <v>72239.044820484924</v>
      </c>
      <c r="BQ358" s="15">
        <f ca="1">Inputs!$B$20*EXP($B$10-0.5*C$7^2+C$7*AJ358)</f>
        <v>1756.6419870552136</v>
      </c>
      <c r="BR358" s="15">
        <f t="shared" ca="1" si="203"/>
        <v>1993.2107331419618</v>
      </c>
      <c r="BS358" s="15">
        <f t="shared" ca="1" si="204"/>
        <v>3039.7021256431326</v>
      </c>
      <c r="BT358" s="15">
        <f t="shared" ca="1" si="205"/>
        <v>3116.6780792180198</v>
      </c>
      <c r="BU358" s="15">
        <f t="shared" ca="1" si="206"/>
        <v>7259.9249511467224</v>
      </c>
      <c r="BV358" s="15">
        <f t="shared" ca="1" si="207"/>
        <v>7163.8174038296202</v>
      </c>
      <c r="BW358" s="15">
        <f t="shared" ca="1" si="208"/>
        <v>6573.113509691766</v>
      </c>
      <c r="BX358" s="15">
        <f t="shared" ca="1" si="209"/>
        <v>11389.703112983581</v>
      </c>
      <c r="BY358" s="15">
        <f t="shared" ca="1" si="210"/>
        <v>15030.903644263777</v>
      </c>
      <c r="BZ358" s="15">
        <f t="shared" ca="1" si="211"/>
        <v>22093.571650156475</v>
      </c>
      <c r="CA358" s="15">
        <f t="shared" ca="1" si="212"/>
        <v>46719.398309770993</v>
      </c>
      <c r="CB358" s="15">
        <f ca="1">(AU358*DCF!C$10-DCF!C$5*MAX(AU358*DCF!C$10,0)-MAX(AU358-Inputs!$B$6,0)/Inputs!$B$10)*DCF!C$6</f>
        <v>1043.2530148766155</v>
      </c>
      <c r="CC358" s="15">
        <f ca="1">(AV358*DCF!D$10-DCF!D$5*MAX(AV358*DCF!D$10,0)-MAX(AV358-AU358,0)/Inputs!$B$10)*DCF!D$6</f>
        <v>1203.3677633969878</v>
      </c>
      <c r="CD358" s="15">
        <f ca="1">(AW358*DCF!E$10-DCF!E$5*MAX(AW358*DCF!E$10,0)-MAX(AW358-AV358,0)/Inputs!$B$10)*DCF!E$6</f>
        <v>1249.6439641974873</v>
      </c>
      <c r="CE358" s="15">
        <f ca="1">(AX358*DCF!F$10-DCF!F$5*MAX(AX358*DCF!F$10,0)-MAX(AX358-AW358,0)/Inputs!$B$10)*DCF!F$6</f>
        <v>1516.3647946532776</v>
      </c>
      <c r="CF358" s="15">
        <f ca="1">(AY358*DCF!G$10-DCF!G$5*MAX(AY358*DCF!G$10,0)-MAX(AY358-AX358,0)/Inputs!$B$10)*DCF!G$6</f>
        <v>1600.4609906147546</v>
      </c>
      <c r="CG358" s="15">
        <f ca="1">(AZ358*DCF!H$10-DCF!H$5*MAX(AZ358*DCF!H$10,0)-MAX(AZ358-AY358,0)/Inputs!$B$10)*DCF!H$6</f>
        <v>1836.760980535244</v>
      </c>
      <c r="CH358" s="15">
        <f ca="1">(BA358*DCF!I$10-DCF!I$5*MAX(BA358*DCF!I$10,0)-MAX(BA358-AZ358,0)/Inputs!$B$10)*DCF!I$6</f>
        <v>2026.7524017806381</v>
      </c>
      <c r="CI358" s="15">
        <f ca="1">(BB358*DCF!J$10-DCF!J$5*MAX(BB358*DCF!J$10,0)-MAX(BB358-BA358,0)/Inputs!$B$10)*DCF!J$6</f>
        <v>2474.226049693852</v>
      </c>
      <c r="CJ358" s="15">
        <f ca="1">(BC358*DCF!K$10-DCF!K$5*MAX(BC358*DCF!K$10,0)-MAX(BC358-BB358,0)/Inputs!$B$10)*DCF!K$6</f>
        <v>2793.0266088617659</v>
      </c>
      <c r="CK358" s="15">
        <f ca="1">(BD358*DCF!L$10-DCF!L$5*MAX(BD358*DCF!L$10,0)-MAX(BD358-BC358,0)/Inputs!$B$10)*DCF!L$6</f>
        <v>3463.2864480321296</v>
      </c>
      <c r="CL358" s="15">
        <f ca="1">(BE358*DCF!M$10-DCF!M$5*MAX(BE358*DCF!M$10,0)-MAX(BE358-BD358,0)/Inputs!$B$10)*DCF!M$6</f>
        <v>4093.8028700235773</v>
      </c>
      <c r="CM358" s="15">
        <f ca="1">(BF358*DCF!C$28-DCF!C$5*MAX(BF358*DCF!C$28,0)-MAX(BF358-Inputs!$B$13,0)/Inputs!$B$17)*DCF!C$6</f>
        <v>3803.1976907411954</v>
      </c>
      <c r="CN358" s="15">
        <f ca="1">(BG358*DCF!D$28-DCF!D$5*MAX(BG358*DCF!D$28,0)-MAX(BG358-BF358,0)/Inputs!$B$17)*DCF!D$6</f>
        <v>4810.7041265659609</v>
      </c>
      <c r="CO358" s="15">
        <f ca="1">(BH358*DCF!E$28-DCF!E$5*MAX(BH358*DCF!E$28,0)-MAX(BH358-BG358,0)/Inputs!$B$17)*DCF!E$6</f>
        <v>5487.1390589804414</v>
      </c>
      <c r="CP358" s="15">
        <f ca="1">(BI358*DCF!F$28-DCF!F$5*MAX(BI358*DCF!F$28,0)-MAX(BI358-BH358,0)/Inputs!$B$17)*DCF!F$6</f>
        <v>6715.7347319679093</v>
      </c>
      <c r="CQ358" s="15">
        <f ca="1">(BJ358*DCF!G$28-DCF!G$5*MAX(BJ358*DCF!G$28,0)-MAX(BJ358-BI358,0)/Inputs!$B$17)*DCF!G$6</f>
        <v>7148.7224791347535</v>
      </c>
      <c r="CR358" s="15">
        <f ca="1">(BK358*DCF!H$28-DCF!H$5*MAX(BK358*DCF!H$28,0)-MAX(BK358-BJ358,0)/Inputs!$B$17)*DCF!H$6</f>
        <v>7090.2874979412309</v>
      </c>
      <c r="CS358" s="15">
        <f ca="1">(BL358*DCF!I$28-DCF!I$5*MAX(BL358*DCF!I$28,0)-MAX(BL358-BK358,0)/Inputs!$B$17)*DCF!I$6</f>
        <v>7469.3565011984574</v>
      </c>
      <c r="CT358" s="15">
        <f ca="1">(BM358*DCF!J$28-DCF!J$5*MAX(BM358*DCF!J$28,0)-MAX(BM358-BL358,0)/Inputs!$B$17)*DCF!J$6</f>
        <v>8574.1743937635292</v>
      </c>
      <c r="CU358" s="15">
        <f ca="1">(BN358*DCF!K$28-DCF!K$5*MAX(BN358*DCF!K$28,0)-MAX(BN358-BM358,0)/Inputs!$B$17)*DCF!K$6</f>
        <v>9016.725131252364</v>
      </c>
      <c r="CV358" s="15">
        <f ca="1">(BO358*DCF!L$28-DCF!L$5*MAX(BO358*DCF!L$28,0)-MAX(BO358-BN358,0)/Inputs!$B$17)*DCF!L$6</f>
        <v>9604.8258744382274</v>
      </c>
      <c r="CW358" s="15">
        <f ca="1">(BP358*DCF!M$28-DCF!M$5*MAX(BP358*DCF!M$28,0)-MAX(BP358-BO358,0)/Inputs!$B$17)*DCF!M$6</f>
        <v>11818.130891871693</v>
      </c>
      <c r="CX358" s="15">
        <f ca="1">(BQ358*DCF!C$46-DCF!C$5*MAX(BQ358*DCF!C$46,0)-MAX(BQ358-Inputs!$B$20,0)/Inputs!$B$24)*DCF!C$6</f>
        <v>-405.69099008203546</v>
      </c>
      <c r="CY358" s="15">
        <f ca="1">(BR358*DCF!D$46-DCF!D$5*MAX(BR358*DCF!D$46,0)-MAX(BR358-BQ358,0)/Inputs!$B$24)*DCF!D$6</f>
        <v>-441.13651012850158</v>
      </c>
      <c r="CZ358" s="15">
        <f ca="1">(BS358*DCF!E$46-DCF!E$5*MAX(BS358*DCF!E$46,0)-MAX(BS358-BR358,0)/Inputs!$B$24)*DCF!E$6</f>
        <v>-771.94816634737913</v>
      </c>
      <c r="DA358" s="15">
        <f ca="1">(BT358*DCF!F$46-DCF!F$5*MAX(BT358*DCF!F$46,0)-MAX(BT358-BS358,0)/Inputs!$B$24)*DCF!F$6</f>
        <v>-255.00558096277283</v>
      </c>
      <c r="DB358" s="15">
        <f ca="1">(BU358*DCF!G$46-DCF!G$5*MAX(BU358*DCF!G$46,0)-MAX(BU358-BT358,0)/Inputs!$B$24)*DCF!G$6</f>
        <v>-1637.9159186503312</v>
      </c>
      <c r="DC358" s="15">
        <f ca="1">(BV358*DCF!H$46-DCF!H$5*MAX(BV358*DCF!H$46,0)-MAX(BV358-BU358,0)/Inputs!$B$24)*DCF!H$6</f>
        <v>0</v>
      </c>
      <c r="DD358" s="15">
        <f ca="1">(BW358*DCF!I$46-DCF!I$5*MAX(BW358*DCF!I$46,0)-MAX(BW358-BV358,0)/Inputs!$B$24)*DCF!I$6</f>
        <v>151.80860406187799</v>
      </c>
      <c r="DE358" s="15">
        <f ca="1">(BX358*DCF!J$46-DCF!J$5*MAX(BX358*DCF!J$46,0)-MAX(BX358-BW358,0)/Inputs!$B$24)*DCF!J$6</f>
        <v>-799.51433082533924</v>
      </c>
      <c r="DF358" s="15">
        <f ca="1">(BY358*DCF!K$46-DCF!K$5*MAX(BY358*DCF!K$46,0)-MAX(BY358-BX358,0)/Inputs!$B$24)*DCF!K$6</f>
        <v>-33.381807054942108</v>
      </c>
      <c r="DG358" s="15">
        <f ca="1">(BZ358*DCF!L$46-DCF!L$5*MAX(BZ358*DCF!L$46,0)-MAX(BZ358-BY358,0)/Inputs!$B$24)*DCF!L$6</f>
        <v>-71.078736430125446</v>
      </c>
      <c r="DH358" s="15">
        <f ca="1">(CA358*DCF!M$46-DCF!M$5*MAX(CA358*DCF!M$46,0)-MAX(CA358-BZ358,0)/Inputs!$B$24)*DCF!M$6</f>
        <v>-1485.5642794324526</v>
      </c>
      <c r="DI358" s="15">
        <f ca="1">SUM(CB358:CL358)+BE358*DCF!M$10*(1+Inputs!$B$30)*(1-Inputs!$B$33)*(1-Inputs!$B$30/Inputs!$B$31)/(Inputs!$B$29-Inputs!$B$30)*DCF!M$6</f>
        <v>124148.63120584669</v>
      </c>
      <c r="DJ358" s="15">
        <f ca="1">SUM(CM358:CW358)+BP358*DCF!M$28*(1+Inputs!$B$30)*(1-Inputs!$B$33)*(1-Inputs!$B$30/Inputs!$B$31)/(Inputs!$B$29-Inputs!$B$30)*DCF!M$6</f>
        <v>349595.28770836757</v>
      </c>
      <c r="DK358" s="15">
        <f ca="1">SUM(CX358:DH358)+CA358*DCF!M$46*(1+Inputs!$B$30)*(1-Inputs!$B$33)*(1-Inputs!$B$30/Inputs!$B$31)/(Inputs!$B$29-Inputs!$B$30)*DCF!M$6</f>
        <v>66484.296337580032</v>
      </c>
      <c r="DM358" s="15">
        <f ca="1">DI358+DJ358+DK358+Inputs!$B$34+Inputs!$B$36-Inputs!$B$35</f>
        <v>617079.21525179432</v>
      </c>
    </row>
    <row r="359" spans="1:117" x14ac:dyDescent="0.75">
      <c r="A359" s="11">
        <v>346</v>
      </c>
      <c r="C359" s="23">
        <f t="shared" ca="1" si="214"/>
        <v>1.1280911442227222</v>
      </c>
      <c r="D359" s="23">
        <f t="shared" ca="1" si="214"/>
        <v>0.65520379413210228</v>
      </c>
      <c r="E359" s="23">
        <f t="shared" ca="1" si="214"/>
        <v>-0.98681958643939416</v>
      </c>
      <c r="F359" s="23">
        <f t="shared" ca="1" si="214"/>
        <v>-1.1914883334688695</v>
      </c>
      <c r="G359" s="23">
        <f t="shared" ca="1" si="214"/>
        <v>-0.8556233873467326</v>
      </c>
      <c r="H359" s="23">
        <f t="shared" ca="1" si="214"/>
        <v>-0.78420645157259483</v>
      </c>
      <c r="I359" s="23">
        <f t="shared" ca="1" si="214"/>
        <v>-0.37036094657204705</v>
      </c>
      <c r="J359" s="23">
        <f t="shared" ca="1" si="214"/>
        <v>0.66457651837429355</v>
      </c>
      <c r="K359" s="23">
        <f t="shared" ca="1" si="214"/>
        <v>-0.21683038513752795</v>
      </c>
      <c r="L359" s="23">
        <f t="shared" ca="1" si="214"/>
        <v>2.0048374577570551</v>
      </c>
      <c r="M359" s="23">
        <f t="shared" ca="1" si="214"/>
        <v>1.0465909531639752</v>
      </c>
      <c r="N359" s="23">
        <f ca="1">SQRT(Inputs!$B$38)*C359+SQRT(1-Inputs!$B$38)*_xlfn.NORM.S.INV(RAND())</f>
        <v>2.5893882621807363E-2</v>
      </c>
      <c r="O359" s="23">
        <f ca="1">SQRT(Inputs!$B$38)*D359+SQRT(1-Inputs!$B$38)*_xlfn.NORM.S.INV(RAND())</f>
        <v>-1.1813042107949925</v>
      </c>
      <c r="P359" s="23">
        <f ca="1">SQRT(Inputs!$B$38)*E359+SQRT(1-Inputs!$B$38)*_xlfn.NORM.S.INV(RAND())</f>
        <v>-1.0529345310411546</v>
      </c>
      <c r="Q359" s="23">
        <f ca="1">SQRT(Inputs!$B$38)*F359+SQRT(1-Inputs!$B$38)*_xlfn.NORM.S.INV(RAND())</f>
        <v>6.5577337747130926E-2</v>
      </c>
      <c r="R359" s="23">
        <f ca="1">SQRT(Inputs!$B$38)*G359+SQRT(1-Inputs!$B$38)*_xlfn.NORM.S.INV(RAND())</f>
        <v>1.1827584482258566</v>
      </c>
      <c r="S359" s="23">
        <f ca="1">SQRT(Inputs!$B$38)*H359+SQRT(1-Inputs!$B$38)*_xlfn.NORM.S.INV(RAND())</f>
        <v>6.8052428952778854E-2</v>
      </c>
      <c r="T359" s="23">
        <f ca="1">SQRT(Inputs!$B$38)*I359+SQRT(1-Inputs!$B$38)*_xlfn.NORM.S.INV(RAND())</f>
        <v>0.79815856840789257</v>
      </c>
      <c r="U359" s="23">
        <f ca="1">SQRT(Inputs!$B$38)*J359+SQRT(1-Inputs!$B$38)*_xlfn.NORM.S.INV(RAND())</f>
        <v>-0.16172106662849506</v>
      </c>
      <c r="V359" s="23">
        <f ca="1">SQRT(Inputs!$B$38)*K359+SQRT(1-Inputs!$B$38)*_xlfn.NORM.S.INV(RAND())</f>
        <v>-0.93101773196177773</v>
      </c>
      <c r="W359" s="23">
        <f ca="1">SQRT(Inputs!$B$38)*L359+SQRT(1-Inputs!$B$38)*_xlfn.NORM.S.INV(RAND())</f>
        <v>1.563761609029082</v>
      </c>
      <c r="X359" s="23">
        <f ca="1">SQRT(Inputs!$B$38)*M359+SQRT(1-Inputs!$B$38)*_xlfn.NORM.S.INV(RAND())</f>
        <v>0.7038060897382179</v>
      </c>
      <c r="Y359" s="23">
        <f ca="1">SQRT(Inputs!$B$38)*C359+SQRT(1-Inputs!$B$38)*_xlfn.NORM.S.INV(RAND())</f>
        <v>0.20923276502658461</v>
      </c>
      <c r="Z359" s="23">
        <f ca="1">SQRT(Inputs!$B$38)*D359+SQRT(1-Inputs!$B$38)*_xlfn.NORM.S.INV(RAND())</f>
        <v>0.41983373900839732</v>
      </c>
      <c r="AA359" s="23">
        <f ca="1">SQRT(Inputs!$B$38)*E359+SQRT(1-Inputs!$B$38)*_xlfn.NORM.S.INV(RAND())</f>
        <v>-0.63586434831085747</v>
      </c>
      <c r="AB359" s="23">
        <f ca="1">SQRT(Inputs!$B$38)*F359+SQRT(1-Inputs!$B$38)*_xlfn.NORM.S.INV(RAND())</f>
        <v>-1.5000792588823593</v>
      </c>
      <c r="AC359" s="23">
        <f ca="1">SQRT(Inputs!$B$38)*G359+SQRT(1-Inputs!$B$38)*_xlfn.NORM.S.INV(RAND())</f>
        <v>-0.46584095341498333</v>
      </c>
      <c r="AD359" s="23">
        <f ca="1">SQRT(Inputs!$B$38)*H359+SQRT(1-Inputs!$B$38)*_xlfn.NORM.S.INV(RAND())</f>
        <v>-1.1975476513735968</v>
      </c>
      <c r="AE359" s="23">
        <f ca="1">SQRT(Inputs!$B$38)*I359+SQRT(1-Inputs!$B$38)*_xlfn.NORM.S.INV(RAND())</f>
        <v>-0.28180839700197108</v>
      </c>
      <c r="AF359" s="23">
        <f ca="1">SQRT(Inputs!$B$38)*J359+SQRT(1-Inputs!$B$38)*_xlfn.NORM.S.INV(RAND())</f>
        <v>0.71421856049252685</v>
      </c>
      <c r="AG359" s="23">
        <f ca="1">SQRT(Inputs!$B$38)*K359+SQRT(1-Inputs!$B$38)*_xlfn.NORM.S.INV(RAND())</f>
        <v>-3.9975642278394161E-2</v>
      </c>
      <c r="AH359" s="23">
        <f ca="1">SQRT(Inputs!$B$38)*L359+SQRT(1-Inputs!$B$38)*_xlfn.NORM.S.INV(RAND())</f>
        <v>-0.50623334267134723</v>
      </c>
      <c r="AI359" s="23">
        <f ca="1">SQRT(Inputs!$B$38)*M359+SQRT(1-Inputs!$B$38)*_xlfn.NORM.S.INV(RAND())</f>
        <v>0.23984965332822628</v>
      </c>
      <c r="AJ359" s="23">
        <f ca="1">SQRT(Inputs!$B$38)*C359+SQRT(1-Inputs!$B$38)*_xlfn.NORM.S.INV(RAND())</f>
        <v>0.64905496451582378</v>
      </c>
      <c r="AK359" s="23">
        <f ca="1">SQRT(Inputs!$B$38)*D359+SQRT(1-Inputs!$B$38)*_xlfn.NORM.S.INV(RAND())</f>
        <v>1.2697630418107737</v>
      </c>
      <c r="AL359" s="23">
        <f ca="1">SQRT(Inputs!$B$38)*E359+SQRT(1-Inputs!$B$38)*_xlfn.NORM.S.INV(RAND())</f>
        <v>-0.64715230515248034</v>
      </c>
      <c r="AM359" s="23">
        <f ca="1">SQRT(Inputs!$B$38)*F359+SQRT(1-Inputs!$B$38)*_xlfn.NORM.S.INV(RAND())</f>
        <v>-1.1349950918164</v>
      </c>
      <c r="AN359" s="23">
        <f ca="1">SQRT(Inputs!$B$38)*G359+SQRT(1-Inputs!$B$38)*_xlfn.NORM.S.INV(RAND())</f>
        <v>-1.7875090759075576</v>
      </c>
      <c r="AO359" s="23">
        <f ca="1">SQRT(Inputs!$B$38)*H359+SQRT(1-Inputs!$B$38)*_xlfn.NORM.S.INV(RAND())</f>
        <v>0.12992283657178927</v>
      </c>
      <c r="AP359" s="23">
        <f ca="1">SQRT(Inputs!$B$38)*I359+SQRT(1-Inputs!$B$38)*_xlfn.NORM.S.INV(RAND())</f>
        <v>0.31208717755480164</v>
      </c>
      <c r="AQ359" s="23">
        <f ca="1">SQRT(Inputs!$B$38)*J359+SQRT(1-Inputs!$B$38)*_xlfn.NORM.S.INV(RAND())</f>
        <v>0.41965304639255746</v>
      </c>
      <c r="AR359" s="23">
        <f ca="1">SQRT(Inputs!$B$38)*K359+SQRT(1-Inputs!$B$38)*_xlfn.NORM.S.INV(RAND())</f>
        <v>-1.4698934411311004</v>
      </c>
      <c r="AS359" s="23">
        <f ca="1">SQRT(Inputs!$B$38)*L359+SQRT(1-Inputs!$B$38)*_xlfn.NORM.S.INV(RAND())</f>
        <v>0.39933657433473613</v>
      </c>
      <c r="AT359" s="23">
        <f ca="1">SQRT(Inputs!$B$38)*M359+SQRT(1-Inputs!$B$38)*_xlfn.NORM.S.INV(RAND())</f>
        <v>1.4976456179269442</v>
      </c>
      <c r="AU359" s="15">
        <f ca="1">Inputs!$B$6*EXP($B$8-0.5*C$5^2+C$5*N359)</f>
        <v>4983.0824210878745</v>
      </c>
      <c r="AV359" s="15">
        <f t="shared" ca="1" si="183"/>
        <v>5098.4777528053937</v>
      </c>
      <c r="AW359" s="15">
        <f t="shared" ca="1" si="184"/>
        <v>5393.6190826025368</v>
      </c>
      <c r="AX359" s="15">
        <f t="shared" ca="1" si="185"/>
        <v>6639.238963613303</v>
      </c>
      <c r="AY359" s="15">
        <f t="shared" ca="1" si="186"/>
        <v>9315.7046284113148</v>
      </c>
      <c r="AZ359" s="15">
        <f t="shared" ca="1" si="187"/>
        <v>11479.059740182034</v>
      </c>
      <c r="BA359" s="15">
        <f t="shared" ca="1" si="188"/>
        <v>15271.292791938946</v>
      </c>
      <c r="BB359" s="15">
        <f t="shared" ca="1" si="189"/>
        <v>18396.218080832794</v>
      </c>
      <c r="BC359" s="15">
        <f t="shared" ca="1" si="190"/>
        <v>20594.151826915444</v>
      </c>
      <c r="BD359" s="15">
        <f t="shared" ca="1" si="191"/>
        <v>29203.51594052789</v>
      </c>
      <c r="BE359" s="15">
        <f t="shared" ca="1" si="192"/>
        <v>38154.216161116929</v>
      </c>
      <c r="BF359" s="15">
        <f ca="1">Inputs!$B$13*EXP($B$9-0.5*C$6^2+C$6*Y359)</f>
        <v>14416.795262313308</v>
      </c>
      <c r="BG359" s="15">
        <f t="shared" ca="1" si="193"/>
        <v>18952.989146302913</v>
      </c>
      <c r="BH359" s="15">
        <f t="shared" ca="1" si="194"/>
        <v>20839.22829509353</v>
      </c>
      <c r="BI359" s="15">
        <f t="shared" ca="1" si="195"/>
        <v>20250.770504041793</v>
      </c>
      <c r="BJ359" s="15">
        <f t="shared" ca="1" si="196"/>
        <v>23213.816827375656</v>
      </c>
      <c r="BK359" s="15">
        <f t="shared" ca="1" si="197"/>
        <v>24204.407158131136</v>
      </c>
      <c r="BL359" s="15">
        <f t="shared" ca="1" si="198"/>
        <v>28665.961118731684</v>
      </c>
      <c r="BM359" s="15">
        <f t="shared" ca="1" si="199"/>
        <v>38505.938097030208</v>
      </c>
      <c r="BN359" s="15">
        <f t="shared" ca="1" si="200"/>
        <v>47131.157681575867</v>
      </c>
      <c r="BO359" s="15">
        <f t="shared" ca="1" si="201"/>
        <v>54676.084280056792</v>
      </c>
      <c r="BP359" s="15">
        <f t="shared" ca="1" si="202"/>
        <v>69149.797655389135</v>
      </c>
      <c r="BQ359" s="15">
        <f ca="1">Inputs!$B$20*EXP($B$10-0.5*C$7^2+C$7*AJ359)</f>
        <v>5399.9082697565791</v>
      </c>
      <c r="BR359" s="15">
        <f t="shared" ca="1" si="203"/>
        <v>10966.167444694556</v>
      </c>
      <c r="BS359" s="15">
        <f t="shared" ca="1" si="204"/>
        <v>12469.904690956066</v>
      </c>
      <c r="BT359" s="15">
        <f t="shared" ca="1" si="205"/>
        <v>12765.845172501322</v>
      </c>
      <c r="BU359" s="15">
        <f t="shared" ca="1" si="206"/>
        <v>11479.757661211555</v>
      </c>
      <c r="BV359" s="15">
        <f t="shared" ca="1" si="207"/>
        <v>16446.078167148487</v>
      </c>
      <c r="BW359" s="15">
        <f t="shared" ca="1" si="208"/>
        <v>24516.648160220175</v>
      </c>
      <c r="BX359" s="15">
        <f t="shared" ca="1" si="209"/>
        <v>37300.14055157049</v>
      </c>
      <c r="BY359" s="15">
        <f t="shared" ca="1" si="210"/>
        <v>39451.718841009904</v>
      </c>
      <c r="BZ359" s="15">
        <f t="shared" ca="1" si="211"/>
        <v>59572.961096624931</v>
      </c>
      <c r="CA359" s="15">
        <f t="shared" ca="1" si="212"/>
        <v>109197.24916132521</v>
      </c>
      <c r="CB359" s="15">
        <f ca="1">(AU359*DCF!C$10-DCF!C$5*MAX(AU359*DCF!C$10,0)-MAX(AU359-Inputs!$B$6,0)/Inputs!$B$10)*DCF!C$6</f>
        <v>1042.9256892792525</v>
      </c>
      <c r="CC359" s="15">
        <f ca="1">(AV359*DCF!D$10-DCF!D$5*MAX(AV359*DCF!D$10,0)-MAX(AV359-AU359,0)/Inputs!$B$10)*DCF!D$6</f>
        <v>1214.5832796644045</v>
      </c>
      <c r="CD359" s="15">
        <f ca="1">(AW359*DCF!E$10-DCF!E$5*MAX(AW359*DCF!E$10,0)-MAX(AW359-AV359,0)/Inputs!$B$10)*DCF!E$6</f>
        <v>1178.8227372154495</v>
      </c>
      <c r="CE359" s="15">
        <f ca="1">(AX359*DCF!F$10-DCF!F$5*MAX(AX359*DCF!F$10,0)-MAX(AX359-AW359,0)/Inputs!$B$10)*DCF!F$6</f>
        <v>1190.1526702134126</v>
      </c>
      <c r="CF359" s="15">
        <f ca="1">(AY359*DCF!G$10-DCF!G$5*MAX(AY359*DCF!G$10,0)-MAX(AY359-AX359,0)/Inputs!$B$10)*DCF!G$6</f>
        <v>1404.9434163563838</v>
      </c>
      <c r="CG359" s="15">
        <f ca="1">(AZ359*DCF!H$10-DCF!H$5*MAX(AZ359*DCF!H$10,0)-MAX(AZ359-AY359,0)/Inputs!$B$10)*DCF!H$6</f>
        <v>1844.5251989151236</v>
      </c>
      <c r="CH359" s="15">
        <f ca="1">(BA359*DCF!I$10-DCF!I$5*MAX(BA359*DCF!I$10,0)-MAX(BA359-AZ359,0)/Inputs!$B$10)*DCF!I$6</f>
        <v>2167.4490063049889</v>
      </c>
      <c r="CI359" s="15">
        <f ca="1">(BB359*DCF!J$10-DCF!J$5*MAX(BB359*DCF!J$10,0)-MAX(BB359-BA359,0)/Inputs!$B$10)*DCF!J$6</f>
        <v>2683.3027749672306</v>
      </c>
      <c r="CJ359" s="15">
        <f ca="1">(BC359*DCF!K$10-DCF!K$5*MAX(BC359*DCF!K$10,0)-MAX(BC359-BB359,0)/Inputs!$B$10)*DCF!K$6</f>
        <v>3007.6504344007517</v>
      </c>
      <c r="CK359" s="15">
        <f ca="1">(BD359*DCF!L$10-DCF!L$5*MAX(BD359*DCF!L$10,0)-MAX(BD359-BC359,0)/Inputs!$B$10)*DCF!L$6</f>
        <v>3291.1153592875844</v>
      </c>
      <c r="CL359" s="15">
        <f ca="1">(BE359*DCF!M$10-DCF!M$5*MAX(BE359*DCF!M$10,0)-MAX(BE359-BD359,0)/Inputs!$B$10)*DCF!M$6</f>
        <v>4314.7966099911091</v>
      </c>
      <c r="CM359" s="15">
        <f ca="1">(BF359*DCF!C$28-DCF!C$5*MAX(BF359*DCF!C$28,0)-MAX(BF359-Inputs!$B$13,0)/Inputs!$B$17)*DCF!C$6</f>
        <v>3700.1895972820553</v>
      </c>
      <c r="CN359" s="15">
        <f ca="1">(BG359*DCF!D$28-DCF!D$5*MAX(BG359*DCF!D$28,0)-MAX(BG359-BF359,0)/Inputs!$B$17)*DCF!D$6</f>
        <v>4614.3142934987336</v>
      </c>
      <c r="CO359" s="15">
        <f ca="1">(BH359*DCF!E$28-DCF!E$5*MAX(BH359*DCF!E$28,0)-MAX(BH359-BG359,0)/Inputs!$B$17)*DCF!E$6</f>
        <v>5530.2887531550905</v>
      </c>
      <c r="CP359" s="15">
        <f ca="1">(BI359*DCF!F$28-DCF!F$5*MAX(BI359*DCF!F$28,0)-MAX(BI359-BH359,0)/Inputs!$B$17)*DCF!F$6</f>
        <v>5497.5507690864115</v>
      </c>
      <c r="CQ359" s="15">
        <f ca="1">(BJ359*DCF!G$28-DCF!G$5*MAX(BJ359*DCF!G$28,0)-MAX(BJ359-BI359,0)/Inputs!$B$17)*DCF!G$6</f>
        <v>5524.6457783221786</v>
      </c>
      <c r="CR359" s="15">
        <f ca="1">(BK359*DCF!H$28-DCF!H$5*MAX(BK359*DCF!H$28,0)-MAX(BK359-BJ359,0)/Inputs!$B$17)*DCF!H$6</f>
        <v>5832.106992933609</v>
      </c>
      <c r="CS359" s="15">
        <f ca="1">(BL359*DCF!I$28-DCF!I$5*MAX(BL359*DCF!I$28,0)-MAX(BL359-BK359,0)/Inputs!$B$17)*DCF!I$6</f>
        <v>6100.5180461792443</v>
      </c>
      <c r="CT359" s="15">
        <f ca="1">(BM359*DCF!J$28-DCF!J$5*MAX(BM359*DCF!J$28,0)-MAX(BM359-BL359,0)/Inputs!$B$17)*DCF!J$6</f>
        <v>7285.3202547321325</v>
      </c>
      <c r="CU359" s="15">
        <f ca="1">(BN359*DCF!K$28-DCF!K$5*MAX(BN359*DCF!K$28,0)-MAX(BN359-BM359,0)/Inputs!$B$17)*DCF!K$6</f>
        <v>8896.8357424562473</v>
      </c>
      <c r="CV359" s="15">
        <f ca="1">(BO359*DCF!L$28-DCF!L$5*MAX(BO359*DCF!L$28,0)-MAX(BO359-BN359,0)/Inputs!$B$17)*DCF!L$6</f>
        <v>10055.305432292565</v>
      </c>
      <c r="CW359" s="15">
        <f ca="1">(BP359*DCF!M$28-DCF!M$5*MAX(BP359*DCF!M$28,0)-MAX(BP359-BO359,0)/Inputs!$B$17)*DCF!M$6</f>
        <v>11497.6646989893</v>
      </c>
      <c r="CX359" s="15">
        <f ca="1">(BQ359*DCF!C$46-DCF!C$5*MAX(BQ359*DCF!C$46,0)-MAX(BQ359-Inputs!$B$20,0)/Inputs!$B$24)*DCF!C$6</f>
        <v>-2262.7539975218792</v>
      </c>
      <c r="CY359" s="15">
        <f ca="1">(BR359*DCF!D$46-DCF!D$5*MAX(BR359*DCF!D$46,0)-MAX(BR359-BQ359,0)/Inputs!$B$24)*DCF!D$6</f>
        <v>-4246.745634278619</v>
      </c>
      <c r="CZ359" s="15">
        <f ca="1">(BS359*DCF!E$46-DCF!E$5*MAX(BS359*DCF!E$46,0)-MAX(BS359-BR359,0)/Inputs!$B$24)*DCF!E$6</f>
        <v>-2067.3197666832361</v>
      </c>
      <c r="DA359" s="15">
        <f ca="1">(BT359*DCF!F$46-DCF!F$5*MAX(BT359*DCF!F$46,0)-MAX(BT359-BS359,0)/Inputs!$B$24)*DCF!F$6</f>
        <v>-1037.4508420145612</v>
      </c>
      <c r="DB359" s="15">
        <f ca="1">(BU359*DCF!G$46-DCF!G$5*MAX(BU359*DCF!G$46,0)-MAX(BU359-BT359,0)/Inputs!$B$24)*DCF!G$6</f>
        <v>-386.15636649146069</v>
      </c>
      <c r="DC359" s="15">
        <f ca="1">(BV359*DCF!H$46-DCF!H$5*MAX(BV359*DCF!H$46,0)-MAX(BV359-BU359,0)/Inputs!$B$24)*DCF!H$6</f>
        <v>-1543.2536680693056</v>
      </c>
      <c r="DD359" s="15">
        <f ca="1">(BW359*DCF!I$46-DCF!I$5*MAX(BW359*DCF!I$46,0)-MAX(BW359-BV359,0)/Inputs!$B$24)*DCF!I$6</f>
        <v>-1750.5269393886317</v>
      </c>
      <c r="DE359" s="15">
        <f ca="1">(BX359*DCF!J$46-DCF!J$5*MAX(BX359*DCF!J$46,0)-MAX(BX359-BW359,0)/Inputs!$B$24)*DCF!J$6</f>
        <v>-1825.3356108932458</v>
      </c>
      <c r="DF359" s="15">
        <f ca="1">(BY359*DCF!K$46-DCF!K$5*MAX(BY359*DCF!K$46,0)-MAX(BY359-BX359,0)/Inputs!$B$24)*DCF!K$6</f>
        <v>1726.5343300248385</v>
      </c>
      <c r="DG359" s="15">
        <f ca="1">(BZ359*DCF!L$46-DCF!L$5*MAX(BZ359*DCF!L$46,0)-MAX(BZ359-BY359,0)/Inputs!$B$24)*DCF!L$6</f>
        <v>-435.50051456071247</v>
      </c>
      <c r="DH359" s="15">
        <f ca="1">(CA359*DCF!M$46-DCF!M$5*MAX(CA359*DCF!M$46,0)-MAX(CA359-BZ359,0)/Inputs!$B$24)*DCF!M$6</f>
        <v>-1813.6293432124312</v>
      </c>
      <c r="DI359" s="15">
        <f ca="1">SUM(CB359:CL359)+BE359*DCF!M$10*(1+Inputs!$B$30)*(1-Inputs!$B$33)*(1-Inputs!$B$30/Inputs!$B$31)/(Inputs!$B$29-Inputs!$B$30)*DCF!M$6</f>
        <v>129523.95529026067</v>
      </c>
      <c r="DJ359" s="15">
        <f ca="1">SUM(CM359:CW359)+BP359*DCF!M$28*(1+Inputs!$B$30)*(1-Inputs!$B$33)*(1-Inputs!$B$30/Inputs!$B$31)/(Inputs!$B$29-Inputs!$B$30)*DCF!M$6</f>
        <v>331127.80874073773</v>
      </c>
      <c r="DK359" s="15">
        <f ca="1">SUM(CX359:DH359)+CA359*DCF!M$46*(1+Inputs!$B$30)*(1-Inputs!$B$33)*(1-Inputs!$B$30/Inputs!$B$31)/(Inputs!$B$29-Inputs!$B$30)*DCF!M$6</f>
        <v>153189.74409141077</v>
      </c>
      <c r="DM359" s="15">
        <f ca="1">DI359+DJ359+DK359+Inputs!$B$34+Inputs!$B$36-Inputs!$B$35</f>
        <v>690692.50812240923</v>
      </c>
    </row>
    <row r="360" spans="1:117" x14ac:dyDescent="0.75">
      <c r="A360" s="11">
        <v>347</v>
      </c>
      <c r="C360" s="23">
        <f t="shared" ca="1" si="214"/>
        <v>-1.311365201675218</v>
      </c>
      <c r="D360" s="23">
        <f t="shared" ca="1" si="214"/>
        <v>0.76625563484350567</v>
      </c>
      <c r="E360" s="23">
        <f t="shared" ca="1" si="214"/>
        <v>-0.26490550526466417</v>
      </c>
      <c r="F360" s="23">
        <f t="shared" ca="1" si="214"/>
        <v>-0.44211990681275803</v>
      </c>
      <c r="G360" s="23">
        <f t="shared" ca="1" si="214"/>
        <v>-0.68205029432174535</v>
      </c>
      <c r="H360" s="23">
        <f t="shared" ca="1" si="214"/>
        <v>0.2575258491874971</v>
      </c>
      <c r="I360" s="23">
        <f t="shared" ca="1" si="214"/>
        <v>-2.5760827555887844</v>
      </c>
      <c r="J360" s="23">
        <f t="shared" ca="1" si="214"/>
        <v>-0.33946876591528796</v>
      </c>
      <c r="K360" s="23">
        <f t="shared" ca="1" si="214"/>
        <v>1.543908875622829</v>
      </c>
      <c r="L360" s="23">
        <f t="shared" ca="1" si="214"/>
        <v>-0.5010606594700372</v>
      </c>
      <c r="M360" s="23">
        <f t="shared" ca="1" si="214"/>
        <v>-0.62726546216820023</v>
      </c>
      <c r="N360" s="23">
        <f ca="1">SQRT(Inputs!$B$38)*C360+SQRT(1-Inputs!$B$38)*_xlfn.NORM.S.INV(RAND())</f>
        <v>-1.5265630299077362</v>
      </c>
      <c r="O360" s="23">
        <f ca="1">SQRT(Inputs!$B$38)*D360+SQRT(1-Inputs!$B$38)*_xlfn.NORM.S.INV(RAND())</f>
        <v>-1.0621409634865835</v>
      </c>
      <c r="P360" s="23">
        <f ca="1">SQRT(Inputs!$B$38)*E360+SQRT(1-Inputs!$B$38)*_xlfn.NORM.S.INV(RAND())</f>
        <v>-0.22529760034002039</v>
      </c>
      <c r="Q360" s="23">
        <f ca="1">SQRT(Inputs!$B$38)*F360+SQRT(1-Inputs!$B$38)*_xlfn.NORM.S.INV(RAND())</f>
        <v>-1.2248013814655823</v>
      </c>
      <c r="R360" s="23">
        <f ca="1">SQRT(Inputs!$B$38)*G360+SQRT(1-Inputs!$B$38)*_xlfn.NORM.S.INV(RAND())</f>
        <v>0.45000657628336393</v>
      </c>
      <c r="S360" s="23">
        <f ca="1">SQRT(Inputs!$B$38)*H360+SQRT(1-Inputs!$B$38)*_xlfn.NORM.S.INV(RAND())</f>
        <v>-1.1309000327282495</v>
      </c>
      <c r="T360" s="23">
        <f ca="1">SQRT(Inputs!$B$38)*I360+SQRT(1-Inputs!$B$38)*_xlfn.NORM.S.INV(RAND())</f>
        <v>-1.0072698691478452</v>
      </c>
      <c r="U360" s="23">
        <f ca="1">SQRT(Inputs!$B$38)*J360+SQRT(1-Inputs!$B$38)*_xlfn.NORM.S.INV(RAND())</f>
        <v>-0.18984911223674897</v>
      </c>
      <c r="V360" s="23">
        <f ca="1">SQRT(Inputs!$B$38)*K360+SQRT(1-Inputs!$B$38)*_xlfn.NORM.S.INV(RAND())</f>
        <v>1.3197737857433438</v>
      </c>
      <c r="W360" s="23">
        <f ca="1">SQRT(Inputs!$B$38)*L360+SQRT(1-Inputs!$B$38)*_xlfn.NORM.S.INV(RAND())</f>
        <v>0.62618002416433627</v>
      </c>
      <c r="X360" s="23">
        <f ca="1">SQRT(Inputs!$B$38)*M360+SQRT(1-Inputs!$B$38)*_xlfn.NORM.S.INV(RAND())</f>
        <v>-0.59496618371018783</v>
      </c>
      <c r="Y360" s="23">
        <f ca="1">SQRT(Inputs!$B$38)*C360+SQRT(1-Inputs!$B$38)*_xlfn.NORM.S.INV(RAND())</f>
        <v>-1.8833028163570893</v>
      </c>
      <c r="Z360" s="23">
        <f ca="1">SQRT(Inputs!$B$38)*D360+SQRT(1-Inputs!$B$38)*_xlfn.NORM.S.INV(RAND())</f>
        <v>1.2053727919808206</v>
      </c>
      <c r="AA360" s="23">
        <f ca="1">SQRT(Inputs!$B$38)*E360+SQRT(1-Inputs!$B$38)*_xlfn.NORM.S.INV(RAND())</f>
        <v>0.30121790065162024</v>
      </c>
      <c r="AB360" s="23">
        <f ca="1">SQRT(Inputs!$B$38)*F360+SQRT(1-Inputs!$B$38)*_xlfn.NORM.S.INV(RAND())</f>
        <v>-1.4826528149257219</v>
      </c>
      <c r="AC360" s="23">
        <f ca="1">SQRT(Inputs!$B$38)*G360+SQRT(1-Inputs!$B$38)*_xlfn.NORM.S.INV(RAND())</f>
        <v>-0.16297943338684637</v>
      </c>
      <c r="AD360" s="23">
        <f ca="1">SQRT(Inputs!$B$38)*H360+SQRT(1-Inputs!$B$38)*_xlfn.NORM.S.INV(RAND())</f>
        <v>0.18968950482907937</v>
      </c>
      <c r="AE360" s="23">
        <f ca="1">SQRT(Inputs!$B$38)*I360+SQRT(1-Inputs!$B$38)*_xlfn.NORM.S.INV(RAND())</f>
        <v>-1.3515037796499325</v>
      </c>
      <c r="AF360" s="23">
        <f ca="1">SQRT(Inputs!$B$38)*J360+SQRT(1-Inputs!$B$38)*_xlfn.NORM.S.INV(RAND())</f>
        <v>-0.96185095328077885</v>
      </c>
      <c r="AG360" s="23">
        <f ca="1">SQRT(Inputs!$B$38)*K360+SQRT(1-Inputs!$B$38)*_xlfn.NORM.S.INV(RAND())</f>
        <v>1.0911149092587014</v>
      </c>
      <c r="AH360" s="23">
        <f ca="1">SQRT(Inputs!$B$38)*L360+SQRT(1-Inputs!$B$38)*_xlfn.NORM.S.INV(RAND())</f>
        <v>-1.1215120343093465</v>
      </c>
      <c r="AI360" s="23">
        <f ca="1">SQRT(Inputs!$B$38)*M360+SQRT(1-Inputs!$B$38)*_xlfn.NORM.S.INV(RAND())</f>
        <v>-0.97855741430544829</v>
      </c>
      <c r="AJ360" s="23">
        <f ca="1">SQRT(Inputs!$B$38)*C360+SQRT(1-Inputs!$B$38)*_xlfn.NORM.S.INV(RAND())</f>
        <v>-1.271544263883388</v>
      </c>
      <c r="AK360" s="23">
        <f ca="1">SQRT(Inputs!$B$38)*D360+SQRT(1-Inputs!$B$38)*_xlfn.NORM.S.INV(RAND())</f>
        <v>0.10524808191929697</v>
      </c>
      <c r="AL360" s="23">
        <f ca="1">SQRT(Inputs!$B$38)*E360+SQRT(1-Inputs!$B$38)*_xlfn.NORM.S.INV(RAND())</f>
        <v>-1.1741939083071895</v>
      </c>
      <c r="AM360" s="23">
        <f ca="1">SQRT(Inputs!$B$38)*F360+SQRT(1-Inputs!$B$38)*_xlfn.NORM.S.INV(RAND())</f>
        <v>0.47301387521404081</v>
      </c>
      <c r="AN360" s="23">
        <f ca="1">SQRT(Inputs!$B$38)*G360+SQRT(1-Inputs!$B$38)*_xlfn.NORM.S.INV(RAND())</f>
        <v>-1.4596725540638178E-3</v>
      </c>
      <c r="AO360" s="23">
        <f ca="1">SQRT(Inputs!$B$38)*H360+SQRT(1-Inputs!$B$38)*_xlfn.NORM.S.INV(RAND())</f>
        <v>1.0033436385329935</v>
      </c>
      <c r="AP360" s="23">
        <f ca="1">SQRT(Inputs!$B$38)*I360+SQRT(1-Inputs!$B$38)*_xlfn.NORM.S.INV(RAND())</f>
        <v>7.2364604077733929E-2</v>
      </c>
      <c r="AQ360" s="23">
        <f ca="1">SQRT(Inputs!$B$38)*J360+SQRT(1-Inputs!$B$38)*_xlfn.NORM.S.INV(RAND())</f>
        <v>0.61945341152752942</v>
      </c>
      <c r="AR360" s="23">
        <f ca="1">SQRT(Inputs!$B$38)*K360+SQRT(1-Inputs!$B$38)*_xlfn.NORM.S.INV(RAND())</f>
        <v>1.4565240698411532</v>
      </c>
      <c r="AS360" s="23">
        <f ca="1">SQRT(Inputs!$B$38)*L360+SQRT(1-Inputs!$B$38)*_xlfn.NORM.S.INV(RAND())</f>
        <v>-7.0781282492262371E-2</v>
      </c>
      <c r="AT360" s="23">
        <f ca="1">SQRT(Inputs!$B$38)*M360+SQRT(1-Inputs!$B$38)*_xlfn.NORM.S.INV(RAND())</f>
        <v>-0.91637904835072415</v>
      </c>
      <c r="AU360" s="15">
        <f ca="1">Inputs!$B$6*EXP($B$8-0.5*C$5^2+C$5*N360)</f>
        <v>3875.7829147112125</v>
      </c>
      <c r="AV360" s="15">
        <f t="shared" ca="1" si="183"/>
        <v>4035.6276931689922</v>
      </c>
      <c r="AW360" s="15">
        <f t="shared" ca="1" si="184"/>
        <v>4773.4488460916145</v>
      </c>
      <c r="AX360" s="15">
        <f t="shared" ca="1" si="185"/>
        <v>5001.005843081045</v>
      </c>
      <c r="AY360" s="15">
        <f t="shared" ca="1" si="186"/>
        <v>6441.534440037326</v>
      </c>
      <c r="AZ360" s="15">
        <f t="shared" ca="1" si="187"/>
        <v>6955.7013777069169</v>
      </c>
      <c r="BA360" s="15">
        <f t="shared" ca="1" si="188"/>
        <v>7660.3399889258171</v>
      </c>
      <c r="BB360" s="15">
        <f t="shared" ca="1" si="189"/>
        <v>9201.886847967111</v>
      </c>
      <c r="BC360" s="15">
        <f t="shared" ca="1" si="190"/>
        <v>12801.204260508994</v>
      </c>
      <c r="BD360" s="15">
        <f t="shared" ca="1" si="191"/>
        <v>16628.629907055936</v>
      </c>
      <c r="BE360" s="15">
        <f t="shared" ca="1" si="192"/>
        <v>19301.454777793824</v>
      </c>
      <c r="BF360" s="15">
        <f ca="1">Inputs!$B$13*EXP($B$9-0.5*C$6^2+C$6*Y360)</f>
        <v>9521.5106560640434</v>
      </c>
      <c r="BG360" s="15">
        <f t="shared" ca="1" si="193"/>
        <v>14423.556323856214</v>
      </c>
      <c r="BH360" s="15">
        <f t="shared" ca="1" si="194"/>
        <v>18525.724437309716</v>
      </c>
      <c r="BI360" s="15">
        <f t="shared" ca="1" si="195"/>
        <v>18050.947954587849</v>
      </c>
      <c r="BJ360" s="15">
        <f t="shared" ca="1" si="196"/>
        <v>21615.467551464935</v>
      </c>
      <c r="BK360" s="15">
        <f t="shared" ca="1" si="197"/>
        <v>27222.920308746976</v>
      </c>
      <c r="BL360" s="15">
        <f t="shared" ca="1" si="198"/>
        <v>28067.473162023151</v>
      </c>
      <c r="BM360" s="15">
        <f t="shared" ca="1" si="199"/>
        <v>30615.284400621356</v>
      </c>
      <c r="BN360" s="15">
        <f t="shared" ca="1" si="200"/>
        <v>42912.640351848866</v>
      </c>
      <c r="BO360" s="15">
        <f t="shared" ca="1" si="201"/>
        <v>46346.157366717518</v>
      </c>
      <c r="BP360" s="15">
        <f t="shared" ca="1" si="202"/>
        <v>51057.171218536474</v>
      </c>
      <c r="BQ360" s="15">
        <f ca="1">Inputs!$B$20*EXP($B$10-0.5*C$7^2+C$7*AJ360)</f>
        <v>2732.3954233740678</v>
      </c>
      <c r="BR360" s="15">
        <f t="shared" ca="1" si="203"/>
        <v>3833.5254948083398</v>
      </c>
      <c r="BS360" s="15">
        <f t="shared" ca="1" si="204"/>
        <v>3746.8678958496416</v>
      </c>
      <c r="BT360" s="15">
        <f t="shared" ca="1" si="205"/>
        <v>5848.6332483048009</v>
      </c>
      <c r="BU360" s="15">
        <f t="shared" ca="1" si="206"/>
        <v>8102.6417311609966</v>
      </c>
      <c r="BV360" s="15">
        <f t="shared" ca="1" si="207"/>
        <v>14132.43272788912</v>
      </c>
      <c r="BW360" s="15">
        <f t="shared" ca="1" si="208"/>
        <v>20025.38287785845</v>
      </c>
      <c r="BX360" s="15">
        <f t="shared" ca="1" si="209"/>
        <v>31712.156979381602</v>
      </c>
      <c r="BY360" s="15">
        <f t="shared" ca="1" si="210"/>
        <v>58713.908853863766</v>
      </c>
      <c r="BZ360" s="15">
        <f t="shared" ca="1" si="211"/>
        <v>81318.802820642086</v>
      </c>
      <c r="CA360" s="15">
        <f t="shared" ca="1" si="212"/>
        <v>97062.708736079687</v>
      </c>
      <c r="CB360" s="15">
        <f ca="1">(AU360*DCF!C$10-DCF!C$5*MAX(AU360*DCF!C$10,0)-MAX(AU360-Inputs!$B$6,0)/Inputs!$B$10)*DCF!C$6</f>
        <v>995.33638305573947</v>
      </c>
      <c r="CC360" s="15">
        <f ca="1">(AV360*DCF!D$10-DCF!D$5*MAX(AV360*DCF!D$10,0)-MAX(AV360-AU360,0)/Inputs!$B$10)*DCF!D$6</f>
        <v>944.68294393787801</v>
      </c>
      <c r="CD360" s="15">
        <f ca="1">(AW360*DCF!E$10-DCF!E$5*MAX(AW360*DCF!E$10,0)-MAX(AW360-AV360,0)/Inputs!$B$10)*DCF!E$6</f>
        <v>935.9254736024817</v>
      </c>
      <c r="CE360" s="15">
        <f ca="1">(AX360*DCF!F$10-DCF!F$5*MAX(AX360*DCF!F$10,0)-MAX(AX360-AW360,0)/Inputs!$B$10)*DCF!F$6</f>
        <v>1044.3626362515729</v>
      </c>
      <c r="CF360" s="15">
        <f ca="1">(AY360*DCF!G$10-DCF!G$5*MAX(AY360*DCF!G$10,0)-MAX(AY360-AX360,0)/Inputs!$B$10)*DCF!G$6</f>
        <v>1050.318289366</v>
      </c>
      <c r="CG360" s="15">
        <f ca="1">(AZ360*DCF!H$10-DCF!H$5*MAX(AZ360*DCF!H$10,0)-MAX(AZ360-AY360,0)/Inputs!$B$10)*DCF!H$6</f>
        <v>1259.1548542363632</v>
      </c>
      <c r="CH360" s="15">
        <f ca="1">(BA360*DCF!I$10-DCF!I$5*MAX(BA360*DCF!I$10,0)-MAX(BA360-AZ360,0)/Inputs!$B$10)*DCF!I$6</f>
        <v>1283.6792453761177</v>
      </c>
      <c r="CI360" s="15">
        <f ca="1">(BB360*DCF!J$10-DCF!J$5*MAX(BB360*DCF!J$10,0)-MAX(BB360-BA360,0)/Inputs!$B$10)*DCF!J$6</f>
        <v>1345.4691106388025</v>
      </c>
      <c r="CJ360" s="15">
        <f ca="1">(BC360*DCF!K$10-DCF!K$5*MAX(BC360*DCF!K$10,0)-MAX(BC360-BB360,0)/Inputs!$B$10)*DCF!K$6</f>
        <v>1556.9386513407298</v>
      </c>
      <c r="CK360" s="15">
        <f ca="1">(BD360*DCF!L$10-DCF!L$5*MAX(BD360*DCF!L$10,0)-MAX(BD360-BC360,0)/Inputs!$B$10)*DCF!L$6</f>
        <v>2012.9654919443747</v>
      </c>
      <c r="CL360" s="15">
        <f ca="1">(BE360*DCF!M$10-DCF!M$5*MAX(BE360*DCF!M$10,0)-MAX(BE360-BD360,0)/Inputs!$B$10)*DCF!M$6</f>
        <v>2404.3874253658937</v>
      </c>
      <c r="CM360" s="15">
        <f ca="1">(BF360*DCF!C$28-DCF!C$5*MAX(BF360*DCF!C$28,0)-MAX(BF360-Inputs!$B$13,0)/Inputs!$B$17)*DCF!C$6</f>
        <v>2905.902608945165</v>
      </c>
      <c r="CN360" s="15">
        <f ca="1">(BG360*DCF!D$28-DCF!D$5*MAX(BG360*DCF!D$28,0)-MAX(BG360-BF360,0)/Inputs!$B$17)*DCF!D$6</f>
        <v>3202.2389016569332</v>
      </c>
      <c r="CO360" s="15">
        <f ca="1">(BH360*DCF!E$28-DCF!E$5*MAX(BH360*DCF!E$28,0)-MAX(BH360-BG360,0)/Inputs!$B$17)*DCF!E$6</f>
        <v>4438.3341681998172</v>
      </c>
      <c r="CP360" s="15">
        <f ca="1">(BI360*DCF!F$28-DCF!F$5*MAX(BI360*DCF!F$28,0)-MAX(BI360-BH360,0)/Inputs!$B$17)*DCF!F$6</f>
        <v>4900.3568921329188</v>
      </c>
      <c r="CQ360" s="15">
        <f ca="1">(BJ360*DCF!G$28-DCF!G$5*MAX(BJ360*DCF!G$28,0)-MAX(BJ360-BI360,0)/Inputs!$B$17)*DCF!G$6</f>
        <v>5008.7800692665896</v>
      </c>
      <c r="CR360" s="15">
        <f ca="1">(BK360*DCF!H$28-DCF!H$5*MAX(BK360*DCF!H$28,0)-MAX(BK360-BJ360,0)/Inputs!$B$17)*DCF!H$6</f>
        <v>5861.2877419871684</v>
      </c>
      <c r="CS360" s="15">
        <f ca="1">(BL360*DCF!I$28-DCF!I$5*MAX(BL360*DCF!I$28,0)-MAX(BL360-BK360,0)/Inputs!$B$17)*DCF!I$6</f>
        <v>6478.9323316208884</v>
      </c>
      <c r="CT360" s="15">
        <f ca="1">(BM360*DCF!J$28-DCF!J$5*MAX(BM360*DCF!J$28,0)-MAX(BM360-BL360,0)/Inputs!$B$17)*DCF!J$6</f>
        <v>6491.9310351285458</v>
      </c>
      <c r="CU360" s="15">
        <f ca="1">(BN360*DCF!K$28-DCF!K$5*MAX(BN360*DCF!K$28,0)-MAX(BN360-BM360,0)/Inputs!$B$17)*DCF!K$6</f>
        <v>7556.167822053033</v>
      </c>
      <c r="CV360" s="15">
        <f ca="1">(BO360*DCF!L$28-DCF!L$5*MAX(BO360*DCF!L$28,0)-MAX(BO360-BN360,0)/Inputs!$B$17)*DCF!L$6</f>
        <v>8858.5230190703041</v>
      </c>
      <c r="CW360" s="15">
        <f ca="1">(BP360*DCF!M$28-DCF!M$5*MAX(BP360*DCF!M$28,0)-MAX(BP360-BO360,0)/Inputs!$B$17)*DCF!M$6</f>
        <v>9114.0029893416795</v>
      </c>
      <c r="CX360" s="15">
        <f ca="1">(BQ360*DCF!C$46-DCF!C$5*MAX(BQ360*DCF!C$46,0)-MAX(BQ360-Inputs!$B$20,0)/Inputs!$B$24)*DCF!C$6</f>
        <v>-631.03820401248674</v>
      </c>
      <c r="CY360" s="15">
        <f ca="1">(BR360*DCF!D$46-DCF!D$5*MAX(BR360*DCF!D$46,0)-MAX(BR360-BQ360,0)/Inputs!$B$24)*DCF!D$6</f>
        <v>-1124.1364642651497</v>
      </c>
      <c r="CZ360" s="15">
        <f ca="1">(BS360*DCF!E$46-DCF!E$5*MAX(BS360*DCF!E$46,0)-MAX(BS360-BR360,0)/Inputs!$B$24)*DCF!E$6</f>
        <v>-443.07365247067924</v>
      </c>
      <c r="DA360" s="15">
        <f ca="1">(BT360*DCF!F$46-DCF!F$5*MAX(BT360*DCF!F$46,0)-MAX(BT360-BS360,0)/Inputs!$B$24)*DCF!F$6</f>
        <v>-1191.2536577218202</v>
      </c>
      <c r="DB360" s="15">
        <f ca="1">(BU360*DCF!G$46-DCF!G$5*MAX(BU360*DCF!G$46,0)-MAX(BU360-BT360,0)/Inputs!$B$24)*DCF!G$6</f>
        <v>-1030.7607788338253</v>
      </c>
      <c r="DC360" s="15">
        <f ca="1">(BV360*DCF!H$46-DCF!H$5*MAX(BV360*DCF!H$46,0)-MAX(BV360-BU360,0)/Inputs!$B$24)*DCF!H$6</f>
        <v>-1873.720607090863</v>
      </c>
      <c r="DD360" s="15">
        <f ca="1">(BW360*DCF!I$46-DCF!I$5*MAX(BW360*DCF!I$46,0)-MAX(BW360-BV360,0)/Inputs!$B$24)*DCF!I$6</f>
        <v>-1229.1440372281129</v>
      </c>
      <c r="DE360" s="15">
        <f ca="1">(BX360*DCF!J$46-DCF!J$5*MAX(BX360*DCF!J$46,0)-MAX(BX360-BW360,0)/Inputs!$B$24)*DCF!J$6</f>
        <v>-1768.904291961323</v>
      </c>
      <c r="DF360" s="15">
        <f ca="1">(BY360*DCF!K$46-DCF!K$5*MAX(BY360*DCF!K$46,0)-MAX(BY360-BX360,0)/Inputs!$B$24)*DCF!K$6</f>
        <v>-3260.7756879754138</v>
      </c>
      <c r="DG360" s="15">
        <f ca="1">(BZ360*DCF!L$46-DCF!L$5*MAX(BZ360*DCF!L$46,0)-MAX(BZ360-BY360,0)/Inputs!$B$24)*DCF!L$6</f>
        <v>505.63044330471752</v>
      </c>
      <c r="DH360" s="15">
        <f ca="1">(CA360*DCF!M$46-DCF!M$5*MAX(CA360*DCF!M$46,0)-MAX(CA360-BZ360,0)/Inputs!$B$24)*DCF!M$6</f>
        <v>4317.974220762525</v>
      </c>
      <c r="DI360" s="15">
        <f ca="1">SUM(CB360:CL360)+BE360*DCF!M$10*(1+Inputs!$B$30)*(1-Inputs!$B$33)*(1-Inputs!$B$30/Inputs!$B$31)/(Inputs!$B$29-Inputs!$B$30)*DCF!M$6</f>
        <v>68549.424387032399</v>
      </c>
      <c r="DJ360" s="15">
        <f ca="1">SUM(CM360:CW360)+BP360*DCF!M$28*(1+Inputs!$B$30)*(1-Inputs!$B$33)*(1-Inputs!$B$30/Inputs!$B$31)/(Inputs!$B$29-Inputs!$B$30)*DCF!M$6</f>
        <v>254273.50112924355</v>
      </c>
      <c r="DK360" s="15">
        <f ca="1">SUM(CX360:DH360)+CA360*DCF!M$46*(1+Inputs!$B$30)*(1-Inputs!$B$33)*(1-Inputs!$B$30/Inputs!$B$31)/(Inputs!$B$29-Inputs!$B$30)*DCF!M$6</f>
        <v>142341.24280137225</v>
      </c>
      <c r="DM360" s="15">
        <f ca="1">DI360+DJ360+DK360+Inputs!$B$34+Inputs!$B$36-Inputs!$B$35</f>
        <v>542015.16831764812</v>
      </c>
    </row>
    <row r="361" spans="1:117" x14ac:dyDescent="0.75">
      <c r="A361" s="11">
        <v>348</v>
      </c>
      <c r="C361" s="23">
        <f t="shared" ca="1" si="214"/>
        <v>3.3654921121750517E-2</v>
      </c>
      <c r="D361" s="23">
        <f t="shared" ca="1" si="214"/>
        <v>-0.579398041130056</v>
      </c>
      <c r="E361" s="23">
        <f t="shared" ca="1" si="214"/>
        <v>-0.84181576071246622</v>
      </c>
      <c r="F361" s="23">
        <f t="shared" ca="1" si="214"/>
        <v>0.54388923265330302</v>
      </c>
      <c r="G361" s="23">
        <f t="shared" ca="1" si="214"/>
        <v>0.86065286199023849</v>
      </c>
      <c r="H361" s="23">
        <f t="shared" ca="1" si="214"/>
        <v>1.2149369956823268</v>
      </c>
      <c r="I361" s="23">
        <f t="shared" ca="1" si="214"/>
        <v>1.2278416046933183</v>
      </c>
      <c r="J361" s="23">
        <f t="shared" ca="1" si="214"/>
        <v>-0.86987933481850854</v>
      </c>
      <c r="K361" s="23">
        <f t="shared" ca="1" si="214"/>
        <v>-0.26675095946359229</v>
      </c>
      <c r="L361" s="23">
        <f t="shared" ca="1" si="214"/>
        <v>0.9374509212151021</v>
      </c>
      <c r="M361" s="23">
        <f t="shared" ca="1" si="214"/>
        <v>-1.9300600934131498</v>
      </c>
      <c r="N361" s="23">
        <f ca="1">SQRT(Inputs!$B$38)*C361+SQRT(1-Inputs!$B$38)*_xlfn.NORM.S.INV(RAND())</f>
        <v>1.6908074756107607</v>
      </c>
      <c r="O361" s="23">
        <f ca="1">SQRT(Inputs!$B$38)*D361+SQRT(1-Inputs!$B$38)*_xlfn.NORM.S.INV(RAND())</f>
        <v>-0.52338908854482924</v>
      </c>
      <c r="P361" s="23">
        <f ca="1">SQRT(Inputs!$B$38)*E361+SQRT(1-Inputs!$B$38)*_xlfn.NORM.S.INV(RAND())</f>
        <v>-0.49379415196566701</v>
      </c>
      <c r="Q361" s="23">
        <f ca="1">SQRT(Inputs!$B$38)*F361+SQRT(1-Inputs!$B$38)*_xlfn.NORM.S.INV(RAND())</f>
        <v>-0.49136973565350855</v>
      </c>
      <c r="R361" s="23">
        <f ca="1">SQRT(Inputs!$B$38)*G361+SQRT(1-Inputs!$B$38)*_xlfn.NORM.S.INV(RAND())</f>
        <v>1.506968804330759</v>
      </c>
      <c r="S361" s="23">
        <f ca="1">SQRT(Inputs!$B$38)*H361+SQRT(1-Inputs!$B$38)*_xlfn.NORM.S.INV(RAND())</f>
        <v>1.1039540704810604</v>
      </c>
      <c r="T361" s="23">
        <f ca="1">SQRT(Inputs!$B$38)*I361+SQRT(1-Inputs!$B$38)*_xlfn.NORM.S.INV(RAND())</f>
        <v>3.5266161107031735E-2</v>
      </c>
      <c r="U361" s="23">
        <f ca="1">SQRT(Inputs!$B$38)*J361+SQRT(1-Inputs!$B$38)*_xlfn.NORM.S.INV(RAND())</f>
        <v>9.5456186040299706E-3</v>
      </c>
      <c r="V361" s="23">
        <f ca="1">SQRT(Inputs!$B$38)*K361+SQRT(1-Inputs!$B$38)*_xlfn.NORM.S.INV(RAND())</f>
        <v>0.58242419983948113</v>
      </c>
      <c r="W361" s="23">
        <f ca="1">SQRT(Inputs!$B$38)*L361+SQRT(1-Inputs!$B$38)*_xlfn.NORM.S.INV(RAND())</f>
        <v>-0.32879524602843824</v>
      </c>
      <c r="X361" s="23">
        <f ca="1">SQRT(Inputs!$B$38)*M361+SQRT(1-Inputs!$B$38)*_xlfn.NORM.S.INV(RAND())</f>
        <v>-0.65518729153740174</v>
      </c>
      <c r="Y361" s="23">
        <f ca="1">SQRT(Inputs!$B$38)*C361+SQRT(1-Inputs!$B$38)*_xlfn.NORM.S.INV(RAND())</f>
        <v>-0.96414728452003629</v>
      </c>
      <c r="Z361" s="23">
        <f ca="1">SQRT(Inputs!$B$38)*D361+SQRT(1-Inputs!$B$38)*_xlfn.NORM.S.INV(RAND())</f>
        <v>-5.6549360415529271E-3</v>
      </c>
      <c r="AA361" s="23">
        <f ca="1">SQRT(Inputs!$B$38)*E361+SQRT(1-Inputs!$B$38)*_xlfn.NORM.S.INV(RAND())</f>
        <v>0.5169671660068571</v>
      </c>
      <c r="AB361" s="23">
        <f ca="1">SQRT(Inputs!$B$38)*F361+SQRT(1-Inputs!$B$38)*_xlfn.NORM.S.INV(RAND())</f>
        <v>1.1565658543625155</v>
      </c>
      <c r="AC361" s="23">
        <f ca="1">SQRT(Inputs!$B$38)*G361+SQRT(1-Inputs!$B$38)*_xlfn.NORM.S.INV(RAND())</f>
        <v>1.108533337189511</v>
      </c>
      <c r="AD361" s="23">
        <f ca="1">SQRT(Inputs!$B$38)*H361+SQRT(1-Inputs!$B$38)*_xlfn.NORM.S.INV(RAND())</f>
        <v>0.39146453907387774</v>
      </c>
      <c r="AE361" s="23">
        <f ca="1">SQRT(Inputs!$B$38)*I361+SQRT(1-Inputs!$B$38)*_xlfn.NORM.S.INV(RAND())</f>
        <v>1.8399566642477003</v>
      </c>
      <c r="AF361" s="23">
        <f ca="1">SQRT(Inputs!$B$38)*J361+SQRT(1-Inputs!$B$38)*_xlfn.NORM.S.INV(RAND())</f>
        <v>-1.6254157492721999</v>
      </c>
      <c r="AG361" s="23">
        <f ca="1">SQRT(Inputs!$B$38)*K361+SQRT(1-Inputs!$B$38)*_xlfn.NORM.S.INV(RAND())</f>
        <v>0.63981091521702893</v>
      </c>
      <c r="AH361" s="23">
        <f ca="1">SQRT(Inputs!$B$38)*L361+SQRT(1-Inputs!$B$38)*_xlfn.NORM.S.INV(RAND())</f>
        <v>-0.23201257201435432</v>
      </c>
      <c r="AI361" s="23">
        <f ca="1">SQRT(Inputs!$B$38)*M361+SQRT(1-Inputs!$B$38)*_xlfn.NORM.S.INV(RAND())</f>
        <v>-2.1092075132047867</v>
      </c>
      <c r="AJ361" s="23">
        <f ca="1">SQRT(Inputs!$B$38)*C361+SQRT(1-Inputs!$B$38)*_xlfn.NORM.S.INV(RAND())</f>
        <v>-4.239672258594733E-2</v>
      </c>
      <c r="AK361" s="23">
        <f ca="1">SQRT(Inputs!$B$38)*D361+SQRT(1-Inputs!$B$38)*_xlfn.NORM.S.INV(RAND())</f>
        <v>0.78794894651382652</v>
      </c>
      <c r="AL361" s="23">
        <f ca="1">SQRT(Inputs!$B$38)*E361+SQRT(1-Inputs!$B$38)*_xlfn.NORM.S.INV(RAND())</f>
        <v>0.14192887152508893</v>
      </c>
      <c r="AM361" s="23">
        <f ca="1">SQRT(Inputs!$B$38)*F361+SQRT(1-Inputs!$B$38)*_xlfn.NORM.S.INV(RAND())</f>
        <v>-8.887198171590821E-2</v>
      </c>
      <c r="AN361" s="23">
        <f ca="1">SQRT(Inputs!$B$38)*G361+SQRT(1-Inputs!$B$38)*_xlfn.NORM.S.INV(RAND())</f>
        <v>0.96089258429353808</v>
      </c>
      <c r="AO361" s="23">
        <f ca="1">SQRT(Inputs!$B$38)*H361+SQRT(1-Inputs!$B$38)*_xlfn.NORM.S.INV(RAND())</f>
        <v>3.1811116375747606</v>
      </c>
      <c r="AP361" s="23">
        <f ca="1">SQRT(Inputs!$B$38)*I361+SQRT(1-Inputs!$B$38)*_xlfn.NORM.S.INV(RAND())</f>
        <v>-1.9134602174787527</v>
      </c>
      <c r="AQ361" s="23">
        <f ca="1">SQRT(Inputs!$B$38)*J361+SQRT(1-Inputs!$B$38)*_xlfn.NORM.S.INV(RAND())</f>
        <v>-0.15403050577933519</v>
      </c>
      <c r="AR361" s="23">
        <f ca="1">SQRT(Inputs!$B$38)*K361+SQRT(1-Inputs!$B$38)*_xlfn.NORM.S.INV(RAND())</f>
        <v>-0.1714697396890533</v>
      </c>
      <c r="AS361" s="23">
        <f ca="1">SQRT(Inputs!$B$38)*L361+SQRT(1-Inputs!$B$38)*_xlfn.NORM.S.INV(RAND())</f>
        <v>1.3677778764708339</v>
      </c>
      <c r="AT361" s="23">
        <f ca="1">SQRT(Inputs!$B$38)*M361+SQRT(1-Inputs!$B$38)*_xlfn.NORM.S.INV(RAND())</f>
        <v>-2.5306003153722925</v>
      </c>
      <c r="AU361" s="15">
        <f ca="1">Inputs!$B$6*EXP($B$8-0.5*C$5^2+C$5*N361)</f>
        <v>6524.4283686665885</v>
      </c>
      <c r="AV361" s="15">
        <f t="shared" ca="1" si="183"/>
        <v>7353.5359416303127</v>
      </c>
      <c r="AW361" s="15">
        <f t="shared" ca="1" si="184"/>
        <v>8388.5977343502254</v>
      </c>
      <c r="AX361" s="15">
        <f t="shared" ca="1" si="185"/>
        <v>9631.828658498127</v>
      </c>
      <c r="AY361" s="15">
        <f t="shared" ca="1" si="186"/>
        <v>14036.22184826087</v>
      </c>
      <c r="AZ361" s="15">
        <f t="shared" ca="1" si="187"/>
        <v>19385.725380906337</v>
      </c>
      <c r="BA361" s="15">
        <f t="shared" ca="1" si="188"/>
        <v>23810.893757988037</v>
      </c>
      <c r="BB361" s="15">
        <f t="shared" ca="1" si="189"/>
        <v>29179.682811914336</v>
      </c>
      <c r="BC361" s="15">
        <f t="shared" ca="1" si="190"/>
        <v>37804.460321582439</v>
      </c>
      <c r="BD361" s="15">
        <f t="shared" ca="1" si="191"/>
        <v>44911.39464053882</v>
      </c>
      <c r="BE361" s="15">
        <f t="shared" ca="1" si="192"/>
        <v>51845.137512887857</v>
      </c>
      <c r="BF361" s="15">
        <f ca="1">Inputs!$B$13*EXP($B$9-0.5*C$6^2+C$6*Y361)</f>
        <v>11424.657747211189</v>
      </c>
      <c r="BG361" s="15">
        <f t="shared" ca="1" si="193"/>
        <v>13909.433441966456</v>
      </c>
      <c r="BH361" s="15">
        <f t="shared" ca="1" si="194"/>
        <v>18516.244664175516</v>
      </c>
      <c r="BI361" s="15">
        <f t="shared" ca="1" si="195"/>
        <v>27083.197465683927</v>
      </c>
      <c r="BJ361" s="15">
        <f t="shared" ca="1" si="196"/>
        <v>38955.008381400061</v>
      </c>
      <c r="BK361" s="15">
        <f t="shared" ca="1" si="197"/>
        <v>50427.053011096141</v>
      </c>
      <c r="BL361" s="15">
        <f t="shared" ca="1" si="198"/>
        <v>78623.172110659041</v>
      </c>
      <c r="BM361" s="15">
        <f t="shared" ca="1" si="199"/>
        <v>78974.216332573516</v>
      </c>
      <c r="BN361" s="15">
        <f t="shared" ca="1" si="200"/>
        <v>104868.38349918603</v>
      </c>
      <c r="BO361" s="15">
        <f t="shared" ca="1" si="201"/>
        <v>125596.40781954813</v>
      </c>
      <c r="BP361" s="15">
        <f t="shared" ca="1" si="202"/>
        <v>121727.22935972846</v>
      </c>
      <c r="BQ361" s="15">
        <f ca="1">Inputs!$B$20*EXP($B$10-0.5*C$7^2+C$7*AJ361)</f>
        <v>4225.4933497092306</v>
      </c>
      <c r="BR361" s="15">
        <f t="shared" ca="1" si="203"/>
        <v>7363.6400109445376</v>
      </c>
      <c r="BS361" s="15">
        <f t="shared" ca="1" si="204"/>
        <v>10503.242897638242</v>
      </c>
      <c r="BT361" s="15">
        <f t="shared" ca="1" si="205"/>
        <v>14147.96813091398</v>
      </c>
      <c r="BU361" s="15">
        <f t="shared" ca="1" si="206"/>
        <v>24739.803069014066</v>
      </c>
      <c r="BV361" s="15">
        <f t="shared" ca="1" si="207"/>
        <v>70481.029402261687</v>
      </c>
      <c r="BW361" s="15">
        <f t="shared" ca="1" si="208"/>
        <v>65599.858190087514</v>
      </c>
      <c r="BX361" s="15">
        <f t="shared" ca="1" si="209"/>
        <v>88962.018012300439</v>
      </c>
      <c r="BY361" s="15">
        <f t="shared" ca="1" si="210"/>
        <v>120627.89871882756</v>
      </c>
      <c r="BZ361" s="15">
        <f t="shared" ca="1" si="211"/>
        <v>217645.37907859011</v>
      </c>
      <c r="CA361" s="15">
        <f t="shared" ca="1" si="212"/>
        <v>194999.81848066213</v>
      </c>
      <c r="CB361" s="15">
        <f ca="1">(AU361*DCF!C$10-DCF!C$5*MAX(AU361*DCF!C$10,0)-MAX(AU361-Inputs!$B$6,0)/Inputs!$B$10)*DCF!C$6</f>
        <v>1031.9356179422464</v>
      </c>
      <c r="CC361" s="15">
        <f ca="1">(AV361*DCF!D$10-DCF!D$5*MAX(AV361*DCF!D$10,0)-MAX(AV361-AU361,0)/Inputs!$B$10)*DCF!D$6</f>
        <v>1590.2183848211496</v>
      </c>
      <c r="CD361" s="15">
        <f ca="1">(AW361*DCF!E$10-DCF!E$5*MAX(AW361*DCF!E$10,0)-MAX(AW361-AV361,0)/Inputs!$B$10)*DCF!E$6</f>
        <v>1703.654902258703</v>
      </c>
      <c r="CE361" s="15">
        <f ca="1">(AX361*DCF!F$10-DCF!F$5*MAX(AX361*DCF!F$10,0)-MAX(AX361-AW361,0)/Inputs!$B$10)*DCF!F$6</f>
        <v>1843.9273140607331</v>
      </c>
      <c r="CF361" s="15">
        <f ca="1">(AY361*DCF!G$10-DCF!G$5*MAX(AY361*DCF!G$10,0)-MAX(AY361-AX361,0)/Inputs!$B$10)*DCF!G$6</f>
        <v>2045.4205378259903</v>
      </c>
      <c r="CG361" s="15">
        <f ca="1">(AZ361*DCF!H$10-DCF!H$5*MAX(AZ361*DCF!H$10,0)-MAX(AZ361-AY361,0)/Inputs!$B$10)*DCF!H$6</f>
        <v>2813.852232980757</v>
      </c>
      <c r="CH361" s="15">
        <f ca="1">(BA361*DCF!I$10-DCF!I$5*MAX(BA361*DCF!I$10,0)-MAX(BA361-AZ361,0)/Inputs!$B$10)*DCF!I$6</f>
        <v>3623.4990078057353</v>
      </c>
      <c r="CI361" s="15">
        <f ca="1">(BB361*DCF!J$10-DCF!J$5*MAX(BB361*DCF!J$10,0)-MAX(BB361-BA361,0)/Inputs!$B$10)*DCF!J$6</f>
        <v>4193.7497662728265</v>
      </c>
      <c r="CJ361" s="15">
        <f ca="1">(BC361*DCF!K$10-DCF!K$5*MAX(BC361*DCF!K$10,0)-MAX(BC361-BB361,0)/Inputs!$B$10)*DCF!K$6</f>
        <v>4878.5734105322254</v>
      </c>
      <c r="CK361" s="15">
        <f ca="1">(BD361*DCF!L$10-DCF!L$5*MAX(BD361*DCF!L$10,0)-MAX(BD361-BC361,0)/Inputs!$B$10)*DCF!L$6</f>
        <v>5854.4506666673105</v>
      </c>
      <c r="CL361" s="15">
        <f ca="1">(BE361*DCF!M$10-DCF!M$5*MAX(BE361*DCF!M$10,0)-MAX(BE361-BD361,0)/Inputs!$B$10)*DCF!M$6</f>
        <v>6487.7097979890814</v>
      </c>
      <c r="CM361" s="15">
        <f ca="1">(BF361*DCF!C$28-DCF!C$5*MAX(BF361*DCF!C$28,0)-MAX(BF361-Inputs!$B$13,0)/Inputs!$B$17)*DCF!C$6</f>
        <v>3478.0336807713143</v>
      </c>
      <c r="CN361" s="15">
        <f ca="1">(BG361*DCF!D$28-DCF!D$5*MAX(BG361*DCF!D$28,0)-MAX(BG361-BF361,0)/Inputs!$B$17)*DCF!D$6</f>
        <v>3566.5323714738961</v>
      </c>
      <c r="CO361" s="15">
        <f ca="1">(BH361*DCF!E$28-DCF!E$5*MAX(BH361*DCF!E$28,0)-MAX(BH361-BG361,0)/Inputs!$B$17)*DCF!E$6</f>
        <v>4336.1911172139708</v>
      </c>
      <c r="CP361" s="15">
        <f ca="1">(BI361*DCF!F$28-DCF!F$5*MAX(BI361*DCF!F$28,0)-MAX(BI361-BH361,0)/Inputs!$B$17)*DCF!F$6</f>
        <v>5792.6255486200844</v>
      </c>
      <c r="CQ361" s="15">
        <f ca="1">(BJ361*DCF!G$28-DCF!G$5*MAX(BJ361*DCF!G$28,0)-MAX(BJ361-BI361,0)/Inputs!$B$17)*DCF!G$6</f>
        <v>8110.4511584994598</v>
      </c>
      <c r="CR361" s="15">
        <f ca="1">(BK361*DCF!H$28-DCF!H$5*MAX(BK361*DCF!H$28,0)-MAX(BK361-BJ361,0)/Inputs!$B$17)*DCF!H$6</f>
        <v>10688.732768465974</v>
      </c>
      <c r="CS361" s="15">
        <f ca="1">(BL361*DCF!I$28-DCF!I$5*MAX(BL361*DCF!I$28,0)-MAX(BL361-BK361,0)/Inputs!$B$17)*DCF!I$6</f>
        <v>14441.470202461654</v>
      </c>
      <c r="CT361" s="15">
        <f ca="1">(BM361*DCF!J$28-DCF!J$5*MAX(BM361*DCF!J$28,0)-MAX(BM361-BL361,0)/Inputs!$B$17)*DCF!J$6</f>
        <v>17571.260802806493</v>
      </c>
      <c r="CU361" s="15">
        <f ca="1">(BN361*DCF!K$28-DCF!K$5*MAX(BN361*DCF!K$28,0)-MAX(BN361-BM361,0)/Inputs!$B$17)*DCF!K$6</f>
        <v>18974.753697571025</v>
      </c>
      <c r="CV361" s="15">
        <f ca="1">(BO361*DCF!L$28-DCF!L$5*MAX(BO361*DCF!L$28,0)-MAX(BO361-BN361,0)/Inputs!$B$17)*DCF!L$6</f>
        <v>22713.709097189028</v>
      </c>
      <c r="CW361" s="15">
        <f ca="1">(BP361*DCF!M$28-DCF!M$5*MAX(BP361*DCF!M$28,0)-MAX(BP361-BO361,0)/Inputs!$B$17)*DCF!M$6</f>
        <v>22903.048651075995</v>
      </c>
      <c r="CX361" s="15">
        <f ca="1">(BQ361*DCF!C$46-DCF!C$5*MAX(BQ361*DCF!C$46,0)-MAX(BQ361-Inputs!$B$20,0)/Inputs!$B$24)*DCF!C$6</f>
        <v>-1449.0716048793745</v>
      </c>
      <c r="CY361" s="15">
        <f ca="1">(BR361*DCF!D$46-DCF!D$5*MAX(BR361*DCF!D$46,0)-MAX(BR361-BQ361,0)/Inputs!$B$24)*DCF!D$6</f>
        <v>-2595.8227589301227</v>
      </c>
      <c r="CZ361" s="15">
        <f ca="1">(BS361*DCF!E$46-DCF!E$5*MAX(BS361*DCF!E$46,0)-MAX(BS361-BR361,0)/Inputs!$B$24)*DCF!E$6</f>
        <v>-2479.5717861979156</v>
      </c>
      <c r="DA361" s="15">
        <f ca="1">(BT361*DCF!F$46-DCF!F$5*MAX(BT361*DCF!F$46,0)-MAX(BT361-BS361,0)/Inputs!$B$24)*DCF!F$6</f>
        <v>-2357.5041655607233</v>
      </c>
      <c r="DB361" s="15">
        <f ca="1">(BU361*DCF!G$46-DCF!G$5*MAX(BU361*DCF!G$46,0)-MAX(BU361-BT361,0)/Inputs!$B$24)*DCF!G$6</f>
        <v>-4395.0820994299838</v>
      </c>
      <c r="DC361" s="15">
        <f ca="1">(BV361*DCF!H$46-DCF!H$5*MAX(BV361*DCF!H$46,0)-MAX(BV361-BU361,0)/Inputs!$B$24)*DCF!H$6</f>
        <v>-14213.805821913087</v>
      </c>
      <c r="DD361" s="15">
        <f ca="1">(BW361*DCF!I$46-DCF!I$5*MAX(BW361*DCF!I$46,0)-MAX(BW361-BV361,0)/Inputs!$B$24)*DCF!I$6</f>
        <v>1515.0541495762689</v>
      </c>
      <c r="DE361" s="15">
        <f ca="1">(BX361*DCF!J$46-DCF!J$5*MAX(BX361*DCF!J$46,0)-MAX(BX361-BW361,0)/Inputs!$B$24)*DCF!J$6</f>
        <v>-2463.552527279182</v>
      </c>
      <c r="DF361" s="15">
        <f ca="1">(BY361*DCF!K$46-DCF!K$5*MAX(BY361*DCF!K$46,0)-MAX(BY361-BX361,0)/Inputs!$B$24)*DCF!K$6</f>
        <v>-866.6295075890223</v>
      </c>
      <c r="DG361" s="15">
        <f ca="1">(BZ361*DCF!L$46-DCF!L$5*MAX(BZ361*DCF!L$46,0)-MAX(BZ361-BY361,0)/Inputs!$B$24)*DCF!L$6</f>
        <v>-6910.5593172517292</v>
      </c>
      <c r="DH361" s="15">
        <f ca="1">(CA361*DCF!M$46-DCF!M$5*MAX(CA361*DCF!M$46,0)-MAX(CA361-BZ361,0)/Inputs!$B$24)*DCF!M$6</f>
        <v>15287.220291304604</v>
      </c>
      <c r="DI361" s="15">
        <f ca="1">SUM(CB361:CL361)+BE361*DCF!M$10*(1+Inputs!$B$30)*(1-Inputs!$B$33)*(1-Inputs!$B$30/Inputs!$B$31)/(Inputs!$B$29-Inputs!$B$30)*DCF!M$6</f>
        <v>180352.69491849263</v>
      </c>
      <c r="DJ361" s="15">
        <f ca="1">SUM(CM361:CW361)+BP361*DCF!M$28*(1+Inputs!$B$30)*(1-Inputs!$B$33)*(1-Inputs!$B$30/Inputs!$B$31)/(Inputs!$B$29-Inputs!$B$30)*DCF!M$6</f>
        <v>584268.12774160353</v>
      </c>
      <c r="DK361" s="15">
        <f ca="1">SUM(CX361:DH361)+CA361*DCF!M$46*(1+Inputs!$B$30)*(1-Inputs!$B$33)*(1-Inputs!$B$30/Inputs!$B$31)/(Inputs!$B$29-Inputs!$B$30)*DCF!M$6</f>
        <v>280563.49342814548</v>
      </c>
      <c r="DM361" s="15">
        <f ca="1">DI361+DJ361+DK361+Inputs!$B$34+Inputs!$B$36-Inputs!$B$35</f>
        <v>1122035.3160882418</v>
      </c>
    </row>
    <row r="362" spans="1:117" x14ac:dyDescent="0.75">
      <c r="A362" s="11">
        <v>349</v>
      </c>
      <c r="C362" s="23">
        <f t="shared" ca="1" si="214"/>
        <v>-0.17962689174871274</v>
      </c>
      <c r="D362" s="23">
        <f t="shared" ca="1" si="214"/>
        <v>0.39959521235655421</v>
      </c>
      <c r="E362" s="23">
        <f t="shared" ca="1" si="214"/>
        <v>-0.30599280279539337</v>
      </c>
      <c r="F362" s="23">
        <f t="shared" ca="1" si="214"/>
        <v>1.3642234808827256</v>
      </c>
      <c r="G362" s="23">
        <f t="shared" ca="1" si="214"/>
        <v>2.7422772378707001</v>
      </c>
      <c r="H362" s="23">
        <f t="shared" ca="1" si="214"/>
        <v>-0.11150959971942156</v>
      </c>
      <c r="I362" s="23">
        <f t="shared" ca="1" si="214"/>
        <v>0.87830114658968328</v>
      </c>
      <c r="J362" s="23">
        <f t="shared" ca="1" si="214"/>
        <v>1.038509820804516</v>
      </c>
      <c r="K362" s="23">
        <f t="shared" ca="1" si="214"/>
        <v>2.1734727312294972</v>
      </c>
      <c r="L362" s="23">
        <f t="shared" ca="1" si="214"/>
        <v>-0.70235041563750145</v>
      </c>
      <c r="M362" s="23">
        <f t="shared" ca="1" si="214"/>
        <v>-0.730502414805275</v>
      </c>
      <c r="N362" s="23">
        <f ca="1">SQRT(Inputs!$B$38)*C362+SQRT(1-Inputs!$B$38)*_xlfn.NORM.S.INV(RAND())</f>
        <v>-1.0285078356828883</v>
      </c>
      <c r="O362" s="23">
        <f ca="1">SQRT(Inputs!$B$38)*D362+SQRT(1-Inputs!$B$38)*_xlfn.NORM.S.INV(RAND())</f>
        <v>-0.11164335412908058</v>
      </c>
      <c r="P362" s="23">
        <f ca="1">SQRT(Inputs!$B$38)*E362+SQRT(1-Inputs!$B$38)*_xlfn.NORM.S.INV(RAND())</f>
        <v>1.7140755131306338</v>
      </c>
      <c r="Q362" s="23">
        <f ca="1">SQRT(Inputs!$B$38)*F362+SQRT(1-Inputs!$B$38)*_xlfn.NORM.S.INV(RAND())</f>
        <v>-0.50628028588695173</v>
      </c>
      <c r="R362" s="23">
        <f ca="1">SQRT(Inputs!$B$38)*G362+SQRT(1-Inputs!$B$38)*_xlfn.NORM.S.INV(RAND())</f>
        <v>0.32612565815634276</v>
      </c>
      <c r="S362" s="23">
        <f ca="1">SQRT(Inputs!$B$38)*H362+SQRT(1-Inputs!$B$38)*_xlfn.NORM.S.INV(RAND())</f>
        <v>-1.6831459454254463</v>
      </c>
      <c r="T362" s="23">
        <f ca="1">SQRT(Inputs!$B$38)*I362+SQRT(1-Inputs!$B$38)*_xlfn.NORM.S.INV(RAND())</f>
        <v>-8.363013123505858E-2</v>
      </c>
      <c r="U362" s="23">
        <f ca="1">SQRT(Inputs!$B$38)*J362+SQRT(1-Inputs!$B$38)*_xlfn.NORM.S.INV(RAND())</f>
        <v>0.28117767740470212</v>
      </c>
      <c r="V362" s="23">
        <f ca="1">SQRT(Inputs!$B$38)*K362+SQRT(1-Inputs!$B$38)*_xlfn.NORM.S.INV(RAND())</f>
        <v>0.5963915545500319</v>
      </c>
      <c r="W362" s="23">
        <f ca="1">SQRT(Inputs!$B$38)*L362+SQRT(1-Inputs!$B$38)*_xlfn.NORM.S.INV(RAND())</f>
        <v>1.3601918128869555</v>
      </c>
      <c r="X362" s="23">
        <f ca="1">SQRT(Inputs!$B$38)*M362+SQRT(1-Inputs!$B$38)*_xlfn.NORM.S.INV(RAND())</f>
        <v>1.0303451081663826</v>
      </c>
      <c r="Y362" s="23">
        <f ca="1">SQRT(Inputs!$B$38)*C362+SQRT(1-Inputs!$B$38)*_xlfn.NORM.S.INV(RAND())</f>
        <v>-1.3625205898462387</v>
      </c>
      <c r="Z362" s="23">
        <f ca="1">SQRT(Inputs!$B$38)*D362+SQRT(1-Inputs!$B$38)*_xlfn.NORM.S.INV(RAND())</f>
        <v>0.73974066171386244</v>
      </c>
      <c r="AA362" s="23">
        <f ca="1">SQRT(Inputs!$B$38)*E362+SQRT(1-Inputs!$B$38)*_xlfn.NORM.S.INV(RAND())</f>
        <v>0.40985047930927865</v>
      </c>
      <c r="AB362" s="23">
        <f ca="1">SQRT(Inputs!$B$38)*F362+SQRT(1-Inputs!$B$38)*_xlfn.NORM.S.INV(RAND())</f>
        <v>-0.11259765131305999</v>
      </c>
      <c r="AC362" s="23">
        <f ca="1">SQRT(Inputs!$B$38)*G362+SQRT(1-Inputs!$B$38)*_xlfn.NORM.S.INV(RAND())</f>
        <v>0.666346559842249</v>
      </c>
      <c r="AD362" s="23">
        <f ca="1">SQRT(Inputs!$B$38)*H362+SQRT(1-Inputs!$B$38)*_xlfn.NORM.S.INV(RAND())</f>
        <v>0.28929588201951806</v>
      </c>
      <c r="AE362" s="23">
        <f ca="1">SQRT(Inputs!$B$38)*I362+SQRT(1-Inputs!$B$38)*_xlfn.NORM.S.INV(RAND())</f>
        <v>1.5824280326177256</v>
      </c>
      <c r="AF362" s="23">
        <f ca="1">SQRT(Inputs!$B$38)*J362+SQRT(1-Inputs!$B$38)*_xlfn.NORM.S.INV(RAND())</f>
        <v>1.5069886604024298</v>
      </c>
      <c r="AG362" s="23">
        <f ca="1">SQRT(Inputs!$B$38)*K362+SQRT(1-Inputs!$B$38)*_xlfn.NORM.S.INV(RAND())</f>
        <v>1.2833688871431113</v>
      </c>
      <c r="AH362" s="23">
        <f ca="1">SQRT(Inputs!$B$38)*L362+SQRT(1-Inputs!$B$38)*_xlfn.NORM.S.INV(RAND())</f>
        <v>0.74039775872540814</v>
      </c>
      <c r="AI362" s="23">
        <f ca="1">SQRT(Inputs!$B$38)*M362+SQRT(1-Inputs!$B$38)*_xlfn.NORM.S.INV(RAND())</f>
        <v>0.86408513687257582</v>
      </c>
      <c r="AJ362" s="23">
        <f ca="1">SQRT(Inputs!$B$38)*C362+SQRT(1-Inputs!$B$38)*_xlfn.NORM.S.INV(RAND())</f>
        <v>0.24756510676445737</v>
      </c>
      <c r="AK362" s="23">
        <f ca="1">SQRT(Inputs!$B$38)*D362+SQRT(1-Inputs!$B$38)*_xlfn.NORM.S.INV(RAND())</f>
        <v>-0.76112629179441915</v>
      </c>
      <c r="AL362" s="23">
        <f ca="1">SQRT(Inputs!$B$38)*E362+SQRT(1-Inputs!$B$38)*_xlfn.NORM.S.INV(RAND())</f>
        <v>0.39570122399453567</v>
      </c>
      <c r="AM362" s="23">
        <f ca="1">SQRT(Inputs!$B$38)*F362+SQRT(1-Inputs!$B$38)*_xlfn.NORM.S.INV(RAND())</f>
        <v>9.0667196315846854E-2</v>
      </c>
      <c r="AN362" s="23">
        <f ca="1">SQRT(Inputs!$B$38)*G362+SQRT(1-Inputs!$B$38)*_xlfn.NORM.S.INV(RAND())</f>
        <v>1.5230814029888085</v>
      </c>
      <c r="AO362" s="23">
        <f ca="1">SQRT(Inputs!$B$38)*H362+SQRT(1-Inputs!$B$38)*_xlfn.NORM.S.INV(RAND())</f>
        <v>-2.3261955855332347E-2</v>
      </c>
      <c r="AP362" s="23">
        <f ca="1">SQRT(Inputs!$B$38)*I362+SQRT(1-Inputs!$B$38)*_xlfn.NORM.S.INV(RAND())</f>
        <v>-0.4134322450537149</v>
      </c>
      <c r="AQ362" s="23">
        <f ca="1">SQRT(Inputs!$B$38)*J362+SQRT(1-Inputs!$B$38)*_xlfn.NORM.S.INV(RAND())</f>
        <v>-5.6727326496319841E-2</v>
      </c>
      <c r="AR362" s="23">
        <f ca="1">SQRT(Inputs!$B$38)*K362+SQRT(1-Inputs!$B$38)*_xlfn.NORM.S.INV(RAND())</f>
        <v>1.0844227965372031</v>
      </c>
      <c r="AS362" s="23">
        <f ca="1">SQRT(Inputs!$B$38)*L362+SQRT(1-Inputs!$B$38)*_xlfn.NORM.S.INV(RAND())</f>
        <v>-2.2187936627961591</v>
      </c>
      <c r="AT362" s="23">
        <f ca="1">SQRT(Inputs!$B$38)*M362+SQRT(1-Inputs!$B$38)*_xlfn.NORM.S.INV(RAND())</f>
        <v>0.56971462309363241</v>
      </c>
      <c r="AU362" s="15">
        <f ca="1">Inputs!$B$6*EXP($B$8-0.5*C$5^2+C$5*N362)</f>
        <v>4201.1966898729124</v>
      </c>
      <c r="AV362" s="15">
        <f t="shared" ca="1" si="183"/>
        <v>5030.5893617606635</v>
      </c>
      <c r="AW362" s="15">
        <f t="shared" ca="1" si="184"/>
        <v>7729.384767711952</v>
      </c>
      <c r="AX362" s="15">
        <f t="shared" ca="1" si="185"/>
        <v>8858.4001601160871</v>
      </c>
      <c r="AY362" s="15">
        <f t="shared" ca="1" si="186"/>
        <v>11246.152832677173</v>
      </c>
      <c r="AZ362" s="15">
        <f t="shared" ca="1" si="187"/>
        <v>11427.331500763248</v>
      </c>
      <c r="BA362" s="15">
        <f t="shared" ca="1" si="188"/>
        <v>13862.266977065266</v>
      </c>
      <c r="BB362" s="15">
        <f t="shared" ca="1" si="189"/>
        <v>17456.54657947208</v>
      </c>
      <c r="BC362" s="15">
        <f t="shared" ca="1" si="190"/>
        <v>22646.774333213405</v>
      </c>
      <c r="BD362" s="15">
        <f t="shared" ca="1" si="191"/>
        <v>31508.54548579935</v>
      </c>
      <c r="BE362" s="15">
        <f t="shared" ca="1" si="192"/>
        <v>42408.432716025942</v>
      </c>
      <c r="BF362" s="15">
        <f ca="1">Inputs!$B$13*EXP($B$9-0.5*C$6^2+C$6*Y362)</f>
        <v>10557.087044490359</v>
      </c>
      <c r="BG362" s="15">
        <f t="shared" ca="1" si="193"/>
        <v>14703.545869299925</v>
      </c>
      <c r="BH362" s="15">
        <f t="shared" ca="1" si="194"/>
        <v>19228.696016421927</v>
      </c>
      <c r="BI362" s="15">
        <f t="shared" ca="1" si="195"/>
        <v>23134.38051901375</v>
      </c>
      <c r="BJ362" s="15">
        <f t="shared" ca="1" si="196"/>
        <v>31220.484366654055</v>
      </c>
      <c r="BK362" s="15">
        <f t="shared" ca="1" si="197"/>
        <v>39856.491850617167</v>
      </c>
      <c r="BL362" s="15">
        <f t="shared" ca="1" si="198"/>
        <v>60102.438329360695</v>
      </c>
      <c r="BM362" s="15">
        <f t="shared" ca="1" si="199"/>
        <v>89089.046782320307</v>
      </c>
      <c r="BN362" s="15">
        <f t="shared" ca="1" si="200"/>
        <v>127784.13209041403</v>
      </c>
      <c r="BO362" s="15">
        <f t="shared" ca="1" si="201"/>
        <v>171355.98164335173</v>
      </c>
      <c r="BP362" s="15">
        <f t="shared" ca="1" si="202"/>
        <v>232598.89996277308</v>
      </c>
      <c r="BQ362" s="15">
        <f ca="1">Inputs!$B$20*EXP($B$10-0.5*C$7^2+C$7*AJ362)</f>
        <v>4683.1945081464364</v>
      </c>
      <c r="BR362" s="15">
        <f t="shared" ca="1" si="203"/>
        <v>4990.0378070948709</v>
      </c>
      <c r="BS362" s="15">
        <f t="shared" ca="1" si="204"/>
        <v>7655.7524832382251</v>
      </c>
      <c r="BT362" s="15">
        <f t="shared" ca="1" si="205"/>
        <v>10809.692665723829</v>
      </c>
      <c r="BU362" s="15">
        <f t="shared" ca="1" si="206"/>
        <v>21656.775004555278</v>
      </c>
      <c r="BV362" s="15">
        <f t="shared" ca="1" si="207"/>
        <v>29973.323971434082</v>
      </c>
      <c r="BW362" s="15">
        <f t="shared" ca="1" si="208"/>
        <v>38321.745935387262</v>
      </c>
      <c r="BX362" s="15">
        <f t="shared" ca="1" si="209"/>
        <v>52993.023072308708</v>
      </c>
      <c r="BY362" s="15">
        <f t="shared" ca="1" si="210"/>
        <v>91372.506644277819</v>
      </c>
      <c r="BZ362" s="15">
        <f t="shared" ca="1" si="211"/>
        <v>85265.330299893962</v>
      </c>
      <c r="CA362" s="15">
        <f t="shared" ca="1" si="212"/>
        <v>132532.50432501716</v>
      </c>
      <c r="CB362" s="15">
        <f ca="1">(AU362*DCF!C$10-DCF!C$5*MAX(AU362*DCF!C$10,0)-MAX(AU362-Inputs!$B$6,0)/Inputs!$B$10)*DCF!C$6</f>
        <v>1048.5006739067715</v>
      </c>
      <c r="CC362" s="15">
        <f ca="1">(AV362*DCF!D$10-DCF!D$5*MAX(AV362*DCF!D$10,0)-MAX(AV362-AU362,0)/Inputs!$B$10)*DCF!D$6</f>
        <v>1023.9463795133669</v>
      </c>
      <c r="CD362" s="15">
        <f ca="1">(AW362*DCF!E$10-DCF!E$5*MAX(AW362*DCF!E$10,0)-MAX(AW362-AV362,0)/Inputs!$B$10)*DCF!E$6</f>
        <v>1176.7114143498059</v>
      </c>
      <c r="CE362" s="15">
        <f ca="1">(AX362*DCF!F$10-DCF!F$5*MAX(AX362*DCF!F$10,0)-MAX(AX362-AW362,0)/Inputs!$B$10)*DCF!F$6</f>
        <v>1698.8545258846998</v>
      </c>
      <c r="CF362" s="15">
        <f ca="1">(AY362*DCF!G$10-DCF!G$5*MAX(AY362*DCF!G$10,0)-MAX(AY362-AX362,0)/Inputs!$B$10)*DCF!G$6</f>
        <v>1858.1882983333503</v>
      </c>
      <c r="CG362" s="15">
        <f ca="1">(AZ362*DCF!H$10-DCF!H$5*MAX(AZ362*DCF!H$10,0)-MAX(AZ362-AY362,0)/Inputs!$B$10)*DCF!H$6</f>
        <v>2186.4530869159103</v>
      </c>
      <c r="CH362" s="15">
        <f ca="1">(BA362*DCF!I$10-DCF!I$5*MAX(BA362*DCF!I$10,0)-MAX(BA362-AZ362,0)/Inputs!$B$10)*DCF!I$6</f>
        <v>2132.7157491277953</v>
      </c>
      <c r="CI362" s="15">
        <f ca="1">(BB362*DCF!J$10-DCF!J$5*MAX(BB362*DCF!J$10,0)-MAX(BB362-BA362,0)/Inputs!$B$10)*DCF!J$6</f>
        <v>2450.9300531164295</v>
      </c>
      <c r="CJ362" s="15">
        <f ca="1">(BC362*DCF!K$10-DCF!K$5*MAX(BC362*DCF!K$10,0)-MAX(BC362-BB362,0)/Inputs!$B$10)*DCF!K$6</f>
        <v>2919.2140826184982</v>
      </c>
      <c r="CK362" s="15">
        <f ca="1">(BD362*DCF!L$10-DCF!L$5*MAX(BD362*DCF!L$10,0)-MAX(BD362-BC362,0)/Inputs!$B$10)*DCF!L$6</f>
        <v>3606.1173301155904</v>
      </c>
      <c r="CL362" s="15">
        <f ca="1">(BE362*DCF!M$10-DCF!M$5*MAX(BE362*DCF!M$10,0)-MAX(BE362-BD362,0)/Inputs!$B$10)*DCF!M$6</f>
        <v>4682.2703749403036</v>
      </c>
      <c r="CM362" s="15">
        <f ca="1">(BF362*DCF!C$28-DCF!C$5*MAX(BF362*DCF!C$28,0)-MAX(BF362-Inputs!$B$13,0)/Inputs!$B$17)*DCF!C$6</f>
        <v>3221.9537312503739</v>
      </c>
      <c r="CN362" s="15">
        <f ca="1">(BG362*DCF!D$28-DCF!D$5*MAX(BG362*DCF!D$28,0)-MAX(BG362-BF362,0)/Inputs!$B$17)*DCF!D$6</f>
        <v>3445.9035973961086</v>
      </c>
      <c r="CO362" s="15">
        <f ca="1">(BH362*DCF!E$28-DCF!E$5*MAX(BH362*DCF!E$28,0)-MAX(BH362-BG362,0)/Inputs!$B$17)*DCF!E$6</f>
        <v>4554.0643002476027</v>
      </c>
      <c r="CP362" s="15">
        <f ca="1">(BI362*DCF!F$28-DCF!F$5*MAX(BI362*DCF!F$28,0)-MAX(BI362-BH362,0)/Inputs!$B$17)*DCF!F$6</f>
        <v>5569.2833336267968</v>
      </c>
      <c r="CQ362" s="15">
        <f ca="1">(BJ362*DCF!G$28-DCF!G$5*MAX(BJ362*DCF!G$28,0)-MAX(BJ362-BI362,0)/Inputs!$B$17)*DCF!G$6</f>
        <v>6740.3887518399533</v>
      </c>
      <c r="CR362" s="15">
        <f ca="1">(BK362*DCF!H$28-DCF!H$5*MAX(BK362*DCF!H$28,0)-MAX(BK362-BJ362,0)/Inputs!$B$17)*DCF!H$6</f>
        <v>8515.1569545257771</v>
      </c>
      <c r="CS362" s="15">
        <f ca="1">(BL362*DCF!I$28-DCF!I$5*MAX(BL362*DCF!I$28,0)-MAX(BL362-BK362,0)/Inputs!$B$17)*DCF!I$6</f>
        <v>11227.356905847761</v>
      </c>
      <c r="CT362" s="15">
        <f ca="1">(BM362*DCF!J$28-DCF!J$5*MAX(BM362*DCF!J$28,0)-MAX(BM362-BL362,0)/Inputs!$B$17)*DCF!J$6</f>
        <v>16030.865792510402</v>
      </c>
      <c r="CU362" s="15">
        <f ca="1">(BN362*DCF!K$28-DCF!K$5*MAX(BN362*DCF!K$28,0)-MAX(BN362-BM362,0)/Inputs!$B$17)*DCF!K$6</f>
        <v>22246.233606836897</v>
      </c>
      <c r="CV362" s="15">
        <f ca="1">(BO362*DCF!L$28-DCF!L$5*MAX(BO362*DCF!L$28,0)-MAX(BO362-BN362,0)/Inputs!$B$17)*DCF!L$6</f>
        <v>29258.887645893279</v>
      </c>
      <c r="CW362" s="15">
        <f ca="1">(BP362*DCF!M$28-DCF!M$5*MAX(BP362*DCF!M$28,0)-MAX(BP362-BO362,0)/Inputs!$B$17)*DCF!M$6</f>
        <v>37362.011792528036</v>
      </c>
      <c r="CX362" s="15">
        <f ca="1">(BQ362*DCF!C$46-DCF!C$5*MAX(BQ362*DCF!C$46,0)-MAX(BQ362-Inputs!$B$20,0)/Inputs!$B$24)*DCF!C$6</f>
        <v>-1766.1855714640437</v>
      </c>
      <c r="CY362" s="15">
        <f ca="1">(BR362*DCF!D$46-DCF!D$5*MAX(BR362*DCF!D$46,0)-MAX(BR362-BQ362,0)/Inputs!$B$24)*DCF!D$6</f>
        <v>-982.61057311581283</v>
      </c>
      <c r="CZ362" s="15">
        <f ca="1">(BS362*DCF!E$46-DCF!E$5*MAX(BS362*DCF!E$46,0)-MAX(BS362-BR362,0)/Inputs!$B$24)*DCF!E$6</f>
        <v>-1956.0574001794776</v>
      </c>
      <c r="DA362" s="15">
        <f ca="1">(BT362*DCF!F$46-DCF!F$5*MAX(BT362*DCF!F$46,0)-MAX(BT362-BS362,0)/Inputs!$B$24)*DCF!F$6</f>
        <v>-1935.6794881063811</v>
      </c>
      <c r="DB362" s="15">
        <f ca="1">(BU362*DCF!G$46-DCF!G$5*MAX(BU362*DCF!G$46,0)-MAX(BU362-BT362,0)/Inputs!$B$24)*DCF!G$6</f>
        <v>-4377.2353091944433</v>
      </c>
      <c r="DC362" s="15">
        <f ca="1">(BV362*DCF!H$46-DCF!H$5*MAX(BV362*DCF!H$46,0)-MAX(BV362-BU362,0)/Inputs!$B$24)*DCF!H$6</f>
        <v>-2584.3166351166415</v>
      </c>
      <c r="DD362" s="15">
        <f ca="1">(BW362*DCF!I$46-DCF!I$5*MAX(BW362*DCF!I$46,0)-MAX(BW362-BV362,0)/Inputs!$B$24)*DCF!I$6</f>
        <v>-1511.4534077854787</v>
      </c>
      <c r="DE362" s="15">
        <f ca="1">(BX362*DCF!J$46-DCF!J$5*MAX(BX362*DCF!J$46,0)-MAX(BX362-BW362,0)/Inputs!$B$24)*DCF!J$6</f>
        <v>-1667.672270396919</v>
      </c>
      <c r="DF362" s="15">
        <f ca="1">(BY362*DCF!K$46-DCF!K$5*MAX(BY362*DCF!K$46,0)-MAX(BY362-BX362,0)/Inputs!$B$24)*DCF!K$6</f>
        <v>-4182.4488785589219</v>
      </c>
      <c r="DG362" s="15">
        <f ca="1">(BZ362*DCF!L$46-DCF!L$5*MAX(BZ362*DCF!L$46,0)-MAX(BZ362-BY362,0)/Inputs!$B$24)*DCF!L$6</f>
        <v>5893.9985554841696</v>
      </c>
      <c r="DH362" s="15">
        <f ca="1">(CA362*DCF!M$46-DCF!M$5*MAX(CA362*DCF!M$46,0)-MAX(CA362-BZ362,0)/Inputs!$B$24)*DCF!M$6</f>
        <v>508.5323591348901</v>
      </c>
      <c r="DI362" s="15">
        <f ca="1">SUM(CB362:CL362)+BE362*DCF!M$10*(1+Inputs!$B$30)*(1-Inputs!$B$33)*(1-Inputs!$B$30/Inputs!$B$31)/(Inputs!$B$29-Inputs!$B$30)*DCF!M$6</f>
        <v>142807.13101098931</v>
      </c>
      <c r="DJ362" s="15">
        <f ca="1">SUM(CM362:CW362)+BP362*DCF!M$28*(1+Inputs!$B$30)*(1-Inputs!$B$33)*(1-Inputs!$B$30/Inputs!$B$31)/(Inputs!$B$29-Inputs!$B$30)*DCF!M$6</f>
        <v>1011273.1922770732</v>
      </c>
      <c r="DK362" s="15">
        <f ca="1">SUM(CX362:DH362)+CA362*DCF!M$46*(1+Inputs!$B$30)*(1-Inputs!$B$33)*(1-Inputs!$B$30/Inputs!$B$31)/(Inputs!$B$29-Inputs!$B$30)*DCF!M$6</f>
        <v>190349.8225459558</v>
      </c>
      <c r="DM362" s="15">
        <f ca="1">DI362+DJ362+DK362+Inputs!$B$34+Inputs!$B$36-Inputs!$B$35</f>
        <v>1421281.1458340185</v>
      </c>
    </row>
    <row r="363" spans="1:117" x14ac:dyDescent="0.75">
      <c r="A363" s="11">
        <v>350</v>
      </c>
      <c r="C363" s="23">
        <f t="shared" ca="1" si="214"/>
        <v>1.4828261128267002</v>
      </c>
      <c r="D363" s="23">
        <f t="shared" ca="1" si="214"/>
        <v>-0.2844208359548836</v>
      </c>
      <c r="E363" s="23">
        <f t="shared" ca="1" si="214"/>
        <v>-0.672109686668801</v>
      </c>
      <c r="F363" s="23">
        <f t="shared" ca="1" si="214"/>
        <v>-9.860565408067451E-2</v>
      </c>
      <c r="G363" s="23">
        <f t="shared" ca="1" si="214"/>
        <v>0.68288799128258582</v>
      </c>
      <c r="H363" s="23">
        <f t="shared" ca="1" si="214"/>
        <v>-0.58240138309814704</v>
      </c>
      <c r="I363" s="23">
        <f t="shared" ca="1" si="214"/>
        <v>-0.27827467934149286</v>
      </c>
      <c r="J363" s="23">
        <f t="shared" ca="1" si="214"/>
        <v>-0.22914054332049016</v>
      </c>
      <c r="K363" s="23">
        <f t="shared" ca="1" si="214"/>
        <v>-0.13579815684043636</v>
      </c>
      <c r="L363" s="23">
        <f t="shared" ca="1" si="214"/>
        <v>-0.45939291188551679</v>
      </c>
      <c r="M363" s="23">
        <f t="shared" ca="1" si="214"/>
        <v>0.30481539533465857</v>
      </c>
      <c r="N363" s="23">
        <f ca="1">SQRT(Inputs!$B$38)*C363+SQRT(1-Inputs!$B$38)*_xlfn.NORM.S.INV(RAND())</f>
        <v>0.48189819422026797</v>
      </c>
      <c r="O363" s="23">
        <f ca="1">SQRT(Inputs!$B$38)*D363+SQRT(1-Inputs!$B$38)*_xlfn.NORM.S.INV(RAND())</f>
        <v>-1.1398418456792241</v>
      </c>
      <c r="P363" s="23">
        <f ca="1">SQRT(Inputs!$B$38)*E363+SQRT(1-Inputs!$B$38)*_xlfn.NORM.S.INV(RAND())</f>
        <v>1.0454696085492501</v>
      </c>
      <c r="Q363" s="23">
        <f ca="1">SQRT(Inputs!$B$38)*F363+SQRT(1-Inputs!$B$38)*_xlfn.NORM.S.INV(RAND())</f>
        <v>0.51479219710793933</v>
      </c>
      <c r="R363" s="23">
        <f ca="1">SQRT(Inputs!$B$38)*G363+SQRT(1-Inputs!$B$38)*_xlfn.NORM.S.INV(RAND())</f>
        <v>1.326839951750336</v>
      </c>
      <c r="S363" s="23">
        <f ca="1">SQRT(Inputs!$B$38)*H363+SQRT(1-Inputs!$B$38)*_xlfn.NORM.S.INV(RAND())</f>
        <v>-0.25703234826560317</v>
      </c>
      <c r="T363" s="23">
        <f ca="1">SQRT(Inputs!$B$38)*I363+SQRT(1-Inputs!$B$38)*_xlfn.NORM.S.INV(RAND())</f>
        <v>0.37436523573998515</v>
      </c>
      <c r="U363" s="23">
        <f ca="1">SQRT(Inputs!$B$38)*J363+SQRT(1-Inputs!$B$38)*_xlfn.NORM.S.INV(RAND())</f>
        <v>-0.79413878018407291</v>
      </c>
      <c r="V363" s="23">
        <f ca="1">SQRT(Inputs!$B$38)*K363+SQRT(1-Inputs!$B$38)*_xlfn.NORM.S.INV(RAND())</f>
        <v>-0.91204179562411647</v>
      </c>
      <c r="W363" s="23">
        <f ca="1">SQRT(Inputs!$B$38)*L363+SQRT(1-Inputs!$B$38)*_xlfn.NORM.S.INV(RAND())</f>
        <v>-1.0933138569661498</v>
      </c>
      <c r="X363" s="23">
        <f ca="1">SQRT(Inputs!$B$38)*M363+SQRT(1-Inputs!$B$38)*_xlfn.NORM.S.INV(RAND())</f>
        <v>-9.3393582589292534E-2</v>
      </c>
      <c r="Y363" s="23">
        <f ca="1">SQRT(Inputs!$B$38)*C363+SQRT(1-Inputs!$B$38)*_xlfn.NORM.S.INV(RAND())</f>
        <v>0.30767560500548197</v>
      </c>
      <c r="Z363" s="23">
        <f ca="1">SQRT(Inputs!$B$38)*D363+SQRT(1-Inputs!$B$38)*_xlfn.NORM.S.INV(RAND())</f>
        <v>-0.31011013010271904</v>
      </c>
      <c r="AA363" s="23">
        <f ca="1">SQRT(Inputs!$B$38)*E363+SQRT(1-Inputs!$B$38)*_xlfn.NORM.S.INV(RAND())</f>
        <v>8.7562727319614175E-2</v>
      </c>
      <c r="AB363" s="23">
        <f ca="1">SQRT(Inputs!$B$38)*F363+SQRT(1-Inputs!$B$38)*_xlfn.NORM.S.INV(RAND())</f>
        <v>0.41338902025166335</v>
      </c>
      <c r="AC363" s="23">
        <f ca="1">SQRT(Inputs!$B$38)*G363+SQRT(1-Inputs!$B$38)*_xlfn.NORM.S.INV(RAND())</f>
        <v>1.1850710326250804</v>
      </c>
      <c r="AD363" s="23">
        <f ca="1">SQRT(Inputs!$B$38)*H363+SQRT(1-Inputs!$B$38)*_xlfn.NORM.S.INV(RAND())</f>
        <v>-2.1320533022105868</v>
      </c>
      <c r="AE363" s="23">
        <f ca="1">SQRT(Inputs!$B$38)*I363+SQRT(1-Inputs!$B$38)*_xlfn.NORM.S.INV(RAND())</f>
        <v>-0.345914751394855</v>
      </c>
      <c r="AF363" s="23">
        <f ca="1">SQRT(Inputs!$B$38)*J363+SQRT(1-Inputs!$B$38)*_xlfn.NORM.S.INV(RAND())</f>
        <v>-1.4121592333019208</v>
      </c>
      <c r="AG363" s="23">
        <f ca="1">SQRT(Inputs!$B$38)*K363+SQRT(1-Inputs!$B$38)*_xlfn.NORM.S.INV(RAND())</f>
        <v>0.6433124082778986</v>
      </c>
      <c r="AH363" s="23">
        <f ca="1">SQRT(Inputs!$B$38)*L363+SQRT(1-Inputs!$B$38)*_xlfn.NORM.S.INV(RAND())</f>
        <v>-1.3273611958368694</v>
      </c>
      <c r="AI363" s="23">
        <f ca="1">SQRT(Inputs!$B$38)*M363+SQRT(1-Inputs!$B$38)*_xlfn.NORM.S.INV(RAND())</f>
        <v>1.6004295976066512</v>
      </c>
      <c r="AJ363" s="23">
        <f ca="1">SQRT(Inputs!$B$38)*C363+SQRT(1-Inputs!$B$38)*_xlfn.NORM.S.INV(RAND())</f>
        <v>0.90117643133595493</v>
      </c>
      <c r="AK363" s="23">
        <f ca="1">SQRT(Inputs!$B$38)*D363+SQRT(1-Inputs!$B$38)*_xlfn.NORM.S.INV(RAND())</f>
        <v>0.61482758615977295</v>
      </c>
      <c r="AL363" s="23">
        <f ca="1">SQRT(Inputs!$B$38)*E363+SQRT(1-Inputs!$B$38)*_xlfn.NORM.S.INV(RAND())</f>
        <v>-0.91926681206158345</v>
      </c>
      <c r="AM363" s="23">
        <f ca="1">SQRT(Inputs!$B$38)*F363+SQRT(1-Inputs!$B$38)*_xlfn.NORM.S.INV(RAND())</f>
        <v>0.90726300924596814</v>
      </c>
      <c r="AN363" s="23">
        <f ca="1">SQRT(Inputs!$B$38)*G363+SQRT(1-Inputs!$B$38)*_xlfn.NORM.S.INV(RAND())</f>
        <v>2.1443397906775199</v>
      </c>
      <c r="AO363" s="23">
        <f ca="1">SQRT(Inputs!$B$38)*H363+SQRT(1-Inputs!$B$38)*_xlfn.NORM.S.INV(RAND())</f>
        <v>-0.4397669827629474</v>
      </c>
      <c r="AP363" s="23">
        <f ca="1">SQRT(Inputs!$B$38)*I363+SQRT(1-Inputs!$B$38)*_xlfn.NORM.S.INV(RAND())</f>
        <v>0.58822895236545247</v>
      </c>
      <c r="AQ363" s="23">
        <f ca="1">SQRT(Inputs!$B$38)*J363+SQRT(1-Inputs!$B$38)*_xlfn.NORM.S.INV(RAND())</f>
        <v>-0.4254348650920558</v>
      </c>
      <c r="AR363" s="23">
        <f ca="1">SQRT(Inputs!$B$38)*K363+SQRT(1-Inputs!$B$38)*_xlfn.NORM.S.INV(RAND())</f>
        <v>-1.4711273753052585</v>
      </c>
      <c r="AS363" s="23">
        <f ca="1">SQRT(Inputs!$B$38)*L363+SQRT(1-Inputs!$B$38)*_xlfn.NORM.S.INV(RAND())</f>
        <v>1.051890022536174</v>
      </c>
      <c r="AT363" s="23">
        <f ca="1">SQRT(Inputs!$B$38)*M363+SQRT(1-Inputs!$B$38)*_xlfn.NORM.S.INV(RAND())</f>
        <v>-0.99277730287588728</v>
      </c>
      <c r="AU363" s="15">
        <f ca="1">Inputs!$B$6*EXP($B$8-0.5*C$5^2+C$5*N363)</f>
        <v>5364.823514827387</v>
      </c>
      <c r="AV363" s="15">
        <f t="shared" ca="1" si="183"/>
        <v>5522.624113798588</v>
      </c>
      <c r="AW363" s="15">
        <f t="shared" ca="1" si="184"/>
        <v>7753.6438766702422</v>
      </c>
      <c r="AX363" s="15">
        <f t="shared" ca="1" si="185"/>
        <v>10095.253506134797</v>
      </c>
      <c r="AY363" s="15">
        <f t="shared" ca="1" si="186"/>
        <v>14405.306544819199</v>
      </c>
      <c r="AZ363" s="15">
        <f t="shared" ca="1" si="187"/>
        <v>17126.403533334706</v>
      </c>
      <c r="BA363" s="15">
        <f t="shared" ca="1" si="188"/>
        <v>21795.805693312464</v>
      </c>
      <c r="BB363" s="15">
        <f t="shared" ca="1" si="189"/>
        <v>24643.820217170818</v>
      </c>
      <c r="BC363" s="15">
        <f t="shared" ca="1" si="190"/>
        <v>27638.782574476936</v>
      </c>
      <c r="BD363" s="15">
        <f t="shared" ca="1" si="191"/>
        <v>30568.68980516971</v>
      </c>
      <c r="BE363" s="15">
        <f t="shared" ca="1" si="192"/>
        <v>37140.730859859097</v>
      </c>
      <c r="BF363" s="15">
        <f ca="1">Inputs!$B$13*EXP($B$9-0.5*C$6^2+C$6*Y363)</f>
        <v>14700.917844817604</v>
      </c>
      <c r="BG363" s="15">
        <f t="shared" ca="1" si="193"/>
        <v>16941.526807491449</v>
      </c>
      <c r="BH363" s="15">
        <f t="shared" ca="1" si="194"/>
        <v>21002.239506578178</v>
      </c>
      <c r="BI363" s="15">
        <f t="shared" ca="1" si="195"/>
        <v>27398.952032861653</v>
      </c>
      <c r="BJ363" s="15">
        <f t="shared" ca="1" si="196"/>
        <v>39846.364268217636</v>
      </c>
      <c r="BK363" s="15">
        <f t="shared" ca="1" si="197"/>
        <v>36583.289080737195</v>
      </c>
      <c r="BL363" s="15">
        <f t="shared" ca="1" si="198"/>
        <v>42968.168362415454</v>
      </c>
      <c r="BM363" s="15">
        <f t="shared" ca="1" si="199"/>
        <v>44318.707068786418</v>
      </c>
      <c r="BN363" s="15">
        <f t="shared" ca="1" si="200"/>
        <v>58874.680382380757</v>
      </c>
      <c r="BO363" s="15">
        <f t="shared" ca="1" si="201"/>
        <v>62081.939870795395</v>
      </c>
      <c r="BP363" s="15">
        <f t="shared" ca="1" si="202"/>
        <v>91601.957225253354</v>
      </c>
      <c r="BQ363" s="15">
        <f ca="1">Inputs!$B$20*EXP($B$10-0.5*C$7^2+C$7*AJ363)</f>
        <v>5905.0332825440182</v>
      </c>
      <c r="BR363" s="15">
        <f t="shared" ca="1" si="203"/>
        <v>9740.0237532711035</v>
      </c>
      <c r="BS363" s="15">
        <f t="shared" ca="1" si="204"/>
        <v>10243.002081876102</v>
      </c>
      <c r="BT363" s="15">
        <f t="shared" ca="1" si="205"/>
        <v>17917.896810363563</v>
      </c>
      <c r="BU363" s="15">
        <f t="shared" ca="1" si="206"/>
        <v>41720.848941583849</v>
      </c>
      <c r="BV363" s="15">
        <f t="shared" ca="1" si="207"/>
        <v>52570.359063843724</v>
      </c>
      <c r="BW363" s="15">
        <f t="shared" ca="1" si="208"/>
        <v>83084.902452797833</v>
      </c>
      <c r="BX363" s="15">
        <f t="shared" ca="1" si="209"/>
        <v>106707.28525829443</v>
      </c>
      <c r="BY363" s="15">
        <f t="shared" ca="1" si="210"/>
        <v>112835.82357162332</v>
      </c>
      <c r="BZ363" s="15">
        <f t="shared" ca="1" si="211"/>
        <v>192100.64914312755</v>
      </c>
      <c r="CA363" s="15">
        <f t="shared" ca="1" si="212"/>
        <v>226200.86855252253</v>
      </c>
      <c r="CB363" s="15">
        <f ca="1">(AU363*DCF!C$10-DCF!C$5*MAX(AU363*DCF!C$10,0)-MAX(AU363-Inputs!$B$6,0)/Inputs!$B$10)*DCF!C$6</f>
        <v>1040.203807239043</v>
      </c>
      <c r="CC363" s="15">
        <f ca="1">(AV363*DCF!D$10-DCF!D$5*MAX(AV363*DCF!D$10,0)-MAX(AV363-AU363,0)/Inputs!$B$10)*DCF!D$6</f>
        <v>1307.6266670640966</v>
      </c>
      <c r="CD363" s="15">
        <f ca="1">(AW363*DCF!E$10-DCF!E$5*MAX(AW363*DCF!E$10,0)-MAX(AW363-AV363,0)/Inputs!$B$10)*DCF!E$6</f>
        <v>1287.6749026313175</v>
      </c>
      <c r="CE363" s="15">
        <f ca="1">(AX363*DCF!F$10-DCF!F$5*MAX(AX363*DCF!F$10,0)-MAX(AX363-AW363,0)/Inputs!$B$10)*DCF!F$6</f>
        <v>1716.5468431729</v>
      </c>
      <c r="CF363" s="15">
        <f ca="1">(AY363*DCF!G$10-DCF!G$5*MAX(AY363*DCF!G$10,0)-MAX(AY363-AX363,0)/Inputs!$B$10)*DCF!G$6</f>
        <v>2139.6005001472495</v>
      </c>
      <c r="CG363" s="15">
        <f ca="1">(AZ363*DCF!H$10-DCF!H$5*MAX(AZ363*DCF!H$10,0)-MAX(AZ363-AY363,0)/Inputs!$B$10)*DCF!H$6</f>
        <v>2841.923978032135</v>
      </c>
      <c r="CH363" s="15">
        <f ca="1">(BA363*DCF!I$10-DCF!I$5*MAX(BA363*DCF!I$10,0)-MAX(BA363-AZ363,0)/Inputs!$B$10)*DCF!I$6</f>
        <v>3215.3530314536592</v>
      </c>
      <c r="CI363" s="15">
        <f ca="1">(BB363*DCF!J$10-DCF!J$5*MAX(BB363*DCF!J$10,0)-MAX(BB363-BA363,0)/Inputs!$B$10)*DCF!J$6</f>
        <v>3797.3670613442323</v>
      </c>
      <c r="CJ363" s="15">
        <f ca="1">(BC363*DCF!K$10-DCF!K$5*MAX(BC363*DCF!K$10,0)-MAX(BC363-BB363,0)/Inputs!$B$10)*DCF!K$6</f>
        <v>4030.1509747711902</v>
      </c>
      <c r="CK363" s="15">
        <f ca="1">(BD363*DCF!L$10-DCF!L$5*MAX(BD363*DCF!L$10,0)-MAX(BD363-BC363,0)/Inputs!$B$10)*DCF!L$6</f>
        <v>4231.4552715648833</v>
      </c>
      <c r="CL363" s="15">
        <f ca="1">(BE363*DCF!M$10-DCF!M$5*MAX(BE363*DCF!M$10,0)-MAX(BE363-BD363,0)/Inputs!$B$10)*DCF!M$6</f>
        <v>4455.9369786365514</v>
      </c>
      <c r="CM363" s="15">
        <f ca="1">(BF363*DCF!C$28-DCF!C$5*MAX(BF363*DCF!C$28,0)-MAX(BF363-Inputs!$B$13,0)/Inputs!$B$17)*DCF!C$6</f>
        <v>3721.2847215532697</v>
      </c>
      <c r="CN363" s="15">
        <f ca="1">(BG363*DCF!D$28-DCF!D$5*MAX(BG363*DCF!D$28,0)-MAX(BG363-BF363,0)/Inputs!$B$17)*DCF!D$6</f>
        <v>4511.6457581530613</v>
      </c>
      <c r="CO363" s="15">
        <f ca="1">(BH363*DCF!E$28-DCF!E$5*MAX(BH363*DCF!E$28,0)-MAX(BH363-BG363,0)/Inputs!$B$17)*DCF!E$6</f>
        <v>5147.897625289098</v>
      </c>
      <c r="CP363" s="15">
        <f ca="1">(BI363*DCF!F$28-DCF!F$5*MAX(BI363*DCF!F$28,0)-MAX(BI363-BH363,0)/Inputs!$B$17)*DCF!F$6</f>
        <v>6273.471141730206</v>
      </c>
      <c r="CQ363" s="15">
        <f ca="1">(BJ363*DCF!G$28-DCF!G$5*MAX(BJ363*DCF!G$28,0)-MAX(BJ363-BI363,0)/Inputs!$B$17)*DCF!G$6</f>
        <v>8244.9097503152152</v>
      </c>
      <c r="CR363" s="15">
        <f ca="1">(BK363*DCF!H$28-DCF!H$5*MAX(BK363*DCF!H$28,0)-MAX(BK363-BJ363,0)/Inputs!$B$17)*DCF!H$6</f>
        <v>9047.4510031508926</v>
      </c>
      <c r="CS363" s="15">
        <f ca="1">(BL363*DCF!I$28-DCF!I$5*MAX(BL363*DCF!I$28,0)-MAX(BL363-BK363,0)/Inputs!$B$17)*DCF!I$6</f>
        <v>9187.6693693386678</v>
      </c>
      <c r="CT363" s="15">
        <f ca="1">(BM363*DCF!J$28-DCF!J$5*MAX(BM363*DCF!J$28,0)-MAX(BM363-BL363,0)/Inputs!$B$17)*DCF!J$6</f>
        <v>9707.6804566862338</v>
      </c>
      <c r="CU363" s="15">
        <f ca="1">(BN363*DCF!K$28-DCF!K$5*MAX(BN363*DCF!K$28,0)-MAX(BN363-BM363,0)/Inputs!$B$17)*DCF!K$6</f>
        <v>10650.432498704895</v>
      </c>
      <c r="CV363" s="15">
        <f ca="1">(BO363*DCF!L$28-DCF!L$5*MAX(BO363*DCF!L$28,0)-MAX(BO363-BN363,0)/Inputs!$B$17)*DCF!L$6</f>
        <v>12023.743337118085</v>
      </c>
      <c r="CW363" s="15">
        <f ca="1">(BP363*DCF!M$28-DCF!M$5*MAX(BP363*DCF!M$28,0)-MAX(BP363-BO363,0)/Inputs!$B$17)*DCF!M$6</f>
        <v>14149.289959435018</v>
      </c>
      <c r="CX363" s="15">
        <f ca="1">(BQ363*DCF!C$46-DCF!C$5*MAX(BQ363*DCF!C$46,0)-MAX(BQ363-Inputs!$B$20,0)/Inputs!$B$24)*DCF!C$6</f>
        <v>-2612.7251380212597</v>
      </c>
      <c r="CY363" s="15">
        <f ca="1">(BR363*DCF!D$46-DCF!D$5*MAX(BR363*DCF!D$46,0)-MAX(BR363-BQ363,0)/Inputs!$B$24)*DCF!D$6</f>
        <v>-3298.7535149413679</v>
      </c>
      <c r="CZ363" s="15">
        <f ca="1">(BS363*DCF!E$46-DCF!E$5*MAX(BS363*DCF!E$46,0)-MAX(BS363-BR363,0)/Inputs!$B$24)*DCF!E$6</f>
        <v>-1409.5130409482315</v>
      </c>
      <c r="DA363" s="15">
        <f ca="1">(BT363*DCF!F$46-DCF!F$5*MAX(BT363*DCF!F$46,0)-MAX(BT363-BS363,0)/Inputs!$B$24)*DCF!F$6</f>
        <v>-4099.5663238886036</v>
      </c>
      <c r="DB363" s="15">
        <f ca="1">(BU363*DCF!G$46-DCF!G$5*MAX(BU363*DCF!G$46,0)-MAX(BU363-BT363,0)/Inputs!$B$24)*DCF!G$6</f>
        <v>-9410.2497360943471</v>
      </c>
      <c r="DC363" s="15">
        <f ca="1">(BV363*DCF!H$46-DCF!H$5*MAX(BV363*DCF!H$46,0)-MAX(BV363-BU363,0)/Inputs!$B$24)*DCF!H$6</f>
        <v>-3371.41879444082</v>
      </c>
      <c r="DD363" s="15">
        <f ca="1">(BW363*DCF!I$46-DCF!I$5*MAX(BW363*DCF!I$46,0)-MAX(BW363-BV363,0)/Inputs!$B$24)*DCF!I$6</f>
        <v>-6840.6669117107722</v>
      </c>
      <c r="DE363" s="15">
        <f ca="1">(BX363*DCF!J$46-DCF!J$5*MAX(BX363*DCF!J$46,0)-MAX(BX363-BW363,0)/Inputs!$B$24)*DCF!J$6</f>
        <v>-1788.1945359810052</v>
      </c>
      <c r="DF363" s="15">
        <f ca="1">(BY363*DCF!K$46-DCF!K$5*MAX(BY363*DCF!K$46,0)-MAX(BY363-BX363,0)/Inputs!$B$24)*DCF!K$6</f>
        <v>4944.2297592382592</v>
      </c>
      <c r="DG363" s="15">
        <f ca="1">(BZ363*DCF!L$46-DCF!L$5*MAX(BZ363*DCF!L$46,0)-MAX(BZ363-BY363,0)/Inputs!$B$24)*DCF!L$6</f>
        <v>-4658.8635570902034</v>
      </c>
      <c r="DH363" s="15">
        <f ca="1">(CA363*DCF!M$46-DCF!M$5*MAX(CA363*DCF!M$46,0)-MAX(CA363-BZ363,0)/Inputs!$B$24)*DCF!M$6</f>
        <v>10604.397895563185</v>
      </c>
      <c r="DI363" s="15">
        <f ca="1">SUM(CB363:CL363)+BE363*DCF!M$10*(1+Inputs!$B$30)*(1-Inputs!$B$33)*(1-Inputs!$B$30/Inputs!$B$31)/(Inputs!$B$29-Inputs!$B$30)*DCF!M$6</f>
        <v>133426.98513436603</v>
      </c>
      <c r="DJ363" s="15">
        <f ca="1">SUM(CM363:CW363)+BP363*DCF!M$28*(1+Inputs!$B$30)*(1-Inputs!$B$33)*(1-Inputs!$B$30/Inputs!$B$31)/(Inputs!$B$29-Inputs!$B$30)*DCF!M$6</f>
        <v>432571.41997929272</v>
      </c>
      <c r="DK363" s="15">
        <f ca="1">SUM(CX363:DH363)+CA363*DCF!M$46*(1+Inputs!$B$30)*(1-Inputs!$B$33)*(1-Inputs!$B$30/Inputs!$B$31)/(Inputs!$B$29-Inputs!$B$30)*DCF!M$6</f>
        <v>327792.01408973685</v>
      </c>
      <c r="DM363" s="15">
        <f ca="1">DI363+DJ363+DK363+Inputs!$B$34+Inputs!$B$36-Inputs!$B$35</f>
        <v>970641.41920339561</v>
      </c>
    </row>
    <row r="364" spans="1:117" x14ac:dyDescent="0.75">
      <c r="A364" s="11">
        <v>351</v>
      </c>
      <c r="C364" s="23">
        <f t="shared" ref="C364:M373" ca="1" si="215">_xlfn.NORM.S.INV(RAND())</f>
        <v>0.80160308958619253</v>
      </c>
      <c r="D364" s="23">
        <f t="shared" ca="1" si="215"/>
        <v>0.1569905036648864</v>
      </c>
      <c r="E364" s="23">
        <f t="shared" ca="1" si="215"/>
        <v>-1.0480139208978185</v>
      </c>
      <c r="F364" s="23">
        <f t="shared" ca="1" si="215"/>
        <v>-0.96372071878240484</v>
      </c>
      <c r="G364" s="23">
        <f t="shared" ca="1" si="215"/>
        <v>-0.84145495016712313</v>
      </c>
      <c r="H364" s="23">
        <f t="shared" ca="1" si="215"/>
        <v>-0.82852481792648425</v>
      </c>
      <c r="I364" s="23">
        <f t="shared" ca="1" si="215"/>
        <v>1.3118996422441935</v>
      </c>
      <c r="J364" s="23">
        <f t="shared" ca="1" si="215"/>
        <v>1.008609969093633</v>
      </c>
      <c r="K364" s="23">
        <f t="shared" ca="1" si="215"/>
        <v>0.64553836771718032</v>
      </c>
      <c r="L364" s="23">
        <f t="shared" ca="1" si="215"/>
        <v>-1.541481570485884</v>
      </c>
      <c r="M364" s="23">
        <f t="shared" ca="1" si="215"/>
        <v>-0.83756649410441275</v>
      </c>
      <c r="N364" s="23">
        <f ca="1">SQRT(Inputs!$B$38)*C364+SQRT(1-Inputs!$B$38)*_xlfn.NORM.S.INV(RAND())</f>
        <v>0.86459430819842353</v>
      </c>
      <c r="O364" s="23">
        <f ca="1">SQRT(Inputs!$B$38)*D364+SQRT(1-Inputs!$B$38)*_xlfn.NORM.S.INV(RAND())</f>
        <v>0.19997244982335852</v>
      </c>
      <c r="P364" s="23">
        <f ca="1">SQRT(Inputs!$B$38)*E364+SQRT(1-Inputs!$B$38)*_xlfn.NORM.S.INV(RAND())</f>
        <v>0.84259642566671522</v>
      </c>
      <c r="Q364" s="23">
        <f ca="1">SQRT(Inputs!$B$38)*F364+SQRT(1-Inputs!$B$38)*_xlfn.NORM.S.INV(RAND())</f>
        <v>0.36913663310616851</v>
      </c>
      <c r="R364" s="23">
        <f ca="1">SQRT(Inputs!$B$38)*G364+SQRT(1-Inputs!$B$38)*_xlfn.NORM.S.INV(RAND())</f>
        <v>0.29064436023575291</v>
      </c>
      <c r="S364" s="23">
        <f ca="1">SQRT(Inputs!$B$38)*H364+SQRT(1-Inputs!$B$38)*_xlfn.NORM.S.INV(RAND())</f>
        <v>0.58174236335462592</v>
      </c>
      <c r="T364" s="23">
        <f ca="1">SQRT(Inputs!$B$38)*I364+SQRT(1-Inputs!$B$38)*_xlfn.NORM.S.INV(RAND())</f>
        <v>0.62882118407490661</v>
      </c>
      <c r="U364" s="23">
        <f ca="1">SQRT(Inputs!$B$38)*J364+SQRT(1-Inputs!$B$38)*_xlfn.NORM.S.INV(RAND())</f>
        <v>0.66351873548107454</v>
      </c>
      <c r="V364" s="23">
        <f ca="1">SQRT(Inputs!$B$38)*K364+SQRT(1-Inputs!$B$38)*_xlfn.NORM.S.INV(RAND())</f>
        <v>-0.80631377278309802</v>
      </c>
      <c r="W364" s="23">
        <f ca="1">SQRT(Inputs!$B$38)*L364+SQRT(1-Inputs!$B$38)*_xlfn.NORM.S.INV(RAND())</f>
        <v>-0.61205104021173928</v>
      </c>
      <c r="X364" s="23">
        <f ca="1">SQRT(Inputs!$B$38)*M364+SQRT(1-Inputs!$B$38)*_xlfn.NORM.S.INV(RAND())</f>
        <v>0.14272106390102185</v>
      </c>
      <c r="Y364" s="23">
        <f ca="1">SQRT(Inputs!$B$38)*C364+SQRT(1-Inputs!$B$38)*_xlfn.NORM.S.INV(RAND())</f>
        <v>0.19654780304736094</v>
      </c>
      <c r="Z364" s="23">
        <f ca="1">SQRT(Inputs!$B$38)*D364+SQRT(1-Inputs!$B$38)*_xlfn.NORM.S.INV(RAND())</f>
        <v>-0.34013658447811529</v>
      </c>
      <c r="AA364" s="23">
        <f ca="1">SQRT(Inputs!$B$38)*E364+SQRT(1-Inputs!$B$38)*_xlfn.NORM.S.INV(RAND())</f>
        <v>-0.85242486022531017</v>
      </c>
      <c r="AB364" s="23">
        <f ca="1">SQRT(Inputs!$B$38)*F364+SQRT(1-Inputs!$B$38)*_xlfn.NORM.S.INV(RAND())</f>
        <v>0.27927154175674918</v>
      </c>
      <c r="AC364" s="23">
        <f ca="1">SQRT(Inputs!$B$38)*G364+SQRT(1-Inputs!$B$38)*_xlfn.NORM.S.INV(RAND())</f>
        <v>-0.17762806005716042</v>
      </c>
      <c r="AD364" s="23">
        <f ca="1">SQRT(Inputs!$B$38)*H364+SQRT(1-Inputs!$B$38)*_xlfn.NORM.S.INV(RAND())</f>
        <v>-0.10832285748667203</v>
      </c>
      <c r="AE364" s="23">
        <f ca="1">SQRT(Inputs!$B$38)*I364+SQRT(1-Inputs!$B$38)*_xlfn.NORM.S.INV(RAND())</f>
        <v>9.4865812208136835E-2</v>
      </c>
      <c r="AF364" s="23">
        <f ca="1">SQRT(Inputs!$B$38)*J364+SQRT(1-Inputs!$B$38)*_xlfn.NORM.S.INV(RAND())</f>
        <v>0.84140667311071937</v>
      </c>
      <c r="AG364" s="23">
        <f ca="1">SQRT(Inputs!$B$38)*K364+SQRT(1-Inputs!$B$38)*_xlfn.NORM.S.INV(RAND())</f>
        <v>-0.2276769535894772</v>
      </c>
      <c r="AH364" s="23">
        <f ca="1">SQRT(Inputs!$B$38)*L364+SQRT(1-Inputs!$B$38)*_xlfn.NORM.S.INV(RAND())</f>
        <v>-1.1119364565506049</v>
      </c>
      <c r="AI364" s="23">
        <f ca="1">SQRT(Inputs!$B$38)*M364+SQRT(1-Inputs!$B$38)*_xlfn.NORM.S.INV(RAND())</f>
        <v>-0.25459191022492556</v>
      </c>
      <c r="AJ364" s="23">
        <f ca="1">SQRT(Inputs!$B$38)*C364+SQRT(1-Inputs!$B$38)*_xlfn.NORM.S.INV(RAND())</f>
        <v>1.8469355387451591E-2</v>
      </c>
      <c r="AK364" s="23">
        <f ca="1">SQRT(Inputs!$B$38)*D364+SQRT(1-Inputs!$B$38)*_xlfn.NORM.S.INV(RAND())</f>
        <v>-0.2660987111455721</v>
      </c>
      <c r="AL364" s="23">
        <f ca="1">SQRT(Inputs!$B$38)*E364+SQRT(1-Inputs!$B$38)*_xlfn.NORM.S.INV(RAND())</f>
        <v>8.6781572138619256E-2</v>
      </c>
      <c r="AM364" s="23">
        <f ca="1">SQRT(Inputs!$B$38)*F364+SQRT(1-Inputs!$B$38)*_xlfn.NORM.S.INV(RAND())</f>
        <v>-1.3177458179549189</v>
      </c>
      <c r="AN364" s="23">
        <f ca="1">SQRT(Inputs!$B$38)*G364+SQRT(1-Inputs!$B$38)*_xlfn.NORM.S.INV(RAND())</f>
        <v>-1.1258267102704442</v>
      </c>
      <c r="AO364" s="23">
        <f ca="1">SQRT(Inputs!$B$38)*H364+SQRT(1-Inputs!$B$38)*_xlfn.NORM.S.INV(RAND())</f>
        <v>-0.58260643922682354</v>
      </c>
      <c r="AP364" s="23">
        <f ca="1">SQRT(Inputs!$B$38)*I364+SQRT(1-Inputs!$B$38)*_xlfn.NORM.S.INV(RAND())</f>
        <v>1.1211178161974478</v>
      </c>
      <c r="AQ364" s="23">
        <f ca="1">SQRT(Inputs!$B$38)*J364+SQRT(1-Inputs!$B$38)*_xlfn.NORM.S.INV(RAND())</f>
        <v>0.79347285993244121</v>
      </c>
      <c r="AR364" s="23">
        <f ca="1">SQRT(Inputs!$B$38)*K364+SQRT(1-Inputs!$B$38)*_xlfn.NORM.S.INV(RAND())</f>
        <v>1.1462123531268644</v>
      </c>
      <c r="AS364" s="23">
        <f ca="1">SQRT(Inputs!$B$38)*L364+SQRT(1-Inputs!$B$38)*_xlfn.NORM.S.INV(RAND())</f>
        <v>-2.0918317055502316</v>
      </c>
      <c r="AT364" s="23">
        <f ca="1">SQRT(Inputs!$B$38)*M364+SQRT(1-Inputs!$B$38)*_xlfn.NORM.S.INV(RAND())</f>
        <v>0.40351417073543555</v>
      </c>
      <c r="AU364" s="15">
        <f ca="1">Inputs!$B$6*EXP($B$8-0.5*C$5^2+C$5*N364)</f>
        <v>5707.6745228695363</v>
      </c>
      <c r="AV364" s="15">
        <f t="shared" ca="1" si="183"/>
        <v>7154.896223192236</v>
      </c>
      <c r="AW364" s="15">
        <f t="shared" ca="1" si="184"/>
        <v>9774.167324719765</v>
      </c>
      <c r="AX364" s="15">
        <f t="shared" ca="1" si="185"/>
        <v>12496.494932398562</v>
      </c>
      <c r="AY364" s="15">
        <f t="shared" ca="1" si="186"/>
        <v>15799.279409514438</v>
      </c>
      <c r="AZ364" s="15">
        <f t="shared" ca="1" si="187"/>
        <v>20601.304683463601</v>
      </c>
      <c r="BA364" s="15">
        <f t="shared" ca="1" si="188"/>
        <v>26925.718372579715</v>
      </c>
      <c r="BB364" s="15">
        <f t="shared" ca="1" si="189"/>
        <v>35231.223411509876</v>
      </c>
      <c r="BC364" s="15">
        <f t="shared" ca="1" si="190"/>
        <v>39918.202252228795</v>
      </c>
      <c r="BD364" s="15">
        <f t="shared" ca="1" si="191"/>
        <v>46182.592896957191</v>
      </c>
      <c r="BE364" s="15">
        <f t="shared" ca="1" si="192"/>
        <v>57331.276049427368</v>
      </c>
      <c r="BF364" s="15">
        <f ca="1">Inputs!$B$13*EXP($B$9-0.5*C$6^2+C$6*Y364)</f>
        <v>14380.585966618692</v>
      </c>
      <c r="BG364" s="15">
        <f t="shared" ca="1" si="193"/>
        <v>16482.827145341838</v>
      </c>
      <c r="BH364" s="15">
        <f t="shared" ca="1" si="194"/>
        <v>17483.829509587682</v>
      </c>
      <c r="BI364" s="15">
        <f t="shared" ca="1" si="195"/>
        <v>22342.905072370082</v>
      </c>
      <c r="BJ364" s="15">
        <f t="shared" ca="1" si="196"/>
        <v>26698.522778934235</v>
      </c>
      <c r="BK364" s="15">
        <f t="shared" ca="1" si="197"/>
        <v>32287.687877202479</v>
      </c>
      <c r="BL364" s="15">
        <f t="shared" ca="1" si="198"/>
        <v>40152.129145674407</v>
      </c>
      <c r="BM364" s="15">
        <f t="shared" ca="1" si="199"/>
        <v>54793.841761193791</v>
      </c>
      <c r="BN364" s="15">
        <f t="shared" ca="1" si="200"/>
        <v>65575.772116946318</v>
      </c>
      <c r="BO364" s="15">
        <f t="shared" ca="1" si="201"/>
        <v>70901.481013148397</v>
      </c>
      <c r="BP364" s="15">
        <f t="shared" ca="1" si="202"/>
        <v>84785.252417620635</v>
      </c>
      <c r="BQ364" s="15">
        <f ca="1">Inputs!$B$20*EXP($B$10-0.5*C$7^2+C$7*AJ364)</f>
        <v>4317.7056745178988</v>
      </c>
      <c r="BR364" s="15">
        <f t="shared" ca="1" si="203"/>
        <v>5383.8194331146724</v>
      </c>
      <c r="BS364" s="15">
        <f t="shared" ca="1" si="204"/>
        <v>7558.6248006971191</v>
      </c>
      <c r="BT364" s="15">
        <f t="shared" ca="1" si="205"/>
        <v>7375.7899141096614</v>
      </c>
      <c r="BU364" s="15">
        <f t="shared" ca="1" si="206"/>
        <v>7784.4037708126252</v>
      </c>
      <c r="BV364" s="15">
        <f t="shared" ca="1" si="207"/>
        <v>9498.1036141489894</v>
      </c>
      <c r="BW364" s="15">
        <f t="shared" ca="1" si="208"/>
        <v>16803.517571546497</v>
      </c>
      <c r="BX364" s="15">
        <f t="shared" ca="1" si="209"/>
        <v>27554.728016370034</v>
      </c>
      <c r="BY364" s="15">
        <f t="shared" ca="1" si="210"/>
        <v>48075.869245618705</v>
      </c>
      <c r="BZ364" s="15">
        <f t="shared" ca="1" si="211"/>
        <v>45921.966288763986</v>
      </c>
      <c r="CA364" s="15">
        <f t="shared" ca="1" si="212"/>
        <v>69301.712881693777</v>
      </c>
      <c r="CB364" s="15">
        <f ca="1">(AU364*DCF!C$10-DCF!C$5*MAX(AU364*DCF!C$10,0)-MAX(AU364-Inputs!$B$6,0)/Inputs!$B$10)*DCF!C$6</f>
        <v>1037.7592184416569</v>
      </c>
      <c r="CC364" s="15">
        <f ca="1">(AV364*DCF!D$10-DCF!D$5*MAX(AV364*DCF!D$10,0)-MAX(AV364-AU364,0)/Inputs!$B$10)*DCF!D$6</f>
        <v>1391.0903464312271</v>
      </c>
      <c r="CD364" s="15">
        <f ca="1">(AW364*DCF!E$10-DCF!E$5*MAX(AW364*DCF!E$10,0)-MAX(AW364-AV364,0)/Inputs!$B$10)*DCF!E$6</f>
        <v>1666.7313231551955</v>
      </c>
      <c r="CE364" s="15">
        <f ca="1">(AX364*DCF!F$10-DCF!F$5*MAX(AX364*DCF!F$10,0)-MAX(AX364-AW364,0)/Inputs!$B$10)*DCF!F$6</f>
        <v>2161.5160475474054</v>
      </c>
      <c r="CF364" s="15">
        <f ca="1">(AY364*DCF!G$10-DCF!G$5*MAX(AY364*DCF!G$10,0)-MAX(AY364-AX364,0)/Inputs!$B$10)*DCF!G$6</f>
        <v>2620.4288825007479</v>
      </c>
      <c r="CG364" s="15">
        <f ca="1">(AZ364*DCF!H$10-DCF!H$5*MAX(AZ364*DCF!H$10,0)-MAX(AZ364-AY364,0)/Inputs!$B$10)*DCF!H$6</f>
        <v>3147.0724061624346</v>
      </c>
      <c r="CH364" s="15">
        <f ca="1">(BA364*DCF!I$10-DCF!I$5*MAX(BA364*DCF!I$10,0)-MAX(BA364-AZ364,0)/Inputs!$B$10)*DCF!I$6</f>
        <v>3880.9210610303976</v>
      </c>
      <c r="CI364" s="15">
        <f ca="1">(BB364*DCF!J$10-DCF!J$5*MAX(BB364*DCF!J$10,0)-MAX(BB364-BA364,0)/Inputs!$B$10)*DCF!J$6</f>
        <v>4787.1972603680779</v>
      </c>
      <c r="CJ364" s="15">
        <f ca="1">(BC364*DCF!K$10-DCF!K$5*MAX(BC364*DCF!K$10,0)-MAX(BC364-BB364,0)/Inputs!$B$10)*DCF!K$6</f>
        <v>5770.0837838206435</v>
      </c>
      <c r="CK364" s="15">
        <f ca="1">(BD364*DCF!L$10-DCF!L$5*MAX(BD364*DCF!L$10,0)-MAX(BD364-BC364,0)/Inputs!$B$10)*DCF!L$6</f>
        <v>6155.1260758492072</v>
      </c>
      <c r="CL364" s="15">
        <f ca="1">(BE364*DCF!M$10-DCF!M$5*MAX(BE364*DCF!M$10,0)-MAX(BE364-BD364,0)/Inputs!$B$10)*DCF!M$6</f>
        <v>6758.3552507600616</v>
      </c>
      <c r="CM364" s="15">
        <f ca="1">(BF364*DCF!C$28-DCF!C$5*MAX(BF364*DCF!C$28,0)-MAX(BF364-Inputs!$B$13,0)/Inputs!$B$17)*DCF!C$6</f>
        <v>3697.5011816492024</v>
      </c>
      <c r="CN364" s="15">
        <f ca="1">(BG364*DCF!D$28-DCF!D$5*MAX(BG364*DCF!D$28,0)-MAX(BG364-BF364,0)/Inputs!$B$17)*DCF!D$6</f>
        <v>4406.0683207154107</v>
      </c>
      <c r="CO364" s="15">
        <f ca="1">(BH364*DCF!E$28-DCF!E$5*MAX(BH364*DCF!E$28,0)-MAX(BH364-BG364,0)/Inputs!$B$17)*DCF!E$6</f>
        <v>4754.4480545233009</v>
      </c>
      <c r="CP364" s="15">
        <f ca="1">(BI364*DCF!F$28-DCF!F$5*MAX(BI364*DCF!F$28,0)-MAX(BI364-BH364,0)/Inputs!$B$17)*DCF!F$6</f>
        <v>5180.8386860059909</v>
      </c>
      <c r="CQ364" s="15">
        <f ca="1">(BJ364*DCF!G$28-DCF!G$5*MAX(BJ364*DCF!G$28,0)-MAX(BJ364-BI364,0)/Inputs!$B$17)*DCF!G$6</f>
        <v>6194.5624261080975</v>
      </c>
      <c r="CR364" s="15">
        <f ca="1">(BK364*DCF!H$28-DCF!H$5*MAX(BK364*DCF!H$28,0)-MAX(BK364-BJ364,0)/Inputs!$B$17)*DCF!H$6</f>
        <v>7116.7020288642188</v>
      </c>
      <c r="CS364" s="15">
        <f ca="1">(BL364*DCF!I$28-DCF!I$5*MAX(BL364*DCF!I$28,0)-MAX(BL364-BK364,0)/Inputs!$B$17)*DCF!I$6</f>
        <v>8313.1066905611715</v>
      </c>
      <c r="CT364" s="15">
        <f ca="1">(BM364*DCF!J$28-DCF!J$5*MAX(BM364*DCF!J$28,0)-MAX(BM364-BL364,0)/Inputs!$B$17)*DCF!J$6</f>
        <v>10282.204014446377</v>
      </c>
      <c r="CU364" s="15">
        <f ca="1">(BN364*DCF!K$28-DCF!K$5*MAX(BN364*DCF!K$28,0)-MAX(BN364-BM364,0)/Inputs!$B$17)*DCF!K$6</f>
        <v>12527.860708104692</v>
      </c>
      <c r="CV364" s="15">
        <f ca="1">(BO364*DCF!L$28-DCF!L$5*MAX(BO364*DCF!L$28,0)-MAX(BO364-BN364,0)/Inputs!$B$17)*DCF!L$6</f>
        <v>13543.720833096038</v>
      </c>
      <c r="CW364" s="15">
        <f ca="1">(BP364*DCF!M$28-DCF!M$5*MAX(BP364*DCF!M$28,0)-MAX(BP364-BO364,0)/Inputs!$B$17)*DCF!M$6</f>
        <v>14501.15007409741</v>
      </c>
      <c r="CX364" s="15">
        <f ca="1">(BQ364*DCF!C$46-DCF!C$5*MAX(BQ364*DCF!C$46,0)-MAX(BQ364-Inputs!$B$20,0)/Inputs!$B$24)*DCF!C$6</f>
        <v>-1512.9600516290291</v>
      </c>
      <c r="CY364" s="15">
        <f ca="1">(BR364*DCF!D$46-DCF!D$5*MAX(BR364*DCF!D$46,0)-MAX(BR364-BQ364,0)/Inputs!$B$24)*DCF!D$6</f>
        <v>-1373.7943161860771</v>
      </c>
      <c r="CZ364" s="15">
        <f ca="1">(BS364*DCF!E$46-DCF!E$5*MAX(BS364*DCF!E$46,0)-MAX(BS364-BR364,0)/Inputs!$B$24)*DCF!E$6</f>
        <v>-1751.0689476918058</v>
      </c>
      <c r="DA364" s="15">
        <f ca="1">(BT364*DCF!F$46-DCF!F$5*MAX(BT364*DCF!F$46,0)-MAX(BT364-BS364,0)/Inputs!$B$24)*DCF!F$6</f>
        <v>-537.15165484662396</v>
      </c>
      <c r="DB364" s="15">
        <f ca="1">(BU364*DCF!G$46-DCF!G$5*MAX(BU364*DCF!G$46,0)-MAX(BU364-BT364,0)/Inputs!$B$24)*DCF!G$6</f>
        <v>-399.30159091707191</v>
      </c>
      <c r="DC364" s="15">
        <f ca="1">(BV364*DCF!H$46-DCF!H$5*MAX(BV364*DCF!H$46,0)-MAX(BV364-BU364,0)/Inputs!$B$24)*DCF!H$6</f>
        <v>-532.52172630362725</v>
      </c>
      <c r="DD364" s="15">
        <f ca="1">(BW364*DCF!I$46-DCF!I$5*MAX(BW364*DCF!I$46,0)-MAX(BW364-BV364,0)/Inputs!$B$24)*DCF!I$6</f>
        <v>-1709.0179823640578</v>
      </c>
      <c r="DE364" s="15">
        <f ca="1">(BX364*DCF!J$46-DCF!J$5*MAX(BX364*DCF!J$46,0)-MAX(BX364-BW364,0)/Inputs!$B$24)*DCF!J$6</f>
        <v>-1695.2007401046949</v>
      </c>
      <c r="DF364" s="15">
        <f ca="1">(BY364*DCF!K$46-DCF!K$5*MAX(BY364*DCF!K$46,0)-MAX(BY364-BX364,0)/Inputs!$B$24)*DCF!K$6</f>
        <v>-2280.8790071679632</v>
      </c>
      <c r="DG364" s="15">
        <f ca="1">(BZ364*DCF!L$46-DCF!L$5*MAX(BZ364*DCF!L$46,0)-MAX(BZ364-BY364,0)/Inputs!$B$24)*DCF!L$6</f>
        <v>3174.3734765231338</v>
      </c>
      <c r="DH364" s="15">
        <f ca="1">(CA364*DCF!M$46-DCF!M$5*MAX(CA364*DCF!M$46,0)-MAX(CA364-BZ364,0)/Inputs!$B$24)*DCF!M$6</f>
        <v>545.30129733642468</v>
      </c>
      <c r="DI364" s="15">
        <f ca="1">SUM(CB364:CL364)+BE364*DCF!M$10*(1+Inputs!$B$30)*(1-Inputs!$B$33)*(1-Inputs!$B$30/Inputs!$B$31)/(Inputs!$B$29-Inputs!$B$30)*DCF!M$6</f>
        <v>198929.98102926413</v>
      </c>
      <c r="DJ364" s="15">
        <f ca="1">SUM(CM364:CW364)+BP364*DCF!M$28*(1+Inputs!$B$30)*(1-Inputs!$B$33)*(1-Inputs!$B$30/Inputs!$B$31)/(Inputs!$B$29-Inputs!$B$30)*DCF!M$6</f>
        <v>405129.46788101533</v>
      </c>
      <c r="DK364" s="15">
        <f ca="1">SUM(CX364:DH364)+CA364*DCF!M$46*(1+Inputs!$B$30)*(1-Inputs!$B$33)*(1-Inputs!$B$30/Inputs!$B$31)/(Inputs!$B$29-Inputs!$B$30)*DCF!M$6</f>
        <v>99076.436184445469</v>
      </c>
      <c r="DM364" s="15">
        <f ca="1">DI364+DJ364+DK364+Inputs!$B$34+Inputs!$B$36-Inputs!$B$35</f>
        <v>779986.88509472494</v>
      </c>
    </row>
    <row r="365" spans="1:117" x14ac:dyDescent="0.75">
      <c r="A365" s="11">
        <v>352</v>
      </c>
      <c r="C365" s="23">
        <f t="shared" ca="1" si="215"/>
        <v>-0.9036979560975793</v>
      </c>
      <c r="D365" s="23">
        <f t="shared" ca="1" si="215"/>
        <v>-3.3590970591543554</v>
      </c>
      <c r="E365" s="23">
        <f t="shared" ca="1" si="215"/>
        <v>2.7144473624798784</v>
      </c>
      <c r="F365" s="23">
        <f t="shared" ca="1" si="215"/>
        <v>-0.45604945714764916</v>
      </c>
      <c r="G365" s="23">
        <f t="shared" ca="1" si="215"/>
        <v>0.42561581639500196</v>
      </c>
      <c r="H365" s="23">
        <f t="shared" ca="1" si="215"/>
        <v>0.61739022182770875</v>
      </c>
      <c r="I365" s="23">
        <f t="shared" ca="1" si="215"/>
        <v>-0.17484545862342241</v>
      </c>
      <c r="J365" s="23">
        <f t="shared" ca="1" si="215"/>
        <v>-1.5063779174744696</v>
      </c>
      <c r="K365" s="23">
        <f t="shared" ca="1" si="215"/>
        <v>-0.34972551595169343</v>
      </c>
      <c r="L365" s="23">
        <f t="shared" ca="1" si="215"/>
        <v>8.0259290543147233E-2</v>
      </c>
      <c r="M365" s="23">
        <f t="shared" ca="1" si="215"/>
        <v>2.0490210532047297</v>
      </c>
      <c r="N365" s="23">
        <f ca="1">SQRT(Inputs!$B$38)*C365+SQRT(1-Inputs!$B$38)*_xlfn.NORM.S.INV(RAND())</f>
        <v>0.27221655768147091</v>
      </c>
      <c r="O365" s="23">
        <f ca="1">SQRT(Inputs!$B$38)*D365+SQRT(1-Inputs!$B$38)*_xlfn.NORM.S.INV(RAND())</f>
        <v>-2.1411148014734027</v>
      </c>
      <c r="P365" s="23">
        <f ca="1">SQRT(Inputs!$B$38)*E365+SQRT(1-Inputs!$B$38)*_xlfn.NORM.S.INV(RAND())</f>
        <v>2.3338728561199491</v>
      </c>
      <c r="Q365" s="23">
        <f ca="1">SQRT(Inputs!$B$38)*F365+SQRT(1-Inputs!$B$38)*_xlfn.NORM.S.INV(RAND())</f>
        <v>0.12309732123309081</v>
      </c>
      <c r="R365" s="23">
        <f ca="1">SQRT(Inputs!$B$38)*G365+SQRT(1-Inputs!$B$38)*_xlfn.NORM.S.INV(RAND())</f>
        <v>-0.45666724827729799</v>
      </c>
      <c r="S365" s="23">
        <f ca="1">SQRT(Inputs!$B$38)*H365+SQRT(1-Inputs!$B$38)*_xlfn.NORM.S.INV(RAND())</f>
        <v>-0.89259092019518782</v>
      </c>
      <c r="T365" s="23">
        <f ca="1">SQRT(Inputs!$B$38)*I365+SQRT(1-Inputs!$B$38)*_xlfn.NORM.S.INV(RAND())</f>
        <v>-0.42034233145166988</v>
      </c>
      <c r="U365" s="23">
        <f ca="1">SQRT(Inputs!$B$38)*J365+SQRT(1-Inputs!$B$38)*_xlfn.NORM.S.INV(RAND())</f>
        <v>-1.8942779668013645</v>
      </c>
      <c r="V365" s="23">
        <f ca="1">SQRT(Inputs!$B$38)*K365+SQRT(1-Inputs!$B$38)*_xlfn.NORM.S.INV(RAND())</f>
        <v>-0.71067222837763699</v>
      </c>
      <c r="W365" s="23">
        <f ca="1">SQRT(Inputs!$B$38)*L365+SQRT(1-Inputs!$B$38)*_xlfn.NORM.S.INV(RAND())</f>
        <v>0.13116390750776372</v>
      </c>
      <c r="X365" s="23">
        <f ca="1">SQRT(Inputs!$B$38)*M365+SQRT(1-Inputs!$B$38)*_xlfn.NORM.S.INV(RAND())</f>
        <v>0.77879592987850033</v>
      </c>
      <c r="Y365" s="23">
        <f ca="1">SQRT(Inputs!$B$38)*C365+SQRT(1-Inputs!$B$38)*_xlfn.NORM.S.INV(RAND())</f>
        <v>-0.24129421072585511</v>
      </c>
      <c r="Z365" s="23">
        <f ca="1">SQRT(Inputs!$B$38)*D365+SQRT(1-Inputs!$B$38)*_xlfn.NORM.S.INV(RAND())</f>
        <v>-1.4867865917910075</v>
      </c>
      <c r="AA365" s="23">
        <f ca="1">SQRT(Inputs!$B$38)*E365+SQRT(1-Inputs!$B$38)*_xlfn.NORM.S.INV(RAND())</f>
        <v>1.9237077379848242</v>
      </c>
      <c r="AB365" s="23">
        <f ca="1">SQRT(Inputs!$B$38)*F365+SQRT(1-Inputs!$B$38)*_xlfn.NORM.S.INV(RAND())</f>
        <v>-1.7627016493352505</v>
      </c>
      <c r="AC365" s="23">
        <f ca="1">SQRT(Inputs!$B$38)*G365+SQRT(1-Inputs!$B$38)*_xlfn.NORM.S.INV(RAND())</f>
        <v>0.59017426148145846</v>
      </c>
      <c r="AD365" s="23">
        <f ca="1">SQRT(Inputs!$B$38)*H365+SQRT(1-Inputs!$B$38)*_xlfn.NORM.S.INV(RAND())</f>
        <v>0.47593102819447297</v>
      </c>
      <c r="AE365" s="23">
        <f ca="1">SQRT(Inputs!$B$38)*I365+SQRT(1-Inputs!$B$38)*_xlfn.NORM.S.INV(RAND())</f>
        <v>-0.64034211722663503</v>
      </c>
      <c r="AF365" s="23">
        <f ca="1">SQRT(Inputs!$B$38)*J365+SQRT(1-Inputs!$B$38)*_xlfn.NORM.S.INV(RAND())</f>
        <v>-1.1203371980671046</v>
      </c>
      <c r="AG365" s="23">
        <f ca="1">SQRT(Inputs!$B$38)*K365+SQRT(1-Inputs!$B$38)*_xlfn.NORM.S.INV(RAND())</f>
        <v>-3.1571486780709814</v>
      </c>
      <c r="AH365" s="23">
        <f ca="1">SQRT(Inputs!$B$38)*L365+SQRT(1-Inputs!$B$38)*_xlfn.NORM.S.INV(RAND())</f>
        <v>0.65333302347304045</v>
      </c>
      <c r="AI365" s="23">
        <f ca="1">SQRT(Inputs!$B$38)*M365+SQRT(1-Inputs!$B$38)*_xlfn.NORM.S.INV(RAND())</f>
        <v>1.5365540766052264</v>
      </c>
      <c r="AJ365" s="23">
        <f ca="1">SQRT(Inputs!$B$38)*C365+SQRT(1-Inputs!$B$38)*_xlfn.NORM.S.INV(RAND())</f>
        <v>-0.10644977229515917</v>
      </c>
      <c r="AK365" s="23">
        <f ca="1">SQRT(Inputs!$B$38)*D365+SQRT(1-Inputs!$B$38)*_xlfn.NORM.S.INV(RAND())</f>
        <v>-2.0401872408587023</v>
      </c>
      <c r="AL365" s="23">
        <f ca="1">SQRT(Inputs!$B$38)*E365+SQRT(1-Inputs!$B$38)*_xlfn.NORM.S.INV(RAND())</f>
        <v>2.4109943552693109</v>
      </c>
      <c r="AM365" s="23">
        <f ca="1">SQRT(Inputs!$B$38)*F365+SQRT(1-Inputs!$B$38)*_xlfn.NORM.S.INV(RAND())</f>
        <v>-1.2027168845953009</v>
      </c>
      <c r="AN365" s="23">
        <f ca="1">SQRT(Inputs!$B$38)*G365+SQRT(1-Inputs!$B$38)*_xlfn.NORM.S.INV(RAND())</f>
        <v>0.94072049356507503</v>
      </c>
      <c r="AO365" s="23">
        <f ca="1">SQRT(Inputs!$B$38)*H365+SQRT(1-Inputs!$B$38)*_xlfn.NORM.S.INV(RAND())</f>
        <v>0.48976716825867783</v>
      </c>
      <c r="AP365" s="23">
        <f ca="1">SQRT(Inputs!$B$38)*I365+SQRT(1-Inputs!$B$38)*_xlfn.NORM.S.INV(RAND())</f>
        <v>-2.4888580507260967</v>
      </c>
      <c r="AQ365" s="23">
        <f ca="1">SQRT(Inputs!$B$38)*J365+SQRT(1-Inputs!$B$38)*_xlfn.NORM.S.INV(RAND())</f>
        <v>-1.9200127382225096</v>
      </c>
      <c r="AR365" s="23">
        <f ca="1">SQRT(Inputs!$B$38)*K365+SQRT(1-Inputs!$B$38)*_xlfn.NORM.S.INV(RAND())</f>
        <v>-1.3112493129173526</v>
      </c>
      <c r="AS365" s="23">
        <f ca="1">SQRT(Inputs!$B$38)*L365+SQRT(1-Inputs!$B$38)*_xlfn.NORM.S.INV(RAND())</f>
        <v>0.81305048598153862</v>
      </c>
      <c r="AT365" s="23">
        <f ca="1">SQRT(Inputs!$B$38)*M365+SQRT(1-Inputs!$B$38)*_xlfn.NORM.S.INV(RAND())</f>
        <v>0.16283760390322488</v>
      </c>
      <c r="AU365" s="15">
        <f ca="1">Inputs!$B$6*EXP($B$8-0.5*C$5^2+C$5*N365)</f>
        <v>5185.787282064286</v>
      </c>
      <c r="AV365" s="15">
        <f t="shared" ca="1" si="183"/>
        <v>4607.5310478132042</v>
      </c>
      <c r="AW365" s="15">
        <f t="shared" ca="1" si="184"/>
        <v>7696.6352939286799</v>
      </c>
      <c r="AX365" s="15">
        <f t="shared" ca="1" si="185"/>
        <v>9542.4487621723729</v>
      </c>
      <c r="AY365" s="15">
        <f t="shared" ca="1" si="186"/>
        <v>11056.177065590213</v>
      </c>
      <c r="AZ365" s="15">
        <f t="shared" ca="1" si="187"/>
        <v>12256.135029375348</v>
      </c>
      <c r="BA365" s="15">
        <f t="shared" ca="1" si="188"/>
        <v>14352.856628706484</v>
      </c>
      <c r="BB365" s="15">
        <f t="shared" ca="1" si="189"/>
        <v>14534.644050669762</v>
      </c>
      <c r="BC365" s="15">
        <f t="shared" ca="1" si="190"/>
        <v>16621.000908454287</v>
      </c>
      <c r="BD365" s="15">
        <f t="shared" ca="1" si="191"/>
        <v>20613.641397734653</v>
      </c>
      <c r="BE365" s="15">
        <f t="shared" ca="1" si="192"/>
        <v>27116.172328269637</v>
      </c>
      <c r="BF365" s="15">
        <f ca="1">Inputs!$B$13*EXP($B$9-0.5*C$6^2+C$6*Y365)</f>
        <v>13184.975112043599</v>
      </c>
      <c r="BG365" s="15">
        <f t="shared" ca="1" si="193"/>
        <v>12287.938762330148</v>
      </c>
      <c r="BH365" s="15">
        <f t="shared" ca="1" si="194"/>
        <v>20656.244759412337</v>
      </c>
      <c r="BI365" s="15">
        <f t="shared" ca="1" si="195"/>
        <v>19277.731835993931</v>
      </c>
      <c r="BJ365" s="15">
        <f t="shared" ca="1" si="196"/>
        <v>25731.741991432933</v>
      </c>
      <c r="BK365" s="15">
        <f t="shared" ca="1" si="197"/>
        <v>33694.860624033929</v>
      </c>
      <c r="BL365" s="15">
        <f t="shared" ca="1" si="198"/>
        <v>38094.046700124156</v>
      </c>
      <c r="BM365" s="15">
        <f t="shared" ca="1" si="199"/>
        <v>40741.924963806661</v>
      </c>
      <c r="BN365" s="15">
        <f t="shared" ca="1" si="200"/>
        <v>34323.50395971549</v>
      </c>
      <c r="BO365" s="15">
        <f t="shared" ca="1" si="201"/>
        <v>45563.671682670683</v>
      </c>
      <c r="BP365" s="15">
        <f t="shared" ca="1" si="202"/>
        <v>66744.465192594391</v>
      </c>
      <c r="BQ365" s="15">
        <f ca="1">Inputs!$B$20*EXP($B$10-0.5*C$7^2+C$7*AJ365)</f>
        <v>4130.5786878936751</v>
      </c>
      <c r="BR365" s="15">
        <f t="shared" ca="1" si="203"/>
        <v>2931.9752609607226</v>
      </c>
      <c r="BS365" s="15">
        <f t="shared" ca="1" si="204"/>
        <v>8024.4107038118882</v>
      </c>
      <c r="BT365" s="15">
        <f t="shared" ca="1" si="205"/>
        <v>8070.1959732565938</v>
      </c>
      <c r="BU365" s="15">
        <f t="shared" ca="1" si="206"/>
        <v>14043.211563812856</v>
      </c>
      <c r="BV365" s="15">
        <f t="shared" ca="1" si="207"/>
        <v>21817.519241944039</v>
      </c>
      <c r="BW365" s="15">
        <f t="shared" ca="1" si="208"/>
        <v>17978.214411909939</v>
      </c>
      <c r="BX365" s="15">
        <f t="shared" ca="1" si="209"/>
        <v>17111.708626442596</v>
      </c>
      <c r="BY365" s="15">
        <f t="shared" ca="1" si="210"/>
        <v>18656.526096147889</v>
      </c>
      <c r="BZ365" s="15">
        <f t="shared" ca="1" si="211"/>
        <v>30397.938709507405</v>
      </c>
      <c r="CA365" s="15">
        <f t="shared" ca="1" si="212"/>
        <v>43953.507887838685</v>
      </c>
      <c r="CB365" s="15">
        <f ca="1">(AU365*DCF!C$10-DCF!C$5*MAX(AU365*DCF!C$10,0)-MAX(AU365-Inputs!$B$6,0)/Inputs!$B$10)*DCF!C$6</f>
        <v>1041.4803674902096</v>
      </c>
      <c r="CC365" s="15">
        <f ca="1">(AV365*DCF!D$10-DCF!D$5*MAX(AV365*DCF!D$10,0)-MAX(AV365-AU365,0)/Inputs!$B$10)*DCF!D$6</f>
        <v>1123.0544779062473</v>
      </c>
      <c r="CD365" s="15">
        <f ca="1">(AW365*DCF!E$10-DCF!E$5*MAX(AW365*DCF!E$10,0)-MAX(AW365-AV365,0)/Inputs!$B$10)*DCF!E$6</f>
        <v>1081.236368032248</v>
      </c>
      <c r="CE365" s="15">
        <f ca="1">(AX365*DCF!F$10-DCF!F$5*MAX(AX365*DCF!F$10,0)-MAX(AX365-AW365,0)/Inputs!$B$10)*DCF!F$6</f>
        <v>1699.0333374831396</v>
      </c>
      <c r="CF365" s="15">
        <f ca="1">(AY365*DCF!G$10-DCF!G$5*MAX(AY365*DCF!G$10,0)-MAX(AY365-AX365,0)/Inputs!$B$10)*DCF!G$6</f>
        <v>1987.0483081626946</v>
      </c>
      <c r="CG365" s="15">
        <f ca="1">(AZ365*DCF!H$10-DCF!H$5*MAX(AZ365*DCF!H$10,0)-MAX(AZ365-AY365,0)/Inputs!$B$10)*DCF!H$6</f>
        <v>2166.4633584965109</v>
      </c>
      <c r="CH365" s="15">
        <f ca="1">(BA365*DCF!I$10-DCF!I$5*MAX(BA365*DCF!I$10,0)-MAX(BA365-AZ365,0)/Inputs!$B$10)*DCF!I$6</f>
        <v>2277.8075074834633</v>
      </c>
      <c r="CI365" s="15">
        <f ca="1">(BB365*DCF!J$10-DCF!J$5*MAX(BB365*DCF!J$10,0)-MAX(BB365-BA365,0)/Inputs!$B$10)*DCF!J$6</f>
        <v>2466.631756001238</v>
      </c>
      <c r="CJ365" s="15">
        <f ca="1">(BC365*DCF!K$10-DCF!K$5*MAX(BC365*DCF!K$10,0)-MAX(BC365-BB365,0)/Inputs!$B$10)*DCF!K$6</f>
        <v>2383.6560115484717</v>
      </c>
      <c r="CK365" s="15">
        <f ca="1">(BD365*DCF!L$10-DCF!L$5*MAX(BD365*DCF!L$10,0)-MAX(BD365-BC365,0)/Inputs!$B$10)*DCF!L$6</f>
        <v>2592.6160493603147</v>
      </c>
      <c r="CL365" s="15">
        <f ca="1">(BE365*DCF!M$10-DCF!M$5*MAX(BE365*DCF!M$10,0)-MAX(BE365-BD365,0)/Inputs!$B$10)*DCF!M$6</f>
        <v>3049.6458387621865</v>
      </c>
      <c r="CM365" s="15">
        <f ca="1">(BF365*DCF!C$28-DCF!C$5*MAX(BF365*DCF!C$28,0)-MAX(BF365-Inputs!$B$13,0)/Inputs!$B$17)*DCF!C$6</f>
        <v>3608.7311890109281</v>
      </c>
      <c r="CN365" s="15">
        <f ca="1">(BG365*DCF!D$28-DCF!D$5*MAX(BG365*DCF!D$28,0)-MAX(BG365-BF365,0)/Inputs!$B$17)*DCF!D$6</f>
        <v>3619.0813721957693</v>
      </c>
      <c r="CO365" s="15">
        <f ca="1">(BH365*DCF!E$28-DCF!E$5*MAX(BH365*DCF!E$28,0)-MAX(BH365-BG365,0)/Inputs!$B$17)*DCF!E$6</f>
        <v>4200.9384060048433</v>
      </c>
      <c r="CP365" s="15">
        <f ca="1">(BI365*DCF!F$28-DCF!F$5*MAX(BI365*DCF!F$28,0)-MAX(BI365-BH365,0)/Inputs!$B$17)*DCF!F$6</f>
        <v>5233.3964013891582</v>
      </c>
      <c r="CQ365" s="15">
        <f ca="1">(BJ365*DCF!G$28-DCF!G$5*MAX(BJ365*DCF!G$28,0)-MAX(BJ365-BI365,0)/Inputs!$B$17)*DCF!G$6</f>
        <v>5590.7949355316887</v>
      </c>
      <c r="CR365" s="15">
        <f ca="1">(BK365*DCF!H$28-DCF!H$5*MAX(BK365*DCF!H$28,0)-MAX(BK365-BJ365,0)/Inputs!$B$17)*DCF!H$6</f>
        <v>7095.8656164404301</v>
      </c>
      <c r="CS365" s="15">
        <f ca="1">(BL365*DCF!I$28-DCF!I$5*MAX(BL365*DCF!I$28,0)-MAX(BL365-BK365,0)/Inputs!$B$17)*DCF!I$6</f>
        <v>8326.5127081168703</v>
      </c>
      <c r="CT365" s="15">
        <f ca="1">(BM365*DCF!J$28-DCF!J$5*MAX(BM365*DCF!J$28,0)-MAX(BM365-BL365,0)/Inputs!$B$17)*DCF!J$6</f>
        <v>8737.7444880874773</v>
      </c>
      <c r="CU365" s="15">
        <f ca="1">(BN365*DCF!K$28-DCF!K$5*MAX(BN365*DCF!K$28,0)-MAX(BN365-BM365,0)/Inputs!$B$17)*DCF!K$6</f>
        <v>7248.5485340045316</v>
      </c>
      <c r="CV365" s="15">
        <f ca="1">(BO365*DCF!L$28-DCF!L$5*MAX(BO365*DCF!L$28,0)-MAX(BO365-BN365,0)/Inputs!$B$17)*DCF!L$6</f>
        <v>7819.0651557308374</v>
      </c>
      <c r="CW365" s="15">
        <f ca="1">(BP365*DCF!M$28-DCF!M$5*MAX(BP365*DCF!M$28,0)-MAX(BP365-BO365,0)/Inputs!$B$17)*DCF!M$6</f>
        <v>10344.021665799924</v>
      </c>
      <c r="CX365" s="15">
        <f ca="1">(BQ365*DCF!C$46-DCF!C$5*MAX(BQ365*DCF!C$46,0)-MAX(BQ365-Inputs!$B$20,0)/Inputs!$B$24)*DCF!C$6</f>
        <v>-1383.3108692103983</v>
      </c>
      <c r="CY365" s="15">
        <f ca="1">(BR365*DCF!D$46-DCF!D$5*MAX(BR365*DCF!D$46,0)-MAX(BR365-BQ365,0)/Inputs!$B$24)*DCF!D$6</f>
        <v>-500.41980249904327</v>
      </c>
      <c r="CZ365" s="15">
        <f ca="1">(BS365*DCF!E$46-DCF!E$5*MAX(BS365*DCF!E$46,0)-MAX(BS365-BR365,0)/Inputs!$B$24)*DCF!E$6</f>
        <v>-2956.1983963146181</v>
      </c>
      <c r="DA365" s="15">
        <f ca="1">(BT365*DCF!F$46-DCF!F$5*MAX(BT365*DCF!F$46,0)-MAX(BT365-BS365,0)/Inputs!$B$24)*DCF!F$6</f>
        <v>-604.39455843131441</v>
      </c>
      <c r="DB365" s="15">
        <f ca="1">(BU365*DCF!G$46-DCF!G$5*MAX(BU365*DCF!G$46,0)-MAX(BU365-BT365,0)/Inputs!$B$24)*DCF!G$6</f>
        <v>-2481.5903232931823</v>
      </c>
      <c r="DC365" s="15">
        <f ca="1">(BV365*DCF!H$46-DCF!H$5*MAX(BV365*DCF!H$46,0)-MAX(BV365-BU365,0)/Inputs!$B$24)*DCF!H$6</f>
        <v>-2415.8184770058165</v>
      </c>
      <c r="DD365" s="15">
        <f ca="1">(BW365*DCF!I$46-DCF!I$5*MAX(BW365*DCF!I$46,0)-MAX(BW365-BV365,0)/Inputs!$B$24)*DCF!I$6</f>
        <v>415.21382969775738</v>
      </c>
      <c r="DE365" s="15">
        <f ca="1">(BX365*DCF!J$46-DCF!J$5*MAX(BX365*DCF!J$46,0)-MAX(BX365-BW365,0)/Inputs!$B$24)*DCF!J$6</f>
        <v>717.78884344733717</v>
      </c>
      <c r="DF365" s="15">
        <f ca="1">(BY365*DCF!K$46-DCF!K$5*MAX(BY365*DCF!K$46,0)-MAX(BY365-BX365,0)/Inputs!$B$24)*DCF!K$6</f>
        <v>687.28383612916878</v>
      </c>
      <c r="DG365" s="15">
        <f ca="1">(BZ365*DCF!L$46-DCF!L$5*MAX(BZ365*DCF!L$46,0)-MAX(BZ365-BY365,0)/Inputs!$B$24)*DCF!L$6</f>
        <v>-555.85169668721164</v>
      </c>
      <c r="DH365" s="15">
        <f ca="1">(CA365*DCF!M$46-DCF!M$5*MAX(CA365*DCF!M$46,0)-MAX(CA365-BZ365,0)/Inputs!$B$24)*DCF!M$6</f>
        <v>611.9067154945393</v>
      </c>
      <c r="DI365" s="15">
        <f ca="1">SUM(CB365:CL365)+BE365*DCF!M$10*(1+Inputs!$B$30)*(1-Inputs!$B$33)*(1-Inputs!$B$30/Inputs!$B$31)/(Inputs!$B$29-Inputs!$B$30)*DCF!M$6</f>
        <v>97333.33954455881</v>
      </c>
      <c r="DJ365" s="15">
        <f ca="1">SUM(CM365:CW365)+BP365*DCF!M$28*(1+Inputs!$B$30)*(1-Inputs!$B$33)*(1-Inputs!$B$30/Inputs!$B$31)/(Inputs!$B$29-Inputs!$B$30)*DCF!M$6</f>
        <v>319492.33945254033</v>
      </c>
      <c r="DK365" s="15">
        <f ca="1">SUM(CX365:DH365)+CA365*DCF!M$46*(1+Inputs!$B$30)*(1-Inputs!$B$33)*(1-Inputs!$B$30/Inputs!$B$31)/(Inputs!$B$29-Inputs!$B$30)*DCF!M$6</f>
        <v>59491.938921785906</v>
      </c>
      <c r="DM365" s="15">
        <f ca="1">DI365+DJ365+DK365+Inputs!$B$34+Inputs!$B$36-Inputs!$B$35</f>
        <v>553168.61791888508</v>
      </c>
    </row>
    <row r="366" spans="1:117" x14ac:dyDescent="0.75">
      <c r="A366" s="11">
        <v>353</v>
      </c>
      <c r="C366" s="23">
        <f t="shared" ca="1" si="215"/>
        <v>0.46671505433959837</v>
      </c>
      <c r="D366" s="23">
        <f t="shared" ca="1" si="215"/>
        <v>-0.33818442612133709</v>
      </c>
      <c r="E366" s="23">
        <f t="shared" ca="1" si="215"/>
        <v>0.27238846691726248</v>
      </c>
      <c r="F366" s="23">
        <f t="shared" ca="1" si="215"/>
        <v>0.81376940250500351</v>
      </c>
      <c r="G366" s="23">
        <f t="shared" ca="1" si="215"/>
        <v>-0.19998314532753211</v>
      </c>
      <c r="H366" s="23">
        <f t="shared" ca="1" si="215"/>
        <v>-1.4886992815811217</v>
      </c>
      <c r="I366" s="23">
        <f t="shared" ca="1" si="215"/>
        <v>0.18066055415325161</v>
      </c>
      <c r="J366" s="23">
        <f t="shared" ca="1" si="215"/>
        <v>0.54164921165712654</v>
      </c>
      <c r="K366" s="23">
        <f t="shared" ca="1" si="215"/>
        <v>0.12213925055729506</v>
      </c>
      <c r="L366" s="23">
        <f t="shared" ca="1" si="215"/>
        <v>-1.3668488377250105</v>
      </c>
      <c r="M366" s="23">
        <f t="shared" ca="1" si="215"/>
        <v>1.0744917264080074</v>
      </c>
      <c r="N366" s="23">
        <f ca="1">SQRT(Inputs!$B$38)*C366+SQRT(1-Inputs!$B$38)*_xlfn.NORM.S.INV(RAND())</f>
        <v>-0.15541800801450201</v>
      </c>
      <c r="O366" s="23">
        <f ca="1">SQRT(Inputs!$B$38)*D366+SQRT(1-Inputs!$B$38)*_xlfn.NORM.S.INV(RAND())</f>
        <v>-0.68500918661932042</v>
      </c>
      <c r="P366" s="23">
        <f ca="1">SQRT(Inputs!$B$38)*E366+SQRT(1-Inputs!$B$38)*_xlfn.NORM.S.INV(RAND())</f>
        <v>-0.18529153445630406</v>
      </c>
      <c r="Q366" s="23">
        <f ca="1">SQRT(Inputs!$B$38)*F366+SQRT(1-Inputs!$B$38)*_xlfn.NORM.S.INV(RAND())</f>
        <v>1.6622663275789864</v>
      </c>
      <c r="R366" s="23">
        <f ca="1">SQRT(Inputs!$B$38)*G366+SQRT(1-Inputs!$B$38)*_xlfn.NORM.S.INV(RAND())</f>
        <v>0.28752501611274822</v>
      </c>
      <c r="S366" s="23">
        <f ca="1">SQRT(Inputs!$B$38)*H366+SQRT(1-Inputs!$B$38)*_xlfn.NORM.S.INV(RAND())</f>
        <v>-0.835924385944944</v>
      </c>
      <c r="T366" s="23">
        <f ca="1">SQRT(Inputs!$B$38)*I366+SQRT(1-Inputs!$B$38)*_xlfn.NORM.S.INV(RAND())</f>
        <v>-0.7718344899695605</v>
      </c>
      <c r="U366" s="23">
        <f ca="1">SQRT(Inputs!$B$38)*J366+SQRT(1-Inputs!$B$38)*_xlfn.NORM.S.INV(RAND())</f>
        <v>0.93838687579470581</v>
      </c>
      <c r="V366" s="23">
        <f ca="1">SQRT(Inputs!$B$38)*K366+SQRT(1-Inputs!$B$38)*_xlfn.NORM.S.INV(RAND())</f>
        <v>-9.6113710309909395E-2</v>
      </c>
      <c r="W366" s="23">
        <f ca="1">SQRT(Inputs!$B$38)*L366+SQRT(1-Inputs!$B$38)*_xlfn.NORM.S.INV(RAND())</f>
        <v>0.7666009071146781</v>
      </c>
      <c r="X366" s="23">
        <f ca="1">SQRT(Inputs!$B$38)*M366+SQRT(1-Inputs!$B$38)*_xlfn.NORM.S.INV(RAND())</f>
        <v>0.88445183409647454</v>
      </c>
      <c r="Y366" s="23">
        <f ca="1">SQRT(Inputs!$B$38)*C366+SQRT(1-Inputs!$B$38)*_xlfn.NORM.S.INV(RAND())</f>
        <v>0.27214839948086783</v>
      </c>
      <c r="Z366" s="23">
        <f ca="1">SQRT(Inputs!$B$38)*D366+SQRT(1-Inputs!$B$38)*_xlfn.NORM.S.INV(RAND())</f>
        <v>0.83082261395770973</v>
      </c>
      <c r="AA366" s="23">
        <f ca="1">SQRT(Inputs!$B$38)*E366+SQRT(1-Inputs!$B$38)*_xlfn.NORM.S.INV(RAND())</f>
        <v>0.87977722897703003</v>
      </c>
      <c r="AB366" s="23">
        <f ca="1">SQRT(Inputs!$B$38)*F366+SQRT(1-Inputs!$B$38)*_xlfn.NORM.S.INV(RAND())</f>
        <v>0.65532386588483504</v>
      </c>
      <c r="AC366" s="23">
        <f ca="1">SQRT(Inputs!$B$38)*G366+SQRT(1-Inputs!$B$38)*_xlfn.NORM.S.INV(RAND())</f>
        <v>-0.51793111504103817</v>
      </c>
      <c r="AD366" s="23">
        <f ca="1">SQRT(Inputs!$B$38)*H366+SQRT(1-Inputs!$B$38)*_xlfn.NORM.S.INV(RAND())</f>
        <v>0.48226669035705705</v>
      </c>
      <c r="AE366" s="23">
        <f ca="1">SQRT(Inputs!$B$38)*I366+SQRT(1-Inputs!$B$38)*_xlfn.NORM.S.INV(RAND())</f>
        <v>-0.94430067859969236</v>
      </c>
      <c r="AF366" s="23">
        <f ca="1">SQRT(Inputs!$B$38)*J366+SQRT(1-Inputs!$B$38)*_xlfn.NORM.S.INV(RAND())</f>
        <v>-0.1384647242560158</v>
      </c>
      <c r="AG366" s="23">
        <f ca="1">SQRT(Inputs!$B$38)*K366+SQRT(1-Inputs!$B$38)*_xlfn.NORM.S.INV(RAND())</f>
        <v>1.053372925681916</v>
      </c>
      <c r="AH366" s="23">
        <f ca="1">SQRT(Inputs!$B$38)*L366+SQRT(1-Inputs!$B$38)*_xlfn.NORM.S.INV(RAND())</f>
        <v>-2.2203342078476349</v>
      </c>
      <c r="AI366" s="23">
        <f ca="1">SQRT(Inputs!$B$38)*M366+SQRT(1-Inputs!$B$38)*_xlfn.NORM.S.INV(RAND())</f>
        <v>1.1493891436454458</v>
      </c>
      <c r="AJ366" s="23">
        <f ca="1">SQRT(Inputs!$B$38)*C366+SQRT(1-Inputs!$B$38)*_xlfn.NORM.S.INV(RAND())</f>
        <v>0.8233136395612477</v>
      </c>
      <c r="AK366" s="23">
        <f ca="1">SQRT(Inputs!$B$38)*D366+SQRT(1-Inputs!$B$38)*_xlfn.NORM.S.INV(RAND())</f>
        <v>0.70918862996936416</v>
      </c>
      <c r="AL366" s="23">
        <f ca="1">SQRT(Inputs!$B$38)*E366+SQRT(1-Inputs!$B$38)*_xlfn.NORM.S.INV(RAND())</f>
        <v>-1.3176490321358751</v>
      </c>
      <c r="AM366" s="23">
        <f ca="1">SQRT(Inputs!$B$38)*F366+SQRT(1-Inputs!$B$38)*_xlfn.NORM.S.INV(RAND())</f>
        <v>0.87733081476626751</v>
      </c>
      <c r="AN366" s="23">
        <f ca="1">SQRT(Inputs!$B$38)*G366+SQRT(1-Inputs!$B$38)*_xlfn.NORM.S.INV(RAND())</f>
        <v>-1.4143399119178661</v>
      </c>
      <c r="AO366" s="23">
        <f ca="1">SQRT(Inputs!$B$38)*H366+SQRT(1-Inputs!$B$38)*_xlfn.NORM.S.INV(RAND())</f>
        <v>-1.3836539606729903</v>
      </c>
      <c r="AP366" s="23">
        <f ca="1">SQRT(Inputs!$B$38)*I366+SQRT(1-Inputs!$B$38)*_xlfn.NORM.S.INV(RAND())</f>
        <v>-0.65785698683992166</v>
      </c>
      <c r="AQ366" s="23">
        <f ca="1">SQRT(Inputs!$B$38)*J366+SQRT(1-Inputs!$B$38)*_xlfn.NORM.S.INV(RAND())</f>
        <v>1.3999541520272154</v>
      </c>
      <c r="AR366" s="23">
        <f ca="1">SQRT(Inputs!$B$38)*K366+SQRT(1-Inputs!$B$38)*_xlfn.NORM.S.INV(RAND())</f>
        <v>1.0257724268154202</v>
      </c>
      <c r="AS366" s="23">
        <f ca="1">SQRT(Inputs!$B$38)*L366+SQRT(1-Inputs!$B$38)*_xlfn.NORM.S.INV(RAND())</f>
        <v>-0.60134402568464773</v>
      </c>
      <c r="AT366" s="23">
        <f ca="1">SQRT(Inputs!$B$38)*M366+SQRT(1-Inputs!$B$38)*_xlfn.NORM.S.INV(RAND())</f>
        <v>2.1046719825192102</v>
      </c>
      <c r="AU366" s="15">
        <f ca="1">Inputs!$B$6*EXP($B$8-0.5*C$5^2+C$5*N366)</f>
        <v>4838.9567321745117</v>
      </c>
      <c r="AV366" s="15">
        <f t="shared" ca="1" si="183"/>
        <v>5325.8043630740449</v>
      </c>
      <c r="AW366" s="15">
        <f t="shared" ca="1" si="184"/>
        <v>6333.5888817160858</v>
      </c>
      <c r="AX366" s="15">
        <f t="shared" ca="1" si="185"/>
        <v>9517.4481281384669</v>
      </c>
      <c r="AY366" s="15">
        <f t="shared" ca="1" si="186"/>
        <v>12028.497062691642</v>
      </c>
      <c r="AZ366" s="15">
        <f t="shared" ca="1" si="187"/>
        <v>13417.448996585405</v>
      </c>
      <c r="BA366" s="15">
        <f t="shared" ca="1" si="188"/>
        <v>15145.316185097281</v>
      </c>
      <c r="BB366" s="15">
        <f t="shared" ca="1" si="189"/>
        <v>20370.363596678053</v>
      </c>
      <c r="BC366" s="15">
        <f t="shared" ca="1" si="190"/>
        <v>24718.113409031736</v>
      </c>
      <c r="BD366" s="15">
        <f t="shared" ca="1" si="191"/>
        <v>32533.067237287949</v>
      </c>
      <c r="BE366" s="15">
        <f t="shared" ca="1" si="192"/>
        <v>43209.373592725395</v>
      </c>
      <c r="BF366" s="15">
        <f ca="1">Inputs!$B$13*EXP($B$9-0.5*C$6^2+C$6*Y366)</f>
        <v>14597.740315400133</v>
      </c>
      <c r="BG366" s="15">
        <f t="shared" ca="1" si="193"/>
        <v>20668.126152855577</v>
      </c>
      <c r="BH366" s="15">
        <f t="shared" ca="1" si="194"/>
        <v>29219.859807867415</v>
      </c>
      <c r="BI366" s="15">
        <f t="shared" ca="1" si="195"/>
        <v>39565.708002485022</v>
      </c>
      <c r="BJ366" s="15">
        <f t="shared" ca="1" si="196"/>
        <v>45015.597073593963</v>
      </c>
      <c r="BK366" s="15">
        <f t="shared" ca="1" si="197"/>
        <v>58997.294362614746</v>
      </c>
      <c r="BL366" s="15">
        <f t="shared" ca="1" si="198"/>
        <v>64123.684636635262</v>
      </c>
      <c r="BM366" s="15">
        <f t="shared" ca="1" si="199"/>
        <v>77477.616750492569</v>
      </c>
      <c r="BN366" s="15">
        <f t="shared" ca="1" si="200"/>
        <v>108108.27705030827</v>
      </c>
      <c r="BO366" s="15">
        <f t="shared" ca="1" si="201"/>
        <v>102758.12216055326</v>
      </c>
      <c r="BP366" s="15">
        <f t="shared" ca="1" si="202"/>
        <v>144066.37963647422</v>
      </c>
      <c r="BQ366" s="15">
        <f ca="1">Inputs!$B$20*EXP($B$10-0.5*C$7^2+C$7*AJ366)</f>
        <v>5744.1876590703569</v>
      </c>
      <c r="BR366" s="15">
        <f t="shared" ca="1" si="203"/>
        <v>9762.9455540326326</v>
      </c>
      <c r="BS366" s="15">
        <f t="shared" ca="1" si="204"/>
        <v>9157.0933940478717</v>
      </c>
      <c r="BT366" s="15">
        <f t="shared" ca="1" si="205"/>
        <v>15893.05021181936</v>
      </c>
      <c r="BU366" s="15">
        <f t="shared" ca="1" si="206"/>
        <v>15642.469716678655</v>
      </c>
      <c r="BV366" s="15">
        <f t="shared" ca="1" si="207"/>
        <v>15934.470668679221</v>
      </c>
      <c r="BW366" s="15">
        <f t="shared" ca="1" si="208"/>
        <v>19345.544740590496</v>
      </c>
      <c r="BX366" s="15">
        <f t="shared" ca="1" si="209"/>
        <v>35824.493987598689</v>
      </c>
      <c r="BY366" s="15">
        <f t="shared" ca="1" si="210"/>
        <v>61080.639444169938</v>
      </c>
      <c r="BZ366" s="15">
        <f t="shared" ca="1" si="211"/>
        <v>76735.173829304258</v>
      </c>
      <c r="CA366" s="15">
        <f t="shared" ca="1" si="212"/>
        <v>156676.52524351701</v>
      </c>
      <c r="CB366" s="15">
        <f ca="1">(AU366*DCF!C$10-DCF!C$5*MAX(AU366*DCF!C$10,0)-MAX(AU366-Inputs!$B$6,0)/Inputs!$B$10)*DCF!C$6</f>
        <v>1043.953331130286</v>
      </c>
      <c r="CC366" s="15">
        <f ca="1">(AV366*DCF!D$10-DCF!D$5*MAX(AV366*DCF!D$10,0)-MAX(AV366-AU366,0)/Inputs!$B$10)*DCF!D$6</f>
        <v>1179.4236792719057</v>
      </c>
      <c r="CD366" s="15">
        <f ca="1">(AW366*DCF!E$10-DCF!E$5*MAX(AW366*DCF!E$10,0)-MAX(AW366-AV366,0)/Inputs!$B$10)*DCF!E$6</f>
        <v>1235.3300428932009</v>
      </c>
      <c r="CE366" s="15">
        <f ca="1">(AX366*DCF!F$10-DCF!F$5*MAX(AX366*DCF!F$10,0)-MAX(AX366-AW366,0)/Inputs!$B$10)*DCF!F$6</f>
        <v>1415.1615865231513</v>
      </c>
      <c r="CF366" s="15">
        <f ca="1">(AY366*DCF!G$10-DCF!G$5*MAX(AY366*DCF!G$10,0)-MAX(AY366-AX366,0)/Inputs!$B$10)*DCF!G$6</f>
        <v>1995.6827126625412</v>
      </c>
      <c r="CG366" s="15">
        <f ca="1">(AZ366*DCF!H$10-DCF!H$5*MAX(AZ366*DCF!H$10,0)-MAX(AZ366-AY366,0)/Inputs!$B$10)*DCF!H$6</f>
        <v>2358.3740306621717</v>
      </c>
      <c r="CH366" s="15">
        <f ca="1">(BA366*DCF!I$10-DCF!I$5*MAX(BA366*DCF!I$10,0)-MAX(BA366-AZ366,0)/Inputs!$B$10)*DCF!I$6</f>
        <v>2483.0660062874904</v>
      </c>
      <c r="CI366" s="15">
        <f ca="1">(BB366*DCF!J$10-DCF!J$5*MAX(BB366*DCF!J$10,0)-MAX(BB366-BA366,0)/Inputs!$B$10)*DCF!J$6</f>
        <v>2703.8318256856837</v>
      </c>
      <c r="CJ366" s="15">
        <f ca="1">(BC366*DCF!K$10-DCF!K$5*MAX(BC366*DCF!K$10,0)-MAX(BC366-BB366,0)/Inputs!$B$10)*DCF!K$6</f>
        <v>3370.6004948524587</v>
      </c>
      <c r="CK366" s="15">
        <f ca="1">(BD366*DCF!L$10-DCF!L$5*MAX(BD366*DCF!L$10,0)-MAX(BD366-BC366,0)/Inputs!$B$10)*DCF!L$6</f>
        <v>3896.0051219986776</v>
      </c>
      <c r="CL366" s="15">
        <f ca="1">(BE366*DCF!M$10-DCF!M$5*MAX(BE366*DCF!M$10,0)-MAX(BE366-BD366,0)/Inputs!$B$10)*DCF!M$6</f>
        <v>4822.0026164836136</v>
      </c>
      <c r="CM366" s="15">
        <f ca="1">(BF366*DCF!C$28-DCF!C$5*MAX(BF366*DCF!C$28,0)-MAX(BF366-Inputs!$B$13,0)/Inputs!$B$17)*DCF!C$6</f>
        <v>3713.6241449603285</v>
      </c>
      <c r="CN366" s="15">
        <f ca="1">(BG366*DCF!D$28-DCF!D$5*MAX(BG366*DCF!D$28,0)-MAX(BG366-BF366,0)/Inputs!$B$17)*DCF!D$6</f>
        <v>4792.14821372597</v>
      </c>
      <c r="CO366" s="15">
        <f ca="1">(BH366*DCF!E$28-DCF!E$5*MAX(BH366*DCF!E$28,0)-MAX(BH366-BG366,0)/Inputs!$B$17)*DCF!E$6</f>
        <v>6590.1556087181862</v>
      </c>
      <c r="CP366" s="15">
        <f ca="1">(BI366*DCF!F$28-DCF!F$5*MAX(BI366*DCF!F$28,0)-MAX(BI366-BH366,0)/Inputs!$B$17)*DCF!F$6</f>
        <v>8857.4223353660345</v>
      </c>
      <c r="CQ366" s="15">
        <f ca="1">(BJ366*DCF!G$28-DCF!G$5*MAX(BJ366*DCF!G$28,0)-MAX(BJ366-BI366,0)/Inputs!$B$17)*DCF!G$6</f>
        <v>10763.020689664487</v>
      </c>
      <c r="CR366" s="15">
        <f ca="1">(BK366*DCF!H$28-DCF!H$5*MAX(BK366*DCF!H$28,0)-MAX(BK366-BJ366,0)/Inputs!$B$17)*DCF!H$6</f>
        <v>12418.318414345753</v>
      </c>
      <c r="CS366" s="15">
        <f ca="1">(BL366*DCF!I$28-DCF!I$5*MAX(BL366*DCF!I$28,0)-MAX(BL366-BK366,0)/Inputs!$B$17)*DCF!I$6</f>
        <v>14343.085026979996</v>
      </c>
      <c r="CT366" s="15">
        <f ca="1">(BM366*DCF!J$28-DCF!J$5*MAX(BM366*DCF!J$28,0)-MAX(BM366-BL366,0)/Inputs!$B$17)*DCF!J$6</f>
        <v>15513.31813773355</v>
      </c>
      <c r="CU366" s="15">
        <f ca="1">(BN366*DCF!K$28-DCF!K$5*MAX(BN366*DCF!K$28,0)-MAX(BN366-BM366,0)/Inputs!$B$17)*DCF!K$6</f>
        <v>19078.807573283804</v>
      </c>
      <c r="CV366" s="15">
        <f ca="1">(BO366*DCF!L$28-DCF!L$5*MAX(BO366*DCF!L$28,0)-MAX(BO366-BN366,0)/Inputs!$B$17)*DCF!L$6</f>
        <v>20502.402251019881</v>
      </c>
      <c r="CW366" s="15">
        <f ca="1">(BP366*DCF!M$28-DCF!M$5*MAX(BP366*DCF!M$28,0)-MAX(BP366-BO366,0)/Inputs!$B$17)*DCF!M$6</f>
        <v>22788.299064859388</v>
      </c>
      <c r="CX366" s="15">
        <f ca="1">(BQ366*DCF!C$46-DCF!C$5*MAX(BQ366*DCF!C$46,0)-MAX(BQ366-Inputs!$B$20,0)/Inputs!$B$24)*DCF!C$6</f>
        <v>-2501.284752242741</v>
      </c>
      <c r="CY366" s="15">
        <f ca="1">(BR366*DCF!D$46-DCF!D$5*MAX(BR366*DCF!D$46,0)-MAX(BR366-BQ366,0)/Inputs!$B$24)*DCF!D$6</f>
        <v>-3381.0777663010967</v>
      </c>
      <c r="CZ366" s="15">
        <f ca="1">(BS366*DCF!E$46-DCF!E$5*MAX(BS366*DCF!E$46,0)-MAX(BS366-BR366,0)/Inputs!$B$24)*DCF!E$6</f>
        <v>-1082.8422375419486</v>
      </c>
      <c r="DA366" s="15">
        <f ca="1">(BT366*DCF!F$46-DCF!F$5*MAX(BT366*DCF!F$46,0)-MAX(BT366-BS366,0)/Inputs!$B$24)*DCF!F$6</f>
        <v>-3610.2072171425634</v>
      </c>
      <c r="DB366" s="15">
        <f ca="1">(BU366*DCF!G$46-DCF!G$5*MAX(BU366*DCF!G$46,0)-MAX(BU366-BT366,0)/Inputs!$B$24)*DCF!G$6</f>
        <v>-526.18177552258885</v>
      </c>
      <c r="DC366" s="15">
        <f ca="1">(BV366*DCF!H$46-DCF!H$5*MAX(BV366*DCF!H$46,0)-MAX(BV366-BU366,0)/Inputs!$B$24)*DCF!H$6</f>
        <v>-90.737506714659347</v>
      </c>
      <c r="DD366" s="15">
        <f ca="1">(BW366*DCF!I$46-DCF!I$5*MAX(BW366*DCF!I$46,0)-MAX(BW366-BV366,0)/Inputs!$B$24)*DCF!I$6</f>
        <v>-532.39455321101025</v>
      </c>
      <c r="DE366" s="15">
        <f ca="1">(BX366*DCF!J$46-DCF!J$5*MAX(BX366*DCF!J$46,0)-MAX(BX366-BW366,0)/Inputs!$B$24)*DCF!J$6</f>
        <v>-2867.2096853121475</v>
      </c>
      <c r="DF366" s="15">
        <f ca="1">(BY366*DCF!K$46-DCF!K$5*MAX(BY366*DCF!K$46,0)-MAX(BY366-BX366,0)/Inputs!$B$24)*DCF!K$6</f>
        <v>-2697.9530775054172</v>
      </c>
      <c r="DG366" s="15">
        <f ca="1">(BZ366*DCF!L$46-DCF!L$5*MAX(BZ366*DCF!L$46,0)-MAX(BZ366-BY366,0)/Inputs!$B$24)*DCF!L$6</f>
        <v>1761.6748894459993</v>
      </c>
      <c r="DH366" s="15">
        <f ca="1">(CA366*DCF!M$46-DCF!M$5*MAX(CA366*DCF!M$46,0)-MAX(CA366-BZ366,0)/Inputs!$B$24)*DCF!M$6</f>
        <v>-4429.4104958614134</v>
      </c>
      <c r="DI366" s="15">
        <f ca="1">SUM(CB366:CL366)+BE366*DCF!M$10*(1+Inputs!$B$30)*(1-Inputs!$B$33)*(1-Inputs!$B$30/Inputs!$B$31)/(Inputs!$B$29-Inputs!$B$30)*DCF!M$6</f>
        <v>146755.68954181916</v>
      </c>
      <c r="DJ366" s="15">
        <f ca="1">SUM(CM366:CW366)+BP366*DCF!M$28*(1+Inputs!$B$30)*(1-Inputs!$B$33)*(1-Inputs!$B$30/Inputs!$B$31)/(Inputs!$B$29-Inputs!$B$30)*DCF!M$6</f>
        <v>673945.45427259756</v>
      </c>
      <c r="DK366" s="15">
        <f ca="1">SUM(CX366:DH366)+CA366*DCF!M$46*(1+Inputs!$B$30)*(1-Inputs!$B$33)*(1-Inputs!$B$30/Inputs!$B$31)/(Inputs!$B$29-Inputs!$B$30)*DCF!M$6</f>
        <v>222282.8433694616</v>
      </c>
      <c r="DM366" s="15">
        <f ca="1">DI366+DJ366+DK366+Inputs!$B$34+Inputs!$B$36-Inputs!$B$35</f>
        <v>1119834.9871838782</v>
      </c>
    </row>
    <row r="367" spans="1:117" x14ac:dyDescent="0.75">
      <c r="A367" s="11">
        <v>354</v>
      </c>
      <c r="C367" s="23">
        <f t="shared" ca="1" si="215"/>
        <v>2.314682186140316</v>
      </c>
      <c r="D367" s="23">
        <f t="shared" ca="1" si="215"/>
        <v>0.41194011807879133</v>
      </c>
      <c r="E367" s="23">
        <f t="shared" ca="1" si="215"/>
        <v>-1.4268488482420345</v>
      </c>
      <c r="F367" s="23">
        <f t="shared" ca="1" si="215"/>
        <v>-0.76536886977759444</v>
      </c>
      <c r="G367" s="23">
        <f t="shared" ca="1" si="215"/>
        <v>-0.90092724222703002</v>
      </c>
      <c r="H367" s="23">
        <f t="shared" ca="1" si="215"/>
        <v>0.7908788848532794</v>
      </c>
      <c r="I367" s="23">
        <f t="shared" ca="1" si="215"/>
        <v>-0.70072291318204016</v>
      </c>
      <c r="J367" s="23">
        <f t="shared" ca="1" si="215"/>
        <v>0.10910358321606504</v>
      </c>
      <c r="K367" s="23">
        <f t="shared" ca="1" si="215"/>
        <v>0.92877060512019693</v>
      </c>
      <c r="L367" s="23">
        <f t="shared" ca="1" si="215"/>
        <v>0.18812612921522781</v>
      </c>
      <c r="M367" s="23">
        <f t="shared" ca="1" si="215"/>
        <v>-0.48382102895552442</v>
      </c>
      <c r="N367" s="23">
        <f ca="1">SQRT(Inputs!$B$38)*C367+SQRT(1-Inputs!$B$38)*_xlfn.NORM.S.INV(RAND())</f>
        <v>2.2235819520190381</v>
      </c>
      <c r="O367" s="23">
        <f ca="1">SQRT(Inputs!$B$38)*D367+SQRT(1-Inputs!$B$38)*_xlfn.NORM.S.INV(RAND())</f>
        <v>0.73292566724855468</v>
      </c>
      <c r="P367" s="23">
        <f ca="1">SQRT(Inputs!$B$38)*E367+SQRT(1-Inputs!$B$38)*_xlfn.NORM.S.INV(RAND())</f>
        <v>-0.81096973185481258</v>
      </c>
      <c r="Q367" s="23">
        <f ca="1">SQRT(Inputs!$B$38)*F367+SQRT(1-Inputs!$B$38)*_xlfn.NORM.S.INV(RAND())</f>
        <v>-0.52973364387205801</v>
      </c>
      <c r="R367" s="23">
        <f ca="1">SQRT(Inputs!$B$38)*G367+SQRT(1-Inputs!$B$38)*_xlfn.NORM.S.INV(RAND())</f>
        <v>-0.40331130074728683</v>
      </c>
      <c r="S367" s="23">
        <f ca="1">SQRT(Inputs!$B$38)*H367+SQRT(1-Inputs!$B$38)*_xlfn.NORM.S.INV(RAND())</f>
        <v>1.1101797642494695</v>
      </c>
      <c r="T367" s="23">
        <f ca="1">SQRT(Inputs!$B$38)*I367+SQRT(1-Inputs!$B$38)*_xlfn.NORM.S.INV(RAND())</f>
        <v>-1.5518950244388185</v>
      </c>
      <c r="U367" s="23">
        <f ca="1">SQRT(Inputs!$B$38)*J367+SQRT(1-Inputs!$B$38)*_xlfn.NORM.S.INV(RAND())</f>
        <v>0.56824939027063248</v>
      </c>
      <c r="V367" s="23">
        <f ca="1">SQRT(Inputs!$B$38)*K367+SQRT(1-Inputs!$B$38)*_xlfn.NORM.S.INV(RAND())</f>
        <v>-1.3177374937416899</v>
      </c>
      <c r="W367" s="23">
        <f ca="1">SQRT(Inputs!$B$38)*L367+SQRT(1-Inputs!$B$38)*_xlfn.NORM.S.INV(RAND())</f>
        <v>0.16426143599594281</v>
      </c>
      <c r="X367" s="23">
        <f ca="1">SQRT(Inputs!$B$38)*M367+SQRT(1-Inputs!$B$38)*_xlfn.NORM.S.INV(RAND())</f>
        <v>-0.72424072396318384</v>
      </c>
      <c r="Y367" s="23">
        <f ca="1">SQRT(Inputs!$B$38)*C367+SQRT(1-Inputs!$B$38)*_xlfn.NORM.S.INV(RAND())</f>
        <v>1.3376665117684972</v>
      </c>
      <c r="Z367" s="23">
        <f ca="1">SQRT(Inputs!$B$38)*D367+SQRT(1-Inputs!$B$38)*_xlfn.NORM.S.INV(RAND())</f>
        <v>-0.27673841422734669</v>
      </c>
      <c r="AA367" s="23">
        <f ca="1">SQRT(Inputs!$B$38)*E367+SQRT(1-Inputs!$B$38)*_xlfn.NORM.S.INV(RAND())</f>
        <v>1.0775967234453829</v>
      </c>
      <c r="AB367" s="23">
        <f ca="1">SQRT(Inputs!$B$38)*F367+SQRT(1-Inputs!$B$38)*_xlfn.NORM.S.INV(RAND())</f>
        <v>-0.34500012244474659</v>
      </c>
      <c r="AC367" s="23">
        <f ca="1">SQRT(Inputs!$B$38)*G367+SQRT(1-Inputs!$B$38)*_xlfn.NORM.S.INV(RAND())</f>
        <v>-0.45594042946563706</v>
      </c>
      <c r="AD367" s="23">
        <f ca="1">SQRT(Inputs!$B$38)*H367+SQRT(1-Inputs!$B$38)*_xlfn.NORM.S.INV(RAND())</f>
        <v>0.56785338741869285</v>
      </c>
      <c r="AE367" s="23">
        <f ca="1">SQRT(Inputs!$B$38)*I367+SQRT(1-Inputs!$B$38)*_xlfn.NORM.S.INV(RAND())</f>
        <v>-0.73523288370127116</v>
      </c>
      <c r="AF367" s="23">
        <f ca="1">SQRT(Inputs!$B$38)*J367+SQRT(1-Inputs!$B$38)*_xlfn.NORM.S.INV(RAND())</f>
        <v>-0.11722865049445513</v>
      </c>
      <c r="AG367" s="23">
        <f ca="1">SQRT(Inputs!$B$38)*K367+SQRT(1-Inputs!$B$38)*_xlfn.NORM.S.INV(RAND())</f>
        <v>0.28605924994090026</v>
      </c>
      <c r="AH367" s="23">
        <f ca="1">SQRT(Inputs!$B$38)*L367+SQRT(1-Inputs!$B$38)*_xlfn.NORM.S.INV(RAND())</f>
        <v>0.49939143410491255</v>
      </c>
      <c r="AI367" s="23">
        <f ca="1">SQRT(Inputs!$B$38)*M367+SQRT(1-Inputs!$B$38)*_xlfn.NORM.S.INV(RAND())</f>
        <v>-0.13306471835715911</v>
      </c>
      <c r="AJ367" s="23">
        <f ca="1">SQRT(Inputs!$B$38)*C367+SQRT(1-Inputs!$B$38)*_xlfn.NORM.S.INV(RAND())</f>
        <v>5.029186275034303E-2</v>
      </c>
      <c r="AK367" s="23">
        <f ca="1">SQRT(Inputs!$B$38)*D367+SQRT(1-Inputs!$B$38)*_xlfn.NORM.S.INV(RAND())</f>
        <v>-0.25697134486733542</v>
      </c>
      <c r="AL367" s="23">
        <f ca="1">SQRT(Inputs!$B$38)*E367+SQRT(1-Inputs!$B$38)*_xlfn.NORM.S.INV(RAND())</f>
        <v>-0.55579304359537907</v>
      </c>
      <c r="AM367" s="23">
        <f ca="1">SQRT(Inputs!$B$38)*F367+SQRT(1-Inputs!$B$38)*_xlfn.NORM.S.INV(RAND())</f>
        <v>0.63687469121701534</v>
      </c>
      <c r="AN367" s="23">
        <f ca="1">SQRT(Inputs!$B$38)*G367+SQRT(1-Inputs!$B$38)*_xlfn.NORM.S.INV(RAND())</f>
        <v>-1.410575677181551</v>
      </c>
      <c r="AO367" s="23">
        <f ca="1">SQRT(Inputs!$B$38)*H367+SQRT(1-Inputs!$B$38)*_xlfn.NORM.S.INV(RAND())</f>
        <v>1.1309094332671465</v>
      </c>
      <c r="AP367" s="23">
        <f ca="1">SQRT(Inputs!$B$38)*I367+SQRT(1-Inputs!$B$38)*_xlfn.NORM.S.INV(RAND())</f>
        <v>-0.58803084697725072</v>
      </c>
      <c r="AQ367" s="23">
        <f ca="1">SQRT(Inputs!$B$38)*J367+SQRT(1-Inputs!$B$38)*_xlfn.NORM.S.INV(RAND())</f>
        <v>0.22415292967172143</v>
      </c>
      <c r="AR367" s="23">
        <f ca="1">SQRT(Inputs!$B$38)*K367+SQRT(1-Inputs!$B$38)*_xlfn.NORM.S.INV(RAND())</f>
        <v>0.45528366600712677</v>
      </c>
      <c r="AS367" s="23">
        <f ca="1">SQRT(Inputs!$B$38)*L367+SQRT(1-Inputs!$B$38)*_xlfn.NORM.S.INV(RAND())</f>
        <v>0.84809377662896801</v>
      </c>
      <c r="AT367" s="23">
        <f ca="1">SQRT(Inputs!$B$38)*M367+SQRT(1-Inputs!$B$38)*_xlfn.NORM.S.INV(RAND())</f>
        <v>-0.17951974962067266</v>
      </c>
      <c r="AU367" s="15">
        <f ca="1">Inputs!$B$6*EXP($B$8-0.5*C$5^2+C$5*N367)</f>
        <v>7112.0831238816972</v>
      </c>
      <c r="AV367" s="15">
        <f t="shared" ca="1" si="183"/>
        <v>9642.1257513227665</v>
      </c>
      <c r="AW367" s="15">
        <f t="shared" ca="1" si="184"/>
        <v>10538.684022501971</v>
      </c>
      <c r="AX367" s="15">
        <f t="shared" ca="1" si="185"/>
        <v>12042.709957428882</v>
      </c>
      <c r="AY367" s="15">
        <f t="shared" ca="1" si="186"/>
        <v>14040.274806814199</v>
      </c>
      <c r="AZ367" s="15">
        <f t="shared" ca="1" si="187"/>
        <v>19404.621671798111</v>
      </c>
      <c r="BA367" s="15">
        <f t="shared" ca="1" si="188"/>
        <v>20186.330494610851</v>
      </c>
      <c r="BB367" s="15">
        <f t="shared" ca="1" si="189"/>
        <v>26162.091654310119</v>
      </c>
      <c r="BC367" s="15">
        <f t="shared" ca="1" si="190"/>
        <v>28214.710847269213</v>
      </c>
      <c r="BD367" s="15">
        <f t="shared" ca="1" si="191"/>
        <v>35100.847709851892</v>
      </c>
      <c r="BE367" s="15">
        <f t="shared" ca="1" si="192"/>
        <v>40265.921170231013</v>
      </c>
      <c r="BF367" s="15">
        <f ca="1">Inputs!$B$13*EXP($B$9-0.5*C$6^2+C$6*Y367)</f>
        <v>18031.193831252462</v>
      </c>
      <c r="BG367" s="15">
        <f t="shared" ca="1" si="193"/>
        <v>20904.881014004284</v>
      </c>
      <c r="BH367" s="15">
        <f t="shared" ca="1" si="194"/>
        <v>30540.338808473465</v>
      </c>
      <c r="BI367" s="15">
        <f t="shared" ca="1" si="195"/>
        <v>35452.480592020431</v>
      </c>
      <c r="BJ367" s="15">
        <f t="shared" ca="1" si="196"/>
        <v>40697.845426045729</v>
      </c>
      <c r="BK367" s="15">
        <f t="shared" ca="1" si="197"/>
        <v>53963.60091690033</v>
      </c>
      <c r="BL367" s="15">
        <f t="shared" ca="1" si="198"/>
        <v>60263.427215895812</v>
      </c>
      <c r="BM367" s="15">
        <f t="shared" ca="1" si="199"/>
        <v>73005.793405923032</v>
      </c>
      <c r="BN367" s="15">
        <f t="shared" ca="1" si="200"/>
        <v>92919.294200640856</v>
      </c>
      <c r="BO367" s="15">
        <f t="shared" ca="1" si="201"/>
        <v>121160.663815198</v>
      </c>
      <c r="BP367" s="15">
        <f t="shared" ca="1" si="202"/>
        <v>146894.7510641379</v>
      </c>
      <c r="BQ367" s="15">
        <f ca="1">Inputs!$B$20*EXP($B$10-0.5*C$7^2+C$7*AJ367)</f>
        <v>4366.7152165586795</v>
      </c>
      <c r="BR367" s="15">
        <f t="shared" ca="1" si="203"/>
        <v>5460.7361989703522</v>
      </c>
      <c r="BS367" s="15">
        <f t="shared" ca="1" si="204"/>
        <v>6374.6266945881389</v>
      </c>
      <c r="BT367" s="15">
        <f t="shared" ca="1" si="205"/>
        <v>10387.459327644463</v>
      </c>
      <c r="BU367" s="15">
        <f t="shared" ca="1" si="206"/>
        <v>10232.999966850535</v>
      </c>
      <c r="BV367" s="15">
        <f t="shared" ca="1" si="207"/>
        <v>18368.557642417221</v>
      </c>
      <c r="BW367" s="15">
        <f t="shared" ca="1" si="208"/>
        <v>22632.715464766698</v>
      </c>
      <c r="BX367" s="15">
        <f t="shared" ca="1" si="209"/>
        <v>33110.43276539928</v>
      </c>
      <c r="BY367" s="15">
        <f t="shared" ca="1" si="210"/>
        <v>50615.75637414222</v>
      </c>
      <c r="BZ367" s="15">
        <f t="shared" ca="1" si="211"/>
        <v>83003.589307165967</v>
      </c>
      <c r="CA367" s="15">
        <f t="shared" ca="1" si="212"/>
        <v>112934.083352877</v>
      </c>
      <c r="CB367" s="15">
        <f ca="1">(AU367*DCF!C$10-DCF!C$5*MAX(AU367*DCF!C$10,0)-MAX(AU367-Inputs!$B$6,0)/Inputs!$B$10)*DCF!C$6</f>
        <v>1027.7455347934956</v>
      </c>
      <c r="CC367" s="15">
        <f ca="1">(AV367*DCF!D$10-DCF!D$5*MAX(AV367*DCF!D$10,0)-MAX(AV367-AU367,0)/Inputs!$B$10)*DCF!D$6</f>
        <v>1733.3181498451602</v>
      </c>
      <c r="CD367" s="15">
        <f ca="1">(AW367*DCF!E$10-DCF!E$5*MAX(AW367*DCF!E$10,0)-MAX(AW367-AV367,0)/Inputs!$B$10)*DCF!E$6</f>
        <v>2231.2723284139579</v>
      </c>
      <c r="CE367" s="15">
        <f ca="1">(AX367*DCF!F$10-DCF!F$5*MAX(AX367*DCF!F$10,0)-MAX(AX367-AW367,0)/Inputs!$B$10)*DCF!F$6</f>
        <v>2315.9538835597455</v>
      </c>
      <c r="CF367" s="15">
        <f ca="1">(AY367*DCF!G$10-DCF!G$5*MAX(AY367*DCF!G$10,0)-MAX(AY367-AX367,0)/Inputs!$B$10)*DCF!G$6</f>
        <v>2508.8896091244137</v>
      </c>
      <c r="CG367" s="15">
        <f ca="1">(AZ367*DCF!H$10-DCF!H$5*MAX(AZ367*DCF!H$10,0)-MAX(AZ367-AY367,0)/Inputs!$B$10)*DCF!H$6</f>
        <v>2814.8852616527547</v>
      </c>
      <c r="CH367" s="15">
        <f ca="1">(BA367*DCF!I$10-DCF!I$5*MAX(BA367*DCF!I$10,0)-MAX(BA367-AZ367,0)/Inputs!$B$10)*DCF!I$6</f>
        <v>3559.0785462382437</v>
      </c>
      <c r="CI367" s="15">
        <f ca="1">(BB367*DCF!J$10-DCF!J$5*MAX(BB367*DCF!J$10,0)-MAX(BB367-BA367,0)/Inputs!$B$10)*DCF!J$6</f>
        <v>3583.9475013052356</v>
      </c>
      <c r="CJ367" s="15">
        <f ca="1">(BC367*DCF!K$10-DCF!K$5*MAX(BC367*DCF!K$10,0)-MAX(BC367-BB367,0)/Inputs!$B$10)*DCF!K$6</f>
        <v>4254.7798751398304</v>
      </c>
      <c r="CK367" s="15">
        <f ca="1">(BD367*DCF!L$10-DCF!L$5*MAX(BD367*DCF!L$10,0)-MAX(BD367-BC367,0)/Inputs!$B$10)*DCF!L$6</f>
        <v>4403.3863186107938</v>
      </c>
      <c r="CL367" s="15">
        <f ca="1">(BE367*DCF!M$10-DCF!M$5*MAX(BE367*DCF!M$10,0)-MAX(BE367-BD367,0)/Inputs!$B$10)*DCF!M$6</f>
        <v>5065.0190652453684</v>
      </c>
      <c r="CM367" s="15">
        <f ca="1">(BF367*DCF!C$28-DCF!C$5*MAX(BF367*DCF!C$28,0)-MAX(BF367-Inputs!$B$13,0)/Inputs!$B$17)*DCF!C$6</f>
        <v>3968.5462562474381</v>
      </c>
      <c r="CN367" s="15">
        <f ca="1">(BG367*DCF!D$28-DCF!D$5*MAX(BG367*DCF!D$28,0)-MAX(BG367-BF367,0)/Inputs!$B$17)*DCF!D$6</f>
        <v>5543.8803712805011</v>
      </c>
      <c r="CO367" s="15">
        <f ca="1">(BH367*DCF!E$28-DCF!E$5*MAX(BH367*DCF!E$28,0)-MAX(BH367-BG367,0)/Inputs!$B$17)*DCF!E$6</f>
        <v>6750.5516640642527</v>
      </c>
      <c r="CP367" s="15">
        <f ca="1">(BI367*DCF!F$28-DCF!F$5*MAX(BI367*DCF!F$28,0)-MAX(BI367-BH367,0)/Inputs!$B$17)*DCF!F$6</f>
        <v>8730.0815777993503</v>
      </c>
      <c r="CQ367" s="15">
        <f ca="1">(BJ367*DCF!G$28-DCF!G$5*MAX(BJ367*DCF!G$28,0)-MAX(BJ367-BI367,0)/Inputs!$B$17)*DCF!G$6</f>
        <v>9677.1462222454538</v>
      </c>
      <c r="CR367" s="15">
        <f ca="1">(BK367*DCF!H$28-DCF!H$5*MAX(BK367*DCF!H$28,0)-MAX(BK367-BJ367,0)/Inputs!$B$17)*DCF!H$6</f>
        <v>11284.667753415</v>
      </c>
      <c r="CS367" s="15">
        <f ca="1">(BL367*DCF!I$28-DCF!I$5*MAX(BL367*DCF!I$28,0)-MAX(BL367-BK367,0)/Inputs!$B$17)*DCF!I$6</f>
        <v>13266.909726633645</v>
      </c>
      <c r="CT367" s="15">
        <f ca="1">(BM367*DCF!J$28-DCF!J$5*MAX(BM367*DCF!J$28,0)-MAX(BM367-BL367,0)/Inputs!$B$17)*DCF!J$6</f>
        <v>14596.818942836264</v>
      </c>
      <c r="CU367" s="15">
        <f ca="1">(BN367*DCF!K$28-DCF!K$5*MAX(BN367*DCF!K$28,0)-MAX(BN367-BM367,0)/Inputs!$B$17)*DCF!K$6</f>
        <v>17183.858356530229</v>
      </c>
      <c r="CV367" s="15">
        <f ca="1">(BO367*DCF!L$28-DCF!L$5*MAX(BO367*DCF!L$28,0)-MAX(BO367-BN367,0)/Inputs!$B$17)*DCF!L$6</f>
        <v>20978.537514183234</v>
      </c>
      <c r="CW367" s="15">
        <f ca="1">(BP367*DCF!M$28-DCF!M$5*MAX(BP367*DCF!M$28,0)-MAX(BP367-BO367,0)/Inputs!$B$17)*DCF!M$6</f>
        <v>24948.397197737417</v>
      </c>
      <c r="CX367" s="15">
        <f ca="1">(BQ367*DCF!C$46-DCF!C$5*MAX(BQ367*DCF!C$46,0)-MAX(BQ367-Inputs!$B$20,0)/Inputs!$B$24)*DCF!C$6</f>
        <v>-1546.9158544286463</v>
      </c>
      <c r="CY367" s="15">
        <f ca="1">(BR367*DCF!D$46-DCF!D$5*MAX(BR367*DCF!D$46,0)-MAX(BR367-BQ367,0)/Inputs!$B$24)*DCF!D$6</f>
        <v>-1398.8299951463025</v>
      </c>
      <c r="CZ367" s="15">
        <f ca="1">(BS367*DCF!E$46-DCF!E$5*MAX(BS367*DCF!E$46,0)-MAX(BS367-BR367,0)/Inputs!$B$24)*DCF!E$6</f>
        <v>-1114.0411800579636</v>
      </c>
      <c r="DA367" s="15">
        <f ca="1">(BT367*DCF!F$46-DCF!F$5*MAX(BT367*DCF!F$46,0)-MAX(BT367-BS367,0)/Inputs!$B$24)*DCF!F$6</f>
        <v>-2217.6796797790043</v>
      </c>
      <c r="DB367" s="15">
        <f ca="1">(BU367*DCF!G$46-DCF!G$5*MAX(BU367*DCF!G$46,0)-MAX(BU367-BT367,0)/Inputs!$B$24)*DCF!G$6</f>
        <v>-344.21790094558509</v>
      </c>
      <c r="DC367" s="15">
        <f ca="1">(BV367*DCF!H$46-DCF!H$5*MAX(BV367*DCF!H$46,0)-MAX(BV367-BU367,0)/Inputs!$B$24)*DCF!H$6</f>
        <v>-2528.0747002934418</v>
      </c>
      <c r="DD367" s="15">
        <f ca="1">(BW367*DCF!I$46-DCF!I$5*MAX(BW367*DCF!I$46,0)-MAX(BW367-BV367,0)/Inputs!$B$24)*DCF!I$6</f>
        <v>-701.36341406205713</v>
      </c>
      <c r="DE367" s="15">
        <f ca="1">(BX367*DCF!J$46-DCF!J$5*MAX(BX367*DCF!J$46,0)-MAX(BX367-BW367,0)/Inputs!$B$24)*DCF!J$6</f>
        <v>-1389.6283801618204</v>
      </c>
      <c r="DF367" s="15">
        <f ca="1">(BY367*DCF!K$46-DCF!K$5*MAX(BY367*DCF!K$46,0)-MAX(BY367-BX367,0)/Inputs!$B$24)*DCF!K$6</f>
        <v>-1396.9972116709937</v>
      </c>
      <c r="DG367" s="15">
        <f ca="1">(BZ367*DCF!L$46-DCF!L$5*MAX(BZ367*DCF!L$46,0)-MAX(BZ367-BY367,0)/Inputs!$B$24)*DCF!L$6</f>
        <v>-1591.8197605678338</v>
      </c>
      <c r="DH367" s="15">
        <f ca="1">(CA367*DCF!M$46-DCF!M$5*MAX(CA367*DCF!M$46,0)-MAX(CA367-BZ367,0)/Inputs!$B$24)*DCF!M$6</f>
        <v>2596.4335017259973</v>
      </c>
      <c r="DI367" s="15">
        <f ca="1">SUM(CB367:CL367)+BE367*DCF!M$10*(1+Inputs!$B$30)*(1-Inputs!$B$33)*(1-Inputs!$B$30/Inputs!$B$31)/(Inputs!$B$29-Inputs!$B$30)*DCF!M$6</f>
        <v>145558.86715236635</v>
      </c>
      <c r="DJ367" s="15">
        <f ca="1">SUM(CM367:CW367)+BP367*DCF!M$28*(1+Inputs!$B$30)*(1-Inputs!$B$33)*(1-Inputs!$B$30/Inputs!$B$31)/(Inputs!$B$29-Inputs!$B$30)*DCF!M$6</f>
        <v>682009.44184095063</v>
      </c>
      <c r="DK367" s="15">
        <f ca="1">SUM(CX367:DH367)+CA367*DCF!M$46*(1+Inputs!$B$30)*(1-Inputs!$B$33)*(1-Inputs!$B$30/Inputs!$B$31)/(Inputs!$B$29-Inputs!$B$30)*DCF!M$6</f>
        <v>162976.33618555969</v>
      </c>
      <c r="DM367" s="15">
        <f ca="1">DI367+DJ367+DK367+Inputs!$B$34+Inputs!$B$36-Inputs!$B$35</f>
        <v>1067395.6451788766</v>
      </c>
    </row>
    <row r="368" spans="1:117" x14ac:dyDescent="0.75">
      <c r="A368" s="11">
        <v>355</v>
      </c>
      <c r="C368" s="23">
        <f t="shared" ca="1" si="215"/>
        <v>1.9920433637546544</v>
      </c>
      <c r="D368" s="23">
        <f t="shared" ca="1" si="215"/>
        <v>0.7880154302439033</v>
      </c>
      <c r="E368" s="23">
        <f t="shared" ca="1" si="215"/>
        <v>0.9443179610966761</v>
      </c>
      <c r="F368" s="23">
        <f t="shared" ca="1" si="215"/>
        <v>1.5225251295532234</v>
      </c>
      <c r="G368" s="23">
        <f t="shared" ca="1" si="215"/>
        <v>-0.16759819765751649</v>
      </c>
      <c r="H368" s="23">
        <f t="shared" ca="1" si="215"/>
        <v>2.7840843255533872E-3</v>
      </c>
      <c r="I368" s="23">
        <f t="shared" ca="1" si="215"/>
        <v>1.3198306262275288</v>
      </c>
      <c r="J368" s="23">
        <f t="shared" ca="1" si="215"/>
        <v>1.0719327451804701</v>
      </c>
      <c r="K368" s="23">
        <f t="shared" ca="1" si="215"/>
        <v>0.55632430825547352</v>
      </c>
      <c r="L368" s="23">
        <f t="shared" ca="1" si="215"/>
        <v>0.73171158345448783</v>
      </c>
      <c r="M368" s="23">
        <f t="shared" ca="1" si="215"/>
        <v>-7.6662387459292087E-3</v>
      </c>
      <c r="N368" s="23">
        <f ca="1">SQRT(Inputs!$B$38)*C368+SQRT(1-Inputs!$B$38)*_xlfn.NORM.S.INV(RAND())</f>
        <v>-0.14577268121751574</v>
      </c>
      <c r="O368" s="23">
        <f ca="1">SQRT(Inputs!$B$38)*D368+SQRT(1-Inputs!$B$38)*_xlfn.NORM.S.INV(RAND())</f>
        <v>0.13015406165703058</v>
      </c>
      <c r="P368" s="23">
        <f ca="1">SQRT(Inputs!$B$38)*E368+SQRT(1-Inputs!$B$38)*_xlfn.NORM.S.INV(RAND())</f>
        <v>-1.4184716016092174</v>
      </c>
      <c r="Q368" s="23">
        <f ca="1">SQRT(Inputs!$B$38)*F368+SQRT(1-Inputs!$B$38)*_xlfn.NORM.S.INV(RAND())</f>
        <v>0.77778729477695729</v>
      </c>
      <c r="R368" s="23">
        <f ca="1">SQRT(Inputs!$B$38)*G368+SQRT(1-Inputs!$B$38)*_xlfn.NORM.S.INV(RAND())</f>
        <v>0.78922205101049492</v>
      </c>
      <c r="S368" s="23">
        <f ca="1">SQRT(Inputs!$B$38)*H368+SQRT(1-Inputs!$B$38)*_xlfn.NORM.S.INV(RAND())</f>
        <v>0.62652134372568147</v>
      </c>
      <c r="T368" s="23">
        <f ca="1">SQRT(Inputs!$B$38)*I368+SQRT(1-Inputs!$B$38)*_xlfn.NORM.S.INV(RAND())</f>
        <v>0.31089858306826712</v>
      </c>
      <c r="U368" s="23">
        <f ca="1">SQRT(Inputs!$B$38)*J368+SQRT(1-Inputs!$B$38)*_xlfn.NORM.S.INV(RAND())</f>
        <v>1.4418554221560933</v>
      </c>
      <c r="V368" s="23">
        <f ca="1">SQRT(Inputs!$B$38)*K368+SQRT(1-Inputs!$B$38)*_xlfn.NORM.S.INV(RAND())</f>
        <v>0.1434280541579295</v>
      </c>
      <c r="W368" s="23">
        <f ca="1">SQRT(Inputs!$B$38)*L368+SQRT(1-Inputs!$B$38)*_xlfn.NORM.S.INV(RAND())</f>
        <v>-0.53490756720679489</v>
      </c>
      <c r="X368" s="23">
        <f ca="1">SQRT(Inputs!$B$38)*M368+SQRT(1-Inputs!$B$38)*_xlfn.NORM.S.INV(RAND())</f>
        <v>-0.41670699707144149</v>
      </c>
      <c r="Y368" s="23">
        <f ca="1">SQRT(Inputs!$B$38)*C368+SQRT(1-Inputs!$B$38)*_xlfn.NORM.S.INV(RAND())</f>
        <v>0.37595826485185457</v>
      </c>
      <c r="Z368" s="23">
        <f ca="1">SQRT(Inputs!$B$38)*D368+SQRT(1-Inputs!$B$38)*_xlfn.NORM.S.INV(RAND())</f>
        <v>-0.41645293451555671</v>
      </c>
      <c r="AA368" s="23">
        <f ca="1">SQRT(Inputs!$B$38)*E368+SQRT(1-Inputs!$B$38)*_xlfn.NORM.S.INV(RAND())</f>
        <v>0.61084149120155484</v>
      </c>
      <c r="AB368" s="23">
        <f ca="1">SQRT(Inputs!$B$38)*F368+SQRT(1-Inputs!$B$38)*_xlfn.NORM.S.INV(RAND())</f>
        <v>-3.2458841496912472E-2</v>
      </c>
      <c r="AC368" s="23">
        <f ca="1">SQRT(Inputs!$B$38)*G368+SQRT(1-Inputs!$B$38)*_xlfn.NORM.S.INV(RAND())</f>
        <v>1.8857430686818917</v>
      </c>
      <c r="AD368" s="23">
        <f ca="1">SQRT(Inputs!$B$38)*H368+SQRT(1-Inputs!$B$38)*_xlfn.NORM.S.INV(RAND())</f>
        <v>-0.68432113317259613</v>
      </c>
      <c r="AE368" s="23">
        <f ca="1">SQRT(Inputs!$B$38)*I368+SQRT(1-Inputs!$B$38)*_xlfn.NORM.S.INV(RAND())</f>
        <v>0.11299899977701111</v>
      </c>
      <c r="AF368" s="23">
        <f ca="1">SQRT(Inputs!$B$38)*J368+SQRT(1-Inputs!$B$38)*_xlfn.NORM.S.INV(RAND())</f>
        <v>1.7090797904066819</v>
      </c>
      <c r="AG368" s="23">
        <f ca="1">SQRT(Inputs!$B$38)*K368+SQRT(1-Inputs!$B$38)*_xlfn.NORM.S.INV(RAND())</f>
        <v>1.0699454589571102</v>
      </c>
      <c r="AH368" s="23">
        <f ca="1">SQRT(Inputs!$B$38)*L368+SQRT(1-Inputs!$B$38)*_xlfn.NORM.S.INV(RAND())</f>
        <v>1.3397532679651936</v>
      </c>
      <c r="AI368" s="23">
        <f ca="1">SQRT(Inputs!$B$38)*M368+SQRT(1-Inputs!$B$38)*_xlfn.NORM.S.INV(RAND())</f>
        <v>-1.3560516194744303</v>
      </c>
      <c r="AJ368" s="23">
        <f ca="1">SQRT(Inputs!$B$38)*C368+SQRT(1-Inputs!$B$38)*_xlfn.NORM.S.INV(RAND())</f>
        <v>1.067551096295368</v>
      </c>
      <c r="AK368" s="23">
        <f ca="1">SQRT(Inputs!$B$38)*D368+SQRT(1-Inputs!$B$38)*_xlfn.NORM.S.INV(RAND())</f>
        <v>1.2355333819153278</v>
      </c>
      <c r="AL368" s="23">
        <f ca="1">SQRT(Inputs!$B$38)*E368+SQRT(1-Inputs!$B$38)*_xlfn.NORM.S.INV(RAND())</f>
        <v>2.0773297646568816</v>
      </c>
      <c r="AM368" s="23">
        <f ca="1">SQRT(Inputs!$B$38)*F368+SQRT(1-Inputs!$B$38)*_xlfn.NORM.S.INV(RAND())</f>
        <v>-0.30376108509084754</v>
      </c>
      <c r="AN368" s="23">
        <f ca="1">SQRT(Inputs!$B$38)*G368+SQRT(1-Inputs!$B$38)*_xlfn.NORM.S.INV(RAND())</f>
        <v>0.50187010766746287</v>
      </c>
      <c r="AO368" s="23">
        <f ca="1">SQRT(Inputs!$B$38)*H368+SQRT(1-Inputs!$B$38)*_xlfn.NORM.S.INV(RAND())</f>
        <v>-0.9459461743704255</v>
      </c>
      <c r="AP368" s="23">
        <f ca="1">SQRT(Inputs!$B$38)*I368+SQRT(1-Inputs!$B$38)*_xlfn.NORM.S.INV(RAND())</f>
        <v>1.7052408060475606</v>
      </c>
      <c r="AQ368" s="23">
        <f ca="1">SQRT(Inputs!$B$38)*J368+SQRT(1-Inputs!$B$38)*_xlfn.NORM.S.INV(RAND())</f>
        <v>-0.20276637341570325</v>
      </c>
      <c r="AR368" s="23">
        <f ca="1">SQRT(Inputs!$B$38)*K368+SQRT(1-Inputs!$B$38)*_xlfn.NORM.S.INV(RAND())</f>
        <v>0.62578894747801028</v>
      </c>
      <c r="AS368" s="23">
        <f ca="1">SQRT(Inputs!$B$38)*L368+SQRT(1-Inputs!$B$38)*_xlfn.NORM.S.INV(RAND())</f>
        <v>0.56398449051138266</v>
      </c>
      <c r="AT368" s="23">
        <f ca="1">SQRT(Inputs!$B$38)*M368+SQRT(1-Inputs!$B$38)*_xlfn.NORM.S.INV(RAND())</f>
        <v>0.67748965538005002</v>
      </c>
      <c r="AU368" s="15">
        <f ca="1">Inputs!$B$6*EXP($B$8-0.5*C$5^2+C$5*N368)</f>
        <v>4846.5177869342233</v>
      </c>
      <c r="AV368" s="15">
        <f t="shared" ca="1" si="183"/>
        <v>6013.3389468079531</v>
      </c>
      <c r="AW368" s="15">
        <f t="shared" ca="1" si="184"/>
        <v>6055.4014913604378</v>
      </c>
      <c r="AX368" s="15">
        <f t="shared" ca="1" si="185"/>
        <v>8147.4897567836206</v>
      </c>
      <c r="AY368" s="15">
        <f t="shared" ca="1" si="186"/>
        <v>10918.448379328551</v>
      </c>
      <c r="AZ368" s="15">
        <f t="shared" ca="1" si="187"/>
        <v>14307.372756148414</v>
      </c>
      <c r="BA368" s="15">
        <f t="shared" ca="1" si="188"/>
        <v>18087.639313191215</v>
      </c>
      <c r="BB368" s="15">
        <f t="shared" ca="1" si="189"/>
        <v>25586.398218642684</v>
      </c>
      <c r="BC368" s="15">
        <f t="shared" ca="1" si="190"/>
        <v>31773.705039269549</v>
      </c>
      <c r="BD368" s="15">
        <f t="shared" ca="1" si="191"/>
        <v>37026.175063794304</v>
      </c>
      <c r="BE368" s="15">
        <f t="shared" ca="1" si="192"/>
        <v>43681.1022981485</v>
      </c>
      <c r="BF368" s="15">
        <f ca="1">Inputs!$B$13*EXP($B$9-0.5*C$6^2+C$6*Y368)</f>
        <v>14901.275448603059</v>
      </c>
      <c r="BG368" s="15">
        <f t="shared" ca="1" si="193"/>
        <v>16846.052713258134</v>
      </c>
      <c r="BH368" s="15">
        <f t="shared" ca="1" si="194"/>
        <v>22777.365054519163</v>
      </c>
      <c r="BI368" s="15">
        <f t="shared" ca="1" si="195"/>
        <v>27743.964011656357</v>
      </c>
      <c r="BJ368" s="15">
        <f t="shared" ca="1" si="196"/>
        <v>44636.122263972116</v>
      </c>
      <c r="BK368" s="15">
        <f t="shared" ca="1" si="197"/>
        <v>49909.07641615771</v>
      </c>
      <c r="BL368" s="15">
        <f t="shared" ca="1" si="198"/>
        <v>62211.649875428382</v>
      </c>
      <c r="BM368" s="15">
        <f t="shared" ca="1" si="199"/>
        <v>94559.905562991698</v>
      </c>
      <c r="BN368" s="15">
        <f t="shared" ca="1" si="200"/>
        <v>132206.3223620432</v>
      </c>
      <c r="BO368" s="15">
        <f t="shared" ca="1" si="201"/>
        <v>190077.85655599006</v>
      </c>
      <c r="BP368" s="15">
        <f t="shared" ca="1" si="202"/>
        <v>200632.05498927817</v>
      </c>
      <c r="BQ368" s="15">
        <f ca="1">Inputs!$B$20*EXP($B$10-0.5*C$7^2+C$7*AJ368)</f>
        <v>6263.9770782198348</v>
      </c>
      <c r="BR368" s="15">
        <f t="shared" ca="1" si="203"/>
        <v>12583.387901657788</v>
      </c>
      <c r="BS368" s="15">
        <f t="shared" ca="1" si="204"/>
        <v>31291.921647154093</v>
      </c>
      <c r="BT368" s="15">
        <f t="shared" ca="1" si="205"/>
        <v>39840.125856050166</v>
      </c>
      <c r="BU368" s="15">
        <f t="shared" ca="1" si="206"/>
        <v>62342.749316216206</v>
      </c>
      <c r="BV368" s="15">
        <f t="shared" ca="1" si="207"/>
        <v>70088.40700790094</v>
      </c>
      <c r="BW368" s="15">
        <f t="shared" ca="1" si="208"/>
        <v>140313.98684153639</v>
      </c>
      <c r="BX368" s="15">
        <f t="shared" ca="1" si="209"/>
        <v>188434.10579768138</v>
      </c>
      <c r="BY368" s="15">
        <f t="shared" ca="1" si="210"/>
        <v>297610.25060454756</v>
      </c>
      <c r="BZ368" s="15">
        <f t="shared" ca="1" si="211"/>
        <v>463208.27174189815</v>
      </c>
      <c r="CA368" s="15">
        <f t="shared" ca="1" si="212"/>
        <v>733911.53416839032</v>
      </c>
      <c r="CB368" s="15">
        <f ca="1">(AU368*DCF!C$10-DCF!C$5*MAX(AU368*DCF!C$10,0)-MAX(AU368-Inputs!$B$6,0)/Inputs!$B$10)*DCF!C$6</f>
        <v>1043.8994194621607</v>
      </c>
      <c r="CC368" s="15">
        <f ca="1">(AV368*DCF!D$10-DCF!D$5*MAX(AV368*DCF!D$10,0)-MAX(AV368-AU368,0)/Inputs!$B$10)*DCF!D$6</f>
        <v>1181.211827294255</v>
      </c>
      <c r="CD368" s="15">
        <f ca="1">(AW368*DCF!E$10-DCF!E$5*MAX(AW368*DCF!E$10,0)-MAX(AW368-AV368,0)/Inputs!$B$10)*DCF!E$6</f>
        <v>1388.6215835624384</v>
      </c>
      <c r="CE368" s="15">
        <f ca="1">(AX368*DCF!F$10-DCF!F$5*MAX(AX368*DCF!F$10,0)-MAX(AX368-AW368,0)/Inputs!$B$10)*DCF!F$6</f>
        <v>1343.2723303048181</v>
      </c>
      <c r="CF368" s="15">
        <f ca="1">(AY368*DCF!G$10-DCF!G$5*MAX(AY368*DCF!G$10,0)-MAX(AY368-AX368,0)/Inputs!$B$10)*DCF!G$6</f>
        <v>1717.0093165043361</v>
      </c>
      <c r="CG368" s="15">
        <f ca="1">(AZ368*DCF!H$10-DCF!H$5*MAX(AZ368*DCF!H$10,0)-MAX(AZ368-AY368,0)/Inputs!$B$10)*DCF!H$6</f>
        <v>2176.0224054191031</v>
      </c>
      <c r="CH368" s="15">
        <f ca="1">(BA368*DCF!I$10-DCF!I$5*MAX(BA368*DCF!I$10,0)-MAX(BA368-AZ368,0)/Inputs!$B$10)*DCF!I$6</f>
        <v>2683.8556995041072</v>
      </c>
      <c r="CI368" s="15">
        <f ca="1">(BB368*DCF!J$10-DCF!J$5*MAX(BB368*DCF!J$10,0)-MAX(BB368-BA368,0)/Inputs!$B$10)*DCF!J$6</f>
        <v>3254.3719605687952</v>
      </c>
      <c r="CJ368" s="15">
        <f ca="1">(BC368*DCF!K$10-DCF!K$5*MAX(BC368*DCF!K$10,0)-MAX(BC368-BB368,0)/Inputs!$B$10)*DCF!K$6</f>
        <v>4248.9274559117284</v>
      </c>
      <c r="CK368" s="15">
        <f ca="1">(BD368*DCF!L$10-DCF!L$5*MAX(BD368*DCF!L$10,0)-MAX(BD368-BC368,0)/Inputs!$B$10)*DCF!L$6</f>
        <v>4905.0218690811762</v>
      </c>
      <c r="CL368" s="15">
        <f ca="1">(BE368*DCF!M$10-DCF!M$5*MAX(BE368*DCF!M$10,0)-MAX(BE368-BD368,0)/Inputs!$B$10)*DCF!M$6</f>
        <v>5368.9663422556441</v>
      </c>
      <c r="CM368" s="15">
        <f ca="1">(BF368*DCF!C$28-DCF!C$5*MAX(BF368*DCF!C$28,0)-MAX(BF368-Inputs!$B$13,0)/Inputs!$B$17)*DCF!C$6</f>
        <v>3736.1605843350417</v>
      </c>
      <c r="CN368" s="15">
        <f ca="1">(BG368*DCF!D$28-DCF!D$5*MAX(BG368*DCF!D$28,0)-MAX(BG368-BF368,0)/Inputs!$B$17)*DCF!D$6</f>
        <v>4546.6409003642266</v>
      </c>
      <c r="CO368" s="15">
        <f ca="1">(BH368*DCF!E$28-DCF!E$5*MAX(BH368*DCF!E$28,0)-MAX(BH368-BG368,0)/Inputs!$B$17)*DCF!E$6</f>
        <v>5281.9753480629179</v>
      </c>
      <c r="CP368" s="15">
        <f ca="1">(BI368*DCF!F$28-DCF!F$5*MAX(BI368*DCF!F$28,0)-MAX(BI368-BH368,0)/Inputs!$B$17)*DCF!F$6</f>
        <v>6627.5075859922717</v>
      </c>
      <c r="CQ368" s="15">
        <f ca="1">(BJ368*DCF!G$28-DCF!G$5*MAX(BJ368*DCF!G$28,0)-MAX(BJ368-BI368,0)/Inputs!$B$17)*DCF!G$6</f>
        <v>8740.0864307795455</v>
      </c>
      <c r="CR368" s="15">
        <f ca="1">(BK368*DCF!H$28-DCF!H$5*MAX(BK368*DCF!H$28,0)-MAX(BK368-BJ368,0)/Inputs!$B$17)*DCF!H$6</f>
        <v>11523.796133557149</v>
      </c>
      <c r="CS368" s="15">
        <f ca="1">(BL368*DCF!I$28-DCF!I$5*MAX(BL368*DCF!I$28,0)-MAX(BL368-BK368,0)/Inputs!$B$17)*DCF!I$6</f>
        <v>12863.461956878757</v>
      </c>
      <c r="CT368" s="15">
        <f ca="1">(BM368*DCF!J$28-DCF!J$5*MAX(BM368*DCF!J$28,0)-MAX(BM368-BL368,0)/Inputs!$B$17)*DCF!J$6</f>
        <v>16805.594509178234</v>
      </c>
      <c r="CU368" s="15">
        <f ca="1">(BN368*DCF!K$28-DCF!K$5*MAX(BN368*DCF!K$28,0)-MAX(BN368-BM368,0)/Inputs!$B$17)*DCF!K$6</f>
        <v>23308.573969476984</v>
      </c>
      <c r="CV368" s="15">
        <f ca="1">(BO368*DCF!L$28-DCF!L$5*MAX(BO368*DCF!L$28,0)-MAX(BO368-BN368,0)/Inputs!$B$17)*DCF!L$6</f>
        <v>31376.26149910504</v>
      </c>
      <c r="CW368" s="15">
        <f ca="1">(BP368*DCF!M$28-DCF!M$5*MAX(BP368*DCF!M$28,0)-MAX(BP368-BO368,0)/Inputs!$B$17)*DCF!M$6</f>
        <v>36645.826955963668</v>
      </c>
      <c r="CX368" s="15">
        <f ca="1">(BQ368*DCF!C$46-DCF!C$5*MAX(BQ368*DCF!C$46,0)-MAX(BQ368-Inputs!$B$20,0)/Inputs!$B$24)*DCF!C$6</f>
        <v>-2861.4159895287535</v>
      </c>
      <c r="CY368" s="15">
        <f ca="1">(BR368*DCF!D$46-DCF!D$5*MAX(BR368*DCF!D$46,0)-MAX(BR368-BQ368,0)/Inputs!$B$24)*DCF!D$6</f>
        <v>-4844.1310089023118</v>
      </c>
      <c r="CZ368" s="15">
        <f ca="1">(BS368*DCF!E$46-DCF!E$5*MAX(BS368*DCF!E$46,0)-MAX(BS368-BR368,0)/Inputs!$B$24)*DCF!E$6</f>
        <v>-11074.71318278615</v>
      </c>
      <c r="DA368" s="15">
        <f ca="1">(BT368*DCF!F$46-DCF!F$5*MAX(BT368*DCF!F$46,0)-MAX(BT368-BS368,0)/Inputs!$B$24)*DCF!F$6</f>
        <v>-6014.08123513598</v>
      </c>
      <c r="DB368" s="15">
        <f ca="1">(BU368*DCF!G$46-DCF!G$5*MAX(BU368*DCF!G$46,0)-MAX(BU368-BT368,0)/Inputs!$B$24)*DCF!G$6</f>
        <v>-9666.5248472116909</v>
      </c>
      <c r="DC368" s="15">
        <f ca="1">(BV368*DCF!H$46-DCF!H$5*MAX(BV368*DCF!H$46,0)-MAX(BV368-BU368,0)/Inputs!$B$24)*DCF!H$6</f>
        <v>-2406.9156692589618</v>
      </c>
      <c r="DD368" s="15">
        <f ca="1">(BW368*DCF!I$46-DCF!I$5*MAX(BW368*DCF!I$46,0)-MAX(BW368-BV368,0)/Inputs!$B$24)*DCF!I$6</f>
        <v>-16918.44134756544</v>
      </c>
      <c r="DE368" s="15">
        <f ca="1">(BX368*DCF!J$46-DCF!J$5*MAX(BX368*DCF!J$46,0)-MAX(BX368-BW368,0)/Inputs!$B$24)*DCF!J$6</f>
        <v>-4856.3798732710156</v>
      </c>
      <c r="DF368" s="15">
        <f ca="1">(BY368*DCF!K$46-DCF!K$5*MAX(BY368*DCF!K$46,0)-MAX(BY368-BX368,0)/Inputs!$B$24)*DCF!K$6</f>
        <v>-9744.7574338056565</v>
      </c>
      <c r="DG368" s="15">
        <f ca="1">(BZ368*DCF!L$46-DCF!L$5*MAX(BZ368*DCF!L$46,0)-MAX(BZ368-BY368,0)/Inputs!$B$24)*DCF!L$6</f>
        <v>-5455.9355707680634</v>
      </c>
      <c r="DH368" s="15">
        <f ca="1">(CA368*DCF!M$46-DCF!M$5*MAX(CA368*DCF!M$46,0)-MAX(CA368-BZ368,0)/Inputs!$B$24)*DCF!M$6</f>
        <v>943.58829916938214</v>
      </c>
      <c r="DI368" s="15">
        <f ca="1">SUM(CB368:CL368)+BE368*DCF!M$10*(1+Inputs!$B$30)*(1-Inputs!$B$33)*(1-Inputs!$B$30/Inputs!$B$31)/(Inputs!$B$29-Inputs!$B$30)*DCF!M$6</f>
        <v>150876.26552839539</v>
      </c>
      <c r="DJ368" s="15">
        <f ca="1">SUM(CM368:CW368)+BP368*DCF!M$28*(1+Inputs!$B$30)*(1-Inputs!$B$33)*(1-Inputs!$B$30/Inputs!$B$31)/(Inputs!$B$29-Inputs!$B$30)*DCF!M$6</f>
        <v>905938.10203293152</v>
      </c>
      <c r="DK368" s="15">
        <f ca="1">SUM(CX368:DH368)+CA368*DCF!M$46*(1+Inputs!$B$30)*(1-Inputs!$B$33)*(1-Inputs!$B$30/Inputs!$B$31)/(Inputs!$B$29-Inputs!$B$30)*DCF!M$6</f>
        <v>1061814.4613442484</v>
      </c>
      <c r="DM368" s="15">
        <f ca="1">DI368+DJ368+DK368+Inputs!$B$34+Inputs!$B$36-Inputs!$B$35</f>
        <v>2195479.828905575</v>
      </c>
    </row>
    <row r="369" spans="1:117" x14ac:dyDescent="0.75">
      <c r="A369" s="11">
        <v>356</v>
      </c>
      <c r="C369" s="23">
        <f t="shared" ca="1" si="215"/>
        <v>-1.268975229045056</v>
      </c>
      <c r="D369" s="23">
        <f t="shared" ca="1" si="215"/>
        <v>-0.35861915506997044</v>
      </c>
      <c r="E369" s="23">
        <f t="shared" ca="1" si="215"/>
        <v>-5.9171189866432862E-2</v>
      </c>
      <c r="F369" s="23">
        <f t="shared" ca="1" si="215"/>
        <v>-0.84682552614576778</v>
      </c>
      <c r="G369" s="23">
        <f t="shared" ca="1" si="215"/>
        <v>-1.7575000125662943</v>
      </c>
      <c r="H369" s="23">
        <f t="shared" ca="1" si="215"/>
        <v>-2.1152505601862006</v>
      </c>
      <c r="I369" s="23">
        <f t="shared" ca="1" si="215"/>
        <v>-0.65162084155985067</v>
      </c>
      <c r="J369" s="23">
        <f t="shared" ca="1" si="215"/>
        <v>-0.58211204131690009</v>
      </c>
      <c r="K369" s="23">
        <f t="shared" ca="1" si="215"/>
        <v>-5.9633662263909232E-2</v>
      </c>
      <c r="L369" s="23">
        <f t="shared" ca="1" si="215"/>
        <v>1.4909205317938579</v>
      </c>
      <c r="M369" s="23">
        <f t="shared" ca="1" si="215"/>
        <v>0.52026131704853529</v>
      </c>
      <c r="N369" s="23">
        <f ca="1">SQRT(Inputs!$B$38)*C369+SQRT(1-Inputs!$B$38)*_xlfn.NORM.S.INV(RAND())</f>
        <v>-2.2648683612239093</v>
      </c>
      <c r="O369" s="23">
        <f ca="1">SQRT(Inputs!$B$38)*D369+SQRT(1-Inputs!$B$38)*_xlfn.NORM.S.INV(RAND())</f>
        <v>-0.44867307916796173</v>
      </c>
      <c r="P369" s="23">
        <f ca="1">SQRT(Inputs!$B$38)*E369+SQRT(1-Inputs!$B$38)*_xlfn.NORM.S.INV(RAND())</f>
        <v>0.99153548282860204</v>
      </c>
      <c r="Q369" s="23">
        <f ca="1">SQRT(Inputs!$B$38)*F369+SQRT(1-Inputs!$B$38)*_xlfn.NORM.S.INV(RAND())</f>
        <v>-1.2986211851594112</v>
      </c>
      <c r="R369" s="23">
        <f ca="1">SQRT(Inputs!$B$38)*G369+SQRT(1-Inputs!$B$38)*_xlfn.NORM.S.INV(RAND())</f>
        <v>-2.1633591956190417</v>
      </c>
      <c r="S369" s="23">
        <f ca="1">SQRT(Inputs!$B$38)*H369+SQRT(1-Inputs!$B$38)*_xlfn.NORM.S.INV(RAND())</f>
        <v>-2.0848837030154095</v>
      </c>
      <c r="T369" s="23">
        <f ca="1">SQRT(Inputs!$B$38)*I369+SQRT(1-Inputs!$B$38)*_xlfn.NORM.S.INV(RAND())</f>
        <v>0.30229934414068599</v>
      </c>
      <c r="U369" s="23">
        <f ca="1">SQRT(Inputs!$B$38)*J369+SQRT(1-Inputs!$B$38)*_xlfn.NORM.S.INV(RAND())</f>
        <v>-0.10836405939791605</v>
      </c>
      <c r="V369" s="23">
        <f ca="1">SQRT(Inputs!$B$38)*K369+SQRT(1-Inputs!$B$38)*_xlfn.NORM.S.INV(RAND())</f>
        <v>0.84405751351458502</v>
      </c>
      <c r="W369" s="23">
        <f ca="1">SQRT(Inputs!$B$38)*L369+SQRT(1-Inputs!$B$38)*_xlfn.NORM.S.INV(RAND())</f>
        <v>1.6278066397738948</v>
      </c>
      <c r="X369" s="23">
        <f ca="1">SQRT(Inputs!$B$38)*M369+SQRT(1-Inputs!$B$38)*_xlfn.NORM.S.INV(RAND())</f>
        <v>-0.17005730891436305</v>
      </c>
      <c r="Y369" s="23">
        <f ca="1">SQRT(Inputs!$B$38)*C369+SQRT(1-Inputs!$B$38)*_xlfn.NORM.S.INV(RAND())</f>
        <v>-1.4827704245087112</v>
      </c>
      <c r="Z369" s="23">
        <f ca="1">SQRT(Inputs!$B$38)*D369+SQRT(1-Inputs!$B$38)*_xlfn.NORM.S.INV(RAND())</f>
        <v>0.32712942552625984</v>
      </c>
      <c r="AA369" s="23">
        <f ca="1">SQRT(Inputs!$B$38)*E369+SQRT(1-Inputs!$B$38)*_xlfn.NORM.S.INV(RAND())</f>
        <v>0.90305708187168243</v>
      </c>
      <c r="AB369" s="23">
        <f ca="1">SQRT(Inputs!$B$38)*F369+SQRT(1-Inputs!$B$38)*_xlfn.NORM.S.INV(RAND())</f>
        <v>0.65653254644223691</v>
      </c>
      <c r="AC369" s="23">
        <f ca="1">SQRT(Inputs!$B$38)*G369+SQRT(1-Inputs!$B$38)*_xlfn.NORM.S.INV(RAND())</f>
        <v>-0.55149531864489187</v>
      </c>
      <c r="AD369" s="23">
        <f ca="1">SQRT(Inputs!$B$38)*H369+SQRT(1-Inputs!$B$38)*_xlfn.NORM.S.INV(RAND())</f>
        <v>-1.0436201362182262</v>
      </c>
      <c r="AE369" s="23">
        <f ca="1">SQRT(Inputs!$B$38)*I369+SQRT(1-Inputs!$B$38)*_xlfn.NORM.S.INV(RAND())</f>
        <v>-0.57474194412685398</v>
      </c>
      <c r="AF369" s="23">
        <f ca="1">SQRT(Inputs!$B$38)*J369+SQRT(1-Inputs!$B$38)*_xlfn.NORM.S.INV(RAND())</f>
        <v>0.89345714604736814</v>
      </c>
      <c r="AG369" s="23">
        <f ca="1">SQRT(Inputs!$B$38)*K369+SQRT(1-Inputs!$B$38)*_xlfn.NORM.S.INV(RAND())</f>
        <v>-1.477599361853623</v>
      </c>
      <c r="AH369" s="23">
        <f ca="1">SQRT(Inputs!$B$38)*L369+SQRT(1-Inputs!$B$38)*_xlfn.NORM.S.INV(RAND())</f>
        <v>1.2146197148031856</v>
      </c>
      <c r="AI369" s="23">
        <f ca="1">SQRT(Inputs!$B$38)*M369+SQRT(1-Inputs!$B$38)*_xlfn.NORM.S.INV(RAND())</f>
        <v>1.9052207694782439</v>
      </c>
      <c r="AJ369" s="23">
        <f ca="1">SQRT(Inputs!$B$38)*C369+SQRT(1-Inputs!$B$38)*_xlfn.NORM.S.INV(RAND())</f>
        <v>-1.535519203968355</v>
      </c>
      <c r="AK369" s="23">
        <f ca="1">SQRT(Inputs!$B$38)*D369+SQRT(1-Inputs!$B$38)*_xlfn.NORM.S.INV(RAND())</f>
        <v>-1.9350886819049733</v>
      </c>
      <c r="AL369" s="23">
        <f ca="1">SQRT(Inputs!$B$38)*E369+SQRT(1-Inputs!$B$38)*_xlfn.NORM.S.INV(RAND())</f>
        <v>1.4753601826121288</v>
      </c>
      <c r="AM369" s="23">
        <f ca="1">SQRT(Inputs!$B$38)*F369+SQRT(1-Inputs!$B$38)*_xlfn.NORM.S.INV(RAND())</f>
        <v>-0.99169008449513041</v>
      </c>
      <c r="AN369" s="23">
        <f ca="1">SQRT(Inputs!$B$38)*G369+SQRT(1-Inputs!$B$38)*_xlfn.NORM.S.INV(RAND())</f>
        <v>-0.35600429507059228</v>
      </c>
      <c r="AO369" s="23">
        <f ca="1">SQRT(Inputs!$B$38)*H369+SQRT(1-Inputs!$B$38)*_xlfn.NORM.S.INV(RAND())</f>
        <v>-1.9466080625359683</v>
      </c>
      <c r="AP369" s="23">
        <f ca="1">SQRT(Inputs!$B$38)*I369+SQRT(1-Inputs!$B$38)*_xlfn.NORM.S.INV(RAND())</f>
        <v>1.0669448481224337</v>
      </c>
      <c r="AQ369" s="23">
        <f ca="1">SQRT(Inputs!$B$38)*J369+SQRT(1-Inputs!$B$38)*_xlfn.NORM.S.INV(RAND())</f>
        <v>2.0474638138997117</v>
      </c>
      <c r="AR369" s="23">
        <f ca="1">SQRT(Inputs!$B$38)*K369+SQRT(1-Inputs!$B$38)*_xlfn.NORM.S.INV(RAND())</f>
        <v>-9.3467740931796564E-2</v>
      </c>
      <c r="AS369" s="23">
        <f ca="1">SQRT(Inputs!$B$38)*L369+SQRT(1-Inputs!$B$38)*_xlfn.NORM.S.INV(RAND())</f>
        <v>1.0717154603906796</v>
      </c>
      <c r="AT369" s="23">
        <f ca="1">SQRT(Inputs!$B$38)*M369+SQRT(1-Inputs!$B$38)*_xlfn.NORM.S.INV(RAND())</f>
        <v>-0.43833035793455583</v>
      </c>
      <c r="AU369" s="15">
        <f ca="1">Inputs!$B$6*EXP($B$8-0.5*C$5^2+C$5*N369)</f>
        <v>3439.1898344529927</v>
      </c>
      <c r="AV369" s="15">
        <f t="shared" ca="1" si="183"/>
        <v>3919.0509113720373</v>
      </c>
      <c r="AW369" s="15">
        <f t="shared" ca="1" si="184"/>
        <v>5462.3800023266667</v>
      </c>
      <c r="AX369" s="15">
        <f t="shared" ca="1" si="185"/>
        <v>5670.243484452023</v>
      </c>
      <c r="AY369" s="15">
        <f t="shared" ca="1" si="186"/>
        <v>5382.4849904993134</v>
      </c>
      <c r="AZ369" s="15">
        <f t="shared" ca="1" si="187"/>
        <v>5232.5195869416812</v>
      </c>
      <c r="BA369" s="15">
        <f t="shared" ca="1" si="188"/>
        <v>6609.0950432918189</v>
      </c>
      <c r="BB369" s="15">
        <f t="shared" ca="1" si="189"/>
        <v>8004.1718243101632</v>
      </c>
      <c r="BC369" s="15">
        <f t="shared" ca="1" si="190"/>
        <v>10635.237061369024</v>
      </c>
      <c r="BD369" s="15">
        <f t="shared" ca="1" si="191"/>
        <v>15171.900476673794</v>
      </c>
      <c r="BE369" s="15">
        <f t="shared" ca="1" si="192"/>
        <v>18305.479949751199</v>
      </c>
      <c r="BF369" s="15">
        <f ca="1">Inputs!$B$13*EXP($B$9-0.5*C$6^2+C$6*Y369)</f>
        <v>10308.390138239401</v>
      </c>
      <c r="BG369" s="15">
        <f t="shared" ca="1" si="193"/>
        <v>13327.086121347395</v>
      </c>
      <c r="BH369" s="15">
        <f t="shared" ca="1" si="194"/>
        <v>18914.248839060896</v>
      </c>
      <c r="BI369" s="15">
        <f t="shared" ca="1" si="195"/>
        <v>25615.964218146859</v>
      </c>
      <c r="BJ369" s="15">
        <f t="shared" ca="1" si="196"/>
        <v>29003.713605993566</v>
      </c>
      <c r="BK369" s="15">
        <f t="shared" ca="1" si="197"/>
        <v>30881.804339291179</v>
      </c>
      <c r="BL369" s="15">
        <f t="shared" ca="1" si="198"/>
        <v>35211.793926000377</v>
      </c>
      <c r="BM369" s="15">
        <f t="shared" ca="1" si="199"/>
        <v>48363.699783559423</v>
      </c>
      <c r="BN369" s="15">
        <f t="shared" ca="1" si="200"/>
        <v>49828.767710893757</v>
      </c>
      <c r="BO369" s="15">
        <f t="shared" ca="1" si="201"/>
        <v>70606.127866163821</v>
      </c>
      <c r="BP369" s="15">
        <f t="shared" ca="1" si="202"/>
        <v>107839.73491873886</v>
      </c>
      <c r="BQ369" s="15">
        <f ca="1">Inputs!$B$20*EXP($B$10-0.5*C$7^2+C$7*AJ369)</f>
        <v>2488.179522306531</v>
      </c>
      <c r="BR369" s="15">
        <f t="shared" ca="1" si="203"/>
        <v>1826.1087927233118</v>
      </c>
      <c r="BS369" s="15">
        <f t="shared" ca="1" si="204"/>
        <v>3820.1221227605242</v>
      </c>
      <c r="BT369" s="15">
        <f t="shared" ca="1" si="205"/>
        <v>4060.6012638320676</v>
      </c>
      <c r="BU369" s="15">
        <f t="shared" ca="1" si="206"/>
        <v>5163.0324520877875</v>
      </c>
      <c r="BV369" s="15">
        <f t="shared" ca="1" si="207"/>
        <v>4632.9158499517598</v>
      </c>
      <c r="BW369" s="15">
        <f t="shared" ca="1" si="208"/>
        <v>8102.8581717007955</v>
      </c>
      <c r="BX369" s="15">
        <f t="shared" ca="1" si="209"/>
        <v>17084.907953660419</v>
      </c>
      <c r="BY369" s="15">
        <f t="shared" ca="1" si="210"/>
        <v>23514.571297221821</v>
      </c>
      <c r="BZ369" s="15">
        <f t="shared" ca="1" si="211"/>
        <v>40179.240053221103</v>
      </c>
      <c r="CA369" s="15">
        <f t="shared" ca="1" si="212"/>
        <v>52210.313918578882</v>
      </c>
      <c r="CB369" s="15">
        <f ca="1">(AU369*DCF!C$10-DCF!C$5*MAX(AU369*DCF!C$10,0)-MAX(AU369-Inputs!$B$6,0)/Inputs!$B$10)*DCF!C$6</f>
        <v>883.2153001844714</v>
      </c>
      <c r="CC369" s="15">
        <f ca="1">(AV369*DCF!D$10-DCF!D$5*MAX(AV369*DCF!D$10,0)-MAX(AV369-AU369,0)/Inputs!$B$10)*DCF!D$6</f>
        <v>838.24054419837614</v>
      </c>
      <c r="CD369" s="15">
        <f ca="1">(AW369*DCF!E$10-DCF!E$5*MAX(AW369*DCF!E$10,0)-MAX(AW369-AV369,0)/Inputs!$B$10)*DCF!E$6</f>
        <v>913.55496563647932</v>
      </c>
      <c r="CE369" s="15">
        <f ca="1">(AX369*DCF!F$10-DCF!F$5*MAX(AX369*DCF!F$10,0)-MAX(AX369-AW369,0)/Inputs!$B$10)*DCF!F$6</f>
        <v>1194.5538789937682</v>
      </c>
      <c r="CF369" s="15">
        <f ca="1">(AY369*DCF!G$10-DCF!G$5*MAX(AY369*DCF!G$10,0)-MAX(AY369-AX369,0)/Inputs!$B$10)*DCF!G$6</f>
        <v>1109.0063919025554</v>
      </c>
      <c r="CG369" s="15">
        <f ca="1">(AZ369*DCF!H$10-DCF!H$5*MAX(AZ369*DCF!H$10,0)-MAX(AZ369-AY369,0)/Inputs!$B$10)*DCF!H$6</f>
        <v>1015.8974309965309</v>
      </c>
      <c r="CH369" s="15">
        <f ca="1">(BA369*DCF!I$10-DCF!I$5*MAX(BA369*DCF!I$10,0)-MAX(BA369-AZ369,0)/Inputs!$B$10)*DCF!I$6</f>
        <v>981.43395820173362</v>
      </c>
      <c r="CI369" s="15">
        <f ca="1">(BB369*DCF!J$10-DCF!J$5*MAX(BB369*DCF!J$10,0)-MAX(BB369-BA369,0)/Inputs!$B$10)*DCF!J$6</f>
        <v>1162.1335601831629</v>
      </c>
      <c r="CJ369" s="15">
        <f ca="1">(BC369*DCF!K$10-DCF!K$5*MAX(BC369*DCF!K$10,0)-MAX(BC369-BB369,0)/Inputs!$B$10)*DCF!K$6</f>
        <v>1343.7932829740885</v>
      </c>
      <c r="CK369" s="15">
        <f ca="1">(BD369*DCF!L$10-DCF!L$5*MAX(BD369*DCF!L$10,0)-MAX(BD369-BC369,0)/Inputs!$B$10)*DCF!L$6</f>
        <v>1701.5470656621092</v>
      </c>
      <c r="CL369" s="15">
        <f ca="1">(BE369*DCF!M$10-DCF!M$5*MAX(BE369*DCF!M$10,0)-MAX(BE369-BD369,0)/Inputs!$B$10)*DCF!M$6</f>
        <v>2208.8004347747169</v>
      </c>
      <c r="CM369" s="15">
        <f ca="1">(BF369*DCF!C$28-DCF!C$5*MAX(BF369*DCF!C$28,0)-MAX(BF369-Inputs!$B$13,0)/Inputs!$B$17)*DCF!C$6</f>
        <v>3146.0530664487242</v>
      </c>
      <c r="CN369" s="15">
        <f ca="1">(BG369*DCF!D$28-DCF!D$5*MAX(BG369*DCF!D$28,0)-MAX(BG369-BF369,0)/Inputs!$B$17)*DCF!D$6</f>
        <v>3281.1079768537415</v>
      </c>
      <c r="CO369" s="15">
        <f ca="1">(BH369*DCF!E$28-DCF!E$5*MAX(BH369*DCF!E$28,0)-MAX(BH369-BG369,0)/Inputs!$B$17)*DCF!E$6</f>
        <v>4255.6992011413122</v>
      </c>
      <c r="CP369" s="15">
        <f ca="1">(BI369*DCF!F$28-DCF!F$5*MAX(BI369*DCF!F$28,0)-MAX(BI369-BH369,0)/Inputs!$B$17)*DCF!F$6</f>
        <v>5733.9063251814332</v>
      </c>
      <c r="CQ369" s="15">
        <f ca="1">(BJ369*DCF!G$28-DCF!G$5*MAX(BJ369*DCF!G$28,0)-MAX(BJ369-BI369,0)/Inputs!$B$17)*DCF!G$6</f>
        <v>6955.4475654578027</v>
      </c>
      <c r="CR369" s="15">
        <f ca="1">(BK369*DCF!H$28-DCF!H$5*MAX(BK369*DCF!H$28,0)-MAX(BK369-BJ369,0)/Inputs!$B$17)*DCF!H$6</f>
        <v>7345.6083296001871</v>
      </c>
      <c r="CS369" s="15">
        <f ca="1">(BL369*DCF!I$28-DCF!I$5*MAX(BL369*DCF!I$28,0)-MAX(BL369-BK369,0)/Inputs!$B$17)*DCF!I$6</f>
        <v>7658.6740321963571</v>
      </c>
      <c r="CT369" s="15">
        <f ca="1">(BM369*DCF!J$28-DCF!J$5*MAX(BM369*DCF!J$28,0)-MAX(BM369-BL369,0)/Inputs!$B$17)*DCF!J$6</f>
        <v>9045.2847521647655</v>
      </c>
      <c r="CU369" s="15">
        <f ca="1">(BN369*DCF!K$28-DCF!K$5*MAX(BN369*DCF!K$28,0)-MAX(BN369-BM369,0)/Inputs!$B$17)*DCF!K$6</f>
        <v>10343.548954981145</v>
      </c>
      <c r="CV369" s="15">
        <f ca="1">(BO369*DCF!L$28-DCF!L$5*MAX(BO369*DCF!L$28,0)-MAX(BO369-BN369,0)/Inputs!$B$17)*DCF!L$6</f>
        <v>11736.411575480004</v>
      </c>
      <c r="CW369" s="15">
        <f ca="1">(BP369*DCF!M$28-DCF!M$5*MAX(BP369*DCF!M$28,0)-MAX(BP369-BO369,0)/Inputs!$B$17)*DCF!M$6</f>
        <v>16398.150359856663</v>
      </c>
      <c r="CX369" s="15">
        <f ca="1">(BQ369*DCF!C$46-DCF!C$5*MAX(BQ369*DCF!C$46,0)-MAX(BQ369-Inputs!$B$20,0)/Inputs!$B$24)*DCF!C$6</f>
        <v>-574.63730307310186</v>
      </c>
      <c r="CY369" s="15">
        <f ca="1">(BR369*DCF!D$46-DCF!D$5*MAX(BR369*DCF!D$46,0)-MAX(BR369-BQ369,0)/Inputs!$B$24)*DCF!D$6</f>
        <v>-311.67418551032847</v>
      </c>
      <c r="CZ369" s="15">
        <f ca="1">(BS369*DCF!E$46-DCF!E$5*MAX(BS369*DCF!E$46,0)-MAX(BS369-BR369,0)/Inputs!$B$24)*DCF!E$6</f>
        <v>-1237.7212527300208</v>
      </c>
      <c r="DA369" s="15">
        <f ca="1">(BT369*DCF!F$46-DCF!F$5*MAX(BT369*DCF!F$46,0)-MAX(BT369-BS369,0)/Inputs!$B$24)*DCF!F$6</f>
        <v>-383.28471450156707</v>
      </c>
      <c r="DB369" s="15">
        <f ca="1">(BU369*DCF!G$46-DCF!G$5*MAX(BU369*DCF!G$46,0)-MAX(BU369-BT369,0)/Inputs!$B$24)*DCF!G$6</f>
        <v>-544.51028113017992</v>
      </c>
      <c r="DC369" s="15">
        <f ca="1">(BV369*DCF!H$46-DCF!H$5*MAX(BV369*DCF!H$46,0)-MAX(BV369-BU369,0)/Inputs!$B$24)*DCF!H$6</f>
        <v>0</v>
      </c>
      <c r="DD369" s="15">
        <f ca="1">(BW369*DCF!I$46-DCF!I$5*MAX(BW369*DCF!I$46,0)-MAX(BW369-BV369,0)/Inputs!$B$24)*DCF!I$6</f>
        <v>-808.94755404953776</v>
      </c>
      <c r="DE369" s="15">
        <f ca="1">(BX369*DCF!J$46-DCF!J$5*MAX(BX369*DCF!J$46,0)-MAX(BX369-BW369,0)/Inputs!$B$24)*DCF!J$6</f>
        <v>-1665.2282269150724</v>
      </c>
      <c r="DF369" s="15">
        <f ca="1">(BY369*DCF!K$46-DCF!K$5*MAX(BY369*DCF!K$46,0)-MAX(BY369-BX369,0)/Inputs!$B$24)*DCF!K$6</f>
        <v>-231.86553493446539</v>
      </c>
      <c r="DG369" s="15">
        <f ca="1">(BZ369*DCF!L$46-DCF!L$5*MAX(BZ369*DCF!L$46,0)-MAX(BZ369-BY369,0)/Inputs!$B$24)*DCF!L$6</f>
        <v>-993.86478572707983</v>
      </c>
      <c r="DH369" s="15">
        <f ca="1">(CA369*DCF!M$46-DCF!M$5*MAX(CA369*DCF!M$46,0)-MAX(CA369-BZ369,0)/Inputs!$B$24)*DCF!M$6</f>
        <v>1577.9130908618974</v>
      </c>
      <c r="DI369" s="15">
        <f ca="1">SUM(CB369:CL369)+BE369*DCF!M$10*(1+Inputs!$B$30)*(1-Inputs!$B$33)*(1-Inputs!$B$30/Inputs!$B$31)/(Inputs!$B$29-Inputs!$B$30)*DCF!M$6</f>
        <v>64296.569578778173</v>
      </c>
      <c r="DJ369" s="15">
        <f ca="1">SUM(CM369:CW369)+BP369*DCF!M$28*(1+Inputs!$B$30)*(1-Inputs!$B$33)*(1-Inputs!$B$30/Inputs!$B$31)/(Inputs!$B$29-Inputs!$B$30)*DCF!M$6</f>
        <v>486059.10322164837</v>
      </c>
      <c r="DK369" s="15">
        <f ca="1">SUM(CX369:DH369)+CA369*DCF!M$46*(1+Inputs!$B$30)*(1-Inputs!$B$33)*(1-Inputs!$B$30/Inputs!$B$31)/(Inputs!$B$29-Inputs!$B$30)*DCF!M$6</f>
        <v>75549.509277475008</v>
      </c>
      <c r="DM369" s="15">
        <f ca="1">DI369+DJ369+DK369+Inputs!$B$34+Inputs!$B$36-Inputs!$B$35</f>
        <v>702756.18207790167</v>
      </c>
    </row>
    <row r="370" spans="1:117" x14ac:dyDescent="0.75">
      <c r="A370" s="11">
        <v>357</v>
      </c>
      <c r="C370" s="23">
        <f t="shared" ca="1" si="215"/>
        <v>1.3936148652559965</v>
      </c>
      <c r="D370" s="23">
        <f t="shared" ca="1" si="215"/>
        <v>-0.45459310602102837</v>
      </c>
      <c r="E370" s="23">
        <f t="shared" ca="1" si="215"/>
        <v>9.0287106589600763E-2</v>
      </c>
      <c r="F370" s="23">
        <f t="shared" ca="1" si="215"/>
        <v>0.49474467911022557</v>
      </c>
      <c r="G370" s="23">
        <f t="shared" ca="1" si="215"/>
        <v>-0.35338171200579022</v>
      </c>
      <c r="H370" s="23">
        <f t="shared" ca="1" si="215"/>
        <v>0.25193024827177013</v>
      </c>
      <c r="I370" s="23">
        <f t="shared" ca="1" si="215"/>
        <v>0.24460702551456726</v>
      </c>
      <c r="J370" s="23">
        <f t="shared" ca="1" si="215"/>
        <v>-0.21476708962789287</v>
      </c>
      <c r="K370" s="23">
        <f t="shared" ca="1" si="215"/>
        <v>-1.0092364481074192</v>
      </c>
      <c r="L370" s="23">
        <f t="shared" ca="1" si="215"/>
        <v>-0.14608188862427787</v>
      </c>
      <c r="M370" s="23">
        <f t="shared" ca="1" si="215"/>
        <v>-8.2031961512819621E-3</v>
      </c>
      <c r="N370" s="23">
        <f ca="1">SQRT(Inputs!$B$38)*C370+SQRT(1-Inputs!$B$38)*_xlfn.NORM.S.INV(RAND())</f>
        <v>-0.53847329794230081</v>
      </c>
      <c r="O370" s="23">
        <f ca="1">SQRT(Inputs!$B$38)*D370+SQRT(1-Inputs!$B$38)*_xlfn.NORM.S.INV(RAND())</f>
        <v>0.77702032577586788</v>
      </c>
      <c r="P370" s="23">
        <f ca="1">SQRT(Inputs!$B$38)*E370+SQRT(1-Inputs!$B$38)*_xlfn.NORM.S.INV(RAND())</f>
        <v>-0.19278944580709065</v>
      </c>
      <c r="Q370" s="23">
        <f ca="1">SQRT(Inputs!$B$38)*F370+SQRT(1-Inputs!$B$38)*_xlfn.NORM.S.INV(RAND())</f>
        <v>-1.5037953952535545</v>
      </c>
      <c r="R370" s="23">
        <f ca="1">SQRT(Inputs!$B$38)*G370+SQRT(1-Inputs!$B$38)*_xlfn.NORM.S.INV(RAND())</f>
        <v>0.1396991400592506</v>
      </c>
      <c r="S370" s="23">
        <f ca="1">SQRT(Inputs!$B$38)*H370+SQRT(1-Inputs!$B$38)*_xlfn.NORM.S.INV(RAND())</f>
        <v>0.41288064796136026</v>
      </c>
      <c r="T370" s="23">
        <f ca="1">SQRT(Inputs!$B$38)*I370+SQRT(1-Inputs!$B$38)*_xlfn.NORM.S.INV(RAND())</f>
        <v>1.006211064264567</v>
      </c>
      <c r="U370" s="23">
        <f ca="1">SQRT(Inputs!$B$38)*J370+SQRT(1-Inputs!$B$38)*_xlfn.NORM.S.INV(RAND())</f>
        <v>-0.86592695587916657</v>
      </c>
      <c r="V370" s="23">
        <f ca="1">SQRT(Inputs!$B$38)*K370+SQRT(1-Inputs!$B$38)*_xlfn.NORM.S.INV(RAND())</f>
        <v>-6.9434501078890376E-2</v>
      </c>
      <c r="W370" s="23">
        <f ca="1">SQRT(Inputs!$B$38)*L370+SQRT(1-Inputs!$B$38)*_xlfn.NORM.S.INV(RAND())</f>
        <v>1.2244205869999072</v>
      </c>
      <c r="X370" s="23">
        <f ca="1">SQRT(Inputs!$B$38)*M370+SQRT(1-Inputs!$B$38)*_xlfn.NORM.S.INV(RAND())</f>
        <v>-1.3163531410167111</v>
      </c>
      <c r="Y370" s="23">
        <f ca="1">SQRT(Inputs!$B$38)*C370+SQRT(1-Inputs!$B$38)*_xlfn.NORM.S.INV(RAND())</f>
        <v>1.2173422867973822</v>
      </c>
      <c r="Z370" s="23">
        <f ca="1">SQRT(Inputs!$B$38)*D370+SQRT(1-Inputs!$B$38)*_xlfn.NORM.S.INV(RAND())</f>
        <v>-1.8246979500267937</v>
      </c>
      <c r="AA370" s="23">
        <f ca="1">SQRT(Inputs!$B$38)*E370+SQRT(1-Inputs!$B$38)*_xlfn.NORM.S.INV(RAND())</f>
        <v>2.5042826698203879</v>
      </c>
      <c r="AB370" s="23">
        <f ca="1">SQRT(Inputs!$B$38)*F370+SQRT(1-Inputs!$B$38)*_xlfn.NORM.S.INV(RAND())</f>
        <v>0.29428289508059413</v>
      </c>
      <c r="AC370" s="23">
        <f ca="1">SQRT(Inputs!$B$38)*G370+SQRT(1-Inputs!$B$38)*_xlfn.NORM.S.INV(RAND())</f>
        <v>-0.73727019191115406</v>
      </c>
      <c r="AD370" s="23">
        <f ca="1">SQRT(Inputs!$B$38)*H370+SQRT(1-Inputs!$B$38)*_xlfn.NORM.S.INV(RAND())</f>
        <v>-1.8435027745746291E-2</v>
      </c>
      <c r="AE370" s="23">
        <f ca="1">SQRT(Inputs!$B$38)*I370+SQRT(1-Inputs!$B$38)*_xlfn.NORM.S.INV(RAND())</f>
        <v>-0.53413573701832695</v>
      </c>
      <c r="AF370" s="23">
        <f ca="1">SQRT(Inputs!$B$38)*J370+SQRT(1-Inputs!$B$38)*_xlfn.NORM.S.INV(RAND())</f>
        <v>-0.88020336134873023</v>
      </c>
      <c r="AG370" s="23">
        <f ca="1">SQRT(Inputs!$B$38)*K370+SQRT(1-Inputs!$B$38)*_xlfn.NORM.S.INV(RAND())</f>
        <v>0.11345396676255315</v>
      </c>
      <c r="AH370" s="23">
        <f ca="1">SQRT(Inputs!$B$38)*L370+SQRT(1-Inputs!$B$38)*_xlfn.NORM.S.INV(RAND())</f>
        <v>6.4792823643567754E-2</v>
      </c>
      <c r="AI370" s="23">
        <f ca="1">SQRT(Inputs!$B$38)*M370+SQRT(1-Inputs!$B$38)*_xlfn.NORM.S.INV(RAND())</f>
        <v>-0.29009117608671836</v>
      </c>
      <c r="AJ370" s="23">
        <f ca="1">SQRT(Inputs!$B$38)*C370+SQRT(1-Inputs!$B$38)*_xlfn.NORM.S.INV(RAND())</f>
        <v>1.9145503321116062</v>
      </c>
      <c r="AK370" s="23">
        <f ca="1">SQRT(Inputs!$B$38)*D370+SQRT(1-Inputs!$B$38)*_xlfn.NORM.S.INV(RAND())</f>
        <v>-0.77818881572528875</v>
      </c>
      <c r="AL370" s="23">
        <f ca="1">SQRT(Inputs!$B$38)*E370+SQRT(1-Inputs!$B$38)*_xlfn.NORM.S.INV(RAND())</f>
        <v>-0.6097867042658679</v>
      </c>
      <c r="AM370" s="23">
        <f ca="1">SQRT(Inputs!$B$38)*F370+SQRT(1-Inputs!$B$38)*_xlfn.NORM.S.INV(RAND())</f>
        <v>0.69614322477744317</v>
      </c>
      <c r="AN370" s="23">
        <f ca="1">SQRT(Inputs!$B$38)*G370+SQRT(1-Inputs!$B$38)*_xlfn.NORM.S.INV(RAND())</f>
        <v>-1.3428883218960659</v>
      </c>
      <c r="AO370" s="23">
        <f ca="1">SQRT(Inputs!$B$38)*H370+SQRT(1-Inputs!$B$38)*_xlfn.NORM.S.INV(RAND())</f>
        <v>-0.4424679941108986</v>
      </c>
      <c r="AP370" s="23">
        <f ca="1">SQRT(Inputs!$B$38)*I370+SQRT(1-Inputs!$B$38)*_xlfn.NORM.S.INV(RAND())</f>
        <v>0.1869836337510816</v>
      </c>
      <c r="AQ370" s="23">
        <f ca="1">SQRT(Inputs!$B$38)*J370+SQRT(1-Inputs!$B$38)*_xlfn.NORM.S.INV(RAND())</f>
        <v>-2.9958274353754422E-2</v>
      </c>
      <c r="AR370" s="23">
        <f ca="1">SQRT(Inputs!$B$38)*K370+SQRT(1-Inputs!$B$38)*_xlfn.NORM.S.INV(RAND())</f>
        <v>-0.7798994989541097</v>
      </c>
      <c r="AS370" s="23">
        <f ca="1">SQRT(Inputs!$B$38)*L370+SQRT(1-Inputs!$B$38)*_xlfn.NORM.S.INV(RAND())</f>
        <v>0.12515263269251739</v>
      </c>
      <c r="AT370" s="23">
        <f ca="1">SQRT(Inputs!$B$38)*M370+SQRT(1-Inputs!$B$38)*_xlfn.NORM.S.INV(RAND())</f>
        <v>-0.5023789962604116</v>
      </c>
      <c r="AU370" s="15">
        <f ca="1">Inputs!$B$6*EXP($B$8-0.5*C$5^2+C$5*N370)</f>
        <v>4548.023797966197</v>
      </c>
      <c r="AV370" s="15">
        <f t="shared" ca="1" si="183"/>
        <v>6206.0371148686636</v>
      </c>
      <c r="AW370" s="15">
        <f t="shared" ca="1" si="184"/>
        <v>7372.9249846579833</v>
      </c>
      <c r="AX370" s="15">
        <f t="shared" ca="1" si="185"/>
        <v>7459.8026768958198</v>
      </c>
      <c r="AY370" s="15">
        <f t="shared" ca="1" si="186"/>
        <v>9266.5997754870004</v>
      </c>
      <c r="AZ370" s="15">
        <f t="shared" ca="1" si="187"/>
        <v>11860.477274247987</v>
      </c>
      <c r="BA370" s="15">
        <f t="shared" ca="1" si="188"/>
        <v>16126.060704508422</v>
      </c>
      <c r="BB370" s="15">
        <f t="shared" ca="1" si="189"/>
        <v>18102.550217677221</v>
      </c>
      <c r="BC370" s="15">
        <f t="shared" ca="1" si="190"/>
        <v>22022.912684090181</v>
      </c>
      <c r="BD370" s="15">
        <f t="shared" ca="1" si="191"/>
        <v>30253.915111875205</v>
      </c>
      <c r="BE370" s="15">
        <f t="shared" ca="1" si="192"/>
        <v>32883.66456061908</v>
      </c>
      <c r="BF370" s="15">
        <f ca="1">Inputs!$B$13*EXP($B$9-0.5*C$6^2+C$6*Y370)</f>
        <v>17606.167185449805</v>
      </c>
      <c r="BG370" s="15">
        <f t="shared" ca="1" si="193"/>
        <v>15437.773377454067</v>
      </c>
      <c r="BH370" s="15">
        <f t="shared" ca="1" si="194"/>
        <v>28574.349933849338</v>
      </c>
      <c r="BI370" s="15">
        <f t="shared" ca="1" si="195"/>
        <v>36600.152171543894</v>
      </c>
      <c r="BJ370" s="15">
        <f t="shared" ca="1" si="196"/>
        <v>40345.582039167217</v>
      </c>
      <c r="BK370" s="15">
        <f t="shared" ca="1" si="197"/>
        <v>49392.434468277519</v>
      </c>
      <c r="BL370" s="15">
        <f t="shared" ca="1" si="198"/>
        <v>56614.968757432478</v>
      </c>
      <c r="BM370" s="15">
        <f t="shared" ca="1" si="199"/>
        <v>62383.717646450983</v>
      </c>
      <c r="BN370" s="15">
        <f t="shared" ca="1" si="200"/>
        <v>77774.414517961428</v>
      </c>
      <c r="BO370" s="15">
        <f t="shared" ca="1" si="201"/>
        <v>96416.835025734297</v>
      </c>
      <c r="BP370" s="15">
        <f t="shared" ca="1" si="202"/>
        <v>114834.1806828905</v>
      </c>
      <c r="BQ370" s="15">
        <f ca="1">Inputs!$B$20*EXP($B$10-0.5*C$7^2+C$7*AJ370)</f>
        <v>8459.0025545627213</v>
      </c>
      <c r="BR370" s="15">
        <f t="shared" ca="1" si="203"/>
        <v>8964.5290247566336</v>
      </c>
      <c r="BS370" s="15">
        <f t="shared" ca="1" si="204"/>
        <v>10303.775179387861</v>
      </c>
      <c r="BT370" s="15">
        <f t="shared" ca="1" si="205"/>
        <v>17053.101794778671</v>
      </c>
      <c r="BU370" s="15">
        <f t="shared" ca="1" si="206"/>
        <v>17076.938963984427</v>
      </c>
      <c r="BV370" s="15">
        <f t="shared" ca="1" si="207"/>
        <v>21504.707987410035</v>
      </c>
      <c r="BW370" s="15">
        <f t="shared" ca="1" si="208"/>
        <v>31220.008309966732</v>
      </c>
      <c r="BX370" s="15">
        <f t="shared" ca="1" si="209"/>
        <v>43404.730565708407</v>
      </c>
      <c r="BY370" s="15">
        <f t="shared" ca="1" si="210"/>
        <v>52387.177399173866</v>
      </c>
      <c r="BZ370" s="15">
        <f t="shared" ca="1" si="211"/>
        <v>75217.337441028489</v>
      </c>
      <c r="CA370" s="15">
        <f t="shared" ca="1" si="212"/>
        <v>96633.925597682217</v>
      </c>
      <c r="CB370" s="15">
        <f ca="1">(AU370*DCF!C$10-DCF!C$5*MAX(AU370*DCF!C$10,0)-MAX(AU370-Inputs!$B$6,0)/Inputs!$B$10)*DCF!C$6</f>
        <v>1046.0277348073168</v>
      </c>
      <c r="CC370" s="15">
        <f ca="1">(AV370*DCF!D$10-DCF!D$5*MAX(AV370*DCF!D$10,0)-MAX(AV370-AU370,0)/Inputs!$B$10)*DCF!D$6</f>
        <v>1108.416348192346</v>
      </c>
      <c r="CD370" s="15">
        <f ca="1">(AW370*DCF!E$10-DCF!E$5*MAX(AW370*DCF!E$10,0)-MAX(AW370-AV370,0)/Inputs!$B$10)*DCF!E$6</f>
        <v>1439.4595408091732</v>
      </c>
      <c r="CE370" s="15">
        <f ca="1">(AX370*DCF!F$10-DCF!F$5*MAX(AX370*DCF!F$10,0)-MAX(AX370-AW370,0)/Inputs!$B$10)*DCF!F$6</f>
        <v>1610.3859419998425</v>
      </c>
      <c r="CF370" s="15">
        <f ca="1">(AY370*DCF!G$10-DCF!G$5*MAX(AY370*DCF!G$10,0)-MAX(AY370-AX370,0)/Inputs!$B$10)*DCF!G$6</f>
        <v>1561.9911873967515</v>
      </c>
      <c r="CG370" s="15">
        <f ca="1">(AZ370*DCF!H$10-DCF!H$5*MAX(AZ370*DCF!H$10,0)-MAX(AZ370-AY370,0)/Inputs!$B$10)*DCF!H$6</f>
        <v>1842.1307187934829</v>
      </c>
      <c r="CH370" s="15">
        <f ca="1">(BA370*DCF!I$10-DCF!I$5*MAX(BA370*DCF!I$10,0)-MAX(BA370-AZ370,0)/Inputs!$B$10)*DCF!I$6</f>
        <v>2245.9378751305599</v>
      </c>
      <c r="CI370" s="15">
        <f ca="1">(BB370*DCF!J$10-DCF!J$5*MAX(BB370*DCF!J$10,0)-MAX(BB370-BA370,0)/Inputs!$B$10)*DCF!J$6</f>
        <v>2806.9352053536559</v>
      </c>
      <c r="CJ370" s="15">
        <f ca="1">(BC370*DCF!K$10-DCF!K$5*MAX(BC370*DCF!K$10,0)-MAX(BC370-BB370,0)/Inputs!$B$10)*DCF!K$6</f>
        <v>2996.5441857103801</v>
      </c>
      <c r="CK370" s="15">
        <f ca="1">(BD370*DCF!L$10-DCF!L$5*MAX(BD370*DCF!L$10,0)-MAX(BD370-BC370,0)/Inputs!$B$10)*DCF!L$6</f>
        <v>3498.463820870571</v>
      </c>
      <c r="CL370" s="15">
        <f ca="1">(BE370*DCF!M$10-DCF!M$5*MAX(BE370*DCF!M$10,0)-MAX(BE370-BD370,0)/Inputs!$B$10)*DCF!M$6</f>
        <v>4326.1587180700062</v>
      </c>
      <c r="CM370" s="15">
        <f ca="1">(BF370*DCF!C$28-DCF!C$5*MAX(BF370*DCF!C$28,0)-MAX(BF370-Inputs!$B$13,0)/Inputs!$B$17)*DCF!C$6</f>
        <v>3936.9894900349223</v>
      </c>
      <c r="CN370" s="15">
        <f ca="1">(BG370*DCF!D$28-DCF!D$5*MAX(BG370*DCF!D$28,0)-MAX(BG370-BF370,0)/Inputs!$B$17)*DCF!D$6</f>
        <v>4546.7803135380464</v>
      </c>
      <c r="CO370" s="15">
        <f ca="1">(BH370*DCF!E$28-DCF!E$5*MAX(BH370*DCF!E$28,0)-MAX(BH370-BG370,0)/Inputs!$B$17)*DCF!E$6</f>
        <v>5503.7262916628715</v>
      </c>
      <c r="CP370" s="15">
        <f ca="1">(BI370*DCF!F$28-DCF!F$5*MAX(BI370*DCF!F$28,0)-MAX(BI370-BH370,0)/Inputs!$B$17)*DCF!F$6</f>
        <v>8474.7530801454031</v>
      </c>
      <c r="CQ370" s="15">
        <f ca="1">(BJ370*DCF!G$28-DCF!G$5*MAX(BJ370*DCF!G$28,0)-MAX(BJ370-BI370,0)/Inputs!$B$17)*DCF!G$6</f>
        <v>9838.0230577058173</v>
      </c>
      <c r="CR370" s="15">
        <f ca="1">(BK370*DCF!H$28-DCF!H$5*MAX(BK370*DCF!H$28,0)-MAX(BK370-BJ370,0)/Inputs!$B$17)*DCF!H$6</f>
        <v>10809.666996628208</v>
      </c>
      <c r="CS370" s="15">
        <f ca="1">(BL370*DCF!I$28-DCF!I$5*MAX(BL370*DCF!I$28,0)-MAX(BL370-BK370,0)/Inputs!$B$17)*DCF!I$6</f>
        <v>12276.526755143243</v>
      </c>
      <c r="CT370" s="15">
        <f ca="1">(BM370*DCF!J$28-DCF!J$5*MAX(BM370*DCF!J$28,0)-MAX(BM370-BL370,0)/Inputs!$B$17)*DCF!J$6</f>
        <v>13151.858929485416</v>
      </c>
      <c r="CU370" s="15">
        <f ca="1">(BN370*DCF!K$28-DCF!K$5*MAX(BN370*DCF!K$28,0)-MAX(BN370-BM370,0)/Inputs!$B$17)*DCF!K$6</f>
        <v>14539.49693887297</v>
      </c>
      <c r="CV370" s="15">
        <f ca="1">(BO370*DCF!L$28-DCF!L$5*MAX(BO370*DCF!L$28,0)-MAX(BO370-BN370,0)/Inputs!$B$17)*DCF!L$6</f>
        <v>17127.761398388746</v>
      </c>
      <c r="CW370" s="15">
        <f ca="1">(BP370*DCF!M$28-DCF!M$5*MAX(BP370*DCF!M$28,0)-MAX(BP370-BO370,0)/Inputs!$B$17)*DCF!M$6</f>
        <v>19680.987417745539</v>
      </c>
      <c r="CX370" s="15">
        <f ca="1">(BQ370*DCF!C$46-DCF!C$5*MAX(BQ370*DCF!C$46,0)-MAX(BQ370-Inputs!$B$20,0)/Inputs!$B$24)*DCF!C$6</f>
        <v>-4382.2188599741712</v>
      </c>
      <c r="CY370" s="15">
        <f ca="1">(BR370*DCF!D$46-DCF!D$5*MAX(BR370*DCF!D$46,0)-MAX(BR370-BQ370,0)/Inputs!$B$24)*DCF!D$6</f>
        <v>-1745.7399975877265</v>
      </c>
      <c r="CZ370" s="15">
        <f ca="1">(BS370*DCF!E$46-DCF!E$5*MAX(BS370*DCF!E$46,0)-MAX(BS370-BR370,0)/Inputs!$B$24)*DCF!E$6</f>
        <v>-1746.333320473326</v>
      </c>
      <c r="DA370" s="15">
        <f ca="1">(BT370*DCF!F$46-DCF!F$5*MAX(BT370*DCF!F$46,0)-MAX(BT370-BS370,0)/Inputs!$B$24)*DCF!F$6</f>
        <v>-3699.5578737839965</v>
      </c>
      <c r="DB370" s="15">
        <f ca="1">(BU370*DCF!G$46-DCF!G$5*MAX(BU370*DCF!G$46,0)-MAX(BU370-BT370,0)/Inputs!$B$24)*DCF!G$6</f>
        <v>-582.45283959264066</v>
      </c>
      <c r="DC370" s="15">
        <f ca="1">(BV370*DCF!H$46-DCF!H$5*MAX(BV370*DCF!H$46,0)-MAX(BV370-BU370,0)/Inputs!$B$24)*DCF!H$6</f>
        <v>-1375.902094638592</v>
      </c>
      <c r="DD370" s="15">
        <f ca="1">(BW370*DCF!I$46-DCF!I$5*MAX(BW370*DCF!I$46,0)-MAX(BW370-BV370,0)/Inputs!$B$24)*DCF!I$6</f>
        <v>-2067.848689001919</v>
      </c>
      <c r="DE370" s="15">
        <f ca="1">(BX370*DCF!J$46-DCF!J$5*MAX(BX370*DCF!J$46,0)-MAX(BX370-BW370,0)/Inputs!$B$24)*DCF!J$6</f>
        <v>-1410.4808885232869</v>
      </c>
      <c r="DF370" s="15">
        <f ca="1">(BY370*DCF!K$46-DCF!K$5*MAX(BY370*DCF!K$46,0)-MAX(BY370-BX370,0)/Inputs!$B$24)*DCF!K$6</f>
        <v>792.07002374785247</v>
      </c>
      <c r="DG370" s="15">
        <f ca="1">(BZ370*DCF!L$46-DCF!L$5*MAX(BZ370*DCF!L$46,0)-MAX(BZ370-BY370,0)/Inputs!$B$24)*DCF!L$6</f>
        <v>32.885852190915323</v>
      </c>
      <c r="DH370" s="15">
        <f ca="1">(CA370*DCF!M$46-DCF!M$5*MAX(CA370*DCF!M$46,0)-MAX(CA370-BZ370,0)/Inputs!$B$24)*DCF!M$6</f>
        <v>3098.4499207698623</v>
      </c>
      <c r="DI370" s="15">
        <f ca="1">SUM(CB370:CL370)+BE370*DCF!M$10*(1+Inputs!$B$30)*(1-Inputs!$B$33)*(1-Inputs!$B$30/Inputs!$B$31)/(Inputs!$B$29-Inputs!$B$30)*DCF!M$6</f>
        <v>115998.1245907839</v>
      </c>
      <c r="DJ370" s="15">
        <f ca="1">SUM(CM370:CW370)+BP370*DCF!M$28*(1+Inputs!$B$30)*(1-Inputs!$B$33)*(1-Inputs!$B$30/Inputs!$B$31)/(Inputs!$B$29-Inputs!$B$30)*DCF!M$6</f>
        <v>545999.96182310942</v>
      </c>
      <c r="DK370" s="15">
        <f ca="1">SUM(CX370:DH370)+CA370*DCF!M$46*(1+Inputs!$B$30)*(1-Inputs!$B$33)*(1-Inputs!$B$30/Inputs!$B$31)/(Inputs!$B$29-Inputs!$B$30)*DCF!M$6</f>
        <v>136320.36722742536</v>
      </c>
      <c r="DM370" s="15">
        <f ca="1">DI370+DJ370+DK370+Inputs!$B$34+Inputs!$B$36-Inputs!$B$35</f>
        <v>875169.45364131872</v>
      </c>
    </row>
    <row r="371" spans="1:117" x14ac:dyDescent="0.75">
      <c r="A371" s="11">
        <v>358</v>
      </c>
      <c r="C371" s="23">
        <f t="shared" ca="1" si="215"/>
        <v>-0.77384644240701372</v>
      </c>
      <c r="D371" s="23">
        <f t="shared" ca="1" si="215"/>
        <v>0.15980703494837381</v>
      </c>
      <c r="E371" s="23">
        <f t="shared" ca="1" si="215"/>
        <v>0.14495428922933987</v>
      </c>
      <c r="F371" s="23">
        <f t="shared" ca="1" si="215"/>
        <v>2.3884123566077742</v>
      </c>
      <c r="G371" s="23">
        <f t="shared" ca="1" si="215"/>
        <v>0.17821423415713061</v>
      </c>
      <c r="H371" s="23">
        <f t="shared" ca="1" si="215"/>
        <v>0.32015887033194795</v>
      </c>
      <c r="I371" s="23">
        <f t="shared" ca="1" si="215"/>
        <v>1.1298914791440025</v>
      </c>
      <c r="J371" s="23">
        <f t="shared" ca="1" si="215"/>
        <v>1.7718835888064668</v>
      </c>
      <c r="K371" s="23">
        <f t="shared" ca="1" si="215"/>
        <v>-1.9628995164099838E-2</v>
      </c>
      <c r="L371" s="23">
        <f t="shared" ca="1" si="215"/>
        <v>0.16751527625463219</v>
      </c>
      <c r="M371" s="23">
        <f t="shared" ca="1" si="215"/>
        <v>-0.37081560206493258</v>
      </c>
      <c r="N371" s="23">
        <f ca="1">SQRT(Inputs!$B$38)*C371+SQRT(1-Inputs!$B$38)*_xlfn.NORM.S.INV(RAND())</f>
        <v>-0.58492416148898552</v>
      </c>
      <c r="O371" s="23">
        <f ca="1">SQRT(Inputs!$B$38)*D371+SQRT(1-Inputs!$B$38)*_xlfn.NORM.S.INV(RAND())</f>
        <v>0.29245882174339594</v>
      </c>
      <c r="P371" s="23">
        <f ca="1">SQRT(Inputs!$B$38)*E371+SQRT(1-Inputs!$B$38)*_xlfn.NORM.S.INV(RAND())</f>
        <v>-0.50640592054405942</v>
      </c>
      <c r="Q371" s="23">
        <f ca="1">SQRT(Inputs!$B$38)*F371+SQRT(1-Inputs!$B$38)*_xlfn.NORM.S.INV(RAND())</f>
        <v>1.396457407859272</v>
      </c>
      <c r="R371" s="23">
        <f ca="1">SQRT(Inputs!$B$38)*G371+SQRT(1-Inputs!$B$38)*_xlfn.NORM.S.INV(RAND())</f>
        <v>1.0993568904437345</v>
      </c>
      <c r="S371" s="23">
        <f ca="1">SQRT(Inputs!$B$38)*H371+SQRT(1-Inputs!$B$38)*_xlfn.NORM.S.INV(RAND())</f>
        <v>-0.50784892579942253</v>
      </c>
      <c r="T371" s="23">
        <f ca="1">SQRT(Inputs!$B$38)*I371+SQRT(1-Inputs!$B$38)*_xlfn.NORM.S.INV(RAND())</f>
        <v>-4.0393754185471531E-3</v>
      </c>
      <c r="U371" s="23">
        <f ca="1">SQRT(Inputs!$B$38)*J371+SQRT(1-Inputs!$B$38)*_xlfn.NORM.S.INV(RAND())</f>
        <v>0.3921986161933998</v>
      </c>
      <c r="V371" s="23">
        <f ca="1">SQRT(Inputs!$B$38)*K371+SQRT(1-Inputs!$B$38)*_xlfn.NORM.S.INV(RAND())</f>
        <v>-0.44875168862337006</v>
      </c>
      <c r="W371" s="23">
        <f ca="1">SQRT(Inputs!$B$38)*L371+SQRT(1-Inputs!$B$38)*_xlfn.NORM.S.INV(RAND())</f>
        <v>0.64769494991442644</v>
      </c>
      <c r="X371" s="23">
        <f ca="1">SQRT(Inputs!$B$38)*M371+SQRT(1-Inputs!$B$38)*_xlfn.NORM.S.INV(RAND())</f>
        <v>-0.83101273065818848</v>
      </c>
      <c r="Y371" s="23">
        <f ca="1">SQRT(Inputs!$B$38)*C371+SQRT(1-Inputs!$B$38)*_xlfn.NORM.S.INV(RAND())</f>
        <v>-1.1182586711640077</v>
      </c>
      <c r="Z371" s="23">
        <f ca="1">SQRT(Inputs!$B$38)*D371+SQRT(1-Inputs!$B$38)*_xlfn.NORM.S.INV(RAND())</f>
        <v>-0.30060647686231112</v>
      </c>
      <c r="AA371" s="23">
        <f ca="1">SQRT(Inputs!$B$38)*E371+SQRT(1-Inputs!$B$38)*_xlfn.NORM.S.INV(RAND())</f>
        <v>0.62450195679333154</v>
      </c>
      <c r="AB371" s="23">
        <f ca="1">SQRT(Inputs!$B$38)*F371+SQRT(1-Inputs!$B$38)*_xlfn.NORM.S.INV(RAND())</f>
        <v>1.7473316023424275</v>
      </c>
      <c r="AC371" s="23">
        <f ca="1">SQRT(Inputs!$B$38)*G371+SQRT(1-Inputs!$B$38)*_xlfn.NORM.S.INV(RAND())</f>
        <v>1.4397578404176219</v>
      </c>
      <c r="AD371" s="23">
        <f ca="1">SQRT(Inputs!$B$38)*H371+SQRT(1-Inputs!$B$38)*_xlfn.NORM.S.INV(RAND())</f>
        <v>0.67217452001388145</v>
      </c>
      <c r="AE371" s="23">
        <f ca="1">SQRT(Inputs!$B$38)*I371+SQRT(1-Inputs!$B$38)*_xlfn.NORM.S.INV(RAND())</f>
        <v>1.213955556557758</v>
      </c>
      <c r="AF371" s="23">
        <f ca="1">SQRT(Inputs!$B$38)*J371+SQRT(1-Inputs!$B$38)*_xlfn.NORM.S.INV(RAND())</f>
        <v>1.3501491645335446</v>
      </c>
      <c r="AG371" s="23">
        <f ca="1">SQRT(Inputs!$B$38)*K371+SQRT(1-Inputs!$B$38)*_xlfn.NORM.S.INV(RAND())</f>
        <v>-0.3244105669917649</v>
      </c>
      <c r="AH371" s="23">
        <f ca="1">SQRT(Inputs!$B$38)*L371+SQRT(1-Inputs!$B$38)*_xlfn.NORM.S.INV(RAND())</f>
        <v>-0.14486761373130419</v>
      </c>
      <c r="AI371" s="23">
        <f ca="1">SQRT(Inputs!$B$38)*M371+SQRT(1-Inputs!$B$38)*_xlfn.NORM.S.INV(RAND())</f>
        <v>-0.4249834866120088</v>
      </c>
      <c r="AJ371" s="23">
        <f ca="1">SQRT(Inputs!$B$38)*C371+SQRT(1-Inputs!$B$38)*_xlfn.NORM.S.INV(RAND())</f>
        <v>-5.4023818999997752E-2</v>
      </c>
      <c r="AK371" s="23">
        <f ca="1">SQRT(Inputs!$B$38)*D371+SQRT(1-Inputs!$B$38)*_xlfn.NORM.S.INV(RAND())</f>
        <v>-0.12388257351804198</v>
      </c>
      <c r="AL371" s="23">
        <f ca="1">SQRT(Inputs!$B$38)*E371+SQRT(1-Inputs!$B$38)*_xlfn.NORM.S.INV(RAND())</f>
        <v>-0.75250949005348111</v>
      </c>
      <c r="AM371" s="23">
        <f ca="1">SQRT(Inputs!$B$38)*F371+SQRT(1-Inputs!$B$38)*_xlfn.NORM.S.INV(RAND())</f>
        <v>1.5828029638215273</v>
      </c>
      <c r="AN371" s="23">
        <f ca="1">SQRT(Inputs!$B$38)*G371+SQRT(1-Inputs!$B$38)*_xlfn.NORM.S.INV(RAND())</f>
        <v>0.98628796415496034</v>
      </c>
      <c r="AO371" s="23">
        <f ca="1">SQRT(Inputs!$B$38)*H371+SQRT(1-Inputs!$B$38)*_xlfn.NORM.S.INV(RAND())</f>
        <v>0.77440883741872568</v>
      </c>
      <c r="AP371" s="23">
        <f ca="1">SQRT(Inputs!$B$38)*I371+SQRT(1-Inputs!$B$38)*_xlfn.NORM.S.INV(RAND())</f>
        <v>0.80661400973734054</v>
      </c>
      <c r="AQ371" s="23">
        <f ca="1">SQRT(Inputs!$B$38)*J371+SQRT(1-Inputs!$B$38)*_xlfn.NORM.S.INV(RAND())</f>
        <v>1.317150401805093</v>
      </c>
      <c r="AR371" s="23">
        <f ca="1">SQRT(Inputs!$B$38)*K371+SQRT(1-Inputs!$B$38)*_xlfn.NORM.S.INV(RAND())</f>
        <v>0.34045349893457622</v>
      </c>
      <c r="AS371" s="23">
        <f ca="1">SQRT(Inputs!$B$38)*L371+SQRT(1-Inputs!$B$38)*_xlfn.NORM.S.INV(RAND())</f>
        <v>-0.16810910812161564</v>
      </c>
      <c r="AT371" s="23">
        <f ca="1">SQRT(Inputs!$B$38)*M371+SQRT(1-Inputs!$B$38)*_xlfn.NORM.S.INV(RAND())</f>
        <v>0.52320623719744574</v>
      </c>
      <c r="AU371" s="15">
        <f ca="1">Inputs!$B$6*EXP($B$8-0.5*C$5^2+C$5*N371)</f>
        <v>4513.954796888348</v>
      </c>
      <c r="AV371" s="15">
        <f t="shared" ca="1" si="183"/>
        <v>5735.9727527336518</v>
      </c>
      <c r="AW371" s="15">
        <f t="shared" ca="1" si="184"/>
        <v>6532.2298066765316</v>
      </c>
      <c r="AX371" s="15">
        <f t="shared" ca="1" si="185"/>
        <v>9495.3271400818994</v>
      </c>
      <c r="AY371" s="15">
        <f t="shared" ca="1" si="186"/>
        <v>13194.021413978257</v>
      </c>
      <c r="AZ371" s="15">
        <f t="shared" ca="1" si="187"/>
        <v>15258.988170320386</v>
      </c>
      <c r="BA371" s="15">
        <f t="shared" ca="1" si="188"/>
        <v>18665.207304334272</v>
      </c>
      <c r="BB371" s="15">
        <f t="shared" ca="1" si="189"/>
        <v>23767.724944502424</v>
      </c>
      <c r="BC371" s="15">
        <f t="shared" ca="1" si="190"/>
        <v>27875.375270701425</v>
      </c>
      <c r="BD371" s="15">
        <f t="shared" ca="1" si="191"/>
        <v>36282.760563754258</v>
      </c>
      <c r="BE371" s="15">
        <f t="shared" ca="1" si="192"/>
        <v>41218.949337351798</v>
      </c>
      <c r="BF371" s="15">
        <f ca="1">Inputs!$B$13*EXP($B$9-0.5*C$6^2+C$6*Y371)</f>
        <v>11080.887234058882</v>
      </c>
      <c r="BG371" s="15">
        <f t="shared" ca="1" si="193"/>
        <v>12791.673643291921</v>
      </c>
      <c r="BH371" s="15">
        <f t="shared" ca="1" si="194"/>
        <v>17334.713729187548</v>
      </c>
      <c r="BI371" s="15">
        <f t="shared" ca="1" si="195"/>
        <v>27768.617004193609</v>
      </c>
      <c r="BJ371" s="15">
        <f t="shared" ca="1" si="196"/>
        <v>41894.094064850826</v>
      </c>
      <c r="BK371" s="15">
        <f t="shared" ca="1" si="197"/>
        <v>56344.357184936132</v>
      </c>
      <c r="BL371" s="15">
        <f t="shared" ca="1" si="198"/>
        <v>81003.815515863957</v>
      </c>
      <c r="BM371" s="15">
        <f t="shared" ca="1" si="199"/>
        <v>117754.08808055997</v>
      </c>
      <c r="BN371" s="15">
        <f t="shared" ca="1" si="200"/>
        <v>139300.68294107128</v>
      </c>
      <c r="BO371" s="15">
        <f t="shared" ca="1" si="201"/>
        <v>168533.09059154033</v>
      </c>
      <c r="BP371" s="15">
        <f t="shared" ca="1" si="202"/>
        <v>197681.60101086317</v>
      </c>
      <c r="BQ371" s="15">
        <f ca="1">Inputs!$B$20*EXP($B$10-0.5*C$7^2+C$7*AJ371)</f>
        <v>4208.1035934226629</v>
      </c>
      <c r="BR371" s="15">
        <f t="shared" ca="1" si="203"/>
        <v>5489.5757888672524</v>
      </c>
      <c r="BS371" s="15">
        <f t="shared" ca="1" si="204"/>
        <v>6056.2776552669529</v>
      </c>
      <c r="BT371" s="15">
        <f t="shared" ca="1" si="205"/>
        <v>12648.220833375783</v>
      </c>
      <c r="BU371" s="15">
        <f t="shared" ca="1" si="206"/>
        <v>22253.601581294093</v>
      </c>
      <c r="BV371" s="15">
        <f t="shared" ca="1" si="207"/>
        <v>36862.964915604607</v>
      </c>
      <c r="BW371" s="15">
        <f t="shared" ca="1" si="208"/>
        <v>61016.174143957564</v>
      </c>
      <c r="BX371" s="15">
        <f t="shared" ca="1" si="209"/>
        <v>111130.88726971319</v>
      </c>
      <c r="BY371" s="15">
        <f t="shared" ca="1" si="210"/>
        <v>166193.59072398339</v>
      </c>
      <c r="BZ371" s="15">
        <f t="shared" ca="1" si="211"/>
        <v>226096.47572765462</v>
      </c>
      <c r="CA371" s="15">
        <f t="shared" ca="1" si="212"/>
        <v>348541.46988190961</v>
      </c>
      <c r="CB371" s="15">
        <f ca="1">(AU371*DCF!C$10-DCF!C$5*MAX(AU371*DCF!C$10,0)-MAX(AU371-Inputs!$B$6,0)/Inputs!$B$10)*DCF!C$6</f>
        <v>1046.2706528574888</v>
      </c>
      <c r="CC371" s="15">
        <f ca="1">(AV371*DCF!D$10-DCF!D$5*MAX(AV371*DCF!D$10,0)-MAX(AV371-AU371,0)/Inputs!$B$10)*DCF!D$6</f>
        <v>1100.1474024880335</v>
      </c>
      <c r="CD371" s="15">
        <f ca="1">(AW371*DCF!E$10-DCF!E$5*MAX(AW371*DCF!E$10,0)-MAX(AW371-AV371,0)/Inputs!$B$10)*DCF!E$6</f>
        <v>1328.8378151265524</v>
      </c>
      <c r="CE371" s="15">
        <f ca="1">(AX371*DCF!F$10-DCF!F$5*MAX(AX371*DCF!F$10,0)-MAX(AX371-AW371,0)/Inputs!$B$10)*DCF!F$6</f>
        <v>1456.2676908533531</v>
      </c>
      <c r="CF371" s="15">
        <f ca="1">(AY371*DCF!G$10-DCF!G$5*MAX(AY371*DCF!G$10,0)-MAX(AY371-AX371,0)/Inputs!$B$10)*DCF!G$6</f>
        <v>2007.5412150340128</v>
      </c>
      <c r="CG371" s="15">
        <f ca="1">(AZ371*DCF!H$10-DCF!H$5*MAX(AZ371*DCF!H$10,0)-MAX(AZ371-AY371,0)/Inputs!$B$10)*DCF!H$6</f>
        <v>2595.8716312517299</v>
      </c>
      <c r="CH371" s="15">
        <f ca="1">(BA371*DCF!I$10-DCF!I$5*MAX(BA371*DCF!I$10,0)-MAX(BA371-AZ371,0)/Inputs!$B$10)*DCF!I$6</f>
        <v>2850.7131845546924</v>
      </c>
      <c r="CI371" s="15">
        <f ca="1">(BB371*DCF!J$10-DCF!J$5*MAX(BB371*DCF!J$10,0)-MAX(BB371-BA371,0)/Inputs!$B$10)*DCF!J$6</f>
        <v>3305.3942836816477</v>
      </c>
      <c r="CJ371" s="15">
        <f ca="1">(BC371*DCF!K$10-DCF!K$5*MAX(BC371*DCF!K$10,0)-MAX(BC371-BB371,0)/Inputs!$B$10)*DCF!K$6</f>
        <v>3912.4792217403683</v>
      </c>
      <c r="CK371" s="15">
        <f ca="1">(BD371*DCF!L$10-DCF!L$5*MAX(BD371*DCF!L$10,0)-MAX(BD371-BC371,0)/Inputs!$B$10)*DCF!L$6</f>
        <v>4384.919198975751</v>
      </c>
      <c r="CL371" s="15">
        <f ca="1">(BE371*DCF!M$10-DCF!M$5*MAX(BE371*DCF!M$10,0)-MAX(BE371-BD371,0)/Inputs!$B$10)*DCF!M$6</f>
        <v>5226.8463875844545</v>
      </c>
      <c r="CM371" s="15">
        <f ca="1">(BF371*DCF!C$28-DCF!C$5*MAX(BF371*DCF!C$28,0)-MAX(BF371-Inputs!$B$13,0)/Inputs!$B$17)*DCF!C$6</f>
        <v>3381.8141139579998</v>
      </c>
      <c r="CN371" s="15">
        <f ca="1">(BG371*DCF!D$28-DCF!D$5*MAX(BG371*DCF!D$28,0)-MAX(BG371-BF371,0)/Inputs!$B$17)*DCF!D$6</f>
        <v>3402.4537326831778</v>
      </c>
      <c r="CO371" s="15">
        <f ca="1">(BH371*DCF!E$28-DCF!E$5*MAX(BH371*DCF!E$28,0)-MAX(BH371-BG371,0)/Inputs!$B$17)*DCF!E$6</f>
        <v>4014.128930733179</v>
      </c>
      <c r="CP371" s="15">
        <f ca="1">(BI371*DCF!F$28-DCF!F$5*MAX(BI371*DCF!F$28,0)-MAX(BI371-BH371,0)/Inputs!$B$17)*DCF!F$6</f>
        <v>5638.7910556801171</v>
      </c>
      <c r="CQ371" s="15">
        <f ca="1">(BJ371*DCF!G$28-DCF!G$5*MAX(BJ371*DCF!G$28,0)-MAX(BJ371-BI371,0)/Inputs!$B$17)*DCF!G$6</f>
        <v>8493.9748557735711</v>
      </c>
      <c r="CR371" s="15">
        <f ca="1">(BK371*DCF!H$28-DCF!H$5*MAX(BK371*DCF!H$28,0)-MAX(BK371-BJ371,0)/Inputs!$B$17)*DCF!H$6</f>
        <v>11689.415800644645</v>
      </c>
      <c r="CS371" s="15">
        <f ca="1">(BL371*DCF!I$28-DCF!I$5*MAX(BL371*DCF!I$28,0)-MAX(BL371-BK371,0)/Inputs!$B$17)*DCF!I$6</f>
        <v>15508.904973957051</v>
      </c>
      <c r="CT371" s="15">
        <f ca="1">(BM371*DCF!J$28-DCF!J$5*MAX(BM371*DCF!J$28,0)-MAX(BM371-BL371,0)/Inputs!$B$17)*DCF!J$6</f>
        <v>21396.151230107178</v>
      </c>
      <c r="CU371" s="15">
        <f ca="1">(BN371*DCF!K$28-DCF!K$5*MAX(BN371*DCF!K$28,0)-MAX(BN371-BM371,0)/Inputs!$B$17)*DCF!K$6</f>
        <v>26778.797711300416</v>
      </c>
      <c r="CV371" s="15">
        <f ca="1">(BO371*DCF!L$28-DCF!L$5*MAX(BO371*DCF!L$28,0)-MAX(BO371-BN371,0)/Inputs!$B$17)*DCF!L$6</f>
        <v>30318.19339100596</v>
      </c>
      <c r="CW371" s="15">
        <f ca="1">(BP371*DCF!M$28-DCF!M$5*MAX(BP371*DCF!M$28,0)-MAX(BP371-BO371,0)/Inputs!$B$17)*DCF!M$6</f>
        <v>34147.069242837599</v>
      </c>
      <c r="CX371" s="15">
        <f ca="1">(BQ371*DCF!C$46-DCF!C$5*MAX(BQ371*DCF!C$46,0)-MAX(BQ371-Inputs!$B$20,0)/Inputs!$B$24)*DCF!C$6</f>
        <v>-1437.023274888681</v>
      </c>
      <c r="CY371" s="15">
        <f ca="1">(BR371*DCF!D$46-DCF!D$5*MAX(BR371*DCF!D$46,0)-MAX(BR371-BQ371,0)/Inputs!$B$24)*DCF!D$6</f>
        <v>-1483.7361172085789</v>
      </c>
      <c r="CZ371" s="15">
        <f ca="1">(BS371*DCF!E$46-DCF!E$5*MAX(BS371*DCF!E$46,0)-MAX(BS371-BR371,0)/Inputs!$B$24)*DCF!E$6</f>
        <v>-939.54365218498549</v>
      </c>
      <c r="DA371" s="15">
        <f ca="1">(BT371*DCF!F$46-DCF!F$5*MAX(BT371*DCF!F$46,0)-MAX(BT371-BS371,0)/Inputs!$B$24)*DCF!F$6</f>
        <v>-3321.45830760839</v>
      </c>
      <c r="DB371" s="15">
        <f ca="1">(BU371*DCF!G$46-DCF!G$5*MAX(BU371*DCF!G$46,0)-MAX(BU371-BT371,0)/Inputs!$B$24)*DCF!G$6</f>
        <v>-3979.6274938953075</v>
      </c>
      <c r="DC371" s="15">
        <f ca="1">(BV371*DCF!H$46-DCF!H$5*MAX(BV371*DCF!H$46,0)-MAX(BV371-BU371,0)/Inputs!$B$24)*DCF!H$6</f>
        <v>-4539.7701430827137</v>
      </c>
      <c r="DD371" s="15">
        <f ca="1">(BW371*DCF!I$46-DCF!I$5*MAX(BW371*DCF!I$46,0)-MAX(BW371-BV371,0)/Inputs!$B$24)*DCF!I$6</f>
        <v>-5524.2597993928839</v>
      </c>
      <c r="DE371" s="15">
        <f ca="1">(BX371*DCF!J$46-DCF!J$5*MAX(BX371*DCF!J$46,0)-MAX(BX371-BW371,0)/Inputs!$B$24)*DCF!J$6</f>
        <v>-8627.9698454965146</v>
      </c>
      <c r="DF371" s="15">
        <f ca="1">(BY371*DCF!K$46-DCF!K$5*MAX(BY371*DCF!K$46,0)-MAX(BY371-BX371,0)/Inputs!$B$24)*DCF!K$6</f>
        <v>-3995.3635706276796</v>
      </c>
      <c r="DG371" s="15">
        <f ca="1">(BZ371*DCF!L$46-DCF!L$5*MAX(BZ371*DCF!L$46,0)-MAX(BZ371-BY371,0)/Inputs!$B$24)*DCF!L$6</f>
        <v>2072.7826748044913</v>
      </c>
      <c r="DH371" s="15">
        <f ca="1">(CA371*DCF!M$46-DCF!M$5*MAX(CA371*DCF!M$46,0)-MAX(CA371-BZ371,0)/Inputs!$B$24)*DCF!M$6</f>
        <v>1726.3980148968462</v>
      </c>
      <c r="DI371" s="15">
        <f ca="1">SUM(CB371:CL371)+BE371*DCF!M$10*(1+Inputs!$B$30)*(1-Inputs!$B$33)*(1-Inputs!$B$30/Inputs!$B$31)/(Inputs!$B$29-Inputs!$B$30)*DCF!M$6</f>
        <v>143928.16975417544</v>
      </c>
      <c r="DJ371" s="15">
        <f ca="1">SUM(CM371:CW371)+BP371*DCF!M$28*(1+Inputs!$B$30)*(1-Inputs!$B$33)*(1-Inputs!$B$30/Inputs!$B$31)/(Inputs!$B$29-Inputs!$B$30)*DCF!M$6</f>
        <v>898303.70794772683</v>
      </c>
      <c r="DK371" s="15">
        <f ca="1">SUM(CX371:DH371)+CA371*DCF!M$46*(1+Inputs!$B$30)*(1-Inputs!$B$33)*(1-Inputs!$B$30/Inputs!$B$31)/(Inputs!$B$29-Inputs!$B$30)*DCF!M$6</f>
        <v>508836.82829928742</v>
      </c>
      <c r="DM371" s="15">
        <f ca="1">DI371+DJ371+DK371+Inputs!$B$34+Inputs!$B$36-Inputs!$B$35</f>
        <v>1627919.7060011898</v>
      </c>
    </row>
    <row r="372" spans="1:117" x14ac:dyDescent="0.75">
      <c r="A372" s="11">
        <v>359</v>
      </c>
      <c r="C372" s="23">
        <f t="shared" ca="1" si="215"/>
        <v>-3.394475282034571E-2</v>
      </c>
      <c r="D372" s="23">
        <f t="shared" ca="1" si="215"/>
        <v>1.7976575364622083</v>
      </c>
      <c r="E372" s="23">
        <f t="shared" ca="1" si="215"/>
        <v>1.4612065683782238</v>
      </c>
      <c r="F372" s="23">
        <f t="shared" ca="1" si="215"/>
        <v>-0.40254569482592051</v>
      </c>
      <c r="G372" s="23">
        <f t="shared" ca="1" si="215"/>
        <v>0.17913074397779852</v>
      </c>
      <c r="H372" s="23">
        <f t="shared" ca="1" si="215"/>
        <v>-0.55434846535309257</v>
      </c>
      <c r="I372" s="23">
        <f t="shared" ca="1" si="215"/>
        <v>-0.48740377682768571</v>
      </c>
      <c r="J372" s="23">
        <f t="shared" ca="1" si="215"/>
        <v>1.213684793983236</v>
      </c>
      <c r="K372" s="23">
        <f t="shared" ca="1" si="215"/>
        <v>0.91356292181334964</v>
      </c>
      <c r="L372" s="23">
        <f t="shared" ca="1" si="215"/>
        <v>0.39031441855788879</v>
      </c>
      <c r="M372" s="23">
        <f t="shared" ca="1" si="215"/>
        <v>2.3900822580491723</v>
      </c>
      <c r="N372" s="23">
        <f ca="1">SQRT(Inputs!$B$38)*C372+SQRT(1-Inputs!$B$38)*_xlfn.NORM.S.INV(RAND())</f>
        <v>1.2849082774185352</v>
      </c>
      <c r="O372" s="23">
        <f ca="1">SQRT(Inputs!$B$38)*D372+SQRT(1-Inputs!$B$38)*_xlfn.NORM.S.INV(RAND())</f>
        <v>9.4774517765755406E-2</v>
      </c>
      <c r="P372" s="23">
        <f ca="1">SQRT(Inputs!$B$38)*E372+SQRT(1-Inputs!$B$38)*_xlfn.NORM.S.INV(RAND())</f>
        <v>0.13698055764491823</v>
      </c>
      <c r="Q372" s="23">
        <f ca="1">SQRT(Inputs!$B$38)*F372+SQRT(1-Inputs!$B$38)*_xlfn.NORM.S.INV(RAND())</f>
        <v>-0.35257144419292885</v>
      </c>
      <c r="R372" s="23">
        <f ca="1">SQRT(Inputs!$B$38)*G372+SQRT(1-Inputs!$B$38)*_xlfn.NORM.S.INV(RAND())</f>
        <v>0.90797546453331246</v>
      </c>
      <c r="S372" s="23">
        <f ca="1">SQRT(Inputs!$B$38)*H372+SQRT(1-Inputs!$B$38)*_xlfn.NORM.S.INV(RAND())</f>
        <v>-1.8257419011785774</v>
      </c>
      <c r="T372" s="23">
        <f ca="1">SQRT(Inputs!$B$38)*I372+SQRT(1-Inputs!$B$38)*_xlfn.NORM.S.INV(RAND())</f>
        <v>-0.23446122905269107</v>
      </c>
      <c r="U372" s="23">
        <f ca="1">SQRT(Inputs!$B$38)*J372+SQRT(1-Inputs!$B$38)*_xlfn.NORM.S.INV(RAND())</f>
        <v>-0.87578965842978662</v>
      </c>
      <c r="V372" s="23">
        <f ca="1">SQRT(Inputs!$B$38)*K372+SQRT(1-Inputs!$B$38)*_xlfn.NORM.S.INV(RAND())</f>
        <v>1.6255465410488106</v>
      </c>
      <c r="W372" s="23">
        <f ca="1">SQRT(Inputs!$B$38)*L372+SQRT(1-Inputs!$B$38)*_xlfn.NORM.S.INV(RAND())</f>
        <v>-0.32668722591743249</v>
      </c>
      <c r="X372" s="23">
        <f ca="1">SQRT(Inputs!$B$38)*M372+SQRT(1-Inputs!$B$38)*_xlfn.NORM.S.INV(RAND())</f>
        <v>0.44944651447975315</v>
      </c>
      <c r="Y372" s="23">
        <f ca="1">SQRT(Inputs!$B$38)*C372+SQRT(1-Inputs!$B$38)*_xlfn.NORM.S.INV(RAND())</f>
        <v>0.78736882839607214</v>
      </c>
      <c r="Z372" s="23">
        <f ca="1">SQRT(Inputs!$B$38)*D372+SQRT(1-Inputs!$B$38)*_xlfn.NORM.S.INV(RAND())</f>
        <v>1.6652892261620593</v>
      </c>
      <c r="AA372" s="23">
        <f ca="1">SQRT(Inputs!$B$38)*E372+SQRT(1-Inputs!$B$38)*_xlfn.NORM.S.INV(RAND())</f>
        <v>2.1910088750503176</v>
      </c>
      <c r="AB372" s="23">
        <f ca="1">SQRT(Inputs!$B$38)*F372+SQRT(1-Inputs!$B$38)*_xlfn.NORM.S.INV(RAND())</f>
        <v>-0.23532834531160893</v>
      </c>
      <c r="AC372" s="23">
        <f ca="1">SQRT(Inputs!$B$38)*G372+SQRT(1-Inputs!$B$38)*_xlfn.NORM.S.INV(RAND())</f>
        <v>-1.1374233243647165</v>
      </c>
      <c r="AD372" s="23">
        <f ca="1">SQRT(Inputs!$B$38)*H372+SQRT(1-Inputs!$B$38)*_xlfn.NORM.S.INV(RAND())</f>
        <v>-0.2236380172550998</v>
      </c>
      <c r="AE372" s="23">
        <f ca="1">SQRT(Inputs!$B$38)*I372+SQRT(1-Inputs!$B$38)*_xlfn.NORM.S.INV(RAND())</f>
        <v>-0.19693067241118925</v>
      </c>
      <c r="AF372" s="23">
        <f ca="1">SQRT(Inputs!$B$38)*J372+SQRT(1-Inputs!$B$38)*_xlfn.NORM.S.INV(RAND())</f>
        <v>-1.2283370003959511</v>
      </c>
      <c r="AG372" s="23">
        <f ca="1">SQRT(Inputs!$B$38)*K372+SQRT(1-Inputs!$B$38)*_xlfn.NORM.S.INV(RAND())</f>
        <v>1.7508540180948886</v>
      </c>
      <c r="AH372" s="23">
        <f ca="1">SQRT(Inputs!$B$38)*L372+SQRT(1-Inputs!$B$38)*_xlfn.NORM.S.INV(RAND())</f>
        <v>-0.73984719887831574</v>
      </c>
      <c r="AI372" s="23">
        <f ca="1">SQRT(Inputs!$B$38)*M372+SQRT(1-Inputs!$B$38)*_xlfn.NORM.S.INV(RAND())</f>
        <v>3.2090330483916931</v>
      </c>
      <c r="AJ372" s="23">
        <f ca="1">SQRT(Inputs!$B$38)*C372+SQRT(1-Inputs!$B$38)*_xlfn.NORM.S.INV(RAND())</f>
        <v>-0.92811151819483217</v>
      </c>
      <c r="AK372" s="23">
        <f ca="1">SQRT(Inputs!$B$38)*D372+SQRT(1-Inputs!$B$38)*_xlfn.NORM.S.INV(RAND())</f>
        <v>-0.26456506008749436</v>
      </c>
      <c r="AL372" s="23">
        <f ca="1">SQRT(Inputs!$B$38)*E372+SQRT(1-Inputs!$B$38)*_xlfn.NORM.S.INV(RAND())</f>
        <v>1.4893092587864456</v>
      </c>
      <c r="AM372" s="23">
        <f ca="1">SQRT(Inputs!$B$38)*F372+SQRT(1-Inputs!$B$38)*_xlfn.NORM.S.INV(RAND())</f>
        <v>-1.3893311994605093</v>
      </c>
      <c r="AN372" s="23">
        <f ca="1">SQRT(Inputs!$B$38)*G372+SQRT(1-Inputs!$B$38)*_xlfn.NORM.S.INV(RAND())</f>
        <v>0.28786880862893349</v>
      </c>
      <c r="AO372" s="23">
        <f ca="1">SQRT(Inputs!$B$38)*H372+SQRT(1-Inputs!$B$38)*_xlfn.NORM.S.INV(RAND())</f>
        <v>0.28630578668025047</v>
      </c>
      <c r="AP372" s="23">
        <f ca="1">SQRT(Inputs!$B$38)*I372+SQRT(1-Inputs!$B$38)*_xlfn.NORM.S.INV(RAND())</f>
        <v>-0.55207128281043782</v>
      </c>
      <c r="AQ372" s="23">
        <f ca="1">SQRT(Inputs!$B$38)*J372+SQRT(1-Inputs!$B$38)*_xlfn.NORM.S.INV(RAND())</f>
        <v>-0.40882690443751679</v>
      </c>
      <c r="AR372" s="23">
        <f ca="1">SQRT(Inputs!$B$38)*K372+SQRT(1-Inputs!$B$38)*_xlfn.NORM.S.INV(RAND())</f>
        <v>-8.5753621259582968E-2</v>
      </c>
      <c r="AS372" s="23">
        <f ca="1">SQRT(Inputs!$B$38)*L372+SQRT(1-Inputs!$B$38)*_xlfn.NORM.S.INV(RAND())</f>
        <v>1.3026353204811529</v>
      </c>
      <c r="AT372" s="23">
        <f ca="1">SQRT(Inputs!$B$38)*M372+SQRT(1-Inputs!$B$38)*_xlfn.NORM.S.INV(RAND())</f>
        <v>1.7408614118033428</v>
      </c>
      <c r="AU372" s="15">
        <f ca="1">Inputs!$B$6*EXP($B$8-0.5*C$5^2+C$5*N372)</f>
        <v>6109.5259946684782</v>
      </c>
      <c r="AV372" s="15">
        <f t="shared" ca="1" si="183"/>
        <v>7541.0917107949335</v>
      </c>
      <c r="AW372" s="15">
        <f t="shared" ca="1" si="184"/>
        <v>9366.4923829222698</v>
      </c>
      <c r="AX372" s="15">
        <f t="shared" ca="1" si="185"/>
        <v>10942.769097520277</v>
      </c>
      <c r="AY372" s="15">
        <f t="shared" ca="1" si="186"/>
        <v>14869.198293662144</v>
      </c>
      <c r="AZ372" s="15">
        <f t="shared" ca="1" si="187"/>
        <v>14873.351873501102</v>
      </c>
      <c r="BA372" s="15">
        <f t="shared" ca="1" si="188"/>
        <v>17759.982760390227</v>
      </c>
      <c r="BB372" s="15">
        <f t="shared" ca="1" si="189"/>
        <v>19917.043248487753</v>
      </c>
      <c r="BC372" s="15">
        <f t="shared" ca="1" si="190"/>
        <v>28537.605652090573</v>
      </c>
      <c r="BD372" s="15">
        <f t="shared" ca="1" si="191"/>
        <v>33909.13108900794</v>
      </c>
      <c r="BE372" s="15">
        <f t="shared" ca="1" si="192"/>
        <v>43287.518511294991</v>
      </c>
      <c r="BF372" s="15">
        <f ca="1">Inputs!$B$13*EXP($B$9-0.5*C$6^2+C$6*Y372)</f>
        <v>16167.580021932321</v>
      </c>
      <c r="BG372" s="15">
        <f t="shared" ca="1" si="193"/>
        <v>26610.44476927878</v>
      </c>
      <c r="BH372" s="15">
        <f t="shared" ca="1" si="194"/>
        <v>46760.421951554337</v>
      </c>
      <c r="BI372" s="15">
        <f t="shared" ca="1" si="195"/>
        <v>55205.501547503845</v>
      </c>
      <c r="BJ372" s="15">
        <f t="shared" ca="1" si="196"/>
        <v>57444.072778959184</v>
      </c>
      <c r="BK372" s="15">
        <f t="shared" ca="1" si="197"/>
        <v>68387.508260538947</v>
      </c>
      <c r="BL372" s="15">
        <f t="shared" ca="1" si="198"/>
        <v>81889.050462369865</v>
      </c>
      <c r="BM372" s="15">
        <f t="shared" ca="1" si="199"/>
        <v>86413.885779343735</v>
      </c>
      <c r="BN372" s="15">
        <f t="shared" ca="1" si="200"/>
        <v>131088.91595749726</v>
      </c>
      <c r="BO372" s="15">
        <f t="shared" ca="1" si="201"/>
        <v>148000.04901317501</v>
      </c>
      <c r="BP372" s="15">
        <f t="shared" ca="1" si="202"/>
        <v>262030.01712942918</v>
      </c>
      <c r="BQ372" s="15">
        <f ca="1">Inputs!$B$20*EXP($B$10-0.5*C$7^2+C$7*AJ372)</f>
        <v>3086.3473934953404</v>
      </c>
      <c r="BR372" s="15">
        <f t="shared" ca="1" si="203"/>
        <v>3850.293049326091</v>
      </c>
      <c r="BS372" s="15">
        <f t="shared" ca="1" si="204"/>
        <v>8086.9407586291109</v>
      </c>
      <c r="BT372" s="15">
        <f t="shared" ca="1" si="205"/>
        <v>7744.5168484303222</v>
      </c>
      <c r="BU372" s="15">
        <f t="shared" ca="1" si="206"/>
        <v>11507.235468360564</v>
      </c>
      <c r="BV372" s="15">
        <f t="shared" ca="1" si="207"/>
        <v>17076.625857753097</v>
      </c>
      <c r="BW372" s="15">
        <f t="shared" ca="1" si="208"/>
        <v>21201.618038527587</v>
      </c>
      <c r="BX372" s="15">
        <f t="shared" ca="1" si="209"/>
        <v>27320.392343674925</v>
      </c>
      <c r="BY372" s="15">
        <f t="shared" ca="1" si="210"/>
        <v>37657.573283275939</v>
      </c>
      <c r="BZ372" s="15">
        <f t="shared" ca="1" si="211"/>
        <v>67135.645019390184</v>
      </c>
      <c r="CA372" s="15">
        <f t="shared" ca="1" si="212"/>
        <v>128494.85155275225</v>
      </c>
      <c r="CB372" s="15">
        <f ca="1">(AU372*DCF!C$10-DCF!C$5*MAX(AU372*DCF!C$10,0)-MAX(AU372-Inputs!$B$6,0)/Inputs!$B$10)*DCF!C$6</f>
        <v>1034.8939458213933</v>
      </c>
      <c r="CC372" s="15">
        <f ca="1">(AV372*DCF!D$10-DCF!D$5*MAX(AV372*DCF!D$10,0)-MAX(AV372-AU372,0)/Inputs!$B$10)*DCF!D$6</f>
        <v>1489.0401821458786</v>
      </c>
      <c r="CD372" s="15">
        <f ca="1">(AW372*DCF!E$10-DCF!E$5*MAX(AW372*DCF!E$10,0)-MAX(AW372-AV372,0)/Inputs!$B$10)*DCF!E$6</f>
        <v>1751.4181649400746</v>
      </c>
      <c r="CE372" s="15">
        <f ca="1">(AX372*DCF!F$10-DCF!F$5*MAX(AX372*DCF!F$10,0)-MAX(AX372-AW372,0)/Inputs!$B$10)*DCF!F$6</f>
        <v>2060.8049508563577</v>
      </c>
      <c r="CF372" s="15">
        <f ca="1">(AY372*DCF!G$10-DCF!G$5*MAX(AY372*DCF!G$10,0)-MAX(AY372-AX372,0)/Inputs!$B$10)*DCF!G$6</f>
        <v>2308.9198178767133</v>
      </c>
      <c r="CG372" s="15">
        <f ca="1">(AZ372*DCF!H$10-DCF!H$5*MAX(AZ372*DCF!H$10,0)-MAX(AZ372-AY372,0)/Inputs!$B$10)*DCF!H$6</f>
        <v>2886.9343920637621</v>
      </c>
      <c r="CH372" s="15">
        <f ca="1">(BA372*DCF!I$10-DCF!I$5*MAX(BA372*DCF!I$10,0)-MAX(BA372-AZ372,0)/Inputs!$B$10)*DCF!I$6</f>
        <v>2770.592360322833</v>
      </c>
      <c r="CI372" s="15">
        <f ca="1">(BB372*DCF!J$10-DCF!J$5*MAX(BB372*DCF!J$10,0)-MAX(BB372-BA372,0)/Inputs!$B$10)*DCF!J$6</f>
        <v>3090.9438639734863</v>
      </c>
      <c r="CJ372" s="15">
        <f ca="1">(BC372*DCF!K$10-DCF!K$5*MAX(BC372*DCF!K$10,0)-MAX(BC372-BB372,0)/Inputs!$B$10)*DCF!K$6</f>
        <v>3387.3486859688592</v>
      </c>
      <c r="CK372" s="15">
        <f ca="1">(BD372*DCF!L$10-DCF!L$5*MAX(BD372*DCF!L$10,0)-MAX(BD372-BC372,0)/Inputs!$B$10)*DCF!L$6</f>
        <v>4419.5165715791863</v>
      </c>
      <c r="CL372" s="15">
        <f ca="1">(BE372*DCF!M$10-DCF!M$5*MAX(BE372*DCF!M$10,0)-MAX(BE372-BD372,0)/Inputs!$B$10)*DCF!M$6</f>
        <v>4988.0801599318629</v>
      </c>
      <c r="CM372" s="15">
        <f ca="1">(BF372*DCF!C$28-DCF!C$5*MAX(BF372*DCF!C$28,0)-MAX(BF372-Inputs!$B$13,0)/Inputs!$B$17)*DCF!C$6</f>
        <v>3830.1793423800259</v>
      </c>
      <c r="CN372" s="15">
        <f ca="1">(BG372*DCF!D$28-DCF!D$5*MAX(BG372*DCF!D$28,0)-MAX(BG372-BF372,0)/Inputs!$B$17)*DCF!D$6</f>
        <v>5609.4478707822473</v>
      </c>
      <c r="CO372" s="15">
        <f ca="1">(BH372*DCF!E$28-DCF!E$5*MAX(BH372*DCF!E$28,0)-MAX(BH372-BG372,0)/Inputs!$B$17)*DCF!E$6</f>
        <v>9272.1009909114255</v>
      </c>
      <c r="CP372" s="15">
        <f ca="1">(BI372*DCF!F$28-DCF!F$5*MAX(BI372*DCF!F$28,0)-MAX(BI372-BH372,0)/Inputs!$B$17)*DCF!F$6</f>
        <v>13449.279284514749</v>
      </c>
      <c r="CQ372" s="15">
        <f ca="1">(BJ372*DCF!G$28-DCF!G$5*MAX(BJ372*DCF!G$28,0)-MAX(BJ372-BI372,0)/Inputs!$B$17)*DCF!G$6</f>
        <v>14527.79494267802</v>
      </c>
      <c r="CR372" s="15">
        <f ca="1">(BK372*DCF!H$28-DCF!H$5*MAX(BK372*DCF!H$28,0)-MAX(BK372-BJ372,0)/Inputs!$B$17)*DCF!H$6</f>
        <v>15212.682531441624</v>
      </c>
      <c r="CS372" s="15">
        <f ca="1">(BL372*DCF!I$28-DCF!I$5*MAX(BL372*DCF!I$28,0)-MAX(BL372-BK372,0)/Inputs!$B$17)*DCF!I$6</f>
        <v>17318.573695475923</v>
      </c>
      <c r="CT372" s="15">
        <f ca="1">(BM372*DCF!J$28-DCF!J$5*MAX(BM372*DCF!J$28,0)-MAX(BM372-BL372,0)/Inputs!$B$17)*DCF!J$6</f>
        <v>18677.514100009743</v>
      </c>
      <c r="CU372" s="15">
        <f ca="1">(BN372*DCF!K$28-DCF!K$5*MAX(BN372*DCF!K$28,0)-MAX(BN372-BM372,0)/Inputs!$B$17)*DCF!K$6</f>
        <v>22211.684954210803</v>
      </c>
      <c r="CV372" s="15">
        <f ca="1">(BO372*DCF!L$28-DCF!L$5*MAX(BO372*DCF!L$28,0)-MAX(BO372-BN372,0)/Inputs!$B$17)*DCF!L$6</f>
        <v>27615.593376122844</v>
      </c>
      <c r="CW372" s="15">
        <f ca="1">(BP372*DCF!M$28-DCF!M$5*MAX(BP372*DCF!M$28,0)-MAX(BP372-BO372,0)/Inputs!$B$17)*DCF!M$6</f>
        <v>37381.763537480547</v>
      </c>
      <c r="CX372" s="15">
        <f ca="1">(BQ372*DCF!C$46-DCF!C$5*MAX(BQ372*DCF!C$46,0)-MAX(BQ372-Inputs!$B$20,0)/Inputs!$B$24)*DCF!C$6</f>
        <v>-712.78230796659125</v>
      </c>
      <c r="CY372" s="15">
        <f ca="1">(BR372*DCF!D$46-DCF!D$5*MAX(BR372*DCF!D$46,0)-MAX(BR372-BQ372,0)/Inputs!$B$24)*DCF!D$6</f>
        <v>-983.12450354364773</v>
      </c>
      <c r="CZ372" s="15">
        <f ca="1">(BS372*DCF!E$46-DCF!E$5*MAX(BS372*DCF!E$46,0)-MAX(BS372-BR372,0)/Inputs!$B$24)*DCF!E$6</f>
        <v>-2626.2647190687358</v>
      </c>
      <c r="DA372" s="15">
        <f ca="1">(BT372*DCF!F$46-DCF!F$5*MAX(BT372*DCF!F$46,0)-MAX(BT372-BS372,0)/Inputs!$B$24)*DCF!F$6</f>
        <v>-564.00468147336915</v>
      </c>
      <c r="DB372" s="15">
        <f ca="1">(BU372*DCF!G$46-DCF!G$5*MAX(BU372*DCF!G$46,0)-MAX(BU372-BT372,0)/Inputs!$B$24)*DCF!G$6</f>
        <v>-1652.7848671364372</v>
      </c>
      <c r="DC372" s="15">
        <f ca="1">(BV372*DCF!H$46-DCF!H$5*MAX(BV372*DCF!H$46,0)-MAX(BV372-BU372,0)/Inputs!$B$24)*DCF!H$6</f>
        <v>-1730.6539392826519</v>
      </c>
      <c r="DD372" s="15">
        <f ca="1">(BW372*DCF!I$46-DCF!I$5*MAX(BW372*DCF!I$46,0)-MAX(BW372-BV372,0)/Inputs!$B$24)*DCF!I$6</f>
        <v>-694.4660917769221</v>
      </c>
      <c r="DE372" s="15">
        <f ca="1">(BX372*DCF!J$46-DCF!J$5*MAX(BX372*DCF!J$46,0)-MAX(BX372-BW372,0)/Inputs!$B$24)*DCF!J$6</f>
        <v>-476.58409240963095</v>
      </c>
      <c r="DF372" s="15">
        <f ca="1">(BY372*DCF!K$46-DCF!K$5*MAX(BY372*DCF!K$46,0)-MAX(BY372-BX372,0)/Inputs!$B$24)*DCF!K$6</f>
        <v>-381.20783074809066</v>
      </c>
      <c r="DG372" s="15">
        <f ca="1">(BZ372*DCF!L$46-DCF!L$5*MAX(BZ372*DCF!L$46,0)-MAX(BZ372-BY372,0)/Inputs!$B$24)*DCF!L$6</f>
        <v>-2030.2088132376666</v>
      </c>
      <c r="DH372" s="15">
        <f ca="1">(CA372*DCF!M$46-DCF!M$5*MAX(CA372*DCF!M$46,0)-MAX(CA372-BZ372,0)/Inputs!$B$24)*DCF!M$6</f>
        <v>-2754.0305148281459</v>
      </c>
      <c r="DI372" s="15">
        <f ca="1">SUM(CB372:CL372)+BE372*DCF!M$10*(1+Inputs!$B$30)*(1-Inputs!$B$33)*(1-Inputs!$B$30/Inputs!$B$31)/(Inputs!$B$29-Inputs!$B$30)*DCF!M$6</f>
        <v>150658.22953058715</v>
      </c>
      <c r="DJ372" s="15">
        <f ca="1">SUM(CM372:CW372)+BP372*DCF!M$28*(1+Inputs!$B$30)*(1-Inputs!$B$33)*(1-Inputs!$B$30/Inputs!$B$31)/(Inputs!$B$29-Inputs!$B$30)*DCF!M$6</f>
        <v>1157417.2848386285</v>
      </c>
      <c r="DK372" s="15">
        <f ca="1">SUM(CX372:DH372)+CA372*DCF!M$46*(1+Inputs!$B$30)*(1-Inputs!$B$33)*(1-Inputs!$B$30/Inputs!$B$31)/(Inputs!$B$29-Inputs!$B$30)*DCF!M$6</f>
        <v>184062.14932731428</v>
      </c>
      <c r="DM372" s="15">
        <f ca="1">DI372+DJ372+DK372+Inputs!$B$34+Inputs!$B$36-Inputs!$B$35</f>
        <v>1568988.6636965298</v>
      </c>
    </row>
    <row r="373" spans="1:117" x14ac:dyDescent="0.75">
      <c r="A373" s="11">
        <v>360</v>
      </c>
      <c r="C373" s="23">
        <f t="shared" ca="1" si="215"/>
        <v>1.718998875434363</v>
      </c>
      <c r="D373" s="23">
        <f t="shared" ca="1" si="215"/>
        <v>-0.64629483239133634</v>
      </c>
      <c r="E373" s="23">
        <f t="shared" ca="1" si="215"/>
        <v>-0.48216067353796449</v>
      </c>
      <c r="F373" s="23">
        <f t="shared" ca="1" si="215"/>
        <v>-2.2060998504366971</v>
      </c>
      <c r="G373" s="23">
        <f t="shared" ca="1" si="215"/>
        <v>-0.78126478627486329</v>
      </c>
      <c r="H373" s="23">
        <f t="shared" ca="1" si="215"/>
        <v>-0.764206345331509</v>
      </c>
      <c r="I373" s="23">
        <f t="shared" ca="1" si="215"/>
        <v>-6.6290454867167212E-2</v>
      </c>
      <c r="J373" s="23">
        <f t="shared" ca="1" si="215"/>
        <v>0.16474705387488797</v>
      </c>
      <c r="K373" s="23">
        <f t="shared" ca="1" si="215"/>
        <v>0.3641477602150554</v>
      </c>
      <c r="L373" s="23">
        <f t="shared" ca="1" si="215"/>
        <v>1.4381119204687245</v>
      </c>
      <c r="M373" s="23">
        <f t="shared" ca="1" si="215"/>
        <v>0.10575361181140548</v>
      </c>
      <c r="N373" s="23">
        <f ca="1">SQRT(Inputs!$B$38)*C373+SQRT(1-Inputs!$B$38)*_xlfn.NORM.S.INV(RAND())</f>
        <v>1.9793018695262496</v>
      </c>
      <c r="O373" s="23">
        <f ca="1">SQRT(Inputs!$B$38)*D373+SQRT(1-Inputs!$B$38)*_xlfn.NORM.S.INV(RAND())</f>
        <v>-1.40043494953106</v>
      </c>
      <c r="P373" s="23">
        <f ca="1">SQRT(Inputs!$B$38)*E373+SQRT(1-Inputs!$B$38)*_xlfn.NORM.S.INV(RAND())</f>
        <v>-0.28163741375701129</v>
      </c>
      <c r="Q373" s="23">
        <f ca="1">SQRT(Inputs!$B$38)*F373+SQRT(1-Inputs!$B$38)*_xlfn.NORM.S.INV(RAND())</f>
        <v>-1.3709941056858075</v>
      </c>
      <c r="R373" s="23">
        <f ca="1">SQRT(Inputs!$B$38)*G373+SQRT(1-Inputs!$B$38)*_xlfn.NORM.S.INV(RAND())</f>
        <v>-0.1834480552457966</v>
      </c>
      <c r="S373" s="23">
        <f ca="1">SQRT(Inputs!$B$38)*H373+SQRT(1-Inputs!$B$38)*_xlfn.NORM.S.INV(RAND())</f>
        <v>-0.15560670473584159</v>
      </c>
      <c r="T373" s="23">
        <f ca="1">SQRT(Inputs!$B$38)*I373+SQRT(1-Inputs!$B$38)*_xlfn.NORM.S.INV(RAND())</f>
        <v>-0.33561867605615137</v>
      </c>
      <c r="U373" s="23">
        <f ca="1">SQRT(Inputs!$B$38)*J373+SQRT(1-Inputs!$B$38)*_xlfn.NORM.S.INV(RAND())</f>
        <v>-0.13583403047382547</v>
      </c>
      <c r="V373" s="23">
        <f ca="1">SQRT(Inputs!$B$38)*K373+SQRT(1-Inputs!$B$38)*_xlfn.NORM.S.INV(RAND())</f>
        <v>0.37989885699473569</v>
      </c>
      <c r="W373" s="23">
        <f ca="1">SQRT(Inputs!$B$38)*L373+SQRT(1-Inputs!$B$38)*_xlfn.NORM.S.INV(RAND())</f>
        <v>1.2928542320421834</v>
      </c>
      <c r="X373" s="23">
        <f ca="1">SQRT(Inputs!$B$38)*M373+SQRT(1-Inputs!$B$38)*_xlfn.NORM.S.INV(RAND())</f>
        <v>-0.61823701455731861</v>
      </c>
      <c r="Y373" s="23">
        <f ca="1">SQRT(Inputs!$B$38)*C373+SQRT(1-Inputs!$B$38)*_xlfn.NORM.S.INV(RAND())</f>
        <v>5.7433758142528157E-2</v>
      </c>
      <c r="Z373" s="23">
        <f ca="1">SQRT(Inputs!$B$38)*D373+SQRT(1-Inputs!$B$38)*_xlfn.NORM.S.INV(RAND())</f>
        <v>-0.68067535166227833</v>
      </c>
      <c r="AA373" s="23">
        <f ca="1">SQRT(Inputs!$B$38)*E373+SQRT(1-Inputs!$B$38)*_xlfn.NORM.S.INV(RAND())</f>
        <v>0.14152147410877802</v>
      </c>
      <c r="AB373" s="23">
        <f ca="1">SQRT(Inputs!$B$38)*F373+SQRT(1-Inputs!$B$38)*_xlfn.NORM.S.INV(RAND())</f>
        <v>-1.7673873432370319</v>
      </c>
      <c r="AC373" s="23">
        <f ca="1">SQRT(Inputs!$B$38)*G373+SQRT(1-Inputs!$B$38)*_xlfn.NORM.S.INV(RAND())</f>
        <v>-0.71573731835448973</v>
      </c>
      <c r="AD373" s="23">
        <f ca="1">SQRT(Inputs!$B$38)*H373+SQRT(1-Inputs!$B$38)*_xlfn.NORM.S.INV(RAND())</f>
        <v>0.20002631859461295</v>
      </c>
      <c r="AE373" s="23">
        <f ca="1">SQRT(Inputs!$B$38)*I373+SQRT(1-Inputs!$B$38)*_xlfn.NORM.S.INV(RAND())</f>
        <v>-1.6193215894846695</v>
      </c>
      <c r="AF373" s="23">
        <f ca="1">SQRT(Inputs!$B$38)*J373+SQRT(1-Inputs!$B$38)*_xlfn.NORM.S.INV(RAND())</f>
        <v>0.85362768308313164</v>
      </c>
      <c r="AG373" s="23">
        <f ca="1">SQRT(Inputs!$B$38)*K373+SQRT(1-Inputs!$B$38)*_xlfn.NORM.S.INV(RAND())</f>
        <v>-0.64568654395199832</v>
      </c>
      <c r="AH373" s="23">
        <f ca="1">SQRT(Inputs!$B$38)*L373+SQRT(1-Inputs!$B$38)*_xlfn.NORM.S.INV(RAND())</f>
        <v>-0.2135877830477495</v>
      </c>
      <c r="AI373" s="23">
        <f ca="1">SQRT(Inputs!$B$38)*M373+SQRT(1-Inputs!$B$38)*_xlfn.NORM.S.INV(RAND())</f>
        <v>-0.22992674617385889</v>
      </c>
      <c r="AJ373" s="23">
        <f ca="1">SQRT(Inputs!$B$38)*C373+SQRT(1-Inputs!$B$38)*_xlfn.NORM.S.INV(RAND())</f>
        <v>2.8016832642480276</v>
      </c>
      <c r="AK373" s="23">
        <f ca="1">SQRT(Inputs!$B$38)*D373+SQRT(1-Inputs!$B$38)*_xlfn.NORM.S.INV(RAND())</f>
        <v>0.35404474251014861</v>
      </c>
      <c r="AL373" s="23">
        <f ca="1">SQRT(Inputs!$B$38)*E373+SQRT(1-Inputs!$B$38)*_xlfn.NORM.S.INV(RAND())</f>
        <v>-0.36716961830225764</v>
      </c>
      <c r="AM373" s="23">
        <f ca="1">SQRT(Inputs!$B$38)*F373+SQRT(1-Inputs!$B$38)*_xlfn.NORM.S.INV(RAND())</f>
        <v>-0.54181002151158042</v>
      </c>
      <c r="AN373" s="23">
        <f ca="1">SQRT(Inputs!$B$38)*G373+SQRT(1-Inputs!$B$38)*_xlfn.NORM.S.INV(RAND())</f>
        <v>-1.2650971161363627</v>
      </c>
      <c r="AO373" s="23">
        <f ca="1">SQRT(Inputs!$B$38)*H373+SQRT(1-Inputs!$B$38)*_xlfn.NORM.S.INV(RAND())</f>
        <v>-1.0297192242394011</v>
      </c>
      <c r="AP373" s="23">
        <f ca="1">SQRT(Inputs!$B$38)*I373+SQRT(1-Inputs!$B$38)*_xlfn.NORM.S.INV(RAND())</f>
        <v>1.102516162278173</v>
      </c>
      <c r="AQ373" s="23">
        <f ca="1">SQRT(Inputs!$B$38)*J373+SQRT(1-Inputs!$B$38)*_xlfn.NORM.S.INV(RAND())</f>
        <v>-1.5891067556234597</v>
      </c>
      <c r="AR373" s="23">
        <f ca="1">SQRT(Inputs!$B$38)*K373+SQRT(1-Inputs!$B$38)*_xlfn.NORM.S.INV(RAND())</f>
        <v>-0.58674147190257164</v>
      </c>
      <c r="AS373" s="23">
        <f ca="1">SQRT(Inputs!$B$38)*L373+SQRT(1-Inputs!$B$38)*_xlfn.NORM.S.INV(RAND())</f>
        <v>1.0304537203721946</v>
      </c>
      <c r="AT373" s="23">
        <f ca="1">SQRT(Inputs!$B$38)*M373+SQRT(1-Inputs!$B$38)*_xlfn.NORM.S.INV(RAND())</f>
        <v>2.3583053233085507</v>
      </c>
      <c r="AU373" s="15">
        <f ca="1">Inputs!$B$6*EXP($B$8-0.5*C$5^2+C$5*N373)</f>
        <v>6836.3421676943562</v>
      </c>
      <c r="AV373" s="15">
        <f t="shared" ca="1" si="183"/>
        <v>6772.8836509231751</v>
      </c>
      <c r="AW373" s="15">
        <f t="shared" ca="1" si="184"/>
        <v>7950.5012941971427</v>
      </c>
      <c r="AX373" s="15">
        <f t="shared" ca="1" si="185"/>
        <v>8178.7611519460916</v>
      </c>
      <c r="AY373" s="15">
        <f t="shared" ca="1" si="186"/>
        <v>9783.4144083204956</v>
      </c>
      <c r="AZ373" s="15">
        <f t="shared" ca="1" si="187"/>
        <v>11762.096118633193</v>
      </c>
      <c r="BA373" s="15">
        <f t="shared" ca="1" si="188"/>
        <v>13896.981805555255</v>
      </c>
      <c r="BB373" s="15">
        <f t="shared" ca="1" si="189"/>
        <v>16784.160595115467</v>
      </c>
      <c r="BC373" s="15">
        <f t="shared" ca="1" si="190"/>
        <v>21324.151246766007</v>
      </c>
      <c r="BD373" s="15">
        <f t="shared" ca="1" si="191"/>
        <v>29482.101083384758</v>
      </c>
      <c r="BE373" s="15">
        <f t="shared" ca="1" si="192"/>
        <v>34148.490699016547</v>
      </c>
      <c r="BF373" s="15">
        <f ca="1">Inputs!$B$13*EXP($B$9-0.5*C$6^2+C$6*Y373)</f>
        <v>13989.402267729733</v>
      </c>
      <c r="BG373" s="15">
        <f t="shared" ca="1" si="193"/>
        <v>15078.859799062571</v>
      </c>
      <c r="BH373" s="15">
        <f t="shared" ca="1" si="194"/>
        <v>18861.154066618146</v>
      </c>
      <c r="BI373" s="15">
        <f t="shared" ca="1" si="195"/>
        <v>17589.747476598128</v>
      </c>
      <c r="BJ373" s="15">
        <f t="shared" ca="1" si="196"/>
        <v>19450.048619120076</v>
      </c>
      <c r="BK373" s="15">
        <f t="shared" ca="1" si="197"/>
        <v>24530.248431075132</v>
      </c>
      <c r="BL373" s="15">
        <f t="shared" ca="1" si="198"/>
        <v>24428.540176079281</v>
      </c>
      <c r="BM373" s="15">
        <f t="shared" ca="1" si="199"/>
        <v>33387.202132772611</v>
      </c>
      <c r="BN373" s="15">
        <f t="shared" ca="1" si="200"/>
        <v>38004.653190143908</v>
      </c>
      <c r="BO373" s="15">
        <f t="shared" ca="1" si="201"/>
        <v>45614.145942392395</v>
      </c>
      <c r="BP373" s="15">
        <f t="shared" ca="1" si="202"/>
        <v>54698.848370221043</v>
      </c>
      <c r="BQ373" s="15">
        <f ca="1">Inputs!$B$20*EXP($B$10-0.5*C$7^2+C$7*AJ373)</f>
        <v>11586.978894564269</v>
      </c>
      <c r="BR373" s="15">
        <f t="shared" ca="1" si="203"/>
        <v>17592.998501304915</v>
      </c>
      <c r="BS373" s="15">
        <f t="shared" ca="1" si="204"/>
        <v>21680.562523671742</v>
      </c>
      <c r="BT373" s="15">
        <f t="shared" ca="1" si="205"/>
        <v>25932.132421445844</v>
      </c>
      <c r="BU373" s="15">
        <f t="shared" ca="1" si="206"/>
        <v>26461.816445914443</v>
      </c>
      <c r="BV373" s="15">
        <f t="shared" ca="1" si="207"/>
        <v>29193.289910595577</v>
      </c>
      <c r="BW373" s="15">
        <f t="shared" ca="1" si="208"/>
        <v>51444.211259439027</v>
      </c>
      <c r="BX373" s="15">
        <f t="shared" ca="1" si="209"/>
        <v>52323.11603182496</v>
      </c>
      <c r="BY373" s="15">
        <f t="shared" ca="1" si="210"/>
        <v>65528.659022765591</v>
      </c>
      <c r="BZ373" s="15">
        <f t="shared" ca="1" si="211"/>
        <v>111122.41677139114</v>
      </c>
      <c r="CA373" s="15">
        <f t="shared" ca="1" si="212"/>
        <v>237347.76548793694</v>
      </c>
      <c r="CB373" s="15">
        <f ca="1">(AU373*DCF!C$10-DCF!C$5*MAX(AU373*DCF!C$10,0)-MAX(AU373-Inputs!$B$6,0)/Inputs!$B$10)*DCF!C$6</f>
        <v>1029.7116169594062</v>
      </c>
      <c r="CC373" s="15">
        <f ca="1">(AV373*DCF!D$10-DCF!D$5*MAX(AV373*DCF!D$10,0)-MAX(AV373-AU373,0)/Inputs!$B$10)*DCF!D$6</f>
        <v>1650.8445051319504</v>
      </c>
      <c r="CD373" s="15">
        <f ca="1">(AW373*DCF!E$10-DCF!E$5*MAX(AW373*DCF!E$10,0)-MAX(AW373-AV373,0)/Inputs!$B$10)*DCF!E$6</f>
        <v>1570.3959271140718</v>
      </c>
      <c r="CE373" s="15">
        <f ca="1">(AX373*DCF!F$10-DCF!F$5*MAX(AX373*DCF!F$10,0)-MAX(AX373-AW373,0)/Inputs!$B$10)*DCF!F$6</f>
        <v>1737.9153079433727</v>
      </c>
      <c r="CF373" s="15">
        <f ca="1">(AY373*DCF!G$10-DCF!G$5*MAX(AY373*DCF!G$10,0)-MAX(AY373-AX373,0)/Inputs!$B$10)*DCF!G$6</f>
        <v>1707.3311358376984</v>
      </c>
      <c r="CG373" s="15">
        <f ca="1">(AZ373*DCF!H$10-DCF!H$5*MAX(AZ373*DCF!H$10,0)-MAX(AZ373-AY373,0)/Inputs!$B$10)*DCF!H$6</f>
        <v>1932.2689879456566</v>
      </c>
      <c r="CH373" s="15">
        <f ca="1">(BA373*DCF!I$10-DCF!I$5*MAX(BA373*DCF!I$10,0)-MAX(BA373-AZ373,0)/Inputs!$B$10)*DCF!I$6</f>
        <v>2188.2755601444373</v>
      </c>
      <c r="CI373" s="15">
        <f ca="1">(BB373*DCF!J$10-DCF!J$5*MAX(BB373*DCF!J$10,0)-MAX(BB373-BA373,0)/Inputs!$B$10)*DCF!J$6</f>
        <v>2442.6965341480691</v>
      </c>
      <c r="CJ373" s="15">
        <f ca="1">(BC373*DCF!K$10-DCF!K$5*MAX(BC373*DCF!K$10,0)-MAX(BC373-BB373,0)/Inputs!$B$10)*DCF!K$6</f>
        <v>2797.3163030149158</v>
      </c>
      <c r="CK373" s="15">
        <f ca="1">(BD373*DCF!L$10-DCF!L$5*MAX(BD373*DCF!L$10,0)-MAX(BD373-BC373,0)/Inputs!$B$10)*DCF!L$6</f>
        <v>3391.5064714462028</v>
      </c>
      <c r="CL373" s="15">
        <f ca="1">(BE373*DCF!M$10-DCF!M$5*MAX(BE373*DCF!M$10,0)-MAX(BE373-BD373,0)/Inputs!$B$10)*DCF!M$6</f>
        <v>4261.3436162722401</v>
      </c>
      <c r="CM373" s="15">
        <f ca="1">(BF373*DCF!C$28-DCF!C$5*MAX(BF373*DCF!C$28,0)-MAX(BF373-Inputs!$B$13,0)/Inputs!$B$17)*DCF!C$6</f>
        <v>3668.4571378136129</v>
      </c>
      <c r="CN373" s="15">
        <f ca="1">(BG373*DCF!D$28-DCF!D$5*MAX(BG373*DCF!D$28,0)-MAX(BG373-BF373,0)/Inputs!$B$17)*DCF!D$6</f>
        <v>4208.6407441364627</v>
      </c>
      <c r="CO373" s="15">
        <f ca="1">(BH373*DCF!E$28-DCF!E$5*MAX(BH373*DCF!E$28,0)-MAX(BH373-BG373,0)/Inputs!$B$17)*DCF!E$6</f>
        <v>4596.3765440613233</v>
      </c>
      <c r="CP373" s="15">
        <f ca="1">(BI373*DCF!F$28-DCF!F$5*MAX(BI373*DCF!F$28,0)-MAX(BI373-BH373,0)/Inputs!$B$17)*DCF!F$6</f>
        <v>4775.1531107770752</v>
      </c>
      <c r="CQ373" s="15">
        <f ca="1">(BJ373*DCF!G$28-DCF!G$5*MAX(BJ373*DCF!G$28,0)-MAX(BJ373-BI373,0)/Inputs!$B$17)*DCF!G$6</f>
        <v>4733.5784066835004</v>
      </c>
      <c r="CR373" s="15">
        <f ca="1">(BK373*DCF!H$28-DCF!H$5*MAX(BK373*DCF!H$28,0)-MAX(BK373-BJ373,0)/Inputs!$B$17)*DCF!H$6</f>
        <v>5277.2805902359833</v>
      </c>
      <c r="CS373" s="15">
        <f ca="1">(BL373*DCF!I$28-DCF!I$5*MAX(BL373*DCF!I$28,0)-MAX(BL373-BK373,0)/Inputs!$B$17)*DCF!I$6</f>
        <v>5744.4454142746354</v>
      </c>
      <c r="CT373" s="15">
        <f ca="1">(BM373*DCF!J$28-DCF!J$5*MAX(BM373*DCF!J$28,0)-MAX(BM373-BL373,0)/Inputs!$B$17)*DCF!J$6</f>
        <v>6260.2723681006491</v>
      </c>
      <c r="CU373" s="15">
        <f ca="1">(BN373*DCF!K$28-DCF!K$5*MAX(BN373*DCF!K$28,0)-MAX(BN373-BM373,0)/Inputs!$B$17)*DCF!K$6</f>
        <v>7460.3692793068276</v>
      </c>
      <c r="CV373" s="15">
        <f ca="1">(BO373*DCF!L$28-DCF!L$5*MAX(BO373*DCF!L$28,0)-MAX(BO373-BN373,0)/Inputs!$B$17)*DCF!L$6</f>
        <v>8239.9527570268492</v>
      </c>
      <c r="CW373" s="15">
        <f ca="1">(BP373*DCF!M$28-DCF!M$5*MAX(BP373*DCF!M$28,0)-MAX(BP373-BO373,0)/Inputs!$B$17)*DCF!M$6</f>
        <v>9342.013299221273</v>
      </c>
      <c r="CX373" s="15">
        <f ca="1">(BQ373*DCF!C$46-DCF!C$5*MAX(BQ373*DCF!C$46,0)-MAX(BQ373-Inputs!$B$20,0)/Inputs!$B$24)*DCF!C$6</f>
        <v>-6549.4080100907167</v>
      </c>
      <c r="CY373" s="15">
        <f ca="1">(BR373*DCF!D$46-DCF!D$5*MAX(BR373*DCF!D$46,0)-MAX(BR373-BQ373,0)/Inputs!$B$24)*DCF!D$6</f>
        <v>-5565.4332818512503</v>
      </c>
      <c r="CZ373" s="15">
        <f ca="1">(BS373*DCF!E$46-DCF!E$5*MAX(BS373*DCF!E$46,0)-MAX(BS373-BR373,0)/Inputs!$B$24)*DCF!E$6</f>
        <v>-4174.9694758749893</v>
      </c>
      <c r="DA373" s="15">
        <f ca="1">(BT373*DCF!F$46-DCF!F$5*MAX(BT373*DCF!F$46,0)-MAX(BT373-BS373,0)/Inputs!$B$24)*DCF!F$6</f>
        <v>-3436.6728405344611</v>
      </c>
      <c r="DB373" s="15">
        <f ca="1">(BU373*DCF!G$46-DCF!G$5*MAX(BU373*DCF!G$46,0)-MAX(BU373-BT373,0)/Inputs!$B$24)*DCF!G$6</f>
        <v>-1068.2984636278184</v>
      </c>
      <c r="DC373" s="15">
        <f ca="1">(BV373*DCF!H$46-DCF!H$5*MAX(BV373*DCF!H$46,0)-MAX(BV373-BU373,0)/Inputs!$B$24)*DCF!H$6</f>
        <v>-848.78864313407371</v>
      </c>
      <c r="DD373" s="15">
        <f ca="1">(BW373*DCF!I$46-DCF!I$5*MAX(BW373*DCF!I$46,0)-MAX(BW373-BV373,0)/Inputs!$B$24)*DCF!I$6</f>
        <v>-5199.2547328715691</v>
      </c>
      <c r="DE373" s="15">
        <f ca="1">(BX373*DCF!J$46-DCF!J$5*MAX(BX373*DCF!J$46,0)-MAX(BX373-BW373,0)/Inputs!$B$24)*DCF!J$6</f>
        <v>1961.7387979500509</v>
      </c>
      <c r="DF373" s="15">
        <f ca="1">(BY373*DCF!K$46-DCF!K$5*MAX(BY373*DCF!K$46,0)-MAX(BY373-BX373,0)/Inputs!$B$24)*DCF!K$6</f>
        <v>508.20920567429499</v>
      </c>
      <c r="DG373" s="15">
        <f ca="1">(BZ373*DCF!L$46-DCF!L$5*MAX(BZ373*DCF!L$46,0)-MAX(BZ373-BY373,0)/Inputs!$B$24)*DCF!L$6</f>
        <v>-2636.6398889043739</v>
      </c>
      <c r="DH373" s="15">
        <f ca="1">(CA373*DCF!M$46-DCF!M$5*MAX(CA373*DCF!M$46,0)-MAX(CA373-BZ373,0)/Inputs!$B$24)*DCF!M$6</f>
        <v>-7781.0584695066327</v>
      </c>
      <c r="DI373" s="15">
        <f ca="1">SUM(CB373:CL373)+BE373*DCF!M$10*(1+Inputs!$B$30)*(1-Inputs!$B$33)*(1-Inputs!$B$30/Inputs!$B$31)/(Inputs!$B$29-Inputs!$B$30)*DCF!M$6</f>
        <v>119745.30714836215</v>
      </c>
      <c r="DJ373" s="15">
        <f ca="1">SUM(CM373:CW373)+BP373*DCF!M$28*(1+Inputs!$B$30)*(1-Inputs!$B$33)*(1-Inputs!$B$30/Inputs!$B$31)/(Inputs!$B$29-Inputs!$B$30)*DCF!M$6</f>
        <v>267276.69742725627</v>
      </c>
      <c r="DK373" s="15">
        <f ca="1">SUM(CX373:DH373)+CA373*DCF!M$46*(1+Inputs!$B$30)*(1-Inputs!$B$33)*(1-Inputs!$B$30/Inputs!$B$31)/(Inputs!$B$29-Inputs!$B$30)*DCF!M$6</f>
        <v>332177.18528178631</v>
      </c>
      <c r="DM373" s="15">
        <f ca="1">DI373+DJ373+DK373+Inputs!$B$34+Inputs!$B$36-Inputs!$B$35</f>
        <v>796050.18985740468</v>
      </c>
    </row>
    <row r="374" spans="1:117" x14ac:dyDescent="0.75">
      <c r="A374" s="11">
        <v>361</v>
      </c>
      <c r="C374" s="23">
        <f t="shared" ref="C374:M383" ca="1" si="216">_xlfn.NORM.S.INV(RAND())</f>
        <v>-0.48564885294077753</v>
      </c>
      <c r="D374" s="23">
        <f t="shared" ca="1" si="216"/>
        <v>-1.4704495046440567</v>
      </c>
      <c r="E374" s="23">
        <f t="shared" ca="1" si="216"/>
        <v>-0.15961072567748932</v>
      </c>
      <c r="F374" s="23">
        <f t="shared" ca="1" si="216"/>
        <v>-1.2565508401861427</v>
      </c>
      <c r="G374" s="23">
        <f t="shared" ca="1" si="216"/>
        <v>-0.52448677013413447</v>
      </c>
      <c r="H374" s="23">
        <f t="shared" ca="1" si="216"/>
        <v>1.4871438188139094</v>
      </c>
      <c r="I374" s="23">
        <f t="shared" ca="1" si="216"/>
        <v>1.1910445594629553</v>
      </c>
      <c r="J374" s="23">
        <f t="shared" ca="1" si="216"/>
        <v>0.83500558224624721</v>
      </c>
      <c r="K374" s="23">
        <f t="shared" ca="1" si="216"/>
        <v>1.6008847779601882</v>
      </c>
      <c r="L374" s="23">
        <f t="shared" ca="1" si="216"/>
        <v>0.44442729337278875</v>
      </c>
      <c r="M374" s="23">
        <f t="shared" ca="1" si="216"/>
        <v>0.99380962216333191</v>
      </c>
      <c r="N374" s="23">
        <f ca="1">SQRT(Inputs!$B$38)*C374+SQRT(1-Inputs!$B$38)*_xlfn.NORM.S.INV(RAND())</f>
        <v>-0.72348992889417485</v>
      </c>
      <c r="O374" s="23">
        <f ca="1">SQRT(Inputs!$B$38)*D374+SQRT(1-Inputs!$B$38)*_xlfn.NORM.S.INV(RAND())</f>
        <v>1.9159224096559013E-2</v>
      </c>
      <c r="P374" s="23">
        <f ca="1">SQRT(Inputs!$B$38)*E374+SQRT(1-Inputs!$B$38)*_xlfn.NORM.S.INV(RAND())</f>
        <v>-9.5735331252677761E-2</v>
      </c>
      <c r="Q374" s="23">
        <f ca="1">SQRT(Inputs!$B$38)*F374+SQRT(1-Inputs!$B$38)*_xlfn.NORM.S.INV(RAND())</f>
        <v>-0.45050245863084226</v>
      </c>
      <c r="R374" s="23">
        <f ca="1">SQRT(Inputs!$B$38)*G374+SQRT(1-Inputs!$B$38)*_xlfn.NORM.S.INV(RAND())</f>
        <v>-0.55394040284468637</v>
      </c>
      <c r="S374" s="23">
        <f ca="1">SQRT(Inputs!$B$38)*H374+SQRT(1-Inputs!$B$38)*_xlfn.NORM.S.INV(RAND())</f>
        <v>1.2790854826363018</v>
      </c>
      <c r="T374" s="23">
        <f ca="1">SQRT(Inputs!$B$38)*I374+SQRT(1-Inputs!$B$38)*_xlfn.NORM.S.INV(RAND())</f>
        <v>1.6108602633008284E-2</v>
      </c>
      <c r="U374" s="23">
        <f ca="1">SQRT(Inputs!$B$38)*J374+SQRT(1-Inputs!$B$38)*_xlfn.NORM.S.INV(RAND())</f>
        <v>-1.3750885044423868</v>
      </c>
      <c r="V374" s="23">
        <f ca="1">SQRT(Inputs!$B$38)*K374+SQRT(1-Inputs!$B$38)*_xlfn.NORM.S.INV(RAND())</f>
        <v>0.8927629011986179</v>
      </c>
      <c r="W374" s="23">
        <f ca="1">SQRT(Inputs!$B$38)*L374+SQRT(1-Inputs!$B$38)*_xlfn.NORM.S.INV(RAND())</f>
        <v>0.53014799327745943</v>
      </c>
      <c r="X374" s="23">
        <f ca="1">SQRT(Inputs!$B$38)*M374+SQRT(1-Inputs!$B$38)*_xlfn.NORM.S.INV(RAND())</f>
        <v>1.3381931296932441</v>
      </c>
      <c r="Y374" s="23">
        <f ca="1">SQRT(Inputs!$B$38)*C374+SQRT(1-Inputs!$B$38)*_xlfn.NORM.S.INV(RAND())</f>
        <v>-0.43140757683560227</v>
      </c>
      <c r="Z374" s="23">
        <f ca="1">SQRT(Inputs!$B$38)*D374+SQRT(1-Inputs!$B$38)*_xlfn.NORM.S.INV(RAND())</f>
        <v>-0.95848061587980826</v>
      </c>
      <c r="AA374" s="23">
        <f ca="1">SQRT(Inputs!$B$38)*E374+SQRT(1-Inputs!$B$38)*_xlfn.NORM.S.INV(RAND())</f>
        <v>-0.25756123051909918</v>
      </c>
      <c r="AB374" s="23">
        <f ca="1">SQRT(Inputs!$B$38)*F374+SQRT(1-Inputs!$B$38)*_xlfn.NORM.S.INV(RAND())</f>
        <v>-1.4045443917714042</v>
      </c>
      <c r="AC374" s="23">
        <f ca="1">SQRT(Inputs!$B$38)*G374+SQRT(1-Inputs!$B$38)*_xlfn.NORM.S.INV(RAND())</f>
        <v>0.26654587842232091</v>
      </c>
      <c r="AD374" s="23">
        <f ca="1">SQRT(Inputs!$B$38)*H374+SQRT(1-Inputs!$B$38)*_xlfn.NORM.S.INV(RAND())</f>
        <v>1.2225494008431503</v>
      </c>
      <c r="AE374" s="23">
        <f ca="1">SQRT(Inputs!$B$38)*I374+SQRT(1-Inputs!$B$38)*_xlfn.NORM.S.INV(RAND())</f>
        <v>1.3229737566661721</v>
      </c>
      <c r="AF374" s="23">
        <f ca="1">SQRT(Inputs!$B$38)*J374+SQRT(1-Inputs!$B$38)*_xlfn.NORM.S.INV(RAND())</f>
        <v>-1.7069669681877706</v>
      </c>
      <c r="AG374" s="23">
        <f ca="1">SQRT(Inputs!$B$38)*K374+SQRT(1-Inputs!$B$38)*_xlfn.NORM.S.INV(RAND())</f>
        <v>0.64194756337581427</v>
      </c>
      <c r="AH374" s="23">
        <f ca="1">SQRT(Inputs!$B$38)*L374+SQRT(1-Inputs!$B$38)*_xlfn.NORM.S.INV(RAND())</f>
        <v>-0.4599798454809505</v>
      </c>
      <c r="AI374" s="23">
        <f ca="1">SQRT(Inputs!$B$38)*M374+SQRT(1-Inputs!$B$38)*_xlfn.NORM.S.INV(RAND())</f>
        <v>1.1028388942560534</v>
      </c>
      <c r="AJ374" s="23">
        <f ca="1">SQRT(Inputs!$B$38)*C374+SQRT(1-Inputs!$B$38)*_xlfn.NORM.S.INV(RAND())</f>
        <v>-1.4009411929218725</v>
      </c>
      <c r="AK374" s="23">
        <f ca="1">SQRT(Inputs!$B$38)*D374+SQRT(1-Inputs!$B$38)*_xlfn.NORM.S.INV(RAND())</f>
        <v>-0.54612765009273989</v>
      </c>
      <c r="AL374" s="23">
        <f ca="1">SQRT(Inputs!$B$38)*E374+SQRT(1-Inputs!$B$38)*_xlfn.NORM.S.INV(RAND())</f>
        <v>0.6365099903104785</v>
      </c>
      <c r="AM374" s="23">
        <f ca="1">SQRT(Inputs!$B$38)*F374+SQRT(1-Inputs!$B$38)*_xlfn.NORM.S.INV(RAND())</f>
        <v>-0.10069260475222763</v>
      </c>
      <c r="AN374" s="23">
        <f ca="1">SQRT(Inputs!$B$38)*G374+SQRT(1-Inputs!$B$38)*_xlfn.NORM.S.INV(RAND())</f>
        <v>-7.3356253840223207E-2</v>
      </c>
      <c r="AO374" s="23">
        <f ca="1">SQRT(Inputs!$B$38)*H374+SQRT(1-Inputs!$B$38)*_xlfn.NORM.S.INV(RAND())</f>
        <v>0.35153510180198627</v>
      </c>
      <c r="AP374" s="23">
        <f ca="1">SQRT(Inputs!$B$38)*I374+SQRT(1-Inputs!$B$38)*_xlfn.NORM.S.INV(RAND())</f>
        <v>4.1227174855030135E-2</v>
      </c>
      <c r="AQ374" s="23">
        <f ca="1">SQRT(Inputs!$B$38)*J374+SQRT(1-Inputs!$B$38)*_xlfn.NORM.S.INV(RAND())</f>
        <v>-0.55689120858867613</v>
      </c>
      <c r="AR374" s="23">
        <f ca="1">SQRT(Inputs!$B$38)*K374+SQRT(1-Inputs!$B$38)*_xlfn.NORM.S.INV(RAND())</f>
        <v>2.8440337109710745</v>
      </c>
      <c r="AS374" s="23">
        <f ca="1">SQRT(Inputs!$B$38)*L374+SQRT(1-Inputs!$B$38)*_xlfn.NORM.S.INV(RAND())</f>
        <v>-0.2335603845248985</v>
      </c>
      <c r="AT374" s="23">
        <f ca="1">SQRT(Inputs!$B$38)*M374+SQRT(1-Inputs!$B$38)*_xlfn.NORM.S.INV(RAND())</f>
        <v>0.80061264136579724</v>
      </c>
      <c r="AU374" s="15">
        <f ca="1">Inputs!$B$6*EXP($B$8-0.5*C$5^2+C$5*N374)</f>
        <v>4413.8335495524143</v>
      </c>
      <c r="AV374" s="15">
        <f t="shared" ca="1" si="183"/>
        <v>5387.8342672138269</v>
      </c>
      <c r="AW374" s="15">
        <f t="shared" ca="1" si="184"/>
        <v>6485.2231574517164</v>
      </c>
      <c r="AX374" s="15">
        <f t="shared" ca="1" si="185"/>
        <v>7484.480606897162</v>
      </c>
      <c r="AY374" s="15">
        <f t="shared" ca="1" si="186"/>
        <v>8573.7948300655626</v>
      </c>
      <c r="AZ374" s="15">
        <f t="shared" ca="1" si="187"/>
        <v>12072.033967226689</v>
      </c>
      <c r="BA374" s="15">
        <f t="shared" ca="1" si="188"/>
        <v>14798.010080100623</v>
      </c>
      <c r="BB374" s="15">
        <f t="shared" ca="1" si="189"/>
        <v>15785.569235059222</v>
      </c>
      <c r="BC374" s="15">
        <f t="shared" ca="1" si="190"/>
        <v>21073.315335791245</v>
      </c>
      <c r="BD374" s="15">
        <f t="shared" ca="1" si="191"/>
        <v>27129.237016230611</v>
      </c>
      <c r="BE374" s="15">
        <f t="shared" ca="1" si="192"/>
        <v>37552.476609931691</v>
      </c>
      <c r="BF374" s="15">
        <f ca="1">Inputs!$B$13*EXP($B$9-0.5*C$6^2+C$6*Y374)</f>
        <v>12697.287607828879</v>
      </c>
      <c r="BG374" s="15">
        <f t="shared" ca="1" si="193"/>
        <v>13016.988929788266</v>
      </c>
      <c r="BH374" s="15">
        <f t="shared" ca="1" si="194"/>
        <v>15239.263826068989</v>
      </c>
      <c r="BI374" s="15">
        <f t="shared" ca="1" si="195"/>
        <v>15028.307308573654</v>
      </c>
      <c r="BJ374" s="15">
        <f t="shared" ca="1" si="196"/>
        <v>19145.365552912972</v>
      </c>
      <c r="BK374" s="15">
        <f t="shared" ca="1" si="197"/>
        <v>27752.551087699379</v>
      </c>
      <c r="BL374" s="15">
        <f t="shared" ca="1" si="198"/>
        <v>40466.309990250658</v>
      </c>
      <c r="BM374" s="15">
        <f t="shared" ca="1" si="199"/>
        <v>40237.275699444101</v>
      </c>
      <c r="BN374" s="15">
        <f t="shared" ca="1" si="200"/>
        <v>53444.007604547412</v>
      </c>
      <c r="BO374" s="15">
        <f t="shared" ca="1" si="201"/>
        <v>62333.75730651943</v>
      </c>
      <c r="BP374" s="15">
        <f t="shared" ca="1" si="202"/>
        <v>86931.93187555387</v>
      </c>
      <c r="BQ374" s="15">
        <f ca="1">Inputs!$B$20*EXP($B$10-0.5*C$7^2+C$7*AJ374)</f>
        <v>2609.826693786003</v>
      </c>
      <c r="BR374" s="15">
        <f t="shared" ca="1" si="203"/>
        <v>2977.3275754772867</v>
      </c>
      <c r="BS374" s="15">
        <f t="shared" ca="1" si="204"/>
        <v>4894.934657954208</v>
      </c>
      <c r="BT374" s="15">
        <f t="shared" ca="1" si="205"/>
        <v>6573.1091735985756</v>
      </c>
      <c r="BU374" s="15">
        <f t="shared" ca="1" si="206"/>
        <v>8949.272998709248</v>
      </c>
      <c r="BV374" s="15">
        <f t="shared" ca="1" si="207"/>
        <v>13477.248682081106</v>
      </c>
      <c r="BW374" s="15">
        <f t="shared" ca="1" si="208"/>
        <v>18971.560290688256</v>
      </c>
      <c r="BX374" s="15">
        <f t="shared" ca="1" si="209"/>
        <v>23731.751157505812</v>
      </c>
      <c r="BY374" s="15">
        <f t="shared" ca="1" si="210"/>
        <v>57297.402885593365</v>
      </c>
      <c r="BZ374" s="15">
        <f t="shared" ca="1" si="211"/>
        <v>77017.418727234384</v>
      </c>
      <c r="CA374" s="15">
        <f t="shared" ca="1" si="212"/>
        <v>124726.37988551933</v>
      </c>
      <c r="CB374" s="15">
        <f ca="1">(AU374*DCF!C$10-DCF!C$5*MAX(AU374*DCF!C$10,0)-MAX(AU374-Inputs!$B$6,0)/Inputs!$B$10)*DCF!C$6</f>
        <v>1046.9845351966878</v>
      </c>
      <c r="CC374" s="15">
        <f ca="1">(AV374*DCF!D$10-DCF!D$5*MAX(AV374*DCF!D$10,0)-MAX(AV374-AU374,0)/Inputs!$B$10)*DCF!D$6</f>
        <v>1075.763517662295</v>
      </c>
      <c r="CD374" s="15">
        <f ca="1">(AW374*DCF!E$10-DCF!E$5*MAX(AW374*DCF!E$10,0)-MAX(AW374-AV374,0)/Inputs!$B$10)*DCF!E$6</f>
        <v>1250.157368195328</v>
      </c>
      <c r="CE374" s="15">
        <f ca="1">(AX374*DCF!F$10-DCF!F$5*MAX(AX374*DCF!F$10,0)-MAX(AX374-AW374,0)/Inputs!$B$10)*DCF!F$6</f>
        <v>1425.9294878625581</v>
      </c>
      <c r="CF374" s="15">
        <f ca="1">(AY374*DCF!G$10-DCF!G$5*MAX(AY374*DCF!G$10,0)-MAX(AY374-AX374,0)/Inputs!$B$10)*DCF!G$6</f>
        <v>1557.1583691635255</v>
      </c>
      <c r="CG374" s="15">
        <f ca="1">(AZ374*DCF!H$10-DCF!H$5*MAX(AZ374*DCF!H$10,0)-MAX(AZ374-AY374,0)/Inputs!$B$10)*DCF!H$6</f>
        <v>1722.6189807570067</v>
      </c>
      <c r="CH374" s="15">
        <f ca="1">(BA374*DCF!I$10-DCF!I$5*MAX(BA374*DCF!I$10,0)-MAX(BA374-AZ374,0)/Inputs!$B$10)*DCF!I$6</f>
        <v>2255.90101650007</v>
      </c>
      <c r="CI374" s="15">
        <f ca="1">(BB374*DCF!J$10-DCF!J$5*MAX(BB374*DCF!J$10,0)-MAX(BB374-BA374,0)/Inputs!$B$10)*DCF!J$6</f>
        <v>2559.1919921115423</v>
      </c>
      <c r="CJ374" s="15">
        <f ca="1">(BC374*DCF!K$10-DCF!K$5*MAX(BC374*DCF!K$10,0)-MAX(BC374-BB374,0)/Inputs!$B$10)*DCF!K$6</f>
        <v>2652.2613698535297</v>
      </c>
      <c r="CK374" s="15">
        <f ca="1">(BD374*DCF!L$10-DCF!L$5*MAX(BD374*DCF!L$10,0)-MAX(BD374-BC374,0)/Inputs!$B$10)*DCF!L$6</f>
        <v>3308.4761035307756</v>
      </c>
      <c r="CL374" s="15">
        <f ca="1">(BE374*DCF!M$10-DCF!M$5*MAX(BE374*DCF!M$10,0)-MAX(BE374-BD374,0)/Inputs!$B$10)*DCF!M$6</f>
        <v>4053.9728143268476</v>
      </c>
      <c r="CM374" s="15">
        <f ca="1">(BF374*DCF!C$28-DCF!C$5*MAX(BF374*DCF!C$28,0)-MAX(BF374-Inputs!$B$13,0)/Inputs!$B$17)*DCF!C$6</f>
        <v>3572.5220696362935</v>
      </c>
      <c r="CN374" s="15">
        <f ca="1">(BG374*DCF!D$28-DCF!D$5*MAX(BG374*DCF!D$28,0)-MAX(BG374-BF374,0)/Inputs!$B$17)*DCF!D$6</f>
        <v>3765.5965110279235</v>
      </c>
      <c r="CO374" s="15">
        <f ca="1">(BH374*DCF!E$28-DCF!E$5*MAX(BH374*DCF!E$28,0)-MAX(BH374-BG374,0)/Inputs!$B$17)*DCF!E$6</f>
        <v>3878.0510797053485</v>
      </c>
      <c r="CP374" s="15">
        <f ca="1">(BI374*DCF!F$28-DCF!F$5*MAX(BI374*DCF!F$28,0)-MAX(BI374-BH374,0)/Inputs!$B$17)*DCF!F$6</f>
        <v>4079.7895757016436</v>
      </c>
      <c r="CQ374" s="15">
        <f ca="1">(BJ374*DCF!G$28-DCF!G$5*MAX(BJ374*DCF!G$28,0)-MAX(BJ374-BI374,0)/Inputs!$B$17)*DCF!G$6</f>
        <v>4274.961823044624</v>
      </c>
      <c r="CR374" s="15">
        <f ca="1">(BK374*DCF!H$28-DCF!H$5*MAX(BK374*DCF!H$28,0)-MAX(BK374-BJ374,0)/Inputs!$B$17)*DCF!H$6</f>
        <v>5526.1969864236144</v>
      </c>
      <c r="CS374" s="15">
        <f ca="1">(BL374*DCF!I$28-DCF!I$5*MAX(BL374*DCF!I$28,0)-MAX(BL374-BK374,0)/Inputs!$B$17)*DCF!I$6</f>
        <v>7690.9615232351598</v>
      </c>
      <c r="CT374" s="15">
        <f ca="1">(BM374*DCF!J$28-DCF!J$5*MAX(BM374*DCF!J$28,0)-MAX(BM374-BL374,0)/Inputs!$B$17)*DCF!J$6</f>
        <v>8976.2528356220137</v>
      </c>
      <c r="CU374" s="15">
        <f ca="1">(BN374*DCF!K$28-DCF!K$5*MAX(BN374*DCF!K$28,0)-MAX(BN374-BM374,0)/Inputs!$B$17)*DCF!K$6</f>
        <v>9668.8295648483436</v>
      </c>
      <c r="CV374" s="15">
        <f ca="1">(BO374*DCF!L$28-DCF!L$5*MAX(BO374*DCF!L$28,0)-MAX(BO374-BN374,0)/Inputs!$B$17)*DCF!L$6</f>
        <v>11431.002958027315</v>
      </c>
      <c r="CW374" s="15">
        <f ca="1">(BP374*DCF!M$28-DCF!M$5*MAX(BP374*DCF!M$28,0)-MAX(BP374-BO374,0)/Inputs!$B$17)*DCF!M$6</f>
        <v>13785.092858594171</v>
      </c>
      <c r="CX374" s="15">
        <f ca="1">(BQ374*DCF!C$46-DCF!C$5*MAX(BQ374*DCF!C$46,0)-MAX(BQ374-Inputs!$B$20,0)/Inputs!$B$24)*DCF!C$6</f>
        <v>-602.73133805681357</v>
      </c>
      <c r="CY374" s="15">
        <f ca="1">(BR374*DCF!D$46-DCF!D$5*MAX(BR374*DCF!D$46,0)-MAX(BR374-BQ374,0)/Inputs!$B$24)*DCF!D$6</f>
        <v>-664.96996064076222</v>
      </c>
      <c r="CZ374" s="15">
        <f ca="1">(BS374*DCF!E$46-DCF!E$5*MAX(BS374*DCF!E$46,0)-MAX(BS374-BR374,0)/Inputs!$B$24)*DCF!E$6</f>
        <v>-1334.702467048159</v>
      </c>
      <c r="DA374" s="15">
        <f ca="1">(BT374*DCF!F$46-DCF!F$5*MAX(BT374*DCF!F$46,0)-MAX(BT374-BS374,0)/Inputs!$B$24)*DCF!F$6</f>
        <v>-1089.7717606772812</v>
      </c>
      <c r="DB374" s="15">
        <f ca="1">(BU374*DCF!G$46-DCF!G$5*MAX(BU374*DCF!G$46,0)-MAX(BU374-BT374,0)/Inputs!$B$24)*DCF!G$6</f>
        <v>-1100.3304255745477</v>
      </c>
      <c r="DC374" s="15">
        <f ca="1">(BV374*DCF!H$46-DCF!H$5*MAX(BV374*DCF!H$46,0)-MAX(BV374-BU374,0)/Inputs!$B$24)*DCF!H$6</f>
        <v>-1407.0407002404972</v>
      </c>
      <c r="DD374" s="15">
        <f ca="1">(BW374*DCF!I$46-DCF!I$5*MAX(BW374*DCF!I$46,0)-MAX(BW374-BV374,0)/Inputs!$B$24)*DCF!I$6</f>
        <v>-1139.0487746349154</v>
      </c>
      <c r="DE374" s="15">
        <f ca="1">(BX374*DCF!J$46-DCF!J$5*MAX(BX374*DCF!J$46,0)-MAX(BX374-BW374,0)/Inputs!$B$24)*DCF!J$6</f>
        <v>-266.84353173846847</v>
      </c>
      <c r="DF374" s="15">
        <f ca="1">(BY374*DCF!K$46-DCF!K$5*MAX(BY374*DCF!K$46,0)-MAX(BY374-BX374,0)/Inputs!$B$24)*DCF!K$6</f>
        <v>-4949.6718333649915</v>
      </c>
      <c r="DG374" s="15">
        <f ca="1">(BZ374*DCF!L$46-DCF!L$5*MAX(BZ374*DCF!L$46,0)-MAX(BZ374-BY374,0)/Inputs!$B$24)*DCF!L$6</f>
        <v>861.15316405290594</v>
      </c>
      <c r="DH374" s="15">
        <f ca="1">(CA374*DCF!M$46-DCF!M$5*MAX(CA374*DCF!M$46,0)-MAX(CA374-BZ374,0)/Inputs!$B$24)*DCF!M$6</f>
        <v>-195.79549239204383</v>
      </c>
      <c r="DI374" s="15">
        <f ca="1">SUM(CB374:CL374)+BE374*DCF!M$10*(1+Inputs!$B$30)*(1-Inputs!$B$33)*(1-Inputs!$B$30/Inputs!$B$31)/(Inputs!$B$29-Inputs!$B$30)*DCF!M$6</f>
        <v>127417.45454069486</v>
      </c>
      <c r="DJ374" s="15">
        <f ca="1">SUM(CM374:CW374)+BP374*DCF!M$28*(1+Inputs!$B$30)*(1-Inputs!$B$33)*(1-Inputs!$B$30/Inputs!$B$31)/(Inputs!$B$29-Inputs!$B$30)*DCF!M$6</f>
        <v>399226.21240647684</v>
      </c>
      <c r="DK374" s="15">
        <f ca="1">SUM(CX374:DH374)+CA374*DCF!M$46*(1+Inputs!$B$30)*(1-Inputs!$B$33)*(1-Inputs!$B$30/Inputs!$B$31)/(Inputs!$B$29-Inputs!$B$30)*DCF!M$6</f>
        <v>180952.00496692173</v>
      </c>
      <c r="DM374" s="15">
        <f ca="1">DI374+DJ374+DK374+Inputs!$B$34+Inputs!$B$36-Inputs!$B$35</f>
        <v>784446.67191409343</v>
      </c>
    </row>
    <row r="375" spans="1:117" x14ac:dyDescent="0.75">
      <c r="A375" s="11">
        <v>362</v>
      </c>
      <c r="C375" s="23">
        <f t="shared" ca="1" si="216"/>
        <v>-7.0932119206257985E-2</v>
      </c>
      <c r="D375" s="23">
        <f t="shared" ca="1" si="216"/>
        <v>0.54810292404236161</v>
      </c>
      <c r="E375" s="23">
        <f t="shared" ca="1" si="216"/>
        <v>-0.54143205965505337</v>
      </c>
      <c r="F375" s="23">
        <f t="shared" ca="1" si="216"/>
        <v>-1.0349124806933894</v>
      </c>
      <c r="G375" s="23">
        <f t="shared" ca="1" si="216"/>
        <v>-0.43086007538132504</v>
      </c>
      <c r="H375" s="23">
        <f t="shared" ca="1" si="216"/>
        <v>-2.7556503561538568</v>
      </c>
      <c r="I375" s="23">
        <f t="shared" ca="1" si="216"/>
        <v>2.8069906810392333</v>
      </c>
      <c r="J375" s="23">
        <f t="shared" ca="1" si="216"/>
        <v>-0.45772990833828997</v>
      </c>
      <c r="K375" s="23">
        <f t="shared" ca="1" si="216"/>
        <v>-0.71991867863508197</v>
      </c>
      <c r="L375" s="23">
        <f t="shared" ca="1" si="216"/>
        <v>-0.29155848580908073</v>
      </c>
      <c r="M375" s="23">
        <f t="shared" ca="1" si="216"/>
        <v>1.3606285502975968</v>
      </c>
      <c r="N375" s="23">
        <f ca="1">SQRT(Inputs!$B$38)*C375+SQRT(1-Inputs!$B$38)*_xlfn.NORM.S.INV(RAND())</f>
        <v>0.67622965885155795</v>
      </c>
      <c r="O375" s="23">
        <f ca="1">SQRT(Inputs!$B$38)*D375+SQRT(1-Inputs!$B$38)*_xlfn.NORM.S.INV(RAND())</f>
        <v>0.85474194240729784</v>
      </c>
      <c r="P375" s="23">
        <f ca="1">SQRT(Inputs!$B$38)*E375+SQRT(1-Inputs!$B$38)*_xlfn.NORM.S.INV(RAND())</f>
        <v>-0.57390717341817044</v>
      </c>
      <c r="Q375" s="23">
        <f ca="1">SQRT(Inputs!$B$38)*F375+SQRT(1-Inputs!$B$38)*_xlfn.NORM.S.INV(RAND())</f>
        <v>-1.2416782567203133</v>
      </c>
      <c r="R375" s="23">
        <f ca="1">SQRT(Inputs!$B$38)*G375+SQRT(1-Inputs!$B$38)*_xlfn.NORM.S.INV(RAND())</f>
        <v>-0.19706626031627764</v>
      </c>
      <c r="S375" s="23">
        <f ca="1">SQRT(Inputs!$B$38)*H375+SQRT(1-Inputs!$B$38)*_xlfn.NORM.S.INV(RAND())</f>
        <v>-1.1113918924204476</v>
      </c>
      <c r="T375" s="23">
        <f ca="1">SQRT(Inputs!$B$38)*I375+SQRT(1-Inputs!$B$38)*_xlfn.NORM.S.INV(RAND())</f>
        <v>2.1433560305982806</v>
      </c>
      <c r="U375" s="23">
        <f ca="1">SQRT(Inputs!$B$38)*J375+SQRT(1-Inputs!$B$38)*_xlfn.NORM.S.INV(RAND())</f>
        <v>-1.0192986423762505</v>
      </c>
      <c r="V375" s="23">
        <f ca="1">SQRT(Inputs!$B$38)*K375+SQRT(1-Inputs!$B$38)*_xlfn.NORM.S.INV(RAND())</f>
        <v>0.2646374353525498</v>
      </c>
      <c r="W375" s="23">
        <f ca="1">SQRT(Inputs!$B$38)*L375+SQRT(1-Inputs!$B$38)*_xlfn.NORM.S.INV(RAND())</f>
        <v>-0.49538086567958994</v>
      </c>
      <c r="X375" s="23">
        <f ca="1">SQRT(Inputs!$B$38)*M375+SQRT(1-Inputs!$B$38)*_xlfn.NORM.S.INV(RAND())</f>
        <v>0.64006970251174677</v>
      </c>
      <c r="Y375" s="23">
        <f ca="1">SQRT(Inputs!$B$38)*C375+SQRT(1-Inputs!$B$38)*_xlfn.NORM.S.INV(RAND())</f>
        <v>1.2235664572457479</v>
      </c>
      <c r="Z375" s="23">
        <f ca="1">SQRT(Inputs!$B$38)*D375+SQRT(1-Inputs!$B$38)*_xlfn.NORM.S.INV(RAND())</f>
        <v>0.58291775761622233</v>
      </c>
      <c r="AA375" s="23">
        <f ca="1">SQRT(Inputs!$B$38)*E375+SQRT(1-Inputs!$B$38)*_xlfn.NORM.S.INV(RAND())</f>
        <v>-0.22622203179933484</v>
      </c>
      <c r="AB375" s="23">
        <f ca="1">SQRT(Inputs!$B$38)*F375+SQRT(1-Inputs!$B$38)*_xlfn.NORM.S.INV(RAND())</f>
        <v>0.35517795246931216</v>
      </c>
      <c r="AC375" s="23">
        <f ca="1">SQRT(Inputs!$B$38)*G375+SQRT(1-Inputs!$B$38)*_xlfn.NORM.S.INV(RAND())</f>
        <v>0.17500436110326675</v>
      </c>
      <c r="AD375" s="23">
        <f ca="1">SQRT(Inputs!$B$38)*H375+SQRT(1-Inputs!$B$38)*_xlfn.NORM.S.INV(RAND())</f>
        <v>-2.2333507369808303</v>
      </c>
      <c r="AE375" s="23">
        <f ca="1">SQRT(Inputs!$B$38)*I375+SQRT(1-Inputs!$B$38)*_xlfn.NORM.S.INV(RAND())</f>
        <v>1.3272387342073941</v>
      </c>
      <c r="AF375" s="23">
        <f ca="1">SQRT(Inputs!$B$38)*J375+SQRT(1-Inputs!$B$38)*_xlfn.NORM.S.INV(RAND())</f>
        <v>0.14928948722142332</v>
      </c>
      <c r="AG375" s="23">
        <f ca="1">SQRT(Inputs!$B$38)*K375+SQRT(1-Inputs!$B$38)*_xlfn.NORM.S.INV(RAND())</f>
        <v>-0.56721011121677223</v>
      </c>
      <c r="AH375" s="23">
        <f ca="1">SQRT(Inputs!$B$38)*L375+SQRT(1-Inputs!$B$38)*_xlfn.NORM.S.INV(RAND())</f>
        <v>2.4819331526815356</v>
      </c>
      <c r="AI375" s="23">
        <f ca="1">SQRT(Inputs!$B$38)*M375+SQRT(1-Inputs!$B$38)*_xlfn.NORM.S.INV(RAND())</f>
        <v>0.94792006547734253</v>
      </c>
      <c r="AJ375" s="23">
        <f ca="1">SQRT(Inputs!$B$38)*C375+SQRT(1-Inputs!$B$38)*_xlfn.NORM.S.INV(RAND())</f>
        <v>-0.85171504030549916</v>
      </c>
      <c r="AK375" s="23">
        <f ca="1">SQRT(Inputs!$B$38)*D375+SQRT(1-Inputs!$B$38)*_xlfn.NORM.S.INV(RAND())</f>
        <v>-0.32837127867960347</v>
      </c>
      <c r="AL375" s="23">
        <f ca="1">SQRT(Inputs!$B$38)*E375+SQRT(1-Inputs!$B$38)*_xlfn.NORM.S.INV(RAND())</f>
        <v>-0.53061890608200568</v>
      </c>
      <c r="AM375" s="23">
        <f ca="1">SQRT(Inputs!$B$38)*F375+SQRT(1-Inputs!$B$38)*_xlfn.NORM.S.INV(RAND())</f>
        <v>-0.72341989913630678</v>
      </c>
      <c r="AN375" s="23">
        <f ca="1">SQRT(Inputs!$B$38)*G375+SQRT(1-Inputs!$B$38)*_xlfn.NORM.S.INV(RAND())</f>
        <v>-0.86987099380079791</v>
      </c>
      <c r="AO375" s="23">
        <f ca="1">SQRT(Inputs!$B$38)*H375+SQRT(1-Inputs!$B$38)*_xlfn.NORM.S.INV(RAND())</f>
        <v>-1.3633916730740723</v>
      </c>
      <c r="AP375" s="23">
        <f ca="1">SQRT(Inputs!$B$38)*I375+SQRT(1-Inputs!$B$38)*_xlfn.NORM.S.INV(RAND())</f>
        <v>0.54886732348189704</v>
      </c>
      <c r="AQ375" s="23">
        <f ca="1">SQRT(Inputs!$B$38)*J375+SQRT(1-Inputs!$B$38)*_xlfn.NORM.S.INV(RAND())</f>
        <v>9.1968342822265625E-3</v>
      </c>
      <c r="AR375" s="23">
        <f ca="1">SQRT(Inputs!$B$38)*K375+SQRT(1-Inputs!$B$38)*_xlfn.NORM.S.INV(RAND())</f>
        <v>-1.1197446709557841</v>
      </c>
      <c r="AS375" s="23">
        <f ca="1">SQRT(Inputs!$B$38)*L375+SQRT(1-Inputs!$B$38)*_xlfn.NORM.S.INV(RAND())</f>
        <v>-1.1763721772355562</v>
      </c>
      <c r="AT375" s="23">
        <f ca="1">SQRT(Inputs!$B$38)*M375+SQRT(1-Inputs!$B$38)*_xlfn.NORM.S.INV(RAND())</f>
        <v>0.8927299042603315</v>
      </c>
      <c r="AU375" s="15">
        <f ca="1">Inputs!$B$6*EXP($B$8-0.5*C$5^2+C$5*N375)</f>
        <v>5536.2673586252986</v>
      </c>
      <c r="AV375" s="15">
        <f t="shared" ca="1" si="183"/>
        <v>7641.3769407479194</v>
      </c>
      <c r="AW375" s="15">
        <f t="shared" ca="1" si="184"/>
        <v>8623.2683379513546</v>
      </c>
      <c r="AX375" s="15">
        <f t="shared" ca="1" si="185"/>
        <v>9015.3229720557265</v>
      </c>
      <c r="AY375" s="15">
        <f t="shared" ca="1" si="186"/>
        <v>10766.969776819111</v>
      </c>
      <c r="AZ375" s="15">
        <f t="shared" ca="1" si="187"/>
        <v>11651.398380899291</v>
      </c>
      <c r="BA375" s="15">
        <f t="shared" ca="1" si="188"/>
        <v>17843.948978817083</v>
      </c>
      <c r="BB375" s="15">
        <f t="shared" ca="1" si="189"/>
        <v>19725.542821350271</v>
      </c>
      <c r="BC375" s="15">
        <f t="shared" ca="1" si="190"/>
        <v>24783.866208867497</v>
      </c>
      <c r="BD375" s="15">
        <f t="shared" ca="1" si="191"/>
        <v>28987.827246538964</v>
      </c>
      <c r="BE375" s="15">
        <f t="shared" ca="1" si="192"/>
        <v>37653.202768044976</v>
      </c>
      <c r="BF375" s="15">
        <f ca="1">Inputs!$B$13*EXP($B$9-0.5*C$6^2+C$6*Y375)</f>
        <v>17627.905326714103</v>
      </c>
      <c r="BG375" s="15">
        <f t="shared" ca="1" si="193"/>
        <v>23866.542665623387</v>
      </c>
      <c r="BH375" s="15">
        <f t="shared" ca="1" si="194"/>
        <v>28086.676733068532</v>
      </c>
      <c r="BI375" s="15">
        <f t="shared" ca="1" si="195"/>
        <v>36314.285352374376</v>
      </c>
      <c r="BJ375" s="15">
        <f t="shared" ca="1" si="196"/>
        <v>45656.272466114206</v>
      </c>
      <c r="BK375" s="15">
        <f t="shared" ca="1" si="197"/>
        <v>41343.301840606618</v>
      </c>
      <c r="BL375" s="15">
        <f t="shared" ca="1" si="198"/>
        <v>60316.466070656803</v>
      </c>
      <c r="BM375" s="15">
        <f t="shared" ca="1" si="199"/>
        <v>75529.811550929327</v>
      </c>
      <c r="BN375" s="15">
        <f t="shared" ca="1" si="200"/>
        <v>86787.940037043489</v>
      </c>
      <c r="BO375" s="15">
        <f t="shared" ca="1" si="201"/>
        <v>142494.7188732521</v>
      </c>
      <c r="BP375" s="15">
        <f t="shared" ca="1" si="202"/>
        <v>195268.49060967908</v>
      </c>
      <c r="BQ375" s="15">
        <f ca="1">Inputs!$B$20*EXP($B$10-0.5*C$7^2+C$7*AJ375)</f>
        <v>3171.1199643808604</v>
      </c>
      <c r="BR375" s="15">
        <f t="shared" ca="1" si="203"/>
        <v>3876.6919145712127</v>
      </c>
      <c r="BS375" s="15">
        <f t="shared" ca="1" si="204"/>
        <v>4558.3202622810768</v>
      </c>
      <c r="BT375" s="15">
        <f t="shared" ca="1" si="205"/>
        <v>5198.5449900499407</v>
      </c>
      <c r="BU375" s="15">
        <f t="shared" ca="1" si="206"/>
        <v>5837.0851712307049</v>
      </c>
      <c r="BV375" s="15">
        <f t="shared" ca="1" si="207"/>
        <v>5973.2532861863456</v>
      </c>
      <c r="BW375" s="15">
        <f t="shared" ca="1" si="208"/>
        <v>9362.1168137613276</v>
      </c>
      <c r="BX375" s="15">
        <f t="shared" ca="1" si="209"/>
        <v>13118.589362986155</v>
      </c>
      <c r="BY375" s="15">
        <f t="shared" ca="1" si="210"/>
        <v>14836.686000611455</v>
      </c>
      <c r="BZ375" s="15">
        <f t="shared" ca="1" si="211"/>
        <v>16769.44564591271</v>
      </c>
      <c r="CA375" s="15">
        <f t="shared" ca="1" si="212"/>
        <v>27605.598405872737</v>
      </c>
      <c r="CB375" s="15">
        <f ca="1">(AU375*DCF!C$10-DCF!C$5*MAX(AU375*DCF!C$10,0)-MAX(AU375-Inputs!$B$6,0)/Inputs!$B$10)*DCF!C$6</f>
        <v>1038.9813820744723</v>
      </c>
      <c r="CC375" s="15">
        <f ca="1">(AV375*DCF!D$10-DCF!D$5*MAX(AV375*DCF!D$10,0)-MAX(AV375-AU375,0)/Inputs!$B$10)*DCF!D$6</f>
        <v>1349.2579837088654</v>
      </c>
      <c r="CD375" s="15">
        <f ca="1">(AW375*DCF!E$10-DCF!E$5*MAX(AW375*DCF!E$10,0)-MAX(AW375-AV375,0)/Inputs!$B$10)*DCF!E$6</f>
        <v>1769.8127839341739</v>
      </c>
      <c r="CE375" s="15">
        <f ca="1">(AX375*DCF!F$10-DCF!F$5*MAX(AX375*DCF!F$10,0)-MAX(AX375-AW375,0)/Inputs!$B$10)*DCF!F$6</f>
        <v>1886.4537880479743</v>
      </c>
      <c r="CF375" s="15">
        <f ca="1">(AY375*DCF!G$10-DCF!G$5*MAX(AY375*DCF!G$10,0)-MAX(AY375-AX375,0)/Inputs!$B$10)*DCF!G$6</f>
        <v>1881.7280346859231</v>
      </c>
      <c r="CG375" s="15">
        <f ca="1">(AZ375*DCF!H$10-DCF!H$5*MAX(AZ375*DCF!H$10,0)-MAX(AZ375-AY375,0)/Inputs!$B$10)*DCF!H$6</f>
        <v>2105.081198855552</v>
      </c>
      <c r="CH375" s="15">
        <f ca="1">(BA375*DCF!I$10-DCF!I$5*MAX(BA375*DCF!I$10,0)-MAX(BA375-AZ375,0)/Inputs!$B$10)*DCF!I$6</f>
        <v>2243.6432637706762</v>
      </c>
      <c r="CI375" s="15">
        <f ca="1">(BB375*DCF!J$10-DCF!J$5*MAX(BB375*DCF!J$10,0)-MAX(BB375-BA375,0)/Inputs!$B$10)*DCF!J$6</f>
        <v>3099.8243771429138</v>
      </c>
      <c r="CJ375" s="15">
        <f ca="1">(BC375*DCF!K$10-DCF!K$5*MAX(BC375*DCF!K$10,0)-MAX(BC375-BB375,0)/Inputs!$B$10)*DCF!K$6</f>
        <v>3281.7161560240584</v>
      </c>
      <c r="CK375" s="15">
        <f ca="1">(BD375*DCF!L$10-DCF!L$5*MAX(BD375*DCF!L$10,0)-MAX(BD375-BC375,0)/Inputs!$B$10)*DCF!L$6</f>
        <v>3828.275350120095</v>
      </c>
      <c r="CL375" s="15">
        <f ca="1">(BE375*DCF!M$10-DCF!M$5*MAX(BE375*DCF!M$10,0)-MAX(BE375-BD375,0)/Inputs!$B$10)*DCF!M$6</f>
        <v>4278.1822240714928</v>
      </c>
      <c r="CM375" s="15">
        <f ca="1">(BF375*DCF!C$28-DCF!C$5*MAX(BF375*DCF!C$28,0)-MAX(BF375-Inputs!$B$13,0)/Inputs!$B$17)*DCF!C$6</f>
        <v>3938.6034722370887</v>
      </c>
      <c r="CN375" s="15">
        <f ca="1">(BG375*DCF!D$28-DCF!D$5*MAX(BG375*DCF!D$28,0)-MAX(BG375-BF375,0)/Inputs!$B$17)*DCF!D$6</f>
        <v>5698.2598848800026</v>
      </c>
      <c r="CO375" s="15">
        <f ca="1">(BH375*DCF!E$28-DCF!E$5*MAX(BH375*DCF!E$28,0)-MAX(BH375-BG375,0)/Inputs!$B$17)*DCF!E$6</f>
        <v>7122.9166391589433</v>
      </c>
      <c r="CP375" s="15">
        <f ca="1">(BI375*DCF!F$28-DCF!F$5*MAX(BI375*DCF!F$28,0)-MAX(BI375-BH375,0)/Inputs!$B$17)*DCF!F$6</f>
        <v>8360.4057271539277</v>
      </c>
      <c r="CQ375" s="15">
        <f ca="1">(BJ375*DCF!G$28-DCF!G$5*MAX(BJ375*DCF!G$28,0)-MAX(BJ375-BI375,0)/Inputs!$B$17)*DCF!G$6</f>
        <v>10274.636339507444</v>
      </c>
      <c r="CR375" s="15">
        <f ca="1">(BK375*DCF!H$28-DCF!H$5*MAX(BK375*DCF!H$28,0)-MAX(BK375-BJ375,0)/Inputs!$B$17)*DCF!H$6</f>
        <v>10224.654674593543</v>
      </c>
      <c r="CS375" s="15">
        <f ca="1">(BL375*DCF!I$28-DCF!I$5*MAX(BL375*DCF!I$28,0)-MAX(BL375-BK375,0)/Inputs!$B$17)*DCF!I$6</f>
        <v>11460.369451899682</v>
      </c>
      <c r="CT375" s="15">
        <f ca="1">(BM375*DCF!J$28-DCF!J$5*MAX(BM375*DCF!J$28,0)-MAX(BM375-BL375,0)/Inputs!$B$17)*DCF!J$6</f>
        <v>14832.252855281666</v>
      </c>
      <c r="CU375" s="15">
        <f ca="1">(BN375*DCF!K$28-DCF!K$5*MAX(BN375*DCF!K$28,0)-MAX(BN375-BM375,0)/Inputs!$B$17)*DCF!K$6</f>
        <v>16949.186980314622</v>
      </c>
      <c r="CV375" s="15">
        <f ca="1">(BO375*DCF!L$28-DCF!L$5*MAX(BO375*DCF!L$28,0)-MAX(BO375-BN375,0)/Inputs!$B$17)*DCF!L$6</f>
        <v>22127.372445782326</v>
      </c>
      <c r="CW375" s="15">
        <f ca="1">(BP375*DCF!M$28-DCF!M$5*MAX(BP375*DCF!M$28,0)-MAX(BP375-BO375,0)/Inputs!$B$17)*DCF!M$6</f>
        <v>31223.537463523935</v>
      </c>
      <c r="CX375" s="15">
        <f ca="1">(BQ375*DCF!C$46-DCF!C$5*MAX(BQ375*DCF!C$46,0)-MAX(BQ375-Inputs!$B$20,0)/Inputs!$B$24)*DCF!C$6</f>
        <v>-732.36026891012943</v>
      </c>
      <c r="CY375" s="15">
        <f ca="1">(BR375*DCF!D$46-DCF!D$5*MAX(BR375*DCF!D$46,0)-MAX(BR375-BQ375,0)/Inputs!$B$24)*DCF!D$6</f>
        <v>-962.72259856048629</v>
      </c>
      <c r="CZ375" s="15">
        <f ca="1">(BS375*DCF!E$46-DCF!E$5*MAX(BS375*DCF!E$46,0)-MAX(BS375-BR375,0)/Inputs!$B$24)*DCF!E$6</f>
        <v>-807.70843738138547</v>
      </c>
      <c r="DA375" s="15">
        <f ca="1">(BT375*DCF!F$46-DCF!F$5*MAX(BT375*DCF!F$46,0)-MAX(BT375-BS375,0)/Inputs!$B$24)*DCF!F$6</f>
        <v>-611.71697631228699</v>
      </c>
      <c r="DB375" s="15">
        <f ca="1">(BU375*DCF!G$46-DCF!G$5*MAX(BU375*DCF!G$46,0)-MAX(BU375-BT375,0)/Inputs!$B$24)*DCF!G$6</f>
        <v>-411.14031342375438</v>
      </c>
      <c r="DC375" s="15">
        <f ca="1">(BV375*DCF!H$46-DCF!H$5*MAX(BV375*DCF!H$46,0)-MAX(BV375-BU375,0)/Inputs!$B$24)*DCF!H$6</f>
        <v>-42.313407406582712</v>
      </c>
      <c r="DD375" s="15">
        <f ca="1">(BW375*DCF!I$46-DCF!I$5*MAX(BW375*DCF!I$46,0)-MAX(BW375-BV375,0)/Inputs!$B$24)*DCF!I$6</f>
        <v>-756.58990242751588</v>
      </c>
      <c r="DE375" s="15">
        <f ca="1">(BX375*DCF!J$46-DCF!J$5*MAX(BX375*DCF!J$46,0)-MAX(BX375-BW375,0)/Inputs!$B$24)*DCF!J$6</f>
        <v>-445.86661210438245</v>
      </c>
      <c r="DF375" s="15">
        <f ca="1">(BY375*DCF!K$46-DCF!K$5*MAX(BY375*DCF!K$46,0)-MAX(BY375-BX375,0)/Inputs!$B$24)*DCF!K$6</f>
        <v>426.63305637371241</v>
      </c>
      <c r="DG375" s="15">
        <f ca="1">(BZ375*DCF!L$46-DCF!L$5*MAX(BZ375*DCF!L$46,0)-MAX(BZ375-BY375,0)/Inputs!$B$24)*DCF!L$6</f>
        <v>721.80438811231488</v>
      </c>
      <c r="DH375" s="15">
        <f ca="1">(CA375*DCF!M$46-DCF!M$5*MAX(CA375*DCF!M$46,0)-MAX(CA375-BZ375,0)/Inputs!$B$24)*DCF!M$6</f>
        <v>-101.19435488633138</v>
      </c>
      <c r="DI375" s="15">
        <f ca="1">SUM(CB375:CL375)+BE375*DCF!M$10*(1+Inputs!$B$30)*(1-Inputs!$B$33)*(1-Inputs!$B$30/Inputs!$B$31)/(Inputs!$B$29-Inputs!$B$30)*DCF!M$6</f>
        <v>131552.31775796571</v>
      </c>
      <c r="DJ375" s="15">
        <f ca="1">SUM(CM375:CW375)+BP375*DCF!M$28*(1+Inputs!$B$30)*(1-Inputs!$B$33)*(1-Inputs!$B$30/Inputs!$B$31)/(Inputs!$B$29-Inputs!$B$30)*DCF!M$6</f>
        <v>866791.91796794313</v>
      </c>
      <c r="DK375" s="15">
        <f ca="1">SUM(CX375:DH375)+CA375*DCF!M$46*(1+Inputs!$B$30)*(1-Inputs!$B$33)*(1-Inputs!$B$30/Inputs!$B$31)/(Inputs!$B$29-Inputs!$B$30)*DCF!M$6</f>
        <v>38958.349800735064</v>
      </c>
      <c r="DM375" s="15">
        <f ca="1">DI375+DJ375+DK375+Inputs!$B$34+Inputs!$B$36-Inputs!$B$35</f>
        <v>1114153.5855266438</v>
      </c>
    </row>
    <row r="376" spans="1:117" x14ac:dyDescent="0.75">
      <c r="A376" s="11">
        <v>363</v>
      </c>
      <c r="C376" s="23">
        <f t="shared" ca="1" si="216"/>
        <v>1.3722434645557093</v>
      </c>
      <c r="D376" s="23">
        <f t="shared" ca="1" si="216"/>
        <v>-0.49503752259052836</v>
      </c>
      <c r="E376" s="23">
        <f t="shared" ca="1" si="216"/>
        <v>-2.3623306187140685</v>
      </c>
      <c r="F376" s="23">
        <f t="shared" ca="1" si="216"/>
        <v>-0.33127071643016393</v>
      </c>
      <c r="G376" s="23">
        <f t="shared" ca="1" si="216"/>
        <v>0.53013418556442715</v>
      </c>
      <c r="H376" s="23">
        <f t="shared" ca="1" si="216"/>
        <v>-1.5225141994663922</v>
      </c>
      <c r="I376" s="23">
        <f t="shared" ca="1" si="216"/>
        <v>1.4734485200006757</v>
      </c>
      <c r="J376" s="23">
        <f t="shared" ca="1" si="216"/>
        <v>-0.25805339441057923</v>
      </c>
      <c r="K376" s="23">
        <f t="shared" ca="1" si="216"/>
        <v>0.60476383623688934</v>
      </c>
      <c r="L376" s="23">
        <f t="shared" ca="1" si="216"/>
        <v>4.2356834003793392E-2</v>
      </c>
      <c r="M376" s="23">
        <f t="shared" ca="1" si="216"/>
        <v>-0.64088791959392966</v>
      </c>
      <c r="N376" s="23">
        <f ca="1">SQRT(Inputs!$B$38)*C376+SQRT(1-Inputs!$B$38)*_xlfn.NORM.S.INV(RAND())</f>
        <v>0.71657811670571958</v>
      </c>
      <c r="O376" s="23">
        <f ca="1">SQRT(Inputs!$B$38)*D376+SQRT(1-Inputs!$B$38)*_xlfn.NORM.S.INV(RAND())</f>
        <v>-1.739344709479786</v>
      </c>
      <c r="P376" s="23">
        <f ca="1">SQRT(Inputs!$B$38)*E376+SQRT(1-Inputs!$B$38)*_xlfn.NORM.S.INV(RAND())</f>
        <v>-0.34675076197485699</v>
      </c>
      <c r="Q376" s="23">
        <f ca="1">SQRT(Inputs!$B$38)*F376+SQRT(1-Inputs!$B$38)*_xlfn.NORM.S.INV(RAND())</f>
        <v>-0.6585848326391226</v>
      </c>
      <c r="R376" s="23">
        <f ca="1">SQRT(Inputs!$B$38)*G376+SQRT(1-Inputs!$B$38)*_xlfn.NORM.S.INV(RAND())</f>
        <v>1.7308209497295988</v>
      </c>
      <c r="S376" s="23">
        <f ca="1">SQRT(Inputs!$B$38)*H376+SQRT(1-Inputs!$B$38)*_xlfn.NORM.S.INV(RAND())</f>
        <v>-4.417628416838526E-2</v>
      </c>
      <c r="T376" s="23">
        <f ca="1">SQRT(Inputs!$B$38)*I376+SQRT(1-Inputs!$B$38)*_xlfn.NORM.S.INV(RAND())</f>
        <v>1.7254858856141642E-2</v>
      </c>
      <c r="U376" s="23">
        <f ca="1">SQRT(Inputs!$B$38)*J376+SQRT(1-Inputs!$B$38)*_xlfn.NORM.S.INV(RAND())</f>
        <v>0.66665789605565029</v>
      </c>
      <c r="V376" s="23">
        <f ca="1">SQRT(Inputs!$B$38)*K376+SQRT(1-Inputs!$B$38)*_xlfn.NORM.S.INV(RAND())</f>
        <v>0.54121238234277047</v>
      </c>
      <c r="W376" s="23">
        <f ca="1">SQRT(Inputs!$B$38)*L376+SQRT(1-Inputs!$B$38)*_xlfn.NORM.S.INV(RAND())</f>
        <v>-0.61293706868896225</v>
      </c>
      <c r="X376" s="23">
        <f ca="1">SQRT(Inputs!$B$38)*M376+SQRT(1-Inputs!$B$38)*_xlfn.NORM.S.INV(RAND())</f>
        <v>-1.7825191701089631</v>
      </c>
      <c r="Y376" s="23">
        <f ca="1">SQRT(Inputs!$B$38)*C376+SQRT(1-Inputs!$B$38)*_xlfn.NORM.S.INV(RAND())</f>
        <v>0.59102332066352326</v>
      </c>
      <c r="Z376" s="23">
        <f ca="1">SQRT(Inputs!$B$38)*D376+SQRT(1-Inputs!$B$38)*_xlfn.NORM.S.INV(RAND())</f>
        <v>-0.94578140700272084</v>
      </c>
      <c r="AA376" s="23">
        <f ca="1">SQRT(Inputs!$B$38)*E376+SQRT(1-Inputs!$B$38)*_xlfn.NORM.S.INV(RAND())</f>
        <v>-1.7944103207375883</v>
      </c>
      <c r="AB376" s="23">
        <f ca="1">SQRT(Inputs!$B$38)*F376+SQRT(1-Inputs!$B$38)*_xlfn.NORM.S.INV(RAND())</f>
        <v>-0.34231947892865372</v>
      </c>
      <c r="AC376" s="23">
        <f ca="1">SQRT(Inputs!$B$38)*G376+SQRT(1-Inputs!$B$38)*_xlfn.NORM.S.INV(RAND())</f>
        <v>2.0168579960380115</v>
      </c>
      <c r="AD376" s="23">
        <f ca="1">SQRT(Inputs!$B$38)*H376+SQRT(1-Inputs!$B$38)*_xlfn.NORM.S.INV(RAND())</f>
        <v>0.27265281068011549</v>
      </c>
      <c r="AE376" s="23">
        <f ca="1">SQRT(Inputs!$B$38)*I376+SQRT(1-Inputs!$B$38)*_xlfn.NORM.S.INV(RAND())</f>
        <v>1.1813000777861427</v>
      </c>
      <c r="AF376" s="23">
        <f ca="1">SQRT(Inputs!$B$38)*J376+SQRT(1-Inputs!$B$38)*_xlfn.NORM.S.INV(RAND())</f>
        <v>-2.0761711141019288</v>
      </c>
      <c r="AG376" s="23">
        <f ca="1">SQRT(Inputs!$B$38)*K376+SQRT(1-Inputs!$B$38)*_xlfn.NORM.S.INV(RAND())</f>
        <v>-0.95225226876972457</v>
      </c>
      <c r="AH376" s="23">
        <f ca="1">SQRT(Inputs!$B$38)*L376+SQRT(1-Inputs!$B$38)*_xlfn.NORM.S.INV(RAND())</f>
        <v>-1.6713399261799253</v>
      </c>
      <c r="AI376" s="23">
        <f ca="1">SQRT(Inputs!$B$38)*M376+SQRT(1-Inputs!$B$38)*_xlfn.NORM.S.INV(RAND())</f>
        <v>-0.25374431642911827</v>
      </c>
      <c r="AJ376" s="23">
        <f ca="1">SQRT(Inputs!$B$38)*C376+SQRT(1-Inputs!$B$38)*_xlfn.NORM.S.INV(RAND())</f>
        <v>1.0977602439195975</v>
      </c>
      <c r="AK376" s="23">
        <f ca="1">SQRT(Inputs!$B$38)*D376+SQRT(1-Inputs!$B$38)*_xlfn.NORM.S.INV(RAND())</f>
        <v>-8.4325613763002794E-2</v>
      </c>
      <c r="AL376" s="23">
        <f ca="1">SQRT(Inputs!$B$38)*E376+SQRT(1-Inputs!$B$38)*_xlfn.NORM.S.INV(RAND())</f>
        <v>-1.1293143914128438</v>
      </c>
      <c r="AM376" s="23">
        <f ca="1">SQRT(Inputs!$B$38)*F376+SQRT(1-Inputs!$B$38)*_xlfn.NORM.S.INV(RAND())</f>
        <v>0.73598501997598265</v>
      </c>
      <c r="AN376" s="23">
        <f ca="1">SQRT(Inputs!$B$38)*G376+SQRT(1-Inputs!$B$38)*_xlfn.NORM.S.INV(RAND())</f>
        <v>-0.69124670132627175</v>
      </c>
      <c r="AO376" s="23">
        <f ca="1">SQRT(Inputs!$B$38)*H376+SQRT(1-Inputs!$B$38)*_xlfn.NORM.S.INV(RAND())</f>
        <v>-0.85950081867696049</v>
      </c>
      <c r="AP376" s="23">
        <f ca="1">SQRT(Inputs!$B$38)*I376+SQRT(1-Inputs!$B$38)*_xlfn.NORM.S.INV(RAND())</f>
        <v>1.4497977713678272</v>
      </c>
      <c r="AQ376" s="23">
        <f ca="1">SQRT(Inputs!$B$38)*J376+SQRT(1-Inputs!$B$38)*_xlfn.NORM.S.INV(RAND())</f>
        <v>0.22045950418316668</v>
      </c>
      <c r="AR376" s="23">
        <f ca="1">SQRT(Inputs!$B$38)*K376+SQRT(1-Inputs!$B$38)*_xlfn.NORM.S.INV(RAND())</f>
        <v>-0.5102443957105669</v>
      </c>
      <c r="AS376" s="23">
        <f ca="1">SQRT(Inputs!$B$38)*L376+SQRT(1-Inputs!$B$38)*_xlfn.NORM.S.INV(RAND())</f>
        <v>-1.2343721072171849</v>
      </c>
      <c r="AT376" s="23">
        <f ca="1">SQRT(Inputs!$B$38)*M376+SQRT(1-Inputs!$B$38)*_xlfn.NORM.S.INV(RAND())</f>
        <v>0.35383017038090303</v>
      </c>
      <c r="AU376" s="15">
        <f ca="1">Inputs!$B$6*EXP($B$8-0.5*C$5^2+C$5*N376)</f>
        <v>5572.5448831992881</v>
      </c>
      <c r="AV376" s="15">
        <f t="shared" ca="1" si="183"/>
        <v>5252.4539329584431</v>
      </c>
      <c r="AW376" s="15">
        <f t="shared" ca="1" si="184"/>
        <v>6111.7971338357293</v>
      </c>
      <c r="AX376" s="15">
        <f t="shared" ca="1" si="185"/>
        <v>6872.5136136834562</v>
      </c>
      <c r="AY376" s="15">
        <f t="shared" ca="1" si="186"/>
        <v>10280.422078678206</v>
      </c>
      <c r="AZ376" s="15">
        <f t="shared" ca="1" si="187"/>
        <v>12512.217840557754</v>
      </c>
      <c r="BA376" s="15">
        <f t="shared" ca="1" si="188"/>
        <v>15339.431626294518</v>
      </c>
      <c r="BB376" s="15">
        <f t="shared" ca="1" si="189"/>
        <v>20077.345098828995</v>
      </c>
      <c r="BC376" s="15">
        <f t="shared" ca="1" si="190"/>
        <v>25908.427926275323</v>
      </c>
      <c r="BD376" s="15">
        <f t="shared" ca="1" si="191"/>
        <v>29971.771187448056</v>
      </c>
      <c r="BE376" s="15">
        <f t="shared" ca="1" si="192"/>
        <v>31222.776495467911</v>
      </c>
      <c r="BF376" s="15">
        <f ca="1">Inputs!$B$13*EXP($B$9-0.5*C$6^2+C$6*Y376)</f>
        <v>15550.347108390508</v>
      </c>
      <c r="BG376" s="15">
        <f t="shared" ca="1" si="193"/>
        <v>15978.456305826567</v>
      </c>
      <c r="BH376" s="15">
        <f t="shared" ca="1" si="194"/>
        <v>14497.314770716741</v>
      </c>
      <c r="BI376" s="15">
        <f t="shared" ca="1" si="195"/>
        <v>16836.024035929793</v>
      </c>
      <c r="BJ376" s="15">
        <f t="shared" ca="1" si="196"/>
        <v>27603.584946446284</v>
      </c>
      <c r="BK376" s="15">
        <f t="shared" ca="1" si="197"/>
        <v>35159.35333029781</v>
      </c>
      <c r="BL376" s="15">
        <f t="shared" ca="1" si="198"/>
        <v>50333.606005252877</v>
      </c>
      <c r="BM376" s="15">
        <f t="shared" ca="1" si="199"/>
        <v>47805.068691155408</v>
      </c>
      <c r="BN376" s="15">
        <f t="shared" ca="1" si="200"/>
        <v>52453.656785321502</v>
      </c>
      <c r="BO376" s="15">
        <f t="shared" ca="1" si="201"/>
        <v>53143.18547523368</v>
      </c>
      <c r="BP376" s="15">
        <f t="shared" ca="1" si="202"/>
        <v>63555.66958600904</v>
      </c>
      <c r="BQ376" s="15">
        <f ca="1">Inputs!$B$20*EXP($B$10-0.5*C$7^2+C$7*AJ376)</f>
        <v>6331.4543258314443</v>
      </c>
      <c r="BR376" s="15">
        <f t="shared" ca="1" si="203"/>
        <v>8363.9545723851443</v>
      </c>
      <c r="BS376" s="15">
        <f t="shared" ca="1" si="204"/>
        <v>8280.9381632539262</v>
      </c>
      <c r="BT376" s="15">
        <f t="shared" ca="1" si="205"/>
        <v>13849.232478985807</v>
      </c>
      <c r="BU376" s="15">
        <f t="shared" ca="1" si="206"/>
        <v>16237.190003338979</v>
      </c>
      <c r="BV376" s="15">
        <f t="shared" ca="1" si="207"/>
        <v>18613.559696906603</v>
      </c>
      <c r="BW376" s="15">
        <f t="shared" ca="1" si="208"/>
        <v>35302.411595273727</v>
      </c>
      <c r="BX376" s="15">
        <f t="shared" ca="1" si="209"/>
        <v>51607.283624006523</v>
      </c>
      <c r="BY376" s="15">
        <f t="shared" ca="1" si="210"/>
        <v>65585.060031583722</v>
      </c>
      <c r="BZ376" s="15">
        <f t="shared" ca="1" si="211"/>
        <v>73342.569638632078</v>
      </c>
      <c r="CA376" s="15">
        <f t="shared" ca="1" si="212"/>
        <v>109709.76349563041</v>
      </c>
      <c r="CB376" s="15">
        <f ca="1">(AU376*DCF!C$10-DCF!C$5*MAX(AU376*DCF!C$10,0)-MAX(AU376-Inputs!$B$6,0)/Inputs!$B$10)*DCF!C$6</f>
        <v>1038.7227168581237</v>
      </c>
      <c r="CC376" s="15">
        <f ca="1">(AV376*DCF!D$10-DCF!D$5*MAX(AV376*DCF!D$10,0)-MAX(AV376-AU376,0)/Inputs!$B$10)*DCF!D$6</f>
        <v>1280.2500619512712</v>
      </c>
      <c r="CD376" s="15">
        <f ca="1">(AW376*DCF!E$10-DCF!E$5*MAX(AW376*DCF!E$10,0)-MAX(AW376-AV376,0)/Inputs!$B$10)*DCF!E$6</f>
        <v>1217.5569908996902</v>
      </c>
      <c r="CE376" s="15">
        <f ca="1">(AX376*DCF!F$10-DCF!F$5*MAX(AX376*DCF!F$10,0)-MAX(AX376-AW376,0)/Inputs!$B$10)*DCF!F$6</f>
        <v>1341.9725301745782</v>
      </c>
      <c r="CF376" s="15">
        <f ca="1">(AY376*DCF!G$10-DCF!G$5*MAX(AY376*DCF!G$10,0)-MAX(AY376-AX376,0)/Inputs!$B$10)*DCF!G$6</f>
        <v>1463.1177071002023</v>
      </c>
      <c r="CG376" s="15">
        <f ca="1">(AZ376*DCF!H$10-DCF!H$5*MAX(AZ376*DCF!H$10,0)-MAX(AZ376-AY376,0)/Inputs!$B$10)*DCF!H$6</f>
        <v>2032.9607207810036</v>
      </c>
      <c r="CH376" s="15">
        <f ca="1">(BA376*DCF!I$10-DCF!I$5*MAX(BA376*DCF!I$10,0)-MAX(BA376-AZ376,0)/Inputs!$B$10)*DCF!I$6</f>
        <v>2338.1924564745482</v>
      </c>
      <c r="CI376" s="15">
        <f ca="1">(BB376*DCF!J$10-DCF!J$5*MAX(BB376*DCF!J$10,0)-MAX(BB376-BA376,0)/Inputs!$B$10)*DCF!J$6</f>
        <v>2727.3662926963248</v>
      </c>
      <c r="CJ376" s="15">
        <f ca="1">(BC376*DCF!K$10-DCF!K$5*MAX(BC376*DCF!K$10,0)-MAX(BC376-BB376,0)/Inputs!$B$10)*DCF!K$6</f>
        <v>3354.577973931398</v>
      </c>
      <c r="CK376" s="15">
        <f ca="1">(BD376*DCF!L$10-DCF!L$5*MAX(BD376*DCF!L$10,0)-MAX(BD376-BC376,0)/Inputs!$B$10)*DCF!L$6</f>
        <v>3994.856962356725</v>
      </c>
      <c r="CL376" s="15">
        <f ca="1">(BE376*DCF!M$10-DCF!M$5*MAX(BE376*DCF!M$10,0)-MAX(BE376-BD376,0)/Inputs!$B$10)*DCF!M$6</f>
        <v>4256.4916494362215</v>
      </c>
      <c r="CM376" s="15">
        <f ca="1">(BF376*DCF!C$28-DCF!C$5*MAX(BF376*DCF!C$28,0)-MAX(BF376-Inputs!$B$13,0)/Inputs!$B$17)*DCF!C$6</f>
        <v>3784.3519220437656</v>
      </c>
      <c r="CN376" s="15">
        <f ca="1">(BG376*DCF!D$28-DCF!D$5*MAX(BG376*DCF!D$28,0)-MAX(BG376-BF376,0)/Inputs!$B$17)*DCF!D$6</f>
        <v>4614.6885856937879</v>
      </c>
      <c r="CO376" s="15">
        <f ca="1">(BH376*DCF!E$28-DCF!E$5*MAX(BH376*DCF!E$28,0)-MAX(BH376-BG376,0)/Inputs!$B$17)*DCF!E$6</f>
        <v>4105.8976886825094</v>
      </c>
      <c r="CP376" s="15">
        <f ca="1">(BI376*DCF!F$28-DCF!F$5*MAX(BI376*DCF!F$28,0)-MAX(BI376-BH376,0)/Inputs!$B$17)*DCF!F$6</f>
        <v>4144.7380625092655</v>
      </c>
      <c r="CQ376" s="15">
        <f ca="1">(BJ376*DCF!G$28-DCF!G$5*MAX(BJ376*DCF!G$28,0)-MAX(BJ376-BI376,0)/Inputs!$B$17)*DCF!G$6</f>
        <v>5350.9621675157778</v>
      </c>
      <c r="CR376" s="15">
        <f ca="1">(BK376*DCF!H$28-DCF!H$5*MAX(BK376*DCF!H$28,0)-MAX(BK376-BJ376,0)/Inputs!$B$17)*DCF!H$6</f>
        <v>7521.3416170107021</v>
      </c>
      <c r="CS376" s="15">
        <f ca="1">(BL376*DCF!I$28-DCF!I$5*MAX(BL376*DCF!I$28,0)-MAX(BL376-BK376,0)/Inputs!$B$17)*DCF!I$6</f>
        <v>9658.1298608493507</v>
      </c>
      <c r="CT376" s="15">
        <f ca="1">(BM376*DCF!J$28-DCF!J$5*MAX(BM376*DCF!J$28,0)-MAX(BM376-BL376,0)/Inputs!$B$17)*DCF!J$6</f>
        <v>10664.498923867683</v>
      </c>
      <c r="CU376" s="15">
        <f ca="1">(BN376*DCF!K$28-DCF!K$5*MAX(BN376*DCF!K$28,0)-MAX(BN376-BM376,0)/Inputs!$B$17)*DCF!K$6</f>
        <v>10507.942699860752</v>
      </c>
      <c r="CV376" s="15">
        <f ca="1">(BO376*DCF!L$28-DCF!L$5*MAX(BO376*DCF!L$28,0)-MAX(BO376-BN376,0)/Inputs!$B$17)*DCF!L$6</f>
        <v>10525.159650009204</v>
      </c>
      <c r="CW376" s="15">
        <f ca="1">(BP376*DCF!M$28-DCF!M$5*MAX(BP376*DCF!M$28,0)-MAX(BP376-BO376,0)/Inputs!$B$17)*DCF!M$6</f>
        <v>10869.6388410731</v>
      </c>
      <c r="CX376" s="15">
        <f ca="1">(BQ376*DCF!C$46-DCF!C$5*MAX(BQ376*DCF!C$46,0)-MAX(BQ376-Inputs!$B$20,0)/Inputs!$B$24)*DCF!C$6</f>
        <v>-2908.1669693982294</v>
      </c>
      <c r="CY376" s="15">
        <f ca="1">(BR376*DCF!D$46-DCF!D$5*MAX(BR376*DCF!D$46,0)-MAX(BR376-BQ376,0)/Inputs!$B$24)*DCF!D$6</f>
        <v>-2294.782979484773</v>
      </c>
      <c r="CZ376" s="15">
        <f ca="1">(BS376*DCF!E$46-DCF!E$5*MAX(BS376*DCF!E$46,0)-MAX(BS376-BR376,0)/Inputs!$B$24)*DCF!E$6</f>
        <v>-979.23535599985587</v>
      </c>
      <c r="DA376" s="15">
        <f ca="1">(BT376*DCF!F$46-DCF!F$5*MAX(BT376*DCF!F$46,0)-MAX(BT376-BS376,0)/Inputs!$B$24)*DCF!F$6</f>
        <v>-3036.1806582160789</v>
      </c>
      <c r="DB376" s="15">
        <f ca="1">(BU376*DCF!G$46-DCF!G$5*MAX(BU376*DCF!G$46,0)-MAX(BU376-BT376,0)/Inputs!$B$24)*DCF!G$6</f>
        <v>-1349.4487218546012</v>
      </c>
      <c r="DC376" s="15">
        <f ca="1">(BV376*DCF!H$46-DCF!H$5*MAX(BV376*DCF!H$46,0)-MAX(BV376-BU376,0)/Inputs!$B$24)*DCF!H$6</f>
        <v>-738.44232201745433</v>
      </c>
      <c r="DD376" s="15">
        <f ca="1">(BW376*DCF!I$46-DCF!I$5*MAX(BW376*DCF!I$46,0)-MAX(BW376-BV376,0)/Inputs!$B$24)*DCF!I$6</f>
        <v>-3975.4008846791262</v>
      </c>
      <c r="DE376" s="15">
        <f ca="1">(BX376*DCF!J$46-DCF!J$5*MAX(BX376*DCF!J$46,0)-MAX(BX376-BW376,0)/Inputs!$B$24)*DCF!J$6</f>
        <v>-2159.0028832490543</v>
      </c>
      <c r="DF376" s="15">
        <f ca="1">(BY376*DCF!K$46-DCF!K$5*MAX(BY376*DCF!K$46,0)-MAX(BY376-BX376,0)/Inputs!$B$24)*DCF!K$6</f>
        <v>322.25440445201173</v>
      </c>
      <c r="DG376" s="15">
        <f ca="1">(BZ376*DCF!L$46-DCF!L$5*MAX(BZ376*DCF!L$46,0)-MAX(BZ376-BY376,0)/Inputs!$B$24)*DCF!L$6</f>
        <v>3314.2828713397053</v>
      </c>
      <c r="DH376" s="15">
        <f ca="1">(CA376*DCF!M$46-DCF!M$5*MAX(CA376*DCF!M$46,0)-MAX(CA376-BZ376,0)/Inputs!$B$24)*DCF!M$6</f>
        <v>998.02748808487843</v>
      </c>
      <c r="DI376" s="15">
        <f ca="1">SUM(CB376:CL376)+BE376*DCF!M$10*(1+Inputs!$B$30)*(1-Inputs!$B$33)*(1-Inputs!$B$30/Inputs!$B$31)/(Inputs!$B$29-Inputs!$B$30)*DCF!M$6</f>
        <v>111939.46592802323</v>
      </c>
      <c r="DJ376" s="15">
        <f ca="1">SUM(CM376:CW376)+BP376*DCF!M$28*(1+Inputs!$B$30)*(1-Inputs!$B$33)*(1-Inputs!$B$30/Inputs!$B$31)/(Inputs!$B$29-Inputs!$B$30)*DCF!M$6</f>
        <v>317582.37521189894</v>
      </c>
      <c r="DK376" s="15">
        <f ca="1">SUM(CX376:DH376)+CA376*DCF!M$46*(1+Inputs!$B$30)*(1-Inputs!$B$33)*(1-Inputs!$B$30/Inputs!$B$31)/(Inputs!$B$29-Inputs!$B$30)*DCF!M$6</f>
        <v>156818.19430551736</v>
      </c>
      <c r="DM376" s="15">
        <f ca="1">DI376+DJ376+DK376+Inputs!$B$34+Inputs!$B$36-Inputs!$B$35</f>
        <v>663191.03544543951</v>
      </c>
    </row>
    <row r="377" spans="1:117" x14ac:dyDescent="0.75">
      <c r="A377" s="11">
        <v>364</v>
      </c>
      <c r="C377" s="23">
        <f t="shared" ca="1" si="216"/>
        <v>-1.360100133517139</v>
      </c>
      <c r="D377" s="23">
        <f t="shared" ca="1" si="216"/>
        <v>-0.16167135452373166</v>
      </c>
      <c r="E377" s="23">
        <f t="shared" ca="1" si="216"/>
        <v>-1.3534550301549853</v>
      </c>
      <c r="F377" s="23">
        <f t="shared" ca="1" si="216"/>
        <v>-0.28639835705863065</v>
      </c>
      <c r="G377" s="23">
        <f t="shared" ca="1" si="216"/>
        <v>-0.1711298583251073</v>
      </c>
      <c r="H377" s="23">
        <f t="shared" ca="1" si="216"/>
        <v>-2.1830679139439519</v>
      </c>
      <c r="I377" s="23">
        <f t="shared" ca="1" si="216"/>
        <v>1.0659819146713339</v>
      </c>
      <c r="J377" s="23">
        <f t="shared" ca="1" si="216"/>
        <v>-1.3305382381483961</v>
      </c>
      <c r="K377" s="23">
        <f t="shared" ca="1" si="216"/>
        <v>7.6488401080683804E-2</v>
      </c>
      <c r="L377" s="23">
        <f t="shared" ca="1" si="216"/>
        <v>-0.5672692955933013</v>
      </c>
      <c r="M377" s="23">
        <f t="shared" ca="1" si="216"/>
        <v>-0.28828031956609917</v>
      </c>
      <c r="N377" s="23">
        <f ca="1">SQRT(Inputs!$B$38)*C377+SQRT(1-Inputs!$B$38)*_xlfn.NORM.S.INV(RAND())</f>
        <v>-2.1946028867386418</v>
      </c>
      <c r="O377" s="23">
        <f ca="1">SQRT(Inputs!$B$38)*D377+SQRT(1-Inputs!$B$38)*_xlfn.NORM.S.INV(RAND())</f>
        <v>0.12073754545079954</v>
      </c>
      <c r="P377" s="23">
        <f ca="1">SQRT(Inputs!$B$38)*E377+SQRT(1-Inputs!$B$38)*_xlfn.NORM.S.INV(RAND())</f>
        <v>-1.6836285129964241</v>
      </c>
      <c r="Q377" s="23">
        <f ca="1">SQRT(Inputs!$B$38)*F377+SQRT(1-Inputs!$B$38)*_xlfn.NORM.S.INV(RAND())</f>
        <v>7.4379607024937761E-2</v>
      </c>
      <c r="R377" s="23">
        <f ca="1">SQRT(Inputs!$B$38)*G377+SQRT(1-Inputs!$B$38)*_xlfn.NORM.S.INV(RAND())</f>
        <v>-0.257023135892195</v>
      </c>
      <c r="S377" s="23">
        <f ca="1">SQRT(Inputs!$B$38)*H377+SQRT(1-Inputs!$B$38)*_xlfn.NORM.S.INV(RAND())</f>
        <v>-0.57840603281392144</v>
      </c>
      <c r="T377" s="23">
        <f ca="1">SQRT(Inputs!$B$38)*I377+SQRT(1-Inputs!$B$38)*_xlfn.NORM.S.INV(RAND())</f>
        <v>0.27093160097018615</v>
      </c>
      <c r="U377" s="23">
        <f ca="1">SQRT(Inputs!$B$38)*J377+SQRT(1-Inputs!$B$38)*_xlfn.NORM.S.INV(RAND())</f>
        <v>-1.8557467384254092</v>
      </c>
      <c r="V377" s="23">
        <f ca="1">SQRT(Inputs!$B$38)*K377+SQRT(1-Inputs!$B$38)*_xlfn.NORM.S.INV(RAND())</f>
        <v>0.68842114526152121</v>
      </c>
      <c r="W377" s="23">
        <f ca="1">SQRT(Inputs!$B$38)*L377+SQRT(1-Inputs!$B$38)*_xlfn.NORM.S.INV(RAND())</f>
        <v>0.2239653127822116</v>
      </c>
      <c r="X377" s="23">
        <f ca="1">SQRT(Inputs!$B$38)*M377+SQRT(1-Inputs!$B$38)*_xlfn.NORM.S.INV(RAND())</f>
        <v>1.1010607178403089</v>
      </c>
      <c r="Y377" s="23">
        <f ca="1">SQRT(Inputs!$B$38)*C377+SQRT(1-Inputs!$B$38)*_xlfn.NORM.S.INV(RAND())</f>
        <v>-0.79400864336240362</v>
      </c>
      <c r="Z377" s="23">
        <f ca="1">SQRT(Inputs!$B$38)*D377+SQRT(1-Inputs!$B$38)*_xlfn.NORM.S.INV(RAND())</f>
        <v>0.25186788237433788</v>
      </c>
      <c r="AA377" s="23">
        <f ca="1">SQRT(Inputs!$B$38)*E377+SQRT(1-Inputs!$B$38)*_xlfn.NORM.S.INV(RAND())</f>
        <v>-2.8447031071165565</v>
      </c>
      <c r="AB377" s="23">
        <f ca="1">SQRT(Inputs!$B$38)*F377+SQRT(1-Inputs!$B$38)*_xlfn.NORM.S.INV(RAND())</f>
        <v>1.7164091575308871</v>
      </c>
      <c r="AC377" s="23">
        <f ca="1">SQRT(Inputs!$B$38)*G377+SQRT(1-Inputs!$B$38)*_xlfn.NORM.S.INV(RAND())</f>
        <v>0.50094331469109532</v>
      </c>
      <c r="AD377" s="23">
        <f ca="1">SQRT(Inputs!$B$38)*H377+SQRT(1-Inputs!$B$38)*_xlfn.NORM.S.INV(RAND())</f>
        <v>-1.2734689591319426</v>
      </c>
      <c r="AE377" s="23">
        <f ca="1">SQRT(Inputs!$B$38)*I377+SQRT(1-Inputs!$B$38)*_xlfn.NORM.S.INV(RAND())</f>
        <v>1.6003587503436578</v>
      </c>
      <c r="AF377" s="23">
        <f ca="1">SQRT(Inputs!$B$38)*J377+SQRT(1-Inputs!$B$38)*_xlfn.NORM.S.INV(RAND())</f>
        <v>-0.32450581255386279</v>
      </c>
      <c r="AG377" s="23">
        <f ca="1">SQRT(Inputs!$B$38)*K377+SQRT(1-Inputs!$B$38)*_xlfn.NORM.S.INV(RAND())</f>
        <v>0.83709643132882339</v>
      </c>
      <c r="AH377" s="23">
        <f ca="1">SQRT(Inputs!$B$38)*L377+SQRT(1-Inputs!$B$38)*_xlfn.NORM.S.INV(RAND())</f>
        <v>-1.4023245003653984</v>
      </c>
      <c r="AI377" s="23">
        <f ca="1">SQRT(Inputs!$B$38)*M377+SQRT(1-Inputs!$B$38)*_xlfn.NORM.S.INV(RAND())</f>
        <v>-0.90873973246084194</v>
      </c>
      <c r="AJ377" s="23">
        <f ca="1">SQRT(Inputs!$B$38)*C377+SQRT(1-Inputs!$B$38)*_xlfn.NORM.S.INV(RAND())</f>
        <v>-0.66783282718558756</v>
      </c>
      <c r="AK377" s="23">
        <f ca="1">SQRT(Inputs!$B$38)*D377+SQRT(1-Inputs!$B$38)*_xlfn.NORM.S.INV(RAND())</f>
        <v>-0.41378317371370887</v>
      </c>
      <c r="AL377" s="23">
        <f ca="1">SQRT(Inputs!$B$38)*E377+SQRT(1-Inputs!$B$38)*_xlfn.NORM.S.INV(RAND())</f>
        <v>-0.10583322519905902</v>
      </c>
      <c r="AM377" s="23">
        <f ca="1">SQRT(Inputs!$B$38)*F377+SQRT(1-Inputs!$B$38)*_xlfn.NORM.S.INV(RAND())</f>
        <v>0.64741154430553638</v>
      </c>
      <c r="AN377" s="23">
        <f ca="1">SQRT(Inputs!$B$38)*G377+SQRT(1-Inputs!$B$38)*_xlfn.NORM.S.INV(RAND())</f>
        <v>-0.33603041837179026</v>
      </c>
      <c r="AO377" s="23">
        <f ca="1">SQRT(Inputs!$B$38)*H377+SQRT(1-Inputs!$B$38)*_xlfn.NORM.S.INV(RAND())</f>
        <v>-1.6933218450931566</v>
      </c>
      <c r="AP377" s="23">
        <f ca="1">SQRT(Inputs!$B$38)*I377+SQRT(1-Inputs!$B$38)*_xlfn.NORM.S.INV(RAND())</f>
        <v>1.1924785351275304</v>
      </c>
      <c r="AQ377" s="23">
        <f ca="1">SQRT(Inputs!$B$38)*J377+SQRT(1-Inputs!$B$38)*_xlfn.NORM.S.INV(RAND())</f>
        <v>-0.88759378918343601</v>
      </c>
      <c r="AR377" s="23">
        <f ca="1">SQRT(Inputs!$B$38)*K377+SQRT(1-Inputs!$B$38)*_xlfn.NORM.S.INV(RAND())</f>
        <v>1.4787169741269277</v>
      </c>
      <c r="AS377" s="23">
        <f ca="1">SQRT(Inputs!$B$38)*L377+SQRT(1-Inputs!$B$38)*_xlfn.NORM.S.INV(RAND())</f>
        <v>0.41941523156841137</v>
      </c>
      <c r="AT377" s="23">
        <f ca="1">SQRT(Inputs!$B$38)*M377+SQRT(1-Inputs!$B$38)*_xlfn.NORM.S.INV(RAND())</f>
        <v>0.13621387980820832</v>
      </c>
      <c r="AU377" s="15">
        <f ca="1">Inputs!$B$6*EXP($B$8-0.5*C$5^2+C$5*N377)</f>
        <v>3478.5307934484367</v>
      </c>
      <c r="AV377" s="15">
        <f t="shared" ca="1" si="183"/>
        <v>4310.0313766966738</v>
      </c>
      <c r="AW377" s="15">
        <f t="shared" ca="1" si="184"/>
        <v>4187.6973904714805</v>
      </c>
      <c r="AX377" s="15">
        <f t="shared" ca="1" si="185"/>
        <v>5160.4896405203499</v>
      </c>
      <c r="AY377" s="15">
        <f t="shared" ca="1" si="186"/>
        <v>6120.1501960029436</v>
      </c>
      <c r="AZ377" s="15">
        <f t="shared" ca="1" si="187"/>
        <v>7023.2202934278421</v>
      </c>
      <c r="BA377" s="15">
        <f t="shared" ca="1" si="188"/>
        <v>8841.8198801083108</v>
      </c>
      <c r="BB377" s="15">
        <f t="shared" ca="1" si="189"/>
        <v>8988.4391129909145</v>
      </c>
      <c r="BC377" s="15">
        <f t="shared" ca="1" si="190"/>
        <v>11764.958591808852</v>
      </c>
      <c r="BD377" s="15">
        <f t="shared" ca="1" si="191"/>
        <v>14718.299670244985</v>
      </c>
      <c r="BE377" s="15">
        <f t="shared" ca="1" si="192"/>
        <v>19937.867802140307</v>
      </c>
      <c r="BF377" s="15">
        <f ca="1">Inputs!$B$13*EXP($B$9-0.5*C$6^2+C$6*Y377)</f>
        <v>11816.579320472443</v>
      </c>
      <c r="BG377" s="15">
        <f t="shared" ca="1" si="193"/>
        <v>15070.871999421894</v>
      </c>
      <c r="BH377" s="15">
        <f t="shared" ca="1" si="194"/>
        <v>11487.817859284705</v>
      </c>
      <c r="BI377" s="15">
        <f t="shared" ca="1" si="195"/>
        <v>18315.048130232248</v>
      </c>
      <c r="BJ377" s="15">
        <f t="shared" ca="1" si="196"/>
        <v>24134.333894946696</v>
      </c>
      <c r="BK377" s="15">
        <f t="shared" ca="1" si="197"/>
        <v>24905.442853007295</v>
      </c>
      <c r="BL377" s="15">
        <f t="shared" ca="1" si="198"/>
        <v>37644.059209797357</v>
      </c>
      <c r="BM377" s="15">
        <f t="shared" ca="1" si="199"/>
        <v>44444.401567124209</v>
      </c>
      <c r="BN377" s="15">
        <f t="shared" ca="1" si="200"/>
        <v>60428.783265423044</v>
      </c>
      <c r="BO377" s="15">
        <f t="shared" ca="1" si="201"/>
        <v>63167.869837559665</v>
      </c>
      <c r="BP377" s="15">
        <f t="shared" ca="1" si="202"/>
        <v>70141.420654653703</v>
      </c>
      <c r="BQ377" s="15">
        <f ca="1">Inputs!$B$20*EXP($B$10-0.5*C$7^2+C$7*AJ377)</f>
        <v>3384.8333194926749</v>
      </c>
      <c r="BR377" s="15">
        <f t="shared" ca="1" si="203"/>
        <v>4027.2224408121601</v>
      </c>
      <c r="BS377" s="15">
        <f t="shared" ca="1" si="204"/>
        <v>5349.7434284369874</v>
      </c>
      <c r="BT377" s="15">
        <f t="shared" ca="1" si="205"/>
        <v>8741.5408415290531</v>
      </c>
      <c r="BU377" s="15">
        <f t="shared" ca="1" si="206"/>
        <v>11168.670503514842</v>
      </c>
      <c r="BV377" s="15">
        <f t="shared" ca="1" si="207"/>
        <v>10610.45623437114</v>
      </c>
      <c r="BW377" s="15">
        <f t="shared" ca="1" si="208"/>
        <v>19057.095106090674</v>
      </c>
      <c r="BX377" s="15">
        <f t="shared" ca="1" si="209"/>
        <v>22309.553584783018</v>
      </c>
      <c r="BY377" s="15">
        <f t="shared" ca="1" si="210"/>
        <v>41481.087000169042</v>
      </c>
      <c r="BZ377" s="15">
        <f t="shared" ca="1" si="211"/>
        <v>62868.981772101186</v>
      </c>
      <c r="CA377" s="15">
        <f t="shared" ca="1" si="212"/>
        <v>90475.535262281512</v>
      </c>
      <c r="CB377" s="15">
        <f ca="1">(AU377*DCF!C$10-DCF!C$5*MAX(AU377*DCF!C$10,0)-MAX(AU377-Inputs!$B$6,0)/Inputs!$B$10)*DCF!C$6</f>
        <v>893.31841707572983</v>
      </c>
      <c r="CC377" s="15">
        <f ca="1">(AV377*DCF!D$10-DCF!D$5*MAX(AV377*DCF!D$10,0)-MAX(AV377-AU377,0)/Inputs!$B$10)*DCF!D$6</f>
        <v>847.80129325683436</v>
      </c>
      <c r="CD377" s="15">
        <f ca="1">(AW377*DCF!E$10-DCF!E$5*MAX(AW377*DCF!E$10,0)-MAX(AW377-AV377,0)/Inputs!$B$10)*DCF!E$6</f>
        <v>966.87266492792912</v>
      </c>
      <c r="CE377" s="15">
        <f ca="1">(AX377*DCF!F$10-DCF!F$5*MAX(AX377*DCF!F$10,0)-MAX(AX377-AW377,0)/Inputs!$B$10)*DCF!F$6</f>
        <v>924.11271545311115</v>
      </c>
      <c r="CF377" s="15">
        <f ca="1">(AY377*DCF!G$10-DCF!G$5*MAX(AY377*DCF!G$10,0)-MAX(AY377-AX377,0)/Inputs!$B$10)*DCF!G$6</f>
        <v>1076.5314760543472</v>
      </c>
      <c r="CG377" s="15">
        <f ca="1">(AZ377*DCF!H$10-DCF!H$5*MAX(AZ377*DCF!H$10,0)-MAX(AZ377-AY377,0)/Inputs!$B$10)*DCF!H$6</f>
        <v>1203.206972128098</v>
      </c>
      <c r="CH377" s="15">
        <f ca="1">(BA377*DCF!I$10-DCF!I$5*MAX(BA377*DCF!I$10,0)-MAX(BA377-AZ377,0)/Inputs!$B$10)*DCF!I$6</f>
        <v>1316.7638913380204</v>
      </c>
      <c r="CI377" s="15">
        <f ca="1">(BB377*DCF!J$10-DCF!J$5*MAX(BB377*DCF!J$10,0)-MAX(BB377-BA377,0)/Inputs!$B$10)*DCF!J$6</f>
        <v>1520.2192792310909</v>
      </c>
      <c r="CJ377" s="15">
        <f ca="1">(BC377*DCF!K$10-DCF!K$5*MAX(BC377*DCF!K$10,0)-MAX(BC377-BB377,0)/Inputs!$B$10)*DCF!K$6</f>
        <v>1505.2989263169004</v>
      </c>
      <c r="CK377" s="15">
        <f ca="1">(BD377*DCF!L$10-DCF!L$5*MAX(BD377*DCF!L$10,0)-MAX(BD377-BC377,0)/Inputs!$B$10)*DCF!L$6</f>
        <v>1837.8846527758308</v>
      </c>
      <c r="CL377" s="15">
        <f ca="1">(BE377*DCF!M$10-DCF!M$5*MAX(BE377*DCF!M$10,0)-MAX(BE377-BD377,0)/Inputs!$B$10)*DCF!M$6</f>
        <v>2189.9578402363936</v>
      </c>
      <c r="CM377" s="15">
        <f ca="1">(BF377*DCF!C$28-DCF!C$5*MAX(BF377*DCF!C$28,0)-MAX(BF377-Inputs!$B$13,0)/Inputs!$B$17)*DCF!C$6</f>
        <v>3507.1325092405045</v>
      </c>
      <c r="CN377" s="15">
        <f ca="1">(BG377*DCF!D$28-DCF!D$5*MAX(BG377*DCF!D$28,0)-MAX(BG377-BF377,0)/Inputs!$B$17)*DCF!D$6</f>
        <v>3744.4295590508018</v>
      </c>
      <c r="CO377" s="15">
        <f ca="1">(BH377*DCF!E$28-DCF!E$5*MAX(BH377*DCF!E$28,0)-MAX(BH377-BG377,0)/Inputs!$B$17)*DCF!E$6</f>
        <v>3253.5545749284142</v>
      </c>
      <c r="CP377" s="15">
        <f ca="1">(BI377*DCF!F$28-DCF!F$5*MAX(BI377*DCF!F$28,0)-MAX(BI377-BH377,0)/Inputs!$B$17)*DCF!F$6</f>
        <v>3729.0479497616511</v>
      </c>
      <c r="CQ377" s="15">
        <f ca="1">(BJ377*DCF!G$28-DCF!G$5*MAX(BJ377*DCF!G$28,0)-MAX(BJ377-BI377,0)/Inputs!$B$17)*DCF!G$6</f>
        <v>5283.0896576065434</v>
      </c>
      <c r="CR377" s="15">
        <f ca="1">(BK377*DCF!H$28-DCF!H$5*MAX(BK377*DCF!H$28,0)-MAX(BK377-BJ377,0)/Inputs!$B$17)*DCF!H$6</f>
        <v>6039.5821005028783</v>
      </c>
      <c r="CS377" s="15">
        <f ca="1">(BL377*DCF!I$28-DCF!I$5*MAX(BL377*DCF!I$28,0)-MAX(BL377-BK377,0)/Inputs!$B$17)*DCF!I$6</f>
        <v>7023.7328740155654</v>
      </c>
      <c r="CT377" s="15">
        <f ca="1">(BM377*DCF!J$28-DCF!J$5*MAX(BM377*DCF!J$28,0)-MAX(BM377-BL377,0)/Inputs!$B$17)*DCF!J$6</f>
        <v>9013.1213189945775</v>
      </c>
      <c r="CU377" s="15">
        <f ca="1">(BN377*DCF!K$28-DCF!K$5*MAX(BN377*DCF!K$28,0)-MAX(BN377-BM377,0)/Inputs!$B$17)*DCF!K$6</f>
        <v>10803.671969153675</v>
      </c>
      <c r="CV377" s="15">
        <f ca="1">(BO377*DCF!L$28-DCF!L$5*MAX(BO377*DCF!L$28,0)-MAX(BO377-BN377,0)/Inputs!$B$17)*DCF!L$6</f>
        <v>12293.383705168624</v>
      </c>
      <c r="CW377" s="15">
        <f ca="1">(BP377*DCF!M$28-DCF!M$5*MAX(BP377*DCF!M$28,0)-MAX(BP377-BO377,0)/Inputs!$B$17)*DCF!M$6</f>
        <v>12468.216876788289</v>
      </c>
      <c r="CX377" s="15">
        <f ca="1">(BQ377*DCF!C$46-DCF!C$5*MAX(BQ377*DCF!C$46,0)-MAX(BQ377-Inputs!$B$20,0)/Inputs!$B$24)*DCF!C$6</f>
        <v>-866.6281659302598</v>
      </c>
      <c r="CY377" s="15">
        <f ca="1">(BR377*DCF!D$46-DCF!D$5*MAX(BR377*DCF!D$46,0)-MAX(BR377-BQ377,0)/Inputs!$B$24)*DCF!D$6</f>
        <v>-961.45506035846336</v>
      </c>
      <c r="CZ377" s="15">
        <f ca="1">(BS377*DCF!E$46-DCF!E$5*MAX(BS377*DCF!E$46,0)-MAX(BS377-BR377,0)/Inputs!$B$24)*DCF!E$6</f>
        <v>-1153.9178399096047</v>
      </c>
      <c r="DA377" s="15">
        <f ca="1">(BT377*DCF!F$46-DCF!F$5*MAX(BT377*DCF!F$46,0)-MAX(BT377-BS377,0)/Inputs!$B$24)*DCF!F$6</f>
        <v>-1871.6749333196826</v>
      </c>
      <c r="DB377" s="15">
        <f ca="1">(BU377*DCF!G$46-DCF!G$5*MAX(BU377*DCF!G$46,0)-MAX(BU377-BT377,0)/Inputs!$B$24)*DCF!G$6</f>
        <v>-1192.1304732049641</v>
      </c>
      <c r="DC377" s="15">
        <f ca="1">(BV377*DCF!H$46-DCF!H$5*MAX(BV377*DCF!H$46,0)-MAX(BV377-BU377,0)/Inputs!$B$24)*DCF!H$6</f>
        <v>0</v>
      </c>
      <c r="DD377" s="15">
        <f ca="1">(BW377*DCF!I$46-DCF!I$5*MAX(BW377*DCF!I$46,0)-MAX(BW377-BV377,0)/Inputs!$B$24)*DCF!I$6</f>
        <v>-1984.5722597748597</v>
      </c>
      <c r="DE377" s="15">
        <f ca="1">(BX377*DCF!J$46-DCF!J$5*MAX(BX377*DCF!J$46,0)-MAX(BX377-BW377,0)/Inputs!$B$24)*DCF!J$6</f>
        <v>73.325210561226044</v>
      </c>
      <c r="DF377" s="15">
        <f ca="1">(BY377*DCF!K$46-DCF!K$5*MAX(BY377*DCF!K$46,0)-MAX(BY377-BX377,0)/Inputs!$B$24)*DCF!K$6</f>
        <v>-2326.9769918504758</v>
      </c>
      <c r="DG377" s="15">
        <f ca="1">(BZ377*DCF!L$46-DCF!L$5*MAX(BZ377*DCF!L$46,0)-MAX(BZ377-BY377,0)/Inputs!$B$24)*DCF!L$6</f>
        <v>-494.30951393097058</v>
      </c>
      <c r="DH377" s="15">
        <f ca="1">(CA377*DCF!M$46-DCF!M$5*MAX(CA377*DCF!M$46,0)-MAX(CA377-BZ377,0)/Inputs!$B$24)*DCF!M$6</f>
        <v>1321.6056714033848</v>
      </c>
      <c r="DI377" s="15">
        <f ca="1">SUM(CB377:CL377)+BE377*DCF!M$10*(1+Inputs!$B$30)*(1-Inputs!$B$33)*(1-Inputs!$B$30/Inputs!$B$31)/(Inputs!$B$29-Inputs!$B$30)*DCF!M$6</f>
        <v>69769.317873157997</v>
      </c>
      <c r="DJ377" s="15">
        <f ca="1">SUM(CM377:CW377)+BP377*DCF!M$28*(1+Inputs!$B$30)*(1-Inputs!$B$33)*(1-Inputs!$B$30/Inputs!$B$31)/(Inputs!$B$29-Inputs!$B$30)*DCF!M$6</f>
        <v>337431.63137010159</v>
      </c>
      <c r="DK377" s="15">
        <f ca="1">SUM(CX377:DH377)+CA377*DCF!M$46*(1+Inputs!$B$30)*(1-Inputs!$B$33)*(1-Inputs!$B$30/Inputs!$B$31)/(Inputs!$B$29-Inputs!$B$30)*DCF!M$6</f>
        <v>130429.16067147677</v>
      </c>
      <c r="DM377" s="15">
        <f ca="1">DI377+DJ377+DK377+Inputs!$B$34+Inputs!$B$36-Inputs!$B$35</f>
        <v>614481.10991473636</v>
      </c>
    </row>
    <row r="378" spans="1:117" x14ac:dyDescent="0.75">
      <c r="A378" s="11">
        <v>365</v>
      </c>
      <c r="C378" s="23">
        <f t="shared" ca="1" si="216"/>
        <v>-0.63519285414730653</v>
      </c>
      <c r="D378" s="23">
        <f t="shared" ca="1" si="216"/>
        <v>-0.79247156528489515</v>
      </c>
      <c r="E378" s="23">
        <f t="shared" ca="1" si="216"/>
        <v>0.91028161867180724</v>
      </c>
      <c r="F378" s="23">
        <f t="shared" ca="1" si="216"/>
        <v>1.3168476933265711E-2</v>
      </c>
      <c r="G378" s="23">
        <f t="shared" ca="1" si="216"/>
        <v>-0.92413561701163105</v>
      </c>
      <c r="H378" s="23">
        <f t="shared" ca="1" si="216"/>
        <v>-0.87392522770830405</v>
      </c>
      <c r="I378" s="23">
        <f t="shared" ca="1" si="216"/>
        <v>-6.3873268626099489E-2</v>
      </c>
      <c r="J378" s="23">
        <f t="shared" ca="1" si="216"/>
        <v>0.57841610864172643</v>
      </c>
      <c r="K378" s="23">
        <f t="shared" ca="1" si="216"/>
        <v>-0.81258100952601697</v>
      </c>
      <c r="L378" s="23">
        <f t="shared" ca="1" si="216"/>
        <v>-2.7911165632735844</v>
      </c>
      <c r="M378" s="23">
        <f t="shared" ca="1" si="216"/>
        <v>-0.33443330763866941</v>
      </c>
      <c r="N378" s="23">
        <f ca="1">SQRT(Inputs!$B$38)*C378+SQRT(1-Inputs!$B$38)*_xlfn.NORM.S.INV(RAND())</f>
        <v>0.10748890905297676</v>
      </c>
      <c r="O378" s="23">
        <f ca="1">SQRT(Inputs!$B$38)*D378+SQRT(1-Inputs!$B$38)*_xlfn.NORM.S.INV(RAND())</f>
        <v>-0.19253403086482818</v>
      </c>
      <c r="P378" s="23">
        <f ca="1">SQRT(Inputs!$B$38)*E378+SQRT(1-Inputs!$B$38)*_xlfn.NORM.S.INV(RAND())</f>
        <v>0.23902933412849986</v>
      </c>
      <c r="Q378" s="23">
        <f ca="1">SQRT(Inputs!$B$38)*F378+SQRT(1-Inputs!$B$38)*_xlfn.NORM.S.INV(RAND())</f>
        <v>-0.28056261245681696</v>
      </c>
      <c r="R378" s="23">
        <f ca="1">SQRT(Inputs!$B$38)*G378+SQRT(1-Inputs!$B$38)*_xlfn.NORM.S.INV(RAND())</f>
        <v>-0.22815298346313373</v>
      </c>
      <c r="S378" s="23">
        <f ca="1">SQRT(Inputs!$B$38)*H378+SQRT(1-Inputs!$B$38)*_xlfn.NORM.S.INV(RAND())</f>
        <v>-0.4527522511221152</v>
      </c>
      <c r="T378" s="23">
        <f ca="1">SQRT(Inputs!$B$38)*I378+SQRT(1-Inputs!$B$38)*_xlfn.NORM.S.INV(RAND())</f>
        <v>0.24364588026344619</v>
      </c>
      <c r="U378" s="23">
        <f ca="1">SQRT(Inputs!$B$38)*J378+SQRT(1-Inputs!$B$38)*_xlfn.NORM.S.INV(RAND())</f>
        <v>0.13770697700918988</v>
      </c>
      <c r="V378" s="23">
        <f ca="1">SQRT(Inputs!$B$38)*K378+SQRT(1-Inputs!$B$38)*_xlfn.NORM.S.INV(RAND())</f>
        <v>-0.1986012714846489</v>
      </c>
      <c r="W378" s="23">
        <f ca="1">SQRT(Inputs!$B$38)*L378+SQRT(1-Inputs!$B$38)*_xlfn.NORM.S.INV(RAND())</f>
        <v>-1.1695417174280656</v>
      </c>
      <c r="X378" s="23">
        <f ca="1">SQRT(Inputs!$B$38)*M378+SQRT(1-Inputs!$B$38)*_xlfn.NORM.S.INV(RAND())</f>
        <v>-1.3889631573520338</v>
      </c>
      <c r="Y378" s="23">
        <f ca="1">SQRT(Inputs!$B$38)*C378+SQRT(1-Inputs!$B$38)*_xlfn.NORM.S.INV(RAND())</f>
        <v>0.56513043039752153</v>
      </c>
      <c r="Z378" s="23">
        <f ca="1">SQRT(Inputs!$B$38)*D378+SQRT(1-Inputs!$B$38)*_xlfn.NORM.S.INV(RAND())</f>
        <v>-2.5447628737661816</v>
      </c>
      <c r="AA378" s="23">
        <f ca="1">SQRT(Inputs!$B$38)*E378+SQRT(1-Inputs!$B$38)*_xlfn.NORM.S.INV(RAND())</f>
        <v>1.4636687566041462</v>
      </c>
      <c r="AB378" s="23">
        <f ca="1">SQRT(Inputs!$B$38)*F378+SQRT(1-Inputs!$B$38)*_xlfn.NORM.S.INV(RAND())</f>
        <v>0.34036819726995465</v>
      </c>
      <c r="AC378" s="23">
        <f ca="1">SQRT(Inputs!$B$38)*G378+SQRT(1-Inputs!$B$38)*_xlfn.NORM.S.INV(RAND())</f>
        <v>1.2221624646101152</v>
      </c>
      <c r="AD378" s="23">
        <f ca="1">SQRT(Inputs!$B$38)*H378+SQRT(1-Inputs!$B$38)*_xlfn.NORM.S.INV(RAND())</f>
        <v>-0.70178264425248404</v>
      </c>
      <c r="AE378" s="23">
        <f ca="1">SQRT(Inputs!$B$38)*I378+SQRT(1-Inputs!$B$38)*_xlfn.NORM.S.INV(RAND())</f>
        <v>0.27938888962326747</v>
      </c>
      <c r="AF378" s="23">
        <f ca="1">SQRT(Inputs!$B$38)*J378+SQRT(1-Inputs!$B$38)*_xlfn.NORM.S.INV(RAND())</f>
        <v>-0.31535384964731622</v>
      </c>
      <c r="AG378" s="23">
        <f ca="1">SQRT(Inputs!$B$38)*K378+SQRT(1-Inputs!$B$38)*_xlfn.NORM.S.INV(RAND())</f>
        <v>0.49116370423066469</v>
      </c>
      <c r="AH378" s="23">
        <f ca="1">SQRT(Inputs!$B$38)*L378+SQRT(1-Inputs!$B$38)*_xlfn.NORM.S.INV(RAND())</f>
        <v>-0.86563582305671893</v>
      </c>
      <c r="AI378" s="23">
        <f ca="1">SQRT(Inputs!$B$38)*M378+SQRT(1-Inputs!$B$38)*_xlfn.NORM.S.INV(RAND())</f>
        <v>-0.34099565508884666</v>
      </c>
      <c r="AJ378" s="23">
        <f ca="1">SQRT(Inputs!$B$38)*C378+SQRT(1-Inputs!$B$38)*_xlfn.NORM.S.INV(RAND())</f>
        <v>-0.37193264960653238</v>
      </c>
      <c r="AK378" s="23">
        <f ca="1">SQRT(Inputs!$B$38)*D378+SQRT(1-Inputs!$B$38)*_xlfn.NORM.S.INV(RAND())</f>
        <v>-0.1887376052478342</v>
      </c>
      <c r="AL378" s="23">
        <f ca="1">SQRT(Inputs!$B$38)*E378+SQRT(1-Inputs!$B$38)*_xlfn.NORM.S.INV(RAND())</f>
        <v>0.56327950178879849</v>
      </c>
      <c r="AM378" s="23">
        <f ca="1">SQRT(Inputs!$B$38)*F378+SQRT(1-Inputs!$B$38)*_xlfn.NORM.S.INV(RAND())</f>
        <v>0.27239371315548072</v>
      </c>
      <c r="AN378" s="23">
        <f ca="1">SQRT(Inputs!$B$38)*G378+SQRT(1-Inputs!$B$38)*_xlfn.NORM.S.INV(RAND())</f>
        <v>-0.30539431099735936</v>
      </c>
      <c r="AO378" s="23">
        <f ca="1">SQRT(Inputs!$B$38)*H378+SQRT(1-Inputs!$B$38)*_xlfn.NORM.S.INV(RAND())</f>
        <v>-1.0451737376660986</v>
      </c>
      <c r="AP378" s="23">
        <f ca="1">SQRT(Inputs!$B$38)*I378+SQRT(1-Inputs!$B$38)*_xlfn.NORM.S.INV(RAND())</f>
        <v>-5.3934104323648244E-2</v>
      </c>
      <c r="AQ378" s="23">
        <f ca="1">SQRT(Inputs!$B$38)*J378+SQRT(1-Inputs!$B$38)*_xlfn.NORM.S.INV(RAND())</f>
        <v>-0.33051213910883642</v>
      </c>
      <c r="AR378" s="23">
        <f ca="1">SQRT(Inputs!$B$38)*K378+SQRT(1-Inputs!$B$38)*_xlfn.NORM.S.INV(RAND())</f>
        <v>0.41004510117838067</v>
      </c>
      <c r="AS378" s="23">
        <f ca="1">SQRT(Inputs!$B$38)*L378+SQRT(1-Inputs!$B$38)*_xlfn.NORM.S.INV(RAND())</f>
        <v>-1.925794771076544</v>
      </c>
      <c r="AT378" s="23">
        <f ca="1">SQRT(Inputs!$B$38)*M378+SQRT(1-Inputs!$B$38)*_xlfn.NORM.S.INV(RAND())</f>
        <v>-1.1316977109976802</v>
      </c>
      <c r="AU378" s="15">
        <f ca="1">Inputs!$B$6*EXP($B$8-0.5*C$5^2+C$5*N378)</f>
        <v>5049.3357373436911</v>
      </c>
      <c r="AV378" s="15">
        <f t="shared" ca="1" si="183"/>
        <v>5974.6822401576974</v>
      </c>
      <c r="AW378" s="15">
        <f t="shared" ca="1" si="184"/>
        <v>7523.7681217337049</v>
      </c>
      <c r="AX378" s="15">
        <f t="shared" ca="1" si="185"/>
        <v>8869.3682046203521</v>
      </c>
      <c r="AY378" s="15">
        <f t="shared" ca="1" si="186"/>
        <v>10554.269000588889</v>
      </c>
      <c r="AZ378" s="15">
        <f t="shared" ca="1" si="187"/>
        <v>12280.376114273029</v>
      </c>
      <c r="BA378" s="15">
        <f t="shared" ca="1" si="188"/>
        <v>15416.181666802426</v>
      </c>
      <c r="BB378" s="15">
        <f t="shared" ca="1" si="189"/>
        <v>19136.311068828163</v>
      </c>
      <c r="BC378" s="15">
        <f t="shared" ca="1" si="190"/>
        <v>22992.078694335232</v>
      </c>
      <c r="BD378" s="15">
        <f t="shared" ca="1" si="191"/>
        <v>25248.739034998056</v>
      </c>
      <c r="BE378" s="15">
        <f t="shared" ca="1" si="192"/>
        <v>27262.531509497974</v>
      </c>
      <c r="BF378" s="15">
        <f ca="1">Inputs!$B$13*EXP($B$9-0.5*C$6^2+C$6*Y378)</f>
        <v>15470.72850226656</v>
      </c>
      <c r="BG378" s="15">
        <f t="shared" ca="1" si="193"/>
        <v>11912.526124567521</v>
      </c>
      <c r="BH378" s="15">
        <f t="shared" ca="1" si="194"/>
        <v>18554.068382952504</v>
      </c>
      <c r="BI378" s="15">
        <f t="shared" ca="1" si="195"/>
        <v>23934.608084060957</v>
      </c>
      <c r="BJ378" s="15">
        <f t="shared" ca="1" si="196"/>
        <v>34994.762685091133</v>
      </c>
      <c r="BK378" s="15">
        <f t="shared" ca="1" si="197"/>
        <v>39035.854726992788</v>
      </c>
      <c r="BL378" s="15">
        <f t="shared" ca="1" si="198"/>
        <v>49718.779290346582</v>
      </c>
      <c r="BM378" s="15">
        <f t="shared" ca="1" si="199"/>
        <v>58767.177544859602</v>
      </c>
      <c r="BN378" s="15">
        <f t="shared" ca="1" si="200"/>
        <v>76658.069455166697</v>
      </c>
      <c r="BO378" s="15">
        <f t="shared" ca="1" si="201"/>
        <v>85291.085509646058</v>
      </c>
      <c r="BP378" s="15">
        <f t="shared" ca="1" si="202"/>
        <v>100999.03936184641</v>
      </c>
      <c r="BQ378" s="15">
        <f ca="1">Inputs!$B$20*EXP($B$10-0.5*C$7^2+C$7*AJ378)</f>
        <v>3759.3848288843101</v>
      </c>
      <c r="BR378" s="15">
        <f t="shared" ca="1" si="203"/>
        <v>4804.2337594087521</v>
      </c>
      <c r="BS378" s="15">
        <f t="shared" ca="1" si="204"/>
        <v>7734.1096348169667</v>
      </c>
      <c r="BT378" s="15">
        <f t="shared" ca="1" si="205"/>
        <v>11453.54134595816</v>
      </c>
      <c r="BU378" s="15">
        <f t="shared" ca="1" si="206"/>
        <v>14742.553310736283</v>
      </c>
      <c r="BV378" s="15">
        <f t="shared" ca="1" si="207"/>
        <v>16207.794940886237</v>
      </c>
      <c r="BW378" s="15">
        <f t="shared" ca="1" si="208"/>
        <v>22360.355190415048</v>
      </c>
      <c r="BX378" s="15">
        <f t="shared" ca="1" si="209"/>
        <v>29269.485181768527</v>
      </c>
      <c r="BY378" s="15">
        <f t="shared" ca="1" si="210"/>
        <v>44358.517967554959</v>
      </c>
      <c r="BZ378" s="15">
        <f t="shared" ca="1" si="211"/>
        <v>43684.404212942864</v>
      </c>
      <c r="CA378" s="15">
        <f t="shared" ca="1" si="212"/>
        <v>50184.631964240849</v>
      </c>
      <c r="CB378" s="15">
        <f ca="1">(AU378*DCF!C$10-DCF!C$5*MAX(AU378*DCF!C$10,0)-MAX(AU378-Inputs!$B$6,0)/Inputs!$B$10)*DCF!C$6</f>
        <v>1042.4532913253029</v>
      </c>
      <c r="CC378" s="15">
        <f ca="1">(AV378*DCF!D$10-DCF!D$5*MAX(AV378*DCF!D$10,0)-MAX(AV378-AU378,0)/Inputs!$B$10)*DCF!D$6</f>
        <v>1230.6667922221288</v>
      </c>
      <c r="CD378" s="15">
        <f ca="1">(AW378*DCF!E$10-DCF!E$5*MAX(AW378*DCF!E$10,0)-MAX(AW378-AV378,0)/Inputs!$B$10)*DCF!E$6</f>
        <v>1388.2000002241841</v>
      </c>
      <c r="CE378" s="15">
        <f ca="1">(AX378*DCF!F$10-DCF!F$5*MAX(AX378*DCF!F$10,0)-MAX(AX378-AW378,0)/Inputs!$B$10)*DCF!F$6</f>
        <v>1656.1829281952273</v>
      </c>
      <c r="CF378" s="15">
        <f ca="1">(AY378*DCF!G$10-DCF!G$5*MAX(AY378*DCF!G$10,0)-MAX(AY378-AX378,0)/Inputs!$B$10)*DCF!G$6</f>
        <v>1850.7329353327227</v>
      </c>
      <c r="CG378" s="15">
        <f ca="1">(AZ378*DCF!H$10-DCF!H$5*MAX(AZ378*DCF!H$10,0)-MAX(AZ378-AY378,0)/Inputs!$B$10)*DCF!H$6</f>
        <v>2077.7425684817808</v>
      </c>
      <c r="CH378" s="15">
        <f ca="1">(BA378*DCF!I$10-DCF!I$5*MAX(BA378*DCF!I$10,0)-MAX(BA378-AZ378,0)/Inputs!$B$10)*DCF!I$6</f>
        <v>2301.5920271934779</v>
      </c>
      <c r="CI378" s="15">
        <f ca="1">(BB378*DCF!J$10-DCF!J$5*MAX(BB378*DCF!J$10,0)-MAX(BB378-BA378,0)/Inputs!$B$10)*DCF!J$6</f>
        <v>2720.1110737943741</v>
      </c>
      <c r="CJ378" s="15">
        <f ca="1">(BC378*DCF!K$10-DCF!K$5*MAX(BC378*DCF!K$10,0)-MAX(BC378-BB378,0)/Inputs!$B$10)*DCF!K$6</f>
        <v>3161.6066428769518</v>
      </c>
      <c r="CK378" s="15">
        <f ca="1">(BD378*DCF!L$10-DCF!L$5*MAX(BD378*DCF!L$10,0)-MAX(BD378-BC378,0)/Inputs!$B$10)*DCF!L$6</f>
        <v>3516.1672551111942</v>
      </c>
      <c r="CL378" s="15">
        <f ca="1">(BE378*DCF!M$10-DCF!M$5*MAX(BE378*DCF!M$10,0)-MAX(BE378-BD378,0)/Inputs!$B$10)*DCF!M$6</f>
        <v>3606.5267825768474</v>
      </c>
      <c r="CM378" s="15">
        <f ca="1">(BF378*DCF!C$28-DCF!C$5*MAX(BF378*DCF!C$28,0)-MAX(BF378-Inputs!$B$13,0)/Inputs!$B$17)*DCF!C$6</f>
        <v>3778.4405144545426</v>
      </c>
      <c r="CN378" s="15">
        <f ca="1">(BG378*DCF!D$28-DCF!D$5*MAX(BG378*DCF!D$28,0)-MAX(BG378-BF378,0)/Inputs!$B$17)*DCF!D$6</f>
        <v>3508.5136919287847</v>
      </c>
      <c r="CO378" s="15">
        <f ca="1">(BH378*DCF!E$28-DCF!E$5*MAX(BH378*DCF!E$28,0)-MAX(BH378-BG378,0)/Inputs!$B$17)*DCF!E$6</f>
        <v>3945.8859882769675</v>
      </c>
      <c r="CP378" s="15">
        <f ca="1">(BI378*DCF!F$28-DCF!F$5*MAX(BI378*DCF!F$28,0)-MAX(BI378-BH378,0)/Inputs!$B$17)*DCF!F$6</f>
        <v>5518.0033380982095</v>
      </c>
      <c r="CQ378" s="15">
        <f ca="1">(BJ378*DCF!G$28-DCF!G$5*MAX(BJ378*DCF!G$28,0)-MAX(BJ378-BI378,0)/Inputs!$B$17)*DCF!G$6</f>
        <v>7219.4479402394227</v>
      </c>
      <c r="CR378" s="15">
        <f ca="1">(BK378*DCF!H$28-DCF!H$5*MAX(BK378*DCF!H$28,0)-MAX(BK378-BJ378,0)/Inputs!$B$17)*DCF!H$6</f>
        <v>9026.1252500404371</v>
      </c>
      <c r="CS378" s="15">
        <f ca="1">(BL378*DCF!I$28-DCF!I$5*MAX(BL378*DCF!I$28,0)-MAX(BL378-BK378,0)/Inputs!$B$17)*DCF!I$6</f>
        <v>10158.194767234319</v>
      </c>
      <c r="CT378" s="15">
        <f ca="1">(BM378*DCF!J$28-DCF!J$5*MAX(BM378*DCF!J$28,0)-MAX(BM378-BL378,0)/Inputs!$B$17)*DCF!J$6</f>
        <v>11910.215539687422</v>
      </c>
      <c r="CU378" s="15">
        <f ca="1">(BN378*DCF!K$28-DCF!K$5*MAX(BN378*DCF!K$28,0)-MAX(BN378-BM378,0)/Inputs!$B$17)*DCF!K$6</f>
        <v>13997.502989584305</v>
      </c>
      <c r="CV378" s="15">
        <f ca="1">(BO378*DCF!L$28-DCF!L$5*MAX(BO378*DCF!L$28,0)-MAX(BO378-BN378,0)/Inputs!$B$17)*DCF!L$6</f>
        <v>16040.521646280326</v>
      </c>
      <c r="CW378" s="15">
        <f ca="1">(BP378*DCF!M$28-DCF!M$5*MAX(BP378*DCF!M$28,0)-MAX(BP378-BO378,0)/Inputs!$B$17)*DCF!M$6</f>
        <v>17361.105147011574</v>
      </c>
      <c r="CX378" s="15">
        <f ca="1">(BQ378*DCF!C$46-DCF!C$5*MAX(BQ378*DCF!C$46,0)-MAX(BQ378-Inputs!$B$20,0)/Inputs!$B$24)*DCF!C$6</f>
        <v>-1126.1326759013696</v>
      </c>
      <c r="CY378" s="15">
        <f ca="1">(BR378*DCF!D$46-DCF!D$5*MAX(BR378*DCF!D$46,0)-MAX(BR378-BQ378,0)/Inputs!$B$24)*DCF!D$6</f>
        <v>-1265.7990321727432</v>
      </c>
      <c r="CZ378" s="15">
        <f ca="1">(BS378*DCF!E$46-DCF!E$5*MAX(BS378*DCF!E$46,0)-MAX(BS378-BR378,0)/Inputs!$B$24)*DCF!E$6</f>
        <v>-2069.4483422911171</v>
      </c>
      <c r="DA378" s="15">
        <f ca="1">(BT378*DCF!F$46-DCF!F$5*MAX(BT378*DCF!F$46,0)-MAX(BT378-BS378,0)/Inputs!$B$24)*DCF!F$6</f>
        <v>-2188.4819618573229</v>
      </c>
      <c r="DB378" s="15">
        <f ca="1">(BU378*DCF!G$46-DCF!G$5*MAX(BU378*DCF!G$46,0)-MAX(BU378-BT378,0)/Inputs!$B$24)*DCF!G$6</f>
        <v>-1602.2690076539423</v>
      </c>
      <c r="DC378" s="15">
        <f ca="1">(BV378*DCF!H$46-DCF!H$5*MAX(BV378*DCF!H$46,0)-MAX(BV378-BU378,0)/Inputs!$B$24)*DCF!H$6</f>
        <v>-455.31485888467984</v>
      </c>
      <c r="DD378" s="15">
        <f ca="1">(BW378*DCF!I$46-DCF!I$5*MAX(BW378*DCF!I$46,0)-MAX(BW378-BV378,0)/Inputs!$B$24)*DCF!I$6</f>
        <v>-1249.740963124977</v>
      </c>
      <c r="DE378" s="15">
        <f ca="1">(BX378*DCF!J$46-DCF!J$5*MAX(BX378*DCF!J$46,0)-MAX(BX378-BW378,0)/Inputs!$B$24)*DCF!J$6</f>
        <v>-604.41445472044143</v>
      </c>
      <c r="DF378" s="15">
        <f ca="1">(BY378*DCF!K$46-DCF!K$5*MAX(BY378*DCF!K$46,0)-MAX(BY378-BX378,0)/Inputs!$B$24)*DCF!K$6</f>
        <v>-1162.5046461642896</v>
      </c>
      <c r="DG378" s="15">
        <f ca="1">(BZ378*DCF!L$46-DCF!L$5*MAX(BZ378*DCF!L$46,0)-MAX(BZ378-BY378,0)/Inputs!$B$24)*DCF!L$6</f>
        <v>3019.7011425708633</v>
      </c>
      <c r="DH378" s="15">
        <f ca="1">(CA378*DCF!M$46-DCF!M$5*MAX(CA378*DCF!M$46,0)-MAX(CA378-BZ378,0)/Inputs!$B$24)*DCF!M$6</f>
        <v>2575.365241094049</v>
      </c>
      <c r="DI378" s="15">
        <f ca="1">SUM(CB378:CL378)+BE378*DCF!M$10*(1+Inputs!$B$30)*(1-Inputs!$B$33)*(1-Inputs!$B$30/Inputs!$B$31)/(Inputs!$B$29-Inputs!$B$30)*DCF!M$6</f>
        <v>100423.96799792454</v>
      </c>
      <c r="DJ378" s="15">
        <f ca="1">SUM(CM378:CW378)+BP378*DCF!M$28*(1+Inputs!$B$30)*(1-Inputs!$B$33)*(1-Inputs!$B$30/Inputs!$B$31)/(Inputs!$B$29-Inputs!$B$30)*DCF!M$6</f>
        <v>477239.50630356825</v>
      </c>
      <c r="DK378" s="15">
        <f ca="1">SUM(CX378:DH378)+CA378*DCF!M$46*(1+Inputs!$B$30)*(1-Inputs!$B$33)*(1-Inputs!$B$30/Inputs!$B$31)/(Inputs!$B$29-Inputs!$B$30)*DCF!M$6</f>
        <v>71462.346207304334</v>
      </c>
      <c r="DM378" s="15">
        <f ca="1">DI378+DJ378+DK378+Inputs!$B$34+Inputs!$B$36-Inputs!$B$35</f>
        <v>725976.82050879719</v>
      </c>
    </row>
    <row r="379" spans="1:117" x14ac:dyDescent="0.75">
      <c r="A379" s="11">
        <v>366</v>
      </c>
      <c r="C379" s="23">
        <f t="shared" ca="1" si="216"/>
        <v>0.82271783393155784</v>
      </c>
      <c r="D379" s="23">
        <f t="shared" ca="1" si="216"/>
        <v>-0.24320218270287877</v>
      </c>
      <c r="E379" s="23">
        <f t="shared" ca="1" si="216"/>
        <v>0.48463217838785394</v>
      </c>
      <c r="F379" s="23">
        <f t="shared" ca="1" si="216"/>
        <v>0.59256838944633172</v>
      </c>
      <c r="G379" s="23">
        <f t="shared" ca="1" si="216"/>
        <v>1.0091974428256203</v>
      </c>
      <c r="H379" s="23">
        <f t="shared" ca="1" si="216"/>
        <v>0.79515084317207108</v>
      </c>
      <c r="I379" s="23">
        <f t="shared" ca="1" si="216"/>
        <v>0.43572662826054304</v>
      </c>
      <c r="J379" s="23">
        <f t="shared" ca="1" si="216"/>
        <v>1.7437757552654538</v>
      </c>
      <c r="K379" s="23">
        <f t="shared" ca="1" si="216"/>
        <v>0.20905568338971875</v>
      </c>
      <c r="L379" s="23">
        <f t="shared" ca="1" si="216"/>
        <v>1.4787203553964008</v>
      </c>
      <c r="M379" s="23">
        <f t="shared" ca="1" si="216"/>
        <v>-6.512963765812857E-2</v>
      </c>
      <c r="N379" s="23">
        <f ca="1">SQRT(Inputs!$B$38)*C379+SQRT(1-Inputs!$B$38)*_xlfn.NORM.S.INV(RAND())</f>
        <v>5.4060806625486679E-2</v>
      </c>
      <c r="O379" s="23">
        <f ca="1">SQRT(Inputs!$B$38)*D379+SQRT(1-Inputs!$B$38)*_xlfn.NORM.S.INV(RAND())</f>
        <v>0.59437001891756636</v>
      </c>
      <c r="P379" s="23">
        <f ca="1">SQRT(Inputs!$B$38)*E379+SQRT(1-Inputs!$B$38)*_xlfn.NORM.S.INV(RAND())</f>
        <v>0.95283599379864237</v>
      </c>
      <c r="Q379" s="23">
        <f ca="1">SQRT(Inputs!$B$38)*F379+SQRT(1-Inputs!$B$38)*_xlfn.NORM.S.INV(RAND())</f>
        <v>-1.0558536810924686</v>
      </c>
      <c r="R379" s="23">
        <f ca="1">SQRT(Inputs!$B$38)*G379+SQRT(1-Inputs!$B$38)*_xlfn.NORM.S.INV(RAND())</f>
        <v>0.86379616613057963</v>
      </c>
      <c r="S379" s="23">
        <f ca="1">SQRT(Inputs!$B$38)*H379+SQRT(1-Inputs!$B$38)*_xlfn.NORM.S.INV(RAND())</f>
        <v>2.1248244924559025</v>
      </c>
      <c r="T379" s="23">
        <f ca="1">SQRT(Inputs!$B$38)*I379+SQRT(1-Inputs!$B$38)*_xlfn.NORM.S.INV(RAND())</f>
        <v>0.52498730937095361</v>
      </c>
      <c r="U379" s="23">
        <f ca="1">SQRT(Inputs!$B$38)*J379+SQRT(1-Inputs!$B$38)*_xlfn.NORM.S.INV(RAND())</f>
        <v>0.54187341396589161</v>
      </c>
      <c r="V379" s="23">
        <f ca="1">SQRT(Inputs!$B$38)*K379+SQRT(1-Inputs!$B$38)*_xlfn.NORM.S.INV(RAND())</f>
        <v>-1.0323690973657134</v>
      </c>
      <c r="W379" s="23">
        <f ca="1">SQRT(Inputs!$B$38)*L379+SQRT(1-Inputs!$B$38)*_xlfn.NORM.S.INV(RAND())</f>
        <v>1.1883406192436128</v>
      </c>
      <c r="X379" s="23">
        <f ca="1">SQRT(Inputs!$B$38)*M379+SQRT(1-Inputs!$B$38)*_xlfn.NORM.S.INV(RAND())</f>
        <v>-0.50157617561894263</v>
      </c>
      <c r="Y379" s="23">
        <f ca="1">SQRT(Inputs!$B$38)*C379+SQRT(1-Inputs!$B$38)*_xlfn.NORM.S.INV(RAND())</f>
        <v>0.67141739963207658</v>
      </c>
      <c r="Z379" s="23">
        <f ca="1">SQRT(Inputs!$B$38)*D379+SQRT(1-Inputs!$B$38)*_xlfn.NORM.S.INV(RAND())</f>
        <v>-1.1338228594276751</v>
      </c>
      <c r="AA379" s="23">
        <f ca="1">SQRT(Inputs!$B$38)*E379+SQRT(1-Inputs!$B$38)*_xlfn.NORM.S.INV(RAND())</f>
        <v>-8.3660414065103106E-2</v>
      </c>
      <c r="AB379" s="23">
        <f ca="1">SQRT(Inputs!$B$38)*F379+SQRT(1-Inputs!$B$38)*_xlfn.NORM.S.INV(RAND())</f>
        <v>-6.3370376498268377E-2</v>
      </c>
      <c r="AC379" s="23">
        <f ca="1">SQRT(Inputs!$B$38)*G379+SQRT(1-Inputs!$B$38)*_xlfn.NORM.S.INV(RAND())</f>
        <v>0.45056921502702929</v>
      </c>
      <c r="AD379" s="23">
        <f ca="1">SQRT(Inputs!$B$38)*H379+SQRT(1-Inputs!$B$38)*_xlfn.NORM.S.INV(RAND())</f>
        <v>0.26462614352994368</v>
      </c>
      <c r="AE379" s="23">
        <f ca="1">SQRT(Inputs!$B$38)*I379+SQRT(1-Inputs!$B$38)*_xlfn.NORM.S.INV(RAND())</f>
        <v>-8.1144035500841233E-2</v>
      </c>
      <c r="AF379" s="23">
        <f ca="1">SQRT(Inputs!$B$38)*J379+SQRT(1-Inputs!$B$38)*_xlfn.NORM.S.INV(RAND())</f>
        <v>8.1467417715866963E-2</v>
      </c>
      <c r="AG379" s="23">
        <f ca="1">SQRT(Inputs!$B$38)*K379+SQRT(1-Inputs!$B$38)*_xlfn.NORM.S.INV(RAND())</f>
        <v>-0.23591944371551871</v>
      </c>
      <c r="AH379" s="23">
        <f ca="1">SQRT(Inputs!$B$38)*L379+SQRT(1-Inputs!$B$38)*_xlfn.NORM.S.INV(RAND())</f>
        <v>0.22918542711443401</v>
      </c>
      <c r="AI379" s="23">
        <f ca="1">SQRT(Inputs!$B$38)*M379+SQRT(1-Inputs!$B$38)*_xlfn.NORM.S.INV(RAND())</f>
        <v>-0.10449352574354273</v>
      </c>
      <c r="AJ379" s="23">
        <f ca="1">SQRT(Inputs!$B$38)*C379+SQRT(1-Inputs!$B$38)*_xlfn.NORM.S.INV(RAND())</f>
        <v>0.67279482591528161</v>
      </c>
      <c r="AK379" s="23">
        <f ca="1">SQRT(Inputs!$B$38)*D379+SQRT(1-Inputs!$B$38)*_xlfn.NORM.S.INV(RAND())</f>
        <v>0.84175703084428755</v>
      </c>
      <c r="AL379" s="23">
        <f ca="1">SQRT(Inputs!$B$38)*E379+SQRT(1-Inputs!$B$38)*_xlfn.NORM.S.INV(RAND())</f>
        <v>0.12588693933845993</v>
      </c>
      <c r="AM379" s="23">
        <f ca="1">SQRT(Inputs!$B$38)*F379+SQRT(1-Inputs!$B$38)*_xlfn.NORM.S.INV(RAND())</f>
        <v>-0.12241833891882081</v>
      </c>
      <c r="AN379" s="23">
        <f ca="1">SQRT(Inputs!$B$38)*G379+SQRT(1-Inputs!$B$38)*_xlfn.NORM.S.INV(RAND())</f>
        <v>-0.32330048478845097</v>
      </c>
      <c r="AO379" s="23">
        <f ca="1">SQRT(Inputs!$B$38)*H379+SQRT(1-Inputs!$B$38)*_xlfn.NORM.S.INV(RAND())</f>
        <v>-1.5752489722889518</v>
      </c>
      <c r="AP379" s="23">
        <f ca="1">SQRT(Inputs!$B$38)*I379+SQRT(1-Inputs!$B$38)*_xlfn.NORM.S.INV(RAND())</f>
        <v>0.43391905118108792</v>
      </c>
      <c r="AQ379" s="23">
        <f ca="1">SQRT(Inputs!$B$38)*J379+SQRT(1-Inputs!$B$38)*_xlfn.NORM.S.INV(RAND())</f>
        <v>0.17097326126214885</v>
      </c>
      <c r="AR379" s="23">
        <f ca="1">SQRT(Inputs!$B$38)*K379+SQRT(1-Inputs!$B$38)*_xlfn.NORM.S.INV(RAND())</f>
        <v>-0.63389298200889643</v>
      </c>
      <c r="AS379" s="23">
        <f ca="1">SQRT(Inputs!$B$38)*L379+SQRT(1-Inputs!$B$38)*_xlfn.NORM.S.INV(RAND())</f>
        <v>1.2303363260909328</v>
      </c>
      <c r="AT379" s="23">
        <f ca="1">SQRT(Inputs!$B$38)*M379+SQRT(1-Inputs!$B$38)*_xlfn.NORM.S.INV(RAND())</f>
        <v>4.5041373087848786E-2</v>
      </c>
      <c r="AU379" s="15">
        <f ca="1">Inputs!$B$6*EXP($B$8-0.5*C$5^2+C$5*N379)</f>
        <v>5005.8544938062796</v>
      </c>
      <c r="AV379" s="15">
        <f t="shared" ca="1" si="183"/>
        <v>6649.7710364247087</v>
      </c>
      <c r="AW379" s="15">
        <f t="shared" ca="1" si="184"/>
        <v>9220.208709815086</v>
      </c>
      <c r="AX379" s="15">
        <f t="shared" ca="1" si="185"/>
        <v>9865.805497048952</v>
      </c>
      <c r="AY379" s="15">
        <f t="shared" ca="1" si="186"/>
        <v>13336.813470107665</v>
      </c>
      <c r="AZ379" s="15">
        <f t="shared" ca="1" si="187"/>
        <v>20611.342447009214</v>
      </c>
      <c r="BA379" s="15">
        <f t="shared" ca="1" si="188"/>
        <v>26647.672259628584</v>
      </c>
      <c r="BB379" s="15">
        <f t="shared" ca="1" si="189"/>
        <v>34445.04014441531</v>
      </c>
      <c r="BC379" s="15">
        <f t="shared" ca="1" si="190"/>
        <v>38185.03243143257</v>
      </c>
      <c r="BD379" s="15">
        <f t="shared" ca="1" si="191"/>
        <v>52279.856046225541</v>
      </c>
      <c r="BE379" s="15">
        <f t="shared" ca="1" si="192"/>
        <v>61201.499683147202</v>
      </c>
      <c r="BF379" s="15">
        <f ca="1">Inputs!$B$13*EXP($B$9-0.5*C$6^2+C$6*Y379)</f>
        <v>15800.173183185969</v>
      </c>
      <c r="BG379" s="15">
        <f t="shared" ca="1" si="193"/>
        <v>15693.543326241306</v>
      </c>
      <c r="BH379" s="15">
        <f t="shared" ca="1" si="194"/>
        <v>18910.399521497766</v>
      </c>
      <c r="BI379" s="15">
        <f t="shared" ca="1" si="195"/>
        <v>22924.475617910339</v>
      </c>
      <c r="BJ379" s="15">
        <f t="shared" ca="1" si="196"/>
        <v>29989.771936711306</v>
      </c>
      <c r="BK379" s="15">
        <f t="shared" ca="1" si="197"/>
        <v>38156.977515982217</v>
      </c>
      <c r="BL379" s="15">
        <f t="shared" ca="1" si="198"/>
        <v>46380.945859198036</v>
      </c>
      <c r="BM379" s="15">
        <f t="shared" ca="1" si="199"/>
        <v>57592.114153527808</v>
      </c>
      <c r="BN379" s="15">
        <f t="shared" ca="1" si="200"/>
        <v>68856.621580083593</v>
      </c>
      <c r="BO379" s="15">
        <f t="shared" ca="1" si="201"/>
        <v>87008.319276578695</v>
      </c>
      <c r="BP379" s="15">
        <f t="shared" ca="1" si="202"/>
        <v>105830.59304391571</v>
      </c>
      <c r="BQ379" s="15">
        <f ca="1">Inputs!$B$20*EXP($B$10-0.5*C$7^2+C$7*AJ379)</f>
        <v>5445.5680946091334</v>
      </c>
      <c r="BR379" s="15">
        <f t="shared" ca="1" si="203"/>
        <v>9653.3867302087165</v>
      </c>
      <c r="BS379" s="15">
        <f t="shared" ca="1" si="204"/>
        <v>13705.965833877195</v>
      </c>
      <c r="BT379" s="15">
        <f t="shared" ca="1" si="205"/>
        <v>18300.307650838637</v>
      </c>
      <c r="BU379" s="15">
        <f t="shared" ca="1" si="206"/>
        <v>23453.605642892417</v>
      </c>
      <c r="BV379" s="15">
        <f t="shared" ca="1" si="207"/>
        <v>22882.061413419811</v>
      </c>
      <c r="BW379" s="15">
        <f t="shared" ca="1" si="208"/>
        <v>35001.966541334121</v>
      </c>
      <c r="BX379" s="15">
        <f t="shared" ca="1" si="209"/>
        <v>50662.960152239757</v>
      </c>
      <c r="BY379" s="15">
        <f t="shared" ca="1" si="210"/>
        <v>62879.685830093404</v>
      </c>
      <c r="BZ379" s="15">
        <f t="shared" ca="1" si="211"/>
        <v>110621.35935737033</v>
      </c>
      <c r="CA379" s="15">
        <f t="shared" ca="1" si="212"/>
        <v>156638.14647071715</v>
      </c>
      <c r="CB379" s="15">
        <f ca="1">(AU379*DCF!C$10-DCF!C$5*MAX(AU379*DCF!C$10,0)-MAX(AU379-Inputs!$B$6,0)/Inputs!$B$10)*DCF!C$6</f>
        <v>1042.7633203418575</v>
      </c>
      <c r="CC379" s="15">
        <f ca="1">(AV379*DCF!D$10-DCF!D$5*MAX(AV379*DCF!D$10,0)-MAX(AV379-AU379,0)/Inputs!$B$10)*DCF!D$6</f>
        <v>1220.010614843362</v>
      </c>
      <c r="CD379" s="15">
        <f ca="1">(AW379*DCF!E$10-DCF!E$5*MAX(AW379*DCF!E$10,0)-MAX(AW379-AV379,0)/Inputs!$B$10)*DCF!E$6</f>
        <v>1549.8304075433398</v>
      </c>
      <c r="CE379" s="15">
        <f ca="1">(AX379*DCF!F$10-DCF!F$5*MAX(AX379*DCF!F$10,0)-MAX(AX379-AW379,0)/Inputs!$B$10)*DCF!F$6</f>
        <v>2019.3569318352165</v>
      </c>
      <c r="CF379" s="15">
        <f ca="1">(AY379*DCF!G$10-DCF!G$5*MAX(AY379*DCF!G$10,0)-MAX(AY379-AX379,0)/Inputs!$B$10)*DCF!G$6</f>
        <v>2080.7273103975904</v>
      </c>
      <c r="CG379" s="15">
        <f ca="1">(AZ379*DCF!H$10-DCF!H$5*MAX(AZ379*DCF!H$10,0)-MAX(AZ379-AY379,0)/Inputs!$B$10)*DCF!H$6</f>
        <v>2709.9838872056234</v>
      </c>
      <c r="CH379" s="15">
        <f ca="1">(BA379*DCF!I$10-DCF!I$5*MAX(BA379*DCF!I$10,0)-MAX(BA379-AZ379,0)/Inputs!$B$10)*DCF!I$6</f>
        <v>3877.3880286392105</v>
      </c>
      <c r="CI379" s="15">
        <f ca="1">(BB379*DCF!J$10-DCF!J$5*MAX(BB379*DCF!J$10,0)-MAX(BB379-BA379,0)/Inputs!$B$10)*DCF!J$6</f>
        <v>4729.2861998167336</v>
      </c>
      <c r="CJ379" s="15">
        <f ca="1">(BC379*DCF!K$10-DCF!K$5*MAX(BC379*DCF!K$10,0)-MAX(BC379-BB379,0)/Inputs!$B$10)*DCF!K$6</f>
        <v>5623.6349792743413</v>
      </c>
      <c r="CK379" s="15">
        <f ca="1">(BD379*DCF!L$10-DCF!L$5*MAX(BD379*DCF!L$10,0)-MAX(BD379-BC379,0)/Inputs!$B$10)*DCF!L$6</f>
        <v>6062.107535320778</v>
      </c>
      <c r="CL379" s="15">
        <f ca="1">(BE379*DCF!M$10-DCF!M$5*MAX(BE379*DCF!M$10,0)-MAX(BE379-BD379,0)/Inputs!$B$10)*DCF!M$6</f>
        <v>7570.5375289731619</v>
      </c>
      <c r="CM379" s="15">
        <f ca="1">(BF379*DCF!C$28-DCF!C$5*MAX(BF379*DCF!C$28,0)-MAX(BF379-Inputs!$B$13,0)/Inputs!$B$17)*DCF!C$6</f>
        <v>3802.9006486094208</v>
      </c>
      <c r="CN379" s="15">
        <f ca="1">(BG379*DCF!D$28-DCF!D$5*MAX(BG379*DCF!D$28,0)-MAX(BG379-BF379,0)/Inputs!$B$17)*DCF!D$6</f>
        <v>4622.110462485487</v>
      </c>
      <c r="CO379" s="15">
        <f ca="1">(BH379*DCF!E$28-DCF!E$5*MAX(BH379*DCF!E$28,0)-MAX(BH379-BG379,0)/Inputs!$B$17)*DCF!E$6</f>
        <v>4721.763794687834</v>
      </c>
      <c r="CP379" s="15">
        <f ca="1">(BI379*DCF!F$28-DCF!F$5*MAX(BI379*DCF!F$28,0)-MAX(BI379-BH379,0)/Inputs!$B$17)*DCF!F$6</f>
        <v>5492.5652791384537</v>
      </c>
      <c r="CQ379" s="15">
        <f ca="1">(BJ379*DCF!G$28-DCF!G$5*MAX(BJ379*DCF!G$28,0)-MAX(BJ379-BI379,0)/Inputs!$B$17)*DCF!G$6</f>
        <v>6592.7608165067277</v>
      </c>
      <c r="CR379" s="15">
        <f ca="1">(BK379*DCF!H$28-DCF!H$5*MAX(BK379*DCF!H$28,0)-MAX(BK379-BJ379,0)/Inputs!$B$17)*DCF!H$6</f>
        <v>8167.6869690339408</v>
      </c>
      <c r="CS379" s="15">
        <f ca="1">(BL379*DCF!I$28-DCF!I$5*MAX(BL379*DCF!I$28,0)-MAX(BL379-BK379,0)/Inputs!$B$17)*DCF!I$6</f>
        <v>9726.228700943595</v>
      </c>
      <c r="CT379" s="15">
        <f ca="1">(BM379*DCF!J$28-DCF!J$5*MAX(BM379*DCF!J$28,0)-MAX(BM379-BL379,0)/Inputs!$B$17)*DCF!J$6</f>
        <v>11361.31321391082</v>
      </c>
      <c r="CU379" s="15">
        <f ca="1">(BN379*DCF!K$28-DCF!K$5*MAX(BN379*DCF!K$28,0)-MAX(BN379-BM379,0)/Inputs!$B$17)*DCF!K$6</f>
        <v>13161.611841434717</v>
      </c>
      <c r="CV379" s="15">
        <f ca="1">(BO379*DCF!L$28-DCF!L$5*MAX(BO379*DCF!L$28,0)-MAX(BO379-BN379,0)/Inputs!$B$17)*DCF!L$6</f>
        <v>15306.091127245647</v>
      </c>
      <c r="CW379" s="15">
        <f ca="1">(BP379*DCF!M$28-DCF!M$5*MAX(BP379*DCF!M$28,0)-MAX(BP379-BO379,0)/Inputs!$B$17)*DCF!M$6</f>
        <v>17944.63082712992</v>
      </c>
      <c r="CX379" s="15">
        <f ca="1">(BQ379*DCF!C$46-DCF!C$5*MAX(BQ379*DCF!C$46,0)-MAX(BQ379-Inputs!$B$20,0)/Inputs!$B$24)*DCF!C$6</f>
        <v>-2294.3889800987063</v>
      </c>
      <c r="CY379" s="15">
        <f ca="1">(BR379*DCF!D$46-DCF!D$5*MAX(BR379*DCF!D$46,0)-MAX(BR379-BQ379,0)/Inputs!$B$24)*DCF!D$6</f>
        <v>-3443.04927870246</v>
      </c>
      <c r="CZ379" s="15">
        <f ca="1">(BS379*DCF!E$46-DCF!E$5*MAX(BS379*DCF!E$46,0)-MAX(BS379-BR379,0)/Inputs!$B$24)*DCF!E$6</f>
        <v>-3218.1694406609172</v>
      </c>
      <c r="DA379" s="15">
        <f ca="1">(BT379*DCF!F$46-DCF!F$5*MAX(BT379*DCF!F$46,0)-MAX(BT379-BS379,0)/Inputs!$B$24)*DCF!F$6</f>
        <v>-3005.6892002849036</v>
      </c>
      <c r="DB379" s="15">
        <f ca="1">(BU379*DCF!G$46-DCF!G$5*MAX(BU379*DCF!G$46,0)-MAX(BU379-BT379,0)/Inputs!$B$24)*DCF!G$6</f>
        <v>-2522.4005829509133</v>
      </c>
      <c r="DC379" s="15">
        <f ca="1">(BV379*DCF!H$46-DCF!H$5*MAX(BV379*DCF!H$46,0)-MAX(BV379-BU379,0)/Inputs!$B$24)*DCF!H$6</f>
        <v>0</v>
      </c>
      <c r="DD379" s="15">
        <f ca="1">(BW379*DCF!I$46-DCF!I$5*MAX(BW379*DCF!I$46,0)-MAX(BW379-BV379,0)/Inputs!$B$24)*DCF!I$6</f>
        <v>-2670.7719140394724</v>
      </c>
      <c r="DE379" s="15">
        <f ca="1">(BX379*DCF!J$46-DCF!J$5*MAX(BX379*DCF!J$46,0)-MAX(BX379-BW379,0)/Inputs!$B$24)*DCF!J$6</f>
        <v>-2027.86860383112</v>
      </c>
      <c r="DF379" s="15">
        <f ca="1">(BY379*DCF!K$46-DCF!K$5*MAX(BY379*DCF!K$46,0)-MAX(BY379-BX379,0)/Inputs!$B$24)*DCF!K$6</f>
        <v>599.12492623324351</v>
      </c>
      <c r="DG379" s="15">
        <f ca="1">(BZ379*DCF!L$46-DCF!L$5*MAX(BZ379*DCF!L$46,0)-MAX(BZ379-BY379,0)/Inputs!$B$24)*DCF!L$6</f>
        <v>-3157.3561781575081</v>
      </c>
      <c r="DH379" s="15">
        <f ca="1">(CA379*DCF!M$46-DCF!M$5*MAX(CA379*DCF!M$46,0)-MAX(CA379-BZ379,0)/Inputs!$B$24)*DCF!M$6</f>
        <v>2659.7212104830287</v>
      </c>
      <c r="DI379" s="15">
        <f ca="1">SUM(CB379:CL379)+BE379*DCF!M$10*(1+Inputs!$B$30)*(1-Inputs!$B$33)*(1-Inputs!$B$30/Inputs!$B$31)/(Inputs!$B$29-Inputs!$B$30)*DCF!M$6</f>
        <v>208810.2096684399</v>
      </c>
      <c r="DJ379" s="15">
        <f ca="1">SUM(CM379:CW379)+BP379*DCF!M$28*(1+Inputs!$B$30)*(1-Inputs!$B$33)*(1-Inputs!$B$30/Inputs!$B$31)/(Inputs!$B$29-Inputs!$B$30)*DCF!M$6</f>
        <v>493603.58355570113</v>
      </c>
      <c r="DK379" s="15">
        <f ca="1">SUM(CX379:DH379)+CA379*DCF!M$46*(1+Inputs!$B$30)*(1-Inputs!$B$33)*(1-Inputs!$B$30/Inputs!$B$31)/(Inputs!$B$29-Inputs!$B$30)*DCF!M$6</f>
        <v>223100.28137635655</v>
      </c>
      <c r="DM379" s="15">
        <f ca="1">DI379+DJ379+DK379+Inputs!$B$34+Inputs!$B$36-Inputs!$B$35</f>
        <v>1002365.0746004975</v>
      </c>
    </row>
    <row r="380" spans="1:117" x14ac:dyDescent="0.75">
      <c r="A380" s="11">
        <v>367</v>
      </c>
      <c r="C380" s="23">
        <f t="shared" ca="1" si="216"/>
        <v>-0.2767780463808317</v>
      </c>
      <c r="D380" s="23">
        <f t="shared" ca="1" si="216"/>
        <v>0.22303161456998077</v>
      </c>
      <c r="E380" s="23">
        <f t="shared" ca="1" si="216"/>
        <v>1.1981025504029998</v>
      </c>
      <c r="F380" s="23">
        <f t="shared" ca="1" si="216"/>
        <v>-1.9489238430278846E-2</v>
      </c>
      <c r="G380" s="23">
        <f t="shared" ca="1" si="216"/>
        <v>1.0060472793151367</v>
      </c>
      <c r="H380" s="23">
        <f t="shared" ca="1" si="216"/>
        <v>1.5483989750384408</v>
      </c>
      <c r="I380" s="23">
        <f t="shared" ca="1" si="216"/>
        <v>1.1322774949902052</v>
      </c>
      <c r="J380" s="23">
        <f t="shared" ca="1" si="216"/>
        <v>1.0710849744092148</v>
      </c>
      <c r="K380" s="23">
        <f t="shared" ca="1" si="216"/>
        <v>1.6023903282551464</v>
      </c>
      <c r="L380" s="23">
        <f t="shared" ca="1" si="216"/>
        <v>-1.3314532544328364</v>
      </c>
      <c r="M380" s="23">
        <f t="shared" ca="1" si="216"/>
        <v>0.32239054025521802</v>
      </c>
      <c r="N380" s="23">
        <f ca="1">SQRT(Inputs!$B$38)*C380+SQRT(1-Inputs!$B$38)*_xlfn.NORM.S.INV(RAND())</f>
        <v>-0.62959721230410193</v>
      </c>
      <c r="O380" s="23">
        <f ca="1">SQRT(Inputs!$B$38)*D380+SQRT(1-Inputs!$B$38)*_xlfn.NORM.S.INV(RAND())</f>
        <v>0.35605585449531968</v>
      </c>
      <c r="P380" s="23">
        <f ca="1">SQRT(Inputs!$B$38)*E380+SQRT(1-Inputs!$B$38)*_xlfn.NORM.S.INV(RAND())</f>
        <v>1.0450811795737396</v>
      </c>
      <c r="Q380" s="23">
        <f ca="1">SQRT(Inputs!$B$38)*F380+SQRT(1-Inputs!$B$38)*_xlfn.NORM.S.INV(RAND())</f>
        <v>-2.4551793636696617</v>
      </c>
      <c r="R380" s="23">
        <f ca="1">SQRT(Inputs!$B$38)*G380+SQRT(1-Inputs!$B$38)*_xlfn.NORM.S.INV(RAND())</f>
        <v>1.2083131918018561</v>
      </c>
      <c r="S380" s="23">
        <f ca="1">SQRT(Inputs!$B$38)*H380+SQRT(1-Inputs!$B$38)*_xlfn.NORM.S.INV(RAND())</f>
        <v>2.2877657780244069</v>
      </c>
      <c r="T380" s="23">
        <f ca="1">SQRT(Inputs!$B$38)*I380+SQRT(1-Inputs!$B$38)*_xlfn.NORM.S.INV(RAND())</f>
        <v>1.4971558459054592</v>
      </c>
      <c r="U380" s="23">
        <f ca="1">SQRT(Inputs!$B$38)*J380+SQRT(1-Inputs!$B$38)*_xlfn.NORM.S.INV(RAND())</f>
        <v>1.2846637271348071</v>
      </c>
      <c r="V380" s="23">
        <f ca="1">SQRT(Inputs!$B$38)*K380+SQRT(1-Inputs!$B$38)*_xlfn.NORM.S.INV(RAND())</f>
        <v>0.85815913137680333</v>
      </c>
      <c r="W380" s="23">
        <f ca="1">SQRT(Inputs!$B$38)*L380+SQRT(1-Inputs!$B$38)*_xlfn.NORM.S.INV(RAND())</f>
        <v>0.95601322531416921</v>
      </c>
      <c r="X380" s="23">
        <f ca="1">SQRT(Inputs!$B$38)*M380+SQRT(1-Inputs!$B$38)*_xlfn.NORM.S.INV(RAND())</f>
        <v>0.12118999542275047</v>
      </c>
      <c r="Y380" s="23">
        <f ca="1">SQRT(Inputs!$B$38)*C380+SQRT(1-Inputs!$B$38)*_xlfn.NORM.S.INV(RAND())</f>
        <v>-1.2864953736121607</v>
      </c>
      <c r="Z380" s="23">
        <f ca="1">SQRT(Inputs!$B$38)*D380+SQRT(1-Inputs!$B$38)*_xlfn.NORM.S.INV(RAND())</f>
        <v>7.8802417323377089E-2</v>
      </c>
      <c r="AA380" s="23">
        <f ca="1">SQRT(Inputs!$B$38)*E380+SQRT(1-Inputs!$B$38)*_xlfn.NORM.S.INV(RAND())</f>
        <v>0.19597610111446734</v>
      </c>
      <c r="AB380" s="23">
        <f ca="1">SQRT(Inputs!$B$38)*F380+SQRT(1-Inputs!$B$38)*_xlfn.NORM.S.INV(RAND())</f>
        <v>-1.0546907732819857</v>
      </c>
      <c r="AC380" s="23">
        <f ca="1">SQRT(Inputs!$B$38)*G380+SQRT(1-Inputs!$B$38)*_xlfn.NORM.S.INV(RAND())</f>
        <v>-0.94613547502375961</v>
      </c>
      <c r="AD380" s="23">
        <f ca="1">SQRT(Inputs!$B$38)*H380+SQRT(1-Inputs!$B$38)*_xlfn.NORM.S.INV(RAND())</f>
        <v>0.4251574791901197</v>
      </c>
      <c r="AE380" s="23">
        <f ca="1">SQRT(Inputs!$B$38)*I380+SQRT(1-Inputs!$B$38)*_xlfn.NORM.S.INV(RAND())</f>
        <v>1.9564449969972597</v>
      </c>
      <c r="AF380" s="23">
        <f ca="1">SQRT(Inputs!$B$38)*J380+SQRT(1-Inputs!$B$38)*_xlfn.NORM.S.INV(RAND())</f>
        <v>-0.54331637770507268</v>
      </c>
      <c r="AG380" s="23">
        <f ca="1">SQRT(Inputs!$B$38)*K380+SQRT(1-Inputs!$B$38)*_xlfn.NORM.S.INV(RAND())</f>
        <v>0.88740563671832862</v>
      </c>
      <c r="AH380" s="23">
        <f ca="1">SQRT(Inputs!$B$38)*L380+SQRT(1-Inputs!$B$38)*_xlfn.NORM.S.INV(RAND())</f>
        <v>1.1844211664174065</v>
      </c>
      <c r="AI380" s="23">
        <f ca="1">SQRT(Inputs!$B$38)*M380+SQRT(1-Inputs!$B$38)*_xlfn.NORM.S.INV(RAND())</f>
        <v>-1.0129446068310404</v>
      </c>
      <c r="AJ380" s="23">
        <f ca="1">SQRT(Inputs!$B$38)*C380+SQRT(1-Inputs!$B$38)*_xlfn.NORM.S.INV(RAND())</f>
        <v>1.5731914492162784</v>
      </c>
      <c r="AK380" s="23">
        <f ca="1">SQRT(Inputs!$B$38)*D380+SQRT(1-Inputs!$B$38)*_xlfn.NORM.S.INV(RAND())</f>
        <v>0.26520383123921387</v>
      </c>
      <c r="AL380" s="23">
        <f ca="1">SQRT(Inputs!$B$38)*E380+SQRT(1-Inputs!$B$38)*_xlfn.NORM.S.INV(RAND())</f>
        <v>0.92806162023550054</v>
      </c>
      <c r="AM380" s="23">
        <f ca="1">SQRT(Inputs!$B$38)*F380+SQRT(1-Inputs!$B$38)*_xlfn.NORM.S.INV(RAND())</f>
        <v>0.1828212171626854</v>
      </c>
      <c r="AN380" s="23">
        <f ca="1">SQRT(Inputs!$B$38)*G380+SQRT(1-Inputs!$B$38)*_xlfn.NORM.S.INV(RAND())</f>
        <v>1.7002050075045085</v>
      </c>
      <c r="AO380" s="23">
        <f ca="1">SQRT(Inputs!$B$38)*H380+SQRT(1-Inputs!$B$38)*_xlfn.NORM.S.INV(RAND())</f>
        <v>1.8307276470329543</v>
      </c>
      <c r="AP380" s="23">
        <f ca="1">SQRT(Inputs!$B$38)*I380+SQRT(1-Inputs!$B$38)*_xlfn.NORM.S.INV(RAND())</f>
        <v>-0.68472459884550618</v>
      </c>
      <c r="AQ380" s="23">
        <f ca="1">SQRT(Inputs!$B$38)*J380+SQRT(1-Inputs!$B$38)*_xlfn.NORM.S.INV(RAND())</f>
        <v>1.2092090885755189</v>
      </c>
      <c r="AR380" s="23">
        <f ca="1">SQRT(Inputs!$B$38)*K380+SQRT(1-Inputs!$B$38)*_xlfn.NORM.S.INV(RAND())</f>
        <v>1.7083534806623044</v>
      </c>
      <c r="AS380" s="23">
        <f ca="1">SQRT(Inputs!$B$38)*L380+SQRT(1-Inputs!$B$38)*_xlfn.NORM.S.INV(RAND())</f>
        <v>-2.1978525732432921</v>
      </c>
      <c r="AT380" s="23">
        <f ca="1">SQRT(Inputs!$B$38)*M380+SQRT(1-Inputs!$B$38)*_xlfn.NORM.S.INV(RAND())</f>
        <v>1.0879194162966992</v>
      </c>
      <c r="AU380" s="15">
        <f ca="1">Inputs!$B$6*EXP($B$8-0.5*C$5^2+C$5*N380)</f>
        <v>4481.4304854372267</v>
      </c>
      <c r="AV380" s="15">
        <f t="shared" ca="1" si="183"/>
        <v>5748.1426667971909</v>
      </c>
      <c r="AW380" s="15">
        <f t="shared" ca="1" si="184"/>
        <v>8069.8442049982286</v>
      </c>
      <c r="AX380" s="15">
        <f t="shared" ca="1" si="185"/>
        <v>7249.9130833542649</v>
      </c>
      <c r="AY380" s="15">
        <f t="shared" ca="1" si="186"/>
        <v>10202.964026720056</v>
      </c>
      <c r="AZ380" s="15">
        <f t="shared" ca="1" si="187"/>
        <v>16053.62459962952</v>
      </c>
      <c r="BA380" s="15">
        <f t="shared" ca="1" si="188"/>
        <v>22978.10470476179</v>
      </c>
      <c r="BB380" s="15">
        <f t="shared" ca="1" si="189"/>
        <v>31996.448381528779</v>
      </c>
      <c r="BC380" s="15">
        <f t="shared" ca="1" si="190"/>
        <v>42571.96727384776</v>
      </c>
      <c r="BD380" s="15">
        <f t="shared" ca="1" si="191"/>
        <v>57033.17454798425</v>
      </c>
      <c r="BE380" s="15">
        <f t="shared" ca="1" si="192"/>
        <v>70662.527155829521</v>
      </c>
      <c r="BF380" s="15">
        <f ca="1">Inputs!$B$13*EXP($B$9-0.5*C$6^2+C$6*Y380)</f>
        <v>10717.406717468662</v>
      </c>
      <c r="BG380" s="15">
        <f t="shared" ca="1" si="193"/>
        <v>13248.732147276296</v>
      </c>
      <c r="BH380" s="15">
        <f t="shared" ca="1" si="194"/>
        <v>16722.318770614962</v>
      </c>
      <c r="BI380" s="15">
        <f t="shared" ca="1" si="195"/>
        <v>17403.196545774641</v>
      </c>
      <c r="BJ380" s="15">
        <f t="shared" ca="1" si="196"/>
        <v>18615.161833165039</v>
      </c>
      <c r="BK380" s="15">
        <f t="shared" ca="1" si="197"/>
        <v>24208.018407747593</v>
      </c>
      <c r="BL380" s="15">
        <f t="shared" ca="1" si="198"/>
        <v>38317.951747753053</v>
      </c>
      <c r="BM380" s="15">
        <f t="shared" ca="1" si="199"/>
        <v>44026.866335091043</v>
      </c>
      <c r="BN380" s="15">
        <f t="shared" ca="1" si="200"/>
        <v>60223.065324356365</v>
      </c>
      <c r="BO380" s="15">
        <f t="shared" ca="1" si="201"/>
        <v>85035.5660510835</v>
      </c>
      <c r="BP380" s="15">
        <f t="shared" ca="1" si="202"/>
        <v>93315.038012898949</v>
      </c>
      <c r="BQ380" s="15">
        <f ca="1">Inputs!$B$20*EXP($B$10-0.5*C$7^2+C$7*AJ380)</f>
        <v>7494.4082744524767</v>
      </c>
      <c r="BR380" s="15">
        <f t="shared" ca="1" si="203"/>
        <v>11062.512423630655</v>
      </c>
      <c r="BS380" s="15">
        <f t="shared" ca="1" si="204"/>
        <v>19776.046356840026</v>
      </c>
      <c r="BT380" s="15">
        <f t="shared" ca="1" si="205"/>
        <v>28606.451606085473</v>
      </c>
      <c r="BU380" s="15">
        <f t="shared" ca="1" si="206"/>
        <v>59821.551253982681</v>
      </c>
      <c r="BV380" s="15">
        <f t="shared" ca="1" si="207"/>
        <v>125719.92383102493</v>
      </c>
      <c r="BW380" s="15">
        <f t="shared" ca="1" si="208"/>
        <v>151767.16150967093</v>
      </c>
      <c r="BX380" s="15">
        <f t="shared" ca="1" si="209"/>
        <v>270501.533044977</v>
      </c>
      <c r="BY380" s="15">
        <f t="shared" ca="1" si="210"/>
        <v>525544.83022240014</v>
      </c>
      <c r="BZ380" s="15">
        <f t="shared" ca="1" si="211"/>
        <v>492309.93816116411</v>
      </c>
      <c r="CA380" s="15">
        <f t="shared" ca="1" si="212"/>
        <v>839036.22180526692</v>
      </c>
      <c r="CB380" s="15">
        <f ca="1">(AU380*DCF!C$10-DCF!C$5*MAX(AU380*DCF!C$10,0)-MAX(AU380-Inputs!$B$6,0)/Inputs!$B$10)*DCF!C$6</f>
        <v>1046.5025569952954</v>
      </c>
      <c r="CC380" s="15">
        <f ca="1">(AV380*DCF!D$10-DCF!D$5*MAX(AV380*DCF!D$10,0)-MAX(AV380-AU380,0)/Inputs!$B$10)*DCF!D$6</f>
        <v>1092.2162194317884</v>
      </c>
      <c r="CD380" s="15">
        <f ca="1">(AW380*DCF!E$10-DCF!E$5*MAX(AW380*DCF!E$10,0)-MAX(AW380-AV380,0)/Inputs!$B$10)*DCF!E$6</f>
        <v>1340.2552338680534</v>
      </c>
      <c r="CE380" s="15">
        <f ca="1">(AX380*DCF!F$10-DCF!F$5*MAX(AX380*DCF!F$10,0)-MAX(AX380-AW380,0)/Inputs!$B$10)*DCF!F$6</f>
        <v>1582.6444720313339</v>
      </c>
      <c r="CF380" s="15">
        <f ca="1">(AY380*DCF!G$10-DCF!G$5*MAX(AY380*DCF!G$10,0)-MAX(AY380-AX380,0)/Inputs!$B$10)*DCF!G$6</f>
        <v>1534.5897380330871</v>
      </c>
      <c r="CG380" s="15">
        <f ca="1">(AZ380*DCF!H$10-DCF!H$5*MAX(AZ380*DCF!H$10,0)-MAX(AZ380-AY380,0)/Inputs!$B$10)*DCF!H$6</f>
        <v>2077.933059313345</v>
      </c>
      <c r="CH380" s="15">
        <f ca="1">(BA380*DCF!I$10-DCF!I$5*MAX(BA380*DCF!I$10,0)-MAX(BA380-AZ380,0)/Inputs!$B$10)*DCF!I$6</f>
        <v>3061.4041366536776</v>
      </c>
      <c r="CI380" s="15">
        <f ca="1">(BB380*DCF!J$10-DCF!J$5*MAX(BB380*DCF!J$10,0)-MAX(BB380-BA380,0)/Inputs!$B$10)*DCF!J$6</f>
        <v>4124.0834105697249</v>
      </c>
      <c r="CJ380" s="15">
        <f ca="1">(BC380*DCF!K$10-DCF!K$5*MAX(BC380*DCF!K$10,0)-MAX(BC380-BB380,0)/Inputs!$B$10)*DCF!K$6</f>
        <v>5372.9913654132915</v>
      </c>
      <c r="CK380" s="15">
        <f ca="1">(BD380*DCF!L$10-DCF!L$5*MAX(BD380*DCF!L$10,0)-MAX(BD380-BC380,0)/Inputs!$B$10)*DCF!L$6</f>
        <v>6731.6190149137874</v>
      </c>
      <c r="CL380" s="15">
        <f ca="1">(BE380*DCF!M$10-DCF!M$5*MAX(BE380*DCF!M$10,0)-MAX(BE380-BD380,0)/Inputs!$B$10)*DCF!M$6</f>
        <v>8343.2247367283217</v>
      </c>
      <c r="CM380" s="15">
        <f ca="1">(BF380*DCF!C$28-DCF!C$5*MAX(BF380*DCF!C$28,0)-MAX(BF380-Inputs!$B$13,0)/Inputs!$B$17)*DCF!C$6</f>
        <v>3270.8822440464164</v>
      </c>
      <c r="CN380" s="15">
        <f ca="1">(BG380*DCF!D$28-DCF!D$5*MAX(BG380*DCF!D$28,0)-MAX(BG380-BF380,0)/Inputs!$B$17)*DCF!D$6</f>
        <v>3362.0094091237861</v>
      </c>
      <c r="CO380" s="15">
        <f ca="1">(BH380*DCF!E$28-DCF!E$5*MAX(BH380*DCF!E$28,0)-MAX(BH380-BG380,0)/Inputs!$B$17)*DCF!E$6</f>
        <v>4051.4623305651312</v>
      </c>
      <c r="CP380" s="15">
        <f ca="1">(BI380*DCF!F$28-DCF!F$5*MAX(BI380*DCF!F$28,0)-MAX(BI380-BH380,0)/Inputs!$B$17)*DCF!F$6</f>
        <v>4600.5448859088929</v>
      </c>
      <c r="CQ380" s="15">
        <f ca="1">(BJ380*DCF!G$28-DCF!G$5*MAX(BJ380*DCF!G$28,0)-MAX(BJ380-BI380,0)/Inputs!$B$17)*DCF!G$6</f>
        <v>4626.0043818565919</v>
      </c>
      <c r="CR380" s="15">
        <f ca="1">(BK380*DCF!H$28-DCF!H$5*MAX(BK380*DCF!H$28,0)-MAX(BK380-BJ380,0)/Inputs!$B$17)*DCF!H$6</f>
        <v>5117.9370764476234</v>
      </c>
      <c r="CS380" s="15">
        <f ca="1">(BL380*DCF!I$28-DCF!I$5*MAX(BL380*DCF!I$28,0)-MAX(BL380-BK380,0)/Inputs!$B$17)*DCF!I$6</f>
        <v>6985.3747231248517</v>
      </c>
      <c r="CT380" s="15">
        <f ca="1">(BM380*DCF!J$28-DCF!J$5*MAX(BM380*DCF!J$28,0)-MAX(BM380-BL380,0)/Inputs!$B$17)*DCF!J$6</f>
        <v>9064.6907065691466</v>
      </c>
      <c r="CU380" s="15">
        <f ca="1">(BN380*DCF!K$28-DCF!K$5*MAX(BN380*DCF!K$28,0)-MAX(BN380-BM380,0)/Inputs!$B$17)*DCF!K$6</f>
        <v>10734.282992525381</v>
      </c>
      <c r="CV380" s="15">
        <f ca="1">(BO380*DCF!L$28-DCF!L$5*MAX(BO380*DCF!L$28,0)-MAX(BO380-BN380,0)/Inputs!$B$17)*DCF!L$6</f>
        <v>14158.804481255645</v>
      </c>
      <c r="CW380" s="15">
        <f ca="1">(BP380*DCF!M$28-DCF!M$5*MAX(BP380*DCF!M$28,0)-MAX(BP380-BO380,0)/Inputs!$B$17)*DCF!M$6</f>
        <v>16691.840938894715</v>
      </c>
      <c r="CX380" s="15">
        <f ca="1">(BQ380*DCF!C$46-DCF!C$5*MAX(BQ380*DCF!C$46,0)-MAX(BQ380-Inputs!$B$20,0)/Inputs!$B$24)*DCF!C$6</f>
        <v>-3713.9087351864732</v>
      </c>
      <c r="CY380" s="15">
        <f ca="1">(BR380*DCF!D$46-DCF!D$5*MAX(BR380*DCF!D$46,0)-MAX(BR380-BQ380,0)/Inputs!$B$24)*DCF!D$6</f>
        <v>-3410.5933120899635</v>
      </c>
      <c r="CZ380" s="15">
        <f ca="1">(BS380*DCF!E$46-DCF!E$5*MAX(BS380*DCF!E$46,0)-MAX(BS380-BR380,0)/Inputs!$B$24)*DCF!E$6</f>
        <v>-5773.1871110524899</v>
      </c>
      <c r="DA380" s="15">
        <f ca="1">(BT380*DCF!F$46-DCF!F$5*MAX(BT380*DCF!F$46,0)-MAX(BT380-BS380,0)/Inputs!$B$24)*DCF!F$6</f>
        <v>-5298.7323713935903</v>
      </c>
      <c r="DB380" s="15">
        <f ca="1">(BU380*DCF!G$46-DCF!G$5*MAX(BU380*DCF!G$46,0)-MAX(BU380-BT380,0)/Inputs!$B$24)*DCF!G$6</f>
        <v>-12512.421577719071</v>
      </c>
      <c r="DC380" s="15">
        <f ca="1">(BV380*DCF!H$46-DCF!H$5*MAX(BV380*DCF!H$46,0)-MAX(BV380-BU380,0)/Inputs!$B$24)*DCF!H$6</f>
        <v>-20477.515512288141</v>
      </c>
      <c r="DD380" s="15">
        <f ca="1">(BW380*DCF!I$46-DCF!I$5*MAX(BW380*DCF!I$46,0)-MAX(BW380-BV380,0)/Inputs!$B$24)*DCF!I$6</f>
        <v>-3972.0328701867443</v>
      </c>
      <c r="DE380" s="15">
        <f ca="1">(BX380*DCF!J$46-DCF!J$5*MAX(BX380*DCF!J$46,0)-MAX(BX380-BW380,0)/Inputs!$B$24)*DCF!J$6</f>
        <v>-20139.624421043631</v>
      </c>
      <c r="DF380" s="15">
        <f ca="1">(BY380*DCF!K$46-DCF!K$5*MAX(BY380*DCF!K$46,0)-MAX(BY380-BX380,0)/Inputs!$B$24)*DCF!K$6</f>
        <v>-32457.940867862853</v>
      </c>
      <c r="DG380" s="15">
        <f ca="1">(BZ380*DCF!L$46-DCF!L$5*MAX(BZ380*DCF!L$46,0)-MAX(BZ380-BY380,0)/Inputs!$B$24)*DCF!L$6</f>
        <v>34031.112694534546</v>
      </c>
      <c r="DH380" s="15">
        <f ca="1">(CA380*DCF!M$46-DCF!M$5*MAX(CA380*DCF!M$46,0)-MAX(CA380-BZ380,0)/Inputs!$B$24)*DCF!M$6</f>
        <v>-6708.1326810708151</v>
      </c>
      <c r="DI380" s="15">
        <f ca="1">SUM(CB380:CL380)+BE380*DCF!M$10*(1+Inputs!$B$30)*(1-Inputs!$B$33)*(1-Inputs!$B$30/Inputs!$B$31)/(Inputs!$B$29-Inputs!$B$30)*DCF!M$6</f>
        <v>232962.21143381164</v>
      </c>
      <c r="DJ380" s="15">
        <f ca="1">SUM(CM380:CW380)+BP380*DCF!M$28*(1+Inputs!$B$30)*(1-Inputs!$B$33)*(1-Inputs!$B$30/Inputs!$B$31)/(Inputs!$B$29-Inputs!$B$30)*DCF!M$6</f>
        <v>428926.48050835764</v>
      </c>
      <c r="DK380" s="15">
        <f ca="1">SUM(CX380:DH380)+CA380*DCF!M$46*(1+Inputs!$B$30)*(1-Inputs!$B$33)*(1-Inputs!$B$30/Inputs!$B$31)/(Inputs!$B$29-Inputs!$B$30)*DCF!M$6</f>
        <v>1216816.4123399032</v>
      </c>
      <c r="DM380" s="15">
        <f ca="1">DI380+DJ380+DK380+Inputs!$B$34+Inputs!$B$36-Inputs!$B$35</f>
        <v>1955556.1042820725</v>
      </c>
    </row>
    <row r="381" spans="1:117" x14ac:dyDescent="0.75">
      <c r="A381" s="11">
        <v>368</v>
      </c>
      <c r="C381" s="23">
        <f t="shared" ca="1" si="216"/>
        <v>-1.9939786049142856</v>
      </c>
      <c r="D381" s="23">
        <f t="shared" ca="1" si="216"/>
        <v>-1.7321535739043576</v>
      </c>
      <c r="E381" s="23">
        <f t="shared" ca="1" si="216"/>
        <v>-0.82348859070757119</v>
      </c>
      <c r="F381" s="23">
        <f t="shared" ca="1" si="216"/>
        <v>0.168479502867975</v>
      </c>
      <c r="G381" s="23">
        <f t="shared" ca="1" si="216"/>
        <v>0.43904441569244129</v>
      </c>
      <c r="H381" s="23">
        <f t="shared" ca="1" si="216"/>
        <v>1.8631761330661314E-2</v>
      </c>
      <c r="I381" s="23">
        <f t="shared" ca="1" si="216"/>
        <v>0.47229664400760196</v>
      </c>
      <c r="J381" s="23">
        <f t="shared" ca="1" si="216"/>
        <v>-0.82918720540800117</v>
      </c>
      <c r="K381" s="23">
        <f t="shared" ca="1" si="216"/>
        <v>-0.5758671859760961</v>
      </c>
      <c r="L381" s="23">
        <f t="shared" ca="1" si="216"/>
        <v>0.86160251736242432</v>
      </c>
      <c r="M381" s="23">
        <f t="shared" ca="1" si="216"/>
        <v>-0.65009483868145401</v>
      </c>
      <c r="N381" s="23">
        <f ca="1">SQRT(Inputs!$B$38)*C381+SQRT(1-Inputs!$B$38)*_xlfn.NORM.S.INV(RAND())</f>
        <v>-0.3810828387707047</v>
      </c>
      <c r="O381" s="23">
        <f ca="1">SQRT(Inputs!$B$38)*D381+SQRT(1-Inputs!$B$38)*_xlfn.NORM.S.INV(RAND())</f>
        <v>-1.8334184361013557</v>
      </c>
      <c r="P381" s="23">
        <f ca="1">SQRT(Inputs!$B$38)*E381+SQRT(1-Inputs!$B$38)*_xlfn.NORM.S.INV(RAND())</f>
        <v>-0.36617810295769565</v>
      </c>
      <c r="Q381" s="23">
        <f ca="1">SQRT(Inputs!$B$38)*F381+SQRT(1-Inputs!$B$38)*_xlfn.NORM.S.INV(RAND())</f>
        <v>1.2878095145971451</v>
      </c>
      <c r="R381" s="23">
        <f ca="1">SQRT(Inputs!$B$38)*G381+SQRT(1-Inputs!$B$38)*_xlfn.NORM.S.INV(RAND())</f>
        <v>0.78360905946180281</v>
      </c>
      <c r="S381" s="23">
        <f ca="1">SQRT(Inputs!$B$38)*H381+SQRT(1-Inputs!$B$38)*_xlfn.NORM.S.INV(RAND())</f>
        <v>-0.52977632008098563</v>
      </c>
      <c r="T381" s="23">
        <f ca="1">SQRT(Inputs!$B$38)*I381+SQRT(1-Inputs!$B$38)*_xlfn.NORM.S.INV(RAND())</f>
        <v>0.45744185460733461</v>
      </c>
      <c r="U381" s="23">
        <f ca="1">SQRT(Inputs!$B$38)*J381+SQRT(1-Inputs!$B$38)*_xlfn.NORM.S.INV(RAND())</f>
        <v>-0.83437491151688459</v>
      </c>
      <c r="V381" s="23">
        <f ca="1">SQRT(Inputs!$B$38)*K381+SQRT(1-Inputs!$B$38)*_xlfn.NORM.S.INV(RAND())</f>
        <v>-2.1178976510097773</v>
      </c>
      <c r="W381" s="23">
        <f ca="1">SQRT(Inputs!$B$38)*L381+SQRT(1-Inputs!$B$38)*_xlfn.NORM.S.INV(RAND())</f>
        <v>-1.022107773387545</v>
      </c>
      <c r="X381" s="23">
        <f ca="1">SQRT(Inputs!$B$38)*M381+SQRT(1-Inputs!$B$38)*_xlfn.NORM.S.INV(RAND())</f>
        <v>0.98176423912193167</v>
      </c>
      <c r="Y381" s="23">
        <f ca="1">SQRT(Inputs!$B$38)*C381+SQRT(1-Inputs!$B$38)*_xlfn.NORM.S.INV(RAND())</f>
        <v>-0.83282141783294683</v>
      </c>
      <c r="Z381" s="23">
        <f ca="1">SQRT(Inputs!$B$38)*D381+SQRT(1-Inputs!$B$38)*_xlfn.NORM.S.INV(RAND())</f>
        <v>-7.7991509730190867E-2</v>
      </c>
      <c r="AA381" s="23">
        <f ca="1">SQRT(Inputs!$B$38)*E381+SQRT(1-Inputs!$B$38)*_xlfn.NORM.S.INV(RAND())</f>
        <v>-1.9004704726867829</v>
      </c>
      <c r="AB381" s="23">
        <f ca="1">SQRT(Inputs!$B$38)*F381+SQRT(1-Inputs!$B$38)*_xlfn.NORM.S.INV(RAND())</f>
        <v>-0.47411871195522903</v>
      </c>
      <c r="AC381" s="23">
        <f ca="1">SQRT(Inputs!$B$38)*G381+SQRT(1-Inputs!$B$38)*_xlfn.NORM.S.INV(RAND())</f>
        <v>0.13485949479074549</v>
      </c>
      <c r="AD381" s="23">
        <f ca="1">SQRT(Inputs!$B$38)*H381+SQRT(1-Inputs!$B$38)*_xlfn.NORM.S.INV(RAND())</f>
        <v>1.7159157551871551</v>
      </c>
      <c r="AE381" s="23">
        <f ca="1">SQRT(Inputs!$B$38)*I381+SQRT(1-Inputs!$B$38)*_xlfn.NORM.S.INV(RAND())</f>
        <v>0.34282064038415838</v>
      </c>
      <c r="AF381" s="23">
        <f ca="1">SQRT(Inputs!$B$38)*J381+SQRT(1-Inputs!$B$38)*_xlfn.NORM.S.INV(RAND())</f>
        <v>0.33016152810487681</v>
      </c>
      <c r="AG381" s="23">
        <f ca="1">SQRT(Inputs!$B$38)*K381+SQRT(1-Inputs!$B$38)*_xlfn.NORM.S.INV(RAND())</f>
        <v>-0.62548912414004687</v>
      </c>
      <c r="AH381" s="23">
        <f ca="1">SQRT(Inputs!$B$38)*L381+SQRT(1-Inputs!$B$38)*_xlfn.NORM.S.INV(RAND())</f>
        <v>0.38297254416442228</v>
      </c>
      <c r="AI381" s="23">
        <f ca="1">SQRT(Inputs!$B$38)*M381+SQRT(1-Inputs!$B$38)*_xlfn.NORM.S.INV(RAND())</f>
        <v>4.1691912305962975E-2</v>
      </c>
      <c r="AJ381" s="23">
        <f ca="1">SQRT(Inputs!$B$38)*C381+SQRT(1-Inputs!$B$38)*_xlfn.NORM.S.INV(RAND())</f>
        <v>8.2212320683931583E-2</v>
      </c>
      <c r="AK381" s="23">
        <f ca="1">SQRT(Inputs!$B$38)*D381+SQRT(1-Inputs!$B$38)*_xlfn.NORM.S.INV(RAND())</f>
        <v>-1.0161132041935932</v>
      </c>
      <c r="AL381" s="23">
        <f ca="1">SQRT(Inputs!$B$38)*E381+SQRT(1-Inputs!$B$38)*_xlfn.NORM.S.INV(RAND())</f>
        <v>-1.0977050277367137</v>
      </c>
      <c r="AM381" s="23">
        <f ca="1">SQRT(Inputs!$B$38)*F381+SQRT(1-Inputs!$B$38)*_xlfn.NORM.S.INV(RAND())</f>
        <v>-0.17660291199710595</v>
      </c>
      <c r="AN381" s="23">
        <f ca="1">SQRT(Inputs!$B$38)*G381+SQRT(1-Inputs!$B$38)*_xlfn.NORM.S.INV(RAND())</f>
        <v>0.59431265524894916</v>
      </c>
      <c r="AO381" s="23">
        <f ca="1">SQRT(Inputs!$B$38)*H381+SQRT(1-Inputs!$B$38)*_xlfn.NORM.S.INV(RAND())</f>
        <v>1.6339207567922935</v>
      </c>
      <c r="AP381" s="23">
        <f ca="1">SQRT(Inputs!$B$38)*I381+SQRT(1-Inputs!$B$38)*_xlfn.NORM.S.INV(RAND())</f>
        <v>0.46566908769914606</v>
      </c>
      <c r="AQ381" s="23">
        <f ca="1">SQRT(Inputs!$B$38)*J381+SQRT(1-Inputs!$B$38)*_xlfn.NORM.S.INV(RAND())</f>
        <v>-0.86832492916073034</v>
      </c>
      <c r="AR381" s="23">
        <f ca="1">SQRT(Inputs!$B$38)*K381+SQRT(1-Inputs!$B$38)*_xlfn.NORM.S.INV(RAND())</f>
        <v>-0.74247408525309133</v>
      </c>
      <c r="AS381" s="23">
        <f ca="1">SQRT(Inputs!$B$38)*L381+SQRT(1-Inputs!$B$38)*_xlfn.NORM.S.INV(RAND())</f>
        <v>0.63227446715247859</v>
      </c>
      <c r="AT381" s="23">
        <f ca="1">SQRT(Inputs!$B$38)*M381+SQRT(1-Inputs!$B$38)*_xlfn.NORM.S.INV(RAND())</f>
        <v>0.25996242133718589</v>
      </c>
      <c r="AU381" s="15">
        <f ca="1">Inputs!$B$6*EXP($B$8-0.5*C$5^2+C$5*N381)</f>
        <v>4665.3837206506369</v>
      </c>
      <c r="AV381" s="15">
        <f t="shared" ca="1" si="183"/>
        <v>4336.9952953689917</v>
      </c>
      <c r="AW381" s="15">
        <f t="shared" ca="1" si="184"/>
        <v>5033.3555768676306</v>
      </c>
      <c r="AX381" s="15">
        <f t="shared" ca="1" si="185"/>
        <v>7217.9040995118521</v>
      </c>
      <c r="AY381" s="15">
        <f t="shared" ca="1" si="186"/>
        <v>9666.3722697553276</v>
      </c>
      <c r="AZ381" s="15">
        <f t="shared" ca="1" si="187"/>
        <v>11152.273381906174</v>
      </c>
      <c r="BA381" s="15">
        <f t="shared" ca="1" si="188"/>
        <v>14316.809759270185</v>
      </c>
      <c r="BB381" s="15">
        <f t="shared" ca="1" si="189"/>
        <v>16122.434134610927</v>
      </c>
      <c r="BC381" s="15">
        <f t="shared" ca="1" si="190"/>
        <v>16094.931023306861</v>
      </c>
      <c r="BD381" s="15">
        <f t="shared" ca="1" si="191"/>
        <v>17920.06185690434</v>
      </c>
      <c r="BE381" s="15">
        <f t="shared" ca="1" si="192"/>
        <v>24012.740206815746</v>
      </c>
      <c r="BF381" s="15">
        <f ca="1">Inputs!$B$13*EXP($B$9-0.5*C$6^2+C$6*Y381)</f>
        <v>11726.005054676189</v>
      </c>
      <c r="BG381" s="15">
        <f t="shared" ca="1" si="193"/>
        <v>14091.193511108009</v>
      </c>
      <c r="BH381" s="15">
        <f t="shared" ca="1" si="194"/>
        <v>12562.061477373752</v>
      </c>
      <c r="BI381" s="15">
        <f t="shared" ca="1" si="195"/>
        <v>14295.606375671778</v>
      </c>
      <c r="BJ381" s="15">
        <f t="shared" ca="1" si="196"/>
        <v>17869.499871562817</v>
      </c>
      <c r="BK381" s="15">
        <f t="shared" ca="1" si="197"/>
        <v>27702.729781434457</v>
      </c>
      <c r="BL381" s="15">
        <f t="shared" ca="1" si="198"/>
        <v>35575.362001044436</v>
      </c>
      <c r="BM381" s="15">
        <f t="shared" ca="1" si="199"/>
        <v>45560.673156555007</v>
      </c>
      <c r="BN381" s="15">
        <f t="shared" ca="1" si="200"/>
        <v>51987.392469040824</v>
      </c>
      <c r="BO381" s="15">
        <f t="shared" ca="1" si="201"/>
        <v>66876.981222586241</v>
      </c>
      <c r="BP381" s="15">
        <f t="shared" ca="1" si="202"/>
        <v>82702.762902586954</v>
      </c>
      <c r="BQ381" s="15">
        <f ca="1">Inputs!$B$20*EXP($B$10-0.5*C$7^2+C$7*AJ381)</f>
        <v>4416.434487894574</v>
      </c>
      <c r="BR381" s="15">
        <f t="shared" ca="1" si="203"/>
        <v>4339.7509820251234</v>
      </c>
      <c r="BS381" s="15">
        <f t="shared" ca="1" si="204"/>
        <v>4335.8609146667186</v>
      </c>
      <c r="BT381" s="15">
        <f t="shared" ca="1" si="205"/>
        <v>5707.5650527039734</v>
      </c>
      <c r="BU381" s="15">
        <f t="shared" ca="1" si="206"/>
        <v>9133.3595121599828</v>
      </c>
      <c r="BV381" s="15">
        <f t="shared" ca="1" si="207"/>
        <v>18362.010886471289</v>
      </c>
      <c r="BW381" s="15">
        <f t="shared" ca="1" si="208"/>
        <v>28277.169944725258</v>
      </c>
      <c r="BX381" s="15">
        <f t="shared" ca="1" si="209"/>
        <v>33231.332841148047</v>
      </c>
      <c r="BY381" s="15">
        <f t="shared" ca="1" si="210"/>
        <v>40396.656388980744</v>
      </c>
      <c r="BZ381" s="15">
        <f t="shared" ca="1" si="211"/>
        <v>63668.69920400477</v>
      </c>
      <c r="CA381" s="15">
        <f t="shared" ca="1" si="212"/>
        <v>93663.620253255111</v>
      </c>
      <c r="CB381" s="15">
        <f ca="1">(AU381*DCF!C$10-DCF!C$5*MAX(AU381*DCF!C$10,0)-MAX(AU381-Inputs!$B$6,0)/Inputs!$B$10)*DCF!C$6</f>
        <v>1045.1909376402477</v>
      </c>
      <c r="CC381" s="15">
        <f ca="1">(AV381*DCF!D$10-DCF!D$5*MAX(AV381*DCF!D$10,0)-MAX(AV381-AU381,0)/Inputs!$B$10)*DCF!D$6</f>
        <v>1057.1132210675312</v>
      </c>
      <c r="CD381" s="15">
        <f ca="1">(AW381*DCF!E$10-DCF!E$5*MAX(AW381*DCF!E$10,0)-MAX(AW381-AV381,0)/Inputs!$B$10)*DCF!E$6</f>
        <v>1005.272505580636</v>
      </c>
      <c r="CE381" s="15">
        <f ca="1">(AX381*DCF!F$10-DCF!F$5*MAX(AX381*DCF!F$10,0)-MAX(AX381-AW381,0)/Inputs!$B$10)*DCF!F$6</f>
        <v>1121.1065756183914</v>
      </c>
      <c r="CF381" s="15">
        <f ca="1">(AY381*DCF!G$10-DCF!G$5*MAX(AY381*DCF!G$10,0)-MAX(AY381-AX381,0)/Inputs!$B$10)*DCF!G$6</f>
        <v>1521.0199826110613</v>
      </c>
      <c r="CG381" s="15">
        <f ca="1">(AZ381*DCF!H$10-DCF!H$5*MAX(AZ381*DCF!H$10,0)-MAX(AZ381-AY381,0)/Inputs!$B$10)*DCF!H$6</f>
        <v>1901.3734956592566</v>
      </c>
      <c r="CH381" s="15">
        <f ca="1">(BA381*DCF!I$10-DCF!I$5*MAX(BA381*DCF!I$10,0)-MAX(BA381-AZ381,0)/Inputs!$B$10)*DCF!I$6</f>
        <v>2096.0640229870432</v>
      </c>
      <c r="CI381" s="15">
        <f ca="1">(BB381*DCF!J$10-DCF!J$5*MAX(BB381*DCF!J$10,0)-MAX(BB381-BA381,0)/Inputs!$B$10)*DCF!J$6</f>
        <v>2493.0344869942855</v>
      </c>
      <c r="CJ381" s="15">
        <f ca="1">(BC381*DCF!K$10-DCF!K$5*MAX(BC381*DCF!K$10,0)-MAX(BC381-BB381,0)/Inputs!$B$10)*DCF!K$6</f>
        <v>2591.0254086744981</v>
      </c>
      <c r="CK381" s="15">
        <f ca="1">(BD381*DCF!L$10-DCF!L$5*MAX(BD381*DCF!L$10,0)-MAX(BD381-BC381,0)/Inputs!$B$10)*DCF!L$6</f>
        <v>2466.6671271039177</v>
      </c>
      <c r="CL381" s="15">
        <f ca="1">(BE381*DCF!M$10-DCF!M$5*MAX(BE381*DCF!M$10,0)-MAX(BE381-BD381,0)/Inputs!$B$10)*DCF!M$6</f>
        <v>2660.6726964818045</v>
      </c>
      <c r="CM381" s="15">
        <f ca="1">(BF381*DCF!C$28-DCF!C$5*MAX(BF381*DCF!C$28,0)-MAX(BF381-Inputs!$B$13,0)/Inputs!$B$17)*DCF!C$6</f>
        <v>3500.4076816118632</v>
      </c>
      <c r="CN381" s="15">
        <f ca="1">(BG381*DCF!D$28-DCF!D$5*MAX(BG381*DCF!D$28,0)-MAX(BG381-BF381,0)/Inputs!$B$17)*DCF!D$6</f>
        <v>3645.5783448800571</v>
      </c>
      <c r="CO381" s="15">
        <f ca="1">(BH381*DCF!E$28-DCF!E$5*MAX(BH381*DCF!E$28,0)-MAX(BH381-BG381,0)/Inputs!$B$17)*DCF!E$6</f>
        <v>3557.7994960294604</v>
      </c>
      <c r="CP381" s="15">
        <f ca="1">(BI381*DCF!F$28-DCF!F$5*MAX(BI381*DCF!F$28,0)-MAX(BI381-BH381,0)/Inputs!$B$17)*DCF!F$6</f>
        <v>3565.2613228908144</v>
      </c>
      <c r="CQ381" s="15">
        <f ca="1">(BJ381*DCF!G$28-DCF!G$5*MAX(BJ381*DCF!G$28,0)-MAX(BJ381-BI381,0)/Inputs!$B$17)*DCF!G$6</f>
        <v>4035.2837369297617</v>
      </c>
      <c r="CR381" s="15">
        <f ca="1">(BK381*DCF!H$28-DCF!H$5*MAX(BK381*DCF!H$28,0)-MAX(BK381-BJ381,0)/Inputs!$B$17)*DCF!H$6</f>
        <v>5323.3827389897615</v>
      </c>
      <c r="CS381" s="15">
        <f ca="1">(BL381*DCF!I$28-DCF!I$5*MAX(BL381*DCF!I$28,0)-MAX(BL381-BK381,0)/Inputs!$B$17)*DCF!I$6</f>
        <v>7235.6903438110976</v>
      </c>
      <c r="CT381" s="15">
        <f ca="1">(BM381*DCF!J$28-DCF!J$5*MAX(BM381*DCF!J$28,0)-MAX(BM381-BL381,0)/Inputs!$B$17)*DCF!J$6</f>
        <v>8839.841707180276</v>
      </c>
      <c r="CU381" s="15">
        <f ca="1">(BN381*DCF!K$28-DCF!K$5*MAX(BN381*DCF!K$28,0)-MAX(BN381-BM381,0)/Inputs!$B$17)*DCF!K$6</f>
        <v>10191.678104486773</v>
      </c>
      <c r="CV381" s="15">
        <f ca="1">(BO381*DCF!L$28-DCF!L$5*MAX(BO381*DCF!L$28,0)-MAX(BO381-BN381,0)/Inputs!$B$17)*DCF!L$6</f>
        <v>11658.579697648178</v>
      </c>
      <c r="CW381" s="15">
        <f ca="1">(BP381*DCF!M$28-DCF!M$5*MAX(BP381*DCF!M$28,0)-MAX(BP381-BO381,0)/Inputs!$B$17)*DCF!M$6</f>
        <v>13906.333823737454</v>
      </c>
      <c r="CX381" s="15">
        <f ca="1">(BQ381*DCF!C$46-DCF!C$5*MAX(BQ381*DCF!C$46,0)-MAX(BQ381-Inputs!$B$20,0)/Inputs!$B$24)*DCF!C$6</f>
        <v>-1581.3633865320373</v>
      </c>
      <c r="CY381" s="15">
        <f ca="1">(BR381*DCF!D$46-DCF!D$5*MAX(BR381*DCF!D$46,0)-MAX(BR381-BQ381,0)/Inputs!$B$24)*DCF!D$6</f>
        <v>-740.69428833053644</v>
      </c>
      <c r="CZ381" s="15">
        <f ca="1">(BS381*DCF!E$46-DCF!E$5*MAX(BS381*DCF!E$46,0)-MAX(BS381-BR381,0)/Inputs!$B$24)*DCF!E$6</f>
        <v>-512.72310245958431</v>
      </c>
      <c r="DA381" s="15">
        <f ca="1">(BT381*DCF!F$46-DCF!F$5*MAX(BT381*DCF!F$46,0)-MAX(BT381-BS381,0)/Inputs!$B$24)*DCF!F$6</f>
        <v>-915.14181265191996</v>
      </c>
      <c r="DB381" s="15">
        <f ca="1">(BU381*DCF!G$46-DCF!G$5*MAX(BU381*DCF!G$46,0)-MAX(BU381-BT381,0)/Inputs!$B$24)*DCF!G$6</f>
        <v>-1459.5977394011156</v>
      </c>
      <c r="DC381" s="15">
        <f ca="1">(BV381*DCF!H$46-DCF!H$5*MAX(BV381*DCF!H$46,0)-MAX(BV381-BU381,0)/Inputs!$B$24)*DCF!H$6</f>
        <v>-2867.7468696821206</v>
      </c>
      <c r="DD381" s="15">
        <f ca="1">(BW381*DCF!I$46-DCF!I$5*MAX(BW381*DCF!I$46,0)-MAX(BW381-BV381,0)/Inputs!$B$24)*DCF!I$6</f>
        <v>-2193.186392984001</v>
      </c>
      <c r="DE381" s="15">
        <f ca="1">(BX381*DCF!J$46-DCF!J$5*MAX(BX381*DCF!J$46,0)-MAX(BX381-BW381,0)/Inputs!$B$24)*DCF!J$6</f>
        <v>80.199429492213994</v>
      </c>
      <c r="DF381" s="15">
        <f ca="1">(BY381*DCF!K$46-DCF!K$5*MAX(BY381*DCF!K$46,0)-MAX(BY381-BX381,0)/Inputs!$B$24)*DCF!K$6</f>
        <v>552.27829006474951</v>
      </c>
      <c r="DG381" s="15">
        <f ca="1">(BZ381*DCF!L$46-DCF!L$5*MAX(BZ381*DCF!L$46,0)-MAX(BZ381-BY381,0)/Inputs!$B$24)*DCF!L$6</f>
        <v>-865.41772643459205</v>
      </c>
      <c r="DH381" s="15">
        <f ca="1">(CA381*DCF!M$46-DCF!M$5*MAX(CA381*DCF!M$46,0)-MAX(CA381-BZ381,0)/Inputs!$B$24)*DCF!M$6</f>
        <v>1072.2359770445989</v>
      </c>
      <c r="DI381" s="15">
        <f ca="1">SUM(CB381:CL381)+BE381*DCF!M$10*(1+Inputs!$B$30)*(1-Inputs!$B$33)*(1-Inputs!$B$30/Inputs!$B$31)/(Inputs!$B$29-Inputs!$B$30)*DCF!M$6</f>
        <v>86786.313991603296</v>
      </c>
      <c r="DJ381" s="15">
        <f ca="1">SUM(CM381:CW381)+BP381*DCF!M$28*(1+Inputs!$B$30)*(1-Inputs!$B$33)*(1-Inputs!$B$30/Inputs!$B$31)/(Inputs!$B$29-Inputs!$B$30)*DCF!M$6</f>
        <v>382343.68071649002</v>
      </c>
      <c r="DK381" s="15">
        <f ca="1">SUM(CX381:DH381)+CA381*DCF!M$46*(1+Inputs!$B$30)*(1-Inputs!$B$33)*(1-Inputs!$B$30/Inputs!$B$31)/(Inputs!$B$29-Inputs!$B$30)*DCF!M$6</f>
        <v>135383.89445477215</v>
      </c>
      <c r="DM381" s="15">
        <f ca="1">DI381+DJ381+DK381+Inputs!$B$34+Inputs!$B$36-Inputs!$B$35</f>
        <v>681364.88916286547</v>
      </c>
    </row>
    <row r="382" spans="1:117" x14ac:dyDescent="0.75">
      <c r="A382" s="11">
        <v>369</v>
      </c>
      <c r="C382" s="23">
        <f t="shared" ca="1" si="216"/>
        <v>-5.131062048818804E-2</v>
      </c>
      <c r="D382" s="23">
        <f t="shared" ca="1" si="216"/>
        <v>-0.29185018713306166</v>
      </c>
      <c r="E382" s="23">
        <f t="shared" ca="1" si="216"/>
        <v>1.4736113705188156</v>
      </c>
      <c r="F382" s="23">
        <f t="shared" ca="1" si="216"/>
        <v>-0.62477468560469152</v>
      </c>
      <c r="G382" s="23">
        <f t="shared" ca="1" si="216"/>
        <v>-0.74980136533563302</v>
      </c>
      <c r="H382" s="23">
        <f t="shared" ca="1" si="216"/>
        <v>-0.37039644020655754</v>
      </c>
      <c r="I382" s="23">
        <f t="shared" ca="1" si="216"/>
        <v>-0.26015627105298988</v>
      </c>
      <c r="J382" s="23">
        <f t="shared" ca="1" si="216"/>
        <v>9.222798803872434E-2</v>
      </c>
      <c r="K382" s="23">
        <f t="shared" ca="1" si="216"/>
        <v>-0.8278754613575523</v>
      </c>
      <c r="L382" s="23">
        <f t="shared" ca="1" si="216"/>
        <v>-0.5386908873158599</v>
      </c>
      <c r="M382" s="23">
        <f t="shared" ca="1" si="216"/>
        <v>1.3063967096636362</v>
      </c>
      <c r="N382" s="23">
        <f ca="1">SQRT(Inputs!$B$38)*C382+SQRT(1-Inputs!$B$38)*_xlfn.NORM.S.INV(RAND())</f>
        <v>-0.94575349933443864</v>
      </c>
      <c r="O382" s="23">
        <f ca="1">SQRT(Inputs!$B$38)*D382+SQRT(1-Inputs!$B$38)*_xlfn.NORM.S.INV(RAND())</f>
        <v>-2.0521713452616162</v>
      </c>
      <c r="P382" s="23">
        <f ca="1">SQRT(Inputs!$B$38)*E382+SQRT(1-Inputs!$B$38)*_xlfn.NORM.S.INV(RAND())</f>
        <v>0.56329251638831157</v>
      </c>
      <c r="Q382" s="23">
        <f ca="1">SQRT(Inputs!$B$38)*F382+SQRT(1-Inputs!$B$38)*_xlfn.NORM.S.INV(RAND())</f>
        <v>-2.2065240251771452</v>
      </c>
      <c r="R382" s="23">
        <f ca="1">SQRT(Inputs!$B$38)*G382+SQRT(1-Inputs!$B$38)*_xlfn.NORM.S.INV(RAND())</f>
        <v>6.2706661222277693E-2</v>
      </c>
      <c r="S382" s="23">
        <f ca="1">SQRT(Inputs!$B$38)*H382+SQRT(1-Inputs!$B$38)*_xlfn.NORM.S.INV(RAND())</f>
        <v>-0.33987467825127227</v>
      </c>
      <c r="T382" s="23">
        <f ca="1">SQRT(Inputs!$B$38)*I382+SQRT(1-Inputs!$B$38)*_xlfn.NORM.S.INV(RAND())</f>
        <v>-0.33504655563364732</v>
      </c>
      <c r="U382" s="23">
        <f ca="1">SQRT(Inputs!$B$38)*J382+SQRT(1-Inputs!$B$38)*_xlfn.NORM.S.INV(RAND())</f>
        <v>-0.83876644633467157</v>
      </c>
      <c r="V382" s="23">
        <f ca="1">SQRT(Inputs!$B$38)*K382+SQRT(1-Inputs!$B$38)*_xlfn.NORM.S.INV(RAND())</f>
        <v>9.2128581118410768E-2</v>
      </c>
      <c r="W382" s="23">
        <f ca="1">SQRT(Inputs!$B$38)*L382+SQRT(1-Inputs!$B$38)*_xlfn.NORM.S.INV(RAND())</f>
        <v>0.98070326856701717</v>
      </c>
      <c r="X382" s="23">
        <f ca="1">SQRT(Inputs!$B$38)*M382+SQRT(1-Inputs!$B$38)*_xlfn.NORM.S.INV(RAND())</f>
        <v>0.15874651131194673</v>
      </c>
      <c r="Y382" s="23">
        <f ca="1">SQRT(Inputs!$B$38)*C382+SQRT(1-Inputs!$B$38)*_xlfn.NORM.S.INV(RAND())</f>
        <v>0.41113950210226113</v>
      </c>
      <c r="Z382" s="23">
        <f ca="1">SQRT(Inputs!$B$38)*D382+SQRT(1-Inputs!$B$38)*_xlfn.NORM.S.INV(RAND())</f>
        <v>0.26614089827183735</v>
      </c>
      <c r="AA382" s="23">
        <f ca="1">SQRT(Inputs!$B$38)*E382+SQRT(1-Inputs!$B$38)*_xlfn.NORM.S.INV(RAND())</f>
        <v>0.18052143555580569</v>
      </c>
      <c r="AB382" s="23">
        <f ca="1">SQRT(Inputs!$B$38)*F382+SQRT(1-Inputs!$B$38)*_xlfn.NORM.S.INV(RAND())</f>
        <v>0.4865571788987218</v>
      </c>
      <c r="AC382" s="23">
        <f ca="1">SQRT(Inputs!$B$38)*G382+SQRT(1-Inputs!$B$38)*_xlfn.NORM.S.INV(RAND())</f>
        <v>-1.7228981423723488</v>
      </c>
      <c r="AD382" s="23">
        <f ca="1">SQRT(Inputs!$B$38)*H382+SQRT(1-Inputs!$B$38)*_xlfn.NORM.S.INV(RAND())</f>
        <v>0.90787531417049661</v>
      </c>
      <c r="AE382" s="23">
        <f ca="1">SQRT(Inputs!$B$38)*I382+SQRT(1-Inputs!$B$38)*_xlfn.NORM.S.INV(RAND())</f>
        <v>-1.2891897796593947</v>
      </c>
      <c r="AF382" s="23">
        <f ca="1">SQRT(Inputs!$B$38)*J382+SQRT(1-Inputs!$B$38)*_xlfn.NORM.S.INV(RAND())</f>
        <v>0.38582574979649481</v>
      </c>
      <c r="AG382" s="23">
        <f ca="1">SQRT(Inputs!$B$38)*K382+SQRT(1-Inputs!$B$38)*_xlfn.NORM.S.INV(RAND())</f>
        <v>-0.62156674329050121</v>
      </c>
      <c r="AH382" s="23">
        <f ca="1">SQRT(Inputs!$B$38)*L382+SQRT(1-Inputs!$B$38)*_xlfn.NORM.S.INV(RAND())</f>
        <v>0.19041790344434806</v>
      </c>
      <c r="AI382" s="23">
        <f ca="1">SQRT(Inputs!$B$38)*M382+SQRT(1-Inputs!$B$38)*_xlfn.NORM.S.INV(RAND())</f>
        <v>-0.5765016852333843</v>
      </c>
      <c r="AJ382" s="23">
        <f ca="1">SQRT(Inputs!$B$38)*C382+SQRT(1-Inputs!$B$38)*_xlfn.NORM.S.INV(RAND())</f>
        <v>-1.6827008414829068</v>
      </c>
      <c r="AK382" s="23">
        <f ca="1">SQRT(Inputs!$B$38)*D382+SQRT(1-Inputs!$B$38)*_xlfn.NORM.S.INV(RAND())</f>
        <v>1.5161272199238738</v>
      </c>
      <c r="AL382" s="23">
        <f ca="1">SQRT(Inputs!$B$38)*E382+SQRT(1-Inputs!$B$38)*_xlfn.NORM.S.INV(RAND())</f>
        <v>-9.4055860881543163E-2</v>
      </c>
      <c r="AM382" s="23">
        <f ca="1">SQRT(Inputs!$B$38)*F382+SQRT(1-Inputs!$B$38)*_xlfn.NORM.S.INV(RAND())</f>
        <v>-0.41185483112972865</v>
      </c>
      <c r="AN382" s="23">
        <f ca="1">SQRT(Inputs!$B$38)*G382+SQRT(1-Inputs!$B$38)*_xlfn.NORM.S.INV(RAND())</f>
        <v>-1.0470159490595157</v>
      </c>
      <c r="AO382" s="23">
        <f ca="1">SQRT(Inputs!$B$38)*H382+SQRT(1-Inputs!$B$38)*_xlfn.NORM.S.INV(RAND())</f>
        <v>0.41084317434794537</v>
      </c>
      <c r="AP382" s="23">
        <f ca="1">SQRT(Inputs!$B$38)*I382+SQRT(1-Inputs!$B$38)*_xlfn.NORM.S.INV(RAND())</f>
        <v>-1.3242689914862589</v>
      </c>
      <c r="AQ382" s="23">
        <f ca="1">SQRT(Inputs!$B$38)*J382+SQRT(1-Inputs!$B$38)*_xlfn.NORM.S.INV(RAND())</f>
        <v>0.65480775469475094</v>
      </c>
      <c r="AR382" s="23">
        <f ca="1">SQRT(Inputs!$B$38)*K382+SQRT(1-Inputs!$B$38)*_xlfn.NORM.S.INV(RAND())</f>
        <v>-0.60134482214247253</v>
      </c>
      <c r="AS382" s="23">
        <f ca="1">SQRT(Inputs!$B$38)*L382+SQRT(1-Inputs!$B$38)*_xlfn.NORM.S.INV(RAND())</f>
        <v>-1.109114253114267</v>
      </c>
      <c r="AT382" s="23">
        <f ca="1">SQRT(Inputs!$B$38)*M382+SQRT(1-Inputs!$B$38)*_xlfn.NORM.S.INV(RAND())</f>
        <v>0.55492068730639721</v>
      </c>
      <c r="AU382" s="15">
        <f ca="1">Inputs!$B$6*EXP($B$8-0.5*C$5^2+C$5*N382)</f>
        <v>4257.8532859598672</v>
      </c>
      <c r="AV382" s="15">
        <f t="shared" ca="1" si="183"/>
        <v>3832.8671450788233</v>
      </c>
      <c r="AW382" s="15">
        <f t="shared" ca="1" si="184"/>
        <v>5042.4208692326974</v>
      </c>
      <c r="AX382" s="15">
        <f t="shared" ca="1" si="185"/>
        <v>4673.0260265087136</v>
      </c>
      <c r="AY382" s="15">
        <f t="shared" ca="1" si="186"/>
        <v>5752.8914565169371</v>
      </c>
      <c r="AZ382" s="15">
        <f t="shared" ca="1" si="187"/>
        <v>6777.4757961388841</v>
      </c>
      <c r="BA382" s="15">
        <f t="shared" ca="1" si="188"/>
        <v>8008.1047406297466</v>
      </c>
      <c r="BB382" s="15">
        <f t="shared" ca="1" si="189"/>
        <v>9014.1134226160611</v>
      </c>
      <c r="BC382" s="15">
        <f t="shared" ca="1" si="190"/>
        <v>11138.613286315984</v>
      </c>
      <c r="BD382" s="15">
        <f t="shared" ca="1" si="191"/>
        <v>14956.772536334016</v>
      </c>
      <c r="BE382" s="15">
        <f t="shared" ca="1" si="192"/>
        <v>18594.524714739189</v>
      </c>
      <c r="BF382" s="15">
        <f ca="1">Inputs!$B$13*EXP($B$9-0.5*C$6^2+C$6*Y382)</f>
        <v>15005.569150476562</v>
      </c>
      <c r="BG382" s="15">
        <f t="shared" ca="1" si="193"/>
        <v>19187.46326566318</v>
      </c>
      <c r="BH382" s="15">
        <f t="shared" ca="1" si="194"/>
        <v>24156.083663345318</v>
      </c>
      <c r="BI382" s="15">
        <f t="shared" ca="1" si="195"/>
        <v>31870.281303899948</v>
      </c>
      <c r="BJ382" s="15">
        <f t="shared" ca="1" si="196"/>
        <v>30478.746006416848</v>
      </c>
      <c r="BK382" s="15">
        <f t="shared" ca="1" si="197"/>
        <v>42328.300570245097</v>
      </c>
      <c r="BL382" s="15">
        <f t="shared" ca="1" si="198"/>
        <v>43995.324636964477</v>
      </c>
      <c r="BM382" s="15">
        <f t="shared" ca="1" si="199"/>
        <v>56734.925759419275</v>
      </c>
      <c r="BN382" s="15">
        <f t="shared" ca="1" si="200"/>
        <v>64768.304825244712</v>
      </c>
      <c r="BO382" s="15">
        <f t="shared" ca="1" si="201"/>
        <v>81474.277587504344</v>
      </c>
      <c r="BP382" s="15">
        <f t="shared" ca="1" si="202"/>
        <v>93939.075724911614</v>
      </c>
      <c r="BQ382" s="15">
        <f ca="1">Inputs!$B$20*EXP($B$10-0.5*C$7^2+C$7*AJ382)</f>
        <v>2361.6217109030408</v>
      </c>
      <c r="BR382" s="15">
        <f t="shared" ca="1" si="203"/>
        <v>5186.3063981960804</v>
      </c>
      <c r="BS382" s="15">
        <f t="shared" ca="1" si="204"/>
        <v>6912.808154875197</v>
      </c>
      <c r="BT382" s="15">
        <f t="shared" ca="1" si="205"/>
        <v>8555.1555748856572</v>
      </c>
      <c r="BU382" s="15">
        <f t="shared" ca="1" si="206"/>
        <v>9202.9412427423049</v>
      </c>
      <c r="BV382" s="15">
        <f t="shared" ca="1" si="207"/>
        <v>14045.693514054597</v>
      </c>
      <c r="BW382" s="15">
        <f t="shared" ca="1" si="208"/>
        <v>14809.185945304585</v>
      </c>
      <c r="BX382" s="15">
        <f t="shared" ca="1" si="209"/>
        <v>23618.605897616952</v>
      </c>
      <c r="BY382" s="15">
        <f t="shared" ca="1" si="210"/>
        <v>29497.046264527176</v>
      </c>
      <c r="BZ382" s="15">
        <f t="shared" ca="1" si="211"/>
        <v>33754.374859753101</v>
      </c>
      <c r="CA382" s="15">
        <f t="shared" ca="1" si="212"/>
        <v>52328.499373880972</v>
      </c>
      <c r="CB382" s="15">
        <f ca="1">(AU382*DCF!C$10-DCF!C$5*MAX(AU382*DCF!C$10,0)-MAX(AU382-Inputs!$B$6,0)/Inputs!$B$10)*DCF!C$6</f>
        <v>1048.0967022781529</v>
      </c>
      <c r="CC382" s="15">
        <f ca="1">(AV382*DCF!D$10-DCF!D$5*MAX(AV382*DCF!D$10,0)-MAX(AV382-AU382,0)/Inputs!$B$10)*DCF!D$6</f>
        <v>934.23539979041254</v>
      </c>
      <c r="CD382" s="15">
        <f ca="1">(AW382*DCF!E$10-DCF!E$5*MAX(AW382*DCF!E$10,0)-MAX(AW382-AV382,0)/Inputs!$B$10)*DCF!E$6</f>
        <v>891.77312179317596</v>
      </c>
      <c r="CE382" s="15">
        <f ca="1">(AX382*DCF!F$10-DCF!F$5*MAX(AX382*DCF!F$10,0)-MAX(AX382-AW382,0)/Inputs!$B$10)*DCF!F$6</f>
        <v>1020.1141342636389</v>
      </c>
      <c r="CF382" s="15">
        <f ca="1">(AY382*DCF!G$10-DCF!G$5*MAX(AY382*DCF!G$10,0)-MAX(AY382-AX382,0)/Inputs!$B$10)*DCF!G$6</f>
        <v>977.75608682695986</v>
      </c>
      <c r="CG382" s="15">
        <f ca="1">(AZ382*DCF!H$10-DCF!H$5*MAX(AZ382*DCF!H$10,0)-MAX(AZ382-AY382,0)/Inputs!$B$10)*DCF!H$6</f>
        <v>1133.9184695784322</v>
      </c>
      <c r="CH382" s="15">
        <f ca="1">(BA382*DCF!I$10-DCF!I$5*MAX(BA382*DCF!I$10,0)-MAX(BA382-AZ382,0)/Inputs!$B$10)*DCF!I$6</f>
        <v>1260.9223353240754</v>
      </c>
      <c r="CI382" s="15">
        <f ca="1">(BB382*DCF!J$10-DCF!J$5*MAX(BB382*DCF!J$10,0)-MAX(BB382-BA382,0)/Inputs!$B$10)*DCF!J$6</f>
        <v>1394.3987409252063</v>
      </c>
      <c r="CJ382" s="15">
        <f ca="1">(BC382*DCF!K$10-DCF!K$5*MAX(BC382*DCF!K$10,0)-MAX(BC382-BB382,0)/Inputs!$B$10)*DCF!K$6</f>
        <v>1495.7402118505418</v>
      </c>
      <c r="CK382" s="15">
        <f ca="1">(BD382*DCF!L$10-DCF!L$5*MAX(BD382*DCF!L$10,0)-MAX(BD382-BC382,0)/Inputs!$B$10)*DCF!L$6</f>
        <v>1762.0159035614793</v>
      </c>
      <c r="CL382" s="15">
        <f ca="1">(BE382*DCF!M$10-DCF!M$5*MAX(BE382*DCF!M$10,0)-MAX(BE382-BD382,0)/Inputs!$B$10)*DCF!M$6</f>
        <v>2189.3595729430326</v>
      </c>
      <c r="CM382" s="15">
        <f ca="1">(BF382*DCF!C$28-DCF!C$5*MAX(BF382*DCF!C$28,0)-MAX(BF382-Inputs!$B$13,0)/Inputs!$B$17)*DCF!C$6</f>
        <v>3743.9040328928259</v>
      </c>
      <c r="CN382" s="15">
        <f ca="1">(BG382*DCF!D$28-DCF!D$5*MAX(BG382*DCF!D$28,0)-MAX(BG382-BF382,0)/Inputs!$B$17)*DCF!D$6</f>
        <v>4758.9607147135266</v>
      </c>
      <c r="CO382" s="15">
        <f ca="1">(BH382*DCF!E$28-DCF!E$5*MAX(BH382*DCF!E$28,0)-MAX(BH382-BG382,0)/Inputs!$B$17)*DCF!E$6</f>
        <v>5862.1863389918053</v>
      </c>
      <c r="CP382" s="15">
        <f ca="1">(BI382*DCF!F$28-DCF!F$5*MAX(BI382*DCF!F$28,0)-MAX(BI382-BH382,0)/Inputs!$B$17)*DCF!F$6</f>
        <v>7247.450270653836</v>
      </c>
      <c r="CQ382" s="15">
        <f ca="1">(BJ382*DCF!G$28-DCF!G$5*MAX(BJ382*DCF!G$28,0)-MAX(BJ382-BI382,0)/Inputs!$B$17)*DCF!G$6</f>
        <v>7907.9418929444628</v>
      </c>
      <c r="CR382" s="15">
        <f ca="1">(BK382*DCF!H$28-DCF!H$5*MAX(BK382*DCF!H$28,0)-MAX(BK382-BJ382,0)/Inputs!$B$17)*DCF!H$6</f>
        <v>8627.1674890142694</v>
      </c>
      <c r="CS382" s="15">
        <f ca="1">(BL382*DCF!I$28-DCF!I$5*MAX(BL382*DCF!I$28,0)-MAX(BL382-BK382,0)/Inputs!$B$17)*DCF!I$6</f>
        <v>10106.365146582093</v>
      </c>
      <c r="CT382" s="15">
        <f ca="1">(BM382*DCF!J$28-DCF!J$5*MAX(BM382*DCF!J$28,0)-MAX(BM382-BL382,0)/Inputs!$B$17)*DCF!J$6</f>
        <v>10967.431333829283</v>
      </c>
      <c r="CU382" s="15">
        <f ca="1">(BN382*DCF!K$28-DCF!K$5*MAX(BN382*DCF!K$28,0)-MAX(BN382-BM382,0)/Inputs!$B$17)*DCF!K$6</f>
        <v>12693.998077362263</v>
      </c>
      <c r="CV382" s="15">
        <f ca="1">(BO382*DCF!L$28-DCF!L$5*MAX(BO382*DCF!L$28,0)-MAX(BO382-BN382,0)/Inputs!$B$17)*DCF!L$6</f>
        <v>14365.519838474147</v>
      </c>
      <c r="CW382" s="15">
        <f ca="1">(BP382*DCF!M$28-DCF!M$5*MAX(BP382*DCF!M$28,0)-MAX(BP382-BO382,0)/Inputs!$B$17)*DCF!M$6</f>
        <v>16371.769805499529</v>
      </c>
      <c r="CX382" s="15">
        <f ca="1">(BQ382*DCF!C$46-DCF!C$5*MAX(BQ382*DCF!C$46,0)-MAX(BQ382-Inputs!$B$20,0)/Inputs!$B$24)*DCF!C$6</f>
        <v>-545.40917110924727</v>
      </c>
      <c r="CY382" s="15">
        <f ca="1">(BR382*DCF!D$46-DCF!D$5*MAX(BR382*DCF!D$46,0)-MAX(BR382-BQ382,0)/Inputs!$B$24)*DCF!D$6</f>
        <v>-2090.4510649996414</v>
      </c>
      <c r="CZ382" s="15">
        <f ca="1">(BS382*DCF!E$46-DCF!E$5*MAX(BS382*DCF!E$46,0)-MAX(BS382-BR382,0)/Inputs!$B$24)*DCF!E$6</f>
        <v>-1497.9910630573295</v>
      </c>
      <c r="DA382" s="15">
        <f ca="1">(BT382*DCF!F$46-DCF!F$5*MAX(BT382*DCF!F$46,0)-MAX(BT382-BS382,0)/Inputs!$B$24)*DCF!F$6</f>
        <v>-1221.0711329710953</v>
      </c>
      <c r="DB382" s="15">
        <f ca="1">(BU382*DCF!G$46-DCF!G$5*MAX(BU382*DCF!G$46,0)-MAX(BU382-BT382,0)/Inputs!$B$24)*DCF!G$6</f>
        <v>-527.47106059906059</v>
      </c>
      <c r="DC382" s="15">
        <f ca="1">(BV382*DCF!H$46-DCF!H$5*MAX(BV382*DCF!H$46,0)-MAX(BV382-BU382,0)/Inputs!$B$24)*DCF!H$6</f>
        <v>-1504.8555962748339</v>
      </c>
      <c r="DD382" s="15">
        <f ca="1">(BW382*DCF!I$46-DCF!I$5*MAX(BW382*DCF!I$46,0)-MAX(BW382-BV382,0)/Inputs!$B$24)*DCF!I$6</f>
        <v>122.85474814278724</v>
      </c>
      <c r="DE382" s="15">
        <f ca="1">(BX382*DCF!J$46-DCF!J$5*MAX(BX382*DCF!J$46,0)-MAX(BX382-BW382,0)/Inputs!$B$24)*DCF!J$6</f>
        <v>-1345.3790608578699</v>
      </c>
      <c r="DF382" s="15">
        <f ca="1">(BY382*DCF!K$46-DCF!K$5*MAX(BY382*DCF!K$46,0)-MAX(BY382-BX382,0)/Inputs!$B$24)*DCF!K$6</f>
        <v>244.90832262973026</v>
      </c>
      <c r="DG382" s="15">
        <f ca="1">(BZ382*DCF!L$46-DCF!L$5*MAX(BZ382*DCF!L$46,0)-MAX(BZ382-BY382,0)/Inputs!$B$24)*DCF!L$6</f>
        <v>1369.8364079320436</v>
      </c>
      <c r="DH382" s="15">
        <f ca="1">(CA382*DCF!M$46-DCF!M$5*MAX(CA382*DCF!M$46,0)-MAX(CA382-BZ382,0)/Inputs!$B$24)*DCF!M$6</f>
        <v>219.31307081996692</v>
      </c>
      <c r="DI382" s="15">
        <f ca="1">SUM(CB382:CL382)+BE382*DCF!M$10*(1+Inputs!$B$30)*(1-Inputs!$B$33)*(1-Inputs!$B$30/Inputs!$B$31)/(Inputs!$B$29-Inputs!$B$30)*DCF!M$6</f>
        <v>65857.138847388196</v>
      </c>
      <c r="DJ382" s="15">
        <f ca="1">SUM(CM382:CW382)+BP382*DCF!M$28*(1+Inputs!$B$30)*(1-Inputs!$B$33)*(1-Inputs!$B$30/Inputs!$B$31)/(Inputs!$B$29-Inputs!$B$30)*DCF!M$6</f>
        <v>451230.94821843179</v>
      </c>
      <c r="DK382" s="15">
        <f ca="1">SUM(CX382:DH382)+CA382*DCF!M$46*(1+Inputs!$B$30)*(1-Inputs!$B$33)*(1-Inputs!$B$30/Inputs!$B$31)/(Inputs!$B$29-Inputs!$B$30)*DCF!M$6</f>
        <v>74130.343138699114</v>
      </c>
      <c r="DM382" s="15">
        <f ca="1">DI382+DJ382+DK382+Inputs!$B$34+Inputs!$B$36-Inputs!$B$35</f>
        <v>668069.43020451907</v>
      </c>
    </row>
    <row r="383" spans="1:117" x14ac:dyDescent="0.75">
      <c r="A383" s="11">
        <v>370</v>
      </c>
      <c r="C383" s="23">
        <f t="shared" ca="1" si="216"/>
        <v>-0.46171307012764623</v>
      </c>
      <c r="D383" s="23">
        <f t="shared" ca="1" si="216"/>
        <v>0.52986818449036577</v>
      </c>
      <c r="E383" s="23">
        <f t="shared" ca="1" si="216"/>
        <v>0.52894939844070121</v>
      </c>
      <c r="F383" s="23">
        <f t="shared" ca="1" si="216"/>
        <v>-1.0086459121092008</v>
      </c>
      <c r="G383" s="23">
        <f t="shared" ca="1" si="216"/>
        <v>0.36760947033010249</v>
      </c>
      <c r="H383" s="23">
        <f t="shared" ca="1" si="216"/>
        <v>0.41922983866045915</v>
      </c>
      <c r="I383" s="23">
        <f t="shared" ca="1" si="216"/>
        <v>-1.7485881987220608</v>
      </c>
      <c r="J383" s="23">
        <f t="shared" ca="1" si="216"/>
        <v>0.41724368143404228</v>
      </c>
      <c r="K383" s="23">
        <f t="shared" ca="1" si="216"/>
        <v>-4.9747451500252192E-2</v>
      </c>
      <c r="L383" s="23">
        <f t="shared" ca="1" si="216"/>
        <v>5.9419060652724807E-2</v>
      </c>
      <c r="M383" s="23">
        <f t="shared" ca="1" si="216"/>
        <v>-0.50275739270857056</v>
      </c>
      <c r="N383" s="23">
        <f ca="1">SQRT(Inputs!$B$38)*C383+SQRT(1-Inputs!$B$38)*_xlfn.NORM.S.INV(RAND())</f>
        <v>2.1045033753797262</v>
      </c>
      <c r="O383" s="23">
        <f ca="1">SQRT(Inputs!$B$38)*D383+SQRT(1-Inputs!$B$38)*_xlfn.NORM.S.INV(RAND())</f>
        <v>-0.40458063803348177</v>
      </c>
      <c r="P383" s="23">
        <f ca="1">SQRT(Inputs!$B$38)*E383+SQRT(1-Inputs!$B$38)*_xlfn.NORM.S.INV(RAND())</f>
        <v>-8.7191384958297868E-2</v>
      </c>
      <c r="Q383" s="23">
        <f ca="1">SQRT(Inputs!$B$38)*F383+SQRT(1-Inputs!$B$38)*_xlfn.NORM.S.INV(RAND())</f>
        <v>-1.0632734771579024</v>
      </c>
      <c r="R383" s="23">
        <f ca="1">SQRT(Inputs!$B$38)*G383+SQRT(1-Inputs!$B$38)*_xlfn.NORM.S.INV(RAND())</f>
        <v>-1.1831240683786428</v>
      </c>
      <c r="S383" s="23">
        <f ca="1">SQRT(Inputs!$B$38)*H383+SQRT(1-Inputs!$B$38)*_xlfn.NORM.S.INV(RAND())</f>
        <v>-0.2376630785703579</v>
      </c>
      <c r="T383" s="23">
        <f ca="1">SQRT(Inputs!$B$38)*I383+SQRT(1-Inputs!$B$38)*_xlfn.NORM.S.INV(RAND())</f>
        <v>-1.3590806227380237</v>
      </c>
      <c r="U383" s="23">
        <f ca="1">SQRT(Inputs!$B$38)*J383+SQRT(1-Inputs!$B$38)*_xlfn.NORM.S.INV(RAND())</f>
        <v>1.3657427350833227</v>
      </c>
      <c r="V383" s="23">
        <f ca="1">SQRT(Inputs!$B$38)*K383+SQRT(1-Inputs!$B$38)*_xlfn.NORM.S.INV(RAND())</f>
        <v>-0.43010601750370292</v>
      </c>
      <c r="W383" s="23">
        <f ca="1">SQRT(Inputs!$B$38)*L383+SQRT(1-Inputs!$B$38)*_xlfn.NORM.S.INV(RAND())</f>
        <v>-1.447924275160269</v>
      </c>
      <c r="X383" s="23">
        <f ca="1">SQRT(Inputs!$B$38)*M383+SQRT(1-Inputs!$B$38)*_xlfn.NORM.S.INV(RAND())</f>
        <v>-0.83807994866363411</v>
      </c>
      <c r="Y383" s="23">
        <f ca="1">SQRT(Inputs!$B$38)*C383+SQRT(1-Inputs!$B$38)*_xlfn.NORM.S.INV(RAND())</f>
        <v>1.1060113658283104</v>
      </c>
      <c r="Z383" s="23">
        <f ca="1">SQRT(Inputs!$B$38)*D383+SQRT(1-Inputs!$B$38)*_xlfn.NORM.S.INV(RAND())</f>
        <v>1.2486447333452411</v>
      </c>
      <c r="AA383" s="23">
        <f ca="1">SQRT(Inputs!$B$38)*E383+SQRT(1-Inputs!$B$38)*_xlfn.NORM.S.INV(RAND())</f>
        <v>0.54099850914588732</v>
      </c>
      <c r="AB383" s="23">
        <f ca="1">SQRT(Inputs!$B$38)*F383+SQRT(1-Inputs!$B$38)*_xlfn.NORM.S.INV(RAND())</f>
        <v>-1.4234145989925246</v>
      </c>
      <c r="AC383" s="23">
        <f ca="1">SQRT(Inputs!$B$38)*G383+SQRT(1-Inputs!$B$38)*_xlfn.NORM.S.INV(RAND())</f>
        <v>0.25235130439212572</v>
      </c>
      <c r="AD383" s="23">
        <f ca="1">SQRT(Inputs!$B$38)*H383+SQRT(1-Inputs!$B$38)*_xlfn.NORM.S.INV(RAND())</f>
        <v>1.8164813447974164</v>
      </c>
      <c r="AE383" s="23">
        <f ca="1">SQRT(Inputs!$B$38)*I383+SQRT(1-Inputs!$B$38)*_xlfn.NORM.S.INV(RAND())</f>
        <v>-2.9933190967078658</v>
      </c>
      <c r="AF383" s="23">
        <f ca="1">SQRT(Inputs!$B$38)*J383+SQRT(1-Inputs!$B$38)*_xlfn.NORM.S.INV(RAND())</f>
        <v>-1.7184551937093473</v>
      </c>
      <c r="AG383" s="23">
        <f ca="1">SQRT(Inputs!$B$38)*K383+SQRT(1-Inputs!$B$38)*_xlfn.NORM.S.INV(RAND())</f>
        <v>0.6888909282572272</v>
      </c>
      <c r="AH383" s="23">
        <f ca="1">SQRT(Inputs!$B$38)*L383+SQRT(1-Inputs!$B$38)*_xlfn.NORM.S.INV(RAND())</f>
        <v>2.1113915757775268</v>
      </c>
      <c r="AI383" s="23">
        <f ca="1">SQRT(Inputs!$B$38)*M383+SQRT(1-Inputs!$B$38)*_xlfn.NORM.S.INV(RAND())</f>
        <v>1.0970395779967288</v>
      </c>
      <c r="AJ383" s="23">
        <f ca="1">SQRT(Inputs!$B$38)*C383+SQRT(1-Inputs!$B$38)*_xlfn.NORM.S.INV(RAND())</f>
        <v>1.488313716436318E-2</v>
      </c>
      <c r="AK383" s="23">
        <f ca="1">SQRT(Inputs!$B$38)*D383+SQRT(1-Inputs!$B$38)*_xlfn.NORM.S.INV(RAND())</f>
        <v>0.48873224253755998</v>
      </c>
      <c r="AL383" s="23">
        <f ca="1">SQRT(Inputs!$B$38)*E383+SQRT(1-Inputs!$B$38)*_xlfn.NORM.S.INV(RAND())</f>
        <v>0.35320269568119755</v>
      </c>
      <c r="AM383" s="23">
        <f ca="1">SQRT(Inputs!$B$38)*F383+SQRT(1-Inputs!$B$38)*_xlfn.NORM.S.INV(RAND())</f>
        <v>-0.36768446271622313</v>
      </c>
      <c r="AN383" s="23">
        <f ca="1">SQRT(Inputs!$B$38)*G383+SQRT(1-Inputs!$B$38)*_xlfn.NORM.S.INV(RAND())</f>
        <v>-0.58113646758765869</v>
      </c>
      <c r="AO383" s="23">
        <f ca="1">SQRT(Inputs!$B$38)*H383+SQRT(1-Inputs!$B$38)*_xlfn.NORM.S.INV(RAND())</f>
        <v>1.0834825885344168</v>
      </c>
      <c r="AP383" s="23">
        <f ca="1">SQRT(Inputs!$B$38)*I383+SQRT(1-Inputs!$B$38)*_xlfn.NORM.S.INV(RAND())</f>
        <v>-2.1954302082457966</v>
      </c>
      <c r="AQ383" s="23">
        <f ca="1">SQRT(Inputs!$B$38)*J383+SQRT(1-Inputs!$B$38)*_xlfn.NORM.S.INV(RAND())</f>
        <v>0.20045508358769515</v>
      </c>
      <c r="AR383" s="23">
        <f ca="1">SQRT(Inputs!$B$38)*K383+SQRT(1-Inputs!$B$38)*_xlfn.NORM.S.INV(RAND())</f>
        <v>-0.42925061274167386</v>
      </c>
      <c r="AS383" s="23">
        <f ca="1">SQRT(Inputs!$B$38)*L383+SQRT(1-Inputs!$B$38)*_xlfn.NORM.S.INV(RAND())</f>
        <v>-0.10030298616192915</v>
      </c>
      <c r="AT383" s="23">
        <f ca="1">SQRT(Inputs!$B$38)*M383+SQRT(1-Inputs!$B$38)*_xlfn.NORM.S.INV(RAND())</f>
        <v>-1.2897102299952254</v>
      </c>
      <c r="AU383" s="15">
        <f ca="1">Inputs!$B$6*EXP($B$8-0.5*C$5^2+C$5*N383)</f>
        <v>6976.3061412754596</v>
      </c>
      <c r="AV383" s="15">
        <f t="shared" ca="1" si="183"/>
        <v>8001.3969902561803</v>
      </c>
      <c r="AW383" s="15">
        <f t="shared" ca="1" si="184"/>
        <v>9642.2192778739845</v>
      </c>
      <c r="AX383" s="15">
        <f t="shared" ca="1" si="185"/>
        <v>10307.805618384729</v>
      </c>
      <c r="AY383" s="15">
        <f t="shared" ca="1" si="186"/>
        <v>10971.480046171358</v>
      </c>
      <c r="AZ383" s="15">
        <f t="shared" ca="1" si="187"/>
        <v>13071.794348088428</v>
      </c>
      <c r="BA383" s="15">
        <f t="shared" ca="1" si="188"/>
        <v>13875.588892551244</v>
      </c>
      <c r="BB383" s="15">
        <f t="shared" ca="1" si="189"/>
        <v>19479.0103671334</v>
      </c>
      <c r="BC383" s="15">
        <f t="shared" ca="1" si="190"/>
        <v>22886.620580973184</v>
      </c>
      <c r="BD383" s="15">
        <f t="shared" ca="1" si="191"/>
        <v>24486.962819793986</v>
      </c>
      <c r="BE383" s="15">
        <f t="shared" ca="1" si="192"/>
        <v>27800.459095688995</v>
      </c>
      <c r="BF383" s="15">
        <f ca="1">Inputs!$B$13*EXP($B$9-0.5*C$6^2+C$6*Y383)</f>
        <v>17221.836645056559</v>
      </c>
      <c r="BG383" s="15">
        <f t="shared" ca="1" si="193"/>
        <v>26292.8037050776</v>
      </c>
      <c r="BH383" s="15">
        <f t="shared" ca="1" si="194"/>
        <v>35140.777780225464</v>
      </c>
      <c r="BI383" s="15">
        <f t="shared" ca="1" si="195"/>
        <v>34553.818210861937</v>
      </c>
      <c r="BJ383" s="15">
        <f t="shared" ca="1" si="196"/>
        <v>43929.983147790183</v>
      </c>
      <c r="BK383" s="15">
        <f t="shared" ca="1" si="197"/>
        <v>69042.621777879234</v>
      </c>
      <c r="BL383" s="15">
        <f t="shared" ca="1" si="198"/>
        <v>57541.738917788207</v>
      </c>
      <c r="BM383" s="15">
        <f t="shared" ca="1" si="199"/>
        <v>57134.461903276468</v>
      </c>
      <c r="BN383" s="15">
        <f t="shared" ca="1" si="200"/>
        <v>76315.317076794483</v>
      </c>
      <c r="BO383" s="15">
        <f t="shared" ca="1" si="201"/>
        <v>120017.68329708235</v>
      </c>
      <c r="BP383" s="15">
        <f t="shared" ca="1" si="202"/>
        <v>167269.17505927087</v>
      </c>
      <c r="BQ383" s="15">
        <f ca="1">Inputs!$B$20*EXP($B$10-0.5*C$7^2+C$7*AJ383)</f>
        <v>4312.2171758447112</v>
      </c>
      <c r="BR383" s="15">
        <f t="shared" ca="1" si="203"/>
        <v>6833.556855723119</v>
      </c>
      <c r="BS383" s="15">
        <f t="shared" ca="1" si="204"/>
        <v>10356.904969916799</v>
      </c>
      <c r="BT383" s="15">
        <f t="shared" ca="1" si="205"/>
        <v>12966.88633827575</v>
      </c>
      <c r="BU383" s="15">
        <f t="shared" ca="1" si="206"/>
        <v>15613.200415628993</v>
      </c>
      <c r="BV383" s="15">
        <f t="shared" ca="1" si="207"/>
        <v>27728.315955015689</v>
      </c>
      <c r="BW383" s="15">
        <f t="shared" ca="1" si="208"/>
        <v>24312.85785587108</v>
      </c>
      <c r="BX383" s="15">
        <f t="shared" ca="1" si="209"/>
        <v>35399.812048123909</v>
      </c>
      <c r="BY383" s="15">
        <f t="shared" ca="1" si="210"/>
        <v>45690.37816635178</v>
      </c>
      <c r="BZ383" s="15">
        <f t="shared" ca="1" si="211"/>
        <v>62938.701753490241</v>
      </c>
      <c r="CA383" s="15">
        <f t="shared" ca="1" si="212"/>
        <v>70301.982820986843</v>
      </c>
      <c r="CB383" s="15">
        <f ca="1">(AU383*DCF!C$10-DCF!C$5*MAX(AU383*DCF!C$10,0)-MAX(AU383-Inputs!$B$6,0)/Inputs!$B$10)*DCF!C$6</f>
        <v>1028.713648880479</v>
      </c>
      <c r="CC383" s="15">
        <f ca="1">(AV383*DCF!D$10-DCF!D$5*MAX(AV383*DCF!D$10,0)-MAX(AV383-AU383,0)/Inputs!$B$10)*DCF!D$6</f>
        <v>1700.3447336991383</v>
      </c>
      <c r="CD383" s="15">
        <f ca="1">(AW383*DCF!E$10-DCF!E$5*MAX(AW383*DCF!E$10,0)-MAX(AW383-AV383,0)/Inputs!$B$10)*DCF!E$6</f>
        <v>1856.6538116737261</v>
      </c>
      <c r="CE383" s="15">
        <f ca="1">(AX383*DCF!F$10-DCF!F$5*MAX(AX383*DCF!F$10,0)-MAX(AX383-AW383,0)/Inputs!$B$10)*DCF!F$6</f>
        <v>2111.6855234768668</v>
      </c>
      <c r="CF383" s="15">
        <f ca="1">(AY383*DCF!G$10-DCF!G$5*MAX(AY383*DCF!G$10,0)-MAX(AY383-AX383,0)/Inputs!$B$10)*DCF!G$6</f>
        <v>2132.9923921138316</v>
      </c>
      <c r="CG383" s="15">
        <f ca="1">(AZ383*DCF!H$10-DCF!H$5*MAX(AZ383*DCF!H$10,0)-MAX(AZ383-AY383,0)/Inputs!$B$10)*DCF!H$6</f>
        <v>2164.9497914253893</v>
      </c>
      <c r="CH383" s="15">
        <f ca="1">(BA383*DCF!I$10-DCF!I$5*MAX(BA383*DCF!I$10,0)-MAX(BA383-AZ383,0)/Inputs!$B$10)*DCF!I$6</f>
        <v>2402.7134399343117</v>
      </c>
      <c r="CI383" s="15">
        <f ca="1">(BB383*DCF!J$10-DCF!J$5*MAX(BB383*DCF!J$10,0)-MAX(BB383-BA383,0)/Inputs!$B$10)*DCF!J$6</f>
        <v>2493.5371891234263</v>
      </c>
      <c r="CJ383" s="15">
        <f ca="1">(BC383*DCF!K$10-DCF!K$5*MAX(BC383*DCF!K$10,0)-MAX(BC383-BB383,0)/Inputs!$B$10)*DCF!K$6</f>
        <v>3207.3647957170151</v>
      </c>
      <c r="CK383" s="15">
        <f ca="1">(BD383*DCF!L$10-DCF!L$5*MAX(BD383*DCF!L$10,0)-MAX(BD383-BC383,0)/Inputs!$B$10)*DCF!L$6</f>
        <v>3486.149473231681</v>
      </c>
      <c r="CL383" s="15">
        <f ca="1">(BE383*DCF!M$10-DCF!M$5*MAX(BE383*DCF!M$10,0)-MAX(BE383-BD383,0)/Inputs!$B$10)*DCF!M$6</f>
        <v>3527.1718162777865</v>
      </c>
      <c r="CM383" s="15">
        <f ca="1">(BF383*DCF!C$28-DCF!C$5*MAX(BF383*DCF!C$28,0)-MAX(BF383-Inputs!$B$13,0)/Inputs!$B$17)*DCF!C$6</f>
        <v>3908.4542696404096</v>
      </c>
      <c r="CN383" s="15">
        <f ca="1">(BG383*DCF!D$28-DCF!D$5*MAX(BG383*DCF!D$28,0)-MAX(BG383-BF383,0)/Inputs!$B$17)*DCF!D$6</f>
        <v>5808.5839290602426</v>
      </c>
      <c r="CO383" s="15">
        <f ca="1">(BH383*DCF!E$28-DCF!E$5*MAX(BH383*DCF!E$28,0)-MAX(BH383-BG383,0)/Inputs!$B$17)*DCF!E$6</f>
        <v>8208.6800998570616</v>
      </c>
      <c r="CP383" s="15">
        <f ca="1">(BI383*DCF!F$28-DCF!F$5*MAX(BI383*DCF!F$28,0)-MAX(BI383-BH383,0)/Inputs!$B$17)*DCF!F$6</f>
        <v>9380.4514668754091</v>
      </c>
      <c r="CQ383" s="15">
        <f ca="1">(BJ383*DCF!G$28-DCF!G$5*MAX(BJ383*DCF!G$28,0)-MAX(BJ383-BI383,0)/Inputs!$B$17)*DCF!G$6</f>
        <v>9820.989106324334</v>
      </c>
      <c r="CR383" s="15">
        <f ca="1">(BK383*DCF!H$28-DCF!H$5*MAX(BK383*DCF!H$28,0)-MAX(BK383-BJ383,0)/Inputs!$B$17)*DCF!H$6</f>
        <v>13173.202800843655</v>
      </c>
      <c r="CS383" s="15">
        <f ca="1">(BL383*DCF!I$28-DCF!I$5*MAX(BL383*DCF!I$28,0)-MAX(BL383-BK383,0)/Inputs!$B$17)*DCF!I$6</f>
        <v>13531.114666415915</v>
      </c>
      <c r="CT383" s="15">
        <f ca="1">(BM383*DCF!J$28-DCF!J$5*MAX(BM383*DCF!J$28,0)-MAX(BM383-BL383,0)/Inputs!$B$17)*DCF!J$6</f>
        <v>12745.728103011423</v>
      </c>
      <c r="CU383" s="15">
        <f ca="1">(BN383*DCF!K$28-DCF!K$5*MAX(BN383*DCF!K$28,0)-MAX(BN383-BM383,0)/Inputs!$B$17)*DCF!K$6</f>
        <v>13767.116116701134</v>
      </c>
      <c r="CV383" s="15">
        <f ca="1">(BO383*DCF!L$28-DCF!L$5*MAX(BO383*DCF!L$28,0)-MAX(BO383-BN383,0)/Inputs!$B$17)*DCF!L$6</f>
        <v>19001.051362877104</v>
      </c>
      <c r="CW383" s="15">
        <f ca="1">(BP383*DCF!M$28-DCF!M$5*MAX(BP383*DCF!M$28,0)-MAX(BP383-BO383,0)/Inputs!$B$17)*DCF!M$6</f>
        <v>26532.683468181687</v>
      </c>
      <c r="CX383" s="15">
        <f ca="1">(BQ383*DCF!C$46-DCF!C$5*MAX(BQ383*DCF!C$46,0)-MAX(BQ383-Inputs!$B$20,0)/Inputs!$B$24)*DCF!C$6</f>
        <v>-1509.1573966591532</v>
      </c>
      <c r="CY383" s="15">
        <f ca="1">(BR383*DCF!D$46-DCF!D$5*MAX(BR383*DCF!D$46,0)-MAX(BR383-BQ383,0)/Inputs!$B$24)*DCF!D$6</f>
        <v>-2242.1635070506131</v>
      </c>
      <c r="CZ383" s="15">
        <f ca="1">(BS383*DCF!E$46-DCF!E$5*MAX(BS383*DCF!E$46,0)-MAX(BS383-BR383,0)/Inputs!$B$24)*DCF!E$6</f>
        <v>-2613.5288757928797</v>
      </c>
      <c r="DA383" s="15">
        <f ca="1">(BT383*DCF!F$46-DCF!F$5*MAX(BT383*DCF!F$46,0)-MAX(BT383-BS383,0)/Inputs!$B$24)*DCF!F$6</f>
        <v>-1894.7073700870401</v>
      </c>
      <c r="DB383" s="15">
        <f ca="1">(BU383*DCF!G$46-DCF!G$5*MAX(BU383*DCF!G$46,0)-MAX(BU383-BT383,0)/Inputs!$B$24)*DCF!G$6</f>
        <v>-1415.3649849039384</v>
      </c>
      <c r="DC383" s="15">
        <f ca="1">(BV383*DCF!H$46-DCF!H$5*MAX(BV383*DCF!H$46,0)-MAX(BV383-BU383,0)/Inputs!$B$24)*DCF!H$6</f>
        <v>-3764.6979233199322</v>
      </c>
      <c r="DD383" s="15">
        <f ca="1">(BW383*DCF!I$46-DCF!I$5*MAX(BW383*DCF!I$46,0)-MAX(BW383-BV383,0)/Inputs!$B$24)*DCF!I$6</f>
        <v>561.51487516723739</v>
      </c>
      <c r="DE383" s="15">
        <f ca="1">(BX383*DCF!J$46-DCF!J$5*MAX(BX383*DCF!J$46,0)-MAX(BX383-BW383,0)/Inputs!$B$24)*DCF!J$6</f>
        <v>-1455.1549221389791</v>
      </c>
      <c r="DF383" s="15">
        <f ca="1">(BY383*DCF!K$46-DCF!K$5*MAX(BY383*DCF!K$46,0)-MAX(BY383-BX383,0)/Inputs!$B$24)*DCF!K$6</f>
        <v>89.072151076377736</v>
      </c>
      <c r="DG383" s="15">
        <f ca="1">(BZ383*DCF!L$46-DCF!L$5*MAX(BZ383*DCF!L$46,0)-MAX(BZ383-BY383,0)/Inputs!$B$24)*DCF!L$6</f>
        <v>447.30867090614186</v>
      </c>
      <c r="DH383" s="15">
        <f ca="1">(CA383*DCF!M$46-DCF!M$5*MAX(CA383*DCF!M$46,0)-MAX(CA383-BZ383,0)/Inputs!$B$24)*DCF!M$6</f>
        <v>3972.0599315418381</v>
      </c>
      <c r="DI383" s="15">
        <f ca="1">SUM(CB383:CL383)+BE383*DCF!M$10*(1+Inputs!$B$30)*(1-Inputs!$B$33)*(1-Inputs!$B$30/Inputs!$B$31)/(Inputs!$B$29-Inputs!$B$30)*DCF!M$6</f>
        <v>103481.32190186952</v>
      </c>
      <c r="DJ383" s="15">
        <f ca="1">SUM(CM383:CW383)+BP383*DCF!M$28*(1+Inputs!$B$30)*(1-Inputs!$B$33)*(1-Inputs!$B$30/Inputs!$B$31)/(Inputs!$B$29-Inputs!$B$30)*DCF!M$6</f>
        <v>756561.15685085987</v>
      </c>
      <c r="DK383" s="15">
        <f ca="1">SUM(CX383:DH383)+CA383*DCF!M$46*(1+Inputs!$B$30)*(1-Inputs!$B$33)*(1-Inputs!$B$30/Inputs!$B$31)/(Inputs!$B$29-Inputs!$B$30)*DCF!M$6</f>
        <v>98870.373892232165</v>
      </c>
      <c r="DM383" s="15">
        <f ca="1">DI383+DJ383+DK383+Inputs!$B$34+Inputs!$B$36-Inputs!$B$35</f>
        <v>1035763.8526449616</v>
      </c>
    </row>
    <row r="384" spans="1:117" x14ac:dyDescent="0.75">
      <c r="A384" s="11">
        <v>371</v>
      </c>
      <c r="C384" s="23">
        <f t="shared" ref="C384:M393" ca="1" si="217">_xlfn.NORM.S.INV(RAND())</f>
        <v>-0.66949025630552583</v>
      </c>
      <c r="D384" s="23">
        <f t="shared" ca="1" si="217"/>
        <v>0.24424435522645083</v>
      </c>
      <c r="E384" s="23">
        <f t="shared" ca="1" si="217"/>
        <v>1.1620513733059445</v>
      </c>
      <c r="F384" s="23">
        <f t="shared" ca="1" si="217"/>
        <v>-1.1244244755361503</v>
      </c>
      <c r="G384" s="23">
        <f t="shared" ca="1" si="217"/>
        <v>0.26043409026130593</v>
      </c>
      <c r="H384" s="23">
        <f t="shared" ca="1" si="217"/>
        <v>-1.1132598995234455</v>
      </c>
      <c r="I384" s="23">
        <f t="shared" ca="1" si="217"/>
        <v>-0.84060670011204175</v>
      </c>
      <c r="J384" s="23">
        <f t="shared" ca="1" si="217"/>
        <v>2.7475328128178645E-2</v>
      </c>
      <c r="K384" s="23">
        <f t="shared" ca="1" si="217"/>
        <v>0.11105586675736411</v>
      </c>
      <c r="L384" s="23">
        <f t="shared" ca="1" si="217"/>
        <v>0.31304138083131849</v>
      </c>
      <c r="M384" s="23">
        <f t="shared" ca="1" si="217"/>
        <v>-0.47937380771957355</v>
      </c>
      <c r="N384" s="23">
        <f ca="1">SQRT(Inputs!$B$38)*C384+SQRT(1-Inputs!$B$38)*_xlfn.NORM.S.INV(RAND())</f>
        <v>-1.5305630070801393</v>
      </c>
      <c r="O384" s="23">
        <f ca="1">SQRT(Inputs!$B$38)*D384+SQRT(1-Inputs!$B$38)*_xlfn.NORM.S.INV(RAND())</f>
        <v>0.12297182358171169</v>
      </c>
      <c r="P384" s="23">
        <f ca="1">SQRT(Inputs!$B$38)*E384+SQRT(1-Inputs!$B$38)*_xlfn.NORM.S.INV(RAND())</f>
        <v>0.58966383513679732</v>
      </c>
      <c r="Q384" s="23">
        <f ca="1">SQRT(Inputs!$B$38)*F384+SQRT(1-Inputs!$B$38)*_xlfn.NORM.S.INV(RAND())</f>
        <v>0.1106962500277392</v>
      </c>
      <c r="R384" s="23">
        <f ca="1">SQRT(Inputs!$B$38)*G384+SQRT(1-Inputs!$B$38)*_xlfn.NORM.S.INV(RAND())</f>
        <v>0.7018607544161154</v>
      </c>
      <c r="S384" s="23">
        <f ca="1">SQRT(Inputs!$B$38)*H384+SQRT(1-Inputs!$B$38)*_xlfn.NORM.S.INV(RAND())</f>
        <v>-0.91993495173506656</v>
      </c>
      <c r="T384" s="23">
        <f ca="1">SQRT(Inputs!$B$38)*I384+SQRT(1-Inputs!$B$38)*_xlfn.NORM.S.INV(RAND())</f>
        <v>-0.59116846418931668</v>
      </c>
      <c r="U384" s="23">
        <f ca="1">SQRT(Inputs!$B$38)*J384+SQRT(1-Inputs!$B$38)*_xlfn.NORM.S.INV(RAND())</f>
        <v>-8.2091186691857377E-3</v>
      </c>
      <c r="V384" s="23">
        <f ca="1">SQRT(Inputs!$B$38)*K384+SQRT(1-Inputs!$B$38)*_xlfn.NORM.S.INV(RAND())</f>
        <v>-6.5912570890637373E-2</v>
      </c>
      <c r="W384" s="23">
        <f ca="1">SQRT(Inputs!$B$38)*L384+SQRT(1-Inputs!$B$38)*_xlfn.NORM.S.INV(RAND())</f>
        <v>2.2981136655228158</v>
      </c>
      <c r="X384" s="23">
        <f ca="1">SQRT(Inputs!$B$38)*M384+SQRT(1-Inputs!$B$38)*_xlfn.NORM.S.INV(RAND())</f>
        <v>0.41800033172296058</v>
      </c>
      <c r="Y384" s="23">
        <f ca="1">SQRT(Inputs!$B$38)*C384+SQRT(1-Inputs!$B$38)*_xlfn.NORM.S.INV(RAND())</f>
        <v>4.2556744488293941E-2</v>
      </c>
      <c r="Z384" s="23">
        <f ca="1">SQRT(Inputs!$B$38)*D384+SQRT(1-Inputs!$B$38)*_xlfn.NORM.S.INV(RAND())</f>
        <v>0.75474708948751956</v>
      </c>
      <c r="AA384" s="23">
        <f ca="1">SQRT(Inputs!$B$38)*E384+SQRT(1-Inputs!$B$38)*_xlfn.NORM.S.INV(RAND())</f>
        <v>1.4381683692975775</v>
      </c>
      <c r="AB384" s="23">
        <f ca="1">SQRT(Inputs!$B$38)*F384+SQRT(1-Inputs!$B$38)*_xlfn.NORM.S.INV(RAND())</f>
        <v>-1.1545709439130309</v>
      </c>
      <c r="AC384" s="23">
        <f ca="1">SQRT(Inputs!$B$38)*G384+SQRT(1-Inputs!$B$38)*_xlfn.NORM.S.INV(RAND())</f>
        <v>0.36796940271442991</v>
      </c>
      <c r="AD384" s="23">
        <f ca="1">SQRT(Inputs!$B$38)*H384+SQRT(1-Inputs!$B$38)*_xlfn.NORM.S.INV(RAND())</f>
        <v>-0.24981128539731967</v>
      </c>
      <c r="AE384" s="23">
        <f ca="1">SQRT(Inputs!$B$38)*I384+SQRT(1-Inputs!$B$38)*_xlfn.NORM.S.INV(RAND())</f>
        <v>-0.63205971776063186</v>
      </c>
      <c r="AF384" s="23">
        <f ca="1">SQRT(Inputs!$B$38)*J384+SQRT(1-Inputs!$B$38)*_xlfn.NORM.S.INV(RAND())</f>
        <v>-0.85392168388580925</v>
      </c>
      <c r="AG384" s="23">
        <f ca="1">SQRT(Inputs!$B$38)*K384+SQRT(1-Inputs!$B$38)*_xlfn.NORM.S.INV(RAND())</f>
        <v>-0.91323112662676198</v>
      </c>
      <c r="AH384" s="23">
        <f ca="1">SQRT(Inputs!$B$38)*L384+SQRT(1-Inputs!$B$38)*_xlfn.NORM.S.INV(RAND())</f>
        <v>-3.1530703346082017E-2</v>
      </c>
      <c r="AI384" s="23">
        <f ca="1">SQRT(Inputs!$B$38)*M384+SQRT(1-Inputs!$B$38)*_xlfn.NORM.S.INV(RAND())</f>
        <v>-0.75426231935165478</v>
      </c>
      <c r="AJ384" s="23">
        <f ca="1">SQRT(Inputs!$B$38)*C384+SQRT(1-Inputs!$B$38)*_xlfn.NORM.S.INV(RAND())</f>
        <v>-1.4058688782888671</v>
      </c>
      <c r="AK384" s="23">
        <f ca="1">SQRT(Inputs!$B$38)*D384+SQRT(1-Inputs!$B$38)*_xlfn.NORM.S.INV(RAND())</f>
        <v>-0.351216940548704</v>
      </c>
      <c r="AL384" s="23">
        <f ca="1">SQRT(Inputs!$B$38)*E384+SQRT(1-Inputs!$B$38)*_xlfn.NORM.S.INV(RAND())</f>
        <v>0.10851174457651314</v>
      </c>
      <c r="AM384" s="23">
        <f ca="1">SQRT(Inputs!$B$38)*F384+SQRT(1-Inputs!$B$38)*_xlfn.NORM.S.INV(RAND())</f>
        <v>-0.28989832262444232</v>
      </c>
      <c r="AN384" s="23">
        <f ca="1">SQRT(Inputs!$B$38)*G384+SQRT(1-Inputs!$B$38)*_xlfn.NORM.S.INV(RAND())</f>
        <v>-0.48913483622444742</v>
      </c>
      <c r="AO384" s="23">
        <f ca="1">SQRT(Inputs!$B$38)*H384+SQRT(1-Inputs!$B$38)*_xlfn.NORM.S.INV(RAND())</f>
        <v>-5.5611918516440539E-3</v>
      </c>
      <c r="AP384" s="23">
        <f ca="1">SQRT(Inputs!$B$38)*I384+SQRT(1-Inputs!$B$38)*_xlfn.NORM.S.INV(RAND())</f>
        <v>-0.49163306991494415</v>
      </c>
      <c r="AQ384" s="23">
        <f ca="1">SQRT(Inputs!$B$38)*J384+SQRT(1-Inputs!$B$38)*_xlfn.NORM.S.INV(RAND())</f>
        <v>-0.42345975174543377</v>
      </c>
      <c r="AR384" s="23">
        <f ca="1">SQRT(Inputs!$B$38)*K384+SQRT(1-Inputs!$B$38)*_xlfn.NORM.S.INV(RAND())</f>
        <v>-0.93934289778244107</v>
      </c>
      <c r="AS384" s="23">
        <f ca="1">SQRT(Inputs!$B$38)*L384+SQRT(1-Inputs!$B$38)*_xlfn.NORM.S.INV(RAND())</f>
        <v>0.30899681904596488</v>
      </c>
      <c r="AT384" s="23">
        <f ca="1">SQRT(Inputs!$B$38)*M384+SQRT(1-Inputs!$B$38)*_xlfn.NORM.S.INV(RAND())</f>
        <v>0.8806914390539321</v>
      </c>
      <c r="AU384" s="15">
        <f ca="1">Inputs!$B$6*EXP($B$8-0.5*C$5^2+C$5*N384)</f>
        <v>3873.2742017035739</v>
      </c>
      <c r="AV384" s="15">
        <f t="shared" ca="1" si="183"/>
        <v>4800.7102316968421</v>
      </c>
      <c r="AW384" s="15">
        <f t="shared" ca="1" si="184"/>
        <v>6338.195072539037</v>
      </c>
      <c r="AX384" s="15">
        <f t="shared" ca="1" si="185"/>
        <v>7846.0609413467564</v>
      </c>
      <c r="AY384" s="15">
        <f t="shared" ca="1" si="186"/>
        <v>10407.772311027273</v>
      </c>
      <c r="AZ384" s="15">
        <f t="shared" ca="1" si="187"/>
        <v>11502.669096802269</v>
      </c>
      <c r="BA384" s="15">
        <f t="shared" ca="1" si="188"/>
        <v>13231.797745037949</v>
      </c>
      <c r="BB384" s="15">
        <f t="shared" ca="1" si="189"/>
        <v>16186.434065151958</v>
      </c>
      <c r="BC384" s="15">
        <f t="shared" ca="1" si="190"/>
        <v>19698.530365828999</v>
      </c>
      <c r="BD384" s="15">
        <f t="shared" ca="1" si="191"/>
        <v>29919.562733337221</v>
      </c>
      <c r="BE384" s="15">
        <f t="shared" ca="1" si="192"/>
        <v>38085.301328916641</v>
      </c>
      <c r="BF384" s="15">
        <f ca="1">Inputs!$B$13*EXP($B$9-0.5*C$6^2+C$6*Y384)</f>
        <v>13948.203637741794</v>
      </c>
      <c r="BG384" s="15">
        <f t="shared" ca="1" si="193"/>
        <v>19479.249144301059</v>
      </c>
      <c r="BH384" s="15">
        <f t="shared" ca="1" si="194"/>
        <v>30211.388244868802</v>
      </c>
      <c r="BI384" s="15">
        <f t="shared" ca="1" si="195"/>
        <v>30961.827116933531</v>
      </c>
      <c r="BJ384" s="15">
        <f t="shared" ca="1" si="196"/>
        <v>40024.826033797857</v>
      </c>
      <c r="BK384" s="15">
        <f t="shared" ca="1" si="197"/>
        <v>47480.302946260563</v>
      </c>
      <c r="BL384" s="15">
        <f t="shared" ca="1" si="198"/>
        <v>53736.956793921512</v>
      </c>
      <c r="BM384" s="15">
        <f t="shared" ca="1" si="199"/>
        <v>59406.091567786891</v>
      </c>
      <c r="BN384" s="15">
        <f t="shared" ca="1" si="200"/>
        <v>65488.285778228164</v>
      </c>
      <c r="BO384" s="15">
        <f t="shared" ca="1" si="201"/>
        <v>80281.798214082737</v>
      </c>
      <c r="BP384" s="15">
        <f t="shared" ca="1" si="202"/>
        <v>90718.596604251332</v>
      </c>
      <c r="BQ384" s="15">
        <f ca="1">Inputs!$B$20*EXP($B$10-0.5*C$7^2+C$7*AJ384)</f>
        <v>2605.2693146093052</v>
      </c>
      <c r="BR384" s="15">
        <f t="shared" ca="1" si="203"/>
        <v>3161.9157442917312</v>
      </c>
      <c r="BS384" s="15">
        <f t="shared" ca="1" si="204"/>
        <v>4466.969773450116</v>
      </c>
      <c r="BT384" s="15">
        <f t="shared" ca="1" si="205"/>
        <v>5707.9591736703578</v>
      </c>
      <c r="BU384" s="15">
        <f t="shared" ca="1" si="206"/>
        <v>7027.5701282670434</v>
      </c>
      <c r="BV384" s="15">
        <f t="shared" ca="1" si="207"/>
        <v>9765.1351628147077</v>
      </c>
      <c r="BW384" s="15">
        <f t="shared" ca="1" si="208"/>
        <v>12280.062219998403</v>
      </c>
      <c r="BX384" s="15">
        <f t="shared" ca="1" si="209"/>
        <v>15777.728806696114</v>
      </c>
      <c r="BY384" s="15">
        <f t="shared" ca="1" si="210"/>
        <v>18470.730302841293</v>
      </c>
      <c r="BZ384" s="15">
        <f t="shared" ca="1" si="211"/>
        <v>27431.82985709728</v>
      </c>
      <c r="CA384" s="15">
        <f t="shared" ca="1" si="212"/>
        <v>45061.347628081057</v>
      </c>
      <c r="CB384" s="15">
        <f ca="1">(AU384*DCF!C$10-DCF!C$5*MAX(AU384*DCF!C$10,0)-MAX(AU384-Inputs!$B$6,0)/Inputs!$B$10)*DCF!C$6</f>
        <v>994.69212268664853</v>
      </c>
      <c r="CC384" s="15">
        <f ca="1">(AV384*DCF!D$10-DCF!D$5*MAX(AV384*DCF!D$10,0)-MAX(AV384-AU384,0)/Inputs!$B$10)*DCF!D$6</f>
        <v>944.00959204323181</v>
      </c>
      <c r="CD384" s="15">
        <f ca="1">(AW384*DCF!E$10-DCF!E$5*MAX(AW384*DCF!E$10,0)-MAX(AW384-AV384,0)/Inputs!$B$10)*DCF!E$6</f>
        <v>1117.0830906915025</v>
      </c>
      <c r="CE384" s="15">
        <f ca="1">(AX384*DCF!F$10-DCF!F$5*MAX(AX384*DCF!F$10,0)-MAX(AX384-AW384,0)/Inputs!$B$10)*DCF!F$6</f>
        <v>1399.0330964407081</v>
      </c>
      <c r="CF384" s="15">
        <f ca="1">(AY384*DCF!G$10-DCF!G$5*MAX(AY384*DCF!G$10,0)-MAX(AY384-AX384,0)/Inputs!$B$10)*DCF!G$6</f>
        <v>1652.0106348493582</v>
      </c>
      <c r="CG384" s="15">
        <f ca="1">(AZ384*DCF!H$10-DCF!H$5*MAX(AZ384*DCF!H$10,0)-MAX(AZ384-AY384,0)/Inputs!$B$10)*DCF!H$6</f>
        <v>2038.8329028663031</v>
      </c>
      <c r="CH384" s="15">
        <f ca="1">(BA384*DCF!I$10-DCF!I$5*MAX(BA384*DCF!I$10,0)-MAX(BA384-AZ384,0)/Inputs!$B$10)*DCF!I$6</f>
        <v>2133.3290690622621</v>
      </c>
      <c r="CI384" s="15">
        <f ca="1">(BB384*DCF!J$10-DCF!J$5*MAX(BB384*DCF!J$10,0)-MAX(BB384-BA384,0)/Inputs!$B$10)*DCF!J$6</f>
        <v>2329.9031975423536</v>
      </c>
      <c r="CJ384" s="15">
        <f ca="1">(BC384*DCF!K$10-DCF!K$5*MAX(BC384*DCF!K$10,0)-MAX(BC384-BB384,0)/Inputs!$B$10)*DCF!K$6</f>
        <v>2679.5070105151649</v>
      </c>
      <c r="CK384" s="15">
        <f ca="1">(BD384*DCF!L$10-DCF!L$5*MAX(BD384*DCF!L$10,0)-MAX(BD384-BC384,0)/Inputs!$B$10)*DCF!L$6</f>
        <v>3190.6940315523393</v>
      </c>
      <c r="CL384" s="15">
        <f ca="1">(BE384*DCF!M$10-DCF!M$5*MAX(BE384*DCF!M$10,0)-MAX(BE384-BD384,0)/Inputs!$B$10)*DCF!M$6</f>
        <v>4398.8438891694577</v>
      </c>
      <c r="CM384" s="15">
        <f ca="1">(BF384*DCF!C$28-DCF!C$5*MAX(BF384*DCF!C$28,0)-MAX(BF384-Inputs!$B$13,0)/Inputs!$B$17)*DCF!C$6</f>
        <v>3665.3982812745126</v>
      </c>
      <c r="CN384" s="15">
        <f ca="1">(BG384*DCF!D$28-DCF!D$5*MAX(BG384*DCF!D$28,0)-MAX(BG384-BF384,0)/Inputs!$B$17)*DCF!D$6</f>
        <v>4557.0625358038687</v>
      </c>
      <c r="CO384" s="15">
        <f ca="1">(BH384*DCF!E$28-DCF!E$5*MAX(BH384*DCF!E$28,0)-MAX(BH384-BG384,0)/Inputs!$B$17)*DCF!E$6</f>
        <v>6441.2462171591924</v>
      </c>
      <c r="CP384" s="15">
        <f ca="1">(BI384*DCF!F$28-DCF!F$5*MAX(BI384*DCF!F$28,0)-MAX(BI384-BH384,0)/Inputs!$B$17)*DCF!F$6</f>
        <v>8268.6912427666848</v>
      </c>
      <c r="CQ384" s="15">
        <f ca="1">(BJ384*DCF!G$28-DCF!G$5*MAX(BJ384*DCF!G$28,0)-MAX(BJ384-BI384,0)/Inputs!$B$17)*DCF!G$6</f>
        <v>8860.4378956296023</v>
      </c>
      <c r="CR384" s="15">
        <f ca="1">(BK384*DCF!H$28-DCF!H$5*MAX(BK384*DCF!H$28,0)-MAX(BK384-BJ384,0)/Inputs!$B$17)*DCF!H$6</f>
        <v>10584.030870845418</v>
      </c>
      <c r="CS384" s="15">
        <f ca="1">(BL384*DCF!I$28-DCF!I$5*MAX(BL384*DCF!I$28,0)-MAX(BL384-BK384,0)/Inputs!$B$17)*DCF!I$6</f>
        <v>11738.386955690552</v>
      </c>
      <c r="CT384" s="15">
        <f ca="1">(BM384*DCF!J$28-DCF!J$5*MAX(BM384*DCF!J$28,0)-MAX(BM384-BL384,0)/Inputs!$B$17)*DCF!J$6</f>
        <v>12500.8091400185</v>
      </c>
      <c r="CU384" s="15">
        <f ca="1">(BN384*DCF!K$28-DCF!K$5*MAX(BN384*DCF!K$28,0)-MAX(BN384-BM384,0)/Inputs!$B$17)*DCF!K$6</f>
        <v>13085.040137815433</v>
      </c>
      <c r="CV384" s="15">
        <f ca="1">(BO384*DCF!L$28-DCF!L$5*MAX(BO384*DCF!L$28,0)-MAX(BO384-BN384,0)/Inputs!$B$17)*DCF!L$6</f>
        <v>14343.99324841781</v>
      </c>
      <c r="CW384" s="15">
        <f ca="1">(BP384*DCF!M$28-DCF!M$5*MAX(BP384*DCF!M$28,0)-MAX(BP384-BO384,0)/Inputs!$B$17)*DCF!M$6</f>
        <v>15977.817754110578</v>
      </c>
      <c r="CX384" s="15">
        <f ca="1">(BQ384*DCF!C$46-DCF!C$5*MAX(BQ384*DCF!C$46,0)-MAX(BQ384-Inputs!$B$20,0)/Inputs!$B$24)*DCF!C$6</f>
        <v>-601.67882554487414</v>
      </c>
      <c r="CY384" s="15">
        <f ca="1">(BR384*DCF!D$46-DCF!D$5*MAX(BR384*DCF!D$46,0)-MAX(BR384-BQ384,0)/Inputs!$B$24)*DCF!D$6</f>
        <v>-777.18169168286931</v>
      </c>
      <c r="CZ384" s="15">
        <f ca="1">(BS384*DCF!E$46-DCF!E$5*MAX(BS384*DCF!E$46,0)-MAX(BS384-BR384,0)/Inputs!$B$24)*DCF!E$6</f>
        <v>-1042.6433240134465</v>
      </c>
      <c r="DA384" s="15">
        <f ca="1">(BT384*DCF!F$46-DCF!F$5*MAX(BT384*DCF!F$46,0)-MAX(BT384-BS384,0)/Inputs!$B$24)*DCF!F$6</f>
        <v>-867.57314678526143</v>
      </c>
      <c r="DB384" s="15">
        <f ca="1">(BU384*DCF!G$46-DCF!G$5*MAX(BU384*DCF!G$46,0)-MAX(BU384-BT384,0)/Inputs!$B$24)*DCF!G$6</f>
        <v>-680.28462712906867</v>
      </c>
      <c r="DC384" s="15">
        <f ca="1">(BV384*DCF!H$46-DCF!H$5*MAX(BV384*DCF!H$46,0)-MAX(BV384-BU384,0)/Inputs!$B$24)*DCF!H$6</f>
        <v>-850.68156114643023</v>
      </c>
      <c r="DD384" s="15">
        <f ca="1">(BW384*DCF!I$46-DCF!I$5*MAX(BW384*DCF!I$46,0)-MAX(BW384-BV384,0)/Inputs!$B$24)*DCF!I$6</f>
        <v>-438.32547041484247</v>
      </c>
      <c r="DE384" s="15">
        <f ca="1">(BX384*DCF!J$46-DCF!J$5*MAX(BX384*DCF!J$46,0)-MAX(BX384-BW384,0)/Inputs!$B$24)*DCF!J$6</f>
        <v>-265.69195502869479</v>
      </c>
      <c r="DF384" s="15">
        <f ca="1">(BY384*DCF!K$46-DCF!K$5*MAX(BY384*DCF!K$46,0)-MAX(BY384-BX384,0)/Inputs!$B$24)*DCF!K$6</f>
        <v>395.39606208526618</v>
      </c>
      <c r="DG384" s="15">
        <f ca="1">(BZ384*DCF!L$46-DCF!L$5*MAX(BZ384*DCF!L$46,0)-MAX(BZ384-BY384,0)/Inputs!$B$24)*DCF!L$6</f>
        <v>-131.69098756968017</v>
      </c>
      <c r="DH384" s="15">
        <f ca="1">(CA384*DCF!M$46-DCF!M$5*MAX(CA384*DCF!M$46,0)-MAX(CA384-BZ384,0)/Inputs!$B$24)*DCF!M$6</f>
        <v>-152.92720374893432</v>
      </c>
      <c r="DI384" s="15">
        <f ca="1">SUM(CB384:CL384)+BE384*DCF!M$10*(1+Inputs!$B$30)*(1-Inputs!$B$33)*(1-Inputs!$B$30/Inputs!$B$31)/(Inputs!$B$29-Inputs!$B$30)*DCF!M$6</f>
        <v>128869.83586176659</v>
      </c>
      <c r="DJ384" s="15">
        <f ca="1">SUM(CM384:CW384)+BP384*DCF!M$28*(1+Inputs!$B$30)*(1-Inputs!$B$33)*(1-Inputs!$B$30/Inputs!$B$31)/(Inputs!$B$29-Inputs!$B$30)*DCF!M$6</f>
        <v>446650.98625137226</v>
      </c>
      <c r="DK384" s="15">
        <f ca="1">SUM(CX384:DH384)+CA384*DCF!M$46*(1+Inputs!$B$30)*(1-Inputs!$B$33)*(1-Inputs!$B$30/Inputs!$B$31)/(Inputs!$B$29-Inputs!$B$30)*DCF!M$6</f>
        <v>64256.89855990123</v>
      </c>
      <c r="DM384" s="15">
        <f ca="1">DI384+DJ384+DK384+Inputs!$B$34+Inputs!$B$36-Inputs!$B$35</f>
        <v>716628.72067304014</v>
      </c>
    </row>
    <row r="385" spans="1:117" x14ac:dyDescent="0.75">
      <c r="A385" s="11">
        <v>372</v>
      </c>
      <c r="C385" s="23">
        <f t="shared" ca="1" si="217"/>
        <v>-1.9417707104867261</v>
      </c>
      <c r="D385" s="23">
        <f t="shared" ca="1" si="217"/>
        <v>0.11572265512677814</v>
      </c>
      <c r="E385" s="23">
        <f t="shared" ca="1" si="217"/>
        <v>1.0704535006352853</v>
      </c>
      <c r="F385" s="23">
        <f t="shared" ca="1" si="217"/>
        <v>-1.1318900213718257</v>
      </c>
      <c r="G385" s="23">
        <f t="shared" ca="1" si="217"/>
        <v>0.43594713317724487</v>
      </c>
      <c r="H385" s="23">
        <f t="shared" ca="1" si="217"/>
        <v>-0.16852203693895579</v>
      </c>
      <c r="I385" s="23">
        <f t="shared" ca="1" si="217"/>
        <v>-0.53597901732661579</v>
      </c>
      <c r="J385" s="23">
        <f t="shared" ca="1" si="217"/>
        <v>1.8936288444808378</v>
      </c>
      <c r="K385" s="23">
        <f t="shared" ca="1" si="217"/>
        <v>0.49334693071994407</v>
      </c>
      <c r="L385" s="23">
        <f t="shared" ca="1" si="217"/>
        <v>-0.51699908304859077</v>
      </c>
      <c r="M385" s="23">
        <f t="shared" ca="1" si="217"/>
        <v>-0.84207489182902873</v>
      </c>
      <c r="N385" s="23">
        <f ca="1">SQRT(Inputs!$B$38)*C385+SQRT(1-Inputs!$B$38)*_xlfn.NORM.S.INV(RAND())</f>
        <v>-0.27898905850705291</v>
      </c>
      <c r="O385" s="23">
        <f ca="1">SQRT(Inputs!$B$38)*D385+SQRT(1-Inputs!$B$38)*_xlfn.NORM.S.INV(RAND())</f>
        <v>-0.40309702546387882</v>
      </c>
      <c r="P385" s="23">
        <f ca="1">SQRT(Inputs!$B$38)*E385+SQRT(1-Inputs!$B$38)*_xlfn.NORM.S.INV(RAND())</f>
        <v>0.70891432600107707</v>
      </c>
      <c r="Q385" s="23">
        <f ca="1">SQRT(Inputs!$B$38)*F385+SQRT(1-Inputs!$B$38)*_xlfn.NORM.S.INV(RAND())</f>
        <v>-1.4539118738538455</v>
      </c>
      <c r="R385" s="23">
        <f ca="1">SQRT(Inputs!$B$38)*G385+SQRT(1-Inputs!$B$38)*_xlfn.NORM.S.INV(RAND())</f>
        <v>0.61862003504556828</v>
      </c>
      <c r="S385" s="23">
        <f ca="1">SQRT(Inputs!$B$38)*H385+SQRT(1-Inputs!$B$38)*_xlfn.NORM.S.INV(RAND())</f>
        <v>0.11073662529935864</v>
      </c>
      <c r="T385" s="23">
        <f ca="1">SQRT(Inputs!$B$38)*I385+SQRT(1-Inputs!$B$38)*_xlfn.NORM.S.INV(RAND())</f>
        <v>-2.3713236349758544</v>
      </c>
      <c r="U385" s="23">
        <f ca="1">SQRT(Inputs!$B$38)*J385+SQRT(1-Inputs!$B$38)*_xlfn.NORM.S.INV(RAND())</f>
        <v>1.6709128523797423</v>
      </c>
      <c r="V385" s="23">
        <f ca="1">SQRT(Inputs!$B$38)*K385+SQRT(1-Inputs!$B$38)*_xlfn.NORM.S.INV(RAND())</f>
        <v>-0.14393942976621943</v>
      </c>
      <c r="W385" s="23">
        <f ca="1">SQRT(Inputs!$B$38)*L385+SQRT(1-Inputs!$B$38)*_xlfn.NORM.S.INV(RAND())</f>
        <v>0.31607385471569249</v>
      </c>
      <c r="X385" s="23">
        <f ca="1">SQRT(Inputs!$B$38)*M385+SQRT(1-Inputs!$B$38)*_xlfn.NORM.S.INV(RAND())</f>
        <v>1.2797999394486497</v>
      </c>
      <c r="Y385" s="23">
        <f ca="1">SQRT(Inputs!$B$38)*C385+SQRT(1-Inputs!$B$38)*_xlfn.NORM.S.INV(RAND())</f>
        <v>-0.98554349928064489</v>
      </c>
      <c r="Z385" s="23">
        <f ca="1">SQRT(Inputs!$B$38)*D385+SQRT(1-Inputs!$B$38)*_xlfn.NORM.S.INV(RAND())</f>
        <v>1.3003113655670688</v>
      </c>
      <c r="AA385" s="23">
        <f ca="1">SQRT(Inputs!$B$38)*E385+SQRT(1-Inputs!$B$38)*_xlfn.NORM.S.INV(RAND())</f>
        <v>0.56906071402253611</v>
      </c>
      <c r="AB385" s="23">
        <f ca="1">SQRT(Inputs!$B$38)*F385+SQRT(1-Inputs!$B$38)*_xlfn.NORM.S.INV(RAND())</f>
        <v>0.30715872633602881</v>
      </c>
      <c r="AC385" s="23">
        <f ca="1">SQRT(Inputs!$B$38)*G385+SQRT(1-Inputs!$B$38)*_xlfn.NORM.S.INV(RAND())</f>
        <v>0.485060414227106</v>
      </c>
      <c r="AD385" s="23">
        <f ca="1">SQRT(Inputs!$B$38)*H385+SQRT(1-Inputs!$B$38)*_xlfn.NORM.S.INV(RAND())</f>
        <v>-0.18418053634385295</v>
      </c>
      <c r="AE385" s="23">
        <f ca="1">SQRT(Inputs!$B$38)*I385+SQRT(1-Inputs!$B$38)*_xlfn.NORM.S.INV(RAND())</f>
        <v>0.5262347921770506</v>
      </c>
      <c r="AF385" s="23">
        <f ca="1">SQRT(Inputs!$B$38)*J385+SQRT(1-Inputs!$B$38)*_xlfn.NORM.S.INV(RAND())</f>
        <v>0.42958869720895498</v>
      </c>
      <c r="AG385" s="23">
        <f ca="1">SQRT(Inputs!$B$38)*K385+SQRT(1-Inputs!$B$38)*_xlfn.NORM.S.INV(RAND())</f>
        <v>0.202392984915162</v>
      </c>
      <c r="AH385" s="23">
        <f ca="1">SQRT(Inputs!$B$38)*L385+SQRT(1-Inputs!$B$38)*_xlfn.NORM.S.INV(RAND())</f>
        <v>0.9408797307609742</v>
      </c>
      <c r="AI385" s="23">
        <f ca="1">SQRT(Inputs!$B$38)*M385+SQRT(1-Inputs!$B$38)*_xlfn.NORM.S.INV(RAND())</f>
        <v>-1.0383910551105939</v>
      </c>
      <c r="AJ385" s="23">
        <f ca="1">SQRT(Inputs!$B$38)*C385+SQRT(1-Inputs!$B$38)*_xlfn.NORM.S.INV(RAND())</f>
        <v>-1.1529104084069288</v>
      </c>
      <c r="AK385" s="23">
        <f ca="1">SQRT(Inputs!$B$38)*D385+SQRT(1-Inputs!$B$38)*_xlfn.NORM.S.INV(RAND())</f>
        <v>1.1591332922288853</v>
      </c>
      <c r="AL385" s="23">
        <f ca="1">SQRT(Inputs!$B$38)*E385+SQRT(1-Inputs!$B$38)*_xlfn.NORM.S.INV(RAND())</f>
        <v>1.7161503592290299</v>
      </c>
      <c r="AM385" s="23">
        <f ca="1">SQRT(Inputs!$B$38)*F385+SQRT(1-Inputs!$B$38)*_xlfn.NORM.S.INV(RAND())</f>
        <v>-0.71942583687404671</v>
      </c>
      <c r="AN385" s="23">
        <f ca="1">SQRT(Inputs!$B$38)*G385+SQRT(1-Inputs!$B$38)*_xlfn.NORM.S.INV(RAND())</f>
        <v>-1.3722228760835675E-2</v>
      </c>
      <c r="AO385" s="23">
        <f ca="1">SQRT(Inputs!$B$38)*H385+SQRT(1-Inputs!$B$38)*_xlfn.NORM.S.INV(RAND())</f>
        <v>-0.93695081713609052</v>
      </c>
      <c r="AP385" s="23">
        <f ca="1">SQRT(Inputs!$B$38)*I385+SQRT(1-Inputs!$B$38)*_xlfn.NORM.S.INV(RAND())</f>
        <v>0.2589102697375284</v>
      </c>
      <c r="AQ385" s="23">
        <f ca="1">SQRT(Inputs!$B$38)*J385+SQRT(1-Inputs!$B$38)*_xlfn.NORM.S.INV(RAND())</f>
        <v>0.68218853086829445</v>
      </c>
      <c r="AR385" s="23">
        <f ca="1">SQRT(Inputs!$B$38)*K385+SQRT(1-Inputs!$B$38)*_xlfn.NORM.S.INV(RAND())</f>
        <v>1.4312005637112579</v>
      </c>
      <c r="AS385" s="23">
        <f ca="1">SQRT(Inputs!$B$38)*L385+SQRT(1-Inputs!$B$38)*_xlfn.NORM.S.INV(RAND())</f>
        <v>5.1830257026496018E-2</v>
      </c>
      <c r="AT385" s="23">
        <f ca="1">SQRT(Inputs!$B$38)*M385+SQRT(1-Inputs!$B$38)*_xlfn.NORM.S.INV(RAND())</f>
        <v>8.6555733456528783E-2</v>
      </c>
      <c r="AU385" s="15">
        <f ca="1">Inputs!$B$6*EXP($B$8-0.5*C$5^2+C$5*N385)</f>
        <v>4743.1255651535412</v>
      </c>
      <c r="AV385" s="15">
        <f t="shared" ca="1" si="183"/>
        <v>5441.2621047083885</v>
      </c>
      <c r="AW385" s="15">
        <f t="shared" ca="1" si="184"/>
        <v>7300.3759775960252</v>
      </c>
      <c r="AX385" s="15">
        <f t="shared" ca="1" si="185"/>
        <v>7432.57526152438</v>
      </c>
      <c r="AY385" s="15">
        <f t="shared" ca="1" si="186"/>
        <v>9763.9022288170854</v>
      </c>
      <c r="AZ385" s="15">
        <f t="shared" ca="1" si="187"/>
        <v>12088.025514905687</v>
      </c>
      <c r="BA385" s="15">
        <f t="shared" ca="1" si="188"/>
        <v>11541.492495503253</v>
      </c>
      <c r="BB385" s="15">
        <f t="shared" ca="1" si="189"/>
        <v>16705.364006636471</v>
      </c>
      <c r="BC385" s="15">
        <f t="shared" ca="1" si="190"/>
        <v>20177.507341187604</v>
      </c>
      <c r="BD385" s="15">
        <f t="shared" ca="1" si="191"/>
        <v>25461.049543041263</v>
      </c>
      <c r="BE385" s="15">
        <f t="shared" ca="1" si="192"/>
        <v>35056.416833465155</v>
      </c>
      <c r="BF385" s="15">
        <f ca="1">Inputs!$B$13*EXP($B$9-0.5*C$6^2+C$6*Y385)</f>
        <v>11376.29983698923</v>
      </c>
      <c r="BG385" s="15">
        <f t="shared" ca="1" si="193"/>
        <v>17531.022079212122</v>
      </c>
      <c r="BH385" s="15">
        <f t="shared" ca="1" si="194"/>
        <v>23539.815497108542</v>
      </c>
      <c r="BI385" s="15">
        <f t="shared" ca="1" si="195"/>
        <v>30211.360927517708</v>
      </c>
      <c r="BJ385" s="15">
        <f t="shared" ca="1" si="196"/>
        <v>39719.451884543836</v>
      </c>
      <c r="BK385" s="15">
        <f t="shared" ca="1" si="197"/>
        <v>47540.941423486016</v>
      </c>
      <c r="BL385" s="15">
        <f t="shared" ca="1" si="198"/>
        <v>62519.753804202795</v>
      </c>
      <c r="BM385" s="15">
        <f t="shared" ca="1" si="199"/>
        <v>81062.929341530966</v>
      </c>
      <c r="BN385" s="15">
        <f t="shared" ca="1" si="200"/>
        <v>102144.86507166439</v>
      </c>
      <c r="BO385" s="15">
        <f t="shared" ca="1" si="201"/>
        <v>140203.77601147181</v>
      </c>
      <c r="BP385" s="15">
        <f t="shared" ca="1" si="202"/>
        <v>153411.76757836313</v>
      </c>
      <c r="BQ385" s="15">
        <f ca="1">Inputs!$B$20*EXP($B$10-0.5*C$7^2+C$7*AJ385)</f>
        <v>2849.820596512322</v>
      </c>
      <c r="BR385" s="15">
        <f t="shared" ca="1" si="203"/>
        <v>5587.6294447918372</v>
      </c>
      <c r="BS385" s="15">
        <f t="shared" ca="1" si="204"/>
        <v>12525.991392433678</v>
      </c>
      <c r="BT385" s="15">
        <f t="shared" ca="1" si="205"/>
        <v>14300.266206471166</v>
      </c>
      <c r="BU385" s="15">
        <f t="shared" ca="1" si="206"/>
        <v>19752.758073624198</v>
      </c>
      <c r="BV385" s="15">
        <f t="shared" ca="1" si="207"/>
        <v>22251.95342145253</v>
      </c>
      <c r="BW385" s="15">
        <f t="shared" ca="1" si="208"/>
        <v>32800.386892893657</v>
      </c>
      <c r="BX385" s="15">
        <f t="shared" ca="1" si="209"/>
        <v>52600.023936087659</v>
      </c>
      <c r="BY385" s="15">
        <f t="shared" ca="1" si="210"/>
        <v>96916.336945136543</v>
      </c>
      <c r="BZ385" s="15">
        <f t="shared" ca="1" si="211"/>
        <v>137289.09271291926</v>
      </c>
      <c r="CA385" s="15">
        <f t="shared" ca="1" si="212"/>
        <v>195838.65972917626</v>
      </c>
      <c r="CB385" s="15">
        <f ca="1">(AU385*DCF!C$10-DCF!C$5*MAX(AU385*DCF!C$10,0)-MAX(AU385-Inputs!$B$6,0)/Inputs!$B$10)*DCF!C$6</f>
        <v>1044.6366244321719</v>
      </c>
      <c r="CC385" s="15">
        <f ca="1">(AV385*DCF!D$10-DCF!D$5*MAX(AV385*DCF!D$10,0)-MAX(AV385-AU385,0)/Inputs!$B$10)*DCF!D$6</f>
        <v>1156.0484510427277</v>
      </c>
      <c r="CD385" s="15">
        <f ca="1">(AW385*DCF!E$10-DCF!E$5*MAX(AW385*DCF!E$10,0)-MAX(AW385-AV385,0)/Inputs!$B$10)*DCF!E$6</f>
        <v>1266.7911678238991</v>
      </c>
      <c r="CE385" s="15">
        <f ca="1">(AX385*DCF!F$10-DCF!F$5*MAX(AX385*DCF!F$10,0)-MAX(AX385-AW385,0)/Inputs!$B$10)*DCF!F$6</f>
        <v>1595.0119410393766</v>
      </c>
      <c r="CF385" s="15">
        <f ca="1">(AY385*DCF!G$10-DCF!G$5*MAX(AY385*DCF!G$10,0)-MAX(AY385-AX385,0)/Inputs!$B$10)*DCF!G$6</f>
        <v>1563.6316041672737</v>
      </c>
      <c r="CG385" s="15">
        <f ca="1">(AZ385*DCF!H$10-DCF!H$5*MAX(AZ385*DCF!H$10,0)-MAX(AZ385-AY385,0)/Inputs!$B$10)*DCF!H$6</f>
        <v>1934.2090693771106</v>
      </c>
      <c r="CH385" s="15">
        <f ca="1">(BA385*DCF!I$10-DCF!I$5*MAX(BA385*DCF!I$10,0)-MAX(BA385-AZ385,0)/Inputs!$B$10)*DCF!I$6</f>
        <v>2108.2096439964375</v>
      </c>
      <c r="CI385" s="15">
        <f ca="1">(BB385*DCF!J$10-DCF!J$5*MAX(BB385*DCF!J$10,0)-MAX(BB385-BA385,0)/Inputs!$B$10)*DCF!J$6</f>
        <v>2084.1795916616447</v>
      </c>
      <c r="CJ385" s="15">
        <f ca="1">(BC385*DCF!K$10-DCF!K$5*MAX(BC385*DCF!K$10,0)-MAX(BC385-BB385,0)/Inputs!$B$10)*DCF!K$6</f>
        <v>2762.2074181952157</v>
      </c>
      <c r="CK385" s="15">
        <f ca="1">(BD385*DCF!L$10-DCF!L$5*MAX(BD385*DCF!L$10,0)-MAX(BD385-BC385,0)/Inputs!$B$10)*DCF!L$6</f>
        <v>3156.7628828706706</v>
      </c>
      <c r="CL385" s="15">
        <f ca="1">(BE385*DCF!M$10-DCF!M$5*MAX(BE385*DCF!M$10,0)-MAX(BE385-BD385,0)/Inputs!$B$10)*DCF!M$6</f>
        <v>3800.6446880792405</v>
      </c>
      <c r="CM385" s="15">
        <f ca="1">(BF385*DCF!C$28-DCF!C$5*MAX(BF385*DCF!C$28,0)-MAX(BF385-Inputs!$B$13,0)/Inputs!$B$17)*DCF!C$6</f>
        <v>3471.9721030186815</v>
      </c>
      <c r="CN385" s="15">
        <f ca="1">(BG385*DCF!D$28-DCF!D$5*MAX(BG385*DCF!D$28,0)-MAX(BG385-BF385,0)/Inputs!$B$17)*DCF!D$6</f>
        <v>3850.2058885352085</v>
      </c>
      <c r="CO385" s="15">
        <f ca="1">(BH385*DCF!E$28-DCF!E$5*MAX(BH385*DCF!E$28,0)-MAX(BH385-BG385,0)/Inputs!$B$17)*DCF!E$6</f>
        <v>5482.644436240229</v>
      </c>
      <c r="CP385" s="15">
        <f ca="1">(BI385*DCF!F$28-DCF!F$5*MAX(BI385*DCF!F$28,0)-MAX(BI385-BH385,0)/Inputs!$B$17)*DCF!F$6</f>
        <v>6986.9284010918873</v>
      </c>
      <c r="CQ385" s="15">
        <f ca="1">(BJ385*DCF!G$28-DCF!G$5*MAX(BJ385*DCF!G$28,0)-MAX(BJ385-BI385,0)/Inputs!$B$17)*DCF!G$6</f>
        <v>8706.3461715559115</v>
      </c>
      <c r="CR385" s="15">
        <f ca="1">(BK385*DCF!H$28-DCF!H$5*MAX(BK385*DCF!H$28,0)-MAX(BK385-BJ385,0)/Inputs!$B$17)*DCF!H$6</f>
        <v>10542.159344730144</v>
      </c>
      <c r="CS385" s="15">
        <f ca="1">(BL385*DCF!I$28-DCF!I$5*MAX(BL385*DCF!I$28,0)-MAX(BL385-BK385,0)/Inputs!$B$17)*DCF!I$6</f>
        <v>12551.791200177899</v>
      </c>
      <c r="CT385" s="15">
        <f ca="1">(BM385*DCF!J$28-DCF!J$5*MAX(BM385*DCF!J$28,0)-MAX(BM385-BL385,0)/Inputs!$B$17)*DCF!J$6</f>
        <v>15625.089197517522</v>
      </c>
      <c r="CU385" s="15">
        <f ca="1">(BN385*DCF!K$28-DCF!K$5*MAX(BN385*DCF!K$28,0)-MAX(BN385-BM385,0)/Inputs!$B$17)*DCF!K$6</f>
        <v>18989.026523220655</v>
      </c>
      <c r="CV385" s="15">
        <f ca="1">(BO385*DCF!L$28-DCF!L$5*MAX(BO385*DCF!L$28,0)-MAX(BO385-BN385,0)/Inputs!$B$17)*DCF!L$6</f>
        <v>23667.166938297178</v>
      </c>
      <c r="CW385" s="15">
        <f ca="1">(BP385*DCF!M$28-DCF!M$5*MAX(BP385*DCF!M$28,0)-MAX(BP385-BO385,0)/Inputs!$B$17)*DCF!M$6</f>
        <v>27483.906599689439</v>
      </c>
      <c r="CX385" s="15">
        <f ca="1">(BQ385*DCF!C$46-DCF!C$5*MAX(BQ385*DCF!C$46,0)-MAX(BQ385-Inputs!$B$20,0)/Inputs!$B$24)*DCF!C$6</f>
        <v>-658.15718164256862</v>
      </c>
      <c r="CY385" s="15">
        <f ca="1">(BR385*DCF!D$46-DCF!D$5*MAX(BR385*DCF!D$46,0)-MAX(BR385-BQ385,0)/Inputs!$B$24)*DCF!D$6</f>
        <v>-2121.8783507069752</v>
      </c>
      <c r="CZ385" s="15">
        <f ca="1">(BS385*DCF!E$46-DCF!E$5*MAX(BS385*DCF!E$46,0)-MAX(BS385-BR385,0)/Inputs!$B$24)*DCF!E$6</f>
        <v>-4216.1315612197477</v>
      </c>
      <c r="DA385" s="15">
        <f ca="1">(BT385*DCF!F$46-DCF!F$5*MAX(BT385*DCF!F$46,0)-MAX(BT385-BS385,0)/Inputs!$B$24)*DCF!F$6</f>
        <v>-1687.5053472317213</v>
      </c>
      <c r="DB385" s="15">
        <f ca="1">(BU385*DCF!G$46-DCF!G$5*MAX(BU385*DCF!G$46,0)-MAX(BU385-BT385,0)/Inputs!$B$24)*DCF!G$6</f>
        <v>-2498.5542909369224</v>
      </c>
      <c r="DC385" s="15">
        <f ca="1">(BV385*DCF!H$46-DCF!H$5*MAX(BV385*DCF!H$46,0)-MAX(BV385-BU385,0)/Inputs!$B$24)*DCF!H$6</f>
        <v>-776.60964151370001</v>
      </c>
      <c r="DD385" s="15">
        <f ca="1">(BW385*DCF!I$46-DCF!I$5*MAX(BW385*DCF!I$46,0)-MAX(BW385-BV385,0)/Inputs!$B$24)*DCF!I$6</f>
        <v>-2270.5095299539607</v>
      </c>
      <c r="DE385" s="15">
        <f ca="1">(BX385*DCF!J$46-DCF!J$5*MAX(BX385*DCF!J$46,0)-MAX(BX385-BW385,0)/Inputs!$B$24)*DCF!J$6</f>
        <v>-3044.1147586832253</v>
      </c>
      <c r="DF385" s="15">
        <f ca="1">(BY385*DCF!K$46-DCF!K$5*MAX(BY385*DCF!K$46,0)-MAX(BY385-BX385,0)/Inputs!$B$24)*DCF!K$6</f>
        <v>-5320.1318669067114</v>
      </c>
      <c r="DG385" s="15">
        <f ca="1">(BZ385*DCF!L$46-DCF!L$5*MAX(BZ385*DCF!L$46,0)-MAX(BZ385-BY385,0)/Inputs!$B$24)*DCF!L$6</f>
        <v>353.67174970978812</v>
      </c>
      <c r="DH385" s="15">
        <f ca="1">(CA385*DCF!M$46-DCF!M$5*MAX(CA385*DCF!M$46,0)-MAX(CA385-BZ385,0)/Inputs!$B$24)*DCF!M$6</f>
        <v>3112.832242931358</v>
      </c>
      <c r="DI385" s="15">
        <f ca="1">SUM(CB385:CL385)+BE385*DCF!M$10*(1+Inputs!$B$30)*(1-Inputs!$B$33)*(1-Inputs!$B$30/Inputs!$B$31)/(Inputs!$B$29-Inputs!$B$30)*DCF!M$6</f>
        <v>120034.80470334057</v>
      </c>
      <c r="DJ385" s="15">
        <f ca="1">SUM(CM385:CW385)+BP385*DCF!M$28*(1+Inputs!$B$30)*(1-Inputs!$B$33)*(1-Inputs!$B$30/Inputs!$B$31)/(Inputs!$B$29-Inputs!$B$30)*DCF!M$6</f>
        <v>706619.87391233316</v>
      </c>
      <c r="DK385" s="15">
        <f ca="1">SUM(CX385:DH385)+CA385*DCF!M$46*(1+Inputs!$B$30)*(1-Inputs!$B$33)*(1-Inputs!$B$30/Inputs!$B$31)/(Inputs!$B$29-Inputs!$B$30)*DCF!M$6</f>
        <v>283662.67797744251</v>
      </c>
      <c r="DM385" s="15">
        <f ca="1">DI385+DJ385+DK385+Inputs!$B$34+Inputs!$B$36-Inputs!$B$35</f>
        <v>1187168.3565931162</v>
      </c>
    </row>
    <row r="386" spans="1:117" x14ac:dyDescent="0.75">
      <c r="A386" s="11">
        <v>373</v>
      </c>
      <c r="C386" s="23">
        <f t="shared" ca="1" si="217"/>
        <v>1.260574341382388</v>
      </c>
      <c r="D386" s="23">
        <f t="shared" ca="1" si="217"/>
        <v>0.89725937137858114</v>
      </c>
      <c r="E386" s="23">
        <f t="shared" ca="1" si="217"/>
        <v>0.42961751308412144</v>
      </c>
      <c r="F386" s="23">
        <f t="shared" ca="1" si="217"/>
        <v>-0.64079434308022809</v>
      </c>
      <c r="G386" s="23">
        <f t="shared" ca="1" si="217"/>
        <v>1.4302465214575493</v>
      </c>
      <c r="H386" s="23">
        <f t="shared" ca="1" si="217"/>
        <v>-0.5253694913179513</v>
      </c>
      <c r="I386" s="23">
        <f t="shared" ca="1" si="217"/>
        <v>1.0261066788764128</v>
      </c>
      <c r="J386" s="23">
        <f t="shared" ca="1" si="217"/>
        <v>-0.99117100907289157</v>
      </c>
      <c r="K386" s="23">
        <f t="shared" ca="1" si="217"/>
        <v>-0.81598630073640432</v>
      </c>
      <c r="L386" s="23">
        <f t="shared" ca="1" si="217"/>
        <v>0.6612624081579086</v>
      </c>
      <c r="M386" s="23">
        <f t="shared" ca="1" si="217"/>
        <v>-0.78713698545477973</v>
      </c>
      <c r="N386" s="23">
        <f ca="1">SQRT(Inputs!$B$38)*C386+SQRT(1-Inputs!$B$38)*_xlfn.NORM.S.INV(RAND())</f>
        <v>0.9177175321382216</v>
      </c>
      <c r="O386" s="23">
        <f ca="1">SQRT(Inputs!$B$38)*D386+SQRT(1-Inputs!$B$38)*_xlfn.NORM.S.INV(RAND())</f>
        <v>0.60933105239361962</v>
      </c>
      <c r="P386" s="23">
        <f ca="1">SQRT(Inputs!$B$38)*E386+SQRT(1-Inputs!$B$38)*_xlfn.NORM.S.INV(RAND())</f>
        <v>-0.58216231309433408</v>
      </c>
      <c r="Q386" s="23">
        <f ca="1">SQRT(Inputs!$B$38)*F386+SQRT(1-Inputs!$B$38)*_xlfn.NORM.S.INV(RAND())</f>
        <v>-0.2288943291145018</v>
      </c>
      <c r="R386" s="23">
        <f ca="1">SQRT(Inputs!$B$38)*G386+SQRT(1-Inputs!$B$38)*_xlfn.NORM.S.INV(RAND())</f>
        <v>1.4150023662149325</v>
      </c>
      <c r="S386" s="23">
        <f ca="1">SQRT(Inputs!$B$38)*H386+SQRT(1-Inputs!$B$38)*_xlfn.NORM.S.INV(RAND())</f>
        <v>0.18770322063911321</v>
      </c>
      <c r="T386" s="23">
        <f ca="1">SQRT(Inputs!$B$38)*I386+SQRT(1-Inputs!$B$38)*_xlfn.NORM.S.INV(RAND())</f>
        <v>0.75767810231105404</v>
      </c>
      <c r="U386" s="23">
        <f ca="1">SQRT(Inputs!$B$38)*J386+SQRT(1-Inputs!$B$38)*_xlfn.NORM.S.INV(RAND())</f>
        <v>-2.3522237538258359</v>
      </c>
      <c r="V386" s="23">
        <f ca="1">SQRT(Inputs!$B$38)*K386+SQRT(1-Inputs!$B$38)*_xlfn.NORM.S.INV(RAND())</f>
        <v>-0.83386373971877881</v>
      </c>
      <c r="W386" s="23">
        <f ca="1">SQRT(Inputs!$B$38)*L386+SQRT(1-Inputs!$B$38)*_xlfn.NORM.S.INV(RAND())</f>
        <v>0.84329954768134208</v>
      </c>
      <c r="X386" s="23">
        <f ca="1">SQRT(Inputs!$B$38)*M386+SQRT(1-Inputs!$B$38)*_xlfn.NORM.S.INV(RAND())</f>
        <v>-0.86092808409979005</v>
      </c>
      <c r="Y386" s="23">
        <f ca="1">SQRT(Inputs!$B$38)*C386+SQRT(1-Inputs!$B$38)*_xlfn.NORM.S.INV(RAND())</f>
        <v>-0.52429747428283902</v>
      </c>
      <c r="Z386" s="23">
        <f ca="1">SQRT(Inputs!$B$38)*D386+SQRT(1-Inputs!$B$38)*_xlfn.NORM.S.INV(RAND())</f>
        <v>1.1004654605275184</v>
      </c>
      <c r="AA386" s="23">
        <f ca="1">SQRT(Inputs!$B$38)*E386+SQRT(1-Inputs!$B$38)*_xlfn.NORM.S.INV(RAND())</f>
        <v>0.45108924085951529</v>
      </c>
      <c r="AB386" s="23">
        <f ca="1">SQRT(Inputs!$B$38)*F386+SQRT(1-Inputs!$B$38)*_xlfn.NORM.S.INV(RAND())</f>
        <v>1.4778713543219593</v>
      </c>
      <c r="AC386" s="23">
        <f ca="1">SQRT(Inputs!$B$38)*G386+SQRT(1-Inputs!$B$38)*_xlfn.NORM.S.INV(RAND())</f>
        <v>0.83645941082049491</v>
      </c>
      <c r="AD386" s="23">
        <f ca="1">SQRT(Inputs!$B$38)*H386+SQRT(1-Inputs!$B$38)*_xlfn.NORM.S.INV(RAND())</f>
        <v>-0.46190383141812619</v>
      </c>
      <c r="AE386" s="23">
        <f ca="1">SQRT(Inputs!$B$38)*I386+SQRT(1-Inputs!$B$38)*_xlfn.NORM.S.INV(RAND())</f>
        <v>-0.83418362899047982</v>
      </c>
      <c r="AF386" s="23">
        <f ca="1">SQRT(Inputs!$B$38)*J386+SQRT(1-Inputs!$B$38)*_xlfn.NORM.S.INV(RAND())</f>
        <v>-8.4598201431026088E-2</v>
      </c>
      <c r="AG386" s="23">
        <f ca="1">SQRT(Inputs!$B$38)*K386+SQRT(1-Inputs!$B$38)*_xlfn.NORM.S.INV(RAND())</f>
        <v>-0.3706127268459613</v>
      </c>
      <c r="AH386" s="23">
        <f ca="1">SQRT(Inputs!$B$38)*L386+SQRT(1-Inputs!$B$38)*_xlfn.NORM.S.INV(RAND())</f>
        <v>0.7935257163985312</v>
      </c>
      <c r="AI386" s="23">
        <f ca="1">SQRT(Inputs!$B$38)*M386+SQRT(1-Inputs!$B$38)*_xlfn.NORM.S.INV(RAND())</f>
        <v>-0.41844124859900378</v>
      </c>
      <c r="AJ386" s="23">
        <f ca="1">SQRT(Inputs!$B$38)*C386+SQRT(1-Inputs!$B$38)*_xlfn.NORM.S.INV(RAND())</f>
        <v>-0.4509945416785579</v>
      </c>
      <c r="AK386" s="23">
        <f ca="1">SQRT(Inputs!$B$38)*D386+SQRT(1-Inputs!$B$38)*_xlfn.NORM.S.INV(RAND())</f>
        <v>1.2480786183542421</v>
      </c>
      <c r="AL386" s="23">
        <f ca="1">SQRT(Inputs!$B$38)*E386+SQRT(1-Inputs!$B$38)*_xlfn.NORM.S.INV(RAND())</f>
        <v>-9.8025767163822969E-2</v>
      </c>
      <c r="AM386" s="23">
        <f ca="1">SQRT(Inputs!$B$38)*F386+SQRT(1-Inputs!$B$38)*_xlfn.NORM.S.INV(RAND())</f>
        <v>-0.51704676073454525</v>
      </c>
      <c r="AN386" s="23">
        <f ca="1">SQRT(Inputs!$B$38)*G386+SQRT(1-Inputs!$B$38)*_xlfn.NORM.S.INV(RAND())</f>
        <v>0.66675860948746679</v>
      </c>
      <c r="AO386" s="23">
        <f ca="1">SQRT(Inputs!$B$38)*H386+SQRT(1-Inputs!$B$38)*_xlfn.NORM.S.INV(RAND())</f>
        <v>0.73349331380158511</v>
      </c>
      <c r="AP386" s="23">
        <f ca="1">SQRT(Inputs!$B$38)*I386+SQRT(1-Inputs!$B$38)*_xlfn.NORM.S.INV(RAND())</f>
        <v>1.1993236729604408</v>
      </c>
      <c r="AQ386" s="23">
        <f ca="1">SQRT(Inputs!$B$38)*J386+SQRT(1-Inputs!$B$38)*_xlfn.NORM.S.INV(RAND())</f>
        <v>0.10790494751861746</v>
      </c>
      <c r="AR386" s="23">
        <f ca="1">SQRT(Inputs!$B$38)*K386+SQRT(1-Inputs!$B$38)*_xlfn.NORM.S.INV(RAND())</f>
        <v>-0.40276424696672036</v>
      </c>
      <c r="AS386" s="23">
        <f ca="1">SQRT(Inputs!$B$38)*L386+SQRT(1-Inputs!$B$38)*_xlfn.NORM.S.INV(RAND())</f>
        <v>0.55823219209997477</v>
      </c>
      <c r="AT386" s="23">
        <f ca="1">SQRT(Inputs!$B$38)*M386+SQRT(1-Inputs!$B$38)*_xlfn.NORM.S.INV(RAND())</f>
        <v>-0.80434168609317869</v>
      </c>
      <c r="AU386" s="15">
        <f ca="1">Inputs!$B$6*EXP($B$8-0.5*C$5^2+C$5*N386)</f>
        <v>5756.9677073698795</v>
      </c>
      <c r="AV386" s="15">
        <f t="shared" ca="1" si="183"/>
        <v>7664.3901359290503</v>
      </c>
      <c r="AW386" s="15">
        <f t="shared" ca="1" si="184"/>
        <v>8639.6134055892671</v>
      </c>
      <c r="AX386" s="15">
        <f t="shared" ca="1" si="185"/>
        <v>10250.73467212713</v>
      </c>
      <c r="AY386" s="15">
        <f t="shared" ca="1" si="186"/>
        <v>14778.552446986496</v>
      </c>
      <c r="AZ386" s="15">
        <f t="shared" ca="1" si="187"/>
        <v>18452.053855132886</v>
      </c>
      <c r="BA386" s="15">
        <f t="shared" ca="1" si="188"/>
        <v>24444.110450773736</v>
      </c>
      <c r="BB386" s="15">
        <f t="shared" ca="1" si="189"/>
        <v>23643.634647092047</v>
      </c>
      <c r="BC386" s="15">
        <f t="shared" ca="1" si="190"/>
        <v>26717.912853731395</v>
      </c>
      <c r="BD386" s="15">
        <f t="shared" ca="1" si="191"/>
        <v>35418.307326959308</v>
      </c>
      <c r="BE386" s="15">
        <f t="shared" ca="1" si="192"/>
        <v>40127.404940912362</v>
      </c>
      <c r="BF386" s="15">
        <f ca="1">Inputs!$B$13*EXP($B$9-0.5*C$6^2+C$6*Y386)</f>
        <v>12465.6042164352</v>
      </c>
      <c r="BG386" s="15">
        <f t="shared" ca="1" si="193"/>
        <v>18529.296692445729</v>
      </c>
      <c r="BH386" s="15">
        <f t="shared" ca="1" si="194"/>
        <v>24398.164529463131</v>
      </c>
      <c r="BI386" s="15">
        <f t="shared" ca="1" si="195"/>
        <v>37495.771195289315</v>
      </c>
      <c r="BJ386" s="15">
        <f t="shared" ca="1" si="196"/>
        <v>51857.716671425434</v>
      </c>
      <c r="BK386" s="15">
        <f t="shared" ca="1" si="197"/>
        <v>59766.410627482132</v>
      </c>
      <c r="BL386" s="15">
        <f t="shared" ca="1" si="198"/>
        <v>65893.26676227033</v>
      </c>
      <c r="BM386" s="15">
        <f t="shared" ca="1" si="199"/>
        <v>80150.270850597983</v>
      </c>
      <c r="BN386" s="15">
        <f t="shared" ca="1" si="200"/>
        <v>94292.619020489146</v>
      </c>
      <c r="BO386" s="15">
        <f t="shared" ca="1" si="201"/>
        <v>127227.81596806805</v>
      </c>
      <c r="BP386" s="15">
        <f t="shared" ca="1" si="202"/>
        <v>149343.05837553836</v>
      </c>
      <c r="BQ386" s="15">
        <f ca="1">Inputs!$B$20*EXP($B$10-0.5*C$7^2+C$7*AJ386)</f>
        <v>3655.4289652085363</v>
      </c>
      <c r="BR386" s="15">
        <f t="shared" ca="1" si="203"/>
        <v>7372.5215945409027</v>
      </c>
      <c r="BS386" s="15">
        <f t="shared" ca="1" si="204"/>
        <v>9815.6082785659601</v>
      </c>
      <c r="BT386" s="15">
        <f t="shared" ca="1" si="205"/>
        <v>11816.970931606998</v>
      </c>
      <c r="BU386" s="15">
        <f t="shared" ca="1" si="206"/>
        <v>19244.158191431467</v>
      </c>
      <c r="BV386" s="15">
        <f t="shared" ca="1" si="207"/>
        <v>31585.332698218634</v>
      </c>
      <c r="BW386" s="15">
        <f t="shared" ca="1" si="208"/>
        <v>56811.635356759893</v>
      </c>
      <c r="BX386" s="15">
        <f t="shared" ca="1" si="209"/>
        <v>81197.821264381302</v>
      </c>
      <c r="BY386" s="15">
        <f t="shared" ca="1" si="210"/>
        <v>105334.09261200858</v>
      </c>
      <c r="BZ386" s="15">
        <f t="shared" ca="1" si="211"/>
        <v>163771.42465693085</v>
      </c>
      <c r="CA386" s="15">
        <f t="shared" ca="1" si="212"/>
        <v>199409.56313123956</v>
      </c>
      <c r="CB386" s="15">
        <f ca="1">(AU386*DCF!C$10-DCF!C$5*MAX(AU386*DCF!C$10,0)-MAX(AU386-Inputs!$B$6,0)/Inputs!$B$10)*DCF!C$6</f>
        <v>1037.4077492501117</v>
      </c>
      <c r="CC386" s="15">
        <f ca="1">(AV386*DCF!D$10-DCF!D$5*MAX(AV386*DCF!D$10,0)-MAX(AV386-AU386,0)/Inputs!$B$10)*DCF!D$6</f>
        <v>1403.0681326810802</v>
      </c>
      <c r="CD386" s="15">
        <f ca="1">(AW386*DCF!E$10-DCF!E$5*MAX(AW386*DCF!E$10,0)-MAX(AW386-AV386,0)/Inputs!$B$10)*DCF!E$6</f>
        <v>1775.088538321269</v>
      </c>
      <c r="CE386" s="15">
        <f ca="1">(AX386*DCF!F$10-DCF!F$5*MAX(AX386*DCF!F$10,0)-MAX(AX386-AW386,0)/Inputs!$B$10)*DCF!F$6</f>
        <v>1902.484651315769</v>
      </c>
      <c r="CF386" s="15">
        <f ca="1">(AY386*DCF!G$10-DCF!G$5*MAX(AY386*DCF!G$10,0)-MAX(AY386-AX386,0)/Inputs!$B$10)*DCF!G$6</f>
        <v>2174.6458837088971</v>
      </c>
      <c r="CG386" s="15">
        <f ca="1">(AZ386*DCF!H$10-DCF!H$5*MAX(AZ386*DCF!H$10,0)-MAX(AZ386-AY386,0)/Inputs!$B$10)*DCF!H$6</f>
        <v>2930.1834600619441</v>
      </c>
      <c r="CH386" s="15">
        <f ca="1">(BA386*DCF!I$10-DCF!I$5*MAX(BA386*DCF!I$10,0)-MAX(BA386-AZ386,0)/Inputs!$B$10)*DCF!I$6</f>
        <v>3482.1400311194384</v>
      </c>
      <c r="CI386" s="15">
        <f ca="1">(BB386*DCF!J$10-DCF!J$5*MAX(BB386*DCF!J$10,0)-MAX(BB386-BA386,0)/Inputs!$B$10)*DCF!J$6</f>
        <v>4057.3025663423105</v>
      </c>
      <c r="CJ386" s="15">
        <f ca="1">(BC386*DCF!K$10-DCF!K$5*MAX(BC386*DCF!K$10,0)-MAX(BC386-BB386,0)/Inputs!$B$10)*DCF!K$6</f>
        <v>3870.802727486262</v>
      </c>
      <c r="CK386" s="15">
        <f ca="1">(BD386*DCF!L$10-DCF!L$5*MAX(BD386*DCF!L$10,0)-MAX(BD386-BC386,0)/Inputs!$B$10)*DCF!L$6</f>
        <v>4216.65238122352</v>
      </c>
      <c r="CL386" s="15">
        <f ca="1">(BE386*DCF!M$10-DCF!M$5*MAX(BE386*DCF!M$10,0)-MAX(BE386-BD386,0)/Inputs!$B$10)*DCF!M$6</f>
        <v>5099.9438206283121</v>
      </c>
      <c r="CM386" s="15">
        <f ca="1">(BF386*DCF!C$28-DCF!C$5*MAX(BF386*DCF!C$28,0)-MAX(BF386-Inputs!$B$13,0)/Inputs!$B$17)*DCF!C$6</f>
        <v>3555.3203748961296</v>
      </c>
      <c r="CN386" s="15">
        <f ca="1">(BG386*DCF!D$28-DCF!D$5*MAX(BG386*DCF!D$28,0)-MAX(BG386-BF386,0)/Inputs!$B$17)*DCF!D$6</f>
        <v>4163.6416089624663</v>
      </c>
      <c r="CO386" s="15">
        <f ca="1">(BH386*DCF!E$28-DCF!E$5*MAX(BH386*DCF!E$28,0)-MAX(BH386-BG386,0)/Inputs!$B$17)*DCF!E$6</f>
        <v>5753.3215722926452</v>
      </c>
      <c r="CP386" s="15">
        <f ca="1">(BI386*DCF!F$28-DCF!F$5*MAX(BI386*DCF!F$28,0)-MAX(BI386-BH386,0)/Inputs!$B$17)*DCF!F$6</f>
        <v>7794.4878915891068</v>
      </c>
      <c r="CQ386" s="15">
        <f ca="1">(BJ386*DCF!G$28-DCF!G$5*MAX(BJ386*DCF!G$28,0)-MAX(BJ386-BI386,0)/Inputs!$B$17)*DCF!G$6</f>
        <v>11039.3406833754</v>
      </c>
      <c r="CR386" s="15">
        <f ca="1">(BK386*DCF!H$28-DCF!H$5*MAX(BK386*DCF!H$28,0)-MAX(BK386-BJ386,0)/Inputs!$B$17)*DCF!H$6</f>
        <v>13552.103640003055</v>
      </c>
      <c r="CS386" s="15">
        <f ca="1">(BL386*DCF!I$28-DCF!I$5*MAX(BL386*DCF!I$28,0)-MAX(BL386-BK386,0)/Inputs!$B$17)*DCF!I$6</f>
        <v>14615.610115687312</v>
      </c>
      <c r="CT386" s="15">
        <f ca="1">(BM386*DCF!J$28-DCF!J$5*MAX(BM386*DCF!J$28,0)-MAX(BM386-BL386,0)/Inputs!$B$17)*DCF!J$6</f>
        <v>15989.801909474843</v>
      </c>
      <c r="CU386" s="15">
        <f ca="1">(BN386*DCF!K$28-DCF!K$5*MAX(BN386*DCF!K$28,0)-MAX(BN386-BM386,0)/Inputs!$B$17)*DCF!K$6</f>
        <v>18180.770857035332</v>
      </c>
      <c r="CV386" s="15">
        <f ca="1">(BO386*DCF!L$28-DCF!L$5*MAX(BO386*DCF!L$28,0)-MAX(BO386-BN386,0)/Inputs!$B$17)*DCF!L$6</f>
        <v>21657.947327816997</v>
      </c>
      <c r="CW386" s="15">
        <f ca="1">(BP386*DCF!M$28-DCF!M$5*MAX(BP386*DCF!M$28,0)-MAX(BP386-BO386,0)/Inputs!$B$17)*DCF!M$6</f>
        <v>25787.318608200898</v>
      </c>
      <c r="CX386" s="15">
        <f ca="1">(BQ386*DCF!C$46-DCF!C$5*MAX(BQ386*DCF!C$46,0)-MAX(BQ386-Inputs!$B$20,0)/Inputs!$B$24)*DCF!C$6</f>
        <v>-1054.1078280890551</v>
      </c>
      <c r="CY386" s="15">
        <f ca="1">(BR386*DCF!D$46-DCF!D$5*MAX(BR386*DCF!D$46,0)-MAX(BR386-BQ386,0)/Inputs!$B$24)*DCF!D$6</f>
        <v>-2844.3700770279761</v>
      </c>
      <c r="CZ386" s="15">
        <f ca="1">(BS386*DCF!E$46-DCF!E$5*MAX(BS386*DCF!E$46,0)-MAX(BS386-BR386,0)/Inputs!$B$24)*DCF!E$6</f>
        <v>-2123.7102829267142</v>
      </c>
      <c r="DA386" s="15">
        <f ca="1">(BT386*DCF!F$46-DCF!F$5*MAX(BT386*DCF!F$46,0)-MAX(BT386-BS386,0)/Inputs!$B$24)*DCF!F$6</f>
        <v>-1589.3459457011018</v>
      </c>
      <c r="DB386" s="15">
        <f ca="1">(BU386*DCF!G$46-DCF!G$5*MAX(BU386*DCF!G$46,0)-MAX(BU386-BT386,0)/Inputs!$B$24)*DCF!G$6</f>
        <v>-3145.6945106482094</v>
      </c>
      <c r="DC386" s="15">
        <f ca="1">(BV386*DCF!H$46-DCF!H$5*MAX(BV386*DCF!H$46,0)-MAX(BV386-BU386,0)/Inputs!$B$24)*DCF!H$6</f>
        <v>-3834.9443623533552</v>
      </c>
      <c r="DD386" s="15">
        <f ca="1">(BW386*DCF!I$46-DCF!I$5*MAX(BW386*DCF!I$46,0)-MAX(BW386-BV386,0)/Inputs!$B$24)*DCF!I$6</f>
        <v>-5929.4088628489098</v>
      </c>
      <c r="DE386" s="15">
        <f ca="1">(BX386*DCF!J$46-DCF!J$5*MAX(BX386*DCF!J$46,0)-MAX(BX386-BW386,0)/Inputs!$B$24)*DCF!J$6</f>
        <v>-3060.7940916108923</v>
      </c>
      <c r="DF386" s="15">
        <f ca="1">(BY386*DCF!K$46-DCF!K$5*MAX(BY386*DCF!K$46,0)-MAX(BY386-BX386,0)/Inputs!$B$24)*DCF!K$6</f>
        <v>104.29101038322717</v>
      </c>
      <c r="DG386" s="15">
        <f ca="1">(BZ386*DCF!L$46-DCF!L$5*MAX(BZ386*DCF!L$46,0)-MAX(BZ386-BY386,0)/Inputs!$B$24)*DCF!L$6</f>
        <v>-1903.8007863312162</v>
      </c>
      <c r="DH386" s="15">
        <f ca="1">(CA386*DCF!M$46-DCF!M$5*MAX(CA386*DCF!M$46,0)-MAX(CA386-BZ386,0)/Inputs!$B$24)*DCF!M$6</f>
        <v>8182.5532071537345</v>
      </c>
      <c r="DI386" s="15">
        <f ca="1">SUM(CB386:CL386)+BE386*DCF!M$10*(1+Inputs!$B$30)*(1-Inputs!$B$33)*(1-Inputs!$B$30/Inputs!$B$31)/(Inputs!$B$29-Inputs!$B$30)*DCF!M$6</f>
        <v>143624.81852269496</v>
      </c>
      <c r="DJ386" s="15">
        <f ca="1">SUM(CM386:CW386)+BP386*DCF!M$28*(1+Inputs!$B$30)*(1-Inputs!$B$33)*(1-Inputs!$B$30/Inputs!$B$31)/(Inputs!$B$29-Inputs!$B$30)*DCF!M$6</f>
        <v>696254.60634483199</v>
      </c>
      <c r="DK386" s="15">
        <f ca="1">SUM(CX386:DH386)+CA386*DCF!M$46*(1+Inputs!$B$30)*(1-Inputs!$B$33)*(1-Inputs!$B$30/Inputs!$B$31)/(Inputs!$B$29-Inputs!$B$30)*DCF!M$6</f>
        <v>291111.47364373592</v>
      </c>
      <c r="DM386" s="15">
        <f ca="1">DI386+DJ386+DK386+Inputs!$B$34+Inputs!$B$36-Inputs!$B$35</f>
        <v>1207841.8985112628</v>
      </c>
    </row>
    <row r="387" spans="1:117" x14ac:dyDescent="0.75">
      <c r="A387" s="11">
        <v>374</v>
      </c>
      <c r="C387" s="23">
        <f t="shared" ca="1" si="217"/>
        <v>-0.83463929797590264</v>
      </c>
      <c r="D387" s="23">
        <f t="shared" ca="1" si="217"/>
        <v>0.75310908873589988</v>
      </c>
      <c r="E387" s="23">
        <f t="shared" ca="1" si="217"/>
        <v>0.9381725059445627</v>
      </c>
      <c r="F387" s="23">
        <f t="shared" ca="1" si="217"/>
        <v>1.8275251083333921</v>
      </c>
      <c r="G387" s="23">
        <f t="shared" ca="1" si="217"/>
        <v>0.70594896680687724</v>
      </c>
      <c r="H387" s="23">
        <f t="shared" ca="1" si="217"/>
        <v>-0.27997436463668685</v>
      </c>
      <c r="I387" s="23">
        <f t="shared" ca="1" si="217"/>
        <v>-0.31812951356432856</v>
      </c>
      <c r="J387" s="23">
        <f t="shared" ca="1" si="217"/>
        <v>-0.98859800016257438</v>
      </c>
      <c r="K387" s="23">
        <f t="shared" ca="1" si="217"/>
        <v>0.11422140812468523</v>
      </c>
      <c r="L387" s="23">
        <f t="shared" ca="1" si="217"/>
        <v>-1.154873292675767</v>
      </c>
      <c r="M387" s="23">
        <f t="shared" ca="1" si="217"/>
        <v>0.57549929076874573</v>
      </c>
      <c r="N387" s="23">
        <f ca="1">SQRT(Inputs!$B$38)*C387+SQRT(1-Inputs!$B$38)*_xlfn.NORM.S.INV(RAND())</f>
        <v>-0.84152273720905257</v>
      </c>
      <c r="O387" s="23">
        <f ca="1">SQRT(Inputs!$B$38)*D387+SQRT(1-Inputs!$B$38)*_xlfn.NORM.S.INV(RAND())</f>
        <v>0.66354035191914129</v>
      </c>
      <c r="P387" s="23">
        <f ca="1">SQRT(Inputs!$B$38)*E387+SQRT(1-Inputs!$B$38)*_xlfn.NORM.S.INV(RAND())</f>
        <v>0.84884184828537412</v>
      </c>
      <c r="Q387" s="23">
        <f ca="1">SQRT(Inputs!$B$38)*F387+SQRT(1-Inputs!$B$38)*_xlfn.NORM.S.INV(RAND())</f>
        <v>2.2227269325443095</v>
      </c>
      <c r="R387" s="23">
        <f ca="1">SQRT(Inputs!$B$38)*G387+SQRT(1-Inputs!$B$38)*_xlfn.NORM.S.INV(RAND())</f>
        <v>0.6898267606100954</v>
      </c>
      <c r="S387" s="23">
        <f ca="1">SQRT(Inputs!$B$38)*H387+SQRT(1-Inputs!$B$38)*_xlfn.NORM.S.INV(RAND())</f>
        <v>8.2801169528449847E-2</v>
      </c>
      <c r="T387" s="23">
        <f ca="1">SQRT(Inputs!$B$38)*I387+SQRT(1-Inputs!$B$38)*_xlfn.NORM.S.INV(RAND())</f>
        <v>-0.32467260599084208</v>
      </c>
      <c r="U387" s="23">
        <f ca="1">SQRT(Inputs!$B$38)*J387+SQRT(1-Inputs!$B$38)*_xlfn.NORM.S.INV(RAND())</f>
        <v>0.1249850623015013</v>
      </c>
      <c r="V387" s="23">
        <f ca="1">SQRT(Inputs!$B$38)*K387+SQRT(1-Inputs!$B$38)*_xlfn.NORM.S.INV(RAND())</f>
        <v>0.78249941171187287</v>
      </c>
      <c r="W387" s="23">
        <f ca="1">SQRT(Inputs!$B$38)*L387+SQRT(1-Inputs!$B$38)*_xlfn.NORM.S.INV(RAND())</f>
        <v>-3.2029822309850431</v>
      </c>
      <c r="X387" s="23">
        <f ca="1">SQRT(Inputs!$B$38)*M387+SQRT(1-Inputs!$B$38)*_xlfn.NORM.S.INV(RAND())</f>
        <v>-6.3930380348264926E-3</v>
      </c>
      <c r="Y387" s="23">
        <f ca="1">SQRT(Inputs!$B$38)*C387+SQRT(1-Inputs!$B$38)*_xlfn.NORM.S.INV(RAND())</f>
        <v>0.99311211740622829</v>
      </c>
      <c r="Z387" s="23">
        <f ca="1">SQRT(Inputs!$B$38)*D387+SQRT(1-Inputs!$B$38)*_xlfn.NORM.S.INV(RAND())</f>
        <v>0.92022316545967542</v>
      </c>
      <c r="AA387" s="23">
        <f ca="1">SQRT(Inputs!$B$38)*E387+SQRT(1-Inputs!$B$38)*_xlfn.NORM.S.INV(RAND())</f>
        <v>0.20416921297492446</v>
      </c>
      <c r="AB387" s="23">
        <f ca="1">SQRT(Inputs!$B$38)*F387+SQRT(1-Inputs!$B$38)*_xlfn.NORM.S.INV(RAND())</f>
        <v>2.0876687399400988</v>
      </c>
      <c r="AC387" s="23">
        <f ca="1">SQRT(Inputs!$B$38)*G387+SQRT(1-Inputs!$B$38)*_xlfn.NORM.S.INV(RAND())</f>
        <v>1.0527107583430739</v>
      </c>
      <c r="AD387" s="23">
        <f ca="1">SQRT(Inputs!$B$38)*H387+SQRT(1-Inputs!$B$38)*_xlfn.NORM.S.INV(RAND())</f>
        <v>0.69612998114944458</v>
      </c>
      <c r="AE387" s="23">
        <f ca="1">SQRT(Inputs!$B$38)*I387+SQRT(1-Inputs!$B$38)*_xlfn.NORM.S.INV(RAND())</f>
        <v>-0.17771352644921742</v>
      </c>
      <c r="AF387" s="23">
        <f ca="1">SQRT(Inputs!$B$38)*J387+SQRT(1-Inputs!$B$38)*_xlfn.NORM.S.INV(RAND())</f>
        <v>-0.64451508145191727</v>
      </c>
      <c r="AG387" s="23">
        <f ca="1">SQRT(Inputs!$B$38)*K387+SQRT(1-Inputs!$B$38)*_xlfn.NORM.S.INV(RAND())</f>
        <v>0.73787090820491763</v>
      </c>
      <c r="AH387" s="23">
        <f ca="1">SQRT(Inputs!$B$38)*L387+SQRT(1-Inputs!$B$38)*_xlfn.NORM.S.INV(RAND())</f>
        <v>-0.22284773463846314</v>
      </c>
      <c r="AI387" s="23">
        <f ca="1">SQRT(Inputs!$B$38)*M387+SQRT(1-Inputs!$B$38)*_xlfn.NORM.S.INV(RAND())</f>
        <v>-0.43631733493043312</v>
      </c>
      <c r="AJ387" s="23">
        <f ca="1">SQRT(Inputs!$B$38)*C387+SQRT(1-Inputs!$B$38)*_xlfn.NORM.S.INV(RAND())</f>
        <v>-0.9376631615406914</v>
      </c>
      <c r="AK387" s="23">
        <f ca="1">SQRT(Inputs!$B$38)*D387+SQRT(1-Inputs!$B$38)*_xlfn.NORM.S.INV(RAND())</f>
        <v>-0.22479026658839474</v>
      </c>
      <c r="AL387" s="23">
        <f ca="1">SQRT(Inputs!$B$38)*E387+SQRT(1-Inputs!$B$38)*_xlfn.NORM.S.INV(RAND())</f>
        <v>0.69009248422211622</v>
      </c>
      <c r="AM387" s="23">
        <f ca="1">SQRT(Inputs!$B$38)*F387+SQRT(1-Inputs!$B$38)*_xlfn.NORM.S.INV(RAND())</f>
        <v>0.38904051551144914</v>
      </c>
      <c r="AN387" s="23">
        <f ca="1">SQRT(Inputs!$B$38)*G387+SQRT(1-Inputs!$B$38)*_xlfn.NORM.S.INV(RAND())</f>
        <v>0.87523698235050595</v>
      </c>
      <c r="AO387" s="23">
        <f ca="1">SQRT(Inputs!$B$38)*H387+SQRT(1-Inputs!$B$38)*_xlfn.NORM.S.INV(RAND())</f>
        <v>1.2549911719102216</v>
      </c>
      <c r="AP387" s="23">
        <f ca="1">SQRT(Inputs!$B$38)*I387+SQRT(1-Inputs!$B$38)*_xlfn.NORM.S.INV(RAND())</f>
        <v>1.2741305732189285</v>
      </c>
      <c r="AQ387" s="23">
        <f ca="1">SQRT(Inputs!$B$38)*J387+SQRT(1-Inputs!$B$38)*_xlfn.NORM.S.INV(RAND())</f>
        <v>-1.0076438734646023</v>
      </c>
      <c r="AR387" s="23">
        <f ca="1">SQRT(Inputs!$B$38)*K387+SQRT(1-Inputs!$B$38)*_xlfn.NORM.S.INV(RAND())</f>
        <v>-0.50963085505254324</v>
      </c>
      <c r="AS387" s="23">
        <f ca="1">SQRT(Inputs!$B$38)*L387+SQRT(1-Inputs!$B$38)*_xlfn.NORM.S.INV(RAND())</f>
        <v>-1.7543971659828044</v>
      </c>
      <c r="AT387" s="23">
        <f ca="1">SQRT(Inputs!$B$38)*M387+SQRT(1-Inputs!$B$38)*_xlfn.NORM.S.INV(RAND())</f>
        <v>0.37849888008962773</v>
      </c>
      <c r="AU387" s="15">
        <f ca="1">Inputs!$B$6*EXP($B$8-0.5*C$5^2+C$5*N387)</f>
        <v>4330.3019058236832</v>
      </c>
      <c r="AV387" s="15">
        <f t="shared" ca="1" si="183"/>
        <v>5811.1693388076237</v>
      </c>
      <c r="AW387" s="15">
        <f t="shared" ca="1" si="184"/>
        <v>7945.217798415094</v>
      </c>
      <c r="AX387" s="15">
        <f t="shared" ca="1" si="185"/>
        <v>12805.181571155827</v>
      </c>
      <c r="AY387" s="15">
        <f t="shared" ca="1" si="186"/>
        <v>16962.172599531823</v>
      </c>
      <c r="AZ387" s="15">
        <f t="shared" ca="1" si="187"/>
        <v>20935.215307991028</v>
      </c>
      <c r="BA387" s="15">
        <f t="shared" ca="1" si="188"/>
        <v>24763.426052070521</v>
      </c>
      <c r="BB387" s="15">
        <f t="shared" ca="1" si="189"/>
        <v>30700.014363414797</v>
      </c>
      <c r="BC387" s="15">
        <f t="shared" ca="1" si="190"/>
        <v>40549.797269101204</v>
      </c>
      <c r="BD387" s="15">
        <f t="shared" ca="1" si="191"/>
        <v>36817.098793963771</v>
      </c>
      <c r="BE387" s="15">
        <f t="shared" ca="1" si="192"/>
        <v>45088.371430261039</v>
      </c>
      <c r="BF387" s="15">
        <f ca="1">Inputs!$B$13*EXP($B$9-0.5*C$6^2+C$6*Y387)</f>
        <v>16840.658910266306</v>
      </c>
      <c r="BG387" s="15">
        <f t="shared" ca="1" si="193"/>
        <v>24231.499016886224</v>
      </c>
      <c r="BH387" s="15">
        <f t="shared" ca="1" si="194"/>
        <v>30626.164937193807</v>
      </c>
      <c r="BI387" s="15">
        <f t="shared" ca="1" si="195"/>
        <v>51698.804321617557</v>
      </c>
      <c r="BJ387" s="15">
        <f t="shared" ca="1" si="196"/>
        <v>73764.819078230299</v>
      </c>
      <c r="BK387" s="15">
        <f t="shared" ca="1" si="197"/>
        <v>99532.131357197286</v>
      </c>
      <c r="BL387" s="15">
        <f t="shared" ca="1" si="198"/>
        <v>119479.6434758758</v>
      </c>
      <c r="BM387" s="15">
        <f t="shared" ca="1" si="199"/>
        <v>135565.63101421919</v>
      </c>
      <c r="BN387" s="15">
        <f t="shared" ca="1" si="200"/>
        <v>182142.91729051183</v>
      </c>
      <c r="BO387" s="15">
        <f t="shared" ca="1" si="201"/>
        <v>218377.35261271463</v>
      </c>
      <c r="BP387" s="15">
        <f t="shared" ca="1" si="202"/>
        <v>255817.9361358913</v>
      </c>
      <c r="BQ387" s="15">
        <f ca="1">Inputs!$B$20*EXP($B$10-0.5*C$7^2+C$7*AJ387)</f>
        <v>3075.9091492970811</v>
      </c>
      <c r="BR387" s="15">
        <f t="shared" ca="1" si="203"/>
        <v>3886.0496944612573</v>
      </c>
      <c r="BS387" s="15">
        <f t="shared" ca="1" si="204"/>
        <v>6488.0174268557121</v>
      </c>
      <c r="BT387" s="15">
        <f t="shared" ca="1" si="205"/>
        <v>9906.7448302894118</v>
      </c>
      <c r="BU387" s="15">
        <f t="shared" ca="1" si="206"/>
        <v>16968.049512249472</v>
      </c>
      <c r="BV387" s="15">
        <f t="shared" ca="1" si="207"/>
        <v>31321.669104313216</v>
      </c>
      <c r="BW387" s="15">
        <f t="shared" ca="1" si="208"/>
        <v>57236.469860346471</v>
      </c>
      <c r="BX387" s="15">
        <f t="shared" ca="1" si="209"/>
        <v>65411.616426802721</v>
      </c>
      <c r="BY387" s="15">
        <f t="shared" ca="1" si="210"/>
        <v>83138.039925128644</v>
      </c>
      <c r="BZ387" s="15">
        <f t="shared" ca="1" si="211"/>
        <v>84495.428918659687</v>
      </c>
      <c r="CA387" s="15">
        <f t="shared" ca="1" si="212"/>
        <v>126948.0886600869</v>
      </c>
      <c r="CB387" s="15">
        <f ca="1">(AU387*DCF!C$10-DCF!C$5*MAX(AU387*DCF!C$10,0)-MAX(AU387-Inputs!$B$6,0)/Inputs!$B$10)*DCF!C$6</f>
        <v>1047.5801307052222</v>
      </c>
      <c r="CC387" s="15">
        <f ca="1">(AV387*DCF!D$10-DCF!D$5*MAX(AV387*DCF!D$10,0)-MAX(AV387-AU387,0)/Inputs!$B$10)*DCF!D$6</f>
        <v>1055.3623904752353</v>
      </c>
      <c r="CD387" s="15">
        <f ca="1">(AW387*DCF!E$10-DCF!E$5*MAX(AW387*DCF!E$10,0)-MAX(AW387-AV387,0)/Inputs!$B$10)*DCF!E$6</f>
        <v>1353.7482248014544</v>
      </c>
      <c r="CE387" s="15">
        <f ca="1">(AX387*DCF!F$10-DCF!F$5*MAX(AX387*DCF!F$10,0)-MAX(AX387-AW387,0)/Inputs!$B$10)*DCF!F$6</f>
        <v>1784.1127611061934</v>
      </c>
      <c r="CF387" s="15">
        <f ca="1">(AY387*DCF!G$10-DCF!G$5*MAX(AY387*DCF!G$10,0)-MAX(AY387-AX387,0)/Inputs!$B$10)*DCF!G$6</f>
        <v>2695.8379581544577</v>
      </c>
      <c r="CG387" s="15">
        <f ca="1">(AZ387*DCF!H$10-DCF!H$5*MAX(AZ387*DCF!H$10,0)-MAX(AZ387-AY387,0)/Inputs!$B$10)*DCF!H$6</f>
        <v>3359.1021094028124</v>
      </c>
      <c r="CH387" s="15">
        <f ca="1">(BA387*DCF!I$10-DCF!I$5*MAX(BA387*DCF!I$10,0)-MAX(BA387-AZ387,0)/Inputs!$B$10)*DCF!I$6</f>
        <v>3895.4138767669747</v>
      </c>
      <c r="CI387" s="15">
        <f ca="1">(BB387*DCF!J$10-DCF!J$5*MAX(BB387*DCF!J$10,0)-MAX(BB387-BA387,0)/Inputs!$B$10)*DCF!J$6</f>
        <v>4368.6015672916565</v>
      </c>
      <c r="CJ387" s="15">
        <f ca="1">(BC387*DCF!K$10-DCF!K$5*MAX(BC387*DCF!K$10,0)-MAX(BC387-BB387,0)/Inputs!$B$10)*DCF!K$6</f>
        <v>5149.0464612833148</v>
      </c>
      <c r="CK387" s="15">
        <f ca="1">(BD387*DCF!L$10-DCF!L$5*MAX(BD387*DCF!L$10,0)-MAX(BD387-BC387,0)/Inputs!$B$10)*DCF!L$6</f>
        <v>5552.7186108802171</v>
      </c>
      <c r="CL387" s="15">
        <f ca="1">(BE387*DCF!M$10-DCF!M$5*MAX(BE387*DCF!M$10,0)-MAX(BE387-BD387,0)/Inputs!$B$10)*DCF!M$6</f>
        <v>5374.4604897185718</v>
      </c>
      <c r="CM387" s="15">
        <f ca="1">(BF387*DCF!C$28-DCF!C$5*MAX(BF387*DCF!C$28,0)-MAX(BF387-Inputs!$B$13,0)/Inputs!$B$17)*DCF!C$6</f>
        <v>3880.1531342151789</v>
      </c>
      <c r="CN387" s="15">
        <f ca="1">(BG387*DCF!D$28-DCF!D$5*MAX(BG387*DCF!D$28,0)-MAX(BG387-BF387,0)/Inputs!$B$17)*DCF!D$6</f>
        <v>5559.9302691955882</v>
      </c>
      <c r="CO387" s="15">
        <f ca="1">(BH387*DCF!E$28-DCF!E$5*MAX(BH387*DCF!E$28,0)-MAX(BH387-BG387,0)/Inputs!$B$17)*DCF!E$6</f>
        <v>7413.5746215786376</v>
      </c>
      <c r="CP387" s="15">
        <f ca="1">(BI387*DCF!F$28-DCF!F$5*MAX(BI387*DCF!F$28,0)-MAX(BI387-BH387,0)/Inputs!$B$17)*DCF!F$6</f>
        <v>10198.256503816223</v>
      </c>
      <c r="CQ387" s="15">
        <f ca="1">(BJ387*DCF!G$28-DCF!G$5*MAX(BJ387*DCF!G$28,0)-MAX(BJ387-BI387,0)/Inputs!$B$17)*DCF!G$6</f>
        <v>15427.55626546339</v>
      </c>
      <c r="CR387" s="15">
        <f ca="1">(BK387*DCF!H$28-DCF!H$5*MAX(BK387*DCF!H$28,0)-MAX(BK387-BJ387,0)/Inputs!$B$17)*DCF!H$6</f>
        <v>20611.87698971232</v>
      </c>
      <c r="CS387" s="15">
        <f ca="1">(BL387*DCF!I$28-DCF!I$5*MAX(BL387*DCF!I$28,0)-MAX(BL387-BK387,0)/Inputs!$B$17)*DCF!I$6</f>
        <v>25232.921510279059</v>
      </c>
      <c r="CT387" s="15">
        <f ca="1">(BM387*DCF!J$28-DCF!J$5*MAX(BM387*DCF!J$28,0)-MAX(BM387-BL387,0)/Inputs!$B$17)*DCF!J$6</f>
        <v>28109.519346074107</v>
      </c>
      <c r="CU387" s="15">
        <f ca="1">(BN387*DCF!K$28-DCF!K$5*MAX(BN387*DCF!K$28,0)-MAX(BN387-BM387,0)/Inputs!$B$17)*DCF!K$6</f>
        <v>32760.432979087949</v>
      </c>
      <c r="CV387" s="15">
        <f ca="1">(BO387*DCF!L$28-DCF!L$5*MAX(BO387*DCF!L$28,0)-MAX(BO387-BN387,0)/Inputs!$B$17)*DCF!L$6</f>
        <v>39470.878782150794</v>
      </c>
      <c r="CW387" s="15">
        <f ca="1">(BP387*DCF!M$28-DCF!M$5*MAX(BP387*DCF!M$28,0)-MAX(BP387-BO387,0)/Inputs!$B$17)*DCF!M$6</f>
        <v>44218.69970102769</v>
      </c>
      <c r="CX387" s="15">
        <f ca="1">(BQ387*DCF!C$46-DCF!C$5*MAX(BQ387*DCF!C$46,0)-MAX(BQ387-Inputs!$B$20,0)/Inputs!$B$24)*DCF!C$6</f>
        <v>-710.37162801318266</v>
      </c>
      <c r="CY387" s="15">
        <f ca="1">(BR387*DCF!D$46-DCF!D$5*MAX(BR387*DCF!D$46,0)-MAX(BR387-BQ387,0)/Inputs!$B$24)*DCF!D$6</f>
        <v>-1008.9383048386536</v>
      </c>
      <c r="CZ387" s="15">
        <f ca="1">(BS387*DCF!E$46-DCF!E$5*MAX(BS387*DCF!E$46,0)-MAX(BS387-BR387,0)/Inputs!$B$24)*DCF!E$6</f>
        <v>-1792.8434062827591</v>
      </c>
      <c r="DA387" s="15">
        <f ca="1">(BT387*DCF!F$46-DCF!F$5*MAX(BT387*DCF!F$46,0)-MAX(BT387-BS387,0)/Inputs!$B$24)*DCF!F$6</f>
        <v>-1966.3385155681283</v>
      </c>
      <c r="DB387" s="15">
        <f ca="1">(BU387*DCF!G$46-DCF!G$5*MAX(BU387*DCF!G$46,0)-MAX(BU387-BT387,0)/Inputs!$B$24)*DCF!G$6</f>
        <v>-2946.0550414856511</v>
      </c>
      <c r="DC387" s="15">
        <f ca="1">(BV387*DCF!H$46-DCF!H$5*MAX(BV387*DCF!H$46,0)-MAX(BV387-BU387,0)/Inputs!$B$24)*DCF!H$6</f>
        <v>-4460.2993421474366</v>
      </c>
      <c r="DD387" s="15">
        <f ca="1">(BW387*DCF!I$46-DCF!I$5*MAX(BW387*DCF!I$46,0)-MAX(BW387-BV387,0)/Inputs!$B$24)*DCF!I$6</f>
        <v>-6117.2383142009003</v>
      </c>
      <c r="DE387" s="15">
        <f ca="1">(BX387*DCF!J$46-DCF!J$5*MAX(BX387*DCF!J$46,0)-MAX(BX387-BW387,0)/Inputs!$B$24)*DCF!J$6</f>
        <v>575.92106477076652</v>
      </c>
      <c r="DF387" s="15">
        <f ca="1">(BY387*DCF!K$46-DCF!K$5*MAX(BY387*DCF!K$46,0)-MAX(BY387-BX387,0)/Inputs!$B$24)*DCF!K$6</f>
        <v>406.62045543177521</v>
      </c>
      <c r="DG387" s="15">
        <f ca="1">(BZ387*DCF!L$46-DCF!L$5*MAX(BZ387*DCF!L$46,0)-MAX(BZ387-BY387,0)/Inputs!$B$24)*DCF!L$6</f>
        <v>5533.5971720699872</v>
      </c>
      <c r="DH387" s="15">
        <f ca="1">(CA387*DCF!M$46-DCF!M$5*MAX(CA387*DCF!M$46,0)-MAX(CA387-BZ387,0)/Inputs!$B$24)*DCF!M$6</f>
        <v>1077.2401469884378</v>
      </c>
      <c r="DI387" s="15">
        <f ca="1">SUM(CB387:CL387)+BE387*DCF!M$10*(1+Inputs!$B$30)*(1-Inputs!$B$33)*(1-Inputs!$B$30/Inputs!$B$31)/(Inputs!$B$29-Inputs!$B$30)*DCF!M$6</f>
        <v>161117.5185029899</v>
      </c>
      <c r="DJ387" s="15">
        <f ca="1">SUM(CM387:CW387)+BP387*DCF!M$28*(1+Inputs!$B$30)*(1-Inputs!$B$33)*(1-Inputs!$B$30/Inputs!$B$31)/(Inputs!$B$29-Inputs!$B$30)*DCF!M$6</f>
        <v>1182143.3989135111</v>
      </c>
      <c r="DK387" s="15">
        <f ca="1">SUM(CX387:DH387)+CA387*DCF!M$46*(1+Inputs!$B$30)*(1-Inputs!$B$33)*(1-Inputs!$B$30/Inputs!$B$31)/(Inputs!$B$29-Inputs!$B$30)*DCF!M$6</f>
        <v>184868.07731767185</v>
      </c>
      <c r="DM387" s="15">
        <f ca="1">DI387+DJ387+DK387+Inputs!$B$34+Inputs!$B$36-Inputs!$B$35</f>
        <v>1604979.9947341727</v>
      </c>
    </row>
    <row r="388" spans="1:117" x14ac:dyDescent="0.75">
      <c r="A388" s="11">
        <v>375</v>
      </c>
      <c r="C388" s="23">
        <f t="shared" ca="1" si="217"/>
        <v>1.8103233573995823</v>
      </c>
      <c r="D388" s="23">
        <f t="shared" ca="1" si="217"/>
        <v>-0.73490937448864191</v>
      </c>
      <c r="E388" s="23">
        <f t="shared" ca="1" si="217"/>
        <v>-0.3794128392651438</v>
      </c>
      <c r="F388" s="23">
        <f t="shared" ca="1" si="217"/>
        <v>0.58466862254760665</v>
      </c>
      <c r="G388" s="23">
        <f t="shared" ca="1" si="217"/>
        <v>1.1707364127544906</v>
      </c>
      <c r="H388" s="23">
        <f t="shared" ca="1" si="217"/>
        <v>-0.55450112900441417</v>
      </c>
      <c r="I388" s="23">
        <f t="shared" ca="1" si="217"/>
        <v>-0.66587789290462596</v>
      </c>
      <c r="J388" s="23">
        <f t="shared" ca="1" si="217"/>
        <v>-1.3037893165223133</v>
      </c>
      <c r="K388" s="23">
        <f t="shared" ca="1" si="217"/>
        <v>-0.48787709629414311</v>
      </c>
      <c r="L388" s="23">
        <f t="shared" ca="1" si="217"/>
        <v>0.22082051104022907</v>
      </c>
      <c r="M388" s="23">
        <f t="shared" ca="1" si="217"/>
        <v>2.1809742553389015</v>
      </c>
      <c r="N388" s="23">
        <f ca="1">SQRT(Inputs!$B$38)*C388+SQRT(1-Inputs!$B$38)*_xlfn.NORM.S.INV(RAND())</f>
        <v>0.73406401083542983</v>
      </c>
      <c r="O388" s="23">
        <f ca="1">SQRT(Inputs!$B$38)*D388+SQRT(1-Inputs!$B$38)*_xlfn.NORM.S.INV(RAND())</f>
        <v>-1.7634125560751071</v>
      </c>
      <c r="P388" s="23">
        <f ca="1">SQRT(Inputs!$B$38)*E388+SQRT(1-Inputs!$B$38)*_xlfn.NORM.S.INV(RAND())</f>
        <v>-1.4846795909812058</v>
      </c>
      <c r="Q388" s="23">
        <f ca="1">SQRT(Inputs!$B$38)*F388+SQRT(1-Inputs!$B$38)*_xlfn.NORM.S.INV(RAND())</f>
        <v>1.0885326765524235</v>
      </c>
      <c r="R388" s="23">
        <f ca="1">SQRT(Inputs!$B$38)*G388+SQRT(1-Inputs!$B$38)*_xlfn.NORM.S.INV(RAND())</f>
        <v>1.0299893698143965</v>
      </c>
      <c r="S388" s="23">
        <f ca="1">SQRT(Inputs!$B$38)*H388+SQRT(1-Inputs!$B$38)*_xlfn.NORM.S.INV(RAND())</f>
        <v>-0.23022236961607687</v>
      </c>
      <c r="T388" s="23">
        <f ca="1">SQRT(Inputs!$B$38)*I388+SQRT(1-Inputs!$B$38)*_xlfn.NORM.S.INV(RAND())</f>
        <v>-0.64641666161610667</v>
      </c>
      <c r="U388" s="23">
        <f ca="1">SQRT(Inputs!$B$38)*J388+SQRT(1-Inputs!$B$38)*_xlfn.NORM.S.INV(RAND())</f>
        <v>-1.4686292068487936</v>
      </c>
      <c r="V388" s="23">
        <f ca="1">SQRT(Inputs!$B$38)*K388+SQRT(1-Inputs!$B$38)*_xlfn.NORM.S.INV(RAND())</f>
        <v>-0.4687394708873005</v>
      </c>
      <c r="W388" s="23">
        <f ca="1">SQRT(Inputs!$B$38)*L388+SQRT(1-Inputs!$B$38)*_xlfn.NORM.S.INV(RAND())</f>
        <v>0.94227974905302025</v>
      </c>
      <c r="X388" s="23">
        <f ca="1">SQRT(Inputs!$B$38)*M388+SQRT(1-Inputs!$B$38)*_xlfn.NORM.S.INV(RAND())</f>
        <v>1.2459843255115448</v>
      </c>
      <c r="Y388" s="23">
        <f ca="1">SQRT(Inputs!$B$38)*C388+SQRT(1-Inputs!$B$38)*_xlfn.NORM.S.INV(RAND())</f>
        <v>0.19396422233747135</v>
      </c>
      <c r="Z388" s="23">
        <f ca="1">SQRT(Inputs!$B$38)*D388+SQRT(1-Inputs!$B$38)*_xlfn.NORM.S.INV(RAND())</f>
        <v>-0.20491894146094175</v>
      </c>
      <c r="AA388" s="23">
        <f ca="1">SQRT(Inputs!$B$38)*E388+SQRT(1-Inputs!$B$38)*_xlfn.NORM.S.INV(RAND())</f>
        <v>-0.82335868751130847</v>
      </c>
      <c r="AB388" s="23">
        <f ca="1">SQRT(Inputs!$B$38)*F388+SQRT(1-Inputs!$B$38)*_xlfn.NORM.S.INV(RAND())</f>
        <v>-0.25902455441369471</v>
      </c>
      <c r="AC388" s="23">
        <f ca="1">SQRT(Inputs!$B$38)*G388+SQRT(1-Inputs!$B$38)*_xlfn.NORM.S.INV(RAND())</f>
        <v>0.44498194567256677</v>
      </c>
      <c r="AD388" s="23">
        <f ca="1">SQRT(Inputs!$B$38)*H388+SQRT(1-Inputs!$B$38)*_xlfn.NORM.S.INV(RAND())</f>
        <v>-0.8282579762645863</v>
      </c>
      <c r="AE388" s="23">
        <f ca="1">SQRT(Inputs!$B$38)*I388+SQRT(1-Inputs!$B$38)*_xlfn.NORM.S.INV(RAND())</f>
        <v>1.1316828288023688</v>
      </c>
      <c r="AF388" s="23">
        <f ca="1">SQRT(Inputs!$B$38)*J388+SQRT(1-Inputs!$B$38)*_xlfn.NORM.S.INV(RAND())</f>
        <v>-0.5967678401195361</v>
      </c>
      <c r="AG388" s="23">
        <f ca="1">SQRT(Inputs!$B$38)*K388+SQRT(1-Inputs!$B$38)*_xlfn.NORM.S.INV(RAND())</f>
        <v>-0.23105548888426386</v>
      </c>
      <c r="AH388" s="23">
        <f ca="1">SQRT(Inputs!$B$38)*L388+SQRT(1-Inputs!$B$38)*_xlfn.NORM.S.INV(RAND())</f>
        <v>0.39969814692428662</v>
      </c>
      <c r="AI388" s="23">
        <f ca="1">SQRT(Inputs!$B$38)*M388+SQRT(1-Inputs!$B$38)*_xlfn.NORM.S.INV(RAND())</f>
        <v>2.0343310833325581</v>
      </c>
      <c r="AJ388" s="23">
        <f ca="1">SQRT(Inputs!$B$38)*C388+SQRT(1-Inputs!$B$38)*_xlfn.NORM.S.INV(RAND())</f>
        <v>1.3625968373138297</v>
      </c>
      <c r="AK388" s="23">
        <f ca="1">SQRT(Inputs!$B$38)*D388+SQRT(1-Inputs!$B$38)*_xlfn.NORM.S.INV(RAND())</f>
        <v>0.22391855977291286</v>
      </c>
      <c r="AL388" s="23">
        <f ca="1">SQRT(Inputs!$B$38)*E388+SQRT(1-Inputs!$B$38)*_xlfn.NORM.S.INV(RAND())</f>
        <v>0.71826972278382395</v>
      </c>
      <c r="AM388" s="23">
        <f ca="1">SQRT(Inputs!$B$38)*F388+SQRT(1-Inputs!$B$38)*_xlfn.NORM.S.INV(RAND())</f>
        <v>1.8676610958865816</v>
      </c>
      <c r="AN388" s="23">
        <f ca="1">SQRT(Inputs!$B$38)*G388+SQRT(1-Inputs!$B$38)*_xlfn.NORM.S.INV(RAND())</f>
        <v>0.85847522925979625</v>
      </c>
      <c r="AO388" s="23">
        <f ca="1">SQRT(Inputs!$B$38)*H388+SQRT(1-Inputs!$B$38)*_xlfn.NORM.S.INV(RAND())</f>
        <v>-0.32212072582246903</v>
      </c>
      <c r="AP388" s="23">
        <f ca="1">SQRT(Inputs!$B$38)*I388+SQRT(1-Inputs!$B$38)*_xlfn.NORM.S.INV(RAND())</f>
        <v>-0.19306638236191148</v>
      </c>
      <c r="AQ388" s="23">
        <f ca="1">SQRT(Inputs!$B$38)*J388+SQRT(1-Inputs!$B$38)*_xlfn.NORM.S.INV(RAND())</f>
        <v>-0.38561379576738863</v>
      </c>
      <c r="AR388" s="23">
        <f ca="1">SQRT(Inputs!$B$38)*K388+SQRT(1-Inputs!$B$38)*_xlfn.NORM.S.INV(RAND())</f>
        <v>-6.0030807899876165E-2</v>
      </c>
      <c r="AS388" s="23">
        <f ca="1">SQRT(Inputs!$B$38)*L388+SQRT(1-Inputs!$B$38)*_xlfn.NORM.S.INV(RAND())</f>
        <v>0.59189422053281138</v>
      </c>
      <c r="AT388" s="23">
        <f ca="1">SQRT(Inputs!$B$38)*M388+SQRT(1-Inputs!$B$38)*_xlfn.NORM.S.INV(RAND())</f>
        <v>-3.6434450066901602E-2</v>
      </c>
      <c r="AU388" s="15">
        <f ca="1">Inputs!$B$6*EXP($B$8-0.5*C$5^2+C$5*N388)</f>
        <v>5588.3402900446736</v>
      </c>
      <c r="AV388" s="15">
        <f t="shared" ca="1" si="183"/>
        <v>5248.7352085710527</v>
      </c>
      <c r="AW388" s="15">
        <f t="shared" ca="1" si="184"/>
        <v>5238.4593976634778</v>
      </c>
      <c r="AX388" s="15">
        <f t="shared" ca="1" si="185"/>
        <v>7327.3136369669819</v>
      </c>
      <c r="AY388" s="15">
        <f t="shared" ca="1" si="186"/>
        <v>10099.35616716808</v>
      </c>
      <c r="AZ388" s="15">
        <f t="shared" ca="1" si="187"/>
        <v>12042.579552829433</v>
      </c>
      <c r="BA388" s="15">
        <f t="shared" ca="1" si="188"/>
        <v>13773.000014643407</v>
      </c>
      <c r="BB388" s="15">
        <f t="shared" ca="1" si="189"/>
        <v>14555.105274447964</v>
      </c>
      <c r="BC388" s="15">
        <f t="shared" ca="1" si="190"/>
        <v>17037.682666090663</v>
      </c>
      <c r="BD388" s="15">
        <f t="shared" ca="1" si="191"/>
        <v>22795.88630770113</v>
      </c>
      <c r="BE388" s="15">
        <f t="shared" ca="1" si="192"/>
        <v>31290.327229205013</v>
      </c>
      <c r="BF388" s="15">
        <f ca="1">Inputs!$B$13*EXP($B$9-0.5*C$6^2+C$6*Y388)</f>
        <v>14373.222275948479</v>
      </c>
      <c r="BG388" s="15">
        <f t="shared" ca="1" si="193"/>
        <v>16881.280188548222</v>
      </c>
      <c r="BH388" s="15">
        <f t="shared" ca="1" si="194"/>
        <v>17993.013298312249</v>
      </c>
      <c r="BI388" s="15">
        <f t="shared" ca="1" si="195"/>
        <v>21165.271000439639</v>
      </c>
      <c r="BJ388" s="15">
        <f t="shared" ca="1" si="196"/>
        <v>27666.091843372902</v>
      </c>
      <c r="BK388" s="15">
        <f t="shared" ca="1" si="197"/>
        <v>30334.052775664753</v>
      </c>
      <c r="BL388" s="15">
        <f t="shared" ca="1" si="198"/>
        <v>43147.446565112092</v>
      </c>
      <c r="BM388" s="15">
        <f t="shared" ca="1" si="199"/>
        <v>49247.797201704801</v>
      </c>
      <c r="BN388" s="15">
        <f t="shared" ca="1" si="200"/>
        <v>58914.560030686582</v>
      </c>
      <c r="BO388" s="15">
        <f t="shared" ca="1" si="201"/>
        <v>75935.632536386169</v>
      </c>
      <c r="BP388" s="15">
        <f t="shared" ca="1" si="202"/>
        <v>117688.70243261481</v>
      </c>
      <c r="BQ388" s="15">
        <f ca="1">Inputs!$B$20*EXP($B$10-0.5*C$7^2+C$7*AJ388)</f>
        <v>6955.0145401748696</v>
      </c>
      <c r="BR388" s="15">
        <f t="shared" ca="1" si="203"/>
        <v>10132.585252995665</v>
      </c>
      <c r="BS388" s="15">
        <f t="shared" ca="1" si="204"/>
        <v>17054.480277056511</v>
      </c>
      <c r="BT388" s="15">
        <f t="shared" ca="1" si="205"/>
        <v>38380.964128861975</v>
      </c>
      <c r="BU388" s="15">
        <f t="shared" ca="1" si="206"/>
        <v>65471.968283457922</v>
      </c>
      <c r="BV388" s="15">
        <f t="shared" ca="1" si="207"/>
        <v>84713.848076714246</v>
      </c>
      <c r="BW388" s="15">
        <f t="shared" ca="1" si="208"/>
        <v>113480.28034595959</v>
      </c>
      <c r="BX388" s="15">
        <f t="shared" ca="1" si="209"/>
        <v>146912.71022902089</v>
      </c>
      <c r="BY388" s="15">
        <f t="shared" ca="1" si="210"/>
        <v>203498.9205720099</v>
      </c>
      <c r="BZ388" s="15">
        <f t="shared" ca="1" si="211"/>
        <v>318360.2140147966</v>
      </c>
      <c r="CA388" s="15">
        <f t="shared" ca="1" si="212"/>
        <v>444313.46905526624</v>
      </c>
      <c r="CB388" s="15">
        <f ca="1">(AU388*DCF!C$10-DCF!C$5*MAX(AU388*DCF!C$10,0)-MAX(AU388-Inputs!$B$6,0)/Inputs!$B$10)*DCF!C$6</f>
        <v>1038.6100927919299</v>
      </c>
      <c r="CC388" s="15">
        <f ca="1">(AV388*DCF!D$10-DCF!D$5*MAX(AV388*DCF!D$10,0)-MAX(AV388-AU388,0)/Inputs!$B$10)*DCF!D$6</f>
        <v>1279.3436480753755</v>
      </c>
      <c r="CD388" s="15">
        <f ca="1">(AW388*DCF!E$10-DCF!E$5*MAX(AW388*DCF!E$10,0)-MAX(AW388-AV388,0)/Inputs!$B$10)*DCF!E$6</f>
        <v>1209.4768856651785</v>
      </c>
      <c r="CE388" s="15">
        <f ca="1">(AX388*DCF!F$10-DCF!F$5*MAX(AX388*DCF!F$10,0)-MAX(AX388-AW388,0)/Inputs!$B$10)*DCF!F$6</f>
        <v>1164.9021111043678</v>
      </c>
      <c r="CF388" s="15">
        <f ca="1">(AY388*DCF!G$10-DCF!G$5*MAX(AY388*DCF!G$10,0)-MAX(AY388-AX388,0)/Inputs!$B$10)*DCF!G$6</f>
        <v>1548.0353354345498</v>
      </c>
      <c r="CG388" s="15">
        <f ca="1">(AZ388*DCF!H$10-DCF!H$5*MAX(AZ388*DCF!H$10,0)-MAX(AZ388-AY388,0)/Inputs!$B$10)*DCF!H$6</f>
        <v>1993.021309096928</v>
      </c>
      <c r="CH388" s="15">
        <f ca="1">(BA388*DCF!I$10-DCF!I$5*MAX(BA388*DCF!I$10,0)-MAX(BA388-AZ388,0)/Inputs!$B$10)*DCF!I$6</f>
        <v>2231.9750779121964</v>
      </c>
      <c r="CI388" s="15">
        <f ca="1">(BB388*DCF!J$10-DCF!J$5*MAX(BB388*DCF!J$10,0)-MAX(BB388-BA388,0)/Inputs!$B$10)*DCF!J$6</f>
        <v>2379.1746735973175</v>
      </c>
      <c r="CJ388" s="15">
        <f ca="1">(BC388*DCF!K$10-DCF!K$5*MAX(BC388*DCF!K$10,0)-MAX(BC388-BB388,0)/Inputs!$B$10)*DCF!K$6</f>
        <v>2395.2702394248718</v>
      </c>
      <c r="CK388" s="15">
        <f ca="1">(BD388*DCF!L$10-DCF!L$5*MAX(BD388*DCF!L$10,0)-MAX(BD388-BC388,0)/Inputs!$B$10)*DCF!L$6</f>
        <v>2693.424176724709</v>
      </c>
      <c r="CL388" s="15">
        <f ca="1">(BE388*DCF!M$10-DCF!M$5*MAX(BE388*DCF!M$10,0)-MAX(BE388-BD388,0)/Inputs!$B$10)*DCF!M$6</f>
        <v>3400.7181522034266</v>
      </c>
      <c r="CM388" s="15">
        <f ca="1">(BF388*DCF!C$28-DCF!C$5*MAX(BF388*DCF!C$28,0)-MAX(BF388-Inputs!$B$13,0)/Inputs!$B$17)*DCF!C$6</f>
        <v>3696.9544529505761</v>
      </c>
      <c r="CN388" s="15">
        <f ca="1">(BG388*DCF!D$28-DCF!D$5*MAX(BG388*DCF!D$28,0)-MAX(BG388-BF388,0)/Inputs!$B$17)*DCF!D$6</f>
        <v>4436.8426159049177</v>
      </c>
      <c r="CO388" s="15">
        <f ca="1">(BH388*DCF!E$28-DCF!E$5*MAX(BH388*DCF!E$28,0)-MAX(BH388-BG388,0)/Inputs!$B$17)*DCF!E$6</f>
        <v>4876.8344644854042</v>
      </c>
      <c r="CP388" s="15">
        <f ca="1">(BI388*DCF!F$28-DCF!F$5*MAX(BI388*DCF!F$28,0)-MAX(BI388-BH388,0)/Inputs!$B$17)*DCF!F$6</f>
        <v>5168.2539090964146</v>
      </c>
      <c r="CQ388" s="15">
        <f ca="1">(BJ388*DCF!G$28-DCF!G$5*MAX(BJ388*DCF!G$28,0)-MAX(BJ388-BI388,0)/Inputs!$B$17)*DCF!G$6</f>
        <v>6084.8035852841458</v>
      </c>
      <c r="CR388" s="15">
        <f ca="1">(BK388*DCF!H$28-DCF!H$5*MAX(BK388*DCF!H$28,0)-MAX(BK388-BJ388,0)/Inputs!$B$17)*DCF!H$6</f>
        <v>7087.4196623600301</v>
      </c>
      <c r="CS388" s="15">
        <f ca="1">(BL388*DCF!I$28-DCF!I$5*MAX(BL388*DCF!I$28,0)-MAX(BL388-BK388,0)/Inputs!$B$17)*DCF!I$6</f>
        <v>8307.1382708892361</v>
      </c>
      <c r="CT388" s="15">
        <f ca="1">(BM388*DCF!J$28-DCF!J$5*MAX(BM388*DCF!J$28,0)-MAX(BM388-BL388,0)/Inputs!$B$17)*DCF!J$6</f>
        <v>10177.490490270608</v>
      </c>
      <c r="CU388" s="15">
        <f ca="1">(BN388*DCF!K$28-DCF!K$5*MAX(BN388*DCF!K$28,0)-MAX(BN388-BM388,0)/Inputs!$B$17)*DCF!K$6</f>
        <v>11257.717572105494</v>
      </c>
      <c r="CV388" s="15">
        <f ca="1">(BO388*DCF!L$28-DCF!L$5*MAX(BO388*DCF!L$28,0)-MAX(BO388-BN388,0)/Inputs!$B$17)*DCF!L$6</f>
        <v>13224.789833922381</v>
      </c>
      <c r="CW388" s="15">
        <f ca="1">(BP388*DCF!M$28-DCF!M$5*MAX(BP388*DCF!M$28,0)-MAX(BP388-BO388,0)/Inputs!$B$17)*DCF!M$6</f>
        <v>17778.828436596988</v>
      </c>
      <c r="CX388" s="15">
        <f ca="1">(BQ388*DCF!C$46-DCF!C$5*MAX(BQ388*DCF!C$46,0)-MAX(BQ388-Inputs!$B$20,0)/Inputs!$B$24)*DCF!C$6</f>
        <v>-3340.1948315299323</v>
      </c>
      <c r="CY388" s="15">
        <f ca="1">(BR388*DCF!D$46-DCF!D$5*MAX(BR388*DCF!D$46,0)-MAX(BR388-BQ388,0)/Inputs!$B$24)*DCF!D$6</f>
        <v>-3085.2390546726733</v>
      </c>
      <c r="CZ388" s="15">
        <f ca="1">(BS388*DCF!E$46-DCF!E$5*MAX(BS388*DCF!E$46,0)-MAX(BS388-BR388,0)/Inputs!$B$24)*DCF!E$6</f>
        <v>-4745.1424485687094</v>
      </c>
      <c r="DA388" s="15">
        <f ca="1">(BT388*DCF!F$46-DCF!F$5*MAX(BT388*DCF!F$46,0)-MAX(BT388-BS388,0)/Inputs!$B$24)*DCF!F$6</f>
        <v>-10560.791422855398</v>
      </c>
      <c r="DB388" s="15">
        <f ca="1">(BU388*DCF!G$46-DCF!G$5*MAX(BU388*DCF!G$46,0)-MAX(BU388-BT388,0)/Inputs!$B$24)*DCF!G$6</f>
        <v>-11315.226200960904</v>
      </c>
      <c r="DC388" s="15">
        <f ca="1">(BV388*DCF!H$46-DCF!H$5*MAX(BV388*DCF!H$46,0)-MAX(BV388-BU388,0)/Inputs!$B$24)*DCF!H$6</f>
        <v>-5979.2962488008579</v>
      </c>
      <c r="DD388" s="15">
        <f ca="1">(BW388*DCF!I$46-DCF!I$5*MAX(BW388*DCF!I$46,0)-MAX(BW388-BV388,0)/Inputs!$B$24)*DCF!I$6</f>
        <v>-5636.8588030288101</v>
      </c>
      <c r="DE388" s="15">
        <f ca="1">(BX388*DCF!J$46-DCF!J$5*MAX(BX388*DCF!J$46,0)-MAX(BX388-BW388,0)/Inputs!$B$24)*DCF!J$6</f>
        <v>-2703.1523839202509</v>
      </c>
      <c r="DF388" s="15">
        <f ca="1">(BY388*DCF!K$46-DCF!K$5*MAX(BY388*DCF!K$46,0)-MAX(BY388-BX388,0)/Inputs!$B$24)*DCF!K$6</f>
        <v>-2237.5773734822878</v>
      </c>
      <c r="DG388" s="15">
        <f ca="1">(BZ388*DCF!L$46-DCF!L$5*MAX(BZ388*DCF!L$46,0)-MAX(BZ388-BY388,0)/Inputs!$B$24)*DCF!L$6</f>
        <v>-3986.7222564389099</v>
      </c>
      <c r="DH388" s="15">
        <f ca="1">(CA388*DCF!M$46-DCF!M$5*MAX(CA388*DCF!M$46,0)-MAX(CA388-BZ388,0)/Inputs!$B$24)*DCF!M$6</f>
        <v>8501.1231097355339</v>
      </c>
      <c r="DI388" s="15">
        <f ca="1">SUM(CB388:CL388)+BE388*DCF!M$10*(1+Inputs!$B$30)*(1-Inputs!$B$33)*(1-Inputs!$B$30/Inputs!$B$31)/(Inputs!$B$29-Inputs!$B$30)*DCF!M$6</f>
        <v>108415.34615265034</v>
      </c>
      <c r="DJ388" s="15">
        <f ca="1">SUM(CM388:CW388)+BP388*DCF!M$28*(1+Inputs!$B$30)*(1-Inputs!$B$33)*(1-Inputs!$B$30/Inputs!$B$31)/(Inputs!$B$29-Inputs!$B$30)*DCF!M$6</f>
        <v>528802.6934831246</v>
      </c>
      <c r="DK388" s="15">
        <f ca="1">SUM(CX388:DH388)+CA388*DCF!M$46*(1+Inputs!$B$30)*(1-Inputs!$B$33)*(1-Inputs!$B$30/Inputs!$B$31)/(Inputs!$B$29-Inputs!$B$30)*DCF!M$6</f>
        <v>641872.1775400216</v>
      </c>
      <c r="DM388" s="15">
        <f ca="1">DI388+DJ388+DK388+Inputs!$B$34+Inputs!$B$36-Inputs!$B$35</f>
        <v>1355941.2171757966</v>
      </c>
    </row>
    <row r="389" spans="1:117" x14ac:dyDescent="0.75">
      <c r="A389" s="11">
        <v>376</v>
      </c>
      <c r="C389" s="23">
        <f t="shared" ca="1" si="217"/>
        <v>0.26078251474828695</v>
      </c>
      <c r="D389" s="23">
        <f t="shared" ca="1" si="217"/>
        <v>1.3481072306609216</v>
      </c>
      <c r="E389" s="23">
        <f t="shared" ca="1" si="217"/>
        <v>0.45833808425726125</v>
      </c>
      <c r="F389" s="23">
        <f t="shared" ca="1" si="217"/>
        <v>-0.78617960371964901</v>
      </c>
      <c r="G389" s="23">
        <f t="shared" ca="1" si="217"/>
        <v>-0.15035723197717182</v>
      </c>
      <c r="H389" s="23">
        <f t="shared" ca="1" si="217"/>
        <v>-1.4959917247963093</v>
      </c>
      <c r="I389" s="23">
        <f t="shared" ca="1" si="217"/>
        <v>5.7232139449245018E-2</v>
      </c>
      <c r="J389" s="23">
        <f t="shared" ca="1" si="217"/>
        <v>-0.71200794545433943</v>
      </c>
      <c r="K389" s="23">
        <f t="shared" ca="1" si="217"/>
        <v>1.1157917547813989</v>
      </c>
      <c r="L389" s="23">
        <f t="shared" ca="1" si="217"/>
        <v>-1.4255523983036231</v>
      </c>
      <c r="M389" s="23">
        <f t="shared" ca="1" si="217"/>
        <v>-0.82821837562400169</v>
      </c>
      <c r="N389" s="23">
        <f ca="1">SQRT(Inputs!$B$38)*C389+SQRT(1-Inputs!$B$38)*_xlfn.NORM.S.INV(RAND())</f>
        <v>0.78606879864370738</v>
      </c>
      <c r="O389" s="23">
        <f ca="1">SQRT(Inputs!$B$38)*D389+SQRT(1-Inputs!$B$38)*_xlfn.NORM.S.INV(RAND())</f>
        <v>1.9708240706205364</v>
      </c>
      <c r="P389" s="23">
        <f ca="1">SQRT(Inputs!$B$38)*E389+SQRT(1-Inputs!$B$38)*_xlfn.NORM.S.INV(RAND())</f>
        <v>2.2857534305451899E-2</v>
      </c>
      <c r="Q389" s="23">
        <f ca="1">SQRT(Inputs!$B$38)*F389+SQRT(1-Inputs!$B$38)*_xlfn.NORM.S.INV(RAND())</f>
        <v>-1.7304003170782416</v>
      </c>
      <c r="R389" s="23">
        <f ca="1">SQRT(Inputs!$B$38)*G389+SQRT(1-Inputs!$B$38)*_xlfn.NORM.S.INV(RAND())</f>
        <v>0.39489265860256756</v>
      </c>
      <c r="S389" s="23">
        <f ca="1">SQRT(Inputs!$B$38)*H389+SQRT(1-Inputs!$B$38)*_xlfn.NORM.S.INV(RAND())</f>
        <v>0.60041091144833958</v>
      </c>
      <c r="T389" s="23">
        <f ca="1">SQRT(Inputs!$B$38)*I389+SQRT(1-Inputs!$B$38)*_xlfn.NORM.S.INV(RAND())</f>
        <v>-1.0975131659601742</v>
      </c>
      <c r="U389" s="23">
        <f ca="1">SQRT(Inputs!$B$38)*J389+SQRT(1-Inputs!$B$38)*_xlfn.NORM.S.INV(RAND())</f>
        <v>-0.52125174960025356</v>
      </c>
      <c r="V389" s="23">
        <f ca="1">SQRT(Inputs!$B$38)*K389+SQRT(1-Inputs!$B$38)*_xlfn.NORM.S.INV(RAND())</f>
        <v>0.52149216132473952</v>
      </c>
      <c r="W389" s="23">
        <f ca="1">SQRT(Inputs!$B$38)*L389+SQRT(1-Inputs!$B$38)*_xlfn.NORM.S.INV(RAND())</f>
        <v>0.24830153335567684</v>
      </c>
      <c r="X389" s="23">
        <f ca="1">SQRT(Inputs!$B$38)*M389+SQRT(1-Inputs!$B$38)*_xlfn.NORM.S.INV(RAND())</f>
        <v>0.57032467435959966</v>
      </c>
      <c r="Y389" s="23">
        <f ca="1">SQRT(Inputs!$B$38)*C389+SQRT(1-Inputs!$B$38)*_xlfn.NORM.S.INV(RAND())</f>
        <v>-6.9341762830819387E-2</v>
      </c>
      <c r="Z389" s="23">
        <f ca="1">SQRT(Inputs!$B$38)*D389+SQRT(1-Inputs!$B$38)*_xlfn.NORM.S.INV(RAND())</f>
        <v>0.2439418246639577</v>
      </c>
      <c r="AA389" s="23">
        <f ca="1">SQRT(Inputs!$B$38)*E389+SQRT(1-Inputs!$B$38)*_xlfn.NORM.S.INV(RAND())</f>
        <v>-0.48907701815452942</v>
      </c>
      <c r="AB389" s="23">
        <f ca="1">SQRT(Inputs!$B$38)*F389+SQRT(1-Inputs!$B$38)*_xlfn.NORM.S.INV(RAND())</f>
        <v>-0.73956394473582421</v>
      </c>
      <c r="AC389" s="23">
        <f ca="1">SQRT(Inputs!$B$38)*G389+SQRT(1-Inputs!$B$38)*_xlfn.NORM.S.INV(RAND())</f>
        <v>-1.7901977731245415</v>
      </c>
      <c r="AD389" s="23">
        <f ca="1">SQRT(Inputs!$B$38)*H389+SQRT(1-Inputs!$B$38)*_xlfn.NORM.S.INV(RAND())</f>
        <v>-0.82705562139577127</v>
      </c>
      <c r="AE389" s="23">
        <f ca="1">SQRT(Inputs!$B$38)*I389+SQRT(1-Inputs!$B$38)*_xlfn.NORM.S.INV(RAND())</f>
        <v>-0.92083041086469397</v>
      </c>
      <c r="AF389" s="23">
        <f ca="1">SQRT(Inputs!$B$38)*J389+SQRT(1-Inputs!$B$38)*_xlfn.NORM.S.INV(RAND())</f>
        <v>9.3034105617094187E-2</v>
      </c>
      <c r="AG389" s="23">
        <f ca="1">SQRT(Inputs!$B$38)*K389+SQRT(1-Inputs!$B$38)*_xlfn.NORM.S.INV(RAND())</f>
        <v>0.71563562587641538</v>
      </c>
      <c r="AH389" s="23">
        <f ca="1">SQRT(Inputs!$B$38)*L389+SQRT(1-Inputs!$B$38)*_xlfn.NORM.S.INV(RAND())</f>
        <v>-0.91456847231865424</v>
      </c>
      <c r="AI389" s="23">
        <f ca="1">SQRT(Inputs!$B$38)*M389+SQRT(1-Inputs!$B$38)*_xlfn.NORM.S.INV(RAND())</f>
        <v>-0.37864251037280894</v>
      </c>
      <c r="AJ389" s="23">
        <f ca="1">SQRT(Inputs!$B$38)*C389+SQRT(1-Inputs!$B$38)*_xlfn.NORM.S.INV(RAND())</f>
        <v>0.88001592281789065</v>
      </c>
      <c r="AK389" s="23">
        <f ca="1">SQRT(Inputs!$B$38)*D389+SQRT(1-Inputs!$B$38)*_xlfn.NORM.S.INV(RAND())</f>
        <v>1.2698334587309319</v>
      </c>
      <c r="AL389" s="23">
        <f ca="1">SQRT(Inputs!$B$38)*E389+SQRT(1-Inputs!$B$38)*_xlfn.NORM.S.INV(RAND())</f>
        <v>1.7663900847486942</v>
      </c>
      <c r="AM389" s="23">
        <f ca="1">SQRT(Inputs!$B$38)*F389+SQRT(1-Inputs!$B$38)*_xlfn.NORM.S.INV(RAND())</f>
        <v>2.2963372902354673E-2</v>
      </c>
      <c r="AN389" s="23">
        <f ca="1">SQRT(Inputs!$B$38)*G389+SQRT(1-Inputs!$B$38)*_xlfn.NORM.S.INV(RAND())</f>
        <v>0.42933265952847222</v>
      </c>
      <c r="AO389" s="23">
        <f ca="1">SQRT(Inputs!$B$38)*H389+SQRT(1-Inputs!$B$38)*_xlfn.NORM.S.INV(RAND())</f>
        <v>-1.9090067091415075</v>
      </c>
      <c r="AP389" s="23">
        <f ca="1">SQRT(Inputs!$B$38)*I389+SQRT(1-Inputs!$B$38)*_xlfn.NORM.S.INV(RAND())</f>
        <v>-0.83807969205593391</v>
      </c>
      <c r="AQ389" s="23">
        <f ca="1">SQRT(Inputs!$B$38)*J389+SQRT(1-Inputs!$B$38)*_xlfn.NORM.S.INV(RAND())</f>
        <v>0.32331919601089426</v>
      </c>
      <c r="AR389" s="23">
        <f ca="1">SQRT(Inputs!$B$38)*K389+SQRT(1-Inputs!$B$38)*_xlfn.NORM.S.INV(RAND())</f>
        <v>0.27695377117530307</v>
      </c>
      <c r="AS389" s="23">
        <f ca="1">SQRT(Inputs!$B$38)*L389+SQRT(1-Inputs!$B$38)*_xlfn.NORM.S.INV(RAND())</f>
        <v>0.58207456437097238</v>
      </c>
      <c r="AT389" s="23">
        <f ca="1">SQRT(Inputs!$B$38)*M389+SQRT(1-Inputs!$B$38)*_xlfn.NORM.S.INV(RAND())</f>
        <v>-1.2518677966303198</v>
      </c>
      <c r="AU389" s="15">
        <f ca="1">Inputs!$B$6*EXP($B$8-0.5*C$5^2+C$5*N389)</f>
        <v>5635.5824837310274</v>
      </c>
      <c r="AV389" s="15">
        <f t="shared" ca="1" si="183"/>
        <v>9165.6023935909961</v>
      </c>
      <c r="AW389" s="15">
        <f t="shared" ca="1" si="184"/>
        <v>11210.336791617428</v>
      </c>
      <c r="AX389" s="15">
        <f t="shared" ca="1" si="185"/>
        <v>11025.825895526534</v>
      </c>
      <c r="AY389" s="15">
        <f t="shared" ca="1" si="186"/>
        <v>14110.672226095754</v>
      </c>
      <c r="AZ389" s="15">
        <f t="shared" ca="1" si="187"/>
        <v>18437.327022032194</v>
      </c>
      <c r="BA389" s="15">
        <f t="shared" ca="1" si="188"/>
        <v>20114.221828080648</v>
      </c>
      <c r="BB389" s="15">
        <f t="shared" ca="1" si="189"/>
        <v>23372.87568156753</v>
      </c>
      <c r="BC389" s="15">
        <f t="shared" ca="1" si="190"/>
        <v>30103.722909683289</v>
      </c>
      <c r="BD389" s="15">
        <f t="shared" ca="1" si="191"/>
        <v>37746.441030824972</v>
      </c>
      <c r="BE389" s="15">
        <f t="shared" ca="1" si="192"/>
        <v>48719.571124046197</v>
      </c>
      <c r="BF389" s="15">
        <f ca="1">Inputs!$B$13*EXP($B$9-0.5*C$6^2+C$6*Y389)</f>
        <v>13642.188787804665</v>
      </c>
      <c r="BG389" s="15">
        <f t="shared" ca="1" si="193"/>
        <v>17374.389330163711</v>
      </c>
      <c r="BH389" s="15">
        <f t="shared" ca="1" si="194"/>
        <v>19574.320669605499</v>
      </c>
      <c r="BI389" s="15">
        <f t="shared" ca="1" si="195"/>
        <v>21383.771899518681</v>
      </c>
      <c r="BJ389" s="15">
        <f t="shared" ca="1" si="196"/>
        <v>20252.677442946999</v>
      </c>
      <c r="BK389" s="15">
        <f t="shared" ca="1" si="197"/>
        <v>22209.365961443229</v>
      </c>
      <c r="BL389" s="15">
        <f t="shared" ca="1" si="198"/>
        <v>24212.713504661137</v>
      </c>
      <c r="BM389" s="15">
        <f t="shared" ca="1" si="199"/>
        <v>30108.624961599959</v>
      </c>
      <c r="BN389" s="15">
        <f t="shared" ca="1" si="200"/>
        <v>40345.620213655639</v>
      </c>
      <c r="BO389" s="15">
        <f t="shared" ca="1" si="201"/>
        <v>44634.62782625715</v>
      </c>
      <c r="BP389" s="15">
        <f t="shared" ca="1" si="202"/>
        <v>52629.972563193172</v>
      </c>
      <c r="BQ389" s="15">
        <f ca="1">Inputs!$B$20*EXP($B$10-0.5*C$7^2+C$7*AJ389)</f>
        <v>5860.8803338170101</v>
      </c>
      <c r="BR389" s="15">
        <f t="shared" ca="1" si="203"/>
        <v>11902.578566309252</v>
      </c>
      <c r="BS389" s="15">
        <f t="shared" ca="1" si="204"/>
        <v>27070.233479296836</v>
      </c>
      <c r="BT389" s="15">
        <f t="shared" ca="1" si="205"/>
        <v>37549.486752024277</v>
      </c>
      <c r="BU389" s="15">
        <f t="shared" ca="1" si="206"/>
        <v>57735.983911565192</v>
      </c>
      <c r="BV389" s="15">
        <f t="shared" ca="1" si="207"/>
        <v>52248.673309603655</v>
      </c>
      <c r="BW389" s="15">
        <f t="shared" ca="1" si="208"/>
        <v>61059.44625451904</v>
      </c>
      <c r="BX389" s="15">
        <f t="shared" ca="1" si="209"/>
        <v>91120.259301418104</v>
      </c>
      <c r="BY389" s="15">
        <f t="shared" ca="1" si="210"/>
        <v>134622.65867828284</v>
      </c>
      <c r="BZ389" s="15">
        <f t="shared" ca="1" si="211"/>
        <v>210228.1455963465</v>
      </c>
      <c r="CA389" s="15">
        <f t="shared" ca="1" si="212"/>
        <v>236407.43069470729</v>
      </c>
      <c r="CB389" s="15">
        <f ca="1">(AU389*DCF!C$10-DCF!C$5*MAX(AU389*DCF!C$10,0)-MAX(AU389-Inputs!$B$6,0)/Inputs!$B$10)*DCF!C$6</f>
        <v>1038.2732475304588</v>
      </c>
      <c r="CC389" s="15">
        <f ca="1">(AV389*DCF!D$10-DCF!D$5*MAX(AV389*DCF!D$10,0)-MAX(AV389-AU389,0)/Inputs!$B$10)*DCF!D$6</f>
        <v>1373.3505206846355</v>
      </c>
      <c r="CD389" s="15">
        <f ca="1">(AW389*DCF!E$10-DCF!E$5*MAX(AW389*DCF!E$10,0)-MAX(AW389-AV389,0)/Inputs!$B$10)*DCF!E$6</f>
        <v>2127.7294493251402</v>
      </c>
      <c r="CE389" s="15">
        <f ca="1">(AX389*DCF!F$10-DCF!F$5*MAX(AX389*DCF!F$10,0)-MAX(AX389-AW389,0)/Inputs!$B$10)*DCF!F$6</f>
        <v>2406.9202213196122</v>
      </c>
      <c r="CF389" s="15">
        <f ca="1">(AY389*DCF!G$10-DCF!G$5*MAX(AY389*DCF!G$10,0)-MAX(AY389-AX389,0)/Inputs!$B$10)*DCF!G$6</f>
        <v>2314.3999923203446</v>
      </c>
      <c r="CG389" s="15">
        <f ca="1">(AZ389*DCF!H$10-DCF!H$5*MAX(AZ389*DCF!H$10,0)-MAX(AZ389-AY389,0)/Inputs!$B$10)*DCF!H$6</f>
        <v>2811.3451415272657</v>
      </c>
      <c r="CH389" s="15">
        <f ca="1">(BA389*DCF!I$10-DCF!I$5*MAX(BA389*DCF!I$10,0)-MAX(BA389-AZ389,0)/Inputs!$B$10)*DCF!I$6</f>
        <v>3399.0650576639341</v>
      </c>
      <c r="CI389" s="15">
        <f ca="1">(BB389*DCF!J$10-DCF!J$5*MAX(BB389*DCF!J$10,0)-MAX(BB389-BA389,0)/Inputs!$B$10)*DCF!J$6</f>
        <v>3517.0444064189332</v>
      </c>
      <c r="CJ389" s="15">
        <f ca="1">(BC389*DCF!K$10-DCF!K$5*MAX(BC389*DCF!K$10,0)-MAX(BC389-BB389,0)/Inputs!$B$10)*DCF!K$6</f>
        <v>3903.9997702720902</v>
      </c>
      <c r="CK389" s="15">
        <f ca="1">(BD389*DCF!L$10-DCF!L$5*MAX(BD389*DCF!L$10,0)-MAX(BD389-BC389,0)/Inputs!$B$10)*DCF!L$6</f>
        <v>4704.5538930793664</v>
      </c>
      <c r="CL389" s="15">
        <f ca="1">(BE389*DCF!M$10-DCF!M$5*MAX(BE389*DCF!M$10,0)-MAX(BE389-BD389,0)/Inputs!$B$10)*DCF!M$6</f>
        <v>5564.103990291932</v>
      </c>
      <c r="CM389" s="15">
        <f ca="1">(BF389*DCF!C$28-DCF!C$5*MAX(BF389*DCF!C$28,0)-MAX(BF389-Inputs!$B$13,0)/Inputs!$B$17)*DCF!C$6</f>
        <v>3642.677731463365</v>
      </c>
      <c r="CN389" s="15">
        <f ca="1">(BG389*DCF!D$28-DCF!D$5*MAX(BG389*DCF!D$28,0)-MAX(BG389-BF389,0)/Inputs!$B$17)*DCF!D$6</f>
        <v>4320.9088816804669</v>
      </c>
      <c r="CO389" s="15">
        <f ca="1">(BH389*DCF!E$28-DCF!E$5*MAX(BH389*DCF!E$28,0)-MAX(BH389-BG389,0)/Inputs!$B$17)*DCF!E$6</f>
        <v>5110.2199772381509</v>
      </c>
      <c r="CP389" s="15">
        <f ca="1">(BI389*DCF!F$28-DCF!F$5*MAX(BI389*DCF!F$28,0)-MAX(BI389-BH389,0)/Inputs!$B$17)*DCF!F$6</f>
        <v>5475.6916067603233</v>
      </c>
      <c r="CQ389" s="15">
        <f ca="1">(BJ389*DCF!G$28-DCF!G$5*MAX(BJ389*DCF!G$28,0)-MAX(BJ389-BI389,0)/Inputs!$B$17)*DCF!G$6</f>
        <v>5254.7108191935858</v>
      </c>
      <c r="CR389" s="15">
        <f ca="1">(BK389*DCF!H$28-DCF!H$5*MAX(BK389*DCF!H$28,0)-MAX(BK389-BJ389,0)/Inputs!$B$17)*DCF!H$6</f>
        <v>5188.60674801613</v>
      </c>
      <c r="CS389" s="15">
        <f ca="1">(BL389*DCF!I$28-DCF!I$5*MAX(BL389*DCF!I$28,0)-MAX(BL389-BK389,0)/Inputs!$B$17)*DCF!I$6</f>
        <v>5406.1513274700046</v>
      </c>
      <c r="CT389" s="15">
        <f ca="1">(BM389*DCF!J$28-DCF!J$5*MAX(BM389*DCF!J$28,0)-MAX(BM389-BL389,0)/Inputs!$B$17)*DCF!J$6</f>
        <v>5934.9731803249124</v>
      </c>
      <c r="CU389" s="15">
        <f ca="1">(BN389*DCF!K$28-DCF!K$5*MAX(BN389*DCF!K$28,0)-MAX(BN389-BM389,0)/Inputs!$B$17)*DCF!K$6</f>
        <v>7266.4229518537613</v>
      </c>
      <c r="CV389" s="15">
        <f ca="1">(BO389*DCF!L$28-DCF!L$5*MAX(BO389*DCF!L$28,0)-MAX(BO389-BN389,0)/Inputs!$B$17)*DCF!L$6</f>
        <v>8420.2367633082358</v>
      </c>
      <c r="CW389" s="15">
        <f ca="1">(BP389*DCF!M$28-DCF!M$5*MAX(BP389*DCF!M$28,0)-MAX(BP389-BO389,0)/Inputs!$B$17)*DCF!M$6</f>
        <v>9066.6216076911551</v>
      </c>
      <c r="CX389" s="15">
        <f ca="1">(BQ389*DCF!C$46-DCF!C$5*MAX(BQ389*DCF!C$46,0)-MAX(BQ389-Inputs!$B$20,0)/Inputs!$B$24)*DCF!C$6</f>
        <v>-2582.1341804736785</v>
      </c>
      <c r="CY389" s="15">
        <f ca="1">(BR389*DCF!D$46-DCF!D$5*MAX(BR389*DCF!D$46,0)-MAX(BR389-BQ389,0)/Inputs!$B$24)*DCF!D$6</f>
        <v>-4609.4350747045182</v>
      </c>
      <c r="CZ389" s="15">
        <f ca="1">(BS389*DCF!E$46-DCF!E$5*MAX(BS389*DCF!E$46,0)-MAX(BS389-BR389,0)/Inputs!$B$24)*DCF!E$6</f>
        <v>-9179.7742495039583</v>
      </c>
      <c r="DA389" s="15">
        <f ca="1">(BT389*DCF!F$46-DCF!F$5*MAX(BT389*DCF!F$46,0)-MAX(BT389-BS389,0)/Inputs!$B$24)*DCF!F$6</f>
        <v>-6550.4184223142338</v>
      </c>
      <c r="DB389" s="15">
        <f ca="1">(BU389*DCF!G$46-DCF!G$5*MAX(BU389*DCF!G$46,0)-MAX(BU389-BT389,0)/Inputs!$B$24)*DCF!G$6</f>
        <v>-8732.4632343941594</v>
      </c>
      <c r="DC389" s="15">
        <f ca="1">(BV389*DCF!H$46-DCF!H$5*MAX(BV389*DCF!H$46,0)-MAX(BV389-BU389,0)/Inputs!$B$24)*DCF!H$6</f>
        <v>0</v>
      </c>
      <c r="DD389" s="15">
        <f ca="1">(BW389*DCF!I$46-DCF!I$5*MAX(BW389*DCF!I$46,0)-MAX(BW389-BV389,0)/Inputs!$B$24)*DCF!I$6</f>
        <v>-1119.0404867512968</v>
      </c>
      <c r="DE389" s="15">
        <f ca="1">(BX389*DCF!J$46-DCF!J$5*MAX(BX389*DCF!J$46,0)-MAX(BX389-BW389,0)/Inputs!$B$24)*DCF!J$6</f>
        <v>-4149.3936699035457</v>
      </c>
      <c r="DF389" s="15">
        <f ca="1">(BY389*DCF!K$46-DCF!K$5*MAX(BY389*DCF!K$46,0)-MAX(BY389-BX389,0)/Inputs!$B$24)*DCF!K$6</f>
        <v>-2966.8339175841788</v>
      </c>
      <c r="DG389" s="15">
        <f ca="1">(BZ389*DCF!L$46-DCF!L$5*MAX(BZ389*DCF!L$46,0)-MAX(BZ389-BY389,0)/Inputs!$B$24)*DCF!L$6</f>
        <v>-2577.6728932245201</v>
      </c>
      <c r="DH389" s="15">
        <f ca="1">(CA389*DCF!M$46-DCF!M$5*MAX(CA389*DCF!M$46,0)-MAX(CA389-BZ389,0)/Inputs!$B$24)*DCF!M$6</f>
        <v>13060.472717673429</v>
      </c>
      <c r="DI389" s="15">
        <f ca="1">SUM(CB389:CL389)+BE389*DCF!M$10*(1+Inputs!$B$30)*(1-Inputs!$B$33)*(1-Inputs!$B$30/Inputs!$B$31)/(Inputs!$B$29-Inputs!$B$30)*DCF!M$6</f>
        <v>168747.99637828651</v>
      </c>
      <c r="DJ389" s="15">
        <f ca="1">SUM(CM389:CW389)+BP389*DCF!M$28*(1+Inputs!$B$30)*(1-Inputs!$B$33)*(1-Inputs!$B$30/Inputs!$B$31)/(Inputs!$B$29-Inputs!$B$30)*DCF!M$6</f>
        <v>260380.43439860619</v>
      </c>
      <c r="DK389" s="15">
        <f ca="1">SUM(CX389:DH389)+CA389*DCF!M$46*(1+Inputs!$B$30)*(1-Inputs!$B$33)*(1-Inputs!$B$30/Inputs!$B$31)/(Inputs!$B$29-Inputs!$B$30)*DCF!M$6</f>
        <v>336107.19869326695</v>
      </c>
      <c r="DM389" s="15">
        <f ca="1">DI389+DJ389+DK389+Inputs!$B$34+Inputs!$B$36-Inputs!$B$35</f>
        <v>842086.62947015965</v>
      </c>
    </row>
    <row r="390" spans="1:117" x14ac:dyDescent="0.75">
      <c r="A390" s="11">
        <v>377</v>
      </c>
      <c r="C390" s="23">
        <f t="shared" ca="1" si="217"/>
        <v>-1.233896282608502</v>
      </c>
      <c r="D390" s="23">
        <f t="shared" ca="1" si="217"/>
        <v>-2.043368046170575</v>
      </c>
      <c r="E390" s="23">
        <f t="shared" ca="1" si="217"/>
        <v>-0.22518163854794829</v>
      </c>
      <c r="F390" s="23">
        <f t="shared" ca="1" si="217"/>
        <v>1.1935366031315549</v>
      </c>
      <c r="G390" s="23">
        <f t="shared" ca="1" si="217"/>
        <v>-1.3282167478803613</v>
      </c>
      <c r="H390" s="23">
        <f t="shared" ca="1" si="217"/>
        <v>0.87524584699117292</v>
      </c>
      <c r="I390" s="23">
        <f t="shared" ca="1" si="217"/>
        <v>0.47379748751655276</v>
      </c>
      <c r="J390" s="23">
        <f t="shared" ca="1" si="217"/>
        <v>0.34847658797935627</v>
      </c>
      <c r="K390" s="23">
        <f t="shared" ca="1" si="217"/>
        <v>0.49282829222761976</v>
      </c>
      <c r="L390" s="23">
        <f t="shared" ca="1" si="217"/>
        <v>-0.78489144669042243</v>
      </c>
      <c r="M390" s="23">
        <f t="shared" ca="1" si="217"/>
        <v>-1.0892102114142155</v>
      </c>
      <c r="N390" s="23">
        <f ca="1">SQRT(Inputs!$B$38)*C390+SQRT(1-Inputs!$B$38)*_xlfn.NORM.S.INV(RAND())</f>
        <v>1.4720609520422867E-2</v>
      </c>
      <c r="O390" s="23">
        <f ca="1">SQRT(Inputs!$B$38)*D390+SQRT(1-Inputs!$B$38)*_xlfn.NORM.S.INV(RAND())</f>
        <v>-2.0460696253614676</v>
      </c>
      <c r="P390" s="23">
        <f ca="1">SQRT(Inputs!$B$38)*E390+SQRT(1-Inputs!$B$38)*_xlfn.NORM.S.INV(RAND())</f>
        <v>-0.35489168358537482</v>
      </c>
      <c r="Q390" s="23">
        <f ca="1">SQRT(Inputs!$B$38)*F390+SQRT(1-Inputs!$B$38)*_xlfn.NORM.S.INV(RAND())</f>
        <v>-0.42768433539863682</v>
      </c>
      <c r="R390" s="23">
        <f ca="1">SQRT(Inputs!$B$38)*G390+SQRT(1-Inputs!$B$38)*_xlfn.NORM.S.INV(RAND())</f>
        <v>1.4395351179771816</v>
      </c>
      <c r="S390" s="23">
        <f ca="1">SQRT(Inputs!$B$38)*H390+SQRT(1-Inputs!$B$38)*_xlfn.NORM.S.INV(RAND())</f>
        <v>0.14829605665315915</v>
      </c>
      <c r="T390" s="23">
        <f ca="1">SQRT(Inputs!$B$38)*I390+SQRT(1-Inputs!$B$38)*_xlfn.NORM.S.INV(RAND())</f>
        <v>-0.37938889744281928</v>
      </c>
      <c r="U390" s="23">
        <f ca="1">SQRT(Inputs!$B$38)*J390+SQRT(1-Inputs!$B$38)*_xlfn.NORM.S.INV(RAND())</f>
        <v>-1.9551377926434699</v>
      </c>
      <c r="V390" s="23">
        <f ca="1">SQRT(Inputs!$B$38)*K390+SQRT(1-Inputs!$B$38)*_xlfn.NORM.S.INV(RAND())</f>
        <v>0.20579803525091742</v>
      </c>
      <c r="W390" s="23">
        <f ca="1">SQRT(Inputs!$B$38)*L390+SQRT(1-Inputs!$B$38)*_xlfn.NORM.S.INV(RAND())</f>
        <v>-0.13103375884703644</v>
      </c>
      <c r="X390" s="23">
        <f ca="1">SQRT(Inputs!$B$38)*M390+SQRT(1-Inputs!$B$38)*_xlfn.NORM.S.INV(RAND())</f>
        <v>1.1833051462189501</v>
      </c>
      <c r="Y390" s="23">
        <f ca="1">SQRT(Inputs!$B$38)*C390+SQRT(1-Inputs!$B$38)*_xlfn.NORM.S.INV(RAND())</f>
        <v>9.6569902115761663E-2</v>
      </c>
      <c r="Z390" s="23">
        <f ca="1">SQRT(Inputs!$B$38)*D390+SQRT(1-Inputs!$B$38)*_xlfn.NORM.S.INV(RAND())</f>
        <v>-2.1754184839566344</v>
      </c>
      <c r="AA390" s="23">
        <f ca="1">SQRT(Inputs!$B$38)*E390+SQRT(1-Inputs!$B$38)*_xlfn.NORM.S.INV(RAND())</f>
        <v>-1.1314921684371455</v>
      </c>
      <c r="AB390" s="23">
        <f ca="1">SQRT(Inputs!$B$38)*F390+SQRT(1-Inputs!$B$38)*_xlfn.NORM.S.INV(RAND())</f>
        <v>0.94939611415851821</v>
      </c>
      <c r="AC390" s="23">
        <f ca="1">SQRT(Inputs!$B$38)*G390+SQRT(1-Inputs!$B$38)*_xlfn.NORM.S.INV(RAND())</f>
        <v>-0.50923344337857757</v>
      </c>
      <c r="AD390" s="23">
        <f ca="1">SQRT(Inputs!$B$38)*H390+SQRT(1-Inputs!$B$38)*_xlfn.NORM.S.INV(RAND())</f>
        <v>3.4815220565737159E-2</v>
      </c>
      <c r="AE390" s="23">
        <f ca="1">SQRT(Inputs!$B$38)*I390+SQRT(1-Inputs!$B$38)*_xlfn.NORM.S.INV(RAND())</f>
        <v>0.47138925753921468</v>
      </c>
      <c r="AF390" s="23">
        <f ca="1">SQRT(Inputs!$B$38)*J390+SQRT(1-Inputs!$B$38)*_xlfn.NORM.S.INV(RAND())</f>
        <v>0.63372959008040741</v>
      </c>
      <c r="AG390" s="23">
        <f ca="1">SQRT(Inputs!$B$38)*K390+SQRT(1-Inputs!$B$38)*_xlfn.NORM.S.INV(RAND())</f>
        <v>-0.50439701020776417</v>
      </c>
      <c r="AH390" s="23">
        <f ca="1">SQRT(Inputs!$B$38)*L390+SQRT(1-Inputs!$B$38)*_xlfn.NORM.S.INV(RAND())</f>
        <v>0.77157903851309129</v>
      </c>
      <c r="AI390" s="23">
        <f ca="1">SQRT(Inputs!$B$38)*M390+SQRT(1-Inputs!$B$38)*_xlfn.NORM.S.INV(RAND())</f>
        <v>-0.15380172004312676</v>
      </c>
      <c r="AJ390" s="23">
        <f ca="1">SQRT(Inputs!$B$38)*C390+SQRT(1-Inputs!$B$38)*_xlfn.NORM.S.INV(RAND())</f>
        <v>0.51596093845472846</v>
      </c>
      <c r="AK390" s="23">
        <f ca="1">SQRT(Inputs!$B$38)*D390+SQRT(1-Inputs!$B$38)*_xlfn.NORM.S.INV(RAND())</f>
        <v>-0.99349190969175405</v>
      </c>
      <c r="AL390" s="23">
        <f ca="1">SQRT(Inputs!$B$38)*E390+SQRT(1-Inputs!$B$38)*_xlfn.NORM.S.INV(RAND())</f>
        <v>0.26910714652027912</v>
      </c>
      <c r="AM390" s="23">
        <f ca="1">SQRT(Inputs!$B$38)*F390+SQRT(1-Inputs!$B$38)*_xlfn.NORM.S.INV(RAND())</f>
        <v>0.16686723778267865</v>
      </c>
      <c r="AN390" s="23">
        <f ca="1">SQRT(Inputs!$B$38)*G390+SQRT(1-Inputs!$B$38)*_xlfn.NORM.S.INV(RAND())</f>
        <v>-1.730202845221573</v>
      </c>
      <c r="AO390" s="23">
        <f ca="1">SQRT(Inputs!$B$38)*H390+SQRT(1-Inputs!$B$38)*_xlfn.NORM.S.INV(RAND())</f>
        <v>5.9432631746928588E-2</v>
      </c>
      <c r="AP390" s="23">
        <f ca="1">SQRT(Inputs!$B$38)*I390+SQRT(1-Inputs!$B$38)*_xlfn.NORM.S.INV(RAND())</f>
        <v>-0.51181799033109776</v>
      </c>
      <c r="AQ390" s="23">
        <f ca="1">SQRT(Inputs!$B$38)*J390+SQRT(1-Inputs!$B$38)*_xlfn.NORM.S.INV(RAND())</f>
        <v>-0.15269439702469501</v>
      </c>
      <c r="AR390" s="23">
        <f ca="1">SQRT(Inputs!$B$38)*K390+SQRT(1-Inputs!$B$38)*_xlfn.NORM.S.INV(RAND())</f>
        <v>0.20934887128727547</v>
      </c>
      <c r="AS390" s="23">
        <f ca="1">SQRT(Inputs!$B$38)*L390+SQRT(1-Inputs!$B$38)*_xlfn.NORM.S.INV(RAND())</f>
        <v>-0.19134789606360988</v>
      </c>
      <c r="AT390" s="23">
        <f ca="1">SQRT(Inputs!$B$38)*M390+SQRT(1-Inputs!$B$38)*_xlfn.NORM.S.INV(RAND())</f>
        <v>5.0361097033770896E-3</v>
      </c>
      <c r="AU390" s="15">
        <f ca="1">Inputs!$B$6*EXP($B$8-0.5*C$5^2+C$5*N390)</f>
        <v>4974.0779041850092</v>
      </c>
      <c r="AV390" s="15">
        <f t="shared" ca="1" si="183"/>
        <v>4481.6226111488286</v>
      </c>
      <c r="AW390" s="15">
        <f t="shared" ca="1" si="184"/>
        <v>5209.1286209510126</v>
      </c>
      <c r="AX390" s="15">
        <f t="shared" ca="1" si="185"/>
        <v>6028.9250057600611</v>
      </c>
      <c r="AY390" s="15">
        <f t="shared" ca="1" si="186"/>
        <v>8716.8805824043175</v>
      </c>
      <c r="AZ390" s="15">
        <f t="shared" ca="1" si="187"/>
        <v>10836.506463160838</v>
      </c>
      <c r="BA390" s="15">
        <f t="shared" ca="1" si="188"/>
        <v>12744.874570217497</v>
      </c>
      <c r="BB390" s="15">
        <f t="shared" ca="1" si="189"/>
        <v>12827.83892874197</v>
      </c>
      <c r="BC390" s="15">
        <f t="shared" ca="1" si="190"/>
        <v>16026.065081410579</v>
      </c>
      <c r="BD390" s="15">
        <f t="shared" ca="1" si="191"/>
        <v>19394.28123956946</v>
      </c>
      <c r="BE390" s="15">
        <f t="shared" ca="1" si="192"/>
        <v>26469.637534354872</v>
      </c>
      <c r="BF390" s="15">
        <f ca="1">Inputs!$B$13*EXP($B$9-0.5*C$6^2+C$6*Y390)</f>
        <v>14098.36329442281</v>
      </c>
      <c r="BG390" s="15">
        <f t="shared" ca="1" si="193"/>
        <v>11603.924179867448</v>
      </c>
      <c r="BH390" s="15">
        <f t="shared" ca="1" si="194"/>
        <v>11751.904599284011</v>
      </c>
      <c r="BI390" s="15">
        <f t="shared" ca="1" si="195"/>
        <v>16649.712389142154</v>
      </c>
      <c r="BJ390" s="15">
        <f t="shared" ca="1" si="196"/>
        <v>18966.853834268255</v>
      </c>
      <c r="BK390" s="15">
        <f t="shared" ca="1" si="197"/>
        <v>23388.815821923868</v>
      </c>
      <c r="BL390" s="15">
        <f t="shared" ca="1" si="198"/>
        <v>30540.135372381425</v>
      </c>
      <c r="BM390" s="15">
        <f t="shared" ca="1" si="199"/>
        <v>40615.300400219108</v>
      </c>
      <c r="BN390" s="15">
        <f t="shared" ca="1" si="200"/>
        <v>47021.848443879571</v>
      </c>
      <c r="BO390" s="15">
        <f t="shared" ca="1" si="201"/>
        <v>63284.324351497278</v>
      </c>
      <c r="BP390" s="15">
        <f t="shared" ca="1" si="202"/>
        <v>76545.636377218572</v>
      </c>
      <c r="BQ390" s="15">
        <f ca="1">Inputs!$B$20*EXP($B$10-0.5*C$7^2+C$7*AJ390)</f>
        <v>5150.9224718750338</v>
      </c>
      <c r="BR390" s="15">
        <f t="shared" ca="1" si="203"/>
        <v>5097.9788935643019</v>
      </c>
      <c r="BS390" s="15">
        <f t="shared" ca="1" si="204"/>
        <v>7542.093651093779</v>
      </c>
      <c r="BT390" s="15">
        <f t="shared" ca="1" si="205"/>
        <v>10864.226513552912</v>
      </c>
      <c r="BU390" s="15">
        <f t="shared" ca="1" si="206"/>
        <v>9906.1306546551241</v>
      </c>
      <c r="BV390" s="15">
        <f t="shared" ca="1" si="207"/>
        <v>13968.073217087125</v>
      </c>
      <c r="BW390" s="15">
        <f t="shared" ca="1" si="208"/>
        <v>17490.549412048051</v>
      </c>
      <c r="BX390" s="15">
        <f t="shared" ca="1" si="209"/>
        <v>23725.834962201901</v>
      </c>
      <c r="BY390" s="15">
        <f t="shared" ca="1" si="210"/>
        <v>34602.489404707099</v>
      </c>
      <c r="BZ390" s="15">
        <f t="shared" ca="1" si="211"/>
        <v>46873.947293543446</v>
      </c>
      <c r="CA390" s="15">
        <f t="shared" ca="1" si="212"/>
        <v>65902.620930598161</v>
      </c>
      <c r="CB390" s="15">
        <f ca="1">(AU390*DCF!C$10-DCF!C$5*MAX(AU390*DCF!C$10,0)-MAX(AU390-Inputs!$B$6,0)/Inputs!$B$10)*DCF!C$6</f>
        <v>1042.9898930897425</v>
      </c>
      <c r="CC390" s="15">
        <f ca="1">(AV390*DCF!D$10-DCF!D$5*MAX(AV390*DCF!D$10,0)-MAX(AV390-AU390,0)/Inputs!$B$10)*DCF!D$6</f>
        <v>1092.3651494709648</v>
      </c>
      <c r="CD390" s="15">
        <f ca="1">(AW390*DCF!E$10-DCF!E$5*MAX(AW390*DCF!E$10,0)-MAX(AW390-AV390,0)/Inputs!$B$10)*DCF!E$6</f>
        <v>1038.8403955773101</v>
      </c>
      <c r="CE390" s="15">
        <f ca="1">(AX390*DCF!F$10-DCF!F$5*MAX(AX390*DCF!F$10,0)-MAX(AX390-AW390,0)/Inputs!$B$10)*DCF!F$6</f>
        <v>1145.5254180180998</v>
      </c>
      <c r="CF390" s="15">
        <f ca="1">(AY390*DCF!G$10-DCF!G$5*MAX(AY390*DCF!G$10,0)-MAX(AY390-AX390,0)/Inputs!$B$10)*DCF!G$6</f>
        <v>1279.353241030977</v>
      </c>
      <c r="CG390" s="15">
        <f ca="1">(AZ390*DCF!H$10-DCF!H$5*MAX(AZ390*DCF!H$10,0)-MAX(AZ390-AY390,0)/Inputs!$B$10)*DCF!H$6</f>
        <v>1727.5379282062936</v>
      </c>
      <c r="CH390" s="15">
        <f ca="1">(BA390*DCF!I$10-DCF!I$5*MAX(BA390*DCF!I$10,0)-MAX(BA390-AZ390,0)/Inputs!$B$10)*DCF!I$6</f>
        <v>2014.9844168048071</v>
      </c>
      <c r="CI390" s="15">
        <f ca="1">(BB390*DCF!J$10-DCF!J$5*MAX(BB390*DCF!J$10,0)-MAX(BB390-BA390,0)/Inputs!$B$10)*DCF!J$6</f>
        <v>2188.7150435277172</v>
      </c>
      <c r="CJ390" s="15">
        <f ca="1">(BC390*DCF!K$10-DCF!K$5*MAX(BC390*DCF!K$10,0)-MAX(BC390-BB390,0)/Inputs!$B$10)*DCF!K$6</f>
        <v>2132.2361225950344</v>
      </c>
      <c r="CK390" s="15">
        <f ca="1">(BD390*DCF!L$10-DCF!L$5*MAX(BD390*DCF!L$10,0)-MAX(BD390-BC390,0)/Inputs!$B$10)*DCF!L$6</f>
        <v>2489.4615265215753</v>
      </c>
      <c r="CL390" s="15">
        <f ca="1">(BE390*DCF!M$10-DCF!M$5*MAX(BE390*DCF!M$10,0)-MAX(BE390-BD390,0)/Inputs!$B$10)*DCF!M$6</f>
        <v>2889.9813066841734</v>
      </c>
      <c r="CM390" s="15">
        <f ca="1">(BF390*DCF!C$28-DCF!C$5*MAX(BF390*DCF!C$28,0)-MAX(BF390-Inputs!$B$13,0)/Inputs!$B$17)*DCF!C$6</f>
        <v>3676.5471191820416</v>
      </c>
      <c r="CN390" s="15">
        <f ca="1">(BG390*DCF!D$28-DCF!D$5*MAX(BG390*DCF!D$28,0)-MAX(BG390-BF390,0)/Inputs!$B$17)*DCF!D$6</f>
        <v>3417.6233016778788</v>
      </c>
      <c r="CO390" s="15">
        <f ca="1">(BH390*DCF!E$28-DCF!E$5*MAX(BH390*DCF!E$28,0)-MAX(BH390-BG390,0)/Inputs!$B$17)*DCF!E$6</f>
        <v>3299.1837383930683</v>
      </c>
      <c r="CP390" s="15">
        <f ca="1">(BI390*DCF!F$28-DCF!F$5*MAX(BI390*DCF!F$28,0)-MAX(BI390-BH390,0)/Inputs!$B$17)*DCF!F$6</f>
        <v>3628.2350219664527</v>
      </c>
      <c r="CQ390" s="15">
        <f ca="1">(BJ390*DCF!G$28-DCF!G$5*MAX(BJ390*DCF!G$28,0)-MAX(BJ390-BI390,0)/Inputs!$B$17)*DCF!G$6</f>
        <v>4531.3738278985429</v>
      </c>
      <c r="CR390" s="15">
        <f ca="1">(BK390*DCF!H$28-DCF!H$5*MAX(BK390*DCF!H$28,0)-MAX(BK390-BJ390,0)/Inputs!$B$17)*DCF!H$6</f>
        <v>5097.2633982826501</v>
      </c>
      <c r="CS390" s="15">
        <f ca="1">(BL390*DCF!I$28-DCF!I$5*MAX(BL390*DCF!I$28,0)-MAX(BL390-BK390,0)/Inputs!$B$17)*DCF!I$6</f>
        <v>6155.1719910746951</v>
      </c>
      <c r="CT390" s="15">
        <f ca="1">(BM390*DCF!J$28-DCF!J$5*MAX(BM390*DCF!J$28,0)-MAX(BM390-BL390,0)/Inputs!$B$17)*DCF!J$6</f>
        <v>7724.6991458989232</v>
      </c>
      <c r="CU390" s="15">
        <f ca="1">(BN390*DCF!K$28-DCF!K$5*MAX(BN390*DCF!K$28,0)-MAX(BN390-BM390,0)/Inputs!$B$17)*DCF!K$6</f>
        <v>9145.5091754142195</v>
      </c>
      <c r="CV390" s="15">
        <f ca="1">(BO390*DCF!L$28-DCF!L$5*MAX(BO390*DCF!L$28,0)-MAX(BO390-BN390,0)/Inputs!$B$17)*DCF!L$6</f>
        <v>10786.42477169988</v>
      </c>
      <c r="CW390" s="15">
        <f ca="1">(BP390*DCF!M$28-DCF!M$5*MAX(BP390*DCF!M$28,0)-MAX(BP390-BO390,0)/Inputs!$B$17)*DCF!M$6</f>
        <v>13015.926043341746</v>
      </c>
      <c r="CX390" s="15">
        <f ca="1">(BQ390*DCF!C$46-DCF!C$5*MAX(BQ390*DCF!C$46,0)-MAX(BQ390-Inputs!$B$20,0)/Inputs!$B$24)*DCF!C$6</f>
        <v>-2090.2465163106467</v>
      </c>
      <c r="CY390" s="15">
        <f ca="1">(BR390*DCF!D$46-DCF!D$5*MAX(BR390*DCF!D$46,0)-MAX(BR390-BQ390,0)/Inputs!$B$24)*DCF!D$6</f>
        <v>-870.10611072680342</v>
      </c>
      <c r="CZ390" s="15">
        <f ca="1">(BS390*DCF!E$46-DCF!E$5*MAX(BS390*DCF!E$46,0)-MAX(BS390-BR390,0)/Inputs!$B$24)*DCF!E$6</f>
        <v>-1855.2684580151999</v>
      </c>
      <c r="DA390" s="15">
        <f ca="1">(BT390*DCF!F$46-DCF!F$5*MAX(BT390*DCF!F$46,0)-MAX(BT390-BS390,0)/Inputs!$B$24)*DCF!F$6</f>
        <v>-2000.8952594491525</v>
      </c>
      <c r="DB390" s="15">
        <f ca="1">(BU390*DCF!G$46-DCF!G$5*MAX(BU390*DCF!G$46,0)-MAX(BU390-BT390,0)/Inputs!$B$24)*DCF!G$6</f>
        <v>-333.22266309823652</v>
      </c>
      <c r="DC390" s="15">
        <f ca="1">(BV390*DCF!H$46-DCF!H$5*MAX(BV390*DCF!H$46,0)-MAX(BV390-BU390,0)/Inputs!$B$24)*DCF!H$6</f>
        <v>-1262.2237633407437</v>
      </c>
      <c r="DD390" s="15">
        <f ca="1">(BW390*DCF!I$46-DCF!I$5*MAX(BW390*DCF!I$46,0)-MAX(BW390-BV390,0)/Inputs!$B$24)*DCF!I$6</f>
        <v>-607.21562914396611</v>
      </c>
      <c r="DE390" s="15">
        <f ca="1">(BX390*DCF!J$46-DCF!J$5*MAX(BX390*DCF!J$46,0)-MAX(BX390-BW390,0)/Inputs!$B$24)*DCF!J$6</f>
        <v>-658.26271015459895</v>
      </c>
      <c r="DF390" s="15">
        <f ca="1">(BY390*DCF!K$46-DCF!K$5*MAX(BY390*DCF!K$46,0)-MAX(BY390-BX390,0)/Inputs!$B$24)*DCF!K$6</f>
        <v>-687.88104275641967</v>
      </c>
      <c r="DG390" s="15">
        <f ca="1">(BZ390*DCF!L$46-DCF!L$5*MAX(BZ390*DCF!L$46,0)-MAX(BZ390-BY390,0)/Inputs!$B$24)*DCF!L$6</f>
        <v>463.10768223940249</v>
      </c>
      <c r="DH390" s="15">
        <f ca="1">(CA390*DCF!M$46-DCF!M$5*MAX(CA390*DCF!M$46,0)-MAX(CA390-BZ390,0)/Inputs!$B$24)*DCF!M$6</f>
        <v>1188.4446035388953</v>
      </c>
      <c r="DI390" s="15">
        <f ca="1">SUM(CB390:CL390)+BE390*DCF!M$10*(1+Inputs!$B$30)*(1-Inputs!$B$33)*(1-Inputs!$B$30/Inputs!$B$31)/(Inputs!$B$29-Inputs!$B$30)*DCF!M$6</f>
        <v>92707.341724356418</v>
      </c>
      <c r="DJ390" s="15">
        <f ca="1">SUM(CM390:CW390)+BP390*DCF!M$28*(1+Inputs!$B$30)*(1-Inputs!$B$33)*(1-Inputs!$B$30/Inputs!$B$31)/(Inputs!$B$29-Inputs!$B$30)*DCF!M$6</f>
        <v>354514.64853356517</v>
      </c>
      <c r="DK390" s="15">
        <f ca="1">SUM(CX390:DH390)+CA390*DCF!M$46*(1+Inputs!$B$30)*(1-Inputs!$B$33)*(1-Inputs!$B$30/Inputs!$B$31)/(Inputs!$B$29-Inputs!$B$30)*DCF!M$6</f>
        <v>93179.488756003353</v>
      </c>
      <c r="DM390" s="15">
        <f ca="1">DI390+DJ390+DK390+Inputs!$B$34+Inputs!$B$36-Inputs!$B$35</f>
        <v>617252.47901392495</v>
      </c>
    </row>
    <row r="391" spans="1:117" x14ac:dyDescent="0.75">
      <c r="A391" s="11">
        <v>378</v>
      </c>
      <c r="C391" s="23">
        <f t="shared" ca="1" si="217"/>
        <v>3.7638290490926991E-2</v>
      </c>
      <c r="D391" s="23">
        <f t="shared" ca="1" si="217"/>
        <v>-1.2766680544639775</v>
      </c>
      <c r="E391" s="23">
        <f t="shared" ca="1" si="217"/>
        <v>-0.72820798495340777</v>
      </c>
      <c r="F391" s="23">
        <f t="shared" ca="1" si="217"/>
        <v>-1.0154414287228943</v>
      </c>
      <c r="G391" s="23">
        <f t="shared" ca="1" si="217"/>
        <v>-1.0084928407264848</v>
      </c>
      <c r="H391" s="23">
        <f t="shared" ca="1" si="217"/>
        <v>-0.96079056128259765</v>
      </c>
      <c r="I391" s="23">
        <f t="shared" ca="1" si="217"/>
        <v>0.96266851448181767</v>
      </c>
      <c r="J391" s="23">
        <f t="shared" ca="1" si="217"/>
        <v>-2.4182847090555386</v>
      </c>
      <c r="K391" s="23">
        <f t="shared" ca="1" si="217"/>
        <v>-0.34577787604411031</v>
      </c>
      <c r="L391" s="23">
        <f t="shared" ca="1" si="217"/>
        <v>-1.6592702662040559</v>
      </c>
      <c r="M391" s="23">
        <f t="shared" ca="1" si="217"/>
        <v>-0.33008745610349177</v>
      </c>
      <c r="N391" s="23">
        <f ca="1">SQRT(Inputs!$B$38)*C391+SQRT(1-Inputs!$B$38)*_xlfn.NORM.S.INV(RAND())</f>
        <v>0.75421891778875094</v>
      </c>
      <c r="O391" s="23">
        <f ca="1">SQRT(Inputs!$B$38)*D391+SQRT(1-Inputs!$B$38)*_xlfn.NORM.S.INV(RAND())</f>
        <v>-0.49808966448663389</v>
      </c>
      <c r="P391" s="23">
        <f ca="1">SQRT(Inputs!$B$38)*E391+SQRT(1-Inputs!$B$38)*_xlfn.NORM.S.INV(RAND())</f>
        <v>-1.0257842626965155</v>
      </c>
      <c r="Q391" s="23">
        <f ca="1">SQRT(Inputs!$B$38)*F391+SQRT(1-Inputs!$B$38)*_xlfn.NORM.S.INV(RAND())</f>
        <v>-0.204151279324775</v>
      </c>
      <c r="R391" s="23">
        <f ca="1">SQRT(Inputs!$B$38)*G391+SQRT(1-Inputs!$B$38)*_xlfn.NORM.S.INV(RAND())</f>
        <v>-1.1362899770787194E-2</v>
      </c>
      <c r="S391" s="23">
        <f ca="1">SQRT(Inputs!$B$38)*H391+SQRT(1-Inputs!$B$38)*_xlfn.NORM.S.INV(RAND())</f>
        <v>-1.654897865706606</v>
      </c>
      <c r="T391" s="23">
        <f ca="1">SQRT(Inputs!$B$38)*I391+SQRT(1-Inputs!$B$38)*_xlfn.NORM.S.INV(RAND())</f>
        <v>0.53779480512379219</v>
      </c>
      <c r="U391" s="23">
        <f ca="1">SQRT(Inputs!$B$38)*J391+SQRT(1-Inputs!$B$38)*_xlfn.NORM.S.INV(RAND())</f>
        <v>-0.88937029516083532</v>
      </c>
      <c r="V391" s="23">
        <f ca="1">SQRT(Inputs!$B$38)*K391+SQRT(1-Inputs!$B$38)*_xlfn.NORM.S.INV(RAND())</f>
        <v>1.0600555628329627</v>
      </c>
      <c r="W391" s="23">
        <f ca="1">SQRT(Inputs!$B$38)*L391+SQRT(1-Inputs!$B$38)*_xlfn.NORM.S.INV(RAND())</f>
        <v>-7.5050917688583851E-2</v>
      </c>
      <c r="X391" s="23">
        <f ca="1">SQRT(Inputs!$B$38)*M391+SQRT(1-Inputs!$B$38)*_xlfn.NORM.S.INV(RAND())</f>
        <v>8.9028690423942486E-2</v>
      </c>
      <c r="Y391" s="23">
        <f ca="1">SQRT(Inputs!$B$38)*C391+SQRT(1-Inputs!$B$38)*_xlfn.NORM.S.INV(RAND())</f>
        <v>-0.26318809991887232</v>
      </c>
      <c r="Z391" s="23">
        <f ca="1">SQRT(Inputs!$B$38)*D391+SQRT(1-Inputs!$B$38)*_xlfn.NORM.S.INV(RAND())</f>
        <v>-0.68407291646473889</v>
      </c>
      <c r="AA391" s="23">
        <f ca="1">SQRT(Inputs!$B$38)*E391+SQRT(1-Inputs!$B$38)*_xlfn.NORM.S.INV(RAND())</f>
        <v>-0.74169417003099181</v>
      </c>
      <c r="AB391" s="23">
        <f ca="1">SQRT(Inputs!$B$38)*F391+SQRT(1-Inputs!$B$38)*_xlfn.NORM.S.INV(RAND())</f>
        <v>-0.32337620911510279</v>
      </c>
      <c r="AC391" s="23">
        <f ca="1">SQRT(Inputs!$B$38)*G391+SQRT(1-Inputs!$B$38)*_xlfn.NORM.S.INV(RAND())</f>
        <v>0.60628490009143776</v>
      </c>
      <c r="AD391" s="23">
        <f ca="1">SQRT(Inputs!$B$38)*H391+SQRT(1-Inputs!$B$38)*_xlfn.NORM.S.INV(RAND())</f>
        <v>-2.2636339565301467</v>
      </c>
      <c r="AE391" s="23">
        <f ca="1">SQRT(Inputs!$B$38)*I391+SQRT(1-Inputs!$B$38)*_xlfn.NORM.S.INV(RAND())</f>
        <v>1.130582772659001</v>
      </c>
      <c r="AF391" s="23">
        <f ca="1">SQRT(Inputs!$B$38)*J391+SQRT(1-Inputs!$B$38)*_xlfn.NORM.S.INV(RAND())</f>
        <v>-1.8732310918983348</v>
      </c>
      <c r="AG391" s="23">
        <f ca="1">SQRT(Inputs!$B$38)*K391+SQRT(1-Inputs!$B$38)*_xlfn.NORM.S.INV(RAND())</f>
        <v>0.62535879960396712</v>
      </c>
      <c r="AH391" s="23">
        <f ca="1">SQRT(Inputs!$B$38)*L391+SQRT(1-Inputs!$B$38)*_xlfn.NORM.S.INV(RAND())</f>
        <v>-1.4832030504966722</v>
      </c>
      <c r="AI391" s="23">
        <f ca="1">SQRT(Inputs!$B$38)*M391+SQRT(1-Inputs!$B$38)*_xlfn.NORM.S.INV(RAND())</f>
        <v>-1.5640120926450809</v>
      </c>
      <c r="AJ391" s="23">
        <f ca="1">SQRT(Inputs!$B$38)*C391+SQRT(1-Inputs!$B$38)*_xlfn.NORM.S.INV(RAND())</f>
        <v>1.0665629258991847</v>
      </c>
      <c r="AK391" s="23">
        <f ca="1">SQRT(Inputs!$B$38)*D391+SQRT(1-Inputs!$B$38)*_xlfn.NORM.S.INV(RAND())</f>
        <v>-0.55273097587311448</v>
      </c>
      <c r="AL391" s="23">
        <f ca="1">SQRT(Inputs!$B$38)*E391+SQRT(1-Inputs!$B$38)*_xlfn.NORM.S.INV(RAND())</f>
        <v>-0.8656359954614119</v>
      </c>
      <c r="AM391" s="23">
        <f ca="1">SQRT(Inputs!$B$38)*F391+SQRT(1-Inputs!$B$38)*_xlfn.NORM.S.INV(RAND())</f>
        <v>-1.321002177727709</v>
      </c>
      <c r="AN391" s="23">
        <f ca="1">SQRT(Inputs!$B$38)*G391+SQRT(1-Inputs!$B$38)*_xlfn.NORM.S.INV(RAND())</f>
        <v>-1.1055832571794648</v>
      </c>
      <c r="AO391" s="23">
        <f ca="1">SQRT(Inputs!$B$38)*H391+SQRT(1-Inputs!$B$38)*_xlfn.NORM.S.INV(RAND())</f>
        <v>-0.29620323683115724</v>
      </c>
      <c r="AP391" s="23">
        <f ca="1">SQRT(Inputs!$B$38)*I391+SQRT(1-Inputs!$B$38)*_xlfn.NORM.S.INV(RAND())</f>
        <v>1.8886070848106293</v>
      </c>
      <c r="AQ391" s="23">
        <f ca="1">SQRT(Inputs!$B$38)*J391+SQRT(1-Inputs!$B$38)*_xlfn.NORM.S.INV(RAND())</f>
        <v>-2.0767448342835566</v>
      </c>
      <c r="AR391" s="23">
        <f ca="1">SQRT(Inputs!$B$38)*K391+SQRT(1-Inputs!$B$38)*_xlfn.NORM.S.INV(RAND())</f>
        <v>-0.54226268243466547</v>
      </c>
      <c r="AS391" s="23">
        <f ca="1">SQRT(Inputs!$B$38)*L391+SQRT(1-Inputs!$B$38)*_xlfn.NORM.S.INV(RAND())</f>
        <v>-1.1598230403158118</v>
      </c>
      <c r="AT391" s="23">
        <f ca="1">SQRT(Inputs!$B$38)*M391+SQRT(1-Inputs!$B$38)*_xlfn.NORM.S.INV(RAND())</f>
        <v>1.5901271608363438E-2</v>
      </c>
      <c r="AU391" s="15">
        <f ca="1">Inputs!$B$6*EXP($B$8-0.5*C$5^2+C$5*N391)</f>
        <v>5606.6022296564206</v>
      </c>
      <c r="AV391" s="15">
        <f t="shared" ca="1" si="183"/>
        <v>6342.6244437796513</v>
      </c>
      <c r="AW391" s="15">
        <f t="shared" ca="1" si="184"/>
        <v>6734.4037836328544</v>
      </c>
      <c r="AX391" s="15">
        <f t="shared" ca="1" si="185"/>
        <v>8014.9780143991848</v>
      </c>
      <c r="AY391" s="15">
        <f t="shared" ca="1" si="186"/>
        <v>9782.1311413060794</v>
      </c>
      <c r="AZ391" s="15">
        <f t="shared" ca="1" si="187"/>
        <v>9970.691273423774</v>
      </c>
      <c r="BA391" s="15">
        <f t="shared" ca="1" si="188"/>
        <v>12908.043174700815</v>
      </c>
      <c r="BB391" s="15">
        <f t="shared" ca="1" si="189"/>
        <v>14456.122434229177</v>
      </c>
      <c r="BC391" s="15">
        <f t="shared" ca="1" si="190"/>
        <v>19612.716280156601</v>
      </c>
      <c r="BD391" s="15">
        <f t="shared" ca="1" si="191"/>
        <v>23859.350503065962</v>
      </c>
      <c r="BE391" s="15">
        <f t="shared" ca="1" si="192"/>
        <v>29474.610492060096</v>
      </c>
      <c r="BF391" s="15">
        <f ca="1">Inputs!$B$13*EXP($B$9-0.5*C$6^2+C$6*Y391)</f>
        <v>13127.870892711322</v>
      </c>
      <c r="BG391" s="15">
        <f t="shared" ca="1" si="193"/>
        <v>14141.562486934552</v>
      </c>
      <c r="BH391" s="15">
        <f t="shared" ca="1" si="194"/>
        <v>15278.414654989894</v>
      </c>
      <c r="BI391" s="15">
        <f t="shared" ca="1" si="195"/>
        <v>17794.940904913507</v>
      </c>
      <c r="BJ391" s="15">
        <f t="shared" ca="1" si="196"/>
        <v>23807.750109011373</v>
      </c>
      <c r="BK391" s="15">
        <f t="shared" ca="1" si="197"/>
        <v>21470.02390479004</v>
      </c>
      <c r="BL391" s="15">
        <f t="shared" ca="1" si="198"/>
        <v>30534.813892694816</v>
      </c>
      <c r="BM391" s="15">
        <f t="shared" ca="1" si="199"/>
        <v>29741.30820232999</v>
      </c>
      <c r="BN391" s="15">
        <f t="shared" ca="1" si="200"/>
        <v>39424.588528538217</v>
      </c>
      <c r="BO391" s="15">
        <f t="shared" ca="1" si="201"/>
        <v>40825.978309546204</v>
      </c>
      <c r="BP391" s="15">
        <f t="shared" ca="1" si="202"/>
        <v>42089.417033951198</v>
      </c>
      <c r="BQ391" s="15">
        <f ca="1">Inputs!$B$20*EXP($B$10-0.5*C$7^2+C$7*AJ391)</f>
        <v>6261.7820207998366</v>
      </c>
      <c r="BR391" s="15">
        <f t="shared" ca="1" si="203"/>
        <v>7128.565494828983</v>
      </c>
      <c r="BS391" s="15">
        <f t="shared" ca="1" si="204"/>
        <v>7613.0519805787117</v>
      </c>
      <c r="BT391" s="15">
        <f t="shared" ca="1" si="205"/>
        <v>7422.5571450969792</v>
      </c>
      <c r="BU391" s="15">
        <f t="shared" ca="1" si="206"/>
        <v>7872.2281672192075</v>
      </c>
      <c r="BV391" s="15">
        <f t="shared" ca="1" si="207"/>
        <v>10245.486987665903</v>
      </c>
      <c r="BW391" s="15">
        <f t="shared" ca="1" si="208"/>
        <v>21322.693339024823</v>
      </c>
      <c r="BX391" s="15">
        <f t="shared" ca="1" si="209"/>
        <v>19667.222543942156</v>
      </c>
      <c r="BY391" s="15">
        <f t="shared" ca="1" si="210"/>
        <v>24841.425396672003</v>
      </c>
      <c r="BZ391" s="15">
        <f t="shared" ca="1" si="211"/>
        <v>28163.04200280807</v>
      </c>
      <c r="CA391" s="15">
        <f t="shared" ca="1" si="212"/>
        <v>39672.469542016363</v>
      </c>
      <c r="CB391" s="15">
        <f ca="1">(AU391*DCF!C$10-DCF!C$5*MAX(AU391*DCF!C$10,0)-MAX(AU391-Inputs!$B$6,0)/Inputs!$B$10)*DCF!C$6</f>
        <v>1038.4798819074751</v>
      </c>
      <c r="CC391" s="15">
        <f ca="1">(AV391*DCF!D$10-DCF!D$5*MAX(AV391*DCF!D$10,0)-MAX(AV391-AU391,0)/Inputs!$B$10)*DCF!D$6</f>
        <v>1366.5119844569879</v>
      </c>
      <c r="CD391" s="15">
        <f ca="1">(AW391*DCF!E$10-DCF!E$5*MAX(AW391*DCF!E$10,0)-MAX(AW391-AV391,0)/Inputs!$B$10)*DCF!E$6</f>
        <v>1466.6216993805219</v>
      </c>
      <c r="CE391" s="15">
        <f ca="1">(AX391*DCF!F$10-DCF!F$5*MAX(AX391*DCF!F$10,0)-MAX(AX391-AW391,0)/Inputs!$B$10)*DCF!F$6</f>
        <v>1483.2011789435512</v>
      </c>
      <c r="CF391" s="15">
        <f ca="1">(AY391*DCF!G$10-DCF!G$5*MAX(AY391*DCF!G$10,0)-MAX(AY391-AX391,0)/Inputs!$B$10)*DCF!G$6</f>
        <v>1675.8314483583642</v>
      </c>
      <c r="CG391" s="15">
        <f ca="1">(AZ391*DCF!H$10-DCF!H$5*MAX(AZ391*DCF!H$10,0)-MAX(AZ391-AY391,0)/Inputs!$B$10)*DCF!H$6</f>
        <v>1902.3346306871679</v>
      </c>
      <c r="CH391" s="15">
        <f ca="1">(BA391*DCF!I$10-DCF!I$5*MAX(BA391*DCF!I$10,0)-MAX(BA391-AZ391,0)/Inputs!$B$10)*DCF!I$6</f>
        <v>1875.9999738507188</v>
      </c>
      <c r="CI391" s="15">
        <f ca="1">(BB391*DCF!J$10-DCF!J$5*MAX(BB391*DCF!J$10,0)-MAX(BB391-BA391,0)/Inputs!$B$10)*DCF!J$6</f>
        <v>2246.1182511236752</v>
      </c>
      <c r="CJ391" s="15">
        <f ca="1">(BC391*DCF!K$10-DCF!K$5*MAX(BC391*DCF!K$10,0)-MAX(BC391-BB391,0)/Inputs!$B$10)*DCF!K$6</f>
        <v>2435.4876984205594</v>
      </c>
      <c r="CK391" s="15">
        <f ca="1">(BD391*DCF!L$10-DCF!L$5*MAX(BD391*DCF!L$10,0)-MAX(BD391-BC391,0)/Inputs!$B$10)*DCF!L$6</f>
        <v>3049.2852004674119</v>
      </c>
      <c r="CL391" s="15">
        <f ca="1">(BE391*DCF!M$10-DCF!M$5*MAX(BE391*DCF!M$10,0)-MAX(BE391-BD391,0)/Inputs!$B$10)*DCF!M$6</f>
        <v>3488.4459621966407</v>
      </c>
      <c r="CM391" s="15">
        <f ca="1">(BF391*DCF!C$28-DCF!C$5*MAX(BF391*DCF!C$28,0)-MAX(BF391-Inputs!$B$13,0)/Inputs!$B$17)*DCF!C$6</f>
        <v>3604.4913971837268</v>
      </c>
      <c r="CN391" s="15">
        <f ca="1">(BG391*DCF!D$28-DCF!D$5*MAX(BG391*DCF!D$28,0)-MAX(BG391-BF391,0)/Inputs!$B$17)*DCF!D$6</f>
        <v>3948.7494162924327</v>
      </c>
      <c r="CO391" s="15">
        <f ca="1">(BH391*DCF!E$28-DCF!E$5*MAX(BH391*DCF!E$28,0)-MAX(BH391-BG391,0)/Inputs!$B$17)*DCF!E$6</f>
        <v>4103.0611707184526</v>
      </c>
      <c r="CP391" s="15">
        <f ca="1">(BI391*DCF!F$28-DCF!F$5*MAX(BI391*DCF!F$28,0)-MAX(BI391-BH391,0)/Inputs!$B$17)*DCF!F$6</f>
        <v>4372.684341062567</v>
      </c>
      <c r="CQ391" s="15">
        <f ca="1">(BJ391*DCF!G$28-DCF!G$5*MAX(BJ391*DCF!G$28,0)-MAX(BJ391-BI391,0)/Inputs!$B$17)*DCF!G$6</f>
        <v>5165.8062858354351</v>
      </c>
      <c r="CR391" s="15">
        <f ca="1">(BK391*DCF!H$28-DCF!H$5*MAX(BK391*DCF!H$28,0)-MAX(BK391-BJ391,0)/Inputs!$B$17)*DCF!H$6</f>
        <v>5309.7737845924685</v>
      </c>
      <c r="CS391" s="15">
        <f ca="1">(BL391*DCF!I$28-DCF!I$5*MAX(BL391*DCF!I$28,0)-MAX(BL391-BK391,0)/Inputs!$B$17)*DCF!I$6</f>
        <v>5879.2789594916294</v>
      </c>
      <c r="CT391" s="15">
        <f ca="1">(BM391*DCF!J$28-DCF!J$5*MAX(BM391*DCF!J$28,0)-MAX(BM391-BL391,0)/Inputs!$B$17)*DCF!J$6</f>
        <v>6634.7807461020793</v>
      </c>
      <c r="CU391" s="15">
        <f ca="1">(BN391*DCF!K$28-DCF!K$5*MAX(BN391*DCF!K$28,0)-MAX(BN391-BM391,0)/Inputs!$B$17)*DCF!K$6</f>
        <v>7139.7392058606702</v>
      </c>
      <c r="CV391" s="15">
        <f ca="1">(BO391*DCF!L$28-DCF!L$5*MAX(BO391*DCF!L$28,0)-MAX(BO391-BN391,0)/Inputs!$B$17)*DCF!L$6</f>
        <v>7987.0700143582471</v>
      </c>
      <c r="CW391" s="15">
        <f ca="1">(BP391*DCF!M$28-DCF!M$5*MAX(BP391*DCF!M$28,0)-MAX(BP391-BO391,0)/Inputs!$B$17)*DCF!M$6</f>
        <v>7787.083324856023</v>
      </c>
      <c r="CX391" s="15">
        <f ca="1">(BQ391*DCF!C$46-DCF!C$5*MAX(BQ391*DCF!C$46,0)-MAX(BQ391-Inputs!$B$20,0)/Inputs!$B$24)*DCF!C$6</f>
        <v>-2859.8951645264456</v>
      </c>
      <c r="CY391" s="15">
        <f ca="1">(BR391*DCF!D$46-DCF!D$5*MAX(BR391*DCF!D$46,0)-MAX(BR391-BQ391,0)/Inputs!$B$24)*DCF!D$6</f>
        <v>-1586.5292030831631</v>
      </c>
      <c r="CZ391" s="15">
        <f ca="1">(BS391*DCF!E$46-DCF!E$5*MAX(BS391*DCF!E$46,0)-MAX(BS391-BR391,0)/Inputs!$B$24)*DCF!E$6</f>
        <v>-1091.2278870019734</v>
      </c>
      <c r="DA391" s="15">
        <f ca="1">(BT391*DCF!F$46-DCF!F$5*MAX(BT391*DCF!F$46,0)-MAX(BT391-BS391,0)/Inputs!$B$24)*DCF!F$6</f>
        <v>-540.55754029211039</v>
      </c>
      <c r="DB391" s="15">
        <f ca="1">(BU391*DCF!G$46-DCF!G$5*MAX(BU391*DCF!G$46,0)-MAX(BU391-BT391,0)/Inputs!$B$24)*DCF!G$6</f>
        <v>-416.06664934886982</v>
      </c>
      <c r="DC391" s="15">
        <f ca="1">(BV391*DCF!H$46-DCF!H$5*MAX(BV391*DCF!H$46,0)-MAX(BV391-BU391,0)/Inputs!$B$24)*DCF!H$6</f>
        <v>-737.47563725576185</v>
      </c>
      <c r="DD391" s="15">
        <f ca="1">(BW391*DCF!I$46-DCF!I$5*MAX(BW391*DCF!I$46,0)-MAX(BW391-BV391,0)/Inputs!$B$24)*DCF!I$6</f>
        <v>-2687.3815489723511</v>
      </c>
      <c r="DE391" s="15">
        <f ca="1">(BX391*DCF!J$46-DCF!J$5*MAX(BX391*DCF!J$46,0)-MAX(BX391-BW391,0)/Inputs!$B$24)*DCF!J$6</f>
        <v>824.98558336967437</v>
      </c>
      <c r="DF391" s="15">
        <f ca="1">(BY391*DCF!K$46-DCF!K$5*MAX(BY391*DCF!K$46,0)-MAX(BY391-BX391,0)/Inputs!$B$24)*DCF!K$6</f>
        <v>151.4831692343827</v>
      </c>
      <c r="DG391" s="15">
        <f ca="1">(BZ391*DCF!L$46-DCF!L$5*MAX(BZ391*DCF!L$46,0)-MAX(BZ391-BY391,0)/Inputs!$B$24)*DCF!L$6</f>
        <v>1195.0881302296441</v>
      </c>
      <c r="DH391" s="15">
        <f ca="1">(CA391*DCF!M$46-DCF!M$5*MAX(CA391*DCF!M$46,0)-MAX(CA391-BZ391,0)/Inputs!$B$24)*DCF!M$6</f>
        <v>704.04870737182046</v>
      </c>
      <c r="DI391" s="15">
        <f ca="1">SUM(CB391:CL391)+BE391*DCF!M$10*(1+Inputs!$B$30)*(1-Inputs!$B$33)*(1-Inputs!$B$30/Inputs!$B$31)/(Inputs!$B$29-Inputs!$B$30)*DCF!M$6</f>
        <v>104056.54867057008</v>
      </c>
      <c r="DJ391" s="15">
        <f ca="1">SUM(CM391:CW391)+BP391*DCF!M$28*(1+Inputs!$B$30)*(1-Inputs!$B$33)*(1-Inputs!$B$30/Inputs!$B$31)/(Inputs!$B$29-Inputs!$B$30)*DCF!M$6</f>
        <v>218113.05755356321</v>
      </c>
      <c r="DK391" s="15">
        <f ca="1">SUM(CX391:DH391)+CA391*DCF!M$46*(1+Inputs!$B$30)*(1-Inputs!$B$33)*(1-Inputs!$B$30/Inputs!$B$31)/(Inputs!$B$29-Inputs!$B$30)*DCF!M$6</f>
        <v>54294.809376130768</v>
      </c>
      <c r="DM391" s="15">
        <f ca="1">DI391+DJ391+DK391+Inputs!$B$34+Inputs!$B$36-Inputs!$B$35</f>
        <v>453315.41560026404</v>
      </c>
    </row>
    <row r="392" spans="1:117" x14ac:dyDescent="0.75">
      <c r="A392" s="11">
        <v>379</v>
      </c>
      <c r="C392" s="23">
        <f t="shared" ca="1" si="217"/>
        <v>0.12785316484733672</v>
      </c>
      <c r="D392" s="23">
        <f t="shared" ca="1" si="217"/>
        <v>-1.0119768743612871</v>
      </c>
      <c r="E392" s="23">
        <f t="shared" ca="1" si="217"/>
        <v>1.2966952677016133</v>
      </c>
      <c r="F392" s="23">
        <f t="shared" ca="1" si="217"/>
        <v>2.3833285767448542</v>
      </c>
      <c r="G392" s="23">
        <f t="shared" ca="1" si="217"/>
        <v>-0.97502055664956711</v>
      </c>
      <c r="H392" s="23">
        <f t="shared" ca="1" si="217"/>
        <v>0.8933765592083297</v>
      </c>
      <c r="I392" s="23">
        <f t="shared" ca="1" si="217"/>
        <v>-0.57533530419965195</v>
      </c>
      <c r="J392" s="23">
        <f t="shared" ca="1" si="217"/>
        <v>-0.66165003963626501</v>
      </c>
      <c r="K392" s="23">
        <f t="shared" ca="1" si="217"/>
        <v>-0.14450471160555092</v>
      </c>
      <c r="L392" s="23">
        <f t="shared" ca="1" si="217"/>
        <v>1.7459319998835463E-2</v>
      </c>
      <c r="M392" s="23">
        <f t="shared" ca="1" si="217"/>
        <v>-1.1418247938613855</v>
      </c>
      <c r="N392" s="23">
        <f ca="1">SQRT(Inputs!$B$38)*C392+SQRT(1-Inputs!$B$38)*_xlfn.NORM.S.INV(RAND())</f>
        <v>-0.61967454077229822</v>
      </c>
      <c r="O392" s="23">
        <f ca="1">SQRT(Inputs!$B$38)*D392+SQRT(1-Inputs!$B$38)*_xlfn.NORM.S.INV(RAND())</f>
        <v>-0.65300335830469924</v>
      </c>
      <c r="P392" s="23">
        <f ca="1">SQRT(Inputs!$B$38)*E392+SQRT(1-Inputs!$B$38)*_xlfn.NORM.S.INV(RAND())</f>
        <v>1.6191338241341513</v>
      </c>
      <c r="Q392" s="23">
        <f ca="1">SQRT(Inputs!$B$38)*F392+SQRT(1-Inputs!$B$38)*_xlfn.NORM.S.INV(RAND())</f>
        <v>2.0433304295390009</v>
      </c>
      <c r="R392" s="23">
        <f ca="1">SQRT(Inputs!$B$38)*G392+SQRT(1-Inputs!$B$38)*_xlfn.NORM.S.INV(RAND())</f>
        <v>2.9016576082644518E-2</v>
      </c>
      <c r="S392" s="23">
        <f ca="1">SQRT(Inputs!$B$38)*H392+SQRT(1-Inputs!$B$38)*_xlfn.NORM.S.INV(RAND())</f>
        <v>-0.52078205019832691</v>
      </c>
      <c r="T392" s="23">
        <f ca="1">SQRT(Inputs!$B$38)*I392+SQRT(1-Inputs!$B$38)*_xlfn.NORM.S.INV(RAND())</f>
        <v>-0.69926498894420797</v>
      </c>
      <c r="U392" s="23">
        <f ca="1">SQRT(Inputs!$B$38)*J392+SQRT(1-Inputs!$B$38)*_xlfn.NORM.S.INV(RAND())</f>
        <v>-1.5398987337752468</v>
      </c>
      <c r="V392" s="23">
        <f ca="1">SQRT(Inputs!$B$38)*K392+SQRT(1-Inputs!$B$38)*_xlfn.NORM.S.INV(RAND())</f>
        <v>-5.5974151555911622E-2</v>
      </c>
      <c r="W392" s="23">
        <f ca="1">SQRT(Inputs!$B$38)*L392+SQRT(1-Inputs!$B$38)*_xlfn.NORM.S.INV(RAND())</f>
        <v>-0.83296325351571276</v>
      </c>
      <c r="X392" s="23">
        <f ca="1">SQRT(Inputs!$B$38)*M392+SQRT(1-Inputs!$B$38)*_xlfn.NORM.S.INV(RAND())</f>
        <v>-1.9304897164350381</v>
      </c>
      <c r="Y392" s="23">
        <f ca="1">SQRT(Inputs!$B$38)*C392+SQRT(1-Inputs!$B$38)*_xlfn.NORM.S.INV(RAND())</f>
        <v>9.2352519024391247E-2</v>
      </c>
      <c r="Z392" s="23">
        <f ca="1">SQRT(Inputs!$B$38)*D392+SQRT(1-Inputs!$B$38)*_xlfn.NORM.S.INV(RAND())</f>
        <v>-1.0581845719109859</v>
      </c>
      <c r="AA392" s="23">
        <f ca="1">SQRT(Inputs!$B$38)*E392+SQRT(1-Inputs!$B$38)*_xlfn.NORM.S.INV(RAND())</f>
        <v>1.148803977269405</v>
      </c>
      <c r="AB392" s="23">
        <f ca="1">SQRT(Inputs!$B$38)*F392+SQRT(1-Inputs!$B$38)*_xlfn.NORM.S.INV(RAND())</f>
        <v>1.3339412292247903</v>
      </c>
      <c r="AC392" s="23">
        <f ca="1">SQRT(Inputs!$B$38)*G392+SQRT(1-Inputs!$B$38)*_xlfn.NORM.S.INV(RAND())</f>
        <v>0.33739130408910567</v>
      </c>
      <c r="AD392" s="23">
        <f ca="1">SQRT(Inputs!$B$38)*H392+SQRT(1-Inputs!$B$38)*_xlfn.NORM.S.INV(RAND())</f>
        <v>0.60949124708934643</v>
      </c>
      <c r="AE392" s="23">
        <f ca="1">SQRT(Inputs!$B$38)*I392+SQRT(1-Inputs!$B$38)*_xlfn.NORM.S.INV(RAND())</f>
        <v>0.38191585930081295</v>
      </c>
      <c r="AF392" s="23">
        <f ca="1">SQRT(Inputs!$B$38)*J392+SQRT(1-Inputs!$B$38)*_xlfn.NORM.S.INV(RAND())</f>
        <v>-0.95906098921811411</v>
      </c>
      <c r="AG392" s="23">
        <f ca="1">SQRT(Inputs!$B$38)*K392+SQRT(1-Inputs!$B$38)*_xlfn.NORM.S.INV(RAND())</f>
        <v>-0.2292480574568892</v>
      </c>
      <c r="AH392" s="23">
        <f ca="1">SQRT(Inputs!$B$38)*L392+SQRT(1-Inputs!$B$38)*_xlfn.NORM.S.INV(RAND())</f>
        <v>-0.17446226387657371</v>
      </c>
      <c r="AI392" s="23">
        <f ca="1">SQRT(Inputs!$B$38)*M392+SQRT(1-Inputs!$B$38)*_xlfn.NORM.S.INV(RAND())</f>
        <v>0.5498614956633967</v>
      </c>
      <c r="AJ392" s="23">
        <f ca="1">SQRT(Inputs!$B$38)*C392+SQRT(1-Inputs!$B$38)*_xlfn.NORM.S.INV(RAND())</f>
        <v>-1.0645689120051764</v>
      </c>
      <c r="AK392" s="23">
        <f ca="1">SQRT(Inputs!$B$38)*D392+SQRT(1-Inputs!$B$38)*_xlfn.NORM.S.INV(RAND())</f>
        <v>-1.7336029631055065</v>
      </c>
      <c r="AL392" s="23">
        <f ca="1">SQRT(Inputs!$B$38)*E392+SQRT(1-Inputs!$B$38)*_xlfn.NORM.S.INV(RAND())</f>
        <v>0.27889242093703187</v>
      </c>
      <c r="AM392" s="23">
        <f ca="1">SQRT(Inputs!$B$38)*F392+SQRT(1-Inputs!$B$38)*_xlfn.NORM.S.INV(RAND())</f>
        <v>0.87227955461605955</v>
      </c>
      <c r="AN392" s="23">
        <f ca="1">SQRT(Inputs!$B$38)*G392+SQRT(1-Inputs!$B$38)*_xlfn.NORM.S.INV(RAND())</f>
        <v>-0.16407312602358226</v>
      </c>
      <c r="AO392" s="23">
        <f ca="1">SQRT(Inputs!$B$38)*H392+SQRT(1-Inputs!$B$38)*_xlfn.NORM.S.INV(RAND())</f>
        <v>0.84053207947135911</v>
      </c>
      <c r="AP392" s="23">
        <f ca="1">SQRT(Inputs!$B$38)*I392+SQRT(1-Inputs!$B$38)*_xlfn.NORM.S.INV(RAND())</f>
        <v>2.1195516143007853E-2</v>
      </c>
      <c r="AQ392" s="23">
        <f ca="1">SQRT(Inputs!$B$38)*J392+SQRT(1-Inputs!$B$38)*_xlfn.NORM.S.INV(RAND())</f>
        <v>-1.0749738674213876</v>
      </c>
      <c r="AR392" s="23">
        <f ca="1">SQRT(Inputs!$B$38)*K392+SQRT(1-Inputs!$B$38)*_xlfn.NORM.S.INV(RAND())</f>
        <v>-1.3537311583231146</v>
      </c>
      <c r="AS392" s="23">
        <f ca="1">SQRT(Inputs!$B$38)*L392+SQRT(1-Inputs!$B$38)*_xlfn.NORM.S.INV(RAND())</f>
        <v>2.7311622294652906</v>
      </c>
      <c r="AT392" s="23">
        <f ca="1">SQRT(Inputs!$B$38)*M392+SQRT(1-Inputs!$B$38)*_xlfn.NORM.S.INV(RAND())</f>
        <v>-1.8154290297645621</v>
      </c>
      <c r="AU392" s="15">
        <f ca="1">Inputs!$B$6*EXP($B$8-0.5*C$5^2+C$5*N392)</f>
        <v>4488.6344029028996</v>
      </c>
      <c r="AV392" s="15">
        <f t="shared" ca="1" si="183"/>
        <v>4963.5390412854586</v>
      </c>
      <c r="AW392" s="15">
        <f t="shared" ca="1" si="184"/>
        <v>7529.3241227530607</v>
      </c>
      <c r="AX392" s="15">
        <f t="shared" ca="1" si="185"/>
        <v>11865.943917420882</v>
      </c>
      <c r="AY392" s="15">
        <f t="shared" ca="1" si="186"/>
        <v>14550.619978057621</v>
      </c>
      <c r="AZ392" s="15">
        <f t="shared" ca="1" si="187"/>
        <v>16803.955893713795</v>
      </c>
      <c r="BA392" s="15">
        <f t="shared" ca="1" si="188"/>
        <v>19112.541223756802</v>
      </c>
      <c r="BB392" s="15">
        <f t="shared" ca="1" si="189"/>
        <v>20054.145973787807</v>
      </c>
      <c r="BC392" s="15">
        <f t="shared" ca="1" si="190"/>
        <v>24428.874476274716</v>
      </c>
      <c r="BD392" s="15">
        <f t="shared" ca="1" si="191"/>
        <v>27684.526510171403</v>
      </c>
      <c r="BE392" s="15">
        <f t="shared" ca="1" si="192"/>
        <v>28453.987512966665</v>
      </c>
      <c r="BF392" s="15">
        <f ca="1">Inputs!$B$13*EXP($B$9-0.5*C$6^2+C$6*Y392)</f>
        <v>14086.580770093598</v>
      </c>
      <c r="BG392" s="15">
        <f t="shared" ca="1" si="193"/>
        <v>14183.781323136145</v>
      </c>
      <c r="BH392" s="15">
        <f t="shared" ca="1" si="194"/>
        <v>20967.531492267888</v>
      </c>
      <c r="BI392" s="15">
        <f t="shared" ca="1" si="195"/>
        <v>31517.461502700109</v>
      </c>
      <c r="BJ392" s="15">
        <f t="shared" ca="1" si="196"/>
        <v>40563.915044551279</v>
      </c>
      <c r="BK392" s="15">
        <f t="shared" ca="1" si="197"/>
        <v>54091.778423726049</v>
      </c>
      <c r="BL392" s="15">
        <f t="shared" ca="1" si="198"/>
        <v>69816.542546247205</v>
      </c>
      <c r="BM392" s="15">
        <f t="shared" ca="1" si="199"/>
        <v>76180.504135954121</v>
      </c>
      <c r="BN392" s="15">
        <f t="shared" ca="1" si="200"/>
        <v>91153.581557342317</v>
      </c>
      <c r="BO392" s="15">
        <f t="shared" ca="1" si="201"/>
        <v>109903.53590216665</v>
      </c>
      <c r="BP392" s="15">
        <f t="shared" ca="1" si="202"/>
        <v>143965.68723525762</v>
      </c>
      <c r="BQ392" s="15">
        <f ca="1">Inputs!$B$20*EXP($B$10-0.5*C$7^2+C$7*AJ392)</f>
        <v>2940.5282531028047</v>
      </c>
      <c r="BR392" s="15">
        <f t="shared" ca="1" si="203"/>
        <v>2300.6992827243675</v>
      </c>
      <c r="BS392" s="15">
        <f t="shared" ca="1" si="204"/>
        <v>3413.2984876696214</v>
      </c>
      <c r="BT392" s="15">
        <f t="shared" ca="1" si="205"/>
        <v>5916.2755486296464</v>
      </c>
      <c r="BU392" s="15">
        <f t="shared" ca="1" si="206"/>
        <v>7880.1088164653711</v>
      </c>
      <c r="BV392" s="15">
        <f t="shared" ca="1" si="207"/>
        <v>13249.273299482436</v>
      </c>
      <c r="BW392" s="15">
        <f t="shared" ca="1" si="208"/>
        <v>18571.739996300086</v>
      </c>
      <c r="BX392" s="15">
        <f t="shared" ca="1" si="209"/>
        <v>20939.80162858426</v>
      </c>
      <c r="BY392" s="15">
        <f t="shared" ca="1" si="210"/>
        <v>22645.405195413779</v>
      </c>
      <c r="BZ392" s="15">
        <f t="shared" ca="1" si="211"/>
        <v>52496.661214548963</v>
      </c>
      <c r="CA392" s="15">
        <f t="shared" ca="1" si="212"/>
        <v>53408.380118004854</v>
      </c>
      <c r="CB392" s="15">
        <f ca="1">(AU392*DCF!C$10-DCF!C$5*MAX(AU392*DCF!C$10,0)-MAX(AU392-Inputs!$B$6,0)/Inputs!$B$10)*DCF!C$6</f>
        <v>1046.4511917797329</v>
      </c>
      <c r="CC392" s="15">
        <f ca="1">(AV392*DCF!D$10-DCF!D$5*MAX(AV392*DCF!D$10,0)-MAX(AV392-AU392,0)/Inputs!$B$10)*DCF!D$6</f>
        <v>1094.0359475078774</v>
      </c>
      <c r="CD392" s="15">
        <f ca="1">(AW392*DCF!E$10-DCF!E$5*MAX(AW392*DCF!E$10,0)-MAX(AW392-AV392,0)/Inputs!$B$10)*DCF!E$6</f>
        <v>1160.4800293806049</v>
      </c>
      <c r="CE392" s="15">
        <f ca="1">(AX392*DCF!F$10-DCF!F$5*MAX(AX392*DCF!F$10,0)-MAX(AX392-AW392,0)/Inputs!$B$10)*DCF!F$6</f>
        <v>1687.9735847611698</v>
      </c>
      <c r="CF392" s="15">
        <f ca="1">(AY392*DCF!G$10-DCF!G$5*MAX(AY392*DCF!G$10,0)-MAX(AY392-AX392,0)/Inputs!$B$10)*DCF!G$6</f>
        <v>2481.9664018497861</v>
      </c>
      <c r="CG392" s="15">
        <f ca="1">(AZ392*DCF!H$10-DCF!H$5*MAX(AZ392*DCF!H$10,0)-MAX(AZ392-AY392,0)/Inputs!$B$10)*DCF!H$6</f>
        <v>2862.3799017260917</v>
      </c>
      <c r="CH392" s="15">
        <f ca="1">(BA392*DCF!I$10-DCF!I$5*MAX(BA392*DCF!I$10,0)-MAX(BA392-AZ392,0)/Inputs!$B$10)*DCF!I$6</f>
        <v>3112.4751743042243</v>
      </c>
      <c r="CI392" s="15">
        <f ca="1">(BB392*DCF!J$10-DCF!J$5*MAX(BB392*DCF!J$10,0)-MAX(BB392-BA392,0)/Inputs!$B$10)*DCF!J$6</f>
        <v>3298.6532977589045</v>
      </c>
      <c r="CJ392" s="15">
        <f ca="1">(BC392*DCF!K$10-DCF!K$5*MAX(BC392*DCF!K$10,0)-MAX(BC392-BB392,0)/Inputs!$B$10)*DCF!K$6</f>
        <v>3320.2610659549969</v>
      </c>
      <c r="CK392" s="15">
        <f ca="1">(BD392*DCF!L$10-DCF!L$5*MAX(BD392*DCF!L$10,0)-MAX(BD392-BC392,0)/Inputs!$B$10)*DCF!L$6</f>
        <v>3754.3445242013731</v>
      </c>
      <c r="CL392" s="15">
        <f ca="1">(BE392*DCF!M$10-DCF!M$5*MAX(BE392*DCF!M$10,0)-MAX(BE392-BD392,0)/Inputs!$B$10)*DCF!M$6</f>
        <v>3923.3053248749989</v>
      </c>
      <c r="CM392" s="15">
        <f ca="1">(BF392*DCF!C$28-DCF!C$5*MAX(BF392*DCF!C$28,0)-MAX(BF392-Inputs!$B$13,0)/Inputs!$B$17)*DCF!C$6</f>
        <v>3675.6723072865475</v>
      </c>
      <c r="CN392" s="15">
        <f ca="1">(BG392*DCF!D$28-DCF!D$5*MAX(BG392*DCF!D$28,0)-MAX(BG392-BF392,0)/Inputs!$B$17)*DCF!D$6</f>
        <v>4156.7133971337589</v>
      </c>
      <c r="CO392" s="15">
        <f ca="1">(BH392*DCF!E$28-DCF!E$5*MAX(BH392*DCF!E$28,0)-MAX(BH392-BG392,0)/Inputs!$B$17)*DCF!E$6</f>
        <v>4601.3944942821836</v>
      </c>
      <c r="CP392" s="15">
        <f ca="1">(BI392*DCF!F$28-DCF!F$5*MAX(BI392*DCF!F$28,0)-MAX(BI392-BH392,0)/Inputs!$B$17)*DCF!F$6</f>
        <v>6635.3790881004579</v>
      </c>
      <c r="CQ392" s="15">
        <f ca="1">(BJ392*DCF!G$28-DCF!G$5*MAX(BJ392*DCF!G$28,0)-MAX(BJ392-BI392,0)/Inputs!$B$17)*DCF!G$6</f>
        <v>9003.0913981549838</v>
      </c>
      <c r="CR392" s="15">
        <f ca="1">(BK392*DCF!H$28-DCF!H$5*MAX(BK392*DCF!H$28,0)-MAX(BK392-BJ392,0)/Inputs!$B$17)*DCF!H$6</f>
        <v>11275.643254833685</v>
      </c>
      <c r="CS392" s="15">
        <f ca="1">(BL392*DCF!I$28-DCF!I$5*MAX(BL392*DCF!I$28,0)-MAX(BL392-BK392,0)/Inputs!$B$17)*DCF!I$6</f>
        <v>14160.586290170406</v>
      </c>
      <c r="CT392" s="15">
        <f ca="1">(BM392*DCF!J$28-DCF!J$5*MAX(BM392*DCF!J$28,0)-MAX(BM392-BL392,0)/Inputs!$B$17)*DCF!J$6</f>
        <v>16150.767334576989</v>
      </c>
      <c r="CU392" s="15">
        <f ca="1">(BN392*DCF!K$28-DCF!K$5*MAX(BN392*DCF!K$28,0)-MAX(BN392-BM392,0)/Inputs!$B$17)*DCF!K$6</f>
        <v>17416.105509029891</v>
      </c>
      <c r="CV392" s="15">
        <f ca="1">(BO392*DCF!L$28-DCF!L$5*MAX(BO392*DCF!L$28,0)-MAX(BO392-BN392,0)/Inputs!$B$17)*DCF!L$6</f>
        <v>19806.473674409404</v>
      </c>
      <c r="CW392" s="15">
        <f ca="1">(BP392*DCF!M$28-DCF!M$5*MAX(BP392*DCF!M$28,0)-MAX(BP392-BO392,0)/Inputs!$B$17)*DCF!M$6</f>
        <v>23526.775433687548</v>
      </c>
      <c r="CX392" s="15">
        <f ca="1">(BQ392*DCF!C$46-DCF!C$5*MAX(BQ392*DCF!C$46,0)-MAX(BQ392-Inputs!$B$20,0)/Inputs!$B$24)*DCF!C$6</f>
        <v>-679.10583212535903</v>
      </c>
      <c r="CY392" s="15">
        <f ca="1">(BR392*DCF!D$46-DCF!D$5*MAX(BR392*DCF!D$46,0)-MAX(BR392-BQ392,0)/Inputs!$B$24)*DCF!D$6</f>
        <v>-392.6757145602129</v>
      </c>
      <c r="CZ392" s="15">
        <f ca="1">(BS392*DCF!E$46-DCF!E$5*MAX(BS392*DCF!E$46,0)-MAX(BS392-BR392,0)/Inputs!$B$24)*DCF!E$6</f>
        <v>-842.1844663832469</v>
      </c>
      <c r="DA392" s="15">
        <f ca="1">(BT392*DCF!F$46-DCF!F$5*MAX(BT392*DCF!F$46,0)-MAX(BT392-BS392,0)/Inputs!$B$24)*DCF!F$6</f>
        <v>-1342.2736640349651</v>
      </c>
      <c r="DB392" s="15">
        <f ca="1">(BU392*DCF!G$46-DCF!G$5*MAX(BU392*DCF!G$46,0)-MAX(BU392-BT392,0)/Inputs!$B$24)*DCF!G$6</f>
        <v>-925.66600208414593</v>
      </c>
      <c r="DC392" s="15">
        <f ca="1">(BV392*DCF!H$46-DCF!H$5*MAX(BV392*DCF!H$46,0)-MAX(BV392-BU392,0)/Inputs!$B$24)*DCF!H$6</f>
        <v>-1668.4349656809582</v>
      </c>
      <c r="DD392" s="15">
        <f ca="1">(BW392*DCF!I$46-DCF!I$5*MAX(BW392*DCF!I$46,0)-MAX(BW392-BV392,0)/Inputs!$B$24)*DCF!I$6</f>
        <v>-1098.9527530321845</v>
      </c>
      <c r="DE392" s="15">
        <f ca="1">(BX392*DCF!J$46-DCF!J$5*MAX(BX392*DCF!J$46,0)-MAX(BX392-BW392,0)/Inputs!$B$24)*DCF!J$6</f>
        <v>250.39549959854213</v>
      </c>
      <c r="DF392" s="15">
        <f ca="1">(BY392*DCF!K$46-DCF!K$5*MAX(BY392*DCF!K$46,0)-MAX(BY392-BX392,0)/Inputs!$B$24)*DCF!K$6</f>
        <v>875.75359679921621</v>
      </c>
      <c r="DG392" s="15">
        <f ca="1">(BZ392*DCF!L$46-DCF!L$5*MAX(BZ392*DCF!L$46,0)-MAX(BZ392-BY392,0)/Inputs!$B$24)*DCF!L$6</f>
        <v>-3126.5870133064418</v>
      </c>
      <c r="DH392" s="15">
        <f ca="1">(CA392*DCF!M$46-DCF!M$5*MAX(CA392*DCF!M$46,0)-MAX(CA392-BZ392,0)/Inputs!$B$24)*DCF!M$6</f>
        <v>3996.4068569322817</v>
      </c>
      <c r="DI392" s="15">
        <f ca="1">SUM(CB392:CL392)+BE392*DCF!M$10*(1+Inputs!$B$30)*(1-Inputs!$B$33)*(1-Inputs!$B$30/Inputs!$B$31)/(Inputs!$B$29-Inputs!$B$30)*DCF!M$6</f>
        <v>106930.14995771805</v>
      </c>
      <c r="DJ392" s="15">
        <f ca="1">SUM(CM392:CW392)+BP392*DCF!M$28*(1+Inputs!$B$30)*(1-Inputs!$B$33)*(1-Inputs!$B$30/Inputs!$B$31)/(Inputs!$B$29-Inputs!$B$30)*DCF!M$6</f>
        <v>664619.81728146621</v>
      </c>
      <c r="DK392" s="15">
        <f ca="1">SUM(CX392:DH392)+CA392*DCF!M$46*(1+Inputs!$B$30)*(1-Inputs!$B$33)*(1-Inputs!$B$30/Inputs!$B$31)/(Inputs!$B$29-Inputs!$B$30)*DCF!M$6</f>
        <v>77622.357831633577</v>
      </c>
      <c r="DM392" s="15">
        <f ca="1">DI392+DJ392+DK392+Inputs!$B$34+Inputs!$B$36-Inputs!$B$35</f>
        <v>926023.32507081784</v>
      </c>
    </row>
    <row r="393" spans="1:117" x14ac:dyDescent="0.75">
      <c r="A393" s="11">
        <v>380</v>
      </c>
      <c r="C393" s="23">
        <f t="shared" ca="1" si="217"/>
        <v>0.71146155775369557</v>
      </c>
      <c r="D393" s="23">
        <f t="shared" ca="1" si="217"/>
        <v>0.16332004180343287</v>
      </c>
      <c r="E393" s="23">
        <f t="shared" ca="1" si="217"/>
        <v>-0.50152956999848031</v>
      </c>
      <c r="F393" s="23">
        <f t="shared" ca="1" si="217"/>
        <v>1.2521494976798557</v>
      </c>
      <c r="G393" s="23">
        <f t="shared" ca="1" si="217"/>
        <v>0.66640728705733643</v>
      </c>
      <c r="H393" s="23">
        <f t="shared" ca="1" si="217"/>
        <v>1.1578449096824438E-2</v>
      </c>
      <c r="I393" s="23">
        <f t="shared" ca="1" si="217"/>
        <v>2.2000953335592727E-2</v>
      </c>
      <c r="J393" s="23">
        <f t="shared" ca="1" si="217"/>
        <v>0.94619856192299023</v>
      </c>
      <c r="K393" s="23">
        <f t="shared" ca="1" si="217"/>
        <v>-0.12625619068771249</v>
      </c>
      <c r="L393" s="23">
        <f t="shared" ca="1" si="217"/>
        <v>-0.48593430012495997</v>
      </c>
      <c r="M393" s="23">
        <f t="shared" ca="1" si="217"/>
        <v>0.10545664444860348</v>
      </c>
      <c r="N393" s="23">
        <f ca="1">SQRT(Inputs!$B$38)*C393+SQRT(1-Inputs!$B$38)*_xlfn.NORM.S.INV(RAND())</f>
        <v>0.69171317210484884</v>
      </c>
      <c r="O393" s="23">
        <f ca="1">SQRT(Inputs!$B$38)*D393+SQRT(1-Inputs!$B$38)*_xlfn.NORM.S.INV(RAND())</f>
        <v>0.38562902868845061</v>
      </c>
      <c r="P393" s="23">
        <f ca="1">SQRT(Inputs!$B$38)*E393+SQRT(1-Inputs!$B$38)*_xlfn.NORM.S.INV(RAND())</f>
        <v>-1.488716382096011</v>
      </c>
      <c r="Q393" s="23">
        <f ca="1">SQRT(Inputs!$B$38)*F393+SQRT(1-Inputs!$B$38)*_xlfn.NORM.S.INV(RAND())</f>
        <v>0.21432823761593839</v>
      </c>
      <c r="R393" s="23">
        <f ca="1">SQRT(Inputs!$B$38)*G393+SQRT(1-Inputs!$B$38)*_xlfn.NORM.S.INV(RAND())</f>
        <v>1.1043036337445822</v>
      </c>
      <c r="S393" s="23">
        <f ca="1">SQRT(Inputs!$B$38)*H393+SQRT(1-Inputs!$B$38)*_xlfn.NORM.S.INV(RAND())</f>
        <v>0.12928032176275797</v>
      </c>
      <c r="T393" s="23">
        <f ca="1">SQRT(Inputs!$B$38)*I393+SQRT(1-Inputs!$B$38)*_xlfn.NORM.S.INV(RAND())</f>
        <v>-1.0465489044895684</v>
      </c>
      <c r="U393" s="23">
        <f ca="1">SQRT(Inputs!$B$38)*J393+SQRT(1-Inputs!$B$38)*_xlfn.NORM.S.INV(RAND())</f>
        <v>0.49352956504266854</v>
      </c>
      <c r="V393" s="23">
        <f ca="1">SQRT(Inputs!$B$38)*K393+SQRT(1-Inputs!$B$38)*_xlfn.NORM.S.INV(RAND())</f>
        <v>0.89122585424734457</v>
      </c>
      <c r="W393" s="23">
        <f ca="1">SQRT(Inputs!$B$38)*L393+SQRT(1-Inputs!$B$38)*_xlfn.NORM.S.INV(RAND())</f>
        <v>2.8695605814879528</v>
      </c>
      <c r="X393" s="23">
        <f ca="1">SQRT(Inputs!$B$38)*M393+SQRT(1-Inputs!$B$38)*_xlfn.NORM.S.INV(RAND())</f>
        <v>-0.11912760012864126</v>
      </c>
      <c r="Y393" s="23">
        <f ca="1">SQRT(Inputs!$B$38)*C393+SQRT(1-Inputs!$B$38)*_xlfn.NORM.S.INV(RAND())</f>
        <v>0.38410438440123862</v>
      </c>
      <c r="Z393" s="23">
        <f ca="1">SQRT(Inputs!$B$38)*D393+SQRT(1-Inputs!$B$38)*_xlfn.NORM.S.INV(RAND())</f>
        <v>0.90009417449078644</v>
      </c>
      <c r="AA393" s="23">
        <f ca="1">SQRT(Inputs!$B$38)*E393+SQRT(1-Inputs!$B$38)*_xlfn.NORM.S.INV(RAND())</f>
        <v>-8.0870730347076092E-2</v>
      </c>
      <c r="AB393" s="23">
        <f ca="1">SQRT(Inputs!$B$38)*F393+SQRT(1-Inputs!$B$38)*_xlfn.NORM.S.INV(RAND())</f>
        <v>0.41362537103395541</v>
      </c>
      <c r="AC393" s="23">
        <f ca="1">SQRT(Inputs!$B$38)*G393+SQRT(1-Inputs!$B$38)*_xlfn.NORM.S.INV(RAND())</f>
        <v>0.51029291731571835</v>
      </c>
      <c r="AD393" s="23">
        <f ca="1">SQRT(Inputs!$B$38)*H393+SQRT(1-Inputs!$B$38)*_xlfn.NORM.S.INV(RAND())</f>
        <v>-1.9906425101842193E-2</v>
      </c>
      <c r="AE393" s="23">
        <f ca="1">SQRT(Inputs!$B$38)*I393+SQRT(1-Inputs!$B$38)*_xlfn.NORM.S.INV(RAND())</f>
        <v>-0.28480606397526814</v>
      </c>
      <c r="AF393" s="23">
        <f ca="1">SQRT(Inputs!$B$38)*J393+SQRT(1-Inputs!$B$38)*_xlfn.NORM.S.INV(RAND())</f>
        <v>-2.9020174894669237E-2</v>
      </c>
      <c r="AG393" s="23">
        <f ca="1">SQRT(Inputs!$B$38)*K393+SQRT(1-Inputs!$B$38)*_xlfn.NORM.S.INV(RAND())</f>
        <v>0.78776278898307628</v>
      </c>
      <c r="AH393" s="23">
        <f ca="1">SQRT(Inputs!$B$38)*L393+SQRT(1-Inputs!$B$38)*_xlfn.NORM.S.INV(RAND())</f>
        <v>0.53776117307255245</v>
      </c>
      <c r="AI393" s="23">
        <f ca="1">SQRT(Inputs!$B$38)*M393+SQRT(1-Inputs!$B$38)*_xlfn.NORM.S.INV(RAND())</f>
        <v>1.3760415339907692</v>
      </c>
      <c r="AJ393" s="23">
        <f ca="1">SQRT(Inputs!$B$38)*C393+SQRT(1-Inputs!$B$38)*_xlfn.NORM.S.INV(RAND())</f>
        <v>0.45149092133770913</v>
      </c>
      <c r="AK393" s="23">
        <f ca="1">SQRT(Inputs!$B$38)*D393+SQRT(1-Inputs!$B$38)*_xlfn.NORM.S.INV(RAND())</f>
        <v>-0.62030555624950923</v>
      </c>
      <c r="AL393" s="23">
        <f ca="1">SQRT(Inputs!$B$38)*E393+SQRT(1-Inputs!$B$38)*_xlfn.NORM.S.INV(RAND())</f>
        <v>0.82910122439689116</v>
      </c>
      <c r="AM393" s="23">
        <f ca="1">SQRT(Inputs!$B$38)*F393+SQRT(1-Inputs!$B$38)*_xlfn.NORM.S.INV(RAND())</f>
        <v>0.97139551068275165</v>
      </c>
      <c r="AN393" s="23">
        <f ca="1">SQRT(Inputs!$B$38)*G393+SQRT(1-Inputs!$B$38)*_xlfn.NORM.S.INV(RAND())</f>
        <v>1.1617550737012647</v>
      </c>
      <c r="AO393" s="23">
        <f ca="1">SQRT(Inputs!$B$38)*H393+SQRT(1-Inputs!$B$38)*_xlfn.NORM.S.INV(RAND())</f>
        <v>0.83401853422560901</v>
      </c>
      <c r="AP393" s="23">
        <f ca="1">SQRT(Inputs!$B$38)*I393+SQRT(1-Inputs!$B$38)*_xlfn.NORM.S.INV(RAND())</f>
        <v>-0.157479559826122</v>
      </c>
      <c r="AQ393" s="23">
        <f ca="1">SQRT(Inputs!$B$38)*J393+SQRT(1-Inputs!$B$38)*_xlfn.NORM.S.INV(RAND())</f>
        <v>0.33392303851837035</v>
      </c>
      <c r="AR393" s="23">
        <f ca="1">SQRT(Inputs!$B$38)*K393+SQRT(1-Inputs!$B$38)*_xlfn.NORM.S.INV(RAND())</f>
        <v>-0.96975704538018936</v>
      </c>
      <c r="AS393" s="23">
        <f ca="1">SQRT(Inputs!$B$38)*L393+SQRT(1-Inputs!$B$38)*_xlfn.NORM.S.INV(RAND())</f>
        <v>0.3833914007620956</v>
      </c>
      <c r="AT393" s="23">
        <f ca="1">SQRT(Inputs!$B$38)*M393+SQRT(1-Inputs!$B$38)*_xlfn.NORM.S.INV(RAND())</f>
        <v>-0.72596582934517095</v>
      </c>
      <c r="AU393" s="15">
        <f ca="1">Inputs!$B$6*EXP($B$8-0.5*C$5^2+C$5*N393)</f>
        <v>5550.1606628769705</v>
      </c>
      <c r="AV393" s="15">
        <f t="shared" ca="1" si="183"/>
        <v>7149.9800507941709</v>
      </c>
      <c r="AW393" s="15">
        <f t="shared" ca="1" si="184"/>
        <v>7132.0976492875488</v>
      </c>
      <c r="AX393" s="15">
        <f t="shared" ca="1" si="185"/>
        <v>8943.884582687997</v>
      </c>
      <c r="AY393" s="15">
        <f t="shared" ca="1" si="186"/>
        <v>12434.958477365106</v>
      </c>
      <c r="AZ393" s="15">
        <f t="shared" ca="1" si="187"/>
        <v>15426.347989355916</v>
      </c>
      <c r="BA393" s="15">
        <f t="shared" ca="1" si="188"/>
        <v>16919.397187344963</v>
      </c>
      <c r="BB393" s="15">
        <f t="shared" ca="1" si="189"/>
        <v>21764.50399195616</v>
      </c>
      <c r="BC393" s="15">
        <f t="shared" ca="1" si="190"/>
        <v>29050.723707526664</v>
      </c>
      <c r="BD393" s="15">
        <f t="shared" ca="1" si="191"/>
        <v>46546.943826282717</v>
      </c>
      <c r="BE393" s="15">
        <f t="shared" ca="1" si="192"/>
        <v>56421.790690753769</v>
      </c>
      <c r="BF393" s="15">
        <f ca="1">Inputs!$B$13*EXP($B$9-0.5*C$6^2+C$6*Y393)</f>
        <v>14925.359696427642</v>
      </c>
      <c r="BG393" s="15">
        <f t="shared" ca="1" si="193"/>
        <v>21397.775746514384</v>
      </c>
      <c r="BH393" s="15">
        <f t="shared" ca="1" si="194"/>
        <v>25795.815904625531</v>
      </c>
      <c r="BI393" s="15">
        <f t="shared" ca="1" si="195"/>
        <v>33653.746056278411</v>
      </c>
      <c r="BJ393" s="15">
        <f t="shared" ca="1" si="196"/>
        <v>44406.440841534866</v>
      </c>
      <c r="BK393" s="15">
        <f t="shared" ca="1" si="197"/>
        <v>54352.986872869209</v>
      </c>
      <c r="BL393" s="15">
        <f t="shared" ca="1" si="198"/>
        <v>64346.771403548701</v>
      </c>
      <c r="BM393" s="15">
        <f t="shared" ca="1" si="199"/>
        <v>78811.433366468686</v>
      </c>
      <c r="BN393" s="15">
        <f t="shared" ca="1" si="200"/>
        <v>106524.25125770348</v>
      </c>
      <c r="BO393" s="15">
        <f t="shared" ca="1" si="201"/>
        <v>139521.53064304095</v>
      </c>
      <c r="BP393" s="15">
        <f t="shared" ca="1" si="202"/>
        <v>200696.55505657941</v>
      </c>
      <c r="BQ393" s="15">
        <f ca="1">Inputs!$B$20*EXP($B$10-0.5*C$7^2+C$7*AJ393)</f>
        <v>5034.4758547494248</v>
      </c>
      <c r="BR393" s="15">
        <f t="shared" ca="1" si="203"/>
        <v>5609.6834574307841</v>
      </c>
      <c r="BS393" s="15">
        <f t="shared" ca="1" si="204"/>
        <v>9747.2176170622242</v>
      </c>
      <c r="BT393" s="15">
        <f t="shared" ca="1" si="205"/>
        <v>17339.916934824902</v>
      </c>
      <c r="BU393" s="15">
        <f t="shared" ca="1" si="206"/>
        <v>31831.495926956464</v>
      </c>
      <c r="BV393" s="15">
        <f t="shared" ca="1" si="207"/>
        <v>53441.614375666511</v>
      </c>
      <c r="BW393" s="15">
        <f t="shared" ca="1" si="208"/>
        <v>72130.116263214019</v>
      </c>
      <c r="BX393" s="15">
        <f t="shared" ca="1" si="209"/>
        <v>107870.31309711131</v>
      </c>
      <c r="BY393" s="15">
        <f t="shared" ca="1" si="210"/>
        <v>125549.32126638795</v>
      </c>
      <c r="BZ393" s="15">
        <f t="shared" ca="1" si="211"/>
        <v>189027.32836367819</v>
      </c>
      <c r="CA393" s="15">
        <f t="shared" ca="1" si="212"/>
        <v>233389.36729820719</v>
      </c>
      <c r="CB393" s="15">
        <f ca="1">(AU393*DCF!C$10-DCF!C$5*MAX(AU393*DCF!C$10,0)-MAX(AU393-Inputs!$B$6,0)/Inputs!$B$10)*DCF!C$6</f>
        <v>1038.882320338804</v>
      </c>
      <c r="CC393" s="15">
        <f ca="1">(AV393*DCF!D$10-DCF!D$5*MAX(AV393*DCF!D$10,0)-MAX(AV393-AU393,0)/Inputs!$B$10)*DCF!D$6</f>
        <v>1352.6851103604524</v>
      </c>
      <c r="CD393" s="15">
        <f ca="1">(AW393*DCF!E$10-DCF!E$5*MAX(AW393*DCF!E$10,0)-MAX(AW393-AV393,0)/Inputs!$B$10)*DCF!E$6</f>
        <v>1646.6878137812366</v>
      </c>
      <c r="CE393" s="15">
        <f ca="1">(AX393*DCF!F$10-DCF!F$5*MAX(AX393*DCF!F$10,0)-MAX(AX393-AW393,0)/Inputs!$B$10)*DCF!F$6</f>
        <v>1575.4478093075363</v>
      </c>
      <c r="CF393" s="15">
        <f ca="1">(AY393*DCF!G$10-DCF!G$5*MAX(AY393*DCF!G$10,0)-MAX(AY393-AX393,0)/Inputs!$B$10)*DCF!G$6</f>
        <v>1891.0522274377595</v>
      </c>
      <c r="CG393" s="15">
        <f ca="1">(AZ393*DCF!H$10-DCF!H$5*MAX(AZ393*DCF!H$10,0)-MAX(AZ393-AY393,0)/Inputs!$B$10)*DCF!H$6</f>
        <v>2463.8616915722664</v>
      </c>
      <c r="CH393" s="15">
        <f ca="1">(BA393*DCF!I$10-DCF!I$5*MAX(BA393*DCF!I$10,0)-MAX(BA393-AZ393,0)/Inputs!$B$10)*DCF!I$6</f>
        <v>2845.6442644497342</v>
      </c>
      <c r="CI393" s="15">
        <f ca="1">(BB393*DCF!J$10-DCF!J$5*MAX(BB393*DCF!J$10,0)-MAX(BB393-BA393,0)/Inputs!$B$10)*DCF!J$6</f>
        <v>3000.6432904409148</v>
      </c>
      <c r="CJ393" s="15">
        <f ca="1">(BC393*DCF!K$10-DCF!K$5*MAX(BC393*DCF!K$10,0)-MAX(BC393-BB393,0)/Inputs!$B$10)*DCF!K$6</f>
        <v>3656.7401160679847</v>
      </c>
      <c r="CK393" s="15">
        <f ca="1">(BD393*DCF!L$10-DCF!L$5*MAX(BD393*DCF!L$10,0)-MAX(BD393-BC393,0)/Inputs!$B$10)*DCF!L$6</f>
        <v>4757.619714307054</v>
      </c>
      <c r="CL393" s="15">
        <f ca="1">(BE393*DCF!M$10-DCF!M$5*MAX(BE393*DCF!M$10,0)-MAX(BE393-BD393,0)/Inputs!$B$10)*DCF!M$6</f>
        <v>6782.1884587491813</v>
      </c>
      <c r="CM393" s="15">
        <f ca="1">(BF393*DCF!C$28-DCF!C$5*MAX(BF393*DCF!C$28,0)-MAX(BF393-Inputs!$B$13,0)/Inputs!$B$17)*DCF!C$6</f>
        <v>3737.9487568778932</v>
      </c>
      <c r="CN393" s="15">
        <f ca="1">(BG393*DCF!D$28-DCF!D$5*MAX(BG393*DCF!D$28,0)-MAX(BG393-BF393,0)/Inputs!$B$17)*DCF!D$6</f>
        <v>4921.2753702703467</v>
      </c>
      <c r="CO393" s="15">
        <f ca="1">(BH393*DCF!E$28-DCF!E$5*MAX(BH393*DCF!E$28,0)-MAX(BH393-BG393,0)/Inputs!$B$17)*DCF!E$6</f>
        <v>6439.0412188284463</v>
      </c>
      <c r="CP393" s="15">
        <f ca="1">(BI393*DCF!F$28-DCF!F$5*MAX(BI393*DCF!F$28,0)-MAX(BI393-BH393,0)/Inputs!$B$17)*DCF!F$6</f>
        <v>7705.445197413731</v>
      </c>
      <c r="CQ393" s="15">
        <f ca="1">(BJ393*DCF!G$28-DCF!G$5*MAX(BJ393*DCF!G$28,0)-MAX(BJ393-BI393,0)/Inputs!$B$17)*DCF!G$6</f>
        <v>9713.0909478061876</v>
      </c>
      <c r="CR393" s="15">
        <f ca="1">(BK393*DCF!H$28-DCF!H$5*MAX(BK393*DCF!H$28,0)-MAX(BK393-BJ393,0)/Inputs!$B$17)*DCF!H$6</f>
        <v>11896.679197521591</v>
      </c>
      <c r="CS393" s="15">
        <f ca="1">(BL393*DCF!I$28-DCF!I$5*MAX(BL393*DCF!I$28,0)-MAX(BL393-BK393,0)/Inputs!$B$17)*DCF!I$6</f>
        <v>13696.924261110618</v>
      </c>
      <c r="CT393" s="15">
        <f ca="1">(BM393*DCF!J$28-DCF!J$5*MAX(BM393*DCF!J$28,0)-MAX(BM393-BL393,0)/Inputs!$B$17)*DCF!J$6</f>
        <v>15663.596267170442</v>
      </c>
      <c r="CU393" s="15">
        <f ca="1">(BN393*DCF!K$28-DCF!K$5*MAX(BN393*DCF!K$28,0)-MAX(BN393-BM393,0)/Inputs!$B$17)*DCF!K$6</f>
        <v>19101.684714795556</v>
      </c>
      <c r="CV393" s="15">
        <f ca="1">(BO393*DCF!L$28-DCF!L$5*MAX(BO393*DCF!L$28,0)-MAX(BO393-BN393,0)/Inputs!$B$17)*DCF!L$6</f>
        <v>24103.776717636527</v>
      </c>
      <c r="CW393" s="15">
        <f ca="1">(BP393*DCF!M$28-DCF!M$5*MAX(BP393*DCF!M$28,0)-MAX(BP393-BO393,0)/Inputs!$B$17)*DCF!M$6</f>
        <v>31366.663956560165</v>
      </c>
      <c r="CX393" s="15">
        <f ca="1">(BQ393*DCF!C$46-DCF!C$5*MAX(BQ393*DCF!C$46,0)-MAX(BQ393-Inputs!$B$20,0)/Inputs!$B$24)*DCF!C$6</f>
        <v>-2009.5675668009874</v>
      </c>
      <c r="CY393" s="15">
        <f ca="1">(BR393*DCF!D$46-DCF!D$5*MAX(BR393*DCF!D$46,0)-MAX(BR393-BQ393,0)/Inputs!$B$24)*DCF!D$6</f>
        <v>-1202.8784560816571</v>
      </c>
      <c r="CZ393" s="15">
        <f ca="1">(BS393*DCF!E$46-DCF!E$5*MAX(BS393*DCF!E$46,0)-MAX(BS393-BR393,0)/Inputs!$B$24)*DCF!E$6</f>
        <v>-2783.5275156096723</v>
      </c>
      <c r="DA393" s="15">
        <f ca="1">(BT393*DCF!F$46-DCF!F$5*MAX(BT393*DCF!F$46,0)-MAX(BT393-BS393,0)/Inputs!$B$24)*DCF!F$6</f>
        <v>-4027.5442276443077</v>
      </c>
      <c r="DB393" s="15">
        <f ca="1">(BU393*DCF!G$46-DCF!G$5*MAX(BU393*DCF!G$46,0)-MAX(BU393-BT393,0)/Inputs!$B$24)*DCF!G$6</f>
        <v>-5945.4294859385664</v>
      </c>
      <c r="DC393" s="15">
        <f ca="1">(BV393*DCF!H$46-DCF!H$5*MAX(BV393*DCF!H$46,0)-MAX(BV393-BU393,0)/Inputs!$B$24)*DCF!H$6</f>
        <v>-6715.2119005441145</v>
      </c>
      <c r="DD393" s="15">
        <f ca="1">(BW393*DCF!I$46-DCF!I$5*MAX(BW393*DCF!I$46,0)-MAX(BW393-BV393,0)/Inputs!$B$24)*DCF!I$6</f>
        <v>-3698.8729263269606</v>
      </c>
      <c r="DE393" s="15">
        <f ca="1">(BX393*DCF!J$46-DCF!J$5*MAX(BX393*DCF!J$46,0)-MAX(BX393-BW393,0)/Inputs!$B$24)*DCF!J$6</f>
        <v>-4952.8550385445433</v>
      </c>
      <c r="DF393" s="15">
        <f ca="1">(BY393*DCF!K$46-DCF!K$5*MAX(BY393*DCF!K$46,0)-MAX(BY393-BX393,0)/Inputs!$B$24)*DCF!K$6</f>
        <v>2840.9097167916125</v>
      </c>
      <c r="DG393" s="15">
        <f ca="1">(BZ393*DCF!L$46-DCF!L$5*MAX(BZ393*DCF!L$46,0)-MAX(BZ393-BY393,0)/Inputs!$B$24)*DCF!L$6</f>
        <v>-1298.698361661427</v>
      </c>
      <c r="DH393" s="15">
        <f ca="1">(CA393*DCF!M$46-DCF!M$5*MAX(CA393*DCF!M$46,0)-MAX(CA393-BZ393,0)/Inputs!$B$24)*DCF!M$6</f>
        <v>9022.6509980444134</v>
      </c>
      <c r="DI393" s="15">
        <f ca="1">SUM(CB393:CL393)+BE393*DCF!M$10*(1+Inputs!$B$30)*(1-Inputs!$B$33)*(1-Inputs!$B$30/Inputs!$B$31)/(Inputs!$B$29-Inputs!$B$30)*DCF!M$6</f>
        <v>188034.04241012255</v>
      </c>
      <c r="DJ393" s="15">
        <f ca="1">SUM(CM393:CW393)+BP393*DCF!M$28*(1+Inputs!$B$30)*(1-Inputs!$B$33)*(1-Inputs!$B$30/Inputs!$B$31)/(Inputs!$B$29-Inputs!$B$30)*DCF!M$6</f>
        <v>893067.68215219502</v>
      </c>
      <c r="DK393" s="15">
        <f ca="1">SUM(CX393:DH393)+CA393*DCF!M$46*(1+Inputs!$B$30)*(1-Inputs!$B$33)*(1-Inputs!$B$30/Inputs!$B$31)/(Inputs!$B$29-Inputs!$B$30)*DCF!M$6</f>
        <v>340076.58381667774</v>
      </c>
      <c r="DM393" s="15">
        <f ca="1">DI393+DJ393+DK393+Inputs!$B$34+Inputs!$B$36-Inputs!$B$35</f>
        <v>1498029.3083789954</v>
      </c>
    </row>
    <row r="394" spans="1:117" x14ac:dyDescent="0.75">
      <c r="A394" s="11">
        <v>381</v>
      </c>
      <c r="C394" s="23">
        <f t="shared" ref="C394:M403" ca="1" si="218">_xlfn.NORM.S.INV(RAND())</f>
        <v>0.68881439803275768</v>
      </c>
      <c r="D394" s="23">
        <f t="shared" ca="1" si="218"/>
        <v>-1.032353616053314</v>
      </c>
      <c r="E394" s="23">
        <f t="shared" ca="1" si="218"/>
        <v>0.27805036807997019</v>
      </c>
      <c r="F394" s="23">
        <f t="shared" ca="1" si="218"/>
        <v>0.90595463132703635</v>
      </c>
      <c r="G394" s="23">
        <f t="shared" ca="1" si="218"/>
        <v>-1.6074328052482683</v>
      </c>
      <c r="H394" s="23">
        <f t="shared" ca="1" si="218"/>
        <v>1.6743027848779306</v>
      </c>
      <c r="I394" s="23">
        <f t="shared" ca="1" si="218"/>
        <v>-0.7172001898999002</v>
      </c>
      <c r="J394" s="23">
        <f t="shared" ca="1" si="218"/>
        <v>-0.47197511529587644</v>
      </c>
      <c r="K394" s="23">
        <f t="shared" ca="1" si="218"/>
        <v>-0.48659113654330077</v>
      </c>
      <c r="L394" s="23">
        <f t="shared" ca="1" si="218"/>
        <v>-0.79073273861149274</v>
      </c>
      <c r="M394" s="23">
        <f t="shared" ca="1" si="218"/>
        <v>2.211216234222515</v>
      </c>
      <c r="N394" s="23">
        <f ca="1">SQRT(Inputs!$B$38)*C394+SQRT(1-Inputs!$B$38)*_xlfn.NORM.S.INV(RAND())</f>
        <v>0.96933066155104619</v>
      </c>
      <c r="O394" s="23">
        <f ca="1">SQRT(Inputs!$B$38)*D394+SQRT(1-Inputs!$B$38)*_xlfn.NORM.S.INV(RAND())</f>
        <v>0.10128086260989544</v>
      </c>
      <c r="P394" s="23">
        <f ca="1">SQRT(Inputs!$B$38)*E394+SQRT(1-Inputs!$B$38)*_xlfn.NORM.S.INV(RAND())</f>
        <v>-0.51170953269446473</v>
      </c>
      <c r="Q394" s="23">
        <f ca="1">SQRT(Inputs!$B$38)*F394+SQRT(1-Inputs!$B$38)*_xlfn.NORM.S.INV(RAND())</f>
        <v>0.37707362621284313</v>
      </c>
      <c r="R394" s="23">
        <f ca="1">SQRT(Inputs!$B$38)*G394+SQRT(1-Inputs!$B$38)*_xlfn.NORM.S.INV(RAND())</f>
        <v>-0.4863108846762188</v>
      </c>
      <c r="S394" s="23">
        <f ca="1">SQRT(Inputs!$B$38)*H394+SQRT(1-Inputs!$B$38)*_xlfn.NORM.S.INV(RAND())</f>
        <v>0.28077516718019047</v>
      </c>
      <c r="T394" s="23">
        <f ca="1">SQRT(Inputs!$B$38)*I394+SQRT(1-Inputs!$B$38)*_xlfn.NORM.S.INV(RAND())</f>
        <v>1.458282149446203</v>
      </c>
      <c r="U394" s="23">
        <f ca="1">SQRT(Inputs!$B$38)*J394+SQRT(1-Inputs!$B$38)*_xlfn.NORM.S.INV(RAND())</f>
        <v>0.98971807045456872</v>
      </c>
      <c r="V394" s="23">
        <f ca="1">SQRT(Inputs!$B$38)*K394+SQRT(1-Inputs!$B$38)*_xlfn.NORM.S.INV(RAND())</f>
        <v>-0.5954559901054769</v>
      </c>
      <c r="W394" s="23">
        <f ca="1">SQRT(Inputs!$B$38)*L394+SQRT(1-Inputs!$B$38)*_xlfn.NORM.S.INV(RAND())</f>
        <v>0.38582931265403375</v>
      </c>
      <c r="X394" s="23">
        <f ca="1">SQRT(Inputs!$B$38)*M394+SQRT(1-Inputs!$B$38)*_xlfn.NORM.S.INV(RAND())</f>
        <v>1.0363123971850281</v>
      </c>
      <c r="Y394" s="23">
        <f ca="1">SQRT(Inputs!$B$38)*C394+SQRT(1-Inputs!$B$38)*_xlfn.NORM.S.INV(RAND())</f>
        <v>0.97873369189875992</v>
      </c>
      <c r="Z394" s="23">
        <f ca="1">SQRT(Inputs!$B$38)*D394+SQRT(1-Inputs!$B$38)*_xlfn.NORM.S.INV(RAND())</f>
        <v>1.1233624613768671</v>
      </c>
      <c r="AA394" s="23">
        <f ca="1">SQRT(Inputs!$B$38)*E394+SQRT(1-Inputs!$B$38)*_xlfn.NORM.S.INV(RAND())</f>
        <v>0.92841898012094948</v>
      </c>
      <c r="AB394" s="23">
        <f ca="1">SQRT(Inputs!$B$38)*F394+SQRT(1-Inputs!$B$38)*_xlfn.NORM.S.INV(RAND())</f>
        <v>1.0424550999027389</v>
      </c>
      <c r="AC394" s="23">
        <f ca="1">SQRT(Inputs!$B$38)*G394+SQRT(1-Inputs!$B$38)*_xlfn.NORM.S.INV(RAND())</f>
        <v>-1.0261921304808648</v>
      </c>
      <c r="AD394" s="23">
        <f ca="1">SQRT(Inputs!$B$38)*H394+SQRT(1-Inputs!$B$38)*_xlfn.NORM.S.INV(RAND())</f>
        <v>1.1784492960205848</v>
      </c>
      <c r="AE394" s="23">
        <f ca="1">SQRT(Inputs!$B$38)*I394+SQRT(1-Inputs!$B$38)*_xlfn.NORM.S.INV(RAND())</f>
        <v>-0.44736494660259896</v>
      </c>
      <c r="AF394" s="23">
        <f ca="1">SQRT(Inputs!$B$38)*J394+SQRT(1-Inputs!$B$38)*_xlfn.NORM.S.INV(RAND())</f>
        <v>0.14610826512753899</v>
      </c>
      <c r="AG394" s="23">
        <f ca="1">SQRT(Inputs!$B$38)*K394+SQRT(1-Inputs!$B$38)*_xlfn.NORM.S.INV(RAND())</f>
        <v>-0.43477092892818942</v>
      </c>
      <c r="AH394" s="23">
        <f ca="1">SQRT(Inputs!$B$38)*L394+SQRT(1-Inputs!$B$38)*_xlfn.NORM.S.INV(RAND())</f>
        <v>0.16419676626969615</v>
      </c>
      <c r="AI394" s="23">
        <f ca="1">SQRT(Inputs!$B$38)*M394+SQRT(1-Inputs!$B$38)*_xlfn.NORM.S.INV(RAND())</f>
        <v>1.5816556770097265</v>
      </c>
      <c r="AJ394" s="23">
        <f ca="1">SQRT(Inputs!$B$38)*C394+SQRT(1-Inputs!$B$38)*_xlfn.NORM.S.INV(RAND())</f>
        <v>1.1929942647918124</v>
      </c>
      <c r="AK394" s="23">
        <f ca="1">SQRT(Inputs!$B$38)*D394+SQRT(1-Inputs!$B$38)*_xlfn.NORM.S.INV(RAND())</f>
        <v>-0.45446213744171543</v>
      </c>
      <c r="AL394" s="23">
        <f ca="1">SQRT(Inputs!$B$38)*E394+SQRT(1-Inputs!$B$38)*_xlfn.NORM.S.INV(RAND())</f>
        <v>2.2477894868649151E-2</v>
      </c>
      <c r="AM394" s="23">
        <f ca="1">SQRT(Inputs!$B$38)*F394+SQRT(1-Inputs!$B$38)*_xlfn.NORM.S.INV(RAND())</f>
        <v>0.20564798196660561</v>
      </c>
      <c r="AN394" s="23">
        <f ca="1">SQRT(Inputs!$B$38)*G394+SQRT(1-Inputs!$B$38)*_xlfn.NORM.S.INV(RAND())</f>
        <v>-1.4995123722999084</v>
      </c>
      <c r="AO394" s="23">
        <f ca="1">SQRT(Inputs!$B$38)*H394+SQRT(1-Inputs!$B$38)*_xlfn.NORM.S.INV(RAND())</f>
        <v>0.33659305741129397</v>
      </c>
      <c r="AP394" s="23">
        <f ca="1">SQRT(Inputs!$B$38)*I394+SQRT(1-Inputs!$B$38)*_xlfn.NORM.S.INV(RAND())</f>
        <v>0.44808738993116493</v>
      </c>
      <c r="AQ394" s="23">
        <f ca="1">SQRT(Inputs!$B$38)*J394+SQRT(1-Inputs!$B$38)*_xlfn.NORM.S.INV(RAND())</f>
        <v>-0.31823386879321508</v>
      </c>
      <c r="AR394" s="23">
        <f ca="1">SQRT(Inputs!$B$38)*K394+SQRT(1-Inputs!$B$38)*_xlfn.NORM.S.INV(RAND())</f>
        <v>-6.3309171696423999E-2</v>
      </c>
      <c r="AS394" s="23">
        <f ca="1">SQRT(Inputs!$B$38)*L394+SQRT(1-Inputs!$B$38)*_xlfn.NORM.S.INV(RAND())</f>
        <v>0.96399470168321566</v>
      </c>
      <c r="AT394" s="23">
        <f ca="1">SQRT(Inputs!$B$38)*M394+SQRT(1-Inputs!$B$38)*_xlfn.NORM.S.INV(RAND())</f>
        <v>1.4065022062982822</v>
      </c>
      <c r="AU394" s="15">
        <f ca="1">Inputs!$B$6*EXP($B$8-0.5*C$5^2+C$5*N394)</f>
        <v>5805.2673683859475</v>
      </c>
      <c r="AV394" s="15">
        <f t="shared" ca="1" si="183"/>
        <v>7172.3982490685021</v>
      </c>
      <c r="AW394" s="15">
        <f t="shared" ca="1" si="184"/>
        <v>8162.2162244371602</v>
      </c>
      <c r="AX394" s="15">
        <f t="shared" ca="1" si="185"/>
        <v>10445.931801046476</v>
      </c>
      <c r="AY394" s="15">
        <f t="shared" ca="1" si="186"/>
        <v>12061.15222734825</v>
      </c>
      <c r="AZ394" s="15">
        <f t="shared" ca="1" si="187"/>
        <v>15214.325794531984</v>
      </c>
      <c r="BA394" s="15">
        <f t="shared" ca="1" si="188"/>
        <v>21688.368402771906</v>
      </c>
      <c r="BB394" s="15">
        <f t="shared" ca="1" si="189"/>
        <v>29321.138643002338</v>
      </c>
      <c r="BC394" s="15">
        <f t="shared" ca="1" si="190"/>
        <v>33904.999728078154</v>
      </c>
      <c r="BD394" s="15">
        <f t="shared" ca="1" si="191"/>
        <v>43063.177933537976</v>
      </c>
      <c r="BE394" s="15">
        <f t="shared" ca="1" si="192"/>
        <v>57991.71915730348</v>
      </c>
      <c r="BF394" s="15">
        <f ca="1">Inputs!$B$13*EXP($B$9-0.5*C$6^2+C$6*Y394)</f>
        <v>16792.723139044523</v>
      </c>
      <c r="BG394" s="15">
        <f t="shared" ca="1" si="193"/>
        <v>25064.613735257506</v>
      </c>
      <c r="BH394" s="15">
        <f t="shared" ca="1" si="194"/>
        <v>35722.492363421814</v>
      </c>
      <c r="BI394" s="15">
        <f t="shared" ca="1" si="195"/>
        <v>51340.59373917013</v>
      </c>
      <c r="BJ394" s="15">
        <f t="shared" ca="1" si="196"/>
        <v>54285.895024799087</v>
      </c>
      <c r="BK394" s="15">
        <f t="shared" ca="1" si="197"/>
        <v>78220.173499512239</v>
      </c>
      <c r="BL394" s="15">
        <f t="shared" ca="1" si="198"/>
        <v>90671.991705874898</v>
      </c>
      <c r="BM394" s="15">
        <f t="shared" ca="1" si="199"/>
        <v>113496.90979806954</v>
      </c>
      <c r="BN394" s="15">
        <f t="shared" ca="1" si="200"/>
        <v>132500.55224840622</v>
      </c>
      <c r="BO394" s="15">
        <f t="shared" ca="1" si="201"/>
        <v>166169.75055783225</v>
      </c>
      <c r="BP394" s="15">
        <f t="shared" ca="1" si="202"/>
        <v>244662.65848456335</v>
      </c>
      <c r="BQ394" s="15">
        <f ca="1">Inputs!$B$20*EXP($B$10-0.5*C$7^2+C$7*AJ394)</f>
        <v>6548.9702242875665</v>
      </c>
      <c r="BR394" s="15">
        <f t="shared" ca="1" si="203"/>
        <v>7691.8493889340298</v>
      </c>
      <c r="BS394" s="15">
        <f t="shared" ca="1" si="204"/>
        <v>10601.380823672391</v>
      </c>
      <c r="BT394" s="15">
        <f t="shared" ca="1" si="205"/>
        <v>15427.217244624027</v>
      </c>
      <c r="BU394" s="15">
        <f t="shared" ca="1" si="206"/>
        <v>14874.254723328344</v>
      </c>
      <c r="BV394" s="15">
        <f t="shared" ca="1" si="207"/>
        <v>22324.754001215744</v>
      </c>
      <c r="BW394" s="15">
        <f t="shared" ca="1" si="208"/>
        <v>34252.029330364319</v>
      </c>
      <c r="BX394" s="15">
        <f t="shared" ca="1" si="209"/>
        <v>44946.067353624843</v>
      </c>
      <c r="BY394" s="15">
        <f t="shared" ca="1" si="210"/>
        <v>62218.857796972647</v>
      </c>
      <c r="BZ394" s="15">
        <f t="shared" ca="1" si="211"/>
        <v>104228.49710380375</v>
      </c>
      <c r="CA394" s="15">
        <f t="shared" ca="1" si="212"/>
        <v>187981.47003077081</v>
      </c>
      <c r="CB394" s="15">
        <f ca="1">(AU394*DCF!C$10-DCF!C$5*MAX(AU394*DCF!C$10,0)-MAX(AU394-Inputs!$B$6,0)/Inputs!$B$10)*DCF!C$6</f>
        <v>1037.0633640580959</v>
      </c>
      <c r="CC394" s="15">
        <f ca="1">(AV394*DCF!D$10-DCF!D$5*MAX(AV394*DCF!D$10,0)-MAX(AV394-AU394,0)/Inputs!$B$10)*DCF!D$6</f>
        <v>1414.8843969098266</v>
      </c>
      <c r="CD394" s="15">
        <f ca="1">(AW394*DCF!E$10-DCF!E$5*MAX(AW394*DCF!E$10,0)-MAX(AW394-AV394,0)/Inputs!$B$10)*DCF!E$6</f>
        <v>1661.5777965999871</v>
      </c>
      <c r="CE394" s="15">
        <f ca="1">(AX394*DCF!F$10-DCF!F$5*MAX(AX394*DCF!F$10,0)-MAX(AX394-AW394,0)/Inputs!$B$10)*DCF!F$6</f>
        <v>1805.1456731192666</v>
      </c>
      <c r="CF394" s="15">
        <f ca="1">(AY394*DCF!G$10-DCF!G$5*MAX(AY394*DCF!G$10,0)-MAX(AY394-AX394,0)/Inputs!$B$10)*DCF!G$6</f>
        <v>2174.6046982780485</v>
      </c>
      <c r="CG394" s="15">
        <f ca="1">(AZ394*DCF!H$10-DCF!H$5*MAX(AZ394*DCF!H$10,0)-MAX(AZ394-AY394,0)/Inputs!$B$10)*DCF!H$6</f>
        <v>2393.9697710053088</v>
      </c>
      <c r="CH394" s="15">
        <f ca="1">(BA394*DCF!I$10-DCF!I$5*MAX(BA394*DCF!I$10,0)-MAX(BA394-AZ394,0)/Inputs!$B$10)*DCF!I$6</f>
        <v>2899.7038953972888</v>
      </c>
      <c r="CI394" s="15">
        <f ca="1">(BB394*DCF!J$10-DCF!J$5*MAX(BB394*DCF!J$10,0)-MAX(BB394-BA394,0)/Inputs!$B$10)*DCF!J$6</f>
        <v>3874.9548737418636</v>
      </c>
      <c r="CJ394" s="15">
        <f ca="1">(BC394*DCF!K$10-DCF!K$5*MAX(BC394*DCF!K$10,0)-MAX(BC394-BB394,0)/Inputs!$B$10)*DCF!K$6</f>
        <v>4816.4896660694076</v>
      </c>
      <c r="CK394" s="15">
        <f ca="1">(BD394*DCF!L$10-DCF!L$5*MAX(BD394*DCF!L$10,0)-MAX(BD394-BC394,0)/Inputs!$B$10)*DCF!L$6</f>
        <v>5310.4453945632449</v>
      </c>
      <c r="CL394" s="15">
        <f ca="1">(BE394*DCF!M$10-DCF!M$5*MAX(BE394*DCF!M$10,0)-MAX(BE394-BD394,0)/Inputs!$B$10)*DCF!M$6</f>
        <v>6400.0078814346234</v>
      </c>
      <c r="CM394" s="15">
        <f ca="1">(BF394*DCF!C$28-DCF!C$5*MAX(BF394*DCF!C$28,0)-MAX(BF394-Inputs!$B$13,0)/Inputs!$B$17)*DCF!C$6</f>
        <v>3876.5940681175566</v>
      </c>
      <c r="CN394" s="15">
        <f ca="1">(BG394*DCF!D$28-DCF!D$5*MAX(BG394*DCF!D$28,0)-MAX(BG394-BF394,0)/Inputs!$B$17)*DCF!D$6</f>
        <v>5617.3333032926676</v>
      </c>
      <c r="CO394" s="15">
        <f ca="1">(BH394*DCF!E$28-DCF!E$5*MAX(BH394*DCF!E$28,0)-MAX(BH394-BG394,0)/Inputs!$B$17)*DCF!E$6</f>
        <v>8016.7247536286795</v>
      </c>
      <c r="CP394" s="15">
        <f ca="1">(BI394*DCF!F$28-DCF!F$5*MAX(BI394*DCF!F$28,0)-MAX(BI394-BH394,0)/Inputs!$B$17)*DCF!F$6</f>
        <v>11094.096626286797</v>
      </c>
      <c r="CQ394" s="15">
        <f ca="1">(BJ394*DCF!G$28-DCF!G$5*MAX(BJ394*DCF!G$28,0)-MAX(BJ394-BI394,0)/Inputs!$B$17)*DCF!G$6</f>
        <v>13589.516749864059</v>
      </c>
      <c r="CR394" s="15">
        <f ca="1">(BK394*DCF!H$28-DCF!H$5*MAX(BK394*DCF!H$28,0)-MAX(BK394-BJ394,0)/Inputs!$B$17)*DCF!H$6</f>
        <v>15625.996694212357</v>
      </c>
      <c r="CS394" s="15">
        <f ca="1">(BL394*DCF!I$28-DCF!I$5*MAX(BL394*DCF!I$28,0)-MAX(BL394-BK394,0)/Inputs!$B$17)*DCF!I$6</f>
        <v>19534.576578516517</v>
      </c>
      <c r="CT394" s="15">
        <f ca="1">(BM394*DCF!J$28-DCF!J$5*MAX(BM394*DCF!J$28,0)-MAX(BM394-BL394,0)/Inputs!$B$17)*DCF!J$6</f>
        <v>22292.835306429108</v>
      </c>
      <c r="CU394" s="15">
        <f ca="1">(BN394*DCF!K$28-DCF!K$5*MAX(BN394*DCF!K$28,0)-MAX(BN394-BM394,0)/Inputs!$B$17)*DCF!K$6</f>
        <v>25654.2019250751</v>
      </c>
      <c r="CV394" s="15">
        <f ca="1">(BO394*DCF!L$28-DCF!L$5*MAX(BO394*DCF!L$28,0)-MAX(BO394-BN394,0)/Inputs!$B$17)*DCF!L$6</f>
        <v>29344.627186727845</v>
      </c>
      <c r="CW394" s="15">
        <f ca="1">(BP394*DCF!M$28-DCF!M$5*MAX(BP394*DCF!M$28,0)-MAX(BP394-BO394,0)/Inputs!$B$17)*DCF!M$6</f>
        <v>37828.706313557639</v>
      </c>
      <c r="CX394" s="15">
        <f ca="1">(BQ394*DCF!C$46-DCF!C$5*MAX(BQ394*DCF!C$46,0)-MAX(BQ394-Inputs!$B$20,0)/Inputs!$B$24)*DCF!C$6</f>
        <v>-3058.870825141501</v>
      </c>
      <c r="CY394" s="15">
        <f ca="1">(BR394*DCF!D$46-DCF!D$5*MAX(BR394*DCF!D$46,0)-MAX(BR394-BQ394,0)/Inputs!$B$24)*DCF!D$6</f>
        <v>-1800.4763672407769</v>
      </c>
      <c r="CZ394" s="15">
        <f ca="1">(BS394*DCF!E$46-DCF!E$5*MAX(BS394*DCF!E$46,0)-MAX(BS394-BR394,0)/Inputs!$B$24)*DCF!E$6</f>
        <v>-2400.4889342284982</v>
      </c>
      <c r="DA394" s="15">
        <f ca="1">(BT394*DCF!F$46-DCF!F$5*MAX(BT394*DCF!F$46,0)-MAX(BT394-BS394,0)/Inputs!$B$24)*DCF!F$6</f>
        <v>-2880.7470952566327</v>
      </c>
      <c r="DB394" s="15">
        <f ca="1">(BU394*DCF!G$46-DCF!G$5*MAX(BU394*DCF!G$46,0)-MAX(BU394-BT394,0)/Inputs!$B$24)*DCF!G$6</f>
        <v>-500.34054095378264</v>
      </c>
      <c r="DC394" s="15">
        <f ca="1">(BV394*DCF!H$46-DCF!H$5*MAX(BV394*DCF!H$46,0)-MAX(BV394-BU394,0)/Inputs!$B$24)*DCF!H$6</f>
        <v>-2315.1970006370466</v>
      </c>
      <c r="DD394" s="15">
        <f ca="1">(BW394*DCF!I$46-DCF!I$5*MAX(BW394*DCF!I$46,0)-MAX(BW394-BV394,0)/Inputs!$B$24)*DCF!I$6</f>
        <v>-2632.7954413445382</v>
      </c>
      <c r="DE394" s="15">
        <f ca="1">(BX394*DCF!J$46-DCF!J$5*MAX(BX394*DCF!J$46,0)-MAX(BX394-BW394,0)/Inputs!$B$24)*DCF!J$6</f>
        <v>-950.52096970381672</v>
      </c>
      <c r="DF394" s="15">
        <f ca="1">(BY394*DCF!K$46-DCF!K$5*MAX(BY394*DCF!K$46,0)-MAX(BY394-BX394,0)/Inputs!$B$24)*DCF!K$6</f>
        <v>-677.22494841599701</v>
      </c>
      <c r="DG394" s="15">
        <f ca="1">(BZ394*DCF!L$46-DCF!L$5*MAX(BZ394*DCF!L$46,0)-MAX(BZ394-BY394,0)/Inputs!$B$24)*DCF!L$6</f>
        <v>-2302.0867652897491</v>
      </c>
      <c r="DH394" s="15">
        <f ca="1">(CA394*DCF!M$46-DCF!M$5*MAX(CA394*DCF!M$46,0)-MAX(CA394-BZ394,0)/Inputs!$B$24)*DCF!M$6</f>
        <v>-2772.0688169419013</v>
      </c>
      <c r="DI394" s="15">
        <f ca="1">SUM(CB394:CL394)+BE394*DCF!M$10*(1+Inputs!$B$30)*(1-Inputs!$B$33)*(1-Inputs!$B$30/Inputs!$B$31)/(Inputs!$B$29-Inputs!$B$30)*DCF!M$6</f>
        <v>195180.56868704921</v>
      </c>
      <c r="DJ394" s="15">
        <f ca="1">SUM(CM394:CW394)+BP394*DCF!M$28*(1+Inputs!$B$30)*(1-Inputs!$B$33)*(1-Inputs!$B$30/Inputs!$B$31)/(Inputs!$B$29-Inputs!$B$30)*DCF!M$6</f>
        <v>1100341.0946940565</v>
      </c>
      <c r="DK394" s="15">
        <f ca="1">SUM(CX394:DH394)+CA394*DCF!M$46*(1+Inputs!$B$30)*(1-Inputs!$B$33)*(1-Inputs!$B$30/Inputs!$B$31)/(Inputs!$B$29-Inputs!$B$30)*DCF!M$6</f>
        <v>268350.80279108713</v>
      </c>
      <c r="DM394" s="15">
        <f ca="1">DI394+DJ394+DK394+Inputs!$B$34+Inputs!$B$36-Inputs!$B$35</f>
        <v>1640723.4661721929</v>
      </c>
    </row>
    <row r="395" spans="1:117" x14ac:dyDescent="0.75">
      <c r="A395" s="11">
        <v>382</v>
      </c>
      <c r="C395" s="23">
        <f t="shared" ca="1" si="218"/>
        <v>1.1129215273864781</v>
      </c>
      <c r="D395" s="23">
        <f t="shared" ca="1" si="218"/>
        <v>0.62849361490988298</v>
      </c>
      <c r="E395" s="23">
        <f t="shared" ca="1" si="218"/>
        <v>5.9330638619741957E-2</v>
      </c>
      <c r="F395" s="23">
        <f t="shared" ca="1" si="218"/>
        <v>3.8469888819252303E-3</v>
      </c>
      <c r="G395" s="23">
        <f t="shared" ca="1" si="218"/>
        <v>0.91498172649481635</v>
      </c>
      <c r="H395" s="23">
        <f t="shared" ca="1" si="218"/>
        <v>1.4348694157480624</v>
      </c>
      <c r="I395" s="23">
        <f t="shared" ca="1" si="218"/>
        <v>0.62468810000997266</v>
      </c>
      <c r="J395" s="23">
        <f t="shared" ca="1" si="218"/>
        <v>1.4801737828822614</v>
      </c>
      <c r="K395" s="23">
        <f t="shared" ca="1" si="218"/>
        <v>-0.70608314608277134</v>
      </c>
      <c r="L395" s="23">
        <f t="shared" ca="1" si="218"/>
        <v>0.7531435630538218</v>
      </c>
      <c r="M395" s="23">
        <f t="shared" ca="1" si="218"/>
        <v>1.0665720451294498</v>
      </c>
      <c r="N395" s="23">
        <f ca="1">SQRT(Inputs!$B$38)*C395+SQRT(1-Inputs!$B$38)*_xlfn.NORM.S.INV(RAND())</f>
        <v>1.6985611642320513</v>
      </c>
      <c r="O395" s="23">
        <f ca="1">SQRT(Inputs!$B$38)*D395+SQRT(1-Inputs!$B$38)*_xlfn.NORM.S.INV(RAND())</f>
        <v>-5.4580236428353968E-2</v>
      </c>
      <c r="P395" s="23">
        <f ca="1">SQRT(Inputs!$B$38)*E395+SQRT(1-Inputs!$B$38)*_xlfn.NORM.S.INV(RAND())</f>
        <v>6.1076907090955909E-2</v>
      </c>
      <c r="Q395" s="23">
        <f ca="1">SQRT(Inputs!$B$38)*F395+SQRT(1-Inputs!$B$38)*_xlfn.NORM.S.INV(RAND())</f>
        <v>0.23991768610537104</v>
      </c>
      <c r="R395" s="23">
        <f ca="1">SQRT(Inputs!$B$38)*G395+SQRT(1-Inputs!$B$38)*_xlfn.NORM.S.INV(RAND())</f>
        <v>0.34680867960351747</v>
      </c>
      <c r="S395" s="23">
        <f ca="1">SQRT(Inputs!$B$38)*H395+SQRT(1-Inputs!$B$38)*_xlfn.NORM.S.INV(RAND())</f>
        <v>6.504373747690495E-2</v>
      </c>
      <c r="T395" s="23">
        <f ca="1">SQRT(Inputs!$B$38)*I395+SQRT(1-Inputs!$B$38)*_xlfn.NORM.S.INV(RAND())</f>
        <v>-9.3396774168125474E-2</v>
      </c>
      <c r="U395" s="23">
        <f ca="1">SQRT(Inputs!$B$38)*J395+SQRT(1-Inputs!$B$38)*_xlfn.NORM.S.INV(RAND())</f>
        <v>2.1312793507287706</v>
      </c>
      <c r="V395" s="23">
        <f ca="1">SQRT(Inputs!$B$38)*K395+SQRT(1-Inputs!$B$38)*_xlfn.NORM.S.INV(RAND())</f>
        <v>0.7699366117995351</v>
      </c>
      <c r="W395" s="23">
        <f ca="1">SQRT(Inputs!$B$38)*L395+SQRT(1-Inputs!$B$38)*_xlfn.NORM.S.INV(RAND())</f>
        <v>0.1342971232064375</v>
      </c>
      <c r="X395" s="23">
        <f ca="1">SQRT(Inputs!$B$38)*M395+SQRT(1-Inputs!$B$38)*_xlfn.NORM.S.INV(RAND())</f>
        <v>-1.1259212701147954</v>
      </c>
      <c r="Y395" s="23">
        <f ca="1">SQRT(Inputs!$B$38)*C395+SQRT(1-Inputs!$B$38)*_xlfn.NORM.S.INV(RAND())</f>
        <v>-1.2988972445289422</v>
      </c>
      <c r="Z395" s="23">
        <f ca="1">SQRT(Inputs!$B$38)*D395+SQRT(1-Inputs!$B$38)*_xlfn.NORM.S.INV(RAND())</f>
        <v>-0.63571938633026859</v>
      </c>
      <c r="AA395" s="23">
        <f ca="1">SQRT(Inputs!$B$38)*E395+SQRT(1-Inputs!$B$38)*_xlfn.NORM.S.INV(RAND())</f>
        <v>-0.91716700946681007</v>
      </c>
      <c r="AB395" s="23">
        <f ca="1">SQRT(Inputs!$B$38)*F395+SQRT(1-Inputs!$B$38)*_xlfn.NORM.S.INV(RAND())</f>
        <v>0.12252291606459051</v>
      </c>
      <c r="AC395" s="23">
        <f ca="1">SQRT(Inputs!$B$38)*G395+SQRT(1-Inputs!$B$38)*_xlfn.NORM.S.INV(RAND())</f>
        <v>1.2141146230194315</v>
      </c>
      <c r="AD395" s="23">
        <f ca="1">SQRT(Inputs!$B$38)*H395+SQRT(1-Inputs!$B$38)*_xlfn.NORM.S.INV(RAND())</f>
        <v>7.5486176244126013E-2</v>
      </c>
      <c r="AE395" s="23">
        <f ca="1">SQRT(Inputs!$B$38)*I395+SQRT(1-Inputs!$B$38)*_xlfn.NORM.S.INV(RAND())</f>
        <v>0.40851992685519856</v>
      </c>
      <c r="AF395" s="23">
        <f ca="1">SQRT(Inputs!$B$38)*J395+SQRT(1-Inputs!$B$38)*_xlfn.NORM.S.INV(RAND())</f>
        <v>0.89001350938045032</v>
      </c>
      <c r="AG395" s="23">
        <f ca="1">SQRT(Inputs!$B$38)*K395+SQRT(1-Inputs!$B$38)*_xlfn.NORM.S.INV(RAND())</f>
        <v>-0.24318339169108411</v>
      </c>
      <c r="AH395" s="23">
        <f ca="1">SQRT(Inputs!$B$38)*L395+SQRT(1-Inputs!$B$38)*_xlfn.NORM.S.INV(RAND())</f>
        <v>0.5671123478685639</v>
      </c>
      <c r="AI395" s="23">
        <f ca="1">SQRT(Inputs!$B$38)*M395+SQRT(1-Inputs!$B$38)*_xlfn.NORM.S.INV(RAND())</f>
        <v>2.6571974213413507E-2</v>
      </c>
      <c r="AJ395" s="23">
        <f ca="1">SQRT(Inputs!$B$38)*C395+SQRT(1-Inputs!$B$38)*_xlfn.NORM.S.INV(RAND())</f>
        <v>0.24236807066396276</v>
      </c>
      <c r="AK395" s="23">
        <f ca="1">SQRT(Inputs!$B$38)*D395+SQRT(1-Inputs!$B$38)*_xlfn.NORM.S.INV(RAND())</f>
        <v>0.91189298828592169</v>
      </c>
      <c r="AL395" s="23">
        <f ca="1">SQRT(Inputs!$B$38)*E395+SQRT(1-Inputs!$B$38)*_xlfn.NORM.S.INV(RAND())</f>
        <v>0.78414442205593149</v>
      </c>
      <c r="AM395" s="23">
        <f ca="1">SQRT(Inputs!$B$38)*F395+SQRT(1-Inputs!$B$38)*_xlfn.NORM.S.INV(RAND())</f>
        <v>1.3473155521467874</v>
      </c>
      <c r="AN395" s="23">
        <f ca="1">SQRT(Inputs!$B$38)*G395+SQRT(1-Inputs!$B$38)*_xlfn.NORM.S.INV(RAND())</f>
        <v>0.74166258673801178</v>
      </c>
      <c r="AO395" s="23">
        <f ca="1">SQRT(Inputs!$B$38)*H395+SQRT(1-Inputs!$B$38)*_xlfn.NORM.S.INV(RAND())</f>
        <v>1.0533543498242208</v>
      </c>
      <c r="AP395" s="23">
        <f ca="1">SQRT(Inputs!$B$38)*I395+SQRT(1-Inputs!$B$38)*_xlfn.NORM.S.INV(RAND())</f>
        <v>0.2934184308232578</v>
      </c>
      <c r="AQ395" s="23">
        <f ca="1">SQRT(Inputs!$B$38)*J395+SQRT(1-Inputs!$B$38)*_xlfn.NORM.S.INV(RAND())</f>
        <v>-0.38262415217172663</v>
      </c>
      <c r="AR395" s="23">
        <f ca="1">SQRT(Inputs!$B$38)*K395+SQRT(1-Inputs!$B$38)*_xlfn.NORM.S.INV(RAND())</f>
        <v>-1.5411969779347623</v>
      </c>
      <c r="AS395" s="23">
        <f ca="1">SQRT(Inputs!$B$38)*L395+SQRT(1-Inputs!$B$38)*_xlfn.NORM.S.INV(RAND())</f>
        <v>-3.4348887638022962E-2</v>
      </c>
      <c r="AT395" s="23">
        <f ca="1">SQRT(Inputs!$B$38)*M395+SQRT(1-Inputs!$B$38)*_xlfn.NORM.S.INV(RAND())</f>
        <v>-0.12384431862998491</v>
      </c>
      <c r="AU395" s="15">
        <f ca="1">Inputs!$B$6*EXP($B$8-0.5*C$5^2+C$5*N395)</f>
        <v>6532.6224074320198</v>
      </c>
      <c r="AV395" s="15">
        <f t="shared" ca="1" si="183"/>
        <v>7888.1867857990555</v>
      </c>
      <c r="AW395" s="15">
        <f t="shared" ca="1" si="184"/>
        <v>9697.809584482542</v>
      </c>
      <c r="AX395" s="15">
        <f t="shared" ca="1" si="185"/>
        <v>12200.31325640748</v>
      </c>
      <c r="AY395" s="15">
        <f t="shared" ca="1" si="186"/>
        <v>15526.326639321926</v>
      </c>
      <c r="AZ395" s="15">
        <f t="shared" ca="1" si="187"/>
        <v>19125.616190478551</v>
      </c>
      <c r="BA395" s="15">
        <f t="shared" ca="1" si="188"/>
        <v>23177.198713384852</v>
      </c>
      <c r="BB395" s="15">
        <f t="shared" ca="1" si="189"/>
        <v>35130.658868493643</v>
      </c>
      <c r="BC395" s="15">
        <f t="shared" ca="1" si="190"/>
        <v>46345.731460129617</v>
      </c>
      <c r="BD395" s="15">
        <f t="shared" ca="1" si="191"/>
        <v>57495.593180122989</v>
      </c>
      <c r="BE395" s="15">
        <f t="shared" ca="1" si="192"/>
        <v>63586.635507223626</v>
      </c>
      <c r="BF395" s="15">
        <f ca="1">Inputs!$B$13*EXP($B$9-0.5*C$6^2+C$6*Y395)</f>
        <v>10691.088814747878</v>
      </c>
      <c r="BG395" s="15">
        <f t="shared" ca="1" si="193"/>
        <v>11617.540215786406</v>
      </c>
      <c r="BH395" s="15">
        <f t="shared" ca="1" si="194"/>
        <v>12191.456812848501</v>
      </c>
      <c r="BI395" s="15">
        <f t="shared" ca="1" si="195"/>
        <v>15208.297657523401</v>
      </c>
      <c r="BJ395" s="15">
        <f t="shared" ca="1" si="196"/>
        <v>22210.254157026116</v>
      </c>
      <c r="BK395" s="15">
        <f t="shared" ca="1" si="197"/>
        <v>27540.459849268598</v>
      </c>
      <c r="BL395" s="15">
        <f t="shared" ca="1" si="198"/>
        <v>35669.380507569156</v>
      </c>
      <c r="BM395" s="15">
        <f t="shared" ca="1" si="199"/>
        <v>48971.244744103264</v>
      </c>
      <c r="BN395" s="15">
        <f t="shared" ca="1" si="200"/>
        <v>58498.642314796591</v>
      </c>
      <c r="BO395" s="15">
        <f t="shared" ca="1" si="201"/>
        <v>76881.216923973087</v>
      </c>
      <c r="BP395" s="15">
        <f t="shared" ca="1" si="202"/>
        <v>94911.676572143479</v>
      </c>
      <c r="BQ395" s="15">
        <f ca="1">Inputs!$B$20*EXP($B$10-0.5*C$7^2+C$7*AJ395)</f>
        <v>4674.5699329094014</v>
      </c>
      <c r="BR395" s="15">
        <f t="shared" ca="1" si="203"/>
        <v>8473.2798896552777</v>
      </c>
      <c r="BS395" s="15">
        <f t="shared" ca="1" si="204"/>
        <v>14534.040573447639</v>
      </c>
      <c r="BT395" s="15">
        <f t="shared" ca="1" si="205"/>
        <v>28535.210476003092</v>
      </c>
      <c r="BU395" s="15">
        <f t="shared" ca="1" si="206"/>
        <v>47320.050970966433</v>
      </c>
      <c r="BV395" s="15">
        <f t="shared" ca="1" si="207"/>
        <v>83469.697220580332</v>
      </c>
      <c r="BW395" s="15">
        <f t="shared" ca="1" si="208"/>
        <v>123940.02712725179</v>
      </c>
      <c r="BX395" s="15">
        <f t="shared" ca="1" si="209"/>
        <v>160550.19974480648</v>
      </c>
      <c r="BY395" s="15">
        <f t="shared" ca="1" si="210"/>
        <v>167510.33602585585</v>
      </c>
      <c r="BZ395" s="15">
        <f t="shared" ca="1" si="211"/>
        <v>233560.97624951563</v>
      </c>
      <c r="CA395" s="15">
        <f t="shared" ca="1" si="212"/>
        <v>320940.97096372826</v>
      </c>
      <c r="CB395" s="15">
        <f ca="1">(AU395*DCF!C$10-DCF!C$5*MAX(AU395*DCF!C$10,0)-MAX(AU395-Inputs!$B$6,0)/Inputs!$B$10)*DCF!C$6</f>
        <v>1031.8771929853365</v>
      </c>
      <c r="CC395" s="15">
        <f ca="1">(AV395*DCF!D$10-DCF!D$5*MAX(AV395*DCF!D$10,0)-MAX(AV395-AU395,0)/Inputs!$B$10)*DCF!D$6</f>
        <v>1592.1731923025093</v>
      </c>
      <c r="CD395" s="15">
        <f ca="1">(AW395*DCF!E$10-DCF!E$5*MAX(AW395*DCF!E$10,0)-MAX(AW395-AV395,0)/Inputs!$B$10)*DCF!E$6</f>
        <v>1831.4678631421393</v>
      </c>
      <c r="CE395" s="15">
        <f ca="1">(AX395*DCF!F$10-DCF!F$5*MAX(AX395*DCF!F$10,0)-MAX(AX395-AW395,0)/Inputs!$B$10)*DCF!F$6</f>
        <v>2142.5999706541461</v>
      </c>
      <c r="CF395" s="15">
        <f ca="1">(AY395*DCF!G$10-DCF!G$5*MAX(AY395*DCF!G$10,0)-MAX(AY395-AX395,0)/Inputs!$B$10)*DCF!G$6</f>
        <v>2559.7247379653668</v>
      </c>
      <c r="CG395" s="15">
        <f ca="1">(AZ395*DCF!H$10-DCF!H$5*MAX(AZ395*DCF!H$10,0)-MAX(AZ395-AY395,0)/Inputs!$B$10)*DCF!H$6</f>
        <v>3074.1337162353911</v>
      </c>
      <c r="CH395" s="15">
        <f ca="1">(BA395*DCF!I$10-DCF!I$5*MAX(BA395*DCF!I$10,0)-MAX(BA395-AZ395,0)/Inputs!$B$10)*DCF!I$6</f>
        <v>3569.0272097720785</v>
      </c>
      <c r="CI395" s="15">
        <f ca="1">(BB395*DCF!J$10-DCF!J$5*MAX(BB395*DCF!J$10,0)-MAX(BB395-BA395,0)/Inputs!$B$10)*DCF!J$6</f>
        <v>4217.1526670623207</v>
      </c>
      <c r="CJ395" s="15">
        <f ca="1">(BC395*DCF!K$10-DCF!K$5*MAX(BC395*DCF!K$10,0)-MAX(BC395-BB395,0)/Inputs!$B$10)*DCF!K$6</f>
        <v>5890.9790102949664</v>
      </c>
      <c r="CK395" s="15">
        <f ca="1">(BD395*DCF!L$10-DCF!L$5*MAX(BD395*DCF!L$10,0)-MAX(BD395-BC395,0)/Inputs!$B$10)*DCF!L$6</f>
        <v>7229.5711334886546</v>
      </c>
      <c r="CL395" s="15">
        <f ca="1">(BE395*DCF!M$10-DCF!M$5*MAX(BE395*DCF!M$10,0)-MAX(BE395-BD395,0)/Inputs!$B$10)*DCF!M$6</f>
        <v>8245.256614378306</v>
      </c>
      <c r="CM395" s="15">
        <f ca="1">(BF395*DCF!C$28-DCF!C$5*MAX(BF395*DCF!C$28,0)-MAX(BF395-Inputs!$B$13,0)/Inputs!$B$17)*DCF!C$6</f>
        <v>3262.8501927322072</v>
      </c>
      <c r="CN395" s="15">
        <f ca="1">(BG395*DCF!D$28-DCF!D$5*MAX(BG395*DCF!D$28,0)-MAX(BG395-BF395,0)/Inputs!$B$17)*DCF!D$6</f>
        <v>3223.978977004534</v>
      </c>
      <c r="CO395" s="15">
        <f ca="1">(BH395*DCF!E$28-DCF!E$5*MAX(BH395*DCF!E$28,0)-MAX(BH395-BG395,0)/Inputs!$B$17)*DCF!E$6</f>
        <v>3339.7265944409796</v>
      </c>
      <c r="CP395" s="15">
        <f ca="1">(BI395*DCF!F$28-DCF!F$5*MAX(BI395*DCF!F$28,0)-MAX(BI395-BH395,0)/Inputs!$B$17)*DCF!F$6</f>
        <v>3579.3886537603212</v>
      </c>
      <c r="CQ395" s="15">
        <f ca="1">(BJ395*DCF!G$28-DCF!G$5*MAX(BJ395*DCF!G$28,0)-MAX(BJ395-BI395,0)/Inputs!$B$17)*DCF!G$6</f>
        <v>4584.9590374210429</v>
      </c>
      <c r="CR395" s="15">
        <f ca="1">(BK395*DCF!H$28-DCF!H$5*MAX(BK395*DCF!H$28,0)-MAX(BK395-BJ395,0)/Inputs!$B$17)*DCF!H$6</f>
        <v>5982.8951870556502</v>
      </c>
      <c r="CS395" s="15">
        <f ca="1">(BL395*DCF!I$28-DCF!I$5*MAX(BL395*DCF!I$28,0)-MAX(BL395-BK395,0)/Inputs!$B$17)*DCF!I$6</f>
        <v>7221.0138331186372</v>
      </c>
      <c r="CT395" s="15">
        <f ca="1">(BM395*DCF!J$28-DCF!J$5*MAX(BM395*DCF!J$28,0)-MAX(BM395-BL395,0)/Inputs!$B$17)*DCF!J$6</f>
        <v>9160.9344585089693</v>
      </c>
      <c r="CU395" s="15">
        <f ca="1">(BN395*DCF!K$28-DCF!K$5*MAX(BN395*DCF!K$28,0)-MAX(BN395-BM395,0)/Inputs!$B$17)*DCF!K$6</f>
        <v>11186.953112005522</v>
      </c>
      <c r="CV395" s="15">
        <f ca="1">(BO395*DCF!L$28-DCF!L$5*MAX(BO395*DCF!L$28,0)-MAX(BO395-BN395,0)/Inputs!$B$17)*DCF!L$6</f>
        <v>13259.397533649313</v>
      </c>
      <c r="CW395" s="15">
        <f ca="1">(BP395*DCF!M$28-DCF!M$5*MAX(BP395*DCF!M$28,0)-MAX(BP395-BO395,0)/Inputs!$B$17)*DCF!M$6</f>
        <v>15972.997198745899</v>
      </c>
      <c r="CX395" s="15">
        <f ca="1">(BQ395*DCF!C$46-DCF!C$5*MAX(BQ395*DCF!C$46,0)-MAX(BQ395-Inputs!$B$20,0)/Inputs!$B$24)*DCF!C$6</f>
        <v>-1760.2101151797237</v>
      </c>
      <c r="CY395" s="15">
        <f ca="1">(BR395*DCF!D$46-DCF!D$5*MAX(BR395*DCF!D$46,0)-MAX(BR395-BQ395,0)/Inputs!$B$24)*DCF!D$6</f>
        <v>-3067.069284110742</v>
      </c>
      <c r="CZ395" s="15">
        <f ca="1">(BS395*DCF!E$46-DCF!E$5*MAX(BS395*DCF!E$46,0)-MAX(BS395-BR395,0)/Inputs!$B$24)*DCF!E$6</f>
        <v>-4107.6606149217769</v>
      </c>
      <c r="DA395" s="15">
        <f ca="1">(BT395*DCF!F$46-DCF!F$5*MAX(BT395*DCF!F$46,0)-MAX(BT395-BS395,0)/Inputs!$B$24)*DCF!F$6</f>
        <v>-7176.3830124902952</v>
      </c>
      <c r="DB395" s="15">
        <f ca="1">(BU395*DCF!G$46-DCF!G$5*MAX(BU395*DCF!G$46,0)-MAX(BU395-BT395,0)/Inputs!$B$24)*DCF!G$6</f>
        <v>-7910.6022210334668</v>
      </c>
      <c r="DC395" s="15">
        <f ca="1">(BV395*DCF!H$46-DCF!H$5*MAX(BV395*DCF!H$46,0)-MAX(BV395-BU395,0)/Inputs!$B$24)*DCF!H$6</f>
        <v>-11233.281079510121</v>
      </c>
      <c r="DD395" s="15">
        <f ca="1">(BW395*DCF!I$46-DCF!I$5*MAX(BW395*DCF!I$46,0)-MAX(BW395-BV395,0)/Inputs!$B$24)*DCF!I$6</f>
        <v>-8755.0231372636463</v>
      </c>
      <c r="DE395" s="15">
        <f ca="1">(BX395*DCF!J$46-DCF!J$5*MAX(BX395*DCF!J$46,0)-MAX(BX395-BW395,0)/Inputs!$B$24)*DCF!J$6</f>
        <v>-2973.7828782054557</v>
      </c>
      <c r="DF395" s="15">
        <f ca="1">(BY395*DCF!K$46-DCF!K$5*MAX(BY395*DCF!K$46,0)-MAX(BY395-BX395,0)/Inputs!$B$24)*DCF!K$6</f>
        <v>7863.7008205561842</v>
      </c>
      <c r="DG395" s="15">
        <f ca="1">(BZ395*DCF!L$46-DCF!L$5*MAX(BZ395*DCF!L$46,0)-MAX(BZ395-BY395,0)/Inputs!$B$24)*DCF!L$6</f>
        <v>1197.5116183256391</v>
      </c>
      <c r="DH395" s="15">
        <f ca="1">(CA395*DCF!M$46-DCF!M$5*MAX(CA395*DCF!M$46,0)-MAX(CA395-BZ395,0)/Inputs!$B$24)*DCF!M$6</f>
        <v>6893.182732696444</v>
      </c>
      <c r="DI395" s="15">
        <f ca="1">SUM(CB395:CL395)+BE395*DCF!M$10*(1+Inputs!$B$30)*(1-Inputs!$B$33)*(1-Inputs!$B$30/Inputs!$B$31)/(Inputs!$B$29-Inputs!$B$30)*DCF!M$6</f>
        <v>218346.41077109062</v>
      </c>
      <c r="DJ395" s="15">
        <f ca="1">SUM(CM395:CW395)+BP395*DCF!M$28*(1+Inputs!$B$30)*(1-Inputs!$B$33)*(1-Inputs!$B$30/Inputs!$B$31)/(Inputs!$B$29-Inputs!$B$30)*DCF!M$6</f>
        <v>432962.36274813145</v>
      </c>
      <c r="DK395" s="15">
        <f ca="1">SUM(CX395:DH395)+CA395*DCF!M$46*(1+Inputs!$B$30)*(1-Inputs!$B$33)*(1-Inputs!$B$30/Inputs!$B$31)/(Inputs!$B$29-Inputs!$B$30)*DCF!M$6</f>
        <v>465183.14182721684</v>
      </c>
      <c r="DM395" s="15">
        <f ca="1">DI395+DJ395+DK395+Inputs!$B$34+Inputs!$B$36-Inputs!$B$35</f>
        <v>1193342.915346439</v>
      </c>
    </row>
    <row r="396" spans="1:117" x14ac:dyDescent="0.75">
      <c r="A396" s="11">
        <v>383</v>
      </c>
      <c r="C396" s="23">
        <f t="shared" ca="1" si="218"/>
        <v>-0.24090877605673414</v>
      </c>
      <c r="D396" s="23">
        <f t="shared" ca="1" si="218"/>
        <v>1.6441339763293665</v>
      </c>
      <c r="E396" s="23">
        <f t="shared" ca="1" si="218"/>
        <v>2.1086718951739187</v>
      </c>
      <c r="F396" s="23">
        <f t="shared" ca="1" si="218"/>
        <v>1.6883427243006075</v>
      </c>
      <c r="G396" s="23">
        <f t="shared" ca="1" si="218"/>
        <v>0.79454076472373603</v>
      </c>
      <c r="H396" s="23">
        <f t="shared" ca="1" si="218"/>
        <v>1.2584393309744184</v>
      </c>
      <c r="I396" s="23">
        <f t="shared" ca="1" si="218"/>
        <v>-1.2958144704767129</v>
      </c>
      <c r="J396" s="23">
        <f t="shared" ca="1" si="218"/>
        <v>0.63226683889604474</v>
      </c>
      <c r="K396" s="23">
        <f t="shared" ca="1" si="218"/>
        <v>-0.17083272924004381</v>
      </c>
      <c r="L396" s="23">
        <f t="shared" ca="1" si="218"/>
        <v>3.1855139241259746E-2</v>
      </c>
      <c r="M396" s="23">
        <f t="shared" ca="1" si="218"/>
        <v>-0.90181503534060203</v>
      </c>
      <c r="N396" s="23">
        <f ca="1">SQRT(Inputs!$B$38)*C396+SQRT(1-Inputs!$B$38)*_xlfn.NORM.S.INV(RAND())</f>
        <v>-1.1070138323638248</v>
      </c>
      <c r="O396" s="23">
        <f ca="1">SQRT(Inputs!$B$38)*D396+SQRT(1-Inputs!$B$38)*_xlfn.NORM.S.INV(RAND())</f>
        <v>1.1304633750358817</v>
      </c>
      <c r="P396" s="23">
        <f ca="1">SQRT(Inputs!$B$38)*E396+SQRT(1-Inputs!$B$38)*_xlfn.NORM.S.INV(RAND())</f>
        <v>2.370850639386592</v>
      </c>
      <c r="Q396" s="23">
        <f ca="1">SQRT(Inputs!$B$38)*F396+SQRT(1-Inputs!$B$38)*_xlfn.NORM.S.INV(RAND())</f>
        <v>0.84908632412176011</v>
      </c>
      <c r="R396" s="23">
        <f ca="1">SQRT(Inputs!$B$38)*G396+SQRT(1-Inputs!$B$38)*_xlfn.NORM.S.INV(RAND())</f>
        <v>-0.48589165295200126</v>
      </c>
      <c r="S396" s="23">
        <f ca="1">SQRT(Inputs!$B$38)*H396+SQRT(1-Inputs!$B$38)*_xlfn.NORM.S.INV(RAND())</f>
        <v>0.14501975004593293</v>
      </c>
      <c r="T396" s="23">
        <f ca="1">SQRT(Inputs!$B$38)*I396+SQRT(1-Inputs!$B$38)*_xlfn.NORM.S.INV(RAND())</f>
        <v>-1.9031065628910437</v>
      </c>
      <c r="U396" s="23">
        <f ca="1">SQRT(Inputs!$B$38)*J396+SQRT(1-Inputs!$B$38)*_xlfn.NORM.S.INV(RAND())</f>
        <v>-0.86347761118865973</v>
      </c>
      <c r="V396" s="23">
        <f ca="1">SQRT(Inputs!$B$38)*K396+SQRT(1-Inputs!$B$38)*_xlfn.NORM.S.INV(RAND())</f>
        <v>-0.92028714832275826</v>
      </c>
      <c r="W396" s="23">
        <f ca="1">SQRT(Inputs!$B$38)*L396+SQRT(1-Inputs!$B$38)*_xlfn.NORM.S.INV(RAND())</f>
        <v>1.2423141715226473</v>
      </c>
      <c r="X396" s="23">
        <f ca="1">SQRT(Inputs!$B$38)*M396+SQRT(1-Inputs!$B$38)*_xlfn.NORM.S.INV(RAND())</f>
        <v>-0.56770806312108868</v>
      </c>
      <c r="Y396" s="23">
        <f ca="1">SQRT(Inputs!$B$38)*C396+SQRT(1-Inputs!$B$38)*_xlfn.NORM.S.INV(RAND())</f>
        <v>0.79337860893196011</v>
      </c>
      <c r="Z396" s="23">
        <f ca="1">SQRT(Inputs!$B$38)*D396+SQRT(1-Inputs!$B$38)*_xlfn.NORM.S.INV(RAND())</f>
        <v>0.36220156038601892</v>
      </c>
      <c r="AA396" s="23">
        <f ca="1">SQRT(Inputs!$B$38)*E396+SQRT(1-Inputs!$B$38)*_xlfn.NORM.S.INV(RAND())</f>
        <v>1.6341759316690037</v>
      </c>
      <c r="AB396" s="23">
        <f ca="1">SQRT(Inputs!$B$38)*F396+SQRT(1-Inputs!$B$38)*_xlfn.NORM.S.INV(RAND())</f>
        <v>1.937704549776377</v>
      </c>
      <c r="AC396" s="23">
        <f ca="1">SQRT(Inputs!$B$38)*G396+SQRT(1-Inputs!$B$38)*_xlfn.NORM.S.INV(RAND())</f>
        <v>-3.9478623116439293E-2</v>
      </c>
      <c r="AD396" s="23">
        <f ca="1">SQRT(Inputs!$B$38)*H396+SQRT(1-Inputs!$B$38)*_xlfn.NORM.S.INV(RAND())</f>
        <v>-0.11046529640123337</v>
      </c>
      <c r="AE396" s="23">
        <f ca="1">SQRT(Inputs!$B$38)*I396+SQRT(1-Inputs!$B$38)*_xlfn.NORM.S.INV(RAND())</f>
        <v>-0.90149967757987604</v>
      </c>
      <c r="AF396" s="23">
        <f ca="1">SQRT(Inputs!$B$38)*J396+SQRT(1-Inputs!$B$38)*_xlfn.NORM.S.INV(RAND())</f>
        <v>0.28174073364913887</v>
      </c>
      <c r="AG396" s="23">
        <f ca="1">SQRT(Inputs!$B$38)*K396+SQRT(1-Inputs!$B$38)*_xlfn.NORM.S.INV(RAND())</f>
        <v>-1.709169928658496</v>
      </c>
      <c r="AH396" s="23">
        <f ca="1">SQRT(Inputs!$B$38)*L396+SQRT(1-Inputs!$B$38)*_xlfn.NORM.S.INV(RAND())</f>
        <v>-0.19507823049566658</v>
      </c>
      <c r="AI396" s="23">
        <f ca="1">SQRT(Inputs!$B$38)*M396+SQRT(1-Inputs!$B$38)*_xlfn.NORM.S.INV(RAND())</f>
        <v>0.82213719958882747</v>
      </c>
      <c r="AJ396" s="23">
        <f ca="1">SQRT(Inputs!$B$38)*C396+SQRT(1-Inputs!$B$38)*_xlfn.NORM.S.INV(RAND())</f>
        <v>-1.4093048875389269</v>
      </c>
      <c r="AK396" s="23">
        <f ca="1">SQRT(Inputs!$B$38)*D396+SQRT(1-Inputs!$B$38)*_xlfn.NORM.S.INV(RAND())</f>
        <v>-9.3874583717536542E-2</v>
      </c>
      <c r="AL396" s="23">
        <f ca="1">SQRT(Inputs!$B$38)*E396+SQRT(1-Inputs!$B$38)*_xlfn.NORM.S.INV(RAND())</f>
        <v>0.34228152899405861</v>
      </c>
      <c r="AM396" s="23">
        <f ca="1">SQRT(Inputs!$B$38)*F396+SQRT(1-Inputs!$B$38)*_xlfn.NORM.S.INV(RAND())</f>
        <v>1.250616875260623</v>
      </c>
      <c r="AN396" s="23">
        <f ca="1">SQRT(Inputs!$B$38)*G396+SQRT(1-Inputs!$B$38)*_xlfn.NORM.S.INV(RAND())</f>
        <v>1.1691356458312898</v>
      </c>
      <c r="AO396" s="23">
        <f ca="1">SQRT(Inputs!$B$38)*H396+SQRT(1-Inputs!$B$38)*_xlfn.NORM.S.INV(RAND())</f>
        <v>1.5163497753090451</v>
      </c>
      <c r="AP396" s="23">
        <f ca="1">SQRT(Inputs!$B$38)*I396+SQRT(1-Inputs!$B$38)*_xlfn.NORM.S.INV(RAND())</f>
        <v>0.51325911476986619</v>
      </c>
      <c r="AQ396" s="23">
        <f ca="1">SQRT(Inputs!$B$38)*J396+SQRT(1-Inputs!$B$38)*_xlfn.NORM.S.INV(RAND())</f>
        <v>8.5936526049567974E-2</v>
      </c>
      <c r="AR396" s="23">
        <f ca="1">SQRT(Inputs!$B$38)*K396+SQRT(1-Inputs!$B$38)*_xlfn.NORM.S.INV(RAND())</f>
        <v>-5.6686108021099677E-2</v>
      </c>
      <c r="AS396" s="23">
        <f ca="1">SQRT(Inputs!$B$38)*L396+SQRT(1-Inputs!$B$38)*_xlfn.NORM.S.INV(RAND())</f>
        <v>0.19020639012559035</v>
      </c>
      <c r="AT396" s="23">
        <f ca="1">SQRT(Inputs!$B$38)*M396+SQRT(1-Inputs!$B$38)*_xlfn.NORM.S.INV(RAND())</f>
        <v>-0.99162396390760199</v>
      </c>
      <c r="AU396" s="15">
        <f ca="1">Inputs!$B$6*EXP($B$8-0.5*C$5^2+C$5*N396)</f>
        <v>4148.1456528808949</v>
      </c>
      <c r="AV396" s="15">
        <f t="shared" ca="1" si="183"/>
        <v>5962.3135291709505</v>
      </c>
      <c r="AW396" s="15">
        <f t="shared" ca="1" si="184"/>
        <v>10009.526581901682</v>
      </c>
      <c r="AX396" s="15">
        <f t="shared" ca="1" si="185"/>
        <v>13588.231459060751</v>
      </c>
      <c r="AY396" s="15">
        <f t="shared" ca="1" si="186"/>
        <v>15690.103638986557</v>
      </c>
      <c r="AZ396" s="15">
        <f t="shared" ca="1" si="187"/>
        <v>19498.325823516683</v>
      </c>
      <c r="BA396" s="15">
        <f t="shared" ca="1" si="188"/>
        <v>19551.7600916517</v>
      </c>
      <c r="BB396" s="15">
        <f t="shared" ca="1" si="189"/>
        <v>21953.506920390522</v>
      </c>
      <c r="BC396" s="15">
        <f t="shared" ca="1" si="190"/>
        <v>24601.926590962175</v>
      </c>
      <c r="BD396" s="15">
        <f t="shared" ca="1" si="191"/>
        <v>33853.439726507902</v>
      </c>
      <c r="BE396" s="15">
        <f t="shared" ca="1" si="192"/>
        <v>39392.595073302145</v>
      </c>
      <c r="BF396" s="15">
        <f ca="1">Inputs!$B$13*EXP($B$9-0.5*C$6^2+C$6*Y396)</f>
        <v>16186.853962200668</v>
      </c>
      <c r="BG396" s="15">
        <f t="shared" ca="1" si="193"/>
        <v>21059.845355933787</v>
      </c>
      <c r="BH396" s="15">
        <f t="shared" ca="1" si="194"/>
        <v>33742.111700039968</v>
      </c>
      <c r="BI396" s="15">
        <f t="shared" ca="1" si="195"/>
        <v>55659.022845610263</v>
      </c>
      <c r="BJ396" s="15">
        <f t="shared" ca="1" si="196"/>
        <v>67847.140258041691</v>
      </c>
      <c r="BK396" s="15">
        <f t="shared" ca="1" si="197"/>
        <v>82026.576525170778</v>
      </c>
      <c r="BL396" s="15">
        <f t="shared" ca="1" si="198"/>
        <v>89649.906458957645</v>
      </c>
      <c r="BM396" s="15">
        <f t="shared" ca="1" si="199"/>
        <v>114124.33961855476</v>
      </c>
      <c r="BN396" s="15">
        <f t="shared" ca="1" si="200"/>
        <v>114363.39421944853</v>
      </c>
      <c r="BO396" s="15">
        <f t="shared" ca="1" si="201"/>
        <v>137557.48241959582</v>
      </c>
      <c r="BP396" s="15">
        <f t="shared" ca="1" si="202"/>
        <v>185835.46555520169</v>
      </c>
      <c r="BQ396" s="15">
        <f ca="1">Inputs!$B$20*EXP($B$10-0.5*C$7^2+C$7*AJ396)</f>
        <v>2602.0962250421344</v>
      </c>
      <c r="BR396" s="15">
        <f t="shared" ca="1" si="203"/>
        <v>3427.0032380099501</v>
      </c>
      <c r="BS396" s="15">
        <f t="shared" ca="1" si="204"/>
        <v>5177.6833861524856</v>
      </c>
      <c r="BT396" s="15">
        <f t="shared" ca="1" si="205"/>
        <v>9910.9064174386385</v>
      </c>
      <c r="BU396" s="15">
        <f t="shared" ca="1" si="206"/>
        <v>18226.3207009498</v>
      </c>
      <c r="BV396" s="15">
        <f t="shared" ca="1" si="207"/>
        <v>35684.930445552374</v>
      </c>
      <c r="BW396" s="15">
        <f t="shared" ca="1" si="208"/>
        <v>55510.474637358195</v>
      </c>
      <c r="BX396" s="15">
        <f t="shared" ca="1" si="209"/>
        <v>78989.497254882415</v>
      </c>
      <c r="BY396" s="15">
        <f t="shared" ca="1" si="210"/>
        <v>109483.83572147676</v>
      </c>
      <c r="BZ396" s="15">
        <f t="shared" ca="1" si="211"/>
        <v>159087.74420716084</v>
      </c>
      <c r="CA396" s="15">
        <f t="shared" ca="1" si="212"/>
        <v>187366.16503778013</v>
      </c>
      <c r="CB396" s="15">
        <f ca="1">(AU396*DCF!C$10-DCF!C$5*MAX(AU396*DCF!C$10,0)-MAX(AU396-Inputs!$B$6,0)/Inputs!$B$10)*DCF!C$6</f>
        <v>1048.8789372563847</v>
      </c>
      <c r="CC396" s="15">
        <f ca="1">(AV396*DCF!D$10-DCF!D$5*MAX(AV396*DCF!D$10,0)-MAX(AV396-AU396,0)/Inputs!$B$10)*DCF!D$6</f>
        <v>1010.9361729001042</v>
      </c>
      <c r="CD396" s="15">
        <f ca="1">(AW396*DCF!E$10-DCF!E$5*MAX(AW396*DCF!E$10,0)-MAX(AW396-AV396,0)/Inputs!$B$10)*DCF!E$6</f>
        <v>1399.4403681520751</v>
      </c>
      <c r="CE396" s="15">
        <f ca="1">(AX396*DCF!F$10-DCF!F$5*MAX(AX396*DCF!F$10,0)-MAX(AX396-AW396,0)/Inputs!$B$10)*DCF!F$6</f>
        <v>2221.6495137393404</v>
      </c>
      <c r="CF396" s="15">
        <f ca="1">(AY396*DCF!G$10-DCF!G$5*MAX(AY396*DCF!G$10,0)-MAX(AY396-AX396,0)/Inputs!$B$10)*DCF!G$6</f>
        <v>2828.7704202231489</v>
      </c>
      <c r="CG396" s="15">
        <f ca="1">(AZ396*DCF!H$10-DCF!H$5*MAX(AZ396*DCF!H$10,0)-MAX(AZ396-AY396,0)/Inputs!$B$10)*DCF!H$6</f>
        <v>3109.3958241594437</v>
      </c>
      <c r="CH396" s="15">
        <f ca="1">(BA396*DCF!I$10-DCF!I$5*MAX(BA396*DCF!I$10,0)-MAX(BA396-AZ396,0)/Inputs!$B$10)*DCF!I$6</f>
        <v>3562.6282262168634</v>
      </c>
      <c r="CI396" s="15">
        <f ca="1">(BB396*DCF!J$10-DCF!J$5*MAX(BB396*DCF!J$10,0)-MAX(BB396-BA396,0)/Inputs!$B$10)*DCF!J$6</f>
        <v>3403.327572511309</v>
      </c>
      <c r="CJ396" s="15">
        <f ca="1">(BC396*DCF!K$10-DCF!K$5*MAX(BC396*DCF!K$10,0)-MAX(BC396-BB396,0)/Inputs!$B$10)*DCF!K$6</f>
        <v>3589.776634406739</v>
      </c>
      <c r="CK396" s="15">
        <f ca="1">(BD396*DCF!L$10-DCF!L$5*MAX(BD396*DCF!L$10,0)-MAX(BD396-BC396,0)/Inputs!$B$10)*DCF!L$6</f>
        <v>3909.3720231771777</v>
      </c>
      <c r="CL396" s="15">
        <f ca="1">(BE396*DCF!M$10-DCF!M$5*MAX(BE396*DCF!M$10,0)-MAX(BE396-BD396,0)/Inputs!$B$10)*DCF!M$6</f>
        <v>4897.0933789658266</v>
      </c>
      <c r="CM396" s="15">
        <f ca="1">(BF396*DCF!C$28-DCF!C$5*MAX(BF396*DCF!C$28,0)-MAX(BF396-Inputs!$B$13,0)/Inputs!$B$17)*DCF!C$6</f>
        <v>3831.6103661359448</v>
      </c>
      <c r="CN396" s="15">
        <f ca="1">(BG396*DCF!D$28-DCF!D$5*MAX(BG396*DCF!D$28,0)-MAX(BG396-BF396,0)/Inputs!$B$17)*DCF!D$6</f>
        <v>5162.9776884999355</v>
      </c>
      <c r="CO396" s="15">
        <f ca="1">(BH396*DCF!E$28-DCF!E$5*MAX(BH396*DCF!E$28,0)-MAX(BH396-BG396,0)/Inputs!$B$17)*DCF!E$6</f>
        <v>7056.8667326666891</v>
      </c>
      <c r="CP396" s="15">
        <f ca="1">(BI396*DCF!F$28-DCF!F$5*MAX(BI396*DCF!F$28,0)-MAX(BI396-BH396,0)/Inputs!$B$17)*DCF!F$6</f>
        <v>11119.638498658829</v>
      </c>
      <c r="CQ396" s="15">
        <f ca="1">(BJ396*DCF!G$28-DCF!G$5*MAX(BJ396*DCF!G$28,0)-MAX(BJ396-BI396,0)/Inputs!$B$17)*DCF!G$6</f>
        <v>15553.534349846163</v>
      </c>
      <c r="CR396" s="15">
        <f ca="1">(BK396*DCF!H$28-DCF!H$5*MAX(BK396*DCF!H$28,0)-MAX(BK396-BJ396,0)/Inputs!$B$17)*DCF!H$6</f>
        <v>18082.990881016114</v>
      </c>
      <c r="CS396" s="15">
        <f ca="1">(BL396*DCF!I$28-DCF!I$5*MAX(BL396*DCF!I$28,0)-MAX(BL396-BK396,0)/Inputs!$B$17)*DCF!I$6</f>
        <v>19987.266223710783</v>
      </c>
      <c r="CT396" s="15">
        <f ca="1">(BM396*DCF!J$28-DCF!J$5*MAX(BM396*DCF!J$28,0)-MAX(BM396-BL396,0)/Inputs!$B$17)*DCF!J$6</f>
        <v>22214.092020067255</v>
      </c>
      <c r="CU396" s="15">
        <f ca="1">(BN396*DCF!K$28-DCF!K$5*MAX(BN396*DCF!K$28,0)-MAX(BN396-BM396,0)/Inputs!$B$17)*DCF!K$6</f>
        <v>24122.350323380288</v>
      </c>
      <c r="CV396" s="15">
        <f ca="1">(BO396*DCF!L$28-DCF!L$5*MAX(BO396*DCF!L$28,0)-MAX(BO396-BN396,0)/Inputs!$B$17)*DCF!L$6</f>
        <v>24821.155301218452</v>
      </c>
      <c r="CW396" s="15">
        <f ca="1">(BP396*DCF!M$28-DCF!M$5*MAX(BP396*DCF!M$28,0)-MAX(BP396-BO396,0)/Inputs!$B$17)*DCF!M$6</f>
        <v>29918.644577631792</v>
      </c>
      <c r="CX396" s="15">
        <f ca="1">(BQ396*DCF!C$46-DCF!C$5*MAX(BQ396*DCF!C$46,0)-MAX(BQ396-Inputs!$B$20,0)/Inputs!$B$24)*DCF!C$6</f>
        <v>-600.94601040234045</v>
      </c>
      <c r="CY396" s="15">
        <f ca="1">(BR396*DCF!D$46-DCF!D$5*MAX(BR396*DCF!D$46,0)-MAX(BR396-BQ396,0)/Inputs!$B$24)*DCF!D$6</f>
        <v>-936.89050906316447</v>
      </c>
      <c r="CZ396" s="15">
        <f ca="1">(BS396*DCF!E$46-DCF!E$5*MAX(BS396*DCF!E$46,0)-MAX(BS396-BR396,0)/Inputs!$B$24)*DCF!E$6</f>
        <v>-1302.3399943712784</v>
      </c>
      <c r="DA396" s="15">
        <f ca="1">(BT396*DCF!F$46-DCF!F$5*MAX(BT396*DCF!F$46,0)-MAX(BT396-BS396,0)/Inputs!$B$24)*DCF!F$6</f>
        <v>-2445.2910011336576</v>
      </c>
      <c r="DB396" s="15">
        <f ca="1">(BU396*DCF!G$46-DCF!G$5*MAX(BU396*DCF!G$46,0)-MAX(BU396-BT396,0)/Inputs!$B$24)*DCF!G$6</f>
        <v>-3410.2384900147636</v>
      </c>
      <c r="DC396" s="15">
        <f ca="1">(BV396*DCF!H$46-DCF!H$5*MAX(BV396*DCF!H$46,0)-MAX(BV396-BU396,0)/Inputs!$B$24)*DCF!H$6</f>
        <v>-5425.1560074585732</v>
      </c>
      <c r="DD396" s="15">
        <f ca="1">(BW396*DCF!I$46-DCF!I$5*MAX(BW396*DCF!I$46,0)-MAX(BW396-BV396,0)/Inputs!$B$24)*DCF!I$6</f>
        <v>-4409.1108494380424</v>
      </c>
      <c r="DE396" s="15">
        <f ca="1">(BX396*DCF!J$46-DCF!J$5*MAX(BX396*DCF!J$46,0)-MAX(BX396-BW396,0)/Inputs!$B$24)*DCF!J$6</f>
        <v>-2912.8622916840186</v>
      </c>
      <c r="DF396" s="15">
        <f ca="1">(BY396*DCF!K$46-DCF!K$5*MAX(BY396*DCF!K$46,0)-MAX(BY396-BX396,0)/Inputs!$B$24)*DCF!K$6</f>
        <v>-1216.218895883442</v>
      </c>
      <c r="DG396" s="15">
        <f ca="1">(BZ396*DCF!L$46-DCF!L$5*MAX(BZ396*DCF!L$46,0)-MAX(BZ396-BY396,0)/Inputs!$B$24)*DCF!L$6</f>
        <v>-228.5287774123864</v>
      </c>
      <c r="DH396" s="15">
        <f ca="1">(CA396*DCF!M$46-DCF!M$5*MAX(CA396*DCF!M$46,0)-MAX(CA396-BZ396,0)/Inputs!$B$24)*DCF!M$6</f>
        <v>8776.9926666102219</v>
      </c>
      <c r="DI396" s="15">
        <f ca="1">SUM(CB396:CL396)+BE396*DCF!M$10*(1+Inputs!$B$30)*(1-Inputs!$B$33)*(1-Inputs!$B$30/Inputs!$B$31)/(Inputs!$B$29-Inputs!$B$30)*DCF!M$6</f>
        <v>140611.38207385066</v>
      </c>
      <c r="DJ396" s="15">
        <f ca="1">SUM(CM396:CW396)+BP396*DCF!M$28*(1+Inputs!$B$30)*(1-Inputs!$B$33)*(1-Inputs!$B$30/Inputs!$B$31)/(Inputs!$B$29-Inputs!$B$30)*DCF!M$6</f>
        <v>871447.87104250444</v>
      </c>
      <c r="DK396" s="15">
        <f ca="1">SUM(CX396:DH396)+CA396*DCF!M$46*(1+Inputs!$B$30)*(1-Inputs!$B$33)*(1-Inputs!$B$30/Inputs!$B$31)/(Inputs!$B$29-Inputs!$B$30)*DCF!M$6</f>
        <v>275579.69592929038</v>
      </c>
      <c r="DM396" s="15">
        <f ca="1">DI396+DJ396+DK396+Inputs!$B$34+Inputs!$B$36-Inputs!$B$35</f>
        <v>1364489.9490456455</v>
      </c>
    </row>
    <row r="397" spans="1:117" x14ac:dyDescent="0.75">
      <c r="A397" s="11">
        <v>384</v>
      </c>
      <c r="C397" s="23">
        <f t="shared" ca="1" si="218"/>
        <v>-0.42721064861962182</v>
      </c>
      <c r="D397" s="23">
        <f t="shared" ca="1" si="218"/>
        <v>-0.48353074275823937</v>
      </c>
      <c r="E397" s="23">
        <f t="shared" ca="1" si="218"/>
        <v>1.6975587059833346E-3</v>
      </c>
      <c r="F397" s="23">
        <f t="shared" ca="1" si="218"/>
        <v>-0.42876687617361514</v>
      </c>
      <c r="G397" s="23">
        <f t="shared" ca="1" si="218"/>
        <v>-0.43475833286982307</v>
      </c>
      <c r="H397" s="23">
        <f t="shared" ca="1" si="218"/>
        <v>-0.69328676394475652</v>
      </c>
      <c r="I397" s="23">
        <f t="shared" ca="1" si="218"/>
        <v>-1.9044951207788094</v>
      </c>
      <c r="J397" s="23">
        <f t="shared" ca="1" si="218"/>
        <v>-0.29717874578301673</v>
      </c>
      <c r="K397" s="23">
        <f t="shared" ca="1" si="218"/>
        <v>-1.5545628744974869</v>
      </c>
      <c r="L397" s="23">
        <f t="shared" ca="1" si="218"/>
        <v>0.45768696078377041</v>
      </c>
      <c r="M397" s="23">
        <f t="shared" ca="1" si="218"/>
        <v>-0.51326598936518508</v>
      </c>
      <c r="N397" s="23">
        <f ca="1">SQRT(Inputs!$B$38)*C397+SQRT(1-Inputs!$B$38)*_xlfn.NORM.S.INV(RAND())</f>
        <v>-1.3534280533193588</v>
      </c>
      <c r="O397" s="23">
        <f ca="1">SQRT(Inputs!$B$38)*D397+SQRT(1-Inputs!$B$38)*_xlfn.NORM.S.INV(RAND())</f>
        <v>0.61036929962887299</v>
      </c>
      <c r="P397" s="23">
        <f ca="1">SQRT(Inputs!$B$38)*E397+SQRT(1-Inputs!$B$38)*_xlfn.NORM.S.INV(RAND())</f>
        <v>-0.59931911675230365</v>
      </c>
      <c r="Q397" s="23">
        <f ca="1">SQRT(Inputs!$B$38)*F397+SQRT(1-Inputs!$B$38)*_xlfn.NORM.S.INV(RAND())</f>
        <v>-1.4330283456145176</v>
      </c>
      <c r="R397" s="23">
        <f ca="1">SQRT(Inputs!$B$38)*G397+SQRT(1-Inputs!$B$38)*_xlfn.NORM.S.INV(RAND())</f>
        <v>7.2113763641694251E-2</v>
      </c>
      <c r="S397" s="23">
        <f ca="1">SQRT(Inputs!$B$38)*H397+SQRT(1-Inputs!$B$38)*_xlfn.NORM.S.INV(RAND())</f>
        <v>-0.54982458830848024</v>
      </c>
      <c r="T397" s="23">
        <f ca="1">SQRT(Inputs!$B$38)*I397+SQRT(1-Inputs!$B$38)*_xlfn.NORM.S.INV(RAND())</f>
        <v>0.10941528218618379</v>
      </c>
      <c r="U397" s="23">
        <f ca="1">SQRT(Inputs!$B$38)*J397+SQRT(1-Inputs!$B$38)*_xlfn.NORM.S.INV(RAND())</f>
        <v>-0.13777842345402538</v>
      </c>
      <c r="V397" s="23">
        <f ca="1">SQRT(Inputs!$B$38)*K397+SQRT(1-Inputs!$B$38)*_xlfn.NORM.S.INV(RAND())</f>
        <v>-1.2271831322991149</v>
      </c>
      <c r="W397" s="23">
        <f ca="1">SQRT(Inputs!$B$38)*L397+SQRT(1-Inputs!$B$38)*_xlfn.NORM.S.INV(RAND())</f>
        <v>0.83844598199423392</v>
      </c>
      <c r="X397" s="23">
        <f ca="1">SQRT(Inputs!$B$38)*M397+SQRT(1-Inputs!$B$38)*_xlfn.NORM.S.INV(RAND())</f>
        <v>-0.1277008391750388</v>
      </c>
      <c r="Y397" s="23">
        <f ca="1">SQRT(Inputs!$B$38)*C397+SQRT(1-Inputs!$B$38)*_xlfn.NORM.S.INV(RAND())</f>
        <v>-1.4337762989783205</v>
      </c>
      <c r="Z397" s="23">
        <f ca="1">SQRT(Inputs!$B$38)*D397+SQRT(1-Inputs!$B$38)*_xlfn.NORM.S.INV(RAND())</f>
        <v>-1.1356041586622028</v>
      </c>
      <c r="AA397" s="23">
        <f ca="1">SQRT(Inputs!$B$38)*E397+SQRT(1-Inputs!$B$38)*_xlfn.NORM.S.INV(RAND())</f>
        <v>-0.3418919906879877</v>
      </c>
      <c r="AB397" s="23">
        <f ca="1">SQRT(Inputs!$B$38)*F397+SQRT(1-Inputs!$B$38)*_xlfn.NORM.S.INV(RAND())</f>
        <v>-1.1897534512449492</v>
      </c>
      <c r="AC397" s="23">
        <f ca="1">SQRT(Inputs!$B$38)*G397+SQRT(1-Inputs!$B$38)*_xlfn.NORM.S.INV(RAND())</f>
        <v>0.13769665615264615</v>
      </c>
      <c r="AD397" s="23">
        <f ca="1">SQRT(Inputs!$B$38)*H397+SQRT(1-Inputs!$B$38)*_xlfn.NORM.S.INV(RAND())</f>
        <v>-1.0459211821907646</v>
      </c>
      <c r="AE397" s="23">
        <f ca="1">SQRT(Inputs!$B$38)*I397+SQRT(1-Inputs!$B$38)*_xlfn.NORM.S.INV(RAND())</f>
        <v>-2.2845521925238135</v>
      </c>
      <c r="AF397" s="23">
        <f ca="1">SQRT(Inputs!$B$38)*J397+SQRT(1-Inputs!$B$38)*_xlfn.NORM.S.INV(RAND())</f>
        <v>-0.48212438113596512</v>
      </c>
      <c r="AG397" s="23">
        <f ca="1">SQRT(Inputs!$B$38)*K397+SQRT(1-Inputs!$B$38)*_xlfn.NORM.S.INV(RAND())</f>
        <v>-1.6227657731021286</v>
      </c>
      <c r="AH397" s="23">
        <f ca="1">SQRT(Inputs!$B$38)*L397+SQRT(1-Inputs!$B$38)*_xlfn.NORM.S.INV(RAND())</f>
        <v>0.25853399762984397</v>
      </c>
      <c r="AI397" s="23">
        <f ca="1">SQRT(Inputs!$B$38)*M397+SQRT(1-Inputs!$B$38)*_xlfn.NORM.S.INV(RAND())</f>
        <v>-0.41567227456690858</v>
      </c>
      <c r="AJ397" s="23">
        <f ca="1">SQRT(Inputs!$B$38)*C397+SQRT(1-Inputs!$B$38)*_xlfn.NORM.S.INV(RAND())</f>
        <v>-2.2064790367092231</v>
      </c>
      <c r="AK397" s="23">
        <f ca="1">SQRT(Inputs!$B$38)*D397+SQRT(1-Inputs!$B$38)*_xlfn.NORM.S.INV(RAND())</f>
        <v>1.4751774844993786</v>
      </c>
      <c r="AL397" s="23">
        <f ca="1">SQRT(Inputs!$B$38)*E397+SQRT(1-Inputs!$B$38)*_xlfn.NORM.S.INV(RAND())</f>
        <v>-0.67848604821430003</v>
      </c>
      <c r="AM397" s="23">
        <f ca="1">SQRT(Inputs!$B$38)*F397+SQRT(1-Inputs!$B$38)*_xlfn.NORM.S.INV(RAND())</f>
        <v>0.44093698475806387</v>
      </c>
      <c r="AN397" s="23">
        <f ca="1">SQRT(Inputs!$B$38)*G397+SQRT(1-Inputs!$B$38)*_xlfn.NORM.S.INV(RAND())</f>
        <v>0.35526921693165014</v>
      </c>
      <c r="AO397" s="23">
        <f ca="1">SQRT(Inputs!$B$38)*H397+SQRT(1-Inputs!$B$38)*_xlfn.NORM.S.INV(RAND())</f>
        <v>-0.33740979532762316</v>
      </c>
      <c r="AP397" s="23">
        <f ca="1">SQRT(Inputs!$B$38)*I397+SQRT(1-Inputs!$B$38)*_xlfn.NORM.S.INV(RAND())</f>
        <v>-0.55338305996362946</v>
      </c>
      <c r="AQ397" s="23">
        <f ca="1">SQRT(Inputs!$B$38)*J397+SQRT(1-Inputs!$B$38)*_xlfn.NORM.S.INV(RAND())</f>
        <v>-1.1327399244217025</v>
      </c>
      <c r="AR397" s="23">
        <f ca="1">SQRT(Inputs!$B$38)*K397+SQRT(1-Inputs!$B$38)*_xlfn.NORM.S.INV(RAND())</f>
        <v>-1.7051361405897918</v>
      </c>
      <c r="AS397" s="23">
        <f ca="1">SQRT(Inputs!$B$38)*L397+SQRT(1-Inputs!$B$38)*_xlfn.NORM.S.INV(RAND())</f>
        <v>0.23381515838462327</v>
      </c>
      <c r="AT397" s="23">
        <f ca="1">SQRT(Inputs!$B$38)*M397+SQRT(1-Inputs!$B$38)*_xlfn.NORM.S.INV(RAND())</f>
        <v>-8.9809736306373206E-2</v>
      </c>
      <c r="AU397" s="15">
        <f ca="1">Inputs!$B$6*EXP($B$8-0.5*C$5^2+C$5*N397)</f>
        <v>3985.9416223352314</v>
      </c>
      <c r="AV397" s="15">
        <f t="shared" ca="1" si="183"/>
        <v>5307.3904806624723</v>
      </c>
      <c r="AW397" s="15">
        <f t="shared" ca="1" si="184"/>
        <v>5968.8784332785117</v>
      </c>
      <c r="AX397" s="15">
        <f t="shared" ca="1" si="185"/>
        <v>6092.8419634672246</v>
      </c>
      <c r="AY397" s="15">
        <f t="shared" ca="1" si="186"/>
        <v>7509.0505037343228</v>
      </c>
      <c r="AZ397" s="15">
        <f t="shared" ca="1" si="187"/>
        <v>8644.2261852617175</v>
      </c>
      <c r="BA397" s="15">
        <f t="shared" ca="1" si="188"/>
        <v>10700.155095752498</v>
      </c>
      <c r="BB397" s="15">
        <f t="shared" ca="1" si="189"/>
        <v>12920.657251543555</v>
      </c>
      <c r="BC397" s="15">
        <f t="shared" ca="1" si="190"/>
        <v>14056.72029091084</v>
      </c>
      <c r="BD397" s="15">
        <f t="shared" ca="1" si="191"/>
        <v>18625.679215645956</v>
      </c>
      <c r="BE397" s="15">
        <f t="shared" ca="1" si="192"/>
        <v>22559.459632640588</v>
      </c>
      <c r="BF397" s="15">
        <f ca="1">Inputs!$B$13*EXP($B$9-0.5*C$6^2+C$6*Y397)</f>
        <v>10409.003079721891</v>
      </c>
      <c r="BG397" s="15">
        <f t="shared" ca="1" si="193"/>
        <v>10335.433853842969</v>
      </c>
      <c r="BH397" s="15">
        <f t="shared" ca="1" si="194"/>
        <v>11931.848739558083</v>
      </c>
      <c r="BI397" s="15">
        <f t="shared" ca="1" si="195"/>
        <v>12162.190881716948</v>
      </c>
      <c r="BJ397" s="15">
        <f t="shared" ca="1" si="196"/>
        <v>15208.950356196847</v>
      </c>
      <c r="BK397" s="15">
        <f t="shared" ca="1" si="197"/>
        <v>16188.710210959312</v>
      </c>
      <c r="BL397" s="15">
        <f t="shared" ca="1" si="198"/>
        <v>14789.994709689789</v>
      </c>
      <c r="BM397" s="15">
        <f t="shared" ca="1" si="199"/>
        <v>17123.198790461578</v>
      </c>
      <c r="BN397" s="15">
        <f t="shared" ca="1" si="200"/>
        <v>17337.659929336296</v>
      </c>
      <c r="BO397" s="15">
        <f t="shared" ca="1" si="201"/>
        <v>21983.00903057745</v>
      </c>
      <c r="BP397" s="15">
        <f t="shared" ca="1" si="202"/>
        <v>25812.279068394721</v>
      </c>
      <c r="BQ397" s="15">
        <f ca="1">Inputs!$B$20*EXP($B$10-0.5*C$7^2+C$7*AJ397)</f>
        <v>1961.2332613504132</v>
      </c>
      <c r="BR397" s="15">
        <f t="shared" ca="1" si="203"/>
        <v>4251.3725824845842</v>
      </c>
      <c r="BS397" s="15">
        <f t="shared" ca="1" si="204"/>
        <v>4791.0328740892719</v>
      </c>
      <c r="BT397" s="15">
        <f t="shared" ca="1" si="205"/>
        <v>7415.8452049010493</v>
      </c>
      <c r="BU397" s="15">
        <f t="shared" ca="1" si="206"/>
        <v>11200.055587388453</v>
      </c>
      <c r="BV397" s="15">
        <f t="shared" ca="1" si="207"/>
        <v>14441.862890765202</v>
      </c>
      <c r="BW397" s="15">
        <f t="shared" ca="1" si="208"/>
        <v>17925.43007752415</v>
      </c>
      <c r="BX397" s="15">
        <f t="shared" ca="1" si="209"/>
        <v>19978.375051418898</v>
      </c>
      <c r="BY397" s="15">
        <f t="shared" ca="1" si="210"/>
        <v>20200.820426214104</v>
      </c>
      <c r="BZ397" s="15">
        <f t="shared" ca="1" si="211"/>
        <v>29589.482173840515</v>
      </c>
      <c r="CA397" s="15">
        <f t="shared" ca="1" si="212"/>
        <v>40906.172569881055</v>
      </c>
      <c r="CB397" s="15">
        <f ca="1">(AU397*DCF!C$10-DCF!C$5*MAX(AU397*DCF!C$10,0)-MAX(AU397-Inputs!$B$6,0)/Inputs!$B$10)*DCF!C$6</f>
        <v>1023.6261433496942</v>
      </c>
      <c r="CC397" s="15">
        <f ca="1">(AV397*DCF!D$10-DCF!D$5*MAX(AV397*DCF!D$10,0)-MAX(AV397-AU397,0)/Inputs!$B$10)*DCF!D$6</f>
        <v>971.43975394163022</v>
      </c>
      <c r="CD397" s="15">
        <f ca="1">(AW397*DCF!E$10-DCF!E$5*MAX(AW397*DCF!E$10,0)-MAX(AW397-AV397,0)/Inputs!$B$10)*DCF!E$6</f>
        <v>1229.1245334414077</v>
      </c>
      <c r="CE397" s="15">
        <f ca="1">(AX397*DCF!F$10-DCF!F$5*MAX(AX397*DCF!F$10,0)-MAX(AX397-AW397,0)/Inputs!$B$10)*DCF!F$6</f>
        <v>1304.2639533489269</v>
      </c>
      <c r="CF397" s="15">
        <f ca="1">(AY397*DCF!G$10-DCF!G$5*MAX(AY397*DCF!G$10,0)-MAX(AY397-AX397,0)/Inputs!$B$10)*DCF!G$6</f>
        <v>1274.9438725626792</v>
      </c>
      <c r="CG397" s="15">
        <f ca="1">(AZ397*DCF!H$10-DCF!H$5*MAX(AZ397*DCF!H$10,0)-MAX(AZ397-AY397,0)/Inputs!$B$10)*DCF!H$6</f>
        <v>1476.7119212457014</v>
      </c>
      <c r="CH397" s="15">
        <f ca="1">(BA397*DCF!I$10-DCF!I$5*MAX(BA397*DCF!I$10,0)-MAX(BA397-AZ397,0)/Inputs!$B$10)*DCF!I$6</f>
        <v>1617.2836185880169</v>
      </c>
      <c r="CI397" s="15">
        <f ca="1">(BB397*DCF!J$10-DCF!J$5*MAX(BB397*DCF!J$10,0)-MAX(BB397-BA397,0)/Inputs!$B$10)*DCF!J$6</f>
        <v>1880.7342537088482</v>
      </c>
      <c r="CJ397" s="15">
        <f ca="1">(BC397*DCF!K$10-DCF!K$5*MAX(BC397*DCF!K$10,0)-MAX(BC397-BB397,0)/Inputs!$B$10)*DCF!K$6</f>
        <v>2103.8746831563435</v>
      </c>
      <c r="CK397" s="15">
        <f ca="1">(BD397*DCF!L$10-DCF!L$5*MAX(BD397*DCF!L$10,0)-MAX(BD397-BC397,0)/Inputs!$B$10)*DCF!L$6</f>
        <v>2218.2662441637822</v>
      </c>
      <c r="CL397" s="15">
        <f ca="1">(BE397*DCF!M$10-DCF!M$5*MAX(BE397*DCF!M$10,0)-MAX(BE397-BD397,0)/Inputs!$B$10)*DCF!M$6</f>
        <v>2713.4994363779178</v>
      </c>
      <c r="CM397" s="15">
        <f ca="1">(BF397*DCF!C$28-DCF!C$5*MAX(BF397*DCF!C$28,0)-MAX(BF397-Inputs!$B$13,0)/Inputs!$B$17)*DCF!C$6</f>
        <v>3176.7594763566317</v>
      </c>
      <c r="CN397" s="15">
        <f ca="1">(BG397*DCF!D$28-DCF!D$5*MAX(BG397*DCF!D$28,0)-MAX(BG397-BF397,0)/Inputs!$B$17)*DCF!D$6</f>
        <v>3044.0236444433253</v>
      </c>
      <c r="CO397" s="15">
        <f ca="1">(BH397*DCF!E$28-DCF!E$5*MAX(BH397*DCF!E$28,0)-MAX(BH397-BG397,0)/Inputs!$B$17)*DCF!E$6</f>
        <v>3064.6806271614778</v>
      </c>
      <c r="CP397" s="15">
        <f ca="1">(BI397*DCF!F$28-DCF!F$5*MAX(BI397*DCF!F$28,0)-MAX(BI397-BH397,0)/Inputs!$B$17)*DCF!F$6</f>
        <v>3259.7770339733843</v>
      </c>
      <c r="CQ397" s="15">
        <f ca="1">(BJ397*DCF!G$28-DCF!G$5*MAX(BJ397*DCF!G$28,0)-MAX(BJ397-BI397,0)/Inputs!$B$17)*DCF!G$6</f>
        <v>3433.6427145901202</v>
      </c>
      <c r="CR397" s="15">
        <f ca="1">(BK397*DCF!H$28-DCF!H$5*MAX(BK397*DCF!H$28,0)-MAX(BK397-BJ397,0)/Inputs!$B$17)*DCF!H$6</f>
        <v>3851.4194549200765</v>
      </c>
      <c r="CS397" s="15">
        <f ca="1">(BL397*DCF!I$28-DCF!I$5*MAX(BL397*DCF!I$28,0)-MAX(BL397-BK397,0)/Inputs!$B$17)*DCF!I$6</f>
        <v>3477.9121746463497</v>
      </c>
      <c r="CT397" s="15">
        <f ca="1">(BM397*DCF!J$28-DCF!J$5*MAX(BM397*DCF!J$28,0)-MAX(BM397-BL397,0)/Inputs!$B$17)*DCF!J$6</f>
        <v>3510.5310354304943</v>
      </c>
      <c r="CU397" s="15">
        <f ca="1">(BN397*DCF!K$28-DCF!K$5*MAX(BN397*DCF!K$28,0)-MAX(BN397-BM397,0)/Inputs!$B$17)*DCF!K$6</f>
        <v>3635.1544435819001</v>
      </c>
      <c r="CV397" s="15">
        <f ca="1">(BO397*DCF!L$28-DCF!L$5*MAX(BO397*DCF!L$28,0)-MAX(BO397-BN397,0)/Inputs!$B$17)*DCF!L$6</f>
        <v>3860.4427253222771</v>
      </c>
      <c r="CW397" s="15">
        <f ca="1">(BP397*DCF!M$28-DCF!M$5*MAX(BP397*DCF!M$28,0)-MAX(BP397-BO397,0)/Inputs!$B$17)*DCF!M$6</f>
        <v>4456.3289262901026</v>
      </c>
      <c r="CX397" s="15">
        <f ca="1">(BQ397*DCF!C$46-DCF!C$5*MAX(BQ397*DCF!C$46,0)-MAX(BQ397-Inputs!$B$20,0)/Inputs!$B$24)*DCF!C$6</f>
        <v>-452.94070700933327</v>
      </c>
      <c r="CY397" s="15">
        <f ca="1">(BR397*DCF!D$46-DCF!D$5*MAX(BR397*DCF!D$46,0)-MAX(BR397-BQ397,0)/Inputs!$B$24)*DCF!D$6</f>
        <v>-1702.7935949855214</v>
      </c>
      <c r="CZ397" s="15">
        <f ca="1">(BS397*DCF!E$46-DCF!E$5*MAX(BS397*DCF!E$46,0)-MAX(BS397-BR397,0)/Inputs!$B$24)*DCF!E$6</f>
        <v>-779.26720951286723</v>
      </c>
      <c r="DA397" s="15">
        <f ca="1">(BT397*DCF!F$46-DCF!F$5*MAX(BT397*DCF!F$46,0)-MAX(BT397-BS397,0)/Inputs!$B$24)*DCF!F$6</f>
        <v>-1495.8458806669607</v>
      </c>
      <c r="DB397" s="15">
        <f ca="1">(BU397*DCF!G$46-DCF!G$5*MAX(BU397*DCF!G$46,0)-MAX(BU397-BT397,0)/Inputs!$B$24)*DCF!G$6</f>
        <v>-1649.6813471527237</v>
      </c>
      <c r="DC397" s="15">
        <f ca="1">(BV397*DCF!H$46-DCF!H$5*MAX(BV397*DCF!H$46,0)-MAX(BV397-BU397,0)/Inputs!$B$24)*DCF!H$6</f>
        <v>-1007.3717566414279</v>
      </c>
      <c r="DD397" s="15">
        <f ca="1">(BW397*DCF!I$46-DCF!I$5*MAX(BW397*DCF!I$46,0)-MAX(BW397-BV397,0)/Inputs!$B$24)*DCF!I$6</f>
        <v>-586.00262058854446</v>
      </c>
      <c r="DE397" s="15">
        <f ca="1">(BX397*DCF!J$46-DCF!J$5*MAX(BX397*DCF!J$46,0)-MAX(BX397-BW397,0)/Inputs!$B$24)*DCF!J$6</f>
        <v>293.63010365789182</v>
      </c>
      <c r="DF397" s="15">
        <f ca="1">(BY397*DCF!K$46-DCF!K$5*MAX(BY397*DCF!K$46,0)-MAX(BY397-BX397,0)/Inputs!$B$24)*DCF!K$6</f>
        <v>1099.4450115924144</v>
      </c>
      <c r="DG397" s="15">
        <f ca="1">(BZ397*DCF!L$46-DCF!L$5*MAX(BZ397*DCF!L$46,0)-MAX(BZ397-BY397,0)/Inputs!$B$24)*DCF!L$6</f>
        <v>-79.301196531850863</v>
      </c>
      <c r="DH397" s="15">
        <f ca="1">(CA397*DCF!M$46-DCF!M$5*MAX(CA397*DCF!M$46,0)-MAX(CA397-BZ397,0)/Inputs!$B$24)*DCF!M$6</f>
        <v>841.05907629579076</v>
      </c>
      <c r="DI397" s="15">
        <f ca="1">SUM(CB397:CL397)+BE397*DCF!M$10*(1+Inputs!$B$30)*(1-Inputs!$B$33)*(1-Inputs!$B$30/Inputs!$B$31)/(Inputs!$B$29-Inputs!$B$30)*DCF!M$6</f>
        <v>80597.042889494012</v>
      </c>
      <c r="DJ397" s="15">
        <f ca="1">SUM(CM397:CW397)+BP397*DCF!M$28*(1+Inputs!$B$30)*(1-Inputs!$B$33)*(1-Inputs!$B$30/Inputs!$B$31)/(Inputs!$B$29-Inputs!$B$30)*DCF!M$6</f>
        <v>134551.89089591193</v>
      </c>
      <c r="DK397" s="15">
        <f ca="1">SUM(CX397:DH397)+CA397*DCF!M$46*(1+Inputs!$B$30)*(1-Inputs!$B$33)*(1-Inputs!$B$30/Inputs!$B$31)/(Inputs!$B$29-Inputs!$B$30)*DCF!M$6</f>
        <v>57726.718317407816</v>
      </c>
      <c r="DM397" s="15">
        <f ca="1">DI397+DJ397+DK397+Inputs!$B$34+Inputs!$B$36-Inputs!$B$35</f>
        <v>349726.65210281376</v>
      </c>
    </row>
    <row r="398" spans="1:117" x14ac:dyDescent="0.75">
      <c r="A398" s="11">
        <v>385</v>
      </c>
      <c r="C398" s="23">
        <f t="shared" ca="1" si="218"/>
        <v>1.4301564467061718E-2</v>
      </c>
      <c r="D398" s="23">
        <f t="shared" ca="1" si="218"/>
        <v>-0.60379053718600417</v>
      </c>
      <c r="E398" s="23">
        <f t="shared" ca="1" si="218"/>
        <v>0.81555773762885708</v>
      </c>
      <c r="F398" s="23">
        <f t="shared" ca="1" si="218"/>
        <v>1.2685891203597492</v>
      </c>
      <c r="G398" s="23">
        <f t="shared" ca="1" si="218"/>
        <v>0.18966005309010028</v>
      </c>
      <c r="H398" s="23">
        <f t="shared" ca="1" si="218"/>
        <v>1.6486486468420247</v>
      </c>
      <c r="I398" s="23">
        <f t="shared" ca="1" si="218"/>
        <v>-1.5243807140634207</v>
      </c>
      <c r="J398" s="23">
        <f t="shared" ca="1" si="218"/>
        <v>0.12446333759667294</v>
      </c>
      <c r="K398" s="23">
        <f t="shared" ca="1" si="218"/>
        <v>-0.64628049289937639</v>
      </c>
      <c r="L398" s="23">
        <f t="shared" ca="1" si="218"/>
        <v>-4.6806841575469313E-2</v>
      </c>
      <c r="M398" s="23">
        <f t="shared" ca="1" si="218"/>
        <v>4.1121787982514042E-2</v>
      </c>
      <c r="N398" s="23">
        <f ca="1">SQRT(Inputs!$B$38)*C398+SQRT(1-Inputs!$B$38)*_xlfn.NORM.S.INV(RAND())</f>
        <v>0.10222383413658159</v>
      </c>
      <c r="O398" s="23">
        <f ca="1">SQRT(Inputs!$B$38)*D398+SQRT(1-Inputs!$B$38)*_xlfn.NORM.S.INV(RAND())</f>
        <v>-0.3435909821782267</v>
      </c>
      <c r="P398" s="23">
        <f ca="1">SQRT(Inputs!$B$38)*E398+SQRT(1-Inputs!$B$38)*_xlfn.NORM.S.INV(RAND())</f>
        <v>1.2456063996207738</v>
      </c>
      <c r="Q398" s="23">
        <f ca="1">SQRT(Inputs!$B$38)*F398+SQRT(1-Inputs!$B$38)*_xlfn.NORM.S.INV(RAND())</f>
        <v>0.31900999038369998</v>
      </c>
      <c r="R398" s="23">
        <f ca="1">SQRT(Inputs!$B$38)*G398+SQRT(1-Inputs!$B$38)*_xlfn.NORM.S.INV(RAND())</f>
        <v>-7.3245150865901568E-2</v>
      </c>
      <c r="S398" s="23">
        <f ca="1">SQRT(Inputs!$B$38)*H398+SQRT(1-Inputs!$B$38)*_xlfn.NORM.S.INV(RAND())</f>
        <v>0.18831370880991238</v>
      </c>
      <c r="T398" s="23">
        <f ca="1">SQRT(Inputs!$B$38)*I398+SQRT(1-Inputs!$B$38)*_xlfn.NORM.S.INV(RAND())</f>
        <v>-1.5185627259319689</v>
      </c>
      <c r="U398" s="23">
        <f ca="1">SQRT(Inputs!$B$38)*J398+SQRT(1-Inputs!$B$38)*_xlfn.NORM.S.INV(RAND())</f>
        <v>-6.0666154946654699E-2</v>
      </c>
      <c r="V398" s="23">
        <f ca="1">SQRT(Inputs!$B$38)*K398+SQRT(1-Inputs!$B$38)*_xlfn.NORM.S.INV(RAND())</f>
        <v>-0.90736648813306098</v>
      </c>
      <c r="W398" s="23">
        <f ca="1">SQRT(Inputs!$B$38)*L398+SQRT(1-Inputs!$B$38)*_xlfn.NORM.S.INV(RAND())</f>
        <v>-0.70268031516626972</v>
      </c>
      <c r="X398" s="23">
        <f ca="1">SQRT(Inputs!$B$38)*M398+SQRT(1-Inputs!$B$38)*_xlfn.NORM.S.INV(RAND())</f>
        <v>0.48631171662440897</v>
      </c>
      <c r="Y398" s="23">
        <f ca="1">SQRT(Inputs!$B$38)*C398+SQRT(1-Inputs!$B$38)*_xlfn.NORM.S.INV(RAND())</f>
        <v>-1.5737369872440903</v>
      </c>
      <c r="Z398" s="23">
        <f ca="1">SQRT(Inputs!$B$38)*D398+SQRT(1-Inputs!$B$38)*_xlfn.NORM.S.INV(RAND())</f>
        <v>-0.62429137676360824</v>
      </c>
      <c r="AA398" s="23">
        <f ca="1">SQRT(Inputs!$B$38)*E398+SQRT(1-Inputs!$B$38)*_xlfn.NORM.S.INV(RAND())</f>
        <v>0.50855820250395845</v>
      </c>
      <c r="AB398" s="23">
        <f ca="1">SQRT(Inputs!$B$38)*F398+SQRT(1-Inputs!$B$38)*_xlfn.NORM.S.INV(RAND())</f>
        <v>0.53915155946285842</v>
      </c>
      <c r="AC398" s="23">
        <f ca="1">SQRT(Inputs!$B$38)*G398+SQRT(1-Inputs!$B$38)*_xlfn.NORM.S.INV(RAND())</f>
        <v>-0.66005540935246343</v>
      </c>
      <c r="AD398" s="23">
        <f ca="1">SQRT(Inputs!$B$38)*H398+SQRT(1-Inputs!$B$38)*_xlfn.NORM.S.INV(RAND())</f>
        <v>1.026358422589148</v>
      </c>
      <c r="AE398" s="23">
        <f ca="1">SQRT(Inputs!$B$38)*I398+SQRT(1-Inputs!$B$38)*_xlfn.NORM.S.INV(RAND())</f>
        <v>-1.0538849194180799</v>
      </c>
      <c r="AF398" s="23">
        <f ca="1">SQRT(Inputs!$B$38)*J398+SQRT(1-Inputs!$B$38)*_xlfn.NORM.S.INV(RAND())</f>
        <v>-0.22683217565712638</v>
      </c>
      <c r="AG398" s="23">
        <f ca="1">SQRT(Inputs!$B$38)*K398+SQRT(1-Inputs!$B$38)*_xlfn.NORM.S.INV(RAND())</f>
        <v>-0.551150227322318</v>
      </c>
      <c r="AH398" s="23">
        <f ca="1">SQRT(Inputs!$B$38)*L398+SQRT(1-Inputs!$B$38)*_xlfn.NORM.S.INV(RAND())</f>
        <v>-1.2108907954253372</v>
      </c>
      <c r="AI398" s="23">
        <f ca="1">SQRT(Inputs!$B$38)*M398+SQRT(1-Inputs!$B$38)*_xlfn.NORM.S.INV(RAND())</f>
        <v>0.25261995423559974</v>
      </c>
      <c r="AJ398" s="23">
        <f ca="1">SQRT(Inputs!$B$38)*C398+SQRT(1-Inputs!$B$38)*_xlfn.NORM.S.INV(RAND())</f>
        <v>-0.53749387285639594</v>
      </c>
      <c r="AK398" s="23">
        <f ca="1">SQRT(Inputs!$B$38)*D398+SQRT(1-Inputs!$B$38)*_xlfn.NORM.S.INV(RAND())</f>
        <v>-2.9664991311843303E-2</v>
      </c>
      <c r="AL398" s="23">
        <f ca="1">SQRT(Inputs!$B$38)*E398+SQRT(1-Inputs!$B$38)*_xlfn.NORM.S.INV(RAND())</f>
        <v>-0.26618086488037163</v>
      </c>
      <c r="AM398" s="23">
        <f ca="1">SQRT(Inputs!$B$38)*F398+SQRT(1-Inputs!$B$38)*_xlfn.NORM.S.INV(RAND())</f>
        <v>0.64226328596038973</v>
      </c>
      <c r="AN398" s="23">
        <f ca="1">SQRT(Inputs!$B$38)*G398+SQRT(1-Inputs!$B$38)*_xlfn.NORM.S.INV(RAND())</f>
        <v>0.86767927647216581</v>
      </c>
      <c r="AO398" s="23">
        <f ca="1">SQRT(Inputs!$B$38)*H398+SQRT(1-Inputs!$B$38)*_xlfn.NORM.S.INV(RAND())</f>
        <v>1.2788975939544924</v>
      </c>
      <c r="AP398" s="23">
        <f ca="1">SQRT(Inputs!$B$38)*I398+SQRT(1-Inputs!$B$38)*_xlfn.NORM.S.INV(RAND())</f>
        <v>-0.60267367399289462</v>
      </c>
      <c r="AQ398" s="23">
        <f ca="1">SQRT(Inputs!$B$38)*J398+SQRT(1-Inputs!$B$38)*_xlfn.NORM.S.INV(RAND())</f>
        <v>-1.5982442792678033</v>
      </c>
      <c r="AR398" s="23">
        <f ca="1">SQRT(Inputs!$B$38)*K398+SQRT(1-Inputs!$B$38)*_xlfn.NORM.S.INV(RAND())</f>
        <v>-0.38066747239312348</v>
      </c>
      <c r="AS398" s="23">
        <f ca="1">SQRT(Inputs!$B$38)*L398+SQRT(1-Inputs!$B$38)*_xlfn.NORM.S.INV(RAND())</f>
        <v>-0.52661018645431135</v>
      </c>
      <c r="AT398" s="23">
        <f ca="1">SQRT(Inputs!$B$38)*M398+SQRT(1-Inputs!$B$38)*_xlfn.NORM.S.INV(RAND())</f>
        <v>-1.1588001136735671</v>
      </c>
      <c r="AU398" s="15">
        <f ca="1">Inputs!$B$6*EXP($B$8-0.5*C$5^2+C$5*N398)</f>
        <v>5045.034153765776</v>
      </c>
      <c r="AV398" s="15">
        <f t="shared" ref="AV398:AV461" ca="1" si="219">AU398*EXP($B$8-0.5*D$5^2+D$5*O398)</f>
        <v>5838.4680055562503</v>
      </c>
      <c r="AW398" s="15">
        <f t="shared" ref="AW398:AW461" ca="1" si="220">AV398*EXP($B$8-0.5*E$5^2+E$5*P398)</f>
        <v>8421.3731601231248</v>
      </c>
      <c r="AX398" s="15">
        <f t="shared" ref="AX398:AX461" ca="1" si="221">AW398*EXP($B$8-0.5*F$5^2+F$5*Q398)</f>
        <v>10699.700099093448</v>
      </c>
      <c r="AY398" s="15">
        <f t="shared" ref="AY398:AY461" ca="1" si="222">AX398*EXP($B$8-0.5*G$5^2+G$5*R398)</f>
        <v>12964.747424759824</v>
      </c>
      <c r="AZ398" s="15">
        <f t="shared" ref="AZ398:AZ461" ca="1" si="223">AY398*EXP($B$8-0.5*H$5^2+H$5*S398)</f>
        <v>16188.479992534589</v>
      </c>
      <c r="BA398" s="15">
        <f t="shared" ref="BA398:BA461" ca="1" si="224">AZ398*EXP($B$8-0.5*I$5^2+I$5*T398)</f>
        <v>16899.479538152285</v>
      </c>
      <c r="BB398" s="15">
        <f t="shared" ref="BB398:BB461" ca="1" si="225">BA398*EXP($B$8-0.5*J$5^2+J$5*U398)</f>
        <v>20564.736896666418</v>
      </c>
      <c r="BC398" s="15">
        <f t="shared" ref="BC398:BC461" ca="1" si="226">BB398*EXP($B$8-0.5*K$5^2+K$5*V398)</f>
        <v>23074.379719918423</v>
      </c>
      <c r="BD398" s="15">
        <f t="shared" ref="BD398:BD461" ca="1" si="227">BC398*EXP($B$8-0.5*L$5^2+L$5*W398)</f>
        <v>26470.120179072492</v>
      </c>
      <c r="BE398" s="15">
        <f t="shared" ref="BE398:BE461" ca="1" si="228">BD398*EXP($B$8-0.5*M$5^2+M$5*X398)</f>
        <v>33904.720628562136</v>
      </c>
      <c r="BF398" s="15">
        <f ca="1">Inputs!$B$13*EXP($B$9-0.5*C$6^2+C$6*Y398)</f>
        <v>10124.155774430947</v>
      </c>
      <c r="BG398" s="15">
        <f t="shared" ref="BG398:BG461" ca="1" si="229">BF398*EXP($B$9-0.5*D$6^2+D$6*Z398)</f>
        <v>11024.187817102655</v>
      </c>
      <c r="BH398" s="15">
        <f t="shared" ref="BH398:BH461" ca="1" si="230">BG398*EXP($B$9-0.5*E$6^2+E$6*AA398)</f>
        <v>14654.950908585608</v>
      </c>
      <c r="BI398" s="15">
        <f t="shared" ref="BI398:BI461" ca="1" si="231">BH398*EXP($B$9-0.5*F$6^2+F$6*AB398)</f>
        <v>19492.138275680478</v>
      </c>
      <c r="BJ398" s="15">
        <f t="shared" ref="BJ398:BJ461" ca="1" si="232">BI398*EXP($B$9-0.5*G$6^2+G$6*AC398)</f>
        <v>21727.3293362806</v>
      </c>
      <c r="BK398" s="15">
        <f t="shared" ref="BK398:BK461" ca="1" si="233">BJ398*EXP($B$9-0.5*H$6^2+H$6*AD398)</f>
        <v>30665.182322684544</v>
      </c>
      <c r="BL398" s="15">
        <f t="shared" ref="BL398:BL461" ca="1" si="234">BK398*EXP($B$9-0.5*I$6^2+I$6*AE398)</f>
        <v>32859.762661803914</v>
      </c>
      <c r="BM398" s="15">
        <f t="shared" ref="BM398:BM461" ca="1" si="235">BL398*EXP($B$9-0.5*J$6^2+J$6*AF398)</f>
        <v>39269.435858513614</v>
      </c>
      <c r="BN398" s="15">
        <f t="shared" ref="BN398:BN461" ca="1" si="236">BM398*EXP($B$9-0.5*K$6^2+K$6*AG398)</f>
        <v>45209.683107087418</v>
      </c>
      <c r="BO398" s="15">
        <f t="shared" ref="BO398:BO461" ca="1" si="237">BN398*EXP($B$9-0.5*L$6^2+L$6*AH398)</f>
        <v>48322.333169676633</v>
      </c>
      <c r="BP398" s="15">
        <f t="shared" ref="BP398:BP461" ca="1" si="238">BO398*EXP($B$9-0.5*M$6^2+M$6*AI398)</f>
        <v>61202.583416266709</v>
      </c>
      <c r="BQ398" s="15">
        <f ca="1">Inputs!$B$20*EXP($B$10-0.5*C$7^2+C$7*AJ398)</f>
        <v>3544.983958760693</v>
      </c>
      <c r="BR398" s="15">
        <f t="shared" ref="BR398:BR461" ca="1" si="239">BQ398*EXP($B$10-0.5*D$7^2+D$7*AK398)</f>
        <v>4764.9838375487452</v>
      </c>
      <c r="BS398" s="15">
        <f t="shared" ref="BS398:BS461" ca="1" si="240">BR398*EXP($B$10-0.5*E$7^2+E$7*AL398)</f>
        <v>6044.8914165373071</v>
      </c>
      <c r="BT398" s="15">
        <f t="shared" ref="BT398:BT461" ca="1" si="241">BS398*EXP($B$10-0.5*F$7^2+F$7*AM398)</f>
        <v>9864.0894737871822</v>
      </c>
      <c r="BU398" s="15">
        <f t="shared" ref="BU398:BU461" ca="1" si="242">BT398*EXP($B$10-0.5*G$7^2+G$7*AN398)</f>
        <v>16864.122116893297</v>
      </c>
      <c r="BV398" s="15">
        <f t="shared" ref="BV398:BV461" ca="1" si="243">BU398*EXP($B$10-0.5*H$7^2+H$7*AO398)</f>
        <v>31297.947563146197</v>
      </c>
      <c r="BW398" s="15">
        <f t="shared" ref="BW398:BW461" ca="1" si="244">BV398*EXP($B$10-0.5*I$7^2+I$7*AP398)</f>
        <v>38444.261784975686</v>
      </c>
      <c r="BX398" s="15">
        <f t="shared" ref="BX398:BX461" ca="1" si="245">BW398*EXP($B$10-0.5*J$7^2+J$7*AQ398)</f>
        <v>39029.50614616376</v>
      </c>
      <c r="BY398" s="15">
        <f t="shared" ref="BY398:BY461" ca="1" si="246">BX398*EXP($B$10-0.5*K$7^2+K$7*AR398)</f>
        <v>50845.636384262783</v>
      </c>
      <c r="BZ398" s="15">
        <f t="shared" ref="BZ398:BZ461" ca="1" si="247">BY398*EXP($B$10-0.5*L$7^2+L$7*AS398)</f>
        <v>64760.649378580114</v>
      </c>
      <c r="CA398" s="15">
        <f t="shared" ref="CA398:CA461" ca="1" si="248">BZ398*EXP($B$10-0.5*M$7^2+M$7*AT398)</f>
        <v>74039.573413552527</v>
      </c>
      <c r="CB398" s="15">
        <f ca="1">(AU398*DCF!C$10-DCF!C$5*MAX(AU398*DCF!C$10,0)-MAX(AU398-Inputs!$B$6,0)/Inputs!$B$10)*DCF!C$6</f>
        <v>1042.4839623829314</v>
      </c>
      <c r="CC398" s="15">
        <f ca="1">(AV398*DCF!D$10-DCF!D$5*MAX(AV398*DCF!D$10,0)-MAX(AV398-AU398,0)/Inputs!$B$10)*DCF!D$6</f>
        <v>1229.6289429119297</v>
      </c>
      <c r="CD398" s="15">
        <f ca="1">(AW398*DCF!E$10-DCF!E$5*MAX(AW398*DCF!E$10,0)-MAX(AW398-AV398,0)/Inputs!$B$10)*DCF!E$6</f>
        <v>1362.5838024509112</v>
      </c>
      <c r="CE398" s="15">
        <f ca="1">(AX398*DCF!F$10-DCF!F$5*MAX(AX398*DCF!F$10,0)-MAX(AX398-AW398,0)/Inputs!$B$10)*DCF!F$6</f>
        <v>1861.6641300493179</v>
      </c>
      <c r="CF398" s="15">
        <f ca="1">(AY398*DCF!G$10-DCF!G$5*MAX(AY398*DCF!G$10,0)-MAX(AY398-AX398,0)/Inputs!$B$10)*DCF!G$6</f>
        <v>2235.8733558798549</v>
      </c>
      <c r="CG398" s="15">
        <f ca="1">(AZ398*DCF!H$10-DCF!H$5*MAX(AZ398*DCF!H$10,0)-MAX(AZ398-AY398,0)/Inputs!$B$10)*DCF!H$6</f>
        <v>2570.5734917984464</v>
      </c>
      <c r="CH398" s="15">
        <f ca="1">(BA398*DCF!I$10-DCF!I$5*MAX(BA398*DCF!I$10,0)-MAX(BA398-AZ398,0)/Inputs!$B$10)*DCF!I$6</f>
        <v>2970.2895800713673</v>
      </c>
      <c r="CI398" s="15">
        <f ca="1">(BB398*DCF!J$10-DCF!J$5*MAX(BB398*DCF!J$10,0)-MAX(BB398-BA398,0)/Inputs!$B$10)*DCF!J$6</f>
        <v>2973.5472142381436</v>
      </c>
      <c r="CJ398" s="15">
        <f ca="1">(BC398*DCF!K$10-DCF!K$5*MAX(BC398*DCF!K$10,0)-MAX(BC398-BB398,0)/Inputs!$B$10)*DCF!K$6</f>
        <v>3363.2927667654844</v>
      </c>
      <c r="CK398" s="15">
        <f ca="1">(BD398*DCF!L$10-DCF!L$5*MAX(BD398*DCF!L$10,0)-MAX(BD398-BC398,0)/Inputs!$B$10)*DCF!L$6</f>
        <v>3553.073254745269</v>
      </c>
      <c r="CL398" s="15">
        <f ca="1">(BE398*DCF!M$10-DCF!M$5*MAX(BE398*DCF!M$10,0)-MAX(BE398-BD398,0)/Inputs!$B$10)*DCF!M$6</f>
        <v>3896.2521442177158</v>
      </c>
      <c r="CM398" s="15">
        <f ca="1">(BF398*DCF!C$28-DCF!C$5*MAX(BF398*DCF!C$28,0)-MAX(BF398-Inputs!$B$13,0)/Inputs!$B$17)*DCF!C$6</f>
        <v>3089.8259468469223</v>
      </c>
      <c r="CN398" s="15">
        <f ca="1">(BG398*DCF!D$28-DCF!D$5*MAX(BG398*DCF!D$28,0)-MAX(BG398-BF398,0)/Inputs!$B$17)*DCF!D$6</f>
        <v>3054.8594710822276</v>
      </c>
      <c r="CO398" s="15">
        <f ca="1">(BH398*DCF!E$28-DCF!E$5*MAX(BH398*DCF!E$28,0)-MAX(BH398-BG398,0)/Inputs!$B$17)*DCF!E$6</f>
        <v>3434.9696211981341</v>
      </c>
      <c r="CP398" s="15">
        <f ca="1">(BI398*DCF!F$28-DCF!F$5*MAX(BI398*DCF!F$28,0)-MAX(BI398-BH398,0)/Inputs!$B$17)*DCF!F$6</f>
        <v>4410.9156843551527</v>
      </c>
      <c r="CQ398" s="15">
        <f ca="1">(BJ398*DCF!G$28-DCF!G$5*MAX(BJ398*DCF!G$28,0)-MAX(BJ398-BI398,0)/Inputs!$B$17)*DCF!G$6</f>
        <v>5261.3833856692509</v>
      </c>
      <c r="CR398" s="15">
        <f ca="1">(BK398*DCF!H$28-DCF!H$5*MAX(BK398*DCF!H$28,0)-MAX(BK398-BJ398,0)/Inputs!$B$17)*DCF!H$6</f>
        <v>6195.1463828256383</v>
      </c>
      <c r="CS398" s="15">
        <f ca="1">(BL398*DCF!I$28-DCF!I$5*MAX(BL398*DCF!I$28,0)-MAX(BL398-BK398,0)/Inputs!$B$17)*DCF!I$6</f>
        <v>7412.0834298282443</v>
      </c>
      <c r="CT398" s="15">
        <f ca="1">(BM398*DCF!J$28-DCF!J$5*MAX(BM398*DCF!J$28,0)-MAX(BM398-BL398,0)/Inputs!$B$17)*DCF!J$6</f>
        <v>7910.4738982220106</v>
      </c>
      <c r="CU398" s="15">
        <f ca="1">(BN398*DCF!K$28-DCF!K$5*MAX(BN398*DCF!K$28,0)-MAX(BN398-BM398,0)/Inputs!$B$17)*DCF!K$6</f>
        <v>8819.9258771612585</v>
      </c>
      <c r="CV398" s="15">
        <f ca="1">(BO398*DCF!L$28-DCF!L$5*MAX(BO398*DCF!L$28,0)-MAX(BO398-BN398,0)/Inputs!$B$17)*DCF!L$6</f>
        <v>9289.1182021322456</v>
      </c>
      <c r="CW398" s="15">
        <f ca="1">(BP398*DCF!M$28-DCF!M$5*MAX(BP398*DCF!M$28,0)-MAX(BP398-BO398,0)/Inputs!$B$17)*DCF!M$6</f>
        <v>10168.953412759396</v>
      </c>
      <c r="CX398" s="15">
        <f ca="1">(BQ398*DCF!C$46-DCF!C$5*MAX(BQ398*DCF!C$46,0)-MAX(BQ398-Inputs!$B$20,0)/Inputs!$B$24)*DCF!C$6</f>
        <v>-977.58703840232772</v>
      </c>
      <c r="CY398" s="15">
        <f ca="1">(BR398*DCF!D$46-DCF!D$5*MAX(BR398*DCF!D$46,0)-MAX(BR398-BQ398,0)/Inputs!$B$24)*DCF!D$6</f>
        <v>-1333.8354415704605</v>
      </c>
      <c r="CZ398" s="15">
        <f ca="1">(BS398*DCF!E$46-DCF!E$5*MAX(BS398*DCF!E$46,0)-MAX(BS398-BR398,0)/Inputs!$B$24)*DCF!E$6</f>
        <v>-1219.3232672900904</v>
      </c>
      <c r="DA398" s="15">
        <f ca="1">(BT398*DCF!F$46-DCF!F$5*MAX(BT398*DCF!F$46,0)-MAX(BT398-BS398,0)/Inputs!$B$24)*DCF!F$6</f>
        <v>-2109.0561077174652</v>
      </c>
      <c r="DB398" s="15">
        <f ca="1">(BU398*DCF!G$46-DCF!G$5*MAX(BU398*DCF!G$46,0)-MAX(BU398-BT398,0)/Inputs!$B$24)*DCF!G$6</f>
        <v>-2921.9484259585347</v>
      </c>
      <c r="DC398" s="15">
        <f ca="1">(BV398*DCF!H$46-DCF!H$5*MAX(BV398*DCF!H$46,0)-MAX(BV398-BU398,0)/Inputs!$B$24)*DCF!H$6</f>
        <v>-4485.2228199072952</v>
      </c>
      <c r="DD398" s="15">
        <f ca="1">(BW398*DCF!I$46-DCF!I$5*MAX(BW398*DCF!I$46,0)-MAX(BW398-BV398,0)/Inputs!$B$24)*DCF!I$6</f>
        <v>-1163.5452281840517</v>
      </c>
      <c r="DE398" s="15">
        <f ca="1">(BX398*DCF!J$46-DCF!J$5*MAX(BX398*DCF!J$46,0)-MAX(BX398-BW398,0)/Inputs!$B$24)*DCF!J$6</f>
        <v>1481.9825785899461</v>
      </c>
      <c r="DF398" s="15">
        <f ca="1">(BY398*DCF!K$46-DCF!K$5*MAX(BY398*DCF!K$46,0)-MAX(BY398-BX398,0)/Inputs!$B$24)*DCF!K$6</f>
        <v>9.8351171152835164</v>
      </c>
      <c r="DG398" s="15">
        <f ca="1">(BZ398*DCF!L$46-DCF!L$5*MAX(BZ398*DCF!L$46,0)-MAX(BZ398-BY398,0)/Inputs!$B$24)*DCF!L$6</f>
        <v>1327.5908007039063</v>
      </c>
      <c r="DH398" s="15">
        <f ca="1">(CA398*DCF!M$46-DCF!M$5*MAX(CA398*DCF!M$46,0)-MAX(CA398-BZ398,0)/Inputs!$B$24)*DCF!M$6</f>
        <v>3864.5953253448056</v>
      </c>
      <c r="DI398" s="15">
        <f ca="1">SUM(CB398:CL398)+BE398*DCF!M$10*(1+Inputs!$B$30)*(1-Inputs!$B$33)*(1-Inputs!$B$30/Inputs!$B$31)/(Inputs!$B$29-Inputs!$B$30)*DCF!M$6</f>
        <v>121416.54849831539</v>
      </c>
      <c r="DJ398" s="15">
        <f ca="1">SUM(CM398:CW398)+BP398*DCF!M$28*(1+Inputs!$B$30)*(1-Inputs!$B$33)*(1-Inputs!$B$30/Inputs!$B$31)/(Inputs!$B$29-Inputs!$B$30)*DCF!M$6</f>
        <v>296151.12060254865</v>
      </c>
      <c r="DK398" s="15">
        <f ca="1">SUM(CX398:DH398)+CA398*DCF!M$46*(1+Inputs!$B$30)*(1-Inputs!$B$33)*(1-Inputs!$B$30/Inputs!$B$31)/(Inputs!$B$29-Inputs!$B$30)*DCF!M$6</f>
        <v>106947.43653823306</v>
      </c>
      <c r="DM398" s="15">
        <f ca="1">DI398+DJ398+DK398+Inputs!$B$34+Inputs!$B$36-Inputs!$B$35</f>
        <v>601366.10563909705</v>
      </c>
    </row>
    <row r="399" spans="1:117" x14ac:dyDescent="0.75">
      <c r="A399" s="11">
        <v>386</v>
      </c>
      <c r="C399" s="23">
        <f t="shared" ca="1" si="218"/>
        <v>-0.39398940885224859</v>
      </c>
      <c r="D399" s="23">
        <f t="shared" ca="1" si="218"/>
        <v>1.3482023432322539</v>
      </c>
      <c r="E399" s="23">
        <f t="shared" ca="1" si="218"/>
        <v>1.1784647515803832</v>
      </c>
      <c r="F399" s="23">
        <f t="shared" ca="1" si="218"/>
        <v>-0.54725791978218041</v>
      </c>
      <c r="G399" s="23">
        <f t="shared" ca="1" si="218"/>
        <v>-9.6113312162281653E-2</v>
      </c>
      <c r="H399" s="23">
        <f t="shared" ca="1" si="218"/>
        <v>-0.26113428826503077</v>
      </c>
      <c r="I399" s="23">
        <f t="shared" ca="1" si="218"/>
        <v>1.0654193433075665</v>
      </c>
      <c r="J399" s="23">
        <f t="shared" ca="1" si="218"/>
        <v>-2.4552256985081042</v>
      </c>
      <c r="K399" s="23">
        <f t="shared" ca="1" si="218"/>
        <v>-1.2987763549843565</v>
      </c>
      <c r="L399" s="23">
        <f t="shared" ca="1" si="218"/>
        <v>-2.5771429907494574</v>
      </c>
      <c r="M399" s="23">
        <f t="shared" ca="1" si="218"/>
        <v>0.8384402951294152</v>
      </c>
      <c r="N399" s="23">
        <f ca="1">SQRT(Inputs!$B$38)*C399+SQRT(1-Inputs!$B$38)*_xlfn.NORM.S.INV(RAND())</f>
        <v>-0.16412786418008474</v>
      </c>
      <c r="O399" s="23">
        <f ca="1">SQRT(Inputs!$B$38)*D399+SQRT(1-Inputs!$B$38)*_xlfn.NORM.S.INV(RAND())</f>
        <v>0.52934419473621641</v>
      </c>
      <c r="P399" s="23">
        <f ca="1">SQRT(Inputs!$B$38)*E399+SQRT(1-Inputs!$B$38)*_xlfn.NORM.S.INV(RAND())</f>
        <v>1.6183043507539483</v>
      </c>
      <c r="Q399" s="23">
        <f ca="1">SQRT(Inputs!$B$38)*F399+SQRT(1-Inputs!$B$38)*_xlfn.NORM.S.INV(RAND())</f>
        <v>-0.42939065316637887</v>
      </c>
      <c r="R399" s="23">
        <f ca="1">SQRT(Inputs!$B$38)*G399+SQRT(1-Inputs!$B$38)*_xlfn.NORM.S.INV(RAND())</f>
        <v>0.70203230374311532</v>
      </c>
      <c r="S399" s="23">
        <f ca="1">SQRT(Inputs!$B$38)*H399+SQRT(1-Inputs!$B$38)*_xlfn.NORM.S.INV(RAND())</f>
        <v>-0.19107843661923088</v>
      </c>
      <c r="T399" s="23">
        <f ca="1">SQRT(Inputs!$B$38)*I399+SQRT(1-Inputs!$B$38)*_xlfn.NORM.S.INV(RAND())</f>
        <v>0.51183702334714398</v>
      </c>
      <c r="U399" s="23">
        <f ca="1">SQRT(Inputs!$B$38)*J399+SQRT(1-Inputs!$B$38)*_xlfn.NORM.S.INV(RAND())</f>
        <v>-2.1666316267433161</v>
      </c>
      <c r="V399" s="23">
        <f ca="1">SQRT(Inputs!$B$38)*K399+SQRT(1-Inputs!$B$38)*_xlfn.NORM.S.INV(RAND())</f>
        <v>0.88831731184551732</v>
      </c>
      <c r="W399" s="23">
        <f ca="1">SQRT(Inputs!$B$38)*L399+SQRT(1-Inputs!$B$38)*_xlfn.NORM.S.INV(RAND())</f>
        <v>-0.89213230417081091</v>
      </c>
      <c r="X399" s="23">
        <f ca="1">SQRT(Inputs!$B$38)*M399+SQRT(1-Inputs!$B$38)*_xlfn.NORM.S.INV(RAND())</f>
        <v>1.3369587212333731</v>
      </c>
      <c r="Y399" s="23">
        <f ca="1">SQRT(Inputs!$B$38)*C399+SQRT(1-Inputs!$B$38)*_xlfn.NORM.S.INV(RAND())</f>
        <v>-1.0888582873966011</v>
      </c>
      <c r="Z399" s="23">
        <f ca="1">SQRT(Inputs!$B$38)*D399+SQRT(1-Inputs!$B$38)*_xlfn.NORM.S.INV(RAND())</f>
        <v>0.14657002213602754</v>
      </c>
      <c r="AA399" s="23">
        <f ca="1">SQRT(Inputs!$B$38)*E399+SQRT(1-Inputs!$B$38)*_xlfn.NORM.S.INV(RAND())</f>
        <v>9.5098609569187476E-3</v>
      </c>
      <c r="AB399" s="23">
        <f ca="1">SQRT(Inputs!$B$38)*F399+SQRT(1-Inputs!$B$38)*_xlfn.NORM.S.INV(RAND())</f>
        <v>-0.15758769199701969</v>
      </c>
      <c r="AC399" s="23">
        <f ca="1">SQRT(Inputs!$B$38)*G399+SQRT(1-Inputs!$B$38)*_xlfn.NORM.S.INV(RAND())</f>
        <v>-0.98394129598006275</v>
      </c>
      <c r="AD399" s="23">
        <f ca="1">SQRT(Inputs!$B$38)*H399+SQRT(1-Inputs!$B$38)*_xlfn.NORM.S.INV(RAND())</f>
        <v>-0.887899287293057</v>
      </c>
      <c r="AE399" s="23">
        <f ca="1">SQRT(Inputs!$B$38)*I399+SQRT(1-Inputs!$B$38)*_xlfn.NORM.S.INV(RAND())</f>
        <v>1.2184191903307913</v>
      </c>
      <c r="AF399" s="23">
        <f ca="1">SQRT(Inputs!$B$38)*J399+SQRT(1-Inputs!$B$38)*_xlfn.NORM.S.INV(RAND())</f>
        <v>-0.64374612176566226</v>
      </c>
      <c r="AG399" s="23">
        <f ca="1">SQRT(Inputs!$B$38)*K399+SQRT(1-Inputs!$B$38)*_xlfn.NORM.S.INV(RAND())</f>
        <v>-0.28112160236400979</v>
      </c>
      <c r="AH399" s="23">
        <f ca="1">SQRT(Inputs!$B$38)*L399+SQRT(1-Inputs!$B$38)*_xlfn.NORM.S.INV(RAND())</f>
        <v>-2.0626771631398286</v>
      </c>
      <c r="AI399" s="23">
        <f ca="1">SQRT(Inputs!$B$38)*M399+SQRT(1-Inputs!$B$38)*_xlfn.NORM.S.INV(RAND())</f>
        <v>-0.85153344352837212</v>
      </c>
      <c r="AJ399" s="23">
        <f ca="1">SQRT(Inputs!$B$38)*C399+SQRT(1-Inputs!$B$38)*_xlfn.NORM.S.INV(RAND())</f>
        <v>-1.3992958029076181</v>
      </c>
      <c r="AK399" s="23">
        <f ca="1">SQRT(Inputs!$B$38)*D399+SQRT(1-Inputs!$B$38)*_xlfn.NORM.S.INV(RAND())</f>
        <v>1.0667231964826076</v>
      </c>
      <c r="AL399" s="23">
        <f ca="1">SQRT(Inputs!$B$38)*E399+SQRT(1-Inputs!$B$38)*_xlfn.NORM.S.INV(RAND())</f>
        <v>0.42082535115089431</v>
      </c>
      <c r="AM399" s="23">
        <f ca="1">SQRT(Inputs!$B$38)*F399+SQRT(1-Inputs!$B$38)*_xlfn.NORM.S.INV(RAND())</f>
        <v>0.20745767719960423</v>
      </c>
      <c r="AN399" s="23">
        <f ca="1">SQRT(Inputs!$B$38)*G399+SQRT(1-Inputs!$B$38)*_xlfn.NORM.S.INV(RAND())</f>
        <v>-0.28378798990169379</v>
      </c>
      <c r="AO399" s="23">
        <f ca="1">SQRT(Inputs!$B$38)*H399+SQRT(1-Inputs!$B$38)*_xlfn.NORM.S.INV(RAND())</f>
        <v>0.59042987091217591</v>
      </c>
      <c r="AP399" s="23">
        <f ca="1">SQRT(Inputs!$B$38)*I399+SQRT(1-Inputs!$B$38)*_xlfn.NORM.S.INV(RAND())</f>
        <v>1.9815809127338033</v>
      </c>
      <c r="AQ399" s="23">
        <f ca="1">SQRT(Inputs!$B$38)*J399+SQRT(1-Inputs!$B$38)*_xlfn.NORM.S.INV(RAND())</f>
        <v>-0.99929527235951188</v>
      </c>
      <c r="AR399" s="23">
        <f ca="1">SQRT(Inputs!$B$38)*K399+SQRT(1-Inputs!$B$38)*_xlfn.NORM.S.INV(RAND())</f>
        <v>-2.2538647589339482</v>
      </c>
      <c r="AS399" s="23">
        <f ca="1">SQRT(Inputs!$B$38)*L399+SQRT(1-Inputs!$B$38)*_xlfn.NORM.S.INV(RAND())</f>
        <v>0.1507797810840017</v>
      </c>
      <c r="AT399" s="23">
        <f ca="1">SQRT(Inputs!$B$38)*M399+SQRT(1-Inputs!$B$38)*_xlfn.NORM.S.INV(RAND())</f>
        <v>0.65095511870752909</v>
      </c>
      <c r="AU399" s="15">
        <f ca="1">Inputs!$B$6*EXP($B$8-0.5*C$5^2+C$5*N399)</f>
        <v>4832.1391368092618</v>
      </c>
      <c r="AV399" s="15">
        <f t="shared" ca="1" si="219"/>
        <v>6357.9288706071675</v>
      </c>
      <c r="AW399" s="15">
        <f t="shared" ca="1" si="220"/>
        <v>9643.4320964435028</v>
      </c>
      <c r="AX399" s="15">
        <f t="shared" ca="1" si="221"/>
        <v>11158.706292610064</v>
      </c>
      <c r="AY399" s="15">
        <f t="shared" ca="1" si="222"/>
        <v>14802.281306315848</v>
      </c>
      <c r="AZ399" s="15">
        <f t="shared" ca="1" si="223"/>
        <v>17726.643813891329</v>
      </c>
      <c r="BA399" s="15">
        <f t="shared" ca="1" si="224"/>
        <v>22886.627235650991</v>
      </c>
      <c r="BB399" s="15">
        <f t="shared" ca="1" si="225"/>
        <v>22552.632779815449</v>
      </c>
      <c r="BC399" s="15">
        <f t="shared" ca="1" si="226"/>
        <v>30094.248110422603</v>
      </c>
      <c r="BD399" s="15">
        <f t="shared" ca="1" si="227"/>
        <v>33916.702944871264</v>
      </c>
      <c r="BE399" s="15">
        <f t="shared" ca="1" si="228"/>
        <v>46942.455615215695</v>
      </c>
      <c r="BF399" s="15">
        <f ca="1">Inputs!$B$13*EXP($B$9-0.5*C$6^2+C$6*Y399)</f>
        <v>11145.661416634603</v>
      </c>
      <c r="BG399" s="15">
        <f t="shared" ca="1" si="229"/>
        <v>13947.647210370455</v>
      </c>
      <c r="BH399" s="15">
        <f t="shared" ca="1" si="230"/>
        <v>17068.359874112772</v>
      </c>
      <c r="BI399" s="15">
        <f t="shared" ca="1" si="231"/>
        <v>20393.530212980622</v>
      </c>
      <c r="BJ399" s="15">
        <f t="shared" ca="1" si="232"/>
        <v>21695.191931614892</v>
      </c>
      <c r="BK399" s="15">
        <f t="shared" ca="1" si="233"/>
        <v>23594.987468746647</v>
      </c>
      <c r="BL399" s="15">
        <f t="shared" ca="1" si="234"/>
        <v>33941.108016180871</v>
      </c>
      <c r="BM399" s="15">
        <f t="shared" ca="1" si="235"/>
        <v>38514.404223687052</v>
      </c>
      <c r="BN399" s="15">
        <f t="shared" ca="1" si="236"/>
        <v>45798.723082187396</v>
      </c>
      <c r="BO399" s="15">
        <f t="shared" ca="1" si="237"/>
        <v>44337.326639316219</v>
      </c>
      <c r="BP399" s="15">
        <f t="shared" ca="1" si="238"/>
        <v>49552.16193920558</v>
      </c>
      <c r="BQ399" s="15">
        <f ca="1">Inputs!$B$20*EXP($B$10-0.5*C$7^2+C$7*AJ399)</f>
        <v>2611.350210591027</v>
      </c>
      <c r="BR399" s="15">
        <f t="shared" ca="1" si="239"/>
        <v>4971.9836895473809</v>
      </c>
      <c r="BS399" s="15">
        <f t="shared" ca="1" si="240"/>
        <v>7683.2947043890053</v>
      </c>
      <c r="BT399" s="15">
        <f t="shared" ca="1" si="241"/>
        <v>11186.103383245616</v>
      </c>
      <c r="BU399" s="15">
        <f t="shared" ca="1" si="242"/>
        <v>14473.790209344119</v>
      </c>
      <c r="BV399" s="15">
        <f t="shared" ca="1" si="243"/>
        <v>23002.266831835652</v>
      </c>
      <c r="BW399" s="15">
        <f t="shared" ca="1" si="244"/>
        <v>48823.180723005549</v>
      </c>
      <c r="BX399" s="15">
        <f t="shared" ca="1" si="245"/>
        <v>55890.111995726977</v>
      </c>
      <c r="BY399" s="15">
        <f t="shared" ca="1" si="246"/>
        <v>50880.253652966552</v>
      </c>
      <c r="BZ399" s="15">
        <f t="shared" ca="1" si="247"/>
        <v>73398.679217309211</v>
      </c>
      <c r="CA399" s="15">
        <f t="shared" ca="1" si="248"/>
        <v>115746.49882790553</v>
      </c>
      <c r="CB399" s="15">
        <f ca="1">(AU399*DCF!C$10-DCF!C$5*MAX(AU399*DCF!C$10,0)-MAX(AU399-Inputs!$B$6,0)/Inputs!$B$10)*DCF!C$6</f>
        <v>1044.0019418004142</v>
      </c>
      <c r="CC399" s="15">
        <f ca="1">(AV399*DCF!D$10-DCF!D$5*MAX(AV399*DCF!D$10,0)-MAX(AV399-AU399,0)/Inputs!$B$10)*DCF!D$6</f>
        <v>1177.6781948237829</v>
      </c>
      <c r="CD399" s="15">
        <f ca="1">(AW399*DCF!E$10-DCF!E$5*MAX(AW399*DCF!E$10,0)-MAX(AW399-AV399,0)/Inputs!$B$10)*DCF!E$6</f>
        <v>1486.4835758917443</v>
      </c>
      <c r="CE399" s="15">
        <f ca="1">(AX399*DCF!F$10-DCF!F$5*MAX(AX399*DCF!F$10,0)-MAX(AX399-AW399,0)/Inputs!$B$10)*DCF!F$6</f>
        <v>2120.6368080647453</v>
      </c>
      <c r="CF399" s="15">
        <f ca="1">(AY399*DCF!G$10-DCF!G$5*MAX(AY399*DCF!G$10,0)-MAX(AY399-AX399,0)/Inputs!$B$10)*DCF!G$6</f>
        <v>2349.5017139173838</v>
      </c>
      <c r="CG399" s="15">
        <f ca="1">(AZ399*DCF!H$10-DCF!H$5*MAX(AZ399*DCF!H$10,0)-MAX(AZ399-AY399,0)/Inputs!$B$10)*DCF!H$6</f>
        <v>2922.3676221183518</v>
      </c>
      <c r="CH399" s="15">
        <f ca="1">(BA399*DCF!I$10-DCF!I$5*MAX(BA399*DCF!I$10,0)-MAX(BA399-AZ399,0)/Inputs!$B$10)*DCF!I$6</f>
        <v>3334.1338186021094</v>
      </c>
      <c r="CI399" s="15">
        <f ca="1">(BB399*DCF!J$10-DCF!J$5*MAX(BB399*DCF!J$10,0)-MAX(BB399-BA399,0)/Inputs!$B$10)*DCF!J$6</f>
        <v>3870.0841144394417</v>
      </c>
      <c r="CJ399" s="15">
        <f ca="1">(BC399*DCF!K$10-DCF!K$5*MAX(BC399*DCF!K$10,0)-MAX(BC399-BB399,0)/Inputs!$B$10)*DCF!K$6</f>
        <v>3788.9792875663529</v>
      </c>
      <c r="CK399" s="15">
        <f ca="1">(BD399*DCF!L$10-DCF!L$5*MAX(BD399*DCF!L$10,0)-MAX(BD399-BC399,0)/Inputs!$B$10)*DCF!L$6</f>
        <v>4620.9784619690199</v>
      </c>
      <c r="CL399" s="15">
        <f ca="1">(BE399*DCF!M$10-DCF!M$5*MAX(BE399*DCF!M$10,0)-MAX(BE399-BD399,0)/Inputs!$B$10)*DCF!M$6</f>
        <v>5068.1223077822997</v>
      </c>
      <c r="CM399" s="15">
        <f ca="1">(BF399*DCF!C$28-DCF!C$5*MAX(BF399*DCF!C$28,0)-MAX(BF399-Inputs!$B$13,0)/Inputs!$B$17)*DCF!C$6</f>
        <v>3401.5827696827296</v>
      </c>
      <c r="CN399" s="15">
        <f ca="1">(BG399*DCF!D$28-DCF!D$5*MAX(BG399*DCF!D$28,0)-MAX(BG399-BF399,0)/Inputs!$B$17)*DCF!D$6</f>
        <v>3510.1117495479166</v>
      </c>
      <c r="CO399" s="15">
        <f ca="1">(BH399*DCF!E$28-DCF!E$5*MAX(BH399*DCF!E$28,0)-MAX(BH399-BG399,0)/Inputs!$B$17)*DCF!E$6</f>
        <v>4219.0139330402617</v>
      </c>
      <c r="CP399" s="15">
        <f ca="1">(BI399*DCF!F$28-DCF!F$5*MAX(BI399*DCF!F$28,0)-MAX(BI399-BH399,0)/Inputs!$B$17)*DCF!F$6</f>
        <v>4930.9064511320457</v>
      </c>
      <c r="CQ399" s="15">
        <f ca="1">(BJ399*DCF!G$28-DCF!G$5*MAX(BJ399*DCF!G$28,0)-MAX(BJ399-BI399,0)/Inputs!$B$17)*DCF!G$6</f>
        <v>5410.0555053777534</v>
      </c>
      <c r="CR399" s="15">
        <f ca="1">(BK399*DCF!H$28-DCF!H$5*MAX(BK399*DCF!H$28,0)-MAX(BK399-BJ399,0)/Inputs!$B$17)*DCF!H$6</f>
        <v>5540.1258066426908</v>
      </c>
      <c r="CS399" s="15">
        <f ca="1">(BL399*DCF!I$28-DCF!I$5*MAX(BL399*DCF!I$28,0)-MAX(BL399-BK399,0)/Inputs!$B$17)*DCF!I$6</f>
        <v>6496.3691505428978</v>
      </c>
      <c r="CT399" s="15">
        <f ca="1">(BM399*DCF!J$28-DCF!J$5*MAX(BM399*DCF!J$28,0)-MAX(BM399-BL399,0)/Inputs!$B$17)*DCF!J$6</f>
        <v>7985.5277513249084</v>
      </c>
      <c r="CU399" s="15">
        <f ca="1">(BN399*DCF!K$28-DCF!K$5*MAX(BN399*DCF!K$28,0)-MAX(BN399-BM399,0)/Inputs!$B$17)*DCF!K$6</f>
        <v>8779.6903742140457</v>
      </c>
      <c r="CV399" s="15">
        <f ca="1">(BO399*DCF!L$28-DCF!L$5*MAX(BO399*DCF!L$28,0)-MAX(BO399-BN399,0)/Inputs!$B$17)*DCF!L$6</f>
        <v>8846.2272994229097</v>
      </c>
      <c r="CW399" s="15">
        <f ca="1">(BP399*DCF!M$28-DCF!M$5*MAX(BP399*DCF!M$28,0)-MAX(BP399-BO399,0)/Inputs!$B$17)*DCF!M$6</f>
        <v>8778.1711240932709</v>
      </c>
      <c r="CX399" s="15">
        <f ca="1">(BQ399*DCF!C$46-DCF!C$5*MAX(BQ399*DCF!C$46,0)-MAX(BQ399-Inputs!$B$20,0)/Inputs!$B$24)*DCF!C$6</f>
        <v>-603.08318951293927</v>
      </c>
      <c r="CY399" s="15">
        <f ca="1">(BR399*DCF!D$46-DCF!D$5*MAX(BR399*DCF!D$46,0)-MAX(BR399-BQ399,0)/Inputs!$B$24)*DCF!D$6</f>
        <v>-1855.8643780809782</v>
      </c>
      <c r="CZ399" s="15">
        <f ca="1">(BS399*DCF!E$46-DCF!E$5*MAX(BS399*DCF!E$46,0)-MAX(BS399-BR399,0)/Inputs!$B$24)*DCF!E$6</f>
        <v>-1977.2871372526699</v>
      </c>
      <c r="DA399" s="15">
        <f ca="1">(BT399*DCF!F$46-DCF!F$5*MAX(BT399*DCF!F$46,0)-MAX(BT399-BS399,0)/Inputs!$B$24)*DCF!F$6</f>
        <v>-2090.1261445095606</v>
      </c>
      <c r="DB399" s="15">
        <f ca="1">(BU399*DCF!G$46-DCF!G$5*MAX(BU399*DCF!G$46,0)-MAX(BU399-BT399,0)/Inputs!$B$24)*DCF!G$6</f>
        <v>-1592.7825974638797</v>
      </c>
      <c r="DC399" s="15">
        <f ca="1">(BV399*DCF!H$46-DCF!H$5*MAX(BV399*DCF!H$46,0)-MAX(BV399-BU399,0)/Inputs!$B$24)*DCF!H$6</f>
        <v>-2650.1718555960074</v>
      </c>
      <c r="DD399" s="15">
        <f ca="1">(BW399*DCF!I$46-DCF!I$5*MAX(BW399*DCF!I$46,0)-MAX(BW399-BV399,0)/Inputs!$B$24)*DCF!I$6</f>
        <v>-6284.595200746302</v>
      </c>
      <c r="DE399" s="15">
        <f ca="1">(BX399*DCF!J$46-DCF!J$5*MAX(BX399*DCF!J$46,0)-MAX(BX399-BW399,0)/Inputs!$B$24)*DCF!J$6</f>
        <v>470.40088195520065</v>
      </c>
      <c r="DF399" s="15">
        <f ca="1">(BY399*DCF!K$46-DCF!K$5*MAX(BY399*DCF!K$46,0)-MAX(BY399-BX399,0)/Inputs!$B$24)*DCF!K$6</f>
        <v>2906.449698778416</v>
      </c>
      <c r="DG399" s="15">
        <f ca="1">(BZ399*DCF!L$46-DCF!L$5*MAX(BZ399*DCF!L$46,0)-MAX(BZ399-BY399,0)/Inputs!$B$24)*DCF!L$6</f>
        <v>-22.283040943791562</v>
      </c>
      <c r="DH399" s="15">
        <f ca="1">(CA399*DCF!M$46-DCF!M$5*MAX(CA399*DCF!M$46,0)-MAX(CA399-BZ399,0)/Inputs!$B$24)*DCF!M$6</f>
        <v>220.99695552993137</v>
      </c>
      <c r="DI399" s="15">
        <f ca="1">SUM(CB399:CL399)+BE399*DCF!M$10*(1+Inputs!$B$30)*(1-Inputs!$B$33)*(1-Inputs!$B$30/Inputs!$B$31)/(Inputs!$B$29-Inputs!$B$30)*DCF!M$6</f>
        <v>162424.4425738334</v>
      </c>
      <c r="DJ399" s="15">
        <f ca="1">SUM(CM399:CW399)+BP399*DCF!M$28*(1+Inputs!$B$30)*(1-Inputs!$B$33)*(1-Inputs!$B$30/Inputs!$B$31)/(Inputs!$B$29-Inputs!$B$30)*DCF!M$6</f>
        <v>251770.21116344162</v>
      </c>
      <c r="DK399" s="15">
        <f ca="1">SUM(CX399:DH399)+CA399*DCF!M$46*(1+Inputs!$B$30)*(1-Inputs!$B$33)*(1-Inputs!$B$30/Inputs!$B$31)/(Inputs!$B$29-Inputs!$B$30)*DCF!M$6</f>
        <v>165479.45222940971</v>
      </c>
      <c r="DM399" s="15">
        <f ca="1">DI399+DJ399+DK399+Inputs!$B$34+Inputs!$B$36-Inputs!$B$35</f>
        <v>656525.10596668476</v>
      </c>
    </row>
    <row r="400" spans="1:117" x14ac:dyDescent="0.75">
      <c r="A400" s="11">
        <v>387</v>
      </c>
      <c r="C400" s="23">
        <f t="shared" ca="1" si="218"/>
        <v>1.0434545041380796</v>
      </c>
      <c r="D400" s="23">
        <f t="shared" ca="1" si="218"/>
        <v>-0.75677017678399805</v>
      </c>
      <c r="E400" s="23">
        <f t="shared" ca="1" si="218"/>
        <v>0.46022390135421709</v>
      </c>
      <c r="F400" s="23">
        <f t="shared" ca="1" si="218"/>
        <v>-0.7053114043182781</v>
      </c>
      <c r="G400" s="23">
        <f t="shared" ca="1" si="218"/>
        <v>-0.95359412531740373</v>
      </c>
      <c r="H400" s="23">
        <f t="shared" ca="1" si="218"/>
        <v>-1.0867696087696161</v>
      </c>
      <c r="I400" s="23">
        <f t="shared" ca="1" si="218"/>
        <v>0.2712044876864188</v>
      </c>
      <c r="J400" s="23">
        <f t="shared" ca="1" si="218"/>
        <v>-0.42493554177463672</v>
      </c>
      <c r="K400" s="23">
        <f t="shared" ca="1" si="218"/>
        <v>-0.81594198240164006</v>
      </c>
      <c r="L400" s="23">
        <f t="shared" ca="1" si="218"/>
        <v>0.92790909045092673</v>
      </c>
      <c r="M400" s="23">
        <f t="shared" ca="1" si="218"/>
        <v>-0.68341276147015717</v>
      </c>
      <c r="N400" s="23">
        <f ca="1">SQRT(Inputs!$B$38)*C400+SQRT(1-Inputs!$B$38)*_xlfn.NORM.S.INV(RAND())</f>
        <v>0.73885355416023357</v>
      </c>
      <c r="O400" s="23">
        <f ca="1">SQRT(Inputs!$B$38)*D400+SQRT(1-Inputs!$B$38)*_xlfn.NORM.S.INV(RAND())</f>
        <v>-2.3654128950267514</v>
      </c>
      <c r="P400" s="23">
        <f ca="1">SQRT(Inputs!$B$38)*E400+SQRT(1-Inputs!$B$38)*_xlfn.NORM.S.INV(RAND())</f>
        <v>1.174849562895937</v>
      </c>
      <c r="Q400" s="23">
        <f ca="1">SQRT(Inputs!$B$38)*F400+SQRT(1-Inputs!$B$38)*_xlfn.NORM.S.INV(RAND())</f>
        <v>-0.9573617671304957</v>
      </c>
      <c r="R400" s="23">
        <f ca="1">SQRT(Inputs!$B$38)*G400+SQRT(1-Inputs!$B$38)*_xlfn.NORM.S.INV(RAND())</f>
        <v>0.90955543218881296</v>
      </c>
      <c r="S400" s="23">
        <f ca="1">SQRT(Inputs!$B$38)*H400+SQRT(1-Inputs!$B$38)*_xlfn.NORM.S.INV(RAND())</f>
        <v>-0.60391220243985266</v>
      </c>
      <c r="T400" s="23">
        <f ca="1">SQRT(Inputs!$B$38)*I400+SQRT(1-Inputs!$B$38)*_xlfn.NORM.S.INV(RAND())</f>
        <v>1.0341352856688899</v>
      </c>
      <c r="U400" s="23">
        <f ca="1">SQRT(Inputs!$B$38)*J400+SQRT(1-Inputs!$B$38)*_xlfn.NORM.S.INV(RAND())</f>
        <v>0.43620987810178302</v>
      </c>
      <c r="V400" s="23">
        <f ca="1">SQRT(Inputs!$B$38)*K400+SQRT(1-Inputs!$B$38)*_xlfn.NORM.S.INV(RAND())</f>
        <v>-1.2131290599939364</v>
      </c>
      <c r="W400" s="23">
        <f ca="1">SQRT(Inputs!$B$38)*L400+SQRT(1-Inputs!$B$38)*_xlfn.NORM.S.INV(RAND())</f>
        <v>0.9825829535755265</v>
      </c>
      <c r="X400" s="23">
        <f ca="1">SQRT(Inputs!$B$38)*M400+SQRT(1-Inputs!$B$38)*_xlfn.NORM.S.INV(RAND())</f>
        <v>-1.160237619286087</v>
      </c>
      <c r="Y400" s="23">
        <f ca="1">SQRT(Inputs!$B$38)*C400+SQRT(1-Inputs!$B$38)*_xlfn.NORM.S.INV(RAND())</f>
        <v>1.7962352208610799</v>
      </c>
      <c r="Z400" s="23">
        <f ca="1">SQRT(Inputs!$B$38)*D400+SQRT(1-Inputs!$B$38)*_xlfn.NORM.S.INV(RAND())</f>
        <v>-0.4138530788280087</v>
      </c>
      <c r="AA400" s="23">
        <f ca="1">SQRT(Inputs!$B$38)*E400+SQRT(1-Inputs!$B$38)*_xlfn.NORM.S.INV(RAND())</f>
        <v>4.539887329394357E-2</v>
      </c>
      <c r="AB400" s="23">
        <f ca="1">SQRT(Inputs!$B$38)*F400+SQRT(1-Inputs!$B$38)*_xlfn.NORM.S.INV(RAND())</f>
        <v>0.25400333321545571</v>
      </c>
      <c r="AC400" s="23">
        <f ca="1">SQRT(Inputs!$B$38)*G400+SQRT(1-Inputs!$B$38)*_xlfn.NORM.S.INV(RAND())</f>
        <v>-0.44629704477998361</v>
      </c>
      <c r="AD400" s="23">
        <f ca="1">SQRT(Inputs!$B$38)*H400+SQRT(1-Inputs!$B$38)*_xlfn.NORM.S.INV(RAND())</f>
        <v>-1.7470833886315509</v>
      </c>
      <c r="AE400" s="23">
        <f ca="1">SQRT(Inputs!$B$38)*I400+SQRT(1-Inputs!$B$38)*_xlfn.NORM.S.INV(RAND())</f>
        <v>-4.023193730552449E-2</v>
      </c>
      <c r="AF400" s="23">
        <f ca="1">SQRT(Inputs!$B$38)*J400+SQRT(1-Inputs!$B$38)*_xlfn.NORM.S.INV(RAND())</f>
        <v>0.27445944723376503</v>
      </c>
      <c r="AG400" s="23">
        <f ca="1">SQRT(Inputs!$B$38)*K400+SQRT(1-Inputs!$B$38)*_xlfn.NORM.S.INV(RAND())</f>
        <v>-1.3785114681907003</v>
      </c>
      <c r="AH400" s="23">
        <f ca="1">SQRT(Inputs!$B$38)*L400+SQRT(1-Inputs!$B$38)*_xlfn.NORM.S.INV(RAND())</f>
        <v>0.70381780442779507</v>
      </c>
      <c r="AI400" s="23">
        <f ca="1">SQRT(Inputs!$B$38)*M400+SQRT(1-Inputs!$B$38)*_xlfn.NORM.S.INV(RAND())</f>
        <v>0.37653348887024163</v>
      </c>
      <c r="AJ400" s="23">
        <f ca="1">SQRT(Inputs!$B$38)*C400+SQRT(1-Inputs!$B$38)*_xlfn.NORM.S.INV(RAND())</f>
        <v>-0.56242970167066664</v>
      </c>
      <c r="AK400" s="23">
        <f ca="1">SQRT(Inputs!$B$38)*D400+SQRT(1-Inputs!$B$38)*_xlfn.NORM.S.INV(RAND())</f>
        <v>-0.7609716762686064</v>
      </c>
      <c r="AL400" s="23">
        <f ca="1">SQRT(Inputs!$B$38)*E400+SQRT(1-Inputs!$B$38)*_xlfn.NORM.S.INV(RAND())</f>
        <v>1.2759039501992162</v>
      </c>
      <c r="AM400" s="23">
        <f ca="1">SQRT(Inputs!$B$38)*F400+SQRT(1-Inputs!$B$38)*_xlfn.NORM.S.INV(RAND())</f>
        <v>0.64005702053185143</v>
      </c>
      <c r="AN400" s="23">
        <f ca="1">SQRT(Inputs!$B$38)*G400+SQRT(1-Inputs!$B$38)*_xlfn.NORM.S.INV(RAND())</f>
        <v>-1.0719162304576888</v>
      </c>
      <c r="AO400" s="23">
        <f ca="1">SQRT(Inputs!$B$38)*H400+SQRT(1-Inputs!$B$38)*_xlfn.NORM.S.INV(RAND())</f>
        <v>-0.82319676695910393</v>
      </c>
      <c r="AP400" s="23">
        <f ca="1">SQRT(Inputs!$B$38)*I400+SQRT(1-Inputs!$B$38)*_xlfn.NORM.S.INV(RAND())</f>
        <v>-1.3246791204277841</v>
      </c>
      <c r="AQ400" s="23">
        <f ca="1">SQRT(Inputs!$B$38)*J400+SQRT(1-Inputs!$B$38)*_xlfn.NORM.S.INV(RAND())</f>
        <v>-1.2286010097375508</v>
      </c>
      <c r="AR400" s="23">
        <f ca="1">SQRT(Inputs!$B$38)*K400+SQRT(1-Inputs!$B$38)*_xlfn.NORM.S.INV(RAND())</f>
        <v>-1.2950691971629333</v>
      </c>
      <c r="AS400" s="23">
        <f ca="1">SQRT(Inputs!$B$38)*L400+SQRT(1-Inputs!$B$38)*_xlfn.NORM.S.INV(RAND())</f>
        <v>0.6426528633703934</v>
      </c>
      <c r="AT400" s="23">
        <f ca="1">SQRT(Inputs!$B$38)*M400+SQRT(1-Inputs!$B$38)*_xlfn.NORM.S.INV(RAND())</f>
        <v>0.37357585269123039</v>
      </c>
      <c r="AU400" s="15">
        <f ca="1">Inputs!$B$6*EXP($B$8-0.5*C$5^2+C$5*N400)</f>
        <v>5592.6745996684422</v>
      </c>
      <c r="AV400" s="15">
        <f t="shared" ca="1" si="219"/>
        <v>4807.8457579521337</v>
      </c>
      <c r="AW400" s="15">
        <f t="shared" ca="1" si="220"/>
        <v>6868.9401040934763</v>
      </c>
      <c r="AX400" s="15">
        <f t="shared" ca="1" si="221"/>
        <v>7440.9000034372075</v>
      </c>
      <c r="AY400" s="15">
        <f t="shared" ca="1" si="222"/>
        <v>10112.672029791092</v>
      </c>
      <c r="AZ400" s="15">
        <f t="shared" ca="1" si="223"/>
        <v>11572.316939956814</v>
      </c>
      <c r="BA400" s="15">
        <f t="shared" ca="1" si="224"/>
        <v>15780.315696427906</v>
      </c>
      <c r="BB400" s="15">
        <f t="shared" ca="1" si="225"/>
        <v>20182.989406155342</v>
      </c>
      <c r="BC400" s="15">
        <f t="shared" ca="1" si="226"/>
        <v>21987.409742021904</v>
      </c>
      <c r="BD400" s="15">
        <f t="shared" ca="1" si="227"/>
        <v>29529.574371091519</v>
      </c>
      <c r="BE400" s="15">
        <f t="shared" ca="1" si="228"/>
        <v>32556.002117297561</v>
      </c>
      <c r="BF400" s="15">
        <f ca="1">Inputs!$B$13*EXP($B$9-0.5*C$6^2+C$6*Y400)</f>
        <v>19747.234102146849</v>
      </c>
      <c r="BG400" s="15">
        <f t="shared" ca="1" si="229"/>
        <v>22334.936440013829</v>
      </c>
      <c r="BH400" s="15">
        <f t="shared" ca="1" si="230"/>
        <v>27495.440247090071</v>
      </c>
      <c r="BI400" s="15">
        <f t="shared" ca="1" si="231"/>
        <v>35000.533730818148</v>
      </c>
      <c r="BJ400" s="15">
        <f t="shared" ca="1" si="232"/>
        <v>40234.920586129272</v>
      </c>
      <c r="BK400" s="15">
        <f t="shared" ca="1" si="233"/>
        <v>38927.726272159889</v>
      </c>
      <c r="BL400" s="15">
        <f t="shared" ca="1" si="234"/>
        <v>47569.352913084142</v>
      </c>
      <c r="BM400" s="15">
        <f t="shared" ca="1" si="235"/>
        <v>60501.040708645116</v>
      </c>
      <c r="BN400" s="15">
        <f t="shared" ca="1" si="236"/>
        <v>63078.362619778418</v>
      </c>
      <c r="BO400" s="15">
        <f t="shared" ca="1" si="237"/>
        <v>84227.925796599506</v>
      </c>
      <c r="BP400" s="15">
        <f t="shared" ca="1" si="238"/>
        <v>108186.98194051084</v>
      </c>
      <c r="BQ400" s="15">
        <f ca="1">Inputs!$B$20*EXP($B$10-0.5*C$7^2+C$7*AJ400)</f>
        <v>3513.7692726375531</v>
      </c>
      <c r="BR400" s="15">
        <f t="shared" ca="1" si="239"/>
        <v>3744.1755765701073</v>
      </c>
      <c r="BS400" s="15">
        <f t="shared" ca="1" si="240"/>
        <v>7396.5381561202839</v>
      </c>
      <c r="BT400" s="15">
        <f t="shared" ca="1" si="241"/>
        <v>12062.730974612345</v>
      </c>
      <c r="BU400" s="15">
        <f t="shared" ca="1" si="242"/>
        <v>12898.158353064138</v>
      </c>
      <c r="BV400" s="15">
        <f t="shared" ca="1" si="243"/>
        <v>14907.282155601895</v>
      </c>
      <c r="BW400" s="15">
        <f t="shared" ca="1" si="244"/>
        <v>15716.244331191767</v>
      </c>
      <c r="BX400" s="15">
        <f t="shared" ca="1" si="245"/>
        <v>17182.771801341758</v>
      </c>
      <c r="BY400" s="15">
        <f t="shared" ca="1" si="246"/>
        <v>18792.088634394822</v>
      </c>
      <c r="BZ400" s="15">
        <f t="shared" ca="1" si="247"/>
        <v>29674.553938514906</v>
      </c>
      <c r="CA400" s="15">
        <f t="shared" ca="1" si="248"/>
        <v>44544.821095289561</v>
      </c>
      <c r="CB400" s="15">
        <f ca="1">(AU400*DCF!C$10-DCF!C$5*MAX(AU400*DCF!C$10,0)-MAX(AU400-Inputs!$B$6,0)/Inputs!$B$10)*DCF!C$6</f>
        <v>1038.5791883917616</v>
      </c>
      <c r="CC400" s="15">
        <f ca="1">(AV400*DCF!D$10-DCF!D$5*MAX(AV400*DCF!D$10,0)-MAX(AV400-AU400,0)/Inputs!$B$10)*DCF!D$6</f>
        <v>1171.8798314149965</v>
      </c>
      <c r="CD400" s="15">
        <f ca="1">(AW400*DCF!E$10-DCF!E$5*MAX(AW400*DCF!E$10,0)-MAX(AW400-AV400,0)/Inputs!$B$10)*DCF!E$6</f>
        <v>1121.6851255863128</v>
      </c>
      <c r="CE400" s="15">
        <f ca="1">(AX400*DCF!F$10-DCF!F$5*MAX(AX400*DCF!F$10,0)-MAX(AX400-AW400,0)/Inputs!$B$10)*DCF!F$6</f>
        <v>1505.3259378083635</v>
      </c>
      <c r="CF400" s="15">
        <f ca="1">(AY400*DCF!G$10-DCF!G$5*MAX(AY400*DCF!G$10,0)-MAX(AY400-AX400,0)/Inputs!$B$10)*DCF!G$6</f>
        <v>1570.0526574037792</v>
      </c>
      <c r="CG400" s="15">
        <f ca="1">(AZ400*DCF!H$10-DCF!H$5*MAX(AZ400*DCF!H$10,0)-MAX(AZ400-AY400,0)/Inputs!$B$10)*DCF!H$6</f>
        <v>1987.5875131115663</v>
      </c>
      <c r="CH400" s="15">
        <f ca="1">(BA400*DCF!I$10-DCF!I$5*MAX(BA400*DCF!I$10,0)-MAX(BA400-AZ400,0)/Inputs!$B$10)*DCF!I$6</f>
        <v>2192.2287790566465</v>
      </c>
      <c r="CI400" s="15">
        <f ca="1">(BB400*DCF!J$10-DCF!J$5*MAX(BB400*DCF!J$10,0)-MAX(BB400-BA400,0)/Inputs!$B$10)*DCF!J$6</f>
        <v>2796.2951627081329</v>
      </c>
      <c r="CJ400" s="15">
        <f ca="1">(BC400*DCF!K$10-DCF!K$5*MAX(BC400*DCF!K$10,0)-MAX(BC400-BB400,0)/Inputs!$B$10)*DCF!K$6</f>
        <v>3287.0284699378349</v>
      </c>
      <c r="CK400" s="15">
        <f ca="1">(BD400*DCF!L$10-DCF!L$5*MAX(BD400*DCF!L$10,0)-MAX(BD400-BC400,0)/Inputs!$B$10)*DCF!L$6</f>
        <v>3478.2973437509504</v>
      </c>
      <c r="CL400" s="15">
        <f ca="1">(BE400*DCF!M$10-DCF!M$5*MAX(BE400*DCF!M$10,0)-MAX(BE400-BD400,0)/Inputs!$B$10)*DCF!M$6</f>
        <v>4232.5338482134293</v>
      </c>
      <c r="CM400" s="15">
        <f ca="1">(BF400*DCF!C$28-DCF!C$5*MAX(BF400*DCF!C$28,0)-MAX(BF400-Inputs!$B$13,0)/Inputs!$B$17)*DCF!C$6</f>
        <v>4095.9563425906358</v>
      </c>
      <c r="CN400" s="15">
        <f ca="1">(BG400*DCF!D$28-DCF!D$5*MAX(BG400*DCF!D$28,0)-MAX(BG400-BF400,0)/Inputs!$B$17)*DCF!D$6</f>
        <v>6026.0783564787971</v>
      </c>
      <c r="CO400" s="15">
        <f ca="1">(BH400*DCF!E$28-DCF!E$5*MAX(BH400*DCF!E$28,0)-MAX(BH400-BG400,0)/Inputs!$B$17)*DCF!E$6</f>
        <v>6770.1340068142372</v>
      </c>
      <c r="CP400" s="15">
        <f ca="1">(BI400*DCF!F$28-DCF!F$5*MAX(BI400*DCF!F$28,0)-MAX(BI400-BH400,0)/Inputs!$B$17)*DCF!F$6</f>
        <v>8135.3020679070241</v>
      </c>
      <c r="CQ400" s="15">
        <f ca="1">(BJ400*DCF!G$28-DCF!G$5*MAX(BJ400*DCF!G$28,0)-MAX(BJ400-BI400,0)/Inputs!$B$17)*DCF!G$6</f>
        <v>9558.8832478990262</v>
      </c>
      <c r="CR400" s="15">
        <f ca="1">(BK400*DCF!H$28-DCF!H$5*MAX(BK400*DCF!H$28,0)-MAX(BK400-BJ400,0)/Inputs!$B$17)*DCF!H$6</f>
        <v>9627.2561861280064</v>
      </c>
      <c r="CS400" s="15">
        <f ca="1">(BL400*DCF!I$28-DCF!I$5*MAX(BL400*DCF!I$28,0)-MAX(BL400-BK400,0)/Inputs!$B$17)*DCF!I$6</f>
        <v>9945.7394590067906</v>
      </c>
      <c r="CT400" s="15">
        <f ca="1">(BM400*DCF!J$28-DCF!J$5*MAX(BM400*DCF!J$28,0)-MAX(BM400-BL400,0)/Inputs!$B$17)*DCF!J$6</f>
        <v>11782.118493165219</v>
      </c>
      <c r="CU400" s="15">
        <f ca="1">(BN400*DCF!K$28-DCF!K$5*MAX(BN400*DCF!K$28,0)-MAX(BN400-BM400,0)/Inputs!$B$17)*DCF!K$6</f>
        <v>13005.404945891225</v>
      </c>
      <c r="CV400" s="15">
        <f ca="1">(BO400*DCF!L$28-DCF!L$5*MAX(BO400*DCF!L$28,0)-MAX(BO400-BN400,0)/Inputs!$B$17)*DCF!L$6</f>
        <v>14412.130789886263</v>
      </c>
      <c r="CW400" s="15">
        <f ca="1">(BP400*DCF!M$28-DCF!M$5*MAX(BP400*DCF!M$28,0)-MAX(BP400-BO400,0)/Inputs!$B$17)*DCF!M$6</f>
        <v>17851.048663425368</v>
      </c>
      <c r="CX400" s="15">
        <f ca="1">(BQ400*DCF!C$46-DCF!C$5*MAX(BQ400*DCF!C$46,0)-MAX(BQ400-Inputs!$B$20,0)/Inputs!$B$24)*DCF!C$6</f>
        <v>-955.96023508375481</v>
      </c>
      <c r="CY400" s="15">
        <f ca="1">(BR400*DCF!D$46-DCF!D$5*MAX(BR400*DCF!D$46,0)-MAX(BR400-BQ400,0)/Inputs!$B$24)*DCF!D$6</f>
        <v>-737.35591295941504</v>
      </c>
      <c r="CZ400" s="15">
        <f ca="1">(BS400*DCF!E$46-DCF!E$5*MAX(BS400*DCF!E$46,0)-MAX(BS400-BR400,0)/Inputs!$B$24)*DCF!E$6</f>
        <v>-2314.3142962075835</v>
      </c>
      <c r="DA400" s="15">
        <f ca="1">(BT400*DCF!F$46-DCF!F$5*MAX(BT400*DCF!F$46,0)-MAX(BT400-BS400,0)/Inputs!$B$24)*DCF!F$6</f>
        <v>-2577.5926507947179</v>
      </c>
      <c r="DB400" s="15">
        <f ca="1">(BU400*DCF!G$46-DCF!G$5*MAX(BU400*DCF!G$46,0)-MAX(BU400-BT400,0)/Inputs!$B$24)*DCF!G$6</f>
        <v>-714.88982742941573</v>
      </c>
      <c r="DC400" s="15">
        <f ca="1">(BV400*DCF!H$46-DCF!H$5*MAX(BV400*DCF!H$46,0)-MAX(BV400-BU400,0)/Inputs!$B$24)*DCF!H$6</f>
        <v>-624.3229115328304</v>
      </c>
      <c r="DD400" s="15">
        <f ca="1">(BW400*DCF!I$46-DCF!I$5*MAX(BW400*DCF!I$46,0)-MAX(BW400-BV400,0)/Inputs!$B$24)*DCF!I$6</f>
        <v>130.75100853722086</v>
      </c>
      <c r="DE400" s="15">
        <f ca="1">(BX400*DCF!J$46-DCF!J$5*MAX(BX400*DCF!J$46,0)-MAX(BX400-BW400,0)/Inputs!$B$24)*DCF!J$6</f>
        <v>331.87062164385969</v>
      </c>
      <c r="DF400" s="15">
        <f ca="1">(BY400*DCF!K$46-DCF!K$5*MAX(BY400*DCF!K$46,0)-MAX(BY400-BX400,0)/Inputs!$B$24)*DCF!K$6</f>
        <v>679.22699444967088</v>
      </c>
      <c r="DG400" s="15">
        <f ca="1">(BZ400*DCF!L$46-DCF!L$5*MAX(BZ400*DCF!L$46,0)-MAX(BZ400-BY400,0)/Inputs!$B$24)*DCF!L$6</f>
        <v>-411.47330490018305</v>
      </c>
      <c r="DH400" s="15">
        <f ca="1">(CA400*DCF!M$46-DCF!M$5*MAX(CA400*DCF!M$46,0)-MAX(CA400-BZ400,0)/Inputs!$B$24)*DCF!M$6</f>
        <v>383.41758807713643</v>
      </c>
      <c r="DI400" s="15">
        <f ca="1">SUM(CB400:CL400)+BE400*DCF!M$10*(1+Inputs!$B$30)*(1-Inputs!$B$33)*(1-Inputs!$B$30/Inputs!$B$31)/(Inputs!$B$29-Inputs!$B$30)*DCF!M$6</f>
        <v>114985.27825838256</v>
      </c>
      <c r="DJ400" s="15">
        <f ca="1">SUM(CM400:CW400)+BP400*DCF!M$28*(1+Inputs!$B$30)*(1-Inputs!$B$33)*(1-Inputs!$B$30/Inputs!$B$31)/(Inputs!$B$29-Inputs!$B$30)*DCF!M$6</f>
        <v>512657.78771275608</v>
      </c>
      <c r="DK400" s="15">
        <f ca="1">SUM(CX400:DH400)+CA400*DCF!M$46*(1+Inputs!$B$30)*(1-Inputs!$B$33)*(1-Inputs!$B$30/Inputs!$B$31)/(Inputs!$B$29-Inputs!$B$30)*DCF!M$6</f>
        <v>62060.927158505059</v>
      </c>
      <c r="DM400" s="15">
        <f ca="1">DI400+DJ400+DK400+Inputs!$B$34+Inputs!$B$36-Inputs!$B$35</f>
        <v>766554.99312964373</v>
      </c>
    </row>
    <row r="401" spans="1:117" x14ac:dyDescent="0.75">
      <c r="A401" s="11">
        <v>388</v>
      </c>
      <c r="C401" s="23">
        <f t="shared" ca="1" si="218"/>
        <v>-1.5413655690396562</v>
      </c>
      <c r="D401" s="23">
        <f t="shared" ca="1" si="218"/>
        <v>-0.21582528520354405</v>
      </c>
      <c r="E401" s="23">
        <f t="shared" ca="1" si="218"/>
        <v>0.49208429439147222</v>
      </c>
      <c r="F401" s="23">
        <f t="shared" ca="1" si="218"/>
        <v>-1.2991985986478014</v>
      </c>
      <c r="G401" s="23">
        <f t="shared" ca="1" si="218"/>
        <v>-0.98334194064534186</v>
      </c>
      <c r="H401" s="23">
        <f t="shared" ca="1" si="218"/>
        <v>-1.5716593685786413</v>
      </c>
      <c r="I401" s="23">
        <f t="shared" ca="1" si="218"/>
        <v>0.16599156152900299</v>
      </c>
      <c r="J401" s="23">
        <f t="shared" ca="1" si="218"/>
        <v>-1.0281667525199973</v>
      </c>
      <c r="K401" s="23">
        <f t="shared" ca="1" si="218"/>
        <v>-0.32415085089710888</v>
      </c>
      <c r="L401" s="23">
        <f t="shared" ca="1" si="218"/>
        <v>2.4225743929472823</v>
      </c>
      <c r="M401" s="23">
        <f t="shared" ca="1" si="218"/>
        <v>1.8882372190214727</v>
      </c>
      <c r="N401" s="23">
        <f ca="1">SQRT(Inputs!$B$38)*C401+SQRT(1-Inputs!$B$38)*_xlfn.NORM.S.INV(RAND())</f>
        <v>-1.7578062080361492</v>
      </c>
      <c r="O401" s="23">
        <f ca="1">SQRT(Inputs!$B$38)*D401+SQRT(1-Inputs!$B$38)*_xlfn.NORM.S.INV(RAND())</f>
        <v>-0.47404182298118935</v>
      </c>
      <c r="P401" s="23">
        <f ca="1">SQRT(Inputs!$B$38)*E401+SQRT(1-Inputs!$B$38)*_xlfn.NORM.S.INV(RAND())</f>
        <v>0.64374742423826148</v>
      </c>
      <c r="Q401" s="23">
        <f ca="1">SQRT(Inputs!$B$38)*F401+SQRT(1-Inputs!$B$38)*_xlfn.NORM.S.INV(RAND())</f>
        <v>-1.0899160987436565</v>
      </c>
      <c r="R401" s="23">
        <f ca="1">SQRT(Inputs!$B$38)*G401+SQRT(1-Inputs!$B$38)*_xlfn.NORM.S.INV(RAND())</f>
        <v>0.29771764658401001</v>
      </c>
      <c r="S401" s="23">
        <f ca="1">SQRT(Inputs!$B$38)*H401+SQRT(1-Inputs!$B$38)*_xlfn.NORM.S.INV(RAND())</f>
        <v>-1.6185930062194041</v>
      </c>
      <c r="T401" s="23">
        <f ca="1">SQRT(Inputs!$B$38)*I401+SQRT(1-Inputs!$B$38)*_xlfn.NORM.S.INV(RAND())</f>
        <v>-0.55702814322442595</v>
      </c>
      <c r="U401" s="23">
        <f ca="1">SQRT(Inputs!$B$38)*J401+SQRT(1-Inputs!$B$38)*_xlfn.NORM.S.INV(RAND())</f>
        <v>-0.91586141297722456</v>
      </c>
      <c r="V401" s="23">
        <f ca="1">SQRT(Inputs!$B$38)*K401+SQRT(1-Inputs!$B$38)*_xlfn.NORM.S.INV(RAND())</f>
        <v>-1.251777844215068</v>
      </c>
      <c r="W401" s="23">
        <f ca="1">SQRT(Inputs!$B$38)*L401+SQRT(1-Inputs!$B$38)*_xlfn.NORM.S.INV(RAND())</f>
        <v>1.4351530966238351</v>
      </c>
      <c r="X401" s="23">
        <f ca="1">SQRT(Inputs!$B$38)*M401+SQRT(1-Inputs!$B$38)*_xlfn.NORM.S.INV(RAND())</f>
        <v>0.62682281251941285</v>
      </c>
      <c r="Y401" s="23">
        <f ca="1">SQRT(Inputs!$B$38)*C401+SQRT(1-Inputs!$B$38)*_xlfn.NORM.S.INV(RAND())</f>
        <v>-0.41739253546475691</v>
      </c>
      <c r="Z401" s="23">
        <f ca="1">SQRT(Inputs!$B$38)*D401+SQRT(1-Inputs!$B$38)*_xlfn.NORM.S.INV(RAND())</f>
        <v>0.81864495450570984</v>
      </c>
      <c r="AA401" s="23">
        <f ca="1">SQRT(Inputs!$B$38)*E401+SQRT(1-Inputs!$B$38)*_xlfn.NORM.S.INV(RAND())</f>
        <v>-0.93921069397456591</v>
      </c>
      <c r="AB401" s="23">
        <f ca="1">SQRT(Inputs!$B$38)*F401+SQRT(1-Inputs!$B$38)*_xlfn.NORM.S.INV(RAND())</f>
        <v>-0.46092342953188792</v>
      </c>
      <c r="AC401" s="23">
        <f ca="1">SQRT(Inputs!$B$38)*G401+SQRT(1-Inputs!$B$38)*_xlfn.NORM.S.INV(RAND())</f>
        <v>-0.58877765838414631</v>
      </c>
      <c r="AD401" s="23">
        <f ca="1">SQRT(Inputs!$B$38)*H401+SQRT(1-Inputs!$B$38)*_xlfn.NORM.S.INV(RAND())</f>
        <v>-0.59261065340544827</v>
      </c>
      <c r="AE401" s="23">
        <f ca="1">SQRT(Inputs!$B$38)*I401+SQRT(1-Inputs!$B$38)*_xlfn.NORM.S.INV(RAND())</f>
        <v>-0.31857032360566973</v>
      </c>
      <c r="AF401" s="23">
        <f ca="1">SQRT(Inputs!$B$38)*J401+SQRT(1-Inputs!$B$38)*_xlfn.NORM.S.INV(RAND())</f>
        <v>-1.7469695172986976</v>
      </c>
      <c r="AG401" s="23">
        <f ca="1">SQRT(Inputs!$B$38)*K401+SQRT(1-Inputs!$B$38)*_xlfn.NORM.S.INV(RAND())</f>
        <v>-0.52197136727707405</v>
      </c>
      <c r="AH401" s="23">
        <f ca="1">SQRT(Inputs!$B$38)*L401+SQRT(1-Inputs!$B$38)*_xlfn.NORM.S.INV(RAND())</f>
        <v>1.9544816706614954</v>
      </c>
      <c r="AI401" s="23">
        <f ca="1">SQRT(Inputs!$B$38)*M401+SQRT(1-Inputs!$B$38)*_xlfn.NORM.S.INV(RAND())</f>
        <v>0.68540383391072734</v>
      </c>
      <c r="AJ401" s="23">
        <f ca="1">SQRT(Inputs!$B$38)*C401+SQRT(1-Inputs!$B$38)*_xlfn.NORM.S.INV(RAND())</f>
        <v>-2.7509632495638998</v>
      </c>
      <c r="AK401" s="23">
        <f ca="1">SQRT(Inputs!$B$38)*D401+SQRT(1-Inputs!$B$38)*_xlfn.NORM.S.INV(RAND())</f>
        <v>-0.46120439419719272</v>
      </c>
      <c r="AL401" s="23">
        <f ca="1">SQRT(Inputs!$B$38)*E401+SQRT(1-Inputs!$B$38)*_xlfn.NORM.S.INV(RAND())</f>
        <v>-0.11001089543430514</v>
      </c>
      <c r="AM401" s="23">
        <f ca="1">SQRT(Inputs!$B$38)*F401+SQRT(1-Inputs!$B$38)*_xlfn.NORM.S.INV(RAND())</f>
        <v>-0.73467244717780589</v>
      </c>
      <c r="AN401" s="23">
        <f ca="1">SQRT(Inputs!$B$38)*G401+SQRT(1-Inputs!$B$38)*_xlfn.NORM.S.INV(RAND())</f>
        <v>0.15931112923734425</v>
      </c>
      <c r="AO401" s="23">
        <f ca="1">SQRT(Inputs!$B$38)*H401+SQRT(1-Inputs!$B$38)*_xlfn.NORM.S.INV(RAND())</f>
        <v>-0.50991603804612629</v>
      </c>
      <c r="AP401" s="23">
        <f ca="1">SQRT(Inputs!$B$38)*I401+SQRT(1-Inputs!$B$38)*_xlfn.NORM.S.INV(RAND())</f>
        <v>1.1718558445972125</v>
      </c>
      <c r="AQ401" s="23">
        <f ca="1">SQRT(Inputs!$B$38)*J401+SQRT(1-Inputs!$B$38)*_xlfn.NORM.S.INV(RAND())</f>
        <v>0.55915795890987308</v>
      </c>
      <c r="AR401" s="23">
        <f ca="1">SQRT(Inputs!$B$38)*K401+SQRT(1-Inputs!$B$38)*_xlfn.NORM.S.INV(RAND())</f>
        <v>4.0022911347454032E-2</v>
      </c>
      <c r="AS401" s="23">
        <f ca="1">SQRT(Inputs!$B$38)*L401+SQRT(1-Inputs!$B$38)*_xlfn.NORM.S.INV(RAND())</f>
        <v>2.1661881687129796</v>
      </c>
      <c r="AT401" s="23">
        <f ca="1">SQRT(Inputs!$B$38)*M401+SQRT(1-Inputs!$B$38)*_xlfn.NORM.S.INV(RAND())</f>
        <v>1.3830461641260858</v>
      </c>
      <c r="AU401" s="15">
        <f ca="1">Inputs!$B$6*EXP($B$8-0.5*C$5^2+C$5*N401)</f>
        <v>3733.3861636705433</v>
      </c>
      <c r="AV401" s="15">
        <f t="shared" ca="1" si="219"/>
        <v>4238.45663963467</v>
      </c>
      <c r="AW401" s="15">
        <f t="shared" ca="1" si="220"/>
        <v>5636.8433970874239</v>
      </c>
      <c r="AX401" s="15">
        <f t="shared" ca="1" si="221"/>
        <v>6005.9210552636678</v>
      </c>
      <c r="AY401" s="15">
        <f t="shared" ca="1" si="222"/>
        <v>7599.5423787324498</v>
      </c>
      <c r="AZ401" s="15">
        <f t="shared" ca="1" si="223"/>
        <v>7777.0605912819892</v>
      </c>
      <c r="BA401" s="15">
        <f t="shared" ca="1" si="224"/>
        <v>8978.1631775064088</v>
      </c>
      <c r="BB401" s="15">
        <f t="shared" ca="1" si="225"/>
        <v>10028.274801046211</v>
      </c>
      <c r="BC401" s="15">
        <f t="shared" ca="1" si="226"/>
        <v>10884.150892358855</v>
      </c>
      <c r="BD401" s="15">
        <f t="shared" ca="1" si="227"/>
        <v>15249.709351103704</v>
      </c>
      <c r="BE401" s="15">
        <f t="shared" ca="1" si="228"/>
        <v>19784.443335625292</v>
      </c>
      <c r="BF401" s="15">
        <f ca="1">Inputs!$B$13*EXP($B$9-0.5*C$6^2+C$6*Y401)</f>
        <v>12732.6154368469</v>
      </c>
      <c r="BG401" s="15">
        <f t="shared" ca="1" si="229"/>
        <v>17987.831454162384</v>
      </c>
      <c r="BH401" s="15">
        <f t="shared" ca="1" si="230"/>
        <v>18807.55766318964</v>
      </c>
      <c r="BI401" s="15">
        <f t="shared" ca="1" si="231"/>
        <v>21446.485140446352</v>
      </c>
      <c r="BJ401" s="15">
        <f t="shared" ca="1" si="232"/>
        <v>24152.666886131406</v>
      </c>
      <c r="BK401" s="15">
        <f t="shared" ca="1" si="233"/>
        <v>27345.172438101054</v>
      </c>
      <c r="BL401" s="15">
        <f t="shared" ca="1" si="234"/>
        <v>32231.738319160791</v>
      </c>
      <c r="BM401" s="15">
        <f t="shared" ca="1" si="235"/>
        <v>31890.439273953609</v>
      </c>
      <c r="BN401" s="15">
        <f t="shared" ca="1" si="236"/>
        <v>36843.076538609217</v>
      </c>
      <c r="BO401" s="15">
        <f t="shared" ca="1" si="237"/>
        <v>56894.228358786939</v>
      </c>
      <c r="BP401" s="15">
        <f t="shared" ca="1" si="238"/>
        <v>75680.634650387117</v>
      </c>
      <c r="BQ401" s="15">
        <f ca="1">Inputs!$B$20*EXP($B$10-0.5*C$7^2+C$7*AJ401)</f>
        <v>1616.8088583122312</v>
      </c>
      <c r="BR401" s="15">
        <f t="shared" ca="1" si="239"/>
        <v>1894.900987298601</v>
      </c>
      <c r="BS401" s="15">
        <f t="shared" ca="1" si="240"/>
        <v>2514.1591997459</v>
      </c>
      <c r="BT401" s="15">
        <f t="shared" ca="1" si="241"/>
        <v>2858.8261742344666</v>
      </c>
      <c r="BU401" s="15">
        <f t="shared" ca="1" si="242"/>
        <v>4117.7007921047052</v>
      </c>
      <c r="BV401" s="15">
        <f t="shared" ca="1" si="243"/>
        <v>5107.152117531733</v>
      </c>
      <c r="BW401" s="15">
        <f t="shared" ca="1" si="244"/>
        <v>9132.8397668567723</v>
      </c>
      <c r="BX401" s="15">
        <f t="shared" ca="1" si="245"/>
        <v>14288.978420843981</v>
      </c>
      <c r="BY401" s="15">
        <f t="shared" ca="1" si="246"/>
        <v>20175.184284874569</v>
      </c>
      <c r="BZ401" s="15">
        <f t="shared" ca="1" si="247"/>
        <v>42156.319820088953</v>
      </c>
      <c r="CA401" s="15">
        <f t="shared" ca="1" si="248"/>
        <v>75714.846957459595</v>
      </c>
      <c r="CB401" s="15">
        <f ca="1">(AU401*DCF!C$10-DCF!C$5*MAX(AU401*DCF!C$10,0)-MAX(AU401-Inputs!$B$6,0)/Inputs!$B$10)*DCF!C$6</f>
        <v>958.76759933936137</v>
      </c>
      <c r="CC401" s="15">
        <f ca="1">(AV401*DCF!D$10-DCF!D$5*MAX(AV401*DCF!D$10,0)-MAX(AV401-AU401,0)/Inputs!$B$10)*DCF!D$6</f>
        <v>909.94687437931339</v>
      </c>
      <c r="CD401" s="15">
        <f ca="1">(AW401*DCF!E$10-DCF!E$5*MAX(AW401*DCF!E$10,0)-MAX(AW401-AV401,0)/Inputs!$B$10)*DCF!E$6</f>
        <v>986.48280207301059</v>
      </c>
      <c r="CE401" s="15">
        <f ca="1">(AX401*DCF!F$10-DCF!F$5*MAX(AX401*DCF!F$10,0)-MAX(AX401-AW401,0)/Inputs!$B$10)*DCF!F$6</f>
        <v>1234.2870846702358</v>
      </c>
      <c r="CF401" s="15">
        <f ca="1">(AY401*DCF!G$10-DCF!G$5*MAX(AY401*DCF!G$10,0)-MAX(AY401-AX401,0)/Inputs!$B$10)*DCF!G$6</f>
        <v>1259.4870019073737</v>
      </c>
      <c r="CG401" s="15">
        <f ca="1">(AZ401*DCF!H$10-DCF!H$5*MAX(AZ401*DCF!H$10,0)-MAX(AZ401-AY401,0)/Inputs!$B$10)*DCF!H$6</f>
        <v>1478.4003510695768</v>
      </c>
      <c r="CH401" s="15">
        <f ca="1">(BA401*DCF!I$10-DCF!I$5*MAX(BA401*DCF!I$10,0)-MAX(BA401-AZ401,0)/Inputs!$B$10)*DCF!I$6</f>
        <v>1442.9599811673422</v>
      </c>
      <c r="CI401" s="15">
        <f ca="1">(BB401*DCF!J$10-DCF!J$5*MAX(BB401*DCF!J$10,0)-MAX(BB401-BA401,0)/Inputs!$B$10)*DCF!J$6</f>
        <v>1561.748112612876</v>
      </c>
      <c r="CJ401" s="15">
        <f ca="1">(BC401*DCF!K$10-DCF!K$5*MAX(BC401*DCF!K$10,0)-MAX(BC401-BB401,0)/Inputs!$B$10)*DCF!K$6</f>
        <v>1632.3638692456068</v>
      </c>
      <c r="CK401" s="15">
        <f ca="1">(BD401*DCF!L$10-DCF!L$5*MAX(BD401*DCF!L$10,0)-MAX(BD401-BC401,0)/Inputs!$B$10)*DCF!L$6</f>
        <v>1735.4087648511972</v>
      </c>
      <c r="CL401" s="15">
        <f ca="1">(BE401*DCF!M$10-DCF!M$5*MAX(BE401*DCF!M$10,0)-MAX(BE401-BD401,0)/Inputs!$B$10)*DCF!M$6</f>
        <v>2250.1184199049862</v>
      </c>
      <c r="CM401" s="15">
        <f ca="1">(BF401*DCF!C$28-DCF!C$5*MAX(BF401*DCF!C$28,0)-MAX(BF401-Inputs!$B$13,0)/Inputs!$B$17)*DCF!C$6</f>
        <v>3575.145039400958</v>
      </c>
      <c r="CN401" s="15">
        <f ca="1">(BG401*DCF!D$28-DCF!D$5*MAX(BG401*DCF!D$28,0)-MAX(BG401-BF401,0)/Inputs!$B$17)*DCF!D$6</f>
        <v>4176.6527050170716</v>
      </c>
      <c r="CO401" s="15">
        <f ca="1">(BH401*DCF!E$28-DCF!E$5*MAX(BH401*DCF!E$28,0)-MAX(BH401-BG401,0)/Inputs!$B$17)*DCF!E$6</f>
        <v>5165.0784734806493</v>
      </c>
      <c r="CP401" s="15">
        <f ca="1">(BI401*DCF!F$28-DCF!F$5*MAX(BI401*DCF!F$28,0)-MAX(BI401-BH401,0)/Inputs!$B$17)*DCF!F$6</f>
        <v>5341.6973380502186</v>
      </c>
      <c r="CQ401" s="15">
        <f ca="1">(BJ401*DCF!G$28-DCF!G$5*MAX(BJ401*DCF!G$28,0)-MAX(BJ401-BI401,0)/Inputs!$B$17)*DCF!G$6</f>
        <v>5811.4396335495712</v>
      </c>
      <c r="CR401" s="15">
        <f ca="1">(BK401*DCF!H$28-DCF!H$5*MAX(BK401*DCF!H$28,0)-MAX(BK401-BJ401,0)/Inputs!$B$17)*DCF!H$6</f>
        <v>6266.7370660628485</v>
      </c>
      <c r="CS401" s="15">
        <f ca="1">(BL401*DCF!I$28-DCF!I$5*MAX(BL401*DCF!I$28,0)-MAX(BL401-BK401,0)/Inputs!$B$17)*DCF!I$6</f>
        <v>6878.0191442016303</v>
      </c>
      <c r="CT401" s="15">
        <f ca="1">(BM401*DCF!J$28-DCF!J$5*MAX(BM401*DCF!J$28,0)-MAX(BM401-BL401,0)/Inputs!$B$17)*DCF!J$6</f>
        <v>7114.2153882453949</v>
      </c>
      <c r="CU401" s="15">
        <f ca="1">(BN401*DCF!K$28-DCF!K$5*MAX(BN401*DCF!K$28,0)-MAX(BN401-BM401,0)/Inputs!$B$17)*DCF!K$6</f>
        <v>7174.0079209318646</v>
      </c>
      <c r="CV401" s="15">
        <f ca="1">(BO401*DCF!L$28-DCF!L$5*MAX(BO401*DCF!L$28,0)-MAX(BO401-BN401,0)/Inputs!$B$17)*DCF!L$6</f>
        <v>9082.7714967791835</v>
      </c>
      <c r="CW401" s="15">
        <f ca="1">(BP401*DCF!M$28-DCF!M$5*MAX(BP401*DCF!M$28,0)-MAX(BP401-BO401,0)/Inputs!$B$17)*DCF!M$6</f>
        <v>12275.647865806059</v>
      </c>
      <c r="CX401" s="15">
        <f ca="1">(BQ401*DCF!C$46-DCF!C$5*MAX(BQ401*DCF!C$46,0)-MAX(BQ401-Inputs!$B$20,0)/Inputs!$B$24)*DCF!C$6</f>
        <v>-373.39696496818271</v>
      </c>
      <c r="CY401" s="15">
        <f ca="1">(BR401*DCF!D$46-DCF!D$5*MAX(BR401*DCF!D$46,0)-MAX(BR401-BQ401,0)/Inputs!$B$24)*DCF!D$6</f>
        <v>-442.07501193384581</v>
      </c>
      <c r="CZ401" s="15">
        <f ca="1">(BS401*DCF!E$46-DCF!E$5*MAX(BS401*DCF!E$46,0)-MAX(BS401-BR401,0)/Inputs!$B$24)*DCF!E$6</f>
        <v>-541.39824228732516</v>
      </c>
      <c r="DA401" s="15">
        <f ca="1">(BT401*DCF!F$46-DCF!F$5*MAX(BT401*DCF!F$46,0)-MAX(BT401-BS401,0)/Inputs!$B$24)*DCF!F$6</f>
        <v>-333.7019380511407</v>
      </c>
      <c r="DB401" s="15">
        <f ca="1">(BU401*DCF!G$46-DCF!G$5*MAX(BU401*DCF!G$46,0)-MAX(BU401-BT401,0)/Inputs!$B$24)*DCF!G$6</f>
        <v>-561.97186818909529</v>
      </c>
      <c r="DC401" s="15">
        <f ca="1">(BV401*DCF!H$46-DCF!H$5*MAX(BV401*DCF!H$46,0)-MAX(BV401-BU401,0)/Inputs!$B$24)*DCF!H$6</f>
        <v>-307.46593690759437</v>
      </c>
      <c r="DD401" s="15">
        <f ca="1">(BW401*DCF!I$46-DCF!I$5*MAX(BW401*DCF!I$46,0)-MAX(BW401-BV401,0)/Inputs!$B$24)*DCF!I$6</f>
        <v>-944.69271415386493</v>
      </c>
      <c r="DE401" s="15">
        <f ca="1">(BX401*DCF!J$46-DCF!J$5*MAX(BX401*DCF!J$46,0)-MAX(BX401-BW401,0)/Inputs!$B$24)*DCF!J$6</f>
        <v>-767.94061226941608</v>
      </c>
      <c r="DF401" s="15">
        <f ca="1">(BY401*DCF!K$46-DCF!K$5*MAX(BY401*DCF!K$46,0)-MAX(BY401-BX401,0)/Inputs!$B$24)*DCF!K$6</f>
        <v>-289.48984814313394</v>
      </c>
      <c r="DG401" s="15">
        <f ca="1">(BZ401*DCF!L$46-DCF!L$5*MAX(BZ401*DCF!L$46,0)-MAX(BZ401-BY401,0)/Inputs!$B$24)*DCF!L$6</f>
        <v>-2060.3325533669031</v>
      </c>
      <c r="DH401" s="15">
        <f ca="1">(CA401*DCF!M$46-DCF!M$5*MAX(CA401*DCF!M$46,0)-MAX(CA401-BZ401,0)/Inputs!$B$24)*DCF!M$6</f>
        <v>-1079.8713329486493</v>
      </c>
      <c r="DI401" s="15">
        <f ca="1">SUM(CB401:CL401)+BE401*DCF!M$10*(1+Inputs!$B$30)*(1-Inputs!$B$33)*(1-Inputs!$B$30/Inputs!$B$31)/(Inputs!$B$29-Inputs!$B$30)*DCF!M$6</f>
        <v>70510.338286444778</v>
      </c>
      <c r="DJ401" s="15">
        <f ca="1">SUM(CM401:CW401)+BP401*DCF!M$28*(1+Inputs!$B$30)*(1-Inputs!$B$33)*(1-Inputs!$B$30/Inputs!$B$31)/(Inputs!$B$29-Inputs!$B$30)*DCF!M$6</f>
        <v>353688.35474461305</v>
      </c>
      <c r="DK401" s="15">
        <f ca="1">SUM(CX401:DH401)+CA401*DCF!M$46*(1+Inputs!$B$30)*(1-Inputs!$B$33)*(1-Inputs!$B$30/Inputs!$B$31)/(Inputs!$B$29-Inputs!$B$30)*DCF!M$6</f>
        <v>109361.78537000831</v>
      </c>
      <c r="DM401" s="15">
        <f ca="1">DI401+DJ401+DK401+Inputs!$B$34+Inputs!$B$36-Inputs!$B$35</f>
        <v>610411.47840106615</v>
      </c>
    </row>
    <row r="402" spans="1:117" x14ac:dyDescent="0.75">
      <c r="A402" s="11">
        <v>389</v>
      </c>
      <c r="C402" s="23">
        <f t="shared" ca="1" si="218"/>
        <v>-1.0906509203205978</v>
      </c>
      <c r="D402" s="23">
        <f t="shared" ca="1" si="218"/>
        <v>-0.19199673115236793</v>
      </c>
      <c r="E402" s="23">
        <f t="shared" ca="1" si="218"/>
        <v>1.1796441496915933</v>
      </c>
      <c r="F402" s="23">
        <f t="shared" ca="1" si="218"/>
        <v>0.18919856591856213</v>
      </c>
      <c r="G402" s="23">
        <f t="shared" ca="1" si="218"/>
        <v>1.4883029408489405</v>
      </c>
      <c r="H402" s="23">
        <f t="shared" ca="1" si="218"/>
        <v>-1.5401019881361462</v>
      </c>
      <c r="I402" s="23">
        <f t="shared" ca="1" si="218"/>
        <v>-0.49427815091402683</v>
      </c>
      <c r="J402" s="23">
        <f t="shared" ca="1" si="218"/>
        <v>0.28635120855069035</v>
      </c>
      <c r="K402" s="23">
        <f t="shared" ca="1" si="218"/>
        <v>-0.69920807437213361</v>
      </c>
      <c r="L402" s="23">
        <f t="shared" ca="1" si="218"/>
        <v>1.9254032957768521</v>
      </c>
      <c r="M402" s="23">
        <f t="shared" ca="1" si="218"/>
        <v>1.1327116626686577</v>
      </c>
      <c r="N402" s="23">
        <f ca="1">SQRT(Inputs!$B$38)*C402+SQRT(1-Inputs!$B$38)*_xlfn.NORM.S.INV(RAND())</f>
        <v>-0.35467904610092682</v>
      </c>
      <c r="O402" s="23">
        <f ca="1">SQRT(Inputs!$B$38)*D402+SQRT(1-Inputs!$B$38)*_xlfn.NORM.S.INV(RAND())</f>
        <v>-0.43750232483113394</v>
      </c>
      <c r="P402" s="23">
        <f ca="1">SQRT(Inputs!$B$38)*E402+SQRT(1-Inputs!$B$38)*_xlfn.NORM.S.INV(RAND())</f>
        <v>1.6742338905138254</v>
      </c>
      <c r="Q402" s="23">
        <f ca="1">SQRT(Inputs!$B$38)*F402+SQRT(1-Inputs!$B$38)*_xlfn.NORM.S.INV(RAND())</f>
        <v>-0.64211652538699537</v>
      </c>
      <c r="R402" s="23">
        <f ca="1">SQRT(Inputs!$B$38)*G402+SQRT(1-Inputs!$B$38)*_xlfn.NORM.S.INV(RAND())</f>
        <v>6.8543431080063555E-2</v>
      </c>
      <c r="S402" s="23">
        <f ca="1">SQRT(Inputs!$B$38)*H402+SQRT(1-Inputs!$B$38)*_xlfn.NORM.S.INV(RAND())</f>
        <v>0.24390540926418069</v>
      </c>
      <c r="T402" s="23">
        <f ca="1">SQRT(Inputs!$B$38)*I402+SQRT(1-Inputs!$B$38)*_xlfn.NORM.S.INV(RAND())</f>
        <v>-0.93887554880511681</v>
      </c>
      <c r="U402" s="23">
        <f ca="1">SQRT(Inputs!$B$38)*J402+SQRT(1-Inputs!$B$38)*_xlfn.NORM.S.INV(RAND())</f>
        <v>0.71113883809457223</v>
      </c>
      <c r="V402" s="23">
        <f ca="1">SQRT(Inputs!$B$38)*K402+SQRT(1-Inputs!$B$38)*_xlfn.NORM.S.INV(RAND())</f>
        <v>-1.1154428729442674</v>
      </c>
      <c r="W402" s="23">
        <f ca="1">SQRT(Inputs!$B$38)*L402+SQRT(1-Inputs!$B$38)*_xlfn.NORM.S.INV(RAND())</f>
        <v>0.20298866290651818</v>
      </c>
      <c r="X402" s="23">
        <f ca="1">SQRT(Inputs!$B$38)*M402+SQRT(1-Inputs!$B$38)*_xlfn.NORM.S.INV(RAND())</f>
        <v>0.43144622711579078</v>
      </c>
      <c r="Y402" s="23">
        <f ca="1">SQRT(Inputs!$B$38)*C402+SQRT(1-Inputs!$B$38)*_xlfn.NORM.S.INV(RAND())</f>
        <v>-0.61913106132431728</v>
      </c>
      <c r="Z402" s="23">
        <f ca="1">SQRT(Inputs!$B$38)*D402+SQRT(1-Inputs!$B$38)*_xlfn.NORM.S.INV(RAND())</f>
        <v>0.69157608996303244</v>
      </c>
      <c r="AA402" s="23">
        <f ca="1">SQRT(Inputs!$B$38)*E402+SQRT(1-Inputs!$B$38)*_xlfn.NORM.S.INV(RAND())</f>
        <v>0.67455466792420093</v>
      </c>
      <c r="AB402" s="23">
        <f ca="1">SQRT(Inputs!$B$38)*F402+SQRT(1-Inputs!$B$38)*_xlfn.NORM.S.INV(RAND())</f>
        <v>-0.78846287662912529</v>
      </c>
      <c r="AC402" s="23">
        <f ca="1">SQRT(Inputs!$B$38)*G402+SQRT(1-Inputs!$B$38)*_xlfn.NORM.S.INV(RAND())</f>
        <v>2.7156865401265597</v>
      </c>
      <c r="AD402" s="23">
        <f ca="1">SQRT(Inputs!$B$38)*H402+SQRT(1-Inputs!$B$38)*_xlfn.NORM.S.INV(RAND())</f>
        <v>-0.99599429901251035</v>
      </c>
      <c r="AE402" s="23">
        <f ca="1">SQRT(Inputs!$B$38)*I402+SQRT(1-Inputs!$B$38)*_xlfn.NORM.S.INV(RAND())</f>
        <v>0.41614054127784844</v>
      </c>
      <c r="AF402" s="23">
        <f ca="1">SQRT(Inputs!$B$38)*J402+SQRT(1-Inputs!$B$38)*_xlfn.NORM.S.INV(RAND())</f>
        <v>0.52633894362698119</v>
      </c>
      <c r="AG402" s="23">
        <f ca="1">SQRT(Inputs!$B$38)*K402+SQRT(1-Inputs!$B$38)*_xlfn.NORM.S.INV(RAND())</f>
        <v>7.136664280731736E-2</v>
      </c>
      <c r="AH402" s="23">
        <f ca="1">SQRT(Inputs!$B$38)*L402+SQRT(1-Inputs!$B$38)*_xlfn.NORM.S.INV(RAND())</f>
        <v>2.7178155695085771</v>
      </c>
      <c r="AI402" s="23">
        <f ca="1">SQRT(Inputs!$B$38)*M402+SQRT(1-Inputs!$B$38)*_xlfn.NORM.S.INV(RAND())</f>
        <v>-0.8141082504556385</v>
      </c>
      <c r="AJ402" s="23">
        <f ca="1">SQRT(Inputs!$B$38)*C402+SQRT(1-Inputs!$B$38)*_xlfn.NORM.S.INV(RAND())</f>
        <v>0.14767075760017467</v>
      </c>
      <c r="AK402" s="23">
        <f ca="1">SQRT(Inputs!$B$38)*D402+SQRT(1-Inputs!$B$38)*_xlfn.NORM.S.INV(RAND())</f>
        <v>-1.3494974737868091</v>
      </c>
      <c r="AL402" s="23">
        <f ca="1">SQRT(Inputs!$B$38)*E402+SQRT(1-Inputs!$B$38)*_xlfn.NORM.S.INV(RAND())</f>
        <v>-0.57397043892000266</v>
      </c>
      <c r="AM402" s="23">
        <f ca="1">SQRT(Inputs!$B$38)*F402+SQRT(1-Inputs!$B$38)*_xlfn.NORM.S.INV(RAND())</f>
        <v>0.8295839507025371</v>
      </c>
      <c r="AN402" s="23">
        <f ca="1">SQRT(Inputs!$B$38)*G402+SQRT(1-Inputs!$B$38)*_xlfn.NORM.S.INV(RAND())</f>
        <v>0.33394785259800869</v>
      </c>
      <c r="AO402" s="23">
        <f ca="1">SQRT(Inputs!$B$38)*H402+SQRT(1-Inputs!$B$38)*_xlfn.NORM.S.INV(RAND())</f>
        <v>0.15145364960983732</v>
      </c>
      <c r="AP402" s="23">
        <f ca="1">SQRT(Inputs!$B$38)*I402+SQRT(1-Inputs!$B$38)*_xlfn.NORM.S.INV(RAND())</f>
        <v>0.31025460256840126</v>
      </c>
      <c r="AQ402" s="23">
        <f ca="1">SQRT(Inputs!$B$38)*J402+SQRT(1-Inputs!$B$38)*_xlfn.NORM.S.INV(RAND())</f>
        <v>4.5433828766116346E-2</v>
      </c>
      <c r="AR402" s="23">
        <f ca="1">SQRT(Inputs!$B$38)*K402+SQRT(1-Inputs!$B$38)*_xlfn.NORM.S.INV(RAND())</f>
        <v>-1.2339023245511129</v>
      </c>
      <c r="AS402" s="23">
        <f ca="1">SQRT(Inputs!$B$38)*L402+SQRT(1-Inputs!$B$38)*_xlfn.NORM.S.INV(RAND())</f>
        <v>1.8622836567196428</v>
      </c>
      <c r="AT402" s="23">
        <f ca="1">SQRT(Inputs!$B$38)*M402+SQRT(1-Inputs!$B$38)*_xlfn.NORM.S.INV(RAND())</f>
        <v>-0.14443639054115143</v>
      </c>
      <c r="AU402" s="15">
        <f ca="1">Inputs!$B$6*EXP($B$8-0.5*C$5^2+C$5*N402)</f>
        <v>4685.3665386410376</v>
      </c>
      <c r="AV402" s="15">
        <f t="shared" ca="1" si="219"/>
        <v>5347.8798214390763</v>
      </c>
      <c r="AW402" s="15">
        <f t="shared" ca="1" si="220"/>
        <v>8172.8560501694528</v>
      </c>
      <c r="AX402" s="15">
        <f t="shared" ca="1" si="221"/>
        <v>9209.0336515958825</v>
      </c>
      <c r="AY402" s="15">
        <f t="shared" ca="1" si="222"/>
        <v>11344.832370087865</v>
      </c>
      <c r="AZ402" s="15">
        <f t="shared" ca="1" si="223"/>
        <v>14252.751966927504</v>
      </c>
      <c r="BA402" s="15">
        <f t="shared" ca="1" si="224"/>
        <v>15809.370592474777</v>
      </c>
      <c r="BB402" s="15">
        <f t="shared" ca="1" si="225"/>
        <v>20784.857071875555</v>
      </c>
      <c r="BC402" s="15">
        <f t="shared" ca="1" si="226"/>
        <v>22857.612138154782</v>
      </c>
      <c r="BD402" s="15">
        <f t="shared" ca="1" si="227"/>
        <v>28539.476507558411</v>
      </c>
      <c r="BE402" s="15">
        <f t="shared" ca="1" si="228"/>
        <v>36373.075002554324</v>
      </c>
      <c r="BF402" s="15">
        <f ca="1">Inputs!$B$13*EXP($B$9-0.5*C$6^2+C$6*Y402)</f>
        <v>12233.433437240779</v>
      </c>
      <c r="BG402" s="15">
        <f t="shared" ca="1" si="229"/>
        <v>16890.86931723823</v>
      </c>
      <c r="BH402" s="15">
        <f t="shared" ca="1" si="230"/>
        <v>23080.576357945694</v>
      </c>
      <c r="BI402" s="15">
        <f t="shared" ca="1" si="231"/>
        <v>25025.084208197226</v>
      </c>
      <c r="BJ402" s="15">
        <f t="shared" ca="1" si="232"/>
        <v>45378.411674367693</v>
      </c>
      <c r="BK402" s="15">
        <f t="shared" ca="1" si="233"/>
        <v>48631.12188849262</v>
      </c>
      <c r="BL402" s="15">
        <f t="shared" ca="1" si="234"/>
        <v>63047.455400148028</v>
      </c>
      <c r="BM402" s="15">
        <f t="shared" ca="1" si="235"/>
        <v>82735.596869894274</v>
      </c>
      <c r="BN402" s="15">
        <f t="shared" ca="1" si="236"/>
        <v>102628.38802850447</v>
      </c>
      <c r="BO402" s="15">
        <f t="shared" ca="1" si="237"/>
        <v>173186.81621236462</v>
      </c>
      <c r="BP402" s="15">
        <f t="shared" ca="1" si="238"/>
        <v>194379.02584209081</v>
      </c>
      <c r="BQ402" s="15">
        <f ca="1">Inputs!$B$20*EXP($B$10-0.5*C$7^2+C$7*AJ402)</f>
        <v>4520.1702902978604</v>
      </c>
      <c r="BR402" s="15">
        <f t="shared" ca="1" si="239"/>
        <v>3995.4561912659351</v>
      </c>
      <c r="BS402" s="15">
        <f t="shared" ca="1" si="240"/>
        <v>4639.8362673781603</v>
      </c>
      <c r="BT402" s="15">
        <f t="shared" ca="1" si="241"/>
        <v>7952.6614272523821</v>
      </c>
      <c r="BU402" s="15">
        <f t="shared" ca="1" si="242"/>
        <v>11948.996528554977</v>
      </c>
      <c r="BV402" s="15">
        <f t="shared" ca="1" si="243"/>
        <v>17201.557324539743</v>
      </c>
      <c r="BW402" s="15">
        <f t="shared" ca="1" si="244"/>
        <v>25632.918972019444</v>
      </c>
      <c r="BX402" s="15">
        <f t="shared" ca="1" si="245"/>
        <v>36179.796023651354</v>
      </c>
      <c r="BY402" s="15">
        <f t="shared" ca="1" si="246"/>
        <v>40034.128330198859</v>
      </c>
      <c r="BZ402" s="15">
        <f t="shared" ca="1" si="247"/>
        <v>79106.546382373199</v>
      </c>
      <c r="CA402" s="15">
        <f t="shared" ca="1" si="248"/>
        <v>108304.90421791159</v>
      </c>
      <c r="CB402" s="15">
        <f ca="1">(AU402*DCF!C$10-DCF!C$5*MAX(AU402*DCF!C$10,0)-MAX(AU402-Inputs!$B$6,0)/Inputs!$B$10)*DCF!C$6</f>
        <v>1045.0484565862223</v>
      </c>
      <c r="CC402" s="15">
        <f ca="1">(AV402*DCF!D$10-DCF!D$5*MAX(AV402*DCF!D$10,0)-MAX(AV402-AU402,0)/Inputs!$B$10)*DCF!D$6</f>
        <v>1141.9729509733224</v>
      </c>
      <c r="CD402" s="15">
        <f ca="1">(AW402*DCF!E$10-DCF!E$5*MAX(AW402*DCF!E$10,0)-MAX(AW402-AV402,0)/Inputs!$B$10)*DCF!E$6</f>
        <v>1250.6807273511961</v>
      </c>
      <c r="CE402" s="15">
        <f ca="1">(AX402*DCF!F$10-DCF!F$5*MAX(AX402*DCF!F$10,0)-MAX(AX402-AW402,0)/Inputs!$B$10)*DCF!F$6</f>
        <v>1794.7145008596999</v>
      </c>
      <c r="CF402" s="15">
        <f ca="1">(AY402*DCF!G$10-DCF!G$5*MAX(AY402*DCF!G$10,0)-MAX(AY402-AX402,0)/Inputs!$B$10)*DCF!G$6</f>
        <v>1926.9501193535248</v>
      </c>
      <c r="CG402" s="15">
        <f ca="1">(AZ402*DCF!H$10-DCF!H$5*MAX(AZ402*DCF!H$10,0)-MAX(AZ402-AY402,0)/Inputs!$B$10)*DCF!H$6</f>
        <v>2250.8287618497411</v>
      </c>
      <c r="CH402" s="15">
        <f ca="1">(BA402*DCF!I$10-DCF!I$5*MAX(BA402*DCF!I$10,0)-MAX(BA402-AZ402,0)/Inputs!$B$10)*DCF!I$6</f>
        <v>2632.4552860699009</v>
      </c>
      <c r="CI402" s="15">
        <f ca="1">(BB402*DCF!J$10-DCF!J$5*MAX(BB402*DCF!J$10,0)-MAX(BB402-BA402,0)/Inputs!$B$10)*DCF!J$6</f>
        <v>2812.7767146266979</v>
      </c>
      <c r="CJ402" s="15">
        <f ca="1">(BC402*DCF!K$10-DCF!K$5*MAX(BC402*DCF!K$10,0)-MAX(BC402-BB402,0)/Inputs!$B$10)*DCF!K$6</f>
        <v>3389.554302731658</v>
      </c>
      <c r="CK402" s="15">
        <f ca="1">(BD402*DCF!L$10-DCF!L$5*MAX(BD402*DCF!L$10,0)-MAX(BD402-BC402,0)/Inputs!$B$10)*DCF!L$6</f>
        <v>3569.5387027241436</v>
      </c>
      <c r="CL402" s="15">
        <f ca="1">(BE402*DCF!M$10-DCF!M$5*MAX(BE402*DCF!M$10,0)-MAX(BE402-BD402,0)/Inputs!$B$10)*DCF!M$6</f>
        <v>4196.904292405573</v>
      </c>
      <c r="CM402" s="15">
        <f ca="1">(BF402*DCF!C$28-DCF!C$5*MAX(BF402*DCF!C$28,0)-MAX(BF402-Inputs!$B$13,0)/Inputs!$B$17)*DCF!C$6</f>
        <v>3538.0824932885425</v>
      </c>
      <c r="CN402" s="15">
        <f ca="1">(BG402*DCF!D$28-DCF!D$5*MAX(BG402*DCF!D$28,0)-MAX(BG402-BF402,0)/Inputs!$B$17)*DCF!D$6</f>
        <v>3981.1059668501675</v>
      </c>
      <c r="CO402" s="15">
        <f ca="1">(BH402*DCF!E$28-DCF!E$5*MAX(BH402*DCF!E$28,0)-MAX(BH402-BG402,0)/Inputs!$B$17)*DCF!E$6</f>
        <v>5316.9241497941257</v>
      </c>
      <c r="CP402" s="15">
        <f ca="1">(BI402*DCF!F$28-DCF!F$5*MAX(BI402*DCF!F$28,0)-MAX(BI402-BH402,0)/Inputs!$B$17)*DCF!F$6</f>
        <v>6439.6227907944585</v>
      </c>
      <c r="CQ402" s="15">
        <f ca="1">(BJ402*DCF!G$28-DCF!G$5*MAX(BJ402*DCF!G$28,0)-MAX(BJ402-BI402,0)/Inputs!$B$17)*DCF!G$6</f>
        <v>8350.5445804467163</v>
      </c>
      <c r="CR402" s="15">
        <f ca="1">(BK402*DCF!H$28-DCF!H$5*MAX(BK402*DCF!H$28,0)-MAX(BK402-BJ402,0)/Inputs!$B$17)*DCF!H$6</f>
        <v>11521.633092296819</v>
      </c>
      <c r="CS402" s="15">
        <f ca="1">(BL402*DCF!I$28-DCF!I$5*MAX(BL402*DCF!I$28,0)-MAX(BL402-BK402,0)/Inputs!$B$17)*DCF!I$6</f>
        <v>12756.614794899033</v>
      </c>
      <c r="CT402" s="15">
        <f ca="1">(BM402*DCF!J$28-DCF!J$5*MAX(BM402*DCF!J$28,0)-MAX(BM402-BL402,0)/Inputs!$B$17)*DCF!J$6</f>
        <v>15846.419785623233</v>
      </c>
      <c r="CU402" s="15">
        <f ca="1">(BN402*DCF!K$28-DCF!K$5*MAX(BN402*DCF!K$28,0)-MAX(BN402-BM402,0)/Inputs!$B$17)*DCF!K$6</f>
        <v>19236.792835143449</v>
      </c>
      <c r="CV402" s="15">
        <f ca="1">(BO402*DCF!L$28-DCF!L$5*MAX(BO402*DCF!L$28,0)-MAX(BO402-BN402,0)/Inputs!$B$17)*DCF!L$6</f>
        <v>26570.601199580975</v>
      </c>
      <c r="CW402" s="15">
        <f ca="1">(BP402*DCF!M$28-DCF!M$5*MAX(BP402*DCF!M$28,0)-MAX(BP402-BO402,0)/Inputs!$B$17)*DCF!M$6</f>
        <v>34357.344812483745</v>
      </c>
      <c r="CX402" s="15">
        <f ca="1">(BQ402*DCF!C$46-DCF!C$5*MAX(BQ402*DCF!C$46,0)-MAX(BQ402-Inputs!$B$20,0)/Inputs!$B$24)*DCF!C$6</f>
        <v>-1653.2357669500186</v>
      </c>
      <c r="CY402" s="15">
        <f ca="1">(BR402*DCF!D$46-DCF!D$5*MAX(BR402*DCF!D$46,0)-MAX(BR402-BQ402,0)/Inputs!$B$24)*DCF!D$6</f>
        <v>-681.93119660625382</v>
      </c>
      <c r="CZ402" s="15">
        <f ca="1">(BS402*DCF!E$46-DCF!E$5*MAX(BS402*DCF!E$46,0)-MAX(BS402-BR402,0)/Inputs!$B$24)*DCF!E$6</f>
        <v>-802.66560367903753</v>
      </c>
      <c r="DA402" s="15">
        <f ca="1">(BT402*DCF!F$46-DCF!F$5*MAX(BT402*DCF!F$46,0)-MAX(BT402-BS402,0)/Inputs!$B$24)*DCF!F$6</f>
        <v>-1785.4674527959428</v>
      </c>
      <c r="DB402" s="15">
        <f ca="1">(BU402*DCF!G$46-DCF!G$5*MAX(BU402*DCF!G$46,0)-MAX(BU402-BT402,0)/Inputs!$B$24)*DCF!G$6</f>
        <v>-1746.2288050236727</v>
      </c>
      <c r="DC402" s="15">
        <f ca="1">(BV402*DCF!H$46-DCF!H$5*MAX(BV402*DCF!H$46,0)-MAX(BV402-BU402,0)/Inputs!$B$24)*DCF!H$6</f>
        <v>-1632.2010843783148</v>
      </c>
      <c r="DD402" s="15">
        <f ca="1">(BW402*DCF!I$46-DCF!I$5*MAX(BW402*DCF!I$46,0)-MAX(BW402-BV402,0)/Inputs!$B$24)*DCF!I$6</f>
        <v>-1828.3155589137086</v>
      </c>
      <c r="DE402" s="15">
        <f ca="1">(BX402*DCF!J$46-DCF!J$5*MAX(BX402*DCF!J$46,0)-MAX(BX402-BW402,0)/Inputs!$B$24)*DCF!J$6</f>
        <v>-1279.2171178304184</v>
      </c>
      <c r="DF402" s="15">
        <f ca="1">(BY402*DCF!K$46-DCF!K$5*MAX(BY402*DCF!K$46,0)-MAX(BY402-BX402,0)/Inputs!$B$24)*DCF!K$6</f>
        <v>1342.6741285134415</v>
      </c>
      <c r="DG402" s="15">
        <f ca="1">(BZ402*DCF!L$46-DCF!L$5*MAX(BZ402*DCF!L$46,0)-MAX(BZ402-BY402,0)/Inputs!$B$24)*DCF!L$6</f>
        <v>-3373.9482480161305</v>
      </c>
      <c r="DH402" s="15">
        <f ca="1">(CA402*DCF!M$46-DCF!M$5*MAX(CA402*DCF!M$46,0)-MAX(CA402-BZ402,0)/Inputs!$B$24)*DCF!M$6</f>
        <v>2386.5816424718219</v>
      </c>
      <c r="DI402" s="15">
        <f ca="1">SUM(CB402:CL402)+BE402*DCF!M$10*(1+Inputs!$B$30)*(1-Inputs!$B$33)*(1-Inputs!$B$30/Inputs!$B$31)/(Inputs!$B$29-Inputs!$B$30)*DCF!M$6</f>
        <v>127238.17353176343</v>
      </c>
      <c r="DJ402" s="15">
        <f ca="1">SUM(CM402:CW402)+BP402*DCF!M$28*(1+Inputs!$B$30)*(1-Inputs!$B$33)*(1-Inputs!$B$30/Inputs!$B$31)/(Inputs!$B$29-Inputs!$B$30)*DCF!M$6</f>
        <v>869194.88558794186</v>
      </c>
      <c r="DK402" s="15">
        <f ca="1">SUM(CX402:DH402)+CA402*DCF!M$46*(1+Inputs!$B$30)*(1-Inputs!$B$33)*(1-Inputs!$B$30/Inputs!$B$31)/(Inputs!$B$29-Inputs!$B$30)*DCF!M$6</f>
        <v>156398.25639375823</v>
      </c>
      <c r="DM402" s="15">
        <f ca="1">DI402+DJ402+DK402+Inputs!$B$34+Inputs!$B$36-Inputs!$B$35</f>
        <v>1229682.3155134637</v>
      </c>
    </row>
    <row r="403" spans="1:117" x14ac:dyDescent="0.75">
      <c r="A403" s="11">
        <v>390</v>
      </c>
      <c r="C403" s="23">
        <f t="shared" ca="1" si="218"/>
        <v>1.2317502460291372</v>
      </c>
      <c r="D403" s="23">
        <f t="shared" ca="1" si="218"/>
        <v>0.76323426784213944</v>
      </c>
      <c r="E403" s="23">
        <f t="shared" ca="1" si="218"/>
        <v>-1.8356289729238138</v>
      </c>
      <c r="F403" s="23">
        <f t="shared" ca="1" si="218"/>
        <v>-0.12073661022388094</v>
      </c>
      <c r="G403" s="23">
        <f t="shared" ca="1" si="218"/>
        <v>-0.74351966144902681</v>
      </c>
      <c r="H403" s="23">
        <f t="shared" ca="1" si="218"/>
        <v>1.1603542228932726</v>
      </c>
      <c r="I403" s="23">
        <f t="shared" ca="1" si="218"/>
        <v>-8.8526348376214009E-2</v>
      </c>
      <c r="J403" s="23">
        <f t="shared" ca="1" si="218"/>
        <v>1.0744827593165642</v>
      </c>
      <c r="K403" s="23">
        <f t="shared" ca="1" si="218"/>
        <v>-0.17927340727161414</v>
      </c>
      <c r="L403" s="23">
        <f t="shared" ca="1" si="218"/>
        <v>0.64459863952378682</v>
      </c>
      <c r="M403" s="23">
        <f t="shared" ca="1" si="218"/>
        <v>-0.97521457539138967</v>
      </c>
      <c r="N403" s="23">
        <f ca="1">SQRT(Inputs!$B$38)*C403+SQRT(1-Inputs!$B$38)*_xlfn.NORM.S.INV(RAND())</f>
        <v>1.3741239591586503</v>
      </c>
      <c r="O403" s="23">
        <f ca="1">SQRT(Inputs!$B$38)*D403+SQRT(1-Inputs!$B$38)*_xlfn.NORM.S.INV(RAND())</f>
        <v>-7.3910806587993871E-2</v>
      </c>
      <c r="P403" s="23">
        <f ca="1">SQRT(Inputs!$B$38)*E403+SQRT(1-Inputs!$B$38)*_xlfn.NORM.S.INV(RAND())</f>
        <v>-1.1429101569940072</v>
      </c>
      <c r="Q403" s="23">
        <f ca="1">SQRT(Inputs!$B$38)*F403+SQRT(1-Inputs!$B$38)*_xlfn.NORM.S.INV(RAND())</f>
        <v>-0.59365780339976748</v>
      </c>
      <c r="R403" s="23">
        <f ca="1">SQRT(Inputs!$B$38)*G403+SQRT(1-Inputs!$B$38)*_xlfn.NORM.S.INV(RAND())</f>
        <v>-0.11550606510804978</v>
      </c>
      <c r="S403" s="23">
        <f ca="1">SQRT(Inputs!$B$38)*H403+SQRT(1-Inputs!$B$38)*_xlfn.NORM.S.INV(RAND())</f>
        <v>0.23555465431716704</v>
      </c>
      <c r="T403" s="23">
        <f ca="1">SQRT(Inputs!$B$38)*I403+SQRT(1-Inputs!$B$38)*_xlfn.NORM.S.INV(RAND())</f>
        <v>0.21780766899124118</v>
      </c>
      <c r="U403" s="23">
        <f ca="1">SQRT(Inputs!$B$38)*J403+SQRT(1-Inputs!$B$38)*_xlfn.NORM.S.INV(RAND())</f>
        <v>0.88253871141958928</v>
      </c>
      <c r="V403" s="23">
        <f ca="1">SQRT(Inputs!$B$38)*K403+SQRT(1-Inputs!$B$38)*_xlfn.NORM.S.INV(RAND())</f>
        <v>0.96049201555645225</v>
      </c>
      <c r="W403" s="23">
        <f ca="1">SQRT(Inputs!$B$38)*L403+SQRT(1-Inputs!$B$38)*_xlfn.NORM.S.INV(RAND())</f>
        <v>-0.16437515817253323</v>
      </c>
      <c r="X403" s="23">
        <f ca="1">SQRT(Inputs!$B$38)*M403+SQRT(1-Inputs!$B$38)*_xlfn.NORM.S.INV(RAND())</f>
        <v>-0.28722370898413019</v>
      </c>
      <c r="Y403" s="23">
        <f ca="1">SQRT(Inputs!$B$38)*C403+SQRT(1-Inputs!$B$38)*_xlfn.NORM.S.INV(RAND())</f>
        <v>1.8573340898565478</v>
      </c>
      <c r="Z403" s="23">
        <f ca="1">SQRT(Inputs!$B$38)*D403+SQRT(1-Inputs!$B$38)*_xlfn.NORM.S.INV(RAND())</f>
        <v>3.2465828770908645E-2</v>
      </c>
      <c r="AA403" s="23">
        <f ca="1">SQRT(Inputs!$B$38)*E403+SQRT(1-Inputs!$B$38)*_xlfn.NORM.S.INV(RAND())</f>
        <v>-1.8189117561306576</v>
      </c>
      <c r="AB403" s="23">
        <f ca="1">SQRT(Inputs!$B$38)*F403+SQRT(1-Inputs!$B$38)*_xlfn.NORM.S.INV(RAND())</f>
        <v>0.39015713746276193</v>
      </c>
      <c r="AC403" s="23">
        <f ca="1">SQRT(Inputs!$B$38)*G403+SQRT(1-Inputs!$B$38)*_xlfn.NORM.S.INV(RAND())</f>
        <v>-0.95220508931244408</v>
      </c>
      <c r="AD403" s="23">
        <f ca="1">SQRT(Inputs!$B$38)*H403+SQRT(1-Inputs!$B$38)*_xlfn.NORM.S.INV(RAND())</f>
        <v>-1.4642173526075468</v>
      </c>
      <c r="AE403" s="23">
        <f ca="1">SQRT(Inputs!$B$38)*I403+SQRT(1-Inputs!$B$38)*_xlfn.NORM.S.INV(RAND())</f>
        <v>-0.96117438084202622</v>
      </c>
      <c r="AF403" s="23">
        <f ca="1">SQRT(Inputs!$B$38)*J403+SQRT(1-Inputs!$B$38)*_xlfn.NORM.S.INV(RAND())</f>
        <v>1.3669787389484687</v>
      </c>
      <c r="AG403" s="23">
        <f ca="1">SQRT(Inputs!$B$38)*K403+SQRT(1-Inputs!$B$38)*_xlfn.NORM.S.INV(RAND())</f>
        <v>-1.8197854071868691</v>
      </c>
      <c r="AH403" s="23">
        <f ca="1">SQRT(Inputs!$B$38)*L403+SQRT(1-Inputs!$B$38)*_xlfn.NORM.S.INV(RAND())</f>
        <v>1.2918037021377198</v>
      </c>
      <c r="AI403" s="23">
        <f ca="1">SQRT(Inputs!$B$38)*M403+SQRT(1-Inputs!$B$38)*_xlfn.NORM.S.INV(RAND())</f>
        <v>-0.28764947015399855</v>
      </c>
      <c r="AJ403" s="23">
        <f ca="1">SQRT(Inputs!$B$38)*C403+SQRT(1-Inputs!$B$38)*_xlfn.NORM.S.INV(RAND())</f>
        <v>0.43879275985266508</v>
      </c>
      <c r="AK403" s="23">
        <f ca="1">SQRT(Inputs!$B$38)*D403+SQRT(1-Inputs!$B$38)*_xlfn.NORM.S.INV(RAND())</f>
        <v>1.6522957342378359</v>
      </c>
      <c r="AL403" s="23">
        <f ca="1">SQRT(Inputs!$B$38)*E403+SQRT(1-Inputs!$B$38)*_xlfn.NORM.S.INV(RAND())</f>
        <v>-1.7093297918816666</v>
      </c>
      <c r="AM403" s="23">
        <f ca="1">SQRT(Inputs!$B$38)*F403+SQRT(1-Inputs!$B$38)*_xlfn.NORM.S.INV(RAND())</f>
        <v>-0.18331429678199962</v>
      </c>
      <c r="AN403" s="23">
        <f ca="1">SQRT(Inputs!$B$38)*G403+SQRT(1-Inputs!$B$38)*_xlfn.NORM.S.INV(RAND())</f>
        <v>-4.703510489424273E-2</v>
      </c>
      <c r="AO403" s="23">
        <f ca="1">SQRT(Inputs!$B$38)*H403+SQRT(1-Inputs!$B$38)*_xlfn.NORM.S.INV(RAND())</f>
        <v>0.9789910109801363</v>
      </c>
      <c r="AP403" s="23">
        <f ca="1">SQRT(Inputs!$B$38)*I403+SQRT(1-Inputs!$B$38)*_xlfn.NORM.S.INV(RAND())</f>
        <v>-0.59466150926085592</v>
      </c>
      <c r="AQ403" s="23">
        <f ca="1">SQRT(Inputs!$B$38)*J403+SQRT(1-Inputs!$B$38)*_xlfn.NORM.S.INV(RAND())</f>
        <v>-0.26683692535581127</v>
      </c>
      <c r="AR403" s="23">
        <f ca="1">SQRT(Inputs!$B$38)*K403+SQRT(1-Inputs!$B$38)*_xlfn.NORM.S.INV(RAND())</f>
        <v>0.76565261901710313</v>
      </c>
      <c r="AS403" s="23">
        <f ca="1">SQRT(Inputs!$B$38)*L403+SQRT(1-Inputs!$B$38)*_xlfn.NORM.S.INV(RAND())</f>
        <v>1.5259071767384533</v>
      </c>
      <c r="AT403" s="23">
        <f ca="1">SQRT(Inputs!$B$38)*M403+SQRT(1-Inputs!$B$38)*_xlfn.NORM.S.INV(RAND())</f>
        <v>-0.49008616072747346</v>
      </c>
      <c r="AU403" s="15">
        <f ca="1">Inputs!$B$6*EXP($B$8-0.5*C$5^2+C$5*N403)</f>
        <v>6198.397608028884</v>
      </c>
      <c r="AV403" s="15">
        <f t="shared" ca="1" si="219"/>
        <v>7463.3653825114307</v>
      </c>
      <c r="AW403" s="15">
        <f t="shared" ca="1" si="220"/>
        <v>7800.1659350348627</v>
      </c>
      <c r="AX403" s="15">
        <f t="shared" ca="1" si="221"/>
        <v>8842.4641791089216</v>
      </c>
      <c r="AY403" s="15">
        <f t="shared" ca="1" si="222"/>
        <v>10661.597324549535</v>
      </c>
      <c r="AZ403" s="15">
        <f t="shared" ca="1" si="223"/>
        <v>13382.077826939712</v>
      </c>
      <c r="BA403" s="15">
        <f t="shared" ca="1" si="224"/>
        <v>16753.836581519245</v>
      </c>
      <c r="BB403" s="15">
        <f t="shared" ca="1" si="225"/>
        <v>22408.08053060871</v>
      </c>
      <c r="BC403" s="15">
        <f t="shared" ca="1" si="226"/>
        <v>30110.408117144409</v>
      </c>
      <c r="BD403" s="15">
        <f t="shared" ca="1" si="227"/>
        <v>36325.287885623329</v>
      </c>
      <c r="BE403" s="15">
        <f t="shared" ca="1" si="228"/>
        <v>43362.628846365966</v>
      </c>
      <c r="BF403" s="15">
        <f ca="1">Inputs!$B$13*EXP($B$9-0.5*C$6^2+C$6*Y403)</f>
        <v>19987.881116916498</v>
      </c>
      <c r="BG403" s="15">
        <f t="shared" ca="1" si="229"/>
        <v>24503.05713405184</v>
      </c>
      <c r="BH403" s="15">
        <f t="shared" ca="1" si="230"/>
        <v>22141.557143318132</v>
      </c>
      <c r="BI403" s="15">
        <f t="shared" ca="1" si="231"/>
        <v>28782.170274715572</v>
      </c>
      <c r="BJ403" s="15">
        <f t="shared" ca="1" si="232"/>
        <v>30759.648028532367</v>
      </c>
      <c r="BK403" s="15">
        <f t="shared" ca="1" si="233"/>
        <v>30928.728711413438</v>
      </c>
      <c r="BL403" s="15">
        <f t="shared" ca="1" si="234"/>
        <v>33542.758539000642</v>
      </c>
      <c r="BM403" s="15">
        <f t="shared" ca="1" si="235"/>
        <v>48862.678708986372</v>
      </c>
      <c r="BN403" s="15">
        <f t="shared" ca="1" si="236"/>
        <v>48320.247778925703</v>
      </c>
      <c r="BO403" s="15">
        <f t="shared" ca="1" si="237"/>
        <v>69085.648801537129</v>
      </c>
      <c r="BP403" s="15">
        <f t="shared" ca="1" si="238"/>
        <v>82305.012857847963</v>
      </c>
      <c r="BQ403" s="15">
        <f ca="1">Inputs!$B$20*EXP($B$10-0.5*C$7^2+C$7*AJ403)</f>
        <v>5011.8524755480503</v>
      </c>
      <c r="BR403" s="15">
        <f t="shared" ca="1" si="239"/>
        <v>11492.828350938496</v>
      </c>
      <c r="BS403" s="15">
        <f t="shared" ca="1" si="240"/>
        <v>9632.7237449783697</v>
      </c>
      <c r="BT403" s="15">
        <f t="shared" ca="1" si="241"/>
        <v>12657.851861555133</v>
      </c>
      <c r="BU403" s="15">
        <f t="shared" ca="1" si="242"/>
        <v>17343.746152652635</v>
      </c>
      <c r="BV403" s="15">
        <f t="shared" ca="1" si="243"/>
        <v>30085.026173861563</v>
      </c>
      <c r="BW403" s="15">
        <f t="shared" ca="1" si="244"/>
        <v>37017.111228380738</v>
      </c>
      <c r="BX403" s="15">
        <f t="shared" ca="1" si="245"/>
        <v>49077.539351822321</v>
      </c>
      <c r="BY403" s="15">
        <f t="shared" ca="1" si="246"/>
        <v>79614.579323190774</v>
      </c>
      <c r="BZ403" s="15">
        <f t="shared" ca="1" si="247"/>
        <v>147883.26217805172</v>
      </c>
      <c r="CA403" s="15">
        <f t="shared" ca="1" si="248"/>
        <v>190405.4528378931</v>
      </c>
      <c r="CB403" s="15">
        <f ca="1">(AU403*DCF!C$10-DCF!C$5*MAX(AU403*DCF!C$10,0)-MAX(AU403-Inputs!$B$6,0)/Inputs!$B$10)*DCF!C$6</f>
        <v>1034.2602753775841</v>
      </c>
      <c r="CC403" s="15">
        <f ca="1">(AV403*DCF!D$10-DCF!D$5*MAX(AV403*DCF!D$10,0)-MAX(AV403-AU403,0)/Inputs!$B$10)*DCF!D$6</f>
        <v>1510.7154640973552</v>
      </c>
      <c r="CD403" s="15">
        <f ca="1">(AW403*DCF!E$10-DCF!E$5*MAX(AW403*DCF!E$10,0)-MAX(AW403-AV403,0)/Inputs!$B$10)*DCF!E$6</f>
        <v>1725.0727143041322</v>
      </c>
      <c r="CE403" s="15">
        <f ca="1">(AX403*DCF!F$10-DCF!F$5*MAX(AX403*DCF!F$10,0)-MAX(AX403-AW403,0)/Inputs!$B$10)*DCF!F$6</f>
        <v>1713.419415224974</v>
      </c>
      <c r="CF403" s="15">
        <f ca="1">(AY403*DCF!G$10-DCF!G$5*MAX(AY403*DCF!G$10,0)-MAX(AY403-AX403,0)/Inputs!$B$10)*DCF!G$6</f>
        <v>1847.0450696508922</v>
      </c>
      <c r="CG403" s="15">
        <f ca="1">(AZ403*DCF!H$10-DCF!H$5*MAX(AZ403*DCF!H$10,0)-MAX(AZ403-AY403,0)/Inputs!$B$10)*DCF!H$6</f>
        <v>2115.0699245618657</v>
      </c>
      <c r="CH403" s="15">
        <f ca="1">(BA403*DCF!I$10-DCF!I$5*MAX(BA403*DCF!I$10,0)-MAX(BA403-AZ403,0)/Inputs!$B$10)*DCF!I$6</f>
        <v>2507.2281901230435</v>
      </c>
      <c r="CI403" s="15">
        <f ca="1">(BB403*DCF!J$10-DCF!J$5*MAX(BB403*DCF!J$10,0)-MAX(BB403-BA403,0)/Inputs!$B$10)*DCF!J$6</f>
        <v>2988.4711170441997</v>
      </c>
      <c r="CJ403" s="15">
        <f ca="1">(BC403*DCF!K$10-DCF!K$5*MAX(BC403*DCF!K$10,0)-MAX(BC403-BB403,0)/Inputs!$B$10)*DCF!K$6</f>
        <v>3769.083519777344</v>
      </c>
      <c r="CK403" s="15">
        <f ca="1">(BD403*DCF!L$10-DCF!L$5*MAX(BD403*DCF!L$10,0)-MAX(BD403-BC403,0)/Inputs!$B$10)*DCF!L$6</f>
        <v>4674.8595918993506</v>
      </c>
      <c r="CL403" s="15">
        <f ca="1">(BE403*DCF!M$10-DCF!M$5*MAX(BE403*DCF!M$10,0)-MAX(BE403-BD403,0)/Inputs!$B$10)*DCF!M$6</f>
        <v>5278.3422133864333</v>
      </c>
      <c r="CM403" s="15">
        <f ca="1">(BF403*DCF!C$28-DCF!C$5*MAX(BF403*DCF!C$28,0)-MAX(BF403-Inputs!$B$13,0)/Inputs!$B$17)*DCF!C$6</f>
        <v>4113.8235555285082</v>
      </c>
      <c r="CN403" s="15">
        <f ca="1">(BG403*DCF!D$28-DCF!D$5*MAX(BG403*DCF!D$28,0)-MAX(BG403-BF403,0)/Inputs!$B$17)*DCF!D$6</f>
        <v>6253.4213962677313</v>
      </c>
      <c r="CO403" s="15">
        <f ca="1">(BH403*DCF!E$28-DCF!E$5*MAX(BH403*DCF!E$28,0)-MAX(BH403-BG403,0)/Inputs!$B$17)*DCF!E$6</f>
        <v>6270.88324537269</v>
      </c>
      <c r="CP403" s="15">
        <f ca="1">(BI403*DCF!F$28-DCF!F$5*MAX(BI403*DCF!F$28,0)-MAX(BI403-BH403,0)/Inputs!$B$17)*DCF!F$6</f>
        <v>6604.572498927917</v>
      </c>
      <c r="CQ403" s="15">
        <f ca="1">(BJ403*DCF!G$28-DCF!G$5*MAX(BJ403*DCF!G$28,0)-MAX(BJ403-BI403,0)/Inputs!$B$17)*DCF!G$6</f>
        <v>7648.2318306827674</v>
      </c>
      <c r="CR403" s="15">
        <f ca="1">(BK403*DCF!H$28-DCF!H$5*MAX(BK403*DCF!H$28,0)-MAX(BK403-BJ403,0)/Inputs!$B$17)*DCF!H$6</f>
        <v>7622.745445474181</v>
      </c>
      <c r="CS403" s="15">
        <f ca="1">(BL403*DCF!I$28-DCF!I$5*MAX(BL403*DCF!I$28,0)-MAX(BL403-BK403,0)/Inputs!$B$17)*DCF!I$6</f>
        <v>7512.4881239227589</v>
      </c>
      <c r="CT403" s="15">
        <f ca="1">(BM403*DCF!J$28-DCF!J$5*MAX(BM403*DCF!J$28,0)-MAX(BM403-BL403,0)/Inputs!$B$17)*DCF!J$6</f>
        <v>8869.1374883197695</v>
      </c>
      <c r="CU403" s="15">
        <f ca="1">(BN403*DCF!K$28-DCF!K$5*MAX(BN403*DCF!K$28,0)-MAX(BN403-BM403,0)/Inputs!$B$17)*DCF!K$6</f>
        <v>10204.426145178764</v>
      </c>
      <c r="CV403" s="15">
        <f ca="1">(BO403*DCF!L$28-DCF!L$5*MAX(BO403*DCF!L$28,0)-MAX(BO403-BN403,0)/Inputs!$B$17)*DCF!L$6</f>
        <v>11434.397283225695</v>
      </c>
      <c r="CW403" s="15">
        <f ca="1">(BP403*DCF!M$28-DCF!M$5*MAX(BP403*DCF!M$28,0)-MAX(BP403-BO403,0)/Inputs!$B$17)*DCF!M$6</f>
        <v>14103.940802800427</v>
      </c>
      <c r="CX403" s="15">
        <f ca="1">(BQ403*DCF!C$46-DCF!C$5*MAX(BQ403*DCF!C$46,0)-MAX(BQ403-Inputs!$B$20,0)/Inputs!$B$24)*DCF!C$6</f>
        <v>-1993.8931701256699</v>
      </c>
      <c r="CY403" s="15">
        <f ca="1">(BR403*DCF!D$46-DCF!D$5*MAX(BR403*DCF!D$46,0)-MAX(BR403-BQ403,0)/Inputs!$B$24)*DCF!D$6</f>
        <v>-4726.9363923284445</v>
      </c>
      <c r="CZ403" s="15">
        <f ca="1">(BS403*DCF!E$46-DCF!E$5*MAX(BS403*DCF!E$46,0)-MAX(BS403-BR403,0)/Inputs!$B$24)*DCF!E$6</f>
        <v>-1139.0863546740525</v>
      </c>
      <c r="DA403" s="15">
        <f ca="1">(BT403*DCF!F$46-DCF!F$5*MAX(BT403*DCF!F$46,0)-MAX(BT403-BS403,0)/Inputs!$B$24)*DCF!F$6</f>
        <v>-2023.3695804431734</v>
      </c>
      <c r="DB403" s="15">
        <f ca="1">(BU403*DCF!G$46-DCF!G$5*MAX(BU403*DCF!G$46,0)-MAX(BU403-BT403,0)/Inputs!$B$24)*DCF!G$6</f>
        <v>-2159.6516110754696</v>
      </c>
      <c r="DC403" s="15">
        <f ca="1">(BV403*DCF!H$46-DCF!H$5*MAX(BV403*DCF!H$46,0)-MAX(BV403-BU403,0)/Inputs!$B$24)*DCF!H$6</f>
        <v>-3959.2746994727572</v>
      </c>
      <c r="DD403" s="15">
        <f ca="1">(BW403*DCF!I$46-DCF!I$5*MAX(BW403*DCF!I$46,0)-MAX(BW403-BV403,0)/Inputs!$B$24)*DCF!I$6</f>
        <v>-1135.0089170495221</v>
      </c>
      <c r="DE403" s="15">
        <f ca="1">(BX403*DCF!J$46-DCF!J$5*MAX(BX403*DCF!J$46,0)-MAX(BX403-BW403,0)/Inputs!$B$24)*DCF!J$6</f>
        <v>-1139.5614785381802</v>
      </c>
      <c r="DF403" s="15">
        <f ca="1">(BY403*DCF!K$46-DCF!K$5*MAX(BY403*DCF!K$46,0)-MAX(BY403-BX403,0)/Inputs!$B$24)*DCF!K$6</f>
        <v>-2932.9111220927853</v>
      </c>
      <c r="DG403" s="15">
        <f ca="1">(BZ403*DCF!L$46-DCF!L$5*MAX(BZ403*DCF!L$46,0)-MAX(BZ403-BY403,0)/Inputs!$B$24)*DCF!L$6</f>
        <v>-5226.9435675787199</v>
      </c>
      <c r="DH403" s="15">
        <f ca="1">(CA403*DCF!M$46-DCF!M$5*MAX(CA403*DCF!M$46,0)-MAX(CA403-BZ403,0)/Inputs!$B$24)*DCF!M$6</f>
        <v>6037.5125252725993</v>
      </c>
      <c r="DI403" s="15">
        <f ca="1">SUM(CB403:CL403)+BE403*DCF!M$10*(1+Inputs!$B$30)*(1-Inputs!$B$33)*(1-Inputs!$B$30/Inputs!$B$31)/(Inputs!$B$29-Inputs!$B$30)*DCF!M$6</f>
        <v>149842.33698628779</v>
      </c>
      <c r="DJ403" s="15">
        <f ca="1">SUM(CM403:CW403)+BP403*DCF!M$28*(1+Inputs!$B$30)*(1-Inputs!$B$33)*(1-Inputs!$B$30/Inputs!$B$31)/(Inputs!$B$29-Inputs!$B$30)*DCF!M$6</f>
        <v>396045.98668838444</v>
      </c>
      <c r="DK403" s="15">
        <f ca="1">SUM(CX403:DH403)+CA403*DCF!M$46*(1+Inputs!$B$30)*(1-Inputs!$B$33)*(1-Inputs!$B$30/Inputs!$B$31)/(Inputs!$B$29-Inputs!$B$30)*DCF!M$6</f>
        <v>273990.26068706613</v>
      </c>
      <c r="DM403" s="15">
        <f ca="1">DI403+DJ403+DK403+Inputs!$B$34+Inputs!$B$36-Inputs!$B$35</f>
        <v>896729.58436173841</v>
      </c>
    </row>
    <row r="404" spans="1:117" x14ac:dyDescent="0.75">
      <c r="A404" s="11">
        <v>391</v>
      </c>
      <c r="C404" s="23">
        <f t="shared" ref="C404:M413" ca="1" si="249">_xlfn.NORM.S.INV(RAND())</f>
        <v>-0.58476180090691388</v>
      </c>
      <c r="D404" s="23">
        <f t="shared" ca="1" si="249"/>
        <v>1.6206260730505877</v>
      </c>
      <c r="E404" s="23">
        <f t="shared" ca="1" si="249"/>
        <v>-1.0200727571816968</v>
      </c>
      <c r="F404" s="23">
        <f t="shared" ca="1" si="249"/>
        <v>-0.10394560212912199</v>
      </c>
      <c r="G404" s="23">
        <f t="shared" ca="1" si="249"/>
        <v>-0.39908132588251366</v>
      </c>
      <c r="H404" s="23">
        <f t="shared" ca="1" si="249"/>
        <v>0.31579815136239181</v>
      </c>
      <c r="I404" s="23">
        <f t="shared" ca="1" si="249"/>
        <v>-0.47850855773793916</v>
      </c>
      <c r="J404" s="23">
        <f t="shared" ca="1" si="249"/>
        <v>0.18881205281376851</v>
      </c>
      <c r="K404" s="23">
        <f t="shared" ca="1" si="249"/>
        <v>0.67631368368568845</v>
      </c>
      <c r="L404" s="23">
        <f t="shared" ca="1" si="249"/>
        <v>-1.3727990244197126</v>
      </c>
      <c r="M404" s="23">
        <f t="shared" ca="1" si="249"/>
        <v>0.23488725298763125</v>
      </c>
      <c r="N404" s="23">
        <f ca="1">SQRT(Inputs!$B$38)*C404+SQRT(1-Inputs!$B$38)*_xlfn.NORM.S.INV(RAND())</f>
        <v>0.51627962757008472</v>
      </c>
      <c r="O404" s="23">
        <f ca="1">SQRT(Inputs!$B$38)*D404+SQRT(1-Inputs!$B$38)*_xlfn.NORM.S.INV(RAND())</f>
        <v>-1.2477266366472124</v>
      </c>
      <c r="P404" s="23">
        <f ca="1">SQRT(Inputs!$B$38)*E404+SQRT(1-Inputs!$B$38)*_xlfn.NORM.S.INV(RAND())</f>
        <v>-2.5433558360626689</v>
      </c>
      <c r="Q404" s="23">
        <f ca="1">SQRT(Inputs!$B$38)*F404+SQRT(1-Inputs!$B$38)*_xlfn.NORM.S.INV(RAND())</f>
        <v>-0.36122491390209632</v>
      </c>
      <c r="R404" s="23">
        <f ca="1">SQRT(Inputs!$B$38)*G404+SQRT(1-Inputs!$B$38)*_xlfn.NORM.S.INV(RAND())</f>
        <v>-0.606739838445711</v>
      </c>
      <c r="S404" s="23">
        <f ca="1">SQRT(Inputs!$B$38)*H404+SQRT(1-Inputs!$B$38)*_xlfn.NORM.S.INV(RAND())</f>
        <v>-1.0068277497973848</v>
      </c>
      <c r="T404" s="23">
        <f ca="1">SQRT(Inputs!$B$38)*I404+SQRT(1-Inputs!$B$38)*_xlfn.NORM.S.INV(RAND())</f>
        <v>0.26926921539942028</v>
      </c>
      <c r="U404" s="23">
        <f ca="1">SQRT(Inputs!$B$38)*J404+SQRT(1-Inputs!$B$38)*_xlfn.NORM.S.INV(RAND())</f>
        <v>-0.65570591838518455</v>
      </c>
      <c r="V404" s="23">
        <f ca="1">SQRT(Inputs!$B$38)*K404+SQRT(1-Inputs!$B$38)*_xlfn.NORM.S.INV(RAND())</f>
        <v>0.28387230009064207</v>
      </c>
      <c r="W404" s="23">
        <f ca="1">SQRT(Inputs!$B$38)*L404+SQRT(1-Inputs!$B$38)*_xlfn.NORM.S.INV(RAND())</f>
        <v>-1.6945504853815243</v>
      </c>
      <c r="X404" s="23">
        <f ca="1">SQRT(Inputs!$B$38)*M404+SQRT(1-Inputs!$B$38)*_xlfn.NORM.S.INV(RAND())</f>
        <v>0.61854287628450844</v>
      </c>
      <c r="Y404" s="23">
        <f ca="1">SQRT(Inputs!$B$38)*C404+SQRT(1-Inputs!$B$38)*_xlfn.NORM.S.INV(RAND())</f>
        <v>-0.60032499134899919</v>
      </c>
      <c r="Z404" s="23">
        <f ca="1">SQRT(Inputs!$B$38)*D404+SQRT(1-Inputs!$B$38)*_xlfn.NORM.S.INV(RAND())</f>
        <v>2.3651138776101326</v>
      </c>
      <c r="AA404" s="23">
        <f ca="1">SQRT(Inputs!$B$38)*E404+SQRT(1-Inputs!$B$38)*_xlfn.NORM.S.INV(RAND())</f>
        <v>-6.6176048387053654E-2</v>
      </c>
      <c r="AB404" s="23">
        <f ca="1">SQRT(Inputs!$B$38)*F404+SQRT(1-Inputs!$B$38)*_xlfn.NORM.S.INV(RAND())</f>
        <v>-5.2216797203934184E-4</v>
      </c>
      <c r="AC404" s="23">
        <f ca="1">SQRT(Inputs!$B$38)*G404+SQRT(1-Inputs!$B$38)*_xlfn.NORM.S.INV(RAND())</f>
        <v>-1.2608812196848205</v>
      </c>
      <c r="AD404" s="23">
        <f ca="1">SQRT(Inputs!$B$38)*H404+SQRT(1-Inputs!$B$38)*_xlfn.NORM.S.INV(RAND())</f>
        <v>-0.49951968570380478</v>
      </c>
      <c r="AE404" s="23">
        <f ca="1">SQRT(Inputs!$B$38)*I404+SQRT(1-Inputs!$B$38)*_xlfn.NORM.S.INV(RAND())</f>
        <v>1.3192947839027078</v>
      </c>
      <c r="AF404" s="23">
        <f ca="1">SQRT(Inputs!$B$38)*J404+SQRT(1-Inputs!$B$38)*_xlfn.NORM.S.INV(RAND())</f>
        <v>4.7784479452054933E-2</v>
      </c>
      <c r="AG404" s="23">
        <f ca="1">SQRT(Inputs!$B$38)*K404+SQRT(1-Inputs!$B$38)*_xlfn.NORM.S.INV(RAND())</f>
        <v>1.0923327013477335</v>
      </c>
      <c r="AH404" s="23">
        <f ca="1">SQRT(Inputs!$B$38)*L404+SQRT(1-Inputs!$B$38)*_xlfn.NORM.S.INV(RAND())</f>
        <v>-0.39202253966328565</v>
      </c>
      <c r="AI404" s="23">
        <f ca="1">SQRT(Inputs!$B$38)*M404+SQRT(1-Inputs!$B$38)*_xlfn.NORM.S.INV(RAND())</f>
        <v>0.46718066931845714</v>
      </c>
      <c r="AJ404" s="23">
        <f ca="1">SQRT(Inputs!$B$38)*C404+SQRT(1-Inputs!$B$38)*_xlfn.NORM.S.INV(RAND())</f>
        <v>0.19657601662940605</v>
      </c>
      <c r="AK404" s="23">
        <f ca="1">SQRT(Inputs!$B$38)*D404+SQRT(1-Inputs!$B$38)*_xlfn.NORM.S.INV(RAND())</f>
        <v>1.2212646577887374</v>
      </c>
      <c r="AL404" s="23">
        <f ca="1">SQRT(Inputs!$B$38)*E404+SQRT(1-Inputs!$B$38)*_xlfn.NORM.S.INV(RAND())</f>
        <v>-0.88437602198196341</v>
      </c>
      <c r="AM404" s="23">
        <f ca="1">SQRT(Inputs!$B$38)*F404+SQRT(1-Inputs!$B$38)*_xlfn.NORM.S.INV(RAND())</f>
        <v>0.40683535840204177</v>
      </c>
      <c r="AN404" s="23">
        <f ca="1">SQRT(Inputs!$B$38)*G404+SQRT(1-Inputs!$B$38)*_xlfn.NORM.S.INV(RAND())</f>
        <v>-1.286669923275519</v>
      </c>
      <c r="AO404" s="23">
        <f ca="1">SQRT(Inputs!$B$38)*H404+SQRT(1-Inputs!$B$38)*_xlfn.NORM.S.INV(RAND())</f>
        <v>0.14106397097159065</v>
      </c>
      <c r="AP404" s="23">
        <f ca="1">SQRT(Inputs!$B$38)*I404+SQRT(1-Inputs!$B$38)*_xlfn.NORM.S.INV(RAND())</f>
        <v>1.3239679815163559</v>
      </c>
      <c r="AQ404" s="23">
        <f ca="1">SQRT(Inputs!$B$38)*J404+SQRT(1-Inputs!$B$38)*_xlfn.NORM.S.INV(RAND())</f>
        <v>-0.74285648911165159</v>
      </c>
      <c r="AR404" s="23">
        <f ca="1">SQRT(Inputs!$B$38)*K404+SQRT(1-Inputs!$B$38)*_xlfn.NORM.S.INV(RAND())</f>
        <v>-0.38950901042674713</v>
      </c>
      <c r="AS404" s="23">
        <f ca="1">SQRT(Inputs!$B$38)*L404+SQRT(1-Inputs!$B$38)*_xlfn.NORM.S.INV(RAND())</f>
        <v>-1.60047524269973</v>
      </c>
      <c r="AT404" s="23">
        <f ca="1">SQRT(Inputs!$B$38)*M404+SQRT(1-Inputs!$B$38)*_xlfn.NORM.S.INV(RAND())</f>
        <v>-0.80985013440866993</v>
      </c>
      <c r="AU404" s="15">
        <f ca="1">Inputs!$B$6*EXP($B$8-0.5*C$5^2+C$5*N404)</f>
        <v>5394.7642950600903</v>
      </c>
      <c r="AV404" s="15">
        <f t="shared" ca="1" si="219"/>
        <v>5466.0489429282416</v>
      </c>
      <c r="AW404" s="15">
        <f t="shared" ca="1" si="220"/>
        <v>4729.4119429093143</v>
      </c>
      <c r="AX404" s="15">
        <f t="shared" ca="1" si="221"/>
        <v>5519.34927193577</v>
      </c>
      <c r="AY404" s="15">
        <f t="shared" ca="1" si="222"/>
        <v>6283.7846145730255</v>
      </c>
      <c r="AZ404" s="15">
        <f t="shared" ca="1" si="223"/>
        <v>6878.7028790702079</v>
      </c>
      <c r="BA404" s="15">
        <f t="shared" ca="1" si="224"/>
        <v>8658.3744276722791</v>
      </c>
      <c r="BB404" s="15">
        <f t="shared" ca="1" si="225"/>
        <v>9926.4722269296453</v>
      </c>
      <c r="BC404" s="15">
        <f t="shared" ca="1" si="226"/>
        <v>12495.147759340696</v>
      </c>
      <c r="BD404" s="15">
        <f t="shared" ca="1" si="227"/>
        <v>13064.00750933245</v>
      </c>
      <c r="BE404" s="15">
        <f t="shared" ca="1" si="228"/>
        <v>16936.012740546099</v>
      </c>
      <c r="BF404" s="15">
        <f ca="1">Inputs!$B$13*EXP($B$9-0.5*C$6^2+C$6*Y404)</f>
        <v>12279.127984669363</v>
      </c>
      <c r="BG404" s="15">
        <f t="shared" ca="1" si="229"/>
        <v>22930.592791629933</v>
      </c>
      <c r="BH404" s="15">
        <f t="shared" ca="1" si="230"/>
        <v>27711.139917794502</v>
      </c>
      <c r="BI404" s="15">
        <f t="shared" ca="1" si="231"/>
        <v>33919.877275103267</v>
      </c>
      <c r="BJ404" s="15">
        <f t="shared" ca="1" si="232"/>
        <v>34672.764770739806</v>
      </c>
      <c r="BK404" s="15">
        <f t="shared" ca="1" si="233"/>
        <v>39756.50250007557</v>
      </c>
      <c r="BL404" s="15">
        <f t="shared" ca="1" si="234"/>
        <v>57941.776755823761</v>
      </c>
      <c r="BM404" s="15">
        <f t="shared" ca="1" si="235"/>
        <v>71646.996425195932</v>
      </c>
      <c r="BN404" s="15">
        <f t="shared" ca="1" si="236"/>
        <v>100440.37053798666</v>
      </c>
      <c r="BO404" s="15">
        <f t="shared" ca="1" si="237"/>
        <v>118076.43953584696</v>
      </c>
      <c r="BP404" s="15">
        <f t="shared" ca="1" si="238"/>
        <v>153229.48851524421</v>
      </c>
      <c r="BQ404" s="15">
        <f ca="1">Inputs!$B$20*EXP($B$10-0.5*C$7^2+C$7*AJ404)</f>
        <v>4599.2604403018449</v>
      </c>
      <c r="BR404" s="15">
        <f t="shared" ca="1" si="239"/>
        <v>9197.4500699644759</v>
      </c>
      <c r="BS404" s="15">
        <f t="shared" ca="1" si="240"/>
        <v>9769.8216209760903</v>
      </c>
      <c r="BT404" s="15">
        <f t="shared" ca="1" si="241"/>
        <v>14987.629897910219</v>
      </c>
      <c r="BU404" s="15">
        <f t="shared" ca="1" si="242"/>
        <v>15214.13894990098</v>
      </c>
      <c r="BV404" s="15">
        <f t="shared" ca="1" si="243"/>
        <v>21850.788973102342</v>
      </c>
      <c r="BW404" s="15">
        <f t="shared" ca="1" si="244"/>
        <v>40353.018411545476</v>
      </c>
      <c r="BX404" s="15">
        <f t="shared" ca="1" si="245"/>
        <v>48630.835340765072</v>
      </c>
      <c r="BY404" s="15">
        <f t="shared" ca="1" si="246"/>
        <v>63246.676093140188</v>
      </c>
      <c r="BZ404" s="15">
        <f t="shared" ca="1" si="247"/>
        <v>66124.128394567946</v>
      </c>
      <c r="CA404" s="15">
        <f t="shared" ca="1" si="248"/>
        <v>80434.562500083193</v>
      </c>
      <c r="CB404" s="15">
        <f ca="1">(AU404*DCF!C$10-DCF!C$5*MAX(AU404*DCF!C$10,0)-MAX(AU404-Inputs!$B$6,0)/Inputs!$B$10)*DCF!C$6</f>
        <v>1039.9903241393145</v>
      </c>
      <c r="CC404" s="15">
        <f ca="1">(AV404*DCF!D$10-DCF!D$5*MAX(AV404*DCF!D$10,0)-MAX(AV404-AU404,0)/Inputs!$B$10)*DCF!D$6</f>
        <v>1314.9315028418366</v>
      </c>
      <c r="CD404" s="15">
        <f ca="1">(AW404*DCF!E$10-DCF!E$5*MAX(AW404*DCF!E$10,0)-MAX(AW404-AV404,0)/Inputs!$B$10)*DCF!E$6</f>
        <v>1091.9459317159192</v>
      </c>
      <c r="CE404" s="15">
        <f ca="1">(AX404*DCF!F$10-DCF!F$5*MAX(AX404*DCF!F$10,0)-MAX(AX404-AW404,0)/Inputs!$B$10)*DCF!F$6</f>
        <v>1040.4987766421016</v>
      </c>
      <c r="CF404" s="15">
        <f ca="1">(AY404*DCF!G$10-DCF!G$5*MAX(AY404*DCF!G$10,0)-MAX(AY404-AX404,0)/Inputs!$B$10)*DCF!G$6</f>
        <v>1147.7723465327508</v>
      </c>
      <c r="CG404" s="15">
        <f ca="1">(AZ404*DCF!H$10-DCF!H$5*MAX(AZ404*DCF!H$10,0)-MAX(AZ404-AY404,0)/Inputs!$B$10)*DCF!H$6</f>
        <v>1229.8666947592214</v>
      </c>
      <c r="CH404" s="15">
        <f ca="1">(BA404*DCF!I$10-DCF!I$5*MAX(BA404*DCF!I$10,0)-MAX(BA404-AZ404,0)/Inputs!$B$10)*DCF!I$6</f>
        <v>1289.6406614484804</v>
      </c>
      <c r="CI404" s="15">
        <f ca="1">(BB404*DCF!J$10-DCF!J$5*MAX(BB404*DCF!J$10,0)-MAX(BB404-BA404,0)/Inputs!$B$10)*DCF!J$6</f>
        <v>1511.2463418733234</v>
      </c>
      <c r="CJ404" s="15">
        <f ca="1">(BC404*DCF!K$10-DCF!K$5*MAX(BC404*DCF!K$10,0)-MAX(BC404-BB404,0)/Inputs!$B$10)*DCF!K$6</f>
        <v>1651.9426439149481</v>
      </c>
      <c r="CK404" s="15">
        <f ca="1">(BD404*DCF!L$10-DCF!L$5*MAX(BD404*DCF!L$10,0)-MAX(BD404-BC404,0)/Inputs!$B$10)*DCF!L$6</f>
        <v>1896.7379808317698</v>
      </c>
      <c r="CL404" s="15">
        <f ca="1">(BE404*DCF!M$10-DCF!M$5*MAX(BE404*DCF!M$10,0)-MAX(BE404-BD404,0)/Inputs!$B$10)*DCF!M$6</f>
        <v>1927.3380519832474</v>
      </c>
      <c r="CM404" s="15">
        <f ca="1">(BF404*DCF!C$28-DCF!C$5*MAX(BF404*DCF!C$28,0)-MAX(BF404-Inputs!$B$13,0)/Inputs!$B$17)*DCF!C$6</f>
        <v>3541.475156230103</v>
      </c>
      <c r="CN404" s="15">
        <f ca="1">(BG404*DCF!D$28-DCF!D$5*MAX(BG404*DCF!D$28,0)-MAX(BG404-BF404,0)/Inputs!$B$17)*DCF!D$6</f>
        <v>4481.1426350066167</v>
      </c>
      <c r="CO404" s="15">
        <f ca="1">(BH404*DCF!E$28-DCF!E$5*MAX(BH404*DCF!E$28,0)-MAX(BH404-BG404,0)/Inputs!$B$17)*DCF!E$6</f>
        <v>6906.1082261884203</v>
      </c>
      <c r="CP404" s="15">
        <f ca="1">(BI404*DCF!F$28-DCF!F$5*MAX(BI404*DCF!F$28,0)-MAX(BI404-BH404,0)/Inputs!$B$17)*DCF!F$6</f>
        <v>8077.9544288898069</v>
      </c>
      <c r="CQ404" s="15">
        <f ca="1">(BJ404*DCF!G$28-DCF!G$5*MAX(BJ404*DCF!G$28,0)-MAX(BJ404-BI404,0)/Inputs!$B$17)*DCF!G$6</f>
        <v>8869.4836421309647</v>
      </c>
      <c r="CR404" s="15">
        <f ca="1">(BK404*DCF!H$28-DCF!H$5*MAX(BK404*DCF!H$28,0)-MAX(BK404-BJ404,0)/Inputs!$B$17)*DCF!H$6</f>
        <v>9042.3515155477908</v>
      </c>
      <c r="CS404" s="15">
        <f ca="1">(BL404*DCF!I$28-DCF!I$5*MAX(BL404*DCF!I$28,0)-MAX(BL404-BK404,0)/Inputs!$B$17)*DCF!I$6</f>
        <v>11015.040413187431</v>
      </c>
      <c r="CT404" s="15">
        <f ca="1">(BM404*DCF!J$28-DCF!J$5*MAX(BM404*DCF!J$28,0)-MAX(BM404-BL404,0)/Inputs!$B$17)*DCF!J$6</f>
        <v>14166.027907708407</v>
      </c>
      <c r="CU404" s="15">
        <f ca="1">(BN404*DCF!K$28-DCF!K$5*MAX(BN404*DCF!K$28,0)-MAX(BN404-BM404,0)/Inputs!$B$17)*DCF!K$6</f>
        <v>17684.517371047477</v>
      </c>
      <c r="CV404" s="15">
        <f ca="1">(BO404*DCF!L$28-DCF!L$5*MAX(BO404*DCF!L$28,0)-MAX(BO404-BN404,0)/Inputs!$B$17)*DCF!L$6</f>
        <v>21563.177481938965</v>
      </c>
      <c r="CW404" s="15">
        <f ca="1">(BP404*DCF!M$28-DCF!M$5*MAX(BP404*DCF!M$28,0)-MAX(BP404-BO404,0)/Inputs!$B$17)*DCF!M$6</f>
        <v>25155.735548252436</v>
      </c>
      <c r="CX404" s="15">
        <f ca="1">(BQ404*DCF!C$46-DCF!C$5*MAX(BQ404*DCF!C$46,0)-MAX(BQ404-Inputs!$B$20,0)/Inputs!$B$24)*DCF!C$6</f>
        <v>-1708.0326376225253</v>
      </c>
      <c r="CY404" s="15">
        <f ca="1">(BR404*DCF!D$46-DCF!D$5*MAX(BR404*DCF!D$46,0)-MAX(BR404-BQ404,0)/Inputs!$B$24)*DCF!D$6</f>
        <v>-3531.7995861723821</v>
      </c>
      <c r="CZ404" s="15">
        <f ca="1">(BS404*DCF!E$46-DCF!E$5*MAX(BS404*DCF!E$46,0)-MAX(BS404-BR404,0)/Inputs!$B$24)*DCF!E$6</f>
        <v>-1380.9115254853025</v>
      </c>
      <c r="DA404" s="15">
        <f ca="1">(BT404*DCF!F$46-DCF!F$5*MAX(BT404*DCF!F$46,0)-MAX(BT404-BS404,0)/Inputs!$B$24)*DCF!F$6</f>
        <v>-2991.4629093245435</v>
      </c>
      <c r="DB404" s="15">
        <f ca="1">(BU404*DCF!G$46-DCF!G$5*MAX(BU404*DCF!G$46,0)-MAX(BU404-BT404,0)/Inputs!$B$24)*DCF!G$6</f>
        <v>-587.96674462371811</v>
      </c>
      <c r="DC404" s="15">
        <f ca="1">(BV404*DCF!H$46-DCF!H$5*MAX(BV404*DCF!H$46,0)-MAX(BV404-BU404,0)/Inputs!$B$24)*DCF!H$6</f>
        <v>-2062.2983312804763</v>
      </c>
      <c r="DD404" s="15">
        <f ca="1">(BW404*DCF!I$46-DCF!I$5*MAX(BW404*DCF!I$46,0)-MAX(BW404-BV404,0)/Inputs!$B$24)*DCF!I$6</f>
        <v>-4379.3057030416776</v>
      </c>
      <c r="DE404" s="15">
        <f ca="1">(BX404*DCF!J$46-DCF!J$5*MAX(BX404*DCF!J$46,0)-MAX(BX404-BW404,0)/Inputs!$B$24)*DCF!J$6</f>
        <v>-155.21278655823201</v>
      </c>
      <c r="DF404" s="15">
        <f ca="1">(BY404*DCF!K$46-DCF!K$5*MAX(BY404*DCF!K$46,0)-MAX(BY404-BX404,0)/Inputs!$B$24)*DCF!K$6</f>
        <v>32.369352339704541</v>
      </c>
      <c r="DG404" s="15">
        <f ca="1">(BZ404*DCF!L$46-DCF!L$5*MAX(BZ404*DCF!L$46,0)-MAX(BZ404-BY404,0)/Inputs!$B$24)*DCF!L$6</f>
        <v>3919.6786037120987</v>
      </c>
      <c r="DH404" s="15">
        <f ca="1">(CA404*DCF!M$46-DCF!M$5*MAX(CA404*DCF!M$46,0)-MAX(CA404-BZ404,0)/Inputs!$B$24)*DCF!M$6</f>
        <v>3314.0689975069918</v>
      </c>
      <c r="DI404" s="15">
        <f ca="1">SUM(CB404:CL404)+BE404*DCF!M$10*(1+Inputs!$B$30)*(1-Inputs!$B$33)*(1-Inputs!$B$30/Inputs!$B$31)/(Inputs!$B$29-Inputs!$B$30)*DCF!M$6</f>
        <v>62275.058669206221</v>
      </c>
      <c r="DJ404" s="15">
        <f ca="1">SUM(CM404:CW404)+BP404*DCF!M$28*(1+Inputs!$B$30)*(1-Inputs!$B$33)*(1-Inputs!$B$30/Inputs!$B$31)/(Inputs!$B$29-Inputs!$B$30)*DCF!M$6</f>
        <v>699089.27137698571</v>
      </c>
      <c r="DK404" s="15">
        <f ca="1">SUM(CX404:DH404)+CA404*DCF!M$46*(1+Inputs!$B$30)*(1-Inputs!$B$33)*(1-Inputs!$B$30/Inputs!$B$31)/(Inputs!$B$29-Inputs!$B$30)*DCF!M$6</f>
        <v>114830.48843762092</v>
      </c>
      <c r="DM404" s="15">
        <f ca="1">DI404+DJ404+DK404+Inputs!$B$34+Inputs!$B$36-Inputs!$B$35</f>
        <v>953045.81848381285</v>
      </c>
    </row>
    <row r="405" spans="1:117" x14ac:dyDescent="0.75">
      <c r="A405" s="11">
        <v>392</v>
      </c>
      <c r="C405" s="23">
        <f t="shared" ca="1" si="249"/>
        <v>-0.89853073887354018</v>
      </c>
      <c r="D405" s="23">
        <f t="shared" ca="1" si="249"/>
        <v>2.0802044323717168</v>
      </c>
      <c r="E405" s="23">
        <f t="shared" ca="1" si="249"/>
        <v>0.9200925958240842</v>
      </c>
      <c r="F405" s="23">
        <f t="shared" ca="1" si="249"/>
        <v>-2.975869846032841</v>
      </c>
      <c r="G405" s="23">
        <f t="shared" ca="1" si="249"/>
        <v>0.49697347853156032</v>
      </c>
      <c r="H405" s="23">
        <f t="shared" ca="1" si="249"/>
        <v>-0.50279603847632814</v>
      </c>
      <c r="I405" s="23">
        <f t="shared" ca="1" si="249"/>
        <v>-1.6792825384999059</v>
      </c>
      <c r="J405" s="23">
        <f t="shared" ca="1" si="249"/>
        <v>-1.0709403355147493</v>
      </c>
      <c r="K405" s="23">
        <f t="shared" ca="1" si="249"/>
        <v>-0.56394708396386239</v>
      </c>
      <c r="L405" s="23">
        <f t="shared" ca="1" si="249"/>
        <v>-1.1764235392805646</v>
      </c>
      <c r="M405" s="23">
        <f t="shared" ca="1" si="249"/>
        <v>9.5579542924639119E-2</v>
      </c>
      <c r="N405" s="23">
        <f ca="1">SQRT(Inputs!$B$38)*C405+SQRT(1-Inputs!$B$38)*_xlfn.NORM.S.INV(RAND())</f>
        <v>-0.2596127673010265</v>
      </c>
      <c r="O405" s="23">
        <f ca="1">SQRT(Inputs!$B$38)*D405+SQRT(1-Inputs!$B$38)*_xlfn.NORM.S.INV(RAND())</f>
        <v>1.3226419692160967</v>
      </c>
      <c r="P405" s="23">
        <f ca="1">SQRT(Inputs!$B$38)*E405+SQRT(1-Inputs!$B$38)*_xlfn.NORM.S.INV(RAND())</f>
        <v>1.111804474649583</v>
      </c>
      <c r="Q405" s="23">
        <f ca="1">SQRT(Inputs!$B$38)*F405+SQRT(1-Inputs!$B$38)*_xlfn.NORM.S.INV(RAND())</f>
        <v>-1.0619673258366762</v>
      </c>
      <c r="R405" s="23">
        <f ca="1">SQRT(Inputs!$B$38)*G405+SQRT(1-Inputs!$B$38)*_xlfn.NORM.S.INV(RAND())</f>
        <v>0.24575186309843278</v>
      </c>
      <c r="S405" s="23">
        <f ca="1">SQRT(Inputs!$B$38)*H405+SQRT(1-Inputs!$B$38)*_xlfn.NORM.S.INV(RAND())</f>
        <v>0.53294429588833458</v>
      </c>
      <c r="T405" s="23">
        <f ca="1">SQRT(Inputs!$B$38)*I405+SQRT(1-Inputs!$B$38)*_xlfn.NORM.S.INV(RAND())</f>
        <v>-0.67685149721966387</v>
      </c>
      <c r="U405" s="23">
        <f ca="1">SQRT(Inputs!$B$38)*J405+SQRT(1-Inputs!$B$38)*_xlfn.NORM.S.INV(RAND())</f>
        <v>-0.7581710041240397</v>
      </c>
      <c r="V405" s="23">
        <f ca="1">SQRT(Inputs!$B$38)*K405+SQRT(1-Inputs!$B$38)*_xlfn.NORM.S.INV(RAND())</f>
        <v>-0.853321850590256</v>
      </c>
      <c r="W405" s="23">
        <f ca="1">SQRT(Inputs!$B$38)*L405+SQRT(1-Inputs!$B$38)*_xlfn.NORM.S.INV(RAND())</f>
        <v>-0.52630782906581597</v>
      </c>
      <c r="X405" s="23">
        <f ca="1">SQRT(Inputs!$B$38)*M405+SQRT(1-Inputs!$B$38)*_xlfn.NORM.S.INV(RAND())</f>
        <v>0.39802631950763562</v>
      </c>
      <c r="Y405" s="23">
        <f ca="1">SQRT(Inputs!$B$38)*C405+SQRT(1-Inputs!$B$38)*_xlfn.NORM.S.INV(RAND())</f>
        <v>-0.46532003167682912</v>
      </c>
      <c r="Z405" s="23">
        <f ca="1">SQRT(Inputs!$B$38)*D405+SQRT(1-Inputs!$B$38)*_xlfn.NORM.S.INV(RAND())</f>
        <v>1.0772579072883361</v>
      </c>
      <c r="AA405" s="23">
        <f ca="1">SQRT(Inputs!$B$38)*E405+SQRT(1-Inputs!$B$38)*_xlfn.NORM.S.INV(RAND())</f>
        <v>0.9859701272711936</v>
      </c>
      <c r="AB405" s="23">
        <f ca="1">SQRT(Inputs!$B$38)*F405+SQRT(1-Inputs!$B$38)*_xlfn.NORM.S.INV(RAND())</f>
        <v>-1.7861168667903997</v>
      </c>
      <c r="AC405" s="23">
        <f ca="1">SQRT(Inputs!$B$38)*G405+SQRT(1-Inputs!$B$38)*_xlfn.NORM.S.INV(RAND())</f>
        <v>0.48978281177802041</v>
      </c>
      <c r="AD405" s="23">
        <f ca="1">SQRT(Inputs!$B$38)*H405+SQRT(1-Inputs!$B$38)*_xlfn.NORM.S.INV(RAND())</f>
        <v>-0.56951564270753052</v>
      </c>
      <c r="AE405" s="23">
        <f ca="1">SQRT(Inputs!$B$38)*I405+SQRT(1-Inputs!$B$38)*_xlfn.NORM.S.INV(RAND())</f>
        <v>-1.3559103721650076</v>
      </c>
      <c r="AF405" s="23">
        <f ca="1">SQRT(Inputs!$B$38)*J405+SQRT(1-Inputs!$B$38)*_xlfn.NORM.S.INV(RAND())</f>
        <v>-0.63760183412937521</v>
      </c>
      <c r="AG405" s="23">
        <f ca="1">SQRT(Inputs!$B$38)*K405+SQRT(1-Inputs!$B$38)*_xlfn.NORM.S.INV(RAND())</f>
        <v>-0.55673173347494254</v>
      </c>
      <c r="AH405" s="23">
        <f ca="1">SQRT(Inputs!$B$38)*L405+SQRT(1-Inputs!$B$38)*_xlfn.NORM.S.INV(RAND())</f>
        <v>-1.3932260115401578</v>
      </c>
      <c r="AI405" s="23">
        <f ca="1">SQRT(Inputs!$B$38)*M405+SQRT(1-Inputs!$B$38)*_xlfn.NORM.S.INV(RAND())</f>
        <v>-0.41873742537455833</v>
      </c>
      <c r="AJ405" s="23">
        <f ca="1">SQRT(Inputs!$B$38)*C405+SQRT(1-Inputs!$B$38)*_xlfn.NORM.S.INV(RAND())</f>
        <v>-1.1889820625811383</v>
      </c>
      <c r="AK405" s="23">
        <f ca="1">SQRT(Inputs!$B$38)*D405+SQRT(1-Inputs!$B$38)*_xlfn.NORM.S.INV(RAND())</f>
        <v>0.74646374063304455</v>
      </c>
      <c r="AL405" s="23">
        <f ca="1">SQRT(Inputs!$B$38)*E405+SQRT(1-Inputs!$B$38)*_xlfn.NORM.S.INV(RAND())</f>
        <v>1.5772378676762271</v>
      </c>
      <c r="AM405" s="23">
        <f ca="1">SQRT(Inputs!$B$38)*F405+SQRT(1-Inputs!$B$38)*_xlfn.NORM.S.INV(RAND())</f>
        <v>-2.0293497781378105</v>
      </c>
      <c r="AN405" s="23">
        <f ca="1">SQRT(Inputs!$B$38)*G405+SQRT(1-Inputs!$B$38)*_xlfn.NORM.S.INV(RAND())</f>
        <v>0.17948485448032314</v>
      </c>
      <c r="AO405" s="23">
        <f ca="1">SQRT(Inputs!$B$38)*H405+SQRT(1-Inputs!$B$38)*_xlfn.NORM.S.INV(RAND())</f>
        <v>0.26497671789415161</v>
      </c>
      <c r="AP405" s="23">
        <f ca="1">SQRT(Inputs!$B$38)*I405+SQRT(1-Inputs!$B$38)*_xlfn.NORM.S.INV(RAND())</f>
        <v>-1.5085002845466584</v>
      </c>
      <c r="AQ405" s="23">
        <f ca="1">SQRT(Inputs!$B$38)*J405+SQRT(1-Inputs!$B$38)*_xlfn.NORM.S.INV(RAND())</f>
        <v>-1.3342677863589611</v>
      </c>
      <c r="AR405" s="23">
        <f ca="1">SQRT(Inputs!$B$38)*K405+SQRT(1-Inputs!$B$38)*_xlfn.NORM.S.INV(RAND())</f>
        <v>-0.56386516866032443</v>
      </c>
      <c r="AS405" s="23">
        <f ca="1">SQRT(Inputs!$B$38)*L405+SQRT(1-Inputs!$B$38)*_xlfn.NORM.S.INV(RAND())</f>
        <v>-2.3658580923074779</v>
      </c>
      <c r="AT405" s="23">
        <f ca="1">SQRT(Inputs!$B$38)*M405+SQRT(1-Inputs!$B$38)*_xlfn.NORM.S.INV(RAND())</f>
        <v>-0.61403193292923586</v>
      </c>
      <c r="AU405" s="15">
        <f ca="1">Inputs!$B$6*EXP($B$8-0.5*C$5^2+C$5*N405)</f>
        <v>4758.0257327276595</v>
      </c>
      <c r="AV405" s="15">
        <f t="shared" ca="1" si="219"/>
        <v>7034.9205864874293</v>
      </c>
      <c r="AW405" s="15">
        <f t="shared" ca="1" si="220"/>
        <v>9965.6432879796012</v>
      </c>
      <c r="AX405" s="15">
        <f t="shared" ca="1" si="221"/>
        <v>10655.293651810111</v>
      </c>
      <c r="AY405" s="15">
        <f t="shared" ca="1" si="222"/>
        <v>13401.009703770213</v>
      </c>
      <c r="AZ405" s="15">
        <f t="shared" ca="1" si="223"/>
        <v>17380.458773791714</v>
      </c>
      <c r="BA405" s="15">
        <f t="shared" ca="1" si="224"/>
        <v>19814.672625912917</v>
      </c>
      <c r="BB405" s="15">
        <f t="shared" ca="1" si="225"/>
        <v>22484.69644889592</v>
      </c>
      <c r="BC405" s="15">
        <f t="shared" ca="1" si="226"/>
        <v>25360.603686326449</v>
      </c>
      <c r="BD405" s="15">
        <f t="shared" ca="1" si="227"/>
        <v>29576.71310622594</v>
      </c>
      <c r="BE405" s="15">
        <f t="shared" ca="1" si="228"/>
        <v>37580.450072993575</v>
      </c>
      <c r="BF405" s="15">
        <f ca="1">Inputs!$B$13*EXP($B$9-0.5*C$6^2+C$6*Y405)</f>
        <v>12612.209221418732</v>
      </c>
      <c r="BG405" s="15">
        <f t="shared" ca="1" si="229"/>
        <v>18668.874883094672</v>
      </c>
      <c r="BH405" s="15">
        <f t="shared" ca="1" si="230"/>
        <v>26862.371123281824</v>
      </c>
      <c r="BI405" s="15">
        <f t="shared" ca="1" si="231"/>
        <v>24979.496837294926</v>
      </c>
      <c r="BJ405" s="15">
        <f t="shared" ca="1" si="232"/>
        <v>32863.383376735001</v>
      </c>
      <c r="BK405" s="15">
        <f t="shared" ca="1" si="233"/>
        <v>37324.445992496236</v>
      </c>
      <c r="BL405" s="15">
        <f t="shared" ca="1" si="234"/>
        <v>38460.41510504474</v>
      </c>
      <c r="BM405" s="15">
        <f t="shared" ca="1" si="235"/>
        <v>43675.976961687637</v>
      </c>
      <c r="BN405" s="15">
        <f t="shared" ca="1" si="236"/>
        <v>50249.176020112129</v>
      </c>
      <c r="BO405" s="15">
        <f t="shared" ca="1" si="237"/>
        <v>52582.428623091095</v>
      </c>
      <c r="BP405" s="15">
        <f t="shared" ca="1" si="238"/>
        <v>61720.443322241044</v>
      </c>
      <c r="BQ405" s="15">
        <f ca="1">Inputs!$B$20*EXP($B$10-0.5*C$7^2+C$7*AJ405)</f>
        <v>2813.5922633325331</v>
      </c>
      <c r="BR405" s="15">
        <f t="shared" ca="1" si="239"/>
        <v>4838.9876436063569</v>
      </c>
      <c r="BS405" s="15">
        <f t="shared" ca="1" si="240"/>
        <v>10423.471445850701</v>
      </c>
      <c r="BT405" s="15">
        <f t="shared" ca="1" si="241"/>
        <v>8439.2817641162819</v>
      </c>
      <c r="BU405" s="15">
        <f t="shared" ca="1" si="242"/>
        <v>12214.97276232592</v>
      </c>
      <c r="BV405" s="15">
        <f t="shared" ca="1" si="243"/>
        <v>18040.00293567761</v>
      </c>
      <c r="BW405" s="15">
        <f t="shared" ca="1" si="244"/>
        <v>18293.230747298909</v>
      </c>
      <c r="BX405" s="15">
        <f t="shared" ca="1" si="245"/>
        <v>19581.006220373838</v>
      </c>
      <c r="BY405" s="15">
        <f t="shared" ca="1" si="246"/>
        <v>24630.515830092998</v>
      </c>
      <c r="BZ405" s="15">
        <f t="shared" ca="1" si="247"/>
        <v>22371.191469602742</v>
      </c>
      <c r="CA405" s="15">
        <f t="shared" ca="1" si="248"/>
        <v>28176.304021529293</v>
      </c>
      <c r="CB405" s="15">
        <f ca="1">(AU405*DCF!C$10-DCF!C$5*MAX(AU405*DCF!C$10,0)-MAX(AU405-Inputs!$B$6,0)/Inputs!$B$10)*DCF!C$6</f>
        <v>1044.5303835815503</v>
      </c>
      <c r="CC405" s="15">
        <f ca="1">(AV405*DCF!D$10-DCF!D$5*MAX(AV405*DCF!D$10,0)-MAX(AV405-AU405,0)/Inputs!$B$10)*DCF!D$6</f>
        <v>1159.5530134160342</v>
      </c>
      <c r="CD405" s="15">
        <f ca="1">(AW405*DCF!E$10-DCF!E$5*MAX(AW405*DCF!E$10,0)-MAX(AW405-AV405,0)/Inputs!$B$10)*DCF!E$6</f>
        <v>1640.7882769858716</v>
      </c>
      <c r="CE405" s="15">
        <f ca="1">(AX405*DCF!F$10-DCF!F$5*MAX(AX405*DCF!F$10,0)-MAX(AX405-AW405,0)/Inputs!$B$10)*DCF!F$6</f>
        <v>2182.5344807520428</v>
      </c>
      <c r="CF405" s="15">
        <f ca="1">(AY405*DCF!G$10-DCF!G$5*MAX(AY405*DCF!G$10,0)-MAX(AY405-AX405,0)/Inputs!$B$10)*DCF!G$6</f>
        <v>2233.3679339339769</v>
      </c>
      <c r="CG405" s="15">
        <f ca="1">(AZ405*DCF!H$10-DCF!H$5*MAX(AZ405*DCF!H$10,0)-MAX(AZ405-AY405,0)/Inputs!$B$10)*DCF!H$6</f>
        <v>2667.8060141807473</v>
      </c>
      <c r="CH405" s="15">
        <f ca="1">(BA405*DCF!I$10-DCF!I$5*MAX(BA405*DCF!I$10,0)-MAX(BA405-AZ405,0)/Inputs!$B$10)*DCF!I$6</f>
        <v>3220.121488400147</v>
      </c>
      <c r="CI405" s="15">
        <f ca="1">(BB405*DCF!J$10-DCF!J$5*MAX(BB405*DCF!J$10,0)-MAX(BB405-BA405,0)/Inputs!$B$10)*DCF!J$6</f>
        <v>3453.8279705071373</v>
      </c>
      <c r="CJ405" s="15">
        <f ca="1">(BC405*DCF!K$10-DCF!K$5*MAX(BC405*DCF!K$10,0)-MAX(BC405-BB405,0)/Inputs!$B$10)*DCF!K$6</f>
        <v>3680.0666659729113</v>
      </c>
      <c r="CK405" s="15">
        <f ca="1">(BD405*DCF!L$10-DCF!L$5*MAX(BD405*DCF!L$10,0)-MAX(BD405-BC405,0)/Inputs!$B$10)*DCF!L$6</f>
        <v>3915.5195534736572</v>
      </c>
      <c r="CL405" s="15">
        <f ca="1">(BE405*DCF!M$10-DCF!M$5*MAX(BE405*DCF!M$10,0)-MAX(BE405-BD405,0)/Inputs!$B$10)*DCF!M$6</f>
        <v>4346.955672723001</v>
      </c>
      <c r="CM405" s="15">
        <f ca="1">(BF405*DCF!C$28-DCF!C$5*MAX(BF405*DCF!C$28,0)-MAX(BF405-Inputs!$B$13,0)/Inputs!$B$17)*DCF!C$6</f>
        <v>3566.2052921443483</v>
      </c>
      <c r="CN405" s="15">
        <f ca="1">(BG405*DCF!D$28-DCF!D$5*MAX(BG405*DCF!D$28,0)-MAX(BG405-BF405,0)/Inputs!$B$17)*DCF!D$6</f>
        <v>4206.249746987859</v>
      </c>
      <c r="CO405" s="15">
        <f ca="1">(BH405*DCF!E$28-DCF!E$5*MAX(BH405*DCF!E$28,0)-MAX(BH405-BG405,0)/Inputs!$B$17)*DCF!E$6</f>
        <v>5993.0764981565444</v>
      </c>
      <c r="CP405" s="15">
        <f ca="1">(BI405*DCF!F$28-DCF!F$5*MAX(BI405*DCF!F$28,0)-MAX(BI405-BH405,0)/Inputs!$B$17)*DCF!F$6</f>
        <v>6781.2754098345931</v>
      </c>
      <c r="CQ405" s="15">
        <f ca="1">(BJ405*DCF!G$28-DCF!G$5*MAX(BJ405*DCF!G$28,0)-MAX(BJ405-BI405,0)/Inputs!$B$17)*DCF!G$6</f>
        <v>7200.6623182205203</v>
      </c>
      <c r="CR405" s="15">
        <f ca="1">(BK405*DCF!H$28-DCF!H$5*MAX(BK405*DCF!H$28,0)-MAX(BK405-BJ405,0)/Inputs!$B$17)*DCF!H$6</f>
        <v>8537.6233471798241</v>
      </c>
      <c r="CS405" s="15">
        <f ca="1">(BL405*DCF!I$28-DCF!I$5*MAX(BL405*DCF!I$28,0)-MAX(BL405-BK405,0)/Inputs!$B$17)*DCF!I$6</f>
        <v>8881.0370266849677</v>
      </c>
      <c r="CT405" s="15">
        <f ca="1">(BM405*DCF!J$28-DCF!J$5*MAX(BM405*DCF!J$28,0)-MAX(BM405-BL405,0)/Inputs!$B$17)*DCF!J$6</f>
        <v>9051.8277886893684</v>
      </c>
      <c r="CU405" s="15">
        <f ca="1">(BN405*DCF!K$28-DCF!K$5*MAX(BN405*DCF!K$28,0)-MAX(BN405-BM405,0)/Inputs!$B$17)*DCF!K$6</f>
        <v>9806.6541173780788</v>
      </c>
      <c r="CV405" s="15">
        <f ca="1">(BO405*DCF!L$28-DCF!L$5*MAX(BO405*DCF!L$28,0)-MAX(BO405-BN405,0)/Inputs!$B$17)*DCF!L$6</f>
        <v>10227.286786142105</v>
      </c>
      <c r="CW405" s="15">
        <f ca="1">(BP405*DCF!M$28-DCF!M$5*MAX(BP405*DCF!M$28,0)-MAX(BP405-BO405,0)/Inputs!$B$17)*DCF!M$6</f>
        <v>10657.557822652218</v>
      </c>
      <c r="CX405" s="15">
        <f ca="1">(BQ405*DCF!C$46-DCF!C$5*MAX(BQ405*DCF!C$46,0)-MAX(BQ405-Inputs!$B$20,0)/Inputs!$B$24)*DCF!C$6</f>
        <v>-649.79036104677436</v>
      </c>
      <c r="CY405" s="15">
        <f ca="1">(BR405*DCF!D$46-DCF!D$5*MAX(BR405*DCF!D$46,0)-MAX(BR405-BQ405,0)/Inputs!$B$24)*DCF!D$6</f>
        <v>-1690.121740567763</v>
      </c>
      <c r="CZ405" s="15">
        <f ca="1">(BS405*DCF!E$46-DCF!E$5*MAX(BS405*DCF!E$46,0)-MAX(BS405-BR405,0)/Inputs!$B$24)*DCF!E$6</f>
        <v>-3433.843423534559</v>
      </c>
      <c r="DA405" s="15">
        <f ca="1">(BT405*DCF!F$46-DCF!F$5*MAX(BT405*DCF!F$46,0)-MAX(BT405-BS405,0)/Inputs!$B$24)*DCF!F$6</f>
        <v>-614.60185527250076</v>
      </c>
      <c r="DB405" s="15">
        <f ca="1">(BU405*DCF!G$46-DCF!G$5*MAX(BU405*DCF!G$46,0)-MAX(BU405-BT405,0)/Inputs!$B$24)*DCF!G$6</f>
        <v>-1680.9554031375671</v>
      </c>
      <c r="DC405" s="15">
        <f ca="1">(BV405*DCF!H$46-DCF!H$5*MAX(BV405*DCF!H$46,0)-MAX(BV405-BU405,0)/Inputs!$B$24)*DCF!H$6</f>
        <v>-1810.0924358170164</v>
      </c>
      <c r="DD405" s="15">
        <f ca="1">(BW405*DCF!I$46-DCF!I$5*MAX(BW405*DCF!I$46,0)-MAX(BW405-BV405,0)/Inputs!$B$24)*DCF!I$6</f>
        <v>349.79734559435326</v>
      </c>
      <c r="DE405" s="15">
        <f ca="1">(BX405*DCF!J$46-DCF!J$5*MAX(BX405*DCF!J$46,0)-MAX(BX405-BW405,0)/Inputs!$B$24)*DCF!J$6</f>
        <v>479.87203089350481</v>
      </c>
      <c r="DF405" s="15">
        <f ca="1">(BY405*DCF!K$46-DCF!K$5*MAX(BY405*DCF!K$46,0)-MAX(BY405-BX405,0)/Inputs!$B$24)*DCF!K$6</f>
        <v>169.9818344438979</v>
      </c>
      <c r="DG405" s="15">
        <f ca="1">(BZ405*DCF!L$46-DCF!L$5*MAX(BZ405*DCF!L$46,0)-MAX(BZ405-BY405,0)/Inputs!$B$24)*DCF!L$6</f>
        <v>1546.4171632542461</v>
      </c>
      <c r="DH405" s="15">
        <f ca="1">(CA405*DCF!M$46-DCF!M$5*MAX(CA405*DCF!M$46,0)-MAX(CA405-BZ405,0)/Inputs!$B$24)*DCF!M$6</f>
        <v>995.31686589144783</v>
      </c>
      <c r="DI405" s="15">
        <f ca="1">SUM(CB405:CL405)+BE405*DCF!M$10*(1+Inputs!$B$30)*(1-Inputs!$B$33)*(1-Inputs!$B$30/Inputs!$B$31)/(Inputs!$B$29-Inputs!$B$30)*DCF!M$6</f>
        <v>134131.96095707372</v>
      </c>
      <c r="DJ405" s="15">
        <f ca="1">SUM(CM405:CW405)+BP405*DCF!M$28*(1+Inputs!$B$30)*(1-Inputs!$B$33)*(1-Inputs!$B$30/Inputs!$B$31)/(Inputs!$B$29-Inputs!$B$30)*DCF!M$6</f>
        <v>313934.53606629185</v>
      </c>
      <c r="DK405" s="15">
        <f ca="1">SUM(CX405:DH405)+CA405*DCF!M$46*(1+Inputs!$B$30)*(1-Inputs!$B$33)*(1-Inputs!$B$30/Inputs!$B$31)/(Inputs!$B$29-Inputs!$B$30)*DCF!M$6</f>
        <v>37225.883734570198</v>
      </c>
      <c r="DM405" s="15">
        <f ca="1">DI405+DJ405+DK405+Inputs!$B$34+Inputs!$B$36-Inputs!$B$35</f>
        <v>562143.38075793581</v>
      </c>
    </row>
    <row r="406" spans="1:117" x14ac:dyDescent="0.75">
      <c r="A406" s="11">
        <v>393</v>
      </c>
      <c r="C406" s="23">
        <f t="shared" ca="1" si="249"/>
        <v>-1.4475776919490979</v>
      </c>
      <c r="D406" s="23">
        <f t="shared" ca="1" si="249"/>
        <v>1.8400866817166597</v>
      </c>
      <c r="E406" s="23">
        <f t="shared" ca="1" si="249"/>
        <v>-2.6302839603328914</v>
      </c>
      <c r="F406" s="23">
        <f t="shared" ca="1" si="249"/>
        <v>-0.81111295079752299</v>
      </c>
      <c r="G406" s="23">
        <f t="shared" ca="1" si="249"/>
        <v>-0.24260345003904685</v>
      </c>
      <c r="H406" s="23">
        <f t="shared" ca="1" si="249"/>
        <v>1.7893278848704475</v>
      </c>
      <c r="I406" s="23">
        <f t="shared" ca="1" si="249"/>
        <v>-0.59304905600454705</v>
      </c>
      <c r="J406" s="23">
        <f t="shared" ca="1" si="249"/>
        <v>-0.6929034470131652</v>
      </c>
      <c r="K406" s="23">
        <f t="shared" ca="1" si="249"/>
        <v>0.76754094743171164</v>
      </c>
      <c r="L406" s="23">
        <f t="shared" ca="1" si="249"/>
        <v>-0.15560126021047516</v>
      </c>
      <c r="M406" s="23">
        <f t="shared" ca="1" si="249"/>
        <v>1.2061347031203329</v>
      </c>
      <c r="N406" s="23">
        <f ca="1">SQRT(Inputs!$B$38)*C406+SQRT(1-Inputs!$B$38)*_xlfn.NORM.S.INV(RAND())</f>
        <v>-9.1104596133741444E-2</v>
      </c>
      <c r="O406" s="23">
        <f ca="1">SQRT(Inputs!$B$38)*D406+SQRT(1-Inputs!$B$38)*_xlfn.NORM.S.INV(RAND())</f>
        <v>0.49592201299440442</v>
      </c>
      <c r="P406" s="23">
        <f ca="1">SQRT(Inputs!$B$38)*E406+SQRT(1-Inputs!$B$38)*_xlfn.NORM.S.INV(RAND())</f>
        <v>-0.93407391331036693</v>
      </c>
      <c r="Q406" s="23">
        <f ca="1">SQRT(Inputs!$B$38)*F406+SQRT(1-Inputs!$B$38)*_xlfn.NORM.S.INV(RAND())</f>
        <v>-1.5956391460624553</v>
      </c>
      <c r="R406" s="23">
        <f ca="1">SQRT(Inputs!$B$38)*G406+SQRT(1-Inputs!$B$38)*_xlfn.NORM.S.INV(RAND())</f>
        <v>0.58369784945633907</v>
      </c>
      <c r="S406" s="23">
        <f ca="1">SQRT(Inputs!$B$38)*H406+SQRT(1-Inputs!$B$38)*_xlfn.NORM.S.INV(RAND())</f>
        <v>1.1614826232607702</v>
      </c>
      <c r="T406" s="23">
        <f ca="1">SQRT(Inputs!$B$38)*I406+SQRT(1-Inputs!$B$38)*_xlfn.NORM.S.INV(RAND())</f>
        <v>-1.5384406309804088E-2</v>
      </c>
      <c r="U406" s="23">
        <f ca="1">SQRT(Inputs!$B$38)*J406+SQRT(1-Inputs!$B$38)*_xlfn.NORM.S.INV(RAND())</f>
        <v>-0.84348560686182794</v>
      </c>
      <c r="V406" s="23">
        <f ca="1">SQRT(Inputs!$B$38)*K406+SQRT(1-Inputs!$B$38)*_xlfn.NORM.S.INV(RAND())</f>
        <v>-0.10470541283701945</v>
      </c>
      <c r="W406" s="23">
        <f ca="1">SQRT(Inputs!$B$38)*L406+SQRT(1-Inputs!$B$38)*_xlfn.NORM.S.INV(RAND())</f>
        <v>0.49615746018468931</v>
      </c>
      <c r="X406" s="23">
        <f ca="1">SQRT(Inputs!$B$38)*M406+SQRT(1-Inputs!$B$38)*_xlfn.NORM.S.INV(RAND())</f>
        <v>0.42874685138614876</v>
      </c>
      <c r="Y406" s="23">
        <f ca="1">SQRT(Inputs!$B$38)*C406+SQRT(1-Inputs!$B$38)*_xlfn.NORM.S.INV(RAND())</f>
        <v>-1.8314724910715086</v>
      </c>
      <c r="Z406" s="23">
        <f ca="1">SQRT(Inputs!$B$38)*D406+SQRT(1-Inputs!$B$38)*_xlfn.NORM.S.INV(RAND())</f>
        <v>0.524011960103691</v>
      </c>
      <c r="AA406" s="23">
        <f ca="1">SQRT(Inputs!$B$38)*E406+SQRT(1-Inputs!$B$38)*_xlfn.NORM.S.INV(RAND())</f>
        <v>-1.4011729931305907</v>
      </c>
      <c r="AB406" s="23">
        <f ca="1">SQRT(Inputs!$B$38)*F406+SQRT(1-Inputs!$B$38)*_xlfn.NORM.S.INV(RAND())</f>
        <v>-1.0525970077666404</v>
      </c>
      <c r="AC406" s="23">
        <f ca="1">SQRT(Inputs!$B$38)*G406+SQRT(1-Inputs!$B$38)*_xlfn.NORM.S.INV(RAND())</f>
        <v>-0.99873101439491485</v>
      </c>
      <c r="AD406" s="23">
        <f ca="1">SQRT(Inputs!$B$38)*H406+SQRT(1-Inputs!$B$38)*_xlfn.NORM.S.INV(RAND())</f>
        <v>1.0615709360206964</v>
      </c>
      <c r="AE406" s="23">
        <f ca="1">SQRT(Inputs!$B$38)*I406+SQRT(1-Inputs!$B$38)*_xlfn.NORM.S.INV(RAND())</f>
        <v>-0.95462467691724284</v>
      </c>
      <c r="AF406" s="23">
        <f ca="1">SQRT(Inputs!$B$38)*J406+SQRT(1-Inputs!$B$38)*_xlfn.NORM.S.INV(RAND())</f>
        <v>4.7850173295482357E-2</v>
      </c>
      <c r="AG406" s="23">
        <f ca="1">SQRT(Inputs!$B$38)*K406+SQRT(1-Inputs!$B$38)*_xlfn.NORM.S.INV(RAND())</f>
        <v>0.78212240397911925</v>
      </c>
      <c r="AH406" s="23">
        <f ca="1">SQRT(Inputs!$B$38)*L406+SQRT(1-Inputs!$B$38)*_xlfn.NORM.S.INV(RAND())</f>
        <v>0.94392751487910476</v>
      </c>
      <c r="AI406" s="23">
        <f ca="1">SQRT(Inputs!$B$38)*M406+SQRT(1-Inputs!$B$38)*_xlfn.NORM.S.INV(RAND())</f>
        <v>1.2267664928193844</v>
      </c>
      <c r="AJ406" s="23">
        <f ca="1">SQRT(Inputs!$B$38)*C406+SQRT(1-Inputs!$B$38)*_xlfn.NORM.S.INV(RAND())</f>
        <v>-3.7236676159472237E-2</v>
      </c>
      <c r="AK406" s="23">
        <f ca="1">SQRT(Inputs!$B$38)*D406+SQRT(1-Inputs!$B$38)*_xlfn.NORM.S.INV(RAND())</f>
        <v>0.97203503170755623</v>
      </c>
      <c r="AL406" s="23">
        <f ca="1">SQRT(Inputs!$B$38)*E406+SQRT(1-Inputs!$B$38)*_xlfn.NORM.S.INV(RAND())</f>
        <v>-1.9854763590577917</v>
      </c>
      <c r="AM406" s="23">
        <f ca="1">SQRT(Inputs!$B$38)*F406+SQRT(1-Inputs!$B$38)*_xlfn.NORM.S.INV(RAND())</f>
        <v>-0.92951111734812741</v>
      </c>
      <c r="AN406" s="23">
        <f ca="1">SQRT(Inputs!$B$38)*G406+SQRT(1-Inputs!$B$38)*_xlfn.NORM.S.INV(RAND())</f>
        <v>-0.83339208506126983</v>
      </c>
      <c r="AO406" s="23">
        <f ca="1">SQRT(Inputs!$B$38)*H406+SQRT(1-Inputs!$B$38)*_xlfn.NORM.S.INV(RAND())</f>
        <v>0.74642392645920497</v>
      </c>
      <c r="AP406" s="23">
        <f ca="1">SQRT(Inputs!$B$38)*I406+SQRT(1-Inputs!$B$38)*_xlfn.NORM.S.INV(RAND())</f>
        <v>0.2895815547718848</v>
      </c>
      <c r="AQ406" s="23">
        <f ca="1">SQRT(Inputs!$B$38)*J406+SQRT(1-Inputs!$B$38)*_xlfn.NORM.S.INV(RAND())</f>
        <v>0.25923787926661623</v>
      </c>
      <c r="AR406" s="23">
        <f ca="1">SQRT(Inputs!$B$38)*K406+SQRT(1-Inputs!$B$38)*_xlfn.NORM.S.INV(RAND())</f>
        <v>1.799047676867692</v>
      </c>
      <c r="AS406" s="23">
        <f ca="1">SQRT(Inputs!$B$38)*L406+SQRT(1-Inputs!$B$38)*_xlfn.NORM.S.INV(RAND())</f>
        <v>-0.39950779152141669</v>
      </c>
      <c r="AT406" s="23">
        <f ca="1">SQRT(Inputs!$B$38)*M406+SQRT(1-Inputs!$B$38)*_xlfn.NORM.S.INV(RAND())</f>
        <v>5.0804146591457711E-2</v>
      </c>
      <c r="AU406" s="15">
        <f ca="1">Inputs!$B$6*EXP($B$8-0.5*C$5^2+C$5*N406)</f>
        <v>4889.5963597190612</v>
      </c>
      <c r="AV406" s="15">
        <f t="shared" ca="1" si="219"/>
        <v>6401.9910633358804</v>
      </c>
      <c r="AW406" s="15">
        <f t="shared" ca="1" si="220"/>
        <v>6882.0439406530559</v>
      </c>
      <c r="AX406" s="15">
        <f t="shared" ca="1" si="221"/>
        <v>6883.6968799859205</v>
      </c>
      <c r="AY406" s="15">
        <f t="shared" ca="1" si="222"/>
        <v>9006.0546657083069</v>
      </c>
      <c r="AZ406" s="15">
        <f t="shared" ca="1" si="223"/>
        <v>12517.502057384994</v>
      </c>
      <c r="BA406" s="15">
        <f t="shared" ca="1" si="224"/>
        <v>15293.577412853625</v>
      </c>
      <c r="BB406" s="15">
        <f t="shared" ca="1" si="225"/>
        <v>17206.677547468877</v>
      </c>
      <c r="BC406" s="15">
        <f t="shared" ca="1" si="226"/>
        <v>20861.876731294262</v>
      </c>
      <c r="BD406" s="15">
        <f t="shared" ca="1" si="227"/>
        <v>26771.78670004454</v>
      </c>
      <c r="BE406" s="15">
        <f t="shared" ca="1" si="228"/>
        <v>34111.796799604708</v>
      </c>
      <c r="BF406" s="15">
        <f ca="1">Inputs!$B$13*EXP($B$9-0.5*C$6^2+C$6*Y406)</f>
        <v>9619.8508543651715</v>
      </c>
      <c r="BG406" s="15">
        <f t="shared" ca="1" si="229"/>
        <v>12886.681111685488</v>
      </c>
      <c r="BH406" s="15">
        <f t="shared" ca="1" si="230"/>
        <v>12480.129448366282</v>
      </c>
      <c r="BI406" s="15">
        <f t="shared" ca="1" si="231"/>
        <v>12992.465662476019</v>
      </c>
      <c r="BJ406" s="15">
        <f t="shared" ca="1" si="232"/>
        <v>13792.303443314071</v>
      </c>
      <c r="BK406" s="15">
        <f t="shared" ca="1" si="233"/>
        <v>19559.51097808663</v>
      </c>
      <c r="BL406" s="15">
        <f t="shared" ca="1" si="234"/>
        <v>21230.651555046483</v>
      </c>
      <c r="BM406" s="15">
        <f t="shared" ca="1" si="235"/>
        <v>26252.643861942302</v>
      </c>
      <c r="BN406" s="15">
        <f t="shared" ca="1" si="236"/>
        <v>35460.002559870947</v>
      </c>
      <c r="BO406" s="15">
        <f t="shared" ca="1" si="237"/>
        <v>48689.553688260938</v>
      </c>
      <c r="BP406" s="15">
        <f t="shared" ca="1" si="238"/>
        <v>68863.572848514334</v>
      </c>
      <c r="BQ406" s="15">
        <f ca="1">Inputs!$B$20*EXP($B$10-0.5*C$7^2+C$7*AJ406)</f>
        <v>4233.2338405680521</v>
      </c>
      <c r="BR406" s="15">
        <f t="shared" ca="1" si="239"/>
        <v>7821.267433973283</v>
      </c>
      <c r="BS406" s="15">
        <f t="shared" ca="1" si="240"/>
        <v>6055.5749444971707</v>
      </c>
      <c r="BT406" s="15">
        <f t="shared" ca="1" si="241"/>
        <v>6542.6320572329341</v>
      </c>
      <c r="BU406" s="15">
        <f t="shared" ca="1" si="242"/>
        <v>7411.398234265409</v>
      </c>
      <c r="BV406" s="15">
        <f t="shared" ca="1" si="243"/>
        <v>12199.777074960699</v>
      </c>
      <c r="BW406" s="15">
        <f t="shared" ca="1" si="244"/>
        <v>18100.1413037815</v>
      </c>
      <c r="BX406" s="15">
        <f t="shared" ca="1" si="245"/>
        <v>26666.426650153011</v>
      </c>
      <c r="BY406" s="15">
        <f t="shared" ca="1" si="246"/>
        <v>52715.794569137339</v>
      </c>
      <c r="BZ406" s="15">
        <f t="shared" ca="1" si="247"/>
        <v>68729.92456857668</v>
      </c>
      <c r="CA406" s="15">
        <f t="shared" ca="1" si="248"/>
        <v>97420.230037156129</v>
      </c>
      <c r="CB406" s="15">
        <f ca="1">(AU406*DCF!C$10-DCF!C$5*MAX(AU406*DCF!C$10,0)-MAX(AU406-Inputs!$B$6,0)/Inputs!$B$10)*DCF!C$6</f>
        <v>1043.5922615598447</v>
      </c>
      <c r="CC406" s="15">
        <f ca="1">(AV406*DCF!D$10-DCF!D$5*MAX(AV406*DCF!D$10,0)-MAX(AV406-AU406,0)/Inputs!$B$10)*DCF!D$6</f>
        <v>1191.6840833266633</v>
      </c>
      <c r="CD406" s="15">
        <f ca="1">(AW406*DCF!E$10-DCF!E$5*MAX(AW406*DCF!E$10,0)-MAX(AW406-AV406,0)/Inputs!$B$10)*DCF!E$6</f>
        <v>1480.8266052108472</v>
      </c>
      <c r="CE406" s="15">
        <f ca="1">(AX406*DCF!F$10-DCF!F$5*MAX(AX406*DCF!F$10,0)-MAX(AX406-AW406,0)/Inputs!$B$10)*DCF!F$6</f>
        <v>1502.3561227746495</v>
      </c>
      <c r="CF406" s="15">
        <f ca="1">(AY406*DCF!G$10-DCF!G$5*MAX(AY406*DCF!G$10,0)-MAX(AY406-AX406,0)/Inputs!$B$10)*DCF!G$6</f>
        <v>1447.6522950647504</v>
      </c>
      <c r="CG406" s="15">
        <f ca="1">(AZ406*DCF!H$10-DCF!H$5*MAX(AZ406*DCF!H$10,0)-MAX(AZ406-AY406,0)/Inputs!$B$10)*DCF!H$6</f>
        <v>1806.7615676089481</v>
      </c>
      <c r="CH406" s="15">
        <f ca="1">(BA406*DCF!I$10-DCF!I$5*MAX(BA406*DCF!I$10,0)-MAX(BA406-AZ406,0)/Inputs!$B$10)*DCF!I$6</f>
        <v>2338.2050587382678</v>
      </c>
      <c r="CI406" s="15">
        <f ca="1">(BB406*DCF!J$10-DCF!J$5*MAX(BB406*DCF!J$10,0)-MAX(BB406-BA406,0)/Inputs!$B$10)*DCF!J$6</f>
        <v>2662.8069921774068</v>
      </c>
      <c r="CJ406" s="15">
        <f ca="1">(BC406*DCF!K$10-DCF!K$5*MAX(BC406*DCF!K$10,0)-MAX(BC406-BB406,0)/Inputs!$B$10)*DCF!K$6</f>
        <v>2846.7548666903667</v>
      </c>
      <c r="CK406" s="15">
        <f ca="1">(BD406*DCF!L$10-DCF!L$5*MAX(BD406*DCF!L$10,0)-MAX(BD406-BC406,0)/Inputs!$B$10)*DCF!L$6</f>
        <v>3273.4474770435299</v>
      </c>
      <c r="CL406" s="15">
        <f ca="1">(BE406*DCF!M$10-DCF!M$5*MAX(BE406*DCF!M$10,0)-MAX(BE406-BD406,0)/Inputs!$B$10)*DCF!M$6</f>
        <v>3936.7730982728349</v>
      </c>
      <c r="CM406" s="15">
        <f ca="1">(BF406*DCF!C$28-DCF!C$5*MAX(BF406*DCF!C$28,0)-MAX(BF406-Inputs!$B$13,0)/Inputs!$B$17)*DCF!C$6</f>
        <v>2935.9153925390619</v>
      </c>
      <c r="CN406" s="15">
        <f ca="1">(BG406*DCF!D$28-DCF!D$5*MAX(BG406*DCF!D$28,0)-MAX(BG406-BF406,0)/Inputs!$B$17)*DCF!D$6</f>
        <v>3098.4601265382194</v>
      </c>
      <c r="CO406" s="15">
        <f ca="1">(BH406*DCF!E$28-DCF!E$5*MAX(BH406*DCF!E$28,0)-MAX(BH406-BG406,0)/Inputs!$B$17)*DCF!E$6</f>
        <v>3534.5948864965053</v>
      </c>
      <c r="CP406" s="15">
        <f ca="1">(BI406*DCF!F$28-DCF!F$5*MAX(BI406*DCF!F$28,0)-MAX(BI406-BH406,0)/Inputs!$B$17)*DCF!F$6</f>
        <v>3433.8332887406764</v>
      </c>
      <c r="CQ406" s="15">
        <f ca="1">(BJ406*DCF!G$28-DCF!G$5*MAX(BJ406*DCF!G$28,0)-MAX(BJ406-BI406,0)/Inputs!$B$17)*DCF!G$6</f>
        <v>3443.9929569680544</v>
      </c>
      <c r="CR406" s="15">
        <f ca="1">(BK406*DCF!H$28-DCF!H$5*MAX(BK406*DCF!H$28,0)-MAX(BK406-BJ406,0)/Inputs!$B$17)*DCF!H$6</f>
        <v>3941.220657067031</v>
      </c>
      <c r="CS406" s="15">
        <f ca="1">(BL406*DCF!I$28-DCF!I$5*MAX(BL406*DCF!I$28,0)-MAX(BL406-BK406,0)/Inputs!$B$17)*DCF!I$6</f>
        <v>4752.5922874065454</v>
      </c>
      <c r="CT406" s="15">
        <f ca="1">(BM406*DCF!J$28-DCF!J$5*MAX(BM406*DCF!J$28,0)-MAX(BM406-BL406,0)/Inputs!$B$17)*DCF!J$6</f>
        <v>5190.6438257360769</v>
      </c>
      <c r="CU406" s="15">
        <f ca="1">(BN406*DCF!K$28-DCF!K$5*MAX(BN406*DCF!K$28,0)-MAX(BN406-BM406,0)/Inputs!$B$17)*DCF!K$6</f>
        <v>6360.7791837156146</v>
      </c>
      <c r="CV406" s="15">
        <f ca="1">(BO406*DCF!L$28-DCF!L$5*MAX(BO406*DCF!L$28,0)-MAX(BO406-BN406,0)/Inputs!$B$17)*DCF!L$6</f>
        <v>8217.6421781212375</v>
      </c>
      <c r="CW406" s="15">
        <f ca="1">(BP406*DCF!M$28-DCF!M$5*MAX(BP406*DCF!M$28,0)-MAX(BP406-BO406,0)/Inputs!$B$17)*DCF!M$6</f>
        <v>10847.969206838434</v>
      </c>
      <c r="CX406" s="15">
        <f ca="1">(BQ406*DCF!C$46-DCF!C$5*MAX(BQ406*DCF!C$46,0)-MAX(BQ406-Inputs!$B$20,0)/Inputs!$B$24)*DCF!C$6</f>
        <v>-1454.4345315713986</v>
      </c>
      <c r="CY406" s="15">
        <f ca="1">(BR406*DCF!D$46-DCF!D$5*MAX(BR406*DCF!D$46,0)-MAX(BR406-BQ406,0)/Inputs!$B$24)*DCF!D$6</f>
        <v>-2865.8921075879839</v>
      </c>
      <c r="CZ406" s="15">
        <f ca="1">(BS406*DCF!E$46-DCF!E$5*MAX(BS406*DCF!E$46,0)-MAX(BS406-BR406,0)/Inputs!$B$24)*DCF!E$6</f>
        <v>-716.08228073380701</v>
      </c>
      <c r="DA406" s="15">
        <f ca="1">(BT406*DCF!F$46-DCF!F$5*MAX(BT406*DCF!F$46,0)-MAX(BT406-BS406,0)/Inputs!$B$24)*DCF!F$6</f>
        <v>-653.82872388001601</v>
      </c>
      <c r="DB406" s="15">
        <f ca="1">(BU406*DCF!G$46-DCF!G$5*MAX(BU406*DCF!G$46,0)-MAX(BU406-BT406,0)/Inputs!$B$24)*DCF!G$6</f>
        <v>-541.54057069567341</v>
      </c>
      <c r="DC406" s="15">
        <f ca="1">(BV406*DCF!H$46-DCF!H$5*MAX(BV406*DCF!H$46,0)-MAX(BV406-BU406,0)/Inputs!$B$24)*DCF!H$6</f>
        <v>-1487.9593858621372</v>
      </c>
      <c r="DD406" s="15">
        <f ca="1">(BW406*DCF!I$46-DCF!I$5*MAX(BW406*DCF!I$46,0)-MAX(BW406-BV406,0)/Inputs!$B$24)*DCF!I$6</f>
        <v>-1275.7365327719624</v>
      </c>
      <c r="DE406" s="15">
        <f ca="1">(BX406*DCF!J$46-DCF!J$5*MAX(BX406*DCF!J$46,0)-MAX(BX406-BW406,0)/Inputs!$B$24)*DCF!J$6</f>
        <v>-1153.0560857579694</v>
      </c>
      <c r="DF406" s="15">
        <f ca="1">(BY406*DCF!K$46-DCF!K$5*MAX(BY406*DCF!K$46,0)-MAX(BY406-BX406,0)/Inputs!$B$24)*DCF!K$6</f>
        <v>-3370.0992730373487</v>
      </c>
      <c r="DG406" s="15">
        <f ca="1">(BZ406*DCF!L$46-DCF!L$5*MAX(BZ406*DCF!L$46,0)-MAX(BZ406-BY406,0)/Inputs!$B$24)*DCF!L$6</f>
        <v>1126.9312869860321</v>
      </c>
      <c r="DH406" s="15">
        <f ca="1">(CA406*DCF!M$46-DCF!M$5*MAX(CA406*DCF!M$46,0)-MAX(CA406-BZ406,0)/Inputs!$B$24)*DCF!M$6</f>
        <v>1639.4774113321844</v>
      </c>
      <c r="DI406" s="15">
        <f ca="1">SUM(CB406:CL406)+BE406*DCF!M$10*(1+Inputs!$B$30)*(1-Inputs!$B$33)*(1-Inputs!$B$30/Inputs!$B$31)/(Inputs!$B$29-Inputs!$B$30)*DCF!M$6</f>
        <v>118464.44200358249</v>
      </c>
      <c r="DJ406" s="15">
        <f ca="1">SUM(CM406:CW406)+BP406*DCF!M$28*(1+Inputs!$B$30)*(1-Inputs!$B$33)*(1-Inputs!$B$30/Inputs!$B$31)/(Inputs!$B$29-Inputs!$B$30)*DCF!M$6</f>
        <v>311288.62247535924</v>
      </c>
      <c r="DK406" s="15">
        <f ca="1">SUM(CX406:DH406)+CA406*DCF!M$46*(1+Inputs!$B$30)*(1-Inputs!$B$33)*(1-Inputs!$B$30/Inputs!$B$31)/(Inputs!$B$29-Inputs!$B$30)*DCF!M$6</f>
        <v>139870.99500785433</v>
      </c>
      <c r="DM406" s="15">
        <f ca="1">DI406+DJ406+DK406+Inputs!$B$34+Inputs!$B$36-Inputs!$B$35</f>
        <v>646475.05948679603</v>
      </c>
    </row>
    <row r="407" spans="1:117" x14ac:dyDescent="0.75">
      <c r="A407" s="11">
        <v>394</v>
      </c>
      <c r="C407" s="23">
        <f t="shared" ca="1" si="249"/>
        <v>-1.1244808538027318</v>
      </c>
      <c r="D407" s="23">
        <f t="shared" ca="1" si="249"/>
        <v>-0.39738625406799494</v>
      </c>
      <c r="E407" s="23">
        <f t="shared" ca="1" si="249"/>
        <v>2.6257646901113967</v>
      </c>
      <c r="F407" s="23">
        <f t="shared" ca="1" si="249"/>
        <v>1.1059941669744345E-2</v>
      </c>
      <c r="G407" s="23">
        <f t="shared" ca="1" si="249"/>
        <v>0.81571310459792679</v>
      </c>
      <c r="H407" s="23">
        <f t="shared" ca="1" si="249"/>
        <v>1.3793290171069634</v>
      </c>
      <c r="I407" s="23">
        <f t="shared" ca="1" si="249"/>
        <v>0.83075909108682888</v>
      </c>
      <c r="J407" s="23">
        <f t="shared" ca="1" si="249"/>
        <v>0.80593744063298323</v>
      </c>
      <c r="K407" s="23">
        <f t="shared" ca="1" si="249"/>
        <v>1.5014520465331174</v>
      </c>
      <c r="L407" s="23">
        <f t="shared" ca="1" si="249"/>
        <v>0.16656383804896019</v>
      </c>
      <c r="M407" s="23">
        <f t="shared" ca="1" si="249"/>
        <v>-0.13703610802449026</v>
      </c>
      <c r="N407" s="23">
        <f ca="1">SQRT(Inputs!$B$38)*C407+SQRT(1-Inputs!$B$38)*_xlfn.NORM.S.INV(RAND())</f>
        <v>-0.35749324357114737</v>
      </c>
      <c r="O407" s="23">
        <f ca="1">SQRT(Inputs!$B$38)*D407+SQRT(1-Inputs!$B$38)*_xlfn.NORM.S.INV(RAND())</f>
        <v>2.1883885367775441E-2</v>
      </c>
      <c r="P407" s="23">
        <f ca="1">SQRT(Inputs!$B$38)*E407+SQRT(1-Inputs!$B$38)*_xlfn.NORM.S.INV(RAND())</f>
        <v>1.5067662542422524</v>
      </c>
      <c r="Q407" s="23">
        <f ca="1">SQRT(Inputs!$B$38)*F407+SQRT(1-Inputs!$B$38)*_xlfn.NORM.S.INV(RAND())</f>
        <v>0.51785726610295557</v>
      </c>
      <c r="R407" s="23">
        <f ca="1">SQRT(Inputs!$B$38)*G407+SQRT(1-Inputs!$B$38)*_xlfn.NORM.S.INV(RAND())</f>
        <v>-0.74915301610235829</v>
      </c>
      <c r="S407" s="23">
        <f ca="1">SQRT(Inputs!$B$38)*H407+SQRT(1-Inputs!$B$38)*_xlfn.NORM.S.INV(RAND())</f>
        <v>1.1680493334376618</v>
      </c>
      <c r="T407" s="23">
        <f ca="1">SQRT(Inputs!$B$38)*I407+SQRT(1-Inputs!$B$38)*_xlfn.NORM.S.INV(RAND())</f>
        <v>1.3305657826385526</v>
      </c>
      <c r="U407" s="23">
        <f ca="1">SQRT(Inputs!$B$38)*J407+SQRT(1-Inputs!$B$38)*_xlfn.NORM.S.INV(RAND())</f>
        <v>-1.2227351168206835E-2</v>
      </c>
      <c r="V407" s="23">
        <f ca="1">SQRT(Inputs!$B$38)*K407+SQRT(1-Inputs!$B$38)*_xlfn.NORM.S.INV(RAND())</f>
        <v>1.3017223274997938</v>
      </c>
      <c r="W407" s="23">
        <f ca="1">SQRT(Inputs!$B$38)*L407+SQRT(1-Inputs!$B$38)*_xlfn.NORM.S.INV(RAND())</f>
        <v>-0.52921524864764757</v>
      </c>
      <c r="X407" s="23">
        <f ca="1">SQRT(Inputs!$B$38)*M407+SQRT(1-Inputs!$B$38)*_xlfn.NORM.S.INV(RAND())</f>
        <v>-0.63171476212695998</v>
      </c>
      <c r="Y407" s="23">
        <f ca="1">SQRT(Inputs!$B$38)*C407+SQRT(1-Inputs!$B$38)*_xlfn.NORM.S.INV(RAND())</f>
        <v>1.2327086000483671</v>
      </c>
      <c r="Z407" s="23">
        <f ca="1">SQRT(Inputs!$B$38)*D407+SQRT(1-Inputs!$B$38)*_xlfn.NORM.S.INV(RAND())</f>
        <v>0.47474460313842892</v>
      </c>
      <c r="AA407" s="23">
        <f ca="1">SQRT(Inputs!$B$38)*E407+SQRT(1-Inputs!$B$38)*_xlfn.NORM.S.INV(RAND())</f>
        <v>4.1505221368508138</v>
      </c>
      <c r="AB407" s="23">
        <f ca="1">SQRT(Inputs!$B$38)*F407+SQRT(1-Inputs!$B$38)*_xlfn.NORM.S.INV(RAND())</f>
        <v>0.96511369435352079</v>
      </c>
      <c r="AC407" s="23">
        <f ca="1">SQRT(Inputs!$B$38)*G407+SQRT(1-Inputs!$B$38)*_xlfn.NORM.S.INV(RAND())</f>
        <v>0.18615343107382681</v>
      </c>
      <c r="AD407" s="23">
        <f ca="1">SQRT(Inputs!$B$38)*H407+SQRT(1-Inputs!$B$38)*_xlfn.NORM.S.INV(RAND())</f>
        <v>1.1487895601752043</v>
      </c>
      <c r="AE407" s="23">
        <f ca="1">SQRT(Inputs!$B$38)*I407+SQRT(1-Inputs!$B$38)*_xlfn.NORM.S.INV(RAND())</f>
        <v>0.79097556500670363</v>
      </c>
      <c r="AF407" s="23">
        <f ca="1">SQRT(Inputs!$B$38)*J407+SQRT(1-Inputs!$B$38)*_xlfn.NORM.S.INV(RAND())</f>
        <v>-0.47471754373493374</v>
      </c>
      <c r="AG407" s="23">
        <f ca="1">SQRT(Inputs!$B$38)*K407+SQRT(1-Inputs!$B$38)*_xlfn.NORM.S.INV(RAND())</f>
        <v>-0.25874033930863605</v>
      </c>
      <c r="AH407" s="23">
        <f ca="1">SQRT(Inputs!$B$38)*L407+SQRT(1-Inputs!$B$38)*_xlfn.NORM.S.INV(RAND())</f>
        <v>0.60597452637346461</v>
      </c>
      <c r="AI407" s="23">
        <f ca="1">SQRT(Inputs!$B$38)*M407+SQRT(1-Inputs!$B$38)*_xlfn.NORM.S.INV(RAND())</f>
        <v>0.20444090197961717</v>
      </c>
      <c r="AJ407" s="23">
        <f ca="1">SQRT(Inputs!$B$38)*C407+SQRT(1-Inputs!$B$38)*_xlfn.NORM.S.INV(RAND())</f>
        <v>0.74771903223667058</v>
      </c>
      <c r="AK407" s="23">
        <f ca="1">SQRT(Inputs!$B$38)*D407+SQRT(1-Inputs!$B$38)*_xlfn.NORM.S.INV(RAND())</f>
        <v>0.70668701110083287</v>
      </c>
      <c r="AL407" s="23">
        <f ca="1">SQRT(Inputs!$B$38)*E407+SQRT(1-Inputs!$B$38)*_xlfn.NORM.S.INV(RAND())</f>
        <v>3.1239349100231277</v>
      </c>
      <c r="AM407" s="23">
        <f ca="1">SQRT(Inputs!$B$38)*F407+SQRT(1-Inputs!$B$38)*_xlfn.NORM.S.INV(RAND())</f>
        <v>-2.5775083267571435</v>
      </c>
      <c r="AN407" s="23">
        <f ca="1">SQRT(Inputs!$B$38)*G407+SQRT(1-Inputs!$B$38)*_xlfn.NORM.S.INV(RAND())</f>
        <v>0.10434731274410847</v>
      </c>
      <c r="AO407" s="23">
        <f ca="1">SQRT(Inputs!$B$38)*H407+SQRT(1-Inputs!$B$38)*_xlfn.NORM.S.INV(RAND())</f>
        <v>1.0108846472460797</v>
      </c>
      <c r="AP407" s="23">
        <f ca="1">SQRT(Inputs!$B$38)*I407+SQRT(1-Inputs!$B$38)*_xlfn.NORM.S.INV(RAND())</f>
        <v>-0.34648882875921444</v>
      </c>
      <c r="AQ407" s="23">
        <f ca="1">SQRT(Inputs!$B$38)*J407+SQRT(1-Inputs!$B$38)*_xlfn.NORM.S.INV(RAND())</f>
        <v>0.82336812992183672</v>
      </c>
      <c r="AR407" s="23">
        <f ca="1">SQRT(Inputs!$B$38)*K407+SQRT(1-Inputs!$B$38)*_xlfn.NORM.S.INV(RAND())</f>
        <v>1.3374043679012444</v>
      </c>
      <c r="AS407" s="23">
        <f ca="1">SQRT(Inputs!$B$38)*L407+SQRT(1-Inputs!$B$38)*_xlfn.NORM.S.INV(RAND())</f>
        <v>-1.7048040883261162</v>
      </c>
      <c r="AT407" s="23">
        <f ca="1">SQRT(Inputs!$B$38)*M407+SQRT(1-Inputs!$B$38)*_xlfn.NORM.S.INV(RAND())</f>
        <v>-0.46102041226442353</v>
      </c>
      <c r="AU407" s="15">
        <f ca="1">Inputs!$B$6*EXP($B$8-0.5*C$5^2+C$5*N407)</f>
        <v>4683.2326397315956</v>
      </c>
      <c r="AV407" s="15">
        <f t="shared" ca="1" si="219"/>
        <v>5718.9722911960498</v>
      </c>
      <c r="AW407" s="15">
        <f t="shared" ca="1" si="220"/>
        <v>8544.7676807320677</v>
      </c>
      <c r="AX407" s="15">
        <f t="shared" ca="1" si="221"/>
        <v>11129.558638712844</v>
      </c>
      <c r="AY407" s="15">
        <f t="shared" ca="1" si="222"/>
        <v>12462.010341183499</v>
      </c>
      <c r="AZ407" s="15">
        <f t="shared" ca="1" si="223"/>
        <v>17333.45941906227</v>
      </c>
      <c r="BA407" s="15">
        <f t="shared" ca="1" si="224"/>
        <v>24381.156904635725</v>
      </c>
      <c r="BB407" s="15">
        <f t="shared" ca="1" si="225"/>
        <v>29813.419942814839</v>
      </c>
      <c r="BC407" s="15">
        <f t="shared" ca="1" si="226"/>
        <v>41402.729751795145</v>
      </c>
      <c r="BD407" s="15">
        <f t="shared" ca="1" si="227"/>
        <v>48272.655993463835</v>
      </c>
      <c r="BE407" s="15">
        <f t="shared" ca="1" si="228"/>
        <v>55844.59629241145</v>
      </c>
      <c r="BF407" s="15">
        <f ca="1">Inputs!$B$13*EXP($B$9-0.5*C$6^2+C$6*Y407)</f>
        <v>17659.883265407854</v>
      </c>
      <c r="BG407" s="15">
        <f t="shared" ca="1" si="229"/>
        <v>23447.676501503422</v>
      </c>
      <c r="BH407" s="15">
        <f t="shared" ca="1" si="230"/>
        <v>57025.842123979339</v>
      </c>
      <c r="BI407" s="15">
        <f t="shared" ca="1" si="231"/>
        <v>80988.032653084883</v>
      </c>
      <c r="BJ407" s="15">
        <f t="shared" ca="1" si="232"/>
        <v>101986.27941060846</v>
      </c>
      <c r="BK407" s="15">
        <f t="shared" ca="1" si="233"/>
        <v>146359.14063287803</v>
      </c>
      <c r="BL407" s="15">
        <f t="shared" ca="1" si="234"/>
        <v>199190.76058850059</v>
      </c>
      <c r="BM407" s="15">
        <f t="shared" ca="1" si="235"/>
        <v>230826.50655350441</v>
      </c>
      <c r="BN407" s="15">
        <f t="shared" ca="1" si="236"/>
        <v>275220.43432565068</v>
      </c>
      <c r="BO407" s="15">
        <f t="shared" ca="1" si="237"/>
        <v>363343.16739017307</v>
      </c>
      <c r="BP407" s="15">
        <f t="shared" ca="1" si="238"/>
        <v>457686.66081650031</v>
      </c>
      <c r="BQ407" s="15">
        <f ca="1">Inputs!$B$20*EXP($B$10-0.5*C$7^2+C$7*AJ407)</f>
        <v>5592.2203190026321</v>
      </c>
      <c r="BR407" s="15">
        <f t="shared" ca="1" si="239"/>
        <v>9497.1104650687721</v>
      </c>
      <c r="BS407" s="15">
        <f t="shared" ca="1" si="240"/>
        <v>31898.471058362793</v>
      </c>
      <c r="BT407" s="15">
        <f t="shared" ca="1" si="241"/>
        <v>22367.197580292348</v>
      </c>
      <c r="BU407" s="15">
        <f t="shared" ca="1" si="242"/>
        <v>31790.889031113013</v>
      </c>
      <c r="BV407" s="15">
        <f t="shared" ca="1" si="243"/>
        <v>55543.190201015532</v>
      </c>
      <c r="BW407" s="15">
        <f t="shared" ca="1" si="244"/>
        <v>72026.86483236264</v>
      </c>
      <c r="BX407" s="15">
        <f t="shared" ca="1" si="245"/>
        <v>118821.01595777621</v>
      </c>
      <c r="BY407" s="15">
        <f t="shared" ca="1" si="246"/>
        <v>215035.74884433698</v>
      </c>
      <c r="BZ407" s="15">
        <f t="shared" ca="1" si="247"/>
        <v>220548.19716785767</v>
      </c>
      <c r="CA407" s="15">
        <f t="shared" ca="1" si="248"/>
        <v>285434.85546666465</v>
      </c>
      <c r="CB407" s="15">
        <f ca="1">(AU407*DCF!C$10-DCF!C$5*MAX(AU407*DCF!C$10,0)-MAX(AU407-Inputs!$B$6,0)/Inputs!$B$10)*DCF!C$6</f>
        <v>1045.0636716657946</v>
      </c>
      <c r="CC407" s="15">
        <f ca="1">(AV407*DCF!D$10-DCF!D$5*MAX(AV407*DCF!D$10,0)-MAX(AV407-AU407,0)/Inputs!$B$10)*DCF!D$6</f>
        <v>1141.4227444363005</v>
      </c>
      <c r="CD407" s="15">
        <f ca="1">(AW407*DCF!E$10-DCF!E$5*MAX(AW407*DCF!E$10,0)-MAX(AW407-AV407,0)/Inputs!$B$10)*DCF!E$6</f>
        <v>1336.3646935769646</v>
      </c>
      <c r="CE407" s="15">
        <f ca="1">(AX407*DCF!F$10-DCF!F$5*MAX(AX407*DCF!F$10,0)-MAX(AX407-AW407,0)/Inputs!$B$10)*DCF!F$6</f>
        <v>1891.733999967955</v>
      </c>
      <c r="CF407" s="15">
        <f ca="1">(AY407*DCF!G$10-DCF!G$5*MAX(AY407*DCF!G$10,0)-MAX(AY407-AX407,0)/Inputs!$B$10)*DCF!G$6</f>
        <v>2311.5504786693982</v>
      </c>
      <c r="CG407" s="15">
        <f ca="1">(AZ407*DCF!H$10-DCF!H$5*MAX(AZ407*DCF!H$10,0)-MAX(AZ407-AY407,0)/Inputs!$B$10)*DCF!H$6</f>
        <v>2500.2904631385682</v>
      </c>
      <c r="CH407" s="15">
        <f ca="1">(BA407*DCF!I$10-DCF!I$5*MAX(BA407*DCF!I$10,0)-MAX(BA407-AZ407,0)/Inputs!$B$10)*DCF!I$6</f>
        <v>3297.4786225310932</v>
      </c>
      <c r="CI407" s="15">
        <f ca="1">(BB407*DCF!J$10-DCF!J$5*MAX(BB407*DCF!J$10,0)-MAX(BB407-BA407,0)/Inputs!$B$10)*DCF!J$6</f>
        <v>4292.8820920648404</v>
      </c>
      <c r="CJ407" s="15">
        <f ca="1">(BC407*DCF!K$10-DCF!K$5*MAX(BC407*DCF!K$10,0)-MAX(BC407-BB407,0)/Inputs!$B$10)*DCF!K$6</f>
        <v>5042.8476068256414</v>
      </c>
      <c r="CK407" s="15">
        <f ca="1">(BD407*DCF!L$10-DCF!L$5*MAX(BD407*DCF!L$10,0)-MAX(BD407-BC407,0)/Inputs!$B$10)*DCF!L$6</f>
        <v>6392.0417782134336</v>
      </c>
      <c r="CL407" s="15">
        <f ca="1">(BE407*DCF!M$10-DCF!M$5*MAX(BE407*DCF!M$10,0)-MAX(BE407-BD407,0)/Inputs!$B$10)*DCF!M$6</f>
        <v>6975.8456592784078</v>
      </c>
      <c r="CM407" s="15">
        <f ca="1">(BF407*DCF!C$28-DCF!C$5*MAX(BF407*DCF!C$28,0)-MAX(BF407-Inputs!$B$13,0)/Inputs!$B$17)*DCF!C$6</f>
        <v>3940.9777241699558</v>
      </c>
      <c r="CN407" s="15">
        <f ca="1">(BG407*DCF!D$28-DCF!D$5*MAX(BG407*DCF!D$28,0)-MAX(BG407-BF407,0)/Inputs!$B$17)*DCF!D$6</f>
        <v>5671.0798570592824</v>
      </c>
      <c r="CO407" s="15">
        <f ca="1">(BH407*DCF!E$28-DCF!E$5*MAX(BH407*DCF!E$28,0)-MAX(BH407-BG407,0)/Inputs!$B$17)*DCF!E$6</f>
        <v>9532.9396688927482</v>
      </c>
      <c r="CP407" s="15">
        <f ca="1">(BI407*DCF!F$28-DCF!F$5*MAX(BI407*DCF!F$28,0)-MAX(BI407-BH407,0)/Inputs!$B$17)*DCF!F$6</f>
        <v>17623.422033544797</v>
      </c>
      <c r="CQ407" s="15">
        <f ca="1">(BJ407*DCF!G$28-DCF!G$5*MAX(BJ407*DCF!G$28,0)-MAX(BJ407-BI407,0)/Inputs!$B$17)*DCF!G$6</f>
        <v>22929.416293488401</v>
      </c>
      <c r="CR407" s="15">
        <f ca="1">(BK407*DCF!H$28-DCF!H$5*MAX(BK407*DCF!H$28,0)-MAX(BK407-BJ407,0)/Inputs!$B$17)*DCF!H$6</f>
        <v>29301.93284523251</v>
      </c>
      <c r="CS407" s="15">
        <f ca="1">(BL407*DCF!I$28-DCF!I$5*MAX(BL407*DCF!I$28,0)-MAX(BL407-BK407,0)/Inputs!$B$17)*DCF!I$6</f>
        <v>39257.355179595332</v>
      </c>
      <c r="CT407" s="15">
        <f ca="1">(BM407*DCF!J$28-DCF!J$5*MAX(BM407*DCF!J$28,0)-MAX(BM407-BL407,0)/Inputs!$B$17)*DCF!J$6</f>
        <v>47298.831864500396</v>
      </c>
      <c r="CU407" s="15">
        <f ca="1">(BN407*DCF!K$28-DCF!K$5*MAX(BN407*DCF!K$28,0)-MAX(BN407-BM407,0)/Inputs!$B$17)*DCF!K$6</f>
        <v>52684.276280457896</v>
      </c>
      <c r="CV407" s="15">
        <f ca="1">(BO407*DCF!L$28-DCF!L$5*MAX(BO407*DCF!L$28,0)-MAX(BO407-BN407,0)/Inputs!$B$17)*DCF!L$6</f>
        <v>62523.35423184809</v>
      </c>
      <c r="CW407" s="15">
        <f ca="1">(BP407*DCF!M$28-DCF!M$5*MAX(BP407*DCF!M$28,0)-MAX(BP407-BO407,0)/Inputs!$B$17)*DCF!M$6</f>
        <v>76252.464060453247</v>
      </c>
      <c r="CX407" s="15">
        <f ca="1">(BQ407*DCF!C$46-DCF!C$5*MAX(BQ407*DCF!C$46,0)-MAX(BQ407-Inputs!$B$20,0)/Inputs!$B$24)*DCF!C$6</f>
        <v>-2395.9956020803456</v>
      </c>
      <c r="CY407" s="15">
        <f ca="1">(BR407*DCF!D$46-DCF!D$5*MAX(BR407*DCF!D$46,0)-MAX(BR407-BQ407,0)/Inputs!$B$24)*DCF!D$6</f>
        <v>-3287.119492703529</v>
      </c>
      <c r="CZ407" s="15">
        <f ca="1">(BS407*DCF!E$46-DCF!E$5*MAX(BS407*DCF!E$46,0)-MAX(BS407-BR407,0)/Inputs!$B$24)*DCF!E$6</f>
        <v>-12602.049388230053</v>
      </c>
      <c r="DA407" s="15">
        <f ca="1">(BT407*DCF!F$46-DCF!F$5*MAX(BT407*DCF!F$46,0)-MAX(BT407-BS407,0)/Inputs!$B$24)*DCF!F$6</f>
        <v>-1628.9207440076241</v>
      </c>
      <c r="DB407" s="15">
        <f ca="1">(BU407*DCF!G$46-DCF!G$5*MAX(BU407*DCF!G$46,0)-MAX(BU407-BT407,0)/Inputs!$B$24)*DCF!G$6</f>
        <v>-4239.3263105265896</v>
      </c>
      <c r="DC407" s="15">
        <f ca="1">(BV407*DCF!H$46-DCF!H$5*MAX(BV407*DCF!H$46,0)-MAX(BV407-BU407,0)/Inputs!$B$24)*DCF!H$6</f>
        <v>-7380.8820557833769</v>
      </c>
      <c r="DD407" s="15">
        <f ca="1">(BW407*DCF!I$46-DCF!I$5*MAX(BW407*DCF!I$46,0)-MAX(BW407-BV407,0)/Inputs!$B$24)*DCF!I$6</f>
        <v>-3068.3369478271093</v>
      </c>
      <c r="DE407" s="15">
        <f ca="1">(BX407*DCF!J$46-DCF!J$5*MAX(BX407*DCF!J$46,0)-MAX(BX407-BW407,0)/Inputs!$B$24)*DCF!J$6</f>
        <v>-7424.8314268334279</v>
      </c>
      <c r="DF407" s="15">
        <f ca="1">(BY407*DCF!K$46-DCF!K$5*MAX(BY407*DCF!K$46,0)-MAX(BY407-BX407,0)/Inputs!$B$24)*DCF!K$6</f>
        <v>-11286.487607905845</v>
      </c>
      <c r="DG407" s="15">
        <f ca="1">(BZ407*DCF!L$46-DCF!L$5*MAX(BZ407*DCF!L$46,0)-MAX(BZ407-BY407,0)/Inputs!$B$24)*DCF!L$6</f>
        <v>13997.993009392701</v>
      </c>
      <c r="DH407" s="15">
        <f ca="1">(CA407*DCF!M$46-DCF!M$5*MAX(CA407*DCF!M$46,0)-MAX(CA407-BZ407,0)/Inputs!$B$24)*DCF!M$6</f>
        <v>8812.0140625912645</v>
      </c>
      <c r="DI407" s="15">
        <f ca="1">SUM(CB407:CL407)+BE407*DCF!M$10*(1+Inputs!$B$30)*(1-Inputs!$B$33)*(1-Inputs!$B$30/Inputs!$B$31)/(Inputs!$B$29-Inputs!$B$30)*DCF!M$6</f>
        <v>191643.7717604856</v>
      </c>
      <c r="DJ407" s="15">
        <f ca="1">SUM(CM407:CW407)+BP407*DCF!M$28*(1+Inputs!$B$30)*(1-Inputs!$B$33)*(1-Inputs!$B$30/Inputs!$B$31)/(Inputs!$B$29-Inputs!$B$30)*DCF!M$6</f>
        <v>2065346.7558150399</v>
      </c>
      <c r="DK407" s="15">
        <f ca="1">SUM(CX407:DH407)+CA407*DCF!M$46*(1+Inputs!$B$30)*(1-Inputs!$B$33)*(1-Inputs!$B$30/Inputs!$B$31)/(Inputs!$B$29-Inputs!$B$30)*DCF!M$6</f>
        <v>410812.1559677184</v>
      </c>
      <c r="DM407" s="15">
        <f ca="1">DI407+DJ407+DK407+Inputs!$B$34+Inputs!$B$36-Inputs!$B$35</f>
        <v>2744653.6835432439</v>
      </c>
    </row>
    <row r="408" spans="1:117" x14ac:dyDescent="0.75">
      <c r="A408" s="11">
        <v>395</v>
      </c>
      <c r="C408" s="23">
        <f t="shared" ca="1" si="249"/>
        <v>-0.5633656659028925</v>
      </c>
      <c r="D408" s="23">
        <f t="shared" ca="1" si="249"/>
        <v>-0.55620951455858425</v>
      </c>
      <c r="E408" s="23">
        <f t="shared" ca="1" si="249"/>
        <v>0.22841298466065812</v>
      </c>
      <c r="F408" s="23">
        <f t="shared" ca="1" si="249"/>
        <v>0.669530180206376</v>
      </c>
      <c r="G408" s="23">
        <f t="shared" ca="1" si="249"/>
        <v>-0.71534042201328818</v>
      </c>
      <c r="H408" s="23">
        <f t="shared" ca="1" si="249"/>
        <v>-1.2152080760143698</v>
      </c>
      <c r="I408" s="23">
        <f t="shared" ca="1" si="249"/>
        <v>-0.35835648260839209</v>
      </c>
      <c r="J408" s="23">
        <f t="shared" ca="1" si="249"/>
        <v>3.2713806361132573E-2</v>
      </c>
      <c r="K408" s="23">
        <f t="shared" ca="1" si="249"/>
        <v>-0.77108403479592991</v>
      </c>
      <c r="L408" s="23">
        <f t="shared" ca="1" si="249"/>
        <v>-2.3224056744704975E-2</v>
      </c>
      <c r="M408" s="23">
        <f t="shared" ca="1" si="249"/>
        <v>0.3226797075060529</v>
      </c>
      <c r="N408" s="23">
        <f ca="1">SQRT(Inputs!$B$38)*C408+SQRT(1-Inputs!$B$38)*_xlfn.NORM.S.INV(RAND())</f>
        <v>0.38111258667722964</v>
      </c>
      <c r="O408" s="23">
        <f ca="1">SQRT(Inputs!$B$38)*D408+SQRT(1-Inputs!$B$38)*_xlfn.NORM.S.INV(RAND())</f>
        <v>-1.4290345757388025</v>
      </c>
      <c r="P408" s="23">
        <f ca="1">SQRT(Inputs!$B$38)*E408+SQRT(1-Inputs!$B$38)*_xlfn.NORM.S.INV(RAND())</f>
        <v>-0.61516990526359083</v>
      </c>
      <c r="Q408" s="23">
        <f ca="1">SQRT(Inputs!$B$38)*F408+SQRT(1-Inputs!$B$38)*_xlfn.NORM.S.INV(RAND())</f>
        <v>1.2713996782621575</v>
      </c>
      <c r="R408" s="23">
        <f ca="1">SQRT(Inputs!$B$38)*G408+SQRT(1-Inputs!$B$38)*_xlfn.NORM.S.INV(RAND())</f>
        <v>-0.55563915152478938</v>
      </c>
      <c r="S408" s="23">
        <f ca="1">SQRT(Inputs!$B$38)*H408+SQRT(1-Inputs!$B$38)*_xlfn.NORM.S.INV(RAND())</f>
        <v>-1.1188235681321257</v>
      </c>
      <c r="T408" s="23">
        <f ca="1">SQRT(Inputs!$B$38)*I408+SQRT(1-Inputs!$B$38)*_xlfn.NORM.S.INV(RAND())</f>
        <v>6.694340076576491E-2</v>
      </c>
      <c r="U408" s="23">
        <f ca="1">SQRT(Inputs!$B$38)*J408+SQRT(1-Inputs!$B$38)*_xlfn.NORM.S.INV(RAND())</f>
        <v>-0.64792904483228508</v>
      </c>
      <c r="V408" s="23">
        <f ca="1">SQRT(Inputs!$B$38)*K408+SQRT(1-Inputs!$B$38)*_xlfn.NORM.S.INV(RAND())</f>
        <v>-0.94757058227885971</v>
      </c>
      <c r="W408" s="23">
        <f ca="1">SQRT(Inputs!$B$38)*L408+SQRT(1-Inputs!$B$38)*_xlfn.NORM.S.INV(RAND())</f>
        <v>0.72378810815259942</v>
      </c>
      <c r="X408" s="23">
        <f ca="1">SQRT(Inputs!$B$38)*M408+SQRT(1-Inputs!$B$38)*_xlfn.NORM.S.INV(RAND())</f>
        <v>1.0553681648906723</v>
      </c>
      <c r="Y408" s="23">
        <f ca="1">SQRT(Inputs!$B$38)*C408+SQRT(1-Inputs!$B$38)*_xlfn.NORM.S.INV(RAND())</f>
        <v>-1.0903146015377412</v>
      </c>
      <c r="Z408" s="23">
        <f ca="1">SQRT(Inputs!$B$38)*D408+SQRT(1-Inputs!$B$38)*_xlfn.NORM.S.INV(RAND())</f>
        <v>-0.48755187998267085</v>
      </c>
      <c r="AA408" s="23">
        <f ca="1">SQRT(Inputs!$B$38)*E408+SQRT(1-Inputs!$B$38)*_xlfn.NORM.S.INV(RAND())</f>
        <v>-5.9283142322541504E-4</v>
      </c>
      <c r="AB408" s="23">
        <f ca="1">SQRT(Inputs!$B$38)*F408+SQRT(1-Inputs!$B$38)*_xlfn.NORM.S.INV(RAND())</f>
        <v>0.51166259702977035</v>
      </c>
      <c r="AC408" s="23">
        <f ca="1">SQRT(Inputs!$B$38)*G408+SQRT(1-Inputs!$B$38)*_xlfn.NORM.S.INV(RAND())</f>
        <v>-0.97767662604619632</v>
      </c>
      <c r="AD408" s="23">
        <f ca="1">SQRT(Inputs!$B$38)*H408+SQRT(1-Inputs!$B$38)*_xlfn.NORM.S.INV(RAND())</f>
        <v>-1.6485225912404253</v>
      </c>
      <c r="AE408" s="23">
        <f ca="1">SQRT(Inputs!$B$38)*I408+SQRT(1-Inputs!$B$38)*_xlfn.NORM.S.INV(RAND())</f>
        <v>0.40468186669826189</v>
      </c>
      <c r="AF408" s="23">
        <f ca="1">SQRT(Inputs!$B$38)*J408+SQRT(1-Inputs!$B$38)*_xlfn.NORM.S.INV(RAND())</f>
        <v>0.9220392060125534</v>
      </c>
      <c r="AG408" s="23">
        <f ca="1">SQRT(Inputs!$B$38)*K408+SQRT(1-Inputs!$B$38)*_xlfn.NORM.S.INV(RAND())</f>
        <v>9.6789558730814629E-2</v>
      </c>
      <c r="AH408" s="23">
        <f ca="1">SQRT(Inputs!$B$38)*L408+SQRT(1-Inputs!$B$38)*_xlfn.NORM.S.INV(RAND())</f>
        <v>0.4354050034177484</v>
      </c>
      <c r="AI408" s="23">
        <f ca="1">SQRT(Inputs!$B$38)*M408+SQRT(1-Inputs!$B$38)*_xlfn.NORM.S.INV(RAND())</f>
        <v>0.9504759082087666</v>
      </c>
      <c r="AJ408" s="23">
        <f ca="1">SQRT(Inputs!$B$38)*C408+SQRT(1-Inputs!$B$38)*_xlfn.NORM.S.INV(RAND())</f>
        <v>-1.863177810320781</v>
      </c>
      <c r="AK408" s="23">
        <f ca="1">SQRT(Inputs!$B$38)*D408+SQRT(1-Inputs!$B$38)*_xlfn.NORM.S.INV(RAND())</f>
        <v>-1.0438778158930271</v>
      </c>
      <c r="AL408" s="23">
        <f ca="1">SQRT(Inputs!$B$38)*E408+SQRT(1-Inputs!$B$38)*_xlfn.NORM.S.INV(RAND())</f>
        <v>-1.8160167933646012</v>
      </c>
      <c r="AM408" s="23">
        <f ca="1">SQRT(Inputs!$B$38)*F408+SQRT(1-Inputs!$B$38)*_xlfn.NORM.S.INV(RAND())</f>
        <v>8.6904188208036415E-2</v>
      </c>
      <c r="AN408" s="23">
        <f ca="1">SQRT(Inputs!$B$38)*G408+SQRT(1-Inputs!$B$38)*_xlfn.NORM.S.INV(RAND())</f>
        <v>0.54769979651809109</v>
      </c>
      <c r="AO408" s="23">
        <f ca="1">SQRT(Inputs!$B$38)*H408+SQRT(1-Inputs!$B$38)*_xlfn.NORM.S.INV(RAND())</f>
        <v>-0.14346262600309623</v>
      </c>
      <c r="AP408" s="23">
        <f ca="1">SQRT(Inputs!$B$38)*I408+SQRT(1-Inputs!$B$38)*_xlfn.NORM.S.INV(RAND())</f>
        <v>-0.75943561886610522</v>
      </c>
      <c r="AQ408" s="23">
        <f ca="1">SQRT(Inputs!$B$38)*J408+SQRT(1-Inputs!$B$38)*_xlfn.NORM.S.INV(RAND())</f>
        <v>0.21527828100136123</v>
      </c>
      <c r="AR408" s="23">
        <f ca="1">SQRT(Inputs!$B$38)*K408+SQRT(1-Inputs!$B$38)*_xlfn.NORM.S.INV(RAND())</f>
        <v>-1.0965247899422903</v>
      </c>
      <c r="AS408" s="23">
        <f ca="1">SQRT(Inputs!$B$38)*L408+SQRT(1-Inputs!$B$38)*_xlfn.NORM.S.INV(RAND())</f>
        <v>0.13215427225813575</v>
      </c>
      <c r="AT408" s="23">
        <f ca="1">SQRT(Inputs!$B$38)*M408+SQRT(1-Inputs!$B$38)*_xlfn.NORM.S.INV(RAND())</f>
        <v>-1.5654333649705718</v>
      </c>
      <c r="AU408" s="15">
        <f ca="1">Inputs!$B$6*EXP($B$8-0.5*C$5^2+C$5*N408)</f>
        <v>5278.0093186801814</v>
      </c>
      <c r="AV408" s="15">
        <f t="shared" ca="1" si="219"/>
        <v>5207.0739036155546</v>
      </c>
      <c r="AW408" s="15">
        <f t="shared" ca="1" si="220"/>
        <v>5843.55215402046</v>
      </c>
      <c r="AX408" s="15">
        <f t="shared" ca="1" si="221"/>
        <v>8362.5756734036549</v>
      </c>
      <c r="AY408" s="15">
        <f t="shared" ca="1" si="222"/>
        <v>9577.7901825273184</v>
      </c>
      <c r="AZ408" s="15">
        <f t="shared" ca="1" si="223"/>
        <v>10356.057719000959</v>
      </c>
      <c r="BA408" s="15">
        <f t="shared" ca="1" si="224"/>
        <v>12762.270135501212</v>
      </c>
      <c r="BB408" s="15">
        <f t="shared" ca="1" si="225"/>
        <v>14642.825534586025</v>
      </c>
      <c r="BC408" s="15">
        <f t="shared" ca="1" si="226"/>
        <v>16366.141946055794</v>
      </c>
      <c r="BD408" s="15">
        <f t="shared" ca="1" si="227"/>
        <v>21454.42606436411</v>
      </c>
      <c r="BE408" s="15">
        <f t="shared" ca="1" si="228"/>
        <v>28942.135477240823</v>
      </c>
      <c r="BF408" s="15">
        <f ca="1">Inputs!$B$13*EXP($B$9-0.5*C$6^2+C$6*Y408)</f>
        <v>11142.444007002458</v>
      </c>
      <c r="BG408" s="15">
        <f t="shared" ca="1" si="229"/>
        <v>12436.083162923062</v>
      </c>
      <c r="BH408" s="15">
        <f t="shared" ca="1" si="230"/>
        <v>15193.112311219356</v>
      </c>
      <c r="BI408" s="15">
        <f t="shared" ca="1" si="231"/>
        <v>20122.610747302366</v>
      </c>
      <c r="BJ408" s="15">
        <f t="shared" ca="1" si="232"/>
        <v>21426.320189755159</v>
      </c>
      <c r="BK408" s="15">
        <f t="shared" ca="1" si="233"/>
        <v>21010.240022204798</v>
      </c>
      <c r="BL408" s="15">
        <f t="shared" ca="1" si="234"/>
        <v>27198.151181348374</v>
      </c>
      <c r="BM408" s="15">
        <f t="shared" ca="1" si="235"/>
        <v>37489.771155274029</v>
      </c>
      <c r="BN408" s="15">
        <f t="shared" ca="1" si="236"/>
        <v>46645.634426330915</v>
      </c>
      <c r="BO408" s="15">
        <f t="shared" ca="1" si="237"/>
        <v>60372.13736995506</v>
      </c>
      <c r="BP408" s="15">
        <f t="shared" ca="1" si="238"/>
        <v>82755.279464058112</v>
      </c>
      <c r="BQ408" s="15">
        <f ca="1">Inputs!$B$20*EXP($B$10-0.5*C$7^2+C$7*AJ408)</f>
        <v>2215.1862643215804</v>
      </c>
      <c r="BR408" s="15">
        <f t="shared" ca="1" si="239"/>
        <v>2157.6146482301665</v>
      </c>
      <c r="BS408" s="15">
        <f t="shared" ca="1" si="240"/>
        <v>1753.835792983901</v>
      </c>
      <c r="BT408" s="15">
        <f t="shared" ca="1" si="241"/>
        <v>2473.9201294206146</v>
      </c>
      <c r="BU408" s="15">
        <f t="shared" ca="1" si="242"/>
        <v>3914.4161095820491</v>
      </c>
      <c r="BV408" s="15">
        <f t="shared" ca="1" si="243"/>
        <v>5272.8688371091139</v>
      </c>
      <c r="BW408" s="15">
        <f t="shared" ca="1" si="244"/>
        <v>6265.4659762504361</v>
      </c>
      <c r="BX408" s="15">
        <f t="shared" ca="1" si="245"/>
        <v>9149.7430904459325</v>
      </c>
      <c r="BY408" s="15">
        <f t="shared" ca="1" si="246"/>
        <v>10394.127429649212</v>
      </c>
      <c r="BZ408" s="15">
        <f t="shared" ca="1" si="247"/>
        <v>14943.075492683804</v>
      </c>
      <c r="CA408" s="15">
        <f t="shared" ca="1" si="248"/>
        <v>15893.187127570629</v>
      </c>
      <c r="CB408" s="15">
        <f ca="1">(AU408*DCF!C$10-DCF!C$5*MAX(AU408*DCF!C$10,0)-MAX(AU408-Inputs!$B$6,0)/Inputs!$B$10)*DCF!C$6</f>
        <v>1040.8228079314063</v>
      </c>
      <c r="CC408" s="15">
        <f ca="1">(AV408*DCF!D$10-DCF!D$5*MAX(AV408*DCF!D$10,0)-MAX(AV408-AU408,0)/Inputs!$B$10)*DCF!D$6</f>
        <v>1269.1889872385493</v>
      </c>
      <c r="CD408" s="15">
        <f ca="1">(AW408*DCF!E$10-DCF!E$5*MAX(AW408*DCF!E$10,0)-MAX(AW408-AV408,0)/Inputs!$B$10)*DCF!E$6</f>
        <v>1205.821911218849</v>
      </c>
      <c r="CE408" s="15">
        <f ca="1">(AX408*DCF!F$10-DCF!F$5*MAX(AX408*DCF!F$10,0)-MAX(AX408-AW408,0)/Inputs!$B$10)*DCF!F$6</f>
        <v>1301.3906017414299</v>
      </c>
      <c r="CF408" s="15">
        <f ca="1">(AY408*DCF!G$10-DCF!G$5*MAX(AY408*DCF!G$10,0)-MAX(AY408-AX408,0)/Inputs!$B$10)*DCF!G$6</f>
        <v>1739.8212087709169</v>
      </c>
      <c r="CG408" s="15">
        <f ca="1">(AZ408*DCF!H$10-DCF!H$5*MAX(AZ408*DCF!H$10,0)-MAX(AZ408-AY408,0)/Inputs!$B$10)*DCF!H$6</f>
        <v>1872.4406809658581</v>
      </c>
      <c r="CH408" s="15">
        <f ca="1">(BA408*DCF!I$10-DCF!I$5*MAX(BA408*DCF!I$10,0)-MAX(BA408-AZ408,0)/Inputs!$B$10)*DCF!I$6</f>
        <v>1936.4980423538734</v>
      </c>
      <c r="CI408" s="15">
        <f ca="1">(BB408*DCF!J$10-DCF!J$5*MAX(BB408*DCF!J$10,0)-MAX(BB408-BA408,0)/Inputs!$B$10)*DCF!J$6</f>
        <v>2227.7756561738856</v>
      </c>
      <c r="CJ408" s="15">
        <f ca="1">(BC408*DCF!K$10-DCF!K$5*MAX(BC408*DCF!K$10,0)-MAX(BC408-BB408,0)/Inputs!$B$10)*DCF!K$6</f>
        <v>2393.4479476539864</v>
      </c>
      <c r="CK408" s="15">
        <f ca="1">(BD408*DCF!L$10-DCF!L$5*MAX(BD408*DCF!L$10,0)-MAX(BD408-BC408,0)/Inputs!$B$10)*DCF!L$6</f>
        <v>2577.7379041711774</v>
      </c>
      <c r="CL408" s="15">
        <f ca="1">(BE408*DCF!M$10-DCF!M$5*MAX(BE408*DCF!M$10,0)-MAX(BE408-BD408,0)/Inputs!$B$10)*DCF!M$6</f>
        <v>3189.6227599180629</v>
      </c>
      <c r="CM408" s="15">
        <f ca="1">(BF408*DCF!C$28-DCF!C$5*MAX(BF408*DCF!C$28,0)-MAX(BF408-Inputs!$B$13,0)/Inputs!$B$17)*DCF!C$6</f>
        <v>3400.6008373631835</v>
      </c>
      <c r="CN408" s="15">
        <f ca="1">(BG408*DCF!D$28-DCF!D$5*MAX(BG408*DCF!D$28,0)-MAX(BG408-BF408,0)/Inputs!$B$17)*DCF!D$6</f>
        <v>3386.7207701190532</v>
      </c>
      <c r="CO408" s="15">
        <f ca="1">(BH408*DCF!E$28-DCF!E$5*MAX(BH408*DCF!E$28,0)-MAX(BH408-BG408,0)/Inputs!$B$17)*DCF!E$6</f>
        <v>3759.5874466091791</v>
      </c>
      <c r="CP408" s="15">
        <f ca="1">(BI408*DCF!F$28-DCF!F$5*MAX(BI408*DCF!F$28,0)-MAX(BI408-BH408,0)/Inputs!$B$17)*DCF!F$6</f>
        <v>4565.2656640147852</v>
      </c>
      <c r="CQ408" s="15">
        <f ca="1">(BJ408*DCF!G$28-DCF!G$5*MAX(BJ408*DCF!G$28,0)-MAX(BJ408-BI408,0)/Inputs!$B$17)*DCF!G$6</f>
        <v>5339.9502851109846</v>
      </c>
      <c r="CR408" s="15">
        <f ca="1">(BK408*DCF!H$28-DCF!H$5*MAX(BK408*DCF!H$28,0)-MAX(BK408-BJ408,0)/Inputs!$B$17)*DCF!H$6</f>
        <v>5196.0641577585384</v>
      </c>
      <c r="CS408" s="15">
        <f ca="1">(BL408*DCF!I$28-DCF!I$5*MAX(BL408*DCF!I$28,0)-MAX(BL408-BK408,0)/Inputs!$B$17)*DCF!I$6</f>
        <v>5507.57289820404</v>
      </c>
      <c r="CT408" s="15">
        <f ca="1">(BM408*DCF!J$28-DCF!J$5*MAX(BM408*DCF!J$28,0)-MAX(BM408-BL408,0)/Inputs!$B$17)*DCF!J$6</f>
        <v>6998.7464963575776</v>
      </c>
      <c r="CU408" s="15">
        <f ca="1">(BN408*DCF!K$28-DCF!K$5*MAX(BN408*DCF!K$28,0)-MAX(BN408-BM408,0)/Inputs!$B$17)*DCF!K$6</f>
        <v>8729.3045882664483</v>
      </c>
      <c r="CV408" s="15">
        <f ca="1">(BO408*DCF!L$28-DCF!L$5*MAX(BO408*DCF!L$28,0)-MAX(BO408-BN408,0)/Inputs!$B$17)*DCF!L$6</f>
        <v>10492.331912019659</v>
      </c>
      <c r="CW408" s="15">
        <f ca="1">(BP408*DCF!M$28-DCF!M$5*MAX(BP408*DCF!M$28,0)-MAX(BP408-BO408,0)/Inputs!$B$17)*DCF!M$6</f>
        <v>13230.786424701027</v>
      </c>
      <c r="CX408" s="15">
        <f ca="1">(BQ408*DCF!C$46-DCF!C$5*MAX(BQ408*DCF!C$46,0)-MAX(BQ408-Inputs!$B$20,0)/Inputs!$B$24)*DCF!C$6</f>
        <v>-511.59036127519175</v>
      </c>
      <c r="CY408" s="15">
        <f ca="1">(BR408*DCF!D$46-DCF!D$5*MAX(BR408*DCF!D$46,0)-MAX(BR408-BQ408,0)/Inputs!$B$24)*DCF!D$6</f>
        <v>-368.2545042288632</v>
      </c>
      <c r="CZ408" s="15">
        <f ca="1">(BS408*DCF!E$46-DCF!E$5*MAX(BS408*DCF!E$46,0)-MAX(BS408-BR408,0)/Inputs!$B$24)*DCF!E$6</f>
        <v>-207.394136177565</v>
      </c>
      <c r="DA408" s="15">
        <f ca="1">(BT408*DCF!F$46-DCF!F$5*MAX(BT408*DCF!F$46,0)-MAX(BT408-BS408,0)/Inputs!$B$24)*DCF!F$6</f>
        <v>-442.37197563958642</v>
      </c>
      <c r="DB408" s="15">
        <f ca="1">(BU408*DCF!G$46-DCF!G$5*MAX(BU408*DCF!G$46,0)-MAX(BU408-BT408,0)/Inputs!$B$24)*DCF!G$6</f>
        <v>-616.2276109853176</v>
      </c>
      <c r="DC408" s="15">
        <f ca="1">(BV408*DCF!H$46-DCF!H$5*MAX(BV408*DCF!H$46,0)-MAX(BV408-BU408,0)/Inputs!$B$24)*DCF!H$6</f>
        <v>-422.13086170107903</v>
      </c>
      <c r="DD408" s="15">
        <f ca="1">(BW408*DCF!I$46-DCF!I$5*MAX(BW408*DCF!I$46,0)-MAX(BW408-BV408,0)/Inputs!$B$24)*DCF!I$6</f>
        <v>-140.23287444547671</v>
      </c>
      <c r="DE408" s="15">
        <f ca="1">(BX408*DCF!J$46-DCF!J$5*MAX(BX408*DCF!J$46,0)-MAX(BX408-BW408,0)/Inputs!$B$24)*DCF!J$6</f>
        <v>-381.05675512605893</v>
      </c>
      <c r="DF408" s="15">
        <f ca="1">(BY408*DCF!K$46-DCF!K$5*MAX(BY408*DCF!K$46,0)-MAX(BY408-BX408,0)/Inputs!$B$24)*DCF!K$6</f>
        <v>288.9061949298943</v>
      </c>
      <c r="DG408" s="15">
        <f ca="1">(BZ408*DCF!L$46-DCF!L$5*MAX(BZ408*DCF!L$46,0)-MAX(BZ408-BY408,0)/Inputs!$B$24)*DCF!L$6</f>
        <v>3.5036891700987223</v>
      </c>
      <c r="DH408" s="15">
        <f ca="1">(CA408*DCF!M$46-DCF!M$5*MAX(CA408*DCF!M$46,0)-MAX(CA408-BZ408,0)/Inputs!$B$24)*DCF!M$6</f>
        <v>1047.3367550002527</v>
      </c>
      <c r="DI408" s="15">
        <f ca="1">SUM(CB408:CL408)+BE408*DCF!M$10*(1+Inputs!$B$30)*(1-Inputs!$B$33)*(1-Inputs!$B$30/Inputs!$B$31)/(Inputs!$B$29-Inputs!$B$30)*DCF!M$6</f>
        <v>101300.91426141985</v>
      </c>
      <c r="DJ408" s="15">
        <f ca="1">SUM(CM408:CW408)+BP408*DCF!M$28*(1+Inputs!$B$30)*(1-Inputs!$B$33)*(1-Inputs!$B$30/Inputs!$B$31)/(Inputs!$B$29-Inputs!$B$30)*DCF!M$6</f>
        <v>377685.64757886413</v>
      </c>
      <c r="DK408" s="15">
        <f ca="1">SUM(CX408:DH408)+CA408*DCF!M$46*(1+Inputs!$B$30)*(1-Inputs!$B$33)*(1-Inputs!$B$30/Inputs!$B$31)/(Inputs!$B$29-Inputs!$B$30)*DCF!M$6</f>
        <v>22823.237527116366</v>
      </c>
      <c r="DM408" s="15">
        <f ca="1">DI408+DJ408+DK408+Inputs!$B$34+Inputs!$B$36-Inputs!$B$35</f>
        <v>578660.79936740035</v>
      </c>
    </row>
    <row r="409" spans="1:117" x14ac:dyDescent="0.75">
      <c r="A409" s="11">
        <v>396</v>
      </c>
      <c r="C409" s="23">
        <f t="shared" ca="1" si="249"/>
        <v>0.70927472938241642</v>
      </c>
      <c r="D409" s="23">
        <f t="shared" ca="1" si="249"/>
        <v>-0.43390551116017262</v>
      </c>
      <c r="E409" s="23">
        <f t="shared" ca="1" si="249"/>
        <v>0.23666546334627672</v>
      </c>
      <c r="F409" s="23">
        <f t="shared" ca="1" si="249"/>
        <v>-0.52595407233891756</v>
      </c>
      <c r="G409" s="23">
        <f t="shared" ca="1" si="249"/>
        <v>0.56721430581988341</v>
      </c>
      <c r="H409" s="23">
        <f t="shared" ca="1" si="249"/>
        <v>-1.7079053817813068</v>
      </c>
      <c r="I409" s="23">
        <f t="shared" ca="1" si="249"/>
        <v>-1.7412831000979108</v>
      </c>
      <c r="J409" s="23">
        <f t="shared" ca="1" si="249"/>
        <v>-1.2392975637316235</v>
      </c>
      <c r="K409" s="23">
        <f t="shared" ca="1" si="249"/>
        <v>3.0936606442929677</v>
      </c>
      <c r="L409" s="23">
        <f t="shared" ca="1" si="249"/>
        <v>0.40252175594160294</v>
      </c>
      <c r="M409" s="23">
        <f t="shared" ca="1" si="249"/>
        <v>-0.55778318570854557</v>
      </c>
      <c r="N409" s="23">
        <f ca="1">SQRT(Inputs!$B$38)*C409+SQRT(1-Inputs!$B$38)*_xlfn.NORM.S.INV(RAND())</f>
        <v>-0.14604692265537572</v>
      </c>
      <c r="O409" s="23">
        <f ca="1">SQRT(Inputs!$B$38)*D409+SQRT(1-Inputs!$B$38)*_xlfn.NORM.S.INV(RAND())</f>
        <v>0.34428775275981177</v>
      </c>
      <c r="P409" s="23">
        <f ca="1">SQRT(Inputs!$B$38)*E409+SQRT(1-Inputs!$B$38)*_xlfn.NORM.S.INV(RAND())</f>
        <v>0.93349147408959143</v>
      </c>
      <c r="Q409" s="23">
        <f ca="1">SQRT(Inputs!$B$38)*F409+SQRT(1-Inputs!$B$38)*_xlfn.NORM.S.INV(RAND())</f>
        <v>0.73816778958262552</v>
      </c>
      <c r="R409" s="23">
        <f ca="1">SQRT(Inputs!$B$38)*G409+SQRT(1-Inputs!$B$38)*_xlfn.NORM.S.INV(RAND())</f>
        <v>0.86368923374911244</v>
      </c>
      <c r="S409" s="23">
        <f ca="1">SQRT(Inputs!$B$38)*H409+SQRT(1-Inputs!$B$38)*_xlfn.NORM.S.INV(RAND())</f>
        <v>-0.98326979092607236</v>
      </c>
      <c r="T409" s="23">
        <f ca="1">SQRT(Inputs!$B$38)*I409+SQRT(1-Inputs!$B$38)*_xlfn.NORM.S.INV(RAND())</f>
        <v>-0.25427725730832373</v>
      </c>
      <c r="U409" s="23">
        <f ca="1">SQRT(Inputs!$B$38)*J409+SQRT(1-Inputs!$B$38)*_xlfn.NORM.S.INV(RAND())</f>
        <v>-0.48278672171840975</v>
      </c>
      <c r="V409" s="23">
        <f ca="1">SQRT(Inputs!$B$38)*K409+SQRT(1-Inputs!$B$38)*_xlfn.NORM.S.INV(RAND())</f>
        <v>2.3014571166509628</v>
      </c>
      <c r="W409" s="23">
        <f ca="1">SQRT(Inputs!$B$38)*L409+SQRT(1-Inputs!$B$38)*_xlfn.NORM.S.INV(RAND())</f>
        <v>-0.20278001439103591</v>
      </c>
      <c r="X409" s="23">
        <f ca="1">SQRT(Inputs!$B$38)*M409+SQRT(1-Inputs!$B$38)*_xlfn.NORM.S.INV(RAND())</f>
        <v>0.8315110821717937</v>
      </c>
      <c r="Y409" s="23">
        <f ca="1">SQRT(Inputs!$B$38)*C409+SQRT(1-Inputs!$B$38)*_xlfn.NORM.S.INV(RAND())</f>
        <v>0.42495732179965989</v>
      </c>
      <c r="Z409" s="23">
        <f ca="1">SQRT(Inputs!$B$38)*D409+SQRT(1-Inputs!$B$38)*_xlfn.NORM.S.INV(RAND())</f>
        <v>0.26616926917321543</v>
      </c>
      <c r="AA409" s="23">
        <f ca="1">SQRT(Inputs!$B$38)*E409+SQRT(1-Inputs!$B$38)*_xlfn.NORM.S.INV(RAND())</f>
        <v>-4.4068971057702022E-2</v>
      </c>
      <c r="AB409" s="23">
        <f ca="1">SQRT(Inputs!$B$38)*F409+SQRT(1-Inputs!$B$38)*_xlfn.NORM.S.INV(RAND())</f>
        <v>0.22386931926270737</v>
      </c>
      <c r="AC409" s="23">
        <f ca="1">SQRT(Inputs!$B$38)*G409+SQRT(1-Inputs!$B$38)*_xlfn.NORM.S.INV(RAND())</f>
        <v>1.4291771353346179</v>
      </c>
      <c r="AD409" s="23">
        <f ca="1">SQRT(Inputs!$B$38)*H409+SQRT(1-Inputs!$B$38)*_xlfn.NORM.S.INV(RAND())</f>
        <v>-0.94435129772313953</v>
      </c>
      <c r="AE409" s="23">
        <f ca="1">SQRT(Inputs!$B$38)*I409+SQRT(1-Inputs!$B$38)*_xlfn.NORM.S.INV(RAND())</f>
        <v>-0.32836424019736254</v>
      </c>
      <c r="AF409" s="23">
        <f ca="1">SQRT(Inputs!$B$38)*J409+SQRT(1-Inputs!$B$38)*_xlfn.NORM.S.INV(RAND())</f>
        <v>-1.1065752931326105</v>
      </c>
      <c r="AG409" s="23">
        <f ca="1">SQRT(Inputs!$B$38)*K409+SQRT(1-Inputs!$B$38)*_xlfn.NORM.S.INV(RAND())</f>
        <v>2.4475493848675276</v>
      </c>
      <c r="AH409" s="23">
        <f ca="1">SQRT(Inputs!$B$38)*L409+SQRT(1-Inputs!$B$38)*_xlfn.NORM.S.INV(RAND())</f>
        <v>1.8334599412932386</v>
      </c>
      <c r="AI409" s="23">
        <f ca="1">SQRT(Inputs!$B$38)*M409+SQRT(1-Inputs!$B$38)*_xlfn.NORM.S.INV(RAND())</f>
        <v>0.91001193194142105</v>
      </c>
      <c r="AJ409" s="23">
        <f ca="1">SQRT(Inputs!$B$38)*C409+SQRT(1-Inputs!$B$38)*_xlfn.NORM.S.INV(RAND())</f>
        <v>1.2201006687313578</v>
      </c>
      <c r="AK409" s="23">
        <f ca="1">SQRT(Inputs!$B$38)*D409+SQRT(1-Inputs!$B$38)*_xlfn.NORM.S.INV(RAND())</f>
        <v>5.1037335001578643E-2</v>
      </c>
      <c r="AL409" s="23">
        <f ca="1">SQRT(Inputs!$B$38)*E409+SQRT(1-Inputs!$B$38)*_xlfn.NORM.S.INV(RAND())</f>
        <v>-8.4841063222023561E-2</v>
      </c>
      <c r="AM409" s="23">
        <f ca="1">SQRT(Inputs!$B$38)*F409+SQRT(1-Inputs!$B$38)*_xlfn.NORM.S.INV(RAND())</f>
        <v>-0.97818636609872234</v>
      </c>
      <c r="AN409" s="23">
        <f ca="1">SQRT(Inputs!$B$38)*G409+SQRT(1-Inputs!$B$38)*_xlfn.NORM.S.INV(RAND())</f>
        <v>-0.92075283621833703</v>
      </c>
      <c r="AO409" s="23">
        <f ca="1">SQRT(Inputs!$B$38)*H409+SQRT(1-Inputs!$B$38)*_xlfn.NORM.S.INV(RAND())</f>
        <v>-1.5061219499165477</v>
      </c>
      <c r="AP409" s="23">
        <f ca="1">SQRT(Inputs!$B$38)*I409+SQRT(1-Inputs!$B$38)*_xlfn.NORM.S.INV(RAND())</f>
        <v>-1.2831969208872909</v>
      </c>
      <c r="AQ409" s="23">
        <f ca="1">SQRT(Inputs!$B$38)*J409+SQRT(1-Inputs!$B$38)*_xlfn.NORM.S.INV(RAND())</f>
        <v>0.6316287889778367</v>
      </c>
      <c r="AR409" s="23">
        <f ca="1">SQRT(Inputs!$B$38)*K409+SQRT(1-Inputs!$B$38)*_xlfn.NORM.S.INV(RAND())</f>
        <v>0.13764696394762033</v>
      </c>
      <c r="AS409" s="23">
        <f ca="1">SQRT(Inputs!$B$38)*L409+SQRT(1-Inputs!$B$38)*_xlfn.NORM.S.INV(RAND())</f>
        <v>0.84817507172728579</v>
      </c>
      <c r="AT409" s="23">
        <f ca="1">SQRT(Inputs!$B$38)*M409+SQRT(1-Inputs!$B$38)*_xlfn.NORM.S.INV(RAND())</f>
        <v>-1.1381700430447343</v>
      </c>
      <c r="AU409" s="15">
        <f ca="1">Inputs!$B$6*EXP($B$8-0.5*C$5^2+C$5*N409)</f>
        <v>4846.302643614199</v>
      </c>
      <c r="AV409" s="15">
        <f t="shared" ca="1" si="219"/>
        <v>6205.4024343850515</v>
      </c>
      <c r="AW409" s="15">
        <f t="shared" ca="1" si="220"/>
        <v>8581.6509395182457</v>
      </c>
      <c r="AX409" s="15">
        <f t="shared" ca="1" si="221"/>
        <v>11489.524703867934</v>
      </c>
      <c r="AY409" s="15">
        <f t="shared" ca="1" si="222"/>
        <v>15531.598940237163</v>
      </c>
      <c r="AZ409" s="15">
        <f t="shared" ca="1" si="223"/>
        <v>17046.21923467689</v>
      </c>
      <c r="BA409" s="15">
        <f t="shared" ca="1" si="224"/>
        <v>20312.391405083217</v>
      </c>
      <c r="BB409" s="15">
        <f t="shared" ca="1" si="225"/>
        <v>23694.287473722256</v>
      </c>
      <c r="BC409" s="15">
        <f t="shared" ca="1" si="226"/>
        <v>36238.658419862055</v>
      </c>
      <c r="BD409" s="15">
        <f t="shared" ca="1" si="227"/>
        <v>43561.666615299786</v>
      </c>
      <c r="BE409" s="15">
        <f t="shared" ca="1" si="228"/>
        <v>57578.896746442668</v>
      </c>
      <c r="BF409" s="15">
        <f ca="1">Inputs!$B$13*EXP($B$9-0.5*C$6^2+C$6*Y409)</f>
        <v>15046.731021610965</v>
      </c>
      <c r="BG409" s="15">
        <f t="shared" ca="1" si="229"/>
        <v>19240.195011010801</v>
      </c>
      <c r="BH409" s="15">
        <f t="shared" ca="1" si="230"/>
        <v>23336.782172674415</v>
      </c>
      <c r="BI409" s="15">
        <f t="shared" ca="1" si="231"/>
        <v>29569.270619518647</v>
      </c>
      <c r="BJ409" s="15">
        <f t="shared" ca="1" si="232"/>
        <v>44542.72636471947</v>
      </c>
      <c r="BK409" s="15">
        <f t="shared" ca="1" si="233"/>
        <v>48072.338874340079</v>
      </c>
      <c r="BL409" s="15">
        <f t="shared" ca="1" si="234"/>
        <v>56590.96554011821</v>
      </c>
      <c r="BM409" s="15">
        <f t="shared" ca="1" si="235"/>
        <v>60628.107491233823</v>
      </c>
      <c r="BN409" s="15">
        <f t="shared" ca="1" si="236"/>
        <v>99980.499437121194</v>
      </c>
      <c r="BO409" s="15">
        <f t="shared" ca="1" si="237"/>
        <v>152236.27422489217</v>
      </c>
      <c r="BP409" s="15">
        <f t="shared" ca="1" si="238"/>
        <v>207723.82714953239</v>
      </c>
      <c r="BQ409" s="15">
        <f ca="1">Inputs!$B$20*EXP($B$10-0.5*C$7^2+C$7*AJ409)</f>
        <v>6612.2367923969159</v>
      </c>
      <c r="BR409" s="15">
        <f t="shared" ca="1" si="239"/>
        <v>9118.5604643647548</v>
      </c>
      <c r="BS409" s="15">
        <f t="shared" ca="1" si="240"/>
        <v>12186.303322208905</v>
      </c>
      <c r="BT409" s="15">
        <f t="shared" ca="1" si="241"/>
        <v>12999.407363995564</v>
      </c>
      <c r="BU409" s="15">
        <f t="shared" ca="1" si="242"/>
        <v>14417.527842049582</v>
      </c>
      <c r="BV409" s="15">
        <f t="shared" ca="1" si="243"/>
        <v>14286.969714816416</v>
      </c>
      <c r="BW409" s="15">
        <f t="shared" ca="1" si="244"/>
        <v>15195.093938523189</v>
      </c>
      <c r="BX409" s="15">
        <f t="shared" ca="1" si="245"/>
        <v>24121.726581374634</v>
      </c>
      <c r="BY409" s="15">
        <f t="shared" ca="1" si="246"/>
        <v>34700.555488647253</v>
      </c>
      <c r="BZ409" s="15">
        <f t="shared" ca="1" si="247"/>
        <v>56905.475847817041</v>
      </c>
      <c r="CA409" s="15">
        <f t="shared" ca="1" si="248"/>
        <v>65297.850770680197</v>
      </c>
      <c r="CB409" s="15">
        <f ca="1">(AU409*DCF!C$10-DCF!C$5*MAX(AU409*DCF!C$10,0)-MAX(AU409-Inputs!$B$6,0)/Inputs!$B$10)*DCF!C$6</f>
        <v>1043.9009534723798</v>
      </c>
      <c r="CC409" s="15">
        <f ca="1">(AV409*DCF!D$10-DCF!D$5*MAX(AV409*DCF!D$10,0)-MAX(AV409-AU409,0)/Inputs!$B$10)*DCF!D$6</f>
        <v>1181.1438893487523</v>
      </c>
      <c r="CD409" s="15">
        <f ca="1">(AW409*DCF!E$10-DCF!E$5*MAX(AW409*DCF!E$10,0)-MAX(AW409-AV409,0)/Inputs!$B$10)*DCF!E$6</f>
        <v>1446.137025756693</v>
      </c>
      <c r="CE409" s="15">
        <f ca="1">(AX409*DCF!F$10-DCF!F$5*MAX(AX409*DCF!F$10,0)-MAX(AX409-AW409,0)/Inputs!$B$10)*DCF!F$6</f>
        <v>1903.088496476264</v>
      </c>
      <c r="CF409" s="15">
        <f ca="1">(AY409*DCF!G$10-DCF!G$5*MAX(AY409*DCF!G$10,0)-MAX(AY409-AX409,0)/Inputs!$B$10)*DCF!G$6</f>
        <v>2423.1717714944166</v>
      </c>
      <c r="CG409" s="15">
        <f ca="1">(AZ409*DCF!H$10-DCF!H$5*MAX(AZ409*DCF!H$10,0)-MAX(AZ409-AY409,0)/Inputs!$B$10)*DCF!H$6</f>
        <v>3040.5877049207988</v>
      </c>
      <c r="CH409" s="15">
        <f ca="1">(BA409*DCF!I$10-DCF!I$5*MAX(BA409*DCF!I$10,0)-MAX(BA409-AZ409,0)/Inputs!$B$10)*DCF!I$6</f>
        <v>3174.5662391355809</v>
      </c>
      <c r="CI409" s="15">
        <f ca="1">(BB409*DCF!J$10-DCF!J$5*MAX(BB409*DCF!J$10,0)-MAX(BB409-BA409,0)/Inputs!$B$10)*DCF!J$6</f>
        <v>3553.5240888946732</v>
      </c>
      <c r="CJ409" s="15">
        <f ca="1">(BC409*DCF!K$10-DCF!K$5*MAX(BC409*DCF!K$10,0)-MAX(BC409-BB409,0)/Inputs!$B$10)*DCF!K$6</f>
        <v>4077.8210373457432</v>
      </c>
      <c r="CK409" s="15">
        <f ca="1">(BD409*DCF!L$10-DCF!L$5*MAX(BD409*DCF!L$10,0)-MAX(BD409-BC409,0)/Inputs!$B$10)*DCF!L$6</f>
        <v>5622.9441633069509</v>
      </c>
      <c r="CL409" s="15">
        <f ca="1">(BE409*DCF!M$10-DCF!M$5*MAX(BE409*DCF!M$10,0)-MAX(BE409-BD409,0)/Inputs!$B$10)*DCF!M$6</f>
        <v>6450.619147086044</v>
      </c>
      <c r="CM409" s="15">
        <f ca="1">(BF409*DCF!C$28-DCF!C$5*MAX(BF409*DCF!C$28,0)-MAX(BF409-Inputs!$B$13,0)/Inputs!$B$17)*DCF!C$6</f>
        <v>3746.9601602135135</v>
      </c>
      <c r="CN409" s="15">
        <f ca="1">(BG409*DCF!D$28-DCF!D$5*MAX(BG409*DCF!D$28,0)-MAX(BG409-BF409,0)/Inputs!$B$17)*DCF!D$6</f>
        <v>4772.0230452693249</v>
      </c>
      <c r="CO409" s="15">
        <f ca="1">(BH409*DCF!E$28-DCF!E$5*MAX(BH409*DCF!E$28,0)-MAX(BH409-BG409,0)/Inputs!$B$17)*DCF!E$6</f>
        <v>5802.0113154597639</v>
      </c>
      <c r="CP409" s="15">
        <f ca="1">(BI409*DCF!F$28-DCF!F$5*MAX(BI409*DCF!F$28,0)-MAX(BI409-BH409,0)/Inputs!$B$17)*DCF!F$6</f>
        <v>6892.5550593656562</v>
      </c>
      <c r="CQ409" s="15">
        <f ca="1">(BJ409*DCF!G$28-DCF!G$5*MAX(BJ409*DCF!G$28,0)-MAX(BJ409-BI409,0)/Inputs!$B$17)*DCF!G$6</f>
        <v>9038.5609633561562</v>
      </c>
      <c r="CR409" s="15">
        <f ca="1">(BK409*DCF!H$28-DCF!H$5*MAX(BK409*DCF!H$28,0)-MAX(BK409-BJ409,0)/Inputs!$B$17)*DCF!H$6</f>
        <v>11340.4170421374</v>
      </c>
      <c r="CS409" s="15">
        <f ca="1">(BL409*DCF!I$28-DCF!I$5*MAX(BL409*DCF!I$28,0)-MAX(BL409-BK409,0)/Inputs!$B$17)*DCF!I$6</f>
        <v>12084.853335046912</v>
      </c>
      <c r="CT409" s="15">
        <f ca="1">(BM409*DCF!J$28-DCF!J$5*MAX(BM409*DCF!J$28,0)-MAX(BM409-BL409,0)/Inputs!$B$17)*DCF!J$6</f>
        <v>12989.809055140449</v>
      </c>
      <c r="CU409" s="15">
        <f ca="1">(BN409*DCF!K$28-DCF!K$5*MAX(BN409*DCF!K$28,0)-MAX(BN409-BM409,0)/Inputs!$B$17)*DCF!K$6</f>
        <v>16294.061266208153</v>
      </c>
      <c r="CV409" s="15">
        <f ca="1">(BO409*DCF!L$28-DCF!L$5*MAX(BO409*DCF!L$28,0)-MAX(BO409-BN409,0)/Inputs!$B$17)*DCF!L$6</f>
        <v>24461.50407502925</v>
      </c>
      <c r="CW409" s="15">
        <f ca="1">(BP409*DCF!M$28-DCF!M$5*MAX(BP409*DCF!M$28,0)-MAX(BP409-BO409,0)/Inputs!$B$17)*DCF!M$6</f>
        <v>33283.34985225524</v>
      </c>
      <c r="CX409" s="15">
        <f ca="1">(BQ409*DCF!C$46-DCF!C$5*MAX(BQ409*DCF!C$46,0)-MAX(BQ409-Inputs!$B$20,0)/Inputs!$B$24)*DCF!C$6</f>
        <v>-3102.7044751017893</v>
      </c>
      <c r="CY409" s="15">
        <f ca="1">(BR409*DCF!D$46-DCF!D$5*MAX(BR409*DCF!D$46,0)-MAX(BR409-BQ409,0)/Inputs!$B$24)*DCF!D$6</f>
        <v>-2625.7531301414979</v>
      </c>
      <c r="CZ409" s="15">
        <f ca="1">(BS409*DCF!E$46-DCF!E$5*MAX(BS409*DCF!E$46,0)-MAX(BS409-BR409,0)/Inputs!$B$24)*DCF!E$6</f>
        <v>-2650.2713667342637</v>
      </c>
      <c r="DA409" s="15">
        <f ca="1">(BT409*DCF!F$46-DCF!F$5*MAX(BT409*DCF!F$46,0)-MAX(BT409-BS409,0)/Inputs!$B$24)*DCF!F$6</f>
        <v>-1242.7759185631589</v>
      </c>
      <c r="DB409" s="15">
        <f ca="1">(BU409*DCF!G$46-DCF!G$5*MAX(BU409*DCF!G$46,0)-MAX(BU409-BT409,0)/Inputs!$B$24)*DCF!G$6</f>
        <v>-962.00486122757934</v>
      </c>
      <c r="DC409" s="15">
        <f ca="1">(BV409*DCF!H$46-DCF!H$5*MAX(BV409*DCF!H$46,0)-MAX(BV409-BU409,0)/Inputs!$B$24)*DCF!H$6</f>
        <v>0</v>
      </c>
      <c r="DD409" s="15">
        <f ca="1">(BW409*DCF!I$46-DCF!I$5*MAX(BW409*DCF!I$46,0)-MAX(BW409-BV409,0)/Inputs!$B$24)*DCF!I$6</f>
        <v>90.249250358615356</v>
      </c>
      <c r="DE409" s="15">
        <f ca="1">(BX409*DCF!J$46-DCF!J$5*MAX(BX409*DCF!J$46,0)-MAX(BX409-BW409,0)/Inputs!$B$24)*DCF!J$6</f>
        <v>-1355.3574304248821</v>
      </c>
      <c r="DF409" s="15">
        <f ca="1">(BY409*DCF!K$46-DCF!K$5*MAX(BY409*DCF!K$46,0)-MAX(BY409-BX409,0)/Inputs!$B$24)*DCF!K$6</f>
        <v>-609.3198590456326</v>
      </c>
      <c r="DG409" s="15">
        <f ca="1">(BZ409*DCF!L$46-DCF!L$5*MAX(BZ409*DCF!L$46,0)-MAX(BZ409-BY409,0)/Inputs!$B$24)*DCF!L$6</f>
        <v>-1091.4347560535689</v>
      </c>
      <c r="DH409" s="15">
        <f ca="1">(CA409*DCF!M$46-DCF!M$5*MAX(CA409*DCF!M$46,0)-MAX(CA409-BZ409,0)/Inputs!$B$24)*DCF!M$6</f>
        <v>3364.6171732741459</v>
      </c>
      <c r="DI409" s="15">
        <f ca="1">SUM(CB409:CL409)+BE409*DCF!M$10*(1+Inputs!$B$30)*(1-Inputs!$B$33)*(1-Inputs!$B$30/Inputs!$B$31)/(Inputs!$B$29-Inputs!$B$30)*DCF!M$6</f>
        <v>194160.33556467367</v>
      </c>
      <c r="DJ409" s="15">
        <f ca="1">SUM(CM409:CW409)+BP409*DCF!M$28*(1+Inputs!$B$30)*(1-Inputs!$B$33)*(1-Inputs!$B$30/Inputs!$B$31)/(Inputs!$B$29-Inputs!$B$30)*DCF!M$6</f>
        <v>911503.64893000724</v>
      </c>
      <c r="DK409" s="15">
        <f ca="1">SUM(CX409:DH409)+CA409*DCF!M$46*(1+Inputs!$B$30)*(1-Inputs!$B$33)*(1-Inputs!$B$30/Inputs!$B$31)/(Inputs!$B$29-Inputs!$B$30)*DCF!M$6</f>
        <v>90773.456942722813</v>
      </c>
      <c r="DM409" s="15">
        <f ca="1">DI409+DJ409+DK409+Inputs!$B$34+Inputs!$B$36-Inputs!$B$35</f>
        <v>1273288.4414374039</v>
      </c>
    </row>
    <row r="410" spans="1:117" x14ac:dyDescent="0.75">
      <c r="A410" s="11">
        <v>397</v>
      </c>
      <c r="C410" s="23">
        <f t="shared" ca="1" si="249"/>
        <v>2.8370562178826816E-3</v>
      </c>
      <c r="D410" s="23">
        <f t="shared" ca="1" si="249"/>
        <v>0.45329596709146563</v>
      </c>
      <c r="E410" s="23">
        <f t="shared" ca="1" si="249"/>
        <v>-0.24395009056190611</v>
      </c>
      <c r="F410" s="23">
        <f t="shared" ca="1" si="249"/>
        <v>-1.048570215859463</v>
      </c>
      <c r="G410" s="23">
        <f t="shared" ca="1" si="249"/>
        <v>-1.5782923129353565</v>
      </c>
      <c r="H410" s="23">
        <f t="shared" ca="1" si="249"/>
        <v>0.95602512745142942</v>
      </c>
      <c r="I410" s="23">
        <f t="shared" ca="1" si="249"/>
        <v>0.56524995213424423</v>
      </c>
      <c r="J410" s="23">
        <f t="shared" ca="1" si="249"/>
        <v>0.24358046854683985</v>
      </c>
      <c r="K410" s="23">
        <f t="shared" ca="1" si="249"/>
        <v>-0.15226936293087073</v>
      </c>
      <c r="L410" s="23">
        <f t="shared" ca="1" si="249"/>
        <v>-1.1206329853108612</v>
      </c>
      <c r="M410" s="23">
        <f t="shared" ca="1" si="249"/>
        <v>0.93812080116616148</v>
      </c>
      <c r="N410" s="23">
        <f ca="1">SQRT(Inputs!$B$38)*C410+SQRT(1-Inputs!$B$38)*_xlfn.NORM.S.INV(RAND())</f>
        <v>-0.5140083358619264</v>
      </c>
      <c r="O410" s="23">
        <f ca="1">SQRT(Inputs!$B$38)*D410+SQRT(1-Inputs!$B$38)*_xlfn.NORM.S.INV(RAND())</f>
        <v>-0.48950498033605871</v>
      </c>
      <c r="P410" s="23">
        <f ca="1">SQRT(Inputs!$B$38)*E410+SQRT(1-Inputs!$B$38)*_xlfn.NORM.S.INV(RAND())</f>
        <v>1.9204236516822099E-2</v>
      </c>
      <c r="Q410" s="23">
        <f ca="1">SQRT(Inputs!$B$38)*F410+SQRT(1-Inputs!$B$38)*_xlfn.NORM.S.INV(RAND())</f>
        <v>-2.1361375667488574</v>
      </c>
      <c r="R410" s="23">
        <f ca="1">SQRT(Inputs!$B$38)*G410+SQRT(1-Inputs!$B$38)*_xlfn.NORM.S.INV(RAND())</f>
        <v>-1.130936545411076</v>
      </c>
      <c r="S410" s="23">
        <f ca="1">SQRT(Inputs!$B$38)*H410+SQRT(1-Inputs!$B$38)*_xlfn.NORM.S.INV(RAND())</f>
        <v>0.96507682423521945</v>
      </c>
      <c r="T410" s="23">
        <f ca="1">SQRT(Inputs!$B$38)*I410+SQRT(1-Inputs!$B$38)*_xlfn.NORM.S.INV(RAND())</f>
        <v>0.62865846372572953</v>
      </c>
      <c r="U410" s="23">
        <f ca="1">SQRT(Inputs!$B$38)*J410+SQRT(1-Inputs!$B$38)*_xlfn.NORM.S.INV(RAND())</f>
        <v>-0.71838203997987038</v>
      </c>
      <c r="V410" s="23">
        <f ca="1">SQRT(Inputs!$B$38)*K410+SQRT(1-Inputs!$B$38)*_xlfn.NORM.S.INV(RAND())</f>
        <v>-0.266943716674785</v>
      </c>
      <c r="W410" s="23">
        <f ca="1">SQRT(Inputs!$B$38)*L410+SQRT(1-Inputs!$B$38)*_xlfn.NORM.S.INV(RAND())</f>
        <v>-0.21458054276010241</v>
      </c>
      <c r="X410" s="23">
        <f ca="1">SQRT(Inputs!$B$38)*M410+SQRT(1-Inputs!$B$38)*_xlfn.NORM.S.INV(RAND())</f>
        <v>-1.1706513944553487</v>
      </c>
      <c r="Y410" s="23">
        <f ca="1">SQRT(Inputs!$B$38)*C410+SQRT(1-Inputs!$B$38)*_xlfn.NORM.S.INV(RAND())</f>
        <v>-0.49817243145872886</v>
      </c>
      <c r="Z410" s="23">
        <f ca="1">SQRT(Inputs!$B$38)*D410+SQRT(1-Inputs!$B$38)*_xlfn.NORM.S.INV(RAND())</f>
        <v>-2.0790192543558822E-2</v>
      </c>
      <c r="AA410" s="23">
        <f ca="1">SQRT(Inputs!$B$38)*E410+SQRT(1-Inputs!$B$38)*_xlfn.NORM.S.INV(RAND())</f>
        <v>0.32069611485235394</v>
      </c>
      <c r="AB410" s="23">
        <f ca="1">SQRT(Inputs!$B$38)*F410+SQRT(1-Inputs!$B$38)*_xlfn.NORM.S.INV(RAND())</f>
        <v>-1.0946592820651275</v>
      </c>
      <c r="AC410" s="23">
        <f ca="1">SQRT(Inputs!$B$38)*G410+SQRT(1-Inputs!$B$38)*_xlfn.NORM.S.INV(RAND())</f>
        <v>-0.62078347861310257</v>
      </c>
      <c r="AD410" s="23">
        <f ca="1">SQRT(Inputs!$B$38)*H410+SQRT(1-Inputs!$B$38)*_xlfn.NORM.S.INV(RAND())</f>
        <v>0.82869416927820239</v>
      </c>
      <c r="AE410" s="23">
        <f ca="1">SQRT(Inputs!$B$38)*I410+SQRT(1-Inputs!$B$38)*_xlfn.NORM.S.INV(RAND())</f>
        <v>-0.17152668395260756</v>
      </c>
      <c r="AF410" s="23">
        <f ca="1">SQRT(Inputs!$B$38)*J410+SQRT(1-Inputs!$B$38)*_xlfn.NORM.S.INV(RAND())</f>
        <v>-0.28286502923884732</v>
      </c>
      <c r="AG410" s="23">
        <f ca="1">SQRT(Inputs!$B$38)*K410+SQRT(1-Inputs!$B$38)*_xlfn.NORM.S.INV(RAND())</f>
        <v>-0.99801685878631308</v>
      </c>
      <c r="AH410" s="23">
        <f ca="1">SQRT(Inputs!$B$38)*L410+SQRT(1-Inputs!$B$38)*_xlfn.NORM.S.INV(RAND())</f>
        <v>0.6141565986102312</v>
      </c>
      <c r="AI410" s="23">
        <f ca="1">SQRT(Inputs!$B$38)*M410+SQRT(1-Inputs!$B$38)*_xlfn.NORM.S.INV(RAND())</f>
        <v>0.87433836852144287</v>
      </c>
      <c r="AJ410" s="23">
        <f ca="1">SQRT(Inputs!$B$38)*C410+SQRT(1-Inputs!$B$38)*_xlfn.NORM.S.INV(RAND())</f>
        <v>1.0255039776907717</v>
      </c>
      <c r="AK410" s="23">
        <f ca="1">SQRT(Inputs!$B$38)*D410+SQRT(1-Inputs!$B$38)*_xlfn.NORM.S.INV(RAND())</f>
        <v>0.62376077061601454</v>
      </c>
      <c r="AL410" s="23">
        <f ca="1">SQRT(Inputs!$B$38)*E410+SQRT(1-Inputs!$B$38)*_xlfn.NORM.S.INV(RAND())</f>
        <v>0.30844077090357125</v>
      </c>
      <c r="AM410" s="23">
        <f ca="1">SQRT(Inputs!$B$38)*F410+SQRT(1-Inputs!$B$38)*_xlfn.NORM.S.INV(RAND())</f>
        <v>-0.44935019973560875</v>
      </c>
      <c r="AN410" s="23">
        <f ca="1">SQRT(Inputs!$B$38)*G410+SQRT(1-Inputs!$B$38)*_xlfn.NORM.S.INV(RAND())</f>
        <v>-0.45819024949739406</v>
      </c>
      <c r="AO410" s="23">
        <f ca="1">SQRT(Inputs!$B$38)*H410+SQRT(1-Inputs!$B$38)*_xlfn.NORM.S.INV(RAND())</f>
        <v>-0.3852958191355752</v>
      </c>
      <c r="AP410" s="23">
        <f ca="1">SQRT(Inputs!$B$38)*I410+SQRT(1-Inputs!$B$38)*_xlfn.NORM.S.INV(RAND())</f>
        <v>0.69994391146300949</v>
      </c>
      <c r="AQ410" s="23">
        <f ca="1">SQRT(Inputs!$B$38)*J410+SQRT(1-Inputs!$B$38)*_xlfn.NORM.S.INV(RAND())</f>
        <v>0.18888250093416192</v>
      </c>
      <c r="AR410" s="23">
        <f ca="1">SQRT(Inputs!$B$38)*K410+SQRT(1-Inputs!$B$38)*_xlfn.NORM.S.INV(RAND())</f>
        <v>1.243929623738061</v>
      </c>
      <c r="AS410" s="23">
        <f ca="1">SQRT(Inputs!$B$38)*L410+SQRT(1-Inputs!$B$38)*_xlfn.NORM.S.INV(RAND())</f>
        <v>0.49615056683605918</v>
      </c>
      <c r="AT410" s="23">
        <f ca="1">SQRT(Inputs!$B$38)*M410+SQRT(1-Inputs!$B$38)*_xlfn.NORM.S.INV(RAND())</f>
        <v>0.16483529336382252</v>
      </c>
      <c r="AU410" s="15">
        <f ca="1">Inputs!$B$6*EXP($B$8-0.5*C$5^2+C$5*N410)</f>
        <v>4566.0706778369367</v>
      </c>
      <c r="AV410" s="15">
        <f t="shared" ca="1" si="219"/>
        <v>5172.0183585158429</v>
      </c>
      <c r="AW410" s="15">
        <f t="shared" ca="1" si="220"/>
        <v>6322.7163825589896</v>
      </c>
      <c r="AX410" s="15">
        <f t="shared" ca="1" si="221"/>
        <v>5911.2838575119822</v>
      </c>
      <c r="AY410" s="15">
        <f t="shared" ca="1" si="222"/>
        <v>6330.3508657843186</v>
      </c>
      <c r="AZ410" s="15">
        <f t="shared" ca="1" si="223"/>
        <v>8610.2926598000759</v>
      </c>
      <c r="BA410" s="15">
        <f t="shared" ca="1" si="224"/>
        <v>11253.382763454179</v>
      </c>
      <c r="BB410" s="15">
        <f t="shared" ca="1" si="225"/>
        <v>12820.781781044199</v>
      </c>
      <c r="BC410" s="15">
        <f t="shared" ca="1" si="226"/>
        <v>15302.748626416282</v>
      </c>
      <c r="BD410" s="15">
        <f t="shared" ca="1" si="227"/>
        <v>18374.793599947228</v>
      </c>
      <c r="BE410" s="15">
        <f t="shared" ca="1" si="228"/>
        <v>20238.784509503337</v>
      </c>
      <c r="BF410" s="15">
        <f ca="1">Inputs!$B$13*EXP($B$9-0.5*C$6^2+C$6*Y410)</f>
        <v>12530.333920588981</v>
      </c>
      <c r="BG410" s="15">
        <f t="shared" ca="1" si="229"/>
        <v>15213.97984300783</v>
      </c>
      <c r="BH410" s="15">
        <f t="shared" ca="1" si="230"/>
        <v>19604.181553807193</v>
      </c>
      <c r="BI410" s="15">
        <f t="shared" ca="1" si="231"/>
        <v>20277.270410651749</v>
      </c>
      <c r="BJ410" s="15">
        <f t="shared" ca="1" si="232"/>
        <v>22730.806376704732</v>
      </c>
      <c r="BK410" s="15">
        <f t="shared" ca="1" si="233"/>
        <v>31229.633910660763</v>
      </c>
      <c r="BL410" s="15">
        <f t="shared" ca="1" si="234"/>
        <v>37518.520874329915</v>
      </c>
      <c r="BM410" s="15">
        <f t="shared" ca="1" si="235"/>
        <v>44525.919844261181</v>
      </c>
      <c r="BN410" s="15">
        <f t="shared" ca="1" si="236"/>
        <v>48588.439251972079</v>
      </c>
      <c r="BO410" s="15">
        <f t="shared" ca="1" si="237"/>
        <v>64206.991689555209</v>
      </c>
      <c r="BP410" s="15">
        <f t="shared" ca="1" si="238"/>
        <v>87255.981773462423</v>
      </c>
      <c r="BQ410" s="15">
        <f ca="1">Inputs!$B$20*EXP($B$10-0.5*C$7^2+C$7*AJ410)</f>
        <v>6171.2531087197431</v>
      </c>
      <c r="BR410" s="15">
        <f t="shared" ca="1" si="239"/>
        <v>10208.057766957145</v>
      </c>
      <c r="BS410" s="15">
        <f t="shared" ca="1" si="240"/>
        <v>15273.659862257247</v>
      </c>
      <c r="BT410" s="15">
        <f t="shared" ca="1" si="241"/>
        <v>18717.36439535434</v>
      </c>
      <c r="BU410" s="15">
        <f t="shared" ca="1" si="242"/>
        <v>23217.789726152703</v>
      </c>
      <c r="BV410" s="15">
        <f t="shared" ca="1" si="243"/>
        <v>29616.822400994126</v>
      </c>
      <c r="BW410" s="15">
        <f t="shared" ca="1" si="244"/>
        <v>47927.884342486715</v>
      </c>
      <c r="BX410" s="15">
        <f t="shared" ca="1" si="245"/>
        <v>69621.862797368041</v>
      </c>
      <c r="BY410" s="15">
        <f t="shared" ca="1" si="246"/>
        <v>123764.50465776928</v>
      </c>
      <c r="BZ410" s="15">
        <f t="shared" ca="1" si="247"/>
        <v>190243.05127260968</v>
      </c>
      <c r="CA410" s="15">
        <f t="shared" ca="1" si="248"/>
        <v>275177.15733440232</v>
      </c>
      <c r="CB410" s="15">
        <f ca="1">(AU410*DCF!C$10-DCF!C$5*MAX(AU410*DCF!C$10,0)-MAX(AU410-Inputs!$B$6,0)/Inputs!$B$10)*DCF!C$6</f>
        <v>1045.899057337148</v>
      </c>
      <c r="CC410" s="15">
        <f ca="1">(AV410*DCF!D$10-DCF!D$5*MAX(AV410*DCF!D$10,0)-MAX(AV410-AU410,0)/Inputs!$B$10)*DCF!D$6</f>
        <v>1112.8999524578621</v>
      </c>
      <c r="CD410" s="15">
        <f ca="1">(AW410*DCF!E$10-DCF!E$5*MAX(AW410*DCF!E$10,0)-MAX(AW410-AV410,0)/Inputs!$B$10)*DCF!E$6</f>
        <v>1200.629716209138</v>
      </c>
      <c r="CE410" s="15">
        <f ca="1">(AX410*DCF!F$10-DCF!F$5*MAX(AX410*DCF!F$10,0)-MAX(AX410-AW410,0)/Inputs!$B$10)*DCF!F$6</f>
        <v>1290.4238453809123</v>
      </c>
      <c r="CF410" s="15">
        <f ca="1">(AY410*DCF!G$10-DCF!G$5*MAX(AY410*DCF!G$10,0)-MAX(AY410-AX410,0)/Inputs!$B$10)*DCF!G$6</f>
        <v>1223.752612182592</v>
      </c>
      <c r="CG410" s="15">
        <f ca="1">(AZ410*DCF!H$10-DCF!H$5*MAX(AZ410*DCF!H$10,0)-MAX(AZ410-AY410,0)/Inputs!$B$10)*DCF!H$6</f>
        <v>1266.8499570188953</v>
      </c>
      <c r="CH410" s="15">
        <f ca="1">(BA410*DCF!I$10-DCF!I$5*MAX(BA410*DCF!I$10,0)-MAX(BA410-AZ410,0)/Inputs!$B$10)*DCF!I$6</f>
        <v>1622.0231237233832</v>
      </c>
      <c r="CI410" s="15">
        <f ca="1">(BB410*DCF!J$10-DCF!J$5*MAX(BB410*DCF!J$10,0)-MAX(BB410-BA410,0)/Inputs!$B$10)*DCF!J$6</f>
        <v>1962.5624095462003</v>
      </c>
      <c r="CJ410" s="15">
        <f ca="1">(BC410*DCF!K$10-DCF!K$5*MAX(BC410*DCF!K$10,0)-MAX(BC410-BB410,0)/Inputs!$B$10)*DCF!K$6</f>
        <v>2116.0591894217841</v>
      </c>
      <c r="CK410" s="15">
        <f ca="1">(BD410*DCF!L$10-DCF!L$5*MAX(BD410*DCF!L$10,0)-MAX(BD410-BC410,0)/Inputs!$B$10)*DCF!L$6</f>
        <v>2374.0031335248736</v>
      </c>
      <c r="CL410" s="15">
        <f ca="1">(BE410*DCF!M$10-DCF!M$5*MAX(BE410*DCF!M$10,0)-MAX(BE410-BD410,0)/Inputs!$B$10)*DCF!M$6</f>
        <v>2633.280632955391</v>
      </c>
      <c r="CM410" s="15">
        <f ca="1">(BF410*DCF!C$28-DCF!C$5*MAX(BF410*DCF!C$28,0)-MAX(BF410-Inputs!$B$13,0)/Inputs!$B$17)*DCF!C$6</f>
        <v>3560.1263327370284</v>
      </c>
      <c r="CN410" s="15">
        <f ca="1">(BG410*DCF!D$28-DCF!D$5*MAX(BG410*DCF!D$28,0)-MAX(BG410-BF410,0)/Inputs!$B$17)*DCF!D$6</f>
        <v>3908.3232367057603</v>
      </c>
      <c r="CO410" s="15">
        <f ca="1">(BH410*DCF!E$28-DCF!E$5*MAX(BH410*DCF!E$28,0)-MAX(BH410-BG410,0)/Inputs!$B$17)*DCF!E$6</f>
        <v>4687.0049697604418</v>
      </c>
      <c r="CP410" s="15">
        <f ca="1">(BI410*DCF!F$28-DCF!F$5*MAX(BI410*DCF!F$28,0)-MAX(BI410-BH410,0)/Inputs!$B$17)*DCF!F$6</f>
        <v>5382.1983303311135</v>
      </c>
      <c r="CQ410" s="15">
        <f ca="1">(BJ410*DCF!G$28-DCF!G$5*MAX(BJ410*DCF!G$28,0)-MAX(BJ410-BI410,0)/Inputs!$B$17)*DCF!G$6</f>
        <v>5485.0196610527801</v>
      </c>
      <c r="CR410" s="15">
        <f ca="1">(BK410*DCF!H$28-DCF!H$5*MAX(BK410*DCF!H$28,0)-MAX(BK410-BJ410,0)/Inputs!$B$17)*DCF!H$6</f>
        <v>6402.9537226704069</v>
      </c>
      <c r="CS410" s="15">
        <f ca="1">(BL410*DCF!I$28-DCF!I$5*MAX(BL410*DCF!I$28,0)-MAX(BL410-BK410,0)/Inputs!$B$17)*DCF!I$6</f>
        <v>7919.9460518947453</v>
      </c>
      <c r="CT410" s="15">
        <f ca="1">(BM410*DCF!J$28-DCF!J$5*MAX(BM410*DCF!J$28,0)-MAX(BM410-BL410,0)/Inputs!$B$17)*DCF!J$6</f>
        <v>9003.8526467333231</v>
      </c>
      <c r="CU410" s="15">
        <f ca="1">(BN410*DCF!K$28-DCF!K$5*MAX(BN410*DCF!K$28,0)-MAX(BN410-BM410,0)/Inputs!$B$17)*DCF!K$6</f>
        <v>9763.4591726175313</v>
      </c>
      <c r="CV410" s="15">
        <f ca="1">(BO410*DCF!L$28-DCF!L$5*MAX(BO410*DCF!L$28,0)-MAX(BO410-BN410,0)/Inputs!$B$17)*DCF!L$6</f>
        <v>11043.377286680621</v>
      </c>
      <c r="CW410" s="15">
        <f ca="1">(BP410*DCF!M$28-DCF!M$5*MAX(BP410*DCF!M$28,0)-MAX(BP410-BO410,0)/Inputs!$B$17)*DCF!M$6</f>
        <v>14007.996344108335</v>
      </c>
      <c r="CX410" s="15">
        <f ca="1">(BQ410*DCF!C$46-DCF!C$5*MAX(BQ410*DCF!C$46,0)-MAX(BQ410-Inputs!$B$20,0)/Inputs!$B$24)*DCF!C$6</f>
        <v>-2797.1730545402379</v>
      </c>
      <c r="CY410" s="15">
        <f ca="1">(BR410*DCF!D$46-DCF!D$5*MAX(BR410*DCF!D$46,0)-MAX(BR410-BQ410,0)/Inputs!$B$24)*DCF!D$6</f>
        <v>-3464.7484449840831</v>
      </c>
      <c r="CZ410" s="15">
        <f ca="1">(BS410*DCF!E$46-DCF!E$5*MAX(BS410*DCF!E$46,0)-MAX(BS410-BR410,0)/Inputs!$B$24)*DCF!E$6</f>
        <v>-3802.8577642962782</v>
      </c>
      <c r="DA410" s="15">
        <f ca="1">(BT410*DCF!F$46-DCF!F$5*MAX(BT410*DCF!F$46,0)-MAX(BT410-BS410,0)/Inputs!$B$24)*DCF!F$6</f>
        <v>-2617.0784997801238</v>
      </c>
      <c r="DB410" s="15">
        <f ca="1">(BU410*DCF!G$46-DCF!G$5*MAX(BU410*DCF!G$46,0)-MAX(BU410-BT410,0)/Inputs!$B$24)*DCF!G$6</f>
        <v>-2294.8547373695878</v>
      </c>
      <c r="DC410" s="15">
        <f ca="1">(BV410*DCF!H$46-DCF!H$5*MAX(BV410*DCF!H$46,0)-MAX(BV410-BU410,0)/Inputs!$B$24)*DCF!H$6</f>
        <v>-1988.4601961832736</v>
      </c>
      <c r="DD410" s="15">
        <f ca="1">(BW410*DCF!I$46-DCF!I$5*MAX(BW410*DCF!I$46,0)-MAX(BW410-BV410,0)/Inputs!$B$24)*DCF!I$6</f>
        <v>-4149.4844456038945</v>
      </c>
      <c r="DE410" s="15">
        <f ca="1">(BX410*DCF!J$46-DCF!J$5*MAX(BX410*DCF!J$46,0)-MAX(BX410-BW410,0)/Inputs!$B$24)*DCF!J$6</f>
        <v>-2832.444096517615</v>
      </c>
      <c r="DF410" s="15">
        <f ca="1">(BY410*DCF!K$46-DCF!K$5*MAX(BY410*DCF!K$46,0)-MAX(BY410-BX410,0)/Inputs!$B$24)*DCF!K$6</f>
        <v>-6193.6638245969398</v>
      </c>
      <c r="DG410" s="15">
        <f ca="1">(BZ410*DCF!L$46-DCF!L$5*MAX(BZ410*DCF!L$46,0)-MAX(BZ410-BY410,0)/Inputs!$B$24)*DCF!L$6</f>
        <v>-1893.6931503219673</v>
      </c>
      <c r="DH410" s="15">
        <f ca="1">(CA410*DCF!M$46-DCF!M$5*MAX(CA410*DCF!M$46,0)-MAX(CA410-BZ410,0)/Inputs!$B$24)*DCF!M$6</f>
        <v>3816.8075752100963</v>
      </c>
      <c r="DI410" s="15">
        <f ca="1">SUM(CB410:CL410)+BE410*DCF!M$10*(1+Inputs!$B$30)*(1-Inputs!$B$33)*(1-Inputs!$B$30/Inputs!$B$31)/(Inputs!$B$29-Inputs!$B$30)*DCF!M$6</f>
        <v>74173.188549924729</v>
      </c>
      <c r="DJ410" s="15">
        <f ca="1">SUM(CM410:CW410)+BP410*DCF!M$28*(1+Inputs!$B$30)*(1-Inputs!$B$33)*(1-Inputs!$B$30/Inputs!$B$31)/(Inputs!$B$29-Inputs!$B$30)*DCF!M$6</f>
        <v>404943.65924389695</v>
      </c>
      <c r="DK410" s="15">
        <f ca="1">SUM(CX410:DH410)+CA410*DCF!M$46*(1+Inputs!$B$30)*(1-Inputs!$B$33)*(1-Inputs!$B$30/Inputs!$B$31)/(Inputs!$B$29-Inputs!$B$30)*DCF!M$6</f>
        <v>397238.83141814766</v>
      </c>
      <c r="DM410" s="15">
        <f ca="1">DI410+DJ410+DK410+Inputs!$B$34+Inputs!$B$36-Inputs!$B$35</f>
        <v>953206.67921196937</v>
      </c>
    </row>
    <row r="411" spans="1:117" x14ac:dyDescent="0.75">
      <c r="A411" s="11">
        <v>398</v>
      </c>
      <c r="C411" s="23">
        <f t="shared" ca="1" si="249"/>
        <v>0.15981935998304378</v>
      </c>
      <c r="D411" s="23">
        <f t="shared" ca="1" si="249"/>
        <v>1.5651966665931831</v>
      </c>
      <c r="E411" s="23">
        <f t="shared" ca="1" si="249"/>
        <v>1.9116313047069369</v>
      </c>
      <c r="F411" s="23">
        <f t="shared" ca="1" si="249"/>
        <v>-0.2309083821198758</v>
      </c>
      <c r="G411" s="23">
        <f t="shared" ca="1" si="249"/>
        <v>-0.73385891299916073</v>
      </c>
      <c r="H411" s="23">
        <f t="shared" ca="1" si="249"/>
        <v>1.7341094560353336</v>
      </c>
      <c r="I411" s="23">
        <f t="shared" ca="1" si="249"/>
        <v>0.1840317031187611</v>
      </c>
      <c r="J411" s="23">
        <f t="shared" ca="1" si="249"/>
        <v>0.42112530456899705</v>
      </c>
      <c r="K411" s="23">
        <f t="shared" ca="1" si="249"/>
        <v>1.6910042096151205</v>
      </c>
      <c r="L411" s="23">
        <f t="shared" ca="1" si="249"/>
        <v>-0.86638698185985752</v>
      </c>
      <c r="M411" s="23">
        <f t="shared" ca="1" si="249"/>
        <v>0.54214274433203768</v>
      </c>
      <c r="N411" s="23">
        <f ca="1">SQRT(Inputs!$B$38)*C411+SQRT(1-Inputs!$B$38)*_xlfn.NORM.S.INV(RAND())</f>
        <v>0.56619837196698009</v>
      </c>
      <c r="O411" s="23">
        <f ca="1">SQRT(Inputs!$B$38)*D411+SQRT(1-Inputs!$B$38)*_xlfn.NORM.S.INV(RAND())</f>
        <v>1.300446089443811</v>
      </c>
      <c r="P411" s="23">
        <f ca="1">SQRT(Inputs!$B$38)*E411+SQRT(1-Inputs!$B$38)*_xlfn.NORM.S.INV(RAND())</f>
        <v>0.75847189031236506</v>
      </c>
      <c r="Q411" s="23">
        <f ca="1">SQRT(Inputs!$B$38)*F411+SQRT(1-Inputs!$B$38)*_xlfn.NORM.S.INV(RAND())</f>
        <v>-0.95198479488328624</v>
      </c>
      <c r="R411" s="23">
        <f ca="1">SQRT(Inputs!$B$38)*G411+SQRT(1-Inputs!$B$38)*_xlfn.NORM.S.INV(RAND())</f>
        <v>0.5705359438296479</v>
      </c>
      <c r="S411" s="23">
        <f ca="1">SQRT(Inputs!$B$38)*H411+SQRT(1-Inputs!$B$38)*_xlfn.NORM.S.INV(RAND())</f>
        <v>1.6720896484900729</v>
      </c>
      <c r="T411" s="23">
        <f ca="1">SQRT(Inputs!$B$38)*I411+SQRT(1-Inputs!$B$38)*_xlfn.NORM.S.INV(RAND())</f>
        <v>-0.54285958925173394</v>
      </c>
      <c r="U411" s="23">
        <f ca="1">SQRT(Inputs!$B$38)*J411+SQRT(1-Inputs!$B$38)*_xlfn.NORM.S.INV(RAND())</f>
        <v>1.2051046543718085</v>
      </c>
      <c r="V411" s="23">
        <f ca="1">SQRT(Inputs!$B$38)*K411+SQRT(1-Inputs!$B$38)*_xlfn.NORM.S.INV(RAND())</f>
        <v>1.5225705873950433</v>
      </c>
      <c r="W411" s="23">
        <f ca="1">SQRT(Inputs!$B$38)*L411+SQRT(1-Inputs!$B$38)*_xlfn.NORM.S.INV(RAND())</f>
        <v>-3.908498776537872E-3</v>
      </c>
      <c r="X411" s="23">
        <f ca="1">SQRT(Inputs!$B$38)*M411+SQRT(1-Inputs!$B$38)*_xlfn.NORM.S.INV(RAND())</f>
        <v>7.9505546251972287E-2</v>
      </c>
      <c r="Y411" s="23">
        <f ca="1">SQRT(Inputs!$B$38)*C411+SQRT(1-Inputs!$B$38)*_xlfn.NORM.S.INV(RAND())</f>
        <v>-0.8771446500515595</v>
      </c>
      <c r="Z411" s="23">
        <f ca="1">SQRT(Inputs!$B$38)*D411+SQRT(1-Inputs!$B$38)*_xlfn.NORM.S.INV(RAND())</f>
        <v>0.22647833561989161</v>
      </c>
      <c r="AA411" s="23">
        <f ca="1">SQRT(Inputs!$B$38)*E411+SQRT(1-Inputs!$B$38)*_xlfn.NORM.S.INV(RAND())</f>
        <v>1.2216502682640522</v>
      </c>
      <c r="AB411" s="23">
        <f ca="1">SQRT(Inputs!$B$38)*F411+SQRT(1-Inputs!$B$38)*_xlfn.NORM.S.INV(RAND())</f>
        <v>1.119761643315891</v>
      </c>
      <c r="AC411" s="23">
        <f ca="1">SQRT(Inputs!$B$38)*G411+SQRT(1-Inputs!$B$38)*_xlfn.NORM.S.INV(RAND())</f>
        <v>-9.0394042862442292E-2</v>
      </c>
      <c r="AD411" s="23">
        <f ca="1">SQRT(Inputs!$B$38)*H411+SQRT(1-Inputs!$B$38)*_xlfn.NORM.S.INV(RAND())</f>
        <v>0.57935915746094668</v>
      </c>
      <c r="AE411" s="23">
        <f ca="1">SQRT(Inputs!$B$38)*I411+SQRT(1-Inputs!$B$38)*_xlfn.NORM.S.INV(RAND())</f>
        <v>0.29016909371947996</v>
      </c>
      <c r="AF411" s="23">
        <f ca="1">SQRT(Inputs!$B$38)*J411+SQRT(1-Inputs!$B$38)*_xlfn.NORM.S.INV(RAND())</f>
        <v>-1.9879978381307164</v>
      </c>
      <c r="AG411" s="23">
        <f ca="1">SQRT(Inputs!$B$38)*K411+SQRT(1-Inputs!$B$38)*_xlfn.NORM.S.INV(RAND())</f>
        <v>0.82023341923176418</v>
      </c>
      <c r="AH411" s="23">
        <f ca="1">SQRT(Inputs!$B$38)*L411+SQRT(1-Inputs!$B$38)*_xlfn.NORM.S.INV(RAND())</f>
        <v>-1.4565827034248418</v>
      </c>
      <c r="AI411" s="23">
        <f ca="1">SQRT(Inputs!$B$38)*M411+SQRT(1-Inputs!$B$38)*_xlfn.NORM.S.INV(RAND())</f>
        <v>0.86191713476415299</v>
      </c>
      <c r="AJ411" s="23">
        <f ca="1">SQRT(Inputs!$B$38)*C411+SQRT(1-Inputs!$B$38)*_xlfn.NORM.S.INV(RAND())</f>
        <v>-0.1484211798654882</v>
      </c>
      <c r="AK411" s="23">
        <f ca="1">SQRT(Inputs!$B$38)*D411+SQRT(1-Inputs!$B$38)*_xlfn.NORM.S.INV(RAND())</f>
        <v>1.5240800456887018</v>
      </c>
      <c r="AL411" s="23">
        <f ca="1">SQRT(Inputs!$B$38)*E411+SQRT(1-Inputs!$B$38)*_xlfn.NORM.S.INV(RAND())</f>
        <v>0.34506068787908062</v>
      </c>
      <c r="AM411" s="23">
        <f ca="1">SQRT(Inputs!$B$38)*F411+SQRT(1-Inputs!$B$38)*_xlfn.NORM.S.INV(RAND())</f>
        <v>-0.15164144660019388</v>
      </c>
      <c r="AN411" s="23">
        <f ca="1">SQRT(Inputs!$B$38)*G411+SQRT(1-Inputs!$B$38)*_xlfn.NORM.S.INV(RAND())</f>
        <v>-0.15202301861088727</v>
      </c>
      <c r="AO411" s="23">
        <f ca="1">SQRT(Inputs!$B$38)*H411+SQRT(1-Inputs!$B$38)*_xlfn.NORM.S.INV(RAND())</f>
        <v>1.2494249473023094</v>
      </c>
      <c r="AP411" s="23">
        <f ca="1">SQRT(Inputs!$B$38)*I411+SQRT(1-Inputs!$B$38)*_xlfn.NORM.S.INV(RAND())</f>
        <v>0.66012382840540373</v>
      </c>
      <c r="AQ411" s="23">
        <f ca="1">SQRT(Inputs!$B$38)*J411+SQRT(1-Inputs!$B$38)*_xlfn.NORM.S.INV(RAND())</f>
        <v>0.43646306975821325</v>
      </c>
      <c r="AR411" s="23">
        <f ca="1">SQRT(Inputs!$B$38)*K411+SQRT(1-Inputs!$B$38)*_xlfn.NORM.S.INV(RAND())</f>
        <v>1.1648793654923353</v>
      </c>
      <c r="AS411" s="23">
        <f ca="1">SQRT(Inputs!$B$38)*L411+SQRT(1-Inputs!$B$38)*_xlfn.NORM.S.INV(RAND())</f>
        <v>0.23163457230064749</v>
      </c>
      <c r="AT411" s="23">
        <f ca="1">SQRT(Inputs!$B$38)*M411+SQRT(1-Inputs!$B$38)*_xlfn.NORM.S.INV(RAND())</f>
        <v>-1.2761066321758385</v>
      </c>
      <c r="AU411" s="15">
        <f ca="1">Inputs!$B$6*EXP($B$8-0.5*C$5^2+C$5*N411)</f>
        <v>5438.5332911114156</v>
      </c>
      <c r="AV411" s="15">
        <f t="shared" ca="1" si="219"/>
        <v>8014.8773725219698</v>
      </c>
      <c r="AW411" s="15">
        <f t="shared" ca="1" si="220"/>
        <v>10825.437407635836</v>
      </c>
      <c r="AX411" s="15">
        <f t="shared" ca="1" si="221"/>
        <v>11734.725473903442</v>
      </c>
      <c r="AY411" s="15">
        <f t="shared" ca="1" si="222"/>
        <v>15329.154380706383</v>
      </c>
      <c r="AZ411" s="15">
        <f t="shared" ca="1" si="223"/>
        <v>22538.275971191262</v>
      </c>
      <c r="BA411" s="15">
        <f t="shared" ca="1" si="224"/>
        <v>26057.737769911859</v>
      </c>
      <c r="BB411" s="15">
        <f t="shared" ca="1" si="225"/>
        <v>35996.686012532278</v>
      </c>
      <c r="BC411" s="15">
        <f t="shared" ca="1" si="226"/>
        <v>51066.746190059996</v>
      </c>
      <c r="BD411" s="15">
        <f t="shared" ca="1" si="227"/>
        <v>62538.713238856551</v>
      </c>
      <c r="BE411" s="15">
        <f t="shared" ca="1" si="228"/>
        <v>77190.117885294239</v>
      </c>
      <c r="BF411" s="15">
        <f ca="1">Inputs!$B$13*EXP($B$9-0.5*C$6^2+C$6*Y411)</f>
        <v>11623.420266557385</v>
      </c>
      <c r="BG411" s="15">
        <f t="shared" ca="1" si="229"/>
        <v>14756.75735416803</v>
      </c>
      <c r="BH411" s="15">
        <f t="shared" ca="1" si="230"/>
        <v>22079.711828327432</v>
      </c>
      <c r="BI411" s="15">
        <f t="shared" ca="1" si="231"/>
        <v>32112.949639162623</v>
      </c>
      <c r="BJ411" s="15">
        <f t="shared" ca="1" si="232"/>
        <v>38858.74590285703</v>
      </c>
      <c r="BK411" s="15">
        <f t="shared" ca="1" si="233"/>
        <v>51605.807462979108</v>
      </c>
      <c r="BL411" s="15">
        <f t="shared" ca="1" si="234"/>
        <v>65820.634083523531</v>
      </c>
      <c r="BM411" s="15">
        <f t="shared" ca="1" si="235"/>
        <v>63202.612538809131</v>
      </c>
      <c r="BN411" s="15">
        <f t="shared" ca="1" si="236"/>
        <v>85759.886580332866</v>
      </c>
      <c r="BO411" s="15">
        <f t="shared" ca="1" si="237"/>
        <v>89083.544907849311</v>
      </c>
      <c r="BP411" s="15">
        <f t="shared" ca="1" si="238"/>
        <v>120892.45679790675</v>
      </c>
      <c r="BQ411" s="15">
        <f ca="1">Inputs!$B$20*EXP($B$10-0.5*C$7^2+C$7*AJ411)</f>
        <v>4069.5441211026468</v>
      </c>
      <c r="BR411" s="15">
        <f t="shared" ca="1" si="239"/>
        <v>8959.6383245203524</v>
      </c>
      <c r="BS411" s="15">
        <f t="shared" ca="1" si="240"/>
        <v>13547.466949638181</v>
      </c>
      <c r="BT411" s="15">
        <f t="shared" ca="1" si="241"/>
        <v>17950.538175173926</v>
      </c>
      <c r="BU411" s="15">
        <f t="shared" ca="1" si="242"/>
        <v>23978.80827051057</v>
      </c>
      <c r="BV411" s="15">
        <f t="shared" ca="1" si="243"/>
        <v>44207.498129533837</v>
      </c>
      <c r="BW411" s="15">
        <f t="shared" ca="1" si="244"/>
        <v>70939.079439584413</v>
      </c>
      <c r="BX411" s="15">
        <f t="shared" ca="1" si="245"/>
        <v>108292.52590130668</v>
      </c>
      <c r="BY411" s="15">
        <f t="shared" ca="1" si="246"/>
        <v>189618.43863794603</v>
      </c>
      <c r="BZ411" s="15">
        <f t="shared" ca="1" si="247"/>
        <v>277635.39310996607</v>
      </c>
      <c r="CA411" s="15">
        <f t="shared" ca="1" si="248"/>
        <v>310866.89376397763</v>
      </c>
      <c r="CB411" s="15">
        <f ca="1">(AU411*DCF!C$10-DCF!C$5*MAX(AU411*DCF!C$10,0)-MAX(AU411-Inputs!$B$6,0)/Inputs!$B$10)*DCF!C$6</f>
        <v>1039.6782433960468</v>
      </c>
      <c r="CC411" s="15">
        <f ca="1">(AV411*DCF!D$10-DCF!D$5*MAX(AV411*DCF!D$10,0)-MAX(AV411-AU411,0)/Inputs!$B$10)*DCF!D$6</f>
        <v>1325.3979840030393</v>
      </c>
      <c r="CD411" s="15">
        <f ca="1">(AW411*DCF!E$10-DCF!E$5*MAX(AW411*DCF!E$10,0)-MAX(AW411-AV411,0)/Inputs!$B$10)*DCF!E$6</f>
        <v>1866.3666610499995</v>
      </c>
      <c r="CE411" s="15">
        <f ca="1">(AX411*DCF!F$10-DCF!F$5*MAX(AX411*DCF!F$10,0)-MAX(AX411-AW411,0)/Inputs!$B$10)*DCF!F$6</f>
        <v>2372.4715668227527</v>
      </c>
      <c r="CF411" s="15">
        <f ca="1">(AY411*DCF!G$10-DCF!G$5*MAX(AY411*DCF!G$10,0)-MAX(AY411-AX411,0)/Inputs!$B$10)*DCF!G$6</f>
        <v>2467.5052933935954</v>
      </c>
      <c r="CG411" s="15">
        <f ca="1">(AZ411*DCF!H$10-DCF!H$5*MAX(AZ411*DCF!H$10,0)-MAX(AZ411-AY411,0)/Inputs!$B$10)*DCF!H$6</f>
        <v>3095.7136671209146</v>
      </c>
      <c r="CH411" s="15">
        <f ca="1">(BA411*DCF!I$10-DCF!I$5*MAX(BA411*DCF!I$10,0)-MAX(BA411-AZ411,0)/Inputs!$B$10)*DCF!I$6</f>
        <v>4182.4830556046718</v>
      </c>
      <c r="CI411" s="15">
        <f ca="1">(BB411*DCF!J$10-DCF!J$5*MAX(BB411*DCF!J$10,0)-MAX(BB411-BA411,0)/Inputs!$B$10)*DCF!J$6</f>
        <v>4671.0310182891735</v>
      </c>
      <c r="CJ411" s="15">
        <f ca="1">(BC411*DCF!K$10-DCF!K$5*MAX(BC411*DCF!K$10,0)-MAX(BC411-BB411,0)/Inputs!$B$10)*DCF!K$6</f>
        <v>6111.3469835483111</v>
      </c>
      <c r="CK411" s="15">
        <f ca="1">(BD411*DCF!L$10-DCF!L$5*MAX(BD411*DCF!L$10,0)-MAX(BD411-BC411,0)/Inputs!$B$10)*DCF!L$6</f>
        <v>7948.5161037979888</v>
      </c>
      <c r="CL411" s="15">
        <f ca="1">(BE411*DCF!M$10-DCF!M$5*MAX(BE411*DCF!M$10,0)-MAX(BE411-BD411,0)/Inputs!$B$10)*DCF!M$6</f>
        <v>9142.2571802770926</v>
      </c>
      <c r="CM411" s="15">
        <f ca="1">(BF411*DCF!C$28-DCF!C$5*MAX(BF411*DCF!C$28,0)-MAX(BF411-Inputs!$B$13,0)/Inputs!$B$17)*DCF!C$6</f>
        <v>3492.7911140211136</v>
      </c>
      <c r="CN411" s="15">
        <f ca="1">(BG411*DCF!D$28-DCF!D$5*MAX(BG411*DCF!D$28,0)-MAX(BG411-BF411,0)/Inputs!$B$17)*DCF!D$6</f>
        <v>3677.7209247437759</v>
      </c>
      <c r="CO411" s="15">
        <f ca="1">(BH411*DCF!E$28-DCF!E$5*MAX(BH411*DCF!E$28,0)-MAX(BH411-BG411,0)/Inputs!$B$17)*DCF!E$6</f>
        <v>4810.1140229394123</v>
      </c>
      <c r="CP411" s="15">
        <f ca="1">(BI411*DCF!F$28-DCF!F$5*MAX(BI411*DCF!F$28,0)-MAX(BI411-BH411,0)/Inputs!$B$17)*DCF!F$6</f>
        <v>6891.1104133587723</v>
      </c>
      <c r="CQ411" s="15">
        <f ca="1">(BJ411*DCF!G$28-DCF!G$5*MAX(BJ411*DCF!G$28,0)-MAX(BJ411-BI411,0)/Inputs!$B$17)*DCF!G$6</f>
        <v>8947.6201537285888</v>
      </c>
      <c r="CR411" s="15">
        <f ca="1">(BK411*DCF!H$28-DCF!H$5*MAX(BK411*DCF!H$28,0)-MAX(BK411-BJ411,0)/Inputs!$B$17)*DCF!H$6</f>
        <v>10782.149899808332</v>
      </c>
      <c r="CS411" s="15">
        <f ca="1">(BL411*DCF!I$28-DCF!I$5*MAX(BL411*DCF!I$28,0)-MAX(BL411-BK411,0)/Inputs!$B$17)*DCF!I$6</f>
        <v>13437.658601227216</v>
      </c>
      <c r="CT411" s="15">
        <f ca="1">(BM411*DCF!J$28-DCF!J$5*MAX(BM411*DCF!J$28,0)-MAX(BM411-BL411,0)/Inputs!$B$17)*DCF!J$6</f>
        <v>14099.429450887073</v>
      </c>
      <c r="CU411" s="15">
        <f ca="1">(BN411*DCF!K$28-DCF!K$5*MAX(BN411*DCF!K$28,0)-MAX(BN411-BM411,0)/Inputs!$B$17)*DCF!K$6</f>
        <v>15348.084501114641</v>
      </c>
      <c r="CV411" s="15">
        <f ca="1">(BO411*DCF!L$28-DCF!L$5*MAX(BO411*DCF!L$28,0)-MAX(BO411-BN411,0)/Inputs!$B$17)*DCF!L$6</f>
        <v>17397.959579547743</v>
      </c>
      <c r="CW411" s="15">
        <f ca="1">(BP411*DCF!M$28-DCF!M$5*MAX(BP411*DCF!M$28,0)-MAX(BP411-BO411,0)/Inputs!$B$17)*DCF!M$6</f>
        <v>19421.060609992928</v>
      </c>
      <c r="CX411" s="15">
        <f ca="1">(BQ411*DCF!C$46-DCF!C$5*MAX(BQ411*DCF!C$46,0)-MAX(BQ411-Inputs!$B$20,0)/Inputs!$B$24)*DCF!C$6</f>
        <v>-1341.0236404868224</v>
      </c>
      <c r="CY411" s="15">
        <f ca="1">(BR411*DCF!D$46-DCF!D$5*MAX(BR411*DCF!D$46,0)-MAX(BR411-BQ411,0)/Inputs!$B$24)*DCF!D$6</f>
        <v>-3615.76392566</v>
      </c>
      <c r="CZ411" s="15">
        <f ca="1">(BS411*DCF!E$46-DCF!E$5*MAX(BS411*DCF!E$46,0)-MAX(BS411-BR411,0)/Inputs!$B$24)*DCF!E$6</f>
        <v>-3410.4072978014651</v>
      </c>
      <c r="DA411" s="15">
        <f ca="1">(BT411*DCF!F$46-DCF!F$5*MAX(BT411*DCF!F$46,0)-MAX(BT411-BS411,0)/Inputs!$B$24)*DCF!F$6</f>
        <v>-2910.5691067929442</v>
      </c>
      <c r="DB411" s="15">
        <f ca="1">(BU411*DCF!G$46-DCF!G$5*MAX(BU411*DCF!G$46,0)-MAX(BU411-BT411,0)/Inputs!$B$24)*DCF!G$6</f>
        <v>-2834.3906898767259</v>
      </c>
      <c r="DC411" s="15">
        <f ca="1">(BV411*DCF!H$46-DCF!H$5*MAX(BV411*DCF!H$46,0)-MAX(BV411-BU411,0)/Inputs!$B$24)*DCF!H$6</f>
        <v>-6285.941430452347</v>
      </c>
      <c r="DD411" s="15">
        <f ca="1">(BW411*DCF!I$46-DCF!I$5*MAX(BW411*DCF!I$46,0)-MAX(BW411-BV411,0)/Inputs!$B$24)*DCF!I$6</f>
        <v>-6035.2373346770401</v>
      </c>
      <c r="DE411" s="15">
        <f ca="1">(BX411*DCF!J$46-DCF!J$5*MAX(BX411*DCF!J$46,0)-MAX(BX411-BW411,0)/Inputs!$B$24)*DCF!J$6</f>
        <v>-5362.9518238440896</v>
      </c>
      <c r="DF411" s="15">
        <f ca="1">(BY411*DCF!K$46-DCF!K$5*MAX(BY411*DCF!K$46,0)-MAX(BY411-BX411,0)/Inputs!$B$24)*DCF!K$6</f>
        <v>-9091.0447957552224</v>
      </c>
      <c r="DG411" s="15">
        <f ca="1">(BZ411*DCF!L$46-DCF!L$5*MAX(BZ411*DCF!L$46,0)-MAX(BZ411-BY411,0)/Inputs!$B$24)*DCF!L$6</f>
        <v>-726.87763715885148</v>
      </c>
      <c r="DH411" s="15">
        <f ca="1">(CA411*DCF!M$46-DCF!M$5*MAX(CA411*DCF!M$46,0)-MAX(CA411-BZ411,0)/Inputs!$B$24)*DCF!M$6</f>
        <v>17423.492953786645</v>
      </c>
      <c r="DI411" s="15">
        <f ca="1">SUM(CB411:CL411)+BE411*DCF!M$10*(1+Inputs!$B$30)*(1-Inputs!$B$33)*(1-Inputs!$B$30/Inputs!$B$31)/(Inputs!$B$29-Inputs!$B$30)*DCF!M$6</f>
        <v>259043.88656571516</v>
      </c>
      <c r="DJ411" s="15">
        <f ca="1">SUM(CM411:CW411)+BP411*DCF!M$28*(1+Inputs!$B$30)*(1-Inputs!$B$33)*(1-Inputs!$B$30/Inputs!$B$31)/(Inputs!$B$29-Inputs!$B$30)*DCF!M$6</f>
        <v>566899.44047912559</v>
      </c>
      <c r="DK411" s="15">
        <f ca="1">SUM(CX411:DH411)+CA411*DCF!M$46*(1+Inputs!$B$30)*(1-Inputs!$B$33)*(1-Inputs!$B$30/Inputs!$B$31)/(Inputs!$B$29-Inputs!$B$30)*DCF!M$6</f>
        <v>456446.32756808726</v>
      </c>
      <c r="DM411" s="15">
        <f ca="1">DI411+DJ411+DK411+Inputs!$B$34+Inputs!$B$36-Inputs!$B$35</f>
        <v>1359240.6546129282</v>
      </c>
    </row>
    <row r="412" spans="1:117" x14ac:dyDescent="0.75">
      <c r="A412" s="11">
        <v>399</v>
      </c>
      <c r="C412" s="23">
        <f t="shared" ca="1" si="249"/>
        <v>-1.8594541290007265</v>
      </c>
      <c r="D412" s="23">
        <f t="shared" ca="1" si="249"/>
        <v>1.0717090094371742</v>
      </c>
      <c r="E412" s="23">
        <f t="shared" ca="1" si="249"/>
        <v>-0.24991005656049417</v>
      </c>
      <c r="F412" s="23">
        <f t="shared" ca="1" si="249"/>
        <v>9.0937377646471529E-2</v>
      </c>
      <c r="G412" s="23">
        <f t="shared" ca="1" si="249"/>
        <v>0.45422735235159328</v>
      </c>
      <c r="H412" s="23">
        <f t="shared" ca="1" si="249"/>
        <v>1.9137976372201413</v>
      </c>
      <c r="I412" s="23">
        <f t="shared" ca="1" si="249"/>
        <v>-0.66576632854000228</v>
      </c>
      <c r="J412" s="23">
        <f t="shared" ca="1" si="249"/>
        <v>1.5076038886324405</v>
      </c>
      <c r="K412" s="23">
        <f t="shared" ca="1" si="249"/>
        <v>-1.1417585865055555</v>
      </c>
      <c r="L412" s="23">
        <f t="shared" ca="1" si="249"/>
        <v>-0.56972917618870123</v>
      </c>
      <c r="M412" s="23">
        <f t="shared" ca="1" si="249"/>
        <v>-0.28841651926787187</v>
      </c>
      <c r="N412" s="23">
        <f ca="1">SQRT(Inputs!$B$38)*C412+SQRT(1-Inputs!$B$38)*_xlfn.NORM.S.INV(RAND())</f>
        <v>-1.4098374701453178</v>
      </c>
      <c r="O412" s="23">
        <f ca="1">SQRT(Inputs!$B$38)*D412+SQRT(1-Inputs!$B$38)*_xlfn.NORM.S.INV(RAND())</f>
        <v>-0.30137532898503272</v>
      </c>
      <c r="P412" s="23">
        <f ca="1">SQRT(Inputs!$B$38)*E412+SQRT(1-Inputs!$B$38)*_xlfn.NORM.S.INV(RAND())</f>
        <v>-0.45386931411985776</v>
      </c>
      <c r="Q412" s="23">
        <f ca="1">SQRT(Inputs!$B$38)*F412+SQRT(1-Inputs!$B$38)*_xlfn.NORM.S.INV(RAND())</f>
        <v>0.7078345520878756</v>
      </c>
      <c r="R412" s="23">
        <f ca="1">SQRT(Inputs!$B$38)*G412+SQRT(1-Inputs!$B$38)*_xlfn.NORM.S.INV(RAND())</f>
        <v>-0.25224046743869533</v>
      </c>
      <c r="S412" s="23">
        <f ca="1">SQRT(Inputs!$B$38)*H412+SQRT(1-Inputs!$B$38)*_xlfn.NORM.S.INV(RAND())</f>
        <v>1.5827219702157009</v>
      </c>
      <c r="T412" s="23">
        <f ca="1">SQRT(Inputs!$B$38)*I412+SQRT(1-Inputs!$B$38)*_xlfn.NORM.S.INV(RAND())</f>
        <v>0.48670640567284423</v>
      </c>
      <c r="U412" s="23">
        <f ca="1">SQRT(Inputs!$B$38)*J412+SQRT(1-Inputs!$B$38)*_xlfn.NORM.S.INV(RAND())</f>
        <v>1.843475257389886</v>
      </c>
      <c r="V412" s="23">
        <f ca="1">SQRT(Inputs!$B$38)*K412+SQRT(1-Inputs!$B$38)*_xlfn.NORM.S.INV(RAND())</f>
        <v>-0.97799552027104397</v>
      </c>
      <c r="W412" s="23">
        <f ca="1">SQRT(Inputs!$B$38)*L412+SQRT(1-Inputs!$B$38)*_xlfn.NORM.S.INV(RAND())</f>
        <v>-0.97375514649283801</v>
      </c>
      <c r="X412" s="23">
        <f ca="1">SQRT(Inputs!$B$38)*M412+SQRT(1-Inputs!$B$38)*_xlfn.NORM.S.INV(RAND())</f>
        <v>-0.7631608489394911</v>
      </c>
      <c r="Y412" s="23">
        <f ca="1">SQRT(Inputs!$B$38)*C412+SQRT(1-Inputs!$B$38)*_xlfn.NORM.S.INV(RAND())</f>
        <v>-1.1910716879037697</v>
      </c>
      <c r="Z412" s="23">
        <f ca="1">SQRT(Inputs!$B$38)*D412+SQRT(1-Inputs!$B$38)*_xlfn.NORM.S.INV(RAND())</f>
        <v>1.9138041712358782</v>
      </c>
      <c r="AA412" s="23">
        <f ca="1">SQRT(Inputs!$B$38)*E412+SQRT(1-Inputs!$B$38)*_xlfn.NORM.S.INV(RAND())</f>
        <v>-1.5275501211246609</v>
      </c>
      <c r="AB412" s="23">
        <f ca="1">SQRT(Inputs!$B$38)*F412+SQRT(1-Inputs!$B$38)*_xlfn.NORM.S.INV(RAND())</f>
        <v>0.62688285403500998</v>
      </c>
      <c r="AC412" s="23">
        <f ca="1">SQRT(Inputs!$B$38)*G412+SQRT(1-Inputs!$B$38)*_xlfn.NORM.S.INV(RAND())</f>
        <v>1.0349846626946921</v>
      </c>
      <c r="AD412" s="23">
        <f ca="1">SQRT(Inputs!$B$38)*H412+SQRT(1-Inputs!$B$38)*_xlfn.NORM.S.INV(RAND())</f>
        <v>1.5168343949792324</v>
      </c>
      <c r="AE412" s="23">
        <f ca="1">SQRT(Inputs!$B$38)*I412+SQRT(1-Inputs!$B$38)*_xlfn.NORM.S.INV(RAND())</f>
        <v>0.76604204767850081</v>
      </c>
      <c r="AF412" s="23">
        <f ca="1">SQRT(Inputs!$B$38)*J412+SQRT(1-Inputs!$B$38)*_xlfn.NORM.S.INV(RAND())</f>
        <v>1.5464511910478067</v>
      </c>
      <c r="AG412" s="23">
        <f ca="1">SQRT(Inputs!$B$38)*K412+SQRT(1-Inputs!$B$38)*_xlfn.NORM.S.INV(RAND())</f>
        <v>-1.5581687823290795</v>
      </c>
      <c r="AH412" s="23">
        <f ca="1">SQRT(Inputs!$B$38)*L412+SQRT(1-Inputs!$B$38)*_xlfn.NORM.S.INV(RAND())</f>
        <v>0.99643592902636735</v>
      </c>
      <c r="AI412" s="23">
        <f ca="1">SQRT(Inputs!$B$38)*M412+SQRT(1-Inputs!$B$38)*_xlfn.NORM.S.INV(RAND())</f>
        <v>0.72614612539616363</v>
      </c>
      <c r="AJ412" s="23">
        <f ca="1">SQRT(Inputs!$B$38)*C412+SQRT(1-Inputs!$B$38)*_xlfn.NORM.S.INV(RAND())</f>
        <v>0.28333115873370152</v>
      </c>
      <c r="AK412" s="23">
        <f ca="1">SQRT(Inputs!$B$38)*D412+SQRT(1-Inputs!$B$38)*_xlfn.NORM.S.INV(RAND())</f>
        <v>-0.67638968292090484</v>
      </c>
      <c r="AL412" s="23">
        <f ca="1">SQRT(Inputs!$B$38)*E412+SQRT(1-Inputs!$B$38)*_xlfn.NORM.S.INV(RAND())</f>
        <v>-1.6790796610369889</v>
      </c>
      <c r="AM412" s="23">
        <f ca="1">SQRT(Inputs!$B$38)*F412+SQRT(1-Inputs!$B$38)*_xlfn.NORM.S.INV(RAND())</f>
        <v>-2.7304157209756034E-2</v>
      </c>
      <c r="AN412" s="23">
        <f ca="1">SQRT(Inputs!$B$38)*G412+SQRT(1-Inputs!$B$38)*_xlfn.NORM.S.INV(RAND())</f>
        <v>-0.26088756819382175</v>
      </c>
      <c r="AO412" s="23">
        <f ca="1">SQRT(Inputs!$B$38)*H412+SQRT(1-Inputs!$B$38)*_xlfn.NORM.S.INV(RAND())</f>
        <v>1.6315031782170748</v>
      </c>
      <c r="AP412" s="23">
        <f ca="1">SQRT(Inputs!$B$38)*I412+SQRT(1-Inputs!$B$38)*_xlfn.NORM.S.INV(RAND())</f>
        <v>-1.0320834330661679</v>
      </c>
      <c r="AQ412" s="23">
        <f ca="1">SQRT(Inputs!$B$38)*J412+SQRT(1-Inputs!$B$38)*_xlfn.NORM.S.INV(RAND())</f>
        <v>0.45314765832157294</v>
      </c>
      <c r="AR412" s="23">
        <f ca="1">SQRT(Inputs!$B$38)*K412+SQRT(1-Inputs!$B$38)*_xlfn.NORM.S.INV(RAND())</f>
        <v>-1.38105350952092</v>
      </c>
      <c r="AS412" s="23">
        <f ca="1">SQRT(Inputs!$B$38)*L412+SQRT(1-Inputs!$B$38)*_xlfn.NORM.S.INV(RAND())</f>
        <v>0.57507751666586282</v>
      </c>
      <c r="AT412" s="23">
        <f ca="1">SQRT(Inputs!$B$38)*M412+SQRT(1-Inputs!$B$38)*_xlfn.NORM.S.INV(RAND())</f>
        <v>-0.19880453460513897</v>
      </c>
      <c r="AU412" s="15">
        <f ca="1">Inputs!$B$6*EXP($B$8-0.5*C$5^2+C$5*N412)</f>
        <v>3949.7109942727079</v>
      </c>
      <c r="AV412" s="15">
        <f t="shared" ca="1" si="219"/>
        <v>4599.343028238135</v>
      </c>
      <c r="AW412" s="15">
        <f t="shared" ca="1" si="220"/>
        <v>5275.0632776277425</v>
      </c>
      <c r="AX412" s="15">
        <f t="shared" ca="1" si="221"/>
        <v>7035.7934380947463</v>
      </c>
      <c r="AY412" s="15">
        <f t="shared" ca="1" si="222"/>
        <v>8348.8532832820674</v>
      </c>
      <c r="AZ412" s="15">
        <f t="shared" ca="1" si="223"/>
        <v>12155.011683279237</v>
      </c>
      <c r="BA412" s="15">
        <f t="shared" ca="1" si="224"/>
        <v>15651.947883655985</v>
      </c>
      <c r="BB412" s="15">
        <f t="shared" ca="1" si="225"/>
        <v>23049.996617365465</v>
      </c>
      <c r="BC412" s="15">
        <f t="shared" ca="1" si="226"/>
        <v>25687.20225640084</v>
      </c>
      <c r="BD412" s="15">
        <f t="shared" ca="1" si="227"/>
        <v>28729.715581204429</v>
      </c>
      <c r="BE412" s="15">
        <f t="shared" ca="1" si="228"/>
        <v>32840.657876752652</v>
      </c>
      <c r="BF412" s="15">
        <f ca="1">Inputs!$B$13*EXP($B$9-0.5*C$6^2+C$6*Y412)</f>
        <v>10922.083414493123</v>
      </c>
      <c r="BG412" s="15">
        <f t="shared" ca="1" si="229"/>
        <v>18801.265412840141</v>
      </c>
      <c r="BH412" s="15">
        <f t="shared" ca="1" si="230"/>
        <v>17830.438494983806</v>
      </c>
      <c r="BI412" s="15">
        <f t="shared" ca="1" si="231"/>
        <v>24038.184193837533</v>
      </c>
      <c r="BJ412" s="15">
        <f t="shared" ca="1" si="232"/>
        <v>34210.605361624672</v>
      </c>
      <c r="BK412" s="15">
        <f t="shared" ca="1" si="233"/>
        <v>51617.858859127417</v>
      </c>
      <c r="BL412" s="15">
        <f t="shared" ca="1" si="234"/>
        <v>70023.859374919193</v>
      </c>
      <c r="BM412" s="15">
        <f t="shared" ca="1" si="235"/>
        <v>104305.52681673077</v>
      </c>
      <c r="BN412" s="15">
        <f t="shared" ca="1" si="236"/>
        <v>106432.62950355445</v>
      </c>
      <c r="BO412" s="15">
        <f t="shared" ca="1" si="237"/>
        <v>147035.62721632345</v>
      </c>
      <c r="BP412" s="15">
        <f t="shared" ca="1" si="238"/>
        <v>196491.52154795831</v>
      </c>
      <c r="BQ412" s="15">
        <f ca="1">Inputs!$B$20*EXP($B$10-0.5*C$7^2+C$7*AJ412)</f>
        <v>4742.9820565508016</v>
      </c>
      <c r="BR412" s="15">
        <f t="shared" ca="1" si="239"/>
        <v>5191.5886000786249</v>
      </c>
      <c r="BS412" s="15">
        <f t="shared" ca="1" si="240"/>
        <v>4389.3031150762072</v>
      </c>
      <c r="BT412" s="15">
        <f t="shared" ca="1" si="241"/>
        <v>6008.7014364906327</v>
      </c>
      <c r="BU412" s="15">
        <f t="shared" ca="1" si="242"/>
        <v>7817.9085768719224</v>
      </c>
      <c r="BV412" s="15">
        <f t="shared" ca="1" si="243"/>
        <v>15708.825842934599</v>
      </c>
      <c r="BW412" s="15">
        <f t="shared" ca="1" si="244"/>
        <v>17619.308675876622</v>
      </c>
      <c r="BX412" s="15">
        <f t="shared" ca="1" si="245"/>
        <v>26986.989485701291</v>
      </c>
      <c r="BY412" s="15">
        <f t="shared" ca="1" si="246"/>
        <v>29032.987277672619</v>
      </c>
      <c r="BZ412" s="15">
        <f t="shared" ca="1" si="247"/>
        <v>45279.934464960737</v>
      </c>
      <c r="CA412" s="15">
        <f t="shared" ca="1" si="248"/>
        <v>61396.788478038288</v>
      </c>
      <c r="CB412" s="15">
        <f ca="1">(AU412*DCF!C$10-DCF!C$5*MAX(AU412*DCF!C$10,0)-MAX(AU412-Inputs!$B$6,0)/Inputs!$B$10)*DCF!C$6</f>
        <v>1014.3217877949206</v>
      </c>
      <c r="CC412" s="15">
        <f ca="1">(AV412*DCF!D$10-DCF!D$5*MAX(AV412*DCF!D$10,0)-MAX(AV412-AU412,0)/Inputs!$B$10)*DCF!D$6</f>
        <v>962.66293420250781</v>
      </c>
      <c r="CD412" s="15">
        <f ca="1">(AW412*DCF!E$10-DCF!E$5*MAX(AW412*DCF!E$10,0)-MAX(AW412-AV412,0)/Inputs!$B$10)*DCF!E$6</f>
        <v>1065.7279559926856</v>
      </c>
      <c r="CE412" s="15">
        <f ca="1">(AX412*DCF!F$10-DCF!F$5*MAX(AX412*DCF!F$10,0)-MAX(AX412-AW412,0)/Inputs!$B$10)*DCF!F$6</f>
        <v>1169.5382019372785</v>
      </c>
      <c r="CF412" s="15">
        <f ca="1">(AY412*DCF!G$10-DCF!G$5*MAX(AY412*DCF!G$10,0)-MAX(AY412-AX412,0)/Inputs!$B$10)*DCF!G$6</f>
        <v>1467.8036717619748</v>
      </c>
      <c r="CG412" s="15">
        <f ca="1">(AZ412*DCF!H$10-DCF!H$5*MAX(AZ412*DCF!H$10,0)-MAX(AZ412-AY412,0)/Inputs!$B$10)*DCF!H$6</f>
        <v>1684.0525785477832</v>
      </c>
      <c r="CH412" s="15">
        <f ca="1">(BA412*DCF!I$10-DCF!I$5*MAX(BA412*DCF!I$10,0)-MAX(BA412-AZ412,0)/Inputs!$B$10)*DCF!I$6</f>
        <v>2285.4198351140153</v>
      </c>
      <c r="CI412" s="15">
        <f ca="1">(BB412*DCF!J$10-DCF!J$5*MAX(BB412*DCF!J$10,0)-MAX(BB412-BA412,0)/Inputs!$B$10)*DCF!J$6</f>
        <v>2834.3805274722949</v>
      </c>
      <c r="CJ412" s="15">
        <f ca="1">(BC412*DCF!K$10-DCF!K$5*MAX(BC412*DCF!K$10,0)-MAX(BC412-BB412,0)/Inputs!$B$10)*DCF!K$6</f>
        <v>3766.0583806211566</v>
      </c>
      <c r="CK412" s="15">
        <f ca="1">(BD412*DCF!L$10-DCF!L$5*MAX(BD412*DCF!L$10,0)-MAX(BD412-BC412,0)/Inputs!$B$10)*DCF!L$6</f>
        <v>3939.541197496837</v>
      </c>
      <c r="CL412" s="15">
        <f ca="1">(BE412*DCF!M$10-DCF!M$5*MAX(BE412*DCF!M$10,0)-MAX(BE412-BD412,0)/Inputs!$B$10)*DCF!M$6</f>
        <v>4143.1456067672279</v>
      </c>
      <c r="CM412" s="15">
        <f ca="1">(BF412*DCF!C$28-DCF!C$5*MAX(BF412*DCF!C$28,0)-MAX(BF412-Inputs!$B$13,0)/Inputs!$B$17)*DCF!C$6</f>
        <v>3333.3482296823049</v>
      </c>
      <c r="CN412" s="15">
        <f ca="1">(BG412*DCF!D$28-DCF!D$5*MAX(BG412*DCF!D$28,0)-MAX(BG412-BF412,0)/Inputs!$B$17)*DCF!D$6</f>
        <v>3856.4155151287605</v>
      </c>
      <c r="CO412" s="15">
        <f ca="1">(BH412*DCF!E$28-DCF!E$5*MAX(BH412*DCF!E$28,0)-MAX(BH412-BG412,0)/Inputs!$B$17)*DCF!E$6</f>
        <v>5049.8976784740244</v>
      </c>
      <c r="CP412" s="15">
        <f ca="1">(BI412*DCF!F$28-DCF!F$5*MAX(BI412*DCF!F$28,0)-MAX(BI412-BH412,0)/Inputs!$B$17)*DCF!F$6</f>
        <v>5395.5155967407663</v>
      </c>
      <c r="CQ412" s="15">
        <f ca="1">(BJ412*DCF!G$28-DCF!G$5*MAX(BJ412*DCF!G$28,0)-MAX(BJ412-BI412,0)/Inputs!$B$17)*DCF!G$6</f>
        <v>7165.3003670175485</v>
      </c>
      <c r="CR412" s="15">
        <f ca="1">(BK412*DCF!H$28-DCF!H$5*MAX(BK412*DCF!H$28,0)-MAX(BK412-BJ412,0)/Inputs!$B$17)*DCF!H$6</f>
        <v>10061.067297499931</v>
      </c>
      <c r="CS412" s="15">
        <f ca="1">(BL412*DCF!I$28-DCF!I$5*MAX(BL412*DCF!I$28,0)-MAX(BL412-BK412,0)/Inputs!$B$17)*DCF!I$6</f>
        <v>13824.49785036472</v>
      </c>
      <c r="CT412" s="15">
        <f ca="1">(BM412*DCF!J$28-DCF!J$5*MAX(BM412*DCF!J$28,0)-MAX(BM412-BL412,0)/Inputs!$B$17)*DCF!J$6</f>
        <v>18723.322490488405</v>
      </c>
      <c r="CU412" s="15">
        <f ca="1">(BN412*DCF!K$28-DCF!K$5*MAX(BN412*DCF!K$28,0)-MAX(BN412-BM412,0)/Inputs!$B$17)*DCF!K$6</f>
        <v>22216.245048711742</v>
      </c>
      <c r="CV412" s="15">
        <f ca="1">(BO412*DCF!L$28-DCF!L$5*MAX(BO412*DCF!L$28,0)-MAX(BO412-BN412,0)/Inputs!$B$17)*DCF!L$6</f>
        <v>24742.396992769605</v>
      </c>
      <c r="CW412" s="15">
        <f ca="1">(BP412*DCF!M$28-DCF!M$5*MAX(BP412*DCF!M$28,0)-MAX(BP412-BO412,0)/Inputs!$B$17)*DCF!M$6</f>
        <v>31800.462861176835</v>
      </c>
      <c r="CX412" s="15">
        <f ca="1">(BQ412*DCF!C$46-DCF!C$5*MAX(BQ412*DCF!C$46,0)-MAX(BQ412-Inputs!$B$20,0)/Inputs!$B$24)*DCF!C$6</f>
        <v>-1807.6088151622182</v>
      </c>
      <c r="CY412" s="15">
        <f ca="1">(BR412*DCF!D$46-DCF!D$5*MAX(BR412*DCF!D$46,0)-MAX(BR412-BQ412,0)/Inputs!$B$24)*DCF!D$6</f>
        <v>-1077.4997929731444</v>
      </c>
      <c r="CZ412" s="15">
        <f ca="1">(BS412*DCF!E$46-DCF!E$5*MAX(BS412*DCF!E$46,0)-MAX(BS412-BR412,0)/Inputs!$B$24)*DCF!E$6</f>
        <v>-519.04273570785836</v>
      </c>
      <c r="DA412" s="15">
        <f ca="1">(BT412*DCF!F$46-DCF!F$5*MAX(BT412*DCF!F$46,0)-MAX(BT412-BS412,0)/Inputs!$B$24)*DCF!F$6</f>
        <v>-1027.2657504267954</v>
      </c>
      <c r="DB412" s="15">
        <f ca="1">(BU412*DCF!G$46-DCF!G$5*MAX(BU412*DCF!G$46,0)-MAX(BU412-BT412,0)/Inputs!$B$24)*DCF!G$6</f>
        <v>-871.56053468046787</v>
      </c>
      <c r="DC412" s="15">
        <f ca="1">(BV412*DCF!H$46-DCF!H$5*MAX(BV412*DCF!H$46,0)-MAX(BV412-BU412,0)/Inputs!$B$24)*DCF!H$6</f>
        <v>-2452.0541919767288</v>
      </c>
      <c r="DD412" s="15">
        <f ca="1">(BW412*DCF!I$46-DCF!I$5*MAX(BW412*DCF!I$46,0)-MAX(BW412-BV412,0)/Inputs!$B$24)*DCF!I$6</f>
        <v>-141.50095064726247</v>
      </c>
      <c r="DE412" s="15">
        <f ca="1">(BX412*DCF!J$46-DCF!J$5*MAX(BX412*DCF!J$46,0)-MAX(BX412-BW412,0)/Inputs!$B$24)*DCF!J$6</f>
        <v>-1352.1263454902978</v>
      </c>
      <c r="DF412" s="15">
        <f ca="1">(BY412*DCF!K$46-DCF!K$5*MAX(BY412*DCF!K$46,0)-MAX(BY412-BX412,0)/Inputs!$B$24)*DCF!K$6</f>
        <v>1157.2460613488931</v>
      </c>
      <c r="DG412" s="15">
        <f ca="1">(BZ412*DCF!L$46-DCF!L$5*MAX(BZ412*DCF!L$46,0)-MAX(BZ412-BY412,0)/Inputs!$B$24)*DCF!L$6</f>
        <v>-546.74555033766671</v>
      </c>
      <c r="DH412" s="15">
        <f ca="1">(CA412*DCF!M$46-DCF!M$5*MAX(CA412*DCF!M$46,0)-MAX(CA412-BZ412,0)/Inputs!$B$24)*DCF!M$6</f>
        <v>1443.9389685983635</v>
      </c>
      <c r="DI412" s="15">
        <f ca="1">SUM(CB412:CL412)+BE412*DCF!M$10*(1+Inputs!$B$30)*(1-Inputs!$B$33)*(1-Inputs!$B$30/Inputs!$B$31)/(Inputs!$B$29-Inputs!$B$30)*DCF!M$6</f>
        <v>115728.6378214537</v>
      </c>
      <c r="DJ412" s="15">
        <f ca="1">SUM(CM412:CW412)+BP412*DCF!M$28*(1+Inputs!$B$30)*(1-Inputs!$B$33)*(1-Inputs!$B$30/Inputs!$B$31)/(Inputs!$B$29-Inputs!$B$30)*DCF!M$6</f>
        <v>875286.47366051935</v>
      </c>
      <c r="DK412" s="15">
        <f ca="1">SUM(CX412:DH412)+CA412*DCF!M$46*(1+Inputs!$B$30)*(1-Inputs!$B$33)*(1-Inputs!$B$30/Inputs!$B$31)/(Inputs!$B$29-Inputs!$B$30)*DCF!M$6</f>
        <v>87732.488264132364</v>
      </c>
      <c r="DM412" s="15">
        <f ca="1">DI412+DJ412+DK412+Inputs!$B$34+Inputs!$B$36-Inputs!$B$35</f>
        <v>1155598.5997461055</v>
      </c>
    </row>
    <row r="413" spans="1:117" x14ac:dyDescent="0.75">
      <c r="A413" s="11">
        <v>400</v>
      </c>
      <c r="C413" s="23">
        <f t="shared" ca="1" si="249"/>
        <v>-0.78382312364231899</v>
      </c>
      <c r="D413" s="23">
        <f t="shared" ca="1" si="249"/>
        <v>-0.69926542751603982</v>
      </c>
      <c r="E413" s="23">
        <f t="shared" ca="1" si="249"/>
        <v>-0.52635556716943366</v>
      </c>
      <c r="F413" s="23">
        <f t="shared" ca="1" si="249"/>
        <v>-1.4298235636452912</v>
      </c>
      <c r="G413" s="23">
        <f t="shared" ca="1" si="249"/>
        <v>1.839308508629883</v>
      </c>
      <c r="H413" s="23">
        <f t="shared" ca="1" si="249"/>
        <v>-1.1092763919184603</v>
      </c>
      <c r="I413" s="23">
        <f t="shared" ca="1" si="249"/>
        <v>7.9739351800875158E-2</v>
      </c>
      <c r="J413" s="23">
        <f t="shared" ca="1" si="249"/>
        <v>-0.18533973736392734</v>
      </c>
      <c r="K413" s="23">
        <f t="shared" ca="1" si="249"/>
        <v>0.45546096171084843</v>
      </c>
      <c r="L413" s="23">
        <f t="shared" ca="1" si="249"/>
        <v>0.32453789308919173</v>
      </c>
      <c r="M413" s="23">
        <f t="shared" ca="1" si="249"/>
        <v>9.0035902966564788E-2</v>
      </c>
      <c r="N413" s="23">
        <f ca="1">SQRT(Inputs!$B$38)*C413+SQRT(1-Inputs!$B$38)*_xlfn.NORM.S.INV(RAND())</f>
        <v>-0.3173695436233529</v>
      </c>
      <c r="O413" s="23">
        <f ca="1">SQRT(Inputs!$B$38)*D413+SQRT(1-Inputs!$B$38)*_xlfn.NORM.S.INV(RAND())</f>
        <v>-1.2119613085543677</v>
      </c>
      <c r="P413" s="23">
        <f ca="1">SQRT(Inputs!$B$38)*E413+SQRT(1-Inputs!$B$38)*_xlfn.NORM.S.INV(RAND())</f>
        <v>0.25576455456167857</v>
      </c>
      <c r="Q413" s="23">
        <f ca="1">SQRT(Inputs!$B$38)*F413+SQRT(1-Inputs!$B$38)*_xlfn.NORM.S.INV(RAND())</f>
        <v>0.5396261843251684</v>
      </c>
      <c r="R413" s="23">
        <f ca="1">SQRT(Inputs!$B$38)*G413+SQRT(1-Inputs!$B$38)*_xlfn.NORM.S.INV(RAND())</f>
        <v>0.68560276328648895</v>
      </c>
      <c r="S413" s="23">
        <f ca="1">SQRT(Inputs!$B$38)*H413+SQRT(1-Inputs!$B$38)*_xlfn.NORM.S.INV(RAND())</f>
        <v>-0.47418877603128007</v>
      </c>
      <c r="T413" s="23">
        <f ca="1">SQRT(Inputs!$B$38)*I413+SQRT(1-Inputs!$B$38)*_xlfn.NORM.S.INV(RAND())</f>
        <v>-3.0468173941073075E-2</v>
      </c>
      <c r="U413" s="23">
        <f ca="1">SQRT(Inputs!$B$38)*J413+SQRT(1-Inputs!$B$38)*_xlfn.NORM.S.INV(RAND())</f>
        <v>1.3365141112314383</v>
      </c>
      <c r="V413" s="23">
        <f ca="1">SQRT(Inputs!$B$38)*K413+SQRT(1-Inputs!$B$38)*_xlfn.NORM.S.INV(RAND())</f>
        <v>-0.52508808266059626</v>
      </c>
      <c r="W413" s="23">
        <f ca="1">SQRT(Inputs!$B$38)*L413+SQRT(1-Inputs!$B$38)*_xlfn.NORM.S.INV(RAND())</f>
        <v>1.0536497608613387</v>
      </c>
      <c r="X413" s="23">
        <f ca="1">SQRT(Inputs!$B$38)*M413+SQRT(1-Inputs!$B$38)*_xlfn.NORM.S.INV(RAND())</f>
        <v>0.59050717893714166</v>
      </c>
      <c r="Y413" s="23">
        <f ca="1">SQRT(Inputs!$B$38)*C413+SQRT(1-Inputs!$B$38)*_xlfn.NORM.S.INV(RAND())</f>
        <v>-6.1322777411258522E-2</v>
      </c>
      <c r="Z413" s="23">
        <f ca="1">SQRT(Inputs!$B$38)*D413+SQRT(1-Inputs!$B$38)*_xlfn.NORM.S.INV(RAND())</f>
        <v>-1.5073123483333917</v>
      </c>
      <c r="AA413" s="23">
        <f ca="1">SQRT(Inputs!$B$38)*E413+SQRT(1-Inputs!$B$38)*_xlfn.NORM.S.INV(RAND())</f>
        <v>8.7342163353060998E-2</v>
      </c>
      <c r="AB413" s="23">
        <f ca="1">SQRT(Inputs!$B$38)*F413+SQRT(1-Inputs!$B$38)*_xlfn.NORM.S.INV(RAND())</f>
        <v>0.10378112369450432</v>
      </c>
      <c r="AC413" s="23">
        <f ca="1">SQRT(Inputs!$B$38)*G413+SQRT(1-Inputs!$B$38)*_xlfn.NORM.S.INV(RAND())</f>
        <v>-0.35973381252709813</v>
      </c>
      <c r="AD413" s="23">
        <f ca="1">SQRT(Inputs!$B$38)*H413+SQRT(1-Inputs!$B$38)*_xlfn.NORM.S.INV(RAND())</f>
        <v>-0.27292972642407132</v>
      </c>
      <c r="AE413" s="23">
        <f ca="1">SQRT(Inputs!$B$38)*I413+SQRT(1-Inputs!$B$38)*_xlfn.NORM.S.INV(RAND())</f>
        <v>0.56152655714172661</v>
      </c>
      <c r="AF413" s="23">
        <f ca="1">SQRT(Inputs!$B$38)*J413+SQRT(1-Inputs!$B$38)*_xlfn.NORM.S.INV(RAND())</f>
        <v>-0.60343285276265424</v>
      </c>
      <c r="AG413" s="23">
        <f ca="1">SQRT(Inputs!$B$38)*K413+SQRT(1-Inputs!$B$38)*_xlfn.NORM.S.INV(RAND())</f>
        <v>0.32318743650668613</v>
      </c>
      <c r="AH413" s="23">
        <f ca="1">SQRT(Inputs!$B$38)*L413+SQRT(1-Inputs!$B$38)*_xlfn.NORM.S.INV(RAND())</f>
        <v>0.32191009493851097</v>
      </c>
      <c r="AI413" s="23">
        <f ca="1">SQRT(Inputs!$B$38)*M413+SQRT(1-Inputs!$B$38)*_xlfn.NORM.S.INV(RAND())</f>
        <v>0.95634304834401684</v>
      </c>
      <c r="AJ413" s="23">
        <f ca="1">SQRT(Inputs!$B$38)*C413+SQRT(1-Inputs!$B$38)*_xlfn.NORM.S.INV(RAND())</f>
        <v>0.35595131742027492</v>
      </c>
      <c r="AK413" s="23">
        <f ca="1">SQRT(Inputs!$B$38)*D413+SQRT(1-Inputs!$B$38)*_xlfn.NORM.S.INV(RAND())</f>
        <v>-0.98612159710219516</v>
      </c>
      <c r="AL413" s="23">
        <f ca="1">SQRT(Inputs!$B$38)*E413+SQRT(1-Inputs!$B$38)*_xlfn.NORM.S.INV(RAND())</f>
        <v>0.2481536319279829</v>
      </c>
      <c r="AM413" s="23">
        <f ca="1">SQRT(Inputs!$B$38)*F413+SQRT(1-Inputs!$B$38)*_xlfn.NORM.S.INV(RAND())</f>
        <v>0.58235330658380691</v>
      </c>
      <c r="AN413" s="23">
        <f ca="1">SQRT(Inputs!$B$38)*G413+SQRT(1-Inputs!$B$38)*_xlfn.NORM.S.INV(RAND())</f>
        <v>-0.59614544025634486</v>
      </c>
      <c r="AO413" s="23">
        <f ca="1">SQRT(Inputs!$B$38)*H413+SQRT(1-Inputs!$B$38)*_xlfn.NORM.S.INV(RAND())</f>
        <v>0.56368360599324563</v>
      </c>
      <c r="AP413" s="23">
        <f ca="1">SQRT(Inputs!$B$38)*I413+SQRT(1-Inputs!$B$38)*_xlfn.NORM.S.INV(RAND())</f>
        <v>1.6391278303233812E-2</v>
      </c>
      <c r="AQ413" s="23">
        <f ca="1">SQRT(Inputs!$B$38)*J413+SQRT(1-Inputs!$B$38)*_xlfn.NORM.S.INV(RAND())</f>
        <v>-2.854212857912776E-2</v>
      </c>
      <c r="AR413" s="23">
        <f ca="1">SQRT(Inputs!$B$38)*K413+SQRT(1-Inputs!$B$38)*_xlfn.NORM.S.INV(RAND())</f>
        <v>0.6773973219026127</v>
      </c>
      <c r="AS413" s="23">
        <f ca="1">SQRT(Inputs!$B$38)*L413+SQRT(1-Inputs!$B$38)*_xlfn.NORM.S.INV(RAND())</f>
        <v>1.0580915641308424</v>
      </c>
      <c r="AT413" s="23">
        <f ca="1">SQRT(Inputs!$B$38)*M413+SQRT(1-Inputs!$B$38)*_xlfn.NORM.S.INV(RAND())</f>
        <v>-1.3526730056836758E-2</v>
      </c>
      <c r="AU413" s="15">
        <f ca="1">Inputs!$B$6*EXP($B$8-0.5*C$5^2+C$5*N413)</f>
        <v>4713.7489798511488</v>
      </c>
      <c r="AV413" s="15">
        <f t="shared" ca="1" si="219"/>
        <v>4801.2165530263419</v>
      </c>
      <c r="AW413" s="15">
        <f t="shared" ca="1" si="220"/>
        <v>6059.7150528549319</v>
      </c>
      <c r="AX413" s="15">
        <f t="shared" ca="1" si="221"/>
        <v>7914.2728001328342</v>
      </c>
      <c r="AY413" s="15">
        <f t="shared" ca="1" si="222"/>
        <v>10478.340585416916</v>
      </c>
      <c r="AZ413" s="15">
        <f t="shared" ca="1" si="223"/>
        <v>12163.283628469981</v>
      </c>
      <c r="BA413" s="15">
        <f t="shared" ca="1" si="224"/>
        <v>14837.3603292103</v>
      </c>
      <c r="BB413" s="15">
        <f t="shared" ca="1" si="225"/>
        <v>20768.269847366148</v>
      </c>
      <c r="BC413" s="15">
        <f t="shared" ca="1" si="226"/>
        <v>24178.715393712024</v>
      </c>
      <c r="BD413" s="15">
        <f t="shared" ca="1" si="227"/>
        <v>32689.114197474333</v>
      </c>
      <c r="BE413" s="15">
        <f t="shared" ca="1" si="228"/>
        <v>42269.677236031363</v>
      </c>
      <c r="BF413" s="15">
        <f ca="1">Inputs!$B$13*EXP($B$9-0.5*C$6^2+C$6*Y413)</f>
        <v>13663.893641861549</v>
      </c>
      <c r="BG413" s="15">
        <f t="shared" ca="1" si="229"/>
        <v>12687.198323522491</v>
      </c>
      <c r="BH413" s="15">
        <f t="shared" ca="1" si="230"/>
        <v>15727.616134942818</v>
      </c>
      <c r="BI413" s="15">
        <f t="shared" ca="1" si="231"/>
        <v>19562.98307648069</v>
      </c>
      <c r="BJ413" s="15">
        <f t="shared" ca="1" si="232"/>
        <v>22771.023857657914</v>
      </c>
      <c r="BK413" s="15">
        <f t="shared" ca="1" si="233"/>
        <v>26927.725972096254</v>
      </c>
      <c r="BL413" s="15">
        <f t="shared" ca="1" si="234"/>
        <v>35574.222261482144</v>
      </c>
      <c r="BM413" s="15">
        <f t="shared" ca="1" si="235"/>
        <v>40570.236358374954</v>
      </c>
      <c r="BN413" s="15">
        <f t="shared" ca="1" si="236"/>
        <v>51866.676046826105</v>
      </c>
      <c r="BO413" s="15">
        <f t="shared" ca="1" si="237"/>
        <v>66249.782670168293</v>
      </c>
      <c r="BP413" s="15">
        <f t="shared" ca="1" si="238"/>
        <v>90872.463713681253</v>
      </c>
      <c r="BQ413" s="15">
        <f ca="1">Inputs!$B$20*EXP($B$10-0.5*C$7^2+C$7*AJ413)</f>
        <v>4866.7344929197834</v>
      </c>
      <c r="BR413" s="15">
        <f t="shared" ca="1" si="239"/>
        <v>4827.9994398999552</v>
      </c>
      <c r="BS413" s="15">
        <f t="shared" ca="1" si="240"/>
        <v>7099.8235179330495</v>
      </c>
      <c r="BT413" s="15">
        <f t="shared" ca="1" si="241"/>
        <v>11404.875314425055</v>
      </c>
      <c r="BU413" s="15">
        <f t="shared" ca="1" si="242"/>
        <v>13682.628533357065</v>
      </c>
      <c r="BV413" s="15">
        <f t="shared" ca="1" si="243"/>
        <v>21614.285680049721</v>
      </c>
      <c r="BW413" s="15">
        <f t="shared" ca="1" si="244"/>
        <v>30266.334479980436</v>
      </c>
      <c r="BX413" s="15">
        <f t="shared" ca="1" si="245"/>
        <v>42090.799400709664</v>
      </c>
      <c r="BY413" s="15">
        <f t="shared" ca="1" si="246"/>
        <v>67137.281810699744</v>
      </c>
      <c r="BZ413" s="15">
        <f t="shared" ca="1" si="247"/>
        <v>114430.21187408874</v>
      </c>
      <c r="CA413" s="15">
        <f t="shared" ca="1" si="248"/>
        <v>160353.810316157</v>
      </c>
      <c r="CB413" s="15">
        <f ca="1">(AU413*DCF!C$10-DCF!C$5*MAX(AU413*DCF!C$10,0)-MAX(AU413-Inputs!$B$6,0)/Inputs!$B$10)*DCF!C$6</f>
        <v>1044.8460847214847</v>
      </c>
      <c r="CC413" s="15">
        <f ca="1">(AV413*DCF!D$10-DCF!D$5*MAX(AV413*DCF!D$10,0)-MAX(AV413-AU413,0)/Inputs!$B$10)*DCF!D$6</f>
        <v>1148.937329095965</v>
      </c>
      <c r="CD413" s="15">
        <f ca="1">(AW413*DCF!E$10-DCF!E$5*MAX(AW413*DCF!E$10,0)-MAX(AW413-AV413,0)/Inputs!$B$10)*DCF!E$6</f>
        <v>1115.6257644638731</v>
      </c>
      <c r="CE413" s="15">
        <f ca="1">(AX413*DCF!F$10-DCF!F$5*MAX(AX413*DCF!F$10,0)-MAX(AX413-AW413,0)/Inputs!$B$10)*DCF!F$6</f>
        <v>1341.7856520957193</v>
      </c>
      <c r="CF413" s="15">
        <f ca="1">(AY413*DCF!G$10-DCF!G$5*MAX(AY413*DCF!G$10,0)-MAX(AY413-AX413,0)/Inputs!$B$10)*DCF!G$6</f>
        <v>1666.0975676111664</v>
      </c>
      <c r="CG413" s="15">
        <f ca="1">(AZ413*DCF!H$10-DCF!H$5*MAX(AZ413*DCF!H$10,0)-MAX(AZ413-AY413,0)/Inputs!$B$10)*DCF!H$6</f>
        <v>2062.3183970788855</v>
      </c>
      <c r="CH413" s="15">
        <f ca="1">(BA413*DCF!I$10-DCF!I$5*MAX(BA413*DCF!I$10,0)-MAX(BA413-AZ413,0)/Inputs!$B$10)*DCF!I$6</f>
        <v>2271.6021934918258</v>
      </c>
      <c r="CI413" s="15">
        <f ca="1">(BB413*DCF!J$10-DCF!J$5*MAX(BB413*DCF!J$10,0)-MAX(BB413-BA413,0)/Inputs!$B$10)*DCF!J$6</f>
        <v>2665.1516909977245</v>
      </c>
      <c r="CJ413" s="15">
        <f ca="1">(BC413*DCF!K$10-DCF!K$5*MAX(BC413*DCF!K$10,0)-MAX(BC413-BB413,0)/Inputs!$B$10)*DCF!K$6</f>
        <v>3414.9744060168427</v>
      </c>
      <c r="CK413" s="15">
        <f ca="1">(BD413*DCF!L$10-DCF!L$5*MAX(BD413*DCF!L$10,0)-MAX(BD413-BC413,0)/Inputs!$B$10)*DCF!L$6</f>
        <v>3829.6076754096612</v>
      </c>
      <c r="CL413" s="15">
        <f ca="1">(BE413*DCF!M$10-DCF!M$5*MAX(BE413*DCF!M$10,0)-MAX(BE413-BD413,0)/Inputs!$B$10)*DCF!M$6</f>
        <v>4820.2975535946125</v>
      </c>
      <c r="CM413" s="15">
        <f ca="1">(BF413*DCF!C$28-DCF!C$5*MAX(BF413*DCF!C$28,0)-MAX(BF413-Inputs!$B$13,0)/Inputs!$B$17)*DCF!C$6</f>
        <v>3644.2892422049013</v>
      </c>
      <c r="CN413" s="15">
        <f ca="1">(BG413*DCF!D$28-DCF!D$5*MAX(BG413*DCF!D$28,0)-MAX(BG413-BF413,0)/Inputs!$B$17)*DCF!D$6</f>
        <v>3736.6725214137246</v>
      </c>
      <c r="CO413" s="15">
        <f ca="1">(BH413*DCF!E$28-DCF!E$5*MAX(BH413*DCF!E$28,0)-MAX(BH413-BG413,0)/Inputs!$B$17)*DCF!E$6</f>
        <v>3855.1164423812729</v>
      </c>
      <c r="CP413" s="15">
        <f ca="1">(BI413*DCF!F$28-DCF!F$5*MAX(BI413*DCF!F$28,0)-MAX(BI413-BH413,0)/Inputs!$B$17)*DCF!F$6</f>
        <v>4612.5454251116698</v>
      </c>
      <c r="CQ413" s="15">
        <f ca="1">(BJ413*DCF!G$28-DCF!G$5*MAX(BJ413*DCF!G$28,0)-MAX(BJ413-BI413,0)/Inputs!$B$17)*DCF!G$6</f>
        <v>5368.5541353088029</v>
      </c>
      <c r="CR413" s="15">
        <f ca="1">(BK413*DCF!H$28-DCF!H$5*MAX(BK413*DCF!H$28,0)-MAX(BK413-BJ413,0)/Inputs!$B$17)*DCF!H$6</f>
        <v>6013.6888624180729</v>
      </c>
      <c r="CS413" s="15">
        <f ca="1">(BL413*DCF!I$28-DCF!I$5*MAX(BL413*DCF!I$28,0)-MAX(BL413-BK413,0)/Inputs!$B$17)*DCF!I$6</f>
        <v>7124.3491120515519</v>
      </c>
      <c r="CT413" s="15">
        <f ca="1">(BM413*DCF!J$28-DCF!J$5*MAX(BM413*DCF!J$28,0)-MAX(BM413-BL413,0)/Inputs!$B$17)*DCF!J$6</f>
        <v>8388.1000461709118</v>
      </c>
      <c r="CU413" s="15">
        <f ca="1">(BN413*DCF!K$28-DCF!K$5*MAX(BN413*DCF!K$28,0)-MAX(BN413-BM413,0)/Inputs!$B$17)*DCF!K$6</f>
        <v>9569.7089385291038</v>
      </c>
      <c r="CV413" s="15">
        <f ca="1">(BO413*DCF!L$28-DCF!L$5*MAX(BO413*DCF!L$28,0)-MAX(BO413-BN413,0)/Inputs!$B$17)*DCF!L$6</f>
        <v>11590.749719206584</v>
      </c>
      <c r="CW413" s="15">
        <f ca="1">(BP413*DCF!M$28-DCF!M$5*MAX(BP413*DCF!M$28,0)-MAX(BP413-BO413,0)/Inputs!$B$17)*DCF!M$6</f>
        <v>14523.944589239138</v>
      </c>
      <c r="CX413" s="15">
        <f ca="1">(BQ413*DCF!C$46-DCF!C$5*MAX(BQ413*DCF!C$46,0)-MAX(BQ413-Inputs!$B$20,0)/Inputs!$B$24)*DCF!C$6</f>
        <v>-1893.3495332007737</v>
      </c>
      <c r="CY413" s="15">
        <f ca="1">(BR413*DCF!D$46-DCF!D$5*MAX(BR413*DCF!D$46,0)-MAX(BR413-BQ413,0)/Inputs!$B$24)*DCF!D$6</f>
        <v>-824.02691398854631</v>
      </c>
      <c r="CZ413" s="15">
        <f ca="1">(BS413*DCF!E$46-DCF!E$5*MAX(BS413*DCF!E$46,0)-MAX(BS413-BR413,0)/Inputs!$B$24)*DCF!E$6</f>
        <v>-1735.0570019487798</v>
      </c>
      <c r="DA413" s="15">
        <f ca="1">(BT413*DCF!F$46-DCF!F$5*MAX(BT413*DCF!F$46,0)-MAX(BT413-BS413,0)/Inputs!$B$24)*DCF!F$6</f>
        <v>-2398.1805796903022</v>
      </c>
      <c r="DB413" s="15">
        <f ca="1">(BU413*DCF!G$46-DCF!G$5*MAX(BU413*DCF!G$46,0)-MAX(BU413-BT413,0)/Inputs!$B$24)*DCF!G$6</f>
        <v>-1226.4477702291304</v>
      </c>
      <c r="DC413" s="15">
        <f ca="1">(BV413*DCF!H$46-DCF!H$5*MAX(BV413*DCF!H$46,0)-MAX(BV413-BU413,0)/Inputs!$B$24)*DCF!H$6</f>
        <v>-2464.7138602651048</v>
      </c>
      <c r="DD413" s="15">
        <f ca="1">(BW413*DCF!I$46-DCF!I$5*MAX(BW413*DCF!I$46,0)-MAX(BW413-BV413,0)/Inputs!$B$24)*DCF!I$6</f>
        <v>-1784.6557760407552</v>
      </c>
      <c r="DE413" s="15">
        <f ca="1">(BX413*DCF!J$46-DCF!J$5*MAX(BX413*DCF!J$46,0)-MAX(BX413-BW413,0)/Inputs!$B$24)*DCF!J$6</f>
        <v>-1370.0623068992127</v>
      </c>
      <c r="DF413" s="15">
        <f ca="1">(BY413*DCF!K$46-DCF!K$5*MAX(BY413*DCF!K$46,0)-MAX(BY413-BX413,0)/Inputs!$B$24)*DCF!K$6</f>
        <v>-2300.6156146061667</v>
      </c>
      <c r="DG413" s="15">
        <f ca="1">(BZ413*DCF!L$46-DCF!L$5*MAX(BZ413*DCF!L$46,0)-MAX(BZ413-BY413,0)/Inputs!$B$24)*DCF!L$6</f>
        <v>-2792.5156493207332</v>
      </c>
      <c r="DH413" s="15">
        <f ca="1">(CA413*DCF!M$46-DCF!M$5*MAX(CA413*DCF!M$46,0)-MAX(CA413-BZ413,0)/Inputs!$B$24)*DCF!M$6</f>
        <v>2970.4963393856369</v>
      </c>
      <c r="DI413" s="15">
        <f ca="1">SUM(CB413:CL413)+BE413*DCF!M$10*(1+Inputs!$B$30)*(1-Inputs!$B$33)*(1-Inputs!$B$30/Inputs!$B$31)/(Inputs!$B$29-Inputs!$B$30)*DCF!M$6</f>
        <v>143018.31502106835</v>
      </c>
      <c r="DJ413" s="15">
        <f ca="1">SUM(CM413:CW413)+BP413*DCF!M$28*(1+Inputs!$B$30)*(1-Inputs!$B$33)*(1-Inputs!$B$30/Inputs!$B$31)/(Inputs!$B$29-Inputs!$B$30)*DCF!M$6</f>
        <v>415626.74327284296</v>
      </c>
      <c r="DK413" s="15">
        <f ca="1">SUM(CX413:DH413)+CA413*DCF!M$46*(1+Inputs!$B$30)*(1-Inputs!$B$33)*(1-Inputs!$B$30/Inputs!$B$31)/(Inputs!$B$29-Inputs!$B$30)*DCF!M$6</f>
        <v>232106.8572051329</v>
      </c>
      <c r="DM413" s="15">
        <f ca="1">DI413+DJ413+DK413+Inputs!$B$34+Inputs!$B$36-Inputs!$B$35</f>
        <v>867602.91549904412</v>
      </c>
    </row>
    <row r="414" spans="1:117" x14ac:dyDescent="0.75">
      <c r="A414" s="11">
        <v>401</v>
      </c>
      <c r="C414" s="23">
        <f t="shared" ref="C414:M423" ca="1" si="250">_xlfn.NORM.S.INV(RAND())</f>
        <v>-1.7658894806410617</v>
      </c>
      <c r="D414" s="23">
        <f t="shared" ca="1" si="250"/>
        <v>-1.5832186633703711</v>
      </c>
      <c r="E414" s="23">
        <f t="shared" ca="1" si="250"/>
        <v>-0.9866405175827061</v>
      </c>
      <c r="F414" s="23">
        <f t="shared" ca="1" si="250"/>
        <v>-0.92184103947961105</v>
      </c>
      <c r="G414" s="23">
        <f t="shared" ca="1" si="250"/>
        <v>0.43692700556088321</v>
      </c>
      <c r="H414" s="23">
        <f t="shared" ca="1" si="250"/>
        <v>2.3815062376967551</v>
      </c>
      <c r="I414" s="23">
        <f t="shared" ca="1" si="250"/>
        <v>1.4036218139112646</v>
      </c>
      <c r="J414" s="23">
        <f t="shared" ca="1" si="250"/>
        <v>0.44770967519232607</v>
      </c>
      <c r="K414" s="23">
        <f t="shared" ca="1" si="250"/>
        <v>-0.39039746279008902</v>
      </c>
      <c r="L414" s="23">
        <f t="shared" ca="1" si="250"/>
        <v>1.4905596366381459</v>
      </c>
      <c r="M414" s="23">
        <f t="shared" ca="1" si="250"/>
        <v>-1.6062215798800361</v>
      </c>
      <c r="N414" s="23">
        <f ca="1">SQRT(Inputs!$B$38)*C414+SQRT(1-Inputs!$B$38)*_xlfn.NORM.S.INV(RAND())</f>
        <v>-1.1348620808788377</v>
      </c>
      <c r="O414" s="23">
        <f ca="1">SQRT(Inputs!$B$38)*D414+SQRT(1-Inputs!$B$38)*_xlfn.NORM.S.INV(RAND())</f>
        <v>-0.52933826375911641</v>
      </c>
      <c r="P414" s="23">
        <f ca="1">SQRT(Inputs!$B$38)*E414+SQRT(1-Inputs!$B$38)*_xlfn.NORM.S.INV(RAND())</f>
        <v>-0.4393878049535016</v>
      </c>
      <c r="Q414" s="23">
        <f ca="1">SQRT(Inputs!$B$38)*F414+SQRT(1-Inputs!$B$38)*_xlfn.NORM.S.INV(RAND())</f>
        <v>-1.7630485530724163</v>
      </c>
      <c r="R414" s="23">
        <f ca="1">SQRT(Inputs!$B$38)*G414+SQRT(1-Inputs!$B$38)*_xlfn.NORM.S.INV(RAND())</f>
        <v>0.31620196757152585</v>
      </c>
      <c r="S414" s="23">
        <f ca="1">SQRT(Inputs!$B$38)*H414+SQRT(1-Inputs!$B$38)*_xlfn.NORM.S.INV(RAND())</f>
        <v>0.37447654807329767</v>
      </c>
      <c r="T414" s="23">
        <f ca="1">SQRT(Inputs!$B$38)*I414+SQRT(1-Inputs!$B$38)*_xlfn.NORM.S.INV(RAND())</f>
        <v>1.5656472000763277</v>
      </c>
      <c r="U414" s="23">
        <f ca="1">SQRT(Inputs!$B$38)*J414+SQRT(1-Inputs!$B$38)*_xlfn.NORM.S.INV(RAND())</f>
        <v>-1.3342815914394768</v>
      </c>
      <c r="V414" s="23">
        <f ca="1">SQRT(Inputs!$B$38)*K414+SQRT(1-Inputs!$B$38)*_xlfn.NORM.S.INV(RAND())</f>
        <v>0.78389553046955429</v>
      </c>
      <c r="W414" s="23">
        <f ca="1">SQRT(Inputs!$B$38)*L414+SQRT(1-Inputs!$B$38)*_xlfn.NORM.S.INV(RAND())</f>
        <v>1.4495279803382588</v>
      </c>
      <c r="X414" s="23">
        <f ca="1">SQRT(Inputs!$B$38)*M414+SQRT(1-Inputs!$B$38)*_xlfn.NORM.S.INV(RAND())</f>
        <v>-1.3836447260935536</v>
      </c>
      <c r="Y414" s="23">
        <f ca="1">SQRT(Inputs!$B$38)*C414+SQRT(1-Inputs!$B$38)*_xlfn.NORM.S.INV(RAND())</f>
        <v>-2.122785615342953</v>
      </c>
      <c r="Z414" s="23">
        <f ca="1">SQRT(Inputs!$B$38)*D414+SQRT(1-Inputs!$B$38)*_xlfn.NORM.S.INV(RAND())</f>
        <v>-7.6674437932599648E-2</v>
      </c>
      <c r="AA414" s="23">
        <f ca="1">SQRT(Inputs!$B$38)*E414+SQRT(1-Inputs!$B$38)*_xlfn.NORM.S.INV(RAND())</f>
        <v>-0.45794876951019092</v>
      </c>
      <c r="AB414" s="23">
        <f ca="1">SQRT(Inputs!$B$38)*F414+SQRT(1-Inputs!$B$38)*_xlfn.NORM.S.INV(RAND())</f>
        <v>-0.60641573539579452</v>
      </c>
      <c r="AC414" s="23">
        <f ca="1">SQRT(Inputs!$B$38)*G414+SQRT(1-Inputs!$B$38)*_xlfn.NORM.S.INV(RAND())</f>
        <v>-1.0672410395162415</v>
      </c>
      <c r="AD414" s="23">
        <f ca="1">SQRT(Inputs!$B$38)*H414+SQRT(1-Inputs!$B$38)*_xlfn.NORM.S.INV(RAND())</f>
        <v>0.72261079201245826</v>
      </c>
      <c r="AE414" s="23">
        <f ca="1">SQRT(Inputs!$B$38)*I414+SQRT(1-Inputs!$B$38)*_xlfn.NORM.S.INV(RAND())</f>
        <v>1.1275513769927907</v>
      </c>
      <c r="AF414" s="23">
        <f ca="1">SQRT(Inputs!$B$38)*J414+SQRT(1-Inputs!$B$38)*_xlfn.NORM.S.INV(RAND())</f>
        <v>0.43550594177293467</v>
      </c>
      <c r="AG414" s="23">
        <f ca="1">SQRT(Inputs!$B$38)*K414+SQRT(1-Inputs!$B$38)*_xlfn.NORM.S.INV(RAND())</f>
        <v>-0.39109042419993567</v>
      </c>
      <c r="AH414" s="23">
        <f ca="1">SQRT(Inputs!$B$38)*L414+SQRT(1-Inputs!$B$38)*_xlfn.NORM.S.INV(RAND())</f>
        <v>1.3192878858736545</v>
      </c>
      <c r="AI414" s="23">
        <f ca="1">SQRT(Inputs!$B$38)*M414+SQRT(1-Inputs!$B$38)*_xlfn.NORM.S.INV(RAND())</f>
        <v>-1.8844808769622752</v>
      </c>
      <c r="AJ414" s="23">
        <f ca="1">SQRT(Inputs!$B$38)*C414+SQRT(1-Inputs!$B$38)*_xlfn.NORM.S.INV(RAND())</f>
        <v>-0.10281475103154913</v>
      </c>
      <c r="AK414" s="23">
        <f ca="1">SQRT(Inputs!$B$38)*D414+SQRT(1-Inputs!$B$38)*_xlfn.NORM.S.INV(RAND())</f>
        <v>8.0478485938971445E-2</v>
      </c>
      <c r="AL414" s="23">
        <f ca="1">SQRT(Inputs!$B$38)*E414+SQRT(1-Inputs!$B$38)*_xlfn.NORM.S.INV(RAND())</f>
        <v>-2.898449000637171E-2</v>
      </c>
      <c r="AM414" s="23">
        <f ca="1">SQRT(Inputs!$B$38)*F414+SQRT(1-Inputs!$B$38)*_xlfn.NORM.S.INV(RAND())</f>
        <v>-2.2234873843062331E-2</v>
      </c>
      <c r="AN414" s="23">
        <f ca="1">SQRT(Inputs!$B$38)*G414+SQRT(1-Inputs!$B$38)*_xlfn.NORM.S.INV(RAND())</f>
        <v>0.55140162466446263</v>
      </c>
      <c r="AO414" s="23">
        <f ca="1">SQRT(Inputs!$B$38)*H414+SQRT(1-Inputs!$B$38)*_xlfn.NORM.S.INV(RAND())</f>
        <v>3.4383711206133838</v>
      </c>
      <c r="AP414" s="23">
        <f ca="1">SQRT(Inputs!$B$38)*I414+SQRT(1-Inputs!$B$38)*_xlfn.NORM.S.INV(RAND())</f>
        <v>-2.6380749329851683E-2</v>
      </c>
      <c r="AQ414" s="23">
        <f ca="1">SQRT(Inputs!$B$38)*J414+SQRT(1-Inputs!$B$38)*_xlfn.NORM.S.INV(RAND())</f>
        <v>0.92401000081488882</v>
      </c>
      <c r="AR414" s="23">
        <f ca="1">SQRT(Inputs!$B$38)*K414+SQRT(1-Inputs!$B$38)*_xlfn.NORM.S.INV(RAND())</f>
        <v>0.4432265293132171</v>
      </c>
      <c r="AS414" s="23">
        <f ca="1">SQRT(Inputs!$B$38)*L414+SQRT(1-Inputs!$B$38)*_xlfn.NORM.S.INV(RAND())</f>
        <v>0.66690391007784611</v>
      </c>
      <c r="AT414" s="23">
        <f ca="1">SQRT(Inputs!$B$38)*M414+SQRT(1-Inputs!$B$38)*_xlfn.NORM.S.INV(RAND())</f>
        <v>-1.2207120147106858</v>
      </c>
      <c r="AU414" s="15">
        <f ca="1">Inputs!$B$6*EXP($B$8-0.5*C$5^2+C$5*N414)</f>
        <v>4129.4883872645732</v>
      </c>
      <c r="AV414" s="15">
        <f t="shared" ca="1" si="219"/>
        <v>4650.1837640384447</v>
      </c>
      <c r="AW414" s="15">
        <f t="shared" ca="1" si="220"/>
        <v>5343.8011333733248</v>
      </c>
      <c r="AX414" s="15">
        <f t="shared" ca="1" si="221"/>
        <v>5234.4534351988341</v>
      </c>
      <c r="AY414" s="15">
        <f t="shared" ca="1" si="222"/>
        <v>6637.6858476788093</v>
      </c>
      <c r="AZ414" s="15">
        <f t="shared" ca="1" si="223"/>
        <v>8459.8333103310415</v>
      </c>
      <c r="BA414" s="15">
        <f t="shared" ca="1" si="224"/>
        <v>12195.961737408539</v>
      </c>
      <c r="BB414" s="15">
        <f t="shared" ca="1" si="225"/>
        <v>13063.169574029749</v>
      </c>
      <c r="BC414" s="15">
        <f t="shared" ca="1" si="226"/>
        <v>17256.678248882865</v>
      </c>
      <c r="BD414" s="15">
        <f t="shared" ca="1" si="227"/>
        <v>24210.744117377828</v>
      </c>
      <c r="BE414" s="15">
        <f t="shared" ca="1" si="228"/>
        <v>26154.414292727619</v>
      </c>
      <c r="BF414" s="15">
        <f ca="1">Inputs!$B$13*EXP($B$9-0.5*C$6^2+C$6*Y414)</f>
        <v>9080.0219207707796</v>
      </c>
      <c r="BG414" s="15">
        <f t="shared" ca="1" si="229"/>
        <v>10914.096996772512</v>
      </c>
      <c r="BH414" s="15">
        <f t="shared" ca="1" si="230"/>
        <v>12359.677992409546</v>
      </c>
      <c r="BI414" s="15">
        <f t="shared" ca="1" si="231"/>
        <v>13781.777884744222</v>
      </c>
      <c r="BJ414" s="15">
        <f t="shared" ca="1" si="232"/>
        <v>14486.438739416473</v>
      </c>
      <c r="BK414" s="15">
        <f t="shared" ca="1" si="233"/>
        <v>19617.396441620112</v>
      </c>
      <c r="BL414" s="15">
        <f t="shared" ca="1" si="234"/>
        <v>27889.036345842538</v>
      </c>
      <c r="BM414" s="15">
        <f t="shared" ca="1" si="235"/>
        <v>36187.433760667831</v>
      </c>
      <c r="BN414" s="15">
        <f t="shared" ca="1" si="236"/>
        <v>42468.287428533142</v>
      </c>
      <c r="BO414" s="15">
        <f t="shared" ca="1" si="237"/>
        <v>60913.12858097451</v>
      </c>
      <c r="BP414" s="15">
        <f t="shared" ca="1" si="238"/>
        <v>60559.024732052458</v>
      </c>
      <c r="BQ414" s="15">
        <f ca="1">Inputs!$B$20*EXP($B$10-0.5*C$7^2+C$7*AJ414)</f>
        <v>4135.9075912071567</v>
      </c>
      <c r="BR414" s="15">
        <f t="shared" ca="1" si="239"/>
        <v>5757.1736667449704</v>
      </c>
      <c r="BS414" s="15">
        <f t="shared" ca="1" si="240"/>
        <v>7818.4751074149035</v>
      </c>
      <c r="BT414" s="15">
        <f t="shared" ca="1" si="241"/>
        <v>10717.281802073563</v>
      </c>
      <c r="BU414" s="15">
        <f t="shared" ca="1" si="242"/>
        <v>16972.857968790773</v>
      </c>
      <c r="BV414" s="15">
        <f t="shared" ca="1" si="243"/>
        <v>51239.250391086629</v>
      </c>
      <c r="BW414" s="15">
        <f t="shared" ca="1" si="244"/>
        <v>71103.369860894396</v>
      </c>
      <c r="BX414" s="15">
        <f t="shared" ca="1" si="245"/>
        <v>119688.19000447738</v>
      </c>
      <c r="BY414" s="15">
        <f t="shared" ca="1" si="246"/>
        <v>182545.16332639844</v>
      </c>
      <c r="BZ414" s="15">
        <f t="shared" ca="1" si="247"/>
        <v>289544.70894721086</v>
      </c>
      <c r="CA414" s="15">
        <f t="shared" ca="1" si="248"/>
        <v>327408.78471874149</v>
      </c>
      <c r="CB414" s="15">
        <f ca="1">(AU414*DCF!C$10-DCF!C$5*MAX(AU414*DCF!C$10,0)-MAX(AU414-Inputs!$B$6,0)/Inputs!$B$10)*DCF!C$6</f>
        <v>1049.0119668857155</v>
      </c>
      <c r="CC414" s="15">
        <f ca="1">(AV414*DCF!D$10-DCF!D$5*MAX(AV414*DCF!D$10,0)-MAX(AV414-AU414,0)/Inputs!$B$10)*DCF!D$6</f>
        <v>1006.492848463274</v>
      </c>
      <c r="CD414" s="15">
        <f ca="1">(AW414*DCF!E$10-DCF!E$5*MAX(AW414*DCF!E$10,0)-MAX(AW414-AV414,0)/Inputs!$B$10)*DCF!E$6</f>
        <v>1077.5672601083365</v>
      </c>
      <c r="CE414" s="15">
        <f ca="1">(AX414*DCF!F$10-DCF!F$5*MAX(AX414*DCF!F$10,0)-MAX(AX414-AW414,0)/Inputs!$B$10)*DCF!F$6</f>
        <v>1142.6728428432459</v>
      </c>
      <c r="CF414" s="15">
        <f ca="1">(AY414*DCF!G$10-DCF!G$5*MAX(AY414*DCF!G$10,0)-MAX(AY414-AX414,0)/Inputs!$B$10)*DCF!G$6</f>
        <v>1097.9022668619364</v>
      </c>
      <c r="CG414" s="15">
        <f ca="1">(AZ414*DCF!H$10-DCF!H$5*MAX(AZ414*DCF!H$10,0)-MAX(AZ414-AY414,0)/Inputs!$B$10)*DCF!H$6</f>
        <v>1318.9277569798851</v>
      </c>
      <c r="CH414" s="15">
        <f ca="1">(BA414*DCF!I$10-DCF!I$5*MAX(BA414*DCF!I$10,0)-MAX(BA414-AZ414,0)/Inputs!$B$10)*DCF!I$6</f>
        <v>1614.9013352374823</v>
      </c>
      <c r="CI414" s="15">
        <f ca="1">(BB414*DCF!J$10-DCF!J$5*MAX(BB414*DCF!J$10,0)-MAX(BB414-BA414,0)/Inputs!$B$10)*DCF!J$6</f>
        <v>2110.2591524921449</v>
      </c>
      <c r="CJ414" s="15">
        <f ca="1">(BC414*DCF!K$10-DCF!K$5*MAX(BC414*DCF!K$10,0)-MAX(BC414-BB414,0)/Inputs!$B$10)*DCF!K$6</f>
        <v>2191.0206766745273</v>
      </c>
      <c r="CK414" s="15">
        <f ca="1">(BD414*DCF!L$10-DCF!L$5*MAX(BD414*DCF!L$10,0)-MAX(BD414-BC414,0)/Inputs!$B$10)*DCF!L$6</f>
        <v>2752.1672906798153</v>
      </c>
      <c r="CL414" s="15">
        <f ca="1">(BE414*DCF!M$10-DCF!M$5*MAX(BE414*DCF!M$10,0)-MAX(BE414-BD414,0)/Inputs!$B$10)*DCF!M$6</f>
        <v>3458.5339687346368</v>
      </c>
      <c r="CM414" s="15">
        <f ca="1">(BF414*DCF!C$28-DCF!C$5*MAX(BF414*DCF!C$28,0)-MAX(BF414-Inputs!$B$13,0)/Inputs!$B$17)*DCF!C$6</f>
        <v>2771.1631422732949</v>
      </c>
      <c r="CN414" s="15">
        <f ca="1">(BG414*DCF!D$28-DCF!D$5*MAX(BG414*DCF!D$28,0)-MAX(BG414-BF414,0)/Inputs!$B$17)*DCF!D$6</f>
        <v>2823.1609808507919</v>
      </c>
      <c r="CO414" s="15">
        <f ca="1">(BH414*DCF!E$28-DCF!E$5*MAX(BH414*DCF!E$28,0)-MAX(BH414-BG414,0)/Inputs!$B$17)*DCF!E$6</f>
        <v>3215.5767732251384</v>
      </c>
      <c r="CP414" s="15">
        <f ca="1">(BI414*DCF!F$28-DCF!F$5*MAX(BI414*DCF!F$28,0)-MAX(BI414-BH414,0)/Inputs!$B$17)*DCF!F$6</f>
        <v>3482.473908389069</v>
      </c>
      <c r="CQ414" s="15">
        <f ca="1">(BJ414*DCF!G$28-DCF!G$5*MAX(BJ414*DCF!G$28,0)-MAX(BJ414-BI414,0)/Inputs!$B$17)*DCF!G$6</f>
        <v>3640.099444679001</v>
      </c>
      <c r="CR414" s="15">
        <f ca="1">(BK414*DCF!H$28-DCF!H$5*MAX(BK414*DCF!H$28,0)-MAX(BK414-BJ414,0)/Inputs!$B$17)*DCF!H$6</f>
        <v>4054.3917393851416</v>
      </c>
      <c r="CS414" s="15">
        <f ca="1">(BL414*DCF!I$28-DCF!I$5*MAX(BL414*DCF!I$28,0)-MAX(BL414-BK414,0)/Inputs!$B$17)*DCF!I$6</f>
        <v>5370.9576866549896</v>
      </c>
      <c r="CT414" s="15">
        <f ca="1">(BM414*DCF!J$28-DCF!J$5*MAX(BM414*DCF!J$28,0)-MAX(BM414-BL414,0)/Inputs!$B$17)*DCF!J$6</f>
        <v>6972.5021709854318</v>
      </c>
      <c r="CU414" s="15">
        <f ca="1">(BN414*DCF!K$28-DCF!K$5*MAX(BN414*DCF!K$28,0)-MAX(BN414-BM414,0)/Inputs!$B$17)*DCF!K$6</f>
        <v>8199.2693253358811</v>
      </c>
      <c r="CV414" s="15">
        <f ca="1">(BO414*DCF!L$28-DCF!L$5*MAX(BO414*DCF!L$28,0)-MAX(BO414-BN414,0)/Inputs!$B$17)*DCF!L$6</f>
        <v>10066.383177867103</v>
      </c>
      <c r="CW414" s="15">
        <f ca="1">(BP414*DCF!M$28-DCF!M$5*MAX(BP414*DCF!M$28,0)-MAX(BP414-BO414,0)/Inputs!$B$17)*DCF!M$6</f>
        <v>11394.215550582265</v>
      </c>
      <c r="CX414" s="15">
        <f ca="1">(BQ414*DCF!C$46-DCF!C$5*MAX(BQ414*DCF!C$46,0)-MAX(BQ414-Inputs!$B$20,0)/Inputs!$B$24)*DCF!C$6</f>
        <v>-1387.002950028053</v>
      </c>
      <c r="CY414" s="15">
        <f ca="1">(BR414*DCF!D$46-DCF!D$5*MAX(BR414*DCF!D$46,0)-MAX(BR414-BQ414,0)/Inputs!$B$24)*DCF!D$6</f>
        <v>-1674.3960625896141</v>
      </c>
      <c r="CZ414" s="15">
        <f ca="1">(BS414*DCF!E$46-DCF!E$5*MAX(BS414*DCF!E$46,0)-MAX(BS414-BR414,0)/Inputs!$B$24)*DCF!E$6</f>
        <v>-1737.0565756192834</v>
      </c>
      <c r="DA414" s="15">
        <f ca="1">(BT414*DCF!F$46-DCF!F$5*MAX(BT414*DCF!F$46,0)-MAX(BT414-BS414,0)/Inputs!$B$24)*DCF!F$6</f>
        <v>-1836.0473764467279</v>
      </c>
      <c r="DB414" s="15">
        <f ca="1">(BU414*DCF!G$46-DCF!G$5*MAX(BU414*DCF!G$46,0)-MAX(BU414-BT414,0)/Inputs!$B$24)*DCF!G$6</f>
        <v>-2675.1856351873307</v>
      </c>
      <c r="DC414" s="15">
        <f ca="1">(BV414*DCF!H$46-DCF!H$5*MAX(BV414*DCF!H$46,0)-MAX(BV414-BU414,0)/Inputs!$B$24)*DCF!H$6</f>
        <v>-10648.071491558683</v>
      </c>
      <c r="DD414" s="15">
        <f ca="1">(BW414*DCF!I$46-DCF!I$5*MAX(BW414*DCF!I$46,0)-MAX(BW414-BV414,0)/Inputs!$B$24)*DCF!I$6</f>
        <v>-4060.0603608877286</v>
      </c>
      <c r="DE414" s="15">
        <f ca="1">(BX414*DCF!J$46-DCF!J$5*MAX(BX414*DCF!J$46,0)-MAX(BX414-BW414,0)/Inputs!$B$24)*DCF!J$6</f>
        <v>-7863.3120425334473</v>
      </c>
      <c r="DF414" s="15">
        <f ca="1">(BY414*DCF!K$46-DCF!K$5*MAX(BY414*DCF!K$46,0)-MAX(BY414-BX414,0)/Inputs!$B$24)*DCF!K$6</f>
        <v>-4970.695714406439</v>
      </c>
      <c r="DG414" s="15">
        <f ca="1">(BZ414*DCF!L$46-DCF!L$5*MAX(BZ414*DCF!L$46,0)-MAX(BZ414-BY414,0)/Inputs!$B$24)*DCF!L$6</f>
        <v>-4199.4653101201429</v>
      </c>
      <c r="DH414" s="15">
        <f ca="1">(CA414*DCF!M$46-DCF!M$5*MAX(CA414*DCF!M$46,0)-MAX(CA414-BZ414,0)/Inputs!$B$24)*DCF!M$6</f>
        <v>17751.843725216466</v>
      </c>
      <c r="DI414" s="15">
        <f ca="1">SUM(CB414:CL414)+BE414*DCF!M$10*(1+Inputs!$B$30)*(1-Inputs!$B$33)*(1-Inputs!$B$30/Inputs!$B$31)/(Inputs!$B$29-Inputs!$B$30)*DCF!M$6</f>
        <v>91607.538198946262</v>
      </c>
      <c r="DJ414" s="15">
        <f ca="1">SUM(CM414:CW414)+BP414*DCF!M$28*(1+Inputs!$B$30)*(1-Inputs!$B$33)*(1-Inputs!$B$30/Inputs!$B$31)/(Inputs!$B$29-Inputs!$B$30)*DCF!M$6</f>
        <v>286705.61608622846</v>
      </c>
      <c r="DK414" s="15">
        <f ca="1">SUM(CX414:DH414)+CA414*DCF!M$46*(1+Inputs!$B$30)*(1-Inputs!$B$33)*(1-Inputs!$B$30/Inputs!$B$31)/(Inputs!$B$29-Inputs!$B$30)*DCF!M$6</f>
        <v>482913.31543096201</v>
      </c>
      <c r="DM414" s="15">
        <f ca="1">DI414+DJ414+DK414+Inputs!$B$34+Inputs!$B$36-Inputs!$B$35</f>
        <v>938077.46971613681</v>
      </c>
    </row>
    <row r="415" spans="1:117" x14ac:dyDescent="0.75">
      <c r="A415" s="11">
        <v>402</v>
      </c>
      <c r="C415" s="23">
        <f t="shared" ca="1" si="250"/>
        <v>-0.8660169844439578</v>
      </c>
      <c r="D415" s="23">
        <f t="shared" ca="1" si="250"/>
        <v>-0.12984361050488089</v>
      </c>
      <c r="E415" s="23">
        <f t="shared" ca="1" si="250"/>
        <v>0.57058088755430625</v>
      </c>
      <c r="F415" s="23">
        <f t="shared" ca="1" si="250"/>
        <v>0.85562017852865846</v>
      </c>
      <c r="G415" s="23">
        <f t="shared" ca="1" si="250"/>
        <v>-0.72562636478831755</v>
      </c>
      <c r="H415" s="23">
        <f t="shared" ca="1" si="250"/>
        <v>1.0976451664597255</v>
      </c>
      <c r="I415" s="23">
        <f t="shared" ca="1" si="250"/>
        <v>0.24501499271819166</v>
      </c>
      <c r="J415" s="23">
        <f t="shared" ca="1" si="250"/>
        <v>0.56920520601119784</v>
      </c>
      <c r="K415" s="23">
        <f t="shared" ca="1" si="250"/>
        <v>-0.12449545518989</v>
      </c>
      <c r="L415" s="23">
        <f t="shared" ca="1" si="250"/>
        <v>0.19931929099088022</v>
      </c>
      <c r="M415" s="23">
        <f t="shared" ca="1" si="250"/>
        <v>-0.38361182577405051</v>
      </c>
      <c r="N415" s="23">
        <f ca="1">SQRT(Inputs!$B$38)*C415+SQRT(1-Inputs!$B$38)*_xlfn.NORM.S.INV(RAND())</f>
        <v>-0.73483790198424481</v>
      </c>
      <c r="O415" s="23">
        <f ca="1">SQRT(Inputs!$B$38)*D415+SQRT(1-Inputs!$B$38)*_xlfn.NORM.S.INV(RAND())</f>
        <v>-0.78218476322392849</v>
      </c>
      <c r="P415" s="23">
        <f ca="1">SQRT(Inputs!$B$38)*E415+SQRT(1-Inputs!$B$38)*_xlfn.NORM.S.INV(RAND())</f>
        <v>0.4970771592651404</v>
      </c>
      <c r="Q415" s="23">
        <f ca="1">SQRT(Inputs!$B$38)*F415+SQRT(1-Inputs!$B$38)*_xlfn.NORM.S.INV(RAND())</f>
        <v>-0.21789417854131388</v>
      </c>
      <c r="R415" s="23">
        <f ca="1">SQRT(Inputs!$B$38)*G415+SQRT(1-Inputs!$B$38)*_xlfn.NORM.S.INV(RAND())</f>
        <v>-1.8274551849641749</v>
      </c>
      <c r="S415" s="23">
        <f ca="1">SQRT(Inputs!$B$38)*H415+SQRT(1-Inputs!$B$38)*_xlfn.NORM.S.INV(RAND())</f>
        <v>0.67847847044082854</v>
      </c>
      <c r="T415" s="23">
        <f ca="1">SQRT(Inputs!$B$38)*I415+SQRT(1-Inputs!$B$38)*_xlfn.NORM.S.INV(RAND())</f>
        <v>-0.3257526079055984</v>
      </c>
      <c r="U415" s="23">
        <f ca="1">SQRT(Inputs!$B$38)*J415+SQRT(1-Inputs!$B$38)*_xlfn.NORM.S.INV(RAND())</f>
        <v>0.63040152943379302</v>
      </c>
      <c r="V415" s="23">
        <f ca="1">SQRT(Inputs!$B$38)*K415+SQRT(1-Inputs!$B$38)*_xlfn.NORM.S.INV(RAND())</f>
        <v>7.4446064404482939E-2</v>
      </c>
      <c r="W415" s="23">
        <f ca="1">SQRT(Inputs!$B$38)*L415+SQRT(1-Inputs!$B$38)*_xlfn.NORM.S.INV(RAND())</f>
        <v>-0.56005563243546641</v>
      </c>
      <c r="X415" s="23">
        <f ca="1">SQRT(Inputs!$B$38)*M415+SQRT(1-Inputs!$B$38)*_xlfn.NORM.S.INV(RAND())</f>
        <v>0.13995179028678867</v>
      </c>
      <c r="Y415" s="23">
        <f ca="1">SQRT(Inputs!$B$38)*C415+SQRT(1-Inputs!$B$38)*_xlfn.NORM.S.INV(RAND())</f>
        <v>-0.60584912724259765</v>
      </c>
      <c r="Z415" s="23">
        <f ca="1">SQRT(Inputs!$B$38)*D415+SQRT(1-Inputs!$B$38)*_xlfn.NORM.S.INV(RAND())</f>
        <v>-1.2933893384616761</v>
      </c>
      <c r="AA415" s="23">
        <f ca="1">SQRT(Inputs!$B$38)*E415+SQRT(1-Inputs!$B$38)*_xlfn.NORM.S.INV(RAND())</f>
        <v>1.073686808116104</v>
      </c>
      <c r="AB415" s="23">
        <f ca="1">SQRT(Inputs!$B$38)*F415+SQRT(1-Inputs!$B$38)*_xlfn.NORM.S.INV(RAND())</f>
        <v>-1.7383240706269403</v>
      </c>
      <c r="AC415" s="23">
        <f ca="1">SQRT(Inputs!$B$38)*G415+SQRT(1-Inputs!$B$38)*_xlfn.NORM.S.INV(RAND())</f>
        <v>-0.94623675219559111</v>
      </c>
      <c r="AD415" s="23">
        <f ca="1">SQRT(Inputs!$B$38)*H415+SQRT(1-Inputs!$B$38)*_xlfn.NORM.S.INV(RAND())</f>
        <v>0.45989019828596689</v>
      </c>
      <c r="AE415" s="23">
        <f ca="1">SQRT(Inputs!$B$38)*I415+SQRT(1-Inputs!$B$38)*_xlfn.NORM.S.INV(RAND())</f>
        <v>-0.26708140475941167</v>
      </c>
      <c r="AF415" s="23">
        <f ca="1">SQRT(Inputs!$B$38)*J415+SQRT(1-Inputs!$B$38)*_xlfn.NORM.S.INV(RAND())</f>
        <v>-5.4606455807292342E-2</v>
      </c>
      <c r="AG415" s="23">
        <f ca="1">SQRT(Inputs!$B$38)*K415+SQRT(1-Inputs!$B$38)*_xlfn.NORM.S.INV(RAND())</f>
        <v>-0.17368105842688902</v>
      </c>
      <c r="AH415" s="23">
        <f ca="1">SQRT(Inputs!$B$38)*L415+SQRT(1-Inputs!$B$38)*_xlfn.NORM.S.INV(RAND())</f>
        <v>-6.4107328573812031E-2</v>
      </c>
      <c r="AI415" s="23">
        <f ca="1">SQRT(Inputs!$B$38)*M415+SQRT(1-Inputs!$B$38)*_xlfn.NORM.S.INV(RAND())</f>
        <v>-0.55731144477483308</v>
      </c>
      <c r="AJ415" s="23">
        <f ca="1">SQRT(Inputs!$B$38)*C415+SQRT(1-Inputs!$B$38)*_xlfn.NORM.S.INV(RAND())</f>
        <v>0.5955604552146776</v>
      </c>
      <c r="AK415" s="23">
        <f ca="1">SQRT(Inputs!$B$38)*D415+SQRT(1-Inputs!$B$38)*_xlfn.NORM.S.INV(RAND())</f>
        <v>-0.62095010621947033</v>
      </c>
      <c r="AL415" s="23">
        <f ca="1">SQRT(Inputs!$B$38)*E415+SQRT(1-Inputs!$B$38)*_xlfn.NORM.S.INV(RAND())</f>
        <v>1.4120932278232416</v>
      </c>
      <c r="AM415" s="23">
        <f ca="1">SQRT(Inputs!$B$38)*F415+SQRT(1-Inputs!$B$38)*_xlfn.NORM.S.INV(RAND())</f>
        <v>0.67386661302570938</v>
      </c>
      <c r="AN415" s="23">
        <f ca="1">SQRT(Inputs!$B$38)*G415+SQRT(1-Inputs!$B$38)*_xlfn.NORM.S.INV(RAND())</f>
        <v>-0.31082364133339757</v>
      </c>
      <c r="AO415" s="23">
        <f ca="1">SQRT(Inputs!$B$38)*H415+SQRT(1-Inputs!$B$38)*_xlfn.NORM.S.INV(RAND())</f>
        <v>-0.12674351546538754</v>
      </c>
      <c r="AP415" s="23">
        <f ca="1">SQRT(Inputs!$B$38)*I415+SQRT(1-Inputs!$B$38)*_xlfn.NORM.S.INV(RAND())</f>
        <v>-1.01491266670485</v>
      </c>
      <c r="AQ415" s="23">
        <f ca="1">SQRT(Inputs!$B$38)*J415+SQRT(1-Inputs!$B$38)*_xlfn.NORM.S.INV(RAND())</f>
        <v>1.4197193224707023</v>
      </c>
      <c r="AR415" s="23">
        <f ca="1">SQRT(Inputs!$B$38)*K415+SQRT(1-Inputs!$B$38)*_xlfn.NORM.S.INV(RAND())</f>
        <v>-1.368966075646191</v>
      </c>
      <c r="AS415" s="23">
        <f ca="1">SQRT(Inputs!$B$38)*L415+SQRT(1-Inputs!$B$38)*_xlfn.NORM.S.INV(RAND())</f>
        <v>1.1867893811363894</v>
      </c>
      <c r="AT415" s="23">
        <f ca="1">SQRT(Inputs!$B$38)*M415+SQRT(1-Inputs!$B$38)*_xlfn.NORM.S.INV(RAND())</f>
        <v>-0.86798339664177404</v>
      </c>
      <c r="AU415" s="15">
        <f ca="1">Inputs!$B$6*EXP($B$8-0.5*C$5^2+C$5*N415)</f>
        <v>4405.7330828190252</v>
      </c>
      <c r="AV415" s="15">
        <f t="shared" ca="1" si="219"/>
        <v>4780.2046257829334</v>
      </c>
      <c r="AW415" s="15">
        <f t="shared" ca="1" si="220"/>
        <v>6232.7978363220545</v>
      </c>
      <c r="AX415" s="15">
        <f t="shared" ca="1" si="221"/>
        <v>7405.2643417203826</v>
      </c>
      <c r="AY415" s="15">
        <f t="shared" ca="1" si="222"/>
        <v>7310.6982272082505</v>
      </c>
      <c r="AZ415" s="15">
        <f t="shared" ca="1" si="223"/>
        <v>9634.7984775180012</v>
      </c>
      <c r="BA415" s="15">
        <f t="shared" ca="1" si="224"/>
        <v>11395.328354817217</v>
      </c>
      <c r="BB415" s="15">
        <f t="shared" ca="1" si="225"/>
        <v>14860.939959124398</v>
      </c>
      <c r="BC415" s="15">
        <f t="shared" ca="1" si="226"/>
        <v>18332.136988673745</v>
      </c>
      <c r="BD415" s="15">
        <f t="shared" ca="1" si="227"/>
        <v>21312.409027232039</v>
      </c>
      <c r="BE415" s="15">
        <f t="shared" ca="1" si="228"/>
        <v>26450.646884277132</v>
      </c>
      <c r="BF415" s="15">
        <f ca="1">Inputs!$B$13*EXP($B$9-0.5*C$6^2+C$6*Y415)</f>
        <v>12265.687893039691</v>
      </c>
      <c r="BG415" s="15">
        <f t="shared" ca="1" si="229"/>
        <v>11837.143177644237</v>
      </c>
      <c r="BH415" s="15">
        <f t="shared" ca="1" si="230"/>
        <v>17281.897163491583</v>
      </c>
      <c r="BI415" s="15">
        <f t="shared" ca="1" si="231"/>
        <v>16189.205396501771</v>
      </c>
      <c r="BJ415" s="15">
        <f t="shared" ca="1" si="232"/>
        <v>17316.375076708133</v>
      </c>
      <c r="BK415" s="15">
        <f t="shared" ca="1" si="233"/>
        <v>22625.752160409585</v>
      </c>
      <c r="BL415" s="15">
        <f t="shared" ca="1" si="234"/>
        <v>26847.505008304674</v>
      </c>
      <c r="BM415" s="15">
        <f t="shared" ca="1" si="235"/>
        <v>32778.266562210811</v>
      </c>
      <c r="BN415" s="15">
        <f t="shared" ca="1" si="236"/>
        <v>39482.787801400911</v>
      </c>
      <c r="BO415" s="15">
        <f t="shared" ca="1" si="237"/>
        <v>48218.83681134916</v>
      </c>
      <c r="BP415" s="15">
        <f t="shared" ca="1" si="238"/>
        <v>55716.872486308828</v>
      </c>
      <c r="BQ415" s="15">
        <f ca="1">Inputs!$B$20*EXP($B$10-0.5*C$7^2+C$7*AJ415)</f>
        <v>5298.4185539092614</v>
      </c>
      <c r="BR415" s="15">
        <f t="shared" ca="1" si="239"/>
        <v>5902.5742341498299</v>
      </c>
      <c r="BS415" s="15">
        <f t="shared" ca="1" si="240"/>
        <v>12125.529965728761</v>
      </c>
      <c r="BT415" s="15">
        <f t="shared" ca="1" si="241"/>
        <v>19951.234700620866</v>
      </c>
      <c r="BU415" s="15">
        <f t="shared" ca="1" si="242"/>
        <v>25646.738815764325</v>
      </c>
      <c r="BV415" s="15">
        <f t="shared" ca="1" si="243"/>
        <v>34677.519452625958</v>
      </c>
      <c r="BW415" s="15">
        <f t="shared" ca="1" si="244"/>
        <v>39036.55351647456</v>
      </c>
      <c r="BX415" s="15">
        <f t="shared" ca="1" si="245"/>
        <v>72575.731146066406</v>
      </c>
      <c r="BY415" s="15">
        <f t="shared" ca="1" si="246"/>
        <v>78258.778312570634</v>
      </c>
      <c r="BZ415" s="15">
        <f t="shared" ca="1" si="247"/>
        <v>136579.33383034382</v>
      </c>
      <c r="CA415" s="15">
        <f t="shared" ca="1" si="248"/>
        <v>164430.10333284872</v>
      </c>
      <c r="CB415" s="15">
        <f ca="1">(AU415*DCF!C$10-DCF!C$5*MAX(AU415*DCF!C$10,0)-MAX(AU415-Inputs!$B$6,0)/Inputs!$B$10)*DCF!C$6</f>
        <v>1047.0422929683307</v>
      </c>
      <c r="CC415" s="15">
        <f ca="1">(AV415*DCF!D$10-DCF!D$5*MAX(AV415*DCF!D$10,0)-MAX(AV415-AU415,0)/Inputs!$B$10)*DCF!D$6</f>
        <v>1073.8374075760348</v>
      </c>
      <c r="CD415" s="15">
        <f ca="1">(AW415*DCF!E$10-DCF!E$5*MAX(AW415*DCF!E$10,0)-MAX(AW415-AV415,0)/Inputs!$B$10)*DCF!E$6</f>
        <v>1111.869657280854</v>
      </c>
      <c r="CE415" s="15">
        <f ca="1">(AX415*DCF!F$10-DCF!F$5*MAX(AX415*DCF!F$10,0)-MAX(AX415-AW415,0)/Inputs!$B$10)*DCF!F$6</f>
        <v>1372.5961932324462</v>
      </c>
      <c r="CF415" s="15">
        <f ca="1">(AY415*DCF!G$10-DCF!G$5*MAX(AY415*DCF!G$10,0)-MAX(AY415-AX415,0)/Inputs!$B$10)*DCF!G$6</f>
        <v>1506.2951550362829</v>
      </c>
      <c r="CG415" s="15">
        <f ca="1">(AZ415*DCF!H$10-DCF!H$5*MAX(AZ415*DCF!H$10,0)-MAX(AZ415-AY415,0)/Inputs!$B$10)*DCF!H$6</f>
        <v>1457.9173708283472</v>
      </c>
      <c r="CH415" s="15">
        <f ca="1">(BA415*DCF!I$10-DCF!I$5*MAX(BA415*DCF!I$10,0)-MAX(BA415-AZ415,0)/Inputs!$B$10)*DCF!I$6</f>
        <v>1792.7222043108773</v>
      </c>
      <c r="CI415" s="15">
        <f ca="1">(BB415*DCF!J$10-DCF!J$5*MAX(BB415*DCF!J$10,0)-MAX(BB415-BA415,0)/Inputs!$B$10)*DCF!J$6</f>
        <v>2025.0154492490938</v>
      </c>
      <c r="CJ415" s="15">
        <f ca="1">(BC415*DCF!K$10-DCF!K$5*MAX(BC415*DCF!K$10,0)-MAX(BC415-BB415,0)/Inputs!$B$10)*DCF!K$6</f>
        <v>2465.2648965535277</v>
      </c>
      <c r="CK415" s="15">
        <f ca="1">(BD415*DCF!L$10-DCF!L$5*MAX(BD415*DCF!L$10,0)-MAX(BD415-BC415,0)/Inputs!$B$10)*DCF!L$6</f>
        <v>2828.919127983987</v>
      </c>
      <c r="CL415" s="15">
        <f ca="1">(BE415*DCF!M$10-DCF!M$5*MAX(BE415*DCF!M$10,0)-MAX(BE415-BD415,0)/Inputs!$B$10)*DCF!M$6</f>
        <v>3118.710975650924</v>
      </c>
      <c r="CM415" s="15">
        <f ca="1">(BF415*DCF!C$28-DCF!C$5*MAX(BF415*DCF!C$28,0)-MAX(BF415-Inputs!$B$13,0)/Inputs!$B$17)*DCF!C$6</f>
        <v>3540.4772756651528</v>
      </c>
      <c r="CN415" s="15">
        <f ca="1">(BG415*DCF!D$28-DCF!D$5*MAX(BG415*DCF!D$28,0)-MAX(BG415-BF415,0)/Inputs!$B$17)*DCF!D$6</f>
        <v>3486.3116754418843</v>
      </c>
      <c r="CO415" s="15">
        <f ca="1">(BH415*DCF!E$28-DCF!E$5*MAX(BH415*DCF!E$28,0)-MAX(BH415-BG415,0)/Inputs!$B$17)*DCF!E$6</f>
        <v>3821.4549410679233</v>
      </c>
      <c r="CP415" s="15">
        <f ca="1">(BI415*DCF!F$28-DCF!F$5*MAX(BI415*DCF!F$28,0)-MAX(BI415-BH415,0)/Inputs!$B$17)*DCF!F$6</f>
        <v>4394.9428275172413</v>
      </c>
      <c r="CQ415" s="15">
        <f ca="1">(BJ415*DCF!G$28-DCF!G$5*MAX(BJ415*DCF!G$28,0)-MAX(BJ415-BI415,0)/Inputs!$B$17)*DCF!G$6</f>
        <v>4303.2860874771604</v>
      </c>
      <c r="CR415" s="15">
        <f ca="1">(BK415*DCF!H$28-DCF!H$5*MAX(BK415*DCF!H$28,0)-MAX(BK415-BJ415,0)/Inputs!$B$17)*DCF!H$6</f>
        <v>4770.6699342093325</v>
      </c>
      <c r="CS415" s="15">
        <f ca="1">(BL415*DCF!I$28-DCF!I$5*MAX(BL415*DCF!I$28,0)-MAX(BL415-BK415,0)/Inputs!$B$17)*DCF!I$6</f>
        <v>5707.3213802935761</v>
      </c>
      <c r="CT415" s="15">
        <f ca="1">(BM415*DCF!J$28-DCF!J$5*MAX(BM415*DCF!J$28,0)-MAX(BM415-BL415,0)/Inputs!$B$17)*DCF!J$6</f>
        <v>6525.9040431810245</v>
      </c>
      <c r="CU415" s="15">
        <f ca="1">(BN415*DCF!K$28-DCF!K$5*MAX(BN415*DCF!K$28,0)-MAX(BN415-BM415,0)/Inputs!$B$17)*DCF!K$6</f>
        <v>7516.8882277084986</v>
      </c>
      <c r="CV415" s="15">
        <f ca="1">(BO415*DCF!L$28-DCF!L$5*MAX(BO415*DCF!L$28,0)-MAX(BO415-BN415,0)/Inputs!$B$17)*DCF!L$6</f>
        <v>8632.1715384407671</v>
      </c>
      <c r="CW415" s="15">
        <f ca="1">(BP415*DCF!M$28-DCF!M$5*MAX(BP415*DCF!M$28,0)-MAX(BP415-BO415,0)/Inputs!$B$17)*DCF!M$6</f>
        <v>9699.4063857129295</v>
      </c>
      <c r="CX415" s="15">
        <f ca="1">(BQ415*DCF!C$46-DCF!C$5*MAX(BQ415*DCF!C$46,0)-MAX(BQ415-Inputs!$B$20,0)/Inputs!$B$24)*DCF!C$6</f>
        <v>-2192.43779716577</v>
      </c>
      <c r="CY415" s="15">
        <f ca="1">(BR415*DCF!D$46-DCF!D$5*MAX(BR415*DCF!D$46,0)-MAX(BR415-BQ415,0)/Inputs!$B$24)*DCF!D$6</f>
        <v>-1265.2199857700452</v>
      </c>
      <c r="CZ415" s="15">
        <f ca="1">(BS415*DCF!E$46-DCF!E$5*MAX(BS415*DCF!E$46,0)-MAX(BS415-BR415,0)/Inputs!$B$24)*DCF!E$6</f>
        <v>-3886.7828647058536</v>
      </c>
      <c r="DA415" s="15">
        <f ca="1">(BT415*DCF!F$46-DCF!F$5*MAX(BT415*DCF!F$46,0)-MAX(BT415-BS415,0)/Inputs!$B$24)*DCF!F$6</f>
        <v>-4302.5615355998652</v>
      </c>
      <c r="DB415" s="15">
        <f ca="1">(BU415*DCF!G$46-DCF!G$5*MAX(BU415*DCF!G$46,0)-MAX(BU415-BT415,0)/Inputs!$B$24)*DCF!G$6</f>
        <v>-2778.5606769066844</v>
      </c>
      <c r="DC415" s="15">
        <f ca="1">(BV415*DCF!H$46-DCF!H$5*MAX(BV415*DCF!H$46,0)-MAX(BV415-BU415,0)/Inputs!$B$24)*DCF!H$6</f>
        <v>-2806.2597503937577</v>
      </c>
      <c r="DD415" s="15">
        <f ca="1">(BW415*DCF!I$46-DCF!I$5*MAX(BW415*DCF!I$46,0)-MAX(BW415-BV415,0)/Inputs!$B$24)*DCF!I$6</f>
        <v>-349.74571518291197</v>
      </c>
      <c r="DE415" s="15">
        <f ca="1">(BX415*DCF!J$46-DCF!J$5*MAX(BX415*DCF!J$46,0)-MAX(BX415-BW415,0)/Inputs!$B$24)*DCF!J$6</f>
        <v>-5849.6907881094821</v>
      </c>
      <c r="DF415" s="15">
        <f ca="1">(BY415*DCF!K$46-DCF!K$5*MAX(BY415*DCF!K$46,0)-MAX(BY415-BX415,0)/Inputs!$B$24)*DCF!K$6</f>
        <v>3078.207134055378</v>
      </c>
      <c r="DG415" s="15">
        <f ca="1">(BZ415*DCF!L$46-DCF!L$5*MAX(BZ415*DCF!L$46,0)-MAX(BZ415-BY415,0)/Inputs!$B$24)*DCF!L$6</f>
        <v>-3757.0375432153323</v>
      </c>
      <c r="DH415" s="15">
        <f ca="1">(CA415*DCF!M$46-DCF!M$5*MAX(CA415*DCF!M$46,0)-MAX(CA415-BZ415,0)/Inputs!$B$24)*DCF!M$6</f>
        <v>7068.2986261115393</v>
      </c>
      <c r="DI415" s="15">
        <f ca="1">SUM(CB415:CL415)+BE415*DCF!M$10*(1+Inputs!$B$30)*(1-Inputs!$B$33)*(1-Inputs!$B$30/Inputs!$B$31)/(Inputs!$B$29-Inputs!$B$30)*DCF!M$6</f>
        <v>93412.69078320876</v>
      </c>
      <c r="DJ415" s="15">
        <f ca="1">SUM(CM415:CW415)+BP415*DCF!M$28*(1+Inputs!$B$30)*(1-Inputs!$B$33)*(1-Inputs!$B$30/Inputs!$B$31)/(Inputs!$B$29-Inputs!$B$30)*DCF!M$6</f>
        <v>269146.55819506367</v>
      </c>
      <c r="DK415" s="15">
        <f ca="1">SUM(CX415:DH415)+CA415*DCF!M$46*(1+Inputs!$B$30)*(1-Inputs!$B$33)*(1-Inputs!$B$30/Inputs!$B$31)/(Inputs!$B$29-Inputs!$B$30)*DCF!M$6</f>
        <v>237186.62684663609</v>
      </c>
      <c r="DM415" s="15">
        <f ca="1">DI415+DJ415+DK415+Inputs!$B$34+Inputs!$B$36-Inputs!$B$35</f>
        <v>676596.87582490849</v>
      </c>
    </row>
    <row r="416" spans="1:117" x14ac:dyDescent="0.75">
      <c r="A416" s="11">
        <v>403</v>
      </c>
      <c r="C416" s="23">
        <f t="shared" ca="1" si="250"/>
        <v>-0.42927082529987226</v>
      </c>
      <c r="D416" s="23">
        <f t="shared" ca="1" si="250"/>
        <v>0.60407894366389192</v>
      </c>
      <c r="E416" s="23">
        <f t="shared" ca="1" si="250"/>
        <v>0.33975475389716381</v>
      </c>
      <c r="F416" s="23">
        <f t="shared" ca="1" si="250"/>
        <v>-2.0307084782653679</v>
      </c>
      <c r="G416" s="23">
        <f t="shared" ca="1" si="250"/>
        <v>0.66752264694703412</v>
      </c>
      <c r="H416" s="23">
        <f t="shared" ca="1" si="250"/>
        <v>-3.2072967797967408E-2</v>
      </c>
      <c r="I416" s="23">
        <f t="shared" ca="1" si="250"/>
        <v>-0.88264517397851217</v>
      </c>
      <c r="J416" s="23">
        <f t="shared" ca="1" si="250"/>
        <v>0.78537595522854309</v>
      </c>
      <c r="K416" s="23">
        <f t="shared" ca="1" si="250"/>
        <v>-0.19091845094076654</v>
      </c>
      <c r="L416" s="23">
        <f t="shared" ca="1" si="250"/>
        <v>-0.28326876826132108</v>
      </c>
      <c r="M416" s="23">
        <f t="shared" ca="1" si="250"/>
        <v>1.0488097208008269</v>
      </c>
      <c r="N416" s="23">
        <f ca="1">SQRT(Inputs!$B$38)*C416+SQRT(1-Inputs!$B$38)*_xlfn.NORM.S.INV(RAND())</f>
        <v>-7.3725865634402588E-2</v>
      </c>
      <c r="O416" s="23">
        <f ca="1">SQRT(Inputs!$B$38)*D416+SQRT(1-Inputs!$B$38)*_xlfn.NORM.S.INV(RAND())</f>
        <v>0.21372588665163933</v>
      </c>
      <c r="P416" s="23">
        <f ca="1">SQRT(Inputs!$B$38)*E416+SQRT(1-Inputs!$B$38)*_xlfn.NORM.S.INV(RAND())</f>
        <v>0.28174455960094558</v>
      </c>
      <c r="Q416" s="23">
        <f ca="1">SQRT(Inputs!$B$38)*F416+SQRT(1-Inputs!$B$38)*_xlfn.NORM.S.INV(RAND())</f>
        <v>-2.4111810623245384</v>
      </c>
      <c r="R416" s="23">
        <f ca="1">SQRT(Inputs!$B$38)*G416+SQRT(1-Inputs!$B$38)*_xlfn.NORM.S.INV(RAND())</f>
        <v>0.45968275486887905</v>
      </c>
      <c r="S416" s="23">
        <f ca="1">SQRT(Inputs!$B$38)*H416+SQRT(1-Inputs!$B$38)*_xlfn.NORM.S.INV(RAND())</f>
        <v>1.0377914559763617</v>
      </c>
      <c r="T416" s="23">
        <f ca="1">SQRT(Inputs!$B$38)*I416+SQRT(1-Inputs!$B$38)*_xlfn.NORM.S.INV(RAND())</f>
        <v>0.43888316154020751</v>
      </c>
      <c r="U416" s="23">
        <f ca="1">SQRT(Inputs!$B$38)*J416+SQRT(1-Inputs!$B$38)*_xlfn.NORM.S.INV(RAND())</f>
        <v>-0.54638575955089363</v>
      </c>
      <c r="V416" s="23">
        <f ca="1">SQRT(Inputs!$B$38)*K416+SQRT(1-Inputs!$B$38)*_xlfn.NORM.S.INV(RAND())</f>
        <v>-0.29871113737127952</v>
      </c>
      <c r="W416" s="23">
        <f ca="1">SQRT(Inputs!$B$38)*L416+SQRT(1-Inputs!$B$38)*_xlfn.NORM.S.INV(RAND())</f>
        <v>-3.4585807413559683E-2</v>
      </c>
      <c r="X416" s="23">
        <f ca="1">SQRT(Inputs!$B$38)*M416+SQRT(1-Inputs!$B$38)*_xlfn.NORM.S.INV(RAND())</f>
        <v>2.7985547252090655</v>
      </c>
      <c r="Y416" s="23">
        <f ca="1">SQRT(Inputs!$B$38)*C416+SQRT(1-Inputs!$B$38)*_xlfn.NORM.S.INV(RAND())</f>
        <v>-0.51305178568158005</v>
      </c>
      <c r="Z416" s="23">
        <f ca="1">SQRT(Inputs!$B$38)*D416+SQRT(1-Inputs!$B$38)*_xlfn.NORM.S.INV(RAND())</f>
        <v>1.0149892920972485</v>
      </c>
      <c r="AA416" s="23">
        <f ca="1">SQRT(Inputs!$B$38)*E416+SQRT(1-Inputs!$B$38)*_xlfn.NORM.S.INV(RAND())</f>
        <v>0.55737107791706852</v>
      </c>
      <c r="AB416" s="23">
        <f ca="1">SQRT(Inputs!$B$38)*F416+SQRT(1-Inputs!$B$38)*_xlfn.NORM.S.INV(RAND())</f>
        <v>-0.35974385229968842</v>
      </c>
      <c r="AC416" s="23">
        <f ca="1">SQRT(Inputs!$B$38)*G416+SQRT(1-Inputs!$B$38)*_xlfn.NORM.S.INV(RAND())</f>
        <v>1.7668435533460989</v>
      </c>
      <c r="AD416" s="23">
        <f ca="1">SQRT(Inputs!$B$38)*H416+SQRT(1-Inputs!$B$38)*_xlfn.NORM.S.INV(RAND())</f>
        <v>-4.3620080967177004E-2</v>
      </c>
      <c r="AE416" s="23">
        <f ca="1">SQRT(Inputs!$B$38)*I416+SQRT(1-Inputs!$B$38)*_xlfn.NORM.S.INV(RAND())</f>
        <v>-0.41552129135254046</v>
      </c>
      <c r="AF416" s="23">
        <f ca="1">SQRT(Inputs!$B$38)*J416+SQRT(1-Inputs!$B$38)*_xlfn.NORM.S.INV(RAND())</f>
        <v>-0.39011650507974865</v>
      </c>
      <c r="AG416" s="23">
        <f ca="1">SQRT(Inputs!$B$38)*K416+SQRT(1-Inputs!$B$38)*_xlfn.NORM.S.INV(RAND())</f>
        <v>-1.2686912351469399</v>
      </c>
      <c r="AH416" s="23">
        <f ca="1">SQRT(Inputs!$B$38)*L416+SQRT(1-Inputs!$B$38)*_xlfn.NORM.S.INV(RAND())</f>
        <v>0.93725063985626045</v>
      </c>
      <c r="AI416" s="23">
        <f ca="1">SQRT(Inputs!$B$38)*M416+SQRT(1-Inputs!$B$38)*_xlfn.NORM.S.INV(RAND())</f>
        <v>0.66759377593913327</v>
      </c>
      <c r="AJ416" s="23">
        <f ca="1">SQRT(Inputs!$B$38)*C416+SQRT(1-Inputs!$B$38)*_xlfn.NORM.S.INV(RAND())</f>
        <v>-0.44541006566751451</v>
      </c>
      <c r="AK416" s="23">
        <f ca="1">SQRT(Inputs!$B$38)*D416+SQRT(1-Inputs!$B$38)*_xlfn.NORM.S.INV(RAND())</f>
        <v>0.98877620399392729</v>
      </c>
      <c r="AL416" s="23">
        <f ca="1">SQRT(Inputs!$B$38)*E416+SQRT(1-Inputs!$B$38)*_xlfn.NORM.S.INV(RAND())</f>
        <v>-0.25762669274992356</v>
      </c>
      <c r="AM416" s="23">
        <f ca="1">SQRT(Inputs!$B$38)*F416+SQRT(1-Inputs!$B$38)*_xlfn.NORM.S.INV(RAND())</f>
        <v>-1.6785761712591416</v>
      </c>
      <c r="AN416" s="23">
        <f ca="1">SQRT(Inputs!$B$38)*G416+SQRT(1-Inputs!$B$38)*_xlfn.NORM.S.INV(RAND())</f>
        <v>-0.74848199294318474</v>
      </c>
      <c r="AO416" s="23">
        <f ca="1">SQRT(Inputs!$B$38)*H416+SQRT(1-Inputs!$B$38)*_xlfn.NORM.S.INV(RAND())</f>
        <v>2.0796024611776995</v>
      </c>
      <c r="AP416" s="23">
        <f ca="1">SQRT(Inputs!$B$38)*I416+SQRT(1-Inputs!$B$38)*_xlfn.NORM.S.INV(RAND())</f>
        <v>0.40655449467858923</v>
      </c>
      <c r="AQ416" s="23">
        <f ca="1">SQRT(Inputs!$B$38)*J416+SQRT(1-Inputs!$B$38)*_xlfn.NORM.S.INV(RAND())</f>
        <v>2.3030834412388757</v>
      </c>
      <c r="AR416" s="23">
        <f ca="1">SQRT(Inputs!$B$38)*K416+SQRT(1-Inputs!$B$38)*_xlfn.NORM.S.INV(RAND())</f>
        <v>-1.3884879645804185</v>
      </c>
      <c r="AS416" s="23">
        <f ca="1">SQRT(Inputs!$B$38)*L416+SQRT(1-Inputs!$B$38)*_xlfn.NORM.S.INV(RAND())</f>
        <v>0.38042871836633474</v>
      </c>
      <c r="AT416" s="23">
        <f ca="1">SQRT(Inputs!$B$38)*M416+SQRT(1-Inputs!$B$38)*_xlfn.NORM.S.INV(RAND())</f>
        <v>0.74547451147348009</v>
      </c>
      <c r="AU416" s="15">
        <f ca="1">Inputs!$B$6*EXP($B$8-0.5*C$5^2+C$5*N416)</f>
        <v>4903.370886443633</v>
      </c>
      <c r="AV416" s="15">
        <f t="shared" ca="1" si="219"/>
        <v>6159.0979616916347</v>
      </c>
      <c r="AW416" s="15">
        <f t="shared" ca="1" si="220"/>
        <v>7800.8132336808512</v>
      </c>
      <c r="AX416" s="15">
        <f t="shared" ca="1" si="221"/>
        <v>7046.8459085812283</v>
      </c>
      <c r="AY416" s="15">
        <f t="shared" ca="1" si="222"/>
        <v>9086.9371741167015</v>
      </c>
      <c r="AZ416" s="15">
        <f t="shared" ca="1" si="223"/>
        <v>12459.057206942545</v>
      </c>
      <c r="BA416" s="15">
        <f t="shared" ca="1" si="224"/>
        <v>15963.366197331279</v>
      </c>
      <c r="BB416" s="15">
        <f t="shared" ca="1" si="225"/>
        <v>18502.898385621218</v>
      </c>
      <c r="BC416" s="15">
        <f t="shared" ca="1" si="226"/>
        <v>22017.242882795901</v>
      </c>
      <c r="BD416" s="15">
        <f t="shared" ca="1" si="227"/>
        <v>26886.083420624571</v>
      </c>
      <c r="BE416" s="15">
        <f t="shared" ca="1" si="228"/>
        <v>42510.297093470363</v>
      </c>
      <c r="BF416" s="15">
        <f ca="1">Inputs!$B$13*EXP($B$9-0.5*C$6^2+C$6*Y416)</f>
        <v>12493.426433122793</v>
      </c>
      <c r="BG416" s="15">
        <f t="shared" ca="1" si="229"/>
        <v>18286.431426849475</v>
      </c>
      <c r="BH416" s="15">
        <f t="shared" ca="1" si="230"/>
        <v>24506.583170380745</v>
      </c>
      <c r="BI416" s="15">
        <f t="shared" ca="1" si="231"/>
        <v>28383.763285685684</v>
      </c>
      <c r="BJ416" s="15">
        <f t="shared" ca="1" si="232"/>
        <v>44889.484827290064</v>
      </c>
      <c r="BK416" s="15">
        <f t="shared" ca="1" si="233"/>
        <v>54767.128347648417</v>
      </c>
      <c r="BL416" s="15">
        <f t="shared" ca="1" si="234"/>
        <v>63747.996634543233</v>
      </c>
      <c r="BM416" s="15">
        <f t="shared" ca="1" si="235"/>
        <v>74653.018135951424</v>
      </c>
      <c r="BN416" s="15">
        <f t="shared" ca="1" si="236"/>
        <v>78864.295295863412</v>
      </c>
      <c r="BO416" s="15">
        <f t="shared" ca="1" si="237"/>
        <v>108203.27172736141</v>
      </c>
      <c r="BP416" s="15">
        <f t="shared" ca="1" si="238"/>
        <v>143641.72782835815</v>
      </c>
      <c r="BQ416" s="15">
        <f ca="1">Inputs!$B$20*EXP($B$10-0.5*C$7^2+C$7*AJ416)</f>
        <v>3662.6765106698895</v>
      </c>
      <c r="BR416" s="15">
        <f t="shared" ca="1" si="239"/>
        <v>6803.1874431490796</v>
      </c>
      <c r="BS416" s="15">
        <f t="shared" ca="1" si="240"/>
        <v>8651.8000997191975</v>
      </c>
      <c r="BT416" s="15">
        <f t="shared" ca="1" si="241"/>
        <v>7680.0319138979567</v>
      </c>
      <c r="BU416" s="15">
        <f t="shared" ca="1" si="242"/>
        <v>8880.4209759605874</v>
      </c>
      <c r="BV416" s="15">
        <f t="shared" ca="1" si="243"/>
        <v>19739.283169715949</v>
      </c>
      <c r="BW416" s="15">
        <f t="shared" ca="1" si="244"/>
        <v>30020.18593091283</v>
      </c>
      <c r="BX416" s="15">
        <f t="shared" ca="1" si="245"/>
        <v>66625.925920723093</v>
      </c>
      <c r="BY416" s="15">
        <f t="shared" ca="1" si="246"/>
        <v>71575.238399018112</v>
      </c>
      <c r="BZ416" s="15">
        <f t="shared" ca="1" si="247"/>
        <v>107705.15636504172</v>
      </c>
      <c r="CA416" s="15">
        <f t="shared" ca="1" si="248"/>
        <v>172723.1691485552</v>
      </c>
      <c r="CB416" s="15">
        <f ca="1">(AU416*DCF!C$10-DCF!C$5*MAX(AU416*DCF!C$10,0)-MAX(AU416-Inputs!$B$6,0)/Inputs!$B$10)*DCF!C$6</f>
        <v>1043.4940467291153</v>
      </c>
      <c r="CC416" s="15">
        <f ca="1">(AV416*DCF!D$10-DCF!D$5*MAX(AV416*DCF!D$10,0)-MAX(AV416-AU416,0)/Inputs!$B$10)*DCF!D$6</f>
        <v>1195.0622190563261</v>
      </c>
      <c r="CD416" s="15">
        <f ca="1">(AW416*DCF!E$10-DCF!E$5*MAX(AW416*DCF!E$10,0)-MAX(AW416-AV416,0)/Inputs!$B$10)*DCF!E$6</f>
        <v>1431.3013317262853</v>
      </c>
      <c r="CE416" s="15">
        <f ca="1">(AX416*DCF!F$10-DCF!F$5*MAX(AX416*DCF!F$10,0)-MAX(AX416-AW416,0)/Inputs!$B$10)*DCF!F$6</f>
        <v>1538.3152314031308</v>
      </c>
      <c r="CF416" s="15">
        <f ca="1">(AY416*DCF!G$10-DCF!G$5*MAX(AY416*DCF!G$10,0)-MAX(AY416-AX416,0)/Inputs!$B$10)*DCF!G$6</f>
        <v>1480.1303617009137</v>
      </c>
      <c r="CG416" s="15">
        <f ca="1">(AZ416*DCF!H$10-DCF!H$5*MAX(AZ416*DCF!H$10,0)-MAX(AZ416-AY416,0)/Inputs!$B$10)*DCF!H$6</f>
        <v>1820.1545283112582</v>
      </c>
      <c r="CH416" s="15">
        <f ca="1">(BA416*DCF!I$10-DCF!I$5*MAX(BA416*DCF!I$10,0)-MAX(BA416-AZ416,0)/Inputs!$B$10)*DCF!I$6</f>
        <v>2341.0952045665454</v>
      </c>
      <c r="CI416" s="15">
        <f ca="1">(BB416*DCF!J$10-DCF!J$5*MAX(BB416*DCF!J$10,0)-MAX(BB416-BA416,0)/Inputs!$B$10)*DCF!J$6</f>
        <v>2790.3160406943748</v>
      </c>
      <c r="CJ416" s="15">
        <f ca="1">(BC416*DCF!K$10-DCF!K$5*MAX(BC416*DCF!K$10,0)-MAX(BC416-BB416,0)/Inputs!$B$10)*DCF!K$6</f>
        <v>3052.467773723949</v>
      </c>
      <c r="CK416" s="15">
        <f ca="1">(BD416*DCF!L$10-DCF!L$5*MAX(BD416*DCF!L$10,0)-MAX(BD416-BC416,0)/Inputs!$B$10)*DCF!L$6</f>
        <v>3425.3127297719079</v>
      </c>
      <c r="CL416" s="15">
        <f ca="1">(BE416*DCF!M$10-DCF!M$5*MAX(BE416*DCF!M$10,0)-MAX(BE416-BD416,0)/Inputs!$B$10)*DCF!M$6</f>
        <v>4132.2734835561987</v>
      </c>
      <c r="CM416" s="15">
        <f ca="1">(BF416*DCF!C$28-DCF!C$5*MAX(BF416*DCF!C$28,0)-MAX(BF416-Inputs!$B$13,0)/Inputs!$B$17)*DCF!C$6</f>
        <v>3557.3860787671565</v>
      </c>
      <c r="CN416" s="15">
        <f ca="1">(BG416*DCF!D$28-DCF!D$5*MAX(BG416*DCF!D$28,0)-MAX(BG416-BF416,0)/Inputs!$B$17)*DCF!D$6</f>
        <v>4149.8622377361426</v>
      </c>
      <c r="CO416" s="15">
        <f ca="1">(BH416*DCF!E$28-DCF!E$5*MAX(BH416*DCF!E$28,0)-MAX(BH416-BG416,0)/Inputs!$B$17)*DCF!E$6</f>
        <v>5714.7944393235202</v>
      </c>
      <c r="CP416" s="15">
        <f ca="1">(BI416*DCF!F$28-DCF!F$5*MAX(BI416*DCF!F$28,0)-MAX(BI416-BH416,0)/Inputs!$B$17)*DCF!F$6</f>
        <v>6999.5421557604577</v>
      </c>
      <c r="CQ416" s="15">
        <f ca="1">(BJ416*DCF!G$28-DCF!G$5*MAX(BJ416*DCF!G$28,0)-MAX(BJ416-BI416,0)/Inputs!$B$17)*DCF!G$6</f>
        <v>8870.8181073016985</v>
      </c>
      <c r="CR416" s="15">
        <f ca="1">(BK416*DCF!H$28-DCF!H$5*MAX(BK416*DCF!H$28,0)-MAX(BK416-BJ416,0)/Inputs!$B$17)*DCF!H$6</f>
        <v>12009.806469901359</v>
      </c>
      <c r="CS416" s="15">
        <f ca="1">(BL416*DCF!I$28-DCF!I$5*MAX(BL416*DCF!I$28,0)-MAX(BL416-BK416,0)/Inputs!$B$17)*DCF!I$6</f>
        <v>13701.505089828555</v>
      </c>
      <c r="CT416" s="15">
        <f ca="1">(BM416*DCF!J$28-DCF!J$5*MAX(BM416*DCF!J$28,0)-MAX(BM416-BL416,0)/Inputs!$B$17)*DCF!J$6</f>
        <v>15207.903701066651</v>
      </c>
      <c r="CU416" s="15">
        <f ca="1">(BN416*DCF!K$28-DCF!K$5*MAX(BN416*DCF!K$28,0)-MAX(BN416-BM416,0)/Inputs!$B$17)*DCF!K$6</f>
        <v>16138.991490524722</v>
      </c>
      <c r="CV416" s="15">
        <f ca="1">(BO416*DCF!L$28-DCF!L$5*MAX(BO416*DCF!L$28,0)-MAX(BO416-BN416,0)/Inputs!$B$17)*DCF!L$6</f>
        <v>18269.069777058216</v>
      </c>
      <c r="CW416" s="15">
        <f ca="1">(BP416*DCF!M$28-DCF!M$5*MAX(BP416*DCF!M$28,0)-MAX(BP416-BO416,0)/Inputs!$B$17)*DCF!M$6</f>
        <v>23321.959762356713</v>
      </c>
      <c r="CX416" s="15">
        <f ca="1">(BQ416*DCF!C$46-DCF!C$5*MAX(BQ416*DCF!C$46,0)-MAX(BQ416-Inputs!$B$20,0)/Inputs!$B$24)*DCF!C$6</f>
        <v>-1059.1292221731335</v>
      </c>
      <c r="CY416" s="15">
        <f ca="1">(BR416*DCF!D$46-DCF!D$5*MAX(BR416*DCF!D$46,0)-MAX(BR416-BQ416,0)/Inputs!$B$24)*DCF!D$6</f>
        <v>-2501.1753904448037</v>
      </c>
      <c r="CZ416" s="15">
        <f ca="1">(BS416*DCF!E$46-DCF!E$5*MAX(BS416*DCF!E$46,0)-MAX(BS416-BR416,0)/Inputs!$B$24)*DCF!E$6</f>
        <v>-1751.7626434244025</v>
      </c>
      <c r="DA416" s="15">
        <f ca="1">(BT416*DCF!F$46-DCF!F$5*MAX(BT416*DCF!F$46,0)-MAX(BT416-BS416,0)/Inputs!$B$24)*DCF!F$6</f>
        <v>-559.30848083586523</v>
      </c>
      <c r="DB416" s="15">
        <f ca="1">(BU416*DCF!G$46-DCF!G$5*MAX(BU416*DCF!G$46,0)-MAX(BU416-BT416,0)/Inputs!$B$24)*DCF!G$6</f>
        <v>-702.50697974771947</v>
      </c>
      <c r="DC416" s="15">
        <f ca="1">(BV416*DCF!H$46-DCF!H$5*MAX(BV416*DCF!H$46,0)-MAX(BV416-BU416,0)/Inputs!$B$24)*DCF!H$6</f>
        <v>-3374.3248933569494</v>
      </c>
      <c r="DD416" s="15">
        <f ca="1">(BW416*DCF!I$46-DCF!I$5*MAX(BW416*DCF!I$46,0)-MAX(BW416-BV416,0)/Inputs!$B$24)*DCF!I$6</f>
        <v>-2257.9216313592997</v>
      </c>
      <c r="DE416" s="15">
        <f ca="1">(BX416*DCF!J$46-DCF!J$5*MAX(BX416*DCF!J$46,0)-MAX(BX416-BW416,0)/Inputs!$B$24)*DCF!J$6</f>
        <v>-6912.4708967003062</v>
      </c>
      <c r="DF416" s="15">
        <f ca="1">(BY416*DCF!K$46-DCF!K$5*MAX(BY416*DCF!K$46,0)-MAX(BY416-BX416,0)/Inputs!$B$24)*DCF!K$6</f>
        <v>2876.1665065054312</v>
      </c>
      <c r="DG416" s="15">
        <f ca="1">(BZ416*DCF!L$46-DCF!L$5*MAX(BZ416*DCF!L$46,0)-MAX(BZ416-BY416,0)/Inputs!$B$24)*DCF!L$6</f>
        <v>-731.16081654142772</v>
      </c>
      <c r="DH416" s="15">
        <f ca="1">(CA416*DCF!M$46-DCF!M$5*MAX(CA416*DCF!M$46,0)-MAX(CA416-BZ416,0)/Inputs!$B$24)*DCF!M$6</f>
        <v>-51.600160916280196</v>
      </c>
      <c r="DI416" s="15">
        <f ca="1">SUM(CB416:CL416)+BE416*DCF!M$10*(1+Inputs!$B$30)*(1-Inputs!$B$33)*(1-Inputs!$B$30/Inputs!$B$31)/(Inputs!$B$29-Inputs!$B$30)*DCF!M$6</f>
        <v>142556.64190285155</v>
      </c>
      <c r="DJ416" s="15">
        <f ca="1">SUM(CM416:CW416)+BP416*DCF!M$28*(1+Inputs!$B$30)*(1-Inputs!$B$33)*(1-Inputs!$B$30/Inputs!$B$31)/(Inputs!$B$29-Inputs!$B$30)*DCF!M$6</f>
        <v>660950.74332499783</v>
      </c>
      <c r="DK416" s="15">
        <f ca="1">SUM(CX416:DH416)+CA416*DCF!M$46*(1+Inputs!$B$30)*(1-Inputs!$B$33)*(1-Inputs!$B$30/Inputs!$B$31)/(Inputs!$B$29-Inputs!$B$30)*DCF!M$6</f>
        <v>250025.28526205389</v>
      </c>
      <c r="DM416" s="15">
        <f ca="1">DI416+DJ416+DK416+Inputs!$B$34+Inputs!$B$36-Inputs!$B$35</f>
        <v>1130383.6704899033</v>
      </c>
    </row>
    <row r="417" spans="1:117" x14ac:dyDescent="0.75">
      <c r="A417" s="11">
        <v>404</v>
      </c>
      <c r="C417" s="23">
        <f t="shared" ca="1" si="250"/>
        <v>-0.70753820330130168</v>
      </c>
      <c r="D417" s="23">
        <f t="shared" ca="1" si="250"/>
        <v>1.7525582726413799E-2</v>
      </c>
      <c r="E417" s="23">
        <f t="shared" ca="1" si="250"/>
        <v>1.2108284341004407</v>
      </c>
      <c r="F417" s="23">
        <f t="shared" ca="1" si="250"/>
        <v>-0.27351163987705757</v>
      </c>
      <c r="G417" s="23">
        <f t="shared" ca="1" si="250"/>
        <v>-0.60942110433424035</v>
      </c>
      <c r="H417" s="23">
        <f t="shared" ca="1" si="250"/>
        <v>0.20123486147926156</v>
      </c>
      <c r="I417" s="23">
        <f t="shared" ca="1" si="250"/>
        <v>-0.16604682213974112</v>
      </c>
      <c r="J417" s="23">
        <f t="shared" ca="1" si="250"/>
        <v>1.776780235368475</v>
      </c>
      <c r="K417" s="23">
        <f t="shared" ca="1" si="250"/>
        <v>1.002016967561316</v>
      </c>
      <c r="L417" s="23">
        <f t="shared" ca="1" si="250"/>
        <v>1.4704697181394224E-2</v>
      </c>
      <c r="M417" s="23">
        <f t="shared" ca="1" si="250"/>
        <v>0.54118899127120501</v>
      </c>
      <c r="N417" s="23">
        <f ca="1">SQRT(Inputs!$B$38)*C417+SQRT(1-Inputs!$B$38)*_xlfn.NORM.S.INV(RAND())</f>
        <v>-1.0043009168396189</v>
      </c>
      <c r="O417" s="23">
        <f ca="1">SQRT(Inputs!$B$38)*D417+SQRT(1-Inputs!$B$38)*_xlfn.NORM.S.INV(RAND())</f>
        <v>0.40480899632136402</v>
      </c>
      <c r="P417" s="23">
        <f ca="1">SQRT(Inputs!$B$38)*E417+SQRT(1-Inputs!$B$38)*_xlfn.NORM.S.INV(RAND())</f>
        <v>0.56499127400972793</v>
      </c>
      <c r="Q417" s="23">
        <f ca="1">SQRT(Inputs!$B$38)*F417+SQRT(1-Inputs!$B$38)*_xlfn.NORM.S.INV(RAND())</f>
        <v>-1.6583340501012753</v>
      </c>
      <c r="R417" s="23">
        <f ca="1">SQRT(Inputs!$B$38)*G417+SQRT(1-Inputs!$B$38)*_xlfn.NORM.S.INV(RAND())</f>
        <v>0.21590926036828567</v>
      </c>
      <c r="S417" s="23">
        <f ca="1">SQRT(Inputs!$B$38)*H417+SQRT(1-Inputs!$B$38)*_xlfn.NORM.S.INV(RAND())</f>
        <v>0.88093787435066051</v>
      </c>
      <c r="T417" s="23">
        <f ca="1">SQRT(Inputs!$B$38)*I417+SQRT(1-Inputs!$B$38)*_xlfn.NORM.S.INV(RAND())</f>
        <v>-0.41967597019694575</v>
      </c>
      <c r="U417" s="23">
        <f ca="1">SQRT(Inputs!$B$38)*J417+SQRT(1-Inputs!$B$38)*_xlfn.NORM.S.INV(RAND())</f>
        <v>0.79250892973398179</v>
      </c>
      <c r="V417" s="23">
        <f ca="1">SQRT(Inputs!$B$38)*K417+SQRT(1-Inputs!$B$38)*_xlfn.NORM.S.INV(RAND())</f>
        <v>2.1440166147200088</v>
      </c>
      <c r="W417" s="23">
        <f ca="1">SQRT(Inputs!$B$38)*L417+SQRT(1-Inputs!$B$38)*_xlfn.NORM.S.INV(RAND())</f>
        <v>-0.93542414641866301</v>
      </c>
      <c r="X417" s="23">
        <f ca="1">SQRT(Inputs!$B$38)*M417+SQRT(1-Inputs!$B$38)*_xlfn.NORM.S.INV(RAND())</f>
        <v>0.27747699383718416</v>
      </c>
      <c r="Y417" s="23">
        <f ca="1">SQRT(Inputs!$B$38)*C417+SQRT(1-Inputs!$B$38)*_xlfn.NORM.S.INV(RAND())</f>
        <v>1.2950842984583109</v>
      </c>
      <c r="Z417" s="23">
        <f ca="1">SQRT(Inputs!$B$38)*D417+SQRT(1-Inputs!$B$38)*_xlfn.NORM.S.INV(RAND())</f>
        <v>-0.64105365972138206</v>
      </c>
      <c r="AA417" s="23">
        <f ca="1">SQRT(Inputs!$B$38)*E417+SQRT(1-Inputs!$B$38)*_xlfn.NORM.S.INV(RAND())</f>
        <v>1.5241211181711247</v>
      </c>
      <c r="AB417" s="23">
        <f ca="1">SQRT(Inputs!$B$38)*F417+SQRT(1-Inputs!$B$38)*_xlfn.NORM.S.INV(RAND())</f>
        <v>-2.2366081044970216</v>
      </c>
      <c r="AC417" s="23">
        <f ca="1">SQRT(Inputs!$B$38)*G417+SQRT(1-Inputs!$B$38)*_xlfn.NORM.S.INV(RAND())</f>
        <v>0.80442038220297007</v>
      </c>
      <c r="AD417" s="23">
        <f ca="1">SQRT(Inputs!$B$38)*H417+SQRT(1-Inputs!$B$38)*_xlfn.NORM.S.INV(RAND())</f>
        <v>0.56189357041218779</v>
      </c>
      <c r="AE417" s="23">
        <f ca="1">SQRT(Inputs!$B$38)*I417+SQRT(1-Inputs!$B$38)*_xlfn.NORM.S.INV(RAND())</f>
        <v>1.1095390377958965</v>
      </c>
      <c r="AF417" s="23">
        <f ca="1">SQRT(Inputs!$B$38)*J417+SQRT(1-Inputs!$B$38)*_xlfn.NORM.S.INV(RAND())</f>
        <v>0.30203750279390174</v>
      </c>
      <c r="AG417" s="23">
        <f ca="1">SQRT(Inputs!$B$38)*K417+SQRT(1-Inputs!$B$38)*_xlfn.NORM.S.INV(RAND())</f>
        <v>0.69058743592031846</v>
      </c>
      <c r="AH417" s="23">
        <f ca="1">SQRT(Inputs!$B$38)*L417+SQRT(1-Inputs!$B$38)*_xlfn.NORM.S.INV(RAND())</f>
        <v>-1.05686057433429</v>
      </c>
      <c r="AI417" s="23">
        <f ca="1">SQRT(Inputs!$B$38)*M417+SQRT(1-Inputs!$B$38)*_xlfn.NORM.S.INV(RAND())</f>
        <v>0.99416844727558851</v>
      </c>
      <c r="AJ417" s="23">
        <f ca="1">SQRT(Inputs!$B$38)*C417+SQRT(1-Inputs!$B$38)*_xlfn.NORM.S.INV(RAND())</f>
        <v>-0.64109828122185608</v>
      </c>
      <c r="AK417" s="23">
        <f ca="1">SQRT(Inputs!$B$38)*D417+SQRT(1-Inputs!$B$38)*_xlfn.NORM.S.INV(RAND())</f>
        <v>-0.97883076495547827</v>
      </c>
      <c r="AL417" s="23">
        <f ca="1">SQRT(Inputs!$B$38)*E417+SQRT(1-Inputs!$B$38)*_xlfn.NORM.S.INV(RAND())</f>
        <v>1.8676319275035564</v>
      </c>
      <c r="AM417" s="23">
        <f ca="1">SQRT(Inputs!$B$38)*F417+SQRT(1-Inputs!$B$38)*_xlfn.NORM.S.INV(RAND())</f>
        <v>-0.33989561400241441</v>
      </c>
      <c r="AN417" s="23">
        <f ca="1">SQRT(Inputs!$B$38)*G417+SQRT(1-Inputs!$B$38)*_xlfn.NORM.S.INV(RAND())</f>
        <v>0.2738962282446839</v>
      </c>
      <c r="AO417" s="23">
        <f ca="1">SQRT(Inputs!$B$38)*H417+SQRT(1-Inputs!$B$38)*_xlfn.NORM.S.INV(RAND())</f>
        <v>0.79780172693495766</v>
      </c>
      <c r="AP417" s="23">
        <f ca="1">SQRT(Inputs!$B$38)*I417+SQRT(1-Inputs!$B$38)*_xlfn.NORM.S.INV(RAND())</f>
        <v>0.11792351232889058</v>
      </c>
      <c r="AQ417" s="23">
        <f ca="1">SQRT(Inputs!$B$38)*J417+SQRT(1-Inputs!$B$38)*_xlfn.NORM.S.INV(RAND())</f>
        <v>1.5447951558685604</v>
      </c>
      <c r="AR417" s="23">
        <f ca="1">SQRT(Inputs!$B$38)*K417+SQRT(1-Inputs!$B$38)*_xlfn.NORM.S.INV(RAND())</f>
        <v>1.3476535925565689</v>
      </c>
      <c r="AS417" s="23">
        <f ca="1">SQRT(Inputs!$B$38)*L417+SQRT(1-Inputs!$B$38)*_xlfn.NORM.S.INV(RAND())</f>
        <v>0.40480217396858742</v>
      </c>
      <c r="AT417" s="23">
        <f ca="1">SQRT(Inputs!$B$38)*M417+SQRT(1-Inputs!$B$38)*_xlfn.NORM.S.INV(RAND())</f>
        <v>0.28482723691306749</v>
      </c>
      <c r="AU417" s="15">
        <f ca="1">Inputs!$B$6*EXP($B$8-0.5*C$5^2+C$5*N417)</f>
        <v>4217.6911575625945</v>
      </c>
      <c r="AV417" s="15">
        <f t="shared" ca="1" si="219"/>
        <v>5448.7739461065776</v>
      </c>
      <c r="AW417" s="15">
        <f t="shared" ca="1" si="220"/>
        <v>7169.9087130221651</v>
      </c>
      <c r="AX417" s="15">
        <f t="shared" ca="1" si="221"/>
        <v>7115.677293841848</v>
      </c>
      <c r="AY417" s="15">
        <f t="shared" ca="1" si="222"/>
        <v>8918.1488154459021</v>
      </c>
      <c r="AZ417" s="15">
        <f t="shared" ca="1" si="223"/>
        <v>12018.242521772327</v>
      </c>
      <c r="BA417" s="15">
        <f t="shared" ca="1" si="224"/>
        <v>14075.248186327728</v>
      </c>
      <c r="BB417" s="15">
        <f t="shared" ca="1" si="225"/>
        <v>18656.453242826894</v>
      </c>
      <c r="BC417" s="15">
        <f t="shared" ca="1" si="226"/>
        <v>28103.296072666719</v>
      </c>
      <c r="BD417" s="15">
        <f t="shared" ca="1" si="227"/>
        <v>31544.876195866127</v>
      </c>
      <c r="BE417" s="15">
        <f t="shared" ca="1" si="228"/>
        <v>39643.545203557202</v>
      </c>
      <c r="BF417" s="15">
        <f ca="1">Inputs!$B$13*EXP($B$9-0.5*C$6^2+C$6*Y417)</f>
        <v>17879.618327594148</v>
      </c>
      <c r="BG417" s="15">
        <f t="shared" ca="1" si="229"/>
        <v>19410.310337684801</v>
      </c>
      <c r="BH417" s="15">
        <f t="shared" ca="1" si="230"/>
        <v>30536.707352465794</v>
      </c>
      <c r="BI417" s="15">
        <f t="shared" ca="1" si="231"/>
        <v>26494.018808143297</v>
      </c>
      <c r="BJ417" s="15">
        <f t="shared" ca="1" si="232"/>
        <v>36473.147731474062</v>
      </c>
      <c r="BK417" s="15">
        <f t="shared" ca="1" si="233"/>
        <v>48322.60826414734</v>
      </c>
      <c r="BL417" s="15">
        <f t="shared" ca="1" si="234"/>
        <v>68537.578466709616</v>
      </c>
      <c r="BM417" s="15">
        <f t="shared" ca="1" si="235"/>
        <v>87468.611206311354</v>
      </c>
      <c r="BN417" s="15">
        <f t="shared" ca="1" si="236"/>
        <v>116856.82856874177</v>
      </c>
      <c r="BO417" s="15">
        <f t="shared" ca="1" si="237"/>
        <v>127158.78146489458</v>
      </c>
      <c r="BP417" s="15">
        <f t="shared" ca="1" si="238"/>
        <v>175168.23858910071</v>
      </c>
      <c r="BQ417" s="15">
        <f ca="1">Inputs!$B$20*EXP($B$10-0.5*C$7^2+C$7*AJ417)</f>
        <v>3417.0819123928377</v>
      </c>
      <c r="BR417" s="15">
        <f t="shared" ca="1" si="239"/>
        <v>3397.7429664739288</v>
      </c>
      <c r="BS417" s="15">
        <f t="shared" ca="1" si="240"/>
        <v>7955.5356558815156</v>
      </c>
      <c r="BT417" s="15">
        <f t="shared" ca="1" si="241"/>
        <v>10033.237837442706</v>
      </c>
      <c r="BU417" s="15">
        <f t="shared" ca="1" si="242"/>
        <v>14857.627072936453</v>
      </c>
      <c r="BV417" s="15">
        <f t="shared" ca="1" si="243"/>
        <v>24741.629926846617</v>
      </c>
      <c r="BW417" s="15">
        <f t="shared" ca="1" si="244"/>
        <v>35398.095480386022</v>
      </c>
      <c r="BX417" s="15">
        <f t="shared" ca="1" si="245"/>
        <v>67482.249634384629</v>
      </c>
      <c r="BY417" s="15">
        <f t="shared" ca="1" si="246"/>
        <v>122365.38400838492</v>
      </c>
      <c r="BZ417" s="15">
        <f t="shared" ca="1" si="247"/>
        <v>184960.16240765096</v>
      </c>
      <c r="CA417" s="15">
        <f t="shared" ca="1" si="248"/>
        <v>273301.54704375105</v>
      </c>
      <c r="CB417" s="15">
        <f ca="1">(AU417*DCF!C$10-DCF!C$5*MAX(AU417*DCF!C$10,0)-MAX(AU417-Inputs!$B$6,0)/Inputs!$B$10)*DCF!C$6</f>
        <v>1048.3830654121566</v>
      </c>
      <c r="CC417" s="15">
        <f ca="1">(AV417*DCF!D$10-DCF!D$5*MAX(AV417*DCF!D$10,0)-MAX(AV417-AU417,0)/Inputs!$B$10)*DCF!D$6</f>
        <v>1027.9344168706839</v>
      </c>
      <c r="CD417" s="15">
        <f ca="1">(AW417*DCF!E$10-DCF!E$5*MAX(AW417*DCF!E$10,0)-MAX(AW417-AV417,0)/Inputs!$B$10)*DCF!E$6</f>
        <v>1267.74696190898</v>
      </c>
      <c r="CE417" s="15">
        <f ca="1">(AX417*DCF!F$10-DCF!F$5*MAX(AX417*DCF!F$10,0)-MAX(AX417-AW417,0)/Inputs!$B$10)*DCF!F$6</f>
        <v>1553.3410131100998</v>
      </c>
      <c r="CF417" s="15">
        <f ca="1">(AY417*DCF!G$10-DCF!G$5*MAX(AY417*DCF!G$10,0)-MAX(AY417-AX417,0)/Inputs!$B$10)*DCF!G$6</f>
        <v>1491.0278550351129</v>
      </c>
      <c r="CG417" s="15">
        <f ca="1">(AZ417*DCF!H$10-DCF!H$5*MAX(AZ417*DCF!H$10,0)-MAX(AZ417-AY417,0)/Inputs!$B$10)*DCF!H$6</f>
        <v>1782.8731919837558</v>
      </c>
      <c r="CH417" s="15">
        <f ca="1">(BA417*DCF!I$10-DCF!I$5*MAX(BA417*DCF!I$10,0)-MAX(BA417-AZ417,0)/Inputs!$B$10)*DCF!I$6</f>
        <v>2233.6133770715192</v>
      </c>
      <c r="CI417" s="15">
        <f ca="1">(BB417*DCF!J$10-DCF!J$5*MAX(BB417*DCF!J$10,0)-MAX(BB417-BA417,0)/Inputs!$B$10)*DCF!J$6</f>
        <v>2507.2845313791231</v>
      </c>
      <c r="CJ417" s="15">
        <f ca="1">(BC417*DCF!K$10-DCF!K$5*MAX(BC417*DCF!K$10,0)-MAX(BC417-BB417,0)/Inputs!$B$10)*DCF!K$6</f>
        <v>3201.7651373591989</v>
      </c>
      <c r="CK417" s="15">
        <f ca="1">(BD417*DCF!L$10-DCF!L$5*MAX(BD417*DCF!L$10,0)-MAX(BD417-BC417,0)/Inputs!$B$10)*DCF!L$6</f>
        <v>4312.5151527027883</v>
      </c>
      <c r="CL417" s="15">
        <f ca="1">(BE417*DCF!M$10-DCF!M$5*MAX(BE417*DCF!M$10,0)-MAX(BE417-BD417,0)/Inputs!$B$10)*DCF!M$6</f>
        <v>4626.7444331856104</v>
      </c>
      <c r="CM417" s="15">
        <f ca="1">(BF417*DCF!C$28-DCF!C$5*MAX(BF417*DCF!C$28,0)-MAX(BF417-Inputs!$B$13,0)/Inputs!$B$17)*DCF!C$6</f>
        <v>3957.2922965728471</v>
      </c>
      <c r="CN417" s="15">
        <f ca="1">(BG417*DCF!D$28-DCF!D$5*MAX(BG417*DCF!D$28,0)-MAX(BG417-BF417,0)/Inputs!$B$17)*DCF!D$6</f>
        <v>5390.2172827609629</v>
      </c>
      <c r="CO417" s="15">
        <f ca="1">(BH417*DCF!E$28-DCF!E$5*MAX(BH417*DCF!E$28,0)-MAX(BH417-BG417,0)/Inputs!$B$17)*DCF!E$6</f>
        <v>6455.6795731898728</v>
      </c>
      <c r="CP417" s="15">
        <f ca="1">(BI417*DCF!F$28-DCF!F$5*MAX(BI417*DCF!F$28,0)-MAX(BI417-BH417,0)/Inputs!$B$17)*DCF!F$6</f>
        <v>7192.428231104971</v>
      </c>
      <c r="CQ417" s="15">
        <f ca="1">(BJ417*DCF!G$28-DCF!G$5*MAX(BJ417*DCF!G$28,0)-MAX(BJ417-BI417,0)/Inputs!$B$17)*DCF!G$6</f>
        <v>7784.8439967578106</v>
      </c>
      <c r="CR417" s="15">
        <f ca="1">(BK417*DCF!H$28-DCF!H$5*MAX(BK417*DCF!H$28,0)-MAX(BK417-BJ417,0)/Inputs!$B$17)*DCF!H$6</f>
        <v>10109.640525086379</v>
      </c>
      <c r="CS417" s="15">
        <f ca="1">(BL417*DCF!I$28-DCF!I$5*MAX(BL417*DCF!I$28,0)-MAX(BL417-BK417,0)/Inputs!$B$17)*DCF!I$6</f>
        <v>13215.35177277105</v>
      </c>
      <c r="CT417" s="15">
        <f ca="1">(BM417*DCF!J$28-DCF!J$5*MAX(BM417*DCF!J$28,0)-MAX(BM417-BL417,0)/Inputs!$B$17)*DCF!J$6</f>
        <v>17002.661333473232</v>
      </c>
      <c r="CU417" s="15">
        <f ca="1">(BN417*DCF!K$28-DCF!K$5*MAX(BN417*DCF!K$28,0)-MAX(BN417-BM417,0)/Inputs!$B$17)*DCF!K$6</f>
        <v>21078.537677544693</v>
      </c>
      <c r="CV417" s="15">
        <f ca="1">(BO417*DCF!L$28-DCF!L$5*MAX(BO417*DCF!L$28,0)-MAX(BO417-BN417,0)/Inputs!$B$17)*DCF!L$6</f>
        <v>24205.16280043271</v>
      </c>
      <c r="CW417" s="15">
        <f ca="1">(BP417*DCF!M$28-DCF!M$5*MAX(BP417*DCF!M$28,0)-MAX(BP417-BO417,0)/Inputs!$B$17)*DCF!M$6</f>
        <v>27939.668164111881</v>
      </c>
      <c r="CX417" s="15">
        <f ca="1">(BQ417*DCF!C$46-DCF!C$5*MAX(BQ417*DCF!C$46,0)-MAX(BQ417-Inputs!$B$20,0)/Inputs!$B$24)*DCF!C$6</f>
        <v>-888.97130188880203</v>
      </c>
      <c r="CY417" s="15">
        <f ca="1">(BR417*DCF!D$46-DCF!D$5*MAX(BR417*DCF!D$46,0)-MAX(BR417-BQ417,0)/Inputs!$B$24)*DCF!D$6</f>
        <v>-579.91548798684573</v>
      </c>
      <c r="CZ417" s="15">
        <f ca="1">(BS417*DCF!E$46-DCF!E$5*MAX(BS417*DCF!E$46,0)-MAX(BS417-BR417,0)/Inputs!$B$24)*DCF!E$6</f>
        <v>-2737.3123470511387</v>
      </c>
      <c r="DA417" s="15">
        <f ca="1">(BT417*DCF!F$46-DCF!F$5*MAX(BT417*DCF!F$46,0)-MAX(BT417-BS417,0)/Inputs!$B$24)*DCF!F$6</f>
        <v>-1487.2408597739231</v>
      </c>
      <c r="DB417" s="15">
        <f ca="1">(BU417*DCF!G$46-DCF!G$5*MAX(BU417*DCF!G$46,0)-MAX(BU417-BT417,0)/Inputs!$B$24)*DCF!G$6</f>
        <v>-2122.6104401742618</v>
      </c>
      <c r="DC417" s="15">
        <f ca="1">(BV417*DCF!H$46-DCF!H$5*MAX(BV417*DCF!H$46,0)-MAX(BV417-BU417,0)/Inputs!$B$24)*DCF!H$6</f>
        <v>-3071.39332656233</v>
      </c>
      <c r="DD417" s="15">
        <f ca="1">(BW417*DCF!I$46-DCF!I$5*MAX(BW417*DCF!I$46,0)-MAX(BW417-BV417,0)/Inputs!$B$24)*DCF!I$6</f>
        <v>-2241.5262748169193</v>
      </c>
      <c r="DE417" s="15">
        <f ca="1">(BX417*DCF!J$46-DCF!J$5*MAX(BX417*DCF!J$46,0)-MAX(BX417-BW417,0)/Inputs!$B$24)*DCF!J$6</f>
        <v>-5677.499794214843</v>
      </c>
      <c r="DF417" s="15">
        <f ca="1">(BY417*DCF!K$46-DCF!K$5*MAX(BY417*DCF!K$46,0)-MAX(BY417-BX417,0)/Inputs!$B$24)*DCF!K$6</f>
        <v>-6454.987199270051</v>
      </c>
      <c r="DG417" s="15">
        <f ca="1">(BZ417*DCF!L$46-DCF!L$5*MAX(BZ417*DCF!L$46,0)-MAX(BZ417-BY417,0)/Inputs!$B$24)*DCF!L$6</f>
        <v>-1379.9651634192553</v>
      </c>
      <c r="DH417" s="15">
        <f ca="1">(CA417*DCF!M$46-DCF!M$5*MAX(CA417*DCF!M$46,0)-MAX(CA417-BZ417,0)/Inputs!$B$24)*DCF!M$6</f>
        <v>2957.4543849137226</v>
      </c>
      <c r="DI417" s="15">
        <f ca="1">SUM(CB417:CL417)+BE417*DCF!M$10*(1+Inputs!$B$30)*(1-Inputs!$B$33)*(1-Inputs!$B$30/Inputs!$B$31)/(Inputs!$B$29-Inputs!$B$30)*DCF!M$6</f>
        <v>135381.73966913301</v>
      </c>
      <c r="DJ417" s="15">
        <f ca="1">SUM(CM417:CW417)+BP417*DCF!M$28*(1+Inputs!$B$30)*(1-Inputs!$B$33)*(1-Inputs!$B$30/Inputs!$B$31)/(Inputs!$B$29-Inputs!$B$30)*DCF!M$6</f>
        <v>794325.51612530195</v>
      </c>
      <c r="DK417" s="15">
        <f ca="1">SUM(CX417:DH417)+CA417*DCF!M$46*(1+Inputs!$B$30)*(1-Inputs!$B$33)*(1-Inputs!$B$30/Inputs!$B$31)/(Inputs!$B$29-Inputs!$B$30)*DCF!M$6</f>
        <v>398872.59855729761</v>
      </c>
      <c r="DM417" s="15">
        <f ca="1">DI417+DJ417+DK417+Inputs!$B$34+Inputs!$B$36-Inputs!$B$35</f>
        <v>1405430.8543517324</v>
      </c>
    </row>
    <row r="418" spans="1:117" x14ac:dyDescent="0.75">
      <c r="A418" s="11">
        <v>405</v>
      </c>
      <c r="C418" s="23">
        <f t="shared" ca="1" si="250"/>
        <v>-0.54788879158387538</v>
      </c>
      <c r="D418" s="23">
        <f t="shared" ca="1" si="250"/>
        <v>0.69303925727053317</v>
      </c>
      <c r="E418" s="23">
        <f t="shared" ca="1" si="250"/>
        <v>-1.3978419797275135</v>
      </c>
      <c r="F418" s="23">
        <f t="shared" ca="1" si="250"/>
        <v>1.3040822722475895</v>
      </c>
      <c r="G418" s="23">
        <f t="shared" ca="1" si="250"/>
        <v>0.52125384347990644</v>
      </c>
      <c r="H418" s="23">
        <f t="shared" ca="1" si="250"/>
        <v>-0.15593858174717792</v>
      </c>
      <c r="I418" s="23">
        <f t="shared" ca="1" si="250"/>
        <v>3.844343086328935E-2</v>
      </c>
      <c r="J418" s="23">
        <f t="shared" ca="1" si="250"/>
        <v>-0.71092832999195144</v>
      </c>
      <c r="K418" s="23">
        <f t="shared" ca="1" si="250"/>
        <v>0.60515853175570611</v>
      </c>
      <c r="L418" s="23">
        <f t="shared" ca="1" si="250"/>
        <v>-0.93597871592474913</v>
      </c>
      <c r="M418" s="23">
        <f t="shared" ca="1" si="250"/>
        <v>0.12245024085758055</v>
      </c>
      <c r="N418" s="23">
        <f ca="1">SQRT(Inputs!$B$38)*C418+SQRT(1-Inputs!$B$38)*_xlfn.NORM.S.INV(RAND())</f>
        <v>-0.75901649297886342</v>
      </c>
      <c r="O418" s="23">
        <f ca="1">SQRT(Inputs!$B$38)*D418+SQRT(1-Inputs!$B$38)*_xlfn.NORM.S.INV(RAND())</f>
        <v>-0.1319150669614243</v>
      </c>
      <c r="P418" s="23">
        <f ca="1">SQRT(Inputs!$B$38)*E418+SQRT(1-Inputs!$B$38)*_xlfn.NORM.S.INV(RAND())</f>
        <v>-2.1469543848091948</v>
      </c>
      <c r="Q418" s="23">
        <f ca="1">SQRT(Inputs!$B$38)*F418+SQRT(1-Inputs!$B$38)*_xlfn.NORM.S.INV(RAND())</f>
        <v>2.3521311862316834</v>
      </c>
      <c r="R418" s="23">
        <f ca="1">SQRT(Inputs!$B$38)*G418+SQRT(1-Inputs!$B$38)*_xlfn.NORM.S.INV(RAND())</f>
        <v>1.3205667757752153</v>
      </c>
      <c r="S418" s="23">
        <f ca="1">SQRT(Inputs!$B$38)*H418+SQRT(1-Inputs!$B$38)*_xlfn.NORM.S.INV(RAND())</f>
        <v>1.4874471533965099</v>
      </c>
      <c r="T418" s="23">
        <f ca="1">SQRT(Inputs!$B$38)*I418+SQRT(1-Inputs!$B$38)*_xlfn.NORM.S.INV(RAND())</f>
        <v>-0.38756000191041157</v>
      </c>
      <c r="U418" s="23">
        <f ca="1">SQRT(Inputs!$B$38)*J418+SQRT(1-Inputs!$B$38)*_xlfn.NORM.S.INV(RAND())</f>
        <v>-1.5144754518593602</v>
      </c>
      <c r="V418" s="23">
        <f ca="1">SQRT(Inputs!$B$38)*K418+SQRT(1-Inputs!$B$38)*_xlfn.NORM.S.INV(RAND())</f>
        <v>-1.022617880350591</v>
      </c>
      <c r="W418" s="23">
        <f ca="1">SQRT(Inputs!$B$38)*L418+SQRT(1-Inputs!$B$38)*_xlfn.NORM.S.INV(RAND())</f>
        <v>-1.2594942949480523</v>
      </c>
      <c r="X418" s="23">
        <f ca="1">SQRT(Inputs!$B$38)*M418+SQRT(1-Inputs!$B$38)*_xlfn.NORM.S.INV(RAND())</f>
        <v>0.63645501018120965</v>
      </c>
      <c r="Y418" s="23">
        <f ca="1">SQRT(Inputs!$B$38)*C418+SQRT(1-Inputs!$B$38)*_xlfn.NORM.S.INV(RAND())</f>
        <v>-0.63449089729901587</v>
      </c>
      <c r="Z418" s="23">
        <f ca="1">SQRT(Inputs!$B$38)*D418+SQRT(1-Inputs!$B$38)*_xlfn.NORM.S.INV(RAND())</f>
        <v>1.3449143941002835</v>
      </c>
      <c r="AA418" s="23">
        <f ca="1">SQRT(Inputs!$B$38)*E418+SQRT(1-Inputs!$B$38)*_xlfn.NORM.S.INV(RAND())</f>
        <v>8.7045642778326604E-2</v>
      </c>
      <c r="AB418" s="23">
        <f ca="1">SQRT(Inputs!$B$38)*F418+SQRT(1-Inputs!$B$38)*_xlfn.NORM.S.INV(RAND())</f>
        <v>0.28527557080618626</v>
      </c>
      <c r="AC418" s="23">
        <f ca="1">SQRT(Inputs!$B$38)*G418+SQRT(1-Inputs!$B$38)*_xlfn.NORM.S.INV(RAND())</f>
        <v>0.20827494801469632</v>
      </c>
      <c r="AD418" s="23">
        <f ca="1">SQRT(Inputs!$B$38)*H418+SQRT(1-Inputs!$B$38)*_xlfn.NORM.S.INV(RAND())</f>
        <v>0.16441957223187559</v>
      </c>
      <c r="AE418" s="23">
        <f ca="1">SQRT(Inputs!$B$38)*I418+SQRT(1-Inputs!$B$38)*_xlfn.NORM.S.INV(RAND())</f>
        <v>1.7084919830398695</v>
      </c>
      <c r="AF418" s="23">
        <f ca="1">SQRT(Inputs!$B$38)*J418+SQRT(1-Inputs!$B$38)*_xlfn.NORM.S.INV(RAND())</f>
        <v>9.243976349735239E-2</v>
      </c>
      <c r="AG418" s="23">
        <f ca="1">SQRT(Inputs!$B$38)*K418+SQRT(1-Inputs!$B$38)*_xlfn.NORM.S.INV(RAND())</f>
        <v>0.57322393201127453</v>
      </c>
      <c r="AH418" s="23">
        <f ca="1">SQRT(Inputs!$B$38)*L418+SQRT(1-Inputs!$B$38)*_xlfn.NORM.S.INV(RAND())</f>
        <v>0.13531178473110317</v>
      </c>
      <c r="AI418" s="23">
        <f ca="1">SQRT(Inputs!$B$38)*M418+SQRT(1-Inputs!$B$38)*_xlfn.NORM.S.INV(RAND())</f>
        <v>-0.27940619803250971</v>
      </c>
      <c r="AJ418" s="23">
        <f ca="1">SQRT(Inputs!$B$38)*C418+SQRT(1-Inputs!$B$38)*_xlfn.NORM.S.INV(RAND())</f>
        <v>-6.7336655255974015E-2</v>
      </c>
      <c r="AK418" s="23">
        <f ca="1">SQRT(Inputs!$B$38)*D418+SQRT(1-Inputs!$B$38)*_xlfn.NORM.S.INV(RAND())</f>
        <v>1.3049592630341382</v>
      </c>
      <c r="AL418" s="23">
        <f ca="1">SQRT(Inputs!$B$38)*E418+SQRT(1-Inputs!$B$38)*_xlfn.NORM.S.INV(RAND())</f>
        <v>1.3081211769567473</v>
      </c>
      <c r="AM418" s="23">
        <f ca="1">SQRT(Inputs!$B$38)*F418+SQRT(1-Inputs!$B$38)*_xlfn.NORM.S.INV(RAND())</f>
        <v>-0.63495609857880031</v>
      </c>
      <c r="AN418" s="23">
        <f ca="1">SQRT(Inputs!$B$38)*G418+SQRT(1-Inputs!$B$38)*_xlfn.NORM.S.INV(RAND())</f>
        <v>4.8775665593365769E-3</v>
      </c>
      <c r="AO418" s="23">
        <f ca="1">SQRT(Inputs!$B$38)*H418+SQRT(1-Inputs!$B$38)*_xlfn.NORM.S.INV(RAND())</f>
        <v>-0.60236954992612868</v>
      </c>
      <c r="AP418" s="23">
        <f ca="1">SQRT(Inputs!$B$38)*I418+SQRT(1-Inputs!$B$38)*_xlfn.NORM.S.INV(RAND())</f>
        <v>0.41560409401957826</v>
      </c>
      <c r="AQ418" s="23">
        <f ca="1">SQRT(Inputs!$B$38)*J418+SQRT(1-Inputs!$B$38)*_xlfn.NORM.S.INV(RAND())</f>
        <v>-4.178195208867963E-2</v>
      </c>
      <c r="AR418" s="23">
        <f ca="1">SQRT(Inputs!$B$38)*K418+SQRT(1-Inputs!$B$38)*_xlfn.NORM.S.INV(RAND())</f>
        <v>-0.75792341263218177</v>
      </c>
      <c r="AS418" s="23">
        <f ca="1">SQRT(Inputs!$B$38)*L418+SQRT(1-Inputs!$B$38)*_xlfn.NORM.S.INV(RAND())</f>
        <v>-0.40167252907414841</v>
      </c>
      <c r="AT418" s="23">
        <f ca="1">SQRT(Inputs!$B$38)*M418+SQRT(1-Inputs!$B$38)*_xlfn.NORM.S.INV(RAND())</f>
        <v>-0.7122499559394041</v>
      </c>
      <c r="AU418" s="15">
        <f ca="1">Inputs!$B$6*EXP($B$8-0.5*C$5^2+C$5*N418)</f>
        <v>4388.5233478830514</v>
      </c>
      <c r="AV418" s="15">
        <f t="shared" ca="1" si="219"/>
        <v>5239.258330958477</v>
      </c>
      <c r="AW418" s="15">
        <f t="shared" ca="1" si="220"/>
        <v>4782.1577926472655</v>
      </c>
      <c r="AX418" s="15">
        <f t="shared" ca="1" si="221"/>
        <v>7832.9437742464552</v>
      </c>
      <c r="AY418" s="15">
        <f t="shared" ca="1" si="222"/>
        <v>11168.943827569961</v>
      </c>
      <c r="AZ418" s="15">
        <f t="shared" ca="1" si="223"/>
        <v>16091.04357354065</v>
      </c>
      <c r="BA418" s="15">
        <f t="shared" ca="1" si="224"/>
        <v>18908.587166679248</v>
      </c>
      <c r="BB418" s="15">
        <f t="shared" ca="1" si="225"/>
        <v>19890.744082495097</v>
      </c>
      <c r="BC418" s="15">
        <f t="shared" ca="1" si="226"/>
        <v>22071.217609578962</v>
      </c>
      <c r="BD418" s="15">
        <f t="shared" ca="1" si="227"/>
        <v>24034.42722979256</v>
      </c>
      <c r="BE418" s="15">
        <f t="shared" ca="1" si="228"/>
        <v>31208.798829763095</v>
      </c>
      <c r="BF418" s="15">
        <f ca="1">Inputs!$B$13*EXP($B$9-0.5*C$6^2+C$6*Y418)</f>
        <v>12196.238654970519</v>
      </c>
      <c r="BG418" s="15">
        <f t="shared" ca="1" si="229"/>
        <v>18946.428965921023</v>
      </c>
      <c r="BH418" s="15">
        <f t="shared" ca="1" si="230"/>
        <v>23485.68217068681</v>
      </c>
      <c r="BI418" s="15">
        <f t="shared" ca="1" si="231"/>
        <v>30040.530954260885</v>
      </c>
      <c r="BJ418" s="15">
        <f t="shared" ca="1" si="232"/>
        <v>37950.136831869298</v>
      </c>
      <c r="BK418" s="15">
        <f t="shared" ca="1" si="233"/>
        <v>47630.956923108788</v>
      </c>
      <c r="BL418" s="15">
        <f t="shared" ca="1" si="234"/>
        <v>73009.155544104113</v>
      </c>
      <c r="BM418" s="15">
        <f t="shared" ca="1" si="235"/>
        <v>90780.530939399396</v>
      </c>
      <c r="BN418" s="15">
        <f t="shared" ca="1" si="236"/>
        <v>119587.69917899586</v>
      </c>
      <c r="BO418" s="15">
        <f t="shared" ca="1" si="237"/>
        <v>149472.94937087159</v>
      </c>
      <c r="BP418" s="15">
        <f t="shared" ca="1" si="238"/>
        <v>178240.60700166857</v>
      </c>
      <c r="BQ418" s="15">
        <f ca="1">Inputs!$B$20*EXP($B$10-0.5*C$7^2+C$7*AJ418)</f>
        <v>4188.2804704585578</v>
      </c>
      <c r="BR418" s="15">
        <f t="shared" ca="1" si="239"/>
        <v>8601.1916455241899</v>
      </c>
      <c r="BS418" s="15">
        <f t="shared" ca="1" si="240"/>
        <v>17149.418380800831</v>
      </c>
      <c r="BT418" s="15">
        <f t="shared" ca="1" si="241"/>
        <v>20017.277009598271</v>
      </c>
      <c r="BU418" s="15">
        <f t="shared" ca="1" si="242"/>
        <v>27774.305173848017</v>
      </c>
      <c r="BV418" s="15">
        <f t="shared" ca="1" si="243"/>
        <v>33738.130359638868</v>
      </c>
      <c r="BW418" s="15">
        <f t="shared" ca="1" si="244"/>
        <v>51408.488423025919</v>
      </c>
      <c r="BX418" s="15">
        <f t="shared" ca="1" si="245"/>
        <v>71303.271849256795</v>
      </c>
      <c r="BY418" s="15">
        <f t="shared" ca="1" si="246"/>
        <v>86421.821220666257</v>
      </c>
      <c r="BZ418" s="15">
        <f t="shared" ca="1" si="247"/>
        <v>112630.41809486422</v>
      </c>
      <c r="CA418" s="15">
        <f t="shared" ca="1" si="248"/>
        <v>139402.53840715604</v>
      </c>
      <c r="CB418" s="15">
        <f ca="1">(AU418*DCF!C$10-DCF!C$5*MAX(AU418*DCF!C$10,0)-MAX(AU418-Inputs!$B$6,0)/Inputs!$B$10)*DCF!C$6</f>
        <v>1047.1650014459012</v>
      </c>
      <c r="CC418" s="15">
        <f ca="1">(AV418*DCF!D$10-DCF!D$5*MAX(AV418*DCF!D$10,0)-MAX(AV418-AU418,0)/Inputs!$B$10)*DCF!D$6</f>
        <v>1069.6042630543211</v>
      </c>
      <c r="CD418" s="15">
        <f ca="1">(AW418*DCF!E$10-DCF!E$5*MAX(AW418*DCF!E$10,0)-MAX(AW418-AV418,0)/Inputs!$B$10)*DCF!E$6</f>
        <v>1104.1241087771512</v>
      </c>
      <c r="CE418" s="15">
        <f ca="1">(AX418*DCF!F$10-DCF!F$5*MAX(AX418*DCF!F$10,0)-MAX(AX418-AW418,0)/Inputs!$B$10)*DCF!F$6</f>
        <v>1075.1262177713968</v>
      </c>
      <c r="CF418" s="15">
        <f ca="1">(AY418*DCF!G$10-DCF!G$5*MAX(AY418*DCF!G$10,0)-MAX(AY418-AX418,0)/Inputs!$B$10)*DCF!G$6</f>
        <v>1660.0106330150852</v>
      </c>
      <c r="CG418" s="15">
        <f ca="1">(AZ418*DCF!H$10-DCF!H$5*MAX(AZ418*DCF!H$10,0)-MAX(AZ418-AY418,0)/Inputs!$B$10)*DCF!H$6</f>
        <v>2250.0806014150849</v>
      </c>
      <c r="CH418" s="15">
        <f ca="1">(BA418*DCF!I$10-DCF!I$5*MAX(BA418*DCF!I$10,0)-MAX(BA418-AZ418,0)/Inputs!$B$10)*DCF!I$6</f>
        <v>2991.7332209101169</v>
      </c>
      <c r="CI418" s="15">
        <f ca="1">(BB418*DCF!J$10-DCF!J$5*MAX(BB418*DCF!J$10,0)-MAX(BB418-BA418,0)/Inputs!$B$10)*DCF!J$6</f>
        <v>3264.4681415890477</v>
      </c>
      <c r="CJ418" s="15">
        <f ca="1">(BC418*DCF!K$10-DCF!K$5*MAX(BC418*DCF!K$10,0)-MAX(BC418-BB418,0)/Inputs!$B$10)*DCF!K$6</f>
        <v>3247.8784684632342</v>
      </c>
      <c r="CK418" s="15">
        <f ca="1">(BD418*DCF!L$10-DCF!L$5*MAX(BD418*DCF!L$10,0)-MAX(BD418-BC418,0)/Inputs!$B$10)*DCF!L$6</f>
        <v>3370.9738731080915</v>
      </c>
      <c r="CL418" s="15">
        <f ca="1">(BE418*DCF!M$10-DCF!M$5*MAX(BE418*DCF!M$10,0)-MAX(BE418-BD418,0)/Inputs!$B$10)*DCF!M$6</f>
        <v>3546.9098258253121</v>
      </c>
      <c r="CM418" s="15">
        <f ca="1">(BF418*DCF!C$28-DCF!C$5*MAX(BF418*DCF!C$28,0)-MAX(BF418-Inputs!$B$13,0)/Inputs!$B$17)*DCF!C$6</f>
        <v>3535.3209086678621</v>
      </c>
      <c r="CN418" s="15">
        <f ca="1">(BG418*DCF!D$28-DCF!D$5*MAX(BG418*DCF!D$28,0)-MAX(BG418-BF418,0)/Inputs!$B$17)*DCF!D$6</f>
        <v>4140.0352203008561</v>
      </c>
      <c r="CO418" s="15">
        <f ca="1">(BH418*DCF!E$28-DCF!E$5*MAX(BH418*DCF!E$28,0)-MAX(BH418-BG418,0)/Inputs!$B$17)*DCF!E$6</f>
        <v>5756.9390623825348</v>
      </c>
      <c r="CP418" s="15">
        <f ca="1">(BI418*DCF!F$28-DCF!F$5*MAX(BI418*DCF!F$28,0)-MAX(BI418-BH418,0)/Inputs!$B$17)*DCF!F$6</f>
        <v>6961.7990322490314</v>
      </c>
      <c r="CQ418" s="15">
        <f ca="1">(BJ418*DCF!G$28-DCF!G$5*MAX(BJ418*DCF!G$28,0)-MAX(BJ418-BI418,0)/Inputs!$B$17)*DCF!G$6</f>
        <v>8516.1333566384928</v>
      </c>
      <c r="CR418" s="15">
        <f ca="1">(BK418*DCF!H$28-DCF!H$5*MAX(BK418*DCF!H$28,0)-MAX(BK418-BJ418,0)/Inputs!$B$17)*DCF!H$6</f>
        <v>10275.533382493855</v>
      </c>
      <c r="CS418" s="15">
        <f ca="1">(BL418*DCF!I$28-DCF!I$5*MAX(BL418*DCF!I$28,0)-MAX(BL418-BK418,0)/Inputs!$B$17)*DCF!I$6</f>
        <v>13525.775134822672</v>
      </c>
      <c r="CT418" s="15">
        <f ca="1">(BM418*DCF!J$28-DCF!J$5*MAX(BM418*DCF!J$28,0)-MAX(BM418-BL418,0)/Inputs!$B$17)*DCF!J$6</f>
        <v>17895.255468473642</v>
      </c>
      <c r="CU418" s="15">
        <f ca="1">(BN418*DCF!K$28-DCF!K$5*MAX(BN418*DCF!K$28,0)-MAX(BN418-BM418,0)/Inputs!$B$17)*DCF!K$6</f>
        <v>21726.422539918807</v>
      </c>
      <c r="CV418" s="15">
        <f ca="1">(BO418*DCF!L$28-DCF!L$5*MAX(BO418*DCF!L$28,0)-MAX(BO418-BN418,0)/Inputs!$B$17)*DCF!L$6</f>
        <v>26441.42492536303</v>
      </c>
      <c r="CW418" s="15">
        <f ca="1">(BP418*DCF!M$28-DCF!M$5*MAX(BP418*DCF!M$28,0)-MAX(BP418-BO418,0)/Inputs!$B$17)*DCF!M$6</f>
        <v>30529.044787041479</v>
      </c>
      <c r="CX418" s="15">
        <f ca="1">(BQ418*DCF!C$46-DCF!C$5*MAX(BQ418*DCF!C$46,0)-MAX(BQ418-Inputs!$B$20,0)/Inputs!$B$24)*DCF!C$6</f>
        <v>-1423.2890095555827</v>
      </c>
      <c r="CY418" s="15">
        <f ca="1">(BR418*DCF!D$46-DCF!D$5*MAX(BR418*DCF!D$46,0)-MAX(BR418-BQ418,0)/Inputs!$B$24)*DCF!D$6</f>
        <v>-3350.9753994208977</v>
      </c>
      <c r="CZ418" s="15">
        <f ca="1">(BS418*DCF!E$46-DCF!E$5*MAX(BS418*DCF!E$46,0)-MAX(BS418-BR418,0)/Inputs!$B$24)*DCF!E$6</f>
        <v>-5397.4242329935296</v>
      </c>
      <c r="DA418" s="15">
        <f ca="1">(BT418*DCF!F$46-DCF!F$5*MAX(BT418*DCF!F$46,0)-MAX(BT418-BS418,0)/Inputs!$B$24)*DCF!F$6</f>
        <v>-2502.0626573906757</v>
      </c>
      <c r="DB418" s="15">
        <f ca="1">(BU418*DCF!G$46-DCF!G$5*MAX(BU418*DCF!G$46,0)-MAX(BU418-BT418,0)/Inputs!$B$24)*DCF!G$6</f>
        <v>-3543.5837650122453</v>
      </c>
      <c r="DC418" s="15">
        <f ca="1">(BV418*DCF!H$46-DCF!H$5*MAX(BV418*DCF!H$46,0)-MAX(BV418-BU418,0)/Inputs!$B$24)*DCF!H$6</f>
        <v>-1853.2221355213351</v>
      </c>
      <c r="DD418" s="15">
        <f ca="1">(BW418*DCF!I$46-DCF!I$5*MAX(BW418*DCF!I$46,0)-MAX(BW418-BV418,0)/Inputs!$B$24)*DCF!I$6</f>
        <v>-3885.1772479528649</v>
      </c>
      <c r="DE418" s="15">
        <f ca="1">(BX418*DCF!J$46-DCF!J$5*MAX(BX418*DCF!J$46,0)-MAX(BX418-BW418,0)/Inputs!$B$24)*DCF!J$6</f>
        <v>-2284.7965108925869</v>
      </c>
      <c r="DF418" s="15">
        <f ca="1">(BY418*DCF!K$46-DCF!K$5*MAX(BY418*DCF!K$46,0)-MAX(BY418-BX418,0)/Inputs!$B$24)*DCF!K$6</f>
        <v>1233.060677173469</v>
      </c>
      <c r="DG418" s="15">
        <f ca="1">(BZ418*DCF!L$46-DCF!L$5*MAX(BZ418*DCF!L$46,0)-MAX(BZ418-BY418,0)/Inputs!$B$24)*DCF!L$6</f>
        <v>1854.5278339482438</v>
      </c>
      <c r="DH418" s="15">
        <f ca="1">(CA418*DCF!M$46-DCF!M$5*MAX(CA418*DCF!M$46,0)-MAX(CA418-BZ418,0)/Inputs!$B$24)*DCF!M$6</f>
        <v>5331.734081702105</v>
      </c>
      <c r="DI418" s="15">
        <f ca="1">SUM(CB418:CL418)+BE418*DCF!M$10*(1+Inputs!$B$30)*(1-Inputs!$B$33)*(1-Inputs!$B$30/Inputs!$B$31)/(Inputs!$B$29-Inputs!$B$30)*DCF!M$6</f>
        <v>111482.5741922459</v>
      </c>
      <c r="DJ418" s="15">
        <f ca="1">SUM(CM418:CW418)+BP418*DCF!M$28*(1+Inputs!$B$30)*(1-Inputs!$B$33)*(1-Inputs!$B$30/Inputs!$B$31)/(Inputs!$B$29-Inputs!$B$30)*DCF!M$6</f>
        <v>810698.30551657139</v>
      </c>
      <c r="DK418" s="15">
        <f ca="1">SUM(CX418:DH418)+CA418*DCF!M$46*(1+Inputs!$B$30)*(1-Inputs!$B$33)*(1-Inputs!$B$30/Inputs!$B$31)/(Inputs!$B$29-Inputs!$B$30)*DCF!M$6</f>
        <v>199711.62929788814</v>
      </c>
      <c r="DM418" s="15">
        <f ca="1">DI418+DJ418+DK418+Inputs!$B$34+Inputs!$B$36-Inputs!$B$35</f>
        <v>1198743.5090067054</v>
      </c>
    </row>
    <row r="419" spans="1:117" x14ac:dyDescent="0.75">
      <c r="A419" s="11">
        <v>406</v>
      </c>
      <c r="C419" s="23">
        <f t="shared" ca="1" si="250"/>
        <v>-2.3314782305209105</v>
      </c>
      <c r="D419" s="23">
        <f t="shared" ca="1" si="250"/>
        <v>-8.8724525838502433E-2</v>
      </c>
      <c r="E419" s="23">
        <f t="shared" ca="1" si="250"/>
        <v>-0.52628451383774943</v>
      </c>
      <c r="F419" s="23">
        <f t="shared" ca="1" si="250"/>
        <v>0.44591265298360538</v>
      </c>
      <c r="G419" s="23">
        <f t="shared" ca="1" si="250"/>
        <v>0.90429143416344271</v>
      </c>
      <c r="H419" s="23">
        <f t="shared" ca="1" si="250"/>
        <v>0.25478197523166696</v>
      </c>
      <c r="I419" s="23">
        <f t="shared" ca="1" si="250"/>
        <v>-0.23408534902441772</v>
      </c>
      <c r="J419" s="23">
        <f t="shared" ca="1" si="250"/>
        <v>0.15091515272637446</v>
      </c>
      <c r="K419" s="23">
        <f t="shared" ca="1" si="250"/>
        <v>1.8055436591429679</v>
      </c>
      <c r="L419" s="23">
        <f t="shared" ca="1" si="250"/>
        <v>-0.1536944302377381</v>
      </c>
      <c r="M419" s="23">
        <f t="shared" ca="1" si="250"/>
        <v>0.78470084691238362</v>
      </c>
      <c r="N419" s="23">
        <f ca="1">SQRT(Inputs!$B$38)*C419+SQRT(1-Inputs!$B$38)*_xlfn.NORM.S.INV(RAND())</f>
        <v>-0.67672160266327763</v>
      </c>
      <c r="O419" s="23">
        <f ca="1">SQRT(Inputs!$B$38)*D419+SQRT(1-Inputs!$B$38)*_xlfn.NORM.S.INV(RAND())</f>
        <v>-1.0974953845394686</v>
      </c>
      <c r="P419" s="23">
        <f ca="1">SQRT(Inputs!$B$38)*E419+SQRT(1-Inputs!$B$38)*_xlfn.NORM.S.INV(RAND())</f>
        <v>-0.96594787436443708</v>
      </c>
      <c r="Q419" s="23">
        <f ca="1">SQRT(Inputs!$B$38)*F419+SQRT(1-Inputs!$B$38)*_xlfn.NORM.S.INV(RAND())</f>
        <v>0.31419684839058898</v>
      </c>
      <c r="R419" s="23">
        <f ca="1">SQRT(Inputs!$B$38)*G419+SQRT(1-Inputs!$B$38)*_xlfn.NORM.S.INV(RAND())</f>
        <v>0.34107756923192872</v>
      </c>
      <c r="S419" s="23">
        <f ca="1">SQRT(Inputs!$B$38)*H419+SQRT(1-Inputs!$B$38)*_xlfn.NORM.S.INV(RAND())</f>
        <v>1.0104263431826281</v>
      </c>
      <c r="T419" s="23">
        <f ca="1">SQRT(Inputs!$B$38)*I419+SQRT(1-Inputs!$B$38)*_xlfn.NORM.S.INV(RAND())</f>
        <v>-0.5578728646747978</v>
      </c>
      <c r="U419" s="23">
        <f ca="1">SQRT(Inputs!$B$38)*J419+SQRT(1-Inputs!$B$38)*_xlfn.NORM.S.INV(RAND())</f>
        <v>-0.80838093780130804</v>
      </c>
      <c r="V419" s="23">
        <f ca="1">SQRT(Inputs!$B$38)*K419+SQRT(1-Inputs!$B$38)*_xlfn.NORM.S.INV(RAND())</f>
        <v>1.0567807751537319</v>
      </c>
      <c r="W419" s="23">
        <f ca="1">SQRT(Inputs!$B$38)*L419+SQRT(1-Inputs!$B$38)*_xlfn.NORM.S.INV(RAND())</f>
        <v>-1.5905466567935973</v>
      </c>
      <c r="X419" s="23">
        <f ca="1">SQRT(Inputs!$B$38)*M419+SQRT(1-Inputs!$B$38)*_xlfn.NORM.S.INV(RAND())</f>
        <v>1.5880758554273235</v>
      </c>
      <c r="Y419" s="23">
        <f ca="1">SQRT(Inputs!$B$38)*C419+SQRT(1-Inputs!$B$38)*_xlfn.NORM.S.INV(RAND())</f>
        <v>-6.1791131841235858E-2</v>
      </c>
      <c r="Z419" s="23">
        <f ca="1">SQRT(Inputs!$B$38)*D419+SQRT(1-Inputs!$B$38)*_xlfn.NORM.S.INV(RAND())</f>
        <v>0.9496061036436958</v>
      </c>
      <c r="AA419" s="23">
        <f ca="1">SQRT(Inputs!$B$38)*E419+SQRT(1-Inputs!$B$38)*_xlfn.NORM.S.INV(RAND())</f>
        <v>1.4146661542817542</v>
      </c>
      <c r="AB419" s="23">
        <f ca="1">SQRT(Inputs!$B$38)*F419+SQRT(1-Inputs!$B$38)*_xlfn.NORM.S.INV(RAND())</f>
        <v>-1.1571490838001401</v>
      </c>
      <c r="AC419" s="23">
        <f ca="1">SQRT(Inputs!$B$38)*G419+SQRT(1-Inputs!$B$38)*_xlfn.NORM.S.INV(RAND())</f>
        <v>0.64490743529268446</v>
      </c>
      <c r="AD419" s="23">
        <f ca="1">SQRT(Inputs!$B$38)*H419+SQRT(1-Inputs!$B$38)*_xlfn.NORM.S.INV(RAND())</f>
        <v>1.6904239025365486</v>
      </c>
      <c r="AE419" s="23">
        <f ca="1">SQRT(Inputs!$B$38)*I419+SQRT(1-Inputs!$B$38)*_xlfn.NORM.S.INV(RAND())</f>
        <v>0.44932296462651444</v>
      </c>
      <c r="AF419" s="23">
        <f ca="1">SQRT(Inputs!$B$38)*J419+SQRT(1-Inputs!$B$38)*_xlfn.NORM.S.INV(RAND())</f>
        <v>2.5304448488664097</v>
      </c>
      <c r="AG419" s="23">
        <f ca="1">SQRT(Inputs!$B$38)*K419+SQRT(1-Inputs!$B$38)*_xlfn.NORM.S.INV(RAND())</f>
        <v>1.1767765353082049</v>
      </c>
      <c r="AH419" s="23">
        <f ca="1">SQRT(Inputs!$B$38)*L419+SQRT(1-Inputs!$B$38)*_xlfn.NORM.S.INV(RAND())</f>
        <v>-9.7698869207841876E-2</v>
      </c>
      <c r="AI419" s="23">
        <f ca="1">SQRT(Inputs!$B$38)*M419+SQRT(1-Inputs!$B$38)*_xlfn.NORM.S.INV(RAND())</f>
        <v>-0.67680173252534082</v>
      </c>
      <c r="AJ419" s="23">
        <f ca="1">SQRT(Inputs!$B$38)*C419+SQRT(1-Inputs!$B$38)*_xlfn.NORM.S.INV(RAND())</f>
        <v>-1.9440913400720206</v>
      </c>
      <c r="AK419" s="23">
        <f ca="1">SQRT(Inputs!$B$38)*D419+SQRT(1-Inputs!$B$38)*_xlfn.NORM.S.INV(RAND())</f>
        <v>0.13924895318473288</v>
      </c>
      <c r="AL419" s="23">
        <f ca="1">SQRT(Inputs!$B$38)*E419+SQRT(1-Inputs!$B$38)*_xlfn.NORM.S.INV(RAND())</f>
        <v>6.5188945006395216E-2</v>
      </c>
      <c r="AM419" s="23">
        <f ca="1">SQRT(Inputs!$B$38)*F419+SQRT(1-Inputs!$B$38)*_xlfn.NORM.S.INV(RAND())</f>
        <v>0.22090297967123146</v>
      </c>
      <c r="AN419" s="23">
        <f ca="1">SQRT(Inputs!$B$38)*G419+SQRT(1-Inputs!$B$38)*_xlfn.NORM.S.INV(RAND())</f>
        <v>1.0225265336802114</v>
      </c>
      <c r="AO419" s="23">
        <f ca="1">SQRT(Inputs!$B$38)*H419+SQRT(1-Inputs!$B$38)*_xlfn.NORM.S.INV(RAND())</f>
        <v>-1.0654054698658013</v>
      </c>
      <c r="AP419" s="23">
        <f ca="1">SQRT(Inputs!$B$38)*I419+SQRT(1-Inputs!$B$38)*_xlfn.NORM.S.INV(RAND())</f>
        <v>0.66677141067941414</v>
      </c>
      <c r="AQ419" s="23">
        <f ca="1">SQRT(Inputs!$B$38)*J419+SQRT(1-Inputs!$B$38)*_xlfn.NORM.S.INV(RAND())</f>
        <v>-0.11791093500634352</v>
      </c>
      <c r="AR419" s="23">
        <f ca="1">SQRT(Inputs!$B$38)*K419+SQRT(1-Inputs!$B$38)*_xlfn.NORM.S.INV(RAND())</f>
        <v>0.62421898294338574</v>
      </c>
      <c r="AS419" s="23">
        <f ca="1">SQRT(Inputs!$B$38)*L419+SQRT(1-Inputs!$B$38)*_xlfn.NORM.S.INV(RAND())</f>
        <v>-1.4661503444076929</v>
      </c>
      <c r="AT419" s="23">
        <f ca="1">SQRT(Inputs!$B$38)*M419+SQRT(1-Inputs!$B$38)*_xlfn.NORM.S.INV(RAND())</f>
        <v>-0.10150766296160063</v>
      </c>
      <c r="AU419" s="15">
        <f ca="1">Inputs!$B$6*EXP($B$8-0.5*C$5^2+C$5*N419)</f>
        <v>4447.3754259255065</v>
      </c>
      <c r="AV419" s="15">
        <f t="shared" ca="1" si="219"/>
        <v>4606.7843041406668</v>
      </c>
      <c r="AW419" s="15">
        <f t="shared" ca="1" si="220"/>
        <v>4930.9788366607872</v>
      </c>
      <c r="AX419" s="15">
        <f t="shared" ca="1" si="221"/>
        <v>6261.2447701200635</v>
      </c>
      <c r="AY419" s="15">
        <f t="shared" ca="1" si="222"/>
        <v>7962.8353296622681</v>
      </c>
      <c r="AZ419" s="15">
        <f t="shared" ca="1" si="223"/>
        <v>10884.95587895646</v>
      </c>
      <c r="BA419" s="15">
        <f t="shared" ca="1" si="224"/>
        <v>12564.936254144553</v>
      </c>
      <c r="BB419" s="15">
        <f t="shared" ca="1" si="225"/>
        <v>14186.514026784067</v>
      </c>
      <c r="BC419" s="15">
        <f t="shared" ca="1" si="226"/>
        <v>19240.853500749541</v>
      </c>
      <c r="BD419" s="15">
        <f t="shared" ca="1" si="227"/>
        <v>20313.469553818937</v>
      </c>
      <c r="BE419" s="15">
        <f t="shared" ca="1" si="228"/>
        <v>28765.332125455345</v>
      </c>
      <c r="BF419" s="15">
        <f ca="1">Inputs!$B$13*EXP($B$9-0.5*C$6^2+C$6*Y419)</f>
        <v>13662.62500571997</v>
      </c>
      <c r="BG419" s="15">
        <f t="shared" ca="1" si="229"/>
        <v>19763.228742210045</v>
      </c>
      <c r="BH419" s="15">
        <f t="shared" ca="1" si="230"/>
        <v>30532.578333826819</v>
      </c>
      <c r="BI419" s="15">
        <f t="shared" ca="1" si="231"/>
        <v>31278.580824711556</v>
      </c>
      <c r="BJ419" s="15">
        <f t="shared" ca="1" si="232"/>
        <v>42081.060703381409</v>
      </c>
      <c r="BK419" s="15">
        <f t="shared" ca="1" si="233"/>
        <v>65011.413352885131</v>
      </c>
      <c r="BL419" s="15">
        <f t="shared" ca="1" si="234"/>
        <v>84646.775707607972</v>
      </c>
      <c r="BM419" s="15">
        <f t="shared" ca="1" si="235"/>
        <v>142481.83090562103</v>
      </c>
      <c r="BN419" s="15">
        <f t="shared" ca="1" si="236"/>
        <v>201773.7215783617</v>
      </c>
      <c r="BO419" s="15">
        <f t="shared" ca="1" si="237"/>
        <v>245458.30987891569</v>
      </c>
      <c r="BP419" s="15">
        <f t="shared" ca="1" si="238"/>
        <v>279813.29214918736</v>
      </c>
      <c r="BQ419" s="15">
        <f ca="1">Inputs!$B$20*EXP($B$10-0.5*C$7^2+C$7*AJ419)</f>
        <v>2152.5170191029038</v>
      </c>
      <c r="BR419" s="15">
        <f t="shared" ca="1" si="239"/>
        <v>3052.7476887990588</v>
      </c>
      <c r="BS419" s="15">
        <f t="shared" ca="1" si="240"/>
        <v>4259.4149543686472</v>
      </c>
      <c r="BT419" s="15">
        <f t="shared" ca="1" si="241"/>
        <v>6223.1906280907906</v>
      </c>
      <c r="BU419" s="15">
        <f t="shared" ca="1" si="242"/>
        <v>11045.672079046035</v>
      </c>
      <c r="BV419" s="15">
        <f t="shared" ca="1" si="243"/>
        <v>12088.259652066849</v>
      </c>
      <c r="BW419" s="15">
        <f t="shared" ca="1" si="244"/>
        <v>19425.151931277225</v>
      </c>
      <c r="BX419" s="15">
        <f t="shared" ca="1" si="245"/>
        <v>26534.49906124613</v>
      </c>
      <c r="BY419" s="15">
        <f t="shared" ca="1" si="246"/>
        <v>41895.638852740631</v>
      </c>
      <c r="BZ419" s="15">
        <f t="shared" ca="1" si="247"/>
        <v>44896.791379202543</v>
      </c>
      <c r="CA419" s="15">
        <f t="shared" ca="1" si="248"/>
        <v>61938.973624278995</v>
      </c>
      <c r="CB419" s="15">
        <f ca="1">(AU419*DCF!C$10-DCF!C$5*MAX(AU419*DCF!C$10,0)-MAX(AU419-Inputs!$B$6,0)/Inputs!$B$10)*DCF!C$6</f>
        <v>1046.7453756396158</v>
      </c>
      <c r="CC419" s="15">
        <f ca="1">(AV419*DCF!D$10-DCF!D$5*MAX(AV419*DCF!D$10,0)-MAX(AV419-AU419,0)/Inputs!$B$10)*DCF!D$6</f>
        <v>1084.0047812690418</v>
      </c>
      <c r="CD419" s="15">
        <f ca="1">(AW419*DCF!E$10-DCF!E$5*MAX(AW419*DCF!E$10,0)-MAX(AW419-AV419,0)/Inputs!$B$10)*DCF!E$6</f>
        <v>1065.4624846453139</v>
      </c>
      <c r="CE419" s="15">
        <f ca="1">(AX419*DCF!F$10-DCF!F$5*MAX(AX419*DCF!F$10,0)-MAX(AX419-AW419,0)/Inputs!$B$10)*DCF!F$6</f>
        <v>1090.0243952840781</v>
      </c>
      <c r="CF419" s="15">
        <f ca="1">(AY419*DCF!G$10-DCF!G$5*MAX(AY419*DCF!G$10,0)-MAX(AY419-AX419,0)/Inputs!$B$10)*DCF!G$6</f>
        <v>1313.5862734412126</v>
      </c>
      <c r="CG419" s="15">
        <f ca="1">(AZ419*DCF!H$10-DCF!H$5*MAX(AZ419*DCF!H$10,0)-MAX(AZ419-AY419,0)/Inputs!$B$10)*DCF!H$6</f>
        <v>1594.447102016808</v>
      </c>
      <c r="CH419" s="15">
        <f ca="1">(BA419*DCF!I$10-DCF!I$5*MAX(BA419*DCF!I$10,0)-MAX(BA419-AZ419,0)/Inputs!$B$10)*DCF!I$6</f>
        <v>2019.5798406371007</v>
      </c>
      <c r="CI419" s="15">
        <f ca="1">(BB419*DCF!J$10-DCF!J$5*MAX(BB419*DCF!J$10,0)-MAX(BB419-BA419,0)/Inputs!$B$10)*DCF!J$6</f>
        <v>2188.7153343234227</v>
      </c>
      <c r="CJ419" s="15">
        <f ca="1">(BC419*DCF!K$10-DCF!K$5*MAX(BC419*DCF!K$10,0)-MAX(BC419-BB419,0)/Inputs!$B$10)*DCF!K$6</f>
        <v>2389.937818563757</v>
      </c>
      <c r="CK419" s="15">
        <f ca="1">(BD419*DCF!L$10-DCF!L$5*MAX(BD419*DCF!L$10,0)-MAX(BD419-BC419,0)/Inputs!$B$10)*DCF!L$6</f>
        <v>2924.9508661604791</v>
      </c>
      <c r="CL419" s="15">
        <f ca="1">(BE419*DCF!M$10-DCF!M$5*MAX(BE419*DCF!M$10,0)-MAX(BE419-BD419,0)/Inputs!$B$10)*DCF!M$6</f>
        <v>3049.4951234975547</v>
      </c>
      <c r="CM419" s="15">
        <f ca="1">(BF419*DCF!C$28-DCF!C$5*MAX(BF419*DCF!C$28,0)-MAX(BF419-Inputs!$B$13,0)/Inputs!$B$17)*DCF!C$6</f>
        <v>3644.1950503359353</v>
      </c>
      <c r="CN419" s="15">
        <f ca="1">(BG419*DCF!D$28-DCF!D$5*MAX(BG419*DCF!D$28,0)-MAX(BG419-BF419,0)/Inputs!$B$17)*DCF!D$6</f>
        <v>4519.1881925651996</v>
      </c>
      <c r="CO419" s="15">
        <f ca="1">(BH419*DCF!E$28-DCF!E$5*MAX(BH419*DCF!E$28,0)-MAX(BH419-BG419,0)/Inputs!$B$17)*DCF!E$6</f>
        <v>6524.879294013801</v>
      </c>
      <c r="CP419" s="15">
        <f ca="1">(BI419*DCF!F$28-DCF!F$5*MAX(BI419*DCF!F$28,0)-MAX(BI419-BH419,0)/Inputs!$B$17)*DCF!F$6</f>
        <v>8355.4892441787324</v>
      </c>
      <c r="CQ419" s="15">
        <f ca="1">(BJ419*DCF!G$28-DCF!G$5*MAX(BJ419*DCF!G$28,0)-MAX(BJ419-BI419,0)/Inputs!$B$17)*DCF!G$6</f>
        <v>9101.38006745854</v>
      </c>
      <c r="CR419" s="15">
        <f ca="1">(BK419*DCF!H$28-DCF!H$5*MAX(BK419*DCF!H$28,0)-MAX(BK419-BJ419,0)/Inputs!$B$17)*DCF!H$6</f>
        <v>12515.30648080522</v>
      </c>
      <c r="CS419" s="15">
        <f ca="1">(BL419*DCF!I$28-DCF!I$5*MAX(BL419*DCF!I$28,0)-MAX(BL419-BK419,0)/Inputs!$B$17)*DCF!I$6</f>
        <v>17086.669924513244</v>
      </c>
      <c r="CT419" s="15">
        <f ca="1">(BM419*DCF!J$28-DCF!J$5*MAX(BM419*DCF!J$28,0)-MAX(BM419-BL419,0)/Inputs!$B$17)*DCF!J$6</f>
        <v>24116.820749913899</v>
      </c>
      <c r="CU419" s="15">
        <f ca="1">(BN419*DCF!K$28-DCF!K$5*MAX(BN419*DCF!K$28,0)-MAX(BN419-BM419,0)/Inputs!$B$17)*DCF!K$6</f>
        <v>35348.760014222782</v>
      </c>
      <c r="CV419" s="15">
        <f ca="1">(BO419*DCF!L$28-DCF!L$5*MAX(BO419*DCF!L$28,0)-MAX(BO419-BN419,0)/Inputs!$B$17)*DCF!L$6</f>
        <v>44031.100950104075</v>
      </c>
      <c r="CW419" s="15">
        <f ca="1">(BP419*DCF!M$28-DCF!M$5*MAX(BP419*DCF!M$28,0)-MAX(BP419-BO419,0)/Inputs!$B$17)*DCF!M$6</f>
        <v>49055.971855875418</v>
      </c>
      <c r="CX419" s="15">
        <f ca="1">(BQ419*DCF!C$46-DCF!C$5*MAX(BQ419*DCF!C$46,0)-MAX(BQ419-Inputs!$B$20,0)/Inputs!$B$24)*DCF!C$6</f>
        <v>-497.11709448104011</v>
      </c>
      <c r="CY419" s="15">
        <f ca="1">(BR419*DCF!D$46-DCF!D$5*MAX(BR419*DCF!D$46,0)-MAX(BR419-BQ419,0)/Inputs!$B$24)*DCF!D$6</f>
        <v>-905.15379364795956</v>
      </c>
      <c r="CZ419" s="15">
        <f ca="1">(BS419*DCF!E$46-DCF!E$5*MAX(BS419*DCF!E$46,0)-MAX(BS419-BR419,0)/Inputs!$B$24)*DCF!E$6</f>
        <v>-979.3182516150672</v>
      </c>
      <c r="DA419" s="15">
        <f ca="1">(BT419*DCF!F$46-DCF!F$5*MAX(BT419*DCF!F$46,0)-MAX(BT419-BS419,0)/Inputs!$B$24)*DCF!F$6</f>
        <v>-1168.2848900370429</v>
      </c>
      <c r="DB419" s="15">
        <f ca="1">(BU419*DCF!G$46-DCF!G$5*MAX(BU419*DCF!G$46,0)-MAX(BU419-BT419,0)/Inputs!$B$24)*DCF!G$6</f>
        <v>-1993.7420646577061</v>
      </c>
      <c r="DC419" s="15">
        <f ca="1">(BV419*DCF!H$46-DCF!H$5*MAX(BV419*DCF!H$46,0)-MAX(BV419-BU419,0)/Inputs!$B$24)*DCF!H$6</f>
        <v>-323.9777002761727</v>
      </c>
      <c r="DD419" s="15">
        <f ca="1">(BW419*DCF!I$46-DCF!I$5*MAX(BW419*DCF!I$46,0)-MAX(BW419-BV419,0)/Inputs!$B$24)*DCF!I$6</f>
        <v>-1657.5065291901494</v>
      </c>
      <c r="DE419" s="15">
        <f ca="1">(BX419*DCF!J$46-DCF!J$5*MAX(BX419*DCF!J$46,0)-MAX(BX419-BW419,0)/Inputs!$B$24)*DCF!J$6</f>
        <v>-772.23387119004417</v>
      </c>
      <c r="DF419" s="15">
        <f ca="1">(BY419*DCF!K$46-DCF!K$5*MAX(BY419*DCF!K$46,0)-MAX(BY419-BX419,0)/Inputs!$B$24)*DCF!K$6</f>
        <v>-1369.8514787452111</v>
      </c>
      <c r="DG419" s="15">
        <f ca="1">(BZ419*DCF!L$46-DCF!L$5*MAX(BZ419*DCF!L$46,0)-MAX(BZ419-BY419,0)/Inputs!$B$24)*DCF!L$6</f>
        <v>2424.3370434617214</v>
      </c>
      <c r="DH419" s="15">
        <f ca="1">(CA419*DCF!M$46-DCF!M$5*MAX(CA419*DCF!M$46,0)-MAX(CA419-BZ419,0)/Inputs!$B$24)*DCF!M$6</f>
        <v>1292.9985530723918</v>
      </c>
      <c r="DI419" s="15">
        <f ca="1">SUM(CB419:CL419)+BE419*DCF!M$10*(1+Inputs!$B$30)*(1-Inputs!$B$33)*(1-Inputs!$B$30/Inputs!$B$31)/(Inputs!$B$29-Inputs!$B$30)*DCF!M$6</f>
        <v>99821.24908275895</v>
      </c>
      <c r="DJ419" s="15">
        <f ca="1">SUM(CM419:CW419)+BP419*DCF!M$28*(1+Inputs!$B$30)*(1-Inputs!$B$33)*(1-Inputs!$B$30/Inputs!$B$31)/(Inputs!$B$29-Inputs!$B$30)*DCF!M$6</f>
        <v>1252598.5514225464</v>
      </c>
      <c r="DK419" s="15">
        <f ca="1">SUM(CX419:DH419)+CA419*DCF!M$46*(1+Inputs!$B$30)*(1-Inputs!$B$33)*(1-Inputs!$B$30/Inputs!$B$31)/(Inputs!$B$29-Inputs!$B$30)*DCF!M$6</f>
        <v>89815.140286305788</v>
      </c>
      <c r="DM419" s="15">
        <f ca="1">DI419+DJ419+DK419+Inputs!$B$34+Inputs!$B$36-Inputs!$B$35</f>
        <v>1519085.9407916111</v>
      </c>
    </row>
    <row r="420" spans="1:117" x14ac:dyDescent="0.75">
      <c r="A420" s="11">
        <v>407</v>
      </c>
      <c r="C420" s="23">
        <f t="shared" ca="1" si="250"/>
        <v>-0.27039418020540407</v>
      </c>
      <c r="D420" s="23">
        <f t="shared" ca="1" si="250"/>
        <v>-0.18475005985415349</v>
      </c>
      <c r="E420" s="23">
        <f t="shared" ca="1" si="250"/>
        <v>-0.87739234708269176</v>
      </c>
      <c r="F420" s="23">
        <f t="shared" ca="1" si="250"/>
        <v>-1.1101494300819255</v>
      </c>
      <c r="G420" s="23">
        <f t="shared" ca="1" si="250"/>
        <v>0.83335112663400435</v>
      </c>
      <c r="H420" s="23">
        <f t="shared" ca="1" si="250"/>
        <v>-1.4753665742308189</v>
      </c>
      <c r="I420" s="23">
        <f t="shared" ca="1" si="250"/>
        <v>1.1117831605685218</v>
      </c>
      <c r="J420" s="23">
        <f t="shared" ca="1" si="250"/>
        <v>0.23859494419404739</v>
      </c>
      <c r="K420" s="23">
        <f t="shared" ca="1" si="250"/>
        <v>-0.15189713025853674</v>
      </c>
      <c r="L420" s="23">
        <f t="shared" ca="1" si="250"/>
        <v>-0.19595830693393415</v>
      </c>
      <c r="M420" s="23">
        <f t="shared" ca="1" si="250"/>
        <v>-0.78465849232921103</v>
      </c>
      <c r="N420" s="23">
        <f ca="1">SQRT(Inputs!$B$38)*C420+SQRT(1-Inputs!$B$38)*_xlfn.NORM.S.INV(RAND())</f>
        <v>-0.73585441708279131</v>
      </c>
      <c r="O420" s="23">
        <f ca="1">SQRT(Inputs!$B$38)*D420+SQRT(1-Inputs!$B$38)*_xlfn.NORM.S.INV(RAND())</f>
        <v>1.7427109316888276</v>
      </c>
      <c r="P420" s="23">
        <f ca="1">SQRT(Inputs!$B$38)*E420+SQRT(1-Inputs!$B$38)*_xlfn.NORM.S.INV(RAND())</f>
        <v>-0.61161287429327715</v>
      </c>
      <c r="Q420" s="23">
        <f ca="1">SQRT(Inputs!$B$38)*F420+SQRT(1-Inputs!$B$38)*_xlfn.NORM.S.INV(RAND())</f>
        <v>-0.85194731857921446</v>
      </c>
      <c r="R420" s="23">
        <f ca="1">SQRT(Inputs!$B$38)*G420+SQRT(1-Inputs!$B$38)*_xlfn.NORM.S.INV(RAND())</f>
        <v>1.5459503605327094</v>
      </c>
      <c r="S420" s="23">
        <f ca="1">SQRT(Inputs!$B$38)*H420+SQRT(1-Inputs!$B$38)*_xlfn.NORM.S.INV(RAND())</f>
        <v>-0.2165694532085205</v>
      </c>
      <c r="T420" s="23">
        <f ca="1">SQRT(Inputs!$B$38)*I420+SQRT(1-Inputs!$B$38)*_xlfn.NORM.S.INV(RAND())</f>
        <v>-0.38632008458225597</v>
      </c>
      <c r="U420" s="23">
        <f ca="1">SQRT(Inputs!$B$38)*J420+SQRT(1-Inputs!$B$38)*_xlfn.NORM.S.INV(RAND())</f>
        <v>0.30974412295799725</v>
      </c>
      <c r="V420" s="23">
        <f ca="1">SQRT(Inputs!$B$38)*K420+SQRT(1-Inputs!$B$38)*_xlfn.NORM.S.INV(RAND())</f>
        <v>0.29726669765952468</v>
      </c>
      <c r="W420" s="23">
        <f ca="1">SQRT(Inputs!$B$38)*L420+SQRT(1-Inputs!$B$38)*_xlfn.NORM.S.INV(RAND())</f>
        <v>-0.90587178649795463</v>
      </c>
      <c r="X420" s="23">
        <f ca="1">SQRT(Inputs!$B$38)*M420+SQRT(1-Inputs!$B$38)*_xlfn.NORM.S.INV(RAND())</f>
        <v>-2.0284790071555281</v>
      </c>
      <c r="Y420" s="23">
        <f ca="1">SQRT(Inputs!$B$38)*C420+SQRT(1-Inputs!$B$38)*_xlfn.NORM.S.INV(RAND())</f>
        <v>-1.5440382765677747</v>
      </c>
      <c r="Z420" s="23">
        <f ca="1">SQRT(Inputs!$B$38)*D420+SQRT(1-Inputs!$B$38)*_xlfn.NORM.S.INV(RAND())</f>
        <v>-1.3858759268149476</v>
      </c>
      <c r="AA420" s="23">
        <f ca="1">SQRT(Inputs!$B$38)*E420+SQRT(1-Inputs!$B$38)*_xlfn.NORM.S.INV(RAND())</f>
        <v>-2.1477648574882724</v>
      </c>
      <c r="AB420" s="23">
        <f ca="1">SQRT(Inputs!$B$38)*F420+SQRT(1-Inputs!$B$38)*_xlfn.NORM.S.INV(RAND())</f>
        <v>-0.140778170941115</v>
      </c>
      <c r="AC420" s="23">
        <f ca="1">SQRT(Inputs!$B$38)*G420+SQRT(1-Inputs!$B$38)*_xlfn.NORM.S.INV(RAND())</f>
        <v>-0.89271537869053852</v>
      </c>
      <c r="AD420" s="23">
        <f ca="1">SQRT(Inputs!$B$38)*H420+SQRT(1-Inputs!$B$38)*_xlfn.NORM.S.INV(RAND())</f>
        <v>-0.67202602216683094</v>
      </c>
      <c r="AE420" s="23">
        <f ca="1">SQRT(Inputs!$B$38)*I420+SQRT(1-Inputs!$B$38)*_xlfn.NORM.S.INV(RAND())</f>
        <v>5.7991469640563342E-2</v>
      </c>
      <c r="AF420" s="23">
        <f ca="1">SQRT(Inputs!$B$38)*J420+SQRT(1-Inputs!$B$38)*_xlfn.NORM.S.INV(RAND())</f>
        <v>0.73053442015377379</v>
      </c>
      <c r="AG420" s="23">
        <f ca="1">SQRT(Inputs!$B$38)*K420+SQRT(1-Inputs!$B$38)*_xlfn.NORM.S.INV(RAND())</f>
        <v>-0.33874468309205097</v>
      </c>
      <c r="AH420" s="23">
        <f ca="1">SQRT(Inputs!$B$38)*L420+SQRT(1-Inputs!$B$38)*_xlfn.NORM.S.INV(RAND())</f>
        <v>-0.7551812451085449</v>
      </c>
      <c r="AI420" s="23">
        <f ca="1">SQRT(Inputs!$B$38)*M420+SQRT(1-Inputs!$B$38)*_xlfn.NORM.S.INV(RAND())</f>
        <v>-0.33225980449803255</v>
      </c>
      <c r="AJ420" s="23">
        <f ca="1">SQRT(Inputs!$B$38)*C420+SQRT(1-Inputs!$B$38)*_xlfn.NORM.S.INV(RAND())</f>
        <v>-0.10683053300045953</v>
      </c>
      <c r="AK420" s="23">
        <f ca="1">SQRT(Inputs!$B$38)*D420+SQRT(1-Inputs!$B$38)*_xlfn.NORM.S.INV(RAND())</f>
        <v>-1.2491352155848827</v>
      </c>
      <c r="AL420" s="23">
        <f ca="1">SQRT(Inputs!$B$38)*E420+SQRT(1-Inputs!$B$38)*_xlfn.NORM.S.INV(RAND())</f>
        <v>-0.41273953124579943</v>
      </c>
      <c r="AM420" s="23">
        <f ca="1">SQRT(Inputs!$B$38)*F420+SQRT(1-Inputs!$B$38)*_xlfn.NORM.S.INV(RAND())</f>
        <v>-1.1248395505050712</v>
      </c>
      <c r="AN420" s="23">
        <f ca="1">SQRT(Inputs!$B$38)*G420+SQRT(1-Inputs!$B$38)*_xlfn.NORM.S.INV(RAND())</f>
        <v>0.20548060666942808</v>
      </c>
      <c r="AO420" s="23">
        <f ca="1">SQRT(Inputs!$B$38)*H420+SQRT(1-Inputs!$B$38)*_xlfn.NORM.S.INV(RAND())</f>
        <v>2.7196896292734585E-2</v>
      </c>
      <c r="AP420" s="23">
        <f ca="1">SQRT(Inputs!$B$38)*I420+SQRT(1-Inputs!$B$38)*_xlfn.NORM.S.INV(RAND())</f>
        <v>0.41871662961726885</v>
      </c>
      <c r="AQ420" s="23">
        <f ca="1">SQRT(Inputs!$B$38)*J420+SQRT(1-Inputs!$B$38)*_xlfn.NORM.S.INV(RAND())</f>
        <v>1.1614887889458836</v>
      </c>
      <c r="AR420" s="23">
        <f ca="1">SQRT(Inputs!$B$38)*K420+SQRT(1-Inputs!$B$38)*_xlfn.NORM.S.INV(RAND())</f>
        <v>2.2027062926657801</v>
      </c>
      <c r="AS420" s="23">
        <f ca="1">SQRT(Inputs!$B$38)*L420+SQRT(1-Inputs!$B$38)*_xlfn.NORM.S.INV(RAND())</f>
        <v>0.74615120368178833</v>
      </c>
      <c r="AT420" s="23">
        <f ca="1">SQRT(Inputs!$B$38)*M420+SQRT(1-Inputs!$B$38)*_xlfn.NORM.S.INV(RAND())</f>
        <v>-0.7977284005482741</v>
      </c>
      <c r="AU420" s="15">
        <f ca="1">Inputs!$B$6*EXP($B$8-0.5*C$5^2+C$5*N420)</f>
        <v>4405.008194830808</v>
      </c>
      <c r="AV420" s="15">
        <f t="shared" ca="1" si="219"/>
        <v>6927.9176409866695</v>
      </c>
      <c r="AW420" s="15">
        <f t="shared" ca="1" si="220"/>
        <v>7778.4714727919136</v>
      </c>
      <c r="AX420" s="15">
        <f t="shared" ca="1" si="221"/>
        <v>8537.8701245288794</v>
      </c>
      <c r="AY420" s="15">
        <f t="shared" ca="1" si="222"/>
        <v>12498.79595652197</v>
      </c>
      <c r="AZ420" s="15">
        <f t="shared" ca="1" si="223"/>
        <v>14926.120874968427</v>
      </c>
      <c r="BA420" s="15">
        <f t="shared" ca="1" si="224"/>
        <v>17541.962630445014</v>
      </c>
      <c r="BB420" s="15">
        <f t="shared" ca="1" si="225"/>
        <v>22153.647042388093</v>
      </c>
      <c r="BC420" s="15">
        <f t="shared" ca="1" si="226"/>
        <v>27922.430700744047</v>
      </c>
      <c r="BD420" s="15">
        <f t="shared" ca="1" si="227"/>
        <v>31428.61475272588</v>
      </c>
      <c r="BE420" s="15">
        <f t="shared" ca="1" si="228"/>
        <v>32015.128037242557</v>
      </c>
      <c r="BF420" s="15">
        <f ca="1">Inputs!$B$13*EXP($B$9-0.5*C$6^2+C$6*Y420)</f>
        <v>10183.939596396121</v>
      </c>
      <c r="BG420" s="15">
        <f t="shared" ca="1" si="229"/>
        <v>9665.4758920701643</v>
      </c>
      <c r="BH420" s="15">
        <f t="shared" ca="1" si="230"/>
        <v>8270.3431102757822</v>
      </c>
      <c r="BI420" s="15">
        <f t="shared" ca="1" si="231"/>
        <v>9907.128650103612</v>
      </c>
      <c r="BJ420" s="15">
        <f t="shared" ca="1" si="232"/>
        <v>10678.980114218692</v>
      </c>
      <c r="BK420" s="15">
        <f t="shared" ca="1" si="233"/>
        <v>11960.513255878357</v>
      </c>
      <c r="BL420" s="15">
        <f t="shared" ca="1" si="234"/>
        <v>14802.876901015203</v>
      </c>
      <c r="BM420" s="15">
        <f t="shared" ca="1" si="235"/>
        <v>19924.50731554607</v>
      </c>
      <c r="BN420" s="15">
        <f t="shared" ca="1" si="236"/>
        <v>23529.832615125528</v>
      </c>
      <c r="BO420" s="15">
        <f t="shared" ca="1" si="237"/>
        <v>26517.991313533825</v>
      </c>
      <c r="BP420" s="15">
        <f t="shared" ca="1" si="238"/>
        <v>31432.87200194017</v>
      </c>
      <c r="BQ420" s="15">
        <f ca="1">Inputs!$B$20*EXP($B$10-0.5*C$7^2+C$7*AJ420)</f>
        <v>4130.0208940858374</v>
      </c>
      <c r="BR420" s="15">
        <f t="shared" ca="1" si="239"/>
        <v>3768.8262311145895</v>
      </c>
      <c r="BS420" s="15">
        <f t="shared" ca="1" si="240"/>
        <v>4584.0867755067848</v>
      </c>
      <c r="BT420" s="15">
        <f t="shared" ca="1" si="241"/>
        <v>4705.3971387193615</v>
      </c>
      <c r="BU420" s="15">
        <f t="shared" ca="1" si="242"/>
        <v>6853.5422452403327</v>
      </c>
      <c r="BV420" s="15">
        <f t="shared" ca="1" si="243"/>
        <v>9593.8607384263105</v>
      </c>
      <c r="BW420" s="15">
        <f t="shared" ca="1" si="244"/>
        <v>14628.282232851865</v>
      </c>
      <c r="BX420" s="15">
        <f t="shared" ca="1" si="245"/>
        <v>25824.414943411324</v>
      </c>
      <c r="BY420" s="15">
        <f t="shared" ca="1" si="246"/>
        <v>55150.179753719589</v>
      </c>
      <c r="BZ420" s="15">
        <f t="shared" ca="1" si="247"/>
        <v>88760.38585952</v>
      </c>
      <c r="CA420" s="15">
        <f t="shared" ca="1" si="248"/>
        <v>108202.52945178386</v>
      </c>
      <c r="CB420" s="15">
        <f ca="1">(AU420*DCF!C$10-DCF!C$5*MAX(AU420*DCF!C$10,0)-MAX(AU420-Inputs!$B$6,0)/Inputs!$B$10)*DCF!C$6</f>
        <v>1047.0474615488909</v>
      </c>
      <c r="CC420" s="15">
        <f ca="1">(AV420*DCF!D$10-DCF!D$5*MAX(AV420*DCF!D$10,0)-MAX(AV420-AU420,0)/Inputs!$B$10)*DCF!D$6</f>
        <v>1073.4875506748772</v>
      </c>
      <c r="CD420" s="15">
        <f ca="1">(AW420*DCF!E$10-DCF!E$5*MAX(AW420*DCF!E$10,0)-MAX(AW420-AV420,0)/Inputs!$B$10)*DCF!E$6</f>
        <v>1604.3452944396852</v>
      </c>
      <c r="CE420" s="15">
        <f ca="1">(AX420*DCF!F$10-DCF!F$5*MAX(AX420*DCF!F$10,0)-MAX(AX420-AW420,0)/Inputs!$B$10)*DCF!F$6</f>
        <v>1705.791409798449</v>
      </c>
      <c r="CF420" s="15">
        <f ca="1">(AY420*DCF!G$10-DCF!G$5*MAX(AY420*DCF!G$10,0)-MAX(AY420-AX420,0)/Inputs!$B$10)*DCF!G$6</f>
        <v>1813.8916299294322</v>
      </c>
      <c r="CG420" s="15">
        <f ca="1">(AZ420*DCF!H$10-DCF!H$5*MAX(AZ420*DCF!H$10,0)-MAX(AZ420-AY420,0)/Inputs!$B$10)*DCF!H$6</f>
        <v>2466.9020192888042</v>
      </c>
      <c r="CH420" s="15">
        <f ca="1">(BA420*DCF!I$10-DCF!I$5*MAX(BA420*DCF!I$10,0)-MAX(BA420-AZ420,0)/Inputs!$B$10)*DCF!I$6</f>
        <v>2775.1869411253924</v>
      </c>
      <c r="CI420" s="15">
        <f ca="1">(BB420*DCF!J$10-DCF!J$5*MAX(BB420*DCF!J$10,0)-MAX(BB420-BA420,0)/Inputs!$B$10)*DCF!J$6</f>
        <v>3102.7924579497094</v>
      </c>
      <c r="CJ420" s="15">
        <f ca="1">(BC420*DCF!K$10-DCF!K$5*MAX(BC420*DCF!K$10,0)-MAX(BC420-BB420,0)/Inputs!$B$10)*DCF!K$6</f>
        <v>3687.5210108554743</v>
      </c>
      <c r="CK420" s="15">
        <f ca="1">(BD420*DCF!L$10-DCF!L$5*MAX(BD420*DCF!L$10,0)-MAX(BD420-BC420,0)/Inputs!$B$10)*DCF!L$6</f>
        <v>4286.6263822330338</v>
      </c>
      <c r="CL420" s="15">
        <f ca="1">(BE420*DCF!M$10-DCF!M$5*MAX(BE420*DCF!M$10,0)-MAX(BE420-BD420,0)/Inputs!$B$10)*DCF!M$6</f>
        <v>4447.6833725353472</v>
      </c>
      <c r="CM420" s="15">
        <f ca="1">(BF420*DCF!C$28-DCF!C$5*MAX(BF420*DCF!C$28,0)-MAX(BF420-Inputs!$B$13,0)/Inputs!$B$17)*DCF!C$6</f>
        <v>3108.0715772407375</v>
      </c>
      <c r="CN420" s="15">
        <f ca="1">(BG420*DCF!D$28-DCF!D$5*MAX(BG420*DCF!D$28,0)-MAX(BG420-BF420,0)/Inputs!$B$17)*DCF!D$6</f>
        <v>2846.7055729178433</v>
      </c>
      <c r="CO420" s="15">
        <f ca="1">(BH420*DCF!E$28-DCF!E$5*MAX(BH420*DCF!E$28,0)-MAX(BH420-BG420,0)/Inputs!$B$17)*DCF!E$6</f>
        <v>2342.3084342269422</v>
      </c>
      <c r="CP420" s="15">
        <f ca="1">(BI420*DCF!F$28-DCF!F$5*MAX(BI420*DCF!F$28,0)-MAX(BI420-BH420,0)/Inputs!$B$17)*DCF!F$6</f>
        <v>2391.5217872951439</v>
      </c>
      <c r="CQ420" s="15">
        <f ca="1">(BJ420*DCF!G$28-DCF!G$5*MAX(BJ420*DCF!G$28,0)-MAX(BJ420-BI420,0)/Inputs!$B$17)*DCF!G$6</f>
        <v>2640.924620519977</v>
      </c>
      <c r="CR420" s="15">
        <f ca="1">(BK420*DCF!H$28-DCF!H$5*MAX(BK420*DCF!H$28,0)-MAX(BK420-BJ420,0)/Inputs!$B$17)*DCF!H$6</f>
        <v>2758.8525994269839</v>
      </c>
      <c r="CS420" s="15">
        <f ca="1">(BL420*DCF!I$28-DCF!I$5*MAX(BL420*DCF!I$28,0)-MAX(BL420-BK420,0)/Inputs!$B$17)*DCF!I$6</f>
        <v>3072.9751389938956</v>
      </c>
      <c r="CT420" s="15">
        <f ca="1">(BM420*DCF!J$28-DCF!J$5*MAX(BM420*DCF!J$28,0)-MAX(BM420-BL420,0)/Inputs!$B$17)*DCF!J$6</f>
        <v>3765.7328374934605</v>
      </c>
      <c r="CU420" s="15">
        <f ca="1">(BN420*DCF!K$28-DCF!K$5*MAX(BN420*DCF!K$28,0)-MAX(BN420-BM420,0)/Inputs!$B$17)*DCF!K$6</f>
        <v>4527.5017970882809</v>
      </c>
      <c r="CV420" s="15">
        <f ca="1">(BO420*DCF!L$28-DCF!L$5*MAX(BO420*DCF!L$28,0)-MAX(BO420-BN420,0)/Inputs!$B$17)*DCF!L$6</f>
        <v>4952.7807368981503</v>
      </c>
      <c r="CW420" s="15">
        <f ca="1">(BP420*DCF!M$28-DCF!M$5*MAX(BP420*DCF!M$28,0)-MAX(BP420-BO420,0)/Inputs!$B$17)*DCF!M$6</f>
        <v>5400.3699216561017</v>
      </c>
      <c r="CX420" s="15">
        <f ca="1">(BQ420*DCF!C$46-DCF!C$5*MAX(BQ420*DCF!C$46,0)-MAX(BQ420-Inputs!$B$20,0)/Inputs!$B$24)*DCF!C$6</f>
        <v>-1382.924406987878</v>
      </c>
      <c r="CY420" s="15">
        <f ca="1">(BR420*DCF!D$46-DCF!D$5*MAX(BR420*DCF!D$46,0)-MAX(BR420-BQ420,0)/Inputs!$B$24)*DCF!D$6</f>
        <v>-643.25074748740917</v>
      </c>
      <c r="CZ420" s="15">
        <f ca="1">(BS420*DCF!E$46-DCF!E$5*MAX(BS420*DCF!E$46,0)-MAX(BS420-BR420,0)/Inputs!$B$24)*DCF!E$6</f>
        <v>-863.42950552917875</v>
      </c>
      <c r="DA420" s="15">
        <f ca="1">(BT420*DCF!F$46-DCF!F$5*MAX(BT420*DCF!F$46,0)-MAX(BT420-BS420,0)/Inputs!$B$24)*DCF!F$6</f>
        <v>-386.84970759047235</v>
      </c>
      <c r="DB420" s="15">
        <f ca="1">(BU420*DCF!G$46-DCF!G$5*MAX(BU420*DCF!G$46,0)-MAX(BU420-BT420,0)/Inputs!$B$24)*DCF!G$6</f>
        <v>-953.1331918524545</v>
      </c>
      <c r="DC420" s="15">
        <f ca="1">(BV420*DCF!H$46-DCF!H$5*MAX(BV420*DCF!H$46,0)-MAX(BV420-BU420,0)/Inputs!$B$24)*DCF!H$6</f>
        <v>-851.53718154756518</v>
      </c>
      <c r="DD420" s="15">
        <f ca="1">(BW420*DCF!I$46-DCF!I$5*MAX(BW420*DCF!I$46,0)-MAX(BW420-BV420,0)/Inputs!$B$24)*DCF!I$6</f>
        <v>-1107.3418040319659</v>
      </c>
      <c r="DE420" s="15">
        <f ca="1">(BX420*DCF!J$46-DCF!J$5*MAX(BX420*DCF!J$46,0)-MAX(BX420-BW420,0)/Inputs!$B$24)*DCF!J$6</f>
        <v>-1885.7687030952698</v>
      </c>
      <c r="DF420" s="15">
        <f ca="1">(BY420*DCF!K$46-DCF!K$5*MAX(BY420*DCF!K$46,0)-MAX(BY420-BX420,0)/Inputs!$B$24)*DCF!K$6</f>
        <v>-4033.6690317415128</v>
      </c>
      <c r="DG420" s="15">
        <f ca="1">(BZ420*DCF!L$46-DCF!L$5*MAX(BZ420*DCF!L$46,0)-MAX(BZ420-BY420,0)/Inputs!$B$24)*DCF!L$6</f>
        <v>-1470.5061235355095</v>
      </c>
      <c r="DH420" s="15">
        <f ca="1">(CA420*DCF!M$46-DCF!M$5*MAX(CA420*DCF!M$46,0)-MAX(CA420-BZ420,0)/Inputs!$B$24)*DCF!M$6</f>
        <v>4418.152924986417</v>
      </c>
      <c r="DI420" s="15">
        <f ca="1">SUM(CB420:CL420)+BE420*DCF!M$10*(1+Inputs!$B$30)*(1-Inputs!$B$33)*(1-Inputs!$B$30/Inputs!$B$31)/(Inputs!$B$29-Inputs!$B$30)*DCF!M$6</f>
        <v>117109.80021426552</v>
      </c>
      <c r="DJ420" s="15">
        <f ca="1">SUM(CM420:CW420)+BP420*DCF!M$28*(1+Inputs!$B$30)*(1-Inputs!$B$33)*(1-Inputs!$B$30/Inputs!$B$31)/(Inputs!$B$29-Inputs!$B$30)*DCF!M$6</f>
        <v>154445.20960789206</v>
      </c>
      <c r="DK420" s="15">
        <f ca="1">SUM(CX420:DH420)+CA420*DCF!M$46*(1+Inputs!$B$30)*(1-Inputs!$B$33)*(1-Inputs!$B$30/Inputs!$B$31)/(Inputs!$B$29-Inputs!$B$30)*DCF!M$6</f>
        <v>158133.67046305389</v>
      </c>
      <c r="DM420" s="15">
        <f ca="1">DI420+DJ420+DK420+Inputs!$B$34+Inputs!$B$36-Inputs!$B$35</f>
        <v>506539.68028521142</v>
      </c>
    </row>
    <row r="421" spans="1:117" x14ac:dyDescent="0.75">
      <c r="A421" s="11">
        <v>408</v>
      </c>
      <c r="C421" s="23">
        <f t="shared" ca="1" si="250"/>
        <v>1.0610622225147444</v>
      </c>
      <c r="D421" s="23">
        <f t="shared" ca="1" si="250"/>
        <v>0.16578748010940531</v>
      </c>
      <c r="E421" s="23">
        <f t="shared" ca="1" si="250"/>
        <v>-0.17879415334008572</v>
      </c>
      <c r="F421" s="23">
        <f t="shared" ca="1" si="250"/>
        <v>0.60524605933373377</v>
      </c>
      <c r="G421" s="23">
        <f t="shared" ca="1" si="250"/>
        <v>-1.9497314703482798</v>
      </c>
      <c r="H421" s="23">
        <f t="shared" ca="1" si="250"/>
        <v>0.90669238483303016</v>
      </c>
      <c r="I421" s="23">
        <f t="shared" ca="1" si="250"/>
        <v>-1.4049621543927446</v>
      </c>
      <c r="J421" s="23">
        <f t="shared" ca="1" si="250"/>
        <v>0.34607759374240016</v>
      </c>
      <c r="K421" s="23">
        <f t="shared" ca="1" si="250"/>
        <v>0.10856974645624105</v>
      </c>
      <c r="L421" s="23">
        <f t="shared" ca="1" si="250"/>
        <v>1.6569983419287615</v>
      </c>
      <c r="M421" s="23">
        <f t="shared" ca="1" si="250"/>
        <v>-1.9148536869109445</v>
      </c>
      <c r="N421" s="23">
        <f ca="1">SQRT(Inputs!$B$38)*C421+SQRT(1-Inputs!$B$38)*_xlfn.NORM.S.INV(RAND())</f>
        <v>0.50335909448065497</v>
      </c>
      <c r="O421" s="23">
        <f ca="1">SQRT(Inputs!$B$38)*D421+SQRT(1-Inputs!$B$38)*_xlfn.NORM.S.INV(RAND())</f>
        <v>0.40564359225404756</v>
      </c>
      <c r="P421" s="23">
        <f ca="1">SQRT(Inputs!$B$38)*E421+SQRT(1-Inputs!$B$38)*_xlfn.NORM.S.INV(RAND())</f>
        <v>0.11213785728509008</v>
      </c>
      <c r="Q421" s="23">
        <f ca="1">SQRT(Inputs!$B$38)*F421+SQRT(1-Inputs!$B$38)*_xlfn.NORM.S.INV(RAND())</f>
        <v>-0.34503521327560521</v>
      </c>
      <c r="R421" s="23">
        <f ca="1">SQRT(Inputs!$B$38)*G421+SQRT(1-Inputs!$B$38)*_xlfn.NORM.S.INV(RAND())</f>
        <v>-1.1246914860489932</v>
      </c>
      <c r="S421" s="23">
        <f ca="1">SQRT(Inputs!$B$38)*H421+SQRT(1-Inputs!$B$38)*_xlfn.NORM.S.INV(RAND())</f>
        <v>0.22606771280292987</v>
      </c>
      <c r="T421" s="23">
        <f ca="1">SQRT(Inputs!$B$38)*I421+SQRT(1-Inputs!$B$38)*_xlfn.NORM.S.INV(RAND())</f>
        <v>0.11879046158337203</v>
      </c>
      <c r="U421" s="23">
        <f ca="1">SQRT(Inputs!$B$38)*J421+SQRT(1-Inputs!$B$38)*_xlfn.NORM.S.INV(RAND())</f>
        <v>-0.17756790220020047</v>
      </c>
      <c r="V421" s="23">
        <f ca="1">SQRT(Inputs!$B$38)*K421+SQRT(1-Inputs!$B$38)*_xlfn.NORM.S.INV(RAND())</f>
        <v>-0.39379542518021937</v>
      </c>
      <c r="W421" s="23">
        <f ca="1">SQRT(Inputs!$B$38)*L421+SQRT(1-Inputs!$B$38)*_xlfn.NORM.S.INV(RAND())</f>
        <v>1.8350113000149166</v>
      </c>
      <c r="X421" s="23">
        <f ca="1">SQRT(Inputs!$B$38)*M421+SQRT(1-Inputs!$B$38)*_xlfn.NORM.S.INV(RAND())</f>
        <v>-0.76739187926930785</v>
      </c>
      <c r="Y421" s="23">
        <f ca="1">SQRT(Inputs!$B$38)*C421+SQRT(1-Inputs!$B$38)*_xlfn.NORM.S.INV(RAND())</f>
        <v>1.8475560103215254</v>
      </c>
      <c r="Z421" s="23">
        <f ca="1">SQRT(Inputs!$B$38)*D421+SQRT(1-Inputs!$B$38)*_xlfn.NORM.S.INV(RAND())</f>
        <v>-4.0327305461253807E-2</v>
      </c>
      <c r="AA421" s="23">
        <f ca="1">SQRT(Inputs!$B$38)*E421+SQRT(1-Inputs!$B$38)*_xlfn.NORM.S.INV(RAND())</f>
        <v>0.82963028110326109</v>
      </c>
      <c r="AB421" s="23">
        <f ca="1">SQRT(Inputs!$B$38)*F421+SQRT(1-Inputs!$B$38)*_xlfn.NORM.S.INV(RAND())</f>
        <v>8.7593233399254872E-2</v>
      </c>
      <c r="AC421" s="23">
        <f ca="1">SQRT(Inputs!$B$38)*G421+SQRT(1-Inputs!$B$38)*_xlfn.NORM.S.INV(RAND())</f>
        <v>-0.82867248440435159</v>
      </c>
      <c r="AD421" s="23">
        <f ca="1">SQRT(Inputs!$B$38)*H421+SQRT(1-Inputs!$B$38)*_xlfn.NORM.S.INV(RAND())</f>
        <v>0.52483844919394573</v>
      </c>
      <c r="AE421" s="23">
        <f ca="1">SQRT(Inputs!$B$38)*I421+SQRT(1-Inputs!$B$38)*_xlfn.NORM.S.INV(RAND())</f>
        <v>0.85283934845728715</v>
      </c>
      <c r="AF421" s="23">
        <f ca="1">SQRT(Inputs!$B$38)*J421+SQRT(1-Inputs!$B$38)*_xlfn.NORM.S.INV(RAND())</f>
        <v>-1.9983130837456757</v>
      </c>
      <c r="AG421" s="23">
        <f ca="1">SQRT(Inputs!$B$38)*K421+SQRT(1-Inputs!$B$38)*_xlfn.NORM.S.INV(RAND())</f>
        <v>-0.12085926658507376</v>
      </c>
      <c r="AH421" s="23">
        <f ca="1">SQRT(Inputs!$B$38)*L421+SQRT(1-Inputs!$B$38)*_xlfn.NORM.S.INV(RAND())</f>
        <v>0.79108816527958459</v>
      </c>
      <c r="AI421" s="23">
        <f ca="1">SQRT(Inputs!$B$38)*M421+SQRT(1-Inputs!$B$38)*_xlfn.NORM.S.INV(RAND())</f>
        <v>-0.20022638069696708</v>
      </c>
      <c r="AJ421" s="23">
        <f ca="1">SQRT(Inputs!$B$38)*C421+SQRT(1-Inputs!$B$38)*_xlfn.NORM.S.INV(RAND())</f>
        <v>-0.55284593600022369</v>
      </c>
      <c r="AK421" s="23">
        <f ca="1">SQRT(Inputs!$B$38)*D421+SQRT(1-Inputs!$B$38)*_xlfn.NORM.S.INV(RAND())</f>
        <v>0.82291778403325977</v>
      </c>
      <c r="AL421" s="23">
        <f ca="1">SQRT(Inputs!$B$38)*E421+SQRT(1-Inputs!$B$38)*_xlfn.NORM.S.INV(RAND())</f>
        <v>-0.90098367527098222</v>
      </c>
      <c r="AM421" s="23">
        <f ca="1">SQRT(Inputs!$B$38)*F421+SQRT(1-Inputs!$B$38)*_xlfn.NORM.S.INV(RAND())</f>
        <v>1.0396232847750813</v>
      </c>
      <c r="AN421" s="23">
        <f ca="1">SQRT(Inputs!$B$38)*G421+SQRT(1-Inputs!$B$38)*_xlfn.NORM.S.INV(RAND())</f>
        <v>-1.1303001174646126</v>
      </c>
      <c r="AO421" s="23">
        <f ca="1">SQRT(Inputs!$B$38)*H421+SQRT(1-Inputs!$B$38)*_xlfn.NORM.S.INV(RAND())</f>
        <v>0.58286577256620808</v>
      </c>
      <c r="AP421" s="23">
        <f ca="1">SQRT(Inputs!$B$38)*I421+SQRT(1-Inputs!$B$38)*_xlfn.NORM.S.INV(RAND())</f>
        <v>-0.63102393032803328</v>
      </c>
      <c r="AQ421" s="23">
        <f ca="1">SQRT(Inputs!$B$38)*J421+SQRT(1-Inputs!$B$38)*_xlfn.NORM.S.INV(RAND())</f>
        <v>0.43781091479145262</v>
      </c>
      <c r="AR421" s="23">
        <f ca="1">SQRT(Inputs!$B$38)*K421+SQRT(1-Inputs!$B$38)*_xlfn.NORM.S.INV(RAND())</f>
        <v>-0.33476977301188038</v>
      </c>
      <c r="AS421" s="23">
        <f ca="1">SQRT(Inputs!$B$38)*L421+SQRT(1-Inputs!$B$38)*_xlfn.NORM.S.INV(RAND())</f>
        <v>0.43625918424136328</v>
      </c>
      <c r="AT421" s="23">
        <f ca="1">SQRT(Inputs!$B$38)*M421+SQRT(1-Inputs!$B$38)*_xlfn.NORM.S.INV(RAND())</f>
        <v>-1.4591032659746035</v>
      </c>
      <c r="AU421" s="15">
        <f ca="1">Inputs!$B$6*EXP($B$8-0.5*C$5^2+C$5*N421)</f>
        <v>5383.493009745368</v>
      </c>
      <c r="AV421" s="15">
        <f t="shared" ca="1" si="219"/>
        <v>6955.7099250012297</v>
      </c>
      <c r="AW421" s="15">
        <f t="shared" ca="1" si="220"/>
        <v>8610.5121670178996</v>
      </c>
      <c r="AX421" s="15">
        <f t="shared" ca="1" si="221"/>
        <v>10069.041575756968</v>
      </c>
      <c r="AY421" s="15">
        <f t="shared" ca="1" si="222"/>
        <v>10790.730674314344</v>
      </c>
      <c r="AZ421" s="15">
        <f t="shared" ca="1" si="223"/>
        <v>13530.019507740821</v>
      </c>
      <c r="BA421" s="15">
        <f t="shared" ca="1" si="224"/>
        <v>16764.418914411723</v>
      </c>
      <c r="BB421" s="15">
        <f t="shared" ca="1" si="225"/>
        <v>20162.841007977968</v>
      </c>
      <c r="BC421" s="15">
        <f t="shared" ca="1" si="226"/>
        <v>23773.259652717261</v>
      </c>
      <c r="BD421" s="15">
        <f t="shared" ca="1" si="227"/>
        <v>34577.884902194186</v>
      </c>
      <c r="BE421" s="15">
        <f t="shared" ca="1" si="228"/>
        <v>39510.4144216145</v>
      </c>
      <c r="BF421" s="15">
        <f ca="1">Inputs!$B$13*EXP($B$9-0.5*C$6^2+C$6*Y421)</f>
        <v>19949.172505556449</v>
      </c>
      <c r="BG421" s="15">
        <f t="shared" ca="1" si="229"/>
        <v>24136.488279431414</v>
      </c>
      <c r="BH421" s="15">
        <f t="shared" ca="1" si="230"/>
        <v>33840.67170891985</v>
      </c>
      <c r="BI421" s="15">
        <f t="shared" ca="1" si="231"/>
        <v>41988.373472538122</v>
      </c>
      <c r="BJ421" s="15">
        <f t="shared" ca="1" si="232"/>
        <v>45679.381498034265</v>
      </c>
      <c r="BK421" s="15">
        <f t="shared" ca="1" si="233"/>
        <v>60215.237721123616</v>
      </c>
      <c r="BL421" s="15">
        <f t="shared" ca="1" si="234"/>
        <v>82610.927041415722</v>
      </c>
      <c r="BM421" s="15">
        <f t="shared" ca="1" si="235"/>
        <v>79223.485049071503</v>
      </c>
      <c r="BN421" s="15">
        <f t="shared" ca="1" si="236"/>
        <v>96033.958431320381</v>
      </c>
      <c r="BO421" s="15">
        <f t="shared" ca="1" si="237"/>
        <v>129540.67334878053</v>
      </c>
      <c r="BP421" s="15">
        <f t="shared" ca="1" si="238"/>
        <v>155864.12354690523</v>
      </c>
      <c r="BQ421" s="15">
        <f ca="1">Inputs!$B$20*EXP($B$10-0.5*C$7^2+C$7*AJ421)</f>
        <v>3525.7335852922902</v>
      </c>
      <c r="BR421" s="15">
        <f t="shared" ca="1" si="239"/>
        <v>6212.8037387099957</v>
      </c>
      <c r="BS421" s="15">
        <f t="shared" ca="1" si="240"/>
        <v>6568.0333130463878</v>
      </c>
      <c r="BT421" s="15">
        <f t="shared" ca="1" si="241"/>
        <v>11895.284943032682</v>
      </c>
      <c r="BU421" s="15">
        <f t="shared" ca="1" si="242"/>
        <v>12540.69404989481</v>
      </c>
      <c r="BV421" s="15">
        <f t="shared" ca="1" si="243"/>
        <v>19896.185443367831</v>
      </c>
      <c r="BW421" s="15">
        <f t="shared" ca="1" si="244"/>
        <v>24292.912496116296</v>
      </c>
      <c r="BX421" s="15">
        <f t="shared" ca="1" si="245"/>
        <v>37094.529840554635</v>
      </c>
      <c r="BY421" s="15">
        <f t="shared" ca="1" si="246"/>
        <v>48751.075418580702</v>
      </c>
      <c r="BZ421" s="15">
        <f t="shared" ca="1" si="247"/>
        <v>74116.565499842967</v>
      </c>
      <c r="CA421" s="15">
        <f t="shared" ca="1" si="248"/>
        <v>80332.681118919689</v>
      </c>
      <c r="CB421" s="15">
        <f ca="1">(AU421*DCF!C$10-DCF!C$5*MAX(AU421*DCF!C$10,0)-MAX(AU421-Inputs!$B$6,0)/Inputs!$B$10)*DCF!C$6</f>
        <v>1040.0706904126118</v>
      </c>
      <c r="CC421" s="15">
        <f ca="1">(AV421*DCF!D$10-DCF!D$5*MAX(AV421*DCF!D$10,0)-MAX(AV421-AU421,0)/Inputs!$B$10)*DCF!D$6</f>
        <v>1312.063223885762</v>
      </c>
      <c r="CD421" s="15">
        <f ca="1">(AW421*DCF!E$10-DCF!E$5*MAX(AW421*DCF!E$10,0)-MAX(AW421-AV421,0)/Inputs!$B$10)*DCF!E$6</f>
        <v>1615.3001985080321</v>
      </c>
      <c r="CE421" s="15">
        <f ca="1">(AX421*DCF!F$10-DCF!F$5*MAX(AX421*DCF!F$10,0)-MAX(AX421-AW421,0)/Inputs!$B$10)*DCF!F$6</f>
        <v>1894.5719203514832</v>
      </c>
      <c r="CF421" s="15">
        <f ca="1">(AY421*DCF!G$10-DCF!G$5*MAX(AY421*DCF!G$10,0)-MAX(AY421-AX421,0)/Inputs!$B$10)*DCF!G$6</f>
        <v>2084.5993966274559</v>
      </c>
      <c r="CG421" s="15">
        <f ca="1">(AZ421*DCF!H$10-DCF!H$5*MAX(AZ421*DCF!H$10,0)-MAX(AZ421-AY421,0)/Inputs!$B$10)*DCF!H$6</f>
        <v>2140.4531516458828</v>
      </c>
      <c r="CH421" s="15">
        <f ca="1">(BA421*DCF!I$10-DCF!I$5*MAX(BA421*DCF!I$10,0)-MAX(BA421-AZ421,0)/Inputs!$B$10)*DCF!I$6</f>
        <v>2531.692941991208</v>
      </c>
      <c r="CI421" s="15">
        <f ca="1">(BB421*DCF!J$10-DCF!J$5*MAX(BB421*DCF!J$10,0)-MAX(BB421-BA421,0)/Inputs!$B$10)*DCF!J$6</f>
        <v>2945.015434521024</v>
      </c>
      <c r="CJ421" s="15">
        <f ca="1">(BC421*DCF!K$10-DCF!K$5*MAX(BC421*DCF!K$10,0)-MAX(BC421-BB421,0)/Inputs!$B$10)*DCF!K$6</f>
        <v>3321.7093537480282</v>
      </c>
      <c r="CK421" s="15">
        <f ca="1">(BD421*DCF!L$10-DCF!L$5*MAX(BD421*DCF!L$10,0)-MAX(BD421-BC421,0)/Inputs!$B$10)*DCF!L$6</f>
        <v>3817.7895882871562</v>
      </c>
      <c r="CL421" s="15">
        <f ca="1">(BE421*DCF!M$10-DCF!M$5*MAX(BE421*DCF!M$10,0)-MAX(BE421-BD421,0)/Inputs!$B$10)*DCF!M$6</f>
        <v>4986.1871497140728</v>
      </c>
      <c r="CM421" s="15">
        <f ca="1">(BF421*DCF!C$28-DCF!C$5*MAX(BF421*DCF!C$28,0)-MAX(BF421-Inputs!$B$13,0)/Inputs!$B$17)*DCF!C$6</f>
        <v>4110.9495743060052</v>
      </c>
      <c r="CN421" s="15">
        <f ca="1">(BG421*DCF!D$28-DCF!D$5*MAX(BG421*DCF!D$28,0)-MAX(BG421-BF421,0)/Inputs!$B$17)*DCF!D$6</f>
        <v>6215.40603626351</v>
      </c>
      <c r="CO421" s="15">
        <f ca="1">(BH421*DCF!E$28-DCF!E$5*MAX(BH421*DCF!E$28,0)-MAX(BH421-BG421,0)/Inputs!$B$17)*DCF!E$6</f>
        <v>7671.7198319929093</v>
      </c>
      <c r="CP421" s="15">
        <f ca="1">(BI421*DCF!F$28-DCF!F$5*MAX(BI421*DCF!F$28,0)-MAX(BI421-BH421,0)/Inputs!$B$17)*DCF!F$6</f>
        <v>9915.3194975056431</v>
      </c>
      <c r="CQ421" s="15">
        <f ca="1">(BJ421*DCF!G$28-DCF!G$5*MAX(BJ421*DCF!G$28,0)-MAX(BJ421-BI421,0)/Inputs!$B$17)*DCF!G$6</f>
        <v>11231.071010952393</v>
      </c>
      <c r="CR421" s="15">
        <f ca="1">(BK421*DCF!H$28-DCF!H$5*MAX(BK421*DCF!H$28,0)-MAX(BK421-BJ421,0)/Inputs!$B$17)*DCF!H$6</f>
        <v>12633.428497456172</v>
      </c>
      <c r="CS421" s="15">
        <f ca="1">(BL421*DCF!I$28-DCF!I$5*MAX(BL421*DCF!I$28,0)-MAX(BL421-BK421,0)/Inputs!$B$17)*DCF!I$6</f>
        <v>16211.742384054323</v>
      </c>
      <c r="CT421" s="15">
        <f ca="1">(BM421*DCF!J$28-DCF!J$5*MAX(BM421*DCF!J$28,0)-MAX(BM421-BL421,0)/Inputs!$B$17)*DCF!J$6</f>
        <v>17673.41401618328</v>
      </c>
      <c r="CU421" s="15">
        <f ca="1">(BN421*DCF!K$28-DCF!K$5*MAX(BN421*DCF!K$28,0)-MAX(BN421-BM421,0)/Inputs!$B$17)*DCF!K$6</f>
        <v>18221.702744332648</v>
      </c>
      <c r="CV421" s="15">
        <f ca="1">(BO421*DCF!L$28-DCF!L$5*MAX(BO421*DCF!L$28,0)-MAX(BO421-BN421,0)/Inputs!$B$17)*DCF!L$6</f>
        <v>22054.742710563103</v>
      </c>
      <c r="CW421" s="15">
        <f ca="1">(BP421*DCF!M$28-DCF!M$5*MAX(BP421*DCF!M$28,0)-MAX(BP421-BO421,0)/Inputs!$B$17)*DCF!M$6</f>
        <v>26574.384832331067</v>
      </c>
      <c r="CX421" s="15">
        <f ca="1">(BQ421*DCF!C$46-DCF!C$5*MAX(BQ421*DCF!C$46,0)-MAX(BQ421-Inputs!$B$20,0)/Inputs!$B$24)*DCF!C$6</f>
        <v>-964.24959720020115</v>
      </c>
      <c r="CY421" s="15">
        <f ca="1">(BR421*DCF!D$46-DCF!D$5*MAX(BR421*DCF!D$46,0)-MAX(BR421-BQ421,0)/Inputs!$B$24)*DCF!D$6</f>
        <v>-2206.9312434976791</v>
      </c>
      <c r="CZ421" s="15">
        <f ca="1">(BS421*DCF!E$46-DCF!E$5*MAX(BS421*DCF!E$46,0)-MAX(BS421-BR421,0)/Inputs!$B$24)*DCF!E$6</f>
        <v>-916.70309395961669</v>
      </c>
      <c r="DA421" s="15">
        <f ca="1">(BT421*DCF!F$46-DCF!F$5*MAX(BT421*DCF!F$46,0)-MAX(BT421-BS421,0)/Inputs!$B$24)*DCF!F$6</f>
        <v>-2806.110583028732</v>
      </c>
      <c r="DB421" s="15">
        <f ca="1">(BU421*DCF!G$46-DCF!G$5*MAX(BU421*DCF!G$46,0)-MAX(BU421-BT421,0)/Inputs!$B$24)*DCF!G$6</f>
        <v>-638.94704227389775</v>
      </c>
      <c r="DC421" s="15">
        <f ca="1">(BV421*DCF!H$46-DCF!H$5*MAX(BV421*DCF!H$46,0)-MAX(BV421-BU421,0)/Inputs!$B$24)*DCF!H$6</f>
        <v>-2285.6738826782439</v>
      </c>
      <c r="DD421" s="15">
        <f ca="1">(BW421*DCF!I$46-DCF!I$5*MAX(BW421*DCF!I$46,0)-MAX(BW421-BV421,0)/Inputs!$B$24)*DCF!I$6</f>
        <v>-701.0760177116731</v>
      </c>
      <c r="DE421" s="15">
        <f ca="1">(BX421*DCF!J$46-DCF!J$5*MAX(BX421*DCF!J$46,0)-MAX(BX421-BW421,0)/Inputs!$B$24)*DCF!J$6</f>
        <v>-1838.7668529109108</v>
      </c>
      <c r="DF421" s="15">
        <f ca="1">(BY421*DCF!K$46-DCF!K$5*MAX(BY421*DCF!K$46,0)-MAX(BY421-BX421,0)/Inputs!$B$24)*DCF!K$6</f>
        <v>-70.719197096750236</v>
      </c>
      <c r="DG421" s="15">
        <f ca="1">(BZ421*DCF!L$46-DCF!L$5*MAX(BZ421*DCF!L$46,0)-MAX(BZ421-BY421,0)/Inputs!$B$24)*DCF!L$6</f>
        <v>-616.9590722588149</v>
      </c>
      <c r="DH421" s="15">
        <f ca="1">(CA421*DCF!M$46-DCF!M$5*MAX(CA421*DCF!M$46,0)-MAX(CA421-BZ421,0)/Inputs!$B$24)*DCF!M$6</f>
        <v>4998.2493500932151</v>
      </c>
      <c r="DI421" s="15">
        <f ca="1">SUM(CB421:CL421)+BE421*DCF!M$10*(1+Inputs!$B$30)*(1-Inputs!$B$33)*(1-Inputs!$B$30/Inputs!$B$31)/(Inputs!$B$29-Inputs!$B$30)*DCF!M$6</f>
        <v>137647.45885618788</v>
      </c>
      <c r="DJ421" s="15">
        <f ca="1">SUM(CM421:CW421)+BP421*DCF!M$28*(1+Inputs!$B$30)*(1-Inputs!$B$33)*(1-Inputs!$B$30/Inputs!$B$31)/(Inputs!$B$29-Inputs!$B$30)*DCF!M$6</f>
        <v>730876.43703020387</v>
      </c>
      <c r="DK421" s="15">
        <f ca="1">SUM(CX421:DH421)+CA421*DCF!M$46*(1+Inputs!$B$30)*(1-Inputs!$B$33)*(1-Inputs!$B$30/Inputs!$B$31)/(Inputs!$B$29-Inputs!$B$30)*DCF!M$6</f>
        <v>116155.95379174777</v>
      </c>
      <c r="DM421" s="15">
        <f ca="1">DI421+DJ421+DK421+Inputs!$B$34+Inputs!$B$36-Inputs!$B$35</f>
        <v>1061530.8496781397</v>
      </c>
    </row>
    <row r="422" spans="1:117" x14ac:dyDescent="0.75">
      <c r="A422" s="11">
        <v>409</v>
      </c>
      <c r="C422" s="23">
        <f t="shared" ca="1" si="250"/>
        <v>0.63042699555439197</v>
      </c>
      <c r="D422" s="23">
        <f t="shared" ca="1" si="250"/>
        <v>0.5958903387982204</v>
      </c>
      <c r="E422" s="23">
        <f t="shared" ca="1" si="250"/>
        <v>-0.78221876181361827</v>
      </c>
      <c r="F422" s="23">
        <f t="shared" ca="1" si="250"/>
        <v>-1.9366855681954271</v>
      </c>
      <c r="G422" s="23">
        <f t="shared" ca="1" si="250"/>
        <v>1.2192809733619596</v>
      </c>
      <c r="H422" s="23">
        <f t="shared" ca="1" si="250"/>
        <v>0.8532820141689782</v>
      </c>
      <c r="I422" s="23">
        <f t="shared" ca="1" si="250"/>
        <v>-7.3695759439603978E-2</v>
      </c>
      <c r="J422" s="23">
        <f t="shared" ca="1" si="250"/>
        <v>1.4690929081600508</v>
      </c>
      <c r="K422" s="23">
        <f t="shared" ca="1" si="250"/>
        <v>-0.33944796588085946</v>
      </c>
      <c r="L422" s="23">
        <f t="shared" ca="1" si="250"/>
        <v>1.4854276417138494</v>
      </c>
      <c r="M422" s="23">
        <f t="shared" ca="1" si="250"/>
        <v>-0.69202885259907199</v>
      </c>
      <c r="N422" s="23">
        <f ca="1">SQRT(Inputs!$B$38)*C422+SQRT(1-Inputs!$B$38)*_xlfn.NORM.S.INV(RAND())</f>
        <v>0.73230378957647169</v>
      </c>
      <c r="O422" s="23">
        <f ca="1">SQRT(Inputs!$B$38)*D422+SQRT(1-Inputs!$B$38)*_xlfn.NORM.S.INV(RAND())</f>
        <v>-0.21126161075695199</v>
      </c>
      <c r="P422" s="23">
        <f ca="1">SQRT(Inputs!$B$38)*E422+SQRT(1-Inputs!$B$38)*_xlfn.NORM.S.INV(RAND())</f>
        <v>-1.9018268253269874</v>
      </c>
      <c r="Q422" s="23">
        <f ca="1">SQRT(Inputs!$B$38)*F422+SQRT(1-Inputs!$B$38)*_xlfn.NORM.S.INV(RAND())</f>
        <v>-1.8069381907915334</v>
      </c>
      <c r="R422" s="23">
        <f ca="1">SQRT(Inputs!$B$38)*G422+SQRT(1-Inputs!$B$38)*_xlfn.NORM.S.INV(RAND())</f>
        <v>1.4460228031988338</v>
      </c>
      <c r="S422" s="23">
        <f ca="1">SQRT(Inputs!$B$38)*H422+SQRT(1-Inputs!$B$38)*_xlfn.NORM.S.INV(RAND())</f>
        <v>0.16139201803717024</v>
      </c>
      <c r="T422" s="23">
        <f ca="1">SQRT(Inputs!$B$38)*I422+SQRT(1-Inputs!$B$38)*_xlfn.NORM.S.INV(RAND())</f>
        <v>0.89221158801581302</v>
      </c>
      <c r="U422" s="23">
        <f ca="1">SQRT(Inputs!$B$38)*J422+SQRT(1-Inputs!$B$38)*_xlfn.NORM.S.INV(RAND())</f>
        <v>0.21758861831519849</v>
      </c>
      <c r="V422" s="23">
        <f ca="1">SQRT(Inputs!$B$38)*K422+SQRT(1-Inputs!$B$38)*_xlfn.NORM.S.INV(RAND())</f>
        <v>0.57897612951011745</v>
      </c>
      <c r="W422" s="23">
        <f ca="1">SQRT(Inputs!$B$38)*L422+SQRT(1-Inputs!$B$38)*_xlfn.NORM.S.INV(RAND())</f>
        <v>1.516941636562219E-2</v>
      </c>
      <c r="X422" s="23">
        <f ca="1">SQRT(Inputs!$B$38)*M422+SQRT(1-Inputs!$B$38)*_xlfn.NORM.S.INV(RAND())</f>
        <v>-0.72795400103321117</v>
      </c>
      <c r="Y422" s="23">
        <f ca="1">SQRT(Inputs!$B$38)*C422+SQRT(1-Inputs!$B$38)*_xlfn.NORM.S.INV(RAND())</f>
        <v>1.4624446127475415</v>
      </c>
      <c r="Z422" s="23">
        <f ca="1">SQRT(Inputs!$B$38)*D422+SQRT(1-Inputs!$B$38)*_xlfn.NORM.S.INV(RAND())</f>
        <v>2.0271321654016856</v>
      </c>
      <c r="AA422" s="23">
        <f ca="1">SQRT(Inputs!$B$38)*E422+SQRT(1-Inputs!$B$38)*_xlfn.NORM.S.INV(RAND())</f>
        <v>-0.33984581276730796</v>
      </c>
      <c r="AB422" s="23">
        <f ca="1">SQRT(Inputs!$B$38)*F422+SQRT(1-Inputs!$B$38)*_xlfn.NORM.S.INV(RAND())</f>
        <v>-1.0370510898214587</v>
      </c>
      <c r="AC422" s="23">
        <f ca="1">SQRT(Inputs!$B$38)*G422+SQRT(1-Inputs!$B$38)*_xlfn.NORM.S.INV(RAND())</f>
        <v>1.367637749449566</v>
      </c>
      <c r="AD422" s="23">
        <f ca="1">SQRT(Inputs!$B$38)*H422+SQRT(1-Inputs!$B$38)*_xlfn.NORM.S.INV(RAND())</f>
        <v>1.6876230845969979</v>
      </c>
      <c r="AE422" s="23">
        <f ca="1">SQRT(Inputs!$B$38)*I422+SQRT(1-Inputs!$B$38)*_xlfn.NORM.S.INV(RAND())</f>
        <v>-1.0133738650648509</v>
      </c>
      <c r="AF422" s="23">
        <f ca="1">SQRT(Inputs!$B$38)*J422+SQRT(1-Inputs!$B$38)*_xlfn.NORM.S.INV(RAND())</f>
        <v>0.74878220990138189</v>
      </c>
      <c r="AG422" s="23">
        <f ca="1">SQRT(Inputs!$B$38)*K422+SQRT(1-Inputs!$B$38)*_xlfn.NORM.S.INV(RAND())</f>
        <v>0.53835389226334118</v>
      </c>
      <c r="AH422" s="23">
        <f ca="1">SQRT(Inputs!$B$38)*L422+SQRT(1-Inputs!$B$38)*_xlfn.NORM.S.INV(RAND())</f>
        <v>-0.2693332996617368</v>
      </c>
      <c r="AI422" s="23">
        <f ca="1">SQRT(Inputs!$B$38)*M422+SQRT(1-Inputs!$B$38)*_xlfn.NORM.S.INV(RAND())</f>
        <v>-1.478411287307634</v>
      </c>
      <c r="AJ422" s="23">
        <f ca="1">SQRT(Inputs!$B$38)*C422+SQRT(1-Inputs!$B$38)*_xlfn.NORM.S.INV(RAND())</f>
        <v>-0.20136185882466817</v>
      </c>
      <c r="AK422" s="23">
        <f ca="1">SQRT(Inputs!$B$38)*D422+SQRT(1-Inputs!$B$38)*_xlfn.NORM.S.INV(RAND())</f>
        <v>0.9318128499002587</v>
      </c>
      <c r="AL422" s="23">
        <f ca="1">SQRT(Inputs!$B$38)*E422+SQRT(1-Inputs!$B$38)*_xlfn.NORM.S.INV(RAND())</f>
        <v>-6.2302777121264752E-2</v>
      </c>
      <c r="AM422" s="23">
        <f ca="1">SQRT(Inputs!$B$38)*F422+SQRT(1-Inputs!$B$38)*_xlfn.NORM.S.INV(RAND())</f>
        <v>-1.1918143338385874</v>
      </c>
      <c r="AN422" s="23">
        <f ca="1">SQRT(Inputs!$B$38)*G422+SQRT(1-Inputs!$B$38)*_xlfn.NORM.S.INV(RAND())</f>
        <v>0.59854188446350887</v>
      </c>
      <c r="AO422" s="23">
        <f ca="1">SQRT(Inputs!$B$38)*H422+SQRT(1-Inputs!$B$38)*_xlfn.NORM.S.INV(RAND())</f>
        <v>0.70170408417325492</v>
      </c>
      <c r="AP422" s="23">
        <f ca="1">SQRT(Inputs!$B$38)*I422+SQRT(1-Inputs!$B$38)*_xlfn.NORM.S.INV(RAND())</f>
        <v>9.0780674425911034E-2</v>
      </c>
      <c r="AQ422" s="23">
        <f ca="1">SQRT(Inputs!$B$38)*J422+SQRT(1-Inputs!$B$38)*_xlfn.NORM.S.INV(RAND())</f>
        <v>1.6679186584065349</v>
      </c>
      <c r="AR422" s="23">
        <f ca="1">SQRT(Inputs!$B$38)*K422+SQRT(1-Inputs!$B$38)*_xlfn.NORM.S.INV(RAND())</f>
        <v>-0.62279700201184207</v>
      </c>
      <c r="AS422" s="23">
        <f ca="1">SQRT(Inputs!$B$38)*L422+SQRT(1-Inputs!$B$38)*_xlfn.NORM.S.INV(RAND())</f>
        <v>1.1700741000647417</v>
      </c>
      <c r="AT422" s="23">
        <f ca="1">SQRT(Inputs!$B$38)*M422+SQRT(1-Inputs!$B$38)*_xlfn.NORM.S.INV(RAND())</f>
        <v>0.31922297476496575</v>
      </c>
      <c r="AU422" s="15">
        <f ca="1">Inputs!$B$6*EXP($B$8-0.5*C$5^2+C$5*N422)</f>
        <v>5586.7482175023697</v>
      </c>
      <c r="AV422" s="15">
        <f t="shared" ca="1" si="219"/>
        <v>6592.4039360425904</v>
      </c>
      <c r="AW422" s="15">
        <f t="shared" ca="1" si="220"/>
        <v>6219.5221259153523</v>
      </c>
      <c r="AX422" s="15">
        <f t="shared" ca="1" si="221"/>
        <v>6058.9409623347574</v>
      </c>
      <c r="AY422" s="15">
        <f t="shared" ca="1" si="222"/>
        <v>8766.9189842110827</v>
      </c>
      <c r="AZ422" s="15">
        <f t="shared" ca="1" si="223"/>
        <v>10914.440956565399</v>
      </c>
      <c r="BA422" s="15">
        <f t="shared" ca="1" si="224"/>
        <v>14663.781731055506</v>
      </c>
      <c r="BB422" s="15">
        <f t="shared" ca="1" si="225"/>
        <v>18348.610646608231</v>
      </c>
      <c r="BC422" s="15">
        <f t="shared" ca="1" si="226"/>
        <v>23764.085688835734</v>
      </c>
      <c r="BD422" s="15">
        <f t="shared" ca="1" si="227"/>
        <v>29154.582715593337</v>
      </c>
      <c r="BE422" s="15">
        <f t="shared" ca="1" si="228"/>
        <v>33433.356750832958</v>
      </c>
      <c r="BF422" s="15">
        <f ca="1">Inputs!$B$13*EXP($B$9-0.5*C$6^2+C$6*Y422)</f>
        <v>18482.793513751665</v>
      </c>
      <c r="BG422" s="15">
        <f t="shared" ca="1" si="229"/>
        <v>32473.565115311008</v>
      </c>
      <c r="BH422" s="15">
        <f t="shared" ca="1" si="230"/>
        <v>37502.168928568077</v>
      </c>
      <c r="BI422" s="15">
        <f t="shared" ca="1" si="231"/>
        <v>39135.245430167663</v>
      </c>
      <c r="BJ422" s="15">
        <f t="shared" ca="1" si="232"/>
        <v>58432.138501008034</v>
      </c>
      <c r="BK422" s="15">
        <f t="shared" ca="1" si="233"/>
        <v>90237.926713459732</v>
      </c>
      <c r="BL422" s="15">
        <f t="shared" ca="1" si="234"/>
        <v>97204.860097441298</v>
      </c>
      <c r="BM422" s="15">
        <f t="shared" ca="1" si="235"/>
        <v>131133.58551221821</v>
      </c>
      <c r="BN422" s="15">
        <f t="shared" ca="1" si="236"/>
        <v>172025.54785597746</v>
      </c>
      <c r="BO422" s="15">
        <f t="shared" ca="1" si="237"/>
        <v>205135.84327001564</v>
      </c>
      <c r="BP422" s="15">
        <f t="shared" ca="1" si="238"/>
        <v>213545.17466558595</v>
      </c>
      <c r="BQ422" s="15">
        <f ca="1">Inputs!$B$20*EXP($B$10-0.5*C$7^2+C$7*AJ422)</f>
        <v>3993.8426646540333</v>
      </c>
      <c r="BR422" s="15">
        <f t="shared" ca="1" si="239"/>
        <v>7285.3136680452944</v>
      </c>
      <c r="BS422" s="15">
        <f t="shared" ca="1" si="240"/>
        <v>9799.5282964134694</v>
      </c>
      <c r="BT422" s="15">
        <f t="shared" ca="1" si="241"/>
        <v>9883.6697448057694</v>
      </c>
      <c r="BU422" s="15">
        <f t="shared" ca="1" si="242"/>
        <v>15832.239160953826</v>
      </c>
      <c r="BV422" s="15">
        <f t="shared" ca="1" si="243"/>
        <v>25799.924370379696</v>
      </c>
      <c r="BW422" s="15">
        <f t="shared" ca="1" si="244"/>
        <v>36700.763958882453</v>
      </c>
      <c r="BX422" s="15">
        <f t="shared" ca="1" si="245"/>
        <v>71714.088767857247</v>
      </c>
      <c r="BY422" s="15">
        <f t="shared" ca="1" si="246"/>
        <v>89196.182074278884</v>
      </c>
      <c r="BZ422" s="15">
        <f t="shared" ca="1" si="247"/>
        <v>155189.97984433392</v>
      </c>
      <c r="CA422" s="15">
        <f t="shared" ca="1" si="248"/>
        <v>230718.29924368998</v>
      </c>
      <c r="CB422" s="15">
        <f ca="1">(AU422*DCF!C$10-DCF!C$5*MAX(AU422*DCF!C$10,0)-MAX(AU422-Inputs!$B$6,0)/Inputs!$B$10)*DCF!C$6</f>
        <v>1038.621444552929</v>
      </c>
      <c r="CC422" s="15">
        <f ca="1">(AV422*DCF!D$10-DCF!D$5*MAX(AV422*DCF!D$10,0)-MAX(AV422-AU422,0)/Inputs!$B$10)*DCF!D$6</f>
        <v>1361.6509702536027</v>
      </c>
      <c r="CD422" s="15">
        <f ca="1">(AW422*DCF!E$10-DCF!E$5*MAX(AW422*DCF!E$10,0)-MAX(AW422-AV422,0)/Inputs!$B$10)*DCF!E$6</f>
        <v>1435.9886524142937</v>
      </c>
      <c r="CE422" s="15">
        <f ca="1">(AX422*DCF!F$10-DCF!F$5*MAX(AX422*DCF!F$10,0)-MAX(AX422-AW422,0)/Inputs!$B$10)*DCF!F$6</f>
        <v>1322.6571560450723</v>
      </c>
      <c r="CF422" s="15">
        <f ca="1">(AY422*DCF!G$10-DCF!G$5*MAX(AY422*DCF!G$10,0)-MAX(AY422-AX422,0)/Inputs!$B$10)*DCF!G$6</f>
        <v>1285.814485768497</v>
      </c>
      <c r="CG422" s="15">
        <f ca="1">(AZ422*DCF!H$10-DCF!H$5*MAX(AZ422*DCF!H$10,0)-MAX(AZ422-AY422,0)/Inputs!$B$10)*DCF!H$6</f>
        <v>1737.7155148350359</v>
      </c>
      <c r="CH422" s="15">
        <f ca="1">(BA422*DCF!I$10-DCF!I$5*MAX(BA422*DCF!I$10,0)-MAX(BA422-AZ422,0)/Inputs!$B$10)*DCF!I$6</f>
        <v>2063.5147338340275</v>
      </c>
      <c r="CI422" s="15">
        <f ca="1">(BB422*DCF!J$10-DCF!J$5*MAX(BB422*DCF!J$10,0)-MAX(BB422-BA422,0)/Inputs!$B$10)*DCF!J$6</f>
        <v>2590.2890606406199</v>
      </c>
      <c r="CJ422" s="15">
        <f ca="1">(BC422*DCF!K$10-DCF!K$5*MAX(BC422*DCF!K$10,0)-MAX(BC422-BB422,0)/Inputs!$B$10)*DCF!K$6</f>
        <v>3067.5520752557691</v>
      </c>
      <c r="CK422" s="15">
        <f ca="1">(BD422*DCF!L$10-DCF!L$5*MAX(BD422*DCF!L$10,0)-MAX(BD422-BC422,0)/Inputs!$B$10)*DCF!L$6</f>
        <v>3699.9869307882173</v>
      </c>
      <c r="CL422" s="15">
        <f ca="1">(BE422*DCF!M$10-DCF!M$5*MAX(BE422*DCF!M$10,0)-MAX(BE422-BD422,0)/Inputs!$B$10)*DCF!M$6</f>
        <v>4206.7337893220893</v>
      </c>
      <c r="CM422" s="15">
        <f ca="1">(BF422*DCF!C$28-DCF!C$5*MAX(BF422*DCF!C$28,0)-MAX(BF422-Inputs!$B$13,0)/Inputs!$B$17)*DCF!C$6</f>
        <v>4002.0759790142561</v>
      </c>
      <c r="CN422" s="15">
        <f ca="1">(BG422*DCF!D$28-DCF!D$5*MAX(BG422*DCF!D$28,0)-MAX(BG422-BF422,0)/Inputs!$B$17)*DCF!D$6</f>
        <v>6579.3408363886738</v>
      </c>
      <c r="CO422" s="15">
        <f ca="1">(BH422*DCF!E$28-DCF!E$5*MAX(BH422*DCF!E$28,0)-MAX(BH422-BG422,0)/Inputs!$B$17)*DCF!E$6</f>
        <v>9630.2134268641785</v>
      </c>
      <c r="CP422" s="15">
        <f ca="1">(BI422*DCF!F$28-DCF!F$5*MAX(BI422*DCF!F$28,0)-MAX(BI422-BH422,0)/Inputs!$B$17)*DCF!F$6</f>
        <v>10326.860888313191</v>
      </c>
      <c r="CQ422" s="15">
        <f ca="1">(BJ422*DCF!G$28-DCF!G$5*MAX(BJ422*DCF!G$28,0)-MAX(BJ422-BI422,0)/Inputs!$B$17)*DCF!G$6</f>
        <v>11915.114872955599</v>
      </c>
      <c r="CR422" s="15">
        <f ca="1">(BK422*DCF!H$28-DCF!H$5*MAX(BK422*DCF!H$28,0)-MAX(BK422-BJ422,0)/Inputs!$B$17)*DCF!H$6</f>
        <v>17375.107941895236</v>
      </c>
      <c r="CS422" s="15">
        <f ca="1">(BL422*DCF!I$28-DCF!I$5*MAX(BL422*DCF!I$28,0)-MAX(BL422-BK422,0)/Inputs!$B$17)*DCF!I$6</f>
        <v>21858.049545130176</v>
      </c>
      <c r="CT422" s="15">
        <f ca="1">(BM422*DCF!J$28-DCF!J$5*MAX(BM422*DCF!J$28,0)-MAX(BM422-BL422,0)/Inputs!$B$17)*DCF!J$6</f>
        <v>24755.003978672059</v>
      </c>
      <c r="CU422" s="15">
        <f ca="1">(BN422*DCF!K$28-DCF!K$5*MAX(BN422*DCF!K$28,0)-MAX(BN422-BM422,0)/Inputs!$B$17)*DCF!K$6</f>
        <v>31320.190645998005</v>
      </c>
      <c r="CV422" s="15">
        <f ca="1">(BO422*DCF!L$28-DCF!L$5*MAX(BO422*DCF!L$28,0)-MAX(BO422-BN422,0)/Inputs!$B$17)*DCF!L$6</f>
        <v>37182.421370742457</v>
      </c>
      <c r="CW422" s="15">
        <f ca="1">(BP422*DCF!M$28-DCF!M$5*MAX(BP422*DCF!M$28,0)-MAX(BP422-BO422,0)/Inputs!$B$17)*DCF!M$6</f>
        <v>39299.636770944569</v>
      </c>
      <c r="CX422" s="15">
        <f ca="1">(BQ422*DCF!C$46-DCF!C$5*MAX(BQ422*DCF!C$46,0)-MAX(BQ422-Inputs!$B$20,0)/Inputs!$B$24)*DCF!C$6</f>
        <v>-1288.5745944485218</v>
      </c>
      <c r="CY422" s="15">
        <f ca="1">(BR422*DCF!D$46-DCF!D$5*MAX(BR422*DCF!D$46,0)-MAX(BR422-BQ422,0)/Inputs!$B$24)*DCF!D$6</f>
        <v>-2647.8765028815037</v>
      </c>
      <c r="CZ422" s="15">
        <f ca="1">(BS422*DCF!E$46-DCF!E$5*MAX(BS422*DCF!E$46,0)-MAX(BS422-BR422,0)/Inputs!$B$24)*DCF!E$6</f>
        <v>-2149.8454745785534</v>
      </c>
      <c r="DA422" s="15">
        <f ca="1">(BT422*DCF!F$46-DCF!F$5*MAX(BT422*DCF!F$46,0)-MAX(BT422-BS422,0)/Inputs!$B$24)*DCF!F$6</f>
        <v>-750.42988141747298</v>
      </c>
      <c r="DB422" s="15">
        <f ca="1">(BU422*DCF!G$46-DCF!G$5*MAX(BU422*DCF!G$46,0)-MAX(BU422-BT422,0)/Inputs!$B$24)*DCF!G$6</f>
        <v>-2533.5464669005783</v>
      </c>
      <c r="DC422" s="15">
        <f ca="1">(BV422*DCF!H$46-DCF!H$5*MAX(BV422*DCF!H$46,0)-MAX(BV422-BU422,0)/Inputs!$B$24)*DCF!H$6</f>
        <v>-3097.3971058085363</v>
      </c>
      <c r="DD422" s="15">
        <f ca="1">(BW422*DCF!I$46-DCF!I$5*MAX(BW422*DCF!I$46,0)-MAX(BW422-BV422,0)/Inputs!$B$24)*DCF!I$6</f>
        <v>-2281.5909731234924</v>
      </c>
      <c r="DE422" s="15">
        <f ca="1">(BX422*DCF!J$46-DCF!J$5*MAX(BX422*DCF!J$46,0)-MAX(BX422-BW422,0)/Inputs!$B$24)*DCF!J$6</f>
        <v>-6276.7540502691463</v>
      </c>
      <c r="DF422" s="15">
        <f ca="1">(BY422*DCF!K$46-DCF!K$5*MAX(BY422*DCF!K$46,0)-MAX(BY422-BX422,0)/Inputs!$B$24)*DCF!K$6</f>
        <v>812.53611798894258</v>
      </c>
      <c r="DG422" s="15">
        <f ca="1">(BZ422*DCF!L$46-DCF!L$5*MAX(BZ422*DCF!L$46,0)-MAX(BZ422-BY422,0)/Inputs!$B$24)*DCF!L$6</f>
        <v>-4207.0498340372133</v>
      </c>
      <c r="DH422" s="15">
        <f ca="1">(CA422*DCF!M$46-DCF!M$5*MAX(CA422*DCF!M$46,0)-MAX(CA422-BZ422,0)/Inputs!$B$24)*DCF!M$6</f>
        <v>2297.7456298398397</v>
      </c>
      <c r="DI422" s="15">
        <f ca="1">SUM(CB422:CL422)+BE422*DCF!M$10*(1+Inputs!$B$30)*(1-Inputs!$B$33)*(1-Inputs!$B$30/Inputs!$B$31)/(Inputs!$B$29-Inputs!$B$30)*DCF!M$6</f>
        <v>116855.99876165191</v>
      </c>
      <c r="DJ422" s="15">
        <f ca="1">SUM(CM422:CW422)+BP422*DCF!M$28*(1+Inputs!$B$30)*(1-Inputs!$B$33)*(1-Inputs!$B$30/Inputs!$B$31)/(Inputs!$B$29-Inputs!$B$30)*DCF!M$6</f>
        <v>1006642.7428394819</v>
      </c>
      <c r="DK422" s="15">
        <f ca="1">SUM(CX422:DH422)+CA422*DCF!M$46*(1+Inputs!$B$30)*(1-Inputs!$B$33)*(1-Inputs!$B$30/Inputs!$B$31)/(Inputs!$B$29-Inputs!$B$30)*DCF!M$6</f>
        <v>334595.03782483563</v>
      </c>
      <c r="DM422" s="15">
        <f ca="1">DI422+DJ422+DK422+Inputs!$B$34+Inputs!$B$36-Inputs!$B$35</f>
        <v>1534944.7794259693</v>
      </c>
    </row>
    <row r="423" spans="1:117" x14ac:dyDescent="0.75">
      <c r="A423" s="11">
        <v>410</v>
      </c>
      <c r="C423" s="23">
        <f t="shared" ca="1" si="250"/>
        <v>-0.65799070972831841</v>
      </c>
      <c r="D423" s="23">
        <f t="shared" ca="1" si="250"/>
        <v>0.12776311924725603</v>
      </c>
      <c r="E423" s="23">
        <f t="shared" ca="1" si="250"/>
        <v>0.50286869884691376</v>
      </c>
      <c r="F423" s="23">
        <f t="shared" ca="1" si="250"/>
        <v>0.48874635893856677</v>
      </c>
      <c r="G423" s="23">
        <f t="shared" ca="1" si="250"/>
        <v>0.23466006688039884</v>
      </c>
      <c r="H423" s="23">
        <f t="shared" ca="1" si="250"/>
        <v>0.49224186909362633</v>
      </c>
      <c r="I423" s="23">
        <f t="shared" ca="1" si="250"/>
        <v>0.22074125464769967</v>
      </c>
      <c r="J423" s="23">
        <f t="shared" ca="1" si="250"/>
        <v>-1.0001406334434091</v>
      </c>
      <c r="K423" s="23">
        <f t="shared" ca="1" si="250"/>
        <v>-9.280121300157225E-2</v>
      </c>
      <c r="L423" s="23">
        <f t="shared" ca="1" si="250"/>
        <v>0.58770637968760231</v>
      </c>
      <c r="M423" s="23">
        <f t="shared" ca="1" si="250"/>
        <v>0.39703554183425593</v>
      </c>
      <c r="N423" s="23">
        <f ca="1">SQRT(Inputs!$B$38)*C423+SQRT(1-Inputs!$B$38)*_xlfn.NORM.S.INV(RAND())</f>
        <v>-0.4739189235920292</v>
      </c>
      <c r="O423" s="23">
        <f ca="1">SQRT(Inputs!$B$38)*D423+SQRT(1-Inputs!$B$38)*_xlfn.NORM.S.INV(RAND())</f>
        <v>-0.67552552373299268</v>
      </c>
      <c r="P423" s="23">
        <f ca="1">SQRT(Inputs!$B$38)*E423+SQRT(1-Inputs!$B$38)*_xlfn.NORM.S.INV(RAND())</f>
        <v>0.18136389305421721</v>
      </c>
      <c r="Q423" s="23">
        <f ca="1">SQRT(Inputs!$B$38)*F423+SQRT(1-Inputs!$B$38)*_xlfn.NORM.S.INV(RAND())</f>
        <v>0.38760486367482039</v>
      </c>
      <c r="R423" s="23">
        <f ca="1">SQRT(Inputs!$B$38)*G423+SQRT(1-Inputs!$B$38)*_xlfn.NORM.S.INV(RAND())</f>
        <v>-1.3337212057175569</v>
      </c>
      <c r="S423" s="23">
        <f ca="1">SQRT(Inputs!$B$38)*H423+SQRT(1-Inputs!$B$38)*_xlfn.NORM.S.INV(RAND())</f>
        <v>-1.8790838436107475</v>
      </c>
      <c r="T423" s="23">
        <f ca="1">SQRT(Inputs!$B$38)*I423+SQRT(1-Inputs!$B$38)*_xlfn.NORM.S.INV(RAND())</f>
        <v>-9.7412434805064091E-2</v>
      </c>
      <c r="U423" s="23">
        <f ca="1">SQRT(Inputs!$B$38)*J423+SQRT(1-Inputs!$B$38)*_xlfn.NORM.S.INV(RAND())</f>
        <v>0.69757187675333698</v>
      </c>
      <c r="V423" s="23">
        <f ca="1">SQRT(Inputs!$B$38)*K423+SQRT(1-Inputs!$B$38)*_xlfn.NORM.S.INV(RAND())</f>
        <v>0.55244640372599407</v>
      </c>
      <c r="W423" s="23">
        <f ca="1">SQRT(Inputs!$B$38)*L423+SQRT(1-Inputs!$B$38)*_xlfn.NORM.S.INV(RAND())</f>
        <v>0.35851564993140145</v>
      </c>
      <c r="X423" s="23">
        <f ca="1">SQRT(Inputs!$B$38)*M423+SQRT(1-Inputs!$B$38)*_xlfn.NORM.S.INV(RAND())</f>
        <v>1.3098171766416085</v>
      </c>
      <c r="Y423" s="23">
        <f ca="1">SQRT(Inputs!$B$38)*C423+SQRT(1-Inputs!$B$38)*_xlfn.NORM.S.INV(RAND())</f>
        <v>-0.94968836703122461</v>
      </c>
      <c r="Z423" s="23">
        <f ca="1">SQRT(Inputs!$B$38)*D423+SQRT(1-Inputs!$B$38)*_xlfn.NORM.S.INV(RAND())</f>
        <v>-0.19378873129656171</v>
      </c>
      <c r="AA423" s="23">
        <f ca="1">SQRT(Inputs!$B$38)*E423+SQRT(1-Inputs!$B$38)*_xlfn.NORM.S.INV(RAND())</f>
        <v>3.9812380557358584E-2</v>
      </c>
      <c r="AB423" s="23">
        <f ca="1">SQRT(Inputs!$B$38)*F423+SQRT(1-Inputs!$B$38)*_xlfn.NORM.S.INV(RAND())</f>
        <v>0.32469446755044346</v>
      </c>
      <c r="AC423" s="23">
        <f ca="1">SQRT(Inputs!$B$38)*G423+SQRT(1-Inputs!$B$38)*_xlfn.NORM.S.INV(RAND())</f>
        <v>-0.53191093776531462</v>
      </c>
      <c r="AD423" s="23">
        <f ca="1">SQRT(Inputs!$B$38)*H423+SQRT(1-Inputs!$B$38)*_xlfn.NORM.S.INV(RAND())</f>
        <v>-0.13030838102469333</v>
      </c>
      <c r="AE423" s="23">
        <f ca="1">SQRT(Inputs!$B$38)*I423+SQRT(1-Inputs!$B$38)*_xlfn.NORM.S.INV(RAND())</f>
        <v>2.1932067142238471E-2</v>
      </c>
      <c r="AF423" s="23">
        <f ca="1">SQRT(Inputs!$B$38)*J423+SQRT(1-Inputs!$B$38)*_xlfn.NORM.S.INV(RAND())</f>
        <v>0.63315724984745025</v>
      </c>
      <c r="AG423" s="23">
        <f ca="1">SQRT(Inputs!$B$38)*K423+SQRT(1-Inputs!$B$38)*_xlfn.NORM.S.INV(RAND())</f>
        <v>-0.68148288444057037</v>
      </c>
      <c r="AH423" s="23">
        <f ca="1">SQRT(Inputs!$B$38)*L423+SQRT(1-Inputs!$B$38)*_xlfn.NORM.S.INV(RAND())</f>
        <v>1.3513404787941115</v>
      </c>
      <c r="AI423" s="23">
        <f ca="1">SQRT(Inputs!$B$38)*M423+SQRT(1-Inputs!$B$38)*_xlfn.NORM.S.INV(RAND())</f>
        <v>1.1406169737505709</v>
      </c>
      <c r="AJ423" s="23">
        <f ca="1">SQRT(Inputs!$B$38)*C423+SQRT(1-Inputs!$B$38)*_xlfn.NORM.S.INV(RAND())</f>
        <v>0.4473578764551564</v>
      </c>
      <c r="AK423" s="23">
        <f ca="1">SQRT(Inputs!$B$38)*D423+SQRT(1-Inputs!$B$38)*_xlfn.NORM.S.INV(RAND())</f>
        <v>-0.53820706505789073</v>
      </c>
      <c r="AL423" s="23">
        <f ca="1">SQRT(Inputs!$B$38)*E423+SQRT(1-Inputs!$B$38)*_xlfn.NORM.S.INV(RAND())</f>
        <v>0.32134848199788701</v>
      </c>
      <c r="AM423" s="23">
        <f ca="1">SQRT(Inputs!$B$38)*F423+SQRT(1-Inputs!$B$38)*_xlfn.NORM.S.INV(RAND())</f>
        <v>0.48653869415500073</v>
      </c>
      <c r="AN423" s="23">
        <f ca="1">SQRT(Inputs!$B$38)*G423+SQRT(1-Inputs!$B$38)*_xlfn.NORM.S.INV(RAND())</f>
        <v>0.63830152312990862</v>
      </c>
      <c r="AO423" s="23">
        <f ca="1">SQRT(Inputs!$B$38)*H423+SQRT(1-Inputs!$B$38)*_xlfn.NORM.S.INV(RAND())</f>
        <v>1.2717337776404682</v>
      </c>
      <c r="AP423" s="23">
        <f ca="1">SQRT(Inputs!$B$38)*I423+SQRT(1-Inputs!$B$38)*_xlfn.NORM.S.INV(RAND())</f>
        <v>0.35761189381808034</v>
      </c>
      <c r="AQ423" s="23">
        <f ca="1">SQRT(Inputs!$B$38)*J423+SQRT(1-Inputs!$B$38)*_xlfn.NORM.S.INV(RAND())</f>
        <v>-0.27584045311425009</v>
      </c>
      <c r="AR423" s="23">
        <f ca="1">SQRT(Inputs!$B$38)*K423+SQRT(1-Inputs!$B$38)*_xlfn.NORM.S.INV(RAND())</f>
        <v>8.1613879886172552E-2</v>
      </c>
      <c r="AS423" s="23">
        <f ca="1">SQRT(Inputs!$B$38)*L423+SQRT(1-Inputs!$B$38)*_xlfn.NORM.S.INV(RAND())</f>
        <v>-0.27227724533738651</v>
      </c>
      <c r="AT423" s="23">
        <f ca="1">SQRT(Inputs!$B$38)*M423+SQRT(1-Inputs!$B$38)*_xlfn.NORM.S.INV(RAND())</f>
        <v>0.79694352548663683</v>
      </c>
      <c r="AU423" s="15">
        <f ca="1">Inputs!$B$6*EXP($B$8-0.5*C$5^2+C$5*N423)</f>
        <v>4595.7980727923232</v>
      </c>
      <c r="AV423" s="15">
        <f t="shared" ca="1" si="219"/>
        <v>5065.2395591858558</v>
      </c>
      <c r="AW423" s="15">
        <f t="shared" ca="1" si="220"/>
        <v>6329.1100218516849</v>
      </c>
      <c r="AX423" s="15">
        <f t="shared" ca="1" si="221"/>
        <v>8110.6028575597402</v>
      </c>
      <c r="AY423" s="15">
        <f t="shared" ca="1" si="222"/>
        <v>8482.3032104410613</v>
      </c>
      <c r="AZ423" s="15">
        <f t="shared" ca="1" si="223"/>
        <v>8434.9799273230892</v>
      </c>
      <c r="BA423" s="15">
        <f t="shared" ca="1" si="224"/>
        <v>10217.55624788802</v>
      </c>
      <c r="BB423" s="15">
        <f t="shared" ca="1" si="225"/>
        <v>13414.953650663754</v>
      </c>
      <c r="BC423" s="15">
        <f t="shared" ca="1" si="226"/>
        <v>17329.854296647594</v>
      </c>
      <c r="BD423" s="15">
        <f t="shared" ca="1" si="227"/>
        <v>21954.711346368662</v>
      </c>
      <c r="BE423" s="15">
        <f t="shared" ca="1" si="228"/>
        <v>30311.421650552431</v>
      </c>
      <c r="BF423" s="15">
        <f ca="1">Inputs!$B$13*EXP($B$9-0.5*C$6^2+C$6*Y423)</f>
        <v>11457.452903440368</v>
      </c>
      <c r="BG423" s="15">
        <f t="shared" ca="1" si="229"/>
        <v>13483.775660764259</v>
      </c>
      <c r="BH423" s="15">
        <f t="shared" ca="1" si="230"/>
        <v>16583.839073052302</v>
      </c>
      <c r="BI423" s="15">
        <f t="shared" ca="1" si="231"/>
        <v>21341.478846990267</v>
      </c>
      <c r="BJ423" s="15">
        <f t="shared" ca="1" si="232"/>
        <v>24232.232333478551</v>
      </c>
      <c r="BK423" s="15">
        <f t="shared" ca="1" si="233"/>
        <v>29217.510954552472</v>
      </c>
      <c r="BL423" s="15">
        <f t="shared" ca="1" si="234"/>
        <v>35992.338915834596</v>
      </c>
      <c r="BM423" s="15">
        <f t="shared" ca="1" si="235"/>
        <v>47862.778131044397</v>
      </c>
      <c r="BN423" s="15">
        <f t="shared" ca="1" si="236"/>
        <v>54248.99083194472</v>
      </c>
      <c r="BO423" s="15">
        <f t="shared" ca="1" si="237"/>
        <v>78100.878036610025</v>
      </c>
      <c r="BP423" s="15">
        <f t="shared" ca="1" si="238"/>
        <v>109388.2750479621</v>
      </c>
      <c r="BQ423" s="15">
        <f ca="1">Inputs!$B$20*EXP($B$10-0.5*C$7^2+C$7*AJ423)</f>
        <v>5027.1011252747048</v>
      </c>
      <c r="BR423" s="15">
        <f t="shared" ca="1" si="239"/>
        <v>5749.4328407329058</v>
      </c>
      <c r="BS423" s="15">
        <f t="shared" ca="1" si="240"/>
        <v>8634.4561477119441</v>
      </c>
      <c r="BT423" s="15">
        <f t="shared" ca="1" si="241"/>
        <v>13525.766031670842</v>
      </c>
      <c r="BU423" s="15">
        <f t="shared" ca="1" si="242"/>
        <v>21875.811647635059</v>
      </c>
      <c r="BV423" s="15">
        <f t="shared" ca="1" si="243"/>
        <v>40533.61568376069</v>
      </c>
      <c r="BW423" s="15">
        <f t="shared" ca="1" si="244"/>
        <v>61009.664277127195</v>
      </c>
      <c r="BX423" s="15">
        <f t="shared" ca="1" si="245"/>
        <v>80741.163014832491</v>
      </c>
      <c r="BY423" s="15">
        <f t="shared" ca="1" si="246"/>
        <v>114912.47462867662</v>
      </c>
      <c r="BZ423" s="15">
        <f t="shared" ca="1" si="247"/>
        <v>153366.36409415375</v>
      </c>
      <c r="CA423" s="15">
        <f t="shared" ca="1" si="248"/>
        <v>248208.31028819396</v>
      </c>
      <c r="CB423" s="15">
        <f ca="1">(AU423*DCF!C$10-DCF!C$5*MAX(AU423*DCF!C$10,0)-MAX(AU423-Inputs!$B$6,0)/Inputs!$B$10)*DCF!C$6</f>
        <v>1045.6870957124806</v>
      </c>
      <c r="CC423" s="15">
        <f ca="1">(AV423*DCF!D$10-DCF!D$5*MAX(AV423*DCF!D$10,0)-MAX(AV423-AU423,0)/Inputs!$B$10)*DCF!D$6</f>
        <v>1120.1568063793857</v>
      </c>
      <c r="CD423" s="15">
        <f ca="1">(AW423*DCF!E$10-DCF!E$5*MAX(AW423*DCF!E$10,0)-MAX(AW423-AV423,0)/Inputs!$B$10)*DCF!E$6</f>
        <v>1176.614785905304</v>
      </c>
      <c r="CE423" s="15">
        <f ca="1">(AX423*DCF!F$10-DCF!F$5*MAX(AX423*DCF!F$10,0)-MAX(AX423-AW423,0)/Inputs!$B$10)*DCF!F$6</f>
        <v>1399.8471873501676</v>
      </c>
      <c r="CF423" s="15">
        <f ca="1">(AY423*DCF!G$10-DCF!G$5*MAX(AY423*DCF!G$10,0)-MAX(AY423-AX423,0)/Inputs!$B$10)*DCF!G$6</f>
        <v>1676.2452369447817</v>
      </c>
      <c r="CG423" s="15">
        <f ca="1">(AZ423*DCF!H$10-DCF!H$5*MAX(AZ423*DCF!H$10,0)-MAX(AZ423-AY423,0)/Inputs!$B$10)*DCF!H$6</f>
        <v>1637.6574031485488</v>
      </c>
      <c r="CH423" s="15">
        <f ca="1">(BA423*DCF!I$10-DCF!I$5*MAX(BA423*DCF!I$10,0)-MAX(BA423-AZ423,0)/Inputs!$B$10)*DCF!I$6</f>
        <v>1573.9698164994797</v>
      </c>
      <c r="CI423" s="15">
        <f ca="1">(BB423*DCF!J$10-DCF!J$5*MAX(BB423*DCF!J$10,0)-MAX(BB423-BA423,0)/Inputs!$B$10)*DCF!J$6</f>
        <v>1817.5242859868229</v>
      </c>
      <c r="CJ423" s="15">
        <f ca="1">(BC423*DCF!K$10-DCF!K$5*MAX(BC423*DCF!K$10,0)-MAX(BC423-BB423,0)/Inputs!$B$10)*DCF!K$6</f>
        <v>2241.8017279989235</v>
      </c>
      <c r="CK423" s="15">
        <f ca="1">(BD423*DCF!L$10-DCF!L$5*MAX(BD423*DCF!L$10,0)-MAX(BD423-BC423,0)/Inputs!$B$10)*DCF!L$6</f>
        <v>2713.1190616129893</v>
      </c>
      <c r="CL423" s="15">
        <f ca="1">(BE423*DCF!M$10-DCF!M$5*MAX(BE423*DCF!M$10,0)-MAX(BE423-BD423,0)/Inputs!$B$10)*DCF!M$6</f>
        <v>3279.0353077229788</v>
      </c>
      <c r="CM423" s="15">
        <f ca="1">(BF423*DCF!C$28-DCF!C$5*MAX(BF423*DCF!C$28,0)-MAX(BF423-Inputs!$B$13,0)/Inputs!$B$17)*DCF!C$6</f>
        <v>3480.4686082946769</v>
      </c>
      <c r="CN423" s="15">
        <f ca="1">(BG423*DCF!D$28-DCF!D$5*MAX(BG423*DCF!D$28,0)-MAX(BG423-BF423,0)/Inputs!$B$17)*DCF!D$6</f>
        <v>3538.9753690680363</v>
      </c>
      <c r="CO423" s="15">
        <f ca="1">(BH423*DCF!E$28-DCF!E$5*MAX(BH423*DCF!E$28,0)-MAX(BH423-BG423,0)/Inputs!$B$17)*DCF!E$6</f>
        <v>4085.8586978168833</v>
      </c>
      <c r="CP423" s="15">
        <f ca="1">(BI423*DCF!F$28-DCF!F$5*MAX(BI423*DCF!F$28,0)-MAX(BI423-BH423,0)/Inputs!$B$17)*DCF!F$6</f>
        <v>4927.4458329199342</v>
      </c>
      <c r="CQ423" s="15">
        <f ca="1">(BJ423*DCF!G$28-DCF!G$5*MAX(BJ423*DCF!G$28,0)-MAX(BJ423-BI423,0)/Inputs!$B$17)*DCF!G$6</f>
        <v>5801.0403490681556</v>
      </c>
      <c r="CR423" s="15">
        <f ca="1">(BK423*DCF!H$28-DCF!H$5*MAX(BK423*DCF!H$28,0)-MAX(BK423-BJ423,0)/Inputs!$B$17)*DCF!H$6</f>
        <v>6451.2404148225523</v>
      </c>
      <c r="CS423" s="15">
        <f ca="1">(BL423*DCF!I$28-DCF!I$5*MAX(BL423*DCF!I$28,0)-MAX(BL423-BK423,0)/Inputs!$B$17)*DCF!I$6</f>
        <v>7491.3122984290976</v>
      </c>
      <c r="CT423" s="15">
        <f ca="1">(BM423*DCF!J$28-DCF!J$5*MAX(BM423*DCF!J$28,0)-MAX(BM423-BL423,0)/Inputs!$B$17)*DCF!J$6</f>
        <v>9103.4496476069889</v>
      </c>
      <c r="CU423" s="15">
        <f ca="1">(BN423*DCF!K$28-DCF!K$5*MAX(BN423*DCF!K$28,0)-MAX(BN423-BM423,0)/Inputs!$B$17)*DCF!K$6</f>
        <v>10674.25127887927</v>
      </c>
      <c r="CV423" s="15">
        <f ca="1">(BO423*DCF!L$28-DCF!L$5*MAX(BO423*DCF!L$28,0)-MAX(BO423-BN423,0)/Inputs!$B$17)*DCF!L$6</f>
        <v>12883.88368597409</v>
      </c>
      <c r="CW423" s="15">
        <f ca="1">(BP423*DCF!M$28-DCF!M$5*MAX(BP423*DCF!M$28,0)-MAX(BP423-BO423,0)/Inputs!$B$17)*DCF!M$6</f>
        <v>17311.055114964987</v>
      </c>
      <c r="CX423" s="15">
        <f ca="1">(BQ423*DCF!C$46-DCF!C$5*MAX(BQ423*DCF!C$46,0)-MAX(BQ423-Inputs!$B$20,0)/Inputs!$B$24)*DCF!C$6</f>
        <v>-2004.4580544628438</v>
      </c>
      <c r="CY423" s="15">
        <f ca="1">(BR423*DCF!D$46-DCF!D$5*MAX(BR423*DCF!D$46,0)-MAX(BR423-BQ423,0)/Inputs!$B$24)*DCF!D$6</f>
        <v>-1289.5070544944454</v>
      </c>
      <c r="CZ423" s="15">
        <f ca="1">(BS423*DCF!E$46-DCF!E$5*MAX(BS423*DCF!E$46,0)-MAX(BS423-BR423,0)/Inputs!$B$24)*DCF!E$6</f>
        <v>-2158.2362373587366</v>
      </c>
      <c r="DA423" s="15">
        <f ca="1">(BT423*DCF!F$46-DCF!F$5*MAX(BT423*DCF!F$46,0)-MAX(BT423-BS423,0)/Inputs!$B$24)*DCF!F$6</f>
        <v>-2766.1123536927471</v>
      </c>
      <c r="DB423" s="15">
        <f ca="1">(BU423*DCF!G$46-DCF!G$5*MAX(BU423*DCF!G$46,0)-MAX(BU423-BT423,0)/Inputs!$B$24)*DCF!G$6</f>
        <v>-3544.649450953194</v>
      </c>
      <c r="DC423" s="15">
        <f ca="1">(BV423*DCF!H$46-DCF!H$5*MAX(BV423*DCF!H$46,0)-MAX(BV423-BU423,0)/Inputs!$B$24)*DCF!H$6</f>
        <v>-5797.7982859640342</v>
      </c>
      <c r="DD423" s="15">
        <f ca="1">(BW423*DCF!I$46-DCF!I$5*MAX(BW423*DCF!I$46,0)-MAX(BW423-BV423,0)/Inputs!$B$24)*DCF!I$6</f>
        <v>-4468.8395819462403</v>
      </c>
      <c r="DE423" s="15">
        <f ca="1">(BX423*DCF!J$46-DCF!J$5*MAX(BX423*DCF!J$46,0)-MAX(BX423-BW423,0)/Inputs!$B$24)*DCF!J$6</f>
        <v>-1845.6026513495187</v>
      </c>
      <c r="DF423" s="15">
        <f ca="1">(BY423*DCF!K$46-DCF!K$5*MAX(BY423*DCF!K$46,0)-MAX(BY423-BX423,0)/Inputs!$B$24)*DCF!K$6</f>
        <v>-1806.8774119529396</v>
      </c>
      <c r="DG423" s="15">
        <f ca="1">(BZ423*DCF!L$46-DCF!L$5*MAX(BZ423*DCF!L$46,0)-MAX(BZ423-BY423,0)/Inputs!$B$24)*DCF!L$6</f>
        <v>1899.2651241492538</v>
      </c>
      <c r="DH423" s="15">
        <f ca="1">(CA423*DCF!M$46-DCF!M$5*MAX(CA423*DCF!M$46,0)-MAX(CA423-BZ423,0)/Inputs!$B$24)*DCF!M$6</f>
        <v>-368.73956046250146</v>
      </c>
      <c r="DI423" s="15">
        <f ca="1">SUM(CB423:CL423)+BE423*DCF!M$10*(1+Inputs!$B$30)*(1-Inputs!$B$33)*(1-Inputs!$B$30/Inputs!$B$31)/(Inputs!$B$29-Inputs!$B$30)*DCF!M$6</f>
        <v>104038.74599580502</v>
      </c>
      <c r="DJ423" s="15">
        <f ca="1">SUM(CM423:CW423)+BP423*DCF!M$28*(1+Inputs!$B$30)*(1-Inputs!$B$33)*(1-Inputs!$B$30/Inputs!$B$31)/(Inputs!$B$29-Inputs!$B$30)*DCF!M$6</f>
        <v>491654.33592273295</v>
      </c>
      <c r="DK423" s="15">
        <f ca="1">SUM(CX423:DH423)+CA423*DCF!M$46*(1+Inputs!$B$30)*(1-Inputs!$B$33)*(1-Inputs!$B$30/Inputs!$B$31)/(Inputs!$B$29-Inputs!$B$30)*DCF!M$6</f>
        <v>359607.8943410436</v>
      </c>
      <c r="DM423" s="15">
        <f ca="1">DI423+DJ423+DK423+Inputs!$B$34+Inputs!$B$36-Inputs!$B$35</f>
        <v>1032151.9762595815</v>
      </c>
    </row>
    <row r="424" spans="1:117" x14ac:dyDescent="0.75">
      <c r="A424" s="11">
        <v>411</v>
      </c>
      <c r="C424" s="23">
        <f t="shared" ref="C424:M433" ca="1" si="251">_xlfn.NORM.S.INV(RAND())</f>
        <v>1.3340971489276809</v>
      </c>
      <c r="D424" s="23">
        <f t="shared" ca="1" si="251"/>
        <v>-0.49772640565613702</v>
      </c>
      <c r="E424" s="23">
        <f t="shared" ca="1" si="251"/>
        <v>-0.8892698960895723</v>
      </c>
      <c r="F424" s="23">
        <f t="shared" ca="1" si="251"/>
        <v>0.59051765967208969</v>
      </c>
      <c r="G424" s="23">
        <f t="shared" ca="1" si="251"/>
        <v>-1.8681798294177412</v>
      </c>
      <c r="H424" s="23">
        <f t="shared" ca="1" si="251"/>
        <v>-0.45052540939928543</v>
      </c>
      <c r="I424" s="23">
        <f t="shared" ca="1" si="251"/>
        <v>0.61121133751779111</v>
      </c>
      <c r="J424" s="23">
        <f t="shared" ca="1" si="251"/>
        <v>7.8415083474346503E-2</v>
      </c>
      <c r="K424" s="23">
        <f t="shared" ca="1" si="251"/>
        <v>0.22491896524684057</v>
      </c>
      <c r="L424" s="23">
        <f t="shared" ca="1" si="251"/>
        <v>1.2607727644070736</v>
      </c>
      <c r="M424" s="23">
        <f t="shared" ca="1" si="251"/>
        <v>0.25770943127022983</v>
      </c>
      <c r="N424" s="23">
        <f ca="1">SQRT(Inputs!$B$38)*C424+SQRT(1-Inputs!$B$38)*_xlfn.NORM.S.INV(RAND())</f>
        <v>2.3564403852188827</v>
      </c>
      <c r="O424" s="23">
        <f ca="1">SQRT(Inputs!$B$38)*D424+SQRT(1-Inputs!$B$38)*_xlfn.NORM.S.INV(RAND())</f>
        <v>0.52096318242544482</v>
      </c>
      <c r="P424" s="23">
        <f ca="1">SQRT(Inputs!$B$38)*E424+SQRT(1-Inputs!$B$38)*_xlfn.NORM.S.INV(RAND())</f>
        <v>0.47453756382541507</v>
      </c>
      <c r="Q424" s="23">
        <f ca="1">SQRT(Inputs!$B$38)*F424+SQRT(1-Inputs!$B$38)*_xlfn.NORM.S.INV(RAND())</f>
        <v>0.29331912601173238</v>
      </c>
      <c r="R424" s="23">
        <f ca="1">SQRT(Inputs!$B$38)*G424+SQRT(1-Inputs!$B$38)*_xlfn.NORM.S.INV(RAND())</f>
        <v>-0.4403504831218561</v>
      </c>
      <c r="S424" s="23">
        <f ca="1">SQRT(Inputs!$B$38)*H424+SQRT(1-Inputs!$B$38)*_xlfn.NORM.S.INV(RAND())</f>
        <v>0.69396354610948308</v>
      </c>
      <c r="T424" s="23">
        <f ca="1">SQRT(Inputs!$B$38)*I424+SQRT(1-Inputs!$B$38)*_xlfn.NORM.S.INV(RAND())</f>
        <v>0.8801117181838205</v>
      </c>
      <c r="U424" s="23">
        <f ca="1">SQRT(Inputs!$B$38)*J424+SQRT(1-Inputs!$B$38)*_xlfn.NORM.S.INV(RAND())</f>
        <v>1.2679161346829637</v>
      </c>
      <c r="V424" s="23">
        <f ca="1">SQRT(Inputs!$B$38)*K424+SQRT(1-Inputs!$B$38)*_xlfn.NORM.S.INV(RAND())</f>
        <v>-0.11646917440107935</v>
      </c>
      <c r="W424" s="23">
        <f ca="1">SQRT(Inputs!$B$38)*L424+SQRT(1-Inputs!$B$38)*_xlfn.NORM.S.INV(RAND())</f>
        <v>1.7094749261449325</v>
      </c>
      <c r="X424" s="23">
        <f ca="1">SQRT(Inputs!$B$38)*M424+SQRT(1-Inputs!$B$38)*_xlfn.NORM.S.INV(RAND())</f>
        <v>1.4478309370006761</v>
      </c>
      <c r="Y424" s="23">
        <f ca="1">SQRT(Inputs!$B$38)*C424+SQRT(1-Inputs!$B$38)*_xlfn.NORM.S.INV(RAND())</f>
        <v>1.0826105988988179</v>
      </c>
      <c r="Z424" s="23">
        <f ca="1">SQRT(Inputs!$B$38)*D424+SQRT(1-Inputs!$B$38)*_xlfn.NORM.S.INV(RAND())</f>
        <v>-1.3309999552505305</v>
      </c>
      <c r="AA424" s="23">
        <f ca="1">SQRT(Inputs!$B$38)*E424+SQRT(1-Inputs!$B$38)*_xlfn.NORM.S.INV(RAND())</f>
        <v>-0.77669624319559527</v>
      </c>
      <c r="AB424" s="23">
        <f ca="1">SQRT(Inputs!$B$38)*F424+SQRT(1-Inputs!$B$38)*_xlfn.NORM.S.INV(RAND())</f>
        <v>0.92512061518212374</v>
      </c>
      <c r="AC424" s="23">
        <f ca="1">SQRT(Inputs!$B$38)*G424+SQRT(1-Inputs!$B$38)*_xlfn.NORM.S.INV(RAND())</f>
        <v>-0.43718414693594221</v>
      </c>
      <c r="AD424" s="23">
        <f ca="1">SQRT(Inputs!$B$38)*H424+SQRT(1-Inputs!$B$38)*_xlfn.NORM.S.INV(RAND())</f>
        <v>0.15795395812707064</v>
      </c>
      <c r="AE424" s="23">
        <f ca="1">SQRT(Inputs!$B$38)*I424+SQRT(1-Inputs!$B$38)*_xlfn.NORM.S.INV(RAND())</f>
        <v>0.99046313752131465</v>
      </c>
      <c r="AF424" s="23">
        <f ca="1">SQRT(Inputs!$B$38)*J424+SQRT(1-Inputs!$B$38)*_xlfn.NORM.S.INV(RAND())</f>
        <v>0.40011242839239947</v>
      </c>
      <c r="AG424" s="23">
        <f ca="1">SQRT(Inputs!$B$38)*K424+SQRT(1-Inputs!$B$38)*_xlfn.NORM.S.INV(RAND())</f>
        <v>1.3902139340057174</v>
      </c>
      <c r="AH424" s="23">
        <f ca="1">SQRT(Inputs!$B$38)*L424+SQRT(1-Inputs!$B$38)*_xlfn.NORM.S.INV(RAND())</f>
        <v>0.60588868449717537</v>
      </c>
      <c r="AI424" s="23">
        <f ca="1">SQRT(Inputs!$B$38)*M424+SQRT(1-Inputs!$B$38)*_xlfn.NORM.S.INV(RAND())</f>
        <v>1.7028874389589634</v>
      </c>
      <c r="AJ424" s="23">
        <f ca="1">SQRT(Inputs!$B$38)*C424+SQRT(1-Inputs!$B$38)*_xlfn.NORM.S.INV(RAND())</f>
        <v>1.7027928532108607</v>
      </c>
      <c r="AK424" s="23">
        <f ca="1">SQRT(Inputs!$B$38)*D424+SQRT(1-Inputs!$B$38)*_xlfn.NORM.S.INV(RAND())</f>
        <v>0.44396482549534955</v>
      </c>
      <c r="AL424" s="23">
        <f ca="1">SQRT(Inputs!$B$38)*E424+SQRT(1-Inputs!$B$38)*_xlfn.NORM.S.INV(RAND())</f>
        <v>1.0139675870393954</v>
      </c>
      <c r="AM424" s="23">
        <f ca="1">SQRT(Inputs!$B$38)*F424+SQRT(1-Inputs!$B$38)*_xlfn.NORM.S.INV(RAND())</f>
        <v>-0.38546367346921462</v>
      </c>
      <c r="AN424" s="23">
        <f ca="1">SQRT(Inputs!$B$38)*G424+SQRT(1-Inputs!$B$38)*_xlfn.NORM.S.INV(RAND())</f>
        <v>-2.352509739675023</v>
      </c>
      <c r="AO424" s="23">
        <f ca="1">SQRT(Inputs!$B$38)*H424+SQRT(1-Inputs!$B$38)*_xlfn.NORM.S.INV(RAND())</f>
        <v>0.46448115666274398</v>
      </c>
      <c r="AP424" s="23">
        <f ca="1">SQRT(Inputs!$B$38)*I424+SQRT(1-Inputs!$B$38)*_xlfn.NORM.S.INV(RAND())</f>
        <v>2.1167638983679411</v>
      </c>
      <c r="AQ424" s="23">
        <f ca="1">SQRT(Inputs!$B$38)*J424+SQRT(1-Inputs!$B$38)*_xlfn.NORM.S.INV(RAND())</f>
        <v>-0.53235082838394576</v>
      </c>
      <c r="AR424" s="23">
        <f ca="1">SQRT(Inputs!$B$38)*K424+SQRT(1-Inputs!$B$38)*_xlfn.NORM.S.INV(RAND())</f>
        <v>0.6495223576275585</v>
      </c>
      <c r="AS424" s="23">
        <f ca="1">SQRT(Inputs!$B$38)*L424+SQRT(1-Inputs!$B$38)*_xlfn.NORM.S.INV(RAND())</f>
        <v>0.52287395499456579</v>
      </c>
      <c r="AT424" s="23">
        <f ca="1">SQRT(Inputs!$B$38)*M424+SQRT(1-Inputs!$B$38)*_xlfn.NORM.S.INV(RAND())</f>
        <v>-9.6041106618014266E-2</v>
      </c>
      <c r="AU424" s="15">
        <f ca="1">Inputs!$B$6*EXP($B$8-0.5*C$5^2+C$5*N424)</f>
        <v>7266.6936116175302</v>
      </c>
      <c r="AV424" s="15">
        <f t="shared" ca="1" si="219"/>
        <v>9549.4401721197537</v>
      </c>
      <c r="AW424" s="15">
        <f t="shared" ca="1" si="220"/>
        <v>12413.49681820011</v>
      </c>
      <c r="AX424" s="15">
        <f t="shared" ca="1" si="221"/>
        <v>15721.316251450071</v>
      </c>
      <c r="AY424" s="15">
        <f t="shared" ca="1" si="222"/>
        <v>18249.94857121769</v>
      </c>
      <c r="AZ424" s="15">
        <f t="shared" ca="1" si="223"/>
        <v>24092.728419538667</v>
      </c>
      <c r="BA424" s="15">
        <f t="shared" ca="1" si="224"/>
        <v>32328.123755718556</v>
      </c>
      <c r="BB424" s="15">
        <f t="shared" ca="1" si="225"/>
        <v>44940.650245421697</v>
      </c>
      <c r="BC424" s="15">
        <f t="shared" ca="1" si="226"/>
        <v>54425.514297648653</v>
      </c>
      <c r="BD424" s="15">
        <f t="shared" ca="1" si="227"/>
        <v>78237.111357084708</v>
      </c>
      <c r="BE424" s="15">
        <f t="shared" ca="1" si="228"/>
        <v>109383.19623553293</v>
      </c>
      <c r="BF424" s="15">
        <f ca="1">Inputs!$B$13*EXP($B$9-0.5*C$6^2+C$6*Y424)</f>
        <v>17142.127031390508</v>
      </c>
      <c r="BG424" s="15">
        <f t="shared" ca="1" si="229"/>
        <v>16431.318131314496</v>
      </c>
      <c r="BH424" s="15">
        <f t="shared" ca="1" si="230"/>
        <v>17649.48621038394</v>
      </c>
      <c r="BI424" s="15">
        <f t="shared" ca="1" si="231"/>
        <v>24911.955338737898</v>
      </c>
      <c r="BJ424" s="15">
        <f t="shared" ca="1" si="232"/>
        <v>28675.221424904768</v>
      </c>
      <c r="BK424" s="15">
        <f t="shared" ca="1" si="233"/>
        <v>35958.407767573895</v>
      </c>
      <c r="BL424" s="15">
        <f t="shared" ca="1" si="234"/>
        <v>50220.049757377252</v>
      </c>
      <c r="BM424" s="15">
        <f t="shared" ca="1" si="235"/>
        <v>64877.168693352811</v>
      </c>
      <c r="BN424" s="15">
        <f t="shared" ca="1" si="236"/>
        <v>94255.164022017067</v>
      </c>
      <c r="BO424" s="15">
        <f t="shared" ca="1" si="237"/>
        <v>124433.44985778263</v>
      </c>
      <c r="BP424" s="15">
        <f t="shared" ca="1" si="238"/>
        <v>185745.3503186646</v>
      </c>
      <c r="BQ424" s="15">
        <f ca="1">Inputs!$B$20*EXP($B$10-0.5*C$7^2+C$7*AJ424)</f>
        <v>7846.9471136916882</v>
      </c>
      <c r="BR424" s="15">
        <f t="shared" ca="1" si="239"/>
        <v>12259.491169691612</v>
      </c>
      <c r="BS424" s="15">
        <f t="shared" ca="1" si="240"/>
        <v>22463.284175357483</v>
      </c>
      <c r="BT424" s="15">
        <f t="shared" ca="1" si="241"/>
        <v>27993.254226587436</v>
      </c>
      <c r="BU424" s="15">
        <f t="shared" ca="1" si="242"/>
        <v>21956.483052171716</v>
      </c>
      <c r="BV424" s="15">
        <f t="shared" ca="1" si="243"/>
        <v>33917.792026445823</v>
      </c>
      <c r="BW424" s="15">
        <f t="shared" ca="1" si="244"/>
        <v>74081.32953481478</v>
      </c>
      <c r="BX424" s="15">
        <f t="shared" ca="1" si="245"/>
        <v>93126.248250286415</v>
      </c>
      <c r="BY424" s="15">
        <f t="shared" ca="1" si="246"/>
        <v>147751.71164146197</v>
      </c>
      <c r="BZ424" s="15">
        <f t="shared" ca="1" si="247"/>
        <v>228233.16762950979</v>
      </c>
      <c r="CA424" s="15">
        <f t="shared" ca="1" si="248"/>
        <v>315173.24003917247</v>
      </c>
      <c r="CB424" s="15">
        <f ca="1">(AU424*DCF!C$10-DCF!C$5*MAX(AU424*DCF!C$10,0)-MAX(AU424-Inputs!$B$6,0)/Inputs!$B$10)*DCF!C$6</f>
        <v>1026.6431344580387</v>
      </c>
      <c r="CC424" s="15">
        <f ca="1">(AV424*DCF!D$10-DCF!D$5*MAX(AV424*DCF!D$10,0)-MAX(AV424-AU424,0)/Inputs!$B$10)*DCF!D$6</f>
        <v>1771.0233415637999</v>
      </c>
      <c r="CD424" s="15">
        <f ca="1">(AW424*DCF!E$10-DCF!E$5*MAX(AW424*DCF!E$10,0)-MAX(AW424-AV424,0)/Inputs!$B$10)*DCF!E$6</f>
        <v>2220.9746469970491</v>
      </c>
      <c r="CE424" s="15">
        <f ca="1">(AX424*DCF!F$10-DCF!F$5*MAX(AX424*DCF!F$10,0)-MAX(AX424-AW424,0)/Inputs!$B$10)*DCF!F$6</f>
        <v>2743.6630692961371</v>
      </c>
      <c r="CF424" s="15">
        <f ca="1">(AY424*DCF!G$10-DCF!G$5*MAX(AY424*DCF!G$10,0)-MAX(AY424-AX424,0)/Inputs!$B$10)*DCF!G$6</f>
        <v>3274.1698083179799</v>
      </c>
      <c r="CG424" s="15">
        <f ca="1">(AZ424*DCF!H$10-DCF!H$5*MAX(AZ424*DCF!H$10,0)-MAX(AZ424-AY424,0)/Inputs!$B$10)*DCF!H$6</f>
        <v>3640.1301961840509</v>
      </c>
      <c r="CH424" s="15">
        <f ca="1">(BA424*DCF!I$10-DCF!I$5*MAX(BA424*DCF!I$10,0)-MAX(BA424-AZ424,0)/Inputs!$B$10)*DCF!I$6</f>
        <v>4554.2754993185335</v>
      </c>
      <c r="CI424" s="15">
        <f ca="1">(BB424*DCF!J$10-DCF!J$5*MAX(BB424*DCF!J$10,0)-MAX(BB424-BA424,0)/Inputs!$B$10)*DCF!J$6</f>
        <v>5800.699307238744</v>
      </c>
      <c r="CJ424" s="15">
        <f ca="1">(BC424*DCF!K$10-DCF!K$5*MAX(BC424*DCF!K$10,0)-MAX(BC424-BB424,0)/Inputs!$B$10)*DCF!K$6</f>
        <v>7433.8971419820118</v>
      </c>
      <c r="CK424" s="15">
        <f ca="1">(BD424*DCF!L$10-DCF!L$5*MAX(BD424*DCF!L$10,0)-MAX(BD424-BC424,0)/Inputs!$B$10)*DCF!L$6</f>
        <v>8720.4191038450626</v>
      </c>
      <c r="CL424" s="15">
        <f ca="1">(BE424*DCF!M$10-DCF!M$5*MAX(BE424*DCF!M$10,0)-MAX(BE424-BD424,0)/Inputs!$B$10)*DCF!M$6</f>
        <v>11714.651124429383</v>
      </c>
      <c r="CM424" s="15">
        <f ca="1">(BF424*DCF!C$28-DCF!C$5*MAX(BF424*DCF!C$28,0)-MAX(BF424-Inputs!$B$13,0)/Inputs!$B$17)*DCF!C$6</f>
        <v>3902.5361050542833</v>
      </c>
      <c r="CN424" s="15">
        <f ca="1">(BG424*DCF!D$28-DCF!D$5*MAX(BG424*DCF!D$28,0)-MAX(BG424-BF424,0)/Inputs!$B$17)*DCF!D$6</f>
        <v>4839.4021584777456</v>
      </c>
      <c r="CO424" s="15">
        <f ca="1">(BH424*DCF!E$28-DCF!E$5*MAX(BH424*DCF!E$28,0)-MAX(BH424-BG424,0)/Inputs!$B$17)*DCF!E$6</f>
        <v>4758.564608792527</v>
      </c>
      <c r="CP424" s="15">
        <f ca="1">(BI424*DCF!F$28-DCF!F$5*MAX(BI424*DCF!F$28,0)-MAX(BI424-BH424,0)/Inputs!$B$17)*DCF!F$6</f>
        <v>5440.6923751796057</v>
      </c>
      <c r="CQ424" s="15">
        <f ca="1">(BJ424*DCF!G$28-DCF!G$5*MAX(BJ424*DCF!G$28,0)-MAX(BJ424-BI424,0)/Inputs!$B$17)*DCF!G$6</f>
        <v>6807.0595778058869</v>
      </c>
      <c r="CR424" s="15">
        <f ca="1">(BK424*DCF!H$28-DCF!H$5*MAX(BK424*DCF!H$28,0)-MAX(BK424-BJ424,0)/Inputs!$B$17)*DCF!H$6</f>
        <v>7761.3081946792663</v>
      </c>
      <c r="CS424" s="15">
        <f ca="1">(BL424*DCF!I$28-DCF!I$5*MAX(BL424*DCF!I$28,0)-MAX(BL424-BK424,0)/Inputs!$B$17)*DCF!I$6</f>
        <v>9762.4143757129514</v>
      </c>
      <c r="CT424" s="15">
        <f ca="1">(BM424*DCF!J$28-DCF!J$5*MAX(BM424*DCF!J$28,0)-MAX(BM424-BL424,0)/Inputs!$B$17)*DCF!J$6</f>
        <v>12529.580249797509</v>
      </c>
      <c r="CU424" s="15">
        <f ca="1">(BN424*DCF!K$28-DCF!K$5*MAX(BN424*DCF!K$28,0)-MAX(BN424-BM424,0)/Inputs!$B$17)*DCF!K$6</f>
        <v>16306.697150428834</v>
      </c>
      <c r="CV424" s="15">
        <f ca="1">(BO424*DCF!L$28-DCF!L$5*MAX(BO424*DCF!L$28,0)-MAX(BO424-BN424,0)/Inputs!$B$17)*DCF!L$6</f>
        <v>21412.361724834653</v>
      </c>
      <c r="CW424" s="15">
        <f ca="1">(BP424*DCF!M$28-DCF!M$5*MAX(BP424*DCF!M$28,0)-MAX(BP424-BO424,0)/Inputs!$B$17)*DCF!M$6</f>
        <v>28539.278739362333</v>
      </c>
      <c r="CX424" s="15">
        <f ca="1">(BQ424*DCF!C$46-DCF!C$5*MAX(BQ424*DCF!C$46,0)-MAX(BQ424-Inputs!$B$20,0)/Inputs!$B$24)*DCF!C$6</f>
        <v>-3958.1619725346568</v>
      </c>
      <c r="CY424" s="15">
        <f ca="1">(BR424*DCF!D$46-DCF!D$5*MAX(BR424*DCF!D$46,0)-MAX(BR424-BQ424,0)/Inputs!$B$24)*DCF!D$6</f>
        <v>-3975.2051688905767</v>
      </c>
      <c r="CZ424" s="15">
        <f ca="1">(BS424*DCF!E$46-DCF!E$5*MAX(BS424*DCF!E$46,0)-MAX(BS424-BR424,0)/Inputs!$B$24)*DCF!E$6</f>
        <v>-6678.3767621032493</v>
      </c>
      <c r="DA424" s="15">
        <f ca="1">(BT424*DCF!F$46-DCF!F$5*MAX(BT424*DCF!F$46,0)-MAX(BT424-BS424,0)/Inputs!$B$24)*DCF!F$6</f>
        <v>-4052.2826709759665</v>
      </c>
      <c r="DB424" s="15">
        <f ca="1">(BU424*DCF!G$46-DCF!G$5*MAX(BU424*DCF!G$46,0)-MAX(BU424-BT424,0)/Inputs!$B$24)*DCF!G$6</f>
        <v>-738.5727091614533</v>
      </c>
      <c r="DC424" s="15">
        <f ca="1">(BV424*DCF!H$46-DCF!H$5*MAX(BV424*DCF!H$46,0)-MAX(BV424-BU424,0)/Inputs!$B$24)*DCF!H$6</f>
        <v>-3716.9034755996549</v>
      </c>
      <c r="DD424" s="15">
        <f ca="1">(BW424*DCF!I$46-DCF!I$5*MAX(BW424*DCF!I$46,0)-MAX(BW424-BV424,0)/Inputs!$B$24)*DCF!I$6</f>
        <v>-9818.4608528804274</v>
      </c>
      <c r="DE424" s="15">
        <f ca="1">(BX424*DCF!J$46-DCF!J$5*MAX(BX424*DCF!J$46,0)-MAX(BX424-BW424,0)/Inputs!$B$24)*DCF!J$6</f>
        <v>-1144.0127798701724</v>
      </c>
      <c r="DF424" s="15">
        <f ca="1">(BY424*DCF!K$46-DCF!K$5*MAX(BY424*DCF!K$46,0)-MAX(BY424-BX424,0)/Inputs!$B$24)*DCF!K$6</f>
        <v>-4941.7130126842585</v>
      </c>
      <c r="DG424" s="15">
        <f ca="1">(BZ424*DCF!L$46-DCF!L$5*MAX(BZ424*DCF!L$46,0)-MAX(BZ424-BY424,0)/Inputs!$B$24)*DCF!L$6</f>
        <v>-2436.5169232835342</v>
      </c>
      <c r="DH424" s="15">
        <f ca="1">(CA424*DCF!M$46-DCF!M$5*MAX(CA424*DCF!M$46,0)-MAX(CA424-BZ424,0)/Inputs!$B$24)*DCF!M$6</f>
        <v>6532.9837542733749</v>
      </c>
      <c r="DI424" s="15">
        <f ca="1">SUM(CB424:CL424)+BE424*DCF!M$10*(1+Inputs!$B$30)*(1-Inputs!$B$33)*(1-Inputs!$B$30/Inputs!$B$31)/(Inputs!$B$29-Inputs!$B$30)*DCF!M$6</f>
        <v>357315.4279401463</v>
      </c>
      <c r="DJ424" s="15">
        <f ca="1">SUM(CM424:CW424)+BP424*DCF!M$28*(1+Inputs!$B$30)*(1-Inputs!$B$33)*(1-Inputs!$B$30/Inputs!$B$31)/(Inputs!$B$29-Inputs!$B$30)*DCF!M$6</f>
        <v>811302.25014655339</v>
      </c>
      <c r="DK424" s="15">
        <f ca="1">SUM(CX424:DH424)+CA424*DCF!M$46*(1+Inputs!$B$30)*(1-Inputs!$B$33)*(1-Inputs!$B$30/Inputs!$B$31)/(Inputs!$B$29-Inputs!$B$30)*DCF!M$6</f>
        <v>452367.94118387403</v>
      </c>
      <c r="DM424" s="15">
        <f ca="1">DI424+DJ424+DK424+Inputs!$B$34+Inputs!$B$36-Inputs!$B$35</f>
        <v>1697836.6192705738</v>
      </c>
    </row>
    <row r="425" spans="1:117" x14ac:dyDescent="0.75">
      <c r="A425" s="11">
        <v>412</v>
      </c>
      <c r="C425" s="23">
        <f t="shared" ca="1" si="251"/>
        <v>0.84618919174448948</v>
      </c>
      <c r="D425" s="23">
        <f t="shared" ca="1" si="251"/>
        <v>-9.2827435477606121E-2</v>
      </c>
      <c r="E425" s="23">
        <f t="shared" ca="1" si="251"/>
        <v>2.007920328194202</v>
      </c>
      <c r="F425" s="23">
        <f t="shared" ca="1" si="251"/>
        <v>-1.2806312557457535</v>
      </c>
      <c r="G425" s="23">
        <f t="shared" ca="1" si="251"/>
        <v>0.87060485861445558</v>
      </c>
      <c r="H425" s="23">
        <f t="shared" ca="1" si="251"/>
        <v>-0.94693186728236045</v>
      </c>
      <c r="I425" s="23">
        <f t="shared" ca="1" si="251"/>
        <v>-0.13614630905158825</v>
      </c>
      <c r="J425" s="23">
        <f t="shared" ca="1" si="251"/>
        <v>-1.6756262310781995</v>
      </c>
      <c r="K425" s="23">
        <f t="shared" ca="1" si="251"/>
        <v>0.22250683624869022</v>
      </c>
      <c r="L425" s="23">
        <f t="shared" ca="1" si="251"/>
        <v>0.14100528643742288</v>
      </c>
      <c r="M425" s="23">
        <f t="shared" ca="1" si="251"/>
        <v>5.7921972648005596E-2</v>
      </c>
      <c r="N425" s="23">
        <f ca="1">SQRT(Inputs!$B$38)*C425+SQRT(1-Inputs!$B$38)*_xlfn.NORM.S.INV(RAND())</f>
        <v>-0.81577351166713863</v>
      </c>
      <c r="O425" s="23">
        <f ca="1">SQRT(Inputs!$B$38)*D425+SQRT(1-Inputs!$B$38)*_xlfn.NORM.S.INV(RAND())</f>
        <v>7.2114610833641138E-2</v>
      </c>
      <c r="P425" s="23">
        <f ca="1">SQRT(Inputs!$B$38)*E425+SQRT(1-Inputs!$B$38)*_xlfn.NORM.S.INV(RAND())</f>
        <v>1.6200519570470355</v>
      </c>
      <c r="Q425" s="23">
        <f ca="1">SQRT(Inputs!$B$38)*F425+SQRT(1-Inputs!$B$38)*_xlfn.NORM.S.INV(RAND())</f>
        <v>-0.85618022222733903</v>
      </c>
      <c r="R425" s="23">
        <f ca="1">SQRT(Inputs!$B$38)*G425+SQRT(1-Inputs!$B$38)*_xlfn.NORM.S.INV(RAND())</f>
        <v>1.584785581146186</v>
      </c>
      <c r="S425" s="23">
        <f ca="1">SQRT(Inputs!$B$38)*H425+SQRT(1-Inputs!$B$38)*_xlfn.NORM.S.INV(RAND())</f>
        <v>-0.75725100270515389</v>
      </c>
      <c r="T425" s="23">
        <f ca="1">SQRT(Inputs!$B$38)*I425+SQRT(1-Inputs!$B$38)*_xlfn.NORM.S.INV(RAND())</f>
        <v>0.56349888394349945</v>
      </c>
      <c r="U425" s="23">
        <f ca="1">SQRT(Inputs!$B$38)*J425+SQRT(1-Inputs!$B$38)*_xlfn.NORM.S.INV(RAND())</f>
        <v>-1.2290763952887866</v>
      </c>
      <c r="V425" s="23">
        <f ca="1">SQRT(Inputs!$B$38)*K425+SQRT(1-Inputs!$B$38)*_xlfn.NORM.S.INV(RAND())</f>
        <v>-0.68482672405028944</v>
      </c>
      <c r="W425" s="23">
        <f ca="1">SQRT(Inputs!$B$38)*L425+SQRT(1-Inputs!$B$38)*_xlfn.NORM.S.INV(RAND())</f>
        <v>1.2628744740733848</v>
      </c>
      <c r="X425" s="23">
        <f ca="1">SQRT(Inputs!$B$38)*M425+SQRT(1-Inputs!$B$38)*_xlfn.NORM.S.INV(RAND())</f>
        <v>-0.20439342474579603</v>
      </c>
      <c r="Y425" s="23">
        <f ca="1">SQRT(Inputs!$B$38)*C425+SQRT(1-Inputs!$B$38)*_xlfn.NORM.S.INV(RAND())</f>
        <v>0.85893970501994599</v>
      </c>
      <c r="Z425" s="23">
        <f ca="1">SQRT(Inputs!$B$38)*D425+SQRT(1-Inputs!$B$38)*_xlfn.NORM.S.INV(RAND())</f>
        <v>-0.28203393588446446</v>
      </c>
      <c r="AA425" s="23">
        <f ca="1">SQRT(Inputs!$B$38)*E425+SQRT(1-Inputs!$B$38)*_xlfn.NORM.S.INV(RAND())</f>
        <v>1.3065027145104648</v>
      </c>
      <c r="AB425" s="23">
        <f ca="1">SQRT(Inputs!$B$38)*F425+SQRT(1-Inputs!$B$38)*_xlfn.NORM.S.INV(RAND())</f>
        <v>-0.65434478956964659</v>
      </c>
      <c r="AC425" s="23">
        <f ca="1">SQRT(Inputs!$B$38)*G425+SQRT(1-Inputs!$B$38)*_xlfn.NORM.S.INV(RAND())</f>
        <v>0.88221979999153621</v>
      </c>
      <c r="AD425" s="23">
        <f ca="1">SQRT(Inputs!$B$38)*H425+SQRT(1-Inputs!$B$38)*_xlfn.NORM.S.INV(RAND())</f>
        <v>-0.4021668445263073</v>
      </c>
      <c r="AE425" s="23">
        <f ca="1">SQRT(Inputs!$B$38)*I425+SQRT(1-Inputs!$B$38)*_xlfn.NORM.S.INV(RAND())</f>
        <v>-0.43332534523700172</v>
      </c>
      <c r="AF425" s="23">
        <f ca="1">SQRT(Inputs!$B$38)*J425+SQRT(1-Inputs!$B$38)*_xlfn.NORM.S.INV(RAND())</f>
        <v>-0.21501802380657309</v>
      </c>
      <c r="AG425" s="23">
        <f ca="1">SQRT(Inputs!$B$38)*K425+SQRT(1-Inputs!$B$38)*_xlfn.NORM.S.INV(RAND())</f>
        <v>-0.33979896996947045</v>
      </c>
      <c r="AH425" s="23">
        <f ca="1">SQRT(Inputs!$B$38)*L425+SQRT(1-Inputs!$B$38)*_xlfn.NORM.S.INV(RAND())</f>
        <v>0.74493005885378238</v>
      </c>
      <c r="AI425" s="23">
        <f ca="1">SQRT(Inputs!$B$38)*M425+SQRT(1-Inputs!$B$38)*_xlfn.NORM.S.INV(RAND())</f>
        <v>-0.88291548677507692</v>
      </c>
      <c r="AJ425" s="23">
        <f ca="1">SQRT(Inputs!$B$38)*C425+SQRT(1-Inputs!$B$38)*_xlfn.NORM.S.INV(RAND())</f>
        <v>-1.0894818753045494</v>
      </c>
      <c r="AK425" s="23">
        <f ca="1">SQRT(Inputs!$B$38)*D425+SQRT(1-Inputs!$B$38)*_xlfn.NORM.S.INV(RAND())</f>
        <v>-0.15065127807961634</v>
      </c>
      <c r="AL425" s="23">
        <f ca="1">SQRT(Inputs!$B$38)*E425+SQRT(1-Inputs!$B$38)*_xlfn.NORM.S.INV(RAND())</f>
        <v>-0.46403670394411933</v>
      </c>
      <c r="AM425" s="23">
        <f ca="1">SQRT(Inputs!$B$38)*F425+SQRT(1-Inputs!$B$38)*_xlfn.NORM.S.INV(RAND())</f>
        <v>-0.50357000139169616</v>
      </c>
      <c r="AN425" s="23">
        <f ca="1">SQRT(Inputs!$B$38)*G425+SQRT(1-Inputs!$B$38)*_xlfn.NORM.S.INV(RAND())</f>
        <v>-0.60714616036070668</v>
      </c>
      <c r="AO425" s="23">
        <f ca="1">SQRT(Inputs!$B$38)*H425+SQRT(1-Inputs!$B$38)*_xlfn.NORM.S.INV(RAND())</f>
        <v>-0.1711708090649291</v>
      </c>
      <c r="AP425" s="23">
        <f ca="1">SQRT(Inputs!$B$38)*I425+SQRT(1-Inputs!$B$38)*_xlfn.NORM.S.INV(RAND())</f>
        <v>-0.3416771633978255</v>
      </c>
      <c r="AQ425" s="23">
        <f ca="1">SQRT(Inputs!$B$38)*J425+SQRT(1-Inputs!$B$38)*_xlfn.NORM.S.INV(RAND())</f>
        <v>-3.0293393288330286</v>
      </c>
      <c r="AR425" s="23">
        <f ca="1">SQRT(Inputs!$B$38)*K425+SQRT(1-Inputs!$B$38)*_xlfn.NORM.S.INV(RAND())</f>
        <v>-1.9922741351875523E-2</v>
      </c>
      <c r="AS425" s="23">
        <f ca="1">SQRT(Inputs!$B$38)*L425+SQRT(1-Inputs!$B$38)*_xlfn.NORM.S.INV(RAND())</f>
        <v>0.41368499665268232</v>
      </c>
      <c r="AT425" s="23">
        <f ca="1">SQRT(Inputs!$B$38)*M425+SQRT(1-Inputs!$B$38)*_xlfn.NORM.S.INV(RAND())</f>
        <v>-0.7825110985369178</v>
      </c>
      <c r="AU425" s="15">
        <f ca="1">Inputs!$B$6*EXP($B$8-0.5*C$5^2+C$5*N425)</f>
        <v>4348.3887323102272</v>
      </c>
      <c r="AV425" s="15">
        <f t="shared" ca="1" si="219"/>
        <v>5349.437460376108</v>
      </c>
      <c r="AW425" s="15">
        <f t="shared" ca="1" si="220"/>
        <v>8115.7086555510105</v>
      </c>
      <c r="AX425" s="15">
        <f t="shared" ca="1" si="221"/>
        <v>8903.3216082994168</v>
      </c>
      <c r="AY425" s="15">
        <f t="shared" ca="1" si="222"/>
        <v>13093.038104473078</v>
      </c>
      <c r="AZ425" s="15">
        <f t="shared" ca="1" si="223"/>
        <v>14731.993362370658</v>
      </c>
      <c r="BA425" s="15">
        <f t="shared" ca="1" si="224"/>
        <v>19123.394551640322</v>
      </c>
      <c r="BB425" s="15">
        <f t="shared" ca="1" si="225"/>
        <v>20700.229744943907</v>
      </c>
      <c r="BC425" s="15">
        <f t="shared" ca="1" si="226"/>
        <v>23730.748891792486</v>
      </c>
      <c r="BD425" s="15">
        <f t="shared" ca="1" si="227"/>
        <v>32717.514980006574</v>
      </c>
      <c r="BE425" s="15">
        <f t="shared" ca="1" si="228"/>
        <v>39351.678052047158</v>
      </c>
      <c r="BF425" s="15">
        <f ca="1">Inputs!$B$13*EXP($B$9-0.5*C$6^2+C$6*Y425)</f>
        <v>16398.613111296749</v>
      </c>
      <c r="BG425" s="15">
        <f t="shared" ca="1" si="229"/>
        <v>18993.953160537716</v>
      </c>
      <c r="BH425" s="15">
        <f t="shared" ca="1" si="230"/>
        <v>28822.37934845376</v>
      </c>
      <c r="BI425" s="15">
        <f t="shared" ca="1" si="231"/>
        <v>31902.449969298479</v>
      </c>
      <c r="BJ425" s="15">
        <f t="shared" ca="1" si="232"/>
        <v>44413.992048351225</v>
      </c>
      <c r="BK425" s="15">
        <f t="shared" ca="1" si="233"/>
        <v>51605.456054385249</v>
      </c>
      <c r="BL425" s="15">
        <f t="shared" ca="1" si="234"/>
        <v>59929.432187078412</v>
      </c>
      <c r="BM425" s="15">
        <f t="shared" ca="1" si="235"/>
        <v>71724.543427049095</v>
      </c>
      <c r="BN425" s="15">
        <f t="shared" ca="1" si="236"/>
        <v>84692.347261682691</v>
      </c>
      <c r="BO425" s="15">
        <f t="shared" ca="1" si="237"/>
        <v>113630.60344676329</v>
      </c>
      <c r="BP425" s="15">
        <f t="shared" ca="1" si="238"/>
        <v>126544.79749866431</v>
      </c>
      <c r="BQ425" s="15">
        <f ca="1">Inputs!$B$20*EXP($B$10-0.5*C$7^2+C$7*AJ425)</f>
        <v>2914.6596252329959</v>
      </c>
      <c r="BR425" s="15">
        <f t="shared" ca="1" si="239"/>
        <v>3770.0592979877583</v>
      </c>
      <c r="BS425" s="15">
        <f t="shared" ca="1" si="240"/>
        <v>4518.5237381347843</v>
      </c>
      <c r="BT425" s="15">
        <f t="shared" ca="1" si="241"/>
        <v>5459.0983292325127</v>
      </c>
      <c r="BU425" s="15">
        <f t="shared" ca="1" si="242"/>
        <v>6531.9655894244552</v>
      </c>
      <c r="BV425" s="15">
        <f t="shared" ca="1" si="243"/>
        <v>8744.0520446594892</v>
      </c>
      <c r="BW425" s="15">
        <f t="shared" ca="1" si="244"/>
        <v>11350.596985492868</v>
      </c>
      <c r="BX425" s="15">
        <f t="shared" ca="1" si="245"/>
        <v>8649.3250376345095</v>
      </c>
      <c r="BY425" s="15">
        <f t="shared" ca="1" si="246"/>
        <v>12073.066353598417</v>
      </c>
      <c r="BZ425" s="15">
        <f t="shared" ca="1" si="247"/>
        <v>18278.745878489288</v>
      </c>
      <c r="CA425" s="15">
        <f t="shared" ca="1" si="248"/>
        <v>22342.872859031282</v>
      </c>
      <c r="CB425" s="15">
        <f ca="1">(AU425*DCF!C$10-DCF!C$5*MAX(AU425*DCF!C$10,0)-MAX(AU425-Inputs!$B$6,0)/Inputs!$B$10)*DCF!C$6</f>
        <v>1047.4511684085624</v>
      </c>
      <c r="CC425" s="15">
        <f ca="1">(AV425*DCF!D$10-DCF!D$5*MAX(AV425*DCF!D$10,0)-MAX(AV425-AU425,0)/Inputs!$B$10)*DCF!D$6</f>
        <v>1059.8096066850196</v>
      </c>
      <c r="CD425" s="15">
        <f ca="1">(AW425*DCF!E$10-DCF!E$5*MAX(AW425*DCF!E$10,0)-MAX(AW425-AV425,0)/Inputs!$B$10)*DCF!E$6</f>
        <v>1250.7091082743596</v>
      </c>
      <c r="CE425" s="15">
        <f ca="1">(AX425*DCF!F$10-DCF!F$5*MAX(AX425*DCF!F$10,0)-MAX(AX425-AW425,0)/Inputs!$B$10)*DCF!F$6</f>
        <v>1779.6981897657365</v>
      </c>
      <c r="CF425" s="15">
        <f ca="1">(AY425*DCF!G$10-DCF!G$5*MAX(AY425*DCF!G$10,0)-MAX(AY425-AX425,0)/Inputs!$B$10)*DCF!G$6</f>
        <v>1892.3516725816946</v>
      </c>
      <c r="CG425" s="15">
        <f ca="1">(AZ425*DCF!H$10-DCF!H$5*MAX(AZ425*DCF!H$10,0)-MAX(AZ425-AY425,0)/Inputs!$B$10)*DCF!H$6</f>
        <v>2569.2011900992229</v>
      </c>
      <c r="CH425" s="15">
        <f ca="1">(BA425*DCF!I$10-DCF!I$5*MAX(BA425*DCF!I$10,0)-MAX(BA425-AZ425,0)/Inputs!$B$10)*DCF!I$6</f>
        <v>2772.8029051957178</v>
      </c>
      <c r="CI425" s="15">
        <f ca="1">(BB425*DCF!J$10-DCF!J$5*MAX(BB425*DCF!J$10,0)-MAX(BB425-BA425,0)/Inputs!$B$10)*DCF!J$6</f>
        <v>3313.2640660927095</v>
      </c>
      <c r="CJ425" s="15">
        <f ca="1">(BC425*DCF!K$10-DCF!K$5*MAX(BC425*DCF!K$10,0)-MAX(BC425-BB425,0)/Inputs!$B$10)*DCF!K$6</f>
        <v>3396.0429059785051</v>
      </c>
      <c r="CK425" s="15">
        <f ca="1">(BD425*DCF!L$10-DCF!L$5*MAX(BD425*DCF!L$10,0)-MAX(BD425-BC425,0)/Inputs!$B$10)*DCF!L$6</f>
        <v>3772.2890505453161</v>
      </c>
      <c r="CL425" s="15">
        <f ca="1">(BE425*DCF!M$10-DCF!M$5*MAX(BE425*DCF!M$10,0)-MAX(BE425-BD425,0)/Inputs!$B$10)*DCF!M$6</f>
        <v>4760.5090852075755</v>
      </c>
      <c r="CM425" s="15">
        <f ca="1">(BF425*DCF!C$28-DCF!C$5*MAX(BF425*DCF!C$28,0)-MAX(BF425-Inputs!$B$13,0)/Inputs!$B$17)*DCF!C$6</f>
        <v>3847.3327544317808</v>
      </c>
      <c r="CN425" s="15">
        <f ca="1">(BG425*DCF!D$28-DCF!D$5*MAX(BG425*DCF!D$28,0)-MAX(BG425-BF425,0)/Inputs!$B$17)*DCF!D$6</f>
        <v>5040.4522508459895</v>
      </c>
      <c r="CO425" s="15">
        <f ca="1">(BH425*DCF!E$28-DCF!E$5*MAX(BH425*DCF!E$28,0)-MAX(BH425-BG425,0)/Inputs!$B$17)*DCF!E$6</f>
        <v>6225.9635400582592</v>
      </c>
      <c r="CP425" s="15">
        <f ca="1">(BI425*DCF!F$28-DCF!F$5*MAX(BI425*DCF!F$28,0)-MAX(BI425-BH425,0)/Inputs!$B$17)*DCF!F$6</f>
        <v>8099.8992878624458</v>
      </c>
      <c r="CQ425" s="15">
        <f ca="1">(BJ425*DCF!G$28-DCF!G$5*MAX(BJ425*DCF!G$28,0)-MAX(BJ425-BI425,0)/Inputs!$B$17)*DCF!G$6</f>
        <v>9419.2294261786901</v>
      </c>
      <c r="CR425" s="15">
        <f ca="1">(BK425*DCF!H$28-DCF!H$5*MAX(BK425*DCF!H$28,0)-MAX(BK425-BJ425,0)/Inputs!$B$17)*DCF!H$6</f>
        <v>11645.246942697016</v>
      </c>
      <c r="CS425" s="15">
        <f ca="1">(BL425*DCF!I$28-DCF!I$5*MAX(BL425*DCF!I$28,0)-MAX(BL425-BK425,0)/Inputs!$B$17)*DCF!I$6</f>
        <v>12897.842225273296</v>
      </c>
      <c r="CT425" s="15">
        <f ca="1">(BM425*DCF!J$28-DCF!J$5*MAX(BM425*DCF!J$28,0)-MAX(BM425-BL425,0)/Inputs!$B$17)*DCF!J$6</f>
        <v>14436.592101159771</v>
      </c>
      <c r="CU425" s="15">
        <f ca="1">(BN425*DCF!K$28-DCF!K$5*MAX(BN425*DCF!K$28,0)-MAX(BN425-BM425,0)/Inputs!$B$17)*DCF!K$6</f>
        <v>16297.220465559747</v>
      </c>
      <c r="CV425" s="15">
        <f ca="1">(BO425*DCF!L$28-DCF!L$5*MAX(BO425*DCF!L$28,0)-MAX(BO425-BN425,0)/Inputs!$B$17)*DCF!L$6</f>
        <v>19397.27853816266</v>
      </c>
      <c r="CW425" s="15">
        <f ca="1">(BP425*DCF!M$28-DCF!M$5*MAX(BP425*DCF!M$28,0)-MAX(BP425-BO425,0)/Inputs!$B$17)*DCF!M$6</f>
        <v>22459.580726326178</v>
      </c>
      <c r="CX425" s="15">
        <f ca="1">(BQ425*DCF!C$46-DCF!C$5*MAX(BQ425*DCF!C$46,0)-MAX(BQ425-Inputs!$B$20,0)/Inputs!$B$24)*DCF!C$6</f>
        <v>-673.1315531715926</v>
      </c>
      <c r="CY425" s="15">
        <f ca="1">(BR425*DCF!D$46-DCF!D$5*MAX(BR425*DCF!D$46,0)-MAX(BR425-BQ425,0)/Inputs!$B$24)*DCF!D$6</f>
        <v>-1008.4531431496741</v>
      </c>
      <c r="CZ425" s="15">
        <f ca="1">(BS425*DCF!E$46-DCF!E$5*MAX(BS425*DCF!E$46,0)-MAX(BS425-BR425,0)/Inputs!$B$24)*DCF!E$6</f>
        <v>-829.34737678034605</v>
      </c>
      <c r="DA425" s="15">
        <f ca="1">(BT425*DCF!F$46-DCF!F$5*MAX(BT425*DCF!F$46,0)-MAX(BT425-BS425,0)/Inputs!$B$24)*DCF!F$6</f>
        <v>-740.05899783694497</v>
      </c>
      <c r="DB425" s="15">
        <f ca="1">(BU425*DCF!G$46-DCF!G$5*MAX(BU425*DCF!G$46,0)-MAX(BU425-BT425,0)/Inputs!$B$24)*DCF!G$6</f>
        <v>-580.61376589979739</v>
      </c>
      <c r="DC425" s="15">
        <f ca="1">(BV425*DCF!H$46-DCF!H$5*MAX(BV425*DCF!H$46,0)-MAX(BV425-BU425,0)/Inputs!$B$24)*DCF!H$6</f>
        <v>-687.39231228570384</v>
      </c>
      <c r="DD425" s="15">
        <f ca="1">(BW425*DCF!I$46-DCF!I$5*MAX(BW425*DCF!I$46,0)-MAX(BW425-BV425,0)/Inputs!$B$24)*DCF!I$6</f>
        <v>-486.09178034869217</v>
      </c>
      <c r="DE425" s="15">
        <f ca="1">(BX425*DCF!J$46-DCF!J$5*MAX(BX425*DCF!J$46,0)-MAX(BX425-BW425,0)/Inputs!$B$24)*DCF!J$6</f>
        <v>362.81526005941873</v>
      </c>
      <c r="DF425" s="15">
        <f ca="1">(BY425*DCF!K$46-DCF!K$5*MAX(BY425*DCF!K$46,0)-MAX(BY425-BX425,0)/Inputs!$B$24)*DCF!K$6</f>
        <v>-149.07161843254454</v>
      </c>
      <c r="DG425" s="15">
        <f ca="1">(BZ425*DCF!L$46-DCF!L$5*MAX(BZ425*DCF!L$46,0)-MAX(BZ425-BY425,0)/Inputs!$B$24)*DCF!L$6</f>
        <v>-140.84067509229337</v>
      </c>
      <c r="DH425" s="15">
        <f ca="1">(CA425*DCF!M$46-DCF!M$5*MAX(CA425*DCF!M$46,0)-MAX(CA425-BZ425,0)/Inputs!$B$24)*DCF!M$6</f>
        <v>901.96258740817132</v>
      </c>
      <c r="DI425" s="15">
        <f ca="1">SUM(CB425:CL425)+BE425*DCF!M$10*(1+Inputs!$B$30)*(1-Inputs!$B$33)*(1-Inputs!$B$30/Inputs!$B$31)/(Inputs!$B$29-Inputs!$B$30)*DCF!M$6</f>
        <v>137130.36933975245</v>
      </c>
      <c r="DJ425" s="15">
        <f ca="1">SUM(CM425:CW425)+BP425*DCF!M$28*(1+Inputs!$B$30)*(1-Inputs!$B$33)*(1-Inputs!$B$30/Inputs!$B$31)/(Inputs!$B$29-Inputs!$B$30)*DCF!M$6</f>
        <v>599334.43135254655</v>
      </c>
      <c r="DK425" s="15">
        <f ca="1">SUM(CX425:DH425)+CA425*DCF!M$46*(1+Inputs!$B$30)*(1-Inputs!$B$33)*(1-Inputs!$B$30/Inputs!$B$31)/(Inputs!$B$29-Inputs!$B$30)*DCF!M$6</f>
        <v>30514.504747020452</v>
      </c>
      <c r="DM425" s="15">
        <f ca="1">DI425+DJ425+DK425+Inputs!$B$34+Inputs!$B$36-Inputs!$B$35</f>
        <v>843830.30543931946</v>
      </c>
    </row>
    <row r="426" spans="1:117" x14ac:dyDescent="0.75">
      <c r="A426" s="11">
        <v>413</v>
      </c>
      <c r="C426" s="23">
        <f t="shared" ca="1" si="251"/>
        <v>4.8056106264488252E-2</v>
      </c>
      <c r="D426" s="23">
        <f t="shared" ca="1" si="251"/>
        <v>0.47030885063478006</v>
      </c>
      <c r="E426" s="23">
        <f t="shared" ca="1" si="251"/>
        <v>-1.1444859442225757</v>
      </c>
      <c r="F426" s="23">
        <f t="shared" ca="1" si="251"/>
        <v>-0.90571113866927855</v>
      </c>
      <c r="G426" s="23">
        <f t="shared" ca="1" si="251"/>
        <v>-1.2937919346663904</v>
      </c>
      <c r="H426" s="23">
        <f t="shared" ca="1" si="251"/>
        <v>0.2420744944779169</v>
      </c>
      <c r="I426" s="23">
        <f t="shared" ca="1" si="251"/>
        <v>1.0133198926526199</v>
      </c>
      <c r="J426" s="23">
        <f t="shared" ca="1" si="251"/>
        <v>1.3456298197799235</v>
      </c>
      <c r="K426" s="23">
        <f t="shared" ca="1" si="251"/>
        <v>-1.1175188413942947</v>
      </c>
      <c r="L426" s="23">
        <f t="shared" ca="1" si="251"/>
        <v>-1.1017058736829426</v>
      </c>
      <c r="M426" s="23">
        <f t="shared" ca="1" si="251"/>
        <v>-0.24409007697557661</v>
      </c>
      <c r="N426" s="23">
        <f ca="1">SQRT(Inputs!$B$38)*C426+SQRT(1-Inputs!$B$38)*_xlfn.NORM.S.INV(RAND())</f>
        <v>-1.5269946354771511</v>
      </c>
      <c r="O426" s="23">
        <f ca="1">SQRT(Inputs!$B$38)*D426+SQRT(1-Inputs!$B$38)*_xlfn.NORM.S.INV(RAND())</f>
        <v>-0.65855875436627531</v>
      </c>
      <c r="P426" s="23">
        <f ca="1">SQRT(Inputs!$B$38)*E426+SQRT(1-Inputs!$B$38)*_xlfn.NORM.S.INV(RAND())</f>
        <v>-1.5203882166797988</v>
      </c>
      <c r="Q426" s="23">
        <f ca="1">SQRT(Inputs!$B$38)*F426+SQRT(1-Inputs!$B$38)*_xlfn.NORM.S.INV(RAND())</f>
        <v>-1.2653135124825536</v>
      </c>
      <c r="R426" s="23">
        <f ca="1">SQRT(Inputs!$B$38)*G426+SQRT(1-Inputs!$B$38)*_xlfn.NORM.S.INV(RAND())</f>
        <v>-1.0309185911864254</v>
      </c>
      <c r="S426" s="23">
        <f ca="1">SQRT(Inputs!$B$38)*H426+SQRT(1-Inputs!$B$38)*_xlfn.NORM.S.INV(RAND())</f>
        <v>-0.63647031678920862</v>
      </c>
      <c r="T426" s="23">
        <f ca="1">SQRT(Inputs!$B$38)*I426+SQRT(1-Inputs!$B$38)*_xlfn.NORM.S.INV(RAND())</f>
        <v>-0.49798279512018662</v>
      </c>
      <c r="U426" s="23">
        <f ca="1">SQRT(Inputs!$B$38)*J426+SQRT(1-Inputs!$B$38)*_xlfn.NORM.S.INV(RAND())</f>
        <v>-0.16480068021093341</v>
      </c>
      <c r="V426" s="23">
        <f ca="1">SQRT(Inputs!$B$38)*K426+SQRT(1-Inputs!$B$38)*_xlfn.NORM.S.INV(RAND())</f>
        <v>2.4485379309610256E-2</v>
      </c>
      <c r="W426" s="23">
        <f ca="1">SQRT(Inputs!$B$38)*L426+SQRT(1-Inputs!$B$38)*_xlfn.NORM.S.INV(RAND())</f>
        <v>0.96043257788656722</v>
      </c>
      <c r="X426" s="23">
        <f ca="1">SQRT(Inputs!$B$38)*M426+SQRT(1-Inputs!$B$38)*_xlfn.NORM.S.INV(RAND())</f>
        <v>0.96259579575164889</v>
      </c>
      <c r="Y426" s="23">
        <f ca="1">SQRT(Inputs!$B$38)*C426+SQRT(1-Inputs!$B$38)*_xlfn.NORM.S.INV(RAND())</f>
        <v>1.1477528153699141</v>
      </c>
      <c r="Z426" s="23">
        <f ca="1">SQRT(Inputs!$B$38)*D426+SQRT(1-Inputs!$B$38)*_xlfn.NORM.S.INV(RAND())</f>
        <v>0.73032072685251381</v>
      </c>
      <c r="AA426" s="23">
        <f ca="1">SQRT(Inputs!$B$38)*E426+SQRT(1-Inputs!$B$38)*_xlfn.NORM.S.INV(RAND())</f>
        <v>-0.18252421276907765</v>
      </c>
      <c r="AB426" s="23">
        <f ca="1">SQRT(Inputs!$B$38)*F426+SQRT(1-Inputs!$B$38)*_xlfn.NORM.S.INV(RAND())</f>
        <v>-1.1922788217058407</v>
      </c>
      <c r="AC426" s="23">
        <f ca="1">SQRT(Inputs!$B$38)*G426+SQRT(1-Inputs!$B$38)*_xlfn.NORM.S.INV(RAND())</f>
        <v>-1.6489481114017426</v>
      </c>
      <c r="AD426" s="23">
        <f ca="1">SQRT(Inputs!$B$38)*H426+SQRT(1-Inputs!$B$38)*_xlfn.NORM.S.INV(RAND())</f>
        <v>-0.18030686667413573</v>
      </c>
      <c r="AE426" s="23">
        <f ca="1">SQRT(Inputs!$B$38)*I426+SQRT(1-Inputs!$B$38)*_xlfn.NORM.S.INV(RAND())</f>
        <v>-0.84557035971448669</v>
      </c>
      <c r="AF426" s="23">
        <f ca="1">SQRT(Inputs!$B$38)*J426+SQRT(1-Inputs!$B$38)*_xlfn.NORM.S.INV(RAND())</f>
        <v>1.0643863523820776</v>
      </c>
      <c r="AG426" s="23">
        <f ca="1">SQRT(Inputs!$B$38)*K426+SQRT(1-Inputs!$B$38)*_xlfn.NORM.S.INV(RAND())</f>
        <v>-1.3385649278735388</v>
      </c>
      <c r="AH426" s="23">
        <f ca="1">SQRT(Inputs!$B$38)*L426+SQRT(1-Inputs!$B$38)*_xlfn.NORM.S.INV(RAND())</f>
        <v>-1.2318653668388424</v>
      </c>
      <c r="AI426" s="23">
        <f ca="1">SQRT(Inputs!$B$38)*M426+SQRT(1-Inputs!$B$38)*_xlfn.NORM.S.INV(RAND())</f>
        <v>-4.4813794804950777E-2</v>
      </c>
      <c r="AJ426" s="23">
        <f ca="1">SQRT(Inputs!$B$38)*C426+SQRT(1-Inputs!$B$38)*_xlfn.NORM.S.INV(RAND())</f>
        <v>1.0233148106060692</v>
      </c>
      <c r="AK426" s="23">
        <f ca="1">SQRT(Inputs!$B$38)*D426+SQRT(1-Inputs!$B$38)*_xlfn.NORM.S.INV(RAND())</f>
        <v>-1.0544587028636729</v>
      </c>
      <c r="AL426" s="23">
        <f ca="1">SQRT(Inputs!$B$38)*E426+SQRT(1-Inputs!$B$38)*_xlfn.NORM.S.INV(RAND())</f>
        <v>-0.26072879861252424</v>
      </c>
      <c r="AM426" s="23">
        <f ca="1">SQRT(Inputs!$B$38)*F426+SQRT(1-Inputs!$B$38)*_xlfn.NORM.S.INV(RAND())</f>
        <v>0.67469216691239464</v>
      </c>
      <c r="AN426" s="23">
        <f ca="1">SQRT(Inputs!$B$38)*G426+SQRT(1-Inputs!$B$38)*_xlfn.NORM.S.INV(RAND())</f>
        <v>-0.62256324108684058</v>
      </c>
      <c r="AO426" s="23">
        <f ca="1">SQRT(Inputs!$B$38)*H426+SQRT(1-Inputs!$B$38)*_xlfn.NORM.S.INV(RAND())</f>
        <v>-0.55763740280406193</v>
      </c>
      <c r="AP426" s="23">
        <f ca="1">SQRT(Inputs!$B$38)*I426+SQRT(1-Inputs!$B$38)*_xlfn.NORM.S.INV(RAND())</f>
        <v>1.6062759408928584</v>
      </c>
      <c r="AQ426" s="23">
        <f ca="1">SQRT(Inputs!$B$38)*J426+SQRT(1-Inputs!$B$38)*_xlfn.NORM.S.INV(RAND())</f>
        <v>1.1652446366940641</v>
      </c>
      <c r="AR426" s="23">
        <f ca="1">SQRT(Inputs!$B$38)*K426+SQRT(1-Inputs!$B$38)*_xlfn.NORM.S.INV(RAND())</f>
        <v>-0.25390494565189864</v>
      </c>
      <c r="AS426" s="23">
        <f ca="1">SQRT(Inputs!$B$38)*L426+SQRT(1-Inputs!$B$38)*_xlfn.NORM.S.INV(RAND())</f>
        <v>-1.8897113247228767</v>
      </c>
      <c r="AT426" s="23">
        <f ca="1">SQRT(Inputs!$B$38)*M426+SQRT(1-Inputs!$B$38)*_xlfn.NORM.S.INV(RAND())</f>
        <v>-1.5773436887544412</v>
      </c>
      <c r="AU426" s="15">
        <f ca="1">Inputs!$B$6*EXP($B$8-0.5*C$5^2+C$5*N426)</f>
        <v>3875.5121413533097</v>
      </c>
      <c r="AV426" s="15">
        <f t="shared" ca="1" si="219"/>
        <v>4282.0483761169107</v>
      </c>
      <c r="AW426" s="15">
        <f t="shared" ca="1" si="220"/>
        <v>4253.1308349130341</v>
      </c>
      <c r="AX426" s="15">
        <f t="shared" ca="1" si="221"/>
        <v>4433.387965584222</v>
      </c>
      <c r="AY426" s="15">
        <f t="shared" ca="1" si="222"/>
        <v>4803.4652371150287</v>
      </c>
      <c r="AZ426" s="15">
        <f t="shared" ca="1" si="223"/>
        <v>5477.1165340679881</v>
      </c>
      <c r="BA426" s="15">
        <f t="shared" ca="1" si="224"/>
        <v>6362.2069091620033</v>
      </c>
      <c r="BB426" s="15">
        <f t="shared" ca="1" si="225"/>
        <v>7661.724558459382</v>
      </c>
      <c r="BC426" s="15">
        <f t="shared" ca="1" si="226"/>
        <v>9405.867953476758</v>
      </c>
      <c r="BD426" s="15">
        <f t="shared" ca="1" si="227"/>
        <v>12606.142803132396</v>
      </c>
      <c r="BE426" s="15">
        <f t="shared" ca="1" si="228"/>
        <v>16862.665284995313</v>
      </c>
      <c r="BF426" s="15">
        <f ca="1">Inputs!$B$13*EXP($B$9-0.5*C$6^2+C$6*Y426)</f>
        <v>17364.941145757934</v>
      </c>
      <c r="BG426" s="15">
        <f t="shared" ca="1" si="229"/>
        <v>24144.216452491066</v>
      </c>
      <c r="BH426" s="15">
        <f t="shared" ca="1" si="230"/>
        <v>28620.126958237441</v>
      </c>
      <c r="BI426" s="15">
        <f t="shared" ca="1" si="231"/>
        <v>29161.295930721109</v>
      </c>
      <c r="BJ426" s="15">
        <f t="shared" ca="1" si="232"/>
        <v>28186.906124918056</v>
      </c>
      <c r="BK426" s="15">
        <f t="shared" ca="1" si="233"/>
        <v>33755.222544202763</v>
      </c>
      <c r="BL426" s="15">
        <f t="shared" ca="1" si="234"/>
        <v>37160.708393959321</v>
      </c>
      <c r="BM426" s="15">
        <f t="shared" ca="1" si="235"/>
        <v>52135.940396008962</v>
      </c>
      <c r="BN426" s="15">
        <f t="shared" ca="1" si="236"/>
        <v>54617.744016207391</v>
      </c>
      <c r="BO426" s="15">
        <f t="shared" ca="1" si="237"/>
        <v>58235.973733651808</v>
      </c>
      <c r="BP426" s="15">
        <f t="shared" ca="1" si="238"/>
        <v>71314.570791775361</v>
      </c>
      <c r="BQ426" s="15">
        <f ca="1">Inputs!$B$20*EXP($B$10-0.5*C$7^2+C$7*AJ426)</f>
        <v>6166.4632393988049</v>
      </c>
      <c r="BR426" s="15">
        <f t="shared" ca="1" si="239"/>
        <v>5986.0512210792876</v>
      </c>
      <c r="BS426" s="15">
        <f t="shared" ca="1" si="240"/>
        <v>7605.846224836725</v>
      </c>
      <c r="BT426" s="15">
        <f t="shared" ca="1" si="241"/>
        <v>12517.29950457994</v>
      </c>
      <c r="BU426" s="15">
        <f t="shared" ca="1" si="242"/>
        <v>14921.534696118504</v>
      </c>
      <c r="BV426" s="15">
        <f t="shared" ca="1" si="243"/>
        <v>18309.149042937632</v>
      </c>
      <c r="BW426" s="15">
        <f t="shared" ca="1" si="244"/>
        <v>35894.364882090224</v>
      </c>
      <c r="BX426" s="15">
        <f t="shared" ca="1" si="245"/>
        <v>63414.772078188864</v>
      </c>
      <c r="BY426" s="15">
        <f t="shared" ca="1" si="246"/>
        <v>84641.61214225422</v>
      </c>
      <c r="BZ426" s="15">
        <f t="shared" ca="1" si="247"/>
        <v>83910.082197870666</v>
      </c>
      <c r="CA426" s="15">
        <f t="shared" ca="1" si="248"/>
        <v>89056.573189568968</v>
      </c>
      <c r="CB426" s="15">
        <f ca="1">(AU426*DCF!C$10-DCF!C$5*MAX(AU426*DCF!C$10,0)-MAX(AU426-Inputs!$B$6,0)/Inputs!$B$10)*DCF!C$6</f>
        <v>995.26684598913539</v>
      </c>
      <c r="CC426" s="15">
        <f ca="1">(AV426*DCF!D$10-DCF!D$5*MAX(AV426*DCF!D$10,0)-MAX(AV426-AU426,0)/Inputs!$B$10)*DCF!D$6</f>
        <v>944.5970607149975</v>
      </c>
      <c r="CD426" s="15">
        <f ca="1">(AW426*DCF!E$10-DCF!E$5*MAX(AW426*DCF!E$10,0)-MAX(AW426-AV426,0)/Inputs!$B$10)*DCF!E$6</f>
        <v>981.98020563671378</v>
      </c>
      <c r="CE426" s="15">
        <f ca="1">(AX426*DCF!F$10-DCF!F$5*MAX(AX426*DCF!F$10,0)-MAX(AX426-AW426,0)/Inputs!$B$10)*DCF!F$6</f>
        <v>930.29448767671431</v>
      </c>
      <c r="CF426" s="15">
        <f ca="1">(AY426*DCF!G$10-DCF!G$5*MAX(AY426*DCF!G$10,0)-MAX(AY426-AX426,0)/Inputs!$B$10)*DCF!G$6</f>
        <v>918.57000261316045</v>
      </c>
      <c r="CG426" s="15">
        <f ca="1">(AZ426*DCF!H$10-DCF!H$5*MAX(AZ426*DCF!H$10,0)-MAX(AZ426-AY426,0)/Inputs!$B$10)*DCF!H$6</f>
        <v>943.76723915570187</v>
      </c>
      <c r="CH426" s="15">
        <f ca="1">(BA426*DCF!I$10-DCF!I$5*MAX(BA426*DCF!I$10,0)-MAX(BA426-AZ426,0)/Inputs!$B$10)*DCF!I$6</f>
        <v>1016.9572760090086</v>
      </c>
      <c r="CI426" s="15">
        <f ca="1">(BB426*DCF!J$10-DCF!J$5*MAX(BB426*DCF!J$10,0)-MAX(BB426-BA426,0)/Inputs!$B$10)*DCF!J$6</f>
        <v>1117.8492264986578</v>
      </c>
      <c r="CJ426" s="15">
        <f ca="1">(BC426*DCF!K$10-DCF!K$5*MAX(BC426*DCF!K$10,0)-MAX(BC426-BB426,0)/Inputs!$B$10)*DCF!K$6</f>
        <v>1270.0401568398318</v>
      </c>
      <c r="CK426" s="15">
        <f ca="1">(BD426*DCF!L$10-DCF!L$5*MAX(BD426*DCF!L$10,0)-MAX(BD426-BC426,0)/Inputs!$B$10)*DCF!L$6</f>
        <v>1487.3986976840224</v>
      </c>
      <c r="CL426" s="15">
        <f ca="1">(BE426*DCF!M$10-DCF!M$5*MAX(BE426*DCF!M$10,0)-MAX(BE426-BD426,0)/Inputs!$B$10)*DCF!M$6</f>
        <v>1871.0530832044637</v>
      </c>
      <c r="CM426" s="15">
        <f ca="1">(BF426*DCF!C$28-DCF!C$5*MAX(BF426*DCF!C$28,0)-MAX(BF426-Inputs!$B$13,0)/Inputs!$B$17)*DCF!C$6</f>
        <v>3919.0792864886212</v>
      </c>
      <c r="CN426" s="15">
        <f ca="1">(BG426*DCF!D$28-DCF!D$5*MAX(BG426*DCF!D$28,0)-MAX(BG426-BF426,0)/Inputs!$B$17)*DCF!D$6</f>
        <v>5664.6983527441744</v>
      </c>
      <c r="CO426" s="15">
        <f ca="1">(BH426*DCF!E$28-DCF!E$5*MAX(BH426*DCF!E$28,0)-MAX(BH426-BG426,0)/Inputs!$B$17)*DCF!E$6</f>
        <v>7223.5892264958557</v>
      </c>
      <c r="CP426" s="15">
        <f ca="1">(BI426*DCF!F$28-DCF!F$5*MAX(BI426*DCF!F$28,0)-MAX(BI426-BH426,0)/Inputs!$B$17)*DCF!F$6</f>
        <v>7817.9953462361955</v>
      </c>
      <c r="CQ426" s="15">
        <f ca="1">(BJ426*DCF!G$28-DCF!G$5*MAX(BJ426*DCF!G$28,0)-MAX(BJ426-BI426,0)/Inputs!$B$17)*DCF!G$6</f>
        <v>7313.3066475505266</v>
      </c>
      <c r="CR426" s="15">
        <f ca="1">(BK426*DCF!H$28-DCF!H$5*MAX(BK426*DCF!H$28,0)-MAX(BK426-BJ426,0)/Inputs!$B$17)*DCF!H$6</f>
        <v>7482.8788425505536</v>
      </c>
      <c r="CS426" s="15">
        <f ca="1">(BL426*DCF!I$28-DCF!I$5*MAX(BL426*DCF!I$28,0)-MAX(BL426-BK426,0)/Inputs!$B$17)*DCF!I$6</f>
        <v>8249.6618173554998</v>
      </c>
      <c r="CT426" s="15">
        <f ca="1">(BM426*DCF!J$28-DCF!J$5*MAX(BM426*DCF!J$28,0)-MAX(BM426-BL426,0)/Inputs!$B$17)*DCF!J$6</f>
        <v>9645.0494143631586</v>
      </c>
      <c r="CU426" s="15">
        <f ca="1">(BN426*DCF!K$28-DCF!K$5*MAX(BN426*DCF!K$28,0)-MAX(BN426-BM426,0)/Inputs!$B$17)*DCF!K$6</f>
        <v>11230.363874373888</v>
      </c>
      <c r="CV426" s="15">
        <f ca="1">(BO426*DCF!L$28-DCF!L$5*MAX(BO426*DCF!L$28,0)-MAX(BO426-BN426,0)/Inputs!$B$17)*DCF!L$6</f>
        <v>11209.890399713473</v>
      </c>
      <c r="CW426" s="15">
        <f ca="1">(BP426*DCF!M$28-DCF!M$5*MAX(BP426*DCF!M$28,0)-MAX(BP426-BO426,0)/Inputs!$B$17)*DCF!M$6</f>
        <v>12050.796874348249</v>
      </c>
      <c r="CX426" s="15">
        <f ca="1">(BQ426*DCF!C$46-DCF!C$5*MAX(BQ426*DCF!C$46,0)-MAX(BQ426-Inputs!$B$20,0)/Inputs!$B$24)*DCF!C$6</f>
        <v>-2793.8544383825438</v>
      </c>
      <c r="CY426" s="15">
        <f ca="1">(BR426*DCF!D$46-DCF!D$5*MAX(BR426*DCF!D$46,0)-MAX(BR426-BQ426,0)/Inputs!$B$24)*DCF!D$6</f>
        <v>-1021.6793469192178</v>
      </c>
      <c r="CZ426" s="15">
        <f ca="1">(BS426*DCF!E$46-DCF!E$5*MAX(BS426*DCF!E$46,0)-MAX(BS426-BR426,0)/Inputs!$B$24)*DCF!E$6</f>
        <v>-1537.8831570888099</v>
      </c>
      <c r="DA426" s="15">
        <f ca="1">(BT426*DCF!F$46-DCF!F$5*MAX(BT426*DCF!F$46,0)-MAX(BT426-BS426,0)/Inputs!$B$24)*DCF!F$6</f>
        <v>-2700.0042923646088</v>
      </c>
      <c r="DB426" s="15">
        <f ca="1">(BU426*DCF!G$46-DCF!G$5*MAX(BU426*DCF!G$46,0)-MAX(BU426-BT426,0)/Inputs!$B$24)*DCF!G$6</f>
        <v>-1310.6681623709267</v>
      </c>
      <c r="DC426" s="15">
        <f ca="1">(BV426*DCF!H$46-DCF!H$5*MAX(BV426*DCF!H$46,0)-MAX(BV426-BU426,0)/Inputs!$B$24)*DCF!H$6</f>
        <v>-1052.6804020165698</v>
      </c>
      <c r="DD426" s="15">
        <f ca="1">(BW426*DCF!I$46-DCF!I$5*MAX(BW426*DCF!I$46,0)-MAX(BW426-BV426,0)/Inputs!$B$24)*DCF!I$6</f>
        <v>-4219.0409051681163</v>
      </c>
      <c r="DE426" s="15">
        <f ca="1">(BX426*DCF!J$46-DCF!J$5*MAX(BX426*DCF!J$46,0)-MAX(BX426-BW426,0)/Inputs!$B$24)*DCF!J$6</f>
        <v>-4637.8880942991173</v>
      </c>
      <c r="DF426" s="15">
        <f ca="1">(BY426*DCF!K$46-DCF!K$5*MAX(BY426*DCF!K$46,0)-MAX(BY426-BX426,0)/Inputs!$B$24)*DCF!K$6</f>
        <v>-364.99929522451481</v>
      </c>
      <c r="DG426" s="15">
        <f ca="1">(BZ426*DCF!L$46-DCF!L$5*MAX(BZ426*DCF!L$46,0)-MAX(BZ426-BY426,0)/Inputs!$B$24)*DCF!L$6</f>
        <v>5800.3165122955343</v>
      </c>
      <c r="DH426" s="15">
        <f ca="1">(CA426*DCF!M$46-DCF!M$5*MAX(CA426*DCF!M$46,0)-MAX(CA426-BZ426,0)/Inputs!$B$24)*DCF!M$6</f>
        <v>5905.7799010499411</v>
      </c>
      <c r="DI426" s="15">
        <f ca="1">SUM(CB426:CL426)+BE426*DCF!M$10*(1+Inputs!$B$30)*(1-Inputs!$B$33)*(1-Inputs!$B$30/Inputs!$B$31)/(Inputs!$B$29-Inputs!$B$30)*DCF!M$6</f>
        <v>59406.794755828188</v>
      </c>
      <c r="DJ426" s="15">
        <f ca="1">SUM(CM426:CW426)+BP426*DCF!M$28*(1+Inputs!$B$30)*(1-Inputs!$B$33)*(1-Inputs!$B$30/Inputs!$B$31)/(Inputs!$B$29-Inputs!$B$30)*DCF!M$6</f>
        <v>356433.16815032909</v>
      </c>
      <c r="DK426" s="15">
        <f ca="1">SUM(CX426:DH426)+CA426*DCF!M$46*(1+Inputs!$B$30)*(1-Inputs!$B$33)*(1-Inputs!$B$30/Inputs!$B$31)/(Inputs!$B$29-Inputs!$B$30)*DCF!M$6</f>
        <v>129759.40989608587</v>
      </c>
      <c r="DM426" s="15">
        <f ca="1">DI426+DJ426+DK426+Inputs!$B$34+Inputs!$B$36-Inputs!$B$35</f>
        <v>622450.3728022431</v>
      </c>
    </row>
    <row r="427" spans="1:117" x14ac:dyDescent="0.75">
      <c r="A427" s="11">
        <v>414</v>
      </c>
      <c r="C427" s="23">
        <f t="shared" ca="1" si="251"/>
        <v>3.1633949466000261E-2</v>
      </c>
      <c r="D427" s="23">
        <f t="shared" ca="1" si="251"/>
        <v>3.689754337928805E-2</v>
      </c>
      <c r="E427" s="23">
        <f t="shared" ca="1" si="251"/>
        <v>0.2409278343425286</v>
      </c>
      <c r="F427" s="23">
        <f t="shared" ca="1" si="251"/>
        <v>1.6412192908708962</v>
      </c>
      <c r="G427" s="23">
        <f t="shared" ca="1" si="251"/>
        <v>0.88433531656030351</v>
      </c>
      <c r="H427" s="23">
        <f t="shared" ca="1" si="251"/>
        <v>0.11284044704007015</v>
      </c>
      <c r="I427" s="23">
        <f t="shared" ca="1" si="251"/>
        <v>-1.0194275530475703</v>
      </c>
      <c r="J427" s="23">
        <f t="shared" ca="1" si="251"/>
        <v>1.513476685474809</v>
      </c>
      <c r="K427" s="23">
        <f t="shared" ca="1" si="251"/>
        <v>1.0092292930433675</v>
      </c>
      <c r="L427" s="23">
        <f t="shared" ca="1" si="251"/>
        <v>-2.077668089757887</v>
      </c>
      <c r="M427" s="23">
        <f t="shared" ca="1" si="251"/>
        <v>0.41009842527333285</v>
      </c>
      <c r="N427" s="23">
        <f ca="1">SQRT(Inputs!$B$38)*C427+SQRT(1-Inputs!$B$38)*_xlfn.NORM.S.INV(RAND())</f>
        <v>1.1698622320211527</v>
      </c>
      <c r="O427" s="23">
        <f ca="1">SQRT(Inputs!$B$38)*D427+SQRT(1-Inputs!$B$38)*_xlfn.NORM.S.INV(RAND())</f>
        <v>1.2600246899005196</v>
      </c>
      <c r="P427" s="23">
        <f ca="1">SQRT(Inputs!$B$38)*E427+SQRT(1-Inputs!$B$38)*_xlfn.NORM.S.INV(RAND())</f>
        <v>-7.5296737650628581E-2</v>
      </c>
      <c r="Q427" s="23">
        <f ca="1">SQRT(Inputs!$B$38)*F427+SQRT(1-Inputs!$B$38)*_xlfn.NORM.S.INV(RAND())</f>
        <v>1.6595282472628785</v>
      </c>
      <c r="R427" s="23">
        <f ca="1">SQRT(Inputs!$B$38)*G427+SQRT(1-Inputs!$B$38)*_xlfn.NORM.S.INV(RAND())</f>
        <v>1.1341986482223159</v>
      </c>
      <c r="S427" s="23">
        <f ca="1">SQRT(Inputs!$B$38)*H427+SQRT(1-Inputs!$B$38)*_xlfn.NORM.S.INV(RAND())</f>
        <v>-4.3510806517723592E-2</v>
      </c>
      <c r="T427" s="23">
        <f ca="1">SQRT(Inputs!$B$38)*I427+SQRT(1-Inputs!$B$38)*_xlfn.NORM.S.INV(RAND())</f>
        <v>-0.60535389273851714</v>
      </c>
      <c r="U427" s="23">
        <f ca="1">SQRT(Inputs!$B$38)*J427+SQRT(1-Inputs!$B$38)*_xlfn.NORM.S.INV(RAND())</f>
        <v>0.63831563614178899</v>
      </c>
      <c r="V427" s="23">
        <f ca="1">SQRT(Inputs!$B$38)*K427+SQRT(1-Inputs!$B$38)*_xlfn.NORM.S.INV(RAND())</f>
        <v>0.76031875691974327</v>
      </c>
      <c r="W427" s="23">
        <f ca="1">SQRT(Inputs!$B$38)*L427+SQRT(1-Inputs!$B$38)*_xlfn.NORM.S.INV(RAND())</f>
        <v>-1.5069662854612864</v>
      </c>
      <c r="X427" s="23">
        <f ca="1">SQRT(Inputs!$B$38)*M427+SQRT(1-Inputs!$B$38)*_xlfn.NORM.S.INV(RAND())</f>
        <v>0.73919986970114082</v>
      </c>
      <c r="Y427" s="23">
        <f ca="1">SQRT(Inputs!$B$38)*C427+SQRT(1-Inputs!$B$38)*_xlfn.NORM.S.INV(RAND())</f>
        <v>-0.31415968679428846</v>
      </c>
      <c r="Z427" s="23">
        <f ca="1">SQRT(Inputs!$B$38)*D427+SQRT(1-Inputs!$B$38)*_xlfn.NORM.S.INV(RAND())</f>
        <v>0.96295560861628482</v>
      </c>
      <c r="AA427" s="23">
        <f ca="1">SQRT(Inputs!$B$38)*E427+SQRT(1-Inputs!$B$38)*_xlfn.NORM.S.INV(RAND())</f>
        <v>7.1073425702068732E-2</v>
      </c>
      <c r="AB427" s="23">
        <f ca="1">SQRT(Inputs!$B$38)*F427+SQRT(1-Inputs!$B$38)*_xlfn.NORM.S.INV(RAND())</f>
        <v>0.51184470535340498</v>
      </c>
      <c r="AC427" s="23">
        <f ca="1">SQRT(Inputs!$B$38)*G427+SQRT(1-Inputs!$B$38)*_xlfn.NORM.S.INV(RAND())</f>
        <v>-0.30253395380508369</v>
      </c>
      <c r="AD427" s="23">
        <f ca="1">SQRT(Inputs!$B$38)*H427+SQRT(1-Inputs!$B$38)*_xlfn.NORM.S.INV(RAND())</f>
        <v>-0.93500094098822684</v>
      </c>
      <c r="AE427" s="23">
        <f ca="1">SQRT(Inputs!$B$38)*I427+SQRT(1-Inputs!$B$38)*_xlfn.NORM.S.INV(RAND())</f>
        <v>-0.27544118795066125</v>
      </c>
      <c r="AF427" s="23">
        <f ca="1">SQRT(Inputs!$B$38)*J427+SQRT(1-Inputs!$B$38)*_xlfn.NORM.S.INV(RAND())</f>
        <v>1.2895346587592607</v>
      </c>
      <c r="AG427" s="23">
        <f ca="1">SQRT(Inputs!$B$38)*K427+SQRT(1-Inputs!$B$38)*_xlfn.NORM.S.INV(RAND())</f>
        <v>-0.75527091194928597</v>
      </c>
      <c r="AH427" s="23">
        <f ca="1">SQRT(Inputs!$B$38)*L427+SQRT(1-Inputs!$B$38)*_xlfn.NORM.S.INV(RAND())</f>
        <v>-0.95036122796485234</v>
      </c>
      <c r="AI427" s="23">
        <f ca="1">SQRT(Inputs!$B$38)*M427+SQRT(1-Inputs!$B$38)*_xlfn.NORM.S.INV(RAND())</f>
        <v>0.32819704598112653</v>
      </c>
      <c r="AJ427" s="23">
        <f ca="1">SQRT(Inputs!$B$38)*C427+SQRT(1-Inputs!$B$38)*_xlfn.NORM.S.INV(RAND())</f>
        <v>0.36506544046153128</v>
      </c>
      <c r="AK427" s="23">
        <f ca="1">SQRT(Inputs!$B$38)*D427+SQRT(1-Inputs!$B$38)*_xlfn.NORM.S.INV(RAND())</f>
        <v>2.0025811689734678</v>
      </c>
      <c r="AL427" s="23">
        <f ca="1">SQRT(Inputs!$B$38)*E427+SQRT(1-Inputs!$B$38)*_xlfn.NORM.S.INV(RAND())</f>
        <v>0.80529551668420929</v>
      </c>
      <c r="AM427" s="23">
        <f ca="1">SQRT(Inputs!$B$38)*F427+SQRT(1-Inputs!$B$38)*_xlfn.NORM.S.INV(RAND())</f>
        <v>0.62558151995600353</v>
      </c>
      <c r="AN427" s="23">
        <f ca="1">SQRT(Inputs!$B$38)*G427+SQRT(1-Inputs!$B$38)*_xlfn.NORM.S.INV(RAND())</f>
        <v>-8.0673110897692746E-2</v>
      </c>
      <c r="AO427" s="23">
        <f ca="1">SQRT(Inputs!$B$38)*H427+SQRT(1-Inputs!$B$38)*_xlfn.NORM.S.INV(RAND())</f>
        <v>1.1716031568347265</v>
      </c>
      <c r="AP427" s="23">
        <f ca="1">SQRT(Inputs!$B$38)*I427+SQRT(1-Inputs!$B$38)*_xlfn.NORM.S.INV(RAND())</f>
        <v>-0.29836627337916194</v>
      </c>
      <c r="AQ427" s="23">
        <f ca="1">SQRT(Inputs!$B$38)*J427+SQRT(1-Inputs!$B$38)*_xlfn.NORM.S.INV(RAND())</f>
        <v>1.2937777672011559</v>
      </c>
      <c r="AR427" s="23">
        <f ca="1">SQRT(Inputs!$B$38)*K427+SQRT(1-Inputs!$B$38)*_xlfn.NORM.S.INV(RAND())</f>
        <v>0.13666590359356967</v>
      </c>
      <c r="AS427" s="23">
        <f ca="1">SQRT(Inputs!$B$38)*L427+SQRT(1-Inputs!$B$38)*_xlfn.NORM.S.INV(RAND())</f>
        <v>-2.7190857126144659</v>
      </c>
      <c r="AT427" s="23">
        <f ca="1">SQRT(Inputs!$B$38)*M427+SQRT(1-Inputs!$B$38)*_xlfn.NORM.S.INV(RAND())</f>
        <v>-1.3434929089496384</v>
      </c>
      <c r="AU427" s="15">
        <f ca="1">Inputs!$B$6*EXP($B$8-0.5*C$5^2+C$5*N427)</f>
        <v>5996.8020435163589</v>
      </c>
      <c r="AV427" s="15">
        <f t="shared" ca="1" si="219"/>
        <v>8785.2411571217272</v>
      </c>
      <c r="AW427" s="15">
        <f t="shared" ca="1" si="220"/>
        <v>10603.802716239939</v>
      </c>
      <c r="AX427" s="15">
        <f t="shared" ca="1" si="221"/>
        <v>15928.824457913805</v>
      </c>
      <c r="AY427" s="15">
        <f t="shared" ca="1" si="222"/>
        <v>22223.792082629108</v>
      </c>
      <c r="AZ427" s="15">
        <f t="shared" ca="1" si="223"/>
        <v>27050.37826759334</v>
      </c>
      <c r="BA427" s="15">
        <f t="shared" ca="1" si="224"/>
        <v>31070.539759561423</v>
      </c>
      <c r="BB427" s="15">
        <f t="shared" ca="1" si="225"/>
        <v>40552.029184453633</v>
      </c>
      <c r="BC427" s="15">
        <f t="shared" ca="1" si="226"/>
        <v>53448.169144403204</v>
      </c>
      <c r="BD427" s="15">
        <f t="shared" ca="1" si="227"/>
        <v>56870.590018732932</v>
      </c>
      <c r="BE427" s="15">
        <f t="shared" ca="1" si="228"/>
        <v>74540.989508593251</v>
      </c>
      <c r="BF427" s="15">
        <f ca="1">Inputs!$B$13*EXP($B$9-0.5*C$6^2+C$6*Y427)</f>
        <v>12995.881763737501</v>
      </c>
      <c r="BG427" s="15">
        <f t="shared" ca="1" si="229"/>
        <v>18844.109225220287</v>
      </c>
      <c r="BH427" s="15">
        <f t="shared" ca="1" si="230"/>
        <v>23297.050025460558</v>
      </c>
      <c r="BI427" s="15">
        <f t="shared" ca="1" si="231"/>
        <v>30856.785641089595</v>
      </c>
      <c r="BJ427" s="15">
        <f t="shared" ca="1" si="232"/>
        <v>36214.205844693301</v>
      </c>
      <c r="BK427" s="15">
        <f t="shared" ca="1" si="233"/>
        <v>39133.642605533416</v>
      </c>
      <c r="BL427" s="15">
        <f t="shared" ca="1" si="234"/>
        <v>46385.333613879098</v>
      </c>
      <c r="BM427" s="15">
        <f t="shared" ca="1" si="235"/>
        <v>66923.857757884805</v>
      </c>
      <c r="BN427" s="15">
        <f t="shared" ca="1" si="236"/>
        <v>75185.57056706911</v>
      </c>
      <c r="BO427" s="15">
        <f t="shared" ca="1" si="237"/>
        <v>82832.947258898988</v>
      </c>
      <c r="BP427" s="15">
        <f t="shared" ca="1" si="238"/>
        <v>105814.13058220437</v>
      </c>
      <c r="BQ427" s="15">
        <f ca="1">Inputs!$B$20*EXP($B$10-0.5*C$7^2+C$7*AJ427)</f>
        <v>4882.4922599897291</v>
      </c>
      <c r="BR427" s="15">
        <f t="shared" ca="1" si="239"/>
        <v>12513.612699656149</v>
      </c>
      <c r="BS427" s="15">
        <f t="shared" ca="1" si="240"/>
        <v>21595.124630414095</v>
      </c>
      <c r="BT427" s="15">
        <f t="shared" ca="1" si="241"/>
        <v>35085.176796396576</v>
      </c>
      <c r="BU427" s="15">
        <f t="shared" ca="1" si="242"/>
        <v>47683.890245446906</v>
      </c>
      <c r="BV427" s="15">
        <f t="shared" ca="1" si="243"/>
        <v>86382.441989589293</v>
      </c>
      <c r="BW427" s="15">
        <f t="shared" ca="1" si="244"/>
        <v>113165.09746323244</v>
      </c>
      <c r="BX427" s="15">
        <f t="shared" ca="1" si="245"/>
        <v>205148.04221638251</v>
      </c>
      <c r="BY427" s="15">
        <f t="shared" ca="1" si="246"/>
        <v>295062.41712453618</v>
      </c>
      <c r="BZ427" s="15">
        <f t="shared" ca="1" si="247"/>
        <v>251147.2989284248</v>
      </c>
      <c r="CA427" s="15">
        <f t="shared" ca="1" si="248"/>
        <v>277861.0391842</v>
      </c>
      <c r="CB427" s="15">
        <f ca="1">(AU427*DCF!C$10-DCF!C$5*MAX(AU427*DCF!C$10,0)-MAX(AU427-Inputs!$B$6,0)/Inputs!$B$10)*DCF!C$6</f>
        <v>1035.6976876851179</v>
      </c>
      <c r="CC427" s="15">
        <f ca="1">(AV427*DCF!D$10-DCF!D$5*MAX(AV427*DCF!D$10,0)-MAX(AV427-AU427,0)/Inputs!$B$10)*DCF!D$6</f>
        <v>1461.4551147765233</v>
      </c>
      <c r="CD427" s="15">
        <f ca="1">(AW427*DCF!E$10-DCF!E$5*MAX(AW427*DCF!E$10,0)-MAX(AW427-AV427,0)/Inputs!$B$10)*DCF!E$6</f>
        <v>2038.6338760491169</v>
      </c>
      <c r="CE427" s="15">
        <f ca="1">(AX427*DCF!F$10-DCF!F$5*MAX(AX427*DCF!F$10,0)-MAX(AX427-AW427,0)/Inputs!$B$10)*DCF!F$6</f>
        <v>2369.231991992498</v>
      </c>
      <c r="CF427" s="15">
        <f ca="1">(AY427*DCF!G$10-DCF!G$5*MAX(AY427*DCF!G$10,0)-MAX(AY427-AX427,0)/Inputs!$B$10)*DCF!G$6</f>
        <v>3368.9851902258201</v>
      </c>
      <c r="CG427" s="15">
        <f ca="1">(AZ427*DCF!H$10-DCF!H$5*MAX(AZ427*DCF!H$10,0)-MAX(AZ427-AY427,0)/Inputs!$B$10)*DCF!H$6</f>
        <v>4394.8034382619617</v>
      </c>
      <c r="CH427" s="15">
        <f ca="1">(BA427*DCF!I$10-DCF!I$5*MAX(BA427*DCF!I$10,0)-MAX(BA427-AZ427,0)/Inputs!$B$10)*DCF!I$6</f>
        <v>5016.0068189150679</v>
      </c>
      <c r="CI427" s="15">
        <f ca="1">(BB427*DCF!J$10-DCF!J$5*MAX(BB427*DCF!J$10,0)-MAX(BB427-BA427,0)/Inputs!$B$10)*DCF!J$6</f>
        <v>5522.0588219750744</v>
      </c>
      <c r="CJ427" s="15">
        <f ca="1">(BC427*DCF!K$10-DCF!K$5*MAX(BC427*DCF!K$10,0)-MAX(BC427-BB427,0)/Inputs!$B$10)*DCF!K$6</f>
        <v>6799.0335706408396</v>
      </c>
      <c r="CK427" s="15">
        <f ca="1">(BD427*DCF!L$10-DCF!L$5*MAX(BD427*DCF!L$10,0)-MAX(BD427-BC427,0)/Inputs!$B$10)*DCF!L$6</f>
        <v>8134.5919912337149</v>
      </c>
      <c r="CL427" s="15">
        <f ca="1">(BE427*DCF!M$10-DCF!M$5*MAX(BE427*DCF!M$10,0)-MAX(BE427-BD427,0)/Inputs!$B$10)*DCF!M$6</f>
        <v>8407.7797106485414</v>
      </c>
      <c r="CM427" s="15">
        <f ca="1">(BF427*DCF!C$28-DCF!C$5*MAX(BF427*DCF!C$28,0)-MAX(BF427-Inputs!$B$13,0)/Inputs!$B$17)*DCF!C$6</f>
        <v>3594.6916584455716</v>
      </c>
      <c r="CN427" s="15">
        <f ca="1">(BG427*DCF!D$28-DCF!D$5*MAX(BG427*DCF!D$28,0)-MAX(BG427-BF427,0)/Inputs!$B$17)*DCF!D$6</f>
        <v>4302.3297272296259</v>
      </c>
      <c r="CO427" s="15">
        <f ca="1">(BH427*DCF!E$28-DCF!E$5*MAX(BH427*DCF!E$28,0)-MAX(BH427-BG427,0)/Inputs!$B$17)*DCF!E$6</f>
        <v>5720.5260668473584</v>
      </c>
      <c r="CP427" s="15">
        <f ca="1">(BI427*DCF!F$28-DCF!F$5*MAX(BI427*DCF!F$28,0)-MAX(BI427-BH427,0)/Inputs!$B$17)*DCF!F$6</f>
        <v>7000.4351476469519</v>
      </c>
      <c r="CQ427" s="15">
        <f ca="1">(BJ427*DCF!G$28-DCF!G$5*MAX(BJ427*DCF!G$28,0)-MAX(BJ427-BI427,0)/Inputs!$B$17)*DCF!G$6</f>
        <v>8494.985309396885</v>
      </c>
      <c r="CR427" s="15">
        <f ca="1">(BK427*DCF!H$28-DCF!H$5*MAX(BK427*DCF!H$28,0)-MAX(BK427-BJ427,0)/Inputs!$B$17)*DCF!H$6</f>
        <v>9224.5830243175897</v>
      </c>
      <c r="CS427" s="15">
        <f ca="1">(BL427*DCF!I$28-DCF!I$5*MAX(BL427*DCF!I$28,0)-MAX(BL427-BK427,0)/Inputs!$B$17)*DCF!I$6</f>
        <v>9866.8120996645648</v>
      </c>
      <c r="CT427" s="15">
        <f ca="1">(BM427*DCF!J$28-DCF!J$5*MAX(BM427*DCF!J$28,0)-MAX(BM427-BL427,0)/Inputs!$B$17)*DCF!J$6</f>
        <v>12206.335533679219</v>
      </c>
      <c r="CU427" s="15">
        <f ca="1">(BN427*DCF!K$28-DCF!K$5*MAX(BN427*DCF!K$28,0)-MAX(BN427-BM427,0)/Inputs!$B$17)*DCF!K$6</f>
        <v>14865.982093543493</v>
      </c>
      <c r="CV427" s="15">
        <f ca="1">(BO427*DCF!L$28-DCF!L$5*MAX(BO427*DCF!L$28,0)-MAX(BO427-BN427,0)/Inputs!$B$17)*DCF!L$6</f>
        <v>15661.598206668361</v>
      </c>
      <c r="CW427" s="15">
        <f ca="1">(BP427*DCF!M$28-DCF!M$5*MAX(BP427*DCF!M$28,0)-MAX(BP427-BO427,0)/Inputs!$B$17)*DCF!M$6</f>
        <v>17506.810494411722</v>
      </c>
      <c r="CX427" s="15">
        <f ca="1">(BQ427*DCF!C$46-DCF!C$5*MAX(BQ427*DCF!C$46,0)-MAX(BQ427-Inputs!$B$20,0)/Inputs!$B$24)*DCF!C$6</f>
        <v>-1904.2671547272948</v>
      </c>
      <c r="CY427" s="15">
        <f ca="1">(BR427*DCF!D$46-DCF!D$5*MAX(BR427*DCF!D$46,0)-MAX(BR427-BQ427,0)/Inputs!$B$24)*DCF!D$6</f>
        <v>-5391.9176141656862</v>
      </c>
      <c r="CZ427" s="15">
        <f ca="1">(BS427*DCF!E$46-DCF!E$5*MAX(BS427*DCF!E$46,0)-MAX(BS427-BR427,0)/Inputs!$B$24)*DCF!E$6</f>
        <v>-6133.3430805151283</v>
      </c>
      <c r="DA427" s="15">
        <f ca="1">(BT427*DCF!F$46-DCF!F$5*MAX(BT427*DCF!F$46,0)-MAX(BT427-BS427,0)/Inputs!$B$24)*DCF!F$6</f>
        <v>-7467.2788464370296</v>
      </c>
      <c r="DB427" s="15">
        <f ca="1">(BU427*DCF!G$46-DCF!G$5*MAX(BU427*DCF!G$46,0)-MAX(BU427-BT427,0)/Inputs!$B$24)*DCF!G$6</f>
        <v>-5841.9501400698809</v>
      </c>
      <c r="DC427" s="15">
        <f ca="1">(BV427*DCF!H$46-DCF!H$5*MAX(BV427*DCF!H$46,0)-MAX(BV427-BU427,0)/Inputs!$B$24)*DCF!H$6</f>
        <v>-12025.337844531772</v>
      </c>
      <c r="DD427" s="15">
        <f ca="1">(BW427*DCF!I$46-DCF!I$5*MAX(BW427*DCF!I$46,0)-MAX(BW427-BV427,0)/Inputs!$B$24)*DCF!I$6</f>
        <v>-5074.6724993291191</v>
      </c>
      <c r="DE427" s="15">
        <f ca="1">(BX427*DCF!J$46-DCF!J$5*MAX(BX427*DCF!J$46,0)-MAX(BX427-BW427,0)/Inputs!$B$24)*DCF!J$6</f>
        <v>-15786.981257968499</v>
      </c>
      <c r="DF427" s="15">
        <f ca="1">(BY427*DCF!K$46-DCF!K$5*MAX(BY427*DCF!K$46,0)-MAX(BY427-BX427,0)/Inputs!$B$24)*DCF!K$6</f>
        <v>-5171.6776817498758</v>
      </c>
      <c r="DG427" s="15">
        <f ca="1">(BZ427*DCF!L$46-DCF!L$5*MAX(BZ427*DCF!L$46,0)-MAX(BZ427-BY427,0)/Inputs!$B$24)*DCF!L$6</f>
        <v>17360.653056658921</v>
      </c>
      <c r="DH427" s="15">
        <f ca="1">(CA427*DCF!M$46-DCF!M$5*MAX(CA427*DCF!M$46,0)-MAX(CA427-BZ427,0)/Inputs!$B$24)*DCF!M$6</f>
        <v>16198.54173235376</v>
      </c>
      <c r="DI427" s="15">
        <f ca="1">SUM(CB427:CL427)+BE427*DCF!M$10*(1+Inputs!$B$30)*(1-Inputs!$B$33)*(1-Inputs!$B$30/Inputs!$B$31)/(Inputs!$B$29-Inputs!$B$30)*DCF!M$6</f>
        <v>255996.83771736082</v>
      </c>
      <c r="DJ427" s="15">
        <f ca="1">SUM(CM427:CW427)+BP427*DCF!M$28*(1+Inputs!$B$30)*(1-Inputs!$B$33)*(1-Inputs!$B$30/Inputs!$B$31)/(Inputs!$B$29-Inputs!$B$30)*DCF!M$6</f>
        <v>501087.92223824438</v>
      </c>
      <c r="DK427" s="15">
        <f ca="1">SUM(CX427:DH427)+CA427*DCF!M$46*(1+Inputs!$B$30)*(1-Inputs!$B$33)*(1-Inputs!$B$30/Inputs!$B$31)/(Inputs!$B$29-Inputs!$B$30)*DCF!M$6</f>
        <v>398367.84999256692</v>
      </c>
      <c r="DM427" s="15">
        <f ca="1">DI427+DJ427+DK427+Inputs!$B$34+Inputs!$B$36-Inputs!$B$35</f>
        <v>1232303.6099481722</v>
      </c>
    </row>
    <row r="428" spans="1:117" x14ac:dyDescent="0.75">
      <c r="A428" s="11">
        <v>415</v>
      </c>
      <c r="C428" s="23">
        <f t="shared" ca="1" si="251"/>
        <v>4.9471753602539852E-2</v>
      </c>
      <c r="D428" s="23">
        <f t="shared" ca="1" si="251"/>
        <v>-1.7177202326794554</v>
      </c>
      <c r="E428" s="23">
        <f t="shared" ca="1" si="251"/>
        <v>-1.1403167377543371</v>
      </c>
      <c r="F428" s="23">
        <f t="shared" ca="1" si="251"/>
        <v>-0.46827693156394745</v>
      </c>
      <c r="G428" s="23">
        <f t="shared" ca="1" si="251"/>
        <v>-0.19791509077778455</v>
      </c>
      <c r="H428" s="23">
        <f t="shared" ca="1" si="251"/>
        <v>-0.11270791492041808</v>
      </c>
      <c r="I428" s="23">
        <f t="shared" ca="1" si="251"/>
        <v>0.86012649180300027</v>
      </c>
      <c r="J428" s="23">
        <f t="shared" ca="1" si="251"/>
        <v>0.96130531945978437</v>
      </c>
      <c r="K428" s="23">
        <f t="shared" ca="1" si="251"/>
        <v>-0.65450046069886592</v>
      </c>
      <c r="L428" s="23">
        <f t="shared" ca="1" si="251"/>
        <v>0.99844833075441264</v>
      </c>
      <c r="M428" s="23">
        <f t="shared" ca="1" si="251"/>
        <v>-0.25065493947952588</v>
      </c>
      <c r="N428" s="23">
        <f ca="1">SQRT(Inputs!$B$38)*C428+SQRT(1-Inputs!$B$38)*_xlfn.NORM.S.INV(RAND())</f>
        <v>-1.3886651785297048</v>
      </c>
      <c r="O428" s="23">
        <f ca="1">SQRT(Inputs!$B$38)*D428+SQRT(1-Inputs!$B$38)*_xlfn.NORM.S.INV(RAND())</f>
        <v>-0.33750216877494099</v>
      </c>
      <c r="P428" s="23">
        <f ca="1">SQRT(Inputs!$B$38)*E428+SQRT(1-Inputs!$B$38)*_xlfn.NORM.S.INV(RAND())</f>
        <v>0.3363310893138004</v>
      </c>
      <c r="Q428" s="23">
        <f ca="1">SQRT(Inputs!$B$38)*F428+SQRT(1-Inputs!$B$38)*_xlfn.NORM.S.INV(RAND())</f>
        <v>1.3511786408796502</v>
      </c>
      <c r="R428" s="23">
        <f ca="1">SQRT(Inputs!$B$38)*G428+SQRT(1-Inputs!$B$38)*_xlfn.NORM.S.INV(RAND())</f>
        <v>-1.111476579126683</v>
      </c>
      <c r="S428" s="23">
        <f ca="1">SQRT(Inputs!$B$38)*H428+SQRT(1-Inputs!$B$38)*_xlfn.NORM.S.INV(RAND())</f>
        <v>0.93152599846064188</v>
      </c>
      <c r="T428" s="23">
        <f ca="1">SQRT(Inputs!$B$38)*I428+SQRT(1-Inputs!$B$38)*_xlfn.NORM.S.INV(RAND())</f>
        <v>0.69874341006710106</v>
      </c>
      <c r="U428" s="23">
        <f ca="1">SQRT(Inputs!$B$38)*J428+SQRT(1-Inputs!$B$38)*_xlfn.NORM.S.INV(RAND())</f>
        <v>0.47031955733012204</v>
      </c>
      <c r="V428" s="23">
        <f ca="1">SQRT(Inputs!$B$38)*K428+SQRT(1-Inputs!$B$38)*_xlfn.NORM.S.INV(RAND())</f>
        <v>0.73902776388565483</v>
      </c>
      <c r="W428" s="23">
        <f ca="1">SQRT(Inputs!$B$38)*L428+SQRT(1-Inputs!$B$38)*_xlfn.NORM.S.INV(RAND())</f>
        <v>0.67834707392642857</v>
      </c>
      <c r="X428" s="23">
        <f ca="1">SQRT(Inputs!$B$38)*M428+SQRT(1-Inputs!$B$38)*_xlfn.NORM.S.INV(RAND())</f>
        <v>-0.33496063049145547</v>
      </c>
      <c r="Y428" s="23">
        <f ca="1">SQRT(Inputs!$B$38)*C428+SQRT(1-Inputs!$B$38)*_xlfn.NORM.S.INV(RAND())</f>
        <v>1.0094423040509723</v>
      </c>
      <c r="Z428" s="23">
        <f ca="1">SQRT(Inputs!$B$38)*D428+SQRT(1-Inputs!$B$38)*_xlfn.NORM.S.INV(RAND())</f>
        <v>-1.017041620050569</v>
      </c>
      <c r="AA428" s="23">
        <f ca="1">SQRT(Inputs!$B$38)*E428+SQRT(1-Inputs!$B$38)*_xlfn.NORM.S.INV(RAND())</f>
        <v>-0.71151812171082596</v>
      </c>
      <c r="AB428" s="23">
        <f ca="1">SQRT(Inputs!$B$38)*F428+SQRT(1-Inputs!$B$38)*_xlfn.NORM.S.INV(RAND())</f>
        <v>0.24318357504369692</v>
      </c>
      <c r="AC428" s="23">
        <f ca="1">SQRT(Inputs!$B$38)*G428+SQRT(1-Inputs!$B$38)*_xlfn.NORM.S.INV(RAND())</f>
        <v>-0.84743412334989077</v>
      </c>
      <c r="AD428" s="23">
        <f ca="1">SQRT(Inputs!$B$38)*H428+SQRT(1-Inputs!$B$38)*_xlfn.NORM.S.INV(RAND())</f>
        <v>-0.51547262954336381</v>
      </c>
      <c r="AE428" s="23">
        <f ca="1">SQRT(Inputs!$B$38)*I428+SQRT(1-Inputs!$B$38)*_xlfn.NORM.S.INV(RAND())</f>
        <v>0.69026272444694337</v>
      </c>
      <c r="AF428" s="23">
        <f ca="1">SQRT(Inputs!$B$38)*J428+SQRT(1-Inputs!$B$38)*_xlfn.NORM.S.INV(RAND())</f>
        <v>0.73170940300143483</v>
      </c>
      <c r="AG428" s="23">
        <f ca="1">SQRT(Inputs!$B$38)*K428+SQRT(1-Inputs!$B$38)*_xlfn.NORM.S.INV(RAND())</f>
        <v>-1.2483006472231057</v>
      </c>
      <c r="AH428" s="23">
        <f ca="1">SQRT(Inputs!$B$38)*L428+SQRT(1-Inputs!$B$38)*_xlfn.NORM.S.INV(RAND())</f>
        <v>1.0142438281903452</v>
      </c>
      <c r="AI428" s="23">
        <f ca="1">SQRT(Inputs!$B$38)*M428+SQRT(1-Inputs!$B$38)*_xlfn.NORM.S.INV(RAND())</f>
        <v>-0.19154627448212103</v>
      </c>
      <c r="AJ428" s="23">
        <f ca="1">SQRT(Inputs!$B$38)*C428+SQRT(1-Inputs!$B$38)*_xlfn.NORM.S.INV(RAND())</f>
        <v>-0.55629533135145115</v>
      </c>
      <c r="AK428" s="23">
        <f ca="1">SQRT(Inputs!$B$38)*D428+SQRT(1-Inputs!$B$38)*_xlfn.NORM.S.INV(RAND())</f>
        <v>-0.80657722366887419</v>
      </c>
      <c r="AL428" s="23">
        <f ca="1">SQRT(Inputs!$B$38)*E428+SQRT(1-Inputs!$B$38)*_xlfn.NORM.S.INV(RAND())</f>
        <v>-1.1112994152712996</v>
      </c>
      <c r="AM428" s="23">
        <f ca="1">SQRT(Inputs!$B$38)*F428+SQRT(1-Inputs!$B$38)*_xlfn.NORM.S.INV(RAND())</f>
        <v>-0.24149865330017045</v>
      </c>
      <c r="AN428" s="23">
        <f ca="1">SQRT(Inputs!$B$38)*G428+SQRT(1-Inputs!$B$38)*_xlfn.NORM.S.INV(RAND())</f>
        <v>-0.13117868899773738</v>
      </c>
      <c r="AO428" s="23">
        <f ca="1">SQRT(Inputs!$B$38)*H428+SQRT(1-Inputs!$B$38)*_xlfn.NORM.S.INV(RAND())</f>
        <v>0.8199996578032599</v>
      </c>
      <c r="AP428" s="23">
        <f ca="1">SQRT(Inputs!$B$38)*I428+SQRT(1-Inputs!$B$38)*_xlfn.NORM.S.INV(RAND())</f>
        <v>1.1475905716486647</v>
      </c>
      <c r="AQ428" s="23">
        <f ca="1">SQRT(Inputs!$B$38)*J428+SQRT(1-Inputs!$B$38)*_xlfn.NORM.S.INV(RAND())</f>
        <v>1.3743706859529699</v>
      </c>
      <c r="AR428" s="23">
        <f ca="1">SQRT(Inputs!$B$38)*K428+SQRT(1-Inputs!$B$38)*_xlfn.NORM.S.INV(RAND())</f>
        <v>0.43558333269215677</v>
      </c>
      <c r="AS428" s="23">
        <f ca="1">SQRT(Inputs!$B$38)*L428+SQRT(1-Inputs!$B$38)*_xlfn.NORM.S.INV(RAND())</f>
        <v>-7.6996720117834871E-2</v>
      </c>
      <c r="AT428" s="23">
        <f ca="1">SQRT(Inputs!$B$38)*M428+SQRT(1-Inputs!$B$38)*_xlfn.NORM.S.INV(RAND())</f>
        <v>-0.30635786197079107</v>
      </c>
      <c r="AU428" s="15">
        <f ca="1">Inputs!$B$6*EXP($B$8-0.5*C$5^2+C$5*N428)</f>
        <v>3963.2707613147509</v>
      </c>
      <c r="AV428" s="15">
        <f t="shared" ca="1" si="219"/>
        <v>4590.6833713055494</v>
      </c>
      <c r="AW428" s="15">
        <f t="shared" ca="1" si="220"/>
        <v>5857.3029325879434</v>
      </c>
      <c r="AX428" s="15">
        <f t="shared" ca="1" si="221"/>
        <v>8466.2179097540866</v>
      </c>
      <c r="AY428" s="15">
        <f t="shared" ca="1" si="222"/>
        <v>9087.0397190250969</v>
      </c>
      <c r="AZ428" s="15">
        <f t="shared" ca="1" si="223"/>
        <v>12314.251362897665</v>
      </c>
      <c r="BA428" s="15">
        <f t="shared" ca="1" si="224"/>
        <v>16212.827878555428</v>
      </c>
      <c r="BB428" s="15">
        <f t="shared" ca="1" si="225"/>
        <v>20807.157328203539</v>
      </c>
      <c r="BC428" s="15">
        <f t="shared" ca="1" si="226"/>
        <v>27367.833805355254</v>
      </c>
      <c r="BD428" s="15">
        <f t="shared" ca="1" si="227"/>
        <v>35724.416726552954</v>
      </c>
      <c r="BE428" s="15">
        <f t="shared" ca="1" si="228"/>
        <v>42460.335254023048</v>
      </c>
      <c r="BF428" s="15">
        <f ca="1">Inputs!$B$13*EXP($B$9-0.5*C$6^2+C$6*Y428)</f>
        <v>16895.267574250192</v>
      </c>
      <c r="BG428" s="15">
        <f t="shared" ca="1" si="229"/>
        <v>17138.610665765667</v>
      </c>
      <c r="BH428" s="15">
        <f t="shared" ca="1" si="230"/>
        <v>18609.30347568632</v>
      </c>
      <c r="BI428" s="15">
        <f t="shared" ca="1" si="231"/>
        <v>23649.439151311821</v>
      </c>
      <c r="BJ428" s="15">
        <f t="shared" ca="1" si="232"/>
        <v>25658.86846986855</v>
      </c>
      <c r="BK428" s="15">
        <f t="shared" ca="1" si="233"/>
        <v>29357.15461652655</v>
      </c>
      <c r="BL428" s="15">
        <f t="shared" ca="1" si="234"/>
        <v>39436.202383747601</v>
      </c>
      <c r="BM428" s="15">
        <f t="shared" ca="1" si="235"/>
        <v>53088.437354678244</v>
      </c>
      <c r="BN428" s="15">
        <f t="shared" ca="1" si="236"/>
        <v>56220.435776080376</v>
      </c>
      <c r="BO428" s="15">
        <f t="shared" ca="1" si="237"/>
        <v>77828.91594272184</v>
      </c>
      <c r="BP428" s="15">
        <f t="shared" ca="1" si="238"/>
        <v>93736.360851124366</v>
      </c>
      <c r="BQ428" s="15">
        <f ca="1">Inputs!$B$20*EXP($B$10-0.5*C$7^2+C$7*AJ428)</f>
        <v>3521.4226965137846</v>
      </c>
      <c r="BR428" s="15">
        <f t="shared" ca="1" si="239"/>
        <v>3698.3759751338307</v>
      </c>
      <c r="BS428" s="15">
        <f t="shared" ca="1" si="240"/>
        <v>3680.6621486844647</v>
      </c>
      <c r="BT428" s="15">
        <f t="shared" ca="1" si="241"/>
        <v>4763.3001308609164</v>
      </c>
      <c r="BU428" s="15">
        <f t="shared" ca="1" si="242"/>
        <v>6395.117365194501</v>
      </c>
      <c r="BV428" s="15">
        <f t="shared" ca="1" si="243"/>
        <v>10702.847796441925</v>
      </c>
      <c r="BW428" s="15">
        <f t="shared" ca="1" si="244"/>
        <v>19041.272849903202</v>
      </c>
      <c r="BX428" s="15">
        <f t="shared" ca="1" si="245"/>
        <v>35080.652141403618</v>
      </c>
      <c r="BY428" s="15">
        <f t="shared" ca="1" si="246"/>
        <v>53425.870410199175</v>
      </c>
      <c r="BZ428" s="15">
        <f t="shared" ca="1" si="247"/>
        <v>73910.367242338179</v>
      </c>
      <c r="CA428" s="15">
        <f t="shared" ca="1" si="248"/>
        <v>98320.675599356022</v>
      </c>
      <c r="CB428" s="15">
        <f ca="1">(AU428*DCF!C$10-DCF!C$5*MAX(AU428*DCF!C$10,0)-MAX(AU428-Inputs!$B$6,0)/Inputs!$B$10)*DCF!C$6</f>
        <v>1017.8040595783781</v>
      </c>
      <c r="CC428" s="15">
        <f ca="1">(AV428*DCF!D$10-DCF!D$5*MAX(AV428*DCF!D$10,0)-MAX(AV428-AU428,0)/Inputs!$B$10)*DCF!D$6</f>
        <v>965.96982650501695</v>
      </c>
      <c r="CD428" s="15">
        <f ca="1">(AW428*DCF!E$10-DCF!E$5*MAX(AW428*DCF!E$10,0)-MAX(AW428-AV428,0)/Inputs!$B$10)*DCF!E$6</f>
        <v>1067.0628286778224</v>
      </c>
      <c r="CE428" s="15">
        <f ca="1">(AX428*DCF!F$10-DCF!F$5*MAX(AX428*DCF!F$10,0)-MAX(AX428-AW428,0)/Inputs!$B$10)*DCF!F$6</f>
        <v>1305.3113530698213</v>
      </c>
      <c r="CF428" s="15">
        <f ca="1">(AY428*DCF!G$10-DCF!G$5*MAX(AY428*DCF!G$10,0)-MAX(AY428-AX428,0)/Inputs!$B$10)*DCF!G$6</f>
        <v>1752.9596064650659</v>
      </c>
      <c r="CG428" s="15">
        <f ca="1">(AZ428*DCF!H$10-DCF!H$5*MAX(AZ428*DCF!H$10,0)-MAX(AZ428-AY428,0)/Inputs!$B$10)*DCF!H$6</f>
        <v>1817.7714521083574</v>
      </c>
      <c r="CH428" s="15">
        <f ca="1">(BA428*DCF!I$10-DCF!I$5*MAX(BA428*DCF!I$10,0)-MAX(BA428-AZ428,0)/Inputs!$B$10)*DCF!I$6</f>
        <v>2321.9890653071661</v>
      </c>
      <c r="CI428" s="15">
        <f ca="1">(BB428*DCF!J$10-DCF!J$5*MAX(BB428*DCF!J$10,0)-MAX(BB428-BA428,0)/Inputs!$B$10)*DCF!J$6</f>
        <v>2874.3615572517424</v>
      </c>
      <c r="CJ428" s="15">
        <f ca="1">(BC428*DCF!K$10-DCF!K$5*MAX(BC428*DCF!K$10,0)-MAX(BC428-BB428,0)/Inputs!$B$10)*DCF!K$6</f>
        <v>3487.3868777670782</v>
      </c>
      <c r="CK428" s="15">
        <f ca="1">(BD428*DCF!L$10-DCF!L$5*MAX(BD428*DCF!L$10,0)-MAX(BD428-BC428,0)/Inputs!$B$10)*DCF!L$6</f>
        <v>4307.2799001205867</v>
      </c>
      <c r="CL428" s="15">
        <f ca="1">(BE428*DCF!M$10-DCF!M$5*MAX(BE428*DCF!M$10,0)-MAX(BE428-BD428,0)/Inputs!$B$10)*DCF!M$6</f>
        <v>5187.0250475246448</v>
      </c>
      <c r="CM428" s="15">
        <f ca="1">(BF428*DCF!C$28-DCF!C$5*MAX(BF428*DCF!C$28,0)-MAX(BF428-Inputs!$B$13,0)/Inputs!$B$17)*DCF!C$6</f>
        <v>3884.207639643334</v>
      </c>
      <c r="CN428" s="15">
        <f ca="1">(BG428*DCF!D$28-DCF!D$5*MAX(BG428*DCF!D$28,0)-MAX(BG428-BF428,0)/Inputs!$B$17)*DCF!D$6</f>
        <v>4995.7998841252129</v>
      </c>
      <c r="CO428" s="15">
        <f ca="1">(BH428*DCF!E$28-DCF!E$5*MAX(BH428*DCF!E$28,0)-MAX(BH428-BG428,0)/Inputs!$B$17)*DCF!E$6</f>
        <v>4980.6328007551783</v>
      </c>
      <c r="CP428" s="15">
        <f ca="1">(BI428*DCF!F$28-DCF!F$5*MAX(BI428*DCF!F$28,0)-MAX(BI428-BH428,0)/Inputs!$B$17)*DCF!F$6</f>
        <v>5502.5634177876937</v>
      </c>
      <c r="CQ428" s="15">
        <f ca="1">(BJ428*DCF!G$28-DCF!G$5*MAX(BJ428*DCF!G$28,0)-MAX(BJ428-BI428,0)/Inputs!$B$17)*DCF!G$6</f>
        <v>6319.4219371381059</v>
      </c>
      <c r="CR428" s="15">
        <f ca="1">(BK428*DCF!H$28-DCF!H$5*MAX(BK428*DCF!H$28,0)-MAX(BK428-BJ428,0)/Inputs!$B$17)*DCF!H$6</f>
        <v>6685.7383460248202</v>
      </c>
      <c r="CS428" s="15">
        <f ca="1">(BL428*DCF!I$28-DCF!I$5*MAX(BL428*DCF!I$28,0)-MAX(BL428-BK428,0)/Inputs!$B$17)*DCF!I$6</f>
        <v>7826.8904118877927</v>
      </c>
      <c r="CT428" s="15">
        <f ca="1">(BM428*DCF!J$28-DCF!J$5*MAX(BM428*DCF!J$28,0)-MAX(BM428-BL428,0)/Inputs!$B$17)*DCF!J$6</f>
        <v>10032.953908007416</v>
      </c>
      <c r="CU428" s="15">
        <f ca="1">(BN428*DCF!K$28-DCF!K$5*MAX(BN428*DCF!K$28,0)-MAX(BN428-BM428,0)/Inputs!$B$17)*DCF!K$6</f>
        <v>11489.185299134648</v>
      </c>
      <c r="CV428" s="15">
        <f ca="1">(BO428*DCF!L$28-DCF!L$5*MAX(BO428*DCF!L$28,0)-MAX(BO428-BN428,0)/Inputs!$B$17)*DCF!L$6</f>
        <v>13083.466786994461</v>
      </c>
      <c r="CW428" s="15">
        <f ca="1">(BP428*DCF!M$28-DCF!M$5*MAX(BP428*DCF!M$28,0)-MAX(BP428-BO428,0)/Inputs!$B$17)*DCF!M$6</f>
        <v>15973.775561167708</v>
      </c>
      <c r="CX428" s="15">
        <f ca="1">(BQ428*DCF!C$46-DCF!C$5*MAX(BQ428*DCF!C$46,0)-MAX(BQ428-Inputs!$B$20,0)/Inputs!$B$24)*DCF!C$6</f>
        <v>-961.26283823125959</v>
      </c>
      <c r="CY428" s="15">
        <f ca="1">(BR428*DCF!D$46-DCF!D$5*MAX(BR428*DCF!D$46,0)-MAX(BR428-BQ428,0)/Inputs!$B$24)*DCF!D$6</f>
        <v>-706.73102685430229</v>
      </c>
      <c r="CZ428" s="15">
        <f ca="1">(BS428*DCF!E$46-DCF!E$5*MAX(BS428*DCF!E$46,0)-MAX(BS428-BR428,0)/Inputs!$B$24)*DCF!E$6</f>
        <v>-435.24470759554282</v>
      </c>
      <c r="DA428" s="15">
        <f ca="1">(BT428*DCF!F$46-DCF!F$5*MAX(BT428*DCF!F$46,0)-MAX(BT428-BS428,0)/Inputs!$B$24)*DCF!F$6</f>
        <v>-741.11634551787267</v>
      </c>
      <c r="DB428" s="15">
        <f ca="1">(BU428*DCF!G$46-DCF!G$5*MAX(BU428*DCF!G$46,0)-MAX(BU428-BT428,0)/Inputs!$B$24)*DCF!G$6</f>
        <v>-764.03018981398122</v>
      </c>
      <c r="DC428" s="15">
        <f ca="1">(BV428*DCF!H$46-DCF!H$5*MAX(BV428*DCF!H$46,0)-MAX(BV428-BU428,0)/Inputs!$B$24)*DCF!H$6</f>
        <v>-1338.6008376078785</v>
      </c>
      <c r="DD428" s="15">
        <f ca="1">(BW428*DCF!I$46-DCF!I$5*MAX(BW428*DCF!I$46,0)-MAX(BW428-BV428,0)/Inputs!$B$24)*DCF!I$6</f>
        <v>-1953.8736800022848</v>
      </c>
      <c r="DE428" s="15">
        <f ca="1">(BX428*DCF!J$46-DCF!J$5*MAX(BX428*DCF!J$46,0)-MAX(BX428-BW428,0)/Inputs!$B$24)*DCF!J$6</f>
        <v>-2781.8450225420675</v>
      </c>
      <c r="DF428" s="15">
        <f ca="1">(BY428*DCF!K$46-DCF!K$5*MAX(BY428*DCF!K$46,0)-MAX(BY428-BX428,0)/Inputs!$B$24)*DCF!K$6</f>
        <v>-1442.2259473805507</v>
      </c>
      <c r="DG428" s="15">
        <f ca="1">(BZ428*DCF!L$46-DCF!L$5*MAX(BZ428*DCF!L$46,0)-MAX(BZ428-BY428,0)/Inputs!$B$24)*DCF!L$6</f>
        <v>473.37244460495566</v>
      </c>
      <c r="DH428" s="15">
        <f ca="1">(CA428*DCF!M$46-DCF!M$5*MAX(CA428*DCF!M$46,0)-MAX(CA428-BZ428,0)/Inputs!$B$24)*DCF!M$6</f>
        <v>2604.8287347912428</v>
      </c>
      <c r="DI428" s="15">
        <f ca="1">SUM(CB428:CL428)+BE428*DCF!M$10*(1+Inputs!$B$30)*(1-Inputs!$B$33)*(1-Inputs!$B$30/Inputs!$B$31)/(Inputs!$B$29-Inputs!$B$30)*DCF!M$6</f>
        <v>144272.59606612846</v>
      </c>
      <c r="DJ428" s="15">
        <f ca="1">SUM(CM428:CW428)+BP428*DCF!M$28*(1+Inputs!$B$30)*(1-Inputs!$B$33)*(1-Inputs!$B$30/Inputs!$B$31)/(Inputs!$B$29-Inputs!$B$30)*DCF!M$6</f>
        <v>438600.67837097123</v>
      </c>
      <c r="DK428" s="15">
        <f ca="1">SUM(CX428:DH428)+CA428*DCF!M$46*(1+Inputs!$B$30)*(1-Inputs!$B$33)*(1-Inputs!$B$30/Inputs!$B$31)/(Inputs!$B$29-Inputs!$B$30)*DCF!M$6</f>
        <v>143968.68188904165</v>
      </c>
      <c r="DM428" s="15">
        <f ca="1">DI428+DJ428+DK428+Inputs!$B$34+Inputs!$B$36-Inputs!$B$35</f>
        <v>803692.95632614137</v>
      </c>
    </row>
    <row r="429" spans="1:117" x14ac:dyDescent="0.75">
      <c r="A429" s="11">
        <v>416</v>
      </c>
      <c r="C429" s="23">
        <f t="shared" ca="1" si="251"/>
        <v>-0.6609831786530127</v>
      </c>
      <c r="D429" s="23">
        <f t="shared" ca="1" si="251"/>
        <v>-6.9871649791906507E-2</v>
      </c>
      <c r="E429" s="23">
        <f t="shared" ca="1" si="251"/>
        <v>-0.18705927665771938</v>
      </c>
      <c r="F429" s="23">
        <f t="shared" ca="1" si="251"/>
        <v>-0.66253242876112362</v>
      </c>
      <c r="G429" s="23">
        <f t="shared" ca="1" si="251"/>
        <v>-0.56778796725752101</v>
      </c>
      <c r="H429" s="23">
        <f t="shared" ca="1" si="251"/>
        <v>-0.12114772833658487</v>
      </c>
      <c r="I429" s="23">
        <f t="shared" ca="1" si="251"/>
        <v>-1.0243674466605175</v>
      </c>
      <c r="J429" s="23">
        <f t="shared" ca="1" si="251"/>
        <v>-1.6872358741292999</v>
      </c>
      <c r="K429" s="23">
        <f t="shared" ca="1" si="251"/>
        <v>-0.39567857843604753</v>
      </c>
      <c r="L429" s="23">
        <f t="shared" ca="1" si="251"/>
        <v>-1.2654087411167398</v>
      </c>
      <c r="M429" s="23">
        <f t="shared" ca="1" si="251"/>
        <v>2.4497377061251768</v>
      </c>
      <c r="N429" s="23">
        <f ca="1">SQRT(Inputs!$B$38)*C429+SQRT(1-Inputs!$B$38)*_xlfn.NORM.S.INV(RAND())</f>
        <v>-0.18564504427993894</v>
      </c>
      <c r="O429" s="23">
        <f ca="1">SQRT(Inputs!$B$38)*D429+SQRT(1-Inputs!$B$38)*_xlfn.NORM.S.INV(RAND())</f>
        <v>-0.40293187888746462</v>
      </c>
      <c r="P429" s="23">
        <f ca="1">SQRT(Inputs!$B$38)*E429+SQRT(1-Inputs!$B$38)*_xlfn.NORM.S.INV(RAND())</f>
        <v>-0.37174257675363009</v>
      </c>
      <c r="Q429" s="23">
        <f ca="1">SQRT(Inputs!$B$38)*F429+SQRT(1-Inputs!$B$38)*_xlfn.NORM.S.INV(RAND())</f>
        <v>-0.98826573968011322</v>
      </c>
      <c r="R429" s="23">
        <f ca="1">SQRT(Inputs!$B$38)*G429+SQRT(1-Inputs!$B$38)*_xlfn.NORM.S.INV(RAND())</f>
        <v>-0.92666038210690149</v>
      </c>
      <c r="S429" s="23">
        <f ca="1">SQRT(Inputs!$B$38)*H429+SQRT(1-Inputs!$B$38)*_xlfn.NORM.S.INV(RAND())</f>
        <v>0.7223097934049002</v>
      </c>
      <c r="T429" s="23">
        <f ca="1">SQRT(Inputs!$B$38)*I429+SQRT(1-Inputs!$B$38)*_xlfn.NORM.S.INV(RAND())</f>
        <v>-1.4581983359648345</v>
      </c>
      <c r="U429" s="23">
        <f ca="1">SQRT(Inputs!$B$38)*J429+SQRT(1-Inputs!$B$38)*_xlfn.NORM.S.INV(RAND())</f>
        <v>-0.77218213432835547</v>
      </c>
      <c r="V429" s="23">
        <f ca="1">SQRT(Inputs!$B$38)*K429+SQRT(1-Inputs!$B$38)*_xlfn.NORM.S.INV(RAND())</f>
        <v>0.1989516986126649</v>
      </c>
      <c r="W429" s="23">
        <f ca="1">SQRT(Inputs!$B$38)*L429+SQRT(1-Inputs!$B$38)*_xlfn.NORM.S.INV(RAND())</f>
        <v>0.12669402531629737</v>
      </c>
      <c r="X429" s="23">
        <f ca="1">SQRT(Inputs!$B$38)*M429+SQRT(1-Inputs!$B$38)*_xlfn.NORM.S.INV(RAND())</f>
        <v>1.4129976594003184</v>
      </c>
      <c r="Y429" s="23">
        <f ca="1">SQRT(Inputs!$B$38)*C429+SQRT(1-Inputs!$B$38)*_xlfn.NORM.S.INV(RAND())</f>
        <v>-1.2528843802901195</v>
      </c>
      <c r="Z429" s="23">
        <f ca="1">SQRT(Inputs!$B$38)*D429+SQRT(1-Inputs!$B$38)*_xlfn.NORM.S.INV(RAND())</f>
        <v>-0.56144362105601475</v>
      </c>
      <c r="AA429" s="23">
        <f ca="1">SQRT(Inputs!$B$38)*E429+SQRT(1-Inputs!$B$38)*_xlfn.NORM.S.INV(RAND())</f>
        <v>-0.3224406220828222</v>
      </c>
      <c r="AB429" s="23">
        <f ca="1">SQRT(Inputs!$B$38)*F429+SQRT(1-Inputs!$B$38)*_xlfn.NORM.S.INV(RAND())</f>
        <v>-0.60750658611272523</v>
      </c>
      <c r="AC429" s="23">
        <f ca="1">SQRT(Inputs!$B$38)*G429+SQRT(1-Inputs!$B$38)*_xlfn.NORM.S.INV(RAND())</f>
        <v>-1.1500921887105473</v>
      </c>
      <c r="AD429" s="23">
        <f ca="1">SQRT(Inputs!$B$38)*H429+SQRT(1-Inputs!$B$38)*_xlfn.NORM.S.INV(RAND())</f>
        <v>-1.1005651297477194E-2</v>
      </c>
      <c r="AE429" s="23">
        <f ca="1">SQRT(Inputs!$B$38)*I429+SQRT(1-Inputs!$B$38)*_xlfn.NORM.S.INV(RAND())</f>
        <v>-1.7058835325353123</v>
      </c>
      <c r="AF429" s="23">
        <f ca="1">SQRT(Inputs!$B$38)*J429+SQRT(1-Inputs!$B$38)*_xlfn.NORM.S.INV(RAND())</f>
        <v>-1.2942589349815665</v>
      </c>
      <c r="AG429" s="23">
        <f ca="1">SQRT(Inputs!$B$38)*K429+SQRT(1-Inputs!$B$38)*_xlfn.NORM.S.INV(RAND())</f>
        <v>-0.10955164505704801</v>
      </c>
      <c r="AH429" s="23">
        <f ca="1">SQRT(Inputs!$B$38)*L429+SQRT(1-Inputs!$B$38)*_xlfn.NORM.S.INV(RAND())</f>
        <v>-1.8154454979263728</v>
      </c>
      <c r="AI429" s="23">
        <f ca="1">SQRT(Inputs!$B$38)*M429+SQRT(1-Inputs!$B$38)*_xlfn.NORM.S.INV(RAND())</f>
        <v>1.4537618466599707</v>
      </c>
      <c r="AJ429" s="23">
        <f ca="1">SQRT(Inputs!$B$38)*C429+SQRT(1-Inputs!$B$38)*_xlfn.NORM.S.INV(RAND())</f>
        <v>-0.73675224756714119</v>
      </c>
      <c r="AK429" s="23">
        <f ca="1">SQRT(Inputs!$B$38)*D429+SQRT(1-Inputs!$B$38)*_xlfn.NORM.S.INV(RAND())</f>
        <v>-1.3383658910263607</v>
      </c>
      <c r="AL429" s="23">
        <f ca="1">SQRT(Inputs!$B$38)*E429+SQRT(1-Inputs!$B$38)*_xlfn.NORM.S.INV(RAND())</f>
        <v>-0.70235715225515993</v>
      </c>
      <c r="AM429" s="23">
        <f ca="1">SQRT(Inputs!$B$38)*F429+SQRT(1-Inputs!$B$38)*_xlfn.NORM.S.INV(RAND())</f>
        <v>1.1284896969888394</v>
      </c>
      <c r="AN429" s="23">
        <f ca="1">SQRT(Inputs!$B$38)*G429+SQRT(1-Inputs!$B$38)*_xlfn.NORM.S.INV(RAND())</f>
        <v>0.64880676282541327</v>
      </c>
      <c r="AO429" s="23">
        <f ca="1">SQRT(Inputs!$B$38)*H429+SQRT(1-Inputs!$B$38)*_xlfn.NORM.S.INV(RAND())</f>
        <v>0.75661240720381684</v>
      </c>
      <c r="AP429" s="23">
        <f ca="1">SQRT(Inputs!$B$38)*I429+SQRT(1-Inputs!$B$38)*_xlfn.NORM.S.INV(RAND())</f>
        <v>-0.85936155252021007</v>
      </c>
      <c r="AQ429" s="23">
        <f ca="1">SQRT(Inputs!$B$38)*J429+SQRT(1-Inputs!$B$38)*_xlfn.NORM.S.INV(RAND())</f>
        <v>-2.6320106437747843</v>
      </c>
      <c r="AR429" s="23">
        <f ca="1">SQRT(Inputs!$B$38)*K429+SQRT(1-Inputs!$B$38)*_xlfn.NORM.S.INV(RAND())</f>
        <v>0.82215684449496229</v>
      </c>
      <c r="AS429" s="23">
        <f ca="1">SQRT(Inputs!$B$38)*L429+SQRT(1-Inputs!$B$38)*_xlfn.NORM.S.INV(RAND())</f>
        <v>-4.7680099197688675E-2</v>
      </c>
      <c r="AT429" s="23">
        <f ca="1">SQRT(Inputs!$B$38)*M429+SQRT(1-Inputs!$B$38)*_xlfn.NORM.S.INV(RAND())</f>
        <v>1.7768594894956986</v>
      </c>
      <c r="AU429" s="15">
        <f ca="1">Inputs!$B$6*EXP($B$8-0.5*C$5^2+C$5*N429)</f>
        <v>4815.3378212846237</v>
      </c>
      <c r="AV429" s="15">
        <f t="shared" ca="1" si="219"/>
        <v>5524.2373571859016</v>
      </c>
      <c r="AW429" s="15">
        <f t="shared" ca="1" si="220"/>
        <v>6406.4145033388641</v>
      </c>
      <c r="AX429" s="15">
        <f t="shared" ca="1" si="221"/>
        <v>6913.1184144515755</v>
      </c>
      <c r="AY429" s="15">
        <f t="shared" ca="1" si="222"/>
        <v>7581.9501345874251</v>
      </c>
      <c r="AZ429" s="15">
        <f t="shared" ca="1" si="223"/>
        <v>10040.628583593449</v>
      </c>
      <c r="BA429" s="15">
        <f t="shared" ca="1" si="224"/>
        <v>10548.043433130106</v>
      </c>
      <c r="BB429" s="15">
        <f t="shared" ca="1" si="225"/>
        <v>11952.600035274754</v>
      </c>
      <c r="BC429" s="15">
        <f t="shared" ca="1" si="226"/>
        <v>14922.747007017693</v>
      </c>
      <c r="BD429" s="15">
        <f t="shared" ca="1" si="227"/>
        <v>18499.702657556278</v>
      </c>
      <c r="BE429" s="15">
        <f t="shared" ca="1" si="228"/>
        <v>25782.480414987367</v>
      </c>
      <c r="BF429" s="15">
        <f ca="1">Inputs!$B$13*EXP($B$9-0.5*C$6^2+C$6*Y429)</f>
        <v>10789.058486481286</v>
      </c>
      <c r="BG429" s="15">
        <f t="shared" ca="1" si="229"/>
        <v>11882.184628834813</v>
      </c>
      <c r="BH429" s="15">
        <f t="shared" ca="1" si="230"/>
        <v>13761.837461809151</v>
      </c>
      <c r="BI429" s="15">
        <f t="shared" ca="1" si="231"/>
        <v>15342.692991245543</v>
      </c>
      <c r="BJ429" s="15">
        <f t="shared" ca="1" si="232"/>
        <v>15935.708153040649</v>
      </c>
      <c r="BK429" s="15">
        <f t="shared" ca="1" si="233"/>
        <v>19528.778793429541</v>
      </c>
      <c r="BL429" s="15">
        <f t="shared" ca="1" si="234"/>
        <v>19230.867138912199</v>
      </c>
      <c r="BM429" s="15">
        <f t="shared" ca="1" si="235"/>
        <v>20127.970583970382</v>
      </c>
      <c r="BN429" s="15">
        <f t="shared" ca="1" si="236"/>
        <v>24432.019754106968</v>
      </c>
      <c r="BO429" s="15">
        <f t="shared" ca="1" si="237"/>
        <v>24342.006567711935</v>
      </c>
      <c r="BP429" s="15">
        <f t="shared" ca="1" si="238"/>
        <v>35324.759254834149</v>
      </c>
      <c r="BQ429" s="15">
        <f ca="1">Inputs!$B$20*EXP($B$10-0.5*C$7^2+C$7*AJ429)</f>
        <v>3303.0957637159163</v>
      </c>
      <c r="BR429" s="15">
        <f t="shared" ca="1" si="239"/>
        <v>2930.0028695430237</v>
      </c>
      <c r="BS429" s="15">
        <f t="shared" ca="1" si="240"/>
        <v>3279.3711452443804</v>
      </c>
      <c r="BT429" s="15">
        <f t="shared" ca="1" si="241"/>
        <v>6079.3139913223686</v>
      </c>
      <c r="BU429" s="15">
        <f t="shared" ca="1" si="242"/>
        <v>9857.3649331336565</v>
      </c>
      <c r="BV429" s="15">
        <f t="shared" ca="1" si="243"/>
        <v>16263.330267437264</v>
      </c>
      <c r="BW429" s="15">
        <f t="shared" ca="1" si="244"/>
        <v>18920.424994861889</v>
      </c>
      <c r="BX429" s="15">
        <f t="shared" ca="1" si="245"/>
        <v>15613.049883419953</v>
      </c>
      <c r="BY429" s="15">
        <f t="shared" ca="1" si="246"/>
        <v>25603.101616907825</v>
      </c>
      <c r="BZ429" s="15">
        <f t="shared" ca="1" si="247"/>
        <v>35611.225094264664</v>
      </c>
      <c r="CA429" s="15">
        <f t="shared" ca="1" si="248"/>
        <v>68595.813086500479</v>
      </c>
      <c r="CB429" s="15">
        <f ca="1">(AU429*DCF!C$10-DCF!C$5*MAX(AU429*DCF!C$10,0)-MAX(AU429-Inputs!$B$6,0)/Inputs!$B$10)*DCF!C$6</f>
        <v>1044.1217381747852</v>
      </c>
      <c r="CC429" s="15">
        <f ca="1">(AV429*DCF!D$10-DCF!D$5*MAX(AV429*DCF!D$10,0)-MAX(AV429-AU429,0)/Inputs!$B$10)*DCF!D$6</f>
        <v>1173.6488317237863</v>
      </c>
      <c r="CD429" s="15">
        <f ca="1">(AW429*DCF!E$10-DCF!E$5*MAX(AW429*DCF!E$10,0)-MAX(AW429-AV429,0)/Inputs!$B$10)*DCF!E$6</f>
        <v>1280.4363015361012</v>
      </c>
      <c r="CE429" s="15">
        <f ca="1">(AX429*DCF!F$10-DCF!F$5*MAX(AX429*DCF!F$10,0)-MAX(AX429-AW429,0)/Inputs!$B$10)*DCF!F$6</f>
        <v>1403.6902113146482</v>
      </c>
      <c r="CF429" s="15">
        <f ca="1">(AY429*DCF!G$10-DCF!G$5*MAX(AY429*DCF!G$10,0)-MAX(AY429-AX429,0)/Inputs!$B$10)*DCF!G$6</f>
        <v>1433.6228419890645</v>
      </c>
      <c r="CG429" s="15">
        <f ca="1">(AZ429*DCF!H$10-DCF!H$5*MAX(AZ429*DCF!H$10,0)-MAX(AZ429-AY429,0)/Inputs!$B$10)*DCF!H$6</f>
        <v>1512.8128052057516</v>
      </c>
      <c r="CH429" s="15">
        <f ca="1">(BA429*DCF!I$10-DCF!I$5*MAX(BA429*DCF!I$10,0)-MAX(BA429-AZ429,0)/Inputs!$B$10)*DCF!I$6</f>
        <v>1843.5089279005581</v>
      </c>
      <c r="CI429" s="15">
        <f ca="1">(BB429*DCF!J$10-DCF!J$5*MAX(BB429*DCF!J$10,0)-MAX(BB429-BA429,0)/Inputs!$B$10)*DCF!J$6</f>
        <v>1838.2564921420503</v>
      </c>
      <c r="CJ429" s="15">
        <f ca="1">(BC429*DCF!K$10-DCF!K$5*MAX(BC429*DCF!K$10,0)-MAX(BC429-BB429,0)/Inputs!$B$10)*DCF!K$6</f>
        <v>1986.5472453345221</v>
      </c>
      <c r="CK429" s="15">
        <f ca="1">(BD429*DCF!L$10-DCF!L$5*MAX(BD429*DCF!L$10,0)-MAX(BD429-BC429,0)/Inputs!$B$10)*DCF!L$6</f>
        <v>2327.5486689250247</v>
      </c>
      <c r="CL429" s="15">
        <f ca="1">(BE429*DCF!M$10-DCF!M$5*MAX(BE429*DCF!M$10,0)-MAX(BE429-BD429,0)/Inputs!$B$10)*DCF!M$6</f>
        <v>2768.23583942717</v>
      </c>
      <c r="CM429" s="15">
        <f ca="1">(BF429*DCF!C$28-DCF!C$5*MAX(BF429*DCF!C$28,0)-MAX(BF429-Inputs!$B$13,0)/Inputs!$B$17)*DCF!C$6</f>
        <v>3292.7498940475966</v>
      </c>
      <c r="CN429" s="15">
        <f ca="1">(BG429*DCF!D$28-DCF!D$5*MAX(BG429*DCF!D$28,0)-MAX(BG429-BF429,0)/Inputs!$B$17)*DCF!D$6</f>
        <v>3266.3634960592781</v>
      </c>
      <c r="CO429" s="15">
        <f ca="1">(BH429*DCF!E$28-DCF!E$5*MAX(BH429*DCF!E$28,0)-MAX(BH429-BG429,0)/Inputs!$B$17)*DCF!E$6</f>
        <v>3527.1437181975484</v>
      </c>
      <c r="CP429" s="15">
        <f ca="1">(BI429*DCF!F$28-DCF!F$5*MAX(BI429*DCF!F$28,0)-MAX(BI429-BH429,0)/Inputs!$B$17)*DCF!F$6</f>
        <v>3877.3172708953871</v>
      </c>
      <c r="CQ429" s="15">
        <f ca="1">(BJ429*DCF!G$28-DCF!G$5*MAX(BJ429*DCF!G$28,0)-MAX(BJ429-BI429,0)/Inputs!$B$17)*DCF!G$6</f>
        <v>4034.9010922363104</v>
      </c>
      <c r="CR429" s="15">
        <f ca="1">(BK429*DCF!H$28-DCF!H$5*MAX(BK429*DCF!H$28,0)-MAX(BK429-BJ429,0)/Inputs!$B$17)*DCF!H$6</f>
        <v>4271.4201081274732</v>
      </c>
      <c r="CS429" s="15">
        <f ca="1">(BL429*DCF!I$28-DCF!I$5*MAX(BL429*DCF!I$28,0)-MAX(BL429-BK429,0)/Inputs!$B$17)*DCF!I$6</f>
        <v>4522.1968137426056</v>
      </c>
      <c r="CT429" s="15">
        <f ca="1">(BM429*DCF!J$28-DCF!J$5*MAX(BM429*DCF!J$28,0)-MAX(BM429-BL429,0)/Inputs!$B$17)*DCF!J$6</f>
        <v>4371.2598038007218</v>
      </c>
      <c r="CU429" s="15">
        <f ca="1">(BN429*DCF!K$28-DCF!K$5*MAX(BN429*DCF!K$28,0)-MAX(BN429-BM429,0)/Inputs!$B$17)*DCF!K$6</f>
        <v>4632.4442266885308</v>
      </c>
      <c r="CV429" s="15">
        <f ca="1">(BO429*DCF!L$28-DCF!L$5*MAX(BO429*DCF!L$28,0)-MAX(BO429-BN429,0)/Inputs!$B$17)*DCF!L$6</f>
        <v>4856.7412458981325</v>
      </c>
      <c r="CW429" s="15">
        <f ca="1">(BP429*DCF!M$28-DCF!M$5*MAX(BP429*DCF!M$28,0)-MAX(BP429-BO429,0)/Inputs!$B$17)*DCF!M$6</f>
        <v>5498.3676338515925</v>
      </c>
      <c r="CX429" s="15">
        <f ca="1">(BQ429*DCF!C$46-DCF!C$5*MAX(BQ429*DCF!C$46,0)-MAX(BQ429-Inputs!$B$20,0)/Inputs!$B$24)*DCF!C$6</f>
        <v>-809.99706493019596</v>
      </c>
      <c r="CY429" s="15">
        <f ca="1">(BR429*DCF!D$46-DCF!D$5*MAX(BR429*DCF!D$46,0)-MAX(BR429-BQ429,0)/Inputs!$B$24)*DCF!D$6</f>
        <v>-500.08316128080446</v>
      </c>
      <c r="CZ429" s="15">
        <f ca="1">(BS429*DCF!E$46-DCF!E$5*MAX(BS429*DCF!E$46,0)-MAX(BS429-BR429,0)/Inputs!$B$24)*DCF!E$6</f>
        <v>-525.50270406366633</v>
      </c>
      <c r="DA429" s="15">
        <f ca="1">(BT429*DCF!F$46-DCF!F$5*MAX(BT429*DCF!F$46,0)-MAX(BT429-BS429,0)/Inputs!$B$24)*DCF!F$6</f>
        <v>-1462.2817844055635</v>
      </c>
      <c r="DB429" s="15">
        <f ca="1">(BU429*DCF!G$46-DCF!G$5*MAX(BU429*DCF!G$46,0)-MAX(BU429-BT429,0)/Inputs!$B$24)*DCF!G$6</f>
        <v>-1602.4439722286497</v>
      </c>
      <c r="DC429" s="15">
        <f ca="1">(BV429*DCF!H$46-DCF!H$5*MAX(BV429*DCF!H$46,0)-MAX(BV429-BU429,0)/Inputs!$B$24)*DCF!H$6</f>
        <v>-1990.6144776340384</v>
      </c>
      <c r="DD429" s="15">
        <f ca="1">(BW429*DCF!I$46-DCF!I$5*MAX(BW429*DCF!I$46,0)-MAX(BW429-BV429,0)/Inputs!$B$24)*DCF!I$6</f>
        <v>-325.77455680235539</v>
      </c>
      <c r="DE429" s="15">
        <f ca="1">(BX429*DCF!J$46-DCF!J$5*MAX(BX429*DCF!J$46,0)-MAX(BX429-BW429,0)/Inputs!$B$24)*DCF!J$6</f>
        <v>654.92425468183183</v>
      </c>
      <c r="DF429" s="15">
        <f ca="1">(BY429*DCF!K$46-DCF!K$5*MAX(BY429*DCF!K$46,0)-MAX(BY429-BX429,0)/Inputs!$B$24)*DCF!K$6</f>
        <v>-984.76202808831067</v>
      </c>
      <c r="DG429" s="15">
        <f ca="1">(BZ429*DCF!L$46-DCF!L$5*MAX(BZ429*DCF!L$46,0)-MAX(BZ429-BY429,0)/Inputs!$B$24)*DCF!L$6</f>
        <v>196.76782974068556</v>
      </c>
      <c r="DH429" s="15">
        <f ca="1">(CA429*DCF!M$46-DCF!M$5*MAX(CA429*DCF!M$46,0)-MAX(CA429-BZ429,0)/Inputs!$B$24)*DCF!M$6</f>
        <v>-1517.9901065505107</v>
      </c>
      <c r="DI429" s="15">
        <f ca="1">SUM(CB429:CL429)+BE429*DCF!M$10*(1+Inputs!$B$30)*(1-Inputs!$B$33)*(1-Inputs!$B$30/Inputs!$B$31)/(Inputs!$B$29-Inputs!$B$30)*DCF!M$6</f>
        <v>90365.413836591237</v>
      </c>
      <c r="DJ429" s="15">
        <f ca="1">SUM(CM429:CW429)+BP429*DCF!M$28*(1+Inputs!$B$30)*(1-Inputs!$B$33)*(1-Inputs!$B$30/Inputs!$B$31)/(Inputs!$B$29-Inputs!$B$30)*DCF!M$6</f>
        <v>177229.93480725968</v>
      </c>
      <c r="DK429" s="15">
        <f ca="1">SUM(CX429:DH429)+CA429*DCF!M$46*(1+Inputs!$B$30)*(1-Inputs!$B$33)*(1-Inputs!$B$30/Inputs!$B$31)/(Inputs!$B$29-Inputs!$B$30)*DCF!M$6</f>
        <v>97189.494953690097</v>
      </c>
      <c r="DM429" s="15">
        <f ca="1">DI429+DJ429+DK429+Inputs!$B$34+Inputs!$B$36-Inputs!$B$35</f>
        <v>441635.84359754098</v>
      </c>
    </row>
    <row r="430" spans="1:117" x14ac:dyDescent="0.75">
      <c r="A430" s="11">
        <v>417</v>
      </c>
      <c r="C430" s="23">
        <f t="shared" ca="1" si="251"/>
        <v>-0.58687410763995806</v>
      </c>
      <c r="D430" s="23">
        <f t="shared" ca="1" si="251"/>
        <v>-2.53978834347497</v>
      </c>
      <c r="E430" s="23">
        <f t="shared" ca="1" si="251"/>
        <v>1.1983409462300805</v>
      </c>
      <c r="F430" s="23">
        <f t="shared" ca="1" si="251"/>
        <v>-0.49641541010396273</v>
      </c>
      <c r="G430" s="23">
        <f t="shared" ca="1" si="251"/>
        <v>0.55704314963759505</v>
      </c>
      <c r="H430" s="23">
        <f t="shared" ca="1" si="251"/>
        <v>-0.94437459600975415</v>
      </c>
      <c r="I430" s="23">
        <f t="shared" ca="1" si="251"/>
        <v>-5.524204920427439E-2</v>
      </c>
      <c r="J430" s="23">
        <f t="shared" ca="1" si="251"/>
        <v>-0.20355258558532394</v>
      </c>
      <c r="K430" s="23">
        <f t="shared" ca="1" si="251"/>
        <v>-1.1205803562579084</v>
      </c>
      <c r="L430" s="23">
        <f t="shared" ca="1" si="251"/>
        <v>1.3397867991411907</v>
      </c>
      <c r="M430" s="23">
        <f t="shared" ca="1" si="251"/>
        <v>-2.4522005984969415E-2</v>
      </c>
      <c r="N430" s="23">
        <f ca="1">SQRT(Inputs!$B$38)*C430+SQRT(1-Inputs!$B$38)*_xlfn.NORM.S.INV(RAND())</f>
        <v>1.5417325726032203</v>
      </c>
      <c r="O430" s="23">
        <f ca="1">SQRT(Inputs!$B$38)*D430+SQRT(1-Inputs!$B$38)*_xlfn.NORM.S.INV(RAND())</f>
        <v>-1.0816251447133911</v>
      </c>
      <c r="P430" s="23">
        <f ca="1">SQRT(Inputs!$B$38)*E430+SQRT(1-Inputs!$B$38)*_xlfn.NORM.S.INV(RAND())</f>
        <v>0.5936193251074271</v>
      </c>
      <c r="Q430" s="23">
        <f ca="1">SQRT(Inputs!$B$38)*F430+SQRT(1-Inputs!$B$38)*_xlfn.NORM.S.INV(RAND())</f>
        <v>-1.4999012072222346</v>
      </c>
      <c r="R430" s="23">
        <f ca="1">SQRT(Inputs!$B$38)*G430+SQRT(1-Inputs!$B$38)*_xlfn.NORM.S.INV(RAND())</f>
        <v>1.5089156474370085</v>
      </c>
      <c r="S430" s="23">
        <f ca="1">SQRT(Inputs!$B$38)*H430+SQRT(1-Inputs!$B$38)*_xlfn.NORM.S.INV(RAND())</f>
        <v>-0.41017857008259617</v>
      </c>
      <c r="T430" s="23">
        <f ca="1">SQRT(Inputs!$B$38)*I430+SQRT(1-Inputs!$B$38)*_xlfn.NORM.S.INV(RAND())</f>
        <v>-0.49056963154050487</v>
      </c>
      <c r="U430" s="23">
        <f ca="1">SQRT(Inputs!$B$38)*J430+SQRT(1-Inputs!$B$38)*_xlfn.NORM.S.INV(RAND())</f>
        <v>0.36001211760887836</v>
      </c>
      <c r="V430" s="23">
        <f ca="1">SQRT(Inputs!$B$38)*K430+SQRT(1-Inputs!$B$38)*_xlfn.NORM.S.INV(RAND())</f>
        <v>-1.4899569544827491</v>
      </c>
      <c r="W430" s="23">
        <f ca="1">SQRT(Inputs!$B$38)*L430+SQRT(1-Inputs!$B$38)*_xlfn.NORM.S.INV(RAND())</f>
        <v>-0.50865900845905976</v>
      </c>
      <c r="X430" s="23">
        <f ca="1">SQRT(Inputs!$B$38)*M430+SQRT(1-Inputs!$B$38)*_xlfn.NORM.S.INV(RAND())</f>
        <v>-4.5207404733250221E-3</v>
      </c>
      <c r="Y430" s="23">
        <f ca="1">SQRT(Inputs!$B$38)*C430+SQRT(1-Inputs!$B$38)*_xlfn.NORM.S.INV(RAND())</f>
        <v>0.40713055025733441</v>
      </c>
      <c r="Z430" s="23">
        <f ca="1">SQRT(Inputs!$B$38)*D430+SQRT(1-Inputs!$B$38)*_xlfn.NORM.S.INV(RAND())</f>
        <v>-1.5689711509764381</v>
      </c>
      <c r="AA430" s="23">
        <f ca="1">SQRT(Inputs!$B$38)*E430+SQRT(1-Inputs!$B$38)*_xlfn.NORM.S.INV(RAND())</f>
        <v>0.63972270124247022</v>
      </c>
      <c r="AB430" s="23">
        <f ca="1">SQRT(Inputs!$B$38)*F430+SQRT(1-Inputs!$B$38)*_xlfn.NORM.S.INV(RAND())</f>
        <v>-0.44963695306513574</v>
      </c>
      <c r="AC430" s="23">
        <f ca="1">SQRT(Inputs!$B$38)*G430+SQRT(1-Inputs!$B$38)*_xlfn.NORM.S.INV(RAND())</f>
        <v>2.1420063570060321E-2</v>
      </c>
      <c r="AD430" s="23">
        <f ca="1">SQRT(Inputs!$B$38)*H430+SQRT(1-Inputs!$B$38)*_xlfn.NORM.S.INV(RAND())</f>
        <v>-1.2150554321758724</v>
      </c>
      <c r="AE430" s="23">
        <f ca="1">SQRT(Inputs!$B$38)*I430+SQRT(1-Inputs!$B$38)*_xlfn.NORM.S.INV(RAND())</f>
        <v>-0.67470975979426684</v>
      </c>
      <c r="AF430" s="23">
        <f ca="1">SQRT(Inputs!$B$38)*J430+SQRT(1-Inputs!$B$38)*_xlfn.NORM.S.INV(RAND())</f>
        <v>-1.3999561267410483</v>
      </c>
      <c r="AG430" s="23">
        <f ca="1">SQRT(Inputs!$B$38)*K430+SQRT(1-Inputs!$B$38)*_xlfn.NORM.S.INV(RAND())</f>
        <v>-0.60159804779005355</v>
      </c>
      <c r="AH430" s="23">
        <f ca="1">SQRT(Inputs!$B$38)*L430+SQRT(1-Inputs!$B$38)*_xlfn.NORM.S.INV(RAND())</f>
        <v>-0.4006882605513028</v>
      </c>
      <c r="AI430" s="23">
        <f ca="1">SQRT(Inputs!$B$38)*M430+SQRT(1-Inputs!$B$38)*_xlfn.NORM.S.INV(RAND())</f>
        <v>-0.44622184486377403</v>
      </c>
      <c r="AJ430" s="23">
        <f ca="1">SQRT(Inputs!$B$38)*C430+SQRT(1-Inputs!$B$38)*_xlfn.NORM.S.INV(RAND())</f>
        <v>1.3111316778653885</v>
      </c>
      <c r="AK430" s="23">
        <f ca="1">SQRT(Inputs!$B$38)*D430+SQRT(1-Inputs!$B$38)*_xlfn.NORM.S.INV(RAND())</f>
        <v>-0.83732774805454091</v>
      </c>
      <c r="AL430" s="23">
        <f ca="1">SQRT(Inputs!$B$38)*E430+SQRT(1-Inputs!$B$38)*_xlfn.NORM.S.INV(RAND())</f>
        <v>0.20847696991142584</v>
      </c>
      <c r="AM430" s="23">
        <f ca="1">SQRT(Inputs!$B$38)*F430+SQRT(1-Inputs!$B$38)*_xlfn.NORM.S.INV(RAND())</f>
        <v>-0.2699585069137258</v>
      </c>
      <c r="AN430" s="23">
        <f ca="1">SQRT(Inputs!$B$38)*G430+SQRT(1-Inputs!$B$38)*_xlfn.NORM.S.INV(RAND())</f>
        <v>1.0206156737734182</v>
      </c>
      <c r="AO430" s="23">
        <f ca="1">SQRT(Inputs!$B$38)*H430+SQRT(1-Inputs!$B$38)*_xlfn.NORM.S.INV(RAND())</f>
        <v>-0.31804871292268216</v>
      </c>
      <c r="AP430" s="23">
        <f ca="1">SQRT(Inputs!$B$38)*I430+SQRT(1-Inputs!$B$38)*_xlfn.NORM.S.INV(RAND())</f>
        <v>0.1363293097541626</v>
      </c>
      <c r="AQ430" s="23">
        <f ca="1">SQRT(Inputs!$B$38)*J430+SQRT(1-Inputs!$B$38)*_xlfn.NORM.S.INV(RAND())</f>
        <v>-0.46460733193643861</v>
      </c>
      <c r="AR430" s="23">
        <f ca="1">SQRT(Inputs!$B$38)*K430+SQRT(1-Inputs!$B$38)*_xlfn.NORM.S.INV(RAND())</f>
        <v>-0.35947803248924515</v>
      </c>
      <c r="AS430" s="23">
        <f ca="1">SQRT(Inputs!$B$38)*L430+SQRT(1-Inputs!$B$38)*_xlfn.NORM.S.INV(RAND())</f>
        <v>0.47169068229648825</v>
      </c>
      <c r="AT430" s="23">
        <f ca="1">SQRT(Inputs!$B$38)*M430+SQRT(1-Inputs!$B$38)*_xlfn.NORM.S.INV(RAND())</f>
        <v>-0.50946377186477587</v>
      </c>
      <c r="AU430" s="15">
        <f ca="1">Inputs!$B$6*EXP($B$8-0.5*C$5^2+C$5*N430)</f>
        <v>6368.870447235322</v>
      </c>
      <c r="AV430" s="15">
        <f t="shared" ca="1" si="219"/>
        <v>6612.5641512857446</v>
      </c>
      <c r="AW430" s="15">
        <f t="shared" ca="1" si="220"/>
        <v>8734.9759202373316</v>
      </c>
      <c r="AX430" s="15">
        <f t="shared" ca="1" si="221"/>
        <v>8842.2039173707672</v>
      </c>
      <c r="AY430" s="15">
        <f t="shared" ca="1" si="222"/>
        <v>12888.451642763974</v>
      </c>
      <c r="AZ430" s="15">
        <f t="shared" ca="1" si="223"/>
        <v>15066.775262127463</v>
      </c>
      <c r="BA430" s="15">
        <f t="shared" ca="1" si="224"/>
        <v>17515.118077795258</v>
      </c>
      <c r="BB430" s="15">
        <f t="shared" ca="1" si="225"/>
        <v>22231.42860756984</v>
      </c>
      <c r="BC430" s="15">
        <f t="shared" ca="1" si="226"/>
        <v>23580.372421481072</v>
      </c>
      <c r="BD430" s="15">
        <f t="shared" ca="1" si="227"/>
        <v>27545.958936533338</v>
      </c>
      <c r="BE430" s="15">
        <f t="shared" ca="1" si="228"/>
        <v>33740.144788151556</v>
      </c>
      <c r="BF430" s="15">
        <f ca="1">Inputs!$B$13*EXP($B$9-0.5*C$6^2+C$6*Y430)</f>
        <v>14993.647980541791</v>
      </c>
      <c r="BG430" s="15">
        <f t="shared" ca="1" si="229"/>
        <v>13767.870503955946</v>
      </c>
      <c r="BH430" s="15">
        <f t="shared" ca="1" si="230"/>
        <v>18704.772938573529</v>
      </c>
      <c r="BI430" s="15">
        <f t="shared" ca="1" si="231"/>
        <v>21366.364085763569</v>
      </c>
      <c r="BJ430" s="15">
        <f t="shared" ca="1" si="232"/>
        <v>26274.771616357426</v>
      </c>
      <c r="BK430" s="15">
        <f t="shared" ca="1" si="233"/>
        <v>27330.757976197736</v>
      </c>
      <c r="BL430" s="15">
        <f t="shared" ca="1" si="234"/>
        <v>30761.738710929672</v>
      </c>
      <c r="BM430" s="15">
        <f t="shared" ca="1" si="235"/>
        <v>31776.751229242007</v>
      </c>
      <c r="BN430" s="15">
        <f t="shared" ca="1" si="236"/>
        <v>36363.090387603726</v>
      </c>
      <c r="BO430" s="15">
        <f t="shared" ca="1" si="237"/>
        <v>42704.954263790089</v>
      </c>
      <c r="BP430" s="15">
        <f t="shared" ca="1" si="238"/>
        <v>49970.571199406018</v>
      </c>
      <c r="BQ430" s="15">
        <f ca="1">Inputs!$B$20*EXP($B$10-0.5*C$7^2+C$7*AJ430)</f>
        <v>6829.2107796299015</v>
      </c>
      <c r="BR430" s="15">
        <f t="shared" ca="1" si="239"/>
        <v>7102.6792892228823</v>
      </c>
      <c r="BS430" s="15">
        <f t="shared" ca="1" si="240"/>
        <v>10326.511957371409</v>
      </c>
      <c r="BT430" s="15">
        <f t="shared" ca="1" si="241"/>
        <v>13264.571614094912</v>
      </c>
      <c r="BU430" s="15">
        <f t="shared" ca="1" si="242"/>
        <v>23532.684116967837</v>
      </c>
      <c r="BV430" s="15">
        <f t="shared" ca="1" si="243"/>
        <v>30476.767893426459</v>
      </c>
      <c r="BW430" s="15">
        <f t="shared" ca="1" si="244"/>
        <v>43773.605853966488</v>
      </c>
      <c r="BX430" s="15">
        <f t="shared" ca="1" si="245"/>
        <v>55779.386932498186</v>
      </c>
      <c r="BY430" s="15">
        <f t="shared" ca="1" si="246"/>
        <v>72961.713606903519</v>
      </c>
      <c r="BZ430" s="15">
        <f t="shared" ca="1" si="247"/>
        <v>111649.01391789893</v>
      </c>
      <c r="CA430" s="15">
        <f t="shared" ca="1" si="248"/>
        <v>143258.30033103333</v>
      </c>
      <c r="CB430" s="15">
        <f ca="1">(AU430*DCF!C$10-DCF!C$5*MAX(AU430*DCF!C$10,0)-MAX(AU430-Inputs!$B$6,0)/Inputs!$B$10)*DCF!C$6</f>
        <v>1033.0447736488231</v>
      </c>
      <c r="CC430" s="15">
        <f ca="1">(AV430*DCF!D$10-DCF!D$5*MAX(AV430*DCF!D$10,0)-MAX(AV430-AU430,0)/Inputs!$B$10)*DCF!D$6</f>
        <v>1552.3493814089056</v>
      </c>
      <c r="CD430" s="15">
        <f ca="1">(AW430*DCF!E$10-DCF!E$5*MAX(AW430*DCF!E$10,0)-MAX(AW430-AV430,0)/Inputs!$B$10)*DCF!E$6</f>
        <v>1538.7118678695822</v>
      </c>
      <c r="CE430" s="15">
        <f ca="1">(AX430*DCF!F$10-DCF!F$5*MAX(AX430*DCF!F$10,0)-MAX(AX430-AW430,0)/Inputs!$B$10)*DCF!F$6</f>
        <v>1907.9275357803067</v>
      </c>
      <c r="CF430" s="15">
        <f ca="1">(AY430*DCF!G$10-DCF!G$5*MAX(AY430*DCF!G$10,0)-MAX(AY430-AX430,0)/Inputs!$B$10)*DCF!G$6</f>
        <v>1877.7758860916924</v>
      </c>
      <c r="CG430" s="15">
        <f ca="1">(AZ430*DCF!H$10-DCF!H$5*MAX(AZ430*DCF!H$10,0)-MAX(AZ430-AY430,0)/Inputs!$B$10)*DCF!H$6</f>
        <v>2538.4248140353034</v>
      </c>
      <c r="CH430" s="15">
        <f ca="1">(BA430*DCF!I$10-DCF!I$5*MAX(BA430*DCF!I$10,0)-MAX(BA430-AZ430,0)/Inputs!$B$10)*DCF!I$6</f>
        <v>2797.7591154093852</v>
      </c>
      <c r="CI430" s="15">
        <f ca="1">(BB430*DCF!J$10-DCF!J$5*MAX(BB430*DCF!J$10,0)-MAX(BB430-BA430,0)/Inputs!$B$10)*DCF!J$6</f>
        <v>3100.2855909560221</v>
      </c>
      <c r="CJ430" s="15">
        <f ca="1">(BC430*DCF!K$10-DCF!K$5*MAX(BC430*DCF!K$10,0)-MAX(BC430-BB430,0)/Inputs!$B$10)*DCF!K$6</f>
        <v>3607.2296576504045</v>
      </c>
      <c r="CK430" s="15">
        <f ca="1">(BD430*DCF!L$10-DCF!L$5*MAX(BD430*DCF!L$10,0)-MAX(BD430-BC430,0)/Inputs!$B$10)*DCF!L$6</f>
        <v>3641.6398758452256</v>
      </c>
      <c r="CL430" s="15">
        <f ca="1">(BE430*DCF!M$10-DCF!M$5*MAX(BE430*DCF!M$10,0)-MAX(BE430-BD430,0)/Inputs!$B$10)*DCF!M$6</f>
        <v>4021.2091419347157</v>
      </c>
      <c r="CM430" s="15">
        <f ca="1">(BF430*DCF!C$28-DCF!C$5*MAX(BF430*DCF!C$28,0)-MAX(BF430-Inputs!$B$13,0)/Inputs!$B$17)*DCF!C$6</f>
        <v>3743.018927038107</v>
      </c>
      <c r="CN430" s="15">
        <f ca="1">(BG430*DCF!D$28-DCF!D$5*MAX(BG430*DCF!D$28,0)-MAX(BG430-BF430,0)/Inputs!$B$17)*DCF!D$6</f>
        <v>4054.9554029696264</v>
      </c>
      <c r="CO430" s="15">
        <f ca="1">(BH430*DCF!E$28-DCF!E$5*MAX(BH430*DCF!E$28,0)-MAX(BH430-BG430,0)/Inputs!$B$17)*DCF!E$6</f>
        <v>4324.5292472094961</v>
      </c>
      <c r="CP430" s="15">
        <f ca="1">(BI430*DCF!F$28-DCF!F$5*MAX(BI430*DCF!F$28,0)-MAX(BI430-BH430,0)/Inputs!$B$17)*DCF!F$6</f>
        <v>5315.820302823533</v>
      </c>
      <c r="CQ430" s="15">
        <f ca="1">(BJ430*DCF!G$28-DCF!G$5*MAX(BJ430*DCF!G$28,0)-MAX(BJ430-BI430,0)/Inputs!$B$17)*DCF!G$6</f>
        <v>5991.6431844816116</v>
      </c>
      <c r="CR430" s="15">
        <f ca="1">(BK430*DCF!H$28-DCF!H$5*MAX(BK430*DCF!H$28,0)-MAX(BK430-BJ430,0)/Inputs!$B$17)*DCF!H$6</f>
        <v>6595.1273347452725</v>
      </c>
      <c r="CS430" s="15">
        <f ca="1">(BL430*DCF!I$28-DCF!I$5*MAX(BL430*DCF!I$28,0)-MAX(BL430-BK430,0)/Inputs!$B$17)*DCF!I$6</f>
        <v>6741.2653644968277</v>
      </c>
      <c r="CT430" s="15">
        <f ca="1">(BM430*DCF!J$28-DCF!J$5*MAX(BM430*DCF!J$28,0)-MAX(BM430-BL430,0)/Inputs!$B$17)*DCF!J$6</f>
        <v>6954.2711478493447</v>
      </c>
      <c r="CU430" s="15">
        <f ca="1">(BN430*DCF!K$28-DCF!K$5*MAX(BN430*DCF!K$28,0)-MAX(BN430-BM430,0)/Inputs!$B$17)*DCF!K$6</f>
        <v>7117.5095327182935</v>
      </c>
      <c r="CV430" s="15">
        <f ca="1">(BO430*DCF!L$28-DCF!L$5*MAX(BO430*DCF!L$28,0)-MAX(BO430-BN430,0)/Inputs!$B$17)*DCF!L$6</f>
        <v>7802.9422746594</v>
      </c>
      <c r="CW430" s="15">
        <f ca="1">(BP430*DCF!M$28-DCF!M$5*MAX(BP430*DCF!M$28,0)-MAX(BP430-BO430,0)/Inputs!$B$17)*DCF!M$6</f>
        <v>8642.5307620964504</v>
      </c>
      <c r="CX430" s="15">
        <f ca="1">(BQ430*DCF!C$46-DCF!C$5*MAX(BQ430*DCF!C$46,0)-MAX(BQ430-Inputs!$B$20,0)/Inputs!$B$24)*DCF!C$6</f>
        <v>-3253.0328727227952</v>
      </c>
      <c r="CY430" s="15">
        <f ca="1">(BR430*DCF!D$46-DCF!D$5*MAX(BR430*DCF!D$46,0)-MAX(BR430-BQ430,0)/Inputs!$B$24)*DCF!D$6</f>
        <v>-1328.9484610967613</v>
      </c>
      <c r="CZ430" s="15">
        <f ca="1">(BS430*DCF!E$46-DCF!E$5*MAX(BS430*DCF!E$46,0)-MAX(BS430-BR430,0)/Inputs!$B$24)*DCF!E$6</f>
        <v>-2491.8741058399933</v>
      </c>
      <c r="DA430" s="15">
        <f ca="1">(BT430*DCF!F$46-DCF!F$5*MAX(BT430*DCF!F$46,0)-MAX(BT430-BS430,0)/Inputs!$B$24)*DCF!F$6</f>
        <v>-2035.8503701214627</v>
      </c>
      <c r="DB430" s="15">
        <f ca="1">(BU430*DCF!G$46-DCF!G$5*MAX(BU430*DCF!G$46,0)-MAX(BU430-BT430,0)/Inputs!$B$24)*DCF!G$6</f>
        <v>-4245.5831716229222</v>
      </c>
      <c r="DC430" s="15">
        <f ca="1">(BV430*DCF!H$46-DCF!H$5*MAX(BV430*DCF!H$46,0)-MAX(BV430-BU430,0)/Inputs!$B$24)*DCF!H$6</f>
        <v>-2157.8314864273107</v>
      </c>
      <c r="DD430" s="15">
        <f ca="1">(BW430*DCF!I$46-DCF!I$5*MAX(BW430*DCF!I$46,0)-MAX(BW430-BV430,0)/Inputs!$B$24)*DCF!I$6</f>
        <v>-2806.039390431034</v>
      </c>
      <c r="DE430" s="15">
        <f ca="1">(BX430*DCF!J$46-DCF!J$5*MAX(BX430*DCF!J$46,0)-MAX(BX430-BW430,0)/Inputs!$B$24)*DCF!J$6</f>
        <v>-843.94600729328374</v>
      </c>
      <c r="DF430" s="15">
        <f ca="1">(BY430*DCF!K$46-DCF!K$5*MAX(BY430*DCF!K$46,0)-MAX(BY430-BX430,0)/Inputs!$B$24)*DCF!K$6</f>
        <v>-41.395999629267145</v>
      </c>
      <c r="DG430" s="15">
        <f ca="1">(BZ430*DCF!L$46-DCF!L$5*MAX(BZ430*DCF!L$46,0)-MAX(BZ430-BY430,0)/Inputs!$B$24)*DCF!L$6</f>
        <v>-1037.2843088537829</v>
      </c>
      <c r="DH430" s="15">
        <f ca="1">(CA430*DCF!M$46-DCF!M$5*MAX(CA430*DCF!M$46,0)-MAX(CA430-BZ430,0)/Inputs!$B$24)*DCF!M$6</f>
        <v>4622.7711236478472</v>
      </c>
      <c r="DI430" s="15">
        <f ca="1">SUM(CB430:CL430)+BE430*DCF!M$10*(1+Inputs!$B$30)*(1-Inputs!$B$33)*(1-Inputs!$B$30/Inputs!$B$31)/(Inputs!$B$29-Inputs!$B$30)*DCF!M$6</f>
        <v>121515.62675328155</v>
      </c>
      <c r="DJ430" s="15">
        <f ca="1">SUM(CM430:CW430)+BP430*DCF!M$28*(1+Inputs!$B$30)*(1-Inputs!$B$33)*(1-Inputs!$B$30/Inputs!$B$31)/(Inputs!$B$29-Inputs!$B$30)*DCF!M$6</f>
        <v>252708.62740154477</v>
      </c>
      <c r="DK430" s="15">
        <f ca="1">SUM(CX430:DH430)+CA430*DCF!M$46*(1+Inputs!$B$30)*(1-Inputs!$B$33)*(1-Inputs!$B$30/Inputs!$B$31)/(Inputs!$B$29-Inputs!$B$30)*DCF!M$6</f>
        <v>205875.28729192633</v>
      </c>
      <c r="DM430" s="15">
        <f ca="1">DI430+DJ430+DK430+Inputs!$B$34+Inputs!$B$36-Inputs!$B$35</f>
        <v>656950.54144675261</v>
      </c>
    </row>
    <row r="431" spans="1:117" x14ac:dyDescent="0.75">
      <c r="A431" s="11">
        <v>418</v>
      </c>
      <c r="C431" s="23">
        <f t="shared" ca="1" si="251"/>
        <v>2.5925904621285634</v>
      </c>
      <c r="D431" s="23">
        <f t="shared" ca="1" si="251"/>
        <v>0.61621291938710898</v>
      </c>
      <c r="E431" s="23">
        <f t="shared" ca="1" si="251"/>
        <v>-0.95149507986495907</v>
      </c>
      <c r="F431" s="23">
        <f t="shared" ca="1" si="251"/>
        <v>8.3105128967182945E-2</v>
      </c>
      <c r="G431" s="23">
        <f t="shared" ca="1" si="251"/>
        <v>0.61031940934194862</v>
      </c>
      <c r="H431" s="23">
        <f t="shared" ca="1" si="251"/>
        <v>-0.84724549614565769</v>
      </c>
      <c r="I431" s="23">
        <f t="shared" ca="1" si="251"/>
        <v>1.6873008052429281</v>
      </c>
      <c r="J431" s="23">
        <f t="shared" ca="1" si="251"/>
        <v>-1.1930247764051403</v>
      </c>
      <c r="K431" s="23">
        <f t="shared" ca="1" si="251"/>
        <v>-1.6439501444672693</v>
      </c>
      <c r="L431" s="23">
        <f t="shared" ca="1" si="251"/>
        <v>-2.3613411625642544</v>
      </c>
      <c r="M431" s="23">
        <f t="shared" ca="1" si="251"/>
        <v>-1.4194019967442075</v>
      </c>
      <c r="N431" s="23">
        <f ca="1">SQRT(Inputs!$B$38)*C431+SQRT(1-Inputs!$B$38)*_xlfn.NORM.S.INV(RAND())</f>
        <v>0.57334401540081881</v>
      </c>
      <c r="O431" s="23">
        <f ca="1">SQRT(Inputs!$B$38)*D431+SQRT(1-Inputs!$B$38)*_xlfn.NORM.S.INV(RAND())</f>
        <v>-0.29036312927371732</v>
      </c>
      <c r="P431" s="23">
        <f ca="1">SQRT(Inputs!$B$38)*E431+SQRT(1-Inputs!$B$38)*_xlfn.NORM.S.INV(RAND())</f>
        <v>-0.15310353027080098</v>
      </c>
      <c r="Q431" s="23">
        <f ca="1">SQRT(Inputs!$B$38)*F431+SQRT(1-Inputs!$B$38)*_xlfn.NORM.S.INV(RAND())</f>
        <v>-0.8156647627579946</v>
      </c>
      <c r="R431" s="23">
        <f ca="1">SQRT(Inputs!$B$38)*G431+SQRT(1-Inputs!$B$38)*_xlfn.NORM.S.INV(RAND())</f>
        <v>0.27224614936279007</v>
      </c>
      <c r="S431" s="23">
        <f ca="1">SQRT(Inputs!$B$38)*H431+SQRT(1-Inputs!$B$38)*_xlfn.NORM.S.INV(RAND())</f>
        <v>0.219787681468612</v>
      </c>
      <c r="T431" s="23">
        <f ca="1">SQRT(Inputs!$B$38)*I431+SQRT(1-Inputs!$B$38)*_xlfn.NORM.S.INV(RAND())</f>
        <v>3.2576145298919692</v>
      </c>
      <c r="U431" s="23">
        <f ca="1">SQRT(Inputs!$B$38)*J431+SQRT(1-Inputs!$B$38)*_xlfn.NORM.S.INV(RAND())</f>
        <v>-0.89223621013587384</v>
      </c>
      <c r="V431" s="23">
        <f ca="1">SQRT(Inputs!$B$38)*K431+SQRT(1-Inputs!$B$38)*_xlfn.NORM.S.INV(RAND())</f>
        <v>-0.968408626998986</v>
      </c>
      <c r="W431" s="23">
        <f ca="1">SQRT(Inputs!$B$38)*L431+SQRT(1-Inputs!$B$38)*_xlfn.NORM.S.INV(RAND())</f>
        <v>-0.56666735367187548</v>
      </c>
      <c r="X431" s="23">
        <f ca="1">SQRT(Inputs!$B$38)*M431+SQRT(1-Inputs!$B$38)*_xlfn.NORM.S.INV(RAND())</f>
        <v>-0.42774298826864332</v>
      </c>
      <c r="Y431" s="23">
        <f ca="1">SQRT(Inputs!$B$38)*C431+SQRT(1-Inputs!$B$38)*_xlfn.NORM.S.INV(RAND())</f>
        <v>0.7275645083346769</v>
      </c>
      <c r="Z431" s="23">
        <f ca="1">SQRT(Inputs!$B$38)*D431+SQRT(1-Inputs!$B$38)*_xlfn.NORM.S.INV(RAND())</f>
        <v>-1.5234205715258913</v>
      </c>
      <c r="AA431" s="23">
        <f ca="1">SQRT(Inputs!$B$38)*E431+SQRT(1-Inputs!$B$38)*_xlfn.NORM.S.INV(RAND())</f>
        <v>-1.009225839988015</v>
      </c>
      <c r="AB431" s="23">
        <f ca="1">SQRT(Inputs!$B$38)*F431+SQRT(1-Inputs!$B$38)*_xlfn.NORM.S.INV(RAND())</f>
        <v>-0.70445429935414638</v>
      </c>
      <c r="AC431" s="23">
        <f ca="1">SQRT(Inputs!$B$38)*G431+SQRT(1-Inputs!$B$38)*_xlfn.NORM.S.INV(RAND())</f>
        <v>-0.26674610703041596</v>
      </c>
      <c r="AD431" s="23">
        <f ca="1">SQRT(Inputs!$B$38)*H431+SQRT(1-Inputs!$B$38)*_xlfn.NORM.S.INV(RAND())</f>
        <v>0.37206182989519448</v>
      </c>
      <c r="AE431" s="23">
        <f ca="1">SQRT(Inputs!$B$38)*I431+SQRT(1-Inputs!$B$38)*_xlfn.NORM.S.INV(RAND())</f>
        <v>1.4737710875457672</v>
      </c>
      <c r="AF431" s="23">
        <f ca="1">SQRT(Inputs!$B$38)*J431+SQRT(1-Inputs!$B$38)*_xlfn.NORM.S.INV(RAND())</f>
        <v>-0.36262671128907908</v>
      </c>
      <c r="AG431" s="23">
        <f ca="1">SQRT(Inputs!$B$38)*K431+SQRT(1-Inputs!$B$38)*_xlfn.NORM.S.INV(RAND())</f>
        <v>0.14278192256051436</v>
      </c>
      <c r="AH431" s="23">
        <f ca="1">SQRT(Inputs!$B$38)*L431+SQRT(1-Inputs!$B$38)*_xlfn.NORM.S.INV(RAND())</f>
        <v>-0.3341324810988443</v>
      </c>
      <c r="AI431" s="23">
        <f ca="1">SQRT(Inputs!$B$38)*M431+SQRT(1-Inputs!$B$38)*_xlfn.NORM.S.INV(RAND())</f>
        <v>-1.135483214643404</v>
      </c>
      <c r="AJ431" s="23">
        <f ca="1">SQRT(Inputs!$B$38)*C431+SQRT(1-Inputs!$B$38)*_xlfn.NORM.S.INV(RAND())</f>
        <v>0.37068441418768083</v>
      </c>
      <c r="AK431" s="23">
        <f ca="1">SQRT(Inputs!$B$38)*D431+SQRT(1-Inputs!$B$38)*_xlfn.NORM.S.INV(RAND())</f>
        <v>-1.0542951312374105</v>
      </c>
      <c r="AL431" s="23">
        <f ca="1">SQRT(Inputs!$B$38)*E431+SQRT(1-Inputs!$B$38)*_xlfn.NORM.S.INV(RAND())</f>
        <v>0.76935912111695182</v>
      </c>
      <c r="AM431" s="23">
        <f ca="1">SQRT(Inputs!$B$38)*F431+SQRT(1-Inputs!$B$38)*_xlfn.NORM.S.INV(RAND())</f>
        <v>6.1348802289596049E-2</v>
      </c>
      <c r="AN431" s="23">
        <f ca="1">SQRT(Inputs!$B$38)*G431+SQRT(1-Inputs!$B$38)*_xlfn.NORM.S.INV(RAND())</f>
        <v>0.49532696511202345</v>
      </c>
      <c r="AO431" s="23">
        <f ca="1">SQRT(Inputs!$B$38)*H431+SQRT(1-Inputs!$B$38)*_xlfn.NORM.S.INV(RAND())</f>
        <v>-1.8585457028033725</v>
      </c>
      <c r="AP431" s="23">
        <f ca="1">SQRT(Inputs!$B$38)*I431+SQRT(1-Inputs!$B$38)*_xlfn.NORM.S.INV(RAND())</f>
        <v>0.36830052249583733</v>
      </c>
      <c r="AQ431" s="23">
        <f ca="1">SQRT(Inputs!$B$38)*J431+SQRT(1-Inputs!$B$38)*_xlfn.NORM.S.INV(RAND())</f>
        <v>-1.9348892638198643</v>
      </c>
      <c r="AR431" s="23">
        <f ca="1">SQRT(Inputs!$B$38)*K431+SQRT(1-Inputs!$B$38)*_xlfn.NORM.S.INV(RAND())</f>
        <v>-0.83921598385614748</v>
      </c>
      <c r="AS431" s="23">
        <f ca="1">SQRT(Inputs!$B$38)*L431+SQRT(1-Inputs!$B$38)*_xlfn.NORM.S.INV(RAND())</f>
        <v>-0.16585133633333582</v>
      </c>
      <c r="AT431" s="23">
        <f ca="1">SQRT(Inputs!$B$38)*M431+SQRT(1-Inputs!$B$38)*_xlfn.NORM.S.INV(RAND())</f>
        <v>-1.0604430426558982</v>
      </c>
      <c r="AU431" s="15">
        <f ca="1">Inputs!$B$6*EXP($B$8-0.5*C$5^2+C$5*N431)</f>
        <v>5444.8276129577525</v>
      </c>
      <c r="AV431" s="15">
        <f t="shared" ca="1" si="219"/>
        <v>6350.6445081755191</v>
      </c>
      <c r="AW431" s="15">
        <f t="shared" ca="1" si="220"/>
        <v>7585.2164251754057</v>
      </c>
      <c r="AX431" s="15">
        <f t="shared" ca="1" si="221"/>
        <v>8363.5732427192324</v>
      </c>
      <c r="AY431" s="15">
        <f t="shared" ca="1" si="222"/>
        <v>10551.343527094115</v>
      </c>
      <c r="AZ431" s="15">
        <f t="shared" ca="1" si="223"/>
        <v>13220.716567241652</v>
      </c>
      <c r="BA431" s="15">
        <f t="shared" ca="1" si="224"/>
        <v>22751.731330340877</v>
      </c>
      <c r="BB431" s="15">
        <f t="shared" ca="1" si="225"/>
        <v>25473.062305343501</v>
      </c>
      <c r="BC431" s="15">
        <f t="shared" ca="1" si="226"/>
        <v>28413.779292775322</v>
      </c>
      <c r="BD431" s="15">
        <f t="shared" ca="1" si="227"/>
        <v>33012.6111161226</v>
      </c>
      <c r="BE431" s="15">
        <f t="shared" ca="1" si="228"/>
        <v>38907.02992365016</v>
      </c>
      <c r="BF431" s="15">
        <f ca="1">Inputs!$B$13*EXP($B$9-0.5*C$6^2+C$6*Y431)</f>
        <v>15977.027919987842</v>
      </c>
      <c r="BG431" s="15">
        <f t="shared" ca="1" si="229"/>
        <v>14791.933809355256</v>
      </c>
      <c r="BH431" s="15">
        <f t="shared" ca="1" si="230"/>
        <v>15287.458447643337</v>
      </c>
      <c r="BI431" s="15">
        <f t="shared" ca="1" si="231"/>
        <v>16791.127396963464</v>
      </c>
      <c r="BJ431" s="15">
        <f t="shared" ca="1" si="232"/>
        <v>19808.359793709697</v>
      </c>
      <c r="BK431" s="15">
        <f t="shared" ca="1" si="233"/>
        <v>25574.172606444128</v>
      </c>
      <c r="BL431" s="15">
        <f t="shared" ca="1" si="234"/>
        <v>38025.882306679734</v>
      </c>
      <c r="BM431" s="15">
        <f t="shared" ca="1" si="235"/>
        <v>44683.094334548332</v>
      </c>
      <c r="BN431" s="15">
        <f t="shared" ca="1" si="236"/>
        <v>55902.996141463489</v>
      </c>
      <c r="BO431" s="15">
        <f t="shared" ca="1" si="237"/>
        <v>66162.584536941984</v>
      </c>
      <c r="BP431" s="15">
        <f t="shared" ca="1" si="238"/>
        <v>71603.475639332159</v>
      </c>
      <c r="BQ431" s="15">
        <f ca="1">Inputs!$B$20*EXP($B$10-0.5*C$7^2+C$7*AJ431)</f>
        <v>4892.2325388874488</v>
      </c>
      <c r="BR431" s="15">
        <f t="shared" ca="1" si="239"/>
        <v>4749.3473558460992</v>
      </c>
      <c r="BS431" s="15">
        <f t="shared" ca="1" si="240"/>
        <v>8111.9370151655539</v>
      </c>
      <c r="BT431" s="15">
        <f t="shared" ca="1" si="241"/>
        <v>11366.056334291719</v>
      </c>
      <c r="BU431" s="15">
        <f t="shared" ca="1" si="242"/>
        <v>17757.730452078667</v>
      </c>
      <c r="BV431" s="15">
        <f t="shared" ca="1" si="243"/>
        <v>16253.749383466176</v>
      </c>
      <c r="BW431" s="15">
        <f t="shared" ca="1" si="244"/>
        <v>24519.935713683706</v>
      </c>
      <c r="BX431" s="15">
        <f t="shared" ca="1" si="245"/>
        <v>23268.636027171062</v>
      </c>
      <c r="BY431" s="15">
        <f t="shared" ca="1" si="246"/>
        <v>27767.077919330743</v>
      </c>
      <c r="BZ431" s="15">
        <f t="shared" ca="1" si="247"/>
        <v>37791.136844555607</v>
      </c>
      <c r="CA431" s="15">
        <f t="shared" ca="1" si="248"/>
        <v>43967.657165253193</v>
      </c>
      <c r="CB431" s="15">
        <f ca="1">(AU431*DCF!C$10-DCF!C$5*MAX(AU431*DCF!C$10,0)-MAX(AU431-Inputs!$B$6,0)/Inputs!$B$10)*DCF!C$6</f>
        <v>1039.6333637593773</v>
      </c>
      <c r="CC431" s="15">
        <f ca="1">(AV431*DCF!D$10-DCF!D$5*MAX(AV431*DCF!D$10,0)-MAX(AV431-AU431,0)/Inputs!$B$10)*DCF!D$6</f>
        <v>1327.0668316769161</v>
      </c>
      <c r="CD431" s="15">
        <f ca="1">(AW431*DCF!E$10-DCF!E$5*MAX(AW431*DCF!E$10,0)-MAX(AW431-AV431,0)/Inputs!$B$10)*DCF!E$6</f>
        <v>1473.2290046875862</v>
      </c>
      <c r="CE431" s="15">
        <f ca="1">(AX431*DCF!F$10-DCF!F$5*MAX(AX431*DCF!F$10,0)-MAX(AX431-AW431,0)/Inputs!$B$10)*DCF!F$6</f>
        <v>1663.7979539970684</v>
      </c>
      <c r="CF431" s="15">
        <f ca="1">(AY431*DCF!G$10-DCF!G$5*MAX(AY431*DCF!G$10,0)-MAX(AY431-AX431,0)/Inputs!$B$10)*DCF!G$6</f>
        <v>1753.469965267431</v>
      </c>
      <c r="CG431" s="15">
        <f ca="1">(AZ431*DCF!H$10-DCF!H$5*MAX(AZ431*DCF!H$10,0)-MAX(AZ431-AY431,0)/Inputs!$B$10)*DCF!H$6</f>
        <v>2092.8165663935602</v>
      </c>
      <c r="CH431" s="15">
        <f ca="1">(BA431*DCF!I$10-DCF!I$5*MAX(BA431*DCF!I$10,0)-MAX(BA431-AZ431,0)/Inputs!$B$10)*DCF!I$6</f>
        <v>2592.4909706497797</v>
      </c>
      <c r="CI431" s="15">
        <f ca="1">(BB431*DCF!J$10-DCF!J$5*MAX(BB431*DCF!J$10,0)-MAX(BB431-BA431,0)/Inputs!$B$10)*DCF!J$6</f>
        <v>3958.8637320370476</v>
      </c>
      <c r="CJ431" s="15">
        <f ca="1">(BC431*DCF!K$10-DCF!K$5*MAX(BC431*DCF!K$10,0)-MAX(BC431-BB431,0)/Inputs!$B$10)*DCF!K$6</f>
        <v>4162.5065259145704</v>
      </c>
      <c r="CK431" s="15">
        <f ca="1">(BD431*DCF!L$10-DCF!L$5*MAX(BD431*DCF!L$10,0)-MAX(BD431-BC431,0)/Inputs!$B$10)*DCF!L$6</f>
        <v>4384.2261067087256</v>
      </c>
      <c r="CL431" s="15">
        <f ca="1">(BE431*DCF!M$10-DCF!M$5*MAX(BE431*DCF!M$10,0)-MAX(BE431-BD431,0)/Inputs!$B$10)*DCF!M$6</f>
        <v>4786.1338396860147</v>
      </c>
      <c r="CM431" s="15">
        <f ca="1">(BF431*DCF!C$28-DCF!C$5*MAX(BF431*DCF!C$28,0)-MAX(BF431-Inputs!$B$13,0)/Inputs!$B$17)*DCF!C$6</f>
        <v>3816.0315043756354</v>
      </c>
      <c r="CN431" s="15">
        <f ca="1">(BG431*DCF!D$28-DCF!D$5*MAX(BG431*DCF!D$28,0)-MAX(BG431-BF431,0)/Inputs!$B$17)*DCF!D$6</f>
        <v>4356.5656652116131</v>
      </c>
      <c r="CO431" s="15">
        <f ca="1">(BH431*DCF!E$28-DCF!E$5*MAX(BH431*DCF!E$28,0)-MAX(BH431-BG431,0)/Inputs!$B$17)*DCF!E$6</f>
        <v>4232.0193622189972</v>
      </c>
      <c r="CP431" s="15">
        <f ca="1">(BI431*DCF!F$28-DCF!F$5*MAX(BI431*DCF!F$28,0)-MAX(BI431-BH431,0)/Inputs!$B$17)*DCF!F$6</f>
        <v>4284.5820959734428</v>
      </c>
      <c r="CQ431" s="15">
        <f ca="1">(BJ431*DCF!G$28-DCF!G$5*MAX(BJ431*DCF!G$28,0)-MAX(BJ431-BI431,0)/Inputs!$B$17)*DCF!G$6</f>
        <v>4631.9605515545682</v>
      </c>
      <c r="CR431" s="15">
        <f ca="1">(BK431*DCF!H$28-DCF!H$5*MAX(BK431*DCF!H$28,0)-MAX(BK431-BJ431,0)/Inputs!$B$17)*DCF!H$6</f>
        <v>5428.9295365505914</v>
      </c>
      <c r="CS431" s="15">
        <f ca="1">(BL431*DCF!I$28-DCF!I$5*MAX(BL431*DCF!I$28,0)-MAX(BL431-BK431,0)/Inputs!$B$17)*DCF!I$6</f>
        <v>7154.6996358599181</v>
      </c>
      <c r="CT431" s="15">
        <f ca="1">(BM431*DCF!J$28-DCF!J$5*MAX(BM431*DCF!J$28,0)-MAX(BM431-BL431,0)/Inputs!$B$17)*DCF!J$6</f>
        <v>9085.3475340266141</v>
      </c>
      <c r="CU431" s="15">
        <f ca="1">(BN431*DCF!K$28-DCF!K$5*MAX(BN431*DCF!K$28,0)-MAX(BN431-BM431,0)/Inputs!$B$17)*DCF!K$6</f>
        <v>10431.48693653378</v>
      </c>
      <c r="CV431" s="15">
        <f ca="1">(BO431*DCF!L$28-DCF!L$5*MAX(BO431*DCF!L$28,0)-MAX(BO431-BN431,0)/Inputs!$B$17)*DCF!L$6</f>
        <v>12039.934824739626</v>
      </c>
      <c r="CW431" s="15">
        <f ca="1">(BP431*DCF!M$28-DCF!M$5*MAX(BP431*DCF!M$28,0)-MAX(BP431-BO431,0)/Inputs!$B$17)*DCF!M$6</f>
        <v>12903.509375130809</v>
      </c>
      <c r="CX431" s="15">
        <f ca="1">(BQ431*DCF!C$46-DCF!C$5*MAX(BQ431*DCF!C$46,0)-MAX(BQ431-Inputs!$B$20,0)/Inputs!$B$24)*DCF!C$6</f>
        <v>-1911.0156158573548</v>
      </c>
      <c r="CY431" s="15">
        <f ca="1">(BR431*DCF!D$46-DCF!D$5*MAX(BR431*DCF!D$46,0)-MAX(BR431-BQ431,0)/Inputs!$B$24)*DCF!D$6</f>
        <v>-810.60283743086347</v>
      </c>
      <c r="CZ431" s="15">
        <f ca="1">(BS431*DCF!E$46-DCF!E$5*MAX(BS431*DCF!E$46,0)-MAX(BS431-BR431,0)/Inputs!$B$24)*DCF!E$6</f>
        <v>-2284.6909490599196</v>
      </c>
      <c r="DA431" s="15">
        <f ca="1">(BT431*DCF!F$46-DCF!F$5*MAX(BT431*DCF!F$46,0)-MAX(BT431-BS431,0)/Inputs!$B$24)*DCF!F$6</f>
        <v>-2012.6757986058581</v>
      </c>
      <c r="DB431" s="15">
        <f ca="1">(BU431*DCF!G$46-DCF!G$5*MAX(BU431*DCF!G$46,0)-MAX(BU431-BT431,0)/Inputs!$B$24)*DCF!G$6</f>
        <v>-2747.3678565791333</v>
      </c>
      <c r="DC431" s="15">
        <f ca="1">(BV431*DCF!H$46-DCF!H$5*MAX(BV431*DCF!H$46,0)-MAX(BV431-BU431,0)/Inputs!$B$24)*DCF!H$6</f>
        <v>0</v>
      </c>
      <c r="DD431" s="15">
        <f ca="1">(BW431*DCF!I$46-DCF!I$5*MAX(BW431*DCF!I$46,0)-MAX(BW431-BV431,0)/Inputs!$B$24)*DCF!I$6</f>
        <v>-1806.6048949373312</v>
      </c>
      <c r="DE431" s="15">
        <f ca="1">(BX431*DCF!J$46-DCF!J$5*MAX(BX431*DCF!J$46,0)-MAX(BX431-BW431,0)/Inputs!$B$24)*DCF!J$6</f>
        <v>976.05491696666297</v>
      </c>
      <c r="DF431" s="15">
        <f ca="1">(BY431*DCF!K$46-DCF!K$5*MAX(BY431*DCF!K$46,0)-MAX(BY431-BX431,0)/Inputs!$B$24)*DCF!K$6</f>
        <v>484.14962717642192</v>
      </c>
      <c r="DG431" s="15">
        <f ca="1">(BZ431*DCF!L$46-DCF!L$5*MAX(BZ431*DCF!L$46,0)-MAX(BZ431-BY431,0)/Inputs!$B$24)*DCF!L$6</f>
        <v>343.84881790311317</v>
      </c>
      <c r="DH431" s="15">
        <f ca="1">(CA431*DCF!M$46-DCF!M$5*MAX(CA431*DCF!M$46,0)-MAX(CA431-BZ431,0)/Inputs!$B$24)*DCF!M$6</f>
        <v>2155.6518666684801</v>
      </c>
      <c r="DI431" s="15">
        <f ca="1">SUM(CB431:CL431)+BE431*DCF!M$10*(1+Inputs!$B$30)*(1-Inputs!$B$33)*(1-Inputs!$B$30/Inputs!$B$31)/(Inputs!$B$29-Inputs!$B$30)*DCF!M$6</f>
        <v>137513.01363050449</v>
      </c>
      <c r="DJ431" s="15">
        <f ca="1">SUM(CM431:CW431)+BP431*DCF!M$28*(1+Inputs!$B$30)*(1-Inputs!$B$33)*(1-Inputs!$B$30/Inputs!$B$31)/(Inputs!$B$29-Inputs!$B$30)*DCF!M$6</f>
        <v>344062.95977178006</v>
      </c>
      <c r="DK431" s="15">
        <f ca="1">SUM(CX431:DH431)+CA431*DCF!M$46*(1+Inputs!$B$30)*(1-Inputs!$B$33)*(1-Inputs!$B$30/Inputs!$B$31)/(Inputs!$B$29-Inputs!$B$30)*DCF!M$6</f>
        <v>60365.953555674801</v>
      </c>
      <c r="DM431" s="15">
        <f ca="1">DI431+DJ431+DK431+Inputs!$B$34+Inputs!$B$36-Inputs!$B$35</f>
        <v>618792.92695795931</v>
      </c>
    </row>
    <row r="432" spans="1:117" x14ac:dyDescent="0.75">
      <c r="A432" s="11">
        <v>419</v>
      </c>
      <c r="C432" s="23">
        <f t="shared" ca="1" si="251"/>
        <v>-0.81133251204721735</v>
      </c>
      <c r="D432" s="23">
        <f t="shared" ca="1" si="251"/>
        <v>0.86448606136504291</v>
      </c>
      <c r="E432" s="23">
        <f t="shared" ca="1" si="251"/>
        <v>1.4077361254951801</v>
      </c>
      <c r="F432" s="23">
        <f t="shared" ca="1" si="251"/>
        <v>-1.501125288692817</v>
      </c>
      <c r="G432" s="23">
        <f t="shared" ca="1" si="251"/>
        <v>0.36322840851046584</v>
      </c>
      <c r="H432" s="23">
        <f t="shared" ca="1" si="251"/>
        <v>-0.26583465579587784</v>
      </c>
      <c r="I432" s="23">
        <f t="shared" ca="1" si="251"/>
        <v>1.289473008499429</v>
      </c>
      <c r="J432" s="23">
        <f t="shared" ca="1" si="251"/>
        <v>0.38065626284757287</v>
      </c>
      <c r="K432" s="23">
        <f t="shared" ca="1" si="251"/>
        <v>-1.4670499491618394</v>
      </c>
      <c r="L432" s="23">
        <f t="shared" ca="1" si="251"/>
        <v>-6.0100502468694361E-2</v>
      </c>
      <c r="M432" s="23">
        <f t="shared" ca="1" si="251"/>
        <v>-0.98103225836212893</v>
      </c>
      <c r="N432" s="23">
        <f ca="1">SQRT(Inputs!$B$38)*C432+SQRT(1-Inputs!$B$38)*_xlfn.NORM.S.INV(RAND())</f>
        <v>-1.6368568942529473</v>
      </c>
      <c r="O432" s="23">
        <f ca="1">SQRT(Inputs!$B$38)*D432+SQRT(1-Inputs!$B$38)*_xlfn.NORM.S.INV(RAND())</f>
        <v>0.4709216369909931</v>
      </c>
      <c r="P432" s="23">
        <f ca="1">SQRT(Inputs!$B$38)*E432+SQRT(1-Inputs!$B$38)*_xlfn.NORM.S.INV(RAND())</f>
        <v>1.0941738756867294</v>
      </c>
      <c r="Q432" s="23">
        <f ca="1">SQRT(Inputs!$B$38)*F432+SQRT(1-Inputs!$B$38)*_xlfn.NORM.S.INV(RAND())</f>
        <v>-0.239085034267286</v>
      </c>
      <c r="R432" s="23">
        <f ca="1">SQRT(Inputs!$B$38)*G432+SQRT(1-Inputs!$B$38)*_xlfn.NORM.S.INV(RAND())</f>
        <v>1.2351040866322585</v>
      </c>
      <c r="S432" s="23">
        <f ca="1">SQRT(Inputs!$B$38)*H432+SQRT(1-Inputs!$B$38)*_xlfn.NORM.S.INV(RAND())</f>
        <v>-0.29674245448571657</v>
      </c>
      <c r="T432" s="23">
        <f ca="1">SQRT(Inputs!$B$38)*I432+SQRT(1-Inputs!$B$38)*_xlfn.NORM.S.INV(RAND())</f>
        <v>0.35071550021174852</v>
      </c>
      <c r="U432" s="23">
        <f ca="1">SQRT(Inputs!$B$38)*J432+SQRT(1-Inputs!$B$38)*_xlfn.NORM.S.INV(RAND())</f>
        <v>0.52789168027643396</v>
      </c>
      <c r="V432" s="23">
        <f ca="1">SQRT(Inputs!$B$38)*K432+SQRT(1-Inputs!$B$38)*_xlfn.NORM.S.INV(RAND())</f>
        <v>7.192558286412043E-2</v>
      </c>
      <c r="W432" s="23">
        <f ca="1">SQRT(Inputs!$B$38)*L432+SQRT(1-Inputs!$B$38)*_xlfn.NORM.S.INV(RAND())</f>
        <v>-0.59533131698947017</v>
      </c>
      <c r="X432" s="23">
        <f ca="1">SQRT(Inputs!$B$38)*M432+SQRT(1-Inputs!$B$38)*_xlfn.NORM.S.INV(RAND())</f>
        <v>-0.4420313168203569</v>
      </c>
      <c r="Y432" s="23">
        <f ca="1">SQRT(Inputs!$B$38)*C432+SQRT(1-Inputs!$B$38)*_xlfn.NORM.S.INV(RAND())</f>
        <v>-1.7058309713943773</v>
      </c>
      <c r="Z432" s="23">
        <f ca="1">SQRT(Inputs!$B$38)*D432+SQRT(1-Inputs!$B$38)*_xlfn.NORM.S.INV(RAND())</f>
        <v>1.5285550670061512</v>
      </c>
      <c r="AA432" s="23">
        <f ca="1">SQRT(Inputs!$B$38)*E432+SQRT(1-Inputs!$B$38)*_xlfn.NORM.S.INV(RAND())</f>
        <v>1.7809115187017457</v>
      </c>
      <c r="AB432" s="23">
        <f ca="1">SQRT(Inputs!$B$38)*F432+SQRT(1-Inputs!$B$38)*_xlfn.NORM.S.INV(RAND())</f>
        <v>-0.83115882413201192</v>
      </c>
      <c r="AC432" s="23">
        <f ca="1">SQRT(Inputs!$B$38)*G432+SQRT(1-Inputs!$B$38)*_xlfn.NORM.S.INV(RAND())</f>
        <v>0.35991558945404928</v>
      </c>
      <c r="AD432" s="23">
        <f ca="1">SQRT(Inputs!$B$38)*H432+SQRT(1-Inputs!$B$38)*_xlfn.NORM.S.INV(RAND())</f>
        <v>-0.89277842283252906</v>
      </c>
      <c r="AE432" s="23">
        <f ca="1">SQRT(Inputs!$B$38)*I432+SQRT(1-Inputs!$B$38)*_xlfn.NORM.S.INV(RAND())</f>
        <v>0.66049599332575293</v>
      </c>
      <c r="AF432" s="23">
        <f ca="1">SQRT(Inputs!$B$38)*J432+SQRT(1-Inputs!$B$38)*_xlfn.NORM.S.INV(RAND())</f>
        <v>-1.8248829475228006</v>
      </c>
      <c r="AG432" s="23">
        <f ca="1">SQRT(Inputs!$B$38)*K432+SQRT(1-Inputs!$B$38)*_xlfn.NORM.S.INV(RAND())</f>
        <v>-0.25991433460428104</v>
      </c>
      <c r="AH432" s="23">
        <f ca="1">SQRT(Inputs!$B$38)*L432+SQRT(1-Inputs!$B$38)*_xlfn.NORM.S.INV(RAND())</f>
        <v>0.36287012406392949</v>
      </c>
      <c r="AI432" s="23">
        <f ca="1">SQRT(Inputs!$B$38)*M432+SQRT(1-Inputs!$B$38)*_xlfn.NORM.S.INV(RAND())</f>
        <v>-2.2532525501316978</v>
      </c>
      <c r="AJ432" s="23">
        <f ca="1">SQRT(Inputs!$B$38)*C432+SQRT(1-Inputs!$B$38)*_xlfn.NORM.S.INV(RAND())</f>
        <v>0.59616067440441323</v>
      </c>
      <c r="AK432" s="23">
        <f ca="1">SQRT(Inputs!$B$38)*D432+SQRT(1-Inputs!$B$38)*_xlfn.NORM.S.INV(RAND())</f>
        <v>1.2945586194541616</v>
      </c>
      <c r="AL432" s="23">
        <f ca="1">SQRT(Inputs!$B$38)*E432+SQRT(1-Inputs!$B$38)*_xlfn.NORM.S.INV(RAND())</f>
        <v>0.68892056150476699</v>
      </c>
      <c r="AM432" s="23">
        <f ca="1">SQRT(Inputs!$B$38)*F432+SQRT(1-Inputs!$B$38)*_xlfn.NORM.S.INV(RAND())</f>
        <v>-4.2432656284245307E-2</v>
      </c>
      <c r="AN432" s="23">
        <f ca="1">SQRT(Inputs!$B$38)*G432+SQRT(1-Inputs!$B$38)*_xlfn.NORM.S.INV(RAND())</f>
        <v>0.45233764895286782</v>
      </c>
      <c r="AO432" s="23">
        <f ca="1">SQRT(Inputs!$B$38)*H432+SQRT(1-Inputs!$B$38)*_xlfn.NORM.S.INV(RAND())</f>
        <v>-2.5558103570642761</v>
      </c>
      <c r="AP432" s="23">
        <f ca="1">SQRT(Inputs!$B$38)*I432+SQRT(1-Inputs!$B$38)*_xlfn.NORM.S.INV(RAND())</f>
        <v>1.222624255167911</v>
      </c>
      <c r="AQ432" s="23">
        <f ca="1">SQRT(Inputs!$B$38)*J432+SQRT(1-Inputs!$B$38)*_xlfn.NORM.S.INV(RAND())</f>
        <v>-0.46189405291382768</v>
      </c>
      <c r="AR432" s="23">
        <f ca="1">SQRT(Inputs!$B$38)*K432+SQRT(1-Inputs!$B$38)*_xlfn.NORM.S.INV(RAND())</f>
        <v>-0.41612254459337594</v>
      </c>
      <c r="AS432" s="23">
        <f ca="1">SQRT(Inputs!$B$38)*L432+SQRT(1-Inputs!$B$38)*_xlfn.NORM.S.INV(RAND())</f>
        <v>-6.5025199515555687E-3</v>
      </c>
      <c r="AT432" s="23">
        <f ca="1">SQRT(Inputs!$B$38)*M432+SQRT(1-Inputs!$B$38)*_xlfn.NORM.S.INV(RAND())</f>
        <v>1.1133981021893757</v>
      </c>
      <c r="AU432" s="15">
        <f ca="1">Inputs!$B$6*EXP($B$8-0.5*C$5^2+C$5*N432)</f>
        <v>3807.2002553477218</v>
      </c>
      <c r="AV432" s="15">
        <f t="shared" ca="1" si="219"/>
        <v>4966.5106551186882</v>
      </c>
      <c r="AW432" s="15">
        <f t="shared" ca="1" si="220"/>
        <v>7018.8303021528918</v>
      </c>
      <c r="AX432" s="15">
        <f t="shared" ca="1" si="221"/>
        <v>8317.1110708306387</v>
      </c>
      <c r="AY432" s="15">
        <f t="shared" ca="1" si="222"/>
        <v>11741.5356365482</v>
      </c>
      <c r="AZ432" s="15">
        <f t="shared" ca="1" si="223"/>
        <v>13898.5489960335</v>
      </c>
      <c r="BA432" s="15">
        <f t="shared" ca="1" si="224"/>
        <v>17644.171191458972</v>
      </c>
      <c r="BB432" s="15">
        <f t="shared" ca="1" si="225"/>
        <v>22775.100873361152</v>
      </c>
      <c r="BC432" s="15">
        <f t="shared" ca="1" si="226"/>
        <v>28088.041549526592</v>
      </c>
      <c r="BD432" s="15">
        <f t="shared" ca="1" si="227"/>
        <v>32546.775674629353</v>
      </c>
      <c r="BE432" s="15">
        <f t="shared" ca="1" si="228"/>
        <v>38308.133221166863</v>
      </c>
      <c r="BF432" s="15">
        <f ca="1">Inputs!$B$13*EXP($B$9-0.5*C$6^2+C$6*Y432)</f>
        <v>9862.4725405864428</v>
      </c>
      <c r="BG432" s="15">
        <f t="shared" ca="1" si="229"/>
        <v>15837.184171281364</v>
      </c>
      <c r="BH432" s="15">
        <f t="shared" ca="1" si="230"/>
        <v>25999.473426038545</v>
      </c>
      <c r="BI432" s="15">
        <f t="shared" ca="1" si="231"/>
        <v>28005.245271807711</v>
      </c>
      <c r="BJ432" s="15">
        <f t="shared" ca="1" si="232"/>
        <v>36160.803378829951</v>
      </c>
      <c r="BK432" s="15">
        <f t="shared" ca="1" si="233"/>
        <v>39301.202604403159</v>
      </c>
      <c r="BL432" s="15">
        <f t="shared" ca="1" si="234"/>
        <v>52591.028842018248</v>
      </c>
      <c r="BM432" s="15">
        <f t="shared" ca="1" si="235"/>
        <v>51532.938214456444</v>
      </c>
      <c r="BN432" s="15">
        <f t="shared" ca="1" si="236"/>
        <v>61435.415893313118</v>
      </c>
      <c r="BO432" s="15">
        <f t="shared" ca="1" si="237"/>
        <v>78846.53425502665</v>
      </c>
      <c r="BP432" s="15">
        <f t="shared" ca="1" si="238"/>
        <v>75180.556539024969</v>
      </c>
      <c r="BQ432" s="15">
        <f ca="1">Inputs!$B$20*EXP($B$10-0.5*C$7^2+C$7*AJ432)</f>
        <v>5299.5466402983511</v>
      </c>
      <c r="BR432" s="15">
        <f t="shared" ca="1" si="239"/>
        <v>10847.435983004454</v>
      </c>
      <c r="BS432" s="15">
        <f t="shared" ca="1" si="240"/>
        <v>18104.418443646784</v>
      </c>
      <c r="BT432" s="15">
        <f t="shared" ca="1" si="241"/>
        <v>24685.734239271613</v>
      </c>
      <c r="BU432" s="15">
        <f t="shared" ca="1" si="242"/>
        <v>38168.59042030506</v>
      </c>
      <c r="BV432" s="15">
        <f t="shared" ca="1" si="243"/>
        <v>29857.106743099816</v>
      </c>
      <c r="BW432" s="15">
        <f t="shared" ca="1" si="244"/>
        <v>53968.61849981518</v>
      </c>
      <c r="BX432" s="15">
        <f t="shared" ca="1" si="245"/>
        <v>68808.001748033203</v>
      </c>
      <c r="BY432" s="15">
        <f t="shared" ca="1" si="246"/>
        <v>89033.5253581219</v>
      </c>
      <c r="BZ432" s="15">
        <f t="shared" ca="1" si="247"/>
        <v>124777.25886291078</v>
      </c>
      <c r="CA432" s="15">
        <f t="shared" ca="1" si="248"/>
        <v>213620.95487989936</v>
      </c>
      <c r="CB432" s="15">
        <f ca="1">(AU432*DCF!C$10-DCF!C$5*MAX(AU432*DCF!C$10,0)-MAX(AU432-Inputs!$B$6,0)/Inputs!$B$10)*DCF!C$6</f>
        <v>977.72373095076796</v>
      </c>
      <c r="CC432" s="15">
        <f ca="1">(AV432*DCF!D$10-DCF!D$5*MAX(AV432*DCF!D$10,0)-MAX(AV432-AU432,0)/Inputs!$B$10)*DCF!D$6</f>
        <v>927.88582550438093</v>
      </c>
      <c r="CD432" s="15">
        <f ca="1">(AW432*DCF!E$10-DCF!E$5*MAX(AW432*DCF!E$10,0)-MAX(AW432-AV432,0)/Inputs!$B$10)*DCF!E$6</f>
        <v>1158.2688118810322</v>
      </c>
      <c r="CE432" s="15">
        <f ca="1">(AX432*DCF!F$10-DCF!F$5*MAX(AX432*DCF!F$10,0)-MAX(AX432-AW432,0)/Inputs!$B$10)*DCF!F$6</f>
        <v>1545.472052115347</v>
      </c>
      <c r="CF432" s="15">
        <f ca="1">(AY432*DCF!G$10-DCF!G$5*MAX(AY432*DCF!G$10,0)-MAX(AY432-AX432,0)/Inputs!$B$10)*DCF!G$6</f>
        <v>1760.9906431997524</v>
      </c>
      <c r="CG432" s="15">
        <f ca="1">(AZ432*DCF!H$10-DCF!H$5*MAX(AZ432*DCF!H$10,0)-MAX(AZ432-AY432,0)/Inputs!$B$10)*DCF!H$6</f>
        <v>2315.3968652038534</v>
      </c>
      <c r="CH432" s="15">
        <f ca="1">(BA432*DCF!I$10-DCF!I$5*MAX(BA432*DCF!I$10,0)-MAX(BA432-AZ432,0)/Inputs!$B$10)*DCF!I$6</f>
        <v>2608.5331405640263</v>
      </c>
      <c r="CI432" s="15">
        <f ca="1">(BB432*DCF!J$10-DCF!J$5*MAX(BB432*DCF!J$10,0)-MAX(BB432-BA432,0)/Inputs!$B$10)*DCF!J$6</f>
        <v>3130.7523131320718</v>
      </c>
      <c r="CJ432" s="15">
        <f ca="1">(BC432*DCF!K$10-DCF!K$5*MAX(BC432*DCF!K$10,0)-MAX(BC432-BB432,0)/Inputs!$B$10)*DCF!K$6</f>
        <v>3777.9927760856376</v>
      </c>
      <c r="CK432" s="15">
        <f ca="1">(BD432*DCF!L$10-DCF!L$5*MAX(BD432*DCF!L$10,0)-MAX(BD432-BC432,0)/Inputs!$B$10)*DCF!L$6</f>
        <v>4332.0861645825362</v>
      </c>
      <c r="CL432" s="15">
        <f ca="1">(BE432*DCF!M$10-DCF!M$5*MAX(BE432*DCF!M$10,0)-MAX(BE432-BD432,0)/Inputs!$B$10)*DCF!M$6</f>
        <v>4717.5173581802765</v>
      </c>
      <c r="CM432" s="15">
        <f ca="1">(BF432*DCF!C$28-DCF!C$5*MAX(BF432*DCF!C$28,0)-MAX(BF432-Inputs!$B$13,0)/Inputs!$B$17)*DCF!C$6</f>
        <v>3009.9619400297215</v>
      </c>
      <c r="CN432" s="15">
        <f ca="1">(BG432*DCF!D$28-DCF!D$5*MAX(BG432*DCF!D$28,0)-MAX(BG432-BF432,0)/Inputs!$B$17)*DCF!D$6</f>
        <v>3389.736075150905</v>
      </c>
      <c r="CO432" s="15">
        <f ca="1">(BH432*DCF!E$28-DCF!E$5*MAX(BH432*DCF!E$28,0)-MAX(BH432-BG432,0)/Inputs!$B$17)*DCF!E$6</f>
        <v>5360.666501993659</v>
      </c>
      <c r="CP432" s="15">
        <f ca="1">(BI432*DCF!F$28-DCF!F$5*MAX(BI432*DCF!F$28,0)-MAX(BI432-BH432,0)/Inputs!$B$17)*DCF!F$6</f>
        <v>7237.5039408166622</v>
      </c>
      <c r="CQ432" s="15">
        <f ca="1">(BJ432*DCF!G$28-DCF!G$5*MAX(BJ432*DCF!G$28,0)-MAX(BJ432-BI432,0)/Inputs!$B$17)*DCF!G$6</f>
        <v>8010.5104813375929</v>
      </c>
      <c r="CR432" s="15">
        <f ca="1">(BK432*DCF!H$28-DCF!H$5*MAX(BK432*DCF!H$28,0)-MAX(BK432-BJ432,0)/Inputs!$B$17)*DCF!H$6</f>
        <v>9231.6910946538374</v>
      </c>
      <c r="CS432" s="15">
        <f ca="1">(BL432*DCF!I$28-DCF!I$5*MAX(BL432*DCF!I$28,0)-MAX(BL432-BK432,0)/Inputs!$B$17)*DCF!I$6</f>
        <v>10459.442661978008</v>
      </c>
      <c r="CT432" s="15">
        <f ca="1">(BM432*DCF!J$28-DCF!J$5*MAX(BM432*DCF!J$28,0)-MAX(BM432-BL432,0)/Inputs!$B$17)*DCF!J$6</f>
        <v>11496.123301952059</v>
      </c>
      <c r="CU432" s="15">
        <f ca="1">(BN432*DCF!K$28-DCF!K$5*MAX(BN432*DCF!K$28,0)-MAX(BN432-BM432,0)/Inputs!$B$17)*DCF!K$6</f>
        <v>11761.20813369451</v>
      </c>
      <c r="CV432" s="15">
        <f ca="1">(BO432*DCF!L$28-DCF!L$5*MAX(BO432*DCF!L$28,0)-MAX(BO432-BN432,0)/Inputs!$B$17)*DCF!L$6</f>
        <v>13761.441487246349</v>
      </c>
      <c r="CW432" s="15">
        <f ca="1">(BP432*DCF!M$28-DCF!M$5*MAX(BP432*DCF!M$28,0)-MAX(BP432-BO432,0)/Inputs!$B$17)*DCF!M$6</f>
        <v>14145.265221964462</v>
      </c>
      <c r="CX432" s="15">
        <f ca="1">(BQ432*DCF!C$46-DCF!C$5*MAX(BQ432*DCF!C$46,0)-MAX(BQ432-Inputs!$B$20,0)/Inputs!$B$24)*DCF!C$6</f>
        <v>-2193.2193812690653</v>
      </c>
      <c r="CY432" s="15">
        <f ca="1">(BR432*DCF!D$46-DCF!D$5*MAX(BR432*DCF!D$46,0)-MAX(BR432-BQ432,0)/Inputs!$B$24)*DCF!D$6</f>
        <v>-4218.6426876917085</v>
      </c>
      <c r="CZ432" s="15">
        <f ca="1">(BS432*DCF!E$46-DCF!E$5*MAX(BS432*DCF!E$46,0)-MAX(BS432-BR432,0)/Inputs!$B$24)*DCF!E$6</f>
        <v>-5001.3817075367097</v>
      </c>
      <c r="DA432" s="15">
        <f ca="1">(BT432*DCF!F$46-DCF!F$5*MAX(BT432*DCF!F$46,0)-MAX(BT432-BS432,0)/Inputs!$B$24)*DCF!F$6</f>
        <v>-4194.2363748715197</v>
      </c>
      <c r="DB432" s="15">
        <f ca="1">(BU432*DCF!G$46-DCF!G$5*MAX(BU432*DCF!G$46,0)-MAX(BU432-BT432,0)/Inputs!$B$24)*DCF!G$6</f>
        <v>-5819.2824004007316</v>
      </c>
      <c r="DC432" s="15">
        <f ca="1">(BV432*DCF!H$46-DCF!H$5*MAX(BV432*DCF!H$46,0)-MAX(BV432-BU432,0)/Inputs!$B$24)*DCF!H$6</f>
        <v>0</v>
      </c>
      <c r="DD432" s="15">
        <f ca="1">(BW432*DCF!I$46-DCF!I$5*MAX(BW432*DCF!I$46,0)-MAX(BW432-BV432,0)/Inputs!$B$24)*DCF!I$6</f>
        <v>-5675.0560974126756</v>
      </c>
      <c r="DE432" s="15">
        <f ca="1">(BX432*DCF!J$46-DCF!J$5*MAX(BX432*DCF!J$46,0)-MAX(BX432-BW432,0)/Inputs!$B$24)*DCF!J$6</f>
        <v>-1048.8566556929347</v>
      </c>
      <c r="DF432" s="15">
        <f ca="1">(BY432*DCF!K$46-DCF!K$5*MAX(BY432*DCF!K$46,0)-MAX(BY432-BX432,0)/Inputs!$B$24)*DCF!K$6</f>
        <v>131.17728443732761</v>
      </c>
      <c r="DG432" s="15">
        <f ca="1">(BZ432*DCF!L$46-DCF!L$5*MAX(BZ432*DCF!L$46,0)-MAX(BZ432-BY432,0)/Inputs!$B$24)*DCF!L$6</f>
        <v>536.34962709392266</v>
      </c>
      <c r="DH432" s="15">
        <f ca="1">(CA432*DCF!M$46-DCF!M$5*MAX(CA432*DCF!M$46,0)-MAX(CA432-BZ432,0)/Inputs!$B$24)*DCF!M$6</f>
        <v>-1826.2810705908512</v>
      </c>
      <c r="DI432" s="15">
        <f ca="1">SUM(CB432:CL432)+BE432*DCF!M$10*(1+Inputs!$B$30)*(1-Inputs!$B$33)*(1-Inputs!$B$30/Inputs!$B$31)/(Inputs!$B$29-Inputs!$B$30)*DCF!M$6</f>
        <v>133864.66100852605</v>
      </c>
      <c r="DJ432" s="15">
        <f ca="1">SUM(CM432:CW432)+BP432*DCF!M$28*(1+Inputs!$B$30)*(1-Inputs!$B$33)*(1-Inputs!$B$30/Inputs!$B$31)/(Inputs!$B$29-Inputs!$B$30)*DCF!M$6</f>
        <v>376834.86151821306</v>
      </c>
      <c r="DK432" s="15">
        <f ca="1">SUM(CX432:DH432)+CA432*DCF!M$46*(1+Inputs!$B$30)*(1-Inputs!$B$33)*(1-Inputs!$B$30/Inputs!$B$31)/(Inputs!$B$29-Inputs!$B$30)*DCF!M$6</f>
        <v>300973.87180020206</v>
      </c>
      <c r="DM432" s="15">
        <f ca="1">DI432+DJ432+DK432+Inputs!$B$34+Inputs!$B$36-Inputs!$B$35</f>
        <v>888524.39432694111</v>
      </c>
    </row>
    <row r="433" spans="1:117" x14ac:dyDescent="0.75">
      <c r="A433" s="11">
        <v>420</v>
      </c>
      <c r="C433" s="23">
        <f t="shared" ca="1" si="251"/>
        <v>0.19516845420559004</v>
      </c>
      <c r="D433" s="23">
        <f t="shared" ca="1" si="251"/>
        <v>1.5258048175820094</v>
      </c>
      <c r="E433" s="23">
        <f t="shared" ca="1" si="251"/>
        <v>2.1654428456075308</v>
      </c>
      <c r="F433" s="23">
        <f t="shared" ca="1" si="251"/>
        <v>0.10154783118343794</v>
      </c>
      <c r="G433" s="23">
        <f t="shared" ca="1" si="251"/>
        <v>2.5446073372992713E-2</v>
      </c>
      <c r="H433" s="23">
        <f t="shared" ca="1" si="251"/>
        <v>0.84205414248807953</v>
      </c>
      <c r="I433" s="23">
        <f t="shared" ca="1" si="251"/>
        <v>-1.7872596439815244E-2</v>
      </c>
      <c r="J433" s="23">
        <f t="shared" ca="1" si="251"/>
        <v>-0.46948097177889703</v>
      </c>
      <c r="K433" s="23">
        <f t="shared" ca="1" si="251"/>
        <v>0.29043712464750643</v>
      </c>
      <c r="L433" s="23">
        <f t="shared" ca="1" si="251"/>
        <v>1.1557301648827376</v>
      </c>
      <c r="M433" s="23">
        <f t="shared" ca="1" si="251"/>
        <v>0.88654557790945032</v>
      </c>
      <c r="N433" s="23">
        <f ca="1">SQRT(Inputs!$B$38)*C433+SQRT(1-Inputs!$B$38)*_xlfn.NORM.S.INV(RAND())</f>
        <v>-1.0569100649403413</v>
      </c>
      <c r="O433" s="23">
        <f ca="1">SQRT(Inputs!$B$38)*D433+SQRT(1-Inputs!$B$38)*_xlfn.NORM.S.INV(RAND())</f>
        <v>0.57518658409389456</v>
      </c>
      <c r="P433" s="23">
        <f ca="1">SQRT(Inputs!$B$38)*E433+SQRT(1-Inputs!$B$38)*_xlfn.NORM.S.INV(RAND())</f>
        <v>0.19825686301194778</v>
      </c>
      <c r="Q433" s="23">
        <f ca="1">SQRT(Inputs!$B$38)*F433+SQRT(1-Inputs!$B$38)*_xlfn.NORM.S.INV(RAND())</f>
        <v>-0.77175273625557972</v>
      </c>
      <c r="R433" s="23">
        <f ca="1">SQRT(Inputs!$B$38)*G433+SQRT(1-Inputs!$B$38)*_xlfn.NORM.S.INV(RAND())</f>
        <v>7.9787194364040651E-2</v>
      </c>
      <c r="S433" s="23">
        <f ca="1">SQRT(Inputs!$B$38)*H433+SQRT(1-Inputs!$B$38)*_xlfn.NORM.S.INV(RAND())</f>
        <v>-9.795497092854516E-2</v>
      </c>
      <c r="T433" s="23">
        <f ca="1">SQRT(Inputs!$B$38)*I433+SQRT(1-Inputs!$B$38)*_xlfn.NORM.S.INV(RAND())</f>
        <v>0.51531379097530916</v>
      </c>
      <c r="U433" s="23">
        <f ca="1">SQRT(Inputs!$B$38)*J433+SQRT(1-Inputs!$B$38)*_xlfn.NORM.S.INV(RAND())</f>
        <v>1.1441369283247007</v>
      </c>
      <c r="V433" s="23">
        <f ca="1">SQRT(Inputs!$B$38)*K433+SQRT(1-Inputs!$B$38)*_xlfn.NORM.S.INV(RAND())</f>
        <v>-1.6978604823428861E-2</v>
      </c>
      <c r="W433" s="23">
        <f ca="1">SQRT(Inputs!$B$38)*L433+SQRT(1-Inputs!$B$38)*_xlfn.NORM.S.INV(RAND())</f>
        <v>-1.1896480794256448</v>
      </c>
      <c r="X433" s="23">
        <f ca="1">SQRT(Inputs!$B$38)*M433+SQRT(1-Inputs!$B$38)*_xlfn.NORM.S.INV(RAND())</f>
        <v>0.63963832217808536</v>
      </c>
      <c r="Y433" s="23">
        <f ca="1">SQRT(Inputs!$B$38)*C433+SQRT(1-Inputs!$B$38)*_xlfn.NORM.S.INV(RAND())</f>
        <v>-0.6099989045900619</v>
      </c>
      <c r="Z433" s="23">
        <f ca="1">SQRT(Inputs!$B$38)*D433+SQRT(1-Inputs!$B$38)*_xlfn.NORM.S.INV(RAND())</f>
        <v>0.88200066568301516</v>
      </c>
      <c r="AA433" s="23">
        <f ca="1">SQRT(Inputs!$B$38)*E433+SQRT(1-Inputs!$B$38)*_xlfn.NORM.S.INV(RAND())</f>
        <v>0.77029231591214553</v>
      </c>
      <c r="AB433" s="23">
        <f ca="1">SQRT(Inputs!$B$38)*F433+SQRT(1-Inputs!$B$38)*_xlfn.NORM.S.INV(RAND())</f>
        <v>0.29922284825656997</v>
      </c>
      <c r="AC433" s="23">
        <f ca="1">SQRT(Inputs!$B$38)*G433+SQRT(1-Inputs!$B$38)*_xlfn.NORM.S.INV(RAND())</f>
        <v>-0.51407085216386739</v>
      </c>
      <c r="AD433" s="23">
        <f ca="1">SQRT(Inputs!$B$38)*H433+SQRT(1-Inputs!$B$38)*_xlfn.NORM.S.INV(RAND())</f>
        <v>-0.63083808525426766</v>
      </c>
      <c r="AE433" s="23">
        <f ca="1">SQRT(Inputs!$B$38)*I433+SQRT(1-Inputs!$B$38)*_xlfn.NORM.S.INV(RAND())</f>
        <v>-0.7621471519639631</v>
      </c>
      <c r="AF433" s="23">
        <f ca="1">SQRT(Inputs!$B$38)*J433+SQRT(1-Inputs!$B$38)*_xlfn.NORM.S.INV(RAND())</f>
        <v>-1.0137686340203613</v>
      </c>
      <c r="AG433" s="23">
        <f ca="1">SQRT(Inputs!$B$38)*K433+SQRT(1-Inputs!$B$38)*_xlfn.NORM.S.INV(RAND())</f>
        <v>0.70276784881674037</v>
      </c>
      <c r="AH433" s="23">
        <f ca="1">SQRT(Inputs!$B$38)*L433+SQRT(1-Inputs!$B$38)*_xlfn.NORM.S.INV(RAND())</f>
        <v>1.2014471604074703</v>
      </c>
      <c r="AI433" s="23">
        <f ca="1">SQRT(Inputs!$B$38)*M433+SQRT(1-Inputs!$B$38)*_xlfn.NORM.S.INV(RAND())</f>
        <v>1.0264093045454681</v>
      </c>
      <c r="AJ433" s="23">
        <f ca="1">SQRT(Inputs!$B$38)*C433+SQRT(1-Inputs!$B$38)*_xlfn.NORM.S.INV(RAND())</f>
        <v>0.66418694525362076</v>
      </c>
      <c r="AK433" s="23">
        <f ca="1">SQRT(Inputs!$B$38)*D433+SQRT(1-Inputs!$B$38)*_xlfn.NORM.S.INV(RAND())</f>
        <v>0.33077520529744731</v>
      </c>
      <c r="AL433" s="23">
        <f ca="1">SQRT(Inputs!$B$38)*E433+SQRT(1-Inputs!$B$38)*_xlfn.NORM.S.INV(RAND())</f>
        <v>1.7985771878527506</v>
      </c>
      <c r="AM433" s="23">
        <f ca="1">SQRT(Inputs!$B$38)*F433+SQRT(1-Inputs!$B$38)*_xlfn.NORM.S.INV(RAND())</f>
        <v>-0.82759505613044226</v>
      </c>
      <c r="AN433" s="23">
        <f ca="1">SQRT(Inputs!$B$38)*G433+SQRT(1-Inputs!$B$38)*_xlfn.NORM.S.INV(RAND())</f>
        <v>-5.8069142452650338E-3</v>
      </c>
      <c r="AO433" s="23">
        <f ca="1">SQRT(Inputs!$B$38)*H433+SQRT(1-Inputs!$B$38)*_xlfn.NORM.S.INV(RAND())</f>
        <v>0.16945408688049163</v>
      </c>
      <c r="AP433" s="23">
        <f ca="1">SQRT(Inputs!$B$38)*I433+SQRT(1-Inputs!$B$38)*_xlfn.NORM.S.INV(RAND())</f>
        <v>-0.8867034593866161</v>
      </c>
      <c r="AQ433" s="23">
        <f ca="1">SQRT(Inputs!$B$38)*J433+SQRT(1-Inputs!$B$38)*_xlfn.NORM.S.INV(RAND())</f>
        <v>-0.24689830946467647</v>
      </c>
      <c r="AR433" s="23">
        <f ca="1">SQRT(Inputs!$B$38)*K433+SQRT(1-Inputs!$B$38)*_xlfn.NORM.S.INV(RAND())</f>
        <v>0.20721596257968383</v>
      </c>
      <c r="AS433" s="23">
        <f ca="1">SQRT(Inputs!$B$38)*L433+SQRT(1-Inputs!$B$38)*_xlfn.NORM.S.INV(RAND())</f>
        <v>-0.64441715075944839</v>
      </c>
      <c r="AT433" s="23">
        <f ca="1">SQRT(Inputs!$B$38)*M433+SQRT(1-Inputs!$B$38)*_xlfn.NORM.S.INV(RAND())</f>
        <v>-0.11904946136574818</v>
      </c>
      <c r="AU433" s="15">
        <f ca="1">Inputs!$B$6*EXP($B$8-0.5*C$5^2+C$5*N433)</f>
        <v>4181.9257854807292</v>
      </c>
      <c r="AV433" s="15">
        <f t="shared" ca="1" si="219"/>
        <v>5539.6181535244768</v>
      </c>
      <c r="AW433" s="15">
        <f t="shared" ca="1" si="220"/>
        <v>6937.6445321648662</v>
      </c>
      <c r="AX433" s="15">
        <f t="shared" ca="1" si="221"/>
        <v>7691.6319673926755</v>
      </c>
      <c r="AY433" s="15">
        <f t="shared" ca="1" si="222"/>
        <v>9487.9591607957227</v>
      </c>
      <c r="AZ433" s="15">
        <f t="shared" ca="1" si="223"/>
        <v>11479.53330106368</v>
      </c>
      <c r="BA433" s="15">
        <f t="shared" ca="1" si="224"/>
        <v>14826.462379221743</v>
      </c>
      <c r="BB433" s="15">
        <f t="shared" ca="1" si="225"/>
        <v>20356.848016748168</v>
      </c>
      <c r="BC433" s="15">
        <f t="shared" ca="1" si="226"/>
        <v>24891.129665566361</v>
      </c>
      <c r="BD433" s="15">
        <f t="shared" ca="1" si="227"/>
        <v>27282.823979967961</v>
      </c>
      <c r="BE433" s="15">
        <f t="shared" ca="1" si="228"/>
        <v>35437.127906812675</v>
      </c>
      <c r="BF433" s="15">
        <f ca="1">Inputs!$B$13*EXP($B$9-0.5*C$6^2+C$6*Y433)</f>
        <v>12255.601260248235</v>
      </c>
      <c r="BG433" s="15">
        <f t="shared" ca="1" si="229"/>
        <v>17513.001266994801</v>
      </c>
      <c r="BH433" s="15">
        <f t="shared" ca="1" si="230"/>
        <v>24313.713830723646</v>
      </c>
      <c r="BI433" s="15">
        <f t="shared" ca="1" si="231"/>
        <v>31166.501229723977</v>
      </c>
      <c r="BJ433" s="15">
        <f t="shared" ca="1" si="232"/>
        <v>35479.19707785191</v>
      </c>
      <c r="BK433" s="15">
        <f t="shared" ca="1" si="233"/>
        <v>39960.334184053034</v>
      </c>
      <c r="BL433" s="15">
        <f t="shared" ca="1" si="234"/>
        <v>44470.012978366707</v>
      </c>
      <c r="BM433" s="15">
        <f t="shared" ca="1" si="235"/>
        <v>48194.913947769281</v>
      </c>
      <c r="BN433" s="15">
        <f t="shared" ca="1" si="236"/>
        <v>64481.776188588119</v>
      </c>
      <c r="BO433" s="15">
        <f t="shared" ca="1" si="237"/>
        <v>91229.281893666572</v>
      </c>
      <c r="BP433" s="15">
        <f t="shared" ca="1" si="238"/>
        <v>126133.26585062944</v>
      </c>
      <c r="BQ433" s="15">
        <f ca="1">Inputs!$B$20*EXP($B$10-0.5*C$7^2+C$7*AJ433)</f>
        <v>5428.9677682716592</v>
      </c>
      <c r="BR433" s="15">
        <f t="shared" ca="1" si="239"/>
        <v>8182.3396457949702</v>
      </c>
      <c r="BS433" s="15">
        <f t="shared" ca="1" si="240"/>
        <v>18782.057491215695</v>
      </c>
      <c r="BT433" s="15">
        <f t="shared" ca="1" si="241"/>
        <v>20842.582043620165</v>
      </c>
      <c r="BU433" s="15">
        <f t="shared" ca="1" si="242"/>
        <v>28844.760168092955</v>
      </c>
      <c r="BV433" s="15">
        <f t="shared" ca="1" si="243"/>
        <v>41693.133256545741</v>
      </c>
      <c r="BW433" s="15">
        <f t="shared" ca="1" si="244"/>
        <v>48225.054107004158</v>
      </c>
      <c r="BX433" s="15">
        <f t="shared" ca="1" si="245"/>
        <v>64193.186076525875</v>
      </c>
      <c r="BY433" s="15">
        <f t="shared" ca="1" si="246"/>
        <v>93583.125244493101</v>
      </c>
      <c r="BZ433" s="15">
        <f t="shared" ca="1" si="247"/>
        <v>116640.55516696999</v>
      </c>
      <c r="CA433" s="15">
        <f t="shared" ca="1" si="248"/>
        <v>160414.8239337056</v>
      </c>
      <c r="CB433" s="15">
        <f ca="1">(AU433*DCF!C$10-DCF!C$5*MAX(AU433*DCF!C$10,0)-MAX(AU433-Inputs!$B$6,0)/Inputs!$B$10)*DCF!C$6</f>
        <v>1048.6380788899494</v>
      </c>
      <c r="CC433" s="15">
        <f ca="1">(AV433*DCF!D$10-DCF!D$5*MAX(AV433*DCF!D$10,0)-MAX(AV433-AU433,0)/Inputs!$B$10)*DCF!D$6</f>
        <v>1019.2066446265673</v>
      </c>
      <c r="CD433" s="15">
        <f ca="1">(AW433*DCF!E$10-DCF!E$5*MAX(AW433*DCF!E$10,0)-MAX(AW433-AV433,0)/Inputs!$B$10)*DCF!E$6</f>
        <v>1286.8982493835219</v>
      </c>
      <c r="CE433" s="15">
        <f ca="1">(AX433*DCF!F$10-DCF!F$5*MAX(AX433*DCF!F$10,0)-MAX(AX433-AW433,0)/Inputs!$B$10)*DCF!F$6</f>
        <v>1522.1849087269395</v>
      </c>
      <c r="CF433" s="15">
        <f ca="1">(AY433*DCF!G$10-DCF!G$5*MAX(AY433*DCF!G$10,0)-MAX(AY433-AX433,0)/Inputs!$B$10)*DCF!G$6</f>
        <v>1609.6125383175249</v>
      </c>
      <c r="CG433" s="15">
        <f ca="1">(AZ433*DCF!H$10-DCF!H$5*MAX(AZ433*DCF!H$10,0)-MAX(AZ433-AY433,0)/Inputs!$B$10)*DCF!H$6</f>
        <v>1875.119932171405</v>
      </c>
      <c r="CH433" s="15">
        <f ca="1">(BA433*DCF!I$10-DCF!I$5*MAX(BA433*DCF!I$10,0)-MAX(BA433-AZ433,0)/Inputs!$B$10)*DCF!I$6</f>
        <v>2159.240171075226</v>
      </c>
      <c r="CI433" s="15">
        <f ca="1">(BB433*DCF!J$10-DCF!J$5*MAX(BB433*DCF!J$10,0)-MAX(BB433-BA433,0)/Inputs!$B$10)*DCF!J$6</f>
        <v>2655.2435442372066</v>
      </c>
      <c r="CJ433" s="15">
        <f ca="1">(BC433*DCF!K$10-DCF!K$5*MAX(BC433*DCF!K$10,0)-MAX(BC433-BB433,0)/Inputs!$B$10)*DCF!K$6</f>
        <v>3372.3417159286505</v>
      </c>
      <c r="CK433" s="15">
        <f ca="1">(BD433*DCF!L$10-DCF!L$5*MAX(BD433*DCF!L$10,0)-MAX(BD433-BC433,0)/Inputs!$B$10)*DCF!L$6</f>
        <v>3805.4838657105406</v>
      </c>
      <c r="CL433" s="15">
        <f ca="1">(BE433*DCF!M$10-DCF!M$5*MAX(BE433*DCF!M$10,0)-MAX(BE433-BD433,0)/Inputs!$B$10)*DCF!M$6</f>
        <v>4026.5183610710437</v>
      </c>
      <c r="CM433" s="15">
        <f ca="1">(BF433*DCF!C$28-DCF!C$5*MAX(BF433*DCF!C$28,0)-MAX(BF433-Inputs!$B$13,0)/Inputs!$B$17)*DCF!C$6</f>
        <v>3539.7283778818851</v>
      </c>
      <c r="CN433" s="15">
        <f ca="1">(BG433*DCF!D$28-DCF!D$5*MAX(BG433*DCF!D$28,0)-MAX(BG433-BF433,0)/Inputs!$B$17)*DCF!D$6</f>
        <v>4036.3383184220788</v>
      </c>
      <c r="CO433" s="15">
        <f ca="1">(BH433*DCF!E$28-DCF!E$5*MAX(BH433*DCF!E$28,0)-MAX(BH433-BG433,0)/Inputs!$B$17)*DCF!E$6</f>
        <v>5545.7498616479907</v>
      </c>
      <c r="CP433" s="15">
        <f ca="1">(BI433*DCF!F$28-DCF!F$5*MAX(BI433*DCF!F$28,0)-MAX(BI433-BH433,0)/Inputs!$B$17)*DCF!F$6</f>
        <v>7213.2258687916756</v>
      </c>
      <c r="CQ433" s="15">
        <f ca="1">(BJ433*DCF!G$28-DCF!G$5*MAX(BJ433*DCF!G$28,0)-MAX(BJ433-BI433,0)/Inputs!$B$17)*DCF!G$6</f>
        <v>8479.9940243190104</v>
      </c>
      <c r="CR433" s="15">
        <f ca="1">(BK433*DCF!H$28-DCF!H$5*MAX(BK433*DCF!H$28,0)-MAX(BK433-BJ433,0)/Inputs!$B$17)*DCF!H$6</f>
        <v>9186.3885655368904</v>
      </c>
      <c r="CS433" s="15">
        <f ca="1">(BL433*DCF!I$28-DCF!I$5*MAX(BL433*DCF!I$28,0)-MAX(BL433-BK433,0)/Inputs!$B$17)*DCF!I$6</f>
        <v>9809.9814504142942</v>
      </c>
      <c r="CT433" s="15">
        <f ca="1">(BM433*DCF!J$28-DCF!J$5*MAX(BM433*DCF!J$28,0)-MAX(BM433-BL433,0)/Inputs!$B$17)*DCF!J$6</f>
        <v>10257.575339237763</v>
      </c>
      <c r="CU433" s="15">
        <f ca="1">(BN433*DCF!K$28-DCF!K$5*MAX(BN433*DCF!K$28,0)-MAX(BN433-BM433,0)/Inputs!$B$17)*DCF!K$6</f>
        <v>11622.546280548493</v>
      </c>
      <c r="CV433" s="15">
        <f ca="1">(BO433*DCF!L$28-DCF!L$5*MAX(BO433*DCF!L$28,0)-MAX(BO433-BN433,0)/Inputs!$B$17)*DCF!L$6</f>
        <v>15175.631757270128</v>
      </c>
      <c r="CW433" s="15">
        <f ca="1">(BP433*DCF!M$28-DCF!M$5*MAX(BP433*DCF!M$28,0)-MAX(BP433-BO433,0)/Inputs!$B$17)*DCF!M$6</f>
        <v>20083.59986593865</v>
      </c>
      <c r="CX433" s="15">
        <f ca="1">(BQ433*DCF!C$46-DCF!C$5*MAX(BQ433*DCF!C$46,0)-MAX(BQ433-Inputs!$B$20,0)/Inputs!$B$24)*DCF!C$6</f>
        <v>-2282.8875992644289</v>
      </c>
      <c r="CY433" s="15">
        <f ca="1">(BR433*DCF!D$46-DCF!D$5*MAX(BR433*DCF!D$46,0)-MAX(BR433-BQ433,0)/Inputs!$B$24)*DCF!D$6</f>
        <v>-2571.3754879875833</v>
      </c>
      <c r="CZ433" s="15">
        <f ca="1">(BS433*DCF!E$46-DCF!E$5*MAX(BS433*DCF!E$46,0)-MAX(BS433-BR433,0)/Inputs!$B$24)*DCF!E$6</f>
        <v>-6399.1279693998713</v>
      </c>
      <c r="DA433" s="15">
        <f ca="1">(BT433*DCF!F$46-DCF!F$5*MAX(BT433*DCF!F$46,0)-MAX(BT433-BS433,0)/Inputs!$B$24)*DCF!F$6</f>
        <v>-2268.1907289529081</v>
      </c>
      <c r="DB433" s="15">
        <f ca="1">(BU433*DCF!G$46-DCF!G$5*MAX(BU433*DCF!G$46,0)-MAX(BU433-BT433,0)/Inputs!$B$24)*DCF!G$6</f>
        <v>-3662.0553591050507</v>
      </c>
      <c r="DC433" s="15">
        <f ca="1">(BV433*DCF!H$46-DCF!H$5*MAX(BV433*DCF!H$46,0)-MAX(BV433-BU433,0)/Inputs!$B$24)*DCF!H$6</f>
        <v>-3992.5532139486768</v>
      </c>
      <c r="DD433" s="15">
        <f ca="1">(BW433*DCF!I$46-DCF!I$5*MAX(BW433*DCF!I$46,0)-MAX(BW433-BV433,0)/Inputs!$B$24)*DCF!I$6</f>
        <v>-761.28546996569889</v>
      </c>
      <c r="DE433" s="15">
        <f ca="1">(BX433*DCF!J$46-DCF!J$5*MAX(BX433*DCF!J$46,0)-MAX(BX433-BW433,0)/Inputs!$B$24)*DCF!J$6</f>
        <v>-1541.7611276213333</v>
      </c>
      <c r="DF433" s="15">
        <f ca="1">(BY433*DCF!K$46-DCF!K$5*MAX(BY433*DCF!K$46,0)-MAX(BY433-BX433,0)/Inputs!$B$24)*DCF!K$6</f>
        <v>-1853.9720765122734</v>
      </c>
      <c r="DG433" s="15">
        <f ca="1">(BZ433*DCF!L$46-DCF!L$5*MAX(BZ433*DCF!L$46,0)-MAX(BZ433-BY433,0)/Inputs!$B$24)*DCF!L$6</f>
        <v>2844.8496824313634</v>
      </c>
      <c r="DH433" s="15">
        <f ca="1">(CA433*DCF!M$46-DCF!M$5*MAX(CA433*DCF!M$46,0)-MAX(CA433-BZ433,0)/Inputs!$B$24)*DCF!M$6</f>
        <v>3424.6102589269481</v>
      </c>
      <c r="DI433" s="15">
        <f ca="1">SUM(CB433:CL433)+BE433*DCF!M$10*(1+Inputs!$B$30)*(1-Inputs!$B$33)*(1-Inputs!$B$30/Inputs!$B$31)/(Inputs!$B$29-Inputs!$B$30)*DCF!M$6</f>
        <v>123002.48358230227</v>
      </c>
      <c r="DJ433" s="15">
        <f ca="1">SUM(CM433:CW433)+BP433*DCF!M$28*(1+Inputs!$B$30)*(1-Inputs!$B$33)*(1-Inputs!$B$30/Inputs!$B$31)/(Inputs!$B$29-Inputs!$B$30)*DCF!M$6</f>
        <v>572991.48877943459</v>
      </c>
      <c r="DK433" s="15">
        <f ca="1">SUM(CX433:DH433)+CA433*DCF!M$46*(1+Inputs!$B$30)*(1-Inputs!$B$33)*(1-Inputs!$B$30/Inputs!$B$31)/(Inputs!$B$29-Inputs!$B$30)*DCF!M$6</f>
        <v>228956.57106079237</v>
      </c>
      <c r="DM433" s="15">
        <f ca="1">DI433+DJ433+DK433+Inputs!$B$34+Inputs!$B$36-Inputs!$B$35</f>
        <v>1001801.5434225292</v>
      </c>
    </row>
    <row r="434" spans="1:117" x14ac:dyDescent="0.75">
      <c r="A434" s="11">
        <v>421</v>
      </c>
      <c r="C434" s="23">
        <f t="shared" ref="C434:M443" ca="1" si="252">_xlfn.NORM.S.INV(RAND())</f>
        <v>-1.3274455936777341</v>
      </c>
      <c r="D434" s="23">
        <f t="shared" ca="1" si="252"/>
        <v>-2.2916785019621519</v>
      </c>
      <c r="E434" s="23">
        <f t="shared" ca="1" si="252"/>
        <v>-1.3864050347037526</v>
      </c>
      <c r="F434" s="23">
        <f t="shared" ca="1" si="252"/>
        <v>0.28658019374058369</v>
      </c>
      <c r="G434" s="23">
        <f t="shared" ca="1" si="252"/>
        <v>0.31502011224537146</v>
      </c>
      <c r="H434" s="23">
        <f t="shared" ca="1" si="252"/>
        <v>-0.85413871766946081</v>
      </c>
      <c r="I434" s="23">
        <f t="shared" ca="1" si="252"/>
        <v>1.4590203240813915</v>
      </c>
      <c r="J434" s="23">
        <f t="shared" ca="1" si="252"/>
        <v>-0.5788417111537002</v>
      </c>
      <c r="K434" s="23">
        <f t="shared" ca="1" si="252"/>
        <v>-0.17254302597923224</v>
      </c>
      <c r="L434" s="23">
        <f t="shared" ca="1" si="252"/>
        <v>-0.15215823743133436</v>
      </c>
      <c r="M434" s="23">
        <f t="shared" ca="1" si="252"/>
        <v>4.7932754116466414E-2</v>
      </c>
      <c r="N434" s="23">
        <f ca="1">SQRT(Inputs!$B$38)*C434+SQRT(1-Inputs!$B$38)*_xlfn.NORM.S.INV(RAND())</f>
        <v>-1.392244441575837</v>
      </c>
      <c r="O434" s="23">
        <f ca="1">SQRT(Inputs!$B$38)*D434+SQRT(1-Inputs!$B$38)*_xlfn.NORM.S.INV(RAND())</f>
        <v>0.12501159673035689</v>
      </c>
      <c r="P434" s="23">
        <f ca="1">SQRT(Inputs!$B$38)*E434+SQRT(1-Inputs!$B$38)*_xlfn.NORM.S.INV(RAND())</f>
        <v>0.367343840985769</v>
      </c>
      <c r="Q434" s="23">
        <f ca="1">SQRT(Inputs!$B$38)*F434+SQRT(1-Inputs!$B$38)*_xlfn.NORM.S.INV(RAND())</f>
        <v>-0.93521215268495861</v>
      </c>
      <c r="R434" s="23">
        <f ca="1">SQRT(Inputs!$B$38)*G434+SQRT(1-Inputs!$B$38)*_xlfn.NORM.S.INV(RAND())</f>
        <v>-1.3295655444184824</v>
      </c>
      <c r="S434" s="23">
        <f ca="1">SQRT(Inputs!$B$38)*H434+SQRT(1-Inputs!$B$38)*_xlfn.NORM.S.INV(RAND())</f>
        <v>0.47735869768455313</v>
      </c>
      <c r="T434" s="23">
        <f ca="1">SQRT(Inputs!$B$38)*I434+SQRT(1-Inputs!$B$38)*_xlfn.NORM.S.INV(RAND())</f>
        <v>-0.64082489656140185</v>
      </c>
      <c r="U434" s="23">
        <f ca="1">SQRT(Inputs!$B$38)*J434+SQRT(1-Inputs!$B$38)*_xlfn.NORM.S.INV(RAND())</f>
        <v>-0.37738036474724951</v>
      </c>
      <c r="V434" s="23">
        <f ca="1">SQRT(Inputs!$B$38)*K434+SQRT(1-Inputs!$B$38)*_xlfn.NORM.S.INV(RAND())</f>
        <v>0.2414562630441269</v>
      </c>
      <c r="W434" s="23">
        <f ca="1">SQRT(Inputs!$B$38)*L434+SQRT(1-Inputs!$B$38)*_xlfn.NORM.S.INV(RAND())</f>
        <v>-0.70375198997160426</v>
      </c>
      <c r="X434" s="23">
        <f ca="1">SQRT(Inputs!$B$38)*M434+SQRT(1-Inputs!$B$38)*_xlfn.NORM.S.INV(RAND())</f>
        <v>-0.56953583515689521</v>
      </c>
      <c r="Y434" s="23">
        <f ca="1">SQRT(Inputs!$B$38)*C434+SQRT(1-Inputs!$B$38)*_xlfn.NORM.S.INV(RAND())</f>
        <v>-1.6045957582219301</v>
      </c>
      <c r="Z434" s="23">
        <f ca="1">SQRT(Inputs!$B$38)*D434+SQRT(1-Inputs!$B$38)*_xlfn.NORM.S.INV(RAND())</f>
        <v>-1.4944263881571354</v>
      </c>
      <c r="AA434" s="23">
        <f ca="1">SQRT(Inputs!$B$38)*E434+SQRT(1-Inputs!$B$38)*_xlfn.NORM.S.INV(RAND())</f>
        <v>-1.6475239571947156</v>
      </c>
      <c r="AB434" s="23">
        <f ca="1">SQRT(Inputs!$B$38)*F434+SQRT(1-Inputs!$B$38)*_xlfn.NORM.S.INV(RAND())</f>
        <v>0.23172341629089935</v>
      </c>
      <c r="AC434" s="23">
        <f ca="1">SQRT(Inputs!$B$38)*G434+SQRT(1-Inputs!$B$38)*_xlfn.NORM.S.INV(RAND())</f>
        <v>-0.61553630483067856</v>
      </c>
      <c r="AD434" s="23">
        <f ca="1">SQRT(Inputs!$B$38)*H434+SQRT(1-Inputs!$B$38)*_xlfn.NORM.S.INV(RAND())</f>
        <v>-0.94253568074633254</v>
      </c>
      <c r="AE434" s="23">
        <f ca="1">SQRT(Inputs!$B$38)*I434+SQRT(1-Inputs!$B$38)*_xlfn.NORM.S.INV(RAND())</f>
        <v>-6.8787816520582079E-2</v>
      </c>
      <c r="AF434" s="23">
        <f ca="1">SQRT(Inputs!$B$38)*J434+SQRT(1-Inputs!$B$38)*_xlfn.NORM.S.INV(RAND())</f>
        <v>-1.428094721060077</v>
      </c>
      <c r="AG434" s="23">
        <f ca="1">SQRT(Inputs!$B$38)*K434+SQRT(1-Inputs!$B$38)*_xlfn.NORM.S.INV(RAND())</f>
        <v>-0.44143727671782473</v>
      </c>
      <c r="AH434" s="23">
        <f ca="1">SQRT(Inputs!$B$38)*L434+SQRT(1-Inputs!$B$38)*_xlfn.NORM.S.INV(RAND())</f>
        <v>-1.1155872804985401</v>
      </c>
      <c r="AI434" s="23">
        <f ca="1">SQRT(Inputs!$B$38)*M434+SQRT(1-Inputs!$B$38)*_xlfn.NORM.S.INV(RAND())</f>
        <v>0.11314762681452034</v>
      </c>
      <c r="AJ434" s="23">
        <f ca="1">SQRT(Inputs!$B$38)*C434+SQRT(1-Inputs!$B$38)*_xlfn.NORM.S.INV(RAND())</f>
        <v>-1.4977515585834478</v>
      </c>
      <c r="AK434" s="23">
        <f ca="1">SQRT(Inputs!$B$38)*D434+SQRT(1-Inputs!$B$38)*_xlfn.NORM.S.INV(RAND())</f>
        <v>-0.43070271861456977</v>
      </c>
      <c r="AL434" s="23">
        <f ca="1">SQRT(Inputs!$B$38)*E434+SQRT(1-Inputs!$B$38)*_xlfn.NORM.S.INV(RAND())</f>
        <v>-0.61884795992022823</v>
      </c>
      <c r="AM434" s="23">
        <f ca="1">SQRT(Inputs!$B$38)*F434+SQRT(1-Inputs!$B$38)*_xlfn.NORM.S.INV(RAND())</f>
        <v>1.1057534404322973</v>
      </c>
      <c r="AN434" s="23">
        <f ca="1">SQRT(Inputs!$B$38)*G434+SQRT(1-Inputs!$B$38)*_xlfn.NORM.S.INV(RAND())</f>
        <v>-0.15980681209619096</v>
      </c>
      <c r="AO434" s="23">
        <f ca="1">SQRT(Inputs!$B$38)*H434+SQRT(1-Inputs!$B$38)*_xlfn.NORM.S.INV(RAND())</f>
        <v>-6.4491876402596515E-2</v>
      </c>
      <c r="AP434" s="23">
        <f ca="1">SQRT(Inputs!$B$38)*I434+SQRT(1-Inputs!$B$38)*_xlfn.NORM.S.INV(RAND())</f>
        <v>7.7296187880088407E-2</v>
      </c>
      <c r="AQ434" s="23">
        <f ca="1">SQRT(Inputs!$B$38)*J434+SQRT(1-Inputs!$B$38)*_xlfn.NORM.S.INV(RAND())</f>
        <v>-2.0459459341896897</v>
      </c>
      <c r="AR434" s="23">
        <f ca="1">SQRT(Inputs!$B$38)*K434+SQRT(1-Inputs!$B$38)*_xlfn.NORM.S.INV(RAND())</f>
        <v>0.15109575141276083</v>
      </c>
      <c r="AS434" s="23">
        <f ca="1">SQRT(Inputs!$B$38)*L434+SQRT(1-Inputs!$B$38)*_xlfn.NORM.S.INV(RAND())</f>
        <v>-2.4193844047387135E-2</v>
      </c>
      <c r="AT434" s="23">
        <f ca="1">SQRT(Inputs!$B$38)*M434+SQRT(1-Inputs!$B$38)*_xlfn.NORM.S.INV(RAND())</f>
        <v>0.1667212787778983</v>
      </c>
      <c r="AU434" s="15">
        <f ca="1">Inputs!$B$6*EXP($B$8-0.5*C$5^2+C$5*N434)</f>
        <v>3960.975161550376</v>
      </c>
      <c r="AV434" s="15">
        <f t="shared" ca="1" si="219"/>
        <v>4910.8833570476772</v>
      </c>
      <c r="AW434" s="15">
        <f t="shared" ca="1" si="220"/>
        <v>6292.1147535870741</v>
      </c>
      <c r="AX434" s="15">
        <f t="shared" ca="1" si="221"/>
        <v>6834.9313949635307</v>
      </c>
      <c r="AY434" s="15">
        <f t="shared" ca="1" si="222"/>
        <v>7151.6391446388861</v>
      </c>
      <c r="AZ434" s="15">
        <f t="shared" ca="1" si="223"/>
        <v>9218.7272756568309</v>
      </c>
      <c r="BA434" s="15">
        <f t="shared" ca="1" si="224"/>
        <v>10549.555332422806</v>
      </c>
      <c r="BB434" s="15">
        <f t="shared" ca="1" si="225"/>
        <v>12436.643142047578</v>
      </c>
      <c r="BC434" s="15">
        <f t="shared" ca="1" si="226"/>
        <v>15590.909664288467</v>
      </c>
      <c r="BD434" s="15">
        <f t="shared" ca="1" si="227"/>
        <v>17883.552764854961</v>
      </c>
      <c r="BE434" s="15">
        <f t="shared" ca="1" si="228"/>
        <v>20806.225022399969</v>
      </c>
      <c r="BF434" s="15">
        <f ca="1">Inputs!$B$13*EXP($B$9-0.5*C$6^2+C$6*Y434)</f>
        <v>10062.408496010508</v>
      </c>
      <c r="BG434" s="15">
        <f t="shared" ca="1" si="229"/>
        <v>9364.8966223922653</v>
      </c>
      <c r="BH434" s="15">
        <f t="shared" ca="1" si="230"/>
        <v>8706.3495861405554</v>
      </c>
      <c r="BI434" s="15">
        <f t="shared" ca="1" si="231"/>
        <v>11044.873823078447</v>
      </c>
      <c r="BJ434" s="15">
        <f t="shared" ca="1" si="232"/>
        <v>12390.664282335008</v>
      </c>
      <c r="BK434" s="15">
        <f t="shared" ca="1" si="233"/>
        <v>13375.819440057679</v>
      </c>
      <c r="BL434" s="15">
        <f t="shared" ca="1" si="234"/>
        <v>16284.763360656692</v>
      </c>
      <c r="BM434" s="15">
        <f t="shared" ca="1" si="235"/>
        <v>16763.393971954392</v>
      </c>
      <c r="BN434" s="15">
        <f t="shared" ca="1" si="236"/>
        <v>19554.58751708841</v>
      </c>
      <c r="BO434" s="15">
        <f t="shared" ca="1" si="237"/>
        <v>21133.734678990972</v>
      </c>
      <c r="BP434" s="15">
        <f t="shared" ca="1" si="238"/>
        <v>26347.263486787979</v>
      </c>
      <c r="BQ434" s="15">
        <f ca="1">Inputs!$B$20*EXP($B$10-0.5*C$7^2+C$7*AJ434)</f>
        <v>2521.7342456271208</v>
      </c>
      <c r="BR434" s="15">
        <f t="shared" ca="1" si="239"/>
        <v>2984.2420700822563</v>
      </c>
      <c r="BS434" s="15">
        <f t="shared" ca="1" si="240"/>
        <v>3421.1548253582882</v>
      </c>
      <c r="BT434" s="15">
        <f t="shared" ca="1" si="241"/>
        <v>6304.438369264727</v>
      </c>
      <c r="BU434" s="15">
        <f t="shared" ca="1" si="242"/>
        <v>8405.7903869900056</v>
      </c>
      <c r="BV434" s="15">
        <f t="shared" ca="1" si="243"/>
        <v>11526.182712821426</v>
      </c>
      <c r="BW434" s="15">
        <f t="shared" ca="1" si="244"/>
        <v>16349.433270658708</v>
      </c>
      <c r="BX434" s="15">
        <f t="shared" ca="1" si="245"/>
        <v>15173.479228311124</v>
      </c>
      <c r="BY434" s="15">
        <f t="shared" ca="1" si="246"/>
        <v>21884.200644785084</v>
      </c>
      <c r="BZ434" s="15">
        <f t="shared" ca="1" si="247"/>
        <v>30570.329411123977</v>
      </c>
      <c r="CA434" s="15">
        <f t="shared" ca="1" si="248"/>
        <v>44233.290283891933</v>
      </c>
      <c r="CB434" s="15">
        <f ca="1">(AU434*DCF!C$10-DCF!C$5*MAX(AU434*DCF!C$10,0)-MAX(AU434-Inputs!$B$6,0)/Inputs!$B$10)*DCF!C$6</f>
        <v>1017.2145286328383</v>
      </c>
      <c r="CC434" s="15">
        <f ca="1">(AV434*DCF!D$10-DCF!D$5*MAX(AV434*DCF!D$10,0)-MAX(AV434-AU434,0)/Inputs!$B$10)*DCF!D$6</f>
        <v>965.38429552926766</v>
      </c>
      <c r="CD434" s="15">
        <f ca="1">(AW434*DCF!E$10-DCF!E$5*MAX(AW434*DCF!E$10,0)-MAX(AW434-AV434,0)/Inputs!$B$10)*DCF!E$6</f>
        <v>1141.6386249566519</v>
      </c>
      <c r="CE434" s="15">
        <f ca="1">(AX434*DCF!F$10-DCF!F$5*MAX(AX434*DCF!F$10,0)-MAX(AX434-AW434,0)/Inputs!$B$10)*DCF!F$6</f>
        <v>1379.107945737454</v>
      </c>
      <c r="CF434" s="15">
        <f ca="1">(AY434*DCF!G$10-DCF!G$5*MAX(AY434*DCF!G$10,0)-MAX(AY434-AX434,0)/Inputs!$B$10)*DCF!G$6</f>
        <v>1412.6459431297892</v>
      </c>
      <c r="CG434" s="15">
        <f ca="1">(AZ434*DCF!H$10-DCF!H$5*MAX(AZ434*DCF!H$10,0)-MAX(AZ434-AY434,0)/Inputs!$B$10)*DCF!H$6</f>
        <v>1422.7739578783833</v>
      </c>
      <c r="CH434" s="15">
        <f ca="1">(BA434*DCF!I$10-DCF!I$5*MAX(BA434*DCF!I$10,0)-MAX(BA434-AZ434,0)/Inputs!$B$10)*DCF!I$6</f>
        <v>1708.7164809713834</v>
      </c>
      <c r="CI434" s="15">
        <f ca="1">(BB434*DCF!J$10-DCF!J$5*MAX(BB434*DCF!J$10,0)-MAX(BB434-BA434,0)/Inputs!$B$10)*DCF!J$6</f>
        <v>1848.199759383705</v>
      </c>
      <c r="CJ434" s="15">
        <f ca="1">(BC434*DCF!K$10-DCF!K$5*MAX(BC434*DCF!K$10,0)-MAX(BC434-BB434,0)/Inputs!$B$10)*DCF!K$6</f>
        <v>2068.3367681459108</v>
      </c>
      <c r="CK434" s="15">
        <f ca="1">(BD434*DCF!L$10-DCF!L$5*MAX(BD434*DCF!L$10,0)-MAX(BD434-BC434,0)/Inputs!$B$10)*DCF!L$6</f>
        <v>2400.7039559643636</v>
      </c>
      <c r="CL434" s="15">
        <f ca="1">(BE434*DCF!M$10-DCF!M$5*MAX(BE434*DCF!M$10,0)-MAX(BE434-BD434,0)/Inputs!$B$10)*DCF!M$6</f>
        <v>2586.8830296979586</v>
      </c>
      <c r="CM434" s="15">
        <f ca="1">(BF434*DCF!C$28-DCF!C$5*MAX(BF434*DCF!C$28,0)-MAX(BF434-Inputs!$B$13,0)/Inputs!$B$17)*DCF!C$6</f>
        <v>3070.9810824195597</v>
      </c>
      <c r="CN434" s="15">
        <f ca="1">(BG434*DCF!D$28-DCF!D$5*MAX(BG434*DCF!D$28,0)-MAX(BG434-BF434,0)/Inputs!$B$17)*DCF!D$6</f>
        <v>2758.1780454944223</v>
      </c>
      <c r="CO434" s="15">
        <f ca="1">(BH434*DCF!E$28-DCF!E$5*MAX(BH434*DCF!E$28,0)-MAX(BH434-BG434,0)/Inputs!$B$17)*DCF!E$6</f>
        <v>2465.7932319164988</v>
      </c>
      <c r="CP434" s="15">
        <f ca="1">(BI434*DCF!F$28-DCF!F$5*MAX(BI434*DCF!F$28,0)-MAX(BI434-BH434,0)/Inputs!$B$17)*DCF!F$6</f>
        <v>2572.6270109335637</v>
      </c>
      <c r="CQ434" s="15">
        <f ca="1">(BJ434*DCF!G$28-DCF!G$5*MAX(BJ434*DCF!G$28,0)-MAX(BJ434-BI434,0)/Inputs!$B$17)*DCF!G$6</f>
        <v>2988.5031952902905</v>
      </c>
      <c r="CR434" s="15">
        <f ca="1">(BK434*DCF!H$28-DCF!H$5*MAX(BK434*DCF!H$28,0)-MAX(BK434-BJ434,0)/Inputs!$B$17)*DCF!H$6</f>
        <v>3154.9222547481531</v>
      </c>
      <c r="CS434" s="15">
        <f ca="1">(BL434*DCF!I$28-DCF!I$5*MAX(BL434*DCF!I$28,0)-MAX(BL434-BK434,0)/Inputs!$B$17)*DCF!I$6</f>
        <v>3411.8889299174416</v>
      </c>
      <c r="CT434" s="15">
        <f ca="1">(BM434*DCF!J$28-DCF!J$5*MAX(BM434*DCF!J$28,0)-MAX(BM434-BL434,0)/Inputs!$B$17)*DCF!J$6</f>
        <v>3676.1659835283431</v>
      </c>
      <c r="CU434" s="15">
        <f ca="1">(BN434*DCF!K$28-DCF!K$5*MAX(BN434*DCF!K$28,0)-MAX(BN434-BM434,0)/Inputs!$B$17)*DCF!K$6</f>
        <v>3787.7169810563328</v>
      </c>
      <c r="CV434" s="15">
        <f ca="1">(BO434*DCF!L$28-DCF!L$5*MAX(BO434*DCF!L$28,0)-MAX(BO434-BN434,0)/Inputs!$B$17)*DCF!L$6</f>
        <v>4037.9405283028564</v>
      </c>
      <c r="CW434" s="15">
        <f ca="1">(BP434*DCF!M$28-DCF!M$5*MAX(BP434*DCF!M$28,0)-MAX(BP434-BO434,0)/Inputs!$B$17)*DCF!M$6</f>
        <v>4412.2926160649813</v>
      </c>
      <c r="CX434" s="15">
        <f ca="1">(BQ434*DCF!C$46-DCF!C$5*MAX(BQ434*DCF!C$46,0)-MAX(BQ434-Inputs!$B$20,0)/Inputs!$B$24)*DCF!C$6</f>
        <v>-582.38666180764915</v>
      </c>
      <c r="CY434" s="15">
        <f ca="1">(BR434*DCF!D$46-DCF!D$5*MAX(BR434*DCF!D$46,0)-MAX(BR434-BQ434,0)/Inputs!$B$24)*DCF!D$6</f>
        <v>-706.68877746984117</v>
      </c>
      <c r="CZ434" s="15">
        <f ca="1">(BS434*DCF!E$46-DCF!E$5*MAX(BS434*DCF!E$46,0)-MAX(BS434-BR434,0)/Inputs!$B$24)*DCF!E$6</f>
        <v>-576.77649488797817</v>
      </c>
      <c r="DA434" s="15">
        <f ca="1">(BT434*DCF!F$46-DCF!F$5*MAX(BT434*DCF!F$46,0)-MAX(BT434-BS434,0)/Inputs!$B$24)*DCF!F$6</f>
        <v>-1509.0237476319921</v>
      </c>
      <c r="DB434" s="15">
        <f ca="1">(BU434*DCF!G$46-DCF!G$5*MAX(BU434*DCF!G$46,0)-MAX(BU434-BT434,0)/Inputs!$B$24)*DCF!G$6</f>
        <v>-989.60748192073572</v>
      </c>
      <c r="DC434" s="15">
        <f ca="1">(BV434*DCF!H$46-DCF!H$5*MAX(BV434*DCF!H$46,0)-MAX(BV434-BU434,0)/Inputs!$B$24)*DCF!H$6</f>
        <v>-969.64279629112718</v>
      </c>
      <c r="DD434" s="15">
        <f ca="1">(BW434*DCF!I$46-DCF!I$5*MAX(BW434*DCF!I$46,0)-MAX(BW434-BV434,0)/Inputs!$B$24)*DCF!I$6</f>
        <v>-1006.9721471117778</v>
      </c>
      <c r="DE434" s="15">
        <f ca="1">(BX434*DCF!J$46-DCF!J$5*MAX(BX434*DCF!J$46,0)-MAX(BX434-BW434,0)/Inputs!$B$24)*DCF!J$6</f>
        <v>636.48548161527867</v>
      </c>
      <c r="DF434" s="15">
        <f ca="1">(BY434*DCF!K$46-DCF!K$5*MAX(BY434*DCF!K$46,0)-MAX(BY434-BX434,0)/Inputs!$B$24)*DCF!K$6</f>
        <v>-393.84948197402383</v>
      </c>
      <c r="DG434" s="15">
        <f ca="1">(BZ434*DCF!L$46-DCF!L$5*MAX(BZ434*DCF!L$46,0)-MAX(BZ434-BY434,0)/Inputs!$B$24)*DCF!L$6</f>
        <v>147.4858003337404</v>
      </c>
      <c r="DH434" s="15">
        <f ca="1">(CA434*DCF!M$46-DCF!M$5*MAX(CA434*DCF!M$46,0)-MAX(CA434-BZ434,0)/Inputs!$B$24)*DCF!M$6</f>
        <v>611.3896576522103</v>
      </c>
      <c r="DI434" s="15">
        <f ca="1">SUM(CB434:CL434)+BE434*DCF!M$10*(1+Inputs!$B$30)*(1-Inputs!$B$33)*(1-Inputs!$B$30/Inputs!$B$31)/(Inputs!$B$29-Inputs!$B$30)*DCF!M$6</f>
        <v>75855.604661209538</v>
      </c>
      <c r="DJ434" s="15">
        <f ca="1">SUM(CM434:CW434)+BP434*DCF!M$28*(1+Inputs!$B$30)*(1-Inputs!$B$33)*(1-Inputs!$B$30/Inputs!$B$31)/(Inputs!$B$29-Inputs!$B$30)*DCF!M$6</f>
        <v>134103.38677996816</v>
      </c>
      <c r="DK434" s="15">
        <f ca="1">SUM(CX434:DH434)+CA434*DCF!M$46*(1+Inputs!$B$30)*(1-Inputs!$B$33)*(1-Inputs!$B$30/Inputs!$B$31)/(Inputs!$B$29-Inputs!$B$30)*DCF!M$6</f>
        <v>63050.319897606678</v>
      </c>
      <c r="DM434" s="15">
        <f ca="1">DI434+DJ434+DK434+Inputs!$B$34+Inputs!$B$36-Inputs!$B$35</f>
        <v>349860.31133878441</v>
      </c>
    </row>
    <row r="435" spans="1:117" x14ac:dyDescent="0.75">
      <c r="A435" s="11">
        <v>422</v>
      </c>
      <c r="C435" s="23">
        <f t="shared" ca="1" si="252"/>
        <v>0.21800830645917019</v>
      </c>
      <c r="D435" s="23">
        <f t="shared" ca="1" si="252"/>
        <v>0.20621362947496163</v>
      </c>
      <c r="E435" s="23">
        <f t="shared" ca="1" si="252"/>
        <v>-1.208810009317836</v>
      </c>
      <c r="F435" s="23">
        <f t="shared" ca="1" si="252"/>
        <v>0.66347831527235213</v>
      </c>
      <c r="G435" s="23">
        <f t="shared" ca="1" si="252"/>
        <v>0.63961303516408341</v>
      </c>
      <c r="H435" s="23">
        <f t="shared" ca="1" si="252"/>
        <v>-0.85486678340352795</v>
      </c>
      <c r="I435" s="23">
        <f t="shared" ca="1" si="252"/>
        <v>0.47905764346063767</v>
      </c>
      <c r="J435" s="23">
        <f t="shared" ca="1" si="252"/>
        <v>0.48399600227725342</v>
      </c>
      <c r="K435" s="23">
        <f t="shared" ca="1" si="252"/>
        <v>-0.88271401339668309</v>
      </c>
      <c r="L435" s="23">
        <f t="shared" ca="1" si="252"/>
        <v>-4.8740358963209378E-2</v>
      </c>
      <c r="M435" s="23">
        <f t="shared" ca="1" si="252"/>
        <v>1.1381726506358829</v>
      </c>
      <c r="N435" s="23">
        <f ca="1">SQRT(Inputs!$B$38)*C435+SQRT(1-Inputs!$B$38)*_xlfn.NORM.S.INV(RAND())</f>
        <v>0.56207418928295216</v>
      </c>
      <c r="O435" s="23">
        <f ca="1">SQRT(Inputs!$B$38)*D435+SQRT(1-Inputs!$B$38)*_xlfn.NORM.S.INV(RAND())</f>
        <v>-2.8786669508415685</v>
      </c>
      <c r="P435" s="23">
        <f ca="1">SQRT(Inputs!$B$38)*E435+SQRT(1-Inputs!$B$38)*_xlfn.NORM.S.INV(RAND())</f>
        <v>0.96584115184605679</v>
      </c>
      <c r="Q435" s="23">
        <f ca="1">SQRT(Inputs!$B$38)*F435+SQRT(1-Inputs!$B$38)*_xlfn.NORM.S.INV(RAND())</f>
        <v>-0.49923841130166247</v>
      </c>
      <c r="R435" s="23">
        <f ca="1">SQRT(Inputs!$B$38)*G435+SQRT(1-Inputs!$B$38)*_xlfn.NORM.S.INV(RAND())</f>
        <v>-0.37068088838145202</v>
      </c>
      <c r="S435" s="23">
        <f ca="1">SQRT(Inputs!$B$38)*H435+SQRT(1-Inputs!$B$38)*_xlfn.NORM.S.INV(RAND())</f>
        <v>-0.34875249117668</v>
      </c>
      <c r="T435" s="23">
        <f ca="1">SQRT(Inputs!$B$38)*I435+SQRT(1-Inputs!$B$38)*_xlfn.NORM.S.INV(RAND())</f>
        <v>-1.162675615306777</v>
      </c>
      <c r="U435" s="23">
        <f ca="1">SQRT(Inputs!$B$38)*J435+SQRT(1-Inputs!$B$38)*_xlfn.NORM.S.INV(RAND())</f>
        <v>0.78012399544074529</v>
      </c>
      <c r="V435" s="23">
        <f ca="1">SQRT(Inputs!$B$38)*K435+SQRT(1-Inputs!$B$38)*_xlfn.NORM.S.INV(RAND())</f>
        <v>-0.84829909641774659</v>
      </c>
      <c r="W435" s="23">
        <f ca="1">SQRT(Inputs!$B$38)*L435+SQRT(1-Inputs!$B$38)*_xlfn.NORM.S.INV(RAND())</f>
        <v>1.1678537671380524</v>
      </c>
      <c r="X435" s="23">
        <f ca="1">SQRT(Inputs!$B$38)*M435+SQRT(1-Inputs!$B$38)*_xlfn.NORM.S.INV(RAND())</f>
        <v>2.8443878363842141</v>
      </c>
      <c r="Y435" s="23">
        <f ca="1">SQRT(Inputs!$B$38)*C435+SQRT(1-Inputs!$B$38)*_xlfn.NORM.S.INV(RAND())</f>
        <v>5.9282902398145494E-2</v>
      </c>
      <c r="Z435" s="23">
        <f ca="1">SQRT(Inputs!$B$38)*D435+SQRT(1-Inputs!$B$38)*_xlfn.NORM.S.INV(RAND())</f>
        <v>-0.87152602675839375</v>
      </c>
      <c r="AA435" s="23">
        <f ca="1">SQRT(Inputs!$B$38)*E435+SQRT(1-Inputs!$B$38)*_xlfn.NORM.S.INV(RAND())</f>
        <v>-0.69478540218695883</v>
      </c>
      <c r="AB435" s="23">
        <f ca="1">SQRT(Inputs!$B$38)*F435+SQRT(1-Inputs!$B$38)*_xlfn.NORM.S.INV(RAND())</f>
        <v>0.39097752019621479</v>
      </c>
      <c r="AC435" s="23">
        <f ca="1">SQRT(Inputs!$B$38)*G435+SQRT(1-Inputs!$B$38)*_xlfn.NORM.S.INV(RAND())</f>
        <v>-0.21962992773706796</v>
      </c>
      <c r="AD435" s="23">
        <f ca="1">SQRT(Inputs!$B$38)*H435+SQRT(1-Inputs!$B$38)*_xlfn.NORM.S.INV(RAND())</f>
        <v>-0.18023526622766284</v>
      </c>
      <c r="AE435" s="23">
        <f ca="1">SQRT(Inputs!$B$38)*I435+SQRT(1-Inputs!$B$38)*_xlfn.NORM.S.INV(RAND())</f>
        <v>-0.16168899440795925</v>
      </c>
      <c r="AF435" s="23">
        <f ca="1">SQRT(Inputs!$B$38)*J435+SQRT(1-Inputs!$B$38)*_xlfn.NORM.S.INV(RAND())</f>
        <v>0.45729348149882509</v>
      </c>
      <c r="AG435" s="23">
        <f ca="1">SQRT(Inputs!$B$38)*K435+SQRT(1-Inputs!$B$38)*_xlfn.NORM.S.INV(RAND())</f>
        <v>-1.4108964420390686</v>
      </c>
      <c r="AH435" s="23">
        <f ca="1">SQRT(Inputs!$B$38)*L435+SQRT(1-Inputs!$B$38)*_xlfn.NORM.S.INV(RAND())</f>
        <v>0.60405464650987861</v>
      </c>
      <c r="AI435" s="23">
        <f ca="1">SQRT(Inputs!$B$38)*M435+SQRT(1-Inputs!$B$38)*_xlfn.NORM.S.INV(RAND())</f>
        <v>-0.11424881563181921</v>
      </c>
      <c r="AJ435" s="23">
        <f ca="1">SQRT(Inputs!$B$38)*C435+SQRT(1-Inputs!$B$38)*_xlfn.NORM.S.INV(RAND())</f>
        <v>0.61657959082820502</v>
      </c>
      <c r="AK435" s="23">
        <f ca="1">SQRT(Inputs!$B$38)*D435+SQRT(1-Inputs!$B$38)*_xlfn.NORM.S.INV(RAND())</f>
        <v>7.2914884806162122E-3</v>
      </c>
      <c r="AL435" s="23">
        <f ca="1">SQRT(Inputs!$B$38)*E435+SQRT(1-Inputs!$B$38)*_xlfn.NORM.S.INV(RAND())</f>
        <v>-1.18347816177763</v>
      </c>
      <c r="AM435" s="23">
        <f ca="1">SQRT(Inputs!$B$38)*F435+SQRT(1-Inputs!$B$38)*_xlfn.NORM.S.INV(RAND())</f>
        <v>0.57314838064241336</v>
      </c>
      <c r="AN435" s="23">
        <f ca="1">SQRT(Inputs!$B$38)*G435+SQRT(1-Inputs!$B$38)*_xlfn.NORM.S.INV(RAND())</f>
        <v>2.5109555722426409</v>
      </c>
      <c r="AO435" s="23">
        <f ca="1">SQRT(Inputs!$B$38)*H435+SQRT(1-Inputs!$B$38)*_xlfn.NORM.S.INV(RAND())</f>
        <v>-1.0477905755166308</v>
      </c>
      <c r="AP435" s="23">
        <f ca="1">SQRT(Inputs!$B$38)*I435+SQRT(1-Inputs!$B$38)*_xlfn.NORM.S.INV(RAND())</f>
        <v>-0.1224954715340994</v>
      </c>
      <c r="AQ435" s="23">
        <f ca="1">SQRT(Inputs!$B$38)*J435+SQRT(1-Inputs!$B$38)*_xlfn.NORM.S.INV(RAND())</f>
        <v>0.3350275014053079</v>
      </c>
      <c r="AR435" s="23">
        <f ca="1">SQRT(Inputs!$B$38)*K435+SQRT(1-Inputs!$B$38)*_xlfn.NORM.S.INV(RAND())</f>
        <v>-0.2877134508497986</v>
      </c>
      <c r="AS435" s="23">
        <f ca="1">SQRT(Inputs!$B$38)*L435+SQRT(1-Inputs!$B$38)*_xlfn.NORM.S.INV(RAND())</f>
        <v>6.8075818627118867E-2</v>
      </c>
      <c r="AT435" s="23">
        <f ca="1">SQRT(Inputs!$B$38)*M435+SQRT(1-Inputs!$B$38)*_xlfn.NORM.S.INV(RAND())</f>
        <v>1.4276352696854189</v>
      </c>
      <c r="AU435" s="15">
        <f ca="1">Inputs!$B$6*EXP($B$8-0.5*C$5^2+C$5*N435)</f>
        <v>5434.9037698460006</v>
      </c>
      <c r="AV435" s="15">
        <f t="shared" ca="1" si="219"/>
        <v>4332.6030353402302</v>
      </c>
      <c r="AW435" s="15">
        <f t="shared" ca="1" si="220"/>
        <v>6017.8973784274349</v>
      </c>
      <c r="AX435" s="15">
        <f t="shared" ca="1" si="221"/>
        <v>6902.9896312980409</v>
      </c>
      <c r="AY435" s="15">
        <f t="shared" ca="1" si="222"/>
        <v>8078.7399525461415</v>
      </c>
      <c r="AZ435" s="15">
        <f t="shared" ca="1" si="223"/>
        <v>9508.2556311819008</v>
      </c>
      <c r="BA435" s="15">
        <f t="shared" ca="1" si="224"/>
        <v>10302.539509629099</v>
      </c>
      <c r="BB435" s="15">
        <f t="shared" ca="1" si="225"/>
        <v>13638.870956566803</v>
      </c>
      <c r="BC435" s="15">
        <f t="shared" ca="1" si="226"/>
        <v>15390.812406838111</v>
      </c>
      <c r="BD435" s="15">
        <f t="shared" ca="1" si="227"/>
        <v>21031.515365421081</v>
      </c>
      <c r="BE435" s="15">
        <f t="shared" ca="1" si="228"/>
        <v>33392.591434337337</v>
      </c>
      <c r="BF435" s="15">
        <f ca="1">Inputs!$B$13*EXP($B$9-0.5*C$6^2+C$6*Y435)</f>
        <v>13994.531562924905</v>
      </c>
      <c r="BG435" s="15">
        <f t="shared" ca="1" si="229"/>
        <v>14573.773046718783</v>
      </c>
      <c r="BH435" s="15">
        <f t="shared" ca="1" si="230"/>
        <v>15868.350368452777</v>
      </c>
      <c r="BI435" s="15">
        <f t="shared" ca="1" si="231"/>
        <v>20630.131612720554</v>
      </c>
      <c r="BJ435" s="15">
        <f t="shared" ca="1" si="232"/>
        <v>24503.053394823844</v>
      </c>
      <c r="BK435" s="15">
        <f t="shared" ca="1" si="233"/>
        <v>29343.91164794724</v>
      </c>
      <c r="BL435" s="15">
        <f t="shared" ca="1" si="234"/>
        <v>35298.03228008614</v>
      </c>
      <c r="BM435" s="15">
        <f t="shared" ca="1" si="235"/>
        <v>45925.113788188261</v>
      </c>
      <c r="BN435" s="15">
        <f t="shared" ca="1" si="236"/>
        <v>47696.044277432484</v>
      </c>
      <c r="BO435" s="15">
        <f t="shared" ca="1" si="237"/>
        <v>62953.772955035063</v>
      </c>
      <c r="BP435" s="15">
        <f t="shared" ca="1" si="238"/>
        <v>76487.807901640961</v>
      </c>
      <c r="BQ435" s="15">
        <f ca="1">Inputs!$B$20*EXP($B$10-0.5*C$7^2+C$7*AJ435)</f>
        <v>5338.0665253431898</v>
      </c>
      <c r="BR435" s="15">
        <f t="shared" ca="1" si="239"/>
        <v>7259.8608575647468</v>
      </c>
      <c r="BS435" s="15">
        <f t="shared" ca="1" si="240"/>
        <v>7076.8549089508315</v>
      </c>
      <c r="BT435" s="15">
        <f t="shared" ca="1" si="241"/>
        <v>11340.561752053187</v>
      </c>
      <c r="BU435" s="15">
        <f t="shared" ca="1" si="242"/>
        <v>28855.38835876638</v>
      </c>
      <c r="BV435" s="15">
        <f t="shared" ca="1" si="243"/>
        <v>31704.587229201989</v>
      </c>
      <c r="BW435" s="15">
        <f t="shared" ca="1" si="244"/>
        <v>43109.683806885034</v>
      </c>
      <c r="BX435" s="15">
        <f t="shared" ca="1" si="245"/>
        <v>64484.643678773857</v>
      </c>
      <c r="BY435" s="15">
        <f t="shared" ca="1" si="246"/>
        <v>85514.665939733241</v>
      </c>
      <c r="BZ435" s="15">
        <f t="shared" ca="1" si="247"/>
        <v>121500.10707841496</v>
      </c>
      <c r="CA435" s="15">
        <f t="shared" ca="1" si="248"/>
        <v>219956.17541063853</v>
      </c>
      <c r="CB435" s="15">
        <f ca="1">(AU435*DCF!C$10-DCF!C$5*MAX(AU435*DCF!C$10,0)-MAX(AU435-Inputs!$B$6,0)/Inputs!$B$10)*DCF!C$6</f>
        <v>1039.7041225295982</v>
      </c>
      <c r="CC435" s="15">
        <f ca="1">(AV435*DCF!D$10-DCF!D$5*MAX(AV435*DCF!D$10,0)-MAX(AV435-AU435,0)/Inputs!$B$10)*DCF!D$6</f>
        <v>1056.0426374421058</v>
      </c>
      <c r="CD435" s="15">
        <f ca="1">(AW435*DCF!E$10-DCF!E$5*MAX(AW435*DCF!E$10,0)-MAX(AW435-AV435,0)/Inputs!$B$10)*DCF!E$6</f>
        <v>1009.8386308863028</v>
      </c>
      <c r="CE435" s="15">
        <f ca="1">(AX435*DCF!F$10-DCF!F$5*MAX(AX435*DCF!F$10,0)-MAX(AX435-AW435,0)/Inputs!$B$10)*DCF!F$6</f>
        <v>1322.745881521726</v>
      </c>
      <c r="CF435" s="15">
        <f ca="1">(AY435*DCF!G$10-DCF!G$5*MAX(AY435*DCF!G$10,0)-MAX(AY435-AX435,0)/Inputs!$B$10)*DCF!G$6</f>
        <v>1438.542825422983</v>
      </c>
      <c r="CG435" s="15">
        <f ca="1">(AZ435*DCF!H$10-DCF!H$5*MAX(AZ435*DCF!H$10,0)-MAX(AZ435-AY435,0)/Inputs!$B$10)*DCF!H$6</f>
        <v>1592.1985146950565</v>
      </c>
      <c r="CH435" s="15">
        <f ca="1">(BA435*DCF!I$10-DCF!I$5*MAX(BA435*DCF!I$10,0)-MAX(BA435-AZ435,0)/Inputs!$B$10)*DCF!I$6</f>
        <v>1751.6077453641446</v>
      </c>
      <c r="CI435" s="15">
        <f ca="1">(BB435*DCF!J$10-DCF!J$5*MAX(BB435*DCF!J$10,0)-MAX(BB435-BA435,0)/Inputs!$B$10)*DCF!J$6</f>
        <v>1834.8958502970938</v>
      </c>
      <c r="CJ435" s="15">
        <f ca="1">(BC435*DCF!K$10-DCF!K$5*MAX(BC435*DCF!K$10,0)-MAX(BC435-BB435,0)/Inputs!$B$10)*DCF!K$6</f>
        <v>2232.4284860432949</v>
      </c>
      <c r="CK435" s="15">
        <f ca="1">(BD435*DCF!L$10-DCF!L$5*MAX(BD435*DCF!L$10,0)-MAX(BD435-BC435,0)/Inputs!$B$10)*DCF!L$6</f>
        <v>2442.5182282259748</v>
      </c>
      <c r="CL435" s="15">
        <f ca="1">(BE435*DCF!M$10-DCF!M$5*MAX(BE435*DCF!M$10,0)-MAX(BE435-BD435,0)/Inputs!$B$10)*DCF!M$6</f>
        <v>3235.4639393348293</v>
      </c>
      <c r="CM435" s="15">
        <f ca="1">(BF435*DCF!C$28-DCF!C$5*MAX(BF435*DCF!C$28,0)-MAX(BF435-Inputs!$B$13,0)/Inputs!$B$17)*DCF!C$6</f>
        <v>3668.8379703353089</v>
      </c>
      <c r="CN435" s="15">
        <f ca="1">(BG435*DCF!D$28-DCF!D$5*MAX(BG435*DCF!D$28,0)-MAX(BG435-BF435,0)/Inputs!$B$17)*DCF!D$6</f>
        <v>4168.7335224997159</v>
      </c>
      <c r="CO435" s="15">
        <f ca="1">(BH435*DCF!E$28-DCF!E$5*MAX(BH435*DCF!E$28,0)-MAX(BH435-BG435,0)/Inputs!$B$17)*DCF!E$6</f>
        <v>4239.0560126903956</v>
      </c>
      <c r="CP435" s="15">
        <f ca="1">(BI435*DCF!F$28-DCF!F$5*MAX(BI435*DCF!F$28,0)-MAX(BI435-BH435,0)/Inputs!$B$17)*DCF!F$6</f>
        <v>4733.5797761809044</v>
      </c>
      <c r="CQ435" s="15">
        <f ca="1">(BJ435*DCF!G$28-DCF!G$5*MAX(BJ435*DCF!G$28,0)-MAX(BJ435-BI435,0)/Inputs!$B$17)*DCF!G$6</f>
        <v>5706.1159234632605</v>
      </c>
      <c r="CR435" s="15">
        <f ca="1">(BK435*DCF!H$28-DCF!H$5*MAX(BK435*DCF!H$28,0)-MAX(BK435-BJ435,0)/Inputs!$B$17)*DCF!H$6</f>
        <v>6504.9395730747447</v>
      </c>
      <c r="CS435" s="15">
        <f ca="1">(BL435*DCF!I$28-DCF!I$5*MAX(BL435*DCF!I$28,0)-MAX(BL435-BK435,0)/Inputs!$B$17)*DCF!I$6</f>
        <v>7445.8406466992355</v>
      </c>
      <c r="CT435" s="15">
        <f ca="1">(BM435*DCF!J$28-DCF!J$5*MAX(BM435*DCF!J$28,0)-MAX(BM435-BL435,0)/Inputs!$B$17)*DCF!J$6</f>
        <v>8836.0487163590024</v>
      </c>
      <c r="CU435" s="15">
        <f ca="1">(BN435*DCF!K$28-DCF!K$5*MAX(BN435*DCF!K$28,0)-MAX(BN435-BM435,0)/Inputs!$B$17)*DCF!K$6</f>
        <v>9855.6894354530759</v>
      </c>
      <c r="CV435" s="15">
        <f ca="1">(BO435*DCF!L$28-DCF!L$5*MAX(BO435*DCF!L$28,0)-MAX(BO435-BN435,0)/Inputs!$B$17)*DCF!L$6</f>
        <v>10834.161654351268</v>
      </c>
      <c r="CW435" s="15">
        <f ca="1">(BP435*DCF!M$28-DCF!M$5*MAX(BP435*DCF!M$28,0)-MAX(BP435-BO435,0)/Inputs!$B$17)*DCF!M$6</f>
        <v>12976.538373640917</v>
      </c>
      <c r="CX435" s="15">
        <f ca="1">(BQ435*DCF!C$46-DCF!C$5*MAX(BQ435*DCF!C$46,0)-MAX(BQ435-Inputs!$B$20,0)/Inputs!$B$24)*DCF!C$6</f>
        <v>-2219.9075233324638</v>
      </c>
      <c r="CY435" s="15">
        <f ca="1">(BR435*DCF!D$46-DCF!D$5*MAX(BR435*DCF!D$46,0)-MAX(BR435-BQ435,0)/Inputs!$B$24)*DCF!D$6</f>
        <v>-2059.102635460195</v>
      </c>
      <c r="CZ435" s="15">
        <f ca="1">(BS435*DCF!E$46-DCF!E$5*MAX(BS435*DCF!E$46,0)-MAX(BS435-BR435,0)/Inputs!$B$24)*DCF!E$6</f>
        <v>-836.8504147122801</v>
      </c>
      <c r="DA435" s="15">
        <f ca="1">(BT435*DCF!F$46-DCF!F$5*MAX(BT435*DCF!F$46,0)-MAX(BT435-BS435,0)/Inputs!$B$24)*DCF!F$6</f>
        <v>-2378.4418549141724</v>
      </c>
      <c r="DB435" s="15">
        <f ca="1">(BU435*DCF!G$46-DCF!G$5*MAX(BU435*DCF!G$46,0)-MAX(BU435-BT435,0)/Inputs!$B$24)*DCF!G$6</f>
        <v>-6862.2798728810849</v>
      </c>
      <c r="DC435" s="15">
        <f ca="1">(BV435*DCF!H$46-DCF!H$5*MAX(BV435*DCF!H$46,0)-MAX(BV435-BU435,0)/Inputs!$B$24)*DCF!H$6</f>
        <v>-885.37109165674804</v>
      </c>
      <c r="DD435" s="15">
        <f ca="1">(BW435*DCF!I$46-DCF!I$5*MAX(BW435*DCF!I$46,0)-MAX(BW435-BV435,0)/Inputs!$B$24)*DCF!I$6</f>
        <v>-2278.3271594528019</v>
      </c>
      <c r="DE435" s="15">
        <f ca="1">(BX435*DCF!J$46-DCF!J$5*MAX(BX435*DCF!J$46,0)-MAX(BX435-BW435,0)/Inputs!$B$24)*DCF!J$6</f>
        <v>-2963.337712075846</v>
      </c>
      <c r="DF435" s="15">
        <f ca="1">(BY435*DCF!K$46-DCF!K$5*MAX(BY435*DCF!K$46,0)-MAX(BY435-BX435,0)/Inputs!$B$24)*DCF!K$6</f>
        <v>-266.91243341847365</v>
      </c>
      <c r="DG435" s="15">
        <f ca="1">(BZ435*DCF!L$46-DCF!L$5*MAX(BZ435*DCF!L$46,0)-MAX(BZ435-BY435,0)/Inputs!$B$24)*DCF!L$6</f>
        <v>255.1160134373643</v>
      </c>
      <c r="DH435" s="15">
        <f ca="1">(CA435*DCF!M$46-DCF!M$5*MAX(CA435*DCF!M$46,0)-MAX(CA435-BZ435,0)/Inputs!$B$24)*DCF!M$6</f>
        <v>-3339.1506657076447</v>
      </c>
      <c r="DI435" s="15">
        <f ca="1">SUM(CB435:CL435)+BE435*DCF!M$10*(1+Inputs!$B$30)*(1-Inputs!$B$33)*(1-Inputs!$B$30/Inputs!$B$31)/(Inputs!$B$29-Inputs!$B$30)*DCF!M$6</f>
        <v>111888.01039483203</v>
      </c>
      <c r="DJ435" s="15">
        <f ca="1">SUM(CM435:CW435)+BP435*DCF!M$28*(1+Inputs!$B$30)*(1-Inputs!$B$33)*(1-Inputs!$B$30/Inputs!$B$31)/(Inputs!$B$29-Inputs!$B$30)*DCF!M$6</f>
        <v>362791.64938716969</v>
      </c>
      <c r="DK435" s="15">
        <f ca="1">SUM(CX435:DH435)+CA435*DCF!M$46*(1+Inputs!$B$30)*(1-Inputs!$B$33)*(1-Inputs!$B$30/Inputs!$B$31)/(Inputs!$B$29-Inputs!$B$30)*DCF!M$6</f>
        <v>316243.73730933265</v>
      </c>
      <c r="DM435" s="15">
        <f ca="1">DI435+DJ435+DK435+Inputs!$B$34+Inputs!$B$36-Inputs!$B$35</f>
        <v>867774.39709133445</v>
      </c>
    </row>
    <row r="436" spans="1:117" x14ac:dyDescent="0.75">
      <c r="A436" s="11">
        <v>423</v>
      </c>
      <c r="C436" s="23">
        <f t="shared" ca="1" si="252"/>
        <v>0.79986575336897459</v>
      </c>
      <c r="D436" s="23">
        <f t="shared" ca="1" si="252"/>
        <v>-0.90075959185981491</v>
      </c>
      <c r="E436" s="23">
        <f t="shared" ca="1" si="252"/>
        <v>-1.0117495008213042</v>
      </c>
      <c r="F436" s="23">
        <f t="shared" ca="1" si="252"/>
        <v>0.27272748021646492</v>
      </c>
      <c r="G436" s="23">
        <f t="shared" ca="1" si="252"/>
        <v>0.41982584285162483</v>
      </c>
      <c r="H436" s="23">
        <f t="shared" ca="1" si="252"/>
        <v>-0.29038086000717683</v>
      </c>
      <c r="I436" s="23">
        <f t="shared" ca="1" si="252"/>
        <v>-1.9246358919731719</v>
      </c>
      <c r="J436" s="23">
        <f t="shared" ca="1" si="252"/>
        <v>0.39975583728342251</v>
      </c>
      <c r="K436" s="23">
        <f t="shared" ca="1" si="252"/>
        <v>1.1681291497670832</v>
      </c>
      <c r="L436" s="23">
        <f t="shared" ca="1" si="252"/>
        <v>0.92048254601917245</v>
      </c>
      <c r="M436" s="23">
        <f t="shared" ca="1" si="252"/>
        <v>-0.5767466134519369</v>
      </c>
      <c r="N436" s="23">
        <f ca="1">SQRT(Inputs!$B$38)*C436+SQRT(1-Inputs!$B$38)*_xlfn.NORM.S.INV(RAND())</f>
        <v>-1.3548476731454262E-2</v>
      </c>
      <c r="O436" s="23">
        <f ca="1">SQRT(Inputs!$B$38)*D436+SQRT(1-Inputs!$B$38)*_xlfn.NORM.S.INV(RAND())</f>
        <v>0.28921418367035329</v>
      </c>
      <c r="P436" s="23">
        <f ca="1">SQRT(Inputs!$B$38)*E436+SQRT(1-Inputs!$B$38)*_xlfn.NORM.S.INV(RAND())</f>
        <v>-0.26692313410865282</v>
      </c>
      <c r="Q436" s="23">
        <f ca="1">SQRT(Inputs!$B$38)*F436+SQRT(1-Inputs!$B$38)*_xlfn.NORM.S.INV(RAND())</f>
        <v>-0.30173835062393495</v>
      </c>
      <c r="R436" s="23">
        <f ca="1">SQRT(Inputs!$B$38)*G436+SQRT(1-Inputs!$B$38)*_xlfn.NORM.S.INV(RAND())</f>
        <v>-9.5524800649654212E-2</v>
      </c>
      <c r="S436" s="23">
        <f ca="1">SQRT(Inputs!$B$38)*H436+SQRT(1-Inputs!$B$38)*_xlfn.NORM.S.INV(RAND())</f>
        <v>-1.6490007540076075</v>
      </c>
      <c r="T436" s="23">
        <f ca="1">SQRT(Inputs!$B$38)*I436+SQRT(1-Inputs!$B$38)*_xlfn.NORM.S.INV(RAND())</f>
        <v>-0.72259823592628636</v>
      </c>
      <c r="U436" s="23">
        <f ca="1">SQRT(Inputs!$B$38)*J436+SQRT(1-Inputs!$B$38)*_xlfn.NORM.S.INV(RAND())</f>
        <v>-0.41847396013036586</v>
      </c>
      <c r="V436" s="23">
        <f ca="1">SQRT(Inputs!$B$38)*K436+SQRT(1-Inputs!$B$38)*_xlfn.NORM.S.INV(RAND())</f>
        <v>1.2821305222099519</v>
      </c>
      <c r="W436" s="23">
        <f ca="1">SQRT(Inputs!$B$38)*L436+SQRT(1-Inputs!$B$38)*_xlfn.NORM.S.INV(RAND())</f>
        <v>2.1048575319958918</v>
      </c>
      <c r="X436" s="23">
        <f ca="1">SQRT(Inputs!$B$38)*M436+SQRT(1-Inputs!$B$38)*_xlfn.NORM.S.INV(RAND())</f>
        <v>-1.2454457225895055</v>
      </c>
      <c r="Y436" s="23">
        <f ca="1">SQRT(Inputs!$B$38)*C436+SQRT(1-Inputs!$B$38)*_xlfn.NORM.S.INV(RAND())</f>
        <v>0.91625013833233693</v>
      </c>
      <c r="Z436" s="23">
        <f ca="1">SQRT(Inputs!$B$38)*D436+SQRT(1-Inputs!$B$38)*_xlfn.NORM.S.INV(RAND())</f>
        <v>1.6207558473129342</v>
      </c>
      <c r="AA436" s="23">
        <f ca="1">SQRT(Inputs!$B$38)*E436+SQRT(1-Inputs!$B$38)*_xlfn.NORM.S.INV(RAND())</f>
        <v>-0.97796996666212277</v>
      </c>
      <c r="AB436" s="23">
        <f ca="1">SQRT(Inputs!$B$38)*F436+SQRT(1-Inputs!$B$38)*_xlfn.NORM.S.INV(RAND())</f>
        <v>1.0294930160745404</v>
      </c>
      <c r="AC436" s="23">
        <f ca="1">SQRT(Inputs!$B$38)*G436+SQRT(1-Inputs!$B$38)*_xlfn.NORM.S.INV(RAND())</f>
        <v>0.25870430117278731</v>
      </c>
      <c r="AD436" s="23">
        <f ca="1">SQRT(Inputs!$B$38)*H436+SQRT(1-Inputs!$B$38)*_xlfn.NORM.S.INV(RAND())</f>
        <v>9.7059172891843071E-2</v>
      </c>
      <c r="AE436" s="23">
        <f ca="1">SQRT(Inputs!$B$38)*I436+SQRT(1-Inputs!$B$38)*_xlfn.NORM.S.INV(RAND())</f>
        <v>-1.1797913943675999</v>
      </c>
      <c r="AF436" s="23">
        <f ca="1">SQRT(Inputs!$B$38)*J436+SQRT(1-Inputs!$B$38)*_xlfn.NORM.S.INV(RAND())</f>
        <v>0.44137312850890353</v>
      </c>
      <c r="AG436" s="23">
        <f ca="1">SQRT(Inputs!$B$38)*K436+SQRT(1-Inputs!$B$38)*_xlfn.NORM.S.INV(RAND())</f>
        <v>-6.9613793221605658E-3</v>
      </c>
      <c r="AH436" s="23">
        <f ca="1">SQRT(Inputs!$B$38)*L436+SQRT(1-Inputs!$B$38)*_xlfn.NORM.S.INV(RAND())</f>
        <v>0.11185293482647973</v>
      </c>
      <c r="AI436" s="23">
        <f ca="1">SQRT(Inputs!$B$38)*M436+SQRT(1-Inputs!$B$38)*_xlfn.NORM.S.INV(RAND())</f>
        <v>-1.3499101222844185</v>
      </c>
      <c r="AJ436" s="23">
        <f ca="1">SQRT(Inputs!$B$38)*C436+SQRT(1-Inputs!$B$38)*_xlfn.NORM.S.INV(RAND())</f>
        <v>0.22246194744295067</v>
      </c>
      <c r="AK436" s="23">
        <f ca="1">SQRT(Inputs!$B$38)*D436+SQRT(1-Inputs!$B$38)*_xlfn.NORM.S.INV(RAND())</f>
        <v>-0.85033987419223311</v>
      </c>
      <c r="AL436" s="23">
        <f ca="1">SQRT(Inputs!$B$38)*E436+SQRT(1-Inputs!$B$38)*_xlfn.NORM.S.INV(RAND())</f>
        <v>-1.6933476378130519</v>
      </c>
      <c r="AM436" s="23">
        <f ca="1">SQRT(Inputs!$B$38)*F436+SQRT(1-Inputs!$B$38)*_xlfn.NORM.S.INV(RAND())</f>
        <v>-1.0954874026725829</v>
      </c>
      <c r="AN436" s="23">
        <f ca="1">SQRT(Inputs!$B$38)*G436+SQRT(1-Inputs!$B$38)*_xlfn.NORM.S.INV(RAND())</f>
        <v>0.2696894989165346</v>
      </c>
      <c r="AO436" s="23">
        <f ca="1">SQRT(Inputs!$B$38)*H436+SQRT(1-Inputs!$B$38)*_xlfn.NORM.S.INV(RAND())</f>
        <v>6.8537684085434952E-2</v>
      </c>
      <c r="AP436" s="23">
        <f ca="1">SQRT(Inputs!$B$38)*I436+SQRT(1-Inputs!$B$38)*_xlfn.NORM.S.INV(RAND())</f>
        <v>-0.17312150797456238</v>
      </c>
      <c r="AQ436" s="23">
        <f ca="1">SQRT(Inputs!$B$38)*J436+SQRT(1-Inputs!$B$38)*_xlfn.NORM.S.INV(RAND())</f>
        <v>1.259872578700884</v>
      </c>
      <c r="AR436" s="23">
        <f ca="1">SQRT(Inputs!$B$38)*K436+SQRT(1-Inputs!$B$38)*_xlfn.NORM.S.INV(RAND())</f>
        <v>0.68747376312089814</v>
      </c>
      <c r="AS436" s="23">
        <f ca="1">SQRT(Inputs!$B$38)*L436+SQRT(1-Inputs!$B$38)*_xlfn.NORM.S.INV(RAND())</f>
        <v>-0.68545347640962984</v>
      </c>
      <c r="AT436" s="23">
        <f ca="1">SQRT(Inputs!$B$38)*M436+SQRT(1-Inputs!$B$38)*_xlfn.NORM.S.INV(RAND())</f>
        <v>-0.51924622512319141</v>
      </c>
      <c r="AU436" s="15">
        <f ca="1">Inputs!$B$6*EXP($B$8-0.5*C$5^2+C$5*N436)</f>
        <v>4951.3685029407898</v>
      </c>
      <c r="AV436" s="15">
        <f t="shared" ca="1" si="219"/>
        <v>6288.8022210508743</v>
      </c>
      <c r="AW436" s="15">
        <f t="shared" ca="1" si="220"/>
        <v>7396.9174060133264</v>
      </c>
      <c r="AX436" s="15">
        <f t="shared" ca="1" si="221"/>
        <v>8696.7924461362563</v>
      </c>
      <c r="AY436" s="15">
        <f t="shared" ca="1" si="222"/>
        <v>10510.455287069393</v>
      </c>
      <c r="AZ436" s="15">
        <f t="shared" ca="1" si="223"/>
        <v>10720.01375112102</v>
      </c>
      <c r="BA436" s="15">
        <f t="shared" ca="1" si="224"/>
        <v>12163.027133409012</v>
      </c>
      <c r="BB436" s="15">
        <f t="shared" ca="1" si="225"/>
        <v>14279.816847133266</v>
      </c>
      <c r="BC436" s="15">
        <f t="shared" ca="1" si="226"/>
        <v>19793.312440341153</v>
      </c>
      <c r="BD436" s="15">
        <f t="shared" ca="1" si="227"/>
        <v>29524.980549458436</v>
      </c>
      <c r="BE436" s="15">
        <f t="shared" ca="1" si="228"/>
        <v>32299.294524058711</v>
      </c>
      <c r="BF436" s="15">
        <f ca="1">Inputs!$B$13*EXP($B$9-0.5*C$6^2+C$6*Y436)</f>
        <v>16585.991041557281</v>
      </c>
      <c r="BG436" s="15">
        <f t="shared" ca="1" si="229"/>
        <v>27080.629382430539</v>
      </c>
      <c r="BH436" s="15">
        <f t="shared" ca="1" si="230"/>
        <v>28133.287133935948</v>
      </c>
      <c r="BI436" s="15">
        <f t="shared" ca="1" si="231"/>
        <v>40352.750775323315</v>
      </c>
      <c r="BJ436" s="15">
        <f t="shared" ca="1" si="232"/>
        <v>51349.455828676102</v>
      </c>
      <c r="BK436" s="15">
        <f t="shared" ca="1" si="233"/>
        <v>63860.017897952304</v>
      </c>
      <c r="BL436" s="15">
        <f t="shared" ca="1" si="234"/>
        <v>67322.73845748452</v>
      </c>
      <c r="BM436" s="15">
        <f t="shared" ca="1" si="235"/>
        <v>87418.347733825649</v>
      </c>
      <c r="BN436" s="15">
        <f t="shared" ca="1" si="236"/>
        <v>107423.96771648325</v>
      </c>
      <c r="BO436" s="15">
        <f t="shared" ca="1" si="237"/>
        <v>133903.8369081803</v>
      </c>
      <c r="BP436" s="15">
        <f t="shared" ca="1" si="238"/>
        <v>141437.31500846212</v>
      </c>
      <c r="BQ436" s="15">
        <f ca="1">Inputs!$B$20*EXP($B$10-0.5*C$7^2+C$7*AJ436)</f>
        <v>4641.6820357433526</v>
      </c>
      <c r="BR436" s="15">
        <f t="shared" ca="1" si="239"/>
        <v>4807.6450986412383</v>
      </c>
      <c r="BS436" s="15">
        <f t="shared" ca="1" si="240"/>
        <v>4048.0703350444001</v>
      </c>
      <c r="BT436" s="15">
        <f t="shared" ca="1" si="241"/>
        <v>4187.3144669684316</v>
      </c>
      <c r="BU436" s="15">
        <f t="shared" ca="1" si="242"/>
        <v>6194.437202438452</v>
      </c>
      <c r="BV436" s="15">
        <f t="shared" ca="1" si="243"/>
        <v>8752.360508068341</v>
      </c>
      <c r="BW436" s="15">
        <f t="shared" ca="1" si="244"/>
        <v>11774.01224204877</v>
      </c>
      <c r="BX436" s="15">
        <f t="shared" ca="1" si="245"/>
        <v>21199.587436357895</v>
      </c>
      <c r="BY436" s="15">
        <f t="shared" ca="1" si="246"/>
        <v>33879.832414902041</v>
      </c>
      <c r="BZ436" s="15">
        <f t="shared" ca="1" si="247"/>
        <v>41909.938953822842</v>
      </c>
      <c r="CA436" s="15">
        <f t="shared" ca="1" si="248"/>
        <v>53681.788301147135</v>
      </c>
      <c r="CB436" s="15">
        <f ca="1">(AU436*DCF!C$10-DCF!C$5*MAX(AU436*DCF!C$10,0)-MAX(AU436-Inputs!$B$6,0)/Inputs!$B$10)*DCF!C$6</f>
        <v>1043.1518151683561</v>
      </c>
      <c r="CC436" s="15">
        <f ca="1">(AV436*DCF!D$10-DCF!D$5*MAX(AV436*DCF!D$10,0)-MAX(AV436-AU436,0)/Inputs!$B$10)*DCF!D$6</f>
        <v>1206.7547271104631</v>
      </c>
      <c r="CD436" s="15">
        <f ca="1">(AW436*DCF!E$10-DCF!E$5*MAX(AW436*DCF!E$10,0)-MAX(AW436-AV436,0)/Inputs!$B$10)*DCF!E$6</f>
        <v>1458.2370514713923</v>
      </c>
      <c r="CE436" s="15">
        <f ca="1">(AX436*DCF!F$10-DCF!F$5*MAX(AX436*DCF!F$10,0)-MAX(AX436-AW436,0)/Inputs!$B$10)*DCF!F$6</f>
        <v>1628.0241628916049</v>
      </c>
      <c r="CF436" s="15">
        <f ca="1">(AY436*DCF!G$10-DCF!G$5*MAX(AY436*DCF!G$10,0)-MAX(AY436-AX436,0)/Inputs!$B$10)*DCF!G$6</f>
        <v>1816.9552742098665</v>
      </c>
      <c r="CG436" s="15">
        <f ca="1">(AZ436*DCF!H$10-DCF!H$5*MAX(AZ436*DCF!H$10,0)-MAX(AZ436-AY436,0)/Inputs!$B$10)*DCF!H$6</f>
        <v>2044.0874969278234</v>
      </c>
      <c r="CH436" s="15">
        <f ca="1">(BA436*DCF!I$10-DCF!I$5*MAX(BA436*DCF!I$10,0)-MAX(BA436-AZ436,0)/Inputs!$B$10)*DCF!I$6</f>
        <v>1985.0365953765179</v>
      </c>
      <c r="CI436" s="15">
        <f ca="1">(BB436*DCF!J$10-DCF!J$5*MAX(BB436*DCF!J$10,0)-MAX(BB436-BA436,0)/Inputs!$B$10)*DCF!J$6</f>
        <v>2129.6851055545171</v>
      </c>
      <c r="CJ436" s="15">
        <f ca="1">(BC436*DCF!K$10-DCF!K$5*MAX(BC436*DCF!K$10,0)-MAX(BC436-BB436,0)/Inputs!$B$10)*DCF!K$6</f>
        <v>2414.5999682426936</v>
      </c>
      <c r="CK436" s="15">
        <f ca="1">(BD436*DCF!L$10-DCF!L$5*MAX(BD436*DCF!L$10,0)-MAX(BD436-BC436,0)/Inputs!$B$10)*DCF!L$6</f>
        <v>3194.4662569697257</v>
      </c>
      <c r="CL436" s="15">
        <f ca="1">(BE436*DCF!M$10-DCF!M$5*MAX(BE436*DCF!M$10,0)-MAX(BE436-BD436,0)/Inputs!$B$10)*DCF!M$6</f>
        <v>4226.4267703700125</v>
      </c>
      <c r="CM436" s="15">
        <f ca="1">(BF436*DCF!C$28-DCF!C$5*MAX(BF436*DCF!C$28,0)-MAX(BF436-Inputs!$B$13,0)/Inputs!$B$17)*DCF!C$6</f>
        <v>3861.2449211088851</v>
      </c>
      <c r="CN436" s="15">
        <f ca="1">(BG436*DCF!D$28-DCF!D$5*MAX(BG436*DCF!D$28,0)-MAX(BG436-BF436,0)/Inputs!$B$17)*DCF!D$6</f>
        <v>5736.8824023051811</v>
      </c>
      <c r="CO436" s="15">
        <f ca="1">(BH436*DCF!E$28-DCF!E$5*MAX(BH436*DCF!E$28,0)-MAX(BH436-BG436,0)/Inputs!$B$17)*DCF!E$6</f>
        <v>7760.3835168999067</v>
      </c>
      <c r="CP436" s="15">
        <f ca="1">(BI436*DCF!F$28-DCF!F$5*MAX(BI436*DCF!F$28,0)-MAX(BI436-BH436,0)/Inputs!$B$17)*DCF!F$6</f>
        <v>8729.9624099705197</v>
      </c>
      <c r="CQ436" s="15">
        <f ca="1">(BJ436*DCF!G$28-DCF!G$5*MAX(BJ436*DCF!G$28,0)-MAX(BJ436-BI436,0)/Inputs!$B$17)*DCF!G$6</f>
        <v>11473.468746156212</v>
      </c>
      <c r="CR436" s="15">
        <f ca="1">(BK436*DCF!H$28-DCF!H$5*MAX(BK436*DCF!H$28,0)-MAX(BK436-BJ436,0)/Inputs!$B$17)*DCF!H$6</f>
        <v>13849.496721612035</v>
      </c>
      <c r="CS436" s="15">
        <f ca="1">(BL436*DCF!I$28-DCF!I$5*MAX(BL436*DCF!I$28,0)-MAX(BL436-BK436,0)/Inputs!$B$17)*DCF!I$6</f>
        <v>15334.139856323151</v>
      </c>
      <c r="CT436" s="15">
        <f ca="1">(BM436*DCF!J$28-DCF!J$5*MAX(BM436*DCF!J$28,0)-MAX(BM436-BL436,0)/Inputs!$B$17)*DCF!J$6</f>
        <v>16837.03507088609</v>
      </c>
      <c r="CU436" s="15">
        <f ca="1">(BN436*DCF!K$28-DCF!K$5*MAX(BN436*DCF!K$28,0)-MAX(BN436-BM436,0)/Inputs!$B$17)*DCF!K$6</f>
        <v>20235.718829674603</v>
      </c>
      <c r="CV436" s="15">
        <f ca="1">(BO436*DCF!L$28-DCF!L$5*MAX(BO436*DCF!L$28,0)-MAX(BO436-BN436,0)/Inputs!$B$17)*DCF!L$6</f>
        <v>23720.384733947911</v>
      </c>
      <c r="CW436" s="15">
        <f ca="1">(BP436*DCF!M$28-DCF!M$5*MAX(BP436*DCF!M$28,0)-MAX(BP436-BO436,0)/Inputs!$B$17)*DCF!M$6</f>
        <v>25824.052525784376</v>
      </c>
      <c r="CX436" s="15">
        <f ca="1">(BQ436*DCF!C$46-DCF!C$5*MAX(BQ436*DCF!C$46,0)-MAX(BQ436-Inputs!$B$20,0)/Inputs!$B$24)*DCF!C$6</f>
        <v>-1737.424043240198</v>
      </c>
      <c r="CY436" s="15">
        <f ca="1">(BR436*DCF!D$46-DCF!D$5*MAX(BR436*DCF!D$46,0)-MAX(BR436-BQ436,0)/Inputs!$B$24)*DCF!D$6</f>
        <v>-891.36796392508609</v>
      </c>
      <c r="CZ436" s="15">
        <f ca="1">(BS436*DCF!E$46-DCF!E$5*MAX(BS436*DCF!E$46,0)-MAX(BS436-BR436,0)/Inputs!$B$24)*DCF!E$6</f>
        <v>-478.69136533825201</v>
      </c>
      <c r="DA436" s="15">
        <f ca="1">(BT436*DCF!F$46-DCF!F$5*MAX(BT436*DCF!F$46,0)-MAX(BT436-BS436,0)/Inputs!$B$24)*DCF!F$6</f>
        <v>-355.64990398256577</v>
      </c>
      <c r="DB436" s="15">
        <f ca="1">(BU436*DCF!G$46-DCF!G$5*MAX(BU436*DCF!G$46,0)-MAX(BU436-BT436,0)/Inputs!$B$24)*DCF!G$6</f>
        <v>-883.52506108545901</v>
      </c>
      <c r="DC436" s="15">
        <f ca="1">(BV436*DCF!H$46-DCF!H$5*MAX(BV436*DCF!H$46,0)-MAX(BV436-BU436,0)/Inputs!$B$24)*DCF!H$6</f>
        <v>-794.85899456836626</v>
      </c>
      <c r="DD436" s="15">
        <f ca="1">(BW436*DCF!I$46-DCF!I$5*MAX(BW436*DCF!I$46,0)-MAX(BW436-BV436,0)/Inputs!$B$24)*DCF!I$6</f>
        <v>-595.47394257488577</v>
      </c>
      <c r="DE436" s="15">
        <f ca="1">(BX436*DCF!J$46-DCF!J$5*MAX(BX436*DCF!J$46,0)-MAX(BX436-BW436,0)/Inputs!$B$24)*DCF!J$6</f>
        <v>-1610.2444975840081</v>
      </c>
      <c r="DF436" s="15">
        <f ca="1">(BY436*DCF!K$46-DCF!K$5*MAX(BY436*DCF!K$46,0)-MAX(BY436-BX436,0)/Inputs!$B$24)*DCF!K$6</f>
        <v>-1170.9932528713516</v>
      </c>
      <c r="DG436" s="15">
        <f ca="1">(BZ436*DCF!L$46-DCF!L$5*MAX(BZ436*DCF!L$46,0)-MAX(BZ436-BY436,0)/Inputs!$B$24)*DCF!L$6</f>
        <v>1079.8006631938599</v>
      </c>
      <c r="DH436" s="15">
        <f ca="1">(CA436*DCF!M$46-DCF!M$5*MAX(CA436*DCF!M$46,0)-MAX(CA436-BZ436,0)/Inputs!$B$24)*DCF!M$6</f>
        <v>1747.4633984596023</v>
      </c>
      <c r="DI436" s="15">
        <f ca="1">SUM(CB436:CL436)+BE436*DCF!M$10*(1+Inputs!$B$30)*(1-Inputs!$B$33)*(1-Inputs!$B$30/Inputs!$B$31)/(Inputs!$B$29-Inputs!$B$30)*DCF!M$6</f>
        <v>113036.78899870152</v>
      </c>
      <c r="DJ436" s="15">
        <f ca="1">SUM(CM436:CW436)+BP436*DCF!M$28*(1+Inputs!$B$30)*(1-Inputs!$B$33)*(1-Inputs!$B$30/Inputs!$B$31)/(Inputs!$B$29-Inputs!$B$30)*DCF!M$6</f>
        <v>678191.99371255806</v>
      </c>
      <c r="DK436" s="15">
        <f ca="1">SUM(CX436:DH436)+CA436*DCF!M$46*(1+Inputs!$B$30)*(1-Inputs!$B$33)*(1-Inputs!$B$30/Inputs!$B$31)/(Inputs!$B$29-Inputs!$B$30)*DCF!M$6</f>
        <v>77307.438764402046</v>
      </c>
      <c r="DM436" s="15">
        <f ca="1">DI436+DJ436+DK436+Inputs!$B$34+Inputs!$B$36-Inputs!$B$35</f>
        <v>945387.22147566162</v>
      </c>
    </row>
    <row r="437" spans="1:117" x14ac:dyDescent="0.75">
      <c r="A437" s="11">
        <v>424</v>
      </c>
      <c r="C437" s="23">
        <f t="shared" ca="1" si="252"/>
        <v>-0.22672511133652862</v>
      </c>
      <c r="D437" s="23">
        <f t="shared" ca="1" si="252"/>
        <v>0.67182038491610585</v>
      </c>
      <c r="E437" s="23">
        <f t="shared" ca="1" si="252"/>
        <v>0.63366073246537025</v>
      </c>
      <c r="F437" s="23">
        <f t="shared" ca="1" si="252"/>
        <v>1.1430980072313075</v>
      </c>
      <c r="G437" s="23">
        <f t="shared" ca="1" si="252"/>
        <v>0.41008274282709062</v>
      </c>
      <c r="H437" s="23">
        <f t="shared" ca="1" si="252"/>
        <v>1.336981505863126</v>
      </c>
      <c r="I437" s="23">
        <f t="shared" ca="1" si="252"/>
        <v>1.2926226090906756</v>
      </c>
      <c r="J437" s="23">
        <f t="shared" ca="1" si="252"/>
        <v>0.51434907588436563</v>
      </c>
      <c r="K437" s="23">
        <f t="shared" ca="1" si="252"/>
        <v>-0.9413047447734989</v>
      </c>
      <c r="L437" s="23">
        <f t="shared" ca="1" si="252"/>
        <v>0.20707798493409746</v>
      </c>
      <c r="M437" s="23">
        <f t="shared" ca="1" si="252"/>
        <v>9.5059536311723744E-2</v>
      </c>
      <c r="N437" s="23">
        <f ca="1">SQRT(Inputs!$B$38)*C437+SQRT(1-Inputs!$B$38)*_xlfn.NORM.S.INV(RAND())</f>
        <v>-0.46185473277896222</v>
      </c>
      <c r="O437" s="23">
        <f ca="1">SQRT(Inputs!$B$38)*D437+SQRT(1-Inputs!$B$38)*_xlfn.NORM.S.INV(RAND())</f>
        <v>1.5348896714520441</v>
      </c>
      <c r="P437" s="23">
        <f ca="1">SQRT(Inputs!$B$38)*E437+SQRT(1-Inputs!$B$38)*_xlfn.NORM.S.INV(RAND())</f>
        <v>0.43614445211014252</v>
      </c>
      <c r="Q437" s="23">
        <f ca="1">SQRT(Inputs!$B$38)*F437+SQRT(1-Inputs!$B$38)*_xlfn.NORM.S.INV(RAND())</f>
        <v>2.111430267553347</v>
      </c>
      <c r="R437" s="23">
        <f ca="1">SQRT(Inputs!$B$38)*G437+SQRT(1-Inputs!$B$38)*_xlfn.NORM.S.INV(RAND())</f>
        <v>-0.54396300821560106</v>
      </c>
      <c r="S437" s="23">
        <f ca="1">SQRT(Inputs!$B$38)*H437+SQRT(1-Inputs!$B$38)*_xlfn.NORM.S.INV(RAND())</f>
        <v>0.48080742530040382</v>
      </c>
      <c r="T437" s="23">
        <f ca="1">SQRT(Inputs!$B$38)*I437+SQRT(1-Inputs!$B$38)*_xlfn.NORM.S.INV(RAND())</f>
        <v>2.8845160286720271</v>
      </c>
      <c r="U437" s="23">
        <f ca="1">SQRT(Inputs!$B$38)*J437+SQRT(1-Inputs!$B$38)*_xlfn.NORM.S.INV(RAND())</f>
        <v>-0.56804339550504346</v>
      </c>
      <c r="V437" s="23">
        <f ca="1">SQRT(Inputs!$B$38)*K437+SQRT(1-Inputs!$B$38)*_xlfn.NORM.S.INV(RAND())</f>
        <v>-0.69252775241372011</v>
      </c>
      <c r="W437" s="23">
        <f ca="1">SQRT(Inputs!$B$38)*L437+SQRT(1-Inputs!$B$38)*_xlfn.NORM.S.INV(RAND())</f>
        <v>-0.50436336767262957</v>
      </c>
      <c r="X437" s="23">
        <f ca="1">SQRT(Inputs!$B$38)*M437+SQRT(1-Inputs!$B$38)*_xlfn.NORM.S.INV(RAND())</f>
        <v>0.21255025541672462</v>
      </c>
      <c r="Y437" s="23">
        <f ca="1">SQRT(Inputs!$B$38)*C437+SQRT(1-Inputs!$B$38)*_xlfn.NORM.S.INV(RAND())</f>
        <v>-0.34212596633691389</v>
      </c>
      <c r="Z437" s="23">
        <f ca="1">SQRT(Inputs!$B$38)*D437+SQRT(1-Inputs!$B$38)*_xlfn.NORM.S.INV(RAND())</f>
        <v>1.0631842973725811</v>
      </c>
      <c r="AA437" s="23">
        <f ca="1">SQRT(Inputs!$B$38)*E437+SQRT(1-Inputs!$B$38)*_xlfn.NORM.S.INV(RAND())</f>
        <v>-6.2723408597944341E-2</v>
      </c>
      <c r="AB437" s="23">
        <f ca="1">SQRT(Inputs!$B$38)*F437+SQRT(1-Inputs!$B$38)*_xlfn.NORM.S.INV(RAND())</f>
        <v>0.53765099298185948</v>
      </c>
      <c r="AC437" s="23">
        <f ca="1">SQRT(Inputs!$B$38)*G437+SQRT(1-Inputs!$B$38)*_xlfn.NORM.S.INV(RAND())</f>
        <v>-0.79351192745397525</v>
      </c>
      <c r="AD437" s="23">
        <f ca="1">SQRT(Inputs!$B$38)*H437+SQRT(1-Inputs!$B$38)*_xlfn.NORM.S.INV(RAND())</f>
        <v>0.30269752644003955</v>
      </c>
      <c r="AE437" s="23">
        <f ca="1">SQRT(Inputs!$B$38)*I437+SQRT(1-Inputs!$B$38)*_xlfn.NORM.S.INV(RAND())</f>
        <v>0.32631063929728704</v>
      </c>
      <c r="AF437" s="23">
        <f ca="1">SQRT(Inputs!$B$38)*J437+SQRT(1-Inputs!$B$38)*_xlfn.NORM.S.INV(RAND())</f>
        <v>-0.74117791035173464</v>
      </c>
      <c r="AG437" s="23">
        <f ca="1">SQRT(Inputs!$B$38)*K437+SQRT(1-Inputs!$B$38)*_xlfn.NORM.S.INV(RAND())</f>
        <v>-1.6685779402459344</v>
      </c>
      <c r="AH437" s="23">
        <f ca="1">SQRT(Inputs!$B$38)*L437+SQRT(1-Inputs!$B$38)*_xlfn.NORM.S.INV(RAND())</f>
        <v>-0.6750529898682206</v>
      </c>
      <c r="AI437" s="23">
        <f ca="1">SQRT(Inputs!$B$38)*M437+SQRT(1-Inputs!$B$38)*_xlfn.NORM.S.INV(RAND())</f>
        <v>-0.50063666340791024</v>
      </c>
      <c r="AJ437" s="23">
        <f ca="1">SQRT(Inputs!$B$38)*C437+SQRT(1-Inputs!$B$38)*_xlfn.NORM.S.INV(RAND())</f>
        <v>0.87560156611358875</v>
      </c>
      <c r="AK437" s="23">
        <f ca="1">SQRT(Inputs!$B$38)*D437+SQRT(1-Inputs!$B$38)*_xlfn.NORM.S.INV(RAND())</f>
        <v>-1.1770167902214899</v>
      </c>
      <c r="AL437" s="23">
        <f ca="1">SQRT(Inputs!$B$38)*E437+SQRT(1-Inputs!$B$38)*_xlfn.NORM.S.INV(RAND())</f>
        <v>-1.0061018430670212</v>
      </c>
      <c r="AM437" s="23">
        <f ca="1">SQRT(Inputs!$B$38)*F437+SQRT(1-Inputs!$B$38)*_xlfn.NORM.S.INV(RAND())</f>
        <v>1.5258060628483552</v>
      </c>
      <c r="AN437" s="23">
        <f ca="1">SQRT(Inputs!$B$38)*G437+SQRT(1-Inputs!$B$38)*_xlfn.NORM.S.INV(RAND())</f>
        <v>-0.70208806768338139</v>
      </c>
      <c r="AO437" s="23">
        <f ca="1">SQRT(Inputs!$B$38)*H437+SQRT(1-Inputs!$B$38)*_xlfn.NORM.S.INV(RAND())</f>
        <v>0.73669112952699844</v>
      </c>
      <c r="AP437" s="23">
        <f ca="1">SQRT(Inputs!$B$38)*I437+SQRT(1-Inputs!$B$38)*_xlfn.NORM.S.INV(RAND())</f>
        <v>0.63922128460426453</v>
      </c>
      <c r="AQ437" s="23">
        <f ca="1">SQRT(Inputs!$B$38)*J437+SQRT(1-Inputs!$B$38)*_xlfn.NORM.S.INV(RAND())</f>
        <v>0.1975413240608857</v>
      </c>
      <c r="AR437" s="23">
        <f ca="1">SQRT(Inputs!$B$38)*K437+SQRT(1-Inputs!$B$38)*_xlfn.NORM.S.INV(RAND())</f>
        <v>-1.4130862854827151</v>
      </c>
      <c r="AS437" s="23">
        <f ca="1">SQRT(Inputs!$B$38)*L437+SQRT(1-Inputs!$B$38)*_xlfn.NORM.S.INV(RAND())</f>
        <v>0.65184667735559254</v>
      </c>
      <c r="AT437" s="23">
        <f ca="1">SQRT(Inputs!$B$38)*M437+SQRT(1-Inputs!$B$38)*_xlfn.NORM.S.INV(RAND())</f>
        <v>1.1073597843284746</v>
      </c>
      <c r="AU437" s="15">
        <f ca="1">Inputs!$B$6*EXP($B$8-0.5*C$5^2+C$5*N437)</f>
        <v>4604.7818274442807</v>
      </c>
      <c r="AV437" s="15">
        <f t="shared" ca="1" si="219"/>
        <v>7024.1631135596681</v>
      </c>
      <c r="AW437" s="15">
        <f t="shared" ca="1" si="220"/>
        <v>9083.6797788107706</v>
      </c>
      <c r="AX437" s="15">
        <f t="shared" ca="1" si="221"/>
        <v>14437.867523909516</v>
      </c>
      <c r="AY437" s="15">
        <f t="shared" ca="1" si="222"/>
        <v>16558.482327613197</v>
      </c>
      <c r="AZ437" s="15">
        <f t="shared" ca="1" si="223"/>
        <v>21352.603517554217</v>
      </c>
      <c r="BA437" s="15">
        <f t="shared" ca="1" si="224"/>
        <v>35338.799973284862</v>
      </c>
      <c r="BB437" s="15">
        <f t="shared" ca="1" si="225"/>
        <v>40871.890118719151</v>
      </c>
      <c r="BC437" s="15">
        <f t="shared" ca="1" si="226"/>
        <v>46820.727210998783</v>
      </c>
      <c r="BD437" s="15">
        <f t="shared" ca="1" si="227"/>
        <v>54716.698401846348</v>
      </c>
      <c r="BE437" s="15">
        <f t="shared" ca="1" si="228"/>
        <v>68358.940190074136</v>
      </c>
      <c r="BF437" s="15">
        <f ca="1">Inputs!$B$13*EXP($B$9-0.5*C$6^2+C$6*Y437)</f>
        <v>12924.028711721454</v>
      </c>
      <c r="BG437" s="15">
        <f t="shared" ca="1" si="229"/>
        <v>19081.918505477013</v>
      </c>
      <c r="BH437" s="15">
        <f t="shared" ca="1" si="230"/>
        <v>23073.306904062898</v>
      </c>
      <c r="BI437" s="15">
        <f t="shared" ca="1" si="231"/>
        <v>30682.069612613468</v>
      </c>
      <c r="BJ437" s="15">
        <f t="shared" ca="1" si="232"/>
        <v>33548.794689473951</v>
      </c>
      <c r="BK437" s="15">
        <f t="shared" ca="1" si="233"/>
        <v>42907.058692491271</v>
      </c>
      <c r="BL437" s="15">
        <f t="shared" ca="1" si="234"/>
        <v>54982.731096920885</v>
      </c>
      <c r="BM437" s="15">
        <f t="shared" ca="1" si="235"/>
        <v>61640.606004808011</v>
      </c>
      <c r="BN437" s="15">
        <f t="shared" ca="1" si="236"/>
        <v>62070.926846125338</v>
      </c>
      <c r="BO437" s="15">
        <f t="shared" ca="1" si="237"/>
        <v>70608.191933019189</v>
      </c>
      <c r="BP437" s="15">
        <f t="shared" ca="1" si="238"/>
        <v>82113.339884594359</v>
      </c>
      <c r="BQ437" s="15">
        <f ca="1">Inputs!$B$20*EXP($B$10-0.5*C$7^2+C$7*AJ437)</f>
        <v>5851.7111574352457</v>
      </c>
      <c r="BR437" s="15">
        <f t="shared" ca="1" si="239"/>
        <v>5463.658589865443</v>
      </c>
      <c r="BS437" s="15">
        <f t="shared" ca="1" si="240"/>
        <v>5604.2797984297913</v>
      </c>
      <c r="BT437" s="15">
        <f t="shared" ca="1" si="241"/>
        <v>11530.545303225541</v>
      </c>
      <c r="BU437" s="15">
        <f t="shared" ca="1" si="242"/>
        <v>13483.285665949763</v>
      </c>
      <c r="BV437" s="15">
        <f t="shared" ca="1" si="243"/>
        <v>22145.993425863082</v>
      </c>
      <c r="BW437" s="15">
        <f t="shared" ca="1" si="244"/>
        <v>35380.458427971054</v>
      </c>
      <c r="BX437" s="15">
        <f t="shared" ca="1" si="245"/>
        <v>51484.288475531801</v>
      </c>
      <c r="BY437" s="15">
        <f t="shared" ca="1" si="246"/>
        <v>55049.116716136094</v>
      </c>
      <c r="BZ437" s="15">
        <f t="shared" ca="1" si="247"/>
        <v>87075.007009289562</v>
      </c>
      <c r="CA437" s="15">
        <f t="shared" ca="1" si="248"/>
        <v>148914.13577336675</v>
      </c>
      <c r="CB437" s="15">
        <f ca="1">(AU437*DCF!C$10-DCF!C$5*MAX(AU437*DCF!C$10,0)-MAX(AU437-Inputs!$B$6,0)/Inputs!$B$10)*DCF!C$6</f>
        <v>1045.6230399405404</v>
      </c>
      <c r="CC437" s="15">
        <f ca="1">(AV437*DCF!D$10-DCF!D$5*MAX(AV437*DCF!D$10,0)-MAX(AV437-AU437,0)/Inputs!$B$10)*DCF!D$6</f>
        <v>1122.189364874311</v>
      </c>
      <c r="CD437" s="15">
        <f ca="1">(AW437*DCF!E$10-DCF!E$5*MAX(AW437*DCF!E$10,0)-MAX(AW437-AV437,0)/Inputs!$B$10)*DCF!E$6</f>
        <v>1633.3886198610342</v>
      </c>
      <c r="CE437" s="15">
        <f ca="1">(AX437*DCF!F$10-DCF!F$5*MAX(AX437*DCF!F$10,0)-MAX(AX437-AW437,0)/Inputs!$B$10)*DCF!F$6</f>
        <v>2037.6897472097389</v>
      </c>
      <c r="CF437" s="15">
        <f ca="1">(AY437*DCF!G$10-DCF!G$5*MAX(AY437*DCF!G$10,0)-MAX(AY437-AX437,0)/Inputs!$B$10)*DCF!G$6</f>
        <v>3004.0883774648505</v>
      </c>
      <c r="CG437" s="15">
        <f ca="1">(AZ437*DCF!H$10-DCF!H$5*MAX(AZ437*DCF!H$10,0)-MAX(AZ437-AY437,0)/Inputs!$B$10)*DCF!H$6</f>
        <v>3294.3411255093015</v>
      </c>
      <c r="CH437" s="15">
        <f ca="1">(BA437*DCF!I$10-DCF!I$5*MAX(BA437*DCF!I$10,0)-MAX(BA437-AZ437,0)/Inputs!$B$10)*DCF!I$6</f>
        <v>4160.8833410059015</v>
      </c>
      <c r="CI437" s="15">
        <f ca="1">(BB437*DCF!J$10-DCF!J$5*MAX(BB437*DCF!J$10,0)-MAX(BB437-BA437,0)/Inputs!$B$10)*DCF!J$6</f>
        <v>6175.262546880539</v>
      </c>
      <c r="CJ437" s="15">
        <f ca="1">(BC437*DCF!K$10-DCF!K$5*MAX(BC437*DCF!K$10,0)-MAX(BC437-BB437,0)/Inputs!$B$10)*DCF!K$6</f>
        <v>6704.6385007875688</v>
      </c>
      <c r="CK437" s="15">
        <f ca="1">(BD437*DCF!L$10-DCF!L$5*MAX(BD437*DCF!L$10,0)-MAX(BD437-BC437,0)/Inputs!$B$10)*DCF!L$6</f>
        <v>7231.2416880525989</v>
      </c>
      <c r="CL437" s="15">
        <f ca="1">(BE437*DCF!M$10-DCF!M$5*MAX(BE437*DCF!M$10,0)-MAX(BE437-BD437,0)/Inputs!$B$10)*DCF!M$6</f>
        <v>8016.619070842833</v>
      </c>
      <c r="CM437" s="15">
        <f ca="1">(BF437*DCF!C$28-DCF!C$5*MAX(BF437*DCF!C$28,0)-MAX(BF437-Inputs!$B$13,0)/Inputs!$B$17)*DCF!C$6</f>
        <v>3589.3568165326742</v>
      </c>
      <c r="CN437" s="15">
        <f ca="1">(BG437*DCF!D$28-DCF!D$5*MAX(BG437*DCF!D$28,0)-MAX(BG437-BF437,0)/Inputs!$B$17)*DCF!D$6</f>
        <v>4306.3048716783469</v>
      </c>
      <c r="CO437" s="15">
        <f ca="1">(BH437*DCF!E$28-DCF!E$5*MAX(BH437*DCF!E$28,0)-MAX(BH437-BG437,0)/Inputs!$B$17)*DCF!E$6</f>
        <v>5748.1236559960635</v>
      </c>
      <c r="CP437" s="15">
        <f ca="1">(BI437*DCF!F$28-DCF!F$5*MAX(BI437*DCF!F$28,0)-MAX(BI437-BH437,0)/Inputs!$B$17)*DCF!F$6</f>
        <v>6944.0781908878798</v>
      </c>
      <c r="CQ437" s="15">
        <f ca="1">(BJ437*DCF!G$28-DCF!G$5*MAX(BJ437*DCF!G$28,0)-MAX(BJ437-BI437,0)/Inputs!$B$17)*DCF!G$6</f>
        <v>8222.3344780137668</v>
      </c>
      <c r="CR437" s="15">
        <f ca="1">(BK437*DCF!H$28-DCF!H$5*MAX(BK437*DCF!H$28,0)-MAX(BK437-BJ437,0)/Inputs!$B$17)*DCF!H$6</f>
        <v>9157.3773966175322</v>
      </c>
      <c r="CS437" s="15">
        <f ca="1">(BL437*DCF!I$28-DCF!I$5*MAX(BL437*DCF!I$28,0)-MAX(BL437-BK437,0)/Inputs!$B$17)*DCF!I$6</f>
        <v>11196.127008705262</v>
      </c>
      <c r="CT437" s="15">
        <f ca="1">(BM437*DCF!J$28-DCF!J$5*MAX(BM437*DCF!J$28,0)-MAX(BM437-BL437,0)/Inputs!$B$17)*DCF!J$6</f>
        <v>12868.192495958177</v>
      </c>
      <c r="CU437" s="15">
        <f ca="1">(BN437*DCF!K$28-DCF!K$5*MAX(BN437*DCF!K$28,0)-MAX(BN437-BM437,0)/Inputs!$B$17)*DCF!K$6</f>
        <v>13055.630435286175</v>
      </c>
      <c r="CV437" s="15">
        <f ca="1">(BO437*DCF!L$28-DCF!L$5*MAX(BO437*DCF!L$28,0)-MAX(BO437-BN437,0)/Inputs!$B$17)*DCF!L$6</f>
        <v>13121.810567309522</v>
      </c>
      <c r="CW437" s="15">
        <f ca="1">(BP437*DCF!M$28-DCF!M$5*MAX(BP437*DCF!M$28,0)-MAX(BP437-BO437,0)/Inputs!$B$17)*DCF!M$6</f>
        <v>14247.061173162827</v>
      </c>
      <c r="CX437" s="15">
        <f ca="1">(BQ437*DCF!C$46-DCF!C$5*MAX(BQ437*DCF!C$46,0)-MAX(BQ437-Inputs!$B$20,0)/Inputs!$B$24)*DCF!C$6</f>
        <v>-2575.7814023800779</v>
      </c>
      <c r="CY437" s="15">
        <f ca="1">(BR437*DCF!D$46-DCF!D$5*MAX(BR437*DCF!D$46,0)-MAX(BR437-BQ437,0)/Inputs!$B$24)*DCF!D$6</f>
        <v>-932.5191071246536</v>
      </c>
      <c r="CZ437" s="15">
        <f ca="1">(BS437*DCF!E$46-DCF!E$5*MAX(BS437*DCF!E$46,0)-MAX(BS437-BR437,0)/Inputs!$B$24)*DCF!E$6</f>
        <v>-718.1448531229629</v>
      </c>
      <c r="DA437" s="15">
        <f ca="1">(BT437*DCF!F$46-DCF!F$5*MAX(BT437*DCF!F$46,0)-MAX(BT437-BS437,0)/Inputs!$B$24)*DCF!F$6</f>
        <v>-2997.6678244892787</v>
      </c>
      <c r="DB437" s="15">
        <f ca="1">(BU437*DCF!G$46-DCF!G$5*MAX(BU437*DCF!G$46,0)-MAX(BU437-BT437,0)/Inputs!$B$24)*DCF!G$6</f>
        <v>-1110.414366664623</v>
      </c>
      <c r="DC437" s="15">
        <f ca="1">(BV437*DCF!H$46-DCF!H$5*MAX(BV437*DCF!H$46,0)-MAX(BV437-BU437,0)/Inputs!$B$24)*DCF!H$6</f>
        <v>-2691.8833591020029</v>
      </c>
      <c r="DD437" s="15">
        <f ca="1">(BW437*DCF!I$46-DCF!I$5*MAX(BW437*DCF!I$46,0)-MAX(BW437-BV437,0)/Inputs!$B$24)*DCF!I$6</f>
        <v>-2981.9775197503513</v>
      </c>
      <c r="DE437" s="15">
        <f ca="1">(BX437*DCF!J$46-DCF!J$5*MAX(BX437*DCF!J$46,0)-MAX(BX437-BW437,0)/Inputs!$B$24)*DCF!J$6</f>
        <v>-2110.8491406591852</v>
      </c>
      <c r="DF437" s="15">
        <f ca="1">(BY437*DCF!K$46-DCF!K$5*MAX(BY437*DCF!K$46,0)-MAX(BY437-BX437,0)/Inputs!$B$24)*DCF!K$6</f>
        <v>2271.3011016151572</v>
      </c>
      <c r="DG437" s="15">
        <f ca="1">(BZ437*DCF!L$46-DCF!L$5*MAX(BZ437*DCF!L$46,0)-MAX(BZ437-BY437,0)/Inputs!$B$24)*DCF!L$6</f>
        <v>-1228.4726288598442</v>
      </c>
      <c r="DH437" s="15">
        <f ca="1">(CA437*DCF!M$46-DCF!M$5*MAX(CA437*DCF!M$46,0)-MAX(CA437-BZ437,0)/Inputs!$B$24)*DCF!M$6</f>
        <v>-1253.5695056095858</v>
      </c>
      <c r="DI437" s="15">
        <f ca="1">SUM(CB437:CL437)+BE437*DCF!M$10*(1+Inputs!$B$30)*(1-Inputs!$B$33)*(1-Inputs!$B$30/Inputs!$B$31)/(Inputs!$B$29-Inputs!$B$30)*DCF!M$6</f>
        <v>234669.79992480786</v>
      </c>
      <c r="DJ437" s="15">
        <f ca="1">SUM(CM437:CW437)+BP437*DCF!M$28*(1+Inputs!$B$30)*(1-Inputs!$B$33)*(1-Inputs!$B$30/Inputs!$B$31)/(Inputs!$B$29-Inputs!$B$30)*DCF!M$6</f>
        <v>407153.07807059487</v>
      </c>
      <c r="DK437" s="15">
        <f ca="1">SUM(CX437:DH437)+CA437*DCF!M$46*(1+Inputs!$B$30)*(1-Inputs!$B$33)*(1-Inputs!$B$30/Inputs!$B$31)/(Inputs!$B$29-Inputs!$B$30)*DCF!M$6</f>
        <v>213908.91530655572</v>
      </c>
      <c r="DM437" s="15">
        <f ca="1">DI437+DJ437+DK437+Inputs!$B$34+Inputs!$B$36-Inputs!$B$35</f>
        <v>932582.79330195847</v>
      </c>
    </row>
    <row r="438" spans="1:117" x14ac:dyDescent="0.75">
      <c r="A438" s="11">
        <v>425</v>
      </c>
      <c r="C438" s="23">
        <f t="shared" ca="1" si="252"/>
        <v>1.3520219836485785</v>
      </c>
      <c r="D438" s="23">
        <f t="shared" ca="1" si="252"/>
        <v>0.12886747036048926</v>
      </c>
      <c r="E438" s="23">
        <f t="shared" ca="1" si="252"/>
        <v>1.8298059769779851</v>
      </c>
      <c r="F438" s="23">
        <f t="shared" ca="1" si="252"/>
        <v>-0.13943390314901372</v>
      </c>
      <c r="G438" s="23">
        <f t="shared" ca="1" si="252"/>
        <v>-0.23258476808550099</v>
      </c>
      <c r="H438" s="23">
        <f t="shared" ca="1" si="252"/>
        <v>1.4375548560000826</v>
      </c>
      <c r="I438" s="23">
        <f t="shared" ca="1" si="252"/>
        <v>0.36216347203488164</v>
      </c>
      <c r="J438" s="23">
        <f t="shared" ca="1" si="252"/>
        <v>0.73148835219570263</v>
      </c>
      <c r="K438" s="23">
        <f t="shared" ca="1" si="252"/>
        <v>-0.13678218703899825</v>
      </c>
      <c r="L438" s="23">
        <f t="shared" ca="1" si="252"/>
        <v>-0.5653554532467463</v>
      </c>
      <c r="M438" s="23">
        <f t="shared" ca="1" si="252"/>
        <v>-0.53038466433519349</v>
      </c>
      <c r="N438" s="23">
        <f ca="1">SQRT(Inputs!$B$38)*C438+SQRT(1-Inputs!$B$38)*_xlfn.NORM.S.INV(RAND())</f>
        <v>7.9517249373909027E-2</v>
      </c>
      <c r="O438" s="23">
        <f ca="1">SQRT(Inputs!$B$38)*D438+SQRT(1-Inputs!$B$38)*_xlfn.NORM.S.INV(RAND())</f>
        <v>-1.5172192852301842</v>
      </c>
      <c r="P438" s="23">
        <f ca="1">SQRT(Inputs!$B$38)*E438+SQRT(1-Inputs!$B$38)*_xlfn.NORM.S.INV(RAND())</f>
        <v>0.30422704967343683</v>
      </c>
      <c r="Q438" s="23">
        <f ca="1">SQRT(Inputs!$B$38)*F438+SQRT(1-Inputs!$B$38)*_xlfn.NORM.S.INV(RAND())</f>
        <v>-1.1479699719336385</v>
      </c>
      <c r="R438" s="23">
        <f ca="1">SQRT(Inputs!$B$38)*G438+SQRT(1-Inputs!$B$38)*_xlfn.NORM.S.INV(RAND())</f>
        <v>0.34389663537355331</v>
      </c>
      <c r="S438" s="23">
        <f ca="1">SQRT(Inputs!$B$38)*H438+SQRT(1-Inputs!$B$38)*_xlfn.NORM.S.INV(RAND())</f>
        <v>0.94497385011527013</v>
      </c>
      <c r="T438" s="23">
        <f ca="1">SQRT(Inputs!$B$38)*I438+SQRT(1-Inputs!$B$38)*_xlfn.NORM.S.INV(RAND())</f>
        <v>-0.41623236261291102</v>
      </c>
      <c r="U438" s="23">
        <f ca="1">SQRT(Inputs!$B$38)*J438+SQRT(1-Inputs!$B$38)*_xlfn.NORM.S.INV(RAND())</f>
        <v>0.68947325056819886</v>
      </c>
      <c r="V438" s="23">
        <f ca="1">SQRT(Inputs!$B$38)*K438+SQRT(1-Inputs!$B$38)*_xlfn.NORM.S.INV(RAND())</f>
        <v>-0.80870625051430145</v>
      </c>
      <c r="W438" s="23">
        <f ca="1">SQRT(Inputs!$B$38)*L438+SQRT(1-Inputs!$B$38)*_xlfn.NORM.S.INV(RAND())</f>
        <v>-1.0236857054154451</v>
      </c>
      <c r="X438" s="23">
        <f ca="1">SQRT(Inputs!$B$38)*M438+SQRT(1-Inputs!$B$38)*_xlfn.NORM.S.INV(RAND())</f>
        <v>-0.6305367878045578</v>
      </c>
      <c r="Y438" s="23">
        <f ca="1">SQRT(Inputs!$B$38)*C438+SQRT(1-Inputs!$B$38)*_xlfn.NORM.S.INV(RAND())</f>
        <v>-0.49204093504453983</v>
      </c>
      <c r="Z438" s="23">
        <f ca="1">SQRT(Inputs!$B$38)*D438+SQRT(1-Inputs!$B$38)*_xlfn.NORM.S.INV(RAND())</f>
        <v>-0.24134334568482557</v>
      </c>
      <c r="AA438" s="23">
        <f ca="1">SQRT(Inputs!$B$38)*E438+SQRT(1-Inputs!$B$38)*_xlfn.NORM.S.INV(RAND())</f>
        <v>1.1085496306507867</v>
      </c>
      <c r="AB438" s="23">
        <f ca="1">SQRT(Inputs!$B$38)*F438+SQRT(1-Inputs!$B$38)*_xlfn.NORM.S.INV(RAND())</f>
        <v>0.72066561978522903</v>
      </c>
      <c r="AC438" s="23">
        <f ca="1">SQRT(Inputs!$B$38)*G438+SQRT(1-Inputs!$B$38)*_xlfn.NORM.S.INV(RAND())</f>
        <v>-0.80798977040804398</v>
      </c>
      <c r="AD438" s="23">
        <f ca="1">SQRT(Inputs!$B$38)*H438+SQRT(1-Inputs!$B$38)*_xlfn.NORM.S.INV(RAND())</f>
        <v>1.2523329276339079</v>
      </c>
      <c r="AE438" s="23">
        <f ca="1">SQRT(Inputs!$B$38)*I438+SQRT(1-Inputs!$B$38)*_xlfn.NORM.S.INV(RAND())</f>
        <v>-0.46386523295158505</v>
      </c>
      <c r="AF438" s="23">
        <f ca="1">SQRT(Inputs!$B$38)*J438+SQRT(1-Inputs!$B$38)*_xlfn.NORM.S.INV(RAND())</f>
        <v>0.2425030685636736</v>
      </c>
      <c r="AG438" s="23">
        <f ca="1">SQRT(Inputs!$B$38)*K438+SQRT(1-Inputs!$B$38)*_xlfn.NORM.S.INV(RAND())</f>
        <v>0.29356255986791635</v>
      </c>
      <c r="AH438" s="23">
        <f ca="1">SQRT(Inputs!$B$38)*L438+SQRT(1-Inputs!$B$38)*_xlfn.NORM.S.INV(RAND())</f>
        <v>-0.30400640812110985</v>
      </c>
      <c r="AI438" s="23">
        <f ca="1">SQRT(Inputs!$B$38)*M438+SQRT(1-Inputs!$B$38)*_xlfn.NORM.S.INV(RAND())</f>
        <v>-0.56581985439960225</v>
      </c>
      <c r="AJ438" s="23">
        <f ca="1">SQRT(Inputs!$B$38)*C438+SQRT(1-Inputs!$B$38)*_xlfn.NORM.S.INV(RAND())</f>
        <v>0.75079256353142299</v>
      </c>
      <c r="AK438" s="23">
        <f ca="1">SQRT(Inputs!$B$38)*D438+SQRT(1-Inputs!$B$38)*_xlfn.NORM.S.INV(RAND())</f>
        <v>0.68813726101468198</v>
      </c>
      <c r="AL438" s="23">
        <f ca="1">SQRT(Inputs!$B$38)*E438+SQRT(1-Inputs!$B$38)*_xlfn.NORM.S.INV(RAND())</f>
        <v>8.5338494432807166E-2</v>
      </c>
      <c r="AM438" s="23">
        <f ca="1">SQRT(Inputs!$B$38)*F438+SQRT(1-Inputs!$B$38)*_xlfn.NORM.S.INV(RAND())</f>
        <v>1.1119737903773224</v>
      </c>
      <c r="AN438" s="23">
        <f ca="1">SQRT(Inputs!$B$38)*G438+SQRT(1-Inputs!$B$38)*_xlfn.NORM.S.INV(RAND())</f>
        <v>-0.65111506369468297</v>
      </c>
      <c r="AO438" s="23">
        <f ca="1">SQRT(Inputs!$B$38)*H438+SQRT(1-Inputs!$B$38)*_xlfn.NORM.S.INV(RAND())</f>
        <v>0.48130870654789576</v>
      </c>
      <c r="AP438" s="23">
        <f ca="1">SQRT(Inputs!$B$38)*I438+SQRT(1-Inputs!$B$38)*_xlfn.NORM.S.INV(RAND())</f>
        <v>-0.8971075956374106</v>
      </c>
      <c r="AQ438" s="23">
        <f ca="1">SQRT(Inputs!$B$38)*J438+SQRT(1-Inputs!$B$38)*_xlfn.NORM.S.INV(RAND())</f>
        <v>0.78624707739125765</v>
      </c>
      <c r="AR438" s="23">
        <f ca="1">SQRT(Inputs!$B$38)*K438+SQRT(1-Inputs!$B$38)*_xlfn.NORM.S.INV(RAND())</f>
        <v>0.35648707156221648</v>
      </c>
      <c r="AS438" s="23">
        <f ca="1">SQRT(Inputs!$B$38)*L438+SQRT(1-Inputs!$B$38)*_xlfn.NORM.S.INV(RAND())</f>
        <v>0.45512418846662539</v>
      </c>
      <c r="AT438" s="23">
        <f ca="1">SQRT(Inputs!$B$38)*M438+SQRT(1-Inputs!$B$38)*_xlfn.NORM.S.INV(RAND())</f>
        <v>-0.44782222721672937</v>
      </c>
      <c r="AU438" s="15">
        <f ca="1">Inputs!$B$6*EXP($B$8-0.5*C$5^2+C$5*N438)</f>
        <v>5026.5247406888202</v>
      </c>
      <c r="AV438" s="15">
        <f t="shared" ca="1" si="219"/>
        <v>4895.0864066442982</v>
      </c>
      <c r="AW438" s="15">
        <f t="shared" ca="1" si="220"/>
        <v>6218.7072605539042</v>
      </c>
      <c r="AX438" s="15">
        <f t="shared" ca="1" si="221"/>
        <v>6578.0003988543413</v>
      </c>
      <c r="AY438" s="15">
        <f t="shared" ca="1" si="222"/>
        <v>8368.4289315163296</v>
      </c>
      <c r="AZ438" s="15">
        <f t="shared" ca="1" si="223"/>
        <v>11357.236087964076</v>
      </c>
      <c r="BA438" s="15">
        <f t="shared" ca="1" si="224"/>
        <v>13305.900585854828</v>
      </c>
      <c r="BB438" s="15">
        <f t="shared" ca="1" si="225"/>
        <v>17455.569708353985</v>
      </c>
      <c r="BC438" s="15">
        <f t="shared" ca="1" si="226"/>
        <v>19773.200911946798</v>
      </c>
      <c r="BD438" s="15">
        <f t="shared" ca="1" si="227"/>
        <v>22012.190692903139</v>
      </c>
      <c r="BE438" s="15">
        <f t="shared" ca="1" si="228"/>
        <v>25467.705730634556</v>
      </c>
      <c r="BF438" s="15">
        <f ca="1">Inputs!$B$13*EXP($B$9-0.5*C$6^2+C$6*Y438)</f>
        <v>12545.574491670284</v>
      </c>
      <c r="BG438" s="15">
        <f t="shared" ca="1" si="229"/>
        <v>14638.192347717008</v>
      </c>
      <c r="BH438" s="15">
        <f t="shared" ca="1" si="230"/>
        <v>21495.283019063892</v>
      </c>
      <c r="BI438" s="15">
        <f t="shared" ca="1" si="231"/>
        <v>29400.305344944038</v>
      </c>
      <c r="BJ438" s="15">
        <f t="shared" ca="1" si="232"/>
        <v>32080.252326185255</v>
      </c>
      <c r="BK438" s="15">
        <f t="shared" ca="1" si="233"/>
        <v>46691.520050220126</v>
      </c>
      <c r="BL438" s="15">
        <f t="shared" ca="1" si="234"/>
        <v>54008.702236821373</v>
      </c>
      <c r="BM438" s="15">
        <f t="shared" ca="1" si="235"/>
        <v>68418.768593205707</v>
      </c>
      <c r="BN438" s="15">
        <f t="shared" ca="1" si="236"/>
        <v>87159.420350639994</v>
      </c>
      <c r="BO438" s="15">
        <f t="shared" ca="1" si="237"/>
        <v>103517.20795897378</v>
      </c>
      <c r="BP438" s="15">
        <f t="shared" ca="1" si="238"/>
        <v>119498.89872784252</v>
      </c>
      <c r="BQ438" s="15">
        <f ca="1">Inputs!$B$20*EXP($B$10-0.5*C$7^2+C$7*AJ438)</f>
        <v>5598.3198809162704</v>
      </c>
      <c r="BR438" s="15">
        <f t="shared" ca="1" si="239"/>
        <v>9451.625046028912</v>
      </c>
      <c r="BS438" s="15">
        <f t="shared" ca="1" si="240"/>
        <v>13264.130646196827</v>
      </c>
      <c r="BT438" s="15">
        <f t="shared" ca="1" si="241"/>
        <v>24482.803483389922</v>
      </c>
      <c r="BU438" s="15">
        <f t="shared" ca="1" si="242"/>
        <v>28984.351914813968</v>
      </c>
      <c r="BV438" s="15">
        <f t="shared" ca="1" si="243"/>
        <v>44944.328603397196</v>
      </c>
      <c r="BW438" s="15">
        <f t="shared" ca="1" si="244"/>
        <v>51871.255344425736</v>
      </c>
      <c r="BX438" s="15">
        <f t="shared" ca="1" si="245"/>
        <v>84936.34557133475</v>
      </c>
      <c r="BY438" s="15">
        <f t="shared" ca="1" si="246"/>
        <v>127410.52658055963</v>
      </c>
      <c r="BZ438" s="15">
        <f t="shared" ca="1" si="247"/>
        <v>194375.9553690961</v>
      </c>
      <c r="CA438" s="15">
        <f t="shared" ca="1" si="248"/>
        <v>252153.26566211099</v>
      </c>
      <c r="CB438" s="15">
        <f ca="1">(AU438*DCF!C$10-DCF!C$5*MAX(AU438*DCF!C$10,0)-MAX(AU438-Inputs!$B$6,0)/Inputs!$B$10)*DCF!C$6</f>
        <v>1042.6159377973031</v>
      </c>
      <c r="CC438" s="15">
        <f ca="1">(AV438*DCF!D$10-DCF!D$5*MAX(AV438*DCF!D$10,0)-MAX(AV438-AU438,0)/Inputs!$B$10)*DCF!D$6</f>
        <v>1193.1441484977172</v>
      </c>
      <c r="CD438" s="15">
        <f ca="1">(AW438*DCF!E$10-DCF!E$5*MAX(AW438*DCF!E$10,0)-MAX(AW438-AV438,0)/Inputs!$B$10)*DCF!E$6</f>
        <v>1137.6662833136681</v>
      </c>
      <c r="CE438" s="15">
        <f ca="1">(AX438*DCF!F$10-DCF!F$5*MAX(AX438*DCF!F$10,0)-MAX(AX438-AW438,0)/Inputs!$B$10)*DCF!F$6</f>
        <v>1361.2070096622804</v>
      </c>
      <c r="CF438" s="15">
        <f ca="1">(AY438*DCF!G$10-DCF!G$5*MAX(AY438*DCF!G$10,0)-MAX(AY438-AX438,0)/Inputs!$B$10)*DCF!G$6</f>
        <v>1380.0785240364855</v>
      </c>
      <c r="CG438" s="15">
        <f ca="1">(AZ438*DCF!H$10-DCF!H$5*MAX(AZ438*DCF!H$10,0)-MAX(AZ438-AY438,0)/Inputs!$B$10)*DCF!H$6</f>
        <v>1674.299240738075</v>
      </c>
      <c r="CH438" s="15">
        <f ca="1">(BA438*DCF!I$10-DCF!I$5*MAX(BA438*DCF!I$10,0)-MAX(BA438-AZ438,0)/Inputs!$B$10)*DCF!I$6</f>
        <v>2110.8533836155357</v>
      </c>
      <c r="CI438" s="15">
        <f ca="1">(BB438*DCF!J$10-DCF!J$5*MAX(BB438*DCF!J$10,0)-MAX(BB438-BA438,0)/Inputs!$B$10)*DCF!J$6</f>
        <v>2366.6022900805733</v>
      </c>
      <c r="CJ438" s="15">
        <f ca="1">(BC438*DCF!K$10-DCF!K$5*MAX(BC438*DCF!K$10,0)-MAX(BC438-BB438,0)/Inputs!$B$10)*DCF!K$6</f>
        <v>2858.7346997168947</v>
      </c>
      <c r="CK438" s="15">
        <f ca="1">(BD438*DCF!L$10-DCF!L$5*MAX(BD438*DCF!L$10,0)-MAX(BD438-BC438,0)/Inputs!$B$10)*DCF!L$6</f>
        <v>3030.3193085068742</v>
      </c>
      <c r="CL438" s="15">
        <f ca="1">(BE438*DCF!M$10-DCF!M$5*MAX(BE438*DCF!M$10,0)-MAX(BE438-BD438,0)/Inputs!$B$10)*DCF!M$6</f>
        <v>3181.0244859693858</v>
      </c>
      <c r="CM438" s="15">
        <f ca="1">(BF438*DCF!C$28-DCF!C$5*MAX(BF438*DCF!C$28,0)-MAX(BF438-Inputs!$B$13,0)/Inputs!$B$17)*DCF!C$6</f>
        <v>3561.2578927069908</v>
      </c>
      <c r="CN438" s="15">
        <f ca="1">(BG438*DCF!D$28-DCF!D$5*MAX(BG438*DCF!D$28,0)-MAX(BG438-BF438,0)/Inputs!$B$17)*DCF!D$6</f>
        <v>3864.8339244603094</v>
      </c>
      <c r="CO438" s="15">
        <f ca="1">(BH438*DCF!E$28-DCF!E$5*MAX(BH438*DCF!E$28,0)-MAX(BH438-BG438,0)/Inputs!$B$17)*DCF!E$6</f>
        <v>4736.4087205779679</v>
      </c>
      <c r="CP438" s="15">
        <f ca="1">(BI438*DCF!F$28-DCF!F$5*MAX(BI438*DCF!F$28,0)-MAX(BI438-BH438,0)/Inputs!$B$17)*DCF!F$6</f>
        <v>6542.17420891662</v>
      </c>
      <c r="CQ438" s="15">
        <f ca="1">(BJ438*DCF!G$28-DCF!G$5*MAX(BJ438*DCF!G$28,0)-MAX(BJ438-BI438,0)/Inputs!$B$17)*DCF!G$6</f>
        <v>7872.7242506005859</v>
      </c>
      <c r="CR438" s="15">
        <f ca="1">(BK438*DCF!H$28-DCF!H$5*MAX(BK438*DCF!H$28,0)-MAX(BK438-BJ438,0)/Inputs!$B$17)*DCF!H$6</f>
        <v>9277.1470830081671</v>
      </c>
      <c r="CS438" s="15">
        <f ca="1">(BL438*DCF!I$28-DCF!I$5*MAX(BL438*DCF!I$28,0)-MAX(BL438-BK438,0)/Inputs!$B$17)*DCF!I$6</f>
        <v>11650.070392409101</v>
      </c>
      <c r="CT438" s="15">
        <f ca="1">(BM438*DCF!J$28-DCF!J$5*MAX(BM438*DCF!J$28,0)-MAX(BM438-BL438,0)/Inputs!$B$17)*DCF!J$6</f>
        <v>13352.408192335502</v>
      </c>
      <c r="CU438" s="15">
        <f ca="1">(BN438*DCF!K$28-DCF!K$5*MAX(BN438*DCF!K$28,0)-MAX(BN438-BM438,0)/Inputs!$B$17)*DCF!K$6</f>
        <v>16111.127960011316</v>
      </c>
      <c r="CV438" s="15">
        <f ca="1">(BO438*DCF!L$28-DCF!L$5*MAX(BO438*DCF!L$28,0)-MAX(BO438-BN438,0)/Inputs!$B$17)*DCF!L$6</f>
        <v>18802.944856663667</v>
      </c>
      <c r="CW438" s="15">
        <f ca="1">(BP438*DCF!M$28-DCF!M$5*MAX(BP438*DCF!M$28,0)-MAX(BP438-BO438,0)/Inputs!$B$17)*DCF!M$6</f>
        <v>20813.251193517717</v>
      </c>
      <c r="CX438" s="15">
        <f ca="1">(BQ438*DCF!C$46-DCF!C$5*MAX(BQ438*DCF!C$46,0)-MAX(BQ438-Inputs!$B$20,0)/Inputs!$B$24)*DCF!C$6</f>
        <v>-2400.2216265008801</v>
      </c>
      <c r="CY438" s="15">
        <f ca="1">(BR438*DCF!D$46-DCF!D$5*MAX(BR438*DCF!D$46,0)-MAX(BR438-BQ438,0)/Inputs!$B$24)*DCF!D$6</f>
        <v>-3257.3453092284694</v>
      </c>
      <c r="CZ438" s="15">
        <f ca="1">(BS438*DCF!E$46-DCF!E$5*MAX(BS438*DCF!E$46,0)-MAX(BS438-BR438,0)/Inputs!$B$24)*DCF!E$6</f>
        <v>-3071.2912944640284</v>
      </c>
      <c r="DA438" s="15">
        <f ca="1">(BT438*DCF!F$46-DCF!F$5*MAX(BT438*DCF!F$46,0)-MAX(BT438-BS438,0)/Inputs!$B$24)*DCF!F$6</f>
        <v>-5868.0659710761111</v>
      </c>
      <c r="DB438" s="15">
        <f ca="1">(BU438*DCF!G$46-DCF!G$5*MAX(BU438*DCF!G$46,0)-MAX(BU438-BT438,0)/Inputs!$B$24)*DCF!G$6</f>
        <v>-2489.2082849211474</v>
      </c>
      <c r="DC438" s="15">
        <f ca="1">(BV438*DCF!H$46-DCF!H$5*MAX(BV438*DCF!H$46,0)-MAX(BV438-BU438,0)/Inputs!$B$24)*DCF!H$6</f>
        <v>-4959.4649675776409</v>
      </c>
      <c r="DD438" s="15">
        <f ca="1">(BW438*DCF!I$46-DCF!I$5*MAX(BW438*DCF!I$46,0)-MAX(BW438-BV438,0)/Inputs!$B$24)*DCF!I$6</f>
        <v>-790.46594938632074</v>
      </c>
      <c r="DE438" s="15">
        <f ca="1">(BX438*DCF!J$46-DCF!J$5*MAX(BX438*DCF!J$46,0)-MAX(BX438-BW438,0)/Inputs!$B$24)*DCF!J$6</f>
        <v>-5205.4769704950113</v>
      </c>
      <c r="DF438" s="15">
        <f ca="1">(BY438*DCF!K$46-DCF!K$5*MAX(BY438*DCF!K$46,0)-MAX(BY438-BX438,0)/Inputs!$B$24)*DCF!K$6</f>
        <v>-3126.928836317752</v>
      </c>
      <c r="DG438" s="15">
        <f ca="1">(BZ438*DCF!L$46-DCF!L$5*MAX(BZ438*DCF!L$46,0)-MAX(BZ438-BY438,0)/Inputs!$B$24)*DCF!L$6</f>
        <v>-1718.1876342124128</v>
      </c>
      <c r="DH438" s="15">
        <f ca="1">(CA438*DCF!M$46-DCF!M$5*MAX(CA438*DCF!M$46,0)-MAX(CA438-BZ438,0)/Inputs!$B$24)*DCF!M$6</f>
        <v>7689.1213383098084</v>
      </c>
      <c r="DI438" s="15">
        <f ca="1">SUM(CB438:CL438)+BE438*DCF!M$10*(1+Inputs!$B$30)*(1-Inputs!$B$33)*(1-Inputs!$B$30/Inputs!$B$31)/(Inputs!$B$29-Inputs!$B$30)*DCF!M$6</f>
        <v>92213.507135834399</v>
      </c>
      <c r="DJ438" s="15">
        <f ca="1">SUM(CM438:CW438)+BP438*DCF!M$28*(1+Inputs!$B$30)*(1-Inputs!$B$33)*(1-Inputs!$B$30/Inputs!$B$31)/(Inputs!$B$29-Inputs!$B$30)*DCF!M$6</f>
        <v>560007.03583378182</v>
      </c>
      <c r="DK438" s="15">
        <f ca="1">SUM(CX438:DH438)+CA438*DCF!M$46*(1+Inputs!$B$30)*(1-Inputs!$B$33)*(1-Inputs!$B$30/Inputs!$B$31)/(Inputs!$B$29-Inputs!$B$30)*DCF!M$6</f>
        <v>364661.28267157555</v>
      </c>
      <c r="DM438" s="15">
        <f ca="1">DI438+DJ438+DK438+Inputs!$B$34+Inputs!$B$36-Inputs!$B$35</f>
        <v>1093732.8256411918</v>
      </c>
    </row>
    <row r="439" spans="1:117" x14ac:dyDescent="0.75">
      <c r="A439" s="11">
        <v>426</v>
      </c>
      <c r="C439" s="23">
        <f t="shared" ca="1" si="252"/>
        <v>-0.98816839960714498</v>
      </c>
      <c r="D439" s="23">
        <f t="shared" ca="1" si="252"/>
        <v>0.73775171182679589</v>
      </c>
      <c r="E439" s="23">
        <f t="shared" ca="1" si="252"/>
        <v>-0.17351064242772654</v>
      </c>
      <c r="F439" s="23">
        <f t="shared" ca="1" si="252"/>
        <v>-0.98536949712170696</v>
      </c>
      <c r="G439" s="23">
        <f t="shared" ca="1" si="252"/>
        <v>-1.0288113995672785</v>
      </c>
      <c r="H439" s="23">
        <f t="shared" ca="1" si="252"/>
        <v>-1.3146657930251964</v>
      </c>
      <c r="I439" s="23">
        <f t="shared" ca="1" si="252"/>
        <v>3.7289294700304426E-2</v>
      </c>
      <c r="J439" s="23">
        <f t="shared" ca="1" si="252"/>
        <v>-0.2339637111289094</v>
      </c>
      <c r="K439" s="23">
        <f t="shared" ca="1" si="252"/>
        <v>0.78051109205242741</v>
      </c>
      <c r="L439" s="23">
        <f t="shared" ca="1" si="252"/>
        <v>0.89807955932642725</v>
      </c>
      <c r="M439" s="23">
        <f t="shared" ca="1" si="252"/>
        <v>-0.60680827998926756</v>
      </c>
      <c r="N439" s="23">
        <f ca="1">SQRT(Inputs!$B$38)*C439+SQRT(1-Inputs!$B$38)*_xlfn.NORM.S.INV(RAND())</f>
        <v>-0.88553517377293489</v>
      </c>
      <c r="O439" s="23">
        <f ca="1">SQRT(Inputs!$B$38)*D439+SQRT(1-Inputs!$B$38)*_xlfn.NORM.S.INV(RAND())</f>
        <v>0.59191472553865865</v>
      </c>
      <c r="P439" s="23">
        <f ca="1">SQRT(Inputs!$B$38)*E439+SQRT(1-Inputs!$B$38)*_xlfn.NORM.S.INV(RAND())</f>
        <v>-1.243871142138893</v>
      </c>
      <c r="Q439" s="23">
        <f ca="1">SQRT(Inputs!$B$38)*F439+SQRT(1-Inputs!$B$38)*_xlfn.NORM.S.INV(RAND())</f>
        <v>0.75956133102267198</v>
      </c>
      <c r="R439" s="23">
        <f ca="1">SQRT(Inputs!$B$38)*G439+SQRT(1-Inputs!$B$38)*_xlfn.NORM.S.INV(RAND())</f>
        <v>-1.6058640885879689</v>
      </c>
      <c r="S439" s="23">
        <f ca="1">SQRT(Inputs!$B$38)*H439+SQRT(1-Inputs!$B$38)*_xlfn.NORM.S.INV(RAND())</f>
        <v>-8.6170400276752268E-2</v>
      </c>
      <c r="T439" s="23">
        <f ca="1">SQRT(Inputs!$B$38)*I439+SQRT(1-Inputs!$B$38)*_xlfn.NORM.S.INV(RAND())</f>
        <v>0.53976510891912599</v>
      </c>
      <c r="U439" s="23">
        <f ca="1">SQRT(Inputs!$B$38)*J439+SQRT(1-Inputs!$B$38)*_xlfn.NORM.S.INV(RAND())</f>
        <v>-0.59345969142728783</v>
      </c>
      <c r="V439" s="23">
        <f ca="1">SQRT(Inputs!$B$38)*K439+SQRT(1-Inputs!$B$38)*_xlfn.NORM.S.INV(RAND())</f>
        <v>1.3211085341998667</v>
      </c>
      <c r="W439" s="23">
        <f ca="1">SQRT(Inputs!$B$38)*L439+SQRT(1-Inputs!$B$38)*_xlfn.NORM.S.INV(RAND())</f>
        <v>0.23928915414889029</v>
      </c>
      <c r="X439" s="23">
        <f ca="1">SQRT(Inputs!$B$38)*M439+SQRT(1-Inputs!$B$38)*_xlfn.NORM.S.INV(RAND())</f>
        <v>-1.4236825436631668</v>
      </c>
      <c r="Y439" s="23">
        <f ca="1">SQRT(Inputs!$B$38)*C439+SQRT(1-Inputs!$B$38)*_xlfn.NORM.S.INV(RAND())</f>
        <v>-1.1118140730633721</v>
      </c>
      <c r="Z439" s="23">
        <f ca="1">SQRT(Inputs!$B$38)*D439+SQRT(1-Inputs!$B$38)*_xlfn.NORM.S.INV(RAND())</f>
        <v>0.68661283010222207</v>
      </c>
      <c r="AA439" s="23">
        <f ca="1">SQRT(Inputs!$B$38)*E439+SQRT(1-Inputs!$B$38)*_xlfn.NORM.S.INV(RAND())</f>
        <v>3.0246621980587196E-3</v>
      </c>
      <c r="AB439" s="23">
        <f ca="1">SQRT(Inputs!$B$38)*F439+SQRT(1-Inputs!$B$38)*_xlfn.NORM.S.INV(RAND())</f>
        <v>-0.41446761256474557</v>
      </c>
      <c r="AC439" s="23">
        <f ca="1">SQRT(Inputs!$B$38)*G439+SQRT(1-Inputs!$B$38)*_xlfn.NORM.S.INV(RAND())</f>
        <v>6.6355550085421267E-2</v>
      </c>
      <c r="AD439" s="23">
        <f ca="1">SQRT(Inputs!$B$38)*H439+SQRT(1-Inputs!$B$38)*_xlfn.NORM.S.INV(RAND())</f>
        <v>-1.5875664696940732</v>
      </c>
      <c r="AE439" s="23">
        <f ca="1">SQRT(Inputs!$B$38)*I439+SQRT(1-Inputs!$B$38)*_xlfn.NORM.S.INV(RAND())</f>
        <v>1.4518582944085647</v>
      </c>
      <c r="AF439" s="23">
        <f ca="1">SQRT(Inputs!$B$38)*J439+SQRT(1-Inputs!$B$38)*_xlfn.NORM.S.INV(RAND())</f>
        <v>-0.22914623470727574</v>
      </c>
      <c r="AG439" s="23">
        <f ca="1">SQRT(Inputs!$B$38)*K439+SQRT(1-Inputs!$B$38)*_xlfn.NORM.S.INV(RAND())</f>
        <v>-0.17642633499244365</v>
      </c>
      <c r="AH439" s="23">
        <f ca="1">SQRT(Inputs!$B$38)*L439+SQRT(1-Inputs!$B$38)*_xlfn.NORM.S.INV(RAND())</f>
        <v>-0.11414466368254428</v>
      </c>
      <c r="AI439" s="23">
        <f ca="1">SQRT(Inputs!$B$38)*M439+SQRT(1-Inputs!$B$38)*_xlfn.NORM.S.INV(RAND())</f>
        <v>8.9649827973927232E-2</v>
      </c>
      <c r="AJ439" s="23">
        <f ca="1">SQRT(Inputs!$B$38)*C439+SQRT(1-Inputs!$B$38)*_xlfn.NORM.S.INV(RAND())</f>
        <v>-1.0090037532949516</v>
      </c>
      <c r="AK439" s="23">
        <f ca="1">SQRT(Inputs!$B$38)*D439+SQRT(1-Inputs!$B$38)*_xlfn.NORM.S.INV(RAND())</f>
        <v>3.60355234218529E-2</v>
      </c>
      <c r="AL439" s="23">
        <f ca="1">SQRT(Inputs!$B$38)*E439+SQRT(1-Inputs!$B$38)*_xlfn.NORM.S.INV(RAND())</f>
        <v>6.9613469352123952E-2</v>
      </c>
      <c r="AM439" s="23">
        <f ca="1">SQRT(Inputs!$B$38)*F439+SQRT(1-Inputs!$B$38)*_xlfn.NORM.S.INV(RAND())</f>
        <v>-1.8460208343536468</v>
      </c>
      <c r="AN439" s="23">
        <f ca="1">SQRT(Inputs!$B$38)*G439+SQRT(1-Inputs!$B$38)*_xlfn.NORM.S.INV(RAND())</f>
        <v>-2.7471505970903509</v>
      </c>
      <c r="AO439" s="23">
        <f ca="1">SQRT(Inputs!$B$38)*H439+SQRT(1-Inputs!$B$38)*_xlfn.NORM.S.INV(RAND())</f>
        <v>-0.90153206922550277</v>
      </c>
      <c r="AP439" s="23">
        <f ca="1">SQRT(Inputs!$B$38)*I439+SQRT(1-Inputs!$B$38)*_xlfn.NORM.S.INV(RAND())</f>
        <v>-0.70832038774879236</v>
      </c>
      <c r="AQ439" s="23">
        <f ca="1">SQRT(Inputs!$B$38)*J439+SQRT(1-Inputs!$B$38)*_xlfn.NORM.S.INV(RAND())</f>
        <v>-0.89140470326153154</v>
      </c>
      <c r="AR439" s="23">
        <f ca="1">SQRT(Inputs!$B$38)*K439+SQRT(1-Inputs!$B$38)*_xlfn.NORM.S.INV(RAND())</f>
        <v>1.6249297575573716</v>
      </c>
      <c r="AS439" s="23">
        <f ca="1">SQRT(Inputs!$B$38)*L439+SQRT(1-Inputs!$B$38)*_xlfn.NORM.S.INV(RAND())</f>
        <v>0.89307462712120222</v>
      </c>
      <c r="AT439" s="23">
        <f ca="1">SQRT(Inputs!$B$38)*M439+SQRT(1-Inputs!$B$38)*_xlfn.NORM.S.INV(RAND())</f>
        <v>-7.8087391504134296E-2</v>
      </c>
      <c r="AU439" s="15">
        <f ca="1">Inputs!$B$6*EXP($B$8-0.5*C$5^2+C$5*N439)</f>
        <v>4299.5606167787819</v>
      </c>
      <c r="AV439" s="15">
        <f t="shared" ca="1" si="219"/>
        <v>5709.4695781595947</v>
      </c>
      <c r="AW439" s="15">
        <f t="shared" ca="1" si="220"/>
        <v>5886.4138705977002</v>
      </c>
      <c r="AX439" s="15">
        <f t="shared" ca="1" si="221"/>
        <v>7902.1046200609908</v>
      </c>
      <c r="AY439" s="15">
        <f t="shared" ca="1" si="222"/>
        <v>8005.7172387342998</v>
      </c>
      <c r="AZ439" s="15">
        <f t="shared" ca="1" si="223"/>
        <v>9698.7387402690329</v>
      </c>
      <c r="BA439" s="15">
        <f t="shared" ca="1" si="224"/>
        <v>12558.563252131014</v>
      </c>
      <c r="BB439" s="15">
        <f t="shared" ca="1" si="225"/>
        <v>14487.951135278656</v>
      </c>
      <c r="BC439" s="15">
        <f t="shared" ca="1" si="226"/>
        <v>20157.50922209807</v>
      </c>
      <c r="BD439" s="15">
        <f t="shared" ca="1" si="227"/>
        <v>25253.790684215634</v>
      </c>
      <c r="BE439" s="15">
        <f t="shared" ca="1" si="228"/>
        <v>27181.894001265835</v>
      </c>
      <c r="BF439" s="15">
        <f ca="1">Inputs!$B$13*EXP($B$9-0.5*C$6^2+C$6*Y439)</f>
        <v>11095.053519009671</v>
      </c>
      <c r="BG439" s="15">
        <f t="shared" ca="1" si="229"/>
        <v>15305.379485842195</v>
      </c>
      <c r="BH439" s="15">
        <f t="shared" ca="1" si="230"/>
        <v>18709.742235198519</v>
      </c>
      <c r="BI439" s="15">
        <f t="shared" ca="1" si="231"/>
        <v>21488.046310331621</v>
      </c>
      <c r="BJ439" s="15">
        <f t="shared" ca="1" si="232"/>
        <v>26596.12039851529</v>
      </c>
      <c r="BK439" s="15">
        <f t="shared" ca="1" si="233"/>
        <v>26296.976763392257</v>
      </c>
      <c r="BL439" s="15">
        <f t="shared" ca="1" si="234"/>
        <v>38989.732703494185</v>
      </c>
      <c r="BM439" s="15">
        <f t="shared" ca="1" si="235"/>
        <v>46581.734016573944</v>
      </c>
      <c r="BN439" s="15">
        <f t="shared" ca="1" si="236"/>
        <v>56091.183421543894</v>
      </c>
      <c r="BO439" s="15">
        <f t="shared" ca="1" si="237"/>
        <v>68104.767307860471</v>
      </c>
      <c r="BP439" s="15">
        <f t="shared" ca="1" si="238"/>
        <v>84679.949769739556</v>
      </c>
      <c r="BQ439" s="15">
        <f ca="1">Inputs!$B$20*EXP($B$10-0.5*C$7^2+C$7*AJ439)</f>
        <v>2999.0550118667934</v>
      </c>
      <c r="BR439" s="15">
        <f t="shared" ca="1" si="239"/>
        <v>4116.1691937329924</v>
      </c>
      <c r="BS439" s="15">
        <f t="shared" ca="1" si="240"/>
        <v>5750.4804583445966</v>
      </c>
      <c r="BT439" s="15">
        <f t="shared" ca="1" si="241"/>
        <v>4885.2163584037271</v>
      </c>
      <c r="BU439" s="15">
        <f t="shared" ca="1" si="242"/>
        <v>3482.746729101289</v>
      </c>
      <c r="BV439" s="15">
        <f t="shared" ca="1" si="243"/>
        <v>3954.8304605043822</v>
      </c>
      <c r="BW439" s="15">
        <f t="shared" ca="1" si="244"/>
        <v>4750.4274834425723</v>
      </c>
      <c r="BX439" s="15">
        <f t="shared" ca="1" si="245"/>
        <v>5556.9319070678766</v>
      </c>
      <c r="BY439" s="15">
        <f t="shared" ca="1" si="246"/>
        <v>10625.352074194689</v>
      </c>
      <c r="BZ439" s="15">
        <f t="shared" ca="1" si="247"/>
        <v>17568.943775672909</v>
      </c>
      <c r="CA439" s="15">
        <f t="shared" ca="1" si="248"/>
        <v>24338.947842652222</v>
      </c>
      <c r="CB439" s="15">
        <f ca="1">(AU439*DCF!C$10-DCF!C$5*MAX(AU439*DCF!C$10,0)-MAX(AU439-Inputs!$B$6,0)/Inputs!$B$10)*DCF!C$6</f>
        <v>1047.7993215754652</v>
      </c>
      <c r="CC439" s="15">
        <f ca="1">(AV439*DCF!D$10-DCF!D$5*MAX(AV439*DCF!D$10,0)-MAX(AV439-AU439,0)/Inputs!$B$10)*DCF!D$6</f>
        <v>1047.8751289958336</v>
      </c>
      <c r="CD439" s="15">
        <f ca="1">(AW439*DCF!E$10-DCF!E$5*MAX(AW439*DCF!E$10,0)-MAX(AW439-AV439,0)/Inputs!$B$10)*DCF!E$6</f>
        <v>1319.2240766815708</v>
      </c>
      <c r="CE439" s="15">
        <f ca="1">(AX439*DCF!F$10-DCF!F$5*MAX(AX439*DCF!F$10,0)-MAX(AX439-AW439,0)/Inputs!$B$10)*DCF!F$6</f>
        <v>1305.6015749791352</v>
      </c>
      <c r="CF439" s="15">
        <f ca="1">(AY439*DCF!G$10-DCF!G$5*MAX(AY439*DCF!G$10,0)-MAX(AY439-AX439,0)/Inputs!$B$10)*DCF!G$6</f>
        <v>1629.5806309857678</v>
      </c>
      <c r="CG439" s="15">
        <f ca="1">(AZ439*DCF!H$10-DCF!H$5*MAX(AZ439*DCF!H$10,0)-MAX(AZ439-AY439,0)/Inputs!$B$10)*DCF!H$6</f>
        <v>1582.390764132193</v>
      </c>
      <c r="CH439" s="15">
        <f ca="1">(BA439*DCF!I$10-DCF!I$5*MAX(BA439*DCF!I$10,0)-MAX(BA439-AZ439,0)/Inputs!$B$10)*DCF!I$6</f>
        <v>1824.8799492419018</v>
      </c>
      <c r="CI439" s="15">
        <f ca="1">(BB439*DCF!J$10-DCF!J$5*MAX(BB439*DCF!J$10,0)-MAX(BB439-BA439,0)/Inputs!$B$10)*DCF!J$6</f>
        <v>2193.7990916289232</v>
      </c>
      <c r="CJ439" s="15">
        <f ca="1">(BC439*DCF!K$10-DCF!K$5*MAX(BC439*DCF!K$10,0)-MAX(BC439-BB439,0)/Inputs!$B$10)*DCF!K$6</f>
        <v>2451.3834276736006</v>
      </c>
      <c r="CK439" s="15">
        <f ca="1">(BD439*DCF!L$10-DCF!L$5*MAX(BD439*DCF!L$10,0)-MAX(BD439-BC439,0)/Inputs!$B$10)*DCF!L$6</f>
        <v>3149.7201513957211</v>
      </c>
      <c r="CL439" s="15">
        <f ca="1">(BE439*DCF!M$10-DCF!M$5*MAX(BE439*DCF!M$10,0)-MAX(BE439-BD439,0)/Inputs!$B$10)*DCF!M$6</f>
        <v>3605.3842726340658</v>
      </c>
      <c r="CM439" s="15">
        <f ca="1">(BF439*DCF!C$28-DCF!C$5*MAX(BF439*DCF!C$28,0)-MAX(BF439-Inputs!$B$13,0)/Inputs!$B$17)*DCF!C$6</f>
        <v>3386.1375712206709</v>
      </c>
      <c r="CN439" s="15">
        <f ca="1">(BG439*DCF!D$28-DCF!D$5*MAX(BG439*DCF!D$28,0)-MAX(BG439-BF439,0)/Inputs!$B$17)*DCF!D$6</f>
        <v>3609.5316883663254</v>
      </c>
      <c r="CO439" s="15">
        <f ca="1">(BH439*DCF!E$28-DCF!E$5*MAX(BH439*DCF!E$28,0)-MAX(BH439-BG439,0)/Inputs!$B$17)*DCF!E$6</f>
        <v>4627.9791173890781</v>
      </c>
      <c r="CP439" s="15">
        <f ca="1">(BI439*DCF!F$28-DCF!F$5*MAX(BI439*DCF!F$28,0)-MAX(BI439-BH439,0)/Inputs!$B$17)*DCF!F$6</f>
        <v>5327.6043882584308</v>
      </c>
      <c r="CQ439" s="15">
        <f ca="1">(BJ439*DCF!G$28-DCF!G$5*MAX(BJ439*DCF!G$28,0)-MAX(BJ439-BI439,0)/Inputs!$B$17)*DCF!G$6</f>
        <v>6041.4376215567927</v>
      </c>
      <c r="CR439" s="15">
        <f ca="1">(BK439*DCF!H$28-DCF!H$5*MAX(BK439*DCF!H$28,0)-MAX(BK439-BJ439,0)/Inputs!$B$17)*DCF!H$6</f>
        <v>6503.5324809836538</v>
      </c>
      <c r="CS439" s="15">
        <f ca="1">(BL439*DCF!I$28-DCF!I$5*MAX(BL439*DCF!I$28,0)-MAX(BL439-BK439,0)/Inputs!$B$17)*DCF!I$6</f>
        <v>7346.7544587485927</v>
      </c>
      <c r="CT439" s="15">
        <f ca="1">(BM439*DCF!J$28-DCF!J$5*MAX(BM439*DCF!J$28,0)-MAX(BM439-BL439,0)/Inputs!$B$17)*DCF!J$6</f>
        <v>9384.9563783182966</v>
      </c>
      <c r="CU439" s="15">
        <f ca="1">(BN439*DCF!K$28-DCF!K$5*MAX(BN439*DCF!K$28,0)-MAX(BN439-BM439,0)/Inputs!$B$17)*DCF!K$6</f>
        <v>10680.736570853078</v>
      </c>
      <c r="CV439" s="15">
        <f ca="1">(BO439*DCF!L$28-DCF!L$5*MAX(BO439*DCF!L$28,0)-MAX(BO439-BN439,0)/Inputs!$B$17)*DCF!L$6</f>
        <v>12228.973539158309</v>
      </c>
      <c r="CW439" s="15">
        <f ca="1">(BP439*DCF!M$28-DCF!M$5*MAX(BP439*DCF!M$28,0)-MAX(BP439-BO439,0)/Inputs!$B$17)*DCF!M$6</f>
        <v>14200.009237708051</v>
      </c>
      <c r="CX439" s="15">
        <f ca="1">(BQ439*DCF!C$46-DCF!C$5*MAX(BQ439*DCF!C$46,0)-MAX(BQ439-Inputs!$B$20,0)/Inputs!$B$24)*DCF!C$6</f>
        <v>-692.62240458817394</v>
      </c>
      <c r="CY439" s="15">
        <f ca="1">(BR439*DCF!D$46-DCF!D$5*MAX(BR439*DCF!D$46,0)-MAX(BR439-BQ439,0)/Inputs!$B$24)*DCF!D$6</f>
        <v>-1179.1974395764641</v>
      </c>
      <c r="CZ439" s="15">
        <f ca="1">(BS439*DCF!E$46-DCF!E$5*MAX(BS439*DCF!E$46,0)-MAX(BS439-BR439,0)/Inputs!$B$24)*DCF!E$6</f>
        <v>-1324.2048351693225</v>
      </c>
      <c r="DA439" s="15">
        <f ca="1">(BT439*DCF!F$46-DCF!F$5*MAX(BT439*DCF!F$46,0)-MAX(BT439-BS439,0)/Inputs!$B$24)*DCF!F$6</f>
        <v>-355.77234191290245</v>
      </c>
      <c r="DB439" s="15">
        <f ca="1">(BU439*DCF!G$46-DCF!G$5*MAX(BU439*DCF!G$46,0)-MAX(BU439-BT439,0)/Inputs!$B$24)*DCF!G$6</f>
        <v>-117.15271889962844</v>
      </c>
      <c r="DC439" s="15">
        <f ca="1">(BV439*DCF!H$46-DCF!H$5*MAX(BV439*DCF!H$46,0)-MAX(BV439-BU439,0)/Inputs!$B$24)*DCF!H$6</f>
        <v>-146.69712702849878</v>
      </c>
      <c r="DD439" s="15">
        <f ca="1">(BW439*DCF!I$46-DCF!I$5*MAX(BW439*DCF!I$46,0)-MAX(BW439-BV439,0)/Inputs!$B$24)*DCF!I$6</f>
        <v>-118.67216331835124</v>
      </c>
      <c r="DE439" s="15">
        <f ca="1">(BX439*DCF!J$46-DCF!J$5*MAX(BX439*DCF!J$46,0)-MAX(BX439-BW439,0)/Inputs!$B$24)*DCF!J$6</f>
        <v>19.226125503534345</v>
      </c>
      <c r="DF439" s="15">
        <f ca="1">(BY439*DCF!K$46-DCF!K$5*MAX(BY439*DCF!K$46,0)-MAX(BY439-BX439,0)/Inputs!$B$24)*DCF!K$6</f>
        <v>-634.67238851496779</v>
      </c>
      <c r="DG439" s="15">
        <f ca="1">(BZ439*DCF!L$46-DCF!L$5*MAX(BZ439*DCF!L$46,0)-MAX(BZ439-BY439,0)/Inputs!$B$24)*DCF!L$6</f>
        <v>-356.89800329724721</v>
      </c>
      <c r="DH439" s="15">
        <f ca="1">(CA439*DCF!M$46-DCF!M$5*MAX(CA439*DCF!M$46,0)-MAX(CA439-BZ439,0)/Inputs!$B$24)*DCF!M$6</f>
        <v>492.76665293691542</v>
      </c>
      <c r="DI439" s="15">
        <f ca="1">SUM(CB439:CL439)+BE439*DCF!M$10*(1+Inputs!$B$30)*(1-Inputs!$B$33)*(1-Inputs!$B$30/Inputs!$B$31)/(Inputs!$B$29-Inputs!$B$30)*DCF!M$6</f>
        <v>96805.208838783845</v>
      </c>
      <c r="DJ439" s="15">
        <f ca="1">SUM(CM439:CW439)+BP439*DCF!M$28*(1+Inputs!$B$30)*(1-Inputs!$B$33)*(1-Inputs!$B$30/Inputs!$B$31)/(Inputs!$B$29-Inputs!$B$30)*DCF!M$6</f>
        <v>397558.21303335612</v>
      </c>
      <c r="DK439" s="15">
        <f ca="1">SUM(CX439:DH439)+CA439*DCF!M$46*(1+Inputs!$B$30)*(1-Inputs!$B$33)*(1-Inputs!$B$30/Inputs!$B$31)/(Inputs!$B$29-Inputs!$B$30)*DCF!M$6</f>
        <v>33216.999853560977</v>
      </c>
      <c r="DM439" s="15">
        <f ca="1">DI439+DJ439+DK439+Inputs!$B$34+Inputs!$B$36-Inputs!$B$35</f>
        <v>604431.42172570096</v>
      </c>
    </row>
    <row r="440" spans="1:117" x14ac:dyDescent="0.75">
      <c r="A440" s="11">
        <v>427</v>
      </c>
      <c r="C440" s="23">
        <f t="shared" ca="1" si="252"/>
        <v>0.2670487352488547</v>
      </c>
      <c r="D440" s="23">
        <f t="shared" ca="1" si="252"/>
        <v>0.40847618508720485</v>
      </c>
      <c r="E440" s="23">
        <f t="shared" ca="1" si="252"/>
        <v>2.2115513377991269</v>
      </c>
      <c r="F440" s="23">
        <f t="shared" ca="1" si="252"/>
        <v>-0.63308588487695916</v>
      </c>
      <c r="G440" s="23">
        <f t="shared" ca="1" si="252"/>
        <v>-0.71487960648333038</v>
      </c>
      <c r="H440" s="23">
        <f t="shared" ca="1" si="252"/>
        <v>-0.92428440555268365</v>
      </c>
      <c r="I440" s="23">
        <f t="shared" ca="1" si="252"/>
        <v>-0.28300335616345124</v>
      </c>
      <c r="J440" s="23">
        <f t="shared" ca="1" si="252"/>
        <v>1.2178843651239113</v>
      </c>
      <c r="K440" s="23">
        <f t="shared" ca="1" si="252"/>
        <v>0.68099311887911029</v>
      </c>
      <c r="L440" s="23">
        <f t="shared" ca="1" si="252"/>
        <v>0.13449615948313065</v>
      </c>
      <c r="M440" s="23">
        <f t="shared" ca="1" si="252"/>
        <v>0.91357977120172718</v>
      </c>
      <c r="N440" s="23">
        <f ca="1">SQRT(Inputs!$B$38)*C440+SQRT(1-Inputs!$B$38)*_xlfn.NORM.S.INV(RAND())</f>
        <v>0.13732263437386305</v>
      </c>
      <c r="O440" s="23">
        <f ca="1">SQRT(Inputs!$B$38)*D440+SQRT(1-Inputs!$B$38)*_xlfn.NORM.S.INV(RAND())</f>
        <v>-0.12763753989165977</v>
      </c>
      <c r="P440" s="23">
        <f ca="1">SQRT(Inputs!$B$38)*E440+SQRT(1-Inputs!$B$38)*_xlfn.NORM.S.INV(RAND())</f>
        <v>1.2327277910975043</v>
      </c>
      <c r="Q440" s="23">
        <f ca="1">SQRT(Inputs!$B$38)*F440+SQRT(1-Inputs!$B$38)*_xlfn.NORM.S.INV(RAND())</f>
        <v>-1.3610154909197147</v>
      </c>
      <c r="R440" s="23">
        <f ca="1">SQRT(Inputs!$B$38)*G440+SQRT(1-Inputs!$B$38)*_xlfn.NORM.S.INV(RAND())</f>
        <v>-0.71650144949229189</v>
      </c>
      <c r="S440" s="23">
        <f ca="1">SQRT(Inputs!$B$38)*H440+SQRT(1-Inputs!$B$38)*_xlfn.NORM.S.INV(RAND())</f>
        <v>0.35412531706463335</v>
      </c>
      <c r="T440" s="23">
        <f ca="1">SQRT(Inputs!$B$38)*I440+SQRT(1-Inputs!$B$38)*_xlfn.NORM.S.INV(RAND())</f>
        <v>0.88953729857185126</v>
      </c>
      <c r="U440" s="23">
        <f ca="1">SQRT(Inputs!$B$38)*J440+SQRT(1-Inputs!$B$38)*_xlfn.NORM.S.INV(RAND())</f>
        <v>0.81366528869215438</v>
      </c>
      <c r="V440" s="23">
        <f ca="1">SQRT(Inputs!$B$38)*K440+SQRT(1-Inputs!$B$38)*_xlfn.NORM.S.INV(RAND())</f>
        <v>0.88198638812271613</v>
      </c>
      <c r="W440" s="23">
        <f ca="1">SQRT(Inputs!$B$38)*L440+SQRT(1-Inputs!$B$38)*_xlfn.NORM.S.INV(RAND())</f>
        <v>-0.31718865612121633</v>
      </c>
      <c r="X440" s="23">
        <f ca="1">SQRT(Inputs!$B$38)*M440+SQRT(1-Inputs!$B$38)*_xlfn.NORM.S.INV(RAND())</f>
        <v>0.76975545277528545</v>
      </c>
      <c r="Y440" s="23">
        <f ca="1">SQRT(Inputs!$B$38)*C440+SQRT(1-Inputs!$B$38)*_xlfn.NORM.S.INV(RAND())</f>
        <v>1.6164156112787773</v>
      </c>
      <c r="Z440" s="23">
        <f ca="1">SQRT(Inputs!$B$38)*D440+SQRT(1-Inputs!$B$38)*_xlfn.NORM.S.INV(RAND())</f>
        <v>5.3830998591981538E-2</v>
      </c>
      <c r="AA440" s="23">
        <f ca="1">SQRT(Inputs!$B$38)*E440+SQRT(1-Inputs!$B$38)*_xlfn.NORM.S.INV(RAND())</f>
        <v>2.415629928066048</v>
      </c>
      <c r="AB440" s="23">
        <f ca="1">SQRT(Inputs!$B$38)*F440+SQRT(1-Inputs!$B$38)*_xlfn.NORM.S.INV(RAND())</f>
        <v>-0.25715721469723701</v>
      </c>
      <c r="AC440" s="23">
        <f ca="1">SQRT(Inputs!$B$38)*G440+SQRT(1-Inputs!$B$38)*_xlfn.NORM.S.INV(RAND())</f>
        <v>0.65334791914927759</v>
      </c>
      <c r="AD440" s="23">
        <f ca="1">SQRT(Inputs!$B$38)*H440+SQRT(1-Inputs!$B$38)*_xlfn.NORM.S.INV(RAND())</f>
        <v>-0.47507178059322497</v>
      </c>
      <c r="AE440" s="23">
        <f ca="1">SQRT(Inputs!$B$38)*I440+SQRT(1-Inputs!$B$38)*_xlfn.NORM.S.INV(RAND())</f>
        <v>-0.86196294196231582</v>
      </c>
      <c r="AF440" s="23">
        <f ca="1">SQRT(Inputs!$B$38)*J440+SQRT(1-Inputs!$B$38)*_xlfn.NORM.S.INV(RAND())</f>
        <v>-1.0724557974373363</v>
      </c>
      <c r="AG440" s="23">
        <f ca="1">SQRT(Inputs!$B$38)*K440+SQRT(1-Inputs!$B$38)*_xlfn.NORM.S.INV(RAND())</f>
        <v>0.26710988708235273</v>
      </c>
      <c r="AH440" s="23">
        <f ca="1">SQRT(Inputs!$B$38)*L440+SQRT(1-Inputs!$B$38)*_xlfn.NORM.S.INV(RAND())</f>
        <v>-0.36658109746324941</v>
      </c>
      <c r="AI440" s="23">
        <f ca="1">SQRT(Inputs!$B$38)*M440+SQRT(1-Inputs!$B$38)*_xlfn.NORM.S.INV(RAND())</f>
        <v>-0.164853650691411</v>
      </c>
      <c r="AJ440" s="23">
        <f ca="1">SQRT(Inputs!$B$38)*C440+SQRT(1-Inputs!$B$38)*_xlfn.NORM.S.INV(RAND())</f>
        <v>1.0738737955987254</v>
      </c>
      <c r="AK440" s="23">
        <f ca="1">SQRT(Inputs!$B$38)*D440+SQRT(1-Inputs!$B$38)*_xlfn.NORM.S.INV(RAND())</f>
        <v>0.33868269800640433</v>
      </c>
      <c r="AL440" s="23">
        <f ca="1">SQRT(Inputs!$B$38)*E440+SQRT(1-Inputs!$B$38)*_xlfn.NORM.S.INV(RAND())</f>
        <v>0.68965255747806942</v>
      </c>
      <c r="AM440" s="23">
        <f ca="1">SQRT(Inputs!$B$38)*F440+SQRT(1-Inputs!$B$38)*_xlfn.NORM.S.INV(RAND())</f>
        <v>-0.80541897844739696</v>
      </c>
      <c r="AN440" s="23">
        <f ca="1">SQRT(Inputs!$B$38)*G440+SQRT(1-Inputs!$B$38)*_xlfn.NORM.S.INV(RAND())</f>
        <v>-0.68549474557580869</v>
      </c>
      <c r="AO440" s="23">
        <f ca="1">SQRT(Inputs!$B$38)*H440+SQRT(1-Inputs!$B$38)*_xlfn.NORM.S.INV(RAND())</f>
        <v>-0.48923773729390951</v>
      </c>
      <c r="AP440" s="23">
        <f ca="1">SQRT(Inputs!$B$38)*I440+SQRT(1-Inputs!$B$38)*_xlfn.NORM.S.INV(RAND())</f>
        <v>0.40816826017874919</v>
      </c>
      <c r="AQ440" s="23">
        <f ca="1">SQRT(Inputs!$B$38)*J440+SQRT(1-Inputs!$B$38)*_xlfn.NORM.S.INV(RAND())</f>
        <v>0.74253922333871369</v>
      </c>
      <c r="AR440" s="23">
        <f ca="1">SQRT(Inputs!$B$38)*K440+SQRT(1-Inputs!$B$38)*_xlfn.NORM.S.INV(RAND())</f>
        <v>0.11871228566490771</v>
      </c>
      <c r="AS440" s="23">
        <f ca="1">SQRT(Inputs!$B$38)*L440+SQRT(1-Inputs!$B$38)*_xlfn.NORM.S.INV(RAND())</f>
        <v>-0.92726301690270596</v>
      </c>
      <c r="AT440" s="23">
        <f ca="1">SQRT(Inputs!$B$38)*M440+SQRT(1-Inputs!$B$38)*_xlfn.NORM.S.INV(RAND())</f>
        <v>-0.51742919768188045</v>
      </c>
      <c r="AU440" s="15">
        <f ca="1">Inputs!$B$6*EXP($B$8-0.5*C$5^2+C$5*N440)</f>
        <v>5073.7793525934358</v>
      </c>
      <c r="AV440" s="15">
        <f t="shared" ca="1" si="219"/>
        <v>6061.1651638686244</v>
      </c>
      <c r="AW440" s="15">
        <f t="shared" ca="1" si="220"/>
        <v>8727.4168680063813</v>
      </c>
      <c r="AX440" s="15">
        <f t="shared" ca="1" si="221"/>
        <v>8989.1815121083891</v>
      </c>
      <c r="AY440" s="15">
        <f t="shared" ca="1" si="222"/>
        <v>10103.838932488292</v>
      </c>
      <c r="AZ440" s="15">
        <f t="shared" ca="1" si="223"/>
        <v>12848.672036063101</v>
      </c>
      <c r="BA440" s="15">
        <f t="shared" ca="1" si="224"/>
        <v>17257.631080682346</v>
      </c>
      <c r="BB440" s="15">
        <f t="shared" ca="1" si="225"/>
        <v>22923.174207843891</v>
      </c>
      <c r="BC440" s="15">
        <f t="shared" ca="1" si="226"/>
        <v>30570.011079606811</v>
      </c>
      <c r="BD440" s="15">
        <f t="shared" ca="1" si="227"/>
        <v>36356.374415424943</v>
      </c>
      <c r="BE440" s="15">
        <f t="shared" ca="1" si="228"/>
        <v>47785.554926918805</v>
      </c>
      <c r="BF440" s="15">
        <f ca="1">Inputs!$B$13*EXP($B$9-0.5*C$6^2+C$6*Y440)</f>
        <v>19055.668451030877</v>
      </c>
      <c r="BG440" s="15">
        <f t="shared" ca="1" si="229"/>
        <v>23450.49154263072</v>
      </c>
      <c r="BH440" s="15">
        <f t="shared" ca="1" si="230"/>
        <v>42771.837347697168</v>
      </c>
      <c r="BI440" s="15">
        <f t="shared" ca="1" si="231"/>
        <v>50327.187884308463</v>
      </c>
      <c r="BJ440" s="15">
        <f t="shared" ca="1" si="232"/>
        <v>67790.789258284072</v>
      </c>
      <c r="BK440" s="15">
        <f t="shared" ca="1" si="233"/>
        <v>77989.457980566367</v>
      </c>
      <c r="BL440" s="15">
        <f t="shared" ca="1" si="234"/>
        <v>85675.435561320613</v>
      </c>
      <c r="BM440" s="15">
        <f t="shared" ca="1" si="235"/>
        <v>92177.308317325063</v>
      </c>
      <c r="BN440" s="15">
        <f t="shared" ca="1" si="236"/>
        <v>117054.03732251</v>
      </c>
      <c r="BO440" s="15">
        <f t="shared" ca="1" si="237"/>
        <v>138014.80869874315</v>
      </c>
      <c r="BP440" s="15">
        <f t="shared" ca="1" si="238"/>
        <v>166727.09334210618</v>
      </c>
      <c r="BQ440" s="15">
        <f ca="1">Inputs!$B$20*EXP($B$10-0.5*C$7^2+C$7*AJ440)</f>
        <v>6278.040135131535</v>
      </c>
      <c r="BR440" s="15">
        <f t="shared" ca="1" si="239"/>
        <v>9485.8216419793062</v>
      </c>
      <c r="BS440" s="15">
        <f t="shared" ca="1" si="240"/>
        <v>15835.20681728803</v>
      </c>
      <c r="BT440" s="15">
        <f t="shared" ca="1" si="241"/>
        <v>17674.9666181959</v>
      </c>
      <c r="BU440" s="15">
        <f t="shared" ca="1" si="242"/>
        <v>20751.439111816435</v>
      </c>
      <c r="BV440" s="15">
        <f t="shared" ca="1" si="243"/>
        <v>25858.034788088407</v>
      </c>
      <c r="BW440" s="15">
        <f t="shared" ca="1" si="244"/>
        <v>39339.229551896475</v>
      </c>
      <c r="BX440" s="15">
        <f t="shared" ca="1" si="245"/>
        <v>63853.873414958151</v>
      </c>
      <c r="BY440" s="15">
        <f t="shared" ca="1" si="246"/>
        <v>91525.471971252162</v>
      </c>
      <c r="BZ440" s="15">
        <f t="shared" ca="1" si="247"/>
        <v>108295.93579277716</v>
      </c>
      <c r="CA440" s="15">
        <f t="shared" ca="1" si="248"/>
        <v>138759.37446932404</v>
      </c>
      <c r="CB440" s="15">
        <f ca="1">(AU440*DCF!C$10-DCF!C$5*MAX(AU440*DCF!C$10,0)-MAX(AU440-Inputs!$B$6,0)/Inputs!$B$10)*DCF!C$6</f>
        <v>1042.279003991722</v>
      </c>
      <c r="CC440" s="15">
        <f ca="1">(AV440*DCF!D$10-DCF!D$5*MAX(AV440*DCF!D$10,0)-MAX(AV440-AU440,0)/Inputs!$B$10)*DCF!D$6</f>
        <v>1236.6197572898793</v>
      </c>
      <c r="CD440" s="15">
        <f ca="1">(AW440*DCF!E$10-DCF!E$5*MAX(AW440*DCF!E$10,0)-MAX(AW440-AV440,0)/Inputs!$B$10)*DCF!E$6</f>
        <v>1414.471328311567</v>
      </c>
      <c r="CE440" s="15">
        <f ca="1">(AX440*DCF!F$10-DCF!F$5*MAX(AX440*DCF!F$10,0)-MAX(AX440-AW440,0)/Inputs!$B$10)*DCF!F$6</f>
        <v>1907.8572656544695</v>
      </c>
      <c r="CF440" s="15">
        <f ca="1">(AY440*DCF!G$10-DCF!G$5*MAX(AY440*DCF!G$10,0)-MAX(AY440-AX440,0)/Inputs!$B$10)*DCF!G$6</f>
        <v>1867.5370237290242</v>
      </c>
      <c r="CG440" s="15">
        <f ca="1">(AZ440*DCF!H$10-DCF!H$5*MAX(AZ440*DCF!H$10,0)-MAX(AZ440-AY440,0)/Inputs!$B$10)*DCF!H$6</f>
        <v>2007.1845667423956</v>
      </c>
      <c r="CH440" s="15">
        <f ca="1">(BA440*DCF!I$10-DCF!I$5*MAX(BA440*DCF!I$10,0)-MAX(BA440-AZ440,0)/Inputs!$B$10)*DCF!I$6</f>
        <v>2429.1158788620137</v>
      </c>
      <c r="CI440" s="15">
        <f ca="1">(BB440*DCF!J$10-DCF!J$5*MAX(BB440*DCF!J$10,0)-MAX(BB440-BA440,0)/Inputs!$B$10)*DCF!J$6</f>
        <v>3075.150183000846</v>
      </c>
      <c r="CJ440" s="15">
        <f ca="1">(BC440*DCF!K$10-DCF!K$5*MAX(BC440*DCF!K$10,0)-MAX(BC440-BB440,0)/Inputs!$B$10)*DCF!K$6</f>
        <v>3850.8400708121162</v>
      </c>
      <c r="CK440" s="15">
        <f ca="1">(BD440*DCF!L$10-DCF!L$5*MAX(BD440*DCF!L$10,0)-MAX(BD440-BC440,0)/Inputs!$B$10)*DCF!L$6</f>
        <v>4734.9621447630034</v>
      </c>
      <c r="CL440" s="15">
        <f ca="1">(BE440*DCF!M$10-DCF!M$5*MAX(BE440*DCF!M$10,0)-MAX(BE440-BD440,0)/Inputs!$B$10)*DCF!M$6</f>
        <v>5377.8221289492703</v>
      </c>
      <c r="CM440" s="15">
        <f ca="1">(BF440*DCF!C$28-DCF!C$5*MAX(BF440*DCF!C$28,0)-MAX(BF440-Inputs!$B$13,0)/Inputs!$B$17)*DCF!C$6</f>
        <v>4044.6099722197637</v>
      </c>
      <c r="CN440" s="15">
        <f ca="1">(BG440*DCF!D$28-DCF!D$5*MAX(BG440*DCF!D$28,0)-MAX(BG440-BF440,0)/Inputs!$B$17)*DCF!D$6</f>
        <v>5969.0933505740077</v>
      </c>
      <c r="CO440" s="15">
        <f ca="1">(BH440*DCF!E$28-DCF!E$5*MAX(BH440*DCF!E$28,0)-MAX(BH440-BG440,0)/Inputs!$B$17)*DCF!E$6</f>
        <v>8305.7746471103274</v>
      </c>
      <c r="CP440" s="15">
        <f ca="1">(BI440*DCF!F$28-DCF!F$5*MAX(BI440*DCF!F$28,0)-MAX(BI440-BH440,0)/Inputs!$B$17)*DCF!F$6</f>
        <v>12286.934862439621</v>
      </c>
      <c r="CQ440" s="15">
        <f ca="1">(BJ440*DCF!G$28-DCF!G$5*MAX(BJ440*DCF!G$28,0)-MAX(BJ440-BI440,0)/Inputs!$B$17)*DCF!G$6</f>
        <v>14651.629368511616</v>
      </c>
      <c r="CR440" s="15">
        <f ca="1">(BK440*DCF!H$28-DCF!H$5*MAX(BK440*DCF!H$28,0)-MAX(BK440-BJ440,0)/Inputs!$B$17)*DCF!H$6</f>
        <v>17703.066486500746</v>
      </c>
      <c r="CS440" s="15">
        <f ca="1">(BL440*DCF!I$28-DCF!I$5*MAX(BL440*DCF!I$28,0)-MAX(BL440-BK440,0)/Inputs!$B$17)*DCF!I$6</f>
        <v>19043.665463330959</v>
      </c>
      <c r="CT440" s="15">
        <f ca="1">(BM440*DCF!J$28-DCF!J$5*MAX(BM440*DCF!J$28,0)-MAX(BM440-BL440,0)/Inputs!$B$17)*DCF!J$6</f>
        <v>19701.096770387427</v>
      </c>
      <c r="CU440" s="15">
        <f ca="1">(BN440*DCF!K$28-DCF!K$5*MAX(BN440*DCF!K$28,0)-MAX(BN440-BM440,0)/Inputs!$B$17)*DCF!K$6</f>
        <v>21672.782090717646</v>
      </c>
      <c r="CV440" s="15">
        <f ca="1">(BO440*DCF!L$28-DCF!L$5*MAX(BO440*DCF!L$28,0)-MAX(BO440-BN440,0)/Inputs!$B$17)*DCF!L$6</f>
        <v>25165.105015778332</v>
      </c>
      <c r="CW440" s="15">
        <f ca="1">(BP440*DCF!M$28-DCF!M$5*MAX(BP440*DCF!M$28,0)-MAX(BP440-BO440,0)/Inputs!$B$17)*DCF!M$6</f>
        <v>28368.558561922524</v>
      </c>
      <c r="CX440" s="15">
        <f ca="1">(BQ440*DCF!C$46-DCF!C$5*MAX(BQ440*DCF!C$46,0)-MAX(BQ440-Inputs!$B$20,0)/Inputs!$B$24)*DCF!C$6</f>
        <v>-2871.15944697335</v>
      </c>
      <c r="CY440" s="15">
        <f ca="1">(BR440*DCF!D$46-DCF!D$5*MAX(BR440*DCF!D$46,0)-MAX(BR440-BQ440,0)/Inputs!$B$24)*DCF!D$6</f>
        <v>-2987.7422840335139</v>
      </c>
      <c r="CZ440" s="15">
        <f ca="1">(BS440*DCF!E$46-DCF!E$5*MAX(BS440*DCF!E$46,0)-MAX(BS440-BR440,0)/Inputs!$B$24)*DCF!E$6</f>
        <v>-4375.2936176054791</v>
      </c>
      <c r="DA440" s="15">
        <f ca="1">(BT440*DCF!F$46-DCF!F$5*MAX(BT440*DCF!F$46,0)-MAX(BT440-BS440,0)/Inputs!$B$24)*DCF!F$6</f>
        <v>-1957.1175215549847</v>
      </c>
      <c r="DB440" s="15">
        <f ca="1">(BU440*DCF!G$46-DCF!G$5*MAX(BU440*DCF!G$46,0)-MAX(BU440-BT440,0)/Inputs!$B$24)*DCF!G$6</f>
        <v>-1732.901975063349</v>
      </c>
      <c r="DC440" s="15">
        <f ca="1">(BV440*DCF!H$46-DCF!H$5*MAX(BV440*DCF!H$46,0)-MAX(BV440-BU440,0)/Inputs!$B$24)*DCF!H$6</f>
        <v>-1586.8433177706911</v>
      </c>
      <c r="DD440" s="15">
        <f ca="1">(BW440*DCF!I$46-DCF!I$5*MAX(BW440*DCF!I$46,0)-MAX(BW440-BV440,0)/Inputs!$B$24)*DCF!I$6</f>
        <v>-2961.3747360429534</v>
      </c>
      <c r="DE440" s="15">
        <f ca="1">(BX440*DCF!J$46-DCF!J$5*MAX(BX440*DCF!J$46,0)-MAX(BX440-BW440,0)/Inputs!$B$24)*DCF!J$6</f>
        <v>-3822.3896791324964</v>
      </c>
      <c r="DF440" s="15">
        <f ca="1">(BY440*DCF!K$46-DCF!K$5*MAX(BY440*DCF!K$46,0)-MAX(BY440-BX440,0)/Inputs!$B$24)*DCF!K$6</f>
        <v>-1550.5644172509133</v>
      </c>
      <c r="DG440" s="15">
        <f ca="1">(BZ440*DCF!L$46-DCF!L$5*MAX(BZ440*DCF!L$46,0)-MAX(BZ440-BY440,0)/Inputs!$B$24)*DCF!L$6</f>
        <v>3690.7860733833991</v>
      </c>
      <c r="DH440" s="15">
        <f ca="1">(CA440*DCF!M$46-DCF!M$5*MAX(CA440*DCF!M$46,0)-MAX(CA440-BZ440,0)/Inputs!$B$24)*DCF!M$6</f>
        <v>4509.6195687279687</v>
      </c>
      <c r="DI440" s="15">
        <f ca="1">SUM(CB440:CL440)+BE440*DCF!M$10*(1+Inputs!$B$30)*(1-Inputs!$B$33)*(1-Inputs!$B$30/Inputs!$B$31)/(Inputs!$B$29-Inputs!$B$30)*DCF!M$6</f>
        <v>161931.67061226803</v>
      </c>
      <c r="DJ440" s="15">
        <f ca="1">SUM(CM440:CW440)+BP440*DCF!M$28*(1+Inputs!$B$30)*(1-Inputs!$B$33)*(1-Inputs!$B$30/Inputs!$B$31)/(Inputs!$B$29-Inputs!$B$30)*DCF!M$6</f>
        <v>795583.92393435386</v>
      </c>
      <c r="DK440" s="15">
        <f ca="1">SUM(CX440:DH440)+CA440*DCF!M$46*(1+Inputs!$B$30)*(1-Inputs!$B$33)*(1-Inputs!$B$30/Inputs!$B$31)/(Inputs!$B$29-Inputs!$B$30)*DCF!M$6</f>
        <v>198893.44867496041</v>
      </c>
      <c r="DM440" s="15">
        <f ca="1">DI440+DJ440+DK440+Inputs!$B$34+Inputs!$B$36-Inputs!$B$35</f>
        <v>1233260.0432215822</v>
      </c>
    </row>
    <row r="441" spans="1:117" x14ac:dyDescent="0.75">
      <c r="A441" s="11">
        <v>428</v>
      </c>
      <c r="C441" s="23">
        <f t="shared" ca="1" si="252"/>
        <v>0.35192497612213025</v>
      </c>
      <c r="D441" s="23">
        <f t="shared" ca="1" si="252"/>
        <v>1.3900213296113735</v>
      </c>
      <c r="E441" s="23">
        <f t="shared" ca="1" si="252"/>
        <v>-0.42886277924127791</v>
      </c>
      <c r="F441" s="23">
        <f t="shared" ca="1" si="252"/>
        <v>-0.3026936167754431</v>
      </c>
      <c r="G441" s="23">
        <f t="shared" ca="1" si="252"/>
        <v>0.1855318446808259</v>
      </c>
      <c r="H441" s="23">
        <f t="shared" ca="1" si="252"/>
        <v>-0.95342936603734474</v>
      </c>
      <c r="I441" s="23">
        <f t="shared" ca="1" si="252"/>
        <v>-7.1350595400291067E-2</v>
      </c>
      <c r="J441" s="23">
        <f t="shared" ca="1" si="252"/>
        <v>0.13434469321027878</v>
      </c>
      <c r="K441" s="23">
        <f t="shared" ca="1" si="252"/>
        <v>-0.17151925719380112</v>
      </c>
      <c r="L441" s="23">
        <f t="shared" ca="1" si="252"/>
        <v>0.33227097901683522</v>
      </c>
      <c r="M441" s="23">
        <f t="shared" ca="1" si="252"/>
        <v>-0.58771067014405443</v>
      </c>
      <c r="N441" s="23">
        <f ca="1">SQRT(Inputs!$B$38)*C441+SQRT(1-Inputs!$B$38)*_xlfn.NORM.S.INV(RAND())</f>
        <v>-0.31165064834334688</v>
      </c>
      <c r="O441" s="23">
        <f ca="1">SQRT(Inputs!$B$38)*D441+SQRT(1-Inputs!$B$38)*_xlfn.NORM.S.INV(RAND())</f>
        <v>1.0931164440267533</v>
      </c>
      <c r="P441" s="23">
        <f ca="1">SQRT(Inputs!$B$38)*E441+SQRT(1-Inputs!$B$38)*_xlfn.NORM.S.INV(RAND())</f>
        <v>-0.58205638759029221</v>
      </c>
      <c r="Q441" s="23">
        <f ca="1">SQRT(Inputs!$B$38)*F441+SQRT(1-Inputs!$B$38)*_xlfn.NORM.S.INV(RAND())</f>
        <v>1.5427789441571396</v>
      </c>
      <c r="R441" s="23">
        <f ca="1">SQRT(Inputs!$B$38)*G441+SQRT(1-Inputs!$B$38)*_xlfn.NORM.S.INV(RAND())</f>
        <v>-1.0818447119083552</v>
      </c>
      <c r="S441" s="23">
        <f ca="1">SQRT(Inputs!$B$38)*H441+SQRT(1-Inputs!$B$38)*_xlfn.NORM.S.INV(RAND())</f>
        <v>-1.2910102266601937</v>
      </c>
      <c r="T441" s="23">
        <f ca="1">SQRT(Inputs!$B$38)*I441+SQRT(1-Inputs!$B$38)*_xlfn.NORM.S.INV(RAND())</f>
        <v>-0.97429541632655992</v>
      </c>
      <c r="U441" s="23">
        <f ca="1">SQRT(Inputs!$B$38)*J441+SQRT(1-Inputs!$B$38)*_xlfn.NORM.S.INV(RAND())</f>
        <v>0.19859855236736307</v>
      </c>
      <c r="V441" s="23">
        <f ca="1">SQRT(Inputs!$B$38)*K441+SQRT(1-Inputs!$B$38)*_xlfn.NORM.S.INV(RAND())</f>
        <v>-0.14028843297828786</v>
      </c>
      <c r="W441" s="23">
        <f ca="1">SQRT(Inputs!$B$38)*L441+SQRT(1-Inputs!$B$38)*_xlfn.NORM.S.INV(RAND())</f>
        <v>0.2938529765661399</v>
      </c>
      <c r="X441" s="23">
        <f ca="1">SQRT(Inputs!$B$38)*M441+SQRT(1-Inputs!$B$38)*_xlfn.NORM.S.INV(RAND())</f>
        <v>-1.3873672785580717</v>
      </c>
      <c r="Y441" s="23">
        <f ca="1">SQRT(Inputs!$B$38)*C441+SQRT(1-Inputs!$B$38)*_xlfn.NORM.S.INV(RAND())</f>
        <v>3.4840500784650341E-2</v>
      </c>
      <c r="Z441" s="23">
        <f ca="1">SQRT(Inputs!$B$38)*D441+SQRT(1-Inputs!$B$38)*_xlfn.NORM.S.INV(RAND())</f>
        <v>0.88103040917106656</v>
      </c>
      <c r="AA441" s="23">
        <f ca="1">SQRT(Inputs!$B$38)*E441+SQRT(1-Inputs!$B$38)*_xlfn.NORM.S.INV(RAND())</f>
        <v>0.45439345178137835</v>
      </c>
      <c r="AB441" s="23">
        <f ca="1">SQRT(Inputs!$B$38)*F441+SQRT(1-Inputs!$B$38)*_xlfn.NORM.S.INV(RAND())</f>
        <v>1.03179452757273</v>
      </c>
      <c r="AC441" s="23">
        <f ca="1">SQRT(Inputs!$B$38)*G441+SQRT(1-Inputs!$B$38)*_xlfn.NORM.S.INV(RAND())</f>
        <v>0.56693154236114829</v>
      </c>
      <c r="AD441" s="23">
        <f ca="1">SQRT(Inputs!$B$38)*H441+SQRT(1-Inputs!$B$38)*_xlfn.NORM.S.INV(RAND())</f>
        <v>0.126816394490747</v>
      </c>
      <c r="AE441" s="23">
        <f ca="1">SQRT(Inputs!$B$38)*I441+SQRT(1-Inputs!$B$38)*_xlfn.NORM.S.INV(RAND())</f>
        <v>-1.2273549088729476</v>
      </c>
      <c r="AF441" s="23">
        <f ca="1">SQRT(Inputs!$B$38)*J441+SQRT(1-Inputs!$B$38)*_xlfn.NORM.S.INV(RAND())</f>
        <v>1.0321342457961797</v>
      </c>
      <c r="AG441" s="23">
        <f ca="1">SQRT(Inputs!$B$38)*K441+SQRT(1-Inputs!$B$38)*_xlfn.NORM.S.INV(RAND())</f>
        <v>0.30276054187088797</v>
      </c>
      <c r="AH441" s="23">
        <f ca="1">SQRT(Inputs!$B$38)*L441+SQRT(1-Inputs!$B$38)*_xlfn.NORM.S.INV(RAND())</f>
        <v>1.5887013118517554</v>
      </c>
      <c r="AI441" s="23">
        <f ca="1">SQRT(Inputs!$B$38)*M441+SQRT(1-Inputs!$B$38)*_xlfn.NORM.S.INV(RAND())</f>
        <v>0.27577982147405528</v>
      </c>
      <c r="AJ441" s="23">
        <f ca="1">SQRT(Inputs!$B$38)*C441+SQRT(1-Inputs!$B$38)*_xlfn.NORM.S.INV(RAND())</f>
        <v>0.80535004581359393</v>
      </c>
      <c r="AK441" s="23">
        <f ca="1">SQRT(Inputs!$B$38)*D441+SQRT(1-Inputs!$B$38)*_xlfn.NORM.S.INV(RAND())</f>
        <v>1.7987591252716473</v>
      </c>
      <c r="AL441" s="23">
        <f ca="1">SQRT(Inputs!$B$38)*E441+SQRT(1-Inputs!$B$38)*_xlfn.NORM.S.INV(RAND())</f>
        <v>0.39219930681632209</v>
      </c>
      <c r="AM441" s="23">
        <f ca="1">SQRT(Inputs!$B$38)*F441+SQRT(1-Inputs!$B$38)*_xlfn.NORM.S.INV(RAND())</f>
        <v>-0.10218865000843322</v>
      </c>
      <c r="AN441" s="23">
        <f ca="1">SQRT(Inputs!$B$38)*G441+SQRT(1-Inputs!$B$38)*_xlfn.NORM.S.INV(RAND())</f>
        <v>0.61875930889073361</v>
      </c>
      <c r="AO441" s="23">
        <f ca="1">SQRT(Inputs!$B$38)*H441+SQRT(1-Inputs!$B$38)*_xlfn.NORM.S.INV(RAND())</f>
        <v>-0.20172087032933328</v>
      </c>
      <c r="AP441" s="23">
        <f ca="1">SQRT(Inputs!$B$38)*I441+SQRT(1-Inputs!$B$38)*_xlfn.NORM.S.INV(RAND())</f>
        <v>-2.2022479301000728</v>
      </c>
      <c r="AQ441" s="23">
        <f ca="1">SQRT(Inputs!$B$38)*J441+SQRT(1-Inputs!$B$38)*_xlfn.NORM.S.INV(RAND())</f>
        <v>-1.0257308824133147</v>
      </c>
      <c r="AR441" s="23">
        <f ca="1">SQRT(Inputs!$B$38)*K441+SQRT(1-Inputs!$B$38)*_xlfn.NORM.S.INV(RAND())</f>
        <v>-0.6990114804427503</v>
      </c>
      <c r="AS441" s="23">
        <f ca="1">SQRT(Inputs!$B$38)*L441+SQRT(1-Inputs!$B$38)*_xlfn.NORM.S.INV(RAND())</f>
        <v>0.28417588694595458</v>
      </c>
      <c r="AT441" s="23">
        <f ca="1">SQRT(Inputs!$B$38)*M441+SQRT(1-Inputs!$B$38)*_xlfn.NORM.S.INV(RAND())</f>
        <v>-0.41174848004874581</v>
      </c>
      <c r="AU441" s="15">
        <f ca="1">Inputs!$B$6*EXP($B$8-0.5*C$5^2+C$5*N441)</f>
        <v>4718.1146834779938</v>
      </c>
      <c r="AV441" s="15">
        <f t="shared" ca="1" si="219"/>
        <v>6744.4184885979248</v>
      </c>
      <c r="AW441" s="15">
        <f t="shared" ca="1" si="220"/>
        <v>7602.692434991377</v>
      </c>
      <c r="AX441" s="15">
        <f t="shared" ca="1" si="221"/>
        <v>11255.245279922903</v>
      </c>
      <c r="AY441" s="15">
        <f t="shared" ca="1" si="222"/>
        <v>12122.463541149869</v>
      </c>
      <c r="AZ441" s="15">
        <f t="shared" ca="1" si="223"/>
        <v>12861.313694741937</v>
      </c>
      <c r="BA441" s="15">
        <f t="shared" ca="1" si="224"/>
        <v>14213.179468142474</v>
      </c>
      <c r="BB441" s="15">
        <f t="shared" ca="1" si="225"/>
        <v>17750.972256400419</v>
      </c>
      <c r="BC441" s="15">
        <f t="shared" ca="1" si="226"/>
        <v>21447.998691779827</v>
      </c>
      <c r="BD441" s="15">
        <f t="shared" ca="1" si="227"/>
        <v>27008.031162841202</v>
      </c>
      <c r="BE441" s="15">
        <f t="shared" ca="1" si="228"/>
        <v>29166.380623039298</v>
      </c>
      <c r="BF441" s="15">
        <f ca="1">Inputs!$B$13*EXP($B$9-0.5*C$6^2+C$6*Y441)</f>
        <v>13926.882998706604</v>
      </c>
      <c r="BG441" s="15">
        <f t="shared" ca="1" si="229"/>
        <v>19897.744545266556</v>
      </c>
      <c r="BH441" s="15">
        <f t="shared" ca="1" si="230"/>
        <v>26214.409341685918</v>
      </c>
      <c r="BI441" s="15">
        <f t="shared" ca="1" si="231"/>
        <v>37613.746289611307</v>
      </c>
      <c r="BJ441" s="15">
        <f t="shared" ca="1" si="232"/>
        <v>50038.561095335361</v>
      </c>
      <c r="BK441" s="15">
        <f t="shared" ca="1" si="233"/>
        <v>62482.361764248315</v>
      </c>
      <c r="BL441" s="15">
        <f t="shared" ca="1" si="234"/>
        <v>65465.615503128312</v>
      </c>
      <c r="BM441" s="15">
        <f t="shared" ca="1" si="235"/>
        <v>91480.059366591653</v>
      </c>
      <c r="BN441" s="15">
        <f t="shared" ca="1" si="236"/>
        <v>116665.97582263248</v>
      </c>
      <c r="BO441" s="15">
        <f t="shared" ca="1" si="237"/>
        <v>172659.72191777086</v>
      </c>
      <c r="BP441" s="15">
        <f t="shared" ca="1" si="238"/>
        <v>219256.48838918813</v>
      </c>
      <c r="BQ441" s="15">
        <f ca="1">Inputs!$B$20*EXP($B$10-0.5*C$7^2+C$7*AJ441)</f>
        <v>5707.7056250669157</v>
      </c>
      <c r="BR441" s="15">
        <f t="shared" ca="1" si="239"/>
        <v>13711.68773089587</v>
      </c>
      <c r="BS441" s="15">
        <f t="shared" ca="1" si="240"/>
        <v>21015.424433022305</v>
      </c>
      <c r="BT441" s="15">
        <f t="shared" ca="1" si="241"/>
        <v>28209.258379826169</v>
      </c>
      <c r="BU441" s="15">
        <f t="shared" ca="1" si="242"/>
        <v>45408.83468361204</v>
      </c>
      <c r="BV441" s="15">
        <f t="shared" ca="1" si="243"/>
        <v>60369.837065887055</v>
      </c>
      <c r="BW441" s="15">
        <f t="shared" ca="1" si="244"/>
        <v>52857.406308918828</v>
      </c>
      <c r="BX441" s="15">
        <f t="shared" ca="1" si="245"/>
        <v>60188.448416226354</v>
      </c>
      <c r="BY441" s="15">
        <f t="shared" ca="1" si="246"/>
        <v>73777.20036049292</v>
      </c>
      <c r="BZ441" s="15">
        <f t="shared" ca="1" si="247"/>
        <v>109071.48558259709</v>
      </c>
      <c r="CA441" s="15">
        <f t="shared" ca="1" si="248"/>
        <v>142402.38299552907</v>
      </c>
      <c r="CB441" s="15">
        <f ca="1">(AU441*DCF!C$10-DCF!C$5*MAX(AU441*DCF!C$10,0)-MAX(AU441-Inputs!$B$6,0)/Inputs!$B$10)*DCF!C$6</f>
        <v>1044.8149564764783</v>
      </c>
      <c r="CC441" s="15">
        <f ca="1">(AV441*DCF!D$10-DCF!D$5*MAX(AV441*DCF!D$10,0)-MAX(AV441-AU441,0)/Inputs!$B$10)*DCF!D$6</f>
        <v>1149.8451639197551</v>
      </c>
      <c r="CD441" s="15">
        <f ca="1">(AW441*DCF!E$10-DCF!E$5*MAX(AW441*DCF!E$10,0)-MAX(AW441-AV441,0)/Inputs!$B$10)*DCF!E$6</f>
        <v>1562.0218232701616</v>
      </c>
      <c r="CE441" s="15">
        <f ca="1">(AX441*DCF!F$10-DCF!F$5*MAX(AX441*DCF!F$10,0)-MAX(AX441-AW441,0)/Inputs!$B$10)*DCF!F$6</f>
        <v>1696.9964176869007</v>
      </c>
      <c r="CF441" s="15">
        <f ca="1">(AY441*DCF!G$10-DCF!G$5*MAX(AY441*DCF!G$10,0)-MAX(AY441-AX441,0)/Inputs!$B$10)*DCF!G$6</f>
        <v>2331.0162147199521</v>
      </c>
      <c r="CG441" s="15">
        <f ca="1">(AZ441*DCF!H$10-DCF!H$5*MAX(AZ441*DCF!H$10,0)-MAX(AZ441-AY441,0)/Inputs!$B$10)*DCF!H$6</f>
        <v>2365.8371886114865</v>
      </c>
      <c r="CH441" s="15">
        <f ca="1">(BA441*DCF!I$10-DCF!I$5*MAX(BA441*DCF!I$10,0)-MAX(BA441-AZ441,0)/Inputs!$B$10)*DCF!I$6</f>
        <v>2374.4760385277441</v>
      </c>
      <c r="CI441" s="15">
        <f ca="1">(BB441*DCF!J$10-DCF!J$5*MAX(BB441*DCF!J$10,0)-MAX(BB441-BA441,0)/Inputs!$B$10)*DCF!J$6</f>
        <v>2510.0138282966827</v>
      </c>
      <c r="CJ441" s="15">
        <f ca="1">(BC441*DCF!K$10-DCF!K$5*MAX(BC441*DCF!K$10,0)-MAX(BC441-BB441,0)/Inputs!$B$10)*DCF!K$6</f>
        <v>2935.2559106659319</v>
      </c>
      <c r="CK441" s="15">
        <f ca="1">(BD441*DCF!L$10-DCF!L$5*MAX(BD441*DCF!L$10,0)-MAX(BD441-BC441,0)/Inputs!$B$10)*DCF!L$6</f>
        <v>3354.3224599121454</v>
      </c>
      <c r="CL441" s="15">
        <f ca="1">(BE441*DCF!M$10-DCF!M$5*MAX(BE441*DCF!M$10,0)-MAX(BE441-BD441,0)/Inputs!$B$10)*DCF!M$6</f>
        <v>3857.9156404509481</v>
      </c>
      <c r="CM441" s="15">
        <f ca="1">(BF441*DCF!C$28-DCF!C$5*MAX(BF441*DCF!C$28,0)-MAX(BF441-Inputs!$B$13,0)/Inputs!$B$17)*DCF!C$6</f>
        <v>3663.8152971765062</v>
      </c>
      <c r="CN441" s="15">
        <f ca="1">(BG441*DCF!D$28-DCF!D$5*MAX(BG441*DCF!D$28,0)-MAX(BG441-BF441,0)/Inputs!$B$17)*DCF!D$6</f>
        <v>4586.4861567549297</v>
      </c>
      <c r="CO441" s="15">
        <f ca="1">(BH441*DCF!E$28-DCF!E$5*MAX(BH441*DCF!E$28,0)-MAX(BH441-BG441,0)/Inputs!$B$17)*DCF!E$6</f>
        <v>6179.4598271041914</v>
      </c>
      <c r="CP441" s="15">
        <f ca="1">(BI441*DCF!F$28-DCF!F$5*MAX(BI441*DCF!F$28,0)-MAX(BI441-BH441,0)/Inputs!$B$17)*DCF!F$6</f>
        <v>8135.7118674762005</v>
      </c>
      <c r="CQ441" s="15">
        <f ca="1">(BJ441*DCF!G$28-DCF!G$5*MAX(BJ441*DCF!G$28,0)-MAX(BJ441-BI441,0)/Inputs!$B$17)*DCF!G$6</f>
        <v>10893.153209514152</v>
      </c>
      <c r="CR441" s="15">
        <f ca="1">(BK441*DCF!H$28-DCF!H$5*MAX(BK441*DCF!H$28,0)-MAX(BK441-BJ441,0)/Inputs!$B$17)*DCF!H$6</f>
        <v>13519.160008495877</v>
      </c>
      <c r="CS441" s="15">
        <f ca="1">(BL441*DCF!I$28-DCF!I$5*MAX(BL441*DCF!I$28,0)-MAX(BL441-BK441,0)/Inputs!$B$17)*DCF!I$6</f>
        <v>14966.249941229122</v>
      </c>
      <c r="CT441" s="15">
        <f ca="1">(BM441*DCF!J$28-DCF!J$5*MAX(BM441*DCF!J$28,0)-MAX(BM441-BL441,0)/Inputs!$B$17)*DCF!J$6</f>
        <v>16958.344837534263</v>
      </c>
      <c r="CU441" s="15">
        <f ca="1">(BN441*DCF!K$28-DCF!K$5*MAX(BN441*DCF!K$28,0)-MAX(BN441-BM441,0)/Inputs!$B$17)*DCF!K$6</f>
        <v>21552.958664202375</v>
      </c>
      <c r="CV441" s="15">
        <f ca="1">(BO441*DCF!L$28-DCF!L$5*MAX(BO441*DCF!L$28,0)-MAX(BO441-BN441,0)/Inputs!$B$17)*DCF!L$6</f>
        <v>28113.452888901462</v>
      </c>
      <c r="CW441" s="15">
        <f ca="1">(BP441*DCF!M$28-DCF!M$5*MAX(BP441*DCF!M$28,0)-MAX(BP441-BO441,0)/Inputs!$B$17)*DCF!M$6</f>
        <v>36382.563747960536</v>
      </c>
      <c r="CX441" s="15">
        <f ca="1">(BQ441*DCF!C$46-DCF!C$5*MAX(BQ441*DCF!C$46,0)-MAX(BQ441-Inputs!$B$20,0)/Inputs!$B$24)*DCF!C$6</f>
        <v>-2476.0085162126434</v>
      </c>
      <c r="CY441" s="15">
        <f ca="1">(BR441*DCF!D$46-DCF!D$5*MAX(BR441*DCF!D$46,0)-MAX(BR441-BQ441,0)/Inputs!$B$24)*DCF!D$6</f>
        <v>-5755.4980604461289</v>
      </c>
      <c r="CZ441" s="15">
        <f ca="1">(BS441*DCF!E$46-DCF!E$5*MAX(BS441*DCF!E$46,0)-MAX(BS441-BR441,0)/Inputs!$B$24)*DCF!E$6</f>
        <v>-5364.0424690911814</v>
      </c>
      <c r="DA441" s="15">
        <f ca="1">(BT441*DCF!F$46-DCF!F$5*MAX(BT441*DCF!F$46,0)-MAX(BT441-BS441,0)/Inputs!$B$24)*DCF!F$6</f>
        <v>-4673.8789022258297</v>
      </c>
      <c r="DB441" s="15">
        <f ca="1">(BU441*DCF!G$46-DCF!G$5*MAX(BU441*DCF!G$46,0)-MAX(BU441-BT441,0)/Inputs!$B$24)*DCF!G$6</f>
        <v>-7313.0611283131111</v>
      </c>
      <c r="DC441" s="15">
        <f ca="1">(BV441*DCF!H$46-DCF!H$5*MAX(BV441*DCF!H$46,0)-MAX(BV441-BU441,0)/Inputs!$B$24)*DCF!H$6</f>
        <v>-4649.0398227094902</v>
      </c>
      <c r="DD441" s="15">
        <f ca="1">(BW441*DCF!I$46-DCF!I$5*MAX(BW441*DCF!I$46,0)-MAX(BW441-BV441,0)/Inputs!$B$24)*DCF!I$6</f>
        <v>1220.7622847615714</v>
      </c>
      <c r="DE441" s="15">
        <f ca="1">(BX441*DCF!J$46-DCF!J$5*MAX(BX441*DCF!J$46,0)-MAX(BX441-BW441,0)/Inputs!$B$24)*DCF!J$6</f>
        <v>580.66632660967241</v>
      </c>
      <c r="DF441" s="15">
        <f ca="1">(BY441*DCF!K$46-DCF!K$5*MAX(BY441*DCF!K$46,0)-MAX(BY441-BX441,0)/Inputs!$B$24)*DCF!K$6</f>
        <v>885.51739860781061</v>
      </c>
      <c r="DG441" s="15">
        <f ca="1">(BZ441*DCF!L$46-DCF!L$5*MAX(BZ441*DCF!L$46,0)-MAX(BZ441-BY441,0)/Inputs!$B$24)*DCF!L$6</f>
        <v>-447.6063102452477</v>
      </c>
      <c r="DH441" s="15">
        <f ca="1">(CA441*DCF!M$46-DCF!M$5*MAX(CA441*DCF!M$46,0)-MAX(CA441-BZ441,0)/Inputs!$B$24)*DCF!M$6</f>
        <v>4195.7571134091932</v>
      </c>
      <c r="DI441" s="15">
        <f ca="1">SUM(CB441:CL441)+BE441*DCF!M$10*(1+Inputs!$B$30)*(1-Inputs!$B$33)*(1-Inputs!$B$30/Inputs!$B$31)/(Inputs!$B$29-Inputs!$B$30)*DCF!M$6</f>
        <v>106352.93860191226</v>
      </c>
      <c r="DJ441" s="15">
        <f ca="1">SUM(CM441:CW441)+BP441*DCF!M$28*(1+Inputs!$B$30)*(1-Inputs!$B$33)*(1-Inputs!$B$30/Inputs!$B$31)/(Inputs!$B$29-Inputs!$B$30)*DCF!M$6</f>
        <v>978542.96518503351</v>
      </c>
      <c r="DK441" s="15">
        <f ca="1">SUM(CX441:DH441)+CA441*DCF!M$46*(1+Inputs!$B$30)*(1-Inputs!$B$33)*(1-Inputs!$B$30/Inputs!$B$31)/(Inputs!$B$29-Inputs!$B$30)*DCF!M$6</f>
        <v>196374.52066588204</v>
      </c>
      <c r="DM441" s="15">
        <f ca="1">DI441+DJ441+DK441+Inputs!$B$34+Inputs!$B$36-Inputs!$B$35</f>
        <v>1358121.4244528278</v>
      </c>
    </row>
    <row r="442" spans="1:117" x14ac:dyDescent="0.75">
      <c r="A442" s="11">
        <v>429</v>
      </c>
      <c r="C442" s="23">
        <f t="shared" ca="1" si="252"/>
        <v>-0.76842124560178049</v>
      </c>
      <c r="D442" s="23">
        <f t="shared" ca="1" si="252"/>
        <v>-0.70211775462373283</v>
      </c>
      <c r="E442" s="23">
        <f t="shared" ca="1" si="252"/>
        <v>0.14157019619637307</v>
      </c>
      <c r="F442" s="23">
        <f t="shared" ca="1" si="252"/>
        <v>0.54454535343084443</v>
      </c>
      <c r="G442" s="23">
        <f t="shared" ca="1" si="252"/>
        <v>-2.3389162464546063</v>
      </c>
      <c r="H442" s="23">
        <f t="shared" ca="1" si="252"/>
        <v>-1.2736111431423025</v>
      </c>
      <c r="I442" s="23">
        <f t="shared" ca="1" si="252"/>
        <v>-0.82884954676224587</v>
      </c>
      <c r="J442" s="23">
        <f t="shared" ca="1" si="252"/>
        <v>0.36686005306417196</v>
      </c>
      <c r="K442" s="23">
        <f t="shared" ca="1" si="252"/>
        <v>-0.89956270392088333</v>
      </c>
      <c r="L442" s="23">
        <f t="shared" ca="1" si="252"/>
        <v>0.10795709309851827</v>
      </c>
      <c r="M442" s="23">
        <f t="shared" ca="1" si="252"/>
        <v>1.9483533357759686</v>
      </c>
      <c r="N442" s="23">
        <f ca="1">SQRT(Inputs!$B$38)*C442+SQRT(1-Inputs!$B$38)*_xlfn.NORM.S.INV(RAND())</f>
        <v>-0.60554586754999196</v>
      </c>
      <c r="O442" s="23">
        <f ca="1">SQRT(Inputs!$B$38)*D442+SQRT(1-Inputs!$B$38)*_xlfn.NORM.S.INV(RAND())</f>
        <v>6.5384036176947324E-2</v>
      </c>
      <c r="P442" s="23">
        <f ca="1">SQRT(Inputs!$B$38)*E442+SQRT(1-Inputs!$B$38)*_xlfn.NORM.S.INV(RAND())</f>
        <v>-1.6845604915340345E-2</v>
      </c>
      <c r="Q442" s="23">
        <f ca="1">SQRT(Inputs!$B$38)*F442+SQRT(1-Inputs!$B$38)*_xlfn.NORM.S.INV(RAND())</f>
        <v>0.78280920771311258</v>
      </c>
      <c r="R442" s="23">
        <f ca="1">SQRT(Inputs!$B$38)*G442+SQRT(1-Inputs!$B$38)*_xlfn.NORM.S.INV(RAND())</f>
        <v>-1.3853440654180071</v>
      </c>
      <c r="S442" s="23">
        <f ca="1">SQRT(Inputs!$B$38)*H442+SQRT(1-Inputs!$B$38)*_xlfn.NORM.S.INV(RAND())</f>
        <v>-0.45456939946310287</v>
      </c>
      <c r="T442" s="23">
        <f ca="1">SQRT(Inputs!$B$38)*I442+SQRT(1-Inputs!$B$38)*_xlfn.NORM.S.INV(RAND())</f>
        <v>-1.0820947706670725</v>
      </c>
      <c r="U442" s="23">
        <f ca="1">SQRT(Inputs!$B$38)*J442+SQRT(1-Inputs!$B$38)*_xlfn.NORM.S.INV(RAND())</f>
        <v>0.13434007635638789</v>
      </c>
      <c r="V442" s="23">
        <f ca="1">SQRT(Inputs!$B$38)*K442+SQRT(1-Inputs!$B$38)*_xlfn.NORM.S.INV(RAND())</f>
        <v>0.6990227885275655</v>
      </c>
      <c r="W442" s="23">
        <f ca="1">SQRT(Inputs!$B$38)*L442+SQRT(1-Inputs!$B$38)*_xlfn.NORM.S.INV(RAND())</f>
        <v>-1.0345466682049713</v>
      </c>
      <c r="X442" s="23">
        <f ca="1">SQRT(Inputs!$B$38)*M442+SQRT(1-Inputs!$B$38)*_xlfn.NORM.S.INV(RAND())</f>
        <v>0.37726109659890228</v>
      </c>
      <c r="Y442" s="23">
        <f ca="1">SQRT(Inputs!$B$38)*C442+SQRT(1-Inputs!$B$38)*_xlfn.NORM.S.INV(RAND())</f>
        <v>-0.17350273543119324</v>
      </c>
      <c r="Z442" s="23">
        <f ca="1">SQRT(Inputs!$B$38)*D442+SQRT(1-Inputs!$B$38)*_xlfn.NORM.S.INV(RAND())</f>
        <v>-0.6946701532713988</v>
      </c>
      <c r="AA442" s="23">
        <f ca="1">SQRT(Inputs!$B$38)*E442+SQRT(1-Inputs!$B$38)*_xlfn.NORM.S.INV(RAND())</f>
        <v>-0.52533415191474442</v>
      </c>
      <c r="AB442" s="23">
        <f ca="1">SQRT(Inputs!$B$38)*F442+SQRT(1-Inputs!$B$38)*_xlfn.NORM.S.INV(RAND())</f>
        <v>0.42424007889252191</v>
      </c>
      <c r="AC442" s="23">
        <f ca="1">SQRT(Inputs!$B$38)*G442+SQRT(1-Inputs!$B$38)*_xlfn.NORM.S.INV(RAND())</f>
        <v>-0.75602859259502109</v>
      </c>
      <c r="AD442" s="23">
        <f ca="1">SQRT(Inputs!$B$38)*H442+SQRT(1-Inputs!$B$38)*_xlfn.NORM.S.INV(RAND())</f>
        <v>-1.4712064032703402</v>
      </c>
      <c r="AE442" s="23">
        <f ca="1">SQRT(Inputs!$B$38)*I442+SQRT(1-Inputs!$B$38)*_xlfn.NORM.S.INV(RAND())</f>
        <v>0.20768992473995562</v>
      </c>
      <c r="AF442" s="23">
        <f ca="1">SQRT(Inputs!$B$38)*J442+SQRT(1-Inputs!$B$38)*_xlfn.NORM.S.INV(RAND())</f>
        <v>-1.6116832966285792</v>
      </c>
      <c r="AG442" s="23">
        <f ca="1">SQRT(Inputs!$B$38)*K442+SQRT(1-Inputs!$B$38)*_xlfn.NORM.S.INV(RAND())</f>
        <v>-0.40526049377177359</v>
      </c>
      <c r="AH442" s="23">
        <f ca="1">SQRT(Inputs!$B$38)*L442+SQRT(1-Inputs!$B$38)*_xlfn.NORM.S.INV(RAND())</f>
        <v>-1.3057809095500523</v>
      </c>
      <c r="AI442" s="23">
        <f ca="1">SQRT(Inputs!$B$38)*M442+SQRT(1-Inputs!$B$38)*_xlfn.NORM.S.INV(RAND())</f>
        <v>0.9887464246290153</v>
      </c>
      <c r="AJ442" s="23">
        <f ca="1">SQRT(Inputs!$B$38)*C442+SQRT(1-Inputs!$B$38)*_xlfn.NORM.S.INV(RAND())</f>
        <v>-1.0172589858922816</v>
      </c>
      <c r="AK442" s="23">
        <f ca="1">SQRT(Inputs!$B$38)*D442+SQRT(1-Inputs!$B$38)*_xlfn.NORM.S.INV(RAND())</f>
        <v>-1.3091632416636816</v>
      </c>
      <c r="AL442" s="23">
        <f ca="1">SQRT(Inputs!$B$38)*E442+SQRT(1-Inputs!$B$38)*_xlfn.NORM.S.INV(RAND())</f>
        <v>0.84592887495283586</v>
      </c>
      <c r="AM442" s="23">
        <f ca="1">SQRT(Inputs!$B$38)*F442+SQRT(1-Inputs!$B$38)*_xlfn.NORM.S.INV(RAND())</f>
        <v>0.54835225503300133</v>
      </c>
      <c r="AN442" s="23">
        <f ca="1">SQRT(Inputs!$B$38)*G442+SQRT(1-Inputs!$B$38)*_xlfn.NORM.S.INV(RAND())</f>
        <v>-1.9415473546355293</v>
      </c>
      <c r="AO442" s="23">
        <f ca="1">SQRT(Inputs!$B$38)*H442+SQRT(1-Inputs!$B$38)*_xlfn.NORM.S.INV(RAND())</f>
        <v>-0.53440281777421617</v>
      </c>
      <c r="AP442" s="23">
        <f ca="1">SQRT(Inputs!$B$38)*I442+SQRT(1-Inputs!$B$38)*_xlfn.NORM.S.INV(RAND())</f>
        <v>-1.3618180860601039</v>
      </c>
      <c r="AQ442" s="23">
        <f ca="1">SQRT(Inputs!$B$38)*J442+SQRT(1-Inputs!$B$38)*_xlfn.NORM.S.INV(RAND())</f>
        <v>1.4530496088259788</v>
      </c>
      <c r="AR442" s="23">
        <f ca="1">SQRT(Inputs!$B$38)*K442+SQRT(1-Inputs!$B$38)*_xlfn.NORM.S.INV(RAND())</f>
        <v>-2.2725947122733858</v>
      </c>
      <c r="AS442" s="23">
        <f ca="1">SQRT(Inputs!$B$38)*L442+SQRT(1-Inputs!$B$38)*_xlfn.NORM.S.INV(RAND())</f>
        <v>0.39038583514857228</v>
      </c>
      <c r="AT442" s="23">
        <f ca="1">SQRT(Inputs!$B$38)*M442+SQRT(1-Inputs!$B$38)*_xlfn.NORM.S.INV(RAND())</f>
        <v>1.659155341981597</v>
      </c>
      <c r="AU442" s="15">
        <f ca="1">Inputs!$B$6*EXP($B$8-0.5*C$5^2+C$5*N442)</f>
        <v>4498.911890317263</v>
      </c>
      <c r="AV442" s="15">
        <f t="shared" ca="1" si="219"/>
        <v>5529.1383694598844</v>
      </c>
      <c r="AW442" s="15">
        <f t="shared" ca="1" si="220"/>
        <v>6726.5034463310722</v>
      </c>
      <c r="AX442" s="15">
        <f t="shared" ca="1" si="221"/>
        <v>9056.1316231569599</v>
      </c>
      <c r="AY442" s="15">
        <f t="shared" ca="1" si="222"/>
        <v>9414.2353770439149</v>
      </c>
      <c r="AZ442" s="15">
        <f t="shared" ca="1" si="223"/>
        <v>10951.7030076518</v>
      </c>
      <c r="BA442" s="15">
        <f t="shared" ca="1" si="224"/>
        <v>11967.06772460548</v>
      </c>
      <c r="BB442" s="15">
        <f t="shared" ca="1" si="225"/>
        <v>14849.869988538914</v>
      </c>
      <c r="BC442" s="15">
        <f t="shared" ca="1" si="226"/>
        <v>19456.880868045624</v>
      </c>
      <c r="BD442" s="15">
        <f t="shared" ca="1" si="227"/>
        <v>21638.060107954167</v>
      </c>
      <c r="BE442" s="15">
        <f t="shared" ca="1" si="228"/>
        <v>27441.573405928313</v>
      </c>
      <c r="BF442" s="15">
        <f ca="1">Inputs!$B$13*EXP($B$9-0.5*C$6^2+C$6*Y442)</f>
        <v>13363.370718978673</v>
      </c>
      <c r="BG442" s="15">
        <f t="shared" ca="1" si="229"/>
        <v>14367.747295807665</v>
      </c>
      <c r="BH442" s="15">
        <f t="shared" ca="1" si="230"/>
        <v>16089.931481490627</v>
      </c>
      <c r="BI442" s="15">
        <f t="shared" ca="1" si="231"/>
        <v>21025.575597084258</v>
      </c>
      <c r="BJ442" s="15">
        <f t="shared" ca="1" si="232"/>
        <v>23114.615943522174</v>
      </c>
      <c r="BK442" s="15">
        <f t="shared" ca="1" si="233"/>
        <v>23219.568929485824</v>
      </c>
      <c r="BL442" s="15">
        <f t="shared" ca="1" si="234"/>
        <v>29300.540537757999</v>
      </c>
      <c r="BM442" s="15">
        <f t="shared" ca="1" si="235"/>
        <v>29481.615648828621</v>
      </c>
      <c r="BN442" s="15">
        <f t="shared" ca="1" si="236"/>
        <v>34539.875995127957</v>
      </c>
      <c r="BO442" s="15">
        <f t="shared" ca="1" si="237"/>
        <v>36512.949547485448</v>
      </c>
      <c r="BP442" s="15">
        <f t="shared" ca="1" si="238"/>
        <v>50267.714210978149</v>
      </c>
      <c r="BQ442" s="15">
        <f ca="1">Inputs!$B$20*EXP($B$10-0.5*C$7^2+C$7*AJ442)</f>
        <v>2990.2866575938406</v>
      </c>
      <c r="BR442" s="15">
        <f t="shared" ca="1" si="239"/>
        <v>2677.2407575859015</v>
      </c>
      <c r="BS442" s="15">
        <f t="shared" ca="1" si="240"/>
        <v>4674.4299744716</v>
      </c>
      <c r="BT442" s="15">
        <f t="shared" ca="1" si="241"/>
        <v>7442.1415390198645</v>
      </c>
      <c r="BU442" s="15">
        <f t="shared" ca="1" si="242"/>
        <v>6447.5360513434807</v>
      </c>
      <c r="BV442" s="15">
        <f t="shared" ca="1" si="243"/>
        <v>7952.8328627223073</v>
      </c>
      <c r="BW442" s="15">
        <f t="shared" ca="1" si="244"/>
        <v>8318.7565091974229</v>
      </c>
      <c r="BX442" s="15">
        <f t="shared" ca="1" si="245"/>
        <v>15569.700550094652</v>
      </c>
      <c r="BY442" s="15">
        <f t="shared" ca="1" si="246"/>
        <v>14123.367247441171</v>
      </c>
      <c r="BZ442" s="15">
        <f t="shared" ca="1" si="247"/>
        <v>21291.531477965</v>
      </c>
      <c r="CA442" s="15">
        <f t="shared" ca="1" si="248"/>
        <v>40163.711536999421</v>
      </c>
      <c r="CB442" s="15">
        <f ca="1">(AU442*DCF!C$10-DCF!C$5*MAX(AU442*DCF!C$10,0)-MAX(AU442-Inputs!$B$6,0)/Inputs!$B$10)*DCF!C$6</f>
        <v>1046.3779114626007</v>
      </c>
      <c r="CC442" s="15">
        <f ca="1">(AV442*DCF!D$10-DCF!D$5*MAX(AV442*DCF!D$10,0)-MAX(AV442-AU442,0)/Inputs!$B$10)*DCF!D$6</f>
        <v>1096.4962548764236</v>
      </c>
      <c r="CD442" s="15">
        <f ca="1">(AW442*DCF!E$10-DCF!E$5*MAX(AW442*DCF!E$10,0)-MAX(AW442-AV442,0)/Inputs!$B$10)*DCF!E$6</f>
        <v>1283.3463686272241</v>
      </c>
      <c r="CE442" s="15">
        <f ca="1">(AX442*DCF!F$10-DCF!F$5*MAX(AX442*DCF!F$10,0)-MAX(AX442-AW442,0)/Inputs!$B$10)*DCF!F$6</f>
        <v>1492.2012353890138</v>
      </c>
      <c r="CF442" s="15">
        <f ca="1">(AY442*DCF!G$10-DCF!G$5*MAX(AY442*DCF!G$10,0)-MAX(AY442-AX442,0)/Inputs!$B$10)*DCF!G$6</f>
        <v>1870.8739006424221</v>
      </c>
      <c r="CG442" s="15">
        <f ca="1">(AZ442*DCF!H$10-DCF!H$5*MAX(AZ442*DCF!H$10,0)-MAX(AZ442-AY442,0)/Inputs!$B$10)*DCF!H$6</f>
        <v>1853.2760538281343</v>
      </c>
      <c r="CH442" s="15">
        <f ca="1">(BA442*DCF!I$10-DCF!I$5*MAX(BA442*DCF!I$10,0)-MAX(BA442-AZ442,0)/Inputs!$B$10)*DCF!I$6</f>
        <v>2019.3913245783838</v>
      </c>
      <c r="CI442" s="15">
        <f ca="1">(BB442*DCF!J$10-DCF!J$5*MAX(BB442*DCF!J$10,0)-MAX(BB442-BA442,0)/Inputs!$B$10)*DCF!J$6</f>
        <v>2111.4309682173134</v>
      </c>
      <c r="CJ442" s="15">
        <f ca="1">(BC442*DCF!K$10-DCF!K$5*MAX(BC442*DCF!K$10,0)-MAX(BC442-BB442,0)/Inputs!$B$10)*DCF!K$6</f>
        <v>2487.3339489110076</v>
      </c>
      <c r="CK442" s="15">
        <f ca="1">(BD442*DCF!L$10-DCF!L$5*MAX(BD442*DCF!L$10,0)-MAX(BD442-BC442,0)/Inputs!$B$10)*DCF!L$6</f>
        <v>2981.3691408333279</v>
      </c>
      <c r="CL442" s="15">
        <f ca="1">(BE442*DCF!M$10-DCF!M$5*MAX(BE442*DCF!M$10,0)-MAX(BE442-BD442,0)/Inputs!$B$10)*DCF!M$6</f>
        <v>3179.0692647203791</v>
      </c>
      <c r="CM442" s="15">
        <f ca="1">(BF442*DCF!C$28-DCF!C$5*MAX(BF442*DCF!C$28,0)-MAX(BF442-Inputs!$B$13,0)/Inputs!$B$17)*DCF!C$6</f>
        <v>3621.9764490834086</v>
      </c>
      <c r="CN442" s="15">
        <f ca="1">(BG442*DCF!D$28-DCF!D$5*MAX(BG442*DCF!D$28,0)-MAX(BG442-BF442,0)/Inputs!$B$17)*DCF!D$6</f>
        <v>4017.3533794893342</v>
      </c>
      <c r="CO442" s="15">
        <f ca="1">(BH442*DCF!E$28-DCF!E$5*MAX(BH442*DCF!E$28,0)-MAX(BH442-BG442,0)/Inputs!$B$17)*DCF!E$6</f>
        <v>4217.5363025053157</v>
      </c>
      <c r="CP442" s="15">
        <f ca="1">(BI442*DCF!F$28-DCF!F$5*MAX(BI442*DCF!F$28,0)-MAX(BI442-BH442,0)/Inputs!$B$17)*DCF!F$6</f>
        <v>4809.2779177628518</v>
      </c>
      <c r="CQ442" s="15">
        <f ca="1">(BJ442*DCF!G$28-DCF!G$5*MAX(BJ442*DCF!G$28,0)-MAX(BJ442-BI442,0)/Inputs!$B$17)*DCF!G$6</f>
        <v>5645.9065275605562</v>
      </c>
      <c r="CR442" s="15">
        <f ca="1">(BK442*DCF!H$28-DCF!H$5*MAX(BK442*DCF!H$28,0)-MAX(BK442-BJ442,0)/Inputs!$B$17)*DCF!H$6</f>
        <v>5726.1488227891487</v>
      </c>
      <c r="CS442" s="15">
        <f ca="1">(BL442*DCF!I$28-DCF!I$5*MAX(BL442*DCF!I$28,0)-MAX(BL442-BK442,0)/Inputs!$B$17)*DCF!I$6</f>
        <v>6017.3052445464191</v>
      </c>
      <c r="CT442" s="15">
        <f ca="1">(BM442*DCF!J$28-DCF!J$5*MAX(BM442*DCF!J$28,0)-MAX(BM442-BL442,0)/Inputs!$B$17)*DCF!J$6</f>
        <v>6552.8386673708692</v>
      </c>
      <c r="CU442" s="15">
        <f ca="1">(BN442*DCF!K$28-DCF!K$5*MAX(BN442*DCF!K$28,0)-MAX(BN442-BM442,0)/Inputs!$B$17)*DCF!K$6</f>
        <v>6674.6731633111021</v>
      </c>
      <c r="CV442" s="15">
        <f ca="1">(BO442*DCF!L$28-DCF!L$5*MAX(BO442*DCF!L$28,0)-MAX(BO442-BN442,0)/Inputs!$B$17)*DCF!L$6</f>
        <v>7061.8432743962558</v>
      </c>
      <c r="CW442" s="15">
        <f ca="1">(BP442*DCF!M$28-DCF!M$5*MAX(BP442*DCF!M$28,0)-MAX(BP442-BO442,0)/Inputs!$B$17)*DCF!M$6</f>
        <v>8020.140113657746</v>
      </c>
      <c r="CX442" s="15">
        <f ca="1">(BQ442*DCF!C$46-DCF!C$5*MAX(BQ442*DCF!C$46,0)-MAX(BQ442-Inputs!$B$20,0)/Inputs!$B$24)*DCF!C$6</f>
        <v>-690.59738050666067</v>
      </c>
      <c r="CY442" s="15">
        <f ca="1">(BR442*DCF!D$46-DCF!D$5*MAX(BR442*DCF!D$46,0)-MAX(BR442-BQ442,0)/Inputs!$B$24)*DCF!D$6</f>
        <v>-456.94256325837165</v>
      </c>
      <c r="CZ442" s="15">
        <f ca="1">(BS442*DCF!E$46-DCF!E$5*MAX(BS442*DCF!E$46,0)-MAX(BS442-BR442,0)/Inputs!$B$24)*DCF!E$6</f>
        <v>-1339.9964908213144</v>
      </c>
      <c r="DA442" s="15">
        <f ca="1">(BT442*DCF!F$46-DCF!F$5*MAX(BT442*DCF!F$46,0)-MAX(BT442-BS442,0)/Inputs!$B$24)*DCF!F$6</f>
        <v>-1549.7950743684326</v>
      </c>
      <c r="DB442" s="15">
        <f ca="1">(BU442*DCF!G$46-DCF!G$5*MAX(BU442*DCF!G$46,0)-MAX(BU442-BT442,0)/Inputs!$B$24)*DCF!G$6</f>
        <v>-216.8823739913978</v>
      </c>
      <c r="DC442" s="15">
        <f ca="1">(BV442*DCF!H$46-DCF!H$5*MAX(BV442*DCF!H$46,0)-MAX(BV442-BU442,0)/Inputs!$B$24)*DCF!H$6</f>
        <v>-467.76176102938462</v>
      </c>
      <c r="DD442" s="15">
        <f ca="1">(BW442*DCF!I$46-DCF!I$5*MAX(BW442*DCF!I$46,0)-MAX(BW442-BV442,0)/Inputs!$B$24)*DCF!I$6</f>
        <v>87.082382750435499</v>
      </c>
      <c r="DE442" s="15">
        <f ca="1">(BX442*DCF!J$46-DCF!J$5*MAX(BX442*DCF!J$46,0)-MAX(BX442-BW442,0)/Inputs!$B$24)*DCF!J$6</f>
        <v>-1269.7260259453412</v>
      </c>
      <c r="DF442" s="15">
        <f ca="1">(BY442*DCF!K$46-DCF!K$5*MAX(BY442*DCF!K$46,0)-MAX(BY442-BX442,0)/Inputs!$B$24)*DCF!K$6</f>
        <v>806.77381763935034</v>
      </c>
      <c r="DG442" s="15">
        <f ca="1">(BZ442*DCF!L$46-DCF!L$5*MAX(BZ442*DCF!L$46,0)-MAX(BZ442-BY442,0)/Inputs!$B$24)*DCF!L$6</f>
        <v>-150.39421742843766</v>
      </c>
      <c r="DH442" s="15">
        <f ca="1">(CA442*DCF!M$46-DCF!M$5*MAX(CA442*DCF!M$46,0)-MAX(CA442-BZ442,0)/Inputs!$B$24)*DCF!M$6</f>
        <v>-796.66890154165469</v>
      </c>
      <c r="DI442" s="15">
        <f ca="1">SUM(CB442:CL442)+BE442*DCF!M$10*(1+Inputs!$B$30)*(1-Inputs!$B$33)*(1-Inputs!$B$30/Inputs!$B$31)/(Inputs!$B$29-Inputs!$B$30)*DCF!M$6</f>
        <v>97791.428038026192</v>
      </c>
      <c r="DJ442" s="15">
        <f ca="1">SUM(CM442:CW442)+BP442*DCF!M$28*(1+Inputs!$B$30)*(1-Inputs!$B$33)*(1-Inputs!$B$30/Inputs!$B$31)/(Inputs!$B$29-Inputs!$B$30)*DCF!M$6</f>
        <v>248892.61769028287</v>
      </c>
      <c r="DK442" s="15">
        <f ca="1">SUM(CX442:DH442)+CA442*DCF!M$46*(1+Inputs!$B$30)*(1-Inputs!$B$33)*(1-Inputs!$B$30/Inputs!$B$31)/(Inputs!$B$29-Inputs!$B$30)*DCF!M$6</f>
        <v>56052.947143482896</v>
      </c>
      <c r="DM442" s="15">
        <f ca="1">DI442+DJ442+DK442+Inputs!$B$34+Inputs!$B$36-Inputs!$B$35</f>
        <v>479587.992871792</v>
      </c>
    </row>
    <row r="443" spans="1:117" x14ac:dyDescent="0.75">
      <c r="A443" s="11">
        <v>430</v>
      </c>
      <c r="C443" s="23">
        <f t="shared" ca="1" si="252"/>
        <v>9.7747402124833557E-2</v>
      </c>
      <c r="D443" s="23">
        <f t="shared" ca="1" si="252"/>
        <v>0.16812567764568495</v>
      </c>
      <c r="E443" s="23">
        <f t="shared" ca="1" si="252"/>
        <v>1.3817483933703616</v>
      </c>
      <c r="F443" s="23">
        <f t="shared" ca="1" si="252"/>
        <v>1.8229153330573686</v>
      </c>
      <c r="G443" s="23">
        <f t="shared" ca="1" si="252"/>
        <v>-0.70854699997468806</v>
      </c>
      <c r="H443" s="23">
        <f t="shared" ca="1" si="252"/>
        <v>1.8502494851173154E-2</v>
      </c>
      <c r="I443" s="23">
        <f t="shared" ca="1" si="252"/>
        <v>1.0109542889923311</v>
      </c>
      <c r="J443" s="23">
        <f t="shared" ca="1" si="252"/>
        <v>2.8697298683143118E-2</v>
      </c>
      <c r="K443" s="23">
        <f t="shared" ca="1" si="252"/>
        <v>0.70698671778661437</v>
      </c>
      <c r="L443" s="23">
        <f t="shared" ca="1" si="252"/>
        <v>0.3451982027404813</v>
      </c>
      <c r="M443" s="23">
        <f t="shared" ca="1" si="252"/>
        <v>0.19709630002022377</v>
      </c>
      <c r="N443" s="23">
        <f ca="1">SQRT(Inputs!$B$38)*C443+SQRT(1-Inputs!$B$38)*_xlfn.NORM.S.INV(RAND())</f>
        <v>0.16778006015228233</v>
      </c>
      <c r="O443" s="23">
        <f ca="1">SQRT(Inputs!$B$38)*D443+SQRT(1-Inputs!$B$38)*_xlfn.NORM.S.INV(RAND())</f>
        <v>-0.41987810964899208</v>
      </c>
      <c r="P443" s="23">
        <f ca="1">SQRT(Inputs!$B$38)*E443+SQRT(1-Inputs!$B$38)*_xlfn.NORM.S.INV(RAND())</f>
        <v>0.66257594830646127</v>
      </c>
      <c r="Q443" s="23">
        <f ca="1">SQRT(Inputs!$B$38)*F443+SQRT(1-Inputs!$B$38)*_xlfn.NORM.S.INV(RAND())</f>
        <v>-0.18818126219021436</v>
      </c>
      <c r="R443" s="23">
        <f ca="1">SQRT(Inputs!$B$38)*G443+SQRT(1-Inputs!$B$38)*_xlfn.NORM.S.INV(RAND())</f>
        <v>-1.5590897529888705</v>
      </c>
      <c r="S443" s="23">
        <f ca="1">SQRT(Inputs!$B$38)*H443+SQRT(1-Inputs!$B$38)*_xlfn.NORM.S.INV(RAND())</f>
        <v>1.0149908785382113</v>
      </c>
      <c r="T443" s="23">
        <f ca="1">SQRT(Inputs!$B$38)*I443+SQRT(1-Inputs!$B$38)*_xlfn.NORM.S.INV(RAND())</f>
        <v>0.83596865993119862</v>
      </c>
      <c r="U443" s="23">
        <f ca="1">SQRT(Inputs!$B$38)*J443+SQRT(1-Inputs!$B$38)*_xlfn.NORM.S.INV(RAND())</f>
        <v>0.70308085067853276</v>
      </c>
      <c r="V443" s="23">
        <f ca="1">SQRT(Inputs!$B$38)*K443+SQRT(1-Inputs!$B$38)*_xlfn.NORM.S.INV(RAND())</f>
        <v>0.3596848458291087</v>
      </c>
      <c r="W443" s="23">
        <f ca="1">SQRT(Inputs!$B$38)*L443+SQRT(1-Inputs!$B$38)*_xlfn.NORM.S.INV(RAND())</f>
        <v>-0.21993313539318718</v>
      </c>
      <c r="X443" s="23">
        <f ca="1">SQRT(Inputs!$B$38)*M443+SQRT(1-Inputs!$B$38)*_xlfn.NORM.S.INV(RAND())</f>
        <v>0.38886728772626133</v>
      </c>
      <c r="Y443" s="23">
        <f ca="1">SQRT(Inputs!$B$38)*C443+SQRT(1-Inputs!$B$38)*_xlfn.NORM.S.INV(RAND())</f>
        <v>-0.43414562473260693</v>
      </c>
      <c r="Z443" s="23">
        <f ca="1">SQRT(Inputs!$B$38)*D443+SQRT(1-Inputs!$B$38)*_xlfn.NORM.S.INV(RAND())</f>
        <v>-0.99172748719400816</v>
      </c>
      <c r="AA443" s="23">
        <f ca="1">SQRT(Inputs!$B$38)*E443+SQRT(1-Inputs!$B$38)*_xlfn.NORM.S.INV(RAND())</f>
        <v>1.3455079995894832</v>
      </c>
      <c r="AB443" s="23">
        <f ca="1">SQRT(Inputs!$B$38)*F443+SQRT(1-Inputs!$B$38)*_xlfn.NORM.S.INV(RAND())</f>
        <v>1.7708133339436771</v>
      </c>
      <c r="AC443" s="23">
        <f ca="1">SQRT(Inputs!$B$38)*G443+SQRT(1-Inputs!$B$38)*_xlfn.NORM.S.INV(RAND())</f>
        <v>-2.2944797459656607E-2</v>
      </c>
      <c r="AD443" s="23">
        <f ca="1">SQRT(Inputs!$B$38)*H443+SQRT(1-Inputs!$B$38)*_xlfn.NORM.S.INV(RAND())</f>
        <v>-1.2775053271876196</v>
      </c>
      <c r="AE443" s="23">
        <f ca="1">SQRT(Inputs!$B$38)*I443+SQRT(1-Inputs!$B$38)*_xlfn.NORM.S.INV(RAND())</f>
        <v>1.3208933942857404</v>
      </c>
      <c r="AF443" s="23">
        <f ca="1">SQRT(Inputs!$B$38)*J443+SQRT(1-Inputs!$B$38)*_xlfn.NORM.S.INV(RAND())</f>
        <v>-0.1397977871293242</v>
      </c>
      <c r="AG443" s="23">
        <f ca="1">SQRT(Inputs!$B$38)*K443+SQRT(1-Inputs!$B$38)*_xlfn.NORM.S.INV(RAND())</f>
        <v>0.64115359968235985</v>
      </c>
      <c r="AH443" s="23">
        <f ca="1">SQRT(Inputs!$B$38)*L443+SQRT(1-Inputs!$B$38)*_xlfn.NORM.S.INV(RAND())</f>
        <v>1.1734906356380395</v>
      </c>
      <c r="AI443" s="23">
        <f ca="1">SQRT(Inputs!$B$38)*M443+SQRT(1-Inputs!$B$38)*_xlfn.NORM.S.INV(RAND())</f>
        <v>5.2960617195238036E-2</v>
      </c>
      <c r="AJ443" s="23">
        <f ca="1">SQRT(Inputs!$B$38)*C443+SQRT(1-Inputs!$B$38)*_xlfn.NORM.S.INV(RAND())</f>
        <v>-0.94299878567793938</v>
      </c>
      <c r="AK443" s="23">
        <f ca="1">SQRT(Inputs!$B$38)*D443+SQRT(1-Inputs!$B$38)*_xlfn.NORM.S.INV(RAND())</f>
        <v>0.89921973128829702</v>
      </c>
      <c r="AL443" s="23">
        <f ca="1">SQRT(Inputs!$B$38)*E443+SQRT(1-Inputs!$B$38)*_xlfn.NORM.S.INV(RAND())</f>
        <v>1.6840866672981218</v>
      </c>
      <c r="AM443" s="23">
        <f ca="1">SQRT(Inputs!$B$38)*F443+SQRT(1-Inputs!$B$38)*_xlfn.NORM.S.INV(RAND())</f>
        <v>0.96561091965976042</v>
      </c>
      <c r="AN443" s="23">
        <f ca="1">SQRT(Inputs!$B$38)*G443+SQRT(1-Inputs!$B$38)*_xlfn.NORM.S.INV(RAND())</f>
        <v>0.12760677595919989</v>
      </c>
      <c r="AO443" s="23">
        <f ca="1">SQRT(Inputs!$B$38)*H443+SQRT(1-Inputs!$B$38)*_xlfn.NORM.S.INV(RAND())</f>
        <v>-0.97423555367858694</v>
      </c>
      <c r="AP443" s="23">
        <f ca="1">SQRT(Inputs!$B$38)*I443+SQRT(1-Inputs!$B$38)*_xlfn.NORM.S.INV(RAND())</f>
        <v>0.65460902693342782</v>
      </c>
      <c r="AQ443" s="23">
        <f ca="1">SQRT(Inputs!$B$38)*J443+SQRT(1-Inputs!$B$38)*_xlfn.NORM.S.INV(RAND())</f>
        <v>0.86038246867458579</v>
      </c>
      <c r="AR443" s="23">
        <f ca="1">SQRT(Inputs!$B$38)*K443+SQRT(1-Inputs!$B$38)*_xlfn.NORM.S.INV(RAND())</f>
        <v>-0.62626318005008597</v>
      </c>
      <c r="AS443" s="23">
        <f ca="1">SQRT(Inputs!$B$38)*L443+SQRT(1-Inputs!$B$38)*_xlfn.NORM.S.INV(RAND())</f>
        <v>0.16980739017673802</v>
      </c>
      <c r="AT443" s="23">
        <f ca="1">SQRT(Inputs!$B$38)*M443+SQRT(1-Inputs!$B$38)*_xlfn.NORM.S.INV(RAND())</f>
        <v>-0.49372196656090994</v>
      </c>
      <c r="AU443" s="15">
        <f ca="1">Inputs!$B$6*EXP($B$8-0.5*C$5^2+C$5*N443)</f>
        <v>5098.8560544324346</v>
      </c>
      <c r="AV443" s="15">
        <f t="shared" ca="1" si="219"/>
        <v>5834.9376096264323</v>
      </c>
      <c r="AW443" s="15">
        <f t="shared" ca="1" si="220"/>
        <v>7779.7811739096915</v>
      </c>
      <c r="AX443" s="15">
        <f t="shared" ca="1" si="221"/>
        <v>9277.6302544339633</v>
      </c>
      <c r="AY443" s="15">
        <f t="shared" ca="1" si="222"/>
        <v>9450.7645391658825</v>
      </c>
      <c r="AZ443" s="15">
        <f t="shared" ca="1" si="223"/>
        <v>12925.40550389356</v>
      </c>
      <c r="BA443" s="15">
        <f t="shared" ca="1" si="224"/>
        <v>17263.635253159206</v>
      </c>
      <c r="BB443" s="15">
        <f t="shared" ca="1" si="225"/>
        <v>22678.488005499305</v>
      </c>
      <c r="BC443" s="15">
        <f t="shared" ca="1" si="226"/>
        <v>28756.683958598591</v>
      </c>
      <c r="BD443" s="15">
        <f t="shared" ca="1" si="227"/>
        <v>34512.339618692356</v>
      </c>
      <c r="BE443" s="15">
        <f t="shared" ca="1" si="228"/>
        <v>43815.137411557123</v>
      </c>
      <c r="BF443" s="15">
        <f ca="1">Inputs!$B$13*EXP($B$9-0.5*C$6^2+C$6*Y443)</f>
        <v>12690.39724217103</v>
      </c>
      <c r="BG443" s="15">
        <f t="shared" ca="1" si="229"/>
        <v>12932.112005284987</v>
      </c>
      <c r="BH443" s="15">
        <f t="shared" ca="1" si="230"/>
        <v>19751.201170159609</v>
      </c>
      <c r="BI443" s="15">
        <f t="shared" ca="1" si="231"/>
        <v>31754.1694309507</v>
      </c>
      <c r="BJ443" s="15">
        <f t="shared" ca="1" si="232"/>
        <v>38800.004077072801</v>
      </c>
      <c r="BK443" s="15">
        <f t="shared" ca="1" si="233"/>
        <v>40017.694775212818</v>
      </c>
      <c r="BL443" s="15">
        <f t="shared" ca="1" si="234"/>
        <v>58334.52635800375</v>
      </c>
      <c r="BM443" s="15">
        <f t="shared" ca="1" si="235"/>
        <v>70471.179262668942</v>
      </c>
      <c r="BN443" s="15">
        <f t="shared" ca="1" si="236"/>
        <v>93592.41772078861</v>
      </c>
      <c r="BO443" s="15">
        <f t="shared" ca="1" si="237"/>
        <v>131985.61966760919</v>
      </c>
      <c r="BP443" s="15">
        <f t="shared" ca="1" si="238"/>
        <v>163427.23703788675</v>
      </c>
      <c r="BQ443" s="15">
        <f ca="1">Inputs!$B$20*EXP($B$10-0.5*C$7^2+C$7*AJ443)</f>
        <v>3070.0936387503821</v>
      </c>
      <c r="BR443" s="15">
        <f t="shared" ca="1" si="239"/>
        <v>5542.6004919221505</v>
      </c>
      <c r="BS443" s="15">
        <f t="shared" ca="1" si="240"/>
        <v>12311.153970191041</v>
      </c>
      <c r="BT443" s="15">
        <f t="shared" ca="1" si="241"/>
        <v>21867.849588747162</v>
      </c>
      <c r="BU443" s="15">
        <f t="shared" ca="1" si="242"/>
        <v>31256.57769762622</v>
      </c>
      <c r="BV443" s="15">
        <f t="shared" ca="1" si="243"/>
        <v>34916.73793579809</v>
      </c>
      <c r="BW443" s="15">
        <f t="shared" ca="1" si="244"/>
        <v>55964.981497153931</v>
      </c>
      <c r="BX443" s="15">
        <f t="shared" ca="1" si="245"/>
        <v>93011.738280369143</v>
      </c>
      <c r="BY443" s="15">
        <f t="shared" ca="1" si="246"/>
        <v>115608.97020438316</v>
      </c>
      <c r="BZ443" s="15">
        <f t="shared" ca="1" si="247"/>
        <v>167359.21745360646</v>
      </c>
      <c r="CA443" s="15">
        <f t="shared" ca="1" si="248"/>
        <v>215342.32836137051</v>
      </c>
      <c r="CB443" s="15">
        <f ca="1">(AU443*DCF!C$10-DCF!C$5*MAX(AU443*DCF!C$10,0)-MAX(AU443-Inputs!$B$6,0)/Inputs!$B$10)*DCF!C$6</f>
        <v>1042.1002026379181</v>
      </c>
      <c r="CC443" s="15">
        <f ca="1">(AV443*DCF!D$10-DCF!D$5*MAX(AV443*DCF!D$10,0)-MAX(AV443-AU443,0)/Inputs!$B$10)*DCF!D$6</f>
        <v>1242.752289330502</v>
      </c>
      <c r="CD443" s="15">
        <f ca="1">(AW443*DCF!E$10-DCF!E$5*MAX(AW443*DCF!E$10,0)-MAX(AW443-AV443,0)/Inputs!$B$10)*DCF!E$6</f>
        <v>1358.1683194516716</v>
      </c>
      <c r="CE443" s="15">
        <f ca="1">(AX443*DCF!F$10-DCF!F$5*MAX(AX443*DCF!F$10,0)-MAX(AX443-AW443,0)/Inputs!$B$10)*DCF!F$6</f>
        <v>1713.6266413161154</v>
      </c>
      <c r="CF443" s="15">
        <f ca="1">(AY443*DCF!G$10-DCF!G$5*MAX(AY443*DCF!G$10,0)-MAX(AY443-AX443,0)/Inputs!$B$10)*DCF!G$6</f>
        <v>1913.954692170244</v>
      </c>
      <c r="CG443" s="15">
        <f ca="1">(AZ443*DCF!H$10-DCF!H$5*MAX(AZ443*DCF!H$10,0)-MAX(AZ443-AY443,0)/Inputs!$B$10)*DCF!H$6</f>
        <v>1892.4919552776107</v>
      </c>
      <c r="CH443" s="15">
        <f ca="1">(BA443*DCF!I$10-DCF!I$5*MAX(BA443*DCF!I$10,0)-MAX(BA443-AZ443,0)/Inputs!$B$10)*DCF!I$6</f>
        <v>2441.8147047090738</v>
      </c>
      <c r="CI443" s="15">
        <f ca="1">(BB443*DCF!J$10-DCF!J$5*MAX(BB443*DCF!J$10,0)-MAX(BB443-BA443,0)/Inputs!$B$10)*DCF!J$6</f>
        <v>3071.1494581855691</v>
      </c>
      <c r="CJ443" s="15">
        <f ca="1">(BC443*DCF!K$10-DCF!K$5*MAX(BC443*DCF!K$10,0)-MAX(BC443-BB443,0)/Inputs!$B$10)*DCF!K$6</f>
        <v>3778.509376042075</v>
      </c>
      <c r="CK443" s="15">
        <f ca="1">(BD443*DCF!L$10-DCF!L$5*MAX(BD443*DCF!L$10,0)-MAX(BD443-BC443,0)/Inputs!$B$10)*DCF!L$6</f>
        <v>4460.8176309819364</v>
      </c>
      <c r="CL443" s="15">
        <f ca="1">(BE443*DCF!M$10-DCF!M$5*MAX(BE443*DCF!M$10,0)-MAX(BE443-BD443,0)/Inputs!$B$10)*DCF!M$6</f>
        <v>5071.5639999089217</v>
      </c>
      <c r="CM443" s="15">
        <f ca="1">(BF443*DCF!C$28-DCF!C$5*MAX(BF443*DCF!C$28,0)-MAX(BF443-Inputs!$B$13,0)/Inputs!$B$17)*DCF!C$6</f>
        <v>3572.0104836914329</v>
      </c>
      <c r="CN443" s="15">
        <f ca="1">(BG443*DCF!D$28-DCF!D$5*MAX(BG443*DCF!D$28,0)-MAX(BG443-BF443,0)/Inputs!$B$17)*DCF!D$6</f>
        <v>3757.2364078324813</v>
      </c>
      <c r="CO443" s="15">
        <f ca="1">(BH443*DCF!E$28-DCF!E$5*MAX(BH443*DCF!E$28,0)-MAX(BH443-BG443,0)/Inputs!$B$17)*DCF!E$6</f>
        <v>4249.9432589166936</v>
      </c>
      <c r="CP443" s="15">
        <f ca="1">(BI443*DCF!F$28-DCF!F$5*MAX(BI443*DCF!F$28,0)-MAX(BI443-BH443,0)/Inputs!$B$17)*DCF!F$6</f>
        <v>6435.0904750301388</v>
      </c>
      <c r="CQ443" s="15">
        <f ca="1">(BJ443*DCF!G$28-DCF!G$5*MAX(BJ443*DCF!G$28,0)-MAX(BJ443-BI443,0)/Inputs!$B$17)*DCF!G$6</f>
        <v>8881.9156494488871</v>
      </c>
      <c r="CR443" s="15">
        <f ca="1">(BK443*DCF!H$28-DCF!H$5*MAX(BK443*DCF!H$28,0)-MAX(BK443-BJ443,0)/Inputs!$B$17)*DCF!H$6</f>
        <v>9707.622460493063</v>
      </c>
      <c r="CS443" s="15">
        <f ca="1">(BL443*DCF!I$28-DCF!I$5*MAX(BL443*DCF!I$28,0)-MAX(BL443-BK443,0)/Inputs!$B$17)*DCF!I$6</f>
        <v>11088.514165345483</v>
      </c>
      <c r="CT443" s="15">
        <f ca="1">(BM443*DCF!J$28-DCF!J$5*MAX(BM443*DCF!J$28,0)-MAX(BM443-BL443,0)/Inputs!$B$17)*DCF!J$6</f>
        <v>14111.702207956645</v>
      </c>
      <c r="CU443" s="15">
        <f ca="1">(BN443*DCF!K$28-DCF!K$5*MAX(BN443*DCF!K$28,0)-MAX(BN443-BM443,0)/Inputs!$B$17)*DCF!K$6</f>
        <v>16933.105620850372</v>
      </c>
      <c r="CV443" s="15">
        <f ca="1">(BO443*DCF!L$28-DCF!L$5*MAX(BO443*DCF!L$28,0)-MAX(BO443-BN443,0)/Inputs!$B$17)*DCF!L$6</f>
        <v>21989.646664765249</v>
      </c>
      <c r="CW443" s="15">
        <f ca="1">(BP443*DCF!M$28-DCF!M$5*MAX(BP443*DCF!M$28,0)-MAX(BP443-BO443,0)/Inputs!$B$17)*DCF!M$6</f>
        <v>27462.396726277486</v>
      </c>
      <c r="CX443" s="15">
        <f ca="1">(BQ443*DCF!C$46-DCF!C$5*MAX(BQ443*DCF!C$46,0)-MAX(BQ443-Inputs!$B$20,0)/Inputs!$B$24)*DCF!C$6</f>
        <v>-709.02855398392194</v>
      </c>
      <c r="CY443" s="15">
        <f ca="1">(BR443*DCF!D$46-DCF!D$5*MAX(BR443*DCF!D$46,0)-MAX(BR443-BQ443,0)/Inputs!$B$24)*DCF!D$6</f>
        <v>-2000.9907994349016</v>
      </c>
      <c r="CZ443" s="15">
        <f ca="1">(BS443*DCF!E$46-DCF!E$5*MAX(BS443*DCF!E$46,0)-MAX(BS443-BR443,0)/Inputs!$B$24)*DCF!E$6</f>
        <v>-4123.7928381059437</v>
      </c>
      <c r="DA443" s="15">
        <f ca="1">(BT443*DCF!F$46-DCF!F$5*MAX(BT443*DCF!F$46,0)-MAX(BT443-BS443,0)/Inputs!$B$24)*DCF!F$6</f>
        <v>-5072.4500510550824</v>
      </c>
      <c r="DB443" s="15">
        <f ca="1">(BU443*DCF!G$46-DCF!G$5*MAX(BU443*DCF!G$46,0)-MAX(BU443-BT443,0)/Inputs!$B$24)*DCF!G$6</f>
        <v>-4209.5921555005225</v>
      </c>
      <c r="DC443" s="15">
        <f ca="1">(BV443*DCF!H$46-DCF!H$5*MAX(BV443*DCF!H$46,0)-MAX(BV443-BU443,0)/Inputs!$B$24)*DCF!H$6</f>
        <v>-1137.372367838052</v>
      </c>
      <c r="DD443" s="15">
        <f ca="1">(BW443*DCF!I$46-DCF!I$5*MAX(BW443*DCF!I$46,0)-MAX(BW443-BV443,0)/Inputs!$B$24)*DCF!I$6</f>
        <v>-4749.6035255641118</v>
      </c>
      <c r="DE443" s="15">
        <f ca="1">(BX443*DCF!J$46-DCF!J$5*MAX(BX443*DCF!J$46,0)-MAX(BX443-BW443,0)/Inputs!$B$24)*DCF!J$6</f>
        <v>-5922.6095035590515</v>
      </c>
      <c r="DF443" s="15">
        <f ca="1">(BY443*DCF!K$46-DCF!K$5*MAX(BY443*DCF!K$46,0)-MAX(BY443-BX443,0)/Inputs!$B$24)*DCF!K$6</f>
        <v>1068.2499288629301</v>
      </c>
      <c r="DG443" s="15">
        <f ca="1">(BZ443*DCF!L$46-DCF!L$5*MAX(BZ443*DCF!L$46,0)-MAX(BZ443-BY443,0)/Inputs!$B$24)*DCF!L$6</f>
        <v>-142.48364708178056</v>
      </c>
      <c r="DH443" s="15">
        <f ca="1">(CA443*DCF!M$46-DCF!M$5*MAX(CA443*DCF!M$46,0)-MAX(CA443-BZ443,0)/Inputs!$B$24)*DCF!M$6</f>
        <v>6850.8264480476764</v>
      </c>
      <c r="DI443" s="15">
        <f ca="1">SUM(CB443:CL443)+BE443*DCF!M$10*(1+Inputs!$B$30)*(1-Inputs!$B$33)*(1-Inputs!$B$30/Inputs!$B$31)/(Inputs!$B$29-Inputs!$B$30)*DCF!M$6</f>
        <v>149925.05608158559</v>
      </c>
      <c r="DJ443" s="15">
        <f ca="1">SUM(CM443:CW443)+BP443*DCF!M$28*(1+Inputs!$B$30)*(1-Inputs!$B$33)*(1-Inputs!$B$30/Inputs!$B$31)/(Inputs!$B$29-Inputs!$B$30)*DCF!M$6</f>
        <v>734616.06649116904</v>
      </c>
      <c r="DK443" s="15">
        <f ca="1">SUM(CX443:DH443)+CA443*DCF!M$46*(1+Inputs!$B$30)*(1-Inputs!$B$33)*(1-Inputs!$B$30/Inputs!$B$31)/(Inputs!$B$29-Inputs!$B$30)*DCF!M$6</f>
        <v>312795.90151100315</v>
      </c>
      <c r="DM443" s="15">
        <f ca="1">DI443+DJ443+DK443+Inputs!$B$34+Inputs!$B$36-Inputs!$B$35</f>
        <v>1274188.0240837578</v>
      </c>
    </row>
    <row r="444" spans="1:117" x14ac:dyDescent="0.75">
      <c r="A444" s="11">
        <v>431</v>
      </c>
      <c r="C444" s="23">
        <f t="shared" ref="C444:M453" ca="1" si="253">_xlfn.NORM.S.INV(RAND())</f>
        <v>-1.0783204164508997</v>
      </c>
      <c r="D444" s="23">
        <f t="shared" ca="1" si="253"/>
        <v>1.7679061293800338</v>
      </c>
      <c r="E444" s="23">
        <f t="shared" ca="1" si="253"/>
        <v>-0.99209030551905042</v>
      </c>
      <c r="F444" s="23">
        <f t="shared" ca="1" si="253"/>
        <v>0.80979571807458528</v>
      </c>
      <c r="G444" s="23">
        <f t="shared" ca="1" si="253"/>
        <v>1.9767113398187903</v>
      </c>
      <c r="H444" s="23">
        <f t="shared" ca="1" si="253"/>
        <v>-1.3525603916514732</v>
      </c>
      <c r="I444" s="23">
        <f t="shared" ca="1" si="253"/>
        <v>-4.9993440594505882E-2</v>
      </c>
      <c r="J444" s="23">
        <f t="shared" ca="1" si="253"/>
        <v>-0.25974856868271312</v>
      </c>
      <c r="K444" s="23">
        <f t="shared" ca="1" si="253"/>
        <v>-1.6179107412989215</v>
      </c>
      <c r="L444" s="23">
        <f t="shared" ca="1" si="253"/>
        <v>0.50470989627980267</v>
      </c>
      <c r="M444" s="23">
        <f t="shared" ca="1" si="253"/>
        <v>-6.6685005439947306E-2</v>
      </c>
      <c r="N444" s="23">
        <f ca="1">SQRT(Inputs!$B$38)*C444+SQRT(1-Inputs!$B$38)*_xlfn.NORM.S.INV(RAND())</f>
        <v>-1.2973461814564211</v>
      </c>
      <c r="O444" s="23">
        <f ca="1">SQRT(Inputs!$B$38)*D444+SQRT(1-Inputs!$B$38)*_xlfn.NORM.S.INV(RAND())</f>
        <v>1.1837610348856689</v>
      </c>
      <c r="P444" s="23">
        <f ca="1">SQRT(Inputs!$B$38)*E444+SQRT(1-Inputs!$B$38)*_xlfn.NORM.S.INV(RAND())</f>
        <v>-1.348990506610088</v>
      </c>
      <c r="Q444" s="23">
        <f ca="1">SQRT(Inputs!$B$38)*F444+SQRT(1-Inputs!$B$38)*_xlfn.NORM.S.INV(RAND())</f>
        <v>1.1812548035582184</v>
      </c>
      <c r="R444" s="23">
        <f ca="1">SQRT(Inputs!$B$38)*G444+SQRT(1-Inputs!$B$38)*_xlfn.NORM.S.INV(RAND())</f>
        <v>-1.3223258154922921</v>
      </c>
      <c r="S444" s="23">
        <f ca="1">SQRT(Inputs!$B$38)*H444+SQRT(1-Inputs!$B$38)*_xlfn.NORM.S.INV(RAND())</f>
        <v>-0.45502127478099269</v>
      </c>
      <c r="T444" s="23">
        <f ca="1">SQRT(Inputs!$B$38)*I444+SQRT(1-Inputs!$B$38)*_xlfn.NORM.S.INV(RAND())</f>
        <v>-0.68246110743230481</v>
      </c>
      <c r="U444" s="23">
        <f ca="1">SQRT(Inputs!$B$38)*J444+SQRT(1-Inputs!$B$38)*_xlfn.NORM.S.INV(RAND())</f>
        <v>0.43857322390003195</v>
      </c>
      <c r="V444" s="23">
        <f ca="1">SQRT(Inputs!$B$38)*K444+SQRT(1-Inputs!$B$38)*_xlfn.NORM.S.INV(RAND())</f>
        <v>-0.85889611636043384</v>
      </c>
      <c r="W444" s="23">
        <f ca="1">SQRT(Inputs!$B$38)*L444+SQRT(1-Inputs!$B$38)*_xlfn.NORM.S.INV(RAND())</f>
        <v>7.0853741225971933E-2</v>
      </c>
      <c r="X444" s="23">
        <f ca="1">SQRT(Inputs!$B$38)*M444+SQRT(1-Inputs!$B$38)*_xlfn.NORM.S.INV(RAND())</f>
        <v>-0.15774235416373295</v>
      </c>
      <c r="Y444" s="23">
        <f ca="1">SQRT(Inputs!$B$38)*C444+SQRT(1-Inputs!$B$38)*_xlfn.NORM.S.INV(RAND())</f>
        <v>-0.65513449326793161</v>
      </c>
      <c r="Z444" s="23">
        <f ca="1">SQRT(Inputs!$B$38)*D444+SQRT(1-Inputs!$B$38)*_xlfn.NORM.S.INV(RAND())</f>
        <v>0.68528332598640906</v>
      </c>
      <c r="AA444" s="23">
        <f ca="1">SQRT(Inputs!$B$38)*E444+SQRT(1-Inputs!$B$38)*_xlfn.NORM.S.INV(RAND())</f>
        <v>-1.053418652791243</v>
      </c>
      <c r="AB444" s="23">
        <f ca="1">SQRT(Inputs!$B$38)*F444+SQRT(1-Inputs!$B$38)*_xlfn.NORM.S.INV(RAND())</f>
        <v>-1.7759609792570796</v>
      </c>
      <c r="AC444" s="23">
        <f ca="1">SQRT(Inputs!$B$38)*G444+SQRT(1-Inputs!$B$38)*_xlfn.NORM.S.INV(RAND())</f>
        <v>1.2213840922203953</v>
      </c>
      <c r="AD444" s="23">
        <f ca="1">SQRT(Inputs!$B$38)*H444+SQRT(1-Inputs!$B$38)*_xlfn.NORM.S.INV(RAND())</f>
        <v>-0.77167827243049703</v>
      </c>
      <c r="AE444" s="23">
        <f ca="1">SQRT(Inputs!$B$38)*I444+SQRT(1-Inputs!$B$38)*_xlfn.NORM.S.INV(RAND())</f>
        <v>4.9682928848995556E-2</v>
      </c>
      <c r="AF444" s="23">
        <f ca="1">SQRT(Inputs!$B$38)*J444+SQRT(1-Inputs!$B$38)*_xlfn.NORM.S.INV(RAND())</f>
        <v>-0.68186218829606671</v>
      </c>
      <c r="AG444" s="23">
        <f ca="1">SQRT(Inputs!$B$38)*K444+SQRT(1-Inputs!$B$38)*_xlfn.NORM.S.INV(RAND())</f>
        <v>-0.56484315124954598</v>
      </c>
      <c r="AH444" s="23">
        <f ca="1">SQRT(Inputs!$B$38)*L444+SQRT(1-Inputs!$B$38)*_xlfn.NORM.S.INV(RAND())</f>
        <v>5.4599352746053709E-2</v>
      </c>
      <c r="AI444" s="23">
        <f ca="1">SQRT(Inputs!$B$38)*M444+SQRT(1-Inputs!$B$38)*_xlfn.NORM.S.INV(RAND())</f>
        <v>-2.1685584201063284</v>
      </c>
      <c r="AJ444" s="23">
        <f ca="1">SQRT(Inputs!$B$38)*C444+SQRT(1-Inputs!$B$38)*_xlfn.NORM.S.INV(RAND())</f>
        <v>-1.0458099046622475</v>
      </c>
      <c r="AK444" s="23">
        <f ca="1">SQRT(Inputs!$B$38)*D444+SQRT(1-Inputs!$B$38)*_xlfn.NORM.S.INV(RAND())</f>
        <v>1.7976307953790578</v>
      </c>
      <c r="AL444" s="23">
        <f ca="1">SQRT(Inputs!$B$38)*E444+SQRT(1-Inputs!$B$38)*_xlfn.NORM.S.INV(RAND())</f>
        <v>1.6990537232195679E-2</v>
      </c>
      <c r="AM444" s="23">
        <f ca="1">SQRT(Inputs!$B$38)*F444+SQRT(1-Inputs!$B$38)*_xlfn.NORM.S.INV(RAND())</f>
        <v>0.93069214731144889</v>
      </c>
      <c r="AN444" s="23">
        <f ca="1">SQRT(Inputs!$B$38)*G444+SQRT(1-Inputs!$B$38)*_xlfn.NORM.S.INV(RAND())</f>
        <v>1.3562992197944477</v>
      </c>
      <c r="AO444" s="23">
        <f ca="1">SQRT(Inputs!$B$38)*H444+SQRT(1-Inputs!$B$38)*_xlfn.NORM.S.INV(RAND())</f>
        <v>-0.55483128894083922</v>
      </c>
      <c r="AP444" s="23">
        <f ca="1">SQRT(Inputs!$B$38)*I444+SQRT(1-Inputs!$B$38)*_xlfn.NORM.S.INV(RAND())</f>
        <v>-0.52360111397657194</v>
      </c>
      <c r="AQ444" s="23">
        <f ca="1">SQRT(Inputs!$B$38)*J444+SQRT(1-Inputs!$B$38)*_xlfn.NORM.S.INV(RAND())</f>
        <v>0.47425515404629204</v>
      </c>
      <c r="AR444" s="23">
        <f ca="1">SQRT(Inputs!$B$38)*K444+SQRT(1-Inputs!$B$38)*_xlfn.NORM.S.INV(RAND())</f>
        <v>0.27808055507762253</v>
      </c>
      <c r="AS444" s="23">
        <f ca="1">SQRT(Inputs!$B$38)*L444+SQRT(1-Inputs!$B$38)*_xlfn.NORM.S.INV(RAND())</f>
        <v>-0.6064928342665572</v>
      </c>
      <c r="AT444" s="23">
        <f ca="1">SQRT(Inputs!$B$38)*M444+SQRT(1-Inputs!$B$38)*_xlfn.NORM.S.INV(RAND())</f>
        <v>-1.0309864801171282</v>
      </c>
      <c r="AU444" s="15">
        <f ca="1">Inputs!$B$6*EXP($B$8-0.5*C$5^2+C$5*N444)</f>
        <v>4022.2913229012538</v>
      </c>
      <c r="AV444" s="15">
        <f t="shared" ca="1" si="219"/>
        <v>5826.9013655806975</v>
      </c>
      <c r="AW444" s="15">
        <f t="shared" ca="1" si="220"/>
        <v>5922.9081780692923</v>
      </c>
      <c r="AX444" s="15">
        <f t="shared" ca="1" si="221"/>
        <v>8381.2170055376173</v>
      </c>
      <c r="AY444" s="15">
        <f t="shared" ca="1" si="222"/>
        <v>8776.9923588002384</v>
      </c>
      <c r="AZ444" s="15">
        <f t="shared" ca="1" si="223"/>
        <v>10209.881820285776</v>
      </c>
      <c r="BA444" s="15">
        <f t="shared" ca="1" si="224"/>
        <v>11632.991381257445</v>
      </c>
      <c r="BB444" s="15">
        <f t="shared" ca="1" si="225"/>
        <v>14882.094046568105</v>
      </c>
      <c r="BC444" s="15">
        <f t="shared" ca="1" si="226"/>
        <v>16776.560085591478</v>
      </c>
      <c r="BD444" s="15">
        <f t="shared" ca="1" si="227"/>
        <v>20689.528571806914</v>
      </c>
      <c r="BE444" s="15">
        <f t="shared" ca="1" si="228"/>
        <v>24990.725045279818</v>
      </c>
      <c r="BF444" s="15">
        <f ca="1">Inputs!$B$13*EXP($B$9-0.5*C$6^2+C$6*Y444)</f>
        <v>12146.426994500551</v>
      </c>
      <c r="BG444" s="15">
        <f t="shared" ca="1" si="229"/>
        <v>16751.706694909259</v>
      </c>
      <c r="BH444" s="15">
        <f t="shared" ca="1" si="230"/>
        <v>17186.448649619811</v>
      </c>
      <c r="BI444" s="15">
        <f t="shared" ca="1" si="231"/>
        <v>16006.794534799974</v>
      </c>
      <c r="BJ444" s="15">
        <f t="shared" ca="1" si="232"/>
        <v>23400.889999589068</v>
      </c>
      <c r="BK444" s="15">
        <f t="shared" ca="1" si="233"/>
        <v>25855.94091010444</v>
      </c>
      <c r="BL444" s="15">
        <f t="shared" ca="1" si="234"/>
        <v>31966.055197767793</v>
      </c>
      <c r="BM444" s="15">
        <f t="shared" ca="1" si="235"/>
        <v>36101.878475969708</v>
      </c>
      <c r="BN444" s="15">
        <f t="shared" ca="1" si="236"/>
        <v>41494.827672757172</v>
      </c>
      <c r="BO444" s="15">
        <f t="shared" ca="1" si="237"/>
        <v>51380.164963926341</v>
      </c>
      <c r="BP444" s="15">
        <f t="shared" ca="1" si="238"/>
        <v>49463.598868587716</v>
      </c>
      <c r="BQ444" s="15">
        <f ca="1">Inputs!$B$20*EXP($B$10-0.5*C$7^2+C$7*AJ444)</f>
        <v>2960.1582752960508</v>
      </c>
      <c r="BR444" s="15">
        <f t="shared" ca="1" si="239"/>
        <v>7108.6749737073314</v>
      </c>
      <c r="BS444" s="15">
        <f t="shared" ca="1" si="240"/>
        <v>9782.1851751937247</v>
      </c>
      <c r="BT444" s="15">
        <f t="shared" ca="1" si="241"/>
        <v>17217.29491420964</v>
      </c>
      <c r="BU444" s="15">
        <f t="shared" ca="1" si="242"/>
        <v>33129.803110673172</v>
      </c>
      <c r="BV444" s="15">
        <f t="shared" ca="1" si="243"/>
        <v>40676.922553826276</v>
      </c>
      <c r="BW444" s="15">
        <f t="shared" ca="1" si="244"/>
        <v>50807.983088274574</v>
      </c>
      <c r="BX444" s="15">
        <f t="shared" ca="1" si="245"/>
        <v>78151.128027752784</v>
      </c>
      <c r="BY444" s="15">
        <f t="shared" ca="1" si="246"/>
        <v>115486.73230669662</v>
      </c>
      <c r="BZ444" s="15">
        <f t="shared" ca="1" si="247"/>
        <v>144947.90037462313</v>
      </c>
      <c r="CA444" s="15">
        <f t="shared" ca="1" si="248"/>
        <v>169522.98521147907</v>
      </c>
      <c r="CB444" s="15">
        <f ca="1">(AU444*DCF!C$10-DCF!C$5*MAX(AU444*DCF!C$10,0)-MAX(AU444-Inputs!$B$6,0)/Inputs!$B$10)*DCF!C$6</f>
        <v>1032.9610778087983</v>
      </c>
      <c r="CC444" s="15">
        <f ca="1">(AV444*DCF!D$10-DCF!D$5*MAX(AV444*DCF!D$10,0)-MAX(AV444-AU444,0)/Inputs!$B$10)*DCF!D$6</f>
        <v>980.26080299194712</v>
      </c>
      <c r="CD444" s="15">
        <f ca="1">(AW444*DCF!E$10-DCF!E$5*MAX(AW444*DCF!E$10,0)-MAX(AW444-AV444,0)/Inputs!$B$10)*DCF!E$6</f>
        <v>1345.8805035777186</v>
      </c>
      <c r="CE444" s="15">
        <f ca="1">(AX444*DCF!F$10-DCF!F$5*MAX(AX444*DCF!F$10,0)-MAX(AX444-AW444,0)/Inputs!$B$10)*DCF!F$6</f>
        <v>1318.0931969316255</v>
      </c>
      <c r="CF444" s="15">
        <f ca="1">(AY444*DCF!G$10-DCF!G$5*MAX(AY444*DCF!G$10,0)-MAX(AY444-AX444,0)/Inputs!$B$10)*DCF!G$6</f>
        <v>1732.3353132997033</v>
      </c>
      <c r="CG444" s="15">
        <f ca="1">(AZ444*DCF!H$10-DCF!H$5*MAX(AZ444*DCF!H$10,0)-MAX(AZ444-AY444,0)/Inputs!$B$10)*DCF!H$6</f>
        <v>1727.8206669453352</v>
      </c>
      <c r="CH444" s="15">
        <f ca="1">(BA444*DCF!I$10-DCF!I$5*MAX(BA444*DCF!I$10,0)-MAX(BA444-AZ444,0)/Inputs!$B$10)*DCF!I$6</f>
        <v>1891.4833232844312</v>
      </c>
      <c r="CI444" s="15">
        <f ca="1">(BB444*DCF!J$10-DCF!J$5*MAX(BB444*DCF!J$10,0)-MAX(BB444-BA444,0)/Inputs!$B$10)*DCF!J$6</f>
        <v>2061.4539016627691</v>
      </c>
      <c r="CJ444" s="15">
        <f ca="1">(BC444*DCF!K$10-DCF!K$5*MAX(BC444*DCF!K$10,0)-MAX(BC444-BB444,0)/Inputs!$B$10)*DCF!K$6</f>
        <v>2435.5603342844825</v>
      </c>
      <c r="CK444" s="15">
        <f ca="1">(BD444*DCF!L$10-DCF!L$5*MAX(BD444*DCF!L$10,0)-MAX(BD444-BC444,0)/Inputs!$B$10)*DCF!L$6</f>
        <v>2614.3641582769578</v>
      </c>
      <c r="CL444" s="15">
        <f ca="1">(BE444*DCF!M$10-DCF!M$5*MAX(BE444*DCF!M$10,0)-MAX(BE444-BD444,0)/Inputs!$B$10)*DCF!M$6</f>
        <v>3012.6906584485355</v>
      </c>
      <c r="CM444" s="15">
        <f ca="1">(BF444*DCF!C$28-DCF!C$5*MAX(BF444*DCF!C$28,0)-MAX(BF444-Inputs!$B$13,0)/Inputs!$B$17)*DCF!C$6</f>
        <v>3531.6225642472677</v>
      </c>
      <c r="CN444" s="15">
        <f ca="1">(BG444*DCF!D$28-DCF!D$5*MAX(BG444*DCF!D$28,0)-MAX(BG444-BF444,0)/Inputs!$B$17)*DCF!D$6</f>
        <v>3951.2466694014124</v>
      </c>
      <c r="CO444" s="15">
        <f ca="1">(BH444*DCF!E$28-DCF!E$5*MAX(BH444*DCF!E$28,0)-MAX(BH444-BG444,0)/Inputs!$B$17)*DCF!E$6</f>
        <v>4781.8266319530885</v>
      </c>
      <c r="CP444" s="15">
        <f ca="1">(BI444*DCF!F$28-DCF!F$5*MAX(BI444*DCF!F$28,0)-MAX(BI444-BH444,0)/Inputs!$B$17)*DCF!F$6</f>
        <v>4345.4230834246264</v>
      </c>
      <c r="CQ444" s="15">
        <f ca="1">(BJ444*DCF!G$28-DCF!G$5*MAX(BJ444*DCF!G$28,0)-MAX(BJ444-BI444,0)/Inputs!$B$17)*DCF!G$6</f>
        <v>4827.9246400009069</v>
      </c>
      <c r="CR444" s="15">
        <f ca="1">(BK444*DCF!H$28-DCF!H$5*MAX(BK444*DCF!H$28,0)-MAX(BK444-BJ444,0)/Inputs!$B$17)*DCF!H$6</f>
        <v>6013.0134345888109</v>
      </c>
      <c r="CS444" s="15">
        <f ca="1">(BL444*DCF!I$28-DCF!I$5*MAX(BL444*DCF!I$28,0)-MAX(BL444-BK444,0)/Inputs!$B$17)*DCF!I$6</f>
        <v>6639.9262443504676</v>
      </c>
      <c r="CT444" s="15">
        <f ca="1">(BM444*DCF!J$28-DCF!J$5*MAX(BM444*DCF!J$28,0)-MAX(BM444-BL444,0)/Inputs!$B$17)*DCF!J$6</f>
        <v>7505.3395671074386</v>
      </c>
      <c r="CU444" s="15">
        <f ca="1">(BN444*DCF!K$28-DCF!K$5*MAX(BN444*DCF!K$28,0)-MAX(BN444-BM444,0)/Inputs!$B$17)*DCF!K$6</f>
        <v>8102.4474177850116</v>
      </c>
      <c r="CV444" s="15">
        <f ca="1">(BO444*DCF!L$28-DCF!L$5*MAX(BO444*DCF!L$28,0)-MAX(BO444-BN444,0)/Inputs!$B$17)*DCF!L$6</f>
        <v>9132.8789753164092</v>
      </c>
      <c r="CW444" s="15">
        <f ca="1">(BP444*DCF!M$28-DCF!M$5*MAX(BP444*DCF!M$28,0)-MAX(BP444-BO444,0)/Inputs!$B$17)*DCF!M$6</f>
        <v>9306.6047531298136</v>
      </c>
      <c r="CX444" s="15">
        <f ca="1">(BQ444*DCF!C$46-DCF!C$5*MAX(BQ444*DCF!C$46,0)-MAX(BQ444-Inputs!$B$20,0)/Inputs!$B$24)*DCF!C$6</f>
        <v>-683.63932454874146</v>
      </c>
      <c r="CY444" s="15">
        <f ca="1">(BR444*DCF!D$46-DCF!D$5*MAX(BR444*DCF!D$46,0)-MAX(BR444-BQ444,0)/Inputs!$B$24)*DCF!D$6</f>
        <v>-2983.4226809654806</v>
      </c>
      <c r="CZ444" s="15">
        <f ca="1">(BS444*DCF!E$46-DCF!E$5*MAX(BS444*DCF!E$46,0)-MAX(BS444-BR444,0)/Inputs!$B$24)*DCF!E$6</f>
        <v>-2210.584549883115</v>
      </c>
      <c r="DA444" s="15">
        <f ca="1">(BT444*DCF!F$46-DCF!F$5*MAX(BT444*DCF!F$46,0)-MAX(BT444-BS444,0)/Inputs!$B$24)*DCF!F$6</f>
        <v>-3961.230769419245</v>
      </c>
      <c r="DB444" s="15">
        <f ca="1">(BU444*DCF!G$46-DCF!G$5*MAX(BU444*DCF!G$46,0)-MAX(BU444-BT444,0)/Inputs!$B$24)*DCF!G$6</f>
        <v>-6467.0744846611406</v>
      </c>
      <c r="DC444" s="15">
        <f ca="1">(BV444*DCF!H$46-DCF!H$5*MAX(BV444*DCF!H$46,0)-MAX(BV444-BU444,0)/Inputs!$B$24)*DCF!H$6</f>
        <v>-2345.2211249917891</v>
      </c>
      <c r="DD444" s="15">
        <f ca="1">(BW444*DCF!I$46-DCF!I$5*MAX(BW444*DCF!I$46,0)-MAX(BW444-BV444,0)/Inputs!$B$24)*DCF!I$6</f>
        <v>-1734.8054926679642</v>
      </c>
      <c r="DE444" s="15">
        <f ca="1">(BX444*DCF!J$46-DCF!J$5*MAX(BX444*DCF!J$46,0)-MAX(BX444-BW444,0)/Inputs!$B$24)*DCF!J$6</f>
        <v>-3972.731670681027</v>
      </c>
      <c r="DF444" s="15">
        <f ca="1">(BY444*DCF!K$46-DCF!K$5*MAX(BY444*DCF!K$46,0)-MAX(BY444-BX444,0)/Inputs!$B$24)*DCF!K$6</f>
        <v>-2549.2413056158271</v>
      </c>
      <c r="DG444" s="15">
        <f ca="1">(BZ444*DCF!L$46-DCF!L$5*MAX(BZ444*DCF!L$46,0)-MAX(BZ444-BY444,0)/Inputs!$B$24)*DCF!L$6</f>
        <v>3352.4184437333056</v>
      </c>
      <c r="DH444" s="15">
        <f ca="1">(CA444*DCF!M$46-DCF!M$5*MAX(CA444*DCF!M$46,0)-MAX(CA444-BZ444,0)/Inputs!$B$24)*DCF!M$6</f>
        <v>8152.3627571088882</v>
      </c>
      <c r="DI444" s="15">
        <f ca="1">SUM(CB444:CL444)+BE444*DCF!M$10*(1+Inputs!$B$30)*(1-Inputs!$B$33)*(1-Inputs!$B$30/Inputs!$B$31)/(Inputs!$B$29-Inputs!$B$30)*DCF!M$6</f>
        <v>89702.422206653107</v>
      </c>
      <c r="DJ444" s="15">
        <f ca="1">SUM(CM444:CW444)+BP444*DCF!M$28*(1+Inputs!$B$30)*(1-Inputs!$B$33)*(1-Inputs!$B$30/Inputs!$B$31)/(Inputs!$B$29-Inputs!$B$30)*DCF!M$6</f>
        <v>251682.05363418558</v>
      </c>
      <c r="DK444" s="15">
        <f ca="1">SUM(CX444:DH444)+CA444*DCF!M$46*(1+Inputs!$B$30)*(1-Inputs!$B$33)*(1-Inputs!$B$30/Inputs!$B$31)/(Inputs!$B$29-Inputs!$B$30)*DCF!M$6</f>
        <v>246699.44621571511</v>
      </c>
      <c r="DM444" s="15">
        <f ca="1">DI444+DJ444+DK444+Inputs!$B$34+Inputs!$B$36-Inputs!$B$35</f>
        <v>664934.92205655377</v>
      </c>
    </row>
    <row r="445" spans="1:117" x14ac:dyDescent="0.75">
      <c r="A445" s="11">
        <v>432</v>
      </c>
      <c r="C445" s="23">
        <f t="shared" ca="1" si="253"/>
        <v>-0.20371522446398641</v>
      </c>
      <c r="D445" s="23">
        <f t="shared" ca="1" si="253"/>
        <v>-7.4889733034305475E-2</v>
      </c>
      <c r="E445" s="23">
        <f t="shared" ca="1" si="253"/>
        <v>1.1257641808358752</v>
      </c>
      <c r="F445" s="23">
        <f t="shared" ca="1" si="253"/>
        <v>-0.57753471338977702</v>
      </c>
      <c r="G445" s="23">
        <f t="shared" ca="1" si="253"/>
        <v>-1.5166453335201722</v>
      </c>
      <c r="H445" s="23">
        <f t="shared" ca="1" si="253"/>
        <v>0.66738660200854383</v>
      </c>
      <c r="I445" s="23">
        <f t="shared" ca="1" si="253"/>
        <v>1.1735934438733122</v>
      </c>
      <c r="J445" s="23">
        <f t="shared" ca="1" si="253"/>
        <v>2.5067265833105976</v>
      </c>
      <c r="K445" s="23">
        <f t="shared" ca="1" si="253"/>
        <v>-0.85265004498695918</v>
      </c>
      <c r="L445" s="23">
        <f t="shared" ca="1" si="253"/>
        <v>4.8209978518498398E-2</v>
      </c>
      <c r="M445" s="23">
        <f t="shared" ca="1" si="253"/>
        <v>-1.1878948874647064</v>
      </c>
      <c r="N445" s="23">
        <f ca="1">SQRT(Inputs!$B$38)*C445+SQRT(1-Inputs!$B$38)*_xlfn.NORM.S.INV(RAND())</f>
        <v>-0.11535338033054075</v>
      </c>
      <c r="O445" s="23">
        <f ca="1">SQRT(Inputs!$B$38)*D445+SQRT(1-Inputs!$B$38)*_xlfn.NORM.S.INV(RAND())</f>
        <v>-0.66320214503840014</v>
      </c>
      <c r="P445" s="23">
        <f ca="1">SQRT(Inputs!$B$38)*E445+SQRT(1-Inputs!$B$38)*_xlfn.NORM.S.INV(RAND())</f>
        <v>1.4033540649469138</v>
      </c>
      <c r="Q445" s="23">
        <f ca="1">SQRT(Inputs!$B$38)*F445+SQRT(1-Inputs!$B$38)*_xlfn.NORM.S.INV(RAND())</f>
        <v>0.34172242201800801</v>
      </c>
      <c r="R445" s="23">
        <f ca="1">SQRT(Inputs!$B$38)*G445+SQRT(1-Inputs!$B$38)*_xlfn.NORM.S.INV(RAND())</f>
        <v>0.28712033465439479</v>
      </c>
      <c r="S445" s="23">
        <f ca="1">SQRT(Inputs!$B$38)*H445+SQRT(1-Inputs!$B$38)*_xlfn.NORM.S.INV(RAND())</f>
        <v>1.4399693779244453</v>
      </c>
      <c r="T445" s="23">
        <f ca="1">SQRT(Inputs!$B$38)*I445+SQRT(1-Inputs!$B$38)*_xlfn.NORM.S.INV(RAND())</f>
        <v>1.4281393001243434</v>
      </c>
      <c r="U445" s="23">
        <f ca="1">SQRT(Inputs!$B$38)*J445+SQRT(1-Inputs!$B$38)*_xlfn.NORM.S.INV(RAND())</f>
        <v>0.86226124347491173</v>
      </c>
      <c r="V445" s="23">
        <f ca="1">SQRT(Inputs!$B$38)*K445+SQRT(1-Inputs!$B$38)*_xlfn.NORM.S.INV(RAND())</f>
        <v>0.5000351041229133</v>
      </c>
      <c r="W445" s="23">
        <f ca="1">SQRT(Inputs!$B$38)*L445+SQRT(1-Inputs!$B$38)*_xlfn.NORM.S.INV(RAND())</f>
        <v>1.2291699753641803</v>
      </c>
      <c r="X445" s="23">
        <f ca="1">SQRT(Inputs!$B$38)*M445+SQRT(1-Inputs!$B$38)*_xlfn.NORM.S.INV(RAND())</f>
        <v>0.47127098968728409</v>
      </c>
      <c r="Y445" s="23">
        <f ca="1">SQRT(Inputs!$B$38)*C445+SQRT(1-Inputs!$B$38)*_xlfn.NORM.S.INV(RAND())</f>
        <v>-1.5609092294086857</v>
      </c>
      <c r="Z445" s="23">
        <f ca="1">SQRT(Inputs!$B$38)*D445+SQRT(1-Inputs!$B$38)*_xlfn.NORM.S.INV(RAND())</f>
        <v>-1.6052439044029383</v>
      </c>
      <c r="AA445" s="23">
        <f ca="1">SQRT(Inputs!$B$38)*E445+SQRT(1-Inputs!$B$38)*_xlfn.NORM.S.INV(RAND())</f>
        <v>0.29823769038941272</v>
      </c>
      <c r="AB445" s="23">
        <f ca="1">SQRT(Inputs!$B$38)*F445+SQRT(1-Inputs!$B$38)*_xlfn.NORM.S.INV(RAND())</f>
        <v>-0.74418564916417362</v>
      </c>
      <c r="AC445" s="23">
        <f ca="1">SQRT(Inputs!$B$38)*G445+SQRT(1-Inputs!$B$38)*_xlfn.NORM.S.INV(RAND())</f>
        <v>0.23173640807362006</v>
      </c>
      <c r="AD445" s="23">
        <f ca="1">SQRT(Inputs!$B$38)*H445+SQRT(1-Inputs!$B$38)*_xlfn.NORM.S.INV(RAND())</f>
        <v>0.36544078325913154</v>
      </c>
      <c r="AE445" s="23">
        <f ca="1">SQRT(Inputs!$B$38)*I445+SQRT(1-Inputs!$B$38)*_xlfn.NORM.S.INV(RAND())</f>
        <v>-1.3052542772040412</v>
      </c>
      <c r="AF445" s="23">
        <f ca="1">SQRT(Inputs!$B$38)*J445+SQRT(1-Inputs!$B$38)*_xlfn.NORM.S.INV(RAND())</f>
        <v>2.8501783806611423</v>
      </c>
      <c r="AG445" s="23">
        <f ca="1">SQRT(Inputs!$B$38)*K445+SQRT(1-Inputs!$B$38)*_xlfn.NORM.S.INV(RAND())</f>
        <v>-1.7160574427340647E-2</v>
      </c>
      <c r="AH445" s="23">
        <f ca="1">SQRT(Inputs!$B$38)*L445+SQRT(1-Inputs!$B$38)*_xlfn.NORM.S.INV(RAND())</f>
        <v>-0.46793142215425432</v>
      </c>
      <c r="AI445" s="23">
        <f ca="1">SQRT(Inputs!$B$38)*M445+SQRT(1-Inputs!$B$38)*_xlfn.NORM.S.INV(RAND())</f>
        <v>-0.19174510202404682</v>
      </c>
      <c r="AJ445" s="23">
        <f ca="1">SQRT(Inputs!$B$38)*C445+SQRT(1-Inputs!$B$38)*_xlfn.NORM.S.INV(RAND())</f>
        <v>-1.0932990611648523</v>
      </c>
      <c r="AK445" s="23">
        <f ca="1">SQRT(Inputs!$B$38)*D445+SQRT(1-Inputs!$B$38)*_xlfn.NORM.S.INV(RAND())</f>
        <v>0.2006218610241024</v>
      </c>
      <c r="AL445" s="23">
        <f ca="1">SQRT(Inputs!$B$38)*E445+SQRT(1-Inputs!$B$38)*_xlfn.NORM.S.INV(RAND())</f>
        <v>-0.20748739542435868</v>
      </c>
      <c r="AM445" s="23">
        <f ca="1">SQRT(Inputs!$B$38)*F445+SQRT(1-Inputs!$B$38)*_xlfn.NORM.S.INV(RAND())</f>
        <v>-1.3651344569873418</v>
      </c>
      <c r="AN445" s="23">
        <f ca="1">SQRT(Inputs!$B$38)*G445+SQRT(1-Inputs!$B$38)*_xlfn.NORM.S.INV(RAND())</f>
        <v>-2.3638179476219565</v>
      </c>
      <c r="AO445" s="23">
        <f ca="1">SQRT(Inputs!$B$38)*H445+SQRT(1-Inputs!$B$38)*_xlfn.NORM.S.INV(RAND())</f>
        <v>-0.75918326133573366</v>
      </c>
      <c r="AP445" s="23">
        <f ca="1">SQRT(Inputs!$B$38)*I445+SQRT(1-Inputs!$B$38)*_xlfn.NORM.S.INV(RAND())</f>
        <v>1.4185106612208678</v>
      </c>
      <c r="AQ445" s="23">
        <f ca="1">SQRT(Inputs!$B$38)*J445+SQRT(1-Inputs!$B$38)*_xlfn.NORM.S.INV(RAND())</f>
        <v>1.7021730408296103</v>
      </c>
      <c r="AR445" s="23">
        <f ca="1">SQRT(Inputs!$B$38)*K445+SQRT(1-Inputs!$B$38)*_xlfn.NORM.S.INV(RAND())</f>
        <v>-0.21733172731975545</v>
      </c>
      <c r="AS445" s="23">
        <f ca="1">SQRT(Inputs!$B$38)*L445+SQRT(1-Inputs!$B$38)*_xlfn.NORM.S.INV(RAND())</f>
        <v>0.40091935775096699</v>
      </c>
      <c r="AT445" s="23">
        <f ca="1">SQRT(Inputs!$B$38)*M445+SQRT(1-Inputs!$B$38)*_xlfn.NORM.S.INV(RAND())</f>
        <v>-0.45912862725437109</v>
      </c>
      <c r="AU445" s="15">
        <f ca="1">Inputs!$B$6*EXP($B$8-0.5*C$5^2+C$5*N445)</f>
        <v>4870.4412112564196</v>
      </c>
      <c r="AV445" s="15">
        <f t="shared" ca="1" si="219"/>
        <v>5377.6714893756916</v>
      </c>
      <c r="AW445" s="15">
        <f t="shared" ca="1" si="220"/>
        <v>7923.5324592473153</v>
      </c>
      <c r="AX445" s="15">
        <f t="shared" ca="1" si="221"/>
        <v>10095.779534913101</v>
      </c>
      <c r="AY445" s="15">
        <f t="shared" ca="1" si="222"/>
        <v>12758.810306523515</v>
      </c>
      <c r="AZ445" s="15">
        <f t="shared" ca="1" si="223"/>
        <v>18285.704421916351</v>
      </c>
      <c r="BA445" s="15">
        <f t="shared" ca="1" si="224"/>
        <v>25984.584596132958</v>
      </c>
      <c r="BB445" s="15">
        <f t="shared" ca="1" si="225"/>
        <v>34683.574574507016</v>
      </c>
      <c r="BC445" s="15">
        <f t="shared" ca="1" si="226"/>
        <v>44579.21103375675</v>
      </c>
      <c r="BD445" s="15">
        <f t="shared" ca="1" si="227"/>
        <v>61267.778059940036</v>
      </c>
      <c r="BE445" s="15">
        <f t="shared" ca="1" si="228"/>
        <v>78368.48323922306</v>
      </c>
      <c r="BF445" s="15">
        <f ca="1">Inputs!$B$13*EXP($B$9-0.5*C$6^2+C$6*Y445)</f>
        <v>10149.935010659845</v>
      </c>
      <c r="BG445" s="15">
        <f t="shared" ca="1" si="229"/>
        <v>9259.3450259497622</v>
      </c>
      <c r="BH445" s="15">
        <f t="shared" ca="1" si="230"/>
        <v>11886.895504209058</v>
      </c>
      <c r="BI445" s="15">
        <f t="shared" ca="1" si="231"/>
        <v>12976.486376977389</v>
      </c>
      <c r="BJ445" s="15">
        <f t="shared" ca="1" si="232"/>
        <v>16448.700085262561</v>
      </c>
      <c r="BK445" s="15">
        <f t="shared" ca="1" si="233"/>
        <v>21217.449653962813</v>
      </c>
      <c r="BL445" s="15">
        <f t="shared" ca="1" si="234"/>
        <v>22007.197940429611</v>
      </c>
      <c r="BM445" s="15">
        <f t="shared" ca="1" si="235"/>
        <v>38544.629339070212</v>
      </c>
      <c r="BN445" s="15">
        <f t="shared" ca="1" si="236"/>
        <v>47307.681197878948</v>
      </c>
      <c r="BO445" s="15">
        <f t="shared" ca="1" si="237"/>
        <v>55125.75298281134</v>
      </c>
      <c r="BP445" s="15">
        <f t="shared" ca="1" si="238"/>
        <v>66391.404941403758</v>
      </c>
      <c r="BQ445" s="15">
        <f ca="1">Inputs!$B$20*EXP($B$10-0.5*C$7^2+C$7*AJ445)</f>
        <v>2910.7161675691591</v>
      </c>
      <c r="BR445" s="15">
        <f t="shared" ca="1" si="239"/>
        <v>4209.290760496845</v>
      </c>
      <c r="BS445" s="15">
        <f t="shared" ca="1" si="240"/>
        <v>5430.7132527695458</v>
      </c>
      <c r="BT445" s="15">
        <f t="shared" ca="1" si="241"/>
        <v>5233.8787921664652</v>
      </c>
      <c r="BU445" s="15">
        <f t="shared" ca="1" si="242"/>
        <v>4093.9705397447128</v>
      </c>
      <c r="BV445" s="15">
        <f t="shared" ca="1" si="243"/>
        <v>4800.4167277630559</v>
      </c>
      <c r="BW445" s="15">
        <f t="shared" ca="1" si="244"/>
        <v>9044.3638706995844</v>
      </c>
      <c r="BX445" s="15">
        <f t="shared" ca="1" si="245"/>
        <v>17794.662587376526</v>
      </c>
      <c r="BY445" s="15">
        <f t="shared" ca="1" si="246"/>
        <v>23917.851411613759</v>
      </c>
      <c r="BZ445" s="15">
        <f t="shared" ca="1" si="247"/>
        <v>36126.990744914125</v>
      </c>
      <c r="CA445" s="15">
        <f t="shared" ca="1" si="248"/>
        <v>46771.497870221683</v>
      </c>
      <c r="CB445" s="15">
        <f ca="1">(AU445*DCF!C$10-DCF!C$5*MAX(AU445*DCF!C$10,0)-MAX(AU445-Inputs!$B$6,0)/Inputs!$B$10)*DCF!C$6</f>
        <v>1043.7288411826125</v>
      </c>
      <c r="CC445" s="15">
        <f ca="1">(AV445*DCF!D$10-DCF!D$5*MAX(AV445*DCF!D$10,0)-MAX(AV445-AU445,0)/Inputs!$B$10)*DCF!D$6</f>
        <v>1187.0961648469261</v>
      </c>
      <c r="CD445" s="15">
        <f ca="1">(AW445*DCF!E$10-DCF!E$5*MAX(AW445*DCF!E$10,0)-MAX(AW445-AV445,0)/Inputs!$B$10)*DCF!E$6</f>
        <v>1255.9841940308529</v>
      </c>
      <c r="CE445" s="15">
        <f ca="1">(AX445*DCF!F$10-DCF!F$5*MAX(AX445*DCF!F$10,0)-MAX(AX445-AW445,0)/Inputs!$B$10)*DCF!F$6</f>
        <v>1751.9018228722359</v>
      </c>
      <c r="CF445" s="15">
        <f ca="1">(AY445*DCF!G$10-DCF!G$5*MAX(AY445*DCF!G$10,0)-MAX(AY445-AX445,0)/Inputs!$B$10)*DCF!G$6</f>
        <v>2116.9428072284654</v>
      </c>
      <c r="CG445" s="15">
        <f ca="1">(AZ445*DCF!H$10-DCF!H$5*MAX(AZ445*DCF!H$10,0)-MAX(AZ445-AY445,0)/Inputs!$B$10)*DCF!H$6</f>
        <v>2568.7834966541914</v>
      </c>
      <c r="CH445" s="15">
        <f ca="1">(BA445*DCF!I$10-DCF!I$5*MAX(BA445*DCF!I$10,0)-MAX(BA445-AZ445,0)/Inputs!$B$10)*DCF!I$6</f>
        <v>3483.5495922309783</v>
      </c>
      <c r="CI445" s="15">
        <f ca="1">(BB445*DCF!J$10-DCF!J$5*MAX(BB445*DCF!J$10,0)-MAX(BB445-BA445,0)/Inputs!$B$10)*DCF!J$6</f>
        <v>4633.5932907540582</v>
      </c>
      <c r="CJ445" s="15">
        <f ca="1">(BC445*DCF!K$10-DCF!K$5*MAX(BC445*DCF!K$10,0)-MAX(BC445-BB445,0)/Inputs!$B$10)*DCF!K$6</f>
        <v>5791.2985651563067</v>
      </c>
      <c r="CK445" s="15">
        <f ca="1">(BD445*DCF!L$10-DCF!L$5*MAX(BD445*DCF!L$10,0)-MAX(BD445-BC445,0)/Inputs!$B$10)*DCF!L$6</f>
        <v>7082.2440695600872</v>
      </c>
      <c r="CL445" s="15">
        <f ca="1">(BE445*DCF!M$10-DCF!M$5*MAX(BE445*DCF!M$10,0)-MAX(BE445-BD445,0)/Inputs!$B$10)*DCF!M$6</f>
        <v>9015.9446535516945</v>
      </c>
      <c r="CM445" s="15">
        <f ca="1">(BF445*DCF!C$28-DCF!C$5*MAX(BF445*DCF!C$28,0)-MAX(BF445-Inputs!$B$13,0)/Inputs!$B$17)*DCF!C$6</f>
        <v>3097.6936006804517</v>
      </c>
      <c r="CN445" s="15">
        <f ca="1">(BG445*DCF!D$28-DCF!D$5*MAX(BG445*DCF!D$28,0)-MAX(BG445-BF445,0)/Inputs!$B$17)*DCF!D$6</f>
        <v>2727.0906659201</v>
      </c>
      <c r="CO445" s="15">
        <f ca="1">(BH445*DCF!E$28-DCF!E$5*MAX(BH445*DCF!E$28,0)-MAX(BH445-BG445,0)/Inputs!$B$17)*DCF!E$6</f>
        <v>2848.7264385198696</v>
      </c>
      <c r="CP445" s="15">
        <f ca="1">(BI445*DCF!F$28-DCF!F$5*MAX(BI445*DCF!F$28,0)-MAX(BI445-BH445,0)/Inputs!$B$17)*DCF!F$6</f>
        <v>3324.396998821263</v>
      </c>
      <c r="CQ445" s="15">
        <f ca="1">(BJ445*DCF!G$28-DCF!G$5*MAX(BJ445*DCF!G$28,0)-MAX(BJ445-BI445,0)/Inputs!$B$17)*DCF!G$6</f>
        <v>3683.7479885988982</v>
      </c>
      <c r="CR445" s="15">
        <f ca="1">(BK445*DCF!H$28-DCF!H$5*MAX(BK445*DCF!H$28,0)-MAX(BK445-BJ445,0)/Inputs!$B$17)*DCF!H$6</f>
        <v>4506.3795308497283</v>
      </c>
      <c r="CS445" s="15">
        <f ca="1">(BL445*DCF!I$28-DCF!I$5*MAX(BL445*DCF!I$28,0)-MAX(BL445-BK445,0)/Inputs!$B$17)*DCF!I$6</f>
        <v>5061.70634310688</v>
      </c>
      <c r="CT445" s="15">
        <f ca="1">(BM445*DCF!J$28-DCF!J$5*MAX(BM445*DCF!J$28,0)-MAX(BM445-BL445,0)/Inputs!$B$17)*DCF!J$6</f>
        <v>6405.9238680292165</v>
      </c>
      <c r="CU445" s="15">
        <f ca="1">(BN445*DCF!K$28-DCF!K$5*MAX(BN445*DCF!K$28,0)-MAX(BN445-BM445,0)/Inputs!$B$17)*DCF!K$6</f>
        <v>8917.2319316505218</v>
      </c>
      <c r="CV445" s="15">
        <f ca="1">(BO445*DCF!L$28-DCF!L$5*MAX(BO445*DCF!L$28,0)-MAX(BO445-BN445,0)/Inputs!$B$17)*DCF!L$6</f>
        <v>10114.116943668692</v>
      </c>
      <c r="CW445" s="15">
        <f ca="1">(BP445*DCF!M$28-DCF!M$5*MAX(BP445*DCF!M$28,0)-MAX(BP445-BO445,0)/Inputs!$B$17)*DCF!M$6</f>
        <v>11314.004075801256</v>
      </c>
      <c r="CX445" s="15">
        <f ca="1">(BQ445*DCF!C$46-DCF!C$5*MAX(BQ445*DCF!C$46,0)-MAX(BQ445-Inputs!$B$20,0)/Inputs!$B$24)*DCF!C$6</f>
        <v>-672.22082391897436</v>
      </c>
      <c r="CY445" s="15">
        <f ca="1">(BR445*DCF!D$46-DCF!D$5*MAX(BR445*DCF!D$46,0)-MAX(BR445-BQ445,0)/Inputs!$B$24)*DCF!D$6</f>
        <v>-1272.5187705418127</v>
      </c>
      <c r="CZ445" s="15">
        <f ca="1">(BS445*DCF!E$46-DCF!E$5*MAX(BS445*DCF!E$46,0)-MAX(BS445-BR445,0)/Inputs!$B$24)*DCF!E$6</f>
        <v>-1123.642418945718</v>
      </c>
      <c r="DA445" s="15">
        <f ca="1">(BT445*DCF!F$46-DCF!F$5*MAX(BT445*DCF!F$46,0)-MAX(BT445-BS445,0)/Inputs!$B$24)*DCF!F$6</f>
        <v>-381.16414475157018</v>
      </c>
      <c r="DB445" s="15">
        <f ca="1">(BU445*DCF!G$46-DCF!G$5*MAX(BU445*DCF!G$46,0)-MAX(BU445-BT445,0)/Inputs!$B$24)*DCF!G$6</f>
        <v>-137.71308025887853</v>
      </c>
      <c r="DC445" s="15">
        <f ca="1">(BV445*DCF!H$46-DCF!H$5*MAX(BV445*DCF!H$46,0)-MAX(BV445-BU445,0)/Inputs!$B$24)*DCF!H$6</f>
        <v>-219.52382445909166</v>
      </c>
      <c r="DD445" s="15">
        <f ca="1">(BW445*DCF!I$46-DCF!I$5*MAX(BW445*DCF!I$46,0)-MAX(BW445-BV445,0)/Inputs!$B$24)*DCF!I$6</f>
        <v>-1009.3899563949653</v>
      </c>
      <c r="DE445" s="15">
        <f ca="1">(BX445*DCF!J$46-DCF!J$5*MAX(BX445*DCF!J$46,0)-MAX(BX445-BW445,0)/Inputs!$B$24)*DCF!J$6</f>
        <v>-1573.9993870764354</v>
      </c>
      <c r="DF445" s="15">
        <f ca="1">(BY445*DCF!K$46-DCF!K$5*MAX(BY445*DCF!K$46,0)-MAX(BY445-BX445,0)/Inputs!$B$24)*DCF!K$6</f>
        <v>-133.75073767411055</v>
      </c>
      <c r="DG445" s="15">
        <f ca="1">(BZ445*DCF!L$46-DCF!L$5*MAX(BZ445*DCF!L$46,0)-MAX(BZ445-BY445,0)/Inputs!$B$24)*DCF!L$6</f>
        <v>-265.67690099538578</v>
      </c>
      <c r="DH445" s="15">
        <f ca="1">(CA445*DCF!M$46-DCF!M$5*MAX(CA445*DCF!M$46,0)-MAX(CA445-BZ445,0)/Inputs!$B$24)*DCF!M$6</f>
        <v>1441.4016346673423</v>
      </c>
      <c r="DI445" s="15">
        <f ca="1">SUM(CB445:CL445)+BE445*DCF!M$10*(1+Inputs!$B$30)*(1-Inputs!$B$33)*(1-Inputs!$B$30/Inputs!$B$31)/(Inputs!$B$29-Inputs!$B$30)*DCF!M$6</f>
        <v>258031.5926687326</v>
      </c>
      <c r="DJ445" s="15">
        <f ca="1">SUM(CM445:CW445)+BP445*DCF!M$28*(1+Inputs!$B$30)*(1-Inputs!$B$33)*(1-Inputs!$B$30/Inputs!$B$31)/(Inputs!$B$29-Inputs!$B$30)*DCF!M$6</f>
        <v>308358.56223547203</v>
      </c>
      <c r="DK445" s="15">
        <f ca="1">SUM(CX445:DH445)+CA445*DCF!M$46*(1+Inputs!$B$30)*(1-Inputs!$B$33)*(1-Inputs!$B$30/Inputs!$B$31)/(Inputs!$B$29-Inputs!$B$30)*DCF!M$6</f>
        <v>66966.077735126659</v>
      </c>
      <c r="DM445" s="15">
        <f ca="1">DI445+DJ445+DK445+Inputs!$B$34+Inputs!$B$36-Inputs!$B$35</f>
        <v>710207.23263933137</v>
      </c>
    </row>
    <row r="446" spans="1:117" x14ac:dyDescent="0.75">
      <c r="A446" s="11">
        <v>433</v>
      </c>
      <c r="C446" s="23">
        <f t="shared" ca="1" si="253"/>
        <v>-0.70111015269129051</v>
      </c>
      <c r="D446" s="23">
        <f t="shared" ca="1" si="253"/>
        <v>0.41149744271774225</v>
      </c>
      <c r="E446" s="23">
        <f t="shared" ca="1" si="253"/>
        <v>0.76390889650487359</v>
      </c>
      <c r="F446" s="23">
        <f t="shared" ca="1" si="253"/>
        <v>1.7037294402182452</v>
      </c>
      <c r="G446" s="23">
        <f t="shared" ca="1" si="253"/>
        <v>-0.23154488874674134</v>
      </c>
      <c r="H446" s="23">
        <f t="shared" ca="1" si="253"/>
        <v>-1.1517900752699408</v>
      </c>
      <c r="I446" s="23">
        <f t="shared" ca="1" si="253"/>
        <v>-0.72757869885632187</v>
      </c>
      <c r="J446" s="23">
        <f t="shared" ca="1" si="253"/>
        <v>0.38140853415354298</v>
      </c>
      <c r="K446" s="23">
        <f t="shared" ca="1" si="253"/>
        <v>0.38796581659117096</v>
      </c>
      <c r="L446" s="23">
        <f t="shared" ca="1" si="253"/>
        <v>0.75168808672283172</v>
      </c>
      <c r="M446" s="23">
        <f t="shared" ca="1" si="253"/>
        <v>-0.45532429161368038</v>
      </c>
      <c r="N446" s="23">
        <f ca="1">SQRT(Inputs!$B$38)*C446+SQRT(1-Inputs!$B$38)*_xlfn.NORM.S.INV(RAND())</f>
        <v>-6.9671119289863415E-2</v>
      </c>
      <c r="O446" s="23">
        <f ca="1">SQRT(Inputs!$B$38)*D446+SQRT(1-Inputs!$B$38)*_xlfn.NORM.S.INV(RAND())</f>
        <v>-0.77661794462873712</v>
      </c>
      <c r="P446" s="23">
        <f ca="1">SQRT(Inputs!$B$38)*E446+SQRT(1-Inputs!$B$38)*_xlfn.NORM.S.INV(RAND())</f>
        <v>0.52079304121499637</v>
      </c>
      <c r="Q446" s="23">
        <f ca="1">SQRT(Inputs!$B$38)*F446+SQRT(1-Inputs!$B$38)*_xlfn.NORM.S.INV(RAND())</f>
        <v>0.38218447450048032</v>
      </c>
      <c r="R446" s="23">
        <f ca="1">SQRT(Inputs!$B$38)*G446+SQRT(1-Inputs!$B$38)*_xlfn.NORM.S.INV(RAND())</f>
        <v>0.34810105038739225</v>
      </c>
      <c r="S446" s="23">
        <f ca="1">SQRT(Inputs!$B$38)*H446+SQRT(1-Inputs!$B$38)*_xlfn.NORM.S.INV(RAND())</f>
        <v>1.6821306747256792E-2</v>
      </c>
      <c r="T446" s="23">
        <f ca="1">SQRT(Inputs!$B$38)*I446+SQRT(1-Inputs!$B$38)*_xlfn.NORM.S.INV(RAND())</f>
        <v>0.90698438082080157</v>
      </c>
      <c r="U446" s="23">
        <f ca="1">SQRT(Inputs!$B$38)*J446+SQRT(1-Inputs!$B$38)*_xlfn.NORM.S.INV(RAND())</f>
        <v>0.37042080358014373</v>
      </c>
      <c r="V446" s="23">
        <f ca="1">SQRT(Inputs!$B$38)*K446+SQRT(1-Inputs!$B$38)*_xlfn.NORM.S.INV(RAND())</f>
        <v>-0.61415274273875631</v>
      </c>
      <c r="W446" s="23">
        <f ca="1">SQRT(Inputs!$B$38)*L446+SQRT(1-Inputs!$B$38)*_xlfn.NORM.S.INV(RAND())</f>
        <v>0.64026113848625488</v>
      </c>
      <c r="X446" s="23">
        <f ca="1">SQRT(Inputs!$B$38)*M446+SQRT(1-Inputs!$B$38)*_xlfn.NORM.S.INV(RAND())</f>
        <v>-0.93033964442857497</v>
      </c>
      <c r="Y446" s="23">
        <f ca="1">SQRT(Inputs!$B$38)*C446+SQRT(1-Inputs!$B$38)*_xlfn.NORM.S.INV(RAND())</f>
        <v>0.12768710722520443</v>
      </c>
      <c r="Z446" s="23">
        <f ca="1">SQRT(Inputs!$B$38)*D446+SQRT(1-Inputs!$B$38)*_xlfn.NORM.S.INV(RAND())</f>
        <v>-0.12605764396870567</v>
      </c>
      <c r="AA446" s="23">
        <f ca="1">SQRT(Inputs!$B$38)*E446+SQRT(1-Inputs!$B$38)*_xlfn.NORM.S.INV(RAND())</f>
        <v>-0.27994386921583853</v>
      </c>
      <c r="AB446" s="23">
        <f ca="1">SQRT(Inputs!$B$38)*F446+SQRT(1-Inputs!$B$38)*_xlfn.NORM.S.INV(RAND())</f>
        <v>-0.12663389537260106</v>
      </c>
      <c r="AC446" s="23">
        <f ca="1">SQRT(Inputs!$B$38)*G446+SQRT(1-Inputs!$B$38)*_xlfn.NORM.S.INV(RAND())</f>
        <v>1.3131547120291271</v>
      </c>
      <c r="AD446" s="23">
        <f ca="1">SQRT(Inputs!$B$38)*H446+SQRT(1-Inputs!$B$38)*_xlfn.NORM.S.INV(RAND())</f>
        <v>1.0793130469011225</v>
      </c>
      <c r="AE446" s="23">
        <f ca="1">SQRT(Inputs!$B$38)*I446+SQRT(1-Inputs!$B$38)*_xlfn.NORM.S.INV(RAND())</f>
        <v>-0.86942213694725989</v>
      </c>
      <c r="AF446" s="23">
        <f ca="1">SQRT(Inputs!$B$38)*J446+SQRT(1-Inputs!$B$38)*_xlfn.NORM.S.INV(RAND())</f>
        <v>0.36301316531374439</v>
      </c>
      <c r="AG446" s="23">
        <f ca="1">SQRT(Inputs!$B$38)*K446+SQRT(1-Inputs!$B$38)*_xlfn.NORM.S.INV(RAND())</f>
        <v>1.4884846029195045</v>
      </c>
      <c r="AH446" s="23">
        <f ca="1">SQRT(Inputs!$B$38)*L446+SQRT(1-Inputs!$B$38)*_xlfn.NORM.S.INV(RAND())</f>
        <v>0.36902171501205178</v>
      </c>
      <c r="AI446" s="23">
        <f ca="1">SQRT(Inputs!$B$38)*M446+SQRT(1-Inputs!$B$38)*_xlfn.NORM.S.INV(RAND())</f>
        <v>-0.87291623298154097</v>
      </c>
      <c r="AJ446" s="23">
        <f ca="1">SQRT(Inputs!$B$38)*C446+SQRT(1-Inputs!$B$38)*_xlfn.NORM.S.INV(RAND())</f>
        <v>0.22302730447714564</v>
      </c>
      <c r="AK446" s="23">
        <f ca="1">SQRT(Inputs!$B$38)*D446+SQRT(1-Inputs!$B$38)*_xlfn.NORM.S.INV(RAND())</f>
        <v>-1.0625391972439397</v>
      </c>
      <c r="AL446" s="23">
        <f ca="1">SQRT(Inputs!$B$38)*E446+SQRT(1-Inputs!$B$38)*_xlfn.NORM.S.INV(RAND())</f>
        <v>0.93029018026265775</v>
      </c>
      <c r="AM446" s="23">
        <f ca="1">SQRT(Inputs!$B$38)*F446+SQRT(1-Inputs!$B$38)*_xlfn.NORM.S.INV(RAND())</f>
        <v>-7.38912740964347E-2</v>
      </c>
      <c r="AN446" s="23">
        <f ca="1">SQRT(Inputs!$B$38)*G446+SQRT(1-Inputs!$B$38)*_xlfn.NORM.S.INV(RAND())</f>
        <v>0.74057674037831756</v>
      </c>
      <c r="AO446" s="23">
        <f ca="1">SQRT(Inputs!$B$38)*H446+SQRT(1-Inputs!$B$38)*_xlfn.NORM.S.INV(RAND())</f>
        <v>-2.031908470503156</v>
      </c>
      <c r="AP446" s="23">
        <f ca="1">SQRT(Inputs!$B$38)*I446+SQRT(1-Inputs!$B$38)*_xlfn.NORM.S.INV(RAND())</f>
        <v>9.6903074287799429E-2</v>
      </c>
      <c r="AQ446" s="23">
        <f ca="1">SQRT(Inputs!$B$38)*J446+SQRT(1-Inputs!$B$38)*_xlfn.NORM.S.INV(RAND())</f>
        <v>-0.49772645579169794</v>
      </c>
      <c r="AR446" s="23">
        <f ca="1">SQRT(Inputs!$B$38)*K446+SQRT(1-Inputs!$B$38)*_xlfn.NORM.S.INV(RAND())</f>
        <v>0.54466293157100376</v>
      </c>
      <c r="AS446" s="23">
        <f ca="1">SQRT(Inputs!$B$38)*L446+SQRT(1-Inputs!$B$38)*_xlfn.NORM.S.INV(RAND())</f>
        <v>0.56844599450035382</v>
      </c>
      <c r="AT446" s="23">
        <f ca="1">SQRT(Inputs!$B$38)*M446+SQRT(1-Inputs!$B$38)*_xlfn.NORM.S.INV(RAND())</f>
        <v>-2.1734189371743171</v>
      </c>
      <c r="AU446" s="15">
        <f ca="1">Inputs!$B$6*EXP($B$8-0.5*C$5^2+C$5*N446)</f>
        <v>4906.5902912346392</v>
      </c>
      <c r="AV446" s="15">
        <f t="shared" ca="1" si="219"/>
        <v>5327.9920841688781</v>
      </c>
      <c r="AW446" s="15">
        <f t="shared" ca="1" si="220"/>
        <v>6969.3031538585828</v>
      </c>
      <c r="AX446" s="15">
        <f t="shared" ca="1" si="221"/>
        <v>8924.949130396999</v>
      </c>
      <c r="AY446" s="15">
        <f t="shared" ca="1" si="222"/>
        <v>11359.75685112393</v>
      </c>
      <c r="AZ446" s="15">
        <f t="shared" ca="1" si="223"/>
        <v>13919.04860571415</v>
      </c>
      <c r="BA446" s="15">
        <f t="shared" ca="1" si="224"/>
        <v>18729.471068437462</v>
      </c>
      <c r="BB446" s="15">
        <f t="shared" ca="1" si="225"/>
        <v>23797.575636656133</v>
      </c>
      <c r="BC446" s="15">
        <f t="shared" ca="1" si="226"/>
        <v>27468.302207218287</v>
      </c>
      <c r="BD446" s="15">
        <f t="shared" ca="1" si="227"/>
        <v>35728.061012476566</v>
      </c>
      <c r="BE446" s="15">
        <f t="shared" ca="1" si="228"/>
        <v>40223.244472924969</v>
      </c>
      <c r="BF446" s="15">
        <f ca="1">Inputs!$B$13*EXP($B$9-0.5*C$6^2+C$6*Y446)</f>
        <v>14185.603698354815</v>
      </c>
      <c r="BG446" s="15">
        <f t="shared" ca="1" si="229"/>
        <v>16899.69625393537</v>
      </c>
      <c r="BH446" s="15">
        <f t="shared" ca="1" si="230"/>
        <v>19711.519698796652</v>
      </c>
      <c r="BI446" s="15">
        <f t="shared" ca="1" si="231"/>
        <v>23664.093747476134</v>
      </c>
      <c r="BJ446" s="15">
        <f t="shared" ca="1" si="232"/>
        <v>35056.041187437186</v>
      </c>
      <c r="BK446" s="15">
        <f t="shared" ca="1" si="233"/>
        <v>49834.841876375394</v>
      </c>
      <c r="BL446" s="15">
        <f t="shared" ca="1" si="234"/>
        <v>54693.245236812945</v>
      </c>
      <c r="BM446" s="15">
        <f t="shared" ca="1" si="235"/>
        <v>70331.015396438772</v>
      </c>
      <c r="BN446" s="15">
        <f t="shared" ca="1" si="236"/>
        <v>103389.05282497266</v>
      </c>
      <c r="BO446" s="15">
        <f t="shared" ca="1" si="237"/>
        <v>132784.96703466942</v>
      </c>
      <c r="BP446" s="15">
        <f t="shared" ca="1" si="238"/>
        <v>148043.68797132003</v>
      </c>
      <c r="BQ446" s="15">
        <f ca="1">Inputs!$B$20*EXP($B$10-0.5*C$7^2+C$7*AJ446)</f>
        <v>4642.6128900711701</v>
      </c>
      <c r="BR446" s="15">
        <f t="shared" ca="1" si="239"/>
        <v>4495.2336144666942</v>
      </c>
      <c r="BS446" s="15">
        <f t="shared" ca="1" si="240"/>
        <v>8041.1087632807721</v>
      </c>
      <c r="BT446" s="15">
        <f t="shared" ca="1" si="241"/>
        <v>10874.100534484904</v>
      </c>
      <c r="BU446" s="15">
        <f t="shared" ca="1" si="242"/>
        <v>18027.826091924922</v>
      </c>
      <c r="BV446" s="15">
        <f t="shared" ca="1" si="243"/>
        <v>15868.892580849091</v>
      </c>
      <c r="BW446" s="15">
        <f t="shared" ca="1" si="244"/>
        <v>22602.998248506581</v>
      </c>
      <c r="BX446" s="15">
        <f t="shared" ca="1" si="245"/>
        <v>28611.719238387359</v>
      </c>
      <c r="BY446" s="15">
        <f t="shared" ca="1" si="246"/>
        <v>44492.977032523653</v>
      </c>
      <c r="BZ446" s="15">
        <f t="shared" ca="1" si="247"/>
        <v>69306.837729622552</v>
      </c>
      <c r="CA446" s="15">
        <f t="shared" ca="1" si="248"/>
        <v>66164.665964789237</v>
      </c>
      <c r="CB446" s="15">
        <f ca="1">(AU446*DCF!C$10-DCF!C$5*MAX(AU446*DCF!C$10,0)-MAX(AU446-Inputs!$B$6,0)/Inputs!$B$10)*DCF!C$6</f>
        <v>1043.4710917991263</v>
      </c>
      <c r="CC446" s="15">
        <f ca="1">(AV446*DCF!D$10-DCF!D$5*MAX(AV446*DCF!D$10,0)-MAX(AV446-AU446,0)/Inputs!$B$10)*DCF!D$6</f>
        <v>1195.9141762160261</v>
      </c>
      <c r="CD446" s="15">
        <f ca="1">(AW446*DCF!E$10-DCF!E$5*MAX(AW446*DCF!E$10,0)-MAX(AW446-AV446,0)/Inputs!$B$10)*DCF!E$6</f>
        <v>1239.4099339183133</v>
      </c>
      <c r="CE446" s="15">
        <f ca="1">(AX446*DCF!F$10-DCF!F$5*MAX(AX446*DCF!F$10,0)-MAX(AX446-AW446,0)/Inputs!$B$10)*DCF!F$6</f>
        <v>1541.3807300564949</v>
      </c>
      <c r="CF446" s="15">
        <f ca="1">(AY446*DCF!G$10-DCF!G$5*MAX(AY446*DCF!G$10,0)-MAX(AY446-AX446,0)/Inputs!$B$10)*DCF!G$6</f>
        <v>1872.5504596475637</v>
      </c>
      <c r="CG446" s="15">
        <f ca="1">(AZ446*DCF!H$10-DCF!H$5*MAX(AZ446*DCF!H$10,0)-MAX(AZ446-AY446,0)/Inputs!$B$10)*DCF!H$6</f>
        <v>2247.9451382826469</v>
      </c>
      <c r="CH446" s="15">
        <f ca="1">(BA446*DCF!I$10-DCF!I$5*MAX(BA446*DCF!I$10,0)-MAX(BA446-AZ446,0)/Inputs!$B$10)*DCF!I$6</f>
        <v>2632.1132851628081</v>
      </c>
      <c r="CI446" s="15">
        <f ca="1">(BB446*DCF!J$10-DCF!J$5*MAX(BB446*DCF!J$10,0)-MAX(BB446-BA446,0)/Inputs!$B$10)*DCF!J$6</f>
        <v>3315.7314656905501</v>
      </c>
      <c r="CJ446" s="15">
        <f ca="1">(BC446*DCF!K$10-DCF!K$5*MAX(BC446*DCF!K$10,0)-MAX(BC446-BB446,0)/Inputs!$B$10)*DCF!K$6</f>
        <v>3908.1096707382753</v>
      </c>
      <c r="CK446" s="15">
        <f ca="1">(BD446*DCF!L$10-DCF!L$5*MAX(BD446*DCF!L$10,0)-MAX(BD446-BC446,0)/Inputs!$B$10)*DCF!L$6</f>
        <v>4320.3504536476066</v>
      </c>
      <c r="CL446" s="15">
        <f ca="1">(BE446*DCF!M$10-DCF!M$5*MAX(BE446*DCF!M$10,0)-MAX(BE446-BD446,0)/Inputs!$B$10)*DCF!M$6</f>
        <v>5139.0223494772517</v>
      </c>
      <c r="CM446" s="15">
        <f ca="1">(BF446*DCF!C$28-DCF!C$5*MAX(BF446*DCF!C$28,0)-MAX(BF446-Inputs!$B$13,0)/Inputs!$B$17)*DCF!C$6</f>
        <v>3683.0244190368981</v>
      </c>
      <c r="CN446" s="15">
        <f ca="1">(BG446*DCF!D$28-DCF!D$5*MAX(BG446*DCF!D$28,0)-MAX(BG446-BF446,0)/Inputs!$B$17)*DCF!D$6</f>
        <v>4398.3099359475227</v>
      </c>
      <c r="CO446" s="15">
        <f ca="1">(BH446*DCF!E$28-DCF!E$5*MAX(BH446*DCF!E$28,0)-MAX(BH446-BG446,0)/Inputs!$B$17)*DCF!E$6</f>
        <v>5028.4816739152693</v>
      </c>
      <c r="CP446" s="15">
        <f ca="1">(BI446*DCF!F$28-DCF!F$5*MAX(BI446*DCF!F$28,0)-MAX(BI446-BH446,0)/Inputs!$B$17)*DCF!F$6</f>
        <v>5704.5495390399583</v>
      </c>
      <c r="CQ446" s="15">
        <f ca="1">(BJ446*DCF!G$28-DCF!G$5*MAX(BJ446*DCF!G$28,0)-MAX(BJ446-BI446,0)/Inputs!$B$17)*DCF!G$6</f>
        <v>7179.5428347966208</v>
      </c>
      <c r="CR446" s="15">
        <f ca="1">(BK446*DCF!H$28-DCF!H$5*MAX(BK446*DCF!H$28,0)-MAX(BK446-BJ446,0)/Inputs!$B$17)*DCF!H$6</f>
        <v>10028.495328855572</v>
      </c>
      <c r="CS446" s="15">
        <f ca="1">(BL446*DCF!I$28-DCF!I$5*MAX(BL446*DCF!I$28,0)-MAX(BL446-BK446,0)/Inputs!$B$17)*DCF!I$6</f>
        <v>12163.952898778523</v>
      </c>
      <c r="CT446" s="15">
        <f ca="1">(BM446*DCF!J$28-DCF!J$5*MAX(BM446*DCF!J$28,0)-MAX(BM446-BL446,0)/Inputs!$B$17)*DCF!J$6</f>
        <v>13616.214481952737</v>
      </c>
      <c r="CU446" s="15">
        <f ca="1">(BN446*DCF!K$28-DCF!K$5*MAX(BN446*DCF!K$28,0)-MAX(BN446-BM446,0)/Inputs!$B$17)*DCF!K$6</f>
        <v>17784.865178405467</v>
      </c>
      <c r="CV446" s="15">
        <f ca="1">(BO446*DCF!L$28-DCF!L$5*MAX(BO446*DCF!L$28,0)-MAX(BO446-BN446,0)/Inputs!$B$17)*DCF!L$6</f>
        <v>23167.191352995986</v>
      </c>
      <c r="CW446" s="15">
        <f ca="1">(BP446*DCF!M$28-DCF!M$5*MAX(BP446*DCF!M$28,0)-MAX(BP446-BO446,0)/Inputs!$B$17)*DCF!M$6</f>
        <v>26259.54047177569</v>
      </c>
      <c r="CX446" s="15">
        <f ca="1">(BQ446*DCF!C$46-DCF!C$5*MAX(BQ446*DCF!C$46,0)-MAX(BQ446-Inputs!$B$20,0)/Inputs!$B$24)*DCF!C$6</f>
        <v>-1738.0689769546213</v>
      </c>
      <c r="CY446" s="15">
        <f ca="1">(BR446*DCF!D$46-DCF!D$5*MAX(BR446*DCF!D$46,0)-MAX(BR446-BQ446,0)/Inputs!$B$24)*DCF!D$6</f>
        <v>-767.23154778645267</v>
      </c>
      <c r="CZ446" s="15">
        <f ca="1">(BS446*DCF!E$46-DCF!E$5*MAX(BS446*DCF!E$46,0)-MAX(BS446-BR446,0)/Inputs!$B$24)*DCF!E$6</f>
        <v>-2348.5614791423682</v>
      </c>
      <c r="DA446" s="15">
        <f ca="1">(BT446*DCF!F$46-DCF!F$5*MAX(BT446*DCF!F$46,0)-MAX(BT446-BS446,0)/Inputs!$B$24)*DCF!F$6</f>
        <v>-1823.5026138263454</v>
      </c>
      <c r="DB446" s="15">
        <f ca="1">(BU446*DCF!G$46-DCF!G$5*MAX(BU446*DCF!G$46,0)-MAX(BU446-BT446,0)/Inputs!$B$24)*DCF!G$6</f>
        <v>-3012.7923882609985</v>
      </c>
      <c r="DC446" s="15">
        <f ca="1">(BV446*DCF!H$46-DCF!H$5*MAX(BV446*DCF!H$46,0)-MAX(BV446-BU446,0)/Inputs!$B$24)*DCF!H$6</f>
        <v>0</v>
      </c>
      <c r="DD446" s="15">
        <f ca="1">(BW446*DCF!I$46-DCF!I$5*MAX(BW446*DCF!I$46,0)-MAX(BW446-BV446,0)/Inputs!$B$24)*DCF!I$6</f>
        <v>-1411.0762198004027</v>
      </c>
      <c r="DE446" s="15">
        <f ca="1">(BX446*DCF!J$46-DCF!J$5*MAX(BX446*DCF!J$46,0)-MAX(BX446-BW446,0)/Inputs!$B$24)*DCF!J$6</f>
        <v>-393.23215997894249</v>
      </c>
      <c r="DF446" s="15">
        <f ca="1">(BY446*DCF!K$46-DCF!K$5*MAX(BY446*DCF!K$46,0)-MAX(BY446-BX446,0)/Inputs!$B$24)*DCF!K$6</f>
        <v>-1348.8979184073746</v>
      </c>
      <c r="DG446" s="15">
        <f ca="1">(BZ446*DCF!L$46-DCF!L$5*MAX(BZ446*DCF!L$46,0)-MAX(BZ446-BY446,0)/Inputs!$B$24)*DCF!L$6</f>
        <v>-824.59777391856119</v>
      </c>
      <c r="DH446" s="15">
        <f ca="1">(CA446*DCF!M$46-DCF!M$5*MAX(CA446*DCF!M$46,0)-MAX(CA446-BZ446,0)/Inputs!$B$24)*DCF!M$6</f>
        <v>5187.050080278017</v>
      </c>
      <c r="DI446" s="15">
        <f ca="1">SUM(CB446:CL446)+BE446*DCF!M$10*(1+Inputs!$B$30)*(1-Inputs!$B$33)*(1-Inputs!$B$30/Inputs!$B$31)/(Inputs!$B$29-Inputs!$B$30)*DCF!M$6</f>
        <v>140397.82002013043</v>
      </c>
      <c r="DJ446" s="15">
        <f ca="1">SUM(CM446:CW446)+BP446*DCF!M$28*(1+Inputs!$B$30)*(1-Inputs!$B$33)*(1-Inputs!$B$30/Inputs!$B$31)/(Inputs!$B$29-Inputs!$B$30)*DCF!M$6</f>
        <v>678357.55651455221</v>
      </c>
      <c r="DK446" s="15">
        <f ca="1">SUM(CX446:DH446)+CA446*DCF!M$46*(1+Inputs!$B$30)*(1-Inputs!$B$33)*(1-Inputs!$B$30/Inputs!$B$31)/(Inputs!$B$29-Inputs!$B$30)*DCF!M$6</f>
        <v>93817.50028950088</v>
      </c>
      <c r="DM446" s="15">
        <f ca="1">DI446+DJ446+DK446+Inputs!$B$34+Inputs!$B$36-Inputs!$B$35</f>
        <v>989423.87682418362</v>
      </c>
    </row>
    <row r="447" spans="1:117" x14ac:dyDescent="0.75">
      <c r="A447" s="11">
        <v>434</v>
      </c>
      <c r="C447" s="23">
        <f t="shared" ca="1" si="253"/>
        <v>-0.97436129685006223</v>
      </c>
      <c r="D447" s="23">
        <f t="shared" ca="1" si="253"/>
        <v>0.65965100865598669</v>
      </c>
      <c r="E447" s="23">
        <f t="shared" ca="1" si="253"/>
        <v>2.0043355844782784</v>
      </c>
      <c r="F447" s="23">
        <f t="shared" ca="1" si="253"/>
        <v>1.3193665808263288</v>
      </c>
      <c r="G447" s="23">
        <f t="shared" ca="1" si="253"/>
        <v>0.13698657371746892</v>
      </c>
      <c r="H447" s="23">
        <f t="shared" ca="1" si="253"/>
        <v>1.0257668077894222</v>
      </c>
      <c r="I447" s="23">
        <f t="shared" ca="1" si="253"/>
        <v>0.93495590243359294</v>
      </c>
      <c r="J447" s="23">
        <f t="shared" ca="1" si="253"/>
        <v>-1.549834082590186</v>
      </c>
      <c r="K447" s="23">
        <f t="shared" ca="1" si="253"/>
        <v>-0.88122704079573311</v>
      </c>
      <c r="L447" s="23">
        <f t="shared" ca="1" si="253"/>
        <v>0.64659632155355007</v>
      </c>
      <c r="M447" s="23">
        <f t="shared" ca="1" si="253"/>
        <v>0.23494304640868033</v>
      </c>
      <c r="N447" s="23">
        <f ca="1">SQRT(Inputs!$B$38)*C447+SQRT(1-Inputs!$B$38)*_xlfn.NORM.S.INV(RAND())</f>
        <v>1.3368030069711163</v>
      </c>
      <c r="O447" s="23">
        <f ca="1">SQRT(Inputs!$B$38)*D447+SQRT(1-Inputs!$B$38)*_xlfn.NORM.S.INV(RAND())</f>
        <v>1.4715980830950215</v>
      </c>
      <c r="P447" s="23">
        <f ca="1">SQRT(Inputs!$B$38)*E447+SQRT(1-Inputs!$B$38)*_xlfn.NORM.S.INV(RAND())</f>
        <v>2.0675974039864577</v>
      </c>
      <c r="Q447" s="23">
        <f ca="1">SQRT(Inputs!$B$38)*F447+SQRT(1-Inputs!$B$38)*_xlfn.NORM.S.INV(RAND())</f>
        <v>0.21857800511452485</v>
      </c>
      <c r="R447" s="23">
        <f ca="1">SQRT(Inputs!$B$38)*G447+SQRT(1-Inputs!$B$38)*_xlfn.NORM.S.INV(RAND())</f>
        <v>1.0175341625049235</v>
      </c>
      <c r="S447" s="23">
        <f ca="1">SQRT(Inputs!$B$38)*H447+SQRT(1-Inputs!$B$38)*_xlfn.NORM.S.INV(RAND())</f>
        <v>-0.4752826946916805</v>
      </c>
      <c r="T447" s="23">
        <f ca="1">SQRT(Inputs!$B$38)*I447+SQRT(1-Inputs!$B$38)*_xlfn.NORM.S.INV(RAND())</f>
        <v>0.86285505425177855</v>
      </c>
      <c r="U447" s="23">
        <f ca="1">SQRT(Inputs!$B$38)*J447+SQRT(1-Inputs!$B$38)*_xlfn.NORM.S.INV(RAND())</f>
        <v>-0.95712586040101122</v>
      </c>
      <c r="V447" s="23">
        <f ca="1">SQRT(Inputs!$B$38)*K447+SQRT(1-Inputs!$B$38)*_xlfn.NORM.S.INV(RAND())</f>
        <v>0.36325068613021755</v>
      </c>
      <c r="W447" s="23">
        <f ca="1">SQRT(Inputs!$B$38)*L447+SQRT(1-Inputs!$B$38)*_xlfn.NORM.S.INV(RAND())</f>
        <v>1.8065738430063971</v>
      </c>
      <c r="X447" s="23">
        <f ca="1">SQRT(Inputs!$B$38)*M447+SQRT(1-Inputs!$B$38)*_xlfn.NORM.S.INV(RAND())</f>
        <v>-0.59918463881491157</v>
      </c>
      <c r="Y447" s="23">
        <f ca="1">SQRT(Inputs!$B$38)*C447+SQRT(1-Inputs!$B$38)*_xlfn.NORM.S.INV(RAND())</f>
        <v>-1.3550555295604909</v>
      </c>
      <c r="Z447" s="23">
        <f ca="1">SQRT(Inputs!$B$38)*D447+SQRT(1-Inputs!$B$38)*_xlfn.NORM.S.INV(RAND())</f>
        <v>0.90289833098869265</v>
      </c>
      <c r="AA447" s="23">
        <f ca="1">SQRT(Inputs!$B$38)*E447+SQRT(1-Inputs!$B$38)*_xlfn.NORM.S.INV(RAND())</f>
        <v>1.6793441190551253</v>
      </c>
      <c r="AB447" s="23">
        <f ca="1">SQRT(Inputs!$B$38)*F447+SQRT(1-Inputs!$B$38)*_xlfn.NORM.S.INV(RAND())</f>
        <v>0.86737618774257808</v>
      </c>
      <c r="AC447" s="23">
        <f ca="1">SQRT(Inputs!$B$38)*G447+SQRT(1-Inputs!$B$38)*_xlfn.NORM.S.INV(RAND())</f>
        <v>-7.055282416568831E-3</v>
      </c>
      <c r="AD447" s="23">
        <f ca="1">SQRT(Inputs!$B$38)*H447+SQRT(1-Inputs!$B$38)*_xlfn.NORM.S.INV(RAND())</f>
        <v>-0.46825819324469242</v>
      </c>
      <c r="AE447" s="23">
        <f ca="1">SQRT(Inputs!$B$38)*I447+SQRT(1-Inputs!$B$38)*_xlfn.NORM.S.INV(RAND())</f>
        <v>-1.4490536008313741</v>
      </c>
      <c r="AF447" s="23">
        <f ca="1">SQRT(Inputs!$B$38)*J447+SQRT(1-Inputs!$B$38)*_xlfn.NORM.S.INV(RAND())</f>
        <v>-1.236527449767818</v>
      </c>
      <c r="AG447" s="23">
        <f ca="1">SQRT(Inputs!$B$38)*K447+SQRT(1-Inputs!$B$38)*_xlfn.NORM.S.INV(RAND())</f>
        <v>-0.55042840612398347</v>
      </c>
      <c r="AH447" s="23">
        <f ca="1">SQRT(Inputs!$B$38)*L447+SQRT(1-Inputs!$B$38)*_xlfn.NORM.S.INV(RAND())</f>
        <v>1.2538708988472376</v>
      </c>
      <c r="AI447" s="23">
        <f ca="1">SQRT(Inputs!$B$38)*M447+SQRT(1-Inputs!$B$38)*_xlfn.NORM.S.INV(RAND())</f>
        <v>6.478598991045556E-2</v>
      </c>
      <c r="AJ447" s="23">
        <f ca="1">SQRT(Inputs!$B$38)*C447+SQRT(1-Inputs!$B$38)*_xlfn.NORM.S.INV(RAND())</f>
        <v>-0.82076939583806285</v>
      </c>
      <c r="AK447" s="23">
        <f ca="1">SQRT(Inputs!$B$38)*D447+SQRT(1-Inputs!$B$38)*_xlfn.NORM.S.INV(RAND())</f>
        <v>0.39504086946642114</v>
      </c>
      <c r="AL447" s="23">
        <f ca="1">SQRT(Inputs!$B$38)*E447+SQRT(1-Inputs!$B$38)*_xlfn.NORM.S.INV(RAND())</f>
        <v>0.56664594119167733</v>
      </c>
      <c r="AM447" s="23">
        <f ca="1">SQRT(Inputs!$B$38)*F447+SQRT(1-Inputs!$B$38)*_xlfn.NORM.S.INV(RAND())</f>
        <v>0.6583893261639836</v>
      </c>
      <c r="AN447" s="23">
        <f ca="1">SQRT(Inputs!$B$38)*G447+SQRT(1-Inputs!$B$38)*_xlfn.NORM.S.INV(RAND())</f>
        <v>0.35454327124877905</v>
      </c>
      <c r="AO447" s="23">
        <f ca="1">SQRT(Inputs!$B$38)*H447+SQRT(1-Inputs!$B$38)*_xlfn.NORM.S.INV(RAND())</f>
        <v>-8.7690648987414188E-2</v>
      </c>
      <c r="AP447" s="23">
        <f ca="1">SQRT(Inputs!$B$38)*I447+SQRT(1-Inputs!$B$38)*_xlfn.NORM.S.INV(RAND())</f>
        <v>-5.1009056986820123E-2</v>
      </c>
      <c r="AQ447" s="23">
        <f ca="1">SQRT(Inputs!$B$38)*J447+SQRT(1-Inputs!$B$38)*_xlfn.NORM.S.INV(RAND())</f>
        <v>1.8967068284160726E-2</v>
      </c>
      <c r="AR447" s="23">
        <f ca="1">SQRT(Inputs!$B$38)*K447+SQRT(1-Inputs!$B$38)*_xlfn.NORM.S.INV(RAND())</f>
        <v>0.54201662434249087</v>
      </c>
      <c r="AS447" s="23">
        <f ca="1">SQRT(Inputs!$B$38)*L447+SQRT(1-Inputs!$B$38)*_xlfn.NORM.S.INV(RAND())</f>
        <v>-3.1210607381008726E-2</v>
      </c>
      <c r="AT447" s="23">
        <f ca="1">SQRT(Inputs!$B$38)*M447+SQRT(1-Inputs!$B$38)*_xlfn.NORM.S.INV(RAND())</f>
        <v>-0.33489694524258451</v>
      </c>
      <c r="AU447" s="15">
        <f ca="1">Inputs!$B$6*EXP($B$8-0.5*C$5^2+C$5*N447)</f>
        <v>6161.0643765799887</v>
      </c>
      <c r="AV447" s="15">
        <f t="shared" ca="1" si="219"/>
        <v>9311.0740425149197</v>
      </c>
      <c r="AW447" s="15">
        <f t="shared" ca="1" si="220"/>
        <v>15004.948034472271</v>
      </c>
      <c r="AX447" s="15">
        <f t="shared" ca="1" si="221"/>
        <v>18826.690523619294</v>
      </c>
      <c r="AY447" s="15">
        <f t="shared" ca="1" si="222"/>
        <v>25911.416672101346</v>
      </c>
      <c r="AZ447" s="15">
        <f t="shared" ca="1" si="223"/>
        <v>30074.41342996791</v>
      </c>
      <c r="BA447" s="15">
        <f t="shared" ca="1" si="224"/>
        <v>40281.655513644233</v>
      </c>
      <c r="BB447" s="15">
        <f t="shared" ca="1" si="225"/>
        <v>44807.483342452564</v>
      </c>
      <c r="BC447" s="15">
        <f t="shared" ca="1" si="226"/>
        <v>56836.162680990936</v>
      </c>
      <c r="BD447" s="15">
        <f t="shared" ca="1" si="227"/>
        <v>82447.83929187998</v>
      </c>
      <c r="BE447" s="15">
        <f t="shared" ca="1" si="228"/>
        <v>95663.439333214672</v>
      </c>
      <c r="BF447" s="15">
        <f ca="1">Inputs!$B$13*EXP($B$9-0.5*C$6^2+C$6*Y447)</f>
        <v>10572.722371204491</v>
      </c>
      <c r="BG447" s="15">
        <f t="shared" ca="1" si="229"/>
        <v>15165.27873235136</v>
      </c>
      <c r="BH447" s="15">
        <f t="shared" ca="1" si="230"/>
        <v>24480.539550027468</v>
      </c>
      <c r="BI447" s="15">
        <f t="shared" ca="1" si="231"/>
        <v>34248.119398045834</v>
      </c>
      <c r="BJ447" s="15">
        <f t="shared" ca="1" si="232"/>
        <v>41943.285984555288</v>
      </c>
      <c r="BK447" s="15">
        <f t="shared" ca="1" si="233"/>
        <v>48298.153289408598</v>
      </c>
      <c r="BL447" s="15">
        <f t="shared" ca="1" si="234"/>
        <v>49170.988018398137</v>
      </c>
      <c r="BM447" s="15">
        <f t="shared" ca="1" si="235"/>
        <v>51835.196385261668</v>
      </c>
      <c r="BN447" s="15">
        <f t="shared" ca="1" si="236"/>
        <v>59681.41555207302</v>
      </c>
      <c r="BO447" s="15">
        <f t="shared" ca="1" si="237"/>
        <v>84953.810002023398</v>
      </c>
      <c r="BP447" s="15">
        <f t="shared" ca="1" si="238"/>
        <v>105332.53566506969</v>
      </c>
      <c r="BQ447" s="15">
        <f ca="1">Inputs!$B$20*EXP($B$10-0.5*C$7^2+C$7*AJ447)</f>
        <v>3206.1175236693762</v>
      </c>
      <c r="BR447" s="15">
        <f t="shared" ca="1" si="239"/>
        <v>4931.7767236984264</v>
      </c>
      <c r="BS447" s="15">
        <f t="shared" ca="1" si="240"/>
        <v>7947.1150096649417</v>
      </c>
      <c r="BT447" s="15">
        <f t="shared" ca="1" si="241"/>
        <v>13023.125560558719</v>
      </c>
      <c r="BU447" s="15">
        <f t="shared" ca="1" si="242"/>
        <v>19665.204321486435</v>
      </c>
      <c r="BV447" s="15">
        <f t="shared" ca="1" si="243"/>
        <v>26824.738792676315</v>
      </c>
      <c r="BW447" s="15">
        <f t="shared" ca="1" si="244"/>
        <v>37030.462051072085</v>
      </c>
      <c r="BX447" s="15">
        <f t="shared" ca="1" si="245"/>
        <v>51990.363868472712</v>
      </c>
      <c r="BY447" s="15">
        <f t="shared" ca="1" si="246"/>
        <v>80807.278906060354</v>
      </c>
      <c r="BZ447" s="15">
        <f t="shared" ca="1" si="247"/>
        <v>112735.24389645054</v>
      </c>
      <c r="CA447" s="15">
        <f t="shared" ca="1" si="248"/>
        <v>149209.58207940313</v>
      </c>
      <c r="CB447" s="15">
        <f ca="1">(AU447*DCF!C$10-DCF!C$5*MAX(AU447*DCF!C$10,0)-MAX(AU447-Inputs!$B$6,0)/Inputs!$B$10)*DCF!C$6</f>
        <v>1034.5264679721208</v>
      </c>
      <c r="CC447" s="15">
        <f ca="1">(AV447*DCF!D$10-DCF!D$5*MAX(AV447*DCF!D$10,0)-MAX(AV447-AU447,0)/Inputs!$B$10)*DCF!D$6</f>
        <v>1501.4638019782828</v>
      </c>
      <c r="CD447" s="15">
        <f ca="1">(AW447*DCF!E$10-DCF!E$5*MAX(AW447*DCF!E$10,0)-MAX(AW447-AV447,0)/Inputs!$B$10)*DCF!E$6</f>
        <v>2181.9074266283574</v>
      </c>
      <c r="CE447" s="15">
        <f ca="1">(AX447*DCF!F$10-DCF!F$5*MAX(AX447*DCF!F$10,0)-MAX(AX447-AW447,0)/Inputs!$B$10)*DCF!F$6</f>
        <v>3314.6266776425</v>
      </c>
      <c r="CF447" s="15">
        <f ca="1">(AY447*DCF!G$10-DCF!G$5*MAX(AY447*DCF!G$10,0)-MAX(AY447-AX447,0)/Inputs!$B$10)*DCF!G$6</f>
        <v>3976.977565517554</v>
      </c>
      <c r="CG447" s="15">
        <f ca="1">(AZ447*DCF!H$10-DCF!H$5*MAX(AZ447*DCF!H$10,0)-MAX(AZ447-AY447,0)/Inputs!$B$10)*DCF!H$6</f>
        <v>5099.7542333174933</v>
      </c>
      <c r="CH447" s="15">
        <f ca="1">(BA447*DCF!I$10-DCF!I$5*MAX(BA447*DCF!I$10,0)-MAX(BA447-AZ447,0)/Inputs!$B$10)*DCF!I$6</f>
        <v>5683.6436519146191</v>
      </c>
      <c r="CI447" s="15">
        <f ca="1">(BB447*DCF!J$10-DCF!J$5*MAX(BB447*DCF!J$10,0)-MAX(BB447-BA447,0)/Inputs!$B$10)*DCF!J$6</f>
        <v>7003.2534816600219</v>
      </c>
      <c r="CJ447" s="15">
        <f ca="1">(BC447*DCF!K$10-DCF!K$5*MAX(BC447*DCF!K$10,0)-MAX(BC447-BB447,0)/Inputs!$B$10)*DCF!K$6</f>
        <v>7465.8774003635408</v>
      </c>
      <c r="CK447" s="15">
        <f ca="1">(BD447*DCF!L$10-DCF!L$5*MAX(BD447*DCF!L$10,0)-MAX(BD447-BC447,0)/Inputs!$B$10)*DCF!L$6</f>
        <v>9122.6975156448862</v>
      </c>
      <c r="CL447" s="15">
        <f ca="1">(BE447*DCF!M$10-DCF!M$5*MAX(BE447*DCF!M$10,0)-MAX(BE447-BD447,0)/Inputs!$B$10)*DCF!M$6</f>
        <v>11920.603972896361</v>
      </c>
      <c r="CM447" s="15">
        <f ca="1">(BF447*DCF!C$28-DCF!C$5*MAX(BF447*DCF!C$28,0)-MAX(BF447-Inputs!$B$13,0)/Inputs!$B$17)*DCF!C$6</f>
        <v>3226.7255304250521</v>
      </c>
      <c r="CN447" s="15">
        <f ca="1">(BG447*DCF!D$28-DCF!D$5*MAX(BG447*DCF!D$28,0)-MAX(BG447-BF447,0)/Inputs!$B$17)*DCF!D$6</f>
        <v>3486.7215169792657</v>
      </c>
      <c r="CO447" s="15">
        <f ca="1">(BH447*DCF!E$28-DCF!E$5*MAX(BH447*DCF!E$28,0)-MAX(BH447-BG447,0)/Inputs!$B$17)*DCF!E$6</f>
        <v>5097.4150272838224</v>
      </c>
      <c r="CP447" s="15">
        <f ca="1">(BI447*DCF!F$28-DCF!F$5*MAX(BI447*DCF!F$28,0)-MAX(BI447-BH447,0)/Inputs!$B$17)*DCF!F$6</f>
        <v>7519.1199918577959</v>
      </c>
      <c r="CQ447" s="15">
        <f ca="1">(BJ447*DCF!G$28-DCF!G$5*MAX(BJ447*DCF!G$28,0)-MAX(BJ447-BI447,0)/Inputs!$B$17)*DCF!G$6</f>
        <v>9588.2527705995053</v>
      </c>
      <c r="CR447" s="15">
        <f ca="1">(BK447*DCF!H$28-DCF!H$5*MAX(BK447*DCF!H$28,0)-MAX(BK447-BJ447,0)/Inputs!$B$17)*DCF!H$6</f>
        <v>10957.298129835292</v>
      </c>
      <c r="CS447" s="15">
        <f ca="1">(BL447*DCF!I$28-DCF!I$5*MAX(BL447*DCF!I$28,0)-MAX(BL447-BK447,0)/Inputs!$B$17)*DCF!I$6</f>
        <v>11437.428627330659</v>
      </c>
      <c r="CT447" s="15">
        <f ca="1">(BM447*DCF!J$28-DCF!J$5*MAX(BM447*DCF!J$28,0)-MAX(BM447-BL447,0)/Inputs!$B$17)*DCF!J$6</f>
        <v>11210.299700486112</v>
      </c>
      <c r="CU447" s="15">
        <f ca="1">(BN447*DCF!K$28-DCF!K$5*MAX(BN447*DCF!K$28,0)-MAX(BN447-BM447,0)/Inputs!$B$17)*DCF!K$6</f>
        <v>11642.656949424438</v>
      </c>
      <c r="CV447" s="15">
        <f ca="1">(BO447*DCF!L$28-DCF!L$5*MAX(BO447*DCF!L$28,0)-MAX(BO447-BN447,0)/Inputs!$B$17)*DCF!L$6</f>
        <v>14090.454691770212</v>
      </c>
      <c r="CW447" s="15">
        <f ca="1">(BP447*DCF!M$28-DCF!M$5*MAX(BP447*DCF!M$28,0)-MAX(BP447-BO447,0)/Inputs!$B$17)*DCF!M$6</f>
        <v>17688.228084759321</v>
      </c>
      <c r="CX447" s="15">
        <f ca="1">(BQ447*DCF!C$46-DCF!C$5*MAX(BQ447*DCF!C$46,0)-MAX(BQ447-Inputs!$B$20,0)/Inputs!$B$24)*DCF!C$6</f>
        <v>-742.806598385249</v>
      </c>
      <c r="CY447" s="15">
        <f ca="1">(BR447*DCF!D$46-DCF!D$5*MAX(BR447*DCF!D$46,0)-MAX(BR447-BQ447,0)/Inputs!$B$24)*DCF!D$6</f>
        <v>-1578.0637325959053</v>
      </c>
      <c r="CZ447" s="15">
        <f ca="1">(BS447*DCF!E$46-DCF!E$5*MAX(BS447*DCF!E$46,0)-MAX(BS447-BR447,0)/Inputs!$B$24)*DCF!E$6</f>
        <v>-2128.3235282362048</v>
      </c>
      <c r="DA447" s="15">
        <f ca="1">(BT447*DCF!F$46-DCF!F$5*MAX(BT447*DCF!F$46,0)-MAX(BT447-BS447,0)/Inputs!$B$24)*DCF!F$6</f>
        <v>-2796.7622483153564</v>
      </c>
      <c r="DB447" s="15">
        <f ca="1">(BU447*DCF!G$46-DCF!G$5*MAX(BU447*DCF!G$46,0)-MAX(BU447-BT447,0)/Inputs!$B$24)*DCF!G$6</f>
        <v>-2895.762683398711</v>
      </c>
      <c r="DC447" s="15">
        <f ca="1">(BV447*DCF!H$46-DCF!H$5*MAX(BV447*DCF!H$46,0)-MAX(BV447-BU447,0)/Inputs!$B$24)*DCF!H$6</f>
        <v>-2224.7814697267409</v>
      </c>
      <c r="DD447" s="15">
        <f ca="1">(BW447*DCF!I$46-DCF!I$5*MAX(BW447*DCF!I$46,0)-MAX(BW447-BV447,0)/Inputs!$B$24)*DCF!I$6</f>
        <v>-2074.4354604824189</v>
      </c>
      <c r="DE447" s="15">
        <f ca="1">(BX447*DCF!J$46-DCF!J$5*MAX(BX447*DCF!J$46,0)-MAX(BX447-BW447,0)/Inputs!$B$24)*DCF!J$6</f>
        <v>-1786.2696003030665</v>
      </c>
      <c r="DF447" s="15">
        <f ca="1">(BY447*DCF!K$46-DCF!K$5*MAX(BY447*DCF!K$46,0)-MAX(BY447-BX447,0)/Inputs!$B$24)*DCF!K$6</f>
        <v>-2443.3953612061241</v>
      </c>
      <c r="DG447" s="15">
        <f ca="1">(BZ447*DCF!L$46-DCF!L$5*MAX(BZ447*DCF!L$46,0)-MAX(BZ447-BY447,0)/Inputs!$B$24)*DCF!L$6</f>
        <v>567.46187893904062</v>
      </c>
      <c r="DH447" s="15">
        <f ca="1">(CA447*DCF!M$46-DCF!M$5*MAX(CA447*DCF!M$46,0)-MAX(CA447-BZ447,0)/Inputs!$B$24)*DCF!M$6</f>
        <v>4072.2590218573778</v>
      </c>
      <c r="DI447" s="15">
        <f ca="1">SUM(CB447:CL447)+BE447*DCF!M$10*(1+Inputs!$B$30)*(1-Inputs!$B$33)*(1-Inputs!$B$30/Inputs!$B$31)/(Inputs!$B$29-Inputs!$B$30)*DCF!M$6</f>
        <v>324537.94887789653</v>
      </c>
      <c r="DJ447" s="15">
        <f ca="1">SUM(CM447:CW447)+BP447*DCF!M$28*(1+Inputs!$B$30)*(1-Inputs!$B$33)*(1-Inputs!$B$30/Inputs!$B$31)/(Inputs!$B$29-Inputs!$B$30)*DCF!M$6</f>
        <v>496800.38720005215</v>
      </c>
      <c r="DK447" s="15">
        <f ca="1">SUM(CX447:DH447)+CA447*DCF!M$46*(1+Inputs!$B$30)*(1-Inputs!$B$33)*(1-Inputs!$B$30/Inputs!$B$31)/(Inputs!$B$29-Inputs!$B$30)*DCF!M$6</f>
        <v>216664.80911783432</v>
      </c>
      <c r="DM447" s="15">
        <f ca="1">DI447+DJ447+DK447+Inputs!$B$34+Inputs!$B$36-Inputs!$B$35</f>
        <v>1114854.1451957831</v>
      </c>
    </row>
    <row r="448" spans="1:117" x14ac:dyDescent="0.75">
      <c r="A448" s="11">
        <v>435</v>
      </c>
      <c r="C448" s="23">
        <f t="shared" ca="1" si="253"/>
        <v>-0.25620676515780755</v>
      </c>
      <c r="D448" s="23">
        <f t="shared" ca="1" si="253"/>
        <v>9.3472987153266057E-3</v>
      </c>
      <c r="E448" s="23">
        <f t="shared" ca="1" si="253"/>
        <v>-1.553397419096183E-2</v>
      </c>
      <c r="F448" s="23">
        <f t="shared" ca="1" si="253"/>
        <v>0.49746279109615094</v>
      </c>
      <c r="G448" s="23">
        <f t="shared" ca="1" si="253"/>
        <v>-1.5464777749302518</v>
      </c>
      <c r="H448" s="23">
        <f t="shared" ca="1" si="253"/>
        <v>1.3685147103894904</v>
      </c>
      <c r="I448" s="23">
        <f t="shared" ca="1" si="253"/>
        <v>0.17281505401820152</v>
      </c>
      <c r="J448" s="23">
        <f t="shared" ca="1" si="253"/>
        <v>0.10505458245498707</v>
      </c>
      <c r="K448" s="23">
        <f t="shared" ca="1" si="253"/>
        <v>0.55871099674571389</v>
      </c>
      <c r="L448" s="23">
        <f t="shared" ca="1" si="253"/>
        <v>1.1811483350422232</v>
      </c>
      <c r="M448" s="23">
        <f t="shared" ca="1" si="253"/>
        <v>1.0277115964203856</v>
      </c>
      <c r="N448" s="23">
        <f ca="1">SQRT(Inputs!$B$38)*C448+SQRT(1-Inputs!$B$38)*_xlfn.NORM.S.INV(RAND())</f>
        <v>0.72482109118072868</v>
      </c>
      <c r="O448" s="23">
        <f ca="1">SQRT(Inputs!$B$38)*D448+SQRT(1-Inputs!$B$38)*_xlfn.NORM.S.INV(RAND())</f>
        <v>-0.17972631319772822</v>
      </c>
      <c r="P448" s="23">
        <f ca="1">SQRT(Inputs!$B$38)*E448+SQRT(1-Inputs!$B$38)*_xlfn.NORM.S.INV(RAND())</f>
        <v>-0.41140899822235599</v>
      </c>
      <c r="Q448" s="23">
        <f ca="1">SQRT(Inputs!$B$38)*F448+SQRT(1-Inputs!$B$38)*_xlfn.NORM.S.INV(RAND())</f>
        <v>-0.97729887858425935</v>
      </c>
      <c r="R448" s="23">
        <f ca="1">SQRT(Inputs!$B$38)*G448+SQRT(1-Inputs!$B$38)*_xlfn.NORM.S.INV(RAND())</f>
        <v>-1.6762830998799338</v>
      </c>
      <c r="S448" s="23">
        <f ca="1">SQRT(Inputs!$B$38)*H448+SQRT(1-Inputs!$B$38)*_xlfn.NORM.S.INV(RAND())</f>
        <v>8.6459070641684566E-2</v>
      </c>
      <c r="T448" s="23">
        <f ca="1">SQRT(Inputs!$B$38)*I448+SQRT(1-Inputs!$B$38)*_xlfn.NORM.S.INV(RAND())</f>
        <v>2.2231147387902692</v>
      </c>
      <c r="U448" s="23">
        <f ca="1">SQRT(Inputs!$B$38)*J448+SQRT(1-Inputs!$B$38)*_xlfn.NORM.S.INV(RAND())</f>
        <v>-0.69139623859364208</v>
      </c>
      <c r="V448" s="23">
        <f ca="1">SQRT(Inputs!$B$38)*K448+SQRT(1-Inputs!$B$38)*_xlfn.NORM.S.INV(RAND())</f>
        <v>0.55004919876662717</v>
      </c>
      <c r="W448" s="23">
        <f ca="1">SQRT(Inputs!$B$38)*L448+SQRT(1-Inputs!$B$38)*_xlfn.NORM.S.INV(RAND())</f>
        <v>0.84585729302340551</v>
      </c>
      <c r="X448" s="23">
        <f ca="1">SQRT(Inputs!$B$38)*M448+SQRT(1-Inputs!$B$38)*_xlfn.NORM.S.INV(RAND())</f>
        <v>-0.71691657171746548</v>
      </c>
      <c r="Y448" s="23">
        <f ca="1">SQRT(Inputs!$B$38)*C448+SQRT(1-Inputs!$B$38)*_xlfn.NORM.S.INV(RAND())</f>
        <v>-0.42856942056989489</v>
      </c>
      <c r="Z448" s="23">
        <f ca="1">SQRT(Inputs!$B$38)*D448+SQRT(1-Inputs!$B$38)*_xlfn.NORM.S.INV(RAND())</f>
        <v>-1.0148820255515132</v>
      </c>
      <c r="AA448" s="23">
        <f ca="1">SQRT(Inputs!$B$38)*E448+SQRT(1-Inputs!$B$38)*_xlfn.NORM.S.INV(RAND())</f>
        <v>0.84603854389652244</v>
      </c>
      <c r="AB448" s="23">
        <f ca="1">SQRT(Inputs!$B$38)*F448+SQRT(1-Inputs!$B$38)*_xlfn.NORM.S.INV(RAND())</f>
        <v>-0.38618150123797595</v>
      </c>
      <c r="AC448" s="23">
        <f ca="1">SQRT(Inputs!$B$38)*G448+SQRT(1-Inputs!$B$38)*_xlfn.NORM.S.INV(RAND())</f>
        <v>-1.3149651148387476</v>
      </c>
      <c r="AD448" s="23">
        <f ca="1">SQRT(Inputs!$B$38)*H448+SQRT(1-Inputs!$B$38)*_xlfn.NORM.S.INV(RAND())</f>
        <v>0.16177149545010927</v>
      </c>
      <c r="AE448" s="23">
        <f ca="1">SQRT(Inputs!$B$38)*I448+SQRT(1-Inputs!$B$38)*_xlfn.NORM.S.INV(RAND())</f>
        <v>1.704331036556322</v>
      </c>
      <c r="AF448" s="23">
        <f ca="1">SQRT(Inputs!$B$38)*J448+SQRT(1-Inputs!$B$38)*_xlfn.NORM.S.INV(RAND())</f>
        <v>-1.2522198034572365</v>
      </c>
      <c r="AG448" s="23">
        <f ca="1">SQRT(Inputs!$B$38)*K448+SQRT(1-Inputs!$B$38)*_xlfn.NORM.S.INV(RAND())</f>
        <v>0.28824235797794395</v>
      </c>
      <c r="AH448" s="23">
        <f ca="1">SQRT(Inputs!$B$38)*L448+SQRT(1-Inputs!$B$38)*_xlfn.NORM.S.INV(RAND())</f>
        <v>1.7458068102933251</v>
      </c>
      <c r="AI448" s="23">
        <f ca="1">SQRT(Inputs!$B$38)*M448+SQRT(1-Inputs!$B$38)*_xlfn.NORM.S.INV(RAND())</f>
        <v>9.4218459058857007E-2</v>
      </c>
      <c r="AJ448" s="23">
        <f ca="1">SQRT(Inputs!$B$38)*C448+SQRT(1-Inputs!$B$38)*_xlfn.NORM.S.INV(RAND())</f>
        <v>-0.17879302142413078</v>
      </c>
      <c r="AK448" s="23">
        <f ca="1">SQRT(Inputs!$B$38)*D448+SQRT(1-Inputs!$B$38)*_xlfn.NORM.S.INV(RAND())</f>
        <v>0.89461222968556808</v>
      </c>
      <c r="AL448" s="23">
        <f ca="1">SQRT(Inputs!$B$38)*E448+SQRT(1-Inputs!$B$38)*_xlfn.NORM.S.INV(RAND())</f>
        <v>1.8394440335351792</v>
      </c>
      <c r="AM448" s="23">
        <f ca="1">SQRT(Inputs!$B$38)*F448+SQRT(1-Inputs!$B$38)*_xlfn.NORM.S.INV(RAND())</f>
        <v>0.33826794310008534</v>
      </c>
      <c r="AN448" s="23">
        <f ca="1">SQRT(Inputs!$B$38)*G448+SQRT(1-Inputs!$B$38)*_xlfn.NORM.S.INV(RAND())</f>
        <v>-1.7266462169341872</v>
      </c>
      <c r="AO448" s="23">
        <f ca="1">SQRT(Inputs!$B$38)*H448+SQRT(1-Inputs!$B$38)*_xlfn.NORM.S.INV(RAND())</f>
        <v>2.4070953733933727</v>
      </c>
      <c r="AP448" s="23">
        <f ca="1">SQRT(Inputs!$B$38)*I448+SQRT(1-Inputs!$B$38)*_xlfn.NORM.S.INV(RAND())</f>
        <v>2.640695738387433E-2</v>
      </c>
      <c r="AQ448" s="23">
        <f ca="1">SQRT(Inputs!$B$38)*J448+SQRT(1-Inputs!$B$38)*_xlfn.NORM.S.INV(RAND())</f>
        <v>0.17833851729382605</v>
      </c>
      <c r="AR448" s="23">
        <f ca="1">SQRT(Inputs!$B$38)*K448+SQRT(1-Inputs!$B$38)*_xlfn.NORM.S.INV(RAND())</f>
        <v>1.6243370082540824</v>
      </c>
      <c r="AS448" s="23">
        <f ca="1">SQRT(Inputs!$B$38)*L448+SQRT(1-Inputs!$B$38)*_xlfn.NORM.S.INV(RAND())</f>
        <v>0.54286023646826409</v>
      </c>
      <c r="AT448" s="23">
        <f ca="1">SQRT(Inputs!$B$38)*M448+SQRT(1-Inputs!$B$38)*_xlfn.NORM.S.INV(RAND())</f>
        <v>-2.7648895742566997</v>
      </c>
      <c r="AU448" s="15">
        <f ca="1">Inputs!$B$6*EXP($B$8-0.5*C$5^2+C$5*N448)</f>
        <v>5579.9853798059439</v>
      </c>
      <c r="AV448" s="15">
        <f t="shared" ca="1" si="219"/>
        <v>6615.0246110433673</v>
      </c>
      <c r="AW448" s="15">
        <f t="shared" ca="1" si="220"/>
        <v>7630.4575945213937</v>
      </c>
      <c r="AX448" s="15">
        <f t="shared" ca="1" si="221"/>
        <v>8245.2642874628382</v>
      </c>
      <c r="AY448" s="15">
        <f t="shared" ca="1" si="222"/>
        <v>8284.9592131828686</v>
      </c>
      <c r="AZ448" s="15">
        <f t="shared" ca="1" si="223"/>
        <v>10229.661539409355</v>
      </c>
      <c r="BA448" s="15">
        <f t="shared" ca="1" si="224"/>
        <v>15797.903936194276</v>
      </c>
      <c r="BB448" s="15">
        <f t="shared" ca="1" si="225"/>
        <v>18047.002860241657</v>
      </c>
      <c r="BC448" s="15">
        <f t="shared" ca="1" si="226"/>
        <v>23308.285304200559</v>
      </c>
      <c r="BD448" s="15">
        <f t="shared" ca="1" si="227"/>
        <v>30905.764920180154</v>
      </c>
      <c r="BE448" s="15">
        <f t="shared" ca="1" si="228"/>
        <v>35477.192343663148</v>
      </c>
      <c r="BF448" s="15">
        <f ca="1">Inputs!$B$13*EXP($B$9-0.5*C$6^2+C$6*Y448)</f>
        <v>12704.433847577826</v>
      </c>
      <c r="BG448" s="15">
        <f t="shared" ca="1" si="229"/>
        <v>12892.439090719585</v>
      </c>
      <c r="BH448" s="15">
        <f t="shared" ca="1" si="230"/>
        <v>18125.161415542272</v>
      </c>
      <c r="BI448" s="15">
        <f t="shared" ca="1" si="231"/>
        <v>20907.486935815086</v>
      </c>
      <c r="BJ448" s="15">
        <f t="shared" ca="1" si="232"/>
        <v>21205.586869291168</v>
      </c>
      <c r="BK448" s="15">
        <f t="shared" ca="1" si="233"/>
        <v>26605.393451294851</v>
      </c>
      <c r="BL448" s="15">
        <f t="shared" ca="1" si="234"/>
        <v>40759.000196654793</v>
      </c>
      <c r="BM448" s="15">
        <f t="shared" ca="1" si="235"/>
        <v>42883.745705091445</v>
      </c>
      <c r="BN448" s="15">
        <f t="shared" ca="1" si="236"/>
        <v>54595.256034584381</v>
      </c>
      <c r="BO448" s="15">
        <f t="shared" ca="1" si="237"/>
        <v>82287.298249387561</v>
      </c>
      <c r="BP448" s="15">
        <f t="shared" ca="1" si="238"/>
        <v>102367.16513798528</v>
      </c>
      <c r="BQ448" s="15">
        <f ca="1">Inputs!$B$20*EXP($B$10-0.5*C$7^2+C$7*AJ448)</f>
        <v>4025.9407779536828</v>
      </c>
      <c r="BR448" s="15">
        <f t="shared" ca="1" si="239"/>
        <v>7257.6138059390469</v>
      </c>
      <c r="BS448" s="15">
        <f t="shared" ca="1" si="240"/>
        <v>16856.090917603655</v>
      </c>
      <c r="BT448" s="15">
        <f t="shared" ca="1" si="241"/>
        <v>25397.521890437845</v>
      </c>
      <c r="BU448" s="15">
        <f t="shared" ca="1" si="242"/>
        <v>23177.699912627886</v>
      </c>
      <c r="BV448" s="15">
        <f t="shared" ca="1" si="243"/>
        <v>55464.104273248136</v>
      </c>
      <c r="BW448" s="15">
        <f t="shared" ca="1" si="244"/>
        <v>77830.812779202024</v>
      </c>
      <c r="BX448" s="15">
        <f t="shared" ca="1" si="245"/>
        <v>112821.25757871442</v>
      </c>
      <c r="BY448" s="15">
        <f t="shared" ca="1" si="246"/>
        <v>215699.8973279921</v>
      </c>
      <c r="BZ448" s="15">
        <f t="shared" ca="1" si="247"/>
        <v>334419.69044449955</v>
      </c>
      <c r="CA448" s="15">
        <f t="shared" ca="1" si="248"/>
        <v>287405.74614322797</v>
      </c>
      <c r="CB448" s="15">
        <f ca="1">(AU448*DCF!C$10-DCF!C$5*MAX(AU448*DCF!C$10,0)-MAX(AU448-Inputs!$B$6,0)/Inputs!$B$10)*DCF!C$6</f>
        <v>1038.6696647911181</v>
      </c>
      <c r="CC448" s="15">
        <f ca="1">(AV448*DCF!D$10-DCF!D$5*MAX(AV448*DCF!D$10,0)-MAX(AV448-AU448,0)/Inputs!$B$10)*DCF!D$6</f>
        <v>1360.0002059849442</v>
      </c>
      <c r="CD448" s="15">
        <f ca="1">(AW448*DCF!E$10-DCF!E$5*MAX(AW448*DCF!E$10,0)-MAX(AW448-AV448,0)/Inputs!$B$10)*DCF!E$6</f>
        <v>1533.0336332507127</v>
      </c>
      <c r="CE448" s="15">
        <f ca="1">(AX448*DCF!F$10-DCF!F$5*MAX(AX448*DCF!F$10,0)-MAX(AX448-AW448,0)/Inputs!$B$10)*DCF!F$6</f>
        <v>1672.0020236582041</v>
      </c>
      <c r="CF448" s="15">
        <f ca="1">(AY448*DCF!G$10-DCF!G$5*MAX(AY448*DCF!G$10,0)-MAX(AY448-AX448,0)/Inputs!$B$10)*DCF!G$6</f>
        <v>1699.4016902626117</v>
      </c>
      <c r="CG448" s="15">
        <f ca="1">(AZ448*DCF!H$10-DCF!H$5*MAX(AZ448*DCF!H$10,0)-MAX(AZ448-AY448,0)/Inputs!$B$10)*DCF!H$6</f>
        <v>1640.7793640072141</v>
      </c>
      <c r="CH448" s="15">
        <f ca="1">(BA448*DCF!I$10-DCF!I$5*MAX(BA448*DCF!I$10,0)-MAX(BA448-AZ448,0)/Inputs!$B$10)*DCF!I$6</f>
        <v>1972.3138932018417</v>
      </c>
      <c r="CI448" s="15">
        <f ca="1">(BB448*DCF!J$10-DCF!J$5*MAX(BB448*DCF!J$10,0)-MAX(BB448-BA448,0)/Inputs!$B$10)*DCF!J$6</f>
        <v>2756.093685953681</v>
      </c>
      <c r="CJ448" s="15">
        <f ca="1">(BC448*DCF!K$10-DCF!K$5*MAX(BC448*DCF!K$10,0)-MAX(BC448-BB448,0)/Inputs!$B$10)*DCF!K$6</f>
        <v>3015.7601500408068</v>
      </c>
      <c r="CK448" s="15">
        <f ca="1">(BD448*DCF!L$10-DCF!L$5*MAX(BD448*DCF!L$10,0)-MAX(BD448-BC448,0)/Inputs!$B$10)*DCF!L$6</f>
        <v>3678.6999247129356</v>
      </c>
      <c r="CL448" s="15">
        <f ca="1">(BE448*DCF!M$10-DCF!M$5*MAX(BE448*DCF!M$10,0)-MAX(BE448-BD448,0)/Inputs!$B$10)*DCF!M$6</f>
        <v>4460.1848523351573</v>
      </c>
      <c r="CM448" s="15">
        <f ca="1">(BF448*DCF!C$28-DCF!C$5*MAX(BF448*DCF!C$28,0)-MAX(BF448-Inputs!$B$13,0)/Inputs!$B$17)*DCF!C$6</f>
        <v>3573.0526533521215</v>
      </c>
      <c r="CN448" s="15">
        <f ca="1">(BG448*DCF!D$28-DCF!D$5*MAX(BG448*DCF!D$28,0)-MAX(BG448-BF448,0)/Inputs!$B$17)*DCF!D$6</f>
        <v>3757.0105226557139</v>
      </c>
      <c r="CO448" s="15">
        <f ca="1">(BH448*DCF!E$28-DCF!E$5*MAX(BH448*DCF!E$28,0)-MAX(BH448-BG448,0)/Inputs!$B$17)*DCF!E$6</f>
        <v>4102.0709146041991</v>
      </c>
      <c r="CP448" s="15">
        <f ca="1">(BI448*DCF!F$28-DCF!F$5*MAX(BI448*DCF!F$28,0)-MAX(BI448-BH448,0)/Inputs!$B$17)*DCF!F$6</f>
        <v>5169.2656428603614</v>
      </c>
      <c r="CQ448" s="15">
        <f ca="1">(BJ448*DCF!G$28-DCF!G$5*MAX(BJ448*DCF!G$28,0)-MAX(BJ448-BI448,0)/Inputs!$B$17)*DCF!G$6</f>
        <v>5451.8129356186546</v>
      </c>
      <c r="CR448" s="15">
        <f ca="1">(BK448*DCF!H$28-DCF!H$5*MAX(BK448*DCF!H$28,0)-MAX(BK448-BJ448,0)/Inputs!$B$17)*DCF!H$6</f>
        <v>5740.8289254825531</v>
      </c>
      <c r="CS448" s="15">
        <f ca="1">(BL448*DCF!I$28-DCF!I$5*MAX(BL448*DCF!I$28,0)-MAX(BL448-BK448,0)/Inputs!$B$17)*DCF!I$6</f>
        <v>7553.1262070134599</v>
      </c>
      <c r="CT448" s="15">
        <f ca="1">(BM448*DCF!J$28-DCF!J$5*MAX(BM448*DCF!J$28,0)-MAX(BM448-BL448,0)/Inputs!$B$17)*DCF!J$6</f>
        <v>9284.9114496442235</v>
      </c>
      <c r="CU448" s="15">
        <f ca="1">(BN448*DCF!K$28-DCF!K$5*MAX(BN448*DCF!K$28,0)-MAX(BN448-BM448,0)/Inputs!$B$17)*DCF!K$6</f>
        <v>10095.09865702664</v>
      </c>
      <c r="CV448" s="15">
        <f ca="1">(BO448*DCF!L$28-DCF!L$5*MAX(BO448*DCF!L$28,0)-MAX(BO448-BN448,0)/Inputs!$B$17)*DCF!L$6</f>
        <v>13284.642448054306</v>
      </c>
      <c r="CW448" s="15">
        <f ca="1">(BP448*DCF!M$28-DCF!M$5*MAX(BP448*DCF!M$28,0)-MAX(BP448-BO448,0)/Inputs!$B$17)*DCF!M$6</f>
        <v>17161.531043593677</v>
      </c>
      <c r="CX448" s="15">
        <f ca="1">(BQ448*DCF!C$46-DCF!C$5*MAX(BQ448*DCF!C$46,0)-MAX(BQ448-Inputs!$B$20,0)/Inputs!$B$24)*DCF!C$6</f>
        <v>-1310.8134720233365</v>
      </c>
      <c r="CY448" s="15">
        <f ca="1">(BR448*DCF!D$46-DCF!D$5*MAX(BR448*DCF!D$46,0)-MAX(BR448-BQ448,0)/Inputs!$B$24)*DCF!D$6</f>
        <v>-2617.6334826516681</v>
      </c>
      <c r="CZ448" s="15">
        <f ca="1">(BS448*DCF!E$46-DCF!E$5*MAX(BS448*DCF!E$46,0)-MAX(BS448-BR448,0)/Inputs!$B$24)*DCF!E$6</f>
        <v>-5776.7175351856204</v>
      </c>
      <c r="DA448" s="15">
        <f ca="1">(BT448*DCF!F$46-DCF!F$5*MAX(BT448*DCF!F$46,0)-MAX(BT448-BS448,0)/Inputs!$B$24)*DCF!F$6</f>
        <v>-4959.8131518837372</v>
      </c>
      <c r="DB448" s="15">
        <f ca="1">(BU448*DCF!G$46-DCF!G$5*MAX(BU448*DCF!G$46,0)-MAX(BU448-BT448,0)/Inputs!$B$24)*DCF!G$6</f>
        <v>-779.652031517296</v>
      </c>
      <c r="DC448" s="15">
        <f ca="1">(BV448*DCF!H$46-DCF!H$5*MAX(BV448*DCF!H$46,0)-MAX(BV448-BU448,0)/Inputs!$B$24)*DCF!H$6</f>
        <v>-10032.80233298112</v>
      </c>
      <c r="DD448" s="15">
        <f ca="1">(BW448*DCF!I$46-DCF!I$5*MAX(BW448*DCF!I$46,0)-MAX(BW448-BV448,0)/Inputs!$B$24)*DCF!I$6</f>
        <v>-4623.0839575787331</v>
      </c>
      <c r="DE448" s="15">
        <f ca="1">(BX448*DCF!J$46-DCF!J$5*MAX(BX448*DCF!J$46,0)-MAX(BX448-BW448,0)/Inputs!$B$24)*DCF!J$6</f>
        <v>-4546.3546222552523</v>
      </c>
      <c r="DF448" s="15">
        <f ca="1">(BY448*DCF!K$46-DCF!K$5*MAX(BY448*DCF!K$46,0)-MAX(BY448-BX448,0)/Inputs!$B$24)*DCF!K$6</f>
        <v>-12881.028888163497</v>
      </c>
      <c r="DG448" s="15">
        <f ca="1">(BZ448*DCF!L$46-DCF!L$5*MAX(BZ448*DCF!L$46,0)-MAX(BZ448-BY448,0)/Inputs!$B$24)*DCF!L$6</f>
        <v>-3749.7961525497199</v>
      </c>
      <c r="DH448" s="15">
        <f ca="1">(CA448*DCF!M$46-DCF!M$5*MAX(CA448*DCF!M$46,0)-MAX(CA448-BZ448,0)/Inputs!$B$24)*DCF!M$6</f>
        <v>22531.482277836098</v>
      </c>
      <c r="DI448" s="15">
        <f ca="1">SUM(CB448:CL448)+BE448*DCF!M$10*(1+Inputs!$B$30)*(1-Inputs!$B$33)*(1-Inputs!$B$30/Inputs!$B$31)/(Inputs!$B$29-Inputs!$B$30)*DCF!M$6</f>
        <v>123560.43451791513</v>
      </c>
      <c r="DJ448" s="15">
        <f ca="1">SUM(CM448:CW448)+BP448*DCF!M$28*(1+Inputs!$B$30)*(1-Inputs!$B$33)*(1-Inputs!$B$30/Inputs!$B$31)/(Inputs!$B$29-Inputs!$B$30)*DCF!M$6</f>
        <v>465025.5837260845</v>
      </c>
      <c r="DK448" s="15">
        <f ca="1">SUM(CX448:DH448)+CA448*DCF!M$46*(1+Inputs!$B$30)*(1-Inputs!$B$33)*(1-Inputs!$B$30/Inputs!$B$31)/(Inputs!$B$29-Inputs!$B$30)*DCF!M$6</f>
        <v>415617.1155755712</v>
      </c>
      <c r="DM448" s="15">
        <f ca="1">DI448+DJ448+DK448+Inputs!$B$34+Inputs!$B$36-Inputs!$B$35</f>
        <v>1081054.1338195708</v>
      </c>
    </row>
    <row r="449" spans="1:117" x14ac:dyDescent="0.75">
      <c r="A449" s="11">
        <v>436</v>
      </c>
      <c r="C449" s="23">
        <f t="shared" ca="1" si="253"/>
        <v>-2.8040865541077813</v>
      </c>
      <c r="D449" s="23">
        <f t="shared" ca="1" si="253"/>
        <v>0.68070864054911251</v>
      </c>
      <c r="E449" s="23">
        <f t="shared" ca="1" si="253"/>
        <v>1.0071876576808843</v>
      </c>
      <c r="F449" s="23">
        <f t="shared" ca="1" si="253"/>
        <v>-0.13609271948934606</v>
      </c>
      <c r="G449" s="23">
        <f t="shared" ca="1" si="253"/>
        <v>0.28290481539874024</v>
      </c>
      <c r="H449" s="23">
        <f t="shared" ca="1" si="253"/>
        <v>0.30514496567229393</v>
      </c>
      <c r="I449" s="23">
        <f t="shared" ca="1" si="253"/>
        <v>-0.4914153660465263</v>
      </c>
      <c r="J449" s="23">
        <f t="shared" ca="1" si="253"/>
        <v>-0.81489833309195914</v>
      </c>
      <c r="K449" s="23">
        <f t="shared" ca="1" si="253"/>
        <v>0.59085119443395595</v>
      </c>
      <c r="L449" s="23">
        <f t="shared" ca="1" si="253"/>
        <v>-0.2136844148188318</v>
      </c>
      <c r="M449" s="23">
        <f t="shared" ca="1" si="253"/>
        <v>0.92589166211433482</v>
      </c>
      <c r="N449" s="23">
        <f ca="1">SQRT(Inputs!$B$38)*C449+SQRT(1-Inputs!$B$38)*_xlfn.NORM.S.INV(RAND())</f>
        <v>-0.50562207385415947</v>
      </c>
      <c r="O449" s="23">
        <f ca="1">SQRT(Inputs!$B$38)*D449+SQRT(1-Inputs!$B$38)*_xlfn.NORM.S.INV(RAND())</f>
        <v>-1.1120511500794803</v>
      </c>
      <c r="P449" s="23">
        <f ca="1">SQRT(Inputs!$B$38)*E449+SQRT(1-Inputs!$B$38)*_xlfn.NORM.S.INV(RAND())</f>
        <v>-0.38989018731840608</v>
      </c>
      <c r="Q449" s="23">
        <f ca="1">SQRT(Inputs!$B$38)*F449+SQRT(1-Inputs!$B$38)*_xlfn.NORM.S.INV(RAND())</f>
        <v>1.3683858326918212</v>
      </c>
      <c r="R449" s="23">
        <f ca="1">SQRT(Inputs!$B$38)*G449+SQRT(1-Inputs!$B$38)*_xlfn.NORM.S.INV(RAND())</f>
        <v>-0.52594109344364059</v>
      </c>
      <c r="S449" s="23">
        <f ca="1">SQRT(Inputs!$B$38)*H449+SQRT(1-Inputs!$B$38)*_xlfn.NORM.S.INV(RAND())</f>
        <v>0.79183090984431193</v>
      </c>
      <c r="T449" s="23">
        <f ca="1">SQRT(Inputs!$B$38)*I449+SQRT(1-Inputs!$B$38)*_xlfn.NORM.S.INV(RAND())</f>
        <v>-0.99244171272398873</v>
      </c>
      <c r="U449" s="23">
        <f ca="1">SQRT(Inputs!$B$38)*J449+SQRT(1-Inputs!$B$38)*_xlfn.NORM.S.INV(RAND())</f>
        <v>0.7059403959182029</v>
      </c>
      <c r="V449" s="23">
        <f ca="1">SQRT(Inputs!$B$38)*K449+SQRT(1-Inputs!$B$38)*_xlfn.NORM.S.INV(RAND())</f>
        <v>0.97776550693993158</v>
      </c>
      <c r="W449" s="23">
        <f ca="1">SQRT(Inputs!$B$38)*L449+SQRT(1-Inputs!$B$38)*_xlfn.NORM.S.INV(RAND())</f>
        <v>-0.3044446571387503</v>
      </c>
      <c r="X449" s="23">
        <f ca="1">SQRT(Inputs!$B$38)*M449+SQRT(1-Inputs!$B$38)*_xlfn.NORM.S.INV(RAND())</f>
        <v>0.4528695036740783</v>
      </c>
      <c r="Y449" s="23">
        <f ca="1">SQRT(Inputs!$B$38)*C449+SQRT(1-Inputs!$B$38)*_xlfn.NORM.S.INV(RAND())</f>
        <v>-2.2829735368721651</v>
      </c>
      <c r="Z449" s="23">
        <f ca="1">SQRT(Inputs!$B$38)*D449+SQRT(1-Inputs!$B$38)*_xlfn.NORM.S.INV(RAND())</f>
        <v>0.2253854379389488</v>
      </c>
      <c r="AA449" s="23">
        <f ca="1">SQRT(Inputs!$B$38)*E449+SQRT(1-Inputs!$B$38)*_xlfn.NORM.S.INV(RAND())</f>
        <v>0.10416447993505706</v>
      </c>
      <c r="AB449" s="23">
        <f ca="1">SQRT(Inputs!$B$38)*F449+SQRT(1-Inputs!$B$38)*_xlfn.NORM.S.INV(RAND())</f>
        <v>-0.37369742023455871</v>
      </c>
      <c r="AC449" s="23">
        <f ca="1">SQRT(Inputs!$B$38)*G449+SQRT(1-Inputs!$B$38)*_xlfn.NORM.S.INV(RAND())</f>
        <v>1.0836252785893357</v>
      </c>
      <c r="AD449" s="23">
        <f ca="1">SQRT(Inputs!$B$38)*H449+SQRT(1-Inputs!$B$38)*_xlfn.NORM.S.INV(RAND())</f>
        <v>-0.35092108187080007</v>
      </c>
      <c r="AE449" s="23">
        <f ca="1">SQRT(Inputs!$B$38)*I449+SQRT(1-Inputs!$B$38)*_xlfn.NORM.S.INV(RAND())</f>
        <v>0.8779941313410895</v>
      </c>
      <c r="AF449" s="23">
        <f ca="1">SQRT(Inputs!$B$38)*J449+SQRT(1-Inputs!$B$38)*_xlfn.NORM.S.INV(RAND())</f>
        <v>0.21825409474846369</v>
      </c>
      <c r="AG449" s="23">
        <f ca="1">SQRT(Inputs!$B$38)*K449+SQRT(1-Inputs!$B$38)*_xlfn.NORM.S.INV(RAND())</f>
        <v>0.76293733894974824</v>
      </c>
      <c r="AH449" s="23">
        <f ca="1">SQRT(Inputs!$B$38)*L449+SQRT(1-Inputs!$B$38)*_xlfn.NORM.S.INV(RAND())</f>
        <v>-7.1366545540822807E-2</v>
      </c>
      <c r="AI449" s="23">
        <f ca="1">SQRT(Inputs!$B$38)*M449+SQRT(1-Inputs!$B$38)*_xlfn.NORM.S.INV(RAND())</f>
        <v>-1.0700476769622782</v>
      </c>
      <c r="AJ449" s="23">
        <f ca="1">SQRT(Inputs!$B$38)*C449+SQRT(1-Inputs!$B$38)*_xlfn.NORM.S.INV(RAND())</f>
        <v>-1.536681827888484</v>
      </c>
      <c r="AK449" s="23">
        <f ca="1">SQRT(Inputs!$B$38)*D449+SQRT(1-Inputs!$B$38)*_xlfn.NORM.S.INV(RAND())</f>
        <v>0.11856664076543089</v>
      </c>
      <c r="AL449" s="23">
        <f ca="1">SQRT(Inputs!$B$38)*E449+SQRT(1-Inputs!$B$38)*_xlfn.NORM.S.INV(RAND())</f>
        <v>0.54527846626153076</v>
      </c>
      <c r="AM449" s="23">
        <f ca="1">SQRT(Inputs!$B$38)*F449+SQRT(1-Inputs!$B$38)*_xlfn.NORM.S.INV(RAND())</f>
        <v>0.85581985841408015</v>
      </c>
      <c r="AN449" s="23">
        <f ca="1">SQRT(Inputs!$B$38)*G449+SQRT(1-Inputs!$B$38)*_xlfn.NORM.S.INV(RAND())</f>
        <v>-0.20545354286883333</v>
      </c>
      <c r="AO449" s="23">
        <f ca="1">SQRT(Inputs!$B$38)*H449+SQRT(1-Inputs!$B$38)*_xlfn.NORM.S.INV(RAND())</f>
        <v>0.15343251724540774</v>
      </c>
      <c r="AP449" s="23">
        <f ca="1">SQRT(Inputs!$B$38)*I449+SQRT(1-Inputs!$B$38)*_xlfn.NORM.S.INV(RAND())</f>
        <v>-0.87845638522223912</v>
      </c>
      <c r="AQ449" s="23">
        <f ca="1">SQRT(Inputs!$B$38)*J449+SQRT(1-Inputs!$B$38)*_xlfn.NORM.S.INV(RAND())</f>
        <v>-0.50062856835436864</v>
      </c>
      <c r="AR449" s="23">
        <f ca="1">SQRT(Inputs!$B$38)*K449+SQRT(1-Inputs!$B$38)*_xlfn.NORM.S.INV(RAND())</f>
        <v>-1.422201165764291</v>
      </c>
      <c r="AS449" s="23">
        <f ca="1">SQRT(Inputs!$B$38)*L449+SQRT(1-Inputs!$B$38)*_xlfn.NORM.S.INV(RAND())</f>
        <v>0.72185423551850647</v>
      </c>
      <c r="AT449" s="23">
        <f ca="1">SQRT(Inputs!$B$38)*M449+SQRT(1-Inputs!$B$38)*_xlfn.NORM.S.INV(RAND())</f>
        <v>-7.8489858033452098E-2</v>
      </c>
      <c r="AU449" s="15">
        <f ca="1">Inputs!$B$6*EXP($B$8-0.5*C$5^2+C$5*N449)</f>
        <v>4572.273373699486</v>
      </c>
      <c r="AV449" s="15">
        <f t="shared" ca="1" si="219"/>
        <v>4726.033698681259</v>
      </c>
      <c r="AW449" s="15">
        <f t="shared" ca="1" si="220"/>
        <v>5467.3448150282211</v>
      </c>
      <c r="AX449" s="15">
        <f t="shared" ca="1" si="221"/>
        <v>7919.5744098084824</v>
      </c>
      <c r="AY449" s="15">
        <f t="shared" ca="1" si="222"/>
        <v>9101.92804663075</v>
      </c>
      <c r="AZ449" s="15">
        <f t="shared" ca="1" si="223"/>
        <v>12146.136909736948</v>
      </c>
      <c r="BA449" s="15">
        <f t="shared" ca="1" si="224"/>
        <v>13397.361466883358</v>
      </c>
      <c r="BB449" s="15">
        <f t="shared" ca="1" si="225"/>
        <v>17604.574947628458</v>
      </c>
      <c r="BC449" s="15">
        <f t="shared" ca="1" si="226"/>
        <v>23695.270742476288</v>
      </c>
      <c r="BD449" s="15">
        <f t="shared" ca="1" si="227"/>
        <v>28213.977894035685</v>
      </c>
      <c r="BE449" s="15">
        <f t="shared" ca="1" si="228"/>
        <v>36028.464178597482</v>
      </c>
      <c r="BF449" s="15">
        <f ca="1">Inputs!$B$13*EXP($B$9-0.5*C$6^2+C$6*Y449)</f>
        <v>8796.1992196173069</v>
      </c>
      <c r="BG449" s="15">
        <f t="shared" ca="1" si="229"/>
        <v>11165.197485037739</v>
      </c>
      <c r="BH449" s="15">
        <f t="shared" ca="1" si="230"/>
        <v>13879.547534929754</v>
      </c>
      <c r="BI449" s="15">
        <f t="shared" ca="1" si="231"/>
        <v>16040.938559846933</v>
      </c>
      <c r="BJ449" s="15">
        <f t="shared" ca="1" si="232"/>
        <v>22989.729256121391</v>
      </c>
      <c r="BK449" s="15">
        <f t="shared" ca="1" si="233"/>
        <v>26899.216989796889</v>
      </c>
      <c r="BL449" s="15">
        <f t="shared" ca="1" si="234"/>
        <v>37024.266510208196</v>
      </c>
      <c r="BM449" s="15">
        <f t="shared" ca="1" si="235"/>
        <v>46761.637415001853</v>
      </c>
      <c r="BN449" s="15">
        <f t="shared" ca="1" si="236"/>
        <v>63016.888686022248</v>
      </c>
      <c r="BO449" s="15">
        <f t="shared" ca="1" si="237"/>
        <v>76895.232356051842</v>
      </c>
      <c r="BP449" s="15">
        <f t="shared" ca="1" si="238"/>
        <v>83837.968234379077</v>
      </c>
      <c r="BQ449" s="15">
        <f ca="1">Inputs!$B$20*EXP($B$10-0.5*C$7^2+C$7*AJ449)</f>
        <v>2487.1537017051346</v>
      </c>
      <c r="BR449" s="15">
        <f t="shared" ca="1" si="239"/>
        <v>3504.2442567953453</v>
      </c>
      <c r="BS449" s="15">
        <f t="shared" ca="1" si="240"/>
        <v>5612.2277005331425</v>
      </c>
      <c r="BT449" s="15">
        <f t="shared" ca="1" si="241"/>
        <v>9685.7702577882883</v>
      </c>
      <c r="BU449" s="15">
        <f t="shared" ca="1" si="242"/>
        <v>12772.310727711201</v>
      </c>
      <c r="BV449" s="15">
        <f t="shared" ca="1" si="243"/>
        <v>18394.984738332812</v>
      </c>
      <c r="BW449" s="15">
        <f t="shared" ca="1" si="244"/>
        <v>21314.03511918852</v>
      </c>
      <c r="BX449" s="15">
        <f t="shared" ca="1" si="245"/>
        <v>26964.409159027564</v>
      </c>
      <c r="BY449" s="15">
        <f t="shared" ca="1" si="246"/>
        <v>28781.218821156664</v>
      </c>
      <c r="BZ449" s="15">
        <f t="shared" ca="1" si="247"/>
        <v>46114.935863086277</v>
      </c>
      <c r="CA449" s="15">
        <f t="shared" ca="1" si="248"/>
        <v>63880.263049708818</v>
      </c>
      <c r="CB449" s="15">
        <f ca="1">(AU449*DCF!C$10-DCF!C$5*MAX(AU449*DCF!C$10,0)-MAX(AU449-Inputs!$B$6,0)/Inputs!$B$10)*DCF!C$6</f>
        <v>1045.8548310100743</v>
      </c>
      <c r="CC449" s="15">
        <f ca="1">(AV449*DCF!D$10-DCF!D$5*MAX(AV449*DCF!D$10,0)-MAX(AV449-AU449,0)/Inputs!$B$10)*DCF!D$6</f>
        <v>1114.4482651730034</v>
      </c>
      <c r="CD449" s="15">
        <f ca="1">(AW449*DCF!E$10-DCF!E$5*MAX(AW449*DCF!E$10,0)-MAX(AW449-AV449,0)/Inputs!$B$10)*DCF!E$6</f>
        <v>1095.3489226473739</v>
      </c>
      <c r="CE449" s="15">
        <f ca="1">(AX449*DCF!F$10-DCF!F$5*MAX(AX449*DCF!F$10,0)-MAX(AX449-AW449,0)/Inputs!$B$10)*DCF!F$6</f>
        <v>1218.5822915965498</v>
      </c>
      <c r="CF449" s="15">
        <f ca="1">(AY449*DCF!G$10-DCF!G$5*MAX(AY449*DCF!G$10,0)-MAX(AY449-AX449,0)/Inputs!$B$10)*DCF!G$6</f>
        <v>1648.0910739296648</v>
      </c>
      <c r="CG449" s="15">
        <f ca="1">(AZ449*DCF!H$10-DCF!H$5*MAX(AZ449*DCF!H$10,0)-MAX(AZ449-AY449,0)/Inputs!$B$10)*DCF!H$6</f>
        <v>1817.6273349254614</v>
      </c>
      <c r="CH449" s="15">
        <f ca="1">(BA449*DCF!I$10-DCF!I$5*MAX(BA449*DCF!I$10,0)-MAX(BA449-AZ449,0)/Inputs!$B$10)*DCF!I$6</f>
        <v>2241.9645364443236</v>
      </c>
      <c r="CI449" s="15">
        <f ca="1">(BB449*DCF!J$10-DCF!J$5*MAX(BB449*DCF!J$10,0)-MAX(BB449-BA449,0)/Inputs!$B$10)*DCF!J$6</f>
        <v>2383.4520356432945</v>
      </c>
      <c r="CJ449" s="15">
        <f ca="1">(BC449*DCF!K$10-DCF!K$5*MAX(BC449*DCF!K$10,0)-MAX(BC449-BB449,0)/Inputs!$B$10)*DCF!K$6</f>
        <v>2961.9533474475893</v>
      </c>
      <c r="CK449" s="15">
        <f ca="1">(BD449*DCF!L$10-DCF!L$5*MAX(BD449*DCF!L$10,0)-MAX(BD449-BC449,0)/Inputs!$B$10)*DCF!L$6</f>
        <v>3670.8623835588378</v>
      </c>
      <c r="CL449" s="15">
        <f ca="1">(BE449*DCF!M$10-DCF!M$5*MAX(BE449*DCF!M$10,0)-MAX(BE449-BD449,0)/Inputs!$B$10)*DCF!M$6</f>
        <v>4150.5584056813786</v>
      </c>
      <c r="CM449" s="15">
        <f ca="1">(BF449*DCF!C$28-DCF!C$5*MAX(BF449*DCF!C$28,0)-MAX(BF449-Inputs!$B$13,0)/Inputs!$B$17)*DCF!C$6</f>
        <v>2684.5423152268568</v>
      </c>
      <c r="CN449" s="15">
        <f ca="1">(BG449*DCF!D$28-DCF!D$5*MAX(BG449*DCF!D$28,0)-MAX(BG449-BF449,0)/Inputs!$B$17)*DCF!D$6</f>
        <v>2782.9922236492753</v>
      </c>
      <c r="CO449" s="15">
        <f ca="1">(BH449*DCF!E$28-DCF!E$5*MAX(BH449*DCF!E$28,0)-MAX(BH449-BG449,0)/Inputs!$B$17)*DCF!E$6</f>
        <v>3395.9739748740526</v>
      </c>
      <c r="CP449" s="15">
        <f ca="1">(BI449*DCF!F$28-DCF!F$5*MAX(BI449*DCF!F$28,0)-MAX(BI449-BH449,0)/Inputs!$B$17)*DCF!F$6</f>
        <v>3961.176887364405</v>
      </c>
      <c r="CQ449" s="15">
        <f ca="1">(BJ449*DCF!G$28-DCF!G$5*MAX(BJ449*DCF!G$28,0)-MAX(BJ449-BI449,0)/Inputs!$B$17)*DCF!G$6</f>
        <v>4796.1417286308351</v>
      </c>
      <c r="CR449" s="15">
        <f ca="1">(BK449*DCF!H$28-DCF!H$5*MAX(BK449*DCF!H$28,0)-MAX(BK449-BJ449,0)/Inputs!$B$17)*DCF!H$6</f>
        <v>6045.0484536207941</v>
      </c>
      <c r="CS449" s="15">
        <f ca="1">(BL449*DCF!I$28-DCF!I$5*MAX(BL449*DCF!I$28,0)-MAX(BL449-BK449,0)/Inputs!$B$17)*DCF!I$6</f>
        <v>7253.1137040704443</v>
      </c>
      <c r="CT449" s="15">
        <f ca="1">(BM449*DCF!J$28-DCF!J$5*MAX(BM449*DCF!J$28,0)-MAX(BM449-BL449,0)/Inputs!$B$17)*DCF!J$6</f>
        <v>9140.6312884293802</v>
      </c>
      <c r="CU449" s="15">
        <f ca="1">(BN449*DCF!K$28-DCF!K$5*MAX(BN449*DCF!K$28,0)-MAX(BN449-BM449,0)/Inputs!$B$17)*DCF!K$6</f>
        <v>11317.058524523321</v>
      </c>
      <c r="CV449" s="15">
        <f ca="1">(BO449*DCF!L$28-DCF!L$5*MAX(BO449*DCF!L$28,0)-MAX(BO449-BN449,0)/Inputs!$B$17)*DCF!L$6</f>
        <v>13771.855148035256</v>
      </c>
      <c r="CW449" s="15">
        <f ca="1">(BP449*DCF!M$28-DCF!M$5*MAX(BP449*DCF!M$28,0)-MAX(BP449-BO449,0)/Inputs!$B$17)*DCF!M$6</f>
        <v>15048.451257478153</v>
      </c>
      <c r="CX449" s="15">
        <f ca="1">(BQ449*DCF!C$46-DCF!C$5*MAX(BQ449*DCF!C$46,0)-MAX(BQ449-Inputs!$B$20,0)/Inputs!$B$24)*DCF!C$6</f>
        <v>-574.40039300349531</v>
      </c>
      <c r="CY449" s="15">
        <f ca="1">(BR449*DCF!D$46-DCF!D$5*MAX(BR449*DCF!D$46,0)-MAX(BR449-BQ449,0)/Inputs!$B$24)*DCF!D$6</f>
        <v>-1032.0768718413769</v>
      </c>
      <c r="CZ449" s="15">
        <f ca="1">(BS449*DCF!E$46-DCF!E$5*MAX(BS449*DCF!E$46,0)-MAX(BS449-BR449,0)/Inputs!$B$24)*DCF!E$6</f>
        <v>-1494.5647388647128</v>
      </c>
      <c r="DA449" s="15">
        <f ca="1">(BT449*DCF!F$46-DCF!F$5*MAX(BT449*DCF!F$46,0)-MAX(BT449-BS449,0)/Inputs!$B$24)*DCF!F$6</f>
        <v>-2188.6846478832517</v>
      </c>
      <c r="DB449" s="15">
        <f ca="1">(BU449*DCF!G$46-DCF!G$5*MAX(BU449*DCF!G$46,0)-MAX(BU449-BT449,0)/Inputs!$B$24)*DCF!G$6</f>
        <v>-1467.8865293640019</v>
      </c>
      <c r="DC449" s="15">
        <f ca="1">(BV449*DCF!H$46-DCF!H$5*MAX(BV449*DCF!H$46,0)-MAX(BV449-BU449,0)/Inputs!$B$24)*DCF!H$6</f>
        <v>-1747.2114981054242</v>
      </c>
      <c r="DD449" s="15">
        <f ca="1">(BW449*DCF!I$46-DCF!I$5*MAX(BW449*DCF!I$46,0)-MAX(BW449-BV449,0)/Inputs!$B$24)*DCF!I$6</f>
        <v>-345.69053748751867</v>
      </c>
      <c r="DE449" s="15">
        <f ca="1">(BX449*DCF!J$46-DCF!J$5*MAX(BX449*DCF!J$46,0)-MAX(BX449-BW449,0)/Inputs!$B$24)*DCF!J$6</f>
        <v>-367.30450452155037</v>
      </c>
      <c r="DF449" s="15">
        <f ca="1">(BY449*DCF!K$46-DCF!K$5*MAX(BY449*DCF!K$46,0)-MAX(BY449-BX449,0)/Inputs!$B$24)*DCF!K$6</f>
        <v>1199.0091941024834</v>
      </c>
      <c r="DG449" s="15">
        <f ca="1">(BZ449*DCF!L$46-DCF!L$5*MAX(BZ449*DCF!L$46,0)-MAX(BZ449-BY449,0)/Inputs!$B$24)*DCF!L$6</f>
        <v>-734.96540190708708</v>
      </c>
      <c r="DH449" s="15">
        <f ca="1">(CA449*DCF!M$46-DCF!M$5*MAX(CA449*DCF!M$46,0)-MAX(CA449-BZ449,0)/Inputs!$B$24)*DCF!M$6</f>
        <v>1294.0100909294138</v>
      </c>
      <c r="DI449" s="15">
        <f ca="1">SUM(CB449:CL449)+BE449*DCF!M$10*(1+Inputs!$B$30)*(1-Inputs!$B$33)*(1-Inputs!$B$30/Inputs!$B$31)/(Inputs!$B$29-Inputs!$B$30)*DCF!M$6</f>
        <v>123616.43566421105</v>
      </c>
      <c r="DJ449" s="15">
        <f ca="1">SUM(CM449:CW449)+BP449*DCF!M$28*(1+Inputs!$B$30)*(1-Inputs!$B$33)*(1-Inputs!$B$30/Inputs!$B$31)/(Inputs!$B$29-Inputs!$B$30)*DCF!M$6</f>
        <v>391293.21782408253</v>
      </c>
      <c r="DK449" s="15">
        <f ca="1">SUM(CX449:DH449)+CA449*DCF!M$46*(1+Inputs!$B$30)*(1-Inputs!$B$33)*(1-Inputs!$B$30/Inputs!$B$31)/(Inputs!$B$29-Inputs!$B$30)*DCF!M$6</f>
        <v>91306.687937813491</v>
      </c>
      <c r="DM449" s="15">
        <f ca="1">DI449+DJ449+DK449+Inputs!$B$34+Inputs!$B$36-Inputs!$B$35</f>
        <v>683067.3414261071</v>
      </c>
    </row>
    <row r="450" spans="1:117" x14ac:dyDescent="0.75">
      <c r="A450" s="11">
        <v>437</v>
      </c>
      <c r="C450" s="23">
        <f t="shared" ca="1" si="253"/>
        <v>-1.0874938024791354</v>
      </c>
      <c r="D450" s="23">
        <f t="shared" ca="1" si="253"/>
        <v>-1.2588116093475268</v>
      </c>
      <c r="E450" s="23">
        <f t="shared" ca="1" si="253"/>
        <v>0.17313880027434517</v>
      </c>
      <c r="F450" s="23">
        <f t="shared" ca="1" si="253"/>
        <v>-1.4457307080033648</v>
      </c>
      <c r="G450" s="23">
        <f t="shared" ca="1" si="253"/>
        <v>0.76474588541935307</v>
      </c>
      <c r="H450" s="23">
        <f t="shared" ca="1" si="253"/>
        <v>1.4564019000114434</v>
      </c>
      <c r="I450" s="23">
        <f t="shared" ca="1" si="253"/>
        <v>1.209087968350556</v>
      </c>
      <c r="J450" s="23">
        <f t="shared" ca="1" si="253"/>
        <v>-0.4984767410278973</v>
      </c>
      <c r="K450" s="23">
        <f t="shared" ca="1" si="253"/>
        <v>-0.3839041114300743</v>
      </c>
      <c r="L450" s="23">
        <f t="shared" ca="1" si="253"/>
        <v>-0.67873427285174592</v>
      </c>
      <c r="M450" s="23">
        <f t="shared" ca="1" si="253"/>
        <v>0.24882427985451677</v>
      </c>
      <c r="N450" s="23">
        <f ca="1">SQRT(Inputs!$B$38)*C450+SQRT(1-Inputs!$B$38)*_xlfn.NORM.S.INV(RAND())</f>
        <v>-1.67505801209508</v>
      </c>
      <c r="O450" s="23">
        <f ca="1">SQRT(Inputs!$B$38)*D450+SQRT(1-Inputs!$B$38)*_xlfn.NORM.S.INV(RAND())</f>
        <v>-2.5586653490311306</v>
      </c>
      <c r="P450" s="23">
        <f ca="1">SQRT(Inputs!$B$38)*E450+SQRT(1-Inputs!$B$38)*_xlfn.NORM.S.INV(RAND())</f>
        <v>0.58071846235649471</v>
      </c>
      <c r="Q450" s="23">
        <f ca="1">SQRT(Inputs!$B$38)*F450+SQRT(1-Inputs!$B$38)*_xlfn.NORM.S.INV(RAND())</f>
        <v>-0.64180527116364217</v>
      </c>
      <c r="R450" s="23">
        <f ca="1">SQRT(Inputs!$B$38)*G450+SQRT(1-Inputs!$B$38)*_xlfn.NORM.S.INV(RAND())</f>
        <v>2.3257373346578465</v>
      </c>
      <c r="S450" s="23">
        <f ca="1">SQRT(Inputs!$B$38)*H450+SQRT(1-Inputs!$B$38)*_xlfn.NORM.S.INV(RAND())</f>
        <v>1.6186732230512164</v>
      </c>
      <c r="T450" s="23">
        <f ca="1">SQRT(Inputs!$B$38)*I450+SQRT(1-Inputs!$B$38)*_xlfn.NORM.S.INV(RAND())</f>
        <v>0.90119992571621421</v>
      </c>
      <c r="U450" s="23">
        <f ca="1">SQRT(Inputs!$B$38)*J450+SQRT(1-Inputs!$B$38)*_xlfn.NORM.S.INV(RAND())</f>
        <v>-0.11471209661446066</v>
      </c>
      <c r="V450" s="23">
        <f ca="1">SQRT(Inputs!$B$38)*K450+SQRT(1-Inputs!$B$38)*_xlfn.NORM.S.INV(RAND())</f>
        <v>-1.708190172586217</v>
      </c>
      <c r="W450" s="23">
        <f ca="1">SQRT(Inputs!$B$38)*L450+SQRT(1-Inputs!$B$38)*_xlfn.NORM.S.INV(RAND())</f>
        <v>-0.43294035845561307</v>
      </c>
      <c r="X450" s="23">
        <f ca="1">SQRT(Inputs!$B$38)*M450+SQRT(1-Inputs!$B$38)*_xlfn.NORM.S.INV(RAND())</f>
        <v>-0.97469729180423914</v>
      </c>
      <c r="Y450" s="23">
        <f ca="1">SQRT(Inputs!$B$38)*C450+SQRT(1-Inputs!$B$38)*_xlfn.NORM.S.INV(RAND())</f>
        <v>-1.481395317912805</v>
      </c>
      <c r="Z450" s="23">
        <f ca="1">SQRT(Inputs!$B$38)*D450+SQRT(1-Inputs!$B$38)*_xlfn.NORM.S.INV(RAND())</f>
        <v>-0.65842472784031003</v>
      </c>
      <c r="AA450" s="23">
        <f ca="1">SQRT(Inputs!$B$38)*E450+SQRT(1-Inputs!$B$38)*_xlfn.NORM.S.INV(RAND())</f>
        <v>-1.0211266458123067</v>
      </c>
      <c r="AB450" s="23">
        <f ca="1">SQRT(Inputs!$B$38)*F450+SQRT(1-Inputs!$B$38)*_xlfn.NORM.S.INV(RAND())</f>
        <v>-0.75447879649802863</v>
      </c>
      <c r="AC450" s="23">
        <f ca="1">SQRT(Inputs!$B$38)*G450+SQRT(1-Inputs!$B$38)*_xlfn.NORM.S.INV(RAND())</f>
        <v>0.719064736581152</v>
      </c>
      <c r="AD450" s="23">
        <f ca="1">SQRT(Inputs!$B$38)*H450+SQRT(1-Inputs!$B$38)*_xlfn.NORM.S.INV(RAND())</f>
        <v>1.4489969167471104</v>
      </c>
      <c r="AE450" s="23">
        <f ca="1">SQRT(Inputs!$B$38)*I450+SQRT(1-Inputs!$B$38)*_xlfn.NORM.S.INV(RAND())</f>
        <v>1.0820156805053303</v>
      </c>
      <c r="AF450" s="23">
        <f ca="1">SQRT(Inputs!$B$38)*J450+SQRT(1-Inputs!$B$38)*_xlfn.NORM.S.INV(RAND())</f>
        <v>0.32833583347982759</v>
      </c>
      <c r="AG450" s="23">
        <f ca="1">SQRT(Inputs!$B$38)*K450+SQRT(1-Inputs!$B$38)*_xlfn.NORM.S.INV(RAND())</f>
        <v>-0.32248452336121397</v>
      </c>
      <c r="AH450" s="23">
        <f ca="1">SQRT(Inputs!$B$38)*L450+SQRT(1-Inputs!$B$38)*_xlfn.NORM.S.INV(RAND())</f>
        <v>-0.80292665659354356</v>
      </c>
      <c r="AI450" s="23">
        <f ca="1">SQRT(Inputs!$B$38)*M450+SQRT(1-Inputs!$B$38)*_xlfn.NORM.S.INV(RAND())</f>
        <v>0.36088173501722187</v>
      </c>
      <c r="AJ450" s="23">
        <f ca="1">SQRT(Inputs!$B$38)*C450+SQRT(1-Inputs!$B$38)*_xlfn.NORM.S.INV(RAND())</f>
        <v>-1.3483692198337784</v>
      </c>
      <c r="AK450" s="23">
        <f ca="1">SQRT(Inputs!$B$38)*D450+SQRT(1-Inputs!$B$38)*_xlfn.NORM.S.INV(RAND())</f>
        <v>0.87965526043194153</v>
      </c>
      <c r="AL450" s="23">
        <f ca="1">SQRT(Inputs!$B$38)*E450+SQRT(1-Inputs!$B$38)*_xlfn.NORM.S.INV(RAND())</f>
        <v>0.52594842160951261</v>
      </c>
      <c r="AM450" s="23">
        <f ca="1">SQRT(Inputs!$B$38)*F450+SQRT(1-Inputs!$B$38)*_xlfn.NORM.S.INV(RAND())</f>
        <v>0.39653383944377485</v>
      </c>
      <c r="AN450" s="23">
        <f ca="1">SQRT(Inputs!$B$38)*G450+SQRT(1-Inputs!$B$38)*_xlfn.NORM.S.INV(RAND())</f>
        <v>2.7020728930088982</v>
      </c>
      <c r="AO450" s="23">
        <f ca="1">SQRT(Inputs!$B$38)*H450+SQRT(1-Inputs!$B$38)*_xlfn.NORM.S.INV(RAND())</f>
        <v>0.38235646638200194</v>
      </c>
      <c r="AP450" s="23">
        <f ca="1">SQRT(Inputs!$B$38)*I450+SQRT(1-Inputs!$B$38)*_xlfn.NORM.S.INV(RAND())</f>
        <v>-0.19174776292002893</v>
      </c>
      <c r="AQ450" s="23">
        <f ca="1">SQRT(Inputs!$B$38)*J450+SQRT(1-Inputs!$B$38)*_xlfn.NORM.S.INV(RAND())</f>
        <v>0.35341834313602621</v>
      </c>
      <c r="AR450" s="23">
        <f ca="1">SQRT(Inputs!$B$38)*K450+SQRT(1-Inputs!$B$38)*_xlfn.NORM.S.INV(RAND())</f>
        <v>2.7379797329681238E-2</v>
      </c>
      <c r="AS450" s="23">
        <f ca="1">SQRT(Inputs!$B$38)*L450+SQRT(1-Inputs!$B$38)*_xlfn.NORM.S.INV(RAND())</f>
        <v>-0.86338895989373465</v>
      </c>
      <c r="AT450" s="23">
        <f ca="1">SQRT(Inputs!$B$38)*M450+SQRT(1-Inputs!$B$38)*_xlfn.NORM.S.INV(RAND())</f>
        <v>3.9615851222454285E-2</v>
      </c>
      <c r="AU450" s="15">
        <f ca="1">Inputs!$B$6*EXP($B$8-0.5*C$5^2+C$5*N450)</f>
        <v>3783.7301887733502</v>
      </c>
      <c r="AV450" s="15">
        <f t="shared" ca="1" si="219"/>
        <v>3161.6294137550726</v>
      </c>
      <c r="AW450" s="15">
        <f t="shared" ca="1" si="220"/>
        <v>4169.1456587259863</v>
      </c>
      <c r="AX450" s="15">
        <f t="shared" ca="1" si="221"/>
        <v>4697.9043115649974</v>
      </c>
      <c r="AY450" s="15">
        <f t="shared" ca="1" si="222"/>
        <v>7533.1024967140675</v>
      </c>
      <c r="AZ450" s="15">
        <f t="shared" ca="1" si="223"/>
        <v>11010.873418313375</v>
      </c>
      <c r="BA450" s="15">
        <f t="shared" ca="1" si="224"/>
        <v>14807.263668600945</v>
      </c>
      <c r="BB450" s="15">
        <f t="shared" ca="1" si="225"/>
        <v>17921.44405410095</v>
      </c>
      <c r="BC450" s="15">
        <f t="shared" ca="1" si="226"/>
        <v>18612.616506548322</v>
      </c>
      <c r="BD450" s="15">
        <f t="shared" ca="1" si="227"/>
        <v>21897.293504188616</v>
      </c>
      <c r="BE450" s="15">
        <f t="shared" ca="1" si="228"/>
        <v>24552.939512552992</v>
      </c>
      <c r="BF450" s="15">
        <f ca="1">Inputs!$B$13*EXP($B$9-0.5*C$6^2+C$6*Y450)</f>
        <v>10311.200709147661</v>
      </c>
      <c r="BG450" s="15">
        <f t="shared" ca="1" si="229"/>
        <v>11158.921432648762</v>
      </c>
      <c r="BH450" s="15">
        <f t="shared" ca="1" si="230"/>
        <v>11510.00012308901</v>
      </c>
      <c r="BI450" s="15">
        <f t="shared" ca="1" si="231"/>
        <v>12545.152322996151</v>
      </c>
      <c r="BJ450" s="15">
        <f t="shared" ca="1" si="232"/>
        <v>17059.171823160978</v>
      </c>
      <c r="BK450" s="15">
        <f t="shared" ca="1" si="233"/>
        <v>25502.701753130936</v>
      </c>
      <c r="BL450" s="15">
        <f t="shared" ca="1" si="234"/>
        <v>36042.55253257943</v>
      </c>
      <c r="BM450" s="15">
        <f t="shared" ca="1" si="235"/>
        <v>46148.527221917604</v>
      </c>
      <c r="BN450" s="15">
        <f t="shared" ca="1" si="236"/>
        <v>54605.367814172168</v>
      </c>
      <c r="BO450" s="15">
        <f t="shared" ca="1" si="237"/>
        <v>61199.35087349105</v>
      </c>
      <c r="BP450" s="15">
        <f t="shared" ca="1" si="238"/>
        <v>78468.542628021925</v>
      </c>
      <c r="BQ450" s="15">
        <f ca="1">Inputs!$B$20*EXP($B$10-0.5*C$7^2+C$7*AJ450)</f>
        <v>2658.9470193235161</v>
      </c>
      <c r="BR450" s="15">
        <f t="shared" ca="1" si="239"/>
        <v>4770.6026244686136</v>
      </c>
      <c r="BS450" s="15">
        <f t="shared" ca="1" si="240"/>
        <v>7598.0667875830159</v>
      </c>
      <c r="BT450" s="15">
        <f t="shared" ca="1" si="241"/>
        <v>11624.540265868949</v>
      </c>
      <c r="BU450" s="15">
        <f t="shared" ca="1" si="242"/>
        <v>30977.896927296591</v>
      </c>
      <c r="BV450" s="15">
        <f t="shared" ca="1" si="243"/>
        <v>46976.55454731662</v>
      </c>
      <c r="BW450" s="15">
        <f t="shared" ca="1" si="244"/>
        <v>62946.031671323886</v>
      </c>
      <c r="BX450" s="15">
        <f t="shared" ca="1" si="245"/>
        <v>94504.179960140798</v>
      </c>
      <c r="BY450" s="15">
        <f t="shared" ca="1" si="246"/>
        <v>133111.87948789957</v>
      </c>
      <c r="BZ450" s="15">
        <f t="shared" ca="1" si="247"/>
        <v>159362.66167534454</v>
      </c>
      <c r="CA450" s="15">
        <f t="shared" ca="1" si="248"/>
        <v>225437.62859658792</v>
      </c>
      <c r="CB450" s="15">
        <f ca="1">(AU450*DCF!C$10-DCF!C$5*MAX(AU450*DCF!C$10,0)-MAX(AU450-Inputs!$B$6,0)/Inputs!$B$10)*DCF!C$6</f>
        <v>971.69640390787731</v>
      </c>
      <c r="CC450" s="15">
        <f ca="1">(AV450*DCF!D$10-DCF!D$5*MAX(AV450*DCF!D$10,0)-MAX(AV450-AU450,0)/Inputs!$B$10)*DCF!D$6</f>
        <v>770.62575026660727</v>
      </c>
      <c r="CD450" s="15">
        <f ca="1">(AW450*DCF!E$10-DCF!E$5*MAX(AW450*DCF!E$10,0)-MAX(AW450-AV450,0)/Inputs!$B$10)*DCF!E$6</f>
        <v>735.65498408145743</v>
      </c>
      <c r="CE450" s="15">
        <f ca="1">(AX450*DCF!F$10-DCF!F$5*MAX(AX450*DCF!F$10,0)-MAX(AX450-AW450,0)/Inputs!$B$10)*DCF!F$6</f>
        <v>915.52345805200912</v>
      </c>
      <c r="CF450" s="15">
        <f ca="1">(AY450*DCF!G$10-DCF!G$5*MAX(AY450*DCF!G$10,0)-MAX(AY450-AX450,0)/Inputs!$B$10)*DCF!G$6</f>
        <v>1007.1452097084086</v>
      </c>
      <c r="CG450" s="15">
        <f ca="1">(AZ450*DCF!H$10-DCF!H$5*MAX(AZ450*DCF!H$10,0)-MAX(AZ450-AY450,0)/Inputs!$B$10)*DCF!H$6</f>
        <v>1520.2283976484734</v>
      </c>
      <c r="CH450" s="15">
        <f ca="1">(BA450*DCF!I$10-DCF!I$5*MAX(BA450*DCF!I$10,0)-MAX(BA450-AZ450,0)/Inputs!$B$10)*DCF!I$6</f>
        <v>2082.0058870911566</v>
      </c>
      <c r="CI450" s="15">
        <f ca="1">(BB450*DCF!J$10-DCF!J$5*MAX(BB450*DCF!J$10,0)-MAX(BB450-BA450,0)/Inputs!$B$10)*DCF!J$6</f>
        <v>2603.4586633978506</v>
      </c>
      <c r="CJ450" s="15">
        <f ca="1">(BC450*DCF!K$10-DCF!K$5*MAX(BC450*DCF!K$10,0)-MAX(BC450-BB450,0)/Inputs!$B$10)*DCF!K$6</f>
        <v>2899.5787154501081</v>
      </c>
      <c r="CK450" s="15">
        <f ca="1">(BD450*DCF!L$10-DCF!L$5*MAX(BD450*DCF!L$10,0)-MAX(BD450-BC450,0)/Inputs!$B$10)*DCF!L$6</f>
        <v>2877.7663392977888</v>
      </c>
      <c r="CL450" s="15">
        <f ca="1">(BE450*DCF!M$10-DCF!M$5*MAX(BE450*DCF!M$10,0)-MAX(BE450-BD450,0)/Inputs!$B$10)*DCF!M$6</f>
        <v>3147.4920430534235</v>
      </c>
      <c r="CM450" s="15">
        <f ca="1">(BF450*DCF!C$28-DCF!C$5*MAX(BF450*DCF!C$28,0)-MAX(BF450-Inputs!$B$13,0)/Inputs!$B$17)*DCF!C$6</f>
        <v>3146.9108342578415</v>
      </c>
      <c r="CN450" s="15">
        <f ca="1">(BG450*DCF!D$28-DCF!D$5*MAX(BG450*DCF!D$28,0)-MAX(BG450-BF450,0)/Inputs!$B$17)*DCF!D$6</f>
        <v>3105.7020311644796</v>
      </c>
      <c r="CO450" s="15">
        <f ca="1">(BH450*DCF!E$28-DCF!E$5*MAX(BH450*DCF!E$28,0)-MAX(BH450-BG450,0)/Inputs!$B$17)*DCF!E$6</f>
        <v>3190.644209660984</v>
      </c>
      <c r="CP450" s="15">
        <f ca="1">(BI450*DCF!F$28-DCF!F$5*MAX(BI450*DCF!F$28,0)-MAX(BI450-BH450,0)/Inputs!$B$17)*DCF!F$6</f>
        <v>3217.2125857395981</v>
      </c>
      <c r="CQ450" s="15">
        <f ca="1">(BJ450*DCF!G$28-DCF!G$5*MAX(BJ450*DCF!G$28,0)-MAX(BJ450-BI450,0)/Inputs!$B$17)*DCF!G$6</f>
        <v>3666.9180702227818</v>
      </c>
      <c r="CR450" s="15">
        <f ca="1">(BK450*DCF!H$28-DCF!H$5*MAX(BK450*DCF!H$28,0)-MAX(BK450-BJ450,0)/Inputs!$B$17)*DCF!H$6</f>
        <v>4995.2119122397617</v>
      </c>
      <c r="CS450" s="15">
        <f ca="1">(BL450*DCF!I$28-DCF!I$5*MAX(BL450*DCF!I$28,0)-MAX(BL450-BK450,0)/Inputs!$B$17)*DCF!I$6</f>
        <v>6962.7239833409612</v>
      </c>
      <c r="CT450" s="15">
        <f ca="1">(BM450*DCF!J$28-DCF!J$5*MAX(BM450*DCF!J$28,0)-MAX(BM450-BL450,0)/Inputs!$B$17)*DCF!J$6</f>
        <v>8954.9829663929759</v>
      </c>
      <c r="CU450" s="15">
        <f ca="1">(BN450*DCF!K$28-DCF!K$5*MAX(BN450*DCF!K$28,0)-MAX(BN450-BM450,0)/Inputs!$B$17)*DCF!K$6</f>
        <v>10495.887786114688</v>
      </c>
      <c r="CV450" s="15">
        <f ca="1">(BO450*DCF!L$28-DCF!L$5*MAX(BO450*DCF!L$28,0)-MAX(BO450-BN450,0)/Inputs!$B$17)*DCF!L$6</f>
        <v>11464.434887364287</v>
      </c>
      <c r="CW450" s="15">
        <f ca="1">(BP450*DCF!M$28-DCF!M$5*MAX(BP450*DCF!M$28,0)-MAX(BP450-BO450,0)/Inputs!$B$17)*DCF!M$6</f>
        <v>12958.785917021123</v>
      </c>
      <c r="CX450" s="15">
        <f ca="1">(BQ450*DCF!C$46-DCF!C$5*MAX(BQ450*DCF!C$46,0)-MAX(BQ450-Inputs!$B$20,0)/Inputs!$B$24)*DCF!C$6</f>
        <v>-614.07552409319078</v>
      </c>
      <c r="CY450" s="15">
        <f ca="1">(BR450*DCF!D$46-DCF!D$5*MAX(BR450*DCF!D$46,0)-MAX(BR450-BQ450,0)/Inputs!$B$24)*DCF!D$6</f>
        <v>-1715.2565344879083</v>
      </c>
      <c r="CZ450" s="15">
        <f ca="1">(BS450*DCF!E$46-DCF!E$5*MAX(BS450*DCF!E$46,0)-MAX(BS450-BR450,0)/Inputs!$B$24)*DCF!E$6</f>
        <v>-2012.9931611009592</v>
      </c>
      <c r="DA450" s="15">
        <f ca="1">(BT450*DCF!F$46-DCF!F$5*MAX(BT450*DCF!F$46,0)-MAX(BT450-BS450,0)/Inputs!$B$24)*DCF!F$6</f>
        <v>-2312.7387980909562</v>
      </c>
      <c r="DB450" s="15">
        <f ca="1">(BU450*DCF!G$46-DCF!G$5*MAX(BU450*DCF!G$46,0)-MAX(BU450-BT450,0)/Inputs!$B$24)*DCF!G$6</f>
        <v>-7552.1220530489918</v>
      </c>
      <c r="DC450" s="15">
        <f ca="1">(BV450*DCF!H$46-DCF!H$5*MAX(BV450*DCF!H$46,0)-MAX(BV450-BU450,0)/Inputs!$B$24)*DCF!H$6</f>
        <v>-4971.4848300196272</v>
      </c>
      <c r="DD450" s="15">
        <f ca="1">(BW450*DCF!I$46-DCF!I$5*MAX(BW450*DCF!I$46,0)-MAX(BW450-BV450,0)/Inputs!$B$24)*DCF!I$6</f>
        <v>-3130.4560968122278</v>
      </c>
      <c r="DE450" s="15">
        <f ca="1">(BX450*DCF!J$46-DCF!J$5*MAX(BX450*DCF!J$46,0)-MAX(BX450-BW450,0)/Inputs!$B$24)*DCF!J$6</f>
        <v>-4404.5164018431087</v>
      </c>
      <c r="DF450" s="15">
        <f ca="1">(BY450*DCF!K$46-DCF!K$5*MAX(BY450*DCF!K$46,0)-MAX(BY450-BX450,0)/Inputs!$B$24)*DCF!K$6</f>
        <v>-1854.0635923989603</v>
      </c>
      <c r="DG450" s="15">
        <f ca="1">(BZ450*DCF!L$46-DCF!L$5*MAX(BZ450*DCF!L$46,0)-MAX(BZ450-BY450,0)/Inputs!$B$24)*DCF!L$6</f>
        <v>5075.3653609705889</v>
      </c>
      <c r="DH450" s="15">
        <f ca="1">(CA450*DCF!M$46-DCF!M$5*MAX(CA450*DCF!M$46,0)-MAX(CA450-BZ450,0)/Inputs!$B$24)*DCF!M$6</f>
        <v>3860.0437135181028</v>
      </c>
      <c r="DI450" s="15">
        <f ca="1">SUM(CB450:CL450)+BE450*DCF!M$10*(1+Inputs!$B$30)*(1-Inputs!$B$33)*(1-Inputs!$B$30/Inputs!$B$31)/(Inputs!$B$29-Inputs!$B$30)*DCF!M$6</f>
        <v>87862.331194402825</v>
      </c>
      <c r="DJ450" s="15">
        <f ca="1">SUM(CM450:CW450)+BP450*DCF!M$28*(1+Inputs!$B$30)*(1-Inputs!$B$33)*(1-Inputs!$B$30/Inputs!$B$31)/(Inputs!$B$29-Inputs!$B$30)*DCF!M$6</f>
        <v>363331.40421397256</v>
      </c>
      <c r="DK450" s="15">
        <f ca="1">SUM(CX450:DH450)+CA450*DCF!M$46*(1+Inputs!$B$30)*(1-Inputs!$B$33)*(1-Inputs!$B$30/Inputs!$B$31)/(Inputs!$B$29-Inputs!$B$30)*DCF!M$6</f>
        <v>328920.98068721732</v>
      </c>
      <c r="DM450" s="15">
        <f ca="1">DI450+DJ450+DK450+Inputs!$B$34+Inputs!$B$36-Inputs!$B$35</f>
        <v>856965.71609559271</v>
      </c>
    </row>
    <row r="451" spans="1:117" x14ac:dyDescent="0.75">
      <c r="A451" s="11">
        <v>438</v>
      </c>
      <c r="C451" s="23">
        <f t="shared" ca="1" si="253"/>
        <v>0.30065740484799258</v>
      </c>
      <c r="D451" s="23">
        <f t="shared" ca="1" si="253"/>
        <v>-0.34725195637086115</v>
      </c>
      <c r="E451" s="23">
        <f t="shared" ca="1" si="253"/>
        <v>-1.1882757488631845</v>
      </c>
      <c r="F451" s="23">
        <f t="shared" ca="1" si="253"/>
        <v>-0.86793319446797257</v>
      </c>
      <c r="G451" s="23">
        <f t="shared" ca="1" si="253"/>
        <v>1.2130031510316772</v>
      </c>
      <c r="H451" s="23">
        <f t="shared" ca="1" si="253"/>
        <v>-0.61638884834884633</v>
      </c>
      <c r="I451" s="23">
        <f t="shared" ca="1" si="253"/>
        <v>-0.43953041692642303</v>
      </c>
      <c r="J451" s="23">
        <f t="shared" ca="1" si="253"/>
        <v>1.0714323900457396</v>
      </c>
      <c r="K451" s="23">
        <f t="shared" ca="1" si="253"/>
        <v>-0.65915398732573527</v>
      </c>
      <c r="L451" s="23">
        <f t="shared" ca="1" si="253"/>
        <v>4.4089408312228497E-2</v>
      </c>
      <c r="M451" s="23">
        <f t="shared" ca="1" si="253"/>
        <v>-1.2896030913728553</v>
      </c>
      <c r="N451" s="23">
        <f ca="1">SQRT(Inputs!$B$38)*C451+SQRT(1-Inputs!$B$38)*_xlfn.NORM.S.INV(RAND())</f>
        <v>-1.6292375644912438</v>
      </c>
      <c r="O451" s="23">
        <f ca="1">SQRT(Inputs!$B$38)*D451+SQRT(1-Inputs!$B$38)*_xlfn.NORM.S.INV(RAND())</f>
        <v>-8.5836462159028168E-2</v>
      </c>
      <c r="P451" s="23">
        <f ca="1">SQRT(Inputs!$B$38)*E451+SQRT(1-Inputs!$B$38)*_xlfn.NORM.S.INV(RAND())</f>
        <v>-1.7334901140557897</v>
      </c>
      <c r="Q451" s="23">
        <f ca="1">SQRT(Inputs!$B$38)*F451+SQRT(1-Inputs!$B$38)*_xlfn.NORM.S.INV(RAND())</f>
        <v>-1.9209881467004475E-2</v>
      </c>
      <c r="R451" s="23">
        <f ca="1">SQRT(Inputs!$B$38)*G451+SQRT(1-Inputs!$B$38)*_xlfn.NORM.S.INV(RAND())</f>
        <v>-0.57142783925146723</v>
      </c>
      <c r="S451" s="23">
        <f ca="1">SQRT(Inputs!$B$38)*H451+SQRT(1-Inputs!$B$38)*_xlfn.NORM.S.INV(RAND())</f>
        <v>0.18575980281866478</v>
      </c>
      <c r="T451" s="23">
        <f ca="1">SQRT(Inputs!$B$38)*I451+SQRT(1-Inputs!$B$38)*_xlfn.NORM.S.INV(RAND())</f>
        <v>-0.29062504525384786</v>
      </c>
      <c r="U451" s="23">
        <f ca="1">SQRT(Inputs!$B$38)*J451+SQRT(1-Inputs!$B$38)*_xlfn.NORM.S.INV(RAND())</f>
        <v>4.6419240208037893E-2</v>
      </c>
      <c r="V451" s="23">
        <f ca="1">SQRT(Inputs!$B$38)*K451+SQRT(1-Inputs!$B$38)*_xlfn.NORM.S.INV(RAND())</f>
        <v>1.1715309701050682</v>
      </c>
      <c r="W451" s="23">
        <f ca="1">SQRT(Inputs!$B$38)*L451+SQRT(1-Inputs!$B$38)*_xlfn.NORM.S.INV(RAND())</f>
        <v>-0.69506265450481153</v>
      </c>
      <c r="X451" s="23">
        <f ca="1">SQRT(Inputs!$B$38)*M451+SQRT(1-Inputs!$B$38)*_xlfn.NORM.S.INV(RAND())</f>
        <v>-0.59617903080471546</v>
      </c>
      <c r="Y451" s="23">
        <f ca="1">SQRT(Inputs!$B$38)*C451+SQRT(1-Inputs!$B$38)*_xlfn.NORM.S.INV(RAND())</f>
        <v>0.32744798907975814</v>
      </c>
      <c r="Z451" s="23">
        <f ca="1">SQRT(Inputs!$B$38)*D451+SQRT(1-Inputs!$B$38)*_xlfn.NORM.S.INV(RAND())</f>
        <v>7.3030225245071717E-2</v>
      </c>
      <c r="AA451" s="23">
        <f ca="1">SQRT(Inputs!$B$38)*E451+SQRT(1-Inputs!$B$38)*_xlfn.NORM.S.INV(RAND())</f>
        <v>-1.6778958740243139</v>
      </c>
      <c r="AB451" s="23">
        <f ca="1">SQRT(Inputs!$B$38)*F451+SQRT(1-Inputs!$B$38)*_xlfn.NORM.S.INV(RAND())</f>
        <v>0.11361156505321873</v>
      </c>
      <c r="AC451" s="23">
        <f ca="1">SQRT(Inputs!$B$38)*G451+SQRT(1-Inputs!$B$38)*_xlfn.NORM.S.INV(RAND())</f>
        <v>0.30573097876406108</v>
      </c>
      <c r="AD451" s="23">
        <f ca="1">SQRT(Inputs!$B$38)*H451+SQRT(1-Inputs!$B$38)*_xlfn.NORM.S.INV(RAND())</f>
        <v>-0.16577329828316784</v>
      </c>
      <c r="AE451" s="23">
        <f ca="1">SQRT(Inputs!$B$38)*I451+SQRT(1-Inputs!$B$38)*_xlfn.NORM.S.INV(RAND())</f>
        <v>-0.13769434199829972</v>
      </c>
      <c r="AF451" s="23">
        <f ca="1">SQRT(Inputs!$B$38)*J451+SQRT(1-Inputs!$B$38)*_xlfn.NORM.S.INV(RAND())</f>
        <v>0.7428809197191294</v>
      </c>
      <c r="AG451" s="23">
        <f ca="1">SQRT(Inputs!$B$38)*K451+SQRT(1-Inputs!$B$38)*_xlfn.NORM.S.INV(RAND())</f>
        <v>0.90572368006271775</v>
      </c>
      <c r="AH451" s="23">
        <f ca="1">SQRT(Inputs!$B$38)*L451+SQRT(1-Inputs!$B$38)*_xlfn.NORM.S.INV(RAND())</f>
        <v>-0.23337785264575406</v>
      </c>
      <c r="AI451" s="23">
        <f ca="1">SQRT(Inputs!$B$38)*M451+SQRT(1-Inputs!$B$38)*_xlfn.NORM.S.INV(RAND())</f>
        <v>-0.22036356557821252</v>
      </c>
      <c r="AJ451" s="23">
        <f ca="1">SQRT(Inputs!$B$38)*C451+SQRT(1-Inputs!$B$38)*_xlfn.NORM.S.INV(RAND())</f>
        <v>-0.69466821718969662</v>
      </c>
      <c r="AK451" s="23">
        <f ca="1">SQRT(Inputs!$B$38)*D451+SQRT(1-Inputs!$B$38)*_xlfn.NORM.S.INV(RAND())</f>
        <v>0.64577461615918563</v>
      </c>
      <c r="AL451" s="23">
        <f ca="1">SQRT(Inputs!$B$38)*E451+SQRT(1-Inputs!$B$38)*_xlfn.NORM.S.INV(RAND())</f>
        <v>-0.43166592977656049</v>
      </c>
      <c r="AM451" s="23">
        <f ca="1">SQRT(Inputs!$B$38)*F451+SQRT(1-Inputs!$B$38)*_xlfn.NORM.S.INV(RAND())</f>
        <v>-0.30195835899586787</v>
      </c>
      <c r="AN451" s="23">
        <f ca="1">SQRT(Inputs!$B$38)*G451+SQRT(1-Inputs!$B$38)*_xlfn.NORM.S.INV(RAND())</f>
        <v>-4.6308086134464244E-2</v>
      </c>
      <c r="AO451" s="23">
        <f ca="1">SQRT(Inputs!$B$38)*H451+SQRT(1-Inputs!$B$38)*_xlfn.NORM.S.INV(RAND())</f>
        <v>-2.3542531225971219E-2</v>
      </c>
      <c r="AP451" s="23">
        <f ca="1">SQRT(Inputs!$B$38)*I451+SQRT(1-Inputs!$B$38)*_xlfn.NORM.S.INV(RAND())</f>
        <v>0.33120581491206991</v>
      </c>
      <c r="AQ451" s="23">
        <f ca="1">SQRT(Inputs!$B$38)*J451+SQRT(1-Inputs!$B$38)*_xlfn.NORM.S.INV(RAND())</f>
        <v>0.59420956915938383</v>
      </c>
      <c r="AR451" s="23">
        <f ca="1">SQRT(Inputs!$B$38)*K451+SQRT(1-Inputs!$B$38)*_xlfn.NORM.S.INV(RAND())</f>
        <v>-0.74460286201019499</v>
      </c>
      <c r="AS451" s="23">
        <f ca="1">SQRT(Inputs!$B$38)*L451+SQRT(1-Inputs!$B$38)*_xlfn.NORM.S.INV(RAND())</f>
        <v>0.84652182716944346</v>
      </c>
      <c r="AT451" s="23">
        <f ca="1">SQRT(Inputs!$B$38)*M451+SQRT(1-Inputs!$B$38)*_xlfn.NORM.S.INV(RAND())</f>
        <v>-0.6012429434006793</v>
      </c>
      <c r="AU451" s="15">
        <f ca="1">Inputs!$B$6*EXP($B$8-0.5*C$5^2+C$5*N451)</f>
        <v>3811.8988173028583</v>
      </c>
      <c r="AV451" s="15">
        <f t="shared" ca="1" si="219"/>
        <v>4581.7893839577773</v>
      </c>
      <c r="AW451" s="15">
        <f t="shared" ca="1" si="220"/>
        <v>4421.9026896737732</v>
      </c>
      <c r="AX451" s="15">
        <f t="shared" ca="1" si="221"/>
        <v>5385.758219707026</v>
      </c>
      <c r="AY451" s="15">
        <f t="shared" ca="1" si="222"/>
        <v>6157.0304741707614</v>
      </c>
      <c r="AZ451" s="15">
        <f t="shared" ca="1" si="223"/>
        <v>7685.8371266302684</v>
      </c>
      <c r="BA451" s="15">
        <f t="shared" ca="1" si="224"/>
        <v>9123.7219833757863</v>
      </c>
      <c r="BB451" s="15">
        <f t="shared" ca="1" si="225"/>
        <v>11222.286469101216</v>
      </c>
      <c r="BC451" s="15">
        <f t="shared" ca="1" si="226"/>
        <v>15390.069997735107</v>
      </c>
      <c r="BD451" s="15">
        <f t="shared" ca="1" si="227"/>
        <v>17667.532978921245</v>
      </c>
      <c r="BE451" s="15">
        <f t="shared" ca="1" si="228"/>
        <v>20505.082062378286</v>
      </c>
      <c r="BF451" s="15">
        <f ca="1">Inputs!$B$13*EXP($B$9-0.5*C$6^2+C$6*Y451)</f>
        <v>14758.656023886231</v>
      </c>
      <c r="BG451" s="15">
        <f t="shared" ca="1" si="229"/>
        <v>18225.484825471751</v>
      </c>
      <c r="BH451" s="15">
        <f t="shared" ca="1" si="230"/>
        <v>16858.715653638068</v>
      </c>
      <c r="BI451" s="15">
        <f t="shared" ca="1" si="231"/>
        <v>21001.66823425956</v>
      </c>
      <c r="BJ451" s="15">
        <f t="shared" ca="1" si="232"/>
        <v>26906.700197176538</v>
      </c>
      <c r="BK451" s="15">
        <f t="shared" ca="1" si="233"/>
        <v>32285.931584613081</v>
      </c>
      <c r="BL451" s="15">
        <f t="shared" ca="1" si="234"/>
        <v>38957.964105640895</v>
      </c>
      <c r="BM451" s="15">
        <f t="shared" ca="1" si="235"/>
        <v>52517.473748260607</v>
      </c>
      <c r="BN451" s="15">
        <f t="shared" ca="1" si="236"/>
        <v>71994.986444200607</v>
      </c>
      <c r="BO451" s="15">
        <f t="shared" ca="1" si="237"/>
        <v>86211.65379740324</v>
      </c>
      <c r="BP451" s="15">
        <f t="shared" ca="1" si="238"/>
        <v>103493.99651407999</v>
      </c>
      <c r="BQ451" s="15">
        <f ca="1">Inputs!$B$20*EXP($B$10-0.5*C$7^2+C$7*AJ451)</f>
        <v>3352.7691488087598</v>
      </c>
      <c r="BR451" s="15">
        <f t="shared" ca="1" si="239"/>
        <v>5584.8258177826747</v>
      </c>
      <c r="BS451" s="15">
        <f t="shared" ca="1" si="240"/>
        <v>6756.0934343424451</v>
      </c>
      <c r="BT451" s="15">
        <f t="shared" ca="1" si="241"/>
        <v>8605.7653115257563</v>
      </c>
      <c r="BU451" s="15">
        <f t="shared" ca="1" si="242"/>
        <v>11793.665276206624</v>
      </c>
      <c r="BV451" s="15">
        <f t="shared" ca="1" si="243"/>
        <v>16321.590134504833</v>
      </c>
      <c r="BW451" s="15">
        <f t="shared" ca="1" si="244"/>
        <v>24429.724024385047</v>
      </c>
      <c r="BX451" s="15">
        <f t="shared" ca="1" si="245"/>
        <v>38491.573485167224</v>
      </c>
      <c r="BY451" s="15">
        <f t="shared" ca="1" si="246"/>
        <v>46772.053959968507</v>
      </c>
      <c r="BZ451" s="15">
        <f t="shared" ca="1" si="247"/>
        <v>76678.230569394073</v>
      </c>
      <c r="CA451" s="15">
        <f t="shared" ca="1" si="248"/>
        <v>96795.234402556074</v>
      </c>
      <c r="CB451" s="15">
        <f ca="1">(AU451*DCF!C$10-DCF!C$5*MAX(AU451*DCF!C$10,0)-MAX(AU451-Inputs!$B$6,0)/Inputs!$B$10)*DCF!C$6</f>
        <v>978.93036449162969</v>
      </c>
      <c r="CC451" s="15">
        <f ca="1">(AV451*DCF!D$10-DCF!D$5*MAX(AV451*DCF!D$10,0)-MAX(AV451-AU451,0)/Inputs!$B$10)*DCF!D$6</f>
        <v>929.06245652426264</v>
      </c>
      <c r="CD451" s="15">
        <f ca="1">(AW451*DCF!E$10-DCF!E$5*MAX(AW451*DCF!E$10,0)-MAX(AW451-AV451,0)/Inputs!$B$10)*DCF!E$6</f>
        <v>1020.9469402791549</v>
      </c>
      <c r="CE451" s="15">
        <f ca="1">(AX451*DCF!F$10-DCF!F$5*MAX(AX451*DCF!F$10,0)-MAX(AX451-AW451,0)/Inputs!$B$10)*DCF!F$6</f>
        <v>975.14799715078084</v>
      </c>
      <c r="CF451" s="15">
        <f ca="1">(AY451*DCF!G$10-DCF!G$5*MAX(AY451*DCF!G$10,0)-MAX(AY451-AX451,0)/Inputs!$B$10)*DCF!G$6</f>
        <v>1120.3417700454104</v>
      </c>
      <c r="CG451" s="15">
        <f ca="1">(AZ451*DCF!H$10-DCF!H$5*MAX(AZ451*DCF!H$10,0)-MAX(AZ451-AY451,0)/Inputs!$B$10)*DCF!H$6</f>
        <v>1220.7437624199956</v>
      </c>
      <c r="CH451" s="15">
        <f ca="1">(BA451*DCF!I$10-DCF!I$5*MAX(BA451*DCF!I$10,0)-MAX(BA451-AZ451,0)/Inputs!$B$10)*DCF!I$6</f>
        <v>1430.7076765321649</v>
      </c>
      <c r="CI451" s="15">
        <f ca="1">(BB451*DCF!J$10-DCF!J$5*MAX(BB451*DCF!J$10,0)-MAX(BB451-BA451,0)/Inputs!$B$10)*DCF!J$6</f>
        <v>1607.7675311975863</v>
      </c>
      <c r="CJ451" s="15">
        <f ca="1">(BC451*DCF!K$10-DCF!K$5*MAX(BC451*DCF!K$10,0)-MAX(BC451-BB451,0)/Inputs!$B$10)*DCF!K$6</f>
        <v>1894.127855002577</v>
      </c>
      <c r="CK451" s="15">
        <f ca="1">(BD451*DCF!L$10-DCF!L$5*MAX(BD451*DCF!L$10,0)-MAX(BD451-BC451,0)/Inputs!$B$10)*DCF!L$6</f>
        <v>2370.0870996437984</v>
      </c>
      <c r="CL451" s="15">
        <f ca="1">(BE451*DCF!M$10-DCF!M$5*MAX(BE451*DCF!M$10,0)-MAX(BE451-BD451,0)/Inputs!$B$10)*DCF!M$6</f>
        <v>2554.5567357198565</v>
      </c>
      <c r="CM451" s="15">
        <f ca="1">(BF451*DCF!C$28-DCF!C$5*MAX(BF451*DCF!C$28,0)-MAX(BF451-Inputs!$B$13,0)/Inputs!$B$17)*DCF!C$6</f>
        <v>3725.5715827098543</v>
      </c>
      <c r="CN451" s="15">
        <f ca="1">(BG451*DCF!D$28-DCF!D$5*MAX(BG451*DCF!D$28,0)-MAX(BG451-BF451,0)/Inputs!$B$17)*DCF!D$6</f>
        <v>4628.1920940551108</v>
      </c>
      <c r="CO451" s="15">
        <f ca="1">(BH451*DCF!E$28-DCF!E$5*MAX(BH451*DCF!E$28,0)-MAX(BH451-BG451,0)/Inputs!$B$17)*DCF!E$6</f>
        <v>4774.6884668770954</v>
      </c>
      <c r="CP451" s="15">
        <f ca="1">(BI451*DCF!F$28-DCF!F$5*MAX(BI451*DCF!F$28,0)-MAX(BI451-BH451,0)/Inputs!$B$17)*DCF!F$6</f>
        <v>4947.109721883674</v>
      </c>
      <c r="CQ451" s="15">
        <f ca="1">(BJ451*DCF!G$28-DCF!G$5*MAX(BJ451*DCF!G$28,0)-MAX(BJ451-BI451,0)/Inputs!$B$17)*DCF!G$6</f>
        <v>5987.9794651339425</v>
      </c>
      <c r="CR451" s="15">
        <f ca="1">(BK451*DCF!H$28-DCF!H$5*MAX(BK451*DCF!H$28,0)-MAX(BK451-BJ451,0)/Inputs!$B$17)*DCF!H$6</f>
        <v>7148.8854855080435</v>
      </c>
      <c r="CS451" s="15">
        <f ca="1">(BL451*DCF!I$28-DCF!I$5*MAX(BL451*DCF!I$28,0)-MAX(BL451-BK451,0)/Inputs!$B$17)*DCF!I$6</f>
        <v>8203.4423658059968</v>
      </c>
      <c r="CT451" s="15">
        <f ca="1">(BM451*DCF!J$28-DCF!J$5*MAX(BM451*DCF!J$28,0)-MAX(BM451-BL451,0)/Inputs!$B$17)*DCF!J$6</f>
        <v>9917.8762454961943</v>
      </c>
      <c r="CU451" s="15">
        <f ca="1">(BN451*DCF!K$28-DCF!K$5*MAX(BN451*DCF!K$28,0)-MAX(BN451-BM451,0)/Inputs!$B$17)*DCF!K$6</f>
        <v>12818.398131058941</v>
      </c>
      <c r="CV451" s="15">
        <f ca="1">(BO451*DCF!L$28-DCF!L$5*MAX(BO451*DCF!L$28,0)-MAX(BO451-BN451,0)/Inputs!$B$17)*DCF!L$6</f>
        <v>15592.39488719192</v>
      </c>
      <c r="CW451" s="15">
        <f ca="1">(BP451*DCF!M$28-DCF!M$5*MAX(BP451*DCF!M$28,0)-MAX(BP451-BO451,0)/Inputs!$B$17)*DCF!M$6</f>
        <v>17665.964903554737</v>
      </c>
      <c r="CX451" s="15">
        <f ca="1">(BQ451*DCF!C$46-DCF!C$5*MAX(BQ451*DCF!C$46,0)-MAX(BQ451-Inputs!$B$20,0)/Inputs!$B$24)*DCF!C$6</f>
        <v>-844.4128051792793</v>
      </c>
      <c r="CY451" s="15">
        <f ca="1">(BR451*DCF!D$46-DCF!D$5*MAX(BR451*DCF!D$46,0)-MAX(BR451-BQ451,0)/Inputs!$B$24)*DCF!D$6</f>
        <v>-1905.5995801724837</v>
      </c>
      <c r="CZ451" s="15">
        <f ca="1">(BS451*DCF!E$46-DCF!E$5*MAX(BS451*DCF!E$46,0)-MAX(BS451-BR451,0)/Inputs!$B$24)*DCF!E$6</f>
        <v>-1260.6012618125958</v>
      </c>
      <c r="DA451" s="15">
        <f ca="1">(BT451*DCF!F$46-DCF!F$5*MAX(BT451*DCF!F$46,0)-MAX(BT451-BS451,0)/Inputs!$B$24)*DCF!F$6</f>
        <v>-1300.2502428550774</v>
      </c>
      <c r="DB451" s="15">
        <f ca="1">(BU451*DCF!G$46-DCF!G$5*MAX(BU451*DCF!G$46,0)-MAX(BU451-BT451,0)/Inputs!$B$24)*DCF!G$6</f>
        <v>-1469.0621613601911</v>
      </c>
      <c r="DC451" s="15">
        <f ca="1">(BV451*DCF!H$46-DCF!H$5*MAX(BV451*DCF!H$46,0)-MAX(BV451-BU451,0)/Inputs!$B$24)*DCF!H$6</f>
        <v>-1407.0249066602712</v>
      </c>
      <c r="DD451" s="15">
        <f ca="1">(BW451*DCF!I$46-DCF!I$5*MAX(BW451*DCF!I$46,0)-MAX(BW451-BV451,0)/Inputs!$B$24)*DCF!I$6</f>
        <v>-1763.317627589051</v>
      </c>
      <c r="DE451" s="15">
        <f ca="1">(BX451*DCF!J$46-DCF!J$5*MAX(BX451*DCF!J$46,0)-MAX(BX451-BW451,0)/Inputs!$B$24)*DCF!J$6</f>
        <v>-2114.3577044205808</v>
      </c>
      <c r="DF451" s="15">
        <f ca="1">(BY451*DCF!K$46-DCF!K$5*MAX(BY451*DCF!K$46,0)-MAX(BY451-BX451,0)/Inputs!$B$24)*DCF!K$6</f>
        <v>643.2785123620331</v>
      </c>
      <c r="DG451" s="15">
        <f ca="1">(BZ451*DCF!L$46-DCF!L$5*MAX(BZ451*DCF!L$46,0)-MAX(BZ451-BY451,0)/Inputs!$B$24)*DCF!L$6</f>
        <v>-1467.4554993353404</v>
      </c>
      <c r="DH451" s="15">
        <f ca="1">(CA451*DCF!M$46-DCF!M$5*MAX(CA451*DCF!M$46,0)-MAX(CA451-BZ451,0)/Inputs!$B$24)*DCF!M$6</f>
        <v>3382.7820562625066</v>
      </c>
      <c r="DI451" s="15">
        <f ca="1">SUM(CB451:CL451)+BE451*DCF!M$10*(1+Inputs!$B$30)*(1-Inputs!$B$33)*(1-Inputs!$B$30/Inputs!$B$31)/(Inputs!$B$29-Inputs!$B$30)*DCF!M$6</f>
        <v>73168.33472024533</v>
      </c>
      <c r="DJ451" s="15">
        <f ca="1">SUM(CM451:CW451)+BP451*DCF!M$28*(1+Inputs!$B$30)*(1-Inputs!$B$33)*(1-Inputs!$B$30/Inputs!$B$31)/(Inputs!$B$29-Inputs!$B$30)*DCF!M$6</f>
        <v>479444.05116941931</v>
      </c>
      <c r="DK451" s="15">
        <f ca="1">SUM(CX451:DH451)+CA451*DCF!M$46*(1+Inputs!$B$30)*(1-Inputs!$B$33)*(1-Inputs!$B$30/Inputs!$B$31)/(Inputs!$B$29-Inputs!$B$30)*DCF!M$6</f>
        <v>140150.87729411654</v>
      </c>
      <c r="DM451" s="15">
        <f ca="1">DI451+DJ451+DK451+Inputs!$B$34+Inputs!$B$36-Inputs!$B$35</f>
        <v>769614.26318378118</v>
      </c>
    </row>
    <row r="452" spans="1:117" x14ac:dyDescent="0.75">
      <c r="A452" s="11">
        <v>439</v>
      </c>
      <c r="C452" s="23">
        <f t="shared" ca="1" si="253"/>
        <v>-0.68533272891107577</v>
      </c>
      <c r="D452" s="23">
        <f t="shared" ca="1" si="253"/>
        <v>2.2872189511278429</v>
      </c>
      <c r="E452" s="23">
        <f t="shared" ca="1" si="253"/>
        <v>0.91374031232332364</v>
      </c>
      <c r="F452" s="23">
        <f t="shared" ca="1" si="253"/>
        <v>-0.67028768661205795</v>
      </c>
      <c r="G452" s="23">
        <f t="shared" ca="1" si="253"/>
        <v>-0.76660151326675396</v>
      </c>
      <c r="H452" s="23">
        <f t="shared" ca="1" si="253"/>
        <v>0.41232340709457754</v>
      </c>
      <c r="I452" s="23">
        <f t="shared" ca="1" si="253"/>
        <v>0.50299054369773499</v>
      </c>
      <c r="J452" s="23">
        <f t="shared" ca="1" si="253"/>
        <v>3.0305751238155256</v>
      </c>
      <c r="K452" s="23">
        <f t="shared" ca="1" si="253"/>
        <v>1.6088611353693396</v>
      </c>
      <c r="L452" s="23">
        <f t="shared" ca="1" si="253"/>
        <v>-0.37266712765852311</v>
      </c>
      <c r="M452" s="23">
        <f t="shared" ca="1" si="253"/>
        <v>0.59761558827631767</v>
      </c>
      <c r="N452" s="23">
        <f ca="1">SQRT(Inputs!$B$38)*C452+SQRT(1-Inputs!$B$38)*_xlfn.NORM.S.INV(RAND())</f>
        <v>0.81014802955093179</v>
      </c>
      <c r="O452" s="23">
        <f ca="1">SQRT(Inputs!$B$38)*D452+SQRT(1-Inputs!$B$38)*_xlfn.NORM.S.INV(RAND())</f>
        <v>1.8159949694028539</v>
      </c>
      <c r="P452" s="23">
        <f ca="1">SQRT(Inputs!$B$38)*E452+SQRT(1-Inputs!$B$38)*_xlfn.NORM.S.INV(RAND())</f>
        <v>0.72380384013562538</v>
      </c>
      <c r="Q452" s="23">
        <f ca="1">SQRT(Inputs!$B$38)*F452+SQRT(1-Inputs!$B$38)*_xlfn.NORM.S.INV(RAND())</f>
        <v>0.9941570610753403</v>
      </c>
      <c r="R452" s="23">
        <f ca="1">SQRT(Inputs!$B$38)*G452+SQRT(1-Inputs!$B$38)*_xlfn.NORM.S.INV(RAND())</f>
        <v>-1.206906973382226</v>
      </c>
      <c r="S452" s="23">
        <f ca="1">SQRT(Inputs!$B$38)*H452+SQRT(1-Inputs!$B$38)*_xlfn.NORM.S.INV(RAND())</f>
        <v>-0.50553405015592034</v>
      </c>
      <c r="T452" s="23">
        <f ca="1">SQRT(Inputs!$B$38)*I452+SQRT(1-Inputs!$B$38)*_xlfn.NORM.S.INV(RAND())</f>
        <v>1.2382675501422451</v>
      </c>
      <c r="U452" s="23">
        <f ca="1">SQRT(Inputs!$B$38)*J452+SQRT(1-Inputs!$B$38)*_xlfn.NORM.S.INV(RAND())</f>
        <v>1.4101766145038617</v>
      </c>
      <c r="V452" s="23">
        <f ca="1">SQRT(Inputs!$B$38)*K452+SQRT(1-Inputs!$B$38)*_xlfn.NORM.S.INV(RAND())</f>
        <v>1.18382959937907</v>
      </c>
      <c r="W452" s="23">
        <f ca="1">SQRT(Inputs!$B$38)*L452+SQRT(1-Inputs!$B$38)*_xlfn.NORM.S.INV(RAND())</f>
        <v>1.7137017268637283E-2</v>
      </c>
      <c r="X452" s="23">
        <f ca="1">SQRT(Inputs!$B$38)*M452+SQRT(1-Inputs!$B$38)*_xlfn.NORM.S.INV(RAND())</f>
        <v>1.1221351758843119</v>
      </c>
      <c r="Y452" s="23">
        <f ca="1">SQRT(Inputs!$B$38)*C452+SQRT(1-Inputs!$B$38)*_xlfn.NORM.S.INV(RAND())</f>
        <v>1.5491982829669173</v>
      </c>
      <c r="Z452" s="23">
        <f ca="1">SQRT(Inputs!$B$38)*D452+SQRT(1-Inputs!$B$38)*_xlfn.NORM.S.INV(RAND())</f>
        <v>1.0173155146411024</v>
      </c>
      <c r="AA452" s="23">
        <f ca="1">SQRT(Inputs!$B$38)*E452+SQRT(1-Inputs!$B$38)*_xlfn.NORM.S.INV(RAND())</f>
        <v>0.84237048366953049</v>
      </c>
      <c r="AB452" s="23">
        <f ca="1">SQRT(Inputs!$B$38)*F452+SQRT(1-Inputs!$B$38)*_xlfn.NORM.S.INV(RAND())</f>
        <v>1.2062173352575543</v>
      </c>
      <c r="AC452" s="23">
        <f ca="1">SQRT(Inputs!$B$38)*G452+SQRT(1-Inputs!$B$38)*_xlfn.NORM.S.INV(RAND())</f>
        <v>-0.23529619886420378</v>
      </c>
      <c r="AD452" s="23">
        <f ca="1">SQRT(Inputs!$B$38)*H452+SQRT(1-Inputs!$B$38)*_xlfn.NORM.S.INV(RAND())</f>
        <v>0.55909786397043559</v>
      </c>
      <c r="AE452" s="23">
        <f ca="1">SQRT(Inputs!$B$38)*I452+SQRT(1-Inputs!$B$38)*_xlfn.NORM.S.INV(RAND())</f>
        <v>0.89901560290024229</v>
      </c>
      <c r="AF452" s="23">
        <f ca="1">SQRT(Inputs!$B$38)*J452+SQRT(1-Inputs!$B$38)*_xlfn.NORM.S.INV(RAND())</f>
        <v>2.6303764116757407</v>
      </c>
      <c r="AG452" s="23">
        <f ca="1">SQRT(Inputs!$B$38)*K452+SQRT(1-Inputs!$B$38)*_xlfn.NORM.S.INV(RAND())</f>
        <v>0.53813440175145766</v>
      </c>
      <c r="AH452" s="23">
        <f ca="1">SQRT(Inputs!$B$38)*L452+SQRT(1-Inputs!$B$38)*_xlfn.NORM.S.INV(RAND())</f>
        <v>0.31008069272005884</v>
      </c>
      <c r="AI452" s="23">
        <f ca="1">SQRT(Inputs!$B$38)*M452+SQRT(1-Inputs!$B$38)*_xlfn.NORM.S.INV(RAND())</f>
        <v>0.72222808080198342</v>
      </c>
      <c r="AJ452" s="23">
        <f ca="1">SQRT(Inputs!$B$38)*C452+SQRT(1-Inputs!$B$38)*_xlfn.NORM.S.INV(RAND())</f>
        <v>-0.7674946140168627</v>
      </c>
      <c r="AK452" s="23">
        <f ca="1">SQRT(Inputs!$B$38)*D452+SQRT(1-Inputs!$B$38)*_xlfn.NORM.S.INV(RAND())</f>
        <v>0.34082977695647709</v>
      </c>
      <c r="AL452" s="23">
        <f ca="1">SQRT(Inputs!$B$38)*E452+SQRT(1-Inputs!$B$38)*_xlfn.NORM.S.INV(RAND())</f>
        <v>-1.1270035101845106</v>
      </c>
      <c r="AM452" s="23">
        <f ca="1">SQRT(Inputs!$B$38)*F452+SQRT(1-Inputs!$B$38)*_xlfn.NORM.S.INV(RAND())</f>
        <v>-0.1715222781434598</v>
      </c>
      <c r="AN452" s="23">
        <f ca="1">SQRT(Inputs!$B$38)*G452+SQRT(1-Inputs!$B$38)*_xlfn.NORM.S.INV(RAND())</f>
        <v>-0.91391241069137386</v>
      </c>
      <c r="AO452" s="23">
        <f ca="1">SQRT(Inputs!$B$38)*H452+SQRT(1-Inputs!$B$38)*_xlfn.NORM.S.INV(RAND())</f>
        <v>0.20072276742056699</v>
      </c>
      <c r="AP452" s="23">
        <f ca="1">SQRT(Inputs!$B$38)*I452+SQRT(1-Inputs!$B$38)*_xlfn.NORM.S.INV(RAND())</f>
        <v>-0.67955097396862207</v>
      </c>
      <c r="AQ452" s="23">
        <f ca="1">SQRT(Inputs!$B$38)*J452+SQRT(1-Inputs!$B$38)*_xlfn.NORM.S.INV(RAND())</f>
        <v>2.2404358377017037</v>
      </c>
      <c r="AR452" s="23">
        <f ca="1">SQRT(Inputs!$B$38)*K452+SQRT(1-Inputs!$B$38)*_xlfn.NORM.S.INV(RAND())</f>
        <v>2.0085897157660124</v>
      </c>
      <c r="AS452" s="23">
        <f ca="1">SQRT(Inputs!$B$38)*L452+SQRT(1-Inputs!$B$38)*_xlfn.NORM.S.INV(RAND())</f>
        <v>0.38773187256554226</v>
      </c>
      <c r="AT452" s="23">
        <f ca="1">SQRT(Inputs!$B$38)*M452+SQRT(1-Inputs!$B$38)*_xlfn.NORM.S.INV(RAND())</f>
        <v>0.75477894743033846</v>
      </c>
      <c r="AU452" s="15">
        <f ca="1">Inputs!$B$6*EXP($B$8-0.5*C$5^2+C$5*N452)</f>
        <v>5657.5916051619051</v>
      </c>
      <c r="AV452" s="15">
        <f t="shared" ca="1" si="219"/>
        <v>8994.2955875687076</v>
      </c>
      <c r="AW452" s="15">
        <f t="shared" ca="1" si="220"/>
        <v>12091.632444625648</v>
      </c>
      <c r="AX452" s="15">
        <f t="shared" ca="1" si="221"/>
        <v>16714.967470966007</v>
      </c>
      <c r="AY452" s="15">
        <f t="shared" ca="1" si="222"/>
        <v>17741.823550144672</v>
      </c>
      <c r="AZ452" s="15">
        <f t="shared" ca="1" si="223"/>
        <v>20523.787747181756</v>
      </c>
      <c r="BA452" s="15">
        <f t="shared" ca="1" si="224"/>
        <v>28591.130811087693</v>
      </c>
      <c r="BB452" s="15">
        <f t="shared" ca="1" si="225"/>
        <v>40316.256153462127</v>
      </c>
      <c r="BC452" s="15">
        <f t="shared" ca="1" si="226"/>
        <v>55354.767164270663</v>
      </c>
      <c r="BD452" s="15">
        <f t="shared" ca="1" si="227"/>
        <v>67923.596687910336</v>
      </c>
      <c r="BE452" s="15">
        <f t="shared" ca="1" si="228"/>
        <v>92188.205252310465</v>
      </c>
      <c r="BF452" s="15">
        <f ca="1">Inputs!$B$13*EXP($B$9-0.5*C$6^2+C$6*Y452)</f>
        <v>18803.423112351393</v>
      </c>
      <c r="BG452" s="15">
        <f t="shared" ca="1" si="229"/>
        <v>27533.828768532359</v>
      </c>
      <c r="BH452" s="15">
        <f t="shared" ca="1" si="230"/>
        <v>38685.586725991823</v>
      </c>
      <c r="BI452" s="15">
        <f t="shared" ca="1" si="231"/>
        <v>57018.427421423017</v>
      </c>
      <c r="BJ452" s="15">
        <f t="shared" ca="1" si="232"/>
        <v>67569.811785702288</v>
      </c>
      <c r="BK452" s="15">
        <f t="shared" ca="1" si="233"/>
        <v>89487.944265598126</v>
      </c>
      <c r="BL452" s="15">
        <f t="shared" ca="1" si="234"/>
        <v>123507.82241378113</v>
      </c>
      <c r="BM452" s="15">
        <f t="shared" ca="1" si="235"/>
        <v>210491.69967556195</v>
      </c>
      <c r="BN452" s="15">
        <f t="shared" ca="1" si="236"/>
        <v>276122.98864970746</v>
      </c>
      <c r="BO452" s="15">
        <f t="shared" ca="1" si="237"/>
        <v>352209.79462478642</v>
      </c>
      <c r="BP452" s="15">
        <f t="shared" ca="1" si="238"/>
        <v>470467.77647967217</v>
      </c>
      <c r="BQ452" s="15">
        <f ca="1">Inputs!$B$20*EXP($B$10-0.5*C$7^2+C$7*AJ452)</f>
        <v>3267.2751620642043</v>
      </c>
      <c r="BR452" s="15">
        <f t="shared" ca="1" si="239"/>
        <v>4940.0655324118807</v>
      </c>
      <c r="BS452" s="15">
        <f t="shared" ca="1" si="240"/>
        <v>4894.2801409070125</v>
      </c>
      <c r="BT452" s="15">
        <f t="shared" ca="1" si="241"/>
        <v>6451.2398008363225</v>
      </c>
      <c r="BU452" s="15">
        <f t="shared" ca="1" si="242"/>
        <v>7166.8656767319872</v>
      </c>
      <c r="BV452" s="15">
        <f t="shared" ca="1" si="243"/>
        <v>10432.451613043453</v>
      </c>
      <c r="BW452" s="15">
        <f t="shared" ca="1" si="244"/>
        <v>12607.693177830621</v>
      </c>
      <c r="BX452" s="15">
        <f t="shared" ca="1" si="245"/>
        <v>27631.922968947652</v>
      </c>
      <c r="BY452" s="15">
        <f t="shared" ca="1" si="246"/>
        <v>56858.861234850781</v>
      </c>
      <c r="BZ452" s="15">
        <f t="shared" ca="1" si="247"/>
        <v>85675.159001624328</v>
      </c>
      <c r="CA452" s="15">
        <f t="shared" ca="1" si="248"/>
        <v>137621.75326992321</v>
      </c>
      <c r="CB452" s="15">
        <f ca="1">(AU452*DCF!C$10-DCF!C$5*MAX(AU452*DCF!C$10,0)-MAX(AU452-Inputs!$B$6,0)/Inputs!$B$10)*DCF!C$6</f>
        <v>1038.1163185717328</v>
      </c>
      <c r="CC452" s="15">
        <f ca="1">(AV452*DCF!D$10-DCF!D$5*MAX(AV452*DCF!D$10,0)-MAX(AV452-AU452,0)/Inputs!$B$10)*DCF!D$6</f>
        <v>1378.730676754433</v>
      </c>
      <c r="CD452" s="15">
        <f ca="1">(AW452*DCF!E$10-DCF!E$5*MAX(AW452*DCF!E$10,0)-MAX(AW452-AV452,0)/Inputs!$B$10)*DCF!E$6</f>
        <v>2094.1169227515456</v>
      </c>
      <c r="CE452" s="15">
        <f ca="1">(AX452*DCF!F$10-DCF!F$5*MAX(AX452*DCF!F$10,0)-MAX(AX452-AW452,0)/Inputs!$B$10)*DCF!F$6</f>
        <v>2686.8493674857764</v>
      </c>
      <c r="CF452" s="15">
        <f ca="1">(AY452*DCF!G$10-DCF!G$5*MAX(AY452*DCF!G$10,0)-MAX(AY452-AX452,0)/Inputs!$B$10)*DCF!G$6</f>
        <v>3458.1431521707614</v>
      </c>
      <c r="CG452" s="15">
        <f ca="1">(AZ452*DCF!H$10-DCF!H$5*MAX(AZ452*DCF!H$10,0)-MAX(AZ452-AY452,0)/Inputs!$B$10)*DCF!H$6</f>
        <v>3490.7204959708788</v>
      </c>
      <c r="CH452" s="15">
        <f ca="1">(BA452*DCF!I$10-DCF!I$5*MAX(BA452*DCF!I$10,0)-MAX(BA452-AZ452,0)/Inputs!$B$10)*DCF!I$6</f>
        <v>3899.2296749255456</v>
      </c>
      <c r="CI452" s="15">
        <f ca="1">(BB452*DCF!J$10-DCF!J$5*MAX(BB452*DCF!J$10,0)-MAX(BB452-BA452,0)/Inputs!$B$10)*DCF!J$6</f>
        <v>5141.6135716447934</v>
      </c>
      <c r="CJ452" s="15">
        <f ca="1">(BC452*DCF!K$10-DCF!K$5*MAX(BC452*DCF!K$10,0)-MAX(BC452-BB452,0)/Inputs!$B$10)*DCF!K$6</f>
        <v>6806.0658974577082</v>
      </c>
      <c r="CK452" s="15">
        <f ca="1">(BD452*DCF!L$10-DCF!L$5*MAX(BD452*DCF!L$10,0)-MAX(BD452-BC452,0)/Inputs!$B$10)*DCF!L$6</f>
        <v>8618.8168489340223</v>
      </c>
      <c r="CL452" s="15">
        <f ca="1">(BE452*DCF!M$10-DCF!M$5*MAX(BE452*DCF!M$10,0)-MAX(BE452-BD452,0)/Inputs!$B$10)*DCF!M$6</f>
        <v>10110.281369531434</v>
      </c>
      <c r="CM452" s="15">
        <f ca="1">(BF452*DCF!C$28-DCF!C$5*MAX(BF452*DCF!C$28,0)-MAX(BF452-Inputs!$B$13,0)/Inputs!$B$17)*DCF!C$6</f>
        <v>4025.8816236338225</v>
      </c>
      <c r="CN452" s="15">
        <f ca="1">(BG452*DCF!D$28-DCF!D$5*MAX(BG452*DCF!D$28,0)-MAX(BG452-BF452,0)/Inputs!$B$17)*DCF!D$6</f>
        <v>6246.7517950655283</v>
      </c>
      <c r="CO452" s="15">
        <f ca="1">(BH452*DCF!E$28-DCF!E$5*MAX(BH452*DCF!E$28,0)-MAX(BH452-BG452,0)/Inputs!$B$17)*DCF!E$6</f>
        <v>8758.5890216180542</v>
      </c>
      <c r="CP452" s="15">
        <f ca="1">(BI452*DCF!F$28-DCF!F$5*MAX(BI452*DCF!F$28,0)-MAX(BI452-BH452,0)/Inputs!$B$17)*DCF!F$6</f>
        <v>12141.217709105762</v>
      </c>
      <c r="CQ452" s="15">
        <f ca="1">(BJ452*DCF!G$28-DCF!G$5*MAX(BJ452*DCF!G$28,0)-MAX(BJ452-BI452,0)/Inputs!$B$17)*DCF!G$6</f>
        <v>15756.8617033636</v>
      </c>
      <c r="CR452" s="15">
        <f ca="1">(BK452*DCF!H$28-DCF!H$5*MAX(BK452*DCF!H$28,0)-MAX(BK452-BJ452,0)/Inputs!$B$17)*DCF!H$6</f>
        <v>18725.893226296532</v>
      </c>
      <c r="CS452" s="15">
        <f ca="1">(BL452*DCF!I$28-DCF!I$5*MAX(BL452*DCF!I$28,0)-MAX(BL452-BK452,0)/Inputs!$B$17)*DCF!I$6</f>
        <v>24160.344076535581</v>
      </c>
      <c r="CT452" s="15">
        <f ca="1">(BM452*DCF!J$28-DCF!J$5*MAX(BM452*DCF!J$28,0)-MAX(BM452-BL452,0)/Inputs!$B$17)*DCF!J$6</f>
        <v>35423.771728037842</v>
      </c>
      <c r="CU452" s="15">
        <f ca="1">(BN452*DCF!K$28-DCF!K$5*MAX(BN452*DCF!K$28,0)-MAX(BN452-BM452,0)/Inputs!$B$17)*DCF!K$6</f>
        <v>50273.586753848205</v>
      </c>
      <c r="CV452" s="15">
        <f ca="1">(BO452*DCF!L$28-DCF!L$5*MAX(BO452*DCF!L$28,0)-MAX(BO452-BN452,0)/Inputs!$B$17)*DCF!L$6</f>
        <v>61663.897896971001</v>
      </c>
      <c r="CW452" s="15">
        <f ca="1">(BP452*DCF!M$28-DCF!M$5*MAX(BP452*DCF!M$28,0)-MAX(BP452-BO452,0)/Inputs!$B$17)*DCF!M$6</f>
        <v>76157.502348258553</v>
      </c>
      <c r="CX452" s="15">
        <f ca="1">(BQ452*DCF!C$46-DCF!C$5*MAX(BQ452*DCF!C$46,0)-MAX(BQ452-Inputs!$B$20,0)/Inputs!$B$24)*DCF!C$6</f>
        <v>-785.17909611838638</v>
      </c>
      <c r="CY452" s="15">
        <f ca="1">(BR452*DCF!D$46-DCF!D$5*MAX(BR452*DCF!D$46,0)-MAX(BR452-BQ452,0)/Inputs!$B$24)*DCF!D$6</f>
        <v>-1556.9197481718622</v>
      </c>
      <c r="CZ452" s="15">
        <f ca="1">(BS452*DCF!E$46-DCF!E$5*MAX(BS452*DCF!E$46,0)-MAX(BS452-BR452,0)/Inputs!$B$24)*DCF!E$6</f>
        <v>-578.75714824331817</v>
      </c>
      <c r="DA452" s="15">
        <f ca="1">(BT452*DCF!F$46-DCF!F$5*MAX(BT452*DCF!F$46,0)-MAX(BT452-BS452,0)/Inputs!$B$24)*DCF!F$6</f>
        <v>-1036.7583015760326</v>
      </c>
      <c r="DB452" s="15">
        <f ca="1">(BU452*DCF!G$46-DCF!G$5*MAX(BU452*DCF!G$46,0)-MAX(BU452-BT452,0)/Inputs!$B$24)*DCF!G$6</f>
        <v>-481.80160697807344</v>
      </c>
      <c r="DC452" s="15">
        <f ca="1">(BV452*DCF!H$46-DCF!H$5*MAX(BV452*DCF!H$46,0)-MAX(BV452-BU452,0)/Inputs!$B$24)*DCF!H$6</f>
        <v>-1014.76082113179</v>
      </c>
      <c r="DD452" s="15">
        <f ca="1">(BW452*DCF!I$46-DCF!I$5*MAX(BW452*DCF!I$46,0)-MAX(BW452-BV452,0)/Inputs!$B$24)*DCF!I$6</f>
        <v>-333.24814251418786</v>
      </c>
      <c r="DE452" s="15">
        <f ca="1">(BX452*DCF!J$46-DCF!J$5*MAX(BX452*DCF!J$46,0)-MAX(BX452-BW452,0)/Inputs!$B$24)*DCF!J$6</f>
        <v>-2825.0975447683359</v>
      </c>
      <c r="DF452" s="15">
        <f ca="1">(BY452*DCF!K$46-DCF!K$5*MAX(BY452*DCF!K$46,0)-MAX(BY452-BX452,0)/Inputs!$B$24)*DCF!K$6</f>
        <v>-3911.853578972276</v>
      </c>
      <c r="DG452" s="15">
        <f ca="1">(BZ452*DCF!L$46-DCF!L$5*MAX(BZ452*DCF!L$46,0)-MAX(BZ452-BY452,0)/Inputs!$B$24)*DCF!L$6</f>
        <v>-598.89616495980317</v>
      </c>
      <c r="DH452" s="15">
        <f ca="1">(CA452*DCF!M$46-DCF!M$5*MAX(CA452*DCF!M$46,0)-MAX(CA452-BZ452,0)/Inputs!$B$24)*DCF!M$6</f>
        <v>-70.752309213893113</v>
      </c>
      <c r="DI452" s="15">
        <f ca="1">SUM(CB452:CL452)+BE452*DCF!M$10*(1+Inputs!$B$30)*(1-Inputs!$B$33)*(1-Inputs!$B$30/Inputs!$B$31)/(Inputs!$B$29-Inputs!$B$30)*DCF!M$6</f>
        <v>305283.67857618979</v>
      </c>
      <c r="DJ452" s="15">
        <f ca="1">SUM(CM452:CW452)+BP452*DCF!M$28*(1+Inputs!$B$30)*(1-Inputs!$B$33)*(1-Inputs!$B$30/Inputs!$B$31)/(Inputs!$B$29-Inputs!$B$30)*DCF!M$6</f>
        <v>2059091.6888630185</v>
      </c>
      <c r="DK452" s="15">
        <f ca="1">SUM(CX452:DH452)+CA452*DCF!M$46*(1+Inputs!$B$30)*(1-Inputs!$B$33)*(1-Inputs!$B$30/Inputs!$B$31)/(Inputs!$B$29-Inputs!$B$30)*DCF!M$6</f>
        <v>199585.50843150905</v>
      </c>
      <c r="DM452" s="15">
        <f ca="1">DI452+DJ452+DK452+Inputs!$B$34+Inputs!$B$36-Inputs!$B$35</f>
        <v>2640811.8758707177</v>
      </c>
    </row>
    <row r="453" spans="1:117" x14ac:dyDescent="0.75">
      <c r="A453" s="11">
        <v>440</v>
      </c>
      <c r="C453" s="23">
        <f t="shared" ca="1" si="253"/>
        <v>-0.50601177297727051</v>
      </c>
      <c r="D453" s="23">
        <f t="shared" ca="1" si="253"/>
        <v>1.8096165752768982</v>
      </c>
      <c r="E453" s="23">
        <f t="shared" ca="1" si="253"/>
        <v>-0.82813110444322402</v>
      </c>
      <c r="F453" s="23">
        <f t="shared" ca="1" si="253"/>
        <v>0.9027253038390961</v>
      </c>
      <c r="G453" s="23">
        <f t="shared" ca="1" si="253"/>
        <v>0.16875700074326497</v>
      </c>
      <c r="H453" s="23">
        <f t="shared" ca="1" si="253"/>
        <v>-0.20948254601553776</v>
      </c>
      <c r="I453" s="23">
        <f t="shared" ca="1" si="253"/>
        <v>-0.29866727706265561</v>
      </c>
      <c r="J453" s="23">
        <f t="shared" ca="1" si="253"/>
        <v>2.3552309825630582</v>
      </c>
      <c r="K453" s="23">
        <f t="shared" ca="1" si="253"/>
        <v>-0.6366448737838214</v>
      </c>
      <c r="L453" s="23">
        <f t="shared" ca="1" si="253"/>
        <v>-0.44855806065722775</v>
      </c>
      <c r="M453" s="23">
        <f t="shared" ca="1" si="253"/>
        <v>6.1481139727459742E-2</v>
      </c>
      <c r="N453" s="23">
        <f ca="1">SQRT(Inputs!$B$38)*C453+SQRT(1-Inputs!$B$38)*_xlfn.NORM.S.INV(RAND())</f>
        <v>-0.45758133309027549</v>
      </c>
      <c r="O453" s="23">
        <f ca="1">SQRT(Inputs!$B$38)*D453+SQRT(1-Inputs!$B$38)*_xlfn.NORM.S.INV(RAND())</f>
        <v>1.4144556987443919</v>
      </c>
      <c r="P453" s="23">
        <f ca="1">SQRT(Inputs!$B$38)*E453+SQRT(1-Inputs!$B$38)*_xlfn.NORM.S.INV(RAND())</f>
        <v>1.0444447991143684</v>
      </c>
      <c r="Q453" s="23">
        <f ca="1">SQRT(Inputs!$B$38)*F453+SQRT(1-Inputs!$B$38)*_xlfn.NORM.S.INV(RAND())</f>
        <v>0.38245362082662504</v>
      </c>
      <c r="R453" s="23">
        <f ca="1">SQRT(Inputs!$B$38)*G453+SQRT(1-Inputs!$B$38)*_xlfn.NORM.S.INV(RAND())</f>
        <v>-2.2439199986574097</v>
      </c>
      <c r="S453" s="23">
        <f ca="1">SQRT(Inputs!$B$38)*H453+SQRT(1-Inputs!$B$38)*_xlfn.NORM.S.INV(RAND())</f>
        <v>-0.57767431836962246</v>
      </c>
      <c r="T453" s="23">
        <f ca="1">SQRT(Inputs!$B$38)*I453+SQRT(1-Inputs!$B$38)*_xlfn.NORM.S.INV(RAND())</f>
        <v>-0.15984454529900452</v>
      </c>
      <c r="U453" s="23">
        <f ca="1">SQRT(Inputs!$B$38)*J453+SQRT(1-Inputs!$B$38)*_xlfn.NORM.S.INV(RAND())</f>
        <v>0.97010295193694018</v>
      </c>
      <c r="V453" s="23">
        <f ca="1">SQRT(Inputs!$B$38)*K453+SQRT(1-Inputs!$B$38)*_xlfn.NORM.S.INV(RAND())</f>
        <v>-1.0104563202188945</v>
      </c>
      <c r="W453" s="23">
        <f ca="1">SQRT(Inputs!$B$38)*L453+SQRT(1-Inputs!$B$38)*_xlfn.NORM.S.INV(RAND())</f>
        <v>-0.38679683564835343</v>
      </c>
      <c r="X453" s="23">
        <f ca="1">SQRT(Inputs!$B$38)*M453+SQRT(1-Inputs!$B$38)*_xlfn.NORM.S.INV(RAND())</f>
        <v>0.98368599623000008</v>
      </c>
      <c r="Y453" s="23">
        <f ca="1">SQRT(Inputs!$B$38)*C453+SQRT(1-Inputs!$B$38)*_xlfn.NORM.S.INV(RAND())</f>
        <v>-0.26666141723081133</v>
      </c>
      <c r="Z453" s="23">
        <f ca="1">SQRT(Inputs!$B$38)*D453+SQRT(1-Inputs!$B$38)*_xlfn.NORM.S.INV(RAND())</f>
        <v>1.8600408309680905</v>
      </c>
      <c r="AA453" s="23">
        <f ca="1">SQRT(Inputs!$B$38)*E453+SQRT(1-Inputs!$B$38)*_xlfn.NORM.S.INV(RAND())</f>
        <v>-0.65935252969413849</v>
      </c>
      <c r="AB453" s="23">
        <f ca="1">SQRT(Inputs!$B$38)*F453+SQRT(1-Inputs!$B$38)*_xlfn.NORM.S.INV(RAND())</f>
        <v>1.5235093398968269</v>
      </c>
      <c r="AC453" s="23">
        <f ca="1">SQRT(Inputs!$B$38)*G453+SQRT(1-Inputs!$B$38)*_xlfn.NORM.S.INV(RAND())</f>
        <v>-1.2942102021663868</v>
      </c>
      <c r="AD453" s="23">
        <f ca="1">SQRT(Inputs!$B$38)*H453+SQRT(1-Inputs!$B$38)*_xlfn.NORM.S.INV(RAND())</f>
        <v>1.1383061220352493</v>
      </c>
      <c r="AE453" s="23">
        <f ca="1">SQRT(Inputs!$B$38)*I453+SQRT(1-Inputs!$B$38)*_xlfn.NORM.S.INV(RAND())</f>
        <v>-0.25388821323461735</v>
      </c>
      <c r="AF453" s="23">
        <f ca="1">SQRT(Inputs!$B$38)*J453+SQRT(1-Inputs!$B$38)*_xlfn.NORM.S.INV(RAND())</f>
        <v>1.8795752275973467</v>
      </c>
      <c r="AG453" s="23">
        <f ca="1">SQRT(Inputs!$B$38)*K453+SQRT(1-Inputs!$B$38)*_xlfn.NORM.S.INV(RAND())</f>
        <v>-0.99956524842064898</v>
      </c>
      <c r="AH453" s="23">
        <f ca="1">SQRT(Inputs!$B$38)*L453+SQRT(1-Inputs!$B$38)*_xlfn.NORM.S.INV(RAND())</f>
        <v>-1.3285033160257751</v>
      </c>
      <c r="AI453" s="23">
        <f ca="1">SQRT(Inputs!$B$38)*M453+SQRT(1-Inputs!$B$38)*_xlfn.NORM.S.INV(RAND())</f>
        <v>0.16584614670997253</v>
      </c>
      <c r="AJ453" s="23">
        <f ca="1">SQRT(Inputs!$B$38)*C453+SQRT(1-Inputs!$B$38)*_xlfn.NORM.S.INV(RAND())</f>
        <v>0.15575085179657183</v>
      </c>
      <c r="AK453" s="23">
        <f ca="1">SQRT(Inputs!$B$38)*D453+SQRT(1-Inputs!$B$38)*_xlfn.NORM.S.INV(RAND())</f>
        <v>1.001091163636507</v>
      </c>
      <c r="AL453" s="23">
        <f ca="1">SQRT(Inputs!$B$38)*E453+SQRT(1-Inputs!$B$38)*_xlfn.NORM.S.INV(RAND())</f>
        <v>-0.62595939741002904</v>
      </c>
      <c r="AM453" s="23">
        <f ca="1">SQRT(Inputs!$B$38)*F453+SQRT(1-Inputs!$B$38)*_xlfn.NORM.S.INV(RAND())</f>
        <v>0.48835216794721131</v>
      </c>
      <c r="AN453" s="23">
        <f ca="1">SQRT(Inputs!$B$38)*G453+SQRT(1-Inputs!$B$38)*_xlfn.NORM.S.INV(RAND())</f>
        <v>0.7745288118248701</v>
      </c>
      <c r="AO453" s="23">
        <f ca="1">SQRT(Inputs!$B$38)*H453+SQRT(1-Inputs!$B$38)*_xlfn.NORM.S.INV(RAND())</f>
        <v>1.0070900808170504</v>
      </c>
      <c r="AP453" s="23">
        <f ca="1">SQRT(Inputs!$B$38)*I453+SQRT(1-Inputs!$B$38)*_xlfn.NORM.S.INV(RAND())</f>
        <v>0.41335769647814324</v>
      </c>
      <c r="AQ453" s="23">
        <f ca="1">SQRT(Inputs!$B$38)*J453+SQRT(1-Inputs!$B$38)*_xlfn.NORM.S.INV(RAND())</f>
        <v>1.5063446572880759</v>
      </c>
      <c r="AR453" s="23">
        <f ca="1">SQRT(Inputs!$B$38)*K453+SQRT(1-Inputs!$B$38)*_xlfn.NORM.S.INV(RAND())</f>
        <v>-1.4355914220074932</v>
      </c>
      <c r="AS453" s="23">
        <f ca="1">SQRT(Inputs!$B$38)*L453+SQRT(1-Inputs!$B$38)*_xlfn.NORM.S.INV(RAND())</f>
        <v>-0.86245361419479583</v>
      </c>
      <c r="AT453" s="23">
        <f ca="1">SQRT(Inputs!$B$38)*M453+SQRT(1-Inputs!$B$38)*_xlfn.NORM.S.INV(RAND())</f>
        <v>-0.41356185617532221</v>
      </c>
      <c r="AU453" s="15">
        <f ca="1">Inputs!$B$6*EXP($B$8-0.5*C$5^2+C$5*N453)</f>
        <v>4607.9682796582738</v>
      </c>
      <c r="AV453" s="15">
        <f t="shared" ca="1" si="219"/>
        <v>6905.6518036529642</v>
      </c>
      <c r="AW453" s="15">
        <f t="shared" ca="1" si="220"/>
        <v>9694.0445307040773</v>
      </c>
      <c r="AX453" s="15">
        <f t="shared" ca="1" si="221"/>
        <v>12414.693644332097</v>
      </c>
      <c r="AY453" s="15">
        <f t="shared" ca="1" si="222"/>
        <v>11674.305481469579</v>
      </c>
      <c r="AZ453" s="15">
        <f t="shared" ca="1" si="223"/>
        <v>13398.008763079233</v>
      </c>
      <c r="BA453" s="15">
        <f t="shared" ca="1" si="224"/>
        <v>16123.729608416135</v>
      </c>
      <c r="BB453" s="15">
        <f t="shared" ca="1" si="225"/>
        <v>21755.344608391544</v>
      </c>
      <c r="BC453" s="15">
        <f t="shared" ca="1" si="226"/>
        <v>24168.576497834707</v>
      </c>
      <c r="BD453" s="15">
        <f t="shared" ca="1" si="227"/>
        <v>28556.73046464839</v>
      </c>
      <c r="BE453" s="15">
        <f t="shared" ca="1" si="228"/>
        <v>38272.489861007482</v>
      </c>
      <c r="BF453" s="15">
        <f ca="1">Inputs!$B$13*EXP($B$9-0.5*C$6^2+C$6*Y453)</f>
        <v>13118.834452483319</v>
      </c>
      <c r="BG453" s="15">
        <f t="shared" ca="1" si="229"/>
        <v>22364.735414682556</v>
      </c>
      <c r="BH453" s="15">
        <f t="shared" ca="1" si="230"/>
        <v>24494.90768634553</v>
      </c>
      <c r="BI453" s="15">
        <f t="shared" ca="1" si="231"/>
        <v>37909.815944281727</v>
      </c>
      <c r="BJ453" s="15">
        <f t="shared" ca="1" si="232"/>
        <v>38565.541075427522</v>
      </c>
      <c r="BK453" s="15">
        <f t="shared" ca="1" si="233"/>
        <v>55265.955689623916</v>
      </c>
      <c r="BL453" s="15">
        <f t="shared" ca="1" si="234"/>
        <v>65690.280459952221</v>
      </c>
      <c r="BM453" s="15">
        <f t="shared" ca="1" si="235"/>
        <v>101984.66797255808</v>
      </c>
      <c r="BN453" s="15">
        <f t="shared" ca="1" si="236"/>
        <v>111269.0424512523</v>
      </c>
      <c r="BO453" s="15">
        <f t="shared" ca="1" si="237"/>
        <v>117314.96353771098</v>
      </c>
      <c r="BP453" s="15">
        <f t="shared" ca="1" si="238"/>
        <v>147131.49618352301</v>
      </c>
      <c r="BQ453" s="15">
        <f ca="1">Inputs!$B$20*EXP($B$10-0.5*C$7^2+C$7*AJ453)</f>
        <v>4533.1430889030817</v>
      </c>
      <c r="BR453" s="15">
        <f t="shared" ca="1" si="239"/>
        <v>8453.0185236162797</v>
      </c>
      <c r="BS453" s="15">
        <f t="shared" ca="1" si="240"/>
        <v>9670.8241597916349</v>
      </c>
      <c r="BT453" s="15">
        <f t="shared" ca="1" si="241"/>
        <v>15156.432071449006</v>
      </c>
      <c r="BU453" s="15">
        <f t="shared" ca="1" si="242"/>
        <v>25334.648713160277</v>
      </c>
      <c r="BV453" s="15">
        <f t="shared" ca="1" si="243"/>
        <v>44225.398134611249</v>
      </c>
      <c r="BW453" s="15">
        <f t="shared" ca="1" si="244"/>
        <v>67356.434395870601</v>
      </c>
      <c r="BX453" s="15">
        <f t="shared" ca="1" si="245"/>
        <v>127421.01481175586</v>
      </c>
      <c r="BY453" s="15">
        <f t="shared" ca="1" si="246"/>
        <v>135658.40890668417</v>
      </c>
      <c r="BZ453" s="15">
        <f t="shared" ca="1" si="247"/>
        <v>162439.31685602493</v>
      </c>
      <c r="CA453" s="15">
        <f t="shared" ca="1" si="248"/>
        <v>212010.43475052642</v>
      </c>
      <c r="CB453" s="15">
        <f ca="1">(AU453*DCF!C$10-DCF!C$5*MAX(AU453*DCF!C$10,0)-MAX(AU453-Inputs!$B$6,0)/Inputs!$B$10)*DCF!C$6</f>
        <v>1045.6003199682989</v>
      </c>
      <c r="CC453" s="15">
        <f ca="1">(AV453*DCF!D$10-DCF!D$5*MAX(AV453*DCF!D$10,0)-MAX(AV453-AU453,0)/Inputs!$B$10)*DCF!D$6</f>
        <v>1122.9758502087554</v>
      </c>
      <c r="CD453" s="15">
        <f ca="1">(AW453*DCF!E$10-DCF!E$5*MAX(AW453*DCF!E$10,0)-MAX(AW453-AV453,0)/Inputs!$B$10)*DCF!E$6</f>
        <v>1610.1390517864015</v>
      </c>
      <c r="CE453" s="15">
        <f ca="1">(AX453*DCF!F$10-DCF!F$5*MAX(AX453*DCF!F$10,0)-MAX(AX453-AW453,0)/Inputs!$B$10)*DCF!F$6</f>
        <v>2144.0082097250556</v>
      </c>
      <c r="CF453" s="15">
        <f ca="1">(AY453*DCF!G$10-DCF!G$5*MAX(AY453*DCF!G$10,0)-MAX(AY453-AX453,0)/Inputs!$B$10)*DCF!G$6</f>
        <v>2405.3721325420302</v>
      </c>
      <c r="CG453" s="15">
        <f ca="1">(AZ453*DCF!H$10-DCF!H$5*MAX(AZ453*DCF!H$10,0)-MAX(AZ453-AY453,0)/Inputs!$B$10)*DCF!H$6</f>
        <v>2295.1585923844336</v>
      </c>
      <c r="CH453" s="15">
        <f ca="1">(BA453*DCF!I$10-DCF!I$5*MAX(BA453*DCF!I$10,0)-MAX(BA453-AZ453,0)/Inputs!$B$10)*DCF!I$6</f>
        <v>2498.1034847470701</v>
      </c>
      <c r="CI453" s="15">
        <f ca="1">(BB453*DCF!J$10-DCF!J$5*MAX(BB453*DCF!J$10,0)-MAX(BB453-BA453,0)/Inputs!$B$10)*DCF!J$6</f>
        <v>2879.8891625757619</v>
      </c>
      <c r="CJ453" s="15">
        <f ca="1">(BC453*DCF!K$10-DCF!K$5*MAX(BC453*DCF!K$10,0)-MAX(BC453-BB453,0)/Inputs!$B$10)*DCF!K$6</f>
        <v>3552.9369381979582</v>
      </c>
      <c r="CK453" s="15">
        <f ca="1">(BD453*DCF!L$10-DCF!L$5*MAX(BD453*DCF!L$10,0)-MAX(BD453-BC453,0)/Inputs!$B$10)*DCF!L$6</f>
        <v>3739.4386296069611</v>
      </c>
      <c r="CL453" s="15">
        <f ca="1">(BE453*DCF!M$10-DCF!M$5*MAX(BE453*DCF!M$10,0)-MAX(BE453-BD453,0)/Inputs!$B$10)*DCF!M$6</f>
        <v>4240.092065671236</v>
      </c>
      <c r="CM453" s="15">
        <f ca="1">(BF453*DCF!C$28-DCF!C$5*MAX(BF453*DCF!C$28,0)-MAX(BF453-Inputs!$B$13,0)/Inputs!$B$17)*DCF!C$6</f>
        <v>3603.8204725852706</v>
      </c>
      <c r="CN453" s="15">
        <f ca="1">(BG453*DCF!D$28-DCF!D$5*MAX(BG453*DCF!D$28,0)-MAX(BG453-BF453,0)/Inputs!$B$17)*DCF!D$6</f>
        <v>4614.3557993285976</v>
      </c>
      <c r="CO453" s="15">
        <f ca="1">(BH453*DCF!E$28-DCF!E$5*MAX(BH453*DCF!E$28,0)-MAX(BH453-BG453,0)/Inputs!$B$17)*DCF!E$6</f>
        <v>6517.5663905741667</v>
      </c>
      <c r="CP453" s="15">
        <f ca="1">(BI453*DCF!F$28-DCF!F$5*MAX(BI453*DCF!F$28,0)-MAX(BI453-BH453,0)/Inputs!$B$17)*DCF!F$6</f>
        <v>7849.1203644668794</v>
      </c>
      <c r="CQ453" s="15">
        <f ca="1">(BJ453*DCF!G$28-DCF!G$5*MAX(BJ453*DCF!G$28,0)-MAX(BJ453-BI453,0)/Inputs!$B$17)*DCF!G$6</f>
        <v>9895.8357386512926</v>
      </c>
      <c r="CR453" s="15">
        <f ca="1">(BK453*DCF!H$28-DCF!H$5*MAX(BK453*DCF!H$28,0)-MAX(BK453-BJ453,0)/Inputs!$B$17)*DCF!H$6</f>
        <v>11073.104818199321</v>
      </c>
      <c r="CS453" s="15">
        <f ca="1">(BL453*DCF!I$28-DCF!I$5*MAX(BL453*DCF!I$28,0)-MAX(BL453-BK453,0)/Inputs!$B$17)*DCF!I$6</f>
        <v>13951.058772532688</v>
      </c>
      <c r="CT453" s="15">
        <f ca="1">(BM453*DCF!J$28-DCF!J$5*MAX(BM453*DCF!J$28,0)-MAX(BM453-BL453,0)/Inputs!$B$17)*DCF!J$6</f>
        <v>17938.708059047629</v>
      </c>
      <c r="CU453" s="15">
        <f ca="1">(BN453*DCF!K$28-DCF!K$5*MAX(BN453*DCF!K$28,0)-MAX(BN453-BM453,0)/Inputs!$B$17)*DCF!K$6</f>
        <v>22360.943911092723</v>
      </c>
      <c r="CV453" s="15">
        <f ca="1">(BO453*DCF!L$28-DCF!L$5*MAX(BO453*DCF!L$28,0)-MAX(BO453-BN453,0)/Inputs!$B$17)*DCF!L$6</f>
        <v>22722.691599604193</v>
      </c>
      <c r="CW453" s="15">
        <f ca="1">(BP453*DCF!M$28-DCF!M$5*MAX(BP453*DCF!M$28,0)-MAX(BP453-BO453,0)/Inputs!$B$17)*DCF!M$6</f>
        <v>24566.210671155441</v>
      </c>
      <c r="CX453" s="15">
        <f ca="1">(BQ453*DCF!C$46-DCF!C$5*MAX(BQ453*DCF!C$46,0)-MAX(BQ453-Inputs!$B$20,0)/Inputs!$B$24)*DCF!C$6</f>
        <v>-1662.2238491245369</v>
      </c>
      <c r="CY453" s="15">
        <f ca="1">(BR453*DCF!D$46-DCF!D$5*MAX(BR453*DCF!D$46,0)-MAX(BR453-BQ453,0)/Inputs!$B$24)*DCF!D$6</f>
        <v>-3115.3114451129227</v>
      </c>
      <c r="CZ453" s="15">
        <f ca="1">(BS453*DCF!E$46-DCF!E$5*MAX(BS453*DCF!E$46,0)-MAX(BS453-BR453,0)/Inputs!$B$24)*DCF!E$6</f>
        <v>-1623.6172511849538</v>
      </c>
      <c r="DA453" s="15">
        <f ca="1">(BT453*DCF!F$46-DCF!F$5*MAX(BT453*DCF!F$46,0)-MAX(BT453-BS453,0)/Inputs!$B$24)*DCF!F$6</f>
        <v>-3101.2704636453718</v>
      </c>
      <c r="DB453" s="15">
        <f ca="1">(BU453*DCF!G$46-DCF!G$5*MAX(BU453*DCF!G$46,0)-MAX(BU453-BT453,0)/Inputs!$B$24)*DCF!G$6</f>
        <v>-4275.9585088220756</v>
      </c>
      <c r="DC453" s="15">
        <f ca="1">(BV453*DCF!H$46-DCF!H$5*MAX(BV453*DCF!H$46,0)-MAX(BV453-BU453,0)/Inputs!$B$24)*DCF!H$6</f>
        <v>-5870.1846371738266</v>
      </c>
      <c r="DD453" s="15">
        <f ca="1">(BW453*DCF!I$46-DCF!I$5*MAX(BW453*DCF!I$46,0)-MAX(BW453-BV453,0)/Inputs!$B$24)*DCF!I$6</f>
        <v>-5084.4027160318174</v>
      </c>
      <c r="DE453" s="15">
        <f ca="1">(BX453*DCF!J$46-DCF!J$5*MAX(BX453*DCF!J$46,0)-MAX(BX453-BW453,0)/Inputs!$B$24)*DCF!J$6</f>
        <v>-10583.186303471613</v>
      </c>
      <c r="DF453" s="15">
        <f ca="1">(BY453*DCF!K$46-DCF!K$5*MAX(BY453*DCF!K$46,0)-MAX(BY453-BX453,0)/Inputs!$B$24)*DCF!K$6</f>
        <v>5731.3184262244986</v>
      </c>
      <c r="DG453" s="15">
        <f ca="1">(BZ453*DCF!L$46-DCF!L$5*MAX(BZ453*DCF!L$46,0)-MAX(BZ453-BY453,0)/Inputs!$B$24)*DCF!L$6</f>
        <v>5168.0710987259617</v>
      </c>
      <c r="DH453" s="15">
        <f ca="1">(CA453*DCF!M$46-DCF!M$5*MAX(CA453*DCF!M$46,0)-MAX(CA453-BZ453,0)/Inputs!$B$24)*DCF!M$6</f>
        <v>6257.6363644271778</v>
      </c>
      <c r="DI453" s="15">
        <f ca="1">SUM(CB453:CL453)+BE453*DCF!M$10*(1+Inputs!$B$30)*(1-Inputs!$B$33)*(1-Inputs!$B$30/Inputs!$B$31)/(Inputs!$B$29-Inputs!$B$30)*DCF!M$6</f>
        <v>134046.55982188214</v>
      </c>
      <c r="DJ453" s="15">
        <f ca="1">SUM(CM453:CW453)+BP453*DCF!M$28*(1+Inputs!$B$30)*(1-Inputs!$B$33)*(1-Inputs!$B$30/Inputs!$B$31)/(Inputs!$B$29-Inputs!$B$30)*DCF!M$6</f>
        <v>691051.94925238774</v>
      </c>
      <c r="DK453" s="15">
        <f ca="1">SUM(CX453:DH453)+CA453*DCF!M$46*(1+Inputs!$B$30)*(1-Inputs!$B$33)*(1-Inputs!$B$30/Inputs!$B$31)/(Inputs!$B$29-Inputs!$B$30)*DCF!M$6</f>
        <v>309634.11708063149</v>
      </c>
      <c r="DM453" s="15">
        <f ca="1">DI453+DJ453+DK453+Inputs!$B$34+Inputs!$B$36-Inputs!$B$35</f>
        <v>1211583.6261549015</v>
      </c>
    </row>
    <row r="454" spans="1:117" x14ac:dyDescent="0.75">
      <c r="A454" s="11">
        <v>441</v>
      </c>
      <c r="C454" s="23">
        <f t="shared" ref="C454:M463" ca="1" si="254">_xlfn.NORM.S.INV(RAND())</f>
        <v>-0.18091139385535837</v>
      </c>
      <c r="D454" s="23">
        <f t="shared" ca="1" si="254"/>
        <v>-1.4585306504624804</v>
      </c>
      <c r="E454" s="23">
        <f t="shared" ca="1" si="254"/>
        <v>-1.4993570700508492</v>
      </c>
      <c r="F454" s="23">
        <f t="shared" ca="1" si="254"/>
        <v>1.0377259640776613</v>
      </c>
      <c r="G454" s="23">
        <f t="shared" ca="1" si="254"/>
        <v>0.62478541355232797</v>
      </c>
      <c r="H454" s="23">
        <f t="shared" ca="1" si="254"/>
        <v>1.2140319803547903</v>
      </c>
      <c r="I454" s="23">
        <f t="shared" ca="1" si="254"/>
        <v>-0.77577414954539747</v>
      </c>
      <c r="J454" s="23">
        <f t="shared" ca="1" si="254"/>
        <v>-0.59706454430198519</v>
      </c>
      <c r="K454" s="23">
        <f t="shared" ca="1" si="254"/>
        <v>0.5364184657640978</v>
      </c>
      <c r="L454" s="23">
        <f t="shared" ca="1" si="254"/>
        <v>-0.88040196185882724</v>
      </c>
      <c r="M454" s="23">
        <f t="shared" ca="1" si="254"/>
        <v>0.41455116820913962</v>
      </c>
      <c r="N454" s="23">
        <f ca="1">SQRT(Inputs!$B$38)*C454+SQRT(1-Inputs!$B$38)*_xlfn.NORM.S.INV(RAND())</f>
        <v>-0.69324767765009976</v>
      </c>
      <c r="O454" s="23">
        <f ca="1">SQRT(Inputs!$B$38)*D454+SQRT(1-Inputs!$B$38)*_xlfn.NORM.S.INV(RAND())</f>
        <v>-0.63342153477760954</v>
      </c>
      <c r="P454" s="23">
        <f ca="1">SQRT(Inputs!$B$38)*E454+SQRT(1-Inputs!$B$38)*_xlfn.NORM.S.INV(RAND())</f>
        <v>-1.4312179367409978</v>
      </c>
      <c r="Q454" s="23">
        <f ca="1">SQRT(Inputs!$B$38)*F454+SQRT(1-Inputs!$B$38)*_xlfn.NORM.S.INV(RAND())</f>
        <v>0.35207933198705016</v>
      </c>
      <c r="R454" s="23">
        <f ca="1">SQRT(Inputs!$B$38)*G454+SQRT(1-Inputs!$B$38)*_xlfn.NORM.S.INV(RAND())</f>
        <v>0.94717650370315742</v>
      </c>
      <c r="S454" s="23">
        <f ca="1">SQRT(Inputs!$B$38)*H454+SQRT(1-Inputs!$B$38)*_xlfn.NORM.S.INV(RAND())</f>
        <v>0.82527305166112297</v>
      </c>
      <c r="T454" s="23">
        <f ca="1">SQRT(Inputs!$B$38)*I454+SQRT(1-Inputs!$B$38)*_xlfn.NORM.S.INV(RAND())</f>
        <v>-0.31976626960726018</v>
      </c>
      <c r="U454" s="23">
        <f ca="1">SQRT(Inputs!$B$38)*J454+SQRT(1-Inputs!$B$38)*_xlfn.NORM.S.INV(RAND())</f>
        <v>-0.76260118146629607</v>
      </c>
      <c r="V454" s="23">
        <f ca="1">SQRT(Inputs!$B$38)*K454+SQRT(1-Inputs!$B$38)*_xlfn.NORM.S.INV(RAND())</f>
        <v>-8.5327766046278286E-2</v>
      </c>
      <c r="W454" s="23">
        <f ca="1">SQRT(Inputs!$B$38)*L454+SQRT(1-Inputs!$B$38)*_xlfn.NORM.S.INV(RAND())</f>
        <v>-1.3310911388170734</v>
      </c>
      <c r="X454" s="23">
        <f ca="1">SQRT(Inputs!$B$38)*M454+SQRT(1-Inputs!$B$38)*_xlfn.NORM.S.INV(RAND())</f>
        <v>-0.12859784315778702</v>
      </c>
      <c r="Y454" s="23">
        <f ca="1">SQRT(Inputs!$B$38)*C454+SQRT(1-Inputs!$B$38)*_xlfn.NORM.S.INV(RAND())</f>
        <v>0.6686845917501042</v>
      </c>
      <c r="Z454" s="23">
        <f ca="1">SQRT(Inputs!$B$38)*D454+SQRT(1-Inputs!$B$38)*_xlfn.NORM.S.INV(RAND())</f>
        <v>-1.6346077408757882</v>
      </c>
      <c r="AA454" s="23">
        <f ca="1">SQRT(Inputs!$B$38)*E454+SQRT(1-Inputs!$B$38)*_xlfn.NORM.S.INV(RAND())</f>
        <v>-3.2214193513879534</v>
      </c>
      <c r="AB454" s="23">
        <f ca="1">SQRT(Inputs!$B$38)*F454+SQRT(1-Inputs!$B$38)*_xlfn.NORM.S.INV(RAND())</f>
        <v>1.8806528274844394</v>
      </c>
      <c r="AC454" s="23">
        <f ca="1">SQRT(Inputs!$B$38)*G454+SQRT(1-Inputs!$B$38)*_xlfn.NORM.S.INV(RAND())</f>
        <v>1.0089651071979506</v>
      </c>
      <c r="AD454" s="23">
        <f ca="1">SQRT(Inputs!$B$38)*H454+SQRT(1-Inputs!$B$38)*_xlfn.NORM.S.INV(RAND())</f>
        <v>1.052796294966271</v>
      </c>
      <c r="AE454" s="23">
        <f ca="1">SQRT(Inputs!$B$38)*I454+SQRT(1-Inputs!$B$38)*_xlfn.NORM.S.INV(RAND())</f>
        <v>-1.2658908995992482</v>
      </c>
      <c r="AF454" s="23">
        <f ca="1">SQRT(Inputs!$B$38)*J454+SQRT(1-Inputs!$B$38)*_xlfn.NORM.S.INV(RAND())</f>
        <v>-0.70410436438813162</v>
      </c>
      <c r="AG454" s="23">
        <f ca="1">SQRT(Inputs!$B$38)*K454+SQRT(1-Inputs!$B$38)*_xlfn.NORM.S.INV(RAND())</f>
        <v>3.1156518464376868</v>
      </c>
      <c r="AH454" s="23">
        <f ca="1">SQRT(Inputs!$B$38)*L454+SQRT(1-Inputs!$B$38)*_xlfn.NORM.S.INV(RAND())</f>
        <v>-1.1865304722163104</v>
      </c>
      <c r="AI454" s="23">
        <f ca="1">SQRT(Inputs!$B$38)*M454+SQRT(1-Inputs!$B$38)*_xlfn.NORM.S.INV(RAND())</f>
        <v>0.33017291865833182</v>
      </c>
      <c r="AJ454" s="23">
        <f ca="1">SQRT(Inputs!$B$38)*C454+SQRT(1-Inputs!$B$38)*_xlfn.NORM.S.INV(RAND())</f>
        <v>-0.62299086033200213</v>
      </c>
      <c r="AK454" s="23">
        <f ca="1">SQRT(Inputs!$B$38)*D454+SQRT(1-Inputs!$B$38)*_xlfn.NORM.S.INV(RAND())</f>
        <v>-1.8348784791555306</v>
      </c>
      <c r="AL454" s="23">
        <f ca="1">SQRT(Inputs!$B$38)*E454+SQRT(1-Inputs!$B$38)*_xlfn.NORM.S.INV(RAND())</f>
        <v>-1.4049953661396386E-2</v>
      </c>
      <c r="AM454" s="23">
        <f ca="1">SQRT(Inputs!$B$38)*F454+SQRT(1-Inputs!$B$38)*_xlfn.NORM.S.INV(RAND())</f>
        <v>1.0363431926595865</v>
      </c>
      <c r="AN454" s="23">
        <f ca="1">SQRT(Inputs!$B$38)*G454+SQRT(1-Inputs!$B$38)*_xlfn.NORM.S.INV(RAND())</f>
        <v>0.83048810003130979</v>
      </c>
      <c r="AO454" s="23">
        <f ca="1">SQRT(Inputs!$B$38)*H454+SQRT(1-Inputs!$B$38)*_xlfn.NORM.S.INV(RAND())</f>
        <v>0.83740688913913053</v>
      </c>
      <c r="AP454" s="23">
        <f ca="1">SQRT(Inputs!$B$38)*I454+SQRT(1-Inputs!$B$38)*_xlfn.NORM.S.INV(RAND())</f>
        <v>0.22021208216307148</v>
      </c>
      <c r="AQ454" s="23">
        <f ca="1">SQRT(Inputs!$B$38)*J454+SQRT(1-Inputs!$B$38)*_xlfn.NORM.S.INV(RAND())</f>
        <v>-1.0886050982899138</v>
      </c>
      <c r="AR454" s="23">
        <f ca="1">SQRT(Inputs!$B$38)*K454+SQRT(1-Inputs!$B$38)*_xlfn.NORM.S.INV(RAND())</f>
        <v>1.656416070532601</v>
      </c>
      <c r="AS454" s="23">
        <f ca="1">SQRT(Inputs!$B$38)*L454+SQRT(1-Inputs!$B$38)*_xlfn.NORM.S.INV(RAND())</f>
        <v>-1.212123513252223</v>
      </c>
      <c r="AT454" s="23">
        <f ca="1">SQRT(Inputs!$B$38)*M454+SQRT(1-Inputs!$B$38)*_xlfn.NORM.S.INV(RAND())</f>
        <v>-0.11124523763990271</v>
      </c>
      <c r="AU454" s="15">
        <f ca="1">Inputs!$B$6*EXP($B$8-0.5*C$5^2+C$5*N454)</f>
        <v>4435.4940329091487</v>
      </c>
      <c r="AV454" s="15">
        <f t="shared" ca="1" si="219"/>
        <v>4918.9182947140234</v>
      </c>
      <c r="AW454" s="15">
        <f t="shared" ca="1" si="220"/>
        <v>4944.8168637824392</v>
      </c>
      <c r="AX454" s="15">
        <f t="shared" ca="1" si="221"/>
        <v>6308.6025950429703</v>
      </c>
      <c r="AY454" s="15">
        <f t="shared" ca="1" si="222"/>
        <v>8611.5589515030351</v>
      </c>
      <c r="AZ454" s="15">
        <f t="shared" ca="1" si="223"/>
        <v>11534.158064473029</v>
      </c>
      <c r="BA454" s="15">
        <f t="shared" ca="1" si="224"/>
        <v>13650.300276477505</v>
      </c>
      <c r="BB454" s="15">
        <f t="shared" ca="1" si="225"/>
        <v>15482.802266314387</v>
      </c>
      <c r="BC454" s="15">
        <f t="shared" ca="1" si="226"/>
        <v>18806.946087023232</v>
      </c>
      <c r="BD454" s="15">
        <f t="shared" ca="1" si="227"/>
        <v>20343.113469764598</v>
      </c>
      <c r="BE454" s="15">
        <f t="shared" ca="1" si="228"/>
        <v>24637.606449803989</v>
      </c>
      <c r="BF454" s="15">
        <f ca="1">Inputs!$B$13*EXP($B$9-0.5*C$6^2+C$6*Y454)</f>
        <v>15791.615396714507</v>
      </c>
      <c r="BG454" s="15">
        <f t="shared" ca="1" si="229"/>
        <v>14329.878689193394</v>
      </c>
      <c r="BH454" s="15">
        <f t="shared" ca="1" si="230"/>
        <v>10261.395908442399</v>
      </c>
      <c r="BI454" s="15">
        <f t="shared" ca="1" si="231"/>
        <v>16778.613178508782</v>
      </c>
      <c r="BJ454" s="15">
        <f t="shared" ca="1" si="232"/>
        <v>23789.553787192111</v>
      </c>
      <c r="BK454" s="15">
        <f t="shared" ca="1" si="233"/>
        <v>33696.801008131843</v>
      </c>
      <c r="BL454" s="15">
        <f t="shared" ca="1" si="234"/>
        <v>35129.797807842289</v>
      </c>
      <c r="BM454" s="15">
        <f t="shared" ca="1" si="235"/>
        <v>39565.477335677737</v>
      </c>
      <c r="BN454" s="15">
        <f t="shared" ca="1" si="236"/>
        <v>70685.195128087478</v>
      </c>
      <c r="BO454" s="15">
        <f t="shared" ca="1" si="237"/>
        <v>75766.053008746734</v>
      </c>
      <c r="BP454" s="15">
        <f t="shared" ca="1" si="238"/>
        <v>96808.26529819693</v>
      </c>
      <c r="BQ454" s="15">
        <f ca="1">Inputs!$B$20*EXP($B$10-0.5*C$7^2+C$7*AJ454)</f>
        <v>3439.0983641478965</v>
      </c>
      <c r="BR454" s="15">
        <f t="shared" ca="1" si="239"/>
        <v>2605.6186264802986</v>
      </c>
      <c r="BS454" s="15">
        <f t="shared" ca="1" si="240"/>
        <v>3553.7459023584515</v>
      </c>
      <c r="BT454" s="15">
        <f t="shared" ca="1" si="241"/>
        <v>6430.6100619159015</v>
      </c>
      <c r="BU454" s="15">
        <f t="shared" ca="1" si="242"/>
        <v>10895.586995585618</v>
      </c>
      <c r="BV454" s="15">
        <f t="shared" ca="1" si="243"/>
        <v>18306.473422695693</v>
      </c>
      <c r="BW454" s="15">
        <f t="shared" ca="1" si="244"/>
        <v>26764.45780609232</v>
      </c>
      <c r="BX454" s="15">
        <f t="shared" ca="1" si="245"/>
        <v>30094.810814639564</v>
      </c>
      <c r="BY454" s="15">
        <f t="shared" ca="1" si="246"/>
        <v>57891.674241846835</v>
      </c>
      <c r="BZ454" s="15">
        <f t="shared" ca="1" si="247"/>
        <v>65004.52582686831</v>
      </c>
      <c r="CA454" s="15">
        <f t="shared" ca="1" si="248"/>
        <v>89524.27289894475</v>
      </c>
      <c r="CB454" s="15">
        <f ca="1">(AU454*DCF!C$10-DCF!C$5*MAX(AU454*DCF!C$10,0)-MAX(AU454-Inputs!$B$6,0)/Inputs!$B$10)*DCF!C$6</f>
        <v>1046.8300920895717</v>
      </c>
      <c r="CC454" s="15">
        <f ca="1">(AV454*DCF!D$10-DCF!D$5*MAX(AV454*DCF!D$10,0)-MAX(AV454-AU454,0)/Inputs!$B$10)*DCF!D$6</f>
        <v>1081.0826556295783</v>
      </c>
      <c r="CD454" s="15">
        <f ca="1">(AW454*DCF!E$10-DCF!E$5*MAX(AW454*DCF!E$10,0)-MAX(AW454-AV454,0)/Inputs!$B$10)*DCF!E$6</f>
        <v>1135.8460687303805</v>
      </c>
      <c r="CE454" s="15">
        <f ca="1">(AX454*DCF!F$10-DCF!F$5*MAX(AX454*DCF!F$10,0)-MAX(AX454-AW454,0)/Inputs!$B$10)*DCF!F$6</f>
        <v>1093.3878941221903</v>
      </c>
      <c r="CF454" s="15">
        <f ca="1">(AY454*DCF!G$10-DCF!G$5*MAX(AY454*DCF!G$10,0)-MAX(AY454-AX454,0)/Inputs!$B$10)*DCF!G$6</f>
        <v>1331.6562915947982</v>
      </c>
      <c r="CG454" s="15">
        <f ca="1">(AZ454*DCF!H$10-DCF!H$5*MAX(AZ454*DCF!H$10,0)-MAX(AZ454-AY454,0)/Inputs!$B$10)*DCF!H$6</f>
        <v>1720.4051944358262</v>
      </c>
      <c r="CH454" s="15">
        <f ca="1">(BA454*DCF!I$10-DCF!I$5*MAX(BA454*DCF!I$10,0)-MAX(BA454-AZ454,0)/Inputs!$B$10)*DCF!I$6</f>
        <v>2146.2904303500572</v>
      </c>
      <c r="CI454" s="15">
        <f ca="1">(BB454*DCF!J$10-DCF!J$5*MAX(BB454*DCF!J$10,0)-MAX(BB454-BA454,0)/Inputs!$B$10)*DCF!J$6</f>
        <v>2379.1993146718419</v>
      </c>
      <c r="CJ454" s="15">
        <f ca="1">(BC454*DCF!K$10-DCF!K$5*MAX(BC454*DCF!K$10,0)-MAX(BC454-BB454,0)/Inputs!$B$10)*DCF!K$6</f>
        <v>2562.2867465864365</v>
      </c>
      <c r="CK454" s="15">
        <f ca="1">(BD454*DCF!L$10-DCF!L$5*MAX(BD454*DCF!L$10,0)-MAX(BD454-BC454,0)/Inputs!$B$10)*DCF!L$6</f>
        <v>2869.477039915696</v>
      </c>
      <c r="CL454" s="15">
        <f ca="1">(BE454*DCF!M$10-DCF!M$5*MAX(BE454*DCF!M$10,0)-MAX(BE454-BD454,0)/Inputs!$B$10)*DCF!M$6</f>
        <v>2963.6618612913867</v>
      </c>
      <c r="CM454" s="15">
        <f ca="1">(BF454*DCF!C$28-DCF!C$5*MAX(BF454*DCF!C$28,0)-MAX(BF454-Inputs!$B$13,0)/Inputs!$B$17)*DCF!C$6</f>
        <v>3802.2652624056536</v>
      </c>
      <c r="CN454" s="15">
        <f ca="1">(BG454*DCF!D$28-DCF!D$5*MAX(BG454*DCF!D$28,0)-MAX(BG454-BF454,0)/Inputs!$B$17)*DCF!D$6</f>
        <v>4220.4797755722702</v>
      </c>
      <c r="CO454" s="15">
        <f ca="1">(BH454*DCF!E$28-DCF!E$5*MAX(BH454*DCF!E$28,0)-MAX(BH454-BG454,0)/Inputs!$B$17)*DCF!E$6</f>
        <v>2906.2100402367687</v>
      </c>
      <c r="CP454" s="15">
        <f ca="1">(BI454*DCF!F$28-DCF!F$5*MAX(BI454*DCF!F$28,0)-MAX(BI454-BH454,0)/Inputs!$B$17)*DCF!F$6</f>
        <v>3368.3890983301908</v>
      </c>
      <c r="CQ454" s="15">
        <f ca="1">(BJ454*DCF!G$28-DCF!G$5*MAX(BJ454*DCF!G$28,0)-MAX(BJ454-BI454,0)/Inputs!$B$17)*DCF!G$6</f>
        <v>4993.20927016736</v>
      </c>
      <c r="CR454" s="15">
        <f ca="1">(BK454*DCF!H$28-DCF!H$5*MAX(BK454*DCF!H$28,0)-MAX(BK454-BJ454,0)/Inputs!$B$17)*DCF!H$6</f>
        <v>6794.2824713591872</v>
      </c>
      <c r="CS454" s="15">
        <f ca="1">(BL454*DCF!I$28-DCF!I$5*MAX(BL454*DCF!I$28,0)-MAX(BL454-BK454,0)/Inputs!$B$17)*DCF!I$6</f>
        <v>8055.1996746835766</v>
      </c>
      <c r="CT454" s="15">
        <f ca="1">(BM454*DCF!J$28-DCF!J$5*MAX(BM454*DCF!J$28,0)-MAX(BM454-BL454,0)/Inputs!$B$17)*DCF!J$6</f>
        <v>8238.251159182837</v>
      </c>
      <c r="CU454" s="15">
        <f ca="1">(BN454*DCF!K$28-DCF!K$5*MAX(BN454*DCF!K$28,0)-MAX(BN454-BM454,0)/Inputs!$B$17)*DCF!K$6</f>
        <v>11115.777115607671</v>
      </c>
      <c r="CV454" s="15">
        <f ca="1">(BO454*DCF!L$28-DCF!L$5*MAX(BO454*DCF!L$28,0)-MAX(BO454-BN454,0)/Inputs!$B$17)*DCF!L$6</f>
        <v>14542.010353663109</v>
      </c>
      <c r="CW454" s="15">
        <f ca="1">(BP454*DCF!M$28-DCF!M$5*MAX(BP454*DCF!M$28,0)-MAX(BP454-BO454,0)/Inputs!$B$17)*DCF!M$6</f>
        <v>16015.028686027363</v>
      </c>
      <c r="CX454" s="15">
        <f ca="1">(BQ454*DCF!C$46-DCF!C$5*MAX(BQ454*DCF!C$46,0)-MAX(BQ454-Inputs!$B$20,0)/Inputs!$B$24)*DCF!C$6</f>
        <v>-904.2251945597435</v>
      </c>
      <c r="CY454" s="15">
        <f ca="1">(BR454*DCF!D$46-DCF!D$5*MAX(BR454*DCF!D$46,0)-MAX(BR454-BQ454,0)/Inputs!$B$24)*DCF!D$6</f>
        <v>-444.71833572833367</v>
      </c>
      <c r="CZ454" s="15">
        <f ca="1">(BS454*DCF!E$46-DCF!E$5*MAX(BS454*DCF!E$46,0)-MAX(BS454-BR454,0)/Inputs!$B$24)*DCF!E$6</f>
        <v>-793.96231110983626</v>
      </c>
      <c r="DA454" s="15">
        <f ca="1">(BT454*DCF!F$46-DCF!F$5*MAX(BT454*DCF!F$46,0)-MAX(BT454-BS454,0)/Inputs!$B$24)*DCF!F$6</f>
        <v>-1515.8748672354575</v>
      </c>
      <c r="DB454" s="15">
        <f ca="1">(BU454*DCF!G$46-DCF!G$5*MAX(BU454*DCF!G$46,0)-MAX(BU454-BT454,0)/Inputs!$B$24)*DCF!G$6</f>
        <v>-1868.4360427939607</v>
      </c>
      <c r="DC454" s="15">
        <f ca="1">(BV454*DCF!H$46-DCF!H$5*MAX(BV454*DCF!H$46,0)-MAX(BV454-BU454,0)/Inputs!$B$24)*DCF!H$6</f>
        <v>-2302.8875499699561</v>
      </c>
      <c r="DD454" s="15">
        <f ca="1">(BW454*DCF!I$46-DCF!I$5*MAX(BW454*DCF!I$46,0)-MAX(BW454-BV454,0)/Inputs!$B$24)*DCF!I$6</f>
        <v>-1809.8245885546096</v>
      </c>
      <c r="DE454" s="15">
        <f ca="1">(BX454*DCF!J$46-DCF!J$5*MAX(BX454*DCF!J$46,0)-MAX(BX454-BW454,0)/Inputs!$B$24)*DCF!J$6</f>
        <v>379.23885951821131</v>
      </c>
      <c r="DF454" s="15">
        <f ca="1">(BY454*DCF!K$46-DCF!K$5*MAX(BY454*DCF!K$46,0)-MAX(BY454-BX454,0)/Inputs!$B$24)*DCF!K$6</f>
        <v>-3502.5256186759443</v>
      </c>
      <c r="DG454" s="15">
        <f ca="1">(BZ454*DCF!L$46-DCF!L$5*MAX(BZ454*DCF!L$46,0)-MAX(BZ454-BY454,0)/Inputs!$B$24)*DCF!L$6</f>
        <v>2883.8006653644729</v>
      </c>
      <c r="DH454" s="15">
        <f ca="1">(CA454*DCF!M$46-DCF!M$5*MAX(CA454*DCF!M$46,0)-MAX(CA454-BZ454,0)/Inputs!$B$24)*DCF!M$6</f>
        <v>1892.346451870621</v>
      </c>
      <c r="DI454" s="15">
        <f ca="1">SUM(CB454:CL454)+BE454*DCF!M$10*(1+Inputs!$B$30)*(1-Inputs!$B$33)*(1-Inputs!$B$30/Inputs!$B$31)/(Inputs!$B$29-Inputs!$B$30)*DCF!M$6</f>
        <v>88896.908137839302</v>
      </c>
      <c r="DJ454" s="15">
        <f ca="1">SUM(CM454:CW454)+BP454*DCF!M$28*(1+Inputs!$B$30)*(1-Inputs!$B$33)*(1-Inputs!$B$30/Inputs!$B$31)/(Inputs!$B$29-Inputs!$B$30)*DCF!M$6</f>
        <v>443276.01288278599</v>
      </c>
      <c r="DK454" s="15">
        <f ca="1">SUM(CX454:DH454)+CA454*DCF!M$46*(1+Inputs!$B$30)*(1-Inputs!$B$33)*(1-Inputs!$B$30/Inputs!$B$31)/(Inputs!$B$29-Inputs!$B$30)*DCF!M$6</f>
        <v>130428.06219796761</v>
      </c>
      <c r="DM454" s="15">
        <f ca="1">DI454+DJ454+DK454+Inputs!$B$34+Inputs!$B$36-Inputs!$B$35</f>
        <v>739451.98321859282</v>
      </c>
    </row>
    <row r="455" spans="1:117" x14ac:dyDescent="0.75">
      <c r="A455" s="11">
        <v>442</v>
      </c>
      <c r="C455" s="23">
        <f t="shared" ca="1" si="254"/>
        <v>-0.86323795528796587</v>
      </c>
      <c r="D455" s="23">
        <f t="shared" ca="1" si="254"/>
        <v>-0.23863848672803276</v>
      </c>
      <c r="E455" s="23">
        <f t="shared" ca="1" si="254"/>
        <v>-4.4784943925803629E-2</v>
      </c>
      <c r="F455" s="23">
        <f t="shared" ca="1" si="254"/>
        <v>1.2354720659878839</v>
      </c>
      <c r="G455" s="23">
        <f t="shared" ca="1" si="254"/>
        <v>0.73636737891070148</v>
      </c>
      <c r="H455" s="23">
        <f t="shared" ca="1" si="254"/>
        <v>0.80087499822345787</v>
      </c>
      <c r="I455" s="23">
        <f t="shared" ca="1" si="254"/>
        <v>0.50811837062481147</v>
      </c>
      <c r="J455" s="23">
        <f t="shared" ca="1" si="254"/>
        <v>-0.41773280727122553</v>
      </c>
      <c r="K455" s="23">
        <f t="shared" ca="1" si="254"/>
        <v>-1.7347633297374792</v>
      </c>
      <c r="L455" s="23">
        <f t="shared" ca="1" si="254"/>
        <v>-0.76930581548418053</v>
      </c>
      <c r="M455" s="23">
        <f t="shared" ca="1" si="254"/>
        <v>-2.3625336010972013</v>
      </c>
      <c r="N455" s="23">
        <f ca="1">SQRT(Inputs!$B$38)*C455+SQRT(1-Inputs!$B$38)*_xlfn.NORM.S.INV(RAND())</f>
        <v>1.1878818225744183</v>
      </c>
      <c r="O455" s="23">
        <f ca="1">SQRT(Inputs!$B$38)*D455+SQRT(1-Inputs!$B$38)*_xlfn.NORM.S.INV(RAND())</f>
        <v>0.70700984262429512</v>
      </c>
      <c r="P455" s="23">
        <f ca="1">SQRT(Inputs!$B$38)*E455+SQRT(1-Inputs!$B$38)*_xlfn.NORM.S.INV(RAND())</f>
        <v>-4.0910188963929006E-2</v>
      </c>
      <c r="Q455" s="23">
        <f ca="1">SQRT(Inputs!$B$38)*F455+SQRT(1-Inputs!$B$38)*_xlfn.NORM.S.INV(RAND())</f>
        <v>0.27567754159598634</v>
      </c>
      <c r="R455" s="23">
        <f ca="1">SQRT(Inputs!$B$38)*G455+SQRT(1-Inputs!$B$38)*_xlfn.NORM.S.INV(RAND())</f>
        <v>0.44516875069423828</v>
      </c>
      <c r="S455" s="23">
        <f ca="1">SQRT(Inputs!$B$38)*H455+SQRT(1-Inputs!$B$38)*_xlfn.NORM.S.INV(RAND())</f>
        <v>1.483680536947346E-2</v>
      </c>
      <c r="T455" s="23">
        <f ca="1">SQRT(Inputs!$B$38)*I455+SQRT(1-Inputs!$B$38)*_xlfn.NORM.S.INV(RAND())</f>
        <v>0.65142830467096446</v>
      </c>
      <c r="U455" s="23">
        <f ca="1">SQRT(Inputs!$B$38)*J455+SQRT(1-Inputs!$B$38)*_xlfn.NORM.S.INV(RAND())</f>
        <v>-1.5123824751445931</v>
      </c>
      <c r="V455" s="23">
        <f ca="1">SQRT(Inputs!$B$38)*K455+SQRT(1-Inputs!$B$38)*_xlfn.NORM.S.INV(RAND())</f>
        <v>-0.86476414273010527</v>
      </c>
      <c r="W455" s="23">
        <f ca="1">SQRT(Inputs!$B$38)*L455+SQRT(1-Inputs!$B$38)*_xlfn.NORM.S.INV(RAND())</f>
        <v>-1.3203255533890743</v>
      </c>
      <c r="X455" s="23">
        <f ca="1">SQRT(Inputs!$B$38)*M455+SQRT(1-Inputs!$B$38)*_xlfn.NORM.S.INV(RAND())</f>
        <v>-0.70440689646879584</v>
      </c>
      <c r="Y455" s="23">
        <f ca="1">SQRT(Inputs!$B$38)*C455+SQRT(1-Inputs!$B$38)*_xlfn.NORM.S.INV(RAND())</f>
        <v>-0.69736040537843613</v>
      </c>
      <c r="Z455" s="23">
        <f ca="1">SQRT(Inputs!$B$38)*D455+SQRT(1-Inputs!$B$38)*_xlfn.NORM.S.INV(RAND())</f>
        <v>0.74262227307145556</v>
      </c>
      <c r="AA455" s="23">
        <f ca="1">SQRT(Inputs!$B$38)*E455+SQRT(1-Inputs!$B$38)*_xlfn.NORM.S.INV(RAND())</f>
        <v>0.83997186604396912</v>
      </c>
      <c r="AB455" s="23">
        <f ca="1">SQRT(Inputs!$B$38)*F455+SQRT(1-Inputs!$B$38)*_xlfn.NORM.S.INV(RAND())</f>
        <v>1.6700503382799599</v>
      </c>
      <c r="AC455" s="23">
        <f ca="1">SQRT(Inputs!$B$38)*G455+SQRT(1-Inputs!$B$38)*_xlfn.NORM.S.INV(RAND())</f>
        <v>-0.16149062720719132</v>
      </c>
      <c r="AD455" s="23">
        <f ca="1">SQRT(Inputs!$B$38)*H455+SQRT(1-Inputs!$B$38)*_xlfn.NORM.S.INV(RAND())</f>
        <v>-5.3866949148304255E-2</v>
      </c>
      <c r="AE455" s="23">
        <f ca="1">SQRT(Inputs!$B$38)*I455+SQRT(1-Inputs!$B$38)*_xlfn.NORM.S.INV(RAND())</f>
        <v>-1.2775626040334462</v>
      </c>
      <c r="AF455" s="23">
        <f ca="1">SQRT(Inputs!$B$38)*J455+SQRT(1-Inputs!$B$38)*_xlfn.NORM.S.INV(RAND())</f>
        <v>-0.21664873809883922</v>
      </c>
      <c r="AG455" s="23">
        <f ca="1">SQRT(Inputs!$B$38)*K455+SQRT(1-Inputs!$B$38)*_xlfn.NORM.S.INV(RAND())</f>
        <v>-0.80510060522341964</v>
      </c>
      <c r="AH455" s="23">
        <f ca="1">SQRT(Inputs!$B$38)*L455+SQRT(1-Inputs!$B$38)*_xlfn.NORM.S.INV(RAND())</f>
        <v>0.10896687449751408</v>
      </c>
      <c r="AI455" s="23">
        <f ca="1">SQRT(Inputs!$B$38)*M455+SQRT(1-Inputs!$B$38)*_xlfn.NORM.S.INV(RAND())</f>
        <v>-0.18667732236373613</v>
      </c>
      <c r="AJ455" s="23">
        <f ca="1">SQRT(Inputs!$B$38)*C455+SQRT(1-Inputs!$B$38)*_xlfn.NORM.S.INV(RAND())</f>
        <v>-0.28744321988829147</v>
      </c>
      <c r="AK455" s="23">
        <f ca="1">SQRT(Inputs!$B$38)*D455+SQRT(1-Inputs!$B$38)*_xlfn.NORM.S.INV(RAND())</f>
        <v>-0.52798840016444082</v>
      </c>
      <c r="AL455" s="23">
        <f ca="1">SQRT(Inputs!$B$38)*E455+SQRT(1-Inputs!$B$38)*_xlfn.NORM.S.INV(RAND())</f>
        <v>0.2534784196200609</v>
      </c>
      <c r="AM455" s="23">
        <f ca="1">SQRT(Inputs!$B$38)*F455+SQRT(1-Inputs!$B$38)*_xlfn.NORM.S.INV(RAND())</f>
        <v>0.98618024799208825</v>
      </c>
      <c r="AN455" s="23">
        <f ca="1">SQRT(Inputs!$B$38)*G455+SQRT(1-Inputs!$B$38)*_xlfn.NORM.S.INV(RAND())</f>
        <v>1.3480581640715836</v>
      </c>
      <c r="AO455" s="23">
        <f ca="1">SQRT(Inputs!$B$38)*H455+SQRT(1-Inputs!$B$38)*_xlfn.NORM.S.INV(RAND())</f>
        <v>1.3837174320136163</v>
      </c>
      <c r="AP455" s="23">
        <f ca="1">SQRT(Inputs!$B$38)*I455+SQRT(1-Inputs!$B$38)*_xlfn.NORM.S.INV(RAND())</f>
        <v>-0.54380827621193562</v>
      </c>
      <c r="AQ455" s="23">
        <f ca="1">SQRT(Inputs!$B$38)*J455+SQRT(1-Inputs!$B$38)*_xlfn.NORM.S.INV(RAND())</f>
        <v>-2.2603427812886295E-2</v>
      </c>
      <c r="AR455" s="23">
        <f ca="1">SQRT(Inputs!$B$38)*K455+SQRT(1-Inputs!$B$38)*_xlfn.NORM.S.INV(RAND())</f>
        <v>0.7719322203011052</v>
      </c>
      <c r="AS455" s="23">
        <f ca="1">SQRT(Inputs!$B$38)*L455+SQRT(1-Inputs!$B$38)*_xlfn.NORM.S.INV(RAND())</f>
        <v>-1.4928182354767801</v>
      </c>
      <c r="AT455" s="23">
        <f ca="1">SQRT(Inputs!$B$38)*M455+SQRT(1-Inputs!$B$38)*_xlfn.NORM.S.INV(RAND())</f>
        <v>-1.1013616932818473</v>
      </c>
      <c r="AU455" s="15">
        <f ca="1">Inputs!$B$6*EXP($B$8-0.5*C$5^2+C$5*N455)</f>
        <v>6014.3195705711787</v>
      </c>
      <c r="AV455" s="15">
        <f t="shared" ca="1" si="219"/>
        <v>8122.8345619362663</v>
      </c>
      <c r="AW455" s="15">
        <f t="shared" ca="1" si="220"/>
        <v>9849.8555122206017</v>
      </c>
      <c r="AX455" s="15">
        <f t="shared" ca="1" si="221"/>
        <v>12447.078699606858</v>
      </c>
      <c r="AY455" s="15">
        <f t="shared" ca="1" si="222"/>
        <v>16023.376241261762</v>
      </c>
      <c r="AZ455" s="15">
        <f t="shared" ca="1" si="223"/>
        <v>19629.066160480277</v>
      </c>
      <c r="BA455" s="15">
        <f t="shared" ca="1" si="224"/>
        <v>25715.784460921037</v>
      </c>
      <c r="BB455" s="15">
        <f t="shared" ca="1" si="225"/>
        <v>27057.196521257541</v>
      </c>
      <c r="BC455" s="15">
        <f t="shared" ca="1" si="226"/>
        <v>30484.260640692759</v>
      </c>
      <c r="BD455" s="15">
        <f t="shared" ca="1" si="227"/>
        <v>33007.46093691713</v>
      </c>
      <c r="BE455" s="15">
        <f t="shared" ca="1" si="228"/>
        <v>37932.95644390228</v>
      </c>
      <c r="BF455" s="15">
        <f ca="1">Inputs!$B$13*EXP($B$9-0.5*C$6^2+C$6*Y455)</f>
        <v>12045.171358146428</v>
      </c>
      <c r="BG455" s="15">
        <f t="shared" ca="1" si="229"/>
        <v>16784.823313940051</v>
      </c>
      <c r="BH455" s="15">
        <f t="shared" ca="1" si="230"/>
        <v>23573.636364518919</v>
      </c>
      <c r="BI455" s="15">
        <f t="shared" ca="1" si="231"/>
        <v>37316.266324663266</v>
      </c>
      <c r="BJ455" s="15">
        <f t="shared" ca="1" si="232"/>
        <v>44694.697836423788</v>
      </c>
      <c r="BK455" s="15">
        <f t="shared" ca="1" si="233"/>
        <v>54453.461821947341</v>
      </c>
      <c r="BL455" s="15">
        <f t="shared" ca="1" si="234"/>
        <v>56683.358882987988</v>
      </c>
      <c r="BM455" s="15">
        <f t="shared" ca="1" si="235"/>
        <v>67825.847255540357</v>
      </c>
      <c r="BN455" s="15">
        <f t="shared" ca="1" si="236"/>
        <v>75745.253003220656</v>
      </c>
      <c r="BO455" s="15">
        <f t="shared" ca="1" si="237"/>
        <v>94384.690822975375</v>
      </c>
      <c r="BP455" s="15">
        <f t="shared" ca="1" si="238"/>
        <v>113738.69392486358</v>
      </c>
      <c r="BQ455" s="15">
        <f ca="1">Inputs!$B$20*EXP($B$10-0.5*C$7^2+C$7*AJ455)</f>
        <v>3873.7470661005577</v>
      </c>
      <c r="BR455" s="15">
        <f t="shared" ca="1" si="239"/>
        <v>4444.7571322984768</v>
      </c>
      <c r="BS455" s="15">
        <f t="shared" ca="1" si="240"/>
        <v>6546.2493248088294</v>
      </c>
      <c r="BT455" s="15">
        <f t="shared" ca="1" si="241"/>
        <v>11690.775195970111</v>
      </c>
      <c r="BU455" s="15">
        <f t="shared" ca="1" si="242"/>
        <v>22450.769177306953</v>
      </c>
      <c r="BV455" s="15">
        <f t="shared" ca="1" si="243"/>
        <v>42661.83565303767</v>
      </c>
      <c r="BW455" s="15">
        <f t="shared" ca="1" si="244"/>
        <v>53059.847937084698</v>
      </c>
      <c r="BX455" s="15">
        <f t="shared" ca="1" si="245"/>
        <v>73877.195352679541</v>
      </c>
      <c r="BY455" s="15">
        <f t="shared" ca="1" si="246"/>
        <v>119989.15763479669</v>
      </c>
      <c r="BZ455" s="15">
        <f t="shared" ca="1" si="247"/>
        <v>127955.62437044166</v>
      </c>
      <c r="CA455" s="15">
        <f t="shared" ca="1" si="248"/>
        <v>147789.94007599322</v>
      </c>
      <c r="CB455" s="15">
        <f ca="1">(AU455*DCF!C$10-DCF!C$5*MAX(AU455*DCF!C$10,0)-MAX(AU455-Inputs!$B$6,0)/Inputs!$B$10)*DCF!C$6</f>
        <v>1035.5727845948784</v>
      </c>
      <c r="CC455" s="15">
        <f ca="1">(AV455*DCF!D$10-DCF!D$5*MAX(AV455*DCF!D$10,0)-MAX(AV455-AU455,0)/Inputs!$B$10)*DCF!D$6</f>
        <v>1465.7796971873245</v>
      </c>
      <c r="CD455" s="15">
        <f ca="1">(AW455*DCF!E$10-DCF!E$5*MAX(AW455*DCF!E$10,0)-MAX(AW455-AV455,0)/Inputs!$B$10)*DCF!E$6</f>
        <v>1885.1782044299798</v>
      </c>
      <c r="CE455" s="15">
        <f ca="1">(AX455*DCF!F$10-DCF!F$5*MAX(AX455*DCF!F$10,0)-MAX(AX455-AW455,0)/Inputs!$B$10)*DCF!F$6</f>
        <v>2176.759690843327</v>
      </c>
      <c r="CF455" s="15">
        <f ca="1">(AY455*DCF!G$10-DCF!G$5*MAX(AY455*DCF!G$10,0)-MAX(AY455-AX455,0)/Inputs!$B$10)*DCF!G$6</f>
        <v>2614.0278220721989</v>
      </c>
      <c r="CG455" s="15">
        <f ca="1">(AZ455*DCF!H$10-DCF!H$5*MAX(AZ455*DCF!H$10,0)-MAX(AZ455-AY455,0)/Inputs!$B$10)*DCF!H$6</f>
        <v>3170.7423889356396</v>
      </c>
      <c r="CH455" s="15">
        <f ca="1">(BA455*DCF!I$10-DCF!I$5*MAX(BA455*DCF!I$10,0)-MAX(BA455-AZ455,0)/Inputs!$B$10)*DCF!I$6</f>
        <v>3698.9006457303713</v>
      </c>
      <c r="CI455" s="15">
        <f ca="1">(BB455*DCF!J$10-DCF!J$5*MAX(BB455*DCF!J$10,0)-MAX(BB455-BA455,0)/Inputs!$B$10)*DCF!J$6</f>
        <v>4439.8088114722959</v>
      </c>
      <c r="CJ455" s="15">
        <f ca="1">(BC455*DCF!K$10-DCF!K$5*MAX(BC455*DCF!K$10,0)-MAX(BC455-BB455,0)/Inputs!$B$10)*DCF!K$6</f>
        <v>4427.7395758906805</v>
      </c>
      <c r="CK455" s="15">
        <f ca="1">(BD455*DCF!L$10-DCF!L$5*MAX(BD455*DCF!L$10,0)-MAX(BD455-BC455,0)/Inputs!$B$10)*DCF!L$6</f>
        <v>4651.8621256110218</v>
      </c>
      <c r="CL455" s="15">
        <f ca="1">(BE455*DCF!M$10-DCF!M$5*MAX(BE455*DCF!M$10,0)-MAX(BE455-BD455,0)/Inputs!$B$10)*DCF!M$6</f>
        <v>4764.4277140871345</v>
      </c>
      <c r="CM455" s="15">
        <f ca="1">(BF455*DCF!C$28-DCF!C$5*MAX(BF455*DCF!C$28,0)-MAX(BF455-Inputs!$B$13,0)/Inputs!$B$17)*DCF!C$6</f>
        <v>3524.1046816023049</v>
      </c>
      <c r="CN455" s="15">
        <f ca="1">(BG455*DCF!D$28-DCF!D$5*MAX(BG455*DCF!D$28,0)-MAX(BG455-BF455,0)/Inputs!$B$17)*DCF!D$6</f>
        <v>3932.3325145105246</v>
      </c>
      <c r="CO455" s="15">
        <f ca="1">(BH455*DCF!E$28-DCF!E$5*MAX(BH455*DCF!E$28,0)-MAX(BH455-BG455,0)/Inputs!$B$17)*DCF!E$6</f>
        <v>5338.4919753189206</v>
      </c>
      <c r="CP455" s="15">
        <f ca="1">(BI455*DCF!F$28-DCF!F$5*MAX(BI455*DCF!F$28,0)-MAX(BI455-BH455,0)/Inputs!$B$17)*DCF!F$6</f>
        <v>7628.3203614257282</v>
      </c>
      <c r="CQ455" s="15">
        <f ca="1">(BJ455*DCF!G$28-DCF!G$5*MAX(BJ455*DCF!G$28,0)-MAX(BJ455-BI455,0)/Inputs!$B$17)*DCF!G$6</f>
        <v>10355.399161080642</v>
      </c>
      <c r="CR455" s="15">
        <f ca="1">(BK455*DCF!H$28-DCF!H$5*MAX(BK455*DCF!H$28,0)-MAX(BK455-BJ455,0)/Inputs!$B$17)*DCF!H$6</f>
        <v>11950.703821029423</v>
      </c>
      <c r="CS455" s="15">
        <f ca="1">(BL455*DCF!I$28-DCF!I$5*MAX(BL455*DCF!I$28,0)-MAX(BL455-BK455,0)/Inputs!$B$17)*DCF!I$6</f>
        <v>13009.205403526725</v>
      </c>
      <c r="CT455" s="15">
        <f ca="1">(BM455*DCF!J$28-DCF!J$5*MAX(BM455*DCF!J$28,0)-MAX(BM455-BL455,0)/Inputs!$B$17)*DCF!J$6</f>
        <v>13653.391660154197</v>
      </c>
      <c r="CU455" s="15">
        <f ca="1">(BN455*DCF!K$28-DCF!K$5*MAX(BN455*DCF!K$28,0)-MAX(BN455-BM455,0)/Inputs!$B$17)*DCF!K$6</f>
        <v>15026.105695384047</v>
      </c>
      <c r="CV455" s="15">
        <f ca="1">(BO455*DCF!L$28-DCF!L$5*MAX(BO455*DCF!L$28,0)-MAX(BO455-BN455,0)/Inputs!$B$17)*DCF!L$6</f>
        <v>16722.643471611344</v>
      </c>
      <c r="CW455" s="15">
        <f ca="1">(BP455*DCF!M$28-DCF!M$5*MAX(BP455*DCF!M$28,0)-MAX(BP455-BO455,0)/Inputs!$B$17)*DCF!M$6</f>
        <v>19376.963927845973</v>
      </c>
      <c r="CX455" s="15">
        <f ca="1">(BQ455*DCF!C$46-DCF!C$5*MAX(BQ455*DCF!C$46,0)-MAX(BQ455-Inputs!$B$20,0)/Inputs!$B$24)*DCF!C$6</f>
        <v>-1205.3674822867606</v>
      </c>
      <c r="CY455" s="15">
        <f ca="1">(BR455*DCF!D$46-DCF!D$5*MAX(BR455*DCF!D$46,0)-MAX(BR455-BQ455,0)/Inputs!$B$24)*DCF!D$6</f>
        <v>-1002.2616448398828</v>
      </c>
      <c r="CZ455" s="15">
        <f ca="1">(BS455*DCF!E$46-DCF!E$5*MAX(BS455*DCF!E$46,0)-MAX(BS455-BR455,0)/Inputs!$B$24)*DCF!E$6</f>
        <v>-1602.4557496564328</v>
      </c>
      <c r="DA455" s="15">
        <f ca="1">(BT455*DCF!F$46-DCF!F$5*MAX(BT455*DCF!F$46,0)-MAX(BT455-BS455,0)/Inputs!$B$24)*DCF!F$6</f>
        <v>-2724.6806650483159</v>
      </c>
      <c r="DB455" s="15">
        <f ca="1">(BU455*DCF!G$46-DCF!G$5*MAX(BU455*DCF!G$46,0)-MAX(BU455-BT455,0)/Inputs!$B$24)*DCF!G$6</f>
        <v>-4374.6489016195337</v>
      </c>
      <c r="DC455" s="15">
        <f ca="1">(BV455*DCF!H$46-DCF!H$5*MAX(BV455*DCF!H$46,0)-MAX(BV455-BU455,0)/Inputs!$B$24)*DCF!H$6</f>
        <v>-6280.4650720744485</v>
      </c>
      <c r="DD455" s="15">
        <f ca="1">(BW455*DCF!I$46-DCF!I$5*MAX(BW455*DCF!I$46,0)-MAX(BW455-BV455,0)/Inputs!$B$24)*DCF!I$6</f>
        <v>-1759.4293213607305</v>
      </c>
      <c r="DE455" s="15">
        <f ca="1">(BX455*DCF!J$46-DCF!J$5*MAX(BX455*DCF!J$46,0)-MAX(BX455-BW455,0)/Inputs!$B$24)*DCF!J$6</f>
        <v>-2421.4764371835854</v>
      </c>
      <c r="DF455" s="15">
        <f ca="1">(BY455*DCF!K$46-DCF!K$5*MAX(BY455*DCF!K$46,0)-MAX(BY455-BX455,0)/Inputs!$B$24)*DCF!K$6</f>
        <v>-4442.0216715003362</v>
      </c>
      <c r="DG455" s="15">
        <f ca="1">(BZ455*DCF!L$46-DCF!L$5*MAX(BZ455*DCF!L$46,0)-MAX(BZ455-BY455,0)/Inputs!$B$24)*DCF!L$6</f>
        <v>7042.1434641839642</v>
      </c>
      <c r="DH455" s="15">
        <f ca="1">(CA455*DCF!M$46-DCF!M$5*MAX(CA455*DCF!M$46,0)-MAX(CA455-BZ455,0)/Inputs!$B$24)*DCF!M$6</f>
        <v>7439.6645051722653</v>
      </c>
      <c r="DI455" s="15">
        <f ca="1">SUM(CB455:CL455)+BE455*DCF!M$10*(1+Inputs!$B$30)*(1-Inputs!$B$33)*(1-Inputs!$B$30/Inputs!$B$31)/(Inputs!$B$29-Inputs!$B$30)*DCF!M$6</f>
        <v>139898.71885565459</v>
      </c>
      <c r="DJ455" s="15">
        <f ca="1">SUM(CM455:CW455)+BP455*DCF!M$28*(1+Inputs!$B$30)*(1-Inputs!$B$33)*(1-Inputs!$B$30/Inputs!$B$31)/(Inputs!$B$29-Inputs!$B$30)*DCF!M$6</f>
        <v>542566.04831537919</v>
      </c>
      <c r="DK455" s="15">
        <f ca="1">SUM(CX455:DH455)+CA455*DCF!M$46*(1+Inputs!$B$30)*(1-Inputs!$B$33)*(1-Inputs!$B$30/Inputs!$B$31)/(Inputs!$B$29-Inputs!$B$30)*DCF!M$6</f>
        <v>217169.75521885621</v>
      </c>
      <c r="DM455" s="15">
        <f ca="1">DI455+DJ455+DK455+Inputs!$B$34+Inputs!$B$36-Inputs!$B$35</f>
        <v>976485.52238988993</v>
      </c>
    </row>
    <row r="456" spans="1:117" x14ac:dyDescent="0.75">
      <c r="A456" s="11">
        <v>443</v>
      </c>
      <c r="C456" s="23">
        <f t="shared" ca="1" si="254"/>
        <v>0.35811253160148537</v>
      </c>
      <c r="D456" s="23">
        <f t="shared" ca="1" si="254"/>
        <v>1.5432194000105091</v>
      </c>
      <c r="E456" s="23">
        <f t="shared" ca="1" si="254"/>
        <v>0.1886704933150653</v>
      </c>
      <c r="F456" s="23">
        <f t="shared" ca="1" si="254"/>
        <v>-1.3600451447005746</v>
      </c>
      <c r="G456" s="23">
        <f t="shared" ca="1" si="254"/>
        <v>0.55940907761186887</v>
      </c>
      <c r="H456" s="23">
        <f t="shared" ca="1" si="254"/>
        <v>-1.6544995441164498</v>
      </c>
      <c r="I456" s="23">
        <f t="shared" ca="1" si="254"/>
        <v>2.1448164165883559</v>
      </c>
      <c r="J456" s="23">
        <f t="shared" ca="1" si="254"/>
        <v>-0.38771475935730315</v>
      </c>
      <c r="K456" s="23">
        <f t="shared" ca="1" si="254"/>
        <v>-1.0080384176000858</v>
      </c>
      <c r="L456" s="23">
        <f t="shared" ca="1" si="254"/>
        <v>-0.99587070123267574</v>
      </c>
      <c r="M456" s="23">
        <f t="shared" ca="1" si="254"/>
        <v>-1.8296863369611165</v>
      </c>
      <c r="N456" s="23">
        <f ca="1">SQRT(Inputs!$B$38)*C456+SQRT(1-Inputs!$B$38)*_xlfn.NORM.S.INV(RAND())</f>
        <v>-3.4673476975646572E-2</v>
      </c>
      <c r="O456" s="23">
        <f ca="1">SQRT(Inputs!$B$38)*D456+SQRT(1-Inputs!$B$38)*_xlfn.NORM.S.INV(RAND())</f>
        <v>1.2516932155978724</v>
      </c>
      <c r="P456" s="23">
        <f ca="1">SQRT(Inputs!$B$38)*E456+SQRT(1-Inputs!$B$38)*_xlfn.NORM.S.INV(RAND())</f>
        <v>0.89556698406530066</v>
      </c>
      <c r="Q456" s="23">
        <f ca="1">SQRT(Inputs!$B$38)*F456+SQRT(1-Inputs!$B$38)*_xlfn.NORM.S.INV(RAND())</f>
        <v>-0.20846308567813965</v>
      </c>
      <c r="R456" s="23">
        <f ca="1">SQRT(Inputs!$B$38)*G456+SQRT(1-Inputs!$B$38)*_xlfn.NORM.S.INV(RAND())</f>
        <v>1.895489843860843</v>
      </c>
      <c r="S456" s="23">
        <f ca="1">SQRT(Inputs!$B$38)*H456+SQRT(1-Inputs!$B$38)*_xlfn.NORM.S.INV(RAND())</f>
        <v>-0.73764724914755653</v>
      </c>
      <c r="T456" s="23">
        <f ca="1">SQRT(Inputs!$B$38)*I456+SQRT(1-Inputs!$B$38)*_xlfn.NORM.S.INV(RAND())</f>
        <v>0.99667148481209922</v>
      </c>
      <c r="U456" s="23">
        <f ca="1">SQRT(Inputs!$B$38)*J456+SQRT(1-Inputs!$B$38)*_xlfn.NORM.S.INV(RAND())</f>
        <v>-0.25049962927991853</v>
      </c>
      <c r="V456" s="23">
        <f ca="1">SQRT(Inputs!$B$38)*K456+SQRT(1-Inputs!$B$38)*_xlfn.NORM.S.INV(RAND())</f>
        <v>-0.56357317018896547</v>
      </c>
      <c r="W456" s="23">
        <f ca="1">SQRT(Inputs!$B$38)*L456+SQRT(1-Inputs!$B$38)*_xlfn.NORM.S.INV(RAND())</f>
        <v>0.47887444930001799</v>
      </c>
      <c r="X456" s="23">
        <f ca="1">SQRT(Inputs!$B$38)*M456+SQRT(1-Inputs!$B$38)*_xlfn.NORM.S.INV(RAND())</f>
        <v>-0.47475592477127071</v>
      </c>
      <c r="Y456" s="23">
        <f ca="1">SQRT(Inputs!$B$38)*C456+SQRT(1-Inputs!$B$38)*_xlfn.NORM.S.INV(RAND())</f>
        <v>0.84598230245979789</v>
      </c>
      <c r="Z456" s="23">
        <f ca="1">SQRT(Inputs!$B$38)*D456+SQRT(1-Inputs!$B$38)*_xlfn.NORM.S.INV(RAND())</f>
        <v>0.57608358566478046</v>
      </c>
      <c r="AA456" s="23">
        <f ca="1">SQRT(Inputs!$B$38)*E456+SQRT(1-Inputs!$B$38)*_xlfn.NORM.S.INV(RAND())</f>
        <v>-1.5493710515730572</v>
      </c>
      <c r="AB456" s="23">
        <f ca="1">SQRT(Inputs!$B$38)*F456+SQRT(1-Inputs!$B$38)*_xlfn.NORM.S.INV(RAND())</f>
        <v>-1.2954269104375842</v>
      </c>
      <c r="AC456" s="23">
        <f ca="1">SQRT(Inputs!$B$38)*G456+SQRT(1-Inputs!$B$38)*_xlfn.NORM.S.INV(RAND())</f>
        <v>1.3008263763220198</v>
      </c>
      <c r="AD456" s="23">
        <f ca="1">SQRT(Inputs!$B$38)*H456+SQRT(1-Inputs!$B$38)*_xlfn.NORM.S.INV(RAND())</f>
        <v>-0.27179671583060594</v>
      </c>
      <c r="AE456" s="23">
        <f ca="1">SQRT(Inputs!$B$38)*I456+SQRT(1-Inputs!$B$38)*_xlfn.NORM.S.INV(RAND())</f>
        <v>2.5471800152143365</v>
      </c>
      <c r="AF456" s="23">
        <f ca="1">SQRT(Inputs!$B$38)*J456+SQRT(1-Inputs!$B$38)*_xlfn.NORM.S.INV(RAND())</f>
        <v>-1.1307723347388954</v>
      </c>
      <c r="AG456" s="23">
        <f ca="1">SQRT(Inputs!$B$38)*K456+SQRT(1-Inputs!$B$38)*_xlfn.NORM.S.INV(RAND())</f>
        <v>-0.20309386769954613</v>
      </c>
      <c r="AH456" s="23">
        <f ca="1">SQRT(Inputs!$B$38)*L456+SQRT(1-Inputs!$B$38)*_xlfn.NORM.S.INV(RAND())</f>
        <v>-0.20336761496182826</v>
      </c>
      <c r="AI456" s="23">
        <f ca="1">SQRT(Inputs!$B$38)*M456+SQRT(1-Inputs!$B$38)*_xlfn.NORM.S.INV(RAND())</f>
        <v>-1.8941829982234726</v>
      </c>
      <c r="AJ456" s="23">
        <f ca="1">SQRT(Inputs!$B$38)*C456+SQRT(1-Inputs!$B$38)*_xlfn.NORM.S.INV(RAND())</f>
        <v>1.8781088231908292</v>
      </c>
      <c r="AK456" s="23">
        <f ca="1">SQRT(Inputs!$B$38)*D456+SQRT(1-Inputs!$B$38)*_xlfn.NORM.S.INV(RAND())</f>
        <v>0.36212059937839525</v>
      </c>
      <c r="AL456" s="23">
        <f ca="1">SQRT(Inputs!$B$38)*E456+SQRT(1-Inputs!$B$38)*_xlfn.NORM.S.INV(RAND())</f>
        <v>-0.56837494703997427</v>
      </c>
      <c r="AM456" s="23">
        <f ca="1">SQRT(Inputs!$B$38)*F456+SQRT(1-Inputs!$B$38)*_xlfn.NORM.S.INV(RAND())</f>
        <v>-2.1492339839127155</v>
      </c>
      <c r="AN456" s="23">
        <f ca="1">SQRT(Inputs!$B$38)*G456+SQRT(1-Inputs!$B$38)*_xlfn.NORM.S.INV(RAND())</f>
        <v>0.54163577862939627</v>
      </c>
      <c r="AO456" s="23">
        <f ca="1">SQRT(Inputs!$B$38)*H456+SQRT(1-Inputs!$B$38)*_xlfn.NORM.S.INV(RAND())</f>
        <v>0.23498446388198224</v>
      </c>
      <c r="AP456" s="23">
        <f ca="1">SQRT(Inputs!$B$38)*I456+SQRT(1-Inputs!$B$38)*_xlfn.NORM.S.INV(RAND())</f>
        <v>9.6709887470928013E-2</v>
      </c>
      <c r="AQ456" s="23">
        <f ca="1">SQRT(Inputs!$B$38)*J456+SQRT(1-Inputs!$B$38)*_xlfn.NORM.S.INV(RAND())</f>
        <v>-1.0327959844721686</v>
      </c>
      <c r="AR456" s="23">
        <f ca="1">SQRT(Inputs!$B$38)*K456+SQRT(1-Inputs!$B$38)*_xlfn.NORM.S.INV(RAND())</f>
        <v>-1.4115684893921523</v>
      </c>
      <c r="AS456" s="23">
        <f ca="1">SQRT(Inputs!$B$38)*L456+SQRT(1-Inputs!$B$38)*_xlfn.NORM.S.INV(RAND())</f>
        <v>0.3336436454349192</v>
      </c>
      <c r="AT456" s="23">
        <f ca="1">SQRT(Inputs!$B$38)*M456+SQRT(1-Inputs!$B$38)*_xlfn.NORM.S.INV(RAND())</f>
        <v>-1.4346208796994084</v>
      </c>
      <c r="AU456" s="15">
        <f ca="1">Inputs!$B$6*EXP($B$8-0.5*C$5^2+C$5*N456)</f>
        <v>4934.4658742329775</v>
      </c>
      <c r="AV456" s="15">
        <f t="shared" ca="1" si="219"/>
        <v>7220.0817775478872</v>
      </c>
      <c r="AW456" s="15">
        <f t="shared" ca="1" si="220"/>
        <v>9933.9384342606081</v>
      </c>
      <c r="AX456" s="15">
        <f t="shared" ca="1" si="221"/>
        <v>11816.550043269117</v>
      </c>
      <c r="AY456" s="15">
        <f t="shared" ca="1" si="222"/>
        <v>18019.30768059977</v>
      </c>
      <c r="AZ456" s="15">
        <f t="shared" ca="1" si="223"/>
        <v>20318.737450242679</v>
      </c>
      <c r="BA456" s="15">
        <f t="shared" ca="1" si="224"/>
        <v>27598.739005463904</v>
      </c>
      <c r="BB456" s="15">
        <f t="shared" ca="1" si="225"/>
        <v>32951.794367171162</v>
      </c>
      <c r="BC456" s="15">
        <f t="shared" ca="1" si="226"/>
        <v>38220.69560319218</v>
      </c>
      <c r="BD456" s="15">
        <f t="shared" ca="1" si="227"/>
        <v>48968.918577226716</v>
      </c>
      <c r="BE456" s="15">
        <f t="shared" ca="1" si="228"/>
        <v>57465.751118564665</v>
      </c>
      <c r="BF456" s="15">
        <f ca="1">Inputs!$B$13*EXP($B$9-0.5*C$6^2+C$6*Y456)</f>
        <v>16356.542819451388</v>
      </c>
      <c r="BG456" s="15">
        <f t="shared" ca="1" si="229"/>
        <v>22117.944690935936</v>
      </c>
      <c r="BH456" s="15">
        <f t="shared" ca="1" si="230"/>
        <v>20900.079049019794</v>
      </c>
      <c r="BI456" s="15">
        <f t="shared" ca="1" si="231"/>
        <v>20959.847414481646</v>
      </c>
      <c r="BJ456" s="15">
        <f t="shared" ca="1" si="232"/>
        <v>30994.835543966961</v>
      </c>
      <c r="BK456" s="15">
        <f t="shared" ca="1" si="233"/>
        <v>36658.395113762213</v>
      </c>
      <c r="BL456" s="15">
        <f t="shared" ca="1" si="234"/>
        <v>62641.710873136843</v>
      </c>
      <c r="BM456" s="15">
        <f t="shared" ca="1" si="235"/>
        <v>66909.079580697769</v>
      </c>
      <c r="BN456" s="15">
        <f t="shared" ca="1" si="236"/>
        <v>80311.201048923685</v>
      </c>
      <c r="BO456" s="15">
        <f t="shared" ca="1" si="237"/>
        <v>96506.115348512962</v>
      </c>
      <c r="BP456" s="15">
        <f t="shared" ca="1" si="238"/>
        <v>95839.693845725677</v>
      </c>
      <c r="BQ456" s="15">
        <f ca="1">Inputs!$B$20*EXP($B$10-0.5*C$7^2+C$7*AJ456)</f>
        <v>8350.3720350554722</v>
      </c>
      <c r="BR456" s="15">
        <f t="shared" ca="1" si="239"/>
        <v>12711.281110729431</v>
      </c>
      <c r="BS456" s="15">
        <f t="shared" ca="1" si="240"/>
        <v>14785.075093438074</v>
      </c>
      <c r="BT456" s="15">
        <f t="shared" ca="1" si="241"/>
        <v>11600.008291172029</v>
      </c>
      <c r="BU456" s="15">
        <f t="shared" ca="1" si="242"/>
        <v>18327.463824816186</v>
      </c>
      <c r="BV456" s="15">
        <f t="shared" ca="1" si="243"/>
        <v>26885.112140689638</v>
      </c>
      <c r="BW456" s="15">
        <f t="shared" ca="1" si="244"/>
        <v>38292.482802126578</v>
      </c>
      <c r="BX456" s="15">
        <f t="shared" ca="1" si="245"/>
        <v>43541.732307391096</v>
      </c>
      <c r="BY456" s="15">
        <f t="shared" ca="1" si="246"/>
        <v>46570.130929402374</v>
      </c>
      <c r="BZ456" s="15">
        <f t="shared" ca="1" si="247"/>
        <v>69477.778534073703</v>
      </c>
      <c r="CA456" s="15">
        <f t="shared" ca="1" si="248"/>
        <v>75633.172007190253</v>
      </c>
      <c r="CB456" s="15">
        <f ca="1">(AU456*DCF!C$10-DCF!C$5*MAX(AU456*DCF!C$10,0)-MAX(AU456-Inputs!$B$6,0)/Inputs!$B$10)*DCF!C$6</f>
        <v>1043.2723339237814</v>
      </c>
      <c r="CC456" s="15">
        <f ca="1">(AV456*DCF!D$10-DCF!D$5*MAX(AV456*DCF!D$10,0)-MAX(AV456-AU456,0)/Inputs!$B$10)*DCF!D$6</f>
        <v>1202.5583996231883</v>
      </c>
      <c r="CD456" s="15">
        <f ca="1">(AW456*DCF!E$10-DCF!E$5*MAX(AW456*DCF!E$10,0)-MAX(AW456-AV456,0)/Inputs!$B$10)*DCF!E$6</f>
        <v>1682.3153450319653</v>
      </c>
      <c r="CE456" s="15">
        <f ca="1">(AX456*DCF!F$10-DCF!F$5*MAX(AX456*DCF!F$10,0)-MAX(AX456-AW456,0)/Inputs!$B$10)*DCF!F$6</f>
        <v>2187.8092421892334</v>
      </c>
      <c r="CF456" s="15">
        <f ca="1">(AY456*DCF!G$10-DCF!G$5*MAX(AY456*DCF!G$10,0)-MAX(AY456-AX456,0)/Inputs!$B$10)*DCF!G$6</f>
        <v>2520.4182141751057</v>
      </c>
      <c r="CG456" s="15">
        <f ca="1">(AZ456*DCF!H$10-DCF!H$5*MAX(AZ456*DCF!H$10,0)-MAX(AZ456-AY456,0)/Inputs!$B$10)*DCF!H$6</f>
        <v>3536.5924718985671</v>
      </c>
      <c r="CH456" s="15">
        <f ca="1">(BA456*DCF!I$10-DCF!I$5*MAX(BA456*DCF!I$10,0)-MAX(BA456-AZ456,0)/Inputs!$B$10)*DCF!I$6</f>
        <v>3847.1074879780494</v>
      </c>
      <c r="CI456" s="15">
        <f ca="1">(BB456*DCF!J$10-DCF!J$5*MAX(BB456*DCF!J$10,0)-MAX(BB456-BA456,0)/Inputs!$B$10)*DCF!J$6</f>
        <v>4843.4370434625689</v>
      </c>
      <c r="CJ456" s="15">
        <f ca="1">(BC456*DCF!K$10-DCF!K$5*MAX(BC456*DCF!K$10,0)-MAX(BC456-BB456,0)/Inputs!$B$10)*DCF!K$6</f>
        <v>5415.352198583164</v>
      </c>
      <c r="CK456" s="15">
        <f ca="1">(BD456*DCF!L$10-DCF!L$5*MAX(BD456*DCF!L$10,0)-MAX(BD456-BC456,0)/Inputs!$B$10)*DCF!L$6</f>
        <v>5995.5248533564773</v>
      </c>
      <c r="CL456" s="15">
        <f ca="1">(BE456*DCF!M$10-DCF!M$5*MAX(BE456*DCF!M$10,0)-MAX(BE456-BD456,0)/Inputs!$B$10)*DCF!M$6</f>
        <v>7094.1233125993576</v>
      </c>
      <c r="CM456" s="15">
        <f ca="1">(BF456*DCF!C$28-DCF!C$5*MAX(BF456*DCF!C$28,0)-MAX(BF456-Inputs!$B$13,0)/Inputs!$B$17)*DCF!C$6</f>
        <v>3844.2091799985842</v>
      </c>
      <c r="CN456" s="15">
        <f ca="1">(BG456*DCF!D$28-DCF!D$5*MAX(BG456*DCF!D$28,0)-MAX(BG456-BF456,0)/Inputs!$B$17)*DCF!D$6</f>
        <v>5285.0736582704785</v>
      </c>
      <c r="CO456" s="15">
        <f ca="1">(BH456*DCF!E$28-DCF!E$5*MAX(BH456*DCF!E$28,0)-MAX(BH456-BG456,0)/Inputs!$B$17)*DCF!E$6</f>
        <v>5919.2745427579302</v>
      </c>
      <c r="CP456" s="15">
        <f ca="1">(BI456*DCF!F$28-DCF!F$5*MAX(BI456*DCF!F$28,0)-MAX(BI456-BH456,0)/Inputs!$B$17)*DCF!F$6</f>
        <v>5679.1646969300364</v>
      </c>
      <c r="CQ456" s="15">
        <f ca="1">(BJ456*DCF!G$28-DCF!G$5*MAX(BJ456*DCF!G$28,0)-MAX(BJ456-BI456,0)/Inputs!$B$17)*DCF!G$6</f>
        <v>6354.0593692206785</v>
      </c>
      <c r="CR456" s="15">
        <f ca="1">(BK456*DCF!H$28-DCF!H$5*MAX(BK456*DCF!H$28,0)-MAX(BK456-BJ456,0)/Inputs!$B$17)*DCF!H$6</f>
        <v>8186.067336188099</v>
      </c>
      <c r="CS456" s="15">
        <f ca="1">(BL456*DCF!I$28-DCF!I$5*MAX(BL456*DCF!I$28,0)-MAX(BL456-BK456,0)/Inputs!$B$17)*DCF!I$6</f>
        <v>11000.986172928202</v>
      </c>
      <c r="CT456" s="15">
        <f ca="1">(BM456*DCF!J$28-DCF!J$5*MAX(BM456*DCF!J$28,0)-MAX(BM456-BL456,0)/Inputs!$B$17)*DCF!J$6</f>
        <v>14360.461067699822</v>
      </c>
      <c r="CU456" s="15">
        <f ca="1">(BN456*DCF!K$28-DCF!K$5*MAX(BN456*DCF!K$28,0)-MAX(BN456-BM456,0)/Inputs!$B$17)*DCF!K$6</f>
        <v>15318.797719088707</v>
      </c>
      <c r="CV456" s="15">
        <f ca="1">(BO456*DCF!L$28-DCF!L$5*MAX(BO456*DCF!L$28,0)-MAX(BO456-BN456,0)/Inputs!$B$17)*DCF!L$6</f>
        <v>17422.514105402766</v>
      </c>
      <c r="CW456" s="15">
        <f ca="1">(BP456*DCF!M$28-DCF!M$5*MAX(BP456*DCF!M$28,0)-MAX(BP456-BO456,0)/Inputs!$B$17)*DCF!M$6</f>
        <v>18032.293862256196</v>
      </c>
      <c r="CX456" s="15">
        <f ca="1">(BQ456*DCF!C$46-DCF!C$5*MAX(BQ456*DCF!C$46,0)-MAX(BQ456-Inputs!$B$20,0)/Inputs!$B$24)*DCF!C$6</f>
        <v>-4306.9552205927057</v>
      </c>
      <c r="CY456" s="15">
        <f ca="1">(BR456*DCF!D$46-DCF!D$5*MAX(BR456*DCF!D$46,0)-MAX(BR456-BQ456,0)/Inputs!$B$24)*DCF!D$6</f>
        <v>-4030.2829584522742</v>
      </c>
      <c r="CZ456" s="15">
        <f ca="1">(BS456*DCF!E$46-DCF!E$5*MAX(BS456*DCF!E$46,0)-MAX(BS456-BR456,0)/Inputs!$B$24)*DCF!E$6</f>
        <v>-2565.7933698845613</v>
      </c>
      <c r="DA456" s="15">
        <f ca="1">(BT456*DCF!F$46-DCF!F$5*MAX(BT456*DCF!F$46,0)-MAX(BT456-BS456,0)/Inputs!$B$24)*DCF!F$6</f>
        <v>-844.78594461021316</v>
      </c>
      <c r="DB456" s="15">
        <f ca="1">(BU456*DCF!G$46-DCF!G$5*MAX(BU456*DCF!G$46,0)-MAX(BU456-BT456,0)/Inputs!$B$24)*DCF!G$6</f>
        <v>-2879.4827956459708</v>
      </c>
      <c r="DC456" s="15">
        <f ca="1">(BV456*DCF!H$46-DCF!H$5*MAX(BV456*DCF!H$46,0)-MAX(BV456-BU456,0)/Inputs!$B$24)*DCF!H$6</f>
        <v>-2659.236780576508</v>
      </c>
      <c r="DD456" s="15">
        <f ca="1">(BW456*DCF!I$46-DCF!I$5*MAX(BW456*DCF!I$46,0)-MAX(BW456-BV456,0)/Inputs!$B$24)*DCF!I$6</f>
        <v>-2390.2350851420865</v>
      </c>
      <c r="DE456" s="15">
        <f ca="1">(BX456*DCF!J$46-DCF!J$5*MAX(BX456*DCF!J$46,0)-MAX(BX456-BW456,0)/Inputs!$B$24)*DCF!J$6</f>
        <v>434.44001942976797</v>
      </c>
      <c r="DF456" s="15">
        <f ca="1">(BY456*DCF!K$46-DCF!K$5*MAX(BY456*DCF!K$46,0)-MAX(BY456-BX456,0)/Inputs!$B$24)*DCF!K$6</f>
        <v>1918.3641347723806</v>
      </c>
      <c r="DG456" s="15">
        <f ca="1">(BZ456*DCF!L$46-DCF!L$5*MAX(BZ456*DCF!L$46,0)-MAX(BZ456-BY456,0)/Inputs!$B$24)*DCF!L$6</f>
        <v>-381.39904547545888</v>
      </c>
      <c r="DH456" s="15">
        <f ca="1">(CA456*DCF!M$46-DCF!M$5*MAX(CA456*DCF!M$46,0)-MAX(CA456-BZ456,0)/Inputs!$B$24)*DCF!M$6</f>
        <v>4642.5206248007362</v>
      </c>
      <c r="DI456" s="15">
        <f ca="1">SUM(CB456:CL456)+BE456*DCF!M$10*(1+Inputs!$B$30)*(1-Inputs!$B$33)*(1-Inputs!$B$30/Inputs!$B$31)/(Inputs!$B$29-Inputs!$B$30)*DCF!M$6</f>
        <v>199296.45617167631</v>
      </c>
      <c r="DJ456" s="15">
        <f ca="1">SUM(CM456:CW456)+BP456*DCF!M$28*(1+Inputs!$B$30)*(1-Inputs!$B$33)*(1-Inputs!$B$30/Inputs!$B$31)/(Inputs!$B$29-Inputs!$B$30)*DCF!M$6</f>
        <v>467033.7488059462</v>
      </c>
      <c r="DK456" s="15">
        <f ca="1">SUM(CX456:DH456)+CA456*DCF!M$46*(1+Inputs!$B$30)*(1-Inputs!$B$33)*(1-Inputs!$B$30/Inputs!$B$31)/(Inputs!$B$29-Inputs!$B$30)*DCF!M$6</f>
        <v>103874.99682371775</v>
      </c>
      <c r="DM456" s="15">
        <f ca="1">DI456+DJ456+DK456+Inputs!$B$34+Inputs!$B$36-Inputs!$B$35</f>
        <v>847056.20180134021</v>
      </c>
    </row>
    <row r="457" spans="1:117" x14ac:dyDescent="0.75">
      <c r="A457" s="11">
        <v>444</v>
      </c>
      <c r="C457" s="23">
        <f t="shared" ca="1" si="254"/>
        <v>-0.96373425570359261</v>
      </c>
      <c r="D457" s="23">
        <f t="shared" ca="1" si="254"/>
        <v>0.65031086839815699</v>
      </c>
      <c r="E457" s="23">
        <f t="shared" ca="1" si="254"/>
        <v>-0.26329808589884607</v>
      </c>
      <c r="F457" s="23">
        <f t="shared" ca="1" si="254"/>
        <v>-0.4167311640832071</v>
      </c>
      <c r="G457" s="23">
        <f t="shared" ca="1" si="254"/>
        <v>-0.24012302594837143</v>
      </c>
      <c r="H457" s="23">
        <f t="shared" ca="1" si="254"/>
        <v>-3.6114939317023982</v>
      </c>
      <c r="I457" s="23">
        <f t="shared" ca="1" si="254"/>
        <v>-0.61587616828320435</v>
      </c>
      <c r="J457" s="23">
        <f t="shared" ca="1" si="254"/>
        <v>1.154499889264196</v>
      </c>
      <c r="K457" s="23">
        <f t="shared" ca="1" si="254"/>
        <v>0.13172758266870713</v>
      </c>
      <c r="L457" s="23">
        <f t="shared" ca="1" si="254"/>
        <v>0.56490829630552053</v>
      </c>
      <c r="M457" s="23">
        <f t="shared" ca="1" si="254"/>
        <v>0.54993457212360819</v>
      </c>
      <c r="N457" s="23">
        <f ca="1">SQRT(Inputs!$B$38)*C457+SQRT(1-Inputs!$B$38)*_xlfn.NORM.S.INV(RAND())</f>
        <v>-0.64233922213490213</v>
      </c>
      <c r="O457" s="23">
        <f ca="1">SQRT(Inputs!$B$38)*D457+SQRT(1-Inputs!$B$38)*_xlfn.NORM.S.INV(RAND())</f>
        <v>-0.51292980826425327</v>
      </c>
      <c r="P457" s="23">
        <f ca="1">SQRT(Inputs!$B$38)*E457+SQRT(1-Inputs!$B$38)*_xlfn.NORM.S.INV(RAND())</f>
        <v>0.10433981406491377</v>
      </c>
      <c r="Q457" s="23">
        <f ca="1">SQRT(Inputs!$B$38)*F457+SQRT(1-Inputs!$B$38)*_xlfn.NORM.S.INV(RAND())</f>
        <v>-0.47200567635495039</v>
      </c>
      <c r="R457" s="23">
        <f ca="1">SQRT(Inputs!$B$38)*G457+SQRT(1-Inputs!$B$38)*_xlfn.NORM.S.INV(RAND())</f>
        <v>-0.66895916198820737</v>
      </c>
      <c r="S457" s="23">
        <f ca="1">SQRT(Inputs!$B$38)*H457+SQRT(1-Inputs!$B$38)*_xlfn.NORM.S.INV(RAND())</f>
        <v>-2.5244847479283807</v>
      </c>
      <c r="T457" s="23">
        <f ca="1">SQRT(Inputs!$B$38)*I457+SQRT(1-Inputs!$B$38)*_xlfn.NORM.S.INV(RAND())</f>
        <v>1.8739995398325808</v>
      </c>
      <c r="U457" s="23">
        <f ca="1">SQRT(Inputs!$B$38)*J457+SQRT(1-Inputs!$B$38)*_xlfn.NORM.S.INV(RAND())</f>
        <v>0.62611351491463685</v>
      </c>
      <c r="V457" s="23">
        <f ca="1">SQRT(Inputs!$B$38)*K457+SQRT(1-Inputs!$B$38)*_xlfn.NORM.S.INV(RAND())</f>
        <v>0.38366869254354796</v>
      </c>
      <c r="W457" s="23">
        <f ca="1">SQRT(Inputs!$B$38)*L457+SQRT(1-Inputs!$B$38)*_xlfn.NORM.S.INV(RAND())</f>
        <v>-0.42240364340101744</v>
      </c>
      <c r="X457" s="23">
        <f ca="1">SQRT(Inputs!$B$38)*M457+SQRT(1-Inputs!$B$38)*_xlfn.NORM.S.INV(RAND())</f>
        <v>-9.2894696471906624E-2</v>
      </c>
      <c r="Y457" s="23">
        <f ca="1">SQRT(Inputs!$B$38)*C457+SQRT(1-Inputs!$B$38)*_xlfn.NORM.S.INV(RAND())</f>
        <v>3.8825452958600515E-2</v>
      </c>
      <c r="Z457" s="23">
        <f ca="1">SQRT(Inputs!$B$38)*D457+SQRT(1-Inputs!$B$38)*_xlfn.NORM.S.INV(RAND())</f>
        <v>0.56536058843023751</v>
      </c>
      <c r="AA457" s="23">
        <f ca="1">SQRT(Inputs!$B$38)*E457+SQRT(1-Inputs!$B$38)*_xlfn.NORM.S.INV(RAND())</f>
        <v>-0.42791426318610465</v>
      </c>
      <c r="AB457" s="23">
        <f ca="1">SQRT(Inputs!$B$38)*F457+SQRT(1-Inputs!$B$38)*_xlfn.NORM.S.INV(RAND())</f>
        <v>0.31850400649203209</v>
      </c>
      <c r="AC457" s="23">
        <f ca="1">SQRT(Inputs!$B$38)*G457+SQRT(1-Inputs!$B$38)*_xlfn.NORM.S.INV(RAND())</f>
        <v>-0.73834919129342591</v>
      </c>
      <c r="AD457" s="23">
        <f ca="1">SQRT(Inputs!$B$38)*H457+SQRT(1-Inputs!$B$38)*_xlfn.NORM.S.INV(RAND())</f>
        <v>-2.925233000432224</v>
      </c>
      <c r="AE457" s="23">
        <f ca="1">SQRT(Inputs!$B$38)*I457+SQRT(1-Inputs!$B$38)*_xlfn.NORM.S.INV(RAND())</f>
        <v>-1.4994970963457321</v>
      </c>
      <c r="AF457" s="23">
        <f ca="1">SQRT(Inputs!$B$38)*J457+SQRT(1-Inputs!$B$38)*_xlfn.NORM.S.INV(RAND())</f>
        <v>-0.11268642012798025</v>
      </c>
      <c r="AG457" s="23">
        <f ca="1">SQRT(Inputs!$B$38)*K457+SQRT(1-Inputs!$B$38)*_xlfn.NORM.S.INV(RAND())</f>
        <v>-0.64591821391357862</v>
      </c>
      <c r="AH457" s="23">
        <f ca="1">SQRT(Inputs!$B$38)*L457+SQRT(1-Inputs!$B$38)*_xlfn.NORM.S.INV(RAND())</f>
        <v>0.9806890163355666</v>
      </c>
      <c r="AI457" s="23">
        <f ca="1">SQRT(Inputs!$B$38)*M457+SQRT(1-Inputs!$B$38)*_xlfn.NORM.S.INV(RAND())</f>
        <v>0.44211347754654529</v>
      </c>
      <c r="AJ457" s="23">
        <f ca="1">SQRT(Inputs!$B$38)*C457+SQRT(1-Inputs!$B$38)*_xlfn.NORM.S.INV(RAND())</f>
        <v>0.33559248759484483</v>
      </c>
      <c r="AK457" s="23">
        <f ca="1">SQRT(Inputs!$B$38)*D457+SQRT(1-Inputs!$B$38)*_xlfn.NORM.S.INV(RAND())</f>
        <v>1.7265905121509264</v>
      </c>
      <c r="AL457" s="23">
        <f ca="1">SQRT(Inputs!$B$38)*E457+SQRT(1-Inputs!$B$38)*_xlfn.NORM.S.INV(RAND())</f>
        <v>1.4664068843636219E-2</v>
      </c>
      <c r="AM457" s="23">
        <f ca="1">SQRT(Inputs!$B$38)*F457+SQRT(1-Inputs!$B$38)*_xlfn.NORM.S.INV(RAND())</f>
        <v>-1.4223530733272469</v>
      </c>
      <c r="AN457" s="23">
        <f ca="1">SQRT(Inputs!$B$38)*G457+SQRT(1-Inputs!$B$38)*_xlfn.NORM.S.INV(RAND())</f>
        <v>0.66734877100647449</v>
      </c>
      <c r="AO457" s="23">
        <f ca="1">SQRT(Inputs!$B$38)*H457+SQRT(1-Inputs!$B$38)*_xlfn.NORM.S.INV(RAND())</f>
        <v>-1.5472388160641337</v>
      </c>
      <c r="AP457" s="23">
        <f ca="1">SQRT(Inputs!$B$38)*I457+SQRT(1-Inputs!$B$38)*_xlfn.NORM.S.INV(RAND())</f>
        <v>-0.34492423442955017</v>
      </c>
      <c r="AQ457" s="23">
        <f ca="1">SQRT(Inputs!$B$38)*J457+SQRT(1-Inputs!$B$38)*_xlfn.NORM.S.INV(RAND())</f>
        <v>0.27087811383774174</v>
      </c>
      <c r="AR457" s="23">
        <f ca="1">SQRT(Inputs!$B$38)*K457+SQRT(1-Inputs!$B$38)*_xlfn.NORM.S.INV(RAND())</f>
        <v>-0.37870653003095822</v>
      </c>
      <c r="AS457" s="23">
        <f ca="1">SQRT(Inputs!$B$38)*L457+SQRT(1-Inputs!$B$38)*_xlfn.NORM.S.INV(RAND())</f>
        <v>-0.51625002494314842</v>
      </c>
      <c r="AT457" s="23">
        <f ca="1">SQRT(Inputs!$B$38)*M457+SQRT(1-Inputs!$B$38)*_xlfn.NORM.S.INV(RAND())</f>
        <v>-0.53686485375356008</v>
      </c>
      <c r="AU457" s="15">
        <f ca="1">Inputs!$B$6*EXP($B$8-0.5*C$5^2+C$5*N457)</f>
        <v>4472.1966653332338</v>
      </c>
      <c r="AV457" s="15">
        <f t="shared" ca="1" si="219"/>
        <v>5048.2694221584243</v>
      </c>
      <c r="AW457" s="15">
        <f t="shared" ca="1" si="220"/>
        <v>6242.7113193909354</v>
      </c>
      <c r="AX457" s="15">
        <f t="shared" ca="1" si="221"/>
        <v>7185.2731162739829</v>
      </c>
      <c r="AY457" s="15">
        <f t="shared" ca="1" si="222"/>
        <v>8121.2131092755608</v>
      </c>
      <c r="AZ457" s="15">
        <f t="shared" ca="1" si="223"/>
        <v>7521.8617846431389</v>
      </c>
      <c r="BA457" s="15">
        <f t="shared" ca="1" si="224"/>
        <v>11199.410791180253</v>
      </c>
      <c r="BB457" s="15">
        <f t="shared" ca="1" si="225"/>
        <v>14599.165476467388</v>
      </c>
      <c r="BC457" s="15">
        <f t="shared" ca="1" si="226"/>
        <v>18554.88212055399</v>
      </c>
      <c r="BD457" s="15">
        <f t="shared" ca="1" si="227"/>
        <v>21850.89463241239</v>
      </c>
      <c r="BE457" s="15">
        <f t="shared" ca="1" si="228"/>
        <v>26549.880899498847</v>
      </c>
      <c r="BF457" s="15">
        <f ca="1">Inputs!$B$13*EXP($B$9-0.5*C$6^2+C$6*Y457)</f>
        <v>13937.889688740266</v>
      </c>
      <c r="BG457" s="15">
        <f t="shared" ca="1" si="229"/>
        <v>18810.917781068994</v>
      </c>
      <c r="BH457" s="15">
        <f t="shared" ca="1" si="230"/>
        <v>21408.820768152273</v>
      </c>
      <c r="BI457" s="15">
        <f t="shared" ca="1" si="231"/>
        <v>27524.432408188113</v>
      </c>
      <c r="BJ457" s="15">
        <f t="shared" ca="1" si="232"/>
        <v>30336.391400086013</v>
      </c>
      <c r="BK457" s="15">
        <f t="shared" ca="1" si="233"/>
        <v>25001.162161328815</v>
      </c>
      <c r="BL457" s="15">
        <f t="shared" ca="1" si="234"/>
        <v>25287.133385735146</v>
      </c>
      <c r="BM457" s="15">
        <f t="shared" ca="1" si="235"/>
        <v>30651.247673027799</v>
      </c>
      <c r="BN457" s="15">
        <f t="shared" ca="1" si="236"/>
        <v>34889.347522031021</v>
      </c>
      <c r="BO457" s="15">
        <f t="shared" ca="1" si="237"/>
        <v>48111.144779672519</v>
      </c>
      <c r="BP457" s="15">
        <f t="shared" ca="1" si="238"/>
        <v>62257.45850846314</v>
      </c>
      <c r="BQ457" s="15">
        <f ca="1">Inputs!$B$20*EXP($B$10-0.5*C$7^2+C$7*AJ457)</f>
        <v>4831.7187458027283</v>
      </c>
      <c r="BR457" s="15">
        <f t="shared" ca="1" si="239"/>
        <v>11344.288547602568</v>
      </c>
      <c r="BS457" s="15">
        <f t="shared" ca="1" si="240"/>
        <v>15600.348655997968</v>
      </c>
      <c r="BT457" s="15">
        <f t="shared" ca="1" si="241"/>
        <v>14810.925865025256</v>
      </c>
      <c r="BU457" s="15">
        <f t="shared" ca="1" si="242"/>
        <v>24123.314395334361</v>
      </c>
      <c r="BV457" s="15">
        <f t="shared" ca="1" si="243"/>
        <v>23684.443499352979</v>
      </c>
      <c r="BW457" s="15">
        <f t="shared" ca="1" si="244"/>
        <v>30723.500106740263</v>
      </c>
      <c r="BX457" s="15">
        <f t="shared" ca="1" si="245"/>
        <v>45369.814438823669</v>
      </c>
      <c r="BY457" s="15">
        <f t="shared" ca="1" si="246"/>
        <v>59127.643600208037</v>
      </c>
      <c r="BZ457" s="15">
        <f t="shared" ca="1" si="247"/>
        <v>75452.774470055505</v>
      </c>
      <c r="CA457" s="15">
        <f t="shared" ca="1" si="248"/>
        <v>96344.172796960818</v>
      </c>
      <c r="CB457" s="15">
        <f ca="1">(AU457*DCF!C$10-DCF!C$5*MAX(AU457*DCF!C$10,0)-MAX(AU457-Inputs!$B$6,0)/Inputs!$B$10)*DCF!C$6</f>
        <v>1046.5683957784804</v>
      </c>
      <c r="CC457" s="15">
        <f ca="1">(AV457*DCF!D$10-DCF!D$5*MAX(AV457*DCF!D$10,0)-MAX(AV457-AU457,0)/Inputs!$B$10)*DCF!D$6</f>
        <v>1090.0212058916929</v>
      </c>
      <c r="CD457" s="15">
        <f ca="1">(AW457*DCF!E$10-DCF!E$5*MAX(AW457*DCF!E$10,0)-MAX(AW457-AV457,0)/Inputs!$B$10)*DCF!E$6</f>
        <v>1172.3048889476429</v>
      </c>
      <c r="CE457" s="15">
        <f ca="1">(AX457*DCF!F$10-DCF!F$5*MAX(AX457*DCF!F$10,0)-MAX(AX457-AW457,0)/Inputs!$B$10)*DCF!F$6</f>
        <v>1372.4099291496309</v>
      </c>
      <c r="CF457" s="15">
        <f ca="1">(AY457*DCF!G$10-DCF!G$5*MAX(AY457*DCF!G$10,0)-MAX(AY457-AX457,0)/Inputs!$B$10)*DCF!G$6</f>
        <v>1493.3896775421356</v>
      </c>
      <c r="CG457" s="15">
        <f ca="1">(AZ457*DCF!H$10-DCF!H$5*MAX(AZ457*DCF!H$10,0)-MAX(AZ457-AY457,0)/Inputs!$B$10)*DCF!H$6</f>
        <v>1460.374860784083</v>
      </c>
      <c r="CH457" s="15">
        <f ca="1">(BA457*DCF!I$10-DCF!I$5*MAX(BA457*DCF!I$10,0)-MAX(BA457-AZ457,0)/Inputs!$B$10)*DCF!I$6</f>
        <v>1442.4769090570437</v>
      </c>
      <c r="CI457" s="15">
        <f ca="1">(BB457*DCF!J$10-DCF!J$5*MAX(BB457*DCF!J$10,0)-MAX(BB457-BA457,0)/Inputs!$B$10)*DCF!J$6</f>
        <v>1990.0738714660167</v>
      </c>
      <c r="CJ457" s="15">
        <f ca="1">(BC457*DCF!K$10-DCF!K$5*MAX(BC457*DCF!K$10,0)-MAX(BC457-BB457,0)/Inputs!$B$10)*DCF!K$6</f>
        <v>2433.2979151871714</v>
      </c>
      <c r="CK457" s="15">
        <f ca="1">(BD457*DCF!L$10-DCF!L$5*MAX(BD457*DCF!L$10,0)-MAX(BD457-BC457,0)/Inputs!$B$10)*DCF!L$6</f>
        <v>2869.3026415881191</v>
      </c>
      <c r="CL457" s="15">
        <f ca="1">(BE457*DCF!M$10-DCF!M$5*MAX(BE457*DCF!M$10,0)-MAX(BE457-BD457,0)/Inputs!$B$10)*DCF!M$6</f>
        <v>3185.1874744790784</v>
      </c>
      <c r="CM457" s="15">
        <f ca="1">(BF457*DCF!C$28-DCF!C$5*MAX(BF457*DCF!C$28,0)-MAX(BF457-Inputs!$B$13,0)/Inputs!$B$17)*DCF!C$6</f>
        <v>3664.6325060446929</v>
      </c>
      <c r="CN457" s="15">
        <f ca="1">(BG457*DCF!D$28-DCF!D$5*MAX(BG457*DCF!D$28,0)-MAX(BG457-BF457,0)/Inputs!$B$17)*DCF!D$6</f>
        <v>4500.6088193700552</v>
      </c>
      <c r="CO457" s="15">
        <f ca="1">(BH457*DCF!E$28-DCF!E$5*MAX(BH457*DCF!E$28,0)-MAX(BH457-BG457,0)/Inputs!$B$17)*DCF!E$6</f>
        <v>5551.3483373117933</v>
      </c>
      <c r="CP457" s="15">
        <f ca="1">(BI457*DCF!F$28-DCF!F$5*MAX(BI457*DCF!F$28,0)-MAX(BI457-BH457,0)/Inputs!$B$17)*DCF!F$6</f>
        <v>6358.7146178498542</v>
      </c>
      <c r="CQ457" s="15">
        <f ca="1">(BJ457*DCF!G$28-DCF!G$5*MAX(BJ457*DCF!G$28,0)-MAX(BJ457-BI457,0)/Inputs!$B$17)*DCF!G$6</f>
        <v>7398.0631866163894</v>
      </c>
      <c r="CR457" s="15">
        <f ca="1">(BK457*DCF!H$28-DCF!H$5*MAX(BK457*DCF!H$28,0)-MAX(BK457-BJ457,0)/Inputs!$B$17)*DCF!H$6</f>
        <v>6183.0632335230812</v>
      </c>
      <c r="CS457" s="15">
        <f ca="1">(BL457*DCF!I$28-DCF!I$5*MAX(BL457*DCF!I$28,0)-MAX(BL457-BK457,0)/Inputs!$B$17)*DCF!I$6</f>
        <v>5905.3005773696004</v>
      </c>
      <c r="CT457" s="15">
        <f ca="1">(BM457*DCF!J$28-DCF!J$5*MAX(BM457*DCF!J$28,0)-MAX(BM457-BL457,0)/Inputs!$B$17)*DCF!J$6</f>
        <v>6126.5350520968359</v>
      </c>
      <c r="CU457" s="15">
        <f ca="1">(BN457*DCF!K$28-DCF!K$5*MAX(BN457*DCF!K$28,0)-MAX(BN457-BM457,0)/Inputs!$B$17)*DCF!K$6</f>
        <v>6848.9344266273856</v>
      </c>
      <c r="CV457" s="15">
        <f ca="1">(BO457*DCF!L$28-DCF!L$5*MAX(BO457*DCF!L$28,0)-MAX(BO457-BN457,0)/Inputs!$B$17)*DCF!L$6</f>
        <v>8103.11482353266</v>
      </c>
      <c r="CW457" s="15">
        <f ca="1">(BP457*DCF!M$28-DCF!M$5*MAX(BP457*DCF!M$28,0)-MAX(BP457-BO457,0)/Inputs!$B$17)*DCF!M$6</f>
        <v>10235.089562463038</v>
      </c>
      <c r="CX457" s="15">
        <f ca="1">(BQ457*DCF!C$46-DCF!C$5*MAX(BQ457*DCF!C$46,0)-MAX(BQ457-Inputs!$B$20,0)/Inputs!$B$24)*DCF!C$6</f>
        <v>-1869.0892003252159</v>
      </c>
      <c r="CY457" s="15">
        <f ca="1">(BR457*DCF!D$46-DCF!D$5*MAX(BR457*DCF!D$46,0)-MAX(BR457-BQ457,0)/Inputs!$B$24)*DCF!D$6</f>
        <v>-4715.0649780374815</v>
      </c>
      <c r="CZ457" s="15">
        <f ca="1">(BS457*DCF!E$46-DCF!E$5*MAX(BS457*DCF!E$46,0)-MAX(BS457-BR457,0)/Inputs!$B$24)*DCF!E$6</f>
        <v>-3522.3901180645498</v>
      </c>
      <c r="DA457" s="15">
        <f ca="1">(BT457*DCF!F$46-DCF!F$5*MAX(BT457*DCF!F$46,0)-MAX(BT457-BS457,0)/Inputs!$B$24)*DCF!F$6</f>
        <v>-1078.6252633077231</v>
      </c>
      <c r="DB457" s="15">
        <f ca="1">(BU457*DCF!G$46-DCF!G$5*MAX(BU457*DCF!G$46,0)-MAX(BU457-BT457,0)/Inputs!$B$24)*DCF!G$6</f>
        <v>-3943.9641456738136</v>
      </c>
      <c r="DC457" s="15">
        <f ca="1">(BV457*DCF!H$46-DCF!H$5*MAX(BV457*DCF!H$46,0)-MAX(BV457-BU457,0)/Inputs!$B$24)*DCF!H$6</f>
        <v>0</v>
      </c>
      <c r="DD457" s="15">
        <f ca="1">(BW457*DCF!I$46-DCF!I$5*MAX(BW457*DCF!I$46,0)-MAX(BW457-BV457,0)/Inputs!$B$24)*DCF!I$6</f>
        <v>-1311.0696997077139</v>
      </c>
      <c r="DE457" s="15">
        <f ca="1">(BX457*DCF!J$46-DCF!J$5*MAX(BX457*DCF!J$46,0)-MAX(BX457-BW457,0)/Inputs!$B$24)*DCF!J$6</f>
        <v>-1980.8250576783087</v>
      </c>
      <c r="DF457" s="15">
        <f ca="1">(BY457*DCF!K$46-DCF!K$5*MAX(BY457*DCF!K$46,0)-MAX(BY457-BX457,0)/Inputs!$B$24)*DCF!K$6</f>
        <v>7.2664679391347375</v>
      </c>
      <c r="DG457" s="15">
        <f ca="1">(BZ457*DCF!L$46-DCF!L$5*MAX(BZ457*DCF!L$46,0)-MAX(BZ457-BY457,0)/Inputs!$B$24)*DCF!L$6</f>
        <v>1521.2703225427019</v>
      </c>
      <c r="DH457" s="15">
        <f ca="1">(CA457*DCF!M$46-DCF!M$5*MAX(CA457*DCF!M$46,0)-MAX(CA457-BZ457,0)/Inputs!$B$24)*DCF!M$6</f>
        <v>3185.528627970531</v>
      </c>
      <c r="DI457" s="15">
        <f ca="1">SUM(CB457:CL457)+BE457*DCF!M$10*(1+Inputs!$B$30)*(1-Inputs!$B$33)*(1-Inputs!$B$30/Inputs!$B$31)/(Inputs!$B$29-Inputs!$B$30)*DCF!M$6</f>
        <v>93444.077399005153</v>
      </c>
      <c r="DJ457" s="15">
        <f ca="1">SUM(CM457:CW457)+BP457*DCF!M$28*(1+Inputs!$B$30)*(1-Inputs!$B$33)*(1-Inputs!$B$30/Inputs!$B$31)/(Inputs!$B$29-Inputs!$B$30)*DCF!M$6</f>
        <v>301893.17887442245</v>
      </c>
      <c r="DK457" s="15">
        <f ca="1">SUM(CX457:DH457)+CA457*DCF!M$46*(1+Inputs!$B$30)*(1-Inputs!$B$33)*(1-Inputs!$B$30/Inputs!$B$31)/(Inputs!$B$29-Inputs!$B$30)*DCF!M$6</f>
        <v>135252.54079662118</v>
      </c>
      <c r="DM457" s="15">
        <f ca="1">DI457+DJ457+DK457+Inputs!$B$34+Inputs!$B$36-Inputs!$B$35</f>
        <v>607440.79707004875</v>
      </c>
    </row>
    <row r="458" spans="1:117" x14ac:dyDescent="0.75">
      <c r="A458" s="11">
        <v>445</v>
      </c>
      <c r="C458" s="23">
        <f t="shared" ca="1" si="254"/>
        <v>-0.49794780803350897</v>
      </c>
      <c r="D458" s="23">
        <f t="shared" ca="1" si="254"/>
        <v>-0.47398688329668082</v>
      </c>
      <c r="E458" s="23">
        <f t="shared" ca="1" si="254"/>
        <v>2.3311543367109278</v>
      </c>
      <c r="F458" s="23">
        <f t="shared" ca="1" si="254"/>
        <v>1.0851751772375986</v>
      </c>
      <c r="G458" s="23">
        <f t="shared" ca="1" si="254"/>
        <v>0.28029716606799027</v>
      </c>
      <c r="H458" s="23">
        <f t="shared" ca="1" si="254"/>
        <v>-0.69934565754758715</v>
      </c>
      <c r="I458" s="23">
        <f t="shared" ca="1" si="254"/>
        <v>-5.8195290735105834E-2</v>
      </c>
      <c r="J458" s="23">
        <f t="shared" ca="1" si="254"/>
        <v>-0.19055494177082161</v>
      </c>
      <c r="K458" s="23">
        <f t="shared" ca="1" si="254"/>
        <v>0.81154893966016139</v>
      </c>
      <c r="L458" s="23">
        <f t="shared" ca="1" si="254"/>
        <v>0.17134806775065828</v>
      </c>
      <c r="M458" s="23">
        <f t="shared" ca="1" si="254"/>
        <v>-0.56977833944984879</v>
      </c>
      <c r="N458" s="23">
        <f ca="1">SQRT(Inputs!$B$38)*C458+SQRT(1-Inputs!$B$38)*_xlfn.NORM.S.INV(RAND())</f>
        <v>-0.11749396176878529</v>
      </c>
      <c r="O458" s="23">
        <f ca="1">SQRT(Inputs!$B$38)*D458+SQRT(1-Inputs!$B$38)*_xlfn.NORM.S.INV(RAND())</f>
        <v>0.10192952664268878</v>
      </c>
      <c r="P458" s="23">
        <f ca="1">SQRT(Inputs!$B$38)*E458+SQRT(1-Inputs!$B$38)*_xlfn.NORM.S.INV(RAND())</f>
        <v>1.3176203279930128</v>
      </c>
      <c r="Q458" s="23">
        <f ca="1">SQRT(Inputs!$B$38)*F458+SQRT(1-Inputs!$B$38)*_xlfn.NORM.S.INV(RAND())</f>
        <v>1.1397668906310052</v>
      </c>
      <c r="R458" s="23">
        <f ca="1">SQRT(Inputs!$B$38)*G458+SQRT(1-Inputs!$B$38)*_xlfn.NORM.S.INV(RAND())</f>
        <v>0.50011396785821371</v>
      </c>
      <c r="S458" s="23">
        <f ca="1">SQRT(Inputs!$B$38)*H458+SQRT(1-Inputs!$B$38)*_xlfn.NORM.S.INV(RAND())</f>
        <v>-1.0896642608703568</v>
      </c>
      <c r="T458" s="23">
        <f ca="1">SQRT(Inputs!$B$38)*I458+SQRT(1-Inputs!$B$38)*_xlfn.NORM.S.INV(RAND())</f>
        <v>0.73272721319515732</v>
      </c>
      <c r="U458" s="23">
        <f ca="1">SQRT(Inputs!$B$38)*J458+SQRT(1-Inputs!$B$38)*_xlfn.NORM.S.INV(RAND())</f>
        <v>0.16317375588858246</v>
      </c>
      <c r="V458" s="23">
        <f ca="1">SQRT(Inputs!$B$38)*K458+SQRT(1-Inputs!$B$38)*_xlfn.NORM.S.INV(RAND())</f>
        <v>0.47633909310399175</v>
      </c>
      <c r="W458" s="23">
        <f ca="1">SQRT(Inputs!$B$38)*L458+SQRT(1-Inputs!$B$38)*_xlfn.NORM.S.INV(RAND())</f>
        <v>-1.1208477970806097</v>
      </c>
      <c r="X458" s="23">
        <f ca="1">SQRT(Inputs!$B$38)*M458+SQRT(1-Inputs!$B$38)*_xlfn.NORM.S.INV(RAND())</f>
        <v>-1.0555274550243592</v>
      </c>
      <c r="Y458" s="23">
        <f ca="1">SQRT(Inputs!$B$38)*C458+SQRT(1-Inputs!$B$38)*_xlfn.NORM.S.INV(RAND())</f>
        <v>-1.3466873832178685</v>
      </c>
      <c r="Z458" s="23">
        <f ca="1">SQRT(Inputs!$B$38)*D458+SQRT(1-Inputs!$B$38)*_xlfn.NORM.S.INV(RAND())</f>
        <v>-0.62565522869463086</v>
      </c>
      <c r="AA458" s="23">
        <f ca="1">SQRT(Inputs!$B$38)*E458+SQRT(1-Inputs!$B$38)*_xlfn.NORM.S.INV(RAND())</f>
        <v>2.3050482593147326</v>
      </c>
      <c r="AB458" s="23">
        <f ca="1">SQRT(Inputs!$B$38)*F458+SQRT(1-Inputs!$B$38)*_xlfn.NORM.S.INV(RAND())</f>
        <v>0.6033823105690107</v>
      </c>
      <c r="AC458" s="23">
        <f ca="1">SQRT(Inputs!$B$38)*G458+SQRT(1-Inputs!$B$38)*_xlfn.NORM.S.INV(RAND())</f>
        <v>-1.6553013532812015</v>
      </c>
      <c r="AD458" s="23">
        <f ca="1">SQRT(Inputs!$B$38)*H458+SQRT(1-Inputs!$B$38)*_xlfn.NORM.S.INV(RAND())</f>
        <v>-0.48584585582429157</v>
      </c>
      <c r="AE458" s="23">
        <f ca="1">SQRT(Inputs!$B$38)*I458+SQRT(1-Inputs!$B$38)*_xlfn.NORM.S.INV(RAND())</f>
        <v>-0.22271668535889177</v>
      </c>
      <c r="AF458" s="23">
        <f ca="1">SQRT(Inputs!$B$38)*J458+SQRT(1-Inputs!$B$38)*_xlfn.NORM.S.INV(RAND())</f>
        <v>1.6060347010198525E-2</v>
      </c>
      <c r="AG458" s="23">
        <f ca="1">SQRT(Inputs!$B$38)*K458+SQRT(1-Inputs!$B$38)*_xlfn.NORM.S.INV(RAND())</f>
        <v>0.36871319373534339</v>
      </c>
      <c r="AH458" s="23">
        <f ca="1">SQRT(Inputs!$B$38)*L458+SQRT(1-Inputs!$B$38)*_xlfn.NORM.S.INV(RAND())</f>
        <v>1.637933675599994</v>
      </c>
      <c r="AI458" s="23">
        <f ca="1">SQRT(Inputs!$B$38)*M458+SQRT(1-Inputs!$B$38)*_xlfn.NORM.S.INV(RAND())</f>
        <v>1.5124264502175531</v>
      </c>
      <c r="AJ458" s="23">
        <f ca="1">SQRT(Inputs!$B$38)*C458+SQRT(1-Inputs!$B$38)*_xlfn.NORM.S.INV(RAND())</f>
        <v>-0.10408840764374605</v>
      </c>
      <c r="AK458" s="23">
        <f ca="1">SQRT(Inputs!$B$38)*D458+SQRT(1-Inputs!$B$38)*_xlfn.NORM.S.INV(RAND())</f>
        <v>1.1231635376432085</v>
      </c>
      <c r="AL458" s="23">
        <f ca="1">SQRT(Inputs!$B$38)*E458+SQRT(1-Inputs!$B$38)*_xlfn.NORM.S.INV(RAND())</f>
        <v>1.5790260113031056</v>
      </c>
      <c r="AM458" s="23">
        <f ca="1">SQRT(Inputs!$B$38)*F458+SQRT(1-Inputs!$B$38)*_xlfn.NORM.S.INV(RAND())</f>
        <v>0.88940268683353141</v>
      </c>
      <c r="AN458" s="23">
        <f ca="1">SQRT(Inputs!$B$38)*G458+SQRT(1-Inputs!$B$38)*_xlfn.NORM.S.INV(RAND())</f>
        <v>-1.7093824460342715</v>
      </c>
      <c r="AO458" s="23">
        <f ca="1">SQRT(Inputs!$B$38)*H458+SQRT(1-Inputs!$B$38)*_xlfn.NORM.S.INV(RAND())</f>
        <v>-0.52570837803782644</v>
      </c>
      <c r="AP458" s="23">
        <f ca="1">SQRT(Inputs!$B$38)*I458+SQRT(1-Inputs!$B$38)*_xlfn.NORM.S.INV(RAND())</f>
        <v>0.76749100029495798</v>
      </c>
      <c r="AQ458" s="23">
        <f ca="1">SQRT(Inputs!$B$38)*J458+SQRT(1-Inputs!$B$38)*_xlfn.NORM.S.INV(RAND())</f>
        <v>0.11930004546120895</v>
      </c>
      <c r="AR458" s="23">
        <f ca="1">SQRT(Inputs!$B$38)*K458+SQRT(1-Inputs!$B$38)*_xlfn.NORM.S.INV(RAND())</f>
        <v>1.4072235731641018</v>
      </c>
      <c r="AS458" s="23">
        <f ca="1">SQRT(Inputs!$B$38)*L458+SQRT(1-Inputs!$B$38)*_xlfn.NORM.S.INV(RAND())</f>
        <v>-0.97717825828786808</v>
      </c>
      <c r="AT458" s="23">
        <f ca="1">SQRT(Inputs!$B$38)*M458+SQRT(1-Inputs!$B$38)*_xlfn.NORM.S.INV(RAND())</f>
        <v>7.9068161466405884E-2</v>
      </c>
      <c r="AU458" s="15">
        <f ca="1">Inputs!$B$6*EXP($B$8-0.5*C$5^2+C$5*N458)</f>
        <v>4868.7538835474024</v>
      </c>
      <c r="AV458" s="15">
        <f t="shared" ca="1" si="219"/>
        <v>6015.9111211377185</v>
      </c>
      <c r="AW458" s="15">
        <f t="shared" ca="1" si="220"/>
        <v>8762.0123487487363</v>
      </c>
      <c r="AX458" s="15">
        <f t="shared" ca="1" si="221"/>
        <v>12334.595423633869</v>
      </c>
      <c r="AY458" s="15">
        <f t="shared" ca="1" si="222"/>
        <v>15980.793703142685</v>
      </c>
      <c r="AZ458" s="15">
        <f t="shared" ca="1" si="223"/>
        <v>17334.926749440401</v>
      </c>
      <c r="BA458" s="15">
        <f t="shared" ca="1" si="224"/>
        <v>22904.321905571174</v>
      </c>
      <c r="BB458" s="15">
        <f t="shared" ca="1" si="225"/>
        <v>28504.074670235681</v>
      </c>
      <c r="BC458" s="15">
        <f t="shared" ca="1" si="226"/>
        <v>36552.92041748581</v>
      </c>
      <c r="BD458" s="15">
        <f t="shared" ca="1" si="227"/>
        <v>40323.807946339402</v>
      </c>
      <c r="BE458" s="15">
        <f t="shared" ca="1" si="228"/>
        <v>44882.526919447344</v>
      </c>
      <c r="BF458" s="15">
        <f ca="1">Inputs!$B$13*EXP($B$9-0.5*C$6^2+C$6*Y458)</f>
        <v>10590.276711814693</v>
      </c>
      <c r="BG458" s="15">
        <f t="shared" ca="1" si="229"/>
        <v>11528.909143943059</v>
      </c>
      <c r="BH458" s="15">
        <f t="shared" ca="1" si="230"/>
        <v>20645.664711572765</v>
      </c>
      <c r="BI458" s="15">
        <f t="shared" ca="1" si="231"/>
        <v>27733.046433178057</v>
      </c>
      <c r="BJ458" s="15">
        <f t="shared" ca="1" si="232"/>
        <v>26781.842059469054</v>
      </c>
      <c r="BK458" s="15">
        <f t="shared" ca="1" si="233"/>
        <v>30765.82924405071</v>
      </c>
      <c r="BL458" s="15">
        <f t="shared" ca="1" si="234"/>
        <v>36716.934902882182</v>
      </c>
      <c r="BM458" s="15">
        <f t="shared" ca="1" si="235"/>
        <v>45223.173967114199</v>
      </c>
      <c r="BN458" s="15">
        <f t="shared" ca="1" si="236"/>
        <v>58131.464399378237</v>
      </c>
      <c r="BO458" s="15">
        <f t="shared" ca="1" si="237"/>
        <v>86525.368001015551</v>
      </c>
      <c r="BP458" s="15">
        <f t="shared" ca="1" si="238"/>
        <v>126401.67332101206</v>
      </c>
      <c r="BQ458" s="15">
        <f ca="1">Inputs!$B$20*EXP($B$10-0.5*C$7^2+C$7*AJ458)</f>
        <v>4134.0396419194922</v>
      </c>
      <c r="BR458" s="15">
        <f t="shared" ca="1" si="239"/>
        <v>8013.5259537215352</v>
      </c>
      <c r="BS458" s="15">
        <f t="shared" ca="1" si="240"/>
        <v>17270.485722432521</v>
      </c>
      <c r="BT458" s="15">
        <f t="shared" ca="1" si="241"/>
        <v>30069.728410029373</v>
      </c>
      <c r="BU458" s="15">
        <f t="shared" ca="1" si="242"/>
        <v>27556.412775193388</v>
      </c>
      <c r="BV458" s="15">
        <f t="shared" ca="1" si="243"/>
        <v>34056.614482544719</v>
      </c>
      <c r="BW458" s="15">
        <f t="shared" ca="1" si="244"/>
        <v>55906.212453847191</v>
      </c>
      <c r="BX458" s="15">
        <f t="shared" ca="1" si="245"/>
        <v>80086.491464636492</v>
      </c>
      <c r="BY458" s="15">
        <f t="shared" ca="1" si="246"/>
        <v>146885.19991603142</v>
      </c>
      <c r="BZ458" s="15">
        <f t="shared" ca="1" si="247"/>
        <v>172211.87143756117</v>
      </c>
      <c r="CA458" s="15">
        <f t="shared" ca="1" si="248"/>
        <v>245328.28913052776</v>
      </c>
      <c r="CB458" s="15">
        <f ca="1">(AU458*DCF!C$10-DCF!C$5*MAX(AU458*DCF!C$10,0)-MAX(AU458-Inputs!$B$6,0)/Inputs!$B$10)*DCF!C$6</f>
        <v>1043.7408721299287</v>
      </c>
      <c r="CC458" s="15">
        <f ca="1">(AV458*DCF!D$10-DCF!D$5*MAX(AV458*DCF!D$10,0)-MAX(AV458-AU458,0)/Inputs!$B$10)*DCF!D$6</f>
        <v>1186.6333101686309</v>
      </c>
      <c r="CD458" s="15">
        <f ca="1">(AW458*DCF!E$10-DCF!E$5*MAX(AW458*DCF!E$10,0)-MAX(AW458-AV458,0)/Inputs!$B$10)*DCF!E$6</f>
        <v>1404.4734547123885</v>
      </c>
      <c r="CE458" s="15">
        <f ca="1">(AX458*DCF!F$10-DCF!F$5*MAX(AX458*DCF!F$10,0)-MAX(AX458-AW458,0)/Inputs!$B$10)*DCF!F$6</f>
        <v>1949.2565603803055</v>
      </c>
      <c r="CF458" s="15">
        <f ca="1">(AY458*DCF!G$10-DCF!G$5*MAX(AY458*DCF!G$10,0)-MAX(AY458-AX458,0)/Inputs!$B$10)*DCF!G$6</f>
        <v>2591.8179925735049</v>
      </c>
      <c r="CG458" s="15">
        <f ca="1">(AZ458*DCF!H$10-DCF!H$5*MAX(AZ458*DCF!H$10,0)-MAX(AZ458-AY458,0)/Inputs!$B$10)*DCF!H$6</f>
        <v>3125.1378640187895</v>
      </c>
      <c r="CH458" s="15">
        <f ca="1">(BA458*DCF!I$10-DCF!I$5*MAX(BA458*DCF!I$10,0)-MAX(BA458-AZ458,0)/Inputs!$B$10)*DCF!I$6</f>
        <v>3270.2081203660382</v>
      </c>
      <c r="CI458" s="15">
        <f ca="1">(BB458*DCF!J$10-DCF!J$5*MAX(BB458*DCF!J$10,0)-MAX(BB458-BA458,0)/Inputs!$B$10)*DCF!J$6</f>
        <v>4042.8150971448194</v>
      </c>
      <c r="CJ458" s="15">
        <f ca="1">(BC458*DCF!K$10-DCF!K$5*MAX(BC458*DCF!K$10,0)-MAX(BC458-BB458,0)/Inputs!$B$10)*DCF!K$6</f>
        <v>4757.7172652655199</v>
      </c>
      <c r="CK458" s="15">
        <f ca="1">(BD458*DCF!L$10-DCF!L$5*MAX(BD458*DCF!L$10,0)-MAX(BD458-BC458,0)/Inputs!$B$10)*DCF!L$6</f>
        <v>5593.960221051193</v>
      </c>
      <c r="CL458" s="15">
        <f ca="1">(BE458*DCF!M$10-DCF!M$5*MAX(BE458*DCF!M$10,0)-MAX(BE458-BD458,0)/Inputs!$B$10)*DCF!M$6</f>
        <v>5788.917370199315</v>
      </c>
      <c r="CM458" s="15">
        <f ca="1">(BF458*DCF!C$28-DCF!C$5*MAX(BF458*DCF!C$28,0)-MAX(BF458-Inputs!$B$13,0)/Inputs!$B$17)*DCF!C$6</f>
        <v>3232.0830000556739</v>
      </c>
      <c r="CN458" s="15">
        <f ca="1">(BG458*DCF!D$28-DCF!D$5*MAX(BG458*DCF!D$28,0)-MAX(BG458-BF458,0)/Inputs!$B$17)*DCF!D$6</f>
        <v>3195.2763097492866</v>
      </c>
      <c r="CO458" s="15">
        <f ca="1">(BH458*DCF!E$28-DCF!E$5*MAX(BH458*DCF!E$28,0)-MAX(BH458-BG458,0)/Inputs!$B$17)*DCF!E$6</f>
        <v>4050.4328399541268</v>
      </c>
      <c r="CP458" s="15">
        <f ca="1">(BI458*DCF!F$28-DCF!F$5*MAX(BI458*DCF!F$28,0)-MAX(BI458-BH458,0)/Inputs!$B$17)*DCF!F$6</f>
        <v>6238.4217272137184</v>
      </c>
      <c r="CQ458" s="15">
        <f ca="1">(BJ458*DCF!G$28-DCF!G$5*MAX(BJ458*DCF!G$28,0)-MAX(BJ458-BI458,0)/Inputs!$B$17)*DCF!G$6</f>
        <v>6948.7521155794357</v>
      </c>
      <c r="CR458" s="15">
        <f ca="1">(BK458*DCF!H$28-DCF!H$5*MAX(BK458*DCF!H$28,0)-MAX(BK458-BJ458,0)/Inputs!$B$17)*DCF!H$6</f>
        <v>6989.7291994280758</v>
      </c>
      <c r="CS458" s="15">
        <f ca="1">(BL458*DCF!I$28-DCF!I$5*MAX(BL458*DCF!I$28,0)-MAX(BL458-BK458,0)/Inputs!$B$17)*DCF!I$6</f>
        <v>7779.9326488963316</v>
      </c>
      <c r="CT458" s="15">
        <f ca="1">(BM458*DCF!J$28-DCF!J$5*MAX(BM458*DCF!J$28,0)-MAX(BM458-BL458,0)/Inputs!$B$17)*DCF!J$6</f>
        <v>8960.6642469563649</v>
      </c>
      <c r="CU458" s="15">
        <f ca="1">(BN458*DCF!K$28-DCF!K$5*MAX(BN458*DCF!K$28,0)-MAX(BN458-BM458,0)/Inputs!$B$17)*DCF!K$6</f>
        <v>10695.296950513573</v>
      </c>
      <c r="CV458" s="15">
        <f ca="1">(BO458*DCF!L$28-DCF!L$5*MAX(BO458*DCF!L$28,0)-MAX(BO458-BN458,0)/Inputs!$B$17)*DCF!L$6</f>
        <v>14050.809533788295</v>
      </c>
      <c r="CW458" s="15">
        <f ca="1">(BP458*DCF!M$28-DCF!M$5*MAX(BP458*DCF!M$28,0)-MAX(BP458-BO458,0)/Inputs!$B$17)*DCF!M$6</f>
        <v>19614.353585670735</v>
      </c>
      <c r="CX458" s="15">
        <f ca="1">(BQ458*DCF!C$46-DCF!C$5*MAX(BQ458*DCF!C$46,0)-MAX(BQ458-Inputs!$B$20,0)/Inputs!$B$24)*DCF!C$6</f>
        <v>-1385.7087588356758</v>
      </c>
      <c r="CY458" s="15">
        <f ca="1">(BR458*DCF!D$46-DCF!D$5*MAX(BR458*DCF!D$46,0)-MAX(BR458-BQ458,0)/Inputs!$B$24)*DCF!D$6</f>
        <v>-3023.0666090450777</v>
      </c>
      <c r="CZ458" s="15">
        <f ca="1">(BS458*DCF!E$46-DCF!E$5*MAX(BS458*DCF!E$46,0)-MAX(BS458-BR458,0)/Inputs!$B$24)*DCF!E$6</f>
        <v>-5691.1037076035473</v>
      </c>
      <c r="DA458" s="15">
        <f ca="1">(BT458*DCF!F$46-DCF!F$5*MAX(BT458*DCF!F$46,0)-MAX(BT458-BS458,0)/Inputs!$B$24)*DCF!F$6</f>
        <v>-6850.4766156244395</v>
      </c>
      <c r="DB458" s="15">
        <f ca="1">(BU458*DCF!G$46-DCF!G$5*MAX(BU458*DCF!G$46,0)-MAX(BU458-BT458,0)/Inputs!$B$24)*DCF!G$6</f>
        <v>-926.94328093372872</v>
      </c>
      <c r="DC458" s="15">
        <f ca="1">(BV458*DCF!H$46-DCF!H$5*MAX(BV458*DCF!H$46,0)-MAX(BV458-BU458,0)/Inputs!$B$24)*DCF!H$6</f>
        <v>-2019.8978531627808</v>
      </c>
      <c r="DD458" s="15">
        <f ca="1">(BW458*DCF!I$46-DCF!I$5*MAX(BW458*DCF!I$46,0)-MAX(BW458-BV458,0)/Inputs!$B$24)*DCF!I$6</f>
        <v>-4980.9986696607111</v>
      </c>
      <c r="DE458" s="15">
        <f ca="1">(BX458*DCF!J$46-DCF!J$5*MAX(BX458*DCF!J$46,0)-MAX(BX458-BW458,0)/Inputs!$B$24)*DCF!J$6</f>
        <v>-3052.8081576153036</v>
      </c>
      <c r="DF458" s="15">
        <f ca="1">(BY458*DCF!K$46-DCF!K$5*MAX(BY458*DCF!K$46,0)-MAX(BY458-BX458,0)/Inputs!$B$24)*DCF!K$6</f>
        <v>-7973.3317967672892</v>
      </c>
      <c r="DG458" s="15">
        <f ca="1">(BZ458*DCF!L$46-DCF!L$5*MAX(BZ458*DCF!L$46,0)-MAX(BZ458-BY458,0)/Inputs!$B$24)*DCF!L$6</f>
        <v>6172.7012238518482</v>
      </c>
      <c r="DH458" s="15">
        <f ca="1">(CA458*DCF!M$46-DCF!M$5*MAX(CA458*DCF!M$46,0)-MAX(CA458-BZ458,0)/Inputs!$B$24)*DCF!M$6</f>
        <v>3947.3344871230715</v>
      </c>
      <c r="DI458" s="15">
        <f ca="1">SUM(CB458:CL458)+BE458*DCF!M$10*(1+Inputs!$B$30)*(1-Inputs!$B$33)*(1-Inputs!$B$30/Inputs!$B$31)/(Inputs!$B$29-Inputs!$B$30)*DCF!M$6</f>
        <v>159663.34405480785</v>
      </c>
      <c r="DJ458" s="15">
        <f ca="1">SUM(CM458:CW458)+BP458*DCF!M$28*(1+Inputs!$B$30)*(1-Inputs!$B$33)*(1-Inputs!$B$30/Inputs!$B$31)/(Inputs!$B$29-Inputs!$B$30)*DCF!M$6</f>
        <v>560792.45661309303</v>
      </c>
      <c r="DK458" s="15">
        <f ca="1">SUM(CX458:DH458)+CA458*DCF!M$46*(1+Inputs!$B$30)*(1-Inputs!$B$33)*(1-Inputs!$B$30/Inputs!$B$31)/(Inputs!$B$29-Inputs!$B$30)*DCF!M$6</f>
        <v>353522.29625118989</v>
      </c>
      <c r="DM458" s="15">
        <f ca="1">DI458+DJ458+DK458+Inputs!$B$34+Inputs!$B$36-Inputs!$B$35</f>
        <v>1150829.0969190907</v>
      </c>
    </row>
    <row r="459" spans="1:117" x14ac:dyDescent="0.75">
      <c r="A459" s="11">
        <v>446</v>
      </c>
      <c r="C459" s="23">
        <f t="shared" ca="1" si="254"/>
        <v>-1.6449132429054658E-2</v>
      </c>
      <c r="D459" s="23">
        <f t="shared" ca="1" si="254"/>
        <v>-0.6684267833513986</v>
      </c>
      <c r="E459" s="23">
        <f t="shared" ca="1" si="254"/>
        <v>0.39626400928784183</v>
      </c>
      <c r="F459" s="23">
        <f t="shared" ca="1" si="254"/>
        <v>-0.95667140705921416</v>
      </c>
      <c r="G459" s="23">
        <f t="shared" ca="1" si="254"/>
        <v>0.34100903659202875</v>
      </c>
      <c r="H459" s="23">
        <f t="shared" ca="1" si="254"/>
        <v>-0.72267001966265731</v>
      </c>
      <c r="I459" s="23">
        <f t="shared" ca="1" si="254"/>
        <v>-0.36412587020755982</v>
      </c>
      <c r="J459" s="23">
        <f t="shared" ca="1" si="254"/>
        <v>-1.0359592094954848</v>
      </c>
      <c r="K459" s="23">
        <f t="shared" ca="1" si="254"/>
        <v>-2.6724953636155671</v>
      </c>
      <c r="L459" s="23">
        <f t="shared" ca="1" si="254"/>
        <v>0.41141596165733896</v>
      </c>
      <c r="M459" s="23">
        <f t="shared" ca="1" si="254"/>
        <v>-1.0435716571867908</v>
      </c>
      <c r="N459" s="23">
        <f ca="1">SQRT(Inputs!$B$38)*C459+SQRT(1-Inputs!$B$38)*_xlfn.NORM.S.INV(RAND())</f>
        <v>0.22495436821694031</v>
      </c>
      <c r="O459" s="23">
        <f ca="1">SQRT(Inputs!$B$38)*D459+SQRT(1-Inputs!$B$38)*_xlfn.NORM.S.INV(RAND())</f>
        <v>7.8307936622098839E-2</v>
      </c>
      <c r="P459" s="23">
        <f ca="1">SQRT(Inputs!$B$38)*E459+SQRT(1-Inputs!$B$38)*_xlfn.NORM.S.INV(RAND())</f>
        <v>-0.36715148350075238</v>
      </c>
      <c r="Q459" s="23">
        <f ca="1">SQRT(Inputs!$B$38)*F459+SQRT(1-Inputs!$B$38)*_xlfn.NORM.S.INV(RAND())</f>
        <v>-0.45671888090539403</v>
      </c>
      <c r="R459" s="23">
        <f ca="1">SQRT(Inputs!$B$38)*G459+SQRT(1-Inputs!$B$38)*_xlfn.NORM.S.INV(RAND())</f>
        <v>-1.155158437010628</v>
      </c>
      <c r="S459" s="23">
        <f ca="1">SQRT(Inputs!$B$38)*H459+SQRT(1-Inputs!$B$38)*_xlfn.NORM.S.INV(RAND())</f>
        <v>-1.2138998844966884</v>
      </c>
      <c r="T459" s="23">
        <f ca="1">SQRT(Inputs!$B$38)*I459+SQRT(1-Inputs!$B$38)*_xlfn.NORM.S.INV(RAND())</f>
        <v>0.1923448653083511</v>
      </c>
      <c r="U459" s="23">
        <f ca="1">SQRT(Inputs!$B$38)*J459+SQRT(1-Inputs!$B$38)*_xlfn.NORM.S.INV(RAND())</f>
        <v>1.1471243413454673</v>
      </c>
      <c r="V459" s="23">
        <f ca="1">SQRT(Inputs!$B$38)*K459+SQRT(1-Inputs!$B$38)*_xlfn.NORM.S.INV(RAND())</f>
        <v>-2.5662118910884471</v>
      </c>
      <c r="W459" s="23">
        <f ca="1">SQRT(Inputs!$B$38)*L459+SQRT(1-Inputs!$B$38)*_xlfn.NORM.S.INV(RAND())</f>
        <v>2.3064061200332651</v>
      </c>
      <c r="X459" s="23">
        <f ca="1">SQRT(Inputs!$B$38)*M459+SQRT(1-Inputs!$B$38)*_xlfn.NORM.S.INV(RAND())</f>
        <v>-1.1023166799116917</v>
      </c>
      <c r="Y459" s="23">
        <f ca="1">SQRT(Inputs!$B$38)*C459+SQRT(1-Inputs!$B$38)*_xlfn.NORM.S.INV(RAND())</f>
        <v>0.18582677627402153</v>
      </c>
      <c r="Z459" s="23">
        <f ca="1">SQRT(Inputs!$B$38)*D459+SQRT(1-Inputs!$B$38)*_xlfn.NORM.S.INV(RAND())</f>
        <v>0.32364175646281002</v>
      </c>
      <c r="AA459" s="23">
        <f ca="1">SQRT(Inputs!$B$38)*E459+SQRT(1-Inputs!$B$38)*_xlfn.NORM.S.INV(RAND())</f>
        <v>-0.405981260100376</v>
      </c>
      <c r="AB459" s="23">
        <f ca="1">SQRT(Inputs!$B$38)*F459+SQRT(1-Inputs!$B$38)*_xlfn.NORM.S.INV(RAND())</f>
        <v>-0.62429560797723149</v>
      </c>
      <c r="AC459" s="23">
        <f ca="1">SQRT(Inputs!$B$38)*G459+SQRT(1-Inputs!$B$38)*_xlfn.NORM.S.INV(RAND())</f>
        <v>-0.28782477480970514</v>
      </c>
      <c r="AD459" s="23">
        <f ca="1">SQRT(Inputs!$B$38)*H459+SQRT(1-Inputs!$B$38)*_xlfn.NORM.S.INV(RAND())</f>
        <v>-1.699624597257074</v>
      </c>
      <c r="AE459" s="23">
        <f ca="1">SQRT(Inputs!$B$38)*I459+SQRT(1-Inputs!$B$38)*_xlfn.NORM.S.INV(RAND())</f>
        <v>-1.263182865249362</v>
      </c>
      <c r="AF459" s="23">
        <f ca="1">SQRT(Inputs!$B$38)*J459+SQRT(1-Inputs!$B$38)*_xlfn.NORM.S.INV(RAND())</f>
        <v>-0.59575055970939828</v>
      </c>
      <c r="AG459" s="23">
        <f ca="1">SQRT(Inputs!$B$38)*K459+SQRT(1-Inputs!$B$38)*_xlfn.NORM.S.INV(RAND())</f>
        <v>-0.69858378355598261</v>
      </c>
      <c r="AH459" s="23">
        <f ca="1">SQRT(Inputs!$B$38)*L459+SQRT(1-Inputs!$B$38)*_xlfn.NORM.S.INV(RAND())</f>
        <v>-0.39090579787844915</v>
      </c>
      <c r="AI459" s="23">
        <f ca="1">SQRT(Inputs!$B$38)*M459+SQRT(1-Inputs!$B$38)*_xlfn.NORM.S.INV(RAND())</f>
        <v>-0.58417271658946446</v>
      </c>
      <c r="AJ459" s="23">
        <f ca="1">SQRT(Inputs!$B$38)*C459+SQRT(1-Inputs!$B$38)*_xlfn.NORM.S.INV(RAND())</f>
        <v>-1.2803097953349414E-3</v>
      </c>
      <c r="AK459" s="23">
        <f ca="1">SQRT(Inputs!$B$38)*D459+SQRT(1-Inputs!$B$38)*_xlfn.NORM.S.INV(RAND())</f>
        <v>0.76479210450993129</v>
      </c>
      <c r="AL459" s="23">
        <f ca="1">SQRT(Inputs!$B$38)*E459+SQRT(1-Inputs!$B$38)*_xlfn.NORM.S.INV(RAND())</f>
        <v>-6.3015520007108472E-2</v>
      </c>
      <c r="AM459" s="23">
        <f ca="1">SQRT(Inputs!$B$38)*F459+SQRT(1-Inputs!$B$38)*_xlfn.NORM.S.INV(RAND())</f>
        <v>-0.78388323467618071</v>
      </c>
      <c r="AN459" s="23">
        <f ca="1">SQRT(Inputs!$B$38)*G459+SQRT(1-Inputs!$B$38)*_xlfn.NORM.S.INV(RAND())</f>
        <v>0.62350506633734915</v>
      </c>
      <c r="AO459" s="23">
        <f ca="1">SQRT(Inputs!$B$38)*H459+SQRT(1-Inputs!$B$38)*_xlfn.NORM.S.INV(RAND())</f>
        <v>0.42929807212748544</v>
      </c>
      <c r="AP459" s="23">
        <f ca="1">SQRT(Inputs!$B$38)*I459+SQRT(1-Inputs!$B$38)*_xlfn.NORM.S.INV(RAND())</f>
        <v>-0.32942011111788921</v>
      </c>
      <c r="AQ459" s="23">
        <f ca="1">SQRT(Inputs!$B$38)*J459+SQRT(1-Inputs!$B$38)*_xlfn.NORM.S.INV(RAND())</f>
        <v>-1.4569930019130575</v>
      </c>
      <c r="AR459" s="23">
        <f ca="1">SQRT(Inputs!$B$38)*K459+SQRT(1-Inputs!$B$38)*_xlfn.NORM.S.INV(RAND())</f>
        <v>-0.88567601937527429</v>
      </c>
      <c r="AS459" s="23">
        <f ca="1">SQRT(Inputs!$B$38)*L459+SQRT(1-Inputs!$B$38)*_xlfn.NORM.S.INV(RAND())</f>
        <v>0.17362904290739178</v>
      </c>
      <c r="AT459" s="23">
        <f ca="1">SQRT(Inputs!$B$38)*M459+SQRT(1-Inputs!$B$38)*_xlfn.NORM.S.INV(RAND())</f>
        <v>-0.30041405015861805</v>
      </c>
      <c r="AU459" s="15">
        <f ca="1">Inputs!$B$6*EXP($B$8-0.5*C$5^2+C$5*N459)</f>
        <v>5146.2649163817932</v>
      </c>
      <c r="AV459" s="15">
        <f t="shared" ca="1" si="219"/>
        <v>6336.7615876995005</v>
      </c>
      <c r="AW459" s="15">
        <f t="shared" ca="1" si="220"/>
        <v>7353.2445483385409</v>
      </c>
      <c r="AX459" s="15">
        <f t="shared" ca="1" si="221"/>
        <v>8479.6604785377694</v>
      </c>
      <c r="AY459" s="15">
        <f t="shared" ca="1" si="222"/>
        <v>9055.1549857133268</v>
      </c>
      <c r="AZ459" s="15">
        <f t="shared" ca="1" si="223"/>
        <v>9688.9803968625165</v>
      </c>
      <c r="BA459" s="15">
        <f t="shared" ca="1" si="224"/>
        <v>12097.94029320859</v>
      </c>
      <c r="BB459" s="15">
        <f t="shared" ca="1" si="225"/>
        <v>16615.53841507759</v>
      </c>
      <c r="BC459" s="15">
        <f t="shared" ca="1" si="226"/>
        <v>15884.681790542571</v>
      </c>
      <c r="BD459" s="15">
        <f t="shared" ca="1" si="227"/>
        <v>24145.532279559906</v>
      </c>
      <c r="BE459" s="15">
        <f t="shared" ca="1" si="228"/>
        <v>26760.964787353994</v>
      </c>
      <c r="BF459" s="15">
        <f ca="1">Inputs!$B$13*EXP($B$9-0.5*C$6^2+C$6*Y459)</f>
        <v>14350.053657370716</v>
      </c>
      <c r="BG459" s="15">
        <f t="shared" ca="1" si="229"/>
        <v>18540.633826258694</v>
      </c>
      <c r="BH459" s="15">
        <f t="shared" ca="1" si="230"/>
        <v>21178.10967078558</v>
      </c>
      <c r="BI459" s="15">
        <f t="shared" ca="1" si="231"/>
        <v>23549.954822259126</v>
      </c>
      <c r="BJ459" s="15">
        <f t="shared" ca="1" si="232"/>
        <v>27697.411215909455</v>
      </c>
      <c r="BK459" s="15">
        <f t="shared" ca="1" si="233"/>
        <v>26971.253460454453</v>
      </c>
      <c r="BL459" s="15">
        <f t="shared" ca="1" si="234"/>
        <v>28128.107806768254</v>
      </c>
      <c r="BM459" s="15">
        <f t="shared" ca="1" si="235"/>
        <v>32109.02451784701</v>
      </c>
      <c r="BN459" s="15">
        <f t="shared" ca="1" si="236"/>
        <v>36318.748278039107</v>
      </c>
      <c r="BO459" s="15">
        <f t="shared" ca="1" si="237"/>
        <v>42701.407564890396</v>
      </c>
      <c r="BP459" s="15">
        <f t="shared" ca="1" si="238"/>
        <v>49191.55031644975</v>
      </c>
      <c r="BQ459" s="15">
        <f ca="1">Inputs!$B$20*EXP($B$10-0.5*C$7^2+C$7*AJ459)</f>
        <v>4287.566415958604</v>
      </c>
      <c r="BR459" s="15">
        <f t="shared" ca="1" si="239"/>
        <v>7417.0655970053313</v>
      </c>
      <c r="BS459" s="15">
        <f t="shared" ca="1" si="240"/>
        <v>9974.706722678091</v>
      </c>
      <c r="BT459" s="15">
        <f t="shared" ca="1" si="241"/>
        <v>11196.661611806216</v>
      </c>
      <c r="BU459" s="15">
        <f t="shared" ca="1" si="242"/>
        <v>18044.130304912022</v>
      </c>
      <c r="BV459" s="15">
        <f t="shared" ca="1" si="243"/>
        <v>27654.017253569546</v>
      </c>
      <c r="BW459" s="15">
        <f t="shared" ca="1" si="244"/>
        <v>35990.745651483354</v>
      </c>
      <c r="BX459" s="15">
        <f t="shared" ca="1" si="245"/>
        <v>37588.101412354328</v>
      </c>
      <c r="BY459" s="15">
        <f t="shared" ca="1" si="246"/>
        <v>44457.928100789984</v>
      </c>
      <c r="BZ459" s="15">
        <f t="shared" ca="1" si="247"/>
        <v>64403.939908276181</v>
      </c>
      <c r="CA459" s="15">
        <f t="shared" ca="1" si="248"/>
        <v>85765.108341442145</v>
      </c>
      <c r="CB459" s="15">
        <f ca="1">(AU459*DCF!C$10-DCF!C$5*MAX(AU459*DCF!C$10,0)-MAX(AU459-Inputs!$B$6,0)/Inputs!$B$10)*DCF!C$6</f>
        <v>1041.7621690020246</v>
      </c>
      <c r="CC459" s="15">
        <f ca="1">(AV459*DCF!D$10-DCF!D$5*MAX(AV459*DCF!D$10,0)-MAX(AV459-AU459,0)/Inputs!$B$10)*DCF!D$6</f>
        <v>1254.2712510616395</v>
      </c>
      <c r="CD459" s="15">
        <f ca="1">(AW459*DCF!E$10-DCF!E$5*MAX(AW459*DCF!E$10,0)-MAX(AW459-AV459,0)/Inputs!$B$10)*DCF!E$6</f>
        <v>1468.7930554094119</v>
      </c>
      <c r="CE459" s="15">
        <f ca="1">(AX459*DCF!F$10-DCF!F$5*MAX(AX459*DCF!F$10,0)-MAX(AX459-AW459,0)/Inputs!$B$10)*DCF!F$6</f>
        <v>1616.7171406238469</v>
      </c>
      <c r="CF459" s="15">
        <f ca="1">(AY459*DCF!G$10-DCF!G$5*MAX(AY459*DCF!G$10,0)-MAX(AY459-AX459,0)/Inputs!$B$10)*DCF!G$6</f>
        <v>1755.1027716256115</v>
      </c>
      <c r="CG459" s="15">
        <f ca="1">(AZ459*DCF!H$10-DCF!H$5*MAX(AZ459*DCF!H$10,0)-MAX(AZ459-AY459,0)/Inputs!$B$10)*DCF!H$6</f>
        <v>1768.5754292090132</v>
      </c>
      <c r="CH459" s="15">
        <f ca="1">(BA459*DCF!I$10-DCF!I$5*MAX(BA459*DCF!I$10,0)-MAX(BA459-AZ459,0)/Inputs!$B$10)*DCF!I$6</f>
        <v>1814.6985320359634</v>
      </c>
      <c r="CI459" s="15">
        <f ca="1">(BB459*DCF!J$10-DCF!J$5*MAX(BB459*DCF!J$10,0)-MAX(BB459-BA459,0)/Inputs!$B$10)*DCF!J$6</f>
        <v>2166.6973941380147</v>
      </c>
      <c r="CJ459" s="15">
        <f ca="1">(BC459*DCF!K$10-DCF!K$5*MAX(BC459*DCF!K$10,0)-MAX(BC459-BB459,0)/Inputs!$B$10)*DCF!K$6</f>
        <v>2557.1786588215332</v>
      </c>
      <c r="CK459" s="15">
        <f ca="1">(BD459*DCF!L$10-DCF!L$5*MAX(BD459*DCF!L$10,0)-MAX(BD459-BC459,0)/Inputs!$B$10)*DCF!L$6</f>
        <v>2573.3436953490154</v>
      </c>
      <c r="CL459" s="15">
        <f ca="1">(BE459*DCF!M$10-DCF!M$5*MAX(BE459*DCF!M$10,0)-MAX(BE459-BD459,0)/Inputs!$B$10)*DCF!M$6</f>
        <v>3463.8769003501425</v>
      </c>
      <c r="CM459" s="15">
        <f ca="1">(BF459*DCF!C$28-DCF!C$5*MAX(BF459*DCF!C$28,0)-MAX(BF459-Inputs!$B$13,0)/Inputs!$B$17)*DCF!C$6</f>
        <v>3695.2342627292205</v>
      </c>
      <c r="CN459" s="15">
        <f ca="1">(BG459*DCF!D$28-DCF!D$5*MAX(BG459*DCF!D$28,0)-MAX(BG459-BF459,0)/Inputs!$B$17)*DCF!D$6</f>
        <v>4566.6013929505807</v>
      </c>
      <c r="CO459" s="15">
        <f ca="1">(BH459*DCF!E$28-DCF!E$5*MAX(BH459*DCF!E$28,0)-MAX(BH459-BG459,0)/Inputs!$B$17)*DCF!E$6</f>
        <v>5478.2075809030703</v>
      </c>
      <c r="CP459" s="15">
        <f ca="1">(BI459*DCF!F$28-DCF!F$5*MAX(BI459*DCF!F$28,0)-MAX(BI459-BH459,0)/Inputs!$B$17)*DCF!F$6</f>
        <v>5961.3605084237861</v>
      </c>
      <c r="CQ459" s="15">
        <f ca="1">(BJ459*DCF!G$28-DCF!G$5*MAX(BJ459*DCF!G$28,0)-MAX(BJ459-BI459,0)/Inputs!$B$17)*DCF!G$6</f>
        <v>6488.7422860754732</v>
      </c>
      <c r="CR459" s="15">
        <f ca="1">(BK459*DCF!H$28-DCF!H$5*MAX(BK459*DCF!H$28,0)-MAX(BK459-BJ459,0)/Inputs!$B$17)*DCF!H$6</f>
        <v>6670.2885472786566</v>
      </c>
      <c r="CS459" s="15">
        <f ca="1">(BL459*DCF!I$28-DCF!I$5*MAX(BL459*DCF!I$28,0)-MAX(BL459-BK459,0)/Inputs!$B$17)*DCF!I$6</f>
        <v>6448.3659139371202</v>
      </c>
      <c r="CT459" s="15">
        <f ca="1">(BM459*DCF!J$28-DCF!J$5*MAX(BM459*DCF!J$28,0)-MAX(BM459-BL459,0)/Inputs!$B$17)*DCF!J$6</f>
        <v>6635.1410073914203</v>
      </c>
      <c r="CU459" s="15">
        <f ca="1">(BN459*DCF!K$28-DCF!K$5*MAX(BN459*DCF!K$28,0)-MAX(BN459-BM459,0)/Inputs!$B$17)*DCF!K$6</f>
        <v>7154.2755924411622</v>
      </c>
      <c r="CV459" s="15">
        <f ca="1">(BO459*DCF!L$28-DCF!L$5*MAX(BO459*DCF!L$28,0)-MAX(BO459-BN459,0)/Inputs!$B$17)*DCF!L$6</f>
        <v>7797.6185650416583</v>
      </c>
      <c r="CW459" s="15">
        <f ca="1">(BP459*DCF!M$28-DCF!M$5*MAX(BP459*DCF!M$28,0)-MAX(BP459-BO459,0)/Inputs!$B$17)*DCF!M$6</f>
        <v>8577.0163746372618</v>
      </c>
      <c r="CX459" s="15">
        <f ca="1">(BQ459*DCF!C$46-DCF!C$5*MAX(BQ459*DCF!C$46,0)-MAX(BQ459-Inputs!$B$20,0)/Inputs!$B$24)*DCF!C$6</f>
        <v>-1492.0783482392176</v>
      </c>
      <c r="CY459" s="15">
        <f ca="1">(BR459*DCF!D$46-DCF!D$5*MAX(BR459*DCF!D$46,0)-MAX(BR459-BQ459,0)/Inputs!$B$24)*DCF!D$6</f>
        <v>-2601.2514525540632</v>
      </c>
      <c r="CZ459" s="15">
        <f ca="1">(BS459*DCF!E$46-DCF!E$5*MAX(BS459*DCF!E$46,0)-MAX(BS459-BR459,0)/Inputs!$B$24)*DCF!E$6</f>
        <v>-2187.6781582177741</v>
      </c>
      <c r="DA459" s="15">
        <f ca="1">(BT459*DCF!F$46-DCF!F$5*MAX(BT459*DCF!F$46,0)-MAX(BT459-BS459,0)/Inputs!$B$24)*DCF!F$6</f>
        <v>-1260.3640933388765</v>
      </c>
      <c r="DB459" s="15">
        <f ca="1">(BU459*DCF!G$46-DCF!G$5*MAX(BU459*DCF!G$46,0)-MAX(BU459-BT459,0)/Inputs!$B$24)*DCF!G$6</f>
        <v>-2910.3220715074713</v>
      </c>
      <c r="DC459" s="15">
        <f ca="1">(BV459*DCF!H$46-DCF!H$5*MAX(BV459*DCF!H$46,0)-MAX(BV459-BU459,0)/Inputs!$B$24)*DCF!H$6</f>
        <v>-2986.2134885410887</v>
      </c>
      <c r="DD459" s="15">
        <f ca="1">(BW459*DCF!I$46-DCF!I$5*MAX(BW459*DCF!I$46,0)-MAX(BW459-BV459,0)/Inputs!$B$24)*DCF!I$6</f>
        <v>-1561.9319923350272</v>
      </c>
      <c r="DE459" s="15">
        <f ca="1">(BX459*DCF!J$46-DCF!J$5*MAX(BX459*DCF!J$46,0)-MAX(BX459-BW459,0)/Inputs!$B$24)*DCF!J$6</f>
        <v>1153.1242294997164</v>
      </c>
      <c r="DF459" s="15">
        <f ca="1">(BY459*DCF!K$46-DCF!K$5*MAX(BY459*DCF!K$46,0)-MAX(BY459-BX459,0)/Inputs!$B$24)*DCF!K$6</f>
        <v>856.66052710330655</v>
      </c>
      <c r="DG459" s="15">
        <f ca="1">(BZ459*DCF!L$46-DCF!L$5*MAX(BZ459*DCF!L$46,0)-MAX(BZ459-BY459,0)/Inputs!$B$24)*DCF!L$6</f>
        <v>-61.902022433261791</v>
      </c>
      <c r="DH459" s="15">
        <f ca="1">(CA459*DCF!M$46-DCF!M$5*MAX(CA459*DCF!M$46,0)-MAX(CA459-BZ459,0)/Inputs!$B$24)*DCF!M$6</f>
        <v>2257.963150464725</v>
      </c>
      <c r="DI459" s="15">
        <f ca="1">SUM(CB459:CL459)+BE459*DCF!M$10*(1+Inputs!$B$30)*(1-Inputs!$B$33)*(1-Inputs!$B$30/Inputs!$B$31)/(Inputs!$B$29-Inputs!$B$30)*DCF!M$6</f>
        <v>95957.135877956607</v>
      </c>
      <c r="DJ459" s="15">
        <f ca="1">SUM(CM459:CW459)+BP459*DCF!M$28*(1+Inputs!$B$30)*(1-Inputs!$B$33)*(1-Inputs!$B$30/Inputs!$B$31)/(Inputs!$B$29-Inputs!$B$30)*DCF!M$6</f>
        <v>252007.16539393016</v>
      </c>
      <c r="DK459" s="15">
        <f ca="1">SUM(CX459:DH459)+CA459*DCF!M$46*(1+Inputs!$B$30)*(1-Inputs!$B$33)*(1-Inputs!$B$30/Inputs!$B$31)/(Inputs!$B$29-Inputs!$B$30)*DCF!M$6</f>
        <v>121809.02330233491</v>
      </c>
      <c r="DM459" s="15">
        <f ca="1">DI459+DJ459+DK459+Inputs!$B$34+Inputs!$B$36-Inputs!$B$35</f>
        <v>546624.32457422174</v>
      </c>
    </row>
    <row r="460" spans="1:117" x14ac:dyDescent="0.75">
      <c r="A460" s="11">
        <v>447</v>
      </c>
      <c r="C460" s="23">
        <f t="shared" ca="1" si="254"/>
        <v>-0.97046626963698224</v>
      </c>
      <c r="D460" s="23">
        <f t="shared" ca="1" si="254"/>
        <v>0.3178221884595771</v>
      </c>
      <c r="E460" s="23">
        <f t="shared" ca="1" si="254"/>
        <v>0.4748868754628387</v>
      </c>
      <c r="F460" s="23">
        <f t="shared" ca="1" si="254"/>
        <v>1.1725178050280636</v>
      </c>
      <c r="G460" s="23">
        <f t="shared" ca="1" si="254"/>
        <v>-0.8555790339514816</v>
      </c>
      <c r="H460" s="23">
        <f t="shared" ca="1" si="254"/>
        <v>0.76161485992996092</v>
      </c>
      <c r="I460" s="23">
        <f t="shared" ca="1" si="254"/>
        <v>1.5670973217375428</v>
      </c>
      <c r="J460" s="23">
        <f t="shared" ca="1" si="254"/>
        <v>-0.92874117603851147</v>
      </c>
      <c r="K460" s="23">
        <f t="shared" ca="1" si="254"/>
        <v>4.590477523603833E-2</v>
      </c>
      <c r="L460" s="23">
        <f t="shared" ca="1" si="254"/>
        <v>0.51489029864042257</v>
      </c>
      <c r="M460" s="23">
        <f t="shared" ca="1" si="254"/>
        <v>-1.2852427117431553</v>
      </c>
      <c r="N460" s="23">
        <f ca="1">SQRT(Inputs!$B$38)*C460+SQRT(1-Inputs!$B$38)*_xlfn.NORM.S.INV(RAND())</f>
        <v>0.94022517340795475</v>
      </c>
      <c r="O460" s="23">
        <f ca="1">SQRT(Inputs!$B$38)*D460+SQRT(1-Inputs!$B$38)*_xlfn.NORM.S.INV(RAND())</f>
        <v>0.96605963115274007</v>
      </c>
      <c r="P460" s="23">
        <f ca="1">SQRT(Inputs!$B$38)*E460+SQRT(1-Inputs!$B$38)*_xlfn.NORM.S.INV(RAND())</f>
        <v>8.4712253462577575E-2</v>
      </c>
      <c r="Q460" s="23">
        <f ca="1">SQRT(Inputs!$B$38)*F460+SQRT(1-Inputs!$B$38)*_xlfn.NORM.S.INV(RAND())</f>
        <v>0.62030448500082114</v>
      </c>
      <c r="R460" s="23">
        <f ca="1">SQRT(Inputs!$B$38)*G460+SQRT(1-Inputs!$B$38)*_xlfn.NORM.S.INV(RAND())</f>
        <v>-0.33080363666519419</v>
      </c>
      <c r="S460" s="23">
        <f ca="1">SQRT(Inputs!$B$38)*H460+SQRT(1-Inputs!$B$38)*_xlfn.NORM.S.INV(RAND())</f>
        <v>2.4596740471713971</v>
      </c>
      <c r="T460" s="23">
        <f ca="1">SQRT(Inputs!$B$38)*I460+SQRT(1-Inputs!$B$38)*_xlfn.NORM.S.INV(RAND())</f>
        <v>1.9010551110392231</v>
      </c>
      <c r="U460" s="23">
        <f ca="1">SQRT(Inputs!$B$38)*J460+SQRT(1-Inputs!$B$38)*_xlfn.NORM.S.INV(RAND())</f>
        <v>-0.13697406143084345</v>
      </c>
      <c r="V460" s="23">
        <f ca="1">SQRT(Inputs!$B$38)*K460+SQRT(1-Inputs!$B$38)*_xlfn.NORM.S.INV(RAND())</f>
        <v>-0.40202172339462106</v>
      </c>
      <c r="W460" s="23">
        <f ca="1">SQRT(Inputs!$B$38)*L460+SQRT(1-Inputs!$B$38)*_xlfn.NORM.S.INV(RAND())</f>
        <v>0.97696379043256187</v>
      </c>
      <c r="X460" s="23">
        <f ca="1">SQRT(Inputs!$B$38)*M460+SQRT(1-Inputs!$B$38)*_xlfn.NORM.S.INV(RAND())</f>
        <v>1.6794034656222911</v>
      </c>
      <c r="Y460" s="23">
        <f ca="1">SQRT(Inputs!$B$38)*C460+SQRT(1-Inputs!$B$38)*_xlfn.NORM.S.INV(RAND())</f>
        <v>-0.14632985304046181</v>
      </c>
      <c r="Z460" s="23">
        <f ca="1">SQRT(Inputs!$B$38)*D460+SQRT(1-Inputs!$B$38)*_xlfn.NORM.S.INV(RAND())</f>
        <v>1.3917310855652121</v>
      </c>
      <c r="AA460" s="23">
        <f ca="1">SQRT(Inputs!$B$38)*E460+SQRT(1-Inputs!$B$38)*_xlfn.NORM.S.INV(RAND())</f>
        <v>-2.0791195443655224</v>
      </c>
      <c r="AB460" s="23">
        <f ca="1">SQRT(Inputs!$B$38)*F460+SQRT(1-Inputs!$B$38)*_xlfn.NORM.S.INV(RAND())</f>
        <v>-0.57613537648774837</v>
      </c>
      <c r="AC460" s="23">
        <f ca="1">SQRT(Inputs!$B$38)*G460+SQRT(1-Inputs!$B$38)*_xlfn.NORM.S.INV(RAND())</f>
        <v>0.63945454949368175</v>
      </c>
      <c r="AD460" s="23">
        <f ca="1">SQRT(Inputs!$B$38)*H460+SQRT(1-Inputs!$B$38)*_xlfn.NORM.S.INV(RAND())</f>
        <v>-0.24214986781422082</v>
      </c>
      <c r="AE460" s="23">
        <f ca="1">SQRT(Inputs!$B$38)*I460+SQRT(1-Inputs!$B$38)*_xlfn.NORM.S.INV(RAND())</f>
        <v>2.1832661581238666</v>
      </c>
      <c r="AF460" s="23">
        <f ca="1">SQRT(Inputs!$B$38)*J460+SQRT(1-Inputs!$B$38)*_xlfn.NORM.S.INV(RAND())</f>
        <v>0.29168929099000196</v>
      </c>
      <c r="AG460" s="23">
        <f ca="1">SQRT(Inputs!$B$38)*K460+SQRT(1-Inputs!$B$38)*_xlfn.NORM.S.INV(RAND())</f>
        <v>-0.20929814722524115</v>
      </c>
      <c r="AH460" s="23">
        <f ca="1">SQRT(Inputs!$B$38)*L460+SQRT(1-Inputs!$B$38)*_xlfn.NORM.S.INV(RAND())</f>
        <v>0.46965620406917113</v>
      </c>
      <c r="AI460" s="23">
        <f ca="1">SQRT(Inputs!$B$38)*M460+SQRT(1-Inputs!$B$38)*_xlfn.NORM.S.INV(RAND())</f>
        <v>-0.60329409042079496</v>
      </c>
      <c r="AJ460" s="23">
        <f ca="1">SQRT(Inputs!$B$38)*C460+SQRT(1-Inputs!$B$38)*_xlfn.NORM.S.INV(RAND())</f>
        <v>-1.5967506648741203</v>
      </c>
      <c r="AK460" s="23">
        <f ca="1">SQRT(Inputs!$B$38)*D460+SQRT(1-Inputs!$B$38)*_xlfn.NORM.S.INV(RAND())</f>
        <v>0.19011255023124279</v>
      </c>
      <c r="AL460" s="23">
        <f ca="1">SQRT(Inputs!$B$38)*E460+SQRT(1-Inputs!$B$38)*_xlfn.NORM.S.INV(RAND())</f>
        <v>0.53087509176473247</v>
      </c>
      <c r="AM460" s="23">
        <f ca="1">SQRT(Inputs!$B$38)*F460+SQRT(1-Inputs!$B$38)*_xlfn.NORM.S.INV(RAND())</f>
        <v>0.19060637899172728</v>
      </c>
      <c r="AN460" s="23">
        <f ca="1">SQRT(Inputs!$B$38)*G460+SQRT(1-Inputs!$B$38)*_xlfn.NORM.S.INV(RAND())</f>
        <v>-1.2995349107413405</v>
      </c>
      <c r="AO460" s="23">
        <f ca="1">SQRT(Inputs!$B$38)*H460+SQRT(1-Inputs!$B$38)*_xlfn.NORM.S.INV(RAND())</f>
        <v>-0.26896078059450396</v>
      </c>
      <c r="AP460" s="23">
        <f ca="1">SQRT(Inputs!$B$38)*I460+SQRT(1-Inputs!$B$38)*_xlfn.NORM.S.INV(RAND())</f>
        <v>1.3238460489950075</v>
      </c>
      <c r="AQ460" s="23">
        <f ca="1">SQRT(Inputs!$B$38)*J460+SQRT(1-Inputs!$B$38)*_xlfn.NORM.S.INV(RAND())</f>
        <v>-0.82355221258861366</v>
      </c>
      <c r="AR460" s="23">
        <f ca="1">SQRT(Inputs!$B$38)*K460+SQRT(1-Inputs!$B$38)*_xlfn.NORM.S.INV(RAND())</f>
        <v>1.6147622663758021</v>
      </c>
      <c r="AS460" s="23">
        <f ca="1">SQRT(Inputs!$B$38)*L460+SQRT(1-Inputs!$B$38)*_xlfn.NORM.S.INV(RAND())</f>
        <v>1.1063111950006306</v>
      </c>
      <c r="AT460" s="23">
        <f ca="1">SQRT(Inputs!$B$38)*M460+SQRT(1-Inputs!$B$38)*_xlfn.NORM.S.INV(RAND())</f>
        <v>1.0232672198534321</v>
      </c>
      <c r="AU460" s="15">
        <f ca="1">Inputs!$B$6*EXP($B$8-0.5*C$5^2+C$5*N460)</f>
        <v>5777.980790858629</v>
      </c>
      <c r="AV460" s="15">
        <f t="shared" ca="1" si="219"/>
        <v>8106.6024223082422</v>
      </c>
      <c r="AW460" s="15">
        <f t="shared" ca="1" si="220"/>
        <v>9998.1547778699969</v>
      </c>
      <c r="AX460" s="15">
        <f t="shared" ca="1" si="221"/>
        <v>13190.342888481688</v>
      </c>
      <c r="AY460" s="15">
        <f t="shared" ca="1" si="222"/>
        <v>15509.045912838896</v>
      </c>
      <c r="AZ460" s="15">
        <f t="shared" ca="1" si="223"/>
        <v>24868.707518657669</v>
      </c>
      <c r="BA460" s="15">
        <f t="shared" ca="1" si="224"/>
        <v>37132.381244470111</v>
      </c>
      <c r="BB460" s="15">
        <f t="shared" ca="1" si="225"/>
        <v>44841.727312109382</v>
      </c>
      <c r="BC460" s="15">
        <f t="shared" ca="1" si="226"/>
        <v>52829.253678463065</v>
      </c>
      <c r="BD460" s="15">
        <f t="shared" ca="1" si="227"/>
        <v>70913.567846855556</v>
      </c>
      <c r="BE460" s="15">
        <f t="shared" ca="1" si="228"/>
        <v>101257.4875494735</v>
      </c>
      <c r="BF460" s="15">
        <f ca="1">Inputs!$B$13*EXP($B$9-0.5*C$6^2+C$6*Y460)</f>
        <v>13435.552925018215</v>
      </c>
      <c r="BG460" s="15">
        <f t="shared" ca="1" si="229"/>
        <v>21048.720983693522</v>
      </c>
      <c r="BH460" s="15">
        <f t="shared" ca="1" si="230"/>
        <v>18216.736817955029</v>
      </c>
      <c r="BI460" s="15">
        <f t="shared" ca="1" si="231"/>
        <v>20407.641030389961</v>
      </c>
      <c r="BJ460" s="15">
        <f t="shared" ca="1" si="232"/>
        <v>27434.12323914672</v>
      </c>
      <c r="BK460" s="15">
        <f t="shared" ca="1" si="233"/>
        <v>32578.276484743306</v>
      </c>
      <c r="BL460" s="15">
        <f t="shared" ca="1" si="234"/>
        <v>53105.17648020637</v>
      </c>
      <c r="BM460" s="15">
        <f t="shared" ca="1" si="235"/>
        <v>67686.495879506183</v>
      </c>
      <c r="BN460" s="15">
        <f t="shared" ca="1" si="236"/>
        <v>81183.954212039665</v>
      </c>
      <c r="BO460" s="15">
        <f t="shared" ca="1" si="237"/>
        <v>105493.28928222967</v>
      </c>
      <c r="BP460" s="15">
        <f t="shared" ca="1" si="238"/>
        <v>121264.11595034121</v>
      </c>
      <c r="BQ460" s="15">
        <f ca="1">Inputs!$B$20*EXP($B$10-0.5*C$7^2+C$7*AJ460)</f>
        <v>2434.7244511381673</v>
      </c>
      <c r="BR460" s="15">
        <f t="shared" ca="1" si="239"/>
        <v>3509.210392617812</v>
      </c>
      <c r="BS460" s="15">
        <f t="shared" ca="1" si="240"/>
        <v>5596.9802901232651</v>
      </c>
      <c r="BT460" s="15">
        <f t="shared" ca="1" si="241"/>
        <v>8112.6969979462729</v>
      </c>
      <c r="BU460" s="15">
        <f t="shared" ca="1" si="242"/>
        <v>8209.7085869046332</v>
      </c>
      <c r="BV460" s="15">
        <f t="shared" ca="1" si="243"/>
        <v>10750.489459588718</v>
      </c>
      <c r="BW460" s="15">
        <f t="shared" ca="1" si="244"/>
        <v>19852.990404635046</v>
      </c>
      <c r="BX460" s="15">
        <f t="shared" ca="1" si="245"/>
        <v>23541.594729732635</v>
      </c>
      <c r="BY460" s="15">
        <f t="shared" ca="1" si="246"/>
        <v>44926.160425362381</v>
      </c>
      <c r="BZ460" s="15">
        <f t="shared" ca="1" si="247"/>
        <v>77254.895825152766</v>
      </c>
      <c r="CA460" s="15">
        <f t="shared" ca="1" si="248"/>
        <v>130160.32347947772</v>
      </c>
      <c r="CB460" s="15">
        <f ca="1">(AU460*DCF!C$10-DCF!C$5*MAX(AU460*DCF!C$10,0)-MAX(AU460-Inputs!$B$6,0)/Inputs!$B$10)*DCF!C$6</f>
        <v>1037.2579222194477</v>
      </c>
      <c r="CC460" s="15">
        <f ca="1">(AV460*DCF!D$10-DCF!D$5*MAX(AV460*DCF!D$10,0)-MAX(AV460-AU460,0)/Inputs!$B$10)*DCF!D$6</f>
        <v>1408.1559795375169</v>
      </c>
      <c r="CD460" s="15">
        <f ca="1">(AW460*DCF!E$10-DCF!E$5*MAX(AW460*DCF!E$10,0)-MAX(AW460-AV460,0)/Inputs!$B$10)*DCF!E$6</f>
        <v>1882.3588581528509</v>
      </c>
      <c r="CE460" s="15">
        <f ca="1">(AX460*DCF!F$10-DCF!F$5*MAX(AX460*DCF!F$10,0)-MAX(AX460-AW460,0)/Inputs!$B$10)*DCF!F$6</f>
        <v>2215.2156291342562</v>
      </c>
      <c r="CF460" s="15">
        <f ca="1">(AY460*DCF!G$10-DCF!G$5*MAX(AY460*DCF!G$10,0)-MAX(AY460-AX460,0)/Inputs!$B$10)*DCF!G$6</f>
        <v>2749.7866783254553</v>
      </c>
      <c r="CG460" s="15">
        <f ca="1">(AZ460*DCF!H$10-DCF!H$5*MAX(AZ460*DCF!H$10,0)-MAX(AZ460-AY460,0)/Inputs!$B$10)*DCF!H$6</f>
        <v>3166.3016903878552</v>
      </c>
      <c r="CH460" s="15">
        <f ca="1">(BA460*DCF!I$10-DCF!I$5*MAX(BA460*DCF!I$10,0)-MAX(BA460-AZ460,0)/Inputs!$B$10)*DCF!I$6</f>
        <v>4771.0592886527002</v>
      </c>
      <c r="CI460" s="15">
        <f ca="1">(BB460*DCF!J$10-DCF!J$5*MAX(BB460*DCF!J$10,0)-MAX(BB460-BA460,0)/Inputs!$B$10)*DCF!J$6</f>
        <v>6526.720097385064</v>
      </c>
      <c r="CJ460" s="15">
        <f ca="1">(BC460*DCF!K$10-DCF!K$5*MAX(BC460*DCF!K$10,0)-MAX(BC460-BB460,0)/Inputs!$B$10)*DCF!K$6</f>
        <v>7386.529300741312</v>
      </c>
      <c r="CK460" s="15">
        <f ca="1">(BD460*DCF!L$10-DCF!L$5*MAX(BD460*DCF!L$10,0)-MAX(BD460-BC460,0)/Inputs!$B$10)*DCF!L$6</f>
        <v>8356.5198888464765</v>
      </c>
      <c r="CL460" s="15">
        <f ca="1">(BE460*DCF!M$10-DCF!M$5*MAX(BE460*DCF!M$10,0)-MAX(BE460-BD460,0)/Inputs!$B$10)*DCF!M$6</f>
        <v>10663.835731845436</v>
      </c>
      <c r="CM460" s="15">
        <f ca="1">(BF460*DCF!C$28-DCF!C$5*MAX(BF460*DCF!C$28,0)-MAX(BF460-Inputs!$B$13,0)/Inputs!$B$17)*DCF!C$6</f>
        <v>3627.3357295501469</v>
      </c>
      <c r="CN460" s="15">
        <f ca="1">(BG460*DCF!D$28-DCF!D$5*MAX(BG460*DCF!D$28,0)-MAX(BG460-BF460,0)/Inputs!$B$17)*DCF!D$6</f>
        <v>4575.0959856050686</v>
      </c>
      <c r="CO460" s="15">
        <f ca="1">(BH460*DCF!E$28-DCF!E$5*MAX(BH460*DCF!E$28,0)-MAX(BH460-BG460,0)/Inputs!$B$17)*DCF!E$6</f>
        <v>5159.3042421387145</v>
      </c>
      <c r="CP460" s="15">
        <f ca="1">(BI460*DCF!F$28-DCF!F$5*MAX(BI460*DCF!F$28,0)-MAX(BI460-BH460,0)/Inputs!$B$17)*DCF!F$6</f>
        <v>5141.2482431284552</v>
      </c>
      <c r="CQ460" s="15">
        <f ca="1">(BJ460*DCF!G$28-DCF!G$5*MAX(BJ460*DCF!G$28,0)-MAX(BJ460-BI460,0)/Inputs!$B$17)*DCF!G$6</f>
        <v>5936.2065221456478</v>
      </c>
      <c r="CR460" s="15">
        <f ca="1">(BK460*DCF!H$28-DCF!H$5*MAX(BK460*DCF!H$28,0)-MAX(BK460-BJ460,0)/Inputs!$B$17)*DCF!H$6</f>
        <v>7257.7101507866164</v>
      </c>
      <c r="CS460" s="15">
        <f ca="1">(BL460*DCF!I$28-DCF!I$5*MAX(BL460*DCF!I$28,0)-MAX(BL460-BK460,0)/Inputs!$B$17)*DCF!I$6</f>
        <v>9541.6040877441792</v>
      </c>
      <c r="CT460" s="15">
        <f ca="1">(BM460*DCF!J$28-DCF!J$5*MAX(BM460*DCF!J$28,0)-MAX(BM460-BL460,0)/Inputs!$B$17)*DCF!J$6</f>
        <v>13166.343831968701</v>
      </c>
      <c r="CU460" s="15">
        <f ca="1">(BN460*DCF!K$28-DCF!K$5*MAX(BN460*DCF!K$28,0)-MAX(BN460-BM460,0)/Inputs!$B$17)*DCF!K$6</f>
        <v>15491.431057688362</v>
      </c>
      <c r="CV460" s="15">
        <f ca="1">(BO460*DCF!L$28-DCF!L$5*MAX(BO460*DCF!L$28,0)-MAX(BO460-BN460,0)/Inputs!$B$17)*DCF!L$6</f>
        <v>18297.483703951468</v>
      </c>
      <c r="CW460" s="15">
        <f ca="1">(BP460*DCF!M$28-DCF!M$5*MAX(BP460*DCF!M$28,0)-MAX(BP460-BO460,0)/Inputs!$B$17)*DCF!M$6</f>
        <v>21167.419059174168</v>
      </c>
      <c r="CX460" s="15">
        <f ca="1">(BQ460*DCF!C$46-DCF!C$5*MAX(BQ460*DCF!C$46,0)-MAX(BQ460-Inputs!$B$20,0)/Inputs!$B$24)*DCF!C$6</f>
        <v>-562.29202104807553</v>
      </c>
      <c r="CY460" s="15">
        <f ca="1">(BR460*DCF!D$46-DCF!D$5*MAX(BR460*DCF!D$46,0)-MAX(BR460-BQ460,0)/Inputs!$B$24)*DCF!D$6</f>
        <v>-1057.4146103618962</v>
      </c>
      <c r="CZ460" s="15">
        <f ca="1">(BS460*DCF!E$46-DCF!E$5*MAX(BS460*DCF!E$46,0)-MAX(BS460-BR460,0)/Inputs!$B$24)*DCF!E$6</f>
        <v>-1484.7940825813475</v>
      </c>
      <c r="DA460" s="15">
        <f ca="1">(BT460*DCF!F$46-DCF!F$5*MAX(BT460*DCF!F$46,0)-MAX(BT460-BS460,0)/Inputs!$B$24)*DCF!F$6</f>
        <v>-1506.8698689637031</v>
      </c>
      <c r="DB460" s="15">
        <f ca="1">(BU460*DCF!G$46-DCF!G$5*MAX(BU460*DCF!G$46,0)-MAX(BU460-BT460,0)/Inputs!$B$24)*DCF!G$6</f>
        <v>-308.79115827049225</v>
      </c>
      <c r="DC460" s="15">
        <f ca="1">(BV460*DCF!H$46-DCF!H$5*MAX(BV460*DCF!H$46,0)-MAX(BV460-BU460,0)/Inputs!$B$24)*DCF!H$6</f>
        <v>-789.53208856388699</v>
      </c>
      <c r="DD460" s="15">
        <f ca="1">(BW460*DCF!I$46-DCF!I$5*MAX(BW460*DCF!I$46,0)-MAX(BW460-BV460,0)/Inputs!$B$24)*DCF!I$6</f>
        <v>-2154.4633782590086</v>
      </c>
      <c r="DE460" s="15">
        <f ca="1">(BX460*DCF!J$46-DCF!J$5*MAX(BX460*DCF!J$46,0)-MAX(BX460-BW460,0)/Inputs!$B$24)*DCF!J$6</f>
        <v>9.3471757368326376</v>
      </c>
      <c r="DF460" s="15">
        <f ca="1">(BY460*DCF!K$46-DCF!K$5*MAX(BY460*DCF!K$46,0)-MAX(BY460-BX460,0)/Inputs!$B$24)*DCF!K$6</f>
        <v>-2672.3168673117229</v>
      </c>
      <c r="DG460" s="15">
        <f ca="1">(BZ460*DCF!L$46-DCF!L$5*MAX(BZ460*DCF!L$46,0)-MAX(BZ460-BY460,0)/Inputs!$B$24)*DCF!L$6</f>
        <v>-1975.8264264839797</v>
      </c>
      <c r="DH460" s="15">
        <f ca="1">(CA460*DCF!M$46-DCF!M$5*MAX(CA460*DCF!M$46,0)-MAX(CA460-BZ460,0)/Inputs!$B$24)*DCF!M$6</f>
        <v>-856.14917748191385</v>
      </c>
      <c r="DI460" s="15">
        <f ca="1">SUM(CB460:CL460)+BE460*DCF!M$10*(1+Inputs!$B$30)*(1-Inputs!$B$33)*(1-Inputs!$B$30/Inputs!$B$31)/(Inputs!$B$29-Inputs!$B$30)*DCF!M$6</f>
        <v>331964.66790706711</v>
      </c>
      <c r="DJ460" s="15">
        <f ca="1">SUM(CM460:CW460)+BP460*DCF!M$28*(1+Inputs!$B$30)*(1-Inputs!$B$33)*(1-Inputs!$B$30/Inputs!$B$31)/(Inputs!$B$29-Inputs!$B$30)*DCF!M$6</f>
        <v>559334.03360284888</v>
      </c>
      <c r="DK460" s="15">
        <f ca="1">SUM(CX460:DH460)+CA460*DCF!M$46*(1+Inputs!$B$30)*(1-Inputs!$B$33)*(1-Inputs!$B$30/Inputs!$B$31)/(Inputs!$B$29-Inputs!$B$30)*DCF!M$6</f>
        <v>187884.1760716766</v>
      </c>
      <c r="DM460" s="15">
        <f ca="1">DI460+DJ460+DK460+Inputs!$B$34+Inputs!$B$36-Inputs!$B$35</f>
        <v>1156033.8775815926</v>
      </c>
    </row>
    <row r="461" spans="1:117" x14ac:dyDescent="0.75">
      <c r="A461" s="11">
        <v>448</v>
      </c>
      <c r="C461" s="23">
        <f t="shared" ca="1" si="254"/>
        <v>-1.152750354923354</v>
      </c>
      <c r="D461" s="23">
        <f t="shared" ca="1" si="254"/>
        <v>-1.113904360322306</v>
      </c>
      <c r="E461" s="23">
        <f t="shared" ca="1" si="254"/>
        <v>1.9258002268276124</v>
      </c>
      <c r="F461" s="23">
        <f t="shared" ca="1" si="254"/>
        <v>0.15643194950370198</v>
      </c>
      <c r="G461" s="23">
        <f t="shared" ca="1" si="254"/>
        <v>0.88586538269340154</v>
      </c>
      <c r="H461" s="23">
        <f t="shared" ca="1" si="254"/>
        <v>1.4443334301118795</v>
      </c>
      <c r="I461" s="23">
        <f t="shared" ca="1" si="254"/>
        <v>0.43921936604814693</v>
      </c>
      <c r="J461" s="23">
        <f t="shared" ca="1" si="254"/>
        <v>1.0507836540010214</v>
      </c>
      <c r="K461" s="23">
        <f t="shared" ca="1" si="254"/>
        <v>-3.0862588313416976E-2</v>
      </c>
      <c r="L461" s="23">
        <f t="shared" ca="1" si="254"/>
        <v>-0.58054103455277073</v>
      </c>
      <c r="M461" s="23">
        <f t="shared" ca="1" si="254"/>
        <v>0.50030043437186456</v>
      </c>
      <c r="N461" s="23">
        <f ca="1">SQRT(Inputs!$B$38)*C461+SQRT(1-Inputs!$B$38)*_xlfn.NORM.S.INV(RAND())</f>
        <v>0.70123538569054966</v>
      </c>
      <c r="O461" s="23">
        <f ca="1">SQRT(Inputs!$B$38)*D461+SQRT(1-Inputs!$B$38)*_xlfn.NORM.S.INV(RAND())</f>
        <v>1.427187416668112</v>
      </c>
      <c r="P461" s="23">
        <f ca="1">SQRT(Inputs!$B$38)*E461+SQRT(1-Inputs!$B$38)*_xlfn.NORM.S.INV(RAND())</f>
        <v>0.14120884972887005</v>
      </c>
      <c r="Q461" s="23">
        <f ca="1">SQRT(Inputs!$B$38)*F461+SQRT(1-Inputs!$B$38)*_xlfn.NORM.S.INV(RAND())</f>
        <v>0.43977724597351758</v>
      </c>
      <c r="R461" s="23">
        <f ca="1">SQRT(Inputs!$B$38)*G461+SQRT(1-Inputs!$B$38)*_xlfn.NORM.S.INV(RAND())</f>
        <v>0.21728934415809742</v>
      </c>
      <c r="S461" s="23">
        <f ca="1">SQRT(Inputs!$B$38)*H461+SQRT(1-Inputs!$B$38)*_xlfn.NORM.S.INV(RAND())</f>
        <v>1.4532352834816731</v>
      </c>
      <c r="T461" s="23">
        <f ca="1">SQRT(Inputs!$B$38)*I461+SQRT(1-Inputs!$B$38)*_xlfn.NORM.S.INV(RAND())</f>
        <v>0.61788961075954474</v>
      </c>
      <c r="U461" s="23">
        <f ca="1">SQRT(Inputs!$B$38)*J461+SQRT(1-Inputs!$B$38)*_xlfn.NORM.S.INV(RAND())</f>
        <v>0.94771075469427724</v>
      </c>
      <c r="V461" s="23">
        <f ca="1">SQRT(Inputs!$B$38)*K461+SQRT(1-Inputs!$B$38)*_xlfn.NORM.S.INV(RAND())</f>
        <v>-0.46748368079216113</v>
      </c>
      <c r="W461" s="23">
        <f ca="1">SQRT(Inputs!$B$38)*L461+SQRT(1-Inputs!$B$38)*_xlfn.NORM.S.INV(RAND())</f>
        <v>-0.35142457354393886</v>
      </c>
      <c r="X461" s="23">
        <f ca="1">SQRT(Inputs!$B$38)*M461+SQRT(1-Inputs!$B$38)*_xlfn.NORM.S.INV(RAND())</f>
        <v>-9.3401467322064113E-2</v>
      </c>
      <c r="Y461" s="23">
        <f ca="1">SQRT(Inputs!$B$38)*C461+SQRT(1-Inputs!$B$38)*_xlfn.NORM.S.INV(RAND())</f>
        <v>0.1400597152393005</v>
      </c>
      <c r="Z461" s="23">
        <f ca="1">SQRT(Inputs!$B$38)*D461+SQRT(1-Inputs!$B$38)*_xlfn.NORM.S.INV(RAND())</f>
        <v>-1.2002588625979735</v>
      </c>
      <c r="AA461" s="23">
        <f ca="1">SQRT(Inputs!$B$38)*E461+SQRT(1-Inputs!$B$38)*_xlfn.NORM.S.INV(RAND())</f>
        <v>0.18474859926874532</v>
      </c>
      <c r="AB461" s="23">
        <f ca="1">SQRT(Inputs!$B$38)*F461+SQRT(1-Inputs!$B$38)*_xlfn.NORM.S.INV(RAND())</f>
        <v>-0.36037357511970275</v>
      </c>
      <c r="AC461" s="23">
        <f ca="1">SQRT(Inputs!$B$38)*G461+SQRT(1-Inputs!$B$38)*_xlfn.NORM.S.INV(RAND())</f>
        <v>-0.11152441189358536</v>
      </c>
      <c r="AD461" s="23">
        <f ca="1">SQRT(Inputs!$B$38)*H461+SQRT(1-Inputs!$B$38)*_xlfn.NORM.S.INV(RAND())</f>
        <v>1.0791913762405017</v>
      </c>
      <c r="AE461" s="23">
        <f ca="1">SQRT(Inputs!$B$38)*I461+SQRT(1-Inputs!$B$38)*_xlfn.NORM.S.INV(RAND())</f>
        <v>1.4298294268788942</v>
      </c>
      <c r="AF461" s="23">
        <f ca="1">SQRT(Inputs!$B$38)*J461+SQRT(1-Inputs!$B$38)*_xlfn.NORM.S.INV(RAND())</f>
        <v>0.52955521803203498</v>
      </c>
      <c r="AG461" s="23">
        <f ca="1">SQRT(Inputs!$B$38)*K461+SQRT(1-Inputs!$B$38)*_xlfn.NORM.S.INV(RAND())</f>
        <v>-0.20879714605106864</v>
      </c>
      <c r="AH461" s="23">
        <f ca="1">SQRT(Inputs!$B$38)*L461+SQRT(1-Inputs!$B$38)*_xlfn.NORM.S.INV(RAND())</f>
        <v>-0.250181009537156</v>
      </c>
      <c r="AI461" s="23">
        <f ca="1">SQRT(Inputs!$B$38)*M461+SQRT(1-Inputs!$B$38)*_xlfn.NORM.S.INV(RAND())</f>
        <v>1.4951982187369917</v>
      </c>
      <c r="AJ461" s="23">
        <f ca="1">SQRT(Inputs!$B$38)*C461+SQRT(1-Inputs!$B$38)*_xlfn.NORM.S.INV(RAND())</f>
        <v>-2.3666954453093325</v>
      </c>
      <c r="AK461" s="23">
        <f ca="1">SQRT(Inputs!$B$38)*D461+SQRT(1-Inputs!$B$38)*_xlfn.NORM.S.INV(RAND())</f>
        <v>-1.052599461732205</v>
      </c>
      <c r="AL461" s="23">
        <f ca="1">SQRT(Inputs!$B$38)*E461+SQRT(1-Inputs!$B$38)*_xlfn.NORM.S.INV(RAND())</f>
        <v>0.13064235408749936</v>
      </c>
      <c r="AM461" s="23">
        <f ca="1">SQRT(Inputs!$B$38)*F461+SQRT(1-Inputs!$B$38)*_xlfn.NORM.S.INV(RAND())</f>
        <v>0.66407605575665518</v>
      </c>
      <c r="AN461" s="23">
        <f ca="1">SQRT(Inputs!$B$38)*G461+SQRT(1-Inputs!$B$38)*_xlfn.NORM.S.INV(RAND())</f>
        <v>-0.2625099873848426</v>
      </c>
      <c r="AO461" s="23">
        <f ca="1">SQRT(Inputs!$B$38)*H461+SQRT(1-Inputs!$B$38)*_xlfn.NORM.S.INV(RAND())</f>
        <v>1.2871234495292461</v>
      </c>
      <c r="AP461" s="23">
        <f ca="1">SQRT(Inputs!$B$38)*I461+SQRT(1-Inputs!$B$38)*_xlfn.NORM.S.INV(RAND())</f>
        <v>-0.30882405483965603</v>
      </c>
      <c r="AQ461" s="23">
        <f ca="1">SQRT(Inputs!$B$38)*J461+SQRT(1-Inputs!$B$38)*_xlfn.NORM.S.INV(RAND())</f>
        <v>0.2530343557563523</v>
      </c>
      <c r="AR461" s="23">
        <f ca="1">SQRT(Inputs!$B$38)*K461+SQRT(1-Inputs!$B$38)*_xlfn.NORM.S.INV(RAND())</f>
        <v>0.7907274792961656</v>
      </c>
      <c r="AS461" s="23">
        <f ca="1">SQRT(Inputs!$B$38)*L461+SQRT(1-Inputs!$B$38)*_xlfn.NORM.S.INV(RAND())</f>
        <v>-0.42075231532048341</v>
      </c>
      <c r="AT461" s="23">
        <f ca="1">SQRT(Inputs!$B$38)*M461+SQRT(1-Inputs!$B$38)*_xlfn.NORM.S.INV(RAND())</f>
        <v>1.0231425825482583</v>
      </c>
      <c r="AU461" s="15">
        <f ca="1">Inputs!$B$6*EXP($B$8-0.5*C$5^2+C$5*N461)</f>
        <v>5558.7222216590953</v>
      </c>
      <c r="AV461" s="15">
        <f t="shared" ca="1" si="219"/>
        <v>8346.0917407970483</v>
      </c>
      <c r="AW461" s="15">
        <f t="shared" ca="1" si="220"/>
        <v>10372.264940570209</v>
      </c>
      <c r="AX461" s="15">
        <f t="shared" ca="1" si="221"/>
        <v>13378.7286172727</v>
      </c>
      <c r="AY461" s="15">
        <f t="shared" ca="1" si="222"/>
        <v>16770.395845799925</v>
      </c>
      <c r="AZ461" s="15">
        <f t="shared" ca="1" si="223"/>
        <v>24070.175712544053</v>
      </c>
      <c r="BA461" s="15">
        <f t="shared" ca="1" si="224"/>
        <v>31423.529264724555</v>
      </c>
      <c r="BB461" s="15">
        <f t="shared" ca="1" si="225"/>
        <v>42303.967093085783</v>
      </c>
      <c r="BC461" s="15">
        <f t="shared" ca="1" si="226"/>
        <v>49525.505325512102</v>
      </c>
      <c r="BD461" s="15">
        <f t="shared" ca="1" si="227"/>
        <v>58711.501363128642</v>
      </c>
      <c r="BE461" s="15">
        <f t="shared" ca="1" si="228"/>
        <v>71333.98645570557</v>
      </c>
      <c r="BF461" s="15">
        <f ca="1">Inputs!$B$13*EXP($B$9-0.5*C$6^2+C$6*Y461)</f>
        <v>14220.441436434859</v>
      </c>
      <c r="BG461" s="15">
        <f t="shared" ca="1" si="229"/>
        <v>13956.164837578279</v>
      </c>
      <c r="BH461" s="15">
        <f t="shared" ca="1" si="230"/>
        <v>17582.456056169212</v>
      </c>
      <c r="BI461" s="15">
        <f t="shared" ca="1" si="231"/>
        <v>20362.198096873388</v>
      </c>
      <c r="BJ461" s="15">
        <f t="shared" ca="1" si="232"/>
        <v>24564.642345334745</v>
      </c>
      <c r="BK461" s="15">
        <f t="shared" ca="1" si="233"/>
        <v>34919.938124947068</v>
      </c>
      <c r="BL461" s="15">
        <f t="shared" ca="1" si="234"/>
        <v>51627.143393039383</v>
      </c>
      <c r="BM461" s="15">
        <f t="shared" ca="1" si="235"/>
        <v>67776.081937444018</v>
      </c>
      <c r="BN461" s="15">
        <f t="shared" ca="1" si="236"/>
        <v>81296.285462998319</v>
      </c>
      <c r="BO461" s="15">
        <f t="shared" ca="1" si="237"/>
        <v>97159.698683032431</v>
      </c>
      <c r="BP461" s="15">
        <f t="shared" ca="1" si="238"/>
        <v>141660.19316904052</v>
      </c>
      <c r="BQ461" s="15">
        <f ca="1">Inputs!$B$20*EXP($B$10-0.5*C$7^2+C$7*AJ461)</f>
        <v>1852.8917074220105</v>
      </c>
      <c r="BR461" s="15">
        <f t="shared" ca="1" si="239"/>
        <v>1799.7440731266208</v>
      </c>
      <c r="BS461" s="15">
        <f t="shared" ca="1" si="240"/>
        <v>2558.7852451036688</v>
      </c>
      <c r="BT461" s="15">
        <f t="shared" ca="1" si="241"/>
        <v>4199.4020252295268</v>
      </c>
      <c r="BU461" s="15">
        <f t="shared" ca="1" si="242"/>
        <v>5461.6884341441692</v>
      </c>
      <c r="BV461" s="15">
        <f t="shared" ca="1" si="243"/>
        <v>10155.093081414097</v>
      </c>
      <c r="BW461" s="15">
        <f t="shared" ca="1" si="244"/>
        <v>13274.240252418929</v>
      </c>
      <c r="BX461" s="15">
        <f t="shared" ca="1" si="245"/>
        <v>19532.256693672261</v>
      </c>
      <c r="BY461" s="15">
        <f t="shared" ca="1" si="246"/>
        <v>31837.997909535949</v>
      </c>
      <c r="BZ461" s="15">
        <f t="shared" ca="1" si="247"/>
        <v>41348.022095426204</v>
      </c>
      <c r="CA461" s="15">
        <f t="shared" ca="1" si="248"/>
        <v>69662.287114902676</v>
      </c>
      <c r="CB461" s="15">
        <f ca="1">(AU461*DCF!C$10-DCF!C$5*MAX(AU461*DCF!C$10,0)-MAX(AU461-Inputs!$B$6,0)/Inputs!$B$10)*DCF!C$6</f>
        <v>1038.821274898668</v>
      </c>
      <c r="CC461" s="15">
        <f ca="1">(AV461*DCF!D$10-DCF!D$5*MAX(AV461*DCF!D$10,0)-MAX(AV461-AU461,0)/Inputs!$B$10)*DCF!D$6</f>
        <v>1354.6762123046233</v>
      </c>
      <c r="CD461" s="15">
        <f ca="1">(AW461*DCF!E$10-DCF!E$5*MAX(AW461*DCF!E$10,0)-MAX(AW461-AV461,0)/Inputs!$B$10)*DCF!E$6</f>
        <v>1938.4127503963791</v>
      </c>
      <c r="CE461" s="15">
        <f ca="1">(AX461*DCF!F$10-DCF!F$5*MAX(AX461*DCF!F$10,0)-MAX(AX461-AW461,0)/Inputs!$B$10)*DCF!F$6</f>
        <v>2294.98458354991</v>
      </c>
      <c r="CF461" s="15">
        <f ca="1">(AY461*DCF!G$10-DCF!G$5*MAX(AY461*DCF!G$10,0)-MAX(AY461-AX461,0)/Inputs!$B$10)*DCF!G$6</f>
        <v>2803.4327650542746</v>
      </c>
      <c r="CG461" s="15">
        <f ca="1">(AZ461*DCF!H$10-DCF!H$5*MAX(AZ461*DCF!H$10,0)-MAX(AZ461-AY461,0)/Inputs!$B$10)*DCF!H$6</f>
        <v>3377.0350984942429</v>
      </c>
      <c r="CH461" s="15">
        <f ca="1">(BA461*DCF!I$10-DCF!I$5*MAX(BA461*DCF!I$10,0)-MAX(BA461-AZ461,0)/Inputs!$B$10)*DCF!I$6</f>
        <v>4533.7248420473097</v>
      </c>
      <c r="CI461" s="15">
        <f ca="1">(BB461*DCF!J$10-DCF!J$5*MAX(BB461*DCF!J$10,0)-MAX(BB461-BA461,0)/Inputs!$B$10)*DCF!J$6</f>
        <v>5610.7078544340784</v>
      </c>
      <c r="CJ461" s="15">
        <f ca="1">(BC461*DCF!K$10-DCF!K$5*MAX(BC461*DCF!K$10,0)-MAX(BC461-BB461,0)/Inputs!$B$10)*DCF!K$6</f>
        <v>6961.9055526880193</v>
      </c>
      <c r="CK461" s="15">
        <f ca="1">(BD461*DCF!L$10-DCF!L$5*MAX(BD461*DCF!L$10,0)-MAX(BD461-BC461,0)/Inputs!$B$10)*DCF!L$6</f>
        <v>7666.9128396458964</v>
      </c>
      <c r="CL461" s="15">
        <f ca="1">(BE461*DCF!M$10-DCF!M$5*MAX(BE461*DCF!M$10,0)-MAX(BE461-BD461,0)/Inputs!$B$10)*DCF!M$6</f>
        <v>8558.2574116113537</v>
      </c>
      <c r="CM461" s="15">
        <f ca="1">(BF461*DCF!C$28-DCF!C$5*MAX(BF461*DCF!C$28,0)-MAX(BF461-Inputs!$B$13,0)/Inputs!$B$17)*DCF!C$6</f>
        <v>3685.6110012354998</v>
      </c>
      <c r="CN461" s="15">
        <f ca="1">(BG461*DCF!D$28-DCF!D$5*MAX(BG461*DCF!D$28,0)-MAX(BG461-BF461,0)/Inputs!$B$17)*DCF!D$6</f>
        <v>4110.4124270062093</v>
      </c>
      <c r="CO461" s="15">
        <f ca="1">(BH461*DCF!E$28-DCF!E$5*MAX(BH461*DCF!E$28,0)-MAX(BH461-BG461,0)/Inputs!$B$17)*DCF!E$6</f>
        <v>4264.9725520413085</v>
      </c>
      <c r="CP461" s="15">
        <f ca="1">(BI461*DCF!F$28-DCF!F$5*MAX(BI461*DCF!F$28,0)-MAX(BI461-BH461,0)/Inputs!$B$17)*DCF!F$6</f>
        <v>5021.7044497564884</v>
      </c>
      <c r="CQ461" s="15">
        <f ca="1">(BJ461*DCF!G$28-DCF!G$5*MAX(BJ461*DCF!G$28,0)-MAX(BJ461-BI461,0)/Inputs!$B$17)*DCF!G$6</f>
        <v>5666.6732203903966</v>
      </c>
      <c r="CR461" s="15">
        <f ca="1">(BK461*DCF!H$28-DCF!H$5*MAX(BK461*DCF!H$28,0)-MAX(BK461-BJ461,0)/Inputs!$B$17)*DCF!H$6</f>
        <v>7027.1636027027162</v>
      </c>
      <c r="CS461" s="15">
        <f ca="1">(BL461*DCF!I$28-DCF!I$5*MAX(BL461*DCF!I$28,0)-MAX(BL461-BK461,0)/Inputs!$B$17)*DCF!I$6</f>
        <v>9742.2834129949497</v>
      </c>
      <c r="CT461" s="15">
        <f ca="1">(BM461*DCF!J$28-DCF!J$5*MAX(BM461*DCF!J$28,0)-MAX(BM461-BL461,0)/Inputs!$B$17)*DCF!J$6</f>
        <v>12978.475466995969</v>
      </c>
      <c r="CU461" s="15">
        <f ca="1">(BN461*DCF!K$28-DCF!K$5*MAX(BN461*DCF!K$28,0)-MAX(BN461-BM461,0)/Inputs!$B$17)*DCF!K$6</f>
        <v>15512.367551252148</v>
      </c>
      <c r="CV461" s="15">
        <f ca="1">(BO461*DCF!L$28-DCF!L$5*MAX(BO461*DCF!L$28,0)-MAX(BO461-BN461,0)/Inputs!$B$17)*DCF!L$6</f>
        <v>17590.427599195846</v>
      </c>
      <c r="CW461" s="15">
        <f ca="1">(BP461*DCF!M$28-DCF!M$5*MAX(BP461*DCF!M$28,0)-MAX(BP461-BO461,0)/Inputs!$B$17)*DCF!M$6</f>
        <v>22001.895221323022</v>
      </c>
      <c r="CX461" s="15">
        <f ca="1">(BQ461*DCF!C$46-DCF!C$5*MAX(BQ461*DCF!C$46,0)-MAX(BQ461-Inputs!$B$20,0)/Inputs!$B$24)*DCF!C$6</f>
        <v>-427.91956291501396</v>
      </c>
      <c r="CY461" s="15">
        <f ca="1">(BR461*DCF!D$46-DCF!D$5*MAX(BR461*DCF!D$46,0)-MAX(BR461-BQ461,0)/Inputs!$B$24)*DCF!D$6</f>
        <v>-307.17434270838214</v>
      </c>
      <c r="CZ461" s="15">
        <f ca="1">(BS461*DCF!E$46-DCF!E$5*MAX(BS461*DCF!E$46,0)-MAX(BS461-BR461,0)/Inputs!$B$24)*DCF!E$6</f>
        <v>-601.77394433327311</v>
      </c>
      <c r="DA461" s="15">
        <f ca="1">(BT461*DCF!F$46-DCF!F$5*MAX(BT461*DCF!F$46,0)-MAX(BT461-BS461,0)/Inputs!$B$24)*DCF!F$6</f>
        <v>-903.22743961874437</v>
      </c>
      <c r="DB461" s="15">
        <f ca="1">(BU461*DCF!G$46-DCF!G$5*MAX(BU461*DCF!G$46,0)-MAX(BU461-BT461,0)/Inputs!$B$24)*DCF!G$6</f>
        <v>-608.32861617053072</v>
      </c>
      <c r="DC461" s="15">
        <f ca="1">(BV461*DCF!H$46-DCF!H$5*MAX(BV461*DCF!H$46,0)-MAX(BV461-BU461,0)/Inputs!$B$24)*DCF!H$6</f>
        <v>-1458.446737171744</v>
      </c>
      <c r="DD461" s="15">
        <f ca="1">(BW461*DCF!I$46-DCF!I$5*MAX(BW461*DCF!I$46,0)-MAX(BW461-BV461,0)/Inputs!$B$24)*DCF!I$6</f>
        <v>-588.81276353449675</v>
      </c>
      <c r="DE461" s="15">
        <f ca="1">(BX461*DCF!J$46-DCF!J$5*MAX(BX461*DCF!J$46,0)-MAX(BX461-BW461,0)/Inputs!$B$24)*DCF!J$6</f>
        <v>-840.1995794319547</v>
      </c>
      <c r="DF461" s="15">
        <f ca="1">(BY461*DCF!K$46-DCF!K$5*MAX(BY461*DCF!K$46,0)-MAX(BY461-BX461,0)/Inputs!$B$24)*DCF!K$6</f>
        <v>-1195.8862011889241</v>
      </c>
      <c r="DG461" s="15">
        <f ca="1">(BZ461*DCF!L$46-DCF!L$5*MAX(BZ461*DCF!L$46,0)-MAX(BZ461-BY461,0)/Inputs!$B$24)*DCF!L$6</f>
        <v>706.0476465345273</v>
      </c>
      <c r="DH461" s="15">
        <f ca="1">(CA461*DCF!M$46-DCF!M$5*MAX(CA461*DCF!M$46,0)-MAX(CA461-BZ461,0)/Inputs!$B$24)*DCF!M$6</f>
        <v>-458.02276233849159</v>
      </c>
      <c r="DI461" s="15">
        <f ca="1">SUM(CB461:CL461)+BE461*DCF!M$10*(1+Inputs!$B$30)*(1-Inputs!$B$33)*(1-Inputs!$B$30/Inputs!$B$31)/(Inputs!$B$29-Inputs!$B$30)*DCF!M$6</f>
        <v>244662.29878566982</v>
      </c>
      <c r="DJ461" s="15">
        <f ca="1">SUM(CM461:CW461)+BP461*DCF!M$28*(1+Inputs!$B$30)*(1-Inputs!$B$33)*(1-Inputs!$B$30/Inputs!$B$31)/(Inputs!$B$29-Inputs!$B$30)*DCF!M$6</f>
        <v>633258.24097364815</v>
      </c>
      <c r="DK461" s="15">
        <f ca="1">SUM(CX461:DH461)+CA461*DCF!M$46*(1+Inputs!$B$30)*(1-Inputs!$B$33)*(1-Inputs!$B$30/Inputs!$B$31)/(Inputs!$B$29-Inputs!$B$30)*DCF!M$6</f>
        <v>101022.40360220931</v>
      </c>
      <c r="DM461" s="15">
        <f ca="1">DI461+DJ461+DK461+Inputs!$B$34+Inputs!$B$36-Inputs!$B$35</f>
        <v>1055793.9433615273</v>
      </c>
    </row>
    <row r="462" spans="1:117" x14ac:dyDescent="0.75">
      <c r="A462" s="11">
        <v>449</v>
      </c>
      <c r="C462" s="23">
        <f t="shared" ca="1" si="254"/>
        <v>-1.0113271287704098</v>
      </c>
      <c r="D462" s="23">
        <f t="shared" ca="1" si="254"/>
        <v>-0.95863205822519926</v>
      </c>
      <c r="E462" s="23">
        <f t="shared" ca="1" si="254"/>
        <v>1.6280914648071405</v>
      </c>
      <c r="F462" s="23">
        <f t="shared" ca="1" si="254"/>
        <v>-1.8023360360093563</v>
      </c>
      <c r="G462" s="23">
        <f t="shared" ca="1" si="254"/>
        <v>-1.011716198621224</v>
      </c>
      <c r="H462" s="23">
        <f t="shared" ca="1" si="254"/>
        <v>0.25438955251439804</v>
      </c>
      <c r="I462" s="23">
        <f t="shared" ca="1" si="254"/>
        <v>0.48758869265904808</v>
      </c>
      <c r="J462" s="23">
        <f t="shared" ca="1" si="254"/>
        <v>-0.27641100179191563</v>
      </c>
      <c r="K462" s="23">
        <f t="shared" ca="1" si="254"/>
        <v>-1.3847155710811976</v>
      </c>
      <c r="L462" s="23">
        <f t="shared" ca="1" si="254"/>
        <v>-0.4045519943926662</v>
      </c>
      <c r="M462" s="23">
        <f t="shared" ca="1" si="254"/>
        <v>-0.23670591357258608</v>
      </c>
      <c r="N462" s="23">
        <f ca="1">SQRT(Inputs!$B$38)*C462+SQRT(1-Inputs!$B$38)*_xlfn.NORM.S.INV(RAND())</f>
        <v>-9.3670482754646844E-2</v>
      </c>
      <c r="O462" s="23">
        <f ca="1">SQRT(Inputs!$B$38)*D462+SQRT(1-Inputs!$B$38)*_xlfn.NORM.S.INV(RAND())</f>
        <v>0.36173132985392087</v>
      </c>
      <c r="P462" s="23">
        <f ca="1">SQRT(Inputs!$B$38)*E462+SQRT(1-Inputs!$B$38)*_xlfn.NORM.S.INV(RAND())</f>
        <v>-0.59682912352238271</v>
      </c>
      <c r="Q462" s="23">
        <f ca="1">SQRT(Inputs!$B$38)*F462+SQRT(1-Inputs!$B$38)*_xlfn.NORM.S.INV(RAND())</f>
        <v>-1.6259571846865453</v>
      </c>
      <c r="R462" s="23">
        <f ca="1">SQRT(Inputs!$B$38)*G462+SQRT(1-Inputs!$B$38)*_xlfn.NORM.S.INV(RAND())</f>
        <v>-1.1567254151522142</v>
      </c>
      <c r="S462" s="23">
        <f ca="1">SQRT(Inputs!$B$38)*H462+SQRT(1-Inputs!$B$38)*_xlfn.NORM.S.INV(RAND())</f>
        <v>0.90873085352480487</v>
      </c>
      <c r="T462" s="23">
        <f ca="1">SQRT(Inputs!$B$38)*I462+SQRT(1-Inputs!$B$38)*_xlfn.NORM.S.INV(RAND())</f>
        <v>0.95470966669046409</v>
      </c>
      <c r="U462" s="23">
        <f ca="1">SQRT(Inputs!$B$38)*J462+SQRT(1-Inputs!$B$38)*_xlfn.NORM.S.INV(RAND())</f>
        <v>0.17222876204187268</v>
      </c>
      <c r="V462" s="23">
        <f ca="1">SQRT(Inputs!$B$38)*K462+SQRT(1-Inputs!$B$38)*_xlfn.NORM.S.INV(RAND())</f>
        <v>-0.3821060135391417</v>
      </c>
      <c r="W462" s="23">
        <f ca="1">SQRT(Inputs!$B$38)*L462+SQRT(1-Inputs!$B$38)*_xlfn.NORM.S.INV(RAND())</f>
        <v>-0.87284853978939803</v>
      </c>
      <c r="X462" s="23">
        <f ca="1">SQRT(Inputs!$B$38)*M462+SQRT(1-Inputs!$B$38)*_xlfn.NORM.S.INV(RAND())</f>
        <v>0.68057198339101266</v>
      </c>
      <c r="Y462" s="23">
        <f ca="1">SQRT(Inputs!$B$38)*C462+SQRT(1-Inputs!$B$38)*_xlfn.NORM.S.INV(RAND())</f>
        <v>-1.0186802072983216</v>
      </c>
      <c r="Z462" s="23">
        <f ca="1">SQRT(Inputs!$B$38)*D462+SQRT(1-Inputs!$B$38)*_xlfn.NORM.S.INV(RAND())</f>
        <v>-0.50765803197576154</v>
      </c>
      <c r="AA462" s="23">
        <f ca="1">SQRT(Inputs!$B$38)*E462+SQRT(1-Inputs!$B$38)*_xlfn.NORM.S.INV(RAND())</f>
        <v>1.7156671878137337</v>
      </c>
      <c r="AB462" s="23">
        <f ca="1">SQRT(Inputs!$B$38)*F462+SQRT(1-Inputs!$B$38)*_xlfn.NORM.S.INV(RAND())</f>
        <v>0.99473627511924434</v>
      </c>
      <c r="AC462" s="23">
        <f ca="1">SQRT(Inputs!$B$38)*G462+SQRT(1-Inputs!$B$38)*_xlfn.NORM.S.INV(RAND())</f>
        <v>-1.5201685802249978</v>
      </c>
      <c r="AD462" s="23">
        <f ca="1">SQRT(Inputs!$B$38)*H462+SQRT(1-Inputs!$B$38)*_xlfn.NORM.S.INV(RAND())</f>
        <v>1.3957516190536987</v>
      </c>
      <c r="AE462" s="23">
        <f ca="1">SQRT(Inputs!$B$38)*I462+SQRT(1-Inputs!$B$38)*_xlfn.NORM.S.INV(RAND())</f>
        <v>-7.3736117363688902E-2</v>
      </c>
      <c r="AF462" s="23">
        <f ca="1">SQRT(Inputs!$B$38)*J462+SQRT(1-Inputs!$B$38)*_xlfn.NORM.S.INV(RAND())</f>
        <v>0.13608287001677752</v>
      </c>
      <c r="AG462" s="23">
        <f ca="1">SQRT(Inputs!$B$38)*K462+SQRT(1-Inputs!$B$38)*_xlfn.NORM.S.INV(RAND())</f>
        <v>-0.60761849692373526</v>
      </c>
      <c r="AH462" s="23">
        <f ca="1">SQRT(Inputs!$B$38)*L462+SQRT(1-Inputs!$B$38)*_xlfn.NORM.S.INV(RAND())</f>
        <v>-0.64576536744502577</v>
      </c>
      <c r="AI462" s="23">
        <f ca="1">SQRT(Inputs!$B$38)*M462+SQRT(1-Inputs!$B$38)*_xlfn.NORM.S.INV(RAND())</f>
        <v>-0.3128567068943684</v>
      </c>
      <c r="AJ462" s="23">
        <f ca="1">SQRT(Inputs!$B$38)*C462+SQRT(1-Inputs!$B$38)*_xlfn.NORM.S.INV(RAND())</f>
        <v>-4.3713954432488045E-2</v>
      </c>
      <c r="AK462" s="23">
        <f ca="1">SQRT(Inputs!$B$38)*D462+SQRT(1-Inputs!$B$38)*_xlfn.NORM.S.INV(RAND())</f>
        <v>-0.98134776420361325</v>
      </c>
      <c r="AL462" s="23">
        <f ca="1">SQRT(Inputs!$B$38)*E462+SQRT(1-Inputs!$B$38)*_xlfn.NORM.S.INV(RAND())</f>
        <v>0.66432828312871894</v>
      </c>
      <c r="AM462" s="23">
        <f ca="1">SQRT(Inputs!$B$38)*F462+SQRT(1-Inputs!$B$38)*_xlfn.NORM.S.INV(RAND())</f>
        <v>-0.86934885640193138</v>
      </c>
      <c r="AN462" s="23">
        <f ca="1">SQRT(Inputs!$B$38)*G462+SQRT(1-Inputs!$B$38)*_xlfn.NORM.S.INV(RAND())</f>
        <v>-1.7299827192731225</v>
      </c>
      <c r="AO462" s="23">
        <f ca="1">SQRT(Inputs!$B$38)*H462+SQRT(1-Inputs!$B$38)*_xlfn.NORM.S.INV(RAND())</f>
        <v>-1.7307434984023868</v>
      </c>
      <c r="AP462" s="23">
        <f ca="1">SQRT(Inputs!$B$38)*I462+SQRT(1-Inputs!$B$38)*_xlfn.NORM.S.INV(RAND())</f>
        <v>-0.32365591137403404</v>
      </c>
      <c r="AQ462" s="23">
        <f ca="1">SQRT(Inputs!$B$38)*J462+SQRT(1-Inputs!$B$38)*_xlfn.NORM.S.INV(RAND())</f>
        <v>0.70612014379870203</v>
      </c>
      <c r="AR462" s="23">
        <f ca="1">SQRT(Inputs!$B$38)*K462+SQRT(1-Inputs!$B$38)*_xlfn.NORM.S.INV(RAND())</f>
        <v>3.5349788830852158E-2</v>
      </c>
      <c r="AS462" s="23">
        <f ca="1">SQRT(Inputs!$B$38)*L462+SQRT(1-Inputs!$B$38)*_xlfn.NORM.S.INV(RAND())</f>
        <v>0.76844759938140961</v>
      </c>
      <c r="AT462" s="23">
        <f ca="1">SQRT(Inputs!$B$38)*M462+SQRT(1-Inputs!$B$38)*_xlfn.NORM.S.INV(RAND())</f>
        <v>-1.1224210933367011</v>
      </c>
      <c r="AU462" s="15">
        <f ca="1">Inputs!$B$6*EXP($B$8-0.5*C$5^2+C$5*N462)</f>
        <v>4887.5658975578926</v>
      </c>
      <c r="AV462" s="15">
        <f t="shared" ref="AV462:AV525" ca="1" si="255">AU462*EXP($B$8-0.5*D$5^2+D$5*O462)</f>
        <v>6274.3090821767146</v>
      </c>
      <c r="AW462" s="15">
        <f t="shared" ref="AW462:AW525" ca="1" si="256">AV462*EXP($B$8-0.5*E$5^2+E$5*P462)</f>
        <v>7058.6794607466809</v>
      </c>
      <c r="AX462" s="15">
        <f t="shared" ref="AX462:AX525" ca="1" si="257">AW462*EXP($B$8-0.5*F$5^2+F$5*Q462)</f>
        <v>7033.6826821487375</v>
      </c>
      <c r="AY462" s="15">
        <f t="shared" ref="AY462:AY525" ca="1" si="258">AX462*EXP($B$8-0.5*G$5^2+G$5*R462)</f>
        <v>7509.6676690364175</v>
      </c>
      <c r="AZ462" s="15">
        <f t="shared" ref="AZ462:AZ525" ca="1" si="259">AY462*EXP($B$8-0.5*H$5^2+H$5*S462)</f>
        <v>10151.171039844347</v>
      </c>
      <c r="BA462" s="15">
        <f t="shared" ref="BA462:BA525" ca="1" si="260">AZ462*EXP($B$8-0.5*I$5^2+I$5*T462)</f>
        <v>13727.813497764682</v>
      </c>
      <c r="BB462" s="15">
        <f t="shared" ref="BB462:BB525" ca="1" si="261">BA462*EXP($B$8-0.5*J$5^2+J$5*U462)</f>
        <v>17099.557751996508</v>
      </c>
      <c r="BC462" s="15">
        <f t="shared" ref="BC462:BC525" ca="1" si="262">BB462*EXP($B$8-0.5*K$5^2+K$5*V462)</f>
        <v>20184.218305696697</v>
      </c>
      <c r="BD462" s="15">
        <f t="shared" ref="BD462:BD525" ca="1" si="263">BC462*EXP($B$8-0.5*L$5^2+L$5*W462)</f>
        <v>22789.006532367934</v>
      </c>
      <c r="BE462" s="15">
        <f t="shared" ref="BE462:BE525" ca="1" si="264">BD462*EXP($B$8-0.5*M$5^2+M$5*X462)</f>
        <v>29710.759007119188</v>
      </c>
      <c r="BF462" s="15">
        <f ca="1">Inputs!$B$13*EXP($B$9-0.5*C$6^2+C$6*Y462)</f>
        <v>11301.810723075998</v>
      </c>
      <c r="BG462" s="15">
        <f t="shared" ref="BG462:BG525" ca="1" si="265">BF462*EXP($B$9-0.5*D$6^2+D$6*Z462)</f>
        <v>12568.272850416284</v>
      </c>
      <c r="BH462" s="15">
        <f t="shared" ref="BH462:BH525" ca="1" si="266">BG462*EXP($B$9-0.5*E$6^2+E$6*AA462)</f>
        <v>20410.919702120333</v>
      </c>
      <c r="BI462" s="15">
        <f t="shared" ref="BI462:BI525" ca="1" si="267">BH462*EXP($B$9-0.5*F$6^2+F$6*AB462)</f>
        <v>29120.034040447215</v>
      </c>
      <c r="BJ462" s="15">
        <f t="shared" ref="BJ462:BJ525" ca="1" si="268">BI462*EXP($B$9-0.5*G$6^2+G$6*AC462)</f>
        <v>28674.395638230788</v>
      </c>
      <c r="BK462" s="15">
        <f t="shared" ref="BK462:BK525" ca="1" si="269">BJ462*EXP($B$9-0.5*H$6^2+H$6*AD462)</f>
        <v>42557.325289870096</v>
      </c>
      <c r="BL462" s="15">
        <f t="shared" ref="BL462:BL525" ca="1" si="270">BK462*EXP($B$9-0.5*I$6^2+I$6*AE462)</f>
        <v>51779.384585406595</v>
      </c>
      <c r="BM462" s="15">
        <f t="shared" ref="BM462:BM525" ca="1" si="271">BL462*EXP($B$9-0.5*J$6^2+J$6*AF462)</f>
        <v>64733.171075431754</v>
      </c>
      <c r="BN462" s="15">
        <f t="shared" ref="BN462:BN525" ca="1" si="272">BM462*EXP($B$9-0.5*K$6^2+K$6*AG462)</f>
        <v>74022.686885875373</v>
      </c>
      <c r="BO462" s="15">
        <f t="shared" ref="BO462:BO525" ca="1" si="273">BN462*EXP($B$9-0.5*L$6^2+L$6*AH462)</f>
        <v>84490.954734213243</v>
      </c>
      <c r="BP462" s="15">
        <f t="shared" ref="BP462:BP525" ca="1" si="274">BO462*EXP($B$9-0.5*M$6^2+M$6*AI462)</f>
        <v>100371.02690874312</v>
      </c>
      <c r="BQ462" s="15">
        <f ca="1">Inputs!$B$20*EXP($B$10-0.5*C$7^2+C$7*AJ462)</f>
        <v>4223.5196631255913</v>
      </c>
      <c r="BR462" s="15">
        <f t="shared" ref="BR462:BR525" ca="1" si="275">BQ462*EXP($B$10-0.5*D$7^2+D$7*AK462)</f>
        <v>4196.2610730395281</v>
      </c>
      <c r="BS462" s="15">
        <f t="shared" ref="BS462:BS525" ca="1" si="276">BR462*EXP($B$10-0.5*E$7^2+E$7*AL462)</f>
        <v>6954.2864056116287</v>
      </c>
      <c r="BT462" s="15">
        <f t="shared" ref="BT462:BT525" ca="1" si="277">BS462*EXP($B$10-0.5*F$7^2+F$7*AM462)</f>
        <v>7633.1525086027041</v>
      </c>
      <c r="BU462" s="15">
        <f t="shared" ref="BU462:BU525" ca="1" si="278">BT462*EXP($B$10-0.5*G$7^2+G$7*AN462)</f>
        <v>6960.3697618066617</v>
      </c>
      <c r="BV462" s="15">
        <f t="shared" ref="BV462:BV525" ca="1" si="279">BU462*EXP($B$10-0.5*H$7^2+H$7*AO462)</f>
        <v>6556.9720933546923</v>
      </c>
      <c r="BW462" s="15">
        <f t="shared" ref="BW462:BW525" ca="1" si="280">BV462*EXP($B$10-0.5*I$7^2+I$7*AP462)</f>
        <v>8544.0894121023666</v>
      </c>
      <c r="BX462" s="15">
        <f t="shared" ref="BX462:BX525" ca="1" si="281">BW462*EXP($B$10-0.5*J$7^2+J$7*AQ462)</f>
        <v>13767.540450965293</v>
      </c>
      <c r="BY462" s="15">
        <f t="shared" ref="BY462:BY525" ca="1" si="282">BX462*EXP($B$10-0.5*K$7^2+K$7*AR462)</f>
        <v>19421.572728487074</v>
      </c>
      <c r="BZ462" s="15">
        <f t="shared" ref="BZ462:BZ525" ca="1" si="283">BY462*EXP($B$10-0.5*L$7^2+L$7*AS462)</f>
        <v>31386.055954754807</v>
      </c>
      <c r="CA462" s="15">
        <f t="shared" ref="CA462:CA525" ca="1" si="284">BZ462*EXP($B$10-0.5*M$7^2+M$7*AT462)</f>
        <v>36115.779205492188</v>
      </c>
      <c r="CB462" s="15">
        <f ca="1">(AU462*DCF!C$10-DCF!C$5*MAX(AU462*DCF!C$10,0)-MAX(AU462-Inputs!$B$6,0)/Inputs!$B$10)*DCF!C$6</f>
        <v>1043.6067391169652</v>
      </c>
      <c r="CC462" s="15">
        <f ca="1">(AV462*DCF!D$10-DCF!D$5*MAX(AV462*DCF!D$10,0)-MAX(AV462-AU462,0)/Inputs!$B$10)*DCF!D$6</f>
        <v>1191.1992998099397</v>
      </c>
      <c r="CD462" s="15">
        <f ca="1">(AW462*DCF!E$10-DCF!E$5*MAX(AW462*DCF!E$10,0)-MAX(AW462-AV462,0)/Inputs!$B$10)*DCF!E$6</f>
        <v>1453.0640314193206</v>
      </c>
      <c r="CE462" s="15">
        <f ca="1">(AX462*DCF!F$10-DCF!F$5*MAX(AX462*DCF!F$10,0)-MAX(AX462-AW462,0)/Inputs!$B$10)*DCF!F$6</f>
        <v>1535.4417200509317</v>
      </c>
      <c r="CF462" s="15">
        <f ca="1">(AY462*DCF!G$10-DCF!G$5*MAX(AY462*DCF!G$10,0)-MAX(AY462-AX462,0)/Inputs!$B$10)*DCF!G$6</f>
        <v>1455.7982485266803</v>
      </c>
      <c r="CG462" s="15">
        <f ca="1">(AZ462*DCF!H$10-DCF!H$5*MAX(AZ462*DCF!H$10,0)-MAX(AZ462-AY462,0)/Inputs!$B$10)*DCF!H$6</f>
        <v>1501.8108599409361</v>
      </c>
      <c r="CH462" s="15">
        <f ca="1">(BA462*DCF!I$10-DCF!I$5*MAX(BA462*DCF!I$10,0)-MAX(BA462-AZ462,0)/Inputs!$B$10)*DCF!I$6</f>
        <v>1920.8760565565367</v>
      </c>
      <c r="CI462" s="15">
        <f ca="1">(BB462*DCF!J$10-DCF!J$5*MAX(BB462*DCF!J$10,0)-MAX(BB462-BA462,0)/Inputs!$B$10)*DCF!J$6</f>
        <v>2423.3915069194863</v>
      </c>
      <c r="CJ462" s="15">
        <f ca="1">(BC462*DCF!K$10-DCF!K$5*MAX(BC462*DCF!K$10,0)-MAX(BC462-BB462,0)/Inputs!$B$10)*DCF!K$6</f>
        <v>2817.5294664500611</v>
      </c>
      <c r="CK462" s="15">
        <f ca="1">(BD462*DCF!L$10-DCF!L$5*MAX(BD462*DCF!L$10,0)-MAX(BD462-BC462,0)/Inputs!$B$10)*DCF!L$6</f>
        <v>3100.1742471785815</v>
      </c>
      <c r="CL462" s="15">
        <f ca="1">(BE462*DCF!M$10-DCF!M$5*MAX(BE462*DCF!M$10,0)-MAX(BE462-BD462,0)/Inputs!$B$10)*DCF!M$6</f>
        <v>3365.6950848528095</v>
      </c>
      <c r="CM462" s="15">
        <f ca="1">(BF462*DCF!C$28-DCF!C$5*MAX(BF462*DCF!C$28,0)-MAX(BF462-Inputs!$B$13,0)/Inputs!$B$17)*DCF!C$6</f>
        <v>3449.2385139615058</v>
      </c>
      <c r="CN462" s="15">
        <f ca="1">(BG462*DCF!D$28-DCF!D$5*MAX(BG462*DCF!D$28,0)-MAX(BG462-BF462,0)/Inputs!$B$17)*DCF!D$6</f>
        <v>3431.4517881363954</v>
      </c>
      <c r="CO462" s="15">
        <f ca="1">(BH462*DCF!E$28-DCF!E$5*MAX(BH462*DCF!E$28,0)-MAX(BH462-BG462,0)/Inputs!$B$17)*DCF!E$6</f>
        <v>4235.0581633833317</v>
      </c>
      <c r="CP462" s="15">
        <f ca="1">(BI462*DCF!F$28-DCF!F$5*MAX(BI462*DCF!F$28,0)-MAX(BI462-BH462,0)/Inputs!$B$17)*DCF!F$6</f>
        <v>6319.6902718239071</v>
      </c>
      <c r="CQ462" s="15">
        <f ca="1">(BJ462*DCF!G$28-DCF!G$5*MAX(BJ462*DCF!G$28,0)-MAX(BJ462-BI462,0)/Inputs!$B$17)*DCF!G$6</f>
        <v>7439.7895003517933</v>
      </c>
      <c r="CR462" s="15">
        <f ca="1">(BK462*DCF!H$28-DCF!H$5*MAX(BK462*DCF!H$28,0)-MAX(BK462-BJ462,0)/Inputs!$B$17)*DCF!H$6</f>
        <v>8367.8784040243008</v>
      </c>
      <c r="CS462" s="15">
        <f ca="1">(BL462*DCF!I$28-DCF!I$5*MAX(BL462*DCF!I$28,0)-MAX(BL462-BK462,0)/Inputs!$B$17)*DCF!I$6</f>
        <v>10852.431312639013</v>
      </c>
      <c r="CT462" s="15">
        <f ca="1">(BM462*DCF!J$28-DCF!J$5*MAX(BM462*DCF!J$28,0)-MAX(BM462-BL462,0)/Inputs!$B$17)*DCF!J$6</f>
        <v>12723.304794912503</v>
      </c>
      <c r="CU462" s="15">
        <f ca="1">(BN462*DCF!K$28-DCF!K$5*MAX(BN462*DCF!K$28,0)-MAX(BN462-BM462,0)/Inputs!$B$17)*DCF!K$6</f>
        <v>14494.508380776553</v>
      </c>
      <c r="CV462" s="15">
        <f ca="1">(BO462*DCF!L$28-DCF!L$5*MAX(BO462*DCF!L$28,0)-MAX(BO462-BN462,0)/Inputs!$B$17)*DCF!L$6</f>
        <v>15673.216961206914</v>
      </c>
      <c r="CW462" s="15">
        <f ca="1">(BP462*DCF!M$28-DCF!M$5*MAX(BP462*DCF!M$28,0)-MAX(BP462-BO462,0)/Inputs!$B$17)*DCF!M$6</f>
        <v>17224.953039424618</v>
      </c>
      <c r="CX462" s="15">
        <f ca="1">(BQ462*DCF!C$46-DCF!C$5*MAX(BQ462*DCF!C$46,0)-MAX(BQ462-Inputs!$B$20,0)/Inputs!$B$24)*DCF!C$6</f>
        <v>-1447.7041545904788</v>
      </c>
      <c r="CY462" s="15">
        <f ca="1">(BR462*DCF!D$46-DCF!D$5*MAX(BR462*DCF!D$46,0)-MAX(BR462-BQ462,0)/Inputs!$B$24)*DCF!D$6</f>
        <v>-716.20390709462902</v>
      </c>
      <c r="CZ462" s="15">
        <f ca="1">(BS462*DCF!E$46-DCF!E$5*MAX(BS462*DCF!E$46,0)-MAX(BS462-BR462,0)/Inputs!$B$24)*DCF!E$6</f>
        <v>-1909.4941346480941</v>
      </c>
      <c r="DA462" s="15">
        <f ca="1">(BT462*DCF!F$46-DCF!F$5*MAX(BT462*DCF!F$46,0)-MAX(BT462-BS462,0)/Inputs!$B$24)*DCF!F$6</f>
        <v>-803.09103484169646</v>
      </c>
      <c r="DB462" s="15">
        <f ca="1">(BU462*DCF!G$46-DCF!G$5*MAX(BU462*DCF!G$46,0)-MAX(BU462-BT462,0)/Inputs!$B$24)*DCF!G$6</f>
        <v>-234.13308677568625</v>
      </c>
      <c r="DC462" s="15">
        <f ca="1">(BV462*DCF!H$46-DCF!H$5*MAX(BV462*DCF!H$46,0)-MAX(BV462-BU462,0)/Inputs!$B$24)*DCF!H$6</f>
        <v>0</v>
      </c>
      <c r="DD462" s="15">
        <f ca="1">(BW462*DCF!I$46-DCF!I$5*MAX(BW462*DCF!I$46,0)-MAX(BW462-BV462,0)/Inputs!$B$24)*DCF!I$6</f>
        <v>-373.09545307412071</v>
      </c>
      <c r="DE462" s="15">
        <f ca="1">(BX462*DCF!J$46-DCF!J$5*MAX(BX462*DCF!J$46,0)-MAX(BX462-BW462,0)/Inputs!$B$24)*DCF!J$6</f>
        <v>-807.66363747435469</v>
      </c>
      <c r="DF462" s="15">
        <f ca="1">(BY462*DCF!K$46-DCF!K$5*MAX(BY462*DCF!K$46,0)-MAX(BY462-BX462,0)/Inputs!$B$24)*DCF!K$6</f>
        <v>-275.66230880496204</v>
      </c>
      <c r="DG462" s="15">
        <f ca="1">(BZ462*DCF!L$46-DCF!L$5*MAX(BZ462*DCF!L$46,0)-MAX(BZ462-BY462,0)/Inputs!$B$24)*DCF!L$6</f>
        <v>-538.02933796922684</v>
      </c>
      <c r="DH462" s="15">
        <f ca="1">(CA462*DCF!M$46-DCF!M$5*MAX(CA462*DCF!M$46,0)-MAX(CA462-BZ462,0)/Inputs!$B$24)*DCF!M$6</f>
        <v>1842.5573529767214</v>
      </c>
      <c r="DI462" s="15">
        <f ca="1">SUM(CB462:CL462)+BE462*DCF!M$10*(1+Inputs!$B$30)*(1-Inputs!$B$33)*(1-Inputs!$B$30/Inputs!$B$31)/(Inputs!$B$29-Inputs!$B$30)*DCF!M$6</f>
        <v>104494.02246174956</v>
      </c>
      <c r="DJ462" s="15">
        <f ca="1">SUM(CM462:CW462)+BP462*DCF!M$28*(1+Inputs!$B$30)*(1-Inputs!$B$33)*(1-Inputs!$B$30/Inputs!$B$31)/(Inputs!$B$29-Inputs!$B$30)*DCF!M$6</f>
        <v>476656.71467258432</v>
      </c>
      <c r="DK462" s="15">
        <f ca="1">SUM(CX462:DH462)+CA462*DCF!M$46*(1+Inputs!$B$30)*(1-Inputs!$B$33)*(1-Inputs!$B$30/Inputs!$B$31)/(Inputs!$B$29-Inputs!$B$30)*DCF!M$6</f>
        <v>50576.753136938569</v>
      </c>
      <c r="DM462" s="15">
        <f ca="1">DI462+DJ462+DK462+Inputs!$B$34+Inputs!$B$36-Inputs!$B$35</f>
        <v>708578.49027127249</v>
      </c>
    </row>
    <row r="463" spans="1:117" x14ac:dyDescent="0.75">
      <c r="A463" s="11">
        <v>450</v>
      </c>
      <c r="C463" s="23">
        <f t="shared" ca="1" si="254"/>
        <v>0.30887444329599612</v>
      </c>
      <c r="D463" s="23">
        <f t="shared" ca="1" si="254"/>
        <v>-1.7361624153621795</v>
      </c>
      <c r="E463" s="23">
        <f t="shared" ca="1" si="254"/>
        <v>2.0504065171159689</v>
      </c>
      <c r="F463" s="23">
        <f t="shared" ca="1" si="254"/>
        <v>-0.14374123798929872</v>
      </c>
      <c r="G463" s="23">
        <f t="shared" ca="1" si="254"/>
        <v>-2.1087746345207172</v>
      </c>
      <c r="H463" s="23">
        <f t="shared" ca="1" si="254"/>
        <v>0.71094777263845921</v>
      </c>
      <c r="I463" s="23">
        <f t="shared" ca="1" si="254"/>
        <v>1.5052196508227799E-2</v>
      </c>
      <c r="J463" s="23">
        <f t="shared" ca="1" si="254"/>
        <v>-0.70142330311633161</v>
      </c>
      <c r="K463" s="23">
        <f t="shared" ca="1" si="254"/>
        <v>-0.19446736578012785</v>
      </c>
      <c r="L463" s="23">
        <f t="shared" ca="1" si="254"/>
        <v>-0.99506525344628771</v>
      </c>
      <c r="M463" s="23">
        <f t="shared" ca="1" si="254"/>
        <v>-2.2644689915473096E-2</v>
      </c>
      <c r="N463" s="23">
        <f ca="1">SQRT(Inputs!$B$38)*C463+SQRT(1-Inputs!$B$38)*_xlfn.NORM.S.INV(RAND())</f>
        <v>-0.44863064318218504</v>
      </c>
      <c r="O463" s="23">
        <f ca="1">SQRT(Inputs!$B$38)*D463+SQRT(1-Inputs!$B$38)*_xlfn.NORM.S.INV(RAND())</f>
        <v>-1.8235766796061359</v>
      </c>
      <c r="P463" s="23">
        <f ca="1">SQRT(Inputs!$B$38)*E463+SQRT(1-Inputs!$B$38)*_xlfn.NORM.S.INV(RAND())</f>
        <v>0.52507146211681022</v>
      </c>
      <c r="Q463" s="23">
        <f ca="1">SQRT(Inputs!$B$38)*F463+SQRT(1-Inputs!$B$38)*_xlfn.NORM.S.INV(RAND())</f>
        <v>1.2061570929869023</v>
      </c>
      <c r="R463" s="23">
        <f ca="1">SQRT(Inputs!$B$38)*G463+SQRT(1-Inputs!$B$38)*_xlfn.NORM.S.INV(RAND())</f>
        <v>-0.32756659292720913</v>
      </c>
      <c r="S463" s="23">
        <f ca="1">SQRT(Inputs!$B$38)*H463+SQRT(1-Inputs!$B$38)*_xlfn.NORM.S.INV(RAND())</f>
        <v>-1.0474775947650969</v>
      </c>
      <c r="T463" s="23">
        <f ca="1">SQRT(Inputs!$B$38)*I463+SQRT(1-Inputs!$B$38)*_xlfn.NORM.S.INV(RAND())</f>
        <v>-1.5505062156734812</v>
      </c>
      <c r="U463" s="23">
        <f ca="1">SQRT(Inputs!$B$38)*J463+SQRT(1-Inputs!$B$38)*_xlfn.NORM.S.INV(RAND())</f>
        <v>-0.15140204963402856</v>
      </c>
      <c r="V463" s="23">
        <f ca="1">SQRT(Inputs!$B$38)*K463+SQRT(1-Inputs!$B$38)*_xlfn.NORM.S.INV(RAND())</f>
        <v>-1.0895263643423097</v>
      </c>
      <c r="W463" s="23">
        <f ca="1">SQRT(Inputs!$B$38)*L463+SQRT(1-Inputs!$B$38)*_xlfn.NORM.S.INV(RAND())</f>
        <v>0.18780838678174117</v>
      </c>
      <c r="X463" s="23">
        <f ca="1">SQRT(Inputs!$B$38)*M463+SQRT(1-Inputs!$B$38)*_xlfn.NORM.S.INV(RAND())</f>
        <v>-0.41401013981562979</v>
      </c>
      <c r="Y463" s="23">
        <f ca="1">SQRT(Inputs!$B$38)*C463+SQRT(1-Inputs!$B$38)*_xlfn.NORM.S.INV(RAND())</f>
        <v>0.40751789863145316</v>
      </c>
      <c r="Z463" s="23">
        <f ca="1">SQRT(Inputs!$B$38)*D463+SQRT(1-Inputs!$B$38)*_xlfn.NORM.S.INV(RAND())</f>
        <v>-1.1209747812775497</v>
      </c>
      <c r="AA463" s="23">
        <f ca="1">SQRT(Inputs!$B$38)*E463+SQRT(1-Inputs!$B$38)*_xlfn.NORM.S.INV(RAND())</f>
        <v>1.2225151130734395</v>
      </c>
      <c r="AB463" s="23">
        <f ca="1">SQRT(Inputs!$B$38)*F463+SQRT(1-Inputs!$B$38)*_xlfn.NORM.S.INV(RAND())</f>
        <v>0.69168640806558868</v>
      </c>
      <c r="AC463" s="23">
        <f ca="1">SQRT(Inputs!$B$38)*G463+SQRT(1-Inputs!$B$38)*_xlfn.NORM.S.INV(RAND())</f>
        <v>-0.41789043099020518</v>
      </c>
      <c r="AD463" s="23">
        <f ca="1">SQRT(Inputs!$B$38)*H463+SQRT(1-Inputs!$B$38)*_xlfn.NORM.S.INV(RAND())</f>
        <v>-1.4554651682922874</v>
      </c>
      <c r="AE463" s="23">
        <f ca="1">SQRT(Inputs!$B$38)*I463+SQRT(1-Inputs!$B$38)*_xlfn.NORM.S.INV(RAND())</f>
        <v>0.23487644447156705</v>
      </c>
      <c r="AF463" s="23">
        <f ca="1">SQRT(Inputs!$B$38)*J463+SQRT(1-Inputs!$B$38)*_xlfn.NORM.S.INV(RAND())</f>
        <v>-0.22013226222110907</v>
      </c>
      <c r="AG463" s="23">
        <f ca="1">SQRT(Inputs!$B$38)*K463+SQRT(1-Inputs!$B$38)*_xlfn.NORM.S.INV(RAND())</f>
        <v>-0.43961337516549615</v>
      </c>
      <c r="AH463" s="23">
        <f ca="1">SQRT(Inputs!$B$38)*L463+SQRT(1-Inputs!$B$38)*_xlfn.NORM.S.INV(RAND())</f>
        <v>5.1256376000503256E-2</v>
      </c>
      <c r="AI463" s="23">
        <f ca="1">SQRT(Inputs!$B$38)*M463+SQRT(1-Inputs!$B$38)*_xlfn.NORM.S.INV(RAND())</f>
        <v>-5.6064942422026157E-2</v>
      </c>
      <c r="AJ463" s="23">
        <f ca="1">SQRT(Inputs!$B$38)*C463+SQRT(1-Inputs!$B$38)*_xlfn.NORM.S.INV(RAND())</f>
        <v>-9.257524621771876E-2</v>
      </c>
      <c r="AK463" s="23">
        <f ca="1">SQRT(Inputs!$B$38)*D463+SQRT(1-Inputs!$B$38)*_xlfn.NORM.S.INV(RAND())</f>
        <v>-1.4597392049344229</v>
      </c>
      <c r="AL463" s="23">
        <f ca="1">SQRT(Inputs!$B$38)*E463+SQRT(1-Inputs!$B$38)*_xlfn.NORM.S.INV(RAND())</f>
        <v>0.92153884986527923</v>
      </c>
      <c r="AM463" s="23">
        <f ca="1">SQRT(Inputs!$B$38)*F463+SQRT(1-Inputs!$B$38)*_xlfn.NORM.S.INV(RAND())</f>
        <v>-1.7515120726730702</v>
      </c>
      <c r="AN463" s="23">
        <f ca="1">SQRT(Inputs!$B$38)*G463+SQRT(1-Inputs!$B$38)*_xlfn.NORM.S.INV(RAND())</f>
        <v>-1.9037665257051368</v>
      </c>
      <c r="AO463" s="23">
        <f ca="1">SQRT(Inputs!$B$38)*H463+SQRT(1-Inputs!$B$38)*_xlfn.NORM.S.INV(RAND())</f>
        <v>2.3338681913729471</v>
      </c>
      <c r="AP463" s="23">
        <f ca="1">SQRT(Inputs!$B$38)*I463+SQRT(1-Inputs!$B$38)*_xlfn.NORM.S.INV(RAND())</f>
        <v>1.5034487163245831E-2</v>
      </c>
      <c r="AQ463" s="23">
        <f ca="1">SQRT(Inputs!$B$38)*J463+SQRT(1-Inputs!$B$38)*_xlfn.NORM.S.INV(RAND())</f>
        <v>0.78884505059241983</v>
      </c>
      <c r="AR463" s="23">
        <f ca="1">SQRT(Inputs!$B$38)*K463+SQRT(1-Inputs!$B$38)*_xlfn.NORM.S.INV(RAND())</f>
        <v>-0.97229343701565873</v>
      </c>
      <c r="AS463" s="23">
        <f ca="1">SQRT(Inputs!$B$38)*L463+SQRT(1-Inputs!$B$38)*_xlfn.NORM.S.INV(RAND())</f>
        <v>-1.9835514014074105</v>
      </c>
      <c r="AT463" s="23">
        <f ca="1">SQRT(Inputs!$B$38)*M463+SQRT(1-Inputs!$B$38)*_xlfn.NORM.S.INV(RAND())</f>
        <v>-0.29721229844697117</v>
      </c>
      <c r="AU463" s="15">
        <f ca="1">Inputs!$B$6*EXP($B$8-0.5*C$5^2+C$5*N463)</f>
        <v>4614.6494918864173</v>
      </c>
      <c r="AV463" s="15">
        <f t="shared" ca="1" si="255"/>
        <v>4296.0442715211702</v>
      </c>
      <c r="AW463" s="15">
        <f t="shared" ca="1" si="256"/>
        <v>5622.7031462616624</v>
      </c>
      <c r="AX463" s="15">
        <f t="shared" ca="1" si="257"/>
        <v>7981.2034396453682</v>
      </c>
      <c r="AY463" s="15">
        <f t="shared" ca="1" si="258"/>
        <v>9387.7509889133817</v>
      </c>
      <c r="AZ463" s="15">
        <f t="shared" ca="1" si="259"/>
        <v>10230.639297060012</v>
      </c>
      <c r="BA463" s="15">
        <f t="shared" ca="1" si="260"/>
        <v>10644.324311950231</v>
      </c>
      <c r="BB463" s="15">
        <f t="shared" ca="1" si="261"/>
        <v>12835.70841640391</v>
      </c>
      <c r="BC463" s="15">
        <f t="shared" ca="1" si="262"/>
        <v>14151.098101700749</v>
      </c>
      <c r="BD463" s="15">
        <f t="shared" ca="1" si="263"/>
        <v>17643.658607172325</v>
      </c>
      <c r="BE463" s="15">
        <f t="shared" ca="1" si="264"/>
        <v>20819.968160547687</v>
      </c>
      <c r="BF463" s="15">
        <f ca="1">Inputs!$B$13*EXP($B$9-0.5*C$6^2+C$6*Y463)</f>
        <v>14994.799400781176</v>
      </c>
      <c r="BG463" s="15">
        <f t="shared" ca="1" si="265"/>
        <v>14928.172430268429</v>
      </c>
      <c r="BH463" s="15">
        <f t="shared" ca="1" si="266"/>
        <v>22339.394786018926</v>
      </c>
      <c r="BI463" s="15">
        <f t="shared" ca="1" si="267"/>
        <v>30418.859085669174</v>
      </c>
      <c r="BJ463" s="15">
        <f t="shared" ca="1" si="268"/>
        <v>35111.525775040587</v>
      </c>
      <c r="BK463" s="15">
        <f t="shared" ca="1" si="269"/>
        <v>35346.620236889561</v>
      </c>
      <c r="BL463" s="15">
        <f t="shared" ca="1" si="270"/>
        <v>44760.966561389287</v>
      </c>
      <c r="BM463" s="15">
        <f t="shared" ca="1" si="271"/>
        <v>53536.646700866266</v>
      </c>
      <c r="BN463" s="15">
        <f t="shared" ca="1" si="272"/>
        <v>62464.432137804826</v>
      </c>
      <c r="BO463" s="15">
        <f t="shared" ca="1" si="273"/>
        <v>77315.321004271173</v>
      </c>
      <c r="BP463" s="15">
        <f t="shared" ca="1" si="274"/>
        <v>94558.133987685491</v>
      </c>
      <c r="BQ463" s="15">
        <f ca="1">Inputs!$B$20*EXP($B$10-0.5*C$7^2+C$7*AJ463)</f>
        <v>4150.9555863145824</v>
      </c>
      <c r="BR463" s="15">
        <f t="shared" ca="1" si="275"/>
        <v>3542.8663203261763</v>
      </c>
      <c r="BS463" s="15">
        <f t="shared" ca="1" si="276"/>
        <v>6321.5980227406089</v>
      </c>
      <c r="BT463" s="15">
        <f t="shared" ca="1" si="277"/>
        <v>5505.2098466285515</v>
      </c>
      <c r="BU463" s="15">
        <f t="shared" ca="1" si="278"/>
        <v>4813.2672342827027</v>
      </c>
      <c r="BV463" s="15">
        <f t="shared" ca="1" si="279"/>
        <v>11329.654382822269</v>
      </c>
      <c r="BW463" s="15">
        <f t="shared" ca="1" si="280"/>
        <v>15860.281380156874</v>
      </c>
      <c r="BX463" s="15">
        <f t="shared" ca="1" si="281"/>
        <v>25983.873470744504</v>
      </c>
      <c r="BY463" s="15">
        <f t="shared" ca="1" si="282"/>
        <v>30227.732527528537</v>
      </c>
      <c r="BZ463" s="15">
        <f t="shared" ca="1" si="283"/>
        <v>29453.966274370436</v>
      </c>
      <c r="CA463" s="15">
        <f t="shared" ca="1" si="284"/>
        <v>39245.429211678013</v>
      </c>
      <c r="CB463" s="15">
        <f ca="1">(AU463*DCF!C$10-DCF!C$5*MAX(AU463*DCF!C$10,0)-MAX(AU463-Inputs!$B$6,0)/Inputs!$B$10)*DCF!C$6</f>
        <v>1045.5526817342472</v>
      </c>
      <c r="CC463" s="15">
        <f ca="1">(AV463*DCF!D$10-DCF!D$5*MAX(AV463*DCF!D$10,0)-MAX(AV463-AU463,0)/Inputs!$B$10)*DCF!D$6</f>
        <v>1047.1316864387047</v>
      </c>
      <c r="CD463" s="15">
        <f ca="1">(AW463*DCF!E$10-DCF!E$5*MAX(AW463*DCF!E$10,0)-MAX(AW463-AV463,0)/Inputs!$B$10)*DCF!E$6</f>
        <v>999.3741328099311</v>
      </c>
      <c r="CE463" s="15">
        <f ca="1">(AX463*DCF!F$10-DCF!F$5*MAX(AX463*DCF!F$10,0)-MAX(AX463-AW463,0)/Inputs!$B$10)*DCF!F$6</f>
        <v>1251.5385543914931</v>
      </c>
      <c r="CF463" s="15">
        <f ca="1">(AY463*DCF!G$10-DCF!G$5*MAX(AY463*DCF!G$10,0)-MAX(AY463-AX463,0)/Inputs!$B$10)*DCF!G$6</f>
        <v>1663.8880452984993</v>
      </c>
      <c r="CG463" s="15">
        <f ca="1">(AZ463*DCF!H$10-DCF!H$5*MAX(AZ463*DCF!H$10,0)-MAX(AZ463-AY463,0)/Inputs!$B$10)*DCF!H$6</f>
        <v>1836.6160278946002</v>
      </c>
      <c r="CH463" s="15">
        <f ca="1">(BA463*DCF!I$10-DCF!I$5*MAX(BA463*DCF!I$10,0)-MAX(BA463-AZ463,0)/Inputs!$B$10)*DCF!I$6</f>
        <v>1876.4709090022814</v>
      </c>
      <c r="CI463" s="15">
        <f ca="1">(BB463*DCF!J$10-DCF!J$5*MAX(BB463*DCF!J$10,0)-MAX(BB463-BA463,0)/Inputs!$B$10)*DCF!J$6</f>
        <v>1870.5691973432431</v>
      </c>
      <c r="CJ463" s="15">
        <f ca="1">(BC463*DCF!K$10-DCF!K$5*MAX(BC463*DCF!K$10,0)-MAX(BC463-BB463,0)/Inputs!$B$10)*DCF!K$6</f>
        <v>2093.9649944000766</v>
      </c>
      <c r="CK463" s="15">
        <f ca="1">(BD463*DCF!L$10-DCF!L$5*MAX(BD463*DCF!L$10,0)-MAX(BD463-BC463,0)/Inputs!$B$10)*DCF!L$6</f>
        <v>2209.3546063550934</v>
      </c>
      <c r="CL463" s="15">
        <f ca="1">(BE463*DCF!M$10-DCF!M$5*MAX(BE463*DCF!M$10,0)-MAX(BE463-BD463,0)/Inputs!$B$10)*DCF!M$6</f>
        <v>2558.5226791671057</v>
      </c>
      <c r="CM463" s="15">
        <f ca="1">(BF463*DCF!C$28-DCF!C$5*MAX(BF463*DCF!C$28,0)-MAX(BF463-Inputs!$B$13,0)/Inputs!$B$17)*DCF!C$6</f>
        <v>3743.1044160295983</v>
      </c>
      <c r="CN463" s="15">
        <f ca="1">(BG463*DCF!D$28-DCF!D$5*MAX(BG463*DCF!D$28,0)-MAX(BG463-BF463,0)/Inputs!$B$17)*DCF!D$6</f>
        <v>4396.6910812522619</v>
      </c>
      <c r="CO463" s="15">
        <f ca="1">(BH463*DCF!E$28-DCF!E$5*MAX(BH463*DCF!E$28,0)-MAX(BH463-BG463,0)/Inputs!$B$17)*DCF!E$6</f>
        <v>4866.2644761141091</v>
      </c>
      <c r="CP463" s="15">
        <f ca="1">(BI463*DCF!F$28-DCF!F$5*MAX(BI463*DCF!F$28,0)-MAX(BI463-BH463,0)/Inputs!$B$17)*DCF!F$6</f>
        <v>6786.9248013489077</v>
      </c>
      <c r="CQ463" s="15">
        <f ca="1">(BJ463*DCF!G$28-DCF!G$5*MAX(BJ463*DCF!G$28,0)-MAX(BJ463-BI463,0)/Inputs!$B$17)*DCF!G$6</f>
        <v>8320.6915734469021</v>
      </c>
      <c r="CR463" s="15">
        <f ca="1">(BK463*DCF!H$28-DCF!H$5*MAX(BK463*DCF!H$28,0)-MAX(BK463-BJ463,0)/Inputs!$B$17)*DCF!H$6</f>
        <v>8705.0820724502119</v>
      </c>
      <c r="CS463" s="15">
        <f ca="1">(BL463*DCF!I$28-DCF!I$5*MAX(BL463*DCF!I$28,0)-MAX(BL463-BK463,0)/Inputs!$B$17)*DCF!I$6</f>
        <v>9174.4299150247753</v>
      </c>
      <c r="CT463" s="15">
        <f ca="1">(BM463*DCF!J$28-DCF!J$5*MAX(BM463*DCF!J$28,0)-MAX(BM463-BL463,0)/Inputs!$B$17)*DCF!J$6</f>
        <v>10779.533135785268</v>
      </c>
      <c r="CU463" s="15">
        <f ca="1">(BN463*DCF!K$28-DCF!K$5*MAX(BN463*DCF!K$28,0)-MAX(BN463-BM463,0)/Inputs!$B$17)*DCF!K$6</f>
        <v>12097.905927798876</v>
      </c>
      <c r="CV463" s="15">
        <f ca="1">(BO463*DCF!L$28-DCF!L$5*MAX(BO463*DCF!L$28,0)-MAX(BO463-BN463,0)/Inputs!$B$17)*DCF!L$6</f>
        <v>13745.626540280817</v>
      </c>
      <c r="CW463" s="15">
        <f ca="1">(BP463*DCF!M$28-DCF!M$5*MAX(BP463*DCF!M$28,0)-MAX(BP463-BO463,0)/Inputs!$B$17)*DCF!M$6</f>
        <v>15988.809165656881</v>
      </c>
      <c r="CX463" s="15">
        <f ca="1">(BQ463*DCF!C$46-DCF!C$5*MAX(BQ463*DCF!C$46,0)-MAX(BQ463-Inputs!$B$20,0)/Inputs!$B$24)*DCF!C$6</f>
        <v>-1397.4288126890872</v>
      </c>
      <c r="CY463" s="15">
        <f ca="1">(BR463*DCF!D$46-DCF!D$5*MAX(BR463*DCF!D$46,0)-MAX(BR463-BQ463,0)/Inputs!$B$24)*DCF!D$6</f>
        <v>-604.68466016906393</v>
      </c>
      <c r="CZ463" s="15">
        <f ca="1">(BS463*DCF!E$46-DCF!E$5*MAX(BS463*DCF!E$46,0)-MAX(BS463-BR463,0)/Inputs!$B$24)*DCF!E$6</f>
        <v>-1842.8395127349754</v>
      </c>
      <c r="DA463" s="15">
        <f ca="1">(BT463*DCF!F$46-DCF!F$5*MAX(BT463*DCF!F$46,0)-MAX(BT463-BS463,0)/Inputs!$B$24)*DCF!F$6</f>
        <v>-400.92418762328776</v>
      </c>
      <c r="DB463" s="15">
        <f ca="1">(BU463*DCF!G$46-DCF!G$5*MAX(BU463*DCF!G$46,0)-MAX(BU463-BT463,0)/Inputs!$B$24)*DCF!G$6</f>
        <v>-161.90879990639536</v>
      </c>
      <c r="DC463" s="15">
        <f ca="1">(BV463*DCF!H$46-DCF!H$5*MAX(BV463*DCF!H$46,0)-MAX(BV463-BU463,0)/Inputs!$B$24)*DCF!H$6</f>
        <v>-2024.9273798421816</v>
      </c>
      <c r="DD463" s="15">
        <f ca="1">(BW463*DCF!I$46-DCF!I$5*MAX(BW463*DCF!I$46,0)-MAX(BW463-BV463,0)/Inputs!$B$24)*DCF!I$6</f>
        <v>-934.26839568593459</v>
      </c>
      <c r="DE463" s="15">
        <f ca="1">(BX463*DCF!J$46-DCF!J$5*MAX(BX463*DCF!J$46,0)-MAX(BX463-BW463,0)/Inputs!$B$24)*DCF!J$6</f>
        <v>-1594.6596093732319</v>
      </c>
      <c r="DF463" s="15">
        <f ca="1">(BY463*DCF!K$46-DCF!K$5*MAX(BY463*DCF!K$46,0)-MAX(BY463-BX463,0)/Inputs!$B$24)*DCF!K$6</f>
        <v>687.07643363457635</v>
      </c>
      <c r="DG463" s="15">
        <f ca="1">(BZ463*DCF!L$46-DCF!L$5*MAX(BZ463*DCF!L$46,0)-MAX(BZ463-BY463,0)/Inputs!$B$24)*DCF!L$6</f>
        <v>2036.0166795088896</v>
      </c>
      <c r="DH463" s="15">
        <f ca="1">(CA463*DCF!M$46-DCF!M$5*MAX(CA463*DCF!M$46,0)-MAX(CA463-BZ463,0)/Inputs!$B$24)*DCF!M$6</f>
        <v>1029.72157081398</v>
      </c>
      <c r="DI463" s="15">
        <f ca="1">SUM(CB463:CL463)+BE463*DCF!M$10*(1+Inputs!$B$30)*(1-Inputs!$B$33)*(1-Inputs!$B$30/Inputs!$B$31)/(Inputs!$B$29-Inputs!$B$30)*DCF!M$6</f>
        <v>76395.230221216407</v>
      </c>
      <c r="DJ463" s="15">
        <f ca="1">SUM(CM463:CW463)+BP463*DCF!M$28*(1+Inputs!$B$30)*(1-Inputs!$B$33)*(1-Inputs!$B$30/Inputs!$B$31)/(Inputs!$B$29-Inputs!$B$30)*DCF!M$6</f>
        <v>449480.44615799264</v>
      </c>
      <c r="DK463" s="15">
        <f ca="1">SUM(CX463:DH463)+CA463*DCF!M$46*(1+Inputs!$B$30)*(1-Inputs!$B$33)*(1-Inputs!$B$30/Inputs!$B$31)/(Inputs!$B$29-Inputs!$B$30)*DCF!M$6</f>
        <v>55469.255805475092</v>
      </c>
      <c r="DM463" s="15">
        <f ca="1">DI463+DJ463+DK463+Inputs!$B$34+Inputs!$B$36-Inputs!$B$35</f>
        <v>658195.93218468409</v>
      </c>
    </row>
    <row r="464" spans="1:117" x14ac:dyDescent="0.75">
      <c r="A464" s="11">
        <v>451</v>
      </c>
      <c r="C464" s="23">
        <f t="shared" ref="C464:M473" ca="1" si="285">_xlfn.NORM.S.INV(RAND())</f>
        <v>-1.9172721928463832</v>
      </c>
      <c r="D464" s="23">
        <f t="shared" ca="1" si="285"/>
        <v>0.56773949912209998</v>
      </c>
      <c r="E464" s="23">
        <f t="shared" ca="1" si="285"/>
        <v>-2.2131516423541005E-2</v>
      </c>
      <c r="F464" s="23">
        <f t="shared" ca="1" si="285"/>
        <v>-1.0201966528343256</v>
      </c>
      <c r="G464" s="23">
        <f t="shared" ca="1" si="285"/>
        <v>-0.66285779317313909</v>
      </c>
      <c r="H464" s="23">
        <f t="shared" ca="1" si="285"/>
        <v>0.99999985170000971</v>
      </c>
      <c r="I464" s="23">
        <f t="shared" ca="1" si="285"/>
        <v>-0.17407296760673191</v>
      </c>
      <c r="J464" s="23">
        <f t="shared" ca="1" si="285"/>
        <v>1.6271119610479197</v>
      </c>
      <c r="K464" s="23">
        <f t="shared" ca="1" si="285"/>
        <v>1.395449391885113</v>
      </c>
      <c r="L464" s="23">
        <f t="shared" ca="1" si="285"/>
        <v>-0.56377230667445166</v>
      </c>
      <c r="M464" s="23">
        <f t="shared" ca="1" si="285"/>
        <v>-0.22772250927408433</v>
      </c>
      <c r="N464" s="23">
        <f ca="1">SQRT(Inputs!$B$38)*C464+SQRT(1-Inputs!$B$38)*_xlfn.NORM.S.INV(RAND())</f>
        <v>-1.0503876654338018</v>
      </c>
      <c r="O464" s="23">
        <f ca="1">SQRT(Inputs!$B$38)*D464+SQRT(1-Inputs!$B$38)*_xlfn.NORM.S.INV(RAND())</f>
        <v>0.40054051520885969</v>
      </c>
      <c r="P464" s="23">
        <f ca="1">SQRT(Inputs!$B$38)*E464+SQRT(1-Inputs!$B$38)*_xlfn.NORM.S.INV(RAND())</f>
        <v>-0.42910422158323053</v>
      </c>
      <c r="Q464" s="23">
        <f ca="1">SQRT(Inputs!$B$38)*F464+SQRT(1-Inputs!$B$38)*_xlfn.NORM.S.INV(RAND())</f>
        <v>-0.21852822906690728</v>
      </c>
      <c r="R464" s="23">
        <f ca="1">SQRT(Inputs!$B$38)*G464+SQRT(1-Inputs!$B$38)*_xlfn.NORM.S.INV(RAND())</f>
        <v>-0.45672051223029303</v>
      </c>
      <c r="S464" s="23">
        <f ca="1">SQRT(Inputs!$B$38)*H464+SQRT(1-Inputs!$B$38)*_xlfn.NORM.S.INV(RAND())</f>
        <v>3.8671701289776594E-2</v>
      </c>
      <c r="T464" s="23">
        <f ca="1">SQRT(Inputs!$B$38)*I464+SQRT(1-Inputs!$B$38)*_xlfn.NORM.S.INV(RAND())</f>
        <v>8.2467085854642935E-3</v>
      </c>
      <c r="U464" s="23">
        <f ca="1">SQRT(Inputs!$B$38)*J464+SQRT(1-Inputs!$B$38)*_xlfn.NORM.S.INV(RAND())</f>
        <v>1.7500992541291573</v>
      </c>
      <c r="V464" s="23">
        <f ca="1">SQRT(Inputs!$B$38)*K464+SQRT(1-Inputs!$B$38)*_xlfn.NORM.S.INV(RAND())</f>
        <v>2.1113347436404255</v>
      </c>
      <c r="W464" s="23">
        <f ca="1">SQRT(Inputs!$B$38)*L464+SQRT(1-Inputs!$B$38)*_xlfn.NORM.S.INV(RAND())</f>
        <v>-0.84922929854113294</v>
      </c>
      <c r="X464" s="23">
        <f ca="1">SQRT(Inputs!$B$38)*M464+SQRT(1-Inputs!$B$38)*_xlfn.NORM.S.INV(RAND())</f>
        <v>-0.50122213299162832</v>
      </c>
      <c r="Y464" s="23">
        <f ca="1">SQRT(Inputs!$B$38)*C464+SQRT(1-Inputs!$B$38)*_xlfn.NORM.S.INV(RAND())</f>
        <v>-0.96645369328441111</v>
      </c>
      <c r="Z464" s="23">
        <f ca="1">SQRT(Inputs!$B$38)*D464+SQRT(1-Inputs!$B$38)*_xlfn.NORM.S.INV(RAND())</f>
        <v>0.23674439100828965</v>
      </c>
      <c r="AA464" s="23">
        <f ca="1">SQRT(Inputs!$B$38)*E464+SQRT(1-Inputs!$B$38)*_xlfn.NORM.S.INV(RAND())</f>
        <v>1.2872737701927974</v>
      </c>
      <c r="AB464" s="23">
        <f ca="1">SQRT(Inputs!$B$38)*F464+SQRT(1-Inputs!$B$38)*_xlfn.NORM.S.INV(RAND())</f>
        <v>-1.2143275857506151</v>
      </c>
      <c r="AC464" s="23">
        <f ca="1">SQRT(Inputs!$B$38)*G464+SQRT(1-Inputs!$B$38)*_xlfn.NORM.S.INV(RAND())</f>
        <v>1.4992073460495225</v>
      </c>
      <c r="AD464" s="23">
        <f ca="1">SQRT(Inputs!$B$38)*H464+SQRT(1-Inputs!$B$38)*_xlfn.NORM.S.INV(RAND())</f>
        <v>-0.39478061391235542</v>
      </c>
      <c r="AE464" s="23">
        <f ca="1">SQRT(Inputs!$B$38)*I464+SQRT(1-Inputs!$B$38)*_xlfn.NORM.S.INV(RAND())</f>
        <v>-1.494524344887695</v>
      </c>
      <c r="AF464" s="23">
        <f ca="1">SQRT(Inputs!$B$38)*J464+SQRT(1-Inputs!$B$38)*_xlfn.NORM.S.INV(RAND())</f>
        <v>0.28776256287985058</v>
      </c>
      <c r="AG464" s="23">
        <f ca="1">SQRT(Inputs!$B$38)*K464+SQRT(1-Inputs!$B$38)*_xlfn.NORM.S.INV(RAND())</f>
        <v>-0.45950424498034892</v>
      </c>
      <c r="AH464" s="23">
        <f ca="1">SQRT(Inputs!$B$38)*L464+SQRT(1-Inputs!$B$38)*_xlfn.NORM.S.INV(RAND())</f>
        <v>-0.38746916679658494</v>
      </c>
      <c r="AI464" s="23">
        <f ca="1">SQRT(Inputs!$B$38)*M464+SQRT(1-Inputs!$B$38)*_xlfn.NORM.S.INV(RAND())</f>
        <v>0.20306032676260449</v>
      </c>
      <c r="AJ464" s="23">
        <f ca="1">SQRT(Inputs!$B$38)*C464+SQRT(1-Inputs!$B$38)*_xlfn.NORM.S.INV(RAND())</f>
        <v>-2.5125726792100642</v>
      </c>
      <c r="AK464" s="23">
        <f ca="1">SQRT(Inputs!$B$38)*D464+SQRT(1-Inputs!$B$38)*_xlfn.NORM.S.INV(RAND())</f>
        <v>0.75972638667483183</v>
      </c>
      <c r="AL464" s="23">
        <f ca="1">SQRT(Inputs!$B$38)*E464+SQRT(1-Inputs!$B$38)*_xlfn.NORM.S.INV(RAND())</f>
        <v>8.592699960734744E-2</v>
      </c>
      <c r="AM464" s="23">
        <f ca="1">SQRT(Inputs!$B$38)*F464+SQRT(1-Inputs!$B$38)*_xlfn.NORM.S.INV(RAND())</f>
        <v>-0.57924381487135446</v>
      </c>
      <c r="AN464" s="23">
        <f ca="1">SQRT(Inputs!$B$38)*G464+SQRT(1-Inputs!$B$38)*_xlfn.NORM.S.INV(RAND())</f>
        <v>0.90726744556645011</v>
      </c>
      <c r="AO464" s="23">
        <f ca="1">SQRT(Inputs!$B$38)*H464+SQRT(1-Inputs!$B$38)*_xlfn.NORM.S.INV(RAND())</f>
        <v>0.93878985711402096</v>
      </c>
      <c r="AP464" s="23">
        <f ca="1">SQRT(Inputs!$B$38)*I464+SQRT(1-Inputs!$B$38)*_xlfn.NORM.S.INV(RAND())</f>
        <v>0.90008005206832831</v>
      </c>
      <c r="AQ464" s="23">
        <f ca="1">SQRT(Inputs!$B$38)*J464+SQRT(1-Inputs!$B$38)*_xlfn.NORM.S.INV(RAND())</f>
        <v>0.43010972784259149</v>
      </c>
      <c r="AR464" s="23">
        <f ca="1">SQRT(Inputs!$B$38)*K464+SQRT(1-Inputs!$B$38)*_xlfn.NORM.S.INV(RAND())</f>
        <v>3.3054431798491102E-2</v>
      </c>
      <c r="AS464" s="23">
        <f ca="1">SQRT(Inputs!$B$38)*L464+SQRT(1-Inputs!$B$38)*_xlfn.NORM.S.INV(RAND())</f>
        <v>0.10521041235926648</v>
      </c>
      <c r="AT464" s="23">
        <f ca="1">SQRT(Inputs!$B$38)*M464+SQRT(1-Inputs!$B$38)*_xlfn.NORM.S.INV(RAND())</f>
        <v>0.94630077461328366</v>
      </c>
      <c r="AU464" s="15">
        <f ca="1">Inputs!$B$6*EXP($B$8-0.5*C$5^2+C$5*N464)</f>
        <v>4186.3433979979163</v>
      </c>
      <c r="AV464" s="15">
        <f t="shared" ca="1" si="255"/>
        <v>5404.8830435415539</v>
      </c>
      <c r="AW464" s="15">
        <f t="shared" ca="1" si="256"/>
        <v>6219.6918174479506</v>
      </c>
      <c r="AX464" s="15">
        <f t="shared" ca="1" si="257"/>
        <v>7389.1075760544045</v>
      </c>
      <c r="AY464" s="15">
        <f t="shared" ca="1" si="258"/>
        <v>8561.1959322567491</v>
      </c>
      <c r="AZ464" s="15">
        <f t="shared" ca="1" si="259"/>
        <v>10515.257956287476</v>
      </c>
      <c r="BA464" s="15">
        <f t="shared" ca="1" si="260"/>
        <v>12879.098166947198</v>
      </c>
      <c r="BB464" s="15">
        <f t="shared" ca="1" si="261"/>
        <v>18789.921561167139</v>
      </c>
      <c r="BC464" s="15">
        <f t="shared" ca="1" si="262"/>
        <v>28215.193919935362</v>
      </c>
      <c r="BD464" s="15">
        <f t="shared" ca="1" si="263"/>
        <v>31926.84009423948</v>
      </c>
      <c r="BE464" s="15">
        <f t="shared" ca="1" si="264"/>
        <v>37376.413231634731</v>
      </c>
      <c r="BF464" s="15">
        <f ca="1">Inputs!$B$13*EXP($B$9-0.5*C$6^2+C$6*Y464)</f>
        <v>11419.435128383648</v>
      </c>
      <c r="BG464" s="15">
        <f t="shared" ca="1" si="265"/>
        <v>14524.664185328862</v>
      </c>
      <c r="BH464" s="15">
        <f t="shared" ca="1" si="266"/>
        <v>21970.274757599051</v>
      </c>
      <c r="BI464" s="15">
        <f t="shared" ca="1" si="267"/>
        <v>22309.861406557378</v>
      </c>
      <c r="BJ464" s="15">
        <f t="shared" ca="1" si="268"/>
        <v>33948.224071976838</v>
      </c>
      <c r="BK464" s="15">
        <f t="shared" ca="1" si="269"/>
        <v>39484.767979007062</v>
      </c>
      <c r="BL464" s="15">
        <f t="shared" ca="1" si="270"/>
        <v>39962.15167491739</v>
      </c>
      <c r="BM464" s="15">
        <f t="shared" ca="1" si="271"/>
        <v>50909.893251827889</v>
      </c>
      <c r="BN464" s="15">
        <f t="shared" ca="1" si="272"/>
        <v>59258.221861061931</v>
      </c>
      <c r="BO464" s="15">
        <f t="shared" ca="1" si="273"/>
        <v>69700.103666402618</v>
      </c>
      <c r="BP464" s="15">
        <f t="shared" ca="1" si="274"/>
        <v>87784.280041641672</v>
      </c>
      <c r="BQ464" s="15">
        <f ca="1">Inputs!$B$20*EXP($B$10-0.5*C$7^2+C$7*AJ464)</f>
        <v>1759.4607575709765</v>
      </c>
      <c r="BR464" s="15">
        <f t="shared" ca="1" si="275"/>
        <v>3038.800324750126</v>
      </c>
      <c r="BS464" s="15">
        <f t="shared" ca="1" si="276"/>
        <v>4265.2832298521307</v>
      </c>
      <c r="BT464" s="15">
        <f t="shared" ca="1" si="277"/>
        <v>5051.8535051090748</v>
      </c>
      <c r="BU464" s="15">
        <f t="shared" ca="1" si="278"/>
        <v>8720.0234527737975</v>
      </c>
      <c r="BV464" s="15">
        <f t="shared" ca="1" si="279"/>
        <v>14989.65438102816</v>
      </c>
      <c r="BW464" s="15">
        <f t="shared" ca="1" si="280"/>
        <v>25306.81848704828</v>
      </c>
      <c r="BX464" s="15">
        <f t="shared" ca="1" si="281"/>
        <v>38583.119038512421</v>
      </c>
      <c r="BY464" s="15">
        <f t="shared" ca="1" si="282"/>
        <v>54404.477416923713</v>
      </c>
      <c r="BZ464" s="15">
        <f t="shared" ca="1" si="283"/>
        <v>77827.925126876376</v>
      </c>
      <c r="CA464" s="15">
        <f t="shared" ca="1" si="284"/>
        <v>129344.57425095364</v>
      </c>
      <c r="CB464" s="15">
        <f ca="1">(AU464*DCF!C$10-DCF!C$5*MAX(AU464*DCF!C$10,0)-MAX(AU464-Inputs!$B$6,0)/Inputs!$B$10)*DCF!C$6</f>
        <v>1048.6065805253029</v>
      </c>
      <c r="CC464" s="15">
        <f ca="1">(AV464*DCF!D$10-DCF!D$5*MAX(AV464*DCF!D$10,0)-MAX(AV464-AU464,0)/Inputs!$B$10)*DCF!D$6</f>
        <v>1020.2946238648251</v>
      </c>
      <c r="CD464" s="15">
        <f ca="1">(AW464*DCF!E$10-DCF!E$5*MAX(AW464*DCF!E$10,0)-MAX(AW464-AV464,0)/Inputs!$B$10)*DCF!E$6</f>
        <v>1252.4991530061088</v>
      </c>
      <c r="CE464" s="15">
        <f ca="1">(AX464*DCF!F$10-DCF!F$5*MAX(AX464*DCF!F$10,0)-MAX(AX464-AW464,0)/Inputs!$B$10)*DCF!F$6</f>
        <v>1369.7039818068354</v>
      </c>
      <c r="CF464" s="15">
        <f ca="1">(AY464*DCF!G$10-DCF!G$5*MAX(AY464*DCF!G$10,0)-MAX(AY464-AX464,0)/Inputs!$B$10)*DCF!G$6</f>
        <v>1538.6518753476983</v>
      </c>
      <c r="CG464" s="15">
        <f ca="1">(AZ464*DCF!H$10-DCF!H$5*MAX(AZ464*DCF!H$10,0)-MAX(AZ464-AY464,0)/Inputs!$B$10)*DCF!H$6</f>
        <v>1694.56613105734</v>
      </c>
      <c r="CH464" s="15">
        <f ca="1">(BA464*DCF!I$10-DCF!I$5*MAX(BA464*DCF!I$10,0)-MAX(BA464-AZ464,0)/Inputs!$B$10)*DCF!I$6</f>
        <v>1964.7887881451513</v>
      </c>
      <c r="CI464" s="15">
        <f ca="1">(BB464*DCF!J$10-DCF!J$5*MAX(BB464*DCF!J$10,0)-MAX(BB464-BA464,0)/Inputs!$B$10)*DCF!J$6</f>
        <v>2328.706255765996</v>
      </c>
      <c r="CJ464" s="15">
        <f ca="1">(BC464*DCF!K$10-DCF!K$5*MAX(BC464*DCF!K$10,0)-MAX(BC464-BB464,0)/Inputs!$B$10)*DCF!K$6</f>
        <v>3222.7984312668254</v>
      </c>
      <c r="CK464" s="15">
        <f ca="1">(BD464*DCF!L$10-DCF!L$5*MAX(BD464*DCF!L$10,0)-MAX(BD464-BC464,0)/Inputs!$B$10)*DCF!L$6</f>
        <v>4335.1986588320015</v>
      </c>
      <c r="CL464" s="15">
        <f ca="1">(BE464*DCF!M$10-DCF!M$5*MAX(BE464*DCF!M$10,0)-MAX(BE464-BD464,0)/Inputs!$B$10)*DCF!M$6</f>
        <v>4623.2855958070859</v>
      </c>
      <c r="CM464" s="15">
        <f ca="1">(BF464*DCF!C$28-DCF!C$5*MAX(BF464*DCF!C$28,0)-MAX(BF464-Inputs!$B$13,0)/Inputs!$B$17)*DCF!C$6</f>
        <v>3477.6459192909811</v>
      </c>
      <c r="CN464" s="15">
        <f ca="1">(BG464*DCF!D$28-DCF!D$5*MAX(BG464*DCF!D$28,0)-MAX(BG464-BF464,0)/Inputs!$B$17)*DCF!D$6</f>
        <v>3615.3608652513562</v>
      </c>
      <c r="CO464" s="15">
        <f ca="1">(BH464*DCF!E$28-DCF!E$5*MAX(BH464*DCF!E$28,0)-MAX(BH464-BG464,0)/Inputs!$B$17)*DCF!E$6</f>
        <v>4754.9456672209744</v>
      </c>
      <c r="CP464" s="15">
        <f ca="1">(BI464*DCF!F$28-DCF!F$5*MAX(BI464*DCF!F$28,0)-MAX(BI464-BH464,0)/Inputs!$B$17)*DCF!F$6</f>
        <v>5994.7125938697936</v>
      </c>
      <c r="CQ464" s="15">
        <f ca="1">(BJ464*DCF!G$28-DCF!G$5*MAX(BJ464*DCF!G$28,0)-MAX(BJ464-BI464,0)/Inputs!$B$17)*DCF!G$6</f>
        <v>6850.6666725692894</v>
      </c>
      <c r="CR464" s="15">
        <f ca="1">(BK464*DCF!H$28-DCF!H$5*MAX(BK464*DCF!H$28,0)-MAX(BK464-BJ464,0)/Inputs!$B$17)*DCF!H$6</f>
        <v>8904.7951978499041</v>
      </c>
      <c r="CS464" s="15">
        <f ca="1">(BL464*DCF!I$28-DCF!I$5*MAX(BL464*DCF!I$28,0)-MAX(BL464-BK464,0)/Inputs!$B$17)*DCF!I$6</f>
        <v>9328.7021397023673</v>
      </c>
      <c r="CT464" s="15">
        <f ca="1">(BM464*DCF!J$28-DCF!J$5*MAX(BM464*DCF!J$28,0)-MAX(BM464-BL464,0)/Inputs!$B$17)*DCF!J$6</f>
        <v>9905.5514496021242</v>
      </c>
      <c r="CU464" s="15">
        <f ca="1">(BN464*DCF!K$28-DCF!K$5*MAX(BN464*DCF!K$28,0)-MAX(BN464-BM464,0)/Inputs!$B$17)*DCF!K$6</f>
        <v>11491.783818947077</v>
      </c>
      <c r="CV464" s="15">
        <f ca="1">(BO464*DCF!L$28-DCF!L$5*MAX(BO464*DCF!L$28,0)-MAX(BO464-BN464,0)/Inputs!$B$17)*DCF!L$6</f>
        <v>12725.117339848684</v>
      </c>
      <c r="CW464" s="15">
        <f ca="1">(BP464*DCF!M$28-DCF!M$5*MAX(BP464*DCF!M$28,0)-MAX(BP464-BO464,0)/Inputs!$B$17)*DCF!M$6</f>
        <v>14626.358509322181</v>
      </c>
      <c r="CX464" s="15">
        <f ca="1">(BQ464*DCF!C$46-DCF!C$5*MAX(BQ464*DCF!C$46,0)-MAX(BQ464-Inputs!$B$20,0)/Inputs!$B$24)*DCF!C$6</f>
        <v>-406.34197634433639</v>
      </c>
      <c r="CY464" s="15">
        <f ca="1">(BR464*DCF!D$46-DCF!D$5*MAX(BR464*DCF!D$46,0)-MAX(BR464-BQ464,0)/Inputs!$B$24)*DCF!D$6</f>
        <v>-1064.5359235279723</v>
      </c>
      <c r="CZ464" s="15">
        <f ca="1">(BS464*DCF!E$46-DCF!E$5*MAX(BS464*DCF!E$46,0)-MAX(BS464-BR464,0)/Inputs!$B$24)*DCF!E$6</f>
        <v>-987.82296499617394</v>
      </c>
      <c r="DA464" s="15">
        <f ca="1">(BT464*DCF!F$46-DCF!F$5*MAX(BT464*DCF!F$46,0)-MAX(BT464-BS464,0)/Inputs!$B$24)*DCF!F$6</f>
        <v>-654.3230151006527</v>
      </c>
      <c r="DB464" s="15">
        <f ca="1">(BU464*DCF!G$46-DCF!G$5*MAX(BU464*DCF!G$46,0)-MAX(BU464-BT464,0)/Inputs!$B$24)*DCF!G$6</f>
        <v>-1527.2242564941869</v>
      </c>
      <c r="DC464" s="15">
        <f ca="1">(BV464*DCF!H$46-DCF!H$5*MAX(BV464*DCF!H$46,0)-MAX(BV464-BU464,0)/Inputs!$B$24)*DCF!H$6</f>
        <v>-1948.2493962890003</v>
      </c>
      <c r="DD464" s="15">
        <f ca="1">(BW464*DCF!I$46-DCF!I$5*MAX(BW464*DCF!I$46,0)-MAX(BW464-BV464,0)/Inputs!$B$24)*DCF!I$6</f>
        <v>-2377.1879085540627</v>
      </c>
      <c r="DE464" s="15">
        <f ca="1">(BX464*DCF!J$46-DCF!J$5*MAX(BX464*DCF!J$46,0)-MAX(BX464-BW464,0)/Inputs!$B$24)*DCF!J$6</f>
        <v>-1902.2028849855005</v>
      </c>
      <c r="DF464" s="15">
        <f ca="1">(BY464*DCF!K$46-DCF!K$5*MAX(BY464*DCF!K$46,0)-MAX(BY464-BX464,0)/Inputs!$B$24)*DCF!K$6</f>
        <v>-768.04621517042312</v>
      </c>
      <c r="DG464" s="15">
        <f ca="1">(BZ464*DCF!L$46-DCF!L$5*MAX(BZ464*DCF!L$46,0)-MAX(BZ464-BY464,0)/Inputs!$B$24)*DCF!L$6</f>
        <v>79.080746163125553</v>
      </c>
      <c r="DH464" s="15">
        <f ca="1">(CA464*DCF!M$46-DCF!M$5*MAX(CA464*DCF!M$46,0)-MAX(CA464-BZ464,0)/Inputs!$B$24)*DCF!M$6</f>
        <v>-629.76795453691011</v>
      </c>
      <c r="DI464" s="15">
        <f ca="1">SUM(CB464:CL464)+BE464*DCF!M$10*(1+Inputs!$B$30)*(1-Inputs!$B$33)*(1-Inputs!$B$30/Inputs!$B$31)/(Inputs!$B$29-Inputs!$B$30)*DCF!M$6</f>
        <v>128418.15235096225</v>
      </c>
      <c r="DJ464" s="15">
        <f ca="1">SUM(CM464:CW464)+BP464*DCF!M$28*(1+Inputs!$B$30)*(1-Inputs!$B$33)*(1-Inputs!$B$30/Inputs!$B$31)/(Inputs!$B$29-Inputs!$B$30)*DCF!M$6</f>
        <v>417415.38975056523</v>
      </c>
      <c r="DK464" s="15">
        <f ca="1">SUM(CX464:DH464)+CA464*DCF!M$46*(1+Inputs!$B$30)*(1-Inputs!$B$33)*(1-Inputs!$B$30/Inputs!$B$31)/(Inputs!$B$29-Inputs!$B$30)*DCF!M$6</f>
        <v>187795.41188645782</v>
      </c>
      <c r="DM464" s="15">
        <f ca="1">DI464+DJ464+DK464+Inputs!$B$34+Inputs!$B$36-Inputs!$B$35</f>
        <v>810479.95398798527</v>
      </c>
    </row>
    <row r="465" spans="1:117" x14ac:dyDescent="0.75">
      <c r="A465" s="11">
        <v>452</v>
      </c>
      <c r="C465" s="23">
        <f t="shared" ca="1" si="285"/>
        <v>1.5478891354299729</v>
      </c>
      <c r="D465" s="23">
        <f t="shared" ca="1" si="285"/>
        <v>1.0671667283543078</v>
      </c>
      <c r="E465" s="23">
        <f t="shared" ca="1" si="285"/>
        <v>-0.93553729985014711</v>
      </c>
      <c r="F465" s="23">
        <f t="shared" ca="1" si="285"/>
        <v>0.9311104119072795</v>
      </c>
      <c r="G465" s="23">
        <f t="shared" ca="1" si="285"/>
        <v>-1.6180396139332942</v>
      </c>
      <c r="H465" s="23">
        <f t="shared" ca="1" si="285"/>
        <v>2.1627123345539112</v>
      </c>
      <c r="I465" s="23">
        <f t="shared" ca="1" si="285"/>
        <v>-0.34819188261391365</v>
      </c>
      <c r="J465" s="23">
        <f t="shared" ca="1" si="285"/>
        <v>1.6936948754189494</v>
      </c>
      <c r="K465" s="23">
        <f t="shared" ca="1" si="285"/>
        <v>0.17073006480811423</v>
      </c>
      <c r="L465" s="23">
        <f t="shared" ca="1" si="285"/>
        <v>-0.77723939620058091</v>
      </c>
      <c r="M465" s="23">
        <f t="shared" ca="1" si="285"/>
        <v>-1.3669651428923628</v>
      </c>
      <c r="N465" s="23">
        <f ca="1">SQRT(Inputs!$B$38)*C465+SQRT(1-Inputs!$B$38)*_xlfn.NORM.S.INV(RAND())</f>
        <v>2.5774961570840023</v>
      </c>
      <c r="O465" s="23">
        <f ca="1">SQRT(Inputs!$B$38)*D465+SQRT(1-Inputs!$B$38)*_xlfn.NORM.S.INV(RAND())</f>
        <v>1.5237061637378821</v>
      </c>
      <c r="P465" s="23">
        <f ca="1">SQRT(Inputs!$B$38)*E465+SQRT(1-Inputs!$B$38)*_xlfn.NORM.S.INV(RAND())</f>
        <v>-1.6261868118954474</v>
      </c>
      <c r="Q465" s="23">
        <f ca="1">SQRT(Inputs!$B$38)*F465+SQRT(1-Inputs!$B$38)*_xlfn.NORM.S.INV(RAND())</f>
        <v>0.53311453687550336</v>
      </c>
      <c r="R465" s="23">
        <f ca="1">SQRT(Inputs!$B$38)*G465+SQRT(1-Inputs!$B$38)*_xlfn.NORM.S.INV(RAND())</f>
        <v>0.21786981895112711</v>
      </c>
      <c r="S465" s="23">
        <f ca="1">SQRT(Inputs!$B$38)*H465+SQRT(1-Inputs!$B$38)*_xlfn.NORM.S.INV(RAND())</f>
        <v>1.3872907917714126</v>
      </c>
      <c r="T465" s="23">
        <f ca="1">SQRT(Inputs!$B$38)*I465+SQRT(1-Inputs!$B$38)*_xlfn.NORM.S.INV(RAND())</f>
        <v>-5.6457413161959402E-2</v>
      </c>
      <c r="U465" s="23">
        <f ca="1">SQRT(Inputs!$B$38)*J465+SQRT(1-Inputs!$B$38)*_xlfn.NORM.S.INV(RAND())</f>
        <v>1.290909253198137</v>
      </c>
      <c r="V465" s="23">
        <f ca="1">SQRT(Inputs!$B$38)*K465+SQRT(1-Inputs!$B$38)*_xlfn.NORM.S.INV(RAND())</f>
        <v>0.44153492196830557</v>
      </c>
      <c r="W465" s="23">
        <f ca="1">SQRT(Inputs!$B$38)*L465+SQRT(1-Inputs!$B$38)*_xlfn.NORM.S.INV(RAND())</f>
        <v>-0.17343052932011088</v>
      </c>
      <c r="X465" s="23">
        <f ca="1">SQRT(Inputs!$B$38)*M465+SQRT(1-Inputs!$B$38)*_xlfn.NORM.S.INV(RAND())</f>
        <v>-1.5772213512641611</v>
      </c>
      <c r="Y465" s="23">
        <f ca="1">SQRT(Inputs!$B$38)*C465+SQRT(1-Inputs!$B$38)*_xlfn.NORM.S.INV(RAND())</f>
        <v>0.70748591971165065</v>
      </c>
      <c r="Z465" s="23">
        <f ca="1">SQRT(Inputs!$B$38)*D465+SQRT(1-Inputs!$B$38)*_xlfn.NORM.S.INV(RAND())</f>
        <v>0.5046353084815558</v>
      </c>
      <c r="AA465" s="23">
        <f ca="1">SQRT(Inputs!$B$38)*E465+SQRT(1-Inputs!$B$38)*_xlfn.NORM.S.INV(RAND())</f>
        <v>0.90862296936031872</v>
      </c>
      <c r="AB465" s="23">
        <f ca="1">SQRT(Inputs!$B$38)*F465+SQRT(1-Inputs!$B$38)*_xlfn.NORM.S.INV(RAND())</f>
        <v>7.6483885823518616E-2</v>
      </c>
      <c r="AC465" s="23">
        <f ca="1">SQRT(Inputs!$B$38)*G465+SQRT(1-Inputs!$B$38)*_xlfn.NORM.S.INV(RAND())</f>
        <v>2.2216531875925045</v>
      </c>
      <c r="AD465" s="23">
        <f ca="1">SQRT(Inputs!$B$38)*H465+SQRT(1-Inputs!$B$38)*_xlfn.NORM.S.INV(RAND())</f>
        <v>1.2691798311522251</v>
      </c>
      <c r="AE465" s="23">
        <f ca="1">SQRT(Inputs!$B$38)*I465+SQRT(1-Inputs!$B$38)*_xlfn.NORM.S.INV(RAND())</f>
        <v>-0.63896338676684872</v>
      </c>
      <c r="AF465" s="23">
        <f ca="1">SQRT(Inputs!$B$38)*J465+SQRT(1-Inputs!$B$38)*_xlfn.NORM.S.INV(RAND())</f>
        <v>1.3693983515728338</v>
      </c>
      <c r="AG465" s="23">
        <f ca="1">SQRT(Inputs!$B$38)*K465+SQRT(1-Inputs!$B$38)*_xlfn.NORM.S.INV(RAND())</f>
        <v>1.0142604510275053</v>
      </c>
      <c r="AH465" s="23">
        <f ca="1">SQRT(Inputs!$B$38)*L465+SQRT(1-Inputs!$B$38)*_xlfn.NORM.S.INV(RAND())</f>
        <v>-1.0341169657227212</v>
      </c>
      <c r="AI465" s="23">
        <f ca="1">SQRT(Inputs!$B$38)*M465+SQRT(1-Inputs!$B$38)*_xlfn.NORM.S.INV(RAND())</f>
        <v>-0.41514230058707408</v>
      </c>
      <c r="AJ465" s="23">
        <f ca="1">SQRT(Inputs!$B$38)*C465+SQRT(1-Inputs!$B$38)*_xlfn.NORM.S.INV(RAND())</f>
        <v>1.4865446456691429</v>
      </c>
      <c r="AK465" s="23">
        <f ca="1">SQRT(Inputs!$B$38)*D465+SQRT(1-Inputs!$B$38)*_xlfn.NORM.S.INV(RAND())</f>
        <v>1.0489413264667917</v>
      </c>
      <c r="AL465" s="23">
        <f ca="1">SQRT(Inputs!$B$38)*E465+SQRT(1-Inputs!$B$38)*_xlfn.NORM.S.INV(RAND())</f>
        <v>-0.542303699909509</v>
      </c>
      <c r="AM465" s="23">
        <f ca="1">SQRT(Inputs!$B$38)*F465+SQRT(1-Inputs!$B$38)*_xlfn.NORM.S.INV(RAND())</f>
        <v>0.37089962579941355</v>
      </c>
      <c r="AN465" s="23">
        <f ca="1">SQRT(Inputs!$B$38)*G465+SQRT(1-Inputs!$B$38)*_xlfn.NORM.S.INV(RAND())</f>
        <v>0.52522366243059271</v>
      </c>
      <c r="AO465" s="23">
        <f ca="1">SQRT(Inputs!$B$38)*H465+SQRT(1-Inputs!$B$38)*_xlfn.NORM.S.INV(RAND())</f>
        <v>1.6999061534007569</v>
      </c>
      <c r="AP465" s="23">
        <f ca="1">SQRT(Inputs!$B$38)*I465+SQRT(1-Inputs!$B$38)*_xlfn.NORM.S.INV(RAND())</f>
        <v>0.90295586204531419</v>
      </c>
      <c r="AQ465" s="23">
        <f ca="1">SQRT(Inputs!$B$38)*J465+SQRT(1-Inputs!$B$38)*_xlfn.NORM.S.INV(RAND())</f>
        <v>2.1384465408519509</v>
      </c>
      <c r="AR465" s="23">
        <f ca="1">SQRT(Inputs!$B$38)*K465+SQRT(1-Inputs!$B$38)*_xlfn.NORM.S.INV(RAND())</f>
        <v>1.647503862204019</v>
      </c>
      <c r="AS465" s="23">
        <f ca="1">SQRT(Inputs!$B$38)*L465+SQRT(1-Inputs!$B$38)*_xlfn.NORM.S.INV(RAND())</f>
        <v>-0.26727900785464742</v>
      </c>
      <c r="AT465" s="23">
        <f ca="1">SQRT(Inputs!$B$38)*M465+SQRT(1-Inputs!$B$38)*_xlfn.NORM.S.INV(RAND())</f>
        <v>-1.0920745077492851</v>
      </c>
      <c r="AU465" s="15">
        <f ca="1">Inputs!$B$6*EXP($B$8-0.5*C$5^2+C$5*N465)</f>
        <v>7531.4257517242067</v>
      </c>
      <c r="AV465" s="15">
        <f t="shared" ca="1" si="255"/>
        <v>11469.608755378466</v>
      </c>
      <c r="AW465" s="15">
        <f t="shared" ca="1" si="256"/>
        <v>11230.73789180383</v>
      </c>
      <c r="AX465" s="15">
        <f t="shared" ca="1" si="257"/>
        <v>14655.944040989236</v>
      </c>
      <c r="AY465" s="15">
        <f t="shared" ca="1" si="258"/>
        <v>18372.646093187119</v>
      </c>
      <c r="AZ465" s="15">
        <f t="shared" ca="1" si="259"/>
        <v>26179.051653388924</v>
      </c>
      <c r="BA465" s="15">
        <f t="shared" ca="1" si="260"/>
        <v>31847.725960605774</v>
      </c>
      <c r="BB465" s="15">
        <f t="shared" ca="1" si="261"/>
        <v>44374.937242548949</v>
      </c>
      <c r="BC465" s="15">
        <f t="shared" ca="1" si="262"/>
        <v>56714.461312551728</v>
      </c>
      <c r="BD465" s="15">
        <f t="shared" ca="1" si="263"/>
        <v>68362.572219817899</v>
      </c>
      <c r="BE465" s="15">
        <f t="shared" ca="1" si="264"/>
        <v>72560.154957272462</v>
      </c>
      <c r="BF465" s="15">
        <f ca="1">Inputs!$B$13*EXP($B$9-0.5*C$6^2+C$6*Y465)</f>
        <v>15913.557227428046</v>
      </c>
      <c r="BG465" s="15">
        <f t="shared" ca="1" si="265"/>
        <v>21243.280950298285</v>
      </c>
      <c r="BH465" s="15">
        <f t="shared" ca="1" si="266"/>
        <v>30177.02364930759</v>
      </c>
      <c r="BI465" s="15">
        <f t="shared" ca="1" si="267"/>
        <v>37378.671363032714</v>
      </c>
      <c r="BJ465" s="15">
        <f t="shared" ca="1" si="268"/>
        <v>63120.484001111785</v>
      </c>
      <c r="BK465" s="15">
        <f t="shared" ca="1" si="269"/>
        <v>92080.284468726284</v>
      </c>
      <c r="BL465" s="15">
        <f t="shared" ca="1" si="270"/>
        <v>104120.84742842781</v>
      </c>
      <c r="BM465" s="15">
        <f t="shared" ca="1" si="271"/>
        <v>151721.36155642223</v>
      </c>
      <c r="BN465" s="15">
        <f t="shared" ca="1" si="272"/>
        <v>210714.22367101887</v>
      </c>
      <c r="BO465" s="15">
        <f t="shared" ca="1" si="273"/>
        <v>229897.51046409292</v>
      </c>
      <c r="BP465" s="15">
        <f t="shared" ca="1" si="274"/>
        <v>269960.08655072487</v>
      </c>
      <c r="BQ465" s="15">
        <f ca="1">Inputs!$B$20*EXP($B$10-0.5*C$7^2+C$7*AJ465)</f>
        <v>7267.5923298306434</v>
      </c>
      <c r="BR465" s="15">
        <f t="shared" ca="1" si="275"/>
        <v>13759.498352713788</v>
      </c>
      <c r="BS465" s="15">
        <f t="shared" ca="1" si="276"/>
        <v>16124.590542363027</v>
      </c>
      <c r="BT465" s="15">
        <f t="shared" ca="1" si="277"/>
        <v>24504.220002419617</v>
      </c>
      <c r="BU465" s="15">
        <f t="shared" ca="1" si="278"/>
        <v>38562.0637067711</v>
      </c>
      <c r="BV465" s="15">
        <f t="shared" ca="1" si="279"/>
        <v>78687.610464015277</v>
      </c>
      <c r="BW465" s="15">
        <f t="shared" ca="1" si="280"/>
        <v>132928.04785516675</v>
      </c>
      <c r="BX465" s="15">
        <f t="shared" ca="1" si="281"/>
        <v>285438.41858506575</v>
      </c>
      <c r="BY465" s="15">
        <f t="shared" ca="1" si="282"/>
        <v>548146.18009706284</v>
      </c>
      <c r="BZ465" s="15">
        <f t="shared" ca="1" si="283"/>
        <v>732248.32313732803</v>
      </c>
      <c r="CA465" s="15">
        <f t="shared" ca="1" si="284"/>
        <v>847150.57931853191</v>
      </c>
      <c r="CB465" s="15">
        <f ca="1">(AU465*DCF!C$10-DCF!C$5*MAX(AU465*DCF!C$10,0)-MAX(AU465-Inputs!$B$6,0)/Inputs!$B$10)*DCF!C$6</f>
        <v>1024.7555471130036</v>
      </c>
      <c r="CC465" s="15">
        <f ca="1">(AV465*DCF!D$10-DCF!D$5*MAX(AV465*DCF!D$10,0)-MAX(AV465-AU465,0)/Inputs!$B$10)*DCF!D$6</f>
        <v>1835.4165742048915</v>
      </c>
      <c r="CD465" s="15">
        <f ca="1">(AW465*DCF!E$10-DCF!E$5*MAX(AW465*DCF!E$10,0)-MAX(AW465-AV465,0)/Inputs!$B$10)*DCF!E$6</f>
        <v>2592.9986009167901</v>
      </c>
      <c r="CE465" s="15">
        <f ca="1">(AX465*DCF!F$10-DCF!F$5*MAX(AX465*DCF!F$10,0)-MAX(AX465-AW465,0)/Inputs!$B$10)*DCF!F$6</f>
        <v>2486.6687483902128</v>
      </c>
      <c r="CF465" s="15">
        <f ca="1">(AY465*DCF!G$10-DCF!G$5*MAX(AY465*DCF!G$10,0)-MAX(AY465-AX465,0)/Inputs!$B$10)*DCF!G$6</f>
        <v>3071.0828530978733</v>
      </c>
      <c r="CG465" s="15">
        <f ca="1">(AZ465*DCF!H$10-DCF!H$5*MAX(AZ465*DCF!H$10,0)-MAX(AZ465-AY465,0)/Inputs!$B$10)*DCF!H$6</f>
        <v>3696.5144007279891</v>
      </c>
      <c r="CH465" s="15">
        <f ca="1">(BA465*DCF!I$10-DCF!I$5*MAX(BA465*DCF!I$10,0)-MAX(BA465-AZ465,0)/Inputs!$B$10)*DCF!I$6</f>
        <v>4887.5565256395594</v>
      </c>
      <c r="CI465" s="15">
        <f ca="1">(BB465*DCF!J$10-DCF!J$5*MAX(BB465*DCF!J$10,0)-MAX(BB465-BA465,0)/Inputs!$B$10)*DCF!J$6</f>
        <v>5716.5497571623691</v>
      </c>
      <c r="CJ465" s="15">
        <f ca="1">(BC465*DCF!K$10-DCF!K$5*MAX(BC465*DCF!K$10,0)-MAX(BC465-BB465,0)/Inputs!$B$10)*DCF!K$6</f>
        <v>7402.7719041011305</v>
      </c>
      <c r="CK465" s="15">
        <f ca="1">(BD465*DCF!L$10-DCF!L$5*MAX(BD465*DCF!L$10,0)-MAX(BD465-BC465,0)/Inputs!$B$10)*DCF!L$6</f>
        <v>8804.0865315215942</v>
      </c>
      <c r="CL465" s="15">
        <f ca="1">(BE465*DCF!M$10-DCF!M$5*MAX(BE465*DCF!M$10,0)-MAX(BE465-BD465,0)/Inputs!$B$10)*DCF!M$6</f>
        <v>9737.7302521214351</v>
      </c>
      <c r="CM465" s="15">
        <f ca="1">(BF465*DCF!C$28-DCF!C$5*MAX(BF465*DCF!C$28,0)-MAX(BF465-Inputs!$B$13,0)/Inputs!$B$17)*DCF!C$6</f>
        <v>3811.319023814156</v>
      </c>
      <c r="CN465" s="15">
        <f ca="1">(BG465*DCF!D$28-DCF!D$5*MAX(BG465*DCF!D$28,0)-MAX(BG465-BF465,0)/Inputs!$B$17)*DCF!D$6</f>
        <v>5119.5617549539138</v>
      </c>
      <c r="CO465" s="15">
        <f ca="1">(BH465*DCF!E$28-DCF!E$5*MAX(BH465*DCF!E$28,0)-MAX(BH465-BG465,0)/Inputs!$B$17)*DCF!E$6</f>
        <v>6785.9527279972708</v>
      </c>
      <c r="CP465" s="15">
        <f ca="1">(BI465*DCF!F$28-DCF!F$5*MAX(BI465*DCF!F$28,0)-MAX(BI465-BH465,0)/Inputs!$B$17)*DCF!F$6</f>
        <v>8836.1508916122602</v>
      </c>
      <c r="CQ465" s="15">
        <f ca="1">(BJ465*DCF!G$28-DCF!G$5*MAX(BJ465*DCF!G$28,0)-MAX(BJ465-BI465,0)/Inputs!$B$17)*DCF!G$6</f>
        <v>12047.569880154057</v>
      </c>
      <c r="CR465" s="15">
        <f ca="1">(BK465*DCF!H$28-DCF!H$5*MAX(BK465*DCF!H$28,0)-MAX(BK465-BJ465,0)/Inputs!$B$17)*DCF!H$6</f>
        <v>18272.92996803096</v>
      </c>
      <c r="CS465" s="15">
        <f ca="1">(BL465*DCF!I$28-DCF!I$5*MAX(BL465*DCF!I$28,0)-MAX(BL465-BK465,0)/Inputs!$B$17)*DCF!I$6</f>
        <v>22756.143583008827</v>
      </c>
      <c r="CT465" s="15">
        <f ca="1">(BM465*DCF!J$28-DCF!J$5*MAX(BM465*DCF!J$28,0)-MAX(BM465-BL465,0)/Inputs!$B$17)*DCF!J$6</f>
        <v>27535.019659344292</v>
      </c>
      <c r="CU465" s="15">
        <f ca="1">(BN465*DCF!K$28-DCF!K$5*MAX(BN465*DCF!K$28,0)-MAX(BN465-BM465,0)/Inputs!$B$17)*DCF!K$6</f>
        <v>37273.471166096359</v>
      </c>
      <c r="CV465" s="15">
        <f ca="1">(BO465*DCF!L$28-DCF!L$5*MAX(BO465*DCF!L$28,0)-MAX(BO465-BN465,0)/Inputs!$B$17)*DCF!L$6</f>
        <v>43698.757968770471</v>
      </c>
      <c r="CW465" s="15">
        <f ca="1">(BP465*DCF!M$28-DCF!M$5*MAX(BP465*DCF!M$28,0)-MAX(BP465-BO465,0)/Inputs!$B$17)*DCF!M$6</f>
        <v>46605.481587026887</v>
      </c>
      <c r="CX465" s="15">
        <f ca="1">(BQ465*DCF!C$46-DCF!C$5*MAX(BQ465*DCF!C$46,0)-MAX(BQ465-Inputs!$B$20,0)/Inputs!$B$24)*DCF!C$6</f>
        <v>-3556.7614294438636</v>
      </c>
      <c r="CY465" s="15">
        <f ca="1">(BR465*DCF!D$46-DCF!D$5*MAX(BR465*DCF!D$46,0)-MAX(BR465-BQ465,0)/Inputs!$B$24)*DCF!D$6</f>
        <v>-5118.4679054104126</v>
      </c>
      <c r="CZ465" s="15">
        <f ca="1">(BS465*DCF!E$46-DCF!E$5*MAX(BS465*DCF!E$46,0)-MAX(BS465-BR465,0)/Inputs!$B$24)*DCF!E$6</f>
        <v>-2839.0151378545002</v>
      </c>
      <c r="DA465" s="15">
        <f ca="1">(BT465*DCF!F$46-DCF!F$5*MAX(BT465*DCF!F$46,0)-MAX(BT465-BS465,0)/Inputs!$B$24)*DCF!F$6</f>
        <v>-4835.8402147745528</v>
      </c>
      <c r="DB465" s="15">
        <f ca="1">(BU465*DCF!G$46-DCF!G$5*MAX(BU465*DCF!G$46,0)-MAX(BU465-BT465,0)/Inputs!$B$24)*DCF!G$6</f>
        <v>-6025.9325068270182</v>
      </c>
      <c r="DC465" s="15">
        <f ca="1">(BV465*DCF!H$46-DCF!H$5*MAX(BV465*DCF!H$46,0)-MAX(BV465-BU465,0)/Inputs!$B$24)*DCF!H$6</f>
        <v>-12468.767801509646</v>
      </c>
      <c r="DD465" s="15">
        <f ca="1">(BW465*DCF!I$46-DCF!I$5*MAX(BW465*DCF!I$46,0)-MAX(BW465-BV465,0)/Inputs!$B$24)*DCF!I$6</f>
        <v>-12500.306469737918</v>
      </c>
      <c r="DE465" s="15">
        <f ca="1">(BX465*DCF!J$46-DCF!J$5*MAX(BX465*DCF!J$46,0)-MAX(BX465-BW465,0)/Inputs!$B$24)*DCF!J$6</f>
        <v>-28469.906554960402</v>
      </c>
      <c r="DF465" s="15">
        <f ca="1">(BY465*DCF!K$46-DCF!K$5*MAX(BY465*DCF!K$46,0)-MAX(BY465-BX465,0)/Inputs!$B$24)*DCF!K$6</f>
        <v>-33044.466002522378</v>
      </c>
      <c r="DG465" s="15">
        <f ca="1">(BZ465*DCF!L$46-DCF!L$5*MAX(BZ465*DCF!L$46,0)-MAX(BZ465-BY465,0)/Inputs!$B$24)*DCF!L$6</f>
        <v>8954.0163435627965</v>
      </c>
      <c r="DH465" s="15">
        <f ca="1">(CA465*DCF!M$46-DCF!M$5*MAX(CA465*DCF!M$46,0)-MAX(CA465-BZ465,0)/Inputs!$B$24)*DCF!M$6</f>
        <v>42392.251017446681</v>
      </c>
      <c r="DI465" s="15">
        <f ca="1">SUM(CB465:CL465)+BE465*DCF!M$10*(1+Inputs!$B$30)*(1-Inputs!$B$33)*(1-Inputs!$B$30/Inputs!$B$31)/(Inputs!$B$29-Inputs!$B$30)*DCF!M$6</f>
        <v>253192.00244980236</v>
      </c>
      <c r="DJ465" s="15">
        <f ca="1">SUM(CM465:CW465)+BP465*DCF!M$28*(1+Inputs!$B$30)*(1-Inputs!$B$33)*(1-Inputs!$B$30/Inputs!$B$31)/(Inputs!$B$29-Inputs!$B$30)*DCF!M$6</f>
        <v>1234479.0125084673</v>
      </c>
      <c r="DK465" s="15">
        <f ca="1">SUM(CX465:DH465)+CA465*DCF!M$46*(1+Inputs!$B$30)*(1-Inputs!$B$33)*(1-Inputs!$B$30/Inputs!$B$31)/(Inputs!$B$29-Inputs!$B$30)*DCF!M$6</f>
        <v>1252281.9503658346</v>
      </c>
      <c r="DM465" s="15">
        <f ca="1">DI465+DJ465+DK465+Inputs!$B$34+Inputs!$B$36-Inputs!$B$35</f>
        <v>2816803.9653241043</v>
      </c>
    </row>
    <row r="466" spans="1:117" x14ac:dyDescent="0.75">
      <c r="A466" s="11">
        <v>453</v>
      </c>
      <c r="C466" s="23">
        <f t="shared" ca="1" si="285"/>
        <v>-0.16609225827403012</v>
      </c>
      <c r="D466" s="23">
        <f t="shared" ca="1" si="285"/>
        <v>0.18532873008913039</v>
      </c>
      <c r="E466" s="23">
        <f t="shared" ca="1" si="285"/>
        <v>8.3301569549800544E-2</v>
      </c>
      <c r="F466" s="23">
        <f t="shared" ca="1" si="285"/>
        <v>-0.68427658714866968</v>
      </c>
      <c r="G466" s="23">
        <f t="shared" ca="1" si="285"/>
        <v>0.21323408728425147</v>
      </c>
      <c r="H466" s="23">
        <f t="shared" ca="1" si="285"/>
        <v>0.64409148492753632</v>
      </c>
      <c r="I466" s="23">
        <f t="shared" ca="1" si="285"/>
        <v>0.5486284591069287</v>
      </c>
      <c r="J466" s="23">
        <f t="shared" ca="1" si="285"/>
        <v>0.52387594819680283</v>
      </c>
      <c r="K466" s="23">
        <f t="shared" ca="1" si="285"/>
        <v>0.73849644861435204</v>
      </c>
      <c r="L466" s="23">
        <f t="shared" ca="1" si="285"/>
        <v>-1.3523806694610061</v>
      </c>
      <c r="M466" s="23">
        <f t="shared" ca="1" si="285"/>
        <v>-0.74999386081900299</v>
      </c>
      <c r="N466" s="23">
        <f ca="1">SQRT(Inputs!$B$38)*C466+SQRT(1-Inputs!$B$38)*_xlfn.NORM.S.INV(RAND())</f>
        <v>1.8158489970972111</v>
      </c>
      <c r="O466" s="23">
        <f ca="1">SQRT(Inputs!$B$38)*D466+SQRT(1-Inputs!$B$38)*_xlfn.NORM.S.INV(RAND())</f>
        <v>0.28996515278104046</v>
      </c>
      <c r="P466" s="23">
        <f ca="1">SQRT(Inputs!$B$38)*E466+SQRT(1-Inputs!$B$38)*_xlfn.NORM.S.INV(RAND())</f>
        <v>1.3565326456110209</v>
      </c>
      <c r="Q466" s="23">
        <f ca="1">SQRT(Inputs!$B$38)*F466+SQRT(1-Inputs!$B$38)*_xlfn.NORM.S.INV(RAND())</f>
        <v>1.0284801750199302</v>
      </c>
      <c r="R466" s="23">
        <f ca="1">SQRT(Inputs!$B$38)*G466+SQRT(1-Inputs!$B$38)*_xlfn.NORM.S.INV(RAND())</f>
        <v>1.5885667863191193</v>
      </c>
      <c r="S466" s="23">
        <f ca="1">SQRT(Inputs!$B$38)*H466+SQRT(1-Inputs!$B$38)*_xlfn.NORM.S.INV(RAND())</f>
        <v>-0.28100184304293585</v>
      </c>
      <c r="T466" s="23">
        <f ca="1">SQRT(Inputs!$B$38)*I466+SQRT(1-Inputs!$B$38)*_xlfn.NORM.S.INV(RAND())</f>
        <v>3.0967321621505672E-2</v>
      </c>
      <c r="U466" s="23">
        <f ca="1">SQRT(Inputs!$B$38)*J466+SQRT(1-Inputs!$B$38)*_xlfn.NORM.S.INV(RAND())</f>
        <v>0.41703854701104859</v>
      </c>
      <c r="V466" s="23">
        <f ca="1">SQRT(Inputs!$B$38)*K466+SQRT(1-Inputs!$B$38)*_xlfn.NORM.S.INV(RAND())</f>
        <v>1.6281537300380247</v>
      </c>
      <c r="W466" s="23">
        <f ca="1">SQRT(Inputs!$B$38)*L466+SQRT(1-Inputs!$B$38)*_xlfn.NORM.S.INV(RAND())</f>
        <v>-0.82236667407980213</v>
      </c>
      <c r="X466" s="23">
        <f ca="1">SQRT(Inputs!$B$38)*M466+SQRT(1-Inputs!$B$38)*_xlfn.NORM.S.INV(RAND())</f>
        <v>-0.69413581993085105</v>
      </c>
      <c r="Y466" s="23">
        <f ca="1">SQRT(Inputs!$B$38)*C466+SQRT(1-Inputs!$B$38)*_xlfn.NORM.S.INV(RAND())</f>
        <v>0.15757851736571094</v>
      </c>
      <c r="Z466" s="23">
        <f ca="1">SQRT(Inputs!$B$38)*D466+SQRT(1-Inputs!$B$38)*_xlfn.NORM.S.INV(RAND())</f>
        <v>-0.37029769210298641</v>
      </c>
      <c r="AA466" s="23">
        <f ca="1">SQRT(Inputs!$B$38)*E466+SQRT(1-Inputs!$B$38)*_xlfn.NORM.S.INV(RAND())</f>
        <v>-0.5223868865609772</v>
      </c>
      <c r="AB466" s="23">
        <f ca="1">SQRT(Inputs!$B$38)*F466+SQRT(1-Inputs!$B$38)*_xlfn.NORM.S.INV(RAND())</f>
        <v>3.3011109464412103E-2</v>
      </c>
      <c r="AC466" s="23">
        <f ca="1">SQRT(Inputs!$B$38)*G466+SQRT(1-Inputs!$B$38)*_xlfn.NORM.S.INV(RAND())</f>
        <v>0.84615546719795942</v>
      </c>
      <c r="AD466" s="23">
        <f ca="1">SQRT(Inputs!$B$38)*H466+SQRT(1-Inputs!$B$38)*_xlfn.NORM.S.INV(RAND())</f>
        <v>1.4692221015528579</v>
      </c>
      <c r="AE466" s="23">
        <f ca="1">SQRT(Inputs!$B$38)*I466+SQRT(1-Inputs!$B$38)*_xlfn.NORM.S.INV(RAND())</f>
        <v>0.7798702613693651</v>
      </c>
      <c r="AF466" s="23">
        <f ca="1">SQRT(Inputs!$B$38)*J466+SQRT(1-Inputs!$B$38)*_xlfn.NORM.S.INV(RAND())</f>
        <v>0.63938044316632758</v>
      </c>
      <c r="AG466" s="23">
        <f ca="1">SQRT(Inputs!$B$38)*K466+SQRT(1-Inputs!$B$38)*_xlfn.NORM.S.INV(RAND())</f>
        <v>0.83857154020015978</v>
      </c>
      <c r="AH466" s="23">
        <f ca="1">SQRT(Inputs!$B$38)*L466+SQRT(1-Inputs!$B$38)*_xlfn.NORM.S.INV(RAND())</f>
        <v>-1.8425955913290553</v>
      </c>
      <c r="AI466" s="23">
        <f ca="1">SQRT(Inputs!$B$38)*M466+SQRT(1-Inputs!$B$38)*_xlfn.NORM.S.INV(RAND())</f>
        <v>1.0165658302329763</v>
      </c>
      <c r="AJ466" s="23">
        <f ca="1">SQRT(Inputs!$B$38)*C466+SQRT(1-Inputs!$B$38)*_xlfn.NORM.S.INV(RAND())</f>
        <v>-1.991126329784275</v>
      </c>
      <c r="AK466" s="23">
        <f ca="1">SQRT(Inputs!$B$38)*D466+SQRT(1-Inputs!$B$38)*_xlfn.NORM.S.INV(RAND())</f>
        <v>-0.25554166554661856</v>
      </c>
      <c r="AL466" s="23">
        <f ca="1">SQRT(Inputs!$B$38)*E466+SQRT(1-Inputs!$B$38)*_xlfn.NORM.S.INV(RAND())</f>
        <v>2.5907691055424866E-2</v>
      </c>
      <c r="AM466" s="23">
        <f ca="1">SQRT(Inputs!$B$38)*F466+SQRT(1-Inputs!$B$38)*_xlfn.NORM.S.INV(RAND())</f>
        <v>1.1208917087717474</v>
      </c>
      <c r="AN466" s="23">
        <f ca="1">SQRT(Inputs!$B$38)*G466+SQRT(1-Inputs!$B$38)*_xlfn.NORM.S.INV(RAND())</f>
        <v>7.5381425549018416E-2</v>
      </c>
      <c r="AO466" s="23">
        <f ca="1">SQRT(Inputs!$B$38)*H466+SQRT(1-Inputs!$B$38)*_xlfn.NORM.S.INV(RAND())</f>
        <v>-0.24279129542601596</v>
      </c>
      <c r="AP466" s="23">
        <f ca="1">SQRT(Inputs!$B$38)*I466+SQRT(1-Inputs!$B$38)*_xlfn.NORM.S.INV(RAND())</f>
        <v>0.70058762844011813</v>
      </c>
      <c r="AQ466" s="23">
        <f ca="1">SQRT(Inputs!$B$38)*J466+SQRT(1-Inputs!$B$38)*_xlfn.NORM.S.INV(RAND())</f>
        <v>-0.51332303651356526</v>
      </c>
      <c r="AR466" s="23">
        <f ca="1">SQRT(Inputs!$B$38)*K466+SQRT(1-Inputs!$B$38)*_xlfn.NORM.S.INV(RAND())</f>
        <v>-9.4425694137168226E-2</v>
      </c>
      <c r="AS466" s="23">
        <f ca="1">SQRT(Inputs!$B$38)*L466+SQRT(1-Inputs!$B$38)*_xlfn.NORM.S.INV(RAND())</f>
        <v>-0.8555291211500422</v>
      </c>
      <c r="AT466" s="23">
        <f ca="1">SQRT(Inputs!$B$38)*M466+SQRT(1-Inputs!$B$38)*_xlfn.NORM.S.INV(RAND())</f>
        <v>-0.17025998996622776</v>
      </c>
      <c r="AU466" s="15">
        <f ca="1">Inputs!$B$6*EXP($B$8-0.5*C$5^2+C$5*N466)</f>
        <v>6657.8339482737829</v>
      </c>
      <c r="AV466" s="15">
        <f t="shared" ca="1" si="255"/>
        <v>8457.1415495082347</v>
      </c>
      <c r="AW466" s="15">
        <f t="shared" ca="1" si="256"/>
        <v>12382.41799551324</v>
      </c>
      <c r="AX466" s="15">
        <f t="shared" ca="1" si="257"/>
        <v>17190.493762023711</v>
      </c>
      <c r="AY466" s="15">
        <f t="shared" ca="1" si="258"/>
        <v>25291.145821812843</v>
      </c>
      <c r="AZ466" s="15">
        <f t="shared" ca="1" si="259"/>
        <v>29989.266978274751</v>
      </c>
      <c r="BA466" s="15">
        <f t="shared" ca="1" si="260"/>
        <v>36818.330838926704</v>
      </c>
      <c r="BB466" s="15">
        <f t="shared" ca="1" si="261"/>
        <v>47000.201667111556</v>
      </c>
      <c r="BC466" s="15">
        <f t="shared" ca="1" si="262"/>
        <v>67359.939271595955</v>
      </c>
      <c r="BD466" s="15">
        <f t="shared" ca="1" si="263"/>
        <v>76412.740167263022</v>
      </c>
      <c r="BE466" s="15">
        <f t="shared" ca="1" si="264"/>
        <v>87897.521174212729</v>
      </c>
      <c r="BF466" s="15">
        <f ca="1">Inputs!$B$13*EXP($B$9-0.5*C$6^2+C$6*Y466)</f>
        <v>14269.915776053806</v>
      </c>
      <c r="BG466" s="15">
        <f t="shared" ca="1" si="265"/>
        <v>16267.207422083266</v>
      </c>
      <c r="BH466" s="15">
        <f t="shared" ca="1" si="266"/>
        <v>18225.976772926504</v>
      </c>
      <c r="BI466" s="15">
        <f t="shared" ca="1" si="267"/>
        <v>22424.990707551064</v>
      </c>
      <c r="BJ466" s="15">
        <f t="shared" ca="1" si="268"/>
        <v>31057.776525396963</v>
      </c>
      <c r="BK466" s="15">
        <f t="shared" ca="1" si="269"/>
        <v>46558.014283206896</v>
      </c>
      <c r="BL466" s="15">
        <f t="shared" ca="1" si="270"/>
        <v>63273.050275100613</v>
      </c>
      <c r="BM466" s="15">
        <f t="shared" ca="1" si="271"/>
        <v>84205.86754421283</v>
      </c>
      <c r="BN466" s="15">
        <f t="shared" ca="1" si="272"/>
        <v>114510.6585112129</v>
      </c>
      <c r="BO466" s="15">
        <f t="shared" ca="1" si="273"/>
        <v>113729.28588496328</v>
      </c>
      <c r="BP466" s="15">
        <f t="shared" ca="1" si="274"/>
        <v>157066.42478865359</v>
      </c>
      <c r="BQ466" s="15">
        <f ca="1">Inputs!$B$20*EXP($B$10-0.5*C$7^2+C$7*AJ466)</f>
        <v>2116.9055314272114</v>
      </c>
      <c r="BR466" s="15">
        <f t="shared" ca="1" si="275"/>
        <v>2648.4695922319861</v>
      </c>
      <c r="BS466" s="15">
        <f t="shared" ca="1" si="276"/>
        <v>3653.8814734702346</v>
      </c>
      <c r="BT466" s="15">
        <f t="shared" ca="1" si="277"/>
        <v>6760.0953968361628</v>
      </c>
      <c r="BU466" s="15">
        <f t="shared" ca="1" si="278"/>
        <v>9541.134308584411</v>
      </c>
      <c r="BV466" s="15">
        <f t="shared" ca="1" si="279"/>
        <v>12567.852723679434</v>
      </c>
      <c r="BW466" s="15">
        <f t="shared" ca="1" si="280"/>
        <v>20340.894603194523</v>
      </c>
      <c r="BX466" s="15">
        <f t="shared" ca="1" si="281"/>
        <v>25667.882323093309</v>
      </c>
      <c r="BY466" s="15">
        <f t="shared" ca="1" si="282"/>
        <v>35321.152356090432</v>
      </c>
      <c r="BZ466" s="15">
        <f t="shared" ca="1" si="283"/>
        <v>42347.925183034386</v>
      </c>
      <c r="CA466" s="15">
        <f t="shared" ca="1" si="284"/>
        <v>57713.16775776985</v>
      </c>
      <c r="CB466" s="15">
        <f ca="1">(AU466*DCF!C$10-DCF!C$5*MAX(AU466*DCF!C$10,0)-MAX(AU466-Inputs!$B$6,0)/Inputs!$B$10)*DCF!C$6</f>
        <v>1030.9844123813268</v>
      </c>
      <c r="CC466" s="15">
        <f ca="1">(AV466*DCF!D$10-DCF!D$5*MAX(AV466*DCF!D$10,0)-MAX(AV466-AU466,0)/Inputs!$B$10)*DCF!D$6</f>
        <v>1622.6568901035641</v>
      </c>
      <c r="CD466" s="15">
        <f ca="1">(AW466*DCF!E$10-DCF!E$5*MAX(AW466*DCF!E$10,0)-MAX(AW466-AV466,0)/Inputs!$B$10)*DCF!E$6</f>
        <v>1974.7683957368442</v>
      </c>
      <c r="CE466" s="15">
        <f ca="1">(AX466*DCF!F$10-DCF!F$5*MAX(AX466*DCF!F$10,0)-MAX(AX466-AW466,0)/Inputs!$B$10)*DCF!F$6</f>
        <v>2752.2160312161204</v>
      </c>
      <c r="CF466" s="15">
        <f ca="1">(AY466*DCF!G$10-DCF!G$5*MAX(AY466*DCF!G$10,0)-MAX(AY466-AX466,0)/Inputs!$B$10)*DCF!G$6</f>
        <v>3653.8985367524433</v>
      </c>
      <c r="CG466" s="15">
        <f ca="1">(AZ466*DCF!H$10-DCF!H$5*MAX(AZ466*DCF!H$10,0)-MAX(AZ466-AY466,0)/Inputs!$B$10)*DCF!H$6</f>
        <v>4988.2020583033036</v>
      </c>
      <c r="CH466" s="15">
        <f ca="1">(BA466*DCF!I$10-DCF!I$5*MAX(BA466*DCF!I$10,0)-MAX(BA466-AZ466,0)/Inputs!$B$10)*DCF!I$6</f>
        <v>5605.1601655520581</v>
      </c>
      <c r="CI466" s="15">
        <f ca="1">(BB466*DCF!J$10-DCF!J$5*MAX(BB466*DCF!J$10,0)-MAX(BB466-BA466,0)/Inputs!$B$10)*DCF!J$6</f>
        <v>6522.448921540943</v>
      </c>
      <c r="CJ466" s="15">
        <f ca="1">(BC466*DCF!K$10-DCF!K$5*MAX(BC466*DCF!K$10,0)-MAX(BC466-BB466,0)/Inputs!$B$10)*DCF!K$6</f>
        <v>7993.8150834001144</v>
      </c>
      <c r="CK466" s="15">
        <f ca="1">(BD466*DCF!L$10-DCF!L$5*MAX(BD466*DCF!L$10,0)-MAX(BD466-BC466,0)/Inputs!$B$10)*DCF!L$6</f>
        <v>10353.820545960905</v>
      </c>
      <c r="CL466" s="15">
        <f ca="1">(BE466*DCF!M$10-DCF!M$5*MAX(BE466*DCF!M$10,0)-MAX(BE466-BD466,0)/Inputs!$B$10)*DCF!M$6</f>
        <v>11031.497303212231</v>
      </c>
      <c r="CM466" s="15">
        <f ca="1">(BF466*DCF!C$28-DCF!C$5*MAX(BF466*DCF!C$28,0)-MAX(BF466-Inputs!$B$13,0)/Inputs!$B$17)*DCF!C$6</f>
        <v>3689.2843007434062</v>
      </c>
      <c r="CN466" s="15">
        <f ca="1">(BG466*DCF!D$28-DCF!D$5*MAX(BG466*DCF!D$28,0)-MAX(BG466-BF466,0)/Inputs!$B$17)*DCF!D$6</f>
        <v>4364.9538864234391</v>
      </c>
      <c r="CO466" s="15">
        <f ca="1">(BH466*DCF!E$28-DCF!E$5*MAX(BH466*DCF!E$28,0)-MAX(BH466-BG466,0)/Inputs!$B$17)*DCF!E$6</f>
        <v>4775.874684899828</v>
      </c>
      <c r="CP466" s="15">
        <f ca="1">(BI466*DCF!F$28-DCF!F$5*MAX(BI466*DCF!F$28,0)-MAX(BI466-BH466,0)/Inputs!$B$17)*DCF!F$6</f>
        <v>5323.2974262272319</v>
      </c>
      <c r="CQ466" s="15">
        <f ca="1">(BJ466*DCF!G$28-DCF!G$5*MAX(BJ466*DCF!G$28,0)-MAX(BJ466-BI466,0)/Inputs!$B$17)*DCF!G$6</f>
        <v>6606.2264611348282</v>
      </c>
      <c r="CR466" s="15">
        <f ca="1">(BK466*DCF!H$28-DCF!H$5*MAX(BK466*DCF!H$28,0)-MAX(BK466-BJ466,0)/Inputs!$B$17)*DCF!H$6</f>
        <v>9106.0086383000398</v>
      </c>
      <c r="CS466" s="15">
        <f ca="1">(BL466*DCF!I$28-DCF!I$5*MAX(BL466*DCF!I$28,0)-MAX(BL466-BK466,0)/Inputs!$B$17)*DCF!I$6</f>
        <v>12479.729837137922</v>
      </c>
      <c r="CT466" s="15">
        <f ca="1">(BM466*DCF!J$28-DCF!J$5*MAX(BM466*DCF!J$28,0)-MAX(BM466-BL466,0)/Inputs!$B$17)*DCF!J$6</f>
        <v>16009.378359171307</v>
      </c>
      <c r="CU466" s="15">
        <f ca="1">(BN466*DCF!K$28-DCF!K$5*MAX(BN466*DCF!K$28,0)-MAX(BN466-BM466,0)/Inputs!$B$17)*DCF!K$6</f>
        <v>20470.797841786585</v>
      </c>
      <c r="CV466" s="15">
        <f ca="1">(BO466*DCF!L$28-DCF!L$5*MAX(BO466*DCF!L$28,0)-MAX(BO466-BN466,0)/Inputs!$B$17)*DCF!L$6</f>
        <v>22691.379697378856</v>
      </c>
      <c r="CW466" s="15">
        <f ca="1">(BP466*DCF!M$28-DCF!M$5*MAX(BP466*DCF!M$28,0)-MAX(BP466-BO466,0)/Inputs!$B$17)*DCF!M$6</f>
        <v>25022.189964404286</v>
      </c>
      <c r="CX466" s="15">
        <f ca="1">(BQ466*DCF!C$46-DCF!C$5*MAX(BQ466*DCF!C$46,0)-MAX(BQ466-Inputs!$B$20,0)/Inputs!$B$24)*DCF!C$6</f>
        <v>-488.89273243122665</v>
      </c>
      <c r="CY466" s="15">
        <f ca="1">(BR466*DCF!D$46-DCF!D$5*MAX(BR466*DCF!D$46,0)-MAX(BR466-BQ466,0)/Inputs!$B$24)*DCF!D$6</f>
        <v>-678.84596864779019</v>
      </c>
      <c r="CZ466" s="15">
        <f ca="1">(BS466*DCF!E$46-DCF!E$5*MAX(BS466*DCF!E$46,0)-MAX(BS466-BR466,0)/Inputs!$B$24)*DCF!E$6</f>
        <v>-828.38353115562234</v>
      </c>
      <c r="DA466" s="15">
        <f ca="1">(BT466*DCF!F$46-DCF!F$5*MAX(BT466*DCF!F$46,0)-MAX(BT466-BS466,0)/Inputs!$B$24)*DCF!F$6</f>
        <v>-1623.3835717913228</v>
      </c>
      <c r="DB466" s="15">
        <f ca="1">(BU466*DCF!G$46-DCF!G$5*MAX(BU466*DCF!G$46,0)-MAX(BU466-BT466,0)/Inputs!$B$24)*DCF!G$6</f>
        <v>-1256.4314504534962</v>
      </c>
      <c r="DC466" s="15">
        <f ca="1">(BV466*DCF!H$46-DCF!H$5*MAX(BV466*DCF!H$46,0)-MAX(BV466-BU466,0)/Inputs!$B$24)*DCF!H$6</f>
        <v>-940.53420247936526</v>
      </c>
      <c r="DD466" s="15">
        <f ca="1">(BW466*DCF!I$46-DCF!I$5*MAX(BW466*DCF!I$46,0)-MAX(BW466-BV466,0)/Inputs!$B$24)*DCF!I$6</f>
        <v>-1761.558774828708</v>
      </c>
      <c r="DE466" s="15">
        <f ca="1">(BX466*DCF!J$46-DCF!J$5*MAX(BX466*DCF!J$46,0)-MAX(BX466-BW466,0)/Inputs!$B$24)*DCF!J$6</f>
        <v>-335.93345024618901</v>
      </c>
      <c r="DF466" s="15">
        <f ca="1">(BY466*DCF!K$46-DCF!K$5*MAX(BY466*DCF!K$46,0)-MAX(BY466-BX466,0)/Inputs!$B$24)*DCF!K$6</f>
        <v>-347.13202980069741</v>
      </c>
      <c r="DG466" s="15">
        <f ca="1">(BZ466*DCF!L$46-DCF!L$5*MAX(BZ466*DCF!L$46,0)-MAX(BZ466-BY466,0)/Inputs!$B$24)*DCF!L$6</f>
        <v>1337.1343938474188</v>
      </c>
      <c r="DH466" s="15">
        <f ca="1">(CA466*DCF!M$46-DCF!M$5*MAX(CA466*DCF!M$46,0)-MAX(CA466-BZ466,0)/Inputs!$B$24)*DCF!M$6</f>
        <v>1312.2865944065165</v>
      </c>
      <c r="DI466" s="15">
        <f ca="1">SUM(CB466:CL466)+BE466*DCF!M$10*(1+Inputs!$B$30)*(1-Inputs!$B$33)*(1-Inputs!$B$30/Inputs!$B$31)/(Inputs!$B$29-Inputs!$B$30)*DCF!M$6</f>
        <v>302149.4320963819</v>
      </c>
      <c r="DJ466" s="15">
        <f ca="1">SUM(CM466:CW466)+BP466*DCF!M$28*(1+Inputs!$B$30)*(1-Inputs!$B$33)*(1-Inputs!$B$30/Inputs!$B$31)/(Inputs!$B$29-Inputs!$B$30)*DCF!M$6</f>
        <v>713363.03733130207</v>
      </c>
      <c r="DK466" s="15">
        <f ca="1">SUM(CX466:DH466)+CA466*DCF!M$46*(1+Inputs!$B$30)*(1-Inputs!$B$33)*(1-Inputs!$B$30/Inputs!$B$31)/(Inputs!$B$29-Inputs!$B$30)*DCF!M$6</f>
        <v>83619.719191702447</v>
      </c>
      <c r="DM466" s="15">
        <f ca="1">DI466+DJ466+DK466+Inputs!$B$34+Inputs!$B$36-Inputs!$B$35</f>
        <v>1175983.1886193864</v>
      </c>
    </row>
    <row r="467" spans="1:117" x14ac:dyDescent="0.75">
      <c r="A467" s="11">
        <v>454</v>
      </c>
      <c r="C467" s="23">
        <f t="shared" ca="1" si="285"/>
        <v>0.77796668250029632</v>
      </c>
      <c r="D467" s="23">
        <f t="shared" ca="1" si="285"/>
        <v>0.45994214575514503</v>
      </c>
      <c r="E467" s="23">
        <f t="shared" ca="1" si="285"/>
        <v>1.0245762040521242</v>
      </c>
      <c r="F467" s="23">
        <f t="shared" ca="1" si="285"/>
        <v>1.2409447579899269</v>
      </c>
      <c r="G467" s="23">
        <f t="shared" ca="1" si="285"/>
        <v>5.6766669974332884E-2</v>
      </c>
      <c r="H467" s="23">
        <f t="shared" ca="1" si="285"/>
        <v>-0.17203975987586492</v>
      </c>
      <c r="I467" s="23">
        <f t="shared" ca="1" si="285"/>
        <v>-0.77859389714049221</v>
      </c>
      <c r="J467" s="23">
        <f t="shared" ca="1" si="285"/>
        <v>1.4779835050287222</v>
      </c>
      <c r="K467" s="23">
        <f t="shared" ca="1" si="285"/>
        <v>-0.81423102797465241</v>
      </c>
      <c r="L467" s="23">
        <f t="shared" ca="1" si="285"/>
        <v>0.6037995291827073</v>
      </c>
      <c r="M467" s="23">
        <f t="shared" ca="1" si="285"/>
        <v>0.45122082057389074</v>
      </c>
      <c r="N467" s="23">
        <f ca="1">SQRT(Inputs!$B$38)*C467+SQRT(1-Inputs!$B$38)*_xlfn.NORM.S.INV(RAND())</f>
        <v>1.7017187264517375</v>
      </c>
      <c r="O467" s="23">
        <f ca="1">SQRT(Inputs!$B$38)*D467+SQRT(1-Inputs!$B$38)*_xlfn.NORM.S.INV(RAND())</f>
        <v>0.96621977473998422</v>
      </c>
      <c r="P467" s="23">
        <f ca="1">SQRT(Inputs!$B$38)*E467+SQRT(1-Inputs!$B$38)*_xlfn.NORM.S.INV(RAND())</f>
        <v>0.19635322029806718</v>
      </c>
      <c r="Q467" s="23">
        <f ca="1">SQRT(Inputs!$B$38)*F467+SQRT(1-Inputs!$B$38)*_xlfn.NORM.S.INV(RAND())</f>
        <v>0.70225210718606379</v>
      </c>
      <c r="R467" s="23">
        <f ca="1">SQRT(Inputs!$B$38)*G467+SQRT(1-Inputs!$B$38)*_xlfn.NORM.S.INV(RAND())</f>
        <v>0.47436055005288552</v>
      </c>
      <c r="S467" s="23">
        <f ca="1">SQRT(Inputs!$B$38)*H467+SQRT(1-Inputs!$B$38)*_xlfn.NORM.S.INV(RAND())</f>
        <v>0.5552118584459077</v>
      </c>
      <c r="T467" s="23">
        <f ca="1">SQRT(Inputs!$B$38)*I467+SQRT(1-Inputs!$B$38)*_xlfn.NORM.S.INV(RAND())</f>
        <v>-0.337145547167023</v>
      </c>
      <c r="U467" s="23">
        <f ca="1">SQRT(Inputs!$B$38)*J467+SQRT(1-Inputs!$B$38)*_xlfn.NORM.S.INV(RAND())</f>
        <v>1.1200149727417035</v>
      </c>
      <c r="V467" s="23">
        <f ca="1">SQRT(Inputs!$B$38)*K467+SQRT(1-Inputs!$B$38)*_xlfn.NORM.S.INV(RAND())</f>
        <v>-0.68612331328364018</v>
      </c>
      <c r="W467" s="23">
        <f ca="1">SQRT(Inputs!$B$38)*L467+SQRT(1-Inputs!$B$38)*_xlfn.NORM.S.INV(RAND())</f>
        <v>5.8840255424055021E-2</v>
      </c>
      <c r="X467" s="23">
        <f ca="1">SQRT(Inputs!$B$38)*M467+SQRT(1-Inputs!$B$38)*_xlfn.NORM.S.INV(RAND())</f>
        <v>0.35997768148625453</v>
      </c>
      <c r="Y467" s="23">
        <f ca="1">SQRT(Inputs!$B$38)*C467+SQRT(1-Inputs!$B$38)*_xlfn.NORM.S.INV(RAND())</f>
        <v>0.97352374870659608</v>
      </c>
      <c r="Z467" s="23">
        <f ca="1">SQRT(Inputs!$B$38)*D467+SQRT(1-Inputs!$B$38)*_xlfn.NORM.S.INV(RAND())</f>
        <v>1.4133258569887592</v>
      </c>
      <c r="AA467" s="23">
        <f ca="1">SQRT(Inputs!$B$38)*E467+SQRT(1-Inputs!$B$38)*_xlfn.NORM.S.INV(RAND())</f>
        <v>0.61493923978547949</v>
      </c>
      <c r="AB467" s="23">
        <f ca="1">SQRT(Inputs!$B$38)*F467+SQRT(1-Inputs!$B$38)*_xlfn.NORM.S.INV(RAND())</f>
        <v>1.3103685545663426</v>
      </c>
      <c r="AC467" s="23">
        <f ca="1">SQRT(Inputs!$B$38)*G467+SQRT(1-Inputs!$B$38)*_xlfn.NORM.S.INV(RAND())</f>
        <v>0.42380382233659314</v>
      </c>
      <c r="AD467" s="23">
        <f ca="1">SQRT(Inputs!$B$38)*H467+SQRT(1-Inputs!$B$38)*_xlfn.NORM.S.INV(RAND())</f>
        <v>-0.20408288335086386</v>
      </c>
      <c r="AE467" s="23">
        <f ca="1">SQRT(Inputs!$B$38)*I467+SQRT(1-Inputs!$B$38)*_xlfn.NORM.S.INV(RAND())</f>
        <v>-1.8545108770087477</v>
      </c>
      <c r="AF467" s="23">
        <f ca="1">SQRT(Inputs!$B$38)*J467+SQRT(1-Inputs!$B$38)*_xlfn.NORM.S.INV(RAND())</f>
        <v>1.162857360980825</v>
      </c>
      <c r="AG467" s="23">
        <f ca="1">SQRT(Inputs!$B$38)*K467+SQRT(1-Inputs!$B$38)*_xlfn.NORM.S.INV(RAND())</f>
        <v>0.59547646768220286</v>
      </c>
      <c r="AH467" s="23">
        <f ca="1">SQRT(Inputs!$B$38)*L467+SQRT(1-Inputs!$B$38)*_xlfn.NORM.S.INV(RAND())</f>
        <v>1.5559439662761376</v>
      </c>
      <c r="AI467" s="23">
        <f ca="1">SQRT(Inputs!$B$38)*M467+SQRT(1-Inputs!$B$38)*_xlfn.NORM.S.INV(RAND())</f>
        <v>0.56381454358224614</v>
      </c>
      <c r="AJ467" s="23">
        <f ca="1">SQRT(Inputs!$B$38)*C467+SQRT(1-Inputs!$B$38)*_xlfn.NORM.S.INV(RAND())</f>
        <v>1.1296084548454435</v>
      </c>
      <c r="AK467" s="23">
        <f ca="1">SQRT(Inputs!$B$38)*D467+SQRT(1-Inputs!$B$38)*_xlfn.NORM.S.INV(RAND())</f>
        <v>0.82667435618464669</v>
      </c>
      <c r="AL467" s="23">
        <f ca="1">SQRT(Inputs!$B$38)*E467+SQRT(1-Inputs!$B$38)*_xlfn.NORM.S.INV(RAND())</f>
        <v>-0.87293838515517963</v>
      </c>
      <c r="AM467" s="23">
        <f ca="1">SQRT(Inputs!$B$38)*F467+SQRT(1-Inputs!$B$38)*_xlfn.NORM.S.INV(RAND())</f>
        <v>0.39311992407833413</v>
      </c>
      <c r="AN467" s="23">
        <f ca="1">SQRT(Inputs!$B$38)*G467+SQRT(1-Inputs!$B$38)*_xlfn.NORM.S.INV(RAND())</f>
        <v>-0.29973364686010612</v>
      </c>
      <c r="AO467" s="23">
        <f ca="1">SQRT(Inputs!$B$38)*H467+SQRT(1-Inputs!$B$38)*_xlfn.NORM.S.INV(RAND())</f>
        <v>0.97676921089601709</v>
      </c>
      <c r="AP467" s="23">
        <f ca="1">SQRT(Inputs!$B$38)*I467+SQRT(1-Inputs!$B$38)*_xlfn.NORM.S.INV(RAND())</f>
        <v>3.2562064805381652E-2</v>
      </c>
      <c r="AQ467" s="23">
        <f ca="1">SQRT(Inputs!$B$38)*J467+SQRT(1-Inputs!$B$38)*_xlfn.NORM.S.INV(RAND())</f>
        <v>1.00876856536057</v>
      </c>
      <c r="AR467" s="23">
        <f ca="1">SQRT(Inputs!$B$38)*K467+SQRT(1-Inputs!$B$38)*_xlfn.NORM.S.INV(RAND())</f>
        <v>0.7972635450210126</v>
      </c>
      <c r="AS467" s="23">
        <f ca="1">SQRT(Inputs!$B$38)*L467+SQRT(1-Inputs!$B$38)*_xlfn.NORM.S.INV(RAND())</f>
        <v>-0.20875921098501843</v>
      </c>
      <c r="AT467" s="23">
        <f ca="1">SQRT(Inputs!$B$38)*M467+SQRT(1-Inputs!$B$38)*_xlfn.NORM.S.INV(RAND())</f>
        <v>0.1803822003843974</v>
      </c>
      <c r="AU467" s="15">
        <f ca="1">Inputs!$B$6*EXP($B$8-0.5*C$5^2+C$5*N467)</f>
        <v>6535.9622429956144</v>
      </c>
      <c r="AV467" s="15">
        <f t="shared" ca="1" si="255"/>
        <v>9170.2788340565239</v>
      </c>
      <c r="AW467" s="15">
        <f t="shared" ca="1" si="256"/>
        <v>11481.621961527897</v>
      </c>
      <c r="AX467" s="15">
        <f t="shared" ca="1" si="257"/>
        <v>15303.323534463228</v>
      </c>
      <c r="AY467" s="15">
        <f t="shared" ca="1" si="258"/>
        <v>19767.555800787162</v>
      </c>
      <c r="AZ467" s="15">
        <f t="shared" ca="1" si="259"/>
        <v>25700.502645694582</v>
      </c>
      <c r="BA467" s="15">
        <f t="shared" ca="1" si="260"/>
        <v>30360.43438834773</v>
      </c>
      <c r="BB467" s="15">
        <f t="shared" ca="1" si="261"/>
        <v>41584.490547433998</v>
      </c>
      <c r="BC467" s="15">
        <f t="shared" ca="1" si="262"/>
        <v>47666.504742238925</v>
      </c>
      <c r="BD467" s="15">
        <f t="shared" ca="1" si="263"/>
        <v>58718.233938357611</v>
      </c>
      <c r="BE467" s="15">
        <f t="shared" ca="1" si="264"/>
        <v>74349.835760200469</v>
      </c>
      <c r="BF467" s="15">
        <f ca="1">Inputs!$B$13*EXP($B$9-0.5*C$6^2+C$6*Y467)</f>
        <v>16775.387574516491</v>
      </c>
      <c r="BG467" s="15">
        <f t="shared" ca="1" si="265"/>
        <v>26383.655633449816</v>
      </c>
      <c r="BH467" s="15">
        <f t="shared" ca="1" si="266"/>
        <v>35697.307601302775</v>
      </c>
      <c r="BI467" s="15">
        <f t="shared" ca="1" si="267"/>
        <v>53464.269914287754</v>
      </c>
      <c r="BJ467" s="15">
        <f t="shared" ca="1" si="268"/>
        <v>69672.571002856203</v>
      </c>
      <c r="BK467" s="15">
        <f t="shared" ca="1" si="269"/>
        <v>83166.728044910604</v>
      </c>
      <c r="BL467" s="15">
        <f t="shared" ca="1" si="270"/>
        <v>80335.686933285106</v>
      </c>
      <c r="BM467" s="15">
        <f t="shared" ca="1" si="271"/>
        <v>114097.04136139338</v>
      </c>
      <c r="BN467" s="15">
        <f t="shared" ca="1" si="272"/>
        <v>150704.52309846191</v>
      </c>
      <c r="BO467" s="15">
        <f t="shared" ca="1" si="273"/>
        <v>222187.40346982316</v>
      </c>
      <c r="BP467" s="15">
        <f t="shared" ca="1" si="274"/>
        <v>291509.90036688384</v>
      </c>
      <c r="BQ467" s="15">
        <f ca="1">Inputs!$B$20*EXP($B$10-0.5*C$7^2+C$7*AJ467)</f>
        <v>6403.3799628253719</v>
      </c>
      <c r="BR467" s="15">
        <f t="shared" ca="1" si="275"/>
        <v>11297.062545885859</v>
      </c>
      <c r="BS467" s="15">
        <f t="shared" ca="1" si="276"/>
        <v>12039.580433154766</v>
      </c>
      <c r="BT467" s="15">
        <f t="shared" ca="1" si="277"/>
        <v>18403.27375488394</v>
      </c>
      <c r="BU467" s="15">
        <f t="shared" ca="1" si="278"/>
        <v>23720.44668039972</v>
      </c>
      <c r="BV467" s="15">
        <f t="shared" ca="1" si="279"/>
        <v>41125.666948321472</v>
      </c>
      <c r="BW467" s="15">
        <f t="shared" ca="1" si="280"/>
        <v>57785.421034434978</v>
      </c>
      <c r="BX467" s="15">
        <f t="shared" ca="1" si="281"/>
        <v>98937.03371622652</v>
      </c>
      <c r="BY467" s="15">
        <f t="shared" ca="1" si="282"/>
        <v>161471.28526294971</v>
      </c>
      <c r="BZ467" s="15">
        <f t="shared" ca="1" si="283"/>
        <v>218036.59960414009</v>
      </c>
      <c r="CA467" s="15">
        <f t="shared" ca="1" si="284"/>
        <v>316251.65122777346</v>
      </c>
      <c r="CB467" s="15">
        <f ca="1">(AU467*DCF!C$10-DCF!C$5*MAX(AU467*DCF!C$10,0)-MAX(AU467-Inputs!$B$6,0)/Inputs!$B$10)*DCF!C$6</f>
        <v>1031.8533793624729</v>
      </c>
      <c r="CC467" s="15">
        <f ca="1">(AV467*DCF!D$10-DCF!D$5*MAX(AV467*DCF!D$10,0)-MAX(AV467-AU467,0)/Inputs!$B$10)*DCF!D$6</f>
        <v>1592.8841834342468</v>
      </c>
      <c r="CD467" s="15">
        <f ca="1">(AW467*DCF!E$10-DCF!E$5*MAX(AW467*DCF!E$10,0)-MAX(AW467-AV467,0)/Inputs!$B$10)*DCF!E$6</f>
        <v>2130.3135499753266</v>
      </c>
      <c r="CE467" s="15">
        <f ca="1">(AX467*DCF!F$10-DCF!F$5*MAX(AX467*DCF!F$10,0)-MAX(AX467-AW467,0)/Inputs!$B$10)*DCF!F$6</f>
        <v>2545.489792689837</v>
      </c>
      <c r="CF467" s="15">
        <f ca="1">(AY467*DCF!G$10-DCF!G$5*MAX(AY467*DCF!G$10,0)-MAX(AY467-AX467,0)/Inputs!$B$10)*DCF!G$6</f>
        <v>3214.8016123911152</v>
      </c>
      <c r="CG467" s="15">
        <f ca="1">(AZ467*DCF!H$10-DCF!H$5*MAX(AZ467*DCF!H$10,0)-MAX(AZ467-AY467,0)/Inputs!$B$10)*DCF!H$6</f>
        <v>3936.2699487185623</v>
      </c>
      <c r="CH467" s="15">
        <f ca="1">(BA467*DCF!I$10-DCF!I$5*MAX(BA467*DCF!I$10,0)-MAX(BA467-AZ467,0)/Inputs!$B$10)*DCF!I$6</f>
        <v>4781.3517356823268</v>
      </c>
      <c r="CI467" s="15">
        <f ca="1">(BB467*DCF!J$10-DCF!J$5*MAX(BB467*DCF!J$10,0)-MAX(BB467-BA467,0)/Inputs!$B$10)*DCF!J$6</f>
        <v>5435.1743141354773</v>
      </c>
      <c r="CJ467" s="15">
        <f ca="1">(BC467*DCF!K$10-DCF!K$5*MAX(BC467*DCF!K$10,0)-MAX(BC467-BB467,0)/Inputs!$B$10)*DCF!K$6</f>
        <v>6822.1523330264044</v>
      </c>
      <c r="CK467" s="15">
        <f ca="1">(BD467*DCF!L$10-DCF!L$5*MAX(BD467*DCF!L$10,0)-MAX(BD467-BC467,0)/Inputs!$B$10)*DCF!L$6</f>
        <v>7426.6587337683541</v>
      </c>
      <c r="CL467" s="15">
        <f ca="1">(BE467*DCF!M$10-DCF!M$5*MAX(BE467*DCF!M$10,0)-MAX(BE467-BD467,0)/Inputs!$B$10)*DCF!M$6</f>
        <v>8624.3616101672505</v>
      </c>
      <c r="CM467" s="15">
        <f ca="1">(BF467*DCF!C$28-DCF!C$5*MAX(BF467*DCF!C$28,0)-MAX(BF467-Inputs!$B$13,0)/Inputs!$B$17)*DCF!C$6</f>
        <v>3875.3069620916744</v>
      </c>
      <c r="CN467" s="15">
        <f ca="1">(BG467*DCF!D$28-DCF!D$5*MAX(BG467*DCF!D$28,0)-MAX(BG467-BF467,0)/Inputs!$B$17)*DCF!D$6</f>
        <v>5720.7109792411848</v>
      </c>
      <c r="CO467" s="15">
        <f ca="1">(BH467*DCF!E$28-DCF!E$5*MAX(BH467*DCF!E$28,0)-MAX(BH467-BG467,0)/Inputs!$B$17)*DCF!E$6</f>
        <v>8274.5205523055738</v>
      </c>
      <c r="CP467" s="15">
        <f ca="1">(BI467*DCF!F$28-DCF!F$5*MAX(BI467*DCF!F$28,0)-MAX(BI467-BH467,0)/Inputs!$B$17)*DCF!F$6</f>
        <v>11279.384669407133</v>
      </c>
      <c r="CQ467" s="15">
        <f ca="1">(BJ467*DCF!G$28-DCF!G$5*MAX(BJ467*DCF!G$28,0)-MAX(BJ467-BI467,0)/Inputs!$B$17)*DCF!G$6</f>
        <v>15351.001026330654</v>
      </c>
      <c r="CR467" s="15">
        <f ca="1">(BK467*DCF!H$28-DCF!H$5*MAX(BK467*DCF!H$28,0)-MAX(BK467-BJ467,0)/Inputs!$B$17)*DCF!H$6</f>
        <v>18471.436091037824</v>
      </c>
      <c r="CS467" s="15">
        <f ca="1">(BL467*DCF!I$28-DCF!I$5*MAX(BL467*DCF!I$28,0)-MAX(BL467-BK467,0)/Inputs!$B$17)*DCF!I$6</f>
        <v>18891.180769713083</v>
      </c>
      <c r="CT467" s="15">
        <f ca="1">(BM467*DCF!J$28-DCF!J$5*MAX(BM467*DCF!J$28,0)-MAX(BM467-BL467,0)/Inputs!$B$17)*DCF!J$6</f>
        <v>20976.632345710255</v>
      </c>
      <c r="CU467" s="15">
        <f ca="1">(BN467*DCF!K$28-DCF!K$5*MAX(BN467*DCF!K$28,0)-MAX(BN467-BM467,0)/Inputs!$B$17)*DCF!K$6</f>
        <v>27342.339512157836</v>
      </c>
      <c r="CV467" s="15">
        <f ca="1">(BO467*DCF!L$28-DCF!L$5*MAX(BO467*DCF!L$28,0)-MAX(BO467-BN467,0)/Inputs!$B$17)*DCF!L$6</f>
        <v>36242.643567047606</v>
      </c>
      <c r="CW467" s="15">
        <f ca="1">(BP467*DCF!M$28-DCF!M$5*MAX(BP467*DCF!M$28,0)-MAX(BP467-BO467,0)/Inputs!$B$17)*DCF!M$6</f>
        <v>47601.607620234077</v>
      </c>
      <c r="CX467" s="15">
        <f ca="1">(BQ467*DCF!C$46-DCF!C$5*MAX(BQ467*DCF!C$46,0)-MAX(BQ467-Inputs!$B$20,0)/Inputs!$B$24)*DCF!C$6</f>
        <v>-2957.9999742439063</v>
      </c>
      <c r="CY467" s="15">
        <f ca="1">(BR467*DCF!D$46-DCF!D$5*MAX(BR467*DCF!D$46,0)-MAX(BR467-BQ467,0)/Inputs!$B$24)*DCF!D$6</f>
        <v>-4016.238862616935</v>
      </c>
      <c r="CZ467" s="15">
        <f ca="1">(BS467*DCF!E$46-DCF!E$5*MAX(BS467*DCF!E$46,0)-MAX(BS467-BR467,0)/Inputs!$B$24)*DCF!E$6</f>
        <v>-1716.3814586700955</v>
      </c>
      <c r="DA467" s="15">
        <f ca="1">(BT467*DCF!F$46-DCF!F$5*MAX(BT467*DCF!F$46,0)-MAX(BT467-BS467,0)/Inputs!$B$24)*DCF!F$6</f>
        <v>-3657.4646593366147</v>
      </c>
      <c r="DB467" s="15">
        <f ca="1">(BU467*DCF!G$46-DCF!G$5*MAX(BU467*DCF!G$46,0)-MAX(BU467-BT467,0)/Inputs!$B$24)*DCF!G$6</f>
        <v>-2586.500878082416</v>
      </c>
      <c r="DC467" s="15">
        <f ca="1">(BV467*DCF!H$46-DCF!H$5*MAX(BV467*DCF!H$46,0)-MAX(BV467-BU467,0)/Inputs!$B$24)*DCF!H$6</f>
        <v>-5408.5655547027582</v>
      </c>
      <c r="DD467" s="15">
        <f ca="1">(BW467*DCF!I$46-DCF!I$5*MAX(BW467*DCF!I$46,0)-MAX(BW467-BV467,0)/Inputs!$B$24)*DCF!I$6</f>
        <v>-3447.7942116607251</v>
      </c>
      <c r="DE467" s="15">
        <f ca="1">(BX467*DCF!J$46-DCF!J$5*MAX(BX467*DCF!J$46,0)-MAX(BX467-BW467,0)/Inputs!$B$24)*DCF!J$6</f>
        <v>-6762.6004706978265</v>
      </c>
      <c r="DF467" s="15">
        <f ca="1">(BY467*DCF!K$46-DCF!K$5*MAX(BY467*DCF!K$46,0)-MAX(BY467-BX467,0)/Inputs!$B$24)*DCF!K$6</f>
        <v>-6095.4476418429995</v>
      </c>
      <c r="DG467" s="15">
        <f ca="1">(BZ467*DCF!L$46-DCF!L$5*MAX(BZ467*DCF!L$46,0)-MAX(BZ467-BY467,0)/Inputs!$B$24)*DCF!L$6</f>
        <v>2270.9440279482069</v>
      </c>
      <c r="DH467" s="15">
        <f ca="1">(CA467*DCF!M$46-DCF!M$5*MAX(CA467*DCF!M$46,0)-MAX(CA467-BZ467,0)/Inputs!$B$24)*DCF!M$6</f>
        <v>4260.422664499185</v>
      </c>
      <c r="DI467" s="15">
        <f ca="1">SUM(CB467:CL467)+BE467*DCF!M$10*(1+Inputs!$B$30)*(1-Inputs!$B$33)*(1-Inputs!$B$30/Inputs!$B$31)/(Inputs!$B$29-Inputs!$B$30)*DCF!M$6</f>
        <v>254457.8872887842</v>
      </c>
      <c r="DJ467" s="15">
        <f ca="1">SUM(CM467:CW467)+BP467*DCF!M$28*(1+Inputs!$B$30)*(1-Inputs!$B$33)*(1-Inputs!$B$30/Inputs!$B$31)/(Inputs!$B$29-Inputs!$B$30)*DCF!M$6</f>
        <v>1295727.974149144</v>
      </c>
      <c r="DK467" s="15">
        <f ca="1">SUM(CX467:DH467)+CA467*DCF!M$46*(1+Inputs!$B$30)*(1-Inputs!$B$33)*(1-Inputs!$B$30/Inputs!$B$31)/(Inputs!$B$29-Inputs!$B$30)*DCF!M$6</f>
        <v>458844.88818172674</v>
      </c>
      <c r="DM467" s="15">
        <f ca="1">DI467+DJ467+DK467+Inputs!$B$34+Inputs!$B$36-Inputs!$B$35</f>
        <v>2085881.7496196548</v>
      </c>
    </row>
    <row r="468" spans="1:117" x14ac:dyDescent="0.75">
      <c r="A468" s="11">
        <v>455</v>
      </c>
      <c r="C468" s="23">
        <f t="shared" ca="1" si="285"/>
        <v>-1.1658160687232708</v>
      </c>
      <c r="D468" s="23">
        <f t="shared" ca="1" si="285"/>
        <v>1.1843925069263399</v>
      </c>
      <c r="E468" s="23">
        <f t="shared" ca="1" si="285"/>
        <v>0.24523225402285337</v>
      </c>
      <c r="F468" s="23">
        <f t="shared" ca="1" si="285"/>
        <v>-0.82387930129109543</v>
      </c>
      <c r="G468" s="23">
        <f t="shared" ca="1" si="285"/>
        <v>1.663880455477506</v>
      </c>
      <c r="H468" s="23">
        <f t="shared" ca="1" si="285"/>
        <v>-0.35406180656919822</v>
      </c>
      <c r="I468" s="23">
        <f t="shared" ca="1" si="285"/>
        <v>0.99634767576481553</v>
      </c>
      <c r="J468" s="23">
        <f t="shared" ca="1" si="285"/>
        <v>1.7167272974634704</v>
      </c>
      <c r="K468" s="23">
        <f t="shared" ca="1" si="285"/>
        <v>0.84422887337585273</v>
      </c>
      <c r="L468" s="23">
        <f t="shared" ca="1" si="285"/>
        <v>1.4398625914613508</v>
      </c>
      <c r="M468" s="23">
        <f t="shared" ca="1" si="285"/>
        <v>-1.6181307685410009</v>
      </c>
      <c r="N468" s="23">
        <f ca="1">SQRT(Inputs!$B$38)*C468+SQRT(1-Inputs!$B$38)*_xlfn.NORM.S.INV(RAND())</f>
        <v>-1.1126406383148397</v>
      </c>
      <c r="O468" s="23">
        <f ca="1">SQRT(Inputs!$B$38)*D468+SQRT(1-Inputs!$B$38)*_xlfn.NORM.S.INV(RAND())</f>
        <v>1.752905127836623</v>
      </c>
      <c r="P468" s="23">
        <f ca="1">SQRT(Inputs!$B$38)*E468+SQRT(1-Inputs!$B$38)*_xlfn.NORM.S.INV(RAND())</f>
        <v>0.95725180896743145</v>
      </c>
      <c r="Q468" s="23">
        <f ca="1">SQRT(Inputs!$B$38)*F468+SQRT(1-Inputs!$B$38)*_xlfn.NORM.S.INV(RAND())</f>
        <v>0.75100993333422372</v>
      </c>
      <c r="R468" s="23">
        <f ca="1">SQRT(Inputs!$B$38)*G468+SQRT(1-Inputs!$B$38)*_xlfn.NORM.S.INV(RAND())</f>
        <v>1.6198334616228847</v>
      </c>
      <c r="S468" s="23">
        <f ca="1">SQRT(Inputs!$B$38)*H468+SQRT(1-Inputs!$B$38)*_xlfn.NORM.S.INV(RAND())</f>
        <v>-0.60612254677500843</v>
      </c>
      <c r="T468" s="23">
        <f ca="1">SQRT(Inputs!$B$38)*I468+SQRT(1-Inputs!$B$38)*_xlfn.NORM.S.INV(RAND())</f>
        <v>1.4238367168942787</v>
      </c>
      <c r="U468" s="23">
        <f ca="1">SQRT(Inputs!$B$38)*J468+SQRT(1-Inputs!$B$38)*_xlfn.NORM.S.INV(RAND())</f>
        <v>2.1112021337453744</v>
      </c>
      <c r="V468" s="23">
        <f ca="1">SQRT(Inputs!$B$38)*K468+SQRT(1-Inputs!$B$38)*_xlfn.NORM.S.INV(RAND())</f>
        <v>1.8679613939907367</v>
      </c>
      <c r="W468" s="23">
        <f ca="1">SQRT(Inputs!$B$38)*L468+SQRT(1-Inputs!$B$38)*_xlfn.NORM.S.INV(RAND())</f>
        <v>1.6295083956802092</v>
      </c>
      <c r="X468" s="23">
        <f ca="1">SQRT(Inputs!$B$38)*M468+SQRT(1-Inputs!$B$38)*_xlfn.NORM.S.INV(RAND())</f>
        <v>-5.7676870490063648E-2</v>
      </c>
      <c r="Y468" s="23">
        <f ca="1">SQRT(Inputs!$B$38)*C468+SQRT(1-Inputs!$B$38)*_xlfn.NORM.S.INV(RAND())</f>
        <v>-1.000103724251961</v>
      </c>
      <c r="Z468" s="23">
        <f ca="1">SQRT(Inputs!$B$38)*D468+SQRT(1-Inputs!$B$38)*_xlfn.NORM.S.INV(RAND())</f>
        <v>0.98092953286399509</v>
      </c>
      <c r="AA468" s="23">
        <f ca="1">SQRT(Inputs!$B$38)*E468+SQRT(1-Inputs!$B$38)*_xlfn.NORM.S.INV(RAND())</f>
        <v>0.65674131141840641</v>
      </c>
      <c r="AB468" s="23">
        <f ca="1">SQRT(Inputs!$B$38)*F468+SQRT(1-Inputs!$B$38)*_xlfn.NORM.S.INV(RAND())</f>
        <v>-1.7250991499012058</v>
      </c>
      <c r="AC468" s="23">
        <f ca="1">SQRT(Inputs!$B$38)*G468+SQRT(1-Inputs!$B$38)*_xlfn.NORM.S.INV(RAND())</f>
        <v>1.8602514810655191</v>
      </c>
      <c r="AD468" s="23">
        <f ca="1">SQRT(Inputs!$B$38)*H468+SQRT(1-Inputs!$B$38)*_xlfn.NORM.S.INV(RAND())</f>
        <v>-1.5712941158392164</v>
      </c>
      <c r="AE468" s="23">
        <f ca="1">SQRT(Inputs!$B$38)*I468+SQRT(1-Inputs!$B$38)*_xlfn.NORM.S.INV(RAND())</f>
        <v>-0.99665124317412435</v>
      </c>
      <c r="AF468" s="23">
        <f ca="1">SQRT(Inputs!$B$38)*J468+SQRT(1-Inputs!$B$38)*_xlfn.NORM.S.INV(RAND())</f>
        <v>-0.14960815286502394</v>
      </c>
      <c r="AG468" s="23">
        <f ca="1">SQRT(Inputs!$B$38)*K468+SQRT(1-Inputs!$B$38)*_xlfn.NORM.S.INV(RAND())</f>
        <v>1.4081131512025871</v>
      </c>
      <c r="AH468" s="23">
        <f ca="1">SQRT(Inputs!$B$38)*L468+SQRT(1-Inputs!$B$38)*_xlfn.NORM.S.INV(RAND())</f>
        <v>1.7178183719110409</v>
      </c>
      <c r="AI468" s="23">
        <f ca="1">SQRT(Inputs!$B$38)*M468+SQRT(1-Inputs!$B$38)*_xlfn.NORM.S.INV(RAND())</f>
        <v>-1.2031904182956619</v>
      </c>
      <c r="AJ468" s="23">
        <f ca="1">SQRT(Inputs!$B$38)*C468+SQRT(1-Inputs!$B$38)*_xlfn.NORM.S.INV(RAND())</f>
        <v>-0.50854367201067963</v>
      </c>
      <c r="AK468" s="23">
        <f ca="1">SQRT(Inputs!$B$38)*D468+SQRT(1-Inputs!$B$38)*_xlfn.NORM.S.INV(RAND())</f>
        <v>1.3334108971284002</v>
      </c>
      <c r="AL468" s="23">
        <f ca="1">SQRT(Inputs!$B$38)*E468+SQRT(1-Inputs!$B$38)*_xlfn.NORM.S.INV(RAND())</f>
        <v>-0.92154635370314775</v>
      </c>
      <c r="AM468" s="23">
        <f ca="1">SQRT(Inputs!$B$38)*F468+SQRT(1-Inputs!$B$38)*_xlfn.NORM.S.INV(RAND())</f>
        <v>-1.9918055437519493</v>
      </c>
      <c r="AN468" s="23">
        <f ca="1">SQRT(Inputs!$B$38)*G468+SQRT(1-Inputs!$B$38)*_xlfn.NORM.S.INV(RAND())</f>
        <v>2.1398708937629247</v>
      </c>
      <c r="AO468" s="23">
        <f ca="1">SQRT(Inputs!$B$38)*H468+SQRT(1-Inputs!$B$38)*_xlfn.NORM.S.INV(RAND())</f>
        <v>-0.68096802675054913</v>
      </c>
      <c r="AP468" s="23">
        <f ca="1">SQRT(Inputs!$B$38)*I468+SQRT(1-Inputs!$B$38)*_xlfn.NORM.S.INV(RAND())</f>
        <v>0.57410369619981005</v>
      </c>
      <c r="AQ468" s="23">
        <f ca="1">SQRT(Inputs!$B$38)*J468+SQRT(1-Inputs!$B$38)*_xlfn.NORM.S.INV(RAND())</f>
        <v>0.20414429427428393</v>
      </c>
      <c r="AR468" s="23">
        <f ca="1">SQRT(Inputs!$B$38)*K468+SQRT(1-Inputs!$B$38)*_xlfn.NORM.S.INV(RAND())</f>
        <v>-0.86051317354148948</v>
      </c>
      <c r="AS468" s="23">
        <f ca="1">SQRT(Inputs!$B$38)*L468+SQRT(1-Inputs!$B$38)*_xlfn.NORM.S.INV(RAND())</f>
        <v>1.1581875476402872</v>
      </c>
      <c r="AT468" s="23">
        <f ca="1">SQRT(Inputs!$B$38)*M468+SQRT(1-Inputs!$B$38)*_xlfn.NORM.S.INV(RAND())</f>
        <v>0.39692832121839439</v>
      </c>
      <c r="AU468" s="15">
        <f ca="1">Inputs!$B$6*EXP($B$8-0.5*C$5^2+C$5*N468)</f>
        <v>4144.3691242273935</v>
      </c>
      <c r="AV468" s="15">
        <f t="shared" ca="1" si="255"/>
        <v>6527.7780152816804</v>
      </c>
      <c r="AW468" s="15">
        <f t="shared" ca="1" si="256"/>
        <v>9056.4523710727699</v>
      </c>
      <c r="AX468" s="15">
        <f t="shared" ca="1" si="257"/>
        <v>12144.680947305167</v>
      </c>
      <c r="AY468" s="15">
        <f t="shared" ca="1" si="258"/>
        <v>17932.965851399895</v>
      </c>
      <c r="AZ468" s="15">
        <f t="shared" ca="1" si="259"/>
        <v>20516.383586863638</v>
      </c>
      <c r="BA468" s="15">
        <f t="shared" ca="1" si="260"/>
        <v>29141.32721421705</v>
      </c>
      <c r="BB468" s="15">
        <f t="shared" ca="1" si="261"/>
        <v>44081.978865022174</v>
      </c>
      <c r="BC468" s="15">
        <f t="shared" ca="1" si="262"/>
        <v>64657.120570371771</v>
      </c>
      <c r="BD468" s="15">
        <f t="shared" ca="1" si="263"/>
        <v>92252.532557209779</v>
      </c>
      <c r="BE468" s="15">
        <f t="shared" ca="1" si="264"/>
        <v>112451.36119877733</v>
      </c>
      <c r="BF468" s="15">
        <f ca="1">Inputs!$B$13*EXP($B$9-0.5*C$6^2+C$6*Y468)</f>
        <v>11343.509143608881</v>
      </c>
      <c r="BG468" s="15">
        <f t="shared" ca="1" si="265"/>
        <v>16501.589707769977</v>
      </c>
      <c r="BH468" s="15">
        <f t="shared" ca="1" si="266"/>
        <v>22482.122996899321</v>
      </c>
      <c r="BI468" s="15">
        <f t="shared" ca="1" si="267"/>
        <v>21103.547883431409</v>
      </c>
      <c r="BJ468" s="15">
        <f t="shared" ca="1" si="268"/>
        <v>33828.099998849277</v>
      </c>
      <c r="BK468" s="15">
        <f t="shared" ca="1" si="269"/>
        <v>33521.794694862896</v>
      </c>
      <c r="BL468" s="15">
        <f t="shared" ca="1" si="270"/>
        <v>36188.226318277899</v>
      </c>
      <c r="BM468" s="15">
        <f t="shared" ca="1" si="271"/>
        <v>43664.036183234122</v>
      </c>
      <c r="BN468" s="15">
        <f t="shared" ca="1" si="272"/>
        <v>63572.412252690359</v>
      </c>
      <c r="BO468" s="15">
        <f t="shared" ca="1" si="273"/>
        <v>95506.660819329583</v>
      </c>
      <c r="BP468" s="15">
        <f t="shared" ca="1" si="274"/>
        <v>102570.82249830688</v>
      </c>
      <c r="BQ468" s="15">
        <f ca="1">Inputs!$B$20*EXP($B$10-0.5*C$7^2+C$7*AJ468)</f>
        <v>3581.5718561086969</v>
      </c>
      <c r="BR468" s="15">
        <f t="shared" ca="1" si="275"/>
        <v>7421.9953534750948</v>
      </c>
      <c r="BS468" s="15">
        <f t="shared" ca="1" si="276"/>
        <v>7800.161494601788</v>
      </c>
      <c r="BT468" s="15">
        <f t="shared" ca="1" si="277"/>
        <v>6377.846964192463</v>
      </c>
      <c r="BU468" s="15">
        <f t="shared" ca="1" si="278"/>
        <v>14834.420336389794</v>
      </c>
      <c r="BV468" s="15">
        <f t="shared" ca="1" si="279"/>
        <v>17703.447582264173</v>
      </c>
      <c r="BW468" s="15">
        <f t="shared" ca="1" si="280"/>
        <v>27895.917741157773</v>
      </c>
      <c r="BX468" s="15">
        <f t="shared" ca="1" si="281"/>
        <v>40646.841064113563</v>
      </c>
      <c r="BY468" s="15">
        <f t="shared" ca="1" si="282"/>
        <v>48307.708991530097</v>
      </c>
      <c r="BZ468" s="15">
        <f t="shared" ca="1" si="283"/>
        <v>83865.792265630051</v>
      </c>
      <c r="CA468" s="15">
        <f t="shared" ca="1" si="284"/>
        <v>126415.43052308995</v>
      </c>
      <c r="CB468" s="15">
        <f ca="1">(AU468*DCF!C$10-DCF!C$5*MAX(AU468*DCF!C$10,0)-MAX(AU468-Inputs!$B$6,0)/Inputs!$B$10)*DCF!C$6</f>
        <v>1048.9058645788159</v>
      </c>
      <c r="CC468" s="15">
        <f ca="1">(AV468*DCF!D$10-DCF!D$5*MAX(AV468*DCF!D$10,0)-MAX(AV468-AU468,0)/Inputs!$B$10)*DCF!D$6</f>
        <v>1009.9697871388958</v>
      </c>
      <c r="CD468" s="15">
        <f ca="1">(AW468*DCF!E$10-DCF!E$5*MAX(AW468*DCF!E$10,0)-MAX(AW468-AV468,0)/Inputs!$B$10)*DCF!E$6</f>
        <v>1521.4285043216516</v>
      </c>
      <c r="CE468" s="15">
        <f ca="1">(AX468*DCF!F$10-DCF!F$5*MAX(AX468*DCF!F$10,0)-MAX(AX468-AW468,0)/Inputs!$B$10)*DCF!F$6</f>
        <v>2008.5806954745101</v>
      </c>
      <c r="CF468" s="15">
        <f ca="1">(AY468*DCF!G$10-DCF!G$5*MAX(AY468*DCF!G$10,0)-MAX(AY468-AX468,0)/Inputs!$B$10)*DCF!G$6</f>
        <v>2582.2971787571951</v>
      </c>
      <c r="CG468" s="15">
        <f ca="1">(AZ468*DCF!H$10-DCF!H$5*MAX(AZ468*DCF!H$10,0)-MAX(AZ468-AY468,0)/Inputs!$B$10)*DCF!H$6</f>
        <v>3524.5384566025664</v>
      </c>
      <c r="CH468" s="15">
        <f ca="1">(BA468*DCF!I$10-DCF!I$5*MAX(BA468*DCF!I$10,0)-MAX(BA468-AZ468,0)/Inputs!$B$10)*DCF!I$6</f>
        <v>3908.2644575886302</v>
      </c>
      <c r="CI468" s="15">
        <f ca="1">(BB468*DCF!J$10-DCF!J$5*MAX(BB468*DCF!J$10,0)-MAX(BB468-BA468,0)/Inputs!$B$10)*DCF!J$6</f>
        <v>5300.5603022242403</v>
      </c>
      <c r="CJ468" s="15">
        <f ca="1">(BC468*DCF!K$10-DCF!K$5*MAX(BC468*DCF!K$10,0)-MAX(BC468-BB468,0)/Inputs!$B$10)*DCF!K$6</f>
        <v>7528.5513849525296</v>
      </c>
      <c r="CK468" s="15">
        <f ca="1">(BD468*DCF!L$10-DCF!L$5*MAX(BD468*DCF!L$10,0)-MAX(BD468-BC468,0)/Inputs!$B$10)*DCF!L$6</f>
        <v>10344.902602197246</v>
      </c>
      <c r="CL468" s="15">
        <f ca="1">(BE468*DCF!M$10-DCF!M$5*MAX(BE468*DCF!M$10,0)-MAX(BE468-BD468,0)/Inputs!$B$10)*DCF!M$6</f>
        <v>13455.3756124431</v>
      </c>
      <c r="CM468" s="15">
        <f ca="1">(BF468*DCF!C$28-DCF!C$5*MAX(BF468*DCF!C$28,0)-MAX(BF468-Inputs!$B$13,0)/Inputs!$B$17)*DCF!C$6</f>
        <v>3461.9645984445624</v>
      </c>
      <c r="CN468" s="15">
        <f ca="1">(BG468*DCF!D$28-DCF!D$5*MAX(BG468*DCF!D$28,0)-MAX(BG468-BF468,0)/Inputs!$B$17)*DCF!D$6</f>
        <v>3759.6436780884501</v>
      </c>
      <c r="CO468" s="15">
        <f ca="1">(BH468*DCF!E$28-DCF!E$5*MAX(BH468*DCF!E$28,0)-MAX(BH468-BG468,0)/Inputs!$B$17)*DCF!E$6</f>
        <v>5188.6567688247642</v>
      </c>
      <c r="CP468" s="15">
        <f ca="1">(BI468*DCF!F$28-DCF!F$5*MAX(BI468*DCF!F$28,0)-MAX(BI468-BH468,0)/Inputs!$B$17)*DCF!F$6</f>
        <v>5729.0573646990169</v>
      </c>
      <c r="CQ468" s="15">
        <f ca="1">(BJ468*DCF!G$28-DCF!G$5*MAX(BJ468*DCF!G$28,0)-MAX(BJ468-BI468,0)/Inputs!$B$17)*DCF!G$6</f>
        <v>6636.8132351694667</v>
      </c>
      <c r="CR468" s="15">
        <f ca="1">(BK468*DCF!H$28-DCF!H$5*MAX(BK468*DCF!H$28,0)-MAX(BK468-BJ468,0)/Inputs!$B$17)*DCF!H$6</f>
        <v>8290.3096648887749</v>
      </c>
      <c r="CS468" s="15">
        <f ca="1">(BL468*DCF!I$28-DCF!I$5*MAX(BL468*DCF!I$28,0)-MAX(BL468-BK468,0)/Inputs!$B$17)*DCF!I$6</f>
        <v>8127.0566425695233</v>
      </c>
      <c r="CT468" s="15">
        <f ca="1">(BM468*DCF!J$28-DCF!J$5*MAX(BM468*DCF!J$28,0)-MAX(BM468-BL468,0)/Inputs!$B$17)*DCF!J$6</f>
        <v>8749.4735815214335</v>
      </c>
      <c r="CU468" s="15">
        <f ca="1">(BN468*DCF!K$28-DCF!K$5*MAX(BN468*DCF!K$28,0)-MAX(BN468-BM468,0)/Inputs!$B$17)*DCF!K$6</f>
        <v>10986.91665895868</v>
      </c>
      <c r="CV468" s="15">
        <f ca="1">(BO468*DCF!L$28-DCF!L$5*MAX(BO468*DCF!L$28,0)-MAX(BO468-BN468,0)/Inputs!$B$17)*DCF!L$6</f>
        <v>15442.170030978708</v>
      </c>
      <c r="CW468" s="15">
        <f ca="1">(BP468*DCF!M$28-DCF!M$5*MAX(BP468*DCF!M$28,0)-MAX(BP468-BO468,0)/Inputs!$B$17)*DCF!M$6</f>
        <v>18560.356220329679</v>
      </c>
      <c r="CX468" s="15">
        <f ca="1">(BQ468*DCF!C$46-DCF!C$5*MAX(BQ468*DCF!C$46,0)-MAX(BQ468-Inputs!$B$20,0)/Inputs!$B$24)*DCF!C$6</f>
        <v>-1002.936620860529</v>
      </c>
      <c r="CY468" s="15">
        <f ca="1">(BR468*DCF!D$46-DCF!D$5*MAX(BR468*DCF!D$46,0)-MAX(BR468-BQ468,0)/Inputs!$B$24)*DCF!D$6</f>
        <v>-2905.4383515860386</v>
      </c>
      <c r="CZ468" s="15">
        <f ca="1">(BS468*DCF!E$46-DCF!E$5*MAX(BS468*DCF!E$46,0)-MAX(BS468-BR468,0)/Inputs!$B$24)*DCF!E$6</f>
        <v>-1071.4453599196997</v>
      </c>
      <c r="DA468" s="15">
        <f ca="1">(BT468*DCF!F$46-DCF!F$5*MAX(BT468*DCF!F$46,0)-MAX(BT468-BS468,0)/Inputs!$B$24)*DCF!F$6</f>
        <v>-464.47513975701929</v>
      </c>
      <c r="DB468" s="15">
        <f ca="1">(BU468*DCF!G$46-DCF!G$5*MAX(BU468*DCF!G$46,0)-MAX(BU468-BT468,0)/Inputs!$B$24)*DCF!G$6</f>
        <v>-3343.6247917987789</v>
      </c>
      <c r="DC468" s="15">
        <f ca="1">(BV468*DCF!H$46-DCF!H$5*MAX(BV468*DCF!H$46,0)-MAX(BV468-BU468,0)/Inputs!$B$24)*DCF!H$6</f>
        <v>-891.53263783387388</v>
      </c>
      <c r="DD468" s="15">
        <f ca="1">(BW468*DCF!I$46-DCF!I$5*MAX(BW468*DCF!I$46,0)-MAX(BW468-BV468,0)/Inputs!$B$24)*DCF!I$6</f>
        <v>-2281.5968494508993</v>
      </c>
      <c r="DE468" s="15">
        <f ca="1">(BX468*DCF!J$46-DCF!J$5*MAX(BX468*DCF!J$46,0)-MAX(BX468-BW468,0)/Inputs!$B$24)*DCF!J$6</f>
        <v>-1676.3139970090028</v>
      </c>
      <c r="DF468" s="15">
        <f ca="1">(BY468*DCF!K$46-DCF!K$5*MAX(BY468*DCF!K$46,0)-MAX(BY468-BX468,0)/Inputs!$B$24)*DCF!K$6</f>
        <v>882.78881459158356</v>
      </c>
      <c r="DG468" s="15">
        <f ca="1">(BZ468*DCF!L$46-DCF!L$5*MAX(BZ468*DCF!L$46,0)-MAX(BZ468-BY468,0)/Inputs!$B$24)*DCF!L$6</f>
        <v>-2249.6578763062189</v>
      </c>
      <c r="DH468" s="15">
        <f ca="1">(CA468*DCF!M$46-DCF!M$5*MAX(CA468*DCF!M$46,0)-MAX(CA468-BZ468,0)/Inputs!$B$24)*DCF!M$6</f>
        <v>1015.2078801067684</v>
      </c>
      <c r="DI468" s="15">
        <f ca="1">SUM(CB468:CL468)+BE468*DCF!M$10*(1+Inputs!$B$30)*(1-Inputs!$B$33)*(1-Inputs!$B$30/Inputs!$B$31)/(Inputs!$B$29-Inputs!$B$30)*DCF!M$6</f>
        <v>365187.00007778552</v>
      </c>
      <c r="DJ468" s="15">
        <f ca="1">SUM(CM468:CW468)+BP468*DCF!M$28*(1+Inputs!$B$30)*(1-Inputs!$B$33)*(1-Inputs!$B$30/Inputs!$B$31)/(Inputs!$B$29-Inputs!$B$30)*DCF!M$6</f>
        <v>475540.35893980472</v>
      </c>
      <c r="DK468" s="15">
        <f ca="1">SUM(CX468:DH468)+CA468*DCF!M$46*(1+Inputs!$B$30)*(1-Inputs!$B$33)*(1-Inputs!$B$30/Inputs!$B$31)/(Inputs!$B$29-Inputs!$B$30)*DCF!M$6</f>
        <v>181464.20552393663</v>
      </c>
      <c r="DM468" s="15">
        <f ca="1">DI468+DJ468+DK468+Inputs!$B$34+Inputs!$B$36-Inputs!$B$35</f>
        <v>1099042.5645415271</v>
      </c>
    </row>
    <row r="469" spans="1:117" x14ac:dyDescent="0.75">
      <c r="A469" s="11">
        <v>456</v>
      </c>
      <c r="C469" s="23">
        <f t="shared" ca="1" si="285"/>
        <v>-0.70062364169310132</v>
      </c>
      <c r="D469" s="23">
        <f t="shared" ca="1" si="285"/>
        <v>-0.43057106131325601</v>
      </c>
      <c r="E469" s="23">
        <f t="shared" ca="1" si="285"/>
        <v>0.69416524113342215</v>
      </c>
      <c r="F469" s="23">
        <f t="shared" ca="1" si="285"/>
        <v>0.93367774421353356</v>
      </c>
      <c r="G469" s="23">
        <f t="shared" ca="1" si="285"/>
        <v>-0.46601644341680559</v>
      </c>
      <c r="H469" s="23">
        <f t="shared" ca="1" si="285"/>
        <v>-1.2324868971233736</v>
      </c>
      <c r="I469" s="23">
        <f t="shared" ca="1" si="285"/>
        <v>2.5682125183585405</v>
      </c>
      <c r="J469" s="23">
        <f t="shared" ca="1" si="285"/>
        <v>-0.67748337700437267</v>
      </c>
      <c r="K469" s="23">
        <f t="shared" ca="1" si="285"/>
        <v>0.69259882258041117</v>
      </c>
      <c r="L469" s="23">
        <f t="shared" ca="1" si="285"/>
        <v>-0.45556371768948489</v>
      </c>
      <c r="M469" s="23">
        <f t="shared" ca="1" si="285"/>
        <v>-1.482413489174319</v>
      </c>
      <c r="N469" s="23">
        <f ca="1">SQRT(Inputs!$B$38)*C469+SQRT(1-Inputs!$B$38)*_xlfn.NORM.S.INV(RAND())</f>
        <v>-1.0067736209435212</v>
      </c>
      <c r="O469" s="23">
        <f ca="1">SQRT(Inputs!$B$38)*D469+SQRT(1-Inputs!$B$38)*_xlfn.NORM.S.INV(RAND())</f>
        <v>-0.9723153042281607</v>
      </c>
      <c r="P469" s="23">
        <f ca="1">SQRT(Inputs!$B$38)*E469+SQRT(1-Inputs!$B$38)*_xlfn.NORM.S.INV(RAND())</f>
        <v>9.1498216531963494E-2</v>
      </c>
      <c r="Q469" s="23">
        <f ca="1">SQRT(Inputs!$B$38)*F469+SQRT(1-Inputs!$B$38)*_xlfn.NORM.S.INV(RAND())</f>
        <v>-0.77914534456812645</v>
      </c>
      <c r="R469" s="23">
        <f ca="1">SQRT(Inputs!$B$38)*G469+SQRT(1-Inputs!$B$38)*_xlfn.NORM.S.INV(RAND())</f>
        <v>-0.24844843995358043</v>
      </c>
      <c r="S469" s="23">
        <f ca="1">SQRT(Inputs!$B$38)*H469+SQRT(1-Inputs!$B$38)*_xlfn.NORM.S.INV(RAND())</f>
        <v>0.11138091050700016</v>
      </c>
      <c r="T469" s="23">
        <f ca="1">SQRT(Inputs!$B$38)*I469+SQRT(1-Inputs!$B$38)*_xlfn.NORM.S.INV(RAND())</f>
        <v>2.0359002020691639</v>
      </c>
      <c r="U469" s="23">
        <f ca="1">SQRT(Inputs!$B$38)*J469+SQRT(1-Inputs!$B$38)*_xlfn.NORM.S.INV(RAND())</f>
        <v>-0.9498188719227898</v>
      </c>
      <c r="V469" s="23">
        <f ca="1">SQRT(Inputs!$B$38)*K469+SQRT(1-Inputs!$B$38)*_xlfn.NORM.S.INV(RAND())</f>
        <v>1.1164565688233681</v>
      </c>
      <c r="W469" s="23">
        <f ca="1">SQRT(Inputs!$B$38)*L469+SQRT(1-Inputs!$B$38)*_xlfn.NORM.S.INV(RAND())</f>
        <v>-0.67324164759810845</v>
      </c>
      <c r="X469" s="23">
        <f ca="1">SQRT(Inputs!$B$38)*M469+SQRT(1-Inputs!$B$38)*_xlfn.NORM.S.INV(RAND())</f>
        <v>0.44310753218955734</v>
      </c>
      <c r="Y469" s="23">
        <f ca="1">SQRT(Inputs!$B$38)*C469+SQRT(1-Inputs!$B$38)*_xlfn.NORM.S.INV(RAND())</f>
        <v>0.49144589812490735</v>
      </c>
      <c r="Z469" s="23">
        <f ca="1">SQRT(Inputs!$B$38)*D469+SQRT(1-Inputs!$B$38)*_xlfn.NORM.S.INV(RAND())</f>
        <v>1.5983748509966265</v>
      </c>
      <c r="AA469" s="23">
        <f ca="1">SQRT(Inputs!$B$38)*E469+SQRT(1-Inputs!$B$38)*_xlfn.NORM.S.INV(RAND())</f>
        <v>0.232640517432772</v>
      </c>
      <c r="AB469" s="23">
        <f ca="1">SQRT(Inputs!$B$38)*F469+SQRT(1-Inputs!$B$38)*_xlfn.NORM.S.INV(RAND())</f>
        <v>-0.84832755432516715</v>
      </c>
      <c r="AC469" s="23">
        <f ca="1">SQRT(Inputs!$B$38)*G469+SQRT(1-Inputs!$B$38)*_xlfn.NORM.S.INV(RAND())</f>
        <v>-2.5207829611565367</v>
      </c>
      <c r="AD469" s="23">
        <f ca="1">SQRT(Inputs!$B$38)*H469+SQRT(1-Inputs!$B$38)*_xlfn.NORM.S.INV(RAND())</f>
        <v>0.53530860809688108</v>
      </c>
      <c r="AE469" s="23">
        <f ca="1">SQRT(Inputs!$B$38)*I469+SQRT(1-Inputs!$B$38)*_xlfn.NORM.S.INV(RAND())</f>
        <v>2.2642708695484783</v>
      </c>
      <c r="AF469" s="23">
        <f ca="1">SQRT(Inputs!$B$38)*J469+SQRT(1-Inputs!$B$38)*_xlfn.NORM.S.INV(RAND())</f>
        <v>0.26318403127005341</v>
      </c>
      <c r="AG469" s="23">
        <f ca="1">SQRT(Inputs!$B$38)*K469+SQRT(1-Inputs!$B$38)*_xlfn.NORM.S.INV(RAND())</f>
        <v>1.0649496823433191E-2</v>
      </c>
      <c r="AH469" s="23">
        <f ca="1">SQRT(Inputs!$B$38)*L469+SQRT(1-Inputs!$B$38)*_xlfn.NORM.S.INV(RAND())</f>
        <v>-0.51234158998849089</v>
      </c>
      <c r="AI469" s="23">
        <f ca="1">SQRT(Inputs!$B$38)*M469+SQRT(1-Inputs!$B$38)*_xlfn.NORM.S.INV(RAND())</f>
        <v>-1.4446983694980502</v>
      </c>
      <c r="AJ469" s="23">
        <f ca="1">SQRT(Inputs!$B$38)*C469+SQRT(1-Inputs!$B$38)*_xlfn.NORM.S.INV(RAND())</f>
        <v>-1.2200367802270113</v>
      </c>
      <c r="AK469" s="23">
        <f ca="1">SQRT(Inputs!$B$38)*D469+SQRT(1-Inputs!$B$38)*_xlfn.NORM.S.INV(RAND())</f>
        <v>0.58717035983750765</v>
      </c>
      <c r="AL469" s="23">
        <f ca="1">SQRT(Inputs!$B$38)*E469+SQRT(1-Inputs!$B$38)*_xlfn.NORM.S.INV(RAND())</f>
        <v>0.7225062178102557</v>
      </c>
      <c r="AM469" s="23">
        <f ca="1">SQRT(Inputs!$B$38)*F469+SQRT(1-Inputs!$B$38)*_xlfn.NORM.S.INV(RAND())</f>
        <v>0.1357624044517125</v>
      </c>
      <c r="AN469" s="23">
        <f ca="1">SQRT(Inputs!$B$38)*G469+SQRT(1-Inputs!$B$38)*_xlfn.NORM.S.INV(RAND())</f>
        <v>-0.77609461609989716</v>
      </c>
      <c r="AO469" s="23">
        <f ca="1">SQRT(Inputs!$B$38)*H469+SQRT(1-Inputs!$B$38)*_xlfn.NORM.S.INV(RAND())</f>
        <v>0.52087859858015462</v>
      </c>
      <c r="AP469" s="23">
        <f ca="1">SQRT(Inputs!$B$38)*I469+SQRT(1-Inputs!$B$38)*_xlfn.NORM.S.INV(RAND())</f>
        <v>0.66695481748891583</v>
      </c>
      <c r="AQ469" s="23">
        <f ca="1">SQRT(Inputs!$B$38)*J469+SQRT(1-Inputs!$B$38)*_xlfn.NORM.S.INV(RAND())</f>
        <v>-1.1860657881444223</v>
      </c>
      <c r="AR469" s="23">
        <f ca="1">SQRT(Inputs!$B$38)*K469+SQRT(1-Inputs!$B$38)*_xlfn.NORM.S.INV(RAND())</f>
        <v>0.71386648966835575</v>
      </c>
      <c r="AS469" s="23">
        <f ca="1">SQRT(Inputs!$B$38)*L469+SQRT(1-Inputs!$B$38)*_xlfn.NORM.S.INV(RAND())</f>
        <v>-1.1173627884926993</v>
      </c>
      <c r="AT469" s="23">
        <f ca="1">SQRT(Inputs!$B$38)*M469+SQRT(1-Inputs!$B$38)*_xlfn.NORM.S.INV(RAND())</f>
        <v>-0.11422406345839209</v>
      </c>
      <c r="AU469" s="15">
        <f ca="1">Inputs!$B$6*EXP($B$8-0.5*C$5^2+C$5*N469)</f>
        <v>4216.0033045273512</v>
      </c>
      <c r="AV469" s="15">
        <f t="shared" ca="1" si="255"/>
        <v>4448.2422076928087</v>
      </c>
      <c r="AW469" s="15">
        <f t="shared" ca="1" si="256"/>
        <v>5491.1956432489378</v>
      </c>
      <c r="AX469" s="15">
        <f t="shared" ca="1" si="257"/>
        <v>6082.3619892112692</v>
      </c>
      <c r="AY469" s="15">
        <f t="shared" ca="1" si="258"/>
        <v>7220.6840934632146</v>
      </c>
      <c r="AZ469" s="15">
        <f t="shared" ca="1" si="259"/>
        <v>8940.0737912284894</v>
      </c>
      <c r="BA469" s="15">
        <f t="shared" ca="1" si="260"/>
        <v>13538.477293248468</v>
      </c>
      <c r="BB469" s="15">
        <f t="shared" ca="1" si="261"/>
        <v>15070.615930936481</v>
      </c>
      <c r="BC469" s="15">
        <f t="shared" ca="1" si="262"/>
        <v>20558.025273046751</v>
      </c>
      <c r="BD469" s="15">
        <f t="shared" ca="1" si="263"/>
        <v>23648.473060937711</v>
      </c>
      <c r="BE469" s="15">
        <f t="shared" ca="1" si="264"/>
        <v>30171.603419509309</v>
      </c>
      <c r="BF469" s="15">
        <f ca="1">Inputs!$B$13*EXP($B$9-0.5*C$6^2+C$6*Y469)</f>
        <v>15246.377996656849</v>
      </c>
      <c r="BG469" s="15">
        <f t="shared" ca="1" si="265"/>
        <v>24793.061569442903</v>
      </c>
      <c r="BH469" s="15">
        <f t="shared" ca="1" si="266"/>
        <v>31484.246916987293</v>
      </c>
      <c r="BI469" s="15">
        <f t="shared" ca="1" si="267"/>
        <v>33823.649924264602</v>
      </c>
      <c r="BJ469" s="15">
        <f t="shared" ca="1" si="268"/>
        <v>28832.53280048637</v>
      </c>
      <c r="BK469" s="15">
        <f t="shared" ca="1" si="269"/>
        <v>38061.688155202828</v>
      </c>
      <c r="BL469" s="15">
        <f t="shared" ca="1" si="270"/>
        <v>62698.30772753917</v>
      </c>
      <c r="BM469" s="15">
        <f t="shared" ca="1" si="271"/>
        <v>79631.169973961616</v>
      </c>
      <c r="BN469" s="15">
        <f t="shared" ca="1" si="272"/>
        <v>98061.432520912422</v>
      </c>
      <c r="BO469" s="15">
        <f t="shared" ca="1" si="273"/>
        <v>113678.71887520122</v>
      </c>
      <c r="BP469" s="15">
        <f t="shared" ca="1" si="274"/>
        <v>118791.72589014143</v>
      </c>
      <c r="BQ469" s="15">
        <f ca="1">Inputs!$B$20*EXP($B$10-0.5*C$7^2+C$7*AJ469)</f>
        <v>2782.7718009974224</v>
      </c>
      <c r="BR469" s="15">
        <f t="shared" ca="1" si="275"/>
        <v>4549.8877842749689</v>
      </c>
      <c r="BS469" s="15">
        <f t="shared" ca="1" si="276"/>
        <v>7667.3860258261802</v>
      </c>
      <c r="BT469" s="15">
        <f t="shared" ca="1" si="277"/>
        <v>10954.951613176776</v>
      </c>
      <c r="BU469" s="15">
        <f t="shared" ca="1" si="278"/>
        <v>12582.857781017359</v>
      </c>
      <c r="BV469" s="15">
        <f t="shared" ca="1" si="279"/>
        <v>19686.220421538808</v>
      </c>
      <c r="BW469" s="15">
        <f t="shared" ca="1" si="280"/>
        <v>31635.874659339301</v>
      </c>
      <c r="BX469" s="15">
        <f t="shared" ca="1" si="281"/>
        <v>34884.107617379021</v>
      </c>
      <c r="BY469" s="15">
        <f t="shared" ca="1" si="282"/>
        <v>56031.786167451617</v>
      </c>
      <c r="BZ469" s="15">
        <f t="shared" ca="1" si="283"/>
        <v>64021.738051841516</v>
      </c>
      <c r="CA469" s="15">
        <f t="shared" ca="1" si="284"/>
        <v>88124.117029421715</v>
      </c>
      <c r="CB469" s="15">
        <f ca="1">(AU469*DCF!C$10-DCF!C$5*MAX(AU469*DCF!C$10,0)-MAX(AU469-Inputs!$B$6,0)/Inputs!$B$10)*DCF!C$6</f>
        <v>1048.3951001051419</v>
      </c>
      <c r="CC469" s="15">
        <f ca="1">(AV469*DCF!D$10-DCF!D$5*MAX(AV469*DCF!D$10,0)-MAX(AV469-AU469,0)/Inputs!$B$10)*DCF!D$6</f>
        <v>1027.6035238603533</v>
      </c>
      <c r="CD469" s="15">
        <f ca="1">(AW469*DCF!E$10-DCF!E$5*MAX(AW469*DCF!E$10,0)-MAX(AW469-AV469,0)/Inputs!$B$10)*DCF!E$6</f>
        <v>1032.9133574099917</v>
      </c>
      <c r="CE469" s="15">
        <f ca="1">(AX469*DCF!F$10-DCF!F$5*MAX(AX469*DCF!F$10,0)-MAX(AX469-AW469,0)/Inputs!$B$10)*DCF!F$6</f>
        <v>1204.7628690244203</v>
      </c>
      <c r="CF469" s="15">
        <f ca="1">(AY469*DCF!G$10-DCF!G$5*MAX(AY469*DCF!G$10,0)-MAX(AY469-AX469,0)/Inputs!$B$10)*DCF!G$6</f>
        <v>1268.9434763457441</v>
      </c>
      <c r="CG469" s="15">
        <f ca="1">(AZ469*DCF!H$10-DCF!H$5*MAX(AZ469*DCF!H$10,0)-MAX(AZ469-AY469,0)/Inputs!$B$10)*DCF!H$6</f>
        <v>1430.413274146149</v>
      </c>
      <c r="CH469" s="15">
        <f ca="1">(BA469*DCF!I$10-DCF!I$5*MAX(BA469*DCF!I$10,0)-MAX(BA469-AZ469,0)/Inputs!$B$10)*DCF!I$6</f>
        <v>1718.6866284950188</v>
      </c>
      <c r="CI469" s="15">
        <f ca="1">(BB469*DCF!J$10-DCF!J$5*MAX(BB469*DCF!J$10,0)-MAX(BB469-BA469,0)/Inputs!$B$10)*DCF!J$6</f>
        <v>2353.9822995424174</v>
      </c>
      <c r="CJ469" s="15">
        <f ca="1">(BC469*DCF!K$10-DCF!K$5*MAX(BC469*DCF!K$10,0)-MAX(BC469-BB469,0)/Inputs!$B$10)*DCF!K$6</f>
        <v>2541.3581309975862</v>
      </c>
      <c r="CK469" s="15">
        <f ca="1">(BD469*DCF!L$10-DCF!L$5*MAX(BD469*DCF!L$10,0)-MAX(BD469-BC469,0)/Inputs!$B$10)*DCF!L$6</f>
        <v>3166.9944984946555</v>
      </c>
      <c r="CL469" s="15">
        <f ca="1">(BE469*DCF!M$10-DCF!M$5*MAX(BE469*DCF!M$10,0)-MAX(BE469-BD469,0)/Inputs!$B$10)*DCF!M$6</f>
        <v>3478.3458630420791</v>
      </c>
      <c r="CM469" s="15">
        <f ca="1">(BF469*DCF!C$28-DCF!C$5*MAX(BF469*DCF!C$28,0)-MAX(BF469-Inputs!$B$13,0)/Inputs!$B$17)*DCF!C$6</f>
        <v>3761.7832612561815</v>
      </c>
      <c r="CN469" s="15">
        <f ca="1">(BG469*DCF!D$28-DCF!D$5*MAX(BG469*DCF!D$28,0)-MAX(BG469-BF469,0)/Inputs!$B$17)*DCF!D$6</f>
        <v>5265.383136751967</v>
      </c>
      <c r="CO469" s="15">
        <f ca="1">(BH469*DCF!E$28-DCF!E$5*MAX(BH469*DCF!E$28,0)-MAX(BH469-BG469,0)/Inputs!$B$17)*DCF!E$6</f>
        <v>7598.1588200613778</v>
      </c>
      <c r="CP469" s="15">
        <f ca="1">(BI469*DCF!F$28-DCF!F$5*MAX(BI469*DCF!F$28,0)-MAX(BI469-BH469,0)/Inputs!$B$17)*DCF!F$6</f>
        <v>8756.3047157665751</v>
      </c>
      <c r="CQ469" s="15">
        <f ca="1">(BJ469*DCF!G$28-DCF!G$5*MAX(BJ469*DCF!G$28,0)-MAX(BJ469-BI469,0)/Inputs!$B$17)*DCF!G$6</f>
        <v>7480.8193868821963</v>
      </c>
      <c r="CR469" s="15">
        <f ca="1">(BK469*DCF!H$28-DCF!H$5*MAX(BK469*DCF!H$28,0)-MAX(BK469-BJ469,0)/Inputs!$B$17)*DCF!H$6</f>
        <v>7979.123665788843</v>
      </c>
      <c r="CS469" s="15">
        <f ca="1">(BL469*DCF!I$28-DCF!I$5*MAX(BL469*DCF!I$28,0)-MAX(BL469-BK469,0)/Inputs!$B$17)*DCF!I$6</f>
        <v>11207.587283942974</v>
      </c>
      <c r="CT469" s="15">
        <f ca="1">(BM469*DCF!J$28-DCF!J$5*MAX(BM469*DCF!J$28,0)-MAX(BM469-BL469,0)/Inputs!$B$17)*DCF!J$6</f>
        <v>15519.202386988451</v>
      </c>
      <c r="CU469" s="15">
        <f ca="1">(BN469*DCF!K$28-DCF!K$5*MAX(BN469*DCF!K$28,0)-MAX(BN469-BM469,0)/Inputs!$B$17)*DCF!K$6</f>
        <v>18451.468680220547</v>
      </c>
      <c r="CV469" s="15">
        <f ca="1">(BO469*DCF!L$28-DCF!L$5*MAX(BO469*DCF!L$28,0)-MAX(BO469-BN469,0)/Inputs!$B$17)*DCF!L$6</f>
        <v>20914.168524950433</v>
      </c>
      <c r="CW469" s="15">
        <f ca="1">(BP469*DCF!M$28-DCF!M$5*MAX(BP469*DCF!M$28,0)-MAX(BP469-BO469,0)/Inputs!$B$17)*DCF!M$6</f>
        <v>21816.279069465829</v>
      </c>
      <c r="CX469" s="15">
        <f ca="1">(BQ469*DCF!C$46-DCF!C$5*MAX(BQ469*DCF!C$46,0)-MAX(BQ469-Inputs!$B$20,0)/Inputs!$B$24)*DCF!C$6</f>
        <v>-642.67247136199126</v>
      </c>
      <c r="CY469" s="15">
        <f ca="1">(BR469*DCF!D$46-DCF!D$5*MAX(BR469*DCF!D$46,0)-MAX(BR469-BQ469,0)/Inputs!$B$24)*DCF!D$6</f>
        <v>-1530.5734616911004</v>
      </c>
      <c r="CZ469" s="15">
        <f ca="1">(BS469*DCF!E$46-DCF!E$5*MAX(BS469*DCF!E$46,0)-MAX(BS469-BR469,0)/Inputs!$B$24)*DCF!E$6</f>
        <v>-2135.5137309249635</v>
      </c>
      <c r="DA469" s="15">
        <f ca="1">(BT469*DCF!F$46-DCF!F$5*MAX(BT469*DCF!F$46,0)-MAX(BT469-BS469,0)/Inputs!$B$24)*DCF!F$6</f>
        <v>-1994.9153971896556</v>
      </c>
      <c r="DB469" s="15">
        <f ca="1">(BU469*DCF!G$46-DCF!G$5*MAX(BU469*DCF!G$46,0)-MAX(BU469-BT469,0)/Inputs!$B$24)*DCF!G$6</f>
        <v>-970.85794642495932</v>
      </c>
      <c r="DC469" s="15">
        <f ca="1">(BV469*DCF!H$46-DCF!H$5*MAX(BV469*DCF!H$46,0)-MAX(BV469-BU469,0)/Inputs!$B$24)*DCF!H$6</f>
        <v>-2207.3264175170425</v>
      </c>
      <c r="DD469" s="15">
        <f ca="1">(BW469*DCF!I$46-DCF!I$5*MAX(BW469*DCF!I$46,0)-MAX(BW469-BV469,0)/Inputs!$B$24)*DCF!I$6</f>
        <v>-2699.6406663541807</v>
      </c>
      <c r="DE469" s="15">
        <f ca="1">(BX469*DCF!J$46-DCF!J$5*MAX(BX469*DCF!J$46,0)-MAX(BX469-BW469,0)/Inputs!$B$24)*DCF!J$6</f>
        <v>601.91350825667473</v>
      </c>
      <c r="DF469" s="15">
        <f ca="1">(BY469*DCF!K$46-DCF!K$5*MAX(BY469*DCF!K$46,0)-MAX(BY469-BX469,0)/Inputs!$B$24)*DCF!K$6</f>
        <v>-1979.895464133499</v>
      </c>
      <c r="DG469" s="15">
        <f ca="1">(BZ469*DCF!L$46-DCF!L$5*MAX(BZ469*DCF!L$46,0)-MAX(BZ469-BY469,0)/Inputs!$B$24)*DCF!L$6</f>
        <v>2617.3743618268318</v>
      </c>
      <c r="DH469" s="15">
        <f ca="1">(CA469*DCF!M$46-DCF!M$5*MAX(CA469*DCF!M$46,0)-MAX(CA469-BZ469,0)/Inputs!$B$24)*DCF!M$6</f>
        <v>1869.8331153005454</v>
      </c>
      <c r="DI469" s="15">
        <f ca="1">SUM(CB469:CL469)+BE469*DCF!M$10*(1+Inputs!$B$30)*(1-Inputs!$B$33)*(1-Inputs!$B$30/Inputs!$B$31)/(Inputs!$B$29-Inputs!$B$30)*DCF!M$6</f>
        <v>104240.37031610902</v>
      </c>
      <c r="DJ469" s="15">
        <f ca="1">SUM(CM469:CW469)+BP469*DCF!M$28*(1+Inputs!$B$30)*(1-Inputs!$B$33)*(1-Inputs!$B$30/Inputs!$B$31)/(Inputs!$B$29-Inputs!$B$30)*DCF!M$6</f>
        <v>569548.87094569625</v>
      </c>
      <c r="DK469" s="15">
        <f ca="1">SUM(CX469:DH469)+CA469*DCF!M$46*(1+Inputs!$B$30)*(1-Inputs!$B$33)*(1-Inputs!$B$30/Inputs!$B$31)/(Inputs!$B$29-Inputs!$B$30)*DCF!M$6</f>
        <v>127178.04932628039</v>
      </c>
      <c r="DM469" s="15">
        <f ca="1">DI469+DJ469+DK469+Inputs!$B$34+Inputs!$B$36-Inputs!$B$35</f>
        <v>877818.29058808566</v>
      </c>
    </row>
    <row r="470" spans="1:117" x14ac:dyDescent="0.75">
      <c r="A470" s="11">
        <v>457</v>
      </c>
      <c r="C470" s="23">
        <f t="shared" ca="1" si="285"/>
        <v>0.68075728315047135</v>
      </c>
      <c r="D470" s="23">
        <f t="shared" ca="1" si="285"/>
        <v>-0.60917983308375245</v>
      </c>
      <c r="E470" s="23">
        <f t="shared" ca="1" si="285"/>
        <v>0.25654735118481908</v>
      </c>
      <c r="F470" s="23">
        <f t="shared" ca="1" si="285"/>
        <v>1.8838773892763425</v>
      </c>
      <c r="G470" s="23">
        <f t="shared" ca="1" si="285"/>
        <v>-0.25977291064295627</v>
      </c>
      <c r="H470" s="23">
        <f t="shared" ca="1" si="285"/>
        <v>0.68891898682372288</v>
      </c>
      <c r="I470" s="23">
        <f t="shared" ca="1" si="285"/>
        <v>0.70778958381822576</v>
      </c>
      <c r="J470" s="23">
        <f t="shared" ca="1" si="285"/>
        <v>1.0185897701646975</v>
      </c>
      <c r="K470" s="23">
        <f t="shared" ca="1" si="285"/>
        <v>-1.0117628793307729</v>
      </c>
      <c r="L470" s="23">
        <f t="shared" ca="1" si="285"/>
        <v>-0.59917164199369288</v>
      </c>
      <c r="M470" s="23">
        <f t="shared" ca="1" si="285"/>
        <v>-0.72841352525347502</v>
      </c>
      <c r="N470" s="23">
        <f ca="1">SQRT(Inputs!$B$38)*C470+SQRT(1-Inputs!$B$38)*_xlfn.NORM.S.INV(RAND())</f>
        <v>-0.39636955192648327</v>
      </c>
      <c r="O470" s="23">
        <f ca="1">SQRT(Inputs!$B$38)*D470+SQRT(1-Inputs!$B$38)*_xlfn.NORM.S.INV(RAND())</f>
        <v>-0.33529332294544301</v>
      </c>
      <c r="P470" s="23">
        <f ca="1">SQRT(Inputs!$B$38)*E470+SQRT(1-Inputs!$B$38)*_xlfn.NORM.S.INV(RAND())</f>
        <v>0.40802406397970492</v>
      </c>
      <c r="Q470" s="23">
        <f ca="1">SQRT(Inputs!$B$38)*F470+SQRT(1-Inputs!$B$38)*_xlfn.NORM.S.INV(RAND())</f>
        <v>1.3570330147704508</v>
      </c>
      <c r="R470" s="23">
        <f ca="1">SQRT(Inputs!$B$38)*G470+SQRT(1-Inputs!$B$38)*_xlfn.NORM.S.INV(RAND())</f>
        <v>-2.2127530209123005</v>
      </c>
      <c r="S470" s="23">
        <f ca="1">SQRT(Inputs!$B$38)*H470+SQRT(1-Inputs!$B$38)*_xlfn.NORM.S.INV(RAND())</f>
        <v>0.2779228192473267</v>
      </c>
      <c r="T470" s="23">
        <f ca="1">SQRT(Inputs!$B$38)*I470+SQRT(1-Inputs!$B$38)*_xlfn.NORM.S.INV(RAND())</f>
        <v>0.74539388545611773</v>
      </c>
      <c r="U470" s="23">
        <f ca="1">SQRT(Inputs!$B$38)*J470+SQRT(1-Inputs!$B$38)*_xlfn.NORM.S.INV(RAND())</f>
        <v>5.7999865908582304E-2</v>
      </c>
      <c r="V470" s="23">
        <f ca="1">SQRT(Inputs!$B$38)*K470+SQRT(1-Inputs!$B$38)*_xlfn.NORM.S.INV(RAND())</f>
        <v>-0.71127766115824775</v>
      </c>
      <c r="W470" s="23">
        <f ca="1">SQRT(Inputs!$B$38)*L470+SQRT(1-Inputs!$B$38)*_xlfn.NORM.S.INV(RAND())</f>
        <v>-1.050792019137516</v>
      </c>
      <c r="X470" s="23">
        <f ca="1">SQRT(Inputs!$B$38)*M470+SQRT(1-Inputs!$B$38)*_xlfn.NORM.S.INV(RAND())</f>
        <v>-0.85973259971371285</v>
      </c>
      <c r="Y470" s="23">
        <f ca="1">SQRT(Inputs!$B$38)*C470+SQRT(1-Inputs!$B$38)*_xlfn.NORM.S.INV(RAND())</f>
        <v>0.81578511773573514</v>
      </c>
      <c r="Z470" s="23">
        <f ca="1">SQRT(Inputs!$B$38)*D470+SQRT(1-Inputs!$B$38)*_xlfn.NORM.S.INV(RAND())</f>
        <v>0.51155568764251158</v>
      </c>
      <c r="AA470" s="23">
        <f ca="1">SQRT(Inputs!$B$38)*E470+SQRT(1-Inputs!$B$38)*_xlfn.NORM.S.INV(RAND())</f>
        <v>-0.50261929340352174</v>
      </c>
      <c r="AB470" s="23">
        <f ca="1">SQRT(Inputs!$B$38)*F470+SQRT(1-Inputs!$B$38)*_xlfn.NORM.S.INV(RAND())</f>
        <v>0.61022825412126303</v>
      </c>
      <c r="AC470" s="23">
        <f ca="1">SQRT(Inputs!$B$38)*G470+SQRT(1-Inputs!$B$38)*_xlfn.NORM.S.INV(RAND())</f>
        <v>-0.76463723117181415</v>
      </c>
      <c r="AD470" s="23">
        <f ca="1">SQRT(Inputs!$B$38)*H470+SQRT(1-Inputs!$B$38)*_xlfn.NORM.S.INV(RAND())</f>
        <v>1.2546346000379793E-2</v>
      </c>
      <c r="AE470" s="23">
        <f ca="1">SQRT(Inputs!$B$38)*I470+SQRT(1-Inputs!$B$38)*_xlfn.NORM.S.INV(RAND())</f>
        <v>-0.27609187740659824</v>
      </c>
      <c r="AF470" s="23">
        <f ca="1">SQRT(Inputs!$B$38)*J470+SQRT(1-Inputs!$B$38)*_xlfn.NORM.S.INV(RAND())</f>
        <v>-1.4175027901998474</v>
      </c>
      <c r="AG470" s="23">
        <f ca="1">SQRT(Inputs!$B$38)*K470+SQRT(1-Inputs!$B$38)*_xlfn.NORM.S.INV(RAND())</f>
        <v>-0.93358108302548948</v>
      </c>
      <c r="AH470" s="23">
        <f ca="1">SQRT(Inputs!$B$38)*L470+SQRT(1-Inputs!$B$38)*_xlfn.NORM.S.INV(RAND())</f>
        <v>-0.24666972506413729</v>
      </c>
      <c r="AI470" s="23">
        <f ca="1">SQRT(Inputs!$B$38)*M470+SQRT(1-Inputs!$B$38)*_xlfn.NORM.S.INV(RAND())</f>
        <v>1.1218613820843211</v>
      </c>
      <c r="AJ470" s="23">
        <f ca="1">SQRT(Inputs!$B$38)*C470+SQRT(1-Inputs!$B$38)*_xlfn.NORM.S.INV(RAND())</f>
        <v>-0.24220611430030792</v>
      </c>
      <c r="AK470" s="23">
        <f ca="1">SQRT(Inputs!$B$38)*D470+SQRT(1-Inputs!$B$38)*_xlfn.NORM.S.INV(RAND())</f>
        <v>-0.32340696135922742</v>
      </c>
      <c r="AL470" s="23">
        <f ca="1">SQRT(Inputs!$B$38)*E470+SQRT(1-Inputs!$B$38)*_xlfn.NORM.S.INV(RAND())</f>
        <v>1.3411184243597114</v>
      </c>
      <c r="AM470" s="23">
        <f ca="1">SQRT(Inputs!$B$38)*F470+SQRT(1-Inputs!$B$38)*_xlfn.NORM.S.INV(RAND())</f>
        <v>-0.36935533519472186</v>
      </c>
      <c r="AN470" s="23">
        <f ca="1">SQRT(Inputs!$B$38)*G470+SQRT(1-Inputs!$B$38)*_xlfn.NORM.S.INV(RAND())</f>
        <v>-0.36635013998348886</v>
      </c>
      <c r="AO470" s="23">
        <f ca="1">SQRT(Inputs!$B$38)*H470+SQRT(1-Inputs!$B$38)*_xlfn.NORM.S.INV(RAND())</f>
        <v>-0.20940511865659517</v>
      </c>
      <c r="AP470" s="23">
        <f ca="1">SQRT(Inputs!$B$38)*I470+SQRT(1-Inputs!$B$38)*_xlfn.NORM.S.INV(RAND())</f>
        <v>1.13668515067389</v>
      </c>
      <c r="AQ470" s="23">
        <f ca="1">SQRT(Inputs!$B$38)*J470+SQRT(1-Inputs!$B$38)*_xlfn.NORM.S.INV(RAND())</f>
        <v>1.758545752840956</v>
      </c>
      <c r="AR470" s="23">
        <f ca="1">SQRT(Inputs!$B$38)*K470+SQRT(1-Inputs!$B$38)*_xlfn.NORM.S.INV(RAND())</f>
        <v>-0.71497396308946382</v>
      </c>
      <c r="AS470" s="23">
        <f ca="1">SQRT(Inputs!$B$38)*L470+SQRT(1-Inputs!$B$38)*_xlfn.NORM.S.INV(RAND())</f>
        <v>1.0920924533185259</v>
      </c>
      <c r="AT470" s="23">
        <f ca="1">SQRT(Inputs!$B$38)*M470+SQRT(1-Inputs!$B$38)*_xlfn.NORM.S.INV(RAND())</f>
        <v>1.3877246283156301</v>
      </c>
      <c r="AU470" s="15">
        <f ca="1">Inputs!$B$6*EXP($B$8-0.5*C$5^2+C$5*N470)</f>
        <v>4653.8534664495473</v>
      </c>
      <c r="AV470" s="15">
        <f t="shared" ca="1" si="255"/>
        <v>5392.3409886800428</v>
      </c>
      <c r="AW470" s="15">
        <f t="shared" ca="1" si="256"/>
        <v>6947.000577207521</v>
      </c>
      <c r="AX470" s="15">
        <f t="shared" ca="1" si="257"/>
        <v>10048.627244838191</v>
      </c>
      <c r="AY470" s="15">
        <f t="shared" ca="1" si="258"/>
        <v>9483.8042843847634</v>
      </c>
      <c r="AZ470" s="15">
        <f t="shared" ca="1" si="259"/>
        <v>11959.419076997212</v>
      </c>
      <c r="BA470" s="15">
        <f t="shared" ca="1" si="260"/>
        <v>15822.723989715498</v>
      </c>
      <c r="BB470" s="15">
        <f t="shared" ca="1" si="261"/>
        <v>19484.732773875399</v>
      </c>
      <c r="BC470" s="15">
        <f t="shared" ca="1" si="262"/>
        <v>22280.341621372409</v>
      </c>
      <c r="BD470" s="15">
        <f t="shared" ca="1" si="263"/>
        <v>24740.418668508286</v>
      </c>
      <c r="BE470" s="15">
        <f t="shared" ca="1" si="264"/>
        <v>28032.872739062208</v>
      </c>
      <c r="BF470" s="15">
        <f ca="1">Inputs!$B$13*EXP($B$9-0.5*C$6^2+C$6*Y470)</f>
        <v>16258.916526484119</v>
      </c>
      <c r="BG470" s="15">
        <f t="shared" ca="1" si="265"/>
        <v>21731.426156007743</v>
      </c>
      <c r="BH470" s="15">
        <f t="shared" ca="1" si="266"/>
        <v>24428.112708841127</v>
      </c>
      <c r="BI470" s="15">
        <f t="shared" ca="1" si="267"/>
        <v>32848.553531105608</v>
      </c>
      <c r="BJ470" s="15">
        <f t="shared" ca="1" si="268"/>
        <v>36067.506917060178</v>
      </c>
      <c r="BK470" s="15">
        <f t="shared" ca="1" si="269"/>
        <v>44341.704611460911</v>
      </c>
      <c r="BL470" s="15">
        <f t="shared" ca="1" si="270"/>
        <v>52554.047974330504</v>
      </c>
      <c r="BM470" s="15">
        <f t="shared" ca="1" si="271"/>
        <v>54169.910993585319</v>
      </c>
      <c r="BN470" s="15">
        <f t="shared" ca="1" si="272"/>
        <v>59570.558238041449</v>
      </c>
      <c r="BO470" s="15">
        <f t="shared" ca="1" si="273"/>
        <v>71223.676046729102</v>
      </c>
      <c r="BP470" s="15">
        <f t="shared" ca="1" si="274"/>
        <v>99544.299003226653</v>
      </c>
      <c r="BQ470" s="15">
        <f ca="1">Inputs!$B$20*EXP($B$10-0.5*C$7^2+C$7*AJ470)</f>
        <v>3936.4019324448218</v>
      </c>
      <c r="BR470" s="15">
        <f t="shared" ca="1" si="275"/>
        <v>4819.8414001109195</v>
      </c>
      <c r="BS470" s="15">
        <f t="shared" ca="1" si="276"/>
        <v>9701.5089058065314</v>
      </c>
      <c r="BT470" s="15">
        <f t="shared" ca="1" si="277"/>
        <v>12141.004994515561</v>
      </c>
      <c r="BU470" s="15">
        <f t="shared" ca="1" si="278"/>
        <v>15398.624965653155</v>
      </c>
      <c r="BV470" s="15">
        <f t="shared" ca="1" si="279"/>
        <v>20436.650430999736</v>
      </c>
      <c r="BW470" s="15">
        <f t="shared" ca="1" si="280"/>
        <v>36274.70904151295</v>
      </c>
      <c r="BX470" s="15">
        <f t="shared" ca="1" si="281"/>
        <v>72181.141873919129</v>
      </c>
      <c r="BY470" s="15">
        <f t="shared" ca="1" si="282"/>
        <v>88207.685807097456</v>
      </c>
      <c r="BZ470" s="15">
        <f t="shared" ca="1" si="283"/>
        <v>151285.7211328928</v>
      </c>
      <c r="CA470" s="15">
        <f t="shared" ca="1" si="284"/>
        <v>271942.66919663298</v>
      </c>
      <c r="CB470" s="15">
        <f ca="1">(AU470*DCF!C$10-DCF!C$5*MAX(AU470*DCF!C$10,0)-MAX(AU470-Inputs!$B$6,0)/Inputs!$B$10)*DCF!C$6</f>
        <v>1045.2731504078636</v>
      </c>
      <c r="CC470" s="15">
        <f ca="1">(AV470*DCF!D$10-DCF!D$5*MAX(AV470*DCF!D$10,0)-MAX(AV470-AU470,0)/Inputs!$B$10)*DCF!D$6</f>
        <v>1134.2857293752818</v>
      </c>
      <c r="CD470" s="15">
        <f ca="1">(AW470*DCF!E$10-DCF!E$5*MAX(AW470*DCF!E$10,0)-MAX(AW470-AV470,0)/Inputs!$B$10)*DCF!E$6</f>
        <v>1253.7781259376397</v>
      </c>
      <c r="CE470" s="15">
        <f ca="1">(AX470*DCF!F$10-DCF!F$5*MAX(AX470*DCF!F$10,0)-MAX(AX470-AW470,0)/Inputs!$B$10)*DCF!F$6</f>
        <v>1548.2277020292679</v>
      </c>
      <c r="CF470" s="15">
        <f ca="1">(AY470*DCF!G$10-DCF!G$5*MAX(AY470*DCF!G$10,0)-MAX(AY470-AX470,0)/Inputs!$B$10)*DCF!G$6</f>
        <v>1954.0415977936364</v>
      </c>
      <c r="CG470" s="15">
        <f ca="1">(AZ470*DCF!H$10-DCF!H$5*MAX(AZ470*DCF!H$10,0)-MAX(AZ470-AY470,0)/Inputs!$B$10)*DCF!H$6</f>
        <v>1882.3400043824336</v>
      </c>
      <c r="CH470" s="15">
        <f ca="1">(BA470*DCF!I$10-DCF!I$5*MAX(BA470*DCF!I$10,0)-MAX(BA470-AZ470,0)/Inputs!$B$10)*DCF!I$6</f>
        <v>2256.5170945367313</v>
      </c>
      <c r="CI470" s="15">
        <f ca="1">(BB470*DCF!J$10-DCF!J$5*MAX(BB470*DCF!J$10,0)-MAX(BB470-BA470,0)/Inputs!$B$10)*DCF!J$6</f>
        <v>2788.7082687185107</v>
      </c>
      <c r="CJ470" s="15">
        <f ca="1">(BC470*DCF!K$10-DCF!K$5*MAX(BC470*DCF!K$10,0)-MAX(BC470-BB470,0)/Inputs!$B$10)*DCF!K$6</f>
        <v>3195.4344950330424</v>
      </c>
      <c r="CK470" s="15">
        <f ca="1">(BD470*DCF!L$10-DCF!L$5*MAX(BD470*DCF!L$10,0)-MAX(BD470-BC470,0)/Inputs!$B$10)*DCF!L$6</f>
        <v>3413.197803890359</v>
      </c>
      <c r="CL470" s="15">
        <f ca="1">(BE470*DCF!M$10-DCF!M$5*MAX(BE470*DCF!M$10,0)-MAX(BE470-BD470,0)/Inputs!$B$10)*DCF!M$6</f>
        <v>3562.4821036686294</v>
      </c>
      <c r="CM470" s="15">
        <f ca="1">(BF470*DCF!C$28-DCF!C$5*MAX(BF470*DCF!C$28,0)-MAX(BF470-Inputs!$B$13,0)/Inputs!$B$17)*DCF!C$6</f>
        <v>3836.9607636139026</v>
      </c>
      <c r="CN470" s="15">
        <f ca="1">(BG470*DCF!D$28-DCF!D$5*MAX(BG470*DCF!D$28,0)-MAX(BG470-BF470,0)/Inputs!$B$17)*DCF!D$6</f>
        <v>5232.8689959546264</v>
      </c>
      <c r="CO470" s="15">
        <f ca="1">(BH470*DCF!E$28-DCF!E$5*MAX(BH470*DCF!E$28,0)-MAX(BH470-BG470,0)/Inputs!$B$17)*DCF!E$6</f>
        <v>6386.9966966909833</v>
      </c>
      <c r="CP470" s="15">
        <f ca="1">(BI470*DCF!F$28-DCF!F$5*MAX(BI470*DCF!F$28,0)-MAX(BI470-BH470,0)/Inputs!$B$17)*DCF!F$6</f>
        <v>7384.4426775506563</v>
      </c>
      <c r="CQ470" s="15">
        <f ca="1">(BJ470*DCF!G$28-DCF!G$5*MAX(BJ470*DCF!G$28,0)-MAX(BJ470-BI470,0)/Inputs!$B$17)*DCF!G$6</f>
        <v>8816.5921528768195</v>
      </c>
      <c r="CR470" s="15">
        <f ca="1">(BK470*DCF!H$28-DCF!H$5*MAX(BK470*DCF!H$28,0)-MAX(BK470-BJ470,0)/Inputs!$B$17)*DCF!H$6</f>
        <v>9680.6146420462574</v>
      </c>
      <c r="CS470" s="15">
        <f ca="1">(BL470*DCF!I$28-DCF!I$5*MAX(BL470*DCF!I$28,0)-MAX(BL470-BK470,0)/Inputs!$B$17)*DCF!I$6</f>
        <v>11179.520952702205</v>
      </c>
      <c r="CT470" s="15">
        <f ca="1">(BM470*DCF!J$28-DCF!J$5*MAX(BM470*DCF!J$28,0)-MAX(BM470-BL470,0)/Inputs!$B$17)*DCF!J$6</f>
        <v>11870.136907119439</v>
      </c>
      <c r="CU470" s="15">
        <f ca="1">(BN470*DCF!K$28-DCF!K$5*MAX(BN470*DCF!K$28,0)-MAX(BN470-BM470,0)/Inputs!$B$17)*DCF!K$6</f>
        <v>11918.795729046024</v>
      </c>
      <c r="CV470" s="15">
        <f ca="1">(BO470*DCF!L$28-DCF!L$5*MAX(BO470*DCF!L$28,0)-MAX(BO470-BN470,0)/Inputs!$B$17)*DCF!L$6</f>
        <v>12892.048635818275</v>
      </c>
      <c r="CW470" s="15">
        <f ca="1">(BP470*DCF!M$28-DCF!M$5*MAX(BP470*DCF!M$28,0)-MAX(BP470-BO470,0)/Inputs!$B$17)*DCF!M$6</f>
        <v>15769.016578144303</v>
      </c>
      <c r="CX470" s="15">
        <f ca="1">(BQ470*DCF!C$46-DCF!C$5*MAX(BQ470*DCF!C$46,0)-MAX(BQ470-Inputs!$B$20,0)/Inputs!$B$24)*DCF!C$6</f>
        <v>-1248.7773204005694</v>
      </c>
      <c r="CY470" s="15">
        <f ca="1">(BR470*DCF!D$46-DCF!D$5*MAX(BR470*DCF!D$46,0)-MAX(BR470-BQ470,0)/Inputs!$B$24)*DCF!D$6</f>
        <v>-1199.5908144842483</v>
      </c>
      <c r="CZ470" s="15">
        <f ca="1">(BS470*DCF!E$46-DCF!E$5*MAX(BS470*DCF!E$46,0)-MAX(BS470-BR470,0)/Inputs!$B$24)*DCF!E$6</f>
        <v>-3071.4392602703488</v>
      </c>
      <c r="DA470" s="15">
        <f ca="1">(BT470*DCF!F$46-DCF!F$5*MAX(BT470*DCF!F$46,0)-MAX(BT470-BS470,0)/Inputs!$B$24)*DCF!F$6</f>
        <v>-1772.4823892428992</v>
      </c>
      <c r="DB470" s="15">
        <f ca="1">(BU470*DCF!G$46-DCF!G$5*MAX(BU470*DCF!G$46,0)-MAX(BU470-BT470,0)/Inputs!$B$24)*DCF!G$6</f>
        <v>-1613.7783154554188</v>
      </c>
      <c r="DC470" s="15">
        <f ca="1">(BV470*DCF!H$46-DCF!H$5*MAX(BV470*DCF!H$46,0)-MAX(BV470-BU470,0)/Inputs!$B$24)*DCF!H$6</f>
        <v>-1565.5355448622788</v>
      </c>
      <c r="DD470" s="15">
        <f ca="1">(BW470*DCF!I$46-DCF!I$5*MAX(BW470*DCF!I$46,0)-MAX(BW470-BV470,0)/Inputs!$B$24)*DCF!I$6</f>
        <v>-3708.7154587813789</v>
      </c>
      <c r="DE470" s="15">
        <f ca="1">(BX470*DCF!J$46-DCF!J$5*MAX(BX470*DCF!J$46,0)-MAX(BX470-BW470,0)/Inputs!$B$24)*DCF!J$6</f>
        <v>-6494.0001209017464</v>
      </c>
      <c r="DF470" s="15">
        <f ca="1">(BY470*DCF!K$46-DCF!K$5*MAX(BY470*DCF!K$46,0)-MAX(BY470-BX470,0)/Inputs!$B$24)*DCF!K$6</f>
        <v>1112.6407368034168</v>
      </c>
      <c r="DG470" s="15">
        <f ca="1">(BZ470*DCF!L$46-DCF!L$5*MAX(BZ470*DCF!L$46,0)-MAX(BZ470-BY470,0)/Inputs!$B$24)*DCF!L$6</f>
        <v>-3817.0864450165441</v>
      </c>
      <c r="DH470" s="15">
        <f ca="1">(CA470*DCF!M$46-DCF!M$5*MAX(CA470*DCF!M$46,0)-MAX(CA470-BZ470,0)/Inputs!$B$24)*DCF!M$6</f>
        <v>-3904.8451493794246</v>
      </c>
      <c r="DI470" s="15">
        <f ca="1">SUM(CB470:CL470)+BE470*DCF!M$10*(1+Inputs!$B$30)*(1-Inputs!$B$33)*(1-Inputs!$B$30/Inputs!$B$31)/(Inputs!$B$29-Inputs!$B$30)*DCF!M$6</f>
        <v>102050.1416049492</v>
      </c>
      <c r="DJ470" s="15">
        <f ca="1">SUM(CM470:CW470)+BP470*DCF!M$28*(1+Inputs!$B$30)*(1-Inputs!$B$33)*(1-Inputs!$B$30/Inputs!$B$31)/(Inputs!$B$29-Inputs!$B$30)*DCF!M$6</f>
        <v>474345.46201564412</v>
      </c>
      <c r="DK470" s="15">
        <f ca="1">SUM(CX470:DH470)+CA470*DCF!M$46*(1+Inputs!$B$30)*(1-Inputs!$B$33)*(1-Inputs!$B$30/Inputs!$B$31)/(Inputs!$B$29-Inputs!$B$30)*DCF!M$6</f>
        <v>393171.97016453475</v>
      </c>
      <c r="DM470" s="15">
        <f ca="1">DI470+DJ470+DK470+Inputs!$B$34+Inputs!$B$36-Inputs!$B$35</f>
        <v>1046418.5737851281</v>
      </c>
    </row>
    <row r="471" spans="1:117" x14ac:dyDescent="0.75">
      <c r="A471" s="11">
        <v>458</v>
      </c>
      <c r="C471" s="23">
        <f t="shared" ca="1" si="285"/>
        <v>-1.2991267419319437</v>
      </c>
      <c r="D471" s="23">
        <f t="shared" ca="1" si="285"/>
        <v>0.67994721343622821</v>
      </c>
      <c r="E471" s="23">
        <f t="shared" ca="1" si="285"/>
        <v>-1.3396163292045469</v>
      </c>
      <c r="F471" s="23">
        <f t="shared" ca="1" si="285"/>
        <v>1.1214076557738435</v>
      </c>
      <c r="G471" s="23">
        <f t="shared" ca="1" si="285"/>
        <v>-1.5034917279456987</v>
      </c>
      <c r="H471" s="23">
        <f t="shared" ca="1" si="285"/>
        <v>0.30709046791183786</v>
      </c>
      <c r="I471" s="23">
        <f t="shared" ca="1" si="285"/>
        <v>-0.44877032363491809</v>
      </c>
      <c r="J471" s="23">
        <f t="shared" ca="1" si="285"/>
        <v>0.16905951724902729</v>
      </c>
      <c r="K471" s="23">
        <f t="shared" ca="1" si="285"/>
        <v>-1.7330942693097657</v>
      </c>
      <c r="L471" s="23">
        <f t="shared" ca="1" si="285"/>
        <v>0.70299792404452666</v>
      </c>
      <c r="M471" s="23">
        <f t="shared" ca="1" si="285"/>
        <v>-0.23456912734090546</v>
      </c>
      <c r="N471" s="23">
        <f ca="1">SQRT(Inputs!$B$38)*C471+SQRT(1-Inputs!$B$38)*_xlfn.NORM.S.INV(RAND())</f>
        <v>-2.6153014385786415</v>
      </c>
      <c r="O471" s="23">
        <f ca="1">SQRT(Inputs!$B$38)*D471+SQRT(1-Inputs!$B$38)*_xlfn.NORM.S.INV(RAND())</f>
        <v>-0.14276476091216084</v>
      </c>
      <c r="P471" s="23">
        <f ca="1">SQRT(Inputs!$B$38)*E471+SQRT(1-Inputs!$B$38)*_xlfn.NORM.S.INV(RAND())</f>
        <v>0.2684114878238697</v>
      </c>
      <c r="Q471" s="23">
        <f ca="1">SQRT(Inputs!$B$38)*F471+SQRT(1-Inputs!$B$38)*_xlfn.NORM.S.INV(RAND())</f>
        <v>0.90427228192136888</v>
      </c>
      <c r="R471" s="23">
        <f ca="1">SQRT(Inputs!$B$38)*G471+SQRT(1-Inputs!$B$38)*_xlfn.NORM.S.INV(RAND())</f>
        <v>-0.7983529353374399</v>
      </c>
      <c r="S471" s="23">
        <f ca="1">SQRT(Inputs!$B$38)*H471+SQRT(1-Inputs!$B$38)*_xlfn.NORM.S.INV(RAND())</f>
        <v>-0.49766703367669518</v>
      </c>
      <c r="T471" s="23">
        <f ca="1">SQRT(Inputs!$B$38)*I471+SQRT(1-Inputs!$B$38)*_xlfn.NORM.S.INV(RAND())</f>
        <v>-0.28694858929027117</v>
      </c>
      <c r="U471" s="23">
        <f ca="1">SQRT(Inputs!$B$38)*J471+SQRT(1-Inputs!$B$38)*_xlfn.NORM.S.INV(RAND())</f>
        <v>0.247220725333336</v>
      </c>
      <c r="V471" s="23">
        <f ca="1">SQRT(Inputs!$B$38)*K471+SQRT(1-Inputs!$B$38)*_xlfn.NORM.S.INV(RAND())</f>
        <v>-1.3844567078395886</v>
      </c>
      <c r="W471" s="23">
        <f ca="1">SQRT(Inputs!$B$38)*L471+SQRT(1-Inputs!$B$38)*_xlfn.NORM.S.INV(RAND())</f>
        <v>-0.2130073404323391</v>
      </c>
      <c r="X471" s="23">
        <f ca="1">SQRT(Inputs!$B$38)*M471+SQRT(1-Inputs!$B$38)*_xlfn.NORM.S.INV(RAND())</f>
        <v>0.43738694101900988</v>
      </c>
      <c r="Y471" s="23">
        <f ca="1">SQRT(Inputs!$B$38)*C471+SQRT(1-Inputs!$B$38)*_xlfn.NORM.S.INV(RAND())</f>
        <v>-0.95428099674204414</v>
      </c>
      <c r="Z471" s="23">
        <f ca="1">SQRT(Inputs!$B$38)*D471+SQRT(1-Inputs!$B$38)*_xlfn.NORM.S.INV(RAND())</f>
        <v>-0.40623386300646314</v>
      </c>
      <c r="AA471" s="23">
        <f ca="1">SQRT(Inputs!$B$38)*E471+SQRT(1-Inputs!$B$38)*_xlfn.NORM.S.INV(RAND())</f>
        <v>-2.0196082154655546</v>
      </c>
      <c r="AB471" s="23">
        <f ca="1">SQRT(Inputs!$B$38)*F471+SQRT(1-Inputs!$B$38)*_xlfn.NORM.S.INV(RAND())</f>
        <v>2.218442496395959</v>
      </c>
      <c r="AC471" s="23">
        <f ca="1">SQRT(Inputs!$B$38)*G471+SQRT(1-Inputs!$B$38)*_xlfn.NORM.S.INV(RAND())</f>
        <v>-3.0243566242877442</v>
      </c>
      <c r="AD471" s="23">
        <f ca="1">SQRT(Inputs!$B$38)*H471+SQRT(1-Inputs!$B$38)*_xlfn.NORM.S.INV(RAND())</f>
        <v>0.43020563019492819</v>
      </c>
      <c r="AE471" s="23">
        <f ca="1">SQRT(Inputs!$B$38)*I471+SQRT(1-Inputs!$B$38)*_xlfn.NORM.S.INV(RAND())</f>
        <v>0.16385754566717478</v>
      </c>
      <c r="AF471" s="23">
        <f ca="1">SQRT(Inputs!$B$38)*J471+SQRT(1-Inputs!$B$38)*_xlfn.NORM.S.INV(RAND())</f>
        <v>0.73328687770301659</v>
      </c>
      <c r="AG471" s="23">
        <f ca="1">SQRT(Inputs!$B$38)*K471+SQRT(1-Inputs!$B$38)*_xlfn.NORM.S.INV(RAND())</f>
        <v>-5.3190388086213014E-2</v>
      </c>
      <c r="AH471" s="23">
        <f ca="1">SQRT(Inputs!$B$38)*L471+SQRT(1-Inputs!$B$38)*_xlfn.NORM.S.INV(RAND())</f>
        <v>0.65445612741245229</v>
      </c>
      <c r="AI471" s="23">
        <f ca="1">SQRT(Inputs!$B$38)*M471+SQRT(1-Inputs!$B$38)*_xlfn.NORM.S.INV(RAND())</f>
        <v>1.3407604407275091</v>
      </c>
      <c r="AJ471" s="23">
        <f ca="1">SQRT(Inputs!$B$38)*C471+SQRT(1-Inputs!$B$38)*_xlfn.NORM.S.INV(RAND())</f>
        <v>-0.61356630878192642</v>
      </c>
      <c r="AK471" s="23">
        <f ca="1">SQRT(Inputs!$B$38)*D471+SQRT(1-Inputs!$B$38)*_xlfn.NORM.S.INV(RAND())</f>
        <v>-0.37578791960922386</v>
      </c>
      <c r="AL471" s="23">
        <f ca="1">SQRT(Inputs!$B$38)*E471+SQRT(1-Inputs!$B$38)*_xlfn.NORM.S.INV(RAND())</f>
        <v>-0.93800319022903822</v>
      </c>
      <c r="AM471" s="23">
        <f ca="1">SQRT(Inputs!$B$38)*F471+SQRT(1-Inputs!$B$38)*_xlfn.NORM.S.INV(RAND())</f>
        <v>0.996080677029893</v>
      </c>
      <c r="AN471" s="23">
        <f ca="1">SQRT(Inputs!$B$38)*G471+SQRT(1-Inputs!$B$38)*_xlfn.NORM.S.INV(RAND())</f>
        <v>0.62165946461549604</v>
      </c>
      <c r="AO471" s="23">
        <f ca="1">SQRT(Inputs!$B$38)*H471+SQRT(1-Inputs!$B$38)*_xlfn.NORM.S.INV(RAND())</f>
        <v>0.19162355465762354</v>
      </c>
      <c r="AP471" s="23">
        <f ca="1">SQRT(Inputs!$B$38)*I471+SQRT(1-Inputs!$B$38)*_xlfn.NORM.S.INV(RAND())</f>
        <v>0.31183002701830675</v>
      </c>
      <c r="AQ471" s="23">
        <f ca="1">SQRT(Inputs!$B$38)*J471+SQRT(1-Inputs!$B$38)*_xlfn.NORM.S.INV(RAND())</f>
        <v>-1.2482358510304696</v>
      </c>
      <c r="AR471" s="23">
        <f ca="1">SQRT(Inputs!$B$38)*K471+SQRT(1-Inputs!$B$38)*_xlfn.NORM.S.INV(RAND())</f>
        <v>-0.82456357570518868</v>
      </c>
      <c r="AS471" s="23">
        <f ca="1">SQRT(Inputs!$B$38)*L471+SQRT(1-Inputs!$B$38)*_xlfn.NORM.S.INV(RAND())</f>
        <v>0.12218996556915535</v>
      </c>
      <c r="AT471" s="23">
        <f ca="1">SQRT(Inputs!$B$38)*M471+SQRT(1-Inputs!$B$38)*_xlfn.NORM.S.INV(RAND())</f>
        <v>1.1858030216949662</v>
      </c>
      <c r="AU471" s="15">
        <f ca="1">Inputs!$B$6*EXP($B$8-0.5*C$5^2+C$5*N471)</f>
        <v>3249.5296100144906</v>
      </c>
      <c r="AV471" s="15">
        <f t="shared" ca="1" si="255"/>
        <v>3873.2817432917063</v>
      </c>
      <c r="AW471" s="15">
        <f t="shared" ca="1" si="256"/>
        <v>4896.8954373349197</v>
      </c>
      <c r="AX471" s="15">
        <f t="shared" ca="1" si="257"/>
        <v>6693.6729752857145</v>
      </c>
      <c r="AY471" s="15">
        <f t="shared" ca="1" si="258"/>
        <v>7452.1093407943436</v>
      </c>
      <c r="AZ471" s="15">
        <f t="shared" ca="1" si="259"/>
        <v>8628.0908937983313</v>
      </c>
      <c r="BA471" s="15">
        <f t="shared" ca="1" si="260"/>
        <v>10246.196586830039</v>
      </c>
      <c r="BB471" s="15">
        <f t="shared" ca="1" si="261"/>
        <v>12859.060167727017</v>
      </c>
      <c r="BC471" s="15">
        <f t="shared" ca="1" si="262"/>
        <v>13778.925119086289</v>
      </c>
      <c r="BD471" s="15">
        <f t="shared" ca="1" si="263"/>
        <v>16547.495450408194</v>
      </c>
      <c r="BE471" s="15">
        <f t="shared" ca="1" si="264"/>
        <v>21100.914354911798</v>
      </c>
      <c r="BF471" s="15">
        <f ca="1">Inputs!$B$13*EXP($B$9-0.5*C$6^2+C$6*Y471)</f>
        <v>11447.025889472337</v>
      </c>
      <c r="BG471" s="15">
        <f t="shared" ca="1" si="265"/>
        <v>12964.870373247946</v>
      </c>
      <c r="BH471" s="15">
        <f t="shared" ca="1" si="266"/>
        <v>11331.821095232983</v>
      </c>
      <c r="BI471" s="15">
        <f t="shared" ca="1" si="267"/>
        <v>19517.731681634308</v>
      </c>
      <c r="BJ471" s="15">
        <f t="shared" ca="1" si="268"/>
        <v>15472.737067536329</v>
      </c>
      <c r="BK471" s="15">
        <f t="shared" ca="1" si="269"/>
        <v>20135.297406210371</v>
      </c>
      <c r="BL471" s="15">
        <f t="shared" ca="1" si="270"/>
        <v>25264.610141940768</v>
      </c>
      <c r="BM471" s="15">
        <f t="shared" ca="1" si="271"/>
        <v>34017.513310039751</v>
      </c>
      <c r="BN471" s="15">
        <f t="shared" ca="1" si="272"/>
        <v>41571.453898803105</v>
      </c>
      <c r="BO471" s="15">
        <f t="shared" ca="1" si="273"/>
        <v>55192.365440219939</v>
      </c>
      <c r="BP471" s="15">
        <f t="shared" ca="1" si="274"/>
        <v>79075.459213941111</v>
      </c>
      <c r="BQ471" s="15">
        <f ca="1">Inputs!$B$20*EXP($B$10-0.5*C$7^2+C$7*AJ471)</f>
        <v>3450.6135605351196</v>
      </c>
      <c r="BR471" s="15">
        <f t="shared" ca="1" si="275"/>
        <v>4155.3258364638241</v>
      </c>
      <c r="BS471" s="15">
        <f t="shared" ca="1" si="276"/>
        <v>4346.4564136342051</v>
      </c>
      <c r="BT471" s="15">
        <f t="shared" ca="1" si="277"/>
        <v>7782.4089182461676</v>
      </c>
      <c r="BU471" s="15">
        <f t="shared" ca="1" si="278"/>
        <v>12536.245862824739</v>
      </c>
      <c r="BV471" s="15">
        <f t="shared" ca="1" si="279"/>
        <v>18211.02096578007</v>
      </c>
      <c r="BW471" s="15">
        <f t="shared" ca="1" si="280"/>
        <v>27146.22234900275</v>
      </c>
      <c r="BX471" s="15">
        <f t="shared" ca="1" si="281"/>
        <v>29562.717193220305</v>
      </c>
      <c r="BY471" s="15">
        <f t="shared" ca="1" si="282"/>
        <v>35377.007092608634</v>
      </c>
      <c r="BZ471" s="15">
        <f t="shared" ca="1" si="283"/>
        <v>50766.533785374995</v>
      </c>
      <c r="CA471" s="15">
        <f t="shared" ca="1" si="284"/>
        <v>88038.723025148094</v>
      </c>
      <c r="CB471" s="15">
        <f ca="1">(AU471*DCF!C$10-DCF!C$5*MAX(AU471*DCF!C$10,0)-MAX(AU471-Inputs!$B$6,0)/Inputs!$B$10)*DCF!C$6</f>
        <v>834.50882565886604</v>
      </c>
      <c r="CC471" s="15">
        <f ca="1">(AV471*DCF!D$10-DCF!D$5*MAX(AV471*DCF!D$10,0)-MAX(AV471-AU471,0)/Inputs!$B$10)*DCF!D$6</f>
        <v>792.00055135826187</v>
      </c>
      <c r="CD471" s="15">
        <f ca="1">(AW471*DCF!E$10-DCF!E$5*MAX(AW471*DCF!E$10,0)-MAX(AW471-AV471,0)/Inputs!$B$10)*DCF!E$6</f>
        <v>900.05501100734659</v>
      </c>
      <c r="CE471" s="15">
        <f ca="1">(AX471*DCF!F$10-DCF!F$5*MAX(AX471*DCF!F$10,0)-MAX(AX471-AW471,0)/Inputs!$B$10)*DCF!F$6</f>
        <v>1087.353284602638</v>
      </c>
      <c r="CF471" s="15">
        <f ca="1">(AY471*DCF!G$10-DCF!G$5*MAX(AY471*DCF!G$10,0)-MAX(AY471-AX471,0)/Inputs!$B$10)*DCF!G$6</f>
        <v>1389.646903176628</v>
      </c>
      <c r="CG471" s="15">
        <f ca="1">(AZ471*DCF!H$10-DCF!H$5*MAX(AZ471*DCF!H$10,0)-MAX(AZ471-AY471,0)/Inputs!$B$10)*DCF!H$6</f>
        <v>1466.333428811887</v>
      </c>
      <c r="CH471" s="15">
        <f ca="1">(BA471*DCF!I$10-DCF!I$5*MAX(BA471*DCF!I$10,0)-MAX(BA471-AZ471,0)/Inputs!$B$10)*DCF!I$6</f>
        <v>1606.1803070666019</v>
      </c>
      <c r="CI471" s="15">
        <f ca="1">(BB471*DCF!J$10-DCF!J$5*MAX(BB471*DCF!J$10,0)-MAX(BB471-BA471,0)/Inputs!$B$10)*DCF!J$6</f>
        <v>1810.7081428232125</v>
      </c>
      <c r="CJ471" s="15">
        <f ca="1">(BC471*DCF!K$10-DCF!K$5*MAX(BC471*DCF!K$10,0)-MAX(BC471-BB471,0)/Inputs!$B$10)*DCF!K$6</f>
        <v>2089.4185630903053</v>
      </c>
      <c r="CK471" s="15">
        <f ca="1">(BD471*DCF!L$10-DCF!L$5*MAX(BD471*DCF!L$10,0)-MAX(BD471-BC471,0)/Inputs!$B$10)*DCF!L$6</f>
        <v>2137.6560096529229</v>
      </c>
      <c r="CL471" s="15">
        <f ca="1">(BE471*DCF!M$10-DCF!M$5*MAX(BE471*DCF!M$10,0)-MAX(BE471-BD471,0)/Inputs!$B$10)*DCF!M$6</f>
        <v>2433.6573946852527</v>
      </c>
      <c r="CM471" s="15">
        <f ca="1">(BF471*DCF!C$28-DCF!C$5*MAX(BF471*DCF!C$28,0)-MAX(BF471-Inputs!$B$13,0)/Inputs!$B$17)*DCF!C$6</f>
        <v>3479.6944383800765</v>
      </c>
      <c r="CN471" s="15">
        <f ca="1">(BG471*DCF!D$28-DCF!D$5*MAX(BG471*DCF!D$28,0)-MAX(BG471-BF471,0)/Inputs!$B$17)*DCF!D$6</f>
        <v>3494.6275232464122</v>
      </c>
      <c r="CO471" s="15">
        <f ca="1">(BH471*DCF!E$28-DCF!E$5*MAX(BH471*DCF!E$28,0)-MAX(BH471-BG471,0)/Inputs!$B$17)*DCF!E$6</f>
        <v>3209.3735136014102</v>
      </c>
      <c r="CP471" s="15">
        <f ca="1">(BI471*DCF!F$28-DCF!F$5*MAX(BI471*DCF!F$28,0)-MAX(BI471-BH471,0)/Inputs!$B$17)*DCF!F$6</f>
        <v>3808.1756272363118</v>
      </c>
      <c r="CQ471" s="15">
        <f ca="1">(BJ471*DCF!G$28-DCF!G$5*MAX(BJ471*DCF!G$28,0)-MAX(BJ471-BI471,0)/Inputs!$B$17)*DCF!G$6</f>
        <v>4014.5190234901602</v>
      </c>
      <c r="CR471" s="15">
        <f ca="1">(BK471*DCF!H$28-DCF!H$5*MAX(BK471*DCF!H$28,0)-MAX(BK471-BJ471,0)/Inputs!$B$17)*DCF!H$6</f>
        <v>4255.2501671881628</v>
      </c>
      <c r="CS471" s="15">
        <f ca="1">(BL471*DCF!I$28-DCF!I$5*MAX(BL471*DCF!I$28,0)-MAX(BL471-BK471,0)/Inputs!$B$17)*DCF!I$6</f>
        <v>5204.8361778866738</v>
      </c>
      <c r="CT471" s="15">
        <f ca="1">(BM471*DCF!J$28-DCF!J$5*MAX(BM471*DCF!J$28,0)-MAX(BM471-BL471,0)/Inputs!$B$17)*DCF!J$6</f>
        <v>6428.1660213661426</v>
      </c>
      <c r="CU471" s="15">
        <f ca="1">(BN471*DCF!K$28-DCF!K$5*MAX(BN471*DCF!K$28,0)-MAX(BN471-BM471,0)/Inputs!$B$17)*DCF!K$6</f>
        <v>7853.9369307074958</v>
      </c>
      <c r="CV471" s="15">
        <f ca="1">(BO471*DCF!L$28-DCF!L$5*MAX(BO471*DCF!L$28,0)-MAX(BO471-BN471,0)/Inputs!$B$17)*DCF!L$6</f>
        <v>9470.8065325116095</v>
      </c>
      <c r="CW471" s="15">
        <f ca="1">(BP471*DCF!M$28-DCF!M$5*MAX(BP471*DCF!M$28,0)-MAX(BP471-BO471,0)/Inputs!$B$17)*DCF!M$6</f>
        <v>12381.639016920944</v>
      </c>
      <c r="CX471" s="15">
        <f ca="1">(BQ471*DCF!C$46-DCF!C$5*MAX(BQ471*DCF!C$46,0)-MAX(BQ471-Inputs!$B$20,0)/Inputs!$B$24)*DCF!C$6</f>
        <v>-912.20339067098359</v>
      </c>
      <c r="CY471" s="15">
        <f ca="1">(BR471*DCF!D$46-DCF!D$5*MAX(BR471*DCF!D$46,0)-MAX(BR471-BQ471,0)/Inputs!$B$24)*DCF!D$6</f>
        <v>-1009.9120953289992</v>
      </c>
      <c r="CZ471" s="15">
        <f ca="1">(BS471*DCF!E$46-DCF!E$5*MAX(BS471*DCF!E$46,0)-MAX(BS471-BR471,0)/Inputs!$B$24)*DCF!E$6</f>
        <v>-589.31445043963663</v>
      </c>
      <c r="DA471" s="15">
        <f ca="1">(BT471*DCF!F$46-DCF!F$5*MAX(BT471*DCF!F$46,0)-MAX(BT471-BS471,0)/Inputs!$B$24)*DCF!F$6</f>
        <v>-1817.9031472429342</v>
      </c>
      <c r="DB471" s="15">
        <f ca="1">(BU471*DCF!G$46-DCF!G$5*MAX(BU471*DCF!G$46,0)-MAX(BU471-BT471,0)/Inputs!$B$24)*DCF!G$6</f>
        <v>-2020.7913660345505</v>
      </c>
      <c r="DC471" s="15">
        <f ca="1">(BV471*DCF!H$46-DCF!H$5*MAX(BV471*DCF!H$46,0)-MAX(BV471-BU471,0)/Inputs!$B$24)*DCF!H$6</f>
        <v>-1763.4015933194387</v>
      </c>
      <c r="DD471" s="15">
        <f ca="1">(BW471*DCF!I$46-DCF!I$5*MAX(BW471*DCF!I$46,0)-MAX(BW471-BV471,0)/Inputs!$B$24)*DCF!I$6</f>
        <v>-1937.9981277254938</v>
      </c>
      <c r="DE471" s="15">
        <f ca="1">(BX471*DCF!J$46-DCF!J$5*MAX(BX471*DCF!J$46,0)-MAX(BX471-BW471,0)/Inputs!$B$24)*DCF!J$6</f>
        <v>599.25925879989074</v>
      </c>
      <c r="DF471" s="15">
        <f ca="1">(BY471*DCF!K$46-DCF!K$5*MAX(BY471*DCF!K$46,0)-MAX(BY471-BX471,0)/Inputs!$B$24)*DCF!K$6</f>
        <v>596.50644165229687</v>
      </c>
      <c r="DG471" s="15">
        <f ca="1">(BZ471*DCF!L$46-DCF!L$5*MAX(BZ471*DCF!L$46,0)-MAX(BZ471-BY471,0)/Inputs!$B$24)*DCF!L$6</f>
        <v>26.554842696494976</v>
      </c>
      <c r="DH471" s="15">
        <f ca="1">(CA471*DCF!M$46-DCF!M$5*MAX(CA471*DCF!M$46,0)-MAX(CA471-BZ471,0)/Inputs!$B$24)*DCF!M$6</f>
        <v>-890.09190894999495</v>
      </c>
      <c r="DI471" s="15">
        <f ca="1">SUM(CB471:CL471)+BE471*DCF!M$10*(1+Inputs!$B$30)*(1-Inputs!$B$33)*(1-Inputs!$B$30/Inputs!$B$31)/(Inputs!$B$29-Inputs!$B$30)*DCF!M$6</f>
        <v>75271.642102359183</v>
      </c>
      <c r="DJ471" s="15">
        <f ca="1">SUM(CM471:CW471)+BP471*DCF!M$28*(1+Inputs!$B$30)*(1-Inputs!$B$33)*(1-Inputs!$B$30/Inputs!$B$31)/(Inputs!$B$29-Inputs!$B$30)*DCF!M$6</f>
        <v>357025.08984866063</v>
      </c>
      <c r="DK471" s="15">
        <f ca="1">SUM(CX471:DH471)+CA471*DCF!M$46*(1+Inputs!$B$30)*(1-Inputs!$B$33)*(1-Inputs!$B$30/Inputs!$B$31)/(Inputs!$B$29-Inputs!$B$30)*DCF!M$6</f>
        <v>126398.99911375687</v>
      </c>
      <c r="DM471" s="15">
        <f ca="1">DI471+DJ471+DK471+Inputs!$B$34+Inputs!$B$36-Inputs!$B$35</f>
        <v>635546.73106477666</v>
      </c>
    </row>
    <row r="472" spans="1:117" x14ac:dyDescent="0.75">
      <c r="A472" s="11">
        <v>459</v>
      </c>
      <c r="C472" s="23">
        <f t="shared" ca="1" si="285"/>
        <v>-0.28330464227387486</v>
      </c>
      <c r="D472" s="23">
        <f t="shared" ca="1" si="285"/>
        <v>-1.6590442478451577</v>
      </c>
      <c r="E472" s="23">
        <f t="shared" ca="1" si="285"/>
        <v>-0.21077600757973575</v>
      </c>
      <c r="F472" s="23">
        <f t="shared" ca="1" si="285"/>
        <v>-0.98398500867064409</v>
      </c>
      <c r="G472" s="23">
        <f t="shared" ca="1" si="285"/>
        <v>3.6609990662139533E-2</v>
      </c>
      <c r="H472" s="23">
        <f t="shared" ca="1" si="285"/>
        <v>-0.56356395420018313</v>
      </c>
      <c r="I472" s="23">
        <f t="shared" ca="1" si="285"/>
        <v>-2.4513926324331206E-2</v>
      </c>
      <c r="J472" s="23">
        <f t="shared" ca="1" si="285"/>
        <v>6.5144325119630059E-2</v>
      </c>
      <c r="K472" s="23">
        <f t="shared" ca="1" si="285"/>
        <v>0.25085158886202774</v>
      </c>
      <c r="L472" s="23">
        <f t="shared" ca="1" si="285"/>
        <v>1.4055227195619779</v>
      </c>
      <c r="M472" s="23">
        <f t="shared" ca="1" si="285"/>
        <v>0.39705225018391027</v>
      </c>
      <c r="N472" s="23">
        <f ca="1">SQRT(Inputs!$B$38)*C472+SQRT(1-Inputs!$B$38)*_xlfn.NORM.S.INV(RAND())</f>
        <v>-0.85334235299702632</v>
      </c>
      <c r="O472" s="23">
        <f ca="1">SQRT(Inputs!$B$38)*D472+SQRT(1-Inputs!$B$38)*_xlfn.NORM.S.INV(RAND())</f>
        <v>0.47861067310766425</v>
      </c>
      <c r="P472" s="23">
        <f ca="1">SQRT(Inputs!$B$38)*E472+SQRT(1-Inputs!$B$38)*_xlfn.NORM.S.INV(RAND())</f>
        <v>-0.55441845343113305</v>
      </c>
      <c r="Q472" s="23">
        <f ca="1">SQRT(Inputs!$B$38)*F472+SQRT(1-Inputs!$B$38)*_xlfn.NORM.S.INV(RAND())</f>
        <v>0.31288302091585585</v>
      </c>
      <c r="R472" s="23">
        <f ca="1">SQRT(Inputs!$B$38)*G472+SQRT(1-Inputs!$B$38)*_xlfn.NORM.S.INV(RAND())</f>
        <v>-0.30542746279572902</v>
      </c>
      <c r="S472" s="23">
        <f ca="1">SQRT(Inputs!$B$38)*H472+SQRT(1-Inputs!$B$38)*_xlfn.NORM.S.INV(RAND())</f>
        <v>-0.56466560636155971</v>
      </c>
      <c r="T472" s="23">
        <f ca="1">SQRT(Inputs!$B$38)*I472+SQRT(1-Inputs!$B$38)*_xlfn.NORM.S.INV(RAND())</f>
        <v>-0.83833932959774404</v>
      </c>
      <c r="U472" s="23">
        <f ca="1">SQRT(Inputs!$B$38)*J472+SQRT(1-Inputs!$B$38)*_xlfn.NORM.S.INV(RAND())</f>
        <v>0.68941982360153908</v>
      </c>
      <c r="V472" s="23">
        <f ca="1">SQRT(Inputs!$B$38)*K472+SQRT(1-Inputs!$B$38)*_xlfn.NORM.S.INV(RAND())</f>
        <v>0.39570317734464067</v>
      </c>
      <c r="W472" s="23">
        <f ca="1">SQRT(Inputs!$B$38)*L472+SQRT(1-Inputs!$B$38)*_xlfn.NORM.S.INV(RAND())</f>
        <v>0.78017776214437073</v>
      </c>
      <c r="X472" s="23">
        <f ca="1">SQRT(Inputs!$B$38)*M472+SQRT(1-Inputs!$B$38)*_xlfn.NORM.S.INV(RAND())</f>
        <v>-0.38020136331256182</v>
      </c>
      <c r="Y472" s="23">
        <f ca="1">SQRT(Inputs!$B$38)*C472+SQRT(1-Inputs!$B$38)*_xlfn.NORM.S.INV(RAND())</f>
        <v>-0.57789458177615671</v>
      </c>
      <c r="Z472" s="23">
        <f ca="1">SQRT(Inputs!$B$38)*D472+SQRT(1-Inputs!$B$38)*_xlfn.NORM.S.INV(RAND())</f>
        <v>3.9162672957816724E-2</v>
      </c>
      <c r="AA472" s="23">
        <f ca="1">SQRT(Inputs!$B$38)*E472+SQRT(1-Inputs!$B$38)*_xlfn.NORM.S.INV(RAND())</f>
        <v>6.2916673479420787E-2</v>
      </c>
      <c r="AB472" s="23">
        <f ca="1">SQRT(Inputs!$B$38)*F472+SQRT(1-Inputs!$B$38)*_xlfn.NORM.S.INV(RAND())</f>
        <v>0.39898300453643654</v>
      </c>
      <c r="AC472" s="23">
        <f ca="1">SQRT(Inputs!$B$38)*G472+SQRT(1-Inputs!$B$38)*_xlfn.NORM.S.INV(RAND())</f>
        <v>0.93268975931582643</v>
      </c>
      <c r="AD472" s="23">
        <f ca="1">SQRT(Inputs!$B$38)*H472+SQRT(1-Inputs!$B$38)*_xlfn.NORM.S.INV(RAND())</f>
        <v>-1.5868884368407259</v>
      </c>
      <c r="AE472" s="23">
        <f ca="1">SQRT(Inputs!$B$38)*I472+SQRT(1-Inputs!$B$38)*_xlfn.NORM.S.INV(RAND())</f>
        <v>-0.10780485054348983</v>
      </c>
      <c r="AF472" s="23">
        <f ca="1">SQRT(Inputs!$B$38)*J472+SQRT(1-Inputs!$B$38)*_xlfn.NORM.S.INV(RAND())</f>
        <v>1.3302524422877571</v>
      </c>
      <c r="AG472" s="23">
        <f ca="1">SQRT(Inputs!$B$38)*K472+SQRT(1-Inputs!$B$38)*_xlfn.NORM.S.INV(RAND())</f>
        <v>0.38327263421396779</v>
      </c>
      <c r="AH472" s="23">
        <f ca="1">SQRT(Inputs!$B$38)*L472+SQRT(1-Inputs!$B$38)*_xlfn.NORM.S.INV(RAND())</f>
        <v>-0.47663625625602613</v>
      </c>
      <c r="AI472" s="23">
        <f ca="1">SQRT(Inputs!$B$38)*M472+SQRT(1-Inputs!$B$38)*_xlfn.NORM.S.INV(RAND())</f>
        <v>-0.38864940594444219</v>
      </c>
      <c r="AJ472" s="23">
        <f ca="1">SQRT(Inputs!$B$38)*C472+SQRT(1-Inputs!$B$38)*_xlfn.NORM.S.INV(RAND())</f>
        <v>1.0886904679113374</v>
      </c>
      <c r="AK472" s="23">
        <f ca="1">SQRT(Inputs!$B$38)*D472+SQRT(1-Inputs!$B$38)*_xlfn.NORM.S.INV(RAND())</f>
        <v>-1.704186421999264</v>
      </c>
      <c r="AL472" s="23">
        <f ca="1">SQRT(Inputs!$B$38)*E472+SQRT(1-Inputs!$B$38)*_xlfn.NORM.S.INV(RAND())</f>
        <v>-1.8798420486573006</v>
      </c>
      <c r="AM472" s="23">
        <f ca="1">SQRT(Inputs!$B$38)*F472+SQRT(1-Inputs!$B$38)*_xlfn.NORM.S.INV(RAND())</f>
        <v>-0.53539037684210999</v>
      </c>
      <c r="AN472" s="23">
        <f ca="1">SQRT(Inputs!$B$38)*G472+SQRT(1-Inputs!$B$38)*_xlfn.NORM.S.INV(RAND())</f>
        <v>0.85957974347660171</v>
      </c>
      <c r="AO472" s="23">
        <f ca="1">SQRT(Inputs!$B$38)*H472+SQRT(1-Inputs!$B$38)*_xlfn.NORM.S.INV(RAND())</f>
        <v>-0.47378923050485444</v>
      </c>
      <c r="AP472" s="23">
        <f ca="1">SQRT(Inputs!$B$38)*I472+SQRT(1-Inputs!$B$38)*_xlfn.NORM.S.INV(RAND())</f>
        <v>0.54868809379594607</v>
      </c>
      <c r="AQ472" s="23">
        <f ca="1">SQRT(Inputs!$B$38)*J472+SQRT(1-Inputs!$B$38)*_xlfn.NORM.S.INV(RAND())</f>
        <v>-0.48910992665944142</v>
      </c>
      <c r="AR472" s="23">
        <f ca="1">SQRT(Inputs!$B$38)*K472+SQRT(1-Inputs!$B$38)*_xlfn.NORM.S.INV(RAND())</f>
        <v>0.62398103739366173</v>
      </c>
      <c r="AS472" s="23">
        <f ca="1">SQRT(Inputs!$B$38)*L472+SQRT(1-Inputs!$B$38)*_xlfn.NORM.S.INV(RAND())</f>
        <v>1.1991376922377912</v>
      </c>
      <c r="AT472" s="23">
        <f ca="1">SQRT(Inputs!$B$38)*M472+SQRT(1-Inputs!$B$38)*_xlfn.NORM.S.INV(RAND())</f>
        <v>0.19939387768513558</v>
      </c>
      <c r="AU472" s="15">
        <f ca="1">Inputs!$B$6*EXP($B$8-0.5*C$5^2+C$5*N472)</f>
        <v>4322.024757140528</v>
      </c>
      <c r="AV472" s="15">
        <f t="shared" ca="1" si="255"/>
        <v>5644.4793134228712</v>
      </c>
      <c r="AW472" s="15">
        <f t="shared" ca="1" si="256"/>
        <v>6386.5420494614536</v>
      </c>
      <c r="AX472" s="15">
        <f t="shared" ca="1" si="257"/>
        <v>8108.1548465177439</v>
      </c>
      <c r="AY472" s="15">
        <f t="shared" ca="1" si="258"/>
        <v>9561.7661723555411</v>
      </c>
      <c r="AZ472" s="15">
        <f t="shared" ca="1" si="259"/>
        <v>10989.285470035768</v>
      </c>
      <c r="BA472" s="15">
        <f t="shared" ca="1" si="260"/>
        <v>12318.419607393105</v>
      </c>
      <c r="BB472" s="15">
        <f t="shared" ca="1" si="261"/>
        <v>16160.039658871647</v>
      </c>
      <c r="BC472" s="15">
        <f t="shared" ca="1" si="262"/>
        <v>20562.556336503352</v>
      </c>
      <c r="BD472" s="15">
        <f t="shared" ca="1" si="263"/>
        <v>27098.066370799745</v>
      </c>
      <c r="BE472" s="15">
        <f t="shared" ca="1" si="264"/>
        <v>32075.028163605017</v>
      </c>
      <c r="BF472" s="15">
        <f ca="1">Inputs!$B$13*EXP($B$9-0.5*C$6^2+C$6*Y472)</f>
        <v>12333.852110056408</v>
      </c>
      <c r="BG472" s="15">
        <f t="shared" ca="1" si="265"/>
        <v>15138.297617150336</v>
      </c>
      <c r="BH472" s="15">
        <f t="shared" ca="1" si="266"/>
        <v>18690.237493626977</v>
      </c>
      <c r="BI472" s="15">
        <f t="shared" ca="1" si="267"/>
        <v>24328.771260767775</v>
      </c>
      <c r="BJ472" s="15">
        <f t="shared" ca="1" si="268"/>
        <v>34117.36251198587</v>
      </c>
      <c r="BK472" s="15">
        <f t="shared" ca="1" si="269"/>
        <v>33736.736721871297</v>
      </c>
      <c r="BL472" s="15">
        <f t="shared" ca="1" si="270"/>
        <v>40866.572183700737</v>
      </c>
      <c r="BM472" s="15">
        <f t="shared" ca="1" si="271"/>
        <v>59260.494877001824</v>
      </c>
      <c r="BN472" s="15">
        <f t="shared" ca="1" si="272"/>
        <v>76308.555028640127</v>
      </c>
      <c r="BO472" s="15">
        <f t="shared" ca="1" si="273"/>
        <v>88829.386237129322</v>
      </c>
      <c r="BP472" s="15">
        <f t="shared" ca="1" si="274"/>
        <v>104622.59983778991</v>
      </c>
      <c r="BQ472" s="15">
        <f ca="1">Inputs!$B$20*EXP($B$10-0.5*C$7^2+C$7*AJ472)</f>
        <v>6311.1194427676774</v>
      </c>
      <c r="BR472" s="15">
        <f t="shared" ca="1" si="275"/>
        <v>4984.2305755444595</v>
      </c>
      <c r="BS472" s="15">
        <f t="shared" ca="1" si="276"/>
        <v>3977.8848511584943</v>
      </c>
      <c r="BT472" s="15">
        <f t="shared" ca="1" si="277"/>
        <v>4765.9697149418316</v>
      </c>
      <c r="BU472" s="15">
        <f t="shared" ca="1" si="278"/>
        <v>8132.1777892033078</v>
      </c>
      <c r="BV472" s="15">
        <f t="shared" ca="1" si="279"/>
        <v>10168.706984284783</v>
      </c>
      <c r="BW472" s="15">
        <f t="shared" ca="1" si="280"/>
        <v>15937.213242988071</v>
      </c>
      <c r="BX472" s="15">
        <f t="shared" ca="1" si="281"/>
        <v>20208.798026898137</v>
      </c>
      <c r="BY472" s="15">
        <f t="shared" ca="1" si="282"/>
        <v>31906.461041528495</v>
      </c>
      <c r="BZ472" s="15">
        <f t="shared" ca="1" si="283"/>
        <v>55810.566036730437</v>
      </c>
      <c r="CA472" s="15">
        <f t="shared" ca="1" si="284"/>
        <v>81224.499654176558</v>
      </c>
      <c r="CB472" s="15">
        <f ca="1">(AU472*DCF!C$10-DCF!C$5*MAX(AU472*DCF!C$10,0)-MAX(AU472-Inputs!$B$6,0)/Inputs!$B$10)*DCF!C$6</f>
        <v>1047.639148250659</v>
      </c>
      <c r="CC472" s="15">
        <f ca="1">(AV472*DCF!D$10-DCF!D$5*MAX(AV472*DCF!D$10,0)-MAX(AV472-AU472,0)/Inputs!$B$10)*DCF!D$6</f>
        <v>1053.3576600997312</v>
      </c>
      <c r="CD472" s="15">
        <f ca="1">(AW472*DCF!E$10-DCF!E$5*MAX(AW472*DCF!E$10,0)-MAX(AW472-AV472,0)/Inputs!$B$10)*DCF!E$6</f>
        <v>1307.4076358091561</v>
      </c>
      <c r="CE472" s="15">
        <f ca="1">(AX472*DCF!F$10-DCF!F$5*MAX(AX472*DCF!F$10,0)-MAX(AX472-AW472,0)/Inputs!$B$10)*DCF!F$6</f>
        <v>1411.7723418842136</v>
      </c>
      <c r="CF472" s="15">
        <f ca="1">(AY472*DCF!G$10-DCF!G$5*MAX(AY472*DCF!G$10,0)-MAX(AY472-AX472,0)/Inputs!$B$10)*DCF!G$6</f>
        <v>1690.695636144949</v>
      </c>
      <c r="CG472" s="15">
        <f ca="1">(AZ472*DCF!H$10-DCF!H$5*MAX(AZ472*DCF!H$10,0)-MAX(AZ472-AY472,0)/Inputs!$B$10)*DCF!H$6</f>
        <v>1880.0960134530078</v>
      </c>
      <c r="CH472" s="15">
        <f ca="1">(BA472*DCF!I$10-DCF!I$5*MAX(BA472*DCF!I$10,0)-MAX(BA472-AZ472,0)/Inputs!$B$10)*DCF!I$6</f>
        <v>2032.1013177752334</v>
      </c>
      <c r="CI472" s="15">
        <f ca="1">(BB472*DCF!J$10-DCF!J$5*MAX(BB472*DCF!J$10,0)-MAX(BB472-BA472,0)/Inputs!$B$10)*DCF!J$6</f>
        <v>2190.9660880114266</v>
      </c>
      <c r="CJ472" s="15">
        <f ca="1">(BC472*DCF!K$10-DCF!K$5*MAX(BC472*DCF!K$10,0)-MAX(BC472-BB472,0)/Inputs!$B$10)*DCF!K$6</f>
        <v>2693.9560173714858</v>
      </c>
      <c r="CK472" s="15">
        <f ca="1">(BD472*DCF!L$10-DCF!L$5*MAX(BD472*DCF!L$10,0)-MAX(BD472-BC472,0)/Inputs!$B$10)*DCF!L$6</f>
        <v>3241.7564380935028</v>
      </c>
      <c r="CL472" s="15">
        <f ca="1">(BE472*DCF!M$10-DCF!M$5*MAX(BE472*DCF!M$10,0)-MAX(BE472-BD472,0)/Inputs!$B$10)*DCF!M$6</f>
        <v>3931.6500692665081</v>
      </c>
      <c r="CM472" s="15">
        <f ca="1">(BF472*DCF!C$28-DCF!C$5*MAX(BF472*DCF!C$28,0)-MAX(BF472-Inputs!$B$13,0)/Inputs!$B$17)*DCF!C$6</f>
        <v>3545.5382342702151</v>
      </c>
      <c r="CN472" s="15">
        <f ca="1">(BG472*DCF!D$28-DCF!D$5*MAX(BG472*DCF!D$28,0)-MAX(BG472-BF472,0)/Inputs!$B$17)*DCF!D$6</f>
        <v>3860.2609856435902</v>
      </c>
      <c r="CO472" s="15">
        <f ca="1">(BH472*DCF!E$28-DCF!E$5*MAX(BH472*DCF!E$28,0)-MAX(BH472-BG472,0)/Inputs!$B$17)*DCF!E$6</f>
        <v>4593.3696068775498</v>
      </c>
      <c r="CP472" s="15">
        <f ca="1">(BI472*DCF!F$28-DCF!F$5*MAX(BI472*DCF!F$28,0)-MAX(BI472-BH472,0)/Inputs!$B$17)*DCF!F$6</f>
        <v>5578.0363603476026</v>
      </c>
      <c r="CQ472" s="15">
        <f ca="1">(BJ472*DCF!G$28-DCF!G$5*MAX(BJ472*DCF!G$28,0)-MAX(BJ472-BI472,0)/Inputs!$B$17)*DCF!G$6</f>
        <v>7205.6642024376233</v>
      </c>
      <c r="CR472" s="15">
        <f ca="1">(BK472*DCF!H$28-DCF!H$5*MAX(BK472*DCF!H$28,0)-MAX(BK472-BJ472,0)/Inputs!$B$17)*DCF!H$6</f>
        <v>8343.4671995649132</v>
      </c>
      <c r="CS472" s="15">
        <f ca="1">(BL472*DCF!I$28-DCF!I$5*MAX(BL472*DCF!I$28,0)-MAX(BL472-BK472,0)/Inputs!$B$17)*DCF!I$6</f>
        <v>8586.5485950173661</v>
      </c>
      <c r="CT472" s="15">
        <f ca="1">(BM472*DCF!J$28-DCF!J$5*MAX(BM472*DCF!J$28,0)-MAX(BM472-BL472,0)/Inputs!$B$17)*DCF!J$6</f>
        <v>10781.126059729764</v>
      </c>
      <c r="CU472" s="15">
        <f ca="1">(BN472*DCF!K$28-DCF!K$5*MAX(BN472*DCF!K$28,0)-MAX(BN472-BM472,0)/Inputs!$B$17)*DCF!K$6</f>
        <v>14026.927066973854</v>
      </c>
      <c r="CV472" s="15">
        <f ca="1">(BO472*DCF!L$28-DCF!L$5*MAX(BO472*DCF!L$28,0)-MAX(BO472-BN472,0)/Inputs!$B$17)*DCF!L$6</f>
        <v>16306.574142346595</v>
      </c>
      <c r="CW472" s="15">
        <f ca="1">(BP472*DCF!M$28-DCF!M$5*MAX(BP472*DCF!M$28,0)-MAX(BP472-BO472,0)/Inputs!$B$17)*DCF!M$6</f>
        <v>18033.968108166035</v>
      </c>
      <c r="CX472" s="15">
        <f ca="1">(BQ472*DCF!C$46-DCF!C$5*MAX(BQ472*DCF!C$46,0)-MAX(BQ472-Inputs!$B$20,0)/Inputs!$B$24)*DCF!C$6</f>
        <v>-2894.0781358667509</v>
      </c>
      <c r="CY472" s="15">
        <f ca="1">(BR472*DCF!D$46-DCF!D$5*MAX(BR472*DCF!D$46,0)-MAX(BR472-BQ472,0)/Inputs!$B$24)*DCF!D$6</f>
        <v>-850.69192548588285</v>
      </c>
      <c r="CZ472" s="15">
        <f ca="1">(BS472*DCF!E$46-DCF!E$5*MAX(BS472*DCF!E$46,0)-MAX(BS472-BR472,0)/Inputs!$B$24)*DCF!E$6</f>
        <v>-470.39180966664793</v>
      </c>
      <c r="DA472" s="15">
        <f ca="1">(BT472*DCF!F$46-DCF!F$5*MAX(BT472*DCF!F$46,0)-MAX(BT472-BS472,0)/Inputs!$B$24)*DCF!F$6</f>
        <v>-634.05465956772719</v>
      </c>
      <c r="DB472" s="15">
        <f ca="1">(BU472*DCF!G$46-DCF!G$5*MAX(BU472*DCF!G$46,0)-MAX(BU472-BT472,0)/Inputs!$B$24)*DCF!G$6</f>
        <v>-1405.8762816381877</v>
      </c>
      <c r="DC472" s="15">
        <f ca="1">(BV472*DCF!H$46-DCF!H$5*MAX(BV472*DCF!H$46,0)-MAX(BV472-BU472,0)/Inputs!$B$24)*DCF!H$6</f>
        <v>-632.83896935016492</v>
      </c>
      <c r="DD472" s="15">
        <f ca="1">(BW472*DCF!I$46-DCF!I$5*MAX(BW472*DCF!I$46,0)-MAX(BW472-BV472,0)/Inputs!$B$24)*DCF!I$6</f>
        <v>-1287.8388724032038</v>
      </c>
      <c r="DE472" s="15">
        <f ca="1">(BX472*DCF!J$46-DCF!J$5*MAX(BX472*DCF!J$46,0)-MAX(BX472-BW472,0)/Inputs!$B$24)*DCF!J$6</f>
        <v>-285.05132008086099</v>
      </c>
      <c r="DF472" s="15">
        <f ca="1">(BY472*DCF!K$46-DCF!K$5*MAX(BY472*DCF!K$46,0)-MAX(BY472-BX472,0)/Inputs!$B$24)*DCF!K$6</f>
        <v>-1043.0123987032305</v>
      </c>
      <c r="DG472" s="15">
        <f ca="1">(BZ472*DCF!L$46-DCF!L$5*MAX(BZ472*DCF!L$46,0)-MAX(BZ472-BY472,0)/Inputs!$B$24)*DCF!L$6</f>
        <v>-1551.6519652145262</v>
      </c>
      <c r="DH472" s="15">
        <f ca="1">(CA472*DCF!M$46-DCF!M$5*MAX(CA472*DCF!M$46,0)-MAX(CA472-BZ472,0)/Inputs!$B$24)*DCF!M$6</f>
        <v>1054.741570484146</v>
      </c>
      <c r="DI472" s="15">
        <f ca="1">SUM(CB472:CL472)+BE472*DCF!M$10*(1+Inputs!$B$30)*(1-Inputs!$B$33)*(1-Inputs!$B$30/Inputs!$B$31)/(Inputs!$B$29-Inputs!$B$30)*DCF!M$6</f>
        <v>111746.62589381018</v>
      </c>
      <c r="DJ472" s="15">
        <f ca="1">SUM(CM472:CW472)+BP472*DCF!M$28*(1+Inputs!$B$30)*(1-Inputs!$B$33)*(1-Inputs!$B$30/Inputs!$B$31)/(Inputs!$B$29-Inputs!$B$30)*DCF!M$6</f>
        <v>489082.91901367705</v>
      </c>
      <c r="DK472" s="15">
        <f ca="1">SUM(CX472:DH472)+CA472*DCF!M$46*(1+Inputs!$B$30)*(1-Inputs!$B$33)*(1-Inputs!$B$30/Inputs!$B$31)/(Inputs!$B$29-Inputs!$B$30)*DCF!M$6</f>
        <v>115581.9533549442</v>
      </c>
      <c r="DM472" s="15">
        <f ca="1">DI472+DJ472+DK472+Inputs!$B$34+Inputs!$B$36-Inputs!$B$35</f>
        <v>793262.49826243147</v>
      </c>
    </row>
    <row r="473" spans="1:117" x14ac:dyDescent="0.75">
      <c r="A473" s="11">
        <v>460</v>
      </c>
      <c r="C473" s="23">
        <f t="shared" ca="1" si="285"/>
        <v>0.43629854941169677</v>
      </c>
      <c r="D473" s="23">
        <f t="shared" ca="1" si="285"/>
        <v>-1.0898555700547354</v>
      </c>
      <c r="E473" s="23">
        <f t="shared" ca="1" si="285"/>
        <v>0.87500807813988468</v>
      </c>
      <c r="F473" s="23">
        <f t="shared" ca="1" si="285"/>
        <v>8.376236292149726E-2</v>
      </c>
      <c r="G473" s="23">
        <f t="shared" ca="1" si="285"/>
        <v>0.69015759353284134</v>
      </c>
      <c r="H473" s="23">
        <f t="shared" ca="1" si="285"/>
        <v>1.922162770072656</v>
      </c>
      <c r="I473" s="23">
        <f t="shared" ca="1" si="285"/>
        <v>1.5584728644607797</v>
      </c>
      <c r="J473" s="23">
        <f t="shared" ca="1" si="285"/>
        <v>1.4907168198874166</v>
      </c>
      <c r="K473" s="23">
        <f t="shared" ca="1" si="285"/>
        <v>0.98282962034490062</v>
      </c>
      <c r="L473" s="23">
        <f t="shared" ca="1" si="285"/>
        <v>0.89794550485807012</v>
      </c>
      <c r="M473" s="23">
        <f t="shared" ca="1" si="285"/>
        <v>1.4033665066297356</v>
      </c>
      <c r="N473" s="23">
        <f ca="1">SQRT(Inputs!$B$38)*C473+SQRT(1-Inputs!$B$38)*_xlfn.NORM.S.INV(RAND())</f>
        <v>-0.40814563088842271</v>
      </c>
      <c r="O473" s="23">
        <f ca="1">SQRT(Inputs!$B$38)*D473+SQRT(1-Inputs!$B$38)*_xlfn.NORM.S.INV(RAND())</f>
        <v>-0.63249649414822584</v>
      </c>
      <c r="P473" s="23">
        <f ca="1">SQRT(Inputs!$B$38)*E473+SQRT(1-Inputs!$B$38)*_xlfn.NORM.S.INV(RAND())</f>
        <v>0.8002363882153114</v>
      </c>
      <c r="Q473" s="23">
        <f ca="1">SQRT(Inputs!$B$38)*F473+SQRT(1-Inputs!$B$38)*_xlfn.NORM.S.INV(RAND())</f>
        <v>0.89445240330599507</v>
      </c>
      <c r="R473" s="23">
        <f ca="1">SQRT(Inputs!$B$38)*G473+SQRT(1-Inputs!$B$38)*_xlfn.NORM.S.INV(RAND())</f>
        <v>-1.1476331858390976</v>
      </c>
      <c r="S473" s="23">
        <f ca="1">SQRT(Inputs!$B$38)*H473+SQRT(1-Inputs!$B$38)*_xlfn.NORM.S.INV(RAND())</f>
        <v>0.71734677116907863</v>
      </c>
      <c r="T473" s="23">
        <f ca="1">SQRT(Inputs!$B$38)*I473+SQRT(1-Inputs!$B$38)*_xlfn.NORM.S.INV(RAND())</f>
        <v>2.6103111333059283</v>
      </c>
      <c r="U473" s="23">
        <f ca="1">SQRT(Inputs!$B$38)*J473+SQRT(1-Inputs!$B$38)*_xlfn.NORM.S.INV(RAND())</f>
        <v>-0.3401986536142384</v>
      </c>
      <c r="V473" s="23">
        <f ca="1">SQRT(Inputs!$B$38)*K473+SQRT(1-Inputs!$B$38)*_xlfn.NORM.S.INV(RAND())</f>
        <v>0.42280205225492712</v>
      </c>
      <c r="W473" s="23">
        <f ca="1">SQRT(Inputs!$B$38)*L473+SQRT(1-Inputs!$B$38)*_xlfn.NORM.S.INV(RAND())</f>
        <v>-0.65896439321005418</v>
      </c>
      <c r="X473" s="23">
        <f ca="1">SQRT(Inputs!$B$38)*M473+SQRT(1-Inputs!$B$38)*_xlfn.NORM.S.INV(RAND())</f>
        <v>-1.0416586771574283</v>
      </c>
      <c r="Y473" s="23">
        <f ca="1">SQRT(Inputs!$B$38)*C473+SQRT(1-Inputs!$B$38)*_xlfn.NORM.S.INV(RAND())</f>
        <v>1.0353241116523786</v>
      </c>
      <c r="Z473" s="23">
        <f ca="1">SQRT(Inputs!$B$38)*D473+SQRT(1-Inputs!$B$38)*_xlfn.NORM.S.INV(RAND())</f>
        <v>-1.5374948899353669</v>
      </c>
      <c r="AA473" s="23">
        <f ca="1">SQRT(Inputs!$B$38)*E473+SQRT(1-Inputs!$B$38)*_xlfn.NORM.S.INV(RAND())</f>
        <v>8.0476042210858356E-2</v>
      </c>
      <c r="AB473" s="23">
        <f ca="1">SQRT(Inputs!$B$38)*F473+SQRT(1-Inputs!$B$38)*_xlfn.NORM.S.INV(RAND())</f>
        <v>-1.1239662349923774</v>
      </c>
      <c r="AC473" s="23">
        <f ca="1">SQRT(Inputs!$B$38)*G473+SQRT(1-Inputs!$B$38)*_xlfn.NORM.S.INV(RAND())</f>
        <v>0.16837251267707085</v>
      </c>
      <c r="AD473" s="23">
        <f ca="1">SQRT(Inputs!$B$38)*H473+SQRT(1-Inputs!$B$38)*_xlfn.NORM.S.INV(RAND())</f>
        <v>2.2917426729134291</v>
      </c>
      <c r="AE473" s="23">
        <f ca="1">SQRT(Inputs!$B$38)*I473+SQRT(1-Inputs!$B$38)*_xlfn.NORM.S.INV(RAND())</f>
        <v>0.51920287106082474</v>
      </c>
      <c r="AF473" s="23">
        <f ca="1">SQRT(Inputs!$B$38)*J473+SQRT(1-Inputs!$B$38)*_xlfn.NORM.S.INV(RAND())</f>
        <v>0.21215333916571277</v>
      </c>
      <c r="AG473" s="23">
        <f ca="1">SQRT(Inputs!$B$38)*K473+SQRT(1-Inputs!$B$38)*_xlfn.NORM.S.INV(RAND())</f>
        <v>0.98344781194674202</v>
      </c>
      <c r="AH473" s="23">
        <f ca="1">SQRT(Inputs!$B$38)*L473+SQRT(1-Inputs!$B$38)*_xlfn.NORM.S.INV(RAND())</f>
        <v>1.5075950452146241</v>
      </c>
      <c r="AI473" s="23">
        <f ca="1">SQRT(Inputs!$B$38)*M473+SQRT(1-Inputs!$B$38)*_xlfn.NORM.S.INV(RAND())</f>
        <v>1.8751932108909468</v>
      </c>
      <c r="AJ473" s="23">
        <f ca="1">SQRT(Inputs!$B$38)*C473+SQRT(1-Inputs!$B$38)*_xlfn.NORM.S.INV(RAND())</f>
        <v>-0.37084919430778285</v>
      </c>
      <c r="AK473" s="23">
        <f ca="1">SQRT(Inputs!$B$38)*D473+SQRT(1-Inputs!$B$38)*_xlfn.NORM.S.INV(RAND())</f>
        <v>0.15959183812300115</v>
      </c>
      <c r="AL473" s="23">
        <f ca="1">SQRT(Inputs!$B$38)*E473+SQRT(1-Inputs!$B$38)*_xlfn.NORM.S.INV(RAND())</f>
        <v>1.5208086315341294</v>
      </c>
      <c r="AM473" s="23">
        <f ca="1">SQRT(Inputs!$B$38)*F473+SQRT(1-Inputs!$B$38)*_xlfn.NORM.S.INV(RAND())</f>
        <v>2.0595177448978577</v>
      </c>
      <c r="AN473" s="23">
        <f ca="1">SQRT(Inputs!$B$38)*G473+SQRT(1-Inputs!$B$38)*_xlfn.NORM.S.INV(RAND())</f>
        <v>-0.45108707475875837</v>
      </c>
      <c r="AO473" s="23">
        <f ca="1">SQRT(Inputs!$B$38)*H473+SQRT(1-Inputs!$B$38)*_xlfn.NORM.S.INV(RAND())</f>
        <v>1.7298260278306334</v>
      </c>
      <c r="AP473" s="23">
        <f ca="1">SQRT(Inputs!$B$38)*I473+SQRT(1-Inputs!$B$38)*_xlfn.NORM.S.INV(RAND())</f>
        <v>0.92815493950453321</v>
      </c>
      <c r="AQ473" s="23">
        <f ca="1">SQRT(Inputs!$B$38)*J473+SQRT(1-Inputs!$B$38)*_xlfn.NORM.S.INV(RAND())</f>
        <v>1.1075817798154879</v>
      </c>
      <c r="AR473" s="23">
        <f ca="1">SQRT(Inputs!$B$38)*K473+SQRT(1-Inputs!$B$38)*_xlfn.NORM.S.INV(RAND())</f>
        <v>9.4421046751845039E-2</v>
      </c>
      <c r="AS473" s="23">
        <f ca="1">SQRT(Inputs!$B$38)*L473+SQRT(1-Inputs!$B$38)*_xlfn.NORM.S.INV(RAND())</f>
        <v>1.3546967931838307</v>
      </c>
      <c r="AT473" s="23">
        <f ca="1">SQRT(Inputs!$B$38)*M473+SQRT(1-Inputs!$B$38)*_xlfn.NORM.S.INV(RAND())</f>
        <v>1.5978326678957542</v>
      </c>
      <c r="AU473" s="15">
        <f ca="1">Inputs!$B$6*EXP($B$8-0.5*C$5^2+C$5*N473)</f>
        <v>4644.9906008278303</v>
      </c>
      <c r="AV473" s="15">
        <f t="shared" ca="1" si="255"/>
        <v>5151.9485544232539</v>
      </c>
      <c r="AW473" s="15">
        <f t="shared" ca="1" si="256"/>
        <v>6997.881366530788</v>
      </c>
      <c r="AX473" s="15">
        <f t="shared" ca="1" si="257"/>
        <v>9553.8283024228167</v>
      </c>
      <c r="AY473" s="15">
        <f t="shared" ca="1" si="258"/>
        <v>10211.194293705776</v>
      </c>
      <c r="AZ473" s="15">
        <f t="shared" ca="1" si="259"/>
        <v>13515.09694863691</v>
      </c>
      <c r="BA473" s="15">
        <f t="shared" ca="1" si="260"/>
        <v>21734.850472815626</v>
      </c>
      <c r="BB473" s="15">
        <f t="shared" ca="1" si="261"/>
        <v>25718.374669354485</v>
      </c>
      <c r="BC473" s="15">
        <f t="shared" ca="1" si="262"/>
        <v>32810.605992678531</v>
      </c>
      <c r="BD473" s="15">
        <f t="shared" ca="1" si="263"/>
        <v>37793.396002226429</v>
      </c>
      <c r="BE473" s="15">
        <f t="shared" ca="1" si="264"/>
        <v>42119.215099025365</v>
      </c>
      <c r="BF473" s="15">
        <f ca="1">Inputs!$B$13*EXP($B$9-0.5*C$6^2+C$6*Y473)</f>
        <v>16982.180120958492</v>
      </c>
      <c r="BG473" s="15">
        <f t="shared" ca="1" si="265"/>
        <v>15682.651514076659</v>
      </c>
      <c r="BH473" s="15">
        <f t="shared" ca="1" si="266"/>
        <v>19418.786676661086</v>
      </c>
      <c r="BI473" s="15">
        <f t="shared" ca="1" si="267"/>
        <v>19995.110297102659</v>
      </c>
      <c r="BJ473" s="15">
        <f t="shared" ca="1" si="268"/>
        <v>25114.907860211522</v>
      </c>
      <c r="BK473" s="15">
        <f t="shared" ca="1" si="269"/>
        <v>42110.293124797383</v>
      </c>
      <c r="BL473" s="15">
        <f t="shared" ca="1" si="270"/>
        <v>55327.61926672946</v>
      </c>
      <c r="BM473" s="15">
        <f t="shared" ca="1" si="271"/>
        <v>69825.82661216562</v>
      </c>
      <c r="BN473" s="15">
        <f t="shared" ca="1" si="272"/>
        <v>96618.344529622307</v>
      </c>
      <c r="BO473" s="15">
        <f t="shared" ca="1" si="273"/>
        <v>141648.49503560326</v>
      </c>
      <c r="BP473" s="15">
        <f t="shared" ca="1" si="274"/>
        <v>215610.9959576804</v>
      </c>
      <c r="BQ473" s="15">
        <f ca="1">Inputs!$B$20*EXP($B$10-0.5*C$7^2+C$7*AJ473)</f>
        <v>3760.829773571355</v>
      </c>
      <c r="BR473" s="15">
        <f t="shared" ca="1" si="275"/>
        <v>5368.2625776568448</v>
      </c>
      <c r="BS473" s="15">
        <f t="shared" ca="1" si="276"/>
        <v>11377.665553842851</v>
      </c>
      <c r="BT473" s="15">
        <f t="shared" ca="1" si="277"/>
        <v>26927.043745622999</v>
      </c>
      <c r="BU473" s="15">
        <f t="shared" ca="1" si="278"/>
        <v>33458.872317114648</v>
      </c>
      <c r="BV473" s="15">
        <f t="shared" ca="1" si="279"/>
        <v>68736.106231572674</v>
      </c>
      <c r="BW473" s="15">
        <f t="shared" ca="1" si="280"/>
        <v>116737.7846944731</v>
      </c>
      <c r="BX473" s="15">
        <f t="shared" ca="1" si="281"/>
        <v>203870.88329426557</v>
      </c>
      <c r="BY473" s="15">
        <f t="shared" ca="1" si="282"/>
        <v>290865.05314366176</v>
      </c>
      <c r="BZ473" s="15">
        <f t="shared" ca="1" si="283"/>
        <v>523538.79042052769</v>
      </c>
      <c r="CA473" s="15">
        <f t="shared" ca="1" si="284"/>
        <v>976884.58945099451</v>
      </c>
      <c r="CB473" s="15">
        <f ca="1">(AU473*DCF!C$10-DCF!C$5*MAX(AU473*DCF!C$10,0)-MAX(AU473-Inputs!$B$6,0)/Inputs!$B$10)*DCF!C$6</f>
        <v>1045.3363442194709</v>
      </c>
      <c r="CC473" s="15">
        <f ca="1">(AV473*DCF!D$10-DCF!D$5*MAX(AV473*DCF!D$10,0)-MAX(AV473-AU473,0)/Inputs!$B$10)*DCF!D$6</f>
        <v>1132.1441278828586</v>
      </c>
      <c r="CD473" s="15">
        <f ca="1">(AW473*DCF!E$10-DCF!E$5*MAX(AW473*DCF!E$10,0)-MAX(AW473-AV473,0)/Inputs!$B$10)*DCF!E$6</f>
        <v>1199.9188981753887</v>
      </c>
      <c r="CE473" s="15">
        <f ca="1">(AX473*DCF!F$10-DCF!F$5*MAX(AX473*DCF!F$10,0)-MAX(AX473-AW473,0)/Inputs!$B$10)*DCF!F$6</f>
        <v>1553.7563046403445</v>
      </c>
      <c r="CF473" s="15">
        <f ca="1">(AY473*DCF!G$10-DCF!G$5*MAX(AY473*DCF!G$10,0)-MAX(AY473-AX473,0)/Inputs!$B$10)*DCF!G$6</f>
        <v>1977.5558213867987</v>
      </c>
      <c r="CG473" s="15">
        <f ca="1">(AZ473*DCF!H$10-DCF!H$5*MAX(AZ473*DCF!H$10,0)-MAX(AZ473-AY473,0)/Inputs!$B$10)*DCF!H$6</f>
        <v>2037.2986200428668</v>
      </c>
      <c r="CH473" s="15">
        <f ca="1">(BA473*DCF!I$10-DCF!I$5*MAX(BA473*DCF!I$10,0)-MAX(BA473-AZ473,0)/Inputs!$B$10)*DCF!I$6</f>
        <v>2621.8367195293922</v>
      </c>
      <c r="CI473" s="15">
        <f ca="1">(BB473*DCF!J$10-DCF!J$5*MAX(BB473*DCF!J$10,0)-MAX(BB473-BA473,0)/Inputs!$B$10)*DCF!J$6</f>
        <v>3809.6953194565194</v>
      </c>
      <c r="CJ473" s="15">
        <f ca="1">(BC473*DCF!K$10-DCF!K$5*MAX(BC473*DCF!K$10,0)-MAX(BC473-BB473,0)/Inputs!$B$10)*DCF!K$6</f>
        <v>4289.1762017895471</v>
      </c>
      <c r="CK473" s="15">
        <f ca="1">(BD473*DCF!L$10-DCF!L$5*MAX(BD473*DCF!L$10,0)-MAX(BD473-BC473,0)/Inputs!$B$10)*DCF!L$6</f>
        <v>5055.607368481823</v>
      </c>
      <c r="CL473" s="15">
        <f ca="1">(BE473*DCF!M$10-DCF!M$5*MAX(BE473*DCF!M$10,0)-MAX(BE473-BD473,0)/Inputs!$B$10)*DCF!M$6</f>
        <v>5426.8007102727506</v>
      </c>
      <c r="CM473" s="15">
        <f ca="1">(BF473*DCF!C$28-DCF!C$5*MAX(BF473*DCF!C$28,0)-MAX(BF473-Inputs!$B$13,0)/Inputs!$B$17)*DCF!C$6</f>
        <v>3890.6605972272723</v>
      </c>
      <c r="CN473" s="15">
        <f ca="1">(BG473*DCF!D$28-DCF!D$5*MAX(BG473*DCF!D$28,0)-MAX(BG473-BF473,0)/Inputs!$B$17)*DCF!D$6</f>
        <v>4618.9025725963074</v>
      </c>
      <c r="CO473" s="15">
        <f ca="1">(BH473*DCF!E$28-DCF!E$5*MAX(BH473*DCF!E$28,0)-MAX(BH473-BG473,0)/Inputs!$B$17)*DCF!E$6</f>
        <v>4763.4053528987997</v>
      </c>
      <c r="CP473" s="15">
        <f ca="1">(BI473*DCF!F$28-DCF!F$5*MAX(BI473*DCF!F$28,0)-MAX(BI473-BH473,0)/Inputs!$B$17)*DCF!F$6</f>
        <v>5323.2169326216817</v>
      </c>
      <c r="CQ473" s="15">
        <f ca="1">(BJ473*DCF!G$28-DCF!G$5*MAX(BJ473*DCF!G$28,0)-MAX(BJ473-BI473,0)/Inputs!$B$17)*DCF!G$6</f>
        <v>5655.1540178981077</v>
      </c>
      <c r="CR473" s="15">
        <f ca="1">(BK473*DCF!H$28-DCF!H$5*MAX(BK473*DCF!H$28,0)-MAX(BK473-BJ473,0)/Inputs!$B$17)*DCF!H$6</f>
        <v>7773.7341619218505</v>
      </c>
      <c r="CS473" s="15">
        <f ca="1">(BL473*DCF!I$28-DCF!I$5*MAX(BL473*DCF!I$28,0)-MAX(BL473-BK473,0)/Inputs!$B$17)*DCF!I$6</f>
        <v>11113.36619802452</v>
      </c>
      <c r="CT473" s="15">
        <f ca="1">(BM473*DCF!J$28-DCF!J$5*MAX(BM473*DCF!J$28,0)-MAX(BM473-BL473,0)/Inputs!$B$17)*DCF!J$6</f>
        <v>13654.612164346961</v>
      </c>
      <c r="CU473" s="15">
        <f ca="1">(BN473*DCF!K$28-DCF!K$5*MAX(BN473*DCF!K$28,0)-MAX(BN473-BM473,0)/Inputs!$B$17)*DCF!K$6</f>
        <v>17122.447794631727</v>
      </c>
      <c r="CV473" s="15">
        <f ca="1">(BO473*DCF!L$28-DCF!L$5*MAX(BO473*DCF!L$28,0)-MAX(BO473-BN473,0)/Inputs!$B$17)*DCF!L$6</f>
        <v>23166.611326727849</v>
      </c>
      <c r="CW473" s="15">
        <f ca="1">(BP473*DCF!M$28-DCF!M$5*MAX(BP473*DCF!M$28,0)-MAX(BP473-BO473,0)/Inputs!$B$17)*DCF!M$6</f>
        <v>32836.174029316753</v>
      </c>
      <c r="CX473" s="15">
        <f ca="1">(BQ473*DCF!C$46-DCF!C$5*MAX(BQ473*DCF!C$46,0)-MAX(BQ473-Inputs!$B$20,0)/Inputs!$B$24)*DCF!C$6</f>
        <v>-1127.1337923127171</v>
      </c>
      <c r="CY473" s="15">
        <f ca="1">(BR473*DCF!D$46-DCF!D$5*MAX(BR473*DCF!D$46,0)-MAX(BR473-BQ473,0)/Inputs!$B$24)*DCF!D$6</f>
        <v>-1602.1154671039806</v>
      </c>
      <c r="CZ473" s="15">
        <f ca="1">(BS473*DCF!E$46-DCF!E$5*MAX(BS473*DCF!E$46,0)-MAX(BS473-BR473,0)/Inputs!$B$24)*DCF!E$6</f>
        <v>-3714.1699787091875</v>
      </c>
      <c r="DA473" s="15">
        <f ca="1">(BT473*DCF!F$46-DCF!F$5*MAX(BT473*DCF!F$46,0)-MAX(BT473-BS473,0)/Inputs!$B$24)*DCF!F$6</f>
        <v>-7623.0177242825466</v>
      </c>
      <c r="DB473" s="15">
        <f ca="1">(BU473*DCF!G$46-DCF!G$5*MAX(BU473*DCF!G$46,0)-MAX(BU473-BT473,0)/Inputs!$B$24)*DCF!G$6</f>
        <v>-3322.6684363628247</v>
      </c>
      <c r="DC473" s="15">
        <f ca="1">(BV473*DCF!H$46-DCF!H$5*MAX(BV473*DCF!H$46,0)-MAX(BV473-BU473,0)/Inputs!$B$24)*DCF!H$6</f>
        <v>-10962.184291719497</v>
      </c>
      <c r="DD473" s="15">
        <f ca="1">(BW473*DCF!I$46-DCF!I$5*MAX(BW473*DCF!I$46,0)-MAX(BW473-BV473,0)/Inputs!$B$24)*DCF!I$6</f>
        <v>-11083.320533812515</v>
      </c>
      <c r="DE473" s="15">
        <f ca="1">(BX473*DCF!J$46-DCF!J$5*MAX(BX473*DCF!J$46,0)-MAX(BX473-BW473,0)/Inputs!$B$24)*DCF!J$6</f>
        <v>-14554.454577336575</v>
      </c>
      <c r="DF473" s="15">
        <f ca="1">(BY473*DCF!K$46-DCF!K$5*MAX(BY473*DCF!K$46,0)-MAX(BY473-BX473,0)/Inputs!$B$24)*DCF!K$6</f>
        <v>-4696.0726588734324</v>
      </c>
      <c r="DG473" s="15">
        <f ca="1">(BZ473*DCF!L$46-DCF!L$5*MAX(BZ473*DCF!L$46,0)-MAX(BZ473-BY473,0)/Inputs!$B$24)*DCF!L$6</f>
        <v>-16465.023659576455</v>
      </c>
      <c r="DH473" s="15">
        <f ca="1">(CA473*DCF!M$46-DCF!M$5*MAX(CA473*DCF!M$46,0)-MAX(CA473-BZ473,0)/Inputs!$B$24)*DCF!M$6</f>
        <v>-18190.832367417956</v>
      </c>
      <c r="DI473" s="15">
        <f ca="1">SUM(CB473:CL473)+BE473*DCF!M$10*(1+Inputs!$B$30)*(1-Inputs!$B$33)*(1-Inputs!$B$30/Inputs!$B$31)/(Inputs!$B$29-Inputs!$B$30)*DCF!M$6</f>
        <v>147367.45902542488</v>
      </c>
      <c r="DJ473" s="15">
        <f ca="1">SUM(CM473:CW473)+BP473*DCF!M$28*(1+Inputs!$B$30)*(1-Inputs!$B$33)*(1-Inputs!$B$30/Inputs!$B$31)/(Inputs!$B$29-Inputs!$B$30)*DCF!M$6</f>
        <v>929982.62236218504</v>
      </c>
      <c r="DK473" s="15">
        <f ca="1">SUM(CX473:DH473)+CA473*DCF!M$46*(1+Inputs!$B$30)*(1-Inputs!$B$33)*(1-Inputs!$B$30/Inputs!$B$31)/(Inputs!$B$29-Inputs!$B$30)*DCF!M$6</f>
        <v>1417038.3011810943</v>
      </c>
      <c r="DM473" s="15">
        <f ca="1">DI473+DJ473+DK473+Inputs!$B$34+Inputs!$B$36-Inputs!$B$35</f>
        <v>2571239.382568704</v>
      </c>
    </row>
    <row r="474" spans="1:117" x14ac:dyDescent="0.75">
      <c r="A474" s="11">
        <v>461</v>
      </c>
      <c r="C474" s="23">
        <f t="shared" ref="C474:M483" ca="1" si="286">_xlfn.NORM.S.INV(RAND())</f>
        <v>-0.90171545776577433</v>
      </c>
      <c r="D474" s="23">
        <f t="shared" ca="1" si="286"/>
        <v>0.1769914101129125</v>
      </c>
      <c r="E474" s="23">
        <f t="shared" ca="1" si="286"/>
        <v>-4.3768873833728336E-2</v>
      </c>
      <c r="F474" s="23">
        <f t="shared" ca="1" si="286"/>
        <v>0.58315242810946788</v>
      </c>
      <c r="G474" s="23">
        <f t="shared" ca="1" si="286"/>
        <v>-0.37806276983960729</v>
      </c>
      <c r="H474" s="23">
        <f t="shared" ca="1" si="286"/>
        <v>0.62731805818464159</v>
      </c>
      <c r="I474" s="23">
        <f t="shared" ca="1" si="286"/>
        <v>1.0258918066821192</v>
      </c>
      <c r="J474" s="23">
        <f t="shared" ca="1" si="286"/>
        <v>-4.3663914045600022E-2</v>
      </c>
      <c r="K474" s="23">
        <f t="shared" ca="1" si="286"/>
        <v>-0.99953689100376553</v>
      </c>
      <c r="L474" s="23">
        <f t="shared" ca="1" si="286"/>
        <v>2.246117683983647</v>
      </c>
      <c r="M474" s="23">
        <f t="shared" ca="1" si="286"/>
        <v>-0.41270202280895896</v>
      </c>
      <c r="N474" s="23">
        <f ca="1">SQRT(Inputs!$B$38)*C474+SQRT(1-Inputs!$B$38)*_xlfn.NORM.S.INV(RAND())</f>
        <v>-0.35756159091552747</v>
      </c>
      <c r="O474" s="23">
        <f ca="1">SQRT(Inputs!$B$38)*D474+SQRT(1-Inputs!$B$38)*_xlfn.NORM.S.INV(RAND())</f>
        <v>0.31127818471151925</v>
      </c>
      <c r="P474" s="23">
        <f ca="1">SQRT(Inputs!$B$38)*E474+SQRT(1-Inputs!$B$38)*_xlfn.NORM.S.INV(RAND())</f>
        <v>-0.63515685875697114</v>
      </c>
      <c r="Q474" s="23">
        <f ca="1">SQRT(Inputs!$B$38)*F474+SQRT(1-Inputs!$B$38)*_xlfn.NORM.S.INV(RAND())</f>
        <v>1.3561595404187146</v>
      </c>
      <c r="R474" s="23">
        <f ca="1">SQRT(Inputs!$B$38)*G474+SQRT(1-Inputs!$B$38)*_xlfn.NORM.S.INV(RAND())</f>
        <v>6.1250646970061162E-2</v>
      </c>
      <c r="S474" s="23">
        <f ca="1">SQRT(Inputs!$B$38)*H474+SQRT(1-Inputs!$B$38)*_xlfn.NORM.S.INV(RAND())</f>
        <v>0.49148742898997355</v>
      </c>
      <c r="T474" s="23">
        <f ca="1">SQRT(Inputs!$B$38)*I474+SQRT(1-Inputs!$B$38)*_xlfn.NORM.S.INV(RAND())</f>
        <v>1.7583091707641774</v>
      </c>
      <c r="U474" s="23">
        <f ca="1">SQRT(Inputs!$B$38)*J474+SQRT(1-Inputs!$B$38)*_xlfn.NORM.S.INV(RAND())</f>
        <v>-0.68719106731674751</v>
      </c>
      <c r="V474" s="23">
        <f ca="1">SQRT(Inputs!$B$38)*K474+SQRT(1-Inputs!$B$38)*_xlfn.NORM.S.INV(RAND())</f>
        <v>-0.4174550611401584</v>
      </c>
      <c r="W474" s="23">
        <f ca="1">SQRT(Inputs!$B$38)*L474+SQRT(1-Inputs!$B$38)*_xlfn.NORM.S.INV(RAND())</f>
        <v>2.3550097103650862</v>
      </c>
      <c r="X474" s="23">
        <f ca="1">SQRT(Inputs!$B$38)*M474+SQRT(1-Inputs!$B$38)*_xlfn.NORM.S.INV(RAND())</f>
        <v>-0.35581786055497533</v>
      </c>
      <c r="Y474" s="23">
        <f ca="1">SQRT(Inputs!$B$38)*C474+SQRT(1-Inputs!$B$38)*_xlfn.NORM.S.INV(RAND())</f>
        <v>0.10454720490305019</v>
      </c>
      <c r="Z474" s="23">
        <f ca="1">SQRT(Inputs!$B$38)*D474+SQRT(1-Inputs!$B$38)*_xlfn.NORM.S.INV(RAND())</f>
        <v>-8.4390082066254646E-2</v>
      </c>
      <c r="AA474" s="23">
        <f ca="1">SQRT(Inputs!$B$38)*E474+SQRT(1-Inputs!$B$38)*_xlfn.NORM.S.INV(RAND())</f>
        <v>0.63314696107717483</v>
      </c>
      <c r="AB474" s="23">
        <f ca="1">SQRT(Inputs!$B$38)*F474+SQRT(1-Inputs!$B$38)*_xlfn.NORM.S.INV(RAND())</f>
        <v>0.56281742816343816</v>
      </c>
      <c r="AC474" s="23">
        <f ca="1">SQRT(Inputs!$B$38)*G474+SQRT(1-Inputs!$B$38)*_xlfn.NORM.S.INV(RAND())</f>
        <v>-0.81966366216287345</v>
      </c>
      <c r="AD474" s="23">
        <f ca="1">SQRT(Inputs!$B$38)*H474+SQRT(1-Inputs!$B$38)*_xlfn.NORM.S.INV(RAND())</f>
        <v>-0.46210801996877737</v>
      </c>
      <c r="AE474" s="23">
        <f ca="1">SQRT(Inputs!$B$38)*I474+SQRT(1-Inputs!$B$38)*_xlfn.NORM.S.INV(RAND())</f>
        <v>1.8637222780403266</v>
      </c>
      <c r="AF474" s="23">
        <f ca="1">SQRT(Inputs!$B$38)*J474+SQRT(1-Inputs!$B$38)*_xlfn.NORM.S.INV(RAND())</f>
        <v>0.17339039299820805</v>
      </c>
      <c r="AG474" s="23">
        <f ca="1">SQRT(Inputs!$B$38)*K474+SQRT(1-Inputs!$B$38)*_xlfn.NORM.S.INV(RAND())</f>
        <v>-0.35420388627254218</v>
      </c>
      <c r="AH474" s="23">
        <f ca="1">SQRT(Inputs!$B$38)*L474+SQRT(1-Inputs!$B$38)*_xlfn.NORM.S.INV(RAND())</f>
        <v>2.0719652517989586</v>
      </c>
      <c r="AI474" s="23">
        <f ca="1">SQRT(Inputs!$B$38)*M474+SQRT(1-Inputs!$B$38)*_xlfn.NORM.S.INV(RAND())</f>
        <v>0.78247129487470457</v>
      </c>
      <c r="AJ474" s="23">
        <f ca="1">SQRT(Inputs!$B$38)*C474+SQRT(1-Inputs!$B$38)*_xlfn.NORM.S.INV(RAND())</f>
        <v>-1.3040109875512573E-2</v>
      </c>
      <c r="AK474" s="23">
        <f ca="1">SQRT(Inputs!$B$38)*D474+SQRT(1-Inputs!$B$38)*_xlfn.NORM.S.INV(RAND())</f>
        <v>-0.42979885853141331</v>
      </c>
      <c r="AL474" s="23">
        <f ca="1">SQRT(Inputs!$B$38)*E474+SQRT(1-Inputs!$B$38)*_xlfn.NORM.S.INV(RAND())</f>
        <v>-0.7001163867169542</v>
      </c>
      <c r="AM474" s="23">
        <f ca="1">SQRT(Inputs!$B$38)*F474+SQRT(1-Inputs!$B$38)*_xlfn.NORM.S.INV(RAND())</f>
        <v>0.37454512936566026</v>
      </c>
      <c r="AN474" s="23">
        <f ca="1">SQRT(Inputs!$B$38)*G474+SQRT(1-Inputs!$B$38)*_xlfn.NORM.S.INV(RAND())</f>
        <v>0.7512446096073313</v>
      </c>
      <c r="AO474" s="23">
        <f ca="1">SQRT(Inputs!$B$38)*H474+SQRT(1-Inputs!$B$38)*_xlfn.NORM.S.INV(RAND())</f>
        <v>-1.478119448315951E-2</v>
      </c>
      <c r="AP474" s="23">
        <f ca="1">SQRT(Inputs!$B$38)*I474+SQRT(1-Inputs!$B$38)*_xlfn.NORM.S.INV(RAND())</f>
        <v>0.31767070508413253</v>
      </c>
      <c r="AQ474" s="23">
        <f ca="1">SQRT(Inputs!$B$38)*J474+SQRT(1-Inputs!$B$38)*_xlfn.NORM.S.INV(RAND())</f>
        <v>0.25885191614368575</v>
      </c>
      <c r="AR474" s="23">
        <f ca="1">SQRT(Inputs!$B$38)*K474+SQRT(1-Inputs!$B$38)*_xlfn.NORM.S.INV(RAND())</f>
        <v>-1.7432737772554274</v>
      </c>
      <c r="AS474" s="23">
        <f ca="1">SQRT(Inputs!$B$38)*L474+SQRT(1-Inputs!$B$38)*_xlfn.NORM.S.INV(RAND())</f>
        <v>0.79827186331838007</v>
      </c>
      <c r="AT474" s="23">
        <f ca="1">SQRT(Inputs!$B$38)*M474+SQRT(1-Inputs!$B$38)*_xlfn.NORM.S.INV(RAND())</f>
        <v>-0.74603268680782064</v>
      </c>
      <c r="AU474" s="15">
        <f ca="1">Inputs!$B$6*EXP($B$8-0.5*C$5^2+C$5*N474)</f>
        <v>4683.180826629824</v>
      </c>
      <c r="AV474" s="15">
        <f t="shared" ca="1" si="255"/>
        <v>5967.5011995010036</v>
      </c>
      <c r="AW474" s="15">
        <f t="shared" ca="1" si="256"/>
        <v>6678.8993564188513</v>
      </c>
      <c r="AX474" s="15">
        <f t="shared" ca="1" si="257"/>
        <v>9659.7727114587578</v>
      </c>
      <c r="AY474" s="15">
        <f t="shared" ca="1" si="258"/>
        <v>11889.977654735862</v>
      </c>
      <c r="AZ474" s="15">
        <f t="shared" ca="1" si="259"/>
        <v>15350.485254047609</v>
      </c>
      <c r="BA474" s="15">
        <f t="shared" ca="1" si="260"/>
        <v>22580.49433746198</v>
      </c>
      <c r="BB474" s="15">
        <f t="shared" ca="1" si="261"/>
        <v>25806.079955179575</v>
      </c>
      <c r="BC474" s="15">
        <f t="shared" ca="1" si="262"/>
        <v>30357.582089937521</v>
      </c>
      <c r="BD474" s="15">
        <f t="shared" ca="1" si="263"/>
        <v>46355.340295271948</v>
      </c>
      <c r="BE474" s="15">
        <f t="shared" ca="1" si="264"/>
        <v>54991.17809424211</v>
      </c>
      <c r="BF474" s="15">
        <f ca="1">Inputs!$B$13*EXP($B$9-0.5*C$6^2+C$6*Y474)</f>
        <v>14120.677240028603</v>
      </c>
      <c r="BG474" s="15">
        <f t="shared" ca="1" si="265"/>
        <v>16949.301861542404</v>
      </c>
      <c r="BH474" s="15">
        <f t="shared" ca="1" si="266"/>
        <v>23001.906069723831</v>
      </c>
      <c r="BI474" s="15">
        <f t="shared" ca="1" si="267"/>
        <v>30705.835494085695</v>
      </c>
      <c r="BJ474" s="15">
        <f t="shared" ca="1" si="268"/>
        <v>33448.453982466715</v>
      </c>
      <c r="BK474" s="15">
        <f t="shared" ca="1" si="269"/>
        <v>38548.524540434701</v>
      </c>
      <c r="BL474" s="15">
        <f t="shared" ca="1" si="270"/>
        <v>60288.195367233071</v>
      </c>
      <c r="BM474" s="15">
        <f t="shared" ca="1" si="271"/>
        <v>75720.779019216527</v>
      </c>
      <c r="BN474" s="15">
        <f t="shared" ca="1" si="272"/>
        <v>89256.892007220391</v>
      </c>
      <c r="BO474" s="15">
        <f t="shared" ca="1" si="273"/>
        <v>139728.48412838942</v>
      </c>
      <c r="BP474" s="15">
        <f t="shared" ca="1" si="274"/>
        <v>187921.99223788333</v>
      </c>
      <c r="BQ474" s="15">
        <f ca="1">Inputs!$B$20*EXP($B$10-0.5*C$7^2+C$7*AJ474)</f>
        <v>4269.7202311999345</v>
      </c>
      <c r="BR474" s="15">
        <f t="shared" ca="1" si="275"/>
        <v>5054.274382005985</v>
      </c>
      <c r="BS474" s="15">
        <f t="shared" ca="1" si="276"/>
        <v>5660.578692902176</v>
      </c>
      <c r="BT474" s="15">
        <f t="shared" ca="1" si="277"/>
        <v>8610.4995865708734</v>
      </c>
      <c r="BU474" s="15">
        <f t="shared" ca="1" si="278"/>
        <v>14311.969823398107</v>
      </c>
      <c r="BV474" s="15">
        <f t="shared" ca="1" si="279"/>
        <v>19845.879175940856</v>
      </c>
      <c r="BW474" s="15">
        <f t="shared" ca="1" si="280"/>
        <v>29619.813156094911</v>
      </c>
      <c r="BX474" s="15">
        <f t="shared" ca="1" si="281"/>
        <v>43634.657240454668</v>
      </c>
      <c r="BY474" s="15">
        <f t="shared" ca="1" si="282"/>
        <v>43799.737765878046</v>
      </c>
      <c r="BZ474" s="15">
        <f t="shared" ca="1" si="283"/>
        <v>71171.311618286389</v>
      </c>
      <c r="CA474" s="15">
        <f t="shared" ca="1" si="284"/>
        <v>87561.418958628201</v>
      </c>
      <c r="CB474" s="15">
        <f ca="1">(AU474*DCF!C$10-DCF!C$5*MAX(AU474*DCF!C$10,0)-MAX(AU474-Inputs!$B$6,0)/Inputs!$B$10)*DCF!C$6</f>
        <v>1045.0640411024453</v>
      </c>
      <c r="CC474" s="15">
        <f ca="1">(AV474*DCF!D$10-DCF!D$5*MAX(AV474*DCF!D$10,0)-MAX(AV474-AU474,0)/Inputs!$B$10)*DCF!D$6</f>
        <v>1141.3900790121643</v>
      </c>
      <c r="CD474" s="15">
        <f ca="1">(AW474*DCF!E$10-DCF!E$5*MAX(AW474*DCF!E$10,0)-MAX(AW474-AV474,0)/Inputs!$B$10)*DCF!E$6</f>
        <v>1381.8152171386291</v>
      </c>
      <c r="CE474" s="15">
        <f ca="1">(AX474*DCF!F$10-DCF!F$5*MAX(AX474*DCF!F$10,0)-MAX(AX474-AW474,0)/Inputs!$B$10)*DCF!F$6</f>
        <v>1488.4671476278882</v>
      </c>
      <c r="CF474" s="15">
        <f ca="1">(AY474*DCF!G$10-DCF!G$5*MAX(AY474*DCF!G$10,0)-MAX(AY474-AX474,0)/Inputs!$B$10)*DCF!G$6</f>
        <v>2021.1252633300148</v>
      </c>
      <c r="CG474" s="15">
        <f ca="1">(AZ474*DCF!H$10-DCF!H$5*MAX(AZ474*DCF!H$10,0)-MAX(AZ474-AY474,0)/Inputs!$B$10)*DCF!H$6</f>
        <v>2365.8325606396043</v>
      </c>
      <c r="CH474" s="15">
        <f ca="1">(BA474*DCF!I$10-DCF!I$5*MAX(BA474*DCF!I$10,0)-MAX(BA474-AZ474,0)/Inputs!$B$10)*DCF!I$6</f>
        <v>2938.6577702127934</v>
      </c>
      <c r="CI474" s="15">
        <f ca="1">(BB474*DCF!J$10-DCF!J$5*MAX(BB474*DCF!J$10,0)-MAX(BB474-BA474,0)/Inputs!$B$10)*DCF!J$6</f>
        <v>3939.5988518039471</v>
      </c>
      <c r="CJ474" s="15">
        <f ca="1">(BC474*DCF!K$10-DCF!K$5*MAX(BC474*DCF!K$10,0)-MAX(BC474-BB474,0)/Inputs!$B$10)*DCF!K$6</f>
        <v>4249.9421586342687</v>
      </c>
      <c r="CK474" s="15">
        <f ca="1">(BD474*DCF!L$10-DCF!L$5*MAX(BD474*DCF!L$10,0)-MAX(BD474-BC474,0)/Inputs!$B$10)*DCF!L$6</f>
        <v>4922.4976459236914</v>
      </c>
      <c r="CL474" s="15">
        <f ca="1">(BE474*DCF!M$10-DCF!M$5*MAX(BE474*DCF!M$10,0)-MAX(BE474-BD474,0)/Inputs!$B$10)*DCF!M$6</f>
        <v>6728.3233893423567</v>
      </c>
      <c r="CM474" s="15">
        <f ca="1">(BF474*DCF!C$28-DCF!C$5*MAX(BF474*DCF!C$28,0)-MAX(BF474-Inputs!$B$13,0)/Inputs!$B$17)*DCF!C$6</f>
        <v>3678.2038528755988</v>
      </c>
      <c r="CN474" s="15">
        <f ca="1">(BG474*DCF!D$28-DCF!D$5*MAX(BG474*DCF!D$28,0)-MAX(BG474-BF474,0)/Inputs!$B$17)*DCF!D$6</f>
        <v>4388.484990566496</v>
      </c>
      <c r="CO474" s="15">
        <f ca="1">(BH474*DCF!E$28-DCF!E$5*MAX(BH474*DCF!E$28,0)-MAX(BH474-BG474,0)/Inputs!$B$17)*DCF!E$6</f>
        <v>5321.6644044318982</v>
      </c>
      <c r="CP474" s="15">
        <f ca="1">(BI474*DCF!F$28-DCF!F$5*MAX(BI474*DCF!F$28,0)-MAX(BI474-BH474,0)/Inputs!$B$17)*DCF!F$6</f>
        <v>6933.2033968556361</v>
      </c>
      <c r="CQ474" s="15">
        <f ca="1">(BJ474*DCF!G$28-DCF!G$5*MAX(BJ474*DCF!G$28,0)-MAX(BJ474-BI474,0)/Inputs!$B$17)*DCF!G$6</f>
        <v>8217.1738224568435</v>
      </c>
      <c r="CR474" s="15">
        <f ca="1">(BK474*DCF!H$28-DCF!H$5*MAX(BK474*DCF!H$28,0)-MAX(BK474-BJ474,0)/Inputs!$B$17)*DCF!H$6</f>
        <v>8741.0675756238415</v>
      </c>
      <c r="CS474" s="15">
        <f ca="1">(BL474*DCF!I$28-DCF!I$5*MAX(BL474*DCF!I$28,0)-MAX(BL474-BK474,0)/Inputs!$B$17)*DCF!I$6</f>
        <v>11056.643000072183</v>
      </c>
      <c r="CT474" s="15">
        <f ca="1">(BM474*DCF!J$28-DCF!J$5*MAX(BM474*DCF!J$28,0)-MAX(BM474-BL474,0)/Inputs!$B$17)*DCF!J$6</f>
        <v>14845.785263498832</v>
      </c>
      <c r="CU474" s="15">
        <f ca="1">(BN474*DCF!K$28-DCF!K$5*MAX(BN474*DCF!K$28,0)-MAX(BN474-BM474,0)/Inputs!$B$17)*DCF!K$6</f>
        <v>17191.565480642668</v>
      </c>
      <c r="CV474" s="15">
        <f ca="1">(BO474*DCF!L$28-DCF!L$5*MAX(BO474*DCF!L$28,0)-MAX(BO474-BN474,0)/Inputs!$B$17)*DCF!L$6</f>
        <v>22167.820657669221</v>
      </c>
      <c r="CW474" s="15">
        <f ca="1">(BP474*DCF!M$28-DCF!M$5*MAX(BP474*DCF!M$28,0)-MAX(BP474-BO474,0)/Inputs!$B$17)*DCF!M$6</f>
        <v>30320.055794428525</v>
      </c>
      <c r="CX474" s="15">
        <f ca="1">(BQ474*DCF!C$46-DCF!C$5*MAX(BQ474*DCF!C$46,0)-MAX(BQ474-Inputs!$B$20,0)/Inputs!$B$24)*DCF!C$6</f>
        <v>-1479.7137860507628</v>
      </c>
      <c r="CY474" s="15">
        <f ca="1">(BR474*DCF!D$46-DCF!D$5*MAX(BR474*DCF!D$46,0)-MAX(BR474-BQ474,0)/Inputs!$B$24)*DCF!D$6</f>
        <v>-1197.4095135643988</v>
      </c>
      <c r="CZ474" s="15">
        <f ca="1">(BS474*DCF!E$46-DCF!E$5*MAX(BS474*DCF!E$46,0)-MAX(BS474-BR474,0)/Inputs!$B$24)*DCF!E$6</f>
        <v>-908.36175430423089</v>
      </c>
      <c r="DA474" s="15">
        <f ca="1">(BT474*DCF!F$46-DCF!F$5*MAX(BT474*DCF!F$46,0)-MAX(BT474-BS474,0)/Inputs!$B$24)*DCF!F$6</f>
        <v>-1701.2304711232075</v>
      </c>
      <c r="DB474" s="15">
        <f ca="1">(BU474*DCF!G$46-DCF!G$5*MAX(BU474*DCF!G$46,0)-MAX(BU474-BT474,0)/Inputs!$B$24)*DCF!G$6</f>
        <v>-2399.2883282307985</v>
      </c>
      <c r="DC474" s="15">
        <f ca="1">(BV474*DCF!H$46-DCF!H$5*MAX(BV474*DCF!H$46,0)-MAX(BV474-BU474,0)/Inputs!$B$24)*DCF!H$6</f>
        <v>-1719.6284244775013</v>
      </c>
      <c r="DD474" s="15">
        <f ca="1">(BW474*DCF!I$46-DCF!I$5*MAX(BW474*DCF!I$46,0)-MAX(BW474-BV474,0)/Inputs!$B$24)*DCF!I$6</f>
        <v>-2121.6372710928649</v>
      </c>
      <c r="DE474" s="15">
        <f ca="1">(BX474*DCF!J$46-DCF!J$5*MAX(BX474*DCF!J$46,0)-MAX(BX474-BW474,0)/Inputs!$B$24)*DCF!J$6</f>
        <v>-1886.1545095228862</v>
      </c>
      <c r="DF474" s="15">
        <f ca="1">(BY474*DCF!K$46-DCF!K$5*MAX(BY474*DCF!K$46,0)-MAX(BY474-BX474,0)/Inputs!$B$24)*DCF!K$6</f>
        <v>2461.5466972964869</v>
      </c>
      <c r="DG474" s="15">
        <f ca="1">(BZ474*DCF!L$46-DCF!L$5*MAX(BZ474*DCF!L$46,0)-MAX(BZ474-BY474,0)/Inputs!$B$24)*DCF!L$6</f>
        <v>-1274.5343204875544</v>
      </c>
      <c r="DH474" s="15">
        <f ca="1">(CA474*DCF!M$46-DCF!M$5*MAX(CA474*DCF!M$46,0)-MAX(CA474-BZ474,0)/Inputs!$B$24)*DCF!M$6</f>
        <v>3438.0179863932804</v>
      </c>
      <c r="DI474" s="15">
        <f ca="1">SUM(CB474:CL474)+BE474*DCF!M$10*(1+Inputs!$B$30)*(1-Inputs!$B$33)*(1-Inputs!$B$30/Inputs!$B$31)/(Inputs!$B$29-Inputs!$B$30)*DCF!M$6</f>
        <v>185263.88994409234</v>
      </c>
      <c r="DJ474" s="15">
        <f ca="1">SUM(CM474:CW474)+BP474*DCF!M$28*(1+Inputs!$B$30)*(1-Inputs!$B$33)*(1-Inputs!$B$30/Inputs!$B$31)/(Inputs!$B$29-Inputs!$B$30)*DCF!M$6</f>
        <v>830180.85411794321</v>
      </c>
      <c r="DK474" s="15">
        <f ca="1">SUM(CX474:DH474)+CA474*DCF!M$46*(1+Inputs!$B$30)*(1-Inputs!$B$33)*(1-Inputs!$B$30/Inputs!$B$31)/(Inputs!$B$29-Inputs!$B$30)*DCF!M$6</f>
        <v>126591.93232803486</v>
      </c>
      <c r="DM474" s="15">
        <f ca="1">DI474+DJ474+DK474+Inputs!$B$34+Inputs!$B$36-Inputs!$B$35</f>
        <v>1218887.6763900705</v>
      </c>
    </row>
    <row r="475" spans="1:117" x14ac:dyDescent="0.75">
      <c r="A475" s="11">
        <v>462</v>
      </c>
      <c r="C475" s="23">
        <f t="shared" ca="1" si="286"/>
        <v>1.3206901802991471</v>
      </c>
      <c r="D475" s="23">
        <f t="shared" ca="1" si="286"/>
        <v>-0.82488934611155551</v>
      </c>
      <c r="E475" s="23">
        <f t="shared" ca="1" si="286"/>
        <v>0.77775012587083636</v>
      </c>
      <c r="F475" s="23">
        <f t="shared" ca="1" si="286"/>
        <v>1.2342595416425852</v>
      </c>
      <c r="G475" s="23">
        <f t="shared" ca="1" si="286"/>
        <v>-2.4161350267788324E-2</v>
      </c>
      <c r="H475" s="23">
        <f t="shared" ca="1" si="286"/>
        <v>-1.1210759529664405</v>
      </c>
      <c r="I475" s="23">
        <f t="shared" ca="1" si="286"/>
        <v>-0.33749845230180758</v>
      </c>
      <c r="J475" s="23">
        <f t="shared" ca="1" si="286"/>
        <v>1.0253885431798755</v>
      </c>
      <c r="K475" s="23">
        <f t="shared" ca="1" si="286"/>
        <v>0.13432428720702883</v>
      </c>
      <c r="L475" s="23">
        <f t="shared" ca="1" si="286"/>
        <v>-0.11147270314400697</v>
      </c>
      <c r="M475" s="23">
        <f t="shared" ca="1" si="286"/>
        <v>-6.4457415281371069E-2</v>
      </c>
      <c r="N475" s="23">
        <f ca="1">SQRT(Inputs!$B$38)*C475+SQRT(1-Inputs!$B$38)*_xlfn.NORM.S.INV(RAND())</f>
        <v>1.1595987173381599</v>
      </c>
      <c r="O475" s="23">
        <f ca="1">SQRT(Inputs!$B$38)*D475+SQRT(1-Inputs!$B$38)*_xlfn.NORM.S.INV(RAND())</f>
        <v>-0.46664994724760456</v>
      </c>
      <c r="P475" s="23">
        <f ca="1">SQRT(Inputs!$B$38)*E475+SQRT(1-Inputs!$B$38)*_xlfn.NORM.S.INV(RAND())</f>
        <v>-1.3749065399486393E-2</v>
      </c>
      <c r="Q475" s="23">
        <f ca="1">SQRT(Inputs!$B$38)*F475+SQRT(1-Inputs!$B$38)*_xlfn.NORM.S.INV(RAND())</f>
        <v>0.52017392872371948</v>
      </c>
      <c r="R475" s="23">
        <f ca="1">SQRT(Inputs!$B$38)*G475+SQRT(1-Inputs!$B$38)*_xlfn.NORM.S.INV(RAND())</f>
        <v>2.6368331430567729</v>
      </c>
      <c r="S475" s="23">
        <f ca="1">SQRT(Inputs!$B$38)*H475+SQRT(1-Inputs!$B$38)*_xlfn.NORM.S.INV(RAND())</f>
        <v>-1.7133946975101764</v>
      </c>
      <c r="T475" s="23">
        <f ca="1">SQRT(Inputs!$B$38)*I475+SQRT(1-Inputs!$B$38)*_xlfn.NORM.S.INV(RAND())</f>
        <v>-0.87813530154071728</v>
      </c>
      <c r="U475" s="23">
        <f ca="1">SQRT(Inputs!$B$38)*J475+SQRT(1-Inputs!$B$38)*_xlfn.NORM.S.INV(RAND())</f>
        <v>0.51105397360457183</v>
      </c>
      <c r="V475" s="23">
        <f ca="1">SQRT(Inputs!$B$38)*K475+SQRT(1-Inputs!$B$38)*_xlfn.NORM.S.INV(RAND())</f>
        <v>1.7752323312485527</v>
      </c>
      <c r="W475" s="23">
        <f ca="1">SQRT(Inputs!$B$38)*L475+SQRT(1-Inputs!$B$38)*_xlfn.NORM.S.INV(RAND())</f>
        <v>-1.6292436001661823</v>
      </c>
      <c r="X475" s="23">
        <f ca="1">SQRT(Inputs!$B$38)*M475+SQRT(1-Inputs!$B$38)*_xlfn.NORM.S.INV(RAND())</f>
        <v>0.4462428864503874</v>
      </c>
      <c r="Y475" s="23">
        <f ca="1">SQRT(Inputs!$B$38)*C475+SQRT(1-Inputs!$B$38)*_xlfn.NORM.S.INV(RAND())</f>
        <v>0.15572758100603745</v>
      </c>
      <c r="Z475" s="23">
        <f ca="1">SQRT(Inputs!$B$38)*D475+SQRT(1-Inputs!$B$38)*_xlfn.NORM.S.INV(RAND())</f>
        <v>-0.63456257470222033</v>
      </c>
      <c r="AA475" s="23">
        <f ca="1">SQRT(Inputs!$B$38)*E475+SQRT(1-Inputs!$B$38)*_xlfn.NORM.S.INV(RAND())</f>
        <v>-0.90750516153816185</v>
      </c>
      <c r="AB475" s="23">
        <f ca="1">SQRT(Inputs!$B$38)*F475+SQRT(1-Inputs!$B$38)*_xlfn.NORM.S.INV(RAND())</f>
        <v>0.78606953966169479</v>
      </c>
      <c r="AC475" s="23">
        <f ca="1">SQRT(Inputs!$B$38)*G475+SQRT(1-Inputs!$B$38)*_xlfn.NORM.S.INV(RAND())</f>
        <v>-0.74922944958711091</v>
      </c>
      <c r="AD475" s="23">
        <f ca="1">SQRT(Inputs!$B$38)*H475+SQRT(1-Inputs!$B$38)*_xlfn.NORM.S.INV(RAND())</f>
        <v>-1.2677911835941604</v>
      </c>
      <c r="AE475" s="23">
        <f ca="1">SQRT(Inputs!$B$38)*I475+SQRT(1-Inputs!$B$38)*_xlfn.NORM.S.INV(RAND())</f>
        <v>0.41403557540437064</v>
      </c>
      <c r="AF475" s="23">
        <f ca="1">SQRT(Inputs!$B$38)*J475+SQRT(1-Inputs!$B$38)*_xlfn.NORM.S.INV(RAND())</f>
        <v>2.0961451083789431</v>
      </c>
      <c r="AG475" s="23">
        <f ca="1">SQRT(Inputs!$B$38)*K475+SQRT(1-Inputs!$B$38)*_xlfn.NORM.S.INV(RAND())</f>
        <v>-0.85103010693085646</v>
      </c>
      <c r="AH475" s="23">
        <f ca="1">SQRT(Inputs!$B$38)*L475+SQRT(1-Inputs!$B$38)*_xlfn.NORM.S.INV(RAND())</f>
        <v>0.35355726313681307</v>
      </c>
      <c r="AI475" s="23">
        <f ca="1">SQRT(Inputs!$B$38)*M475+SQRT(1-Inputs!$B$38)*_xlfn.NORM.S.INV(RAND())</f>
        <v>0.99806280747271903</v>
      </c>
      <c r="AJ475" s="23">
        <f ca="1">SQRT(Inputs!$B$38)*C475+SQRT(1-Inputs!$B$38)*_xlfn.NORM.S.INV(RAND())</f>
        <v>0.71466350846071258</v>
      </c>
      <c r="AK475" s="23">
        <f ca="1">SQRT(Inputs!$B$38)*D475+SQRT(1-Inputs!$B$38)*_xlfn.NORM.S.INV(RAND())</f>
        <v>-0.97125503834944893</v>
      </c>
      <c r="AL475" s="23">
        <f ca="1">SQRT(Inputs!$B$38)*E475+SQRT(1-Inputs!$B$38)*_xlfn.NORM.S.INV(RAND())</f>
        <v>1.1477973287941701E-2</v>
      </c>
      <c r="AM475" s="23">
        <f ca="1">SQRT(Inputs!$B$38)*F475+SQRT(1-Inputs!$B$38)*_xlfn.NORM.S.INV(RAND())</f>
        <v>0.87063165682112498</v>
      </c>
      <c r="AN475" s="23">
        <f ca="1">SQRT(Inputs!$B$38)*G475+SQRT(1-Inputs!$B$38)*_xlfn.NORM.S.INV(RAND())</f>
        <v>1.0113114119615148</v>
      </c>
      <c r="AO475" s="23">
        <f ca="1">SQRT(Inputs!$B$38)*H475+SQRT(1-Inputs!$B$38)*_xlfn.NORM.S.INV(RAND())</f>
        <v>-1.1371759591377646</v>
      </c>
      <c r="AP475" s="23">
        <f ca="1">SQRT(Inputs!$B$38)*I475+SQRT(1-Inputs!$B$38)*_xlfn.NORM.S.INV(RAND())</f>
        <v>0.11478487053258926</v>
      </c>
      <c r="AQ475" s="23">
        <f ca="1">SQRT(Inputs!$B$38)*J475+SQRT(1-Inputs!$B$38)*_xlfn.NORM.S.INV(RAND())</f>
        <v>-1.5872853449919884</v>
      </c>
      <c r="AR475" s="23">
        <f ca="1">SQRT(Inputs!$B$38)*K475+SQRT(1-Inputs!$B$38)*_xlfn.NORM.S.INV(RAND())</f>
        <v>0.59729910020419796</v>
      </c>
      <c r="AS475" s="23">
        <f ca="1">SQRT(Inputs!$B$38)*L475+SQRT(1-Inputs!$B$38)*_xlfn.NORM.S.INV(RAND())</f>
        <v>0.19137014121919294</v>
      </c>
      <c r="AT475" s="23">
        <f ca="1">SQRT(Inputs!$B$38)*M475+SQRT(1-Inputs!$B$38)*_xlfn.NORM.S.INV(RAND())</f>
        <v>-0.18913620251568264</v>
      </c>
      <c r="AU475" s="15">
        <f ca="1">Inputs!$B$6*EXP($B$8-0.5*C$5^2+C$5*N475)</f>
        <v>5986.8473080696867</v>
      </c>
      <c r="AV475" s="15">
        <f t="shared" ca="1" si="255"/>
        <v>6804.1679101994378</v>
      </c>
      <c r="AW475" s="15">
        <f t="shared" ca="1" si="256"/>
        <v>8281.105594310724</v>
      </c>
      <c r="AX475" s="15">
        <f t="shared" ca="1" si="257"/>
        <v>10789.261065808962</v>
      </c>
      <c r="AY475" s="15">
        <f t="shared" ca="1" si="258"/>
        <v>17940.737957858462</v>
      </c>
      <c r="AZ475" s="15">
        <f t="shared" ca="1" si="259"/>
        <v>18169.146382421346</v>
      </c>
      <c r="BA475" s="15">
        <f t="shared" ca="1" si="260"/>
        <v>20282.020192761425</v>
      </c>
      <c r="BB475" s="15">
        <f t="shared" ca="1" si="261"/>
        <v>26135.909518848206</v>
      </c>
      <c r="BC475" s="15">
        <f t="shared" ca="1" si="262"/>
        <v>37993.164777596699</v>
      </c>
      <c r="BD475" s="15">
        <f t="shared" ca="1" si="263"/>
        <v>39966.243825192447</v>
      </c>
      <c r="BE475" s="15">
        <f t="shared" ca="1" si="264"/>
        <v>51004.986966081342</v>
      </c>
      <c r="BF475" s="15">
        <f ca="1">Inputs!$B$13*EXP($B$9-0.5*C$6^2+C$6*Y475)</f>
        <v>14264.680478689805</v>
      </c>
      <c r="BG475" s="15">
        <f t="shared" ca="1" si="265"/>
        <v>15504.04238396761</v>
      </c>
      <c r="BH475" s="15">
        <f t="shared" ca="1" si="266"/>
        <v>16296.048895870117</v>
      </c>
      <c r="BI475" s="15">
        <f t="shared" ca="1" si="267"/>
        <v>22514.536337107806</v>
      </c>
      <c r="BJ475" s="15">
        <f t="shared" ca="1" si="268"/>
        <v>24775.785526099902</v>
      </c>
      <c r="BK475" s="15">
        <f t="shared" ca="1" si="269"/>
        <v>25587.160320904793</v>
      </c>
      <c r="BL475" s="15">
        <f t="shared" ca="1" si="270"/>
        <v>33163.235532080187</v>
      </c>
      <c r="BM475" s="15">
        <f t="shared" ca="1" si="271"/>
        <v>52890.162799932717</v>
      </c>
      <c r="BN475" s="15">
        <f t="shared" ca="1" si="272"/>
        <v>58741.460370647139</v>
      </c>
      <c r="BO475" s="15">
        <f t="shared" ca="1" si="273"/>
        <v>75307.530902128608</v>
      </c>
      <c r="BP475" s="15">
        <f t="shared" ca="1" si="274"/>
        <v>103786.06164779533</v>
      </c>
      <c r="BQ475" s="15">
        <f ca="1">Inputs!$B$20*EXP($B$10-0.5*C$7^2+C$7*AJ475)</f>
        <v>5527.0387346369025</v>
      </c>
      <c r="BR475" s="15">
        <f t="shared" ca="1" si="275"/>
        <v>5508.9966663231871</v>
      </c>
      <c r="BS475" s="15">
        <f t="shared" ca="1" si="276"/>
        <v>7568.8891699028663</v>
      </c>
      <c r="BT475" s="15">
        <f t="shared" ca="1" si="277"/>
        <v>13113.497158996512</v>
      </c>
      <c r="BU475" s="15">
        <f t="shared" ca="1" si="278"/>
        <v>23212.344834287836</v>
      </c>
      <c r="BV475" s="15">
        <f t="shared" ca="1" si="279"/>
        <v>24995.866605148698</v>
      </c>
      <c r="BW475" s="15">
        <f t="shared" ca="1" si="280"/>
        <v>35738.086037701803</v>
      </c>
      <c r="BX475" s="15">
        <f t="shared" ca="1" si="281"/>
        <v>36361.932617539147</v>
      </c>
      <c r="BY475" s="15">
        <f t="shared" ca="1" si="282"/>
        <v>57117.353248740023</v>
      </c>
      <c r="BZ475" s="15">
        <f t="shared" ca="1" si="283"/>
        <v>83013.305159381576</v>
      </c>
      <c r="CA475" s="15">
        <f t="shared" ca="1" si="284"/>
        <v>112754.45734816005</v>
      </c>
      <c r="CB475" s="15">
        <f ca="1">(AU475*DCF!C$10-DCF!C$5*MAX(AU475*DCF!C$10,0)-MAX(AU475-Inputs!$B$6,0)/Inputs!$B$10)*DCF!C$6</f>
        <v>1035.7686667231928</v>
      </c>
      <c r="CC475" s="15">
        <f ca="1">(AV475*DCF!D$10-DCF!D$5*MAX(AV475*DCF!D$10,0)-MAX(AV475-AU475,0)/Inputs!$B$10)*DCF!D$6</f>
        <v>1459.1875933570407</v>
      </c>
      <c r="CD475" s="15">
        <f ca="1">(AW475*DCF!E$10-DCF!E$5*MAX(AW475*DCF!E$10,0)-MAX(AW475-AV475,0)/Inputs!$B$10)*DCF!E$6</f>
        <v>1579.3079286912393</v>
      </c>
      <c r="CE475" s="15">
        <f ca="1">(AX475*DCF!F$10-DCF!F$5*MAX(AX475*DCF!F$10,0)-MAX(AX475-AW475,0)/Inputs!$B$10)*DCF!F$6</f>
        <v>1833.3935268500438</v>
      </c>
      <c r="CF475" s="15">
        <f ca="1">(AY475*DCF!G$10-DCF!G$5*MAX(AY475*DCF!G$10,0)-MAX(AY475-AX475,0)/Inputs!$B$10)*DCF!G$6</f>
        <v>2321.869484472626</v>
      </c>
      <c r="CG475" s="15">
        <f ca="1">(AZ475*DCF!H$10-DCF!H$5*MAX(AZ475*DCF!H$10,0)-MAX(AZ475-AY475,0)/Inputs!$B$10)*DCF!H$6</f>
        <v>3486.9947920040913</v>
      </c>
      <c r="CH475" s="15">
        <f ca="1">(BA475*DCF!I$10-DCF!I$5*MAX(BA475*DCF!I$10,0)-MAX(BA475-AZ475,0)/Inputs!$B$10)*DCF!I$6</f>
        <v>3358.1998655611828</v>
      </c>
      <c r="CI475" s="15">
        <f ca="1">(BB475*DCF!J$10-DCF!J$5*MAX(BB475*DCF!J$10,0)-MAX(BB475-BA475,0)/Inputs!$B$10)*DCF!J$6</f>
        <v>3597.9222542062844</v>
      </c>
      <c r="CJ475" s="15">
        <f ca="1">(BC475*DCF!K$10-DCF!K$5*MAX(BC475*DCF!K$10,0)-MAX(BC475-BB475,0)/Inputs!$B$10)*DCF!K$6</f>
        <v>4456.4541198194274</v>
      </c>
      <c r="CK475" s="15">
        <f ca="1">(BD475*DCF!L$10-DCF!L$5*MAX(BD475*DCF!L$10,0)-MAX(BD475-BC475,0)/Inputs!$B$10)*DCF!L$6</f>
        <v>5772.5184978389407</v>
      </c>
      <c r="CL475" s="15">
        <f ca="1">(BE475*DCF!M$10-DCF!M$5*MAX(BE475*DCF!M$10,0)-MAX(BE475-BD475,0)/Inputs!$B$10)*DCF!M$6</f>
        <v>5878.7675456647248</v>
      </c>
      <c r="CM475" s="15">
        <f ca="1">(BF475*DCF!C$28-DCF!C$5*MAX(BF475*DCF!C$28,0)-MAX(BF475-Inputs!$B$13,0)/Inputs!$B$17)*DCF!C$6</f>
        <v>3688.8955979253583</v>
      </c>
      <c r="CN475" s="15">
        <f ca="1">(BG475*DCF!D$28-DCF!D$5*MAX(BG475*DCF!D$28,0)-MAX(BG475-BF475,0)/Inputs!$B$17)*DCF!D$6</f>
        <v>4301.8853456999905</v>
      </c>
      <c r="CO475" s="15">
        <f ca="1">(BH475*DCF!E$28-DCF!E$5*MAX(BH475*DCF!E$28,0)-MAX(BH475-BG475,0)/Inputs!$B$17)*DCF!E$6</f>
        <v>4459.2376402846321</v>
      </c>
      <c r="CP475" s="15">
        <f ca="1">(BI475*DCF!F$28-DCF!F$5*MAX(BI475*DCF!F$28,0)-MAX(BI475-BH475,0)/Inputs!$B$17)*DCF!F$6</f>
        <v>4979.9296338501163</v>
      </c>
      <c r="CQ475" s="15">
        <f ca="1">(BJ475*DCF!G$28-DCF!G$5*MAX(BJ475*DCF!G$28,0)-MAX(BJ475-BI475,0)/Inputs!$B$17)*DCF!G$6</f>
        <v>6047.9457529156798</v>
      </c>
      <c r="CR475" s="15">
        <f ca="1">(BK475*DCF!H$28-DCF!H$5*MAX(BK475*DCF!H$28,0)-MAX(BK475-BJ475,0)/Inputs!$B$17)*DCF!H$6</f>
        <v>6201.9221704897473</v>
      </c>
      <c r="CS475" s="15">
        <f ca="1">(BL475*DCF!I$28-DCF!I$5*MAX(BL475*DCF!I$28,0)-MAX(BL475-BK475,0)/Inputs!$B$17)*DCF!I$6</f>
        <v>6711.0365010959185</v>
      </c>
      <c r="CT475" s="15">
        <f ca="1">(BM475*DCF!J$28-DCF!J$5*MAX(BM475*DCF!J$28,0)-MAX(BM475-BL475,0)/Inputs!$B$17)*DCF!J$6</f>
        <v>9183.2676468885693</v>
      </c>
      <c r="CU475" s="15">
        <f ca="1">(BN475*DCF!K$28-DCF!K$5*MAX(BN475*DCF!K$28,0)-MAX(BN475-BM475,0)/Inputs!$B$17)*DCF!K$6</f>
        <v>11688.505498610435</v>
      </c>
      <c r="CV475" s="15">
        <f ca="1">(BO475*DCF!L$28-DCF!L$5*MAX(BO475*DCF!L$28,0)-MAX(BO475-BN475,0)/Inputs!$B$17)*DCF!L$6</f>
        <v>13150.954606206084</v>
      </c>
      <c r="CW475" s="15">
        <f ca="1">(BP475*DCF!M$28-DCF!M$5*MAX(BP475*DCF!M$28,0)-MAX(BP475-BO475,0)/Inputs!$B$17)*DCF!M$6</f>
        <v>16550.600873484211</v>
      </c>
      <c r="CX475" s="15">
        <f ca="1">(BQ475*DCF!C$46-DCF!C$5*MAX(BQ475*DCF!C$46,0)-MAX(BQ475-Inputs!$B$20,0)/Inputs!$B$24)*DCF!C$6</f>
        <v>-2350.835151018639</v>
      </c>
      <c r="CY475" s="15">
        <f ca="1">(BR475*DCF!D$46-DCF!D$5*MAX(BR475*DCF!D$46,0)-MAX(BR475-BQ475,0)/Inputs!$B$24)*DCF!D$6</f>
        <v>-940.25725947838009</v>
      </c>
      <c r="CZ475" s="15">
        <f ca="1">(BS475*DCF!E$46-DCF!E$5*MAX(BS475*DCF!E$46,0)-MAX(BS475-BR475,0)/Inputs!$B$24)*DCF!E$6</f>
        <v>-1706.9872397332113</v>
      </c>
      <c r="DA475" s="15">
        <f ca="1">(BT475*DCF!F$46-DCF!F$5*MAX(BT475*DCF!F$46,0)-MAX(BT475-BS475,0)/Inputs!$B$24)*DCF!F$6</f>
        <v>-2973.9748202300366</v>
      </c>
      <c r="DB475" s="15">
        <f ca="1">(BU475*DCF!G$46-DCF!G$5*MAX(BU475*DCF!G$46,0)-MAX(BU475-BT475,0)/Inputs!$B$24)*DCF!G$6</f>
        <v>-4177.8702473329067</v>
      </c>
      <c r="DC475" s="15">
        <f ca="1">(BV475*DCF!H$46-DCF!H$5*MAX(BV475*DCF!H$46,0)-MAX(BV475-BU475,0)/Inputs!$B$24)*DCF!H$6</f>
        <v>-554.21846247581709</v>
      </c>
      <c r="DD475" s="15">
        <f ca="1">(BW475*DCF!I$46-DCF!I$5*MAX(BW475*DCF!I$46,0)-MAX(BW475-BV475,0)/Inputs!$B$24)*DCF!I$6</f>
        <v>-2258.2906823542012</v>
      </c>
      <c r="DE475" s="15">
        <f ca="1">(BX475*DCF!J$46-DCF!J$5*MAX(BX475*DCF!J$46,0)-MAX(BX475-BW475,0)/Inputs!$B$24)*DCF!J$6</f>
        <v>1359.8485702389255</v>
      </c>
      <c r="DF475" s="15">
        <f ca="1">(BY475*DCF!K$46-DCF!K$5*MAX(BY475*DCF!K$46,0)-MAX(BY475-BX475,0)/Inputs!$B$24)*DCF!K$6</f>
        <v>-1821.7915132812657</v>
      </c>
      <c r="DG475" s="15">
        <f ca="1">(BZ475*DCF!L$46-DCF!L$5*MAX(BZ475*DCF!L$46,0)-MAX(BZ475-BY475,0)/Inputs!$B$24)*DCF!L$6</f>
        <v>-122.01382296931719</v>
      </c>
      <c r="DH475" s="15">
        <f ca="1">(CA475*DCF!M$46-DCF!M$5*MAX(CA475*DCF!M$46,0)-MAX(CA475-BZ475,0)/Inputs!$B$24)*DCF!M$6</f>
        <v>2621.9346169272171</v>
      </c>
      <c r="DI475" s="15">
        <f ca="1">SUM(CB475:CL475)+BE475*DCF!M$10*(1+Inputs!$B$30)*(1-Inputs!$B$33)*(1-Inputs!$B$30/Inputs!$B$31)/(Inputs!$B$29-Inputs!$B$30)*DCF!M$6</f>
        <v>176727.93747292124</v>
      </c>
      <c r="DJ475" s="15">
        <f ca="1">SUM(CM475:CW475)+BP475*DCF!M$28*(1+Inputs!$B$30)*(1-Inputs!$B$33)*(1-Inputs!$B$30/Inputs!$B$31)/(Inputs!$B$29-Inputs!$B$30)*DCF!M$6</f>
        <v>472081.49059331632</v>
      </c>
      <c r="DK475" s="15">
        <f ca="1">SUM(CX475:DH475)+CA475*DCF!M$46*(1+Inputs!$B$30)*(1-Inputs!$B$33)*(1-Inputs!$B$30/Inputs!$B$31)/(Inputs!$B$29-Inputs!$B$30)*DCF!M$6</f>
        <v>161407.29166788678</v>
      </c>
      <c r="DM475" s="15">
        <f ca="1">DI475+DJ475+DK475+Inputs!$B$34+Inputs!$B$36-Inputs!$B$35</f>
        <v>887067.71973412437</v>
      </c>
    </row>
    <row r="476" spans="1:117" x14ac:dyDescent="0.75">
      <c r="A476" s="11">
        <v>463</v>
      </c>
      <c r="C476" s="23">
        <f t="shared" ca="1" si="286"/>
        <v>-1.7900749387706876</v>
      </c>
      <c r="D476" s="23">
        <f t="shared" ca="1" si="286"/>
        <v>-0.64483755428708367</v>
      </c>
      <c r="E476" s="23">
        <f t="shared" ca="1" si="286"/>
        <v>1.7187670672538944</v>
      </c>
      <c r="F476" s="23">
        <f t="shared" ca="1" si="286"/>
        <v>-1.2022483691663057</v>
      </c>
      <c r="G476" s="23">
        <f t="shared" ca="1" si="286"/>
        <v>-0.22266903163756363</v>
      </c>
      <c r="H476" s="23">
        <f t="shared" ca="1" si="286"/>
        <v>1.6800730647532098</v>
      </c>
      <c r="I476" s="23">
        <f t="shared" ca="1" si="286"/>
        <v>-0.13777885558006045</v>
      </c>
      <c r="J476" s="23">
        <f t="shared" ca="1" si="286"/>
        <v>0.21793783312642132</v>
      </c>
      <c r="K476" s="23">
        <f t="shared" ca="1" si="286"/>
        <v>-0.19241486284272749</v>
      </c>
      <c r="L476" s="23">
        <f t="shared" ca="1" si="286"/>
        <v>-2.2648148773573311</v>
      </c>
      <c r="M476" s="23">
        <f t="shared" ca="1" si="286"/>
        <v>-0.46104057894167133</v>
      </c>
      <c r="N476" s="23">
        <f ca="1">SQRT(Inputs!$B$38)*C476+SQRT(1-Inputs!$B$38)*_xlfn.NORM.S.INV(RAND())</f>
        <v>-1.3147556891347794</v>
      </c>
      <c r="O476" s="23">
        <f ca="1">SQRT(Inputs!$B$38)*D476+SQRT(1-Inputs!$B$38)*_xlfn.NORM.S.INV(RAND())</f>
        <v>-0.41809451886371596</v>
      </c>
      <c r="P476" s="23">
        <f ca="1">SQRT(Inputs!$B$38)*E476+SQRT(1-Inputs!$B$38)*_xlfn.NORM.S.INV(RAND())</f>
        <v>1.2726290086254775</v>
      </c>
      <c r="Q476" s="23">
        <f ca="1">SQRT(Inputs!$B$38)*F476+SQRT(1-Inputs!$B$38)*_xlfn.NORM.S.INV(RAND())</f>
        <v>-0.94313297025793097</v>
      </c>
      <c r="R476" s="23">
        <f ca="1">SQRT(Inputs!$B$38)*G476+SQRT(1-Inputs!$B$38)*_xlfn.NORM.S.INV(RAND())</f>
        <v>-0.47689793738221375</v>
      </c>
      <c r="S476" s="23">
        <f ca="1">SQRT(Inputs!$B$38)*H476+SQRT(1-Inputs!$B$38)*_xlfn.NORM.S.INV(RAND())</f>
        <v>0.36190527152214791</v>
      </c>
      <c r="T476" s="23">
        <f ca="1">SQRT(Inputs!$B$38)*I476+SQRT(1-Inputs!$B$38)*_xlfn.NORM.S.INV(RAND())</f>
        <v>-0.6267193599945482</v>
      </c>
      <c r="U476" s="23">
        <f ca="1">SQRT(Inputs!$B$38)*J476+SQRT(1-Inputs!$B$38)*_xlfn.NORM.S.INV(RAND())</f>
        <v>-1.1933224543727985</v>
      </c>
      <c r="V476" s="23">
        <f ca="1">SQRT(Inputs!$B$38)*K476+SQRT(1-Inputs!$B$38)*_xlfn.NORM.S.INV(RAND())</f>
        <v>-0.56635165334600412</v>
      </c>
      <c r="W476" s="23">
        <f ca="1">SQRT(Inputs!$B$38)*L476+SQRT(1-Inputs!$B$38)*_xlfn.NORM.S.INV(RAND())</f>
        <v>-1.8857554039086009</v>
      </c>
      <c r="X476" s="23">
        <f ca="1">SQRT(Inputs!$B$38)*M476+SQRT(1-Inputs!$B$38)*_xlfn.NORM.S.INV(RAND())</f>
        <v>1.2633134102867878</v>
      </c>
      <c r="Y476" s="23">
        <f ca="1">SQRT(Inputs!$B$38)*C476+SQRT(1-Inputs!$B$38)*_xlfn.NORM.S.INV(RAND())</f>
        <v>-0.96882564299828511</v>
      </c>
      <c r="Z476" s="23">
        <f ca="1">SQRT(Inputs!$B$38)*D476+SQRT(1-Inputs!$B$38)*_xlfn.NORM.S.INV(RAND())</f>
        <v>0.23721328508859429</v>
      </c>
      <c r="AA476" s="23">
        <f ca="1">SQRT(Inputs!$B$38)*E476+SQRT(1-Inputs!$B$38)*_xlfn.NORM.S.INV(RAND())</f>
        <v>2.3469334121690997</v>
      </c>
      <c r="AB476" s="23">
        <f ca="1">SQRT(Inputs!$B$38)*F476+SQRT(1-Inputs!$B$38)*_xlfn.NORM.S.INV(RAND())</f>
        <v>-0.50320878719673323</v>
      </c>
      <c r="AC476" s="23">
        <f ca="1">SQRT(Inputs!$B$38)*G476+SQRT(1-Inputs!$B$38)*_xlfn.NORM.S.INV(RAND())</f>
        <v>0.62142585221514757</v>
      </c>
      <c r="AD476" s="23">
        <f ca="1">SQRT(Inputs!$B$38)*H476+SQRT(1-Inputs!$B$38)*_xlfn.NORM.S.INV(RAND())</f>
        <v>0.58945006089437035</v>
      </c>
      <c r="AE476" s="23">
        <f ca="1">SQRT(Inputs!$B$38)*I476+SQRT(1-Inputs!$B$38)*_xlfn.NORM.S.INV(RAND())</f>
        <v>-0.61833906835601093</v>
      </c>
      <c r="AF476" s="23">
        <f ca="1">SQRT(Inputs!$B$38)*J476+SQRT(1-Inputs!$B$38)*_xlfn.NORM.S.INV(RAND())</f>
        <v>-1.3156009006881493</v>
      </c>
      <c r="AG476" s="23">
        <f ca="1">SQRT(Inputs!$B$38)*K476+SQRT(1-Inputs!$B$38)*_xlfn.NORM.S.INV(RAND())</f>
        <v>1.2272036514796344E-2</v>
      </c>
      <c r="AH476" s="23">
        <f ca="1">SQRT(Inputs!$B$38)*L476+SQRT(1-Inputs!$B$38)*_xlfn.NORM.S.INV(RAND())</f>
        <v>-1.0813349567378681</v>
      </c>
      <c r="AI476" s="23">
        <f ca="1">SQRT(Inputs!$B$38)*M476+SQRT(1-Inputs!$B$38)*_xlfn.NORM.S.INV(RAND())</f>
        <v>-0.73627481087397639</v>
      </c>
      <c r="AJ476" s="23">
        <f ca="1">SQRT(Inputs!$B$38)*C476+SQRT(1-Inputs!$B$38)*_xlfn.NORM.S.INV(RAND())</f>
        <v>1.2638947649293186E-2</v>
      </c>
      <c r="AK476" s="23">
        <f ca="1">SQRT(Inputs!$B$38)*D476+SQRT(1-Inputs!$B$38)*_xlfn.NORM.S.INV(RAND())</f>
        <v>-0.38596963472432849</v>
      </c>
      <c r="AL476" s="23">
        <f ca="1">SQRT(Inputs!$B$38)*E476+SQRT(1-Inputs!$B$38)*_xlfn.NORM.S.INV(RAND())</f>
        <v>1.3449333671774928</v>
      </c>
      <c r="AM476" s="23">
        <f ca="1">SQRT(Inputs!$B$38)*F476+SQRT(1-Inputs!$B$38)*_xlfn.NORM.S.INV(RAND())</f>
        <v>-1.8436573440440736</v>
      </c>
      <c r="AN476" s="23">
        <f ca="1">SQRT(Inputs!$B$38)*G476+SQRT(1-Inputs!$B$38)*_xlfn.NORM.S.INV(RAND())</f>
        <v>0.66375692068896652</v>
      </c>
      <c r="AO476" s="23">
        <f ca="1">SQRT(Inputs!$B$38)*H476+SQRT(1-Inputs!$B$38)*_xlfn.NORM.S.INV(RAND())</f>
        <v>1.7501626421412526</v>
      </c>
      <c r="AP476" s="23">
        <f ca="1">SQRT(Inputs!$B$38)*I476+SQRT(1-Inputs!$B$38)*_xlfn.NORM.S.INV(RAND())</f>
        <v>-9.3267834469771688E-3</v>
      </c>
      <c r="AQ476" s="23">
        <f ca="1">SQRT(Inputs!$B$38)*J476+SQRT(1-Inputs!$B$38)*_xlfn.NORM.S.INV(RAND())</f>
        <v>0.36107168024531333</v>
      </c>
      <c r="AR476" s="23">
        <f ca="1">SQRT(Inputs!$B$38)*K476+SQRT(1-Inputs!$B$38)*_xlfn.NORM.S.INV(RAND())</f>
        <v>-0.25519969340953358</v>
      </c>
      <c r="AS476" s="23">
        <f ca="1">SQRT(Inputs!$B$38)*L476+SQRT(1-Inputs!$B$38)*_xlfn.NORM.S.INV(RAND())</f>
        <v>-0.64957515100802177</v>
      </c>
      <c r="AT476" s="23">
        <f ca="1">SQRT(Inputs!$B$38)*M476+SQRT(1-Inputs!$B$38)*_xlfn.NORM.S.INV(RAND())</f>
        <v>0.76966210936522783</v>
      </c>
      <c r="AU476" s="15">
        <f ca="1">Inputs!$B$6*EXP($B$8-0.5*C$5^2+C$5*N476)</f>
        <v>4010.9719380967408</v>
      </c>
      <c r="AV476" s="15">
        <f t="shared" ca="1" si="255"/>
        <v>4591.2081235360383</v>
      </c>
      <c r="AW476" s="15">
        <f t="shared" ca="1" si="256"/>
        <v>6646.5139663011541</v>
      </c>
      <c r="AX476" s="15">
        <f t="shared" ca="1" si="257"/>
        <v>7212.7633250850358</v>
      </c>
      <c r="AY476" s="15">
        <f t="shared" ca="1" si="258"/>
        <v>8337.2096510267766</v>
      </c>
      <c r="AZ476" s="15">
        <f t="shared" ca="1" si="259"/>
        <v>10611.202989405901</v>
      </c>
      <c r="BA476" s="15">
        <f t="shared" ca="1" si="260"/>
        <v>12160.990537540178</v>
      </c>
      <c r="BB476" s="15">
        <f t="shared" ca="1" si="261"/>
        <v>13210.974353733753</v>
      </c>
      <c r="BC476" s="15">
        <f t="shared" ca="1" si="262"/>
        <v>15319.263516611934</v>
      </c>
      <c r="BD476" s="15">
        <f t="shared" ca="1" si="263"/>
        <v>15732.797717279882</v>
      </c>
      <c r="BE476" s="15">
        <f t="shared" ca="1" si="264"/>
        <v>21629.428531997775</v>
      </c>
      <c r="BF476" s="15">
        <f ca="1">Inputs!$B$13*EXP($B$9-0.5*C$6^2+C$6*Y476)</f>
        <v>11414.066589168839</v>
      </c>
      <c r="BG476" s="15">
        <f t="shared" ca="1" si="265"/>
        <v>14519.064161724025</v>
      </c>
      <c r="BH476" s="15">
        <f t="shared" ca="1" si="266"/>
        <v>26181.607345184781</v>
      </c>
      <c r="BI476" s="15">
        <f t="shared" ca="1" si="267"/>
        <v>29661.520242725121</v>
      </c>
      <c r="BJ476" s="15">
        <f t="shared" ca="1" si="268"/>
        <v>39770.683925475387</v>
      </c>
      <c r="BK476" s="15">
        <f t="shared" ca="1" si="269"/>
        <v>52889.504031944765</v>
      </c>
      <c r="BL476" s="15">
        <f t="shared" ca="1" si="270"/>
        <v>59965.476929689867</v>
      </c>
      <c r="BM476" s="15">
        <f t="shared" ca="1" si="271"/>
        <v>62596.634756587184</v>
      </c>
      <c r="BN476" s="15">
        <f t="shared" ca="1" si="272"/>
        <v>77099.32326566703</v>
      </c>
      <c r="BO476" s="15">
        <f t="shared" ca="1" si="273"/>
        <v>83657.96578928885</v>
      </c>
      <c r="BP476" s="15">
        <f t="shared" ca="1" si="274"/>
        <v>94726.521348078706</v>
      </c>
      <c r="BQ476" s="15">
        <f ca="1">Inputs!$B$20*EXP($B$10-0.5*C$7^2+C$7*AJ476)</f>
        <v>4308.78612374156</v>
      </c>
      <c r="BR476" s="15">
        <f t="shared" ca="1" si="275"/>
        <v>5172.0105467914373</v>
      </c>
      <c r="BS476" s="15">
        <f t="shared" ca="1" si="276"/>
        <v>10421.777117870362</v>
      </c>
      <c r="BT476" s="15">
        <f t="shared" ca="1" si="277"/>
        <v>8859.1228254342823</v>
      </c>
      <c r="BU476" s="15">
        <f t="shared" ca="1" si="278"/>
        <v>14416.772257792834</v>
      </c>
      <c r="BV476" s="15">
        <f t="shared" ca="1" si="279"/>
        <v>29753.051884185516</v>
      </c>
      <c r="BW476" s="15">
        <f t="shared" ca="1" si="280"/>
        <v>41436.828149021632</v>
      </c>
      <c r="BX476" s="15">
        <f t="shared" ca="1" si="281"/>
        <v>62306.807973545372</v>
      </c>
      <c r="BY476" s="15">
        <f t="shared" ca="1" si="282"/>
        <v>83142.180674699688</v>
      </c>
      <c r="BZ476" s="15">
        <f t="shared" ca="1" si="283"/>
        <v>103528.90965748718</v>
      </c>
      <c r="CA476" s="15">
        <f t="shared" ca="1" si="284"/>
        <v>166741.00222881202</v>
      </c>
      <c r="CB476" s="15">
        <f ca="1">(AU476*DCF!C$10-DCF!C$5*MAX(AU476*DCF!C$10,0)-MAX(AU476-Inputs!$B$6,0)/Inputs!$B$10)*DCF!C$6</f>
        <v>1030.054156606639</v>
      </c>
      <c r="CC476" s="15">
        <f ca="1">(AV476*DCF!D$10-DCF!D$5*MAX(AV476*DCF!D$10,0)-MAX(AV476-AU476,0)/Inputs!$B$10)*DCF!D$6</f>
        <v>977.60046773826036</v>
      </c>
      <c r="CD476" s="15">
        <f ca="1">(AW476*DCF!E$10-DCF!E$5*MAX(AW476*DCF!E$10,0)-MAX(AW476-AV476,0)/Inputs!$B$10)*DCF!E$6</f>
        <v>1071.6342817681418</v>
      </c>
      <c r="CE476" s="15">
        <f ca="1">(AX476*DCF!F$10-DCF!F$5*MAX(AX476*DCF!F$10,0)-MAX(AX476-AW476,0)/Inputs!$B$10)*DCF!F$6</f>
        <v>1456.7122864112825</v>
      </c>
      <c r="CF476" s="15">
        <f ca="1">(AY476*DCF!G$10-DCF!G$5*MAX(AY476*DCF!G$10,0)-MAX(AY476-AX476,0)/Inputs!$B$10)*DCF!G$6</f>
        <v>1501.659397436933</v>
      </c>
      <c r="CG476" s="15">
        <f ca="1">(AZ476*DCF!H$10-DCF!H$5*MAX(AZ476*DCF!H$10,0)-MAX(AZ476-AY476,0)/Inputs!$B$10)*DCF!H$6</f>
        <v>1656.3843876671629</v>
      </c>
      <c r="CH476" s="15">
        <f ca="1">(BA476*DCF!I$10-DCF!I$5*MAX(BA476*DCF!I$10,0)-MAX(BA476-AZ476,0)/Inputs!$B$10)*DCF!I$6</f>
        <v>1967.1498793792405</v>
      </c>
      <c r="CI476" s="15">
        <f ca="1">(BB476*DCF!J$10-DCF!J$5*MAX(BB476*DCF!J$10,0)-MAX(BB476-BA476,0)/Inputs!$B$10)*DCF!J$6</f>
        <v>2107.9261078465702</v>
      </c>
      <c r="CJ476" s="15">
        <f ca="1">(BC476*DCF!K$10-DCF!K$5*MAX(BC476*DCF!K$10,0)-MAX(BC476-BB476,0)/Inputs!$B$10)*DCF!K$6</f>
        <v>2171.0270086424321</v>
      </c>
      <c r="CK476" s="15">
        <f ca="1">(BD476*DCF!L$10-DCF!L$5*MAX(BD476*DCF!L$10,0)-MAX(BD476-BC476,0)/Inputs!$B$10)*DCF!L$6</f>
        <v>2319.3284022853636</v>
      </c>
      <c r="CL476" s="15">
        <f ca="1">(BE476*DCF!M$10-DCF!M$5*MAX(BE476*DCF!M$10,0)-MAX(BE476-BD476,0)/Inputs!$B$10)*DCF!M$6</f>
        <v>2347.7765661294457</v>
      </c>
      <c r="CM476" s="15">
        <f ca="1">(BF476*DCF!C$28-DCF!C$5*MAX(BF476*DCF!C$28,0)-MAX(BF476-Inputs!$B$13,0)/Inputs!$B$17)*DCF!C$6</f>
        <v>3477.2473237239087</v>
      </c>
      <c r="CN476" s="15">
        <f ca="1">(BG476*DCF!D$28-DCF!D$5*MAX(BG476*DCF!D$28,0)-MAX(BG476-BF476,0)/Inputs!$B$17)*DCF!D$6</f>
        <v>3613.7609153757144</v>
      </c>
      <c r="CO476" s="15">
        <f ca="1">(BH476*DCF!E$28-DCF!E$5*MAX(BH476*DCF!E$28,0)-MAX(BH476-BG476,0)/Inputs!$B$17)*DCF!E$6</f>
        <v>5116.5706723744279</v>
      </c>
      <c r="CP476" s="15">
        <f ca="1">(BI476*DCF!F$28-DCF!F$5*MAX(BI476*DCF!F$28,0)-MAX(BI476-BH476,0)/Inputs!$B$17)*DCF!F$6</f>
        <v>7418.7482886578036</v>
      </c>
      <c r="CQ476" s="15">
        <f ca="1">(BJ476*DCF!G$28-DCF!G$5*MAX(BJ476*DCF!G$28,0)-MAX(BJ476-BI476,0)/Inputs!$B$17)*DCF!G$6</f>
        <v>8618.5442186786768</v>
      </c>
      <c r="CR476" s="15">
        <f ca="1">(BK476*DCF!H$28-DCF!H$5*MAX(BK476*DCF!H$28,0)-MAX(BK476-BJ476,0)/Inputs!$B$17)*DCF!H$6</f>
        <v>11041.861378751346</v>
      </c>
      <c r="CS476" s="15">
        <f ca="1">(BL476*DCF!I$28-DCF!I$5*MAX(BL476*DCF!I$28,0)-MAX(BL476-BK476,0)/Inputs!$B$17)*DCF!I$6</f>
        <v>13085.444980504401</v>
      </c>
      <c r="CT476" s="15">
        <f ca="1">(BM476*DCF!J$28-DCF!J$5*MAX(BM476*DCF!J$28,0)-MAX(BM476-BL476,0)/Inputs!$B$17)*DCF!J$6</f>
        <v>13615.376065012082</v>
      </c>
      <c r="CU476" s="15">
        <f ca="1">(BN476*DCF!K$28-DCF!K$5*MAX(BN476*DCF!K$28,0)-MAX(BN476-BM476,0)/Inputs!$B$17)*DCF!K$6</f>
        <v>14505.698181818754</v>
      </c>
      <c r="CV476" s="15">
        <f ca="1">(BO476*DCF!L$28-DCF!L$5*MAX(BO476*DCF!L$28,0)-MAX(BO476-BN476,0)/Inputs!$B$17)*DCF!L$6</f>
        <v>15949.398807096901</v>
      </c>
      <c r="CW476" s="15">
        <f ca="1">(BP476*DCF!M$28-DCF!M$5*MAX(BP476*DCF!M$28,0)-MAX(BP476-BO476,0)/Inputs!$B$17)*DCF!M$6</f>
        <v>16665.874738111666</v>
      </c>
      <c r="CX476" s="15">
        <f ca="1">(BQ476*DCF!C$46-DCF!C$5*MAX(BQ476*DCF!C$46,0)-MAX(BQ476-Inputs!$B$20,0)/Inputs!$B$24)*DCF!C$6</f>
        <v>-1506.7802243013118</v>
      </c>
      <c r="CY476" s="15">
        <f ca="1">(BR476*DCF!D$46-DCF!D$5*MAX(BR476*DCF!D$46,0)-MAX(BR476-BQ476,0)/Inputs!$B$24)*DCF!D$6</f>
        <v>-1251.0722833943121</v>
      </c>
      <c r="CZ476" s="15">
        <f ca="1">(BS476*DCF!E$46-DCF!E$5*MAX(BS476*DCF!E$46,0)-MAX(BS476-BR476,0)/Inputs!$B$24)*DCF!E$6</f>
        <v>-3301.7067483950568</v>
      </c>
      <c r="DA476" s="15">
        <f ca="1">(BT476*DCF!F$46-DCF!F$5*MAX(BT476*DCF!F$46,0)-MAX(BT476-BS476,0)/Inputs!$B$24)*DCF!F$6</f>
        <v>-645.17733579535525</v>
      </c>
      <c r="DB476" s="15">
        <f ca="1">(BU476*DCF!G$46-DCF!G$5*MAX(BU476*DCF!G$46,0)-MAX(BU476-BT476,0)/Inputs!$B$24)*DCF!G$6</f>
        <v>-2354.4351979883804</v>
      </c>
      <c r="DC476" s="15">
        <f ca="1">(BV476*DCF!H$46-DCF!H$5*MAX(BV476*DCF!H$46,0)-MAX(BV476-BU476,0)/Inputs!$B$24)*DCF!H$6</f>
        <v>-4765.6549269572306</v>
      </c>
      <c r="DD476" s="15">
        <f ca="1">(BW476*DCF!I$46-DCF!I$5*MAX(BW476*DCF!I$46,0)-MAX(BW476-BV476,0)/Inputs!$B$24)*DCF!I$6</f>
        <v>-2396.9605665296494</v>
      </c>
      <c r="DE476" s="15">
        <f ca="1">(BX476*DCF!J$46-DCF!J$5*MAX(BX476*DCF!J$46,0)-MAX(BX476-BW476,0)/Inputs!$B$24)*DCF!J$6</f>
        <v>-2920.7794373491688</v>
      </c>
      <c r="DF476" s="15">
        <f ca="1">(BY476*DCF!K$46-DCF!K$5*MAX(BY476*DCF!K$46,0)-MAX(BY476-BX476,0)/Inputs!$B$24)*DCF!K$6</f>
        <v>-354.75274376530365</v>
      </c>
      <c r="DG476" s="15">
        <f ca="1">(BZ476*DCF!L$46-DCF!L$5*MAX(BZ476*DCF!L$46,0)-MAX(BZ476-BY476,0)/Inputs!$B$24)*DCF!L$6</f>
        <v>2542.8907031268313</v>
      </c>
      <c r="DH476" s="15">
        <f ca="1">(CA476*DCF!M$46-DCF!M$5*MAX(CA476*DCF!M$46,0)-MAX(CA476-BZ476,0)/Inputs!$B$24)*DCF!M$6</f>
        <v>-143.03974973780228</v>
      </c>
      <c r="DI476" s="15">
        <f ca="1">SUM(CB476:CL476)+BE476*DCF!M$10*(1+Inputs!$B$30)*(1-Inputs!$B$33)*(1-Inputs!$B$30/Inputs!$B$31)/(Inputs!$B$29-Inputs!$B$30)*DCF!M$6</f>
        <v>78802.238566043481</v>
      </c>
      <c r="DJ476" s="15">
        <f ca="1">SUM(CM476:CW476)+BP476*DCF!M$28*(1+Inputs!$B$30)*(1-Inputs!$B$33)*(1-Inputs!$B$30/Inputs!$B$31)/(Inputs!$B$29-Inputs!$B$30)*DCF!M$6</f>
        <v>464608.74095713184</v>
      </c>
      <c r="DK476" s="15">
        <f ca="1">SUM(CX476:DH476)+CA476*DCF!M$46*(1+Inputs!$B$30)*(1-Inputs!$B$33)*(1-Inputs!$B$30/Inputs!$B$31)/(Inputs!$B$29-Inputs!$B$30)*DCF!M$6</f>
        <v>240703.87266906557</v>
      </c>
      <c r="DM476" s="15">
        <f ca="1">DI476+DJ476+DK476+Inputs!$B$34+Inputs!$B$36-Inputs!$B$35</f>
        <v>860965.85219224088</v>
      </c>
    </row>
    <row r="477" spans="1:117" x14ac:dyDescent="0.75">
      <c r="A477" s="11">
        <v>464</v>
      </c>
      <c r="C477" s="23">
        <f t="shared" ca="1" si="286"/>
        <v>1.1466057612504501</v>
      </c>
      <c r="D477" s="23">
        <f t="shared" ca="1" si="286"/>
        <v>0.12824791072506408</v>
      </c>
      <c r="E477" s="23">
        <f t="shared" ca="1" si="286"/>
        <v>1.9614637429646029</v>
      </c>
      <c r="F477" s="23">
        <f t="shared" ca="1" si="286"/>
        <v>9.8946777844630421E-2</v>
      </c>
      <c r="G477" s="23">
        <f t="shared" ca="1" si="286"/>
        <v>-0.59679296829451534</v>
      </c>
      <c r="H477" s="23">
        <f t="shared" ca="1" si="286"/>
        <v>0.67729023303338098</v>
      </c>
      <c r="I477" s="23">
        <f t="shared" ca="1" si="286"/>
        <v>1.1907596692783025</v>
      </c>
      <c r="J477" s="23">
        <f t="shared" ca="1" si="286"/>
        <v>1.4385461986764905</v>
      </c>
      <c r="K477" s="23">
        <f t="shared" ca="1" si="286"/>
        <v>-1.5432780163288979</v>
      </c>
      <c r="L477" s="23">
        <f t="shared" ca="1" si="286"/>
        <v>-0.87534324588355727</v>
      </c>
      <c r="M477" s="23">
        <f t="shared" ca="1" si="286"/>
        <v>-0.35242547047722655</v>
      </c>
      <c r="N477" s="23">
        <f ca="1">SQRT(Inputs!$B$38)*C477+SQRT(1-Inputs!$B$38)*_xlfn.NORM.S.INV(RAND())</f>
        <v>1.5667924114728087</v>
      </c>
      <c r="O477" s="23">
        <f ca="1">SQRT(Inputs!$B$38)*D477+SQRT(1-Inputs!$B$38)*_xlfn.NORM.S.INV(RAND())</f>
        <v>-0.25524992886735542</v>
      </c>
      <c r="P477" s="23">
        <f ca="1">SQRT(Inputs!$B$38)*E477+SQRT(1-Inputs!$B$38)*_xlfn.NORM.S.INV(RAND())</f>
        <v>0.27467768244284063</v>
      </c>
      <c r="Q477" s="23">
        <f ca="1">SQRT(Inputs!$B$38)*F477+SQRT(1-Inputs!$B$38)*_xlfn.NORM.S.INV(RAND())</f>
        <v>1.9511002574936955</v>
      </c>
      <c r="R477" s="23">
        <f ca="1">SQRT(Inputs!$B$38)*G477+SQRT(1-Inputs!$B$38)*_xlfn.NORM.S.INV(RAND())</f>
        <v>-0.45098356139289147</v>
      </c>
      <c r="S477" s="23">
        <f ca="1">SQRT(Inputs!$B$38)*H477+SQRT(1-Inputs!$B$38)*_xlfn.NORM.S.INV(RAND())</f>
        <v>0.21807388428977509</v>
      </c>
      <c r="T477" s="23">
        <f ca="1">SQRT(Inputs!$B$38)*I477+SQRT(1-Inputs!$B$38)*_xlfn.NORM.S.INV(RAND())</f>
        <v>-0.20147958318416681</v>
      </c>
      <c r="U477" s="23">
        <f ca="1">SQRT(Inputs!$B$38)*J477+SQRT(1-Inputs!$B$38)*_xlfn.NORM.S.INV(RAND())</f>
        <v>1.3740093679223304</v>
      </c>
      <c r="V477" s="23">
        <f ca="1">SQRT(Inputs!$B$38)*K477+SQRT(1-Inputs!$B$38)*_xlfn.NORM.S.INV(RAND())</f>
        <v>-1.0457145338115217</v>
      </c>
      <c r="W477" s="23">
        <f ca="1">SQRT(Inputs!$B$38)*L477+SQRT(1-Inputs!$B$38)*_xlfn.NORM.S.INV(RAND())</f>
        <v>-1.6832027233560689</v>
      </c>
      <c r="X477" s="23">
        <f ca="1">SQRT(Inputs!$B$38)*M477+SQRT(1-Inputs!$B$38)*_xlfn.NORM.S.INV(RAND())</f>
        <v>1.2863971915930823</v>
      </c>
      <c r="Y477" s="23">
        <f ca="1">SQRT(Inputs!$B$38)*C477+SQRT(1-Inputs!$B$38)*_xlfn.NORM.S.INV(RAND())</f>
        <v>-0.42524152123056314</v>
      </c>
      <c r="Z477" s="23">
        <f ca="1">SQRT(Inputs!$B$38)*D477+SQRT(1-Inputs!$B$38)*_xlfn.NORM.S.INV(RAND())</f>
        <v>0.792614183627394</v>
      </c>
      <c r="AA477" s="23">
        <f ca="1">SQRT(Inputs!$B$38)*E477+SQRT(1-Inputs!$B$38)*_xlfn.NORM.S.INV(RAND())</f>
        <v>1.438239375631559</v>
      </c>
      <c r="AB477" s="23">
        <f ca="1">SQRT(Inputs!$B$38)*F477+SQRT(1-Inputs!$B$38)*_xlfn.NORM.S.INV(RAND())</f>
        <v>-0.82276254928049763</v>
      </c>
      <c r="AC477" s="23">
        <f ca="1">SQRT(Inputs!$B$38)*G477+SQRT(1-Inputs!$B$38)*_xlfn.NORM.S.INV(RAND())</f>
        <v>-1.5023620952990457</v>
      </c>
      <c r="AD477" s="23">
        <f ca="1">SQRT(Inputs!$B$38)*H477+SQRT(1-Inputs!$B$38)*_xlfn.NORM.S.INV(RAND())</f>
        <v>-0.87387769533270476</v>
      </c>
      <c r="AE477" s="23">
        <f ca="1">SQRT(Inputs!$B$38)*I477+SQRT(1-Inputs!$B$38)*_xlfn.NORM.S.INV(RAND())</f>
        <v>-0.18994191965333462</v>
      </c>
      <c r="AF477" s="23">
        <f ca="1">SQRT(Inputs!$B$38)*J477+SQRT(1-Inputs!$B$38)*_xlfn.NORM.S.INV(RAND())</f>
        <v>1.3164791215998903</v>
      </c>
      <c r="AG477" s="23">
        <f ca="1">SQRT(Inputs!$B$38)*K477+SQRT(1-Inputs!$B$38)*_xlfn.NORM.S.INV(RAND())</f>
        <v>-1.9023097435173384</v>
      </c>
      <c r="AH477" s="23">
        <f ca="1">SQRT(Inputs!$B$38)*L477+SQRT(1-Inputs!$B$38)*_xlfn.NORM.S.INV(RAND())</f>
        <v>-0.51268649175818815</v>
      </c>
      <c r="AI477" s="23">
        <f ca="1">SQRT(Inputs!$B$38)*M477+SQRT(1-Inputs!$B$38)*_xlfn.NORM.S.INV(RAND())</f>
        <v>-0.5504926489825176</v>
      </c>
      <c r="AJ477" s="23">
        <f ca="1">SQRT(Inputs!$B$38)*C477+SQRT(1-Inputs!$B$38)*_xlfn.NORM.S.INV(RAND())</f>
        <v>1.7012803726473749</v>
      </c>
      <c r="AK477" s="23">
        <f ca="1">SQRT(Inputs!$B$38)*D477+SQRT(1-Inputs!$B$38)*_xlfn.NORM.S.INV(RAND())</f>
        <v>0.28087095342698587</v>
      </c>
      <c r="AL477" s="23">
        <f ca="1">SQRT(Inputs!$B$38)*E477+SQRT(1-Inputs!$B$38)*_xlfn.NORM.S.INV(RAND())</f>
        <v>0.21314425425188777</v>
      </c>
      <c r="AM477" s="23">
        <f ca="1">SQRT(Inputs!$B$38)*F477+SQRT(1-Inputs!$B$38)*_xlfn.NORM.S.INV(RAND())</f>
        <v>1.0367689155139894</v>
      </c>
      <c r="AN477" s="23">
        <f ca="1">SQRT(Inputs!$B$38)*G477+SQRT(1-Inputs!$B$38)*_xlfn.NORM.S.INV(RAND())</f>
        <v>0.24448991930887959</v>
      </c>
      <c r="AO477" s="23">
        <f ca="1">SQRT(Inputs!$B$38)*H477+SQRT(1-Inputs!$B$38)*_xlfn.NORM.S.INV(RAND())</f>
        <v>1.2565204040667339</v>
      </c>
      <c r="AP477" s="23">
        <f ca="1">SQRT(Inputs!$B$38)*I477+SQRT(1-Inputs!$B$38)*_xlfn.NORM.S.INV(RAND())</f>
        <v>0.50723833268931484</v>
      </c>
      <c r="AQ477" s="23">
        <f ca="1">SQRT(Inputs!$B$38)*J477+SQRT(1-Inputs!$B$38)*_xlfn.NORM.S.INV(RAND())</f>
        <v>1.6175718849636291</v>
      </c>
      <c r="AR477" s="23">
        <f ca="1">SQRT(Inputs!$B$38)*K477+SQRT(1-Inputs!$B$38)*_xlfn.NORM.S.INV(RAND())</f>
        <v>-1.3346769606999431</v>
      </c>
      <c r="AS477" s="23">
        <f ca="1">SQRT(Inputs!$B$38)*L477+SQRT(1-Inputs!$B$38)*_xlfn.NORM.S.INV(RAND())</f>
        <v>-5.7259214458177388E-2</v>
      </c>
      <c r="AT477" s="23">
        <f ca="1">SQRT(Inputs!$B$38)*M477+SQRT(1-Inputs!$B$38)*_xlfn.NORM.S.INV(RAND())</f>
        <v>-1.151968838834655E-2</v>
      </c>
      <c r="AU477" s="15">
        <f ca="1">Inputs!$B$6*EXP($B$8-0.5*C$5^2+C$5*N477)</f>
        <v>6394.7583259363928</v>
      </c>
      <c r="AV477" s="15">
        <f t="shared" ca="1" si="255"/>
        <v>7497.214985998934</v>
      </c>
      <c r="AW477" s="15">
        <f t="shared" ca="1" si="256"/>
        <v>9486.5602337791915</v>
      </c>
      <c r="AX477" s="15">
        <f t="shared" ca="1" si="257"/>
        <v>14779.198181967973</v>
      </c>
      <c r="AY477" s="15">
        <f t="shared" ca="1" si="258"/>
        <v>17135.007550895898</v>
      </c>
      <c r="AZ477" s="15">
        <f t="shared" ca="1" si="259"/>
        <v>21465.923183123297</v>
      </c>
      <c r="BA477" s="15">
        <f t="shared" ca="1" si="260"/>
        <v>25720.675909427409</v>
      </c>
      <c r="BB477" s="15">
        <f t="shared" ca="1" si="261"/>
        <v>36137.452849670706</v>
      </c>
      <c r="BC477" s="15">
        <f t="shared" ca="1" si="262"/>
        <v>40009.629884536953</v>
      </c>
      <c r="BD477" s="15">
        <f t="shared" ca="1" si="263"/>
        <v>41875.549366447362</v>
      </c>
      <c r="BE477" s="15">
        <f t="shared" ca="1" si="264"/>
        <v>57691.615261221377</v>
      </c>
      <c r="BF477" s="15">
        <f ca="1">Inputs!$B$13*EXP($B$9-0.5*C$6^2+C$6*Y477)</f>
        <v>12712.81834246984</v>
      </c>
      <c r="BG477" s="15">
        <f t="shared" ca="1" si="265"/>
        <v>17875.704580044236</v>
      </c>
      <c r="BH477" s="15">
        <f t="shared" ca="1" si="266"/>
        <v>27724.693461334395</v>
      </c>
      <c r="BI477" s="15">
        <f t="shared" ca="1" si="267"/>
        <v>29902.179352810686</v>
      </c>
      <c r="BJ477" s="15">
        <f t="shared" ca="1" si="268"/>
        <v>29520.244590600654</v>
      </c>
      <c r="BK477" s="15">
        <f t="shared" ca="1" si="269"/>
        <v>32166.606822032289</v>
      </c>
      <c r="BL477" s="15">
        <f t="shared" ca="1" si="270"/>
        <v>38552.064441118266</v>
      </c>
      <c r="BM477" s="15">
        <f t="shared" ca="1" si="271"/>
        <v>55808.66224765496</v>
      </c>
      <c r="BN477" s="15">
        <f t="shared" ca="1" si="272"/>
        <v>54646.026967122903</v>
      </c>
      <c r="BO477" s="15">
        <f t="shared" ca="1" si="273"/>
        <v>63346.426120417949</v>
      </c>
      <c r="BP477" s="15">
        <f t="shared" ca="1" si="274"/>
        <v>73253.373652192226</v>
      </c>
      <c r="BQ477" s="15">
        <f ca="1">Inputs!$B$20*EXP($B$10-0.5*C$7^2+C$7*AJ477)</f>
        <v>7842.738742530426</v>
      </c>
      <c r="BR477" s="15">
        <f t="shared" ca="1" si="275"/>
        <v>11634.427864850722</v>
      </c>
      <c r="BS477" s="15">
        <f t="shared" ca="1" si="276"/>
        <v>16937.863619023035</v>
      </c>
      <c r="BT477" s="15">
        <f t="shared" ca="1" si="277"/>
        <v>30652.996655674982</v>
      </c>
      <c r="BU477" s="15">
        <f t="shared" ca="1" si="278"/>
        <v>45070.366259617593</v>
      </c>
      <c r="BV477" s="15">
        <f t="shared" ca="1" si="279"/>
        <v>83224.978352559265</v>
      </c>
      <c r="BW477" s="15">
        <f t="shared" ca="1" si="280"/>
        <v>129297.56859705024</v>
      </c>
      <c r="BX477" s="15">
        <f t="shared" ca="1" si="281"/>
        <v>250113.02329368645</v>
      </c>
      <c r="BY477" s="15">
        <f t="shared" ca="1" si="282"/>
        <v>271473.27124788915</v>
      </c>
      <c r="BZ477" s="15">
        <f t="shared" ca="1" si="283"/>
        <v>376926.46654235298</v>
      </c>
      <c r="CA477" s="15">
        <f t="shared" ca="1" si="284"/>
        <v>528384.54672889714</v>
      </c>
      <c r="CB477" s="15">
        <f ca="1">(AU477*DCF!C$10-DCF!C$5*MAX(AU477*DCF!C$10,0)-MAX(AU477-Inputs!$B$6,0)/Inputs!$B$10)*DCF!C$6</f>
        <v>1032.8601884594077</v>
      </c>
      <c r="CC477" s="15">
        <f ca="1">(AV477*DCF!D$10-DCF!D$5*MAX(AV477*DCF!D$10,0)-MAX(AV477-AU477,0)/Inputs!$B$10)*DCF!D$6</f>
        <v>1558.5901576572071</v>
      </c>
      <c r="CD477" s="15">
        <f ca="1">(AW477*DCF!E$10-DCF!E$5*MAX(AW477*DCF!E$10,0)-MAX(AW477-AV477,0)/Inputs!$B$10)*DCF!E$6</f>
        <v>1742.2128127267003</v>
      </c>
      <c r="CE477" s="15">
        <f ca="1">(AX477*DCF!F$10-DCF!F$5*MAX(AX477*DCF!F$10,0)-MAX(AX477-AW477,0)/Inputs!$B$10)*DCF!F$6</f>
        <v>2125.0086726294826</v>
      </c>
      <c r="CF477" s="15">
        <f ca="1">(AY477*DCF!G$10-DCF!G$5*MAX(AY477*DCF!G$10,0)-MAX(AY477-AX477,0)/Inputs!$B$10)*DCF!G$6</f>
        <v>3077.6670871940237</v>
      </c>
      <c r="CG477" s="15">
        <f ca="1">(AZ477*DCF!H$10-DCF!H$5*MAX(AZ477*DCF!H$10,0)-MAX(AZ477-AY477,0)/Inputs!$B$10)*DCF!H$6</f>
        <v>3398.5926706913842</v>
      </c>
      <c r="CH477" s="15">
        <f ca="1">(BA477*DCF!I$10-DCF!I$5*MAX(BA477*DCF!I$10,0)-MAX(BA477-AZ477,0)/Inputs!$B$10)*DCF!I$6</f>
        <v>4000.3006753600926</v>
      </c>
      <c r="CI477" s="15">
        <f ca="1">(BB477*DCF!J$10-DCF!J$5*MAX(BB477*DCF!J$10,0)-MAX(BB477-BA477,0)/Inputs!$B$10)*DCF!J$6</f>
        <v>4622.779869027001</v>
      </c>
      <c r="CJ477" s="15">
        <f ca="1">(BC477*DCF!K$10-DCF!K$5*MAX(BC477*DCF!K$10,0)-MAX(BC477-BB477,0)/Inputs!$B$10)*DCF!K$6</f>
        <v>5898.8620135432921</v>
      </c>
      <c r="CK477" s="15">
        <f ca="1">(BD477*DCF!L$10-DCF!L$5*MAX(BD477*DCF!L$10,0)-MAX(BD477-BC477,0)/Inputs!$B$10)*DCF!L$6</f>
        <v>6074.3355476599008</v>
      </c>
      <c r="CL477" s="15">
        <f ca="1">(BE477*DCF!M$10-DCF!M$5*MAX(BE477*DCF!M$10,0)-MAX(BE477-BD477,0)/Inputs!$B$10)*DCF!M$6</f>
        <v>6251.6350350690363</v>
      </c>
      <c r="CM477" s="15">
        <f ca="1">(BF477*DCF!C$28-DCF!C$5*MAX(BF477*DCF!C$28,0)-MAX(BF477-Inputs!$B$13,0)/Inputs!$B$17)*DCF!C$6</f>
        <v>3573.6751732522976</v>
      </c>
      <c r="CN477" s="15">
        <f ca="1">(BG477*DCF!D$28-DCF!D$5*MAX(BG477*DCF!D$28,0)-MAX(BG477-BF477,0)/Inputs!$B$17)*DCF!D$6</f>
        <v>4163.3269298206978</v>
      </c>
      <c r="CO477" s="15">
        <f ca="1">(BH477*DCF!E$28-DCF!E$5*MAX(BH477*DCF!E$28,0)-MAX(BH477-BG477,0)/Inputs!$B$17)*DCF!E$6</f>
        <v>5911.0267271213479</v>
      </c>
      <c r="CP477" s="15">
        <f ca="1">(BI477*DCF!F$28-DCF!F$5*MAX(BI477*DCF!F$28,0)-MAX(BI477-BH477,0)/Inputs!$B$17)*DCF!F$6</f>
        <v>7721.2083207606929</v>
      </c>
      <c r="CQ477" s="15">
        <f ca="1">(BJ477*DCF!G$28-DCF!G$5*MAX(BJ477*DCF!G$28,0)-MAX(BJ477-BI477,0)/Inputs!$B$17)*DCF!G$6</f>
        <v>7659.2514284816643</v>
      </c>
      <c r="CR477" s="15">
        <f ca="1">(BK477*DCF!H$28-DCF!H$5*MAX(BK477*DCF!H$28,0)-MAX(BK477-BJ477,0)/Inputs!$B$17)*DCF!H$6</f>
        <v>7543.9863280748405</v>
      </c>
      <c r="CS477" s="15">
        <f ca="1">(BL477*DCF!I$28-DCF!I$5*MAX(BL477*DCF!I$28,0)-MAX(BL477-BK477,0)/Inputs!$B$17)*DCF!I$6</f>
        <v>8149.1261109571833</v>
      </c>
      <c r="CT477" s="15">
        <f ca="1">(BM477*DCF!J$28-DCF!J$5*MAX(BM477*DCF!J$28,0)-MAX(BM477-BL477,0)/Inputs!$B$17)*DCF!J$6</f>
        <v>10161.88081394931</v>
      </c>
      <c r="CU477" s="15">
        <f ca="1">(BN477*DCF!K$28-DCF!K$5*MAX(BN477*DCF!K$28,0)-MAX(BN477-BM477,0)/Inputs!$B$17)*DCF!K$6</f>
        <v>11540.324645368584</v>
      </c>
      <c r="CV477" s="15">
        <f ca="1">(BO477*DCF!L$28-DCF!L$5*MAX(BO477*DCF!L$28,0)-MAX(BO477-BN477,0)/Inputs!$B$17)*DCF!L$6</f>
        <v>11654.476972512501</v>
      </c>
      <c r="CW477" s="15">
        <f ca="1">(BP477*DCF!M$28-DCF!M$5*MAX(BP477*DCF!M$28,0)-MAX(BP477-BO477,0)/Inputs!$B$17)*DCF!M$6</f>
        <v>12747.110251191722</v>
      </c>
      <c r="CX477" s="15">
        <f ca="1">(BQ477*DCF!C$46-DCF!C$5*MAX(BQ477*DCF!C$46,0)-MAX(BQ477-Inputs!$B$20,0)/Inputs!$B$24)*DCF!C$6</f>
        <v>-3955.2462419379394</v>
      </c>
      <c r="CY477" s="15">
        <f ca="1">(BR477*DCF!D$46-DCF!D$5*MAX(BR477*DCF!D$46,0)-MAX(BR477-BQ477,0)/Inputs!$B$24)*DCF!D$6</f>
        <v>-3603.6077927816932</v>
      </c>
      <c r="CZ477" s="15">
        <f ca="1">(BS477*DCF!E$46-DCF!E$5*MAX(BS477*DCF!E$46,0)-MAX(BS477-BR477,0)/Inputs!$B$24)*DCF!E$6</f>
        <v>-4093.400237000325</v>
      </c>
      <c r="DA477" s="15">
        <f ca="1">(BT477*DCF!F$46-DCF!F$5*MAX(BT477*DCF!F$46,0)-MAX(BT477-BS477,0)/Inputs!$B$24)*DCF!F$6</f>
        <v>-7226.4585265690594</v>
      </c>
      <c r="DB477" s="15">
        <f ca="1">(BU477*DCF!G$46-DCF!G$5*MAX(BU477*DCF!G$46,0)-MAX(BU477-BT477,0)/Inputs!$B$24)*DCF!G$6</f>
        <v>-6365.7963551270504</v>
      </c>
      <c r="DC477" s="15">
        <f ca="1">(BV477*DCF!H$46-DCF!H$5*MAX(BV477*DCF!H$46,0)-MAX(BV477-BU477,0)/Inputs!$B$24)*DCF!H$6</f>
        <v>-11856.311930694688</v>
      </c>
      <c r="DD477" s="15">
        <f ca="1">(BW477*DCF!I$46-DCF!I$5*MAX(BW477*DCF!I$46,0)-MAX(BW477-BV477,0)/Inputs!$B$24)*DCF!I$6</f>
        <v>-10239.480857082695</v>
      </c>
      <c r="DE477" s="15">
        <f ca="1">(BX477*DCF!J$46-DCF!J$5*MAX(BX477*DCF!J$46,0)-MAX(BX477-BW477,0)/Inputs!$B$24)*DCF!J$6</f>
        <v>-21546.735261881196</v>
      </c>
      <c r="DF477" s="15">
        <f ca="1">(BY477*DCF!K$46-DCF!K$5*MAX(BY477*DCF!K$46,0)-MAX(BY477-BX477,0)/Inputs!$B$24)*DCF!K$6</f>
        <v>10274.766500034133</v>
      </c>
      <c r="DG477" s="15">
        <f ca="1">(BZ477*DCF!L$46-DCF!L$5*MAX(BZ477*DCF!L$46,0)-MAX(BZ477-BY477,0)/Inputs!$B$24)*DCF!L$6</f>
        <v>2190.7763271832059</v>
      </c>
      <c r="DH477" s="15">
        <f ca="1">(CA477*DCF!M$46-DCF!M$5*MAX(CA477*DCF!M$46,0)-MAX(CA477-BZ477,0)/Inputs!$B$24)*DCF!M$6</f>
        <v>9760.0237851594757</v>
      </c>
      <c r="DI477" s="15">
        <f ca="1">SUM(CB477:CL477)+BE477*DCF!M$10*(1+Inputs!$B$30)*(1-Inputs!$B$33)*(1-Inputs!$B$30/Inputs!$B$31)/(Inputs!$B$29-Inputs!$B$30)*DCF!M$6</f>
        <v>200339.3728946301</v>
      </c>
      <c r="DJ477" s="15">
        <f ca="1">SUM(CM477:CW477)+BP477*DCF!M$28*(1+Inputs!$B$30)*(1-Inputs!$B$33)*(1-Inputs!$B$30/Inputs!$B$31)/(Inputs!$B$29-Inputs!$B$30)*DCF!M$6</f>
        <v>362645.53710100485</v>
      </c>
      <c r="DK477" s="15">
        <f ca="1">SUM(CX477:DH477)+CA477*DCF!M$46*(1+Inputs!$B$30)*(1-Inputs!$B$33)*(1-Inputs!$B$30/Inputs!$B$31)/(Inputs!$B$29-Inputs!$B$30)*DCF!M$6</f>
        <v>770283.6298030836</v>
      </c>
      <c r="DM477" s="15">
        <f ca="1">DI477+DJ477+DK477+Inputs!$B$34+Inputs!$B$36-Inputs!$B$35</f>
        <v>1410119.5397987184</v>
      </c>
    </row>
    <row r="478" spans="1:117" x14ac:dyDescent="0.75">
      <c r="A478" s="11">
        <v>465</v>
      </c>
      <c r="C478" s="23">
        <f t="shared" ca="1" si="286"/>
        <v>-0.809201621287578</v>
      </c>
      <c r="D478" s="23">
        <f t="shared" ca="1" si="286"/>
        <v>-0.37137765060979139</v>
      </c>
      <c r="E478" s="23">
        <f t="shared" ca="1" si="286"/>
        <v>0.29097009412256092</v>
      </c>
      <c r="F478" s="23">
        <f t="shared" ca="1" si="286"/>
        <v>-0.7556825061199488</v>
      </c>
      <c r="G478" s="23">
        <f t="shared" ca="1" si="286"/>
        <v>-1.2919235899232433</v>
      </c>
      <c r="H478" s="23">
        <f t="shared" ca="1" si="286"/>
        <v>-0.26187010856809273</v>
      </c>
      <c r="I478" s="23">
        <f t="shared" ca="1" si="286"/>
        <v>-0.67305245845983164</v>
      </c>
      <c r="J478" s="23">
        <f t="shared" ca="1" si="286"/>
        <v>8.7666730861147169E-3</v>
      </c>
      <c r="K478" s="23">
        <f t="shared" ca="1" si="286"/>
        <v>0.35095648584573691</v>
      </c>
      <c r="L478" s="23">
        <f t="shared" ca="1" si="286"/>
        <v>-0.30710552089255033</v>
      </c>
      <c r="M478" s="23">
        <f t="shared" ca="1" si="286"/>
        <v>1.154101699439164</v>
      </c>
      <c r="N478" s="23">
        <f ca="1">SQRT(Inputs!$B$38)*C478+SQRT(1-Inputs!$B$38)*_xlfn.NORM.S.INV(RAND())</f>
        <v>-0.47827684807610604</v>
      </c>
      <c r="O478" s="23">
        <f ca="1">SQRT(Inputs!$B$38)*D478+SQRT(1-Inputs!$B$38)*_xlfn.NORM.S.INV(RAND())</f>
        <v>0.50206557119122719</v>
      </c>
      <c r="P478" s="23">
        <f ca="1">SQRT(Inputs!$B$38)*E478+SQRT(1-Inputs!$B$38)*_xlfn.NORM.S.INV(RAND())</f>
        <v>0.3123592160362807</v>
      </c>
      <c r="Q478" s="23">
        <f ca="1">SQRT(Inputs!$B$38)*F478+SQRT(1-Inputs!$B$38)*_xlfn.NORM.S.INV(RAND())</f>
        <v>-0.10775673825545246</v>
      </c>
      <c r="R478" s="23">
        <f ca="1">SQRT(Inputs!$B$38)*G478+SQRT(1-Inputs!$B$38)*_xlfn.NORM.S.INV(RAND())</f>
        <v>-1.6278791669853083</v>
      </c>
      <c r="S478" s="23">
        <f ca="1">SQRT(Inputs!$B$38)*H478+SQRT(1-Inputs!$B$38)*_xlfn.NORM.S.INV(RAND())</f>
        <v>-1.1840258825441274</v>
      </c>
      <c r="T478" s="23">
        <f ca="1">SQRT(Inputs!$B$38)*I478+SQRT(1-Inputs!$B$38)*_xlfn.NORM.S.INV(RAND())</f>
        <v>1.1458545923424843</v>
      </c>
      <c r="U478" s="23">
        <f ca="1">SQRT(Inputs!$B$38)*J478+SQRT(1-Inputs!$B$38)*_xlfn.NORM.S.INV(RAND())</f>
        <v>0.38111291670048736</v>
      </c>
      <c r="V478" s="23">
        <f ca="1">SQRT(Inputs!$B$38)*K478+SQRT(1-Inputs!$B$38)*_xlfn.NORM.S.INV(RAND())</f>
        <v>-0.88794492511327883</v>
      </c>
      <c r="W478" s="23">
        <f ca="1">SQRT(Inputs!$B$38)*L478+SQRT(1-Inputs!$B$38)*_xlfn.NORM.S.INV(RAND())</f>
        <v>0.53203661586192275</v>
      </c>
      <c r="X478" s="23">
        <f ca="1">SQRT(Inputs!$B$38)*M478+SQRT(1-Inputs!$B$38)*_xlfn.NORM.S.INV(RAND())</f>
        <v>0.66004136098509891</v>
      </c>
      <c r="Y478" s="23">
        <f ca="1">SQRT(Inputs!$B$38)*C478+SQRT(1-Inputs!$B$38)*_xlfn.NORM.S.INV(RAND())</f>
        <v>-5.0990988829215433E-2</v>
      </c>
      <c r="Z478" s="23">
        <f ca="1">SQRT(Inputs!$B$38)*D478+SQRT(1-Inputs!$B$38)*_xlfn.NORM.S.INV(RAND())</f>
        <v>0.55045923723260204</v>
      </c>
      <c r="AA478" s="23">
        <f ca="1">SQRT(Inputs!$B$38)*E478+SQRT(1-Inputs!$B$38)*_xlfn.NORM.S.INV(RAND())</f>
        <v>0.53682654437326305</v>
      </c>
      <c r="AB478" s="23">
        <f ca="1">SQRT(Inputs!$B$38)*F478+SQRT(1-Inputs!$B$38)*_xlfn.NORM.S.INV(RAND())</f>
        <v>-0.54044011588642049</v>
      </c>
      <c r="AC478" s="23">
        <f ca="1">SQRT(Inputs!$B$38)*G478+SQRT(1-Inputs!$B$38)*_xlfn.NORM.S.INV(RAND())</f>
        <v>0.77074352267585944</v>
      </c>
      <c r="AD478" s="23">
        <f ca="1">SQRT(Inputs!$B$38)*H478+SQRT(1-Inputs!$B$38)*_xlfn.NORM.S.INV(RAND())</f>
        <v>-0.27591918543274696</v>
      </c>
      <c r="AE478" s="23">
        <f ca="1">SQRT(Inputs!$B$38)*I478+SQRT(1-Inputs!$B$38)*_xlfn.NORM.S.INV(RAND())</f>
        <v>1.4664687275159858</v>
      </c>
      <c r="AF478" s="23">
        <f ca="1">SQRT(Inputs!$B$38)*J478+SQRT(1-Inputs!$B$38)*_xlfn.NORM.S.INV(RAND())</f>
        <v>0.17475968732267722</v>
      </c>
      <c r="AG478" s="23">
        <f ca="1">SQRT(Inputs!$B$38)*K478+SQRT(1-Inputs!$B$38)*_xlfn.NORM.S.INV(RAND())</f>
        <v>-1.0895633442145476</v>
      </c>
      <c r="AH478" s="23">
        <f ca="1">SQRT(Inputs!$B$38)*L478+SQRT(1-Inputs!$B$38)*_xlfn.NORM.S.INV(RAND())</f>
        <v>0.36123794459159431</v>
      </c>
      <c r="AI478" s="23">
        <f ca="1">SQRT(Inputs!$B$38)*M478+SQRT(1-Inputs!$B$38)*_xlfn.NORM.S.INV(RAND())</f>
        <v>-7.3120632586058942E-3</v>
      </c>
      <c r="AJ478" s="23">
        <f ca="1">SQRT(Inputs!$B$38)*C478+SQRT(1-Inputs!$B$38)*_xlfn.NORM.S.INV(RAND())</f>
        <v>-0.48732736831011614</v>
      </c>
      <c r="AK478" s="23">
        <f ca="1">SQRT(Inputs!$B$38)*D478+SQRT(1-Inputs!$B$38)*_xlfn.NORM.S.INV(RAND())</f>
        <v>-0.8912701228941482</v>
      </c>
      <c r="AL478" s="23">
        <f ca="1">SQRT(Inputs!$B$38)*E478+SQRT(1-Inputs!$B$38)*_xlfn.NORM.S.INV(RAND())</f>
        <v>-0.36087317103853966</v>
      </c>
      <c r="AM478" s="23">
        <f ca="1">SQRT(Inputs!$B$38)*F478+SQRT(1-Inputs!$B$38)*_xlfn.NORM.S.INV(RAND())</f>
        <v>-7.8983550721556384E-4</v>
      </c>
      <c r="AN478" s="23">
        <f ca="1">SQRT(Inputs!$B$38)*G478+SQRT(1-Inputs!$B$38)*_xlfn.NORM.S.INV(RAND())</f>
        <v>-0.87171385446884198</v>
      </c>
      <c r="AO478" s="23">
        <f ca="1">SQRT(Inputs!$B$38)*H478+SQRT(1-Inputs!$B$38)*_xlfn.NORM.S.INV(RAND())</f>
        <v>1.3942934406306589</v>
      </c>
      <c r="AP478" s="23">
        <f ca="1">SQRT(Inputs!$B$38)*I478+SQRT(1-Inputs!$B$38)*_xlfn.NORM.S.INV(RAND())</f>
        <v>0.77909843900898634</v>
      </c>
      <c r="AQ478" s="23">
        <f ca="1">SQRT(Inputs!$B$38)*J478+SQRT(1-Inputs!$B$38)*_xlfn.NORM.S.INV(RAND())</f>
        <v>-8.9129494475066726E-2</v>
      </c>
      <c r="AR478" s="23">
        <f ca="1">SQRT(Inputs!$B$38)*K478+SQRT(1-Inputs!$B$38)*_xlfn.NORM.S.INV(RAND())</f>
        <v>0.84483183985563004</v>
      </c>
      <c r="AS478" s="23">
        <f ca="1">SQRT(Inputs!$B$38)*L478+SQRT(1-Inputs!$B$38)*_xlfn.NORM.S.INV(RAND())</f>
        <v>0.31642485125972586</v>
      </c>
      <c r="AT478" s="23">
        <f ca="1">SQRT(Inputs!$B$38)*M478+SQRT(1-Inputs!$B$38)*_xlfn.NORM.S.INV(RAND())</f>
        <v>-0.91852059499547711</v>
      </c>
      <c r="AU478" s="15">
        <f ca="1">Inputs!$B$6*EXP($B$8-0.5*C$5^2+C$5*N478)</f>
        <v>4592.5571992649475</v>
      </c>
      <c r="AV478" s="15">
        <f t="shared" ca="1" si="255"/>
        <v>6018.5091684263098</v>
      </c>
      <c r="AW478" s="15">
        <f t="shared" ca="1" si="256"/>
        <v>7654.2923321030548</v>
      </c>
      <c r="AX478" s="15">
        <f t="shared" ca="1" si="257"/>
        <v>9220.158155947358</v>
      </c>
      <c r="AY478" s="15">
        <f t="shared" ca="1" si="258"/>
        <v>9317.0672360281915</v>
      </c>
      <c r="AZ478" s="15">
        <f t="shared" ca="1" si="259"/>
        <v>10002.07532211444</v>
      </c>
      <c r="BA478" s="15">
        <f t="shared" ca="1" si="260"/>
        <v>13799.504123815979</v>
      </c>
      <c r="BB478" s="15">
        <f t="shared" ca="1" si="261"/>
        <v>17552.376130223165</v>
      </c>
      <c r="BC478" s="15">
        <f t="shared" ca="1" si="262"/>
        <v>19731.358757064769</v>
      </c>
      <c r="BD478" s="15">
        <f t="shared" ca="1" si="263"/>
        <v>25406.124670375375</v>
      </c>
      <c r="BE478" s="15">
        <f t="shared" ca="1" si="264"/>
        <v>33060.900303569921</v>
      </c>
      <c r="BF478" s="15">
        <f ca="1">Inputs!$B$13*EXP($B$9-0.5*C$6^2+C$6*Y478)</f>
        <v>13691.909437990522</v>
      </c>
      <c r="BG478" s="15">
        <f t="shared" ca="1" si="265"/>
        <v>18429.317815812527</v>
      </c>
      <c r="BH478" s="15">
        <f t="shared" ca="1" si="266"/>
        <v>24614.057992245056</v>
      </c>
      <c r="BI478" s="15">
        <f t="shared" ca="1" si="267"/>
        <v>27726.27592058447</v>
      </c>
      <c r="BJ478" s="15">
        <f t="shared" ca="1" si="268"/>
        <v>37984.701744043887</v>
      </c>
      <c r="BK478" s="15">
        <f t="shared" ca="1" si="269"/>
        <v>44900.283778593024</v>
      </c>
      <c r="BL478" s="15">
        <f t="shared" ca="1" si="270"/>
        <v>66698.46050236201</v>
      </c>
      <c r="BM478" s="15">
        <f t="shared" ca="1" si="271"/>
        <v>83786.196201278959</v>
      </c>
      <c r="BN478" s="15">
        <f t="shared" ca="1" si="272"/>
        <v>90433.236252809511</v>
      </c>
      <c r="BO478" s="15">
        <f t="shared" ca="1" si="273"/>
        <v>116040.47079475987</v>
      </c>
      <c r="BP478" s="15">
        <f t="shared" ca="1" si="274"/>
        <v>142705.80781180473</v>
      </c>
      <c r="BQ478" s="15">
        <f ca="1">Inputs!$B$20*EXP($B$10-0.5*C$7^2+C$7*AJ478)</f>
        <v>3608.6250442873161</v>
      </c>
      <c r="BR478" s="15">
        <f t="shared" ca="1" si="275"/>
        <v>3689.3812766176029</v>
      </c>
      <c r="BS478" s="15">
        <f t="shared" ca="1" si="276"/>
        <v>4554.8028090599555</v>
      </c>
      <c r="BT478" s="15">
        <f t="shared" ca="1" si="277"/>
        <v>6278.7818416489999</v>
      </c>
      <c r="BU478" s="15">
        <f t="shared" ca="1" si="278"/>
        <v>7046.8651021192909</v>
      </c>
      <c r="BV478" s="15">
        <f t="shared" ca="1" si="279"/>
        <v>13422.675490267931</v>
      </c>
      <c r="BW478" s="15">
        <f t="shared" ca="1" si="280"/>
        <v>22088.418482926594</v>
      </c>
      <c r="BX478" s="15">
        <f t="shared" ca="1" si="281"/>
        <v>30347.082211709308</v>
      </c>
      <c r="BY478" s="15">
        <f t="shared" ca="1" si="282"/>
        <v>49981.106678038799</v>
      </c>
      <c r="BZ478" s="15">
        <f t="shared" ca="1" si="283"/>
        <v>74330.938927446827</v>
      </c>
      <c r="CA478" s="15">
        <f t="shared" ca="1" si="284"/>
        <v>88688.186949792536</v>
      </c>
      <c r="CB478" s="15">
        <f ca="1">(AU478*DCF!C$10-DCF!C$5*MAX(AU478*DCF!C$10,0)-MAX(AU478-Inputs!$B$6,0)/Inputs!$B$10)*DCF!C$6</f>
        <v>1045.7102037183868</v>
      </c>
      <c r="CC478" s="15">
        <f ca="1">(AV478*DCF!D$10-DCF!D$5*MAX(AV478*DCF!D$10,0)-MAX(AV478-AU478,0)/Inputs!$B$10)*DCF!D$6</f>
        <v>1119.2897678769002</v>
      </c>
      <c r="CD478" s="15">
        <f ca="1">(AW478*DCF!E$10-DCF!E$5*MAX(AW478*DCF!E$10,0)-MAX(AW478-AV478,0)/Inputs!$B$10)*DCF!E$6</f>
        <v>1398.8081444189461</v>
      </c>
      <c r="CE478" s="15">
        <f ca="1">(AX478*DCF!F$10-DCF!F$5*MAX(AX478*DCF!F$10,0)-MAX(AX478-AW478,0)/Inputs!$B$10)*DCF!F$6</f>
        <v>1686.9279758567511</v>
      </c>
      <c r="CF478" s="15">
        <f ca="1">(AY478*DCF!G$10-DCF!G$5*MAX(AY478*DCF!G$10,0)-MAX(AY478-AX478,0)/Inputs!$B$10)*DCF!G$6</f>
        <v>1901.0595216997722</v>
      </c>
      <c r="CG478" s="15">
        <f ca="1">(AZ478*DCF!H$10-DCF!H$5*MAX(AZ478*DCF!H$10,0)-MAX(AZ478-AY478,0)/Inputs!$B$10)*DCF!H$6</f>
        <v>1820.2746320181595</v>
      </c>
      <c r="CH478" s="15">
        <f ca="1">(BA478*DCF!I$10-DCF!I$5*MAX(BA478*DCF!I$10,0)-MAX(BA478-AZ478,0)/Inputs!$B$10)*DCF!I$6</f>
        <v>1897.7546226199638</v>
      </c>
      <c r="CI478" s="15">
        <f ca="1">(BB478*DCF!J$10-DCF!J$5*MAX(BB478*DCF!J$10,0)-MAX(BB478-BA478,0)/Inputs!$B$10)*DCF!J$6</f>
        <v>2443.3425609477431</v>
      </c>
      <c r="CJ478" s="15">
        <f ca="1">(BC478*DCF!K$10-DCF!K$5*MAX(BC478*DCF!K$10,0)-MAX(BC478-BB478,0)/Inputs!$B$10)*DCF!K$6</f>
        <v>2871.4074748958506</v>
      </c>
      <c r="CK478" s="15">
        <f ca="1">(BD478*DCF!L$10-DCF!L$5*MAX(BD478*DCF!L$10,0)-MAX(BD478-BC478,0)/Inputs!$B$10)*DCF!L$6</f>
        <v>3097.8876072674034</v>
      </c>
      <c r="CL478" s="15">
        <f ca="1">(BE478*DCF!M$10-DCF!M$5*MAX(BE478*DCF!M$10,0)-MAX(BE478-BD478,0)/Inputs!$B$10)*DCF!M$6</f>
        <v>3750.8759041050239</v>
      </c>
      <c r="CM478" s="15">
        <f ca="1">(BF478*DCF!C$28-DCF!C$5*MAX(BF478*DCF!C$28,0)-MAX(BF478-Inputs!$B$13,0)/Inputs!$B$17)*DCF!C$6</f>
        <v>3646.3693186834712</v>
      </c>
      <c r="CN478" s="15">
        <f ca="1">(BG478*DCF!D$28-DCF!D$5*MAX(BG478*DCF!D$28,0)-MAX(BG478-BF478,0)/Inputs!$B$17)*DCF!D$6</f>
        <v>4417.1527316698766</v>
      </c>
      <c r="CO478" s="15">
        <f ca="1">(BH478*DCF!E$28-DCF!E$5*MAX(BH478*DCF!E$28,0)-MAX(BH478-BG478,0)/Inputs!$B$17)*DCF!E$6</f>
        <v>5752.2123550624801</v>
      </c>
      <c r="CP478" s="15">
        <f ca="1">(BI478*DCF!F$28-DCF!F$5*MAX(BI478*DCF!F$28,0)-MAX(BI478-BH478,0)/Inputs!$B$17)*DCF!F$6</f>
        <v>6960.3251122065312</v>
      </c>
      <c r="CQ478" s="15">
        <f ca="1">(BJ478*DCF!G$28-DCF!G$5*MAX(BJ478*DCF!G$28,0)-MAX(BJ478-BI478,0)/Inputs!$B$17)*DCF!G$6</f>
        <v>8130.0531739611361</v>
      </c>
      <c r="CR478" s="15">
        <f ca="1">(BK478*DCF!H$28-DCF!H$5*MAX(BK478*DCF!H$28,0)-MAX(BK478-BJ478,0)/Inputs!$B$17)*DCF!H$6</f>
        <v>10029.848178691462</v>
      </c>
      <c r="CS478" s="15">
        <f ca="1">(BL478*DCF!I$28-DCF!I$5*MAX(BL478*DCF!I$28,0)-MAX(BL478-BK478,0)/Inputs!$B$17)*DCF!I$6</f>
        <v>12555.638925357038</v>
      </c>
      <c r="CT478" s="15">
        <f ca="1">(BM478*DCF!J$28-DCF!J$5*MAX(BM478*DCF!J$28,0)-MAX(BM478-BL478,0)/Inputs!$B$17)*DCF!J$6</f>
        <v>16425.583216425606</v>
      </c>
      <c r="CU478" s="15">
        <f ca="1">(BN478*DCF!K$28-DCF!K$5*MAX(BN478*DCF!K$28,0)-MAX(BN478-BM478,0)/Inputs!$B$17)*DCF!K$6</f>
        <v>18283.809334175501</v>
      </c>
      <c r="CV478" s="15">
        <f ca="1">(BO478*DCF!L$28-DCF!L$5*MAX(BO478*DCF!L$28,0)-MAX(BO478-BN478,0)/Inputs!$B$17)*DCF!L$6</f>
        <v>20255.008310249221</v>
      </c>
      <c r="CW478" s="15">
        <f ca="1">(BP478*DCF!M$28-DCF!M$5*MAX(BP478*DCF!M$28,0)-MAX(BP478-BO478,0)/Inputs!$B$17)*DCF!M$6</f>
        <v>24062.903332321443</v>
      </c>
      <c r="CX478" s="15">
        <f ca="1">(BQ478*DCF!C$46-DCF!C$5*MAX(BQ478*DCF!C$46,0)-MAX(BQ478-Inputs!$B$20,0)/Inputs!$B$24)*DCF!C$6</f>
        <v>-1021.6801692521821</v>
      </c>
      <c r="CY478" s="15">
        <f ca="1">(BR478*DCF!D$46-DCF!D$5*MAX(BR478*DCF!D$46,0)-MAX(BR478-BQ478,0)/Inputs!$B$24)*DCF!D$6</f>
        <v>-664.14936043280522</v>
      </c>
      <c r="CZ478" s="15">
        <f ca="1">(BS478*DCF!E$46-DCF!E$5*MAX(BS478*DCF!E$46,0)-MAX(BS478-BR478,0)/Inputs!$B$24)*DCF!E$6</f>
        <v>-879.73870608884306</v>
      </c>
      <c r="DA478" s="15">
        <f ca="1">(BT478*DCF!F$46-DCF!F$5*MAX(BT478*DCF!F$46,0)-MAX(BT478-BS478,0)/Inputs!$B$24)*DCF!F$6</f>
        <v>-1085.0158560961618</v>
      </c>
      <c r="DB478" s="15">
        <f ca="1">(BU478*DCF!G$46-DCF!G$5*MAX(BU478*DCF!G$46,0)-MAX(BU478-BT478,0)/Inputs!$B$24)*DCF!G$6</f>
        <v>-495.41065247982448</v>
      </c>
      <c r="DC478" s="15">
        <f ca="1">(BV478*DCF!H$46-DCF!H$5*MAX(BV478*DCF!H$46,0)-MAX(BV478-BU478,0)/Inputs!$B$24)*DCF!H$6</f>
        <v>-1981.2440128788028</v>
      </c>
      <c r="DD478" s="15">
        <f ca="1">(BW478*DCF!I$46-DCF!I$5*MAX(BW478*DCF!I$46,0)-MAX(BW478-BV478,0)/Inputs!$B$24)*DCF!I$6</f>
        <v>-1977.4589884898598</v>
      </c>
      <c r="DE478" s="15">
        <f ca="1">(BX478*DCF!J$46-DCF!J$5*MAX(BX478*DCF!J$46,0)-MAX(BX478-BW478,0)/Inputs!$B$24)*DCF!J$6</f>
        <v>-917.08653901066953</v>
      </c>
      <c r="DF478" s="15">
        <f ca="1">(BY478*DCF!K$46-DCF!K$5*MAX(BY478*DCF!K$46,0)-MAX(BY478-BX478,0)/Inputs!$B$24)*DCF!K$6</f>
        <v>-1954.7255196706665</v>
      </c>
      <c r="DG478" s="15">
        <f ca="1">(BZ478*DCF!L$46-DCF!L$5*MAX(BZ478*DCF!L$46,0)-MAX(BZ478-BY478,0)/Inputs!$B$24)*DCF!L$6</f>
        <v>-372.29367257883837</v>
      </c>
      <c r="DH478" s="15">
        <f ca="1">(CA478*DCF!M$46-DCF!M$5*MAX(CA478*DCF!M$46,0)-MAX(CA478-BZ478,0)/Inputs!$B$24)*DCF!M$6</f>
        <v>3951.3340150227127</v>
      </c>
      <c r="DI478" s="15">
        <f ca="1">SUM(CB478:CL478)+BE478*DCF!M$10*(1+Inputs!$B$30)*(1-Inputs!$B$33)*(1-Inputs!$B$30/Inputs!$B$31)/(Inputs!$B$29-Inputs!$B$30)*DCF!M$6</f>
        <v>115042.26114540698</v>
      </c>
      <c r="DJ478" s="15">
        <f ca="1">SUM(CM478:CW478)+BP478*DCF!M$28*(1+Inputs!$B$30)*(1-Inputs!$B$33)*(1-Inputs!$B$30/Inputs!$B$31)/(Inputs!$B$29-Inputs!$B$30)*DCF!M$6</f>
        <v>660055.10429440404</v>
      </c>
      <c r="DK478" s="15">
        <f ca="1">SUM(CX478:DH478)+CA478*DCF!M$46*(1+Inputs!$B$30)*(1-Inputs!$B$33)*(1-Inputs!$B$30/Inputs!$B$31)/(Inputs!$B$29-Inputs!$B$30)*DCF!M$6</f>
        <v>129724.97334978473</v>
      </c>
      <c r="DM478" s="15">
        <f ca="1">DI478+DJ478+DK478+Inputs!$B$34+Inputs!$B$36-Inputs!$B$35</f>
        <v>981673.33878959576</v>
      </c>
    </row>
    <row r="479" spans="1:117" x14ac:dyDescent="0.75">
      <c r="A479" s="11">
        <v>466</v>
      </c>
      <c r="C479" s="23">
        <f t="shared" ca="1" si="286"/>
        <v>6.1736045825329482E-3</v>
      </c>
      <c r="D479" s="23">
        <f t="shared" ca="1" si="286"/>
        <v>-1.1060704936393815</v>
      </c>
      <c r="E479" s="23">
        <f t="shared" ca="1" si="286"/>
        <v>-1.278404168840017</v>
      </c>
      <c r="F479" s="23">
        <f t="shared" ca="1" si="286"/>
        <v>1.5437214951901823</v>
      </c>
      <c r="G479" s="23">
        <f t="shared" ca="1" si="286"/>
        <v>1.2012873390798824</v>
      </c>
      <c r="H479" s="23">
        <f t="shared" ca="1" si="286"/>
        <v>-1.133394199229474</v>
      </c>
      <c r="I479" s="23">
        <f t="shared" ca="1" si="286"/>
        <v>0.77452925223370184</v>
      </c>
      <c r="J479" s="23">
        <f t="shared" ca="1" si="286"/>
        <v>-1.6095024735567296</v>
      </c>
      <c r="K479" s="23">
        <f t="shared" ca="1" si="286"/>
        <v>0.12649214588945382</v>
      </c>
      <c r="L479" s="23">
        <f t="shared" ca="1" si="286"/>
        <v>0.29713718909695919</v>
      </c>
      <c r="M479" s="23">
        <f t="shared" ca="1" si="286"/>
        <v>1.2093797234716814</v>
      </c>
      <c r="N479" s="23">
        <f ca="1">SQRT(Inputs!$B$38)*C479+SQRT(1-Inputs!$B$38)*_xlfn.NORM.S.INV(RAND())</f>
        <v>-5.354373311604041E-2</v>
      </c>
      <c r="O479" s="23">
        <f ca="1">SQRT(Inputs!$B$38)*D479+SQRT(1-Inputs!$B$38)*_xlfn.NORM.S.INV(RAND())</f>
        <v>-0.75012042405298285</v>
      </c>
      <c r="P479" s="23">
        <f ca="1">SQRT(Inputs!$B$38)*E479+SQRT(1-Inputs!$B$38)*_xlfn.NORM.S.INV(RAND())</f>
        <v>-1.7547157977849523</v>
      </c>
      <c r="Q479" s="23">
        <f ca="1">SQRT(Inputs!$B$38)*F479+SQRT(1-Inputs!$B$38)*_xlfn.NORM.S.INV(RAND())</f>
        <v>1.4420326625056863</v>
      </c>
      <c r="R479" s="23">
        <f ca="1">SQRT(Inputs!$B$38)*G479+SQRT(1-Inputs!$B$38)*_xlfn.NORM.S.INV(RAND())</f>
        <v>0.99420302923962778</v>
      </c>
      <c r="S479" s="23">
        <f ca="1">SQRT(Inputs!$B$38)*H479+SQRT(1-Inputs!$B$38)*_xlfn.NORM.S.INV(RAND())</f>
        <v>-0.70412935138054156</v>
      </c>
      <c r="T479" s="23">
        <f ca="1">SQRT(Inputs!$B$38)*I479+SQRT(1-Inputs!$B$38)*_xlfn.NORM.S.INV(RAND())</f>
        <v>1.8442143195205736</v>
      </c>
      <c r="U479" s="23">
        <f ca="1">SQRT(Inputs!$B$38)*J479+SQRT(1-Inputs!$B$38)*_xlfn.NORM.S.INV(RAND())</f>
        <v>-0.91937596062141624</v>
      </c>
      <c r="V479" s="23">
        <f ca="1">SQRT(Inputs!$B$38)*K479+SQRT(1-Inputs!$B$38)*_xlfn.NORM.S.INV(RAND())</f>
        <v>-1.6028792521294974</v>
      </c>
      <c r="W479" s="23">
        <f ca="1">SQRT(Inputs!$B$38)*L479+SQRT(1-Inputs!$B$38)*_xlfn.NORM.S.INV(RAND())</f>
        <v>-0.62011200077237827</v>
      </c>
      <c r="X479" s="23">
        <f ca="1">SQRT(Inputs!$B$38)*M479+SQRT(1-Inputs!$B$38)*_xlfn.NORM.S.INV(RAND())</f>
        <v>1.9295463269061184</v>
      </c>
      <c r="Y479" s="23">
        <f ca="1">SQRT(Inputs!$B$38)*C479+SQRT(1-Inputs!$B$38)*_xlfn.NORM.S.INV(RAND())</f>
        <v>-1.0137675519352605</v>
      </c>
      <c r="Z479" s="23">
        <f ca="1">SQRT(Inputs!$B$38)*D479+SQRT(1-Inputs!$B$38)*_xlfn.NORM.S.INV(RAND())</f>
        <v>-0.57514398125817956</v>
      </c>
      <c r="AA479" s="23">
        <f ca="1">SQRT(Inputs!$B$38)*E479+SQRT(1-Inputs!$B$38)*_xlfn.NORM.S.INV(RAND())</f>
        <v>0.80665259825197611</v>
      </c>
      <c r="AB479" s="23">
        <f ca="1">SQRT(Inputs!$B$38)*F479+SQRT(1-Inputs!$B$38)*_xlfn.NORM.S.INV(RAND())</f>
        <v>0.46242971639734498</v>
      </c>
      <c r="AC479" s="23">
        <f ca="1">SQRT(Inputs!$B$38)*G479+SQRT(1-Inputs!$B$38)*_xlfn.NORM.S.INV(RAND())</f>
        <v>0.44917051779242506</v>
      </c>
      <c r="AD479" s="23">
        <f ca="1">SQRT(Inputs!$B$38)*H479+SQRT(1-Inputs!$B$38)*_xlfn.NORM.S.INV(RAND())</f>
        <v>-0.69479710908626036</v>
      </c>
      <c r="AE479" s="23">
        <f ca="1">SQRT(Inputs!$B$38)*I479+SQRT(1-Inputs!$B$38)*_xlfn.NORM.S.INV(RAND())</f>
        <v>1.6329223503049821</v>
      </c>
      <c r="AF479" s="23">
        <f ca="1">SQRT(Inputs!$B$38)*J479+SQRT(1-Inputs!$B$38)*_xlfn.NORM.S.INV(RAND())</f>
        <v>-1.8557026282378684</v>
      </c>
      <c r="AG479" s="23">
        <f ca="1">SQRT(Inputs!$B$38)*K479+SQRT(1-Inputs!$B$38)*_xlfn.NORM.S.INV(RAND())</f>
        <v>-0.88954142882007614</v>
      </c>
      <c r="AH479" s="23">
        <f ca="1">SQRT(Inputs!$B$38)*L479+SQRT(1-Inputs!$B$38)*_xlfn.NORM.S.INV(RAND())</f>
        <v>-0.22105359047466935</v>
      </c>
      <c r="AI479" s="23">
        <f ca="1">SQRT(Inputs!$B$38)*M479+SQRT(1-Inputs!$B$38)*_xlfn.NORM.S.INV(RAND())</f>
        <v>1.5278191223496738</v>
      </c>
      <c r="AJ479" s="23">
        <f ca="1">SQRT(Inputs!$B$38)*C479+SQRT(1-Inputs!$B$38)*_xlfn.NORM.S.INV(RAND())</f>
        <v>0.57130039197417792</v>
      </c>
      <c r="AK479" s="23">
        <f ca="1">SQRT(Inputs!$B$38)*D479+SQRT(1-Inputs!$B$38)*_xlfn.NORM.S.INV(RAND())</f>
        <v>-2.0473749896933242</v>
      </c>
      <c r="AL479" s="23">
        <f ca="1">SQRT(Inputs!$B$38)*E479+SQRT(1-Inputs!$B$38)*_xlfn.NORM.S.INV(RAND())</f>
        <v>-2.4079487734372953</v>
      </c>
      <c r="AM479" s="23">
        <f ca="1">SQRT(Inputs!$B$38)*F479+SQRT(1-Inputs!$B$38)*_xlfn.NORM.S.INV(RAND())</f>
        <v>2.1760547344521823</v>
      </c>
      <c r="AN479" s="23">
        <f ca="1">SQRT(Inputs!$B$38)*G479+SQRT(1-Inputs!$B$38)*_xlfn.NORM.S.INV(RAND())</f>
        <v>8.5844325119766696E-2</v>
      </c>
      <c r="AO479" s="23">
        <f ca="1">SQRT(Inputs!$B$38)*H479+SQRT(1-Inputs!$B$38)*_xlfn.NORM.S.INV(RAND())</f>
        <v>0.52041166787438387</v>
      </c>
      <c r="AP479" s="23">
        <f ca="1">SQRT(Inputs!$B$38)*I479+SQRT(1-Inputs!$B$38)*_xlfn.NORM.S.INV(RAND())</f>
        <v>1.4284018320265037</v>
      </c>
      <c r="AQ479" s="23">
        <f ca="1">SQRT(Inputs!$B$38)*J479+SQRT(1-Inputs!$B$38)*_xlfn.NORM.S.INV(RAND())</f>
        <v>-1.5825921744070501</v>
      </c>
      <c r="AR479" s="23">
        <f ca="1">SQRT(Inputs!$B$38)*K479+SQRT(1-Inputs!$B$38)*_xlfn.NORM.S.INV(RAND())</f>
        <v>0.23900962535731746</v>
      </c>
      <c r="AS479" s="23">
        <f ca="1">SQRT(Inputs!$B$38)*L479+SQRT(1-Inputs!$B$38)*_xlfn.NORM.S.INV(RAND())</f>
        <v>0.96357200929203468</v>
      </c>
      <c r="AT479" s="23">
        <f ca="1">SQRT(Inputs!$B$38)*M479+SQRT(1-Inputs!$B$38)*_xlfn.NORM.S.INV(RAND())</f>
        <v>0.54154752296044972</v>
      </c>
      <c r="AU479" s="15">
        <f ca="1">Inputs!$B$6*EXP($B$8-0.5*C$5^2+C$5*N479)</f>
        <v>4919.4161190059604</v>
      </c>
      <c r="AV479" s="15">
        <f t="shared" ca="1" si="255"/>
        <v>5362.7720810762403</v>
      </c>
      <c r="AW479" s="15">
        <f t="shared" ca="1" si="256"/>
        <v>5160.8357581145747</v>
      </c>
      <c r="AX479" s="15">
        <f t="shared" ca="1" si="257"/>
        <v>7544.6886453593916</v>
      </c>
      <c r="AY479" s="15">
        <f t="shared" ca="1" si="258"/>
        <v>10355.596808015853</v>
      </c>
      <c r="AZ479" s="15">
        <f t="shared" ca="1" si="259"/>
        <v>11720.245780247678</v>
      </c>
      <c r="BA479" s="15">
        <f t="shared" ca="1" si="260"/>
        <v>17396.132766986113</v>
      </c>
      <c r="BB479" s="15">
        <f t="shared" ca="1" si="261"/>
        <v>19423.993364845119</v>
      </c>
      <c r="BC479" s="15">
        <f t="shared" ca="1" si="262"/>
        <v>20379.233050440205</v>
      </c>
      <c r="BD479" s="15">
        <f t="shared" ca="1" si="263"/>
        <v>23559.590037390888</v>
      </c>
      <c r="BE479" s="15">
        <f t="shared" ca="1" si="264"/>
        <v>34415.97760520337</v>
      </c>
      <c r="BF479" s="15">
        <f ca="1">Inputs!$B$13*EXP($B$9-0.5*C$6^2+C$6*Y479)</f>
        <v>11312.823173492854</v>
      </c>
      <c r="BG479" s="15">
        <f t="shared" ca="1" si="265"/>
        <v>12428.254585385779</v>
      </c>
      <c r="BH479" s="15">
        <f t="shared" ca="1" si="266"/>
        <v>17358.809151205762</v>
      </c>
      <c r="BI479" s="15">
        <f t="shared" ca="1" si="267"/>
        <v>22817.416326257826</v>
      </c>
      <c r="BJ479" s="15">
        <f t="shared" ca="1" si="268"/>
        <v>29843.699525096981</v>
      </c>
      <c r="BK479" s="15">
        <f t="shared" ca="1" si="269"/>
        <v>33321.636917123244</v>
      </c>
      <c r="BL479" s="15">
        <f t="shared" ca="1" si="270"/>
        <v>50577.949327192</v>
      </c>
      <c r="BM479" s="15">
        <f t="shared" ca="1" si="271"/>
        <v>49370.973582015831</v>
      </c>
      <c r="BN479" s="15">
        <f t="shared" ca="1" si="272"/>
        <v>54580.466289047414</v>
      </c>
      <c r="BO479" s="15">
        <f t="shared" ca="1" si="273"/>
        <v>65452.030339780475</v>
      </c>
      <c r="BP479" s="15">
        <f t="shared" ca="1" si="274"/>
        <v>95783.316871364237</v>
      </c>
      <c r="BQ479" s="15">
        <f ca="1">Inputs!$B$20*EXP($B$10-0.5*C$7^2+C$7*AJ479)</f>
        <v>5253.0232369999439</v>
      </c>
      <c r="BR479" s="15">
        <f t="shared" ca="1" si="275"/>
        <v>3720.2092297902659</v>
      </c>
      <c r="BS479" s="15">
        <f t="shared" ca="1" si="276"/>
        <v>2551.234382642866</v>
      </c>
      <c r="BT479" s="15">
        <f t="shared" ca="1" si="277"/>
        <v>6225.336996103194</v>
      </c>
      <c r="BU479" s="15">
        <f t="shared" ca="1" si="278"/>
        <v>8808.6541106158675</v>
      </c>
      <c r="BV479" s="15">
        <f t="shared" ca="1" si="279"/>
        <v>13779.927261652476</v>
      </c>
      <c r="BW479" s="15">
        <f t="shared" ca="1" si="280"/>
        <v>26016.878497444723</v>
      </c>
      <c r="BX479" s="15">
        <f t="shared" ca="1" si="281"/>
        <v>26495.948220159957</v>
      </c>
      <c r="BY479" s="15">
        <f t="shared" ca="1" si="282"/>
        <v>38862.42128238119</v>
      </c>
      <c r="BZ479" s="15">
        <f t="shared" ca="1" si="283"/>
        <v>65096.936353386605</v>
      </c>
      <c r="CA479" s="15">
        <f t="shared" ca="1" si="284"/>
        <v>100678.49028678144</v>
      </c>
      <c r="CB479" s="15">
        <f ca="1">(AU479*DCF!C$10-DCF!C$5*MAX(AU479*DCF!C$10,0)-MAX(AU479-Inputs!$B$6,0)/Inputs!$B$10)*DCF!C$6</f>
        <v>1043.3796413610307</v>
      </c>
      <c r="CC479" s="15">
        <f ca="1">(AV479*DCF!D$10-DCF!D$5*MAX(AV479*DCF!D$10,0)-MAX(AV479-AU479,0)/Inputs!$B$10)*DCF!D$6</f>
        <v>1199.0386152730516</v>
      </c>
      <c r="CD479" s="15">
        <f ca="1">(AW479*DCF!E$10-DCF!E$5*MAX(AW479*DCF!E$10,0)-MAX(AW479-AV479,0)/Inputs!$B$10)*DCF!E$6</f>
        <v>1191.5548229576812</v>
      </c>
      <c r="CE479" s="15">
        <f ca="1">(AX479*DCF!F$10-DCF!F$5*MAX(AX479*DCF!F$10,0)-MAX(AX479-AW479,0)/Inputs!$B$10)*DCF!F$6</f>
        <v>1150.9728242471949</v>
      </c>
      <c r="CF479" s="15">
        <f ca="1">(AY479*DCF!G$10-DCF!G$5*MAX(AY479*DCF!G$10,0)-MAX(AY479-AX479,0)/Inputs!$B$10)*DCF!G$6</f>
        <v>1593.3604720402911</v>
      </c>
      <c r="CG479" s="15">
        <f ca="1">(AZ479*DCF!H$10-DCF!H$5*MAX(AZ479*DCF!H$10,0)-MAX(AZ479-AY479,0)/Inputs!$B$10)*DCF!H$6</f>
        <v>2033.17623536826</v>
      </c>
      <c r="CH479" s="15">
        <f ca="1">(BA479*DCF!I$10-DCF!I$5*MAX(BA479*DCF!I$10,0)-MAX(BA479-AZ479,0)/Inputs!$B$10)*DCF!I$6</f>
        <v>2246.594512743939</v>
      </c>
      <c r="CI479" s="15">
        <f ca="1">(BB479*DCF!J$10-DCF!J$5*MAX(BB479*DCF!J$10,0)-MAX(BB479-BA479,0)/Inputs!$B$10)*DCF!J$6</f>
        <v>3025.9134742271108</v>
      </c>
      <c r="CJ479" s="15">
        <f ca="1">(BC479*DCF!K$10-DCF!K$5*MAX(BC479*DCF!K$10,0)-MAX(BC479-BB479,0)/Inputs!$B$10)*DCF!K$6</f>
        <v>3147.0102141930233</v>
      </c>
      <c r="CK479" s="15">
        <f ca="1">(BD479*DCF!L$10-DCF!L$5*MAX(BD479*DCF!L$10,0)-MAX(BD479-BC479,0)/Inputs!$B$10)*DCF!L$6</f>
        <v>3141.9625331518137</v>
      </c>
      <c r="CL479" s="15">
        <f ca="1">(BE479*DCF!M$10-DCF!M$5*MAX(BE479*DCF!M$10,0)-MAX(BE479-BD479,0)/Inputs!$B$10)*DCF!M$6</f>
        <v>3559.6280834821118</v>
      </c>
      <c r="CM479" s="15">
        <f ca="1">(BF479*DCF!C$28-DCF!C$5*MAX(BF479*DCF!C$28,0)-MAX(BF479-Inputs!$B$13,0)/Inputs!$B$17)*DCF!C$6</f>
        <v>3452.5994416076705</v>
      </c>
      <c r="CN479" s="15">
        <f ca="1">(BG479*DCF!D$28-DCF!D$5*MAX(BG479*DCF!D$28,0)-MAX(BG479-BF479,0)/Inputs!$B$17)*DCF!D$6</f>
        <v>3422.4349560365113</v>
      </c>
      <c r="CO479" s="15">
        <f ca="1">(BH479*DCF!E$28-DCF!E$5*MAX(BH479*DCF!E$28,0)-MAX(BH479-BG479,0)/Inputs!$B$17)*DCF!E$6</f>
        <v>3944.5794133618647</v>
      </c>
      <c r="CP479" s="15">
        <f ca="1">(BI479*DCF!F$28-DCF!F$5*MAX(BI479*DCF!F$28,0)-MAX(BI479-BH479,0)/Inputs!$B$17)*DCF!F$6</f>
        <v>5200.5017860671242</v>
      </c>
      <c r="CQ479" s="15">
        <f ca="1">(BJ479*DCF!G$28-DCF!G$5*MAX(BJ479*DCF!G$28,0)-MAX(BJ479-BI479,0)/Inputs!$B$17)*DCF!G$6</f>
        <v>6561.4228424402072</v>
      </c>
      <c r="CR479" s="15">
        <f ca="1">(BK479*DCF!H$28-DCF!H$5*MAX(BK479*DCF!H$28,0)-MAX(BK479-BJ479,0)/Inputs!$B$17)*DCF!H$6</f>
        <v>7700.4345707192997</v>
      </c>
      <c r="CS479" s="15">
        <f ca="1">(BL479*DCF!I$28-DCF!I$5*MAX(BL479*DCF!I$28,0)-MAX(BL479-BK479,0)/Inputs!$B$17)*DCF!I$6</f>
        <v>9416.7485329293795</v>
      </c>
      <c r="CT479" s="15">
        <f ca="1">(BM479*DCF!J$28-DCF!J$5*MAX(BM479*DCF!J$28,0)-MAX(BM479-BL479,0)/Inputs!$B$17)*DCF!J$6</f>
        <v>11013.825710350258</v>
      </c>
      <c r="CU479" s="15">
        <f ca="1">(BN479*DCF!K$28-DCF!K$5*MAX(BN479*DCF!K$28,0)-MAX(BN479-BM479,0)/Inputs!$B$17)*DCF!K$6</f>
        <v>10888.385862970423</v>
      </c>
      <c r="CV479" s="15">
        <f ca="1">(BO479*DCF!L$28-DCF!L$5*MAX(BO479*DCF!L$28,0)-MAX(BO479-BN479,0)/Inputs!$B$17)*DCF!L$6</f>
        <v>11828.918282110599</v>
      </c>
      <c r="CW479" s="15">
        <f ca="1">(BP479*DCF!M$28-DCF!M$5*MAX(BP479*DCF!M$28,0)-MAX(BP479-BO479,0)/Inputs!$B$17)*DCF!M$6</f>
        <v>14851.21477162313</v>
      </c>
      <c r="CX479" s="15">
        <f ca="1">(BQ479*DCF!C$46-DCF!C$5*MAX(BQ479*DCF!C$46,0)-MAX(BQ479-Inputs!$B$20,0)/Inputs!$B$24)*DCF!C$6</f>
        <v>-2160.9860764433793</v>
      </c>
      <c r="CY479" s="15">
        <f ca="1">(BR479*DCF!D$46-DCF!D$5*MAX(BR479*DCF!D$46,0)-MAX(BR479-BQ479,0)/Inputs!$B$24)*DCF!D$6</f>
        <v>-634.95295912447398</v>
      </c>
      <c r="CZ479" s="15">
        <f ca="1">(BS479*DCF!E$46-DCF!E$5*MAX(BS479*DCF!E$46,0)-MAX(BS479-BR479,0)/Inputs!$B$24)*DCF!E$6</f>
        <v>-301.68790777984617</v>
      </c>
      <c r="DA479" s="15">
        <f ca="1">(BT479*DCF!F$46-DCF!F$5*MAX(BT479*DCF!F$46,0)-MAX(BT479-BS479,0)/Inputs!$B$24)*DCF!F$6</f>
        <v>-1791.2253084437459</v>
      </c>
      <c r="DB479" s="15">
        <f ca="1">(BU479*DCF!G$46-DCF!G$5*MAX(BU479*DCF!G$46,0)-MAX(BU479-BT479,0)/Inputs!$B$24)*DCF!G$6</f>
        <v>-1165.2825577136684</v>
      </c>
      <c r="DC479" s="15">
        <f ca="1">(BV479*DCF!H$46-DCF!H$5*MAX(BV479*DCF!H$46,0)-MAX(BV479-BU479,0)/Inputs!$B$24)*DCF!H$6</f>
        <v>-1544.7926721886702</v>
      </c>
      <c r="DD479" s="15">
        <f ca="1">(BW479*DCF!I$46-DCF!I$5*MAX(BW479*DCF!I$46,0)-MAX(BW479-BV479,0)/Inputs!$B$24)*DCF!I$6</f>
        <v>-2911.8854143621006</v>
      </c>
      <c r="DE479" s="15">
        <f ca="1">(BX479*DCF!J$46-DCF!J$5*MAX(BX479*DCF!J$46,0)-MAX(BX479-BW479,0)/Inputs!$B$24)*DCF!J$6</f>
        <v>984.39027268197401</v>
      </c>
      <c r="DF479" s="15">
        <f ca="1">(BY479*DCF!K$46-DCF!K$5*MAX(BY479*DCF!K$46,0)-MAX(BY479-BX479,0)/Inputs!$B$24)*DCF!K$6</f>
        <v>-809.50540657452871</v>
      </c>
      <c r="DG479" s="15">
        <f ca="1">(BZ479*DCF!L$46-DCF!L$5*MAX(BZ479*DCF!L$46,0)-MAX(BZ479-BY479,0)/Inputs!$B$24)*DCF!L$6</f>
        <v>-1437.1076387296764</v>
      </c>
      <c r="DH479" s="15">
        <f ca="1">(CA479*DCF!M$46-DCF!M$5*MAX(CA479*DCF!M$46,0)-MAX(CA479-BZ479,0)/Inputs!$B$24)*DCF!M$6</f>
        <v>454.25401692943871</v>
      </c>
      <c r="DI479" s="15">
        <f ca="1">SUM(CB479:CL479)+BE479*DCF!M$10*(1+Inputs!$B$30)*(1-Inputs!$B$33)*(1-Inputs!$B$30/Inputs!$B$31)/(Inputs!$B$29-Inputs!$B$30)*DCF!M$6</f>
        <v>119112.71220851572</v>
      </c>
      <c r="DJ479" s="15">
        <f ca="1">SUM(CM479:CW479)+BP479*DCF!M$28*(1+Inputs!$B$30)*(1-Inputs!$B$33)*(1-Inputs!$B$30/Inputs!$B$31)/(Inputs!$B$29-Inputs!$B$30)*DCF!M$6</f>
        <v>443702.71611187956</v>
      </c>
      <c r="DK479" s="15">
        <f ca="1">SUM(CX479:DH479)+CA479*DCF!M$46*(1+Inputs!$B$30)*(1-Inputs!$B$33)*(1-Inputs!$B$30/Inputs!$B$31)/(Inputs!$B$29-Inputs!$B$30)*DCF!M$6</f>
        <v>144342.0904612072</v>
      </c>
      <c r="DM479" s="15">
        <f ca="1">DI479+DJ479+DK479+Inputs!$B$34+Inputs!$B$36-Inputs!$B$35</f>
        <v>784008.5187816025</v>
      </c>
    </row>
    <row r="480" spans="1:117" x14ac:dyDescent="0.75">
      <c r="A480" s="11">
        <v>467</v>
      </c>
      <c r="C480" s="23">
        <f t="shared" ca="1" si="286"/>
        <v>0.37054949974852269</v>
      </c>
      <c r="D480" s="23">
        <f t="shared" ca="1" si="286"/>
        <v>0.13933236228149587</v>
      </c>
      <c r="E480" s="23">
        <f t="shared" ca="1" si="286"/>
        <v>0.60725154575530815</v>
      </c>
      <c r="F480" s="23">
        <f t="shared" ca="1" si="286"/>
        <v>7.6436567196840249E-2</v>
      </c>
      <c r="G480" s="23">
        <f t="shared" ca="1" si="286"/>
        <v>-0.21459032640525952</v>
      </c>
      <c r="H480" s="23">
        <f t="shared" ca="1" si="286"/>
        <v>1.4194981271693108</v>
      </c>
      <c r="I480" s="23">
        <f t="shared" ca="1" si="286"/>
        <v>1.1965344483251168</v>
      </c>
      <c r="J480" s="23">
        <f t="shared" ca="1" si="286"/>
        <v>0.56541125863296704</v>
      </c>
      <c r="K480" s="23">
        <f t="shared" ca="1" si="286"/>
        <v>1.8857876928444084</v>
      </c>
      <c r="L480" s="23">
        <f t="shared" ca="1" si="286"/>
        <v>0.10945127492382831</v>
      </c>
      <c r="M480" s="23">
        <f t="shared" ca="1" si="286"/>
        <v>-1.0076429451259106</v>
      </c>
      <c r="N480" s="23">
        <f ca="1">SQRT(Inputs!$B$38)*C480+SQRT(1-Inputs!$B$38)*_xlfn.NORM.S.INV(RAND())</f>
        <v>0.99751274034616344</v>
      </c>
      <c r="O480" s="23">
        <f ca="1">SQRT(Inputs!$B$38)*D480+SQRT(1-Inputs!$B$38)*_xlfn.NORM.S.INV(RAND())</f>
        <v>1.8782390134695413</v>
      </c>
      <c r="P480" s="23">
        <f ca="1">SQRT(Inputs!$B$38)*E480+SQRT(1-Inputs!$B$38)*_xlfn.NORM.S.INV(RAND())</f>
        <v>-6.8826300706070764E-2</v>
      </c>
      <c r="Q480" s="23">
        <f ca="1">SQRT(Inputs!$B$38)*F480+SQRT(1-Inputs!$B$38)*_xlfn.NORM.S.INV(RAND())</f>
        <v>-1.2095354904379723</v>
      </c>
      <c r="R480" s="23">
        <f ca="1">SQRT(Inputs!$B$38)*G480+SQRT(1-Inputs!$B$38)*_xlfn.NORM.S.INV(RAND())</f>
        <v>-0.16768744618177822</v>
      </c>
      <c r="S480" s="23">
        <f ca="1">SQRT(Inputs!$B$38)*H480+SQRT(1-Inputs!$B$38)*_xlfn.NORM.S.INV(RAND())</f>
        <v>0.72547762937785765</v>
      </c>
      <c r="T480" s="23">
        <f ca="1">SQRT(Inputs!$B$38)*I480+SQRT(1-Inputs!$B$38)*_xlfn.NORM.S.INV(RAND())</f>
        <v>0.17673350211522776</v>
      </c>
      <c r="U480" s="23">
        <f ca="1">SQRT(Inputs!$B$38)*J480+SQRT(1-Inputs!$B$38)*_xlfn.NORM.S.INV(RAND())</f>
        <v>-0.5520001018274987</v>
      </c>
      <c r="V480" s="23">
        <f ca="1">SQRT(Inputs!$B$38)*K480+SQRT(1-Inputs!$B$38)*_xlfn.NORM.S.INV(RAND())</f>
        <v>1.2819412942354527</v>
      </c>
      <c r="W480" s="23">
        <f ca="1">SQRT(Inputs!$B$38)*L480+SQRT(1-Inputs!$B$38)*_xlfn.NORM.S.INV(RAND())</f>
        <v>0.87768915533201286</v>
      </c>
      <c r="X480" s="23">
        <f ca="1">SQRT(Inputs!$B$38)*M480+SQRT(1-Inputs!$B$38)*_xlfn.NORM.S.INV(RAND())</f>
        <v>-0.50173911927918369</v>
      </c>
      <c r="Y480" s="23">
        <f ca="1">SQRT(Inputs!$B$38)*C480+SQRT(1-Inputs!$B$38)*_xlfn.NORM.S.INV(RAND())</f>
        <v>-0.25543068567553384</v>
      </c>
      <c r="Z480" s="23">
        <f ca="1">SQRT(Inputs!$B$38)*D480+SQRT(1-Inputs!$B$38)*_xlfn.NORM.S.INV(RAND())</f>
        <v>-0.72291546783526861</v>
      </c>
      <c r="AA480" s="23">
        <f ca="1">SQRT(Inputs!$B$38)*E480+SQRT(1-Inputs!$B$38)*_xlfn.NORM.S.INV(RAND())</f>
        <v>0.72972476238107165</v>
      </c>
      <c r="AB480" s="23">
        <f ca="1">SQRT(Inputs!$B$38)*F480+SQRT(1-Inputs!$B$38)*_xlfn.NORM.S.INV(RAND())</f>
        <v>4.7848960897209442E-2</v>
      </c>
      <c r="AC480" s="23">
        <f ca="1">SQRT(Inputs!$B$38)*G480+SQRT(1-Inputs!$B$38)*_xlfn.NORM.S.INV(RAND())</f>
        <v>0.18715709089077304</v>
      </c>
      <c r="AD480" s="23">
        <f ca="1">SQRT(Inputs!$B$38)*H480+SQRT(1-Inputs!$B$38)*_xlfn.NORM.S.INV(RAND())</f>
        <v>0.53955340791443129</v>
      </c>
      <c r="AE480" s="23">
        <f ca="1">SQRT(Inputs!$B$38)*I480+SQRT(1-Inputs!$B$38)*_xlfn.NORM.S.INV(RAND())</f>
        <v>-6.4595715279840982E-2</v>
      </c>
      <c r="AF480" s="23">
        <f ca="1">SQRT(Inputs!$B$38)*J480+SQRT(1-Inputs!$B$38)*_xlfn.NORM.S.INV(RAND())</f>
        <v>-0.4649853213567981</v>
      </c>
      <c r="AG480" s="23">
        <f ca="1">SQRT(Inputs!$B$38)*K480+SQRT(1-Inputs!$B$38)*_xlfn.NORM.S.INV(RAND())</f>
        <v>1.408111476393644</v>
      </c>
      <c r="AH480" s="23">
        <f ca="1">SQRT(Inputs!$B$38)*L480+SQRT(1-Inputs!$B$38)*_xlfn.NORM.S.INV(RAND())</f>
        <v>-0.84569097043515684</v>
      </c>
      <c r="AI480" s="23">
        <f ca="1">SQRT(Inputs!$B$38)*M480+SQRT(1-Inputs!$B$38)*_xlfn.NORM.S.INV(RAND())</f>
        <v>-0.59209136558685005</v>
      </c>
      <c r="AJ480" s="23">
        <f ca="1">SQRT(Inputs!$B$38)*C480+SQRT(1-Inputs!$B$38)*_xlfn.NORM.S.INV(RAND())</f>
        <v>-0.54062952081491378</v>
      </c>
      <c r="AK480" s="23">
        <f ca="1">SQRT(Inputs!$B$38)*D480+SQRT(1-Inputs!$B$38)*_xlfn.NORM.S.INV(RAND())</f>
        <v>-0.30710515715143805</v>
      </c>
      <c r="AL480" s="23">
        <f ca="1">SQRT(Inputs!$B$38)*E480+SQRT(1-Inputs!$B$38)*_xlfn.NORM.S.INV(RAND())</f>
        <v>0.63626616750959308</v>
      </c>
      <c r="AM480" s="23">
        <f ca="1">SQRT(Inputs!$B$38)*F480+SQRT(1-Inputs!$B$38)*_xlfn.NORM.S.INV(RAND())</f>
        <v>-0.53200773374746635</v>
      </c>
      <c r="AN480" s="23">
        <f ca="1">SQRT(Inputs!$B$38)*G480+SQRT(1-Inputs!$B$38)*_xlfn.NORM.S.INV(RAND())</f>
        <v>7.5613927989008137E-2</v>
      </c>
      <c r="AO480" s="23">
        <f ca="1">SQRT(Inputs!$B$38)*H480+SQRT(1-Inputs!$B$38)*_xlfn.NORM.S.INV(RAND())</f>
        <v>0.85520560336186624</v>
      </c>
      <c r="AP480" s="23">
        <f ca="1">SQRT(Inputs!$B$38)*I480+SQRT(1-Inputs!$B$38)*_xlfn.NORM.S.INV(RAND())</f>
        <v>1.3880795241682573</v>
      </c>
      <c r="AQ480" s="23">
        <f ca="1">SQRT(Inputs!$B$38)*J480+SQRT(1-Inputs!$B$38)*_xlfn.NORM.S.INV(RAND())</f>
        <v>-1.0684178247691754</v>
      </c>
      <c r="AR480" s="23">
        <f ca="1">SQRT(Inputs!$B$38)*K480+SQRT(1-Inputs!$B$38)*_xlfn.NORM.S.INV(RAND())</f>
        <v>1.2473641824342667</v>
      </c>
      <c r="AS480" s="23">
        <f ca="1">SQRT(Inputs!$B$38)*L480+SQRT(1-Inputs!$B$38)*_xlfn.NORM.S.INV(RAND())</f>
        <v>-0.78758070638769873</v>
      </c>
      <c r="AT480" s="23">
        <f ca="1">SQRT(Inputs!$B$38)*M480+SQRT(1-Inputs!$B$38)*_xlfn.NORM.S.INV(RAND())</f>
        <v>-0.79725889171136544</v>
      </c>
      <c r="AU480" s="15">
        <f ca="1">Inputs!$B$6*EXP($B$8-0.5*C$5^2+C$5*N480)</f>
        <v>5831.8110313207399</v>
      </c>
      <c r="AV480" s="15">
        <f t="shared" ca="1" si="255"/>
        <v>9356.5040453798138</v>
      </c>
      <c r="AW480" s="15">
        <f t="shared" ca="1" si="256"/>
        <v>11303.178537700473</v>
      </c>
      <c r="AX480" s="15">
        <f t="shared" ca="1" si="257"/>
        <v>11864.623688844649</v>
      </c>
      <c r="AY480" s="15">
        <f t="shared" ca="1" si="258"/>
        <v>14218.581653708947</v>
      </c>
      <c r="AZ480" s="15">
        <f t="shared" ca="1" si="259"/>
        <v>18835.959770086221</v>
      </c>
      <c r="BA480" s="15">
        <f t="shared" ca="1" si="260"/>
        <v>23480.726419854163</v>
      </c>
      <c r="BB480" s="15">
        <f t="shared" ca="1" si="261"/>
        <v>27200.853138623665</v>
      </c>
      <c r="BC480" s="15">
        <f t="shared" ca="1" si="262"/>
        <v>37702.52491775385</v>
      </c>
      <c r="BD480" s="15">
        <f t="shared" ca="1" si="263"/>
        <v>50140.960867171365</v>
      </c>
      <c r="BE480" s="15">
        <f t="shared" ca="1" si="264"/>
        <v>58696.727392779772</v>
      </c>
      <c r="BF480" s="15">
        <f ca="1">Inputs!$B$13*EXP($B$9-0.5*C$6^2+C$6*Y480)</f>
        <v>13148.075639301005</v>
      </c>
      <c r="BG480" s="15">
        <f t="shared" ca="1" si="265"/>
        <v>14064.408087501721</v>
      </c>
      <c r="BH480" s="15">
        <f t="shared" ca="1" si="266"/>
        <v>19395.012393053166</v>
      </c>
      <c r="BI480" s="15">
        <f t="shared" ca="1" si="267"/>
        <v>23917.918260969247</v>
      </c>
      <c r="BJ480" s="15">
        <f t="shared" ca="1" si="268"/>
        <v>30123.616307998331</v>
      </c>
      <c r="BK480" s="15">
        <f t="shared" ca="1" si="269"/>
        <v>39789.028776072671</v>
      </c>
      <c r="BL480" s="15">
        <f t="shared" ca="1" si="270"/>
        <v>48468.583574316988</v>
      </c>
      <c r="BM480" s="15">
        <f t="shared" ca="1" si="271"/>
        <v>56234.376428830328</v>
      </c>
      <c r="BN480" s="15">
        <f t="shared" ca="1" si="272"/>
        <v>81874.113254286844</v>
      </c>
      <c r="BO480" s="15">
        <f t="shared" ca="1" si="273"/>
        <v>91305.983564646667</v>
      </c>
      <c r="BP480" s="15">
        <f t="shared" ca="1" si="274"/>
        <v>105089.16203579666</v>
      </c>
      <c r="BQ480" s="15">
        <f ca="1">Inputs!$B$20*EXP($B$10-0.5*C$7^2+C$7*AJ480)</f>
        <v>3541.0435608158459</v>
      </c>
      <c r="BR480" s="15">
        <f t="shared" ca="1" si="275"/>
        <v>4358.2584264292882</v>
      </c>
      <c r="BS480" s="15">
        <f t="shared" ca="1" si="276"/>
        <v>7164.7797651470046</v>
      </c>
      <c r="BT480" s="15">
        <f t="shared" ca="1" si="277"/>
        <v>8591.8621205886866</v>
      </c>
      <c r="BU480" s="15">
        <f t="shared" ca="1" si="278"/>
        <v>12127.154667267301</v>
      </c>
      <c r="BV480" s="15">
        <f t="shared" ca="1" si="279"/>
        <v>20457.59161847689</v>
      </c>
      <c r="BW480" s="15">
        <f t="shared" ca="1" si="280"/>
        <v>38296.26490570524</v>
      </c>
      <c r="BX480" s="15">
        <f t="shared" ca="1" si="281"/>
        <v>43236.167174835253</v>
      </c>
      <c r="BY480" s="15">
        <f t="shared" ca="1" si="282"/>
        <v>76910.040170145687</v>
      </c>
      <c r="BZ480" s="15">
        <f t="shared" ca="1" si="283"/>
        <v>93369.531094443359</v>
      </c>
      <c r="CA480" s="15">
        <f t="shared" ca="1" si="284"/>
        <v>113830.76216738419</v>
      </c>
      <c r="CB480" s="15">
        <f ca="1">(AU480*DCF!C$10-DCF!C$5*MAX(AU480*DCF!C$10,0)-MAX(AU480-Inputs!$B$6,0)/Inputs!$B$10)*DCF!C$6</f>
        <v>1036.8741030102065</v>
      </c>
      <c r="CC480" s="15">
        <f ca="1">(AV480*DCF!D$10-DCF!D$5*MAX(AV480*DCF!D$10,0)-MAX(AV480-AU480,0)/Inputs!$B$10)*DCF!D$6</f>
        <v>1421.1803291182027</v>
      </c>
      <c r="CD480" s="15">
        <f ca="1">(AW480*DCF!E$10-DCF!E$5*MAX(AW480*DCF!E$10,0)-MAX(AW480-AV480,0)/Inputs!$B$10)*DCF!E$6</f>
        <v>2171.2522821696234</v>
      </c>
      <c r="CE480" s="15">
        <f ca="1">(AX480*DCF!F$10-DCF!F$5*MAX(AX480*DCF!F$10,0)-MAX(AX480-AW480,0)/Inputs!$B$10)*DCF!F$6</f>
        <v>2473.2056267277003</v>
      </c>
      <c r="CF480" s="15">
        <f ca="1">(AY480*DCF!G$10-DCF!G$5*MAX(AY480*DCF!G$10,0)-MAX(AY480-AX480,0)/Inputs!$B$10)*DCF!G$6</f>
        <v>2477.1230090826248</v>
      </c>
      <c r="CG480" s="15">
        <f ca="1">(AZ480*DCF!H$10-DCF!H$5*MAX(AZ480*DCF!H$10,0)-MAX(AZ480-AY480,0)/Inputs!$B$10)*DCF!H$6</f>
        <v>2837.1168380450822</v>
      </c>
      <c r="CH480" s="15">
        <f ca="1">(BA480*DCF!I$10-DCF!I$5*MAX(BA480*DCF!I$10,0)-MAX(BA480-AZ480,0)/Inputs!$B$10)*DCF!I$6</f>
        <v>3527.1676689216542</v>
      </c>
      <c r="CI480" s="15">
        <f ca="1">(BB480*DCF!J$10-DCF!J$5*MAX(BB480*DCF!J$10,0)-MAX(BB480-BA480,0)/Inputs!$B$10)*DCF!J$6</f>
        <v>4104.0056119279252</v>
      </c>
      <c r="CJ480" s="15">
        <f ca="1">(BC480*DCF!K$10-DCF!K$5*MAX(BC480*DCF!K$10,0)-MAX(BC480-BB480,0)/Inputs!$B$10)*DCF!K$6</f>
        <v>4599.4268214627464</v>
      </c>
      <c r="CK480" s="15">
        <f ca="1">(BD480*DCF!L$10-DCF!L$5*MAX(BD480*DCF!L$10,0)-MAX(BD480-BC480,0)/Inputs!$B$10)*DCF!L$6</f>
        <v>5953.7192135465075</v>
      </c>
      <c r="CL480" s="15">
        <f ca="1">(BE480*DCF!M$10-DCF!M$5*MAX(BE480*DCF!M$10,0)-MAX(BE480-BD480,0)/Inputs!$B$10)*DCF!M$6</f>
        <v>7260.7896922702712</v>
      </c>
      <c r="CM480" s="15">
        <f ca="1">(BF480*DCF!C$28-DCF!C$5*MAX(BF480*DCF!C$28,0)-MAX(BF480-Inputs!$B$13,0)/Inputs!$B$17)*DCF!C$6</f>
        <v>3605.9915301067103</v>
      </c>
      <c r="CN480" s="15">
        <f ca="1">(BG480*DCF!D$28-DCF!D$5*MAX(BG480*DCF!D$28,0)-MAX(BG480-BF480,0)/Inputs!$B$17)*DCF!D$6</f>
        <v>3946.7968359117854</v>
      </c>
      <c r="CO480" s="15">
        <f ca="1">(BH480*DCF!E$28-DCF!E$5*MAX(BH480*DCF!E$28,0)-MAX(BH480-BG480,0)/Inputs!$B$17)*DCF!E$6</f>
        <v>4442.424131887411</v>
      </c>
      <c r="CP480" s="15">
        <f ca="1">(BI480*DCF!F$28-DCF!F$5*MAX(BI480*DCF!F$28,0)-MAX(BI480-BH480,0)/Inputs!$B$17)*DCF!F$6</f>
        <v>5669.6182860226354</v>
      </c>
      <c r="CQ480" s="15">
        <f ca="1">(BJ480*DCF!G$28-DCF!G$5*MAX(BJ480*DCF!G$28,0)-MAX(BJ480-BI480,0)/Inputs!$B$17)*DCF!G$6</f>
        <v>6772.0636916294425</v>
      </c>
      <c r="CR480" s="15">
        <f ca="1">(BK480*DCF!H$28-DCF!H$5*MAX(BK480*DCF!H$28,0)-MAX(BK480-BJ480,0)/Inputs!$B$17)*DCF!H$6</f>
        <v>8338.5319461173694</v>
      </c>
      <c r="CS480" s="15">
        <f ca="1">(BL480*DCF!I$28-DCF!I$5*MAX(BL480*DCF!I$28,0)-MAX(BL480-BK480,0)/Inputs!$B$17)*DCF!I$6</f>
        <v>10151.75242669971</v>
      </c>
      <c r="CT480" s="15">
        <f ca="1">(BM480*DCF!J$28-DCF!J$5*MAX(BM480*DCF!J$28,0)-MAX(BM480-BL480,0)/Inputs!$B$17)*DCF!J$6</f>
        <v>11515.253625365773</v>
      </c>
      <c r="CU480" s="15">
        <f ca="1">(BN480*DCF!K$28-DCF!K$5*MAX(BN480*DCF!K$28,0)-MAX(BN480-BM480,0)/Inputs!$B$17)*DCF!K$6</f>
        <v>14149.913694635103</v>
      </c>
      <c r="CV480" s="15">
        <f ca="1">(BO480*DCF!L$28-DCF!L$5*MAX(BO480*DCF!L$28,0)-MAX(BO480-BN480,0)/Inputs!$B$17)*DCF!L$6</f>
        <v>17150.22836907176</v>
      </c>
      <c r="CW480" s="15">
        <f ca="1">(BP480*DCF!M$28-DCF!M$5*MAX(BP480*DCF!M$28,0)-MAX(BP480-BO480,0)/Inputs!$B$17)*DCF!M$6</f>
        <v>18331.857207335313</v>
      </c>
      <c r="CX480" s="15">
        <f ca="1">(BQ480*DCF!C$46-DCF!C$5*MAX(BQ480*DCF!C$46,0)-MAX(BQ480-Inputs!$B$20,0)/Inputs!$B$24)*DCF!C$6</f>
        <v>-974.85697054215655</v>
      </c>
      <c r="CY480" s="15">
        <f ca="1">(BR480*DCF!D$46-DCF!D$5*MAX(BR480*DCF!D$46,0)-MAX(BR480-BQ480,0)/Inputs!$B$24)*DCF!D$6</f>
        <v>-1092.5518771491268</v>
      </c>
      <c r="CZ480" s="15">
        <f ca="1">(BS480*DCF!E$46-DCF!E$5*MAX(BS480*DCF!E$46,0)-MAX(BS480-BR480,0)/Inputs!$B$24)*DCF!E$6</f>
        <v>-1953.5011314582578</v>
      </c>
      <c r="DA480" s="15">
        <f ca="1">(BT480*DCF!F$46-DCF!F$5*MAX(BT480*DCF!F$46,0)-MAX(BT480-BS480,0)/Inputs!$B$24)*DCF!F$6</f>
        <v>-1145.3595206483838</v>
      </c>
      <c r="DB480" s="15">
        <f ca="1">(BU480*DCF!G$46-DCF!G$5*MAX(BU480*DCF!G$46,0)-MAX(BU480-BT480,0)/Inputs!$B$24)*DCF!G$6</f>
        <v>-1597.1360865255799</v>
      </c>
      <c r="DC480" s="15">
        <f ca="1">(BV480*DCF!H$46-DCF!H$5*MAX(BV480*DCF!H$46,0)-MAX(BV480-BU480,0)/Inputs!$B$24)*DCF!H$6</f>
        <v>-2588.632241154341</v>
      </c>
      <c r="DD480" s="15">
        <f ca="1">(BW480*DCF!I$46-DCF!I$5*MAX(BW480*DCF!I$46,0)-MAX(BW480-BV480,0)/Inputs!$B$24)*DCF!I$6</f>
        <v>-4236.3259214164664</v>
      </c>
      <c r="DE480" s="15">
        <f ca="1">(BX480*DCF!J$46-DCF!J$5*MAX(BX480*DCF!J$46,0)-MAX(BX480-BW480,0)/Inputs!$B$24)*DCF!J$6</f>
        <v>503.65624036098455</v>
      </c>
      <c r="DF480" s="15">
        <f ca="1">(BY480*DCF!K$46-DCF!K$5*MAX(BY480*DCF!K$46,0)-MAX(BY480-BX480,0)/Inputs!$B$24)*DCF!K$6</f>
        <v>-3855.84394010489</v>
      </c>
      <c r="DG480" s="15">
        <f ca="1">(BZ480*DCF!L$46-DCF!L$5*MAX(BZ480*DCF!L$46,0)-MAX(BZ480-BY480,0)/Inputs!$B$24)*DCF!L$6</f>
        <v>2729.3668457001431</v>
      </c>
      <c r="DH480" s="15">
        <f ca="1">(CA480*DCF!M$46-DCF!M$5*MAX(CA480*DCF!M$46,0)-MAX(CA480-BZ480,0)/Inputs!$B$24)*DCF!M$6</f>
        <v>4646.3377213563872</v>
      </c>
      <c r="DI480" s="15">
        <f ca="1">SUM(CB480:CL480)+BE480*DCF!M$10*(1+Inputs!$B$30)*(1-Inputs!$B$33)*(1-Inputs!$B$30/Inputs!$B$31)/(Inputs!$B$29-Inputs!$B$30)*DCF!M$6</f>
        <v>201215.62971425409</v>
      </c>
      <c r="DJ480" s="15">
        <f ca="1">SUM(CM480:CW480)+BP480*DCF!M$28*(1+Inputs!$B$30)*(1-Inputs!$B$33)*(1-Inputs!$B$30/Inputs!$B$31)/(Inputs!$B$29-Inputs!$B$30)*DCF!M$6</f>
        <v>494027.13521935057</v>
      </c>
      <c r="DK480" s="15">
        <f ca="1">SUM(CX480:DH480)+CA480*DCF!M$46*(1+Inputs!$B$30)*(1-Inputs!$B$33)*(1-Inputs!$B$30/Inputs!$B$31)/(Inputs!$B$29-Inputs!$B$30)*DCF!M$6</f>
        <v>166430.99554498971</v>
      </c>
      <c r="DM480" s="15">
        <f ca="1">DI480+DJ480+DK480+Inputs!$B$34+Inputs!$B$36-Inputs!$B$35</f>
        <v>938524.76047859434</v>
      </c>
    </row>
    <row r="481" spans="1:117" x14ac:dyDescent="0.75">
      <c r="A481" s="11">
        <v>468</v>
      </c>
      <c r="C481" s="23">
        <f t="shared" ca="1" si="286"/>
        <v>-0.28219536438506132</v>
      </c>
      <c r="D481" s="23">
        <f t="shared" ca="1" si="286"/>
        <v>-0.82194628663940561</v>
      </c>
      <c r="E481" s="23">
        <f t="shared" ca="1" si="286"/>
        <v>-0.26975364772342686</v>
      </c>
      <c r="F481" s="23">
        <f t="shared" ca="1" si="286"/>
        <v>-3.0722880280703166</v>
      </c>
      <c r="G481" s="23">
        <f t="shared" ca="1" si="286"/>
        <v>-1.4566714722422596</v>
      </c>
      <c r="H481" s="23">
        <f t="shared" ca="1" si="286"/>
        <v>-1.3469658890466121</v>
      </c>
      <c r="I481" s="23">
        <f t="shared" ca="1" si="286"/>
        <v>-0.59911850161142333</v>
      </c>
      <c r="J481" s="23">
        <f t="shared" ca="1" si="286"/>
        <v>-0.20560177816676081</v>
      </c>
      <c r="K481" s="23">
        <f t="shared" ca="1" si="286"/>
        <v>0.99065523514766851</v>
      </c>
      <c r="L481" s="23">
        <f t="shared" ca="1" si="286"/>
        <v>1.8426136953865264</v>
      </c>
      <c r="M481" s="23">
        <f t="shared" ca="1" si="286"/>
        <v>-0.58230515840934127</v>
      </c>
      <c r="N481" s="23">
        <f ca="1">SQRT(Inputs!$B$38)*C481+SQRT(1-Inputs!$B$38)*_xlfn.NORM.S.INV(RAND())</f>
        <v>-0.80451027997852387</v>
      </c>
      <c r="O481" s="23">
        <f ca="1">SQRT(Inputs!$B$38)*D481+SQRT(1-Inputs!$B$38)*_xlfn.NORM.S.INV(RAND())</f>
        <v>-1.3487767340681138</v>
      </c>
      <c r="P481" s="23">
        <f ca="1">SQRT(Inputs!$B$38)*E481+SQRT(1-Inputs!$B$38)*_xlfn.NORM.S.INV(RAND())</f>
        <v>1.708477883333628</v>
      </c>
      <c r="Q481" s="23">
        <f ca="1">SQRT(Inputs!$B$38)*F481+SQRT(1-Inputs!$B$38)*_xlfn.NORM.S.INV(RAND())</f>
        <v>-0.79899036277425672</v>
      </c>
      <c r="R481" s="23">
        <f ca="1">SQRT(Inputs!$B$38)*G481+SQRT(1-Inputs!$B$38)*_xlfn.NORM.S.INV(RAND())</f>
        <v>-1.8632603922143329</v>
      </c>
      <c r="S481" s="23">
        <f ca="1">SQRT(Inputs!$B$38)*H481+SQRT(1-Inputs!$B$38)*_xlfn.NORM.S.INV(RAND())</f>
        <v>0.55615513844779174</v>
      </c>
      <c r="T481" s="23">
        <f ca="1">SQRT(Inputs!$B$38)*I481+SQRT(1-Inputs!$B$38)*_xlfn.NORM.S.INV(RAND())</f>
        <v>1.0428238959746108</v>
      </c>
      <c r="U481" s="23">
        <f ca="1">SQRT(Inputs!$B$38)*J481+SQRT(1-Inputs!$B$38)*_xlfn.NORM.S.INV(RAND())</f>
        <v>-7.1412133761841134E-2</v>
      </c>
      <c r="V481" s="23">
        <f ca="1">SQRT(Inputs!$B$38)*K481+SQRT(1-Inputs!$B$38)*_xlfn.NORM.S.INV(RAND())</f>
        <v>0.36821191470108022</v>
      </c>
      <c r="W481" s="23">
        <f ca="1">SQRT(Inputs!$B$38)*L481+SQRT(1-Inputs!$B$38)*_xlfn.NORM.S.INV(RAND())</f>
        <v>8.2313888262186108E-2</v>
      </c>
      <c r="X481" s="23">
        <f ca="1">SQRT(Inputs!$B$38)*M481+SQRT(1-Inputs!$B$38)*_xlfn.NORM.S.INV(RAND())</f>
        <v>-1.5322360809750752</v>
      </c>
      <c r="Y481" s="23">
        <f ca="1">SQRT(Inputs!$B$38)*C481+SQRT(1-Inputs!$B$38)*_xlfn.NORM.S.INV(RAND())</f>
        <v>-0.48057138737147631</v>
      </c>
      <c r="Z481" s="23">
        <f ca="1">SQRT(Inputs!$B$38)*D481+SQRT(1-Inputs!$B$38)*_xlfn.NORM.S.INV(RAND())</f>
        <v>-0.40508142433473854</v>
      </c>
      <c r="AA481" s="23">
        <f ca="1">SQRT(Inputs!$B$38)*E481+SQRT(1-Inputs!$B$38)*_xlfn.NORM.S.INV(RAND())</f>
        <v>-1.7333754102037582</v>
      </c>
      <c r="AB481" s="23">
        <f ca="1">SQRT(Inputs!$B$38)*F481+SQRT(1-Inputs!$B$38)*_xlfn.NORM.S.INV(RAND())</f>
        <v>-1.2884461007593593</v>
      </c>
      <c r="AC481" s="23">
        <f ca="1">SQRT(Inputs!$B$38)*G481+SQRT(1-Inputs!$B$38)*_xlfn.NORM.S.INV(RAND())</f>
        <v>0.15844809199513266</v>
      </c>
      <c r="AD481" s="23">
        <f ca="1">SQRT(Inputs!$B$38)*H481+SQRT(1-Inputs!$B$38)*_xlfn.NORM.S.INV(RAND())</f>
        <v>-1.360999435336506</v>
      </c>
      <c r="AE481" s="23">
        <f ca="1">SQRT(Inputs!$B$38)*I481+SQRT(1-Inputs!$B$38)*_xlfn.NORM.S.INV(RAND())</f>
        <v>-0.78337274894041253</v>
      </c>
      <c r="AF481" s="23">
        <f ca="1">SQRT(Inputs!$B$38)*J481+SQRT(1-Inputs!$B$38)*_xlfn.NORM.S.INV(RAND())</f>
        <v>-0.6666162954218211</v>
      </c>
      <c r="AG481" s="23">
        <f ca="1">SQRT(Inputs!$B$38)*K481+SQRT(1-Inputs!$B$38)*_xlfn.NORM.S.INV(RAND())</f>
        <v>0.44830003354311221</v>
      </c>
      <c r="AH481" s="23">
        <f ca="1">SQRT(Inputs!$B$38)*L481+SQRT(1-Inputs!$B$38)*_xlfn.NORM.S.INV(RAND())</f>
        <v>1.2077120122278673</v>
      </c>
      <c r="AI481" s="23">
        <f ca="1">SQRT(Inputs!$B$38)*M481+SQRT(1-Inputs!$B$38)*_xlfn.NORM.S.INV(RAND())</f>
        <v>-1.4363030748577919</v>
      </c>
      <c r="AJ481" s="23">
        <f ca="1">SQRT(Inputs!$B$38)*C481+SQRT(1-Inputs!$B$38)*_xlfn.NORM.S.INV(RAND())</f>
        <v>-0.18463589099457156</v>
      </c>
      <c r="AK481" s="23">
        <f ca="1">SQRT(Inputs!$B$38)*D481+SQRT(1-Inputs!$B$38)*_xlfn.NORM.S.INV(RAND())</f>
        <v>-0.37234123148943943</v>
      </c>
      <c r="AL481" s="23">
        <f ca="1">SQRT(Inputs!$B$38)*E481+SQRT(1-Inputs!$B$38)*_xlfn.NORM.S.INV(RAND())</f>
        <v>1.7530359102379431</v>
      </c>
      <c r="AM481" s="23">
        <f ca="1">SQRT(Inputs!$B$38)*F481+SQRT(1-Inputs!$B$38)*_xlfn.NORM.S.INV(RAND())</f>
        <v>-2.0029081004996936</v>
      </c>
      <c r="AN481" s="23">
        <f ca="1">SQRT(Inputs!$B$38)*G481+SQRT(1-Inputs!$B$38)*_xlfn.NORM.S.INV(RAND())</f>
        <v>-1.3493899811512264</v>
      </c>
      <c r="AO481" s="23">
        <f ca="1">SQRT(Inputs!$B$38)*H481+SQRT(1-Inputs!$B$38)*_xlfn.NORM.S.INV(RAND())</f>
        <v>-0.86026766552658551</v>
      </c>
      <c r="AP481" s="23">
        <f ca="1">SQRT(Inputs!$B$38)*I481+SQRT(1-Inputs!$B$38)*_xlfn.NORM.S.INV(RAND())</f>
        <v>-0.34134964596422157</v>
      </c>
      <c r="AQ481" s="23">
        <f ca="1">SQRT(Inputs!$B$38)*J481+SQRT(1-Inputs!$B$38)*_xlfn.NORM.S.INV(RAND())</f>
        <v>-2.4318416755132494E-2</v>
      </c>
      <c r="AR481" s="23">
        <f ca="1">SQRT(Inputs!$B$38)*K481+SQRT(1-Inputs!$B$38)*_xlfn.NORM.S.INV(RAND())</f>
        <v>-0.45887407792796397</v>
      </c>
      <c r="AS481" s="23">
        <f ca="1">SQRT(Inputs!$B$38)*L481+SQRT(1-Inputs!$B$38)*_xlfn.NORM.S.INV(RAND())</f>
        <v>0.57009804254984098</v>
      </c>
      <c r="AT481" s="23">
        <f ca="1">SQRT(Inputs!$B$38)*M481+SQRT(1-Inputs!$B$38)*_xlfn.NORM.S.INV(RAND())</f>
        <v>1.8305093658397762</v>
      </c>
      <c r="AU481" s="15">
        <f ca="1">Inputs!$B$6*EXP($B$8-0.5*C$5^2+C$5*N481)</f>
        <v>4356.3240069664143</v>
      </c>
      <c r="AV481" s="15">
        <f t="shared" ca="1" si="255"/>
        <v>4348.7920590904605</v>
      </c>
      <c r="AW481" s="15">
        <f t="shared" ca="1" si="256"/>
        <v>6676.7759364533758</v>
      </c>
      <c r="AX481" s="15">
        <f t="shared" ca="1" si="257"/>
        <v>7377.2653364926855</v>
      </c>
      <c r="AY481" s="15">
        <f t="shared" ca="1" si="258"/>
        <v>7252.665408750916</v>
      </c>
      <c r="AZ481" s="15">
        <f t="shared" ca="1" si="259"/>
        <v>9430.427875074527</v>
      </c>
      <c r="BA481" s="15">
        <f t="shared" ca="1" si="260"/>
        <v>12871.278584864425</v>
      </c>
      <c r="BB481" s="15">
        <f t="shared" ca="1" si="261"/>
        <v>15646.022164758428</v>
      </c>
      <c r="BC481" s="15">
        <f t="shared" ca="1" si="262"/>
        <v>19855.742151193735</v>
      </c>
      <c r="BD481" s="15">
        <f t="shared" ca="1" si="263"/>
        <v>24513.161501303741</v>
      </c>
      <c r="BE481" s="15">
        <f t="shared" ca="1" si="264"/>
        <v>26125.135747579279</v>
      </c>
      <c r="BF481" s="15">
        <f ca="1">Inputs!$B$13*EXP($B$9-0.5*C$6^2+C$6*Y481)</f>
        <v>12574.133217435765</v>
      </c>
      <c r="BG481" s="15">
        <f t="shared" ca="1" si="265"/>
        <v>14244.39079631118</v>
      </c>
      <c r="BH481" s="15">
        <f t="shared" ca="1" si="266"/>
        <v>13055.485656412464</v>
      </c>
      <c r="BI481" s="15">
        <f t="shared" ca="1" si="267"/>
        <v>13106.896252666103</v>
      </c>
      <c r="BJ481" s="15">
        <f t="shared" ca="1" si="268"/>
        <v>16439.415118237626</v>
      </c>
      <c r="BK481" s="15">
        <f t="shared" ca="1" si="269"/>
        <v>16763.70315049202</v>
      </c>
      <c r="BL481" s="15">
        <f t="shared" ca="1" si="270"/>
        <v>18604.307541803202</v>
      </c>
      <c r="BM481" s="15">
        <f t="shared" ca="1" si="271"/>
        <v>21051.197296530878</v>
      </c>
      <c r="BN481" s="15">
        <f t="shared" ca="1" si="272"/>
        <v>27319.267281320754</v>
      </c>
      <c r="BO481" s="15">
        <f t="shared" ca="1" si="273"/>
        <v>38679.653680565061</v>
      </c>
      <c r="BP481" s="15">
        <f t="shared" ca="1" si="274"/>
        <v>40457.83887865195</v>
      </c>
      <c r="BQ481" s="15">
        <f ca="1">Inputs!$B$20*EXP($B$10-0.5*C$7^2+C$7*AJ481)</f>
        <v>4017.6061995815248</v>
      </c>
      <c r="BR481" s="15">
        <f t="shared" ca="1" si="275"/>
        <v>4843.4130046956179</v>
      </c>
      <c r="BS481" s="15">
        <f t="shared" ca="1" si="276"/>
        <v>10973.287896009302</v>
      </c>
      <c r="BT481" s="15">
        <f t="shared" ca="1" si="277"/>
        <v>8946.2774992229733</v>
      </c>
      <c r="BU481" s="15">
        <f t="shared" ca="1" si="278"/>
        <v>8944.6998596148624</v>
      </c>
      <c r="BV481" s="15">
        <f t="shared" ca="1" si="279"/>
        <v>10252.016660478939</v>
      </c>
      <c r="BW481" s="15">
        <f t="shared" ca="1" si="280"/>
        <v>13308.998559883372</v>
      </c>
      <c r="BX481" s="15">
        <f t="shared" ca="1" si="281"/>
        <v>18524.24266481871</v>
      </c>
      <c r="BY481" s="15">
        <f t="shared" ca="1" si="282"/>
        <v>23774.030010654729</v>
      </c>
      <c r="BZ481" s="15">
        <f t="shared" ca="1" si="283"/>
        <v>37044.123302182714</v>
      </c>
      <c r="CA481" s="15">
        <f t="shared" ca="1" si="284"/>
        <v>72039.454534350138</v>
      </c>
      <c r="CB481" s="15">
        <f ca="1">(AU481*DCF!C$10-DCF!C$5*MAX(AU481*DCF!C$10,0)-MAX(AU481-Inputs!$B$6,0)/Inputs!$B$10)*DCF!C$6</f>
        <v>1047.394588485874</v>
      </c>
      <c r="CC481" s="15">
        <f ca="1">(AV481*DCF!D$10-DCF!D$5*MAX(AV481*DCF!D$10,0)-MAX(AV481-AU481,0)/Inputs!$B$10)*DCF!D$6</f>
        <v>1059.9886023041884</v>
      </c>
      <c r="CD481" s="15">
        <f ca="1">(AW481*DCF!E$10-DCF!E$5*MAX(AW481*DCF!E$10,0)-MAX(AW481-AV481,0)/Inputs!$B$10)*DCF!E$6</f>
        <v>1017.2029035000442</v>
      </c>
      <c r="CE481" s="15">
        <f ca="1">(AX481*DCF!F$10-DCF!F$5*MAX(AX481*DCF!F$10,0)-MAX(AX481-AW481,0)/Inputs!$B$10)*DCF!F$6</f>
        <v>1464.6907889531767</v>
      </c>
      <c r="CF481" s="15">
        <f ca="1">(AY481*DCF!G$10-DCF!G$5*MAX(AY481*DCF!G$10,0)-MAX(AY481-AX481,0)/Inputs!$B$10)*DCF!G$6</f>
        <v>1494.3380819143133</v>
      </c>
      <c r="CG481" s="15">
        <f ca="1">(AZ481*DCF!H$10-DCF!H$5*MAX(AZ481*DCF!H$10,0)-MAX(AZ481-AY481,0)/Inputs!$B$10)*DCF!H$6</f>
        <v>1444.2235687710129</v>
      </c>
      <c r="CH481" s="15">
        <f ca="1">(BA481*DCF!I$10-DCF!I$5*MAX(BA481*DCF!I$10,0)-MAX(BA481-AZ481,0)/Inputs!$B$10)*DCF!I$6</f>
        <v>1786.6929788647419</v>
      </c>
      <c r="CI481" s="15">
        <f ca="1">(BB481*DCF!J$10-DCF!J$5*MAX(BB481*DCF!J$10,0)-MAX(BB481-BA481,0)/Inputs!$B$10)*DCF!J$6</f>
        <v>2264.4270418898623</v>
      </c>
      <c r="CJ481" s="15">
        <f ca="1">(BC481*DCF!K$10-DCF!K$5*MAX(BC481*DCF!K$10,0)-MAX(BC481-BB481,0)/Inputs!$B$10)*DCF!K$6</f>
        <v>2607.1588869003858</v>
      </c>
      <c r="CK481" s="15">
        <f ca="1">(BD481*DCF!L$10-DCF!L$5*MAX(BD481*DCF!L$10,0)-MAX(BD481-BC481,0)/Inputs!$B$10)*DCF!L$6</f>
        <v>3094.7711637120333</v>
      </c>
      <c r="CL481" s="15">
        <f ca="1">(BE481*DCF!M$10-DCF!M$5*MAX(BE481*DCF!M$10,0)-MAX(BE481-BD481,0)/Inputs!$B$10)*DCF!M$6</f>
        <v>3494.0270101922542</v>
      </c>
      <c r="CM481" s="15">
        <f ca="1">(BF481*DCF!C$28-DCF!C$5*MAX(BF481*DCF!C$28,0)-MAX(BF481-Inputs!$B$13,0)/Inputs!$B$17)*DCF!C$6</f>
        <v>3563.3782798432062</v>
      </c>
      <c r="CN481" s="15">
        <f ca="1">(BG481*DCF!D$28-DCF!D$5*MAX(BG481*DCF!D$28,0)-MAX(BG481-BF481,0)/Inputs!$B$17)*DCF!D$6</f>
        <v>3838.9590971871789</v>
      </c>
      <c r="CO481" s="15">
        <f ca="1">(BH481*DCF!E$28-DCF!E$5*MAX(BH481*DCF!E$28,0)-MAX(BH481-BG481,0)/Inputs!$B$17)*DCF!E$6</f>
        <v>3697.5460096629618</v>
      </c>
      <c r="CP481" s="15">
        <f ca="1">(BI481*DCF!F$28-DCF!F$5*MAX(BI481*DCF!F$28,0)-MAX(BI481-BH481,0)/Inputs!$B$17)*DCF!F$6</f>
        <v>3548.8169739926957</v>
      </c>
      <c r="CQ481" s="15">
        <f ca="1">(BJ481*DCF!G$28-DCF!G$5*MAX(BJ481*DCF!G$28,0)-MAX(BJ481-BI481,0)/Inputs!$B$17)*DCF!G$6</f>
        <v>3704.8342259873302</v>
      </c>
      <c r="CR481" s="15">
        <f ca="1">(BK481*DCF!H$28-DCF!H$5*MAX(BK481*DCF!H$28,0)-MAX(BK481-BJ481,0)/Inputs!$B$17)*DCF!H$6</f>
        <v>4095.4634789582728</v>
      </c>
      <c r="CS481" s="15">
        <f ca="1">(BL481*DCF!I$28-DCF!I$5*MAX(BL481*DCF!I$28,0)-MAX(BL481-BK481,0)/Inputs!$B$17)*DCF!I$6</f>
        <v>4110.676263578147</v>
      </c>
      <c r="CT481" s="15">
        <f ca="1">(BM481*DCF!J$28-DCF!J$5*MAX(BM481*DCF!J$28,0)-MAX(BM481-BL481,0)/Inputs!$B$17)*DCF!J$6</f>
        <v>4371.7269989780416</v>
      </c>
      <c r="CU481" s="15">
        <f ca="1">(BN481*DCF!K$28-DCF!K$5*MAX(BN481*DCF!K$28,0)-MAX(BN481-BM481,0)/Inputs!$B$17)*DCF!K$6</f>
        <v>5001.6161048067797</v>
      </c>
      <c r="CV481" s="15">
        <f ca="1">(BO481*DCF!L$28-DCF!L$5*MAX(BO481*DCF!L$28,0)-MAX(BO481-BN481,0)/Inputs!$B$17)*DCF!L$6</f>
        <v>6431.9561259584361</v>
      </c>
      <c r="CW481" s="15">
        <f ca="1">(BP481*DCF!M$28-DCF!M$5*MAX(BP481*DCF!M$28,0)-MAX(BP481-BO481,0)/Inputs!$B$17)*DCF!M$6</f>
        <v>7426.2954801832193</v>
      </c>
      <c r="CX481" s="15">
        <f ca="1">(BQ481*DCF!C$46-DCF!C$5*MAX(BQ481*DCF!C$46,0)-MAX(BQ481-Inputs!$B$20,0)/Inputs!$B$24)*DCF!C$6</f>
        <v>-1305.0389373544051</v>
      </c>
      <c r="CY481" s="15">
        <f ca="1">(BR481*DCF!D$46-DCF!D$5*MAX(BR481*DCF!D$46,0)-MAX(BR481-BQ481,0)/Inputs!$B$24)*DCF!D$6</f>
        <v>-1179.0225589735251</v>
      </c>
      <c r="CZ481" s="15">
        <f ca="1">(BS481*DCF!E$46-DCF!E$5*MAX(BS481*DCF!E$46,0)-MAX(BS481-BR481,0)/Inputs!$B$24)*DCF!E$6</f>
        <v>-3713.8383290000088</v>
      </c>
      <c r="DA481" s="15">
        <f ca="1">(BT481*DCF!F$46-DCF!F$5*MAX(BT481*DCF!F$46,0)-MAX(BT481-BS481,0)/Inputs!$B$24)*DCF!F$6</f>
        <v>-651.52449017452989</v>
      </c>
      <c r="DB481" s="15">
        <f ca="1">(BU481*DCF!G$46-DCF!G$5*MAX(BU481*DCF!G$46,0)-MAX(BU481-BT481,0)/Inputs!$B$24)*DCF!G$6</f>
        <v>-300.88203070839205</v>
      </c>
      <c r="DC481" s="15">
        <f ca="1">(BV481*DCF!H$46-DCF!H$5*MAX(BV481*DCF!H$46,0)-MAX(BV481-BU481,0)/Inputs!$B$24)*DCF!H$6</f>
        <v>-406.24068580557645</v>
      </c>
      <c r="DD481" s="15">
        <f ca="1">(BW481*DCF!I$46-DCF!I$5*MAX(BW481*DCF!I$46,0)-MAX(BW481-BV481,0)/Inputs!$B$24)*DCF!I$6</f>
        <v>-570.16476237314555</v>
      </c>
      <c r="DE481" s="15">
        <f ca="1">(BX481*DCF!J$46-DCF!J$5*MAX(BX481*DCF!J$46,0)-MAX(BX481-BW481,0)/Inputs!$B$24)*DCF!J$6</f>
        <v>-605.95679252613547</v>
      </c>
      <c r="DF481" s="15">
        <f ca="1">(BY481*DCF!K$46-DCF!K$5*MAX(BY481*DCF!K$46,0)-MAX(BY481-BX481,0)/Inputs!$B$24)*DCF!K$6</f>
        <v>71.993799357739789</v>
      </c>
      <c r="DG481" s="15">
        <f ca="1">(BZ481*DCF!L$46-DCF!L$5*MAX(BZ481*DCF!L$46,0)-MAX(BZ481-BY481,0)/Inputs!$B$24)*DCF!L$6</f>
        <v>-442.37718133506598</v>
      </c>
      <c r="DH481" s="15">
        <f ca="1">(CA481*DCF!M$46-DCF!M$5*MAX(CA481*DCF!M$46,0)-MAX(CA481-BZ481,0)/Inputs!$B$24)*DCF!M$6</f>
        <v>-1668.3804732314213</v>
      </c>
      <c r="DI481" s="15">
        <f ca="1">SUM(CB481:CL481)+BE481*DCF!M$10*(1+Inputs!$B$30)*(1-Inputs!$B$33)*(1-Inputs!$B$30/Inputs!$B$31)/(Inputs!$B$29-Inputs!$B$30)*DCF!M$6</f>
        <v>93481.513870156647</v>
      </c>
      <c r="DJ481" s="15">
        <f ca="1">SUM(CM481:CW481)+BP481*DCF!M$28*(1+Inputs!$B$30)*(1-Inputs!$B$33)*(1-Inputs!$B$30/Inputs!$B$31)/(Inputs!$B$29-Inputs!$B$30)*DCF!M$6</f>
        <v>199917.53650423195</v>
      </c>
      <c r="DK481" s="15">
        <f ca="1">SUM(CX481:DH481)+CA481*DCF!M$46*(1+Inputs!$B$30)*(1-Inputs!$B$33)*(1-Inputs!$B$30/Inputs!$B$31)/(Inputs!$B$29-Inputs!$B$30)*DCF!M$6</f>
        <v>100610.09788691024</v>
      </c>
      <c r="DM481" s="15">
        <f ca="1">DI481+DJ481+DK481+Inputs!$B$34+Inputs!$B$36-Inputs!$B$35</f>
        <v>470860.14826129883</v>
      </c>
    </row>
    <row r="482" spans="1:117" x14ac:dyDescent="0.75">
      <c r="A482" s="11">
        <v>469</v>
      </c>
      <c r="C482" s="23">
        <f t="shared" ca="1" si="286"/>
        <v>-1.1618321937569231</v>
      </c>
      <c r="D482" s="23">
        <f t="shared" ca="1" si="286"/>
        <v>0.30224110723306635</v>
      </c>
      <c r="E482" s="23">
        <f t="shared" ca="1" si="286"/>
        <v>-0.66740330615941268</v>
      </c>
      <c r="F482" s="23">
        <f t="shared" ca="1" si="286"/>
        <v>-0.28666028196622712</v>
      </c>
      <c r="G482" s="23">
        <f t="shared" ca="1" si="286"/>
        <v>0.92345712293887317</v>
      </c>
      <c r="H482" s="23">
        <f t="shared" ca="1" si="286"/>
        <v>-0.19693446504190068</v>
      </c>
      <c r="I482" s="23">
        <f t="shared" ca="1" si="286"/>
        <v>0.86674873614499104</v>
      </c>
      <c r="J482" s="23">
        <f t="shared" ca="1" si="286"/>
        <v>-0.25931391313245356</v>
      </c>
      <c r="K482" s="23">
        <f t="shared" ca="1" si="286"/>
        <v>1.3920249869190484</v>
      </c>
      <c r="L482" s="23">
        <f t="shared" ca="1" si="286"/>
        <v>2.0061882385582832</v>
      </c>
      <c r="M482" s="23">
        <f t="shared" ca="1" si="286"/>
        <v>-1.1220119108550399</v>
      </c>
      <c r="N482" s="23">
        <f ca="1">SQRT(Inputs!$B$38)*C482+SQRT(1-Inputs!$B$38)*_xlfn.NORM.S.INV(RAND())</f>
        <v>-1.0879087992223442</v>
      </c>
      <c r="O482" s="23">
        <f ca="1">SQRT(Inputs!$B$38)*D482+SQRT(1-Inputs!$B$38)*_xlfn.NORM.S.INV(RAND())</f>
        <v>-1.5071728893918219</v>
      </c>
      <c r="P482" s="23">
        <f ca="1">SQRT(Inputs!$B$38)*E482+SQRT(1-Inputs!$B$38)*_xlfn.NORM.S.INV(RAND())</f>
        <v>0.74190840622774545</v>
      </c>
      <c r="Q482" s="23">
        <f ca="1">SQRT(Inputs!$B$38)*F482+SQRT(1-Inputs!$B$38)*_xlfn.NORM.S.INV(RAND())</f>
        <v>-2.7096626049619563</v>
      </c>
      <c r="R482" s="23">
        <f ca="1">SQRT(Inputs!$B$38)*G482+SQRT(1-Inputs!$B$38)*_xlfn.NORM.S.INV(RAND())</f>
        <v>1.1967624958710259</v>
      </c>
      <c r="S482" s="23">
        <f ca="1">SQRT(Inputs!$B$38)*H482+SQRT(1-Inputs!$B$38)*_xlfn.NORM.S.INV(RAND())</f>
        <v>0.18940612897409365</v>
      </c>
      <c r="T482" s="23">
        <f ca="1">SQRT(Inputs!$B$38)*I482+SQRT(1-Inputs!$B$38)*_xlfn.NORM.S.INV(RAND())</f>
        <v>1.0512555609523806</v>
      </c>
      <c r="U482" s="23">
        <f ca="1">SQRT(Inputs!$B$38)*J482+SQRT(1-Inputs!$B$38)*_xlfn.NORM.S.INV(RAND())</f>
        <v>0.19354042379409028</v>
      </c>
      <c r="V482" s="23">
        <f ca="1">SQRT(Inputs!$B$38)*K482+SQRT(1-Inputs!$B$38)*_xlfn.NORM.S.INV(RAND())</f>
        <v>-1.395922241586891</v>
      </c>
      <c r="W482" s="23">
        <f ca="1">SQRT(Inputs!$B$38)*L482+SQRT(1-Inputs!$B$38)*_xlfn.NORM.S.INV(RAND())</f>
        <v>1.8125509249526546</v>
      </c>
      <c r="X482" s="23">
        <f ca="1">SQRT(Inputs!$B$38)*M482+SQRT(1-Inputs!$B$38)*_xlfn.NORM.S.INV(RAND())</f>
        <v>-1.4039584957593831</v>
      </c>
      <c r="Y482" s="23">
        <f ca="1">SQRT(Inputs!$B$38)*C482+SQRT(1-Inputs!$B$38)*_xlfn.NORM.S.INV(RAND())</f>
        <v>-0.32857098724482875</v>
      </c>
      <c r="Z482" s="23">
        <f ca="1">SQRT(Inputs!$B$38)*D482+SQRT(1-Inputs!$B$38)*_xlfn.NORM.S.INV(RAND())</f>
        <v>0.76778222581876665</v>
      </c>
      <c r="AA482" s="23">
        <f ca="1">SQRT(Inputs!$B$38)*E482+SQRT(1-Inputs!$B$38)*_xlfn.NORM.S.INV(RAND())</f>
        <v>1.8015365268834325</v>
      </c>
      <c r="AB482" s="23">
        <f ca="1">SQRT(Inputs!$B$38)*F482+SQRT(1-Inputs!$B$38)*_xlfn.NORM.S.INV(RAND())</f>
        <v>0.63203323546351631</v>
      </c>
      <c r="AC482" s="23">
        <f ca="1">SQRT(Inputs!$B$38)*G482+SQRT(1-Inputs!$B$38)*_xlfn.NORM.S.INV(RAND())</f>
        <v>1.9448321767481467</v>
      </c>
      <c r="AD482" s="23">
        <f ca="1">SQRT(Inputs!$B$38)*H482+SQRT(1-Inputs!$B$38)*_xlfn.NORM.S.INV(RAND())</f>
        <v>9.7475928451368432E-2</v>
      </c>
      <c r="AE482" s="23">
        <f ca="1">SQRT(Inputs!$B$38)*I482+SQRT(1-Inputs!$B$38)*_xlfn.NORM.S.INV(RAND())</f>
        <v>1.157862948679709</v>
      </c>
      <c r="AF482" s="23">
        <f ca="1">SQRT(Inputs!$B$38)*J482+SQRT(1-Inputs!$B$38)*_xlfn.NORM.S.INV(RAND())</f>
        <v>1.5681408955364917</v>
      </c>
      <c r="AG482" s="23">
        <f ca="1">SQRT(Inputs!$B$38)*K482+SQRT(1-Inputs!$B$38)*_xlfn.NORM.S.INV(RAND())</f>
        <v>0.57082248824042137</v>
      </c>
      <c r="AH482" s="23">
        <f ca="1">SQRT(Inputs!$B$38)*L482+SQRT(1-Inputs!$B$38)*_xlfn.NORM.S.INV(RAND())</f>
        <v>0.67112202802066911</v>
      </c>
      <c r="AI482" s="23">
        <f ca="1">SQRT(Inputs!$B$38)*M482+SQRT(1-Inputs!$B$38)*_xlfn.NORM.S.INV(RAND())</f>
        <v>-2.3837767432961288E-2</v>
      </c>
      <c r="AJ482" s="23">
        <f ca="1">SQRT(Inputs!$B$38)*C482+SQRT(1-Inputs!$B$38)*_xlfn.NORM.S.INV(RAND())</f>
        <v>-1.1934045717669757</v>
      </c>
      <c r="AK482" s="23">
        <f ca="1">SQRT(Inputs!$B$38)*D482+SQRT(1-Inputs!$B$38)*_xlfn.NORM.S.INV(RAND())</f>
        <v>-0.38901701714813908</v>
      </c>
      <c r="AL482" s="23">
        <f ca="1">SQRT(Inputs!$B$38)*E482+SQRT(1-Inputs!$B$38)*_xlfn.NORM.S.INV(RAND())</f>
        <v>-1.9871303890834644</v>
      </c>
      <c r="AM482" s="23">
        <f ca="1">SQRT(Inputs!$B$38)*F482+SQRT(1-Inputs!$B$38)*_xlfn.NORM.S.INV(RAND())</f>
        <v>0.80964682872063187</v>
      </c>
      <c r="AN482" s="23">
        <f ca="1">SQRT(Inputs!$B$38)*G482+SQRT(1-Inputs!$B$38)*_xlfn.NORM.S.INV(RAND())</f>
        <v>1.6688615314136652</v>
      </c>
      <c r="AO482" s="23">
        <f ca="1">SQRT(Inputs!$B$38)*H482+SQRT(1-Inputs!$B$38)*_xlfn.NORM.S.INV(RAND())</f>
        <v>1.0852173369964562</v>
      </c>
      <c r="AP482" s="23">
        <f ca="1">SQRT(Inputs!$B$38)*I482+SQRT(1-Inputs!$B$38)*_xlfn.NORM.S.INV(RAND())</f>
        <v>0.37544569667415473</v>
      </c>
      <c r="AQ482" s="23">
        <f ca="1">SQRT(Inputs!$B$38)*J482+SQRT(1-Inputs!$B$38)*_xlfn.NORM.S.INV(RAND())</f>
        <v>-0.25570075042537121</v>
      </c>
      <c r="AR482" s="23">
        <f ca="1">SQRT(Inputs!$B$38)*K482+SQRT(1-Inputs!$B$38)*_xlfn.NORM.S.INV(RAND())</f>
        <v>7.5003182153137837E-2</v>
      </c>
      <c r="AS482" s="23">
        <f ca="1">SQRT(Inputs!$B$38)*L482+SQRT(1-Inputs!$B$38)*_xlfn.NORM.S.INV(RAND())</f>
        <v>1.9407610017663406</v>
      </c>
      <c r="AT482" s="23">
        <f ca="1">SQRT(Inputs!$B$38)*M482+SQRT(1-Inputs!$B$38)*_xlfn.NORM.S.INV(RAND())</f>
        <v>-0.85560158549699161</v>
      </c>
      <c r="AU482" s="15">
        <f ca="1">Inputs!$B$6*EXP($B$8-0.5*C$5^2+C$5*N482)</f>
        <v>4160.9940257262379</v>
      </c>
      <c r="AV482" s="15">
        <f t="shared" ca="1" si="255"/>
        <v>4058.1784888985012</v>
      </c>
      <c r="AW482" s="15">
        <f t="shared" ca="1" si="256"/>
        <v>5469.019319617888</v>
      </c>
      <c r="AX482" s="15">
        <f t="shared" ca="1" si="257"/>
        <v>4759.5888675663628</v>
      </c>
      <c r="AY482" s="15">
        <f t="shared" ca="1" si="258"/>
        <v>6689.2455752617125</v>
      </c>
      <c r="AZ482" s="15">
        <f t="shared" ca="1" si="259"/>
        <v>8353.5561602900561</v>
      </c>
      <c r="BA482" s="15">
        <f t="shared" ca="1" si="260"/>
        <v>11411.557807143943</v>
      </c>
      <c r="BB482" s="15">
        <f t="shared" ca="1" si="261"/>
        <v>14244.780175157941</v>
      </c>
      <c r="BC482" s="15">
        <f t="shared" ca="1" si="262"/>
        <v>15246.887664851567</v>
      </c>
      <c r="BD482" s="15">
        <f t="shared" ca="1" si="263"/>
        <v>22129.852846903032</v>
      </c>
      <c r="BE482" s="15">
        <f t="shared" ca="1" si="264"/>
        <v>23862.275869859142</v>
      </c>
      <c r="BF482" s="15">
        <f ca="1">Inputs!$B$13*EXP($B$9-0.5*C$6^2+C$6*Y482)</f>
        <v>12958.805427080277</v>
      </c>
      <c r="BG482" s="15">
        <f t="shared" ca="1" si="265"/>
        <v>18140.129364022261</v>
      </c>
      <c r="BH482" s="15">
        <f t="shared" ca="1" si="266"/>
        <v>29882.202456163755</v>
      </c>
      <c r="BI482" s="15">
        <f t="shared" ca="1" si="267"/>
        <v>40317.771868637843</v>
      </c>
      <c r="BJ482" s="15">
        <f t="shared" ca="1" si="268"/>
        <v>65420.45231010858</v>
      </c>
      <c r="BK482" s="15">
        <f t="shared" ca="1" si="269"/>
        <v>81363.828184151658</v>
      </c>
      <c r="BL482" s="15">
        <f t="shared" ca="1" si="270"/>
        <v>116126.00274599108</v>
      </c>
      <c r="BM482" s="15">
        <f t="shared" ca="1" si="271"/>
        <v>173444.66412075984</v>
      </c>
      <c r="BN482" s="15">
        <f t="shared" ca="1" si="272"/>
        <v>228417.70025973686</v>
      </c>
      <c r="BO482" s="15">
        <f t="shared" ca="1" si="273"/>
        <v>303846.9524765939</v>
      </c>
      <c r="BP482" s="15">
        <f t="shared" ca="1" si="274"/>
        <v>372970.01701528981</v>
      </c>
      <c r="BQ482" s="15">
        <f ca="1">Inputs!$B$20*EXP($B$10-0.5*C$7^2+C$7*AJ482)</f>
        <v>2809.1823573932434</v>
      </c>
      <c r="BR482" s="15">
        <f t="shared" ca="1" si="275"/>
        <v>3368.7136145300478</v>
      </c>
      <c r="BS482" s="15">
        <f t="shared" ca="1" si="276"/>
        <v>2606.9699840619605</v>
      </c>
      <c r="BT482" s="15">
        <f t="shared" ca="1" si="277"/>
        <v>4445.0274141358923</v>
      </c>
      <c r="BU482" s="15">
        <f t="shared" ca="1" si="278"/>
        <v>9225.1695734341738</v>
      </c>
      <c r="BV482" s="15">
        <f t="shared" ca="1" si="279"/>
        <v>16389.875535418905</v>
      </c>
      <c r="BW482" s="15">
        <f t="shared" ca="1" si="280"/>
        <v>24762.711306285775</v>
      </c>
      <c r="BX482" s="15">
        <f t="shared" ca="1" si="281"/>
        <v>32903.948706365984</v>
      </c>
      <c r="BY482" s="15">
        <f t="shared" ca="1" si="282"/>
        <v>46770.380664055308</v>
      </c>
      <c r="BZ482" s="15">
        <f t="shared" ca="1" si="283"/>
        <v>93760.178961957179</v>
      </c>
      <c r="CA482" s="15">
        <f t="shared" ca="1" si="284"/>
        <v>113128.05671142359</v>
      </c>
      <c r="CB482" s="15">
        <f ca="1">(AU482*DCF!C$10-DCF!C$5*MAX(AU482*DCF!C$10,0)-MAX(AU482-Inputs!$B$6,0)/Inputs!$B$10)*DCF!C$6</f>
        <v>1048.787326067893</v>
      </c>
      <c r="CC482" s="15">
        <f ca="1">(AV482*DCF!D$10-DCF!D$5*MAX(AV482*DCF!D$10,0)-MAX(AV482-AU482,0)/Inputs!$B$10)*DCF!D$6</f>
        <v>989.15351341220946</v>
      </c>
      <c r="CD482" s="15">
        <f ca="1">(AW482*DCF!E$10-DCF!E$5*MAX(AW482*DCF!E$10,0)-MAX(AW482-AV482,0)/Inputs!$B$10)*DCF!E$6</f>
        <v>944.9297210760534</v>
      </c>
      <c r="CE482" s="15">
        <f ca="1">(AX482*DCF!F$10-DCF!F$5*MAX(AX482*DCF!F$10,0)-MAX(AX482-AW482,0)/Inputs!$B$10)*DCF!F$6</f>
        <v>1039.0106645127755</v>
      </c>
      <c r="CF482" s="15">
        <f ca="1">(AY482*DCF!G$10-DCF!G$5*MAX(AY482*DCF!G$10,0)-MAX(AY482-AX482,0)/Inputs!$B$10)*DCF!G$6</f>
        <v>1007.3377784430066</v>
      </c>
      <c r="CG482" s="15">
        <f ca="1">(AZ482*DCF!H$10-DCF!H$5*MAX(AZ482*DCF!H$10,0)-MAX(AZ482-AY482,0)/Inputs!$B$10)*DCF!H$6</f>
        <v>1326.3207392910501</v>
      </c>
      <c r="CH482" s="15">
        <f ca="1">(BA482*DCF!I$10-DCF!I$5*MAX(BA482*DCF!I$10,0)-MAX(BA482-AZ482,0)/Inputs!$B$10)*DCF!I$6</f>
        <v>1582.8559036915494</v>
      </c>
      <c r="CI482" s="15">
        <f ca="1">(BB482*DCF!J$10-DCF!J$5*MAX(BB482*DCF!J$10,0)-MAX(BB482-BA482,0)/Inputs!$B$10)*DCF!J$6</f>
        <v>2015.1091684519938</v>
      </c>
      <c r="CJ482" s="15">
        <f ca="1">(BC482*DCF!K$10-DCF!K$5*MAX(BC482*DCF!K$10,0)-MAX(BC482-BB482,0)/Inputs!$B$10)*DCF!K$6</f>
        <v>2314.2242539391473</v>
      </c>
      <c r="CK482" s="15">
        <f ca="1">(BD482*DCF!L$10-DCF!L$5*MAX(BD482*DCF!L$10,0)-MAX(BD482-BC482,0)/Inputs!$B$10)*DCF!L$6</f>
        <v>2447.5237869092994</v>
      </c>
      <c r="CL482" s="15">
        <f ca="1">(BE482*DCF!M$10-DCF!M$5*MAX(BE482*DCF!M$10,0)-MAX(BE482-BD482,0)/Inputs!$B$10)*DCF!M$6</f>
        <v>3160.3193201524932</v>
      </c>
      <c r="CM482" s="15">
        <f ca="1">(BF482*DCF!C$28-DCF!C$5*MAX(BF482*DCF!C$28,0)-MAX(BF482-Inputs!$B$13,0)/Inputs!$B$17)*DCF!C$6</f>
        <v>3591.9388680041648</v>
      </c>
      <c r="CN482" s="15">
        <f ca="1">(BG482*DCF!D$28-DCF!D$5*MAX(BG482*DCF!D$28,0)-MAX(BG482-BF482,0)/Inputs!$B$17)*DCF!D$6</f>
        <v>4237.2725207086278</v>
      </c>
      <c r="CO482" s="15">
        <f ca="1">(BH482*DCF!E$28-DCF!E$5*MAX(BH482*DCF!E$28,0)-MAX(BH482-BG482,0)/Inputs!$B$17)*DCF!E$6</f>
        <v>6148.9708519521246</v>
      </c>
      <c r="CP482" s="15">
        <f ca="1">(BI482*DCF!F$28-DCF!F$5*MAX(BI482*DCF!F$28,0)-MAX(BI482-BH482,0)/Inputs!$B$17)*DCF!F$6</f>
        <v>9045.2526991528521</v>
      </c>
      <c r="CQ482" s="15">
        <f ca="1">(BJ482*DCF!G$28-DCF!G$5*MAX(BJ482*DCF!G$28,0)-MAX(BJ482-BI482,0)/Inputs!$B$17)*DCF!G$6</f>
        <v>12751.809829346912</v>
      </c>
      <c r="CR482" s="15">
        <f ca="1">(BK482*DCF!H$28-DCF!H$5*MAX(BK482*DCF!H$28,0)-MAX(BK482-BJ482,0)/Inputs!$B$17)*DCF!H$6</f>
        <v>17645.019191854164</v>
      </c>
      <c r="CS482" s="15">
        <f ca="1">(BL482*DCF!I$28-DCF!I$5*MAX(BL482*DCF!I$28,0)-MAX(BL482-BK482,0)/Inputs!$B$17)*DCF!I$6</f>
        <v>22317.944470235274</v>
      </c>
      <c r="CT482" s="15">
        <f ca="1">(BM482*DCF!J$28-DCF!J$5*MAX(BM482*DCF!J$28,0)-MAX(BM482-BL482,0)/Inputs!$B$17)*DCF!J$6</f>
        <v>31092.572583130212</v>
      </c>
      <c r="CU482" s="15">
        <f ca="1">(BN482*DCF!K$28-DCF!K$5*MAX(BN482*DCF!K$28,0)-MAX(BN482-BM482,0)/Inputs!$B$17)*DCF!K$6</f>
        <v>41504.52372553639</v>
      </c>
      <c r="CV482" s="15">
        <f ca="1">(BO482*DCF!L$28-DCF!L$5*MAX(BO482*DCF!L$28,0)-MAX(BO482-BN482,0)/Inputs!$B$17)*DCF!L$6</f>
        <v>52088.899062669931</v>
      </c>
      <c r="CW482" s="15">
        <f ca="1">(BP482*DCF!M$28-DCF!M$5*MAX(BP482*DCF!M$28,0)-MAX(BP482-BO482,0)/Inputs!$B$17)*DCF!M$6</f>
        <v>62949.221996297849</v>
      </c>
      <c r="CX482" s="15">
        <f ca="1">(BQ482*DCF!C$46-DCF!C$5*MAX(BQ482*DCF!C$46,0)-MAX(BQ482-Inputs!$B$20,0)/Inputs!$B$24)*DCF!C$6</f>
        <v>-648.77190701922473</v>
      </c>
      <c r="CY482" s="15">
        <f ca="1">(BR482*DCF!D$46-DCF!D$5*MAX(BR482*DCF!D$46,0)-MAX(BR482-BQ482,0)/Inputs!$B$24)*DCF!D$6</f>
        <v>-813.70819747241637</v>
      </c>
      <c r="CZ482" s="15">
        <f ca="1">(BS482*DCF!E$46-DCF!E$5*MAX(BS482*DCF!E$46,0)-MAX(BS482-BR482,0)/Inputs!$B$24)*DCF!E$6</f>
        <v>-308.27873969061693</v>
      </c>
      <c r="DA482" s="15">
        <f ca="1">(BT482*DCF!F$46-DCF!F$5*MAX(BT482*DCF!F$46,0)-MAX(BT482-BS482,0)/Inputs!$B$24)*DCF!F$6</f>
        <v>-993.00981562224251</v>
      </c>
      <c r="DB482" s="15">
        <f ca="1">(BU482*DCF!G$46-DCF!G$5*MAX(BU482*DCF!G$46,0)-MAX(BU482-BT482,0)/Inputs!$B$24)*DCF!G$6</f>
        <v>-1918.2618560515446</v>
      </c>
      <c r="DC482" s="15">
        <f ca="1">(BV482*DCF!H$46-DCF!H$5*MAX(BV482*DCF!H$46,0)-MAX(BV482-BU482,0)/Inputs!$B$24)*DCF!H$6</f>
        <v>-2226.3884788049913</v>
      </c>
      <c r="DD482" s="15">
        <f ca="1">(BW482*DCF!I$46-DCF!I$5*MAX(BW482*DCF!I$46,0)-MAX(BW482-BV482,0)/Inputs!$B$24)*DCF!I$6</f>
        <v>-1831.6128271519044</v>
      </c>
      <c r="DE482" s="15">
        <f ca="1">(BX482*DCF!J$46-DCF!J$5*MAX(BX482*DCF!J$46,0)-MAX(BX482-BW482,0)/Inputs!$B$24)*DCF!J$6</f>
        <v>-778.69351832050347</v>
      </c>
      <c r="DF482" s="15">
        <f ca="1">(BY482*DCF!K$46-DCF!K$5*MAX(BY482*DCF!K$46,0)-MAX(BY482-BX482,0)/Inputs!$B$24)*DCF!K$6</f>
        <v>-725.22637603082433</v>
      </c>
      <c r="DG482" s="15">
        <f ca="1">(BZ482*DCF!L$46-DCF!L$5*MAX(BZ482*DCF!L$46,0)-MAX(BZ482-BY482,0)/Inputs!$B$24)*DCF!L$6</f>
        <v>-4152.739847440218</v>
      </c>
      <c r="DH482" s="15">
        <f ca="1">(CA482*DCF!M$46-DCF!M$5*MAX(CA482*DCF!M$46,0)-MAX(CA482-BZ482,0)/Inputs!$B$24)*DCF!M$6</f>
        <v>4819.8206616187445</v>
      </c>
      <c r="DI482" s="15">
        <f ca="1">SUM(CB482:CL482)+BE482*DCF!M$10*(1+Inputs!$B$30)*(1-Inputs!$B$33)*(1-Inputs!$B$30/Inputs!$B$31)/(Inputs!$B$29-Inputs!$B$30)*DCF!M$6</f>
        <v>84284.601467696993</v>
      </c>
      <c r="DJ482" s="15">
        <f ca="1">SUM(CM482:CW482)+BP482*DCF!M$28*(1+Inputs!$B$30)*(1-Inputs!$B$33)*(1-Inputs!$B$30/Inputs!$B$31)/(Inputs!$B$29-Inputs!$B$30)*DCF!M$6</f>
        <v>1647347.4116274752</v>
      </c>
      <c r="DK482" s="15">
        <f ca="1">SUM(CX482:DH482)+CA482*DCF!M$46*(1+Inputs!$B$30)*(1-Inputs!$B$33)*(1-Inputs!$B$30/Inputs!$B$31)/(Inputs!$B$29-Inputs!$B$30)*DCF!M$6</f>
        <v>165332.50564888789</v>
      </c>
      <c r="DM482" s="15">
        <f ca="1">DI482+DJ482+DK482+Inputs!$B$34+Inputs!$B$36-Inputs!$B$35</f>
        <v>1973815.5187440601</v>
      </c>
    </row>
    <row r="483" spans="1:117" x14ac:dyDescent="0.75">
      <c r="A483" s="11">
        <v>470</v>
      </c>
      <c r="C483" s="23">
        <f t="shared" ca="1" si="286"/>
        <v>-1.5983600628184804</v>
      </c>
      <c r="D483" s="23">
        <f t="shared" ca="1" si="286"/>
        <v>1.5552338553642302</v>
      </c>
      <c r="E483" s="23">
        <f t="shared" ca="1" si="286"/>
        <v>0.95512866924958228</v>
      </c>
      <c r="F483" s="23">
        <f t="shared" ca="1" si="286"/>
        <v>-0.59268788632206981</v>
      </c>
      <c r="G483" s="23">
        <f t="shared" ca="1" si="286"/>
        <v>0.65679619833892222</v>
      </c>
      <c r="H483" s="23">
        <f t="shared" ca="1" si="286"/>
        <v>0.35705582910418093</v>
      </c>
      <c r="I483" s="23">
        <f t="shared" ca="1" si="286"/>
        <v>-0.92919543987646358</v>
      </c>
      <c r="J483" s="23">
        <f t="shared" ca="1" si="286"/>
        <v>-0.77276170671531186</v>
      </c>
      <c r="K483" s="23">
        <f t="shared" ca="1" si="286"/>
        <v>0.33847004640401485</v>
      </c>
      <c r="L483" s="23">
        <f t="shared" ca="1" si="286"/>
        <v>-0.54835880766246892</v>
      </c>
      <c r="M483" s="23">
        <f t="shared" ca="1" si="286"/>
        <v>0.99258569284925324</v>
      </c>
      <c r="N483" s="23">
        <f ca="1">SQRT(Inputs!$B$38)*C483+SQRT(1-Inputs!$B$38)*_xlfn.NORM.S.INV(RAND())</f>
        <v>-0.65032467792437609</v>
      </c>
      <c r="O483" s="23">
        <f ca="1">SQRT(Inputs!$B$38)*D483+SQRT(1-Inputs!$B$38)*_xlfn.NORM.S.INV(RAND())</f>
        <v>1.0334351696529527</v>
      </c>
      <c r="P483" s="23">
        <f ca="1">SQRT(Inputs!$B$38)*E483+SQRT(1-Inputs!$B$38)*_xlfn.NORM.S.INV(RAND())</f>
        <v>0.85395794838431938</v>
      </c>
      <c r="Q483" s="23">
        <f ca="1">SQRT(Inputs!$B$38)*F483+SQRT(1-Inputs!$B$38)*_xlfn.NORM.S.INV(RAND())</f>
        <v>0.52494587127810655</v>
      </c>
      <c r="R483" s="23">
        <f ca="1">SQRT(Inputs!$B$38)*G483+SQRT(1-Inputs!$B$38)*_xlfn.NORM.S.INV(RAND())</f>
        <v>0.55893892484690044</v>
      </c>
      <c r="S483" s="23">
        <f ca="1">SQRT(Inputs!$B$38)*H483+SQRT(1-Inputs!$B$38)*_xlfn.NORM.S.INV(RAND())</f>
        <v>-0.45882943940071852</v>
      </c>
      <c r="T483" s="23">
        <f ca="1">SQRT(Inputs!$B$38)*I483+SQRT(1-Inputs!$B$38)*_xlfn.NORM.S.INV(RAND())</f>
        <v>-0.54872616847416489</v>
      </c>
      <c r="U483" s="23">
        <f ca="1">SQRT(Inputs!$B$38)*J483+SQRT(1-Inputs!$B$38)*_xlfn.NORM.S.INV(RAND())</f>
        <v>-1.8216311972278931</v>
      </c>
      <c r="V483" s="23">
        <f ca="1">SQRT(Inputs!$B$38)*K483+SQRT(1-Inputs!$B$38)*_xlfn.NORM.S.INV(RAND())</f>
        <v>0.58960103469865288</v>
      </c>
      <c r="W483" s="23">
        <f ca="1">SQRT(Inputs!$B$38)*L483+SQRT(1-Inputs!$B$38)*_xlfn.NORM.S.INV(RAND())</f>
        <v>-1.1722459247809587</v>
      </c>
      <c r="X483" s="23">
        <f ca="1">SQRT(Inputs!$B$38)*M483+SQRT(1-Inputs!$B$38)*_xlfn.NORM.S.INV(RAND())</f>
        <v>0.37424441414935317</v>
      </c>
      <c r="Y483" s="23">
        <f ca="1">SQRT(Inputs!$B$38)*C483+SQRT(1-Inputs!$B$38)*_xlfn.NORM.S.INV(RAND())</f>
        <v>-0.17825048839645685</v>
      </c>
      <c r="Z483" s="23">
        <f ca="1">SQRT(Inputs!$B$38)*D483+SQRT(1-Inputs!$B$38)*_xlfn.NORM.S.INV(RAND())</f>
        <v>1.8281213254665083</v>
      </c>
      <c r="AA483" s="23">
        <f ca="1">SQRT(Inputs!$B$38)*E483+SQRT(1-Inputs!$B$38)*_xlfn.NORM.S.INV(RAND())</f>
        <v>-0.90736558325601846</v>
      </c>
      <c r="AB483" s="23">
        <f ca="1">SQRT(Inputs!$B$38)*F483+SQRT(1-Inputs!$B$38)*_xlfn.NORM.S.INV(RAND())</f>
        <v>0.96817138529555169</v>
      </c>
      <c r="AC483" s="23">
        <f ca="1">SQRT(Inputs!$B$38)*G483+SQRT(1-Inputs!$B$38)*_xlfn.NORM.S.INV(RAND())</f>
        <v>0.17797474274572697</v>
      </c>
      <c r="AD483" s="23">
        <f ca="1">SQRT(Inputs!$B$38)*H483+SQRT(1-Inputs!$B$38)*_xlfn.NORM.S.INV(RAND())</f>
        <v>0.31521278535503067</v>
      </c>
      <c r="AE483" s="23">
        <f ca="1">SQRT(Inputs!$B$38)*I483+SQRT(1-Inputs!$B$38)*_xlfn.NORM.S.INV(RAND())</f>
        <v>-0.1637312342684053</v>
      </c>
      <c r="AF483" s="23">
        <f ca="1">SQRT(Inputs!$B$38)*J483+SQRT(1-Inputs!$B$38)*_xlfn.NORM.S.INV(RAND())</f>
        <v>0.15911147263236192</v>
      </c>
      <c r="AG483" s="23">
        <f ca="1">SQRT(Inputs!$B$38)*K483+SQRT(1-Inputs!$B$38)*_xlfn.NORM.S.INV(RAND())</f>
        <v>-1.1526000842882638</v>
      </c>
      <c r="AH483" s="23">
        <f ca="1">SQRT(Inputs!$B$38)*L483+SQRT(1-Inputs!$B$38)*_xlfn.NORM.S.INV(RAND())</f>
        <v>-0.50514137610734577</v>
      </c>
      <c r="AI483" s="23">
        <f ca="1">SQRT(Inputs!$B$38)*M483+SQRT(1-Inputs!$B$38)*_xlfn.NORM.S.INV(RAND())</f>
        <v>0.25936346938097443</v>
      </c>
      <c r="AJ483" s="23">
        <f ca="1">SQRT(Inputs!$B$38)*C483+SQRT(1-Inputs!$B$38)*_xlfn.NORM.S.INV(RAND())</f>
        <v>-0.64448340982254226</v>
      </c>
      <c r="AK483" s="23">
        <f ca="1">SQRT(Inputs!$B$38)*D483+SQRT(1-Inputs!$B$38)*_xlfn.NORM.S.INV(RAND())</f>
        <v>0.48384644548497546</v>
      </c>
      <c r="AL483" s="23">
        <f ca="1">SQRT(Inputs!$B$38)*E483+SQRT(1-Inputs!$B$38)*_xlfn.NORM.S.INV(RAND())</f>
        <v>-1.3668226056215311</v>
      </c>
      <c r="AM483" s="23">
        <f ca="1">SQRT(Inputs!$B$38)*F483+SQRT(1-Inputs!$B$38)*_xlfn.NORM.S.INV(RAND())</f>
        <v>-1.908558847660919</v>
      </c>
      <c r="AN483" s="23">
        <f ca="1">SQRT(Inputs!$B$38)*G483+SQRT(1-Inputs!$B$38)*_xlfn.NORM.S.INV(RAND())</f>
        <v>0.51281813774855833</v>
      </c>
      <c r="AO483" s="23">
        <f ca="1">SQRT(Inputs!$B$38)*H483+SQRT(1-Inputs!$B$38)*_xlfn.NORM.S.INV(RAND())</f>
        <v>0.9536756816576224</v>
      </c>
      <c r="AP483" s="23">
        <f ca="1">SQRT(Inputs!$B$38)*I483+SQRT(1-Inputs!$B$38)*_xlfn.NORM.S.INV(RAND())</f>
        <v>-2.3570760520634533</v>
      </c>
      <c r="AQ483" s="23">
        <f ca="1">SQRT(Inputs!$B$38)*J483+SQRT(1-Inputs!$B$38)*_xlfn.NORM.S.INV(RAND())</f>
        <v>-1.1594591380037005</v>
      </c>
      <c r="AR483" s="23">
        <f ca="1">SQRT(Inputs!$B$38)*K483+SQRT(1-Inputs!$B$38)*_xlfn.NORM.S.INV(RAND())</f>
        <v>-1.5948885159844099</v>
      </c>
      <c r="AS483" s="23">
        <f ca="1">SQRT(Inputs!$B$38)*L483+SQRT(1-Inputs!$B$38)*_xlfn.NORM.S.INV(RAND())</f>
        <v>-1.0694710786141339</v>
      </c>
      <c r="AT483" s="23">
        <f ca="1">SQRT(Inputs!$B$38)*M483+SQRT(1-Inputs!$B$38)*_xlfn.NORM.S.INV(RAND())</f>
        <v>0.17054331012485963</v>
      </c>
      <c r="AU483" s="15">
        <f ca="1">Inputs!$B$6*EXP($B$8-0.5*C$5^2+C$5*N483)</f>
        <v>4466.4195031488134</v>
      </c>
      <c r="AV483" s="15">
        <f t="shared" ca="1" si="255"/>
        <v>6328.8466017528708</v>
      </c>
      <c r="AW483" s="15">
        <f t="shared" ca="1" si="256"/>
        <v>8658.9760175735628</v>
      </c>
      <c r="AX483" s="15">
        <f t="shared" ca="1" si="257"/>
        <v>11288.307480037396</v>
      </c>
      <c r="AY483" s="15">
        <f t="shared" ca="1" si="258"/>
        <v>14726.037077499521</v>
      </c>
      <c r="AZ483" s="15">
        <f t="shared" ca="1" si="259"/>
        <v>17122.956834227862</v>
      </c>
      <c r="BA483" s="15">
        <f t="shared" ca="1" si="260"/>
        <v>19784.63873092852</v>
      </c>
      <c r="BB483" s="15">
        <f t="shared" ca="1" si="261"/>
        <v>20181.580328284334</v>
      </c>
      <c r="BC483" s="15">
        <f t="shared" ca="1" si="262"/>
        <v>26164.866122437175</v>
      </c>
      <c r="BD483" s="15">
        <f t="shared" ca="1" si="263"/>
        <v>28725.667249501897</v>
      </c>
      <c r="BE483" s="15">
        <f t="shared" ca="1" si="264"/>
        <v>36420.129385284323</v>
      </c>
      <c r="BF483" s="15">
        <f ca="1">Inputs!$B$13*EXP($B$9-0.5*C$6^2+C$6*Y483)</f>
        <v>13350.798616948856</v>
      </c>
      <c r="BG483" s="15">
        <f t="shared" ca="1" si="265"/>
        <v>22629.472831395819</v>
      </c>
      <c r="BH483" s="15">
        <f t="shared" ca="1" si="266"/>
        <v>23786.024560295718</v>
      </c>
      <c r="BI483" s="15">
        <f t="shared" ca="1" si="267"/>
        <v>33796.785894470289</v>
      </c>
      <c r="BJ483" s="15">
        <f t="shared" ca="1" si="268"/>
        <v>42509.333969161438</v>
      </c>
      <c r="BK483" s="15">
        <f t="shared" ca="1" si="269"/>
        <v>54459.807745826147</v>
      </c>
      <c r="BL483" s="15">
        <f t="shared" ca="1" si="270"/>
        <v>65492.814497429681</v>
      </c>
      <c r="BM483" s="15">
        <f t="shared" ca="1" si="271"/>
        <v>82111.89526443572</v>
      </c>
      <c r="BN483" s="15">
        <f t="shared" ca="1" si="272"/>
        <v>87959.142580593078</v>
      </c>
      <c r="BO483" s="15">
        <f t="shared" ca="1" si="273"/>
        <v>102052.91382608972</v>
      </c>
      <c r="BP483" s="15">
        <f t="shared" ca="1" si="274"/>
        <v>129353.7656977243</v>
      </c>
      <c r="BQ483" s="15">
        <f ca="1">Inputs!$B$20*EXP($B$10-0.5*C$7^2+C$7*AJ483)</f>
        <v>3412.98166687802</v>
      </c>
      <c r="BR483" s="15">
        <f t="shared" ca="1" si="275"/>
        <v>5400.1556466601278</v>
      </c>
      <c r="BS483" s="15">
        <f t="shared" ca="1" si="276"/>
        <v>4994.0122413551098</v>
      </c>
      <c r="BT483" s="15">
        <f t="shared" ca="1" si="277"/>
        <v>4173.5378085733573</v>
      </c>
      <c r="BU483" s="15">
        <f t="shared" ca="1" si="278"/>
        <v>6548.1721416318533</v>
      </c>
      <c r="BV483" s="15">
        <f t="shared" ca="1" si="279"/>
        <v>11294.072503103833</v>
      </c>
      <c r="BW483" s="15">
        <f t="shared" ca="1" si="280"/>
        <v>9569.8451375488949</v>
      </c>
      <c r="BX483" s="15">
        <f t="shared" ca="1" si="281"/>
        <v>10608.871382449481</v>
      </c>
      <c r="BY483" s="15">
        <f t="shared" ca="1" si="282"/>
        <v>10955.662519710306</v>
      </c>
      <c r="BZ483" s="15">
        <f t="shared" ca="1" si="283"/>
        <v>12628.600297792316</v>
      </c>
      <c r="CA483" s="15">
        <f t="shared" ca="1" si="284"/>
        <v>18285.182868333366</v>
      </c>
      <c r="CB483" s="15">
        <f ca="1">(AU483*DCF!C$10-DCF!C$5*MAX(AU483*DCF!C$10,0)-MAX(AU483-Inputs!$B$6,0)/Inputs!$B$10)*DCF!C$6</f>
        <v>1046.6095879745817</v>
      </c>
      <c r="CC483" s="15">
        <f ca="1">(AV483*DCF!D$10-DCF!D$5*MAX(AV483*DCF!D$10,0)-MAX(AV483-AU483,0)/Inputs!$B$10)*DCF!D$6</f>
        <v>1088.5093778341936</v>
      </c>
      <c r="CD483" s="15">
        <f ca="1">(AW483*DCF!E$10-DCF!E$5*MAX(AW483*DCF!E$10,0)-MAX(AW483-AV483,0)/Inputs!$B$10)*DCF!E$6</f>
        <v>1474.3780841500438</v>
      </c>
      <c r="CE483" s="15">
        <f ca="1">(AX483*DCF!F$10-DCF!F$5*MAX(AX483*DCF!F$10,0)-MAX(AX483-AW483,0)/Inputs!$B$10)*DCF!F$6</f>
        <v>1917.1208443394316</v>
      </c>
      <c r="CF483" s="15">
        <f ca="1">(AY483*DCF!G$10-DCF!G$5*MAX(AY483*DCF!G$10,0)-MAX(AY483-AX483,0)/Inputs!$B$10)*DCF!G$6</f>
        <v>2373.3594108589837</v>
      </c>
      <c r="CG483" s="15">
        <f ca="1">(AZ483*DCF!H$10-DCF!H$5*MAX(AZ483*DCF!H$10,0)-MAX(AZ483-AY483,0)/Inputs!$B$10)*DCF!H$6</f>
        <v>2898.8182780774341</v>
      </c>
      <c r="CH483" s="15">
        <f ca="1">(BA483*DCF!I$10-DCF!I$5*MAX(BA483*DCF!I$10,0)-MAX(BA483-AZ483,0)/Inputs!$B$10)*DCF!I$6</f>
        <v>3177.322662355672</v>
      </c>
      <c r="CI483" s="15">
        <f ca="1">(BB483*DCF!J$10-DCF!J$5*MAX(BB483*DCF!J$10,0)-MAX(BB483-BA483,0)/Inputs!$B$10)*DCF!J$6</f>
        <v>3403.0560541391565</v>
      </c>
      <c r="CJ483" s="15">
        <f ca="1">(BC483*DCF!K$10-DCF!K$5*MAX(BC483*DCF!K$10,0)-MAX(BC483-BB483,0)/Inputs!$B$10)*DCF!K$6</f>
        <v>3374.5543067082399</v>
      </c>
      <c r="CK483" s="15">
        <f ca="1">(BD483*DCF!L$10-DCF!L$5*MAX(BD483*DCF!L$10,0)-MAX(BD483-BC483,0)/Inputs!$B$10)*DCF!L$6</f>
        <v>4001.2238188614265</v>
      </c>
      <c r="CL483" s="15">
        <f ca="1">(BE483*DCF!M$10-DCF!M$5*MAX(BE483*DCF!M$10,0)-MAX(BE483-BD483,0)/Inputs!$B$10)*DCF!M$6</f>
        <v>4220.1655991794805</v>
      </c>
      <c r="CM483" s="15">
        <f ca="1">(BF483*DCF!C$28-DCF!C$5*MAX(BF483*DCF!C$28,0)-MAX(BF483-Inputs!$B$13,0)/Inputs!$B$17)*DCF!C$6</f>
        <v>3621.0430137600638</v>
      </c>
      <c r="CN483" s="15">
        <f ca="1">(BG483*DCF!D$28-DCF!D$5*MAX(BG483*DCF!D$28,0)-MAX(BG483-BF483,0)/Inputs!$B$17)*DCF!D$6</f>
        <v>4685.3350370585267</v>
      </c>
      <c r="CO483" s="15">
        <f ca="1">(BH483*DCF!E$28-DCF!E$5*MAX(BH483*DCF!E$28,0)-MAX(BH483-BG483,0)/Inputs!$B$17)*DCF!E$6</f>
        <v>6508.6852738933749</v>
      </c>
      <c r="CP483" s="15">
        <f ca="1">(BI483*DCF!F$28-DCF!F$5*MAX(BI483*DCF!F$28,0)-MAX(BI483-BH483,0)/Inputs!$B$17)*DCF!F$6</f>
        <v>7352.319800819444</v>
      </c>
      <c r="CQ483" s="15">
        <f ca="1">(BJ483*DCF!G$28-DCF!G$5*MAX(BJ483*DCF!G$28,0)-MAX(BJ483-BI483,0)/Inputs!$B$17)*DCF!G$6</f>
        <v>9564.0046989890034</v>
      </c>
      <c r="CR483" s="15">
        <f ca="1">(BK483*DCF!H$28-DCF!H$5*MAX(BK483*DCF!H$28,0)-MAX(BK483-BJ483,0)/Inputs!$B$17)*DCF!H$6</f>
        <v>11611.743043633294</v>
      </c>
      <c r="CS483" s="15">
        <f ca="1">(BL483*DCF!I$28-DCF!I$5*MAX(BL483*DCF!I$28,0)-MAX(BL483-BK483,0)/Inputs!$B$17)*DCF!I$6</f>
        <v>13817.259526906837</v>
      </c>
      <c r="CT483" s="15">
        <f ca="1">(BM483*DCF!J$28-DCF!J$5*MAX(BM483*DCF!J$28,0)-MAX(BM483-BL483,0)/Inputs!$B$17)*DCF!J$6</f>
        <v>16114.214928640011</v>
      </c>
      <c r="CU483" s="15">
        <f ca="1">(BN483*DCF!K$28-DCF!K$5*MAX(BN483*DCF!K$28,0)-MAX(BN483-BM483,0)/Inputs!$B$17)*DCF!K$6</f>
        <v>17859.286190625327</v>
      </c>
      <c r="CV483" s="15">
        <f ca="1">(BO483*DCF!L$28-DCF!L$5*MAX(BO483*DCF!L$28,0)-MAX(BO483-BN483,0)/Inputs!$B$17)*DCF!L$6</f>
        <v>18766.964668474018</v>
      </c>
      <c r="CW483" s="15">
        <f ca="1">(BP483*DCF!M$28-DCF!M$5*MAX(BP483*DCF!M$28,0)-MAX(BP483-BO483,0)/Inputs!$B$17)*DCF!M$6</f>
        <v>21484.279721523832</v>
      </c>
      <c r="CX483" s="15">
        <f ca="1">(BQ483*DCF!C$46-DCF!C$5*MAX(BQ483*DCF!C$46,0)-MAX(BQ483-Inputs!$B$20,0)/Inputs!$B$24)*DCF!C$6</f>
        <v>-886.13048513488673</v>
      </c>
      <c r="CY483" s="15">
        <f ca="1">(BR483*DCF!D$46-DCF!D$5*MAX(BR483*DCF!D$46,0)-MAX(BR483-BQ483,0)/Inputs!$B$24)*DCF!D$6</f>
        <v>-1769.5912777586566</v>
      </c>
      <c r="CZ483" s="15">
        <f ca="1">(BS483*DCF!E$46-DCF!E$5*MAX(BS483*DCF!E$46,0)-MAX(BS483-BR483,0)/Inputs!$B$24)*DCF!E$6</f>
        <v>-590.55064276792052</v>
      </c>
      <c r="DA483" s="15">
        <f ca="1">(BT483*DCF!F$46-DCF!F$5*MAX(BT483*DCF!F$46,0)-MAX(BT483-BS483,0)/Inputs!$B$24)*DCF!F$6</f>
        <v>-303.94341033922251</v>
      </c>
      <c r="DB483" s="15">
        <f ca="1">(BU483*DCF!G$46-DCF!G$5*MAX(BU483*DCF!G$46,0)-MAX(BU483-BT483,0)/Inputs!$B$24)*DCF!G$6</f>
        <v>-1019.0476458312232</v>
      </c>
      <c r="DC483" s="15">
        <f ca="1">(BV483*DCF!H$46-DCF!H$5*MAX(BV483*DCF!H$46,0)-MAX(BV483-BU483,0)/Inputs!$B$24)*DCF!H$6</f>
        <v>-1474.7594587134538</v>
      </c>
      <c r="DD483" s="15">
        <f ca="1">(BW483*DCF!I$46-DCF!I$5*MAX(BW483*DCF!I$46,0)-MAX(BW483-BV483,0)/Inputs!$B$24)*DCF!I$6</f>
        <v>221.01928245687247</v>
      </c>
      <c r="DE483" s="15">
        <f ca="1">(BX483*DCF!J$46-DCF!J$5*MAX(BX483*DCF!J$46,0)-MAX(BX483-BW483,0)/Inputs!$B$24)*DCF!J$6</f>
        <v>169.48002397522166</v>
      </c>
      <c r="DF483" s="15">
        <f ca="1">(BY483*DCF!K$46-DCF!K$5*MAX(BY483*DCF!K$46,0)-MAX(BY483-BX483,0)/Inputs!$B$24)*DCF!K$6</f>
        <v>540.86937384835733</v>
      </c>
      <c r="DG483" s="15">
        <f ca="1">(BZ483*DCF!L$46-DCF!L$5*MAX(BZ483*DCF!L$46,0)-MAX(BZ483-BY483,0)/Inputs!$B$24)*DCF!L$6</f>
        <v>494.36542535224504</v>
      </c>
      <c r="DH483" s="15">
        <f ca="1">(CA483*DCF!M$46-DCF!M$5*MAX(CA483*DCF!M$46,0)-MAX(CA483-BZ483,0)/Inputs!$B$24)*DCF!M$6</f>
        <v>250.94290865547811</v>
      </c>
      <c r="DI483" s="15">
        <f ca="1">SUM(CB483:CL483)+BE483*DCF!M$10*(1+Inputs!$B$30)*(1-Inputs!$B$33)*(1-Inputs!$B$30/Inputs!$B$31)/(Inputs!$B$29-Inputs!$B$30)*DCF!M$6</f>
        <v>130332.81971007778</v>
      </c>
      <c r="DJ483" s="15">
        <f ca="1">SUM(CM483:CW483)+BP483*DCF!M$28*(1+Inputs!$B$30)*(1-Inputs!$B$33)*(1-Inputs!$B$30/Inputs!$B$31)/(Inputs!$B$29-Inputs!$B$30)*DCF!M$6</f>
        <v>611376.12318863848</v>
      </c>
      <c r="DK483" s="15">
        <f ca="1">SUM(CX483:DH483)+CA483*DCF!M$46*(1+Inputs!$B$30)*(1-Inputs!$B$33)*(1-Inputs!$B$30/Inputs!$B$31)/(Inputs!$B$29-Inputs!$B$30)*DCF!M$6</f>
        <v>23903.712826566833</v>
      </c>
      <c r="DM483" s="15">
        <f ca="1">DI483+DJ483+DK483+Inputs!$B$34+Inputs!$B$36-Inputs!$B$35</f>
        <v>842463.6557252832</v>
      </c>
    </row>
    <row r="484" spans="1:117" x14ac:dyDescent="0.75">
      <c r="A484" s="11">
        <v>471</v>
      </c>
      <c r="C484" s="23">
        <f t="shared" ref="C484:M493" ca="1" si="287">_xlfn.NORM.S.INV(RAND())</f>
        <v>-6.5808121461355298E-2</v>
      </c>
      <c r="D484" s="23">
        <f t="shared" ca="1" si="287"/>
        <v>-0.56720019082733497</v>
      </c>
      <c r="E484" s="23">
        <f t="shared" ca="1" si="287"/>
        <v>0.21194088794688273</v>
      </c>
      <c r="F484" s="23">
        <f t="shared" ca="1" si="287"/>
        <v>0.16892780388532172</v>
      </c>
      <c r="G484" s="23">
        <f t="shared" ca="1" si="287"/>
        <v>-1.2487391952579729</v>
      </c>
      <c r="H484" s="23">
        <f t="shared" ca="1" si="287"/>
        <v>1.0490817429495718</v>
      </c>
      <c r="I484" s="23">
        <f t="shared" ca="1" si="287"/>
        <v>-1.3560495711654654</v>
      </c>
      <c r="J484" s="23">
        <f t="shared" ca="1" si="287"/>
        <v>-0.86024211054156363</v>
      </c>
      <c r="K484" s="23">
        <f t="shared" ca="1" si="287"/>
        <v>0.22317636523892984</v>
      </c>
      <c r="L484" s="23">
        <f t="shared" ca="1" si="287"/>
        <v>0.30722323140231411</v>
      </c>
      <c r="M484" s="23">
        <f t="shared" ca="1" si="287"/>
        <v>-0.34986074419638841</v>
      </c>
      <c r="N484" s="23">
        <f ca="1">SQRT(Inputs!$B$38)*C484+SQRT(1-Inputs!$B$38)*_xlfn.NORM.S.INV(RAND())</f>
        <v>-1.3137069554232406</v>
      </c>
      <c r="O484" s="23">
        <f ca="1">SQRT(Inputs!$B$38)*D484+SQRT(1-Inputs!$B$38)*_xlfn.NORM.S.INV(RAND())</f>
        <v>-1.0374212066705542</v>
      </c>
      <c r="P484" s="23">
        <f ca="1">SQRT(Inputs!$B$38)*E484+SQRT(1-Inputs!$B$38)*_xlfn.NORM.S.INV(RAND())</f>
        <v>0.44256434357046992</v>
      </c>
      <c r="Q484" s="23">
        <f ca="1">SQRT(Inputs!$B$38)*F484+SQRT(1-Inputs!$B$38)*_xlfn.NORM.S.INV(RAND())</f>
        <v>0.65390162757334647</v>
      </c>
      <c r="R484" s="23">
        <f ca="1">SQRT(Inputs!$B$38)*G484+SQRT(1-Inputs!$B$38)*_xlfn.NORM.S.INV(RAND())</f>
        <v>-1.5333061808809627</v>
      </c>
      <c r="S484" s="23">
        <f ca="1">SQRT(Inputs!$B$38)*H484+SQRT(1-Inputs!$B$38)*_xlfn.NORM.S.INV(RAND())</f>
        <v>4.9599749410739746E-2</v>
      </c>
      <c r="T484" s="23">
        <f ca="1">SQRT(Inputs!$B$38)*I484+SQRT(1-Inputs!$B$38)*_xlfn.NORM.S.INV(RAND())</f>
        <v>-0.99981859555911368</v>
      </c>
      <c r="U484" s="23">
        <f ca="1">SQRT(Inputs!$B$38)*J484+SQRT(1-Inputs!$B$38)*_xlfn.NORM.S.INV(RAND())</f>
        <v>-2.6975889023203585</v>
      </c>
      <c r="V484" s="23">
        <f ca="1">SQRT(Inputs!$B$38)*K484+SQRT(1-Inputs!$B$38)*_xlfn.NORM.S.INV(RAND())</f>
        <v>0.70079528616616493</v>
      </c>
      <c r="W484" s="23">
        <f ca="1">SQRT(Inputs!$B$38)*L484+SQRT(1-Inputs!$B$38)*_xlfn.NORM.S.INV(RAND())</f>
        <v>0.64555169430256054</v>
      </c>
      <c r="X484" s="23">
        <f ca="1">SQRT(Inputs!$B$38)*M484+SQRT(1-Inputs!$B$38)*_xlfn.NORM.S.INV(RAND())</f>
        <v>-0.66711226693245607</v>
      </c>
      <c r="Y484" s="23">
        <f ca="1">SQRT(Inputs!$B$38)*C484+SQRT(1-Inputs!$B$38)*_xlfn.NORM.S.INV(RAND())</f>
        <v>-2.1661991467466411E-2</v>
      </c>
      <c r="Z484" s="23">
        <f ca="1">SQRT(Inputs!$B$38)*D484+SQRT(1-Inputs!$B$38)*_xlfn.NORM.S.INV(RAND())</f>
        <v>-0.42549022403744996</v>
      </c>
      <c r="AA484" s="23">
        <f ca="1">SQRT(Inputs!$B$38)*E484+SQRT(1-Inputs!$B$38)*_xlfn.NORM.S.INV(RAND())</f>
        <v>-0.35222574070748136</v>
      </c>
      <c r="AB484" s="23">
        <f ca="1">SQRT(Inputs!$B$38)*F484+SQRT(1-Inputs!$B$38)*_xlfn.NORM.S.INV(RAND())</f>
        <v>1.4931091826346952</v>
      </c>
      <c r="AC484" s="23">
        <f ca="1">SQRT(Inputs!$B$38)*G484+SQRT(1-Inputs!$B$38)*_xlfn.NORM.S.INV(RAND())</f>
        <v>-1.7544019573972203</v>
      </c>
      <c r="AD484" s="23">
        <f ca="1">SQRT(Inputs!$B$38)*H484+SQRT(1-Inputs!$B$38)*_xlfn.NORM.S.INV(RAND())</f>
        <v>0.71179592407856296</v>
      </c>
      <c r="AE484" s="23">
        <f ca="1">SQRT(Inputs!$B$38)*I484+SQRT(1-Inputs!$B$38)*_xlfn.NORM.S.INV(RAND())</f>
        <v>-1.8741614165317824</v>
      </c>
      <c r="AF484" s="23">
        <f ca="1">SQRT(Inputs!$B$38)*J484+SQRT(1-Inputs!$B$38)*_xlfn.NORM.S.INV(RAND())</f>
        <v>-0.52098850219486681</v>
      </c>
      <c r="AG484" s="23">
        <f ca="1">SQRT(Inputs!$B$38)*K484+SQRT(1-Inputs!$B$38)*_xlfn.NORM.S.INV(RAND())</f>
        <v>0.90554079308066637</v>
      </c>
      <c r="AH484" s="23">
        <f ca="1">SQRT(Inputs!$B$38)*L484+SQRT(1-Inputs!$B$38)*_xlfn.NORM.S.INV(RAND())</f>
        <v>0.85448130846907744</v>
      </c>
      <c r="AI484" s="23">
        <f ca="1">SQRT(Inputs!$B$38)*M484+SQRT(1-Inputs!$B$38)*_xlfn.NORM.S.INV(RAND())</f>
        <v>-0.66062592734507519</v>
      </c>
      <c r="AJ484" s="23">
        <f ca="1">SQRT(Inputs!$B$38)*C484+SQRT(1-Inputs!$B$38)*_xlfn.NORM.S.INV(RAND())</f>
        <v>-0.72812305087253482</v>
      </c>
      <c r="AK484" s="23">
        <f ca="1">SQRT(Inputs!$B$38)*D484+SQRT(1-Inputs!$B$38)*_xlfn.NORM.S.INV(RAND())</f>
        <v>0.27427276274340118</v>
      </c>
      <c r="AL484" s="23">
        <f ca="1">SQRT(Inputs!$B$38)*E484+SQRT(1-Inputs!$B$38)*_xlfn.NORM.S.INV(RAND())</f>
        <v>0.69012933506583474</v>
      </c>
      <c r="AM484" s="23">
        <f ca="1">SQRT(Inputs!$B$38)*F484+SQRT(1-Inputs!$B$38)*_xlfn.NORM.S.INV(RAND())</f>
        <v>-0.1588802376862713</v>
      </c>
      <c r="AN484" s="23">
        <f ca="1">SQRT(Inputs!$B$38)*G484+SQRT(1-Inputs!$B$38)*_xlfn.NORM.S.INV(RAND())</f>
        <v>-1.2714423412163953</v>
      </c>
      <c r="AO484" s="23">
        <f ca="1">SQRT(Inputs!$B$38)*H484+SQRT(1-Inputs!$B$38)*_xlfn.NORM.S.INV(RAND())</f>
        <v>1.1397792314235913</v>
      </c>
      <c r="AP484" s="23">
        <f ca="1">SQRT(Inputs!$B$38)*I484+SQRT(1-Inputs!$B$38)*_xlfn.NORM.S.INV(RAND())</f>
        <v>-0.23703024882026746</v>
      </c>
      <c r="AQ484" s="23">
        <f ca="1">SQRT(Inputs!$B$38)*J484+SQRT(1-Inputs!$B$38)*_xlfn.NORM.S.INV(RAND())</f>
        <v>-0.82075895245058617</v>
      </c>
      <c r="AR484" s="23">
        <f ca="1">SQRT(Inputs!$B$38)*K484+SQRT(1-Inputs!$B$38)*_xlfn.NORM.S.INV(RAND())</f>
        <v>-0.33492572344316085</v>
      </c>
      <c r="AS484" s="23">
        <f ca="1">SQRT(Inputs!$B$38)*L484+SQRT(1-Inputs!$B$38)*_xlfn.NORM.S.INV(RAND())</f>
        <v>-0.44346799453146835</v>
      </c>
      <c r="AT484" s="23">
        <f ca="1">SQRT(Inputs!$B$38)*M484+SQRT(1-Inputs!$B$38)*_xlfn.NORM.S.INV(RAND())</f>
        <v>1.062713641083904</v>
      </c>
      <c r="AU484" s="15">
        <f ca="1">Inputs!$B$6*EXP($B$8-0.5*C$5^2+C$5*N484)</f>
        <v>4011.6529055159031</v>
      </c>
      <c r="AV484" s="15">
        <f t="shared" ca="1" si="255"/>
        <v>4192.3109216943139</v>
      </c>
      <c r="AW484" s="15">
        <f t="shared" ca="1" si="256"/>
        <v>5426.2122520863422</v>
      </c>
      <c r="AX484" s="15">
        <f t="shared" ca="1" si="257"/>
        <v>7188.7918680291396</v>
      </c>
      <c r="AY484" s="15">
        <f t="shared" ca="1" si="258"/>
        <v>7345.0295053635127</v>
      </c>
      <c r="AZ484" s="15">
        <f t="shared" ca="1" si="259"/>
        <v>9032.3688666282378</v>
      </c>
      <c r="BA484" s="15">
        <f t="shared" ca="1" si="260"/>
        <v>9955.1421469626584</v>
      </c>
      <c r="BB484" s="15">
        <f t="shared" ca="1" si="261"/>
        <v>9301.6502201566454</v>
      </c>
      <c r="BC484" s="15">
        <f t="shared" ca="1" si="262"/>
        <v>12189.471603726903</v>
      </c>
      <c r="BD484" s="15">
        <f t="shared" ca="1" si="263"/>
        <v>15862.711243930531</v>
      </c>
      <c r="BE484" s="15">
        <f t="shared" ca="1" si="264"/>
        <v>18291.832143770429</v>
      </c>
      <c r="BF484" s="15">
        <f ca="1">Inputs!$B$13*EXP($B$9-0.5*C$6^2+C$6*Y484)</f>
        <v>13771.751650794049</v>
      </c>
      <c r="BG484" s="15">
        <f t="shared" ca="1" si="265"/>
        <v>15543.746407432865</v>
      </c>
      <c r="BH484" s="15">
        <f t="shared" ca="1" si="266"/>
        <v>17913.909657775243</v>
      </c>
      <c r="BI484" s="15">
        <f t="shared" ca="1" si="267"/>
        <v>27595.23571227305</v>
      </c>
      <c r="BJ484" s="15">
        <f t="shared" ca="1" si="268"/>
        <v>26270.789011685545</v>
      </c>
      <c r="BK484" s="15">
        <f t="shared" ca="1" si="269"/>
        <v>35523.308545081658</v>
      </c>
      <c r="BL484" s="15">
        <f t="shared" ca="1" si="270"/>
        <v>34226.804417263818</v>
      </c>
      <c r="BM484" s="15">
        <f t="shared" ca="1" si="271"/>
        <v>39435.419149423207</v>
      </c>
      <c r="BN484" s="15">
        <f t="shared" ca="1" si="272"/>
        <v>54059.916463558446</v>
      </c>
      <c r="BO484" s="15">
        <f t="shared" ca="1" si="273"/>
        <v>73461.016558323361</v>
      </c>
      <c r="BP484" s="15">
        <f t="shared" ca="1" si="274"/>
        <v>83896.423973833866</v>
      </c>
      <c r="BQ484" s="15">
        <f ca="1">Inputs!$B$20*EXP($B$10-0.5*C$7^2+C$7*AJ484)</f>
        <v>3313.220793305125</v>
      </c>
      <c r="BR484" s="15">
        <f t="shared" ca="1" si="275"/>
        <v>4904.7583772273465</v>
      </c>
      <c r="BS484" s="15">
        <f t="shared" ca="1" si="276"/>
        <v>8188.9057333229157</v>
      </c>
      <c r="BT484" s="15">
        <f t="shared" ca="1" si="277"/>
        <v>10829.802430841472</v>
      </c>
      <c r="BU484" s="15">
        <f t="shared" ca="1" si="278"/>
        <v>11034.055405123385</v>
      </c>
      <c r="BV484" s="15">
        <f t="shared" ca="1" si="279"/>
        <v>19846.097317237985</v>
      </c>
      <c r="BW484" s="15">
        <f t="shared" ca="1" si="280"/>
        <v>26339.04546392566</v>
      </c>
      <c r="BX484" s="15">
        <f t="shared" ca="1" si="281"/>
        <v>31250.226751175083</v>
      </c>
      <c r="BY484" s="15">
        <f t="shared" ca="1" si="282"/>
        <v>41069.039344076016</v>
      </c>
      <c r="BZ484" s="15">
        <f t="shared" ca="1" si="283"/>
        <v>53114.116198931602</v>
      </c>
      <c r="CA484" s="15">
        <f t="shared" ca="1" si="284"/>
        <v>90117.020442942361</v>
      </c>
      <c r="CB484" s="15">
        <f ca="1">(AU484*DCF!C$10-DCF!C$5*MAX(AU484*DCF!C$10,0)-MAX(AU484-Inputs!$B$6,0)/Inputs!$B$10)*DCF!C$6</f>
        <v>1030.2290352473894</v>
      </c>
      <c r="CC484" s="15">
        <f ca="1">(AV484*DCF!D$10-DCF!D$5*MAX(AV484*DCF!D$10,0)-MAX(AV484-AU484,0)/Inputs!$B$10)*DCF!D$6</f>
        <v>977.79865609984699</v>
      </c>
      <c r="CD484" s="15">
        <f ca="1">(AW484*DCF!E$10-DCF!E$5*MAX(AW484*DCF!E$10,0)-MAX(AW484-AV484,0)/Inputs!$B$10)*DCF!E$6</f>
        <v>974.90035344940975</v>
      </c>
      <c r="CE484" s="15">
        <f ca="1">(AX484*DCF!F$10-DCF!F$5*MAX(AX484*DCF!F$10,0)-MAX(AX484-AW484,0)/Inputs!$B$10)*DCF!F$6</f>
        <v>1202.5526895297908</v>
      </c>
      <c r="CF484" s="15">
        <f ca="1">(AY484*DCF!G$10-DCF!G$5*MAX(AY484*DCF!G$10,0)-MAX(AY484-AX484,0)/Inputs!$B$10)*DCF!G$6</f>
        <v>1483.3371924881878</v>
      </c>
      <c r="CG484" s="15">
        <f ca="1">(AZ484*DCF!H$10-DCF!H$5*MAX(AZ484*DCF!H$10,0)-MAX(AZ484-AY484,0)/Inputs!$B$10)*DCF!H$6</f>
        <v>1454.0235410605305</v>
      </c>
      <c r="CH484" s="15">
        <f ca="1">(BA484*DCF!I$10-DCF!I$5*MAX(BA484*DCF!I$10,0)-MAX(BA484-AZ484,0)/Inputs!$B$10)*DCF!I$6</f>
        <v>1667.0741565284038</v>
      </c>
      <c r="CI484" s="15">
        <f ca="1">(BB484*DCF!J$10-DCF!J$5*MAX(BB484*DCF!J$10,0)-MAX(BB484-BA484,0)/Inputs!$B$10)*DCF!J$6</f>
        <v>1596.1847606244289</v>
      </c>
      <c r="CJ484" s="15">
        <f ca="1">(BC484*DCF!K$10-DCF!K$5*MAX(BC484*DCF!K$10,0)-MAX(BC484-BB484,0)/Inputs!$B$10)*DCF!K$6</f>
        <v>1558.0581311784772</v>
      </c>
      <c r="CK484" s="15">
        <f ca="1">(BD484*DCF!L$10-DCF!L$5*MAX(BD484*DCF!L$10,0)-MAX(BD484-BC484,0)/Inputs!$B$10)*DCF!L$6</f>
        <v>1917.3891399700708</v>
      </c>
      <c r="CL484" s="15">
        <f ca="1">(BE484*DCF!M$10-DCF!M$5*MAX(BE484*DCF!M$10,0)-MAX(BE484-BD484,0)/Inputs!$B$10)*DCF!M$6</f>
        <v>2291.0296564771193</v>
      </c>
      <c r="CM484" s="15">
        <f ca="1">(BF484*DCF!C$28-DCF!C$5*MAX(BF484*DCF!C$28,0)-MAX(BF484-Inputs!$B$13,0)/Inputs!$B$17)*DCF!C$6</f>
        <v>3652.2973282993689</v>
      </c>
      <c r="CN484" s="15">
        <f ca="1">(BG484*DCF!D$28-DCF!D$5*MAX(BG484*DCF!D$28,0)-MAX(BG484-BF484,0)/Inputs!$B$17)*DCF!D$6</f>
        <v>4199.944088125746</v>
      </c>
      <c r="CO484" s="15">
        <f ca="1">(BH484*DCF!E$28-DCF!E$5*MAX(BH484*DCF!E$28,0)-MAX(BH484-BG484,0)/Inputs!$B$17)*DCF!E$6</f>
        <v>4606.4116462397342</v>
      </c>
      <c r="CP484" s="15">
        <f ca="1">(BI484*DCF!F$28-DCF!F$5*MAX(BI484*DCF!F$28,0)-MAX(BI484-BH484,0)/Inputs!$B$17)*DCF!F$6</f>
        <v>5728.7411803203631</v>
      </c>
      <c r="CQ484" s="15">
        <f ca="1">(BJ484*DCF!G$28-DCF!G$5*MAX(BJ484*DCF!G$28,0)-MAX(BJ484-BI484,0)/Inputs!$B$17)*DCF!G$6</f>
        <v>6816.1555249837038</v>
      </c>
      <c r="CR484" s="15">
        <f ca="1">(BK484*DCF!H$28-DCF!H$5*MAX(BK484*DCF!H$28,0)-MAX(BK484-BJ484,0)/Inputs!$B$17)*DCF!H$6</f>
        <v>7347.7242452686032</v>
      </c>
      <c r="CS484" s="15">
        <f ca="1">(BL484*DCF!I$28-DCF!I$5*MAX(BL484*DCF!I$28,0)-MAX(BL484-BK484,0)/Inputs!$B$17)*DCF!I$6</f>
        <v>8048.5370088775417</v>
      </c>
      <c r="CT484" s="15">
        <f ca="1">(BM484*DCF!J$28-DCF!J$5*MAX(BM484*DCF!J$28,0)-MAX(BM484-BL484,0)/Inputs!$B$17)*DCF!J$6</f>
        <v>8106.7524925755242</v>
      </c>
      <c r="CU484" s="15">
        <f ca="1">(BN484*DCF!K$28-DCF!K$5*MAX(BN484*DCF!K$28,0)-MAX(BN484-BM484,0)/Inputs!$B$17)*DCF!K$6</f>
        <v>9625.2418108795791</v>
      </c>
      <c r="CV484" s="15">
        <f ca="1">(BO484*DCF!L$28-DCF!L$5*MAX(BO484*DCF!L$28,0)-MAX(BO484-BN484,0)/Inputs!$B$17)*DCF!L$6</f>
        <v>12461.74791405826</v>
      </c>
      <c r="CW484" s="15">
        <f ca="1">(BP484*DCF!M$28-DCF!M$5*MAX(BP484*DCF!M$28,0)-MAX(BP484-BO484,0)/Inputs!$B$17)*DCF!M$6</f>
        <v>14694.367421447503</v>
      </c>
      <c r="CX484" s="15">
        <f ca="1">(BQ484*DCF!C$46-DCF!C$5*MAX(BQ484*DCF!C$46,0)-MAX(BQ484-Inputs!$B$20,0)/Inputs!$B$24)*DCF!C$6</f>
        <v>-817.01209697814659</v>
      </c>
      <c r="CY484" s="15">
        <f ca="1">(BR484*DCF!D$46-DCF!D$5*MAX(BR484*DCF!D$46,0)-MAX(BR484-BQ484,0)/Inputs!$B$24)*DCF!D$6</f>
        <v>-1516.2237506469862</v>
      </c>
      <c r="CZ484" s="15">
        <f ca="1">(BS484*DCF!E$46-DCF!E$5*MAX(BS484*DCF!E$46,0)-MAX(BS484-BR484,0)/Inputs!$B$24)*DCF!E$6</f>
        <v>-2262.872837546216</v>
      </c>
      <c r="DA484" s="15">
        <f ca="1">(BT484*DCF!F$46-DCF!F$5*MAX(BT484*DCF!F$46,0)-MAX(BT484-BS484,0)/Inputs!$B$24)*DCF!F$6</f>
        <v>-1750.3286569276229</v>
      </c>
      <c r="DB484" s="15">
        <f ca="1">(BU484*DCF!G$46-DCF!G$5*MAX(BU484*DCF!G$46,0)-MAX(BU484-BT484,0)/Inputs!$B$24)*DCF!G$6</f>
        <v>-439.87048819920437</v>
      </c>
      <c r="DC484" s="15">
        <f ca="1">(BV484*DCF!H$46-DCF!H$5*MAX(BV484*DCF!H$46,0)-MAX(BV484-BU484,0)/Inputs!$B$24)*DCF!H$6</f>
        <v>-2738.2880319130199</v>
      </c>
      <c r="DD484" s="15">
        <f ca="1">(BW484*DCF!I$46-DCF!I$5*MAX(BW484*DCF!I$46,0)-MAX(BW484-BV484,0)/Inputs!$B$24)*DCF!I$6</f>
        <v>-1255.5637664120704</v>
      </c>
      <c r="DE484" s="15">
        <f ca="1">(BX484*DCF!J$46-DCF!J$5*MAX(BX484*DCF!J$46,0)-MAX(BX484-BW484,0)/Inputs!$B$24)*DCF!J$6</f>
        <v>8.4955295732388851</v>
      </c>
      <c r="DF484" s="15">
        <f ca="1">(BY484*DCF!K$46-DCF!K$5*MAX(BY484*DCF!K$46,0)-MAX(BY484-BX484,0)/Inputs!$B$24)*DCF!K$6</f>
        <v>-59.347081516019109</v>
      </c>
      <c r="DG484" s="15">
        <f ca="1">(BZ484*DCF!L$46-DCF!L$5*MAX(BZ484*DCF!L$46,0)-MAX(BZ484-BY484,0)/Inputs!$B$24)*DCF!L$6</f>
        <v>945.69252651971533</v>
      </c>
      <c r="DH484" s="15">
        <f ca="1">(CA484*DCF!M$46-DCF!M$5*MAX(CA484*DCF!M$46,0)-MAX(CA484-BZ484,0)/Inputs!$B$24)*DCF!M$6</f>
        <v>-670.86585226245256</v>
      </c>
      <c r="DI484" s="15">
        <f ca="1">SUM(CB484:CL484)+BE484*DCF!M$10*(1+Inputs!$B$30)*(1-Inputs!$B$33)*(1-Inputs!$B$30/Inputs!$B$31)/(Inputs!$B$29-Inputs!$B$30)*DCF!M$6</f>
        <v>67058.988053205801</v>
      </c>
      <c r="DJ484" s="15">
        <f ca="1">SUM(CM484:CW484)+BP484*DCF!M$28*(1+Inputs!$B$30)*(1-Inputs!$B$33)*(1-Inputs!$B$30/Inputs!$B$31)/(Inputs!$B$29-Inputs!$B$30)*DCF!M$6</f>
        <v>396601.06377378874</v>
      </c>
      <c r="DK484" s="15">
        <f ca="1">SUM(CX484:DH484)+CA484*DCF!M$46*(1+Inputs!$B$30)*(1-Inputs!$B$33)*(1-Inputs!$B$30/Inputs!$B$31)/(Inputs!$B$29-Inputs!$B$30)*DCF!M$6</f>
        <v>128775.40414198904</v>
      </c>
      <c r="DM484" s="15">
        <f ca="1">DI484+DJ484+DK484+Inputs!$B$34+Inputs!$B$36-Inputs!$B$35</f>
        <v>669286.45596898359</v>
      </c>
    </row>
    <row r="485" spans="1:117" x14ac:dyDescent="0.75">
      <c r="A485" s="11">
        <v>472</v>
      </c>
      <c r="C485" s="23">
        <f t="shared" ca="1" si="287"/>
        <v>-1.078234584887428</v>
      </c>
      <c r="D485" s="23">
        <f t="shared" ca="1" si="287"/>
        <v>0.94595799848161655</v>
      </c>
      <c r="E485" s="23">
        <f t="shared" ca="1" si="287"/>
        <v>1.7529909177226461</v>
      </c>
      <c r="F485" s="23">
        <f t="shared" ca="1" si="287"/>
        <v>0.24341079211357786</v>
      </c>
      <c r="G485" s="23">
        <f t="shared" ca="1" si="287"/>
        <v>-0.5134434144060902</v>
      </c>
      <c r="H485" s="23">
        <f t="shared" ca="1" si="287"/>
        <v>-0.75270182064461089</v>
      </c>
      <c r="I485" s="23">
        <f t="shared" ca="1" si="287"/>
        <v>-2.2573659637300234</v>
      </c>
      <c r="J485" s="23">
        <f t="shared" ca="1" si="287"/>
        <v>0.89275204796791718</v>
      </c>
      <c r="K485" s="23">
        <f t="shared" ca="1" si="287"/>
        <v>1.2976693156714685</v>
      </c>
      <c r="L485" s="23">
        <f t="shared" ca="1" si="287"/>
        <v>-0.28078197407708716</v>
      </c>
      <c r="M485" s="23">
        <f t="shared" ca="1" si="287"/>
        <v>-0.90179232906103546</v>
      </c>
      <c r="N485" s="23">
        <f ca="1">SQRT(Inputs!$B$38)*C485+SQRT(1-Inputs!$B$38)*_xlfn.NORM.S.INV(RAND())</f>
        <v>-0.1887554858017419</v>
      </c>
      <c r="O485" s="23">
        <f ca="1">SQRT(Inputs!$B$38)*D485+SQRT(1-Inputs!$B$38)*_xlfn.NORM.S.INV(RAND())</f>
        <v>0.4646412443886645</v>
      </c>
      <c r="P485" s="23">
        <f ca="1">SQRT(Inputs!$B$38)*E485+SQRT(1-Inputs!$B$38)*_xlfn.NORM.S.INV(RAND())</f>
        <v>-0.47648796001658922</v>
      </c>
      <c r="Q485" s="23">
        <f ca="1">SQRT(Inputs!$B$38)*F485+SQRT(1-Inputs!$B$38)*_xlfn.NORM.S.INV(RAND())</f>
        <v>1.0608589302840836</v>
      </c>
      <c r="R485" s="23">
        <f ca="1">SQRT(Inputs!$B$38)*G485+SQRT(1-Inputs!$B$38)*_xlfn.NORM.S.INV(RAND())</f>
        <v>-0.23922800163106767</v>
      </c>
      <c r="S485" s="23">
        <f ca="1">SQRT(Inputs!$B$38)*H485+SQRT(1-Inputs!$B$38)*_xlfn.NORM.S.INV(RAND())</f>
        <v>-2.0036913822708664</v>
      </c>
      <c r="T485" s="23">
        <f ca="1">SQRT(Inputs!$B$38)*I485+SQRT(1-Inputs!$B$38)*_xlfn.NORM.S.INV(RAND())</f>
        <v>0.29024392539819743</v>
      </c>
      <c r="U485" s="23">
        <f ca="1">SQRT(Inputs!$B$38)*J485+SQRT(1-Inputs!$B$38)*_xlfn.NORM.S.INV(RAND())</f>
        <v>-0.92337225897363173</v>
      </c>
      <c r="V485" s="23">
        <f ca="1">SQRT(Inputs!$B$38)*K485+SQRT(1-Inputs!$B$38)*_xlfn.NORM.S.INV(RAND())</f>
        <v>-2.118695643266566E-2</v>
      </c>
      <c r="W485" s="23">
        <f ca="1">SQRT(Inputs!$B$38)*L485+SQRT(1-Inputs!$B$38)*_xlfn.NORM.S.INV(RAND())</f>
        <v>-1.206421247570943</v>
      </c>
      <c r="X485" s="23">
        <f ca="1">SQRT(Inputs!$B$38)*M485+SQRT(1-Inputs!$B$38)*_xlfn.NORM.S.INV(RAND())</f>
        <v>-1.6668536804459941</v>
      </c>
      <c r="Y485" s="23">
        <f ca="1">SQRT(Inputs!$B$38)*C485+SQRT(1-Inputs!$B$38)*_xlfn.NORM.S.INV(RAND())</f>
        <v>-1.3700129955111175</v>
      </c>
      <c r="Z485" s="23">
        <f ca="1">SQRT(Inputs!$B$38)*D485+SQRT(1-Inputs!$B$38)*_xlfn.NORM.S.INV(RAND())</f>
        <v>-7.5678540078719769E-2</v>
      </c>
      <c r="AA485" s="23">
        <f ca="1">SQRT(Inputs!$B$38)*E485+SQRT(1-Inputs!$B$38)*_xlfn.NORM.S.INV(RAND())</f>
        <v>1.9672144462519536</v>
      </c>
      <c r="AB485" s="23">
        <f ca="1">SQRT(Inputs!$B$38)*F485+SQRT(1-Inputs!$B$38)*_xlfn.NORM.S.INV(RAND())</f>
        <v>-0.60455999188492049</v>
      </c>
      <c r="AC485" s="23">
        <f ca="1">SQRT(Inputs!$B$38)*G485+SQRT(1-Inputs!$B$38)*_xlfn.NORM.S.INV(RAND())</f>
        <v>0.57577466214408601</v>
      </c>
      <c r="AD485" s="23">
        <f ca="1">SQRT(Inputs!$B$38)*H485+SQRT(1-Inputs!$B$38)*_xlfn.NORM.S.INV(RAND())</f>
        <v>-3.6334759167468145E-2</v>
      </c>
      <c r="AE485" s="23">
        <f ca="1">SQRT(Inputs!$B$38)*I485+SQRT(1-Inputs!$B$38)*_xlfn.NORM.S.INV(RAND())</f>
        <v>-2.0401861127688132</v>
      </c>
      <c r="AF485" s="23">
        <f ca="1">SQRT(Inputs!$B$38)*J485+SQRT(1-Inputs!$B$38)*_xlfn.NORM.S.INV(RAND())</f>
        <v>-0.71771317907067855</v>
      </c>
      <c r="AG485" s="23">
        <f ca="1">SQRT(Inputs!$B$38)*K485+SQRT(1-Inputs!$B$38)*_xlfn.NORM.S.INV(RAND())</f>
        <v>0.48144821201156252</v>
      </c>
      <c r="AH485" s="23">
        <f ca="1">SQRT(Inputs!$B$38)*L485+SQRT(1-Inputs!$B$38)*_xlfn.NORM.S.INV(RAND())</f>
        <v>0.25168639919333002</v>
      </c>
      <c r="AI485" s="23">
        <f ca="1">SQRT(Inputs!$B$38)*M485+SQRT(1-Inputs!$B$38)*_xlfn.NORM.S.INV(RAND())</f>
        <v>-0.71145081253563425</v>
      </c>
      <c r="AJ485" s="23">
        <f ca="1">SQRT(Inputs!$B$38)*C485+SQRT(1-Inputs!$B$38)*_xlfn.NORM.S.INV(RAND())</f>
        <v>-3.0632773609277075E-2</v>
      </c>
      <c r="AK485" s="23">
        <f ca="1">SQRT(Inputs!$B$38)*D485+SQRT(1-Inputs!$B$38)*_xlfn.NORM.S.INV(RAND())</f>
        <v>-0.12901238398742976</v>
      </c>
      <c r="AL485" s="23">
        <f ca="1">SQRT(Inputs!$B$38)*E485+SQRT(1-Inputs!$B$38)*_xlfn.NORM.S.INV(RAND())</f>
        <v>-0.19049330514835017</v>
      </c>
      <c r="AM485" s="23">
        <f ca="1">SQRT(Inputs!$B$38)*F485+SQRT(1-Inputs!$B$38)*_xlfn.NORM.S.INV(RAND())</f>
        <v>7.9096640786994687E-2</v>
      </c>
      <c r="AN485" s="23">
        <f ca="1">SQRT(Inputs!$B$38)*G485+SQRT(1-Inputs!$B$38)*_xlfn.NORM.S.INV(RAND())</f>
        <v>0.60304016613319056</v>
      </c>
      <c r="AO485" s="23">
        <f ca="1">SQRT(Inputs!$B$38)*H485+SQRT(1-Inputs!$B$38)*_xlfn.NORM.S.INV(RAND())</f>
        <v>0.34209930919301029</v>
      </c>
      <c r="AP485" s="23">
        <f ca="1">SQRT(Inputs!$B$38)*I485+SQRT(1-Inputs!$B$38)*_xlfn.NORM.S.INV(RAND())</f>
        <v>-0.96892096000159933</v>
      </c>
      <c r="AQ485" s="23">
        <f ca="1">SQRT(Inputs!$B$38)*J485+SQRT(1-Inputs!$B$38)*_xlfn.NORM.S.INV(RAND())</f>
        <v>-0.36274526167328647</v>
      </c>
      <c r="AR485" s="23">
        <f ca="1">SQRT(Inputs!$B$38)*K485+SQRT(1-Inputs!$B$38)*_xlfn.NORM.S.INV(RAND())</f>
        <v>1.9105670326153672</v>
      </c>
      <c r="AS485" s="23">
        <f ca="1">SQRT(Inputs!$B$38)*L485+SQRT(1-Inputs!$B$38)*_xlfn.NORM.S.INV(RAND())</f>
        <v>0.66033526196399872</v>
      </c>
      <c r="AT485" s="23">
        <f ca="1">SQRT(Inputs!$B$38)*M485+SQRT(1-Inputs!$B$38)*_xlfn.NORM.S.INV(RAND())</f>
        <v>-1.0232729543542722</v>
      </c>
      <c r="AU485" s="15">
        <f ca="1">Inputs!$B$6*EXP($B$8-0.5*C$5^2+C$5*N485)</f>
        <v>4812.9139246783525</v>
      </c>
      <c r="AV485" s="15">
        <f t="shared" ca="1" si="255"/>
        <v>6272.6738914150374</v>
      </c>
      <c r="AW485" s="15">
        <f t="shared" ca="1" si="256"/>
        <v>7172.3194363721668</v>
      </c>
      <c r="AX485" s="15">
        <f t="shared" ca="1" si="257"/>
        <v>9997.6817960999961</v>
      </c>
      <c r="AY485" s="15">
        <f t="shared" ca="1" si="258"/>
        <v>11881.548782845099</v>
      </c>
      <c r="AZ485" s="15">
        <f t="shared" ca="1" si="259"/>
        <v>11654.242568702699</v>
      </c>
      <c r="BA485" s="15">
        <f t="shared" ca="1" si="260"/>
        <v>14701.688995811626</v>
      </c>
      <c r="BB485" s="15">
        <f t="shared" ca="1" si="261"/>
        <v>16408.888072284331</v>
      </c>
      <c r="BC485" s="15">
        <f t="shared" ca="1" si="262"/>
        <v>20055.65274529409</v>
      </c>
      <c r="BD485" s="15">
        <f t="shared" ca="1" si="263"/>
        <v>21948.26377109129</v>
      </c>
      <c r="BE485" s="15">
        <f t="shared" ca="1" si="264"/>
        <v>23106.518238640798</v>
      </c>
      <c r="BF485" s="15">
        <f ca="1">Inputs!$B$13*EXP($B$9-0.5*C$6^2+C$6*Y485)</f>
        <v>10541.417693018086</v>
      </c>
      <c r="BG485" s="15">
        <f t="shared" ca="1" si="265"/>
        <v>12672.957437444713</v>
      </c>
      <c r="BH485" s="15">
        <f t="shared" ca="1" si="266"/>
        <v>21457.747895774624</v>
      </c>
      <c r="BI485" s="15">
        <f t="shared" ca="1" si="267"/>
        <v>23933.503554460887</v>
      </c>
      <c r="BJ485" s="15">
        <f t="shared" ca="1" si="268"/>
        <v>31879.983921653504</v>
      </c>
      <c r="BK485" s="15">
        <f t="shared" ca="1" si="269"/>
        <v>38933.567150413204</v>
      </c>
      <c r="BL485" s="15">
        <f t="shared" ca="1" si="270"/>
        <v>36714.119462007387</v>
      </c>
      <c r="BM485" s="15">
        <f t="shared" ca="1" si="271"/>
        <v>41279.997486163229</v>
      </c>
      <c r="BN485" s="15">
        <f t="shared" ca="1" si="272"/>
        <v>53784.492291244402</v>
      </c>
      <c r="BO485" s="15">
        <f t="shared" ca="1" si="273"/>
        <v>68140.928595567748</v>
      </c>
      <c r="BP485" s="15">
        <f t="shared" ca="1" si="274"/>
        <v>77373.773226876103</v>
      </c>
      <c r="BQ485" s="15">
        <f ca="1">Inputs!$B$20*EXP($B$10-0.5*C$7^2+C$7*AJ485)</f>
        <v>4243.1609229915757</v>
      </c>
      <c r="BR485" s="15">
        <f t="shared" ca="1" si="275"/>
        <v>5526.2985769622019</v>
      </c>
      <c r="BS485" s="15">
        <f t="shared" ca="1" si="276"/>
        <v>7164.7654115896039</v>
      </c>
      <c r="BT485" s="15">
        <f t="shared" ca="1" si="277"/>
        <v>10085.773504153061</v>
      </c>
      <c r="BU485" s="15">
        <f t="shared" ca="1" si="278"/>
        <v>16173.575288641105</v>
      </c>
      <c r="BV485" s="15">
        <f t="shared" ca="1" si="279"/>
        <v>24305.035866233702</v>
      </c>
      <c r="BW485" s="15">
        <f t="shared" ca="1" si="280"/>
        <v>27627.855753611584</v>
      </c>
      <c r="BX485" s="15">
        <f t="shared" ca="1" si="281"/>
        <v>35931.652839182068</v>
      </c>
      <c r="BY485" s="15">
        <f t="shared" ca="1" si="282"/>
        <v>72563.699068283982</v>
      </c>
      <c r="BZ485" s="15">
        <f t="shared" ca="1" si="283"/>
        <v>114958.28825254347</v>
      </c>
      <c r="CA485" s="15">
        <f t="shared" ca="1" si="284"/>
        <v>134633.22171414201</v>
      </c>
      <c r="CB485" s="15">
        <f ca="1">(AU485*DCF!C$10-DCF!C$5*MAX(AU485*DCF!C$10,0)-MAX(AU485-Inputs!$B$6,0)/Inputs!$B$10)*DCF!C$6</f>
        <v>1044.1390209896254</v>
      </c>
      <c r="CC485" s="15">
        <f ca="1">(AV485*DCF!D$10-DCF!D$5*MAX(AV485*DCF!D$10,0)-MAX(AV485-AU485,0)/Inputs!$B$10)*DCF!D$6</f>
        <v>1172.9975018053365</v>
      </c>
      <c r="CD485" s="15">
        <f ca="1">(AW485*DCF!E$10-DCF!E$5*MAX(AW485*DCF!E$10,0)-MAX(AW485-AV485,0)/Inputs!$B$10)*DCF!E$6</f>
        <v>1453.3369515866932</v>
      </c>
      <c r="CE485" s="15">
        <f ca="1">(AX485*DCF!F$10-DCF!F$5*MAX(AX485*DCF!F$10,0)-MAX(AX485-AW485,0)/Inputs!$B$10)*DCF!F$6</f>
        <v>1594.5901448397155</v>
      </c>
      <c r="CF485" s="15">
        <f ca="1">(AY485*DCF!G$10-DCF!G$5*MAX(AY485*DCF!G$10,0)-MAX(AY485-AX485,0)/Inputs!$B$10)*DCF!G$6</f>
        <v>2085.960720285545</v>
      </c>
      <c r="CG485" s="15">
        <f ca="1">(AZ485*DCF!H$10-DCF!H$5*MAX(AZ485*DCF!H$10,0)-MAX(AZ485-AY485,0)/Inputs!$B$10)*DCF!H$6</f>
        <v>2262.6795540913545</v>
      </c>
      <c r="CH485" s="15">
        <f ca="1">(BA485*DCF!I$10-DCF!I$5*MAX(BA485*DCF!I$10,0)-MAX(BA485-AZ485,0)/Inputs!$B$10)*DCF!I$6</f>
        <v>2185.574273368471</v>
      </c>
      <c r="CI485" s="15">
        <f ca="1">(BB485*DCF!J$10-DCF!J$5*MAX(BB485*DCF!J$10,0)-MAX(BB485-BA485,0)/Inputs!$B$10)*DCF!J$6</f>
        <v>2557.1053794898057</v>
      </c>
      <c r="CJ485" s="15">
        <f ca="1">(BC485*DCF!K$10-DCF!K$5*MAX(BC485*DCF!K$10,0)-MAX(BC485-BB485,0)/Inputs!$B$10)*DCF!K$6</f>
        <v>2718.1464560933205</v>
      </c>
      <c r="CK485" s="15">
        <f ca="1">(BD485*DCF!L$10-DCF!L$5*MAX(BD485*DCF!L$10,0)-MAX(BD485-BC485,0)/Inputs!$B$10)*DCF!L$6</f>
        <v>3065.4702944685819</v>
      </c>
      <c r="CL485" s="15">
        <f ca="1">(BE485*DCF!M$10-DCF!M$5*MAX(BE485*DCF!M$10,0)-MAX(BE485-BD485,0)/Inputs!$B$10)*DCF!M$6</f>
        <v>3122.2627122642175</v>
      </c>
      <c r="CM485" s="15">
        <f ca="1">(BF485*DCF!C$28-DCF!C$5*MAX(BF485*DCF!C$28,0)-MAX(BF485-Inputs!$B$13,0)/Inputs!$B$17)*DCF!C$6</f>
        <v>3217.1715479426484</v>
      </c>
      <c r="CN485" s="15">
        <f ca="1">(BG485*DCF!D$28-DCF!D$5*MAX(BG485*DCF!D$28,0)-MAX(BG485-BF485,0)/Inputs!$B$17)*DCF!D$6</f>
        <v>3277.7230942344531</v>
      </c>
      <c r="CO485" s="15">
        <f ca="1">(BH485*DCF!E$28-DCF!E$5*MAX(BH485*DCF!E$28,0)-MAX(BH485-BG485,0)/Inputs!$B$17)*DCF!E$6</f>
        <v>4345.8550116489168</v>
      </c>
      <c r="CP485" s="15">
        <f ca="1">(BI485*DCF!F$28-DCF!F$5*MAX(BI485*DCF!F$28,0)-MAX(BI485-BH485,0)/Inputs!$B$17)*DCF!F$6</f>
        <v>6046.5653359432254</v>
      </c>
      <c r="CQ485" s="15">
        <f ca="1">(BJ485*DCF!G$28-DCF!G$5*MAX(BJ485*DCF!G$28,0)-MAX(BJ485-BI485,0)/Inputs!$B$17)*DCF!G$6</f>
        <v>6934.9842050929974</v>
      </c>
      <c r="CR485" s="15">
        <f ca="1">(BK485*DCF!H$28-DCF!H$5*MAX(BK485*DCF!H$28,0)-MAX(BK485-BJ485,0)/Inputs!$B$17)*DCF!H$6</f>
        <v>8532.7718146030766</v>
      </c>
      <c r="CS485" s="15">
        <f ca="1">(BL485*DCF!I$28-DCF!I$5*MAX(BL485*DCF!I$28,0)-MAX(BL485-BK485,0)/Inputs!$B$17)*DCF!I$6</f>
        <v>8633.4366958684441</v>
      </c>
      <c r="CT485" s="15">
        <f ca="1">(BM485*DCF!J$28-DCF!J$5*MAX(BM485*DCF!J$28,0)-MAX(BM485-BL485,0)/Inputs!$B$17)*DCF!J$6</f>
        <v>8603.4682290277997</v>
      </c>
      <c r="CU485" s="15">
        <f ca="1">(BN485*DCF!K$28-DCF!K$5*MAX(BN485*DCF!K$28,0)-MAX(BN485-BM485,0)/Inputs!$B$17)*DCF!K$6</f>
        <v>9826.748912762816</v>
      </c>
      <c r="CV485" s="15">
        <f ca="1">(BO485*DCF!L$28-DCF!L$5*MAX(BO485*DCF!L$28,0)-MAX(BO485-BN485,0)/Inputs!$B$17)*DCF!L$6</f>
        <v>11971.090817306949</v>
      </c>
      <c r="CW485" s="15">
        <f ca="1">(BP485*DCF!M$28-DCF!M$5*MAX(BP485*DCF!M$28,0)-MAX(BP485-BO485,0)/Inputs!$B$17)*DCF!M$6</f>
        <v>13592.828510676138</v>
      </c>
      <c r="CX485" s="15">
        <f ca="1">(BQ485*DCF!C$46-DCF!C$5*MAX(BQ485*DCF!C$46,0)-MAX(BQ485-Inputs!$B$20,0)/Inputs!$B$24)*DCF!C$6</f>
        <v>-1461.3124177770733</v>
      </c>
      <c r="CY485" s="15">
        <f ca="1">(BR485*DCF!D$46-DCF!D$5*MAX(BR485*DCF!D$46,0)-MAX(BR485-BQ485,0)/Inputs!$B$24)*DCF!D$6</f>
        <v>-1490.714478078397</v>
      </c>
      <c r="CZ485" s="15">
        <f ca="1">(BS485*DCF!E$46-DCF!E$5*MAX(BS485*DCF!E$46,0)-MAX(BS485-BR485,0)/Inputs!$B$24)*DCF!E$6</f>
        <v>-1493.0845046445902</v>
      </c>
      <c r="DA485" s="15">
        <f ca="1">(BT485*DCF!F$46-DCF!F$5*MAX(BT485*DCF!F$46,0)-MAX(BT485-BS485,0)/Inputs!$B$24)*DCF!F$6</f>
        <v>-1798.1411803089859</v>
      </c>
      <c r="DB485" s="15">
        <f ca="1">(BU485*DCF!G$46-DCF!G$5*MAX(BU485*DCF!G$46,0)-MAX(BU485-BT485,0)/Inputs!$B$24)*DCF!G$6</f>
        <v>-2591.863357652001</v>
      </c>
      <c r="DC485" s="15">
        <f ca="1">(BV485*DCF!H$46-DCF!H$5*MAX(BV485*DCF!H$46,0)-MAX(BV485-BU485,0)/Inputs!$B$24)*DCF!H$6</f>
        <v>-2526.8015522013293</v>
      </c>
      <c r="DD485" s="15">
        <f ca="1">(BW485*DCF!I$46-DCF!I$5*MAX(BW485*DCF!I$46,0)-MAX(BW485-BV485,0)/Inputs!$B$24)*DCF!I$6</f>
        <v>-315.77700815406382</v>
      </c>
      <c r="DE485" s="15">
        <f ca="1">(BX485*DCF!J$46-DCF!J$5*MAX(BX485*DCF!J$46,0)-MAX(BX485-BW485,0)/Inputs!$B$24)*DCF!J$6</f>
        <v>-694.797877754316</v>
      </c>
      <c r="DF485" s="15">
        <f ca="1">(BY485*DCF!K$46-DCF!K$5*MAX(BY485*DCF!K$46,0)-MAX(BY485-BX485,0)/Inputs!$B$24)*DCF!K$6</f>
        <v>-4828.7950692968552</v>
      </c>
      <c r="DG485" s="15">
        <f ca="1">(BZ485*DCF!L$46-DCF!L$5*MAX(BZ485*DCF!L$46,0)-MAX(BZ485-BY485,0)/Inputs!$B$24)*DCF!L$6</f>
        <v>-1647.5012909953061</v>
      </c>
      <c r="DH485" s="15">
        <f ca="1">(CA485*DCF!M$46-DCF!M$5*MAX(CA485*DCF!M$46,0)-MAX(CA485-BZ485,0)/Inputs!$B$24)*DCF!M$6</f>
        <v>6441.5492787349986</v>
      </c>
      <c r="DI485" s="15">
        <f ca="1">SUM(CB485:CL485)+BE485*DCF!M$10*(1+Inputs!$B$30)*(1-Inputs!$B$33)*(1-Inputs!$B$30/Inputs!$B$31)/(Inputs!$B$29-Inputs!$B$30)*DCF!M$6</f>
        <v>87568.008819491472</v>
      </c>
      <c r="DJ485" s="15">
        <f ca="1">SUM(CM485:CW485)+BP485*DCF!M$28*(1+Inputs!$B$30)*(1-Inputs!$B$33)*(1-Inputs!$B$30/Inputs!$B$31)/(Inputs!$B$29-Inputs!$B$30)*DCF!M$6</f>
        <v>372092.28957860667</v>
      </c>
      <c r="DK485" s="15">
        <f ca="1">SUM(CX485:DH485)+CA485*DCF!M$46*(1+Inputs!$B$30)*(1-Inputs!$B$33)*(1-Inputs!$B$30/Inputs!$B$31)/(Inputs!$B$29-Inputs!$B$30)*DCF!M$6</f>
        <v>195751.66963659704</v>
      </c>
      <c r="DM485" s="15">
        <f ca="1">DI485+DJ485+DK485+Inputs!$B$34+Inputs!$B$36-Inputs!$B$35</f>
        <v>732262.96803469514</v>
      </c>
    </row>
    <row r="486" spans="1:117" x14ac:dyDescent="0.75">
      <c r="A486" s="11">
        <v>473</v>
      </c>
      <c r="C486" s="23">
        <f t="shared" ca="1" si="287"/>
        <v>0.23445761822192271</v>
      </c>
      <c r="D486" s="23">
        <f t="shared" ca="1" si="287"/>
        <v>-0.23995638185422977</v>
      </c>
      <c r="E486" s="23">
        <f t="shared" ca="1" si="287"/>
        <v>-0.23148626920458135</v>
      </c>
      <c r="F486" s="23">
        <f t="shared" ca="1" si="287"/>
        <v>-0.74356381942596039</v>
      </c>
      <c r="G486" s="23">
        <f t="shared" ca="1" si="287"/>
        <v>0.52943412600420625</v>
      </c>
      <c r="H486" s="23">
        <f t="shared" ca="1" si="287"/>
        <v>-1.6158701173803129</v>
      </c>
      <c r="I486" s="23">
        <f t="shared" ca="1" si="287"/>
        <v>-0.5574835520932655</v>
      </c>
      <c r="J486" s="23">
        <f t="shared" ca="1" si="287"/>
        <v>-0.6657476028684155</v>
      </c>
      <c r="K486" s="23">
        <f t="shared" ca="1" si="287"/>
        <v>-0.65456316147726856</v>
      </c>
      <c r="L486" s="23">
        <f t="shared" ca="1" si="287"/>
        <v>0.97746114264671446</v>
      </c>
      <c r="M486" s="23">
        <f t="shared" ca="1" si="287"/>
        <v>-0.2285788056757401</v>
      </c>
      <c r="N486" s="23">
        <f ca="1">SQRT(Inputs!$B$38)*C486+SQRT(1-Inputs!$B$38)*_xlfn.NORM.S.INV(RAND())</f>
        <v>0.70808477461772301</v>
      </c>
      <c r="O486" s="23">
        <f ca="1">SQRT(Inputs!$B$38)*D486+SQRT(1-Inputs!$B$38)*_xlfn.NORM.S.INV(RAND())</f>
        <v>-8.6872508799974657E-2</v>
      </c>
      <c r="P486" s="23">
        <f ca="1">SQRT(Inputs!$B$38)*E486+SQRT(1-Inputs!$B$38)*_xlfn.NORM.S.INV(RAND())</f>
        <v>-1.5114048317537307</v>
      </c>
      <c r="Q486" s="23">
        <f ca="1">SQRT(Inputs!$B$38)*F486+SQRT(1-Inputs!$B$38)*_xlfn.NORM.S.INV(RAND())</f>
        <v>0.2817932193111039</v>
      </c>
      <c r="R486" s="23">
        <f ca="1">SQRT(Inputs!$B$38)*G486+SQRT(1-Inputs!$B$38)*_xlfn.NORM.S.INV(RAND())</f>
        <v>0.63491730266781543</v>
      </c>
      <c r="S486" s="23">
        <f ca="1">SQRT(Inputs!$B$38)*H486+SQRT(1-Inputs!$B$38)*_xlfn.NORM.S.INV(RAND())</f>
        <v>0.4539082173028719</v>
      </c>
      <c r="T486" s="23">
        <f ca="1">SQRT(Inputs!$B$38)*I486+SQRT(1-Inputs!$B$38)*_xlfn.NORM.S.INV(RAND())</f>
        <v>-0.99458589223594163</v>
      </c>
      <c r="U486" s="23">
        <f ca="1">SQRT(Inputs!$B$38)*J486+SQRT(1-Inputs!$B$38)*_xlfn.NORM.S.INV(RAND())</f>
        <v>-0.96111986465878441</v>
      </c>
      <c r="V486" s="23">
        <f ca="1">SQRT(Inputs!$B$38)*K486+SQRT(1-Inputs!$B$38)*_xlfn.NORM.S.INV(RAND())</f>
        <v>-1.237997197310841</v>
      </c>
      <c r="W486" s="23">
        <f ca="1">SQRT(Inputs!$B$38)*L486+SQRT(1-Inputs!$B$38)*_xlfn.NORM.S.INV(RAND())</f>
        <v>-0.11399112778506382</v>
      </c>
      <c r="X486" s="23">
        <f ca="1">SQRT(Inputs!$B$38)*M486+SQRT(1-Inputs!$B$38)*_xlfn.NORM.S.INV(RAND())</f>
        <v>-0.82918733986291071</v>
      </c>
      <c r="Y486" s="23">
        <f ca="1">SQRT(Inputs!$B$38)*C486+SQRT(1-Inputs!$B$38)*_xlfn.NORM.S.INV(RAND())</f>
        <v>1.2168636451074573</v>
      </c>
      <c r="Z486" s="23">
        <f ca="1">SQRT(Inputs!$B$38)*D486+SQRT(1-Inputs!$B$38)*_xlfn.NORM.S.INV(RAND())</f>
        <v>-1.359492526569525</v>
      </c>
      <c r="AA486" s="23">
        <f ca="1">SQRT(Inputs!$B$38)*E486+SQRT(1-Inputs!$B$38)*_xlfn.NORM.S.INV(RAND())</f>
        <v>0.11592494406605042</v>
      </c>
      <c r="AB486" s="23">
        <f ca="1">SQRT(Inputs!$B$38)*F486+SQRT(1-Inputs!$B$38)*_xlfn.NORM.S.INV(RAND())</f>
        <v>-2.4300064996578672</v>
      </c>
      <c r="AC486" s="23">
        <f ca="1">SQRT(Inputs!$B$38)*G486+SQRT(1-Inputs!$B$38)*_xlfn.NORM.S.INV(RAND())</f>
        <v>-2.237341155847929</v>
      </c>
      <c r="AD486" s="23">
        <f ca="1">SQRT(Inputs!$B$38)*H486+SQRT(1-Inputs!$B$38)*_xlfn.NORM.S.INV(RAND())</f>
        <v>-0.60362160452477231</v>
      </c>
      <c r="AE486" s="23">
        <f ca="1">SQRT(Inputs!$B$38)*I486+SQRT(1-Inputs!$B$38)*_xlfn.NORM.S.INV(RAND())</f>
        <v>-3.7124362122070376E-2</v>
      </c>
      <c r="AF486" s="23">
        <f ca="1">SQRT(Inputs!$B$38)*J486+SQRT(1-Inputs!$B$38)*_xlfn.NORM.S.INV(RAND())</f>
        <v>0.43721201361007533</v>
      </c>
      <c r="AG486" s="23">
        <f ca="1">SQRT(Inputs!$B$38)*K486+SQRT(1-Inputs!$B$38)*_xlfn.NORM.S.INV(RAND())</f>
        <v>-0.41456851034211856</v>
      </c>
      <c r="AH486" s="23">
        <f ca="1">SQRT(Inputs!$B$38)*L486+SQRT(1-Inputs!$B$38)*_xlfn.NORM.S.INV(RAND())</f>
        <v>0.9653485627150542</v>
      </c>
      <c r="AI486" s="23">
        <f ca="1">SQRT(Inputs!$B$38)*M486+SQRT(1-Inputs!$B$38)*_xlfn.NORM.S.INV(RAND())</f>
        <v>-0.36516576852119165</v>
      </c>
      <c r="AJ486" s="23">
        <f ca="1">SQRT(Inputs!$B$38)*C486+SQRT(1-Inputs!$B$38)*_xlfn.NORM.S.INV(RAND())</f>
        <v>2.4756654977654051</v>
      </c>
      <c r="AK486" s="23">
        <f ca="1">SQRT(Inputs!$B$38)*D486+SQRT(1-Inputs!$B$38)*_xlfn.NORM.S.INV(RAND())</f>
        <v>-0.66505982781272488</v>
      </c>
      <c r="AL486" s="23">
        <f ca="1">SQRT(Inputs!$B$38)*E486+SQRT(1-Inputs!$B$38)*_xlfn.NORM.S.INV(RAND())</f>
        <v>-2.377664591433036E-2</v>
      </c>
      <c r="AM486" s="23">
        <f ca="1">SQRT(Inputs!$B$38)*F486+SQRT(1-Inputs!$B$38)*_xlfn.NORM.S.INV(RAND())</f>
        <v>-0.71511201340432806</v>
      </c>
      <c r="AN486" s="23">
        <f ca="1">SQRT(Inputs!$B$38)*G486+SQRT(1-Inputs!$B$38)*_xlfn.NORM.S.INV(RAND())</f>
        <v>0.97009188708726923</v>
      </c>
      <c r="AO486" s="23">
        <f ca="1">SQRT(Inputs!$B$38)*H486+SQRT(1-Inputs!$B$38)*_xlfn.NORM.S.INV(RAND())</f>
        <v>-1.6763254998956043</v>
      </c>
      <c r="AP486" s="23">
        <f ca="1">SQRT(Inputs!$B$38)*I486+SQRT(1-Inputs!$B$38)*_xlfn.NORM.S.INV(RAND())</f>
        <v>-0.98196156864029827</v>
      </c>
      <c r="AQ486" s="23">
        <f ca="1">SQRT(Inputs!$B$38)*J486+SQRT(1-Inputs!$B$38)*_xlfn.NORM.S.INV(RAND())</f>
        <v>0.43177469277753311</v>
      </c>
      <c r="AR486" s="23">
        <f ca="1">SQRT(Inputs!$B$38)*K486+SQRT(1-Inputs!$B$38)*_xlfn.NORM.S.INV(RAND())</f>
        <v>0.41182257187056964</v>
      </c>
      <c r="AS486" s="23">
        <f ca="1">SQRT(Inputs!$B$38)*L486+SQRT(1-Inputs!$B$38)*_xlfn.NORM.S.INV(RAND())</f>
        <v>1.1472618553801255</v>
      </c>
      <c r="AT486" s="23">
        <f ca="1">SQRT(Inputs!$B$38)*M486+SQRT(1-Inputs!$B$38)*_xlfn.NORM.S.INV(RAND())</f>
        <v>-0.30163629850662299</v>
      </c>
      <c r="AU486" s="15">
        <f ca="1">Inputs!$B$6*EXP($B$8-0.5*C$5^2+C$5*N486)</f>
        <v>5564.8887708101011</v>
      </c>
      <c r="AV486" s="15">
        <f t="shared" ca="1" si="255"/>
        <v>6687.8124994132795</v>
      </c>
      <c r="AW486" s="15">
        <f t="shared" ca="1" si="256"/>
        <v>6650.7020501045426</v>
      </c>
      <c r="AX486" s="15">
        <f t="shared" ca="1" si="257"/>
        <v>8410.7919430274342</v>
      </c>
      <c r="AY486" s="15">
        <f t="shared" ca="1" si="258"/>
        <v>11069.999460250112</v>
      </c>
      <c r="AZ486" s="15">
        <f t="shared" ca="1" si="259"/>
        <v>14232.83688564598</v>
      </c>
      <c r="BA486" s="15">
        <f t="shared" ca="1" si="260"/>
        <v>15695.498558917934</v>
      </c>
      <c r="BB486" s="15">
        <f t="shared" ca="1" si="261"/>
        <v>17451.974508113963</v>
      </c>
      <c r="BC486" s="15">
        <f t="shared" ca="1" si="262"/>
        <v>18966.649362231703</v>
      </c>
      <c r="BD486" s="15">
        <f t="shared" ca="1" si="263"/>
        <v>22989.508836632132</v>
      </c>
      <c r="BE486" s="15">
        <f t="shared" ca="1" si="264"/>
        <v>26121.522846074364</v>
      </c>
      <c r="BF486" s="15">
        <f ca="1">Inputs!$B$13*EXP($B$9-0.5*C$6^2+C$6*Y486)</f>
        <v>17604.496622380837</v>
      </c>
      <c r="BG486" s="15">
        <f t="shared" ca="1" si="265"/>
        <v>16787.983424567439</v>
      </c>
      <c r="BH486" s="15">
        <f t="shared" ca="1" si="266"/>
        <v>20910.02483793701</v>
      </c>
      <c r="BI486" s="15">
        <f t="shared" ca="1" si="267"/>
        <v>17609.709818559015</v>
      </c>
      <c r="BJ486" s="15">
        <f t="shared" ca="1" si="268"/>
        <v>15637.180051738145</v>
      </c>
      <c r="BK486" s="15">
        <f t="shared" ca="1" si="269"/>
        <v>17677.586659113411</v>
      </c>
      <c r="BL486" s="15">
        <f t="shared" ca="1" si="270"/>
        <v>21610.562841645333</v>
      </c>
      <c r="BM486" s="15">
        <f t="shared" ca="1" si="271"/>
        <v>28046.740796660888</v>
      </c>
      <c r="BN486" s="15">
        <f t="shared" ca="1" si="272"/>
        <v>32822.183406381941</v>
      </c>
      <c r="BO486" s="15">
        <f t="shared" ca="1" si="273"/>
        <v>45179.964653284311</v>
      </c>
      <c r="BP486" s="15">
        <f t="shared" ca="1" si="274"/>
        <v>53354.397747300827</v>
      </c>
      <c r="BQ486" s="15">
        <f ca="1">Inputs!$B$20*EXP($B$10-0.5*C$7^2+C$7*AJ486)</f>
        <v>10321.706456523276</v>
      </c>
      <c r="BR486" s="15">
        <f t="shared" ca="1" si="275"/>
        <v>11338.69158870777</v>
      </c>
      <c r="BS486" s="15">
        <f t="shared" ca="1" si="276"/>
        <v>15421.451342566532</v>
      </c>
      <c r="BT486" s="15">
        <f t="shared" ca="1" si="277"/>
        <v>17625.79572991953</v>
      </c>
      <c r="BU486" s="15">
        <f t="shared" ca="1" si="278"/>
        <v>30889.979324596083</v>
      </c>
      <c r="BV486" s="15">
        <f t="shared" ca="1" si="279"/>
        <v>29458.675759297352</v>
      </c>
      <c r="BW486" s="15">
        <f t="shared" ca="1" si="280"/>
        <v>33393.771102743434</v>
      </c>
      <c r="BX486" s="15">
        <f t="shared" ca="1" si="281"/>
        <v>50929.593352320007</v>
      </c>
      <c r="BY486" s="15">
        <f t="shared" ca="1" si="282"/>
        <v>77211.118700045772</v>
      </c>
      <c r="BZ486" s="15">
        <f t="shared" ca="1" si="283"/>
        <v>133775.31182551334</v>
      </c>
      <c r="CA486" s="15">
        <f t="shared" ca="1" si="284"/>
        <v>178106.53310043731</v>
      </c>
      <c r="CB486" s="15">
        <f ca="1">(AU486*DCF!C$10-DCF!C$5*MAX(AU486*DCF!C$10,0)-MAX(AU486-Inputs!$B$6,0)/Inputs!$B$10)*DCF!C$6</f>
        <v>1038.7773063040906</v>
      </c>
      <c r="CC486" s="15">
        <f ca="1">(AV486*DCF!D$10-DCF!D$5*MAX(AV486*DCF!D$10,0)-MAX(AV486-AU486,0)/Inputs!$B$10)*DCF!D$6</f>
        <v>1356.3134260714066</v>
      </c>
      <c r="CD486" s="15">
        <f ca="1">(AW486*DCF!E$10-DCF!E$5*MAX(AW486*DCF!E$10,0)-MAX(AW486-AV486,0)/Inputs!$B$10)*DCF!E$6</f>
        <v>1535.5412331028633</v>
      </c>
      <c r="CE486" s="15">
        <f ca="1">(AX486*DCF!F$10-DCF!F$5*MAX(AX486*DCF!F$10,0)-MAX(AX486-AW486,0)/Inputs!$B$10)*DCF!F$6</f>
        <v>1469.831408053861</v>
      </c>
      <c r="CF486" s="15">
        <f ca="1">(AY486*DCF!G$10-DCF!G$5*MAX(AY486*DCF!G$10,0)-MAX(AY486-AX486,0)/Inputs!$B$10)*DCF!G$6</f>
        <v>1769.7153719108858</v>
      </c>
      <c r="CG486" s="15">
        <f ca="1">(AZ486*DCF!H$10-DCF!H$5*MAX(AZ486*DCF!H$10,0)-MAX(AZ486-AY486,0)/Inputs!$B$10)*DCF!H$6</f>
        <v>2201.6970040676911</v>
      </c>
      <c r="CH486" s="15">
        <f ca="1">(BA486*DCF!I$10-DCF!I$5*MAX(BA486*DCF!I$10,0)-MAX(BA486-AZ486,0)/Inputs!$B$10)*DCF!I$6</f>
        <v>2627.0672517306261</v>
      </c>
      <c r="CI486" s="15">
        <f ca="1">(BB486*DCF!J$10-DCF!J$5*MAX(BB486*DCF!J$10,0)-MAX(BB486-BA486,0)/Inputs!$B$10)*DCF!J$6</f>
        <v>2728.6343341334946</v>
      </c>
      <c r="CJ486" s="15">
        <f ca="1">(BC486*DCF!K$10-DCF!K$5*MAX(BC486*DCF!K$10,0)-MAX(BC486-BB486,0)/Inputs!$B$10)*DCF!K$6</f>
        <v>2841.2945191904628</v>
      </c>
      <c r="CK486" s="15">
        <f ca="1">(BD486*DCF!L$10-DCF!L$5*MAX(BD486*DCF!L$10,0)-MAX(BD486-BC486,0)/Inputs!$B$10)*DCF!L$6</f>
        <v>2947.0342344997612</v>
      </c>
      <c r="CL486" s="15">
        <f ca="1">(BE486*DCF!M$10-DCF!M$5*MAX(BE486*DCF!M$10,0)-MAX(BE486-BD486,0)/Inputs!$B$10)*DCF!M$6</f>
        <v>3311.9321918665237</v>
      </c>
      <c r="CM486" s="15">
        <f ca="1">(BF486*DCF!C$28-DCF!C$5*MAX(BF486*DCF!C$28,0)-MAX(BF486-Inputs!$B$13,0)/Inputs!$B$17)*DCF!C$6</f>
        <v>3936.8654564743656</v>
      </c>
      <c r="CN486" s="15">
        <f ca="1">(BG486*DCF!D$28-DCF!D$5*MAX(BG486*DCF!D$28,0)-MAX(BG486-BF486,0)/Inputs!$B$17)*DCF!D$6</f>
        <v>4944.4483134014299</v>
      </c>
      <c r="CO486" s="15">
        <f ca="1">(BH486*DCF!E$28-DCF!E$5*MAX(BH486*DCF!E$28,0)-MAX(BH486-BG486,0)/Inputs!$B$17)*DCF!E$6</f>
        <v>5109.6937437058896</v>
      </c>
      <c r="CP486" s="15">
        <f ca="1">(BI486*DCF!F$28-DCF!F$5*MAX(BI486*DCF!F$28,0)-MAX(BI486-BH486,0)/Inputs!$B$17)*DCF!F$6</f>
        <v>4780.5723607941518</v>
      </c>
      <c r="CQ486" s="15">
        <f ca="1">(BJ486*DCF!G$28-DCF!G$5*MAX(BJ486*DCF!G$28,0)-MAX(BJ486-BI486,0)/Inputs!$B$17)*DCF!G$6</f>
        <v>4057.1850033666474</v>
      </c>
      <c r="CR486" s="15">
        <f ca="1">(BK486*DCF!H$28-DCF!H$5*MAX(BK486*DCF!H$28,0)-MAX(BK486-BJ486,0)/Inputs!$B$17)*DCF!H$6</f>
        <v>4054.8402870757632</v>
      </c>
      <c r="CS486" s="15">
        <f ca="1">(BL486*DCF!I$28-DCF!I$5*MAX(BL486*DCF!I$28,0)-MAX(BL486-BK486,0)/Inputs!$B$17)*DCF!I$6</f>
        <v>4517.2868292688963</v>
      </c>
      <c r="CT486" s="15">
        <f ca="1">(BM486*DCF!J$28-DCF!J$5*MAX(BM486*DCF!J$28,0)-MAX(BM486-BL486,0)/Inputs!$B$17)*DCF!J$6</f>
        <v>5403.3669170052617</v>
      </c>
      <c r="CU486" s="15">
        <f ca="1">(BN486*DCF!K$28-DCF!K$5*MAX(BN486*DCF!K$28,0)-MAX(BN486-BM486,0)/Inputs!$B$17)*DCF!K$6</f>
        <v>6346.5666947379896</v>
      </c>
      <c r="CV486" s="15">
        <f ca="1">(BO486*DCF!L$28-DCF!L$5*MAX(BO486*DCF!L$28,0)-MAX(BO486-BN486,0)/Inputs!$B$17)*DCF!L$6</f>
        <v>7616.0477155673034</v>
      </c>
      <c r="CW486" s="15">
        <f ca="1">(BP486*DCF!M$28-DCF!M$5*MAX(BP486*DCF!M$28,0)-MAX(BP486-BO486,0)/Inputs!$B$17)*DCF!M$6</f>
        <v>9184.2028597554072</v>
      </c>
      <c r="CX486" s="15">
        <f ca="1">(BQ486*DCF!C$46-DCF!C$5*MAX(BQ486*DCF!C$46,0)-MAX(BQ486-Inputs!$B$20,0)/Inputs!$B$24)*DCF!C$6</f>
        <v>-5672.7758359283662</v>
      </c>
      <c r="CY486" s="15">
        <f ca="1">(BR486*DCF!D$46-DCF!D$5*MAX(BR486*DCF!D$46,0)-MAX(BR486-BQ486,0)/Inputs!$B$24)*DCF!D$6</f>
        <v>-2369.189346646514</v>
      </c>
      <c r="CZ486" s="15">
        <f ca="1">(BS486*DCF!E$46-DCF!E$5*MAX(BS486*DCF!E$46,0)-MAX(BS486-BR486,0)/Inputs!$B$24)*DCF!E$6</f>
        <v>-3432.9249703926471</v>
      </c>
      <c r="DA486" s="15">
        <f ca="1">(BT486*DCF!F$46-DCF!F$5*MAX(BT486*DCF!F$46,0)-MAX(BT486-BS486,0)/Inputs!$B$24)*DCF!F$6</f>
        <v>-2086.2933599112675</v>
      </c>
      <c r="DB486" s="15">
        <f ca="1">(BU486*DCF!G$46-DCF!G$5*MAX(BU486*DCF!G$46,0)-MAX(BU486-BT486,0)/Inputs!$B$24)*DCF!G$6</f>
        <v>-5500.8871663129821</v>
      </c>
      <c r="DC486" s="15">
        <f ca="1">(BV486*DCF!H$46-DCF!H$5*MAX(BV486*DCF!H$46,0)-MAX(BV486-BU486,0)/Inputs!$B$24)*DCF!H$6</f>
        <v>0</v>
      </c>
      <c r="DD486" s="15">
        <f ca="1">(BW486*DCF!I$46-DCF!I$5*MAX(BW486*DCF!I$46,0)-MAX(BW486-BV486,0)/Inputs!$B$24)*DCF!I$6</f>
        <v>-358.37155568574906</v>
      </c>
      <c r="DE486" s="15">
        <f ca="1">(BX486*DCF!J$46-DCF!J$5*MAX(BX486*DCF!J$46,0)-MAX(BX486-BW486,0)/Inputs!$B$24)*DCF!J$6</f>
        <v>-2513.8580032486811</v>
      </c>
      <c r="DF486" s="15">
        <f ca="1">(BY486*DCF!K$46-DCF!K$5*MAX(BY486*DCF!K$46,0)-MAX(BY486-BX486,0)/Inputs!$B$24)*DCF!K$6</f>
        <v>-2027.7170885262974</v>
      </c>
      <c r="DG486" s="15">
        <f ca="1">(BZ486*DCF!L$46-DCF!L$5*MAX(BZ486*DCF!L$46,0)-MAX(BZ486-BY486,0)/Inputs!$B$24)*DCF!L$6</f>
        <v>-3553.3959695321482</v>
      </c>
      <c r="DH486" s="15">
        <f ca="1">(CA486*DCF!M$46-DCF!M$5*MAX(CA486*DCF!M$46,0)-MAX(CA486-BZ486,0)/Inputs!$B$24)*DCF!M$6</f>
        <v>4695.1364341132912</v>
      </c>
      <c r="DI486" s="15">
        <f ca="1">SUM(CB486:CL486)+BE486*DCF!M$10*(1+Inputs!$B$30)*(1-Inputs!$B$33)*(1-Inputs!$B$30/Inputs!$B$31)/(Inputs!$B$29-Inputs!$B$30)*DCF!M$6</f>
        <v>96524.381782936543</v>
      </c>
      <c r="DJ486" s="15">
        <f ca="1">SUM(CM486:CW486)+BP486*DCF!M$28*(1+Inputs!$B$30)*(1-Inputs!$B$33)*(1-Inputs!$B$30/Inputs!$B$31)/(Inputs!$B$29-Inputs!$B$30)*DCF!M$6</f>
        <v>257932.40214062991</v>
      </c>
      <c r="DK486" s="15">
        <f ca="1">SUM(CX486:DH486)+CA486*DCF!M$46*(1+Inputs!$B$30)*(1-Inputs!$B$33)*(1-Inputs!$B$30/Inputs!$B$31)/(Inputs!$B$29-Inputs!$B$30)*DCF!M$6</f>
        <v>252553.52137881418</v>
      </c>
      <c r="DM486" s="15">
        <f ca="1">DI486+DJ486+DK486+Inputs!$B$34+Inputs!$B$36-Inputs!$B$35</f>
        <v>683861.30530238058</v>
      </c>
    </row>
    <row r="487" spans="1:117" x14ac:dyDescent="0.75">
      <c r="A487" s="11">
        <v>474</v>
      </c>
      <c r="C487" s="23">
        <f t="shared" ca="1" si="287"/>
        <v>-0.27243847506074614</v>
      </c>
      <c r="D487" s="23">
        <f t="shared" ca="1" si="287"/>
        <v>0.97750620529025412</v>
      </c>
      <c r="E487" s="23">
        <f t="shared" ca="1" si="287"/>
        <v>-1.0695783022755547</v>
      </c>
      <c r="F487" s="23">
        <f t="shared" ca="1" si="287"/>
        <v>-2.2338347959223679</v>
      </c>
      <c r="G487" s="23">
        <f t="shared" ca="1" si="287"/>
        <v>0.91355099111636406</v>
      </c>
      <c r="H487" s="23">
        <f t="shared" ca="1" si="287"/>
        <v>-1.0779978739938705</v>
      </c>
      <c r="I487" s="23">
        <f t="shared" ca="1" si="287"/>
        <v>0.653657620303988</v>
      </c>
      <c r="J487" s="23">
        <f t="shared" ca="1" si="287"/>
        <v>-1.8661366940344</v>
      </c>
      <c r="K487" s="23">
        <f t="shared" ca="1" si="287"/>
        <v>-0.9605032584854426</v>
      </c>
      <c r="L487" s="23">
        <f t="shared" ca="1" si="287"/>
        <v>0.4463021255929186</v>
      </c>
      <c r="M487" s="23">
        <f t="shared" ca="1" si="287"/>
        <v>1.5644520545353979</v>
      </c>
      <c r="N487" s="23">
        <f ca="1">SQRT(Inputs!$B$38)*C487+SQRT(1-Inputs!$B$38)*_xlfn.NORM.S.INV(RAND())</f>
        <v>-0.25822994430332114</v>
      </c>
      <c r="O487" s="23">
        <f ca="1">SQRT(Inputs!$B$38)*D487+SQRT(1-Inputs!$B$38)*_xlfn.NORM.S.INV(RAND())</f>
        <v>7.4725965113867199E-2</v>
      </c>
      <c r="P487" s="23">
        <f ca="1">SQRT(Inputs!$B$38)*E487+SQRT(1-Inputs!$B$38)*_xlfn.NORM.S.INV(RAND())</f>
        <v>-1.8695179740047325</v>
      </c>
      <c r="Q487" s="23">
        <f ca="1">SQRT(Inputs!$B$38)*F487+SQRT(1-Inputs!$B$38)*_xlfn.NORM.S.INV(RAND())</f>
        <v>-1.4533773191384907</v>
      </c>
      <c r="R487" s="23">
        <f ca="1">SQRT(Inputs!$B$38)*G487+SQRT(1-Inputs!$B$38)*_xlfn.NORM.S.INV(RAND())</f>
        <v>-0.27756007961229689</v>
      </c>
      <c r="S487" s="23">
        <f ca="1">SQRT(Inputs!$B$38)*H487+SQRT(1-Inputs!$B$38)*_xlfn.NORM.S.INV(RAND())</f>
        <v>0.6303216866168655</v>
      </c>
      <c r="T487" s="23">
        <f ca="1">SQRT(Inputs!$B$38)*I487+SQRT(1-Inputs!$B$38)*_xlfn.NORM.S.INV(RAND())</f>
        <v>-1.1271540213399192</v>
      </c>
      <c r="U487" s="23">
        <f ca="1">SQRT(Inputs!$B$38)*J487+SQRT(1-Inputs!$B$38)*_xlfn.NORM.S.INV(RAND())</f>
        <v>-1.1031056801111425</v>
      </c>
      <c r="V487" s="23">
        <f ca="1">SQRT(Inputs!$B$38)*K487+SQRT(1-Inputs!$B$38)*_xlfn.NORM.S.INV(RAND())</f>
        <v>-1.4959205609460735</v>
      </c>
      <c r="W487" s="23">
        <f ca="1">SQRT(Inputs!$B$38)*L487+SQRT(1-Inputs!$B$38)*_xlfn.NORM.S.INV(RAND())</f>
        <v>0.9371188592179085</v>
      </c>
      <c r="X487" s="23">
        <f ca="1">SQRT(Inputs!$B$38)*M487+SQRT(1-Inputs!$B$38)*_xlfn.NORM.S.INV(RAND())</f>
        <v>1.4471767217194906</v>
      </c>
      <c r="Y487" s="23">
        <f ca="1">SQRT(Inputs!$B$38)*C487+SQRT(1-Inputs!$B$38)*_xlfn.NORM.S.INV(RAND())</f>
        <v>-1.6541982924390999</v>
      </c>
      <c r="Z487" s="23">
        <f ca="1">SQRT(Inputs!$B$38)*D487+SQRT(1-Inputs!$B$38)*_xlfn.NORM.S.INV(RAND())</f>
        <v>5.1929226465662837E-2</v>
      </c>
      <c r="AA487" s="23">
        <f ca="1">SQRT(Inputs!$B$38)*E487+SQRT(1-Inputs!$B$38)*_xlfn.NORM.S.INV(RAND())</f>
        <v>0.37487109146574393</v>
      </c>
      <c r="AB487" s="23">
        <f ca="1">SQRT(Inputs!$B$38)*F487+SQRT(1-Inputs!$B$38)*_xlfn.NORM.S.INV(RAND())</f>
        <v>-1.7498081789681588</v>
      </c>
      <c r="AC487" s="23">
        <f ca="1">SQRT(Inputs!$B$38)*G487+SQRT(1-Inputs!$B$38)*_xlfn.NORM.S.INV(RAND())</f>
        <v>1.8936940203246766E-2</v>
      </c>
      <c r="AD487" s="23">
        <f ca="1">SQRT(Inputs!$B$38)*H487+SQRT(1-Inputs!$B$38)*_xlfn.NORM.S.INV(RAND())</f>
        <v>-0.54068222944719024</v>
      </c>
      <c r="AE487" s="23">
        <f ca="1">SQRT(Inputs!$B$38)*I487+SQRT(1-Inputs!$B$38)*_xlfn.NORM.S.INV(RAND())</f>
        <v>-0.51367220550464243</v>
      </c>
      <c r="AF487" s="23">
        <f ca="1">SQRT(Inputs!$B$38)*J487+SQRT(1-Inputs!$B$38)*_xlfn.NORM.S.INV(RAND())</f>
        <v>-0.75428285361895864</v>
      </c>
      <c r="AG487" s="23">
        <f ca="1">SQRT(Inputs!$B$38)*K487+SQRT(1-Inputs!$B$38)*_xlfn.NORM.S.INV(RAND())</f>
        <v>0.42662079110046613</v>
      </c>
      <c r="AH487" s="23">
        <f ca="1">SQRT(Inputs!$B$38)*L487+SQRT(1-Inputs!$B$38)*_xlfn.NORM.S.INV(RAND())</f>
        <v>0.82671299561979528</v>
      </c>
      <c r="AI487" s="23">
        <f ca="1">SQRT(Inputs!$B$38)*M487+SQRT(1-Inputs!$B$38)*_xlfn.NORM.S.INV(RAND())</f>
        <v>0.39335246025483345</v>
      </c>
      <c r="AJ487" s="23">
        <f ca="1">SQRT(Inputs!$B$38)*C487+SQRT(1-Inputs!$B$38)*_xlfn.NORM.S.INV(RAND())</f>
        <v>-0.36270083170095557</v>
      </c>
      <c r="AK487" s="23">
        <f ca="1">SQRT(Inputs!$B$38)*D487+SQRT(1-Inputs!$B$38)*_xlfn.NORM.S.INV(RAND())</f>
        <v>0.44217081326072361</v>
      </c>
      <c r="AL487" s="23">
        <f ca="1">SQRT(Inputs!$B$38)*E487+SQRT(1-Inputs!$B$38)*_xlfn.NORM.S.INV(RAND())</f>
        <v>0.97069636668539661</v>
      </c>
      <c r="AM487" s="23">
        <f ca="1">SQRT(Inputs!$B$38)*F487+SQRT(1-Inputs!$B$38)*_xlfn.NORM.S.INV(RAND())</f>
        <v>-1.2563784364052422</v>
      </c>
      <c r="AN487" s="23">
        <f ca="1">SQRT(Inputs!$B$38)*G487+SQRT(1-Inputs!$B$38)*_xlfn.NORM.S.INV(RAND())</f>
        <v>0.43931047157122405</v>
      </c>
      <c r="AO487" s="23">
        <f ca="1">SQRT(Inputs!$B$38)*H487+SQRT(1-Inputs!$B$38)*_xlfn.NORM.S.INV(RAND())</f>
        <v>0.10856264130967408</v>
      </c>
      <c r="AP487" s="23">
        <f ca="1">SQRT(Inputs!$B$38)*I487+SQRT(1-Inputs!$B$38)*_xlfn.NORM.S.INV(RAND())</f>
        <v>-0.34247604968563039</v>
      </c>
      <c r="AQ487" s="23">
        <f ca="1">SQRT(Inputs!$B$38)*J487+SQRT(1-Inputs!$B$38)*_xlfn.NORM.S.INV(RAND())</f>
        <v>-1.2772063003361001</v>
      </c>
      <c r="AR487" s="23">
        <f ca="1">SQRT(Inputs!$B$38)*K487+SQRT(1-Inputs!$B$38)*_xlfn.NORM.S.INV(RAND())</f>
        <v>-0.56752466035433213</v>
      </c>
      <c r="AS487" s="23">
        <f ca="1">SQRT(Inputs!$B$38)*L487+SQRT(1-Inputs!$B$38)*_xlfn.NORM.S.INV(RAND())</f>
        <v>-0.89368511724774724</v>
      </c>
      <c r="AT487" s="23">
        <f ca="1">SQRT(Inputs!$B$38)*M487+SQRT(1-Inputs!$B$38)*_xlfn.NORM.S.INV(RAND())</f>
        <v>1.8939820955306383</v>
      </c>
      <c r="AU487" s="15">
        <f ca="1">Inputs!$B$6*EXP($B$8-0.5*C$5^2+C$5*N487)</f>
        <v>4759.0908970353303</v>
      </c>
      <c r="AV487" s="15">
        <f t="shared" ca="1" si="255"/>
        <v>5856.9363066452861</v>
      </c>
      <c r="AW487" s="15">
        <f t="shared" ca="1" si="256"/>
        <v>5549.7868160752914</v>
      </c>
      <c r="AX487" s="15">
        <f t="shared" ca="1" si="257"/>
        <v>5650.6628123939072</v>
      </c>
      <c r="AY487" s="15">
        <f t="shared" ca="1" si="258"/>
        <v>6685.4234660791717</v>
      </c>
      <c r="AZ487" s="15">
        <f t="shared" ca="1" si="259"/>
        <v>8764.1466704805862</v>
      </c>
      <c r="BA487" s="15">
        <f t="shared" ca="1" si="260"/>
        <v>9531.6402814820394</v>
      </c>
      <c r="BB487" s="15">
        <f t="shared" ca="1" si="261"/>
        <v>10448.622488585766</v>
      </c>
      <c r="BC487" s="15">
        <f t="shared" ca="1" si="262"/>
        <v>11076.238990000698</v>
      </c>
      <c r="BD487" s="15">
        <f t="shared" ca="1" si="263"/>
        <v>14812.509234576608</v>
      </c>
      <c r="BE487" s="15">
        <f t="shared" ca="1" si="264"/>
        <v>20708.114541872372</v>
      </c>
      <c r="BF487" s="15">
        <f ca="1">Inputs!$B$13*EXP($B$9-0.5*C$6^2+C$6*Y487)</f>
        <v>9963.9438420001352</v>
      </c>
      <c r="BG487" s="15">
        <f t="shared" ca="1" si="265"/>
        <v>12257.728680546863</v>
      </c>
      <c r="BH487" s="15">
        <f t="shared" ca="1" si="266"/>
        <v>15937.425170148061</v>
      </c>
      <c r="BI487" s="15">
        <f t="shared" ca="1" si="267"/>
        <v>14903.374136861325</v>
      </c>
      <c r="BJ487" s="15">
        <f t="shared" ca="1" si="268"/>
        <v>18320.506737015683</v>
      </c>
      <c r="BK487" s="15">
        <f t="shared" ca="1" si="269"/>
        <v>20889.276166205418</v>
      </c>
      <c r="BL487" s="15">
        <f t="shared" ca="1" si="270"/>
        <v>24007.444736171001</v>
      </c>
      <c r="BM487" s="15">
        <f t="shared" ca="1" si="271"/>
        <v>26870.732148388644</v>
      </c>
      <c r="BN487" s="15">
        <f t="shared" ca="1" si="272"/>
        <v>34781.112546462653</v>
      </c>
      <c r="BO487" s="15">
        <f t="shared" ca="1" si="273"/>
        <v>47111.097279526686</v>
      </c>
      <c r="BP487" s="15">
        <f t="shared" ca="1" si="274"/>
        <v>60627.502738805255</v>
      </c>
      <c r="BQ487" s="15">
        <f ca="1">Inputs!$B$20*EXP($B$10-0.5*C$7^2+C$7*AJ487)</f>
        <v>3771.7146058052294</v>
      </c>
      <c r="BR487" s="15">
        <f t="shared" ca="1" si="275"/>
        <v>5889.2922618460052</v>
      </c>
      <c r="BS487" s="15">
        <f t="shared" ca="1" si="276"/>
        <v>10657.777916141915</v>
      </c>
      <c r="BT487" s="15">
        <f t="shared" ca="1" si="277"/>
        <v>10568.758348702188</v>
      </c>
      <c r="BU487" s="15">
        <f t="shared" ca="1" si="278"/>
        <v>16289.774192272198</v>
      </c>
      <c r="BV487" s="15">
        <f t="shared" ca="1" si="279"/>
        <v>23224.944572966349</v>
      </c>
      <c r="BW487" s="15">
        <f t="shared" ca="1" si="280"/>
        <v>30143.052094261722</v>
      </c>
      <c r="BX487" s="15">
        <f t="shared" ca="1" si="281"/>
        <v>32636.220922063327</v>
      </c>
      <c r="BY487" s="15">
        <f t="shared" ca="1" si="282"/>
        <v>41023.649630687738</v>
      </c>
      <c r="BZ487" s="15">
        <f t="shared" ca="1" si="283"/>
        <v>48841.081098603419</v>
      </c>
      <c r="CA487" s="15">
        <f t="shared" ca="1" si="284"/>
        <v>96058.286996366805</v>
      </c>
      <c r="CB487" s="15">
        <f ca="1">(AU487*DCF!C$10-DCF!C$5*MAX(AU487*DCF!C$10,0)-MAX(AU487-Inputs!$B$6,0)/Inputs!$B$10)*DCF!C$6</f>
        <v>1044.5227887701806</v>
      </c>
      <c r="CC487" s="15">
        <f ca="1">(AV487*DCF!D$10-DCF!D$5*MAX(AV487*DCF!D$10,0)-MAX(AV487-AU487,0)/Inputs!$B$10)*DCF!D$6</f>
        <v>1159.9076748259067</v>
      </c>
      <c r="CD487" s="15">
        <f ca="1">(AW487*DCF!E$10-DCF!E$5*MAX(AW487*DCF!E$10,0)-MAX(AW487-AV487,0)/Inputs!$B$10)*DCF!E$6</f>
        <v>1281.3574306610701</v>
      </c>
      <c r="CE487" s="15">
        <f ca="1">(AX487*DCF!F$10-DCF!F$5*MAX(AX487*DCF!F$10,0)-MAX(AX487-AW487,0)/Inputs!$B$10)*DCF!F$6</f>
        <v>1212.5408927543899</v>
      </c>
      <c r="CF487" s="15">
        <f ca="1">(AY487*DCF!G$10-DCF!G$5*MAX(AY487*DCF!G$10,0)-MAX(AY487-AX487,0)/Inputs!$B$10)*DCF!G$6</f>
        <v>1178.5647582643596</v>
      </c>
      <c r="CG487" s="15">
        <f ca="1">(AZ487*DCF!H$10-DCF!H$5*MAX(AZ487*DCF!H$10,0)-MAX(AZ487-AY487,0)/Inputs!$B$10)*DCF!H$6</f>
        <v>1332.4507914554506</v>
      </c>
      <c r="CH487" s="15">
        <f ca="1">(BA487*DCF!I$10-DCF!I$5*MAX(BA487*DCF!I$10,0)-MAX(BA487-AZ487,0)/Inputs!$B$10)*DCF!I$6</f>
        <v>1615.1871213785989</v>
      </c>
      <c r="CI487" s="15">
        <f ca="1">(BB487*DCF!J$10-DCF!J$5*MAX(BB487*DCF!J$10,0)-MAX(BB487-BA487,0)/Inputs!$B$10)*DCF!J$6</f>
        <v>1654.0543204018393</v>
      </c>
      <c r="CJ487" s="15">
        <f ca="1">(BC487*DCF!K$10-DCF!K$5*MAX(BC487*DCF!K$10,0)-MAX(BC487-BB487,0)/Inputs!$B$10)*DCF!K$6</f>
        <v>1695.2398358497453</v>
      </c>
      <c r="CK487" s="15">
        <f ca="1">(BD487*DCF!L$10-DCF!L$5*MAX(BD487*DCF!L$10,0)-MAX(BD487-BC487,0)/Inputs!$B$10)*DCF!L$6</f>
        <v>1750.8478286525074</v>
      </c>
      <c r="CL487" s="15">
        <f ca="1">(BE487*DCF!M$10-DCF!M$5*MAX(BE487*DCF!M$10,0)-MAX(BE487-BD487,0)/Inputs!$B$10)*DCF!M$6</f>
        <v>2217.8897536237523</v>
      </c>
      <c r="CM487" s="15">
        <f ca="1">(BF487*DCF!C$28-DCF!C$5*MAX(BF487*DCF!C$28,0)-MAX(BF487-Inputs!$B$13,0)/Inputs!$B$17)*DCF!C$6</f>
        <v>3040.9303157593981</v>
      </c>
      <c r="CN487" s="15">
        <f ca="1">(BG487*DCF!D$28-DCF!D$5*MAX(BG487*DCF!D$28,0)-MAX(BG487-BF487,0)/Inputs!$B$17)*DCF!D$6</f>
        <v>3120.8143311184781</v>
      </c>
      <c r="CO487" s="15">
        <f ca="1">(BH487*DCF!E$28-DCF!E$5*MAX(BH487*DCF!E$28,0)-MAX(BH487-BG487,0)/Inputs!$B$17)*DCF!E$6</f>
        <v>3788.5450691664905</v>
      </c>
      <c r="CP487" s="15">
        <f ca="1">(BI487*DCF!F$28-DCF!F$5*MAX(BI487*DCF!F$28,0)-MAX(BI487-BH487,0)/Inputs!$B$17)*DCF!F$6</f>
        <v>4045.8735104292414</v>
      </c>
      <c r="CQ487" s="15">
        <f ca="1">(BJ487*DCF!G$28-DCF!G$5*MAX(BJ487*DCF!G$28,0)-MAX(BJ487-BI487,0)/Inputs!$B$17)*DCF!G$6</f>
        <v>4178.6665240050861</v>
      </c>
      <c r="CR487" s="15">
        <f ca="1">(BK487*DCF!H$28-DCF!H$5*MAX(BK487*DCF!H$28,0)-MAX(BK487-BJ487,0)/Inputs!$B$17)*DCF!H$6</f>
        <v>4767.0337811039044</v>
      </c>
      <c r="CS487" s="15">
        <f ca="1">(BL487*DCF!I$28-DCF!I$5*MAX(BL487*DCF!I$28,0)-MAX(BL487-BK487,0)/Inputs!$B$17)*DCF!I$6</f>
        <v>5197.8707584776466</v>
      </c>
      <c r="CT487" s="15">
        <f ca="1">(BM487*DCF!J$28-DCF!J$5*MAX(BM487*DCF!J$28,0)-MAX(BM487-BL487,0)/Inputs!$B$17)*DCF!J$6</f>
        <v>5614.7554600052181</v>
      </c>
      <c r="CU487" s="15">
        <f ca="1">(BN487*DCF!K$28-DCF!K$5*MAX(BN487*DCF!K$28,0)-MAX(BN487-BM487,0)/Inputs!$B$17)*DCF!K$6</f>
        <v>6376.2715618845432</v>
      </c>
      <c r="CV487" s="15">
        <f ca="1">(BO487*DCF!L$28-DCF!L$5*MAX(BO487*DCF!L$28,0)-MAX(BO487-BN487,0)/Inputs!$B$17)*DCF!L$6</f>
        <v>8004.4944306233656</v>
      </c>
      <c r="CW487" s="15">
        <f ca="1">(BP487*DCF!M$28-DCF!M$5*MAX(BP487*DCF!M$28,0)-MAX(BP487-BO487,0)/Inputs!$B$17)*DCF!M$6</f>
        <v>9994.2555552411959</v>
      </c>
      <c r="CX487" s="15">
        <f ca="1">(BQ487*DCF!C$46-DCF!C$5*MAX(BQ487*DCF!C$46,0)-MAX(BQ487-Inputs!$B$20,0)/Inputs!$B$24)*DCF!C$6</f>
        <v>-1134.6752465163252</v>
      </c>
      <c r="CY487" s="15">
        <f ca="1">(BR487*DCF!D$46-DCF!D$5*MAX(BR487*DCF!D$46,0)-MAX(BR487-BQ487,0)/Inputs!$B$24)*DCF!D$6</f>
        <v>-1908.717657368348</v>
      </c>
      <c r="CZ487" s="15">
        <f ca="1">(BS487*DCF!E$46-DCF!E$5*MAX(BS487*DCF!E$46,0)-MAX(BS487-BR487,0)/Inputs!$B$24)*DCF!E$6</f>
        <v>-3139.906565757095</v>
      </c>
      <c r="DA487" s="15">
        <f ca="1">(BT487*DCF!F$46-DCF!F$5*MAX(BT487*DCF!F$46,0)-MAX(BT487-BS487,0)/Inputs!$B$24)*DCF!F$6</f>
        <v>-769.68380374005437</v>
      </c>
      <c r="DB487" s="15">
        <f ca="1">(BU487*DCF!G$46-DCF!G$5*MAX(BU487*DCF!G$46,0)-MAX(BU487-BT487,0)/Inputs!$B$24)*DCF!G$6</f>
        <v>-2472.3925154696608</v>
      </c>
      <c r="DC487" s="15">
        <f ca="1">(BV487*DCF!H$46-DCF!H$5*MAX(BV487*DCF!H$46,0)-MAX(BV487-BU487,0)/Inputs!$B$24)*DCF!H$6</f>
        <v>-2155.0617033067838</v>
      </c>
      <c r="DD487" s="15">
        <f ca="1">(BW487*DCF!I$46-DCF!I$5*MAX(BW487*DCF!I$46,0)-MAX(BW487-BV487,0)/Inputs!$B$24)*DCF!I$6</f>
        <v>-1289.7555678856081</v>
      </c>
      <c r="DE487" s="15">
        <f ca="1">(BX487*DCF!J$46-DCF!J$5*MAX(BX487*DCF!J$46,0)-MAX(BX487-BW487,0)/Inputs!$B$24)*DCF!J$6</f>
        <v>707.85155070314784</v>
      </c>
      <c r="DF487" s="15">
        <f ca="1">(BY487*DCF!K$46-DCF!K$5*MAX(BY487*DCF!K$46,0)-MAX(BY487-BX487,0)/Inputs!$B$24)*DCF!K$6</f>
        <v>288.71102648076152</v>
      </c>
      <c r="DG487" s="15">
        <f ca="1">(BZ487*DCF!L$46-DCF!L$5*MAX(BZ487*DCF!L$46,0)-MAX(BZ487-BY487,0)/Inputs!$B$24)*DCF!L$6</f>
        <v>1607.0475916885757</v>
      </c>
      <c r="DH487" s="15">
        <f ca="1">(CA487*DCF!M$46-DCF!M$5*MAX(CA487*DCF!M$46,0)-MAX(CA487-BZ487,0)/Inputs!$B$24)*DCF!M$6</f>
        <v>-2340.4569520514447</v>
      </c>
      <c r="DI487" s="15">
        <f ca="1">SUM(CB487:CL487)+BE487*DCF!M$10*(1+Inputs!$B$30)*(1-Inputs!$B$33)*(1-Inputs!$B$30/Inputs!$B$31)/(Inputs!$B$29-Inputs!$B$30)*DCF!M$6</f>
        <v>73773.519803134535</v>
      </c>
      <c r="DJ487" s="15">
        <f ca="1">SUM(CM487:CW487)+BP487*DCF!M$28*(1+Inputs!$B$30)*(1-Inputs!$B$33)*(1-Inputs!$B$30/Inputs!$B$31)/(Inputs!$B$29-Inputs!$B$30)*DCF!M$6</f>
        <v>283099.03374824283</v>
      </c>
      <c r="DK487" s="15">
        <f ca="1">SUM(CX487:DH487)+CA487*DCF!M$46*(1+Inputs!$B$30)*(1-Inputs!$B$33)*(1-Inputs!$B$30/Inputs!$B$31)/(Inputs!$B$29-Inputs!$B$30)*DCF!M$6</f>
        <v>135910.45068468442</v>
      </c>
      <c r="DM487" s="15">
        <f ca="1">DI487+DJ487+DK487+Inputs!$B$34+Inputs!$B$36-Inputs!$B$35</f>
        <v>569634.00423606182</v>
      </c>
    </row>
    <row r="488" spans="1:117" x14ac:dyDescent="0.75">
      <c r="A488" s="11">
        <v>475</v>
      </c>
      <c r="C488" s="23">
        <f t="shared" ca="1" si="287"/>
        <v>-4.0220984108066765E-2</v>
      </c>
      <c r="D488" s="23">
        <f t="shared" ca="1" si="287"/>
        <v>-0.41360780430115812</v>
      </c>
      <c r="E488" s="23">
        <f t="shared" ca="1" si="287"/>
        <v>0.6913737099442705</v>
      </c>
      <c r="F488" s="23">
        <f t="shared" ca="1" si="287"/>
        <v>-2.3714584355344774</v>
      </c>
      <c r="G488" s="23">
        <f t="shared" ca="1" si="287"/>
        <v>0.65296583856363155</v>
      </c>
      <c r="H488" s="23">
        <f t="shared" ca="1" si="287"/>
        <v>-0.878353977235247</v>
      </c>
      <c r="I488" s="23">
        <f t="shared" ca="1" si="287"/>
        <v>-0.20150741707313216</v>
      </c>
      <c r="J488" s="23">
        <f t="shared" ca="1" si="287"/>
        <v>1.348964720779062</v>
      </c>
      <c r="K488" s="23">
        <f t="shared" ca="1" si="287"/>
        <v>0.23078910065724473</v>
      </c>
      <c r="L488" s="23">
        <f t="shared" ca="1" si="287"/>
        <v>-1.8488114671317983</v>
      </c>
      <c r="M488" s="23">
        <f t="shared" ca="1" si="287"/>
        <v>-0.88965296449120679</v>
      </c>
      <c r="N488" s="23">
        <f ca="1">SQRT(Inputs!$B$38)*C488+SQRT(1-Inputs!$B$38)*_xlfn.NORM.S.INV(RAND())</f>
        <v>1.3739082571462404</v>
      </c>
      <c r="O488" s="23">
        <f ca="1">SQRT(Inputs!$B$38)*D488+SQRT(1-Inputs!$B$38)*_xlfn.NORM.S.INV(RAND())</f>
        <v>-0.77108190001475996</v>
      </c>
      <c r="P488" s="23">
        <f ca="1">SQRT(Inputs!$B$38)*E488+SQRT(1-Inputs!$B$38)*_xlfn.NORM.S.INV(RAND())</f>
        <v>0.73129533782192691</v>
      </c>
      <c r="Q488" s="23">
        <f ca="1">SQRT(Inputs!$B$38)*F488+SQRT(1-Inputs!$B$38)*_xlfn.NORM.S.INV(RAND())</f>
        <v>-1.0452884204456772</v>
      </c>
      <c r="R488" s="23">
        <f ca="1">SQRT(Inputs!$B$38)*G488+SQRT(1-Inputs!$B$38)*_xlfn.NORM.S.INV(RAND())</f>
        <v>0.40244212007991076</v>
      </c>
      <c r="S488" s="23">
        <f ca="1">SQRT(Inputs!$B$38)*H488+SQRT(1-Inputs!$B$38)*_xlfn.NORM.S.INV(RAND())</f>
        <v>4.267469120257622E-2</v>
      </c>
      <c r="T488" s="23">
        <f ca="1">SQRT(Inputs!$B$38)*I488+SQRT(1-Inputs!$B$38)*_xlfn.NORM.S.INV(RAND())</f>
        <v>0.16125843998257675</v>
      </c>
      <c r="U488" s="23">
        <f ca="1">SQRT(Inputs!$B$38)*J488+SQRT(1-Inputs!$B$38)*_xlfn.NORM.S.INV(RAND())</f>
        <v>1.8470959239632156</v>
      </c>
      <c r="V488" s="23">
        <f ca="1">SQRT(Inputs!$B$38)*K488+SQRT(1-Inputs!$B$38)*_xlfn.NORM.S.INV(RAND())</f>
        <v>0.32518115074624471</v>
      </c>
      <c r="W488" s="23">
        <f ca="1">SQRT(Inputs!$B$38)*L488+SQRT(1-Inputs!$B$38)*_xlfn.NORM.S.INV(RAND())</f>
        <v>0.36491175959302269</v>
      </c>
      <c r="X488" s="23">
        <f ca="1">SQRT(Inputs!$B$38)*M488+SQRT(1-Inputs!$B$38)*_xlfn.NORM.S.INV(RAND())</f>
        <v>-0.60002919215532147</v>
      </c>
      <c r="Y488" s="23">
        <f ca="1">SQRT(Inputs!$B$38)*C488+SQRT(1-Inputs!$B$38)*_xlfn.NORM.S.INV(RAND())</f>
        <v>0.73295698958890931</v>
      </c>
      <c r="Z488" s="23">
        <f ca="1">SQRT(Inputs!$B$38)*D488+SQRT(1-Inputs!$B$38)*_xlfn.NORM.S.INV(RAND())</f>
        <v>-0.46048218633414834</v>
      </c>
      <c r="AA488" s="23">
        <f ca="1">SQRT(Inputs!$B$38)*E488+SQRT(1-Inputs!$B$38)*_xlfn.NORM.S.INV(RAND())</f>
        <v>0.25968730609944179</v>
      </c>
      <c r="AB488" s="23">
        <f ca="1">SQRT(Inputs!$B$38)*F488+SQRT(1-Inputs!$B$38)*_xlfn.NORM.S.INV(RAND())</f>
        <v>-2.0631350742986418</v>
      </c>
      <c r="AC488" s="23">
        <f ca="1">SQRT(Inputs!$B$38)*G488+SQRT(1-Inputs!$B$38)*_xlfn.NORM.S.INV(RAND())</f>
        <v>0.43625393969866355</v>
      </c>
      <c r="AD488" s="23">
        <f ca="1">SQRT(Inputs!$B$38)*H488+SQRT(1-Inputs!$B$38)*_xlfn.NORM.S.INV(RAND())</f>
        <v>-1.3475738418072811</v>
      </c>
      <c r="AE488" s="23">
        <f ca="1">SQRT(Inputs!$B$38)*I488+SQRT(1-Inputs!$B$38)*_xlfn.NORM.S.INV(RAND())</f>
        <v>-0.97981778959939092</v>
      </c>
      <c r="AF488" s="23">
        <f ca="1">SQRT(Inputs!$B$38)*J488+SQRT(1-Inputs!$B$38)*_xlfn.NORM.S.INV(RAND())</f>
        <v>0.36229879455917935</v>
      </c>
      <c r="AG488" s="23">
        <f ca="1">SQRT(Inputs!$B$38)*K488+SQRT(1-Inputs!$B$38)*_xlfn.NORM.S.INV(RAND())</f>
        <v>1.0340247976421044</v>
      </c>
      <c r="AH488" s="23">
        <f ca="1">SQRT(Inputs!$B$38)*L488+SQRT(1-Inputs!$B$38)*_xlfn.NORM.S.INV(RAND())</f>
        <v>-1.6462958517523776</v>
      </c>
      <c r="AI488" s="23">
        <f ca="1">SQRT(Inputs!$B$38)*M488+SQRT(1-Inputs!$B$38)*_xlfn.NORM.S.INV(RAND())</f>
        <v>0.36190000084527174</v>
      </c>
      <c r="AJ488" s="23">
        <f ca="1">SQRT(Inputs!$B$38)*C488+SQRT(1-Inputs!$B$38)*_xlfn.NORM.S.INV(RAND())</f>
        <v>-0.89125354065604945</v>
      </c>
      <c r="AK488" s="23">
        <f ca="1">SQRT(Inputs!$B$38)*D488+SQRT(1-Inputs!$B$38)*_xlfn.NORM.S.INV(RAND())</f>
        <v>-7.6342040757616303E-2</v>
      </c>
      <c r="AL488" s="23">
        <f ca="1">SQRT(Inputs!$B$38)*E488+SQRT(1-Inputs!$B$38)*_xlfn.NORM.S.INV(RAND())</f>
        <v>0.64903988202441631</v>
      </c>
      <c r="AM488" s="23">
        <f ca="1">SQRT(Inputs!$B$38)*F488+SQRT(1-Inputs!$B$38)*_xlfn.NORM.S.INV(RAND())</f>
        <v>-2.2239058178435722</v>
      </c>
      <c r="AN488" s="23">
        <f ca="1">SQRT(Inputs!$B$38)*G488+SQRT(1-Inputs!$B$38)*_xlfn.NORM.S.INV(RAND())</f>
        <v>0.91931165880816157</v>
      </c>
      <c r="AO488" s="23">
        <f ca="1">SQRT(Inputs!$B$38)*H488+SQRT(1-Inputs!$B$38)*_xlfn.NORM.S.INV(RAND())</f>
        <v>-3.549805392701566E-2</v>
      </c>
      <c r="AP488" s="23">
        <f ca="1">SQRT(Inputs!$B$38)*I488+SQRT(1-Inputs!$B$38)*_xlfn.NORM.S.INV(RAND())</f>
        <v>1.1755990773583131</v>
      </c>
      <c r="AQ488" s="23">
        <f ca="1">SQRT(Inputs!$B$38)*J488+SQRT(1-Inputs!$B$38)*_xlfn.NORM.S.INV(RAND())</f>
        <v>0.1001748090165806</v>
      </c>
      <c r="AR488" s="23">
        <f ca="1">SQRT(Inputs!$B$38)*K488+SQRT(1-Inputs!$B$38)*_xlfn.NORM.S.INV(RAND())</f>
        <v>-1.0321923168645517</v>
      </c>
      <c r="AS488" s="23">
        <f ca="1">SQRT(Inputs!$B$38)*L488+SQRT(1-Inputs!$B$38)*_xlfn.NORM.S.INV(RAND())</f>
        <v>-0.9897728639901856</v>
      </c>
      <c r="AT488" s="23">
        <f ca="1">SQRT(Inputs!$B$38)*M488+SQRT(1-Inputs!$B$38)*_xlfn.NORM.S.INV(RAND())</f>
        <v>-2.6798369552578363</v>
      </c>
      <c r="AU488" s="15">
        <f ca="1">Inputs!$B$6*EXP($B$8-0.5*C$5^2+C$5*N488)</f>
        <v>6198.181186398695</v>
      </c>
      <c r="AV488" s="15">
        <f t="shared" ca="1" si="255"/>
        <v>6735.9917783446026</v>
      </c>
      <c r="AW488" s="15">
        <f t="shared" ca="1" si="256"/>
        <v>9064.7987701340389</v>
      </c>
      <c r="AX488" s="15">
        <f t="shared" ca="1" si="257"/>
        <v>9712.3251039837487</v>
      </c>
      <c r="AY488" s="15">
        <f t="shared" ca="1" si="258"/>
        <v>12440.639231626426</v>
      </c>
      <c r="AZ488" s="15">
        <f t="shared" ca="1" si="259"/>
        <v>15286.907254805257</v>
      </c>
      <c r="BA488" s="15">
        <f t="shared" ca="1" si="260"/>
        <v>19025.672426358229</v>
      </c>
      <c r="BB488" s="15">
        <f t="shared" ca="1" si="261"/>
        <v>28028.511188677145</v>
      </c>
      <c r="BC488" s="15">
        <f t="shared" ca="1" si="262"/>
        <v>35422.422604104038</v>
      </c>
      <c r="BD488" s="15">
        <f t="shared" ca="1" si="263"/>
        <v>44902.538842424983</v>
      </c>
      <c r="BE488" s="15">
        <f t="shared" ca="1" si="264"/>
        <v>52095.978844377161</v>
      </c>
      <c r="BF488" s="15">
        <f ca="1">Inputs!$B$13*EXP($B$9-0.5*C$6^2+C$6*Y488)</f>
        <v>15994.117246038284</v>
      </c>
      <c r="BG488" s="15">
        <f t="shared" ca="1" si="265"/>
        <v>17938.441387282728</v>
      </c>
      <c r="BH488" s="15">
        <f t="shared" ca="1" si="266"/>
        <v>22882.10966451457</v>
      </c>
      <c r="BI488" s="15">
        <f t="shared" ca="1" si="267"/>
        <v>20390.024133484741</v>
      </c>
      <c r="BJ488" s="15">
        <f t="shared" ca="1" si="268"/>
        <v>26619.220477664741</v>
      </c>
      <c r="BK488" s="15">
        <f t="shared" ca="1" si="269"/>
        <v>27193.977789412846</v>
      </c>
      <c r="BL488" s="15">
        <f t="shared" ca="1" si="270"/>
        <v>29421.186076591173</v>
      </c>
      <c r="BM488" s="15">
        <f t="shared" ca="1" si="271"/>
        <v>37829.868349458426</v>
      </c>
      <c r="BN488" s="15">
        <f t="shared" ca="1" si="272"/>
        <v>52663.602934787756</v>
      </c>
      <c r="BO488" s="15">
        <f t="shared" ca="1" si="273"/>
        <v>53511.443661573947</v>
      </c>
      <c r="BP488" s="15">
        <f t="shared" ca="1" si="274"/>
        <v>68619.182771348569</v>
      </c>
      <c r="BQ488" s="15">
        <f ca="1">Inputs!$B$20*EXP($B$10-0.5*C$7^2+C$7*AJ488)</f>
        <v>3126.9597447914648</v>
      </c>
      <c r="BR488" s="15">
        <f t="shared" ca="1" si="275"/>
        <v>4141.2514191309447</v>
      </c>
      <c r="BS488" s="15">
        <f t="shared" ca="1" si="276"/>
        <v>6833.0521948554169</v>
      </c>
      <c r="BT488" s="15">
        <f t="shared" ca="1" si="277"/>
        <v>5257.0509068662986</v>
      </c>
      <c r="BU488" s="15">
        <f t="shared" ca="1" si="278"/>
        <v>9100.6993554149103</v>
      </c>
      <c r="BV488" s="15">
        <f t="shared" ca="1" si="279"/>
        <v>12560.838696741166</v>
      </c>
      <c r="BW488" s="15">
        <f t="shared" ca="1" si="280"/>
        <v>22479.660806573949</v>
      </c>
      <c r="BX488" s="15">
        <f t="shared" ca="1" si="281"/>
        <v>32079.221202009809</v>
      </c>
      <c r="BY488" s="15">
        <f t="shared" ca="1" si="282"/>
        <v>36893.377875680584</v>
      </c>
      <c r="BZ488" s="15">
        <f t="shared" ca="1" si="283"/>
        <v>43154.683853449744</v>
      </c>
      <c r="CA488" s="15">
        <f t="shared" ca="1" si="284"/>
        <v>37652.640400965807</v>
      </c>
      <c r="CB488" s="15">
        <f ca="1">(AU488*DCF!C$10-DCF!C$5*MAX(AU488*DCF!C$10,0)-MAX(AU488-Inputs!$B$6,0)/Inputs!$B$10)*DCF!C$6</f>
        <v>1034.2618185023825</v>
      </c>
      <c r="CC488" s="15">
        <f ca="1">(AV488*DCF!D$10-DCF!D$5*MAX(AV488*DCF!D$10,0)-MAX(AV488-AU488,0)/Inputs!$B$10)*DCF!D$6</f>
        <v>1510.7213237822484</v>
      </c>
      <c r="CD488" s="15">
        <f ca="1">(AW488*DCF!E$10-DCF!E$5*MAX(AW488*DCF!E$10,0)-MAX(AW488-AV488,0)/Inputs!$B$10)*DCF!E$6</f>
        <v>1568.3739622173791</v>
      </c>
      <c r="CE488" s="15">
        <f ca="1">(AX488*DCF!F$10-DCF!F$5*MAX(AX488*DCF!F$10,0)-MAX(AX488-AW488,0)/Inputs!$B$10)*DCF!F$6</f>
        <v>1985.4509158165251</v>
      </c>
      <c r="CF488" s="15">
        <f ca="1">(AY488*DCF!G$10-DCF!G$5*MAX(AY488*DCF!G$10,0)-MAX(AY488-AX488,0)/Inputs!$B$10)*DCF!G$6</f>
        <v>2038.8382979493215</v>
      </c>
      <c r="CG488" s="15">
        <f ca="1">(AZ488*DCF!H$10-DCF!H$5*MAX(AZ488*DCF!H$10,0)-MAX(AZ488-AY488,0)/Inputs!$B$10)*DCF!H$6</f>
        <v>2462.5580949261966</v>
      </c>
      <c r="CH488" s="15">
        <f ca="1">(BA488*DCF!I$10-DCF!I$5*MAX(BA488*DCF!I$10,0)-MAX(BA488-AZ488,0)/Inputs!$B$10)*DCF!I$6</f>
        <v>2862.0078110246491</v>
      </c>
      <c r="CI488" s="15">
        <f ca="1">(BB488*DCF!J$10-DCF!J$5*MAX(BB488*DCF!J$10,0)-MAX(BB488-BA488,0)/Inputs!$B$10)*DCF!J$6</f>
        <v>3445.5256956592002</v>
      </c>
      <c r="CJ488" s="15">
        <f ca="1">(BC488*DCF!K$10-DCF!K$5*MAX(BC488*DCF!K$10,0)-MAX(BC488-BB488,0)/Inputs!$B$10)*DCF!K$6</f>
        <v>4667.4061097334543</v>
      </c>
      <c r="CK488" s="15">
        <f ca="1">(BD488*DCF!L$10-DCF!L$5*MAX(BD488*DCF!L$10,0)-MAX(BD488-BC488,0)/Inputs!$B$10)*DCF!L$6</f>
        <v>5546.2241965702287</v>
      </c>
      <c r="CL488" s="15">
        <f ca="1">(BE488*DCF!M$10-DCF!M$5*MAX(BE488*DCF!M$10,0)-MAX(BE488-BD488,0)/Inputs!$B$10)*DCF!M$6</f>
        <v>6492.083157284872</v>
      </c>
      <c r="CM488" s="15">
        <f ca="1">(BF488*DCF!C$28-DCF!C$5*MAX(BF488*DCF!C$28,0)-MAX(BF488-Inputs!$B$13,0)/Inputs!$B$17)*DCF!C$6</f>
        <v>3817.3003280417015</v>
      </c>
      <c r="CN488" s="15">
        <f ca="1">(BG488*DCF!D$28-DCF!D$5*MAX(BG488*DCF!D$28,0)-MAX(BG488-BF488,0)/Inputs!$B$17)*DCF!D$6</f>
        <v>4868.471231508729</v>
      </c>
      <c r="CO488" s="15">
        <f ca="1">(BH488*DCF!E$28-DCF!E$5*MAX(BH488*DCF!E$28,0)-MAX(BH488-BG488,0)/Inputs!$B$17)*DCF!E$6</f>
        <v>5506.2919370572281</v>
      </c>
      <c r="CP488" s="15">
        <f ca="1">(BI488*DCF!F$28-DCF!F$5*MAX(BI488*DCF!F$28,0)-MAX(BI488-BH488,0)/Inputs!$B$17)*DCF!F$6</f>
        <v>5535.3544614194689</v>
      </c>
      <c r="CQ488" s="15">
        <f ca="1">(BJ488*DCF!G$28-DCF!G$5*MAX(BJ488*DCF!G$28,0)-MAX(BJ488-BI488,0)/Inputs!$B$17)*DCF!G$6</f>
        <v>5858.8694242288902</v>
      </c>
      <c r="CR488" s="15">
        <f ca="1">(BK488*DCF!H$28-DCF!H$5*MAX(BK488*DCF!H$28,0)-MAX(BK488-BJ488,0)/Inputs!$B$17)*DCF!H$6</f>
        <v>6636.0695745724261</v>
      </c>
      <c r="CS488" s="15">
        <f ca="1">(BL488*DCF!I$28-DCF!I$5*MAX(BL488*DCF!I$28,0)-MAX(BL488-BK488,0)/Inputs!$B$17)*DCF!I$6</f>
        <v>6598.8085916926284</v>
      </c>
      <c r="CT488" s="15">
        <f ca="1">(BM488*DCF!J$28-DCF!J$5*MAX(BM488*DCF!J$28,0)-MAX(BM488-BL488,0)/Inputs!$B$17)*DCF!J$6</f>
        <v>7324.2785620513932</v>
      </c>
      <c r="CU488" s="15">
        <f ca="1">(BN488*DCF!K$28-DCF!K$5*MAX(BN488*DCF!K$28,0)-MAX(BN488-BM488,0)/Inputs!$B$17)*DCF!K$6</f>
        <v>9304.7350269041544</v>
      </c>
      <c r="CV488" s="15">
        <f ca="1">(BO488*DCF!L$28-DCF!L$5*MAX(BO488*DCF!L$28,0)-MAX(BO488-BN488,0)/Inputs!$B$17)*DCF!L$6</f>
        <v>10580.721616921533</v>
      </c>
      <c r="CW488" s="15">
        <f ca="1">(BP488*DCF!M$28-DCF!M$5*MAX(BP488*DCF!M$28,0)-MAX(BP488-BO488,0)/Inputs!$B$17)*DCF!M$6</f>
        <v>11331.555696550433</v>
      </c>
      <c r="CX488" s="15">
        <f ca="1">(BQ488*DCF!C$46-DCF!C$5*MAX(BQ488*DCF!C$46,0)-MAX(BQ488-Inputs!$B$20,0)/Inputs!$B$24)*DCF!C$6</f>
        <v>-722.16160387793639</v>
      </c>
      <c r="CY488" s="15">
        <f ca="1">(BR488*DCF!D$46-DCF!D$5*MAX(BR488*DCF!D$46,0)-MAX(BR488-BQ488,0)/Inputs!$B$24)*DCF!D$6</f>
        <v>-1139.60488006949</v>
      </c>
      <c r="CZ488" s="15">
        <f ca="1">(BS488*DCF!E$46-DCF!E$5*MAX(BS488*DCF!E$46,0)-MAX(BS488-BR488,0)/Inputs!$B$24)*DCF!E$6</f>
        <v>-1869.0540809654531</v>
      </c>
      <c r="DA488" s="15">
        <f ca="1">(BT488*DCF!F$46-DCF!F$5*MAX(BT488*DCF!F$46,0)-MAX(BT488-BS488,0)/Inputs!$B$24)*DCF!F$6</f>
        <v>-382.851684649297</v>
      </c>
      <c r="DB488" s="15">
        <f ca="1">(BU488*DCF!G$46-DCF!G$5*MAX(BU488*DCF!G$46,0)-MAX(BU488-BT488,0)/Inputs!$B$24)*DCF!G$6</f>
        <v>-1599.056942400784</v>
      </c>
      <c r="DC488" s="15">
        <f ca="1">(BV488*DCF!H$46-DCF!H$5*MAX(BV488*DCF!H$46,0)-MAX(BV488-BU488,0)/Inputs!$B$24)*DCF!H$6</f>
        <v>-1075.2170996916459</v>
      </c>
      <c r="DD488" s="15">
        <f ca="1">(BW488*DCF!I$46-DCF!I$5*MAX(BW488*DCF!I$46,0)-MAX(BW488-BV488,0)/Inputs!$B$24)*DCF!I$6</f>
        <v>-2328.1336338836541</v>
      </c>
      <c r="DE488" s="15">
        <f ca="1">(BX488*DCF!J$46-DCF!J$5*MAX(BX488*DCF!J$46,0)-MAX(BX488-BW488,0)/Inputs!$B$24)*DCF!J$6</f>
        <v>-1200.011988560351</v>
      </c>
      <c r="DF488" s="15">
        <f ca="1">(BY488*DCF!K$46-DCF!K$5*MAX(BY488*DCF!K$46,0)-MAX(BY488-BX488,0)/Inputs!$B$24)*DCF!K$6</f>
        <v>928.13259248478789</v>
      </c>
      <c r="DG488" s="15">
        <f ca="1">(BZ488*DCF!L$46-DCF!L$5*MAX(BZ488*DCF!L$46,0)-MAX(BZ488-BY488,0)/Inputs!$B$24)*DCF!L$6</f>
        <v>1566.1295961565017</v>
      </c>
      <c r="DH488" s="15">
        <f ca="1">(CA488*DCF!M$46-DCF!M$5*MAX(CA488*DCF!M$46,0)-MAX(CA488-BZ488,0)/Inputs!$B$24)*DCF!M$6</f>
        <v>2951.8192008774713</v>
      </c>
      <c r="DI488" s="15">
        <f ca="1">SUM(CB488:CL488)+BE488*DCF!M$10*(1+Inputs!$B$30)*(1-Inputs!$B$33)*(1-Inputs!$B$30/Inputs!$B$31)/(Inputs!$B$29-Inputs!$B$30)*DCF!M$6</f>
        <v>178597.24940537024</v>
      </c>
      <c r="DJ488" s="15">
        <f ca="1">SUM(CM488:CW488)+BP488*DCF!M$28*(1+Inputs!$B$30)*(1-Inputs!$B$33)*(1-Inputs!$B$30/Inputs!$B$31)/(Inputs!$B$29-Inputs!$B$30)*DCF!M$6</f>
        <v>331986.58051417163</v>
      </c>
      <c r="DK488" s="15">
        <f ca="1">SUM(CX488:DH488)+CA488*DCF!M$46*(1+Inputs!$B$30)*(1-Inputs!$B$33)*(1-Inputs!$B$30/Inputs!$B$31)/(Inputs!$B$29-Inputs!$B$30)*DCF!M$6</f>
        <v>53345.431775704397</v>
      </c>
      <c r="DM488" s="15">
        <f ca="1">DI488+DJ488+DK488+Inputs!$B$34+Inputs!$B$36-Inputs!$B$35</f>
        <v>640780.26169524621</v>
      </c>
    </row>
    <row r="489" spans="1:117" x14ac:dyDescent="0.75">
      <c r="A489" s="11">
        <v>476</v>
      </c>
      <c r="C489" s="23">
        <f t="shared" ca="1" si="287"/>
        <v>0.59686743798564412</v>
      </c>
      <c r="D489" s="23">
        <f t="shared" ca="1" si="287"/>
        <v>-0.91582820562544021</v>
      </c>
      <c r="E489" s="23">
        <f t="shared" ca="1" si="287"/>
        <v>1.256042947829241</v>
      </c>
      <c r="F489" s="23">
        <f t="shared" ca="1" si="287"/>
        <v>-1.449340583094725</v>
      </c>
      <c r="G489" s="23">
        <f t="shared" ca="1" si="287"/>
        <v>2.2421079363225127</v>
      </c>
      <c r="H489" s="23">
        <f t="shared" ca="1" si="287"/>
        <v>-0.77025837922200036</v>
      </c>
      <c r="I489" s="23">
        <f t="shared" ca="1" si="287"/>
        <v>0.34005287226788466</v>
      </c>
      <c r="J489" s="23">
        <f t="shared" ca="1" si="287"/>
        <v>1.6362332282400993</v>
      </c>
      <c r="K489" s="23">
        <f t="shared" ca="1" si="287"/>
        <v>0.28244080296002533</v>
      </c>
      <c r="L489" s="23">
        <f t="shared" ca="1" si="287"/>
        <v>-1.1256959805900359</v>
      </c>
      <c r="M489" s="23">
        <f t="shared" ca="1" si="287"/>
        <v>-0.41801742237717587</v>
      </c>
      <c r="N489" s="23">
        <f ca="1">SQRT(Inputs!$B$38)*C489+SQRT(1-Inputs!$B$38)*_xlfn.NORM.S.INV(RAND())</f>
        <v>0.8354948942064353</v>
      </c>
      <c r="O489" s="23">
        <f ca="1">SQRT(Inputs!$B$38)*D489+SQRT(1-Inputs!$B$38)*_xlfn.NORM.S.INV(RAND())</f>
        <v>-0.48770090816898065</v>
      </c>
      <c r="P489" s="23">
        <f ca="1">SQRT(Inputs!$B$38)*E489+SQRT(1-Inputs!$B$38)*_xlfn.NORM.S.INV(RAND())</f>
        <v>1.6260713061652985</v>
      </c>
      <c r="Q489" s="23">
        <f ca="1">SQRT(Inputs!$B$38)*F489+SQRT(1-Inputs!$B$38)*_xlfn.NORM.S.INV(RAND())</f>
        <v>-0.41881861735922288</v>
      </c>
      <c r="R489" s="23">
        <f ca="1">SQRT(Inputs!$B$38)*G489+SQRT(1-Inputs!$B$38)*_xlfn.NORM.S.INV(RAND())</f>
        <v>1.8059886574747059</v>
      </c>
      <c r="S489" s="23">
        <f ca="1">SQRT(Inputs!$B$38)*H489+SQRT(1-Inputs!$B$38)*_xlfn.NORM.S.INV(RAND())</f>
        <v>-1.3564451618197872</v>
      </c>
      <c r="T489" s="23">
        <f ca="1">SQRT(Inputs!$B$38)*I489+SQRT(1-Inputs!$B$38)*_xlfn.NORM.S.INV(RAND())</f>
        <v>0.42192469727541126</v>
      </c>
      <c r="U489" s="23">
        <f ca="1">SQRT(Inputs!$B$38)*J489+SQRT(1-Inputs!$B$38)*_xlfn.NORM.S.INV(RAND())</f>
        <v>0.5578281611565501</v>
      </c>
      <c r="V489" s="23">
        <f ca="1">SQRT(Inputs!$B$38)*K489+SQRT(1-Inputs!$B$38)*_xlfn.NORM.S.INV(RAND())</f>
        <v>-9.2145917602646732E-2</v>
      </c>
      <c r="W489" s="23">
        <f ca="1">SQRT(Inputs!$B$38)*L489+SQRT(1-Inputs!$B$38)*_xlfn.NORM.S.INV(RAND())</f>
        <v>-1.0875358837017268</v>
      </c>
      <c r="X489" s="23">
        <f ca="1">SQRT(Inputs!$B$38)*M489+SQRT(1-Inputs!$B$38)*_xlfn.NORM.S.INV(RAND())</f>
        <v>0.21712935453304577</v>
      </c>
      <c r="Y489" s="23">
        <f ca="1">SQRT(Inputs!$B$38)*C489+SQRT(1-Inputs!$B$38)*_xlfn.NORM.S.INV(RAND())</f>
        <v>0.81124246322707316</v>
      </c>
      <c r="Z489" s="23">
        <f ca="1">SQRT(Inputs!$B$38)*D489+SQRT(1-Inputs!$B$38)*_xlfn.NORM.S.INV(RAND())</f>
        <v>-0.91981226918130332</v>
      </c>
      <c r="AA489" s="23">
        <f ca="1">SQRT(Inputs!$B$38)*E489+SQRT(1-Inputs!$B$38)*_xlfn.NORM.S.INV(RAND())</f>
        <v>2.1508846975999001</v>
      </c>
      <c r="AB489" s="23">
        <f ca="1">SQRT(Inputs!$B$38)*F489+SQRT(1-Inputs!$B$38)*_xlfn.NORM.S.INV(RAND())</f>
        <v>-0.19160622251506276</v>
      </c>
      <c r="AC489" s="23">
        <f ca="1">SQRT(Inputs!$B$38)*G489+SQRT(1-Inputs!$B$38)*_xlfn.NORM.S.INV(RAND())</f>
        <v>0.73245513033402776</v>
      </c>
      <c r="AD489" s="23">
        <f ca="1">SQRT(Inputs!$B$38)*H489+SQRT(1-Inputs!$B$38)*_xlfn.NORM.S.INV(RAND())</f>
        <v>-8.8429997915120462E-2</v>
      </c>
      <c r="AE489" s="23">
        <f ca="1">SQRT(Inputs!$B$38)*I489+SQRT(1-Inputs!$B$38)*_xlfn.NORM.S.INV(RAND())</f>
        <v>0.74652009790959062</v>
      </c>
      <c r="AF489" s="23">
        <f ca="1">SQRT(Inputs!$B$38)*J489+SQRT(1-Inputs!$B$38)*_xlfn.NORM.S.INV(RAND())</f>
        <v>0.98552898004491662</v>
      </c>
      <c r="AG489" s="23">
        <f ca="1">SQRT(Inputs!$B$38)*K489+SQRT(1-Inputs!$B$38)*_xlfn.NORM.S.INV(RAND())</f>
        <v>-0.53187941522157678</v>
      </c>
      <c r="AH489" s="23">
        <f ca="1">SQRT(Inputs!$B$38)*L489+SQRT(1-Inputs!$B$38)*_xlfn.NORM.S.INV(RAND())</f>
        <v>-1.1347789707731886</v>
      </c>
      <c r="AI489" s="23">
        <f ca="1">SQRT(Inputs!$B$38)*M489+SQRT(1-Inputs!$B$38)*_xlfn.NORM.S.INV(RAND())</f>
        <v>-0.29477071920076492</v>
      </c>
      <c r="AJ489" s="23">
        <f ca="1">SQRT(Inputs!$B$38)*C489+SQRT(1-Inputs!$B$38)*_xlfn.NORM.S.INV(RAND())</f>
        <v>0.48093887613337905</v>
      </c>
      <c r="AK489" s="23">
        <f ca="1">SQRT(Inputs!$B$38)*D489+SQRT(1-Inputs!$B$38)*_xlfn.NORM.S.INV(RAND())</f>
        <v>0.14270913664627483</v>
      </c>
      <c r="AL489" s="23">
        <f ca="1">SQRT(Inputs!$B$38)*E489+SQRT(1-Inputs!$B$38)*_xlfn.NORM.S.INV(RAND())</f>
        <v>-1.0619793599833351</v>
      </c>
      <c r="AM489" s="23">
        <f ca="1">SQRT(Inputs!$B$38)*F489+SQRT(1-Inputs!$B$38)*_xlfn.NORM.S.INV(RAND())</f>
        <v>-0.15282007846195234</v>
      </c>
      <c r="AN489" s="23">
        <f ca="1">SQRT(Inputs!$B$38)*G489+SQRT(1-Inputs!$B$38)*_xlfn.NORM.S.INV(RAND())</f>
        <v>0.96470051022738679</v>
      </c>
      <c r="AO489" s="23">
        <f ca="1">SQRT(Inputs!$B$38)*H489+SQRT(1-Inputs!$B$38)*_xlfn.NORM.S.INV(RAND())</f>
        <v>-0.82146764471552169</v>
      </c>
      <c r="AP489" s="23">
        <f ca="1">SQRT(Inputs!$B$38)*I489+SQRT(1-Inputs!$B$38)*_xlfn.NORM.S.INV(RAND())</f>
        <v>-0.87264532015134133</v>
      </c>
      <c r="AQ489" s="23">
        <f ca="1">SQRT(Inputs!$B$38)*J489+SQRT(1-Inputs!$B$38)*_xlfn.NORM.S.INV(RAND())</f>
        <v>0.6096554136908483</v>
      </c>
      <c r="AR489" s="23">
        <f ca="1">SQRT(Inputs!$B$38)*K489+SQRT(1-Inputs!$B$38)*_xlfn.NORM.S.INV(RAND())</f>
        <v>0.31742001440454637</v>
      </c>
      <c r="AS489" s="23">
        <f ca="1">SQRT(Inputs!$B$38)*L489+SQRT(1-Inputs!$B$38)*_xlfn.NORM.S.INV(RAND())</f>
        <v>3.8037881441052246E-2</v>
      </c>
      <c r="AT489" s="23">
        <f ca="1">SQRT(Inputs!$B$38)*M489+SQRT(1-Inputs!$B$38)*_xlfn.NORM.S.INV(RAND())</f>
        <v>0.83133106201321461</v>
      </c>
      <c r="AU489" s="15">
        <f ca="1">Inputs!$B$6*EXP($B$8-0.5*C$5^2+C$5*N489)</f>
        <v>5680.8522479744288</v>
      </c>
      <c r="AV489" s="15">
        <f t="shared" ca="1" si="255"/>
        <v>6436.445873890023</v>
      </c>
      <c r="AW489" s="15">
        <f t="shared" ca="1" si="256"/>
        <v>9772.7560326509883</v>
      </c>
      <c r="AX489" s="15">
        <f t="shared" ca="1" si="257"/>
        <v>11323.296803878626</v>
      </c>
      <c r="AY489" s="15">
        <f t="shared" ca="1" si="258"/>
        <v>17087.587880222582</v>
      </c>
      <c r="AZ489" s="15">
        <f t="shared" ca="1" si="259"/>
        <v>17998.894376771394</v>
      </c>
      <c r="BA489" s="15">
        <f t="shared" ca="1" si="260"/>
        <v>23020.476541076016</v>
      </c>
      <c r="BB489" s="15">
        <f t="shared" ca="1" si="261"/>
        <v>29804.095512908603</v>
      </c>
      <c r="BC489" s="15">
        <f t="shared" ca="1" si="262"/>
        <v>36179.188838511443</v>
      </c>
      <c r="BD489" s="15">
        <f t="shared" ca="1" si="263"/>
        <v>40036.070800527828</v>
      </c>
      <c r="BE489" s="15">
        <f t="shared" ca="1" si="264"/>
        <v>50038.930029398318</v>
      </c>
      <c r="BF489" s="15">
        <f ca="1">Inputs!$B$13*EXP($B$9-0.5*C$6^2+C$6*Y489)</f>
        <v>16244.280812835194</v>
      </c>
      <c r="BG489" s="15">
        <f t="shared" ca="1" si="265"/>
        <v>16769.891404683269</v>
      </c>
      <c r="BH489" s="15">
        <f t="shared" ca="1" si="266"/>
        <v>29272.940877022596</v>
      </c>
      <c r="BI489" s="15">
        <f t="shared" ca="1" si="267"/>
        <v>34793.086723522771</v>
      </c>
      <c r="BJ489" s="15">
        <f t="shared" ca="1" si="268"/>
        <v>47403.807343706903</v>
      </c>
      <c r="BK489" s="15">
        <f t="shared" ca="1" si="269"/>
        <v>57482.96073726294</v>
      </c>
      <c r="BL489" s="15">
        <f t="shared" ca="1" si="270"/>
        <v>77783.319442109569</v>
      </c>
      <c r="BM489" s="15">
        <f t="shared" ca="1" si="271"/>
        <v>108065.04486649614</v>
      </c>
      <c r="BN489" s="15">
        <f t="shared" ca="1" si="272"/>
        <v>124699.57403183411</v>
      </c>
      <c r="BO489" s="15">
        <f t="shared" ca="1" si="273"/>
        <v>134469.47738836508</v>
      </c>
      <c r="BP489" s="15">
        <f t="shared" ca="1" si="274"/>
        <v>160070.67256242465</v>
      </c>
      <c r="BQ489" s="15">
        <f ca="1">Inputs!$B$20*EXP($B$10-0.5*C$7^2+C$7*AJ489)</f>
        <v>5087.3349102830962</v>
      </c>
      <c r="BR489" s="15">
        <f t="shared" ca="1" si="275"/>
        <v>7222.9047212830992</v>
      </c>
      <c r="BS489" s="15">
        <f t="shared" ca="1" si="276"/>
        <v>7290.8557164773565</v>
      </c>
      <c r="BT489" s="15">
        <f t="shared" ca="1" si="277"/>
        <v>9657.4750855501679</v>
      </c>
      <c r="BU489" s="15">
        <f t="shared" ca="1" si="278"/>
        <v>16903.082929850691</v>
      </c>
      <c r="BV489" s="15">
        <f t="shared" ca="1" si="279"/>
        <v>19543.659017784601</v>
      </c>
      <c r="BW489" s="15">
        <f t="shared" ca="1" si="280"/>
        <v>22672.857790408943</v>
      </c>
      <c r="BX489" s="15">
        <f t="shared" ca="1" si="281"/>
        <v>35834.2366516642</v>
      </c>
      <c r="BY489" s="15">
        <f t="shared" ca="1" si="282"/>
        <v>53353.604527773969</v>
      </c>
      <c r="BZ489" s="15">
        <f t="shared" ca="1" si="283"/>
        <v>75387.901296311931</v>
      </c>
      <c r="CA489" s="15">
        <f t="shared" ca="1" si="284"/>
        <v>122755.70633938862</v>
      </c>
      <c r="CB489" s="15">
        <f ca="1">(AU489*DCF!C$10-DCF!C$5*MAX(AU489*DCF!C$10,0)-MAX(AU489-Inputs!$B$6,0)/Inputs!$B$10)*DCF!C$6</f>
        <v>1037.9504660424832</v>
      </c>
      <c r="CC489" s="15">
        <f ca="1">(AV489*DCF!D$10-DCF!D$5*MAX(AV489*DCF!D$10,0)-MAX(AV489-AU489,0)/Inputs!$B$10)*DCF!D$6</f>
        <v>1384.6083458817325</v>
      </c>
      <c r="CD489" s="15">
        <f ca="1">(AW489*DCF!E$10-DCF!E$5*MAX(AW489*DCF!E$10,0)-MAX(AW489-AV489,0)/Inputs!$B$10)*DCF!E$6</f>
        <v>1504.8985888033098</v>
      </c>
      <c r="CE489" s="15">
        <f ca="1">(AX489*DCF!F$10-DCF!F$5*MAX(AX489*DCF!F$10,0)-MAX(AX489-AW489,0)/Inputs!$B$10)*DCF!F$6</f>
        <v>2149.228554460266</v>
      </c>
      <c r="CF489" s="15">
        <f ca="1">(AY489*DCF!G$10-DCF!G$5*MAX(AY489*DCF!G$10,0)-MAX(AY489-AX489,0)/Inputs!$B$10)*DCF!G$6</f>
        <v>2412.7276580053795</v>
      </c>
      <c r="CG489" s="15">
        <f ca="1">(AZ489*DCF!H$10-DCF!H$5*MAX(AZ489*DCF!H$10,0)-MAX(AZ489-AY489,0)/Inputs!$B$10)*DCF!H$6</f>
        <v>3332.6794477406252</v>
      </c>
      <c r="CH489" s="15">
        <f ca="1">(BA489*DCF!I$10-DCF!I$5*MAX(BA489*DCF!I$10,0)-MAX(BA489-AZ489,0)/Inputs!$B$10)*DCF!I$6</f>
        <v>3381.2858592299003</v>
      </c>
      <c r="CI489" s="15">
        <f ca="1">(BB489*DCF!J$10-DCF!J$5*MAX(BB489*DCF!J$10,0)-MAX(BB489-BA489,0)/Inputs!$B$10)*DCF!J$6</f>
        <v>4086.5062750703532</v>
      </c>
      <c r="CJ489" s="15">
        <f ca="1">(BC489*DCF!K$10-DCF!K$5*MAX(BC489*DCF!K$10,0)-MAX(BC489-BB489,0)/Inputs!$B$10)*DCF!K$6</f>
        <v>4931.8523430523264</v>
      </c>
      <c r="CK489" s="15">
        <f ca="1">(BD489*DCF!L$10-DCF!L$5*MAX(BD489*DCF!L$10,0)-MAX(BD489-BC489,0)/Inputs!$B$10)*DCF!L$6</f>
        <v>5539.4435152833794</v>
      </c>
      <c r="CL489" s="15">
        <f ca="1">(BE489*DCF!M$10-DCF!M$5*MAX(BE489*DCF!M$10,0)-MAX(BE489-BD489,0)/Inputs!$B$10)*DCF!M$6</f>
        <v>5866.1918184873603</v>
      </c>
      <c r="CM489" s="15">
        <f ca="1">(BF489*DCF!C$28-DCF!C$5*MAX(BF489*DCF!C$28,0)-MAX(BF489-Inputs!$B$13,0)/Inputs!$B$17)*DCF!C$6</f>
        <v>3835.8741122273755</v>
      </c>
      <c r="CN489" s="15">
        <f ca="1">(BG489*DCF!D$28-DCF!D$5*MAX(BG489*DCF!D$28,0)-MAX(BG489-BF489,0)/Inputs!$B$17)*DCF!D$6</f>
        <v>4826.982957985857</v>
      </c>
      <c r="CO489" s="15">
        <f ca="1">(BH489*DCF!E$28-DCF!E$5*MAX(BH489*DCF!E$28,0)-MAX(BH489-BG489,0)/Inputs!$B$17)*DCF!E$6</f>
        <v>5826.4391540947008</v>
      </c>
      <c r="CP489" s="15">
        <f ca="1">(BI489*DCF!F$28-DCF!F$5*MAX(BI489*DCF!F$28,0)-MAX(BI489-BH489,0)/Inputs!$B$17)*DCF!F$6</f>
        <v>8440.376761607502</v>
      </c>
      <c r="CQ489" s="15">
        <f ca="1">(BJ489*DCF!G$28-DCF!G$5*MAX(BJ489*DCF!G$28,0)-MAX(BJ489-BI489,0)/Inputs!$B$17)*DCF!G$6</f>
        <v>10178.278837368056</v>
      </c>
      <c r="CR489" s="15">
        <f ca="1">(BK489*DCF!H$28-DCF!H$5*MAX(BK489*DCF!H$28,0)-MAX(BK489-BJ489,0)/Inputs!$B$17)*DCF!H$6</f>
        <v>12650.152803681232</v>
      </c>
      <c r="CS489" s="15">
        <f ca="1">(BL489*DCF!I$28-DCF!I$5*MAX(BL489*DCF!I$28,0)-MAX(BL489-BK489,0)/Inputs!$B$17)*DCF!I$6</f>
        <v>15377.259975504849</v>
      </c>
      <c r="CT489" s="15">
        <f ca="1">(BM489*DCF!J$28-DCF!J$5*MAX(BM489*DCF!J$28,0)-MAX(BM489-BL489,0)/Inputs!$B$17)*DCF!J$6</f>
        <v>20092.366753935505</v>
      </c>
      <c r="CU489" s="15">
        <f ca="1">(BN489*DCF!K$28-DCF!K$5*MAX(BN489*DCF!K$28,0)-MAX(BN489-BM489,0)/Inputs!$B$17)*DCF!K$6</f>
        <v>24296.95094570774</v>
      </c>
      <c r="CV489" s="15">
        <f ca="1">(BO489*DCF!L$28-DCF!L$5*MAX(BO489*DCF!L$28,0)-MAX(BO489-BN489,0)/Inputs!$B$17)*DCF!L$6</f>
        <v>25724.002380341091</v>
      </c>
      <c r="CW489" s="15">
        <f ca="1">(BP489*DCF!M$28-DCF!M$5*MAX(BP489*DCF!M$28,0)-MAX(BP489-BO489,0)/Inputs!$B$17)*DCF!M$6</f>
        <v>27441.345408922629</v>
      </c>
      <c r="CX489" s="15">
        <f ca="1">(BQ489*DCF!C$46-DCF!C$5*MAX(BQ489*DCF!C$46,0)-MAX(BQ489-Inputs!$B$20,0)/Inputs!$B$24)*DCF!C$6</f>
        <v>-2046.1904690183114</v>
      </c>
      <c r="CY489" s="15">
        <f ca="1">(BR489*DCF!D$46-DCF!D$5*MAX(BR489*DCF!D$46,0)-MAX(BR489-BQ489,0)/Inputs!$B$24)*DCF!D$6</f>
        <v>-2144.0113071223345</v>
      </c>
      <c r="CZ489" s="15">
        <f ca="1">(BS489*DCF!E$46-DCF!E$5*MAX(BS489*DCF!E$46,0)-MAX(BS489-BR489,0)/Inputs!$B$24)*DCF!E$6</f>
        <v>-888.94079444991905</v>
      </c>
      <c r="DA489" s="15">
        <f ca="1">(BT489*DCF!F$46-DCF!F$5*MAX(BT489*DCF!F$46,0)-MAX(BT489-BS489,0)/Inputs!$B$24)*DCF!F$6</f>
        <v>-1565.0793217697596</v>
      </c>
      <c r="DB489" s="15">
        <f ca="1">(BU489*DCF!G$46-DCF!G$5*MAX(BU489*DCF!G$46,0)-MAX(BU489-BT489,0)/Inputs!$B$24)*DCF!G$6</f>
        <v>-3005.865636437517</v>
      </c>
      <c r="DC489" s="15">
        <f ca="1">(BV489*DCF!H$46-DCF!H$5*MAX(BV489*DCF!H$46,0)-MAX(BV489-BU489,0)/Inputs!$B$24)*DCF!H$6</f>
        <v>-820.54284024734159</v>
      </c>
      <c r="DD489" s="15">
        <f ca="1">(BW489*DCF!I$46-DCF!I$5*MAX(BW489*DCF!I$46,0)-MAX(BW489-BV489,0)/Inputs!$B$24)*DCF!I$6</f>
        <v>-374.63347482576296</v>
      </c>
      <c r="DE489" s="15">
        <f ca="1">(BX489*DCF!J$46-DCF!J$5*MAX(BX489*DCF!J$46,0)-MAX(BX489-BW489,0)/Inputs!$B$24)*DCF!J$6</f>
        <v>-1987.0355426231927</v>
      </c>
      <c r="DF489" s="15">
        <f ca="1">(BY489*DCF!K$46-DCF!K$5*MAX(BY489*DCF!K$46,0)-MAX(BY489-BX489,0)/Inputs!$B$24)*DCF!K$6</f>
        <v>-1244.0426698430069</v>
      </c>
      <c r="DG489" s="15">
        <f ca="1">(BZ489*DCF!L$46-DCF!L$5*MAX(BZ489*DCF!L$46,0)-MAX(BZ489-BY489,0)/Inputs!$B$24)*DCF!L$6</f>
        <v>224.78265682952042</v>
      </c>
      <c r="DH489" s="15">
        <f ca="1">(CA489*DCF!M$46-DCF!M$5*MAX(CA489*DCF!M$46,0)-MAX(CA489-BZ489,0)/Inputs!$B$24)*DCF!M$6</f>
        <v>-278.96776190084751</v>
      </c>
      <c r="DI489" s="15">
        <f ca="1">SUM(CB489:CL489)+BE489*DCF!M$10*(1+Inputs!$B$30)*(1-Inputs!$B$33)*(1-Inputs!$B$30/Inputs!$B$31)/(Inputs!$B$29-Inputs!$B$30)*DCF!M$6</f>
        <v>174886.37684022021</v>
      </c>
      <c r="DJ489" s="15">
        <f ca="1">SUM(CM489:CW489)+BP489*DCF!M$28*(1+Inputs!$B$30)*(1-Inputs!$B$33)*(1-Inputs!$B$30/Inputs!$B$31)/(Inputs!$B$29-Inputs!$B$30)*DCF!M$6</f>
        <v>752661.76136702951</v>
      </c>
      <c r="DK489" s="15">
        <f ca="1">SUM(CX489:DH489)+CA489*DCF!M$46*(1+Inputs!$B$30)*(1-Inputs!$B$33)*(1-Inputs!$B$30/Inputs!$B$31)/(Inputs!$B$29-Inputs!$B$30)*DCF!M$6</f>
        <v>175664.33618230568</v>
      </c>
      <c r="DM489" s="15">
        <f ca="1">DI489+DJ489+DK489+Inputs!$B$34+Inputs!$B$36-Inputs!$B$35</f>
        <v>1180063.4743895554</v>
      </c>
    </row>
    <row r="490" spans="1:117" x14ac:dyDescent="0.75">
      <c r="A490" s="11">
        <v>477</v>
      </c>
      <c r="C490" s="23">
        <f t="shared" ca="1" si="287"/>
        <v>-0.62747949529363334</v>
      </c>
      <c r="D490" s="23">
        <f t="shared" ca="1" si="287"/>
        <v>1.2539489483032904</v>
      </c>
      <c r="E490" s="23">
        <f t="shared" ca="1" si="287"/>
        <v>2.1787888507531967</v>
      </c>
      <c r="F490" s="23">
        <f t="shared" ca="1" si="287"/>
        <v>-0.38474966859827958</v>
      </c>
      <c r="G490" s="23">
        <f t="shared" ca="1" si="287"/>
        <v>-1.1212289155505204</v>
      </c>
      <c r="H490" s="23">
        <f t="shared" ca="1" si="287"/>
        <v>-0.93608544860764642</v>
      </c>
      <c r="I490" s="23">
        <f t="shared" ca="1" si="287"/>
        <v>-0.43238960792837844</v>
      </c>
      <c r="J490" s="23">
        <f t="shared" ca="1" si="287"/>
        <v>0.43900435779940339</v>
      </c>
      <c r="K490" s="23">
        <f t="shared" ca="1" si="287"/>
        <v>0.6170735838350363</v>
      </c>
      <c r="L490" s="23">
        <f t="shared" ca="1" si="287"/>
        <v>-0.53311689107481963</v>
      </c>
      <c r="M490" s="23">
        <f t="shared" ca="1" si="287"/>
        <v>-0.44222301959750082</v>
      </c>
      <c r="N490" s="23">
        <f ca="1">SQRT(Inputs!$B$38)*C490+SQRT(1-Inputs!$B$38)*_xlfn.NORM.S.INV(RAND())</f>
        <v>0.68825818936084171</v>
      </c>
      <c r="O490" s="23">
        <f ca="1">SQRT(Inputs!$B$38)*D490+SQRT(1-Inputs!$B$38)*_xlfn.NORM.S.INV(RAND())</f>
        <v>-0.10180398527082446</v>
      </c>
      <c r="P490" s="23">
        <f ca="1">SQRT(Inputs!$B$38)*E490+SQRT(1-Inputs!$B$38)*_xlfn.NORM.S.INV(RAND())</f>
        <v>-0.63877967128440627</v>
      </c>
      <c r="Q490" s="23">
        <f ca="1">SQRT(Inputs!$B$38)*F490+SQRT(1-Inputs!$B$38)*_xlfn.NORM.S.INV(RAND())</f>
        <v>-0.57253546891453744</v>
      </c>
      <c r="R490" s="23">
        <f ca="1">SQRT(Inputs!$B$38)*G490+SQRT(1-Inputs!$B$38)*_xlfn.NORM.S.INV(RAND())</f>
        <v>-0.46708801950415429</v>
      </c>
      <c r="S490" s="23">
        <f ca="1">SQRT(Inputs!$B$38)*H490+SQRT(1-Inputs!$B$38)*_xlfn.NORM.S.INV(RAND())</f>
        <v>-1.0057994021879417</v>
      </c>
      <c r="T490" s="23">
        <f ca="1">SQRT(Inputs!$B$38)*I490+SQRT(1-Inputs!$B$38)*_xlfn.NORM.S.INV(RAND())</f>
        <v>0.29054723399925908</v>
      </c>
      <c r="U490" s="23">
        <f ca="1">SQRT(Inputs!$B$38)*J490+SQRT(1-Inputs!$B$38)*_xlfn.NORM.S.INV(RAND())</f>
        <v>3.7124302299855474</v>
      </c>
      <c r="V490" s="23">
        <f ca="1">SQRT(Inputs!$B$38)*K490+SQRT(1-Inputs!$B$38)*_xlfn.NORM.S.INV(RAND())</f>
        <v>1.4575864830497511</v>
      </c>
      <c r="W490" s="23">
        <f ca="1">SQRT(Inputs!$B$38)*L490+SQRT(1-Inputs!$B$38)*_xlfn.NORM.S.INV(RAND())</f>
        <v>0.44895422039559929</v>
      </c>
      <c r="X490" s="23">
        <f ca="1">SQRT(Inputs!$B$38)*M490+SQRT(1-Inputs!$B$38)*_xlfn.NORM.S.INV(RAND())</f>
        <v>-1.4779793057306965</v>
      </c>
      <c r="Y490" s="23">
        <f ca="1">SQRT(Inputs!$B$38)*C490+SQRT(1-Inputs!$B$38)*_xlfn.NORM.S.INV(RAND())</f>
        <v>0.11973604256582865</v>
      </c>
      <c r="Z490" s="23">
        <f ca="1">SQRT(Inputs!$B$38)*D490+SQRT(1-Inputs!$B$38)*_xlfn.NORM.S.INV(RAND())</f>
        <v>1.0310285331123845</v>
      </c>
      <c r="AA490" s="23">
        <f ca="1">SQRT(Inputs!$B$38)*E490+SQRT(1-Inputs!$B$38)*_xlfn.NORM.S.INV(RAND())</f>
        <v>1.5047799709979972</v>
      </c>
      <c r="AB490" s="23">
        <f ca="1">SQRT(Inputs!$B$38)*F490+SQRT(1-Inputs!$B$38)*_xlfn.NORM.S.INV(RAND())</f>
        <v>-0.78484141566897447</v>
      </c>
      <c r="AC490" s="23">
        <f ca="1">SQRT(Inputs!$B$38)*G490+SQRT(1-Inputs!$B$38)*_xlfn.NORM.S.INV(RAND())</f>
        <v>-1.5039554057981954</v>
      </c>
      <c r="AD490" s="23">
        <f ca="1">SQRT(Inputs!$B$38)*H490+SQRT(1-Inputs!$B$38)*_xlfn.NORM.S.INV(RAND())</f>
        <v>0.46572565816543232</v>
      </c>
      <c r="AE490" s="23">
        <f ca="1">SQRT(Inputs!$B$38)*I490+SQRT(1-Inputs!$B$38)*_xlfn.NORM.S.INV(RAND())</f>
        <v>0.21085280806639681</v>
      </c>
      <c r="AF490" s="23">
        <f ca="1">SQRT(Inputs!$B$38)*J490+SQRT(1-Inputs!$B$38)*_xlfn.NORM.S.INV(RAND())</f>
        <v>0.29870428440830127</v>
      </c>
      <c r="AG490" s="23">
        <f ca="1">SQRT(Inputs!$B$38)*K490+SQRT(1-Inputs!$B$38)*_xlfn.NORM.S.INV(RAND())</f>
        <v>0.4592148361143098</v>
      </c>
      <c r="AH490" s="23">
        <f ca="1">SQRT(Inputs!$B$38)*L490+SQRT(1-Inputs!$B$38)*_xlfn.NORM.S.INV(RAND())</f>
        <v>1.4930508167694909</v>
      </c>
      <c r="AI490" s="23">
        <f ca="1">SQRT(Inputs!$B$38)*M490+SQRT(1-Inputs!$B$38)*_xlfn.NORM.S.INV(RAND())</f>
        <v>0.38298401082080313</v>
      </c>
      <c r="AJ490" s="23">
        <f ca="1">SQRT(Inputs!$B$38)*C490+SQRT(1-Inputs!$B$38)*_xlfn.NORM.S.INV(RAND())</f>
        <v>6.0974790635751397E-2</v>
      </c>
      <c r="AK490" s="23">
        <f ca="1">SQRT(Inputs!$B$38)*D490+SQRT(1-Inputs!$B$38)*_xlfn.NORM.S.INV(RAND())</f>
        <v>0.53892031081905278</v>
      </c>
      <c r="AL490" s="23">
        <f ca="1">SQRT(Inputs!$B$38)*E490+SQRT(1-Inputs!$B$38)*_xlfn.NORM.S.INV(RAND())</f>
        <v>-1.3816733451933276</v>
      </c>
      <c r="AM490" s="23">
        <f ca="1">SQRT(Inputs!$B$38)*F490+SQRT(1-Inputs!$B$38)*_xlfn.NORM.S.INV(RAND())</f>
        <v>1.2927980168898179E-2</v>
      </c>
      <c r="AN490" s="23">
        <f ca="1">SQRT(Inputs!$B$38)*G490+SQRT(1-Inputs!$B$38)*_xlfn.NORM.S.INV(RAND())</f>
        <v>-2.051359444967197</v>
      </c>
      <c r="AO490" s="23">
        <f ca="1">SQRT(Inputs!$B$38)*H490+SQRT(1-Inputs!$B$38)*_xlfn.NORM.S.INV(RAND())</f>
        <v>-4.8047751680993345E-2</v>
      </c>
      <c r="AP490" s="23">
        <f ca="1">SQRT(Inputs!$B$38)*I490+SQRT(1-Inputs!$B$38)*_xlfn.NORM.S.INV(RAND())</f>
        <v>0.34431786382505247</v>
      </c>
      <c r="AQ490" s="23">
        <f ca="1">SQRT(Inputs!$B$38)*J490+SQRT(1-Inputs!$B$38)*_xlfn.NORM.S.INV(RAND())</f>
        <v>1.5262142610017047</v>
      </c>
      <c r="AR490" s="23">
        <f ca="1">SQRT(Inputs!$B$38)*K490+SQRT(1-Inputs!$B$38)*_xlfn.NORM.S.INV(RAND())</f>
        <v>6.4549744688395527E-2</v>
      </c>
      <c r="AS490" s="23">
        <f ca="1">SQRT(Inputs!$B$38)*L490+SQRT(1-Inputs!$B$38)*_xlfn.NORM.S.INV(RAND())</f>
        <v>-1.0012382327532625</v>
      </c>
      <c r="AT490" s="23">
        <f ca="1">SQRT(Inputs!$B$38)*M490+SQRT(1-Inputs!$B$38)*_xlfn.NORM.S.INV(RAND())</f>
        <v>0.28950892259303818</v>
      </c>
      <c r="AU490" s="15">
        <f ca="1">Inputs!$B$6*EXP($B$8-0.5*C$5^2+C$5*N490)</f>
        <v>5547.0574996705491</v>
      </c>
      <c r="AV490" s="15">
        <f t="shared" ca="1" si="255"/>
        <v>6651.7637480272142</v>
      </c>
      <c r="AW490" s="15">
        <f t="shared" ca="1" si="256"/>
        <v>7441.097283659913</v>
      </c>
      <c r="AX490" s="15">
        <f t="shared" ca="1" si="257"/>
        <v>8457.7043271505008</v>
      </c>
      <c r="AY490" s="15">
        <f t="shared" ca="1" si="258"/>
        <v>9787.4397576219471</v>
      </c>
      <c r="AZ490" s="15">
        <f t="shared" ca="1" si="259"/>
        <v>10715.280446726008</v>
      </c>
      <c r="BA490" s="15">
        <f t="shared" ca="1" si="260"/>
        <v>13517.628497033895</v>
      </c>
      <c r="BB490" s="15">
        <f t="shared" ca="1" si="261"/>
        <v>24006.265149545907</v>
      </c>
      <c r="BC490" s="15">
        <f t="shared" ca="1" si="262"/>
        <v>33843.555009191543</v>
      </c>
      <c r="BD490" s="15">
        <f t="shared" ca="1" si="263"/>
        <v>43239.683865160594</v>
      </c>
      <c r="BE490" s="15">
        <f t="shared" ca="1" si="264"/>
        <v>46311.399241604406</v>
      </c>
      <c r="BF490" s="15">
        <f ca="1">Inputs!$B$13*EXP($B$9-0.5*C$6^2+C$6*Y490)</f>
        <v>14163.260825993311</v>
      </c>
      <c r="BG490" s="15">
        <f t="shared" ca="1" si="265"/>
        <v>20790.624777986668</v>
      </c>
      <c r="BH490" s="15">
        <f t="shared" ca="1" si="266"/>
        <v>32603.491213421945</v>
      </c>
      <c r="BI490" s="15">
        <f t="shared" ca="1" si="267"/>
        <v>35370.002188655701</v>
      </c>
      <c r="BJ490" s="15">
        <f t="shared" ca="1" si="268"/>
        <v>34910.209281935917</v>
      </c>
      <c r="BK490" s="15">
        <f t="shared" ca="1" si="269"/>
        <v>45650.288116306139</v>
      </c>
      <c r="BL490" s="15">
        <f t="shared" ca="1" si="270"/>
        <v>57629.255942751566</v>
      </c>
      <c r="BM490" s="15">
        <f t="shared" ca="1" si="271"/>
        <v>73516.810260841565</v>
      </c>
      <c r="BN490" s="15">
        <f t="shared" ca="1" si="272"/>
        <v>95531.578065108217</v>
      </c>
      <c r="BO490" s="15">
        <f t="shared" ca="1" si="273"/>
        <v>139818.64712730236</v>
      </c>
      <c r="BP490" s="15">
        <f t="shared" ca="1" si="274"/>
        <v>179722.05953757378</v>
      </c>
      <c r="BQ490" s="15">
        <f ca="1">Inputs!$B$20*EXP($B$10-0.5*C$7^2+C$7*AJ490)</f>
        <v>4383.292302888317</v>
      </c>
      <c r="BR490" s="15">
        <f t="shared" ca="1" si="275"/>
        <v>7057.7898239657898</v>
      </c>
      <c r="BS490" s="15">
        <f t="shared" ca="1" si="276"/>
        <v>6499.1970418501469</v>
      </c>
      <c r="BT490" s="15">
        <f t="shared" ca="1" si="277"/>
        <v>8991.4219961867402</v>
      </c>
      <c r="BU490" s="15">
        <f t="shared" ca="1" si="278"/>
        <v>7585.5050559465762</v>
      </c>
      <c r="BV490" s="15">
        <f t="shared" ca="1" si="279"/>
        <v>10439.998504475534</v>
      </c>
      <c r="BW490" s="15">
        <f t="shared" ca="1" si="280"/>
        <v>15669.739052084273</v>
      </c>
      <c r="BX490" s="15">
        <f t="shared" ca="1" si="281"/>
        <v>29761.421997937225</v>
      </c>
      <c r="BY490" s="15">
        <f t="shared" ca="1" si="282"/>
        <v>42219.003041543212</v>
      </c>
      <c r="BZ490" s="15">
        <f t="shared" ca="1" si="283"/>
        <v>49280.161302645742</v>
      </c>
      <c r="CA490" s="15">
        <f t="shared" ca="1" si="284"/>
        <v>72878.146588146861</v>
      </c>
      <c r="CB490" s="15">
        <f ca="1">(AU490*DCF!C$10-DCF!C$5*MAX(AU490*DCF!C$10,0)-MAX(AU490-Inputs!$B$6,0)/Inputs!$B$10)*DCF!C$6</f>
        <v>1038.904446445576</v>
      </c>
      <c r="CC490" s="15">
        <f ca="1">(AV490*DCF!D$10-DCF!D$5*MAX(AV490*DCF!D$10,0)-MAX(AV490-AU490,0)/Inputs!$B$10)*DCF!D$6</f>
        <v>1351.9686429161115</v>
      </c>
      <c r="CD490" s="15">
        <f ca="1">(AW490*DCF!E$10-DCF!E$5*MAX(AW490*DCF!E$10,0)-MAX(AW490-AV490,0)/Inputs!$B$10)*DCF!E$6</f>
        <v>1540.2403106474078</v>
      </c>
      <c r="CE490" s="15">
        <f ca="1">(AX490*DCF!F$10-DCF!F$5*MAX(AX490*DCF!F$10,0)-MAX(AX490-AW490,0)/Inputs!$B$10)*DCF!F$6</f>
        <v>1634.7726546096294</v>
      </c>
      <c r="CF490" s="15">
        <f ca="1">(AY490*DCF!G$10-DCF!G$5*MAX(AY490*DCF!G$10,0)-MAX(AY490-AX490,0)/Inputs!$B$10)*DCF!G$6</f>
        <v>1761.0044752954263</v>
      </c>
      <c r="CG490" s="15">
        <f ca="1">(AZ490*DCF!H$10-DCF!H$5*MAX(AZ490*DCF!H$10,0)-MAX(AZ490-AY490,0)/Inputs!$B$10)*DCF!H$6</f>
        <v>1915.624636514799</v>
      </c>
      <c r="CH490" s="15">
        <f ca="1">(BA490*DCF!I$10-DCF!I$5*MAX(BA490*DCF!I$10,0)-MAX(BA490-AZ490,0)/Inputs!$B$10)*DCF!I$6</f>
        <v>2009.4943361666712</v>
      </c>
      <c r="CI490" s="15">
        <f ca="1">(BB490*DCF!J$10-DCF!J$5*MAX(BB490*DCF!J$10,0)-MAX(BB490-BA490,0)/Inputs!$B$10)*DCF!J$6</f>
        <v>2530.1507561539916</v>
      </c>
      <c r="CJ490" s="15">
        <f ca="1">(BC490*DCF!K$10-DCF!K$5*MAX(BC490*DCF!K$10,0)-MAX(BC490-BB490,0)/Inputs!$B$10)*DCF!K$6</f>
        <v>4071.1979965741957</v>
      </c>
      <c r="CK490" s="15">
        <f ca="1">(BD490*DCF!L$10-DCF!L$5*MAX(BD490*DCF!L$10,0)-MAX(BD490-BC490,0)/Inputs!$B$10)*DCF!L$6</f>
        <v>5306.2949736151249</v>
      </c>
      <c r="CL490" s="15">
        <f ca="1">(BE490*DCF!M$10-DCF!M$5*MAX(BE490*DCF!M$10,0)-MAX(BE490-BD490,0)/Inputs!$B$10)*DCF!M$6</f>
        <v>6168.1882040736355</v>
      </c>
      <c r="CM490" s="15">
        <f ca="1">(BF490*DCF!C$28-DCF!C$5*MAX(BF490*DCF!C$28,0)-MAX(BF490-Inputs!$B$13,0)/Inputs!$B$17)*DCF!C$6</f>
        <v>3681.3655376312472</v>
      </c>
      <c r="CN490" s="15">
        <f ca="1">(BG490*DCF!D$28-DCF!D$5*MAX(BG490*DCF!D$28,0)-MAX(BG490-BF490,0)/Inputs!$B$17)*DCF!D$6</f>
        <v>4709.3979150445311</v>
      </c>
      <c r="CO490" s="15">
        <f ca="1">(BH490*DCF!E$28-DCF!E$5*MAX(BH490*DCF!E$28,0)-MAX(BH490-BG490,0)/Inputs!$B$17)*DCF!E$6</f>
        <v>6905.7358909737422</v>
      </c>
      <c r="CP490" s="15">
        <f ca="1">(BI490*DCF!F$28-DCF!F$5*MAX(BI490*DCF!F$28,0)-MAX(BI490-BH490,0)/Inputs!$B$17)*DCF!F$6</f>
        <v>9098.3368667735285</v>
      </c>
      <c r="CQ490" s="15">
        <f ca="1">(BJ490*DCF!G$28-DCF!G$5*MAX(BJ490*DCF!G$28,0)-MAX(BJ490-BI490,0)/Inputs!$B$17)*DCF!G$6</f>
        <v>9057.7186611928755</v>
      </c>
      <c r="CR490" s="15">
        <f ca="1">(BK490*DCF!H$28-DCF!H$5*MAX(BK490*DCF!H$28,0)-MAX(BK490-BJ490,0)/Inputs!$B$17)*DCF!H$6</f>
        <v>9621.1130522700478</v>
      </c>
      <c r="CS490" s="15">
        <f ca="1">(BL490*DCF!I$28-DCF!I$5*MAX(BL490*DCF!I$28,0)-MAX(BL490-BK490,0)/Inputs!$B$17)*DCF!I$6</f>
        <v>11832.345435592575</v>
      </c>
      <c r="CT490" s="15">
        <f ca="1">(BM490*DCF!J$28-DCF!J$5*MAX(BM490*DCF!J$28,0)-MAX(BM490-BL490,0)/Inputs!$B$17)*DCF!J$6</f>
        <v>14293.791871039477</v>
      </c>
      <c r="CU490" s="15">
        <f ca="1">(BN490*DCF!K$28-DCF!K$5*MAX(BN490*DCF!K$28,0)-MAX(BN490-BM490,0)/Inputs!$B$17)*DCF!K$6</f>
        <v>17478.151688630278</v>
      </c>
      <c r="CV490" s="15">
        <f ca="1">(BO490*DCF!L$28-DCF!L$5*MAX(BO490*DCF!L$28,0)-MAX(BO490-BN490,0)/Inputs!$B$17)*DCF!L$6</f>
        <v>22885.599165187603</v>
      </c>
      <c r="CW490" s="15">
        <f ca="1">(BP490*DCF!M$28-DCF!M$5*MAX(BP490*DCF!M$28,0)-MAX(BP490-BO490,0)/Inputs!$B$17)*DCF!M$6</f>
        <v>29643.781657731626</v>
      </c>
      <c r="CX490" s="15">
        <f ca="1">(BQ490*DCF!C$46-DCF!C$5*MAX(BQ490*DCF!C$46,0)-MAX(BQ490-Inputs!$B$20,0)/Inputs!$B$24)*DCF!C$6</f>
        <v>-1558.4011336408662</v>
      </c>
      <c r="CY490" s="15">
        <f ca="1">(BR490*DCF!D$46-DCF!D$5*MAX(BR490*DCF!D$46,0)-MAX(BR490-BQ490,0)/Inputs!$B$24)*DCF!D$6</f>
        <v>-2345.7860250633535</v>
      </c>
      <c r="CZ490" s="15">
        <f ca="1">(BS490*DCF!E$46-DCF!E$5*MAX(BS490*DCF!E$46,0)-MAX(BS490-BR490,0)/Inputs!$B$24)*DCF!E$6</f>
        <v>-768.54136614981815</v>
      </c>
      <c r="DA490" s="15">
        <f ca="1">(BT490*DCF!F$46-DCF!F$5*MAX(BT490*DCF!F$46,0)-MAX(BT490-BS490,0)/Inputs!$B$24)*DCF!F$6</f>
        <v>-1562.3100889834377</v>
      </c>
      <c r="DB490" s="15">
        <f ca="1">(BU490*DCF!G$46-DCF!G$5*MAX(BU490*DCF!G$46,0)-MAX(BU490-BT490,0)/Inputs!$B$24)*DCF!G$6</f>
        <v>-255.161402954023</v>
      </c>
      <c r="DC490" s="15">
        <f ca="1">(BV490*DCF!H$46-DCF!H$5*MAX(BV490*DCF!H$46,0)-MAX(BV490-BU490,0)/Inputs!$B$24)*DCF!H$6</f>
        <v>-887.01634935883817</v>
      </c>
      <c r="DD490" s="15">
        <f ca="1">(BW490*DCF!I$46-DCF!I$5*MAX(BW490*DCF!I$46,0)-MAX(BW490-BV490,0)/Inputs!$B$24)*DCF!I$6</f>
        <v>-1139.3574992971812</v>
      </c>
      <c r="DE490" s="15">
        <f ca="1">(BX490*DCF!J$46-DCF!J$5*MAX(BX490*DCF!J$46,0)-MAX(BX490-BW490,0)/Inputs!$B$24)*DCF!J$6</f>
        <v>-2488.4747632936987</v>
      </c>
      <c r="DF490" s="15">
        <f ca="1">(BY490*DCF!K$46-DCF!K$5*MAX(BY490*DCF!K$46,0)-MAX(BY490-BX490,0)/Inputs!$B$24)*DCF!K$6</f>
        <v>-640.08529560572663</v>
      </c>
      <c r="DG490" s="15">
        <f ca="1">(BZ490*DCF!L$46-DCF!L$5*MAX(BZ490*DCF!L$46,0)-MAX(BZ490-BY490,0)/Inputs!$B$24)*DCF!L$6</f>
        <v>1808.5463275124139</v>
      </c>
      <c r="DH490" s="15">
        <f ca="1">(CA490*DCF!M$46-DCF!M$5*MAX(CA490*DCF!M$46,0)-MAX(CA490-BZ490,0)/Inputs!$B$24)*DCF!M$6</f>
        <v>780.05550907194561</v>
      </c>
      <c r="DI490" s="15">
        <f ca="1">SUM(CB490:CL490)+BE490*DCF!M$10*(1+Inputs!$B$30)*(1-Inputs!$B$33)*(1-Inputs!$B$30/Inputs!$B$31)/(Inputs!$B$29-Inputs!$B$30)*DCF!M$6</f>
        <v>158213.0779272535</v>
      </c>
      <c r="DJ490" s="15">
        <f ca="1">SUM(CM490:CW490)+BP490*DCF!M$28*(1+Inputs!$B$30)*(1-Inputs!$B$33)*(1-Inputs!$B$30/Inputs!$B$31)/(Inputs!$B$29-Inputs!$B$30)*DCF!M$6</f>
        <v>806099.16210376134</v>
      </c>
      <c r="DK490" s="15">
        <f ca="1">SUM(CX490:DH490)+CA490*DCF!M$46*(1+Inputs!$B$30)*(1-Inputs!$B$33)*(1-Inputs!$B$30/Inputs!$B$31)/(Inputs!$B$29-Inputs!$B$30)*DCF!M$6</f>
        <v>103621.71550586689</v>
      </c>
      <c r="DM490" s="15">
        <f ca="1">DI490+DJ490+DK490+Inputs!$B$34+Inputs!$B$36-Inputs!$B$35</f>
        <v>1144784.9555368817</v>
      </c>
    </row>
    <row r="491" spans="1:117" x14ac:dyDescent="0.75">
      <c r="A491" s="11">
        <v>478</v>
      </c>
      <c r="C491" s="23">
        <f t="shared" ca="1" si="287"/>
        <v>0.19375210215693173</v>
      </c>
      <c r="D491" s="23">
        <f t="shared" ca="1" si="287"/>
        <v>1.6529612020589561</v>
      </c>
      <c r="E491" s="23">
        <f t="shared" ca="1" si="287"/>
        <v>-0.77970495110531168</v>
      </c>
      <c r="F491" s="23">
        <f t="shared" ca="1" si="287"/>
        <v>-1.7482049319732824</v>
      </c>
      <c r="G491" s="23">
        <f t="shared" ca="1" si="287"/>
        <v>0.33811001276142538</v>
      </c>
      <c r="H491" s="23">
        <f t="shared" ca="1" si="287"/>
        <v>0.64700500406978978</v>
      </c>
      <c r="I491" s="23">
        <f t="shared" ca="1" si="287"/>
        <v>0.46097250085461955</v>
      </c>
      <c r="J491" s="23">
        <f t="shared" ca="1" si="287"/>
        <v>0.6463592862133406</v>
      </c>
      <c r="K491" s="23">
        <f t="shared" ca="1" si="287"/>
        <v>6.6981499536587011E-3</v>
      </c>
      <c r="L491" s="23">
        <f t="shared" ca="1" si="287"/>
        <v>-0.23562235265247414</v>
      </c>
      <c r="M491" s="23">
        <f t="shared" ca="1" si="287"/>
        <v>-1.4970830509219804</v>
      </c>
      <c r="N491" s="23">
        <f ca="1">SQRT(Inputs!$B$38)*C491+SQRT(1-Inputs!$B$38)*_xlfn.NORM.S.INV(RAND())</f>
        <v>-0.25333580949849577</v>
      </c>
      <c r="O491" s="23">
        <f ca="1">SQRT(Inputs!$B$38)*D491+SQRT(1-Inputs!$B$38)*_xlfn.NORM.S.INV(RAND())</f>
        <v>-0.93822930493663481</v>
      </c>
      <c r="P491" s="23">
        <f ca="1">SQRT(Inputs!$B$38)*E491+SQRT(1-Inputs!$B$38)*_xlfn.NORM.S.INV(RAND())</f>
        <v>-0.52515620715933009</v>
      </c>
      <c r="Q491" s="23">
        <f ca="1">SQRT(Inputs!$B$38)*F491+SQRT(1-Inputs!$B$38)*_xlfn.NORM.S.INV(RAND())</f>
        <v>-1.5970339524198638</v>
      </c>
      <c r="R491" s="23">
        <f ca="1">SQRT(Inputs!$B$38)*G491+SQRT(1-Inputs!$B$38)*_xlfn.NORM.S.INV(RAND())</f>
        <v>1.6679984463403403</v>
      </c>
      <c r="S491" s="23">
        <f ca="1">SQRT(Inputs!$B$38)*H491+SQRT(1-Inputs!$B$38)*_xlfn.NORM.S.INV(RAND())</f>
        <v>0.81813275360194893</v>
      </c>
      <c r="T491" s="23">
        <f ca="1">SQRT(Inputs!$B$38)*I491+SQRT(1-Inputs!$B$38)*_xlfn.NORM.S.INV(RAND())</f>
        <v>0.40398718732880079</v>
      </c>
      <c r="U491" s="23">
        <f ca="1">SQRT(Inputs!$B$38)*J491+SQRT(1-Inputs!$B$38)*_xlfn.NORM.S.INV(RAND())</f>
        <v>0.18479492132612571</v>
      </c>
      <c r="V491" s="23">
        <f ca="1">SQRT(Inputs!$B$38)*K491+SQRT(1-Inputs!$B$38)*_xlfn.NORM.S.INV(RAND())</f>
        <v>0.42587077948756652</v>
      </c>
      <c r="W491" s="23">
        <f ca="1">SQRT(Inputs!$B$38)*L491+SQRT(1-Inputs!$B$38)*_xlfn.NORM.S.INV(RAND())</f>
        <v>1.2513024077811394</v>
      </c>
      <c r="X491" s="23">
        <f ca="1">SQRT(Inputs!$B$38)*M491+SQRT(1-Inputs!$B$38)*_xlfn.NORM.S.INV(RAND())</f>
        <v>-0.80989452350625268</v>
      </c>
      <c r="Y491" s="23">
        <f ca="1">SQRT(Inputs!$B$38)*C491+SQRT(1-Inputs!$B$38)*_xlfn.NORM.S.INV(RAND())</f>
        <v>0.80691872841414691</v>
      </c>
      <c r="Z491" s="23">
        <f ca="1">SQRT(Inputs!$B$38)*D491+SQRT(1-Inputs!$B$38)*_xlfn.NORM.S.INV(RAND())</f>
        <v>0.36154488924897765</v>
      </c>
      <c r="AA491" s="23">
        <f ca="1">SQRT(Inputs!$B$38)*E491+SQRT(1-Inputs!$B$38)*_xlfn.NORM.S.INV(RAND())</f>
        <v>-1.327563174157226</v>
      </c>
      <c r="AB491" s="23">
        <f ca="1">SQRT(Inputs!$B$38)*F491+SQRT(1-Inputs!$B$38)*_xlfn.NORM.S.INV(RAND())</f>
        <v>-2.1994265672885533</v>
      </c>
      <c r="AC491" s="23">
        <f ca="1">SQRT(Inputs!$B$38)*G491+SQRT(1-Inputs!$B$38)*_xlfn.NORM.S.INV(RAND())</f>
        <v>9.5023985727461402E-2</v>
      </c>
      <c r="AD491" s="23">
        <f ca="1">SQRT(Inputs!$B$38)*H491+SQRT(1-Inputs!$B$38)*_xlfn.NORM.S.INV(RAND())</f>
        <v>2.5576581943054522</v>
      </c>
      <c r="AE491" s="23">
        <f ca="1">SQRT(Inputs!$B$38)*I491+SQRT(1-Inputs!$B$38)*_xlfn.NORM.S.INV(RAND())</f>
        <v>-0.72481848981260832</v>
      </c>
      <c r="AF491" s="23">
        <f ca="1">SQRT(Inputs!$B$38)*J491+SQRT(1-Inputs!$B$38)*_xlfn.NORM.S.INV(RAND())</f>
        <v>1.3945051985130632</v>
      </c>
      <c r="AG491" s="23">
        <f ca="1">SQRT(Inputs!$B$38)*K491+SQRT(1-Inputs!$B$38)*_xlfn.NORM.S.INV(RAND())</f>
        <v>-0.24175032383510775</v>
      </c>
      <c r="AH491" s="23">
        <f ca="1">SQRT(Inputs!$B$38)*L491+SQRT(1-Inputs!$B$38)*_xlfn.NORM.S.INV(RAND())</f>
        <v>-1.69594053804427</v>
      </c>
      <c r="AI491" s="23">
        <f ca="1">SQRT(Inputs!$B$38)*M491+SQRT(1-Inputs!$B$38)*_xlfn.NORM.S.INV(RAND())</f>
        <v>-0.76576904479583485</v>
      </c>
      <c r="AJ491" s="23">
        <f ca="1">SQRT(Inputs!$B$38)*C491+SQRT(1-Inputs!$B$38)*_xlfn.NORM.S.INV(RAND())</f>
        <v>-1.0794532339961997</v>
      </c>
      <c r="AK491" s="23">
        <f ca="1">SQRT(Inputs!$B$38)*D491+SQRT(1-Inputs!$B$38)*_xlfn.NORM.S.INV(RAND())</f>
        <v>3.463938199257111</v>
      </c>
      <c r="AL491" s="23">
        <f ca="1">SQRT(Inputs!$B$38)*E491+SQRT(1-Inputs!$B$38)*_xlfn.NORM.S.INV(RAND())</f>
        <v>-0.92436336475968539</v>
      </c>
      <c r="AM491" s="23">
        <f ca="1">SQRT(Inputs!$B$38)*F491+SQRT(1-Inputs!$B$38)*_xlfn.NORM.S.INV(RAND())</f>
        <v>-0.40296244117803059</v>
      </c>
      <c r="AN491" s="23">
        <f ca="1">SQRT(Inputs!$B$38)*G491+SQRT(1-Inputs!$B$38)*_xlfn.NORM.S.INV(RAND())</f>
        <v>1.1513197920179776</v>
      </c>
      <c r="AO491" s="23">
        <f ca="1">SQRT(Inputs!$B$38)*H491+SQRT(1-Inputs!$B$38)*_xlfn.NORM.S.INV(RAND())</f>
        <v>0.96095005974093084</v>
      </c>
      <c r="AP491" s="23">
        <f ca="1">SQRT(Inputs!$B$38)*I491+SQRT(1-Inputs!$B$38)*_xlfn.NORM.S.INV(RAND())</f>
        <v>1.342382518432701</v>
      </c>
      <c r="AQ491" s="23">
        <f ca="1">SQRT(Inputs!$B$38)*J491+SQRT(1-Inputs!$B$38)*_xlfn.NORM.S.INV(RAND())</f>
        <v>-1.1833088078965814</v>
      </c>
      <c r="AR491" s="23">
        <f ca="1">SQRT(Inputs!$B$38)*K491+SQRT(1-Inputs!$B$38)*_xlfn.NORM.S.INV(RAND())</f>
        <v>-0.88925785046058969</v>
      </c>
      <c r="AS491" s="23">
        <f ca="1">SQRT(Inputs!$B$38)*L491+SQRT(1-Inputs!$B$38)*_xlfn.NORM.S.INV(RAND())</f>
        <v>-0.84241833195770044</v>
      </c>
      <c r="AT491" s="23">
        <f ca="1">SQRT(Inputs!$B$38)*M491+SQRT(1-Inputs!$B$38)*_xlfn.NORM.S.INV(RAND())</f>
        <v>-0.61360859044152583</v>
      </c>
      <c r="AU491" s="15">
        <f ca="1">Inputs!$B$6*EXP($B$8-0.5*C$5^2+C$5*N491)</f>
        <v>4762.8626790602375</v>
      </c>
      <c r="AV491" s="15">
        <f t="shared" ca="1" si="255"/>
        <v>5050.4736806178207</v>
      </c>
      <c r="AW491" s="15">
        <f t="shared" ca="1" si="256"/>
        <v>5737.0433376312776</v>
      </c>
      <c r="AX491" s="15">
        <f t="shared" ca="1" si="257"/>
        <v>5737.4213949602899</v>
      </c>
      <c r="AY491" s="15">
        <f t="shared" ca="1" si="258"/>
        <v>8519.727523555408</v>
      </c>
      <c r="AZ491" s="15">
        <f t="shared" ca="1" si="259"/>
        <v>11402.191895050029</v>
      </c>
      <c r="BA491" s="15">
        <f t="shared" ca="1" si="260"/>
        <v>14555.98203904217</v>
      </c>
      <c r="BB491" s="15">
        <f t="shared" ca="1" si="261"/>
        <v>18153.977606090881</v>
      </c>
      <c r="BC491" s="15">
        <f t="shared" ca="1" si="262"/>
        <v>23167.073499899634</v>
      </c>
      <c r="BD491" s="15">
        <f t="shared" ca="1" si="263"/>
        <v>31905.824543678133</v>
      </c>
      <c r="BE491" s="15">
        <f t="shared" ca="1" si="264"/>
        <v>36316.326529309648</v>
      </c>
      <c r="BF491" s="15">
        <f ca="1">Inputs!$B$13*EXP($B$9-0.5*C$6^2+C$6*Y491)</f>
        <v>16230.36266146251</v>
      </c>
      <c r="BG491" s="15">
        <f t="shared" ca="1" si="265"/>
        <v>21113.950272577458</v>
      </c>
      <c r="BH491" s="15">
        <f t="shared" ca="1" si="266"/>
        <v>20699.015414240992</v>
      </c>
      <c r="BI491" s="15">
        <f t="shared" ca="1" si="267"/>
        <v>18061.789325003985</v>
      </c>
      <c r="BJ491" s="15">
        <f t="shared" ca="1" si="268"/>
        <v>22447.956986631798</v>
      </c>
      <c r="BK491" s="15">
        <f t="shared" ca="1" si="269"/>
        <v>39026.18456218519</v>
      </c>
      <c r="BL491" s="15">
        <f t="shared" ca="1" si="270"/>
        <v>43641.043922816956</v>
      </c>
      <c r="BM491" s="15">
        <f t="shared" ca="1" si="271"/>
        <v>63790.898068803013</v>
      </c>
      <c r="BN491" s="15">
        <f t="shared" ca="1" si="272"/>
        <v>76214.559300959125</v>
      </c>
      <c r="BO491" s="15">
        <f t="shared" ca="1" si="273"/>
        <v>76995.945308414375</v>
      </c>
      <c r="BP491" s="15">
        <f t="shared" ca="1" si="274"/>
        <v>86892.223398515751</v>
      </c>
      <c r="BQ491" s="15">
        <f ca="1">Inputs!$B$20*EXP($B$10-0.5*C$7^2+C$7*AJ491)</f>
        <v>2925.045487367709</v>
      </c>
      <c r="BR491" s="15">
        <f t="shared" ca="1" si="275"/>
        <v>11924.18968493705</v>
      </c>
      <c r="BS491" s="15">
        <f t="shared" ca="1" si="276"/>
        <v>12521.617255271189</v>
      </c>
      <c r="BT491" s="15">
        <f t="shared" ca="1" si="277"/>
        <v>15532.699375162621</v>
      </c>
      <c r="BU491" s="15">
        <f t="shared" ca="1" si="278"/>
        <v>28442.015526215659</v>
      </c>
      <c r="BV491" s="15">
        <f t="shared" ca="1" si="279"/>
        <v>49136.319261466597</v>
      </c>
      <c r="BW491" s="15">
        <f t="shared" ca="1" si="280"/>
        <v>91097.016326829966</v>
      </c>
      <c r="BX491" s="15">
        <f t="shared" ca="1" si="281"/>
        <v>100505.99334541996</v>
      </c>
      <c r="BY491" s="15">
        <f t="shared" ca="1" si="282"/>
        <v>118793.63471762204</v>
      </c>
      <c r="BZ491" s="15">
        <f t="shared" ca="1" si="283"/>
        <v>142770.07348943094</v>
      </c>
      <c r="CA491" s="15">
        <f t="shared" ca="1" si="284"/>
        <v>179831.08481305948</v>
      </c>
      <c r="CB491" s="15">
        <f ca="1">(AU491*DCF!C$10-DCF!C$5*MAX(AU491*DCF!C$10,0)-MAX(AU491-Inputs!$B$6,0)/Inputs!$B$10)*DCF!C$6</f>
        <v>1044.4958952920576</v>
      </c>
      <c r="CC491" s="15">
        <f ca="1">(AV491*DCF!D$10-DCF!D$5*MAX(AV491*DCF!D$10,0)-MAX(AV491-AU491,0)/Inputs!$B$10)*DCF!D$6</f>
        <v>1160.8923283993654</v>
      </c>
      <c r="CD491" s="15">
        <f ca="1">(AW491*DCF!E$10-DCF!E$5*MAX(AW491*DCF!E$10,0)-MAX(AW491-AV491,0)/Inputs!$B$10)*DCF!E$6</f>
        <v>1169.9480618548307</v>
      </c>
      <c r="CE491" s="15">
        <f ca="1">(AX491*DCF!F$10-DCF!F$5*MAX(AX491*DCF!F$10,0)-MAX(AX491-AW491,0)/Inputs!$B$10)*DCF!F$6</f>
        <v>1252.391282530542</v>
      </c>
      <c r="CF491" s="15">
        <f ca="1">(AY491*DCF!G$10-DCF!G$5*MAX(AY491*DCF!G$10,0)-MAX(AY491-AX491,0)/Inputs!$B$10)*DCF!G$6</f>
        <v>1220.5960480652986</v>
      </c>
      <c r="CG491" s="15">
        <f ca="1">(AZ491*DCF!H$10-DCF!H$5*MAX(AZ491*DCF!H$10,0)-MAX(AZ491-AY491,0)/Inputs!$B$10)*DCF!H$6</f>
        <v>1701.9105108447325</v>
      </c>
      <c r="CH491" s="15">
        <f ca="1">(BA491*DCF!I$10-DCF!I$5*MAX(BA491*DCF!I$10,0)-MAX(BA491-AZ491,0)/Inputs!$B$10)*DCF!I$6</f>
        <v>2141.5148322569326</v>
      </c>
      <c r="CI491" s="15">
        <f ca="1">(BB491*DCF!J$10-DCF!J$5*MAX(BB491*DCF!J$10,0)-MAX(BB491-BA491,0)/Inputs!$B$10)*DCF!J$6</f>
        <v>2570.0477423431157</v>
      </c>
      <c r="CJ491" s="15">
        <f ca="1">(BC491*DCF!K$10-DCF!K$5*MAX(BC491*DCF!K$10,0)-MAX(BC491-BB491,0)/Inputs!$B$10)*DCF!K$6</f>
        <v>3027.7696563506302</v>
      </c>
      <c r="CK491" s="15">
        <f ca="1">(BD491*DCF!L$10-DCF!L$5*MAX(BD491*DCF!L$10,0)-MAX(BD491-BC491,0)/Inputs!$B$10)*DCF!L$6</f>
        <v>3681.9430586273879</v>
      </c>
      <c r="CL491" s="15">
        <f ca="1">(BE491*DCF!M$10-DCF!M$5*MAX(BE491*DCF!M$10,0)-MAX(BE491-BD491,0)/Inputs!$B$10)*DCF!M$6</f>
        <v>4597.8218023552026</v>
      </c>
      <c r="CM491" s="15">
        <f ca="1">(BF491*DCF!C$28-DCF!C$5*MAX(BF491*DCF!C$28,0)-MAX(BF491-Inputs!$B$13,0)/Inputs!$B$17)*DCF!C$6</f>
        <v>3834.8407373711975</v>
      </c>
      <c r="CN491" s="15">
        <f ca="1">(BG491*DCF!D$28-DCF!D$5*MAX(BG491*DCF!D$28,0)-MAX(BG491-BF491,0)/Inputs!$B$17)*DCF!D$6</f>
        <v>5176.6521753169163</v>
      </c>
      <c r="CO491" s="15">
        <f ca="1">(BH491*DCF!E$28-DCF!E$5*MAX(BH491*DCF!E$28,0)-MAX(BH491-BG491,0)/Inputs!$B$17)*DCF!E$6</f>
        <v>5862.3297411603326</v>
      </c>
      <c r="CP491" s="15">
        <f ca="1">(BI491*DCF!F$28-DCF!F$5*MAX(BI491*DCF!F$28,0)-MAX(BI491-BH491,0)/Inputs!$B$17)*DCF!F$6</f>
        <v>4903.3000386298527</v>
      </c>
      <c r="CQ491" s="15">
        <f ca="1">(BJ491*DCF!G$28-DCF!G$5*MAX(BJ491*DCF!G$28,0)-MAX(BJ491-BI491,0)/Inputs!$B$17)*DCF!G$6</f>
        <v>5086.5826817004881</v>
      </c>
      <c r="CR491" s="15">
        <f ca="1">(BK491*DCF!H$28-DCF!H$5*MAX(BK491*DCF!H$28,0)-MAX(BK491-BJ491,0)/Inputs!$B$17)*DCF!H$6</f>
        <v>7075.814686206023</v>
      </c>
      <c r="CS491" s="15">
        <f ca="1">(BL491*DCF!I$28-DCF!I$5*MAX(BL491*DCF!I$28,0)-MAX(BL491-BK491,0)/Inputs!$B$17)*DCF!I$6</f>
        <v>9599.9502235303044</v>
      </c>
      <c r="CT491" s="15">
        <f ca="1">(BM491*DCF!J$28-DCF!J$5*MAX(BM491*DCF!J$28,0)-MAX(BM491-BL491,0)/Inputs!$B$17)*DCF!J$6</f>
        <v>11558.959902664743</v>
      </c>
      <c r="CU491" s="15">
        <f ca="1">(BN491*DCF!K$28-DCF!K$5*MAX(BN491*DCF!K$28,0)-MAX(BN491-BM491,0)/Inputs!$B$17)*DCF!K$6</f>
        <v>14573.504016202374</v>
      </c>
      <c r="CV491" s="15">
        <f ca="1">(BO491*DCF!L$28-DCF!L$5*MAX(BO491*DCF!L$28,0)-MAX(BO491-BN491,0)/Inputs!$B$17)*DCF!L$6</f>
        <v>15273.892094490522</v>
      </c>
      <c r="CW491" s="15">
        <f ca="1">(BP491*DCF!M$28-DCF!M$5*MAX(BP491*DCF!M$28,0)-MAX(BP491-BO491,0)/Inputs!$B$17)*DCF!M$6</f>
        <v>15314.382980615081</v>
      </c>
      <c r="CX491" s="15">
        <f ca="1">(BQ491*DCF!C$46-DCF!C$5*MAX(BQ491*DCF!C$46,0)-MAX(BQ491-Inputs!$B$20,0)/Inputs!$B$24)*DCF!C$6</f>
        <v>-675.53013565074104</v>
      </c>
      <c r="CY491" s="15">
        <f ca="1">(BR491*DCF!D$46-DCF!D$5*MAX(BR491*DCF!D$46,0)-MAX(BR491-BQ491,0)/Inputs!$B$24)*DCF!D$6</f>
        <v>-5875.041232944508</v>
      </c>
      <c r="CZ491" s="15">
        <f ca="1">(BS491*DCF!E$46-DCF!E$5*MAX(BS491*DCF!E$46,0)-MAX(BS491-BR491,0)/Inputs!$B$24)*DCF!E$6</f>
        <v>-1716.1925435120013</v>
      </c>
      <c r="DA491" s="15">
        <f ca="1">(BT491*DCF!F$46-DCF!F$5*MAX(BT491*DCF!F$46,0)-MAX(BT491-BS491,0)/Inputs!$B$24)*DCF!F$6</f>
        <v>-2227.6195611356266</v>
      </c>
      <c r="DB491" s="15">
        <f ca="1">(BU491*DCF!G$46-DCF!G$5*MAX(BU491*DCF!G$46,0)-MAX(BU491-BT491,0)/Inputs!$B$24)*DCF!G$6</f>
        <v>-5299.1721040110024</v>
      </c>
      <c r="DC491" s="15">
        <f ca="1">(BV491*DCF!H$46-DCF!H$5*MAX(BV491*DCF!H$46,0)-MAX(BV491-BU491,0)/Inputs!$B$24)*DCF!H$6</f>
        <v>-6430.6280896265434</v>
      </c>
      <c r="DD491" s="15">
        <f ca="1">(BW491*DCF!I$46-DCF!I$5*MAX(BW491*DCF!I$46,0)-MAX(BW491-BV491,0)/Inputs!$B$24)*DCF!I$6</f>
        <v>-9941.3719563305312</v>
      </c>
      <c r="DE491" s="15">
        <f ca="1">(BX491*DCF!J$46-DCF!J$5*MAX(BX491*DCF!J$46,0)-MAX(BX491-BW491,0)/Inputs!$B$24)*DCF!J$6</f>
        <v>1720.84142247165</v>
      </c>
      <c r="DF491" s="15">
        <f ca="1">(BY491*DCF!K$46-DCF!K$5*MAX(BY491*DCF!K$46,0)-MAX(BY491-BX491,0)/Inputs!$B$24)*DCF!K$6</f>
        <v>2305.9034601466424</v>
      </c>
      <c r="DG491" s="15">
        <f ca="1">(BZ491*DCF!L$46-DCF!L$5*MAX(BZ491*DCF!L$46,0)-MAX(BZ491-BY491,0)/Inputs!$B$24)*DCF!L$6</f>
        <v>4443.0878587952848</v>
      </c>
      <c r="DH491" s="15">
        <f ca="1">(CA491*DCF!M$46-DCF!M$5*MAX(CA491*DCF!M$46,0)-MAX(CA491-BZ491,0)/Inputs!$B$24)*DCF!M$6</f>
        <v>6350.2169739544561</v>
      </c>
      <c r="DI491" s="15">
        <f ca="1">SUM(CB491:CL491)+BE491*DCF!M$10*(1+Inputs!$B$30)*(1-Inputs!$B$33)*(1-Inputs!$B$30/Inputs!$B$31)/(Inputs!$B$29-Inputs!$B$30)*DCF!M$6</f>
        <v>124638.14818369108</v>
      </c>
      <c r="DJ491" s="15">
        <f ca="1">SUM(CM491:CW491)+BP491*DCF!M$28*(1+Inputs!$B$30)*(1-Inputs!$B$33)*(1-Inputs!$B$30/Inputs!$B$31)/(Inputs!$B$29-Inputs!$B$30)*DCF!M$6</f>
        <v>420689.81827624852</v>
      </c>
      <c r="DK491" s="15">
        <f ca="1">SUM(CX491:DH491)+CA491*DCF!M$46*(1+Inputs!$B$30)*(1-Inputs!$B$33)*(1-Inputs!$B$30/Inputs!$B$31)/(Inputs!$B$29-Inputs!$B$30)*DCF!M$6</f>
        <v>260694.6535669665</v>
      </c>
      <c r="DM491" s="15">
        <f ca="1">DI491+DJ491+DK491+Inputs!$B$34+Inputs!$B$36-Inputs!$B$35</f>
        <v>882873.62002690614</v>
      </c>
    </row>
    <row r="492" spans="1:117" x14ac:dyDescent="0.75">
      <c r="A492" s="11">
        <v>479</v>
      </c>
      <c r="C492" s="23">
        <f t="shared" ca="1" si="287"/>
        <v>0.14087634635630675</v>
      </c>
      <c r="D492" s="23">
        <f t="shared" ca="1" si="287"/>
        <v>-0.29274525760360465</v>
      </c>
      <c r="E492" s="23">
        <f t="shared" ca="1" si="287"/>
        <v>2.3038351039553375</v>
      </c>
      <c r="F492" s="23">
        <f t="shared" ca="1" si="287"/>
        <v>-1.0532250805530936</v>
      </c>
      <c r="G492" s="23">
        <f t="shared" ca="1" si="287"/>
        <v>-1.0077026393576979E-2</v>
      </c>
      <c r="H492" s="23">
        <f t="shared" ca="1" si="287"/>
        <v>-1.3251609576466012</v>
      </c>
      <c r="I492" s="23">
        <f t="shared" ca="1" si="287"/>
        <v>-1.3406783119734258</v>
      </c>
      <c r="J492" s="23">
        <f t="shared" ca="1" si="287"/>
        <v>0.558832019331859</v>
      </c>
      <c r="K492" s="23">
        <f t="shared" ca="1" si="287"/>
        <v>1.4224432636643789</v>
      </c>
      <c r="L492" s="23">
        <f t="shared" ca="1" si="287"/>
        <v>-0.10989368749886604</v>
      </c>
      <c r="M492" s="23">
        <f t="shared" ca="1" si="287"/>
        <v>-0.85059828534716608</v>
      </c>
      <c r="N492" s="23">
        <f ca="1">SQRT(Inputs!$B$38)*C492+SQRT(1-Inputs!$B$38)*_xlfn.NORM.S.INV(RAND())</f>
        <v>-1.1159105392973812</v>
      </c>
      <c r="O492" s="23">
        <f ca="1">SQRT(Inputs!$B$38)*D492+SQRT(1-Inputs!$B$38)*_xlfn.NORM.S.INV(RAND())</f>
        <v>0.56464595675159868</v>
      </c>
      <c r="P492" s="23">
        <f ca="1">SQRT(Inputs!$B$38)*E492+SQRT(1-Inputs!$B$38)*_xlfn.NORM.S.INV(RAND())</f>
        <v>0.53952345708907967</v>
      </c>
      <c r="Q492" s="23">
        <f ca="1">SQRT(Inputs!$B$38)*F492+SQRT(1-Inputs!$B$38)*_xlfn.NORM.S.INV(RAND())</f>
        <v>-0.20624810517975201</v>
      </c>
      <c r="R492" s="23">
        <f ca="1">SQRT(Inputs!$B$38)*G492+SQRT(1-Inputs!$B$38)*_xlfn.NORM.S.INV(RAND())</f>
        <v>-1.1117463215055277</v>
      </c>
      <c r="S492" s="23">
        <f ca="1">SQRT(Inputs!$B$38)*H492+SQRT(1-Inputs!$B$38)*_xlfn.NORM.S.INV(RAND())</f>
        <v>0.19258377153839179</v>
      </c>
      <c r="T492" s="23">
        <f ca="1">SQRT(Inputs!$B$38)*I492+SQRT(1-Inputs!$B$38)*_xlfn.NORM.S.INV(RAND())</f>
        <v>-0.67004734326505044</v>
      </c>
      <c r="U492" s="23">
        <f ca="1">SQRT(Inputs!$B$38)*J492+SQRT(1-Inputs!$B$38)*_xlfn.NORM.S.INV(RAND())</f>
        <v>0.57955810512655392</v>
      </c>
      <c r="V492" s="23">
        <f ca="1">SQRT(Inputs!$B$38)*K492+SQRT(1-Inputs!$B$38)*_xlfn.NORM.S.INV(RAND())</f>
        <v>-0.49941771133836732</v>
      </c>
      <c r="W492" s="23">
        <f ca="1">SQRT(Inputs!$B$38)*L492+SQRT(1-Inputs!$B$38)*_xlfn.NORM.S.INV(RAND())</f>
        <v>-1.3994773289589773</v>
      </c>
      <c r="X492" s="23">
        <f ca="1">SQRT(Inputs!$B$38)*M492+SQRT(1-Inputs!$B$38)*_xlfn.NORM.S.INV(RAND())</f>
        <v>1.0282767645428446</v>
      </c>
      <c r="Y492" s="23">
        <f ca="1">SQRT(Inputs!$B$38)*C492+SQRT(1-Inputs!$B$38)*_xlfn.NORM.S.INV(RAND())</f>
        <v>0.90864731880238514</v>
      </c>
      <c r="Z492" s="23">
        <f ca="1">SQRT(Inputs!$B$38)*D492+SQRT(1-Inputs!$B$38)*_xlfn.NORM.S.INV(RAND())</f>
        <v>3.477245042516422E-2</v>
      </c>
      <c r="AA492" s="23">
        <f ca="1">SQRT(Inputs!$B$38)*E492+SQRT(1-Inputs!$B$38)*_xlfn.NORM.S.INV(RAND())</f>
        <v>-0.44503751281662085</v>
      </c>
      <c r="AB492" s="23">
        <f ca="1">SQRT(Inputs!$B$38)*F492+SQRT(1-Inputs!$B$38)*_xlfn.NORM.S.INV(RAND())</f>
        <v>-0.3677823441291011</v>
      </c>
      <c r="AC492" s="23">
        <f ca="1">SQRT(Inputs!$B$38)*G492+SQRT(1-Inputs!$B$38)*_xlfn.NORM.S.INV(RAND())</f>
        <v>-0.35192788625356775</v>
      </c>
      <c r="AD492" s="23">
        <f ca="1">SQRT(Inputs!$B$38)*H492+SQRT(1-Inputs!$B$38)*_xlfn.NORM.S.INV(RAND())</f>
        <v>-2.2794794168056201</v>
      </c>
      <c r="AE492" s="23">
        <f ca="1">SQRT(Inputs!$B$38)*I492+SQRT(1-Inputs!$B$38)*_xlfn.NORM.S.INV(RAND())</f>
        <v>4.7169856722132031E-2</v>
      </c>
      <c r="AF492" s="23">
        <f ca="1">SQRT(Inputs!$B$38)*J492+SQRT(1-Inputs!$B$38)*_xlfn.NORM.S.INV(RAND())</f>
        <v>-3.4027327550292308E-2</v>
      </c>
      <c r="AG492" s="23">
        <f ca="1">SQRT(Inputs!$B$38)*K492+SQRT(1-Inputs!$B$38)*_xlfn.NORM.S.INV(RAND())</f>
        <v>1.1856920811212603</v>
      </c>
      <c r="AH492" s="23">
        <f ca="1">SQRT(Inputs!$B$38)*L492+SQRT(1-Inputs!$B$38)*_xlfn.NORM.S.INV(RAND())</f>
        <v>-0.48422013656960033</v>
      </c>
      <c r="AI492" s="23">
        <f ca="1">SQRT(Inputs!$B$38)*M492+SQRT(1-Inputs!$B$38)*_xlfn.NORM.S.INV(RAND())</f>
        <v>0.22718857672090154</v>
      </c>
      <c r="AJ492" s="23">
        <f ca="1">SQRT(Inputs!$B$38)*C492+SQRT(1-Inputs!$B$38)*_xlfn.NORM.S.INV(RAND())</f>
        <v>-0.99342511966353786</v>
      </c>
      <c r="AK492" s="23">
        <f ca="1">SQRT(Inputs!$B$38)*D492+SQRT(1-Inputs!$B$38)*_xlfn.NORM.S.INV(RAND())</f>
        <v>-1.048292633430371</v>
      </c>
      <c r="AL492" s="23">
        <f ca="1">SQRT(Inputs!$B$38)*E492+SQRT(1-Inputs!$B$38)*_xlfn.NORM.S.INV(RAND())</f>
        <v>0.89215519102139118</v>
      </c>
      <c r="AM492" s="23">
        <f ca="1">SQRT(Inputs!$B$38)*F492+SQRT(1-Inputs!$B$38)*_xlfn.NORM.S.INV(RAND())</f>
        <v>-1.1777055639601763</v>
      </c>
      <c r="AN492" s="23">
        <f ca="1">SQRT(Inputs!$B$38)*G492+SQRT(1-Inputs!$B$38)*_xlfn.NORM.S.INV(RAND())</f>
        <v>-2.1108191352905132</v>
      </c>
      <c r="AO492" s="23">
        <f ca="1">SQRT(Inputs!$B$38)*H492+SQRT(1-Inputs!$B$38)*_xlfn.NORM.S.INV(RAND())</f>
        <v>-1.1653713801427137</v>
      </c>
      <c r="AP492" s="23">
        <f ca="1">SQRT(Inputs!$B$38)*I492+SQRT(1-Inputs!$B$38)*_xlfn.NORM.S.INV(RAND())</f>
        <v>-0.12936124603846022</v>
      </c>
      <c r="AQ492" s="23">
        <f ca="1">SQRT(Inputs!$B$38)*J492+SQRT(1-Inputs!$B$38)*_xlfn.NORM.S.INV(RAND())</f>
        <v>-2.6557127391337032E-2</v>
      </c>
      <c r="AR492" s="23">
        <f ca="1">SQRT(Inputs!$B$38)*K492+SQRT(1-Inputs!$B$38)*_xlfn.NORM.S.INV(RAND())</f>
        <v>2.0668369281659045</v>
      </c>
      <c r="AS492" s="23">
        <f ca="1">SQRT(Inputs!$B$38)*L492+SQRT(1-Inputs!$B$38)*_xlfn.NORM.S.INV(RAND())</f>
        <v>1.7382025786048944E-3</v>
      </c>
      <c r="AT492" s="23">
        <f ca="1">SQRT(Inputs!$B$38)*M492+SQRT(1-Inputs!$B$38)*_xlfn.NORM.S.INV(RAND())</f>
        <v>0.4508462228579353</v>
      </c>
      <c r="AU492" s="15">
        <f ca="1">Inputs!$B$6*EXP($B$8-0.5*C$5^2+C$5*N492)</f>
        <v>4142.1760531062928</v>
      </c>
      <c r="AV492" s="15">
        <f t="shared" ca="1" si="255"/>
        <v>5478.4662216843863</v>
      </c>
      <c r="AW492" s="15">
        <f t="shared" ca="1" si="256"/>
        <v>7184.2587639656149</v>
      </c>
      <c r="AX492" s="15">
        <f t="shared" ca="1" si="257"/>
        <v>8548.1351618748831</v>
      </c>
      <c r="AY492" s="15">
        <f t="shared" ca="1" si="258"/>
        <v>9174.6748744763227</v>
      </c>
      <c r="AZ492" s="15">
        <f t="shared" ca="1" si="259"/>
        <v>11461.379902115166</v>
      </c>
      <c r="BA492" s="15">
        <f t="shared" ca="1" si="260"/>
        <v>13075.907618483745</v>
      </c>
      <c r="BB492" s="15">
        <f t="shared" ca="1" si="261"/>
        <v>16965.981526335418</v>
      </c>
      <c r="BC492" s="15">
        <f t="shared" ca="1" si="262"/>
        <v>19801.042616578081</v>
      </c>
      <c r="BD492" s="15">
        <f t="shared" ca="1" si="263"/>
        <v>21281.845129661953</v>
      </c>
      <c r="BE492" s="15">
        <f t="shared" ca="1" si="264"/>
        <v>28638.57013854706</v>
      </c>
      <c r="BF492" s="15">
        <f ca="1">Inputs!$B$13*EXP($B$9-0.5*C$6^2+C$6*Y492)</f>
        <v>16561.01077937055</v>
      </c>
      <c r="BG492" s="15">
        <f t="shared" ca="1" si="265"/>
        <v>20310.523132292386</v>
      </c>
      <c r="BH492" s="15">
        <f t="shared" ca="1" si="266"/>
        <v>23049.975424376567</v>
      </c>
      <c r="BI492" s="15">
        <f t="shared" ca="1" si="267"/>
        <v>26663.695122774785</v>
      </c>
      <c r="BJ492" s="15">
        <f t="shared" ca="1" si="268"/>
        <v>31071.089183060525</v>
      </c>
      <c r="BK492" s="15">
        <f t="shared" ca="1" si="269"/>
        <v>27959.781092460507</v>
      </c>
      <c r="BL492" s="15">
        <f t="shared" ca="1" si="270"/>
        <v>34555.806007276682</v>
      </c>
      <c r="BM492" s="15">
        <f t="shared" ca="1" si="271"/>
        <v>42297.368580792827</v>
      </c>
      <c r="BN492" s="15">
        <f t="shared" ca="1" si="272"/>
        <v>59962.8778312543</v>
      </c>
      <c r="BO492" s="15">
        <f t="shared" ca="1" si="273"/>
        <v>69740.177170097275</v>
      </c>
      <c r="BP492" s="15">
        <f t="shared" ca="1" si="274"/>
        <v>88075.188262549244</v>
      </c>
      <c r="BQ492" s="15">
        <f ca="1">Inputs!$B$20*EXP($B$10-0.5*C$7^2+C$7*AJ492)</f>
        <v>3015.6720715980828</v>
      </c>
      <c r="BR492" s="15">
        <f t="shared" ca="1" si="275"/>
        <v>2933.1808443950727</v>
      </c>
      <c r="BS492" s="15">
        <f t="shared" ca="1" si="276"/>
        <v>5189.7436747920883</v>
      </c>
      <c r="BT492" s="15">
        <f t="shared" ca="1" si="277"/>
        <v>5253.713268599392</v>
      </c>
      <c r="BU492" s="15">
        <f t="shared" ca="1" si="278"/>
        <v>4368.9200408284696</v>
      </c>
      <c r="BV492" s="15">
        <f t="shared" ca="1" si="279"/>
        <v>4674.815487706036</v>
      </c>
      <c r="BW492" s="15">
        <f t="shared" ca="1" si="280"/>
        <v>6347.2575284739687</v>
      </c>
      <c r="BX492" s="15">
        <f t="shared" ca="1" si="281"/>
        <v>8830.5202331044202</v>
      </c>
      <c r="BY492" s="15">
        <f t="shared" ca="1" si="282"/>
        <v>18374.400266218676</v>
      </c>
      <c r="BZ492" s="15">
        <f t="shared" ca="1" si="283"/>
        <v>25790.096456600953</v>
      </c>
      <c r="CA492" s="15">
        <f t="shared" ca="1" si="284"/>
        <v>39249.062352119123</v>
      </c>
      <c r="CB492" s="15">
        <f ca="1">(AU492*DCF!C$10-DCF!C$5*MAX(AU492*DCF!C$10,0)-MAX(AU492-Inputs!$B$6,0)/Inputs!$B$10)*DCF!C$6</f>
        <v>1048.921501566804</v>
      </c>
      <c r="CC492" s="15">
        <f ca="1">(AV492*DCF!D$10-DCF!D$5*MAX(AV492*DCF!D$10,0)-MAX(AV492-AU492,0)/Inputs!$B$10)*DCF!D$6</f>
        <v>1009.5196417356327</v>
      </c>
      <c r="CD492" s="15">
        <f ca="1">(AW492*DCF!E$10-DCF!E$5*MAX(AW492*DCF!E$10,0)-MAX(AW492-AV492,0)/Inputs!$B$10)*DCF!E$6</f>
        <v>1274.5158645731522</v>
      </c>
      <c r="CE492" s="15">
        <f ca="1">(AX492*DCF!F$10-DCF!F$5*MAX(AX492*DCF!F$10,0)-MAX(AX492-AW492,0)/Inputs!$B$10)*DCF!F$6</f>
        <v>1582.2554188743889</v>
      </c>
      <c r="CF492" s="15">
        <f ca="1">(AY492*DCF!G$10-DCF!G$5*MAX(AY492*DCF!G$10,0)-MAX(AY492-AX492,0)/Inputs!$B$10)*DCF!G$6</f>
        <v>1769.9168607826284</v>
      </c>
      <c r="CG492" s="15">
        <f ca="1">(AZ492*DCF!H$10-DCF!H$5*MAX(AZ492*DCF!H$10,0)-MAX(AZ492-AY492,0)/Inputs!$B$10)*DCF!H$6</f>
        <v>1819.1896567709866</v>
      </c>
      <c r="CH492" s="15">
        <f ca="1">(BA492*DCF!I$10-DCF!I$5*MAX(BA492*DCF!I$10,0)-MAX(BA492-AZ492,0)/Inputs!$B$10)*DCF!I$6</f>
        <v>2123.652197909777</v>
      </c>
      <c r="CI492" s="15">
        <f ca="1">(BB492*DCF!J$10-DCF!J$5*MAX(BB492*DCF!J$10,0)-MAX(BB492-BA492,0)/Inputs!$B$10)*DCF!J$6</f>
        <v>2321.9251990368675</v>
      </c>
      <c r="CJ492" s="15">
        <f ca="1">(BC492*DCF!K$10-DCF!K$5*MAX(BC492*DCF!K$10,0)-MAX(BC492-BB492,0)/Inputs!$B$10)*DCF!K$6</f>
        <v>2790.7844596211021</v>
      </c>
      <c r="CK492" s="15">
        <f ca="1">(BD492*DCF!L$10-DCF!L$5*MAX(BD492*DCF!L$10,0)-MAX(BD492-BC492,0)/Inputs!$B$10)*DCF!L$6</f>
        <v>3018.2151992009867</v>
      </c>
      <c r="CL492" s="15">
        <f ca="1">(BE492*DCF!M$10-DCF!M$5*MAX(BE492*DCF!M$10,0)-MAX(BE492-BD492,0)/Inputs!$B$10)*DCF!M$6</f>
        <v>3162.4332509131441</v>
      </c>
      <c r="CM492" s="15">
        <f ca="1">(BF492*DCF!C$28-DCF!C$5*MAX(BF492*DCF!C$28,0)-MAX(BF492-Inputs!$B$13,0)/Inputs!$B$17)*DCF!C$6</f>
        <v>3859.3902225822421</v>
      </c>
      <c r="CN492" s="15">
        <f ca="1">(BG492*DCF!D$28-DCF!D$5*MAX(BG492*DCF!D$28,0)-MAX(BG492-BF492,0)/Inputs!$B$17)*DCF!D$6</f>
        <v>5181.9746019075819</v>
      </c>
      <c r="CO492" s="15">
        <f ca="1">(BH492*DCF!E$28-DCF!E$5*MAX(BH492*DCF!E$28,0)-MAX(BH492-BG492,0)/Inputs!$B$17)*DCF!E$6</f>
        <v>5988.2551394617676</v>
      </c>
      <c r="CP492" s="15">
        <f ca="1">(BI492*DCF!F$28-DCF!F$5*MAX(BI492*DCF!F$28,0)-MAX(BI492-BH492,0)/Inputs!$B$17)*DCF!F$6</f>
        <v>6580.5560908165071</v>
      </c>
      <c r="CQ492" s="15">
        <f ca="1">(BJ492*DCF!G$28-DCF!G$5*MAX(BJ492*DCF!G$28,0)-MAX(BJ492-BI492,0)/Inputs!$B$17)*DCF!G$6</f>
        <v>7320.3496830163258</v>
      </c>
      <c r="CR492" s="15">
        <f ca="1">(BK492*DCF!H$28-DCF!H$5*MAX(BK492*DCF!H$28,0)-MAX(BK492-BJ492,0)/Inputs!$B$17)*DCF!H$6</f>
        <v>6914.7623368304221</v>
      </c>
      <c r="CS492" s="15">
        <f ca="1">(BL492*DCF!I$28-DCF!I$5*MAX(BL492*DCF!I$28,0)-MAX(BL492-BK492,0)/Inputs!$B$17)*DCF!I$6</f>
        <v>7179.1709408641373</v>
      </c>
      <c r="CT492" s="15">
        <f ca="1">(BM492*DCF!J$28-DCF!J$5*MAX(BM492*DCF!J$28,0)-MAX(BM492-BL492,0)/Inputs!$B$17)*DCF!J$6</f>
        <v>8409.3566120600717</v>
      </c>
      <c r="CU492" s="15">
        <f ca="1">(BN492*DCF!K$28-DCF!K$5*MAX(BN492*DCF!K$28,0)-MAX(BN492-BM492,0)/Inputs!$B$17)*DCF!K$6</f>
        <v>10499.364820684908</v>
      </c>
      <c r="CV492" s="15">
        <f ca="1">(BO492*DCF!L$28-DCF!L$5*MAX(BO492*DCF!L$28,0)-MAX(BO492-BN492,0)/Inputs!$B$17)*DCF!L$6</f>
        <v>12808.311459239359</v>
      </c>
      <c r="CW492" s="15">
        <f ca="1">(BP492*DCF!M$28-DCF!M$5*MAX(BP492*DCF!M$28,0)-MAX(BP492-BO492,0)/Inputs!$B$17)*DCF!M$6</f>
        <v>14654.873783215733</v>
      </c>
      <c r="CX492" s="15">
        <f ca="1">(BQ492*DCF!C$46-DCF!C$5*MAX(BQ492*DCF!C$46,0)-MAX(BQ492-Inputs!$B$20,0)/Inputs!$B$24)*DCF!C$6</f>
        <v>-696.46006272473039</v>
      </c>
      <c r="CY492" s="15">
        <f ca="1">(BR492*DCF!D$46-DCF!D$5*MAX(BR492*DCF!D$46,0)-MAX(BR492-BQ492,0)/Inputs!$B$24)*DCF!D$6</f>
        <v>-500.62556747671766</v>
      </c>
      <c r="CZ492" s="15">
        <f ca="1">(BS492*DCF!E$46-DCF!E$5*MAX(BS492*DCF!E$46,0)-MAX(BS492-BR492,0)/Inputs!$B$24)*DCF!E$6</f>
        <v>-1503.1711711162009</v>
      </c>
      <c r="DA492" s="15">
        <f ca="1">(BT492*DCF!F$46-DCF!F$5*MAX(BT492*DCF!F$46,0)-MAX(BT492-BS492,0)/Inputs!$B$24)*DCF!F$6</f>
        <v>-405.90196806690329</v>
      </c>
      <c r="DB492" s="15">
        <f ca="1">(BU492*DCF!G$46-DCF!G$5*MAX(BU492*DCF!G$46,0)-MAX(BU492-BT492,0)/Inputs!$B$24)*DCF!G$6</f>
        <v>-146.96183824145237</v>
      </c>
      <c r="DC492" s="15">
        <f ca="1">(BV492*DCF!H$46-DCF!H$5*MAX(BV492*DCF!H$46,0)-MAX(BV492-BU492,0)/Inputs!$B$24)*DCF!H$6</f>
        <v>-95.055135864704653</v>
      </c>
      <c r="DD492" s="15">
        <f ca="1">(BW492*DCF!I$46-DCF!I$5*MAX(BW492*DCF!I$46,0)-MAX(BW492-BV492,0)/Inputs!$B$24)*DCF!I$6</f>
        <v>-333.50103793372028</v>
      </c>
      <c r="DE492" s="15">
        <f ca="1">(BX492*DCF!J$46-DCF!J$5*MAX(BX492*DCF!J$46,0)-MAX(BX492-BW492,0)/Inputs!$B$24)*DCF!J$6</f>
        <v>-288.1048012060275</v>
      </c>
      <c r="DF492" s="15">
        <f ca="1">(BY492*DCF!K$46-DCF!K$5*MAX(BY492*DCF!K$46,0)-MAX(BY492-BX492,0)/Inputs!$B$24)*DCF!K$6</f>
        <v>-1288.3893656038892</v>
      </c>
      <c r="DG492" s="15">
        <f ca="1">(BZ492*DCF!L$46-DCF!L$5*MAX(BZ492*DCF!L$46,0)-MAX(BZ492-BY492,0)/Inputs!$B$24)*DCF!L$6</f>
        <v>104.55349857604642</v>
      </c>
      <c r="DH492" s="15">
        <f ca="1">(CA492*DCF!M$46-DCF!M$5*MAX(CA492*DCF!M$46,0)-MAX(CA492-BZ492,0)/Inputs!$B$24)*DCF!M$6</f>
        <v>263.29216801078547</v>
      </c>
      <c r="DI492" s="15">
        <f ca="1">SUM(CB492:CL492)+BE492*DCF!M$10*(1+Inputs!$B$30)*(1-Inputs!$B$33)*(1-Inputs!$B$30/Inputs!$B$31)/(Inputs!$B$29-Inputs!$B$30)*DCF!M$6</f>
        <v>101622.84865244656</v>
      </c>
      <c r="DJ492" s="15">
        <f ca="1">SUM(CM492:CW492)+BP492*DCF!M$28*(1+Inputs!$B$30)*(1-Inputs!$B$33)*(1-Inputs!$B$30/Inputs!$B$31)/(Inputs!$B$29-Inputs!$B$30)*DCF!M$6</f>
        <v>416215.58383530122</v>
      </c>
      <c r="DK492" s="15">
        <f ca="1">SUM(CX492:DH492)+CA492*DCF!M$46*(1+Inputs!$B$30)*(1-Inputs!$B$33)*(1-Inputs!$B$30/Inputs!$B$31)/(Inputs!$B$29-Inputs!$B$30)*DCF!M$6</f>
        <v>55793.374463389249</v>
      </c>
      <c r="DM492" s="15">
        <f ca="1">DI492+DJ492+DK492+Inputs!$B$34+Inputs!$B$36-Inputs!$B$35</f>
        <v>650482.80695113703</v>
      </c>
    </row>
    <row r="493" spans="1:117" x14ac:dyDescent="0.75">
      <c r="A493" s="11">
        <v>480</v>
      </c>
      <c r="C493" s="23">
        <f t="shared" ca="1" si="287"/>
        <v>-5.8417886254628064E-2</v>
      </c>
      <c r="D493" s="23">
        <f t="shared" ca="1" si="287"/>
        <v>1.1648508892942884</v>
      </c>
      <c r="E493" s="23">
        <f t="shared" ca="1" si="287"/>
        <v>-0.17558863114975706</v>
      </c>
      <c r="F493" s="23">
        <f t="shared" ca="1" si="287"/>
        <v>-8.8148783311472162E-2</v>
      </c>
      <c r="G493" s="23">
        <f t="shared" ca="1" si="287"/>
        <v>0.15418521485232514</v>
      </c>
      <c r="H493" s="23">
        <f t="shared" ca="1" si="287"/>
        <v>-0.86643866331980457</v>
      </c>
      <c r="I493" s="23">
        <f t="shared" ca="1" si="287"/>
        <v>0.30968119533456051</v>
      </c>
      <c r="J493" s="23">
        <f t="shared" ca="1" si="287"/>
        <v>-1.6374652814856732</v>
      </c>
      <c r="K493" s="23">
        <f t="shared" ca="1" si="287"/>
        <v>-0.22958154617942</v>
      </c>
      <c r="L493" s="23">
        <f t="shared" ca="1" si="287"/>
        <v>0.79898422591526264</v>
      </c>
      <c r="M493" s="23">
        <f t="shared" ca="1" si="287"/>
        <v>1.0912410443562486</v>
      </c>
      <c r="N493" s="23">
        <f ca="1">SQRT(Inputs!$B$38)*C493+SQRT(1-Inputs!$B$38)*_xlfn.NORM.S.INV(RAND())</f>
        <v>0.88722455759728724</v>
      </c>
      <c r="O493" s="23">
        <f ca="1">SQRT(Inputs!$B$38)*D493+SQRT(1-Inputs!$B$38)*_xlfn.NORM.S.INV(RAND())</f>
        <v>1.148221072095772</v>
      </c>
      <c r="P493" s="23">
        <f ca="1">SQRT(Inputs!$B$38)*E493+SQRT(1-Inputs!$B$38)*_xlfn.NORM.S.INV(RAND())</f>
        <v>-1.5460135903088734</v>
      </c>
      <c r="Q493" s="23">
        <f ca="1">SQRT(Inputs!$B$38)*F493+SQRT(1-Inputs!$B$38)*_xlfn.NORM.S.INV(RAND())</f>
        <v>-0.27508623249018843</v>
      </c>
      <c r="R493" s="23">
        <f ca="1">SQRT(Inputs!$B$38)*G493+SQRT(1-Inputs!$B$38)*_xlfn.NORM.S.INV(RAND())</f>
        <v>0.39756606019399005</v>
      </c>
      <c r="S493" s="23">
        <f ca="1">SQRT(Inputs!$B$38)*H493+SQRT(1-Inputs!$B$38)*_xlfn.NORM.S.INV(RAND())</f>
        <v>-0.19500001463826028</v>
      </c>
      <c r="T493" s="23">
        <f ca="1">SQRT(Inputs!$B$38)*I493+SQRT(1-Inputs!$B$38)*_xlfn.NORM.S.INV(RAND())</f>
        <v>-0.16445589305844741</v>
      </c>
      <c r="U493" s="23">
        <f ca="1">SQRT(Inputs!$B$38)*J493+SQRT(1-Inputs!$B$38)*_xlfn.NORM.S.INV(RAND())</f>
        <v>-0.21562089578679544</v>
      </c>
      <c r="V493" s="23">
        <f ca="1">SQRT(Inputs!$B$38)*K493+SQRT(1-Inputs!$B$38)*_xlfn.NORM.S.INV(RAND())</f>
        <v>-0.25165304760721396</v>
      </c>
      <c r="W493" s="23">
        <f ca="1">SQRT(Inputs!$B$38)*L493+SQRT(1-Inputs!$B$38)*_xlfn.NORM.S.INV(RAND())</f>
        <v>1.4788809440447761</v>
      </c>
      <c r="X493" s="23">
        <f ca="1">SQRT(Inputs!$B$38)*M493+SQRT(1-Inputs!$B$38)*_xlfn.NORM.S.INV(RAND())</f>
        <v>-2.3985323121090474E-2</v>
      </c>
      <c r="Y493" s="23">
        <f ca="1">SQRT(Inputs!$B$38)*C493+SQRT(1-Inputs!$B$38)*_xlfn.NORM.S.INV(RAND())</f>
        <v>-1.0955205735683446</v>
      </c>
      <c r="Z493" s="23">
        <f ca="1">SQRT(Inputs!$B$38)*D493+SQRT(1-Inputs!$B$38)*_xlfn.NORM.S.INV(RAND())</f>
        <v>0.22513988069490404</v>
      </c>
      <c r="AA493" s="23">
        <f ca="1">SQRT(Inputs!$B$38)*E493+SQRT(1-Inputs!$B$38)*_xlfn.NORM.S.INV(RAND())</f>
        <v>-0.15282483497151739</v>
      </c>
      <c r="AB493" s="23">
        <f ca="1">SQRT(Inputs!$B$38)*F493+SQRT(1-Inputs!$B$38)*_xlfn.NORM.S.INV(RAND())</f>
        <v>-1.4487932318873424</v>
      </c>
      <c r="AC493" s="23">
        <f ca="1">SQRT(Inputs!$B$38)*G493+SQRT(1-Inputs!$B$38)*_xlfn.NORM.S.INV(RAND())</f>
        <v>-0.10212967180339334</v>
      </c>
      <c r="AD493" s="23">
        <f ca="1">SQRT(Inputs!$B$38)*H493+SQRT(1-Inputs!$B$38)*_xlfn.NORM.S.INV(RAND())</f>
        <v>-0.58810188337060354</v>
      </c>
      <c r="AE493" s="23">
        <f ca="1">SQRT(Inputs!$B$38)*I493+SQRT(1-Inputs!$B$38)*_xlfn.NORM.S.INV(RAND())</f>
        <v>-0.13246820461698991</v>
      </c>
      <c r="AF493" s="23">
        <f ca="1">SQRT(Inputs!$B$38)*J493+SQRT(1-Inputs!$B$38)*_xlfn.NORM.S.INV(RAND())</f>
        <v>1.1363260712124679</v>
      </c>
      <c r="AG493" s="23">
        <f ca="1">SQRT(Inputs!$B$38)*K493+SQRT(1-Inputs!$B$38)*_xlfn.NORM.S.INV(RAND())</f>
        <v>-1.2239376390328318</v>
      </c>
      <c r="AH493" s="23">
        <f ca="1">SQRT(Inputs!$B$38)*L493+SQRT(1-Inputs!$B$38)*_xlfn.NORM.S.INV(RAND())</f>
        <v>3.9348795674422676E-2</v>
      </c>
      <c r="AI493" s="23">
        <f ca="1">SQRT(Inputs!$B$38)*M493+SQRT(1-Inputs!$B$38)*_xlfn.NORM.S.INV(RAND())</f>
        <v>2.1806844293877217</v>
      </c>
      <c r="AJ493" s="23">
        <f ca="1">SQRT(Inputs!$B$38)*C493+SQRT(1-Inputs!$B$38)*_xlfn.NORM.S.INV(RAND())</f>
        <v>-1.3454165738796753</v>
      </c>
      <c r="AK493" s="23">
        <f ca="1">SQRT(Inputs!$B$38)*D493+SQRT(1-Inputs!$B$38)*_xlfn.NORM.S.INV(RAND())</f>
        <v>0.70242534911795995</v>
      </c>
      <c r="AL493" s="23">
        <f ca="1">SQRT(Inputs!$B$38)*E493+SQRT(1-Inputs!$B$38)*_xlfn.NORM.S.INV(RAND())</f>
        <v>8.6213273017211309E-2</v>
      </c>
      <c r="AM493" s="23">
        <f ca="1">SQRT(Inputs!$B$38)*F493+SQRT(1-Inputs!$B$38)*_xlfn.NORM.S.INV(RAND())</f>
        <v>-0.36213765567135903</v>
      </c>
      <c r="AN493" s="23">
        <f ca="1">SQRT(Inputs!$B$38)*G493+SQRT(1-Inputs!$B$38)*_xlfn.NORM.S.INV(RAND())</f>
        <v>0.12782253076708761</v>
      </c>
      <c r="AO493" s="23">
        <f ca="1">SQRT(Inputs!$B$38)*H493+SQRT(1-Inputs!$B$38)*_xlfn.NORM.S.INV(RAND())</f>
        <v>-0.94906407536833159</v>
      </c>
      <c r="AP493" s="23">
        <f ca="1">SQRT(Inputs!$B$38)*I493+SQRT(1-Inputs!$B$38)*_xlfn.NORM.S.INV(RAND())</f>
        <v>-0.58985880948108249</v>
      </c>
      <c r="AQ493" s="23">
        <f ca="1">SQRT(Inputs!$B$38)*J493+SQRT(1-Inputs!$B$38)*_xlfn.NORM.S.INV(RAND())</f>
        <v>-0.54340930978117163</v>
      </c>
      <c r="AR493" s="23">
        <f ca="1">SQRT(Inputs!$B$38)*K493+SQRT(1-Inputs!$B$38)*_xlfn.NORM.S.INV(RAND())</f>
        <v>-0.66074214251457941</v>
      </c>
      <c r="AS493" s="23">
        <f ca="1">SQRT(Inputs!$B$38)*L493+SQRT(1-Inputs!$B$38)*_xlfn.NORM.S.INV(RAND())</f>
        <v>1.0759338414646531</v>
      </c>
      <c r="AT493" s="23">
        <f ca="1">SQRT(Inputs!$B$38)*M493+SQRT(1-Inputs!$B$38)*_xlfn.NORM.S.INV(RAND())</f>
        <v>0.71067600235816175</v>
      </c>
      <c r="AU493" s="15">
        <f ca="1">Inputs!$B$6*EXP($B$8-0.5*C$5^2+C$5*N493)</f>
        <v>5728.6213795009153</v>
      </c>
      <c r="AV493" s="15">
        <f t="shared" ca="1" si="255"/>
        <v>8255.527967847107</v>
      </c>
      <c r="AW493" s="15">
        <f t="shared" ca="1" si="256"/>
        <v>8171.4840902421183</v>
      </c>
      <c r="AX493" s="15">
        <f t="shared" ca="1" si="257"/>
        <v>9639.5188595535874</v>
      </c>
      <c r="AY493" s="15">
        <f t="shared" ca="1" si="258"/>
        <v>12340.351398911167</v>
      </c>
      <c r="AZ493" s="15">
        <f t="shared" ca="1" si="259"/>
        <v>14771.950548623008</v>
      </c>
      <c r="BA493" s="15">
        <f t="shared" ca="1" si="260"/>
        <v>17768.611584248152</v>
      </c>
      <c r="BB493" s="15">
        <f t="shared" ca="1" si="261"/>
        <v>21289.279325930576</v>
      </c>
      <c r="BC493" s="15">
        <f t="shared" ca="1" si="262"/>
        <v>25448.191119526313</v>
      </c>
      <c r="BD493" s="15">
        <f t="shared" ca="1" si="263"/>
        <v>35801.415935270306</v>
      </c>
      <c r="BE493" s="15">
        <f t="shared" ca="1" si="264"/>
        <v>43774.310549649737</v>
      </c>
      <c r="BF493" s="15">
        <f ca="1">Inputs!$B$13*EXP($B$9-0.5*C$6^2+C$6*Y493)</f>
        <v>11130.950135569212</v>
      </c>
      <c r="BG493" s="15">
        <f t="shared" ca="1" si="265"/>
        <v>14128.119079493932</v>
      </c>
      <c r="BH493" s="15">
        <f t="shared" ca="1" si="266"/>
        <v>16829.920373770794</v>
      </c>
      <c r="BI493" s="15">
        <f t="shared" ca="1" si="267"/>
        <v>16484.290748838182</v>
      </c>
      <c r="BJ493" s="15">
        <f t="shared" ca="1" si="268"/>
        <v>19913.343207664235</v>
      </c>
      <c r="BK493" s="15">
        <f t="shared" ca="1" si="269"/>
        <v>22559.337443740802</v>
      </c>
      <c r="BL493" s="15">
        <f t="shared" ca="1" si="270"/>
        <v>27239.767934783653</v>
      </c>
      <c r="BM493" s="15">
        <f t="shared" ca="1" si="271"/>
        <v>38560.075509478571</v>
      </c>
      <c r="BN493" s="15">
        <f t="shared" ca="1" si="272"/>
        <v>40954.355031304258</v>
      </c>
      <c r="BO493" s="15">
        <f t="shared" ca="1" si="273"/>
        <v>50621.118129116512</v>
      </c>
      <c r="BP493" s="15">
        <f t="shared" ca="1" si="274"/>
        <v>79766.780245210015</v>
      </c>
      <c r="BQ493" s="15">
        <f ca="1">Inputs!$B$20*EXP($B$10-0.5*C$7^2+C$7*AJ493)</f>
        <v>2661.7330665756772</v>
      </c>
      <c r="BR493" s="15">
        <f t="shared" ca="1" si="275"/>
        <v>4514.232612509888</v>
      </c>
      <c r="BS493" s="15">
        <f t="shared" ca="1" si="276"/>
        <v>6336.7321773773292</v>
      </c>
      <c r="BT493" s="15">
        <f t="shared" ca="1" si="277"/>
        <v>7945.1666196488513</v>
      </c>
      <c r="BU493" s="15">
        <f t="shared" ca="1" si="278"/>
        <v>11356.932098384241</v>
      </c>
      <c r="BV493" s="15">
        <f t="shared" ca="1" si="279"/>
        <v>12758.986968643789</v>
      </c>
      <c r="BW493" s="15">
        <f t="shared" ca="1" si="280"/>
        <v>15714.833324596846</v>
      </c>
      <c r="BX493" s="15">
        <f t="shared" ca="1" si="281"/>
        <v>19711.075143621012</v>
      </c>
      <c r="BY493" s="15">
        <f t="shared" ca="1" si="282"/>
        <v>24338.80126579733</v>
      </c>
      <c r="BZ493" s="15">
        <f t="shared" ca="1" si="283"/>
        <v>41619.860922356667</v>
      </c>
      <c r="CA493" s="15">
        <f t="shared" ca="1" si="284"/>
        <v>66332.928378528362</v>
      </c>
      <c r="CB493" s="15">
        <f ca="1">(AU493*DCF!C$10-DCF!C$5*MAX(AU493*DCF!C$10,0)-MAX(AU493-Inputs!$B$6,0)/Inputs!$B$10)*DCF!C$6</f>
        <v>1037.6098636202901</v>
      </c>
      <c r="CC493" s="15">
        <f ca="1">(AV493*DCF!D$10-DCF!D$5*MAX(AV493*DCF!D$10,0)-MAX(AV493-AU493,0)/Inputs!$B$10)*DCF!D$6</f>
        <v>1396.1089750719104</v>
      </c>
      <c r="CD493" s="15">
        <f ca="1">(AW493*DCF!E$10-DCF!E$5*MAX(AW493*DCF!E$10,0)-MAX(AW493-AV493,0)/Inputs!$B$10)*DCF!E$6</f>
        <v>1886.6655973580378</v>
      </c>
      <c r="CE493" s="15">
        <f ca="1">(AX493*DCF!F$10-DCF!F$5*MAX(AX493*DCF!F$10,0)-MAX(AX493-AW493,0)/Inputs!$B$10)*DCF!F$6</f>
        <v>1798.8299660578459</v>
      </c>
      <c r="CF493" s="15">
        <f ca="1">(AY493*DCF!G$10-DCF!G$5*MAX(AY493*DCF!G$10,0)-MAX(AY493-AX493,0)/Inputs!$B$10)*DCF!G$6</f>
        <v>2023.4574442801431</v>
      </c>
      <c r="CG493" s="15">
        <f ca="1">(AZ493*DCF!H$10-DCF!H$5*MAX(AZ493*DCF!H$10,0)-MAX(AZ493-AY493,0)/Inputs!$B$10)*DCF!H$6</f>
        <v>2436.2107734583537</v>
      </c>
      <c r="CH493" s="15">
        <f ca="1">(BA493*DCF!I$10-DCF!I$5*MAX(BA493*DCF!I$10,0)-MAX(BA493-AZ493,0)/Inputs!$B$10)*DCF!I$6</f>
        <v>2754.1197321606928</v>
      </c>
      <c r="CI493" s="15">
        <f ca="1">(BB493*DCF!J$10-DCF!J$5*MAX(BB493*DCF!J$10,0)-MAX(BB493-BA493,0)/Inputs!$B$10)*DCF!J$6</f>
        <v>3119.7905500585312</v>
      </c>
      <c r="CJ493" s="15">
        <f ca="1">(BC493*DCF!K$10-DCF!K$5*MAX(BC493*DCF!K$10,0)-MAX(BC493-BB493,0)/Inputs!$B$10)*DCF!K$6</f>
        <v>3514.565729110036</v>
      </c>
      <c r="CK493" s="15">
        <f ca="1">(BD493*DCF!L$10-DCF!L$5*MAX(BD493*DCF!L$10,0)-MAX(BD493-BC493,0)/Inputs!$B$10)*DCF!L$6</f>
        <v>4060.694719593324</v>
      </c>
      <c r="CL493" s="15">
        <f ca="1">(BE493*DCF!M$10-DCF!M$5*MAX(BE493*DCF!M$10,0)-MAX(BE493-BD493,0)/Inputs!$B$10)*DCF!M$6</f>
        <v>5224.673946199272</v>
      </c>
      <c r="CM493" s="15">
        <f ca="1">(BF493*DCF!C$28-DCF!C$5*MAX(BF493*DCF!C$28,0)-MAX(BF493-Inputs!$B$13,0)/Inputs!$B$17)*DCF!C$6</f>
        <v>3397.0929831800368</v>
      </c>
      <c r="CN493" s="15">
        <f ca="1">(BG493*DCF!D$28-DCF!D$5*MAX(BG493*DCF!D$28,0)-MAX(BG493-BF493,0)/Inputs!$B$17)*DCF!D$6</f>
        <v>3521.6233623645762</v>
      </c>
      <c r="CO493" s="15">
        <f ca="1">(BH493*DCF!E$28-DCF!E$5*MAX(BH493*DCF!E$28,0)-MAX(BH493-BG493,0)/Inputs!$B$17)*DCF!E$6</f>
        <v>4234.0452854817813</v>
      </c>
      <c r="CP493" s="15">
        <f ca="1">(BI493*DCF!F$28-DCF!F$5*MAX(BI493*DCF!F$28,0)-MAX(BI493-BH493,0)/Inputs!$B$17)*DCF!F$6</f>
        <v>4475.0507278738914</v>
      </c>
      <c r="CQ493" s="15">
        <f ca="1">(BJ493*DCF!G$28-DCF!G$5*MAX(BJ493*DCF!G$28,0)-MAX(BJ493-BI493,0)/Inputs!$B$17)*DCF!G$6</f>
        <v>4589.9352286555786</v>
      </c>
      <c r="CR493" s="15">
        <f ca="1">(BK493*DCF!H$28-DCF!H$5*MAX(BK493*DCF!H$28,0)-MAX(BK493-BJ493,0)/Inputs!$B$17)*DCF!H$6</f>
        <v>5168.0597925826141</v>
      </c>
      <c r="CS493" s="15">
        <f ca="1">(BL493*DCF!I$28-DCF!I$5*MAX(BL493*DCF!I$28,0)-MAX(BL493-BK493,0)/Inputs!$B$17)*DCF!I$6</f>
        <v>5733.7288952193121</v>
      </c>
      <c r="CT493" s="15">
        <f ca="1">(BM493*DCF!J$28-DCF!J$5*MAX(BM493*DCF!J$28,0)-MAX(BM493-BL493,0)/Inputs!$B$17)*DCF!J$6</f>
        <v>7101.1176475078692</v>
      </c>
      <c r="CU493" s="15">
        <f ca="1">(BN493*DCF!K$28-DCF!K$5*MAX(BN493*DCF!K$28,0)-MAX(BN493-BM493,0)/Inputs!$B$17)*DCF!K$6</f>
        <v>8355.605751078172</v>
      </c>
      <c r="CV493" s="15">
        <f ca="1">(BO493*DCF!L$28-DCF!L$5*MAX(BO493*DCF!L$28,0)-MAX(BO493-BN493,0)/Inputs!$B$17)*DCF!L$6</f>
        <v>9006.1652339223965</v>
      </c>
      <c r="CW493" s="15">
        <f ca="1">(BP493*DCF!M$28-DCF!M$5*MAX(BP493*DCF!M$28,0)-MAX(BP493-BO493,0)/Inputs!$B$17)*DCF!M$6</f>
        <v>11961.625202809984</v>
      </c>
      <c r="CX493" s="15">
        <f ca="1">(BQ493*DCF!C$46-DCF!C$5*MAX(BQ493*DCF!C$46,0)-MAX(BQ493-Inputs!$B$20,0)/Inputs!$B$24)*DCF!C$6</f>
        <v>-614.71895301978691</v>
      </c>
      <c r="CY493" s="15">
        <f ca="1">(BR493*DCF!D$46-DCF!D$5*MAX(BR493*DCF!D$46,0)-MAX(BR493-BQ493,0)/Inputs!$B$24)*DCF!D$6</f>
        <v>-1560.9204127978351</v>
      </c>
      <c r="CZ493" s="15">
        <f ca="1">(BS493*DCF!E$46-DCF!E$5*MAX(BS493*DCF!E$46,0)-MAX(BS493-BR493,0)/Inputs!$B$24)*DCF!E$6</f>
        <v>-1467.7087689046559</v>
      </c>
      <c r="DA493" s="15">
        <f ca="1">(BT493*DCF!F$46-DCF!F$5*MAX(BT493*DCF!F$46,0)-MAX(BT493-BS493,0)/Inputs!$B$24)*DCF!F$6</f>
        <v>-1164.2990933406259</v>
      </c>
      <c r="DB493" s="15">
        <f ca="1">(BU493*DCF!G$46-DCF!G$5*MAX(BU493*DCF!G$46,0)-MAX(BU493-BT493,0)/Inputs!$B$24)*DCF!G$6</f>
        <v>-1529.675256023095</v>
      </c>
      <c r="DC493" s="15">
        <f ca="1">(BV493*DCF!H$46-DCF!H$5*MAX(BV493*DCF!H$46,0)-MAX(BV493-BU493,0)/Inputs!$B$24)*DCF!H$6</f>
        <v>-435.67996040043721</v>
      </c>
      <c r="DD493" s="15">
        <f ca="1">(BW493*DCF!I$46-DCF!I$5*MAX(BW493*DCF!I$46,0)-MAX(BW493-BV493,0)/Inputs!$B$24)*DCF!I$6</f>
        <v>-485.56897400625672</v>
      </c>
      <c r="DE493" s="15">
        <f ca="1">(BX493*DCF!J$46-DCF!J$5*MAX(BX493*DCF!J$46,0)-MAX(BX493-BW493,0)/Inputs!$B$24)*DCF!J$6</f>
        <v>-232.91296244064733</v>
      </c>
      <c r="DF493" s="15">
        <f ca="1">(BY493*DCF!K$46-DCF!K$5*MAX(BY493*DCF!K$46,0)-MAX(BY493-BX493,0)/Inputs!$B$24)*DCF!K$6</f>
        <v>256.64384427687816</v>
      </c>
      <c r="DG493" s="15">
        <f ca="1">(BZ493*DCF!L$46-DCF!L$5*MAX(BZ493*DCF!L$46,0)-MAX(BZ493-BY493,0)/Inputs!$B$24)*DCF!L$6</f>
        <v>-1033.7726338147033</v>
      </c>
      <c r="DH493" s="15">
        <f ca="1">(CA493*DCF!M$46-DCF!M$5*MAX(CA493*DCF!M$46,0)-MAX(CA493-BZ493,0)/Inputs!$B$24)*DCF!M$6</f>
        <v>33.821255173296102</v>
      </c>
      <c r="DI493" s="15">
        <f ca="1">SUM(CB493:CL493)+BE493*DCF!M$10*(1+Inputs!$B$30)*(1-Inputs!$B$33)*(1-Inputs!$B$30/Inputs!$B$31)/(Inputs!$B$29-Inputs!$B$30)*DCF!M$6</f>
        <v>151077.21241197473</v>
      </c>
      <c r="DJ493" s="15">
        <f ca="1">SUM(CM493:CW493)+BP493*DCF!M$28*(1+Inputs!$B$30)*(1-Inputs!$B$33)*(1-Inputs!$B$30/Inputs!$B$31)/(Inputs!$B$29-Inputs!$B$30)*DCF!M$6</f>
        <v>363533.38908252883</v>
      </c>
      <c r="DK493" s="15">
        <f ca="1">SUM(CX493:DH493)+CA493*DCF!M$46*(1+Inputs!$B$30)*(1-Inputs!$B$33)*(1-Inputs!$B$30/Inputs!$B$31)/(Inputs!$B$29-Inputs!$B$30)*DCF!M$6</f>
        <v>94323.772995598876</v>
      </c>
      <c r="DM493" s="15">
        <f ca="1">DI493+DJ493+DK493+Inputs!$B$34+Inputs!$B$36-Inputs!$B$35</f>
        <v>685785.3744901024</v>
      </c>
    </row>
    <row r="494" spans="1:117" x14ac:dyDescent="0.75">
      <c r="A494" s="11">
        <v>481</v>
      </c>
      <c r="C494" s="23">
        <f t="shared" ref="C494:M503" ca="1" si="288">_xlfn.NORM.S.INV(RAND())</f>
        <v>-8.6042605423773802E-2</v>
      </c>
      <c r="D494" s="23">
        <f t="shared" ca="1" si="288"/>
        <v>0.43043865284844152</v>
      </c>
      <c r="E494" s="23">
        <f t="shared" ca="1" si="288"/>
        <v>0.70292262166473807</v>
      </c>
      <c r="F494" s="23">
        <f t="shared" ca="1" si="288"/>
        <v>-0.34476758567695648</v>
      </c>
      <c r="G494" s="23">
        <f t="shared" ca="1" si="288"/>
        <v>2.2061513377478019</v>
      </c>
      <c r="H494" s="23">
        <f t="shared" ca="1" si="288"/>
        <v>1.636694111865187</v>
      </c>
      <c r="I494" s="23">
        <f t="shared" ca="1" si="288"/>
        <v>1.2742138613296459</v>
      </c>
      <c r="J494" s="23">
        <f t="shared" ca="1" si="288"/>
        <v>0.6054540253028915</v>
      </c>
      <c r="K494" s="23">
        <f t="shared" ca="1" si="288"/>
        <v>-1.2241819747861002</v>
      </c>
      <c r="L494" s="23">
        <f t="shared" ca="1" si="288"/>
        <v>-1.068309458823558</v>
      </c>
      <c r="M494" s="23">
        <f t="shared" ca="1" si="288"/>
        <v>0.56226974635058502</v>
      </c>
      <c r="N494" s="23">
        <f ca="1">SQRT(Inputs!$B$38)*C494+SQRT(1-Inputs!$B$38)*_xlfn.NORM.S.INV(RAND())</f>
        <v>-0.61940461089803411</v>
      </c>
      <c r="O494" s="23">
        <f ca="1">SQRT(Inputs!$B$38)*D494+SQRT(1-Inputs!$B$38)*_xlfn.NORM.S.INV(RAND())</f>
        <v>-6.2666562311302021E-2</v>
      </c>
      <c r="P494" s="23">
        <f ca="1">SQRT(Inputs!$B$38)*E494+SQRT(1-Inputs!$B$38)*_xlfn.NORM.S.INV(RAND())</f>
        <v>0.70087854245551817</v>
      </c>
      <c r="Q494" s="23">
        <f ca="1">SQRT(Inputs!$B$38)*F494+SQRT(1-Inputs!$B$38)*_xlfn.NORM.S.INV(RAND())</f>
        <v>-1.2558484453181038</v>
      </c>
      <c r="R494" s="23">
        <f ca="1">SQRT(Inputs!$B$38)*G494+SQRT(1-Inputs!$B$38)*_xlfn.NORM.S.INV(RAND())</f>
        <v>1.4256529631290262</v>
      </c>
      <c r="S494" s="23">
        <f ca="1">SQRT(Inputs!$B$38)*H494+SQRT(1-Inputs!$B$38)*_xlfn.NORM.S.INV(RAND())</f>
        <v>1.0513866066182238</v>
      </c>
      <c r="T494" s="23">
        <f ca="1">SQRT(Inputs!$B$38)*I494+SQRT(1-Inputs!$B$38)*_xlfn.NORM.S.INV(RAND())</f>
        <v>-0.86766043444120755</v>
      </c>
      <c r="U494" s="23">
        <f ca="1">SQRT(Inputs!$B$38)*J494+SQRT(1-Inputs!$B$38)*_xlfn.NORM.S.INV(RAND())</f>
        <v>1.3075309806139075</v>
      </c>
      <c r="V494" s="23">
        <f ca="1">SQRT(Inputs!$B$38)*K494+SQRT(1-Inputs!$B$38)*_xlfn.NORM.S.INV(RAND())</f>
        <v>-1.0711669728883868</v>
      </c>
      <c r="W494" s="23">
        <f ca="1">SQRT(Inputs!$B$38)*L494+SQRT(1-Inputs!$B$38)*_xlfn.NORM.S.INV(RAND())</f>
        <v>-0.11677005850647287</v>
      </c>
      <c r="X494" s="23">
        <f ca="1">SQRT(Inputs!$B$38)*M494+SQRT(1-Inputs!$B$38)*_xlfn.NORM.S.INV(RAND())</f>
        <v>0.40366429732667258</v>
      </c>
      <c r="Y494" s="23">
        <f ca="1">SQRT(Inputs!$B$38)*C494+SQRT(1-Inputs!$B$38)*_xlfn.NORM.S.INV(RAND())</f>
        <v>-0.78287696608061919</v>
      </c>
      <c r="Z494" s="23">
        <f ca="1">SQRT(Inputs!$B$38)*D494+SQRT(1-Inputs!$B$38)*_xlfn.NORM.S.INV(RAND())</f>
        <v>3.5965254792863832E-2</v>
      </c>
      <c r="AA494" s="23">
        <f ca="1">SQRT(Inputs!$B$38)*E494+SQRT(1-Inputs!$B$38)*_xlfn.NORM.S.INV(RAND())</f>
        <v>-0.5120190297451227</v>
      </c>
      <c r="AB494" s="23">
        <f ca="1">SQRT(Inputs!$B$38)*F494+SQRT(1-Inputs!$B$38)*_xlfn.NORM.S.INV(RAND())</f>
        <v>0.46831303792963996</v>
      </c>
      <c r="AC494" s="23">
        <f ca="1">SQRT(Inputs!$B$38)*G494+SQRT(1-Inputs!$B$38)*_xlfn.NORM.S.INV(RAND())</f>
        <v>1.8560748452404607</v>
      </c>
      <c r="AD494" s="23">
        <f ca="1">SQRT(Inputs!$B$38)*H494+SQRT(1-Inputs!$B$38)*_xlfn.NORM.S.INV(RAND())</f>
        <v>2.5085837902412145E-2</v>
      </c>
      <c r="AE494" s="23">
        <f ca="1">SQRT(Inputs!$B$38)*I494+SQRT(1-Inputs!$B$38)*_xlfn.NORM.S.INV(RAND())</f>
        <v>1.3649381833153416</v>
      </c>
      <c r="AF494" s="23">
        <f ca="1">SQRT(Inputs!$B$38)*J494+SQRT(1-Inputs!$B$38)*_xlfn.NORM.S.INV(RAND())</f>
        <v>-0.45145619555430566</v>
      </c>
      <c r="AG494" s="23">
        <f ca="1">SQRT(Inputs!$B$38)*K494+SQRT(1-Inputs!$B$38)*_xlfn.NORM.S.INV(RAND())</f>
        <v>-1.6273162778420553</v>
      </c>
      <c r="AH494" s="23">
        <f ca="1">SQRT(Inputs!$B$38)*L494+SQRT(1-Inputs!$B$38)*_xlfn.NORM.S.INV(RAND())</f>
        <v>-0.64964669131149788</v>
      </c>
      <c r="AI494" s="23">
        <f ca="1">SQRT(Inputs!$B$38)*M494+SQRT(1-Inputs!$B$38)*_xlfn.NORM.S.INV(RAND())</f>
        <v>1.0962548249426813</v>
      </c>
      <c r="AJ494" s="23">
        <f ca="1">SQRT(Inputs!$B$38)*C494+SQRT(1-Inputs!$B$38)*_xlfn.NORM.S.INV(RAND())</f>
        <v>-0.4469723384424244</v>
      </c>
      <c r="AK494" s="23">
        <f ca="1">SQRT(Inputs!$B$38)*D494+SQRT(1-Inputs!$B$38)*_xlfn.NORM.S.INV(RAND())</f>
        <v>0.20595825115997957</v>
      </c>
      <c r="AL494" s="23">
        <f ca="1">SQRT(Inputs!$B$38)*E494+SQRT(1-Inputs!$B$38)*_xlfn.NORM.S.INV(RAND())</f>
        <v>0.7413074964634625</v>
      </c>
      <c r="AM494" s="23">
        <f ca="1">SQRT(Inputs!$B$38)*F494+SQRT(1-Inputs!$B$38)*_xlfn.NORM.S.INV(RAND())</f>
        <v>-0.45414558141783068</v>
      </c>
      <c r="AN494" s="23">
        <f ca="1">SQRT(Inputs!$B$38)*G494+SQRT(1-Inputs!$B$38)*_xlfn.NORM.S.INV(RAND())</f>
        <v>1.0777359077860593</v>
      </c>
      <c r="AO494" s="23">
        <f ca="1">SQRT(Inputs!$B$38)*H494+SQRT(1-Inputs!$B$38)*_xlfn.NORM.S.INV(RAND())</f>
        <v>0.42195718744783323</v>
      </c>
      <c r="AP494" s="23">
        <f ca="1">SQRT(Inputs!$B$38)*I494+SQRT(1-Inputs!$B$38)*_xlfn.NORM.S.INV(RAND())</f>
        <v>0.62950459759589072</v>
      </c>
      <c r="AQ494" s="23">
        <f ca="1">SQRT(Inputs!$B$38)*J494+SQRT(1-Inputs!$B$38)*_xlfn.NORM.S.INV(RAND())</f>
        <v>9.7847358222097419E-2</v>
      </c>
      <c r="AR494" s="23">
        <f ca="1">SQRT(Inputs!$B$38)*K494+SQRT(1-Inputs!$B$38)*_xlfn.NORM.S.INV(RAND())</f>
        <v>-0.20418353912834097</v>
      </c>
      <c r="AS494" s="23">
        <f ca="1">SQRT(Inputs!$B$38)*L494+SQRT(1-Inputs!$B$38)*_xlfn.NORM.S.INV(RAND())</f>
        <v>-0.74494026141319958</v>
      </c>
      <c r="AT494" s="23">
        <f ca="1">SQRT(Inputs!$B$38)*M494+SQRT(1-Inputs!$B$38)*_xlfn.NORM.S.INV(RAND())</f>
        <v>0.96796720850696749</v>
      </c>
      <c r="AU494" s="15">
        <f ca="1">Inputs!$B$6*EXP($B$8-0.5*C$5^2+C$5*N494)</f>
        <v>4488.8305352799944</v>
      </c>
      <c r="AV494" s="15">
        <f t="shared" ca="1" si="255"/>
        <v>5413.85332798939</v>
      </c>
      <c r="AW494" s="15">
        <f t="shared" ca="1" si="256"/>
        <v>7255.7338768417812</v>
      </c>
      <c r="AX494" s="15">
        <f t="shared" ca="1" si="257"/>
        <v>7572.1968104842217</v>
      </c>
      <c r="AY494" s="15">
        <f t="shared" ca="1" si="258"/>
        <v>10930.474114387644</v>
      </c>
      <c r="AZ494" s="15">
        <f t="shared" ca="1" si="259"/>
        <v>15009.175390070519</v>
      </c>
      <c r="BA494" s="15">
        <f t="shared" ca="1" si="260"/>
        <v>16772.957051984595</v>
      </c>
      <c r="BB494" s="15">
        <f t="shared" ca="1" si="261"/>
        <v>23409.503390866415</v>
      </c>
      <c r="BC494" s="15">
        <f t="shared" ca="1" si="262"/>
        <v>25854.263412585802</v>
      </c>
      <c r="BD494" s="15">
        <f t="shared" ca="1" si="263"/>
        <v>31329.853449302489</v>
      </c>
      <c r="BE494" s="15">
        <f t="shared" ca="1" si="264"/>
        <v>39828.453706074346</v>
      </c>
      <c r="BF494" s="15">
        <f ca="1">Inputs!$B$13*EXP($B$9-0.5*C$6^2+C$6*Y494)</f>
        <v>11842.685289186815</v>
      </c>
      <c r="BG494" s="15">
        <f t="shared" ca="1" si="265"/>
        <v>14527.066690437508</v>
      </c>
      <c r="BH494" s="15">
        <f t="shared" ca="1" si="266"/>
        <v>16304.314536713135</v>
      </c>
      <c r="BI494" s="15">
        <f t="shared" ca="1" si="267"/>
        <v>21450.744100531829</v>
      </c>
      <c r="BJ494" s="15">
        <f t="shared" ca="1" si="268"/>
        <v>34363.946121842957</v>
      </c>
      <c r="BK494" s="15">
        <f t="shared" ca="1" si="269"/>
        <v>42319.517138587245</v>
      </c>
      <c r="BL494" s="15">
        <f t="shared" ca="1" si="270"/>
        <v>62043.057833457846</v>
      </c>
      <c r="BM494" s="15">
        <f t="shared" ca="1" si="271"/>
        <v>72104.880968392332</v>
      </c>
      <c r="BN494" s="15">
        <f t="shared" ca="1" si="272"/>
        <v>72968.164048489387</v>
      </c>
      <c r="BO494" s="15">
        <f t="shared" ca="1" si="273"/>
        <v>83249.733646734821</v>
      </c>
      <c r="BP494" s="15">
        <f t="shared" ca="1" si="274"/>
        <v>116015.20597692473</v>
      </c>
      <c r="BQ494" s="15">
        <f ca="1">Inputs!$B$20*EXP($B$10-0.5*C$7^2+C$7*AJ494)</f>
        <v>3660.647543120368</v>
      </c>
      <c r="BR494" s="15">
        <f t="shared" ca="1" si="275"/>
        <v>5302.7725075775506</v>
      </c>
      <c r="BS494" s="15">
        <f t="shared" ca="1" si="276"/>
        <v>8984.5170023708633</v>
      </c>
      <c r="BT494" s="15">
        <f t="shared" ca="1" si="277"/>
        <v>10996.386102821629</v>
      </c>
      <c r="BU494" s="15">
        <f t="shared" ca="1" si="278"/>
        <v>19780.203879393252</v>
      </c>
      <c r="BV494" s="15">
        <f t="shared" ca="1" si="279"/>
        <v>30264.587772261566</v>
      </c>
      <c r="BW494" s="15">
        <f t="shared" ca="1" si="280"/>
        <v>48251.399314478593</v>
      </c>
      <c r="BX494" s="15">
        <f t="shared" ca="1" si="281"/>
        <v>68824.225979292605</v>
      </c>
      <c r="BY494" s="15">
        <f t="shared" ca="1" si="282"/>
        <v>92739.818477106208</v>
      </c>
      <c r="BZ494" s="15">
        <f t="shared" ca="1" si="283"/>
        <v>113473.04510436396</v>
      </c>
      <c r="CA494" s="15">
        <f t="shared" ca="1" si="284"/>
        <v>189311.74922349598</v>
      </c>
      <c r="CB494" s="15">
        <f ca="1">(AU494*DCF!C$10-DCF!C$5*MAX(AU494*DCF!C$10,0)-MAX(AU494-Inputs!$B$6,0)/Inputs!$B$10)*DCF!C$6</f>
        <v>1046.4497933209254</v>
      </c>
      <c r="CC494" s="15">
        <f ca="1">(AV494*DCF!D$10-DCF!D$5*MAX(AV494*DCF!D$10,0)-MAX(AV494-AU494,0)/Inputs!$B$10)*DCF!D$6</f>
        <v>1094.0474726091802</v>
      </c>
      <c r="CD494" s="15">
        <f ca="1">(AW494*DCF!E$10-DCF!E$5*MAX(AW494*DCF!E$10,0)-MAX(AW494-AV494,0)/Inputs!$B$10)*DCF!E$6</f>
        <v>1260.3656756357709</v>
      </c>
      <c r="CE494" s="15">
        <f ca="1">(AX494*DCF!F$10-DCF!F$5*MAX(AX494*DCF!F$10,0)-MAX(AX494-AW494,0)/Inputs!$B$10)*DCF!F$6</f>
        <v>1587.1504055909518</v>
      </c>
      <c r="CF494" s="15">
        <f ca="1">(AY494*DCF!G$10-DCF!G$5*MAX(AY494*DCF!G$10,0)-MAX(AY494-AX494,0)/Inputs!$B$10)*DCF!G$6</f>
        <v>1606.5942969002413</v>
      </c>
      <c r="CG494" s="15">
        <f ca="1">(AZ494*DCF!H$10-DCF!H$5*MAX(AZ494*DCF!H$10,0)-MAX(AZ494-AY494,0)/Inputs!$B$10)*DCF!H$6</f>
        <v>2189.795635906291</v>
      </c>
      <c r="CH494" s="15">
        <f ca="1">(BA494*DCF!I$10-DCF!I$5*MAX(BA494*DCF!I$10,0)-MAX(BA494-AZ494,0)/Inputs!$B$10)*DCF!I$6</f>
        <v>2774.4853841803265</v>
      </c>
      <c r="CI494" s="15">
        <f ca="1">(BB494*DCF!J$10-DCF!J$5*MAX(BB494*DCF!J$10,0)-MAX(BB494-BA494,0)/Inputs!$B$10)*DCF!J$6</f>
        <v>3011.4658633613076</v>
      </c>
      <c r="CJ494" s="15">
        <f ca="1">(BC494*DCF!K$10-DCF!K$5*MAX(BC494*DCF!K$10,0)-MAX(BC494-BB494,0)/Inputs!$B$10)*DCF!K$6</f>
        <v>3819.8920006131048</v>
      </c>
      <c r="CK494" s="15">
        <f ca="1">(BD494*DCF!L$10-DCF!L$5*MAX(BD494*DCF!L$10,0)-MAX(BD494-BC494,0)/Inputs!$B$10)*DCF!L$6</f>
        <v>4017.0552183452314</v>
      </c>
      <c r="CL494" s="15">
        <f ca="1">(BE494*DCF!M$10-DCF!M$5*MAX(BE494*DCF!M$10,0)-MAX(BE494-BD494,0)/Inputs!$B$10)*DCF!M$6</f>
        <v>4605.0613535750053</v>
      </c>
      <c r="CM494" s="15">
        <f ca="1">(BF494*DCF!C$28-DCF!C$5*MAX(BF494*DCF!C$28,0)-MAX(BF494-Inputs!$B$13,0)/Inputs!$B$17)*DCF!C$6</f>
        <v>3509.0707876040055</v>
      </c>
      <c r="CN494" s="15">
        <f ca="1">(BG494*DCF!D$28-DCF!D$5*MAX(BG494*DCF!D$28,0)-MAX(BG494-BF494,0)/Inputs!$B$17)*DCF!D$6</f>
        <v>3705.8545590828453</v>
      </c>
      <c r="CO494" s="15">
        <f ca="1">(BH494*DCF!E$28-DCF!E$5*MAX(BH494*DCF!E$28,0)-MAX(BH494-BG494,0)/Inputs!$B$17)*DCF!E$6</f>
        <v>4267.4011115805642</v>
      </c>
      <c r="CP494" s="15">
        <f ca="1">(BI494*DCF!F$28-DCF!F$5*MAX(BI494*DCF!F$28,0)-MAX(BI494-BH494,0)/Inputs!$B$17)*DCF!F$6</f>
        <v>4886.323144576254</v>
      </c>
      <c r="CQ494" s="15">
        <f ca="1">(BJ494*DCF!G$28-DCF!G$5*MAX(BJ494*DCF!G$28,0)-MAX(BJ494-BI494,0)/Inputs!$B$17)*DCF!G$6</f>
        <v>6744.1135266952679</v>
      </c>
      <c r="CR494" s="15">
        <f ca="1">(BK494*DCF!H$28-DCF!H$5*MAX(BK494*DCF!H$28,0)-MAX(BK494-BJ494,0)/Inputs!$B$17)*DCF!H$6</f>
        <v>9230.0110136717194</v>
      </c>
      <c r="CS494" s="15">
        <f ca="1">(BL494*DCF!I$28-DCF!I$5*MAX(BL494*DCF!I$28,0)-MAX(BL494-BK494,0)/Inputs!$B$17)*DCF!I$6</f>
        <v>11758.680721586672</v>
      </c>
      <c r="CT494" s="15">
        <f ca="1">(BM494*DCF!J$28-DCF!J$5*MAX(BM494*DCF!J$28,0)-MAX(BM494-BL494,0)/Inputs!$B$17)*DCF!J$6</f>
        <v>14751.258790911084</v>
      </c>
      <c r="CU494" s="15">
        <f ca="1">(BN494*DCF!K$28-DCF!K$5*MAX(BN494*DCF!K$28,0)-MAX(BN494-BM494,0)/Inputs!$B$17)*DCF!K$6</f>
        <v>15303.912111202206</v>
      </c>
      <c r="CV494" s="15">
        <f ca="1">(BO494*DCF!L$28-DCF!L$5*MAX(BO494*DCF!L$28,0)-MAX(BO494-BN494,0)/Inputs!$B$17)*DCF!L$6</f>
        <v>15446.69251949588</v>
      </c>
      <c r="CW494" s="15">
        <f ca="1">(BP494*DCF!M$28-DCF!M$5*MAX(BP494*DCF!M$28,0)-MAX(BP494-BO494,0)/Inputs!$B$17)*DCF!M$6</f>
        <v>18403.415600753437</v>
      </c>
      <c r="CX494" s="15">
        <f ca="1">(BQ494*DCF!C$46-DCF!C$5*MAX(BQ494*DCF!C$46,0)-MAX(BQ494-Inputs!$B$20,0)/Inputs!$B$24)*DCF!C$6</f>
        <v>-1057.7234709840886</v>
      </c>
      <c r="CY494" s="15">
        <f ca="1">(BR494*DCF!D$46-DCF!D$5*MAX(BR494*DCF!D$46,0)-MAX(BR494-BQ494,0)/Inputs!$B$24)*DCF!D$6</f>
        <v>-1605.7406962491466</v>
      </c>
      <c r="CZ494" s="15">
        <f ca="1">(BS494*DCF!E$46-DCF!E$5*MAX(BS494*DCF!E$46,0)-MAX(BS494-BR494,0)/Inputs!$B$24)*DCF!E$6</f>
        <v>-2513.6771017728347</v>
      </c>
      <c r="DA494" s="15">
        <f ca="1">(BT494*DCF!F$46-DCF!F$5*MAX(BT494*DCF!F$46,0)-MAX(BT494-BS494,0)/Inputs!$B$24)*DCF!F$6</f>
        <v>-1533.4114999719184</v>
      </c>
      <c r="DB494" s="15">
        <f ca="1">(BU494*DCF!G$46-DCF!G$5*MAX(BU494*DCF!G$46,0)-MAX(BU494-BT494,0)/Inputs!$B$24)*DCF!G$6</f>
        <v>-3620.069730581828</v>
      </c>
      <c r="DC494" s="15">
        <f ca="1">(BV494*DCF!H$46-DCF!H$5*MAX(BV494*DCF!H$46,0)-MAX(BV494-BU494,0)/Inputs!$B$24)*DCF!H$6</f>
        <v>-3257.9580558229172</v>
      </c>
      <c r="DD494" s="15">
        <f ca="1">(BW494*DCF!I$46-DCF!I$5*MAX(BW494*DCF!I$46,0)-MAX(BW494-BV494,0)/Inputs!$B$24)*DCF!I$6</f>
        <v>-4048.9329961115141</v>
      </c>
      <c r="DE494" s="15">
        <f ca="1">(BX494*DCF!J$46-DCF!J$5*MAX(BX494*DCF!J$46,0)-MAX(BX494-BW494,0)/Inputs!$B$24)*DCF!J$6</f>
        <v>-2568.591616957613</v>
      </c>
      <c r="DF494" s="15">
        <f ca="1">(BY494*DCF!K$46-DCF!K$5*MAX(BY494*DCF!K$46,0)-MAX(BY494-BX494,0)/Inputs!$B$24)*DCF!K$6</f>
        <v>-561.07547206892207</v>
      </c>
      <c r="DG494" s="15">
        <f ca="1">(BZ494*DCF!L$46-DCF!L$5*MAX(BZ494*DCF!L$46,0)-MAX(BZ494-BY494,0)/Inputs!$B$24)*DCF!L$6</f>
        <v>3151.8692952148758</v>
      </c>
      <c r="DH494" s="15">
        <f ca="1">(CA494*DCF!M$46-DCF!M$5*MAX(CA494*DCF!M$46,0)-MAX(CA494-BZ494,0)/Inputs!$B$24)*DCF!M$6</f>
        <v>-1013.2531987174151</v>
      </c>
      <c r="DI494" s="15">
        <f ca="1">SUM(CB494:CL494)+BE494*DCF!M$10*(1+Inputs!$B$30)*(1-Inputs!$B$33)*(1-Inputs!$B$30/Inputs!$B$31)/(Inputs!$B$29-Inputs!$B$30)*DCF!M$6</f>
        <v>137855.47644081936</v>
      </c>
      <c r="DJ494" s="15">
        <f ca="1">SUM(CM494:CW494)+BP494*DCF!M$28*(1+Inputs!$B$30)*(1-Inputs!$B$33)*(1-Inputs!$B$30/Inputs!$B$31)/(Inputs!$B$29-Inputs!$B$30)*DCF!M$6</f>
        <v>538502.53705523815</v>
      </c>
      <c r="DK494" s="15">
        <f ca="1">SUM(CX494:DH494)+CA494*DCF!M$46*(1+Inputs!$B$30)*(1-Inputs!$B$33)*(1-Inputs!$B$30/Inputs!$B$31)/(Inputs!$B$29-Inputs!$B$30)*DCF!M$6</f>
        <v>274069.82516581548</v>
      </c>
      <c r="DM494" s="15">
        <f ca="1">DI494+DJ494+DK494+Inputs!$B$34+Inputs!$B$36-Inputs!$B$35</f>
        <v>1027278.838661873</v>
      </c>
    </row>
    <row r="495" spans="1:117" x14ac:dyDescent="0.75">
      <c r="A495" s="11">
        <v>482</v>
      </c>
      <c r="C495" s="23">
        <f t="shared" ca="1" si="288"/>
        <v>1.3355634672592622</v>
      </c>
      <c r="D495" s="23">
        <f t="shared" ca="1" si="288"/>
        <v>1.510712771008458</v>
      </c>
      <c r="E495" s="23">
        <f t="shared" ca="1" si="288"/>
        <v>-2.5499950781999954</v>
      </c>
      <c r="F495" s="23">
        <f t="shared" ca="1" si="288"/>
        <v>-0.76968283515548108</v>
      </c>
      <c r="G495" s="23">
        <f t="shared" ca="1" si="288"/>
        <v>-0.39578510052443572</v>
      </c>
      <c r="H495" s="23">
        <f t="shared" ca="1" si="288"/>
        <v>-1.6014984730167567</v>
      </c>
      <c r="I495" s="23">
        <f t="shared" ca="1" si="288"/>
        <v>0.72084131679771457</v>
      </c>
      <c r="J495" s="23">
        <f t="shared" ca="1" si="288"/>
        <v>0.41846692267425373</v>
      </c>
      <c r="K495" s="23">
        <f t="shared" ca="1" si="288"/>
        <v>0.52267285881558567</v>
      </c>
      <c r="L495" s="23">
        <f t="shared" ca="1" si="288"/>
        <v>-8.8086762066743693E-2</v>
      </c>
      <c r="M495" s="23">
        <f t="shared" ca="1" si="288"/>
        <v>-0.58631181923838982</v>
      </c>
      <c r="N495" s="23">
        <f ca="1">SQRT(Inputs!$B$38)*C495+SQRT(1-Inputs!$B$38)*_xlfn.NORM.S.INV(RAND())</f>
        <v>-1.8169639858480893</v>
      </c>
      <c r="O495" s="23">
        <f ca="1">SQRT(Inputs!$B$38)*D495+SQRT(1-Inputs!$B$38)*_xlfn.NORM.S.INV(RAND())</f>
        <v>1.3536915901175217</v>
      </c>
      <c r="P495" s="23">
        <f ca="1">SQRT(Inputs!$B$38)*E495+SQRT(1-Inputs!$B$38)*_xlfn.NORM.S.INV(RAND())</f>
        <v>-2.7027575293749648</v>
      </c>
      <c r="Q495" s="23">
        <f ca="1">SQRT(Inputs!$B$38)*F495+SQRT(1-Inputs!$B$38)*_xlfn.NORM.S.INV(RAND())</f>
        <v>1.0458346813213273</v>
      </c>
      <c r="R495" s="23">
        <f ca="1">SQRT(Inputs!$B$38)*G495+SQRT(1-Inputs!$B$38)*_xlfn.NORM.S.INV(RAND())</f>
        <v>1.0737812192114933</v>
      </c>
      <c r="S495" s="23">
        <f ca="1">SQRT(Inputs!$B$38)*H495+SQRT(1-Inputs!$B$38)*_xlfn.NORM.S.INV(RAND())</f>
        <v>-1.1848598285487597</v>
      </c>
      <c r="T495" s="23">
        <f ca="1">SQRT(Inputs!$B$38)*I495+SQRT(1-Inputs!$B$38)*_xlfn.NORM.S.INV(RAND())</f>
        <v>-0.37732538934417603</v>
      </c>
      <c r="U495" s="23">
        <f ca="1">SQRT(Inputs!$B$38)*J495+SQRT(1-Inputs!$B$38)*_xlfn.NORM.S.INV(RAND())</f>
        <v>0.75512222145406505</v>
      </c>
      <c r="V495" s="23">
        <f ca="1">SQRT(Inputs!$B$38)*K495+SQRT(1-Inputs!$B$38)*_xlfn.NORM.S.INV(RAND())</f>
        <v>1.4649595912739057</v>
      </c>
      <c r="W495" s="23">
        <f ca="1">SQRT(Inputs!$B$38)*L495+SQRT(1-Inputs!$B$38)*_xlfn.NORM.S.INV(RAND())</f>
        <v>0.39427398652942669</v>
      </c>
      <c r="X495" s="23">
        <f ca="1">SQRT(Inputs!$B$38)*M495+SQRT(1-Inputs!$B$38)*_xlfn.NORM.S.INV(RAND())</f>
        <v>-1.9276901994143054</v>
      </c>
      <c r="Y495" s="23">
        <f ca="1">SQRT(Inputs!$B$38)*C495+SQRT(1-Inputs!$B$38)*_xlfn.NORM.S.INV(RAND())</f>
        <v>0.77591813407058707</v>
      </c>
      <c r="Z495" s="23">
        <f ca="1">SQRT(Inputs!$B$38)*D495+SQRT(1-Inputs!$B$38)*_xlfn.NORM.S.INV(RAND())</f>
        <v>1.8116506495743732</v>
      </c>
      <c r="AA495" s="23">
        <f ca="1">SQRT(Inputs!$B$38)*E495+SQRT(1-Inputs!$B$38)*_xlfn.NORM.S.INV(RAND())</f>
        <v>-2.5231049659557976</v>
      </c>
      <c r="AB495" s="23">
        <f ca="1">SQRT(Inputs!$B$38)*F495+SQRT(1-Inputs!$B$38)*_xlfn.NORM.S.INV(RAND())</f>
        <v>-0.20052298549831268</v>
      </c>
      <c r="AC495" s="23">
        <f ca="1">SQRT(Inputs!$B$38)*G495+SQRT(1-Inputs!$B$38)*_xlfn.NORM.S.INV(RAND())</f>
        <v>0.30300363388559964</v>
      </c>
      <c r="AD495" s="23">
        <f ca="1">SQRT(Inputs!$B$38)*H495+SQRT(1-Inputs!$B$38)*_xlfn.NORM.S.INV(RAND())</f>
        <v>-1.0752899650108694</v>
      </c>
      <c r="AE495" s="23">
        <f ca="1">SQRT(Inputs!$B$38)*I495+SQRT(1-Inputs!$B$38)*_xlfn.NORM.S.INV(RAND())</f>
        <v>0.94882154393524665</v>
      </c>
      <c r="AF495" s="23">
        <f ca="1">SQRT(Inputs!$B$38)*J495+SQRT(1-Inputs!$B$38)*_xlfn.NORM.S.INV(RAND())</f>
        <v>1.5839830976648868</v>
      </c>
      <c r="AG495" s="23">
        <f ca="1">SQRT(Inputs!$B$38)*K495+SQRT(1-Inputs!$B$38)*_xlfn.NORM.S.INV(RAND())</f>
        <v>0.19717078578992059</v>
      </c>
      <c r="AH495" s="23">
        <f ca="1">SQRT(Inputs!$B$38)*L495+SQRT(1-Inputs!$B$38)*_xlfn.NORM.S.INV(RAND())</f>
        <v>-0.77844615388063987</v>
      </c>
      <c r="AI495" s="23">
        <f ca="1">SQRT(Inputs!$B$38)*M495+SQRT(1-Inputs!$B$38)*_xlfn.NORM.S.INV(RAND())</f>
        <v>-0.76696246308792171</v>
      </c>
      <c r="AJ495" s="23">
        <f ca="1">SQRT(Inputs!$B$38)*C495+SQRT(1-Inputs!$B$38)*_xlfn.NORM.S.INV(RAND())</f>
        <v>0.33982633417695157</v>
      </c>
      <c r="AK495" s="23">
        <f ca="1">SQRT(Inputs!$B$38)*D495+SQRT(1-Inputs!$B$38)*_xlfn.NORM.S.INV(RAND())</f>
        <v>0.79921853087529182</v>
      </c>
      <c r="AL495" s="23">
        <f ca="1">SQRT(Inputs!$B$38)*E495+SQRT(1-Inputs!$B$38)*_xlfn.NORM.S.INV(RAND())</f>
        <v>-1.1372576789821256</v>
      </c>
      <c r="AM495" s="23">
        <f ca="1">SQRT(Inputs!$B$38)*F495+SQRT(1-Inputs!$B$38)*_xlfn.NORM.S.INV(RAND())</f>
        <v>0.82940287818355141</v>
      </c>
      <c r="AN495" s="23">
        <f ca="1">SQRT(Inputs!$B$38)*G495+SQRT(1-Inputs!$B$38)*_xlfn.NORM.S.INV(RAND())</f>
        <v>0.5273892300128511</v>
      </c>
      <c r="AO495" s="23">
        <f ca="1">SQRT(Inputs!$B$38)*H495+SQRT(1-Inputs!$B$38)*_xlfn.NORM.S.INV(RAND())</f>
        <v>-1.0451961045970852</v>
      </c>
      <c r="AP495" s="23">
        <f ca="1">SQRT(Inputs!$B$38)*I495+SQRT(1-Inputs!$B$38)*_xlfn.NORM.S.INV(RAND())</f>
        <v>1.8246623722368183</v>
      </c>
      <c r="AQ495" s="23">
        <f ca="1">SQRT(Inputs!$B$38)*J495+SQRT(1-Inputs!$B$38)*_xlfn.NORM.S.INV(RAND())</f>
        <v>-3.0954278471080898E-3</v>
      </c>
      <c r="AR495" s="23">
        <f ca="1">SQRT(Inputs!$B$38)*K495+SQRT(1-Inputs!$B$38)*_xlfn.NORM.S.INV(RAND())</f>
        <v>3.9789699169715309E-2</v>
      </c>
      <c r="AS495" s="23">
        <f ca="1">SQRT(Inputs!$B$38)*L495+SQRT(1-Inputs!$B$38)*_xlfn.NORM.S.INV(RAND())</f>
        <v>0.75122216328625291</v>
      </c>
      <c r="AT495" s="23">
        <f ca="1">SQRT(Inputs!$B$38)*M495+SQRT(1-Inputs!$B$38)*_xlfn.NORM.S.INV(RAND())</f>
        <v>0.12031733909463832</v>
      </c>
      <c r="AU495" s="15">
        <f ca="1">Inputs!$B$6*EXP($B$8-0.5*C$5^2+C$5*N495)</f>
        <v>3697.8056978670766</v>
      </c>
      <c r="AV495" s="15">
        <f t="shared" ca="1" si="255"/>
        <v>5492.3623256383971</v>
      </c>
      <c r="AW495" s="15">
        <f t="shared" ca="1" si="256"/>
        <v>4651.0965150116199</v>
      </c>
      <c r="AX495" s="15">
        <f t="shared" ca="1" si="257"/>
        <v>6471.1260179536348</v>
      </c>
      <c r="AY495" s="15">
        <f t="shared" ca="1" si="258"/>
        <v>8964.9919246377103</v>
      </c>
      <c r="AZ495" s="15">
        <f t="shared" ca="1" si="259"/>
        <v>9623.2310029648706</v>
      </c>
      <c r="BA495" s="15">
        <f t="shared" ca="1" si="260"/>
        <v>11320.37921454877</v>
      </c>
      <c r="BB495" s="15">
        <f t="shared" ca="1" si="261"/>
        <v>14948.831078749256</v>
      </c>
      <c r="BC495" s="15">
        <f t="shared" ca="1" si="262"/>
        <v>21089.569291735123</v>
      </c>
      <c r="BD495" s="15">
        <f t="shared" ca="1" si="263"/>
        <v>26807.299922124894</v>
      </c>
      <c r="BE495" s="15">
        <f t="shared" ca="1" si="264"/>
        <v>27559.405601617749</v>
      </c>
      <c r="BF495" s="15">
        <f ca="1">Inputs!$B$13*EXP($B$9-0.5*C$6^2+C$6*Y495)</f>
        <v>16130.920049843329</v>
      </c>
      <c r="BG495" s="15">
        <f t="shared" ca="1" si="265"/>
        <v>27260.613932511867</v>
      </c>
      <c r="BH495" s="15">
        <f t="shared" ca="1" si="266"/>
        <v>21917.943972896916</v>
      </c>
      <c r="BI495" s="15">
        <f t="shared" ca="1" si="267"/>
        <v>26015.391333919801</v>
      </c>
      <c r="BJ495" s="15">
        <f t="shared" ca="1" si="268"/>
        <v>33317.029475683143</v>
      </c>
      <c r="BK495" s="15">
        <f t="shared" ca="1" si="269"/>
        <v>35321.798822175289</v>
      </c>
      <c r="BL495" s="15">
        <f t="shared" ca="1" si="270"/>
        <v>49065.459525600752</v>
      </c>
      <c r="BM495" s="15">
        <f t="shared" ca="1" si="271"/>
        <v>73428.05852496867</v>
      </c>
      <c r="BN495" s="15">
        <f t="shared" ca="1" si="272"/>
        <v>92466.518566418817</v>
      </c>
      <c r="BO495" s="15">
        <f t="shared" ca="1" si="273"/>
        <v>103927.82108880197</v>
      </c>
      <c r="BP495" s="15">
        <f t="shared" ca="1" si="274"/>
        <v>117269.79229192869</v>
      </c>
      <c r="BQ495" s="15">
        <f ca="1">Inputs!$B$20*EXP($B$10-0.5*C$7^2+C$7*AJ495)</f>
        <v>4838.979853514662</v>
      </c>
      <c r="BR495" s="15">
        <f t="shared" ca="1" si="275"/>
        <v>8462.9792870181536</v>
      </c>
      <c r="BS495" s="15">
        <f t="shared" ca="1" si="276"/>
        <v>8359.886533085757</v>
      </c>
      <c r="BT495" s="15">
        <f t="shared" ca="1" si="277"/>
        <v>14328.132583945033</v>
      </c>
      <c r="BU495" s="15">
        <f t="shared" ca="1" si="278"/>
        <v>22559.867654825579</v>
      </c>
      <c r="BV495" s="15">
        <f t="shared" ca="1" si="279"/>
        <v>24801.936175184404</v>
      </c>
      <c r="BW495" s="15">
        <f t="shared" ca="1" si="280"/>
        <v>50923.396677605204</v>
      </c>
      <c r="BX495" s="15">
        <f t="shared" ca="1" si="281"/>
        <v>71180.367035277464</v>
      </c>
      <c r="BY495" s="15">
        <f t="shared" ca="1" si="282"/>
        <v>100497.94357933084</v>
      </c>
      <c r="BZ495" s="15">
        <f t="shared" ca="1" si="283"/>
        <v>161895.31448942973</v>
      </c>
      <c r="CA495" s="15">
        <f t="shared" ca="1" si="284"/>
        <v>232328.34952010913</v>
      </c>
      <c r="CB495" s="15">
        <f ca="1">(AU495*DCF!C$10-DCF!C$5*MAX(AU495*DCF!C$10,0)-MAX(AU495-Inputs!$B$6,0)/Inputs!$B$10)*DCF!C$6</f>
        <v>949.63021137941166</v>
      </c>
      <c r="CC495" s="15">
        <f ca="1">(AV495*DCF!D$10-DCF!D$5*MAX(AV495*DCF!D$10,0)-MAX(AV495-AU495,0)/Inputs!$B$10)*DCF!D$6</f>
        <v>901.17044054239796</v>
      </c>
      <c r="CD495" s="15">
        <f ca="1">(AW495*DCF!E$10-DCF!E$5*MAX(AW495*DCF!E$10,0)-MAX(AW495-AV495,0)/Inputs!$B$10)*DCF!E$6</f>
        <v>1073.8641460910294</v>
      </c>
      <c r="CE495" s="15">
        <f ca="1">(AX495*DCF!F$10-DCF!F$5*MAX(AX495*DCF!F$10,0)-MAX(AX495-AW495,0)/Inputs!$B$10)*DCF!F$6</f>
        <v>1033.9334810555481</v>
      </c>
      <c r="CF495" s="15">
        <f ca="1">(AY495*DCF!G$10-DCF!G$5*MAX(AY495*DCF!G$10,0)-MAX(AY495-AX495,0)/Inputs!$B$10)*DCF!G$6</f>
        <v>1367.7814530949747</v>
      </c>
      <c r="CG495" s="15">
        <f ca="1">(AZ495*DCF!H$10-DCF!H$5*MAX(AZ495*DCF!H$10,0)-MAX(AZ495-AY495,0)/Inputs!$B$10)*DCF!H$6</f>
        <v>1751.4750529426274</v>
      </c>
      <c r="CH495" s="15">
        <f ca="1">(BA495*DCF!I$10-DCF!I$5*MAX(BA495*DCF!I$10,0)-MAX(BA495-AZ495,0)/Inputs!$B$10)*DCF!I$6</f>
        <v>1789.4285444068951</v>
      </c>
      <c r="CI495" s="15">
        <f ca="1">(BB495*DCF!J$10-DCF!J$5*MAX(BB495*DCF!J$10,0)-MAX(BB495-BA495,0)/Inputs!$B$10)*DCF!J$6</f>
        <v>2015.422011317884</v>
      </c>
      <c r="CJ495" s="15">
        <f ca="1">(BC495*DCF!K$10-DCF!K$5*MAX(BC495*DCF!K$10,0)-MAX(BC495-BB495,0)/Inputs!$B$10)*DCF!K$6</f>
        <v>2535.4720849303103</v>
      </c>
      <c r="CK495" s="15">
        <f ca="1">(BD495*DCF!L$10-DCF!L$5*MAX(BD495*DCF!L$10,0)-MAX(BD495-BC495,0)/Inputs!$B$10)*DCF!L$6</f>
        <v>3303.6554463563716</v>
      </c>
      <c r="CL495" s="15">
        <f ca="1">(BE495*DCF!M$10-DCF!M$5*MAX(BE495*DCF!M$10,0)-MAX(BE495-BD495,0)/Inputs!$B$10)*DCF!M$6</f>
        <v>3799.1415254280851</v>
      </c>
      <c r="CM495" s="15">
        <f ca="1">(BF495*DCF!C$28-DCF!C$5*MAX(BF495*DCF!C$28,0)-MAX(BF495-Inputs!$B$13,0)/Inputs!$B$17)*DCF!C$6</f>
        <v>3827.4574655753731</v>
      </c>
      <c r="CN495" s="15">
        <f ca="1">(BG495*DCF!D$28-DCF!D$5*MAX(BG495*DCF!D$28,0)-MAX(BG495-BF495,0)/Inputs!$B$17)*DCF!D$6</f>
        <v>5654.4055393114459</v>
      </c>
      <c r="CO495" s="15">
        <f ca="1">(BH495*DCF!E$28-DCF!E$5*MAX(BH495*DCF!E$28,0)-MAX(BH495-BG495,0)/Inputs!$B$17)*DCF!E$6</f>
        <v>6207.5520137541289</v>
      </c>
      <c r="CP495" s="15">
        <f ca="1">(BI495*DCF!F$28-DCF!F$5*MAX(BI495*DCF!F$28,0)-MAX(BI495-BH495,0)/Inputs!$B$17)*DCF!F$6</f>
        <v>6316.488422143545</v>
      </c>
      <c r="CQ495" s="15">
        <f ca="1">(BJ495*DCF!G$28-DCF!G$5*MAX(BJ495*DCF!G$28,0)-MAX(BJ495-BI495,0)/Inputs!$B$17)*DCF!G$6</f>
        <v>7416.2926689730321</v>
      </c>
      <c r="CR495" s="15">
        <f ca="1">(BK495*DCF!H$28-DCF!H$5*MAX(BK495*DCF!H$28,0)-MAX(BK495-BJ495,0)/Inputs!$B$17)*DCF!H$6</f>
        <v>8423.9856490309758</v>
      </c>
      <c r="CS495" s="15">
        <f ca="1">(BL495*DCF!I$28-DCF!I$5*MAX(BL495*DCF!I$28,0)-MAX(BL495-BK495,0)/Inputs!$B$17)*DCF!I$6</f>
        <v>9565.25517057262</v>
      </c>
      <c r="CT495" s="15">
        <f ca="1">(BM495*DCF!J$28-DCF!J$5*MAX(BM495*DCF!J$28,0)-MAX(BM495-BL495,0)/Inputs!$B$17)*DCF!J$6</f>
        <v>13150.271172656971</v>
      </c>
      <c r="CU495" s="15">
        <f ca="1">(BN495*DCF!K$28-DCF!K$5*MAX(BN495*DCF!K$28,0)-MAX(BN495-BM495,0)/Inputs!$B$17)*DCF!K$6</f>
        <v>17195.420571051716</v>
      </c>
      <c r="CV495" s="15">
        <f ca="1">(BO495*DCF!L$28-DCF!L$5*MAX(BO495*DCF!L$28,0)-MAX(BO495-BN495,0)/Inputs!$B$17)*DCF!L$6</f>
        <v>19438.916247075082</v>
      </c>
      <c r="CW495" s="15">
        <f ca="1">(BP495*DCF!M$28-DCF!M$5*MAX(BP495*DCF!M$28,0)-MAX(BP495-BO495,0)/Inputs!$B$17)*DCF!M$6</f>
        <v>20669.76839642811</v>
      </c>
      <c r="CX495" s="15">
        <f ca="1">(BQ495*DCF!C$46-DCF!C$5*MAX(BQ495*DCF!C$46,0)-MAX(BQ495-Inputs!$B$20,0)/Inputs!$B$24)*DCF!C$6</f>
        <v>-1874.1199908877566</v>
      </c>
      <c r="CY495" s="15">
        <f ca="1">(BR495*DCF!D$46-DCF!D$5*MAX(BR495*DCF!D$46,0)-MAX(BR495-BQ495,0)/Inputs!$B$24)*DCF!D$6</f>
        <v>-2990.7636814152306</v>
      </c>
      <c r="CZ495" s="15">
        <f ca="1">(BS495*DCF!E$46-DCF!E$5*MAX(BS495*DCF!E$46,0)-MAX(BS495-BR495,0)/Inputs!$B$24)*DCF!E$6</f>
        <v>-988.57113819189476</v>
      </c>
      <c r="DA495" s="15">
        <f ca="1">(BT495*DCF!F$46-DCF!F$5*MAX(BT495*DCF!F$46,0)-MAX(BT495-BS495,0)/Inputs!$B$24)*DCF!F$6</f>
        <v>-3216.6922618953554</v>
      </c>
      <c r="DB495" s="15">
        <f ca="1">(BU495*DCF!G$46-DCF!G$5*MAX(BU495*DCF!G$46,0)-MAX(BU495-BT495,0)/Inputs!$B$24)*DCF!G$6</f>
        <v>-3527.8624136702438</v>
      </c>
      <c r="DC495" s="15">
        <f ca="1">(BV495*DCF!H$46-DCF!H$5*MAX(BV495*DCF!H$46,0)-MAX(BV495-BU495,0)/Inputs!$B$24)*DCF!H$6</f>
        <v>-696.70905531976121</v>
      </c>
      <c r="DD495" s="15">
        <f ca="1">(BW495*DCF!I$46-DCF!I$5*MAX(BW495*DCF!I$46,0)-MAX(BW495-BV495,0)/Inputs!$B$24)*DCF!I$6</f>
        <v>-6322.365204570574</v>
      </c>
      <c r="DE495" s="15">
        <f ca="1">(BX495*DCF!J$46-DCF!J$5*MAX(BX495*DCF!J$46,0)-MAX(BX495-BW495,0)/Inputs!$B$24)*DCF!J$6</f>
        <v>-2385.9980847889142</v>
      </c>
      <c r="DF495" s="15">
        <f ca="1">(BY495*DCF!K$46-DCF!K$5*MAX(BY495*DCF!K$46,0)-MAX(BY495-BX495,0)/Inputs!$B$24)*DCF!K$6</f>
        <v>-1441.2476874450572</v>
      </c>
      <c r="DG495" s="15">
        <f ca="1">(BZ495*DCF!L$46-DCF!L$5*MAX(BZ495*DCF!L$46,0)-MAX(BZ495-BY495,0)/Inputs!$B$24)*DCF!L$6</f>
        <v>-2703.3542857641837</v>
      </c>
      <c r="DH495" s="15">
        <f ca="1">(CA495*DCF!M$46-DCF!M$5*MAX(CA495*DCF!M$46,0)-MAX(CA495-BZ495,0)/Inputs!$B$24)*DCF!M$6</f>
        <v>3489.1680320485757</v>
      </c>
      <c r="DI495" s="15">
        <f ca="1">SUM(CB495:CL495)+BE495*DCF!M$10*(1+Inputs!$B$30)*(1-Inputs!$B$33)*(1-Inputs!$B$30/Inputs!$B$31)/(Inputs!$B$29-Inputs!$B$30)*DCF!M$6</f>
        <v>97219.164622258686</v>
      </c>
      <c r="DJ495" s="15">
        <f ca="1">SUM(CM495:CW495)+BP495*DCF!M$28*(1+Inputs!$B$30)*(1-Inputs!$B$33)*(1-Inputs!$B$30/Inputs!$B$31)/(Inputs!$B$29-Inputs!$B$30)*DCF!M$6</f>
        <v>553016.99022444128</v>
      </c>
      <c r="DK495" s="15">
        <f ca="1">SUM(CX495:DH495)+CA495*DCF!M$46*(1+Inputs!$B$30)*(1-Inputs!$B$33)*(1-Inputs!$B$30/Inputs!$B$31)/(Inputs!$B$29-Inputs!$B$30)*DCF!M$6</f>
        <v>336548.63363856327</v>
      </c>
      <c r="DM495" s="15">
        <f ca="1">DI495+DJ495+DK495+Inputs!$B$34+Inputs!$B$36-Inputs!$B$35</f>
        <v>1063635.7884852632</v>
      </c>
    </row>
    <row r="496" spans="1:117" x14ac:dyDescent="0.75">
      <c r="A496" s="11">
        <v>483</v>
      </c>
      <c r="C496" s="23">
        <f t="shared" ca="1" si="288"/>
        <v>0.87959644533302295</v>
      </c>
      <c r="D496" s="23">
        <f t="shared" ca="1" si="288"/>
        <v>1.0443563988586704</v>
      </c>
      <c r="E496" s="23">
        <f t="shared" ca="1" si="288"/>
        <v>-1.8301159723856392E-2</v>
      </c>
      <c r="F496" s="23">
        <f t="shared" ca="1" si="288"/>
        <v>0.89791233520604941</v>
      </c>
      <c r="G496" s="23">
        <f t="shared" ca="1" si="288"/>
        <v>1.3489077465155273</v>
      </c>
      <c r="H496" s="23">
        <f t="shared" ca="1" si="288"/>
        <v>1.9856149670709569</v>
      </c>
      <c r="I496" s="23">
        <f t="shared" ca="1" si="288"/>
        <v>1.0478221588014225</v>
      </c>
      <c r="J496" s="23">
        <f t="shared" ca="1" si="288"/>
        <v>-0.6994441804655106</v>
      </c>
      <c r="K496" s="23">
        <f t="shared" ca="1" si="288"/>
        <v>-0.78880821817950919</v>
      </c>
      <c r="L496" s="23">
        <f t="shared" ca="1" si="288"/>
        <v>1.6176565041273363</v>
      </c>
      <c r="M496" s="23">
        <f t="shared" ca="1" si="288"/>
        <v>0.46695558504188045</v>
      </c>
      <c r="N496" s="23">
        <f ca="1">SQRT(Inputs!$B$38)*C496+SQRT(1-Inputs!$B$38)*_xlfn.NORM.S.INV(RAND())</f>
        <v>0.77438691073620713</v>
      </c>
      <c r="O496" s="23">
        <f ca="1">SQRT(Inputs!$B$38)*D496+SQRT(1-Inputs!$B$38)*_xlfn.NORM.S.INV(RAND())</f>
        <v>-0.4558988383864081</v>
      </c>
      <c r="P496" s="23">
        <f ca="1">SQRT(Inputs!$B$38)*E496+SQRT(1-Inputs!$B$38)*_xlfn.NORM.S.INV(RAND())</f>
        <v>-0.24356154460824658</v>
      </c>
      <c r="Q496" s="23">
        <f ca="1">SQRT(Inputs!$B$38)*F496+SQRT(1-Inputs!$B$38)*_xlfn.NORM.S.INV(RAND())</f>
        <v>0.64747962324596542</v>
      </c>
      <c r="R496" s="23">
        <f ca="1">SQRT(Inputs!$B$38)*G496+SQRT(1-Inputs!$B$38)*_xlfn.NORM.S.INV(RAND())</f>
        <v>0.41599925171693036</v>
      </c>
      <c r="S496" s="23">
        <f ca="1">SQRT(Inputs!$B$38)*H496+SQRT(1-Inputs!$B$38)*_xlfn.NORM.S.INV(RAND())</f>
        <v>1.4751055312179171</v>
      </c>
      <c r="T496" s="23">
        <f ca="1">SQRT(Inputs!$B$38)*I496+SQRT(1-Inputs!$B$38)*_xlfn.NORM.S.INV(RAND())</f>
        <v>0.16253593263224608</v>
      </c>
      <c r="U496" s="23">
        <f ca="1">SQRT(Inputs!$B$38)*J496+SQRT(1-Inputs!$B$38)*_xlfn.NORM.S.INV(RAND())</f>
        <v>-0.41570546928862262</v>
      </c>
      <c r="V496" s="23">
        <f ca="1">SQRT(Inputs!$B$38)*K496+SQRT(1-Inputs!$B$38)*_xlfn.NORM.S.INV(RAND())</f>
        <v>-0.3919416241740592</v>
      </c>
      <c r="W496" s="23">
        <f ca="1">SQRT(Inputs!$B$38)*L496+SQRT(1-Inputs!$B$38)*_xlfn.NORM.S.INV(RAND())</f>
        <v>0.81939325817514042</v>
      </c>
      <c r="X496" s="23">
        <f ca="1">SQRT(Inputs!$B$38)*M496+SQRT(1-Inputs!$B$38)*_xlfn.NORM.S.INV(RAND())</f>
        <v>0.84154765595214331</v>
      </c>
      <c r="Y496" s="23">
        <f ca="1">SQRT(Inputs!$B$38)*C496+SQRT(1-Inputs!$B$38)*_xlfn.NORM.S.INV(RAND())</f>
        <v>1.8039325022233856</v>
      </c>
      <c r="Z496" s="23">
        <f ca="1">SQRT(Inputs!$B$38)*D496+SQRT(1-Inputs!$B$38)*_xlfn.NORM.S.INV(RAND())</f>
        <v>1.5193299104107716</v>
      </c>
      <c r="AA496" s="23">
        <f ca="1">SQRT(Inputs!$B$38)*E496+SQRT(1-Inputs!$B$38)*_xlfn.NORM.S.INV(RAND())</f>
        <v>0.5301000524873194</v>
      </c>
      <c r="AB496" s="23">
        <f ca="1">SQRT(Inputs!$B$38)*F496+SQRT(1-Inputs!$B$38)*_xlfn.NORM.S.INV(RAND())</f>
        <v>0.18753011559081884</v>
      </c>
      <c r="AC496" s="23">
        <f ca="1">SQRT(Inputs!$B$38)*G496+SQRT(1-Inputs!$B$38)*_xlfn.NORM.S.INV(RAND())</f>
        <v>-0.77118723413401946</v>
      </c>
      <c r="AD496" s="23">
        <f ca="1">SQRT(Inputs!$B$38)*H496+SQRT(1-Inputs!$B$38)*_xlfn.NORM.S.INV(RAND())</f>
        <v>1.9755696457475371</v>
      </c>
      <c r="AE496" s="23">
        <f ca="1">SQRT(Inputs!$B$38)*I496+SQRT(1-Inputs!$B$38)*_xlfn.NORM.S.INV(RAND())</f>
        <v>0.61968192419033152</v>
      </c>
      <c r="AF496" s="23">
        <f ca="1">SQRT(Inputs!$B$38)*J496+SQRT(1-Inputs!$B$38)*_xlfn.NORM.S.INV(RAND())</f>
        <v>1.4013696170461754</v>
      </c>
      <c r="AG496" s="23">
        <f ca="1">SQRT(Inputs!$B$38)*K496+SQRT(1-Inputs!$B$38)*_xlfn.NORM.S.INV(RAND())</f>
        <v>0.21065542286210059</v>
      </c>
      <c r="AH496" s="23">
        <f ca="1">SQRT(Inputs!$B$38)*L496+SQRT(1-Inputs!$B$38)*_xlfn.NORM.S.INV(RAND())</f>
        <v>0.40392581412592682</v>
      </c>
      <c r="AI496" s="23">
        <f ca="1">SQRT(Inputs!$B$38)*M496+SQRT(1-Inputs!$B$38)*_xlfn.NORM.S.INV(RAND())</f>
        <v>1.1897551875679586</v>
      </c>
      <c r="AJ496" s="23">
        <f ca="1">SQRT(Inputs!$B$38)*C496+SQRT(1-Inputs!$B$38)*_xlfn.NORM.S.INV(RAND())</f>
        <v>0.90108384034867939</v>
      </c>
      <c r="AK496" s="23">
        <f ca="1">SQRT(Inputs!$B$38)*D496+SQRT(1-Inputs!$B$38)*_xlfn.NORM.S.INV(RAND())</f>
        <v>1.8015044636727482</v>
      </c>
      <c r="AL496" s="23">
        <f ca="1">SQRT(Inputs!$B$38)*E496+SQRT(1-Inputs!$B$38)*_xlfn.NORM.S.INV(RAND())</f>
        <v>0.30190103061326362</v>
      </c>
      <c r="AM496" s="23">
        <f ca="1">SQRT(Inputs!$B$38)*F496+SQRT(1-Inputs!$B$38)*_xlfn.NORM.S.INV(RAND())</f>
        <v>0.92356447005562603</v>
      </c>
      <c r="AN496" s="23">
        <f ca="1">SQRT(Inputs!$B$38)*G496+SQRT(1-Inputs!$B$38)*_xlfn.NORM.S.INV(RAND())</f>
        <v>1.1071221328450056</v>
      </c>
      <c r="AO496" s="23">
        <f ca="1">SQRT(Inputs!$B$38)*H496+SQRT(1-Inputs!$B$38)*_xlfn.NORM.S.INV(RAND())</f>
        <v>2.2927723566124429</v>
      </c>
      <c r="AP496" s="23">
        <f ca="1">SQRT(Inputs!$B$38)*I496+SQRT(1-Inputs!$B$38)*_xlfn.NORM.S.INV(RAND())</f>
        <v>0.16204785662096732</v>
      </c>
      <c r="AQ496" s="23">
        <f ca="1">SQRT(Inputs!$B$38)*J496+SQRT(1-Inputs!$B$38)*_xlfn.NORM.S.INV(RAND())</f>
        <v>-0.33600473527537383</v>
      </c>
      <c r="AR496" s="23">
        <f ca="1">SQRT(Inputs!$B$38)*K496+SQRT(1-Inputs!$B$38)*_xlfn.NORM.S.INV(RAND())</f>
        <v>-1.2925518921047034</v>
      </c>
      <c r="AS496" s="23">
        <f ca="1">SQRT(Inputs!$B$38)*L496+SQRT(1-Inputs!$B$38)*_xlfn.NORM.S.INV(RAND())</f>
        <v>2.0951086837678927</v>
      </c>
      <c r="AT496" s="23">
        <f ca="1">SQRT(Inputs!$B$38)*M496+SQRT(1-Inputs!$B$38)*_xlfn.NORM.S.INV(RAND())</f>
        <v>0.68463900152046619</v>
      </c>
      <c r="AU496" s="15">
        <f ca="1">Inputs!$B$6*EXP($B$8-0.5*C$5^2+C$5*N496)</f>
        <v>5624.9357619355205</v>
      </c>
      <c r="AV496" s="15">
        <f t="shared" ca="1" si="255"/>
        <v>6402.9619609164865</v>
      </c>
      <c r="AW496" s="15">
        <f t="shared" ca="1" si="256"/>
        <v>7554.9611095440468</v>
      </c>
      <c r="AX496" s="15">
        <f t="shared" ca="1" si="257"/>
        <v>10000.988374188682</v>
      </c>
      <c r="AY496" s="15">
        <f t="shared" ca="1" si="258"/>
        <v>12830.690521269642</v>
      </c>
      <c r="AZ496" s="15">
        <f t="shared" ca="1" si="259"/>
        <v>18460.008857727153</v>
      </c>
      <c r="BA496" s="15">
        <f t="shared" ca="1" si="260"/>
        <v>22977.901077166738</v>
      </c>
      <c r="BB496" s="15">
        <f t="shared" ca="1" si="261"/>
        <v>26984.338684628656</v>
      </c>
      <c r="BC496" s="15">
        <f t="shared" ca="1" si="262"/>
        <v>31821.929051303319</v>
      </c>
      <c r="BD496" s="15">
        <f t="shared" ca="1" si="263"/>
        <v>42090.1696768662</v>
      </c>
      <c r="BE496" s="15">
        <f t="shared" ca="1" si="264"/>
        <v>55684.783085656592</v>
      </c>
      <c r="BF496" s="15">
        <f ca="1">Inputs!$B$13*EXP($B$9-0.5*C$6^2+C$6*Y496)</f>
        <v>19777.390757653091</v>
      </c>
      <c r="BG496" s="15">
        <f t="shared" ca="1" si="265"/>
        <v>31705.765250879587</v>
      </c>
      <c r="BH496" s="15">
        <f t="shared" ca="1" si="266"/>
        <v>42298.764674986145</v>
      </c>
      <c r="BI496" s="15">
        <f t="shared" ca="1" si="267"/>
        <v>53296.437378941577</v>
      </c>
      <c r="BJ496" s="15">
        <f t="shared" ca="1" si="268"/>
        <v>58463.930857609113</v>
      </c>
      <c r="BK496" s="15">
        <f t="shared" ca="1" si="269"/>
        <v>93896.747822898818</v>
      </c>
      <c r="BL496" s="15">
        <f t="shared" ca="1" si="270"/>
        <v>124985.41131336939</v>
      </c>
      <c r="BM496" s="15">
        <f t="shared" ca="1" si="271"/>
        <v>182849.27980618994</v>
      </c>
      <c r="BN496" s="15">
        <f t="shared" ca="1" si="272"/>
        <v>230630.90880159225</v>
      </c>
      <c r="BO496" s="15">
        <f t="shared" ca="1" si="273"/>
        <v>297408.865070762</v>
      </c>
      <c r="BP496" s="15">
        <f t="shared" ca="1" si="274"/>
        <v>418877.04735233955</v>
      </c>
      <c r="BQ496" s="15">
        <f ca="1">Inputs!$B$20*EXP($B$10-0.5*C$7^2+C$7*AJ496)</f>
        <v>5904.8393619535073</v>
      </c>
      <c r="BR496" s="15">
        <f t="shared" ca="1" si="275"/>
        <v>14197.637426983045</v>
      </c>
      <c r="BS496" s="15">
        <f t="shared" ca="1" si="276"/>
        <v>21203.149278602876</v>
      </c>
      <c r="BT496" s="15">
        <f t="shared" ca="1" si="277"/>
        <v>37249.234963866606</v>
      </c>
      <c r="BU496" s="15">
        <f t="shared" ca="1" si="278"/>
        <v>67481.732949591329</v>
      </c>
      <c r="BV496" s="15">
        <f t="shared" ca="1" si="279"/>
        <v>157377.21452919571</v>
      </c>
      <c r="BW496" s="15">
        <f t="shared" ca="1" si="280"/>
        <v>227273.74580153389</v>
      </c>
      <c r="BX496" s="15">
        <f t="shared" ca="1" si="281"/>
        <v>297171.69661602814</v>
      </c>
      <c r="BY496" s="15">
        <f t="shared" ca="1" si="282"/>
        <v>325160.99181218451</v>
      </c>
      <c r="BZ496" s="15">
        <f t="shared" ca="1" si="283"/>
        <v>670608.06935594429</v>
      </c>
      <c r="CA496" s="15">
        <f t="shared" ca="1" si="284"/>
        <v>1063868.4480733669</v>
      </c>
      <c r="CB496" s="15">
        <f ca="1">(AU496*DCF!C$10-DCF!C$5*MAX(AU496*DCF!C$10,0)-MAX(AU496-Inputs!$B$6,0)/Inputs!$B$10)*DCF!C$6</f>
        <v>1038.3491605545412</v>
      </c>
      <c r="CC496" s="15">
        <f ca="1">(AV496*DCF!D$10-DCF!D$5*MAX(AV496*DCF!D$10,0)-MAX(AV496-AU496,0)/Inputs!$B$10)*DCF!D$6</f>
        <v>1370.9772731006508</v>
      </c>
      <c r="CD496" s="15">
        <f ca="1">(AW496*DCF!E$10-DCF!E$5*MAX(AW496*DCF!E$10,0)-MAX(AW496-AV496,0)/Inputs!$B$10)*DCF!E$6</f>
        <v>1484.8423408466883</v>
      </c>
      <c r="CE496" s="15">
        <f ca="1">(AX496*DCF!F$10-DCF!F$5*MAX(AX496*DCF!F$10,0)-MAX(AX496-AW496,0)/Inputs!$B$10)*DCF!F$6</f>
        <v>1674.2421940336419</v>
      </c>
      <c r="CF496" s="15">
        <f ca="1">(AY496*DCF!G$10-DCF!G$5*MAX(AY496*DCF!G$10,0)-MAX(AY496-AX496,0)/Inputs!$B$10)*DCF!G$6</f>
        <v>2099.7158771070854</v>
      </c>
      <c r="CG496" s="15">
        <f ca="1">(AZ496*DCF!H$10-DCF!H$5*MAX(AZ496*DCF!H$10,0)-MAX(AZ496-AY496,0)/Inputs!$B$10)*DCF!H$6</f>
        <v>2584.437571245292</v>
      </c>
      <c r="CH496" s="15">
        <f ca="1">(BA496*DCF!I$10-DCF!I$5*MAX(BA496*DCF!I$10,0)-MAX(BA496-AZ496,0)/Inputs!$B$10)*DCF!I$6</f>
        <v>3456.131673789112</v>
      </c>
      <c r="CI496" s="15">
        <f ca="1">(BB496*DCF!J$10-DCF!J$5*MAX(BB496*DCF!J$10,0)-MAX(BB496-BA496,0)/Inputs!$B$10)*DCF!J$6</f>
        <v>4023.4655320820189</v>
      </c>
      <c r="CJ496" s="15">
        <f ca="1">(BC496*DCF!K$10-DCF!K$5*MAX(BC496*DCF!K$10,0)-MAX(BC496-BB496,0)/Inputs!$B$10)*DCF!K$6</f>
        <v>4445.6305044614037</v>
      </c>
      <c r="CK496" s="15">
        <f ca="1">(BD496*DCF!L$10-DCF!L$5*MAX(BD496*DCF!L$10,0)-MAX(BD496-BC496,0)/Inputs!$B$10)*DCF!L$6</f>
        <v>5020.1482023665822</v>
      </c>
      <c r="CL496" s="15">
        <f ca="1">(BE496*DCF!M$10-DCF!M$5*MAX(BE496*DCF!M$10,0)-MAX(BE496-BD496,0)/Inputs!$B$10)*DCF!M$6</f>
        <v>6233.8212941003258</v>
      </c>
      <c r="CM496" s="15">
        <f ca="1">(BF496*DCF!C$28-DCF!C$5*MAX(BF496*DCF!C$28,0)-MAX(BF496-Inputs!$B$13,0)/Inputs!$B$17)*DCF!C$6</f>
        <v>4098.1953705126734</v>
      </c>
      <c r="CN496" s="15">
        <f ca="1">(BG496*DCF!D$28-DCF!D$5*MAX(BG496*DCF!D$28,0)-MAX(BG496-BF496,0)/Inputs!$B$17)*DCF!D$6</f>
        <v>6793.2099312607961</v>
      </c>
      <c r="CO496" s="15">
        <f ca="1">(BH496*DCF!E$28-DCF!E$5*MAX(BH496*DCF!E$28,0)-MAX(BH496-BG496,0)/Inputs!$B$17)*DCF!E$6</f>
        <v>9892.0289703563394</v>
      </c>
      <c r="CP496" s="15">
        <f ca="1">(BI496*DCF!F$28-DCF!F$5*MAX(BI496*DCF!F$28,0)-MAX(BI496-BH496,0)/Inputs!$B$17)*DCF!F$6</f>
        <v>12466.2787270225</v>
      </c>
      <c r="CQ496" s="15">
        <f ca="1">(BJ496*DCF!G$28-DCF!G$5*MAX(BJ496*DCF!G$28,0)-MAX(BJ496-BI496,0)/Inputs!$B$17)*DCF!G$6</f>
        <v>14299.789071062449</v>
      </c>
      <c r="CR496" s="15">
        <f ca="1">(BK496*DCF!H$28-DCF!H$5*MAX(BK496*DCF!H$28,0)-MAX(BK496-BJ496,0)/Inputs!$B$17)*DCF!H$6</f>
        <v>17716.43628815304</v>
      </c>
      <c r="CS496" s="15">
        <f ca="1">(BL496*DCF!I$28-DCF!I$5*MAX(BL496*DCF!I$28,0)-MAX(BL496-BK496,0)/Inputs!$B$17)*DCF!I$6</f>
        <v>24928.522760153432</v>
      </c>
      <c r="CT496" s="15">
        <f ca="1">(BM496*DCF!J$28-DCF!J$5*MAX(BM496*DCF!J$28,0)-MAX(BM496-BL496,0)/Inputs!$B$17)*DCF!J$6</f>
        <v>33118.292608379903</v>
      </c>
      <c r="CU496" s="15">
        <f ca="1">(BN496*DCF!K$28-DCF!K$5*MAX(BN496*DCF!K$28,0)-MAX(BN496-BM496,0)/Inputs!$B$17)*DCF!K$6</f>
        <v>42852.767846628398</v>
      </c>
      <c r="CV496" s="15">
        <f ca="1">(BO496*DCF!L$28-DCF!L$5*MAX(BO496*DCF!L$28,0)-MAX(BO496-BN496,0)/Inputs!$B$17)*DCF!L$6</f>
        <v>51783.274052957022</v>
      </c>
      <c r="CW496" s="15">
        <f ca="1">(BP496*DCF!M$28-DCF!M$5*MAX(BP496*DCF!M$28,0)-MAX(BP496-BO496,0)/Inputs!$B$17)*DCF!M$6</f>
        <v>66115.120656960513</v>
      </c>
      <c r="CX496" s="15">
        <f ca="1">(BQ496*DCF!C$46-DCF!C$5*MAX(BQ496*DCF!C$46,0)-MAX(BQ496-Inputs!$B$20,0)/Inputs!$B$24)*DCF!C$6</f>
        <v>-2612.5907819539311</v>
      </c>
      <c r="CY496" s="15">
        <f ca="1">(BR496*DCF!D$46-DCF!D$5*MAX(BR496*DCF!D$46,0)-MAX(BR496-BQ496,0)/Inputs!$B$24)*DCF!D$6</f>
        <v>-5961.6737134755658</v>
      </c>
      <c r="CZ496" s="15">
        <f ca="1">(BS496*DCF!E$46-DCF!E$5*MAX(BS496*DCF!E$46,0)-MAX(BS496-BR496,0)/Inputs!$B$24)*DCF!E$6</f>
        <v>-5268.6892328651365</v>
      </c>
      <c r="DA496" s="15">
        <f ca="1">(BT496*DCF!F$46-DCF!F$5*MAX(BT496*DCF!F$46,0)-MAX(BT496-BS496,0)/Inputs!$B$24)*DCF!F$6</f>
        <v>-8555.6118511653349</v>
      </c>
      <c r="DB496" s="15">
        <f ca="1">(BU496*DCF!G$46-DCF!G$5*MAX(BU496*DCF!G$46,0)-MAX(BU496-BT496,0)/Inputs!$B$24)*DCF!G$6</f>
        <v>-12439.567169971837</v>
      </c>
      <c r="DC496" s="15">
        <f ca="1">(BV496*DCF!H$46-DCF!H$5*MAX(BV496*DCF!H$46,0)-MAX(BV496-BU496,0)/Inputs!$B$24)*DCF!H$6</f>
        <v>-27934.470102108015</v>
      </c>
      <c r="DD496" s="15">
        <f ca="1">(BW496*DCF!I$46-DCF!I$5*MAX(BW496*DCF!I$46,0)-MAX(BW496-BV496,0)/Inputs!$B$24)*DCF!I$6</f>
        <v>-14815.614898680282</v>
      </c>
      <c r="DE496" s="15">
        <f ca="1">(BX496*DCF!J$46-DCF!J$5*MAX(BX496*DCF!J$46,0)-MAX(BX496-BW496,0)/Inputs!$B$24)*DCF!J$6</f>
        <v>-6070.2639316324885</v>
      </c>
      <c r="DF496" s="15">
        <f ca="1">(BY496*DCF!K$46-DCF!K$5*MAX(BY496*DCF!K$46,0)-MAX(BY496-BX496,0)/Inputs!$B$24)*DCF!K$6</f>
        <v>11717.648090359493</v>
      </c>
      <c r="DG496" s="15">
        <f ca="1">(BZ496*DCF!L$46-DCF!L$5*MAX(BZ496*DCF!L$46,0)-MAX(BZ496-BY496,0)/Inputs!$B$24)*DCF!L$6</f>
        <v>-31819.786524084731</v>
      </c>
      <c r="DH496" s="15">
        <f ca="1">(CA496*DCF!M$46-DCF!M$5*MAX(CA496*DCF!M$46,0)-MAX(CA496-BZ496,0)/Inputs!$B$24)*DCF!M$6</f>
        <v>1189.5902520302996</v>
      </c>
      <c r="DI496" s="15">
        <f ca="1">SUM(CB496:CL496)+BE496*DCF!M$10*(1+Inputs!$B$30)*(1-Inputs!$B$33)*(1-Inputs!$B$30/Inputs!$B$31)/(Inputs!$B$29-Inputs!$B$30)*DCF!M$6</f>
        <v>188403.24930609489</v>
      </c>
      <c r="DJ496" s="15">
        <f ca="1">SUM(CM496:CW496)+BP496*DCF!M$28*(1+Inputs!$B$30)*(1-Inputs!$B$33)*(1-Inputs!$B$30/Inputs!$B$31)/(Inputs!$B$29-Inputs!$B$30)*DCF!M$6</f>
        <v>1838384.3987595539</v>
      </c>
      <c r="DK496" s="15">
        <f ca="1">SUM(CX496:DH496)+CA496*DCF!M$46*(1+Inputs!$B$30)*(1-Inputs!$B$33)*(1-Inputs!$B$30/Inputs!$B$31)/(Inputs!$B$29-Inputs!$B$30)*DCF!M$6</f>
        <v>1542295.6141320064</v>
      </c>
      <c r="DM496" s="15">
        <f ca="1">DI496+DJ496+DK496+Inputs!$B$34+Inputs!$B$36-Inputs!$B$35</f>
        <v>3645934.2621976552</v>
      </c>
    </row>
    <row r="497" spans="1:117" x14ac:dyDescent="0.75">
      <c r="A497" s="11">
        <v>484</v>
      </c>
      <c r="C497" s="23">
        <f t="shared" ca="1" si="288"/>
        <v>-2.1355666353388116</v>
      </c>
      <c r="D497" s="23">
        <f t="shared" ca="1" si="288"/>
        <v>-0.34150008982705293</v>
      </c>
      <c r="E497" s="23">
        <f t="shared" ca="1" si="288"/>
        <v>1.8834543934226027</v>
      </c>
      <c r="F497" s="23">
        <f t="shared" ca="1" si="288"/>
        <v>0.23066397345842451</v>
      </c>
      <c r="G497" s="23">
        <f t="shared" ca="1" si="288"/>
        <v>-2.6780267536184477</v>
      </c>
      <c r="H497" s="23">
        <f t="shared" ca="1" si="288"/>
        <v>0.23258059638975423</v>
      </c>
      <c r="I497" s="23">
        <f t="shared" ca="1" si="288"/>
        <v>-0.39395459522270998</v>
      </c>
      <c r="J497" s="23">
        <f t="shared" ca="1" si="288"/>
        <v>-0.40041962639087153</v>
      </c>
      <c r="K497" s="23">
        <f t="shared" ca="1" si="288"/>
        <v>-0.7146746081934372</v>
      </c>
      <c r="L497" s="23">
        <f t="shared" ca="1" si="288"/>
        <v>0.46375936334888895</v>
      </c>
      <c r="M497" s="23">
        <f t="shared" ca="1" si="288"/>
        <v>0.32650163662450599</v>
      </c>
      <c r="N497" s="23">
        <f ca="1">SQRT(Inputs!$B$38)*C497+SQRT(1-Inputs!$B$38)*_xlfn.NORM.S.INV(RAND())</f>
        <v>-0.92931636613485269</v>
      </c>
      <c r="O497" s="23">
        <f ca="1">SQRT(Inputs!$B$38)*D497+SQRT(1-Inputs!$B$38)*_xlfn.NORM.S.INV(RAND())</f>
        <v>-1.3027743702520655</v>
      </c>
      <c r="P497" s="23">
        <f ca="1">SQRT(Inputs!$B$38)*E497+SQRT(1-Inputs!$B$38)*_xlfn.NORM.S.INV(RAND())</f>
        <v>-6.1700020116211007E-3</v>
      </c>
      <c r="Q497" s="23">
        <f ca="1">SQRT(Inputs!$B$38)*F497+SQRT(1-Inputs!$B$38)*_xlfn.NORM.S.INV(RAND())</f>
        <v>-1.1723705489899641</v>
      </c>
      <c r="R497" s="23">
        <f ca="1">SQRT(Inputs!$B$38)*G497+SQRT(1-Inputs!$B$38)*_xlfn.NORM.S.INV(RAND())</f>
        <v>-1.1558868514993641</v>
      </c>
      <c r="S497" s="23">
        <f ca="1">SQRT(Inputs!$B$38)*H497+SQRT(1-Inputs!$B$38)*_xlfn.NORM.S.INV(RAND())</f>
        <v>2.3947212090365846</v>
      </c>
      <c r="T497" s="23">
        <f ca="1">SQRT(Inputs!$B$38)*I497+SQRT(1-Inputs!$B$38)*_xlfn.NORM.S.INV(RAND())</f>
        <v>0.95829799035625773</v>
      </c>
      <c r="U497" s="23">
        <f ca="1">SQRT(Inputs!$B$38)*J497+SQRT(1-Inputs!$B$38)*_xlfn.NORM.S.INV(RAND())</f>
        <v>-0.18750368063045053</v>
      </c>
      <c r="V497" s="23">
        <f ca="1">SQRT(Inputs!$B$38)*K497+SQRT(1-Inputs!$B$38)*_xlfn.NORM.S.INV(RAND())</f>
        <v>-1.1408328492700424</v>
      </c>
      <c r="W497" s="23">
        <f ca="1">SQRT(Inputs!$B$38)*L497+SQRT(1-Inputs!$B$38)*_xlfn.NORM.S.INV(RAND())</f>
        <v>7.5765168588356357E-2</v>
      </c>
      <c r="X497" s="23">
        <f ca="1">SQRT(Inputs!$B$38)*M497+SQRT(1-Inputs!$B$38)*_xlfn.NORM.S.INV(RAND())</f>
        <v>1.6501137339011489</v>
      </c>
      <c r="Y497" s="23">
        <f ca="1">SQRT(Inputs!$B$38)*C497+SQRT(1-Inputs!$B$38)*_xlfn.NORM.S.INV(RAND())</f>
        <v>-2.4115798160609074</v>
      </c>
      <c r="Z497" s="23">
        <f ca="1">SQRT(Inputs!$B$38)*D497+SQRT(1-Inputs!$B$38)*_xlfn.NORM.S.INV(RAND())</f>
        <v>-9.7552516756348462E-3</v>
      </c>
      <c r="AA497" s="23">
        <f ca="1">SQRT(Inputs!$B$38)*E497+SQRT(1-Inputs!$B$38)*_xlfn.NORM.S.INV(RAND())</f>
        <v>0.96001113036962415</v>
      </c>
      <c r="AB497" s="23">
        <f ca="1">SQRT(Inputs!$B$38)*F497+SQRT(1-Inputs!$B$38)*_xlfn.NORM.S.INV(RAND())</f>
        <v>2.1407912268421079</v>
      </c>
      <c r="AC497" s="23">
        <f ca="1">SQRT(Inputs!$B$38)*G497+SQRT(1-Inputs!$B$38)*_xlfn.NORM.S.INV(RAND())</f>
        <v>-2.7765372471400696</v>
      </c>
      <c r="AD497" s="23">
        <f ca="1">SQRT(Inputs!$B$38)*H497+SQRT(1-Inputs!$B$38)*_xlfn.NORM.S.INV(RAND())</f>
        <v>0.73545955256300966</v>
      </c>
      <c r="AE497" s="23">
        <f ca="1">SQRT(Inputs!$B$38)*I497+SQRT(1-Inputs!$B$38)*_xlfn.NORM.S.INV(RAND())</f>
        <v>-1.6936075528482823</v>
      </c>
      <c r="AF497" s="23">
        <f ca="1">SQRT(Inputs!$B$38)*J497+SQRT(1-Inputs!$B$38)*_xlfn.NORM.S.INV(RAND())</f>
        <v>-3.0975477461275598</v>
      </c>
      <c r="AG497" s="23">
        <f ca="1">SQRT(Inputs!$B$38)*K497+SQRT(1-Inputs!$B$38)*_xlfn.NORM.S.INV(RAND())</f>
        <v>0.76801079216068413</v>
      </c>
      <c r="AH497" s="23">
        <f ca="1">SQRT(Inputs!$B$38)*L497+SQRT(1-Inputs!$B$38)*_xlfn.NORM.S.INV(RAND())</f>
        <v>2.041856275319379</v>
      </c>
      <c r="AI497" s="23">
        <f ca="1">SQRT(Inputs!$B$38)*M497+SQRT(1-Inputs!$B$38)*_xlfn.NORM.S.INV(RAND())</f>
        <v>1.0880116798923822</v>
      </c>
      <c r="AJ497" s="23">
        <f ca="1">SQRT(Inputs!$B$38)*C497+SQRT(1-Inputs!$B$38)*_xlfn.NORM.S.INV(RAND())</f>
        <v>-1.7446038390850984</v>
      </c>
      <c r="AK497" s="23">
        <f ca="1">SQRT(Inputs!$B$38)*D497+SQRT(1-Inputs!$B$38)*_xlfn.NORM.S.INV(RAND())</f>
        <v>8.8497423661612812E-2</v>
      </c>
      <c r="AL497" s="23">
        <f ca="1">SQRT(Inputs!$B$38)*E497+SQRT(1-Inputs!$B$38)*_xlfn.NORM.S.INV(RAND())</f>
        <v>0.43685986266400756</v>
      </c>
      <c r="AM497" s="23">
        <f ca="1">SQRT(Inputs!$B$38)*F497+SQRT(1-Inputs!$B$38)*_xlfn.NORM.S.INV(RAND())</f>
        <v>0.83160740562429925</v>
      </c>
      <c r="AN497" s="23">
        <f ca="1">SQRT(Inputs!$B$38)*G497+SQRT(1-Inputs!$B$38)*_xlfn.NORM.S.INV(RAND())</f>
        <v>-1.7937618459290205</v>
      </c>
      <c r="AO497" s="23">
        <f ca="1">SQRT(Inputs!$B$38)*H497+SQRT(1-Inputs!$B$38)*_xlfn.NORM.S.INV(RAND())</f>
        <v>1.9716804888597033</v>
      </c>
      <c r="AP497" s="23">
        <f ca="1">SQRT(Inputs!$B$38)*I497+SQRT(1-Inputs!$B$38)*_xlfn.NORM.S.INV(RAND())</f>
        <v>-0.94077787452975603</v>
      </c>
      <c r="AQ497" s="23">
        <f ca="1">SQRT(Inputs!$B$38)*J497+SQRT(1-Inputs!$B$38)*_xlfn.NORM.S.INV(RAND())</f>
        <v>0.35831173292021767</v>
      </c>
      <c r="AR497" s="23">
        <f ca="1">SQRT(Inputs!$B$38)*K497+SQRT(1-Inputs!$B$38)*_xlfn.NORM.S.INV(RAND())</f>
        <v>-0.26298110612250269</v>
      </c>
      <c r="AS497" s="23">
        <f ca="1">SQRT(Inputs!$B$38)*L497+SQRT(1-Inputs!$B$38)*_xlfn.NORM.S.INV(RAND())</f>
        <v>-0.21440742802970547</v>
      </c>
      <c r="AT497" s="23">
        <f ca="1">SQRT(Inputs!$B$38)*M497+SQRT(1-Inputs!$B$38)*_xlfn.NORM.S.INV(RAND())</f>
        <v>0.49947304069269149</v>
      </c>
      <c r="AU497" s="15">
        <f ca="1">Inputs!$B$6*EXP($B$8-0.5*C$5^2+C$5*N497)</f>
        <v>4269.1973660246231</v>
      </c>
      <c r="AV497" s="15">
        <f t="shared" ca="1" si="255"/>
        <v>4290.7399207112467</v>
      </c>
      <c r="AW497" s="15">
        <f t="shared" ca="1" si="256"/>
        <v>5227.4448360702418</v>
      </c>
      <c r="AX497" s="15">
        <f t="shared" ca="1" si="257"/>
        <v>5512.6360681528176</v>
      </c>
      <c r="AY497" s="15">
        <f t="shared" ca="1" si="258"/>
        <v>5886.2648778626981</v>
      </c>
      <c r="AZ497" s="15">
        <f t="shared" ca="1" si="259"/>
        <v>9371.3382340746848</v>
      </c>
      <c r="BA497" s="15">
        <f t="shared" ca="1" si="260"/>
        <v>12677.976382126466</v>
      </c>
      <c r="BB497" s="15">
        <f t="shared" ca="1" si="261"/>
        <v>15232.838427952411</v>
      </c>
      <c r="BC497" s="15">
        <f t="shared" ca="1" si="262"/>
        <v>16710.915516206125</v>
      </c>
      <c r="BD497" s="15">
        <f t="shared" ca="1" si="263"/>
        <v>20618.042454599898</v>
      </c>
      <c r="BE497" s="15">
        <f t="shared" ca="1" si="264"/>
        <v>29362.069693926245</v>
      </c>
      <c r="BF497" s="15">
        <f ca="1">Inputs!$B$13*EXP($B$9-0.5*C$6^2+C$6*Y497)</f>
        <v>8574.7670243224675</v>
      </c>
      <c r="BG497" s="15">
        <f t="shared" ca="1" si="265"/>
        <v>10431.992268790671</v>
      </c>
      <c r="BH497" s="15">
        <f t="shared" ca="1" si="266"/>
        <v>14945.952753781603</v>
      </c>
      <c r="BI497" s="15">
        <f t="shared" ca="1" si="267"/>
        <v>25436.803368050565</v>
      </c>
      <c r="BJ497" s="15">
        <f t="shared" ca="1" si="268"/>
        <v>20898.457239964355</v>
      </c>
      <c r="BK497" s="15">
        <f t="shared" ca="1" si="269"/>
        <v>28350.039015717182</v>
      </c>
      <c r="BL497" s="15">
        <f t="shared" ca="1" si="270"/>
        <v>27962.007369835228</v>
      </c>
      <c r="BM497" s="15">
        <f t="shared" ca="1" si="271"/>
        <v>23392.659291248037</v>
      </c>
      <c r="BN497" s="15">
        <f t="shared" ca="1" si="272"/>
        <v>31543.573028335319</v>
      </c>
      <c r="BO497" s="15">
        <f t="shared" ca="1" si="273"/>
        <v>49207.816738269757</v>
      </c>
      <c r="BP497" s="15">
        <f t="shared" ca="1" si="274"/>
        <v>68511.040556874286</v>
      </c>
      <c r="BQ497" s="15">
        <f ca="1">Inputs!$B$20*EXP($B$10-0.5*C$7^2+C$7*AJ497)</f>
        <v>2310.335211207625</v>
      </c>
      <c r="BR497" s="15">
        <f t="shared" ca="1" si="275"/>
        <v>3224.1816252686067</v>
      </c>
      <c r="BS497" s="15">
        <f t="shared" ca="1" si="276"/>
        <v>5005.382716823915</v>
      </c>
      <c r="BT497" s="15">
        <f t="shared" ca="1" si="277"/>
        <v>8583.7618301937346</v>
      </c>
      <c r="BU497" s="15">
        <f t="shared" ca="1" si="278"/>
        <v>7707.3259578635843</v>
      </c>
      <c r="BV497" s="15">
        <f t="shared" ca="1" si="279"/>
        <v>16720.21375754293</v>
      </c>
      <c r="BW497" s="15">
        <f t="shared" ca="1" si="280"/>
        <v>19119.635025526113</v>
      </c>
      <c r="BX497" s="15">
        <f t="shared" ca="1" si="281"/>
        <v>28733.484891999371</v>
      </c>
      <c r="BY497" s="15">
        <f t="shared" ca="1" si="282"/>
        <v>38284.911094775933</v>
      </c>
      <c r="BZ497" s="15">
        <f t="shared" ca="1" si="283"/>
        <v>51642.92100801631</v>
      </c>
      <c r="CA497" s="15">
        <f t="shared" ca="1" si="284"/>
        <v>79275.660171164243</v>
      </c>
      <c r="CB497" s="15">
        <f ca="1">(AU497*DCF!C$10-DCF!C$5*MAX(AU497*DCF!C$10,0)-MAX(AU497-Inputs!$B$6,0)/Inputs!$B$10)*DCF!C$6</f>
        <v>1048.0158169653132</v>
      </c>
      <c r="CC497" s="15">
        <f ca="1">(AV497*DCF!D$10-DCF!D$5*MAX(AV497*DCF!D$10,0)-MAX(AV497-AU497,0)/Inputs!$B$10)*DCF!D$6</f>
        <v>1040.5861987129583</v>
      </c>
      <c r="CD497" s="15">
        <f ca="1">(AW497*DCF!E$10-DCF!E$5*MAX(AW497*DCF!E$10,0)-MAX(AW497-AV497,0)/Inputs!$B$10)*DCF!E$6</f>
        <v>995.94906126975388</v>
      </c>
      <c r="CE497" s="15">
        <f ca="1">(AX497*DCF!F$10-DCF!F$5*MAX(AX497*DCF!F$10,0)-MAX(AX497-AW497,0)/Inputs!$B$10)*DCF!F$6</f>
        <v>1144.0584436056197</v>
      </c>
      <c r="CF497" s="15">
        <f ca="1">(AY497*DCF!G$10-DCF!G$5*MAX(AY497*DCF!G$10,0)-MAX(AY497-AX497,0)/Inputs!$B$10)*DCF!G$6</f>
        <v>1140.9872095163723</v>
      </c>
      <c r="CG497" s="15">
        <f ca="1">(AZ497*DCF!H$10-DCF!H$5*MAX(AZ497*DCF!H$10,0)-MAX(AZ497-AY497,0)/Inputs!$B$10)*DCF!H$6</f>
        <v>1200.6147874406213</v>
      </c>
      <c r="CH497" s="15">
        <f ca="1">(BA497*DCF!I$10-DCF!I$5*MAX(BA497*DCF!I$10,0)-MAX(BA497-AZ497,0)/Inputs!$B$10)*DCF!I$6</f>
        <v>1773.3992806184169</v>
      </c>
      <c r="CI497" s="15">
        <f ca="1">(BB497*DCF!J$10-DCF!J$5*MAX(BB497*DCF!J$10,0)-MAX(BB497-BA497,0)/Inputs!$B$10)*DCF!J$6</f>
        <v>2226.8431770648385</v>
      </c>
      <c r="CJ497" s="15">
        <f ca="1">(BC497*DCF!K$10-DCF!K$5*MAX(BC497*DCF!K$10,0)-MAX(BC497-BB497,0)/Inputs!$B$10)*DCF!K$6</f>
        <v>2483.2807273747512</v>
      </c>
      <c r="CK497" s="15">
        <f ca="1">(BD497*DCF!L$10-DCF!L$5*MAX(BD497*DCF!L$10,0)-MAX(BD497-BC497,0)/Inputs!$B$10)*DCF!L$6</f>
        <v>2604.3380991407139</v>
      </c>
      <c r="CL497" s="15">
        <f ca="1">(BE497*DCF!M$10-DCF!M$5*MAX(BE497*DCF!M$10,0)-MAX(BE497-BD497,0)/Inputs!$B$10)*DCF!M$6</f>
        <v>3098.8003213323782</v>
      </c>
      <c r="CM497" s="15">
        <f ca="1">(BF497*DCF!C$28-DCF!C$5*MAX(BF497*DCF!C$28,0)-MAX(BF497-Inputs!$B$13,0)/Inputs!$B$17)*DCF!C$6</f>
        <v>2616.962661403551</v>
      </c>
      <c r="CN497" s="15">
        <f ca="1">(BG497*DCF!D$28-DCF!D$5*MAX(BG497*DCF!D$28,0)-MAX(BG497-BF497,0)/Inputs!$B$17)*DCF!D$6</f>
        <v>2676.2310269277127</v>
      </c>
      <c r="CO497" s="15">
        <f ca="1">(BH497*DCF!E$28-DCF!E$5*MAX(BH497*DCF!E$28,0)-MAX(BH497-BG497,0)/Inputs!$B$17)*DCF!E$6</f>
        <v>3343.3204762249502</v>
      </c>
      <c r="CP497" s="15">
        <f ca="1">(BI497*DCF!F$28-DCF!F$5*MAX(BI497*DCF!F$28,0)-MAX(BI497-BH497,0)/Inputs!$B$17)*DCF!F$6</f>
        <v>4995.396912215424</v>
      </c>
      <c r="CQ497" s="15">
        <f ca="1">(BJ497*DCF!G$28-DCF!G$5*MAX(BJ497*DCF!G$28,0)-MAX(BJ497-BI497,0)/Inputs!$B$17)*DCF!G$6</f>
        <v>5422.2632870469406</v>
      </c>
      <c r="CR497" s="15">
        <f ca="1">(BK497*DCF!H$28-DCF!H$5*MAX(BK497*DCF!H$28,0)-MAX(BK497-BJ497,0)/Inputs!$B$17)*DCF!H$6</f>
        <v>5853.5107367533101</v>
      </c>
      <c r="CS497" s="15">
        <f ca="1">(BL497*DCF!I$28-DCF!I$5*MAX(BL497*DCF!I$28,0)-MAX(BL497-BK497,0)/Inputs!$B$17)*DCF!I$6</f>
        <v>6575.350956372361</v>
      </c>
      <c r="CT497" s="15">
        <f ca="1">(BM497*DCF!J$28-DCF!J$5*MAX(BM497*DCF!J$28,0)-MAX(BM497-BL497,0)/Inputs!$B$17)*DCF!J$6</f>
        <v>5218.50499681582</v>
      </c>
      <c r="CU497" s="15">
        <f ca="1">(BN497*DCF!K$28-DCF!K$5*MAX(BN497*DCF!K$28,0)-MAX(BN497-BM497,0)/Inputs!$B$17)*DCF!K$6</f>
        <v>5663.0953693524507</v>
      </c>
      <c r="CV497" s="15">
        <f ca="1">(BO497*DCF!L$28-DCF!L$5*MAX(BO497*DCF!L$28,0)-MAX(BO497-BN497,0)/Inputs!$B$17)*DCF!L$6</f>
        <v>7819.2536744867102</v>
      </c>
      <c r="CW497" s="15">
        <f ca="1">(BP497*DCF!M$28-DCF!M$5*MAX(BP497*DCF!M$28,0)-MAX(BP497-BO497,0)/Inputs!$B$17)*DCF!M$6</f>
        <v>10872.662634082189</v>
      </c>
      <c r="CX497" s="15">
        <f ca="1">(BQ497*DCF!C$46-DCF!C$5*MAX(BQ497*DCF!C$46,0)-MAX(BQ497-Inputs!$B$20,0)/Inputs!$B$24)*DCF!C$6</f>
        <v>-533.56471390476327</v>
      </c>
      <c r="CY497" s="15">
        <f ca="1">(BR497*DCF!D$46-DCF!D$5*MAX(BR497*DCF!D$46,0)-MAX(BR497-BQ497,0)/Inputs!$B$24)*DCF!D$6</f>
        <v>-940.22329381176473</v>
      </c>
      <c r="CZ497" s="15">
        <f ca="1">(BS497*DCF!E$46-DCF!E$5*MAX(BS497*DCF!E$46,0)-MAX(BS497-BR497,0)/Inputs!$B$24)*DCF!E$6</f>
        <v>-1293.995655890235</v>
      </c>
      <c r="DA497" s="15">
        <f ca="1">(BT497*DCF!F$46-DCF!F$5*MAX(BT497*DCF!F$46,0)-MAX(BT497-BS497,0)/Inputs!$B$24)*DCF!F$6</f>
        <v>-1928.1247635278539</v>
      </c>
      <c r="DB497" s="15">
        <f ca="1">(BU497*DCF!G$46-DCF!G$5*MAX(BU497*DCF!G$46,0)-MAX(BU497-BT497,0)/Inputs!$B$24)*DCF!G$6</f>
        <v>-259.25921740579776</v>
      </c>
      <c r="DC497" s="15">
        <f ca="1">(BV497*DCF!H$46-DCF!H$5*MAX(BV497*DCF!H$46,0)-MAX(BV497-BU497,0)/Inputs!$B$24)*DCF!H$6</f>
        <v>-2800.699660870594</v>
      </c>
      <c r="DD497" s="15">
        <f ca="1">(BW497*DCF!I$46-DCF!I$5*MAX(BW497*DCF!I$46,0)-MAX(BW497-BV497,0)/Inputs!$B$24)*DCF!I$6</f>
        <v>-247.20564196829179</v>
      </c>
      <c r="DE497" s="15">
        <f ca="1">(BX497*DCF!J$46-DCF!J$5*MAX(BX497*DCF!J$46,0)-MAX(BX497-BW497,0)/Inputs!$B$24)*DCF!J$6</f>
        <v>-1344.1457062426696</v>
      </c>
      <c r="DF497" s="15">
        <f ca="1">(BY497*DCF!K$46-DCF!K$5*MAX(BY497*DCF!K$46,0)-MAX(BY497-BX497,0)/Inputs!$B$24)*DCF!K$6</f>
        <v>-152.88322561569478</v>
      </c>
      <c r="DG497" s="15">
        <f ca="1">(BZ497*DCF!L$46-DCF!L$5*MAX(BZ497*DCF!L$46,0)-MAX(BZ497-BY497,0)/Inputs!$B$24)*DCF!L$6</f>
        <v>546.87446677665787</v>
      </c>
      <c r="DH497" s="15">
        <f ca="1">(CA497*DCF!M$46-DCF!M$5*MAX(CA497*DCF!M$46,0)-MAX(CA497-BZ497,0)/Inputs!$B$24)*DCF!M$6</f>
        <v>438.10515245405645</v>
      </c>
      <c r="DI497" s="15">
        <f ca="1">SUM(CB497:CL497)+BE497*DCF!M$10*(1+Inputs!$B$30)*(1-Inputs!$B$33)*(1-Inputs!$B$30/Inputs!$B$31)/(Inputs!$B$29-Inputs!$B$30)*DCF!M$6</f>
        <v>100471.90135441424</v>
      </c>
      <c r="DJ497" s="15">
        <f ca="1">SUM(CM497:CW497)+BP497*DCF!M$28*(1+Inputs!$B$30)*(1-Inputs!$B$33)*(1-Inputs!$B$30/Inputs!$B$31)/(Inputs!$B$29-Inputs!$B$30)*DCF!M$6</f>
        <v>315279.39517768496</v>
      </c>
      <c r="DK497" s="15">
        <f ca="1">SUM(CX497:DH497)+CA497*DCF!M$46*(1+Inputs!$B$30)*(1-Inputs!$B$33)*(1-Inputs!$B$30/Inputs!$B$31)/(Inputs!$B$29-Inputs!$B$30)*DCF!M$6</f>
        <v>114054.43916689834</v>
      </c>
      <c r="DM497" s="15">
        <f ca="1">DI497+DJ497+DK497+Inputs!$B$34+Inputs!$B$36-Inputs!$B$35</f>
        <v>606656.73569899751</v>
      </c>
    </row>
    <row r="498" spans="1:117" x14ac:dyDescent="0.75">
      <c r="A498" s="11">
        <v>485</v>
      </c>
      <c r="C498" s="23">
        <f t="shared" ca="1" si="288"/>
        <v>-0.36059707793147533</v>
      </c>
      <c r="D498" s="23">
        <f t="shared" ca="1" si="288"/>
        <v>1.0282399096873205</v>
      </c>
      <c r="E498" s="23">
        <f t="shared" ca="1" si="288"/>
        <v>0.14438051864581988</v>
      </c>
      <c r="F498" s="23">
        <f t="shared" ca="1" si="288"/>
        <v>-0.12588662114175844</v>
      </c>
      <c r="G498" s="23">
        <f t="shared" ca="1" si="288"/>
        <v>-0.51969862214169704</v>
      </c>
      <c r="H498" s="23">
        <f t="shared" ca="1" si="288"/>
        <v>1.4039106559969514</v>
      </c>
      <c r="I498" s="23">
        <f t="shared" ca="1" si="288"/>
        <v>0.72813612394700311</v>
      </c>
      <c r="J498" s="23">
        <f t="shared" ca="1" si="288"/>
        <v>-0.14978778614768196</v>
      </c>
      <c r="K498" s="23">
        <f t="shared" ca="1" si="288"/>
        <v>-1.1275803865996625</v>
      </c>
      <c r="L498" s="23">
        <f t="shared" ca="1" si="288"/>
        <v>-0.61405145190813637</v>
      </c>
      <c r="M498" s="23">
        <f t="shared" ca="1" si="288"/>
        <v>0.40243574954812589</v>
      </c>
      <c r="N498" s="23">
        <f ca="1">SQRT(Inputs!$B$38)*C498+SQRT(1-Inputs!$B$38)*_xlfn.NORM.S.INV(RAND())</f>
        <v>-1.0093997684765974</v>
      </c>
      <c r="O498" s="23">
        <f ca="1">SQRT(Inputs!$B$38)*D498+SQRT(1-Inputs!$B$38)*_xlfn.NORM.S.INV(RAND())</f>
        <v>0.93425759614513404</v>
      </c>
      <c r="P498" s="23">
        <f ca="1">SQRT(Inputs!$B$38)*E498+SQRT(1-Inputs!$B$38)*_xlfn.NORM.S.INV(RAND())</f>
        <v>0.22666031623295985</v>
      </c>
      <c r="Q498" s="23">
        <f ca="1">SQRT(Inputs!$B$38)*F498+SQRT(1-Inputs!$B$38)*_xlfn.NORM.S.INV(RAND())</f>
        <v>-0.30948200157075112</v>
      </c>
      <c r="R498" s="23">
        <f ca="1">SQRT(Inputs!$B$38)*G498+SQRT(1-Inputs!$B$38)*_xlfn.NORM.S.INV(RAND())</f>
        <v>-0.80764649187343318</v>
      </c>
      <c r="S498" s="23">
        <f ca="1">SQRT(Inputs!$B$38)*H498+SQRT(1-Inputs!$B$38)*_xlfn.NORM.S.INV(RAND())</f>
        <v>1.7473212553714714</v>
      </c>
      <c r="T498" s="23">
        <f ca="1">SQRT(Inputs!$B$38)*I498+SQRT(1-Inputs!$B$38)*_xlfn.NORM.S.INV(RAND())</f>
        <v>0.34222221196103836</v>
      </c>
      <c r="U498" s="23">
        <f ca="1">SQRT(Inputs!$B$38)*J498+SQRT(1-Inputs!$B$38)*_xlfn.NORM.S.INV(RAND())</f>
        <v>0.42659155700216878</v>
      </c>
      <c r="V498" s="23">
        <f ca="1">SQRT(Inputs!$B$38)*K498+SQRT(1-Inputs!$B$38)*_xlfn.NORM.S.INV(RAND())</f>
        <v>0.11552121976304197</v>
      </c>
      <c r="W498" s="23">
        <f ca="1">SQRT(Inputs!$B$38)*L498+SQRT(1-Inputs!$B$38)*_xlfn.NORM.S.INV(RAND())</f>
        <v>0.57038352169531814</v>
      </c>
      <c r="X498" s="23">
        <f ca="1">SQRT(Inputs!$B$38)*M498+SQRT(1-Inputs!$B$38)*_xlfn.NORM.S.INV(RAND())</f>
        <v>-0.63878731343826067</v>
      </c>
      <c r="Y498" s="23">
        <f ca="1">SQRT(Inputs!$B$38)*C498+SQRT(1-Inputs!$B$38)*_xlfn.NORM.S.INV(RAND())</f>
        <v>0.38842447135190072</v>
      </c>
      <c r="Z498" s="23">
        <f ca="1">SQRT(Inputs!$B$38)*D498+SQRT(1-Inputs!$B$38)*_xlfn.NORM.S.INV(RAND())</f>
        <v>1.8452276739562365</v>
      </c>
      <c r="AA498" s="23">
        <f ca="1">SQRT(Inputs!$B$38)*E498+SQRT(1-Inputs!$B$38)*_xlfn.NORM.S.INV(RAND())</f>
        <v>0.84448330059133658</v>
      </c>
      <c r="AB498" s="23">
        <f ca="1">SQRT(Inputs!$B$38)*F498+SQRT(1-Inputs!$B$38)*_xlfn.NORM.S.INV(RAND())</f>
        <v>-0.89978849482908285</v>
      </c>
      <c r="AC498" s="23">
        <f ca="1">SQRT(Inputs!$B$38)*G498+SQRT(1-Inputs!$B$38)*_xlfn.NORM.S.INV(RAND())</f>
        <v>-0.48769540630718627</v>
      </c>
      <c r="AD498" s="23">
        <f ca="1">SQRT(Inputs!$B$38)*H498+SQRT(1-Inputs!$B$38)*_xlfn.NORM.S.INV(RAND())</f>
        <v>0.50786871681988566</v>
      </c>
      <c r="AE498" s="23">
        <f ca="1">SQRT(Inputs!$B$38)*I498+SQRT(1-Inputs!$B$38)*_xlfn.NORM.S.INV(RAND())</f>
        <v>-0.63837198921996774</v>
      </c>
      <c r="AF498" s="23">
        <f ca="1">SQRT(Inputs!$B$38)*J498+SQRT(1-Inputs!$B$38)*_xlfn.NORM.S.INV(RAND())</f>
        <v>0.69179222151776876</v>
      </c>
      <c r="AG498" s="23">
        <f ca="1">SQRT(Inputs!$B$38)*K498+SQRT(1-Inputs!$B$38)*_xlfn.NORM.S.INV(RAND())</f>
        <v>0.48753761685236496</v>
      </c>
      <c r="AH498" s="23">
        <f ca="1">SQRT(Inputs!$B$38)*L498+SQRT(1-Inputs!$B$38)*_xlfn.NORM.S.INV(RAND())</f>
        <v>0.50321892389034417</v>
      </c>
      <c r="AI498" s="23">
        <f ca="1">SQRT(Inputs!$B$38)*M498+SQRT(1-Inputs!$B$38)*_xlfn.NORM.S.INV(RAND())</f>
        <v>0.7556940846670801</v>
      </c>
      <c r="AJ498" s="23">
        <f ca="1">SQRT(Inputs!$B$38)*C498+SQRT(1-Inputs!$B$38)*_xlfn.NORM.S.INV(RAND())</f>
        <v>-0.3118432701237499</v>
      </c>
      <c r="AK498" s="23">
        <f ca="1">SQRT(Inputs!$B$38)*D498+SQRT(1-Inputs!$B$38)*_xlfn.NORM.S.INV(RAND())</f>
        <v>3.1790620127503213</v>
      </c>
      <c r="AL498" s="23">
        <f ca="1">SQRT(Inputs!$B$38)*E498+SQRT(1-Inputs!$B$38)*_xlfn.NORM.S.INV(RAND())</f>
        <v>0.79296271705081856</v>
      </c>
      <c r="AM498" s="23">
        <f ca="1">SQRT(Inputs!$B$38)*F498+SQRT(1-Inputs!$B$38)*_xlfn.NORM.S.INV(RAND())</f>
        <v>-0.61373436663037673</v>
      </c>
      <c r="AN498" s="23">
        <f ca="1">SQRT(Inputs!$B$38)*G498+SQRT(1-Inputs!$B$38)*_xlfn.NORM.S.INV(RAND())</f>
        <v>0.9111147922156495</v>
      </c>
      <c r="AO498" s="23">
        <f ca="1">SQRT(Inputs!$B$38)*H498+SQRT(1-Inputs!$B$38)*_xlfn.NORM.S.INV(RAND())</f>
        <v>2.1310257928401199</v>
      </c>
      <c r="AP498" s="23">
        <f ca="1">SQRT(Inputs!$B$38)*I498+SQRT(1-Inputs!$B$38)*_xlfn.NORM.S.INV(RAND())</f>
        <v>0.52654854186766975</v>
      </c>
      <c r="AQ498" s="23">
        <f ca="1">SQRT(Inputs!$B$38)*J498+SQRT(1-Inputs!$B$38)*_xlfn.NORM.S.INV(RAND())</f>
        <v>2.3688634146481977</v>
      </c>
      <c r="AR498" s="23">
        <f ca="1">SQRT(Inputs!$B$38)*K498+SQRT(1-Inputs!$B$38)*_xlfn.NORM.S.INV(RAND())</f>
        <v>-1.1456236943374696</v>
      </c>
      <c r="AS498" s="23">
        <f ca="1">SQRT(Inputs!$B$38)*L498+SQRT(1-Inputs!$B$38)*_xlfn.NORM.S.INV(RAND())</f>
        <v>-0.76862120945235057</v>
      </c>
      <c r="AT498" s="23">
        <f ca="1">SQRT(Inputs!$B$38)*M498+SQRT(1-Inputs!$B$38)*_xlfn.NORM.S.INV(RAND())</f>
        <v>-0.27550962024370929</v>
      </c>
      <c r="AU498" s="15">
        <f ca="1">Inputs!$B$6*EXP($B$8-0.5*C$5^2+C$5*N498)</f>
        <v>4214.2114515439516</v>
      </c>
      <c r="AV498" s="15">
        <f t="shared" ca="1" si="255"/>
        <v>5885.0258988190935</v>
      </c>
      <c r="AW498" s="15">
        <f t="shared" ca="1" si="256"/>
        <v>7398.5125380677864</v>
      </c>
      <c r="AX498" s="15">
        <f t="shared" ca="1" si="257"/>
        <v>8690.2565523792618</v>
      </c>
      <c r="AY498" s="15">
        <f t="shared" ca="1" si="258"/>
        <v>9664.4235062748739</v>
      </c>
      <c r="AZ498" s="15">
        <f t="shared" ca="1" si="259"/>
        <v>14327.695496514818</v>
      </c>
      <c r="BA498" s="15">
        <f t="shared" ca="1" si="260"/>
        <v>18172.810455512597</v>
      </c>
      <c r="BB498" s="15">
        <f t="shared" ca="1" si="261"/>
        <v>23220.5975332362</v>
      </c>
      <c r="BC498" s="15">
        <f t="shared" ca="1" si="262"/>
        <v>28758.231443577395</v>
      </c>
      <c r="BD498" s="15">
        <f t="shared" ca="1" si="263"/>
        <v>37162.190025450953</v>
      </c>
      <c r="BE498" s="15">
        <f t="shared" ca="1" si="264"/>
        <v>42963.682769384039</v>
      </c>
      <c r="BF498" s="15">
        <f ca="1">Inputs!$B$13*EXP($B$9-0.5*C$6^2+C$6*Y498)</f>
        <v>14938.147955299555</v>
      </c>
      <c r="BG498" s="15">
        <f t="shared" ca="1" si="265"/>
        <v>25398.288972256538</v>
      </c>
      <c r="BH498" s="15">
        <f t="shared" ca="1" si="266"/>
        <v>35697.617280104678</v>
      </c>
      <c r="BI498" s="15">
        <f t="shared" ca="1" si="267"/>
        <v>38047.525128160087</v>
      </c>
      <c r="BJ498" s="15">
        <f t="shared" ca="1" si="268"/>
        <v>43477.372472133182</v>
      </c>
      <c r="BK498" s="15">
        <f t="shared" ca="1" si="269"/>
        <v>57180.259629674569</v>
      </c>
      <c r="BL498" s="15">
        <f t="shared" ca="1" si="270"/>
        <v>64662.195930234266</v>
      </c>
      <c r="BM498" s="15">
        <f t="shared" ca="1" si="271"/>
        <v>86616.716973099261</v>
      </c>
      <c r="BN498" s="15">
        <f t="shared" ca="1" si="272"/>
        <v>112936.9479966708</v>
      </c>
      <c r="BO498" s="15">
        <f t="shared" ca="1" si="273"/>
        <v>147327.90396827791</v>
      </c>
      <c r="BP498" s="15">
        <f t="shared" ca="1" si="274"/>
        <v>197542.30861588012</v>
      </c>
      <c r="BQ498" s="15">
        <f ca="1">Inputs!$B$20*EXP($B$10-0.5*C$7^2+C$7*AJ498)</f>
        <v>3840.3672395580807</v>
      </c>
      <c r="BR498" s="15">
        <f t="shared" ca="1" si="275"/>
        <v>14301.380434047569</v>
      </c>
      <c r="BS498" s="15">
        <f t="shared" ca="1" si="276"/>
        <v>24593.066668041862</v>
      </c>
      <c r="BT498" s="15">
        <f t="shared" ca="1" si="277"/>
        <v>28865.964343431657</v>
      </c>
      <c r="BU498" s="15">
        <f t="shared" ca="1" si="278"/>
        <v>49872.056674534193</v>
      </c>
      <c r="BV498" s="15">
        <f t="shared" ca="1" si="279"/>
        <v>112146.74291328968</v>
      </c>
      <c r="BW498" s="15">
        <f t="shared" ca="1" si="280"/>
        <v>174943.6929045913</v>
      </c>
      <c r="BX498" s="15">
        <f t="shared" ca="1" si="281"/>
        <v>393418.96406928019</v>
      </c>
      <c r="BY498" s="15">
        <f t="shared" ca="1" si="282"/>
        <v>442746.0925480228</v>
      </c>
      <c r="BZ498" s="15">
        <f t="shared" ca="1" si="283"/>
        <v>539374.69214277354</v>
      </c>
      <c r="CA498" s="15">
        <f t="shared" ca="1" si="284"/>
        <v>721457.50553302909</v>
      </c>
      <c r="CB498" s="15">
        <f ca="1">(AU498*DCF!C$10-DCF!C$5*MAX(AU498*DCF!C$10,0)-MAX(AU498-Inputs!$B$6,0)/Inputs!$B$10)*DCF!C$6</f>
        <v>1048.407876336295</v>
      </c>
      <c r="CC498" s="15">
        <f ca="1">(AV498*DCF!D$10-DCF!D$5*MAX(AV498*DCF!D$10,0)-MAX(AV498-AU498,0)/Inputs!$B$10)*DCF!D$6</f>
        <v>1027.0508184478701</v>
      </c>
      <c r="CD498" s="15">
        <f ca="1">(AW498*DCF!E$10-DCF!E$5*MAX(AW498*DCF!E$10,0)-MAX(AW498-AV498,0)/Inputs!$B$10)*DCF!E$6</f>
        <v>1367.298903453252</v>
      </c>
      <c r="CE498" s="15">
        <f ca="1">(AX498*DCF!F$10-DCF!F$5*MAX(AX498*DCF!F$10,0)-MAX(AX498-AW498,0)/Inputs!$B$10)*DCF!F$6</f>
        <v>1628.2892525801881</v>
      </c>
      <c r="CF498" s="15">
        <f ca="1">(AY498*DCF!G$10-DCF!G$5*MAX(AY498*DCF!G$10,0)-MAX(AY498-AX498,0)/Inputs!$B$10)*DCF!G$6</f>
        <v>1804.0046314182916</v>
      </c>
      <c r="CG498" s="15">
        <f ca="1">(AZ498*DCF!H$10-DCF!H$5*MAX(AZ498*DCF!H$10,0)-MAX(AZ498-AY498,0)/Inputs!$B$10)*DCF!H$6</f>
        <v>1953.684815573851</v>
      </c>
      <c r="CH498" s="15">
        <f ca="1">(BA498*DCF!I$10-DCF!I$5*MAX(BA498*DCF!I$10,0)-MAX(BA498-AZ498,0)/Inputs!$B$10)*DCF!I$6</f>
        <v>2688.7759501502919</v>
      </c>
      <c r="CI498" s="15">
        <f ca="1">(BB498*DCF!J$10-DCF!J$5*MAX(BB498*DCF!J$10,0)-MAX(BB498-BA498,0)/Inputs!$B$10)*DCF!J$6</f>
        <v>3219.7994652465018</v>
      </c>
      <c r="CJ498" s="15">
        <f ca="1">(BC498*DCF!K$10-DCF!K$5*MAX(BC498*DCF!K$10,0)-MAX(BC498-BB498,0)/Inputs!$B$10)*DCF!K$6</f>
        <v>3854.4289533910414</v>
      </c>
      <c r="CK498" s="15">
        <f ca="1">(BD498*DCF!L$10-DCF!L$5*MAX(BD498*DCF!L$10,0)-MAX(BD498-BC498,0)/Inputs!$B$10)*DCF!L$6</f>
        <v>4517.9970142403608</v>
      </c>
      <c r="CL498" s="15">
        <f ca="1">(BE498*DCF!M$10-DCF!M$5*MAX(BE498*DCF!M$10,0)-MAX(BE498-BD498,0)/Inputs!$B$10)*DCF!M$6</f>
        <v>5369.6810363584718</v>
      </c>
      <c r="CM498" s="15">
        <f ca="1">(BF498*DCF!C$28-DCF!C$5*MAX(BF498*DCF!C$28,0)-MAX(BF498-Inputs!$B$13,0)/Inputs!$B$17)*DCF!C$6</f>
        <v>3738.8982411031102</v>
      </c>
      <c r="CN498" s="15">
        <f ca="1">(BG498*DCF!D$28-DCF!D$5*MAX(BG498*DCF!D$28,0)-MAX(BG498-BF498,0)/Inputs!$B$17)*DCF!D$6</f>
        <v>5248.7542112093706</v>
      </c>
      <c r="CO498" s="15">
        <f ca="1">(BH498*DCF!E$28-DCF!E$5*MAX(BH498*DCF!E$28,0)-MAX(BH498-BG498,0)/Inputs!$B$17)*DCF!E$6</f>
        <v>8080.3450198637211</v>
      </c>
      <c r="CP498" s="15">
        <f ca="1">(BI498*DCF!F$28-DCF!F$5*MAX(BI498*DCF!F$28,0)-MAX(BI498-BH498,0)/Inputs!$B$17)*DCF!F$6</f>
        <v>9901.0630008029966</v>
      </c>
      <c r="CQ498" s="15">
        <f ca="1">(BJ498*DCF!G$28-DCF!G$5*MAX(BJ498*DCF!G$28,0)-MAX(BJ498-BI498,0)/Inputs!$B$17)*DCF!G$6</f>
        <v>10367.287466855227</v>
      </c>
      <c r="CR498" s="15">
        <f ca="1">(BK498*DCF!H$28-DCF!H$5*MAX(BK498*DCF!H$28,0)-MAX(BK498-BJ498,0)/Inputs!$B$17)*DCF!H$6</f>
        <v>12012.264948068934</v>
      </c>
      <c r="CS498" s="15">
        <f ca="1">(BL498*DCF!I$28-DCF!I$5*MAX(BL498*DCF!I$28,0)-MAX(BL498-BK498,0)/Inputs!$B$17)*DCF!I$6</f>
        <v>14131.624523861681</v>
      </c>
      <c r="CT498" s="15">
        <f ca="1">(BM498*DCF!J$28-DCF!J$5*MAX(BM498*DCF!J$28,0)-MAX(BM498-BL498,0)/Inputs!$B$17)*DCF!J$6</f>
        <v>16411.728347643439</v>
      </c>
      <c r="CU498" s="15">
        <f ca="1">(BN498*DCF!K$28-DCF!K$5*MAX(BN498*DCF!K$28,0)-MAX(BN498-BM498,0)/Inputs!$B$17)*DCF!K$6</f>
        <v>20626.512086466704</v>
      </c>
      <c r="CV498" s="15">
        <f ca="1">(BO498*DCF!L$28-DCF!L$5*MAX(BO498*DCF!L$28,0)-MAX(BO498-BN498,0)/Inputs!$B$17)*DCF!L$6</f>
        <v>25503.615221138356</v>
      </c>
      <c r="CW498" s="15">
        <f ca="1">(BP498*DCF!M$28-DCF!M$5*MAX(BP498*DCF!M$28,0)-MAX(BP498-BO498,0)/Inputs!$B$17)*DCF!M$6</f>
        <v>31918.883414504216</v>
      </c>
      <c r="CX498" s="15">
        <f ca="1">(BQ498*DCF!C$46-DCF!C$5*MAX(BQ498*DCF!C$46,0)-MAX(BQ498-Inputs!$B$20,0)/Inputs!$B$24)*DCF!C$6</f>
        <v>-1182.2405816799635</v>
      </c>
      <c r="CY498" s="15">
        <f ca="1">(BR498*DCF!D$46-DCF!D$5*MAX(BR498*DCF!D$46,0)-MAX(BR498-BQ498,0)/Inputs!$B$24)*DCF!D$6</f>
        <v>-6904.5396233842057</v>
      </c>
      <c r="CZ498" s="15">
        <f ca="1">(BS498*DCF!E$46-DCF!E$5*MAX(BS498*DCF!E$46,0)-MAX(BS498-BR498,0)/Inputs!$B$24)*DCF!E$6</f>
        <v>-6964.8723410374687</v>
      </c>
      <c r="DA498" s="15">
        <f ca="1">(BT498*DCF!F$46-DCF!F$5*MAX(BT498*DCF!F$46,0)-MAX(BT498-BS498,0)/Inputs!$B$24)*DCF!F$6</f>
        <v>-3658.0991482462132</v>
      </c>
      <c r="DB498" s="15">
        <f ca="1">(BU498*DCF!G$46-DCF!G$5*MAX(BU498*DCF!G$46,0)-MAX(BU498-BT498,0)/Inputs!$B$24)*DCF!G$6</f>
        <v>-8743.6318818534946</v>
      </c>
      <c r="DC498" s="15">
        <f ca="1">(BV498*DCF!H$46-DCF!H$5*MAX(BV498*DCF!H$46,0)-MAX(BV498-BU498,0)/Inputs!$B$24)*DCF!H$6</f>
        <v>-19351.477185360091</v>
      </c>
      <c r="DD498" s="15">
        <f ca="1">(BW498*DCF!I$46-DCF!I$5*MAX(BW498*DCF!I$46,0)-MAX(BW498-BV498,0)/Inputs!$B$24)*DCF!I$6</f>
        <v>-13986.182617385022</v>
      </c>
      <c r="DE498" s="15">
        <f ca="1">(BX498*DCF!J$46-DCF!J$5*MAX(BX498*DCF!J$46,0)-MAX(BX498-BW498,0)/Inputs!$B$24)*DCF!J$6</f>
        <v>-41433.235243047806</v>
      </c>
      <c r="DF498" s="15">
        <f ca="1">(BY498*DCF!K$46-DCF!K$5*MAX(BY498*DCF!K$46,0)-MAX(BY498-BX498,0)/Inputs!$B$24)*DCF!K$6</f>
        <v>13207.30029954469</v>
      </c>
      <c r="DG498" s="15">
        <f ca="1">(BZ498*DCF!L$46-DCF!L$5*MAX(BZ498*DCF!L$46,0)-MAX(BZ498-BY498,0)/Inputs!$B$24)*DCF!L$6</f>
        <v>15417.107465371901</v>
      </c>
      <c r="DH498" s="15">
        <f ca="1">(CA498*DCF!M$46-DCF!M$5*MAX(CA498*DCF!M$46,0)-MAX(CA498-BZ498,0)/Inputs!$B$24)*DCF!M$6</f>
        <v>18493.895535445885</v>
      </c>
      <c r="DI498" s="15">
        <f ca="1">SUM(CB498:CL498)+BE498*DCF!M$10*(1+Inputs!$B$30)*(1-Inputs!$B$33)*(1-Inputs!$B$30/Inputs!$B$31)/(Inputs!$B$29-Inputs!$B$30)*DCF!M$6</f>
        <v>148047.91600028065</v>
      </c>
      <c r="DJ498" s="15">
        <f ca="1">SUM(CM498:CW498)+BP498*DCF!M$28*(1+Inputs!$B$30)*(1-Inputs!$B$33)*(1-Inputs!$B$30/Inputs!$B$31)/(Inputs!$B$29-Inputs!$B$30)*DCF!M$6</f>
        <v>890958.11928764475</v>
      </c>
      <c r="DK498" s="15">
        <f ca="1">SUM(CX498:DH498)+CA498*DCF!M$46*(1+Inputs!$B$30)*(1-Inputs!$B$33)*(1-Inputs!$B$30/Inputs!$B$31)/(Inputs!$B$29-Inputs!$B$30)*DCF!M$6</f>
        <v>1060352.7903374091</v>
      </c>
      <c r="DM498" s="15">
        <f ca="1">DI498+DJ498+DK498+Inputs!$B$34+Inputs!$B$36-Inputs!$B$35</f>
        <v>2176209.8256253344</v>
      </c>
    </row>
    <row r="499" spans="1:117" x14ac:dyDescent="0.75">
      <c r="A499" s="11">
        <v>486</v>
      </c>
      <c r="C499" s="23">
        <f t="shared" ca="1" si="288"/>
        <v>-1.4451449635436204</v>
      </c>
      <c r="D499" s="23">
        <f t="shared" ca="1" si="288"/>
        <v>1.2449370674600462</v>
      </c>
      <c r="E499" s="23">
        <f t="shared" ca="1" si="288"/>
        <v>0.62198975717396077</v>
      </c>
      <c r="F499" s="23">
        <f t="shared" ca="1" si="288"/>
        <v>-8.0804982788278357E-2</v>
      </c>
      <c r="G499" s="23">
        <f t="shared" ca="1" si="288"/>
        <v>0.43342093270481186</v>
      </c>
      <c r="H499" s="23">
        <f t="shared" ca="1" si="288"/>
        <v>1.9330497946984588</v>
      </c>
      <c r="I499" s="23">
        <f t="shared" ca="1" si="288"/>
        <v>0.2071357615251152</v>
      </c>
      <c r="J499" s="23">
        <f t="shared" ca="1" si="288"/>
        <v>-0.64569897903749296</v>
      </c>
      <c r="K499" s="23">
        <f t="shared" ca="1" si="288"/>
        <v>0.11795034734092061</v>
      </c>
      <c r="L499" s="23">
        <f t="shared" ca="1" si="288"/>
        <v>-5.4121164371829171E-2</v>
      </c>
      <c r="M499" s="23">
        <f t="shared" ca="1" si="288"/>
        <v>-0.69957474109870488</v>
      </c>
      <c r="N499" s="23">
        <f ca="1">SQRT(Inputs!$B$38)*C499+SQRT(1-Inputs!$B$38)*_xlfn.NORM.S.INV(RAND())</f>
        <v>0.99987929002241049</v>
      </c>
      <c r="O499" s="23">
        <f ca="1">SQRT(Inputs!$B$38)*D499+SQRT(1-Inputs!$B$38)*_xlfn.NORM.S.INV(RAND())</f>
        <v>1.0811030821313918</v>
      </c>
      <c r="P499" s="23">
        <f ca="1">SQRT(Inputs!$B$38)*E499+SQRT(1-Inputs!$B$38)*_xlfn.NORM.S.INV(RAND())</f>
        <v>-1.3434816383600141</v>
      </c>
      <c r="Q499" s="23">
        <f ca="1">SQRT(Inputs!$B$38)*F499+SQRT(1-Inputs!$B$38)*_xlfn.NORM.S.INV(RAND())</f>
        <v>1.5106682886803791</v>
      </c>
      <c r="R499" s="23">
        <f ca="1">SQRT(Inputs!$B$38)*G499+SQRT(1-Inputs!$B$38)*_xlfn.NORM.S.INV(RAND())</f>
        <v>1.1005233464998883</v>
      </c>
      <c r="S499" s="23">
        <f ca="1">SQRT(Inputs!$B$38)*H499+SQRT(1-Inputs!$B$38)*_xlfn.NORM.S.INV(RAND())</f>
        <v>1.9903916230403169</v>
      </c>
      <c r="T499" s="23">
        <f ca="1">SQRT(Inputs!$B$38)*I499+SQRT(1-Inputs!$B$38)*_xlfn.NORM.S.INV(RAND())</f>
        <v>1.732056906163292</v>
      </c>
      <c r="U499" s="23">
        <f ca="1">SQRT(Inputs!$B$38)*J499+SQRT(1-Inputs!$B$38)*_xlfn.NORM.S.INV(RAND())</f>
        <v>1.4477692535460318</v>
      </c>
      <c r="V499" s="23">
        <f ca="1">SQRT(Inputs!$B$38)*K499+SQRT(1-Inputs!$B$38)*_xlfn.NORM.S.INV(RAND())</f>
        <v>1.0219775032236935</v>
      </c>
      <c r="W499" s="23">
        <f ca="1">SQRT(Inputs!$B$38)*L499+SQRT(1-Inputs!$B$38)*_xlfn.NORM.S.INV(RAND())</f>
        <v>-0.15900078567069634</v>
      </c>
      <c r="X499" s="23">
        <f ca="1">SQRT(Inputs!$B$38)*M499+SQRT(1-Inputs!$B$38)*_xlfn.NORM.S.INV(RAND())</f>
        <v>-1.022329237452948</v>
      </c>
      <c r="Y499" s="23">
        <f ca="1">SQRT(Inputs!$B$38)*C499+SQRT(1-Inputs!$B$38)*_xlfn.NORM.S.INV(RAND())</f>
        <v>-2.2693593293939776</v>
      </c>
      <c r="Z499" s="23">
        <f ca="1">SQRT(Inputs!$B$38)*D499+SQRT(1-Inputs!$B$38)*_xlfn.NORM.S.INV(RAND())</f>
        <v>0.39445054368452659</v>
      </c>
      <c r="AA499" s="23">
        <f ca="1">SQRT(Inputs!$B$38)*E499+SQRT(1-Inputs!$B$38)*_xlfn.NORM.S.INV(RAND())</f>
        <v>0.35894766603062167</v>
      </c>
      <c r="AB499" s="23">
        <f ca="1">SQRT(Inputs!$B$38)*F499+SQRT(1-Inputs!$B$38)*_xlfn.NORM.S.INV(RAND())</f>
        <v>-0.24424282801630265</v>
      </c>
      <c r="AC499" s="23">
        <f ca="1">SQRT(Inputs!$B$38)*G499+SQRT(1-Inputs!$B$38)*_xlfn.NORM.S.INV(RAND())</f>
        <v>1.8160878659677175</v>
      </c>
      <c r="AD499" s="23">
        <f ca="1">SQRT(Inputs!$B$38)*H499+SQRT(1-Inputs!$B$38)*_xlfn.NORM.S.INV(RAND())</f>
        <v>-3.1181946675241656E-2</v>
      </c>
      <c r="AE499" s="23">
        <f ca="1">SQRT(Inputs!$B$38)*I499+SQRT(1-Inputs!$B$38)*_xlfn.NORM.S.INV(RAND())</f>
        <v>-1.0283809875903334</v>
      </c>
      <c r="AF499" s="23">
        <f ca="1">SQRT(Inputs!$B$38)*J499+SQRT(1-Inputs!$B$38)*_xlfn.NORM.S.INV(RAND())</f>
        <v>5.2658292915775617E-2</v>
      </c>
      <c r="AG499" s="23">
        <f ca="1">SQRT(Inputs!$B$38)*K499+SQRT(1-Inputs!$B$38)*_xlfn.NORM.S.INV(RAND())</f>
        <v>-1.2424314859579118</v>
      </c>
      <c r="AH499" s="23">
        <f ca="1">SQRT(Inputs!$B$38)*L499+SQRT(1-Inputs!$B$38)*_xlfn.NORM.S.INV(RAND())</f>
        <v>-0.3535383074617337</v>
      </c>
      <c r="AI499" s="23">
        <f ca="1">SQRT(Inputs!$B$38)*M499+SQRT(1-Inputs!$B$38)*_xlfn.NORM.S.INV(RAND())</f>
        <v>-1.288364073271862</v>
      </c>
      <c r="AJ499" s="23">
        <f ca="1">SQRT(Inputs!$B$38)*C499+SQRT(1-Inputs!$B$38)*_xlfn.NORM.S.INV(RAND())</f>
        <v>-1.0964090795614934</v>
      </c>
      <c r="AK499" s="23">
        <f ca="1">SQRT(Inputs!$B$38)*D499+SQRT(1-Inputs!$B$38)*_xlfn.NORM.S.INV(RAND())</f>
        <v>1.5071387343309137</v>
      </c>
      <c r="AL499" s="23">
        <f ca="1">SQRT(Inputs!$B$38)*E499+SQRT(1-Inputs!$B$38)*_xlfn.NORM.S.INV(RAND())</f>
        <v>3.097905551466551E-3</v>
      </c>
      <c r="AM499" s="23">
        <f ca="1">SQRT(Inputs!$B$38)*F499+SQRT(1-Inputs!$B$38)*_xlfn.NORM.S.INV(RAND())</f>
        <v>0.81088374209442116</v>
      </c>
      <c r="AN499" s="23">
        <f ca="1">SQRT(Inputs!$B$38)*G499+SQRT(1-Inputs!$B$38)*_xlfn.NORM.S.INV(RAND())</f>
        <v>-1.5418663865367626</v>
      </c>
      <c r="AO499" s="23">
        <f ca="1">SQRT(Inputs!$B$38)*H499+SQRT(1-Inputs!$B$38)*_xlfn.NORM.S.INV(RAND())</f>
        <v>-0.194856788290656</v>
      </c>
      <c r="AP499" s="23">
        <f ca="1">SQRT(Inputs!$B$38)*I499+SQRT(1-Inputs!$B$38)*_xlfn.NORM.S.INV(RAND())</f>
        <v>0.98207599201902263</v>
      </c>
      <c r="AQ499" s="23">
        <f ca="1">SQRT(Inputs!$B$38)*J499+SQRT(1-Inputs!$B$38)*_xlfn.NORM.S.INV(RAND())</f>
        <v>-0.46328942870937662</v>
      </c>
      <c r="AR499" s="23">
        <f ca="1">SQRT(Inputs!$B$38)*K499+SQRT(1-Inputs!$B$38)*_xlfn.NORM.S.INV(RAND())</f>
        <v>1.0445496130631879</v>
      </c>
      <c r="AS499" s="23">
        <f ca="1">SQRT(Inputs!$B$38)*L499+SQRT(1-Inputs!$B$38)*_xlfn.NORM.S.INV(RAND())</f>
        <v>1.1381479566567665</v>
      </c>
      <c r="AT499" s="23">
        <f ca="1">SQRT(Inputs!$B$38)*M499+SQRT(1-Inputs!$B$38)*_xlfn.NORM.S.INV(RAND())</f>
        <v>-0.39028032945035812</v>
      </c>
      <c r="AU499" s="15">
        <f ca="1">Inputs!$B$6*EXP($B$8-0.5*C$5^2+C$5*N499)</f>
        <v>5834.0455133871637</v>
      </c>
      <c r="AV499" s="15">
        <f t="shared" ca="1" si="255"/>
        <v>8324.8940415500183</v>
      </c>
      <c r="AW499" s="15">
        <f t="shared" ca="1" si="256"/>
        <v>8468.3489820937921</v>
      </c>
      <c r="AX499" s="15">
        <f t="shared" ca="1" si="257"/>
        <v>12486.595412052069</v>
      </c>
      <c r="AY499" s="15">
        <f t="shared" ca="1" si="258"/>
        <v>17352.835736889632</v>
      </c>
      <c r="AZ499" s="15">
        <f t="shared" ca="1" si="259"/>
        <v>26423.814109770312</v>
      </c>
      <c r="BA499" s="15">
        <f t="shared" ca="1" si="260"/>
        <v>38762.662016466886</v>
      </c>
      <c r="BB499" s="15">
        <f t="shared" ca="1" si="261"/>
        <v>54865.35349617491</v>
      </c>
      <c r="BC499" s="15">
        <f t="shared" ca="1" si="262"/>
        <v>74163.084845359263</v>
      </c>
      <c r="BD499" s="15">
        <f t="shared" ca="1" si="263"/>
        <v>89515.557739611002</v>
      </c>
      <c r="BE499" s="15">
        <f t="shared" ca="1" si="264"/>
        <v>99937.265580476524</v>
      </c>
      <c r="BF499" s="15">
        <f ca="1">Inputs!$B$13*EXP($B$9-0.5*C$6^2+C$6*Y499)</f>
        <v>8819.9720979204867</v>
      </c>
      <c r="BG499" s="15">
        <f t="shared" ca="1" si="265"/>
        <v>11542.159742540585</v>
      </c>
      <c r="BH499" s="15">
        <f t="shared" ca="1" si="266"/>
        <v>14967.465149055526</v>
      </c>
      <c r="BI499" s="15">
        <f t="shared" ca="1" si="267"/>
        <v>17646.407058516212</v>
      </c>
      <c r="BJ499" s="15">
        <f t="shared" ca="1" si="268"/>
        <v>28106.949368841746</v>
      </c>
      <c r="BK499" s="15">
        <f t="shared" ca="1" si="269"/>
        <v>34349.821181979867</v>
      </c>
      <c r="BL499" s="15">
        <f t="shared" ca="1" si="270"/>
        <v>36929.951453832284</v>
      </c>
      <c r="BM499" s="15">
        <f t="shared" ca="1" si="271"/>
        <v>45692.809874774532</v>
      </c>
      <c r="BN499" s="15">
        <f t="shared" ca="1" si="272"/>
        <v>48422.542180875826</v>
      </c>
      <c r="BO499" s="15">
        <f t="shared" ca="1" si="273"/>
        <v>57180.152446741042</v>
      </c>
      <c r="BP499" s="15">
        <f t="shared" ca="1" si="274"/>
        <v>60819.745977403203</v>
      </c>
      <c r="BQ499" s="15">
        <f ca="1">Inputs!$B$20*EXP($B$10-0.5*C$7^2+C$7*AJ499)</f>
        <v>2907.5072149761945</v>
      </c>
      <c r="BR499" s="15">
        <f t="shared" ca="1" si="275"/>
        <v>6366.9130337613133</v>
      </c>
      <c r="BS499" s="15">
        <f t="shared" ca="1" si="276"/>
        <v>8726.5645008700521</v>
      </c>
      <c r="BT499" s="15">
        <f t="shared" ca="1" si="277"/>
        <v>14884.101974686833</v>
      </c>
      <c r="BU499" s="15">
        <f t="shared" ca="1" si="278"/>
        <v>14204.286870804737</v>
      </c>
      <c r="BV499" s="15">
        <f t="shared" ca="1" si="279"/>
        <v>18913.447751850181</v>
      </c>
      <c r="BW499" s="15">
        <f t="shared" ca="1" si="280"/>
        <v>32490.286846289026</v>
      </c>
      <c r="BX499" s="15">
        <f t="shared" ca="1" si="281"/>
        <v>41412.333436471425</v>
      </c>
      <c r="BY499" s="15">
        <f t="shared" ca="1" si="282"/>
        <v>70862.004393083393</v>
      </c>
      <c r="BZ499" s="15">
        <f t="shared" ca="1" si="283"/>
        <v>122569.36158563453</v>
      </c>
      <c r="CA499" s="15">
        <f t="shared" ca="1" si="284"/>
        <v>160636.68966732905</v>
      </c>
      <c r="CB499" s="15">
        <f ca="1">(AU499*DCF!C$10-DCF!C$5*MAX(AU499*DCF!C$10,0)-MAX(AU499-Inputs!$B$6,0)/Inputs!$B$10)*DCF!C$6</f>
        <v>1036.8581707547969</v>
      </c>
      <c r="CC499" s="15">
        <f ca="1">(AV499*DCF!D$10-DCF!D$5*MAX(AV499*DCF!D$10,0)-MAX(AV499-AU499,0)/Inputs!$B$10)*DCF!D$6</f>
        <v>1421.8082998665029</v>
      </c>
      <c r="CD499" s="15">
        <f ca="1">(AW499*DCF!E$10-DCF!E$5*MAX(AW499*DCF!E$10,0)-MAX(AW499-AV499,0)/Inputs!$B$10)*DCF!E$6</f>
        <v>1922.8949818750636</v>
      </c>
      <c r="CE499" s="15">
        <f ca="1">(AX499*DCF!F$10-DCF!F$5*MAX(AX499*DCF!F$10,0)-MAX(AX499-AW499,0)/Inputs!$B$10)*DCF!F$6</f>
        <v>1889.7064207118831</v>
      </c>
      <c r="CF499" s="15">
        <f ca="1">(AY499*DCF!G$10-DCF!G$5*MAX(AY499*DCF!G$10,0)-MAX(AY499-AX499,0)/Inputs!$B$10)*DCF!G$6</f>
        <v>2640.0001601979234</v>
      </c>
      <c r="CG499" s="15">
        <f ca="1">(AZ499*DCF!H$10-DCF!H$5*MAX(AZ499*DCF!H$10,0)-MAX(AZ499-AY499,0)/Inputs!$B$10)*DCF!H$6</f>
        <v>3519.4876338416766</v>
      </c>
      <c r="CH499" s="15">
        <f ca="1">(BA499*DCF!I$10-DCF!I$5*MAX(BA499*DCF!I$10,0)-MAX(BA499-AZ499,0)/Inputs!$B$10)*DCF!I$6</f>
        <v>5056.5209133421949</v>
      </c>
      <c r="CI499" s="15">
        <f ca="1">(BB499*DCF!J$10-DCF!J$5*MAX(BB499*DCF!J$10,0)-MAX(BB499-BA499,0)/Inputs!$B$10)*DCF!J$6</f>
        <v>6974.9244226659193</v>
      </c>
      <c r="CJ499" s="15">
        <f ca="1">(BC499*DCF!K$10-DCF!K$5*MAX(BC499*DCF!K$10,0)-MAX(BC499-BB499,0)/Inputs!$B$10)*DCF!K$6</f>
        <v>9237.6769706669584</v>
      </c>
      <c r="CK499" s="15">
        <f ca="1">(BD499*DCF!L$10-DCF!L$5*MAX(BD499*DCF!L$10,0)-MAX(BD499-BC499,0)/Inputs!$B$10)*DCF!L$6</f>
        <v>11515.325008621274</v>
      </c>
      <c r="CL499" s="15">
        <f ca="1">(BE499*DCF!M$10-DCF!M$5*MAX(BE499*DCF!M$10,0)-MAX(BE499-BD499,0)/Inputs!$B$10)*DCF!M$6</f>
        <v>12857.45641007729</v>
      </c>
      <c r="CM499" s="15">
        <f ca="1">(BF499*DCF!C$28-DCF!C$5*MAX(BF499*DCF!C$28,0)-MAX(BF499-Inputs!$B$13,0)/Inputs!$B$17)*DCF!C$6</f>
        <v>2691.7976417794089</v>
      </c>
      <c r="CN499" s="15">
        <f ca="1">(BG499*DCF!D$28-DCF!D$5*MAX(BG499*DCF!D$28,0)-MAX(BG499-BF499,0)/Inputs!$B$17)*DCF!D$6</f>
        <v>2818.6648144866549</v>
      </c>
      <c r="CO499" s="15">
        <f ca="1">(BH499*DCF!E$28-DCF!E$5*MAX(BH499*DCF!E$28,0)-MAX(BH499-BG499,0)/Inputs!$B$17)*DCF!E$6</f>
        <v>3563.9721004932558</v>
      </c>
      <c r="CP499" s="15">
        <f ca="1">(BI499*DCF!F$28-DCF!F$5*MAX(BI499*DCF!F$28,0)-MAX(BI499-BH499,0)/Inputs!$B$17)*DCF!F$6</f>
        <v>4302.7909762812678</v>
      </c>
      <c r="CQ499" s="15">
        <f ca="1">(BJ499*DCF!G$28-DCF!G$5*MAX(BJ499*DCF!G$28,0)-MAX(BJ499-BI499,0)/Inputs!$B$17)*DCF!G$6</f>
        <v>5533.2013814998327</v>
      </c>
      <c r="CR499" s="15">
        <f ca="1">(BK499*DCF!H$28-DCF!H$5*MAX(BK499*DCF!H$28,0)-MAX(BK499-BJ499,0)/Inputs!$B$17)*DCF!H$6</f>
        <v>7525.1226679327428</v>
      </c>
      <c r="CS499" s="15">
        <f ca="1">(BL499*DCF!I$28-DCF!I$5*MAX(BL499*DCF!I$28,0)-MAX(BL499-BK499,0)/Inputs!$B$17)*DCF!I$6</f>
        <v>8313.8624505964654</v>
      </c>
      <c r="CT499" s="15">
        <f ca="1">(BM499*DCF!J$28-DCF!J$5*MAX(BM499*DCF!J$28,0)-MAX(BM499-BL499,0)/Inputs!$B$17)*DCF!J$6</f>
        <v>9031.4064114405192</v>
      </c>
      <c r="CU499" s="15">
        <f ca="1">(BN499*DCF!K$28-DCF!K$5*MAX(BN499*DCF!K$28,0)-MAX(BN499-BM499,0)/Inputs!$B$17)*DCF!K$6</f>
        <v>9891.6731600922976</v>
      </c>
      <c r="CV499" s="15">
        <f ca="1">(BO499*DCF!L$28-DCF!L$5*MAX(BO499*DCF!L$28,0)-MAX(BO499-BN499,0)/Inputs!$B$17)*DCF!L$6</f>
        <v>10417.702412523311</v>
      </c>
      <c r="CW499" s="15">
        <f ca="1">(BP499*DCF!M$28-DCF!M$5*MAX(BP499*DCF!M$28,0)-MAX(BP499-BO499,0)/Inputs!$B$17)*DCF!M$6</f>
        <v>11062.830609820003</v>
      </c>
      <c r="CX499" s="15">
        <f ca="1">(BQ499*DCF!C$46-DCF!C$5*MAX(BQ499*DCF!C$46,0)-MAX(BQ499-Inputs!$B$20,0)/Inputs!$B$24)*DCF!C$6</f>
        <v>-671.47972632244671</v>
      </c>
      <c r="CY499" s="15">
        <f ca="1">(BR499*DCF!D$46-DCF!D$5*MAX(BR499*DCF!D$46,0)-MAX(BR499-BQ499,0)/Inputs!$B$24)*DCF!D$6</f>
        <v>-2562.7833237319069</v>
      </c>
      <c r="CZ499" s="15">
        <f ca="1">(BS499*DCF!E$46-DCF!E$5*MAX(BS499*DCF!E$46,0)-MAX(BS499-BR499,0)/Inputs!$B$24)*DCF!E$6</f>
        <v>-1962.0410944734731</v>
      </c>
      <c r="DA499" s="15">
        <f ca="1">(BT499*DCF!F$46-DCF!F$5*MAX(BT499*DCF!F$46,0)-MAX(BT499-BS499,0)/Inputs!$B$24)*DCF!F$6</f>
        <v>-3326.108459092984</v>
      </c>
      <c r="DB499" s="15">
        <f ca="1">(BU499*DCF!G$46-DCF!G$5*MAX(BU499*DCF!G$46,0)-MAX(BU499-BT499,0)/Inputs!$B$24)*DCF!G$6</f>
        <v>-477.8041460897382</v>
      </c>
      <c r="DC499" s="15">
        <f ca="1">(BV499*DCF!H$46-DCF!H$5*MAX(BV499*DCF!H$46,0)-MAX(BV499-BU499,0)/Inputs!$B$24)*DCF!H$6</f>
        <v>-1463.3428902774392</v>
      </c>
      <c r="DD499" s="15">
        <f ca="1">(BW499*DCF!I$46-DCF!I$5*MAX(BW499*DCF!I$46,0)-MAX(BW499-BV499,0)/Inputs!$B$24)*DCF!I$6</f>
        <v>-3147.0095095593219</v>
      </c>
      <c r="DE499" s="15">
        <f ca="1">(BX499*DCF!J$46-DCF!J$5*MAX(BX499*DCF!J$46,0)-MAX(BX499-BW499,0)/Inputs!$B$24)*DCF!J$6</f>
        <v>-628.84815490122662</v>
      </c>
      <c r="DF499" s="15">
        <f ca="1">(BY499*DCF!K$46-DCF!K$5*MAX(BY499*DCF!K$46,0)-MAX(BY499-BX499,0)/Inputs!$B$24)*DCF!K$6</f>
        <v>-3166.5109377258</v>
      </c>
      <c r="DG499" s="15">
        <f ca="1">(BZ499*DCF!L$46-DCF!L$5*MAX(BZ499*DCF!L$46,0)-MAX(BZ499-BY499,0)/Inputs!$B$24)*DCF!L$6</f>
        <v>-3228.8933950790256</v>
      </c>
      <c r="DH499" s="15">
        <f ca="1">(CA499*DCF!M$46-DCF!M$5*MAX(CA499*DCF!M$46,0)-MAX(CA499-BZ499,0)/Inputs!$B$24)*DCF!M$6</f>
        <v>4635.074986681313</v>
      </c>
      <c r="DI499" s="15">
        <f ca="1">SUM(CB499:CL499)+BE499*DCF!M$10*(1+Inputs!$B$30)*(1-Inputs!$B$33)*(1-Inputs!$B$30/Inputs!$B$31)/(Inputs!$B$29-Inputs!$B$30)*DCF!M$6</f>
        <v>336199.39103661338</v>
      </c>
      <c r="DJ499" s="15">
        <f ca="1">SUM(CM499:CW499)+BP499*DCF!M$28*(1+Inputs!$B$30)*(1-Inputs!$B$33)*(1-Inputs!$B$30/Inputs!$B$31)/(Inputs!$B$29-Inputs!$B$30)*DCF!M$6</f>
        <v>300835.90104426967</v>
      </c>
      <c r="DK499" s="15">
        <f ca="1">SUM(CX499:DH499)+CA499*DCF!M$46*(1+Inputs!$B$30)*(1-Inputs!$B$33)*(1-Inputs!$B$30/Inputs!$B$31)/(Inputs!$B$29-Inputs!$B$30)*DCF!M$6</f>
        <v>232363.60420747803</v>
      </c>
      <c r="DM499" s="15">
        <f ca="1">DI499+DJ499+DK499+Inputs!$B$34+Inputs!$B$36-Inputs!$B$35</f>
        <v>946249.89628836105</v>
      </c>
    </row>
    <row r="500" spans="1:117" x14ac:dyDescent="0.75">
      <c r="A500" s="11">
        <v>487</v>
      </c>
      <c r="C500" s="23">
        <f t="shared" ca="1" si="288"/>
        <v>1.2966409096508764</v>
      </c>
      <c r="D500" s="23">
        <f t="shared" ca="1" si="288"/>
        <v>-1.1533325088896382</v>
      </c>
      <c r="E500" s="23">
        <f t="shared" ca="1" si="288"/>
        <v>3.8313432459416957E-2</v>
      </c>
      <c r="F500" s="23">
        <f t="shared" ca="1" si="288"/>
        <v>0.14275827942001795</v>
      </c>
      <c r="G500" s="23">
        <f t="shared" ca="1" si="288"/>
        <v>0.37722387414125258</v>
      </c>
      <c r="H500" s="23">
        <f t="shared" ca="1" si="288"/>
        <v>1.4961792204634139</v>
      </c>
      <c r="I500" s="23">
        <f t="shared" ca="1" si="288"/>
        <v>-0.3981844773737413</v>
      </c>
      <c r="J500" s="23">
        <f t="shared" ca="1" si="288"/>
        <v>0.33769916609824929</v>
      </c>
      <c r="K500" s="23">
        <f t="shared" ca="1" si="288"/>
        <v>-1.1071325151030966</v>
      </c>
      <c r="L500" s="23">
        <f t="shared" ca="1" si="288"/>
        <v>2.225357186142487</v>
      </c>
      <c r="M500" s="23">
        <f t="shared" ca="1" si="288"/>
        <v>-0.24417328173497815</v>
      </c>
      <c r="N500" s="23">
        <f ca="1">SQRT(Inputs!$B$38)*C500+SQRT(1-Inputs!$B$38)*_xlfn.NORM.S.INV(RAND())</f>
        <v>1.0443550466731424</v>
      </c>
      <c r="O500" s="23">
        <f ca="1">SQRT(Inputs!$B$38)*D500+SQRT(1-Inputs!$B$38)*_xlfn.NORM.S.INV(RAND())</f>
        <v>-1.8594999503026761</v>
      </c>
      <c r="P500" s="23">
        <f ca="1">SQRT(Inputs!$B$38)*E500+SQRT(1-Inputs!$B$38)*_xlfn.NORM.S.INV(RAND())</f>
        <v>-0.79859422837322269</v>
      </c>
      <c r="Q500" s="23">
        <f ca="1">SQRT(Inputs!$B$38)*F500+SQRT(1-Inputs!$B$38)*_xlfn.NORM.S.INV(RAND())</f>
        <v>-0.72159506472369317</v>
      </c>
      <c r="R500" s="23">
        <f ca="1">SQRT(Inputs!$B$38)*G500+SQRT(1-Inputs!$B$38)*_xlfn.NORM.S.INV(RAND())</f>
        <v>-0.42919410351808973</v>
      </c>
      <c r="S500" s="23">
        <f ca="1">SQRT(Inputs!$B$38)*H500+SQRT(1-Inputs!$B$38)*_xlfn.NORM.S.INV(RAND())</f>
        <v>1.4383829006603577</v>
      </c>
      <c r="T500" s="23">
        <f ca="1">SQRT(Inputs!$B$38)*I500+SQRT(1-Inputs!$B$38)*_xlfn.NORM.S.INV(RAND())</f>
        <v>-2.6669432889957878E-2</v>
      </c>
      <c r="U500" s="23">
        <f ca="1">SQRT(Inputs!$B$38)*J500+SQRT(1-Inputs!$B$38)*_xlfn.NORM.S.INV(RAND())</f>
        <v>1.4972650339038889</v>
      </c>
      <c r="V500" s="23">
        <f ca="1">SQRT(Inputs!$B$38)*K500+SQRT(1-Inputs!$B$38)*_xlfn.NORM.S.INV(RAND())</f>
        <v>-1.5942471672658984</v>
      </c>
      <c r="W500" s="23">
        <f ca="1">SQRT(Inputs!$B$38)*L500+SQRT(1-Inputs!$B$38)*_xlfn.NORM.S.INV(RAND())</f>
        <v>1.1872558601442138</v>
      </c>
      <c r="X500" s="23">
        <f ca="1">SQRT(Inputs!$B$38)*M500+SQRT(1-Inputs!$B$38)*_xlfn.NORM.S.INV(RAND())</f>
        <v>-0.5566873762404918</v>
      </c>
      <c r="Y500" s="23">
        <f ca="1">SQRT(Inputs!$B$38)*C500+SQRT(1-Inputs!$B$38)*_xlfn.NORM.S.INV(RAND())</f>
        <v>0.79454685204489406</v>
      </c>
      <c r="Z500" s="23">
        <f ca="1">SQRT(Inputs!$B$38)*D500+SQRT(1-Inputs!$B$38)*_xlfn.NORM.S.INV(RAND())</f>
        <v>-0.71954618864351882</v>
      </c>
      <c r="AA500" s="23">
        <f ca="1">SQRT(Inputs!$B$38)*E500+SQRT(1-Inputs!$B$38)*_xlfn.NORM.S.INV(RAND())</f>
        <v>1.168378934109743</v>
      </c>
      <c r="AB500" s="23">
        <f ca="1">SQRT(Inputs!$B$38)*F500+SQRT(1-Inputs!$B$38)*_xlfn.NORM.S.INV(RAND())</f>
        <v>-0.95100253706028448</v>
      </c>
      <c r="AC500" s="23">
        <f ca="1">SQRT(Inputs!$B$38)*G500+SQRT(1-Inputs!$B$38)*_xlfn.NORM.S.INV(RAND())</f>
        <v>-4.0017104070218412E-2</v>
      </c>
      <c r="AD500" s="23">
        <f ca="1">SQRT(Inputs!$B$38)*H500+SQRT(1-Inputs!$B$38)*_xlfn.NORM.S.INV(RAND())</f>
        <v>-6.0555262919056108E-2</v>
      </c>
      <c r="AE500" s="23">
        <f ca="1">SQRT(Inputs!$B$38)*I500+SQRT(1-Inputs!$B$38)*_xlfn.NORM.S.INV(RAND())</f>
        <v>-0.65544116006601993</v>
      </c>
      <c r="AF500" s="23">
        <f ca="1">SQRT(Inputs!$B$38)*J500+SQRT(1-Inputs!$B$38)*_xlfn.NORM.S.INV(RAND())</f>
        <v>-5.732598465399763E-2</v>
      </c>
      <c r="AG500" s="23">
        <f ca="1">SQRT(Inputs!$B$38)*K500+SQRT(1-Inputs!$B$38)*_xlfn.NORM.S.INV(RAND())</f>
        <v>-3.0737193503393101E-2</v>
      </c>
      <c r="AH500" s="23">
        <f ca="1">SQRT(Inputs!$B$38)*L500+SQRT(1-Inputs!$B$38)*_xlfn.NORM.S.INV(RAND())</f>
        <v>0.8661938755137164</v>
      </c>
      <c r="AI500" s="23">
        <f ca="1">SQRT(Inputs!$B$38)*M500+SQRT(1-Inputs!$B$38)*_xlfn.NORM.S.INV(RAND())</f>
        <v>-0.67129997571610511</v>
      </c>
      <c r="AJ500" s="23">
        <f ca="1">SQRT(Inputs!$B$38)*C500+SQRT(1-Inputs!$B$38)*_xlfn.NORM.S.INV(RAND())</f>
        <v>1.9315145281710406</v>
      </c>
      <c r="AK500" s="23">
        <f ca="1">SQRT(Inputs!$B$38)*D500+SQRT(1-Inputs!$B$38)*_xlfn.NORM.S.INV(RAND())</f>
        <v>-0.462955861253736</v>
      </c>
      <c r="AL500" s="23">
        <f ca="1">SQRT(Inputs!$B$38)*E500+SQRT(1-Inputs!$B$38)*_xlfn.NORM.S.INV(RAND())</f>
        <v>0.44942339482866506</v>
      </c>
      <c r="AM500" s="23">
        <f ca="1">SQRT(Inputs!$B$38)*F500+SQRT(1-Inputs!$B$38)*_xlfn.NORM.S.INV(RAND())</f>
        <v>-0.84995450556784435</v>
      </c>
      <c r="AN500" s="23">
        <f ca="1">SQRT(Inputs!$B$38)*G500+SQRT(1-Inputs!$B$38)*_xlfn.NORM.S.INV(RAND())</f>
        <v>1.2198561879084073</v>
      </c>
      <c r="AO500" s="23">
        <f ca="1">SQRT(Inputs!$B$38)*H500+SQRT(1-Inputs!$B$38)*_xlfn.NORM.S.INV(RAND())</f>
        <v>0.5060317968537188</v>
      </c>
      <c r="AP500" s="23">
        <f ca="1">SQRT(Inputs!$B$38)*I500+SQRT(1-Inputs!$B$38)*_xlfn.NORM.S.INV(RAND())</f>
        <v>-0.80617368042918103</v>
      </c>
      <c r="AQ500" s="23">
        <f ca="1">SQRT(Inputs!$B$38)*J500+SQRT(1-Inputs!$B$38)*_xlfn.NORM.S.INV(RAND())</f>
        <v>-0.34192105411817164</v>
      </c>
      <c r="AR500" s="23">
        <f ca="1">SQRT(Inputs!$B$38)*K500+SQRT(1-Inputs!$B$38)*_xlfn.NORM.S.INV(RAND())</f>
        <v>-0.39050642201564945</v>
      </c>
      <c r="AS500" s="23">
        <f ca="1">SQRT(Inputs!$B$38)*L500+SQRT(1-Inputs!$B$38)*_xlfn.NORM.S.INV(RAND())</f>
        <v>1.4859824928030232</v>
      </c>
      <c r="AT500" s="23">
        <f ca="1">SQRT(Inputs!$B$38)*M500+SQRT(1-Inputs!$B$38)*_xlfn.NORM.S.INV(RAND())</f>
        <v>-1.1182331936055852</v>
      </c>
      <c r="AU500" s="15">
        <f ca="1">Inputs!$B$6*EXP($B$8-0.5*C$5^2+C$5*N500)</f>
        <v>5876.1988590304245</v>
      </c>
      <c r="AV500" s="15">
        <f t="shared" ca="1" si="255"/>
        <v>5441.6753213885158</v>
      </c>
      <c r="AW500" s="15">
        <f t="shared" ca="1" si="256"/>
        <v>5957.5974124679597</v>
      </c>
      <c r="AX500" s="15">
        <f t="shared" ca="1" si="257"/>
        <v>6646.5923341795478</v>
      </c>
      <c r="AY500" s="15">
        <f t="shared" ca="1" si="258"/>
        <v>7725.6964226705713</v>
      </c>
      <c r="AZ500" s="15">
        <f t="shared" ca="1" si="259"/>
        <v>11070.399190041151</v>
      </c>
      <c r="BA500" s="15">
        <f t="shared" ca="1" si="260"/>
        <v>13509.577156010357</v>
      </c>
      <c r="BB500" s="15">
        <f t="shared" ca="1" si="261"/>
        <v>19216.752395142139</v>
      </c>
      <c r="BC500" s="15">
        <f t="shared" ca="1" si="262"/>
        <v>20178.607220426926</v>
      </c>
      <c r="BD500" s="15">
        <f t="shared" ca="1" si="263"/>
        <v>27624.113006281957</v>
      </c>
      <c r="BE500" s="15">
        <f t="shared" ca="1" si="264"/>
        <v>32176.297017097913</v>
      </c>
      <c r="BF500" s="15">
        <f ca="1">Inputs!$B$13*EXP($B$9-0.5*C$6^2+C$6*Y500)</f>
        <v>16190.603296000165</v>
      </c>
      <c r="BG500" s="15">
        <f t="shared" ca="1" si="265"/>
        <v>17329.511689294111</v>
      </c>
      <c r="BH500" s="15">
        <f t="shared" ca="1" si="266"/>
        <v>25701.093711009209</v>
      </c>
      <c r="BI500" s="15">
        <f t="shared" ca="1" si="267"/>
        <v>27177.863639673396</v>
      </c>
      <c r="BJ500" s="15">
        <f t="shared" ca="1" si="268"/>
        <v>33126.654253145971</v>
      </c>
      <c r="BK500" s="15">
        <f t="shared" ca="1" si="269"/>
        <v>40322.88609903297</v>
      </c>
      <c r="BL500" s="15">
        <f t="shared" ca="1" si="270"/>
        <v>45498.310105240758</v>
      </c>
      <c r="BM500" s="15">
        <f t="shared" ca="1" si="271"/>
        <v>55530.373531547993</v>
      </c>
      <c r="BN500" s="15">
        <f t="shared" ca="1" si="272"/>
        <v>68044.307776536967</v>
      </c>
      <c r="BO500" s="15">
        <f t="shared" ca="1" si="273"/>
        <v>92590.119253141427</v>
      </c>
      <c r="BP500" s="15">
        <f t="shared" ca="1" si="274"/>
        <v>105615.08515651684</v>
      </c>
      <c r="BQ500" s="15">
        <f ca="1">Inputs!$B$20*EXP($B$10-0.5*C$7^2+C$7*AJ500)</f>
        <v>8510.0530122970395</v>
      </c>
      <c r="BR500" s="15">
        <f t="shared" ca="1" si="275"/>
        <v>9968.2412356842378</v>
      </c>
      <c r="BS500" s="15">
        <f t="shared" ca="1" si="276"/>
        <v>15531.141914606165</v>
      </c>
      <c r="BT500" s="15">
        <f t="shared" ca="1" si="277"/>
        <v>17134.220144803581</v>
      </c>
      <c r="BU500" s="15">
        <f t="shared" ca="1" si="278"/>
        <v>31899.215499121987</v>
      </c>
      <c r="BV500" s="15">
        <f t="shared" ca="1" si="279"/>
        <v>49740.52434195565</v>
      </c>
      <c r="BW500" s="15">
        <f t="shared" ca="1" si="280"/>
        <v>58522.20659902718</v>
      </c>
      <c r="BX500" s="15">
        <f t="shared" ca="1" si="281"/>
        <v>76429.98313509734</v>
      </c>
      <c r="BY500" s="15">
        <f t="shared" ca="1" si="282"/>
        <v>99381.801330569244</v>
      </c>
      <c r="BZ500" s="15">
        <f t="shared" ca="1" si="283"/>
        <v>183250.75568514795</v>
      </c>
      <c r="CA500" s="15">
        <f t="shared" ca="1" si="284"/>
        <v>211022.72058509893</v>
      </c>
      <c r="CB500" s="15">
        <f ca="1">(AU500*DCF!C$10-DCF!C$5*MAX(AU500*DCF!C$10,0)-MAX(AU500-Inputs!$B$6,0)/Inputs!$B$10)*DCF!C$6</f>
        <v>1036.5576098869135</v>
      </c>
      <c r="CC500" s="15">
        <f ca="1">(AV500*DCF!D$10-DCF!D$5*MAX(AV500*DCF!D$10,0)-MAX(AV500-AU500,0)/Inputs!$B$10)*DCF!D$6</f>
        <v>1326.3714934482741</v>
      </c>
      <c r="CD500" s="15">
        <f ca="1">(AW500*DCF!E$10-DCF!E$5*MAX(AW500*DCF!E$10,0)-MAX(AW500-AV500,0)/Inputs!$B$10)*DCF!E$6</f>
        <v>1259.3073854595268</v>
      </c>
      <c r="CE500" s="15">
        <f ca="1">(AX500*DCF!F$10-DCF!F$5*MAX(AX500*DCF!F$10,0)-MAX(AX500-AW500,0)/Inputs!$B$10)*DCF!F$6</f>
        <v>1307.5777529679872</v>
      </c>
      <c r="CF500" s="15">
        <f ca="1">(AY500*DCF!G$10-DCF!G$5*MAX(AY500*DCF!G$10,0)-MAX(AY500-AX500,0)/Inputs!$B$10)*DCF!G$6</f>
        <v>1384.3788661356884</v>
      </c>
      <c r="CG500" s="15">
        <f ca="1">(AZ500*DCF!H$10-DCF!H$5*MAX(AZ500*DCF!H$10,0)-MAX(AZ500-AY500,0)/Inputs!$B$10)*DCF!H$6</f>
        <v>1555.4140052715932</v>
      </c>
      <c r="CH500" s="15">
        <f ca="1">(BA500*DCF!I$10-DCF!I$5*MAX(BA500*DCF!I$10,0)-MAX(BA500-AZ500,0)/Inputs!$B$10)*DCF!I$6</f>
        <v>2067.5962680362113</v>
      </c>
      <c r="CI500" s="15">
        <f ca="1">(BB500*DCF!J$10-DCF!J$5*MAX(BB500*DCF!J$10,0)-MAX(BB500-BA500,0)/Inputs!$B$10)*DCF!J$6</f>
        <v>2432.8109393134714</v>
      </c>
      <c r="CJ500" s="15">
        <f ca="1">(BC500*DCF!K$10-DCF!K$5*MAX(BC500*DCF!K$10,0)-MAX(BC500-BB500,0)/Inputs!$B$10)*DCF!K$6</f>
        <v>3113.7866587746025</v>
      </c>
      <c r="CK500" s="15">
        <f ca="1">(BD500*DCF!L$10-DCF!L$5*MAX(BD500*DCF!L$10,0)-MAX(BD500-BC500,0)/Inputs!$B$10)*DCF!L$6</f>
        <v>3203.4170892172665</v>
      </c>
      <c r="CL500" s="15">
        <f ca="1">(BE500*DCF!M$10-DCF!M$5*MAX(BE500*DCF!M$10,0)-MAX(BE500-BD500,0)/Inputs!$B$10)*DCF!M$6</f>
        <v>3996.6846590801911</v>
      </c>
      <c r="CM500" s="15">
        <f ca="1">(BF500*DCF!C$28-DCF!C$5*MAX(BF500*DCF!C$28,0)-MAX(BF500-Inputs!$B$13,0)/Inputs!$B$17)*DCF!C$6</f>
        <v>3831.8887412715553</v>
      </c>
      <c r="CN500" s="15">
        <f ca="1">(BG500*DCF!D$28-DCF!D$5*MAX(BG500*DCF!D$28,0)-MAX(BG500-BF500,0)/Inputs!$B$17)*DCF!D$6</f>
        <v>4860.9594982583803</v>
      </c>
      <c r="CO500" s="15">
        <f ca="1">(BH500*DCF!E$28-DCF!E$5*MAX(BH500*DCF!E$28,0)-MAX(BH500-BG500,0)/Inputs!$B$17)*DCF!E$6</f>
        <v>5629.0838005532296</v>
      </c>
      <c r="CP500" s="15">
        <f ca="1">(BI500*DCF!F$28-DCF!F$5*MAX(BI500*DCF!F$28,0)-MAX(BI500-BH500,0)/Inputs!$B$17)*DCF!F$6</f>
        <v>7109.2047821600863</v>
      </c>
      <c r="CQ500" s="15">
        <f ca="1">(BJ500*DCF!G$28-DCF!G$5*MAX(BJ500*DCF!G$28,0)-MAX(BJ500-BI500,0)/Inputs!$B$17)*DCF!G$6</f>
        <v>7594.4339628698835</v>
      </c>
      <c r="CR500" s="15">
        <f ca="1">(BK500*DCF!H$28-DCF!H$5*MAX(BK500*DCF!H$28,0)-MAX(BK500-BJ500,0)/Inputs!$B$17)*DCF!H$6</f>
        <v>8854.2021267002037</v>
      </c>
      <c r="CS500" s="15">
        <f ca="1">(BL500*DCF!I$28-DCF!I$5*MAX(BL500*DCF!I$28,0)-MAX(BL500-BK500,0)/Inputs!$B$17)*DCF!I$6</f>
        <v>9956.2337950283654</v>
      </c>
      <c r="CT500" s="15">
        <f ca="1">(BM500*DCF!J$28-DCF!J$5*MAX(BM500*DCF!J$28,0)-MAX(BM500-BL500,0)/Inputs!$B$17)*DCF!J$6</f>
        <v>11057.713570458185</v>
      </c>
      <c r="CU500" s="15">
        <f ca="1">(BN500*DCF!K$28-DCF!K$5*MAX(BN500*DCF!K$28,0)-MAX(BN500-BM500,0)/Inputs!$B$17)*DCF!K$6</f>
        <v>12837.026643234411</v>
      </c>
      <c r="CV500" s="15">
        <f ca="1">(BO500*DCF!L$28-DCF!L$5*MAX(BO500*DCF!L$28,0)-MAX(BO500-BN500,0)/Inputs!$B$17)*DCF!L$6</f>
        <v>15696.272747534402</v>
      </c>
      <c r="CW500" s="15">
        <f ca="1">(BP500*DCF!M$28-DCF!M$5*MAX(BP500*DCF!M$28,0)-MAX(BP500-BO500,0)/Inputs!$B$17)*DCF!M$6</f>
        <v>18510.064465435727</v>
      </c>
      <c r="CX500" s="15">
        <f ca="1">(BQ500*DCF!C$46-DCF!C$5*MAX(BQ500*DCF!C$46,0)-MAX(BQ500-Inputs!$B$20,0)/Inputs!$B$24)*DCF!C$6</f>
        <v>-4417.5886921226602</v>
      </c>
      <c r="CY500" s="15">
        <f ca="1">(BR500*DCF!D$46-DCF!D$5*MAX(BR500*DCF!D$46,0)-MAX(BR500-BQ500,0)/Inputs!$B$24)*DCF!D$6</f>
        <v>-2323.5431273987883</v>
      </c>
      <c r="CZ500" s="15">
        <f ca="1">(BS500*DCF!E$46-DCF!E$5*MAX(BS500*DCF!E$46,0)-MAX(BS500-BR500,0)/Inputs!$B$24)*DCF!E$6</f>
        <v>-4029.3268765466823</v>
      </c>
      <c r="DA500" s="15">
        <f ca="1">(BT500*DCF!F$46-DCF!F$5*MAX(BT500*DCF!F$46,0)-MAX(BT500-BS500,0)/Inputs!$B$24)*DCF!F$6</f>
        <v>-1831.5537025316701</v>
      </c>
      <c r="DB500" s="15">
        <f ca="1">(BU500*DCF!G$46-DCF!G$5*MAX(BU500*DCF!G$46,0)-MAX(BU500-BT500,0)/Inputs!$B$24)*DCF!G$6</f>
        <v>-6039.6793007406186</v>
      </c>
      <c r="DC500" s="15">
        <f ca="1">(BV500*DCF!H$46-DCF!H$5*MAX(BV500*DCF!H$46,0)-MAX(BV500-BU500,0)/Inputs!$B$24)*DCF!H$6</f>
        <v>-5544.0774073976054</v>
      </c>
      <c r="DD500" s="15">
        <f ca="1">(BW500*DCF!I$46-DCF!I$5*MAX(BW500*DCF!I$46,0)-MAX(BW500-BV500,0)/Inputs!$B$24)*DCF!I$6</f>
        <v>-1169.2882088673587</v>
      </c>
      <c r="DE500" s="15">
        <f ca="1">(BX500*DCF!J$46-DCF!J$5*MAX(BX500*DCF!J$46,0)-MAX(BX500-BW500,0)/Inputs!$B$24)*DCF!J$6</f>
        <v>-1542.8233894902689</v>
      </c>
      <c r="DF500" s="15">
        <f ca="1">(BY500*DCF!K$46-DCF!K$5*MAX(BY500*DCF!K$46,0)-MAX(BY500-BX500,0)/Inputs!$B$24)*DCF!K$6</f>
        <v>54.435758903052523</v>
      </c>
      <c r="DG500" s="15">
        <f ca="1">(BZ500*DCF!L$46-DCF!L$5*MAX(BZ500*DCF!L$46,0)-MAX(BZ500-BY500,0)/Inputs!$B$24)*DCF!L$6</f>
        <v>-6312.5455240954716</v>
      </c>
      <c r="DH500" s="15">
        <f ca="1">(CA500*DCF!M$46-DCF!M$5*MAX(CA500*DCF!M$46,0)-MAX(CA500-BZ500,0)/Inputs!$B$24)*DCF!M$6</f>
        <v>10737.451508626165</v>
      </c>
      <c r="DI500" s="15">
        <f ca="1">SUM(CB500:CL500)+BE500*DCF!M$10*(1+Inputs!$B$30)*(1-Inputs!$B$33)*(1-Inputs!$B$30/Inputs!$B$31)/(Inputs!$B$29-Inputs!$B$30)*DCF!M$6</f>
        <v>112230.96281365474</v>
      </c>
      <c r="DJ500" s="15">
        <f ca="1">SUM(CM500:CW500)+BP500*DCF!M$28*(1+Inputs!$B$30)*(1-Inputs!$B$33)*(1-Inputs!$B$30/Inputs!$B$31)/(Inputs!$B$29-Inputs!$B$30)*DCF!M$6</f>
        <v>497841.32227417524</v>
      </c>
      <c r="DK500" s="15">
        <f ca="1">SUM(CX500:DH500)+CA500*DCF!M$46*(1+Inputs!$B$30)*(1-Inputs!$B$33)*(1-Inputs!$B$30/Inputs!$B$31)/(Inputs!$B$29-Inputs!$B$30)*DCF!M$6</f>
        <v>303847.58430218557</v>
      </c>
      <c r="DM500" s="15">
        <f ca="1">DI500+DJ500+DK500+Inputs!$B$34+Inputs!$B$36-Inputs!$B$35</f>
        <v>990770.86939001549</v>
      </c>
    </row>
    <row r="501" spans="1:117" x14ac:dyDescent="0.75">
      <c r="A501" s="11">
        <v>488</v>
      </c>
      <c r="C501" s="23">
        <f t="shared" ca="1" si="288"/>
        <v>-0.53601625878392878</v>
      </c>
      <c r="D501" s="23">
        <f t="shared" ca="1" si="288"/>
        <v>0.63562331352493762</v>
      </c>
      <c r="E501" s="23">
        <f t="shared" ca="1" si="288"/>
        <v>-4.4438103661919061E-2</v>
      </c>
      <c r="F501" s="23">
        <f t="shared" ca="1" si="288"/>
        <v>-2.06072169230641</v>
      </c>
      <c r="G501" s="23">
        <f t="shared" ca="1" si="288"/>
        <v>1.6990116126066619</v>
      </c>
      <c r="H501" s="23">
        <f t="shared" ca="1" si="288"/>
        <v>-0.83162858915244331</v>
      </c>
      <c r="I501" s="23">
        <f t="shared" ca="1" si="288"/>
        <v>-0.92835011309783033</v>
      </c>
      <c r="J501" s="23">
        <f t="shared" ca="1" si="288"/>
        <v>-1.0769401378335068</v>
      </c>
      <c r="K501" s="23">
        <f t="shared" ca="1" si="288"/>
        <v>0.1203742313068954</v>
      </c>
      <c r="L501" s="23">
        <f t="shared" ca="1" si="288"/>
        <v>-1.8286031001250993</v>
      </c>
      <c r="M501" s="23">
        <f t="shared" ca="1" si="288"/>
        <v>0.94280053019781929</v>
      </c>
      <c r="N501" s="23">
        <f ca="1">SQRT(Inputs!$B$38)*C501+SQRT(1-Inputs!$B$38)*_xlfn.NORM.S.INV(RAND())</f>
        <v>-0.36579930726741883</v>
      </c>
      <c r="O501" s="23">
        <f ca="1">SQRT(Inputs!$B$38)*D501+SQRT(1-Inputs!$B$38)*_xlfn.NORM.S.INV(RAND())</f>
        <v>-0.37016946281106095</v>
      </c>
      <c r="P501" s="23">
        <f ca="1">SQRT(Inputs!$B$38)*E501+SQRT(1-Inputs!$B$38)*_xlfn.NORM.S.INV(RAND())</f>
        <v>-0.29252118607371752</v>
      </c>
      <c r="Q501" s="23">
        <f ca="1">SQRT(Inputs!$B$38)*F501+SQRT(1-Inputs!$B$38)*_xlfn.NORM.S.INV(RAND())</f>
        <v>-0.22151180532181403</v>
      </c>
      <c r="R501" s="23">
        <f ca="1">SQRT(Inputs!$B$38)*G501+SQRT(1-Inputs!$B$38)*_xlfn.NORM.S.INV(RAND())</f>
        <v>1.7208253210658921</v>
      </c>
      <c r="S501" s="23">
        <f ca="1">SQRT(Inputs!$B$38)*H501+SQRT(1-Inputs!$B$38)*_xlfn.NORM.S.INV(RAND())</f>
        <v>-1.0816584718534656</v>
      </c>
      <c r="T501" s="23">
        <f ca="1">SQRT(Inputs!$B$38)*I501+SQRT(1-Inputs!$B$38)*_xlfn.NORM.S.INV(RAND())</f>
        <v>-1.3262256859523891</v>
      </c>
      <c r="U501" s="23">
        <f ca="1">SQRT(Inputs!$B$38)*J501+SQRT(1-Inputs!$B$38)*_xlfn.NORM.S.INV(RAND())</f>
        <v>-1.5674378935785858</v>
      </c>
      <c r="V501" s="23">
        <f ca="1">SQRT(Inputs!$B$38)*K501+SQRT(1-Inputs!$B$38)*_xlfn.NORM.S.INV(RAND())</f>
        <v>0.89756580400181551</v>
      </c>
      <c r="W501" s="23">
        <f ca="1">SQRT(Inputs!$B$38)*L501+SQRT(1-Inputs!$B$38)*_xlfn.NORM.S.INV(RAND())</f>
        <v>-1.1748939226394752</v>
      </c>
      <c r="X501" s="23">
        <f ca="1">SQRT(Inputs!$B$38)*M501+SQRT(1-Inputs!$B$38)*_xlfn.NORM.S.INV(RAND())</f>
        <v>0.37402629399591414</v>
      </c>
      <c r="Y501" s="23">
        <f ca="1">SQRT(Inputs!$B$38)*C501+SQRT(1-Inputs!$B$38)*_xlfn.NORM.S.INV(RAND())</f>
        <v>-0.74260645196749087</v>
      </c>
      <c r="Z501" s="23">
        <f ca="1">SQRT(Inputs!$B$38)*D501+SQRT(1-Inputs!$B$38)*_xlfn.NORM.S.INV(RAND())</f>
        <v>-4.5179268411807305E-2</v>
      </c>
      <c r="AA501" s="23">
        <f ca="1">SQRT(Inputs!$B$38)*E501+SQRT(1-Inputs!$B$38)*_xlfn.NORM.S.INV(RAND())</f>
        <v>0.97650852552455769</v>
      </c>
      <c r="AB501" s="23">
        <f ca="1">SQRT(Inputs!$B$38)*F501+SQRT(1-Inputs!$B$38)*_xlfn.NORM.S.INV(RAND())</f>
        <v>-0.37387377454018378</v>
      </c>
      <c r="AC501" s="23">
        <f ca="1">SQRT(Inputs!$B$38)*G501+SQRT(1-Inputs!$B$38)*_xlfn.NORM.S.INV(RAND())</f>
        <v>1.2867356844077169</v>
      </c>
      <c r="AD501" s="23">
        <f ca="1">SQRT(Inputs!$B$38)*H501+SQRT(1-Inputs!$B$38)*_xlfn.NORM.S.INV(RAND())</f>
        <v>0.81805555188975076</v>
      </c>
      <c r="AE501" s="23">
        <f ca="1">SQRT(Inputs!$B$38)*I501+SQRT(1-Inputs!$B$38)*_xlfn.NORM.S.INV(RAND())</f>
        <v>0.55668090026414396</v>
      </c>
      <c r="AF501" s="23">
        <f ca="1">SQRT(Inputs!$B$38)*J501+SQRT(1-Inputs!$B$38)*_xlfn.NORM.S.INV(RAND())</f>
        <v>-0.49409536028166057</v>
      </c>
      <c r="AG501" s="23">
        <f ca="1">SQRT(Inputs!$B$38)*K501+SQRT(1-Inputs!$B$38)*_xlfn.NORM.S.INV(RAND())</f>
        <v>0.3307479269696233</v>
      </c>
      <c r="AH501" s="23">
        <f ca="1">SQRT(Inputs!$B$38)*L501+SQRT(1-Inputs!$B$38)*_xlfn.NORM.S.INV(RAND())</f>
        <v>-1.1479589379314012</v>
      </c>
      <c r="AI501" s="23">
        <f ca="1">SQRT(Inputs!$B$38)*M501+SQRT(1-Inputs!$B$38)*_xlfn.NORM.S.INV(RAND())</f>
        <v>0.19036938291933009</v>
      </c>
      <c r="AJ501" s="23">
        <f ca="1">SQRT(Inputs!$B$38)*C501+SQRT(1-Inputs!$B$38)*_xlfn.NORM.S.INV(RAND())</f>
        <v>-2.2280604371094559</v>
      </c>
      <c r="AK501" s="23">
        <f ca="1">SQRT(Inputs!$B$38)*D501+SQRT(1-Inputs!$B$38)*_xlfn.NORM.S.INV(RAND())</f>
        <v>-0.17031620344302595</v>
      </c>
      <c r="AL501" s="23">
        <f ca="1">SQRT(Inputs!$B$38)*E501+SQRT(1-Inputs!$B$38)*_xlfn.NORM.S.INV(RAND())</f>
        <v>0.84824505886424895</v>
      </c>
      <c r="AM501" s="23">
        <f ca="1">SQRT(Inputs!$B$38)*F501+SQRT(1-Inputs!$B$38)*_xlfn.NORM.S.INV(RAND())</f>
        <v>-2.004104038785345</v>
      </c>
      <c r="AN501" s="23">
        <f ca="1">SQRT(Inputs!$B$38)*G501+SQRT(1-Inputs!$B$38)*_xlfn.NORM.S.INV(RAND())</f>
        <v>2.2703728289451579</v>
      </c>
      <c r="AO501" s="23">
        <f ca="1">SQRT(Inputs!$B$38)*H501+SQRT(1-Inputs!$B$38)*_xlfn.NORM.S.INV(RAND())</f>
        <v>-0.22142290006588403</v>
      </c>
      <c r="AP501" s="23">
        <f ca="1">SQRT(Inputs!$B$38)*I501+SQRT(1-Inputs!$B$38)*_xlfn.NORM.S.INV(RAND())</f>
        <v>-1.4818215841770364</v>
      </c>
      <c r="AQ501" s="23">
        <f ca="1">SQRT(Inputs!$B$38)*J501+SQRT(1-Inputs!$B$38)*_xlfn.NORM.S.INV(RAND())</f>
        <v>-1.3387081334498818</v>
      </c>
      <c r="AR501" s="23">
        <f ca="1">SQRT(Inputs!$B$38)*K501+SQRT(1-Inputs!$B$38)*_xlfn.NORM.S.INV(RAND())</f>
        <v>0.79340989117214344</v>
      </c>
      <c r="AS501" s="23">
        <f ca="1">SQRT(Inputs!$B$38)*L501+SQRT(1-Inputs!$B$38)*_xlfn.NORM.S.INV(RAND())</f>
        <v>-1.2768180446606883</v>
      </c>
      <c r="AT501" s="23">
        <f ca="1">SQRT(Inputs!$B$38)*M501+SQRT(1-Inputs!$B$38)*_xlfn.NORM.S.INV(RAND())</f>
        <v>-0.69138579755700391</v>
      </c>
      <c r="AU501" s="15">
        <f ca="1">Inputs!$B$6*EXP($B$8-0.5*C$5^2+C$5*N501)</f>
        <v>4676.9401331432082</v>
      </c>
      <c r="AV501" s="15">
        <f t="shared" ca="1" si="255"/>
        <v>5391.3736396521572</v>
      </c>
      <c r="AW501" s="15">
        <f t="shared" ca="1" si="256"/>
        <v>6319.5008592204886</v>
      </c>
      <c r="AX501" s="15">
        <f t="shared" ca="1" si="257"/>
        <v>7504.8845988823714</v>
      </c>
      <c r="AY501" s="15">
        <f t="shared" ca="1" si="258"/>
        <v>11213.272428477218</v>
      </c>
      <c r="AZ501" s="15">
        <f t="shared" ca="1" si="259"/>
        <v>12174.157333399013</v>
      </c>
      <c r="BA501" s="15">
        <f t="shared" ca="1" si="260"/>
        <v>12967.26801176453</v>
      </c>
      <c r="BB501" s="15">
        <f t="shared" ca="1" si="261"/>
        <v>13568.628283317657</v>
      </c>
      <c r="BC501" s="15">
        <f t="shared" ca="1" si="262"/>
        <v>18122.158007393118</v>
      </c>
      <c r="BD501" s="15">
        <f t="shared" ca="1" si="263"/>
        <v>19890.878135095714</v>
      </c>
      <c r="BE501" s="15">
        <f t="shared" ca="1" si="264"/>
        <v>25218.351145564491</v>
      </c>
      <c r="BF501" s="15">
        <f ca="1">Inputs!$B$13*EXP($B$9-0.5*C$6^2+C$6*Y501)</f>
        <v>11937.610212526584</v>
      </c>
      <c r="BG501" s="15">
        <f t="shared" ca="1" si="265"/>
        <v>14430.666001938233</v>
      </c>
      <c r="BH501" s="15">
        <f t="shared" ca="1" si="266"/>
        <v>20731.515305535086</v>
      </c>
      <c r="BI501" s="15">
        <f t="shared" ca="1" si="267"/>
        <v>23959.277895488456</v>
      </c>
      <c r="BJ501" s="15">
        <f t="shared" ca="1" si="268"/>
        <v>35358.419530947431</v>
      </c>
      <c r="BK501" s="15">
        <f t="shared" ca="1" si="269"/>
        <v>48508.279709024129</v>
      </c>
      <c r="BL501" s="15">
        <f t="shared" ca="1" si="270"/>
        <v>64044.065068823482</v>
      </c>
      <c r="BM501" s="15">
        <f t="shared" ca="1" si="271"/>
        <v>74037.188688707276</v>
      </c>
      <c r="BN501" s="15">
        <f t="shared" ca="1" si="272"/>
        <v>94738.014084058261</v>
      </c>
      <c r="BO501" s="15">
        <f t="shared" ca="1" si="273"/>
        <v>102004.10888901683</v>
      </c>
      <c r="BP501" s="15">
        <f t="shared" ca="1" si="274"/>
        <v>128285.19796048393</v>
      </c>
      <c r="BQ501" s="15">
        <f ca="1">Inputs!$B$20*EXP($B$10-0.5*C$7^2+C$7*AJ501)</f>
        <v>1946.2782151226008</v>
      </c>
      <c r="BR501" s="15">
        <f t="shared" ca="1" si="275"/>
        <v>2501.8024145301843</v>
      </c>
      <c r="BS501" s="15">
        <f t="shared" ca="1" si="276"/>
        <v>4371.0234522914643</v>
      </c>
      <c r="BT501" s="15">
        <f t="shared" ca="1" si="277"/>
        <v>3562.4803350370053</v>
      </c>
      <c r="BU501" s="15">
        <f t="shared" ca="1" si="278"/>
        <v>8551.9058587396539</v>
      </c>
      <c r="BV501" s="15">
        <f t="shared" ca="1" si="279"/>
        <v>11319.175540160895</v>
      </c>
      <c r="BW501" s="15">
        <f t="shared" ca="1" si="280"/>
        <v>11543.057502323947</v>
      </c>
      <c r="BX501" s="15">
        <f t="shared" ca="1" si="281"/>
        <v>12344.65207069837</v>
      </c>
      <c r="BY501" s="15">
        <f t="shared" ca="1" si="282"/>
        <v>20132.37752520671</v>
      </c>
      <c r="BZ501" s="15">
        <f t="shared" ca="1" si="283"/>
        <v>22338.677991705208</v>
      </c>
      <c r="CA501" s="15">
        <f t="shared" ca="1" si="284"/>
        <v>27751.255380089446</v>
      </c>
      <c r="CB501" s="15">
        <f ca="1">(AU501*DCF!C$10-DCF!C$5*MAX(AU501*DCF!C$10,0)-MAX(AU501-Inputs!$B$6,0)/Inputs!$B$10)*DCF!C$6</f>
        <v>1045.1085383593511</v>
      </c>
      <c r="CC501" s="15">
        <f ca="1">(AV501*DCF!D$10-DCF!D$5*MAX(AV501*DCF!D$10,0)-MAX(AV501-AU501,0)/Inputs!$B$10)*DCF!D$6</f>
        <v>1139.9148867986951</v>
      </c>
      <c r="CD501" s="15">
        <f ca="1">(AW501*DCF!E$10-DCF!E$5*MAX(AW501*DCF!E$10,0)-MAX(AW501-AV501,0)/Inputs!$B$10)*DCF!E$6</f>
        <v>1250.0194652551816</v>
      </c>
      <c r="CE501" s="15">
        <f ca="1">(AX501*DCF!F$10-DCF!F$5*MAX(AX501*DCF!F$10,0)-MAX(AX501-AW501,0)/Inputs!$B$10)*DCF!F$6</f>
        <v>1391.6553804133266</v>
      </c>
      <c r="CF501" s="15">
        <f ca="1">(AY501*DCF!G$10-DCF!G$5*MAX(AY501*DCF!G$10,0)-MAX(AY501-AX501,0)/Inputs!$B$10)*DCF!G$6</f>
        <v>1597.5647252559834</v>
      </c>
      <c r="CG501" s="15">
        <f ca="1">(AZ501*DCF!H$10-DCF!H$5*MAX(AZ501*DCF!H$10,0)-MAX(AZ501-AY501,0)/Inputs!$B$10)*DCF!H$6</f>
        <v>2192.999037574069</v>
      </c>
      <c r="CH501" s="15">
        <f ca="1">(BA501*DCF!I$10-DCF!I$5*MAX(BA501*DCF!I$10,0)-MAX(BA501-AZ501,0)/Inputs!$B$10)*DCF!I$6</f>
        <v>2238.5488790302775</v>
      </c>
      <c r="CI501" s="15">
        <f ca="1">(BB501*DCF!J$10-DCF!J$5*MAX(BB501*DCF!J$10,0)-MAX(BB501-BA501,0)/Inputs!$B$10)*DCF!J$6</f>
        <v>2237.2818575039432</v>
      </c>
      <c r="CJ501" s="15">
        <f ca="1">(BC501*DCF!K$10-DCF!K$5*MAX(BC501*DCF!K$10,0)-MAX(BC501-BB501,0)/Inputs!$B$10)*DCF!K$6</f>
        <v>2279.9515517459263</v>
      </c>
      <c r="CK501" s="15">
        <f ca="1">(BD501*DCF!L$10-DCF!L$5*MAX(BD501*DCF!L$10,0)-MAX(BD501-BC501,0)/Inputs!$B$10)*DCF!L$6</f>
        <v>2771.1985164744633</v>
      </c>
      <c r="CL501" s="15">
        <f ca="1">(BE501*DCF!M$10-DCF!M$5*MAX(BE501*DCF!M$10,0)-MAX(BE501-BD501,0)/Inputs!$B$10)*DCF!M$6</f>
        <v>2922.2119473116413</v>
      </c>
      <c r="CM501" s="15">
        <f ca="1">(BF501*DCF!C$28-DCF!C$5*MAX(BF501*DCF!C$28,0)-MAX(BF501-Inputs!$B$13,0)/Inputs!$B$17)*DCF!C$6</f>
        <v>3516.1186365874905</v>
      </c>
      <c r="CN501" s="15">
        <f ca="1">(BG501*DCF!D$28-DCF!D$5*MAX(BG501*DCF!D$28,0)-MAX(BG501-BF501,0)/Inputs!$B$17)*DCF!D$6</f>
        <v>3718.2808581650829</v>
      </c>
      <c r="CO501" s="15">
        <f ca="1">(BH501*DCF!E$28-DCF!E$5*MAX(BH501*DCF!E$28,0)-MAX(BH501-BG501,0)/Inputs!$B$17)*DCF!E$6</f>
        <v>4629.7236211622221</v>
      </c>
      <c r="CP501" s="15">
        <f ca="1">(BI501*DCF!F$28-DCF!F$5*MAX(BI501*DCF!F$28,0)-MAX(BI501-BH501,0)/Inputs!$B$17)*DCF!F$6</f>
        <v>5916.6476424003858</v>
      </c>
      <c r="CQ501" s="15">
        <f ca="1">(BJ501*DCF!G$28-DCF!G$5*MAX(BJ501*DCF!G$28,0)-MAX(BJ501-BI501,0)/Inputs!$B$17)*DCF!G$6</f>
        <v>7256.78719754546</v>
      </c>
      <c r="CR501" s="15">
        <f ca="1">(BK501*DCF!H$28-DCF!H$5*MAX(BK501*DCF!H$28,0)-MAX(BK501-BJ501,0)/Inputs!$B$17)*DCF!H$6</f>
        <v>9953.513510802848</v>
      </c>
      <c r="CS501" s="15">
        <f ca="1">(BL501*DCF!I$28-DCF!I$5*MAX(BL501*DCF!I$28,0)-MAX(BL501-BK501,0)/Inputs!$B$17)*DCF!I$6</f>
        <v>12830.294925790206</v>
      </c>
      <c r="CT501" s="15">
        <f ca="1">(BM501*DCF!J$28-DCF!J$5*MAX(BM501*DCF!J$28,0)-MAX(BM501-BL501,0)/Inputs!$B$17)*DCF!J$6</f>
        <v>15191.432820314007</v>
      </c>
      <c r="CU501" s="15">
        <f ca="1">(BN501*DCF!K$28-DCF!K$5*MAX(BN501*DCF!K$28,0)-MAX(BN501-BM501,0)/Inputs!$B$17)*DCF!K$6</f>
        <v>17471.504724970968</v>
      </c>
      <c r="CV501" s="15">
        <f ca="1">(BO501*DCF!L$28-DCF!L$5*MAX(BO501*DCF!L$28,0)-MAX(BO501-BN501,0)/Inputs!$B$17)*DCF!L$6</f>
        <v>19529.790033416619</v>
      </c>
      <c r="CW501" s="15">
        <f ca="1">(BP501*DCF!M$28-DCF!M$5*MAX(BP501*DCF!M$28,0)-MAX(BP501-BO501,0)/Inputs!$B$17)*DCF!M$6</f>
        <v>21389.821950583184</v>
      </c>
      <c r="CX501" s="15">
        <f ca="1">(BQ501*DCF!C$46-DCF!C$5*MAX(BQ501*DCF!C$46,0)-MAX(BQ501-Inputs!$B$20,0)/Inputs!$B$24)*DCF!C$6</f>
        <v>-449.48688570960758</v>
      </c>
      <c r="CY501" s="15">
        <f ca="1">(BR501*DCF!D$46-DCF!D$5*MAX(BR501*DCF!D$46,0)-MAX(BR501-BQ501,0)/Inputs!$B$24)*DCF!D$6</f>
        <v>-664.03689399150119</v>
      </c>
      <c r="CZ501" s="15">
        <f ca="1">(BS501*DCF!E$46-DCF!E$5*MAX(BS501*DCF!E$46,0)-MAX(BS501-BR501,0)/Inputs!$B$24)*DCF!E$6</f>
        <v>-1253.6766080005286</v>
      </c>
      <c r="DA501" s="15">
        <f ca="1">(BT501*DCF!F$46-DCF!F$5*MAX(BT501*DCF!F$46,0)-MAX(BT501-BS501,0)/Inputs!$B$24)*DCF!F$6</f>
        <v>-259.44234171624646</v>
      </c>
      <c r="DB501" s="15">
        <f ca="1">(BU501*DCF!G$46-DCF!G$5*MAX(BU501*DCF!G$46,0)-MAX(BU501-BT501,0)/Inputs!$B$24)*DCF!G$6</f>
        <v>-1966.0133837471351</v>
      </c>
      <c r="DC501" s="15">
        <f ca="1">(BV501*DCF!H$46-DCF!H$5*MAX(BV501*DCF!H$46,0)-MAX(BV501-BU501,0)/Inputs!$B$24)*DCF!H$6</f>
        <v>-859.91209815900322</v>
      </c>
      <c r="DD501" s="15">
        <f ca="1">(BW501*DCF!I$46-DCF!I$5*MAX(BW501*DCF!I$46,0)-MAX(BW501-BV501,0)/Inputs!$B$24)*DCF!I$6</f>
        <v>202.32353644199728</v>
      </c>
      <c r="DE501" s="15">
        <f ca="1">(BX501*DCF!J$46-DCF!J$5*MAX(BX501*DCF!J$46,0)-MAX(BX501-BW501,0)/Inputs!$B$24)*DCF!J$6</f>
        <v>305.25422396051948</v>
      </c>
      <c r="DF501" s="15">
        <f ca="1">(BY501*DCF!K$46-DCF!K$5*MAX(BY501*DCF!K$46,0)-MAX(BY501-BX501,0)/Inputs!$B$24)*DCF!K$6</f>
        <v>-757.7567563391392</v>
      </c>
      <c r="DG501" s="15">
        <f ca="1">(BZ501*DCF!L$46-DCF!L$5*MAX(BZ501*DCF!L$46,0)-MAX(BZ501-BY501,0)/Inputs!$B$24)*DCF!L$6</f>
        <v>1044.8765031475559</v>
      </c>
      <c r="DH501" s="15">
        <f ca="1">(CA501*DCF!M$46-DCF!M$5*MAX(CA501*DCF!M$46,0)-MAX(CA501-BZ501,0)/Inputs!$B$24)*DCF!M$6</f>
        <v>1044.0566300456942</v>
      </c>
      <c r="DI501" s="15">
        <f ca="1">SUM(CB501:CL501)+BE501*DCF!M$10*(1+Inputs!$B$30)*(1-Inputs!$B$33)*(1-Inputs!$B$30/Inputs!$B$31)/(Inputs!$B$29-Inputs!$B$30)*DCF!M$6</f>
        <v>91249.459501999459</v>
      </c>
      <c r="DJ501" s="15">
        <f ca="1">SUM(CM501:CW501)+BP501*DCF!M$28*(1+Inputs!$B$30)*(1-Inputs!$B$33)*(1-Inputs!$B$30/Inputs!$B$31)/(Inputs!$B$29-Inputs!$B$30)*DCF!M$6</f>
        <v>597429.78568193922</v>
      </c>
      <c r="DK501" s="15">
        <f ca="1">SUM(CX501:DH501)+CA501*DCF!M$46*(1+Inputs!$B$30)*(1-Inputs!$B$33)*(1-Inputs!$B$30/Inputs!$B$31)/(Inputs!$B$29-Inputs!$B$30)*DCF!M$6</f>
        <v>39292.914089905142</v>
      </c>
      <c r="DM501" s="15">
        <f ca="1">DI501+DJ501+DK501+Inputs!$B$34+Inputs!$B$36-Inputs!$B$35</f>
        <v>804823.15927384375</v>
      </c>
    </row>
    <row r="502" spans="1:117" x14ac:dyDescent="0.75">
      <c r="A502" s="11">
        <v>489</v>
      </c>
      <c r="C502" s="23">
        <f t="shared" ca="1" si="288"/>
        <v>-1.1910943610929923E-2</v>
      </c>
      <c r="D502" s="23">
        <f t="shared" ca="1" si="288"/>
        <v>-2.6605434763064175</v>
      </c>
      <c r="E502" s="23">
        <f t="shared" ca="1" si="288"/>
        <v>2.0218836963053262</v>
      </c>
      <c r="F502" s="23">
        <f t="shared" ca="1" si="288"/>
        <v>1.6439047961368778</v>
      </c>
      <c r="G502" s="23">
        <f t="shared" ca="1" si="288"/>
        <v>-0.13962782297052845</v>
      </c>
      <c r="H502" s="23">
        <f t="shared" ca="1" si="288"/>
        <v>-0.46408150238129325</v>
      </c>
      <c r="I502" s="23">
        <f t="shared" ca="1" si="288"/>
        <v>0.44174203721317123</v>
      </c>
      <c r="J502" s="23">
        <f t="shared" ca="1" si="288"/>
        <v>0.50558872878043992</v>
      </c>
      <c r="K502" s="23">
        <f t="shared" ca="1" si="288"/>
        <v>0.78001992218500171</v>
      </c>
      <c r="L502" s="23">
        <f t="shared" ca="1" si="288"/>
        <v>-0.60617636099960692</v>
      </c>
      <c r="M502" s="23">
        <f t="shared" ca="1" si="288"/>
        <v>1.3399672261307694</v>
      </c>
      <c r="N502" s="23">
        <f ca="1">SQRT(Inputs!$B$38)*C502+SQRT(1-Inputs!$B$38)*_xlfn.NORM.S.INV(RAND())</f>
        <v>0.66698737419314802</v>
      </c>
      <c r="O502" s="23">
        <f ca="1">SQRT(Inputs!$B$38)*D502+SQRT(1-Inputs!$B$38)*_xlfn.NORM.S.INV(RAND())</f>
        <v>-0.77295156366132212</v>
      </c>
      <c r="P502" s="23">
        <f ca="1">SQRT(Inputs!$B$38)*E502+SQRT(1-Inputs!$B$38)*_xlfn.NORM.S.INV(RAND())</f>
        <v>1.5214702017202306</v>
      </c>
      <c r="Q502" s="23">
        <f ca="1">SQRT(Inputs!$B$38)*F502+SQRT(1-Inputs!$B$38)*_xlfn.NORM.S.INV(RAND())</f>
        <v>0.15554214436866576</v>
      </c>
      <c r="R502" s="23">
        <f ca="1">SQRT(Inputs!$B$38)*G502+SQRT(1-Inputs!$B$38)*_xlfn.NORM.S.INV(RAND())</f>
        <v>-0.49449943139001251</v>
      </c>
      <c r="S502" s="23">
        <f ca="1">SQRT(Inputs!$B$38)*H502+SQRT(1-Inputs!$B$38)*_xlfn.NORM.S.INV(RAND())</f>
        <v>-0.86933648448060419</v>
      </c>
      <c r="T502" s="23">
        <f ca="1">SQRT(Inputs!$B$38)*I502+SQRT(1-Inputs!$B$38)*_xlfn.NORM.S.INV(RAND())</f>
        <v>8.7322344806511215E-2</v>
      </c>
      <c r="U502" s="23">
        <f ca="1">SQRT(Inputs!$B$38)*J502+SQRT(1-Inputs!$B$38)*_xlfn.NORM.S.INV(RAND())</f>
        <v>1.5281752244256182</v>
      </c>
      <c r="V502" s="23">
        <f ca="1">SQRT(Inputs!$B$38)*K502+SQRT(1-Inputs!$B$38)*_xlfn.NORM.S.INV(RAND())</f>
        <v>0.725836183985892</v>
      </c>
      <c r="W502" s="23">
        <f ca="1">SQRT(Inputs!$B$38)*L502+SQRT(1-Inputs!$B$38)*_xlfn.NORM.S.INV(RAND())</f>
        <v>-1.6720784473589378E-2</v>
      </c>
      <c r="X502" s="23">
        <f ca="1">SQRT(Inputs!$B$38)*M502+SQRT(1-Inputs!$B$38)*_xlfn.NORM.S.INV(RAND())</f>
        <v>0.54114310018463041</v>
      </c>
      <c r="Y502" s="23">
        <f ca="1">SQRT(Inputs!$B$38)*C502+SQRT(1-Inputs!$B$38)*_xlfn.NORM.S.INV(RAND())</f>
        <v>-1.2380967087698851</v>
      </c>
      <c r="Z502" s="23">
        <f ca="1">SQRT(Inputs!$B$38)*D502+SQRT(1-Inputs!$B$38)*_xlfn.NORM.S.INV(RAND())</f>
        <v>-2.6582089100422333</v>
      </c>
      <c r="AA502" s="23">
        <f ca="1">SQRT(Inputs!$B$38)*E502+SQRT(1-Inputs!$B$38)*_xlfn.NORM.S.INV(RAND())</f>
        <v>0.2239758588202716</v>
      </c>
      <c r="AB502" s="23">
        <f ca="1">SQRT(Inputs!$B$38)*F502+SQRT(1-Inputs!$B$38)*_xlfn.NORM.S.INV(RAND())</f>
        <v>1.0241068280272945</v>
      </c>
      <c r="AC502" s="23">
        <f ca="1">SQRT(Inputs!$B$38)*G502+SQRT(1-Inputs!$B$38)*_xlfn.NORM.S.INV(RAND())</f>
        <v>1.5798342146708231</v>
      </c>
      <c r="AD502" s="23">
        <f ca="1">SQRT(Inputs!$B$38)*H502+SQRT(1-Inputs!$B$38)*_xlfn.NORM.S.INV(RAND())</f>
        <v>0.32810103529855017</v>
      </c>
      <c r="AE502" s="23">
        <f ca="1">SQRT(Inputs!$B$38)*I502+SQRT(1-Inputs!$B$38)*_xlfn.NORM.S.INV(RAND())</f>
        <v>0.10869687875237494</v>
      </c>
      <c r="AF502" s="23">
        <f ca="1">SQRT(Inputs!$B$38)*J502+SQRT(1-Inputs!$B$38)*_xlfn.NORM.S.INV(RAND())</f>
        <v>-0.26174519259984735</v>
      </c>
      <c r="AG502" s="23">
        <f ca="1">SQRT(Inputs!$B$38)*K502+SQRT(1-Inputs!$B$38)*_xlfn.NORM.S.INV(RAND())</f>
        <v>-0.46514228060723661</v>
      </c>
      <c r="AH502" s="23">
        <f ca="1">SQRT(Inputs!$B$38)*L502+SQRT(1-Inputs!$B$38)*_xlfn.NORM.S.INV(RAND())</f>
        <v>1.1915812939939745</v>
      </c>
      <c r="AI502" s="23">
        <f ca="1">SQRT(Inputs!$B$38)*M502+SQRT(1-Inputs!$B$38)*_xlfn.NORM.S.INV(RAND())</f>
        <v>0.77420382793062259</v>
      </c>
      <c r="AJ502" s="23">
        <f ca="1">SQRT(Inputs!$B$38)*C502+SQRT(1-Inputs!$B$38)*_xlfn.NORM.S.INV(RAND())</f>
        <v>-0.93392734773658992</v>
      </c>
      <c r="AK502" s="23">
        <f ca="1">SQRT(Inputs!$B$38)*D502+SQRT(1-Inputs!$B$38)*_xlfn.NORM.S.INV(RAND())</f>
        <v>-1.9065198150059643</v>
      </c>
      <c r="AL502" s="23">
        <f ca="1">SQRT(Inputs!$B$38)*E502+SQRT(1-Inputs!$B$38)*_xlfn.NORM.S.INV(RAND())</f>
        <v>0.34084362923214628</v>
      </c>
      <c r="AM502" s="23">
        <f ca="1">SQRT(Inputs!$B$38)*F502+SQRT(1-Inputs!$B$38)*_xlfn.NORM.S.INV(RAND())</f>
        <v>1.745776702045676E-2</v>
      </c>
      <c r="AN502" s="23">
        <f ca="1">SQRT(Inputs!$B$38)*G502+SQRT(1-Inputs!$B$38)*_xlfn.NORM.S.INV(RAND())</f>
        <v>2.4453630760147003</v>
      </c>
      <c r="AO502" s="23">
        <f ca="1">SQRT(Inputs!$B$38)*H502+SQRT(1-Inputs!$B$38)*_xlfn.NORM.S.INV(RAND())</f>
        <v>-1.3915994313435514</v>
      </c>
      <c r="AP502" s="23">
        <f ca="1">SQRT(Inputs!$B$38)*I502+SQRT(1-Inputs!$B$38)*_xlfn.NORM.S.INV(RAND())</f>
        <v>0.36365064661495683</v>
      </c>
      <c r="AQ502" s="23">
        <f ca="1">SQRT(Inputs!$B$38)*J502+SQRT(1-Inputs!$B$38)*_xlfn.NORM.S.INV(RAND())</f>
        <v>-0.66482836438286652</v>
      </c>
      <c r="AR502" s="23">
        <f ca="1">SQRT(Inputs!$B$38)*K502+SQRT(1-Inputs!$B$38)*_xlfn.NORM.S.INV(RAND())</f>
        <v>-0.20733183983858061</v>
      </c>
      <c r="AS502" s="23">
        <f ca="1">SQRT(Inputs!$B$38)*L502+SQRT(1-Inputs!$B$38)*_xlfn.NORM.S.INV(RAND())</f>
        <v>-1.4439908754912871</v>
      </c>
      <c r="AT502" s="23">
        <f ca="1">SQRT(Inputs!$B$38)*M502+SQRT(1-Inputs!$B$38)*_xlfn.NORM.S.INV(RAND())</f>
        <v>-0.18096360330048189</v>
      </c>
      <c r="AU502" s="15">
        <f ca="1">Inputs!$B$6*EXP($B$8-0.5*C$5^2+C$5*N502)</f>
        <v>5527.9908688167661</v>
      </c>
      <c r="AV502" s="15">
        <f t="shared" ca="1" si="255"/>
        <v>6005.9983730156036</v>
      </c>
      <c r="AW502" s="15">
        <f t="shared" ca="1" si="256"/>
        <v>8991.4308211656025</v>
      </c>
      <c r="AX502" s="15">
        <f t="shared" ca="1" si="257"/>
        <v>11193.041562544147</v>
      </c>
      <c r="AY502" s="15">
        <f t="shared" ca="1" si="258"/>
        <v>12911.431726921084</v>
      </c>
      <c r="AZ502" s="15">
        <f t="shared" ca="1" si="259"/>
        <v>14349.444238557433</v>
      </c>
      <c r="BA502" s="15">
        <f t="shared" ca="1" si="260"/>
        <v>17721.269832253354</v>
      </c>
      <c r="BB502" s="15">
        <f t="shared" ca="1" si="261"/>
        <v>25285.877823585615</v>
      </c>
      <c r="BC502" s="15">
        <f t="shared" ca="1" si="262"/>
        <v>33216.409457623049</v>
      </c>
      <c r="BD502" s="15">
        <f t="shared" ca="1" si="263"/>
        <v>40629.641532224639</v>
      </c>
      <c r="BE502" s="15">
        <f t="shared" ca="1" si="264"/>
        <v>52301.740349627704</v>
      </c>
      <c r="BF502" s="15">
        <f ca="1">Inputs!$B$13*EXP($B$9-0.5*C$6^2+C$6*Y502)</f>
        <v>10820.734332844107</v>
      </c>
      <c r="BG502" s="15">
        <f t="shared" ca="1" si="265"/>
        <v>8163.1883723525243</v>
      </c>
      <c r="BH502" s="15">
        <f t="shared" ca="1" si="266"/>
        <v>10351.394149918278</v>
      </c>
      <c r="BI502" s="15">
        <f t="shared" ca="1" si="267"/>
        <v>14835.133702838804</v>
      </c>
      <c r="BJ502" s="15">
        <f t="shared" ca="1" si="268"/>
        <v>22838.050250638044</v>
      </c>
      <c r="BK502" s="15">
        <f t="shared" ca="1" si="269"/>
        <v>29309.800465210246</v>
      </c>
      <c r="BL502" s="15">
        <f t="shared" ca="1" si="270"/>
        <v>36514.295044740677</v>
      </c>
      <c r="BM502" s="15">
        <f t="shared" ca="1" si="271"/>
        <v>43447.976601708913</v>
      </c>
      <c r="BN502" s="15">
        <f t="shared" ca="1" si="272"/>
        <v>50538.524567742854</v>
      </c>
      <c r="BO502" s="15">
        <f t="shared" ca="1" si="273"/>
        <v>71420.31640308442</v>
      </c>
      <c r="BP502" s="15">
        <f t="shared" ca="1" si="274"/>
        <v>95963.844392975705</v>
      </c>
      <c r="BQ502" s="15">
        <f ca="1">Inputs!$B$20*EXP($B$10-0.5*C$7^2+C$7*AJ502)</f>
        <v>3079.9875179113419</v>
      </c>
      <c r="BR502" s="15">
        <f t="shared" ca="1" si="275"/>
        <v>2281.0468403330001</v>
      </c>
      <c r="BS502" s="15">
        <f t="shared" ca="1" si="276"/>
        <v>3444.8937246733776</v>
      </c>
      <c r="BT502" s="15">
        <f t="shared" ca="1" si="277"/>
        <v>4771.5621117513037</v>
      </c>
      <c r="BU502" s="15">
        <f t="shared" ca="1" si="278"/>
        <v>11949.784486806344</v>
      </c>
      <c r="BV502" s="15">
        <f t="shared" ca="1" si="279"/>
        <v>12151.08221277486</v>
      </c>
      <c r="BW502" s="15">
        <f t="shared" ca="1" si="280"/>
        <v>18312.739587191667</v>
      </c>
      <c r="BX502" s="15">
        <f t="shared" ca="1" si="281"/>
        <v>22417.259922828143</v>
      </c>
      <c r="BY502" s="15">
        <f t="shared" ca="1" si="282"/>
        <v>30188.799060393081</v>
      </c>
      <c r="BZ502" s="15">
        <f t="shared" ca="1" si="283"/>
        <v>32483.400897183619</v>
      </c>
      <c r="CA502" s="15">
        <f t="shared" ca="1" si="284"/>
        <v>44185.34208819866</v>
      </c>
      <c r="CB502" s="15">
        <f ca="1">(AU502*DCF!C$10-DCF!C$5*MAX(AU502*DCF!C$10,0)-MAX(AU502-Inputs!$B$6,0)/Inputs!$B$10)*DCF!C$6</f>
        <v>1039.0403949220154</v>
      </c>
      <c r="CC502" s="15">
        <f ca="1">(AV502*DCF!D$10-DCF!D$5*MAX(AV502*DCF!D$10,0)-MAX(AV502-AU502,0)/Inputs!$B$10)*DCF!D$6</f>
        <v>1347.3717945654187</v>
      </c>
      <c r="CD502" s="15">
        <f ca="1">(AW502*DCF!E$10-DCF!E$5*MAX(AW502*DCF!E$10,0)-MAX(AW502-AV502,0)/Inputs!$B$10)*DCF!E$6</f>
        <v>1403.5352259860556</v>
      </c>
      <c r="CE502" s="15">
        <f ca="1">(AX502*DCF!F$10-DCF!F$5*MAX(AX502*DCF!F$10,0)-MAX(AX502-AW502,0)/Inputs!$B$10)*DCF!F$6</f>
        <v>1985.3225239918302</v>
      </c>
      <c r="CF502" s="15">
        <f ca="1">(AY502*DCF!G$10-DCF!G$5*MAX(AY502*DCF!G$10,0)-MAX(AY502-AX502,0)/Inputs!$B$10)*DCF!G$6</f>
        <v>2329.9651509645842</v>
      </c>
      <c r="CG502" s="15">
        <f ca="1">(AZ502*DCF!H$10-DCF!H$5*MAX(AZ502*DCF!H$10,0)-MAX(AZ502-AY502,0)/Inputs!$B$10)*DCF!H$6</f>
        <v>2530.6099902890473</v>
      </c>
      <c r="CH502" s="15">
        <f ca="1">(BA502*DCF!I$10-DCF!I$5*MAX(BA502*DCF!I$10,0)-MAX(BA502-AZ502,0)/Inputs!$B$10)*DCF!I$6</f>
        <v>2683.931989002484</v>
      </c>
      <c r="CI502" s="15">
        <f ca="1">(BB502*DCF!J$10-DCF!J$5*MAX(BB502*DCF!J$10,0)-MAX(BB502-BA502,0)/Inputs!$B$10)*DCF!J$6</f>
        <v>3192.8236196128109</v>
      </c>
      <c r="CJ502" s="15">
        <f ca="1">(BC502*DCF!K$10-DCF!K$5*MAX(BC502*DCF!K$10,0)-MAX(BC502-BB502,0)/Inputs!$B$10)*DCF!K$6</f>
        <v>4237.1547601797165</v>
      </c>
      <c r="CK502" s="15">
        <f ca="1">(BD502*DCF!L$10-DCF!L$5*MAX(BD502*DCF!L$10,0)-MAX(BD502-BC502,0)/Inputs!$B$10)*DCF!L$6</f>
        <v>5169.0716170579344</v>
      </c>
      <c r="CL502" s="15">
        <f ca="1">(BE502*DCF!M$10-DCF!M$5*MAX(BE502*DCF!M$10,0)-MAX(BE502-BD502,0)/Inputs!$B$10)*DCF!M$6</f>
        <v>5986.0951174455304</v>
      </c>
      <c r="CM502" s="15">
        <f ca="1">(BF502*DCF!C$28-DCF!C$5*MAX(BF502*DCF!C$28,0)-MAX(BF502-Inputs!$B$13,0)/Inputs!$B$17)*DCF!C$6</f>
        <v>3302.4171546232751</v>
      </c>
      <c r="CN502" s="15">
        <f ca="1">(BG502*DCF!D$28-DCF!D$5*MAX(BG502*DCF!D$28,0)-MAX(BG502-BF502,0)/Inputs!$B$17)*DCF!D$6</f>
        <v>2404.2472498865113</v>
      </c>
      <c r="CO502" s="15">
        <f ca="1">(BH502*DCF!E$28-DCF!E$5*MAX(BH502*DCF!E$28,0)-MAX(BH502-BG502,0)/Inputs!$B$17)*DCF!E$6</f>
        <v>2500.4339061892447</v>
      </c>
      <c r="CP502" s="15">
        <f ca="1">(BI502*DCF!F$28-DCF!F$5*MAX(BI502*DCF!F$28,0)-MAX(BI502-BH502,0)/Inputs!$B$17)*DCF!F$6</f>
        <v>3211.0123735849643</v>
      </c>
      <c r="CQ502" s="15">
        <f ca="1">(BJ502*DCF!G$28-DCF!G$5*MAX(BJ502*DCF!G$28,0)-MAX(BJ502-BI502,0)/Inputs!$B$17)*DCF!G$6</f>
        <v>4579.4939051383099</v>
      </c>
      <c r="CR502" s="15">
        <f ca="1">(BK502*DCF!H$28-DCF!H$5*MAX(BK502*DCF!H$28,0)-MAX(BK502-BJ502,0)/Inputs!$B$17)*DCF!H$6</f>
        <v>6243.1086590547902</v>
      </c>
      <c r="CS502" s="15">
        <f ca="1">(BL502*DCF!I$28-DCF!I$5*MAX(BL502*DCF!I$28,0)-MAX(BL502-BK502,0)/Inputs!$B$17)*DCF!I$6</f>
        <v>7552.3815352672</v>
      </c>
      <c r="CT502" s="15">
        <f ca="1">(BM502*DCF!J$28-DCF!J$5*MAX(BM502*DCF!J$28,0)-MAX(BM502-BL502,0)/Inputs!$B$17)*DCF!J$6</f>
        <v>8773.1561434263713</v>
      </c>
      <c r="CU502" s="15">
        <f ca="1">(BN502*DCF!K$28-DCF!K$5*MAX(BN502*DCF!K$28,0)-MAX(BN502-BM502,0)/Inputs!$B$17)*DCF!K$6</f>
        <v>9804.3913290076416</v>
      </c>
      <c r="CV502" s="15">
        <f ca="1">(BO502*DCF!L$28-DCF!L$5*MAX(BO502*DCF!L$28,0)-MAX(BO502-BN502,0)/Inputs!$B$17)*DCF!L$6</f>
        <v>11887.042659571694</v>
      </c>
      <c r="CW502" s="15">
        <f ca="1">(BP502*DCF!M$28-DCF!M$5*MAX(BP502*DCF!M$28,0)-MAX(BP502-BO502,0)/Inputs!$B$17)*DCF!M$6</f>
        <v>15490.164528824957</v>
      </c>
      <c r="CX502" s="15">
        <f ca="1">(BQ502*DCF!C$46-DCF!C$5*MAX(BQ502*DCF!C$46,0)-MAX(BQ502-Inputs!$B$20,0)/Inputs!$B$24)*DCF!C$6</f>
        <v>-711.31351452917829</v>
      </c>
      <c r="CY502" s="15">
        <f ca="1">(BR502*DCF!D$46-DCF!D$5*MAX(BR502*DCF!D$46,0)-MAX(BR502-BQ502,0)/Inputs!$B$24)*DCF!D$6</f>
        <v>-389.32150094488748</v>
      </c>
      <c r="CZ502" s="15">
        <f ca="1">(BS502*DCF!E$46-DCF!E$5*MAX(BS502*DCF!E$46,0)-MAX(BS502-BR502,0)/Inputs!$B$24)*DCF!E$6</f>
        <v>-866.12108256163492</v>
      </c>
      <c r="DA502" s="15">
        <f ca="1">(BT502*DCF!F$46-DCF!F$5*MAX(BT502*DCF!F$46,0)-MAX(BT502-BS502,0)/Inputs!$B$24)*DCF!F$6</f>
        <v>-830.57722001674006</v>
      </c>
      <c r="DB502" s="15">
        <f ca="1">(BU502*DCF!G$46-DCF!G$5*MAX(BU502*DCF!G$46,0)-MAX(BU502-BT502,0)/Inputs!$B$24)*DCF!G$6</f>
        <v>-2816.5793228563944</v>
      </c>
      <c r="DC502" s="15">
        <f ca="1">(BV502*DCF!H$46-DCF!H$5*MAX(BV502*DCF!H$46,0)-MAX(BV502-BU502,0)/Inputs!$B$24)*DCF!H$6</f>
        <v>-62.552034973086165</v>
      </c>
      <c r="DD502" s="15">
        <f ca="1">(BW502*DCF!I$46-DCF!I$5*MAX(BW502*DCF!I$46,0)-MAX(BW502-BV502,0)/Inputs!$B$24)*DCF!I$6</f>
        <v>-1345.8336468525029</v>
      </c>
      <c r="DE502" s="15">
        <f ca="1">(BX502*DCF!J$46-DCF!J$5*MAX(BX502*DCF!J$46,0)-MAX(BX502-BW502,0)/Inputs!$B$24)*DCF!J$6</f>
        <v>-148.10969023208074</v>
      </c>
      <c r="DF502" s="15">
        <f ca="1">(BY502*DCF!K$46-DCF!K$5*MAX(BY502*DCF!K$46,0)-MAX(BY502-BX502,0)/Inputs!$B$24)*DCF!K$6</f>
        <v>-179.33521856152734</v>
      </c>
      <c r="DG502" s="15">
        <f ca="1">(BZ502*DCF!L$46-DCF!L$5*MAX(BZ502*DCF!L$46,0)-MAX(BZ502-BY502,0)/Inputs!$B$24)*DCF!L$6</f>
        <v>1726.1514579233115</v>
      </c>
      <c r="DH502" s="15">
        <f ca="1">(CA502*DCF!M$46-DCF!M$5*MAX(CA502*DCF!M$46,0)-MAX(CA502-BZ502,0)/Inputs!$B$24)*DCF!M$6</f>
        <v>1017.5940273543825</v>
      </c>
      <c r="DI502" s="15">
        <f ca="1">SUM(CB502:CL502)+BE502*DCF!M$10*(1+Inputs!$B$30)*(1-Inputs!$B$33)*(1-Inputs!$B$30/Inputs!$B$31)/(Inputs!$B$29-Inputs!$B$30)*DCF!M$6</f>
        <v>177461.35719594767</v>
      </c>
      <c r="DJ502" s="15">
        <f ca="1">SUM(CM502:CW502)+BP502*DCF!M$28*(1+Inputs!$B$30)*(1-Inputs!$B$33)*(1-Inputs!$B$30/Inputs!$B$31)/(Inputs!$B$29-Inputs!$B$30)*DCF!M$6</f>
        <v>431839.38002607017</v>
      </c>
      <c r="DK502" s="15">
        <f ca="1">SUM(CX502:DH502)+CA502*DCF!M$46*(1+Inputs!$B$30)*(1-Inputs!$B$33)*(1-Inputs!$B$30/Inputs!$B$31)/(Inputs!$B$29-Inputs!$B$30)*DCF!M$6</f>
        <v>63709.775210481537</v>
      </c>
      <c r="DM502" s="15">
        <f ca="1">DI502+DJ502+DK502+Inputs!$B$34+Inputs!$B$36-Inputs!$B$35</f>
        <v>749861.51243249932</v>
      </c>
    </row>
    <row r="503" spans="1:117" x14ac:dyDescent="0.75">
      <c r="A503" s="11">
        <v>490</v>
      </c>
      <c r="C503" s="23">
        <f t="shared" ca="1" si="288"/>
        <v>-0.36783106047202596</v>
      </c>
      <c r="D503" s="23">
        <f t="shared" ca="1" si="288"/>
        <v>0.18202656628142214</v>
      </c>
      <c r="E503" s="23">
        <f t="shared" ca="1" si="288"/>
        <v>0.44861922484178302</v>
      </c>
      <c r="F503" s="23">
        <f t="shared" ca="1" si="288"/>
        <v>1.1329864758267454</v>
      </c>
      <c r="G503" s="23">
        <f t="shared" ca="1" si="288"/>
        <v>-2.1647998600476042</v>
      </c>
      <c r="H503" s="23">
        <f t="shared" ca="1" si="288"/>
        <v>0.27205666184249855</v>
      </c>
      <c r="I503" s="23">
        <f t="shared" ca="1" si="288"/>
        <v>-1.6395789961998577</v>
      </c>
      <c r="J503" s="23">
        <f t="shared" ca="1" si="288"/>
        <v>-0.49943462393257332</v>
      </c>
      <c r="K503" s="23">
        <f t="shared" ca="1" si="288"/>
        <v>-0.75095990456272566</v>
      </c>
      <c r="L503" s="23">
        <f t="shared" ca="1" si="288"/>
        <v>0.71770341045588171</v>
      </c>
      <c r="M503" s="23">
        <f t="shared" ca="1" si="288"/>
        <v>-0.18037929176477968</v>
      </c>
      <c r="N503" s="23">
        <f ca="1">SQRT(Inputs!$B$38)*C503+SQRT(1-Inputs!$B$38)*_xlfn.NORM.S.INV(RAND())</f>
        <v>-0.83057868536713964</v>
      </c>
      <c r="O503" s="23">
        <f ca="1">SQRT(Inputs!$B$38)*D503+SQRT(1-Inputs!$B$38)*_xlfn.NORM.S.INV(RAND())</f>
        <v>0.72735894724083794</v>
      </c>
      <c r="P503" s="23">
        <f ca="1">SQRT(Inputs!$B$38)*E503+SQRT(1-Inputs!$B$38)*_xlfn.NORM.S.INV(RAND())</f>
        <v>-0.6590843607539365</v>
      </c>
      <c r="Q503" s="23">
        <f ca="1">SQRT(Inputs!$B$38)*F503+SQRT(1-Inputs!$B$38)*_xlfn.NORM.S.INV(RAND())</f>
        <v>0.88609694223554691</v>
      </c>
      <c r="R503" s="23">
        <f ca="1">SQRT(Inputs!$B$38)*G503+SQRT(1-Inputs!$B$38)*_xlfn.NORM.S.INV(RAND())</f>
        <v>-2.435650706693659</v>
      </c>
      <c r="S503" s="23">
        <f ca="1">SQRT(Inputs!$B$38)*H503+SQRT(1-Inputs!$B$38)*_xlfn.NORM.S.INV(RAND())</f>
        <v>1.4141156762762779</v>
      </c>
      <c r="T503" s="23">
        <f ca="1">SQRT(Inputs!$B$38)*I503+SQRT(1-Inputs!$B$38)*_xlfn.NORM.S.INV(RAND())</f>
        <v>0.23091955065529357</v>
      </c>
      <c r="U503" s="23">
        <f ca="1">SQRT(Inputs!$B$38)*J503+SQRT(1-Inputs!$B$38)*_xlfn.NORM.S.INV(RAND())</f>
        <v>0.26964481709515231</v>
      </c>
      <c r="V503" s="23">
        <f ca="1">SQRT(Inputs!$B$38)*K503+SQRT(1-Inputs!$B$38)*_xlfn.NORM.S.INV(RAND())</f>
        <v>-0.15660085164337356</v>
      </c>
      <c r="W503" s="23">
        <f ca="1">SQRT(Inputs!$B$38)*L503+SQRT(1-Inputs!$B$38)*_xlfn.NORM.S.INV(RAND())</f>
        <v>5.9378922684573898E-2</v>
      </c>
      <c r="X503" s="23">
        <f ca="1">SQRT(Inputs!$B$38)*M503+SQRT(1-Inputs!$B$38)*_xlfn.NORM.S.INV(RAND())</f>
        <v>-0.8890673110402979</v>
      </c>
      <c r="Y503" s="23">
        <f ca="1">SQRT(Inputs!$B$38)*C503+SQRT(1-Inputs!$B$38)*_xlfn.NORM.S.INV(RAND())</f>
        <v>-0.648013507764575</v>
      </c>
      <c r="Z503" s="23">
        <f ca="1">SQRT(Inputs!$B$38)*D503+SQRT(1-Inputs!$B$38)*_xlfn.NORM.S.INV(RAND())</f>
        <v>0.74892967499991026</v>
      </c>
      <c r="AA503" s="23">
        <f ca="1">SQRT(Inputs!$B$38)*E503+SQRT(1-Inputs!$B$38)*_xlfn.NORM.S.INV(RAND())</f>
        <v>-0.54927105785055863</v>
      </c>
      <c r="AB503" s="23">
        <f ca="1">SQRT(Inputs!$B$38)*F503+SQRT(1-Inputs!$B$38)*_xlfn.NORM.S.INV(RAND())</f>
        <v>8.0198061456706493E-2</v>
      </c>
      <c r="AC503" s="23">
        <f ca="1">SQRT(Inputs!$B$38)*G503+SQRT(1-Inputs!$B$38)*_xlfn.NORM.S.INV(RAND())</f>
        <v>-0.62458048829962409</v>
      </c>
      <c r="AD503" s="23">
        <f ca="1">SQRT(Inputs!$B$38)*H503+SQRT(1-Inputs!$B$38)*_xlfn.NORM.S.INV(RAND())</f>
        <v>1.0642790276105873</v>
      </c>
      <c r="AE503" s="23">
        <f ca="1">SQRT(Inputs!$B$38)*I503+SQRT(1-Inputs!$B$38)*_xlfn.NORM.S.INV(RAND())</f>
        <v>-0.62564429602914018</v>
      </c>
      <c r="AF503" s="23">
        <f ca="1">SQRT(Inputs!$B$38)*J503+SQRT(1-Inputs!$B$38)*_xlfn.NORM.S.INV(RAND())</f>
        <v>-0.50152445768869069</v>
      </c>
      <c r="AG503" s="23">
        <f ca="1">SQRT(Inputs!$B$38)*K503+SQRT(1-Inputs!$B$38)*_xlfn.NORM.S.INV(RAND())</f>
        <v>-1.2179381242374638</v>
      </c>
      <c r="AH503" s="23">
        <f ca="1">SQRT(Inputs!$B$38)*L503+SQRT(1-Inputs!$B$38)*_xlfn.NORM.S.INV(RAND())</f>
        <v>0.77979692130776801</v>
      </c>
      <c r="AI503" s="23">
        <f ca="1">SQRT(Inputs!$B$38)*M503+SQRT(1-Inputs!$B$38)*_xlfn.NORM.S.INV(RAND())</f>
        <v>-0.87814867814172515</v>
      </c>
      <c r="AJ503" s="23">
        <f ca="1">SQRT(Inputs!$B$38)*C503+SQRT(1-Inputs!$B$38)*_xlfn.NORM.S.INV(RAND())</f>
        <v>0.88724036329904021</v>
      </c>
      <c r="AK503" s="23">
        <f ca="1">SQRT(Inputs!$B$38)*D503+SQRT(1-Inputs!$B$38)*_xlfn.NORM.S.INV(RAND())</f>
        <v>0.5158776392879364</v>
      </c>
      <c r="AL503" s="23">
        <f ca="1">SQRT(Inputs!$B$38)*E503+SQRT(1-Inputs!$B$38)*_xlfn.NORM.S.INV(RAND())</f>
        <v>-0.28564096744879258</v>
      </c>
      <c r="AM503" s="23">
        <f ca="1">SQRT(Inputs!$B$38)*F503+SQRT(1-Inputs!$B$38)*_xlfn.NORM.S.INV(RAND())</f>
        <v>1.6621211790813297</v>
      </c>
      <c r="AN503" s="23">
        <f ca="1">SQRT(Inputs!$B$38)*G503+SQRT(1-Inputs!$B$38)*_xlfn.NORM.S.INV(RAND())</f>
        <v>-1.4686634715451923</v>
      </c>
      <c r="AO503" s="23">
        <f ca="1">SQRT(Inputs!$B$38)*H503+SQRT(1-Inputs!$B$38)*_xlfn.NORM.S.INV(RAND())</f>
        <v>-1.1091247435283615</v>
      </c>
      <c r="AP503" s="23">
        <f ca="1">SQRT(Inputs!$B$38)*I503+SQRT(1-Inputs!$B$38)*_xlfn.NORM.S.INV(RAND())</f>
        <v>-1.6698289913145477</v>
      </c>
      <c r="AQ503" s="23">
        <f ca="1">SQRT(Inputs!$B$38)*J503+SQRT(1-Inputs!$B$38)*_xlfn.NORM.S.INV(RAND())</f>
        <v>-1.1397762471829571</v>
      </c>
      <c r="AR503" s="23">
        <f ca="1">SQRT(Inputs!$B$38)*K503+SQRT(1-Inputs!$B$38)*_xlfn.NORM.S.INV(RAND())</f>
        <v>0.26925083706696856</v>
      </c>
      <c r="AS503" s="23">
        <f ca="1">SQRT(Inputs!$B$38)*L503+SQRT(1-Inputs!$B$38)*_xlfn.NORM.S.INV(RAND())</f>
        <v>0.62246543458432146</v>
      </c>
      <c r="AT503" s="23">
        <f ca="1">SQRT(Inputs!$B$38)*M503+SQRT(1-Inputs!$B$38)*_xlfn.NORM.S.INV(RAND())</f>
        <v>1.0207297839367024</v>
      </c>
      <c r="AU503" s="15">
        <f ca="1">Inputs!$B$6*EXP($B$8-0.5*C$5^2+C$5*N503)</f>
        <v>4337.9800396749633</v>
      </c>
      <c r="AV503" s="15">
        <f t="shared" ca="1" si="255"/>
        <v>5876.3553839663018</v>
      </c>
      <c r="AW503" s="15">
        <f t="shared" ca="1" si="256"/>
        <v>6555.6960290351244</v>
      </c>
      <c r="AX503" s="15">
        <f t="shared" ca="1" si="257"/>
        <v>8940.7986956700079</v>
      </c>
      <c r="AY503" s="15">
        <f t="shared" ca="1" si="258"/>
        <v>8221.4176791959781</v>
      </c>
      <c r="AZ503" s="15">
        <f t="shared" ca="1" si="259"/>
        <v>11749.294598588634</v>
      </c>
      <c r="BA503" s="15">
        <f t="shared" ca="1" si="260"/>
        <v>14729.855724106183</v>
      </c>
      <c r="BB503" s="15">
        <f t="shared" ca="1" si="261"/>
        <v>18527.667584246155</v>
      </c>
      <c r="BC503" s="15">
        <f t="shared" ca="1" si="262"/>
        <v>22351.234948814174</v>
      </c>
      <c r="BD503" s="15">
        <f t="shared" ca="1" si="263"/>
        <v>27534.873299389459</v>
      </c>
      <c r="BE503" s="15">
        <f t="shared" ca="1" si="264"/>
        <v>31115.96603785238</v>
      </c>
      <c r="BF503" s="15">
        <f ca="1">Inputs!$B$13*EXP($B$9-0.5*C$6^2+C$6*Y503)</f>
        <v>12163.586444721279</v>
      </c>
      <c r="BG503" s="15">
        <f t="shared" ca="1" si="265"/>
        <v>16969.135073535708</v>
      </c>
      <c r="BH503" s="15">
        <f t="shared" ca="1" si="266"/>
        <v>18927.838525340379</v>
      </c>
      <c r="BI503" s="15">
        <f t="shared" ca="1" si="267"/>
        <v>23458.312014616218</v>
      </c>
      <c r="BJ503" s="15">
        <f t="shared" ca="1" si="268"/>
        <v>26282.363004722309</v>
      </c>
      <c r="BK503" s="15">
        <f t="shared" ca="1" si="269"/>
        <v>37285.993348227486</v>
      </c>
      <c r="BL503" s="15">
        <f t="shared" ca="1" si="270"/>
        <v>42234.404048423436</v>
      </c>
      <c r="BM503" s="15">
        <f t="shared" ca="1" si="271"/>
        <v>48779.415267195887</v>
      </c>
      <c r="BN503" s="15">
        <f t="shared" ca="1" si="272"/>
        <v>51845.497261221062</v>
      </c>
      <c r="BO503" s="15">
        <f t="shared" ca="1" si="273"/>
        <v>69842.914488104056</v>
      </c>
      <c r="BP503" s="15">
        <f t="shared" ca="1" si="274"/>
        <v>77822.626122917805</v>
      </c>
      <c r="BQ503" s="15">
        <f ca="1">Inputs!$B$20*EXP($B$10-0.5*C$7^2+C$7*AJ503)</f>
        <v>5875.9174168035561</v>
      </c>
      <c r="BR503" s="15">
        <f t="shared" ca="1" si="275"/>
        <v>9392.1679864228881</v>
      </c>
      <c r="BS503" s="15">
        <f t="shared" ca="1" si="276"/>
        <v>11848.562203322201</v>
      </c>
      <c r="BT503" s="15">
        <f t="shared" ca="1" si="277"/>
        <v>25265.389342657847</v>
      </c>
      <c r="BU503" s="15">
        <f t="shared" ca="1" si="278"/>
        <v>24542.308302006535</v>
      </c>
      <c r="BV503" s="15">
        <f t="shared" ca="1" si="279"/>
        <v>26595.569168643338</v>
      </c>
      <c r="BW503" s="15">
        <f t="shared" ca="1" si="280"/>
        <v>26063.58007689134</v>
      </c>
      <c r="BX503" s="15">
        <f t="shared" ca="1" si="281"/>
        <v>29007.615576831009</v>
      </c>
      <c r="BY503" s="15">
        <f t="shared" ca="1" si="282"/>
        <v>42793.24311266611</v>
      </c>
      <c r="BZ503" s="15">
        <f t="shared" ca="1" si="283"/>
        <v>67324.420532068718</v>
      </c>
      <c r="CA503" s="15">
        <f t="shared" ca="1" si="284"/>
        <v>113378.1605808278</v>
      </c>
      <c r="CB503" s="15">
        <f ca="1">(AU503*DCF!C$10-DCF!C$5*MAX(AU503*DCF!C$10,0)-MAX(AU503-Inputs!$B$6,0)/Inputs!$B$10)*DCF!C$6</f>
        <v>1047.5253842423058</v>
      </c>
      <c r="CC503" s="15">
        <f ca="1">(AV503*DCF!D$10-DCF!D$5*MAX(AV503*DCF!D$10,0)-MAX(AV503-AU503,0)/Inputs!$B$10)*DCF!D$6</f>
        <v>1057.2292482783537</v>
      </c>
      <c r="CD503" s="15">
        <f ca="1">(AW503*DCF!E$10-DCF!E$5*MAX(AW503*DCF!E$10,0)-MAX(AW503-AV503,0)/Inputs!$B$10)*DCF!E$6</f>
        <v>1360.5902093013747</v>
      </c>
      <c r="CE503" s="15">
        <f ca="1">(AX503*DCF!F$10-DCF!F$5*MAX(AX503*DCF!F$10,0)-MAX(AX503-AW503,0)/Inputs!$B$10)*DCF!F$6</f>
        <v>1455.4813751674196</v>
      </c>
      <c r="CF503" s="15">
        <f ca="1">(AY503*DCF!G$10-DCF!G$5*MAX(AY503*DCF!G$10,0)-MAX(AY503-AX503,0)/Inputs!$B$10)*DCF!G$6</f>
        <v>1693.9396529340261</v>
      </c>
      <c r="CG503" s="15">
        <f ca="1">(AZ503*DCF!H$10-DCF!H$5*MAX(AZ503*DCF!H$10,0)-MAX(AZ503-AY503,0)/Inputs!$B$10)*DCF!H$6</f>
        <v>1654.6961812780976</v>
      </c>
      <c r="CH503" s="15">
        <f ca="1">(BA503*DCF!I$10-DCF!I$5*MAX(BA503*DCF!I$10,0)-MAX(BA503-AZ503,0)/Inputs!$B$10)*DCF!I$6</f>
        <v>2201.6908400125521</v>
      </c>
      <c r="CI503" s="15">
        <f ca="1">(BB503*DCF!J$10-DCF!J$5*MAX(BB503*DCF!J$10,0)-MAX(BB503-BA503,0)/Inputs!$B$10)*DCF!J$6</f>
        <v>2603.8949431667452</v>
      </c>
      <c r="CJ503" s="15">
        <f ca="1">(BC503*DCF!K$10-DCF!K$5*MAX(BC503*DCF!K$10,0)-MAX(BC503-BB503,0)/Inputs!$B$10)*DCF!K$6</f>
        <v>3062.9486382112145</v>
      </c>
      <c r="CK503" s="15">
        <f ca="1">(BD503*DCF!L$10-DCF!L$5*MAX(BD503*DCF!L$10,0)-MAX(BD503-BC503,0)/Inputs!$B$10)*DCF!L$6</f>
        <v>3482.4541266476317</v>
      </c>
      <c r="CL503" s="15">
        <f ca="1">(BE503*DCF!M$10-DCF!M$5*MAX(BE503*DCF!M$10,0)-MAX(BE503-BD503,0)/Inputs!$B$10)*DCF!M$6</f>
        <v>3963.065472041038</v>
      </c>
      <c r="CM503" s="15">
        <f ca="1">(BF503*DCF!C$28-DCF!C$5*MAX(BF503*DCF!C$28,0)-MAX(BF503-Inputs!$B$13,0)/Inputs!$B$17)*DCF!C$6</f>
        <v>3532.8965943917269</v>
      </c>
      <c r="CN503" s="15">
        <f ca="1">(BG503*DCF!D$28-DCF!D$5*MAX(BG503*DCF!D$28,0)-MAX(BG503-BF503,0)/Inputs!$B$17)*DCF!D$6</f>
        <v>3972.5577969499545</v>
      </c>
      <c r="CO503" s="15">
        <f ca="1">(BH503*DCF!E$28-DCF!E$5*MAX(BH503*DCF!E$28,0)-MAX(BH503-BG503,0)/Inputs!$B$17)*DCF!E$6</f>
        <v>4974.6674186384516</v>
      </c>
      <c r="CP503" s="15">
        <f ca="1">(BI503*DCF!F$28-DCF!F$5*MAX(BI503*DCF!F$28,0)-MAX(BI503-BH503,0)/Inputs!$B$17)*DCF!F$6</f>
        <v>5543.4694914787942</v>
      </c>
      <c r="CQ503" s="15">
        <f ca="1">(BJ503*DCF!G$28-DCF!G$5*MAX(BJ503*DCF!G$28,0)-MAX(BJ503-BI503,0)/Inputs!$B$17)*DCF!G$6</f>
        <v>6344.1810069702096</v>
      </c>
      <c r="CR503" s="15">
        <f ca="1">(BK503*DCF!H$28-DCF!H$5*MAX(BK503*DCF!H$28,0)-MAX(BK503-BJ503,0)/Inputs!$B$17)*DCF!H$6</f>
        <v>7511.5821668051531</v>
      </c>
      <c r="CS503" s="15">
        <f ca="1">(BL503*DCF!I$28-DCF!I$5*MAX(BL503*DCF!I$28,0)-MAX(BL503-BK503,0)/Inputs!$B$17)*DCF!I$6</f>
        <v>9221.2997419766871</v>
      </c>
      <c r="CT503" s="15">
        <f ca="1">(BM503*DCF!J$28-DCF!J$5*MAX(BM503*DCF!J$28,0)-MAX(BM503-BL503,0)/Inputs!$B$17)*DCF!J$6</f>
        <v>10014.044074648222</v>
      </c>
      <c r="CU503" s="15">
        <f ca="1">(BN503*DCF!K$28-DCF!K$5*MAX(BN503*DCF!K$28,0)-MAX(BN503-BM503,0)/Inputs!$B$17)*DCF!K$6</f>
        <v>10573.345523753094</v>
      </c>
      <c r="CV503" s="15">
        <f ca="1">(BO503*DCF!L$28-DCF!L$5*MAX(BO503*DCF!L$28,0)-MAX(BO503-BN503,0)/Inputs!$B$17)*DCF!L$6</f>
        <v>11898.68966466621</v>
      </c>
      <c r="CW503" s="15">
        <f ca="1">(BP503*DCF!M$28-DCF!M$5*MAX(BP503*DCF!M$28,0)-MAX(BP503-BO503,0)/Inputs!$B$17)*DCF!M$6</f>
        <v>13808.268053116284</v>
      </c>
      <c r="CX503" s="15">
        <f ca="1">(BQ503*DCF!C$46-DCF!C$5*MAX(BQ503*DCF!C$46,0)-MAX(BQ503-Inputs!$B$20,0)/Inputs!$B$24)*DCF!C$6</f>
        <v>-2592.5524827738259</v>
      </c>
      <c r="CY503" s="15">
        <f ca="1">(BR503*DCF!D$46-DCF!D$5*MAX(BR503*DCF!D$46,0)-MAX(BR503-BQ503,0)/Inputs!$B$24)*DCF!D$6</f>
        <v>-3103.3789776204417</v>
      </c>
      <c r="CZ503" s="15">
        <f ca="1">(BS503*DCF!E$46-DCF!E$5*MAX(BS503*DCF!E$46,0)-MAX(BS503-BR503,0)/Inputs!$B$24)*DCF!E$6</f>
        <v>-2369.3560872759326</v>
      </c>
      <c r="DA503" s="15">
        <f ca="1">(BT503*DCF!F$46-DCF!F$5*MAX(BT503*DCF!F$46,0)-MAX(BT503-BS503,0)/Inputs!$B$24)*DCF!F$6</f>
        <v>-6725.4762916016525</v>
      </c>
      <c r="DB503" s="15">
        <f ca="1">(BU503*DCF!G$46-DCF!G$5*MAX(BU503*DCF!G$46,0)-MAX(BU503-BT503,0)/Inputs!$B$24)*DCF!G$6</f>
        <v>-825.5547615990223</v>
      </c>
      <c r="DC503" s="15">
        <f ca="1">(BV503*DCF!H$46-DCF!H$5*MAX(BV503*DCF!H$46,0)-MAX(BV503-BU503,0)/Inputs!$B$24)*DCF!H$6</f>
        <v>-638.03823376933053</v>
      </c>
      <c r="DD503" s="15">
        <f ca="1">(BW503*DCF!I$46-DCF!I$5*MAX(BW503*DCF!I$46,0)-MAX(BW503-BV503,0)/Inputs!$B$24)*DCF!I$6</f>
        <v>601.94848339282532</v>
      </c>
      <c r="DE503" s="15">
        <f ca="1">(BX503*DCF!J$46-DCF!J$5*MAX(BX503*DCF!J$46,0)-MAX(BX503-BW503,0)/Inputs!$B$24)*DCF!J$6</f>
        <v>436.07911837844568</v>
      </c>
      <c r="DF503" s="15">
        <f ca="1">(BY503*DCF!K$46-DCF!K$5*MAX(BY503*DCF!K$46,0)-MAX(BY503-BX503,0)/Inputs!$B$24)*DCF!K$6</f>
        <v>-932.61880008332355</v>
      </c>
      <c r="DG503" s="15">
        <f ca="1">(BZ503*DCF!L$46-DCF!L$5*MAX(BZ503*DCF!L$46,0)-MAX(BZ503-BY503,0)/Inputs!$B$24)*DCF!L$6</f>
        <v>-897.66095213084213</v>
      </c>
      <c r="DH503" s="15">
        <f ca="1">(CA503*DCF!M$46-DCF!M$5*MAX(CA503*DCF!M$46,0)-MAX(CA503-BZ503,0)/Inputs!$B$24)*DCF!M$6</f>
        <v>-739.41710512871759</v>
      </c>
      <c r="DI503" s="15">
        <f ca="1">SUM(CB503:CL503)+BE503*DCF!M$10*(1+Inputs!$B$30)*(1-Inputs!$B$33)*(1-Inputs!$B$30/Inputs!$B$31)/(Inputs!$B$29-Inputs!$B$30)*DCF!M$6</f>
        <v>110179.6610206778</v>
      </c>
      <c r="DJ503" s="15">
        <f ca="1">SUM(CM503:CW503)+BP503*DCF!M$28*(1+Inputs!$B$30)*(1-Inputs!$B$33)*(1-Inputs!$B$30/Inputs!$B$31)/(Inputs!$B$29-Inputs!$B$30)*DCF!M$6</f>
        <v>376170.19833042618</v>
      </c>
      <c r="DK503" s="15">
        <f ca="1">SUM(CX503:DH503)+CA503*DCF!M$46*(1+Inputs!$B$30)*(1-Inputs!$B$33)*(1-Inputs!$B$30/Inputs!$B$31)/(Inputs!$B$29-Inputs!$B$30)*DCF!M$6</f>
        <v>157510.04066945802</v>
      </c>
      <c r="DM503" s="15">
        <f ca="1">DI503+DJ503+DK503+Inputs!$B$34+Inputs!$B$36-Inputs!$B$35</f>
        <v>720710.900020562</v>
      </c>
    </row>
    <row r="504" spans="1:117" x14ac:dyDescent="0.75">
      <c r="A504" s="11">
        <v>491</v>
      </c>
      <c r="C504" s="23">
        <f t="shared" ref="C504:M513" ca="1" si="289">_xlfn.NORM.S.INV(RAND())</f>
        <v>-0.5636013827386952</v>
      </c>
      <c r="D504" s="23">
        <f t="shared" ca="1" si="289"/>
        <v>-1.2834853374287738</v>
      </c>
      <c r="E504" s="23">
        <f t="shared" ca="1" si="289"/>
        <v>2.1460093608607584E-2</v>
      </c>
      <c r="F504" s="23">
        <f t="shared" ca="1" si="289"/>
        <v>-0.76572767242856032</v>
      </c>
      <c r="G504" s="23">
        <f t="shared" ca="1" si="289"/>
        <v>1.323586980132561</v>
      </c>
      <c r="H504" s="23">
        <f t="shared" ca="1" si="289"/>
        <v>0.26191795801355905</v>
      </c>
      <c r="I504" s="23">
        <f t="shared" ca="1" si="289"/>
        <v>-1.7547712222768741</v>
      </c>
      <c r="J504" s="23">
        <f t="shared" ca="1" si="289"/>
        <v>-1.3998206577480059</v>
      </c>
      <c r="K504" s="23">
        <f t="shared" ca="1" si="289"/>
        <v>1.0432085589284126</v>
      </c>
      <c r="L504" s="23">
        <f t="shared" ca="1" si="289"/>
        <v>-0.71571134557706195</v>
      </c>
      <c r="M504" s="23">
        <f t="shared" ca="1" si="289"/>
        <v>0.87065326221938222</v>
      </c>
      <c r="N504" s="23">
        <f ca="1">SQRT(Inputs!$B$38)*C504+SQRT(1-Inputs!$B$38)*_xlfn.NORM.S.INV(RAND())</f>
        <v>-0.96582239560804495</v>
      </c>
      <c r="O504" s="23">
        <f ca="1">SQRT(Inputs!$B$38)*D504+SQRT(1-Inputs!$B$38)*_xlfn.NORM.S.INV(RAND())</f>
        <v>0.16606545451744892</v>
      </c>
      <c r="P504" s="23">
        <f ca="1">SQRT(Inputs!$B$38)*E504+SQRT(1-Inputs!$B$38)*_xlfn.NORM.S.INV(RAND())</f>
        <v>-0.19927642171394466</v>
      </c>
      <c r="Q504" s="23">
        <f ca="1">SQRT(Inputs!$B$38)*F504+SQRT(1-Inputs!$B$38)*_xlfn.NORM.S.INV(RAND())</f>
        <v>-0.72784938977995939</v>
      </c>
      <c r="R504" s="23">
        <f ca="1">SQRT(Inputs!$B$38)*G504+SQRT(1-Inputs!$B$38)*_xlfn.NORM.S.INV(RAND())</f>
        <v>1.8888452380039666</v>
      </c>
      <c r="S504" s="23">
        <f ca="1">SQRT(Inputs!$B$38)*H504+SQRT(1-Inputs!$B$38)*_xlfn.NORM.S.INV(RAND())</f>
        <v>0.33246540801821706</v>
      </c>
      <c r="T504" s="23">
        <f ca="1">SQRT(Inputs!$B$38)*I504+SQRT(1-Inputs!$B$38)*_xlfn.NORM.S.INV(RAND())</f>
        <v>-1.2058011242460949</v>
      </c>
      <c r="U504" s="23">
        <f ca="1">SQRT(Inputs!$B$38)*J504+SQRT(1-Inputs!$B$38)*_xlfn.NORM.S.INV(RAND())</f>
        <v>-0.8804710741797549</v>
      </c>
      <c r="V504" s="23">
        <f ca="1">SQRT(Inputs!$B$38)*K504+SQRT(1-Inputs!$B$38)*_xlfn.NORM.S.INV(RAND())</f>
        <v>0.87576475445809954</v>
      </c>
      <c r="W504" s="23">
        <f ca="1">SQRT(Inputs!$B$38)*L504+SQRT(1-Inputs!$B$38)*_xlfn.NORM.S.INV(RAND())</f>
        <v>0.57676430516791355</v>
      </c>
      <c r="X504" s="23">
        <f ca="1">SQRT(Inputs!$B$38)*M504+SQRT(1-Inputs!$B$38)*_xlfn.NORM.S.INV(RAND())</f>
        <v>0.4669968247740407</v>
      </c>
      <c r="Y504" s="23">
        <f ca="1">SQRT(Inputs!$B$38)*C504+SQRT(1-Inputs!$B$38)*_xlfn.NORM.S.INV(RAND())</f>
        <v>-0.12535556209420176</v>
      </c>
      <c r="Z504" s="23">
        <f ca="1">SQRT(Inputs!$B$38)*D504+SQRT(1-Inputs!$B$38)*_xlfn.NORM.S.INV(RAND())</f>
        <v>-0.37387752770470589</v>
      </c>
      <c r="AA504" s="23">
        <f ca="1">SQRT(Inputs!$B$38)*E504+SQRT(1-Inputs!$B$38)*_xlfn.NORM.S.INV(RAND())</f>
        <v>0.75982005077980663</v>
      </c>
      <c r="AB504" s="23">
        <f ca="1">SQRT(Inputs!$B$38)*F504+SQRT(1-Inputs!$B$38)*_xlfn.NORM.S.INV(RAND())</f>
        <v>-1.5787526976970039</v>
      </c>
      <c r="AC504" s="23">
        <f ca="1">SQRT(Inputs!$B$38)*G504+SQRT(1-Inputs!$B$38)*_xlfn.NORM.S.INV(RAND())</f>
        <v>0.24403975354108698</v>
      </c>
      <c r="AD504" s="23">
        <f ca="1">SQRT(Inputs!$B$38)*H504+SQRT(1-Inputs!$B$38)*_xlfn.NORM.S.INV(RAND())</f>
        <v>0.31151827160738482</v>
      </c>
      <c r="AE504" s="23">
        <f ca="1">SQRT(Inputs!$B$38)*I504+SQRT(1-Inputs!$B$38)*_xlfn.NORM.S.INV(RAND())</f>
        <v>-0.38024265245194511</v>
      </c>
      <c r="AF504" s="23">
        <f ca="1">SQRT(Inputs!$B$38)*J504+SQRT(1-Inputs!$B$38)*_xlfn.NORM.S.INV(RAND())</f>
        <v>-8.4965161977979431E-2</v>
      </c>
      <c r="AG504" s="23">
        <f ca="1">SQRT(Inputs!$B$38)*K504+SQRT(1-Inputs!$B$38)*_xlfn.NORM.S.INV(RAND())</f>
        <v>0.78853895787146699</v>
      </c>
      <c r="AH504" s="23">
        <f ca="1">SQRT(Inputs!$B$38)*L504+SQRT(1-Inputs!$B$38)*_xlfn.NORM.S.INV(RAND())</f>
        <v>-0.24509102883112996</v>
      </c>
      <c r="AI504" s="23">
        <f ca="1">SQRT(Inputs!$B$38)*M504+SQRT(1-Inputs!$B$38)*_xlfn.NORM.S.INV(RAND())</f>
        <v>1.1189046937167875</v>
      </c>
      <c r="AJ504" s="23">
        <f ca="1">SQRT(Inputs!$B$38)*C504+SQRT(1-Inputs!$B$38)*_xlfn.NORM.S.INV(RAND())</f>
        <v>-1.1165935483888052</v>
      </c>
      <c r="AK504" s="23">
        <f ca="1">SQRT(Inputs!$B$38)*D504+SQRT(1-Inputs!$B$38)*_xlfn.NORM.S.INV(RAND())</f>
        <v>-0.1461936707107675</v>
      </c>
      <c r="AL504" s="23">
        <f ca="1">SQRT(Inputs!$B$38)*E504+SQRT(1-Inputs!$B$38)*_xlfn.NORM.S.INV(RAND())</f>
        <v>1.0006090279652249</v>
      </c>
      <c r="AM504" s="23">
        <f ca="1">SQRT(Inputs!$B$38)*F504+SQRT(1-Inputs!$B$38)*_xlfn.NORM.S.INV(RAND())</f>
        <v>1.049398271633827</v>
      </c>
      <c r="AN504" s="23">
        <f ca="1">SQRT(Inputs!$B$38)*G504+SQRT(1-Inputs!$B$38)*_xlfn.NORM.S.INV(RAND())</f>
        <v>1.4042448768553197</v>
      </c>
      <c r="AO504" s="23">
        <f ca="1">SQRT(Inputs!$B$38)*H504+SQRT(1-Inputs!$B$38)*_xlfn.NORM.S.INV(RAND())</f>
        <v>0.69217213533299959</v>
      </c>
      <c r="AP504" s="23">
        <f ca="1">SQRT(Inputs!$B$38)*I504+SQRT(1-Inputs!$B$38)*_xlfn.NORM.S.INV(RAND())</f>
        <v>-1.1172109387338289</v>
      </c>
      <c r="AQ504" s="23">
        <f ca="1">SQRT(Inputs!$B$38)*J504+SQRT(1-Inputs!$B$38)*_xlfn.NORM.S.INV(RAND())</f>
        <v>-1.1602076626261897</v>
      </c>
      <c r="AR504" s="23">
        <f ca="1">SQRT(Inputs!$B$38)*K504+SQRT(1-Inputs!$B$38)*_xlfn.NORM.S.INV(RAND())</f>
        <v>0.1720834033077146</v>
      </c>
      <c r="AS504" s="23">
        <f ca="1">SQRT(Inputs!$B$38)*L504+SQRT(1-Inputs!$B$38)*_xlfn.NORM.S.INV(RAND())</f>
        <v>-1.0700684370600944</v>
      </c>
      <c r="AT504" s="23">
        <f ca="1">SQRT(Inputs!$B$38)*M504+SQRT(1-Inputs!$B$38)*_xlfn.NORM.S.INV(RAND())</f>
        <v>0.56684923152357936</v>
      </c>
      <c r="AU504" s="15">
        <f ca="1">Inputs!$B$6*EXP($B$8-0.5*C$5^2+C$5*N504)</f>
        <v>4244.0436076465421</v>
      </c>
      <c r="AV504" s="15">
        <f t="shared" ca="1" si="255"/>
        <v>5293.6940716099161</v>
      </c>
      <c r="AW504" s="15">
        <f t="shared" ca="1" si="256"/>
        <v>6283.5386535751259</v>
      </c>
      <c r="AX504" s="15">
        <f t="shared" ca="1" si="257"/>
        <v>7004.7531636322365</v>
      </c>
      <c r="AY504" s="15">
        <f t="shared" ca="1" si="258"/>
        <v>10673.410718701631</v>
      </c>
      <c r="AZ504" s="15">
        <f t="shared" ca="1" si="259"/>
        <v>13540.63969396237</v>
      </c>
      <c r="BA504" s="15">
        <f t="shared" ca="1" si="260"/>
        <v>14605.701885658633</v>
      </c>
      <c r="BB504" s="15">
        <f t="shared" ca="1" si="261"/>
        <v>16371.974582763092</v>
      </c>
      <c r="BC504" s="15">
        <f t="shared" ca="1" si="262"/>
        <v>21820.318082745318</v>
      </c>
      <c r="BD504" s="15">
        <f t="shared" ca="1" si="263"/>
        <v>28213.657944073355</v>
      </c>
      <c r="BE504" s="15">
        <f t="shared" ca="1" si="264"/>
        <v>36074.443500114336</v>
      </c>
      <c r="BF504" s="15">
        <f ca="1">Inputs!$B$13*EXP($B$9-0.5*C$6^2+C$6*Y504)</f>
        <v>13491.535671684092</v>
      </c>
      <c r="BG504" s="15">
        <f t="shared" ca="1" si="265"/>
        <v>15369.949919105</v>
      </c>
      <c r="BH504" s="15">
        <f t="shared" ca="1" si="266"/>
        <v>21301.434295354975</v>
      </c>
      <c r="BI504" s="15">
        <f t="shared" ca="1" si="267"/>
        <v>20450.773178267798</v>
      </c>
      <c r="BJ504" s="15">
        <f t="shared" ca="1" si="268"/>
        <v>25968.951068218877</v>
      </c>
      <c r="BK504" s="15">
        <f t="shared" ca="1" si="269"/>
        <v>33252.765409024345</v>
      </c>
      <c r="BL504" s="15">
        <f t="shared" ca="1" si="270"/>
        <v>38883.007976897032</v>
      </c>
      <c r="BM504" s="15">
        <f t="shared" ca="1" si="271"/>
        <v>47293.778366708808</v>
      </c>
      <c r="BN504" s="15">
        <f t="shared" ca="1" si="272"/>
        <v>63929.847852964573</v>
      </c>
      <c r="BO504" s="15">
        <f t="shared" ca="1" si="273"/>
        <v>76449.752278297819</v>
      </c>
      <c r="BP504" s="15">
        <f t="shared" ca="1" si="274"/>
        <v>106812.63014122922</v>
      </c>
      <c r="BQ504" s="15">
        <f ca="1">Inputs!$B$20*EXP($B$10-0.5*C$7^2+C$7*AJ504)</f>
        <v>2886.7664643309909</v>
      </c>
      <c r="BR504" s="15">
        <f t="shared" ca="1" si="275"/>
        <v>3739.269741776357</v>
      </c>
      <c r="BS504" s="15">
        <f t="shared" ca="1" si="276"/>
        <v>6825.2942567855926</v>
      </c>
      <c r="BT504" s="15">
        <f t="shared" ca="1" si="277"/>
        <v>12392.945545035758</v>
      </c>
      <c r="BU504" s="15">
        <f t="shared" ca="1" si="278"/>
        <v>24124.976749512371</v>
      </c>
      <c r="BV504" s="15">
        <f t="shared" ca="1" si="279"/>
        <v>39229.279553691231</v>
      </c>
      <c r="BW504" s="15">
        <f t="shared" ca="1" si="280"/>
        <v>43214.62147058345</v>
      </c>
      <c r="BX504" s="15">
        <f t="shared" ca="1" si="281"/>
        <v>47899.371767836463</v>
      </c>
      <c r="BY504" s="15">
        <f t="shared" ca="1" si="282"/>
        <v>69361.618980061263</v>
      </c>
      <c r="BZ504" s="15">
        <f t="shared" ca="1" si="283"/>
        <v>79944.409999778989</v>
      </c>
      <c r="CA504" s="15">
        <f t="shared" ca="1" si="284"/>
        <v>124198.65488777647</v>
      </c>
      <c r="CB504" s="15">
        <f ca="1">(AU504*DCF!C$10-DCF!C$5*MAX(AU504*DCF!C$10,0)-MAX(AU504-Inputs!$B$6,0)/Inputs!$B$10)*DCF!C$6</f>
        <v>1048.1951677459756</v>
      </c>
      <c r="CC504" s="15">
        <f ca="1">(AV504*DCF!D$10-DCF!D$5*MAX(AV504*DCF!D$10,0)-MAX(AV504-AU504,0)/Inputs!$B$10)*DCF!D$6</f>
        <v>1034.3722720215092</v>
      </c>
      <c r="CD504" s="15">
        <f ca="1">(AW504*DCF!E$10-DCF!E$5*MAX(AW504*DCF!E$10,0)-MAX(AW504-AV504,0)/Inputs!$B$10)*DCF!E$6</f>
        <v>1227.8150586105223</v>
      </c>
      <c r="CE504" s="15">
        <f ca="1">(AX504*DCF!F$10-DCF!F$5*MAX(AX504*DCF!F$10,0)-MAX(AX504-AW504,0)/Inputs!$B$10)*DCF!F$6</f>
        <v>1379.0595937251792</v>
      </c>
      <c r="CF504" s="15">
        <f ca="1">(AY504*DCF!G$10-DCF!G$5*MAX(AY504*DCF!G$10,0)-MAX(AY504-AX504,0)/Inputs!$B$10)*DCF!G$6</f>
        <v>1493.9685457299493</v>
      </c>
      <c r="CG504" s="15">
        <f ca="1">(AZ504*DCF!H$10-DCF!H$5*MAX(AZ504*DCF!H$10,0)-MAX(AZ504-AY504,0)/Inputs!$B$10)*DCF!H$6</f>
        <v>2119.7970026054695</v>
      </c>
      <c r="CH504" s="15">
        <f ca="1">(BA504*DCF!I$10-DCF!I$5*MAX(BA504*DCF!I$10,0)-MAX(BA504-AZ504,0)/Inputs!$B$10)*DCF!I$6</f>
        <v>2493.2214010347948</v>
      </c>
      <c r="CI504" s="15">
        <f ca="1">(BB504*DCF!J$10-DCF!J$5*MAX(BB504*DCF!J$10,0)-MAX(BB504-BA504,0)/Inputs!$B$10)*DCF!J$6</f>
        <v>2541.8193052850793</v>
      </c>
      <c r="CJ504" s="15">
        <f ca="1">(BC504*DCF!K$10-DCF!K$5*MAX(BC504*DCF!K$10,0)-MAX(BC504-BB504,0)/Inputs!$B$10)*DCF!K$6</f>
        <v>2750.0356240265733</v>
      </c>
      <c r="CK504" s="15">
        <f ca="1">(BD504*DCF!L$10-DCF!L$5*MAX(BD504*DCF!L$10,0)-MAX(BD504-BC504,0)/Inputs!$B$10)*DCF!L$6</f>
        <v>3428.3937666968009</v>
      </c>
      <c r="CL504" s="15">
        <f ca="1">(BE504*DCF!M$10-DCF!M$5*MAX(BE504*DCF!M$10,0)-MAX(BE504-BD504,0)/Inputs!$B$10)*DCF!M$6</f>
        <v>4151.5157399644868</v>
      </c>
      <c r="CM504" s="15">
        <f ca="1">(BF504*DCF!C$28-DCF!C$5*MAX(BF504*DCF!C$28,0)-MAX(BF504-Inputs!$B$13,0)/Inputs!$B$17)*DCF!C$6</f>
        <v>3631.4922558901212</v>
      </c>
      <c r="CN504" s="15">
        <f ca="1">(BG504*DCF!D$28-DCF!D$5*MAX(BG504*DCF!D$28,0)-MAX(BG504-BF504,0)/Inputs!$B$17)*DCF!D$6</f>
        <v>4126.0528572265666</v>
      </c>
      <c r="CO504" s="15">
        <f ca="1">(BH504*DCF!E$28-DCF!E$5*MAX(BH504*DCF!E$28,0)-MAX(BH504-BG504,0)/Inputs!$B$17)*DCF!E$6</f>
        <v>4863.931570261735</v>
      </c>
      <c r="CP504" s="15">
        <f ca="1">(BI504*DCF!F$28-DCF!F$5*MAX(BI504*DCF!F$28,0)-MAX(BI504-BH504,0)/Inputs!$B$17)*DCF!F$6</f>
        <v>5551.8462268958347</v>
      </c>
      <c r="CQ504" s="15">
        <f ca="1">(BJ504*DCF!G$28-DCF!G$5*MAX(BJ504*DCF!G$28,0)-MAX(BJ504-BI504,0)/Inputs!$B$17)*DCF!G$6</f>
        <v>5809.7383723649955</v>
      </c>
      <c r="CR504" s="15">
        <f ca="1">(BK504*DCF!H$28-DCF!H$5*MAX(BK504*DCF!H$28,0)-MAX(BK504-BJ504,0)/Inputs!$B$17)*DCF!H$6</f>
        <v>7092.0754155067234</v>
      </c>
      <c r="CS504" s="15">
        <f ca="1">(BL504*DCF!I$28-DCF!I$5*MAX(BL504*DCF!I$28,0)-MAX(BL504-BK504,0)/Inputs!$B$17)*DCF!I$6</f>
        <v>8335.3450011525238</v>
      </c>
      <c r="CT504" s="15">
        <f ca="1">(BM504*DCF!J$28-DCF!J$5*MAX(BM504*DCF!J$28,0)-MAX(BM504-BL504,0)/Inputs!$B$17)*DCF!J$6</f>
        <v>9435.2392885934423</v>
      </c>
      <c r="CU504" s="15">
        <f ca="1">(BN504*DCF!K$28-DCF!K$5*MAX(BN504*DCF!K$28,0)-MAX(BN504-BM504,0)/Inputs!$B$17)*DCF!K$6</f>
        <v>11463.215034104727</v>
      </c>
      <c r="CV504" s="15">
        <f ca="1">(BO504*DCF!L$28-DCF!L$5*MAX(BO504*DCF!L$28,0)-MAX(BO504-BN504,0)/Inputs!$B$17)*DCF!L$6</f>
        <v>13836.682187667919</v>
      </c>
      <c r="CW504" s="15">
        <f ca="1">(BP504*DCF!M$28-DCF!M$5*MAX(BP504*DCF!M$28,0)-MAX(BP504-BO504,0)/Inputs!$B$17)*DCF!M$6</f>
        <v>16923.084264508598</v>
      </c>
      <c r="CX504" s="15">
        <f ca="1">(BQ504*DCF!C$46-DCF!C$5*MAX(BQ504*DCF!C$46,0)-MAX(BQ504-Inputs!$B$20,0)/Inputs!$B$24)*DCF!C$6</f>
        <v>-666.68971462609488</v>
      </c>
      <c r="CY504" s="15">
        <f ca="1">(BR504*DCF!D$46-DCF!D$5*MAX(BR504*DCF!D$46,0)-MAX(BR504-BQ504,0)/Inputs!$B$24)*DCF!D$6</f>
        <v>-1001.962216089865</v>
      </c>
      <c r="CZ504" s="15">
        <f ca="1">(BS504*DCF!E$46-DCF!E$5*MAX(BS504*DCF!E$46,0)-MAX(BS504-BR504,0)/Inputs!$B$24)*DCF!E$6</f>
        <v>-2023.5288364992819</v>
      </c>
      <c r="DA504" s="15">
        <f ca="1">(BT504*DCF!F$46-DCF!F$5*MAX(BT504*DCF!F$46,0)-MAX(BT504-BS504,0)/Inputs!$B$24)*DCF!F$6</f>
        <v>-2929.8904897037351</v>
      </c>
      <c r="DB504" s="15">
        <f ca="1">(BU504*DCF!G$46-DCF!G$5*MAX(BU504*DCF!G$46,0)-MAX(BU504-BT504,0)/Inputs!$B$24)*DCF!G$6</f>
        <v>-4757.9400532719446</v>
      </c>
      <c r="DC504" s="15">
        <f ca="1">(BV504*DCF!H$46-DCF!H$5*MAX(BV504*DCF!H$46,0)-MAX(BV504-BU504,0)/Inputs!$B$24)*DCF!H$6</f>
        <v>-4693.5695507998571</v>
      </c>
      <c r="DD504" s="15">
        <f ca="1">(BW504*DCF!I$46-DCF!I$5*MAX(BW504*DCF!I$46,0)-MAX(BW504-BV504,0)/Inputs!$B$24)*DCF!I$6</f>
        <v>-145.97905757301859</v>
      </c>
      <c r="DE504" s="15">
        <f ca="1">(BX504*DCF!J$46-DCF!J$5*MAX(BX504*DCF!J$46,0)-MAX(BX504-BW504,0)/Inputs!$B$24)*DCF!J$6</f>
        <v>766.92690829612377</v>
      </c>
      <c r="DF504" s="15">
        <f ca="1">(BY504*DCF!K$46-DCF!K$5*MAX(BY504*DCF!K$46,0)-MAX(BY504-BX504,0)/Inputs!$B$24)*DCF!K$6</f>
        <v>-1295.5119208226522</v>
      </c>
      <c r="DG504" s="15">
        <f ca="1">(BZ504*DCF!L$46-DCF!L$5*MAX(BZ504*DCF!L$46,0)-MAX(BZ504-BY504,0)/Inputs!$B$24)*DCF!L$6</f>
        <v>3131.2670043905268</v>
      </c>
      <c r="DH504" s="15">
        <f ca="1">(CA504*DCF!M$46-DCF!M$5*MAX(CA504*DCF!M$46,0)-MAX(CA504-BZ504,0)/Inputs!$B$24)*DCF!M$6</f>
        <v>485.0627900496213</v>
      </c>
      <c r="DI504" s="15">
        <f ca="1">SUM(CB504:CL504)+BE504*DCF!M$10*(1+Inputs!$B$30)*(1-Inputs!$B$33)*(1-Inputs!$B$30/Inputs!$B$31)/(Inputs!$B$29-Inputs!$B$30)*DCF!M$6</f>
        <v>124063.84677339482</v>
      </c>
      <c r="DJ504" s="15">
        <f ca="1">SUM(CM504:CW504)+BP504*DCF!M$28*(1+Inputs!$B$30)*(1-Inputs!$B$33)*(1-Inputs!$B$30/Inputs!$B$31)/(Inputs!$B$29-Inputs!$B$30)*DCF!M$6</f>
        <v>487416.65198597405</v>
      </c>
      <c r="DK504" s="15">
        <f ca="1">SUM(CX504:DH504)+CA504*DCF!M$46*(1+Inputs!$B$30)*(1-Inputs!$B$33)*(1-Inputs!$B$30/Inputs!$B$31)/(Inputs!$B$29-Inputs!$B$30)*DCF!M$6</f>
        <v>178894.01759105429</v>
      </c>
      <c r="DM504" s="15">
        <f ca="1">DI504+DJ504+DK504+Inputs!$B$34+Inputs!$B$36-Inputs!$B$35</f>
        <v>867225.51635042322</v>
      </c>
    </row>
    <row r="505" spans="1:117" x14ac:dyDescent="0.75">
      <c r="A505" s="11">
        <v>492</v>
      </c>
      <c r="C505" s="23">
        <f t="shared" ca="1" si="289"/>
        <v>-0.55050204036210515</v>
      </c>
      <c r="D505" s="23">
        <f t="shared" ca="1" si="289"/>
        <v>1.0069927087399215</v>
      </c>
      <c r="E505" s="23">
        <f t="shared" ca="1" si="289"/>
        <v>-4.172881392525124E-2</v>
      </c>
      <c r="F505" s="23">
        <f t="shared" ca="1" si="289"/>
        <v>1.2484494374906201</v>
      </c>
      <c r="G505" s="23">
        <f t="shared" ca="1" si="289"/>
        <v>-0.35990312374145966</v>
      </c>
      <c r="H505" s="23">
        <f t="shared" ca="1" si="289"/>
        <v>1.4751939018165574</v>
      </c>
      <c r="I505" s="23">
        <f t="shared" ca="1" si="289"/>
        <v>-6.8312978843722463E-2</v>
      </c>
      <c r="J505" s="23">
        <f t="shared" ca="1" si="289"/>
        <v>-1.0959832799781624</v>
      </c>
      <c r="K505" s="23">
        <f t="shared" ca="1" si="289"/>
        <v>-1.120591255553623</v>
      </c>
      <c r="L505" s="23">
        <f t="shared" ca="1" si="289"/>
        <v>-2.3926806900375275</v>
      </c>
      <c r="M505" s="23">
        <f t="shared" ca="1" si="289"/>
        <v>-0.51384434114700261</v>
      </c>
      <c r="N505" s="23">
        <f ca="1">SQRT(Inputs!$B$38)*C505+SQRT(1-Inputs!$B$38)*_xlfn.NORM.S.INV(RAND())</f>
        <v>0.64529791529119263</v>
      </c>
      <c r="O505" s="23">
        <f ca="1">SQRT(Inputs!$B$38)*D505+SQRT(1-Inputs!$B$38)*_xlfn.NORM.S.INV(RAND())</f>
        <v>1.3353798474626373</v>
      </c>
      <c r="P505" s="23">
        <f ca="1">SQRT(Inputs!$B$38)*E505+SQRT(1-Inputs!$B$38)*_xlfn.NORM.S.INV(RAND())</f>
        <v>1.0839733931205493</v>
      </c>
      <c r="Q505" s="23">
        <f ca="1">SQRT(Inputs!$B$38)*F505+SQRT(1-Inputs!$B$38)*_xlfn.NORM.S.INV(RAND())</f>
        <v>0.56030911779589676</v>
      </c>
      <c r="R505" s="23">
        <f ca="1">SQRT(Inputs!$B$38)*G505+SQRT(1-Inputs!$B$38)*_xlfn.NORM.S.INV(RAND())</f>
        <v>-1.1234359490454844</v>
      </c>
      <c r="S505" s="23">
        <f ca="1">SQRT(Inputs!$B$38)*H505+SQRT(1-Inputs!$B$38)*_xlfn.NORM.S.INV(RAND())</f>
        <v>1.347024449306049</v>
      </c>
      <c r="T505" s="23">
        <f ca="1">SQRT(Inputs!$B$38)*I505+SQRT(1-Inputs!$B$38)*_xlfn.NORM.S.INV(RAND())</f>
        <v>-1.1789319287029321</v>
      </c>
      <c r="U505" s="23">
        <f ca="1">SQRT(Inputs!$B$38)*J505+SQRT(1-Inputs!$B$38)*_xlfn.NORM.S.INV(RAND())</f>
        <v>-0.93895052296135817</v>
      </c>
      <c r="V505" s="23">
        <f ca="1">SQRT(Inputs!$B$38)*K505+SQRT(1-Inputs!$B$38)*_xlfn.NORM.S.INV(RAND())</f>
        <v>0.28694163913991733</v>
      </c>
      <c r="W505" s="23">
        <f ca="1">SQRT(Inputs!$B$38)*L505+SQRT(1-Inputs!$B$38)*_xlfn.NORM.S.INV(RAND())</f>
        <v>-2.0113439036573677</v>
      </c>
      <c r="X505" s="23">
        <f ca="1">SQRT(Inputs!$B$38)*M505+SQRT(1-Inputs!$B$38)*_xlfn.NORM.S.INV(RAND())</f>
        <v>-0.72774110988919727</v>
      </c>
      <c r="Y505" s="23">
        <f ca="1">SQRT(Inputs!$B$38)*C505+SQRT(1-Inputs!$B$38)*_xlfn.NORM.S.INV(RAND())</f>
        <v>-0.62250962740753701</v>
      </c>
      <c r="Z505" s="23">
        <f ca="1">SQRT(Inputs!$B$38)*D505+SQRT(1-Inputs!$B$38)*_xlfn.NORM.S.INV(RAND())</f>
        <v>0.39128534183356833</v>
      </c>
      <c r="AA505" s="23">
        <f ca="1">SQRT(Inputs!$B$38)*E505+SQRT(1-Inputs!$B$38)*_xlfn.NORM.S.INV(RAND())</f>
        <v>0.2775856564710395</v>
      </c>
      <c r="AB505" s="23">
        <f ca="1">SQRT(Inputs!$B$38)*F505+SQRT(1-Inputs!$B$38)*_xlfn.NORM.S.INV(RAND())</f>
        <v>2.3772094084578543</v>
      </c>
      <c r="AC505" s="23">
        <f ca="1">SQRT(Inputs!$B$38)*G505+SQRT(1-Inputs!$B$38)*_xlfn.NORM.S.INV(RAND())</f>
        <v>-0.96789113726762377</v>
      </c>
      <c r="AD505" s="23">
        <f ca="1">SQRT(Inputs!$B$38)*H505+SQRT(1-Inputs!$B$38)*_xlfn.NORM.S.INV(RAND())</f>
        <v>2.1191084906946509</v>
      </c>
      <c r="AE505" s="23">
        <f ca="1">SQRT(Inputs!$B$38)*I505+SQRT(1-Inputs!$B$38)*_xlfn.NORM.S.INV(RAND())</f>
        <v>1.0654614078536293</v>
      </c>
      <c r="AF505" s="23">
        <f ca="1">SQRT(Inputs!$B$38)*J505+SQRT(1-Inputs!$B$38)*_xlfn.NORM.S.INV(RAND())</f>
        <v>0.16568296848153419</v>
      </c>
      <c r="AG505" s="23">
        <f ca="1">SQRT(Inputs!$B$38)*K505+SQRT(1-Inputs!$B$38)*_xlfn.NORM.S.INV(RAND())</f>
        <v>-1.2858745683981643</v>
      </c>
      <c r="AH505" s="23">
        <f ca="1">SQRT(Inputs!$B$38)*L505+SQRT(1-Inputs!$B$38)*_xlfn.NORM.S.INV(RAND())</f>
        <v>0.11501844835752584</v>
      </c>
      <c r="AI505" s="23">
        <f ca="1">SQRT(Inputs!$B$38)*M505+SQRT(1-Inputs!$B$38)*_xlfn.NORM.S.INV(RAND())</f>
        <v>1.5424808386154782</v>
      </c>
      <c r="AJ505" s="23">
        <f ca="1">SQRT(Inputs!$B$38)*C505+SQRT(1-Inputs!$B$38)*_xlfn.NORM.S.INV(RAND())</f>
        <v>0.80020007858853504</v>
      </c>
      <c r="AK505" s="23">
        <f ca="1">SQRT(Inputs!$B$38)*D505+SQRT(1-Inputs!$B$38)*_xlfn.NORM.S.INV(RAND())</f>
        <v>0.48312232861793736</v>
      </c>
      <c r="AL505" s="23">
        <f ca="1">SQRT(Inputs!$B$38)*E505+SQRT(1-Inputs!$B$38)*_xlfn.NORM.S.INV(RAND())</f>
        <v>-0.49097258253540343</v>
      </c>
      <c r="AM505" s="23">
        <f ca="1">SQRT(Inputs!$B$38)*F505+SQRT(1-Inputs!$B$38)*_xlfn.NORM.S.INV(RAND())</f>
        <v>1.3427412253121553</v>
      </c>
      <c r="AN505" s="23">
        <f ca="1">SQRT(Inputs!$B$38)*G505+SQRT(1-Inputs!$B$38)*_xlfn.NORM.S.INV(RAND())</f>
        <v>-0.80812612617643342</v>
      </c>
      <c r="AO505" s="23">
        <f ca="1">SQRT(Inputs!$B$38)*H505+SQRT(1-Inputs!$B$38)*_xlfn.NORM.S.INV(RAND())</f>
        <v>9.437323198264902E-2</v>
      </c>
      <c r="AP505" s="23">
        <f ca="1">SQRT(Inputs!$B$38)*I505+SQRT(1-Inputs!$B$38)*_xlfn.NORM.S.INV(RAND())</f>
        <v>-0.71564252290626273</v>
      </c>
      <c r="AQ505" s="23">
        <f ca="1">SQRT(Inputs!$B$38)*J505+SQRT(1-Inputs!$B$38)*_xlfn.NORM.S.INV(RAND())</f>
        <v>-1.9794022571912158</v>
      </c>
      <c r="AR505" s="23">
        <f ca="1">SQRT(Inputs!$B$38)*K505+SQRT(1-Inputs!$B$38)*_xlfn.NORM.S.INV(RAND())</f>
        <v>-0.96309753666834785</v>
      </c>
      <c r="AS505" s="23">
        <f ca="1">SQRT(Inputs!$B$38)*L505+SQRT(1-Inputs!$B$38)*_xlfn.NORM.S.INV(RAND())</f>
        <v>-1.0598034623337864</v>
      </c>
      <c r="AT505" s="23">
        <f ca="1">SQRT(Inputs!$B$38)*M505+SQRT(1-Inputs!$B$38)*_xlfn.NORM.S.INV(RAND())</f>
        <v>-0.97941516783523208</v>
      </c>
      <c r="AU505" s="15">
        <f ca="1">Inputs!$B$6*EXP($B$8-0.5*C$5^2+C$5*N505)</f>
        <v>5508.6164588855736</v>
      </c>
      <c r="AV505" s="15">
        <f t="shared" ca="1" si="255"/>
        <v>8159.9655977076081</v>
      </c>
      <c r="AW505" s="15">
        <f t="shared" ca="1" si="256"/>
        <v>11516.066744081874</v>
      </c>
      <c r="AX505" s="15">
        <f t="shared" ca="1" si="257"/>
        <v>15079.439330856547</v>
      </c>
      <c r="AY505" s="15">
        <f t="shared" ca="1" si="258"/>
        <v>16162.613758906911</v>
      </c>
      <c r="AZ505" s="15">
        <f t="shared" ca="1" si="259"/>
        <v>22928.101060574041</v>
      </c>
      <c r="BA505" s="15">
        <f t="shared" ca="1" si="260"/>
        <v>24801.196106915515</v>
      </c>
      <c r="BB505" s="15">
        <f t="shared" ca="1" si="261"/>
        <v>27638.006154795759</v>
      </c>
      <c r="BC505" s="15">
        <f t="shared" ca="1" si="262"/>
        <v>34800.208632402639</v>
      </c>
      <c r="BD505" s="15">
        <f t="shared" ca="1" si="263"/>
        <v>35322.251398019864</v>
      </c>
      <c r="BE505" s="15">
        <f t="shared" ca="1" si="264"/>
        <v>40506.987963330925</v>
      </c>
      <c r="BF505" s="15">
        <f ca="1">Inputs!$B$13*EXP($B$9-0.5*C$6^2+C$6*Y505)</f>
        <v>12225.242313588029</v>
      </c>
      <c r="BG505" s="15">
        <f t="shared" ca="1" si="265"/>
        <v>15989.294781166724</v>
      </c>
      <c r="BH505" s="15">
        <f t="shared" ca="1" si="266"/>
        <v>20456.432692911847</v>
      </c>
      <c r="BI505" s="15">
        <f t="shared" ca="1" si="267"/>
        <v>36105.430562724679</v>
      </c>
      <c r="BJ505" s="15">
        <f t="shared" ca="1" si="268"/>
        <v>38498.905245414462</v>
      </c>
      <c r="BK505" s="15">
        <f t="shared" ca="1" si="269"/>
        <v>63051.850525597154</v>
      </c>
      <c r="BL505" s="15">
        <f t="shared" ca="1" si="270"/>
        <v>88919.189525254638</v>
      </c>
      <c r="BM505" s="15">
        <f t="shared" ca="1" si="271"/>
        <v>111573.86016748093</v>
      </c>
      <c r="BN505" s="15">
        <f t="shared" ca="1" si="272"/>
        <v>117625.43024400651</v>
      </c>
      <c r="BO505" s="15">
        <f t="shared" ca="1" si="273"/>
        <v>146673.9069703987</v>
      </c>
      <c r="BP505" s="15">
        <f t="shared" ca="1" si="274"/>
        <v>215001.26963854875</v>
      </c>
      <c r="BQ505" s="15">
        <f ca="1">Inputs!$B$20*EXP($B$10-0.5*C$7^2+C$7*AJ505)</f>
        <v>5697.2894219227464</v>
      </c>
      <c r="BR505" s="15">
        <f t="shared" ca="1" si="275"/>
        <v>9012.4056605690184</v>
      </c>
      <c r="BS505" s="15">
        <f t="shared" ca="1" si="276"/>
        <v>10718.385906589343</v>
      </c>
      <c r="BT505" s="15">
        <f t="shared" ca="1" si="277"/>
        <v>21018.559616962208</v>
      </c>
      <c r="BU505" s="15">
        <f t="shared" ca="1" si="278"/>
        <v>23955.525728180488</v>
      </c>
      <c r="BV505" s="15">
        <f t="shared" ca="1" si="279"/>
        <v>34045.283311903484</v>
      </c>
      <c r="BW505" s="15">
        <f t="shared" ca="1" si="280"/>
        <v>40830.879824487463</v>
      </c>
      <c r="BX505" s="15">
        <f t="shared" ca="1" si="281"/>
        <v>38402.970801719595</v>
      </c>
      <c r="BY505" s="15">
        <f t="shared" ca="1" si="282"/>
        <v>44753.870314917163</v>
      </c>
      <c r="BZ505" s="15">
        <f t="shared" ca="1" si="283"/>
        <v>51679.584636726009</v>
      </c>
      <c r="CA505" s="15">
        <f t="shared" ca="1" si="284"/>
        <v>60998.009875001575</v>
      </c>
      <c r="CB505" s="15">
        <f ca="1">(AU505*DCF!C$10-DCF!C$5*MAX(AU505*DCF!C$10,0)-MAX(AU505-Inputs!$B$6,0)/Inputs!$B$10)*DCF!C$6</f>
        <v>1039.1785379181356</v>
      </c>
      <c r="CC505" s="15">
        <f ca="1">(AV505*DCF!D$10-DCF!D$5*MAX(AV505*DCF!D$10,0)-MAX(AV505-AU505,0)/Inputs!$B$10)*DCF!D$6</f>
        <v>1342.4742357235918</v>
      </c>
      <c r="CD505" s="15">
        <f ca="1">(AW505*DCF!E$10-DCF!E$5*MAX(AW505*DCF!E$10,0)-MAX(AW505-AV505,0)/Inputs!$B$10)*DCF!E$6</f>
        <v>1902.9435309132887</v>
      </c>
      <c r="CE505" s="15">
        <f ca="1">(AX505*DCF!F$10-DCF!F$5*MAX(AX505*DCF!F$10,0)-MAX(AX505-AW505,0)/Inputs!$B$10)*DCF!F$6</f>
        <v>2550.368085136316</v>
      </c>
      <c r="CF505" s="15">
        <f ca="1">(AY505*DCF!G$10-DCF!G$5*MAX(AY505*DCF!G$10,0)-MAX(AY505-AX505,0)/Inputs!$B$10)*DCF!G$6</f>
        <v>3121.9376461499874</v>
      </c>
      <c r="CG505" s="15">
        <f ca="1">(AZ505*DCF!H$10-DCF!H$5*MAX(AZ505*DCF!H$10,0)-MAX(AZ505-AY505,0)/Inputs!$B$10)*DCF!H$6</f>
        <v>3250.1737090149236</v>
      </c>
      <c r="CH505" s="15">
        <f ca="1">(BA505*DCF!I$10-DCF!I$5*MAX(BA505*DCF!I$10,0)-MAX(BA505-AZ505,0)/Inputs!$B$10)*DCF!I$6</f>
        <v>4223.0205634203385</v>
      </c>
      <c r="CI505" s="15">
        <f ca="1">(BB505*DCF!J$10-DCF!J$5*MAX(BB505*DCF!J$10,0)-MAX(BB505-BA505,0)/Inputs!$B$10)*DCF!J$6</f>
        <v>4312.8741694227665</v>
      </c>
      <c r="CJ505" s="15">
        <f ca="1">(BC505*DCF!K$10-DCF!K$5*MAX(BC505*DCF!K$10,0)-MAX(BC505-BB505,0)/Inputs!$B$10)*DCF!K$6</f>
        <v>4599.6753771401309</v>
      </c>
      <c r="CK505" s="15">
        <f ca="1">(BD505*DCF!L$10-DCF!L$5*MAX(BD505*DCF!L$10,0)-MAX(BD505-BC505,0)/Inputs!$B$10)*DCF!L$6</f>
        <v>5259.7586153987395</v>
      </c>
      <c r="CL505" s="15">
        <f ca="1">(BE505*DCF!M$10-DCF!M$5*MAX(BE505*DCF!M$10,0)-MAX(BE505-BD505,0)/Inputs!$B$10)*DCF!M$6</f>
        <v>5096.6877397383168</v>
      </c>
      <c r="CM505" s="15">
        <f ca="1">(BF505*DCF!C$28-DCF!C$5*MAX(BF505*DCF!C$28,0)-MAX(BF505-Inputs!$B$13,0)/Inputs!$B$17)*DCF!C$6</f>
        <v>3537.4743305376173</v>
      </c>
      <c r="CN505" s="15">
        <f ca="1">(BG505*DCF!D$28-DCF!D$5*MAX(BG505*DCF!D$28,0)-MAX(BG505-BF505,0)/Inputs!$B$17)*DCF!D$6</f>
        <v>3906.1711153947017</v>
      </c>
      <c r="CO505" s="15">
        <f ca="1">(BH505*DCF!E$28-DCF!E$5*MAX(BH505*DCF!E$28,0)-MAX(BH505-BG505,0)/Inputs!$B$17)*DCF!E$6</f>
        <v>4913.2146017202331</v>
      </c>
      <c r="CP505" s="15">
        <f ca="1">(BI505*DCF!F$28-DCF!F$5*MAX(BI505*DCF!F$28,0)-MAX(BI505-BH505,0)/Inputs!$B$17)*DCF!F$6</f>
        <v>6952.5259361191402</v>
      </c>
      <c r="CQ505" s="15">
        <f ca="1">(BJ505*DCF!G$28-DCF!G$5*MAX(BJ505*DCF!G$28,0)-MAX(BJ505-BI505,0)/Inputs!$B$17)*DCF!G$6</f>
        <v>9586.2742592895647</v>
      </c>
      <c r="CR505" s="15">
        <f ca="1">(BK505*DCF!H$28-DCF!H$5*MAX(BK505*DCF!H$28,0)-MAX(BK505-BJ505,0)/Inputs!$B$17)*DCF!H$6</f>
        <v>11778.579615196117</v>
      </c>
      <c r="CS505" s="15">
        <f ca="1">(BL505*DCF!I$28-DCF!I$5*MAX(BL505*DCF!I$28,0)-MAX(BL505-BK505,0)/Inputs!$B$17)*DCF!I$6</f>
        <v>17196.86130579593</v>
      </c>
      <c r="CT505" s="15">
        <f ca="1">(BM505*DCF!J$28-DCF!J$5*MAX(BM505*DCF!J$28,0)-MAX(BM505-BL505,0)/Inputs!$B$17)*DCF!J$6</f>
        <v>21886.409015250021</v>
      </c>
      <c r="CU505" s="15">
        <f ca="1">(BN505*DCF!K$28-DCF!K$5*MAX(BN505*DCF!K$28,0)-MAX(BN505-BM505,0)/Inputs!$B$17)*DCF!K$6</f>
        <v>24099.28191383283</v>
      </c>
      <c r="CV505" s="15">
        <f ca="1">(BO505*DCF!L$28-DCF!L$5*MAX(BO505*DCF!L$28,0)-MAX(BO505-BN505,0)/Inputs!$B$17)*DCF!L$6</f>
        <v>25977.639527849722</v>
      </c>
      <c r="CW505" s="15">
        <f ca="1">(BP505*DCF!M$28-DCF!M$5*MAX(BP505*DCF!M$28,0)-MAX(BP505-BO505,0)/Inputs!$B$17)*DCF!M$6</f>
        <v>33310.483960446407</v>
      </c>
      <c r="CX505" s="15">
        <f ca="1">(BQ505*DCF!C$46-DCF!C$5*MAX(BQ505*DCF!C$46,0)-MAX(BQ505-Inputs!$B$20,0)/Inputs!$B$24)*DCF!C$6</f>
        <v>-2468.7917472905865</v>
      </c>
      <c r="CY505" s="15">
        <f ca="1">(BR505*DCF!D$46-DCF!D$5*MAX(BR505*DCF!D$46,0)-MAX(BR505-BQ505,0)/Inputs!$B$24)*DCF!D$6</f>
        <v>-2952.7400553094335</v>
      </c>
      <c r="CZ505" s="15">
        <f ca="1">(BS505*DCF!E$46-DCF!E$5*MAX(BS505*DCF!E$46,0)-MAX(BS505-BR505,0)/Inputs!$B$24)*DCF!E$6</f>
        <v>-1939.9182436520716</v>
      </c>
      <c r="DA505" s="15">
        <f ca="1">(BT505*DCF!F$46-DCF!F$5*MAX(BT505*DCF!F$46,0)-MAX(BT505-BS505,0)/Inputs!$B$24)*DCF!F$6</f>
        <v>-5281.3232620547351</v>
      </c>
      <c r="DB505" s="15">
        <f ca="1">(BU505*DCF!G$46-DCF!G$5*MAX(BU505*DCF!G$46,0)-MAX(BU505-BT505,0)/Inputs!$B$24)*DCF!G$6</f>
        <v>-1793.7539276050984</v>
      </c>
      <c r="DC505" s="15">
        <f ca="1">(BV505*DCF!H$46-DCF!H$5*MAX(BV505*DCF!H$46,0)-MAX(BV505-BU505,0)/Inputs!$B$24)*DCF!H$6</f>
        <v>-3135.3303481715216</v>
      </c>
      <c r="DD505" s="15">
        <f ca="1">(BW505*DCF!I$46-DCF!I$5*MAX(BW505*DCF!I$46,0)-MAX(BW505-BV505,0)/Inputs!$B$24)*DCF!I$6</f>
        <v>-1004.8772598114296</v>
      </c>
      <c r="DE505" s="15">
        <f ca="1">(BX505*DCF!J$46-DCF!J$5*MAX(BX505*DCF!J$46,0)-MAX(BX505-BW505,0)/Inputs!$B$24)*DCF!J$6</f>
        <v>1610.8983970257552</v>
      </c>
      <c r="DF505" s="15">
        <f ca="1">(BY505*DCF!K$46-DCF!K$5*MAX(BY505*DCF!K$46,0)-MAX(BY505-BX505,0)/Inputs!$B$24)*DCF!K$6</f>
        <v>1000.6890666706529</v>
      </c>
      <c r="DG505" s="15">
        <f ca="1">(BZ505*DCF!L$46-DCF!L$5*MAX(BZ505*DCF!L$46,0)-MAX(BZ505-BY505,0)/Inputs!$B$24)*DCF!L$6</f>
        <v>2005.0587979881439</v>
      </c>
      <c r="DH505" s="15">
        <f ca="1">(CA505*DCF!M$46-DCF!M$5*MAX(CA505*DCF!M$46,0)-MAX(CA505-BZ505,0)/Inputs!$B$24)*DCF!M$6</f>
        <v>2833.9299675652533</v>
      </c>
      <c r="DI505" s="15">
        <f ca="1">SUM(CB505:CL505)+BE505*DCF!M$10*(1+Inputs!$B$30)*(1-Inputs!$B$33)*(1-Inputs!$B$30/Inputs!$B$31)/(Inputs!$B$29-Inputs!$B$30)*DCF!M$6</f>
        <v>149430.57536138926</v>
      </c>
      <c r="DJ505" s="15">
        <f ca="1">SUM(CM505:CW505)+BP505*DCF!M$28*(1+Inputs!$B$30)*(1-Inputs!$B$33)*(1-Inputs!$B$30/Inputs!$B$31)/(Inputs!$B$29-Inputs!$B$30)*DCF!M$6</f>
        <v>960946.75091682014</v>
      </c>
      <c r="DK505" s="15">
        <f ca="1">SUM(CX505:DH505)+CA505*DCF!M$46*(1+Inputs!$B$30)*(1-Inputs!$B$33)*(1-Inputs!$B$30/Inputs!$B$31)/(Inputs!$B$29-Inputs!$B$30)*DCF!M$6</f>
        <v>83183.990328302301</v>
      </c>
      <c r="DM505" s="15">
        <f ca="1">DI505+DJ505+DK505+Inputs!$B$34+Inputs!$B$36-Inputs!$B$35</f>
        <v>1270412.3166065118</v>
      </c>
    </row>
    <row r="506" spans="1:117" x14ac:dyDescent="0.75">
      <c r="A506" s="11">
        <v>493</v>
      </c>
      <c r="C506" s="23">
        <f t="shared" ca="1" si="289"/>
        <v>0.87713980682448422</v>
      </c>
      <c r="D506" s="23">
        <f t="shared" ca="1" si="289"/>
        <v>0.23258341119291098</v>
      </c>
      <c r="E506" s="23">
        <f t="shared" ca="1" si="289"/>
        <v>1.8273146043440571</v>
      </c>
      <c r="F506" s="23">
        <f t="shared" ca="1" si="289"/>
        <v>-2.051441107171271</v>
      </c>
      <c r="G506" s="23">
        <f t="shared" ca="1" si="289"/>
        <v>-0.7655377317672637</v>
      </c>
      <c r="H506" s="23">
        <f t="shared" ca="1" si="289"/>
        <v>0.54919305995041545</v>
      </c>
      <c r="I506" s="23">
        <f t="shared" ca="1" si="289"/>
        <v>-1.7814923676191412</v>
      </c>
      <c r="J506" s="23">
        <f t="shared" ca="1" si="289"/>
        <v>0.68374355802307385</v>
      </c>
      <c r="K506" s="23">
        <f t="shared" ca="1" si="289"/>
        <v>0.34986123894614923</v>
      </c>
      <c r="L506" s="23">
        <f t="shared" ca="1" si="289"/>
        <v>0.8366067004279425</v>
      </c>
      <c r="M506" s="23">
        <f t="shared" ca="1" si="289"/>
        <v>2.8250008250848064</v>
      </c>
      <c r="N506" s="23">
        <f ca="1">SQRT(Inputs!$B$38)*C506+SQRT(1-Inputs!$B$38)*_xlfn.NORM.S.INV(RAND())</f>
        <v>0.84720903327653074</v>
      </c>
      <c r="O506" s="23">
        <f ca="1">SQRT(Inputs!$B$38)*D506+SQRT(1-Inputs!$B$38)*_xlfn.NORM.S.INV(RAND())</f>
        <v>0.41534108456269669</v>
      </c>
      <c r="P506" s="23">
        <f ca="1">SQRT(Inputs!$B$38)*E506+SQRT(1-Inputs!$B$38)*_xlfn.NORM.S.INV(RAND())</f>
        <v>0.36173613697781615</v>
      </c>
      <c r="Q506" s="23">
        <f ca="1">SQRT(Inputs!$B$38)*F506+SQRT(1-Inputs!$B$38)*_xlfn.NORM.S.INV(RAND())</f>
        <v>-0.95754945289185711</v>
      </c>
      <c r="R506" s="23">
        <f ca="1">SQRT(Inputs!$B$38)*G506+SQRT(1-Inputs!$B$38)*_xlfn.NORM.S.INV(RAND())</f>
        <v>-1.2447559875915992</v>
      </c>
      <c r="S506" s="23">
        <f ca="1">SQRT(Inputs!$B$38)*H506+SQRT(1-Inputs!$B$38)*_xlfn.NORM.S.INV(RAND())</f>
        <v>0.88372961897752766</v>
      </c>
      <c r="T506" s="23">
        <f ca="1">SQRT(Inputs!$B$38)*I506+SQRT(1-Inputs!$B$38)*_xlfn.NORM.S.INV(RAND())</f>
        <v>-1.8758009200811887</v>
      </c>
      <c r="U506" s="23">
        <f ca="1">SQRT(Inputs!$B$38)*J506+SQRT(1-Inputs!$B$38)*_xlfn.NORM.S.INV(RAND())</f>
        <v>0.98924883048309242</v>
      </c>
      <c r="V506" s="23">
        <f ca="1">SQRT(Inputs!$B$38)*K506+SQRT(1-Inputs!$B$38)*_xlfn.NORM.S.INV(RAND())</f>
        <v>-1.144357820424625</v>
      </c>
      <c r="W506" s="23">
        <f ca="1">SQRT(Inputs!$B$38)*L506+SQRT(1-Inputs!$B$38)*_xlfn.NORM.S.INV(RAND())</f>
        <v>0.600999017695238</v>
      </c>
      <c r="X506" s="23">
        <f ca="1">SQRT(Inputs!$B$38)*M506+SQRT(1-Inputs!$B$38)*_xlfn.NORM.S.INV(RAND())</f>
        <v>2.3853363420252398</v>
      </c>
      <c r="Y506" s="23">
        <f ca="1">SQRT(Inputs!$B$38)*C506+SQRT(1-Inputs!$B$38)*_xlfn.NORM.S.INV(RAND())</f>
        <v>1.1587890732320627</v>
      </c>
      <c r="Z506" s="23">
        <f ca="1">SQRT(Inputs!$B$38)*D506+SQRT(1-Inputs!$B$38)*_xlfn.NORM.S.INV(RAND())</f>
        <v>0.29371397092575557</v>
      </c>
      <c r="AA506" s="23">
        <f ca="1">SQRT(Inputs!$B$38)*E506+SQRT(1-Inputs!$B$38)*_xlfn.NORM.S.INV(RAND())</f>
        <v>0.25375453099659406</v>
      </c>
      <c r="AB506" s="23">
        <f ca="1">SQRT(Inputs!$B$38)*F506+SQRT(1-Inputs!$B$38)*_xlfn.NORM.S.INV(RAND())</f>
        <v>-0.74849132381020334</v>
      </c>
      <c r="AC506" s="23">
        <f ca="1">SQRT(Inputs!$B$38)*G506+SQRT(1-Inputs!$B$38)*_xlfn.NORM.S.INV(RAND())</f>
        <v>-8.161556461192615E-2</v>
      </c>
      <c r="AD506" s="23">
        <f ca="1">SQRT(Inputs!$B$38)*H506+SQRT(1-Inputs!$B$38)*_xlfn.NORM.S.INV(RAND())</f>
        <v>0.33870608868935265</v>
      </c>
      <c r="AE506" s="23">
        <f ca="1">SQRT(Inputs!$B$38)*I506+SQRT(1-Inputs!$B$38)*_xlfn.NORM.S.INV(RAND())</f>
        <v>-1.0513399009567623</v>
      </c>
      <c r="AF506" s="23">
        <f ca="1">SQRT(Inputs!$B$38)*J506+SQRT(1-Inputs!$B$38)*_xlfn.NORM.S.INV(RAND())</f>
        <v>-0.92004091879807182</v>
      </c>
      <c r="AG506" s="23">
        <f ca="1">SQRT(Inputs!$B$38)*K506+SQRT(1-Inputs!$B$38)*_xlfn.NORM.S.INV(RAND())</f>
        <v>1.3134799422575623</v>
      </c>
      <c r="AH506" s="23">
        <f ca="1">SQRT(Inputs!$B$38)*L506+SQRT(1-Inputs!$B$38)*_xlfn.NORM.S.INV(RAND())</f>
        <v>0.18039241089727398</v>
      </c>
      <c r="AI506" s="23">
        <f ca="1">SQRT(Inputs!$B$38)*M506+SQRT(1-Inputs!$B$38)*_xlfn.NORM.S.INV(RAND())</f>
        <v>1.6062877861261289</v>
      </c>
      <c r="AJ506" s="23">
        <f ca="1">SQRT(Inputs!$B$38)*C506+SQRT(1-Inputs!$B$38)*_xlfn.NORM.S.INV(RAND())</f>
        <v>1.2179905168433991</v>
      </c>
      <c r="AK506" s="23">
        <f ca="1">SQRT(Inputs!$B$38)*D506+SQRT(1-Inputs!$B$38)*_xlfn.NORM.S.INV(RAND())</f>
        <v>-1.1287178515001783</v>
      </c>
      <c r="AL506" s="23">
        <f ca="1">SQRT(Inputs!$B$38)*E506+SQRT(1-Inputs!$B$38)*_xlfn.NORM.S.INV(RAND())</f>
        <v>0.4998547596739622</v>
      </c>
      <c r="AM506" s="23">
        <f ca="1">SQRT(Inputs!$B$38)*F506+SQRT(1-Inputs!$B$38)*_xlfn.NORM.S.INV(RAND())</f>
        <v>0.20887160561995222</v>
      </c>
      <c r="AN506" s="23">
        <f ca="1">SQRT(Inputs!$B$38)*G506+SQRT(1-Inputs!$B$38)*_xlfn.NORM.S.INV(RAND())</f>
        <v>-1.3790291115722928</v>
      </c>
      <c r="AO506" s="23">
        <f ca="1">SQRT(Inputs!$B$38)*H506+SQRT(1-Inputs!$B$38)*_xlfn.NORM.S.INV(RAND())</f>
        <v>-0.80186956818798061</v>
      </c>
      <c r="AP506" s="23">
        <f ca="1">SQRT(Inputs!$B$38)*I506+SQRT(1-Inputs!$B$38)*_xlfn.NORM.S.INV(RAND())</f>
        <v>0.13737213052964559</v>
      </c>
      <c r="AQ506" s="23">
        <f ca="1">SQRT(Inputs!$B$38)*J506+SQRT(1-Inputs!$B$38)*_xlfn.NORM.S.INV(RAND())</f>
        <v>0.73799086485194665</v>
      </c>
      <c r="AR506" s="23">
        <f ca="1">SQRT(Inputs!$B$38)*K506+SQRT(1-Inputs!$B$38)*_xlfn.NORM.S.INV(RAND())</f>
        <v>0.26554629364635018</v>
      </c>
      <c r="AS506" s="23">
        <f ca="1">SQRT(Inputs!$B$38)*L506+SQRT(1-Inputs!$B$38)*_xlfn.NORM.S.INV(RAND())</f>
        <v>0.15403593393942405</v>
      </c>
      <c r="AT506" s="23">
        <f ca="1">SQRT(Inputs!$B$38)*M506+SQRT(1-Inputs!$B$38)*_xlfn.NORM.S.INV(RAND())</f>
        <v>1.3672356445544602</v>
      </c>
      <c r="AU506" s="15">
        <f ca="1">Inputs!$B$6*EXP($B$8-0.5*C$5^2+C$5*N506)</f>
        <v>5691.6345205782573</v>
      </c>
      <c r="AV506" s="15">
        <f t="shared" ca="1" si="255"/>
        <v>7364.3352140672378</v>
      </c>
      <c r="AW506" s="15">
        <f t="shared" ca="1" si="256"/>
        <v>9428.4884952776629</v>
      </c>
      <c r="AX506" s="15">
        <f t="shared" ca="1" si="257"/>
        <v>10213.336263824194</v>
      </c>
      <c r="AY506" s="15">
        <f t="shared" ca="1" si="258"/>
        <v>10792.961681576749</v>
      </c>
      <c r="AZ506" s="15">
        <f t="shared" ca="1" si="259"/>
        <v>14549.242978116959</v>
      </c>
      <c r="BA506" s="15">
        <f t="shared" ca="1" si="260"/>
        <v>14630.866918808353</v>
      </c>
      <c r="BB506" s="15">
        <f t="shared" ca="1" si="261"/>
        <v>19778.966385399515</v>
      </c>
      <c r="BC506" s="15">
        <f t="shared" ca="1" si="262"/>
        <v>21690.7827762575</v>
      </c>
      <c r="BD506" s="15">
        <f t="shared" ca="1" si="263"/>
        <v>28109.814862184932</v>
      </c>
      <c r="BE506" s="15">
        <f t="shared" ca="1" si="264"/>
        <v>42803.516533592199</v>
      </c>
      <c r="BF506" s="15">
        <f ca="1">Inputs!$B$13*EXP($B$9-0.5*C$6^2+C$6*Y506)</f>
        <v>17402.975712818199</v>
      </c>
      <c r="BG506" s="15">
        <f t="shared" ca="1" si="265"/>
        <v>22363.991717164547</v>
      </c>
      <c r="BH506" s="15">
        <f t="shared" ca="1" si="266"/>
        <v>28499.243765599203</v>
      </c>
      <c r="BI506" s="15">
        <f t="shared" ca="1" si="267"/>
        <v>31090.963973239774</v>
      </c>
      <c r="BJ506" s="15">
        <f t="shared" ca="1" si="268"/>
        <v>37669.713449632065</v>
      </c>
      <c r="BK506" s="15">
        <f t="shared" ca="1" si="269"/>
        <v>48414.248128270578</v>
      </c>
      <c r="BL506" s="15">
        <f t="shared" ca="1" si="270"/>
        <v>51896.168952726723</v>
      </c>
      <c r="BM506" s="15">
        <f t="shared" ca="1" si="271"/>
        <v>56901.797908161665</v>
      </c>
      <c r="BN506" s="15">
        <f t="shared" ca="1" si="272"/>
        <v>81911.655923703918</v>
      </c>
      <c r="BO506" s="15">
        <f t="shared" ca="1" si="273"/>
        <v>102919.47964463799</v>
      </c>
      <c r="BP506" s="15">
        <f t="shared" ca="1" si="274"/>
        <v>151958.60652431651</v>
      </c>
      <c r="BQ506" s="15">
        <f ca="1">Inputs!$B$20*EXP($B$10-0.5*C$7^2+C$7*AJ506)</f>
        <v>6607.2898187623923</v>
      </c>
      <c r="BR506" s="15">
        <f t="shared" ca="1" si="275"/>
        <v>6264.4879161248427</v>
      </c>
      <c r="BS506" s="15">
        <f t="shared" ca="1" si="276"/>
        <v>9902.8627671119793</v>
      </c>
      <c r="BT506" s="15">
        <f t="shared" ca="1" si="277"/>
        <v>14422.919715562453</v>
      </c>
      <c r="BU506" s="15">
        <f t="shared" ca="1" si="278"/>
        <v>14317.326546780994</v>
      </c>
      <c r="BV506" s="15">
        <f t="shared" ca="1" si="279"/>
        <v>16627.213631609513</v>
      </c>
      <c r="BW506" s="15">
        <f t="shared" ca="1" si="280"/>
        <v>23886.842525331362</v>
      </c>
      <c r="BX506" s="15">
        <f t="shared" ca="1" si="281"/>
        <v>38736.835679811804</v>
      </c>
      <c r="BY506" s="15">
        <f t="shared" ca="1" si="282"/>
        <v>57105.70478063263</v>
      </c>
      <c r="BZ506" s="15">
        <f t="shared" ca="1" si="283"/>
        <v>82428.697597014281</v>
      </c>
      <c r="CA506" s="15">
        <f t="shared" ca="1" si="284"/>
        <v>147630.68252673067</v>
      </c>
      <c r="CB506" s="15">
        <f ca="1">(AU506*DCF!C$10-DCF!C$5*MAX(AU506*DCF!C$10,0)-MAX(AU506-Inputs!$B$6,0)/Inputs!$B$10)*DCF!C$6</f>
        <v>1037.8735865169767</v>
      </c>
      <c r="CC506" s="15">
        <f ca="1">(AV506*DCF!D$10-DCF!D$5*MAX(AV506*DCF!D$10,0)-MAX(AV506-AU506,0)/Inputs!$B$10)*DCF!D$6</f>
        <v>1387.1625302752911</v>
      </c>
      <c r="CD506" s="15">
        <f ca="1">(AW506*DCF!E$10-DCF!E$5*MAX(AW506*DCF!E$10,0)-MAX(AW506-AV506,0)/Inputs!$B$10)*DCF!E$6</f>
        <v>1711.9551056763516</v>
      </c>
      <c r="CE506" s="15">
        <f ca="1">(AX506*DCF!F$10-DCF!F$5*MAX(AX506*DCF!F$10,0)-MAX(AX506-AW506,0)/Inputs!$B$10)*DCF!F$6</f>
        <v>2066.247667593861</v>
      </c>
      <c r="CF506" s="15">
        <f ca="1">(AY506*DCF!G$10-DCF!G$5*MAX(AY506*DCF!G$10,0)-MAX(AY506-AX506,0)/Inputs!$B$10)*DCF!G$6</f>
        <v>2112.3661675326975</v>
      </c>
      <c r="CG506" s="15">
        <f ca="1">(AZ506*DCF!H$10-DCF!H$5*MAX(AZ506*DCF!H$10,0)-MAX(AZ506-AY506,0)/Inputs!$B$10)*DCF!H$6</f>
        <v>2157.7508756634916</v>
      </c>
      <c r="CH506" s="15">
        <f ca="1">(BA506*DCF!I$10-DCF!I$5*MAX(BA506*DCF!I$10,0)-MAX(BA506-AZ506,0)/Inputs!$B$10)*DCF!I$6</f>
        <v>2659.1364642934741</v>
      </c>
      <c r="CI506" s="15">
        <f ca="1">(BB506*DCF!J$10-DCF!J$5*MAX(BB506*DCF!J$10,0)-MAX(BB506-BA506,0)/Inputs!$B$10)*DCF!J$6</f>
        <v>2614.0068850597572</v>
      </c>
      <c r="CJ506" s="15">
        <f ca="1">(BC506*DCF!K$10-DCF!K$5*MAX(BC506*DCF!K$10,0)-MAX(BC506-BB506,0)/Inputs!$B$10)*DCF!K$6</f>
        <v>3224.2424794757139</v>
      </c>
      <c r="CK506" s="15">
        <f ca="1">(BD506*DCF!L$10-DCF!L$5*MAX(BD506*DCF!L$10,0)-MAX(BD506-BC506,0)/Inputs!$B$10)*DCF!L$6</f>
        <v>3409.4098346372725</v>
      </c>
      <c r="CL506" s="15">
        <f ca="1">(BE506*DCF!M$10-DCF!M$5*MAX(BE506*DCF!M$10,0)-MAX(BE506-BD506,0)/Inputs!$B$10)*DCF!M$6</f>
        <v>4284.8101400774158</v>
      </c>
      <c r="CM506" s="15">
        <f ca="1">(BF506*DCF!C$28-DCF!C$5*MAX(BF506*DCF!C$28,0)-MAX(BF506-Inputs!$B$13,0)/Inputs!$B$17)*DCF!C$6</f>
        <v>3921.90322224081</v>
      </c>
      <c r="CN506" s="15">
        <f ca="1">(BG506*DCF!D$28-DCF!D$5*MAX(BG506*DCF!D$28,0)-MAX(BG506-BF506,0)/Inputs!$B$17)*DCF!D$6</f>
        <v>5528.2991851277447</v>
      </c>
      <c r="CO506" s="15">
        <f ca="1">(BH506*DCF!E$28-DCF!E$5*MAX(BH506*DCF!E$28,0)-MAX(BH506-BG506,0)/Inputs!$B$17)*DCF!E$6</f>
        <v>6862.3195762521818</v>
      </c>
      <c r="CP506" s="15">
        <f ca="1">(BI506*DCF!F$28-DCF!F$5*MAX(BI506*DCF!F$28,0)-MAX(BI506-BH506,0)/Inputs!$B$17)*DCF!F$6</f>
        <v>7968.514126864452</v>
      </c>
      <c r="CQ506" s="15">
        <f ca="1">(BJ506*DCF!G$28-DCF!G$5*MAX(BJ506*DCF!G$28,0)-MAX(BJ506-BI506,0)/Inputs!$B$17)*DCF!G$6</f>
        <v>8667.2122819795968</v>
      </c>
      <c r="CR506" s="15">
        <f ca="1">(BK506*DCF!H$28-DCF!H$5*MAX(BK506*DCF!H$28,0)-MAX(BK506-BJ506,0)/Inputs!$B$17)*DCF!H$6</f>
        <v>10303.978544095902</v>
      </c>
      <c r="CS506" s="15">
        <f ca="1">(BL506*DCF!I$28-DCF!I$5*MAX(BL506*DCF!I$28,0)-MAX(BL506-BK506,0)/Inputs!$B$17)*DCF!I$6</f>
        <v>11703.779358633064</v>
      </c>
      <c r="CT506" s="15">
        <f ca="1">(BM506*DCF!J$28-DCF!J$5*MAX(BM506*DCF!J$28,0)-MAX(BM506-BL506,0)/Inputs!$B$17)*DCF!J$6</f>
        <v>12030.119207872935</v>
      </c>
      <c r="CU506" s="15">
        <f ca="1">(BN506*DCF!K$28-DCF!K$5*MAX(BN506*DCF!K$28,0)-MAX(BN506-BM506,0)/Inputs!$B$17)*DCF!K$6</f>
        <v>14234.993841200088</v>
      </c>
      <c r="CV506" s="15">
        <f ca="1">(BO506*DCF!L$28-DCF!L$5*MAX(BO506*DCF!L$28,0)-MAX(BO506-BN506,0)/Inputs!$B$17)*DCF!L$6</f>
        <v>18157.526171703605</v>
      </c>
      <c r="CW506" s="15">
        <f ca="1">(BP506*DCF!M$28-DCF!M$5*MAX(BP506*DCF!M$28,0)-MAX(BP506-BO506,0)/Inputs!$B$17)*DCF!M$6</f>
        <v>23465.133036602405</v>
      </c>
      <c r="CX506" s="15">
        <f ca="1">(BQ506*DCF!C$46-DCF!C$5*MAX(BQ506*DCF!C$46,0)-MAX(BQ506-Inputs!$B$20,0)/Inputs!$B$24)*DCF!C$6</f>
        <v>-3099.2770106898793</v>
      </c>
      <c r="CY506" s="15">
        <f ca="1">(BR506*DCF!D$46-DCF!D$5*MAX(BR506*DCF!D$46,0)-MAX(BR506-BQ506,0)/Inputs!$B$24)*DCF!D$6</f>
        <v>-1069.2019975358285</v>
      </c>
      <c r="CZ506" s="15">
        <f ca="1">(BS506*DCF!E$46-DCF!E$5*MAX(BS506*DCF!E$46,0)-MAX(BS506-BR506,0)/Inputs!$B$24)*DCF!E$6</f>
        <v>-2605.1779677724262</v>
      </c>
      <c r="DA506" s="15">
        <f ca="1">(BT506*DCF!F$46-DCF!F$5*MAX(BT506*DCF!F$46,0)-MAX(BT506-BS506,0)/Inputs!$B$24)*DCF!F$6</f>
        <v>-2696.2638271728388</v>
      </c>
      <c r="DB506" s="15">
        <f ca="1">(BU506*DCF!G$46-DCF!G$5*MAX(BU506*DCF!G$46,0)-MAX(BU506-BT506,0)/Inputs!$B$24)*DCF!G$6</f>
        <v>-481.60657745045017</v>
      </c>
      <c r="DC506" s="15">
        <f ca="1">(BV506*DCF!H$46-DCF!H$5*MAX(BV506*DCF!H$46,0)-MAX(BV506-BU506,0)/Inputs!$B$24)*DCF!H$6</f>
        <v>-717.78325869747971</v>
      </c>
      <c r="DD506" s="15">
        <f ca="1">(BW506*DCF!I$46-DCF!I$5*MAX(BW506*DCF!I$46,0)-MAX(BW506-BV506,0)/Inputs!$B$24)*DCF!I$6</f>
        <v>-1532.2827266959432</v>
      </c>
      <c r="DE506" s="15">
        <f ca="1">(BX506*DCF!J$46-DCF!J$5*MAX(BX506*DCF!J$46,0)-MAX(BX506-BW506,0)/Inputs!$B$24)*DCF!J$6</f>
        <v>-2313.0724649107283</v>
      </c>
      <c r="DF506" s="15">
        <f ca="1">(BY506*DCF!K$46-DCF!K$5*MAX(BY506*DCF!K$46,0)-MAX(BY506-BX506,0)/Inputs!$B$24)*DCF!K$6</f>
        <v>-1237.8153651465245</v>
      </c>
      <c r="DG506" s="15">
        <f ca="1">(BZ506*DCF!L$46-DCF!L$5*MAX(BZ506*DCF!L$46,0)-MAX(BZ506-BY506,0)/Inputs!$B$24)*DCF!L$6</f>
        <v>-32.762490391242061</v>
      </c>
      <c r="DH506" s="15">
        <f ca="1">(CA506*DCF!M$46-DCF!M$5*MAX(CA506*DCF!M$46,0)-MAX(CA506-BZ506,0)/Inputs!$B$24)*DCF!M$6</f>
        <v>-2057.2131282969517</v>
      </c>
      <c r="DI506" s="15">
        <f ca="1">SUM(CB506:CL506)+BE506*DCF!M$10*(1+Inputs!$B$30)*(1-Inputs!$B$33)*(1-Inputs!$B$30/Inputs!$B$31)/(Inputs!$B$29-Inputs!$B$30)*DCF!M$6</f>
        <v>145787.71426769858</v>
      </c>
      <c r="DJ506" s="15">
        <f ca="1">SUM(CM506:CW506)+BP506*DCF!M$28*(1+Inputs!$B$30)*(1-Inputs!$B$33)*(1-Inputs!$B$30/Inputs!$B$31)/(Inputs!$B$29-Inputs!$B$30)*DCF!M$6</f>
        <v>686714.19375486148</v>
      </c>
      <c r="DK506" s="15">
        <f ca="1">SUM(CX506:DH506)+CA506*DCF!M$46*(1+Inputs!$B$30)*(1-Inputs!$B$33)*(1-Inputs!$B$30/Inputs!$B$31)/(Inputs!$B$29-Inputs!$B$30)*DCF!M$6</f>
        <v>210412.0663438871</v>
      </c>
      <c r="DM506" s="15">
        <f ca="1">DI506+DJ506+DK506+Inputs!$B$34+Inputs!$B$36-Inputs!$B$35</f>
        <v>1119764.9743664472</v>
      </c>
    </row>
    <row r="507" spans="1:117" x14ac:dyDescent="0.75">
      <c r="A507" s="11">
        <v>494</v>
      </c>
      <c r="C507" s="23">
        <f t="shared" ca="1" si="289"/>
        <v>-1.7787266655261379E-2</v>
      </c>
      <c r="D507" s="23">
        <f t="shared" ca="1" si="289"/>
        <v>0.30845376301261274</v>
      </c>
      <c r="E507" s="23">
        <f t="shared" ca="1" si="289"/>
        <v>1.171217741946887</v>
      </c>
      <c r="F507" s="23">
        <f t="shared" ca="1" si="289"/>
        <v>-1.212018471768638</v>
      </c>
      <c r="G507" s="23">
        <f t="shared" ca="1" si="289"/>
        <v>0.49029531357042305</v>
      </c>
      <c r="H507" s="23">
        <f t="shared" ca="1" si="289"/>
        <v>-0.17709754098179301</v>
      </c>
      <c r="I507" s="23">
        <f t="shared" ca="1" si="289"/>
        <v>-0.24344137912824687</v>
      </c>
      <c r="J507" s="23">
        <f t="shared" ca="1" si="289"/>
        <v>1.2526550585319463</v>
      </c>
      <c r="K507" s="23">
        <f t="shared" ca="1" si="289"/>
        <v>-0.29844813068344195</v>
      </c>
      <c r="L507" s="23">
        <f t="shared" ca="1" si="289"/>
        <v>0.84963014053909303</v>
      </c>
      <c r="M507" s="23">
        <f t="shared" ca="1" si="289"/>
        <v>-1.8571519969675001</v>
      </c>
      <c r="N507" s="23">
        <f ca="1">SQRT(Inputs!$B$38)*C507+SQRT(1-Inputs!$B$38)*_xlfn.NORM.S.INV(RAND())</f>
        <v>0.88155552288212247</v>
      </c>
      <c r="O507" s="23">
        <f ca="1">SQRT(Inputs!$B$38)*D507+SQRT(1-Inputs!$B$38)*_xlfn.NORM.S.INV(RAND())</f>
        <v>-0.41891249677447651</v>
      </c>
      <c r="P507" s="23">
        <f ca="1">SQRT(Inputs!$B$38)*E507+SQRT(1-Inputs!$B$38)*_xlfn.NORM.S.INV(RAND())</f>
        <v>1.1171048593590962</v>
      </c>
      <c r="Q507" s="23">
        <f ca="1">SQRT(Inputs!$B$38)*F507+SQRT(1-Inputs!$B$38)*_xlfn.NORM.S.INV(RAND())</f>
        <v>0.35005003349597286</v>
      </c>
      <c r="R507" s="23">
        <f ca="1">SQRT(Inputs!$B$38)*G507+SQRT(1-Inputs!$B$38)*_xlfn.NORM.S.INV(RAND())</f>
        <v>3.5566310624638081E-2</v>
      </c>
      <c r="S507" s="23">
        <f ca="1">SQRT(Inputs!$B$38)*H507+SQRT(1-Inputs!$B$38)*_xlfn.NORM.S.INV(RAND())</f>
        <v>-1.1729709331893181</v>
      </c>
      <c r="T507" s="23">
        <f ca="1">SQRT(Inputs!$B$38)*I507+SQRT(1-Inputs!$B$38)*_xlfn.NORM.S.INV(RAND())</f>
        <v>-0.63479045906972842</v>
      </c>
      <c r="U507" s="23">
        <f ca="1">SQRT(Inputs!$B$38)*J507+SQRT(1-Inputs!$B$38)*_xlfn.NORM.S.INV(RAND())</f>
        <v>2.5458171519349868</v>
      </c>
      <c r="V507" s="23">
        <f ca="1">SQRT(Inputs!$B$38)*K507+SQRT(1-Inputs!$B$38)*_xlfn.NORM.S.INV(RAND())</f>
        <v>-0.23055412067547065</v>
      </c>
      <c r="W507" s="23">
        <f ca="1">SQRT(Inputs!$B$38)*L507+SQRT(1-Inputs!$B$38)*_xlfn.NORM.S.INV(RAND())</f>
        <v>0.68026160096334476</v>
      </c>
      <c r="X507" s="23">
        <f ca="1">SQRT(Inputs!$B$38)*M507+SQRT(1-Inputs!$B$38)*_xlfn.NORM.S.INV(RAND())</f>
        <v>-0.53160916967355987</v>
      </c>
      <c r="Y507" s="23">
        <f ca="1">SQRT(Inputs!$B$38)*C507+SQRT(1-Inputs!$B$38)*_xlfn.NORM.S.INV(RAND())</f>
        <v>-0.60084463419250744</v>
      </c>
      <c r="Z507" s="23">
        <f ca="1">SQRT(Inputs!$B$38)*D507+SQRT(1-Inputs!$B$38)*_xlfn.NORM.S.INV(RAND())</f>
        <v>-0.33380857379289564</v>
      </c>
      <c r="AA507" s="23">
        <f ca="1">SQRT(Inputs!$B$38)*E507+SQRT(1-Inputs!$B$38)*_xlfn.NORM.S.INV(RAND())</f>
        <v>0.69864093474600297</v>
      </c>
      <c r="AB507" s="23">
        <f ca="1">SQRT(Inputs!$B$38)*F507+SQRT(1-Inputs!$B$38)*_xlfn.NORM.S.INV(RAND())</f>
        <v>-0.40886481831348126</v>
      </c>
      <c r="AC507" s="23">
        <f ca="1">SQRT(Inputs!$B$38)*G507+SQRT(1-Inputs!$B$38)*_xlfn.NORM.S.INV(RAND())</f>
        <v>-0.72760373976551718</v>
      </c>
      <c r="AD507" s="23">
        <f ca="1">SQRT(Inputs!$B$38)*H507+SQRT(1-Inputs!$B$38)*_xlfn.NORM.S.INV(RAND())</f>
        <v>-0.19375559028551892</v>
      </c>
      <c r="AE507" s="23">
        <f ca="1">SQRT(Inputs!$B$38)*I507+SQRT(1-Inputs!$B$38)*_xlfn.NORM.S.INV(RAND())</f>
        <v>0.58586739134503607</v>
      </c>
      <c r="AF507" s="23">
        <f ca="1">SQRT(Inputs!$B$38)*J507+SQRT(1-Inputs!$B$38)*_xlfn.NORM.S.INV(RAND())</f>
        <v>0.66578058258402428</v>
      </c>
      <c r="AG507" s="23">
        <f ca="1">SQRT(Inputs!$B$38)*K507+SQRT(1-Inputs!$B$38)*_xlfn.NORM.S.INV(RAND())</f>
        <v>-0.35057786573836541</v>
      </c>
      <c r="AH507" s="23">
        <f ca="1">SQRT(Inputs!$B$38)*L507+SQRT(1-Inputs!$B$38)*_xlfn.NORM.S.INV(RAND())</f>
        <v>-1.2132595007842319</v>
      </c>
      <c r="AI507" s="23">
        <f ca="1">SQRT(Inputs!$B$38)*M507+SQRT(1-Inputs!$B$38)*_xlfn.NORM.S.INV(RAND())</f>
        <v>-0.50131321697060172</v>
      </c>
      <c r="AJ507" s="23">
        <f ca="1">SQRT(Inputs!$B$38)*C507+SQRT(1-Inputs!$B$38)*_xlfn.NORM.S.INV(RAND())</f>
        <v>-0.51065508194660503</v>
      </c>
      <c r="AK507" s="23">
        <f ca="1">SQRT(Inputs!$B$38)*D507+SQRT(1-Inputs!$B$38)*_xlfn.NORM.S.INV(RAND())</f>
        <v>0.37670041305955471</v>
      </c>
      <c r="AL507" s="23">
        <f ca="1">SQRT(Inputs!$B$38)*E507+SQRT(1-Inputs!$B$38)*_xlfn.NORM.S.INV(RAND())</f>
        <v>1.0600318534128341</v>
      </c>
      <c r="AM507" s="23">
        <f ca="1">SQRT(Inputs!$B$38)*F507+SQRT(1-Inputs!$B$38)*_xlfn.NORM.S.INV(RAND())</f>
        <v>-1.7366953727002199</v>
      </c>
      <c r="AN507" s="23">
        <f ca="1">SQRT(Inputs!$B$38)*G507+SQRT(1-Inputs!$B$38)*_xlfn.NORM.S.INV(RAND())</f>
        <v>-0.92434862771055237</v>
      </c>
      <c r="AO507" s="23">
        <f ca="1">SQRT(Inputs!$B$38)*H507+SQRT(1-Inputs!$B$38)*_xlfn.NORM.S.INV(RAND())</f>
        <v>0.20555782150160429</v>
      </c>
      <c r="AP507" s="23">
        <f ca="1">SQRT(Inputs!$B$38)*I507+SQRT(1-Inputs!$B$38)*_xlfn.NORM.S.INV(RAND())</f>
        <v>0.90203294963634228</v>
      </c>
      <c r="AQ507" s="23">
        <f ca="1">SQRT(Inputs!$B$38)*J507+SQRT(1-Inputs!$B$38)*_xlfn.NORM.S.INV(RAND())</f>
        <v>0.7562308404314515</v>
      </c>
      <c r="AR507" s="23">
        <f ca="1">SQRT(Inputs!$B$38)*K507+SQRT(1-Inputs!$B$38)*_xlfn.NORM.S.INV(RAND())</f>
        <v>-0.83963613150565619</v>
      </c>
      <c r="AS507" s="23">
        <f ca="1">SQRT(Inputs!$B$38)*L507+SQRT(1-Inputs!$B$38)*_xlfn.NORM.S.INV(RAND())</f>
        <v>0.77806072740721666</v>
      </c>
      <c r="AT507" s="23">
        <f ca="1">SQRT(Inputs!$B$38)*M507+SQRT(1-Inputs!$B$38)*_xlfn.NORM.S.INV(RAND())</f>
        <v>-2.2025048861682439E-3</v>
      </c>
      <c r="AU507" s="15">
        <f ca="1">Inputs!$B$6*EXP($B$8-0.5*C$5^2+C$5*N507)</f>
        <v>5723.3668407332098</v>
      </c>
      <c r="AV507" s="15">
        <f t="shared" ca="1" si="255"/>
        <v>6550.5340355698363</v>
      </c>
      <c r="AW507" s="15">
        <f t="shared" ca="1" si="256"/>
        <v>9286.0995009053495</v>
      </c>
      <c r="AX507" s="15">
        <f t="shared" ca="1" si="257"/>
        <v>11844.212386018775</v>
      </c>
      <c r="AY507" s="15">
        <f t="shared" ca="1" si="258"/>
        <v>14535.085748546888</v>
      </c>
      <c r="AZ507" s="15">
        <f t="shared" ca="1" si="259"/>
        <v>15622.739244668926</v>
      </c>
      <c r="BA507" s="15">
        <f t="shared" ca="1" si="260"/>
        <v>17889.353889500522</v>
      </c>
      <c r="BB507" s="15">
        <f t="shared" ca="1" si="261"/>
        <v>28265.540683674244</v>
      </c>
      <c r="BC507" s="15">
        <f t="shared" ca="1" si="262"/>
        <v>33856.165776565307</v>
      </c>
      <c r="BD507" s="15">
        <f t="shared" ca="1" si="263"/>
        <v>44201.831596925935</v>
      </c>
      <c r="BE507" s="15">
        <f t="shared" ca="1" si="264"/>
        <v>51603.596573388022</v>
      </c>
      <c r="BF507" s="15">
        <f ca="1">Inputs!$B$13*EXP($B$9-0.5*C$6^2+C$6*Y507)</f>
        <v>12277.863078697088</v>
      </c>
      <c r="BG507" s="15">
        <f t="shared" ca="1" si="265"/>
        <v>14088.793117740684</v>
      </c>
      <c r="BH507" s="15">
        <f t="shared" ca="1" si="266"/>
        <v>19328.733423114038</v>
      </c>
      <c r="BI507" s="15">
        <f t="shared" ca="1" si="267"/>
        <v>22218.106797265282</v>
      </c>
      <c r="BJ507" s="15">
        <f t="shared" ca="1" si="268"/>
        <v>24525.918430338759</v>
      </c>
      <c r="BK507" s="15">
        <f t="shared" ca="1" si="269"/>
        <v>29317.279871734343</v>
      </c>
      <c r="BL507" s="15">
        <f t="shared" ca="1" si="270"/>
        <v>38853.427161031228</v>
      </c>
      <c r="BM507" s="15">
        <f t="shared" ca="1" si="271"/>
        <v>51877.28500124906</v>
      </c>
      <c r="BN507" s="15">
        <f t="shared" ca="1" si="272"/>
        <v>61177.628647415382</v>
      </c>
      <c r="BO507" s="15">
        <f t="shared" ca="1" si="273"/>
        <v>65371.65699056154</v>
      </c>
      <c r="BP507" s="15">
        <f t="shared" ca="1" si="274"/>
        <v>76017.718397548539</v>
      </c>
      <c r="BQ507" s="15">
        <f ca="1">Inputs!$B$20*EXP($B$10-0.5*C$7^2+C$7*AJ507)</f>
        <v>3578.890690661297</v>
      </c>
      <c r="BR507" s="15">
        <f t="shared" ca="1" si="275"/>
        <v>5473.2190192593835</v>
      </c>
      <c r="BS507" s="15">
        <f t="shared" ca="1" si="276"/>
        <v>10162.235590345254</v>
      </c>
      <c r="BT507" s="15">
        <f t="shared" ca="1" si="277"/>
        <v>8884.3225774257353</v>
      </c>
      <c r="BU507" s="15">
        <f t="shared" ca="1" si="278"/>
        <v>9844.9541090637922</v>
      </c>
      <c r="BV507" s="15">
        <f t="shared" ca="1" si="279"/>
        <v>14346.431880897118</v>
      </c>
      <c r="BW507" s="15">
        <f t="shared" ca="1" si="280"/>
        <v>24230.888432485848</v>
      </c>
      <c r="BX507" s="15">
        <f t="shared" ca="1" si="281"/>
        <v>39438.718322419576</v>
      </c>
      <c r="BY507" s="15">
        <f t="shared" ca="1" si="282"/>
        <v>47059.481179271359</v>
      </c>
      <c r="BZ507" s="15">
        <f t="shared" ca="1" si="283"/>
        <v>76184.562359757809</v>
      </c>
      <c r="CA507" s="15">
        <f t="shared" ca="1" si="284"/>
        <v>106974.3115516566</v>
      </c>
      <c r="CB507" s="15">
        <f ca="1">(AU507*DCF!C$10-DCF!C$5*MAX(AU507*DCF!C$10,0)-MAX(AU507-Inputs!$B$6,0)/Inputs!$B$10)*DCF!C$6</f>
        <v>1037.6473294182772</v>
      </c>
      <c r="CC507" s="15">
        <f ca="1">(AV507*DCF!D$10-DCF!D$5*MAX(AV507*DCF!D$10,0)-MAX(AV507-AU507,0)/Inputs!$B$10)*DCF!D$6</f>
        <v>1394.9652208012394</v>
      </c>
      <c r="CD507" s="15">
        <f ca="1">(AW507*DCF!E$10-DCF!E$5*MAX(AW507*DCF!E$10,0)-MAX(AW507-AV507,0)/Inputs!$B$10)*DCF!E$6</f>
        <v>1527.8499253480729</v>
      </c>
      <c r="CE507" s="15">
        <f ca="1">(AX507*DCF!F$10-DCF!F$5*MAX(AX507*DCF!F$10,0)-MAX(AX507-AW507,0)/Inputs!$B$10)*DCF!F$6</f>
        <v>2053.2928196098437</v>
      </c>
      <c r="CF507" s="15">
        <f ca="1">(AY507*DCF!G$10-DCF!G$5*MAX(AY507*DCF!G$10,0)-MAX(AY507-AX507,0)/Inputs!$B$10)*DCF!G$6</f>
        <v>2477.5745030336584</v>
      </c>
      <c r="CG507" s="15">
        <f ca="1">(AZ507*DCF!H$10-DCF!H$5*MAX(AZ507*DCF!H$10,0)-MAX(AZ507-AY507,0)/Inputs!$B$10)*DCF!H$6</f>
        <v>2840.0336532575452</v>
      </c>
      <c r="CH507" s="15">
        <f ca="1">(BA507*DCF!I$10-DCF!I$5*MAX(BA507*DCF!I$10,0)-MAX(BA507-AZ507,0)/Inputs!$B$10)*DCF!I$6</f>
        <v>2895.9281332403357</v>
      </c>
      <c r="CI507" s="15">
        <f ca="1">(BB507*DCF!J$10-DCF!J$5*MAX(BB507*DCF!J$10,0)-MAX(BB507-BA507,0)/Inputs!$B$10)*DCF!J$6</f>
        <v>3278.0922437174136</v>
      </c>
      <c r="CJ507" s="15">
        <f ca="1">(BC507*DCF!K$10-DCF!K$5*MAX(BC507*DCF!K$10,0)-MAX(BC507-BB507,0)/Inputs!$B$10)*DCF!K$6</f>
        <v>4667.6965488231426</v>
      </c>
      <c r="CK507" s="15">
        <f ca="1">(BD507*DCF!L$10-DCF!L$5*MAX(BD507*DCF!L$10,0)-MAX(BD507-BC507,0)/Inputs!$B$10)*DCF!L$6</f>
        <v>5328.6146438952501</v>
      </c>
      <c r="CL507" s="15">
        <f ca="1">(BE507*DCF!M$10-DCF!M$5*MAX(BE507*DCF!M$10,0)-MAX(BE507-BD507,0)/Inputs!$B$10)*DCF!M$6</f>
        <v>6397.7150062148867</v>
      </c>
      <c r="CM507" s="15">
        <f ca="1">(BF507*DCF!C$28-DCF!C$5*MAX(BF507*DCF!C$28,0)-MAX(BF507-Inputs!$B$13,0)/Inputs!$B$17)*DCF!C$6</f>
        <v>3541.3812413133746</v>
      </c>
      <c r="CN507" s="15">
        <f ca="1">(BG507*DCF!D$28-DCF!D$5*MAX(BG507*DCF!D$28,0)-MAX(BG507-BF507,0)/Inputs!$B$17)*DCF!D$6</f>
        <v>3763.1201066396516</v>
      </c>
      <c r="CO507" s="15">
        <f ca="1">(BH507*DCF!E$28-DCF!E$5*MAX(BH507*DCF!E$28,0)-MAX(BH507-BG507,0)/Inputs!$B$17)*DCF!E$6</f>
        <v>4441.5213738727998</v>
      </c>
      <c r="CP507" s="15">
        <f ca="1">(BI507*DCF!F$28-DCF!F$5*MAX(BI507*DCF!F$28,0)-MAX(BI507-BH507,0)/Inputs!$B$17)*DCF!F$6</f>
        <v>5505.574658567587</v>
      </c>
      <c r="CQ507" s="15">
        <f ca="1">(BJ507*DCF!G$28-DCF!G$5*MAX(BJ507*DCF!G$28,0)-MAX(BJ507-BI507,0)/Inputs!$B$17)*DCF!G$6</f>
        <v>5975.2844960705524</v>
      </c>
      <c r="CR507" s="15">
        <f ca="1">(BK507*DCF!H$28-DCF!H$5*MAX(BK507*DCF!H$28,0)-MAX(BK507-BJ507,0)/Inputs!$B$17)*DCF!H$6</f>
        <v>6506.0436564823576</v>
      </c>
      <c r="CS507" s="15">
        <f ca="1">(BL507*DCF!I$28-DCF!I$5*MAX(BL507*DCF!I$28,0)-MAX(BL507-BK507,0)/Inputs!$B$17)*DCF!I$6</f>
        <v>7767.7719107263792</v>
      </c>
      <c r="CT507" s="15">
        <f ca="1">(BM507*DCF!J$28-DCF!J$5*MAX(BM507*DCF!J$28,0)-MAX(BM507-BL507,0)/Inputs!$B$17)*DCF!J$6</f>
        <v>9846.084062076874</v>
      </c>
      <c r="CU507" s="15">
        <f ca="1">(BN507*DCF!K$28-DCF!K$5*MAX(BN507*DCF!K$28,0)-MAX(BN507-BM507,0)/Inputs!$B$17)*DCF!K$6</f>
        <v>11780.521188291561</v>
      </c>
      <c r="CV507" s="15">
        <f ca="1">(BO507*DCF!L$28-DCF!L$5*MAX(BO507*DCF!L$28,0)-MAX(BO507-BN507,0)/Inputs!$B$17)*DCF!L$6</f>
        <v>12568.456411922169</v>
      </c>
      <c r="CW507" s="15">
        <f ca="1">(BP507*DCF!M$28-DCF!M$5*MAX(BP507*DCF!M$28,0)-MAX(BP507-BO507,0)/Inputs!$B$17)*DCF!M$6</f>
        <v>13189.965146298586</v>
      </c>
      <c r="CX507" s="15">
        <f ca="1">(BQ507*DCF!C$46-DCF!C$5*MAX(BQ507*DCF!C$46,0)-MAX(BQ507-Inputs!$B$20,0)/Inputs!$B$24)*DCF!C$6</f>
        <v>-1001.0790004581733</v>
      </c>
      <c r="CY507" s="15">
        <f ca="1">(BR507*DCF!D$46-DCF!D$5*MAX(BR507*DCF!D$46,0)-MAX(BR507-BQ507,0)/Inputs!$B$24)*DCF!D$6</f>
        <v>-1742.4450229301301</v>
      </c>
      <c r="CZ507" s="15">
        <f ca="1">(BS507*DCF!E$46-DCF!E$5*MAX(BS507*DCF!E$46,0)-MAX(BS507-BR507,0)/Inputs!$B$24)*DCF!E$6</f>
        <v>-3049.9832980755782</v>
      </c>
      <c r="DA507" s="15">
        <f ca="1">(BT507*DCF!F$46-DCF!F$5*MAX(BT507*DCF!F$46,0)-MAX(BT507-BS507,0)/Inputs!$B$24)*DCF!F$6</f>
        <v>-647.01254106035879</v>
      </c>
      <c r="DB507" s="15">
        <f ca="1">(BU507*DCF!G$46-DCF!G$5*MAX(BU507*DCF!G$46,0)-MAX(BU507-BT507,0)/Inputs!$B$24)*DCF!G$6</f>
        <v>-654.30227245609944</v>
      </c>
      <c r="DC507" s="15">
        <f ca="1">(BV507*DCF!H$46-DCF!H$5*MAX(BV507*DCF!H$46,0)-MAX(BV507-BU507,0)/Inputs!$B$24)*DCF!H$6</f>
        <v>-1398.806636585296</v>
      </c>
      <c r="DD507" s="15">
        <f ca="1">(BW507*DCF!I$46-DCF!I$5*MAX(BW507*DCF!I$46,0)-MAX(BW507-BV507,0)/Inputs!$B$24)*DCF!I$6</f>
        <v>-2277.8233308146696</v>
      </c>
      <c r="DE507" s="15">
        <f ca="1">(BX507*DCF!J$46-DCF!J$5*MAX(BX507*DCF!J$46,0)-MAX(BX507-BW507,0)/Inputs!$B$24)*DCF!J$6</f>
        <v>-2378.5228855793116</v>
      </c>
      <c r="DF507" s="15">
        <f ca="1">(BY507*DCF!K$46-DCF!K$5*MAX(BY507*DCF!K$46,0)-MAX(BY507-BX507,0)/Inputs!$B$24)*DCF!K$6</f>
        <v>821.31055486197499</v>
      </c>
      <c r="DG507" s="15">
        <f ca="1">(BZ507*DCF!L$46-DCF!L$5*MAX(BZ507*DCF!L$46,0)-MAX(BZ507-BY507,0)/Inputs!$B$24)*DCF!L$6</f>
        <v>-1324.816002565414</v>
      </c>
      <c r="DH507" s="15">
        <f ca="1">(CA507*DCF!M$46-DCF!M$5*MAX(CA507*DCF!M$46,0)-MAX(CA507-BZ507,0)/Inputs!$B$24)*DCF!M$6</f>
        <v>1949.5781732928142</v>
      </c>
      <c r="DI507" s="15">
        <f ca="1">SUM(CB507:CL507)+BE507*DCF!M$10*(1+Inputs!$B$30)*(1-Inputs!$B$33)*(1-Inputs!$B$30/Inputs!$B$31)/(Inputs!$B$29-Inputs!$B$30)*DCF!M$6</f>
        <v>177512.9016780192</v>
      </c>
      <c r="DJ507" s="15">
        <f ca="1">SUM(CM507:CW507)+BP507*DCF!M$28*(1+Inputs!$B$30)*(1-Inputs!$B$33)*(1-Inputs!$B$30/Inputs!$B$31)/(Inputs!$B$29-Inputs!$B$30)*DCF!M$6</f>
        <v>366963.47829311131</v>
      </c>
      <c r="DK507" s="15">
        <f ca="1">SUM(CX507:DH507)+CA507*DCF!M$46*(1+Inputs!$B$30)*(1-Inputs!$B$33)*(1-Inputs!$B$30/Inputs!$B$31)/(Inputs!$B$29-Inputs!$B$30)*DCF!M$6</f>
        <v>153691.05531378838</v>
      </c>
      <c r="DM507" s="15">
        <f ca="1">DI507+DJ507+DK507+Inputs!$B$34+Inputs!$B$36-Inputs!$B$35</f>
        <v>775018.43528491887</v>
      </c>
    </row>
    <row r="508" spans="1:117" x14ac:dyDescent="0.75">
      <c r="A508" s="11">
        <v>495</v>
      </c>
      <c r="C508" s="23">
        <f t="shared" ca="1" si="289"/>
        <v>9.0809781322802263E-2</v>
      </c>
      <c r="D508" s="23">
        <f t="shared" ca="1" si="289"/>
        <v>0.8215002030811428</v>
      </c>
      <c r="E508" s="23">
        <f t="shared" ca="1" si="289"/>
        <v>2.0590584321294858</v>
      </c>
      <c r="F508" s="23">
        <f t="shared" ca="1" si="289"/>
        <v>0.12812170257377417</v>
      </c>
      <c r="G508" s="23">
        <f t="shared" ca="1" si="289"/>
        <v>0.12327587155648996</v>
      </c>
      <c r="H508" s="23">
        <f t="shared" ca="1" si="289"/>
        <v>-0.53404704710829298</v>
      </c>
      <c r="I508" s="23">
        <f t="shared" ca="1" si="289"/>
        <v>2.0053596482168725</v>
      </c>
      <c r="J508" s="23">
        <f t="shared" ca="1" si="289"/>
        <v>1.160216075037962</v>
      </c>
      <c r="K508" s="23">
        <f t="shared" ca="1" si="289"/>
        <v>1.5068825241402204</v>
      </c>
      <c r="L508" s="23">
        <f t="shared" ca="1" si="289"/>
        <v>0.24152414283734155</v>
      </c>
      <c r="M508" s="23">
        <f t="shared" ca="1" si="289"/>
        <v>-0.31036241824048594</v>
      </c>
      <c r="N508" s="23">
        <f ca="1">SQRT(Inputs!$B$38)*C508+SQRT(1-Inputs!$B$38)*_xlfn.NORM.S.INV(RAND())</f>
        <v>0.8069247157074213</v>
      </c>
      <c r="O508" s="23">
        <f ca="1">SQRT(Inputs!$B$38)*D508+SQRT(1-Inputs!$B$38)*_xlfn.NORM.S.INV(RAND())</f>
        <v>0.90022411419477488</v>
      </c>
      <c r="P508" s="23">
        <f ca="1">SQRT(Inputs!$B$38)*E508+SQRT(1-Inputs!$B$38)*_xlfn.NORM.S.INV(RAND())</f>
        <v>1.9204295723561358</v>
      </c>
      <c r="Q508" s="23">
        <f ca="1">SQRT(Inputs!$B$38)*F508+SQRT(1-Inputs!$B$38)*_xlfn.NORM.S.INV(RAND())</f>
        <v>1.4767635839737698</v>
      </c>
      <c r="R508" s="23">
        <f ca="1">SQRT(Inputs!$B$38)*G508+SQRT(1-Inputs!$B$38)*_xlfn.NORM.S.INV(RAND())</f>
        <v>-0.19370778740891761</v>
      </c>
      <c r="S508" s="23">
        <f ca="1">SQRT(Inputs!$B$38)*H508+SQRT(1-Inputs!$B$38)*_xlfn.NORM.S.INV(RAND())</f>
        <v>0.69645700438229607</v>
      </c>
      <c r="T508" s="23">
        <f ca="1">SQRT(Inputs!$B$38)*I508+SQRT(1-Inputs!$B$38)*_xlfn.NORM.S.INV(RAND())</f>
        <v>0.18232728501055528</v>
      </c>
      <c r="U508" s="23">
        <f ca="1">SQRT(Inputs!$B$38)*J508+SQRT(1-Inputs!$B$38)*_xlfn.NORM.S.INV(RAND())</f>
        <v>0.48210750172565736</v>
      </c>
      <c r="V508" s="23">
        <f ca="1">SQRT(Inputs!$B$38)*K508+SQRT(1-Inputs!$B$38)*_xlfn.NORM.S.INV(RAND())</f>
        <v>0.71556738055702362</v>
      </c>
      <c r="W508" s="23">
        <f ca="1">SQRT(Inputs!$B$38)*L508+SQRT(1-Inputs!$B$38)*_xlfn.NORM.S.INV(RAND())</f>
        <v>0.17178639073146776</v>
      </c>
      <c r="X508" s="23">
        <f ca="1">SQRT(Inputs!$B$38)*M508+SQRT(1-Inputs!$B$38)*_xlfn.NORM.S.INV(RAND())</f>
        <v>-0.75224745385311487</v>
      </c>
      <c r="Y508" s="23">
        <f ca="1">SQRT(Inputs!$B$38)*C508+SQRT(1-Inputs!$B$38)*_xlfn.NORM.S.INV(RAND())</f>
        <v>-0.24568646930073582</v>
      </c>
      <c r="Z508" s="23">
        <f ca="1">SQRT(Inputs!$B$38)*D508+SQRT(1-Inputs!$B$38)*_xlfn.NORM.S.INV(RAND())</f>
        <v>0.88057228652722386</v>
      </c>
      <c r="AA508" s="23">
        <f ca="1">SQRT(Inputs!$B$38)*E508+SQRT(1-Inputs!$B$38)*_xlfn.NORM.S.INV(RAND())</f>
        <v>1.5434488585474013</v>
      </c>
      <c r="AB508" s="23">
        <f ca="1">SQRT(Inputs!$B$38)*F508+SQRT(1-Inputs!$B$38)*_xlfn.NORM.S.INV(RAND())</f>
        <v>0.77016733283368266</v>
      </c>
      <c r="AC508" s="23">
        <f ca="1">SQRT(Inputs!$B$38)*G508+SQRT(1-Inputs!$B$38)*_xlfn.NORM.S.INV(RAND())</f>
        <v>1.3032331054672865</v>
      </c>
      <c r="AD508" s="23">
        <f ca="1">SQRT(Inputs!$B$38)*H508+SQRT(1-Inputs!$B$38)*_xlfn.NORM.S.INV(RAND())</f>
        <v>0.17832661824070739</v>
      </c>
      <c r="AE508" s="23">
        <f ca="1">SQRT(Inputs!$B$38)*I508+SQRT(1-Inputs!$B$38)*_xlfn.NORM.S.INV(RAND())</f>
        <v>2.1281686199924863</v>
      </c>
      <c r="AF508" s="23">
        <f ca="1">SQRT(Inputs!$B$38)*J508+SQRT(1-Inputs!$B$38)*_xlfn.NORM.S.INV(RAND())</f>
        <v>0.15049901751174288</v>
      </c>
      <c r="AG508" s="23">
        <f ca="1">SQRT(Inputs!$B$38)*K508+SQRT(1-Inputs!$B$38)*_xlfn.NORM.S.INV(RAND())</f>
        <v>0.21176842479210489</v>
      </c>
      <c r="AH508" s="23">
        <f ca="1">SQRT(Inputs!$B$38)*L508+SQRT(1-Inputs!$B$38)*_xlfn.NORM.S.INV(RAND())</f>
        <v>8.6263920852746034E-3</v>
      </c>
      <c r="AI508" s="23">
        <f ca="1">SQRT(Inputs!$B$38)*M508+SQRT(1-Inputs!$B$38)*_xlfn.NORM.S.INV(RAND())</f>
        <v>2.7054565276839582E-2</v>
      </c>
      <c r="AJ508" s="23">
        <f ca="1">SQRT(Inputs!$B$38)*C508+SQRT(1-Inputs!$B$38)*_xlfn.NORM.S.INV(RAND())</f>
        <v>2.5540726500809172E-3</v>
      </c>
      <c r="AK508" s="23">
        <f ca="1">SQRT(Inputs!$B$38)*D508+SQRT(1-Inputs!$B$38)*_xlfn.NORM.S.INV(RAND())</f>
        <v>1.8372668160962067</v>
      </c>
      <c r="AL508" s="23">
        <f ca="1">SQRT(Inputs!$B$38)*E508+SQRT(1-Inputs!$B$38)*_xlfn.NORM.S.INV(RAND())</f>
        <v>0.59593091593387237</v>
      </c>
      <c r="AM508" s="23">
        <f ca="1">SQRT(Inputs!$B$38)*F508+SQRT(1-Inputs!$B$38)*_xlfn.NORM.S.INV(RAND())</f>
        <v>0.43463412337370655</v>
      </c>
      <c r="AN508" s="23">
        <f ca="1">SQRT(Inputs!$B$38)*G508+SQRT(1-Inputs!$B$38)*_xlfn.NORM.S.INV(RAND())</f>
        <v>1.1639156433559104</v>
      </c>
      <c r="AO508" s="23">
        <f ca="1">SQRT(Inputs!$B$38)*H508+SQRT(1-Inputs!$B$38)*_xlfn.NORM.S.INV(RAND())</f>
        <v>-0.51684252284015486</v>
      </c>
      <c r="AP508" s="23">
        <f ca="1">SQRT(Inputs!$B$38)*I508+SQRT(1-Inputs!$B$38)*_xlfn.NORM.S.INV(RAND())</f>
        <v>2.1695749511048303</v>
      </c>
      <c r="AQ508" s="23">
        <f ca="1">SQRT(Inputs!$B$38)*J508+SQRT(1-Inputs!$B$38)*_xlfn.NORM.S.INV(RAND())</f>
        <v>1.0726394372201229</v>
      </c>
      <c r="AR508" s="23">
        <f ca="1">SQRT(Inputs!$B$38)*K508+SQRT(1-Inputs!$B$38)*_xlfn.NORM.S.INV(RAND())</f>
        <v>0.881443729547015</v>
      </c>
      <c r="AS508" s="23">
        <f ca="1">SQRT(Inputs!$B$38)*L508+SQRT(1-Inputs!$B$38)*_xlfn.NORM.S.INV(RAND())</f>
        <v>1.1966019123404252</v>
      </c>
      <c r="AT508" s="23">
        <f ca="1">SQRT(Inputs!$B$38)*M508+SQRT(1-Inputs!$B$38)*_xlfn.NORM.S.INV(RAND())</f>
        <v>-0.71706235672930418</v>
      </c>
      <c r="AU508" s="15">
        <f ca="1">Inputs!$B$6*EXP($B$8-0.5*C$5^2+C$5*N508)</f>
        <v>5654.6404264456078</v>
      </c>
      <c r="AV508" s="15">
        <f t="shared" ca="1" si="255"/>
        <v>7857.1281193660543</v>
      </c>
      <c r="AW508" s="15">
        <f t="shared" ca="1" si="256"/>
        <v>12413.027906824373</v>
      </c>
      <c r="AX508" s="15">
        <f t="shared" ca="1" si="257"/>
        <v>18225.667146601358</v>
      </c>
      <c r="AY508" s="15">
        <f t="shared" ca="1" si="258"/>
        <v>21775.39198572237</v>
      </c>
      <c r="AZ508" s="15">
        <f t="shared" ca="1" si="259"/>
        <v>28754.748247110805</v>
      </c>
      <c r="BA508" s="15">
        <f t="shared" ca="1" si="260"/>
        <v>35866.384407958387</v>
      </c>
      <c r="BB508" s="15">
        <f t="shared" ca="1" si="261"/>
        <v>46084.45889825371</v>
      </c>
      <c r="BC508" s="15">
        <f t="shared" ca="1" si="262"/>
        <v>60478.171182441823</v>
      </c>
      <c r="BD508" s="15">
        <f t="shared" ca="1" si="263"/>
        <v>75291.56476942866</v>
      </c>
      <c r="BE508" s="15">
        <f t="shared" ca="1" si="264"/>
        <v>86150.64469022704</v>
      </c>
      <c r="BF508" s="15">
        <f ca="1">Inputs!$B$13*EXP($B$9-0.5*C$6^2+C$6*Y508)</f>
        <v>13173.499224553394</v>
      </c>
      <c r="BG508" s="15">
        <f t="shared" ca="1" si="265"/>
        <v>18819.807376231398</v>
      </c>
      <c r="BH508" s="15">
        <f t="shared" ca="1" si="266"/>
        <v>29702.779932859732</v>
      </c>
      <c r="BI508" s="15">
        <f t="shared" ca="1" si="267"/>
        <v>40936.883885291682</v>
      </c>
      <c r="BJ508" s="15">
        <f t="shared" ca="1" si="268"/>
        <v>60557.322637743513</v>
      </c>
      <c r="BK508" s="15">
        <f t="shared" ca="1" si="269"/>
        <v>76149.121683625068</v>
      </c>
      <c r="BL508" s="15">
        <f t="shared" ca="1" si="270"/>
        <v>123245.96492016353</v>
      </c>
      <c r="BM508" s="15">
        <f t="shared" ca="1" si="271"/>
        <v>154354.92031738002</v>
      </c>
      <c r="BN508" s="15">
        <f t="shared" ca="1" si="272"/>
        <v>194716.457263038</v>
      </c>
      <c r="BO508" s="15">
        <f t="shared" ca="1" si="273"/>
        <v>239818.87349004811</v>
      </c>
      <c r="BP508" s="15">
        <f t="shared" ca="1" si="274"/>
        <v>296078.24656160286</v>
      </c>
      <c r="BQ508" s="15">
        <f ca="1">Inputs!$B$20*EXP($B$10-0.5*C$7^2+C$7*AJ508)</f>
        <v>4293.4014263124209</v>
      </c>
      <c r="BR508" s="15">
        <f t="shared" ca="1" si="275"/>
        <v>10440.996490488882</v>
      </c>
      <c r="BS508" s="15">
        <f t="shared" ca="1" si="276"/>
        <v>16966.832598681183</v>
      </c>
      <c r="BT508" s="15">
        <f t="shared" ca="1" si="277"/>
        <v>26218.883787091378</v>
      </c>
      <c r="BU508" s="15">
        <f t="shared" ca="1" si="278"/>
        <v>48156.097018252251</v>
      </c>
      <c r="BV508" s="15">
        <f t="shared" ca="1" si="279"/>
        <v>59634.496956544033</v>
      </c>
      <c r="BW508" s="15">
        <f t="shared" ca="1" si="280"/>
        <v>131714.3359717814</v>
      </c>
      <c r="BX508" s="15">
        <f t="shared" ca="1" si="281"/>
        <v>228420.22521601207</v>
      </c>
      <c r="BY508" s="15">
        <f t="shared" ca="1" si="282"/>
        <v>378848.53367608489</v>
      </c>
      <c r="BZ508" s="15">
        <f t="shared" ca="1" si="283"/>
        <v>662370.45094270515</v>
      </c>
      <c r="CA508" s="15">
        <f t="shared" ca="1" si="284"/>
        <v>819114.3626916901</v>
      </c>
      <c r="CB508" s="15">
        <f ca="1">(AU508*DCF!C$10-DCF!C$5*MAX(AU508*DCF!C$10,0)-MAX(AU508-Inputs!$B$6,0)/Inputs!$B$10)*DCF!C$6</f>
        <v>1038.1373610020005</v>
      </c>
      <c r="CC508" s="15">
        <f ca="1">(AV508*DCF!D$10-DCF!D$5*MAX(AV508*DCF!D$10,0)-MAX(AV508-AU508,0)/Inputs!$B$10)*DCF!D$6</f>
        <v>1378.1027680789375</v>
      </c>
      <c r="CD508" s="15">
        <f ca="1">(AW508*DCF!E$10-DCF!E$5*MAX(AW508*DCF!E$10,0)-MAX(AW508-AV508,0)/Inputs!$B$10)*DCF!E$6</f>
        <v>1839.7932453241494</v>
      </c>
      <c r="CE508" s="15">
        <f ca="1">(AX508*DCF!F$10-DCF!F$5*MAX(AX508*DCF!F$10,0)-MAX(AX508-AW508,0)/Inputs!$B$10)*DCF!F$6</f>
        <v>2769.1679785936903</v>
      </c>
      <c r="CF508" s="15">
        <f ca="1">(AY508*DCF!G$10-DCF!G$5*MAX(AY508*DCF!G$10,0)-MAX(AY508-AX508,0)/Inputs!$B$10)*DCF!G$6</f>
        <v>3804.2800071705601</v>
      </c>
      <c r="CG508" s="15">
        <f ca="1">(AZ508*DCF!H$10-DCF!H$5*MAX(AZ508*DCF!H$10,0)-MAX(AZ508-AY508,0)/Inputs!$B$10)*DCF!H$6</f>
        <v>4343.4451717232441</v>
      </c>
      <c r="CH508" s="15">
        <f ca="1">(BA508*DCF!I$10-DCF!I$5*MAX(BA508*DCF!I$10,0)-MAX(BA508-AZ508,0)/Inputs!$B$10)*DCF!I$6</f>
        <v>5384.9225220557491</v>
      </c>
      <c r="CI508" s="15">
        <f ca="1">(BB508*DCF!J$10-DCF!J$5*MAX(BB508*DCF!J$10,0)-MAX(BB508-BA508,0)/Inputs!$B$10)*DCF!J$6</f>
        <v>6359.8192691803088</v>
      </c>
      <c r="CJ508" s="15">
        <f ca="1">(BC508*DCF!K$10-DCF!K$5*MAX(BC508*DCF!K$10,0)-MAX(BC508-BB508,0)/Inputs!$B$10)*DCF!K$6</f>
        <v>7721.1136681288335</v>
      </c>
      <c r="CK508" s="15">
        <f ca="1">(BD508*DCF!L$10-DCF!L$5*MAX(BD508*DCF!L$10,0)-MAX(BD508-BC508,0)/Inputs!$B$10)*DCF!L$6</f>
        <v>9439.7880686156313</v>
      </c>
      <c r="CL508" s="15">
        <f ca="1">(BE508*DCF!M$10-DCF!M$5*MAX(BE508*DCF!M$10,0)-MAX(BE508-BD508,0)/Inputs!$B$10)*DCF!M$6</f>
        <v>10859.737117438879</v>
      </c>
      <c r="CM508" s="15">
        <f ca="1">(BF508*DCF!C$28-DCF!C$5*MAX(BF508*DCF!C$28,0)-MAX(BF508-Inputs!$B$13,0)/Inputs!$B$17)*DCF!C$6</f>
        <v>3607.8791438457938</v>
      </c>
      <c r="CN508" s="15">
        <f ca="1">(BG508*DCF!D$28-DCF!D$5*MAX(BG508*DCF!D$28,0)-MAX(BG508-BF508,0)/Inputs!$B$17)*DCF!D$6</f>
        <v>4338.2509189147877</v>
      </c>
      <c r="CO508" s="15">
        <f ca="1">(BH508*DCF!E$28-DCF!E$5*MAX(BH508*DCF!E$28,0)-MAX(BH508-BG508,0)/Inputs!$B$17)*DCF!E$6</f>
        <v>6267.4720886932228</v>
      </c>
      <c r="CP508" s="15">
        <f ca="1">(BI508*DCF!F$28-DCF!F$5*MAX(BI508*DCF!F$28,0)-MAX(BI508-BH508,0)/Inputs!$B$17)*DCF!F$6</f>
        <v>9067.9394689293204</v>
      </c>
      <c r="CQ508" s="15">
        <f ca="1">(BJ508*DCF!G$28-DCF!G$5*MAX(BJ508*DCF!G$28,0)-MAX(BJ508-BI508,0)/Inputs!$B$17)*DCF!G$6</f>
        <v>12412.092833551216</v>
      </c>
      <c r="CR508" s="15">
        <f ca="1">(BK508*DCF!H$28-DCF!H$5*MAX(BK508*DCF!H$28,0)-MAX(BK508-BJ508,0)/Inputs!$B$17)*DCF!H$6</f>
        <v>16409.989914436661</v>
      </c>
      <c r="CS508" s="15">
        <f ca="1">(BL508*DCF!I$28-DCF!I$5*MAX(BL508*DCF!I$28,0)-MAX(BL508-BK508,0)/Inputs!$B$17)*DCF!I$6</f>
        <v>22221.822097946937</v>
      </c>
      <c r="CT508" s="15">
        <f ca="1">(BM508*DCF!J$28-DCF!J$5*MAX(BM508*DCF!J$28,0)-MAX(BM508-BL508,0)/Inputs!$B$17)*DCF!J$6</f>
        <v>30309.16786241591</v>
      </c>
      <c r="CU508" s="15">
        <f ca="1">(BN508*DCF!K$28-DCF!K$5*MAX(BN508*DCF!K$28,0)-MAX(BN508-BM508,0)/Inputs!$B$17)*DCF!K$6</f>
        <v>36177.100300256599</v>
      </c>
      <c r="CV508" s="15">
        <f ca="1">(BO508*DCF!L$28-DCF!L$5*MAX(BO508*DCF!L$28,0)-MAX(BO508-BN508,0)/Inputs!$B$17)*DCF!L$6</f>
        <v>42745.48542538238</v>
      </c>
      <c r="CW508" s="15">
        <f ca="1">(BP508*DCF!M$28-DCF!M$5*MAX(BP508*DCF!M$28,0)-MAX(BP508-BO508,0)/Inputs!$B$17)*DCF!M$6</f>
        <v>49826.608104922372</v>
      </c>
      <c r="CX508" s="15">
        <f ca="1">(BQ508*DCF!C$46-DCF!C$5*MAX(BQ508*DCF!C$46,0)-MAX(BQ508-Inputs!$B$20,0)/Inputs!$B$24)*DCF!C$6</f>
        <v>-1496.1210805859728</v>
      </c>
      <c r="CY508" s="15">
        <f ca="1">(BR508*DCF!D$46-DCF!D$5*MAX(BR508*DCF!D$46,0)-MAX(BR508-BQ508,0)/Inputs!$B$24)*DCF!D$6</f>
        <v>-4405.1623979527385</v>
      </c>
      <c r="CZ508" s="15">
        <f ca="1">(BS508*DCF!E$46-DCF!E$5*MAX(BS508*DCF!E$46,0)-MAX(BS508-BR508,0)/Inputs!$B$24)*DCF!E$6</f>
        <v>-4578.6624366888855</v>
      </c>
      <c r="DA508" s="15">
        <f ca="1">(BT508*DCF!F$46-DCF!F$5*MAX(BT508*DCF!F$46,0)-MAX(BT508-BS508,0)/Inputs!$B$24)*DCF!F$6</f>
        <v>-5278.3892031539863</v>
      </c>
      <c r="DB508" s="15">
        <f ca="1">(BU508*DCF!G$46-DCF!G$5*MAX(BU508*DCF!G$46,0)-MAX(BU508-BT508,0)/Inputs!$B$24)*DCF!G$6</f>
        <v>-8999.121063415414</v>
      </c>
      <c r="DC508" s="15">
        <f ca="1">(BV508*DCF!H$46-DCF!H$5*MAX(BV508*DCF!H$46,0)-MAX(BV508-BU508,0)/Inputs!$B$24)*DCF!H$6</f>
        <v>-3566.8424515009019</v>
      </c>
      <c r="DD508" s="15">
        <f ca="1">(BW508*DCF!I$46-DCF!I$5*MAX(BW508*DCF!I$46,0)-MAX(BW508-BV508,0)/Inputs!$B$24)*DCF!I$6</f>
        <v>-17649.339695399645</v>
      </c>
      <c r="DE508" s="15">
        <f ca="1">(BX508*DCF!J$46-DCF!J$5*MAX(BX508*DCF!J$46,0)-MAX(BX508-BW508,0)/Inputs!$B$24)*DCF!J$6</f>
        <v>-16063.22527237278</v>
      </c>
      <c r="DF508" s="15">
        <f ca="1">(BY508*DCF!K$46-DCF!K$5*MAX(BY508*DCF!K$46,0)-MAX(BY508-BX508,0)/Inputs!$B$24)*DCF!K$6</f>
        <v>-15209.837037442636</v>
      </c>
      <c r="DG508" s="15">
        <f ca="1">(BZ508*DCF!L$46-DCF!L$5*MAX(BZ508*DCF!L$46,0)-MAX(BZ508-BY508,0)/Inputs!$B$24)*DCF!L$6</f>
        <v>-18375.344756967061</v>
      </c>
      <c r="DH508" s="15">
        <f ca="1">(CA508*DCF!M$46-DCF!M$5*MAX(CA508*DCF!M$46,0)-MAX(CA508-BZ508,0)/Inputs!$B$24)*DCF!M$6</f>
        <v>31447.064235297177</v>
      </c>
      <c r="DI508" s="15">
        <f ca="1">SUM(CB508:CL508)+BE508*DCF!M$10*(1+Inputs!$B$30)*(1-Inputs!$B$33)*(1-Inputs!$B$30/Inputs!$B$31)/(Inputs!$B$29-Inputs!$B$30)*DCF!M$6</f>
        <v>294696.69057455182</v>
      </c>
      <c r="DJ508" s="15">
        <f ca="1">SUM(CM508:CW508)+BP508*DCF!M$28*(1+Inputs!$B$30)*(1-Inputs!$B$33)*(1-Inputs!$B$30/Inputs!$B$31)/(Inputs!$B$29-Inputs!$B$30)*DCF!M$6</f>
        <v>1332036.7087065324</v>
      </c>
      <c r="DK508" s="15">
        <f ca="1">SUM(CX508:DH508)+CA508*DCF!M$46*(1+Inputs!$B$30)*(1-Inputs!$B$33)*(1-Inputs!$B$30/Inputs!$B$31)/(Inputs!$B$29-Inputs!$B$30)*DCF!M$6</f>
        <v>1202272.8538604137</v>
      </c>
      <c r="DM508" s="15">
        <f ca="1">DI508+DJ508+DK508+Inputs!$B$34+Inputs!$B$36-Inputs!$B$35</f>
        <v>2905857.2531414977</v>
      </c>
    </row>
    <row r="509" spans="1:117" x14ac:dyDescent="0.75">
      <c r="A509" s="11">
        <v>496</v>
      </c>
      <c r="C509" s="23">
        <f t="shared" ca="1" si="289"/>
        <v>0.63766268767352685</v>
      </c>
      <c r="D509" s="23">
        <f t="shared" ca="1" si="289"/>
        <v>-8.6096858697966752E-2</v>
      </c>
      <c r="E509" s="23">
        <f t="shared" ca="1" si="289"/>
        <v>0.47743893108237057</v>
      </c>
      <c r="F509" s="23">
        <f t="shared" ca="1" si="289"/>
        <v>-0.58444685627895043</v>
      </c>
      <c r="G509" s="23">
        <f t="shared" ca="1" si="289"/>
        <v>1.3316318422515994</v>
      </c>
      <c r="H509" s="23">
        <f t="shared" ca="1" si="289"/>
        <v>0.75185722442020231</v>
      </c>
      <c r="I509" s="23">
        <f t="shared" ca="1" si="289"/>
        <v>-0.25854832122072019</v>
      </c>
      <c r="J509" s="23">
        <f t="shared" ca="1" si="289"/>
        <v>-1.0888968235794714</v>
      </c>
      <c r="K509" s="23">
        <f t="shared" ca="1" si="289"/>
        <v>0.27340564296757125</v>
      </c>
      <c r="L509" s="23">
        <f t="shared" ca="1" si="289"/>
        <v>-1.3483602330922864</v>
      </c>
      <c r="M509" s="23">
        <f t="shared" ca="1" si="289"/>
        <v>-0.42846541536098121</v>
      </c>
      <c r="N509" s="23">
        <f ca="1">SQRT(Inputs!$B$38)*C509+SQRT(1-Inputs!$B$38)*_xlfn.NORM.S.INV(RAND())</f>
        <v>-0.11844830191137135</v>
      </c>
      <c r="O509" s="23">
        <f ca="1">SQRT(Inputs!$B$38)*D509+SQRT(1-Inputs!$B$38)*_xlfn.NORM.S.INV(RAND())</f>
        <v>0.12816530887874439</v>
      </c>
      <c r="P509" s="23">
        <f ca="1">SQRT(Inputs!$B$38)*E509+SQRT(1-Inputs!$B$38)*_xlfn.NORM.S.INV(RAND())</f>
        <v>0.34770697481656432</v>
      </c>
      <c r="Q509" s="23">
        <f ca="1">SQRT(Inputs!$B$38)*F509+SQRT(1-Inputs!$B$38)*_xlfn.NORM.S.INV(RAND())</f>
        <v>-0.15718318520019364</v>
      </c>
      <c r="R509" s="23">
        <f ca="1">SQRT(Inputs!$B$38)*G509+SQRT(1-Inputs!$B$38)*_xlfn.NORM.S.INV(RAND())</f>
        <v>-0.66144039027403212</v>
      </c>
      <c r="S509" s="23">
        <f ca="1">SQRT(Inputs!$B$38)*H509+SQRT(1-Inputs!$B$38)*_xlfn.NORM.S.INV(RAND())</f>
        <v>-0.21840618646175208</v>
      </c>
      <c r="T509" s="23">
        <f ca="1">SQRT(Inputs!$B$38)*I509+SQRT(1-Inputs!$B$38)*_xlfn.NORM.S.INV(RAND())</f>
        <v>8.754260577755768E-2</v>
      </c>
      <c r="U509" s="23">
        <f ca="1">SQRT(Inputs!$B$38)*J509+SQRT(1-Inputs!$B$38)*_xlfn.NORM.S.INV(RAND())</f>
        <v>-1.2871544182135464</v>
      </c>
      <c r="V509" s="23">
        <f ca="1">SQRT(Inputs!$B$38)*K509+SQRT(1-Inputs!$B$38)*_xlfn.NORM.S.INV(RAND())</f>
        <v>0.47070403999117827</v>
      </c>
      <c r="W509" s="23">
        <f ca="1">SQRT(Inputs!$B$38)*L509+SQRT(1-Inputs!$B$38)*_xlfn.NORM.S.INV(RAND())</f>
        <v>1.0168866357147412</v>
      </c>
      <c r="X509" s="23">
        <f ca="1">SQRT(Inputs!$B$38)*M509+SQRT(1-Inputs!$B$38)*_xlfn.NORM.S.INV(RAND())</f>
        <v>0.59536712862084851</v>
      </c>
      <c r="Y509" s="23">
        <f ca="1">SQRT(Inputs!$B$38)*C509+SQRT(1-Inputs!$B$38)*_xlfn.NORM.S.INV(RAND())</f>
        <v>0.11469468341336062</v>
      </c>
      <c r="Z509" s="23">
        <f ca="1">SQRT(Inputs!$B$38)*D509+SQRT(1-Inputs!$B$38)*_xlfn.NORM.S.INV(RAND())</f>
        <v>1.8460459353046512</v>
      </c>
      <c r="AA509" s="23">
        <f ca="1">SQRT(Inputs!$B$38)*E509+SQRT(1-Inputs!$B$38)*_xlfn.NORM.S.INV(RAND())</f>
        <v>-0.43178292532729068</v>
      </c>
      <c r="AB509" s="23">
        <f ca="1">SQRT(Inputs!$B$38)*F509+SQRT(1-Inputs!$B$38)*_xlfn.NORM.S.INV(RAND())</f>
        <v>-0.16932285995574287</v>
      </c>
      <c r="AC509" s="23">
        <f ca="1">SQRT(Inputs!$B$38)*G509+SQRT(1-Inputs!$B$38)*_xlfn.NORM.S.INV(RAND())</f>
        <v>1.1492112669216996</v>
      </c>
      <c r="AD509" s="23">
        <f ca="1">SQRT(Inputs!$B$38)*H509+SQRT(1-Inputs!$B$38)*_xlfn.NORM.S.INV(RAND())</f>
        <v>-0.11973314682102026</v>
      </c>
      <c r="AE509" s="23">
        <f ca="1">SQRT(Inputs!$B$38)*I509+SQRT(1-Inputs!$B$38)*_xlfn.NORM.S.INV(RAND())</f>
        <v>0.28524132664856122</v>
      </c>
      <c r="AF509" s="23">
        <f ca="1">SQRT(Inputs!$B$38)*J509+SQRT(1-Inputs!$B$38)*_xlfn.NORM.S.INV(RAND())</f>
        <v>0.94096583217076846</v>
      </c>
      <c r="AG509" s="23">
        <f ca="1">SQRT(Inputs!$B$38)*K509+SQRT(1-Inputs!$B$38)*_xlfn.NORM.S.INV(RAND())</f>
        <v>1.1973193422677659</v>
      </c>
      <c r="AH509" s="23">
        <f ca="1">SQRT(Inputs!$B$38)*L509+SQRT(1-Inputs!$B$38)*_xlfn.NORM.S.INV(RAND())</f>
        <v>0.16241493354268399</v>
      </c>
      <c r="AI509" s="23">
        <f ca="1">SQRT(Inputs!$B$38)*M509+SQRT(1-Inputs!$B$38)*_xlfn.NORM.S.INV(RAND())</f>
        <v>-3.0926681041698129E-2</v>
      </c>
      <c r="AJ509" s="23">
        <f ca="1">SQRT(Inputs!$B$38)*C509+SQRT(1-Inputs!$B$38)*_xlfn.NORM.S.INV(RAND())</f>
        <v>-0.71952737797235478</v>
      </c>
      <c r="AK509" s="23">
        <f ca="1">SQRT(Inputs!$B$38)*D509+SQRT(1-Inputs!$B$38)*_xlfn.NORM.S.INV(RAND())</f>
        <v>-1.8106890940476045E-2</v>
      </c>
      <c r="AL509" s="23">
        <f ca="1">SQRT(Inputs!$B$38)*E509+SQRT(1-Inputs!$B$38)*_xlfn.NORM.S.INV(RAND())</f>
        <v>0.26014255527410984</v>
      </c>
      <c r="AM509" s="23">
        <f ca="1">SQRT(Inputs!$B$38)*F509+SQRT(1-Inputs!$B$38)*_xlfn.NORM.S.INV(RAND())</f>
        <v>3.7908554429507524E-2</v>
      </c>
      <c r="AN509" s="23">
        <f ca="1">SQRT(Inputs!$B$38)*G509+SQRT(1-Inputs!$B$38)*_xlfn.NORM.S.INV(RAND())</f>
        <v>1.1609903550821064</v>
      </c>
      <c r="AO509" s="23">
        <f ca="1">SQRT(Inputs!$B$38)*H509+SQRT(1-Inputs!$B$38)*_xlfn.NORM.S.INV(RAND())</f>
        <v>1.1525670740563776</v>
      </c>
      <c r="AP509" s="23">
        <f ca="1">SQRT(Inputs!$B$38)*I509+SQRT(1-Inputs!$B$38)*_xlfn.NORM.S.INV(RAND())</f>
        <v>-0.69839253229868548</v>
      </c>
      <c r="AQ509" s="23">
        <f ca="1">SQRT(Inputs!$B$38)*J509+SQRT(1-Inputs!$B$38)*_xlfn.NORM.S.INV(RAND())</f>
        <v>1.224820266943524</v>
      </c>
      <c r="AR509" s="23">
        <f ca="1">SQRT(Inputs!$B$38)*K509+SQRT(1-Inputs!$B$38)*_xlfn.NORM.S.INV(RAND())</f>
        <v>0.37227584293545007</v>
      </c>
      <c r="AS509" s="23">
        <f ca="1">SQRT(Inputs!$B$38)*L509+SQRT(1-Inputs!$B$38)*_xlfn.NORM.S.INV(RAND())</f>
        <v>-5.0912762266827505E-2</v>
      </c>
      <c r="AT509" s="23">
        <f ca="1">SQRT(Inputs!$B$38)*M509+SQRT(1-Inputs!$B$38)*_xlfn.NORM.S.INV(RAND())</f>
        <v>8.2238649301694111E-2</v>
      </c>
      <c r="AU509" s="15">
        <f ca="1">Inputs!$B$6*EXP($B$8-0.5*C$5^2+C$5*N509)</f>
        <v>4868.0018069303078</v>
      </c>
      <c r="AV509" s="15">
        <f t="shared" ca="1" si="255"/>
        <v>6038.2294434530913</v>
      </c>
      <c r="AW509" s="15">
        <f t="shared" ca="1" si="256"/>
        <v>7716.0731457425882</v>
      </c>
      <c r="AX509" s="15">
        <f t="shared" ca="1" si="257"/>
        <v>9237.3606131003362</v>
      </c>
      <c r="AY509" s="15">
        <f t="shared" ca="1" si="258"/>
        <v>10449.773553967147</v>
      </c>
      <c r="AZ509" s="15">
        <f t="shared" ca="1" si="259"/>
        <v>12476.644910083931</v>
      </c>
      <c r="BA509" s="15">
        <f t="shared" ca="1" si="260"/>
        <v>15408.756212259621</v>
      </c>
      <c r="BB509" s="15">
        <f t="shared" ca="1" si="261"/>
        <v>16582.525894569993</v>
      </c>
      <c r="BC509" s="15">
        <f t="shared" ca="1" si="262"/>
        <v>21253.457116473273</v>
      </c>
      <c r="BD509" s="15">
        <f t="shared" ca="1" si="263"/>
        <v>28635.591195005571</v>
      </c>
      <c r="BE509" s="15">
        <f t="shared" ca="1" si="264"/>
        <v>37044.53704650353</v>
      </c>
      <c r="BF509" s="15">
        <f ca="1">Inputs!$B$13*EXP($B$9-0.5*C$6^2+C$6*Y509)</f>
        <v>14149.112598949217</v>
      </c>
      <c r="BG509" s="15">
        <f t="shared" ca="1" si="265"/>
        <v>24060.299439170485</v>
      </c>
      <c r="BH509" s="15">
        <f t="shared" ca="1" si="266"/>
        <v>27365.609517847595</v>
      </c>
      <c r="BI509" s="15">
        <f t="shared" ca="1" si="267"/>
        <v>32637.83118574716</v>
      </c>
      <c r="BJ509" s="15">
        <f t="shared" ca="1" si="268"/>
        <v>47220.563084726055</v>
      </c>
      <c r="BK509" s="15">
        <f t="shared" ca="1" si="269"/>
        <v>57017.244766016833</v>
      </c>
      <c r="BL509" s="15">
        <f t="shared" ca="1" si="270"/>
        <v>72676.22684975875</v>
      </c>
      <c r="BM509" s="15">
        <f t="shared" ca="1" si="271"/>
        <v>100412.29535790351</v>
      </c>
      <c r="BN509" s="15">
        <f t="shared" ca="1" si="272"/>
        <v>142548.0047914107</v>
      </c>
      <c r="BO509" s="15">
        <f t="shared" ca="1" si="273"/>
        <v>178733.2988693839</v>
      </c>
      <c r="BP509" s="15">
        <f t="shared" ca="1" si="274"/>
        <v>219217.74391372435</v>
      </c>
      <c r="BQ509" s="15">
        <f ca="1">Inputs!$B$20*EXP($B$10-0.5*C$7^2+C$7*AJ509)</f>
        <v>3323.337343556635</v>
      </c>
      <c r="BR509" s="15">
        <f t="shared" ca="1" si="275"/>
        <v>4483.4849465831776</v>
      </c>
      <c r="BS509" s="15">
        <f t="shared" ca="1" si="276"/>
        <v>6615.9382711162807</v>
      </c>
      <c r="BT509" s="15">
        <f t="shared" ca="1" si="277"/>
        <v>9213.1076212803873</v>
      </c>
      <c r="BU509" s="15">
        <f t="shared" ca="1" si="278"/>
        <v>16909.696745009569</v>
      </c>
      <c r="BV509" s="15">
        <f t="shared" ca="1" si="279"/>
        <v>30501.908477025459</v>
      </c>
      <c r="BW509" s="15">
        <f t="shared" ca="1" si="280"/>
        <v>36715.072114927854</v>
      </c>
      <c r="BX509" s="15">
        <f t="shared" ca="1" si="281"/>
        <v>65644.068345980981</v>
      </c>
      <c r="BY509" s="15">
        <f t="shared" ca="1" si="282"/>
        <v>98768.654464142994</v>
      </c>
      <c r="BZ509" s="15">
        <f t="shared" ca="1" si="283"/>
        <v>137295.20900925316</v>
      </c>
      <c r="CA509" s="15">
        <f t="shared" ca="1" si="284"/>
        <v>195697.19787588285</v>
      </c>
      <c r="CB509" s="15">
        <f ca="1">(AU509*DCF!C$10-DCF!C$5*MAX(AU509*DCF!C$10,0)-MAX(AU509-Inputs!$B$6,0)/Inputs!$B$10)*DCF!C$6</f>
        <v>1043.7462345702593</v>
      </c>
      <c r="CC509" s="15">
        <f ca="1">(AV509*DCF!D$10-DCF!D$5*MAX(AV509*DCF!D$10,0)-MAX(AV509-AU509,0)/Inputs!$B$10)*DCF!D$6</f>
        <v>1186.4481370468834</v>
      </c>
      <c r="CD509" s="15">
        <f ca="1">(AW509*DCF!E$10-DCF!E$5*MAX(AW509*DCF!E$10,0)-MAX(AW509-AV509,0)/Inputs!$B$10)*DCF!E$6</f>
        <v>1403.5985757274855</v>
      </c>
      <c r="CE509" s="15">
        <f ca="1">(AX509*DCF!F$10-DCF!F$5*MAX(AX509*DCF!F$10,0)-MAX(AX509-AW509,0)/Inputs!$B$10)*DCF!F$6</f>
        <v>1699.9588955957527</v>
      </c>
      <c r="CF509" s="15">
        <f ca="1">(AY509*DCF!G$10-DCF!G$5*MAX(AY509*DCF!G$10,0)-MAX(AY509-AX509,0)/Inputs!$B$10)*DCF!G$6</f>
        <v>1920.0230403356882</v>
      </c>
      <c r="CG509" s="15">
        <f ca="1">(AZ509*DCF!H$10-DCF!H$5*MAX(AZ509*DCF!H$10,0)-MAX(AZ509-AY509,0)/Inputs!$B$10)*DCF!H$6</f>
        <v>2062.4422128126125</v>
      </c>
      <c r="CH509" s="15">
        <f ca="1">(BA509*DCF!I$10-DCF!I$5*MAX(BA509*DCF!I$10,0)-MAX(BA509-AZ509,0)/Inputs!$B$10)*DCF!I$6</f>
        <v>2333.6486613891234</v>
      </c>
      <c r="CI509" s="15">
        <f ca="1">(BB509*DCF!J$10-DCF!J$5*MAX(BB509*DCF!J$10,0)-MAX(BB509-BA509,0)/Inputs!$B$10)*DCF!J$6</f>
        <v>2667.7344671645615</v>
      </c>
      <c r="CJ509" s="15">
        <f ca="1">(BC509*DCF!K$10-DCF!K$5*MAX(BC509*DCF!K$10,0)-MAX(BC509-BB509,0)/Inputs!$B$10)*DCF!K$6</f>
        <v>2767.6059968383206</v>
      </c>
      <c r="CK509" s="15">
        <f ca="1">(BD509*DCF!L$10-DCF!L$5*MAX(BD509*DCF!L$10,0)-MAX(BD509-BC509,0)/Inputs!$B$10)*DCF!L$6</f>
        <v>3364.1622221473008</v>
      </c>
      <c r="CL509" s="15">
        <f ca="1">(BE509*DCF!M$10-DCF!M$5*MAX(BE509*DCF!M$10,0)-MAX(BE509-BD509,0)/Inputs!$B$10)*DCF!M$6</f>
        <v>4222.9248822608952</v>
      </c>
      <c r="CM509" s="15">
        <f ca="1">(BF509*DCF!C$28-DCF!C$5*MAX(BF509*DCF!C$28,0)-MAX(BF509-Inputs!$B$13,0)/Inputs!$B$17)*DCF!C$6</f>
        <v>3680.3150804480074</v>
      </c>
      <c r="CN509" s="15">
        <f ca="1">(BG509*DCF!D$28-DCF!D$5*MAX(BG509*DCF!D$28,0)-MAX(BG509-BF509,0)/Inputs!$B$17)*DCF!D$6</f>
        <v>4971.8025298185239</v>
      </c>
      <c r="CO509" s="15">
        <f ca="1">(BH509*DCF!E$28-DCF!E$5*MAX(BH509*DCF!E$28,0)-MAX(BH509-BG509,0)/Inputs!$B$17)*DCF!E$6</f>
        <v>7098.9967799989345</v>
      </c>
      <c r="CP509" s="15">
        <f ca="1">(BI509*DCF!F$28-DCF!F$5*MAX(BI509*DCF!F$28,0)-MAX(BI509-BH509,0)/Inputs!$B$17)*DCF!F$6</f>
        <v>7900.4201698459656</v>
      </c>
      <c r="CQ509" s="15">
        <f ca="1">(BJ509*DCF!G$28-DCF!G$5*MAX(BJ509*DCF!G$28,0)-MAX(BJ509-BI509,0)/Inputs!$B$17)*DCF!G$6</f>
        <v>9799.0619081047462</v>
      </c>
      <c r="CR509" s="15">
        <f ca="1">(BK509*DCF!H$28-DCF!H$5*MAX(BK509*DCF!H$28,0)-MAX(BK509-BJ509,0)/Inputs!$B$17)*DCF!H$6</f>
        <v>12578.864282801114</v>
      </c>
      <c r="CS509" s="15">
        <f ca="1">(BL509*DCF!I$28-DCF!I$5*MAX(BL509*DCF!I$28,0)-MAX(BL509-BK509,0)/Inputs!$B$17)*DCF!I$6</f>
        <v>14842.49147854229</v>
      </c>
      <c r="CT509" s="15">
        <f ca="1">(BM509*DCF!J$28-DCF!J$5*MAX(BM509*DCF!J$28,0)-MAX(BM509-BL509,0)/Inputs!$B$17)*DCF!J$6</f>
        <v>18722.701621662243</v>
      </c>
      <c r="CU509" s="15">
        <f ca="1">(BN509*DCF!K$28-DCF!K$5*MAX(BN509*DCF!K$28,0)-MAX(BN509-BM509,0)/Inputs!$B$17)*DCF!K$6</f>
        <v>24942.685348960105</v>
      </c>
      <c r="CV509" s="15">
        <f ca="1">(BO509*DCF!L$28-DCF!L$5*MAX(BO509*DCF!L$28,0)-MAX(BO509-BN509,0)/Inputs!$B$17)*DCF!L$6</f>
        <v>31566.618350408458</v>
      </c>
      <c r="CW509" s="15">
        <f ca="1">(BP509*DCF!M$28-DCF!M$5*MAX(BP509*DCF!M$28,0)-MAX(BP509-BO509,0)/Inputs!$B$17)*DCF!M$6</f>
        <v>37014.183293524176</v>
      </c>
      <c r="CX509" s="15">
        <f ca="1">(BQ509*DCF!C$46-DCF!C$5*MAX(BQ509*DCF!C$46,0)-MAX(BQ509-Inputs!$B$20,0)/Inputs!$B$24)*DCF!C$6</f>
        <v>-824.02125419628283</v>
      </c>
      <c r="CY509" s="15">
        <f ca="1">(BR509*DCF!D$46-DCF!D$5*MAX(BR509*DCF!D$46,0)-MAX(BR509-BQ509,0)/Inputs!$B$24)*DCF!D$6</f>
        <v>-1260.251676273195</v>
      </c>
      <c r="CZ509" s="15">
        <f ca="1">(BS509*DCF!E$46-DCF!E$5*MAX(BS509*DCF!E$46,0)-MAX(BS509-BR509,0)/Inputs!$B$24)*DCF!E$6</f>
        <v>-1622.9006147917332</v>
      </c>
      <c r="DA509" s="15">
        <f ca="1">(BT509*DCF!F$46-DCF!F$5*MAX(BT509*DCF!F$46,0)-MAX(BT509-BS509,0)/Inputs!$B$24)*DCF!F$6</f>
        <v>-1616.6682098724186</v>
      </c>
      <c r="DB509" s="15">
        <f ca="1">(BU509*DCF!G$46-DCF!G$5*MAX(BU509*DCF!G$46,0)-MAX(BU509-BT509,0)/Inputs!$B$24)*DCF!G$6</f>
        <v>-3157.7893042098513</v>
      </c>
      <c r="DC509" s="15">
        <f ca="1">(BV509*DCF!H$46-DCF!H$5*MAX(BV509*DCF!H$46,0)-MAX(BV509-BU509,0)/Inputs!$B$24)*DCF!H$6</f>
        <v>-4223.696514860927</v>
      </c>
      <c r="DD509" s="15">
        <f ca="1">(BW509*DCF!I$46-DCF!I$5*MAX(BW509*DCF!I$46,0)-MAX(BW509-BV509,0)/Inputs!$B$24)*DCF!I$6</f>
        <v>-935.61010059225725</v>
      </c>
      <c r="DE509" s="15">
        <f ca="1">(BX509*DCF!J$46-DCF!J$5*MAX(BX509*DCF!J$46,0)-MAX(BX509-BW509,0)/Inputs!$B$24)*DCF!J$6</f>
        <v>-4917.9100814030262</v>
      </c>
      <c r="DF509" s="15">
        <f ca="1">(BY509*DCF!K$46-DCF!K$5*MAX(BY509*DCF!K$46,0)-MAX(BY509-BX509,0)/Inputs!$B$24)*DCF!K$6</f>
        <v>-2472.646373642101</v>
      </c>
      <c r="DG509" s="15">
        <f ca="1">(BZ509*DCF!L$46-DCF!L$5*MAX(BZ509*DCF!L$46,0)-MAX(BZ509-BY509,0)/Inputs!$B$24)*DCF!L$6</f>
        <v>771.89603475044225</v>
      </c>
      <c r="DH509" s="15">
        <f ca="1">(CA509*DCF!M$46-DCF!M$5*MAX(CA509*DCF!M$46,0)-MAX(CA509-BZ509,0)/Inputs!$B$24)*DCF!M$6</f>
        <v>3132.5943159015205</v>
      </c>
      <c r="DI509" s="15">
        <f ca="1">SUM(CB509:CL509)+BE509*DCF!M$10*(1+Inputs!$B$30)*(1-Inputs!$B$33)*(1-Inputs!$B$30/Inputs!$B$31)/(Inputs!$B$29-Inputs!$B$30)*DCF!M$6</f>
        <v>127767.72978959762</v>
      </c>
      <c r="DJ509" s="15">
        <f ca="1">SUM(CM509:CW509)+BP509*DCF!M$28*(1+Inputs!$B$30)*(1-Inputs!$B$33)*(1-Inputs!$B$30/Inputs!$B$31)/(Inputs!$B$29-Inputs!$B$30)*DCF!M$6</f>
        <v>986565.98106605397</v>
      </c>
      <c r="DK509" s="15">
        <f ca="1">SUM(CX509:DH509)+CA509*DCF!M$46*(1+Inputs!$B$30)*(1-Inputs!$B$33)*(1-Inputs!$B$30/Inputs!$B$31)/(Inputs!$B$29-Inputs!$B$30)*DCF!M$6</f>
        <v>285444.04595198767</v>
      </c>
      <c r="DM509" s="15">
        <f ca="1">DI509+DJ509+DK509+Inputs!$B$34+Inputs!$B$36-Inputs!$B$35</f>
        <v>1476628.7568076393</v>
      </c>
    </row>
    <row r="510" spans="1:117" x14ac:dyDescent="0.75">
      <c r="A510" s="11">
        <v>497</v>
      </c>
      <c r="C510" s="23">
        <f t="shared" ca="1" si="289"/>
        <v>-0.25577216788271923</v>
      </c>
      <c r="D510" s="23">
        <f t="shared" ca="1" si="289"/>
        <v>2.0454507239164021</v>
      </c>
      <c r="E510" s="23">
        <f t="shared" ca="1" si="289"/>
        <v>1.1250345981272929</v>
      </c>
      <c r="F510" s="23">
        <f t="shared" ca="1" si="289"/>
        <v>-2.7162603254755495E-2</v>
      </c>
      <c r="G510" s="23">
        <f t="shared" ca="1" si="289"/>
        <v>0.80181869967764785</v>
      </c>
      <c r="H510" s="23">
        <f t="shared" ca="1" si="289"/>
        <v>-0.23333645407347162</v>
      </c>
      <c r="I510" s="23">
        <f t="shared" ca="1" si="289"/>
        <v>-0.81861946912142147</v>
      </c>
      <c r="J510" s="23">
        <f t="shared" ca="1" si="289"/>
        <v>-1.2582085158629082</v>
      </c>
      <c r="K510" s="23">
        <f t="shared" ca="1" si="289"/>
        <v>-0.59851202096696332</v>
      </c>
      <c r="L510" s="23">
        <f t="shared" ca="1" si="289"/>
        <v>-0.49007666610374895</v>
      </c>
      <c r="M510" s="23">
        <f t="shared" ca="1" si="289"/>
        <v>5.4334041200086655E-3</v>
      </c>
      <c r="N510" s="23">
        <f ca="1">SQRT(Inputs!$B$38)*C510+SQRT(1-Inputs!$B$38)*_xlfn.NORM.S.INV(RAND())</f>
        <v>0.94053207338100997</v>
      </c>
      <c r="O510" s="23">
        <f ca="1">SQRT(Inputs!$B$38)*D510+SQRT(1-Inputs!$B$38)*_xlfn.NORM.S.INV(RAND())</f>
        <v>0.65862882058482874</v>
      </c>
      <c r="P510" s="23">
        <f ca="1">SQRT(Inputs!$B$38)*E510+SQRT(1-Inputs!$B$38)*_xlfn.NORM.S.INV(RAND())</f>
        <v>0.14395983009222646</v>
      </c>
      <c r="Q510" s="23">
        <f ca="1">SQRT(Inputs!$B$38)*F510+SQRT(1-Inputs!$B$38)*_xlfn.NORM.S.INV(RAND())</f>
        <v>-0.21662742704991875</v>
      </c>
      <c r="R510" s="23">
        <f ca="1">SQRT(Inputs!$B$38)*G510+SQRT(1-Inputs!$B$38)*_xlfn.NORM.S.INV(RAND())</f>
        <v>0.66281510190803894</v>
      </c>
      <c r="S510" s="23">
        <f ca="1">SQRT(Inputs!$B$38)*H510+SQRT(1-Inputs!$B$38)*_xlfn.NORM.S.INV(RAND())</f>
        <v>-0.75555294808777473</v>
      </c>
      <c r="T510" s="23">
        <f ca="1">SQRT(Inputs!$B$38)*I510+SQRT(1-Inputs!$B$38)*_xlfn.NORM.S.INV(RAND())</f>
        <v>-1.5687816543500162</v>
      </c>
      <c r="U510" s="23">
        <f ca="1">SQRT(Inputs!$B$38)*J510+SQRT(1-Inputs!$B$38)*_xlfn.NORM.S.INV(RAND())</f>
        <v>-0.51998090720391099</v>
      </c>
      <c r="V510" s="23">
        <f ca="1">SQRT(Inputs!$B$38)*K510+SQRT(1-Inputs!$B$38)*_xlfn.NORM.S.INV(RAND())</f>
        <v>-0.75120182265182445</v>
      </c>
      <c r="W510" s="23">
        <f ca="1">SQRT(Inputs!$B$38)*L510+SQRT(1-Inputs!$B$38)*_xlfn.NORM.S.INV(RAND())</f>
        <v>0.43502378628848243</v>
      </c>
      <c r="X510" s="23">
        <f ca="1">SQRT(Inputs!$B$38)*M510+SQRT(1-Inputs!$B$38)*_xlfn.NORM.S.INV(RAND())</f>
        <v>9.6686555294665355E-2</v>
      </c>
      <c r="Y510" s="23">
        <f ca="1">SQRT(Inputs!$B$38)*C510+SQRT(1-Inputs!$B$38)*_xlfn.NORM.S.INV(RAND())</f>
        <v>-1.0314598886202391</v>
      </c>
      <c r="Z510" s="23">
        <f ca="1">SQRT(Inputs!$B$38)*D510+SQRT(1-Inputs!$B$38)*_xlfn.NORM.S.INV(RAND())</f>
        <v>1.5535833832753481</v>
      </c>
      <c r="AA510" s="23">
        <f ca="1">SQRT(Inputs!$B$38)*E510+SQRT(1-Inputs!$B$38)*_xlfn.NORM.S.INV(RAND())</f>
        <v>0.58812766090098767</v>
      </c>
      <c r="AB510" s="23">
        <f ca="1">SQRT(Inputs!$B$38)*F510+SQRT(1-Inputs!$B$38)*_xlfn.NORM.S.INV(RAND())</f>
        <v>0.21312200605627285</v>
      </c>
      <c r="AC510" s="23">
        <f ca="1">SQRT(Inputs!$B$38)*G510+SQRT(1-Inputs!$B$38)*_xlfn.NORM.S.INV(RAND())</f>
        <v>0.4100761554907863</v>
      </c>
      <c r="AD510" s="23">
        <f ca="1">SQRT(Inputs!$B$38)*H510+SQRT(1-Inputs!$B$38)*_xlfn.NORM.S.INV(RAND())</f>
        <v>-1.3394827426261022</v>
      </c>
      <c r="AE510" s="23">
        <f ca="1">SQRT(Inputs!$B$38)*I510+SQRT(1-Inputs!$B$38)*_xlfn.NORM.S.INV(RAND())</f>
        <v>1.7161668970848685</v>
      </c>
      <c r="AF510" s="23">
        <f ca="1">SQRT(Inputs!$B$38)*J510+SQRT(1-Inputs!$B$38)*_xlfn.NORM.S.INV(RAND())</f>
        <v>-0.48931735696519152</v>
      </c>
      <c r="AG510" s="23">
        <f ca="1">SQRT(Inputs!$B$38)*K510+SQRT(1-Inputs!$B$38)*_xlfn.NORM.S.INV(RAND())</f>
        <v>0.34541050641260684</v>
      </c>
      <c r="AH510" s="23">
        <f ca="1">SQRT(Inputs!$B$38)*L510+SQRT(1-Inputs!$B$38)*_xlfn.NORM.S.INV(RAND())</f>
        <v>-0.15115962999236524</v>
      </c>
      <c r="AI510" s="23">
        <f ca="1">SQRT(Inputs!$B$38)*M510+SQRT(1-Inputs!$B$38)*_xlfn.NORM.S.INV(RAND())</f>
        <v>-6.7862686799137428E-2</v>
      </c>
      <c r="AJ510" s="23">
        <f ca="1">SQRT(Inputs!$B$38)*C510+SQRT(1-Inputs!$B$38)*_xlfn.NORM.S.INV(RAND())</f>
        <v>-1.013451108866984</v>
      </c>
      <c r="AK510" s="23">
        <f ca="1">SQRT(Inputs!$B$38)*D510+SQRT(1-Inputs!$B$38)*_xlfn.NORM.S.INV(RAND())</f>
        <v>1.111210216639178</v>
      </c>
      <c r="AL510" s="23">
        <f ca="1">SQRT(Inputs!$B$38)*E510+SQRT(1-Inputs!$B$38)*_xlfn.NORM.S.INV(RAND())</f>
        <v>9.9746965694053058E-3</v>
      </c>
      <c r="AM510" s="23">
        <f ca="1">SQRT(Inputs!$B$38)*F510+SQRT(1-Inputs!$B$38)*_xlfn.NORM.S.INV(RAND())</f>
        <v>0.45169774166976717</v>
      </c>
      <c r="AN510" s="23">
        <f ca="1">SQRT(Inputs!$B$38)*G510+SQRT(1-Inputs!$B$38)*_xlfn.NORM.S.INV(RAND())</f>
        <v>0.17155940334959452</v>
      </c>
      <c r="AO510" s="23">
        <f ca="1">SQRT(Inputs!$B$38)*H510+SQRT(1-Inputs!$B$38)*_xlfn.NORM.S.INV(RAND())</f>
        <v>0.68145119842759472</v>
      </c>
      <c r="AP510" s="23">
        <f ca="1">SQRT(Inputs!$B$38)*I510+SQRT(1-Inputs!$B$38)*_xlfn.NORM.S.INV(RAND())</f>
        <v>-0.62501571696458114</v>
      </c>
      <c r="AQ510" s="23">
        <f ca="1">SQRT(Inputs!$B$38)*J510+SQRT(1-Inputs!$B$38)*_xlfn.NORM.S.INV(RAND())</f>
        <v>-1.9430548028726098</v>
      </c>
      <c r="AR510" s="23">
        <f ca="1">SQRT(Inputs!$B$38)*K510+SQRT(1-Inputs!$B$38)*_xlfn.NORM.S.INV(RAND())</f>
        <v>-0.71684746093124851</v>
      </c>
      <c r="AS510" s="23">
        <f ca="1">SQRT(Inputs!$B$38)*L510+SQRT(1-Inputs!$B$38)*_xlfn.NORM.S.INV(RAND())</f>
        <v>0.71753799191803824</v>
      </c>
      <c r="AT510" s="23">
        <f ca="1">SQRT(Inputs!$B$38)*M510+SQRT(1-Inputs!$B$38)*_xlfn.NORM.S.INV(RAND())</f>
        <v>-0.29214398445134898</v>
      </c>
      <c r="AU510" s="15">
        <f ca="1">Inputs!$B$6*EXP($B$8-0.5*C$5^2+C$5*N510)</f>
        <v>5778.2678413861286</v>
      </c>
      <c r="AV510" s="15">
        <f t="shared" ca="1" si="255"/>
        <v>7748.7098148734112</v>
      </c>
      <c r="AW510" s="15">
        <f t="shared" ca="1" si="256"/>
        <v>9633.4310145670497</v>
      </c>
      <c r="AX510" s="15">
        <f t="shared" ca="1" si="257"/>
        <v>11447.410270600238</v>
      </c>
      <c r="AY510" s="15">
        <f t="shared" ca="1" si="258"/>
        <v>15115.862896874112</v>
      </c>
      <c r="AZ510" s="15">
        <f t="shared" ca="1" si="259"/>
        <v>17011.211142402815</v>
      </c>
      <c r="BA510" s="15">
        <f t="shared" ca="1" si="260"/>
        <v>17665.253922720553</v>
      </c>
      <c r="BB510" s="15">
        <f t="shared" ca="1" si="261"/>
        <v>20529.770514551852</v>
      </c>
      <c r="BC510" s="15">
        <f t="shared" ca="1" si="262"/>
        <v>23385.021295800034</v>
      </c>
      <c r="BD510" s="15">
        <f t="shared" ca="1" si="263"/>
        <v>29838.59942514537</v>
      </c>
      <c r="BE510" s="15">
        <f t="shared" ca="1" si="264"/>
        <v>36886.784939149737</v>
      </c>
      <c r="BF510" s="15">
        <f ca="1">Inputs!$B$13*EXP($B$9-0.5*C$6^2+C$6*Y510)</f>
        <v>11273.213349102989</v>
      </c>
      <c r="BG510" s="15">
        <f t="shared" ca="1" si="265"/>
        <v>18184.49272327586</v>
      </c>
      <c r="BH510" s="15">
        <f t="shared" ca="1" si="266"/>
        <v>24494.603770438429</v>
      </c>
      <c r="BI510" s="15">
        <f t="shared" ca="1" si="267"/>
        <v>30985.009892408747</v>
      </c>
      <c r="BJ510" s="15">
        <f t="shared" ca="1" si="268"/>
        <v>40298.646631651929</v>
      </c>
      <c r="BK510" s="15">
        <f t="shared" ca="1" si="269"/>
        <v>41214.1419972035</v>
      </c>
      <c r="BL510" s="15">
        <f t="shared" ca="1" si="270"/>
        <v>63236.268220436148</v>
      </c>
      <c r="BM510" s="15">
        <f t="shared" ca="1" si="271"/>
        <v>73146.751247372245</v>
      </c>
      <c r="BN510" s="15">
        <f t="shared" ca="1" si="272"/>
        <v>93763.216967848624</v>
      </c>
      <c r="BO510" s="15">
        <f t="shared" ca="1" si="273"/>
        <v>113356.59760574221</v>
      </c>
      <c r="BP510" s="15">
        <f t="shared" ca="1" si="274"/>
        <v>138452.12820648032</v>
      </c>
      <c r="BQ510" s="15">
        <f ca="1">Inputs!$B$20*EXP($B$10-0.5*C$7^2+C$7*AJ510)</f>
        <v>2994.3280315507486</v>
      </c>
      <c r="BR510" s="15">
        <f t="shared" ca="1" si="275"/>
        <v>5782.2883630354818</v>
      </c>
      <c r="BS510" s="15">
        <f t="shared" ca="1" si="276"/>
        <v>7940.9393290912094</v>
      </c>
      <c r="BT510" s="15">
        <f t="shared" ca="1" si="277"/>
        <v>12326.203972558445</v>
      </c>
      <c r="BU510" s="15">
        <f t="shared" ca="1" si="278"/>
        <v>17806.702816832625</v>
      </c>
      <c r="BV510" s="15">
        <f t="shared" ca="1" si="279"/>
        <v>28885.370315473043</v>
      </c>
      <c r="BW510" s="15">
        <f t="shared" ca="1" si="280"/>
        <v>35313.435379224618</v>
      </c>
      <c r="BX510" s="15">
        <f t="shared" ca="1" si="281"/>
        <v>33456.510087365808</v>
      </c>
      <c r="BY510" s="15">
        <f t="shared" ca="1" si="282"/>
        <v>40870.283068239252</v>
      </c>
      <c r="BZ510" s="15">
        <f t="shared" ca="1" si="283"/>
        <v>65432.795158247252</v>
      </c>
      <c r="CA510" s="15">
        <f t="shared" ca="1" si="284"/>
        <v>87263.356822779082</v>
      </c>
      <c r="CB510" s="15">
        <f ca="1">(AU510*DCF!C$10-DCF!C$5*MAX(AU510*DCF!C$10,0)-MAX(AU510-Inputs!$B$6,0)/Inputs!$B$10)*DCF!C$6</f>
        <v>1037.2558754980221</v>
      </c>
      <c r="CC510" s="15">
        <f ca="1">(AV510*DCF!D$10-DCF!D$5*MAX(AV510*DCF!D$10,0)-MAX(AV510-AU510,0)/Inputs!$B$10)*DCF!D$6</f>
        <v>1408.2548164846328</v>
      </c>
      <c r="CD510" s="15">
        <f ca="1">(AW510*DCF!E$10-DCF!E$5*MAX(AW510*DCF!E$10,0)-MAX(AW510-AV510,0)/Inputs!$B$10)*DCF!E$6</f>
        <v>1799.6886063109916</v>
      </c>
      <c r="CE510" s="15">
        <f ca="1">(AX510*DCF!F$10-DCF!F$5*MAX(AX510*DCF!F$10,0)-MAX(AX510-AW510,0)/Inputs!$B$10)*DCF!F$6</f>
        <v>2121.5073091660524</v>
      </c>
      <c r="CF510" s="15">
        <f ca="1">(AY510*DCF!G$10-DCF!G$5*MAX(AY510*DCF!G$10,0)-MAX(AY510-AX510,0)/Inputs!$B$10)*DCF!G$6</f>
        <v>2409.3301102679266</v>
      </c>
      <c r="CG510" s="15">
        <f ca="1">(AZ510*DCF!H$10-DCF!H$5*MAX(AZ510*DCF!H$10,0)-MAX(AZ510-AY510,0)/Inputs!$B$10)*DCF!H$6</f>
        <v>2966.1857855282346</v>
      </c>
      <c r="CH510" s="15">
        <f ca="1">(BA510*DCF!I$10-DCF!I$5*MAX(BA510*DCF!I$10,0)-MAX(BA510-AZ510,0)/Inputs!$B$10)*DCF!I$6</f>
        <v>3119.5115296909321</v>
      </c>
      <c r="CI510" s="15">
        <f ca="1">(BB510*DCF!J$10-DCF!J$5*MAX(BB510*DCF!J$10,0)-MAX(BB510-BA510,0)/Inputs!$B$10)*DCF!J$6</f>
        <v>3088.8859699760478</v>
      </c>
      <c r="CJ510" s="15">
        <f ca="1">(BC510*DCF!K$10-DCF!K$5*MAX(BC510*DCF!K$10,0)-MAX(BC510-BB510,0)/Inputs!$B$10)*DCF!K$6</f>
        <v>3364.9212185502083</v>
      </c>
      <c r="CK510" s="15">
        <f ca="1">(BD510*DCF!L$10-DCF!L$5*MAX(BD510*DCF!L$10,0)-MAX(BD510-BC510,0)/Inputs!$B$10)*DCF!L$6</f>
        <v>3665.6760584794442</v>
      </c>
      <c r="CL510" s="15">
        <f ca="1">(BE510*DCF!M$10-DCF!M$5*MAX(BE510*DCF!M$10,0)-MAX(BE510-BD510,0)/Inputs!$B$10)*DCF!M$6</f>
        <v>4363.2213814516062</v>
      </c>
      <c r="CM510" s="15">
        <f ca="1">(BF510*DCF!C$28-DCF!C$5*MAX(BF510*DCF!C$28,0)-MAX(BF510-Inputs!$B$13,0)/Inputs!$B$17)*DCF!C$6</f>
        <v>3440.5107829701824</v>
      </c>
      <c r="CN510" s="15">
        <f ca="1">(BG510*DCF!D$28-DCF!D$5*MAX(BG510*DCF!D$28,0)-MAX(BG510-BF510,0)/Inputs!$B$17)*DCF!D$6</f>
        <v>3881.2597406306591</v>
      </c>
      <c r="CO510" s="15">
        <f ca="1">(BH510*DCF!E$28-DCF!E$5*MAX(BH510*DCF!E$28,0)-MAX(BH510-BG510,0)/Inputs!$B$17)*DCF!E$6</f>
        <v>5693.671919473848</v>
      </c>
      <c r="CP510" s="15">
        <f ca="1">(BI510*DCF!F$28-DCF!F$5*MAX(BI510*DCF!F$28,0)-MAX(BI510-BH510,0)/Inputs!$B$17)*DCF!F$6</f>
        <v>7229.9329907052843</v>
      </c>
      <c r="CQ510" s="15">
        <f ca="1">(BJ510*DCF!G$28-DCF!G$5*MAX(BJ510*DCF!G$28,0)-MAX(BJ510-BI510,0)/Inputs!$B$17)*DCF!G$6</f>
        <v>8889.3279214889662</v>
      </c>
      <c r="CR510" s="15">
        <f ca="1">(BK510*DCF!H$28-DCF!H$5*MAX(BK510*DCF!H$28,0)-MAX(BK510-BJ510,0)/Inputs!$B$17)*DCF!H$6</f>
        <v>10050.469732578516</v>
      </c>
      <c r="CS510" s="15">
        <f ca="1">(BL510*DCF!I$28-DCF!I$5*MAX(BL510*DCF!I$28,0)-MAX(BL510-BK510,0)/Inputs!$B$17)*DCF!I$6</f>
        <v>11709.35027640117</v>
      </c>
      <c r="CT510" s="15">
        <f ca="1">(BM510*DCF!J$28-DCF!J$5*MAX(BM510*DCF!J$28,0)-MAX(BM510-BL510,0)/Inputs!$B$17)*DCF!J$6</f>
        <v>15003.748817513067</v>
      </c>
      <c r="CU510" s="15">
        <f ca="1">(BN510*DCF!K$28-DCF!K$5*MAX(BN510*DCF!K$28,0)-MAX(BN510-BM510,0)/Inputs!$B$17)*DCF!K$6</f>
        <v>17275.976854959219</v>
      </c>
      <c r="CV510" s="15">
        <f ca="1">(BO510*DCF!L$28-DCF!L$5*MAX(BO510*DCF!L$28,0)-MAX(BO510-BN510,0)/Inputs!$B$17)*DCF!L$6</f>
        <v>20399.996872139342</v>
      </c>
      <c r="CW510" s="15">
        <f ca="1">(BP510*DCF!M$28-DCF!M$5*MAX(BP510*DCF!M$28,0)-MAX(BP510-BO510,0)/Inputs!$B$17)*DCF!M$6</f>
        <v>23426.659933808765</v>
      </c>
      <c r="CX510" s="15">
        <f ca="1">(BQ510*DCF!C$46-DCF!C$5*MAX(BQ510*DCF!C$46,0)-MAX(BQ510-Inputs!$B$20,0)/Inputs!$B$24)*DCF!C$6</f>
        <v>-691.53072322188189</v>
      </c>
      <c r="CY510" s="15">
        <f ca="1">(BR510*DCF!D$46-DCF!D$5*MAX(BR510*DCF!D$46,0)-MAX(BR510-BQ510,0)/Inputs!$B$24)*DCF!D$6</f>
        <v>-2176.5013101350701</v>
      </c>
      <c r="CZ510" s="15">
        <f ca="1">(BS510*DCF!E$46-DCF!E$5*MAX(BS510*DCF!E$46,0)-MAX(BS510-BR510,0)/Inputs!$B$24)*DCF!E$6</f>
        <v>-1789.9106859757499</v>
      </c>
      <c r="DA510" s="15">
        <f ca="1">(BT510*DCF!F$46-DCF!F$5*MAX(BT510*DCF!F$46,0)-MAX(BT510-BS510,0)/Inputs!$B$24)*DCF!F$6</f>
        <v>-2494.4855909649127</v>
      </c>
      <c r="DB510" s="15">
        <f ca="1">(BU510*DCF!G$46-DCF!G$5*MAX(BU510*DCF!G$46,0)-MAX(BU510-BT510,0)/Inputs!$B$24)*DCF!G$6</f>
        <v>-2442.5138307874158</v>
      </c>
      <c r="DC510" s="15">
        <f ca="1">(BV510*DCF!H$46-DCF!H$5*MAX(BV510*DCF!H$46,0)-MAX(BV510-BU510,0)/Inputs!$B$24)*DCF!H$6</f>
        <v>-3442.628045080533</v>
      </c>
      <c r="DD510" s="15">
        <f ca="1">(BW510*DCF!I$46-DCF!I$5*MAX(BW510*DCF!I$46,0)-MAX(BW510-BV510,0)/Inputs!$B$24)*DCF!I$6</f>
        <v>-1029.6713300213262</v>
      </c>
      <c r="DE510" s="15">
        <f ca="1">(BX510*DCF!J$46-DCF!J$5*MAX(BX510*DCF!J$46,0)-MAX(BX510-BW510,0)/Inputs!$B$24)*DCF!J$6</f>
        <v>1403.408052675974</v>
      </c>
      <c r="DF510" s="15">
        <f ca="1">(BY510*DCF!K$46-DCF!K$5*MAX(BY510*DCF!K$46,0)-MAX(BY510-BX510,0)/Inputs!$B$24)*DCF!K$6</f>
        <v>518.46993239750589</v>
      </c>
      <c r="DG510" s="15">
        <f ca="1">(BZ510*DCF!L$46-DCF!L$5*MAX(BZ510*DCF!L$46,0)-MAX(BZ510-BY510,0)/Inputs!$B$24)*DCF!L$6</f>
        <v>-1035.5114197576395</v>
      </c>
      <c r="DH510" s="15">
        <f ca="1">(CA510*DCF!M$46-DCF!M$5*MAX(CA510*DCF!M$46,0)-MAX(CA510-BZ510,0)/Inputs!$B$24)*DCF!M$6</f>
        <v>2277.2903853905932</v>
      </c>
      <c r="DI510" s="15">
        <f ca="1">SUM(CB510:CL510)+BE510*DCF!M$10*(1+Inputs!$B$30)*(1-Inputs!$B$33)*(1-Inputs!$B$30/Inputs!$B$31)/(Inputs!$B$29-Inputs!$B$30)*DCF!M$6</f>
        <v>132000.84892429155</v>
      </c>
      <c r="DJ510" s="15">
        <f ca="1">SUM(CM510:CW510)+BP510*DCF!M$28*(1+Inputs!$B$30)*(1-Inputs!$B$33)*(1-Inputs!$B$30/Inputs!$B$31)/(Inputs!$B$29-Inputs!$B$30)*DCF!M$6</f>
        <v>640753.04402732616</v>
      </c>
      <c r="DK510" s="15">
        <f ca="1">SUM(CX510:DH510)+CA510*DCF!M$46*(1+Inputs!$B$30)*(1-Inputs!$B$33)*(1-Inputs!$B$30/Inputs!$B$31)/(Inputs!$B$29-Inputs!$B$30)*DCF!M$6</f>
        <v>124015.90208797889</v>
      </c>
      <c r="DM510" s="15">
        <f ca="1">DI510+DJ510+DK510+Inputs!$B$34+Inputs!$B$36-Inputs!$B$35</f>
        <v>973620.79503959662</v>
      </c>
    </row>
    <row r="511" spans="1:117" x14ac:dyDescent="0.75">
      <c r="A511" s="11">
        <v>498</v>
      </c>
      <c r="C511" s="23">
        <f t="shared" ca="1" si="289"/>
        <v>2.3550230358815205E-2</v>
      </c>
      <c r="D511" s="23">
        <f t="shared" ca="1" si="289"/>
        <v>-0.37213930110852689</v>
      </c>
      <c r="E511" s="23">
        <f t="shared" ca="1" si="289"/>
        <v>-0.1990084144733508</v>
      </c>
      <c r="F511" s="23">
        <f t="shared" ca="1" si="289"/>
        <v>-0.29955623915835566</v>
      </c>
      <c r="G511" s="23">
        <f t="shared" ca="1" si="289"/>
        <v>-0.8453165586528496</v>
      </c>
      <c r="H511" s="23">
        <f t="shared" ca="1" si="289"/>
        <v>-0.70037444711812136</v>
      </c>
      <c r="I511" s="23">
        <f t="shared" ca="1" si="289"/>
        <v>2.0811868500553712</v>
      </c>
      <c r="J511" s="23">
        <f t="shared" ca="1" si="289"/>
        <v>-0.14941210549002484</v>
      </c>
      <c r="K511" s="23">
        <f t="shared" ca="1" si="289"/>
        <v>0.850988103743619</v>
      </c>
      <c r="L511" s="23">
        <f t="shared" ca="1" si="289"/>
        <v>1.3055942661005013</v>
      </c>
      <c r="M511" s="23">
        <f t="shared" ca="1" si="289"/>
        <v>1.5412479203421217</v>
      </c>
      <c r="N511" s="23">
        <f ca="1">SQRT(Inputs!$B$38)*C511+SQRT(1-Inputs!$B$38)*_xlfn.NORM.S.INV(RAND())</f>
        <v>-1.0933737470860476</v>
      </c>
      <c r="O511" s="23">
        <f ca="1">SQRT(Inputs!$B$38)*D511+SQRT(1-Inputs!$B$38)*_xlfn.NORM.S.INV(RAND())</f>
        <v>0.1067097496941036</v>
      </c>
      <c r="P511" s="23">
        <f ca="1">SQRT(Inputs!$B$38)*E511+SQRT(1-Inputs!$B$38)*_xlfn.NORM.S.INV(RAND())</f>
        <v>0.60156524401216638</v>
      </c>
      <c r="Q511" s="23">
        <f ca="1">SQRT(Inputs!$B$38)*F511+SQRT(1-Inputs!$B$38)*_xlfn.NORM.S.INV(RAND())</f>
        <v>-0.34188191494357134</v>
      </c>
      <c r="R511" s="23">
        <f ca="1">SQRT(Inputs!$B$38)*G511+SQRT(1-Inputs!$B$38)*_xlfn.NORM.S.INV(RAND())</f>
        <v>-1.356748954317577</v>
      </c>
      <c r="S511" s="23">
        <f ca="1">SQRT(Inputs!$B$38)*H511+SQRT(1-Inputs!$B$38)*_xlfn.NORM.S.INV(RAND())</f>
        <v>0.53537525497260674</v>
      </c>
      <c r="T511" s="23">
        <f ca="1">SQRT(Inputs!$B$38)*I511+SQRT(1-Inputs!$B$38)*_xlfn.NORM.S.INV(RAND())</f>
        <v>-1.0955676275197861</v>
      </c>
      <c r="U511" s="23">
        <f ca="1">SQRT(Inputs!$B$38)*J511+SQRT(1-Inputs!$B$38)*_xlfn.NORM.S.INV(RAND())</f>
        <v>0.80536828353736822</v>
      </c>
      <c r="V511" s="23">
        <f ca="1">SQRT(Inputs!$B$38)*K511+SQRT(1-Inputs!$B$38)*_xlfn.NORM.S.INV(RAND())</f>
        <v>1.2385988644860189</v>
      </c>
      <c r="W511" s="23">
        <f ca="1">SQRT(Inputs!$B$38)*L511+SQRT(1-Inputs!$B$38)*_xlfn.NORM.S.INV(RAND())</f>
        <v>1.6948621458250679</v>
      </c>
      <c r="X511" s="23">
        <f ca="1">SQRT(Inputs!$B$38)*M511+SQRT(1-Inputs!$B$38)*_xlfn.NORM.S.INV(RAND())</f>
        <v>0.57274292779894198</v>
      </c>
      <c r="Y511" s="23">
        <f ca="1">SQRT(Inputs!$B$38)*C511+SQRT(1-Inputs!$B$38)*_xlfn.NORM.S.INV(RAND())</f>
        <v>0.29584627406676056</v>
      </c>
      <c r="Z511" s="23">
        <f ca="1">SQRT(Inputs!$B$38)*D511+SQRT(1-Inputs!$B$38)*_xlfn.NORM.S.INV(RAND())</f>
        <v>-0.3266943278190606</v>
      </c>
      <c r="AA511" s="23">
        <f ca="1">SQRT(Inputs!$B$38)*E511+SQRT(1-Inputs!$B$38)*_xlfn.NORM.S.INV(RAND())</f>
        <v>1.5817597321959407</v>
      </c>
      <c r="AB511" s="23">
        <f ca="1">SQRT(Inputs!$B$38)*F511+SQRT(1-Inputs!$B$38)*_xlfn.NORM.S.INV(RAND())</f>
        <v>-0.41980976290782601</v>
      </c>
      <c r="AC511" s="23">
        <f ca="1">SQRT(Inputs!$B$38)*G511+SQRT(1-Inputs!$B$38)*_xlfn.NORM.S.INV(RAND())</f>
        <v>-0.63902366576717351</v>
      </c>
      <c r="AD511" s="23">
        <f ca="1">SQRT(Inputs!$B$38)*H511+SQRT(1-Inputs!$B$38)*_xlfn.NORM.S.INV(RAND())</f>
        <v>1.7347282225345007</v>
      </c>
      <c r="AE511" s="23">
        <f ca="1">SQRT(Inputs!$B$38)*I511+SQRT(1-Inputs!$B$38)*_xlfn.NORM.S.INV(RAND())</f>
        <v>1.4425261125149975</v>
      </c>
      <c r="AF511" s="23">
        <f ca="1">SQRT(Inputs!$B$38)*J511+SQRT(1-Inputs!$B$38)*_xlfn.NORM.S.INV(RAND())</f>
        <v>2.2985157292528258E-2</v>
      </c>
      <c r="AG511" s="23">
        <f ca="1">SQRT(Inputs!$B$38)*K511+SQRT(1-Inputs!$B$38)*_xlfn.NORM.S.INV(RAND())</f>
        <v>1.0683413507437955</v>
      </c>
      <c r="AH511" s="23">
        <f ca="1">SQRT(Inputs!$B$38)*L511+SQRT(1-Inputs!$B$38)*_xlfn.NORM.S.INV(RAND())</f>
        <v>0.78708705024805026</v>
      </c>
      <c r="AI511" s="23">
        <f ca="1">SQRT(Inputs!$B$38)*M511+SQRT(1-Inputs!$B$38)*_xlfn.NORM.S.INV(RAND())</f>
        <v>-0.44972695297270604</v>
      </c>
      <c r="AJ511" s="23">
        <f ca="1">SQRT(Inputs!$B$38)*C511+SQRT(1-Inputs!$B$38)*_xlfn.NORM.S.INV(RAND())</f>
        <v>0.23218455764451604</v>
      </c>
      <c r="AK511" s="23">
        <f ca="1">SQRT(Inputs!$B$38)*D511+SQRT(1-Inputs!$B$38)*_xlfn.NORM.S.INV(RAND())</f>
        <v>-1.2315269020012203</v>
      </c>
      <c r="AL511" s="23">
        <f ca="1">SQRT(Inputs!$B$38)*E511+SQRT(1-Inputs!$B$38)*_xlfn.NORM.S.INV(RAND())</f>
        <v>9.2691623695331543E-2</v>
      </c>
      <c r="AM511" s="23">
        <f ca="1">SQRT(Inputs!$B$38)*F511+SQRT(1-Inputs!$B$38)*_xlfn.NORM.S.INV(RAND())</f>
        <v>-0.60463949385129534</v>
      </c>
      <c r="AN511" s="23">
        <f ca="1">SQRT(Inputs!$B$38)*G511+SQRT(1-Inputs!$B$38)*_xlfn.NORM.S.INV(RAND())</f>
        <v>-1.0151882415757765</v>
      </c>
      <c r="AO511" s="23">
        <f ca="1">SQRT(Inputs!$B$38)*H511+SQRT(1-Inputs!$B$38)*_xlfn.NORM.S.INV(RAND())</f>
        <v>0.21632368446254785</v>
      </c>
      <c r="AP511" s="23">
        <f ca="1">SQRT(Inputs!$B$38)*I511+SQRT(1-Inputs!$B$38)*_xlfn.NORM.S.INV(RAND())</f>
        <v>0.53099302971941476</v>
      </c>
      <c r="AQ511" s="23">
        <f ca="1">SQRT(Inputs!$B$38)*J511+SQRT(1-Inputs!$B$38)*_xlfn.NORM.S.INV(RAND())</f>
        <v>-0.28930623509195658</v>
      </c>
      <c r="AR511" s="23">
        <f ca="1">SQRT(Inputs!$B$38)*K511+SQRT(1-Inputs!$B$38)*_xlfn.NORM.S.INV(RAND())</f>
        <v>2.453639720893902E-2</v>
      </c>
      <c r="AS511" s="23">
        <f ca="1">SQRT(Inputs!$B$38)*L511+SQRT(1-Inputs!$B$38)*_xlfn.NORM.S.INV(RAND())</f>
        <v>1.3938367989483595</v>
      </c>
      <c r="AT511" s="23">
        <f ca="1">SQRT(Inputs!$B$38)*M511+SQRT(1-Inputs!$B$38)*_xlfn.NORM.S.INV(RAND())</f>
        <v>0.57578365266597542</v>
      </c>
      <c r="AU511" s="15">
        <f ca="1">Inputs!$B$6*EXP($B$8-0.5*C$5^2+C$5*N511)</f>
        <v>4157.314721895601</v>
      </c>
      <c r="AV511" s="15">
        <f t="shared" ca="1" si="255"/>
        <v>5140.45705432655</v>
      </c>
      <c r="AW511" s="15">
        <f t="shared" ca="1" si="256"/>
        <v>6797.653231521891</v>
      </c>
      <c r="AX511" s="15">
        <f t="shared" ca="1" si="257"/>
        <v>7952.2357417177182</v>
      </c>
      <c r="AY511" s="15">
        <f t="shared" ca="1" si="258"/>
        <v>8294.3417757501684</v>
      </c>
      <c r="AZ511" s="15">
        <f t="shared" ca="1" si="259"/>
        <v>10760.238558651752</v>
      </c>
      <c r="BA511" s="15">
        <f t="shared" ca="1" si="260"/>
        <v>11741.284387880463</v>
      </c>
      <c r="BB511" s="15">
        <f t="shared" ca="1" si="261"/>
        <v>15582.89569503036</v>
      </c>
      <c r="BC511" s="15">
        <f t="shared" ca="1" si="262"/>
        <v>21508.942329457459</v>
      </c>
      <c r="BD511" s="15">
        <f t="shared" ca="1" si="263"/>
        <v>30877.045201193167</v>
      </c>
      <c r="BE511" s="15">
        <f t="shared" ca="1" si="264"/>
        <v>39861.977151256753</v>
      </c>
      <c r="BF511" s="15">
        <f ca="1">Inputs!$B$13*EXP($B$9-0.5*C$6^2+C$6*Y511)</f>
        <v>14666.482564064829</v>
      </c>
      <c r="BG511" s="15">
        <f t="shared" ca="1" si="265"/>
        <v>16851.3412282229</v>
      </c>
      <c r="BH511" s="15">
        <f t="shared" ca="1" si="266"/>
        <v>26765.5372449772</v>
      </c>
      <c r="BI511" s="15">
        <f t="shared" ca="1" si="267"/>
        <v>30714.821003414563</v>
      </c>
      <c r="BJ511" s="15">
        <f t="shared" ca="1" si="268"/>
        <v>34340.884231884185</v>
      </c>
      <c r="BK511" s="15">
        <f t="shared" ca="1" si="269"/>
        <v>53374.516375048865</v>
      </c>
      <c r="BL511" s="15">
        <f t="shared" ca="1" si="270"/>
        <v>79041.134335348892</v>
      </c>
      <c r="BM511" s="15">
        <f t="shared" ca="1" si="271"/>
        <v>97436.435411668877</v>
      </c>
      <c r="BN511" s="15">
        <f t="shared" ca="1" si="272"/>
        <v>136201.87862281196</v>
      </c>
      <c r="BO511" s="15">
        <f t="shared" ca="1" si="273"/>
        <v>183637.94801306893</v>
      </c>
      <c r="BP511" s="15">
        <f t="shared" ca="1" si="274"/>
        <v>214795.91548413518</v>
      </c>
      <c r="BQ511" s="15">
        <f ca="1">Inputs!$B$20*EXP($B$10-0.5*C$7^2+C$7*AJ511)</f>
        <v>4657.7162354237398</v>
      </c>
      <c r="BR511" s="15">
        <f t="shared" ca="1" si="275"/>
        <v>4274.206369506036</v>
      </c>
      <c r="BS511" s="15">
        <f t="shared" ca="1" si="276"/>
        <v>6010.9754476112766</v>
      </c>
      <c r="BT511" s="15">
        <f t="shared" ca="1" si="277"/>
        <v>7072.1996364980478</v>
      </c>
      <c r="BU511" s="15">
        <f t="shared" ca="1" si="278"/>
        <v>7666.5134389363675</v>
      </c>
      <c r="BV511" s="15">
        <f t="shared" ca="1" si="279"/>
        <v>11199.05819820019</v>
      </c>
      <c r="BW511" s="15">
        <f t="shared" ca="1" si="280"/>
        <v>17486.450201226358</v>
      </c>
      <c r="BX511" s="15">
        <f t="shared" ca="1" si="281"/>
        <v>23079.459048462817</v>
      </c>
      <c r="BY511" s="15">
        <f t="shared" ca="1" si="282"/>
        <v>32490.407709934148</v>
      </c>
      <c r="BZ511" s="15">
        <f t="shared" ca="1" si="283"/>
        <v>58902.99017040895</v>
      </c>
      <c r="CA511" s="15">
        <f t="shared" ca="1" si="284"/>
        <v>91654.890278503604</v>
      </c>
      <c r="CB511" s="15">
        <f ca="1">(AU511*DCF!C$10-DCF!C$5*MAX(AU511*DCF!C$10,0)-MAX(AU511-Inputs!$B$6,0)/Inputs!$B$10)*DCF!C$6</f>
        <v>1048.8135601600075</v>
      </c>
      <c r="CC511" s="15">
        <f ca="1">(AV511*DCF!D$10-DCF!D$5*MAX(AV511*DCF!D$10,0)-MAX(AV511-AU511,0)/Inputs!$B$10)*DCF!D$6</f>
        <v>1013.2380544381298</v>
      </c>
      <c r="CD511" s="15">
        <f ca="1">(AW511*DCF!E$10-DCF!E$5*MAX(AW511*DCF!E$10,0)-MAX(AW511-AV511,0)/Inputs!$B$10)*DCF!E$6</f>
        <v>1196.2007152483479</v>
      </c>
      <c r="CE511" s="15">
        <f ca="1">(AX511*DCF!F$10-DCF!F$5*MAX(AX511*DCF!F$10,0)-MAX(AX511-AW511,0)/Inputs!$B$10)*DCF!F$6</f>
        <v>1495.7203941581145</v>
      </c>
      <c r="CF511" s="15">
        <f ca="1">(AY511*DCF!G$10-DCF!G$5*MAX(AY511*DCF!G$10,0)-MAX(AY511-AX511,0)/Inputs!$B$10)*DCF!G$6</f>
        <v>1643.2062309338703</v>
      </c>
      <c r="CG511" s="15">
        <f ca="1">(AZ511*DCF!H$10-DCF!H$5*MAX(AZ511*DCF!H$10,0)-MAX(AZ511-AY511,0)/Inputs!$B$10)*DCF!H$6</f>
        <v>1651.2438534376577</v>
      </c>
      <c r="CH511" s="15">
        <f ca="1">(BA511*DCF!I$10-DCF!I$5*MAX(BA511*DCF!I$10,0)-MAX(BA511-AZ511,0)/Inputs!$B$10)*DCF!I$6</f>
        <v>1983.7784455719936</v>
      </c>
      <c r="CI511" s="15">
        <f ca="1">(BB511*DCF!J$10-DCF!J$5*MAX(BB511*DCF!J$10,0)-MAX(BB511-BA511,0)/Inputs!$B$10)*DCF!J$6</f>
        <v>2091.9281697139781</v>
      </c>
      <c r="CJ511" s="15">
        <f ca="1">(BC511*DCF!K$10-DCF!K$5*MAX(BC511*DCF!K$10,0)-MAX(BC511-BB511,0)/Inputs!$B$10)*DCF!K$6</f>
        <v>2633.0379616259147</v>
      </c>
      <c r="CK511" s="15">
        <f ca="1">(BD511*DCF!L$10-DCF!L$5*MAX(BD511*DCF!L$10,0)-MAX(BD511-BC511,0)/Inputs!$B$10)*DCF!L$6</f>
        <v>3445.3981890966356</v>
      </c>
      <c r="CL511" s="15">
        <f ca="1">(BE511*DCF!M$10-DCF!M$5*MAX(BE511*DCF!M$10,0)-MAX(BE511-BD511,0)/Inputs!$B$10)*DCF!M$6</f>
        <v>4551.6944281113738</v>
      </c>
      <c r="CM511" s="15">
        <f ca="1">(BF511*DCF!C$28-DCF!C$5*MAX(BF511*DCF!C$28,0)-MAX(BF511-Inputs!$B$13,0)/Inputs!$B$17)*DCF!C$6</f>
        <v>3718.7280204266249</v>
      </c>
      <c r="CN511" s="15">
        <f ca="1">(BG511*DCF!D$28-DCF!D$5*MAX(BG511*DCF!D$28,0)-MAX(BG511-BF511,0)/Inputs!$B$17)*DCF!D$6</f>
        <v>4496.9781198389674</v>
      </c>
      <c r="CO511" s="15">
        <f ca="1">(BH511*DCF!E$28-DCF!E$5*MAX(BH511*DCF!E$28,0)-MAX(BH511-BG511,0)/Inputs!$B$17)*DCF!E$6</f>
        <v>5626.5251786501121</v>
      </c>
      <c r="CP511" s="15">
        <f ca="1">(BI511*DCF!F$28-DCF!F$5*MAX(BI511*DCF!F$28,0)-MAX(BI511-BH511,0)/Inputs!$B$17)*DCF!F$6</f>
        <v>7619.2353161358014</v>
      </c>
      <c r="CQ511" s="15">
        <f ca="1">(BJ511*DCF!G$28-DCF!G$5*MAX(BJ511*DCF!G$28,0)-MAX(BJ511-BI511,0)/Inputs!$B$17)*DCF!G$6</f>
        <v>8300.1349436024902</v>
      </c>
      <c r="CR511" s="15">
        <f ca="1">(BK511*DCF!H$28-DCF!H$5*MAX(BK511*DCF!H$28,0)-MAX(BK511-BJ511,0)/Inputs!$B$17)*DCF!H$6</f>
        <v>10242.814482336118</v>
      </c>
      <c r="CS511" s="15">
        <f ca="1">(BL511*DCF!I$28-DCF!I$5*MAX(BL511*DCF!I$28,0)-MAX(BL511-BK511,0)/Inputs!$B$17)*DCF!I$6</f>
        <v>14902.816249966745</v>
      </c>
      <c r="CT511" s="15">
        <f ca="1">(BM511*DCF!J$28-DCF!J$5*MAX(BM511*DCF!J$28,0)-MAX(BM511-BL511,0)/Inputs!$B$17)*DCF!J$6</f>
        <v>19297.347266608755</v>
      </c>
      <c r="CU511" s="15">
        <f ca="1">(BN511*DCF!K$28-DCF!K$5*MAX(BN511*DCF!K$28,0)-MAX(BN511-BM511,0)/Inputs!$B$17)*DCF!K$6</f>
        <v>24015.302628139554</v>
      </c>
      <c r="CV511" s="15">
        <f ca="1">(BO511*DCF!L$28-DCF!L$5*MAX(BO511*DCF!L$28,0)-MAX(BO511-BN511,0)/Inputs!$B$17)*DCF!L$6</f>
        <v>31272.154815449714</v>
      </c>
      <c r="CW511" s="15">
        <f ca="1">(BP511*DCF!M$28-DCF!M$5*MAX(BP511*DCF!M$28,0)-MAX(BP511-BO511,0)/Inputs!$B$17)*DCF!M$6</f>
        <v>37157.092689297839</v>
      </c>
      <c r="CX511" s="15">
        <f ca="1">(BQ511*DCF!C$46-DCF!C$5*MAX(BQ511*DCF!C$46,0)-MAX(BQ511-Inputs!$B$20,0)/Inputs!$B$24)*DCF!C$6</f>
        <v>-1748.5331885152932</v>
      </c>
      <c r="CY511" s="15">
        <f ca="1">(BR511*DCF!D$46-DCF!D$5*MAX(BR511*DCF!D$46,0)-MAX(BR511-BQ511,0)/Inputs!$B$24)*DCF!D$6</f>
        <v>-729.50735149365107</v>
      </c>
      <c r="CZ511" s="15">
        <f ca="1">(BS511*DCF!E$46-DCF!E$5*MAX(BS511*DCF!E$46,0)-MAX(BS511-BR511,0)/Inputs!$B$24)*DCF!E$6</f>
        <v>-1395.3948706661113</v>
      </c>
      <c r="DA511" s="15">
        <f ca="1">(BT511*DCF!F$46-DCF!F$5*MAX(BT511*DCF!F$46,0)-MAX(BT511-BS511,0)/Inputs!$B$24)*DCF!F$6</f>
        <v>-901.46756641620095</v>
      </c>
      <c r="DB511" s="15">
        <f ca="1">(BU511*DCF!G$46-DCF!G$5*MAX(BU511*DCF!G$46,0)-MAX(BU511-BT511,0)/Inputs!$B$24)*DCF!G$6</f>
        <v>-457.80178583804906</v>
      </c>
      <c r="DC511" s="15">
        <f ca="1">(BV511*DCF!H$46-DCF!H$5*MAX(BV511*DCF!H$46,0)-MAX(BV511-BU511,0)/Inputs!$B$24)*DCF!H$6</f>
        <v>-1097.7166396803884</v>
      </c>
      <c r="DD511" s="15">
        <f ca="1">(BW511*DCF!I$46-DCF!I$5*MAX(BW511*DCF!I$46,0)-MAX(BW511-BV511,0)/Inputs!$B$24)*DCF!I$6</f>
        <v>-1401.0106682293101</v>
      </c>
      <c r="DE511" s="15">
        <f ca="1">(BX511*DCF!J$46-DCF!J$5*MAX(BX511*DCF!J$46,0)-MAX(BX511-BW511,0)/Inputs!$B$24)*DCF!J$6</f>
        <v>-515.05510346869301</v>
      </c>
      <c r="DF511" s="15">
        <f ca="1">(BY511*DCF!K$46-DCF!K$5*MAX(BY511*DCF!K$46,0)-MAX(BY511-BX511,0)/Inputs!$B$24)*DCF!K$6</f>
        <v>-449.47131971250093</v>
      </c>
      <c r="DG511" s="15">
        <f ca="1">(BZ511*DCF!L$46-DCF!L$5*MAX(BZ511*DCF!L$46,0)-MAX(BZ511-BY511,0)/Inputs!$B$24)*DCF!L$6</f>
        <v>-1905.5637807740422</v>
      </c>
      <c r="DH511" s="15">
        <f ca="1">(CA511*DCF!M$46-DCF!M$5*MAX(CA511*DCF!M$46,0)-MAX(CA511-BZ511,0)/Inputs!$B$24)*DCF!M$6</f>
        <v>338.39587072602922</v>
      </c>
      <c r="DI511" s="15">
        <f ca="1">SUM(CB511:CL511)+BE511*DCF!M$10*(1+Inputs!$B$30)*(1-Inputs!$B$33)*(1-Inputs!$B$30/Inputs!$B$31)/(Inputs!$B$29-Inputs!$B$30)*DCF!M$6</f>
        <v>133690.66953452135</v>
      </c>
      <c r="DJ511" s="15">
        <f ca="1">SUM(CM511:CW511)+BP511*DCF!M$28*(1+Inputs!$B$30)*(1-Inputs!$B$33)*(1-Inputs!$B$30/Inputs!$B$31)/(Inputs!$B$29-Inputs!$B$30)*DCF!M$6</f>
        <v>963688.9606094932</v>
      </c>
      <c r="DK511" s="15">
        <f ca="1">SUM(CX511:DH511)+CA511*DCF!M$46*(1+Inputs!$B$30)*(1-Inputs!$B$33)*(1-Inputs!$B$30/Inputs!$B$31)/(Inputs!$B$29-Inputs!$B$30)*DCF!M$6</f>
        <v>131446.19118233529</v>
      </c>
      <c r="DM511" s="15">
        <f ca="1">DI511+DJ511+DK511+Inputs!$B$34+Inputs!$B$36-Inputs!$B$35</f>
        <v>1305676.8213263499</v>
      </c>
    </row>
    <row r="512" spans="1:117" x14ac:dyDescent="0.75">
      <c r="A512" s="11">
        <v>499</v>
      </c>
      <c r="C512" s="23">
        <f t="shared" ca="1" si="289"/>
        <v>0.47719847801801563</v>
      </c>
      <c r="D512" s="23">
        <f t="shared" ca="1" si="289"/>
        <v>-7.6148588203807696E-2</v>
      </c>
      <c r="E512" s="23">
        <f t="shared" ca="1" si="289"/>
        <v>0.14561316695812179</v>
      </c>
      <c r="F512" s="23">
        <f t="shared" ca="1" si="289"/>
        <v>-2.2964916804162643</v>
      </c>
      <c r="G512" s="23">
        <f t="shared" ca="1" si="289"/>
        <v>0.608398605170832</v>
      </c>
      <c r="H512" s="23">
        <f t="shared" ca="1" si="289"/>
        <v>0.16676505307434281</v>
      </c>
      <c r="I512" s="23">
        <f t="shared" ca="1" si="289"/>
        <v>-0.35699109021615871</v>
      </c>
      <c r="J512" s="23">
        <f t="shared" ca="1" si="289"/>
        <v>0.74226835190868423</v>
      </c>
      <c r="K512" s="23">
        <f t="shared" ca="1" si="289"/>
        <v>1.0181727167485761</v>
      </c>
      <c r="L512" s="23">
        <f t="shared" ca="1" si="289"/>
        <v>0.17583468673804439</v>
      </c>
      <c r="M512" s="23">
        <f t="shared" ca="1" si="289"/>
        <v>-0.6017441255735887</v>
      </c>
      <c r="N512" s="23">
        <f ca="1">SQRT(Inputs!$B$38)*C512+SQRT(1-Inputs!$B$38)*_xlfn.NORM.S.INV(RAND())</f>
        <v>0.17617813158189788</v>
      </c>
      <c r="O512" s="23">
        <f ca="1">SQRT(Inputs!$B$38)*D512+SQRT(1-Inputs!$B$38)*_xlfn.NORM.S.INV(RAND())</f>
        <v>0.12788577587269101</v>
      </c>
      <c r="P512" s="23">
        <f ca="1">SQRT(Inputs!$B$38)*E512+SQRT(1-Inputs!$B$38)*_xlfn.NORM.S.INV(RAND())</f>
        <v>4.7491996654847789E-2</v>
      </c>
      <c r="Q512" s="23">
        <f ca="1">SQRT(Inputs!$B$38)*F512+SQRT(1-Inputs!$B$38)*_xlfn.NORM.S.INV(RAND())</f>
        <v>-2.9440847585516652</v>
      </c>
      <c r="R512" s="23">
        <f ca="1">SQRT(Inputs!$B$38)*G512+SQRT(1-Inputs!$B$38)*_xlfn.NORM.S.INV(RAND())</f>
        <v>1.0749282890090848</v>
      </c>
      <c r="S512" s="23">
        <f ca="1">SQRT(Inputs!$B$38)*H512+SQRT(1-Inputs!$B$38)*_xlfn.NORM.S.INV(RAND())</f>
        <v>-0.59373315752926059</v>
      </c>
      <c r="T512" s="23">
        <f ca="1">SQRT(Inputs!$B$38)*I512+SQRT(1-Inputs!$B$38)*_xlfn.NORM.S.INV(RAND())</f>
        <v>-1.4225566371442497</v>
      </c>
      <c r="U512" s="23">
        <f ca="1">SQRT(Inputs!$B$38)*J512+SQRT(1-Inputs!$B$38)*_xlfn.NORM.S.INV(RAND())</f>
        <v>1.0876745400395202</v>
      </c>
      <c r="V512" s="23">
        <f ca="1">SQRT(Inputs!$B$38)*K512+SQRT(1-Inputs!$B$38)*_xlfn.NORM.S.INV(RAND())</f>
        <v>-0.6079225057794253</v>
      </c>
      <c r="W512" s="23">
        <f ca="1">SQRT(Inputs!$B$38)*L512+SQRT(1-Inputs!$B$38)*_xlfn.NORM.S.INV(RAND())</f>
        <v>-0.38228669234452695</v>
      </c>
      <c r="X512" s="23">
        <f ca="1">SQRT(Inputs!$B$38)*M512+SQRT(1-Inputs!$B$38)*_xlfn.NORM.S.INV(RAND())</f>
        <v>-0.26666201374299492</v>
      </c>
      <c r="Y512" s="23">
        <f ca="1">SQRT(Inputs!$B$38)*C512+SQRT(1-Inputs!$B$38)*_xlfn.NORM.S.INV(RAND())</f>
        <v>1.0156992747474316</v>
      </c>
      <c r="Z512" s="23">
        <f ca="1">SQRT(Inputs!$B$38)*D512+SQRT(1-Inputs!$B$38)*_xlfn.NORM.S.INV(RAND())</f>
        <v>-6.9446333985014541E-2</v>
      </c>
      <c r="AA512" s="23">
        <f ca="1">SQRT(Inputs!$B$38)*E512+SQRT(1-Inputs!$B$38)*_xlfn.NORM.S.INV(RAND())</f>
        <v>-1.0697918121441752</v>
      </c>
      <c r="AB512" s="23">
        <f ca="1">SQRT(Inputs!$B$38)*F512+SQRT(1-Inputs!$B$38)*_xlfn.NORM.S.INV(RAND())</f>
        <v>-2.0657099690330525</v>
      </c>
      <c r="AC512" s="23">
        <f ca="1">SQRT(Inputs!$B$38)*G512+SQRT(1-Inputs!$B$38)*_xlfn.NORM.S.INV(RAND())</f>
        <v>-5.9535956800776502E-2</v>
      </c>
      <c r="AD512" s="23">
        <f ca="1">SQRT(Inputs!$B$38)*H512+SQRT(1-Inputs!$B$38)*_xlfn.NORM.S.INV(RAND())</f>
        <v>2.5606494954841713E-2</v>
      </c>
      <c r="AE512" s="23">
        <f ca="1">SQRT(Inputs!$B$38)*I512+SQRT(1-Inputs!$B$38)*_xlfn.NORM.S.INV(RAND())</f>
        <v>-0.25657780932205587</v>
      </c>
      <c r="AF512" s="23">
        <f ca="1">SQRT(Inputs!$B$38)*J512+SQRT(1-Inputs!$B$38)*_xlfn.NORM.S.INV(RAND())</f>
        <v>9.7511681253709681E-2</v>
      </c>
      <c r="AG512" s="23">
        <f ca="1">SQRT(Inputs!$B$38)*K512+SQRT(1-Inputs!$B$38)*_xlfn.NORM.S.INV(RAND())</f>
        <v>1.8149007889801116E-2</v>
      </c>
      <c r="AH512" s="23">
        <f ca="1">SQRT(Inputs!$B$38)*L512+SQRT(1-Inputs!$B$38)*_xlfn.NORM.S.INV(RAND())</f>
        <v>0.28250413568967769</v>
      </c>
      <c r="AI512" s="23">
        <f ca="1">SQRT(Inputs!$B$38)*M512+SQRT(1-Inputs!$B$38)*_xlfn.NORM.S.INV(RAND())</f>
        <v>-0.47172100979613885</v>
      </c>
      <c r="AJ512" s="23">
        <f ca="1">SQRT(Inputs!$B$38)*C512+SQRT(1-Inputs!$B$38)*_xlfn.NORM.S.INV(RAND())</f>
        <v>1.3835967292533491</v>
      </c>
      <c r="AK512" s="23">
        <f ca="1">SQRT(Inputs!$B$38)*D512+SQRT(1-Inputs!$B$38)*_xlfn.NORM.S.INV(RAND())</f>
        <v>-0.3676575148843943</v>
      </c>
      <c r="AL512" s="23">
        <f ca="1">SQRT(Inputs!$B$38)*E512+SQRT(1-Inputs!$B$38)*_xlfn.NORM.S.INV(RAND())</f>
        <v>-1.4160259881463382</v>
      </c>
      <c r="AM512" s="23">
        <f ca="1">SQRT(Inputs!$B$38)*F512+SQRT(1-Inputs!$B$38)*_xlfn.NORM.S.INV(RAND())</f>
        <v>-0.6832953169483047</v>
      </c>
      <c r="AN512" s="23">
        <f ca="1">SQRT(Inputs!$B$38)*G512+SQRT(1-Inputs!$B$38)*_xlfn.NORM.S.INV(RAND())</f>
        <v>0.69466863287616598</v>
      </c>
      <c r="AO512" s="23">
        <f ca="1">SQRT(Inputs!$B$38)*H512+SQRT(1-Inputs!$B$38)*_xlfn.NORM.S.INV(RAND())</f>
        <v>-0.94357809746854371</v>
      </c>
      <c r="AP512" s="23">
        <f ca="1">SQRT(Inputs!$B$38)*I512+SQRT(1-Inputs!$B$38)*_xlfn.NORM.S.INV(RAND())</f>
        <v>0.14394322788838462</v>
      </c>
      <c r="AQ512" s="23">
        <f ca="1">SQRT(Inputs!$B$38)*J512+SQRT(1-Inputs!$B$38)*_xlfn.NORM.S.INV(RAND())</f>
        <v>-0.13745079876197286</v>
      </c>
      <c r="AR512" s="23">
        <f ca="1">SQRT(Inputs!$B$38)*K512+SQRT(1-Inputs!$B$38)*_xlfn.NORM.S.INV(RAND())</f>
        <v>0.59962868202839348</v>
      </c>
      <c r="AS512" s="23">
        <f ca="1">SQRT(Inputs!$B$38)*L512+SQRT(1-Inputs!$B$38)*_xlfn.NORM.S.INV(RAND())</f>
        <v>1.0277100568108382</v>
      </c>
      <c r="AT512" s="23">
        <f ca="1">SQRT(Inputs!$B$38)*M512+SQRT(1-Inputs!$B$38)*_xlfn.NORM.S.INV(RAND())</f>
        <v>0.30991276467048784</v>
      </c>
      <c r="AU512" s="15">
        <f ca="1">Inputs!$B$6*EXP($B$8-0.5*C$5^2+C$5*N512)</f>
        <v>5105.7922632858399</v>
      </c>
      <c r="AV512" s="15">
        <f t="shared" ca="1" si="255"/>
        <v>6332.9224813631645</v>
      </c>
      <c r="AW512" s="15">
        <f t="shared" ca="1" si="256"/>
        <v>7771.5001537009321</v>
      </c>
      <c r="AX512" s="15">
        <f t="shared" ca="1" si="257"/>
        <v>6568.1890308316752</v>
      </c>
      <c r="AY512" s="15">
        <f t="shared" ca="1" si="258"/>
        <v>9100.6805130420089</v>
      </c>
      <c r="AZ512" s="15">
        <f t="shared" ca="1" si="259"/>
        <v>10425.936380619765</v>
      </c>
      <c r="BA512" s="15">
        <f t="shared" ca="1" si="260"/>
        <v>10993.756267803537</v>
      </c>
      <c r="BB512" s="15">
        <f t="shared" ca="1" si="261"/>
        <v>15009.364960171562</v>
      </c>
      <c r="BC512" s="15">
        <f t="shared" ca="1" si="262"/>
        <v>17334.950478863237</v>
      </c>
      <c r="BD512" s="15">
        <f t="shared" ca="1" si="263"/>
        <v>20491.003288868302</v>
      </c>
      <c r="BE512" s="15">
        <f t="shared" ca="1" si="264"/>
        <v>24506.601752123861</v>
      </c>
      <c r="BF512" s="15">
        <f ca="1">Inputs!$B$13*EXP($B$9-0.5*C$6^2+C$6*Y512)</f>
        <v>16916.237974293912</v>
      </c>
      <c r="BG512" s="15">
        <f t="shared" ca="1" si="265"/>
        <v>20359.68793824867</v>
      </c>
      <c r="BH512" s="15">
        <f t="shared" ca="1" si="266"/>
        <v>20831.417702202012</v>
      </c>
      <c r="BI512" s="15">
        <f t="shared" ca="1" si="267"/>
        <v>18555.317161362564</v>
      </c>
      <c r="BJ512" s="15">
        <f t="shared" ca="1" si="268"/>
        <v>22553.229021923187</v>
      </c>
      <c r="BK512" s="15">
        <f t="shared" ca="1" si="269"/>
        <v>27776.478747828151</v>
      </c>
      <c r="BL512" s="15">
        <f t="shared" ca="1" si="270"/>
        <v>33004.202837584628</v>
      </c>
      <c r="BM512" s="15">
        <f t="shared" ca="1" si="271"/>
        <v>41063.718829457284</v>
      </c>
      <c r="BN512" s="15">
        <f t="shared" ca="1" si="272"/>
        <v>50613.191022104525</v>
      </c>
      <c r="BO512" s="15">
        <f t="shared" ca="1" si="273"/>
        <v>64353.244800112821</v>
      </c>
      <c r="BP512" s="15">
        <f t="shared" ca="1" si="274"/>
        <v>75084.76772854921</v>
      </c>
      <c r="BQ512" s="15">
        <f ca="1">Inputs!$B$20*EXP($B$10-0.5*C$7^2+C$7*AJ512)</f>
        <v>7007.0109639929251</v>
      </c>
      <c r="BR512" s="15">
        <f t="shared" ca="1" si="275"/>
        <v>8459.8551762906791</v>
      </c>
      <c r="BS512" s="15">
        <f t="shared" ca="1" si="276"/>
        <v>7713.8126053453852</v>
      </c>
      <c r="BT512" s="15">
        <f t="shared" ca="1" si="277"/>
        <v>8890.3206985782981</v>
      </c>
      <c r="BU512" s="15">
        <f t="shared" ca="1" si="278"/>
        <v>14576.160311026211</v>
      </c>
      <c r="BV512" s="15">
        <f t="shared" ca="1" si="279"/>
        <v>16395.893221713213</v>
      </c>
      <c r="BW512" s="15">
        <f t="shared" ca="1" si="280"/>
        <v>23587.306681779264</v>
      </c>
      <c r="BX512" s="15">
        <f t="shared" ca="1" si="281"/>
        <v>32093.980774065396</v>
      </c>
      <c r="BY512" s="15">
        <f t="shared" ca="1" si="282"/>
        <v>50435.725557893384</v>
      </c>
      <c r="BZ512" s="15">
        <f t="shared" ca="1" si="283"/>
        <v>85484.942077504558</v>
      </c>
      <c r="CA512" s="15">
        <f t="shared" ca="1" si="284"/>
        <v>126878.92083372051</v>
      </c>
      <c r="CB512" s="15">
        <f ca="1">(AU512*DCF!C$10-DCF!C$5*MAX(AU512*DCF!C$10,0)-MAX(AU512-Inputs!$B$6,0)/Inputs!$B$10)*DCF!C$6</f>
        <v>1042.0507462324779</v>
      </c>
      <c r="CC512" s="15">
        <f ca="1">(AV512*DCF!D$10-DCF!D$5*MAX(AV512*DCF!D$10,0)-MAX(AV512-AU512,0)/Inputs!$B$10)*DCF!D$6</f>
        <v>1244.4033632919452</v>
      </c>
      <c r="CD512" s="15">
        <f ca="1">(AW512*DCF!E$10-DCF!E$5*MAX(AW512*DCF!E$10,0)-MAX(AW512-AV512,0)/Inputs!$B$10)*DCF!E$6</f>
        <v>1470.2884078941313</v>
      </c>
      <c r="CE512" s="15">
        <f ca="1">(AX512*DCF!F$10-DCF!F$5*MAX(AX512*DCF!F$10,0)-MAX(AX512-AW512,0)/Inputs!$B$10)*DCF!F$6</f>
        <v>1433.8251978178428</v>
      </c>
      <c r="CF512" s="15">
        <f ca="1">(AY512*DCF!G$10-DCF!G$5*MAX(AY512*DCF!G$10,0)-MAX(AY512-AX512,0)/Inputs!$B$10)*DCF!G$6</f>
        <v>1388.3142061712801</v>
      </c>
      <c r="CG512" s="15">
        <f ca="1">(AZ512*DCF!H$10-DCF!H$5*MAX(AZ512*DCF!H$10,0)-MAX(AZ512-AY512,0)/Inputs!$B$10)*DCF!H$6</f>
        <v>1788.8800889918543</v>
      </c>
      <c r="CH512" s="15">
        <f ca="1">(BA512*DCF!I$10-DCF!I$5*MAX(BA512*DCF!I$10,0)-MAX(BA512-AZ512,0)/Inputs!$B$10)*DCF!I$6</f>
        <v>1915.0158605662566</v>
      </c>
      <c r="CI512" s="15">
        <f ca="1">(BB512*DCF!J$10-DCF!J$5*MAX(BB512*DCF!J$10,0)-MAX(BB512-BA512,0)/Inputs!$B$10)*DCF!J$6</f>
        <v>1967.1425283518249</v>
      </c>
      <c r="CJ512" s="15">
        <f ca="1">(BC512*DCF!K$10-DCF!K$5*MAX(BC512*DCF!K$10,0)-MAX(BC512-BB512,0)/Inputs!$B$10)*DCF!K$6</f>
        <v>2465.1020554905435</v>
      </c>
      <c r="CK512" s="15">
        <f ca="1">(BD512*DCF!L$10-DCF!L$5*MAX(BD512*DCF!L$10,0)-MAX(BD512-BC512,0)/Inputs!$B$10)*DCF!L$6</f>
        <v>2682.3042229270395</v>
      </c>
      <c r="CL512" s="15">
        <f ca="1">(BE512*DCF!M$10-DCF!M$5*MAX(BE512*DCF!M$10,0)-MAX(BE512-BD512,0)/Inputs!$B$10)*DCF!M$6</f>
        <v>2978.4923340197015</v>
      </c>
      <c r="CM512" s="15">
        <f ca="1">(BF512*DCF!C$28-DCF!C$5*MAX(BF512*DCF!C$28,0)-MAX(BF512-Inputs!$B$13,0)/Inputs!$B$17)*DCF!C$6</f>
        <v>3885.7646197011672</v>
      </c>
      <c r="CN512" s="15">
        <f ca="1">(BG512*DCF!D$28-DCF!D$5*MAX(BG512*DCF!D$28,0)-MAX(BG512-BF512,0)/Inputs!$B$17)*DCF!D$6</f>
        <v>5261.75191160135</v>
      </c>
      <c r="CO512" s="15">
        <f ca="1">(BH512*DCF!E$28-DCF!E$5*MAX(BH512*DCF!E$28,0)-MAX(BH512-BG512,0)/Inputs!$B$17)*DCF!E$6</f>
        <v>5806.8569835070393</v>
      </c>
      <c r="CP512" s="15">
        <f ca="1">(BI512*DCF!F$28-DCF!F$5*MAX(BI512*DCF!F$28,0)-MAX(BI512-BH512,0)/Inputs!$B$17)*DCF!F$6</f>
        <v>5037.2798462523397</v>
      </c>
      <c r="CQ512" s="15">
        <f ca="1">(BJ512*DCF!G$28-DCF!G$5*MAX(BJ512*DCF!G$28,0)-MAX(BJ512-BI512,0)/Inputs!$B$17)*DCF!G$6</f>
        <v>5179.1971001939819</v>
      </c>
      <c r="CR512" s="15">
        <f ca="1">(BK512*DCF!H$28-DCF!H$5*MAX(BK512*DCF!H$28,0)-MAX(BK512-BJ512,0)/Inputs!$B$17)*DCF!H$6</f>
        <v>6057.883220206435</v>
      </c>
      <c r="CS512" s="15">
        <f ca="1">(BL512*DCF!I$28-DCF!I$5*MAX(BL512*DCF!I$28,0)-MAX(BL512-BK512,0)/Inputs!$B$17)*DCF!I$6</f>
        <v>7010.6998598464843</v>
      </c>
      <c r="CT512" s="15">
        <f ca="1">(BM512*DCF!J$28-DCF!J$5*MAX(BM512*DCF!J$28,0)-MAX(BM512-BL512,0)/Inputs!$B$17)*DCF!J$6</f>
        <v>8091.9922783616657</v>
      </c>
      <c r="CU512" s="15">
        <f ca="1">(BN512*DCF!K$28-DCF!K$5*MAX(BN512*DCF!K$28,0)-MAX(BN512-BM512,0)/Inputs!$B$17)*DCF!K$6</f>
        <v>9518.9741672163873</v>
      </c>
      <c r="CV512" s="15">
        <f ca="1">(BO512*DCF!L$28-DCF!L$5*MAX(BO512*DCF!L$28,0)-MAX(BO512-BN512,0)/Inputs!$B$17)*DCF!L$6</f>
        <v>11285.113107771262</v>
      </c>
      <c r="CW512" s="15">
        <f ca="1">(BP512*DCF!M$28-DCF!M$5*MAX(BP512*DCF!M$28,0)-MAX(BP512-BO512,0)/Inputs!$B$17)*DCF!M$6</f>
        <v>13005.496807601165</v>
      </c>
      <c r="CX512" s="15">
        <f ca="1">(BQ512*DCF!C$46-DCF!C$5*MAX(BQ512*DCF!C$46,0)-MAX(BQ512-Inputs!$B$20,0)/Inputs!$B$24)*DCF!C$6</f>
        <v>-3376.2200674315877</v>
      </c>
      <c r="CY512" s="15">
        <f ca="1">(BR512*DCF!D$46-DCF!D$5*MAX(BR512*DCF!D$46,0)-MAX(BR512-BQ512,0)/Inputs!$B$24)*DCF!D$6</f>
        <v>-2063.8165579053816</v>
      </c>
      <c r="CZ512" s="15">
        <f ca="1">(BS512*DCF!E$46-DCF!E$5*MAX(BS512*DCF!E$46,0)-MAX(BS512-BR512,0)/Inputs!$B$24)*DCF!E$6</f>
        <v>-912.17177133749112</v>
      </c>
      <c r="DA512" s="15">
        <f ca="1">(BT512*DCF!F$46-DCF!F$5*MAX(BT512*DCF!F$46,0)-MAX(BT512-BS512,0)/Inputs!$B$24)*DCF!F$6</f>
        <v>-1075.8531511697656</v>
      </c>
      <c r="DB512" s="15">
        <f ca="1">(BU512*DCF!G$46-DCF!G$5*MAX(BU512*DCF!G$46,0)-MAX(BU512-BT512,0)/Inputs!$B$24)*DCF!G$6</f>
        <v>-2402.9173410401654</v>
      </c>
      <c r="DC512" s="15">
        <f ca="1">(BV512*DCF!H$46-DCF!H$5*MAX(BV512*DCF!H$46,0)-MAX(BV512-BU512,0)/Inputs!$B$24)*DCF!H$6</f>
        <v>-565.4708523074554</v>
      </c>
      <c r="DD512" s="15">
        <f ca="1">(BW512*DCF!I$46-DCF!I$5*MAX(BW512*DCF!I$46,0)-MAX(BW512-BV512,0)/Inputs!$B$24)*DCF!I$6</f>
        <v>-1519.618611043119</v>
      </c>
      <c r="DE512" s="15">
        <f ca="1">(BX512*DCF!J$46-DCF!J$5*MAX(BX512*DCF!J$46,0)-MAX(BX512-BW512,0)/Inputs!$B$24)*DCF!J$6</f>
        <v>-909.57727297680378</v>
      </c>
      <c r="DF512" s="15">
        <f ca="1">(BY512*DCF!K$46-DCF!K$5*MAX(BY512*DCF!K$46,0)-MAX(BY512-BX512,0)/Inputs!$B$24)*DCF!K$6</f>
        <v>-1612.1820777550849</v>
      </c>
      <c r="DG512" s="15">
        <f ca="1">(BZ512*DCF!L$46-DCF!L$5*MAX(BZ512*DCF!L$46,0)-MAX(BZ512-BY512,0)/Inputs!$B$24)*DCF!L$6</f>
        <v>-2022.5752829329981</v>
      </c>
      <c r="DH512" s="15">
        <f ca="1">(CA512*DCF!M$46-DCF!M$5*MAX(CA512*DCF!M$46,0)-MAX(CA512-BZ512,0)/Inputs!$B$24)*DCF!M$6</f>
        <v>1293.1414832067646</v>
      </c>
      <c r="DI512" s="15">
        <f ca="1">SUM(CB512:CL512)+BE512*DCF!M$10*(1+Inputs!$B$30)*(1-Inputs!$B$33)*(1-Inputs!$B$30/Inputs!$B$31)/(Inputs!$B$29-Inputs!$B$30)*DCF!M$6</f>
        <v>88578.015754174863</v>
      </c>
      <c r="DJ512" s="15">
        <f ca="1">SUM(CM512:CW512)+BP512*DCF!M$28*(1+Inputs!$B$30)*(1-Inputs!$B$33)*(1-Inputs!$B$30/Inputs!$B$31)/(Inputs!$B$29-Inputs!$B$30)*DCF!M$6</f>
        <v>358756.8785446813</v>
      </c>
      <c r="DK512" s="15">
        <f ca="1">SUM(CX512:DH512)+CA512*DCF!M$46*(1+Inputs!$B$30)*(1-Inputs!$B$33)*(1-Inputs!$B$30/Inputs!$B$31)/(Inputs!$B$29-Inputs!$B$30)*DCF!M$6</f>
        <v>181002.57987523929</v>
      </c>
      <c r="DM512" s="15">
        <f ca="1">DI512+DJ512+DK512+Inputs!$B$34+Inputs!$B$36-Inputs!$B$35</f>
        <v>705188.47417409543</v>
      </c>
    </row>
    <row r="513" spans="1:117" x14ac:dyDescent="0.75">
      <c r="A513" s="11">
        <v>500</v>
      </c>
      <c r="C513" s="23">
        <f t="shared" ca="1" si="289"/>
        <v>0.29353424766326691</v>
      </c>
      <c r="D513" s="23">
        <f t="shared" ca="1" si="289"/>
        <v>0.20477835823496648</v>
      </c>
      <c r="E513" s="23">
        <f t="shared" ca="1" si="289"/>
        <v>-0.98914915608100362</v>
      </c>
      <c r="F513" s="23">
        <f t="shared" ca="1" si="289"/>
        <v>0.44235581117049266</v>
      </c>
      <c r="G513" s="23">
        <f t="shared" ca="1" si="289"/>
        <v>-0.99224646634664848</v>
      </c>
      <c r="H513" s="23">
        <f t="shared" ca="1" si="289"/>
        <v>0.21977988147294558</v>
      </c>
      <c r="I513" s="23">
        <f t="shared" ca="1" si="289"/>
        <v>0.99623285277019169</v>
      </c>
      <c r="J513" s="23">
        <f t="shared" ca="1" si="289"/>
        <v>1.1345622385442082</v>
      </c>
      <c r="K513" s="23">
        <f t="shared" ca="1" si="289"/>
        <v>-0.50295327605421924</v>
      </c>
      <c r="L513" s="23">
        <f t="shared" ca="1" si="289"/>
        <v>0.15644990659204977</v>
      </c>
      <c r="M513" s="23">
        <f t="shared" ca="1" si="289"/>
        <v>0.49266586207823349</v>
      </c>
      <c r="N513" s="23">
        <f ca="1">SQRT(Inputs!$B$38)*C513+SQRT(1-Inputs!$B$38)*_xlfn.NORM.S.INV(RAND())</f>
        <v>-0.27526433511523152</v>
      </c>
      <c r="O513" s="23">
        <f ca="1">SQRT(Inputs!$B$38)*D513+SQRT(1-Inputs!$B$38)*_xlfn.NORM.S.INV(RAND())</f>
        <v>-0.55305397860948724</v>
      </c>
      <c r="P513" s="23">
        <f ca="1">SQRT(Inputs!$B$38)*E513+SQRT(1-Inputs!$B$38)*_xlfn.NORM.S.INV(RAND())</f>
        <v>-6.485651164572992E-2</v>
      </c>
      <c r="Q513" s="23">
        <f ca="1">SQRT(Inputs!$B$38)*F513+SQRT(1-Inputs!$B$38)*_xlfn.NORM.S.INV(RAND())</f>
        <v>0.50932588128562561</v>
      </c>
      <c r="R513" s="23">
        <f ca="1">SQRT(Inputs!$B$38)*G513+SQRT(1-Inputs!$B$38)*_xlfn.NORM.S.INV(RAND())</f>
        <v>-1.4047533650198853</v>
      </c>
      <c r="S513" s="23">
        <f ca="1">SQRT(Inputs!$B$38)*H513+SQRT(1-Inputs!$B$38)*_xlfn.NORM.S.INV(RAND())</f>
        <v>0.43660508184318036</v>
      </c>
      <c r="T513" s="23">
        <f ca="1">SQRT(Inputs!$B$38)*I513+SQRT(1-Inputs!$B$38)*_xlfn.NORM.S.INV(RAND())</f>
        <v>0.71506505417927357</v>
      </c>
      <c r="U513" s="23">
        <f ca="1">SQRT(Inputs!$B$38)*J513+SQRT(1-Inputs!$B$38)*_xlfn.NORM.S.INV(RAND())</f>
        <v>1.2956506560509362</v>
      </c>
      <c r="V513" s="23">
        <f ca="1">SQRT(Inputs!$B$38)*K513+SQRT(1-Inputs!$B$38)*_xlfn.NORM.S.INV(RAND())</f>
        <v>-0.4540761012412951</v>
      </c>
      <c r="W513" s="23">
        <f ca="1">SQRT(Inputs!$B$38)*L513+SQRT(1-Inputs!$B$38)*_xlfn.NORM.S.INV(RAND())</f>
        <v>-0.13741390871687165</v>
      </c>
      <c r="X513" s="23">
        <f ca="1">SQRT(Inputs!$B$38)*M513+SQRT(1-Inputs!$B$38)*_xlfn.NORM.S.INV(RAND())</f>
        <v>-1.4711340378839288</v>
      </c>
      <c r="Y513" s="23">
        <f ca="1">SQRT(Inputs!$B$38)*C513+SQRT(1-Inputs!$B$38)*_xlfn.NORM.S.INV(RAND())</f>
        <v>-0.14570945416080569</v>
      </c>
      <c r="Z513" s="23">
        <f ca="1">SQRT(Inputs!$B$38)*D513+SQRT(1-Inputs!$B$38)*_xlfn.NORM.S.INV(RAND())</f>
        <v>-1.3099373804947736</v>
      </c>
      <c r="AA513" s="23">
        <f ca="1">SQRT(Inputs!$B$38)*E513+SQRT(1-Inputs!$B$38)*_xlfn.NORM.S.INV(RAND())</f>
        <v>-0.32580740874226555</v>
      </c>
      <c r="AB513" s="23">
        <f ca="1">SQRT(Inputs!$B$38)*F513+SQRT(1-Inputs!$B$38)*_xlfn.NORM.S.INV(RAND())</f>
        <v>-0.13793884992270192</v>
      </c>
      <c r="AC513" s="23">
        <f ca="1">SQRT(Inputs!$B$38)*G513+SQRT(1-Inputs!$B$38)*_xlfn.NORM.S.INV(RAND())</f>
        <v>-0.64865783640398922</v>
      </c>
      <c r="AD513" s="23">
        <f ca="1">SQRT(Inputs!$B$38)*H513+SQRT(1-Inputs!$B$38)*_xlfn.NORM.S.INV(RAND())</f>
        <v>0.24268177583161699</v>
      </c>
      <c r="AE513" s="23">
        <f ca="1">SQRT(Inputs!$B$38)*I513+SQRT(1-Inputs!$B$38)*_xlfn.NORM.S.INV(RAND())</f>
        <v>0.26593551492333739</v>
      </c>
      <c r="AF513" s="23">
        <f ca="1">SQRT(Inputs!$B$38)*J513+SQRT(1-Inputs!$B$38)*_xlfn.NORM.S.INV(RAND())</f>
        <v>-0.34651399627525525</v>
      </c>
      <c r="AG513" s="23">
        <f ca="1">SQRT(Inputs!$B$38)*K513+SQRT(1-Inputs!$B$38)*_xlfn.NORM.S.INV(RAND())</f>
        <v>0.18148517657525443</v>
      </c>
      <c r="AH513" s="23">
        <f ca="1">SQRT(Inputs!$B$38)*L513+SQRT(1-Inputs!$B$38)*_xlfn.NORM.S.INV(RAND())</f>
        <v>0.73790953621119892</v>
      </c>
      <c r="AI513" s="23">
        <f ca="1">SQRT(Inputs!$B$38)*M513+SQRT(1-Inputs!$B$38)*_xlfn.NORM.S.INV(RAND())</f>
        <v>0.92588166429013441</v>
      </c>
      <c r="AJ513" s="23">
        <f ca="1">SQRT(Inputs!$B$38)*C513+SQRT(1-Inputs!$B$38)*_xlfn.NORM.S.INV(RAND())</f>
        <v>5.0419367598724785E-2</v>
      </c>
      <c r="AK513" s="23">
        <f ca="1">SQRT(Inputs!$B$38)*D513+SQRT(1-Inputs!$B$38)*_xlfn.NORM.S.INV(RAND())</f>
        <v>0.55981519159782067</v>
      </c>
      <c r="AL513" s="23">
        <f ca="1">SQRT(Inputs!$B$38)*E513+SQRT(1-Inputs!$B$38)*_xlfn.NORM.S.INV(RAND())</f>
        <v>-0.59746166186917538</v>
      </c>
      <c r="AM513" s="23">
        <f ca="1">SQRT(Inputs!$B$38)*F513+SQRT(1-Inputs!$B$38)*_xlfn.NORM.S.INV(RAND())</f>
        <v>0.62073283314323402</v>
      </c>
      <c r="AN513" s="23">
        <f ca="1">SQRT(Inputs!$B$38)*G513+SQRT(1-Inputs!$B$38)*_xlfn.NORM.S.INV(RAND())</f>
        <v>-0.37198166933082322</v>
      </c>
      <c r="AO513" s="23">
        <f ca="1">SQRT(Inputs!$B$38)*H513+SQRT(1-Inputs!$B$38)*_xlfn.NORM.S.INV(RAND())</f>
        <v>2.5917298098266559</v>
      </c>
      <c r="AP513" s="23">
        <f ca="1">SQRT(Inputs!$B$38)*I513+SQRT(1-Inputs!$B$38)*_xlfn.NORM.S.INV(RAND())</f>
        <v>1.061781727499115</v>
      </c>
      <c r="AQ513" s="23">
        <f ca="1">SQRT(Inputs!$B$38)*J513+SQRT(1-Inputs!$B$38)*_xlfn.NORM.S.INV(RAND())</f>
        <v>0.59679442351658341</v>
      </c>
      <c r="AR513" s="23">
        <f ca="1">SQRT(Inputs!$B$38)*K513+SQRT(1-Inputs!$B$38)*_xlfn.NORM.S.INV(RAND())</f>
        <v>0.93387894852946318</v>
      </c>
      <c r="AS513" s="23">
        <f ca="1">SQRT(Inputs!$B$38)*L513+SQRT(1-Inputs!$B$38)*_xlfn.NORM.S.INV(RAND())</f>
        <v>2.7350646943326749E-2</v>
      </c>
      <c r="AT513" s="23">
        <f ca="1">SQRT(Inputs!$B$38)*M513+SQRT(1-Inputs!$B$38)*_xlfn.NORM.S.INV(RAND())</f>
        <v>0.23316562291128035</v>
      </c>
      <c r="AU513" s="15">
        <f ca="1">Inputs!$B$6*EXP($B$8-0.5*C$5^2+C$5*N513)</f>
        <v>4745.9862116784525</v>
      </c>
      <c r="AV513" s="15">
        <f t="shared" ca="1" si="255"/>
        <v>5325.8136577793921</v>
      </c>
      <c r="AW513" s="15">
        <f t="shared" ca="1" si="256"/>
        <v>6437.3257693251289</v>
      </c>
      <c r="AX513" s="15">
        <f t="shared" ca="1" si="257"/>
        <v>8375.6838741577612</v>
      </c>
      <c r="AY513" s="15">
        <f t="shared" ca="1" si="258"/>
        <v>8687.1667341701213</v>
      </c>
      <c r="AZ513" s="15">
        <f t="shared" ca="1" si="259"/>
        <v>11147.93736520821</v>
      </c>
      <c r="BA513" s="15">
        <f t="shared" ca="1" si="260"/>
        <v>14702.363212798378</v>
      </c>
      <c r="BB513" s="15">
        <f t="shared" ca="1" si="261"/>
        <v>20495.229169562837</v>
      </c>
      <c r="BC513" s="15">
        <f t="shared" ca="1" si="262"/>
        <v>24024.960179687056</v>
      </c>
      <c r="BD513" s="15">
        <f t="shared" ca="1" si="263"/>
        <v>29056.967983780782</v>
      </c>
      <c r="BE513" s="15">
        <f t="shared" ca="1" si="264"/>
        <v>31140.562772424437</v>
      </c>
      <c r="BF513" s="15">
        <f ca="1">Inputs!$B$13*EXP($B$9-0.5*C$6^2+C$6*Y513)</f>
        <v>13437.205500834747</v>
      </c>
      <c r="BG513" s="15">
        <f t="shared" ca="1" si="265"/>
        <v>12929.067095403301</v>
      </c>
      <c r="BH513" s="15">
        <f t="shared" ca="1" si="266"/>
        <v>14965.96772395782</v>
      </c>
      <c r="BI513" s="15">
        <f t="shared" ca="1" si="267"/>
        <v>17935.722576485889</v>
      </c>
      <c r="BJ513" s="15">
        <f t="shared" ca="1" si="268"/>
        <v>20025.310003581704</v>
      </c>
      <c r="BK513" s="15">
        <f t="shared" ca="1" si="269"/>
        <v>25402.856916024812</v>
      </c>
      <c r="BL513" s="15">
        <f t="shared" ca="1" si="270"/>
        <v>32298.485441577428</v>
      </c>
      <c r="BM513" s="15">
        <f t="shared" ca="1" si="271"/>
        <v>38029.043425651573</v>
      </c>
      <c r="BN513" s="15">
        <f t="shared" ca="1" si="272"/>
        <v>47799.298140797371</v>
      </c>
      <c r="BO513" s="15">
        <f t="shared" ca="1" si="273"/>
        <v>64079.37242010254</v>
      </c>
      <c r="BP513" s="15">
        <f t="shared" ca="1" si="274"/>
        <v>87592.570783953721</v>
      </c>
      <c r="BQ513" s="15">
        <f ca="1">Inputs!$B$20*EXP($B$10-0.5*C$7^2+C$7*AJ513)</f>
        <v>4366.9127003155108</v>
      </c>
      <c r="BR513" s="15">
        <f t="shared" ca="1" si="275"/>
        <v>7078.2302874225043</v>
      </c>
      <c r="BS513" s="15">
        <f t="shared" ca="1" si="276"/>
        <v>8164.5244697626449</v>
      </c>
      <c r="BT513" s="15">
        <f t="shared" ca="1" si="277"/>
        <v>13247.881699182459</v>
      </c>
      <c r="BU513" s="15">
        <f t="shared" ca="1" si="278"/>
        <v>16779.613360264273</v>
      </c>
      <c r="BV513" s="15">
        <f t="shared" ca="1" si="279"/>
        <v>41859.04766729274</v>
      </c>
      <c r="BW513" s="15">
        <f t="shared" ca="1" si="280"/>
        <v>73130.507052393994</v>
      </c>
      <c r="BX513" s="15">
        <f t="shared" ca="1" si="281"/>
        <v>115284.45171241707</v>
      </c>
      <c r="BY513" s="15">
        <f t="shared" ca="1" si="282"/>
        <v>193133.98550909487</v>
      </c>
      <c r="BZ513" s="15">
        <f t="shared" ca="1" si="283"/>
        <v>272360.01098738197</v>
      </c>
      <c r="CA513" s="15">
        <f t="shared" ca="1" si="284"/>
        <v>398767.97893797857</v>
      </c>
      <c r="CB513" s="15">
        <f ca="1">(AU513*DCF!C$10-DCF!C$5*MAX(AU513*DCF!C$10,0)-MAX(AU513-Inputs!$B$6,0)/Inputs!$B$10)*DCF!C$6</f>
        <v>1044.616227512565</v>
      </c>
      <c r="CC513" s="15">
        <f ca="1">(AV513*DCF!D$10-DCF!D$5*MAX(AV513*DCF!D$10,0)-MAX(AV513-AU513,0)/Inputs!$B$10)*DCF!D$6</f>
        <v>1156.7552503111356</v>
      </c>
      <c r="CD513" s="15">
        <f ca="1">(AW513*DCF!E$10-DCF!E$5*MAX(AW513*DCF!E$10,0)-MAX(AW513-AV513,0)/Inputs!$B$10)*DCF!E$6</f>
        <v>1235.917489434335</v>
      </c>
      <c r="CE513" s="15">
        <f ca="1">(AX513*DCF!F$10-DCF!F$5*MAX(AX513*DCF!F$10,0)-MAX(AX513-AW513,0)/Inputs!$B$10)*DCF!F$6</f>
        <v>1425.0741774596627</v>
      </c>
      <c r="CF513" s="15">
        <f ca="1">(AY513*DCF!G$10-DCF!G$5*MAX(AY513*DCF!G$10,0)-MAX(AY513-AX513,0)/Inputs!$B$10)*DCF!G$6</f>
        <v>1730.0301291042406</v>
      </c>
      <c r="CG513" s="15">
        <f ca="1">(AZ513*DCF!H$10-DCF!H$5*MAX(AZ513*DCF!H$10,0)-MAX(AZ513-AY513,0)/Inputs!$B$10)*DCF!H$6</f>
        <v>1727.4260949817335</v>
      </c>
      <c r="CH513" s="15">
        <f ca="1">(BA513*DCF!I$10-DCF!I$5*MAX(BA513*DCF!I$10,0)-MAX(BA513-AZ513,0)/Inputs!$B$10)*DCF!I$6</f>
        <v>2102.5350403048074</v>
      </c>
      <c r="CI513" s="15">
        <f ca="1">(BB513*DCF!J$10-DCF!J$5*MAX(BB513*DCF!J$10,0)-MAX(BB513-BA513,0)/Inputs!$B$10)*DCF!J$6</f>
        <v>2639.2155040973089</v>
      </c>
      <c r="CJ513" s="15">
        <f ca="1">(BC513*DCF!K$10-DCF!K$5*MAX(BC513*DCF!K$10,0)-MAX(BC513-BB513,0)/Inputs!$B$10)*DCF!K$6</f>
        <v>3373.5241368111319</v>
      </c>
      <c r="CK513" s="15">
        <f ca="1">(BD513*DCF!L$10-DCF!L$5*MAX(BD513*DCF!L$10,0)-MAX(BD513-BC513,0)/Inputs!$B$10)*DCF!L$6</f>
        <v>3731.6232339294529</v>
      </c>
      <c r="CL513" s="15">
        <f ca="1">(BE513*DCF!M$10-DCF!M$5*MAX(BE513*DCF!M$10,0)-MAX(BE513-BD513,0)/Inputs!$B$10)*DCF!M$6</f>
        <v>4145.4285201568837</v>
      </c>
      <c r="CM513" s="15">
        <f ca="1">(BF513*DCF!C$28-DCF!C$5*MAX(BF513*DCF!C$28,0)-MAX(BF513-Inputs!$B$13,0)/Inputs!$B$17)*DCF!C$6</f>
        <v>3627.4584276190926</v>
      </c>
      <c r="CN513" s="15">
        <f ca="1">(BG513*DCF!D$28-DCF!D$5*MAX(BG513*DCF!D$28,0)-MAX(BG513-BF513,0)/Inputs!$B$17)*DCF!D$6</f>
        <v>3807.9084531481139</v>
      </c>
      <c r="CO513" s="15">
        <f ca="1">(BH513*DCF!E$28-DCF!E$5*MAX(BH513*DCF!E$28,0)-MAX(BH513-BG513,0)/Inputs!$B$17)*DCF!E$6</f>
        <v>3837.1834736882793</v>
      </c>
      <c r="CP513" s="15">
        <f ca="1">(BI513*DCF!F$28-DCF!F$5*MAX(BI513*DCF!F$28,0)-MAX(BI513-BH513,0)/Inputs!$B$17)*DCF!F$6</f>
        <v>4328.3854256551358</v>
      </c>
      <c r="CQ513" s="15">
        <f ca="1">(BJ513*DCF!G$28-DCF!G$5*MAX(BJ513*DCF!G$28,0)-MAX(BJ513-BI513,0)/Inputs!$B$17)*DCF!G$6</f>
        <v>4844.2706493842115</v>
      </c>
      <c r="CR513" s="15">
        <f ca="1">(BK513*DCF!H$28-DCF!H$5*MAX(BK513*DCF!H$28,0)-MAX(BK513-BJ513,0)/Inputs!$B$17)*DCF!H$6</f>
        <v>5446.8869010158924</v>
      </c>
      <c r="CS513" s="15">
        <f ca="1">(BL513*DCF!I$28-DCF!I$5*MAX(BL513*DCF!I$28,0)-MAX(BL513-BK513,0)/Inputs!$B$17)*DCF!I$6</f>
        <v>6605.3528509794223</v>
      </c>
      <c r="CT513" s="15">
        <f ca="1">(BM513*DCF!J$28-DCF!J$5*MAX(BM513*DCF!J$28,0)-MAX(BM513-BL513,0)/Inputs!$B$17)*DCF!J$6</f>
        <v>7723.8085423627317</v>
      </c>
      <c r="CU513" s="15">
        <f ca="1">(BN513*DCF!K$28-DCF!K$5*MAX(BN513*DCF!K$28,0)-MAX(BN513-BM513,0)/Inputs!$B$17)*DCF!K$6</f>
        <v>8897.6842530395897</v>
      </c>
      <c r="CV513" s="15">
        <f ca="1">(BO513*DCF!L$28-DCF!L$5*MAX(BO513*DCF!L$28,0)-MAX(BO513-BN513,0)/Inputs!$B$17)*DCF!L$6</f>
        <v>10943.062264243579</v>
      </c>
      <c r="CW513" s="15">
        <f ca="1">(BP513*DCF!M$28-DCF!M$5*MAX(BP513*DCF!M$28,0)-MAX(BP513-BO513,0)/Inputs!$B$17)*DCF!M$6</f>
        <v>14022.802952047043</v>
      </c>
      <c r="CX513" s="15">
        <f ca="1">(BQ513*DCF!C$46-DCF!C$5*MAX(BQ513*DCF!C$46,0)-MAX(BQ513-Inputs!$B$20,0)/Inputs!$B$24)*DCF!C$6</f>
        <v>-1547.0526792024325</v>
      </c>
      <c r="CY513" s="15">
        <f ca="1">(BR513*DCF!D$46-DCF!D$5*MAX(BR513*DCF!D$46,0)-MAX(BR513-BQ513,0)/Inputs!$B$24)*DCF!D$6</f>
        <v>-2364.9855520381443</v>
      </c>
      <c r="CZ513" s="15">
        <f ca="1">(BS513*DCF!E$46-DCF!E$5*MAX(BS513*DCF!E$46,0)-MAX(BS513-BR513,0)/Inputs!$B$24)*DCF!E$6</f>
        <v>-1393.6564955257159</v>
      </c>
      <c r="DA513" s="15">
        <f ca="1">(BT513*DCF!F$46-DCF!F$5*MAX(BT513*DCF!F$46,0)-MAX(BT513-BS513,0)/Inputs!$B$24)*DCF!F$6</f>
        <v>-2815.8055692441994</v>
      </c>
      <c r="DB513" s="15">
        <f ca="1">(BU513*DCF!G$46-DCF!G$5*MAX(BU513*DCF!G$46,0)-MAX(BU513-BT513,0)/Inputs!$B$24)*DCF!G$6</f>
        <v>-1752.4377932617517</v>
      </c>
      <c r="DC513" s="15">
        <f ca="1">(BV513*DCF!H$46-DCF!H$5*MAX(BV513*DCF!H$46,0)-MAX(BV513-BU513,0)/Inputs!$B$24)*DCF!H$6</f>
        <v>-7793.2805466656228</v>
      </c>
      <c r="DD513" s="15">
        <f ca="1">(BW513*DCF!I$46-DCF!I$5*MAX(BW513*DCF!I$46,0)-MAX(BW513-BV513,0)/Inputs!$B$24)*DCF!I$6</f>
        <v>-7287.8488323158199</v>
      </c>
      <c r="DE513" s="15">
        <f ca="1">(BX513*DCF!J$46-DCF!J$5*MAX(BX513*DCF!J$46,0)-MAX(BX513-BW513,0)/Inputs!$B$24)*DCF!J$6</f>
        <v>-6342.6735698950879</v>
      </c>
      <c r="DF513" s="15">
        <f ca="1">(BY513*DCF!K$46-DCF!K$5*MAX(BY513*DCF!K$46,0)-MAX(BY513-BX513,0)/Inputs!$B$24)*DCF!K$6</f>
        <v>-8038.6048094205316</v>
      </c>
      <c r="DG513" s="15">
        <f ca="1">(BZ513*DCF!L$46-DCF!L$5*MAX(BZ513*DCF!L$46,0)-MAX(BZ513-BY513,0)/Inputs!$B$24)*DCF!L$6</f>
        <v>897.87610551628734</v>
      </c>
      <c r="DH513" s="15">
        <f ca="1">(CA513*DCF!M$46-DCF!M$5*MAX(CA513*DCF!M$46,0)-MAX(CA513-BZ513,0)/Inputs!$B$24)*DCF!M$6</f>
        <v>4835.4749222746414</v>
      </c>
      <c r="DI513" s="15">
        <f ca="1">SUM(CB513:CL513)+BE513*DCF!M$10*(1+Inputs!$B$30)*(1-Inputs!$B$33)*(1-Inputs!$B$30/Inputs!$B$31)/(Inputs!$B$29-Inputs!$B$30)*DCF!M$6</f>
        <v>110976.7437910725</v>
      </c>
      <c r="DJ513" s="15">
        <f ca="1">SUM(CM513:CW513)+BP513*DCF!M$28*(1+Inputs!$B$30)*(1-Inputs!$B$33)*(1-Inputs!$B$30/Inputs!$B$31)/(Inputs!$B$29-Inputs!$B$30)*DCF!M$6</f>
        <v>399113.18123795616</v>
      </c>
      <c r="DK513" s="15">
        <f ca="1">SUM(CX513:DH513)+CA513*DCF!M$46*(1+Inputs!$B$30)*(1-Inputs!$B$33)*(1-Inputs!$B$30/Inputs!$B$31)/(Inputs!$B$29-Inputs!$B$30)*DCF!M$6</f>
        <v>582939.53770522878</v>
      </c>
      <c r="DM513" s="15">
        <f ca="1">DI513+DJ513+DK513+Inputs!$B$34+Inputs!$B$36-Inputs!$B$35</f>
        <v>1169880.4627342573</v>
      </c>
    </row>
    <row r="514" spans="1:117" x14ac:dyDescent="0.75">
      <c r="A514" s="11">
        <v>501</v>
      </c>
      <c r="C514" s="23">
        <f t="shared" ref="C514:M523" ca="1" si="290">_xlfn.NORM.S.INV(RAND())</f>
        <v>-0.58678323802207411</v>
      </c>
      <c r="D514" s="23">
        <f t="shared" ca="1" si="290"/>
        <v>-1.3208879013533057</v>
      </c>
      <c r="E514" s="23">
        <f t="shared" ca="1" si="290"/>
        <v>-1.4524307723183059</v>
      </c>
      <c r="F514" s="23">
        <f t="shared" ca="1" si="290"/>
        <v>3.8156030715980178E-2</v>
      </c>
      <c r="G514" s="23">
        <f t="shared" ca="1" si="290"/>
        <v>-1.2388738551548371</v>
      </c>
      <c r="H514" s="23">
        <f t="shared" ca="1" si="290"/>
        <v>-0.91224872044830052</v>
      </c>
      <c r="I514" s="23">
        <f t="shared" ca="1" si="290"/>
        <v>-2.4645923123069766E-2</v>
      </c>
      <c r="J514" s="23">
        <f t="shared" ca="1" si="290"/>
        <v>-0.63634613849718158</v>
      </c>
      <c r="K514" s="23">
        <f t="shared" ca="1" si="290"/>
        <v>-1.5866875307748549</v>
      </c>
      <c r="L514" s="23">
        <f t="shared" ca="1" si="290"/>
        <v>0.28561502921894555</v>
      </c>
      <c r="M514" s="23">
        <f t="shared" ca="1" si="290"/>
        <v>-0.17114803885840851</v>
      </c>
      <c r="N514" s="23">
        <f ca="1">SQRT(Inputs!$B$38)*C514+SQRT(1-Inputs!$B$38)*_xlfn.NORM.S.INV(RAND())</f>
        <v>1.2270119927567633</v>
      </c>
      <c r="O514" s="23">
        <f ca="1">SQRT(Inputs!$B$38)*D514+SQRT(1-Inputs!$B$38)*_xlfn.NORM.S.INV(RAND())</f>
        <v>-0.26251249209704924</v>
      </c>
      <c r="P514" s="23">
        <f ca="1">SQRT(Inputs!$B$38)*E514+SQRT(1-Inputs!$B$38)*_xlfn.NORM.S.INV(RAND())</f>
        <v>-0.13859304083043678</v>
      </c>
      <c r="Q514" s="23">
        <f ca="1">SQRT(Inputs!$B$38)*F514+SQRT(1-Inputs!$B$38)*_xlfn.NORM.S.INV(RAND())</f>
        <v>-0.14270806561509455</v>
      </c>
      <c r="R514" s="23">
        <f ca="1">SQRT(Inputs!$B$38)*G514+SQRT(1-Inputs!$B$38)*_xlfn.NORM.S.INV(RAND())</f>
        <v>-0.63240696193295864</v>
      </c>
      <c r="S514" s="23">
        <f ca="1">SQRT(Inputs!$B$38)*H514+SQRT(1-Inputs!$B$38)*_xlfn.NORM.S.INV(RAND())</f>
        <v>0.16394461430794527</v>
      </c>
      <c r="T514" s="23">
        <f ca="1">SQRT(Inputs!$B$38)*I514+SQRT(1-Inputs!$B$38)*_xlfn.NORM.S.INV(RAND())</f>
        <v>1.0570221494813017</v>
      </c>
      <c r="U514" s="23">
        <f ca="1">SQRT(Inputs!$B$38)*J514+SQRT(1-Inputs!$B$38)*_xlfn.NORM.S.INV(RAND())</f>
        <v>-0.38807089173861076</v>
      </c>
      <c r="V514" s="23">
        <f ca="1">SQRT(Inputs!$B$38)*K514+SQRT(1-Inputs!$B$38)*_xlfn.NORM.S.INV(RAND())</f>
        <v>-1.9360227636991321</v>
      </c>
      <c r="W514" s="23">
        <f ca="1">SQRT(Inputs!$B$38)*L514+SQRT(1-Inputs!$B$38)*_xlfn.NORM.S.INV(RAND())</f>
        <v>0.83912657350363951</v>
      </c>
      <c r="X514" s="23">
        <f ca="1">SQRT(Inputs!$B$38)*M514+SQRT(1-Inputs!$B$38)*_xlfn.NORM.S.INV(RAND())</f>
        <v>-0.8479612474893663</v>
      </c>
      <c r="Y514" s="23">
        <f ca="1">SQRT(Inputs!$B$38)*C514+SQRT(1-Inputs!$B$38)*_xlfn.NORM.S.INV(RAND())</f>
        <v>-0.73777031575865593</v>
      </c>
      <c r="Z514" s="23">
        <f ca="1">SQRT(Inputs!$B$38)*D514+SQRT(1-Inputs!$B$38)*_xlfn.NORM.S.INV(RAND())</f>
        <v>-0.79982795664601136</v>
      </c>
      <c r="AA514" s="23">
        <f ca="1">SQRT(Inputs!$B$38)*E514+SQRT(1-Inputs!$B$38)*_xlfn.NORM.S.INV(RAND())</f>
        <v>-0.29783846624960703</v>
      </c>
      <c r="AB514" s="23">
        <f ca="1">SQRT(Inputs!$B$38)*F514+SQRT(1-Inputs!$B$38)*_xlfn.NORM.S.INV(RAND())</f>
        <v>0.57660796973215189</v>
      </c>
      <c r="AC514" s="23">
        <f ca="1">SQRT(Inputs!$B$38)*G514+SQRT(1-Inputs!$B$38)*_xlfn.NORM.S.INV(RAND())</f>
        <v>-2.0528447697495342</v>
      </c>
      <c r="AD514" s="23">
        <f ca="1">SQRT(Inputs!$B$38)*H514+SQRT(1-Inputs!$B$38)*_xlfn.NORM.S.INV(RAND())</f>
        <v>-1.5393655691960322</v>
      </c>
      <c r="AE514" s="23">
        <f ca="1">SQRT(Inputs!$B$38)*I514+SQRT(1-Inputs!$B$38)*_xlfn.NORM.S.INV(RAND())</f>
        <v>-0.77497566922881977</v>
      </c>
      <c r="AF514" s="23">
        <f ca="1">SQRT(Inputs!$B$38)*J514+SQRT(1-Inputs!$B$38)*_xlfn.NORM.S.INV(RAND())</f>
        <v>9.1805575982878251E-2</v>
      </c>
      <c r="AG514" s="23">
        <f ca="1">SQRT(Inputs!$B$38)*K514+SQRT(1-Inputs!$B$38)*_xlfn.NORM.S.INV(RAND())</f>
        <v>-0.58934026360172553</v>
      </c>
      <c r="AH514" s="23">
        <f ca="1">SQRT(Inputs!$B$38)*L514+SQRT(1-Inputs!$B$38)*_xlfn.NORM.S.INV(RAND())</f>
        <v>-8.0349283703251312E-2</v>
      </c>
      <c r="AI514" s="23">
        <f ca="1">SQRT(Inputs!$B$38)*M514+SQRT(1-Inputs!$B$38)*_xlfn.NORM.S.INV(RAND())</f>
        <v>0.32425853202966376</v>
      </c>
      <c r="AJ514" s="23">
        <f ca="1">SQRT(Inputs!$B$38)*C514+SQRT(1-Inputs!$B$38)*_xlfn.NORM.S.INV(RAND())</f>
        <v>0.26437808013581043</v>
      </c>
      <c r="AK514" s="23">
        <f ca="1">SQRT(Inputs!$B$38)*D514+SQRT(1-Inputs!$B$38)*_xlfn.NORM.S.INV(RAND())</f>
        <v>0.41710741071736279</v>
      </c>
      <c r="AL514" s="23">
        <f ca="1">SQRT(Inputs!$B$38)*E514+SQRT(1-Inputs!$B$38)*_xlfn.NORM.S.INV(RAND())</f>
        <v>-1.2666307200895792</v>
      </c>
      <c r="AM514" s="23">
        <f ca="1">SQRT(Inputs!$B$38)*F514+SQRT(1-Inputs!$B$38)*_xlfn.NORM.S.INV(RAND())</f>
        <v>-0.92287167719274876</v>
      </c>
      <c r="AN514" s="23">
        <f ca="1">SQRT(Inputs!$B$38)*G514+SQRT(1-Inputs!$B$38)*_xlfn.NORM.S.INV(RAND())</f>
        <v>-1.7125336299766274</v>
      </c>
      <c r="AO514" s="23">
        <f ca="1">SQRT(Inputs!$B$38)*H514+SQRT(1-Inputs!$B$38)*_xlfn.NORM.S.INV(RAND())</f>
        <v>-0.15239067402243162</v>
      </c>
      <c r="AP514" s="23">
        <f ca="1">SQRT(Inputs!$B$38)*I514+SQRT(1-Inputs!$B$38)*_xlfn.NORM.S.INV(RAND())</f>
        <v>2.1265726860889966</v>
      </c>
      <c r="AQ514" s="23">
        <f ca="1">SQRT(Inputs!$B$38)*J514+SQRT(1-Inputs!$B$38)*_xlfn.NORM.S.INV(RAND())</f>
        <v>-0.65902287158293971</v>
      </c>
      <c r="AR514" s="23">
        <f ca="1">SQRT(Inputs!$B$38)*K514+SQRT(1-Inputs!$B$38)*_xlfn.NORM.S.INV(RAND())</f>
        <v>0.59774196371779009</v>
      </c>
      <c r="AS514" s="23">
        <f ca="1">SQRT(Inputs!$B$38)*L514+SQRT(1-Inputs!$B$38)*_xlfn.NORM.S.INV(RAND())</f>
        <v>0.3209616060303182</v>
      </c>
      <c r="AT514" s="23">
        <f ca="1">SQRT(Inputs!$B$38)*M514+SQRT(1-Inputs!$B$38)*_xlfn.NORM.S.INV(RAND())</f>
        <v>2.9526434401158416E-2</v>
      </c>
      <c r="AU514" s="15">
        <f ca="1">Inputs!$B$6*EXP($B$8-0.5*C$5^2+C$5*N514)</f>
        <v>6052.5359040385929</v>
      </c>
      <c r="AV514" s="15">
        <f t="shared" ca="1" si="255"/>
        <v>7088.4201362160511</v>
      </c>
      <c r="AW514" s="15">
        <f t="shared" ca="1" si="256"/>
        <v>8483.0030311376868</v>
      </c>
      <c r="AX514" s="15">
        <f t="shared" ca="1" si="257"/>
        <v>10173.879057577016</v>
      </c>
      <c r="AY514" s="15">
        <f t="shared" ca="1" si="258"/>
        <v>11548.302137948267</v>
      </c>
      <c r="AZ514" s="15">
        <f t="shared" ca="1" si="259"/>
        <v>14381.186434378304</v>
      </c>
      <c r="BA514" s="15">
        <f t="shared" ca="1" si="260"/>
        <v>19657.594123499697</v>
      </c>
      <c r="BB514" s="15">
        <f t="shared" ca="1" si="261"/>
        <v>23149.10570723793</v>
      </c>
      <c r="BC514" s="15">
        <f t="shared" ca="1" si="262"/>
        <v>23518.919083482851</v>
      </c>
      <c r="BD514" s="15">
        <f t="shared" ca="1" si="263"/>
        <v>31165.42977185209</v>
      </c>
      <c r="BE514" s="15">
        <f t="shared" ca="1" si="264"/>
        <v>35350.804748108756</v>
      </c>
      <c r="BF514" s="15">
        <f ca="1">Inputs!$B$13*EXP($B$9-0.5*C$6^2+C$6*Y514)</f>
        <v>11949.060918466861</v>
      </c>
      <c r="BG514" s="15">
        <f t="shared" ca="1" si="265"/>
        <v>12605.669492762221</v>
      </c>
      <c r="BH514" s="15">
        <f t="shared" ca="1" si="266"/>
        <v>14659.466345620038</v>
      </c>
      <c r="BI514" s="15">
        <f t="shared" ca="1" si="267"/>
        <v>19610.880883759739</v>
      </c>
      <c r="BJ514" s="15">
        <f t="shared" ca="1" si="268"/>
        <v>17883.524327122635</v>
      </c>
      <c r="BK514" s="15">
        <f t="shared" ca="1" si="269"/>
        <v>17798.794235083373</v>
      </c>
      <c r="BL514" s="15">
        <f t="shared" ca="1" si="270"/>
        <v>19774.555322014923</v>
      </c>
      <c r="BM514" s="15">
        <f t="shared" ca="1" si="271"/>
        <v>24586.001515743952</v>
      </c>
      <c r="BN514" s="15">
        <f t="shared" ca="1" si="272"/>
        <v>28175.857379131532</v>
      </c>
      <c r="BO514" s="15">
        <f t="shared" ca="1" si="273"/>
        <v>34345.206018256722</v>
      </c>
      <c r="BP514" s="15">
        <f t="shared" ca="1" si="274"/>
        <v>43854.37126647972</v>
      </c>
      <c r="BQ514" s="15">
        <f ca="1">Inputs!$B$20*EXP($B$10-0.5*C$7^2+C$7*AJ514)</f>
        <v>4711.2050985980004</v>
      </c>
      <c r="BR514" s="15">
        <f t="shared" ca="1" si="275"/>
        <v>7297.9262299236916</v>
      </c>
      <c r="BS514" s="15">
        <f t="shared" ca="1" si="276"/>
        <v>6946.0801769179197</v>
      </c>
      <c r="BT514" s="15">
        <f t="shared" ca="1" si="277"/>
        <v>7517.8444150037403</v>
      </c>
      <c r="BU514" s="15">
        <f t="shared" ca="1" si="278"/>
        <v>6884.2298752543193</v>
      </c>
      <c r="BV514" s="15">
        <f t="shared" ca="1" si="279"/>
        <v>9254.6877184984696</v>
      </c>
      <c r="BW514" s="15">
        <f t="shared" ca="1" si="280"/>
        <v>20255.574674307969</v>
      </c>
      <c r="BX514" s="15">
        <f t="shared" ca="1" si="281"/>
        <v>24824.426893693199</v>
      </c>
      <c r="BY514" s="15">
        <f t="shared" ca="1" si="282"/>
        <v>38997.534049550959</v>
      </c>
      <c r="BZ514" s="15">
        <f t="shared" ca="1" si="283"/>
        <v>58044.7709990449</v>
      </c>
      <c r="CA514" s="15">
        <f t="shared" ca="1" si="284"/>
        <v>81964.216045798021</v>
      </c>
      <c r="CB514" s="15">
        <f ca="1">(AU514*DCF!C$10-DCF!C$5*MAX(AU514*DCF!C$10,0)-MAX(AU514-Inputs!$B$6,0)/Inputs!$B$10)*DCF!C$6</f>
        <v>1035.3002953255454</v>
      </c>
      <c r="CC514" s="15">
        <f ca="1">(AV514*DCF!D$10-DCF!D$5*MAX(AV514*DCF!D$10,0)-MAX(AV514-AU514,0)/Inputs!$B$10)*DCF!D$6</f>
        <v>1475.1811267323953</v>
      </c>
      <c r="CD514" s="15">
        <f ca="1">(AW514*DCF!E$10-DCF!E$5*MAX(AW514*DCF!E$10,0)-MAX(AW514-AV514,0)/Inputs!$B$10)*DCF!E$6</f>
        <v>1644.4725418933565</v>
      </c>
      <c r="CE514" s="15">
        <f ca="1">(AX514*DCF!F$10-DCF!F$5*MAX(AX514*DCF!F$10,0)-MAX(AX514-AW514,0)/Inputs!$B$10)*DCF!F$6</f>
        <v>1869.112204959891</v>
      </c>
      <c r="CF514" s="15">
        <f ca="1">(AY514*DCF!G$10-DCF!G$5*MAX(AY514*DCF!G$10,0)-MAX(AY514-AX514,0)/Inputs!$B$10)*DCF!G$6</f>
        <v>2115.2225547617036</v>
      </c>
      <c r="CG514" s="15">
        <f ca="1">(AZ514*DCF!H$10-DCF!H$5*MAX(AZ514*DCF!H$10,0)-MAX(AZ514-AY514,0)/Inputs!$B$10)*DCF!H$6</f>
        <v>2289.0882686023924</v>
      </c>
      <c r="CH514" s="15">
        <f ca="1">(BA514*DCF!I$10-DCF!I$5*MAX(BA514*DCF!I$10,0)-MAX(BA514-AZ514,0)/Inputs!$B$10)*DCF!I$6</f>
        <v>2725.2096055149236</v>
      </c>
      <c r="CI514" s="15">
        <f ca="1">(BB514*DCF!J$10-DCF!J$5*MAX(BB514*DCF!J$10,0)-MAX(BB514-BA514,0)/Inputs!$B$10)*DCF!J$6</f>
        <v>3443.3592077728463</v>
      </c>
      <c r="CJ514" s="15">
        <f ca="1">(BC514*DCF!K$10-DCF!K$5*MAX(BC514*DCF!K$10,0)-MAX(BC514-BB514,0)/Inputs!$B$10)*DCF!K$6</f>
        <v>3734.4000133488016</v>
      </c>
      <c r="CK514" s="15">
        <f ca="1">(BD514*DCF!L$10-DCF!L$5*MAX(BD514*DCF!L$10,0)-MAX(BD514-BC514,0)/Inputs!$B$10)*DCF!L$6</f>
        <v>3711.521810581145</v>
      </c>
      <c r="CL514" s="15">
        <f ca="1">(BE514*DCF!M$10-DCF!M$5*MAX(BE514*DCF!M$10,0)-MAX(BE514-BD514,0)/Inputs!$B$10)*DCF!M$6</f>
        <v>4488.4680176551174</v>
      </c>
      <c r="CM514" s="15">
        <f ca="1">(BF514*DCF!C$28-DCF!C$5*MAX(BF514*DCF!C$28,0)-MAX(BF514-Inputs!$B$13,0)/Inputs!$B$17)*DCF!C$6</f>
        <v>3516.9688121091763</v>
      </c>
      <c r="CN514" s="15">
        <f ca="1">(BG514*DCF!D$28-DCF!D$5*MAX(BG514*DCF!D$28,0)-MAX(BG514-BF514,0)/Inputs!$B$17)*DCF!D$6</f>
        <v>3572.5756862364242</v>
      </c>
      <c r="CO514" s="15">
        <f ca="1">(BH514*DCF!E$28-DCF!E$5*MAX(BH514*DCF!E$28,0)-MAX(BH514-BG514,0)/Inputs!$B$17)*DCF!E$6</f>
        <v>3747.046812406229</v>
      </c>
      <c r="CP514" s="15">
        <f ca="1">(BI514*DCF!F$28-DCF!F$5*MAX(BI514*DCF!F$28,0)-MAX(BI514-BH514,0)/Inputs!$B$17)*DCF!F$6</f>
        <v>4422.3543126790846</v>
      </c>
      <c r="CQ514" s="15">
        <f ca="1">(BJ514*DCF!G$28-DCF!G$5*MAX(BJ514*DCF!G$28,0)-MAX(BJ514-BI514,0)/Inputs!$B$17)*DCF!G$6</f>
        <v>4640.0160685800602</v>
      </c>
      <c r="CR514" s="15">
        <f ca="1">(BK514*DCF!H$28-DCF!H$5*MAX(BK514*DCF!H$28,0)-MAX(BK514-BJ514,0)/Inputs!$B$17)*DCF!H$6</f>
        <v>4401.8381835949549</v>
      </c>
      <c r="CS514" s="15">
        <f ca="1">(BL514*DCF!I$28-DCF!I$5*MAX(BL514*DCF!I$28,0)-MAX(BL514-BK514,0)/Inputs!$B$17)*DCF!I$6</f>
        <v>4366.4644539009432</v>
      </c>
      <c r="CT514" s="15">
        <f ca="1">(BM514*DCF!J$28-DCF!J$5*MAX(BM514*DCF!J$28,0)-MAX(BM514-BL514,0)/Inputs!$B$17)*DCF!J$6</f>
        <v>4846.7609185379279</v>
      </c>
      <c r="CU514" s="15">
        <f ca="1">(BN514*DCF!K$28-DCF!K$5*MAX(BN514*DCF!K$28,0)-MAX(BN514-BM514,0)/Inputs!$B$17)*DCF!K$6</f>
        <v>5510.5591272175052</v>
      </c>
      <c r="CV514" s="15">
        <f ca="1">(BO514*DCF!L$28-DCF!L$5*MAX(BO514*DCF!L$28,0)-MAX(BO514-BN514,0)/Inputs!$B$17)*DCF!L$6</f>
        <v>6154.5174163571019</v>
      </c>
      <c r="CW514" s="15">
        <f ca="1">(BP514*DCF!M$28-DCF!M$5*MAX(BP514*DCF!M$28,0)-MAX(BP514-BO514,0)/Inputs!$B$17)*DCF!M$6</f>
        <v>7257.2503643053624</v>
      </c>
      <c r="CX514" s="15">
        <f ca="1">(BQ514*DCF!C$46-DCF!C$5*MAX(BQ514*DCF!C$46,0)-MAX(BQ514-Inputs!$B$20,0)/Inputs!$B$24)*DCF!C$6</f>
        <v>-1785.5924470655891</v>
      </c>
      <c r="CY514" s="15">
        <f ca="1">(BR514*DCF!D$46-DCF!D$5*MAX(BR514*DCF!D$46,0)-MAX(BR514-BQ514,0)/Inputs!$B$24)*DCF!D$6</f>
        <v>-2349.3182526100909</v>
      </c>
      <c r="CZ514" s="15">
        <f ca="1">(BS514*DCF!E$46-DCF!E$5*MAX(BS514*DCF!E$46,0)-MAX(BS514-BR514,0)/Inputs!$B$24)*DCF!E$6</f>
        <v>-821.38607495349675</v>
      </c>
      <c r="DA514" s="15">
        <f ca="1">(BT514*DCF!F$46-DCF!F$5*MAX(BT514*DCF!F$46,0)-MAX(BT514-BS514,0)/Inputs!$B$24)*DCF!F$6</f>
        <v>-755.69439567221195</v>
      </c>
      <c r="DB514" s="15">
        <f ca="1">(BU514*DCF!G$46-DCF!G$5*MAX(BU514*DCF!G$46,0)-MAX(BU514-BT514,0)/Inputs!$B$24)*DCF!G$6</f>
        <v>-231.57189142611287</v>
      </c>
      <c r="DC514" s="15">
        <f ca="1">(BV514*DCF!H$46-DCF!H$5*MAX(BV514*DCF!H$46,0)-MAX(BV514-BU514,0)/Inputs!$B$24)*DCF!H$6</f>
        <v>-736.605250751943</v>
      </c>
      <c r="DD514" s="15">
        <f ca="1">(BW514*DCF!I$46-DCF!I$5*MAX(BW514*DCF!I$46,0)-MAX(BW514-BV514,0)/Inputs!$B$24)*DCF!I$6</f>
        <v>-2690.1187221145469</v>
      </c>
      <c r="DE514" s="15">
        <f ca="1">(BX514*DCF!J$46-DCF!J$5*MAX(BX514*DCF!J$46,0)-MAX(BX514-BW514,0)/Inputs!$B$24)*DCF!J$6</f>
        <v>-170.2689238342158</v>
      </c>
      <c r="DF514" s="15">
        <f ca="1">(BY514*DCF!K$46-DCF!K$5*MAX(BY514*DCF!K$46,0)-MAX(BY514-BX514,0)/Inputs!$B$24)*DCF!K$6</f>
        <v>-1244.3645393135196</v>
      </c>
      <c r="DG514" s="15">
        <f ca="1">(BZ514*DCF!L$46-DCF!L$5*MAX(BZ514*DCF!L$46,0)-MAX(BZ514-BY514,0)/Inputs!$B$24)*DCF!L$6</f>
        <v>-298.08625675944</v>
      </c>
      <c r="DH514" s="15">
        <f ca="1">(CA514*DCF!M$46-DCF!M$5*MAX(CA514*DCF!M$46,0)-MAX(CA514-BZ514,0)/Inputs!$B$24)*DCF!M$6</f>
        <v>1425.1645312300905</v>
      </c>
      <c r="DI514" s="15">
        <f ca="1">SUM(CB514:CL514)+BE514*DCF!M$10*(1+Inputs!$B$30)*(1-Inputs!$B$33)*(1-Inputs!$B$30/Inputs!$B$31)/(Inputs!$B$29-Inputs!$B$30)*DCF!M$6</f>
        <v>126913.09272713322</v>
      </c>
      <c r="DJ514" s="15">
        <f ca="1">SUM(CM514:CW514)+BP514*DCF!M$28*(1+Inputs!$B$30)*(1-Inputs!$B$33)*(1-Inputs!$B$30/Inputs!$B$31)/(Inputs!$B$29-Inputs!$B$30)*DCF!M$6</f>
        <v>215166.07902077481</v>
      </c>
      <c r="DK514" s="15">
        <f ca="1">SUM(CX514:DH514)+CA514*DCF!M$46*(1+Inputs!$B$30)*(1-Inputs!$B$33)*(1-Inputs!$B$30/Inputs!$B$31)/(Inputs!$B$29-Inputs!$B$30)*DCF!M$6</f>
        <v>117068.54506562128</v>
      </c>
      <c r="DM514" s="15">
        <f ca="1">DI514+DJ514+DK514+Inputs!$B$34+Inputs!$B$36-Inputs!$B$35</f>
        <v>535998.71681352926</v>
      </c>
    </row>
    <row r="515" spans="1:117" x14ac:dyDescent="0.75">
      <c r="A515" s="11">
        <v>502</v>
      </c>
      <c r="C515" s="23">
        <f t="shared" ca="1" si="290"/>
        <v>1.0615435013760295</v>
      </c>
      <c r="D515" s="23">
        <f t="shared" ca="1" si="290"/>
        <v>0.51068661826112527</v>
      </c>
      <c r="E515" s="23">
        <f t="shared" ca="1" si="290"/>
        <v>-0.73948603410042513</v>
      </c>
      <c r="F515" s="23">
        <f t="shared" ca="1" si="290"/>
        <v>0.22328753667982984</v>
      </c>
      <c r="G515" s="23">
        <f t="shared" ca="1" si="290"/>
        <v>-1.5928645193936393</v>
      </c>
      <c r="H515" s="23">
        <f t="shared" ca="1" si="290"/>
        <v>-0.45583855773719312</v>
      </c>
      <c r="I515" s="23">
        <f t="shared" ca="1" si="290"/>
        <v>1.4254111710723827</v>
      </c>
      <c r="J515" s="23">
        <f t="shared" ca="1" si="290"/>
        <v>-5.730787759038976E-3</v>
      </c>
      <c r="K515" s="23">
        <f t="shared" ca="1" si="290"/>
        <v>1.8166412591475856</v>
      </c>
      <c r="L515" s="23">
        <f t="shared" ca="1" si="290"/>
        <v>1.0311781061629428</v>
      </c>
      <c r="M515" s="23">
        <f t="shared" ca="1" si="290"/>
        <v>-0.2248226081785529</v>
      </c>
      <c r="N515" s="23">
        <f ca="1">SQRT(Inputs!$B$38)*C515+SQRT(1-Inputs!$B$38)*_xlfn.NORM.S.INV(RAND())</f>
        <v>1.5580619634645343</v>
      </c>
      <c r="O515" s="23">
        <f ca="1">SQRT(Inputs!$B$38)*D515+SQRT(1-Inputs!$B$38)*_xlfn.NORM.S.INV(RAND())</f>
        <v>1.2868582691884924</v>
      </c>
      <c r="P515" s="23">
        <f ca="1">SQRT(Inputs!$B$38)*E515+SQRT(1-Inputs!$B$38)*_xlfn.NORM.S.INV(RAND())</f>
        <v>7.7922519666552059E-2</v>
      </c>
      <c r="Q515" s="23">
        <f ca="1">SQRT(Inputs!$B$38)*F515+SQRT(1-Inputs!$B$38)*_xlfn.NORM.S.INV(RAND())</f>
        <v>0.28703278429304568</v>
      </c>
      <c r="R515" s="23">
        <f ca="1">SQRT(Inputs!$B$38)*G515+SQRT(1-Inputs!$B$38)*_xlfn.NORM.S.INV(RAND())</f>
        <v>0.7233403306279298</v>
      </c>
      <c r="S515" s="23">
        <f ca="1">SQRT(Inputs!$B$38)*H515+SQRT(1-Inputs!$B$38)*_xlfn.NORM.S.INV(RAND())</f>
        <v>-0.16641560488119583</v>
      </c>
      <c r="T515" s="23">
        <f ca="1">SQRT(Inputs!$B$38)*I515+SQRT(1-Inputs!$B$38)*_xlfn.NORM.S.INV(RAND())</f>
        <v>1.1946705790986512</v>
      </c>
      <c r="U515" s="23">
        <f ca="1">SQRT(Inputs!$B$38)*J515+SQRT(1-Inputs!$B$38)*_xlfn.NORM.S.INV(RAND())</f>
        <v>0.28641561765581053</v>
      </c>
      <c r="V515" s="23">
        <f ca="1">SQRT(Inputs!$B$38)*K515+SQRT(1-Inputs!$B$38)*_xlfn.NORM.S.INV(RAND())</f>
        <v>1.6168307122876655</v>
      </c>
      <c r="W515" s="23">
        <f ca="1">SQRT(Inputs!$B$38)*L515+SQRT(1-Inputs!$B$38)*_xlfn.NORM.S.INV(RAND())</f>
        <v>1.7400894729955574</v>
      </c>
      <c r="X515" s="23">
        <f ca="1">SQRT(Inputs!$B$38)*M515+SQRT(1-Inputs!$B$38)*_xlfn.NORM.S.INV(RAND())</f>
        <v>-2.4708634674379057</v>
      </c>
      <c r="Y515" s="23">
        <f ca="1">SQRT(Inputs!$B$38)*C515+SQRT(1-Inputs!$B$38)*_xlfn.NORM.S.INV(RAND())</f>
        <v>1.6022778876456107</v>
      </c>
      <c r="Z515" s="23">
        <f ca="1">SQRT(Inputs!$B$38)*D515+SQRT(1-Inputs!$B$38)*_xlfn.NORM.S.INV(RAND())</f>
        <v>-0.47511169787529184</v>
      </c>
      <c r="AA515" s="23">
        <f ca="1">SQRT(Inputs!$B$38)*E515+SQRT(1-Inputs!$B$38)*_xlfn.NORM.S.INV(RAND())</f>
        <v>-0.7626213327212803</v>
      </c>
      <c r="AB515" s="23">
        <f ca="1">SQRT(Inputs!$B$38)*F515+SQRT(1-Inputs!$B$38)*_xlfn.NORM.S.INV(RAND())</f>
        <v>1.0907504519050981</v>
      </c>
      <c r="AC515" s="23">
        <f ca="1">SQRT(Inputs!$B$38)*G515+SQRT(1-Inputs!$B$38)*_xlfn.NORM.S.INV(RAND())</f>
        <v>-1.0570505637939576</v>
      </c>
      <c r="AD515" s="23">
        <f ca="1">SQRT(Inputs!$B$38)*H515+SQRT(1-Inputs!$B$38)*_xlfn.NORM.S.INV(RAND())</f>
        <v>-0.41230992473500638</v>
      </c>
      <c r="AE515" s="23">
        <f ca="1">SQRT(Inputs!$B$38)*I515+SQRT(1-Inputs!$B$38)*_xlfn.NORM.S.INV(RAND())</f>
        <v>0.20232801873555017</v>
      </c>
      <c r="AF515" s="23">
        <f ca="1">SQRT(Inputs!$B$38)*J515+SQRT(1-Inputs!$B$38)*_xlfn.NORM.S.INV(RAND())</f>
        <v>-1.7621373605519871E-4</v>
      </c>
      <c r="AG515" s="23">
        <f ca="1">SQRT(Inputs!$B$38)*K515+SQRT(1-Inputs!$B$38)*_xlfn.NORM.S.INV(RAND())</f>
        <v>1.4681754492142973</v>
      </c>
      <c r="AH515" s="23">
        <f ca="1">SQRT(Inputs!$B$38)*L515+SQRT(1-Inputs!$B$38)*_xlfn.NORM.S.INV(RAND())</f>
        <v>0.9630036907887497</v>
      </c>
      <c r="AI515" s="23">
        <f ca="1">SQRT(Inputs!$B$38)*M515+SQRT(1-Inputs!$B$38)*_xlfn.NORM.S.INV(RAND())</f>
        <v>0.71014394305187456</v>
      </c>
      <c r="AJ515" s="23">
        <f ca="1">SQRT(Inputs!$B$38)*C515+SQRT(1-Inputs!$B$38)*_xlfn.NORM.S.INV(RAND())</f>
        <v>0.61377347861631437</v>
      </c>
      <c r="AK515" s="23">
        <f ca="1">SQRT(Inputs!$B$38)*D515+SQRT(1-Inputs!$B$38)*_xlfn.NORM.S.INV(RAND())</f>
        <v>1.1848445304227533</v>
      </c>
      <c r="AL515" s="23">
        <f ca="1">SQRT(Inputs!$B$38)*E515+SQRT(1-Inputs!$B$38)*_xlfn.NORM.S.INV(RAND())</f>
        <v>-0.52747242138773376</v>
      </c>
      <c r="AM515" s="23">
        <f ca="1">SQRT(Inputs!$B$38)*F515+SQRT(1-Inputs!$B$38)*_xlfn.NORM.S.INV(RAND())</f>
        <v>-0.21876996506316898</v>
      </c>
      <c r="AN515" s="23">
        <f ca="1">SQRT(Inputs!$B$38)*G515+SQRT(1-Inputs!$B$38)*_xlfn.NORM.S.INV(RAND())</f>
        <v>-1.5246777434736272</v>
      </c>
      <c r="AO515" s="23">
        <f ca="1">SQRT(Inputs!$B$38)*H515+SQRT(1-Inputs!$B$38)*_xlfn.NORM.S.INV(RAND())</f>
        <v>-0.23281909199981771</v>
      </c>
      <c r="AP515" s="23">
        <f ca="1">SQRT(Inputs!$B$38)*I515+SQRT(1-Inputs!$B$38)*_xlfn.NORM.S.INV(RAND())</f>
        <v>-0.56770071525436971</v>
      </c>
      <c r="AQ515" s="23">
        <f ca="1">SQRT(Inputs!$B$38)*J515+SQRT(1-Inputs!$B$38)*_xlfn.NORM.S.INV(RAND())</f>
        <v>0.15761846931243997</v>
      </c>
      <c r="AR515" s="23">
        <f ca="1">SQRT(Inputs!$B$38)*K515+SQRT(1-Inputs!$B$38)*_xlfn.NORM.S.INV(RAND())</f>
        <v>1.5807611802996762</v>
      </c>
      <c r="AS515" s="23">
        <f ca="1">SQRT(Inputs!$B$38)*L515+SQRT(1-Inputs!$B$38)*_xlfn.NORM.S.INV(RAND())</f>
        <v>1.2697575337702691</v>
      </c>
      <c r="AT515" s="23">
        <f ca="1">SQRT(Inputs!$B$38)*M515+SQRT(1-Inputs!$B$38)*_xlfn.NORM.S.INV(RAND())</f>
        <v>0.94783915802064089</v>
      </c>
      <c r="AU515" s="15">
        <f ca="1">Inputs!$B$6*EXP($B$8-0.5*C$5^2+C$5*N515)</f>
        <v>6385.7274798131712</v>
      </c>
      <c r="AV515" s="15">
        <f t="shared" ca="1" si="255"/>
        <v>9391.9942568146143</v>
      </c>
      <c r="AW515" s="15">
        <f t="shared" ca="1" si="256"/>
        <v>11572.869871177116</v>
      </c>
      <c r="AX515" s="15">
        <f t="shared" ca="1" si="257"/>
        <v>14645.181368003421</v>
      </c>
      <c r="AY515" s="15">
        <f t="shared" ca="1" si="258"/>
        <v>19475.576039528183</v>
      </c>
      <c r="AZ515" s="15">
        <f t="shared" ca="1" si="259"/>
        <v>23386.630741268462</v>
      </c>
      <c r="BA515" s="15">
        <f t="shared" ca="1" si="260"/>
        <v>32430.963965814241</v>
      </c>
      <c r="BB515" s="15">
        <f t="shared" ca="1" si="261"/>
        <v>40861.268310036037</v>
      </c>
      <c r="BC515" s="15">
        <f t="shared" ca="1" si="262"/>
        <v>58497.744359612749</v>
      </c>
      <c r="BD515" s="15">
        <f t="shared" ca="1" si="263"/>
        <v>84332.113046655068</v>
      </c>
      <c r="BE515" s="15">
        <f t="shared" ca="1" si="264"/>
        <v>82513.340248354914</v>
      </c>
      <c r="BF515" s="15">
        <f ca="1">Inputs!$B$13*EXP($B$9-0.5*C$6^2+C$6*Y515)</f>
        <v>19002.334551286865</v>
      </c>
      <c r="BG515" s="15">
        <f t="shared" ca="1" si="265"/>
        <v>21256.167916679704</v>
      </c>
      <c r="BH515" s="15">
        <f t="shared" ca="1" si="266"/>
        <v>22885.397726079653</v>
      </c>
      <c r="BI515" s="15">
        <f t="shared" ca="1" si="267"/>
        <v>33136.449179108437</v>
      </c>
      <c r="BJ515" s="15">
        <f t="shared" ca="1" si="268"/>
        <v>34881.913174062342</v>
      </c>
      <c r="BK515" s="15">
        <f t="shared" ca="1" si="269"/>
        <v>40474.023918624349</v>
      </c>
      <c r="BL515" s="15">
        <f t="shared" ca="1" si="270"/>
        <v>51038.287084017502</v>
      </c>
      <c r="BM515" s="15">
        <f t="shared" ca="1" si="271"/>
        <v>62735.696840893717</v>
      </c>
      <c r="BN515" s="15">
        <f t="shared" ca="1" si="272"/>
        <v>91999.491030805628</v>
      </c>
      <c r="BO515" s="15">
        <f t="shared" ca="1" si="273"/>
        <v>126603.42902300868</v>
      </c>
      <c r="BP515" s="15">
        <f t="shared" ca="1" si="274"/>
        <v>168880.43327696246</v>
      </c>
      <c r="BQ515" s="15">
        <f ca="1">Inputs!$B$20*EXP($B$10-0.5*C$7^2+C$7*AJ515)</f>
        <v>5332.7563005895126</v>
      </c>
      <c r="BR515" s="15">
        <f t="shared" ca="1" si="275"/>
        <v>10541.635398424201</v>
      </c>
      <c r="BS515" s="15">
        <f t="shared" ca="1" si="276"/>
        <v>12406.349193182894</v>
      </c>
      <c r="BT515" s="15">
        <f t="shared" ca="1" si="277"/>
        <v>16151.596610526894</v>
      </c>
      <c r="BU515" s="15">
        <f t="shared" ca="1" si="278"/>
        <v>15478.132003569335</v>
      </c>
      <c r="BV515" s="15">
        <f t="shared" ca="1" si="279"/>
        <v>20434.092688276</v>
      </c>
      <c r="BW515" s="15">
        <f t="shared" ca="1" si="280"/>
        <v>25286.322589287789</v>
      </c>
      <c r="BX515" s="15">
        <f t="shared" ca="1" si="281"/>
        <v>36502.369560529376</v>
      </c>
      <c r="BY515" s="15">
        <f t="shared" ca="1" si="282"/>
        <v>69208.476448736008</v>
      </c>
      <c r="BZ515" s="15">
        <f t="shared" ca="1" si="283"/>
        <v>122640.87136959721</v>
      </c>
      <c r="CA515" s="15">
        <f t="shared" ca="1" si="284"/>
        <v>203876.28656923855</v>
      </c>
      <c r="CB515" s="15">
        <f ca="1">(AU515*DCF!C$10-DCF!C$5*MAX(AU515*DCF!C$10,0)-MAX(AU515-Inputs!$B$6,0)/Inputs!$B$10)*DCF!C$6</f>
        <v>1032.9245800019316</v>
      </c>
      <c r="CC515" s="15">
        <f ca="1">(AV515*DCF!D$10-DCF!D$5*MAX(AV515*DCF!D$10,0)-MAX(AV515-AU515,0)/Inputs!$B$10)*DCF!D$6</f>
        <v>1556.2354974451534</v>
      </c>
      <c r="CD515" s="15">
        <f ca="1">(AW515*DCF!E$10-DCF!E$5*MAX(AW515*DCF!E$10,0)-MAX(AW515-AV515,0)/Inputs!$B$10)*DCF!E$6</f>
        <v>2180.7679265995407</v>
      </c>
      <c r="CE515" s="15">
        <f ca="1">(AX515*DCF!F$10-DCF!F$5*MAX(AX515*DCF!F$10,0)-MAX(AX515-AW515,0)/Inputs!$B$10)*DCF!F$6</f>
        <v>2557.747901901078</v>
      </c>
      <c r="CF515" s="15">
        <f ca="1">(AY515*DCF!G$10-DCF!G$5*MAX(AY515*DCF!G$10,0)-MAX(AY515-AX515,0)/Inputs!$B$10)*DCF!G$6</f>
        <v>3084.2594045505848</v>
      </c>
      <c r="CG515" s="15">
        <f ca="1">(AZ515*DCF!H$10-DCF!H$5*MAX(AZ515*DCF!H$10,0)-MAX(AZ515-AY515,0)/Inputs!$B$10)*DCF!H$6</f>
        <v>3846.0532560045531</v>
      </c>
      <c r="CH515" s="15">
        <f ca="1">(BA515*DCF!I$10-DCF!I$5*MAX(BA515*DCF!I$10,0)-MAX(BA515-AZ515,0)/Inputs!$B$10)*DCF!I$6</f>
        <v>4440.3664977679118</v>
      </c>
      <c r="CI515" s="15">
        <f ca="1">(BB515*DCF!J$10-DCF!J$5*MAX(BB515*DCF!J$10,0)-MAX(BB515-BA515,0)/Inputs!$B$10)*DCF!J$6</f>
        <v>5734.4147502959941</v>
      </c>
      <c r="CJ515" s="15">
        <f ca="1">(BC515*DCF!K$10-DCF!K$5*MAX(BC515*DCF!K$10,0)-MAX(BC515-BB515,0)/Inputs!$B$10)*DCF!K$6</f>
        <v>6948.3591922696041</v>
      </c>
      <c r="CK515" s="15">
        <f ca="1">(BD515*DCF!L$10-DCF!L$5*MAX(BD515*DCF!L$10,0)-MAX(BD515-BC515,0)/Inputs!$B$10)*DCF!L$6</f>
        <v>9378.0841380075035</v>
      </c>
      <c r="CL515" s="15">
        <f ca="1">(BE515*DCF!M$10-DCF!M$5*MAX(BE515*DCF!M$10,0)-MAX(BE515-BD515,0)/Inputs!$B$10)*DCF!M$6</f>
        <v>11643.699540425541</v>
      </c>
      <c r="CM515" s="15">
        <f ca="1">(BF515*DCF!C$28-DCF!C$5*MAX(BF515*DCF!C$28,0)-MAX(BF515-Inputs!$B$13,0)/Inputs!$B$17)*DCF!C$6</f>
        <v>4040.6501136507909</v>
      </c>
      <c r="CN515" s="15">
        <f ca="1">(BG515*DCF!D$28-DCF!D$5*MAX(BG515*DCF!D$28,0)-MAX(BG515-BF515,0)/Inputs!$B$17)*DCF!D$6</f>
        <v>5779.5857054395465</v>
      </c>
      <c r="CO515" s="15">
        <f ca="1">(BH515*DCF!E$28-DCF!E$5*MAX(BH515*DCF!E$28,0)-MAX(BH515-BG515,0)/Inputs!$B$17)*DCF!E$6</f>
        <v>6160.4533741269051</v>
      </c>
      <c r="CP515" s="15">
        <f ca="1">(BI515*DCF!F$28-DCF!F$5*MAX(BI515*DCF!F$28,0)-MAX(BI515-BH515,0)/Inputs!$B$17)*DCF!F$6</f>
        <v>7129.3071622248463</v>
      </c>
      <c r="CQ515" s="15">
        <f ca="1">(BJ515*DCF!G$28-DCF!G$5*MAX(BJ515*DCF!G$28,0)-MAX(BJ515-BI515,0)/Inputs!$B$17)*DCF!G$6</f>
        <v>8756.8072204507189</v>
      </c>
      <c r="CR515" s="15">
        <f ca="1">(BK515*DCF!H$28-DCF!H$5*MAX(BK515*DCF!H$28,0)-MAX(BK515-BJ515,0)/Inputs!$B$17)*DCF!H$6</f>
        <v>9140.8155787594769</v>
      </c>
      <c r="CS515" s="15">
        <f ca="1">(BL515*DCF!I$28-DCF!I$5*MAX(BL515*DCF!I$28,0)-MAX(BL515-BK515,0)/Inputs!$B$17)*DCF!I$6</f>
        <v>10485.512580827341</v>
      </c>
      <c r="CT515" s="15">
        <f ca="1">(BM515*DCF!J$28-DCF!J$5*MAX(BM515*DCF!J$28,0)-MAX(BM515-BL515,0)/Inputs!$B$17)*DCF!J$6</f>
        <v>12444.28750911896</v>
      </c>
      <c r="CU515" s="15">
        <f ca="1">(BN515*DCF!K$28-DCF!K$5*MAX(BN515*DCF!K$28,0)-MAX(BN515-BM515,0)/Inputs!$B$17)*DCF!K$6</f>
        <v>15844.324953904414</v>
      </c>
      <c r="CV515" s="15">
        <f ca="1">(BO515*DCF!L$28-DCF!L$5*MAX(BO515*DCF!L$28,0)-MAX(BO515-BN515,0)/Inputs!$B$17)*DCF!L$6</f>
        <v>21344.548194673971</v>
      </c>
      <c r="CW515" s="15">
        <f ca="1">(BP515*DCF!M$28-DCF!M$5*MAX(BP515*DCF!M$28,0)-MAX(BP515-BO515,0)/Inputs!$B$17)*DCF!M$6</f>
        <v>27355.816358517946</v>
      </c>
      <c r="CX515" s="15">
        <f ca="1">(BQ515*DCF!C$46-DCF!C$5*MAX(BQ515*DCF!C$46,0)-MAX(BQ515-Inputs!$B$20,0)/Inputs!$B$24)*DCF!C$6</f>
        <v>-2216.2283837802624</v>
      </c>
      <c r="CY515" s="15">
        <f ca="1">(BR515*DCF!D$46-DCF!D$5*MAX(BR515*DCF!D$46,0)-MAX(BR515-BQ515,0)/Inputs!$B$24)*DCF!D$6</f>
        <v>-4021.7968018195716</v>
      </c>
      <c r="CZ515" s="15">
        <f ca="1">(BS515*DCF!E$46-DCF!E$5*MAX(BS515*DCF!E$46,0)-MAX(BS515-BR515,0)/Inputs!$B$24)*DCF!E$6</f>
        <v>-2202.091236303525</v>
      </c>
      <c r="DA515" s="15">
        <f ca="1">(BT515*DCF!F$46-DCF!F$5*MAX(BT515*DCF!F$46,0)-MAX(BT515-BS515,0)/Inputs!$B$24)*DCF!F$6</f>
        <v>-2540.0243643196281</v>
      </c>
      <c r="DB515" s="15">
        <f ca="1">(BU515*DCF!G$46-DCF!G$5*MAX(BU515*DCF!G$46,0)-MAX(BU515-BT515,0)/Inputs!$B$24)*DCF!G$6</f>
        <v>-520.65377954526662</v>
      </c>
      <c r="DC515" s="15">
        <f ca="1">(BV515*DCF!H$46-DCF!H$5*MAX(BV515*DCF!H$46,0)-MAX(BV515-BU515,0)/Inputs!$B$24)*DCF!H$6</f>
        <v>-1540.0344170976778</v>
      </c>
      <c r="DD515" s="15">
        <f ca="1">(BW515*DCF!I$46-DCF!I$5*MAX(BW515*DCF!I$46,0)-MAX(BW515-BV515,0)/Inputs!$B$24)*DCF!I$6</f>
        <v>-808.89007295262604</v>
      </c>
      <c r="DE515" s="15">
        <f ca="1">(BX515*DCF!J$46-DCF!J$5*MAX(BX515*DCF!J$46,0)-MAX(BX515-BW515,0)/Inputs!$B$24)*DCF!J$6</f>
        <v>-1443.1389802358742</v>
      </c>
      <c r="DF515" s="15">
        <f ca="1">(BY515*DCF!K$46-DCF!K$5*MAX(BY515*DCF!K$46,0)-MAX(BY515-BX515,0)/Inputs!$B$24)*DCF!K$6</f>
        <v>-4058.706018100926</v>
      </c>
      <c r="DG515" s="15">
        <f ca="1">(BZ515*DCF!L$46-DCF!L$5*MAX(BZ515*DCF!L$46,0)-MAX(BZ515-BY515,0)/Inputs!$B$24)*DCF!L$6</f>
        <v>-3614.3320447903402</v>
      </c>
      <c r="DH515" s="15">
        <f ca="1">(CA515*DCF!M$46-DCF!M$5*MAX(CA515*DCF!M$46,0)-MAX(CA515-BZ515,0)/Inputs!$B$24)*DCF!M$6</f>
        <v>-999.66654770125137</v>
      </c>
      <c r="DI515" s="15">
        <f ca="1">SUM(CB515:CL515)+BE515*DCF!M$10*(1+Inputs!$B$30)*(1-Inputs!$B$33)*(1-Inputs!$B$30/Inputs!$B$31)/(Inputs!$B$29-Inputs!$B$30)*DCF!M$6</f>
        <v>282038.6297224072</v>
      </c>
      <c r="DJ515" s="15">
        <f ca="1">SUM(CM515:CW515)+BP515*DCF!M$28*(1+Inputs!$B$30)*(1-Inputs!$B$33)*(1-Inputs!$B$30/Inputs!$B$31)/(Inputs!$B$29-Inputs!$B$30)*DCF!M$6</f>
        <v>755144.08078145958</v>
      </c>
      <c r="DK515" s="15">
        <f ca="1">SUM(CX515:DH515)+CA515*DCF!M$46*(1+Inputs!$B$30)*(1-Inputs!$B$33)*(1-Inputs!$B$30/Inputs!$B$31)/(Inputs!$B$29-Inputs!$B$30)*DCF!M$6</f>
        <v>291251.32707945275</v>
      </c>
      <c r="DM515" s="15">
        <f ca="1">DI515+DJ515+DK515+Inputs!$B$34+Inputs!$B$36-Inputs!$B$35</f>
        <v>1405285.0375833195</v>
      </c>
    </row>
    <row r="516" spans="1:117" x14ac:dyDescent="0.75">
      <c r="A516" s="11">
        <v>503</v>
      </c>
      <c r="C516" s="23">
        <f t="shared" ca="1" si="290"/>
        <v>3.4001702707425835E-2</v>
      </c>
      <c r="D516" s="23">
        <f t="shared" ca="1" si="290"/>
        <v>0.25048920109790412</v>
      </c>
      <c r="E516" s="23">
        <f t="shared" ca="1" si="290"/>
        <v>-1.0194943179124598</v>
      </c>
      <c r="F516" s="23">
        <f t="shared" ca="1" si="290"/>
        <v>-2.1539705741776167</v>
      </c>
      <c r="G516" s="23">
        <f t="shared" ca="1" si="290"/>
        <v>0.1849113433715544</v>
      </c>
      <c r="H516" s="23">
        <f t="shared" ca="1" si="290"/>
        <v>0.34400242824074767</v>
      </c>
      <c r="I516" s="23">
        <f t="shared" ca="1" si="290"/>
        <v>-0.49367245730597303</v>
      </c>
      <c r="J516" s="23">
        <f t="shared" ca="1" si="290"/>
        <v>0.62651414611867928</v>
      </c>
      <c r="K516" s="23">
        <f t="shared" ca="1" si="290"/>
        <v>0.33293182465885102</v>
      </c>
      <c r="L516" s="23">
        <f t="shared" ca="1" si="290"/>
        <v>1.0051921108372546</v>
      </c>
      <c r="M516" s="23">
        <f t="shared" ca="1" si="290"/>
        <v>3.1228355000906351E-2</v>
      </c>
      <c r="N516" s="23">
        <f ca="1">SQRT(Inputs!$B$38)*C516+SQRT(1-Inputs!$B$38)*_xlfn.NORM.S.INV(RAND())</f>
        <v>-0.2593906019487463</v>
      </c>
      <c r="O516" s="23">
        <f ca="1">SQRT(Inputs!$B$38)*D516+SQRT(1-Inputs!$B$38)*_xlfn.NORM.S.INV(RAND())</f>
        <v>-0.36219887514821325</v>
      </c>
      <c r="P516" s="23">
        <f ca="1">SQRT(Inputs!$B$38)*E516+SQRT(1-Inputs!$B$38)*_xlfn.NORM.S.INV(RAND())</f>
        <v>-0.22634761395827957</v>
      </c>
      <c r="Q516" s="23">
        <f ca="1">SQRT(Inputs!$B$38)*F516+SQRT(1-Inputs!$B$38)*_xlfn.NORM.S.INV(RAND())</f>
        <v>-1.5598743554569308</v>
      </c>
      <c r="R516" s="23">
        <f ca="1">SQRT(Inputs!$B$38)*G516+SQRT(1-Inputs!$B$38)*_xlfn.NORM.S.INV(RAND())</f>
        <v>0.50243772796574915</v>
      </c>
      <c r="S516" s="23">
        <f ca="1">SQRT(Inputs!$B$38)*H516+SQRT(1-Inputs!$B$38)*_xlfn.NORM.S.INV(RAND())</f>
        <v>0.3494339463190953</v>
      </c>
      <c r="T516" s="23">
        <f ca="1">SQRT(Inputs!$B$38)*I516+SQRT(1-Inputs!$B$38)*_xlfn.NORM.S.INV(RAND())</f>
        <v>-0.57775784090947546</v>
      </c>
      <c r="U516" s="23">
        <f ca="1">SQRT(Inputs!$B$38)*J516+SQRT(1-Inputs!$B$38)*_xlfn.NORM.S.INV(RAND())</f>
        <v>1.1109030701523839</v>
      </c>
      <c r="V516" s="23">
        <f ca="1">SQRT(Inputs!$B$38)*K516+SQRT(1-Inputs!$B$38)*_xlfn.NORM.S.INV(RAND())</f>
        <v>0.57696156500668461</v>
      </c>
      <c r="W516" s="23">
        <f ca="1">SQRT(Inputs!$B$38)*L516+SQRT(1-Inputs!$B$38)*_xlfn.NORM.S.INV(RAND())</f>
        <v>0.40643900414992795</v>
      </c>
      <c r="X516" s="23">
        <f ca="1">SQRT(Inputs!$B$38)*M516+SQRT(1-Inputs!$B$38)*_xlfn.NORM.S.INV(RAND())</f>
        <v>-0.79247802309493975</v>
      </c>
      <c r="Y516" s="23">
        <f ca="1">SQRT(Inputs!$B$38)*C516+SQRT(1-Inputs!$B$38)*_xlfn.NORM.S.INV(RAND())</f>
        <v>1.5728827567900456</v>
      </c>
      <c r="Z516" s="23">
        <f ca="1">SQRT(Inputs!$B$38)*D516+SQRT(1-Inputs!$B$38)*_xlfn.NORM.S.INV(RAND())</f>
        <v>0.88014675737577597</v>
      </c>
      <c r="AA516" s="23">
        <f ca="1">SQRT(Inputs!$B$38)*E516+SQRT(1-Inputs!$B$38)*_xlfn.NORM.S.INV(RAND())</f>
        <v>-0.23859638591883353</v>
      </c>
      <c r="AB516" s="23">
        <f ca="1">SQRT(Inputs!$B$38)*F516+SQRT(1-Inputs!$B$38)*_xlfn.NORM.S.INV(RAND())</f>
        <v>-4.0275240583905774</v>
      </c>
      <c r="AC516" s="23">
        <f ca="1">SQRT(Inputs!$B$38)*G516+SQRT(1-Inputs!$B$38)*_xlfn.NORM.S.INV(RAND())</f>
        <v>1.1821816702599506</v>
      </c>
      <c r="AD516" s="23">
        <f ca="1">SQRT(Inputs!$B$38)*H516+SQRT(1-Inputs!$B$38)*_xlfn.NORM.S.INV(RAND())</f>
        <v>8.6507776569684197E-2</v>
      </c>
      <c r="AE516" s="23">
        <f ca="1">SQRT(Inputs!$B$38)*I516+SQRT(1-Inputs!$B$38)*_xlfn.NORM.S.INV(RAND())</f>
        <v>-0.92173861759073716</v>
      </c>
      <c r="AF516" s="23">
        <f ca="1">SQRT(Inputs!$B$38)*J516+SQRT(1-Inputs!$B$38)*_xlfn.NORM.S.INV(RAND())</f>
        <v>1.3079689054252923</v>
      </c>
      <c r="AG516" s="23">
        <f ca="1">SQRT(Inputs!$B$38)*K516+SQRT(1-Inputs!$B$38)*_xlfn.NORM.S.INV(RAND())</f>
        <v>0.3935711594122755</v>
      </c>
      <c r="AH516" s="23">
        <f ca="1">SQRT(Inputs!$B$38)*L516+SQRT(1-Inputs!$B$38)*_xlfn.NORM.S.INV(RAND())</f>
        <v>6.5257322558703978E-2</v>
      </c>
      <c r="AI516" s="23">
        <f ca="1">SQRT(Inputs!$B$38)*M516+SQRT(1-Inputs!$B$38)*_xlfn.NORM.S.INV(RAND())</f>
        <v>0.35585914901868665</v>
      </c>
      <c r="AJ516" s="23">
        <f ca="1">SQRT(Inputs!$B$38)*C516+SQRT(1-Inputs!$B$38)*_xlfn.NORM.S.INV(RAND())</f>
        <v>0.19278794275912231</v>
      </c>
      <c r="AK516" s="23">
        <f ca="1">SQRT(Inputs!$B$38)*D516+SQRT(1-Inputs!$B$38)*_xlfn.NORM.S.INV(RAND())</f>
        <v>1.1385484687522247</v>
      </c>
      <c r="AL516" s="23">
        <f ca="1">SQRT(Inputs!$B$38)*E516+SQRT(1-Inputs!$B$38)*_xlfn.NORM.S.INV(RAND())</f>
        <v>-1.4841735177463742</v>
      </c>
      <c r="AM516" s="23">
        <f ca="1">SQRT(Inputs!$B$38)*F516+SQRT(1-Inputs!$B$38)*_xlfn.NORM.S.INV(RAND())</f>
        <v>-1.6628583187390484</v>
      </c>
      <c r="AN516" s="23">
        <f ca="1">SQRT(Inputs!$B$38)*G516+SQRT(1-Inputs!$B$38)*_xlfn.NORM.S.INV(RAND())</f>
        <v>0.81758306830676253</v>
      </c>
      <c r="AO516" s="23">
        <f ca="1">SQRT(Inputs!$B$38)*H516+SQRT(1-Inputs!$B$38)*_xlfn.NORM.S.INV(RAND())</f>
        <v>1.1327753496989321</v>
      </c>
      <c r="AP516" s="23">
        <f ca="1">SQRT(Inputs!$B$38)*I516+SQRT(1-Inputs!$B$38)*_xlfn.NORM.S.INV(RAND())</f>
        <v>0.65154680422258837</v>
      </c>
      <c r="AQ516" s="23">
        <f ca="1">SQRT(Inputs!$B$38)*J516+SQRT(1-Inputs!$B$38)*_xlfn.NORM.S.INV(RAND())</f>
        <v>1.0187369371976647</v>
      </c>
      <c r="AR516" s="23">
        <f ca="1">SQRT(Inputs!$B$38)*K516+SQRT(1-Inputs!$B$38)*_xlfn.NORM.S.INV(RAND())</f>
        <v>-0.27043421733754547</v>
      </c>
      <c r="AS516" s="23">
        <f ca="1">SQRT(Inputs!$B$38)*L516+SQRT(1-Inputs!$B$38)*_xlfn.NORM.S.INV(RAND())</f>
        <v>1.2165661102385137</v>
      </c>
      <c r="AT516" s="23">
        <f ca="1">SQRT(Inputs!$B$38)*M516+SQRT(1-Inputs!$B$38)*_xlfn.NORM.S.INV(RAND())</f>
        <v>0.77760229362258249</v>
      </c>
      <c r="AU516" s="15">
        <f ca="1">Inputs!$B$6*EXP($B$8-0.5*C$5^2+C$5*N516)</f>
        <v>4758.1968467274201</v>
      </c>
      <c r="AV516" s="15">
        <f t="shared" ca="1" si="255"/>
        <v>5491.4747156246503</v>
      </c>
      <c r="AW516" s="15">
        <f t="shared" ca="1" si="256"/>
        <v>6494.5439449342575</v>
      </c>
      <c r="AX516" s="15">
        <f t="shared" ca="1" si="257"/>
        <v>6525.1946411406379</v>
      </c>
      <c r="AY516" s="15">
        <f t="shared" ca="1" si="258"/>
        <v>8456.3854220301055</v>
      </c>
      <c r="AZ516" s="15">
        <f t="shared" ca="1" si="259"/>
        <v>10748.11332754216</v>
      </c>
      <c r="BA516" s="15">
        <f t="shared" ca="1" si="260"/>
        <v>12381.179478003531</v>
      </c>
      <c r="BB516" s="15">
        <f t="shared" ca="1" si="261"/>
        <v>16942.946834390252</v>
      </c>
      <c r="BC516" s="15">
        <f t="shared" ca="1" si="262"/>
        <v>21939.28234306012</v>
      </c>
      <c r="BD516" s="15">
        <f t="shared" ca="1" si="263"/>
        <v>27919.133576282511</v>
      </c>
      <c r="BE516" s="15">
        <f t="shared" ca="1" si="264"/>
        <v>31828.98560083452</v>
      </c>
      <c r="BF516" s="15">
        <f ca="1">Inputs!$B$13*EXP($B$9-0.5*C$6^2+C$6*Y516)</f>
        <v>18891.920160775775</v>
      </c>
      <c r="BG516" s="15">
        <f t="shared" ca="1" si="265"/>
        <v>26987.134868472724</v>
      </c>
      <c r="BH516" s="15">
        <f t="shared" ca="1" si="266"/>
        <v>31693.944091730613</v>
      </c>
      <c r="BI516" s="15">
        <f t="shared" ca="1" si="267"/>
        <v>20873.038501640218</v>
      </c>
      <c r="BJ516" s="15">
        <f t="shared" ca="1" si="268"/>
        <v>30343.071767691858</v>
      </c>
      <c r="BK516" s="15">
        <f t="shared" ca="1" si="269"/>
        <v>37681.559625052156</v>
      </c>
      <c r="BL516" s="15">
        <f t="shared" ca="1" si="270"/>
        <v>41075.708009287591</v>
      </c>
      <c r="BM516" s="15">
        <f t="shared" ca="1" si="271"/>
        <v>59399.103939546083</v>
      </c>
      <c r="BN516" s="15">
        <f t="shared" ca="1" si="272"/>
        <v>76581.492576149874</v>
      </c>
      <c r="BO516" s="15">
        <f t="shared" ca="1" si="273"/>
        <v>94943.097498517585</v>
      </c>
      <c r="BP516" s="15">
        <f t="shared" ca="1" si="274"/>
        <v>121664.82507607465</v>
      </c>
      <c r="BQ516" s="15">
        <f ca="1">Inputs!$B$20*EXP($B$10-0.5*C$7^2+C$7*AJ516)</f>
        <v>4593.0851878719532</v>
      </c>
      <c r="BR516" s="15">
        <f t="shared" ca="1" si="275"/>
        <v>8946.9590789651083</v>
      </c>
      <c r="BS516" s="15">
        <f t="shared" ca="1" si="276"/>
        <v>7999.8440677374765</v>
      </c>
      <c r="BT516" s="15">
        <f t="shared" ca="1" si="277"/>
        <v>7130.6446831463172</v>
      </c>
      <c r="BU516" s="15">
        <f t="shared" ca="1" si="278"/>
        <v>12044.010149118685</v>
      </c>
      <c r="BV516" s="15">
        <f t="shared" ca="1" si="279"/>
        <v>21628.468474147056</v>
      </c>
      <c r="BW516" s="15">
        <f t="shared" ca="1" si="280"/>
        <v>34643.917468291314</v>
      </c>
      <c r="BX516" s="15">
        <f t="shared" ca="1" si="281"/>
        <v>59434.072970594891</v>
      </c>
      <c r="BY516" s="15">
        <f t="shared" ca="1" si="282"/>
        <v>79077.97612577313</v>
      </c>
      <c r="BZ516" s="15">
        <f t="shared" ca="1" si="283"/>
        <v>138766.54865387329</v>
      </c>
      <c r="CA516" s="15">
        <f t="shared" ca="1" si="284"/>
        <v>223809.40558371029</v>
      </c>
      <c r="CB516" s="15">
        <f ca="1">(AU516*DCF!C$10-DCF!C$5*MAX(AU516*DCF!C$10,0)-MAX(AU516-Inputs!$B$6,0)/Inputs!$B$10)*DCF!C$6</f>
        <v>1044.5291635082324</v>
      </c>
      <c r="CC516" s="15">
        <f ca="1">(AV516*DCF!D$10-DCF!D$5*MAX(AV516*DCF!D$10,0)-MAX(AV516-AU516,0)/Inputs!$B$10)*DCF!D$6</f>
        <v>1159.7191413280784</v>
      </c>
      <c r="CD516" s="15">
        <f ca="1">(AW516*DCF!E$10-DCF!E$5*MAX(AW516*DCF!E$10,0)-MAX(AW516-AV516,0)/Inputs!$B$10)*DCF!E$6</f>
        <v>1273.5540832270167</v>
      </c>
      <c r="CE516" s="15">
        <f ca="1">(AX516*DCF!F$10-DCF!F$5*MAX(AX516*DCF!F$10,0)-MAX(AX516-AW516,0)/Inputs!$B$10)*DCF!F$6</f>
        <v>1418.0619411070618</v>
      </c>
      <c r="CF516" s="15">
        <f ca="1">(AY516*DCF!G$10-DCF!G$5*MAX(AY516*DCF!G$10,0)-MAX(AY516-AX516,0)/Inputs!$B$10)*DCF!G$6</f>
        <v>1371.1441293399905</v>
      </c>
      <c r="CG516" s="15">
        <f ca="1">(AZ516*DCF!H$10-DCF!H$5*MAX(AZ516*DCF!H$10,0)-MAX(AZ516-AY516,0)/Inputs!$B$10)*DCF!H$6</f>
        <v>1679.8165376910235</v>
      </c>
      <c r="CH516" s="15">
        <f ca="1">(BA516*DCF!I$10-DCF!I$5*MAX(BA516*DCF!I$10,0)-MAX(BA516-AZ516,0)/Inputs!$B$10)*DCF!I$6</f>
        <v>1993.7097576847864</v>
      </c>
      <c r="CI516" s="15">
        <f ca="1">(BB516*DCF!J$10-DCF!J$5*MAX(BB516*DCF!J$10,0)-MAX(BB516-BA516,0)/Inputs!$B$10)*DCF!J$6</f>
        <v>2216.1883189451974</v>
      </c>
      <c r="CJ516" s="15">
        <f ca="1">(BC516*DCF!K$10-DCF!K$5*MAX(BC516*DCF!K$10,0)-MAX(BC516-BB516,0)/Inputs!$B$10)*DCF!K$6</f>
        <v>2832.4611973182909</v>
      </c>
      <c r="CK516" s="15">
        <f ca="1">(BD516*DCF!L$10-DCF!L$5*MAX(BD516*DCF!L$10,0)-MAX(BD516-BC516,0)/Inputs!$B$10)*DCF!L$6</f>
        <v>3437.4446659469422</v>
      </c>
      <c r="CL516" s="15">
        <f ca="1">(BE516*DCF!M$10-DCF!M$5*MAX(BE516*DCF!M$10,0)-MAX(BE516-BD516,0)/Inputs!$B$10)*DCF!M$6</f>
        <v>4024.4079451202483</v>
      </c>
      <c r="CM516" s="15">
        <f ca="1">(BF516*DCF!C$28-DCF!C$5*MAX(BF516*DCF!C$28,0)-MAX(BF516-Inputs!$B$13,0)/Inputs!$B$17)*DCF!C$6</f>
        <v>4032.4522250189475</v>
      </c>
      <c r="CN516" s="15">
        <f ca="1">(BG516*DCF!D$28-DCF!D$5*MAX(BG516*DCF!D$28,0)-MAX(BG516-BF516,0)/Inputs!$B$17)*DCF!D$6</f>
        <v>6221.2531852307948</v>
      </c>
      <c r="CO516" s="15">
        <f ca="1">(BH516*DCF!E$28-DCF!E$5*MAX(BH516*DCF!E$28,0)-MAX(BH516-BG516,0)/Inputs!$B$17)*DCF!E$6</f>
        <v>8048.6420135011194</v>
      </c>
      <c r="CP516" s="15">
        <f ca="1">(BI516*DCF!F$28-DCF!F$5*MAX(BI516*DCF!F$28,0)-MAX(BI516-BH516,0)/Inputs!$B$17)*DCF!F$6</f>
        <v>5666.480139358634</v>
      </c>
      <c r="CQ516" s="15">
        <f ca="1">(BJ516*DCF!G$28-DCF!G$5*MAX(BJ516*DCF!G$28,0)-MAX(BJ516-BI516,0)/Inputs!$B$17)*DCF!G$6</f>
        <v>6279.9741395055389</v>
      </c>
      <c r="CR516" s="15">
        <f ca="1">(BK516*DCF!H$28-DCF!H$5*MAX(BK516*DCF!H$28,0)-MAX(BK516-BJ516,0)/Inputs!$B$17)*DCF!H$6</f>
        <v>8178.8703566735694</v>
      </c>
      <c r="CS516" s="15">
        <f ca="1">(BL516*DCF!I$28-DCF!I$5*MAX(BL516*DCF!I$28,0)-MAX(BL516-BK516,0)/Inputs!$B$17)*DCF!I$6</f>
        <v>9171.913141014842</v>
      </c>
      <c r="CT516" s="15">
        <f ca="1">(BM516*DCF!J$28-DCF!J$5*MAX(BM516*DCF!J$28,0)-MAX(BM516-BL516,0)/Inputs!$B$17)*DCF!J$6</f>
        <v>10821.398660162937</v>
      </c>
      <c r="CU516" s="15">
        <f ca="1">(BN516*DCF!K$28-DCF!K$5*MAX(BN516*DCF!K$28,0)-MAX(BN516-BM516,0)/Inputs!$B$17)*DCF!K$6</f>
        <v>14068.113450503313</v>
      </c>
      <c r="CV516" s="15">
        <f ca="1">(BO516*DCF!L$28-DCF!L$5*MAX(BO516*DCF!L$28,0)-MAX(BO516-BN516,0)/Inputs!$B$17)*DCF!L$6</f>
        <v>16865.494579889182</v>
      </c>
      <c r="CW516" s="15">
        <f ca="1">(BP516*DCF!M$28-DCF!M$5*MAX(BP516*DCF!M$28,0)-MAX(BP516-BO516,0)/Inputs!$B$17)*DCF!M$6</f>
        <v>20098.135855464465</v>
      </c>
      <c r="CX516" s="15">
        <f ca="1">(BQ516*DCF!C$46-DCF!C$5*MAX(BQ516*DCF!C$46,0)-MAX(BQ516-Inputs!$B$20,0)/Inputs!$B$24)*DCF!C$6</f>
        <v>-1703.7541717357642</v>
      </c>
      <c r="CY516" s="15">
        <f ca="1">(BR516*DCF!D$46-DCF!D$5*MAX(BR516*DCF!D$46,0)-MAX(BR516-BQ516,0)/Inputs!$B$24)*DCF!D$6</f>
        <v>-3384.7991178913744</v>
      </c>
      <c r="CZ516" s="15">
        <f ca="1">(BS516*DCF!E$46-DCF!E$5*MAX(BS516*DCF!E$46,0)-MAX(BS516-BR516,0)/Inputs!$B$24)*DCF!E$6</f>
        <v>-945.99548978349617</v>
      </c>
      <c r="DA516" s="15">
        <f ca="1">(BT516*DCF!F$46-DCF!F$5*MAX(BT516*DCF!F$46,0)-MAX(BT516-BS516,0)/Inputs!$B$24)*DCF!F$6</f>
        <v>-519.29862920149026</v>
      </c>
      <c r="DB516" s="15">
        <f ca="1">(BU516*DCF!G$46-DCF!G$5*MAX(BU516*DCF!G$46,0)-MAX(BU516-BT516,0)/Inputs!$B$24)*DCF!G$6</f>
        <v>-2057.8957718626457</v>
      </c>
      <c r="DC516" s="15">
        <f ca="1">(BV516*DCF!H$46-DCF!H$5*MAX(BV516*DCF!H$46,0)-MAX(BV516-BU516,0)/Inputs!$B$24)*DCF!H$6</f>
        <v>-2978.3116995520913</v>
      </c>
      <c r="DD516" s="15">
        <f ca="1">(BW516*DCF!I$46-DCF!I$5*MAX(BW516*DCF!I$46,0)-MAX(BW516-BV516,0)/Inputs!$B$24)*DCF!I$6</f>
        <v>-2936.1171955439836</v>
      </c>
      <c r="DE516" s="15">
        <f ca="1">(BX516*DCF!J$46-DCF!J$5*MAX(BX516*DCF!J$46,0)-MAX(BX516-BW516,0)/Inputs!$B$24)*DCF!J$6</f>
        <v>-4080.8492674782742</v>
      </c>
      <c r="DF516" s="15">
        <f ca="1">(BY516*DCF!K$46-DCF!K$5*MAX(BY516*DCF!K$46,0)-MAX(BY516-BX516,0)/Inputs!$B$24)*DCF!K$6</f>
        <v>-295.03535754762453</v>
      </c>
      <c r="DG516" s="15">
        <f ca="1">(BZ516*DCF!L$46-DCF!L$5*MAX(BZ516*DCF!L$46,0)-MAX(BZ516-BY516,0)/Inputs!$B$24)*DCF!L$6</f>
        <v>-3915.4322940603543</v>
      </c>
      <c r="DH516" s="15">
        <f ca="1">(CA516*DCF!M$46-DCF!M$5*MAX(CA516*DCF!M$46,0)-MAX(CA516-BZ516,0)/Inputs!$B$24)*DCF!M$6</f>
        <v>-232.95755947538188</v>
      </c>
      <c r="DI516" s="15">
        <f ca="1">SUM(CB516:CL516)+BE516*DCF!M$10*(1+Inputs!$B$30)*(1-Inputs!$B$33)*(1-Inputs!$B$30/Inputs!$B$31)/(Inputs!$B$29-Inputs!$B$30)*DCF!M$6</f>
        <v>111031.52470310083</v>
      </c>
      <c r="DJ516" s="15">
        <f ca="1">SUM(CM516:CW516)+BP516*DCF!M$28*(1+Inputs!$B$30)*(1-Inputs!$B$33)*(1-Inputs!$B$30/Inputs!$B$31)/(Inputs!$B$29-Inputs!$B$30)*DCF!M$6</f>
        <v>560912.483796285</v>
      </c>
      <c r="DK516" s="15">
        <f ca="1">SUM(CX516:DH516)+CA516*DCF!M$46*(1+Inputs!$B$30)*(1-Inputs!$B$33)*(1-Inputs!$B$30/Inputs!$B$31)/(Inputs!$B$29-Inputs!$B$30)*DCF!M$6</f>
        <v>322985.40639723709</v>
      </c>
      <c r="DM516" s="15">
        <f ca="1">DI516+DJ516+DK516+Inputs!$B$34+Inputs!$B$36-Inputs!$B$35</f>
        <v>1071780.4148966228</v>
      </c>
    </row>
    <row r="517" spans="1:117" x14ac:dyDescent="0.75">
      <c r="A517" s="11">
        <v>504</v>
      </c>
      <c r="C517" s="23">
        <f t="shared" ca="1" si="290"/>
        <v>7.1839275571539171E-2</v>
      </c>
      <c r="D517" s="23">
        <f t="shared" ca="1" si="290"/>
        <v>1.536936518196834</v>
      </c>
      <c r="E517" s="23">
        <f t="shared" ca="1" si="290"/>
        <v>-2.3205008859570242</v>
      </c>
      <c r="F517" s="23">
        <f t="shared" ca="1" si="290"/>
        <v>-1.0860610460904143</v>
      </c>
      <c r="G517" s="23">
        <f t="shared" ca="1" si="290"/>
        <v>-0.39748192913730329</v>
      </c>
      <c r="H517" s="23">
        <f t="shared" ca="1" si="290"/>
        <v>0.90610631538061059</v>
      </c>
      <c r="I517" s="23">
        <f t="shared" ca="1" si="290"/>
        <v>0.145578306536639</v>
      </c>
      <c r="J517" s="23">
        <f t="shared" ca="1" si="290"/>
        <v>0.99985090333570614</v>
      </c>
      <c r="K517" s="23">
        <f t="shared" ca="1" si="290"/>
        <v>1.008813752685465</v>
      </c>
      <c r="L517" s="23">
        <f t="shared" ca="1" si="290"/>
        <v>0.50743878867310155</v>
      </c>
      <c r="M517" s="23">
        <f t="shared" ca="1" si="290"/>
        <v>1.1241580924913257</v>
      </c>
      <c r="N517" s="23">
        <f ca="1">SQRT(Inputs!$B$38)*C517+SQRT(1-Inputs!$B$38)*_xlfn.NORM.S.INV(RAND())</f>
        <v>-0.93563411234100413</v>
      </c>
      <c r="O517" s="23">
        <f ca="1">SQRT(Inputs!$B$38)*D517+SQRT(1-Inputs!$B$38)*_xlfn.NORM.S.INV(RAND())</f>
        <v>1.5032249861480922</v>
      </c>
      <c r="P517" s="23">
        <f ca="1">SQRT(Inputs!$B$38)*E517+SQRT(1-Inputs!$B$38)*_xlfn.NORM.S.INV(RAND())</f>
        <v>-1.6599849333024976</v>
      </c>
      <c r="Q517" s="23">
        <f ca="1">SQRT(Inputs!$B$38)*F517+SQRT(1-Inputs!$B$38)*_xlfn.NORM.S.INV(RAND())</f>
        <v>-1.5138169919558415</v>
      </c>
      <c r="R517" s="23">
        <f ca="1">SQRT(Inputs!$B$38)*G517+SQRT(1-Inputs!$B$38)*_xlfn.NORM.S.INV(RAND())</f>
        <v>-0.10411886384643582</v>
      </c>
      <c r="S517" s="23">
        <f ca="1">SQRT(Inputs!$B$38)*H517+SQRT(1-Inputs!$B$38)*_xlfn.NORM.S.INV(RAND())</f>
        <v>0.79124325013634422</v>
      </c>
      <c r="T517" s="23">
        <f ca="1">SQRT(Inputs!$B$38)*I517+SQRT(1-Inputs!$B$38)*_xlfn.NORM.S.INV(RAND())</f>
        <v>0.8016871887733894</v>
      </c>
      <c r="U517" s="23">
        <f ca="1">SQRT(Inputs!$B$38)*J517+SQRT(1-Inputs!$B$38)*_xlfn.NORM.S.INV(RAND())</f>
        <v>1.4346684294386498</v>
      </c>
      <c r="V517" s="23">
        <f ca="1">SQRT(Inputs!$B$38)*K517+SQRT(1-Inputs!$B$38)*_xlfn.NORM.S.INV(RAND())</f>
        <v>0.47574940607008037</v>
      </c>
      <c r="W517" s="23">
        <f ca="1">SQRT(Inputs!$B$38)*L517+SQRT(1-Inputs!$B$38)*_xlfn.NORM.S.INV(RAND())</f>
        <v>1.7227084536797497</v>
      </c>
      <c r="X517" s="23">
        <f ca="1">SQRT(Inputs!$B$38)*M517+SQRT(1-Inputs!$B$38)*_xlfn.NORM.S.INV(RAND())</f>
        <v>0.81490351620173707</v>
      </c>
      <c r="Y517" s="23">
        <f ca="1">SQRT(Inputs!$B$38)*C517+SQRT(1-Inputs!$B$38)*_xlfn.NORM.S.INV(RAND())</f>
        <v>-1.103156347395073</v>
      </c>
      <c r="Z517" s="23">
        <f ca="1">SQRT(Inputs!$B$38)*D517+SQRT(1-Inputs!$B$38)*_xlfn.NORM.S.INV(RAND())</f>
        <v>0.4484209070348254</v>
      </c>
      <c r="AA517" s="23">
        <f ca="1">SQRT(Inputs!$B$38)*E517+SQRT(1-Inputs!$B$38)*_xlfn.NORM.S.INV(RAND())</f>
        <v>-0.59296902175194277</v>
      </c>
      <c r="AB517" s="23">
        <f ca="1">SQRT(Inputs!$B$38)*F517+SQRT(1-Inputs!$B$38)*_xlfn.NORM.S.INV(RAND())</f>
        <v>0.13848572588396679</v>
      </c>
      <c r="AC517" s="23">
        <f ca="1">SQRT(Inputs!$B$38)*G517+SQRT(1-Inputs!$B$38)*_xlfn.NORM.S.INV(RAND())</f>
        <v>0.11045118988729258</v>
      </c>
      <c r="AD517" s="23">
        <f ca="1">SQRT(Inputs!$B$38)*H517+SQRT(1-Inputs!$B$38)*_xlfn.NORM.S.INV(RAND())</f>
        <v>0.34722123035708452</v>
      </c>
      <c r="AE517" s="23">
        <f ca="1">SQRT(Inputs!$B$38)*I517+SQRT(1-Inputs!$B$38)*_xlfn.NORM.S.INV(RAND())</f>
        <v>-0.733449255304648</v>
      </c>
      <c r="AF517" s="23">
        <f ca="1">SQRT(Inputs!$B$38)*J517+SQRT(1-Inputs!$B$38)*_xlfn.NORM.S.INV(RAND())</f>
        <v>2.3988447482123294</v>
      </c>
      <c r="AG517" s="23">
        <f ca="1">SQRT(Inputs!$B$38)*K517+SQRT(1-Inputs!$B$38)*_xlfn.NORM.S.INV(RAND())</f>
        <v>4.8249337954585858E-2</v>
      </c>
      <c r="AH517" s="23">
        <f ca="1">SQRT(Inputs!$B$38)*L517+SQRT(1-Inputs!$B$38)*_xlfn.NORM.S.INV(RAND())</f>
        <v>0.13698518328871404</v>
      </c>
      <c r="AI517" s="23">
        <f ca="1">SQRT(Inputs!$B$38)*M517+SQRT(1-Inputs!$B$38)*_xlfn.NORM.S.INV(RAND())</f>
        <v>0.61738214325888396</v>
      </c>
      <c r="AJ517" s="23">
        <f ca="1">SQRT(Inputs!$B$38)*C517+SQRT(1-Inputs!$B$38)*_xlfn.NORM.S.INV(RAND())</f>
        <v>-0.70923952963385439</v>
      </c>
      <c r="AK517" s="23">
        <f ca="1">SQRT(Inputs!$B$38)*D517+SQRT(1-Inputs!$B$38)*_xlfn.NORM.S.INV(RAND())</f>
        <v>0.8529018521085856</v>
      </c>
      <c r="AL517" s="23">
        <f ca="1">SQRT(Inputs!$B$38)*E517+SQRT(1-Inputs!$B$38)*_xlfn.NORM.S.INV(RAND())</f>
        <v>-1.5453837078394992</v>
      </c>
      <c r="AM517" s="23">
        <f ca="1">SQRT(Inputs!$B$38)*F517+SQRT(1-Inputs!$B$38)*_xlfn.NORM.S.INV(RAND())</f>
        <v>-1.0871625625143444</v>
      </c>
      <c r="AN517" s="23">
        <f ca="1">SQRT(Inputs!$B$38)*G517+SQRT(1-Inputs!$B$38)*_xlfn.NORM.S.INV(RAND())</f>
        <v>0.22674740147017103</v>
      </c>
      <c r="AO517" s="23">
        <f ca="1">SQRT(Inputs!$B$38)*H517+SQRT(1-Inputs!$B$38)*_xlfn.NORM.S.INV(RAND())</f>
        <v>1.3612412661667344</v>
      </c>
      <c r="AP517" s="23">
        <f ca="1">SQRT(Inputs!$B$38)*I517+SQRT(1-Inputs!$B$38)*_xlfn.NORM.S.INV(RAND())</f>
        <v>1.3122439886822554</v>
      </c>
      <c r="AQ517" s="23">
        <f ca="1">SQRT(Inputs!$B$38)*J517+SQRT(1-Inputs!$B$38)*_xlfn.NORM.S.INV(RAND())</f>
        <v>-1.7493943474738081</v>
      </c>
      <c r="AR517" s="23">
        <f ca="1">SQRT(Inputs!$B$38)*K517+SQRT(1-Inputs!$B$38)*_xlfn.NORM.S.INV(RAND())</f>
        <v>1.0228131539541059</v>
      </c>
      <c r="AS517" s="23">
        <f ca="1">SQRT(Inputs!$B$38)*L517+SQRT(1-Inputs!$B$38)*_xlfn.NORM.S.INV(RAND())</f>
        <v>0.15430378089174246</v>
      </c>
      <c r="AT517" s="23">
        <f ca="1">SQRT(Inputs!$B$38)*M517+SQRT(1-Inputs!$B$38)*_xlfn.NORM.S.INV(RAND())</f>
        <v>0.96760748931100382</v>
      </c>
      <c r="AU517" s="15">
        <f ca="1">Inputs!$B$6*EXP($B$8-0.5*C$5^2+C$5*N517)</f>
        <v>4264.8336048458186</v>
      </c>
      <c r="AV517" s="15">
        <f t="shared" ca="1" si="255"/>
        <v>6475.3860733662232</v>
      </c>
      <c r="AW517" s="15">
        <f t="shared" ca="1" si="256"/>
        <v>6311.6880120767082</v>
      </c>
      <c r="AX517" s="15">
        <f t="shared" ca="1" si="257"/>
        <v>6378.0702687883422</v>
      </c>
      <c r="AY517" s="15">
        <f t="shared" ca="1" si="258"/>
        <v>7700.4451044747493</v>
      </c>
      <c r="AZ517" s="15">
        <f t="shared" ca="1" si="259"/>
        <v>10275.252407577547</v>
      </c>
      <c r="BA517" s="15">
        <f t="shared" ca="1" si="260"/>
        <v>13674.84377506218</v>
      </c>
      <c r="BB517" s="15">
        <f t="shared" ca="1" si="261"/>
        <v>19330.225489439497</v>
      </c>
      <c r="BC517" s="15">
        <f t="shared" ca="1" si="262"/>
        <v>24787.192121006621</v>
      </c>
      <c r="BD517" s="15">
        <f t="shared" ca="1" si="263"/>
        <v>35675.918151482336</v>
      </c>
      <c r="BE517" s="15">
        <f t="shared" ca="1" si="264"/>
        <v>47084.405101358156</v>
      </c>
      <c r="BF517" s="15">
        <f ca="1">Inputs!$B$13*EXP($B$9-0.5*C$6^2+C$6*Y517)</f>
        <v>11114.113133738661</v>
      </c>
      <c r="BG517" s="15">
        <f t="shared" ca="1" si="265"/>
        <v>14686.691892327313</v>
      </c>
      <c r="BH517" s="15">
        <f t="shared" ca="1" si="266"/>
        <v>16263.637799533708</v>
      </c>
      <c r="BI517" s="15">
        <f t="shared" ca="1" si="267"/>
        <v>20338.070535955667</v>
      </c>
      <c r="BJ517" s="15">
        <f t="shared" ca="1" si="268"/>
        <v>25333.288340108531</v>
      </c>
      <c r="BK517" s="15">
        <f t="shared" ca="1" si="269"/>
        <v>32596.870717377831</v>
      </c>
      <c r="BL517" s="15">
        <f t="shared" ca="1" si="270"/>
        <v>36410.714310775635</v>
      </c>
      <c r="BM517" s="15">
        <f t="shared" ca="1" si="271"/>
        <v>60294.578398129401</v>
      </c>
      <c r="BN517" s="15">
        <f t="shared" ca="1" si="272"/>
        <v>74584.78594844749</v>
      </c>
      <c r="BO517" s="15">
        <f t="shared" ca="1" si="273"/>
        <v>93241.836474621014</v>
      </c>
      <c r="BP517" s="15">
        <f t="shared" ca="1" si="274"/>
        <v>123078.00095060305</v>
      </c>
      <c r="BQ517" s="15">
        <f ca="1">Inputs!$B$20*EXP($B$10-0.5*C$7^2+C$7*AJ517)</f>
        <v>3335.4860927609279</v>
      </c>
      <c r="BR517" s="15">
        <f t="shared" ca="1" si="275"/>
        <v>5933.7982496144232</v>
      </c>
      <c r="BS517" s="15">
        <f t="shared" ca="1" si="276"/>
        <v>5213.196090224269</v>
      </c>
      <c r="BT517" s="15">
        <f t="shared" ca="1" si="277"/>
        <v>5404.3072653505888</v>
      </c>
      <c r="BU517" s="15">
        <f t="shared" ca="1" si="278"/>
        <v>7912.1350101807493</v>
      </c>
      <c r="BV517" s="15">
        <f t="shared" ca="1" si="279"/>
        <v>14959.008252571646</v>
      </c>
      <c r="BW517" s="15">
        <f t="shared" ca="1" si="280"/>
        <v>27557.134595198087</v>
      </c>
      <c r="BX517" s="15">
        <f t="shared" ca="1" si="281"/>
        <v>27141.61812866931</v>
      </c>
      <c r="BY517" s="15">
        <f t="shared" ca="1" si="282"/>
        <v>46250.172436962479</v>
      </c>
      <c r="BZ517" s="15">
        <f t="shared" ca="1" si="283"/>
        <v>66762.667828340389</v>
      </c>
      <c r="CA517" s="15">
        <f t="shared" ca="1" si="284"/>
        <v>111375.78560003627</v>
      </c>
      <c r="CB517" s="15">
        <f ca="1">(AU517*DCF!C$10-DCF!C$5*MAX(AU517*DCF!C$10,0)-MAX(AU517-Inputs!$B$6,0)/Inputs!$B$10)*DCF!C$6</f>
        <v>1048.0469313603182</v>
      </c>
      <c r="CC517" s="15">
        <f ca="1">(AV517*DCF!D$10-DCF!D$5*MAX(AV517*DCF!D$10,0)-MAX(AV517-AU517,0)/Inputs!$B$10)*DCF!D$6</f>
        <v>1039.3461209016889</v>
      </c>
      <c r="CD517" s="15">
        <f ca="1">(AW517*DCF!E$10-DCF!E$5*MAX(AW517*DCF!E$10,0)-MAX(AW517-AV517,0)/Inputs!$B$10)*DCF!E$6</f>
        <v>1457.2682883715233</v>
      </c>
      <c r="CE517" s="15">
        <f ca="1">(AX517*DCF!F$10-DCF!F$5*MAX(AX517*DCF!F$10,0)-MAX(AX517-AW517,0)/Inputs!$B$10)*DCF!F$6</f>
        <v>1378.51007324034</v>
      </c>
      <c r="CF517" s="15">
        <f ca="1">(AY517*DCF!G$10-DCF!G$5*MAX(AY517*DCF!G$10,0)-MAX(AY517-AX517,0)/Inputs!$B$10)*DCF!G$6</f>
        <v>1332.4152466958099</v>
      </c>
      <c r="CG517" s="15">
        <f ca="1">(AZ517*DCF!H$10-DCF!H$5*MAX(AZ517*DCF!H$10,0)-MAX(AZ517-AY517,0)/Inputs!$B$10)*DCF!H$6</f>
        <v>1537.7444289938226</v>
      </c>
      <c r="CH517" s="15">
        <f ca="1">(BA517*DCF!I$10-DCF!I$5*MAX(BA517*DCF!I$10,0)-MAX(BA517-AZ517,0)/Inputs!$B$10)*DCF!I$6</f>
        <v>1940.2430027009152</v>
      </c>
      <c r="CI517" s="15">
        <f ca="1">(BB517*DCF!J$10-DCF!J$5*MAX(BB517*DCF!J$10,0)-MAX(BB517-BA517,0)/Inputs!$B$10)*DCF!J$6</f>
        <v>2460.1316407770428</v>
      </c>
      <c r="CJ517" s="15">
        <f ca="1">(BC517*DCF!K$10-DCF!K$5*MAX(BC517*DCF!K$10,0)-MAX(BC517-BB517,0)/Inputs!$B$10)*DCF!K$6</f>
        <v>3226.4475887620174</v>
      </c>
      <c r="CK517" s="15">
        <f ca="1">(BD517*DCF!L$10-DCF!L$5*MAX(BD517*DCF!L$10,0)-MAX(BD517-BC517,0)/Inputs!$B$10)*DCF!L$6</f>
        <v>3972.5182897507489</v>
      </c>
      <c r="CL517" s="15">
        <f ca="1">(BE517*DCF!M$10-DCF!M$5*MAX(BE517*DCF!M$10,0)-MAX(BE517-BD517,0)/Inputs!$B$10)*DCF!M$6</f>
        <v>5281.3528869022484</v>
      </c>
      <c r="CM517" s="15">
        <f ca="1">(BF517*DCF!C$28-DCF!C$5*MAX(BF517*DCF!C$28,0)-MAX(BF517-Inputs!$B$13,0)/Inputs!$B$17)*DCF!C$6</f>
        <v>3391.9544406405662</v>
      </c>
      <c r="CN517" s="15">
        <f ca="1">(BG517*DCF!D$28-DCF!D$5*MAX(BG517*DCF!D$28,0)-MAX(BG517-BF517,0)/Inputs!$B$17)*DCF!D$6</f>
        <v>3563.3746427704518</v>
      </c>
      <c r="CO517" s="15">
        <f ca="1">(BH517*DCF!E$28-DCF!E$5*MAX(BH517*DCF!E$28,0)-MAX(BH517-BG517,0)/Inputs!$B$17)*DCF!E$6</f>
        <v>4295.3574903812932</v>
      </c>
      <c r="CP517" s="15">
        <f ca="1">(BI517*DCF!F$28-DCF!F$5*MAX(BI517*DCF!F$28,0)-MAX(BI517-BH517,0)/Inputs!$B$17)*DCF!F$6</f>
        <v>4779.4355472051593</v>
      </c>
      <c r="CQ517" s="15">
        <f ca="1">(BJ517*DCF!G$28-DCF!G$5*MAX(BJ517*DCF!G$28,0)-MAX(BJ517-BI517,0)/Inputs!$B$17)*DCF!G$6</f>
        <v>5732.767575013967</v>
      </c>
      <c r="CR517" s="15">
        <f ca="1">(BK517*DCF!H$28-DCF!H$5*MAX(BK517*DCF!H$28,0)-MAX(BK517-BJ517,0)/Inputs!$B$17)*DCF!H$6</f>
        <v>6933.0089013074721</v>
      </c>
      <c r="CS517" s="15">
        <f ca="1">(BL517*DCF!I$28-DCF!I$5*MAX(BL517*DCF!I$28,0)-MAX(BL517-BK517,0)/Inputs!$B$17)*DCF!I$6</f>
        <v>8014.6865755604349</v>
      </c>
      <c r="CT517" s="15">
        <f ca="1">(BM517*DCF!J$28-DCF!J$5*MAX(BM517*DCF!J$28,0)-MAX(BM517-BL517,0)/Inputs!$B$17)*DCF!J$6</f>
        <v>10283.891148470648</v>
      </c>
      <c r="CU517" s="15">
        <f ca="1">(BN517*DCF!K$28-DCF!K$5*MAX(BN517*DCF!K$28,0)-MAX(BN517-BM517,0)/Inputs!$B$17)*DCF!K$6</f>
        <v>14000.696148889463</v>
      </c>
      <c r="CV517" s="15">
        <f ca="1">(BO517*DCF!L$28-DCF!L$5*MAX(BO517*DCF!L$28,0)-MAX(BO517-BN517,0)/Inputs!$B$17)*DCF!L$6</f>
        <v>16492.627133646183</v>
      </c>
      <c r="CW517" s="15">
        <f ca="1">(BP517*DCF!M$28-DCF!M$5*MAX(BP517*DCF!M$28,0)-MAX(BP517-BO517,0)/Inputs!$B$17)*DCF!M$6</f>
        <v>20038.479544739821</v>
      </c>
      <c r="CX517" s="15">
        <f ca="1">(BQ517*DCF!C$46-DCF!C$5*MAX(BQ517*DCF!C$46,0)-MAX(BQ517-Inputs!$B$20,0)/Inputs!$B$24)*DCF!C$6</f>
        <v>-832.43840145098932</v>
      </c>
      <c r="CY517" s="15">
        <f ca="1">(BR517*DCF!D$46-DCF!D$5*MAX(BR517*DCF!D$46,0)-MAX(BR517-BQ517,0)/Inputs!$B$24)*DCF!D$6</f>
        <v>-2121.4392126254938</v>
      </c>
      <c r="CZ517" s="15">
        <f ca="1">(BS517*DCF!E$46-DCF!E$5*MAX(BS517*DCF!E$46,0)-MAX(BS517-BR517,0)/Inputs!$B$24)*DCF!E$6</f>
        <v>-616.46951452441135</v>
      </c>
      <c r="DA517" s="15">
        <f ca="1">(BT517*DCF!F$46-DCF!F$5*MAX(BT517*DCF!F$46,0)-MAX(BT517-BS517,0)/Inputs!$B$24)*DCF!F$6</f>
        <v>-463.16544404844313</v>
      </c>
      <c r="DB517" s="15">
        <f ca="1">(BU517*DCF!G$46-DCF!G$5*MAX(BU517*DCF!G$46,0)-MAX(BU517-BT517,0)/Inputs!$B$24)*DCF!G$6</f>
        <v>-1109.7322940071249</v>
      </c>
      <c r="DC517" s="15">
        <f ca="1">(BV517*DCF!H$46-DCF!H$5*MAX(BV517*DCF!H$46,0)-MAX(BV517-BU517,0)/Inputs!$B$24)*DCF!H$6</f>
        <v>-2189.7726831642585</v>
      </c>
      <c r="DD517" s="15">
        <f ca="1">(BW517*DCF!I$46-DCF!I$5*MAX(BW517*DCF!I$46,0)-MAX(BW517-BV517,0)/Inputs!$B$24)*DCF!I$6</f>
        <v>-2979.9920037406819</v>
      </c>
      <c r="DE517" s="15">
        <f ca="1">(BX517*DCF!J$46-DCF!J$5*MAX(BX517*DCF!J$46,0)-MAX(BX517-BW517,0)/Inputs!$B$24)*DCF!J$6</f>
        <v>1138.5158029024356</v>
      </c>
      <c r="DF517" s="15">
        <f ca="1">(BY517*DCF!K$46-DCF!K$5*MAX(BY517*DCF!K$46,0)-MAX(BY517-BX517,0)/Inputs!$B$24)*DCF!K$6</f>
        <v>-2039.122730398961</v>
      </c>
      <c r="DG517" s="15">
        <f ca="1">(BZ517*DCF!L$46-DCF!L$5*MAX(BZ517*DCF!L$46,0)-MAX(BZ517-BY517,0)/Inputs!$B$24)*DCF!L$6</f>
        <v>-27.051177414735527</v>
      </c>
      <c r="DH517" s="15">
        <f ca="1">(CA517*DCF!M$46-DCF!M$5*MAX(CA517*DCF!M$46,0)-MAX(CA517-BZ517,0)/Inputs!$B$24)*DCF!M$6</f>
        <v>-595.2244263970648</v>
      </c>
      <c r="DI517" s="15">
        <f ca="1">SUM(CB517:CL517)+BE517*DCF!M$10*(1+Inputs!$B$30)*(1-Inputs!$B$33)*(1-Inputs!$B$30/Inputs!$B$31)/(Inputs!$B$29-Inputs!$B$30)*DCF!M$6</f>
        <v>155710.54652233631</v>
      </c>
      <c r="DJ517" s="15">
        <f ca="1">SUM(CM517:CW517)+BP517*DCF!M$28*(1+Inputs!$B$30)*(1-Inputs!$B$33)*(1-Inputs!$B$30/Inputs!$B$31)/(Inputs!$B$29-Inputs!$B$30)*DCF!M$6</f>
        <v>554229.88472675905</v>
      </c>
      <c r="DK517" s="15">
        <f ca="1">SUM(CX517:DH517)+CA517*DCF!M$46*(1+Inputs!$B$30)*(1-Inputs!$B$33)*(1-Inputs!$B$30/Inputs!$B$31)/(Inputs!$B$29-Inputs!$B$30)*DCF!M$6</f>
        <v>160364.26575801638</v>
      </c>
      <c r="DM517" s="15">
        <f ca="1">DI517+DJ517+DK517+Inputs!$B$34+Inputs!$B$36-Inputs!$B$35</f>
        <v>947155.69700711174</v>
      </c>
    </row>
    <row r="518" spans="1:117" x14ac:dyDescent="0.75">
      <c r="A518" s="11">
        <v>505</v>
      </c>
      <c r="C518" s="23">
        <f t="shared" ca="1" si="290"/>
        <v>0.37498733264708828</v>
      </c>
      <c r="D518" s="23">
        <f t="shared" ca="1" si="290"/>
        <v>1.0164512533563279</v>
      </c>
      <c r="E518" s="23">
        <f t="shared" ca="1" si="290"/>
        <v>-1.8586551240846534</v>
      </c>
      <c r="F518" s="23">
        <f t="shared" ca="1" si="290"/>
        <v>0.3633202539857725</v>
      </c>
      <c r="G518" s="23">
        <f t="shared" ca="1" si="290"/>
        <v>-0.18896508689391814</v>
      </c>
      <c r="H518" s="23">
        <f t="shared" ca="1" si="290"/>
        <v>-0.41746510361896239</v>
      </c>
      <c r="I518" s="23">
        <f t="shared" ca="1" si="290"/>
        <v>-0.53218683134614608</v>
      </c>
      <c r="J518" s="23">
        <f t="shared" ca="1" si="290"/>
        <v>-1.0688242049742813</v>
      </c>
      <c r="K518" s="23">
        <f t="shared" ca="1" si="290"/>
        <v>-1.4754290776459802</v>
      </c>
      <c r="L518" s="23">
        <f t="shared" ca="1" si="290"/>
        <v>-1.3596974276416964</v>
      </c>
      <c r="M518" s="23">
        <f t="shared" ca="1" si="290"/>
        <v>-1.5012670134668484</v>
      </c>
      <c r="N518" s="23">
        <f ca="1">SQRT(Inputs!$B$38)*C518+SQRT(1-Inputs!$B$38)*_xlfn.NORM.S.INV(RAND())</f>
        <v>1.0897436993789438</v>
      </c>
      <c r="O518" s="23">
        <f ca="1">SQRT(Inputs!$B$38)*D518+SQRT(1-Inputs!$B$38)*_xlfn.NORM.S.INV(RAND())</f>
        <v>1.0190368471212452</v>
      </c>
      <c r="P518" s="23">
        <f ca="1">SQRT(Inputs!$B$38)*E518+SQRT(1-Inputs!$B$38)*_xlfn.NORM.S.INV(RAND())</f>
        <v>-1.2583614059418136</v>
      </c>
      <c r="Q518" s="23">
        <f ca="1">SQRT(Inputs!$B$38)*F518+SQRT(1-Inputs!$B$38)*_xlfn.NORM.S.INV(RAND())</f>
        <v>1.7779375910441451</v>
      </c>
      <c r="R518" s="23">
        <f ca="1">SQRT(Inputs!$B$38)*G518+SQRT(1-Inputs!$B$38)*_xlfn.NORM.S.INV(RAND())</f>
        <v>0.22612401663765552</v>
      </c>
      <c r="S518" s="23">
        <f ca="1">SQRT(Inputs!$B$38)*H518+SQRT(1-Inputs!$B$38)*_xlfn.NORM.S.INV(RAND())</f>
        <v>0.85185660170033795</v>
      </c>
      <c r="T518" s="23">
        <f ca="1">SQRT(Inputs!$B$38)*I518+SQRT(1-Inputs!$B$38)*_xlfn.NORM.S.INV(RAND())</f>
        <v>-0.24661661217680705</v>
      </c>
      <c r="U518" s="23">
        <f ca="1">SQRT(Inputs!$B$38)*J518+SQRT(1-Inputs!$B$38)*_xlfn.NORM.S.INV(RAND())</f>
        <v>-0.99296548039733734</v>
      </c>
      <c r="V518" s="23">
        <f ca="1">SQRT(Inputs!$B$38)*K518+SQRT(1-Inputs!$B$38)*_xlfn.NORM.S.INV(RAND())</f>
        <v>-1.3476309547787111</v>
      </c>
      <c r="W518" s="23">
        <f ca="1">SQRT(Inputs!$B$38)*L518+SQRT(1-Inputs!$B$38)*_xlfn.NORM.S.INV(RAND())</f>
        <v>9.8388919874307867E-2</v>
      </c>
      <c r="X518" s="23">
        <f ca="1">SQRT(Inputs!$B$38)*M518+SQRT(1-Inputs!$B$38)*_xlfn.NORM.S.INV(RAND())</f>
        <v>-0.94660099986669022</v>
      </c>
      <c r="Y518" s="23">
        <f ca="1">SQRT(Inputs!$B$38)*C518+SQRT(1-Inputs!$B$38)*_xlfn.NORM.S.INV(RAND())</f>
        <v>-0.50170292555255513</v>
      </c>
      <c r="Z518" s="23">
        <f ca="1">SQRT(Inputs!$B$38)*D518+SQRT(1-Inputs!$B$38)*_xlfn.NORM.S.INV(RAND())</f>
        <v>-0.77084355139201266</v>
      </c>
      <c r="AA518" s="23">
        <f ca="1">SQRT(Inputs!$B$38)*E518+SQRT(1-Inputs!$B$38)*_xlfn.NORM.S.INV(RAND())</f>
        <v>-1.2300799991054205</v>
      </c>
      <c r="AB518" s="23">
        <f ca="1">SQRT(Inputs!$B$38)*F518+SQRT(1-Inputs!$B$38)*_xlfn.NORM.S.INV(RAND())</f>
        <v>0.34353790034128273</v>
      </c>
      <c r="AC518" s="23">
        <f ca="1">SQRT(Inputs!$B$38)*G518+SQRT(1-Inputs!$B$38)*_xlfn.NORM.S.INV(RAND())</f>
        <v>-0.4042467586364567</v>
      </c>
      <c r="AD518" s="23">
        <f ca="1">SQRT(Inputs!$B$38)*H518+SQRT(1-Inputs!$B$38)*_xlfn.NORM.S.INV(RAND())</f>
        <v>0.17300565286299188</v>
      </c>
      <c r="AE518" s="23">
        <f ca="1">SQRT(Inputs!$B$38)*I518+SQRT(1-Inputs!$B$38)*_xlfn.NORM.S.INV(RAND())</f>
        <v>1.2821398517336269E-2</v>
      </c>
      <c r="AF518" s="23">
        <f ca="1">SQRT(Inputs!$B$38)*J518+SQRT(1-Inputs!$B$38)*_xlfn.NORM.S.INV(RAND())</f>
        <v>-0.27921736235626732</v>
      </c>
      <c r="AG518" s="23">
        <f ca="1">SQRT(Inputs!$B$38)*K518+SQRT(1-Inputs!$B$38)*_xlfn.NORM.S.INV(RAND())</f>
        <v>-1.6332489688320382</v>
      </c>
      <c r="AH518" s="23">
        <f ca="1">SQRT(Inputs!$B$38)*L518+SQRT(1-Inputs!$B$38)*_xlfn.NORM.S.INV(RAND())</f>
        <v>-0.50255221548257523</v>
      </c>
      <c r="AI518" s="23">
        <f ca="1">SQRT(Inputs!$B$38)*M518+SQRT(1-Inputs!$B$38)*_xlfn.NORM.S.INV(RAND())</f>
        <v>-2.8963782020646063</v>
      </c>
      <c r="AJ518" s="23">
        <f ca="1">SQRT(Inputs!$B$38)*C518+SQRT(1-Inputs!$B$38)*_xlfn.NORM.S.INV(RAND())</f>
        <v>-0.36016939651734603</v>
      </c>
      <c r="AK518" s="23">
        <f ca="1">SQRT(Inputs!$B$38)*D518+SQRT(1-Inputs!$B$38)*_xlfn.NORM.S.INV(RAND())</f>
        <v>0.69953238377369176</v>
      </c>
      <c r="AL518" s="23">
        <f ca="1">SQRT(Inputs!$B$38)*E518+SQRT(1-Inputs!$B$38)*_xlfn.NORM.S.INV(RAND())</f>
        <v>-1.3573716271980532</v>
      </c>
      <c r="AM518" s="23">
        <f ca="1">SQRT(Inputs!$B$38)*F518+SQRT(1-Inputs!$B$38)*_xlfn.NORM.S.INV(RAND())</f>
        <v>1.1627101552266292</v>
      </c>
      <c r="AN518" s="23">
        <f ca="1">SQRT(Inputs!$B$38)*G518+SQRT(1-Inputs!$B$38)*_xlfn.NORM.S.INV(RAND())</f>
        <v>-0.84099336007047232</v>
      </c>
      <c r="AO518" s="23">
        <f ca="1">SQRT(Inputs!$B$38)*H518+SQRT(1-Inputs!$B$38)*_xlfn.NORM.S.INV(RAND())</f>
        <v>-1.9366354775505521</v>
      </c>
      <c r="AP518" s="23">
        <f ca="1">SQRT(Inputs!$B$38)*I518+SQRT(1-Inputs!$B$38)*_xlfn.NORM.S.INV(RAND())</f>
        <v>0.50134148460681627</v>
      </c>
      <c r="AQ518" s="23">
        <f ca="1">SQRT(Inputs!$B$38)*J518+SQRT(1-Inputs!$B$38)*_xlfn.NORM.S.INV(RAND())</f>
        <v>-1.2562020342529743</v>
      </c>
      <c r="AR518" s="23">
        <f ca="1">SQRT(Inputs!$B$38)*K518+SQRT(1-Inputs!$B$38)*_xlfn.NORM.S.INV(RAND())</f>
        <v>-0.77813263756009188</v>
      </c>
      <c r="AS518" s="23">
        <f ca="1">SQRT(Inputs!$B$38)*L518+SQRT(1-Inputs!$B$38)*_xlfn.NORM.S.INV(RAND())</f>
        <v>-0.34710692747717892</v>
      </c>
      <c r="AT518" s="23">
        <f ca="1">SQRT(Inputs!$B$38)*M518+SQRT(1-Inputs!$B$38)*_xlfn.NORM.S.INV(RAND())</f>
        <v>1.538076797687846</v>
      </c>
      <c r="AU518" s="15">
        <f ca="1">Inputs!$B$6*EXP($B$8-0.5*C$5^2+C$5*N518)</f>
        <v>5919.5314637187757</v>
      </c>
      <c r="AV518" s="15">
        <f t="shared" ca="1" si="255"/>
        <v>8370.145044098741</v>
      </c>
      <c r="AW518" s="15">
        <f t="shared" ca="1" si="256"/>
        <v>8612.6976530963766</v>
      </c>
      <c r="AX518" s="15">
        <f t="shared" ca="1" si="257"/>
        <v>13130.640273457087</v>
      </c>
      <c r="AY518" s="15">
        <f t="shared" ca="1" si="258"/>
        <v>16476.405460452414</v>
      </c>
      <c r="AZ518" s="15">
        <f t="shared" ca="1" si="259"/>
        <v>22132.879983861745</v>
      </c>
      <c r="BA518" s="15">
        <f t="shared" ca="1" si="260"/>
        <v>26394.84500786836</v>
      </c>
      <c r="BB518" s="15">
        <f t="shared" ca="1" si="261"/>
        <v>29255.189138969821</v>
      </c>
      <c r="BC518" s="15">
        <f t="shared" ca="1" si="262"/>
        <v>31459.57459706895</v>
      </c>
      <c r="BD518" s="15">
        <f t="shared" ca="1" si="263"/>
        <v>38897.262093299105</v>
      </c>
      <c r="BE518" s="15">
        <f t="shared" ca="1" si="264"/>
        <v>43726.373034532109</v>
      </c>
      <c r="BF518" s="15">
        <f ca="1">Inputs!$B$13*EXP($B$9-0.5*C$6^2+C$6*Y518)</f>
        <v>12521.566854202008</v>
      </c>
      <c r="BG518" s="15">
        <f t="shared" ca="1" si="265"/>
        <v>13278.901035165143</v>
      </c>
      <c r="BH518" s="15">
        <f t="shared" ca="1" si="266"/>
        <v>13230.130672752028</v>
      </c>
      <c r="BI518" s="15">
        <f t="shared" ca="1" si="267"/>
        <v>17075.097197154002</v>
      </c>
      <c r="BJ518" s="15">
        <f t="shared" ca="1" si="268"/>
        <v>19748.043788016519</v>
      </c>
      <c r="BK518" s="15">
        <f t="shared" ca="1" si="269"/>
        <v>24814.624354594845</v>
      </c>
      <c r="BL518" s="15">
        <f t="shared" ca="1" si="270"/>
        <v>30532.460391308156</v>
      </c>
      <c r="BM518" s="15">
        <f t="shared" ca="1" si="271"/>
        <v>36251.484080522394</v>
      </c>
      <c r="BN518" s="15">
        <f t="shared" ca="1" si="272"/>
        <v>36659.436427753339</v>
      </c>
      <c r="BO518" s="15">
        <f t="shared" ca="1" si="273"/>
        <v>42546.213343254763</v>
      </c>
      <c r="BP518" s="15">
        <f t="shared" ca="1" si="274"/>
        <v>37717.204095154484</v>
      </c>
      <c r="BQ518" s="15">
        <f ca="1">Inputs!$B$20*EXP($B$10-0.5*C$7^2+C$7*AJ518)</f>
        <v>3775.1025840159327</v>
      </c>
      <c r="BR518" s="15">
        <f t="shared" ca="1" si="275"/>
        <v>6396.5998639052314</v>
      </c>
      <c r="BS518" s="15">
        <f t="shared" ca="1" si="276"/>
        <v>5931.5928925264543</v>
      </c>
      <c r="BT518" s="15">
        <f t="shared" ca="1" si="277"/>
        <v>11095.172475634905</v>
      </c>
      <c r="BU518" s="15">
        <f t="shared" ca="1" si="278"/>
        <v>12545.354021014991</v>
      </c>
      <c r="BV518" s="15">
        <f t="shared" ca="1" si="279"/>
        <v>11282.575677069468</v>
      </c>
      <c r="BW518" s="15">
        <f t="shared" ca="1" si="280"/>
        <v>17506.643800807611</v>
      </c>
      <c r="BX518" s="15">
        <f t="shared" ca="1" si="281"/>
        <v>19034.622494081679</v>
      </c>
      <c r="BY518" s="15">
        <f t="shared" ca="1" si="282"/>
        <v>22981.533969997865</v>
      </c>
      <c r="BZ518" s="15">
        <f t="shared" ca="1" si="283"/>
        <v>30252.948276936972</v>
      </c>
      <c r="CA518" s="15">
        <f t="shared" ca="1" si="284"/>
        <v>55853.5099693761</v>
      </c>
      <c r="CB518" s="15">
        <f ca="1">(AU518*DCF!C$10-DCF!C$5*MAX(AU518*DCF!C$10,0)-MAX(AU518-Inputs!$B$6,0)/Inputs!$B$10)*DCF!C$6</f>
        <v>1036.2486406918463</v>
      </c>
      <c r="CC518" s="15">
        <f ca="1">(AV518*DCF!D$10-DCF!D$5*MAX(AV518*DCF!D$10,0)-MAX(AV518-AU518,0)/Inputs!$B$10)*DCF!D$6</f>
        <v>1442.6481641657435</v>
      </c>
      <c r="CD518" s="15">
        <f ca="1">(AW518*DCF!E$10-DCF!E$5*MAX(AW518*DCF!E$10,0)-MAX(AW518-AV518,0)/Inputs!$B$10)*DCF!E$6</f>
        <v>1933.9018934356254</v>
      </c>
      <c r="CE518" s="15">
        <f ca="1">(AX518*DCF!F$10-DCF!F$5*MAX(AX518*DCF!F$10,0)-MAX(AX518-AW518,0)/Inputs!$B$10)*DCF!F$6</f>
        <v>1926.3259992518947</v>
      </c>
      <c r="CF518" s="15">
        <f ca="1">(AY518*DCF!G$10-DCF!G$5*MAX(AY518*DCF!G$10,0)-MAX(AY518-AX518,0)/Inputs!$B$10)*DCF!G$6</f>
        <v>2751.6821962349081</v>
      </c>
      <c r="CG518" s="15">
        <f ca="1">(AZ518*DCF!H$10-DCF!H$5*MAX(AZ518*DCF!H$10,0)-MAX(AZ518-AY518,0)/Inputs!$B$10)*DCF!H$6</f>
        <v>3292.7060670361311</v>
      </c>
      <c r="CH518" s="15">
        <f ca="1">(BA518*DCF!I$10-DCF!I$5*MAX(BA518*DCF!I$10,0)-MAX(BA518-AZ518,0)/Inputs!$B$10)*DCF!I$6</f>
        <v>4122.2637063621651</v>
      </c>
      <c r="CI518" s="15">
        <f ca="1">(BB518*DCF!J$10-DCF!J$5*MAX(BB518*DCF!J$10,0)-MAX(BB518-BA518,0)/Inputs!$B$10)*DCF!J$6</f>
        <v>4586.8203193944873</v>
      </c>
      <c r="CJ518" s="15">
        <f ca="1">(BC518*DCF!K$10-DCF!K$5*MAX(BC518*DCF!K$10,0)-MAX(BC518-BB518,0)/Inputs!$B$10)*DCF!K$6</f>
        <v>4755.9058592336169</v>
      </c>
      <c r="CK518" s="15">
        <f ca="1">(BD518*DCF!L$10-DCF!L$5*MAX(BD518*DCF!L$10,0)-MAX(BD518-BC518,0)/Inputs!$B$10)*DCF!L$6</f>
        <v>4904.6333728126465</v>
      </c>
      <c r="CL518" s="15">
        <f ca="1">(BE518*DCF!M$10-DCF!M$5*MAX(BE518*DCF!M$10,0)-MAX(BE518-BD518,0)/Inputs!$B$10)*DCF!M$6</f>
        <v>5593.4678935840211</v>
      </c>
      <c r="CM518" s="15">
        <f ca="1">(BF518*DCF!C$28-DCF!C$5*MAX(BF518*DCF!C$28,0)-MAX(BF518-Inputs!$B$13,0)/Inputs!$B$17)*DCF!C$6</f>
        <v>3559.4754082195291</v>
      </c>
      <c r="CN518" s="15">
        <f ca="1">(BG518*DCF!D$28-DCF!D$5*MAX(BG518*DCF!D$28,0)-MAX(BG518-BF518,0)/Inputs!$B$17)*DCF!D$6</f>
        <v>3749.3685126253731</v>
      </c>
      <c r="CO518" s="15">
        <f ca="1">(BH518*DCF!E$28-DCF!E$5*MAX(BH518*DCF!E$28,0)-MAX(BH518-BG518,0)/Inputs!$B$17)*DCF!E$6</f>
        <v>3747.0085880969314</v>
      </c>
      <c r="CP518" s="15">
        <f ca="1">(BI518*DCF!F$28-DCF!F$5*MAX(BI518*DCF!F$28,0)-MAX(BI518-BH518,0)/Inputs!$B$17)*DCF!F$6</f>
        <v>3935.4021861408933</v>
      </c>
      <c r="CQ518" s="15">
        <f ca="1">(BJ518*DCF!G$28-DCF!G$5*MAX(BJ518*DCF!G$28,0)-MAX(BJ518-BI518,0)/Inputs!$B$17)*DCF!G$6</f>
        <v>4674.2165776824231</v>
      </c>
      <c r="CR518" s="15">
        <f ca="1">(BK518*DCF!H$28-DCF!H$5*MAX(BK518*DCF!H$28,0)-MAX(BK518-BJ518,0)/Inputs!$B$17)*DCF!H$6</f>
        <v>5349.7259420918344</v>
      </c>
      <c r="CS518" s="15">
        <f ca="1">(BL518*DCF!I$28-DCF!I$5*MAX(BL518*DCF!I$28,0)-MAX(BL518-BK518,0)/Inputs!$B$17)*DCF!I$6</f>
        <v>6359.1160268186786</v>
      </c>
      <c r="CT518" s="15">
        <f ca="1">(BM518*DCF!J$28-DCF!J$5*MAX(BM518*DCF!J$28,0)-MAX(BM518-BL518,0)/Inputs!$B$17)*DCF!J$6</f>
        <v>7328.7945950593839</v>
      </c>
      <c r="CU518" s="15">
        <f ca="1">(BN518*DCF!K$28-DCF!K$5*MAX(BN518*DCF!K$28,0)-MAX(BN518-BM518,0)/Inputs!$B$17)*DCF!K$6</f>
        <v>7691.8895760357136</v>
      </c>
      <c r="CV518" s="15">
        <f ca="1">(BO518*DCF!L$28-DCF!L$5*MAX(BO518*DCF!L$28,0)-MAX(BO518-BN518,0)/Inputs!$B$17)*DCF!L$6</f>
        <v>7822.7639775131474</v>
      </c>
      <c r="CW518" s="15">
        <f ca="1">(BP518*DCF!M$28-DCF!M$5*MAX(BP518*DCF!M$28,0)-MAX(BP518-BO518,0)/Inputs!$B$17)*DCF!M$6</f>
        <v>7096.5137785323923</v>
      </c>
      <c r="CX518" s="15">
        <f ca="1">(BQ518*DCF!C$46-DCF!C$5*MAX(BQ518*DCF!C$46,0)-MAX(BQ518-Inputs!$B$20,0)/Inputs!$B$24)*DCF!C$6</f>
        <v>-1137.0225755306692</v>
      </c>
      <c r="CY518" s="15">
        <f ca="1">(BR518*DCF!D$46-DCF!D$5*MAX(BR518*DCF!D$46,0)-MAX(BR518-BQ518,0)/Inputs!$B$24)*DCF!D$6</f>
        <v>-2210.3215550571567</v>
      </c>
      <c r="CZ518" s="15">
        <f ca="1">(BS518*DCF!E$46-DCF!E$5*MAX(BS518*DCF!E$46,0)-MAX(BS518-BR518,0)/Inputs!$B$24)*DCF!E$6</f>
        <v>-701.42118721932161</v>
      </c>
      <c r="DA518" s="15">
        <f ca="1">(BT518*DCF!F$46-DCF!F$5*MAX(BT518*DCF!F$46,0)-MAX(BT518-BS518,0)/Inputs!$B$24)*DCF!F$6</f>
        <v>-2688.2431681195972</v>
      </c>
      <c r="DB518" s="15">
        <f ca="1">(BU518*DCF!G$46-DCF!G$5*MAX(BU518*DCF!G$46,0)-MAX(BU518-BT518,0)/Inputs!$B$24)*DCF!G$6</f>
        <v>-909.81334245093751</v>
      </c>
      <c r="DC518" s="15">
        <f ca="1">(BV518*DCF!H$46-DCF!H$5*MAX(BV518*DCF!H$46,0)-MAX(BV518-BU518,0)/Inputs!$B$24)*DCF!H$6</f>
        <v>0</v>
      </c>
      <c r="DD518" s="15">
        <f ca="1">(BW518*DCF!I$46-DCF!I$5*MAX(BW518*DCF!I$46,0)-MAX(BW518-BV518,0)/Inputs!$B$24)*DCF!I$6</f>
        <v>-1382.3664531956474</v>
      </c>
      <c r="DE518" s="15">
        <f ca="1">(BX518*DCF!J$46-DCF!J$5*MAX(BX518*DCF!J$46,0)-MAX(BX518-BW518,0)/Inputs!$B$24)*DCF!J$6</f>
        <v>393.25477531882308</v>
      </c>
      <c r="DF518" s="15">
        <f ca="1">(BY518*DCF!K$46-DCF!K$5*MAX(BY518*DCF!K$46,0)-MAX(BY518-BX518,0)/Inputs!$B$24)*DCF!K$6</f>
        <v>345.89366337280597</v>
      </c>
      <c r="DG518" s="15">
        <f ca="1">(BZ518*DCF!L$46-DCF!L$5*MAX(BZ518*DCF!L$46,0)-MAX(BZ518-BY518,0)/Inputs!$B$24)*DCF!L$6</f>
        <v>445.70130828618289</v>
      </c>
      <c r="DH518" s="15">
        <f ca="1">(CA518*DCF!M$46-DCF!M$5*MAX(CA518*DCF!M$46,0)-MAX(CA518-BZ518,0)/Inputs!$B$24)*DCF!M$6</f>
        <v>-973.26018213836949</v>
      </c>
      <c r="DI518" s="15">
        <f ca="1">SUM(CB518:CL518)+BE518*DCF!M$10*(1+Inputs!$B$30)*(1-Inputs!$B$33)*(1-Inputs!$B$30/Inputs!$B$31)/(Inputs!$B$29-Inputs!$B$30)*DCF!M$6</f>
        <v>158037.67848872906</v>
      </c>
      <c r="DJ518" s="15">
        <f ca="1">SUM(CM518:CW518)+BP518*DCF!M$28*(1+Inputs!$B$30)*(1-Inputs!$B$33)*(1-Inputs!$B$30/Inputs!$B$31)/(Inputs!$B$29-Inputs!$B$30)*DCF!M$6</f>
        <v>201270.91217575653</v>
      </c>
      <c r="DK518" s="15">
        <f ca="1">SUM(CX518:DH518)+CA518*DCF!M$46*(1+Inputs!$B$30)*(1-Inputs!$B$33)*(1-Inputs!$B$30/Inputs!$B$31)/(Inputs!$B$29-Inputs!$B$30)*DCF!M$6</f>
        <v>77538.543967144447</v>
      </c>
      <c r="DM518" s="15">
        <f ca="1">DI518+DJ518+DK518+Inputs!$B$34+Inputs!$B$36-Inputs!$B$35</f>
        <v>513698.13463163003</v>
      </c>
    </row>
    <row r="519" spans="1:117" x14ac:dyDescent="0.75">
      <c r="A519" s="11">
        <v>506</v>
      </c>
      <c r="C519" s="23">
        <f t="shared" ca="1" si="290"/>
        <v>0.98189784902629884</v>
      </c>
      <c r="D519" s="23">
        <f t="shared" ca="1" si="290"/>
        <v>0.20149747071463853</v>
      </c>
      <c r="E519" s="23">
        <f t="shared" ca="1" si="290"/>
        <v>0.58471182388990495</v>
      </c>
      <c r="F519" s="23">
        <f t="shared" ca="1" si="290"/>
        <v>0.57279527358521687</v>
      </c>
      <c r="G519" s="23">
        <f t="shared" ca="1" si="290"/>
        <v>-4.7826916144352805E-2</v>
      </c>
      <c r="H519" s="23">
        <f t="shared" ca="1" si="290"/>
        <v>-0.56642094810373544</v>
      </c>
      <c r="I519" s="23">
        <f t="shared" ca="1" si="290"/>
        <v>-0.37787336211296918</v>
      </c>
      <c r="J519" s="23">
        <f t="shared" ca="1" si="290"/>
        <v>-0.16643760829290483</v>
      </c>
      <c r="K519" s="23">
        <f t="shared" ca="1" si="290"/>
        <v>-0.65752335710059773</v>
      </c>
      <c r="L519" s="23">
        <f t="shared" ca="1" si="290"/>
        <v>-0.80586124875757936</v>
      </c>
      <c r="M519" s="23">
        <f t="shared" ca="1" si="290"/>
        <v>0.31671562321241964</v>
      </c>
      <c r="N519" s="23">
        <f ca="1">SQRT(Inputs!$B$38)*C519+SQRT(1-Inputs!$B$38)*_xlfn.NORM.S.INV(RAND())</f>
        <v>1.6641166394377667</v>
      </c>
      <c r="O519" s="23">
        <f ca="1">SQRT(Inputs!$B$38)*D519+SQRT(1-Inputs!$B$38)*_xlfn.NORM.S.INV(RAND())</f>
        <v>1.8017477838065348</v>
      </c>
      <c r="P519" s="23">
        <f ca="1">SQRT(Inputs!$B$38)*E519+SQRT(1-Inputs!$B$38)*_xlfn.NORM.S.INV(RAND())</f>
        <v>-0.27585877977355433</v>
      </c>
      <c r="Q519" s="23">
        <f ca="1">SQRT(Inputs!$B$38)*F519+SQRT(1-Inputs!$B$38)*_xlfn.NORM.S.INV(RAND())</f>
        <v>0.26324683005516969</v>
      </c>
      <c r="R519" s="23">
        <f ca="1">SQRT(Inputs!$B$38)*G519+SQRT(1-Inputs!$B$38)*_xlfn.NORM.S.INV(RAND())</f>
        <v>-8.7742663193677198E-2</v>
      </c>
      <c r="S519" s="23">
        <f ca="1">SQRT(Inputs!$B$38)*H519+SQRT(1-Inputs!$B$38)*_xlfn.NORM.S.INV(RAND())</f>
        <v>-1.0306500239007419</v>
      </c>
      <c r="T519" s="23">
        <f ca="1">SQRT(Inputs!$B$38)*I519+SQRT(1-Inputs!$B$38)*_xlfn.NORM.S.INV(RAND())</f>
        <v>-1.0683666405784877</v>
      </c>
      <c r="U519" s="23">
        <f ca="1">SQRT(Inputs!$B$38)*J519+SQRT(1-Inputs!$B$38)*_xlfn.NORM.S.INV(RAND())</f>
        <v>0.39944288031250486</v>
      </c>
      <c r="V519" s="23">
        <f ca="1">SQRT(Inputs!$B$38)*K519+SQRT(1-Inputs!$B$38)*_xlfn.NORM.S.INV(RAND())</f>
        <v>-1.6180983348479723</v>
      </c>
      <c r="W519" s="23">
        <f ca="1">SQRT(Inputs!$B$38)*L519+SQRT(1-Inputs!$B$38)*_xlfn.NORM.S.INV(RAND())</f>
        <v>0.83902222015080263</v>
      </c>
      <c r="X519" s="23">
        <f ca="1">SQRT(Inputs!$B$38)*M519+SQRT(1-Inputs!$B$38)*_xlfn.NORM.S.INV(RAND())</f>
        <v>3.8555846441075292E-2</v>
      </c>
      <c r="Y519" s="23">
        <f ca="1">SQRT(Inputs!$B$38)*C519+SQRT(1-Inputs!$B$38)*_xlfn.NORM.S.INV(RAND())</f>
        <v>7.1147504635640235E-3</v>
      </c>
      <c r="Z519" s="23">
        <f ca="1">SQRT(Inputs!$B$38)*D519+SQRT(1-Inputs!$B$38)*_xlfn.NORM.S.INV(RAND())</f>
        <v>0.3491303033166458</v>
      </c>
      <c r="AA519" s="23">
        <f ca="1">SQRT(Inputs!$B$38)*E519+SQRT(1-Inputs!$B$38)*_xlfn.NORM.S.INV(RAND())</f>
        <v>7.3180049618246146E-2</v>
      </c>
      <c r="AB519" s="23">
        <f ca="1">SQRT(Inputs!$B$38)*F519+SQRT(1-Inputs!$B$38)*_xlfn.NORM.S.INV(RAND())</f>
        <v>-0.27220831795647488</v>
      </c>
      <c r="AC519" s="23">
        <f ca="1">SQRT(Inputs!$B$38)*G519+SQRT(1-Inputs!$B$38)*_xlfn.NORM.S.INV(RAND())</f>
        <v>-1.223272675670066</v>
      </c>
      <c r="AD519" s="23">
        <f ca="1">SQRT(Inputs!$B$38)*H519+SQRT(1-Inputs!$B$38)*_xlfn.NORM.S.INV(RAND())</f>
        <v>-6.1730702400453863E-2</v>
      </c>
      <c r="AE519" s="23">
        <f ca="1">SQRT(Inputs!$B$38)*I519+SQRT(1-Inputs!$B$38)*_xlfn.NORM.S.INV(RAND())</f>
        <v>-0.62049682656329741</v>
      </c>
      <c r="AF519" s="23">
        <f ca="1">SQRT(Inputs!$B$38)*J519+SQRT(1-Inputs!$B$38)*_xlfn.NORM.S.INV(RAND())</f>
        <v>0.42682189922022423</v>
      </c>
      <c r="AG519" s="23">
        <f ca="1">SQRT(Inputs!$B$38)*K519+SQRT(1-Inputs!$B$38)*_xlfn.NORM.S.INV(RAND())</f>
        <v>-0.55585356678194175</v>
      </c>
      <c r="AH519" s="23">
        <f ca="1">SQRT(Inputs!$B$38)*L519+SQRT(1-Inputs!$B$38)*_xlfn.NORM.S.INV(RAND())</f>
        <v>0.13958711888254571</v>
      </c>
      <c r="AI519" s="23">
        <f ca="1">SQRT(Inputs!$B$38)*M519+SQRT(1-Inputs!$B$38)*_xlfn.NORM.S.INV(RAND())</f>
        <v>-0.64883746321103364</v>
      </c>
      <c r="AJ519" s="23">
        <f ca="1">SQRT(Inputs!$B$38)*C519+SQRT(1-Inputs!$B$38)*_xlfn.NORM.S.INV(RAND())</f>
        <v>0.78336239784177186</v>
      </c>
      <c r="AK519" s="23">
        <f ca="1">SQRT(Inputs!$B$38)*D519+SQRT(1-Inputs!$B$38)*_xlfn.NORM.S.INV(RAND())</f>
        <v>0.74517873673912627</v>
      </c>
      <c r="AL519" s="23">
        <f ca="1">SQRT(Inputs!$B$38)*E519+SQRT(1-Inputs!$B$38)*_xlfn.NORM.S.INV(RAND())</f>
        <v>1.6782661454280272</v>
      </c>
      <c r="AM519" s="23">
        <f ca="1">SQRT(Inputs!$B$38)*F519+SQRT(1-Inputs!$B$38)*_xlfn.NORM.S.INV(RAND())</f>
        <v>-0.75941721334633439</v>
      </c>
      <c r="AN519" s="23">
        <f ca="1">SQRT(Inputs!$B$38)*G519+SQRT(1-Inputs!$B$38)*_xlfn.NORM.S.INV(RAND())</f>
        <v>0.32437523139255808</v>
      </c>
      <c r="AO519" s="23">
        <f ca="1">SQRT(Inputs!$B$38)*H519+SQRT(1-Inputs!$B$38)*_xlfn.NORM.S.INV(RAND())</f>
        <v>-0.27610587250222801</v>
      </c>
      <c r="AP519" s="23">
        <f ca="1">SQRT(Inputs!$B$38)*I519+SQRT(1-Inputs!$B$38)*_xlfn.NORM.S.INV(RAND())</f>
        <v>-8.9223048991156156E-2</v>
      </c>
      <c r="AQ519" s="23">
        <f ca="1">SQRT(Inputs!$B$38)*J519+SQRT(1-Inputs!$B$38)*_xlfn.NORM.S.INV(RAND())</f>
        <v>0.10238160556664516</v>
      </c>
      <c r="AR519" s="23">
        <f ca="1">SQRT(Inputs!$B$38)*K519+SQRT(1-Inputs!$B$38)*_xlfn.NORM.S.INV(RAND())</f>
        <v>-0.50955528659227212</v>
      </c>
      <c r="AS519" s="23">
        <f ca="1">SQRT(Inputs!$B$38)*L519+SQRT(1-Inputs!$B$38)*_xlfn.NORM.S.INV(RAND())</f>
        <v>0.19932419928933853</v>
      </c>
      <c r="AT519" s="23">
        <f ca="1">SQRT(Inputs!$B$38)*M519+SQRT(1-Inputs!$B$38)*_xlfn.NORM.S.INV(RAND())</f>
        <v>-4.257861583042738E-2</v>
      </c>
      <c r="AU519" s="15">
        <f ca="1">Inputs!$B$6*EXP($B$8-0.5*C$5^2+C$5*N519)</f>
        <v>6496.3002029677882</v>
      </c>
      <c r="AV519" s="15">
        <f t="shared" ca="1" si="255"/>
        <v>10306.041592174413</v>
      </c>
      <c r="AW519" s="15">
        <f t="shared" ca="1" si="256"/>
        <v>12107.411131714422</v>
      </c>
      <c r="AX519" s="15">
        <f t="shared" ca="1" si="257"/>
        <v>15276.167237683976</v>
      </c>
      <c r="AY519" s="15">
        <f t="shared" ca="1" si="258"/>
        <v>18478.705349567575</v>
      </c>
      <c r="AZ519" s="15">
        <f t="shared" ca="1" si="259"/>
        <v>20175.184648149578</v>
      </c>
      <c r="BA519" s="15">
        <f t="shared" ca="1" si="260"/>
        <v>22077.383185563398</v>
      </c>
      <c r="BB519" s="15">
        <f t="shared" ca="1" si="261"/>
        <v>28133.100764433853</v>
      </c>
      <c r="BC519" s="15">
        <f t="shared" ca="1" si="262"/>
        <v>29473.30891420686</v>
      </c>
      <c r="BD519" s="15">
        <f t="shared" ca="1" si="263"/>
        <v>39055.339676445532</v>
      </c>
      <c r="BE519" s="15">
        <f t="shared" ca="1" si="264"/>
        <v>48025.665224182383</v>
      </c>
      <c r="BF519" s="15">
        <f ca="1">Inputs!$B$13*EXP($B$9-0.5*C$6^2+C$6*Y519)</f>
        <v>13850.542963837474</v>
      </c>
      <c r="BG519" s="15">
        <f t="shared" ca="1" si="265"/>
        <v>17977.745159314891</v>
      </c>
      <c r="BH519" s="15">
        <f t="shared" ca="1" si="266"/>
        <v>22233.727643073151</v>
      </c>
      <c r="BI519" s="15">
        <f t="shared" ca="1" si="267"/>
        <v>26100.626211317736</v>
      </c>
      <c r="BJ519" s="15">
        <f t="shared" ca="1" si="268"/>
        <v>26824.984734391692</v>
      </c>
      <c r="BK519" s="15">
        <f t="shared" ca="1" si="269"/>
        <v>32647.055551972157</v>
      </c>
      <c r="BL519" s="15">
        <f t="shared" ca="1" si="270"/>
        <v>37004.485924616856</v>
      </c>
      <c r="BM519" s="15">
        <f t="shared" ca="1" si="271"/>
        <v>47963.419407689806</v>
      </c>
      <c r="BN519" s="15">
        <f t="shared" ca="1" si="272"/>
        <v>55187.682489926287</v>
      </c>
      <c r="BO519" s="15">
        <f t="shared" ca="1" si="273"/>
        <v>69013.504315797167</v>
      </c>
      <c r="BP519" s="15">
        <f t="shared" ca="1" si="274"/>
        <v>78922.463987685565</v>
      </c>
      <c r="BQ519" s="15">
        <f ca="1">Inputs!$B$20*EXP($B$10-0.5*C$7^2+C$7*AJ519)</f>
        <v>5663.3664120239227</v>
      </c>
      <c r="BR519" s="15">
        <f t="shared" ca="1" si="275"/>
        <v>9736.2290176176539</v>
      </c>
      <c r="BS519" s="15">
        <f t="shared" ca="1" si="276"/>
        <v>21589.867170899612</v>
      </c>
      <c r="BT519" s="15">
        <f t="shared" ca="1" si="277"/>
        <v>24390.785578628824</v>
      </c>
      <c r="BU519" s="15">
        <f t="shared" ca="1" si="278"/>
        <v>36562.743833433939</v>
      </c>
      <c r="BV519" s="15">
        <f t="shared" ca="1" si="279"/>
        <v>47801.34952186959</v>
      </c>
      <c r="BW519" s="15">
        <f t="shared" ca="1" si="280"/>
        <v>65456.266391453573</v>
      </c>
      <c r="BX519" s="15">
        <f t="shared" ca="1" si="281"/>
        <v>93449.595586254523</v>
      </c>
      <c r="BY519" s="15">
        <f t="shared" ca="1" si="282"/>
        <v>118775.9753126115</v>
      </c>
      <c r="BZ519" s="15">
        <f t="shared" ca="1" si="283"/>
        <v>172879.41029958072</v>
      </c>
      <c r="CA519" s="15">
        <f t="shared" ca="1" si="284"/>
        <v>241012.62369030414</v>
      </c>
      <c r="CB519" s="15">
        <f ca="1">(AU519*DCF!C$10-DCF!C$5*MAX(AU519*DCF!C$10,0)-MAX(AU519-Inputs!$B$6,0)/Inputs!$B$10)*DCF!C$6</f>
        <v>1032.1361767772662</v>
      </c>
      <c r="CC519" s="15">
        <f ca="1">(AV519*DCF!D$10-DCF!D$5*MAX(AV519*DCF!D$10,0)-MAX(AV519-AU519,0)/Inputs!$B$10)*DCF!D$6</f>
        <v>1583.1220872098825</v>
      </c>
      <c r="CD519" s="15">
        <f ca="1">(AW519*DCF!E$10-DCF!E$5*MAX(AW519*DCF!E$10,0)-MAX(AW519-AV519,0)/Inputs!$B$10)*DCF!E$6</f>
        <v>2389.6654785100586</v>
      </c>
      <c r="CE519" s="15">
        <f ca="1">(AX519*DCF!F$10-DCF!F$5*MAX(AX519*DCF!F$10,0)-MAX(AX519-AW519,0)/Inputs!$B$10)*DCF!F$6</f>
        <v>2675.4233796403287</v>
      </c>
      <c r="CF519" s="15">
        <f ca="1">(AY519*DCF!G$10-DCF!G$5*MAX(AY519*DCF!G$10,0)-MAX(AY519-AX519,0)/Inputs!$B$10)*DCF!G$6</f>
        <v>3191.7664810027777</v>
      </c>
      <c r="CG519" s="15">
        <f ca="1">(AZ519*DCF!H$10-DCF!H$5*MAX(AZ519*DCF!H$10,0)-MAX(AZ519-AY519,0)/Inputs!$B$10)*DCF!H$6</f>
        <v>3615.786257857701</v>
      </c>
      <c r="CH519" s="15">
        <f ca="1">(BA519*DCF!I$10-DCF!I$5*MAX(BA519*DCF!I$10,0)-MAX(BA519-AZ519,0)/Inputs!$B$10)*DCF!I$6</f>
        <v>3720.7053154581349</v>
      </c>
      <c r="CI519" s="15">
        <f ca="1">(BB519*DCF!J$10-DCF!J$5*MAX(BB519*DCF!J$10,0)-MAX(BB519-BA519,0)/Inputs!$B$10)*DCF!J$6</f>
        <v>3910.0611602335466</v>
      </c>
      <c r="CJ519" s="15">
        <f ca="1">(BC519*DCF!K$10-DCF!K$5*MAX(BC519*DCF!K$10,0)-MAX(BC519-BB519,0)/Inputs!$B$10)*DCF!K$6</f>
        <v>4557.1206518733379</v>
      </c>
      <c r="CK519" s="15">
        <f ca="1">(BD519*DCF!L$10-DCF!L$5*MAX(BD519*DCF!L$10,0)-MAX(BD519-BC519,0)/Inputs!$B$10)*DCF!L$6</f>
        <v>4651.176174109195</v>
      </c>
      <c r="CL519" s="15">
        <f ca="1">(BE519*DCF!M$10-DCF!M$5*MAX(BE519*DCF!M$10,0)-MAX(BE519-BD519,0)/Inputs!$B$10)*DCF!M$6</f>
        <v>5705.4412955486068</v>
      </c>
      <c r="CM519" s="15">
        <f ca="1">(BF519*DCF!C$28-DCF!C$5*MAX(BF519*DCF!C$28,0)-MAX(BF519-Inputs!$B$13,0)/Inputs!$B$17)*DCF!C$6</f>
        <v>3658.1473122235361</v>
      </c>
      <c r="CN519" s="15">
        <f ca="1">(BG519*DCF!D$28-DCF!D$5*MAX(BG519*DCF!D$28,0)-MAX(BG519-BF519,0)/Inputs!$B$17)*DCF!D$6</f>
        <v>4414.3391257628236</v>
      </c>
      <c r="CO519" s="15">
        <f ca="1">(BH519*DCF!E$28-DCF!E$5*MAX(BH519*DCF!E$28,0)-MAX(BH519-BG519,0)/Inputs!$B$17)*DCF!E$6</f>
        <v>5458.1920072556413</v>
      </c>
      <c r="CP519" s="15">
        <f ca="1">(BI519*DCF!F$28-DCF!F$5*MAX(BI519*DCF!F$28,0)-MAX(BI519-BH519,0)/Inputs!$B$17)*DCF!F$6</f>
        <v>6381.6024980238417</v>
      </c>
      <c r="CQ519" s="15">
        <f ca="1">(BJ519*DCF!G$28-DCF!G$5*MAX(BJ519*DCF!G$28,0)-MAX(BJ519-BI519,0)/Inputs!$B$17)*DCF!G$6</f>
        <v>6838.1158621180712</v>
      </c>
      <c r="CR519" s="15">
        <f ca="1">(BK519*DCF!H$28-DCF!H$5*MAX(BK519*DCF!H$28,0)-MAX(BK519-BJ519,0)/Inputs!$B$17)*DCF!H$6</f>
        <v>7169.3906070210069</v>
      </c>
      <c r="CS519" s="15">
        <f ca="1">(BL519*DCF!I$28-DCF!I$5*MAX(BL519*DCF!I$28,0)-MAX(BL519-BK519,0)/Inputs!$B$17)*DCF!I$6</f>
        <v>8076.2924062120683</v>
      </c>
      <c r="CT519" s="15">
        <f ca="1">(BM519*DCF!J$28-DCF!J$5*MAX(BM519*DCF!J$28,0)-MAX(BM519-BL519,0)/Inputs!$B$17)*DCF!J$6</f>
        <v>9246.7592213120515</v>
      </c>
      <c r="CU519" s="15">
        <f ca="1">(BN519*DCF!K$28-DCF!K$5*MAX(BN519*DCF!K$28,0)-MAX(BN519-BM519,0)/Inputs!$B$17)*DCF!K$6</f>
        <v>10769.837209072279</v>
      </c>
      <c r="CV519" s="15">
        <f ca="1">(BO519*DCF!L$28-DCF!L$5*MAX(BO519*DCF!L$28,0)-MAX(BO519-BN519,0)/Inputs!$B$17)*DCF!L$6</f>
        <v>12205.227901775568</v>
      </c>
      <c r="CW519" s="15">
        <f ca="1">(BP519*DCF!M$28-DCF!M$5*MAX(BP519*DCF!M$28,0)-MAX(BP519-BO519,0)/Inputs!$B$17)*DCF!M$6</f>
        <v>13813.542553498521</v>
      </c>
      <c r="CX519" s="15">
        <f ca="1">(BQ519*DCF!C$46-DCF!C$5*MAX(BQ519*DCF!C$46,0)-MAX(BQ519-Inputs!$B$20,0)/Inputs!$B$24)*DCF!C$6</f>
        <v>-2445.2885071759279</v>
      </c>
      <c r="CY519" s="15">
        <f ca="1">(BR519*DCF!D$46-DCF!D$5*MAX(BR519*DCF!D$46,0)-MAX(BR519-BQ519,0)/Inputs!$B$24)*DCF!D$6</f>
        <v>-3399.6039074893106</v>
      </c>
      <c r="CZ519" s="15">
        <f ca="1">(BS519*DCF!E$46-DCF!E$5*MAX(BS519*DCF!E$46,0)-MAX(BS519-BR519,0)/Inputs!$B$24)*DCF!E$6</f>
        <v>-7225.4172182647508</v>
      </c>
      <c r="DA519" s="15">
        <f ca="1">(BT519*DCF!F$46-DCF!F$5*MAX(BT519*DCF!F$46,0)-MAX(BT519-BS519,0)/Inputs!$B$24)*DCF!F$6</f>
        <v>-2796.1941521852295</v>
      </c>
      <c r="DB519" s="15">
        <f ca="1">(BU519*DCF!G$46-DCF!G$5*MAX(BU519*DCF!G$46,0)-MAX(BU519-BT519,0)/Inputs!$B$24)*DCF!G$6</f>
        <v>-5324.3047317811652</v>
      </c>
      <c r="DC519" s="15">
        <f ca="1">(BV519*DCF!H$46-DCF!H$5*MAX(BV519*DCF!H$46,0)-MAX(BV519-BU519,0)/Inputs!$B$24)*DCF!H$6</f>
        <v>-3492.3278576018542</v>
      </c>
      <c r="DD519" s="15">
        <f ca="1">(BW519*DCF!I$46-DCF!I$5*MAX(BW519*DCF!I$46,0)-MAX(BW519-BV519,0)/Inputs!$B$24)*DCF!I$6</f>
        <v>-3556.3058018550464</v>
      </c>
      <c r="DE519" s="15">
        <f ca="1">(BX519*DCF!J$46-DCF!J$5*MAX(BX519*DCF!J$46,0)-MAX(BX519-BW519,0)/Inputs!$B$24)*DCF!J$6</f>
        <v>-3503.4215163557278</v>
      </c>
      <c r="DF519" s="15">
        <f ca="1">(BY519*DCF!K$46-DCF!K$5*MAX(BY519*DCF!K$46,0)-MAX(BY519-BX519,0)/Inputs!$B$24)*DCF!K$6</f>
        <v>580.59131054003433</v>
      </c>
      <c r="DG519" s="15">
        <f ca="1">(BZ519*DCF!L$46-DCF!L$5*MAX(BZ519*DCF!L$46,0)-MAX(BZ519-BY519,0)/Inputs!$B$24)*DCF!L$6</f>
        <v>-293.43243899715077</v>
      </c>
      <c r="DH519" s="15">
        <f ca="1">(CA519*DCF!M$46-DCF!M$5*MAX(CA519*DCF!M$46,0)-MAX(CA519-BZ519,0)/Inputs!$B$24)*DCF!M$6</f>
        <v>4650.7730060940467</v>
      </c>
      <c r="DI519" s="15">
        <f ca="1">SUM(CB519:CL519)+BE519*DCF!M$10*(1+Inputs!$B$30)*(1-Inputs!$B$33)*(1-Inputs!$B$30/Inputs!$B$31)/(Inputs!$B$29-Inputs!$B$30)*DCF!M$6</f>
        <v>170688.4658507971</v>
      </c>
      <c r="DJ519" s="15">
        <f ca="1">SUM(CM519:CW519)+BP519*DCF!M$28*(1+Inputs!$B$30)*(1-Inputs!$B$33)*(1-Inputs!$B$30/Inputs!$B$31)/(Inputs!$B$29-Inputs!$B$30)*DCF!M$6</f>
        <v>380887.79459663841</v>
      </c>
      <c r="DK519" s="15">
        <f ca="1">SUM(CX519:DH519)+CA519*DCF!M$46*(1+Inputs!$B$30)*(1-Inputs!$B$33)*(1-Inputs!$B$30/Inputs!$B$31)/(Inputs!$B$29-Inputs!$B$30)*DCF!M$6</f>
        <v>345829.13418055268</v>
      </c>
      <c r="DM519" s="15">
        <f ca="1">DI519+DJ519+DK519+Inputs!$B$34+Inputs!$B$36-Inputs!$B$35</f>
        <v>974256.39462798822</v>
      </c>
    </row>
    <row r="520" spans="1:117" x14ac:dyDescent="0.75">
      <c r="A520" s="11">
        <v>507</v>
      </c>
      <c r="C520" s="23">
        <f t="shared" ca="1" si="290"/>
        <v>-1.9531708949999866</v>
      </c>
      <c r="D520" s="23">
        <f t="shared" ca="1" si="290"/>
        <v>1.0167635482406556</v>
      </c>
      <c r="E520" s="23">
        <f t="shared" ca="1" si="290"/>
        <v>-9.8471776593012358E-2</v>
      </c>
      <c r="F520" s="23">
        <f t="shared" ca="1" si="290"/>
        <v>-0.17222208079245732</v>
      </c>
      <c r="G520" s="23">
        <f t="shared" ca="1" si="290"/>
        <v>2.9171376704491707</v>
      </c>
      <c r="H520" s="23">
        <f t="shared" ca="1" si="290"/>
        <v>0.1920053644653002</v>
      </c>
      <c r="I520" s="23">
        <f t="shared" ca="1" si="290"/>
        <v>1.2101339383743739</v>
      </c>
      <c r="J520" s="23">
        <f t="shared" ca="1" si="290"/>
        <v>0.71854275969930403</v>
      </c>
      <c r="K520" s="23">
        <f t="shared" ca="1" si="290"/>
        <v>-1.6196923406075012</v>
      </c>
      <c r="L520" s="23">
        <f t="shared" ca="1" si="290"/>
        <v>-0.25339794492806827</v>
      </c>
      <c r="M520" s="23">
        <f t="shared" ca="1" si="290"/>
        <v>-0.73480348894208669</v>
      </c>
      <c r="N520" s="23">
        <f ca="1">SQRT(Inputs!$B$38)*C520+SQRT(1-Inputs!$B$38)*_xlfn.NORM.S.INV(RAND())</f>
        <v>-1.146493166078405</v>
      </c>
      <c r="O520" s="23">
        <f ca="1">SQRT(Inputs!$B$38)*D520+SQRT(1-Inputs!$B$38)*_xlfn.NORM.S.INV(RAND())</f>
        <v>0.78500918706398048</v>
      </c>
      <c r="P520" s="23">
        <f ca="1">SQRT(Inputs!$B$38)*E520+SQRT(1-Inputs!$B$38)*_xlfn.NORM.S.INV(RAND())</f>
        <v>0.54313616437348788</v>
      </c>
      <c r="Q520" s="23">
        <f ca="1">SQRT(Inputs!$B$38)*F520+SQRT(1-Inputs!$B$38)*_xlfn.NORM.S.INV(RAND())</f>
        <v>-4.736825144140823E-2</v>
      </c>
      <c r="R520" s="23">
        <f ca="1">SQRT(Inputs!$B$38)*G520+SQRT(1-Inputs!$B$38)*_xlfn.NORM.S.INV(RAND())</f>
        <v>1.5815975289562139</v>
      </c>
      <c r="S520" s="23">
        <f ca="1">SQRT(Inputs!$B$38)*H520+SQRT(1-Inputs!$B$38)*_xlfn.NORM.S.INV(RAND())</f>
        <v>-0.11999806564256717</v>
      </c>
      <c r="T520" s="23">
        <f ca="1">SQRT(Inputs!$B$38)*I520+SQRT(1-Inputs!$B$38)*_xlfn.NORM.S.INV(RAND())</f>
        <v>9.7497805536587934E-2</v>
      </c>
      <c r="U520" s="23">
        <f ca="1">SQRT(Inputs!$B$38)*J520+SQRT(1-Inputs!$B$38)*_xlfn.NORM.S.INV(RAND())</f>
        <v>1.1875200646369215</v>
      </c>
      <c r="V520" s="23">
        <f ca="1">SQRT(Inputs!$B$38)*K520+SQRT(1-Inputs!$B$38)*_xlfn.NORM.S.INV(RAND())</f>
        <v>-1.9993046566848749</v>
      </c>
      <c r="W520" s="23">
        <f ca="1">SQRT(Inputs!$B$38)*L520+SQRT(1-Inputs!$B$38)*_xlfn.NORM.S.INV(RAND())</f>
        <v>0.88684567613430776</v>
      </c>
      <c r="X520" s="23">
        <f ca="1">SQRT(Inputs!$B$38)*M520+SQRT(1-Inputs!$B$38)*_xlfn.NORM.S.INV(RAND())</f>
        <v>-0.83417872357795742</v>
      </c>
      <c r="Y520" s="23">
        <f ca="1">SQRT(Inputs!$B$38)*C520+SQRT(1-Inputs!$B$38)*_xlfn.NORM.S.INV(RAND())</f>
        <v>-1.0988948785184263</v>
      </c>
      <c r="Z520" s="23">
        <f ca="1">SQRT(Inputs!$B$38)*D520+SQRT(1-Inputs!$B$38)*_xlfn.NORM.S.INV(RAND())</f>
        <v>-0.33028242304903443</v>
      </c>
      <c r="AA520" s="23">
        <f ca="1">SQRT(Inputs!$B$38)*E520+SQRT(1-Inputs!$B$38)*_xlfn.NORM.S.INV(RAND())</f>
        <v>-3.1613688776127163E-2</v>
      </c>
      <c r="AB520" s="23">
        <f ca="1">SQRT(Inputs!$B$38)*F520+SQRT(1-Inputs!$B$38)*_xlfn.NORM.S.INV(RAND())</f>
        <v>7.1344921854611262E-2</v>
      </c>
      <c r="AC520" s="23">
        <f ca="1">SQRT(Inputs!$B$38)*G520+SQRT(1-Inputs!$B$38)*_xlfn.NORM.S.INV(RAND())</f>
        <v>3.0418768127195595</v>
      </c>
      <c r="AD520" s="23">
        <f ca="1">SQRT(Inputs!$B$38)*H520+SQRT(1-Inputs!$B$38)*_xlfn.NORM.S.INV(RAND())</f>
        <v>0.39342686463131771</v>
      </c>
      <c r="AE520" s="23">
        <f ca="1">SQRT(Inputs!$B$38)*I520+SQRT(1-Inputs!$B$38)*_xlfn.NORM.S.INV(RAND())</f>
        <v>-0.37645152968479489</v>
      </c>
      <c r="AF520" s="23">
        <f ca="1">SQRT(Inputs!$B$38)*J520+SQRT(1-Inputs!$B$38)*_xlfn.NORM.S.INV(RAND())</f>
        <v>0.79391260649346473</v>
      </c>
      <c r="AG520" s="23">
        <f ca="1">SQRT(Inputs!$B$38)*K520+SQRT(1-Inputs!$B$38)*_xlfn.NORM.S.INV(RAND())</f>
        <v>-1.262985212398444</v>
      </c>
      <c r="AH520" s="23">
        <f ca="1">SQRT(Inputs!$B$38)*L520+SQRT(1-Inputs!$B$38)*_xlfn.NORM.S.INV(RAND())</f>
        <v>3.2656387013722532E-2</v>
      </c>
      <c r="AI520" s="23">
        <f ca="1">SQRT(Inputs!$B$38)*M520+SQRT(1-Inputs!$B$38)*_xlfn.NORM.S.INV(RAND())</f>
        <v>-2.4315164261677249</v>
      </c>
      <c r="AJ520" s="23">
        <f ca="1">SQRT(Inputs!$B$38)*C520+SQRT(1-Inputs!$B$38)*_xlfn.NORM.S.INV(RAND())</f>
        <v>-0.25853306826370126</v>
      </c>
      <c r="AK520" s="23">
        <f ca="1">SQRT(Inputs!$B$38)*D520+SQRT(1-Inputs!$B$38)*_xlfn.NORM.S.INV(RAND())</f>
        <v>0.91875909694706481</v>
      </c>
      <c r="AL520" s="23">
        <f ca="1">SQRT(Inputs!$B$38)*E520+SQRT(1-Inputs!$B$38)*_xlfn.NORM.S.INV(RAND())</f>
        <v>9.5344718264652031E-2</v>
      </c>
      <c r="AM520" s="23">
        <f ca="1">SQRT(Inputs!$B$38)*F520+SQRT(1-Inputs!$B$38)*_xlfn.NORM.S.INV(RAND())</f>
        <v>0.21900803950670816</v>
      </c>
      <c r="AN520" s="23">
        <f ca="1">SQRT(Inputs!$B$38)*G520+SQRT(1-Inputs!$B$38)*_xlfn.NORM.S.INV(RAND())</f>
        <v>2.2753555777086709</v>
      </c>
      <c r="AO520" s="23">
        <f ca="1">SQRT(Inputs!$B$38)*H520+SQRT(1-Inputs!$B$38)*_xlfn.NORM.S.INV(RAND())</f>
        <v>-0.23920329663131579</v>
      </c>
      <c r="AP520" s="23">
        <f ca="1">SQRT(Inputs!$B$38)*I520+SQRT(1-Inputs!$B$38)*_xlfn.NORM.S.INV(RAND())</f>
        <v>-3.2601309659840649E-2</v>
      </c>
      <c r="AQ520" s="23">
        <f ca="1">SQRT(Inputs!$B$38)*J520+SQRT(1-Inputs!$B$38)*_xlfn.NORM.S.INV(RAND())</f>
        <v>1.9706780708715788E-2</v>
      </c>
      <c r="AR520" s="23">
        <f ca="1">SQRT(Inputs!$B$38)*K520+SQRT(1-Inputs!$B$38)*_xlfn.NORM.S.INV(RAND())</f>
        <v>-1.4330255335750119</v>
      </c>
      <c r="AS520" s="23">
        <f ca="1">SQRT(Inputs!$B$38)*L520+SQRT(1-Inputs!$B$38)*_xlfn.NORM.S.INV(RAND())</f>
        <v>-0.80612491126750396</v>
      </c>
      <c r="AT520" s="23">
        <f ca="1">SQRT(Inputs!$B$38)*M520+SQRT(1-Inputs!$B$38)*_xlfn.NORM.S.INV(RAND())</f>
        <v>1.0095165705995057E-2</v>
      </c>
      <c r="AU520" s="15">
        <f ca="1">Inputs!$B$6*EXP($B$8-0.5*C$5^2+C$5*N520)</f>
        <v>4121.7208681275442</v>
      </c>
      <c r="AV520" s="15">
        <f t="shared" ca="1" si="255"/>
        <v>5630.9328372317405</v>
      </c>
      <c r="AW520" s="15">
        <f t="shared" ca="1" si="256"/>
        <v>7387.7969606408333</v>
      </c>
      <c r="AX520" s="15">
        <f t="shared" ca="1" si="257"/>
        <v>8966.5384587255194</v>
      </c>
      <c r="AY520" s="15">
        <f t="shared" ca="1" si="258"/>
        <v>13181.094900523842</v>
      </c>
      <c r="AZ520" s="15">
        <f t="shared" ca="1" si="259"/>
        <v>15909.213782588788</v>
      </c>
      <c r="BA520" s="15">
        <f t="shared" ca="1" si="260"/>
        <v>19668.488299364199</v>
      </c>
      <c r="BB520" s="15">
        <f t="shared" ca="1" si="261"/>
        <v>27122.620974957139</v>
      </c>
      <c r="BC520" s="15">
        <f t="shared" ca="1" si="262"/>
        <v>27388.097552914216</v>
      </c>
      <c r="BD520" s="15">
        <f t="shared" ca="1" si="263"/>
        <v>36454.910016476417</v>
      </c>
      <c r="BE520" s="15">
        <f t="shared" ca="1" si="264"/>
        <v>41402.578785729173</v>
      </c>
      <c r="BF520" s="15">
        <f ca="1">Inputs!$B$13*EXP($B$9-0.5*C$6^2+C$6*Y520)</f>
        <v>11123.506596872418</v>
      </c>
      <c r="BG520" s="15">
        <f t="shared" ca="1" si="265"/>
        <v>12772.298032310435</v>
      </c>
      <c r="BH520" s="15">
        <f t="shared" ca="1" si="266"/>
        <v>15523.788340211846</v>
      </c>
      <c r="BI520" s="15">
        <f t="shared" ca="1" si="267"/>
        <v>19213.286045169356</v>
      </c>
      <c r="BJ520" s="15">
        <f t="shared" ca="1" si="268"/>
        <v>36517.028277287121</v>
      </c>
      <c r="BK520" s="15">
        <f t="shared" ca="1" si="269"/>
        <v>47283.731132915105</v>
      </c>
      <c r="BL520" s="15">
        <f t="shared" ca="1" si="270"/>
        <v>55316.818366111111</v>
      </c>
      <c r="BM520" s="15">
        <f t="shared" ca="1" si="271"/>
        <v>75044.349171837923</v>
      </c>
      <c r="BN520" s="15">
        <f t="shared" ca="1" si="272"/>
        <v>79331.929376690823</v>
      </c>
      <c r="BO520" s="15">
        <f t="shared" ca="1" si="273"/>
        <v>97980.987006087831</v>
      </c>
      <c r="BP520" s="15">
        <f t="shared" ca="1" si="274"/>
        <v>91557.398361848216</v>
      </c>
      <c r="BQ520" s="15">
        <f ca="1">Inputs!$B$20*EXP($B$10-0.5*C$7^2+C$7*AJ520)</f>
        <v>3913.6725452191513</v>
      </c>
      <c r="BR520" s="15">
        <f t="shared" ca="1" si="275"/>
        <v>7109.5378816174125</v>
      </c>
      <c r="BS520" s="15">
        <f t="shared" ca="1" si="276"/>
        <v>10006.029101888846</v>
      </c>
      <c r="BT520" s="15">
        <f t="shared" ca="1" si="277"/>
        <v>14611.978526572375</v>
      </c>
      <c r="BU520" s="15">
        <f t="shared" ca="1" si="278"/>
        <v>35119.075849935398</v>
      </c>
      <c r="BV520" s="15">
        <f t="shared" ca="1" si="279"/>
        <v>46297.253012717163</v>
      </c>
      <c r="BW520" s="15">
        <f t="shared" ca="1" si="280"/>
        <v>64160.960670474175</v>
      </c>
      <c r="BX520" s="15">
        <f t="shared" ca="1" si="281"/>
        <v>90094.646747713661</v>
      </c>
      <c r="BY520" s="15">
        <f t="shared" ca="1" si="282"/>
        <v>95966.100769799305</v>
      </c>
      <c r="BZ520" s="15">
        <f t="shared" ca="1" si="283"/>
        <v>116107.28137989886</v>
      </c>
      <c r="CA520" s="15">
        <f t="shared" ca="1" si="284"/>
        <v>163388.33443328514</v>
      </c>
      <c r="CB520" s="15">
        <f ca="1">(AU520*DCF!C$10-DCF!C$5*MAX(AU520*DCF!C$10,0)-MAX(AU520-Inputs!$B$6,0)/Inputs!$B$10)*DCF!C$6</f>
        <v>1049.0673506816515</v>
      </c>
      <c r="CC520" s="15">
        <f ca="1">(AV520*DCF!D$10-DCF!D$5*MAX(AV520*DCF!D$10,0)-MAX(AV520-AU520,0)/Inputs!$B$10)*DCF!D$6</f>
        <v>1004.5198909746158</v>
      </c>
      <c r="CD520" s="15">
        <f ca="1">(AW520*DCF!E$10-DCF!E$5*MAX(AW520*DCF!E$10,0)-MAX(AW520-AV520,0)/Inputs!$B$10)*DCF!E$6</f>
        <v>1310.006159100225</v>
      </c>
      <c r="CE520" s="15">
        <f ca="1">(AX520*DCF!F$10-DCF!F$5*MAX(AX520*DCF!F$10,0)-MAX(AX520-AW520,0)/Inputs!$B$10)*DCF!F$6</f>
        <v>1628.884091558662</v>
      </c>
      <c r="CF520" s="15">
        <f ca="1">(AY520*DCF!G$10-DCF!G$5*MAX(AY520*DCF!G$10,0)-MAX(AY520-AX520,0)/Inputs!$B$10)*DCF!G$6</f>
        <v>1905.720214680297</v>
      </c>
      <c r="CG520" s="15">
        <f ca="1">(AZ520*DCF!H$10-DCF!H$5*MAX(AZ520*DCF!H$10,0)-MAX(AZ520-AY520,0)/Inputs!$B$10)*DCF!H$6</f>
        <v>2604.3588517727985</v>
      </c>
      <c r="CH520" s="15">
        <f ca="1">(BA520*DCF!I$10-DCF!I$5*MAX(BA520*DCF!I$10,0)-MAX(BA520-AZ520,0)/Inputs!$B$10)*DCF!I$6</f>
        <v>2976.0625698292197</v>
      </c>
      <c r="CI520" s="15">
        <f ca="1">(BB520*DCF!J$10-DCF!J$5*MAX(BB520*DCF!J$10,0)-MAX(BB520-BA520,0)/Inputs!$B$10)*DCF!J$6</f>
        <v>3524.7537198412524</v>
      </c>
      <c r="CJ520" s="15">
        <f ca="1">(BC520*DCF!K$10-DCF!K$5*MAX(BC520*DCF!K$10,0)-MAX(BC520-BB520,0)/Inputs!$B$10)*DCF!K$6</f>
        <v>4371.8811710263253</v>
      </c>
      <c r="CK520" s="15">
        <f ca="1">(BD520*DCF!L$10-DCF!L$5*MAX(BD520*DCF!L$10,0)-MAX(BD520-BC520,0)/Inputs!$B$10)*DCF!L$6</f>
        <v>4325.6079998307978</v>
      </c>
      <c r="CL520" s="15">
        <f ca="1">(BE520*DCF!M$10-DCF!M$5*MAX(BE520*DCF!M$10,0)-MAX(BE520-BD520,0)/Inputs!$B$10)*DCF!M$6</f>
        <v>5251.3874696786306</v>
      </c>
      <c r="CM520" s="15">
        <f ca="1">(BF520*DCF!C$28-DCF!C$5*MAX(BF520*DCF!C$28,0)-MAX(BF520-Inputs!$B$13,0)/Inputs!$B$17)*DCF!C$6</f>
        <v>3394.8212639854546</v>
      </c>
      <c r="CN520" s="15">
        <f ca="1">(BG520*DCF!D$28-DCF!D$5*MAX(BG520*DCF!D$28,0)-MAX(BG520-BF520,0)/Inputs!$B$17)*DCF!D$6</f>
        <v>3409.9735387303776</v>
      </c>
      <c r="CO520" s="15">
        <f ca="1">(BH520*DCF!E$28-DCF!E$5*MAX(BH520*DCF!E$28,0)-MAX(BH520-BG520,0)/Inputs!$B$17)*DCF!E$6</f>
        <v>3854.3324153847593</v>
      </c>
      <c r="CP520" s="15">
        <f ca="1">(BI520*DCF!F$28-DCF!F$5*MAX(BI520*DCF!F$28,0)-MAX(BI520-BH520,0)/Inputs!$B$17)*DCF!F$6</f>
        <v>4544.1696925906735</v>
      </c>
      <c r="CQ520" s="15">
        <f ca="1">(BJ520*DCF!G$28-DCF!G$5*MAX(BJ520*DCF!G$28,0)-MAX(BJ520-BI520,0)/Inputs!$B$17)*DCF!G$6</f>
        <v>6564.3015370961075</v>
      </c>
      <c r="CR520" s="15">
        <f ca="1">(BK520*DCF!H$28-DCF!H$5*MAX(BK520*DCF!H$28,0)-MAX(BK520-BJ520,0)/Inputs!$B$17)*DCF!H$6</f>
        <v>10020.944905871374</v>
      </c>
      <c r="CS520" s="15">
        <f ca="1">(BL520*DCF!I$28-DCF!I$5*MAX(BL520*DCF!I$28,0)-MAX(BL520-BK520,0)/Inputs!$B$17)*DCF!I$6</f>
        <v>11854.923551237915</v>
      </c>
      <c r="CT520" s="15">
        <f ca="1">(BM520*DCF!J$28-DCF!J$5*MAX(BM520*DCF!J$28,0)-MAX(BM520-BL520,0)/Inputs!$B$17)*DCF!J$6</f>
        <v>14125.410344908927</v>
      </c>
      <c r="CU520" s="15">
        <f ca="1">(BN520*DCF!K$28-DCF!K$5*MAX(BN520*DCF!K$28,0)-MAX(BN520-BM520,0)/Inputs!$B$17)*DCF!K$6</f>
        <v>16228.401860920774</v>
      </c>
      <c r="CV520" s="15">
        <f ca="1">(BO520*DCF!L$28-DCF!L$5*MAX(BO520*DCF!L$28,0)-MAX(BO520-BN520,0)/Inputs!$B$17)*DCF!L$6</f>
        <v>17439.091548442462</v>
      </c>
      <c r="CW520" s="15">
        <f ca="1">(BP520*DCF!M$28-DCF!M$5*MAX(BP520*DCF!M$28,0)-MAX(BP520-BO520,0)/Inputs!$B$17)*DCF!M$6</f>
        <v>17226.577488677285</v>
      </c>
      <c r="CX520" s="15">
        <f ca="1">(BQ520*DCF!C$46-DCF!C$5*MAX(BQ520*DCF!C$46,0)-MAX(BQ520-Inputs!$B$20,0)/Inputs!$B$24)*DCF!C$6</f>
        <v>-1233.0294770571486</v>
      </c>
      <c r="CY520" s="15">
        <f ca="1">(BR520*DCF!D$46-DCF!D$5*MAX(BR520*DCF!D$46,0)-MAX(BR520-BQ520,0)/Inputs!$B$24)*DCF!D$6</f>
        <v>-2577.0815307757684</v>
      </c>
      <c r="CZ520" s="15">
        <f ca="1">(BS520*DCF!E$46-DCF!E$5*MAX(BS520*DCF!E$46,0)-MAX(BS520-BR520,0)/Inputs!$B$24)*DCF!E$6</f>
        <v>-2324.9474629910392</v>
      </c>
      <c r="DA520" s="15">
        <f ca="1">(BT520*DCF!F$46-DCF!F$5*MAX(BT520*DCF!F$46,0)-MAX(BT520-BS520,0)/Inputs!$B$24)*DCF!F$6</f>
        <v>-2741.3084509763248</v>
      </c>
      <c r="DB520" s="15">
        <f ca="1">(BU520*DCF!G$46-DCF!G$5*MAX(BU520*DCF!G$46,0)-MAX(BU520-BT520,0)/Inputs!$B$24)*DCF!G$6</f>
        <v>-8079.5186935789843</v>
      </c>
      <c r="DC520" s="15">
        <f ca="1">(BV520*DCF!H$46-DCF!H$5*MAX(BV520*DCF!H$46,0)-MAX(BV520-BU520,0)/Inputs!$B$24)*DCF!H$6</f>
        <v>-3473.5500635066287</v>
      </c>
      <c r="DD520" s="15">
        <f ca="1">(BW520*DCF!I$46-DCF!I$5*MAX(BW520*DCF!I$46,0)-MAX(BW520-BV520,0)/Inputs!$B$24)*DCF!I$6</f>
        <v>-3646.1571476046524</v>
      </c>
      <c r="DE520" s="15">
        <f ca="1">(BX520*DCF!J$46-DCF!J$5*MAX(BX520*DCF!J$46,0)-MAX(BX520-BW520,0)/Inputs!$B$24)*DCF!J$6</f>
        <v>-3097.9686348881173</v>
      </c>
      <c r="DF520" s="15">
        <f ca="1">(BY520*DCF!K$46-DCF!K$5*MAX(BY520*DCF!K$46,0)-MAX(BY520-BX520,0)/Inputs!$B$24)*DCF!K$6</f>
        <v>4043.5537599697195</v>
      </c>
      <c r="DG520" s="15">
        <f ca="1">(BZ520*DCF!L$46-DCF!L$5*MAX(BZ520*DCF!L$46,0)-MAX(BZ520-BY520,0)/Inputs!$B$24)*DCF!L$6</f>
        <v>3467.9438730173565</v>
      </c>
      <c r="DH520" s="15">
        <f ca="1">(CA520*DCF!M$46-DCF!M$5*MAX(CA520*DCF!M$46,0)-MAX(CA520-BZ520,0)/Inputs!$B$24)*DCF!M$6</f>
        <v>2924.606817256767</v>
      </c>
      <c r="DI520" s="15">
        <f ca="1">SUM(CB520:CL520)+BE520*DCF!M$10*(1+Inputs!$B$30)*(1-Inputs!$B$33)*(1-Inputs!$B$30/Inputs!$B$31)/(Inputs!$B$29-Inputs!$B$30)*DCF!M$6</f>
        <v>145176.17374208412</v>
      </c>
      <c r="DJ520" s="15">
        <f ca="1">SUM(CM520:CW520)+BP520*DCF!M$28*(1+Inputs!$B$30)*(1-Inputs!$B$33)*(1-Inputs!$B$30/Inputs!$B$31)/(Inputs!$B$29-Inputs!$B$30)*DCF!M$6</f>
        <v>448403.54863088229</v>
      </c>
      <c r="DK520" s="15">
        <f ca="1">SUM(CX520:DH520)+CA520*DCF!M$46*(1+Inputs!$B$30)*(1-Inputs!$B$33)*(1-Inputs!$B$30/Inputs!$B$31)/(Inputs!$B$29-Inputs!$B$30)*DCF!M$6</f>
        <v>235880.26260824347</v>
      </c>
      <c r="DM520" s="15">
        <f ca="1">DI520+DJ520+DK520+Inputs!$B$34+Inputs!$B$36-Inputs!$B$35</f>
        <v>906310.98498120985</v>
      </c>
    </row>
    <row r="521" spans="1:117" x14ac:dyDescent="0.75">
      <c r="A521" s="11">
        <v>508</v>
      </c>
      <c r="C521" s="23">
        <f t="shared" ca="1" si="290"/>
        <v>-1.3491576454452301</v>
      </c>
      <c r="D521" s="23">
        <f t="shared" ca="1" si="290"/>
        <v>-1.0503459010795926</v>
      </c>
      <c r="E521" s="23">
        <f t="shared" ca="1" si="290"/>
        <v>0.73006713727837502</v>
      </c>
      <c r="F521" s="23">
        <f t="shared" ca="1" si="290"/>
        <v>1.1946291102320108</v>
      </c>
      <c r="G521" s="23">
        <f t="shared" ca="1" si="290"/>
        <v>-0.50823577447234003</v>
      </c>
      <c r="H521" s="23">
        <f t="shared" ca="1" si="290"/>
        <v>-0.56462205289457235</v>
      </c>
      <c r="I521" s="23">
        <f t="shared" ca="1" si="290"/>
        <v>1.2631027863908288</v>
      </c>
      <c r="J521" s="23">
        <f t="shared" ca="1" si="290"/>
        <v>0.41233220010265248</v>
      </c>
      <c r="K521" s="23">
        <f t="shared" ca="1" si="290"/>
        <v>-0.98656754222753651</v>
      </c>
      <c r="L521" s="23">
        <f t="shared" ca="1" si="290"/>
        <v>0.37729383880194672</v>
      </c>
      <c r="M521" s="23">
        <f t="shared" ca="1" si="290"/>
        <v>1.5044854033006054</v>
      </c>
      <c r="N521" s="23">
        <f ca="1">SQRT(Inputs!$B$38)*C521+SQRT(1-Inputs!$B$38)*_xlfn.NORM.S.INV(RAND())</f>
        <v>-0.4114247337671133</v>
      </c>
      <c r="O521" s="23">
        <f ca="1">SQRT(Inputs!$B$38)*D521+SQRT(1-Inputs!$B$38)*_xlfn.NORM.S.INV(RAND())</f>
        <v>-0.16096709646192708</v>
      </c>
      <c r="P521" s="23">
        <f ca="1">SQRT(Inputs!$B$38)*E521+SQRT(1-Inputs!$B$38)*_xlfn.NORM.S.INV(RAND())</f>
        <v>0.33570735595993184</v>
      </c>
      <c r="Q521" s="23">
        <f ca="1">SQRT(Inputs!$B$38)*F521+SQRT(1-Inputs!$B$38)*_xlfn.NORM.S.INV(RAND())</f>
        <v>0.32976876475109107</v>
      </c>
      <c r="R521" s="23">
        <f ca="1">SQRT(Inputs!$B$38)*G521+SQRT(1-Inputs!$B$38)*_xlfn.NORM.S.INV(RAND())</f>
        <v>-0.3771278712693758</v>
      </c>
      <c r="S521" s="23">
        <f ca="1">SQRT(Inputs!$B$38)*H521+SQRT(1-Inputs!$B$38)*_xlfn.NORM.S.INV(RAND())</f>
        <v>-0.95854703648696804</v>
      </c>
      <c r="T521" s="23">
        <f ca="1">SQRT(Inputs!$B$38)*I521+SQRT(1-Inputs!$B$38)*_xlfn.NORM.S.INV(RAND())</f>
        <v>1.5686755168461017</v>
      </c>
      <c r="U521" s="23">
        <f ca="1">SQRT(Inputs!$B$38)*J521+SQRT(1-Inputs!$B$38)*_xlfn.NORM.S.INV(RAND())</f>
        <v>-1.4650035894348976</v>
      </c>
      <c r="V521" s="23">
        <f ca="1">SQRT(Inputs!$B$38)*K521+SQRT(1-Inputs!$B$38)*_xlfn.NORM.S.INV(RAND())</f>
        <v>-0.18602284510081363</v>
      </c>
      <c r="W521" s="23">
        <f ca="1">SQRT(Inputs!$B$38)*L521+SQRT(1-Inputs!$B$38)*_xlfn.NORM.S.INV(RAND())</f>
        <v>-2.1741228054403638</v>
      </c>
      <c r="X521" s="23">
        <f ca="1">SQRT(Inputs!$B$38)*M521+SQRT(1-Inputs!$B$38)*_xlfn.NORM.S.INV(RAND())</f>
        <v>-0.17019366038939365</v>
      </c>
      <c r="Y521" s="23">
        <f ca="1">SQRT(Inputs!$B$38)*C521+SQRT(1-Inputs!$B$38)*_xlfn.NORM.S.INV(RAND())</f>
        <v>0.17419248604326454</v>
      </c>
      <c r="Z521" s="23">
        <f ca="1">SQRT(Inputs!$B$38)*D521+SQRT(1-Inputs!$B$38)*_xlfn.NORM.S.INV(RAND())</f>
        <v>-0.53407204231302385</v>
      </c>
      <c r="AA521" s="23">
        <f ca="1">SQRT(Inputs!$B$38)*E521+SQRT(1-Inputs!$B$38)*_xlfn.NORM.S.INV(RAND())</f>
        <v>0.10614230070293423</v>
      </c>
      <c r="AB521" s="23">
        <f ca="1">SQRT(Inputs!$B$38)*F521+SQRT(1-Inputs!$B$38)*_xlfn.NORM.S.INV(RAND())</f>
        <v>1.3984473815847065</v>
      </c>
      <c r="AC521" s="23">
        <f ca="1">SQRT(Inputs!$B$38)*G521+SQRT(1-Inputs!$B$38)*_xlfn.NORM.S.INV(RAND())</f>
        <v>-1.042802835586246</v>
      </c>
      <c r="AD521" s="23">
        <f ca="1">SQRT(Inputs!$B$38)*H521+SQRT(1-Inputs!$B$38)*_xlfn.NORM.S.INV(RAND())</f>
        <v>-0.44044100297025968</v>
      </c>
      <c r="AE521" s="23">
        <f ca="1">SQRT(Inputs!$B$38)*I521+SQRT(1-Inputs!$B$38)*_xlfn.NORM.S.INV(RAND())</f>
        <v>0.90304899900110214</v>
      </c>
      <c r="AF521" s="23">
        <f ca="1">SQRT(Inputs!$B$38)*J521+SQRT(1-Inputs!$B$38)*_xlfn.NORM.S.INV(RAND())</f>
        <v>0.18707894522195112</v>
      </c>
      <c r="AG521" s="23">
        <f ca="1">SQRT(Inputs!$B$38)*K521+SQRT(1-Inputs!$B$38)*_xlfn.NORM.S.INV(RAND())</f>
        <v>0.37535734035260393</v>
      </c>
      <c r="AH521" s="23">
        <f ca="1">SQRT(Inputs!$B$38)*L521+SQRT(1-Inputs!$B$38)*_xlfn.NORM.S.INV(RAND())</f>
        <v>-0.24029060779316166</v>
      </c>
      <c r="AI521" s="23">
        <f ca="1">SQRT(Inputs!$B$38)*M521+SQRT(1-Inputs!$B$38)*_xlfn.NORM.S.INV(RAND())</f>
        <v>-0.75585096562714871</v>
      </c>
      <c r="AJ521" s="23">
        <f ca="1">SQRT(Inputs!$B$38)*C521+SQRT(1-Inputs!$B$38)*_xlfn.NORM.S.INV(RAND())</f>
        <v>-0.37679226429269091</v>
      </c>
      <c r="AK521" s="23">
        <f ca="1">SQRT(Inputs!$B$38)*D521+SQRT(1-Inputs!$B$38)*_xlfn.NORM.S.INV(RAND())</f>
        <v>0.16949601949426341</v>
      </c>
      <c r="AL521" s="23">
        <f ca="1">SQRT(Inputs!$B$38)*E521+SQRT(1-Inputs!$B$38)*_xlfn.NORM.S.INV(RAND())</f>
        <v>2.0550961393988194</v>
      </c>
      <c r="AM521" s="23">
        <f ca="1">SQRT(Inputs!$B$38)*F521+SQRT(1-Inputs!$B$38)*_xlfn.NORM.S.INV(RAND())</f>
        <v>0.47231909394761762</v>
      </c>
      <c r="AN521" s="23">
        <f ca="1">SQRT(Inputs!$B$38)*G521+SQRT(1-Inputs!$B$38)*_xlfn.NORM.S.INV(RAND())</f>
        <v>-1.3748917286064417</v>
      </c>
      <c r="AO521" s="23">
        <f ca="1">SQRT(Inputs!$B$38)*H521+SQRT(1-Inputs!$B$38)*_xlfn.NORM.S.INV(RAND())</f>
        <v>-1.1799220734119449</v>
      </c>
      <c r="AP521" s="23">
        <f ca="1">SQRT(Inputs!$B$38)*I521+SQRT(1-Inputs!$B$38)*_xlfn.NORM.S.INV(RAND())</f>
        <v>-2.1815149521277055E-3</v>
      </c>
      <c r="AQ521" s="23">
        <f ca="1">SQRT(Inputs!$B$38)*J521+SQRT(1-Inputs!$B$38)*_xlfn.NORM.S.INV(RAND())</f>
        <v>-0.1102177039307824</v>
      </c>
      <c r="AR521" s="23">
        <f ca="1">SQRT(Inputs!$B$38)*K521+SQRT(1-Inputs!$B$38)*_xlfn.NORM.S.INV(RAND())</f>
        <v>-1.8558946930674483</v>
      </c>
      <c r="AS521" s="23">
        <f ca="1">SQRT(Inputs!$B$38)*L521+SQRT(1-Inputs!$B$38)*_xlfn.NORM.S.INV(RAND())</f>
        <v>0.38900967971163275</v>
      </c>
      <c r="AT521" s="23">
        <f ca="1">SQRT(Inputs!$B$38)*M521+SQRT(1-Inputs!$B$38)*_xlfn.NORM.S.INV(RAND())</f>
        <v>-0.48969497300549947</v>
      </c>
      <c r="AU521" s="15">
        <f ca="1">Inputs!$B$6*EXP($B$8-0.5*C$5^2+C$5*N521)</f>
        <v>4642.5257011769909</v>
      </c>
      <c r="AV521" s="15">
        <f t="shared" ca="1" si="255"/>
        <v>5518.8754532738185</v>
      </c>
      <c r="AW521" s="15">
        <f t="shared" ca="1" si="256"/>
        <v>7041.0009398744814</v>
      </c>
      <c r="AX521" s="15">
        <f t="shared" ca="1" si="257"/>
        <v>8957.9130265435324</v>
      </c>
      <c r="AY521" s="15">
        <f t="shared" ca="1" si="258"/>
        <v>10475.777266173876</v>
      </c>
      <c r="AZ521" s="15">
        <f t="shared" ca="1" si="259"/>
        <v>11528.70444158299</v>
      </c>
      <c r="BA521" s="15">
        <f t="shared" ca="1" si="260"/>
        <v>16625.411335362558</v>
      </c>
      <c r="BB521" s="15">
        <f t="shared" ca="1" si="261"/>
        <v>17575.875167276736</v>
      </c>
      <c r="BC521" s="15">
        <f t="shared" ca="1" si="262"/>
        <v>21142.887180241734</v>
      </c>
      <c r="BD521" s="15">
        <f t="shared" ca="1" si="263"/>
        <v>21135.793866207798</v>
      </c>
      <c r="BE521" s="15">
        <f t="shared" ca="1" si="264"/>
        <v>25500.829416060151</v>
      </c>
      <c r="BF521" s="15">
        <f ca="1">Inputs!$B$13*EXP($B$9-0.5*C$6^2+C$6*Y521)</f>
        <v>14316.993812805438</v>
      </c>
      <c r="BG521" s="15">
        <f t="shared" ca="1" si="265"/>
        <v>15845.630199189804</v>
      </c>
      <c r="BH521" s="15">
        <f t="shared" ca="1" si="266"/>
        <v>19704.294058403597</v>
      </c>
      <c r="BI521" s="15">
        <f t="shared" ca="1" si="267"/>
        <v>29914.159838269683</v>
      </c>
      <c r="BJ521" s="15">
        <f t="shared" ca="1" si="268"/>
        <v>31554.628295286049</v>
      </c>
      <c r="BK521" s="15">
        <f t="shared" ca="1" si="269"/>
        <v>36473.368104929083</v>
      </c>
      <c r="BL521" s="15">
        <f t="shared" ca="1" si="270"/>
        <v>50365.46016160732</v>
      </c>
      <c r="BM521" s="15">
        <f t="shared" ca="1" si="271"/>
        <v>63365.681686278003</v>
      </c>
      <c r="BN521" s="15">
        <f t="shared" ca="1" si="272"/>
        <v>81517.363202737848</v>
      </c>
      <c r="BO521" s="15">
        <f t="shared" ca="1" si="273"/>
        <v>97535.984551588786</v>
      </c>
      <c r="BP521" s="15">
        <f t="shared" ca="1" si="274"/>
        <v>110196.02681306249</v>
      </c>
      <c r="BQ521" s="15">
        <f ca="1">Inputs!$B$20*EXP($B$10-0.5*C$7^2+C$7*AJ521)</f>
        <v>3752.9106546059757</v>
      </c>
      <c r="BR521" s="15">
        <f t="shared" ca="1" si="275"/>
        <v>5373.8348575593209</v>
      </c>
      <c r="BS521" s="15">
        <f t="shared" ca="1" si="276"/>
        <v>13278.400125287366</v>
      </c>
      <c r="BT521" s="15">
        <f t="shared" ca="1" si="277"/>
        <v>20722.998843296304</v>
      </c>
      <c r="BU521" s="15">
        <f t="shared" ca="1" si="278"/>
        <v>20591.886170547725</v>
      </c>
      <c r="BV521" s="15">
        <f t="shared" ca="1" si="279"/>
        <v>21961.539493469347</v>
      </c>
      <c r="BW521" s="15">
        <f t="shared" ca="1" si="280"/>
        <v>30631.942970773154</v>
      </c>
      <c r="BX521" s="15">
        <f t="shared" ca="1" si="281"/>
        <v>41907.410223028994</v>
      </c>
      <c r="BY521" s="15">
        <f t="shared" ca="1" si="282"/>
        <v>41169.249474043296</v>
      </c>
      <c r="BZ521" s="15">
        <f t="shared" ca="1" si="283"/>
        <v>62048.56314612399</v>
      </c>
      <c r="CA521" s="15">
        <f t="shared" ca="1" si="284"/>
        <v>79895.492483643597</v>
      </c>
      <c r="CB521" s="15">
        <f ca="1">(AU521*DCF!C$10-DCF!C$5*MAX(AU521*DCF!C$10,0)-MAX(AU521-Inputs!$B$6,0)/Inputs!$B$10)*DCF!C$6</f>
        <v>1045.3539193933273</v>
      </c>
      <c r="CC521" s="15">
        <f ca="1">(AV521*DCF!D$10-DCF!D$5*MAX(AV521*DCF!D$10,0)-MAX(AV521-AU521,0)/Inputs!$B$10)*DCF!D$6</f>
        <v>1131.5135512351235</v>
      </c>
      <c r="CD521" s="15">
        <f ca="1">(AW521*DCF!E$10-DCF!E$5*MAX(AW521*DCF!E$10,0)-MAX(AW521-AV521,0)/Inputs!$B$10)*DCF!E$6</f>
        <v>1282.8093403632574</v>
      </c>
      <c r="CE521" s="15">
        <f ca="1">(AX521*DCF!F$10-DCF!F$5*MAX(AX521*DCF!F$10,0)-MAX(AX521-AW521,0)/Inputs!$B$10)*DCF!F$6</f>
        <v>1556.6362582073318</v>
      </c>
      <c r="CF521" s="15">
        <f ca="1">(AY521*DCF!G$10-DCF!G$5*MAX(AY521*DCF!G$10,0)-MAX(AY521-AX521,0)/Inputs!$B$10)*DCF!G$6</f>
        <v>1866.6678230168759</v>
      </c>
      <c r="CG521" s="15">
        <f ca="1">(AZ521*DCF!H$10-DCF!H$5*MAX(AZ521*DCF!H$10,0)-MAX(AZ521-AY521,0)/Inputs!$B$10)*DCF!H$6</f>
        <v>2051.3401404553792</v>
      </c>
      <c r="CH521" s="15">
        <f ca="1">(BA521*DCF!I$10-DCF!I$5*MAX(BA521*DCF!I$10,0)-MAX(BA521-AZ521,0)/Inputs!$B$10)*DCF!I$6</f>
        <v>2200.8176510707872</v>
      </c>
      <c r="CI521" s="15">
        <f ca="1">(BB521*DCF!J$10-DCF!J$5*MAX(BB521*DCF!J$10,0)-MAX(BB521-BA521,0)/Inputs!$B$10)*DCF!J$6</f>
        <v>2872.0338290960508</v>
      </c>
      <c r="CJ521" s="15">
        <f ca="1">(BC521*DCF!K$10-DCF!K$5*MAX(BC521*DCF!K$10,0)-MAX(BC521-BB521,0)/Inputs!$B$10)*DCF!K$6</f>
        <v>2904.3378973822546</v>
      </c>
      <c r="CK521" s="15">
        <f ca="1">(BD521*DCF!L$10-DCF!L$5*MAX(BD521*DCF!L$10,0)-MAX(BD521-BC521,0)/Inputs!$B$10)*DCF!L$6</f>
        <v>3187.6796325912987</v>
      </c>
      <c r="CL521" s="15">
        <f ca="1">(BE521*DCF!M$10-DCF!M$5*MAX(BE521*DCF!M$10,0)-MAX(BE521-BD521,0)/Inputs!$B$10)*DCF!M$6</f>
        <v>3077.0467230911831</v>
      </c>
      <c r="CM521" s="15">
        <f ca="1">(BF521*DCF!C$28-DCF!C$5*MAX(BF521*DCF!C$28,0)-MAX(BF521-Inputs!$B$13,0)/Inputs!$B$17)*DCF!C$6</f>
        <v>3692.7796830075222</v>
      </c>
      <c r="CN521" s="15">
        <f ca="1">(BG521*DCF!D$28-DCF!D$5*MAX(BG521*DCF!D$28,0)-MAX(BG521-BF521,0)/Inputs!$B$17)*DCF!D$6</f>
        <v>4340.7753256535407</v>
      </c>
      <c r="CO521" s="15">
        <f ca="1">(BH521*DCF!E$28-DCF!E$5*MAX(BH521*DCF!E$28,0)-MAX(BH521-BG521,0)/Inputs!$B$17)*DCF!E$6</f>
        <v>4820.1174077545083</v>
      </c>
      <c r="CP521" s="15">
        <f ca="1">(BI521*DCF!F$28-DCF!F$5*MAX(BI521*DCF!F$28,0)-MAX(BI521-BH521,0)/Inputs!$B$17)*DCF!F$6</f>
        <v>6262.0389868560105</v>
      </c>
      <c r="CQ521" s="15">
        <f ca="1">(BJ521*DCF!G$28-DCF!G$5*MAX(BJ521*DCF!G$28,0)-MAX(BJ521-BI521,0)/Inputs!$B$17)*DCF!G$6</f>
        <v>7911.1771268664043</v>
      </c>
      <c r="CR521" s="15">
        <f ca="1">(BK521*DCF!H$28-DCF!H$5*MAX(BK521*DCF!H$28,0)-MAX(BK521-BJ521,0)/Inputs!$B$17)*DCF!H$6</f>
        <v>8256.0322039914299</v>
      </c>
      <c r="CS521" s="15">
        <f ca="1">(BL521*DCF!I$28-DCF!I$5*MAX(BL521*DCF!I$28,0)-MAX(BL521-BK521,0)/Inputs!$B$17)*DCF!I$6</f>
        <v>9849.6498186732588</v>
      </c>
      <c r="CT521" s="15">
        <f ca="1">(BM521*DCF!J$28-DCF!J$5*MAX(BM521*DCF!J$28,0)-MAX(BM521-BL521,0)/Inputs!$B$17)*DCF!J$6</f>
        <v>12412.08423078196</v>
      </c>
      <c r="CU521" s="15">
        <f ca="1">(BN521*DCF!K$28-DCF!K$5*MAX(BN521*DCF!K$28,0)-MAX(BN521-BM521,0)/Inputs!$B$17)*DCF!K$6</f>
        <v>14991.761100229425</v>
      </c>
      <c r="CV521" s="15">
        <f ca="1">(BO521*DCF!L$28-DCF!L$5*MAX(BO521*DCF!L$28,0)-MAX(BO521-BN521,0)/Inputs!$B$17)*DCF!L$6</f>
        <v>17647.942469582711</v>
      </c>
      <c r="CW521" s="15">
        <f ca="1">(BP521*DCF!M$28-DCF!M$5*MAX(BP521*DCF!M$28,0)-MAX(BP521-BO521,0)/Inputs!$B$17)*DCF!M$6</f>
        <v>19410.116063912603</v>
      </c>
      <c r="CX521" s="15">
        <f ca="1">(BQ521*DCF!C$46-DCF!C$5*MAX(BQ521*DCF!C$46,0)-MAX(BQ521-Inputs!$B$20,0)/Inputs!$B$24)*DCF!C$6</f>
        <v>-1121.6471048078354</v>
      </c>
      <c r="CY521" s="15">
        <f ca="1">(BR521*DCF!D$46-DCF!D$5*MAX(BR521*DCF!D$46,0)-MAX(BR521-BQ521,0)/Inputs!$B$24)*DCF!D$6</f>
        <v>-1608.8231932442218</v>
      </c>
      <c r="CZ521" s="15">
        <f ca="1">(BS521*DCF!E$46-DCF!E$5*MAX(BS521*DCF!E$46,0)-MAX(BS521-BR521,0)/Inputs!$B$24)*DCF!E$6</f>
        <v>-4685.9559535428825</v>
      </c>
      <c r="DA521" s="15">
        <f ca="1">(BT521*DCF!F$46-DCF!F$5*MAX(BT521*DCF!F$46,0)-MAX(BT521-BS521,0)/Inputs!$B$24)*DCF!F$6</f>
        <v>-4219.9935315072344</v>
      </c>
      <c r="DB521" s="15">
        <f ca="1">(BU521*DCF!G$46-DCF!G$5*MAX(BU521*DCF!G$46,0)-MAX(BU521-BT521,0)/Inputs!$B$24)*DCF!G$6</f>
        <v>-692.67036617785709</v>
      </c>
      <c r="DC521" s="15">
        <f ca="1">(BV521*DCF!H$46-DCF!H$5*MAX(BV521*DCF!H$46,0)-MAX(BV521-BU521,0)/Inputs!$B$24)*DCF!H$6</f>
        <v>-425.61137809275107</v>
      </c>
      <c r="DD521" s="15">
        <f ca="1">(BW521*DCF!I$46-DCF!I$5*MAX(BW521*DCF!I$46,0)-MAX(BW521-BV521,0)/Inputs!$B$24)*DCF!I$6</f>
        <v>-1781.4808240593702</v>
      </c>
      <c r="DE521" s="15">
        <f ca="1">(BX521*DCF!J$46-DCF!J$5*MAX(BX521*DCF!J$46,0)-MAX(BX521-BW521,0)/Inputs!$B$24)*DCF!J$6</f>
        <v>-1232.1697632941919</v>
      </c>
      <c r="DF521" s="15">
        <f ca="1">(BY521*DCF!K$46-DCF!K$5*MAX(BY521*DCF!K$46,0)-MAX(BY521-BX521,0)/Inputs!$B$24)*DCF!K$6</f>
        <v>2351.7247682940761</v>
      </c>
      <c r="DG521" s="15">
        <f ca="1">(BZ521*DCF!L$46-DCF!L$5*MAX(BZ521*DCF!L$46,0)-MAX(BZ521-BY521,0)/Inputs!$B$24)*DCF!L$6</f>
        <v>-435.92766611320866</v>
      </c>
      <c r="DH521" s="15">
        <f ca="1">(CA521*DCF!M$46-DCF!M$5*MAX(CA521*DCF!M$46,0)-MAX(CA521-BZ521,0)/Inputs!$B$24)*DCF!M$6</f>
        <v>2532.4817748279738</v>
      </c>
      <c r="DI521" s="15">
        <f ca="1">SUM(CB521:CL521)+BE521*DCF!M$10*(1+Inputs!$B$30)*(1-Inputs!$B$33)*(1-Inputs!$B$30/Inputs!$B$31)/(Inputs!$B$29-Inputs!$B$30)*DCF!M$6</f>
        <v>94145.382244357301</v>
      </c>
      <c r="DJ521" s="15">
        <f ca="1">SUM(CM521:CW521)+BP521*DCF!M$28*(1+Inputs!$B$30)*(1-Inputs!$B$33)*(1-Inputs!$B$30/Inputs!$B$31)/(Inputs!$B$29-Inputs!$B$30)*DCF!M$6</f>
        <v>518497.14083377866</v>
      </c>
      <c r="DK521" s="15">
        <f ca="1">SUM(CX521:DH521)+CA521*DCF!M$46*(1+Inputs!$B$30)*(1-Inputs!$B$33)*(1-Inputs!$B$30/Inputs!$B$31)/(Inputs!$B$29-Inputs!$B$30)*DCF!M$6</f>
        <v>112207.82236811213</v>
      </c>
      <c r="DM521" s="15">
        <f ca="1">DI521+DJ521+DK521+Inputs!$B$34+Inputs!$B$36-Inputs!$B$35</f>
        <v>801701.34544624807</v>
      </c>
    </row>
    <row r="522" spans="1:117" x14ac:dyDescent="0.75">
      <c r="A522" s="11">
        <v>509</v>
      </c>
      <c r="C522" s="23">
        <f t="shared" ca="1" si="290"/>
        <v>1.9976498856064475</v>
      </c>
      <c r="D522" s="23">
        <f t="shared" ca="1" si="290"/>
        <v>1.6127002248664939</v>
      </c>
      <c r="E522" s="23">
        <f t="shared" ca="1" si="290"/>
        <v>1.6851830536426691</v>
      </c>
      <c r="F522" s="23">
        <f t="shared" ca="1" si="290"/>
        <v>0.33363206845472809</v>
      </c>
      <c r="G522" s="23">
        <f t="shared" ca="1" si="290"/>
        <v>0.61393005290671387</v>
      </c>
      <c r="H522" s="23">
        <f t="shared" ca="1" si="290"/>
        <v>-0.87047605281637352</v>
      </c>
      <c r="I522" s="23">
        <f t="shared" ca="1" si="290"/>
        <v>1.1715974356497301</v>
      </c>
      <c r="J522" s="23">
        <f t="shared" ca="1" si="290"/>
        <v>0.95898329050616693</v>
      </c>
      <c r="K522" s="23">
        <f t="shared" ca="1" si="290"/>
        <v>0.91130811216272478</v>
      </c>
      <c r="L522" s="23">
        <f t="shared" ca="1" si="290"/>
        <v>-0.89690344288490209</v>
      </c>
      <c r="M522" s="23">
        <f t="shared" ca="1" si="290"/>
        <v>1.5052876931913886</v>
      </c>
      <c r="N522" s="23">
        <f ca="1">SQRT(Inputs!$B$38)*C522+SQRT(1-Inputs!$B$38)*_xlfn.NORM.S.INV(RAND())</f>
        <v>1.1981976436707096</v>
      </c>
      <c r="O522" s="23">
        <f ca="1">SQRT(Inputs!$B$38)*D522+SQRT(1-Inputs!$B$38)*_xlfn.NORM.S.INV(RAND())</f>
        <v>1.8850879622048056</v>
      </c>
      <c r="P522" s="23">
        <f ca="1">SQRT(Inputs!$B$38)*E522+SQRT(1-Inputs!$B$38)*_xlfn.NORM.S.INV(RAND())</f>
        <v>1.0798609729401571</v>
      </c>
      <c r="Q522" s="23">
        <f ca="1">SQRT(Inputs!$B$38)*F522+SQRT(1-Inputs!$B$38)*_xlfn.NORM.S.INV(RAND())</f>
        <v>-0.78289245741727953</v>
      </c>
      <c r="R522" s="23">
        <f ca="1">SQRT(Inputs!$B$38)*G522+SQRT(1-Inputs!$B$38)*_xlfn.NORM.S.INV(RAND())</f>
        <v>-0.24894850442728034</v>
      </c>
      <c r="S522" s="23">
        <f ca="1">SQRT(Inputs!$B$38)*H522+SQRT(1-Inputs!$B$38)*_xlfn.NORM.S.INV(RAND())</f>
        <v>0.5595983788978488</v>
      </c>
      <c r="T522" s="23">
        <f ca="1">SQRT(Inputs!$B$38)*I522+SQRT(1-Inputs!$B$38)*_xlfn.NORM.S.INV(RAND())</f>
        <v>8.2906337454098811E-2</v>
      </c>
      <c r="U522" s="23">
        <f ca="1">SQRT(Inputs!$B$38)*J522+SQRT(1-Inputs!$B$38)*_xlfn.NORM.S.INV(RAND())</f>
        <v>1.6386877829011812</v>
      </c>
      <c r="V522" s="23">
        <f ca="1">SQRT(Inputs!$B$38)*K522+SQRT(1-Inputs!$B$38)*_xlfn.NORM.S.INV(RAND())</f>
        <v>0.47904922580426257</v>
      </c>
      <c r="W522" s="23">
        <f ca="1">SQRT(Inputs!$B$38)*L522+SQRT(1-Inputs!$B$38)*_xlfn.NORM.S.INV(RAND())</f>
        <v>-0.18487457474935215</v>
      </c>
      <c r="X522" s="23">
        <f ca="1">SQRT(Inputs!$B$38)*M522+SQRT(1-Inputs!$B$38)*_xlfn.NORM.S.INV(RAND())</f>
        <v>2.132409164976492</v>
      </c>
      <c r="Y522" s="23">
        <f ca="1">SQRT(Inputs!$B$38)*C522+SQRT(1-Inputs!$B$38)*_xlfn.NORM.S.INV(RAND())</f>
        <v>0.9004364668821524</v>
      </c>
      <c r="Z522" s="23">
        <f ca="1">SQRT(Inputs!$B$38)*D522+SQRT(1-Inputs!$B$38)*_xlfn.NORM.S.INV(RAND())</f>
        <v>1.138622447484805</v>
      </c>
      <c r="AA522" s="23">
        <f ca="1">SQRT(Inputs!$B$38)*E522+SQRT(1-Inputs!$B$38)*_xlfn.NORM.S.INV(RAND())</f>
        <v>1.5410871000936166</v>
      </c>
      <c r="AB522" s="23">
        <f ca="1">SQRT(Inputs!$B$38)*F522+SQRT(1-Inputs!$B$38)*_xlfn.NORM.S.INV(RAND())</f>
        <v>1.1795543805525064</v>
      </c>
      <c r="AC522" s="23">
        <f ca="1">SQRT(Inputs!$B$38)*G522+SQRT(1-Inputs!$B$38)*_xlfn.NORM.S.INV(RAND())</f>
        <v>-0.92331330527470268</v>
      </c>
      <c r="AD522" s="23">
        <f ca="1">SQRT(Inputs!$B$38)*H522+SQRT(1-Inputs!$B$38)*_xlfn.NORM.S.INV(RAND())</f>
        <v>-1.4966565155266252</v>
      </c>
      <c r="AE522" s="23">
        <f ca="1">SQRT(Inputs!$B$38)*I522+SQRT(1-Inputs!$B$38)*_xlfn.NORM.S.INV(RAND())</f>
        <v>1.3854829030276206</v>
      </c>
      <c r="AF522" s="23">
        <f ca="1">SQRT(Inputs!$B$38)*J522+SQRT(1-Inputs!$B$38)*_xlfn.NORM.S.INV(RAND())</f>
        <v>0.23506513466173928</v>
      </c>
      <c r="AG522" s="23">
        <f ca="1">SQRT(Inputs!$B$38)*K522+SQRT(1-Inputs!$B$38)*_xlfn.NORM.S.INV(RAND())</f>
        <v>-0.34224661477456053</v>
      </c>
      <c r="AH522" s="23">
        <f ca="1">SQRT(Inputs!$B$38)*L522+SQRT(1-Inputs!$B$38)*_xlfn.NORM.S.INV(RAND())</f>
        <v>-0.5405089950075056</v>
      </c>
      <c r="AI522" s="23">
        <f ca="1">SQRT(Inputs!$B$38)*M522+SQRT(1-Inputs!$B$38)*_xlfn.NORM.S.INV(RAND())</f>
        <v>0.79597375932909409</v>
      </c>
      <c r="AJ522" s="23">
        <f ca="1">SQRT(Inputs!$B$38)*C522+SQRT(1-Inputs!$B$38)*_xlfn.NORM.S.INV(RAND())</f>
        <v>1.1377292596013362</v>
      </c>
      <c r="AK522" s="23">
        <f ca="1">SQRT(Inputs!$B$38)*D522+SQRT(1-Inputs!$B$38)*_xlfn.NORM.S.INV(RAND())</f>
        <v>0.68355870907812788</v>
      </c>
      <c r="AL522" s="23">
        <f ca="1">SQRT(Inputs!$B$38)*E522+SQRT(1-Inputs!$B$38)*_xlfn.NORM.S.INV(RAND())</f>
        <v>1.5413869073982593</v>
      </c>
      <c r="AM522" s="23">
        <f ca="1">SQRT(Inputs!$B$38)*F522+SQRT(1-Inputs!$B$38)*_xlfn.NORM.S.INV(RAND())</f>
        <v>-1.073459854646583</v>
      </c>
      <c r="AN522" s="23">
        <f ca="1">SQRT(Inputs!$B$38)*G522+SQRT(1-Inputs!$B$38)*_xlfn.NORM.S.INV(RAND())</f>
        <v>-1.9214290850599478</v>
      </c>
      <c r="AO522" s="23">
        <f ca="1">SQRT(Inputs!$B$38)*H522+SQRT(1-Inputs!$B$38)*_xlfn.NORM.S.INV(RAND())</f>
        <v>-0.37524324961515254</v>
      </c>
      <c r="AP522" s="23">
        <f ca="1">SQRT(Inputs!$B$38)*I522+SQRT(1-Inputs!$B$38)*_xlfn.NORM.S.INV(RAND())</f>
        <v>-1.3733549778369216</v>
      </c>
      <c r="AQ522" s="23">
        <f ca="1">SQRT(Inputs!$B$38)*J522+SQRT(1-Inputs!$B$38)*_xlfn.NORM.S.INV(RAND())</f>
        <v>0.50799448952833326</v>
      </c>
      <c r="AR522" s="23">
        <f ca="1">SQRT(Inputs!$B$38)*K522+SQRT(1-Inputs!$B$38)*_xlfn.NORM.S.INV(RAND())</f>
        <v>0.54623835790971953</v>
      </c>
      <c r="AS522" s="23">
        <f ca="1">SQRT(Inputs!$B$38)*L522+SQRT(1-Inputs!$B$38)*_xlfn.NORM.S.INV(RAND())</f>
        <v>-2.0937851644362704</v>
      </c>
      <c r="AT522" s="23">
        <f ca="1">SQRT(Inputs!$B$38)*M522+SQRT(1-Inputs!$B$38)*_xlfn.NORM.S.INV(RAND())</f>
        <v>0.42500073034065511</v>
      </c>
      <c r="AU522" s="15">
        <f ca="1">Inputs!$B$6*EXP($B$8-0.5*C$5^2+C$5*N522)</f>
        <v>6024.3709941376746</v>
      </c>
      <c r="AV522" s="15">
        <f t="shared" ca="1" si="255"/>
        <v>9675.1836285125137</v>
      </c>
      <c r="AW522" s="15">
        <f t="shared" ca="1" si="256"/>
        <v>13646.904862379963</v>
      </c>
      <c r="AX522" s="15">
        <f t="shared" ca="1" si="257"/>
        <v>15109.016674772651</v>
      </c>
      <c r="AY522" s="15">
        <f t="shared" ca="1" si="258"/>
        <v>17935.641663028957</v>
      </c>
      <c r="AZ522" s="15">
        <f t="shared" ca="1" si="259"/>
        <v>23330.032536963539</v>
      </c>
      <c r="BA522" s="15">
        <f t="shared" ca="1" si="260"/>
        <v>28798.799257379713</v>
      </c>
      <c r="BB522" s="15">
        <f t="shared" ca="1" si="261"/>
        <v>41549.536088428969</v>
      </c>
      <c r="BC522" s="15">
        <f t="shared" ca="1" si="262"/>
        <v>53296.038399901314</v>
      </c>
      <c r="BD522" s="15">
        <f t="shared" ca="1" si="263"/>
        <v>64173.339848088879</v>
      </c>
      <c r="BE522" s="15">
        <f t="shared" ca="1" si="264"/>
        <v>95492.970039175489</v>
      </c>
      <c r="BF522" s="15">
        <f ca="1">Inputs!$B$13*EXP($B$9-0.5*C$6^2+C$6*Y522)</f>
        <v>16534.074985768275</v>
      </c>
      <c r="BG522" s="15">
        <f t="shared" ca="1" si="265"/>
        <v>24746.604399289066</v>
      </c>
      <c r="BH522" s="15">
        <f t="shared" ca="1" si="266"/>
        <v>39041.583095299895</v>
      </c>
      <c r="BI522" s="15">
        <f t="shared" ca="1" si="267"/>
        <v>57307.458001826097</v>
      </c>
      <c r="BJ522" s="15">
        <f t="shared" ca="1" si="268"/>
        <v>61500.357529333589</v>
      </c>
      <c r="BK522" s="15">
        <f t="shared" ca="1" si="269"/>
        <v>61565.915345123096</v>
      </c>
      <c r="BL522" s="15">
        <f t="shared" ca="1" si="270"/>
        <v>90500.110019110798</v>
      </c>
      <c r="BM522" s="15">
        <f t="shared" ca="1" si="271"/>
        <v>114540.56793513255</v>
      </c>
      <c r="BN522" s="15">
        <f t="shared" ca="1" si="272"/>
        <v>135209.84783173082</v>
      </c>
      <c r="BO522" s="15">
        <f t="shared" ca="1" si="273"/>
        <v>156231.03162075201</v>
      </c>
      <c r="BP522" s="15">
        <f t="shared" ca="1" si="274"/>
        <v>210438.08257343899</v>
      </c>
      <c r="BQ522" s="15">
        <f ca="1">Inputs!$B$20*EXP($B$10-0.5*C$7^2+C$7*AJ522)</f>
        <v>6421.8502621913967</v>
      </c>
      <c r="BR522" s="15">
        <f t="shared" ca="1" si="275"/>
        <v>10826.235271729445</v>
      </c>
      <c r="BS522" s="15">
        <f t="shared" ca="1" si="276"/>
        <v>23081.478026958637</v>
      </c>
      <c r="BT522" s="15">
        <f t="shared" ca="1" si="277"/>
        <v>24013.791175094229</v>
      </c>
      <c r="BU522" s="15">
        <f t="shared" ca="1" si="278"/>
        <v>20905.989859786492</v>
      </c>
      <c r="BV522" s="15">
        <f t="shared" ca="1" si="279"/>
        <v>26728.336220667934</v>
      </c>
      <c r="BW522" s="15">
        <f t="shared" ca="1" si="280"/>
        <v>27889.969148014046</v>
      </c>
      <c r="BX522" s="15">
        <f t="shared" ca="1" si="281"/>
        <v>43190.560334668524</v>
      </c>
      <c r="BY522" s="15">
        <f t="shared" ca="1" si="282"/>
        <v>67184.215957537497</v>
      </c>
      <c r="BZ522" s="15">
        <f t="shared" ca="1" si="283"/>
        <v>64151.17614404847</v>
      </c>
      <c r="CA522" s="15">
        <f t="shared" ca="1" si="284"/>
        <v>97182.111416759319</v>
      </c>
      <c r="CB522" s="15">
        <f ca="1">(AU522*DCF!C$10-DCF!C$5*MAX(AU522*DCF!C$10,0)-MAX(AU522-Inputs!$B$6,0)/Inputs!$B$10)*DCF!C$6</f>
        <v>1035.5011161532752</v>
      </c>
      <c r="CC522" s="15">
        <f ca="1">(AV522*DCF!D$10-DCF!D$5*MAX(AV522*DCF!D$10,0)-MAX(AV522-AU522,0)/Inputs!$B$10)*DCF!D$6</f>
        <v>1468.1053498944402</v>
      </c>
      <c r="CD522" s="15">
        <f ca="1">(AW522*DCF!E$10-DCF!E$5*MAX(AW522*DCF!E$10,0)-MAX(AW522-AV522,0)/Inputs!$B$10)*DCF!E$6</f>
        <v>2256.2569947763682</v>
      </c>
      <c r="CE522" s="15">
        <f ca="1">(AX522*DCF!F$10-DCF!F$5*MAX(AX522*DCF!F$10,0)-MAX(AX522-AW522,0)/Inputs!$B$10)*DCF!F$6</f>
        <v>2994.0450429606949</v>
      </c>
      <c r="CF522" s="15">
        <f ca="1">(AY522*DCF!G$10-DCF!G$5*MAX(AY522*DCF!G$10,0)-MAX(AY522-AX522,0)/Inputs!$B$10)*DCF!G$6</f>
        <v>3152.1307199700927</v>
      </c>
      <c r="CG522" s="15">
        <f ca="1">(AZ522*DCF!H$10-DCF!H$5*MAX(AZ522*DCF!H$10,0)-MAX(AZ522-AY522,0)/Inputs!$B$10)*DCF!H$6</f>
        <v>3571.671744351675</v>
      </c>
      <c r="CH522" s="15">
        <f ca="1">(BA522*DCF!I$10-DCF!I$5*MAX(BA522*DCF!I$10,0)-MAX(BA522-AZ522,0)/Inputs!$B$10)*DCF!I$6</f>
        <v>4363.4206905097708</v>
      </c>
      <c r="CI522" s="15">
        <f ca="1">(BB522*DCF!J$10-DCF!J$5*MAX(BB522*DCF!J$10,0)-MAX(BB522-BA522,0)/Inputs!$B$10)*DCF!J$6</f>
        <v>5197.8327497066302</v>
      </c>
      <c r="CJ522" s="15">
        <f ca="1">(BC522*DCF!K$10-DCF!K$5*MAX(BC522*DCF!K$10,0)-MAX(BC522-BB522,0)/Inputs!$B$10)*DCF!K$6</f>
        <v>6935.4747340966132</v>
      </c>
      <c r="CK522" s="15">
        <f ca="1">(BD522*DCF!L$10-DCF!L$5*MAX(BD522*DCF!L$10,0)-MAX(BD522-BC522,0)/Inputs!$B$10)*DCF!L$6</f>
        <v>8271.9487711109978</v>
      </c>
      <c r="CL522" s="15">
        <f ca="1">(BE522*DCF!M$10-DCF!M$5*MAX(BE522*DCF!M$10,0)-MAX(BE522-BD522,0)/Inputs!$B$10)*DCF!M$6</f>
        <v>9733.8287093811177</v>
      </c>
      <c r="CM522" s="15">
        <f ca="1">(BF522*DCF!C$28-DCF!C$5*MAX(BF522*DCF!C$28,0)-MAX(BF522-Inputs!$B$13,0)/Inputs!$B$17)*DCF!C$6</f>
        <v>3857.3903325756987</v>
      </c>
      <c r="CN522" s="15">
        <f ca="1">(BG522*DCF!D$28-DCF!D$5*MAX(BG522*DCF!D$28,0)-MAX(BG522-BF522,0)/Inputs!$B$17)*DCF!D$6</f>
        <v>5536.3366812990416</v>
      </c>
      <c r="CO522" s="15">
        <f ca="1">(BH522*DCF!E$28-DCF!E$5*MAX(BH522*DCF!E$28,0)-MAX(BH522-BG522,0)/Inputs!$B$17)*DCF!E$6</f>
        <v>8239.9279906159754</v>
      </c>
      <c r="CP522" s="15">
        <f ca="1">(BI522*DCF!F$28-DCF!F$5*MAX(BI522*DCF!F$28,0)-MAX(BI522-BH522,0)/Inputs!$B$17)*DCF!F$6</f>
        <v>12231.874078715618</v>
      </c>
      <c r="CQ522" s="15">
        <f ca="1">(BJ522*DCF!G$28-DCF!G$5*MAX(BJ522*DCF!G$28,0)-MAX(BJ522-BI522,0)/Inputs!$B$17)*DCF!G$6</f>
        <v>15251.530083116604</v>
      </c>
      <c r="CR522" s="15">
        <f ca="1">(BK522*DCF!H$28-DCF!H$5*MAX(BK522*DCF!H$28,0)-MAX(BK522-BJ522,0)/Inputs!$B$17)*DCF!H$6</f>
        <v>15215.744260069885</v>
      </c>
      <c r="CS522" s="15">
        <f ca="1">(BL522*DCF!I$28-DCF!I$5*MAX(BL522*DCF!I$28,0)-MAX(BL522-BK522,0)/Inputs!$B$17)*DCF!I$6</f>
        <v>17128.431750776974</v>
      </c>
      <c r="CT522" s="15">
        <f ca="1">(BM522*DCF!J$28-DCF!J$5*MAX(BM522*DCF!J$28,0)-MAX(BM522-BL522,0)/Inputs!$B$17)*DCF!J$6</f>
        <v>22364.487060672174</v>
      </c>
      <c r="CU522" s="15">
        <f ca="1">(BN522*DCF!K$28-DCF!K$5*MAX(BN522*DCF!K$28,0)-MAX(BN522-BM522,0)/Inputs!$B$17)*DCF!K$6</f>
        <v>26022.341324542023</v>
      </c>
      <c r="CV522" s="15">
        <f ca="1">(BO522*DCF!L$28-DCF!L$5*MAX(BO522*DCF!L$28,0)-MAX(BO522-BN522,0)/Inputs!$B$17)*DCF!L$6</f>
        <v>28792.788079690847</v>
      </c>
      <c r="CW522" s="15">
        <f ca="1">(BP522*DCF!M$28-DCF!M$5*MAX(BP522*DCF!M$28,0)-MAX(BP522-BO522,0)/Inputs!$B$17)*DCF!M$6</f>
        <v>33927.887018350964</v>
      </c>
      <c r="CX522" s="15">
        <f ca="1">(BQ522*DCF!C$46-DCF!C$5*MAX(BQ522*DCF!C$46,0)-MAX(BQ522-Inputs!$B$20,0)/Inputs!$B$24)*DCF!C$6</f>
        <v>-2970.7969484005057</v>
      </c>
      <c r="CY522" s="15">
        <f ca="1">(BR522*DCF!D$46-DCF!D$5*MAX(BR522*DCF!D$46,0)-MAX(BR522-BQ522,0)/Inputs!$B$24)*DCF!D$6</f>
        <v>-3727.1004136689949</v>
      </c>
      <c r="CZ522" s="15">
        <f ca="1">(BS522*DCF!E$46-DCF!E$5*MAX(BS522*DCF!E$46,0)-MAX(BS522-BR522,0)/Inputs!$B$24)*DCF!E$6</f>
        <v>-7560.1042771708599</v>
      </c>
      <c r="DA522" s="15">
        <f ca="1">(BT522*DCF!F$46-DCF!F$5*MAX(BT522*DCF!F$46,0)-MAX(BT522-BS522,0)/Inputs!$B$24)*DCF!F$6</f>
        <v>-2088.3207900429916</v>
      </c>
      <c r="DB522" s="15">
        <f ca="1">(BU522*DCF!G$46-DCF!G$5*MAX(BU522*DCF!G$46,0)-MAX(BU522-BT522,0)/Inputs!$B$24)*DCF!G$6</f>
        <v>-703.23619369073549</v>
      </c>
      <c r="DC522" s="15">
        <f ca="1">(BV522*DCF!H$46-DCF!H$5*MAX(BV522*DCF!H$46,0)-MAX(BV522-BU522,0)/Inputs!$B$24)*DCF!H$6</f>
        <v>-1809.2584575358787</v>
      </c>
      <c r="DD522" s="15">
        <f ca="1">(BW522*DCF!I$46-DCF!I$5*MAX(BW522*DCF!I$46,0)-MAX(BW522-BV522,0)/Inputs!$B$24)*DCF!I$6</f>
        <v>310.66977180884072</v>
      </c>
      <c r="DE522" s="15">
        <f ca="1">(BX522*DCF!J$46-DCF!J$5*MAX(BX522*DCF!J$46,0)-MAX(BX522-BW522,0)/Inputs!$B$24)*DCF!J$6</f>
        <v>-2245.7422716822216</v>
      </c>
      <c r="DF522" s="15">
        <f ca="1">(BY522*DCF!K$46-DCF!K$5*MAX(BY522*DCF!K$46,0)-MAX(BY522-BX522,0)/Inputs!$B$24)*DCF!K$6</f>
        <v>-2040.0200640323901</v>
      </c>
      <c r="DG522" s="15">
        <f ca="1">(BZ522*DCF!L$46-DCF!L$5*MAX(BZ522*DCF!L$46,0)-MAX(BZ522-BY522,0)/Inputs!$B$24)*DCF!L$6</f>
        <v>4434.4745771318785</v>
      </c>
      <c r="DH522" s="15">
        <f ca="1">(CA522*DCF!M$46-DCF!M$5*MAX(CA522*DCF!M$46,0)-MAX(CA522-BZ522,0)/Inputs!$B$24)*DCF!M$6</f>
        <v>713.37427990764309</v>
      </c>
      <c r="DI522" s="15">
        <f ca="1">SUM(CB522:CL522)+BE522*DCF!M$10*(1+Inputs!$B$30)*(1-Inputs!$B$33)*(1-Inputs!$B$30/Inputs!$B$31)/(Inputs!$B$29-Inputs!$B$30)*DCF!M$6</f>
        <v>314738.41500573838</v>
      </c>
      <c r="DJ522" s="15">
        <f ca="1">SUM(CM522:CW522)+BP522*DCF!M$28*(1+Inputs!$B$30)*(1-Inputs!$B$33)*(1-Inputs!$B$30/Inputs!$B$31)/(Inputs!$B$29-Inputs!$B$30)*DCF!M$6</f>
        <v>969438.02740367688</v>
      </c>
      <c r="DK522" s="15">
        <f ca="1">SUM(CX522:DH522)+CA522*DCF!M$46*(1+Inputs!$B$30)*(1-Inputs!$B$33)*(1-Inputs!$B$30/Inputs!$B$31)/(Inputs!$B$29-Inputs!$B$30)*DCF!M$6</f>
        <v>132568.99541997092</v>
      </c>
      <c r="DM522" s="15">
        <f ca="1">DI522+DJ522+DK522+Inputs!$B$34+Inputs!$B$36-Inputs!$B$35</f>
        <v>1493596.4378293862</v>
      </c>
    </row>
    <row r="523" spans="1:117" x14ac:dyDescent="0.75">
      <c r="A523" s="11">
        <v>510</v>
      </c>
      <c r="C523" s="23">
        <f t="shared" ca="1" si="290"/>
        <v>0.32962520591223315</v>
      </c>
      <c r="D523" s="23">
        <f t="shared" ca="1" si="290"/>
        <v>-1.1959610836076173</v>
      </c>
      <c r="E523" s="23">
        <f t="shared" ca="1" si="290"/>
        <v>-0.94700152432988949</v>
      </c>
      <c r="F523" s="23">
        <f t="shared" ca="1" si="290"/>
        <v>1.0073568535452215</v>
      </c>
      <c r="G523" s="23">
        <f t="shared" ca="1" si="290"/>
        <v>-0.13266740150961073</v>
      </c>
      <c r="H523" s="23">
        <f t="shared" ca="1" si="290"/>
        <v>-1.2940010803539672</v>
      </c>
      <c r="I523" s="23">
        <f t="shared" ca="1" si="290"/>
        <v>-1.9246382588149835</v>
      </c>
      <c r="J523" s="23">
        <f t="shared" ca="1" si="290"/>
        <v>-0.38592591548766297</v>
      </c>
      <c r="K523" s="23">
        <f t="shared" ca="1" si="290"/>
        <v>-1.4854511527255487</v>
      </c>
      <c r="L523" s="23">
        <f t="shared" ca="1" si="290"/>
        <v>-0.96399245355267571</v>
      </c>
      <c r="M523" s="23">
        <f t="shared" ca="1" si="290"/>
        <v>1.0315630281453025</v>
      </c>
      <c r="N523" s="23">
        <f ca="1">SQRT(Inputs!$B$38)*C523+SQRT(1-Inputs!$B$38)*_xlfn.NORM.S.INV(RAND())</f>
        <v>1.8510366357038763</v>
      </c>
      <c r="O523" s="23">
        <f ca="1">SQRT(Inputs!$B$38)*D523+SQRT(1-Inputs!$B$38)*_xlfn.NORM.S.INV(RAND())</f>
        <v>-0.6572814539610693</v>
      </c>
      <c r="P523" s="23">
        <f ca="1">SQRT(Inputs!$B$38)*E523+SQRT(1-Inputs!$B$38)*_xlfn.NORM.S.INV(RAND())</f>
        <v>-2.0630729675960913E-2</v>
      </c>
      <c r="Q523" s="23">
        <f ca="1">SQRT(Inputs!$B$38)*F523+SQRT(1-Inputs!$B$38)*_xlfn.NORM.S.INV(RAND())</f>
        <v>-1.2665760001510153</v>
      </c>
      <c r="R523" s="23">
        <f ca="1">SQRT(Inputs!$B$38)*G523+SQRT(1-Inputs!$B$38)*_xlfn.NORM.S.INV(RAND())</f>
        <v>-0.95270536561711294</v>
      </c>
      <c r="S523" s="23">
        <f ca="1">SQRT(Inputs!$B$38)*H523+SQRT(1-Inputs!$B$38)*_xlfn.NORM.S.INV(RAND())</f>
        <v>-0.3559307311725099</v>
      </c>
      <c r="T523" s="23">
        <f ca="1">SQRT(Inputs!$B$38)*I523+SQRT(1-Inputs!$B$38)*_xlfn.NORM.S.INV(RAND())</f>
        <v>-2.3985940957334573</v>
      </c>
      <c r="U523" s="23">
        <f ca="1">SQRT(Inputs!$B$38)*J523+SQRT(1-Inputs!$B$38)*_xlfn.NORM.S.INV(RAND())</f>
        <v>2.0008799275028024</v>
      </c>
      <c r="V523" s="23">
        <f ca="1">SQRT(Inputs!$B$38)*K523+SQRT(1-Inputs!$B$38)*_xlfn.NORM.S.INV(RAND())</f>
        <v>-1.029059184051442</v>
      </c>
      <c r="W523" s="23">
        <f ca="1">SQRT(Inputs!$B$38)*L523+SQRT(1-Inputs!$B$38)*_xlfn.NORM.S.INV(RAND())</f>
        <v>-0.83903580049459192</v>
      </c>
      <c r="X523" s="23">
        <f ca="1">SQRT(Inputs!$B$38)*M523+SQRT(1-Inputs!$B$38)*_xlfn.NORM.S.INV(RAND())</f>
        <v>0.44192924054343558</v>
      </c>
      <c r="Y523" s="23">
        <f ca="1">SQRT(Inputs!$B$38)*C523+SQRT(1-Inputs!$B$38)*_xlfn.NORM.S.INV(RAND())</f>
        <v>-2.7282580444743076E-2</v>
      </c>
      <c r="Z523" s="23">
        <f ca="1">SQRT(Inputs!$B$38)*D523+SQRT(1-Inputs!$B$38)*_xlfn.NORM.S.INV(RAND())</f>
        <v>-1.5251178667464449</v>
      </c>
      <c r="AA523" s="23">
        <f ca="1">SQRT(Inputs!$B$38)*E523+SQRT(1-Inputs!$B$38)*_xlfn.NORM.S.INV(RAND())</f>
        <v>0.17291114127208551</v>
      </c>
      <c r="AB523" s="23">
        <f ca="1">SQRT(Inputs!$B$38)*F523+SQRT(1-Inputs!$B$38)*_xlfn.NORM.S.INV(RAND())</f>
        <v>0.24713382060094879</v>
      </c>
      <c r="AC523" s="23">
        <f ca="1">SQRT(Inputs!$B$38)*G523+SQRT(1-Inputs!$B$38)*_xlfn.NORM.S.INV(RAND())</f>
        <v>-1.0452470299129839</v>
      </c>
      <c r="AD523" s="23">
        <f ca="1">SQRT(Inputs!$B$38)*H523+SQRT(1-Inputs!$B$38)*_xlfn.NORM.S.INV(RAND())</f>
        <v>-0.81922544309202472</v>
      </c>
      <c r="AE523" s="23">
        <f ca="1">SQRT(Inputs!$B$38)*I523+SQRT(1-Inputs!$B$38)*_xlfn.NORM.S.INV(RAND())</f>
        <v>0.28577562874629736</v>
      </c>
      <c r="AF523" s="23">
        <f ca="1">SQRT(Inputs!$B$38)*J523+SQRT(1-Inputs!$B$38)*_xlfn.NORM.S.INV(RAND())</f>
        <v>-0.4759803442836279</v>
      </c>
      <c r="AG523" s="23">
        <f ca="1">SQRT(Inputs!$B$38)*K523+SQRT(1-Inputs!$B$38)*_xlfn.NORM.S.INV(RAND())</f>
        <v>-0.85255212859075902</v>
      </c>
      <c r="AH523" s="23">
        <f ca="1">SQRT(Inputs!$B$38)*L523+SQRT(1-Inputs!$B$38)*_xlfn.NORM.S.INV(RAND())</f>
        <v>-0.52575762268388593</v>
      </c>
      <c r="AI523" s="23">
        <f ca="1">SQRT(Inputs!$B$38)*M523+SQRT(1-Inputs!$B$38)*_xlfn.NORM.S.INV(RAND())</f>
        <v>0.77343932735603549</v>
      </c>
      <c r="AJ523" s="23">
        <f ca="1">SQRT(Inputs!$B$38)*C523+SQRT(1-Inputs!$B$38)*_xlfn.NORM.S.INV(RAND())</f>
        <v>0.82019471087483387</v>
      </c>
      <c r="AK523" s="23">
        <f ca="1">SQRT(Inputs!$B$38)*D523+SQRT(1-Inputs!$B$38)*_xlfn.NORM.S.INV(RAND())</f>
        <v>-1.1009626196533406</v>
      </c>
      <c r="AL523" s="23">
        <f ca="1">SQRT(Inputs!$B$38)*E523+SQRT(1-Inputs!$B$38)*_xlfn.NORM.S.INV(RAND())</f>
        <v>0.46420547799588863</v>
      </c>
      <c r="AM523" s="23">
        <f ca="1">SQRT(Inputs!$B$38)*F523+SQRT(1-Inputs!$B$38)*_xlfn.NORM.S.INV(RAND())</f>
        <v>0.7931397845331688</v>
      </c>
      <c r="AN523" s="23">
        <f ca="1">SQRT(Inputs!$B$38)*G523+SQRT(1-Inputs!$B$38)*_xlfn.NORM.S.INV(RAND())</f>
        <v>0.75168567188820767</v>
      </c>
      <c r="AO523" s="23">
        <f ca="1">SQRT(Inputs!$B$38)*H523+SQRT(1-Inputs!$B$38)*_xlfn.NORM.S.INV(RAND())</f>
        <v>0.78617092296910018</v>
      </c>
      <c r="AP523" s="23">
        <f ca="1">SQRT(Inputs!$B$38)*I523+SQRT(1-Inputs!$B$38)*_xlfn.NORM.S.INV(RAND())</f>
        <v>-0.82883938038354121</v>
      </c>
      <c r="AQ523" s="23">
        <f ca="1">SQRT(Inputs!$B$38)*J523+SQRT(1-Inputs!$B$38)*_xlfn.NORM.S.INV(RAND())</f>
        <v>-0.27231301502679495</v>
      </c>
      <c r="AR523" s="23">
        <f ca="1">SQRT(Inputs!$B$38)*K523+SQRT(1-Inputs!$B$38)*_xlfn.NORM.S.INV(RAND())</f>
        <v>-1.7470269047311726</v>
      </c>
      <c r="AS523" s="23">
        <f ca="1">SQRT(Inputs!$B$38)*L523+SQRT(1-Inputs!$B$38)*_xlfn.NORM.S.INV(RAND())</f>
        <v>1.2102096300899245</v>
      </c>
      <c r="AT523" s="23">
        <f ca="1">SQRT(Inputs!$B$38)*M523+SQRT(1-Inputs!$B$38)*_xlfn.NORM.S.INV(RAND())</f>
        <v>0.50731340795771207</v>
      </c>
      <c r="AU523" s="15">
        <f ca="1">Inputs!$B$6*EXP($B$8-0.5*C$5^2+C$5*N523)</f>
        <v>6695.8647203882083</v>
      </c>
      <c r="AV523" s="15">
        <f t="shared" ca="1" si="255"/>
        <v>7399.6418622561541</v>
      </c>
      <c r="AW523" s="15">
        <f t="shared" ca="1" si="256"/>
        <v>8997.4799101137396</v>
      </c>
      <c r="AX523" s="15">
        <f t="shared" ca="1" si="257"/>
        <v>9377.3339231586742</v>
      </c>
      <c r="AY523" s="15">
        <f t="shared" ca="1" si="258"/>
        <v>10253.338571017704</v>
      </c>
      <c r="AZ523" s="15">
        <f t="shared" ca="1" si="259"/>
        <v>12058.109538168836</v>
      </c>
      <c r="BA523" s="15">
        <f t="shared" ca="1" si="260"/>
        <v>11480.116690388366</v>
      </c>
      <c r="BB523" s="15">
        <f t="shared" ca="1" si="261"/>
        <v>17175.039236844801</v>
      </c>
      <c r="BC523" s="15">
        <f t="shared" ca="1" si="262"/>
        <v>19045.96429994061</v>
      </c>
      <c r="BD523" s="15">
        <f t="shared" ca="1" si="263"/>
        <v>21571.976307000674</v>
      </c>
      <c r="BE523" s="15">
        <f t="shared" ca="1" si="264"/>
        <v>27519.377944736792</v>
      </c>
      <c r="BF523" s="15">
        <f ca="1">Inputs!$B$13*EXP($B$9-0.5*C$6^2+C$6*Y523)</f>
        <v>13756.414764132624</v>
      </c>
      <c r="BG523" s="15">
        <f t="shared" ca="1" si="265"/>
        <v>12732.134459790177</v>
      </c>
      <c r="BH523" s="15">
        <f t="shared" ca="1" si="266"/>
        <v>16008.918858518144</v>
      </c>
      <c r="BI523" s="15">
        <f t="shared" ca="1" si="267"/>
        <v>20357.141274484689</v>
      </c>
      <c r="BJ523" s="15">
        <f t="shared" ca="1" si="268"/>
        <v>21465.946314841396</v>
      </c>
      <c r="BK523" s="15">
        <f t="shared" ca="1" si="269"/>
        <v>23564.960857233102</v>
      </c>
      <c r="BL523" s="15">
        <f t="shared" ca="1" si="270"/>
        <v>30038.824836939337</v>
      </c>
      <c r="BM523" s="15">
        <f t="shared" ca="1" si="271"/>
        <v>34804.171298664871</v>
      </c>
      <c r="BN523" s="15">
        <f t="shared" ca="1" si="272"/>
        <v>38647.545825754321</v>
      </c>
      <c r="BO523" s="15">
        <f t="shared" ca="1" si="273"/>
        <v>44732.74851131584</v>
      </c>
      <c r="BP523" s="15">
        <f t="shared" ca="1" si="274"/>
        <v>60099.911825494564</v>
      </c>
      <c r="BQ523" s="15">
        <f ca="1">Inputs!$B$20*EXP($B$10-0.5*C$7^2+C$7*AJ523)</f>
        <v>5737.8367797073015</v>
      </c>
      <c r="BR523" s="15">
        <f t="shared" ca="1" si="275"/>
        <v>5488.3083153860061</v>
      </c>
      <c r="BS523" s="15">
        <f t="shared" ca="1" si="276"/>
        <v>8587.5074693218903</v>
      </c>
      <c r="BT523" s="15">
        <f t="shared" ca="1" si="277"/>
        <v>14578.904877959932</v>
      </c>
      <c r="BU523" s="15">
        <f t="shared" ca="1" si="278"/>
        <v>24234.960350676192</v>
      </c>
      <c r="BV523" s="15">
        <f t="shared" ca="1" si="279"/>
        <v>40251.599250129882</v>
      </c>
      <c r="BW523" s="15">
        <f t="shared" ca="1" si="280"/>
        <v>47131.372402516732</v>
      </c>
      <c r="BX523" s="15">
        <f t="shared" ca="1" si="281"/>
        <v>62418.534434773588</v>
      </c>
      <c r="BY523" s="15">
        <f t="shared" ca="1" si="282"/>
        <v>62609.704888030981</v>
      </c>
      <c r="BZ523" s="15">
        <f t="shared" ca="1" si="283"/>
        <v>109739.60915601853</v>
      </c>
      <c r="CA523" s="15">
        <f t="shared" ca="1" si="284"/>
        <v>168693.19119734707</v>
      </c>
      <c r="CB523" s="15">
        <f ca="1">(AU523*DCF!C$10-DCF!C$5*MAX(AU523*DCF!C$10,0)-MAX(AU523-Inputs!$B$6,0)/Inputs!$B$10)*DCF!C$6</f>
        <v>1030.7132461975148</v>
      </c>
      <c r="CC523" s="15">
        <f ca="1">(AV523*DCF!D$10-DCF!D$5*MAX(AV523*DCF!D$10,0)-MAX(AV523-AU523,0)/Inputs!$B$10)*DCF!D$6</f>
        <v>1632.0149361086455</v>
      </c>
      <c r="CD523" s="15">
        <f ca="1">(AW523*DCF!E$10-DCF!E$5*MAX(AW523*DCF!E$10,0)-MAX(AW523-AV523,0)/Inputs!$B$10)*DCF!E$6</f>
        <v>1717.4755858882936</v>
      </c>
      <c r="CE523" s="15">
        <f ca="1">(AX523*DCF!F$10-DCF!F$5*MAX(AX523*DCF!F$10,0)-MAX(AX523-AW523,0)/Inputs!$B$10)*DCF!F$6</f>
        <v>1968.0188484965627</v>
      </c>
      <c r="CF523" s="15">
        <f ca="1">(AY523*DCF!G$10-DCF!G$5*MAX(AY523*DCF!G$10,0)-MAX(AY523-AX523,0)/Inputs!$B$10)*DCF!G$6</f>
        <v>1944.2130937272486</v>
      </c>
      <c r="CG523" s="15">
        <f ca="1">(AZ523*DCF!H$10-DCF!H$5*MAX(AZ523*DCF!H$10,0)-MAX(AZ523-AY523,0)/Inputs!$B$10)*DCF!H$6</f>
        <v>2020.6211758842414</v>
      </c>
      <c r="CH523" s="15">
        <f ca="1">(BA523*DCF!I$10-DCF!I$5*MAX(BA523*DCF!I$10,0)-MAX(BA523-AZ523,0)/Inputs!$B$10)*DCF!I$6</f>
        <v>2096.9985233981556</v>
      </c>
      <c r="CI523" s="15">
        <f ca="1">(BB523*DCF!J$10-DCF!J$5*MAX(BB523*DCF!J$10,0)-MAX(BB523-BA523,0)/Inputs!$B$10)*DCF!J$6</f>
        <v>2084.3049175796618</v>
      </c>
      <c r="CJ523" s="15">
        <f ca="1">(BC523*DCF!K$10-DCF!K$5*MAX(BC523*DCF!K$10,0)-MAX(BC523-BB523,0)/Inputs!$B$10)*DCF!K$6</f>
        <v>2804.1933442239001</v>
      </c>
      <c r="CK523" s="15">
        <f ca="1">(BD523*DCF!L$10-DCF!L$5*MAX(BD523*DCF!L$10,0)-MAX(BD523-BC523,0)/Inputs!$B$10)*DCF!L$6</f>
        <v>2926.809986880055</v>
      </c>
      <c r="CL523" s="15">
        <f ca="1">(BE523*DCF!M$10-DCF!M$5*MAX(BE523*DCF!M$10,0)-MAX(BE523-BD523,0)/Inputs!$B$10)*DCF!M$6</f>
        <v>3172.8594918556687</v>
      </c>
      <c r="CM523" s="15">
        <f ca="1">(BF523*DCF!C$28-DCF!C$5*MAX(BF523*DCF!C$28,0)-MAX(BF523-Inputs!$B$13,0)/Inputs!$B$17)*DCF!C$6</f>
        <v>3651.1586172289403</v>
      </c>
      <c r="CN523" s="15">
        <f ca="1">(BG523*DCF!D$28-DCF!D$5*MAX(BG523*DCF!D$28,0)-MAX(BG523-BF523,0)/Inputs!$B$17)*DCF!D$6</f>
        <v>3749.907249943084</v>
      </c>
      <c r="CO523" s="15">
        <f ca="1">(BH523*DCF!E$28-DCF!E$5*MAX(BH523*DCF!E$28,0)-MAX(BH523-BG523,0)/Inputs!$B$17)*DCF!E$6</f>
        <v>3888.2017818751197</v>
      </c>
      <c r="CP523" s="15">
        <f ca="1">(BI523*DCF!F$28-DCF!F$5*MAX(BI523*DCF!F$28,0)-MAX(BI523-BH523,0)/Inputs!$B$17)*DCF!F$6</f>
        <v>4734.7650116389914</v>
      </c>
      <c r="CQ523" s="15">
        <f ca="1">(BJ523*DCF!G$28-DCF!G$5*MAX(BJ523*DCF!G$28,0)-MAX(BJ523-BI523,0)/Inputs!$B$17)*DCF!G$6</f>
        <v>5383.0125789193216</v>
      </c>
      <c r="CR523" s="15">
        <f ca="1">(BK523*DCF!H$28-DCF!H$5*MAX(BK523*DCF!H$28,0)-MAX(BK523-BJ523,0)/Inputs!$B$17)*DCF!H$6</f>
        <v>5501.7468517152302</v>
      </c>
      <c r="CS523" s="15">
        <f ca="1">(BL523*DCF!I$28-DCF!I$5*MAX(BL523*DCF!I$28,0)-MAX(BL523-BK523,0)/Inputs!$B$17)*DCF!I$6</f>
        <v>6134.5229394489024</v>
      </c>
      <c r="CT523" s="15">
        <f ca="1">(BM523*DCF!J$28-DCF!J$5*MAX(BM523*DCF!J$28,0)-MAX(BM523-BL523,0)/Inputs!$B$17)*DCF!J$6</f>
        <v>7132.3735039028097</v>
      </c>
      <c r="CU523" s="15">
        <f ca="1">(BN523*DCF!K$28-DCF!K$5*MAX(BN523*DCF!K$28,0)-MAX(BN523-BM523,0)/Inputs!$B$17)*DCF!K$6</f>
        <v>7690.951488866297</v>
      </c>
      <c r="CV523" s="15">
        <f ca="1">(BO523*DCF!L$28-DCF!L$5*MAX(BO523*DCF!L$28,0)-MAX(BO523-BN523,0)/Inputs!$B$17)*DCF!L$6</f>
        <v>8236.5714318836162</v>
      </c>
      <c r="CW523" s="15">
        <f ca="1">(BP523*DCF!M$28-DCF!M$5*MAX(BP523*DCF!M$28,0)-MAX(BP523-BO523,0)/Inputs!$B$17)*DCF!M$6</f>
        <v>9701.5328187441228</v>
      </c>
      <c r="CX523" s="15">
        <f ca="1">(BQ523*DCF!C$46-DCF!C$5*MAX(BQ523*DCF!C$46,0)-MAX(BQ523-Inputs!$B$20,0)/Inputs!$B$24)*DCF!C$6</f>
        <v>-2496.8846048780383</v>
      </c>
      <c r="CY523" s="15">
        <f ca="1">(BR523*DCF!D$46-DCF!D$5*MAX(BR523*DCF!D$46,0)-MAX(BR523-BQ523,0)/Inputs!$B$24)*DCF!D$6</f>
        <v>-936.72624043198368</v>
      </c>
      <c r="CZ523" s="15">
        <f ca="1">(BS523*DCF!E$46-DCF!E$5*MAX(BS523*DCF!E$46,0)-MAX(BS523-BR523,0)/Inputs!$B$24)*DCF!E$6</f>
        <v>-2237.1066970979114</v>
      </c>
      <c r="DA523" s="15">
        <f ca="1">(BT523*DCF!F$46-DCF!F$5*MAX(BT523*DCF!F$46,0)-MAX(BT523-BS523,0)/Inputs!$B$24)*DCF!F$6</f>
        <v>-3243.3852270864068</v>
      </c>
      <c r="DB523" s="15">
        <f ca="1">(BU523*DCF!G$46-DCF!G$5*MAX(BU523*DCF!G$46,0)-MAX(BU523-BT523,0)/Inputs!$B$24)*DCF!G$6</f>
        <v>-4063.3224644221063</v>
      </c>
      <c r="DC523" s="15">
        <f ca="1">(BV523*DCF!H$46-DCF!H$5*MAX(BV523*DCF!H$46,0)-MAX(BV523-BU523,0)/Inputs!$B$24)*DCF!H$6</f>
        <v>-4977.0724024305109</v>
      </c>
      <c r="DD523" s="15">
        <f ca="1">(BW523*DCF!I$46-DCF!I$5*MAX(BW523*DCF!I$46,0)-MAX(BW523-BV523,0)/Inputs!$B$24)*DCF!I$6</f>
        <v>-886.39941183940687</v>
      </c>
      <c r="DE523" s="15">
        <f ca="1">(BX523*DCF!J$46-DCF!J$5*MAX(BX523*DCF!J$46,0)-MAX(BX523-BW523,0)/Inputs!$B$24)*DCF!J$6</f>
        <v>-1435.6207531625812</v>
      </c>
      <c r="DF523" s="15">
        <f ca="1">(BY523*DCF!K$46-DCF!K$5*MAX(BY523*DCF!K$46,0)-MAX(BY523-BX523,0)/Inputs!$B$24)*DCF!K$6</f>
        <v>3529.6433853468989</v>
      </c>
      <c r="DG523" s="15">
        <f ca="1">(BZ523*DCF!L$46-DCF!L$5*MAX(BZ523*DCF!L$46,0)-MAX(BZ523-BY523,0)/Inputs!$B$24)*DCF!L$6</f>
        <v>-3079.8620743253909</v>
      </c>
      <c r="DH523" s="15">
        <f ca="1">(CA523*DCF!M$46-DCF!M$5*MAX(CA523*DCF!M$46,0)-MAX(CA523-BZ523,0)/Inputs!$B$24)*DCF!M$6</f>
        <v>900.27222506526948</v>
      </c>
      <c r="DI523" s="15">
        <f ca="1">SUM(CB523:CL523)+BE523*DCF!M$10*(1+Inputs!$B$30)*(1-Inputs!$B$33)*(1-Inputs!$B$30/Inputs!$B$31)/(Inputs!$B$29-Inputs!$B$30)*DCF!M$6</f>
        <v>99985.015876542442</v>
      </c>
      <c r="DJ523" s="15">
        <f ca="1">SUM(CM523:CW523)+BP523*DCF!M$28*(1+Inputs!$B$30)*(1-Inputs!$B$33)*(1-Inputs!$B$30/Inputs!$B$31)/(Inputs!$B$29-Inputs!$B$30)*DCF!M$6</f>
        <v>288816.54340671317</v>
      </c>
      <c r="DK523" s="15">
        <f ca="1">SUM(CX523:DH523)+CA523*DCF!M$46*(1+Inputs!$B$30)*(1-Inputs!$B$33)*(1-Inputs!$B$30/Inputs!$B$31)/(Inputs!$B$29-Inputs!$B$30)*DCF!M$6</f>
        <v>241893.19231181219</v>
      </c>
      <c r="DM523" s="15">
        <f ca="1">DI523+DJ523+DK523+Inputs!$B$34+Inputs!$B$36-Inputs!$B$35</f>
        <v>707545.75159506779</v>
      </c>
    </row>
    <row r="524" spans="1:117" x14ac:dyDescent="0.75">
      <c r="A524" s="11">
        <v>511</v>
      </c>
      <c r="C524" s="23">
        <f t="shared" ref="C524:M533" ca="1" si="291">_xlfn.NORM.S.INV(RAND())</f>
        <v>-1.2636845778934311</v>
      </c>
      <c r="D524" s="23">
        <f t="shared" ca="1" si="291"/>
        <v>0.36830777234043266</v>
      </c>
      <c r="E524" s="23">
        <f t="shared" ca="1" si="291"/>
        <v>-0.8700034742065843</v>
      </c>
      <c r="F524" s="23">
        <f t="shared" ca="1" si="291"/>
        <v>0.6354030039706412</v>
      </c>
      <c r="G524" s="23">
        <f t="shared" ca="1" si="291"/>
        <v>-0.55885059914130752</v>
      </c>
      <c r="H524" s="23">
        <f t="shared" ca="1" si="291"/>
        <v>-0.40266500461444754</v>
      </c>
      <c r="I524" s="23">
        <f t="shared" ca="1" si="291"/>
        <v>-1.5870311230315417</v>
      </c>
      <c r="J524" s="23">
        <f t="shared" ca="1" si="291"/>
        <v>-0.68315672777162906</v>
      </c>
      <c r="K524" s="23">
        <f t="shared" ca="1" si="291"/>
        <v>-9.9569728739595381E-2</v>
      </c>
      <c r="L524" s="23">
        <f t="shared" ca="1" si="291"/>
        <v>-0.19922026535057871</v>
      </c>
      <c r="M524" s="23">
        <f t="shared" ca="1" si="291"/>
        <v>-6.6321350559166437E-2</v>
      </c>
      <c r="N524" s="23">
        <f ca="1">SQRT(Inputs!$B$38)*C524+SQRT(1-Inputs!$B$38)*_xlfn.NORM.S.INV(RAND())</f>
        <v>0.56898844835175644</v>
      </c>
      <c r="O524" s="23">
        <f ca="1">SQRT(Inputs!$B$38)*D524+SQRT(1-Inputs!$B$38)*_xlfn.NORM.S.INV(RAND())</f>
        <v>-7.8762670587087524E-2</v>
      </c>
      <c r="P524" s="23">
        <f ca="1">SQRT(Inputs!$B$38)*E524+SQRT(1-Inputs!$B$38)*_xlfn.NORM.S.INV(RAND())</f>
        <v>0.26616826351226075</v>
      </c>
      <c r="Q524" s="23">
        <f ca="1">SQRT(Inputs!$B$38)*F524+SQRT(1-Inputs!$B$38)*_xlfn.NORM.S.INV(RAND())</f>
        <v>0.67842909315520195</v>
      </c>
      <c r="R524" s="23">
        <f ca="1">SQRT(Inputs!$B$38)*G524+SQRT(1-Inputs!$B$38)*_xlfn.NORM.S.INV(RAND())</f>
        <v>0.10992641251082086</v>
      </c>
      <c r="S524" s="23">
        <f ca="1">SQRT(Inputs!$B$38)*H524+SQRT(1-Inputs!$B$38)*_xlfn.NORM.S.INV(RAND())</f>
        <v>-0.2275204320857101</v>
      </c>
      <c r="T524" s="23">
        <f ca="1">SQRT(Inputs!$B$38)*I524+SQRT(1-Inputs!$B$38)*_xlfn.NORM.S.INV(RAND())</f>
        <v>-1.8523668321739208</v>
      </c>
      <c r="U524" s="23">
        <f ca="1">SQRT(Inputs!$B$38)*J524+SQRT(1-Inputs!$B$38)*_xlfn.NORM.S.INV(RAND())</f>
        <v>-0.39453774416015697</v>
      </c>
      <c r="V524" s="23">
        <f ca="1">SQRT(Inputs!$B$38)*K524+SQRT(1-Inputs!$B$38)*_xlfn.NORM.S.INV(RAND())</f>
        <v>1.8875738763224266</v>
      </c>
      <c r="W524" s="23">
        <f ca="1">SQRT(Inputs!$B$38)*L524+SQRT(1-Inputs!$B$38)*_xlfn.NORM.S.INV(RAND())</f>
        <v>0.34438468106824671</v>
      </c>
      <c r="X524" s="23">
        <f ca="1">SQRT(Inputs!$B$38)*M524+SQRT(1-Inputs!$B$38)*_xlfn.NORM.S.INV(RAND())</f>
        <v>-0.71799803067470791</v>
      </c>
      <c r="Y524" s="23">
        <f ca="1">SQRT(Inputs!$B$38)*C524+SQRT(1-Inputs!$B$38)*_xlfn.NORM.S.INV(RAND())</f>
        <v>-0.38555977576498363</v>
      </c>
      <c r="Z524" s="23">
        <f ca="1">SQRT(Inputs!$B$38)*D524+SQRT(1-Inputs!$B$38)*_xlfn.NORM.S.INV(RAND())</f>
        <v>0.34008723501828553</v>
      </c>
      <c r="AA524" s="23">
        <f ca="1">SQRT(Inputs!$B$38)*E524+SQRT(1-Inputs!$B$38)*_xlfn.NORM.S.INV(RAND())</f>
        <v>0.17482626997321615</v>
      </c>
      <c r="AB524" s="23">
        <f ca="1">SQRT(Inputs!$B$38)*F524+SQRT(1-Inputs!$B$38)*_xlfn.NORM.S.INV(RAND())</f>
        <v>1.4615432904387502</v>
      </c>
      <c r="AC524" s="23">
        <f ca="1">SQRT(Inputs!$B$38)*G524+SQRT(1-Inputs!$B$38)*_xlfn.NORM.S.INV(RAND())</f>
        <v>-0.95712371483797254</v>
      </c>
      <c r="AD524" s="23">
        <f ca="1">SQRT(Inputs!$B$38)*H524+SQRT(1-Inputs!$B$38)*_xlfn.NORM.S.INV(RAND())</f>
        <v>-0.33323891769371627</v>
      </c>
      <c r="AE524" s="23">
        <f ca="1">SQRT(Inputs!$B$38)*I524+SQRT(1-Inputs!$B$38)*_xlfn.NORM.S.INV(RAND())</f>
        <v>-5.1711967288682881E-2</v>
      </c>
      <c r="AF524" s="23">
        <f ca="1">SQRT(Inputs!$B$38)*J524+SQRT(1-Inputs!$B$38)*_xlfn.NORM.S.INV(RAND())</f>
        <v>-0.55295764084485266</v>
      </c>
      <c r="AG524" s="23">
        <f ca="1">SQRT(Inputs!$B$38)*K524+SQRT(1-Inputs!$B$38)*_xlfn.NORM.S.INV(RAND())</f>
        <v>-0.67307422873984635</v>
      </c>
      <c r="AH524" s="23">
        <f ca="1">SQRT(Inputs!$B$38)*L524+SQRT(1-Inputs!$B$38)*_xlfn.NORM.S.INV(RAND())</f>
        <v>-0.33763064020005906</v>
      </c>
      <c r="AI524" s="23">
        <f ca="1">SQRT(Inputs!$B$38)*M524+SQRT(1-Inputs!$B$38)*_xlfn.NORM.S.INV(RAND())</f>
        <v>-0.56779538364046755</v>
      </c>
      <c r="AJ524" s="23">
        <f ca="1">SQRT(Inputs!$B$38)*C524+SQRT(1-Inputs!$B$38)*_xlfn.NORM.S.INV(RAND())</f>
        <v>-0.22564360340471262</v>
      </c>
      <c r="AK524" s="23">
        <f ca="1">SQRT(Inputs!$B$38)*D524+SQRT(1-Inputs!$B$38)*_xlfn.NORM.S.INV(RAND())</f>
        <v>0.86256894917166604</v>
      </c>
      <c r="AL524" s="23">
        <f ca="1">SQRT(Inputs!$B$38)*E524+SQRT(1-Inputs!$B$38)*_xlfn.NORM.S.INV(RAND())</f>
        <v>0.55768289911894053</v>
      </c>
      <c r="AM524" s="23">
        <f ca="1">SQRT(Inputs!$B$38)*F524+SQRT(1-Inputs!$B$38)*_xlfn.NORM.S.INV(RAND())</f>
        <v>-7.2262123216287277E-2</v>
      </c>
      <c r="AN524" s="23">
        <f ca="1">SQRT(Inputs!$B$38)*G524+SQRT(1-Inputs!$B$38)*_xlfn.NORM.S.INV(RAND())</f>
        <v>-0.51863900086204573</v>
      </c>
      <c r="AO524" s="23">
        <f ca="1">SQRT(Inputs!$B$38)*H524+SQRT(1-Inputs!$B$38)*_xlfn.NORM.S.INV(RAND())</f>
        <v>-0.61999008281414814</v>
      </c>
      <c r="AP524" s="23">
        <f ca="1">SQRT(Inputs!$B$38)*I524+SQRT(1-Inputs!$B$38)*_xlfn.NORM.S.INV(RAND())</f>
        <v>-1.462600260634896</v>
      </c>
      <c r="AQ524" s="23">
        <f ca="1">SQRT(Inputs!$B$38)*J524+SQRT(1-Inputs!$B$38)*_xlfn.NORM.S.INV(RAND())</f>
        <v>-0.29477272287091927</v>
      </c>
      <c r="AR524" s="23">
        <f ca="1">SQRT(Inputs!$B$38)*K524+SQRT(1-Inputs!$B$38)*_xlfn.NORM.S.INV(RAND())</f>
        <v>-5.7603705046788065E-2</v>
      </c>
      <c r="AS524" s="23">
        <f ca="1">SQRT(Inputs!$B$38)*L524+SQRT(1-Inputs!$B$38)*_xlfn.NORM.S.INV(RAND())</f>
        <v>-2.9076156489580118E-2</v>
      </c>
      <c r="AT524" s="23">
        <f ca="1">SQRT(Inputs!$B$38)*M524+SQRT(1-Inputs!$B$38)*_xlfn.NORM.S.INV(RAND())</f>
        <v>0.51540483282207905</v>
      </c>
      <c r="AU524" s="15">
        <f ca="1">Inputs!$B$6*EXP($B$8-0.5*C$5^2+C$5*N524)</f>
        <v>5440.9900954926616</v>
      </c>
      <c r="AV524" s="15">
        <f t="shared" ca="1" si="255"/>
        <v>6546.7143359296897</v>
      </c>
      <c r="AW524" s="15">
        <f t="shared" ca="1" si="256"/>
        <v>8274.3469829557998</v>
      </c>
      <c r="AX524" s="15">
        <f t="shared" ca="1" si="257"/>
        <v>10995.71980107954</v>
      </c>
      <c r="AY524" s="15">
        <f t="shared" ca="1" si="258"/>
        <v>13611.520679357205</v>
      </c>
      <c r="AZ524" s="15">
        <f t="shared" ca="1" si="259"/>
        <v>16235.351697458753</v>
      </c>
      <c r="BA524" s="15">
        <f t="shared" ca="1" si="260"/>
        <v>16366.526452063537</v>
      </c>
      <c r="BB524" s="15">
        <f t="shared" ca="1" si="261"/>
        <v>19261.006887777297</v>
      </c>
      <c r="BC524" s="15">
        <f t="shared" ca="1" si="262"/>
        <v>28304.563822970849</v>
      </c>
      <c r="BD524" s="15">
        <f t="shared" ca="1" si="263"/>
        <v>35810.9029387677</v>
      </c>
      <c r="BE524" s="15">
        <f t="shared" ca="1" si="264"/>
        <v>41103.825132868551</v>
      </c>
      <c r="BF524" s="15">
        <f ca="1">Inputs!$B$13*EXP($B$9-0.5*C$6^2+C$6*Y524)</f>
        <v>12813.222135921686</v>
      </c>
      <c r="BG524" s="15">
        <f t="shared" ca="1" si="265"/>
        <v>16604.206687918948</v>
      </c>
      <c r="BH524" s="15">
        <f t="shared" ca="1" si="266"/>
        <v>20884.153004203225</v>
      </c>
      <c r="BI524" s="15">
        <f t="shared" ca="1" si="267"/>
        <v>32014.780542002343</v>
      </c>
      <c r="BJ524" s="15">
        <f t="shared" ca="1" si="268"/>
        <v>34190.105335147076</v>
      </c>
      <c r="BK524" s="15">
        <f t="shared" ca="1" si="269"/>
        <v>40100.676668094726</v>
      </c>
      <c r="BL524" s="15">
        <f t="shared" ca="1" si="270"/>
        <v>48929.840521010054</v>
      </c>
      <c r="BM524" s="15">
        <f t="shared" ca="1" si="271"/>
        <v>56152.504326844079</v>
      </c>
      <c r="BN524" s="15">
        <f t="shared" ca="1" si="272"/>
        <v>63708.959337649663</v>
      </c>
      <c r="BO524" s="15">
        <f t="shared" ca="1" si="273"/>
        <v>75370.481983722624</v>
      </c>
      <c r="BP524" s="15">
        <f t="shared" ca="1" si="274"/>
        <v>86987.218035648271</v>
      </c>
      <c r="BQ524" s="15">
        <f ca="1">Inputs!$B$20*EXP($B$10-0.5*C$7^2+C$7*AJ524)</f>
        <v>3959.5941270653802</v>
      </c>
      <c r="BR524" s="15">
        <f t="shared" ca="1" si="275"/>
        <v>7065.7396456436109</v>
      </c>
      <c r="BS524" s="15">
        <f t="shared" ca="1" si="276"/>
        <v>11356.532715908977</v>
      </c>
      <c r="BT524" s="15">
        <f t="shared" ca="1" si="277"/>
        <v>15364.158263383037</v>
      </c>
      <c r="BU524" s="15">
        <f t="shared" ca="1" si="278"/>
        <v>18781.601527779832</v>
      </c>
      <c r="BV524" s="15">
        <f t="shared" ca="1" si="279"/>
        <v>22724.081277053752</v>
      </c>
      <c r="BW524" s="15">
        <f t="shared" ca="1" si="280"/>
        <v>23268.006982683968</v>
      </c>
      <c r="BX524" s="15">
        <f t="shared" ca="1" si="281"/>
        <v>30676.59951654022</v>
      </c>
      <c r="BY524" s="15">
        <f t="shared" ca="1" si="282"/>
        <v>42512.00880391059</v>
      </c>
      <c r="BZ524" s="15">
        <f t="shared" ca="1" si="283"/>
        <v>59332.310856343815</v>
      </c>
      <c r="CA524" s="15">
        <f t="shared" ca="1" si="284"/>
        <v>91337.6554955256</v>
      </c>
      <c r="CB524" s="15">
        <f ca="1">(AU524*DCF!C$10-DCF!C$5*MAX(AU524*DCF!C$10,0)-MAX(AU524-Inputs!$B$6,0)/Inputs!$B$10)*DCF!C$6</f>
        <v>1039.6607259429056</v>
      </c>
      <c r="CC524" s="15">
        <f ca="1">(AV524*DCF!D$10-DCF!D$5*MAX(AV524*DCF!D$10,0)-MAX(AV524-AU524,0)/Inputs!$B$10)*DCF!D$6</f>
        <v>1326.1153496776949</v>
      </c>
      <c r="CD524" s="15">
        <f ca="1">(AW524*DCF!E$10-DCF!E$5*MAX(AW524*DCF!E$10,0)-MAX(AW524-AV524,0)/Inputs!$B$10)*DCF!E$6</f>
        <v>1521.2805855700797</v>
      </c>
      <c r="CE524" s="15">
        <f ca="1">(AX524*DCF!F$10-DCF!F$5*MAX(AX524*DCF!F$10,0)-MAX(AX524-AW524,0)/Inputs!$B$10)*DCF!F$6</f>
        <v>1834.0978961750197</v>
      </c>
      <c r="CF524" s="15">
        <f ca="1">(AY524*DCF!G$10-DCF!G$5*MAX(AY524*DCF!G$10,0)-MAX(AY524-AX524,0)/Inputs!$B$10)*DCF!G$6</f>
        <v>2301.713524942913</v>
      </c>
      <c r="CG524" s="15">
        <f ca="1">(AZ524*DCF!H$10-DCF!H$5*MAX(AZ524*DCF!H$10,0)-MAX(AZ524-AY524,0)/Inputs!$B$10)*DCF!H$6</f>
        <v>2686.196941731514</v>
      </c>
      <c r="CH524" s="15">
        <f ca="1">(BA524*DCF!I$10-DCF!I$5*MAX(BA524*DCF!I$10,0)-MAX(BA524-AZ524,0)/Inputs!$B$10)*DCF!I$6</f>
        <v>2968.050074380732</v>
      </c>
      <c r="CI524" s="15">
        <f ca="1">(BB524*DCF!J$10-DCF!J$5*MAX(BB524*DCF!J$10,0)-MAX(BB524-BA524,0)/Inputs!$B$10)*DCF!J$6</f>
        <v>2866.6226609025161</v>
      </c>
      <c r="CJ524" s="15">
        <f ca="1">(BC524*DCF!K$10-DCF!K$5*MAX(BC524*DCF!K$10,0)-MAX(BC524-BB524,0)/Inputs!$B$10)*DCF!K$6</f>
        <v>3290.6198988908654</v>
      </c>
      <c r="CK524" s="15">
        <f ca="1">(BD524*DCF!L$10-DCF!L$5*MAX(BD524*DCF!L$10,0)-MAX(BD524-BC524,0)/Inputs!$B$10)*DCF!L$6</f>
        <v>4430.273956227612</v>
      </c>
      <c r="CL524" s="15">
        <f ca="1">(BE524*DCF!M$10-DCF!M$5*MAX(BE524*DCF!M$10,0)-MAX(BE524-BD524,0)/Inputs!$B$10)*DCF!M$6</f>
        <v>5167.9852545674648</v>
      </c>
      <c r="CM524" s="15">
        <f ca="1">(BF524*DCF!C$28-DCF!C$5*MAX(BF524*DCF!C$28,0)-MAX(BF524-Inputs!$B$13,0)/Inputs!$B$17)*DCF!C$6</f>
        <v>3581.1298094924005</v>
      </c>
      <c r="CN524" s="15">
        <f ca="1">(BG524*DCF!D$28-DCF!D$5*MAX(BG524*DCF!D$28,0)-MAX(BG524-BF524,0)/Inputs!$B$17)*DCF!D$6</f>
        <v>4081.5310057124448</v>
      </c>
      <c r="CO524" s="15">
        <f ca="1">(BH524*DCF!E$28-DCF!E$5*MAX(BH524*DCF!E$28,0)-MAX(BH524-BG524,0)/Inputs!$B$17)*DCF!E$6</f>
        <v>5071.2454968692591</v>
      </c>
      <c r="CP524" s="15">
        <f ca="1">(BI524*DCF!F$28-DCF!F$5*MAX(BI524*DCF!F$28,0)-MAX(BI524-BH524,0)/Inputs!$B$17)*DCF!F$6</f>
        <v>6664.6629439768567</v>
      </c>
      <c r="CQ524" s="15">
        <f ca="1">(BJ524*DCF!G$28-DCF!G$5*MAX(BJ524*DCF!G$28,0)-MAX(BJ524-BI524,0)/Inputs!$B$17)*DCF!G$6</f>
        <v>8505.0140881636817</v>
      </c>
      <c r="CR524" s="15">
        <f ca="1">(BK524*DCF!H$28-DCF!H$5*MAX(BK524*DCF!H$28,0)-MAX(BK524-BJ524,0)/Inputs!$B$17)*DCF!H$6</f>
        <v>8999.0028463645467</v>
      </c>
      <c r="CS524" s="15">
        <f ca="1">(BL524*DCF!I$28-DCF!I$5*MAX(BL524*DCF!I$28,0)-MAX(BL524-BK524,0)/Inputs!$B$17)*DCF!I$6</f>
        <v>10238.744912652946</v>
      </c>
      <c r="CT524" s="15">
        <f ca="1">(BM524*DCF!J$28-DCF!J$5*MAX(BM524*DCF!J$28,0)-MAX(BM524-BL524,0)/Inputs!$B$17)*DCF!J$6</f>
        <v>11569.00382501306</v>
      </c>
      <c r="CU524" s="15">
        <f ca="1">(BN524*DCF!K$28-DCF!K$5*MAX(BN524*DCF!K$28,0)-MAX(BN524-BM524,0)/Inputs!$B$17)*DCF!K$6</f>
        <v>12528.698916567761</v>
      </c>
      <c r="CV524" s="15">
        <f ca="1">(BO524*DCF!L$28-DCF!L$5*MAX(BO524*DCF!L$28,0)-MAX(BO524-BN524,0)/Inputs!$B$17)*DCF!L$6</f>
        <v>13718.472439815609</v>
      </c>
      <c r="CW524" s="15">
        <f ca="1">(BP524*DCF!M$28-DCF!M$5*MAX(BP524*DCF!M$28,0)-MAX(BP524-BO524,0)/Inputs!$B$17)*DCF!M$6</f>
        <v>15152.420075903434</v>
      </c>
      <c r="CX524" s="15">
        <f ca="1">(BQ524*DCF!C$46-DCF!C$5*MAX(BQ524*DCF!C$46,0)-MAX(BQ524-Inputs!$B$20,0)/Inputs!$B$24)*DCF!C$6</f>
        <v>-1264.8458155187391</v>
      </c>
      <c r="CY524" s="15">
        <f ca="1">(BR524*DCF!D$46-DCF!D$5*MAX(BR524*DCF!D$46,0)-MAX(BR524-BQ524,0)/Inputs!$B$24)*DCF!D$6</f>
        <v>-2531.323491761405</v>
      </c>
      <c r="CZ524" s="15">
        <f ca="1">(BS524*DCF!E$46-DCF!E$5*MAX(BS524*DCF!E$46,0)-MAX(BS524-BR524,0)/Inputs!$B$24)*DCF!E$6</f>
        <v>-3034.2422714969298</v>
      </c>
      <c r="DA524" s="15">
        <f ca="1">(BT524*DCF!F$46-DCF!F$5*MAX(BT524*DCF!F$46,0)-MAX(BT524-BS524,0)/Inputs!$B$24)*DCF!F$6</f>
        <v>-2578.2182969013716</v>
      </c>
      <c r="DB524" s="15">
        <f ca="1">(BU524*DCF!G$46-DCF!G$5*MAX(BU524*DCF!G$46,0)-MAX(BU524-BT524,0)/Inputs!$B$24)*DCF!G$6</f>
        <v>-1781.3363611894899</v>
      </c>
      <c r="DC524" s="15">
        <f ca="1">(BV524*DCF!H$46-DCF!H$5*MAX(BV524*DCF!H$46,0)-MAX(BV524-BU524,0)/Inputs!$B$24)*DCF!H$6</f>
        <v>-1225.1014261126702</v>
      </c>
      <c r="DD524" s="15">
        <f ca="1">(BW524*DCF!I$46-DCF!I$5*MAX(BW524*DCF!I$46,0)-MAX(BW524-BV524,0)/Inputs!$B$24)*DCF!I$6</f>
        <v>381.24361127143317</v>
      </c>
      <c r="DE524" s="15">
        <f ca="1">(BX524*DCF!J$46-DCF!J$5*MAX(BX524*DCF!J$46,0)-MAX(BX524-BW524,0)/Inputs!$B$24)*DCF!J$6</f>
        <v>-677.8392068660803</v>
      </c>
      <c r="DF524" s="15">
        <f ca="1">(BY524*DCF!K$46-DCF!K$5*MAX(BY524*DCF!K$46,0)-MAX(BY524-BX524,0)/Inputs!$B$24)*DCF!K$6</f>
        <v>-470.93232403190444</v>
      </c>
      <c r="DG524" s="15">
        <f ca="1">(BZ524*DCF!L$46-DCF!L$5*MAX(BZ524*DCF!L$46,0)-MAX(BZ524-BY524,0)/Inputs!$B$24)*DCF!L$6</f>
        <v>294.87822209449502</v>
      </c>
      <c r="DH524" s="15">
        <f ca="1">(CA524*DCF!M$46-DCF!M$5*MAX(CA524*DCF!M$46,0)-MAX(CA524-BZ524,0)/Inputs!$B$24)*DCF!M$6</f>
        <v>469.59795742072146</v>
      </c>
      <c r="DI524" s="15">
        <f ca="1">SUM(CB524:CL524)+BE524*DCF!M$10*(1+Inputs!$B$30)*(1-Inputs!$B$33)*(1-Inputs!$B$30/Inputs!$B$31)/(Inputs!$B$29-Inputs!$B$30)*DCF!M$6</f>
        <v>143825.1057555998</v>
      </c>
      <c r="DJ524" s="15">
        <f ca="1">SUM(CM524:CW524)+BP524*DCF!M$28*(1+Inputs!$B$30)*(1-Inputs!$B$33)*(1-Inputs!$B$30/Inputs!$B$31)/(Inputs!$B$29-Inputs!$B$30)*DCF!M$6</f>
        <v>422892.03046731115</v>
      </c>
      <c r="DK524" s="15">
        <f ca="1">SUM(CX524:DH524)+CA524*DCF!M$46*(1+Inputs!$B$30)*(1-Inputs!$B$33)*(1-Inputs!$B$30/Inputs!$B$31)/(Inputs!$B$29-Inputs!$B$30)*DCF!M$6</f>
        <v>128800.71562996517</v>
      </c>
      <c r="DM524" s="15">
        <f ca="1">DI524+DJ524+DK524+Inputs!$B$34+Inputs!$B$36-Inputs!$B$35</f>
        <v>772368.85185287613</v>
      </c>
    </row>
    <row r="525" spans="1:117" x14ac:dyDescent="0.75">
      <c r="A525" s="11">
        <v>512</v>
      </c>
      <c r="C525" s="23">
        <f t="shared" ca="1" si="291"/>
        <v>0.43790253100835402</v>
      </c>
      <c r="D525" s="23">
        <f t="shared" ca="1" si="291"/>
        <v>-1.5067262965412958</v>
      </c>
      <c r="E525" s="23">
        <f t="shared" ca="1" si="291"/>
        <v>0.28422273543010396</v>
      </c>
      <c r="F525" s="23">
        <f t="shared" ca="1" si="291"/>
        <v>-0.6841466296817269</v>
      </c>
      <c r="G525" s="23">
        <f t="shared" ca="1" si="291"/>
        <v>0.56242259983559539</v>
      </c>
      <c r="H525" s="23">
        <f t="shared" ca="1" si="291"/>
        <v>-1.118827131714033</v>
      </c>
      <c r="I525" s="23">
        <f t="shared" ca="1" si="291"/>
        <v>-0.88544282102267213</v>
      </c>
      <c r="J525" s="23">
        <f t="shared" ca="1" si="291"/>
        <v>-0.84966089318519211</v>
      </c>
      <c r="K525" s="23">
        <f t="shared" ca="1" si="291"/>
        <v>0.72796357595759098</v>
      </c>
      <c r="L525" s="23">
        <f t="shared" ca="1" si="291"/>
        <v>-0.20798900761633371</v>
      </c>
      <c r="M525" s="23">
        <f t="shared" ca="1" si="291"/>
        <v>1.7483526488822028</v>
      </c>
      <c r="N525" s="23">
        <f ca="1">SQRT(Inputs!$B$38)*C525+SQRT(1-Inputs!$B$38)*_xlfn.NORM.S.INV(RAND())</f>
        <v>1.6282815777020339</v>
      </c>
      <c r="O525" s="23">
        <f ca="1">SQRT(Inputs!$B$38)*D525+SQRT(1-Inputs!$B$38)*_xlfn.NORM.S.INV(RAND())</f>
        <v>-1.2941469842594331</v>
      </c>
      <c r="P525" s="23">
        <f ca="1">SQRT(Inputs!$B$38)*E525+SQRT(1-Inputs!$B$38)*_xlfn.NORM.S.INV(RAND())</f>
        <v>1.5929760516458296</v>
      </c>
      <c r="Q525" s="23">
        <f ca="1">SQRT(Inputs!$B$38)*F525+SQRT(1-Inputs!$B$38)*_xlfn.NORM.S.INV(RAND())</f>
        <v>0.95740984347327496</v>
      </c>
      <c r="R525" s="23">
        <f ca="1">SQRT(Inputs!$B$38)*G525+SQRT(1-Inputs!$B$38)*_xlfn.NORM.S.INV(RAND())</f>
        <v>-0.87919321136144157</v>
      </c>
      <c r="S525" s="23">
        <f ca="1">SQRT(Inputs!$B$38)*H525+SQRT(1-Inputs!$B$38)*_xlfn.NORM.S.INV(RAND())</f>
        <v>-0.47718262361767017</v>
      </c>
      <c r="T525" s="23">
        <f ca="1">SQRT(Inputs!$B$38)*I525+SQRT(1-Inputs!$B$38)*_xlfn.NORM.S.INV(RAND())</f>
        <v>-1.2933691538816405</v>
      </c>
      <c r="U525" s="23">
        <f ca="1">SQRT(Inputs!$B$38)*J525+SQRT(1-Inputs!$B$38)*_xlfn.NORM.S.INV(RAND())</f>
        <v>-1.2573492219443396</v>
      </c>
      <c r="V525" s="23">
        <f ca="1">SQRT(Inputs!$B$38)*K525+SQRT(1-Inputs!$B$38)*_xlfn.NORM.S.INV(RAND())</f>
        <v>-0.56871050255295041</v>
      </c>
      <c r="W525" s="23">
        <f ca="1">SQRT(Inputs!$B$38)*L525+SQRT(1-Inputs!$B$38)*_xlfn.NORM.S.INV(RAND())</f>
        <v>-0.98965799243575236</v>
      </c>
      <c r="X525" s="23">
        <f ca="1">SQRT(Inputs!$B$38)*M525+SQRT(1-Inputs!$B$38)*_xlfn.NORM.S.INV(RAND())</f>
        <v>2.2985810311630614</v>
      </c>
      <c r="Y525" s="23">
        <f ca="1">SQRT(Inputs!$B$38)*C525+SQRT(1-Inputs!$B$38)*_xlfn.NORM.S.INV(RAND())</f>
        <v>-0.18603566667449278</v>
      </c>
      <c r="Z525" s="23">
        <f ca="1">SQRT(Inputs!$B$38)*D525+SQRT(1-Inputs!$B$38)*_xlfn.NORM.S.INV(RAND())</f>
        <v>-1.5308749034473097</v>
      </c>
      <c r="AA525" s="23">
        <f ca="1">SQRT(Inputs!$B$38)*E525+SQRT(1-Inputs!$B$38)*_xlfn.NORM.S.INV(RAND())</f>
        <v>0.58213021419974598</v>
      </c>
      <c r="AB525" s="23">
        <f ca="1">SQRT(Inputs!$B$38)*F525+SQRT(1-Inputs!$B$38)*_xlfn.NORM.S.INV(RAND())</f>
        <v>-0.927019505416389</v>
      </c>
      <c r="AC525" s="23">
        <f ca="1">SQRT(Inputs!$B$38)*G525+SQRT(1-Inputs!$B$38)*_xlfn.NORM.S.INV(RAND())</f>
        <v>-2.7208463553570705E-2</v>
      </c>
      <c r="AD525" s="23">
        <f ca="1">SQRT(Inputs!$B$38)*H525+SQRT(1-Inputs!$B$38)*_xlfn.NORM.S.INV(RAND())</f>
        <v>0.32702671016999851</v>
      </c>
      <c r="AE525" s="23">
        <f ca="1">SQRT(Inputs!$B$38)*I525+SQRT(1-Inputs!$B$38)*_xlfn.NORM.S.INV(RAND())</f>
        <v>-1.2320488578956057</v>
      </c>
      <c r="AF525" s="23">
        <f ca="1">SQRT(Inputs!$B$38)*J525+SQRT(1-Inputs!$B$38)*_xlfn.NORM.S.INV(RAND())</f>
        <v>0.23923398038493526</v>
      </c>
      <c r="AG525" s="23">
        <f ca="1">SQRT(Inputs!$B$38)*K525+SQRT(1-Inputs!$B$38)*_xlfn.NORM.S.INV(RAND())</f>
        <v>2.2726005959283593</v>
      </c>
      <c r="AH525" s="23">
        <f ca="1">SQRT(Inputs!$B$38)*L525+SQRT(1-Inputs!$B$38)*_xlfn.NORM.S.INV(RAND())</f>
        <v>0.18763582459048972</v>
      </c>
      <c r="AI525" s="23">
        <f ca="1">SQRT(Inputs!$B$38)*M525+SQRT(1-Inputs!$B$38)*_xlfn.NORM.S.INV(RAND())</f>
        <v>0.23600717749509859</v>
      </c>
      <c r="AJ525" s="23">
        <f ca="1">SQRT(Inputs!$B$38)*C525+SQRT(1-Inputs!$B$38)*_xlfn.NORM.S.INV(RAND())</f>
        <v>2.11331703394091</v>
      </c>
      <c r="AK525" s="23">
        <f ca="1">SQRT(Inputs!$B$38)*D525+SQRT(1-Inputs!$B$38)*_xlfn.NORM.S.INV(RAND())</f>
        <v>-0.87061073716258131</v>
      </c>
      <c r="AL525" s="23">
        <f ca="1">SQRT(Inputs!$B$38)*E525+SQRT(1-Inputs!$B$38)*_xlfn.NORM.S.INV(RAND())</f>
        <v>0.85479866876004784</v>
      </c>
      <c r="AM525" s="23">
        <f ca="1">SQRT(Inputs!$B$38)*F525+SQRT(1-Inputs!$B$38)*_xlfn.NORM.S.INV(RAND())</f>
        <v>0.20717928047015671</v>
      </c>
      <c r="AN525" s="23">
        <f ca="1">SQRT(Inputs!$B$38)*G525+SQRT(1-Inputs!$B$38)*_xlfn.NORM.S.INV(RAND())</f>
        <v>1.4069742890421906</v>
      </c>
      <c r="AO525" s="23">
        <f ca="1">SQRT(Inputs!$B$38)*H525+SQRT(1-Inputs!$B$38)*_xlfn.NORM.S.INV(RAND())</f>
        <v>0.13923405490054941</v>
      </c>
      <c r="AP525" s="23">
        <f ca="1">SQRT(Inputs!$B$38)*I525+SQRT(1-Inputs!$B$38)*_xlfn.NORM.S.INV(RAND())</f>
        <v>-1.1791091187243092</v>
      </c>
      <c r="AQ525" s="23">
        <f ca="1">SQRT(Inputs!$B$38)*J525+SQRT(1-Inputs!$B$38)*_xlfn.NORM.S.INV(RAND())</f>
        <v>-1.639675559782374</v>
      </c>
      <c r="AR525" s="23">
        <f ca="1">SQRT(Inputs!$B$38)*K525+SQRT(1-Inputs!$B$38)*_xlfn.NORM.S.INV(RAND())</f>
        <v>1.0940415800450221</v>
      </c>
      <c r="AS525" s="23">
        <f ca="1">SQRT(Inputs!$B$38)*L525+SQRT(1-Inputs!$B$38)*_xlfn.NORM.S.INV(RAND())</f>
        <v>-0.90323214110335703</v>
      </c>
      <c r="AT525" s="23">
        <f ca="1">SQRT(Inputs!$B$38)*M525+SQRT(1-Inputs!$B$38)*_xlfn.NORM.S.INV(RAND())</f>
        <v>-0.5017279662299049</v>
      </c>
      <c r="AU525" s="15">
        <f ca="1">Inputs!$B$6*EXP($B$8-0.5*C$5^2+C$5*N525)</f>
        <v>6458.7259931056515</v>
      </c>
      <c r="AV525" s="15">
        <f t="shared" ca="1" si="255"/>
        <v>6499.5564764728997</v>
      </c>
      <c r="AW525" s="15">
        <f t="shared" ca="1" si="256"/>
        <v>9824.6253680467926</v>
      </c>
      <c r="AX525" s="15">
        <f t="shared" ca="1" si="257"/>
        <v>13518.944311676407</v>
      </c>
      <c r="AY525" s="15">
        <f t="shared" ca="1" si="258"/>
        <v>14909.300183021198</v>
      </c>
      <c r="AZ525" s="15">
        <f t="shared" ca="1" si="259"/>
        <v>17301.047708962094</v>
      </c>
      <c r="BA525" s="15">
        <f t="shared" ca="1" si="260"/>
        <v>18491.639276847774</v>
      </c>
      <c r="BB525" s="15">
        <f t="shared" ca="1" si="261"/>
        <v>19959.763500006073</v>
      </c>
      <c r="BC525" s="15">
        <f t="shared" ca="1" si="262"/>
        <v>23139.796741779446</v>
      </c>
      <c r="BD525" s="15">
        <f t="shared" ca="1" si="263"/>
        <v>25842.115909864151</v>
      </c>
      <c r="BE525" s="15">
        <f t="shared" ca="1" si="264"/>
        <v>39040.724607324351</v>
      </c>
      <c r="BF525" s="15">
        <f ca="1">Inputs!$B$13*EXP($B$9-0.5*C$6^2+C$6*Y525)</f>
        <v>13330.208972688428</v>
      </c>
      <c r="BG525" s="15">
        <f t="shared" ca="1" si="265"/>
        <v>12324.853666188696</v>
      </c>
      <c r="BH525" s="15">
        <f t="shared" ca="1" si="266"/>
        <v>16585.134504074224</v>
      </c>
      <c r="BI525" s="15">
        <f t="shared" ca="1" si="267"/>
        <v>17602.967492180673</v>
      </c>
      <c r="BJ525" s="15">
        <f t="shared" ca="1" si="268"/>
        <v>21495.620597632711</v>
      </c>
      <c r="BK525" s="15">
        <f t="shared" ca="1" si="269"/>
        <v>27582.924133911893</v>
      </c>
      <c r="BL525" s="15">
        <f t="shared" ca="1" si="270"/>
        <v>28882.311226351845</v>
      </c>
      <c r="BM525" s="15">
        <f t="shared" ca="1" si="271"/>
        <v>36573.547164580392</v>
      </c>
      <c r="BN525" s="15">
        <f t="shared" ca="1" si="272"/>
        <v>59061.344444924143</v>
      </c>
      <c r="BO525" s="15">
        <f t="shared" ca="1" si="273"/>
        <v>74271.273467132021</v>
      </c>
      <c r="BP525" s="15">
        <f t="shared" ca="1" si="274"/>
        <v>93891.291871638721</v>
      </c>
      <c r="BQ525" s="15">
        <f ca="1">Inputs!$B$20*EXP($B$10-0.5*C$7^2+C$7*AJ525)</f>
        <v>9076.8786586952083</v>
      </c>
      <c r="BR525" s="15">
        <f t="shared" ca="1" si="275"/>
        <v>9341.0935148164135</v>
      </c>
      <c r="BS525" s="15">
        <f t="shared" ca="1" si="276"/>
        <v>16351.036392735839</v>
      </c>
      <c r="BT525" s="15">
        <f t="shared" ca="1" si="277"/>
        <v>23803.723934032332</v>
      </c>
      <c r="BU525" s="15">
        <f t="shared" ca="1" si="278"/>
        <v>46368.611413033199</v>
      </c>
      <c r="BV525" s="15">
        <f t="shared" ca="1" si="279"/>
        <v>66567.889034262815</v>
      </c>
      <c r="BW525" s="15">
        <f t="shared" ca="1" si="280"/>
        <v>72376.170929468033</v>
      </c>
      <c r="BX525" s="15">
        <f t="shared" ca="1" si="281"/>
        <v>72870.1941481549</v>
      </c>
      <c r="BY525" s="15">
        <f t="shared" ca="1" si="282"/>
        <v>125876.89089822161</v>
      </c>
      <c r="BZ525" s="15">
        <f t="shared" ca="1" si="283"/>
        <v>149601.09289030201</v>
      </c>
      <c r="CA525" s="15">
        <f t="shared" ca="1" si="284"/>
        <v>192219.16016415434</v>
      </c>
      <c r="CB525" s="15">
        <f ca="1">(AU525*DCF!C$10-DCF!C$5*MAX(AU525*DCF!C$10,0)-MAX(AU525-Inputs!$B$6,0)/Inputs!$B$10)*DCF!C$6</f>
        <v>1032.4040875908411</v>
      </c>
      <c r="CC525" s="15">
        <f ca="1">(AV525*DCF!D$10-DCF!D$5*MAX(AV525*DCF!D$10,0)-MAX(AV525-AU525,0)/Inputs!$B$10)*DCF!D$6</f>
        <v>1574.2674133310791</v>
      </c>
      <c r="CD525" s="15">
        <f ca="1">(AW525*DCF!E$10-DCF!E$5*MAX(AW525*DCF!E$10,0)-MAX(AW525-AV525,0)/Inputs!$B$10)*DCF!E$6</f>
        <v>1519.4063915461329</v>
      </c>
      <c r="CE525" s="15">
        <f ca="1">(AX525*DCF!F$10-DCF!F$5*MAX(AX525*DCF!F$10,0)-MAX(AX525-AW525,0)/Inputs!$B$10)*DCF!F$6</f>
        <v>2182.4678190634636</v>
      </c>
      <c r="CF525" s="15">
        <f ca="1">(AY525*DCF!G$10-DCF!G$5*MAX(AY525*DCF!G$10,0)-MAX(AY525-AX525,0)/Inputs!$B$10)*DCF!G$6</f>
        <v>2804.6595249532679</v>
      </c>
      <c r="CG525" s="15">
        <f ca="1">(AZ525*DCF!H$10-DCF!H$5*MAX(AZ525*DCF!H$10,0)-MAX(AZ525-AY525,0)/Inputs!$B$10)*DCF!H$6</f>
        <v>2934.313171449262</v>
      </c>
      <c r="CH525" s="15">
        <f ca="1">(BA525*DCF!I$10-DCF!I$5*MAX(BA525*DCF!I$10,0)-MAX(BA525-AZ525,0)/Inputs!$B$10)*DCF!I$6</f>
        <v>3182.4491871293999</v>
      </c>
      <c r="CI525" s="15">
        <f ca="1">(BB525*DCF!J$10-DCF!J$5*MAX(BB525*DCF!J$10,0)-MAX(BB525-BA525,0)/Inputs!$B$10)*DCF!J$6</f>
        <v>3202.6716964520397</v>
      </c>
      <c r="CJ525" s="15">
        <f ca="1">(BC525*DCF!K$10-DCF!K$5*MAX(BC525*DCF!K$10,0)-MAX(BC525-BB525,0)/Inputs!$B$10)*DCF!K$6</f>
        <v>3279.9794033056619</v>
      </c>
      <c r="CK525" s="15">
        <f ca="1">(BD525*DCF!L$10-DCF!L$5*MAX(BD525*DCF!L$10,0)-MAX(BD525-BC525,0)/Inputs!$B$10)*DCF!L$6</f>
        <v>3548.0288692449931</v>
      </c>
      <c r="CL525" s="15">
        <f ca="1">(BE525*DCF!M$10-DCF!M$5*MAX(BE525*DCF!M$10,0)-MAX(BE525-BD525,0)/Inputs!$B$10)*DCF!M$6</f>
        <v>3932.4363618226803</v>
      </c>
      <c r="CM525" s="15">
        <f ca="1">(BF525*DCF!C$28-DCF!C$5*MAX(BF525*DCF!C$28,0)-MAX(BF525-Inputs!$B$13,0)/Inputs!$B$17)*DCF!C$6</f>
        <v>3619.5143035092083</v>
      </c>
      <c r="CN525" s="15">
        <f ca="1">(BG525*DCF!D$28-DCF!D$5*MAX(BG525*DCF!D$28,0)-MAX(BG525-BF525,0)/Inputs!$B$17)*DCF!D$6</f>
        <v>3629.9536627804541</v>
      </c>
      <c r="CO525" s="15">
        <f ca="1">(BH525*DCF!E$28-DCF!E$5*MAX(BH525*DCF!E$28,0)-MAX(BH525-BG525,0)/Inputs!$B$17)*DCF!E$6</f>
        <v>3857.5627025043118</v>
      </c>
      <c r="CP525" s="15">
        <f ca="1">(BI525*DCF!F$28-DCF!F$5*MAX(BI525*DCF!F$28,0)-MAX(BI525-BH525,0)/Inputs!$B$17)*DCF!F$6</f>
        <v>4593.4294132187224</v>
      </c>
      <c r="CQ525" s="15">
        <f ca="1">(BJ525*DCF!G$28-DCF!G$5*MAX(BJ525*DCF!G$28,0)-MAX(BJ525-BI525,0)/Inputs!$B$17)*DCF!G$6</f>
        <v>4922.4960532395544</v>
      </c>
      <c r="CR525" s="15">
        <f ca="1">(BK525*DCF!H$28-DCF!H$5*MAX(BK525*DCF!H$28,0)-MAX(BK525-BJ525,0)/Inputs!$B$17)*DCF!H$6</f>
        <v>5875.7653150353717</v>
      </c>
      <c r="CS525" s="15">
        <f ca="1">(BL525*DCF!I$28-DCF!I$5*MAX(BL525*DCF!I$28,0)-MAX(BL525-BK525,0)/Inputs!$B$17)*DCF!I$6</f>
        <v>6605.2613199138905</v>
      </c>
      <c r="CT525" s="15">
        <f ca="1">(BM525*DCF!J$28-DCF!J$5*MAX(BM525*DCF!J$28,0)-MAX(BM525-BL525,0)/Inputs!$B$17)*DCF!J$6</f>
        <v>7139.1421658012678</v>
      </c>
      <c r="CU525" s="15">
        <f ca="1">(BN525*DCF!K$28-DCF!K$5*MAX(BN525*DCF!K$28,0)-MAX(BN525-BM525,0)/Inputs!$B$17)*DCF!K$6</f>
        <v>9718.310034465132</v>
      </c>
      <c r="CV525" s="15">
        <f ca="1">(BO525*DCF!L$28-DCF!L$5*MAX(BO525*DCF!L$28,0)-MAX(BO525-BN525,0)/Inputs!$B$17)*DCF!L$6</f>
        <v>13097.649170132307</v>
      </c>
      <c r="CW525" s="15">
        <f ca="1">(BP525*DCF!M$28-DCF!M$5*MAX(BP525*DCF!M$28,0)-MAX(BP525-BO525,0)/Inputs!$B$17)*DCF!M$6</f>
        <v>15614.85767130446</v>
      </c>
      <c r="CX525" s="15">
        <f ca="1">(BQ525*DCF!C$46-DCF!C$5*MAX(BQ525*DCF!C$46,0)-MAX(BQ525-Inputs!$B$20,0)/Inputs!$B$24)*DCF!C$6</f>
        <v>-4810.3085395116914</v>
      </c>
      <c r="CY525" s="15">
        <f ca="1">(BR525*DCF!D$46-DCF!D$5*MAX(BR525*DCF!D$46,0)-MAX(BR525-BQ525,0)/Inputs!$B$24)*DCF!D$6</f>
        <v>-1707.0451117869402</v>
      </c>
      <c r="CZ525" s="15">
        <f ca="1">(BS525*DCF!E$46-DCF!E$5*MAX(BS525*DCF!E$46,0)-MAX(BS525-BR525,0)/Inputs!$B$24)*DCF!E$6</f>
        <v>-4696.6650245320707</v>
      </c>
      <c r="DA525" s="15">
        <f ca="1">(BT525*DCF!F$46-DCF!F$5*MAX(BT525*DCF!F$46,0)-MAX(BT525-BS525,0)/Inputs!$B$24)*DCF!F$6</f>
        <v>-4447.2968067106885</v>
      </c>
      <c r="DB525" s="15">
        <f ca="1">(BU525*DCF!G$46-DCF!G$5*MAX(BU525*DCF!G$46,0)-MAX(BU525-BT525,0)/Inputs!$B$24)*DCF!G$6</f>
        <v>-9150.130794940651</v>
      </c>
      <c r="DC525" s="15">
        <f ca="1">(BV525*DCF!H$46-DCF!H$5*MAX(BV525*DCF!H$46,0)-MAX(BV525-BU525,0)/Inputs!$B$24)*DCF!H$6</f>
        <v>-6276.801757769741</v>
      </c>
      <c r="DD525" s="15">
        <f ca="1">(BW525*DCF!I$46-DCF!I$5*MAX(BW525*DCF!I$46,0)-MAX(BW525-BV525,0)/Inputs!$B$24)*DCF!I$6</f>
        <v>4.2226830350488225</v>
      </c>
      <c r="DE525" s="15">
        <f ca="1">(BX525*DCF!J$46-DCF!J$5*MAX(BX525*DCF!J$46,0)-MAX(BX525-BW525,0)/Inputs!$B$24)*DCF!J$6</f>
        <v>2925.6961887424368</v>
      </c>
      <c r="DF525" s="15">
        <f ca="1">(BY525*DCF!K$46-DCF!K$5*MAX(BY525*DCF!K$46,0)-MAX(BY525-BX525,0)/Inputs!$B$24)*DCF!K$6</f>
        <v>-5794.7209902950835</v>
      </c>
      <c r="DG525" s="15">
        <f ca="1">(BZ525*DCF!L$46-DCF!L$5*MAX(BZ525*DCF!L$46,0)-MAX(BZ525-BY525,0)/Inputs!$B$24)*DCF!L$6</f>
        <v>4972.36671095974</v>
      </c>
      <c r="DH525" s="15">
        <f ca="1">(CA525*DCF!M$46-DCF!M$5*MAX(CA525*DCF!M$46,0)-MAX(CA525-BZ525,0)/Inputs!$B$24)*DCF!M$6</f>
        <v>6159.6564594309339</v>
      </c>
      <c r="DI525" s="15">
        <f ca="1">SUM(CB525:CL525)+BE525*DCF!M$10*(1+Inputs!$B$30)*(1-Inputs!$B$33)*(1-Inputs!$B$30/Inputs!$B$31)/(Inputs!$B$29-Inputs!$B$30)*DCF!M$6</f>
        <v>137843.93676820965</v>
      </c>
      <c r="DJ525" s="15">
        <f ca="1">SUM(CM525:CW525)+BP525*DCF!M$28*(1+Inputs!$B$30)*(1-Inputs!$B$33)*(1-Inputs!$B$30/Inputs!$B$31)/(Inputs!$B$29-Inputs!$B$30)*DCF!M$6</f>
        <v>427074.88429533236</v>
      </c>
      <c r="DK525" s="15">
        <f ca="1">SUM(CX525:DH525)+CA525*DCF!M$46*(1+Inputs!$B$30)*(1-Inputs!$B$33)*(1-Inputs!$B$30/Inputs!$B$31)/(Inputs!$B$29-Inputs!$B$30)*DCF!M$6</f>
        <v>274372.56444556109</v>
      </c>
      <c r="DM525" s="15">
        <f ca="1">DI525+DJ525+DK525+Inputs!$B$34+Inputs!$B$36-Inputs!$B$35</f>
        <v>916142.38550910307</v>
      </c>
    </row>
    <row r="526" spans="1:117" x14ac:dyDescent="0.75">
      <c r="A526" s="11">
        <v>513</v>
      </c>
      <c r="C526" s="23">
        <f t="shared" ca="1" si="291"/>
        <v>1.635580294731134</v>
      </c>
      <c r="D526" s="23">
        <f t="shared" ca="1" si="291"/>
        <v>0.74910173999285479</v>
      </c>
      <c r="E526" s="23">
        <f t="shared" ca="1" si="291"/>
        <v>-0.59831371300858638</v>
      </c>
      <c r="F526" s="23">
        <f t="shared" ca="1" si="291"/>
        <v>-0.28496667821649424</v>
      </c>
      <c r="G526" s="23">
        <f t="shared" ca="1" si="291"/>
        <v>-1.2325347791413659</v>
      </c>
      <c r="H526" s="23">
        <f t="shared" ca="1" si="291"/>
        <v>0.77134973176528765</v>
      </c>
      <c r="I526" s="23">
        <f t="shared" ca="1" si="291"/>
        <v>-0.8079956508662347</v>
      </c>
      <c r="J526" s="23">
        <f t="shared" ca="1" si="291"/>
        <v>1.0784789742869394</v>
      </c>
      <c r="K526" s="23">
        <f t="shared" ca="1" si="291"/>
        <v>-0.22316920149979066</v>
      </c>
      <c r="L526" s="23">
        <f t="shared" ca="1" si="291"/>
        <v>-0.68668826020141038</v>
      </c>
      <c r="M526" s="23">
        <f t="shared" ca="1" si="291"/>
        <v>0.7009167477348156</v>
      </c>
      <c r="N526" s="23">
        <f ca="1">SQRT(Inputs!$B$38)*C526+SQRT(1-Inputs!$B$38)*_xlfn.NORM.S.INV(RAND())</f>
        <v>1.4065104801261552</v>
      </c>
      <c r="O526" s="23">
        <f ca="1">SQRT(Inputs!$B$38)*D526+SQRT(1-Inputs!$B$38)*_xlfn.NORM.S.INV(RAND())</f>
        <v>-3.4813507834550339E-2</v>
      </c>
      <c r="P526" s="23">
        <f ca="1">SQRT(Inputs!$B$38)*E526+SQRT(1-Inputs!$B$38)*_xlfn.NORM.S.INV(RAND())</f>
        <v>-0.9629633989265276</v>
      </c>
      <c r="Q526" s="23">
        <f ca="1">SQRT(Inputs!$B$38)*F526+SQRT(1-Inputs!$B$38)*_xlfn.NORM.S.INV(RAND())</f>
        <v>-0.14268828588440002</v>
      </c>
      <c r="R526" s="23">
        <f ca="1">SQRT(Inputs!$B$38)*G526+SQRT(1-Inputs!$B$38)*_xlfn.NORM.S.INV(RAND())</f>
        <v>0.20517067263193467</v>
      </c>
      <c r="S526" s="23">
        <f ca="1">SQRT(Inputs!$B$38)*H526+SQRT(1-Inputs!$B$38)*_xlfn.NORM.S.INV(RAND())</f>
        <v>0.66734493824194074</v>
      </c>
      <c r="T526" s="23">
        <f ca="1">SQRT(Inputs!$B$38)*I526+SQRT(1-Inputs!$B$38)*_xlfn.NORM.S.INV(RAND())</f>
        <v>-1.2383261731976156</v>
      </c>
      <c r="U526" s="23">
        <f ca="1">SQRT(Inputs!$B$38)*J526+SQRT(1-Inputs!$B$38)*_xlfn.NORM.S.INV(RAND())</f>
        <v>-0.23885747041636252</v>
      </c>
      <c r="V526" s="23">
        <f ca="1">SQRT(Inputs!$B$38)*K526+SQRT(1-Inputs!$B$38)*_xlfn.NORM.S.INV(RAND())</f>
        <v>0.37525819400506222</v>
      </c>
      <c r="W526" s="23">
        <f ca="1">SQRT(Inputs!$B$38)*L526+SQRT(1-Inputs!$B$38)*_xlfn.NORM.S.INV(RAND())</f>
        <v>-0.6014200697384704</v>
      </c>
      <c r="X526" s="23">
        <f ca="1">SQRT(Inputs!$B$38)*M526+SQRT(1-Inputs!$B$38)*_xlfn.NORM.S.INV(RAND())</f>
        <v>1.9119548652086475</v>
      </c>
      <c r="Y526" s="23">
        <f ca="1">SQRT(Inputs!$B$38)*C526+SQRT(1-Inputs!$B$38)*_xlfn.NORM.S.INV(RAND())</f>
        <v>0.59332423965664804</v>
      </c>
      <c r="Z526" s="23">
        <f ca="1">SQRT(Inputs!$B$38)*D526+SQRT(1-Inputs!$B$38)*_xlfn.NORM.S.INV(RAND())</f>
        <v>0.18358571530530571</v>
      </c>
      <c r="AA526" s="23">
        <f ca="1">SQRT(Inputs!$B$38)*E526+SQRT(1-Inputs!$B$38)*_xlfn.NORM.S.INV(RAND())</f>
        <v>-0.73369927202202356</v>
      </c>
      <c r="AB526" s="23">
        <f ca="1">SQRT(Inputs!$B$38)*F526+SQRT(1-Inputs!$B$38)*_xlfn.NORM.S.INV(RAND())</f>
        <v>-1.3560530307682963</v>
      </c>
      <c r="AC526" s="23">
        <f ca="1">SQRT(Inputs!$B$38)*G526+SQRT(1-Inputs!$B$38)*_xlfn.NORM.S.INV(RAND())</f>
        <v>-1.776483903850933</v>
      </c>
      <c r="AD526" s="23">
        <f ca="1">SQRT(Inputs!$B$38)*H526+SQRT(1-Inputs!$B$38)*_xlfn.NORM.S.INV(RAND())</f>
        <v>-0.96892142433704476</v>
      </c>
      <c r="AE526" s="23">
        <f ca="1">SQRT(Inputs!$B$38)*I526+SQRT(1-Inputs!$B$38)*_xlfn.NORM.S.INV(RAND())</f>
        <v>9.8784438182377976E-2</v>
      </c>
      <c r="AF526" s="23">
        <f ca="1">SQRT(Inputs!$B$38)*J526+SQRT(1-Inputs!$B$38)*_xlfn.NORM.S.INV(RAND())</f>
        <v>0.74527452342128353</v>
      </c>
      <c r="AG526" s="23">
        <f ca="1">SQRT(Inputs!$B$38)*K526+SQRT(1-Inputs!$B$38)*_xlfn.NORM.S.INV(RAND())</f>
        <v>-1.2695855307594123E-3</v>
      </c>
      <c r="AH526" s="23">
        <f ca="1">SQRT(Inputs!$B$38)*L526+SQRT(1-Inputs!$B$38)*_xlfn.NORM.S.INV(RAND())</f>
        <v>0.15180793059357217</v>
      </c>
      <c r="AI526" s="23">
        <f ca="1">SQRT(Inputs!$B$38)*M526+SQRT(1-Inputs!$B$38)*_xlfn.NORM.S.INV(RAND())</f>
        <v>0.52699743981935565</v>
      </c>
      <c r="AJ526" s="23">
        <f ca="1">SQRT(Inputs!$B$38)*C526+SQRT(1-Inputs!$B$38)*_xlfn.NORM.S.INV(RAND())</f>
        <v>-0.77552357633766167</v>
      </c>
      <c r="AK526" s="23">
        <f ca="1">SQRT(Inputs!$B$38)*D526+SQRT(1-Inputs!$B$38)*_xlfn.NORM.S.INV(RAND())</f>
        <v>0.22649287605087642</v>
      </c>
      <c r="AL526" s="23">
        <f ca="1">SQRT(Inputs!$B$38)*E526+SQRT(1-Inputs!$B$38)*_xlfn.NORM.S.INV(RAND())</f>
        <v>-0.93058975809820388</v>
      </c>
      <c r="AM526" s="23">
        <f ca="1">SQRT(Inputs!$B$38)*F526+SQRT(1-Inputs!$B$38)*_xlfn.NORM.S.INV(RAND())</f>
        <v>-0.4431987114042914</v>
      </c>
      <c r="AN526" s="23">
        <f ca="1">SQRT(Inputs!$B$38)*G526+SQRT(1-Inputs!$B$38)*_xlfn.NORM.S.INV(RAND())</f>
        <v>-0.82418474388436125</v>
      </c>
      <c r="AO526" s="23">
        <f ca="1">SQRT(Inputs!$B$38)*H526+SQRT(1-Inputs!$B$38)*_xlfn.NORM.S.INV(RAND())</f>
        <v>-5.4396278160905032E-2</v>
      </c>
      <c r="AP526" s="23">
        <f ca="1">SQRT(Inputs!$B$38)*I526+SQRT(1-Inputs!$B$38)*_xlfn.NORM.S.INV(RAND())</f>
        <v>-1.6098029105477998</v>
      </c>
      <c r="AQ526" s="23">
        <f ca="1">SQRT(Inputs!$B$38)*J526+SQRT(1-Inputs!$B$38)*_xlfn.NORM.S.INV(RAND())</f>
        <v>1.2678914769987504</v>
      </c>
      <c r="AR526" s="23">
        <f ca="1">SQRT(Inputs!$B$38)*K526+SQRT(1-Inputs!$B$38)*_xlfn.NORM.S.INV(RAND())</f>
        <v>0.53469309650695329</v>
      </c>
      <c r="AS526" s="23">
        <f ca="1">SQRT(Inputs!$B$38)*L526+SQRT(1-Inputs!$B$38)*_xlfn.NORM.S.INV(RAND())</f>
        <v>-2.2431653750935245</v>
      </c>
      <c r="AT526" s="23">
        <f ca="1">SQRT(Inputs!$B$38)*M526+SQRT(1-Inputs!$B$38)*_xlfn.NORM.S.INV(RAND())</f>
        <v>-0.66643264231481836</v>
      </c>
      <c r="AU526" s="15">
        <f ca="1">Inputs!$B$6*EXP($B$8-0.5*C$5^2+C$5*N526)</f>
        <v>6230.97807012463</v>
      </c>
      <c r="AV526" s="15">
        <f t="shared" ref="AV526:AV589" ca="1" si="292">AU526*EXP($B$8-0.5*D$5^2+D$5*O526)</f>
        <v>7545.8481350088623</v>
      </c>
      <c r="AW526" s="15">
        <f t="shared" ref="AW526:AW589" ca="1" si="293">AV526*EXP($B$8-0.5*E$5^2+E$5*P526)</f>
        <v>8080.1262326637825</v>
      </c>
      <c r="AX526" s="15">
        <f t="shared" ref="AX526:AX589" ca="1" si="294">AW526*EXP($B$8-0.5*F$5^2+F$5*Q526)</f>
        <v>9690.7227196074964</v>
      </c>
      <c r="AY526" s="15">
        <f t="shared" ref="AY526:AY589" ca="1" si="295">AX526*EXP($B$8-0.5*G$5^2+G$5*R526)</f>
        <v>12130.256193180043</v>
      </c>
      <c r="AZ526" s="15">
        <f t="shared" ref="AZ526:AZ589" ca="1" si="296">AY526*EXP($B$8-0.5*H$5^2+H$5*S526)</f>
        <v>15966.925481193735</v>
      </c>
      <c r="BA526" s="15">
        <f t="shared" ref="BA526:BA589" ca="1" si="297">AZ526*EXP($B$8-0.5*I$5^2+I$5*T526)</f>
        <v>17164.303425866889</v>
      </c>
      <c r="BB526" s="15">
        <f t="shared" ref="BB526:BB589" ca="1" si="298">BA526*EXP($B$8-0.5*J$5^2+J$5*U526)</f>
        <v>20517.412218143832</v>
      </c>
      <c r="BC526" s="15">
        <f t="shared" ref="BC526:BC589" ca="1" si="299">BB526*EXP($B$8-0.5*K$5^2+K$5*V526)</f>
        <v>26055.545150719787</v>
      </c>
      <c r="BD526" s="15">
        <f t="shared" ref="BD526:BD589" ca="1" si="300">BC526*EXP($B$8-0.5*L$5^2+L$5*W526)</f>
        <v>30174.448699077846</v>
      </c>
      <c r="BE526" s="15">
        <f t="shared" ref="BE526:BE589" ca="1" si="301">BD526*EXP($B$8-0.5*M$5^2+M$5*X526)</f>
        <v>44008.430805599528</v>
      </c>
      <c r="BF526" s="15">
        <f ca="1">Inputs!$B$13*EXP($B$9-0.5*C$6^2+C$6*Y526)</f>
        <v>15557.442046459855</v>
      </c>
      <c r="BG526" s="15">
        <f t="shared" ref="BG526:BG589" ca="1" si="302">BF526*EXP($B$9-0.5*D$6^2+D$6*Z526)</f>
        <v>19599.002825866242</v>
      </c>
      <c r="BH526" s="15">
        <f t="shared" ref="BH526:BH589" ca="1" si="303">BG526*EXP($B$9-0.5*E$6^2+E$6*AA526)</f>
        <v>21202.679634142503</v>
      </c>
      <c r="BI526" s="15">
        <f t="shared" ref="BI526:BI589" ca="1" si="304">BH526*EXP($B$9-0.5*F$6^2+F$6*AB526)</f>
        <v>21065.816786168671</v>
      </c>
      <c r="BJ526" s="15">
        <f t="shared" ref="BJ526:BJ589" ca="1" si="305">BI526*EXP($B$9-0.5*G$6^2+G$6*AC526)</f>
        <v>19991.019636716457</v>
      </c>
      <c r="BK526" s="15">
        <f t="shared" ref="BK526:BK589" ca="1" si="306">BJ526*EXP($B$9-0.5*H$6^2+H$6*AD526)</f>
        <v>21503.079577879224</v>
      </c>
      <c r="BL526" s="15">
        <f t="shared" ref="BL526:BL589" ca="1" si="307">BK526*EXP($B$9-0.5*I$6^2+I$6*AE526)</f>
        <v>26754.2535973187</v>
      </c>
      <c r="BM526" s="15">
        <f t="shared" ref="BM526:BM589" ca="1" si="308">BL526*EXP($B$9-0.5*J$6^2+J$6*AF526)</f>
        <v>36076.9281431333</v>
      </c>
      <c r="BN526" s="15">
        <f t="shared" ref="BN526:BN589" ca="1" si="309">BM526*EXP($B$9-0.5*K$6^2+K$6*AG526)</f>
        <v>44363.353800932768</v>
      </c>
      <c r="BO526" s="15">
        <f t="shared" ref="BO526:BO589" ca="1" si="310">BN526*EXP($B$9-0.5*L$6^2+L$6*AH526)</f>
        <v>55556.2893273433</v>
      </c>
      <c r="BP526" s="15">
        <f t="shared" ref="BP526:BP589" ca="1" si="311">BO526*EXP($B$9-0.5*M$6^2+M$6*AI526)</f>
        <v>72586.45016324133</v>
      </c>
      <c r="BQ526" s="15">
        <f ca="1">Inputs!$B$20*EXP($B$10-0.5*C$7^2+C$7*AJ526)</f>
        <v>3257.9840672559453</v>
      </c>
      <c r="BR526" s="15">
        <f t="shared" ref="BR526:BR589" ca="1" si="312">BQ526*EXP($B$10-0.5*D$7^2+D$7*AK526)</f>
        <v>4750.3568832349974</v>
      </c>
      <c r="BS526" s="15">
        <f t="shared" ref="BS526:BS589" ca="1" si="313">BR526*EXP($B$10-0.5*E$7^2+E$7*AL526)</f>
        <v>4979.4475831916843</v>
      </c>
      <c r="BT526" s="15">
        <f t="shared" ref="BT526:BT589" ca="1" si="314">BS526*EXP($B$10-0.5*F$7^2+F$7*AM526)</f>
        <v>6112.0033176545767</v>
      </c>
      <c r="BU526" s="15">
        <f t="shared" ref="BU526:BU589" ca="1" si="315">BT526*EXP($B$10-0.5*G$7^2+G$7*AN526)</f>
        <v>6939.0305258686849</v>
      </c>
      <c r="BV526" s="15">
        <f t="shared" ref="BV526:BV589" ca="1" si="316">BU526*EXP($B$10-0.5*H$7^2+H$7*AO526)</f>
        <v>9536.5997321837403</v>
      </c>
      <c r="BW526" s="15">
        <f t="shared" ref="BW526:BW589" ca="1" si="317">BV526*EXP($B$10-0.5*I$7^2+I$7*AP526)</f>
        <v>9465.3312873292634</v>
      </c>
      <c r="BX526" s="15">
        <f t="shared" ref="BX526:BX589" ca="1" si="318">BW526*EXP($B$10-0.5*J$7^2+J$7*AQ526)</f>
        <v>17070.133159868237</v>
      </c>
      <c r="BY526" s="15">
        <f t="shared" ref="BY526:BY589" ca="1" si="319">BX526*EXP($B$10-0.5*K$7^2+K$7*AR526)</f>
        <v>26494.517410395842</v>
      </c>
      <c r="BZ526" s="15">
        <f t="shared" ref="BZ526:BZ589" ca="1" si="320">BY526*EXP($B$10-0.5*L$7^2+L$7*AS526)</f>
        <v>24613.148040583274</v>
      </c>
      <c r="CA526" s="15">
        <f t="shared" ref="CA526:CA589" ca="1" si="321">BZ526*EXP($B$10-0.5*M$7^2+M$7*AT526)</f>
        <v>30712.705585025025</v>
      </c>
      <c r="CB526" s="15">
        <f ca="1">(AU526*DCF!C$10-DCF!C$5*MAX(AU526*DCF!C$10,0)-MAX(AU526-Inputs!$B$6,0)/Inputs!$B$10)*DCF!C$6</f>
        <v>1034.0279708756732</v>
      </c>
      <c r="CC526" s="15">
        <f ca="1">(AV526*DCF!D$10-DCF!D$5*MAX(AV526*DCF!D$10,0)-MAX(AV526-AU526,0)/Inputs!$B$10)*DCF!D$6</f>
        <v>1518.6527087375669</v>
      </c>
      <c r="CD526" s="15">
        <f ca="1">(AW526*DCF!E$10-DCF!E$5*MAX(AW526*DCF!E$10,0)-MAX(AW526-AV526,0)/Inputs!$B$10)*DCF!E$6</f>
        <v>1745.23096939379</v>
      </c>
      <c r="CE526" s="15">
        <f ca="1">(AX526*DCF!F$10-DCF!F$5*MAX(AX526*DCF!F$10,0)-MAX(AX526-AW526,0)/Inputs!$B$10)*DCF!F$6</f>
        <v>1780.344128185121</v>
      </c>
      <c r="CF526" s="15">
        <f ca="1">(AY526*DCF!G$10-DCF!G$5*MAX(AY526*DCF!G$10,0)-MAX(AY526-AX526,0)/Inputs!$B$10)*DCF!G$6</f>
        <v>2030.3956559763269</v>
      </c>
      <c r="CG526" s="15">
        <f ca="1">(AZ526*DCF!H$10-DCF!H$5*MAX(AZ526*DCF!H$10,0)-MAX(AZ526-AY526,0)/Inputs!$B$10)*DCF!H$6</f>
        <v>2418.7206214824823</v>
      </c>
      <c r="CH526" s="15">
        <f ca="1">(BA526*DCF!I$10-DCF!I$5*MAX(BA526*DCF!I$10,0)-MAX(BA526-AZ526,0)/Inputs!$B$10)*DCF!I$6</f>
        <v>2938.8801449486186</v>
      </c>
      <c r="CI526" s="15">
        <f ca="1">(BB526*DCF!J$10-DCF!J$5*MAX(BB526*DCF!J$10,0)-MAX(BB526-BA526,0)/Inputs!$B$10)*DCF!J$6</f>
        <v>3012.7271610128264</v>
      </c>
      <c r="CJ526" s="15">
        <f ca="1">(BC526*DCF!K$10-DCF!K$5*MAX(BC526*DCF!K$10,0)-MAX(BC526-BB526,0)/Inputs!$B$10)*DCF!K$6</f>
        <v>3419.2700101159539</v>
      </c>
      <c r="CK526" s="15">
        <f ca="1">(BD526*DCF!L$10-DCF!L$5*MAX(BD526*DCF!L$10,0)-MAX(BD526-BC526,0)/Inputs!$B$10)*DCF!L$6</f>
        <v>4018.2397404868907</v>
      </c>
      <c r="CL526" s="15">
        <f ca="1">(BE526*DCF!M$10-DCF!M$5*MAX(BE526*DCF!M$10,0)-MAX(BE526-BD526,0)/Inputs!$B$10)*DCF!M$6</f>
        <v>4557.5418163242011</v>
      </c>
      <c r="CM526" s="15">
        <f ca="1">(BF526*DCF!C$28-DCF!C$5*MAX(BF526*DCF!C$28,0)-MAX(BF526-Inputs!$B$13,0)/Inputs!$B$17)*DCF!C$6</f>
        <v>3784.8786967863798</v>
      </c>
      <c r="CN526" s="15">
        <f ca="1">(BG526*DCF!D$28-DCF!D$5*MAX(BG526*DCF!D$28,0)-MAX(BG526-BF526,0)/Inputs!$B$17)*DCF!D$6</f>
        <v>4910.1081416161969</v>
      </c>
      <c r="CO526" s="15">
        <f ca="1">(BH526*DCF!E$28-DCF!E$5*MAX(BH526*DCF!E$28,0)-MAX(BH526-BG526,0)/Inputs!$B$17)*DCF!E$6</f>
        <v>5688.9137920557541</v>
      </c>
      <c r="CP526" s="15">
        <f ca="1">(BI526*DCF!F$28-DCF!F$5*MAX(BI526*DCF!F$28,0)-MAX(BI526-BH526,0)/Inputs!$B$17)*DCF!F$6</f>
        <v>5718.8143656618267</v>
      </c>
      <c r="CQ526" s="15">
        <f ca="1">(BJ526*DCF!G$28-DCF!G$5*MAX(BJ526*DCF!G$28,0)-MAX(BJ526-BI526,0)/Inputs!$B$17)*DCF!G$6</f>
        <v>5186.8217161750163</v>
      </c>
      <c r="CR526" s="15">
        <f ca="1">(BK526*DCF!H$28-DCF!H$5*MAX(BK526*DCF!H$28,0)-MAX(BK526-BJ526,0)/Inputs!$B$17)*DCF!H$6</f>
        <v>5083.0171361559997</v>
      </c>
      <c r="CS526" s="15">
        <f ca="1">(BL526*DCF!I$28-DCF!I$5*MAX(BL526*DCF!I$28,0)-MAX(BL526-BK526,0)/Inputs!$B$17)*DCF!I$6</f>
        <v>5537.6395304705011</v>
      </c>
      <c r="CT526" s="15">
        <f ca="1">(BM526*DCF!J$28-DCF!J$5*MAX(BM526*DCF!J$28,0)-MAX(BM526-BL526,0)/Inputs!$B$17)*DCF!J$6</f>
        <v>6812.0394640837831</v>
      </c>
      <c r="CU526" s="15">
        <f ca="1">(BN526*DCF!K$28-DCF!K$5*MAX(BN526*DCF!K$28,0)-MAX(BN526-BM526,0)/Inputs!$B$17)*DCF!K$6</f>
        <v>8353.8197139491385</v>
      </c>
      <c r="CV526" s="15">
        <f ca="1">(BO526*DCF!L$28-DCF!L$5*MAX(BO526*DCF!L$28,0)-MAX(BO526-BN526,0)/Inputs!$B$17)*DCF!L$6</f>
        <v>9818.1465214217642</v>
      </c>
      <c r="CW526" s="15">
        <f ca="1">(BP526*DCF!M$28-DCF!M$5*MAX(BP526*DCF!M$28,0)-MAX(BP526-BO526,0)/Inputs!$B$17)*DCF!M$6</f>
        <v>11877.052263233963</v>
      </c>
      <c r="CX526" s="15">
        <f ca="1">(BQ526*DCF!C$46-DCF!C$5*MAX(BQ526*DCF!C$46,0)-MAX(BQ526-Inputs!$B$20,0)/Inputs!$B$24)*DCF!C$6</f>
        <v>-778.74184798333386</v>
      </c>
      <c r="CY526" s="15">
        <f ca="1">(BR526*DCF!D$46-DCF!D$5*MAX(BR526*DCF!D$46,0)-MAX(BR526-BQ526,0)/Inputs!$B$24)*DCF!D$6</f>
        <v>-1447.5582329728361</v>
      </c>
      <c r="CZ526" s="15">
        <f ca="1">(BS526*DCF!E$46-DCF!E$5*MAX(BS526*DCF!E$46,0)-MAX(BS526-BR526,0)/Inputs!$B$24)*DCF!E$6</f>
        <v>-679.1295937368327</v>
      </c>
      <c r="DA526" s="15">
        <f ca="1">(BT526*DCF!F$46-DCF!F$5*MAX(BT526*DCF!F$46,0)-MAX(BT526-BS526,0)/Inputs!$B$24)*DCF!F$6</f>
        <v>-857.51407036022817</v>
      </c>
      <c r="DB526" s="15">
        <f ca="1">(BU526*DCF!G$46-DCF!G$5*MAX(BU526*DCF!G$46,0)-MAX(BU526-BT526,0)/Inputs!$B$24)*DCF!G$6</f>
        <v>-511.61088982067457</v>
      </c>
      <c r="DC526" s="15">
        <f ca="1">(BV526*DCF!H$46-DCF!H$5*MAX(BV526*DCF!H$46,0)-MAX(BV526-BU526,0)/Inputs!$B$24)*DCF!H$6</f>
        <v>-807.17871529181798</v>
      </c>
      <c r="DD526" s="15">
        <f ca="1">(BW526*DCF!I$46-DCF!I$5*MAX(BW526*DCF!I$46,0)-MAX(BW526-BV526,0)/Inputs!$B$24)*DCF!I$6</f>
        <v>218.60549457939541</v>
      </c>
      <c r="DE526" s="15">
        <f ca="1">(BX526*DCF!J$46-DCF!J$5*MAX(BX526*DCF!J$46,0)-MAX(BX526-BW526,0)/Inputs!$B$24)*DCF!J$6</f>
        <v>-1300.6243441099261</v>
      </c>
      <c r="DF526" s="15">
        <f ca="1">(BY526*DCF!K$46-DCF!K$5*MAX(BY526*DCF!K$46,0)-MAX(BY526-BX526,0)/Inputs!$B$24)*DCF!K$6</f>
        <v>-795.26792241229566</v>
      </c>
      <c r="DG526" s="15">
        <f ca="1">(BZ526*DCF!L$46-DCF!L$5*MAX(BZ526*DCF!L$46,0)-MAX(BZ526-BY526,0)/Inputs!$B$24)*DCF!L$6</f>
        <v>1701.3932683645073</v>
      </c>
      <c r="DH526" s="15">
        <f ca="1">(CA526*DCF!M$46-DCF!M$5*MAX(CA526*DCF!M$46,0)-MAX(CA526-BZ526,0)/Inputs!$B$24)*DCF!M$6</f>
        <v>1132.6052409214985</v>
      </c>
      <c r="DI526" s="15">
        <f ca="1">SUM(CB526:CL526)+BE526*DCF!M$10*(1+Inputs!$B$30)*(1-Inputs!$B$33)*(1-Inputs!$B$30/Inputs!$B$31)/(Inputs!$B$29-Inputs!$B$30)*DCF!M$6</f>
        <v>150950.07581077391</v>
      </c>
      <c r="DJ526" s="15">
        <f ca="1">SUM(CM526:CW526)+BP526*DCF!M$28*(1+Inputs!$B$30)*(1-Inputs!$B$33)*(1-Inputs!$B$30/Inputs!$B$31)/(Inputs!$B$29-Inputs!$B$30)*DCF!M$6</f>
        <v>342116.65222259035</v>
      </c>
      <c r="DK526" s="15">
        <f ca="1">SUM(CX526:DH526)+CA526*DCF!M$46*(1+Inputs!$B$30)*(1-Inputs!$B$33)*(1-Inputs!$B$30/Inputs!$B$31)/(Inputs!$B$29-Inputs!$B$30)*DCF!M$6</f>
        <v>43360.459374183622</v>
      </c>
      <c r="DM526" s="15">
        <f ca="1">DI526+DJ526+DK526+Inputs!$B$34+Inputs!$B$36-Inputs!$B$35</f>
        <v>613278.18740754796</v>
      </c>
    </row>
    <row r="527" spans="1:117" x14ac:dyDescent="0.75">
      <c r="A527" s="11">
        <v>514</v>
      </c>
      <c r="C527" s="23">
        <f t="shared" ca="1" si="291"/>
        <v>-0.83957977659281191</v>
      </c>
      <c r="D527" s="23">
        <f t="shared" ca="1" si="291"/>
        <v>-2.0816495405414357</v>
      </c>
      <c r="E527" s="23">
        <f t="shared" ca="1" si="291"/>
        <v>1.0706381780176153</v>
      </c>
      <c r="F527" s="23">
        <f t="shared" ca="1" si="291"/>
        <v>-1.7878854706119742</v>
      </c>
      <c r="G527" s="23">
        <f t="shared" ca="1" si="291"/>
        <v>0.17616721702700083</v>
      </c>
      <c r="H527" s="23">
        <f t="shared" ca="1" si="291"/>
        <v>1.3410840924298675</v>
      </c>
      <c r="I527" s="23">
        <f t="shared" ca="1" si="291"/>
        <v>0.48854807586551452</v>
      </c>
      <c r="J527" s="23">
        <f t="shared" ca="1" si="291"/>
        <v>-1.1064211964694175</v>
      </c>
      <c r="K527" s="23">
        <f t="shared" ca="1" si="291"/>
        <v>-0.92622705188852639</v>
      </c>
      <c r="L527" s="23">
        <f t="shared" ca="1" si="291"/>
        <v>0.99137097708280486</v>
      </c>
      <c r="M527" s="23">
        <f t="shared" ca="1" si="291"/>
        <v>-1.3670347964878207</v>
      </c>
      <c r="N527" s="23">
        <f ca="1">SQRT(Inputs!$B$38)*C527+SQRT(1-Inputs!$B$38)*_xlfn.NORM.S.INV(RAND())</f>
        <v>-0.82122366341416697</v>
      </c>
      <c r="O527" s="23">
        <f ca="1">SQRT(Inputs!$B$38)*D527+SQRT(1-Inputs!$B$38)*_xlfn.NORM.S.INV(RAND())</f>
        <v>-0.68699704449778243</v>
      </c>
      <c r="P527" s="23">
        <f ca="1">SQRT(Inputs!$B$38)*E527+SQRT(1-Inputs!$B$38)*_xlfn.NORM.S.INV(RAND())</f>
        <v>0.55905590899898061</v>
      </c>
      <c r="Q527" s="23">
        <f ca="1">SQRT(Inputs!$B$38)*F527+SQRT(1-Inputs!$B$38)*_xlfn.NORM.S.INV(RAND())</f>
        <v>-2.2913175739403218</v>
      </c>
      <c r="R527" s="23">
        <f ca="1">SQRT(Inputs!$B$38)*G527+SQRT(1-Inputs!$B$38)*_xlfn.NORM.S.INV(RAND())</f>
        <v>-6.4009520161417269E-2</v>
      </c>
      <c r="S527" s="23">
        <f ca="1">SQRT(Inputs!$B$38)*H527+SQRT(1-Inputs!$B$38)*_xlfn.NORM.S.INV(RAND())</f>
        <v>0.18385564436223645</v>
      </c>
      <c r="T527" s="23">
        <f ca="1">SQRT(Inputs!$B$38)*I527+SQRT(1-Inputs!$B$38)*_xlfn.NORM.S.INV(RAND())</f>
        <v>0.48527672436344221</v>
      </c>
      <c r="U527" s="23">
        <f ca="1">SQRT(Inputs!$B$38)*J527+SQRT(1-Inputs!$B$38)*_xlfn.NORM.S.INV(RAND())</f>
        <v>0.64630213603770692</v>
      </c>
      <c r="V527" s="23">
        <f ca="1">SQRT(Inputs!$B$38)*K527+SQRT(1-Inputs!$B$38)*_xlfn.NORM.S.INV(RAND())</f>
        <v>-0.36207666500374802</v>
      </c>
      <c r="W527" s="23">
        <f ca="1">SQRT(Inputs!$B$38)*L527+SQRT(1-Inputs!$B$38)*_xlfn.NORM.S.INV(RAND())</f>
        <v>2.2484674345279561</v>
      </c>
      <c r="X527" s="23">
        <f ca="1">SQRT(Inputs!$B$38)*M527+SQRT(1-Inputs!$B$38)*_xlfn.NORM.S.INV(RAND())</f>
        <v>-0.47309749684125302</v>
      </c>
      <c r="Y527" s="23">
        <f ca="1">SQRT(Inputs!$B$38)*C527+SQRT(1-Inputs!$B$38)*_xlfn.NORM.S.INV(RAND())</f>
        <v>-0.97874464181947873</v>
      </c>
      <c r="Z527" s="23">
        <f ca="1">SQRT(Inputs!$B$38)*D527+SQRT(1-Inputs!$B$38)*_xlfn.NORM.S.INV(RAND())</f>
        <v>-0.95952745951583751</v>
      </c>
      <c r="AA527" s="23">
        <f ca="1">SQRT(Inputs!$B$38)*E527+SQRT(1-Inputs!$B$38)*_xlfn.NORM.S.INV(RAND())</f>
        <v>1.396184101740376</v>
      </c>
      <c r="AB527" s="23">
        <f ca="1">SQRT(Inputs!$B$38)*F527+SQRT(1-Inputs!$B$38)*_xlfn.NORM.S.INV(RAND())</f>
        <v>-7.7765140428468937E-2</v>
      </c>
      <c r="AC527" s="23">
        <f ca="1">SQRT(Inputs!$B$38)*G527+SQRT(1-Inputs!$B$38)*_xlfn.NORM.S.INV(RAND())</f>
        <v>0.47335796190132912</v>
      </c>
      <c r="AD527" s="23">
        <f ca="1">SQRT(Inputs!$B$38)*H527+SQRT(1-Inputs!$B$38)*_xlfn.NORM.S.INV(RAND())</f>
        <v>0.5949816251402007</v>
      </c>
      <c r="AE527" s="23">
        <f ca="1">SQRT(Inputs!$B$38)*I527+SQRT(1-Inputs!$B$38)*_xlfn.NORM.S.INV(RAND())</f>
        <v>0.47453539656804244</v>
      </c>
      <c r="AF527" s="23">
        <f ca="1">SQRT(Inputs!$B$38)*J527+SQRT(1-Inputs!$B$38)*_xlfn.NORM.S.INV(RAND())</f>
        <v>-0.87122518154314099</v>
      </c>
      <c r="AG527" s="23">
        <f ca="1">SQRT(Inputs!$B$38)*K527+SQRT(1-Inputs!$B$38)*_xlfn.NORM.S.INV(RAND())</f>
        <v>-0.4602008705864542</v>
      </c>
      <c r="AH527" s="23">
        <f ca="1">SQRT(Inputs!$B$38)*L527+SQRT(1-Inputs!$B$38)*_xlfn.NORM.S.INV(RAND())</f>
        <v>0.7874367207263393</v>
      </c>
      <c r="AI527" s="23">
        <f ca="1">SQRT(Inputs!$B$38)*M527+SQRT(1-Inputs!$B$38)*_xlfn.NORM.S.INV(RAND())</f>
        <v>0.31241707812877972</v>
      </c>
      <c r="AJ527" s="23">
        <f ca="1">SQRT(Inputs!$B$38)*C527+SQRT(1-Inputs!$B$38)*_xlfn.NORM.S.INV(RAND())</f>
        <v>-0.5382947750413829</v>
      </c>
      <c r="AK527" s="23">
        <f ca="1">SQRT(Inputs!$B$38)*D527+SQRT(1-Inputs!$B$38)*_xlfn.NORM.S.INV(RAND())</f>
        <v>-2.0440143962775834</v>
      </c>
      <c r="AL527" s="23">
        <f ca="1">SQRT(Inputs!$B$38)*E527+SQRT(1-Inputs!$B$38)*_xlfn.NORM.S.INV(RAND())</f>
        <v>2.4472085108561532</v>
      </c>
      <c r="AM527" s="23">
        <f ca="1">SQRT(Inputs!$B$38)*F527+SQRT(1-Inputs!$B$38)*_xlfn.NORM.S.INV(RAND())</f>
        <v>-0.75301293553963888</v>
      </c>
      <c r="AN527" s="23">
        <f ca="1">SQRT(Inputs!$B$38)*G527+SQRT(1-Inputs!$B$38)*_xlfn.NORM.S.INV(RAND())</f>
        <v>-1.1820119176034189</v>
      </c>
      <c r="AO527" s="23">
        <f ca="1">SQRT(Inputs!$B$38)*H527+SQRT(1-Inputs!$B$38)*_xlfn.NORM.S.INV(RAND())</f>
        <v>0.11111207716041405</v>
      </c>
      <c r="AP527" s="23">
        <f ca="1">SQRT(Inputs!$B$38)*I527+SQRT(1-Inputs!$B$38)*_xlfn.NORM.S.INV(RAND())</f>
        <v>-9.2614284860359886E-2</v>
      </c>
      <c r="AQ527" s="23">
        <f ca="1">SQRT(Inputs!$B$38)*J527+SQRT(1-Inputs!$B$38)*_xlfn.NORM.S.INV(RAND())</f>
        <v>-1.4909775938326675</v>
      </c>
      <c r="AR527" s="23">
        <f ca="1">SQRT(Inputs!$B$38)*K527+SQRT(1-Inputs!$B$38)*_xlfn.NORM.S.INV(RAND())</f>
        <v>-1.0707449937890061</v>
      </c>
      <c r="AS527" s="23">
        <f ca="1">SQRT(Inputs!$B$38)*L527+SQRT(1-Inputs!$B$38)*_xlfn.NORM.S.INV(RAND())</f>
        <v>-0.35793465566520655</v>
      </c>
      <c r="AT527" s="23">
        <f ca="1">SQRT(Inputs!$B$38)*M527+SQRT(1-Inputs!$B$38)*_xlfn.NORM.S.INV(RAND())</f>
        <v>-0.28509926061430763</v>
      </c>
      <c r="AU527" s="15">
        <f ca="1">Inputs!$B$6*EXP($B$8-0.5*C$5^2+C$5*N527)</f>
        <v>4344.5541327917617</v>
      </c>
      <c r="AV527" s="15">
        <f t="shared" ca="1" si="292"/>
        <v>4780.262525083298</v>
      </c>
      <c r="AW527" s="15">
        <f t="shared" ca="1" si="293"/>
        <v>6285.197094179458</v>
      </c>
      <c r="AX527" s="15">
        <f t="shared" ca="1" si="294"/>
        <v>5763.380717523205</v>
      </c>
      <c r="AY527" s="15">
        <f t="shared" ca="1" si="295"/>
        <v>6990.9822427677327</v>
      </c>
      <c r="AZ527" s="15">
        <f t="shared" ca="1" si="296"/>
        <v>8725.0315860266001</v>
      </c>
      <c r="BA527" s="15">
        <f t="shared" ca="1" si="297"/>
        <v>11233.49863581735</v>
      </c>
      <c r="BB527" s="15">
        <f t="shared" ca="1" si="298"/>
        <v>14673.250669504709</v>
      </c>
      <c r="BC527" s="15">
        <f t="shared" ca="1" si="299"/>
        <v>17353.739406709537</v>
      </c>
      <c r="BD527" s="15">
        <f t="shared" ca="1" si="300"/>
        <v>26236.010929397216</v>
      </c>
      <c r="BE527" s="15">
        <f t="shared" ca="1" si="301"/>
        <v>30792.998283442525</v>
      </c>
      <c r="BF527" s="15">
        <f ca="1">Inputs!$B$13*EXP($B$9-0.5*C$6^2+C$6*Y527)</f>
        <v>11391.64380975617</v>
      </c>
      <c r="BG527" s="15">
        <f t="shared" ca="1" si="302"/>
        <v>11676.264957908103</v>
      </c>
      <c r="BH527" s="15">
        <f t="shared" ca="1" si="303"/>
        <v>17983.666673693337</v>
      </c>
      <c r="BI527" s="15">
        <f t="shared" ca="1" si="304"/>
        <v>21752.777238688239</v>
      </c>
      <c r="BJ527" s="15">
        <f t="shared" ca="1" si="305"/>
        <v>28550.58934933857</v>
      </c>
      <c r="BK527" s="15">
        <f t="shared" ca="1" si="306"/>
        <v>37996.935647924525</v>
      </c>
      <c r="BL527" s="15">
        <f t="shared" ca="1" si="307"/>
        <v>49635.038691480258</v>
      </c>
      <c r="BM527" s="15">
        <f t="shared" ca="1" si="308"/>
        <v>54753.606429217209</v>
      </c>
      <c r="BN527" s="15">
        <f t="shared" ca="1" si="309"/>
        <v>63726.916319248863</v>
      </c>
      <c r="BO527" s="15">
        <f t="shared" ca="1" si="310"/>
        <v>85925.069012345077</v>
      </c>
      <c r="BP527" s="15">
        <f t="shared" ca="1" si="311"/>
        <v>109568.06853394651</v>
      </c>
      <c r="BQ527" s="15">
        <f ca="1">Inputs!$B$20*EXP($B$10-0.5*C$7^2+C$7*AJ527)</f>
        <v>3543.9770918662894</v>
      </c>
      <c r="BR527" s="15">
        <f t="shared" ca="1" si="312"/>
        <v>2512.5369301350697</v>
      </c>
      <c r="BS527" s="15">
        <f t="shared" ca="1" si="313"/>
        <v>6948.3600663255793</v>
      </c>
      <c r="BT527" s="15">
        <f t="shared" ca="1" si="314"/>
        <v>7862.9908331966726</v>
      </c>
      <c r="BU527" s="15">
        <f t="shared" ca="1" si="315"/>
        <v>8186.5382823757636</v>
      </c>
      <c r="BV527" s="15">
        <f t="shared" ca="1" si="316"/>
        <v>11678.562006855342</v>
      </c>
      <c r="BW527" s="15">
        <f t="shared" ca="1" si="317"/>
        <v>15980.4397807204</v>
      </c>
      <c r="BX527" s="15">
        <f t="shared" ca="1" si="318"/>
        <v>16576.369175492717</v>
      </c>
      <c r="BY527" s="15">
        <f t="shared" ca="1" si="319"/>
        <v>18923.899081794862</v>
      </c>
      <c r="BZ527" s="15">
        <f t="shared" ca="1" si="320"/>
        <v>24861.930629344675</v>
      </c>
      <c r="CA527" s="15">
        <f t="shared" ca="1" si="321"/>
        <v>33198.232763478074</v>
      </c>
      <c r="CB527" s="15">
        <f ca="1">(AU527*DCF!C$10-DCF!C$5*MAX(AU527*DCF!C$10,0)-MAX(AU527-Inputs!$B$6,0)/Inputs!$B$10)*DCF!C$6</f>
        <v>1047.4785097866113</v>
      </c>
      <c r="CC527" s="15">
        <f ca="1">(AV527*DCF!D$10-DCF!D$5*MAX(AV527*DCF!D$10,0)-MAX(AV527-AU527,0)/Inputs!$B$10)*DCF!D$6</f>
        <v>1058.9205171119017</v>
      </c>
      <c r="CD527" s="15">
        <f ca="1">(AW527*DCF!E$10-DCF!E$5*MAX(AW527*DCF!E$10,0)-MAX(AW527-AV527,0)/Inputs!$B$10)*DCF!E$6</f>
        <v>1112.1783703036463</v>
      </c>
      <c r="CE527" s="15">
        <f ca="1">(AX527*DCF!F$10-DCF!F$5*MAX(AX527*DCF!F$10,0)-MAX(AX527-AW527,0)/Inputs!$B$10)*DCF!F$6</f>
        <v>1258.1368256321164</v>
      </c>
      <c r="CF527" s="15">
        <f ca="1">(AY527*DCF!G$10-DCF!G$5*MAX(AY527*DCF!G$10,0)-MAX(AY527-AX527,0)/Inputs!$B$10)*DCF!G$6</f>
        <v>1204.4546942460199</v>
      </c>
      <c r="CG527" s="15">
        <f ca="1">(AZ527*DCF!H$10-DCF!H$5*MAX(AZ527*DCF!H$10,0)-MAX(AZ527-AY527,0)/Inputs!$B$10)*DCF!H$6</f>
        <v>1386.059592894029</v>
      </c>
      <c r="CH527" s="15">
        <f ca="1">(BA527*DCF!I$10-DCF!I$5*MAX(BA527*DCF!I$10,0)-MAX(BA527-AZ527,0)/Inputs!$B$10)*DCF!I$6</f>
        <v>1640.4739165782173</v>
      </c>
      <c r="CI527" s="15">
        <f ca="1">(BB527*DCF!J$10-DCF!J$5*MAX(BB527*DCF!J$10,0)-MAX(BB527-BA527,0)/Inputs!$B$10)*DCF!J$6</f>
        <v>1996.726123446241</v>
      </c>
      <c r="CJ527" s="15">
        <f ca="1">(BC527*DCF!K$10-DCF!K$5*MAX(BC527*DCF!K$10,0)-MAX(BC527-BB527,0)/Inputs!$B$10)*DCF!K$6</f>
        <v>2418.445723149533</v>
      </c>
      <c r="CK527" s="15">
        <f ca="1">(BD527*DCF!L$10-DCF!L$5*MAX(BD527*DCF!L$10,0)-MAX(BD527-BC527,0)/Inputs!$B$10)*DCF!L$6</f>
        <v>2808.2678268808099</v>
      </c>
      <c r="CL527" s="15">
        <f ca="1">(BE527*DCF!M$10-DCF!M$5*MAX(BE527*DCF!M$10,0)-MAX(BE527-BD527,0)/Inputs!$B$10)*DCF!M$6</f>
        <v>3800.9095054391987</v>
      </c>
      <c r="CM527" s="15">
        <f ca="1">(BF527*DCF!C$28-DCF!C$5*MAX(BF527*DCF!C$28,0)-MAX(BF527-Inputs!$B$13,0)/Inputs!$B$17)*DCF!C$6</f>
        <v>3475.5825094946167</v>
      </c>
      <c r="CN527" s="15">
        <f ca="1">(BG527*DCF!D$28-DCF!D$5*MAX(BG527*DCF!D$28,0)-MAX(BG527-BF527,0)/Inputs!$B$17)*DCF!D$6</f>
        <v>3378.2065885916404</v>
      </c>
      <c r="CO527" s="15">
        <f ca="1">(BH527*DCF!E$28-DCF!E$5*MAX(BH527*DCF!E$28,0)-MAX(BH527-BG527,0)/Inputs!$B$17)*DCF!E$6</f>
        <v>3850.1925689635855</v>
      </c>
      <c r="CP527" s="15">
        <f ca="1">(BI527*DCF!F$28-DCF!F$5*MAX(BI527*DCF!F$28,0)-MAX(BI527-BH527,0)/Inputs!$B$17)*DCF!F$6</f>
        <v>5219.0798796957033</v>
      </c>
      <c r="CQ527" s="15">
        <f ca="1">(BJ527*DCF!G$28-DCF!G$5*MAX(BJ527*DCF!G$28,0)-MAX(BJ527-BI527,0)/Inputs!$B$17)*DCF!G$6</f>
        <v>6264.3421765556523</v>
      </c>
      <c r="CR527" s="15">
        <f ca="1">(BK527*DCF!H$28-DCF!H$5*MAX(BK527*DCF!H$28,0)-MAX(BK527-BJ527,0)/Inputs!$B$17)*DCF!H$6</f>
        <v>7929.3642788138795</v>
      </c>
      <c r="CS527" s="15">
        <f ca="1">(BL527*DCF!I$28-DCF!I$5*MAX(BL527*DCF!I$28,0)-MAX(BL527-BK527,0)/Inputs!$B$17)*DCF!I$6</f>
        <v>10001.405516049197</v>
      </c>
      <c r="CT527" s="15">
        <f ca="1">(BM527*DCF!J$28-DCF!J$5*MAX(BM527*DCF!J$28,0)-MAX(BM527-BL527,0)/Inputs!$B$17)*DCF!J$6</f>
        <v>11535.919412944586</v>
      </c>
      <c r="CU527" s="15">
        <f ca="1">(BN527*DCF!K$28-DCF!K$5*MAX(BN527*DCF!K$28,0)-MAX(BN527-BM527,0)/Inputs!$B$17)*DCF!K$6</f>
        <v>12358.945279723433</v>
      </c>
      <c r="CV527" s="15">
        <f ca="1">(BO527*DCF!L$28-DCF!L$5*MAX(BO527*DCF!L$28,0)-MAX(BO527-BN527,0)/Inputs!$B$17)*DCF!L$6</f>
        <v>14632.096831974681</v>
      </c>
      <c r="CW527" s="15">
        <f ca="1">(BP527*DCF!M$28-DCF!M$5*MAX(BP527*DCF!M$28,0)-MAX(BP527-BO527,0)/Inputs!$B$17)*DCF!M$6</f>
        <v>18143.937703254007</v>
      </c>
      <c r="CX527" s="15">
        <f ca="1">(BQ527*DCF!C$46-DCF!C$5*MAX(BQ527*DCF!C$46,0)-MAX(BQ527-Inputs!$B$20,0)/Inputs!$B$24)*DCF!C$6</f>
        <v>-976.88944009211741</v>
      </c>
      <c r="CY527" s="15">
        <f ca="1">(BR527*DCF!D$46-DCF!D$5*MAX(BR527*DCF!D$46,0)-MAX(BR527-BQ527,0)/Inputs!$B$24)*DCF!D$6</f>
        <v>-428.83146085542211</v>
      </c>
      <c r="CZ527" s="15">
        <f ca="1">(BS527*DCF!E$46-DCF!E$5*MAX(BS527*DCF!E$46,0)-MAX(BS527-BR527,0)/Inputs!$B$24)*DCF!E$6</f>
        <v>-2570.1350398523991</v>
      </c>
      <c r="DA527" s="15">
        <f ca="1">(BT527*DCF!F$46-DCF!F$5*MAX(BT527*DCF!F$46,0)-MAX(BT527-BS527,0)/Inputs!$B$24)*DCF!F$6</f>
        <v>-905.67868199565044</v>
      </c>
      <c r="DB527" s="15">
        <f ca="1">(BU527*DCF!G$46-DCF!G$5*MAX(BU527*DCF!G$46,0)-MAX(BU527-BT527,0)/Inputs!$B$24)*DCF!G$6</f>
        <v>-384.21394258123701</v>
      </c>
      <c r="DC527" s="15">
        <f ca="1">(BV527*DCF!H$46-DCF!H$5*MAX(BV527*DCF!H$46,0)-MAX(BV527-BU527,0)/Inputs!$B$24)*DCF!H$6</f>
        <v>-1085.1249763976839</v>
      </c>
      <c r="DD527" s="15">
        <f ca="1">(BW527*DCF!I$46-DCF!I$5*MAX(BW527*DCF!I$46,0)-MAX(BW527-BV527,0)/Inputs!$B$24)*DCF!I$6</f>
        <v>-865.82823808497494</v>
      </c>
      <c r="DE527" s="15">
        <f ca="1">(BX527*DCF!J$46-DCF!J$5*MAX(BX527*DCF!J$46,0)-MAX(BX527-BW527,0)/Inputs!$B$24)*DCF!J$6</f>
        <v>537.30209491867924</v>
      </c>
      <c r="DF527" s="15">
        <f ca="1">(BY527*DCF!K$46-DCF!K$5*MAX(BY527*DCF!K$46,0)-MAX(BY527-BX527,0)/Inputs!$B$24)*DCF!K$6</f>
        <v>505.91390956932304</v>
      </c>
      <c r="DG527" s="15">
        <f ca="1">(BZ527*DCF!L$46-DCF!L$5*MAX(BZ527*DCF!L$46,0)-MAX(BZ527-BY527,0)/Inputs!$B$24)*DCF!L$6</f>
        <v>374.79411755370018</v>
      </c>
      <c r="DH527" s="15">
        <f ca="1">(CA527*DCF!M$46-DCF!M$5*MAX(CA527*DCF!M$46,0)-MAX(CA527-BZ527,0)/Inputs!$B$24)*DCF!M$6</f>
        <v>859.85549356944637</v>
      </c>
      <c r="DI527" s="15">
        <f ca="1">SUM(CB527:CL527)+BE527*DCF!M$10*(1+Inputs!$B$30)*(1-Inputs!$B$33)*(1-Inputs!$B$30/Inputs!$B$31)/(Inputs!$B$29-Inputs!$B$30)*DCF!M$6</f>
        <v>105429.37302353633</v>
      </c>
      <c r="DJ527" s="15">
        <f ca="1">SUM(CM527:CW527)+BP527*DCF!M$28*(1+Inputs!$B$30)*(1-Inputs!$B$33)*(1-Inputs!$B$30/Inputs!$B$31)/(Inputs!$B$29-Inputs!$B$30)*DCF!M$6</f>
        <v>503361.58423630579</v>
      </c>
      <c r="DK527" s="15">
        <f ca="1">SUM(CX527:DH527)+CA527*DCF!M$46*(1+Inputs!$B$30)*(1-Inputs!$B$33)*(1-Inputs!$B$30/Inputs!$B$31)/(Inputs!$B$29-Inputs!$B$30)*DCF!M$6</f>
        <v>46389.564270162919</v>
      </c>
      <c r="DM527" s="15">
        <f ca="1">DI527+DJ527+DK527+Inputs!$B$34+Inputs!$B$36-Inputs!$B$35</f>
        <v>732031.52153000503</v>
      </c>
    </row>
    <row r="528" spans="1:117" x14ac:dyDescent="0.75">
      <c r="A528" s="11">
        <v>515</v>
      </c>
      <c r="C528" s="23">
        <f t="shared" ca="1" si="291"/>
        <v>-0.71001385744466694</v>
      </c>
      <c r="D528" s="23">
        <f t="shared" ca="1" si="291"/>
        <v>0.46021982109970616</v>
      </c>
      <c r="E528" s="23">
        <f t="shared" ca="1" si="291"/>
        <v>0.13136021936996267</v>
      </c>
      <c r="F528" s="23">
        <f t="shared" ca="1" si="291"/>
        <v>0.71437524037893319</v>
      </c>
      <c r="G528" s="23">
        <f t="shared" ca="1" si="291"/>
        <v>-0.22253053247907931</v>
      </c>
      <c r="H528" s="23">
        <f t="shared" ca="1" si="291"/>
        <v>-8.647638054869361E-2</v>
      </c>
      <c r="I528" s="23">
        <f t="shared" ca="1" si="291"/>
        <v>0.29127102914756092</v>
      </c>
      <c r="J528" s="23">
        <f t="shared" ca="1" si="291"/>
        <v>-0.35419506866837797</v>
      </c>
      <c r="K528" s="23">
        <f t="shared" ca="1" si="291"/>
        <v>0.18173994885257461</v>
      </c>
      <c r="L528" s="23">
        <f t="shared" ca="1" si="291"/>
        <v>1.8396399585302667</v>
      </c>
      <c r="M528" s="23">
        <f t="shared" ca="1" si="291"/>
        <v>1.0634882416980331</v>
      </c>
      <c r="N528" s="23">
        <f ca="1">SQRT(Inputs!$B$38)*C528+SQRT(1-Inputs!$B$38)*_xlfn.NORM.S.INV(RAND())</f>
        <v>0.44956285356760683</v>
      </c>
      <c r="O528" s="23">
        <f ca="1">SQRT(Inputs!$B$38)*D528+SQRT(1-Inputs!$B$38)*_xlfn.NORM.S.INV(RAND())</f>
        <v>1.063117822755014</v>
      </c>
      <c r="P528" s="23">
        <f ca="1">SQRT(Inputs!$B$38)*E528+SQRT(1-Inputs!$B$38)*_xlfn.NORM.S.INV(RAND())</f>
        <v>0.11048702696503208</v>
      </c>
      <c r="Q528" s="23">
        <f ca="1">SQRT(Inputs!$B$38)*F528+SQRT(1-Inputs!$B$38)*_xlfn.NORM.S.INV(RAND())</f>
        <v>0.26972721984946102</v>
      </c>
      <c r="R528" s="23">
        <f ca="1">SQRT(Inputs!$B$38)*G528+SQRT(1-Inputs!$B$38)*_xlfn.NORM.S.INV(RAND())</f>
        <v>-0.36676672864933491</v>
      </c>
      <c r="S528" s="23">
        <f ca="1">SQRT(Inputs!$B$38)*H528+SQRT(1-Inputs!$B$38)*_xlfn.NORM.S.INV(RAND())</f>
        <v>-0.80430178197640478</v>
      </c>
      <c r="T528" s="23">
        <f ca="1">SQRT(Inputs!$B$38)*I528+SQRT(1-Inputs!$B$38)*_xlfn.NORM.S.INV(RAND())</f>
        <v>-0.23140400095787714</v>
      </c>
      <c r="U528" s="23">
        <f ca="1">SQRT(Inputs!$B$38)*J528+SQRT(1-Inputs!$B$38)*_xlfn.NORM.S.INV(RAND())</f>
        <v>0.70616389493207299</v>
      </c>
      <c r="V528" s="23">
        <f ca="1">SQRT(Inputs!$B$38)*K528+SQRT(1-Inputs!$B$38)*_xlfn.NORM.S.INV(RAND())</f>
        <v>0.38137223043669904</v>
      </c>
      <c r="W528" s="23">
        <f ca="1">SQRT(Inputs!$B$38)*L528+SQRT(1-Inputs!$B$38)*_xlfn.NORM.S.INV(RAND())</f>
        <v>1.2149819213468089</v>
      </c>
      <c r="X528" s="23">
        <f ca="1">SQRT(Inputs!$B$38)*M528+SQRT(1-Inputs!$B$38)*_xlfn.NORM.S.INV(RAND())</f>
        <v>2.0625521427003135E-2</v>
      </c>
      <c r="Y528" s="23">
        <f ca="1">SQRT(Inputs!$B$38)*C528+SQRT(1-Inputs!$B$38)*_xlfn.NORM.S.INV(RAND())</f>
        <v>-1.2443870058531039</v>
      </c>
      <c r="Z528" s="23">
        <f ca="1">SQRT(Inputs!$B$38)*D528+SQRT(1-Inputs!$B$38)*_xlfn.NORM.S.INV(RAND())</f>
        <v>8.5623438000018814E-2</v>
      </c>
      <c r="AA528" s="23">
        <f ca="1">SQRT(Inputs!$B$38)*E528+SQRT(1-Inputs!$B$38)*_xlfn.NORM.S.INV(RAND())</f>
        <v>0.44623230618643184</v>
      </c>
      <c r="AB528" s="23">
        <f ca="1">SQRT(Inputs!$B$38)*F528+SQRT(1-Inputs!$B$38)*_xlfn.NORM.S.INV(RAND())</f>
        <v>-0.10106532626207537</v>
      </c>
      <c r="AC528" s="23">
        <f ca="1">SQRT(Inputs!$B$38)*G528+SQRT(1-Inputs!$B$38)*_xlfn.NORM.S.INV(RAND())</f>
        <v>-0.90865020628093729</v>
      </c>
      <c r="AD528" s="23">
        <f ca="1">SQRT(Inputs!$B$38)*H528+SQRT(1-Inputs!$B$38)*_xlfn.NORM.S.INV(RAND())</f>
        <v>-0.64863879755165543</v>
      </c>
      <c r="AE528" s="23">
        <f ca="1">SQRT(Inputs!$B$38)*I528+SQRT(1-Inputs!$B$38)*_xlfn.NORM.S.INV(RAND())</f>
        <v>-0.11257145806073085</v>
      </c>
      <c r="AF528" s="23">
        <f ca="1">SQRT(Inputs!$B$38)*J528+SQRT(1-Inputs!$B$38)*_xlfn.NORM.S.INV(RAND())</f>
        <v>-0.2555056245655174</v>
      </c>
      <c r="AG528" s="23">
        <f ca="1">SQRT(Inputs!$B$38)*K528+SQRT(1-Inputs!$B$38)*_xlfn.NORM.S.INV(RAND())</f>
        <v>-0.1539841593013177</v>
      </c>
      <c r="AH528" s="23">
        <f ca="1">SQRT(Inputs!$B$38)*L528+SQRT(1-Inputs!$B$38)*_xlfn.NORM.S.INV(RAND())</f>
        <v>0.1161784625667226</v>
      </c>
      <c r="AI528" s="23">
        <f ca="1">SQRT(Inputs!$B$38)*M528+SQRT(1-Inputs!$B$38)*_xlfn.NORM.S.INV(RAND())</f>
        <v>1.2983397685977978</v>
      </c>
      <c r="AJ528" s="23">
        <f ca="1">SQRT(Inputs!$B$38)*C528+SQRT(1-Inputs!$B$38)*_xlfn.NORM.S.INV(RAND())</f>
        <v>-1.4886924332227811</v>
      </c>
      <c r="AK528" s="23">
        <f ca="1">SQRT(Inputs!$B$38)*D528+SQRT(1-Inputs!$B$38)*_xlfn.NORM.S.INV(RAND())</f>
        <v>0.23214344274270027</v>
      </c>
      <c r="AL528" s="23">
        <f ca="1">SQRT(Inputs!$B$38)*E528+SQRT(1-Inputs!$B$38)*_xlfn.NORM.S.INV(RAND())</f>
        <v>-1.5371120755301226E-2</v>
      </c>
      <c r="AM528" s="23">
        <f ca="1">SQRT(Inputs!$B$38)*F528+SQRT(1-Inputs!$B$38)*_xlfn.NORM.S.INV(RAND())</f>
        <v>-1.2961159204819717</v>
      </c>
      <c r="AN528" s="23">
        <f ca="1">SQRT(Inputs!$B$38)*G528+SQRT(1-Inputs!$B$38)*_xlfn.NORM.S.INV(RAND())</f>
        <v>-0.55465275243669054</v>
      </c>
      <c r="AO528" s="23">
        <f ca="1">SQRT(Inputs!$B$38)*H528+SQRT(1-Inputs!$B$38)*_xlfn.NORM.S.INV(RAND())</f>
        <v>-3.2315328847156405E-2</v>
      </c>
      <c r="AP528" s="23">
        <f ca="1">SQRT(Inputs!$B$38)*I528+SQRT(1-Inputs!$B$38)*_xlfn.NORM.S.INV(RAND())</f>
        <v>1.0342862309259142</v>
      </c>
      <c r="AQ528" s="23">
        <f ca="1">SQRT(Inputs!$B$38)*J528+SQRT(1-Inputs!$B$38)*_xlfn.NORM.S.INV(RAND())</f>
        <v>-0.47974583709278784</v>
      </c>
      <c r="AR528" s="23">
        <f ca="1">SQRT(Inputs!$B$38)*K528+SQRT(1-Inputs!$B$38)*_xlfn.NORM.S.INV(RAND())</f>
        <v>0.47036462213533808</v>
      </c>
      <c r="AS528" s="23">
        <f ca="1">SQRT(Inputs!$B$38)*L528+SQRT(1-Inputs!$B$38)*_xlfn.NORM.S.INV(RAND())</f>
        <v>1.5302399555226596</v>
      </c>
      <c r="AT528" s="23">
        <f ca="1">SQRT(Inputs!$B$38)*M528+SQRT(1-Inputs!$B$38)*_xlfn.NORM.S.INV(RAND())</f>
        <v>1.0456954914183385</v>
      </c>
      <c r="AU528" s="15">
        <f ca="1">Inputs!$B$6*EXP($B$8-0.5*C$5^2+C$5*N528)</f>
        <v>5336.8162049184948</v>
      </c>
      <c r="AV528" s="15">
        <f t="shared" ca="1" si="292"/>
        <v>7595.2608873779873</v>
      </c>
      <c r="AW528" s="15">
        <f t="shared" ca="1" si="293"/>
        <v>9400.1225556001591</v>
      </c>
      <c r="AX528" s="15">
        <f t="shared" ca="1" si="294"/>
        <v>11869.932269717745</v>
      </c>
      <c r="AY528" s="15">
        <f t="shared" ca="1" si="295"/>
        <v>13898.027804618929</v>
      </c>
      <c r="AZ528" s="15">
        <f t="shared" ca="1" si="296"/>
        <v>15556.936905829731</v>
      </c>
      <c r="BA528" s="15">
        <f t="shared" ca="1" si="297"/>
        <v>18582.183233479747</v>
      </c>
      <c r="BB528" s="15">
        <f t="shared" ca="1" si="298"/>
        <v>24418.148568768938</v>
      </c>
      <c r="BC528" s="15">
        <f t="shared" ca="1" si="299"/>
        <v>31027.488766598726</v>
      </c>
      <c r="BD528" s="15">
        <f t="shared" ca="1" si="300"/>
        <v>42586.31333908908</v>
      </c>
      <c r="BE528" s="15">
        <f t="shared" ca="1" si="301"/>
        <v>52282.189735187712</v>
      </c>
      <c r="BF528" s="15">
        <f ca="1">Inputs!$B$13*EXP($B$9-0.5*C$6^2+C$6*Y528)</f>
        <v>10807.248888357801</v>
      </c>
      <c r="BG528" s="15">
        <f t="shared" ca="1" si="302"/>
        <v>13376.246993624572</v>
      </c>
      <c r="BH528" s="15">
        <f t="shared" ca="1" si="303"/>
        <v>17598.783561496992</v>
      </c>
      <c r="BI528" s="15">
        <f t="shared" ca="1" si="304"/>
        <v>21211.021550161255</v>
      </c>
      <c r="BJ528" s="15">
        <f t="shared" ca="1" si="305"/>
        <v>22811.088767331559</v>
      </c>
      <c r="BK528" s="15">
        <f t="shared" ca="1" si="306"/>
        <v>25630.01457801932</v>
      </c>
      <c r="BL528" s="15">
        <f t="shared" ca="1" si="307"/>
        <v>31027.424214377515</v>
      </c>
      <c r="BM528" s="15">
        <f t="shared" ca="1" si="308"/>
        <v>36947.83471083278</v>
      </c>
      <c r="BN528" s="15">
        <f t="shared" ca="1" si="309"/>
        <v>44610.380306801286</v>
      </c>
      <c r="BO528" s="15">
        <f t="shared" ca="1" si="310"/>
        <v>55634.747531079767</v>
      </c>
      <c r="BP528" s="15">
        <f t="shared" ca="1" si="311"/>
        <v>79327.098622399688</v>
      </c>
      <c r="BQ528" s="15">
        <f ca="1">Inputs!$B$20*EXP($B$10-0.5*C$7^2+C$7*AJ528)</f>
        <v>2529.8498988782044</v>
      </c>
      <c r="BR528" s="15">
        <f t="shared" ca="1" si="312"/>
        <v>3695.3142872361914</v>
      </c>
      <c r="BS528" s="15">
        <f t="shared" ca="1" si="313"/>
        <v>5038.0458188317343</v>
      </c>
      <c r="BT528" s="15">
        <f t="shared" ca="1" si="314"/>
        <v>4944.1557699530031</v>
      </c>
      <c r="BU528" s="15">
        <f t="shared" ca="1" si="315"/>
        <v>5991.4432194761494</v>
      </c>
      <c r="BV528" s="15">
        <f t="shared" ca="1" si="316"/>
        <v>8275.3569461571587</v>
      </c>
      <c r="BW528" s="15">
        <f t="shared" ca="1" si="317"/>
        <v>14373.702206751737</v>
      </c>
      <c r="BX528" s="15">
        <f t="shared" ca="1" si="318"/>
        <v>18260.473107877115</v>
      </c>
      <c r="BY528" s="15">
        <f t="shared" ca="1" si="319"/>
        <v>27995.356039834569</v>
      </c>
      <c r="BZ528" s="15">
        <f t="shared" ca="1" si="320"/>
        <v>52042.521835355299</v>
      </c>
      <c r="CA528" s="15">
        <f t="shared" ca="1" si="321"/>
        <v>88032.255896806484</v>
      </c>
      <c r="CB528" s="15">
        <f ca="1">(AU528*DCF!C$10-DCF!C$5*MAX(AU528*DCF!C$10,0)-MAX(AU528-Inputs!$B$6,0)/Inputs!$B$10)*DCF!C$6</f>
        <v>1040.4035043507395</v>
      </c>
      <c r="CC528" s="15">
        <f ca="1">(AV528*DCF!D$10-DCF!D$5*MAX(AV528*DCF!D$10,0)-MAX(AV528-AU528,0)/Inputs!$B$10)*DCF!D$6</f>
        <v>1300.6307569734649</v>
      </c>
      <c r="CD528" s="15">
        <f ca="1">(AW528*DCF!E$10-DCF!E$5*MAX(AW528*DCF!E$10,0)-MAX(AW528-AV528,0)/Inputs!$B$10)*DCF!E$6</f>
        <v>1763.8090706981536</v>
      </c>
      <c r="CE528" s="15">
        <f ca="1">(AX528*DCF!F$10-DCF!F$5*MAX(AX528*DCF!F$10,0)-MAX(AX528-AW528,0)/Inputs!$B$10)*DCF!F$6</f>
        <v>2077.2811298238462</v>
      </c>
      <c r="CF528" s="15">
        <f ca="1">(AY528*DCF!G$10-DCF!G$5*MAX(AY528*DCF!G$10,0)-MAX(AY528-AX528,0)/Inputs!$B$10)*DCF!G$6</f>
        <v>2473.7125329765072</v>
      </c>
      <c r="CG528" s="15">
        <f ca="1">(AZ528*DCF!H$10-DCF!H$5*MAX(AZ528*DCF!H$10,0)-MAX(AZ528-AY528,0)/Inputs!$B$10)*DCF!H$6</f>
        <v>2725.8214081787032</v>
      </c>
      <c r="CH528" s="15">
        <f ca="1">(BA528*DCF!I$10-DCF!I$5*MAX(BA528*DCF!I$10,0)-MAX(BA528-AZ528,0)/Inputs!$B$10)*DCF!I$6</f>
        <v>2898.0406038607566</v>
      </c>
      <c r="CI528" s="15">
        <f ca="1">(BB528*DCF!J$10-DCF!J$5*MAX(BB528*DCF!J$10,0)-MAX(BB528-BA528,0)/Inputs!$B$10)*DCF!J$6</f>
        <v>3305.8665748518274</v>
      </c>
      <c r="CJ528" s="15">
        <f ca="1">(BC528*DCF!K$10-DCF!K$5*MAX(BC528*DCF!K$10,0)-MAX(BC528-BB528,0)/Inputs!$B$10)*DCF!K$6</f>
        <v>4069.7203720337784</v>
      </c>
      <c r="CK528" s="15">
        <f ca="1">(BD528*DCF!L$10-DCF!L$5*MAX(BD528*DCF!L$10,0)-MAX(BD528-BC528,0)/Inputs!$B$10)*DCF!L$6</f>
        <v>4928.0827005674246</v>
      </c>
      <c r="CL528" s="15">
        <f ca="1">(BE528*DCF!M$10-DCF!M$5*MAX(BE528*DCF!M$10,0)-MAX(BE528-BD528,0)/Inputs!$B$10)*DCF!M$6</f>
        <v>6219.4171568573274</v>
      </c>
      <c r="CM528" s="15">
        <f ca="1">(BF528*DCF!C$28-DCF!C$5*MAX(BF528*DCF!C$28,0)-MAX(BF528-Inputs!$B$13,0)/Inputs!$B$17)*DCF!C$6</f>
        <v>3298.3014854053254</v>
      </c>
      <c r="CN528" s="15">
        <f ca="1">(BG528*DCF!D$28-DCF!D$5*MAX(BG528*DCF!D$28,0)-MAX(BG528-BF528,0)/Inputs!$B$17)*DCF!D$6</f>
        <v>3391.5281633981822</v>
      </c>
      <c r="CO528" s="15">
        <f ca="1">(BH528*DCF!E$28-DCF!E$5*MAX(BH528*DCF!E$28,0)-MAX(BH528-BG528,0)/Inputs!$B$17)*DCF!E$6</f>
        <v>4152.0850411289748</v>
      </c>
      <c r="CP528" s="15">
        <f ca="1">(BI528*DCF!F$28-DCF!F$5*MAX(BI528*DCF!F$28,0)-MAX(BI528-BH528,0)/Inputs!$B$17)*DCF!F$6</f>
        <v>5100.5686126539258</v>
      </c>
      <c r="CQ528" s="15">
        <f ca="1">(BJ528*DCF!G$28-DCF!G$5*MAX(BJ528*DCF!G$28,0)-MAX(BJ528-BI528,0)/Inputs!$B$17)*DCF!G$6</f>
        <v>5649.3945487219589</v>
      </c>
      <c r="CR528" s="15">
        <f ca="1">(BK528*DCF!H$28-DCF!H$5*MAX(BK528*DCF!H$28,0)-MAX(BK528-BJ528,0)/Inputs!$B$17)*DCF!H$6</f>
        <v>5900.603412215316</v>
      </c>
      <c r="CS528" s="15">
        <f ca="1">(BL528*DCF!I$28-DCF!I$5*MAX(BL528*DCF!I$28,0)-MAX(BL528-BK528,0)/Inputs!$B$17)*DCF!I$6</f>
        <v>6521.4992849031878</v>
      </c>
      <c r="CT528" s="15">
        <f ca="1">(BM528*DCF!J$28-DCF!J$5*MAX(BM528*DCF!J$28,0)-MAX(BM528-BL528,0)/Inputs!$B$17)*DCF!J$6</f>
        <v>7457.4363486131233</v>
      </c>
      <c r="CU528" s="15">
        <f ca="1">(BN528*DCF!K$28-DCF!K$5*MAX(BN528*DCF!K$28,0)-MAX(BN528-BM528,0)/Inputs!$B$17)*DCF!K$6</f>
        <v>8482.4045676193928</v>
      </c>
      <c r="CV528" s="15">
        <f ca="1">(BO528*DCF!L$28-DCF!L$5*MAX(BO528*DCF!L$28,0)-MAX(BO528-BN528,0)/Inputs!$B$17)*DCF!L$6</f>
        <v>9852.8743643663984</v>
      </c>
      <c r="CW528" s="15">
        <f ca="1">(BP528*DCF!M$28-DCF!M$5*MAX(BP528*DCF!M$28,0)-MAX(BP528-BO528,0)/Inputs!$B$17)*DCF!M$6</f>
        <v>12448.923087298966</v>
      </c>
      <c r="CX528" s="15">
        <f ca="1">(BQ528*DCF!C$46-DCF!C$5*MAX(BQ528*DCF!C$46,0)-MAX(BQ528-Inputs!$B$20,0)/Inputs!$B$24)*DCF!C$6</f>
        <v>-584.26094662314188</v>
      </c>
      <c r="CY528" s="15">
        <f ca="1">(BR528*DCF!D$46-DCF!D$5*MAX(BR528*DCF!D$46,0)-MAX(BR528-BQ528,0)/Inputs!$B$24)*DCF!D$6</f>
        <v>-1127.9979532676427</v>
      </c>
      <c r="CZ528" s="15">
        <f ca="1">(BS528*DCF!E$46-DCF!E$5*MAX(BS528*DCF!E$46,0)-MAX(BS528-BR528,0)/Inputs!$B$24)*DCF!E$6</f>
        <v>-1125.0254949133091</v>
      </c>
      <c r="DA528" s="15">
        <f ca="1">(BT528*DCF!F$46-DCF!F$5*MAX(BT528*DCF!F$46,0)-MAX(BT528-BS528,0)/Inputs!$B$24)*DCF!F$6</f>
        <v>-360.06468250530685</v>
      </c>
      <c r="DB528" s="15">
        <f ca="1">(BU528*DCF!G$46-DCF!G$5*MAX(BU528*DCF!G$46,0)-MAX(BU528-BT528,0)/Inputs!$B$24)*DCF!G$6</f>
        <v>-553.82711840290631</v>
      </c>
      <c r="DC528" s="15">
        <f ca="1">(BV528*DCF!H$46-DCF!H$5*MAX(BV528*DCF!H$46,0)-MAX(BV528-BU528,0)/Inputs!$B$24)*DCF!H$6</f>
        <v>-709.71219679454691</v>
      </c>
      <c r="DD528" s="15">
        <f ca="1">(BW528*DCF!I$46-DCF!I$5*MAX(BW528*DCF!I$46,0)-MAX(BW528-BV528,0)/Inputs!$B$24)*DCF!I$6</f>
        <v>-1418.6327832000561</v>
      </c>
      <c r="DE528" s="15">
        <f ca="1">(BX528*DCF!J$46-DCF!J$5*MAX(BX528*DCF!J$46,0)-MAX(BX528-BW528,0)/Inputs!$B$24)*DCF!J$6</f>
        <v>-264.73180634216953</v>
      </c>
      <c r="DF528" s="15">
        <f ca="1">(BY528*DCF!K$46-DCF!K$5*MAX(BY528*DCF!K$46,0)-MAX(BY528-BX528,0)/Inputs!$B$24)*DCF!K$6</f>
        <v>-785.59892212808313</v>
      </c>
      <c r="DG528" s="15">
        <f ca="1">(BZ528*DCF!L$46-DCF!L$5*MAX(BZ528*DCF!L$46,0)-MAX(BZ528-BY528,0)/Inputs!$B$24)*DCF!L$6</f>
        <v>-1844.4945974429356</v>
      </c>
      <c r="DH528" s="15">
        <f ca="1">(CA528*DCF!M$46-DCF!M$5*MAX(CA528*DCF!M$46,0)-MAX(CA528-BZ528,0)/Inputs!$B$24)*DCF!M$6</f>
        <v>-622.49370198628822</v>
      </c>
      <c r="DI528" s="15">
        <f ca="1">SUM(CB528:CL528)+BE528*DCF!M$10*(1+Inputs!$B$30)*(1-Inputs!$B$33)*(1-Inputs!$B$30/Inputs!$B$31)/(Inputs!$B$29-Inputs!$B$30)*DCF!M$6</f>
        <v>178304.81120458618</v>
      </c>
      <c r="DJ528" s="15">
        <f ca="1">SUM(CM528:CW528)+BP528*DCF!M$28*(1+Inputs!$B$30)*(1-Inputs!$B$33)*(1-Inputs!$B$30/Inputs!$B$31)/(Inputs!$B$29-Inputs!$B$30)*DCF!M$6</f>
        <v>366613.43819421908</v>
      </c>
      <c r="DK528" s="15">
        <f ca="1">SUM(CX528:DH528)+CA528*DCF!M$46*(1+Inputs!$B$30)*(1-Inputs!$B$33)*(1-Inputs!$B$30/Inputs!$B$31)/(Inputs!$B$29-Inputs!$B$30)*DCF!M$6</f>
        <v>126711.45550021734</v>
      </c>
      <c r="DM528" s="15">
        <f ca="1">DI528+DJ528+DK528+Inputs!$B$34+Inputs!$B$36-Inputs!$B$35</f>
        <v>748480.70489902259</v>
      </c>
    </row>
    <row r="529" spans="1:117" x14ac:dyDescent="0.75">
      <c r="A529" s="11">
        <v>516</v>
      </c>
      <c r="C529" s="23">
        <f t="shared" ca="1" si="291"/>
        <v>-0.5637251492266323</v>
      </c>
      <c r="D529" s="23">
        <f t="shared" ca="1" si="291"/>
        <v>0.44262435547229895</v>
      </c>
      <c r="E529" s="23">
        <f t="shared" ca="1" si="291"/>
        <v>-0.91728166964546076</v>
      </c>
      <c r="F529" s="23">
        <f t="shared" ca="1" si="291"/>
        <v>0.58126463664635863</v>
      </c>
      <c r="G529" s="23">
        <f t="shared" ca="1" si="291"/>
        <v>0.16070333606341444</v>
      </c>
      <c r="H529" s="23">
        <f t="shared" ca="1" si="291"/>
        <v>-0.64698623176194092</v>
      </c>
      <c r="I529" s="23">
        <f t="shared" ca="1" si="291"/>
        <v>-1.2120415897883299</v>
      </c>
      <c r="J529" s="23">
        <f t="shared" ca="1" si="291"/>
        <v>-0.5369019970135972</v>
      </c>
      <c r="K529" s="23">
        <f t="shared" ca="1" si="291"/>
        <v>0.43193512891097668</v>
      </c>
      <c r="L529" s="23">
        <f t="shared" ca="1" si="291"/>
        <v>-1.6263167068695989</v>
      </c>
      <c r="M529" s="23">
        <f t="shared" ca="1" si="291"/>
        <v>-0.61653556104905061</v>
      </c>
      <c r="N529" s="23">
        <f ca="1">SQRT(Inputs!$B$38)*C529+SQRT(1-Inputs!$B$38)*_xlfn.NORM.S.INV(RAND())</f>
        <v>-0.33381094270082617</v>
      </c>
      <c r="O529" s="23">
        <f ca="1">SQRT(Inputs!$B$38)*D529+SQRT(1-Inputs!$B$38)*_xlfn.NORM.S.INV(RAND())</f>
        <v>1.4120033557427316</v>
      </c>
      <c r="P529" s="23">
        <f ca="1">SQRT(Inputs!$B$38)*E529+SQRT(1-Inputs!$B$38)*_xlfn.NORM.S.INV(RAND())</f>
        <v>-0.34757636511504797</v>
      </c>
      <c r="Q529" s="23">
        <f ca="1">SQRT(Inputs!$B$38)*F529+SQRT(1-Inputs!$B$38)*_xlfn.NORM.S.INV(RAND())</f>
        <v>0.18241532130621374</v>
      </c>
      <c r="R529" s="23">
        <f ca="1">SQRT(Inputs!$B$38)*G529+SQRT(1-Inputs!$B$38)*_xlfn.NORM.S.INV(RAND())</f>
        <v>-4.3100421965561367E-2</v>
      </c>
      <c r="S529" s="23">
        <f ca="1">SQRT(Inputs!$B$38)*H529+SQRT(1-Inputs!$B$38)*_xlfn.NORM.S.INV(RAND())</f>
        <v>3.880976240140277E-2</v>
      </c>
      <c r="T529" s="23">
        <f ca="1">SQRT(Inputs!$B$38)*I529+SQRT(1-Inputs!$B$38)*_xlfn.NORM.S.INV(RAND())</f>
        <v>-2.1559494952429858</v>
      </c>
      <c r="U529" s="23">
        <f ca="1">SQRT(Inputs!$B$38)*J529+SQRT(1-Inputs!$B$38)*_xlfn.NORM.S.INV(RAND())</f>
        <v>-0.51401362679566864</v>
      </c>
      <c r="V529" s="23">
        <f ca="1">SQRT(Inputs!$B$38)*K529+SQRT(1-Inputs!$B$38)*_xlfn.NORM.S.INV(RAND())</f>
        <v>1.3787332648718931</v>
      </c>
      <c r="W529" s="23">
        <f ca="1">SQRT(Inputs!$B$38)*L529+SQRT(1-Inputs!$B$38)*_xlfn.NORM.S.INV(RAND())</f>
        <v>-1.1666919281001786</v>
      </c>
      <c r="X529" s="23">
        <f ca="1">SQRT(Inputs!$B$38)*M529+SQRT(1-Inputs!$B$38)*_xlfn.NORM.S.INV(RAND())</f>
        <v>-7.4607227060988879E-2</v>
      </c>
      <c r="Y529" s="23">
        <f ca="1">SQRT(Inputs!$B$38)*C529+SQRT(1-Inputs!$B$38)*_xlfn.NORM.S.INV(RAND())</f>
        <v>-2.1145601848661149</v>
      </c>
      <c r="Z529" s="23">
        <f ca="1">SQRT(Inputs!$B$38)*D529+SQRT(1-Inputs!$B$38)*_xlfn.NORM.S.INV(RAND())</f>
        <v>-0.27755248369151564</v>
      </c>
      <c r="AA529" s="23">
        <f ca="1">SQRT(Inputs!$B$38)*E529+SQRT(1-Inputs!$B$38)*_xlfn.NORM.S.INV(RAND())</f>
        <v>-0.31874912324890292</v>
      </c>
      <c r="AB529" s="23">
        <f ca="1">SQRT(Inputs!$B$38)*F529+SQRT(1-Inputs!$B$38)*_xlfn.NORM.S.INV(RAND())</f>
        <v>-8.5661875127008791E-2</v>
      </c>
      <c r="AC529" s="23">
        <f ca="1">SQRT(Inputs!$B$38)*G529+SQRT(1-Inputs!$B$38)*_xlfn.NORM.S.INV(RAND())</f>
        <v>0.75694580558627733</v>
      </c>
      <c r="AD529" s="23">
        <f ca="1">SQRT(Inputs!$B$38)*H529+SQRT(1-Inputs!$B$38)*_xlfn.NORM.S.INV(RAND())</f>
        <v>0.61901690165442536</v>
      </c>
      <c r="AE529" s="23">
        <f ca="1">SQRT(Inputs!$B$38)*I529+SQRT(1-Inputs!$B$38)*_xlfn.NORM.S.INV(RAND())</f>
        <v>-0.99249654858067249</v>
      </c>
      <c r="AF529" s="23">
        <f ca="1">SQRT(Inputs!$B$38)*J529+SQRT(1-Inputs!$B$38)*_xlfn.NORM.S.INV(RAND())</f>
        <v>0.68425910040288795</v>
      </c>
      <c r="AG529" s="23">
        <f ca="1">SQRT(Inputs!$B$38)*K529+SQRT(1-Inputs!$B$38)*_xlfn.NORM.S.INV(RAND())</f>
        <v>7.5747830457236459E-2</v>
      </c>
      <c r="AH529" s="23">
        <f ca="1">SQRT(Inputs!$B$38)*L529+SQRT(1-Inputs!$B$38)*_xlfn.NORM.S.INV(RAND())</f>
        <v>-2.8946819254857363</v>
      </c>
      <c r="AI529" s="23">
        <f ca="1">SQRT(Inputs!$B$38)*M529+SQRT(1-Inputs!$B$38)*_xlfn.NORM.S.INV(RAND())</f>
        <v>-1.5638575827299173</v>
      </c>
      <c r="AJ529" s="23">
        <f ca="1">SQRT(Inputs!$B$38)*C529+SQRT(1-Inputs!$B$38)*_xlfn.NORM.S.INV(RAND())</f>
        <v>-0.35495323909831905</v>
      </c>
      <c r="AK529" s="23">
        <f ca="1">SQRT(Inputs!$B$38)*D529+SQRT(1-Inputs!$B$38)*_xlfn.NORM.S.INV(RAND())</f>
        <v>1.2075124628185538</v>
      </c>
      <c r="AL529" s="23">
        <f ca="1">SQRT(Inputs!$B$38)*E529+SQRT(1-Inputs!$B$38)*_xlfn.NORM.S.INV(RAND())</f>
        <v>-0.57240983672451962</v>
      </c>
      <c r="AM529" s="23">
        <f ca="1">SQRT(Inputs!$B$38)*F529+SQRT(1-Inputs!$B$38)*_xlfn.NORM.S.INV(RAND())</f>
        <v>-0.86522213025337913</v>
      </c>
      <c r="AN529" s="23">
        <f ca="1">SQRT(Inputs!$B$38)*G529+SQRT(1-Inputs!$B$38)*_xlfn.NORM.S.INV(RAND())</f>
        <v>-1.5080513237095174</v>
      </c>
      <c r="AO529" s="23">
        <f ca="1">SQRT(Inputs!$B$38)*H529+SQRT(1-Inputs!$B$38)*_xlfn.NORM.S.INV(RAND())</f>
        <v>-1.0780373712046429</v>
      </c>
      <c r="AP529" s="23">
        <f ca="1">SQRT(Inputs!$B$38)*I529+SQRT(1-Inputs!$B$38)*_xlfn.NORM.S.INV(RAND())</f>
        <v>-1.4947845228128027</v>
      </c>
      <c r="AQ529" s="23">
        <f ca="1">SQRT(Inputs!$B$38)*J529+SQRT(1-Inputs!$B$38)*_xlfn.NORM.S.INV(RAND())</f>
        <v>0.3727762647427787</v>
      </c>
      <c r="AR529" s="23">
        <f ca="1">SQRT(Inputs!$B$38)*K529+SQRT(1-Inputs!$B$38)*_xlfn.NORM.S.INV(RAND())</f>
        <v>-0.9035509040072941</v>
      </c>
      <c r="AS529" s="23">
        <f ca="1">SQRT(Inputs!$B$38)*L529+SQRT(1-Inputs!$B$38)*_xlfn.NORM.S.INV(RAND())</f>
        <v>-1.6987902103006929</v>
      </c>
      <c r="AT529" s="23">
        <f ca="1">SQRT(Inputs!$B$38)*M529+SQRT(1-Inputs!$B$38)*_xlfn.NORM.S.INV(RAND())</f>
        <v>-0.52882144830000255</v>
      </c>
      <c r="AU529" s="15">
        <f ca="1">Inputs!$B$6*EXP($B$8-0.5*C$5^2+C$5*N529)</f>
        <v>4701.2203941460439</v>
      </c>
      <c r="AV529" s="15">
        <f t="shared" ca="1" si="292"/>
        <v>7042.8625456074669</v>
      </c>
      <c r="AW529" s="15">
        <f t="shared" ca="1" si="293"/>
        <v>8194.2182774677713</v>
      </c>
      <c r="AX529" s="15">
        <f t="shared" ca="1" si="294"/>
        <v>10234.930868486907</v>
      </c>
      <c r="AY529" s="15">
        <f t="shared" ca="1" si="295"/>
        <v>12445.327236820011</v>
      </c>
      <c r="AZ529" s="15">
        <f t="shared" ca="1" si="296"/>
        <v>15286.160587472861</v>
      </c>
      <c r="BA529" s="15">
        <f t="shared" ca="1" si="297"/>
        <v>14927.753385715854</v>
      </c>
      <c r="BB529" s="15">
        <f t="shared" ca="1" si="298"/>
        <v>17358.744433053787</v>
      </c>
      <c r="BC529" s="15">
        <f t="shared" ca="1" si="299"/>
        <v>24286.44625499938</v>
      </c>
      <c r="BD529" s="15">
        <f t="shared" ca="1" si="300"/>
        <v>26677.257984070126</v>
      </c>
      <c r="BE529" s="15">
        <f t="shared" ca="1" si="301"/>
        <v>32468.177858604169</v>
      </c>
      <c r="BF529" s="15">
        <f ca="1">Inputs!$B$13*EXP($B$9-0.5*C$6^2+C$6*Y529)</f>
        <v>9094.8405425494038</v>
      </c>
      <c r="BG529" s="15">
        <f t="shared" ca="1" si="302"/>
        <v>10542.764701990587</v>
      </c>
      <c r="BH529" s="15">
        <f t="shared" ca="1" si="303"/>
        <v>12218.011903764198</v>
      </c>
      <c r="BI529" s="15">
        <f t="shared" ca="1" si="304"/>
        <v>14760.774442878423</v>
      </c>
      <c r="BJ529" s="15">
        <f t="shared" ca="1" si="305"/>
        <v>20181.923908479599</v>
      </c>
      <c r="BK529" s="15">
        <f t="shared" ca="1" si="306"/>
        <v>26947.419106942616</v>
      </c>
      <c r="BL529" s="15">
        <f t="shared" ca="1" si="307"/>
        <v>29106.570857976963</v>
      </c>
      <c r="BM529" s="15">
        <f t="shared" ca="1" si="308"/>
        <v>38952.549684341509</v>
      </c>
      <c r="BN529" s="15">
        <f t="shared" ca="1" si="309"/>
        <v>48343.602262396336</v>
      </c>
      <c r="BO529" s="15">
        <f t="shared" ca="1" si="310"/>
        <v>42486.745774914707</v>
      </c>
      <c r="BP529" s="15">
        <f t="shared" ca="1" si="311"/>
        <v>43802.346926598999</v>
      </c>
      <c r="BQ529" s="15">
        <f ca="1">Inputs!$B$20*EXP($B$10-0.5*C$7^2+C$7*AJ529)</f>
        <v>3782.0932932766391</v>
      </c>
      <c r="BR529" s="15">
        <f t="shared" ca="1" si="312"/>
        <v>7530.345907527887</v>
      </c>
      <c r="BS529" s="15">
        <f t="shared" ca="1" si="313"/>
        <v>8748.7471097553826</v>
      </c>
      <c r="BT529" s="15">
        <f t="shared" ca="1" si="314"/>
        <v>9613.1868901085727</v>
      </c>
      <c r="BU529" s="15">
        <f t="shared" ca="1" si="315"/>
        <v>9249.4876973095415</v>
      </c>
      <c r="BV529" s="15">
        <f t="shared" ca="1" si="316"/>
        <v>10093.768341403553</v>
      </c>
      <c r="BW529" s="15">
        <f t="shared" ca="1" si="317"/>
        <v>10265.210713321318</v>
      </c>
      <c r="BX529" s="15">
        <f t="shared" ca="1" si="318"/>
        <v>15471.624780164966</v>
      </c>
      <c r="BY529" s="15">
        <f t="shared" ca="1" si="319"/>
        <v>18236.836590296036</v>
      </c>
      <c r="BZ529" s="15">
        <f t="shared" ca="1" si="320"/>
        <v>18725.02857603423</v>
      </c>
      <c r="CA529" s="15">
        <f t="shared" ca="1" si="321"/>
        <v>23943.821883683297</v>
      </c>
      <c r="CB529" s="15">
        <f ca="1">(AU529*DCF!C$10-DCF!C$5*MAX(AU529*DCF!C$10,0)-MAX(AU529-Inputs!$B$6,0)/Inputs!$B$10)*DCF!C$6</f>
        <v>1044.9354157706673</v>
      </c>
      <c r="CC529" s="15">
        <f ca="1">(AV529*DCF!D$10-DCF!D$5*MAX(AV529*DCF!D$10,0)-MAX(AV529-AU529,0)/Inputs!$B$10)*DCF!D$6</f>
        <v>1145.7018781591489</v>
      </c>
      <c r="CD529" s="15">
        <f ca="1">(AW529*DCF!E$10-DCF!E$5*MAX(AW529*DCF!E$10,0)-MAX(AW529-AV529,0)/Inputs!$B$10)*DCF!E$6</f>
        <v>1632.5815689035694</v>
      </c>
      <c r="CE529" s="15">
        <f ca="1">(AX529*DCF!F$10-DCF!F$5*MAX(AX529*DCF!F$10,0)-MAX(AX529-AW529,0)/Inputs!$B$10)*DCF!F$6</f>
        <v>1809.6474023608789</v>
      </c>
      <c r="CF529" s="15">
        <f ca="1">(AY529*DCF!G$10-DCF!G$5*MAX(AY529*DCF!G$10,0)-MAX(AY529-AX529,0)/Inputs!$B$10)*DCF!G$6</f>
        <v>2139.3569575012484</v>
      </c>
      <c r="CG529" s="15">
        <f ca="1">(AZ529*DCF!H$10-DCF!H$5*MAX(AZ529*DCF!H$10,0)-MAX(AZ529-AY529,0)/Inputs!$B$10)*DCF!H$6</f>
        <v>2463.3781524644169</v>
      </c>
      <c r="CH529" s="15">
        <f ca="1">(BA529*DCF!I$10-DCF!I$5*MAX(BA529*DCF!I$10,0)-MAX(BA529-AZ529,0)/Inputs!$B$10)*DCF!I$6</f>
        <v>2726.7559774637612</v>
      </c>
      <c r="CI529" s="15">
        <f ca="1">(BB529*DCF!J$10-DCF!J$5*MAX(BB529*DCF!J$10,0)-MAX(BB529-BA529,0)/Inputs!$B$10)*DCF!J$6</f>
        <v>2610.4241889223654</v>
      </c>
      <c r="CJ529" s="15">
        <f ca="1">(BC529*DCF!K$10-DCF!K$5*MAX(BC529*DCF!K$10,0)-MAX(BC529-BB529,0)/Inputs!$B$10)*DCF!K$6</f>
        <v>2939.9550084092862</v>
      </c>
      <c r="CK529" s="15">
        <f ca="1">(BD529*DCF!L$10-DCF!L$5*MAX(BD529*DCF!L$10,0)-MAX(BD529-BC529,0)/Inputs!$B$10)*DCF!L$6</f>
        <v>3714.2671306794914</v>
      </c>
      <c r="CL529" s="15">
        <f ca="1">(BE529*DCF!M$10-DCF!M$5*MAX(BE529*DCF!M$10,0)-MAX(BE529-BD529,0)/Inputs!$B$10)*DCF!M$6</f>
        <v>3889.8925863183335</v>
      </c>
      <c r="CM529" s="15">
        <f ca="1">(BF529*DCF!C$28-DCF!C$5*MAX(BF529*DCF!C$28,0)-MAX(BF529-Inputs!$B$13,0)/Inputs!$B$17)*DCF!C$6</f>
        <v>2775.6856884577123</v>
      </c>
      <c r="CN529" s="15">
        <f ca="1">(BG529*DCF!D$28-DCF!D$5*MAX(BG529*DCF!D$28,0)-MAX(BG529-BF529,0)/Inputs!$B$17)*DCF!D$6</f>
        <v>2796.1787510762606</v>
      </c>
      <c r="CO529" s="15">
        <f ca="1">(BH529*DCF!E$28-DCF!E$5*MAX(BH529*DCF!E$28,0)-MAX(BH529-BG529,0)/Inputs!$B$17)*DCF!E$6</f>
        <v>3130.1903664273868</v>
      </c>
      <c r="CP529" s="15">
        <f ca="1">(BI529*DCF!F$28-DCF!F$5*MAX(BI529*DCF!F$28,0)-MAX(BI529-BH529,0)/Inputs!$B$17)*DCF!F$6</f>
        <v>3544.2113380382198</v>
      </c>
      <c r="CQ529" s="15">
        <f ca="1">(BJ529*DCF!G$28-DCF!G$5*MAX(BJ529*DCF!G$28,0)-MAX(BJ529-BI529,0)/Inputs!$B$17)*DCF!G$6</f>
        <v>4324.5694921739569</v>
      </c>
      <c r="CR529" s="15">
        <f ca="1">(BK529*DCF!H$28-DCF!H$5*MAX(BK529*DCF!H$28,0)-MAX(BK529-BJ529,0)/Inputs!$B$17)*DCF!H$6</f>
        <v>5613.2259586744603</v>
      </c>
      <c r="CS529" s="15">
        <f ca="1">(BL529*DCF!I$28-DCF!I$5*MAX(BL529*DCF!I$28,0)-MAX(BL529-BK529,0)/Inputs!$B$17)*DCF!I$6</f>
        <v>6534.5940668796557</v>
      </c>
      <c r="CT529" s="15">
        <f ca="1">(BM529*DCF!J$28-DCF!J$5*MAX(BM529*DCF!J$28,0)-MAX(BM529-BL529,0)/Inputs!$B$17)*DCF!J$6</f>
        <v>7384.1559187730018</v>
      </c>
      <c r="CU529" s="15">
        <f ca="1">(BN529*DCF!K$28-DCF!K$5*MAX(BN529*DCF!K$28,0)-MAX(BN529-BM529,0)/Inputs!$B$17)*DCF!K$6</f>
        <v>9059.0793680138358</v>
      </c>
      <c r="CV529" s="15">
        <f ca="1">(BO529*DCF!L$28-DCF!L$5*MAX(BO529*DCF!L$28,0)-MAX(BO529-BN529,0)/Inputs!$B$17)*DCF!L$6</f>
        <v>8476.9975735164862</v>
      </c>
      <c r="CW529" s="15">
        <f ca="1">(BP529*DCF!M$28-DCF!M$5*MAX(BP529*DCF!M$28,0)-MAX(BP529-BO529,0)/Inputs!$B$17)*DCF!M$6</f>
        <v>8103.9196361013701</v>
      </c>
      <c r="CX529" s="15">
        <f ca="1">(BQ529*DCF!C$46-DCF!C$5*MAX(BQ529*DCF!C$46,0)-MAX(BQ529-Inputs!$B$20,0)/Inputs!$B$24)*DCF!C$6</f>
        <v>-1141.866023055408</v>
      </c>
      <c r="CY529" s="15">
        <f ca="1">(BR529*DCF!D$46-DCF!D$5*MAX(BR529*DCF!D$46,0)-MAX(BR529-BQ529,0)/Inputs!$B$24)*DCF!D$6</f>
        <v>-2884.6027136578268</v>
      </c>
      <c r="CZ529" s="15">
        <f ca="1">(BS529*DCF!E$46-DCF!E$5*MAX(BS529*DCF!E$46,0)-MAX(BS529-BR529,0)/Inputs!$B$24)*DCF!E$6</f>
        <v>-1514.8147903036515</v>
      </c>
      <c r="DA529" s="15">
        <f ca="1">(BT529*DCF!F$46-DCF!F$5*MAX(BT529*DCF!F$46,0)-MAX(BT529-BS529,0)/Inputs!$B$24)*DCF!F$6</f>
        <v>-1014.8628995942739</v>
      </c>
      <c r="DB529" s="15">
        <f ca="1">(BU529*DCF!G$46-DCF!G$5*MAX(BU529*DCF!G$46,0)-MAX(BU529-BT529,0)/Inputs!$B$24)*DCF!G$6</f>
        <v>-311.13449138120251</v>
      </c>
      <c r="DC529" s="15">
        <f ca="1">(BV529*DCF!H$46-DCF!H$5*MAX(BV529*DCF!H$46,0)-MAX(BV529-BU529,0)/Inputs!$B$24)*DCF!H$6</f>
        <v>-262.35503715888149</v>
      </c>
      <c r="DD529" s="15">
        <f ca="1">(BW529*DCF!I$46-DCF!I$5*MAX(BW529*DCF!I$46,0)-MAX(BW529-BV529,0)/Inputs!$B$24)*DCF!I$6</f>
        <v>187.86454729752359</v>
      </c>
      <c r="DE529" s="15">
        <f ca="1">(BX529*DCF!J$46-DCF!J$5*MAX(BX529*DCF!J$46,0)-MAX(BX529-BW529,0)/Inputs!$B$24)*DCF!J$6</f>
        <v>-731.66408697043073</v>
      </c>
      <c r="DF529" s="15">
        <f ca="1">(BY529*DCF!K$46-DCF!K$5*MAX(BY529*DCF!K$46,0)-MAX(BY529-BX529,0)/Inputs!$B$24)*DCF!K$6</f>
        <v>364.34567028489897</v>
      </c>
      <c r="DG529" s="15">
        <f ca="1">(BZ529*DCF!L$46-DCF!L$5*MAX(BZ529*DCF!L$46,0)-MAX(BZ529-BY529,0)/Inputs!$B$24)*DCF!L$6</f>
        <v>1183.8952847625544</v>
      </c>
      <c r="DH529" s="15">
        <f ca="1">(CA529*DCF!M$46-DCF!M$5*MAX(CA529*DCF!M$46,0)-MAX(CA529-BZ529,0)/Inputs!$B$24)*DCF!M$6</f>
        <v>786.08055338599081</v>
      </c>
      <c r="DI529" s="15">
        <f ca="1">SUM(CB529:CL529)+BE529*DCF!M$10*(1+Inputs!$B$30)*(1-Inputs!$B$33)*(1-Inputs!$B$30/Inputs!$B$31)/(Inputs!$B$29-Inputs!$B$30)*DCF!M$6</f>
        <v>116476.26459465262</v>
      </c>
      <c r="DJ529" s="15">
        <f ca="1">SUM(CM529:CW529)+BP529*DCF!M$28*(1+Inputs!$B$30)*(1-Inputs!$B$33)*(1-Inputs!$B$30/Inputs!$B$31)/(Inputs!$B$29-Inputs!$B$30)*DCF!M$6</f>
        <v>224279.48912186406</v>
      </c>
      <c r="DK529" s="15">
        <f ca="1">SUM(CX529:DH529)+CA529*DCF!M$46*(1+Inputs!$B$30)*(1-Inputs!$B$33)*(1-Inputs!$B$30/Inputs!$B$31)/(Inputs!$B$29-Inputs!$B$30)*DCF!M$6</f>
        <v>31680.870972807374</v>
      </c>
      <c r="DM529" s="15">
        <f ca="1">DI529+DJ529+DK529+Inputs!$B$34+Inputs!$B$36-Inputs!$B$35</f>
        <v>449287.62468932406</v>
      </c>
    </row>
    <row r="530" spans="1:117" x14ac:dyDescent="0.75">
      <c r="A530" s="11">
        <v>517</v>
      </c>
      <c r="C530" s="23">
        <f t="shared" ca="1" si="291"/>
        <v>1.2134814712165563</v>
      </c>
      <c r="D530" s="23">
        <f t="shared" ca="1" si="291"/>
        <v>0.75081191509909373</v>
      </c>
      <c r="E530" s="23">
        <f t="shared" ca="1" si="291"/>
        <v>1.1087667716156202</v>
      </c>
      <c r="F530" s="23">
        <f t="shared" ca="1" si="291"/>
        <v>0.56678639060953129</v>
      </c>
      <c r="G530" s="23">
        <f t="shared" ca="1" si="291"/>
        <v>-1.0592730951107099</v>
      </c>
      <c r="H530" s="23">
        <f t="shared" ca="1" si="291"/>
        <v>-0.90526480749379279</v>
      </c>
      <c r="I530" s="23">
        <f t="shared" ca="1" si="291"/>
        <v>-9.2756341616299254E-2</v>
      </c>
      <c r="J530" s="23">
        <f t="shared" ca="1" si="291"/>
        <v>-0.522275928081819</v>
      </c>
      <c r="K530" s="23">
        <f t="shared" ca="1" si="291"/>
        <v>1.0248460179523164</v>
      </c>
      <c r="L530" s="23">
        <f t="shared" ca="1" si="291"/>
        <v>1.0429104021677327</v>
      </c>
      <c r="M530" s="23">
        <f t="shared" ca="1" si="291"/>
        <v>-0.75655521740996645</v>
      </c>
      <c r="N530" s="23">
        <f ca="1">SQRT(Inputs!$B$38)*C530+SQRT(1-Inputs!$B$38)*_xlfn.NORM.S.INV(RAND())</f>
        <v>3.8132440676669654E-2</v>
      </c>
      <c r="O530" s="23">
        <f ca="1">SQRT(Inputs!$B$38)*D530+SQRT(1-Inputs!$B$38)*_xlfn.NORM.S.INV(RAND())</f>
        <v>-0.31917371926462385</v>
      </c>
      <c r="P530" s="23">
        <f ca="1">SQRT(Inputs!$B$38)*E530+SQRT(1-Inputs!$B$38)*_xlfn.NORM.S.INV(RAND())</f>
        <v>1.1888991877695383</v>
      </c>
      <c r="Q530" s="23">
        <f ca="1">SQRT(Inputs!$B$38)*F530+SQRT(1-Inputs!$B$38)*_xlfn.NORM.S.INV(RAND())</f>
        <v>0.29582477913410826</v>
      </c>
      <c r="R530" s="23">
        <f ca="1">SQRT(Inputs!$B$38)*G530+SQRT(1-Inputs!$B$38)*_xlfn.NORM.S.INV(RAND())</f>
        <v>-1.8275461512684235</v>
      </c>
      <c r="S530" s="23">
        <f ca="1">SQRT(Inputs!$B$38)*H530+SQRT(1-Inputs!$B$38)*_xlfn.NORM.S.INV(RAND())</f>
        <v>0.43983127773678116</v>
      </c>
      <c r="T530" s="23">
        <f ca="1">SQRT(Inputs!$B$38)*I530+SQRT(1-Inputs!$B$38)*_xlfn.NORM.S.INV(RAND())</f>
        <v>6.6638512768530125E-2</v>
      </c>
      <c r="U530" s="23">
        <f ca="1">SQRT(Inputs!$B$38)*J530+SQRT(1-Inputs!$B$38)*_xlfn.NORM.S.INV(RAND())</f>
        <v>0.81260510245994344</v>
      </c>
      <c r="V530" s="23">
        <f ca="1">SQRT(Inputs!$B$38)*K530+SQRT(1-Inputs!$B$38)*_xlfn.NORM.S.INV(RAND())</f>
        <v>0.25879369884574821</v>
      </c>
      <c r="W530" s="23">
        <f ca="1">SQRT(Inputs!$B$38)*L530+SQRT(1-Inputs!$B$38)*_xlfn.NORM.S.INV(RAND())</f>
        <v>1.6330145369564959</v>
      </c>
      <c r="X530" s="23">
        <f ca="1">SQRT(Inputs!$B$38)*M530+SQRT(1-Inputs!$B$38)*_xlfn.NORM.S.INV(RAND())</f>
        <v>-1.6415834277873449</v>
      </c>
      <c r="Y530" s="23">
        <f ca="1">SQRT(Inputs!$B$38)*C530+SQRT(1-Inputs!$B$38)*_xlfn.NORM.S.INV(RAND())</f>
        <v>-0.12866765367344479</v>
      </c>
      <c r="Z530" s="23">
        <f ca="1">SQRT(Inputs!$B$38)*D530+SQRT(1-Inputs!$B$38)*_xlfn.NORM.S.INV(RAND())</f>
        <v>-9.5773357751773869E-3</v>
      </c>
      <c r="AA530" s="23">
        <f ca="1">SQRT(Inputs!$B$38)*E530+SQRT(1-Inputs!$B$38)*_xlfn.NORM.S.INV(RAND())</f>
        <v>1.4537701498489963</v>
      </c>
      <c r="AB530" s="23">
        <f ca="1">SQRT(Inputs!$B$38)*F530+SQRT(1-Inputs!$B$38)*_xlfn.NORM.S.INV(RAND())</f>
        <v>-1.2889699864074724</v>
      </c>
      <c r="AC530" s="23">
        <f ca="1">SQRT(Inputs!$B$38)*G530+SQRT(1-Inputs!$B$38)*_xlfn.NORM.S.INV(RAND())</f>
        <v>-1.3080072439578616</v>
      </c>
      <c r="AD530" s="23">
        <f ca="1">SQRT(Inputs!$B$38)*H530+SQRT(1-Inputs!$B$38)*_xlfn.NORM.S.INV(RAND())</f>
        <v>1.1856786286657726</v>
      </c>
      <c r="AE530" s="23">
        <f ca="1">SQRT(Inputs!$B$38)*I530+SQRT(1-Inputs!$B$38)*_xlfn.NORM.S.INV(RAND())</f>
        <v>-0.19723564641632629</v>
      </c>
      <c r="AF530" s="23">
        <f ca="1">SQRT(Inputs!$B$38)*J530+SQRT(1-Inputs!$B$38)*_xlfn.NORM.S.INV(RAND())</f>
        <v>0.9410961983190671</v>
      </c>
      <c r="AG530" s="23">
        <f ca="1">SQRT(Inputs!$B$38)*K530+SQRT(1-Inputs!$B$38)*_xlfn.NORM.S.INV(RAND())</f>
        <v>1.6935608287059094</v>
      </c>
      <c r="AH530" s="23">
        <f ca="1">SQRT(Inputs!$B$38)*L530+SQRT(1-Inputs!$B$38)*_xlfn.NORM.S.INV(RAND())</f>
        <v>1.4691119837409912</v>
      </c>
      <c r="AI530" s="23">
        <f ca="1">SQRT(Inputs!$B$38)*M530+SQRT(1-Inputs!$B$38)*_xlfn.NORM.S.INV(RAND())</f>
        <v>-2.1009150226424835</v>
      </c>
      <c r="AJ530" s="23">
        <f ca="1">SQRT(Inputs!$B$38)*C530+SQRT(1-Inputs!$B$38)*_xlfn.NORM.S.INV(RAND())</f>
        <v>3.8980058363191072E-2</v>
      </c>
      <c r="AK530" s="23">
        <f ca="1">SQRT(Inputs!$B$38)*D530+SQRT(1-Inputs!$B$38)*_xlfn.NORM.S.INV(RAND())</f>
        <v>-0.24658404516697524</v>
      </c>
      <c r="AL530" s="23">
        <f ca="1">SQRT(Inputs!$B$38)*E530+SQRT(1-Inputs!$B$38)*_xlfn.NORM.S.INV(RAND())</f>
        <v>1.4190403553274611</v>
      </c>
      <c r="AM530" s="23">
        <f ca="1">SQRT(Inputs!$B$38)*F530+SQRT(1-Inputs!$B$38)*_xlfn.NORM.S.INV(RAND())</f>
        <v>0.72316187613841898</v>
      </c>
      <c r="AN530" s="23">
        <f ca="1">SQRT(Inputs!$B$38)*G530+SQRT(1-Inputs!$B$38)*_xlfn.NORM.S.INV(RAND())</f>
        <v>-0.30770953192087708</v>
      </c>
      <c r="AO530" s="23">
        <f ca="1">SQRT(Inputs!$B$38)*H530+SQRT(1-Inputs!$B$38)*_xlfn.NORM.S.INV(RAND())</f>
        <v>-0.17293329746410796</v>
      </c>
      <c r="AP530" s="23">
        <f ca="1">SQRT(Inputs!$B$38)*I530+SQRT(1-Inputs!$B$38)*_xlfn.NORM.S.INV(RAND())</f>
        <v>0.9202850662785762</v>
      </c>
      <c r="AQ530" s="23">
        <f ca="1">SQRT(Inputs!$B$38)*J530+SQRT(1-Inputs!$B$38)*_xlfn.NORM.S.INV(RAND())</f>
        <v>0.52588371766201636</v>
      </c>
      <c r="AR530" s="23">
        <f ca="1">SQRT(Inputs!$B$38)*K530+SQRT(1-Inputs!$B$38)*_xlfn.NORM.S.INV(RAND())</f>
        <v>-1.4231740553762826</v>
      </c>
      <c r="AS530" s="23">
        <f ca="1">SQRT(Inputs!$B$38)*L530+SQRT(1-Inputs!$B$38)*_xlfn.NORM.S.INV(RAND())</f>
        <v>2.2737604457446241</v>
      </c>
      <c r="AT530" s="23">
        <f ca="1">SQRT(Inputs!$B$38)*M530+SQRT(1-Inputs!$B$38)*_xlfn.NORM.S.INV(RAND())</f>
        <v>-1.2230147710038248</v>
      </c>
      <c r="AU530" s="15">
        <f ca="1">Inputs!$B$6*EXP($B$8-0.5*C$5^2+C$5*N530)</f>
        <v>4992.9641560247546</v>
      </c>
      <c r="AV530" s="15">
        <f t="shared" ca="1" si="292"/>
        <v>5798.9906860547544</v>
      </c>
      <c r="AW530" s="15">
        <f t="shared" ca="1" si="293"/>
        <v>8300.6980322806594</v>
      </c>
      <c r="AX530" s="15">
        <f t="shared" ca="1" si="294"/>
        <v>10515.873008745837</v>
      </c>
      <c r="AY530" s="15">
        <f t="shared" ca="1" si="295"/>
        <v>10381.473757232361</v>
      </c>
      <c r="AZ530" s="15">
        <f t="shared" ca="1" si="296"/>
        <v>13326.916104895554</v>
      </c>
      <c r="BA530" s="15">
        <f t="shared" ca="1" si="297"/>
        <v>16422.878366038403</v>
      </c>
      <c r="BB530" s="15">
        <f t="shared" ca="1" si="298"/>
        <v>21812.061817771613</v>
      </c>
      <c r="BC530" s="15">
        <f t="shared" ca="1" si="299"/>
        <v>27389.987187703522</v>
      </c>
      <c r="BD530" s="15">
        <f t="shared" ca="1" si="300"/>
        <v>39092.747097316409</v>
      </c>
      <c r="BE530" s="15">
        <f t="shared" ca="1" si="301"/>
        <v>41250.584879492402</v>
      </c>
      <c r="BF530" s="15">
        <f ca="1">Inputs!$B$13*EXP($B$9-0.5*C$6^2+C$6*Y530)</f>
        <v>13482.679841406998</v>
      </c>
      <c r="BG530" s="15">
        <f t="shared" ca="1" si="302"/>
        <v>16403.445930134665</v>
      </c>
      <c r="BH530" s="15">
        <f t="shared" ca="1" si="303"/>
        <v>25506.881949656563</v>
      </c>
      <c r="BI530" s="15">
        <f t="shared" ca="1" si="304"/>
        <v>25605.259532270375</v>
      </c>
      <c r="BJ530" s="15">
        <f t="shared" ca="1" si="305"/>
        <v>25996.400444166375</v>
      </c>
      <c r="BK530" s="15">
        <f t="shared" ca="1" si="306"/>
        <v>37494.92024179794</v>
      </c>
      <c r="BL530" s="15">
        <f t="shared" ca="1" si="307"/>
        <v>44895.656337465101</v>
      </c>
      <c r="BM530" s="15">
        <f t="shared" ca="1" si="308"/>
        <v>62030.585640698795</v>
      </c>
      <c r="BN530" s="15">
        <f t="shared" ca="1" si="309"/>
        <v>93455.862309482298</v>
      </c>
      <c r="BO530" s="15">
        <f t="shared" ca="1" si="310"/>
        <v>136400.57493235971</v>
      </c>
      <c r="BP530" s="15">
        <f t="shared" ca="1" si="311"/>
        <v>132322.81864287533</v>
      </c>
      <c r="BQ530" s="15">
        <f ca="1">Inputs!$B$20*EXP($B$10-0.5*C$7^2+C$7*AJ530)</f>
        <v>4349.2306117014077</v>
      </c>
      <c r="BR530" s="15">
        <f t="shared" ca="1" si="312"/>
        <v>5456.8424314475387</v>
      </c>
      <c r="BS530" s="15">
        <f t="shared" ca="1" si="313"/>
        <v>11232.261471776137</v>
      </c>
      <c r="BT530" s="15">
        <f t="shared" ca="1" si="314"/>
        <v>18722.008366562688</v>
      </c>
      <c r="BU530" s="15">
        <f t="shared" ca="1" si="315"/>
        <v>24084.745207157594</v>
      </c>
      <c r="BV530" s="15">
        <f t="shared" ca="1" si="316"/>
        <v>32228.378066578265</v>
      </c>
      <c r="BW530" s="15">
        <f t="shared" ca="1" si="317"/>
        <v>54643.88728961708</v>
      </c>
      <c r="BX530" s="15">
        <f t="shared" ca="1" si="318"/>
        <v>84925.852222288479</v>
      </c>
      <c r="BY530" s="15">
        <f t="shared" ca="1" si="319"/>
        <v>90631.120202649137</v>
      </c>
      <c r="BZ530" s="15">
        <f t="shared" ca="1" si="320"/>
        <v>193157.19283677312</v>
      </c>
      <c r="CA530" s="15">
        <f t="shared" ca="1" si="321"/>
        <v>218327.21040942945</v>
      </c>
      <c r="CB530" s="15">
        <f ca="1">(AU530*DCF!C$10-DCF!C$5*MAX(AU530*DCF!C$10,0)-MAX(AU530-Inputs!$B$6,0)/Inputs!$B$10)*DCF!C$6</f>
        <v>1042.855230747824</v>
      </c>
      <c r="CC530" s="15">
        <f ca="1">(AV530*DCF!D$10-DCF!D$5*MAX(AV530*DCF!D$10,0)-MAX(AV530-AU530,0)/Inputs!$B$10)*DCF!D$6</f>
        <v>1216.9362187185945</v>
      </c>
      <c r="CD530" s="15">
        <f ca="1">(AW530*DCF!E$10-DCF!E$5*MAX(AW530*DCF!E$10,0)-MAX(AW530-AV530,0)/Inputs!$B$10)*DCF!E$6</f>
        <v>1353.0109453942755</v>
      </c>
      <c r="CE530" s="15">
        <f ca="1">(AX530*DCF!F$10-DCF!F$5*MAX(AX530*DCF!F$10,0)-MAX(AX530-AW530,0)/Inputs!$B$10)*DCF!F$6</f>
        <v>1834.675326865128</v>
      </c>
      <c r="CF530" s="15">
        <f ca="1">(AY530*DCF!G$10-DCF!G$5*MAX(AY530*DCF!G$10,0)-MAX(AY530-AX530,0)/Inputs!$B$10)*DCF!G$6</f>
        <v>2138.9972799666452</v>
      </c>
      <c r="CG530" s="15">
        <f ca="1">(AZ530*DCF!H$10-DCF!H$5*MAX(AZ530*DCF!H$10,0)-MAX(AZ530-AY530,0)/Inputs!$B$10)*DCF!H$6</f>
        <v>2064.4142280579167</v>
      </c>
      <c r="CH530" s="15">
        <f ca="1">(BA530*DCF!I$10-DCF!I$5*MAX(BA530*DCF!I$10,0)-MAX(BA530-AZ530,0)/Inputs!$B$10)*DCF!I$6</f>
        <v>2492.0144855062467</v>
      </c>
      <c r="CI530" s="15">
        <f ca="1">(BB530*DCF!J$10-DCF!J$5*MAX(BB530*DCF!J$10,0)-MAX(BB530-BA530,0)/Inputs!$B$10)*DCF!J$6</f>
        <v>2926.3584734925662</v>
      </c>
      <c r="CJ530" s="15">
        <f ca="1">(BC530*DCF!K$10-DCF!K$5*MAX(BC530*DCF!K$10,0)-MAX(BC530-BB530,0)/Inputs!$B$10)*DCF!K$6</f>
        <v>3628.5234113303873</v>
      </c>
      <c r="CK530" s="15">
        <f ca="1">(BD530*DCF!L$10-DCF!L$5*MAX(BD530*DCF!L$10,0)-MAX(BD530-BC530,0)/Inputs!$B$10)*DCF!L$6</f>
        <v>4382.5733081600556</v>
      </c>
      <c r="CL530" s="15">
        <f ca="1">(BE530*DCF!M$10-DCF!M$5*MAX(BE530*DCF!M$10,0)-MAX(BE530-BD530,0)/Inputs!$B$10)*DCF!M$6</f>
        <v>5563.2142841036657</v>
      </c>
      <c r="CM530" s="15">
        <f ca="1">(BF530*DCF!C$28-DCF!C$5*MAX(BF530*DCF!C$28,0)-MAX(BF530-Inputs!$B$13,0)/Inputs!$B$17)*DCF!C$6</f>
        <v>3630.8347409591584</v>
      </c>
      <c r="CN530" s="15">
        <f ca="1">(BG530*DCF!D$28-DCF!D$5*MAX(BG530*DCF!D$28,0)-MAX(BG530-BF530,0)/Inputs!$B$17)*DCF!D$6</f>
        <v>4208.0598296409535</v>
      </c>
      <c r="CO530" s="15">
        <f ca="1">(BH530*DCF!E$28-DCF!E$5*MAX(BH530*DCF!E$28,0)-MAX(BH530-BG530,0)/Inputs!$B$17)*DCF!E$6</f>
        <v>5429.8412223606383</v>
      </c>
      <c r="CP530" s="15">
        <f ca="1">(BI530*DCF!F$28-DCF!F$5*MAX(BI530*DCF!F$28,0)-MAX(BI530-BH530,0)/Inputs!$B$17)*DCF!F$6</f>
        <v>6933.2423045001797</v>
      </c>
      <c r="CQ530" s="15">
        <f ca="1">(BJ530*DCF!G$28-DCF!G$5*MAX(BJ530*DCF!G$28,0)-MAX(BJ530-BI530,0)/Inputs!$B$17)*DCF!G$6</f>
        <v>6679.1772919802897</v>
      </c>
      <c r="CR530" s="15">
        <f ca="1">(BK530*DCF!H$28-DCF!H$5*MAX(BK530*DCF!H$28,0)-MAX(BK530-BJ530,0)/Inputs!$B$17)*DCF!H$6</f>
        <v>7486.3601598028636</v>
      </c>
      <c r="CS530" s="15">
        <f ca="1">(BL530*DCF!I$28-DCF!I$5*MAX(BL530*DCF!I$28,0)-MAX(BL530-BK530,0)/Inputs!$B$17)*DCF!I$6</f>
        <v>9495.117424480155</v>
      </c>
      <c r="CT530" s="15">
        <f ca="1">(BM530*DCF!J$28-DCF!J$5*MAX(BM530*DCF!J$28,0)-MAX(BM530-BL530,0)/Inputs!$B$17)*DCF!J$6</f>
        <v>11566.018502061153</v>
      </c>
      <c r="CU530" s="15">
        <f ca="1">(BN530*DCF!K$28-DCF!K$5*MAX(BN530*DCF!K$28,0)-MAX(BN530-BM530,0)/Inputs!$B$17)*DCF!K$6</f>
        <v>15887.13333614986</v>
      </c>
      <c r="CV530" s="15">
        <f ca="1">(BO530*DCF!L$28-DCF!L$5*MAX(BO530*DCF!L$28,0)-MAX(BO530-BN530,0)/Inputs!$B$17)*DCF!L$6</f>
        <v>22355.511886861954</v>
      </c>
      <c r="CW530" s="15">
        <f ca="1">(BP530*DCF!M$28-DCF!M$5*MAX(BP530*DCF!M$28,0)-MAX(BP530-BO530,0)/Inputs!$B$17)*DCF!M$6</f>
        <v>24896.614906671854</v>
      </c>
      <c r="CX530" s="15">
        <f ca="1">(BQ530*DCF!C$46-DCF!C$5*MAX(BQ530*DCF!C$46,0)-MAX(BQ530-Inputs!$B$20,0)/Inputs!$B$24)*DCF!C$6</f>
        <v>-1534.8018094928921</v>
      </c>
      <c r="CY530" s="15">
        <f ca="1">(BR530*DCF!D$46-DCF!D$5*MAX(BR530*DCF!D$46,0)-MAX(BR530-BQ530,0)/Inputs!$B$24)*DCF!D$6</f>
        <v>-1403.9645173104113</v>
      </c>
      <c r="CZ530" s="15">
        <f ca="1">(BS530*DCF!E$46-DCF!E$5*MAX(BS530*DCF!E$46,0)-MAX(BS530-BR530,0)/Inputs!$B$24)*DCF!E$6</f>
        <v>-3604.7456667981764</v>
      </c>
      <c r="DA530" s="15">
        <f ca="1">(BT530*DCF!F$46-DCF!F$5*MAX(BT530*DCF!F$46,0)-MAX(BT530-BS530,0)/Inputs!$B$24)*DCF!F$6</f>
        <v>-4090.7086321720976</v>
      </c>
      <c r="DB530" s="15">
        <f ca="1">(BU530*DCF!G$46-DCF!G$5*MAX(BU530*DCF!G$46,0)-MAX(BU530-BT530,0)/Inputs!$B$24)*DCF!G$6</f>
        <v>-2614.0819615561245</v>
      </c>
      <c r="DC530" s="15">
        <f ca="1">(BV530*DCF!H$46-DCF!H$5*MAX(BV530*DCF!H$46,0)-MAX(BV530-BU530,0)/Inputs!$B$24)*DCF!H$6</f>
        <v>-2530.584014198595</v>
      </c>
      <c r="DD530" s="15">
        <f ca="1">(BW530*DCF!I$46-DCF!I$5*MAX(BW530*DCF!I$46,0)-MAX(BW530-BV530,0)/Inputs!$B$24)*DCF!I$6</f>
        <v>-5172.6037863593774</v>
      </c>
      <c r="DE530" s="15">
        <f ca="1">(BX530*DCF!J$46-DCF!J$5*MAX(BX530*DCF!J$46,0)-MAX(BX530-BW530,0)/Inputs!$B$24)*DCF!J$6</f>
        <v>-4467.8777792545798</v>
      </c>
      <c r="DF530" s="15">
        <f ca="1">(BY530*DCF!K$46-DCF!K$5*MAX(BY530*DCF!K$46,0)-MAX(BY530-BX530,0)/Inputs!$B$24)*DCF!K$6</f>
        <v>3779.5130387770701</v>
      </c>
      <c r="DG530" s="15">
        <f ca="1">(BZ530*DCF!L$46-DCF!L$5*MAX(BZ530*DCF!L$46,0)-MAX(BZ530-BY530,0)/Inputs!$B$24)*DCF!L$6</f>
        <v>-9849.9273561843984</v>
      </c>
      <c r="DH530" s="15">
        <f ca="1">(CA530*DCF!M$46-DCF!M$5*MAX(CA530*DCF!M$46,0)-MAX(CA530-BZ530,0)/Inputs!$B$24)*DCF!M$6</f>
        <v>11854.04805403094</v>
      </c>
      <c r="DI530" s="15">
        <f ca="1">SUM(CB530:CL530)+BE530*DCF!M$10*(1+Inputs!$B$30)*(1-Inputs!$B$33)*(1-Inputs!$B$30/Inputs!$B$31)/(Inputs!$B$29-Inputs!$B$30)*DCF!M$6</f>
        <v>143444.49639448468</v>
      </c>
      <c r="DJ530" s="15">
        <f ca="1">SUM(CM530:CW530)+BP530*DCF!M$28*(1+Inputs!$B$30)*(1-Inputs!$B$33)*(1-Inputs!$B$30/Inputs!$B$31)/(Inputs!$B$29-Inputs!$B$30)*DCF!M$6</f>
        <v>609576.117033805</v>
      </c>
      <c r="DK530" s="15">
        <f ca="1">SUM(CX530:DH530)+CA530*DCF!M$46*(1+Inputs!$B$30)*(1-Inputs!$B$33)*(1-Inputs!$B$30/Inputs!$B$31)/(Inputs!$B$29-Inputs!$B$30)*DCF!M$6</f>
        <v>317923.99537387886</v>
      </c>
      <c r="DM530" s="15">
        <f ca="1">DI530+DJ530+DK530+Inputs!$B$34+Inputs!$B$36-Inputs!$B$35</f>
        <v>1147795.6088021686</v>
      </c>
    </row>
    <row r="531" spans="1:117" x14ac:dyDescent="0.75">
      <c r="A531" s="11">
        <v>518</v>
      </c>
      <c r="C531" s="23">
        <f t="shared" ca="1" si="291"/>
        <v>-0.47833989632687907</v>
      </c>
      <c r="D531" s="23">
        <f t="shared" ca="1" si="291"/>
        <v>-0.13005639890520268</v>
      </c>
      <c r="E531" s="23">
        <f t="shared" ca="1" si="291"/>
        <v>0.94214422396255115</v>
      </c>
      <c r="F531" s="23">
        <f t="shared" ca="1" si="291"/>
        <v>-0.75444685326644334</v>
      </c>
      <c r="G531" s="23">
        <f t="shared" ca="1" si="291"/>
        <v>0.99049078243597122</v>
      </c>
      <c r="H531" s="23">
        <f t="shared" ca="1" si="291"/>
        <v>6.1864339676885741E-3</v>
      </c>
      <c r="I531" s="23">
        <f t="shared" ca="1" si="291"/>
        <v>-0.50775351694156801</v>
      </c>
      <c r="J531" s="23">
        <f t="shared" ca="1" si="291"/>
        <v>-0.76458704993517013</v>
      </c>
      <c r="K531" s="23">
        <f t="shared" ca="1" si="291"/>
        <v>-1.5579255462548566E-2</v>
      </c>
      <c r="L531" s="23">
        <f t="shared" ca="1" si="291"/>
        <v>-0.37123159522193638</v>
      </c>
      <c r="M531" s="23">
        <f t="shared" ca="1" si="291"/>
        <v>-0.50857624475415286</v>
      </c>
      <c r="N531" s="23">
        <f ca="1">SQRT(Inputs!$B$38)*C531+SQRT(1-Inputs!$B$38)*_xlfn.NORM.S.INV(RAND())</f>
        <v>-0.27801531026491166</v>
      </c>
      <c r="O531" s="23">
        <f ca="1">SQRT(Inputs!$B$38)*D531+SQRT(1-Inputs!$B$38)*_xlfn.NORM.S.INV(RAND())</f>
        <v>0.49577188641045855</v>
      </c>
      <c r="P531" s="23">
        <f ca="1">SQRT(Inputs!$B$38)*E531+SQRT(1-Inputs!$B$38)*_xlfn.NORM.S.INV(RAND())</f>
        <v>-0.20341936840423214</v>
      </c>
      <c r="Q531" s="23">
        <f ca="1">SQRT(Inputs!$B$38)*F531+SQRT(1-Inputs!$B$38)*_xlfn.NORM.S.INV(RAND())</f>
        <v>-0.97158090407682862</v>
      </c>
      <c r="R531" s="23">
        <f ca="1">SQRT(Inputs!$B$38)*G531+SQRT(1-Inputs!$B$38)*_xlfn.NORM.S.INV(RAND())</f>
        <v>0.35533934431920933</v>
      </c>
      <c r="S531" s="23">
        <f ca="1">SQRT(Inputs!$B$38)*H531+SQRT(1-Inputs!$B$38)*_xlfn.NORM.S.INV(RAND())</f>
        <v>1.8022789163162649</v>
      </c>
      <c r="T531" s="23">
        <f ca="1">SQRT(Inputs!$B$38)*I531+SQRT(1-Inputs!$B$38)*_xlfn.NORM.S.INV(RAND())</f>
        <v>-1.0203492562186647</v>
      </c>
      <c r="U531" s="23">
        <f ca="1">SQRT(Inputs!$B$38)*J531+SQRT(1-Inputs!$B$38)*_xlfn.NORM.S.INV(RAND())</f>
        <v>-1.4532681282997171</v>
      </c>
      <c r="V531" s="23">
        <f ca="1">SQRT(Inputs!$B$38)*K531+SQRT(1-Inputs!$B$38)*_xlfn.NORM.S.INV(RAND())</f>
        <v>5.3915532152885477E-3</v>
      </c>
      <c r="W531" s="23">
        <f ca="1">SQRT(Inputs!$B$38)*L531+SQRT(1-Inputs!$B$38)*_xlfn.NORM.S.INV(RAND())</f>
        <v>0.23543196819429821</v>
      </c>
      <c r="X531" s="23">
        <f ca="1">SQRT(Inputs!$B$38)*M531+SQRT(1-Inputs!$B$38)*_xlfn.NORM.S.INV(RAND())</f>
        <v>0.26538610533989493</v>
      </c>
      <c r="Y531" s="23">
        <f ca="1">SQRT(Inputs!$B$38)*C531+SQRT(1-Inputs!$B$38)*_xlfn.NORM.S.INV(RAND())</f>
        <v>0.38094925141968322</v>
      </c>
      <c r="Z531" s="23">
        <f ca="1">SQRT(Inputs!$B$38)*D531+SQRT(1-Inputs!$B$38)*_xlfn.NORM.S.INV(RAND())</f>
        <v>1.1657767844237972</v>
      </c>
      <c r="AA531" s="23">
        <f ca="1">SQRT(Inputs!$B$38)*E531+SQRT(1-Inputs!$B$38)*_xlfn.NORM.S.INV(RAND())</f>
        <v>0.28563216682273662</v>
      </c>
      <c r="AB531" s="23">
        <f ca="1">SQRT(Inputs!$B$38)*F531+SQRT(1-Inputs!$B$38)*_xlfn.NORM.S.INV(RAND())</f>
        <v>-1.1819215952356994</v>
      </c>
      <c r="AC531" s="23">
        <f ca="1">SQRT(Inputs!$B$38)*G531+SQRT(1-Inputs!$B$38)*_xlfn.NORM.S.INV(RAND())</f>
        <v>7.8330138581290953E-2</v>
      </c>
      <c r="AD531" s="23">
        <f ca="1">SQRT(Inputs!$B$38)*H531+SQRT(1-Inputs!$B$38)*_xlfn.NORM.S.INV(RAND())</f>
        <v>0.65383801127876151</v>
      </c>
      <c r="AE531" s="23">
        <f ca="1">SQRT(Inputs!$B$38)*I531+SQRT(1-Inputs!$B$38)*_xlfn.NORM.S.INV(RAND())</f>
        <v>-1.1112129555949974</v>
      </c>
      <c r="AF531" s="23">
        <f ca="1">SQRT(Inputs!$B$38)*J531+SQRT(1-Inputs!$B$38)*_xlfn.NORM.S.INV(RAND())</f>
        <v>0.55137699293977538</v>
      </c>
      <c r="AG531" s="23">
        <f ca="1">SQRT(Inputs!$B$38)*K531+SQRT(1-Inputs!$B$38)*_xlfn.NORM.S.INV(RAND())</f>
        <v>-0.53400568385888592</v>
      </c>
      <c r="AH531" s="23">
        <f ca="1">SQRT(Inputs!$B$38)*L531+SQRT(1-Inputs!$B$38)*_xlfn.NORM.S.INV(RAND())</f>
        <v>0.6576692182634839</v>
      </c>
      <c r="AI531" s="23">
        <f ca="1">SQRT(Inputs!$B$38)*M531+SQRT(1-Inputs!$B$38)*_xlfn.NORM.S.INV(RAND())</f>
        <v>-0.17104146480923582</v>
      </c>
      <c r="AJ531" s="23">
        <f ca="1">SQRT(Inputs!$B$38)*C531+SQRT(1-Inputs!$B$38)*_xlfn.NORM.S.INV(RAND())</f>
        <v>-0.50412903577092472</v>
      </c>
      <c r="AK531" s="23">
        <f ca="1">SQRT(Inputs!$B$38)*D531+SQRT(1-Inputs!$B$38)*_xlfn.NORM.S.INV(RAND())</f>
        <v>-8.3839823494012825E-2</v>
      </c>
      <c r="AL531" s="23">
        <f ca="1">SQRT(Inputs!$B$38)*E531+SQRT(1-Inputs!$B$38)*_xlfn.NORM.S.INV(RAND())</f>
        <v>-0.7206128356334397</v>
      </c>
      <c r="AM531" s="23">
        <f ca="1">SQRT(Inputs!$B$38)*F531+SQRT(1-Inputs!$B$38)*_xlfn.NORM.S.INV(RAND())</f>
        <v>-0.40240222659863512</v>
      </c>
      <c r="AN531" s="23">
        <f ca="1">SQRT(Inputs!$B$38)*G531+SQRT(1-Inputs!$B$38)*_xlfn.NORM.S.INV(RAND())</f>
        <v>0.30668508026936692</v>
      </c>
      <c r="AO531" s="23">
        <f ca="1">SQRT(Inputs!$B$38)*H531+SQRT(1-Inputs!$B$38)*_xlfn.NORM.S.INV(RAND())</f>
        <v>-0.86728888483872069</v>
      </c>
      <c r="AP531" s="23">
        <f ca="1">SQRT(Inputs!$B$38)*I531+SQRT(1-Inputs!$B$38)*_xlfn.NORM.S.INV(RAND())</f>
        <v>-1.2664209916604734</v>
      </c>
      <c r="AQ531" s="23">
        <f ca="1">SQRT(Inputs!$B$38)*J531+SQRT(1-Inputs!$B$38)*_xlfn.NORM.S.INV(RAND())</f>
        <v>0.26525003930566743</v>
      </c>
      <c r="AR531" s="23">
        <f ca="1">SQRT(Inputs!$B$38)*K531+SQRT(1-Inputs!$B$38)*_xlfn.NORM.S.INV(RAND())</f>
        <v>-0.45142860334698554</v>
      </c>
      <c r="AS531" s="23">
        <f ca="1">SQRT(Inputs!$B$38)*L531+SQRT(1-Inputs!$B$38)*_xlfn.NORM.S.INV(RAND())</f>
        <v>0.77555519350569169</v>
      </c>
      <c r="AT531" s="23">
        <f ca="1">SQRT(Inputs!$B$38)*M531+SQRT(1-Inputs!$B$38)*_xlfn.NORM.S.INV(RAND())</f>
        <v>-0.68001152769990247</v>
      </c>
      <c r="AU531" s="15">
        <f ca="1">Inputs!$B$6*EXP($B$8-0.5*C$5^2+C$5*N531)</f>
        <v>4743.8732527123029</v>
      </c>
      <c r="AV531" s="15">
        <f t="shared" ca="1" si="292"/>
        <v>6211.0574304944985</v>
      </c>
      <c r="AW531" s="15">
        <f t="shared" ca="1" si="293"/>
        <v>7368.3171473925022</v>
      </c>
      <c r="AX531" s="15">
        <f t="shared" ca="1" si="294"/>
        <v>7967.6922654770497</v>
      </c>
      <c r="AY531" s="15">
        <f t="shared" ca="1" si="295"/>
        <v>10149.92813170613</v>
      </c>
      <c r="AZ531" s="15">
        <f t="shared" ca="1" si="296"/>
        <v>15138.807492282389</v>
      </c>
      <c r="BA531" s="15">
        <f t="shared" ca="1" si="297"/>
        <v>16649.618399334326</v>
      </c>
      <c r="BB531" s="15">
        <f t="shared" ca="1" si="298"/>
        <v>17622.173611323044</v>
      </c>
      <c r="BC531" s="15">
        <f t="shared" ca="1" si="299"/>
        <v>21593.913589958956</v>
      </c>
      <c r="BD531" s="15">
        <f t="shared" ca="1" si="300"/>
        <v>27043.592633413456</v>
      </c>
      <c r="BE531" s="15">
        <f t="shared" ca="1" si="301"/>
        <v>33949.218391659946</v>
      </c>
      <c r="BF531" s="15">
        <f ca="1">Inputs!$B$13*EXP($B$9-0.5*C$6^2+C$6*Y531)</f>
        <v>14916.026835525658</v>
      </c>
      <c r="BG531" s="15">
        <f t="shared" ca="1" si="302"/>
        <v>22434.519644975924</v>
      </c>
      <c r="BH531" s="15">
        <f t="shared" ca="1" si="303"/>
        <v>28740.675077293567</v>
      </c>
      <c r="BI531" s="15">
        <f t="shared" ca="1" si="304"/>
        <v>29330.844818206886</v>
      </c>
      <c r="BJ531" s="15">
        <f t="shared" ca="1" si="305"/>
        <v>36366.002117664691</v>
      </c>
      <c r="BK531" s="15">
        <f t="shared" ca="1" si="306"/>
        <v>48787.55063705075</v>
      </c>
      <c r="BL531" s="15">
        <f t="shared" ca="1" si="307"/>
        <v>51892.119658733362</v>
      </c>
      <c r="BM531" s="15">
        <f t="shared" ca="1" si="308"/>
        <v>68308.868058763677</v>
      </c>
      <c r="BN531" s="15">
        <f t="shared" ca="1" si="309"/>
        <v>78803.618694610777</v>
      </c>
      <c r="BO531" s="15">
        <f t="shared" ca="1" si="310"/>
        <v>104662.75436592042</v>
      </c>
      <c r="BP531" s="15">
        <f t="shared" ca="1" si="311"/>
        <v>126347.94586778227</v>
      </c>
      <c r="BQ531" s="15">
        <f ca="1">Inputs!$B$20*EXP($B$10-0.5*C$7^2+C$7*AJ531)</f>
        <v>3587.1842563771293</v>
      </c>
      <c r="BR531" s="15">
        <f t="shared" ca="1" si="312"/>
        <v>4739.4601246815355</v>
      </c>
      <c r="BS531" s="15">
        <f t="shared" ca="1" si="313"/>
        <v>5276.8452240959132</v>
      </c>
      <c r="BT531" s="15">
        <f t="shared" ca="1" si="314"/>
        <v>6546.7339641110293</v>
      </c>
      <c r="BU531" s="15">
        <f t="shared" ca="1" si="315"/>
        <v>9771.892803974617</v>
      </c>
      <c r="BV531" s="15">
        <f t="shared" ca="1" si="316"/>
        <v>11182.405261471669</v>
      </c>
      <c r="BW531" s="15">
        <f t="shared" ca="1" si="317"/>
        <v>11935.49689532539</v>
      </c>
      <c r="BX531" s="15">
        <f t="shared" ca="1" si="318"/>
        <v>17605.43700714986</v>
      </c>
      <c r="BY531" s="15">
        <f t="shared" ca="1" si="319"/>
        <v>22627.043340192882</v>
      </c>
      <c r="BZ531" s="15">
        <f t="shared" ca="1" si="320"/>
        <v>36614.036832887745</v>
      </c>
      <c r="CA531" s="15">
        <f t="shared" ca="1" si="321"/>
        <v>45577.508791151573</v>
      </c>
      <c r="CB531" s="15">
        <f ca="1">(AU531*DCF!C$10-DCF!C$5*MAX(AU531*DCF!C$10,0)-MAX(AU531-Inputs!$B$6,0)/Inputs!$B$10)*DCF!C$6</f>
        <v>1044.6312932866092</v>
      </c>
      <c r="CC531" s="15">
        <f ca="1">(AV531*DCF!D$10-DCF!D$5*MAX(AV531*DCF!D$10,0)-MAX(AV531-AU531,0)/Inputs!$B$10)*DCF!D$6</f>
        <v>1156.1687073357341</v>
      </c>
      <c r="CD531" s="15">
        <f ca="1">(AW531*DCF!E$10-DCF!E$5*MAX(AW531*DCF!E$10,0)-MAX(AW531-AV531,0)/Inputs!$B$10)*DCF!E$6</f>
        <v>1440.5643232842554</v>
      </c>
      <c r="CE531" s="15">
        <f ca="1">(AX531*DCF!F$10-DCF!F$5*MAX(AX531*DCF!F$10,0)-MAX(AX531-AW531,0)/Inputs!$B$10)*DCF!F$6</f>
        <v>1614.6194217546918</v>
      </c>
      <c r="CF531" s="15">
        <f ca="1">(AY531*DCF!G$10-DCF!G$5*MAX(AY531*DCF!G$10,0)-MAX(AY531-AX531,0)/Inputs!$B$10)*DCF!G$6</f>
        <v>1671.8262088330903</v>
      </c>
      <c r="CG531" s="15">
        <f ca="1">(AZ531*DCF!H$10-DCF!H$5*MAX(AZ531*DCF!H$10,0)-MAX(AZ531-AY531,0)/Inputs!$B$10)*DCF!H$6</f>
        <v>2053.3453654609384</v>
      </c>
      <c r="CH531" s="15">
        <f ca="1">(BA531*DCF!I$10-DCF!I$5*MAX(BA531*DCF!I$10,0)-MAX(BA531-AZ531,0)/Inputs!$B$10)*DCF!I$6</f>
        <v>2793.4519788401039</v>
      </c>
      <c r="CI531" s="15">
        <f ca="1">(BB531*DCF!J$10-DCF!J$5*MAX(BB531*DCF!J$10,0)-MAX(BB531-BA531,0)/Inputs!$B$10)*DCF!J$6</f>
        <v>2876.6311649082304</v>
      </c>
      <c r="CJ531" s="15">
        <f ca="1">(BC531*DCF!K$10-DCF!K$5*MAX(BC531*DCF!K$10,0)-MAX(BC531-BB531,0)/Inputs!$B$10)*DCF!K$6</f>
        <v>2920.2901517185078</v>
      </c>
      <c r="CK531" s="15">
        <f ca="1">(BD531*DCF!L$10-DCF!L$5*MAX(BD531*DCF!L$10,0)-MAX(BD531-BC531,0)/Inputs!$B$10)*DCF!L$6</f>
        <v>3373.956290877582</v>
      </c>
      <c r="CL531" s="15">
        <f ca="1">(BE531*DCF!M$10-DCF!M$5*MAX(BE531*DCF!M$10,0)-MAX(BE531-BD531,0)/Inputs!$B$10)*DCF!M$6</f>
        <v>3965.7230330413959</v>
      </c>
      <c r="CM531" s="15">
        <f ca="1">(BF531*DCF!C$28-DCF!C$5*MAX(BF531*DCF!C$28,0)-MAX(BF531-Inputs!$B$13,0)/Inputs!$B$17)*DCF!C$6</f>
        <v>3737.2558240641833</v>
      </c>
      <c r="CN531" s="15">
        <f ca="1">(BG531*DCF!D$28-DCF!D$5*MAX(BG531*DCF!D$28,0)-MAX(BG531-BF531,0)/Inputs!$B$17)*DCF!D$6</f>
        <v>5003.4442246344825</v>
      </c>
      <c r="CO531" s="15">
        <f ca="1">(BH531*DCF!E$28-DCF!E$5*MAX(BH531*DCF!E$28,0)-MAX(BH531-BG531,0)/Inputs!$B$17)*DCF!E$6</f>
        <v>6897.0145182415599</v>
      </c>
      <c r="CP531" s="15">
        <f ca="1">(BI531*DCF!F$28-DCF!F$5*MAX(BI531*DCF!F$28,0)-MAX(BI531-BH531,0)/Inputs!$B$17)*DCF!F$6</f>
        <v>7855.1020387158105</v>
      </c>
      <c r="CQ531" s="15">
        <f ca="1">(BJ531*DCF!G$28-DCF!G$5*MAX(BJ531*DCF!G$28,0)-MAX(BJ531-BI531,0)/Inputs!$B$17)*DCF!G$6</f>
        <v>8252.191198590428</v>
      </c>
      <c r="CR531" s="15">
        <f ca="1">(BK531*DCF!H$28-DCF!H$5*MAX(BK531*DCF!H$28,0)-MAX(BK531-BJ531,0)/Inputs!$B$17)*DCF!H$6</f>
        <v>10135.739485173341</v>
      </c>
      <c r="CS531" s="15">
        <f ca="1">(BL531*DCF!I$28-DCF!I$5*MAX(BL531*DCF!I$28,0)-MAX(BL531-BK531,0)/Inputs!$B$17)*DCF!I$6</f>
        <v>11756.98870711063</v>
      </c>
      <c r="CT531" s="15">
        <f ca="1">(BM531*DCF!J$28-DCF!J$5*MAX(BM531*DCF!J$28,0)-MAX(BM531-BL531,0)/Inputs!$B$17)*DCF!J$6</f>
        <v>13061.821602888152</v>
      </c>
      <c r="CU531" s="15">
        <f ca="1">(BN531*DCF!K$28-DCF!K$5*MAX(BN531*DCF!K$28,0)-MAX(BN531-BM531,0)/Inputs!$B$17)*DCF!K$6</f>
        <v>15356.535804436446</v>
      </c>
      <c r="CV531" s="15">
        <f ca="1">(BO531*DCF!L$28-DCF!L$5*MAX(BO531*DCF!L$28,0)-MAX(BO531-BN531,0)/Inputs!$B$17)*DCF!L$6</f>
        <v>17956.412033038243</v>
      </c>
      <c r="CW531" s="15">
        <f ca="1">(BP531*DCF!M$28-DCF!M$5*MAX(BP531*DCF!M$28,0)-MAX(BP531-BO531,0)/Inputs!$B$17)*DCF!M$6</f>
        <v>21505.727285697463</v>
      </c>
      <c r="CX531" s="15">
        <f ca="1">(BQ531*DCF!C$46-DCF!C$5*MAX(BQ531*DCF!C$46,0)-MAX(BQ531-Inputs!$B$20,0)/Inputs!$B$24)*DCF!C$6</f>
        <v>-1006.8251198917753</v>
      </c>
      <c r="CY531" s="15">
        <f ca="1">(BR531*DCF!D$46-DCF!D$5*MAX(BR531*DCF!D$46,0)-MAX(BR531-BQ531,0)/Inputs!$B$24)*DCF!D$6</f>
        <v>-1300.581865891661</v>
      </c>
      <c r="CZ531" s="15">
        <f ca="1">(BS531*DCF!E$46-DCF!E$5*MAX(BS531*DCF!E$46,0)-MAX(BS531-BR531,0)/Inputs!$B$24)*DCF!E$6</f>
        <v>-835.81854763754552</v>
      </c>
      <c r="DA531" s="15">
        <f ca="1">(BT531*DCF!F$46-DCF!F$5*MAX(BT531*DCF!F$46,0)-MAX(BT531-BS531,0)/Inputs!$B$24)*DCF!F$6</f>
        <v>-939.18119336104985</v>
      </c>
      <c r="DB531" s="15">
        <f ca="1">(BU531*DCF!G$46-DCF!G$5*MAX(BU531*DCF!G$46,0)-MAX(BU531-BT531,0)/Inputs!$B$24)*DCF!G$6</f>
        <v>-1413.5868793949464</v>
      </c>
      <c r="DC531" s="15">
        <f ca="1">(BV531*DCF!H$46-DCF!H$5*MAX(BV531*DCF!H$46,0)-MAX(BV531-BU531,0)/Inputs!$B$24)*DCF!H$6</f>
        <v>-438.30810381399493</v>
      </c>
      <c r="DD531" s="15">
        <f ca="1">(BW531*DCF!I$46-DCF!I$5*MAX(BW531*DCF!I$46,0)-MAX(BW531-BV531,0)/Inputs!$B$24)*DCF!I$6</f>
        <v>59.471452343716905</v>
      </c>
      <c r="DE531" s="15">
        <f ca="1">(BX531*DCF!J$46-DCF!J$5*MAX(BX531*DCF!J$46,0)-MAX(BX531-BW531,0)/Inputs!$B$24)*DCF!J$6</f>
        <v>-765.07610066432937</v>
      </c>
      <c r="DF531" s="15">
        <f ca="1">(BY531*DCF!K$46-DCF!K$5*MAX(BY531*DCF!K$46,0)-MAX(BY531-BX531,0)/Inputs!$B$24)*DCF!K$6</f>
        <v>62.37236665925942</v>
      </c>
      <c r="DG531" s="15">
        <f ca="1">(BZ531*DCF!L$46-DCF!L$5*MAX(BZ531*DCF!L$46,0)-MAX(BZ531-BY531,0)/Inputs!$B$24)*DCF!L$6</f>
        <v>-634.34397932044112</v>
      </c>
      <c r="DH531" s="15">
        <f ca="1">(CA531*DCF!M$46-DCF!M$5*MAX(CA531*DCF!M$46,0)-MAX(CA531-BZ531,0)/Inputs!$B$24)*DCF!M$6</f>
        <v>1699.2283996218398</v>
      </c>
      <c r="DI531" s="15">
        <f ca="1">SUM(CB531:CL531)+BE531*DCF!M$10*(1+Inputs!$B$30)*(1-Inputs!$B$33)*(1-Inputs!$B$30/Inputs!$B$31)/(Inputs!$B$29-Inputs!$B$30)*DCF!M$6</f>
        <v>119392.33165526838</v>
      </c>
      <c r="DJ531" s="15">
        <f ca="1">SUM(CM531:CW531)+BP531*DCF!M$28*(1+Inputs!$B$30)*(1-Inputs!$B$33)*(1-Inputs!$B$30/Inputs!$B$31)/(Inputs!$B$29-Inputs!$B$30)*DCF!M$6</f>
        <v>590355.57156079728</v>
      </c>
      <c r="DK531" s="15">
        <f ca="1">SUM(CX531:DH531)+CA531*DCF!M$46*(1+Inputs!$B$30)*(1-Inputs!$B$33)*(1-Inputs!$B$30/Inputs!$B$31)/(Inputs!$B$29-Inputs!$B$30)*DCF!M$6</f>
        <v>64955.578020834706</v>
      </c>
      <c r="DM531" s="15">
        <f ca="1">DI531+DJ531+DK531+Inputs!$B$34+Inputs!$B$36-Inputs!$B$35</f>
        <v>851554.48123690032</v>
      </c>
    </row>
    <row r="532" spans="1:117" x14ac:dyDescent="0.75">
      <c r="A532" s="11">
        <v>519</v>
      </c>
      <c r="C532" s="23">
        <f t="shared" ca="1" si="291"/>
        <v>-1.6606688250059483</v>
      </c>
      <c r="D532" s="23">
        <f t="shared" ca="1" si="291"/>
        <v>5.9077327073421802E-2</v>
      </c>
      <c r="E532" s="23">
        <f t="shared" ca="1" si="291"/>
        <v>-0.42548509514544003</v>
      </c>
      <c r="F532" s="23">
        <f t="shared" ca="1" si="291"/>
        <v>0.65986619175951788</v>
      </c>
      <c r="G532" s="23">
        <f t="shared" ca="1" si="291"/>
        <v>0.25663608174079572</v>
      </c>
      <c r="H532" s="23">
        <f t="shared" ca="1" si="291"/>
        <v>1.19407880513971</v>
      </c>
      <c r="I532" s="23">
        <f t="shared" ca="1" si="291"/>
        <v>0.9045746408556895</v>
      </c>
      <c r="J532" s="23">
        <f t="shared" ca="1" si="291"/>
        <v>1.1937276499630769</v>
      </c>
      <c r="K532" s="23">
        <f t="shared" ca="1" si="291"/>
        <v>0.14893070498896124</v>
      </c>
      <c r="L532" s="23">
        <f t="shared" ca="1" si="291"/>
        <v>1.9193316333614812</v>
      </c>
      <c r="M532" s="23">
        <f t="shared" ca="1" si="291"/>
        <v>-1.0660530776514412</v>
      </c>
      <c r="N532" s="23">
        <f ca="1">SQRT(Inputs!$B$38)*C532+SQRT(1-Inputs!$B$38)*_xlfn.NORM.S.INV(RAND())</f>
        <v>0.31824085895261023</v>
      </c>
      <c r="O532" s="23">
        <f ca="1">SQRT(Inputs!$B$38)*D532+SQRT(1-Inputs!$B$38)*_xlfn.NORM.S.INV(RAND())</f>
        <v>0.46215277084076711</v>
      </c>
      <c r="P532" s="23">
        <f ca="1">SQRT(Inputs!$B$38)*E532+SQRT(1-Inputs!$B$38)*_xlfn.NORM.S.INV(RAND())</f>
        <v>-0.5669726874918446</v>
      </c>
      <c r="Q532" s="23">
        <f ca="1">SQRT(Inputs!$B$38)*F532+SQRT(1-Inputs!$B$38)*_xlfn.NORM.S.INV(RAND())</f>
        <v>-1.7780692588684042</v>
      </c>
      <c r="R532" s="23">
        <f ca="1">SQRT(Inputs!$B$38)*G532+SQRT(1-Inputs!$B$38)*_xlfn.NORM.S.INV(RAND())</f>
        <v>-0.89255267536109106</v>
      </c>
      <c r="S532" s="23">
        <f ca="1">SQRT(Inputs!$B$38)*H532+SQRT(1-Inputs!$B$38)*_xlfn.NORM.S.INV(RAND())</f>
        <v>-1.096583940100839</v>
      </c>
      <c r="T532" s="23">
        <f ca="1">SQRT(Inputs!$B$38)*I532+SQRT(1-Inputs!$B$38)*_xlfn.NORM.S.INV(RAND())</f>
        <v>-1.0403167255092081</v>
      </c>
      <c r="U532" s="23">
        <f ca="1">SQRT(Inputs!$B$38)*J532+SQRT(1-Inputs!$B$38)*_xlfn.NORM.S.INV(RAND())</f>
        <v>-0.18007356093796179</v>
      </c>
      <c r="V532" s="23">
        <f ca="1">SQRT(Inputs!$B$38)*K532+SQRT(1-Inputs!$B$38)*_xlfn.NORM.S.INV(RAND())</f>
        <v>0.17568198960718318</v>
      </c>
      <c r="W532" s="23">
        <f ca="1">SQRT(Inputs!$B$38)*L532+SQRT(1-Inputs!$B$38)*_xlfn.NORM.S.INV(RAND())</f>
        <v>1.7548457188754267</v>
      </c>
      <c r="X532" s="23">
        <f ca="1">SQRT(Inputs!$B$38)*M532+SQRT(1-Inputs!$B$38)*_xlfn.NORM.S.INV(RAND())</f>
        <v>-0.60430880067319004</v>
      </c>
      <c r="Y532" s="23">
        <f ca="1">SQRT(Inputs!$B$38)*C532+SQRT(1-Inputs!$B$38)*_xlfn.NORM.S.INV(RAND())</f>
        <v>6.3451578706615108E-2</v>
      </c>
      <c r="Z532" s="23">
        <f ca="1">SQRT(Inputs!$B$38)*D532+SQRT(1-Inputs!$B$38)*_xlfn.NORM.S.INV(RAND())</f>
        <v>0.70350410942917219</v>
      </c>
      <c r="AA532" s="23">
        <f ca="1">SQRT(Inputs!$B$38)*E532+SQRT(1-Inputs!$B$38)*_xlfn.NORM.S.INV(RAND())</f>
        <v>0.18777719784203153</v>
      </c>
      <c r="AB532" s="23">
        <f ca="1">SQRT(Inputs!$B$38)*F532+SQRT(1-Inputs!$B$38)*_xlfn.NORM.S.INV(RAND())</f>
        <v>-0.14683089047636594</v>
      </c>
      <c r="AC532" s="23">
        <f ca="1">SQRT(Inputs!$B$38)*G532+SQRT(1-Inputs!$B$38)*_xlfn.NORM.S.INV(RAND())</f>
        <v>1.2240892677480946</v>
      </c>
      <c r="AD532" s="23">
        <f ca="1">SQRT(Inputs!$B$38)*H532+SQRT(1-Inputs!$B$38)*_xlfn.NORM.S.INV(RAND())</f>
        <v>1.4557504362664981</v>
      </c>
      <c r="AE532" s="23">
        <f ca="1">SQRT(Inputs!$B$38)*I532+SQRT(1-Inputs!$B$38)*_xlfn.NORM.S.INV(RAND())</f>
        <v>-1.7006627991386913</v>
      </c>
      <c r="AF532" s="23">
        <f ca="1">SQRT(Inputs!$B$38)*J532+SQRT(1-Inputs!$B$38)*_xlfn.NORM.S.INV(RAND())</f>
        <v>-6.857973961059538E-2</v>
      </c>
      <c r="AG532" s="23">
        <f ca="1">SQRT(Inputs!$B$38)*K532+SQRT(1-Inputs!$B$38)*_xlfn.NORM.S.INV(RAND())</f>
        <v>2.7438018277233044E-2</v>
      </c>
      <c r="AH532" s="23">
        <f ca="1">SQRT(Inputs!$B$38)*L532+SQRT(1-Inputs!$B$38)*_xlfn.NORM.S.INV(RAND())</f>
        <v>1.0093869648021536</v>
      </c>
      <c r="AI532" s="23">
        <f ca="1">SQRT(Inputs!$B$38)*M532+SQRT(1-Inputs!$B$38)*_xlfn.NORM.S.INV(RAND())</f>
        <v>9.7218888331181086E-2</v>
      </c>
      <c r="AJ532" s="23">
        <f ca="1">SQRT(Inputs!$B$38)*C532+SQRT(1-Inputs!$B$38)*_xlfn.NORM.S.INV(RAND())</f>
        <v>-0.7444316269345943</v>
      </c>
      <c r="AK532" s="23">
        <f ca="1">SQRT(Inputs!$B$38)*D532+SQRT(1-Inputs!$B$38)*_xlfn.NORM.S.INV(RAND())</f>
        <v>-1.0384459484299502</v>
      </c>
      <c r="AL532" s="23">
        <f ca="1">SQRT(Inputs!$B$38)*E532+SQRT(1-Inputs!$B$38)*_xlfn.NORM.S.INV(RAND())</f>
        <v>-0.52459245233223528</v>
      </c>
      <c r="AM532" s="23">
        <f ca="1">SQRT(Inputs!$B$38)*F532+SQRT(1-Inputs!$B$38)*_xlfn.NORM.S.INV(RAND())</f>
        <v>6.9432479432530725E-3</v>
      </c>
      <c r="AN532" s="23">
        <f ca="1">SQRT(Inputs!$B$38)*G532+SQRT(1-Inputs!$B$38)*_xlfn.NORM.S.INV(RAND())</f>
        <v>1.3209007961501362</v>
      </c>
      <c r="AO532" s="23">
        <f ca="1">SQRT(Inputs!$B$38)*H532+SQRT(1-Inputs!$B$38)*_xlfn.NORM.S.INV(RAND())</f>
        <v>0.73339019895120083</v>
      </c>
      <c r="AP532" s="23">
        <f ca="1">SQRT(Inputs!$B$38)*I532+SQRT(1-Inputs!$B$38)*_xlfn.NORM.S.INV(RAND())</f>
        <v>0.91422274118415303</v>
      </c>
      <c r="AQ532" s="23">
        <f ca="1">SQRT(Inputs!$B$38)*J532+SQRT(1-Inputs!$B$38)*_xlfn.NORM.S.INV(RAND())</f>
        <v>-0.16607164856050449</v>
      </c>
      <c r="AR532" s="23">
        <f ca="1">SQRT(Inputs!$B$38)*K532+SQRT(1-Inputs!$B$38)*_xlfn.NORM.S.INV(RAND())</f>
        <v>-0.25207141094512175</v>
      </c>
      <c r="AS532" s="23">
        <f ca="1">SQRT(Inputs!$B$38)*L532+SQRT(1-Inputs!$B$38)*_xlfn.NORM.S.INV(RAND())</f>
        <v>-1.7685234646105119</v>
      </c>
      <c r="AT532" s="23">
        <f ca="1">SQRT(Inputs!$B$38)*M532+SQRT(1-Inputs!$B$38)*_xlfn.NORM.S.INV(RAND())</f>
        <v>-1.4061511077326014</v>
      </c>
      <c r="AU532" s="15">
        <f ca="1">Inputs!$B$6*EXP($B$8-0.5*C$5^2+C$5*N532)</f>
        <v>5224.5661647469688</v>
      </c>
      <c r="AV532" s="15">
        <f t="shared" ca="1" si="292"/>
        <v>6806.6896042942508</v>
      </c>
      <c r="AW532" s="15">
        <f t="shared" ca="1" si="293"/>
        <v>7688.5144164061967</v>
      </c>
      <c r="AX532" s="15">
        <f t="shared" ca="1" si="294"/>
        <v>7517.0683228407788</v>
      </c>
      <c r="AY532" s="15">
        <f t="shared" ca="1" si="295"/>
        <v>8277.2368125704215</v>
      </c>
      <c r="AZ532" s="15">
        <f t="shared" ca="1" si="296"/>
        <v>8971.7697149201758</v>
      </c>
      <c r="BA532" s="15">
        <f t="shared" ca="1" si="297"/>
        <v>9846.5287079980208</v>
      </c>
      <c r="BB532" s="15">
        <f t="shared" ca="1" si="298"/>
        <v>11839.60863191011</v>
      </c>
      <c r="BC532" s="15">
        <f t="shared" ca="1" si="299"/>
        <v>14748.512266997242</v>
      </c>
      <c r="BD532" s="15">
        <f t="shared" ca="1" si="300"/>
        <v>21291.266236857944</v>
      </c>
      <c r="BE532" s="15">
        <f t="shared" ca="1" si="301"/>
        <v>24692.525622686353</v>
      </c>
      <c r="BF532" s="15">
        <f ca="1">Inputs!$B$13*EXP($B$9-0.5*C$6^2+C$6*Y532)</f>
        <v>14006.101850303086</v>
      </c>
      <c r="BG532" s="15">
        <f t="shared" ca="1" si="302"/>
        <v>19380.083277270347</v>
      </c>
      <c r="BH532" s="15">
        <f t="shared" ca="1" si="303"/>
        <v>24427.962357797496</v>
      </c>
      <c r="BI532" s="15">
        <f t="shared" ca="1" si="304"/>
        <v>29235.256928056417</v>
      </c>
      <c r="BJ532" s="15">
        <f t="shared" ca="1" si="305"/>
        <v>42756.708806524075</v>
      </c>
      <c r="BK532" s="15">
        <f t="shared" ca="1" si="306"/>
        <v>63978.171982254091</v>
      </c>
      <c r="BL532" s="15">
        <f t="shared" ca="1" si="307"/>
        <v>63044.823923020602</v>
      </c>
      <c r="BM532" s="15">
        <f t="shared" ca="1" si="308"/>
        <v>76838.275479613789</v>
      </c>
      <c r="BN532" s="15">
        <f t="shared" ca="1" si="309"/>
        <v>94812.694412921148</v>
      </c>
      <c r="BO532" s="15">
        <f t="shared" ca="1" si="310"/>
        <v>131180.13569758789</v>
      </c>
      <c r="BP532" s="15">
        <f t="shared" ca="1" si="311"/>
        <v>163246.38848316259</v>
      </c>
      <c r="BQ532" s="15">
        <f ca="1">Inputs!$B$20*EXP($B$10-0.5*C$7^2+C$7*AJ532)</f>
        <v>3294.111221367385</v>
      </c>
      <c r="BR532" s="15">
        <f t="shared" ca="1" si="312"/>
        <v>3214.038474968449</v>
      </c>
      <c r="BS532" s="15">
        <f t="shared" ca="1" si="313"/>
        <v>3785.7009256103588</v>
      </c>
      <c r="BT532" s="15">
        <f t="shared" ca="1" si="314"/>
        <v>5229.1745755777665</v>
      </c>
      <c r="BU532" s="15">
        <f t="shared" ca="1" si="315"/>
        <v>9976.2469804077355</v>
      </c>
      <c r="BV532" s="15">
        <f t="shared" ca="1" si="316"/>
        <v>16373.579792334991</v>
      </c>
      <c r="BW532" s="15">
        <f t="shared" ca="1" si="317"/>
        <v>27726.148208319039</v>
      </c>
      <c r="BX532" s="15">
        <f t="shared" ca="1" si="318"/>
        <v>37509.64085767966</v>
      </c>
      <c r="BY532" s="15">
        <f t="shared" ca="1" si="319"/>
        <v>50082.816868622787</v>
      </c>
      <c r="BZ532" s="15">
        <f t="shared" ca="1" si="320"/>
        <v>50768.503905625766</v>
      </c>
      <c r="CA532" s="15">
        <f t="shared" ca="1" si="321"/>
        <v>55546.653063796839</v>
      </c>
      <c r="CB532" s="15">
        <f ca="1">(AU532*DCF!C$10-DCF!C$5*MAX(AU532*DCF!C$10,0)-MAX(AU532-Inputs!$B$6,0)/Inputs!$B$10)*DCF!C$6</f>
        <v>1041.2038671447019</v>
      </c>
      <c r="CC532" s="15">
        <f ca="1">(AV532*DCF!D$10-DCF!D$5*MAX(AV532*DCF!D$10,0)-MAX(AV532-AU532,0)/Inputs!$B$10)*DCF!D$6</f>
        <v>1273.325083616666</v>
      </c>
      <c r="CD532" s="15">
        <f ca="1">(AW532*DCF!E$10-DCF!E$5*MAX(AW532*DCF!E$10,0)-MAX(AW532-AV532,0)/Inputs!$B$10)*DCF!E$6</f>
        <v>1576.5321223672224</v>
      </c>
      <c r="CE532" s="15">
        <f ca="1">(AX532*DCF!F$10-DCF!F$5*MAX(AX532*DCF!F$10,0)-MAX(AX532-AW532,0)/Inputs!$B$10)*DCF!F$6</f>
        <v>1640.9640350504146</v>
      </c>
      <c r="CF532" s="15">
        <f ca="1">(AY532*DCF!G$10-DCF!G$5*MAX(AY532*DCF!G$10,0)-MAX(AY532-AX532,0)/Inputs!$B$10)*DCF!G$6</f>
        <v>1559.3230982314606</v>
      </c>
      <c r="CG532" s="15">
        <f ca="1">(AZ532*DCF!H$10-DCF!H$5*MAX(AZ532*DCF!H$10,0)-MAX(AZ532-AY532,0)/Inputs!$B$10)*DCF!H$6</f>
        <v>1618.5487574792921</v>
      </c>
      <c r="CH532" s="15">
        <f ca="1">(BA532*DCF!I$10-DCF!I$5*MAX(BA532*DCF!I$10,0)-MAX(BA532-AZ532,0)/Inputs!$B$10)*DCF!I$6</f>
        <v>1655.1104688385058</v>
      </c>
      <c r="CI532" s="15">
        <f ca="1">(BB532*DCF!J$10-DCF!J$5*MAX(BB532*DCF!J$10,0)-MAX(BB532-BA532,0)/Inputs!$B$10)*DCF!J$6</f>
        <v>1729.6858938200023</v>
      </c>
      <c r="CJ532" s="15">
        <f ca="1">(BC532*DCF!K$10-DCF!K$5*MAX(BC532*DCF!K$10,0)-MAX(BC532-BB532,0)/Inputs!$B$10)*DCF!K$6</f>
        <v>1967.071385254196</v>
      </c>
      <c r="CK532" s="15">
        <f ca="1">(BD532*DCF!L$10-DCF!L$5*MAX(BD532*DCF!L$10,0)-MAX(BD532-BC532,0)/Inputs!$B$10)*DCF!L$6</f>
        <v>2365.0437978150153</v>
      </c>
      <c r="CL532" s="15">
        <f ca="1">(BE532*DCF!M$10-DCF!M$5*MAX(BE532*DCF!M$10,0)-MAX(BE532-BD532,0)/Inputs!$B$10)*DCF!M$6</f>
        <v>3078.1179638587196</v>
      </c>
      <c r="CM532" s="15">
        <f ca="1">(BF532*DCF!C$28-DCF!C$5*MAX(BF532*DCF!C$28,0)-MAX(BF532-Inputs!$B$13,0)/Inputs!$B$17)*DCF!C$6</f>
        <v>3669.6970243673577</v>
      </c>
      <c r="CN532" s="15">
        <f ca="1">(BG532*DCF!D$28-DCF!D$5*MAX(BG532*DCF!D$28,0)-MAX(BG532-BF532,0)/Inputs!$B$17)*DCF!D$6</f>
        <v>4561.3648703264089</v>
      </c>
      <c r="CO532" s="15">
        <f ca="1">(BH532*DCF!E$28-DCF!E$5*MAX(BH532*DCF!E$28,0)-MAX(BH532-BG532,0)/Inputs!$B$17)*DCF!E$6</f>
        <v>5923.5664310430211</v>
      </c>
      <c r="CP532" s="15">
        <f ca="1">(BI532*DCF!F$28-DCF!F$5*MAX(BI532*DCF!F$28,0)-MAX(BI532-BH532,0)/Inputs!$B$17)*DCF!F$6</f>
        <v>7061.3582124823652</v>
      </c>
      <c r="CQ532" s="15">
        <f ca="1">(BJ532*DCF!G$28-DCF!G$5*MAX(BJ532*DCF!G$28,0)-MAX(BJ532-BI532,0)/Inputs!$B$17)*DCF!G$6</f>
        <v>8819.3778637439555</v>
      </c>
      <c r="CR532" s="15">
        <f ca="1">(BK532*DCF!H$28-DCF!H$5*MAX(BK532*DCF!H$28,0)-MAX(BK532-BJ532,0)/Inputs!$B$17)*DCF!H$6</f>
        <v>12525.287957094801</v>
      </c>
      <c r="CS532" s="15">
        <f ca="1">(BL532*DCF!I$28-DCF!I$5*MAX(BL532*DCF!I$28,0)-MAX(BL532-BK532,0)/Inputs!$B$17)*DCF!I$6</f>
        <v>14825.181818804569</v>
      </c>
      <c r="CT532" s="15">
        <f ca="1">(BM532*DCF!J$28-DCF!J$5*MAX(BM532*DCF!J$28,0)-MAX(BM532-BL532,0)/Inputs!$B$17)*DCF!J$6</f>
        <v>15312.415270761427</v>
      </c>
      <c r="CU532" s="15">
        <f ca="1">(BN532*DCF!K$28-DCF!K$5*MAX(BN532*DCF!K$28,0)-MAX(BN532-BM532,0)/Inputs!$B$17)*DCF!K$6</f>
        <v>17821.224434272328</v>
      </c>
      <c r="CV532" s="15">
        <f ca="1">(BO532*DCF!L$28-DCF!L$5*MAX(BO532*DCF!L$28,0)-MAX(BO532-BN532,0)/Inputs!$B$17)*DCF!L$6</f>
        <v>22058.153902588492</v>
      </c>
      <c r="CW532" s="15">
        <f ca="1">(BP532*DCF!M$28-DCF!M$5*MAX(BP532*DCF!M$28,0)-MAX(BP532-BO532,0)/Inputs!$B$17)*DCF!M$6</f>
        <v>27363.078013331331</v>
      </c>
      <c r="CX532" s="15">
        <f ca="1">(BQ532*DCF!C$46-DCF!C$5*MAX(BQ532*DCF!C$46,0)-MAX(BQ532-Inputs!$B$20,0)/Inputs!$B$24)*DCF!C$6</f>
        <v>-803.77220879957395</v>
      </c>
      <c r="CY532" s="15">
        <f ca="1">(BR532*DCF!D$46-DCF!D$5*MAX(BR532*DCF!D$46,0)-MAX(BR532-BQ532,0)/Inputs!$B$24)*DCF!D$6</f>
        <v>-548.56141533098139</v>
      </c>
      <c r="CZ532" s="15">
        <f ca="1">(BS532*DCF!E$46-DCF!E$5*MAX(BS532*DCF!E$46,0)-MAX(BS532-BR532,0)/Inputs!$B$24)*DCF!E$6</f>
        <v>-672.9993262779567</v>
      </c>
      <c r="DA532" s="15">
        <f ca="1">(BT532*DCF!F$46-DCF!F$5*MAX(BT532*DCF!F$46,0)-MAX(BT532-BS532,0)/Inputs!$B$24)*DCF!F$6</f>
        <v>-906.43594159337886</v>
      </c>
      <c r="DB532" s="15">
        <f ca="1">(BU532*DCF!G$46-DCF!G$5*MAX(BU532*DCF!G$46,0)-MAX(BU532-BT532,0)/Inputs!$B$24)*DCF!G$6</f>
        <v>-1932.402604049802</v>
      </c>
      <c r="DC532" s="15">
        <f ca="1">(BV532*DCF!H$46-DCF!H$5*MAX(BV532*DCF!H$46,0)-MAX(BV532-BU532,0)/Inputs!$B$24)*DCF!H$6</f>
        <v>-1987.9319741979291</v>
      </c>
      <c r="DD532" s="15">
        <f ca="1">(BW532*DCF!I$46-DCF!I$5*MAX(BW532*DCF!I$46,0)-MAX(BW532-BV532,0)/Inputs!$B$24)*DCF!I$6</f>
        <v>-2618.5370731879507</v>
      </c>
      <c r="DE532" s="15">
        <f ca="1">(BX532*DCF!J$46-DCF!J$5*MAX(BX532*DCF!J$46,0)-MAX(BX532-BW532,0)/Inputs!$B$24)*DCF!J$6</f>
        <v>-1020.9967340355473</v>
      </c>
      <c r="DF532" s="15">
        <f ca="1">(BY532*DCF!K$46-DCF!K$5*MAX(BY532*DCF!K$46,0)-MAX(BY532-BX532,0)/Inputs!$B$24)*DCF!K$6</f>
        <v>-219.19572321653928</v>
      </c>
      <c r="DG532" s="15">
        <f ca="1">(BZ532*DCF!L$46-DCF!L$5*MAX(BZ532*DCF!L$46,0)-MAX(BZ532-BY532,0)/Inputs!$B$24)*DCF!L$6</f>
        <v>3354.2189789890667</v>
      </c>
      <c r="DH532" s="15">
        <f ca="1">(CA532*DCF!M$46-DCF!M$5*MAX(CA532*DCF!M$46,0)-MAX(CA532-BZ532,0)/Inputs!$B$24)*DCF!M$6</f>
        <v>3355.7378508741062</v>
      </c>
      <c r="DI532" s="15">
        <f ca="1">SUM(CB532:CL532)+BE532*DCF!M$10*(1+Inputs!$B$30)*(1-Inputs!$B$33)*(1-Inputs!$B$30/Inputs!$B$31)/(Inputs!$B$29-Inputs!$B$30)*DCF!M$6</f>
        <v>88224.55180626022</v>
      </c>
      <c r="DJ532" s="15">
        <f ca="1">SUM(CM532:CW532)+BP532*DCF!M$28*(1+Inputs!$B$30)*(1-Inputs!$B$33)*(1-Inputs!$B$30/Inputs!$B$31)/(Inputs!$B$29-Inputs!$B$30)*DCF!M$6</f>
        <v>745696.51627701463</v>
      </c>
      <c r="DK532" s="15">
        <f ca="1">SUM(CX532:DH532)+CA532*DCF!M$46*(1+Inputs!$B$30)*(1-Inputs!$B$33)*(1-Inputs!$B$30/Inputs!$B$31)/(Inputs!$B$29-Inputs!$B$30)*DCF!M$6</f>
        <v>81880.82938750209</v>
      </c>
      <c r="DM532" s="15">
        <f ca="1">DI532+DJ532+DK532+Inputs!$B$34+Inputs!$B$36-Inputs!$B$35</f>
        <v>992652.89747077692</v>
      </c>
    </row>
    <row r="533" spans="1:117" x14ac:dyDescent="0.75">
      <c r="A533" s="11">
        <v>520</v>
      </c>
      <c r="C533" s="23">
        <f t="shared" ca="1" si="291"/>
        <v>0.64764803232848123</v>
      </c>
      <c r="D533" s="23">
        <f t="shared" ca="1" si="291"/>
        <v>9.0459946974522452E-3</v>
      </c>
      <c r="E533" s="23">
        <f t="shared" ca="1" si="291"/>
        <v>0.47081818753199056</v>
      </c>
      <c r="F533" s="23">
        <f t="shared" ca="1" si="291"/>
        <v>-0.68906661854640006</v>
      </c>
      <c r="G533" s="23">
        <f t="shared" ca="1" si="291"/>
        <v>0.32789463418716408</v>
      </c>
      <c r="H533" s="23">
        <f t="shared" ca="1" si="291"/>
        <v>-0.82540474816542408</v>
      </c>
      <c r="I533" s="23">
        <f t="shared" ca="1" si="291"/>
        <v>-2.5601024575189713</v>
      </c>
      <c r="J533" s="23">
        <f t="shared" ca="1" si="291"/>
        <v>-1.3771001504740978</v>
      </c>
      <c r="K533" s="23">
        <f t="shared" ca="1" si="291"/>
        <v>-0.68201103829405563</v>
      </c>
      <c r="L533" s="23">
        <f t="shared" ca="1" si="291"/>
        <v>-1.336459960354256</v>
      </c>
      <c r="M533" s="23">
        <f t="shared" ca="1" si="291"/>
        <v>0.97552187258899048</v>
      </c>
      <c r="N533" s="23">
        <f ca="1">SQRT(Inputs!$B$38)*C533+SQRT(1-Inputs!$B$38)*_xlfn.NORM.S.INV(RAND())</f>
        <v>0.57421444745990036</v>
      </c>
      <c r="O533" s="23">
        <f ca="1">SQRT(Inputs!$B$38)*D533+SQRT(1-Inputs!$B$38)*_xlfn.NORM.S.INV(RAND())</f>
        <v>-0.1085518432819485</v>
      </c>
      <c r="P533" s="23">
        <f ca="1">SQRT(Inputs!$B$38)*E533+SQRT(1-Inputs!$B$38)*_xlfn.NORM.S.INV(RAND())</f>
        <v>-0.32474567697916951</v>
      </c>
      <c r="Q533" s="23">
        <f ca="1">SQRT(Inputs!$B$38)*F533+SQRT(1-Inputs!$B$38)*_xlfn.NORM.S.INV(RAND())</f>
        <v>-1.122080819220133</v>
      </c>
      <c r="R533" s="23">
        <f ca="1">SQRT(Inputs!$B$38)*G533+SQRT(1-Inputs!$B$38)*_xlfn.NORM.S.INV(RAND())</f>
        <v>-4.4292061083391121E-2</v>
      </c>
      <c r="S533" s="23">
        <f ca="1">SQRT(Inputs!$B$38)*H533+SQRT(1-Inputs!$B$38)*_xlfn.NORM.S.INV(RAND())</f>
        <v>0.55113592503760889</v>
      </c>
      <c r="T533" s="23">
        <f ca="1">SQRT(Inputs!$B$38)*I533+SQRT(1-Inputs!$B$38)*_xlfn.NORM.S.INV(RAND())</f>
        <v>-0.53312871424883834</v>
      </c>
      <c r="U533" s="23">
        <f ca="1">SQRT(Inputs!$B$38)*J533+SQRT(1-Inputs!$B$38)*_xlfn.NORM.S.INV(RAND())</f>
        <v>-1.2911541886894491</v>
      </c>
      <c r="V533" s="23">
        <f ca="1">SQRT(Inputs!$B$38)*K533+SQRT(1-Inputs!$B$38)*_xlfn.NORM.S.INV(RAND())</f>
        <v>-0.6444681131572465</v>
      </c>
      <c r="W533" s="23">
        <f ca="1">SQRT(Inputs!$B$38)*L533+SQRT(1-Inputs!$B$38)*_xlfn.NORM.S.INV(RAND())</f>
        <v>6.2266626298957295E-2</v>
      </c>
      <c r="X533" s="23">
        <f ca="1">SQRT(Inputs!$B$38)*M533+SQRT(1-Inputs!$B$38)*_xlfn.NORM.S.INV(RAND())</f>
        <v>2.0624804056628032</v>
      </c>
      <c r="Y533" s="23">
        <f ca="1">SQRT(Inputs!$B$38)*C533+SQRT(1-Inputs!$B$38)*_xlfn.NORM.S.INV(RAND())</f>
        <v>-8.8725938343501287E-2</v>
      </c>
      <c r="Z533" s="23">
        <f ca="1">SQRT(Inputs!$B$38)*D533+SQRT(1-Inputs!$B$38)*_xlfn.NORM.S.INV(RAND())</f>
        <v>0.45335218307751995</v>
      </c>
      <c r="AA533" s="23">
        <f ca="1">SQRT(Inputs!$B$38)*E533+SQRT(1-Inputs!$B$38)*_xlfn.NORM.S.INV(RAND())</f>
        <v>-1.1944955323959516</v>
      </c>
      <c r="AB533" s="23">
        <f ca="1">SQRT(Inputs!$B$38)*F533+SQRT(1-Inputs!$B$38)*_xlfn.NORM.S.INV(RAND())</f>
        <v>-1.5641623301275112</v>
      </c>
      <c r="AC533" s="23">
        <f ca="1">SQRT(Inputs!$B$38)*G533+SQRT(1-Inputs!$B$38)*_xlfn.NORM.S.INV(RAND())</f>
        <v>0.23706120298377284</v>
      </c>
      <c r="AD533" s="23">
        <f ca="1">SQRT(Inputs!$B$38)*H533+SQRT(1-Inputs!$B$38)*_xlfn.NORM.S.INV(RAND())</f>
        <v>-1.5477674060614695</v>
      </c>
      <c r="AE533" s="23">
        <f ca="1">SQRT(Inputs!$B$38)*I533+SQRT(1-Inputs!$B$38)*_xlfn.NORM.S.INV(RAND())</f>
        <v>-1.3585643364153501</v>
      </c>
      <c r="AF533" s="23">
        <f ca="1">SQRT(Inputs!$B$38)*J533+SQRT(1-Inputs!$B$38)*_xlfn.NORM.S.INV(RAND())</f>
        <v>-2.3866778085481104</v>
      </c>
      <c r="AG533" s="23">
        <f ca="1">SQRT(Inputs!$B$38)*K533+SQRT(1-Inputs!$B$38)*_xlfn.NORM.S.INV(RAND())</f>
        <v>0.83849359921917088</v>
      </c>
      <c r="AH533" s="23">
        <f ca="1">SQRT(Inputs!$B$38)*L533+SQRT(1-Inputs!$B$38)*_xlfn.NORM.S.INV(RAND())</f>
        <v>-0.34731559459751332</v>
      </c>
      <c r="AI533" s="23">
        <f ca="1">SQRT(Inputs!$B$38)*M533+SQRT(1-Inputs!$B$38)*_xlfn.NORM.S.INV(RAND())</f>
        <v>1.7775684007670032</v>
      </c>
      <c r="AJ533" s="23">
        <f ca="1">SQRT(Inputs!$B$38)*C533+SQRT(1-Inputs!$B$38)*_xlfn.NORM.S.INV(RAND())</f>
        <v>-9.993586081651662E-2</v>
      </c>
      <c r="AK533" s="23">
        <f ca="1">SQRT(Inputs!$B$38)*D533+SQRT(1-Inputs!$B$38)*_xlfn.NORM.S.INV(RAND())</f>
        <v>0.56844262322296013</v>
      </c>
      <c r="AL533" s="23">
        <f ca="1">SQRT(Inputs!$B$38)*E533+SQRT(1-Inputs!$B$38)*_xlfn.NORM.S.INV(RAND())</f>
        <v>0.3690079290232825</v>
      </c>
      <c r="AM533" s="23">
        <f ca="1">SQRT(Inputs!$B$38)*F533+SQRT(1-Inputs!$B$38)*_xlfn.NORM.S.INV(RAND())</f>
        <v>-0.23869372452187568</v>
      </c>
      <c r="AN533" s="23">
        <f ca="1">SQRT(Inputs!$B$38)*G533+SQRT(1-Inputs!$B$38)*_xlfn.NORM.S.INV(RAND())</f>
        <v>-0.77599223745813939</v>
      </c>
      <c r="AO533" s="23">
        <f ca="1">SQRT(Inputs!$B$38)*H533+SQRT(1-Inputs!$B$38)*_xlfn.NORM.S.INV(RAND())</f>
        <v>-0.9090099523593772</v>
      </c>
      <c r="AP533" s="23">
        <f ca="1">SQRT(Inputs!$B$38)*I533+SQRT(1-Inputs!$B$38)*_xlfn.NORM.S.INV(RAND())</f>
        <v>-0.73874530651928927</v>
      </c>
      <c r="AQ533" s="23">
        <f ca="1">SQRT(Inputs!$B$38)*J533+SQRT(1-Inputs!$B$38)*_xlfn.NORM.S.INV(RAND())</f>
        <v>-0.11778510522722496</v>
      </c>
      <c r="AR533" s="23">
        <f ca="1">SQRT(Inputs!$B$38)*K533+SQRT(1-Inputs!$B$38)*_xlfn.NORM.S.INV(RAND())</f>
        <v>-1.7251345315997888</v>
      </c>
      <c r="AS533" s="23">
        <f ca="1">SQRT(Inputs!$B$38)*L533+SQRT(1-Inputs!$B$38)*_xlfn.NORM.S.INV(RAND())</f>
        <v>0.78790433008940375</v>
      </c>
      <c r="AT533" s="23">
        <f ca="1">SQRT(Inputs!$B$38)*M533+SQRT(1-Inputs!$B$38)*_xlfn.NORM.S.INV(RAND())</f>
        <v>0.2632345955359387</v>
      </c>
      <c r="AU533" s="15">
        <f ca="1">Inputs!$B$6*EXP($B$8-0.5*C$5^2+C$5*N533)</f>
        <v>5445.5948405733234</v>
      </c>
      <c r="AV533" s="15">
        <f t="shared" ca="1" si="292"/>
        <v>6523.6189945140031</v>
      </c>
      <c r="AW533" s="15">
        <f t="shared" ca="1" si="293"/>
        <v>7613.4988068734465</v>
      </c>
      <c r="AX533" s="15">
        <f t="shared" ca="1" si="294"/>
        <v>8079.4677399597158</v>
      </c>
      <c r="AY533" s="15">
        <f t="shared" ca="1" si="295"/>
        <v>9822.9903564538654</v>
      </c>
      <c r="AZ533" s="15">
        <f t="shared" ca="1" si="296"/>
        <v>12765.488333572397</v>
      </c>
      <c r="BA533" s="15">
        <f t="shared" ca="1" si="297"/>
        <v>14773.920193863059</v>
      </c>
      <c r="BB533" s="15">
        <f t="shared" ca="1" si="298"/>
        <v>15892.960774508627</v>
      </c>
      <c r="BC533" s="15">
        <f t="shared" ca="1" si="299"/>
        <v>18290.813415449149</v>
      </c>
      <c r="BD533" s="15">
        <f t="shared" ca="1" si="300"/>
        <v>22538.856572453205</v>
      </c>
      <c r="BE533" s="15">
        <f t="shared" ca="1" si="301"/>
        <v>33325.951585477007</v>
      </c>
      <c r="BF533" s="15">
        <f ca="1">Inputs!$B$13*EXP($B$9-0.5*C$6^2+C$6*Y533)</f>
        <v>13589.864259240905</v>
      </c>
      <c r="BG533" s="15">
        <f t="shared" ca="1" si="302"/>
        <v>17974.247652491631</v>
      </c>
      <c r="BH533" s="15">
        <f t="shared" ca="1" si="303"/>
        <v>18014.238308515258</v>
      </c>
      <c r="BI533" s="15">
        <f t="shared" ca="1" si="304"/>
        <v>17333.732973607228</v>
      </c>
      <c r="BJ533" s="15">
        <f t="shared" ca="1" si="305"/>
        <v>21988.718000224602</v>
      </c>
      <c r="BK533" s="15">
        <f t="shared" ca="1" si="306"/>
        <v>21859.519568851738</v>
      </c>
      <c r="BL533" s="15">
        <f t="shared" ca="1" si="307"/>
        <v>22517.068149469724</v>
      </c>
      <c r="BM533" s="15">
        <f t="shared" ca="1" si="308"/>
        <v>20576.688692003463</v>
      </c>
      <c r="BN533" s="15">
        <f t="shared" ca="1" si="309"/>
        <v>27981.757486151801</v>
      </c>
      <c r="BO533" s="15">
        <f t="shared" ca="1" si="310"/>
        <v>33066.394979181103</v>
      </c>
      <c r="BP533" s="15">
        <f t="shared" ca="1" si="311"/>
        <v>49778.552045678029</v>
      </c>
      <c r="BQ533" s="15">
        <f ca="1">Inputs!$B$20*EXP($B$10-0.5*C$7^2+C$7*AJ533)</f>
        <v>4140.1328923594301</v>
      </c>
      <c r="BR533" s="15">
        <f t="shared" ca="1" si="312"/>
        <v>6729.059727379803</v>
      </c>
      <c r="BS533" s="15">
        <f t="shared" ca="1" si="313"/>
        <v>10244.929147563284</v>
      </c>
      <c r="BT533" s="15">
        <f t="shared" ca="1" si="314"/>
        <v>13268.154349486254</v>
      </c>
      <c r="BU533" s="15">
        <f t="shared" ca="1" si="315"/>
        <v>15240.180052941832</v>
      </c>
      <c r="BV533" s="15">
        <f t="shared" ca="1" si="316"/>
        <v>17276.843332586726</v>
      </c>
      <c r="BW533" s="15">
        <f t="shared" ca="1" si="317"/>
        <v>20619.238248627433</v>
      </c>
      <c r="BX533" s="15">
        <f t="shared" ca="1" si="318"/>
        <v>28166.315585560678</v>
      </c>
      <c r="BY533" s="15">
        <f t="shared" ca="1" si="319"/>
        <v>28371.166693806925</v>
      </c>
      <c r="BZ533" s="15">
        <f t="shared" ca="1" si="320"/>
        <v>46013.252331724958</v>
      </c>
      <c r="CA533" s="15">
        <f t="shared" ca="1" si="321"/>
        <v>67729.898167263338</v>
      </c>
      <c r="CB533" s="15">
        <f ca="1">(AU533*DCF!C$10-DCF!C$5*MAX(AU533*DCF!C$10,0)-MAX(AU533-Inputs!$B$6,0)/Inputs!$B$10)*DCF!C$6</f>
        <v>1039.6278932897271</v>
      </c>
      <c r="CC533" s="15">
        <f ca="1">(AV533*DCF!D$10-DCF!D$5*MAX(AV533*DCF!D$10,0)-MAX(AV533-AU533,0)/Inputs!$B$10)*DCF!D$6</f>
        <v>1327.2399578027932</v>
      </c>
      <c r="CD533" s="15">
        <f ca="1">(AW533*DCF!E$10-DCF!E$5*MAX(AW533*DCF!E$10,0)-MAX(AW533-AV533,0)/Inputs!$B$10)*DCF!E$6</f>
        <v>1512.349610311825</v>
      </c>
      <c r="CE533" s="15">
        <f ca="1">(AX533*DCF!F$10-DCF!F$5*MAX(AX533*DCF!F$10,0)-MAX(AX533-AW533,0)/Inputs!$B$10)*DCF!F$6</f>
        <v>1666.7783492704662</v>
      </c>
      <c r="CF533" s="15">
        <f ca="1">(AY533*DCF!G$10-DCF!G$5*MAX(AY533*DCF!G$10,0)-MAX(AY533-AX533,0)/Inputs!$B$10)*DCF!G$6</f>
        <v>1688.7922673256587</v>
      </c>
      <c r="CG533" s="15">
        <f ca="1">(AZ533*DCF!H$10-DCF!H$5*MAX(AZ533*DCF!H$10,0)-MAX(AZ533-AY533,0)/Inputs!$B$10)*DCF!H$6</f>
        <v>1955.9354493285505</v>
      </c>
      <c r="CH533" s="15">
        <f ca="1">(BA533*DCF!I$10-DCF!I$5*MAX(BA533*DCF!I$10,0)-MAX(BA533-AZ533,0)/Inputs!$B$10)*DCF!I$6</f>
        <v>2369.2030709871838</v>
      </c>
      <c r="CI533" s="15">
        <f ca="1">(BB533*DCF!J$10-DCF!J$5*MAX(BB533*DCF!J$10,0)-MAX(BB533-BA533,0)/Inputs!$B$10)*DCF!J$6</f>
        <v>2557.6967860413861</v>
      </c>
      <c r="CJ533" s="15">
        <f ca="1">(BC533*DCF!K$10-DCF!K$5*MAX(BC533*DCF!K$10,0)-MAX(BC533-BB533,0)/Inputs!$B$10)*DCF!K$6</f>
        <v>2608.8643400267424</v>
      </c>
      <c r="CK533" s="15">
        <f ca="1">(BD533*DCF!L$10-DCF!L$5*MAX(BD533*DCF!L$10,0)-MAX(BD533-BC533,0)/Inputs!$B$10)*DCF!L$6</f>
        <v>2849.9474072703943</v>
      </c>
      <c r="CL533" s="15">
        <f ca="1">(BE533*DCF!M$10-DCF!M$5*MAX(BE533*DCF!M$10,0)-MAX(BE533-BD533,0)/Inputs!$B$10)*DCF!M$6</f>
        <v>3414.089049705477</v>
      </c>
      <c r="CM533" s="15">
        <f ca="1">(BF533*DCF!C$28-DCF!C$5*MAX(BF533*DCF!C$28,0)-MAX(BF533-Inputs!$B$13,0)/Inputs!$B$17)*DCF!C$6</f>
        <v>3638.7928152319409</v>
      </c>
      <c r="CN533" s="15">
        <f ca="1">(BG533*DCF!D$28-DCF!D$5*MAX(BG533*DCF!D$28,0)-MAX(BG533-BF533,0)/Inputs!$B$17)*DCF!D$6</f>
        <v>4358.440488191487</v>
      </c>
      <c r="CO533" s="15">
        <f ca="1">(BH533*DCF!E$28-DCF!E$5*MAX(BH533*DCF!E$28,0)-MAX(BH533-BG533,0)/Inputs!$B$17)*DCF!E$6</f>
        <v>5094.0714506475324</v>
      </c>
      <c r="CP533" s="15">
        <f ca="1">(BI533*DCF!F$28-DCF!F$5*MAX(BI533*DCF!F$28,0)-MAX(BI533-BH533,0)/Inputs!$B$17)*DCF!F$6</f>
        <v>4705.6519168578616</v>
      </c>
      <c r="CQ533" s="15">
        <f ca="1">(BJ533*DCF!G$28-DCF!G$5*MAX(BJ533*DCF!G$28,0)-MAX(BJ533-BI533,0)/Inputs!$B$17)*DCF!G$6</f>
        <v>4922.2172172410574</v>
      </c>
      <c r="CR533" s="15">
        <f ca="1">(BK533*DCF!H$28-DCF!H$5*MAX(BK533*DCF!H$28,0)-MAX(BK533-BJ533,0)/Inputs!$B$17)*DCF!H$6</f>
        <v>5406.1003595147176</v>
      </c>
      <c r="CS533" s="15">
        <f ca="1">(BL533*DCF!I$28-DCF!I$5*MAX(BL533*DCF!I$28,0)-MAX(BL533-BK533,0)/Inputs!$B$17)*DCF!I$6</f>
        <v>5200.5785819542461</v>
      </c>
      <c r="CT533" s="15">
        <f ca="1">(BM533*DCF!J$28-DCF!J$5*MAX(BM533*DCF!J$28,0)-MAX(BM533-BL533,0)/Inputs!$B$17)*DCF!J$6</f>
        <v>4590.3097813816275</v>
      </c>
      <c r="CU533" s="15">
        <f ca="1">(BN533*DCF!K$28-DCF!K$5*MAX(BN533*DCF!K$28,0)-MAX(BN533-BM533,0)/Inputs!$B$17)*DCF!K$6</f>
        <v>5002.2557187094226</v>
      </c>
      <c r="CV533" s="15">
        <f ca="1">(BO533*DCF!L$28-DCF!L$5*MAX(BO533*DCF!L$28,0)-MAX(BO533-BN533,0)/Inputs!$B$17)*DCF!L$6</f>
        <v>6022.1046469003413</v>
      </c>
      <c r="CW533" s="15">
        <f ca="1">(BP533*DCF!M$28-DCF!M$5*MAX(BP533*DCF!M$28,0)-MAX(BP533-BO533,0)/Inputs!$B$17)*DCF!M$6</f>
        <v>7618.9733624125884</v>
      </c>
      <c r="CX533" s="15">
        <f ca="1">(BQ533*DCF!C$46-DCF!C$5*MAX(BQ533*DCF!C$46,0)-MAX(BQ533-Inputs!$B$20,0)/Inputs!$B$24)*DCF!C$6</f>
        <v>-1389.9304104106905</v>
      </c>
      <c r="CY533" s="15">
        <f ca="1">(BR533*DCF!D$46-DCF!D$5*MAX(BR533*DCF!D$46,0)-MAX(BR533-BQ533,0)/Inputs!$B$24)*DCF!D$6</f>
        <v>-2253.1671622216959</v>
      </c>
      <c r="CZ533" s="15">
        <f ca="1">(BS533*DCF!E$46-DCF!E$5*MAX(BS533*DCF!E$46,0)-MAX(BS533-BR533,0)/Inputs!$B$24)*DCF!E$6</f>
        <v>-2597.3396445414114</v>
      </c>
      <c r="DA533" s="15">
        <f ca="1">(BT533*DCF!F$46-DCF!F$5*MAX(BT533*DCF!F$46,0)-MAX(BT533-BS533,0)/Inputs!$B$24)*DCF!F$6</f>
        <v>-2067.1227548598267</v>
      </c>
      <c r="DB533" s="15">
        <f ca="1">(BU533*DCF!G$46-DCF!G$5*MAX(BU533*DCF!G$46,0)-MAX(BU533-BT533,0)/Inputs!$B$24)*DCF!G$6</f>
        <v>-1176.0000302337912</v>
      </c>
      <c r="DC533" s="15">
        <f ca="1">(BV533*DCF!H$46-DCF!H$5*MAX(BV533*DCF!H$46,0)-MAX(BV533-BU533,0)/Inputs!$B$24)*DCF!H$6</f>
        <v>-632.8806353066974</v>
      </c>
      <c r="DD533" s="15">
        <f ca="1">(BW533*DCF!I$46-DCF!I$5*MAX(BW533*DCF!I$46,0)-MAX(BW533-BV533,0)/Inputs!$B$24)*DCF!I$6</f>
        <v>-483.26297923488607</v>
      </c>
      <c r="DE533" s="15">
        <f ca="1">(BX533*DCF!J$46-DCF!J$5*MAX(BX533*DCF!J$46,0)-MAX(BX533-BW533,0)/Inputs!$B$24)*DCF!J$6</f>
        <v>-819.86258122140839</v>
      </c>
      <c r="DF533" s="15">
        <f ca="1">(BY533*DCF!K$46-DCF!K$5*MAX(BY533*DCF!K$46,0)-MAX(BY533-BX533,0)/Inputs!$B$24)*DCF!K$6</f>
        <v>1570.4725529694269</v>
      </c>
      <c r="DG533" s="15">
        <f ca="1">(BZ533*DCF!L$46-DCF!L$5*MAX(BZ533*DCF!L$46,0)-MAX(BZ533-BY533,0)/Inputs!$B$24)*DCF!L$6</f>
        <v>-811.77915656040398</v>
      </c>
      <c r="DH533" s="15">
        <f ca="1">(CA533*DCF!M$46-DCF!M$5*MAX(CA533*DCF!M$46,0)-MAX(CA533-BZ533,0)/Inputs!$B$24)*DCF!M$6</f>
        <v>769.75871613860181</v>
      </c>
      <c r="DI533" s="15">
        <f ca="1">SUM(CB533:CL533)+BE533*DCF!M$10*(1+Inputs!$B$30)*(1-Inputs!$B$33)*(1-Inputs!$B$30/Inputs!$B$31)/(Inputs!$B$29-Inputs!$B$30)*DCF!M$6</f>
        <v>115737.08813383005</v>
      </c>
      <c r="DJ533" s="15">
        <f ca="1">SUM(CM533:CW533)+BP533*DCF!M$28*(1+Inputs!$B$30)*(1-Inputs!$B$33)*(1-Inputs!$B$30/Inputs!$B$31)/(Inputs!$B$29-Inputs!$B$30)*DCF!M$6</f>
        <v>241271.98780081235</v>
      </c>
      <c r="DK533" s="15">
        <f ca="1">SUM(CX533:DH533)+CA533*DCF!M$46*(1+Inputs!$B$30)*(1-Inputs!$B$33)*(1-Inputs!$B$30/Inputs!$B$31)/(Inputs!$B$29-Inputs!$B$30)*DCF!M$6</f>
        <v>94827.33160044867</v>
      </c>
      <c r="DM533" s="15">
        <f ca="1">DI533+DJ533+DK533+Inputs!$B$34+Inputs!$B$36-Inputs!$B$35</f>
        <v>528687.40753509104</v>
      </c>
    </row>
    <row r="534" spans="1:117" x14ac:dyDescent="0.75">
      <c r="A534" s="11">
        <v>521</v>
      </c>
      <c r="C534" s="23">
        <f t="shared" ref="C534:M543" ca="1" si="322">_xlfn.NORM.S.INV(RAND())</f>
        <v>-0.21198605312064753</v>
      </c>
      <c r="D534" s="23">
        <f t="shared" ca="1" si="322"/>
        <v>-1.2396688960210445</v>
      </c>
      <c r="E534" s="23">
        <f t="shared" ca="1" si="322"/>
        <v>-0.2002488825445666</v>
      </c>
      <c r="F534" s="23">
        <f t="shared" ca="1" si="322"/>
        <v>-1.0122847768090044</v>
      </c>
      <c r="G534" s="23">
        <f t="shared" ca="1" si="322"/>
        <v>-0.25541400246829804</v>
      </c>
      <c r="H534" s="23">
        <f t="shared" ca="1" si="322"/>
        <v>0.64181949672741301</v>
      </c>
      <c r="I534" s="23">
        <f t="shared" ca="1" si="322"/>
        <v>-1.0810683792852449</v>
      </c>
      <c r="J534" s="23">
        <f t="shared" ca="1" si="322"/>
        <v>0.64671197067354469</v>
      </c>
      <c r="K534" s="23">
        <f t="shared" ca="1" si="322"/>
        <v>-0.25035769740006858</v>
      </c>
      <c r="L534" s="23">
        <f t="shared" ca="1" si="322"/>
        <v>-0.23766180363518408</v>
      </c>
      <c r="M534" s="23">
        <f t="shared" ca="1" si="322"/>
        <v>-0.24286613148394143</v>
      </c>
      <c r="N534" s="23">
        <f ca="1">SQRT(Inputs!$B$38)*C534+SQRT(1-Inputs!$B$38)*_xlfn.NORM.S.INV(RAND())</f>
        <v>0.49929394784990494</v>
      </c>
      <c r="O534" s="23">
        <f ca="1">SQRT(Inputs!$B$38)*D534+SQRT(1-Inputs!$B$38)*_xlfn.NORM.S.INV(RAND())</f>
        <v>-0.3331042798448956</v>
      </c>
      <c r="P534" s="23">
        <f ca="1">SQRT(Inputs!$B$38)*E534+SQRT(1-Inputs!$B$38)*_xlfn.NORM.S.INV(RAND())</f>
        <v>0.50197568347152288</v>
      </c>
      <c r="Q534" s="23">
        <f ca="1">SQRT(Inputs!$B$38)*F534+SQRT(1-Inputs!$B$38)*_xlfn.NORM.S.INV(RAND())</f>
        <v>0.65264416196225539</v>
      </c>
      <c r="R534" s="23">
        <f ca="1">SQRT(Inputs!$B$38)*G534+SQRT(1-Inputs!$B$38)*_xlfn.NORM.S.INV(RAND())</f>
        <v>0.13835763676987586</v>
      </c>
      <c r="S534" s="23">
        <f ca="1">SQRT(Inputs!$B$38)*H534+SQRT(1-Inputs!$B$38)*_xlfn.NORM.S.INV(RAND())</f>
        <v>-2.7049573394425153E-2</v>
      </c>
      <c r="T534" s="23">
        <f ca="1">SQRT(Inputs!$B$38)*I534+SQRT(1-Inputs!$B$38)*_xlfn.NORM.S.INV(RAND())</f>
        <v>-0.34445878268511476</v>
      </c>
      <c r="U534" s="23">
        <f ca="1">SQRT(Inputs!$B$38)*J534+SQRT(1-Inputs!$B$38)*_xlfn.NORM.S.INV(RAND())</f>
        <v>-1.396228868529815</v>
      </c>
      <c r="V534" s="23">
        <f ca="1">SQRT(Inputs!$B$38)*K534+SQRT(1-Inputs!$B$38)*_xlfn.NORM.S.INV(RAND())</f>
        <v>5.0682034508671148E-2</v>
      </c>
      <c r="W534" s="23">
        <f ca="1">SQRT(Inputs!$B$38)*L534+SQRT(1-Inputs!$B$38)*_xlfn.NORM.S.INV(RAND())</f>
        <v>-1.2381414191295959</v>
      </c>
      <c r="X534" s="23">
        <f ca="1">SQRT(Inputs!$B$38)*M534+SQRT(1-Inputs!$B$38)*_xlfn.NORM.S.INV(RAND())</f>
        <v>0.80432435601918817</v>
      </c>
      <c r="Y534" s="23">
        <f ca="1">SQRT(Inputs!$B$38)*C534+SQRT(1-Inputs!$B$38)*_xlfn.NORM.S.INV(RAND())</f>
        <v>0.44199988339355395</v>
      </c>
      <c r="Z534" s="23">
        <f ca="1">SQRT(Inputs!$B$38)*D534+SQRT(1-Inputs!$B$38)*_xlfn.NORM.S.INV(RAND())</f>
        <v>-0.4459286740668954</v>
      </c>
      <c r="AA534" s="23">
        <f ca="1">SQRT(Inputs!$B$38)*E534+SQRT(1-Inputs!$B$38)*_xlfn.NORM.S.INV(RAND())</f>
        <v>2.5859244384507409</v>
      </c>
      <c r="AB534" s="23">
        <f ca="1">SQRT(Inputs!$B$38)*F534+SQRT(1-Inputs!$B$38)*_xlfn.NORM.S.INV(RAND())</f>
        <v>-0.49812723300931172</v>
      </c>
      <c r="AC534" s="23">
        <f ca="1">SQRT(Inputs!$B$38)*G534+SQRT(1-Inputs!$B$38)*_xlfn.NORM.S.INV(RAND())</f>
        <v>-0.22677798503767593</v>
      </c>
      <c r="AD534" s="23">
        <f ca="1">SQRT(Inputs!$B$38)*H534+SQRT(1-Inputs!$B$38)*_xlfn.NORM.S.INV(RAND())</f>
        <v>-0.14271178210215429</v>
      </c>
      <c r="AE534" s="23">
        <f ca="1">SQRT(Inputs!$B$38)*I534+SQRT(1-Inputs!$B$38)*_xlfn.NORM.S.INV(RAND())</f>
        <v>-0.73743950787767087</v>
      </c>
      <c r="AF534" s="23">
        <f ca="1">SQRT(Inputs!$B$38)*J534+SQRT(1-Inputs!$B$38)*_xlfn.NORM.S.INV(RAND())</f>
        <v>0.27091854281400873</v>
      </c>
      <c r="AG534" s="23">
        <f ca="1">SQRT(Inputs!$B$38)*K534+SQRT(1-Inputs!$B$38)*_xlfn.NORM.S.INV(RAND())</f>
        <v>0.18122007711907887</v>
      </c>
      <c r="AH534" s="23">
        <f ca="1">SQRT(Inputs!$B$38)*L534+SQRT(1-Inputs!$B$38)*_xlfn.NORM.S.INV(RAND())</f>
        <v>-0.49624648150053097</v>
      </c>
      <c r="AI534" s="23">
        <f ca="1">SQRT(Inputs!$B$38)*M534+SQRT(1-Inputs!$B$38)*_xlfn.NORM.S.INV(RAND())</f>
        <v>0.72840393186141261</v>
      </c>
      <c r="AJ534" s="23">
        <f ca="1">SQRT(Inputs!$B$38)*C534+SQRT(1-Inputs!$B$38)*_xlfn.NORM.S.INV(RAND())</f>
        <v>0.30543930583677037</v>
      </c>
      <c r="AK534" s="23">
        <f ca="1">SQRT(Inputs!$B$38)*D534+SQRT(1-Inputs!$B$38)*_xlfn.NORM.S.INV(RAND())</f>
        <v>-0.5596766976396722</v>
      </c>
      <c r="AL534" s="23">
        <f ca="1">SQRT(Inputs!$B$38)*E534+SQRT(1-Inputs!$B$38)*_xlfn.NORM.S.INV(RAND())</f>
        <v>0.54237886974444249</v>
      </c>
      <c r="AM534" s="23">
        <f ca="1">SQRT(Inputs!$B$38)*F534+SQRT(1-Inputs!$B$38)*_xlfn.NORM.S.INV(RAND())</f>
        <v>-0.70844144970522771</v>
      </c>
      <c r="AN534" s="23">
        <f ca="1">SQRT(Inputs!$B$38)*G534+SQRT(1-Inputs!$B$38)*_xlfn.NORM.S.INV(RAND())</f>
        <v>-1.0059502405438987</v>
      </c>
      <c r="AO534" s="23">
        <f ca="1">SQRT(Inputs!$B$38)*H534+SQRT(1-Inputs!$B$38)*_xlfn.NORM.S.INV(RAND())</f>
        <v>-0.89655713738753129</v>
      </c>
      <c r="AP534" s="23">
        <f ca="1">SQRT(Inputs!$B$38)*I534+SQRT(1-Inputs!$B$38)*_xlfn.NORM.S.INV(RAND())</f>
        <v>-0.2067979406900966</v>
      </c>
      <c r="AQ534" s="23">
        <f ca="1">SQRT(Inputs!$B$38)*J534+SQRT(1-Inputs!$B$38)*_xlfn.NORM.S.INV(RAND())</f>
        <v>-0.42608184103656055</v>
      </c>
      <c r="AR534" s="23">
        <f ca="1">SQRT(Inputs!$B$38)*K534+SQRT(1-Inputs!$B$38)*_xlfn.NORM.S.INV(RAND())</f>
        <v>0.97484818607954671</v>
      </c>
      <c r="AS534" s="23">
        <f ca="1">SQRT(Inputs!$B$38)*L534+SQRT(1-Inputs!$B$38)*_xlfn.NORM.S.INV(RAND())</f>
        <v>-1.2125661128816747</v>
      </c>
      <c r="AT534" s="23">
        <f ca="1">SQRT(Inputs!$B$38)*M534+SQRT(1-Inputs!$B$38)*_xlfn.NORM.S.INV(RAND())</f>
        <v>0.71842084894402891</v>
      </c>
      <c r="AU534" s="15">
        <f ca="1">Inputs!$B$6*EXP($B$8-0.5*C$5^2+C$5*N534)</f>
        <v>5379.9516332281091</v>
      </c>
      <c r="AV534" s="15">
        <f t="shared" ca="1" si="292"/>
        <v>6235.66528981385</v>
      </c>
      <c r="AW534" s="15">
        <f t="shared" ca="1" si="293"/>
        <v>8135.9129807124436</v>
      </c>
      <c r="AX534" s="15">
        <f t="shared" ca="1" si="294"/>
        <v>10776.983055669623</v>
      </c>
      <c r="AY534" s="15">
        <f t="shared" ca="1" si="295"/>
        <v>13385.118637728257</v>
      </c>
      <c r="AZ534" s="15">
        <f t="shared" ca="1" si="296"/>
        <v>16321.672087907813</v>
      </c>
      <c r="BA534" s="15">
        <f t="shared" ca="1" si="297"/>
        <v>19266.31260771364</v>
      </c>
      <c r="BB534" s="15">
        <f t="shared" ca="1" si="298"/>
        <v>20508.583991841308</v>
      </c>
      <c r="BC534" s="15">
        <f t="shared" ca="1" si="299"/>
        <v>25240.981871274027</v>
      </c>
      <c r="BD534" s="15">
        <f t="shared" ca="1" si="300"/>
        <v>27541.088846366376</v>
      </c>
      <c r="BE534" s="15">
        <f t="shared" ca="1" si="301"/>
        <v>36313.203971545408</v>
      </c>
      <c r="BF534" s="15">
        <f ca="1">Inputs!$B$13*EXP($B$9-0.5*C$6^2+C$6*Y534)</f>
        <v>15097.654614432728</v>
      </c>
      <c r="BG534" s="15">
        <f t="shared" ca="1" si="302"/>
        <v>16977.525023264549</v>
      </c>
      <c r="BH534" s="15">
        <f t="shared" ca="1" si="303"/>
        <v>31852.741069355179</v>
      </c>
      <c r="BI534" s="15">
        <f t="shared" ca="1" si="304"/>
        <v>36114.665408166169</v>
      </c>
      <c r="BJ534" s="15">
        <f t="shared" ca="1" si="305"/>
        <v>42850.345058344494</v>
      </c>
      <c r="BK534" s="15">
        <f t="shared" ca="1" si="306"/>
        <v>51578.742259676423</v>
      </c>
      <c r="BL534" s="15">
        <f t="shared" ca="1" si="307"/>
        <v>57583.686065820133</v>
      </c>
      <c r="BM534" s="15">
        <f t="shared" ca="1" si="308"/>
        <v>73205.553145673315</v>
      </c>
      <c r="BN534" s="15">
        <f t="shared" ca="1" si="309"/>
        <v>92010.279084107082</v>
      </c>
      <c r="BO534" s="15">
        <f t="shared" ca="1" si="310"/>
        <v>106863.60146195705</v>
      </c>
      <c r="BP534" s="15">
        <f t="shared" ca="1" si="311"/>
        <v>142844.04396655972</v>
      </c>
      <c r="BQ534" s="15">
        <f ca="1">Inputs!$B$20*EXP($B$10-0.5*C$7^2+C$7*AJ534)</f>
        <v>4780.3197653950438</v>
      </c>
      <c r="BR534" s="15">
        <f t="shared" ca="1" si="312"/>
        <v>5430.0417747772017</v>
      </c>
      <c r="BS534" s="15">
        <f t="shared" ca="1" si="313"/>
        <v>8689.2524493725959</v>
      </c>
      <c r="BT534" s="15">
        <f t="shared" ca="1" si="314"/>
        <v>9948.6894233025632</v>
      </c>
      <c r="BU534" s="15">
        <f t="shared" ca="1" si="315"/>
        <v>10808.863919708596</v>
      </c>
      <c r="BV534" s="15">
        <f t="shared" ca="1" si="316"/>
        <v>12287.762353573069</v>
      </c>
      <c r="BW534" s="15">
        <f t="shared" ca="1" si="317"/>
        <v>16412.570893461241</v>
      </c>
      <c r="BX534" s="15">
        <f t="shared" ca="1" si="318"/>
        <v>21076.196696105952</v>
      </c>
      <c r="BY534" s="15">
        <f t="shared" ca="1" si="319"/>
        <v>35586.427636815271</v>
      </c>
      <c r="BZ534" s="15">
        <f t="shared" ca="1" si="320"/>
        <v>39955.497451497489</v>
      </c>
      <c r="CA534" s="15">
        <f t="shared" ca="1" si="321"/>
        <v>63767.999433004268</v>
      </c>
      <c r="CB534" s="15">
        <f ca="1">(AU534*DCF!C$10-DCF!C$5*MAX(AU534*DCF!C$10,0)-MAX(AU534-Inputs!$B$6,0)/Inputs!$B$10)*DCF!C$6</f>
        <v>1040.0959410583976</v>
      </c>
      <c r="CC534" s="15">
        <f ca="1">(AV534*DCF!D$10-DCF!D$5*MAX(AV534*DCF!D$10,0)-MAX(AV534-AU534,0)/Inputs!$B$10)*DCF!D$6</f>
        <v>1311.2577896054058</v>
      </c>
      <c r="CD534" s="15">
        <f ca="1">(AW534*DCF!E$10-DCF!E$5*MAX(AW534*DCF!E$10,0)-MAX(AW534-AV534,0)/Inputs!$B$10)*DCF!E$6</f>
        <v>1450.4383219773429</v>
      </c>
      <c r="CE534" s="15">
        <f ca="1">(AX534*DCF!F$10-DCF!F$5*MAX(AX534*DCF!F$10,0)-MAX(AX534-AW534,0)/Inputs!$B$10)*DCF!F$6</f>
        <v>1803.0570231635782</v>
      </c>
      <c r="CF534" s="15">
        <f ca="1">(AY534*DCF!G$10-DCF!G$5*MAX(AY534*DCF!G$10,0)-MAX(AY534-AX534,0)/Inputs!$B$10)*DCF!G$6</f>
        <v>2256.5390849897076</v>
      </c>
      <c r="CG534" s="15">
        <f ca="1">(AZ534*DCF!H$10-DCF!H$5*MAX(AZ534*DCF!H$10,0)-MAX(AZ534-AY534,0)/Inputs!$B$10)*DCF!H$6</f>
        <v>2647.4266333469077</v>
      </c>
      <c r="CH534" s="15">
        <f ca="1">(BA534*DCF!I$10-DCF!I$5*MAX(BA534*DCF!I$10,0)-MAX(BA534-AZ534,0)/Inputs!$B$10)*DCF!I$6</f>
        <v>3036.228260076085</v>
      </c>
      <c r="CI534" s="15">
        <f ca="1">(BB534*DCF!J$10-DCF!J$5*MAX(BB534*DCF!J$10,0)-MAX(BB534-BA534,0)/Inputs!$B$10)*DCF!J$6</f>
        <v>3331.0748422915667</v>
      </c>
      <c r="CJ534" s="15">
        <f ca="1">(BC534*DCF!K$10-DCF!K$5*MAX(BC534*DCF!K$10,0)-MAX(BC534-BB534,0)/Inputs!$B$10)*DCF!K$6</f>
        <v>3400.9290459859062</v>
      </c>
      <c r="CK534" s="15">
        <f ca="1">(BD534*DCF!L$10-DCF!L$5*MAX(BD534*DCF!L$10,0)-MAX(BD534-BC534,0)/Inputs!$B$10)*DCF!L$6</f>
        <v>3856.2788446207287</v>
      </c>
      <c r="CL534" s="15">
        <f ca="1">(BE534*DCF!M$10-DCF!M$5*MAX(BE534*DCF!M$10,0)-MAX(BE534-BD534,0)/Inputs!$B$10)*DCF!M$6</f>
        <v>4076.3398761171161</v>
      </c>
      <c r="CM534" s="15">
        <f ca="1">(BF534*DCF!C$28-DCF!C$5*MAX(BF534*DCF!C$28,0)-MAX(BF534-Inputs!$B$13,0)/Inputs!$B$17)*DCF!C$6</f>
        <v>3750.7410617857972</v>
      </c>
      <c r="CN534" s="15">
        <f ca="1">(BG534*DCF!D$28-DCF!D$5*MAX(BG534*DCF!D$28,0)-MAX(BG534-BF534,0)/Inputs!$B$17)*DCF!D$6</f>
        <v>4599.2101362155236</v>
      </c>
      <c r="CO534" s="15">
        <f ca="1">(BH534*DCF!E$28-DCF!E$5*MAX(BH534*DCF!E$28,0)-MAX(BH534-BG534,0)/Inputs!$B$17)*DCF!E$6</f>
        <v>6089.5631262995512</v>
      </c>
      <c r="CP534" s="15">
        <f ca="1">(BI534*DCF!F$28-DCF!F$5*MAX(BI534*DCF!F$28,0)-MAX(BI534-BH534,0)/Inputs!$B$17)*DCF!F$6</f>
        <v>9028.2296761486323</v>
      </c>
      <c r="CQ534" s="15">
        <f ca="1">(BJ534*DCF!G$28-DCF!G$5*MAX(BJ534*DCF!G$28,0)-MAX(BJ534-BI534,0)/Inputs!$B$17)*DCF!G$6</f>
        <v>9984.9723532488024</v>
      </c>
      <c r="CR534" s="15">
        <f ca="1">(BK534*DCF!H$28-DCF!H$5*MAX(BK534*DCF!H$28,0)-MAX(BK534-BJ534,0)/Inputs!$B$17)*DCF!H$6</f>
        <v>11399.844039793041</v>
      </c>
      <c r="CS534" s="15">
        <f ca="1">(BL534*DCF!I$28-DCF!I$5*MAX(BL534*DCF!I$28,0)-MAX(BL534-BK534,0)/Inputs!$B$17)*DCF!I$6</f>
        <v>12679.085134560972</v>
      </c>
      <c r="CT534" s="15">
        <f ca="1">(BM534*DCF!J$28-DCF!J$5*MAX(BM534*DCF!J$28,0)-MAX(BM534-BL534,0)/Inputs!$B$17)*DCF!J$6</f>
        <v>14259.583652338009</v>
      </c>
      <c r="CU534" s="15">
        <f ca="1">(BN534*DCF!K$28-DCF!K$5*MAX(BN534*DCF!K$28,0)-MAX(BN534-BM534,0)/Inputs!$B$17)*DCF!K$6</f>
        <v>17127.699756449805</v>
      </c>
      <c r="CV534" s="15">
        <f ca="1">(BO534*DCF!L$28-DCF!L$5*MAX(BO534*DCF!L$28,0)-MAX(BO534-BN534,0)/Inputs!$B$17)*DCF!L$6</f>
        <v>19640.853350388425</v>
      </c>
      <c r="CW534" s="15">
        <f ca="1">(BP534*DCF!M$28-DCF!M$5*MAX(BP534*DCF!M$28,0)-MAX(BP534-BO534,0)/Inputs!$B$17)*DCF!M$6</f>
        <v>23115.222273504809</v>
      </c>
      <c r="CX534" s="15">
        <f ca="1">(BQ534*DCF!C$46-DCF!C$5*MAX(BQ534*DCF!C$46,0)-MAX(BQ534-Inputs!$B$20,0)/Inputs!$B$24)*DCF!C$6</f>
        <v>-1833.4778975023398</v>
      </c>
      <c r="CY534" s="15">
        <f ca="1">(BR534*DCF!D$46-DCF!D$5*MAX(BR534*DCF!D$46,0)-MAX(BR534-BQ534,0)/Inputs!$B$24)*DCF!D$6</f>
        <v>-1204.0124889643823</v>
      </c>
      <c r="CZ534" s="15">
        <f ca="1">(BS534*DCF!E$46-DCF!E$5*MAX(BS534*DCF!E$46,0)-MAX(BS534-BR534,0)/Inputs!$B$24)*DCF!E$6</f>
        <v>-2312.2103545366981</v>
      </c>
      <c r="DA534" s="15">
        <f ca="1">(BT534*DCF!F$46-DCF!F$5*MAX(BT534*DCF!F$46,0)-MAX(BT534-BS534,0)/Inputs!$B$24)*DCF!F$6</f>
        <v>-1183.1272802654105</v>
      </c>
      <c r="DB534" s="15">
        <f ca="1">(BU534*DCF!G$46-DCF!G$5*MAX(BU534*DCF!G$46,0)-MAX(BU534-BT534,0)/Inputs!$B$24)*DCF!G$6</f>
        <v>-652.93453216955891</v>
      </c>
      <c r="DC534" s="15">
        <f ca="1">(BV534*DCF!H$46-DCF!H$5*MAX(BV534*DCF!H$46,0)-MAX(BV534-BU534,0)/Inputs!$B$24)*DCF!H$6</f>
        <v>-459.55862696234192</v>
      </c>
      <c r="DD534" s="15">
        <f ca="1">(BW534*DCF!I$46-DCF!I$5*MAX(BW534*DCF!I$46,0)-MAX(BW534-BV534,0)/Inputs!$B$24)*DCF!I$6</f>
        <v>-805.0182754991763</v>
      </c>
      <c r="DE534" s="15">
        <f ca="1">(BX534*DCF!J$46-DCF!J$5*MAX(BX534*DCF!J$46,0)-MAX(BX534-BW534,0)/Inputs!$B$24)*DCF!J$6</f>
        <v>-352.62921838196303</v>
      </c>
      <c r="DF534" s="15">
        <f ca="1">(BY534*DCF!K$46-DCF!K$5*MAX(BY534*DCF!K$46,0)-MAX(BY534-BX534,0)/Inputs!$B$24)*DCF!K$6</f>
        <v>-1521.804654932283</v>
      </c>
      <c r="DG534" s="15">
        <f ca="1">(BZ534*DCF!L$46-DCF!L$5*MAX(BZ534*DCF!L$46,0)-MAX(BZ534-BY534,0)/Inputs!$B$24)*DCF!L$6</f>
        <v>1773.2039672729168</v>
      </c>
      <c r="DH534" s="15">
        <f ca="1">(CA534*DCF!M$46-DCF!M$5*MAX(CA534*DCF!M$46,0)-MAX(CA534-BZ534,0)/Inputs!$B$24)*DCF!M$6</f>
        <v>21.009689261526354</v>
      </c>
      <c r="DI534" s="15">
        <f ca="1">SUM(CB534:CL534)+BE534*DCF!M$10*(1+Inputs!$B$30)*(1-Inputs!$B$33)*(1-Inputs!$B$30/Inputs!$B$31)/(Inputs!$B$29-Inputs!$B$30)*DCF!M$6</f>
        <v>129269.79250845428</v>
      </c>
      <c r="DJ534" s="15">
        <f ca="1">SUM(CM534:CW534)+BP534*DCF!M$28*(1+Inputs!$B$30)*(1-Inputs!$B$33)*(1-Inputs!$B$30/Inputs!$B$31)/(Inputs!$B$29-Inputs!$B$30)*DCF!M$6</f>
        <v>661724.15559522295</v>
      </c>
      <c r="DK534" s="15">
        <f ca="1">SUM(CX534:DH534)+CA534*DCF!M$46*(1+Inputs!$B$30)*(1-Inputs!$B$33)*(1-Inputs!$B$30/Inputs!$B$31)/(Inputs!$B$29-Inputs!$B$30)*DCF!M$6</f>
        <v>90062.321253179543</v>
      </c>
      <c r="DM534" s="15">
        <f ca="1">DI534+DJ534+DK534+Inputs!$B$34+Inputs!$B$36-Inputs!$B$35</f>
        <v>957907.26935685682</v>
      </c>
    </row>
    <row r="535" spans="1:117" x14ac:dyDescent="0.75">
      <c r="A535" s="11">
        <v>522</v>
      </c>
      <c r="C535" s="23">
        <f t="shared" ca="1" si="322"/>
        <v>-1.6979834077849334</v>
      </c>
      <c r="D535" s="23">
        <f t="shared" ca="1" si="322"/>
        <v>0.39558594803512975</v>
      </c>
      <c r="E535" s="23">
        <f t="shared" ca="1" si="322"/>
        <v>2.8292743882130638E-2</v>
      </c>
      <c r="F535" s="23">
        <f t="shared" ca="1" si="322"/>
        <v>1.2035368403105207</v>
      </c>
      <c r="G535" s="23">
        <f t="shared" ca="1" si="322"/>
        <v>1.1204967086879045</v>
      </c>
      <c r="H535" s="23">
        <f t="shared" ca="1" si="322"/>
        <v>0.78305975736959421</v>
      </c>
      <c r="I535" s="23">
        <f t="shared" ca="1" si="322"/>
        <v>0.1186248673233752</v>
      </c>
      <c r="J535" s="23">
        <f t="shared" ca="1" si="322"/>
        <v>-0.96560351998069038</v>
      </c>
      <c r="K535" s="23">
        <f t="shared" ca="1" si="322"/>
        <v>-1.4787319961563761</v>
      </c>
      <c r="L535" s="23">
        <f t="shared" ca="1" si="322"/>
        <v>0.33389764533986765</v>
      </c>
      <c r="M535" s="23">
        <f t="shared" ca="1" si="322"/>
        <v>2.1001538760317335</v>
      </c>
      <c r="N535" s="23">
        <f ca="1">SQRT(Inputs!$B$38)*C535+SQRT(1-Inputs!$B$38)*_xlfn.NORM.S.INV(RAND())</f>
        <v>-0.22009530940744737</v>
      </c>
      <c r="O535" s="23">
        <f ca="1">SQRT(Inputs!$B$38)*D535+SQRT(1-Inputs!$B$38)*_xlfn.NORM.S.INV(RAND())</f>
        <v>-0.21915782500860662</v>
      </c>
      <c r="P535" s="23">
        <f ca="1">SQRT(Inputs!$B$38)*E535+SQRT(1-Inputs!$B$38)*_xlfn.NORM.S.INV(RAND())</f>
        <v>-0.35219557029489174</v>
      </c>
      <c r="Q535" s="23">
        <f ca="1">SQRT(Inputs!$B$38)*F535+SQRT(1-Inputs!$B$38)*_xlfn.NORM.S.INV(RAND())</f>
        <v>-1.0953114866965898</v>
      </c>
      <c r="R535" s="23">
        <f ca="1">SQRT(Inputs!$B$38)*G535+SQRT(1-Inputs!$B$38)*_xlfn.NORM.S.INV(RAND())</f>
        <v>0.28717636000961344</v>
      </c>
      <c r="S535" s="23">
        <f ca="1">SQRT(Inputs!$B$38)*H535+SQRT(1-Inputs!$B$38)*_xlfn.NORM.S.INV(RAND())</f>
        <v>-0.36199198208551864</v>
      </c>
      <c r="T535" s="23">
        <f ca="1">SQRT(Inputs!$B$38)*I535+SQRT(1-Inputs!$B$38)*_xlfn.NORM.S.INV(RAND())</f>
        <v>-0.29376019725200758</v>
      </c>
      <c r="U535" s="23">
        <f ca="1">SQRT(Inputs!$B$38)*J535+SQRT(1-Inputs!$B$38)*_xlfn.NORM.S.INV(RAND())</f>
        <v>-2.3692789154999403</v>
      </c>
      <c r="V535" s="23">
        <f ca="1">SQRT(Inputs!$B$38)*K535+SQRT(1-Inputs!$B$38)*_xlfn.NORM.S.INV(RAND())</f>
        <v>0.7584048765952861</v>
      </c>
      <c r="W535" s="23">
        <f ca="1">SQRT(Inputs!$B$38)*L535+SQRT(1-Inputs!$B$38)*_xlfn.NORM.S.INV(RAND())</f>
        <v>1.0369851118166364</v>
      </c>
      <c r="X535" s="23">
        <f ca="1">SQRT(Inputs!$B$38)*M535+SQRT(1-Inputs!$B$38)*_xlfn.NORM.S.INV(RAND())</f>
        <v>0.83131285995541293</v>
      </c>
      <c r="Y535" s="23">
        <f ca="1">SQRT(Inputs!$B$38)*C535+SQRT(1-Inputs!$B$38)*_xlfn.NORM.S.INV(RAND())</f>
        <v>-1.1164892171272731</v>
      </c>
      <c r="Z535" s="23">
        <f ca="1">SQRT(Inputs!$B$38)*D535+SQRT(1-Inputs!$B$38)*_xlfn.NORM.S.INV(RAND())</f>
        <v>-0.3080911913923492</v>
      </c>
      <c r="AA535" s="23">
        <f ca="1">SQRT(Inputs!$B$38)*E535+SQRT(1-Inputs!$B$38)*_xlfn.NORM.S.INV(RAND())</f>
        <v>-0.22558457683993513</v>
      </c>
      <c r="AB535" s="23">
        <f ca="1">SQRT(Inputs!$B$38)*F535+SQRT(1-Inputs!$B$38)*_xlfn.NORM.S.INV(RAND())</f>
        <v>-0.33677338698310122</v>
      </c>
      <c r="AC535" s="23">
        <f ca="1">SQRT(Inputs!$B$38)*G535+SQRT(1-Inputs!$B$38)*_xlfn.NORM.S.INV(RAND())</f>
        <v>6.5301785864306683E-2</v>
      </c>
      <c r="AD535" s="23">
        <f ca="1">SQRT(Inputs!$B$38)*H535+SQRT(1-Inputs!$B$38)*_xlfn.NORM.S.INV(RAND())</f>
        <v>-0.10106172169564298</v>
      </c>
      <c r="AE535" s="23">
        <f ca="1">SQRT(Inputs!$B$38)*I535+SQRT(1-Inputs!$B$38)*_xlfn.NORM.S.INV(RAND())</f>
        <v>1.5405501120424963</v>
      </c>
      <c r="AF535" s="23">
        <f ca="1">SQRT(Inputs!$B$38)*J535+SQRT(1-Inputs!$B$38)*_xlfn.NORM.S.INV(RAND())</f>
        <v>-1.2344661801245742</v>
      </c>
      <c r="AG535" s="23">
        <f ca="1">SQRT(Inputs!$B$38)*K535+SQRT(1-Inputs!$B$38)*_xlfn.NORM.S.INV(RAND())</f>
        <v>-1.3034226030933707</v>
      </c>
      <c r="AH535" s="23">
        <f ca="1">SQRT(Inputs!$B$38)*L535+SQRT(1-Inputs!$B$38)*_xlfn.NORM.S.INV(RAND())</f>
        <v>0.73459757543290083</v>
      </c>
      <c r="AI535" s="23">
        <f ca="1">SQRT(Inputs!$B$38)*M535+SQRT(1-Inputs!$B$38)*_xlfn.NORM.S.INV(RAND())</f>
        <v>1.2640863777996509</v>
      </c>
      <c r="AJ535" s="23">
        <f ca="1">SQRT(Inputs!$B$38)*C535+SQRT(1-Inputs!$B$38)*_xlfn.NORM.S.INV(RAND())</f>
        <v>-2.0110405040942521</v>
      </c>
      <c r="AK535" s="23">
        <f ca="1">SQRT(Inputs!$B$38)*D535+SQRT(1-Inputs!$B$38)*_xlfn.NORM.S.INV(RAND())</f>
        <v>0.57016794646907609</v>
      </c>
      <c r="AL535" s="23">
        <f ca="1">SQRT(Inputs!$B$38)*E535+SQRT(1-Inputs!$B$38)*_xlfn.NORM.S.INV(RAND())</f>
        <v>0.82020182198261016</v>
      </c>
      <c r="AM535" s="23">
        <f ca="1">SQRT(Inputs!$B$38)*F535+SQRT(1-Inputs!$B$38)*_xlfn.NORM.S.INV(RAND())</f>
        <v>1.5120788575535213</v>
      </c>
      <c r="AN535" s="23">
        <f ca="1">SQRT(Inputs!$B$38)*G535+SQRT(1-Inputs!$B$38)*_xlfn.NORM.S.INV(RAND())</f>
        <v>1.2659802254090358E-2</v>
      </c>
      <c r="AO535" s="23">
        <f ca="1">SQRT(Inputs!$B$38)*H535+SQRT(1-Inputs!$B$38)*_xlfn.NORM.S.INV(RAND())</f>
        <v>1.8719925267970079</v>
      </c>
      <c r="AP535" s="23">
        <f ca="1">SQRT(Inputs!$B$38)*I535+SQRT(1-Inputs!$B$38)*_xlfn.NORM.S.INV(RAND())</f>
        <v>0.39998029294964366</v>
      </c>
      <c r="AQ535" s="23">
        <f ca="1">SQRT(Inputs!$B$38)*J535+SQRT(1-Inputs!$B$38)*_xlfn.NORM.S.INV(RAND())</f>
        <v>-1.3601975056813429</v>
      </c>
      <c r="AR535" s="23">
        <f ca="1">SQRT(Inputs!$B$38)*K535+SQRT(1-Inputs!$B$38)*_xlfn.NORM.S.INV(RAND())</f>
        <v>-0.8154789535386634</v>
      </c>
      <c r="AS535" s="23">
        <f ca="1">SQRT(Inputs!$B$38)*L535+SQRT(1-Inputs!$B$38)*_xlfn.NORM.S.INV(RAND())</f>
        <v>-8.9529763796325768E-2</v>
      </c>
      <c r="AT535" s="23">
        <f ca="1">SQRT(Inputs!$B$38)*M535+SQRT(1-Inputs!$B$38)*_xlfn.NORM.S.INV(RAND())</f>
        <v>0.93528079393361052</v>
      </c>
      <c r="AU535" s="15">
        <f ca="1">Inputs!$B$6*EXP($B$8-0.5*C$5^2+C$5*N535)</f>
        <v>4788.5594861418849</v>
      </c>
      <c r="AV535" s="15">
        <f t="shared" ca="1" si="292"/>
        <v>5643.9789262556924</v>
      </c>
      <c r="AW535" s="15">
        <f t="shared" ca="1" si="293"/>
        <v>6562.5574012049728</v>
      </c>
      <c r="AX535" s="15">
        <f t="shared" ca="1" si="294"/>
        <v>6987.5354442180651</v>
      </c>
      <c r="AY535" s="15">
        <f t="shared" ca="1" si="295"/>
        <v>8830.7418233409517</v>
      </c>
      <c r="AZ535" s="15">
        <f t="shared" ca="1" si="296"/>
        <v>10378.180972159931</v>
      </c>
      <c r="BA535" s="15">
        <f t="shared" ca="1" si="297"/>
        <v>12315.714232362425</v>
      </c>
      <c r="BB535" s="15">
        <f t="shared" ca="1" si="298"/>
        <v>11892.071305125844</v>
      </c>
      <c r="BC535" s="15">
        <f t="shared" ca="1" si="299"/>
        <v>15671.028934998361</v>
      </c>
      <c r="BD535" s="15">
        <f t="shared" ca="1" si="300"/>
        <v>21153.902839264254</v>
      </c>
      <c r="BE535" s="15">
        <f t="shared" ca="1" si="301"/>
        <v>27960.280033454539</v>
      </c>
      <c r="BF535" s="15">
        <f ca="1">Inputs!$B$13*EXP($B$9-0.5*C$6^2+C$6*Y535)</f>
        <v>11084.774982294002</v>
      </c>
      <c r="BG535" s="15">
        <f t="shared" ca="1" si="302"/>
        <v>12778.891688681822</v>
      </c>
      <c r="BH535" s="15">
        <f t="shared" ca="1" si="303"/>
        <v>15040.073207960539</v>
      </c>
      <c r="BI535" s="15">
        <f t="shared" ca="1" si="304"/>
        <v>17481.256890484499</v>
      </c>
      <c r="BJ535" s="15">
        <f t="shared" ca="1" si="305"/>
        <v>21633.562695594508</v>
      </c>
      <c r="BK535" s="15">
        <f t="shared" ca="1" si="306"/>
        <v>26188.286543879869</v>
      </c>
      <c r="BL535" s="15">
        <f t="shared" ca="1" si="307"/>
        <v>39277.440339126879</v>
      </c>
      <c r="BM535" s="15">
        <f t="shared" ca="1" si="308"/>
        <v>41416.195239830879</v>
      </c>
      <c r="BN535" s="15">
        <f t="shared" ca="1" si="309"/>
        <v>43570.816102836092</v>
      </c>
      <c r="BO535" s="15">
        <f t="shared" ca="1" si="310"/>
        <v>58388.219031816872</v>
      </c>
      <c r="BP535" s="15">
        <f t="shared" ca="1" si="311"/>
        <v>82930.68902191917</v>
      </c>
      <c r="BQ535" s="15">
        <f ca="1">Inputs!$B$20*EXP($B$10-0.5*C$7^2+C$7*AJ535)</f>
        <v>2102.0060580335767</v>
      </c>
      <c r="BR535" s="15">
        <f t="shared" ca="1" si="312"/>
        <v>3418.3145775372091</v>
      </c>
      <c r="BS535" s="15">
        <f t="shared" ca="1" si="313"/>
        <v>5924.3990764791797</v>
      </c>
      <c r="BT535" s="15">
        <f t="shared" ca="1" si="314"/>
        <v>12145.360482206983</v>
      </c>
      <c r="BU535" s="15">
        <f t="shared" ca="1" si="315"/>
        <v>16883.653036506661</v>
      </c>
      <c r="BV535" s="15">
        <f t="shared" ca="1" si="316"/>
        <v>35813.804396175219</v>
      </c>
      <c r="BW535" s="15">
        <f t="shared" ca="1" si="317"/>
        <v>54391.141032567801</v>
      </c>
      <c r="BX535" s="15">
        <f t="shared" ca="1" si="318"/>
        <v>57918.218700472789</v>
      </c>
      <c r="BY535" s="15">
        <f t="shared" ca="1" si="319"/>
        <v>69429.939872394491</v>
      </c>
      <c r="BZ535" s="15">
        <f t="shared" ca="1" si="320"/>
        <v>95829.656103740199</v>
      </c>
      <c r="CA535" s="15">
        <f t="shared" ca="1" si="321"/>
        <v>158950.62197753394</v>
      </c>
      <c r="CB535" s="15">
        <f ca="1">(AU535*DCF!C$10-DCF!C$5*MAX(AU535*DCF!C$10,0)-MAX(AU535-Inputs!$B$6,0)/Inputs!$B$10)*DCF!C$6</f>
        <v>1044.3126724773454</v>
      </c>
      <c r="CC535" s="15">
        <f ca="1">(AV535*DCF!D$10-DCF!D$5*MAX(AV535*DCF!D$10,0)-MAX(AV535-AU535,0)/Inputs!$B$10)*DCF!D$6</f>
        <v>1167.1099840181271</v>
      </c>
      <c r="CD535" s="15">
        <f ca="1">(AW535*DCF!E$10-DCF!E$5*MAX(AW535*DCF!E$10,0)-MAX(AW535-AV535,0)/Inputs!$B$10)*DCF!E$6</f>
        <v>1308.2881243826305</v>
      </c>
      <c r="CE535" s="15">
        <f ca="1">(AX535*DCF!F$10-DCF!F$5*MAX(AX535*DCF!F$10,0)-MAX(AX535-AW535,0)/Inputs!$B$10)*DCF!F$6</f>
        <v>1436.9404572451249</v>
      </c>
      <c r="CF535" s="15">
        <f ca="1">(AY535*DCF!G$10-DCF!G$5*MAX(AY535*DCF!G$10,0)-MAX(AY535-AX535,0)/Inputs!$B$10)*DCF!G$6</f>
        <v>1465.1885880558732</v>
      </c>
      <c r="CG535" s="15">
        <f ca="1">(AZ535*DCF!H$10-DCF!H$5*MAX(AZ535*DCF!H$10,0)-MAX(AZ535-AY535,0)/Inputs!$B$10)*DCF!H$6</f>
        <v>1740.1557174389084</v>
      </c>
      <c r="CH535" s="15">
        <f ca="1">(BA535*DCF!I$10-DCF!I$5*MAX(BA535*DCF!I$10,0)-MAX(BA535-AZ535,0)/Inputs!$B$10)*DCF!I$6</f>
        <v>1931.8083719251372</v>
      </c>
      <c r="CI535" s="15">
        <f ca="1">(BB535*DCF!J$10-DCF!J$5*MAX(BB535*DCF!J$10,0)-MAX(BB535-BA535,0)/Inputs!$B$10)*DCF!J$6</f>
        <v>2040.7070294222769</v>
      </c>
      <c r="CJ535" s="15">
        <f ca="1">(BC535*DCF!K$10-DCF!K$5*MAX(BC535*DCF!K$10,0)-MAX(BC535-BB535,0)/Inputs!$B$10)*DCF!K$6</f>
        <v>1993.7874384845341</v>
      </c>
      <c r="CK535" s="15">
        <f ca="1">(BD535*DCF!L$10-DCF!L$5*MAX(BD535*DCF!L$10,0)-MAX(BD535-BC535,0)/Inputs!$B$10)*DCF!L$6</f>
        <v>2481.3864387961739</v>
      </c>
      <c r="CL535" s="15">
        <f ca="1">(BE535*DCF!M$10-DCF!M$5*MAX(BE535*DCF!M$10,0)-MAX(BE535-BD535,0)/Inputs!$B$10)*DCF!M$6</f>
        <v>3132.4626709293848</v>
      </c>
      <c r="CM535" s="15">
        <f ca="1">(BF535*DCF!C$28-DCF!C$5*MAX(BF535*DCF!C$28,0)-MAX(BF535-Inputs!$B$13,0)/Inputs!$B$17)*DCF!C$6</f>
        <v>3383.0006292230078</v>
      </c>
      <c r="CN535" s="15">
        <f ca="1">(BG535*DCF!D$28-DCF!D$5*MAX(BG535*DCF!D$28,0)-MAX(BG535-BF535,0)/Inputs!$B$17)*DCF!D$6</f>
        <v>3402.245564166406</v>
      </c>
      <c r="CO535" s="15">
        <f ca="1">(BH535*DCF!E$28-DCF!E$5*MAX(BH535*DCF!E$28,0)-MAX(BH535-BG535,0)/Inputs!$B$17)*DCF!E$6</f>
        <v>3813.9687899288506</v>
      </c>
      <c r="CP535" s="15">
        <f ca="1">(BI535*DCF!F$28-DCF!F$5*MAX(BI535*DCF!F$28,0)-MAX(BI535-BH535,0)/Inputs!$B$17)*DCF!F$6</f>
        <v>4301.2446991278057</v>
      </c>
      <c r="CQ535" s="15">
        <f ca="1">(BJ535*DCF!G$28-DCF!G$5*MAX(BJ535*DCF!G$28,0)-MAX(BJ535-BI535,0)/Inputs!$B$17)*DCF!G$6</f>
        <v>4914.6151580924252</v>
      </c>
      <c r="CR535" s="15">
        <f ca="1">(BK535*DCF!H$28-DCF!H$5*MAX(BK535*DCF!H$28,0)-MAX(BK535-BJ535,0)/Inputs!$B$17)*DCF!H$6</f>
        <v>5768.9759262492698</v>
      </c>
      <c r="CS535" s="15">
        <f ca="1">(BL535*DCF!I$28-DCF!I$5*MAX(BL535*DCF!I$28,0)-MAX(BL535-BK535,0)/Inputs!$B$17)*DCF!I$6</f>
        <v>7357.5145383912013</v>
      </c>
      <c r="CT535" s="15">
        <f ca="1">(BM535*DCF!J$28-DCF!J$5*MAX(BM535*DCF!J$28,0)-MAX(BM535-BL535,0)/Inputs!$B$17)*DCF!J$6</f>
        <v>8955.6683341287535</v>
      </c>
      <c r="CU535" s="15">
        <f ca="1">(BN535*DCF!K$28-DCF!K$5*MAX(BN535*DCF!K$28,0)-MAX(BN535-BM535,0)/Inputs!$B$17)*DCF!K$6</f>
        <v>8937.5134526404327</v>
      </c>
      <c r="CV535" s="15">
        <f ca="1">(BO535*DCF!L$28-DCF!L$5*MAX(BO535*DCF!L$28,0)-MAX(BO535-BN535,0)/Inputs!$B$17)*DCF!L$6</f>
        <v>9973.0614089630853</v>
      </c>
      <c r="CW535" s="15">
        <f ca="1">(BP535*DCF!M$28-DCF!M$5*MAX(BP535*DCF!M$28,0)-MAX(BP535-BO535,0)/Inputs!$B$17)*DCF!M$6</f>
        <v>13038.0793938064</v>
      </c>
      <c r="CX535" s="15">
        <f ca="1">(BQ535*DCF!C$46-DCF!C$5*MAX(BQ535*DCF!C$46,0)-MAX(BQ535-Inputs!$B$20,0)/Inputs!$B$24)*DCF!C$6</f>
        <v>-485.45174550429022</v>
      </c>
      <c r="CY535" s="15">
        <f ca="1">(BR535*DCF!D$46-DCF!D$5*MAX(BR535*DCF!D$46,0)-MAX(BR535-BQ535,0)/Inputs!$B$24)*DCF!D$6</f>
        <v>-1145.0845011786359</v>
      </c>
      <c r="CZ535" s="15">
        <f ca="1">(BS535*DCF!E$46-DCF!E$5*MAX(BS535*DCF!E$46,0)-MAX(BS535-BR535,0)/Inputs!$B$24)*DCF!E$6</f>
        <v>-1688.4000240142575</v>
      </c>
      <c r="DA535" s="15">
        <f ca="1">(BT535*DCF!F$46-DCF!F$5*MAX(BT535*DCF!F$46,0)-MAX(BT535-BS535,0)/Inputs!$B$24)*DCF!F$6</f>
        <v>-3149.750646558236</v>
      </c>
      <c r="DB535" s="15">
        <f ca="1">(BU535*DCF!G$46-DCF!G$5*MAX(BU535*DCF!G$46,0)-MAX(BU535-BT535,0)/Inputs!$B$24)*DCF!G$6</f>
        <v>-2161.8007281592609</v>
      </c>
      <c r="DC535" s="15">
        <f ca="1">(BV535*DCF!H$46-DCF!H$5*MAX(BV535*DCF!H$46,0)-MAX(BV535-BU535,0)/Inputs!$B$24)*DCF!H$6</f>
        <v>-5882.4285480552608</v>
      </c>
      <c r="DD535" s="15">
        <f ca="1">(BW535*DCF!I$46-DCF!I$5*MAX(BW535*DCF!I$46,0)-MAX(BW535-BV535,0)/Inputs!$B$24)*DCF!I$6</f>
        <v>-4076.6501912926597</v>
      </c>
      <c r="DE535" s="15">
        <f ca="1">(BX535*DCF!J$46-DCF!J$5*MAX(BX535*DCF!J$46,0)-MAX(BX535-BW535,0)/Inputs!$B$24)*DCF!J$6</f>
        <v>1494.1856911696393</v>
      </c>
      <c r="DF535" s="15">
        <f ca="1">(BY535*DCF!K$46-DCF!K$5*MAX(BY535*DCF!K$46,0)-MAX(BY535-BX535,0)/Inputs!$B$24)*DCF!K$6</f>
        <v>1146.0045952117709</v>
      </c>
      <c r="DG535" s="15">
        <f ca="1">(BZ535*DCF!L$46-DCF!L$5*MAX(BZ535*DCF!L$46,0)-MAX(BZ535-BY535,0)/Inputs!$B$24)*DCF!L$6</f>
        <v>649.91779017144654</v>
      </c>
      <c r="DH535" s="15">
        <f ca="1">(CA535*DCF!M$46-DCF!M$5*MAX(CA535*DCF!M$46,0)-MAX(CA535-BZ535,0)/Inputs!$B$24)*DCF!M$6</f>
        <v>-734.7243790932564</v>
      </c>
      <c r="DI535" s="15">
        <f ca="1">SUM(CB535:CL535)+BE535*DCF!M$10*(1+Inputs!$B$30)*(1-Inputs!$B$33)*(1-Inputs!$B$30/Inputs!$B$31)/(Inputs!$B$29-Inputs!$B$30)*DCF!M$6</f>
        <v>97555.976562706011</v>
      </c>
      <c r="DJ535" s="15">
        <f ca="1">SUM(CM535:CW535)+BP535*DCF!M$28*(1+Inputs!$B$30)*(1-Inputs!$B$33)*(1-Inputs!$B$30/Inputs!$B$31)/(Inputs!$B$29-Inputs!$B$30)*DCF!M$6</f>
        <v>381575.49348516209</v>
      </c>
      <c r="DK535" s="15">
        <f ca="1">SUM(CX535:DH535)+CA535*DCF!M$46*(1+Inputs!$B$30)*(1-Inputs!$B$33)*(1-Inputs!$B$30/Inputs!$B$31)/(Inputs!$B$29-Inputs!$B$30)*DCF!M$6</f>
        <v>229722.30779483775</v>
      </c>
      <c r="DM535" s="15">
        <f ca="1">DI535+DJ535+DK535+Inputs!$B$34+Inputs!$B$36-Inputs!$B$35</f>
        <v>785704.77784270584</v>
      </c>
    </row>
    <row r="536" spans="1:117" x14ac:dyDescent="0.75">
      <c r="A536" s="11">
        <v>523</v>
      </c>
      <c r="C536" s="23">
        <f t="shared" ca="1" si="322"/>
        <v>0.10543502238200421</v>
      </c>
      <c r="D536" s="23">
        <f t="shared" ca="1" si="322"/>
        <v>2.615144056296884</v>
      </c>
      <c r="E536" s="23">
        <f t="shared" ca="1" si="322"/>
        <v>1.0486256223343566</v>
      </c>
      <c r="F536" s="23">
        <f t="shared" ca="1" si="322"/>
        <v>-4.55344808814502E-2</v>
      </c>
      <c r="G536" s="23">
        <f t="shared" ca="1" si="322"/>
        <v>-0.21583979207662007</v>
      </c>
      <c r="H536" s="23">
        <f t="shared" ca="1" si="322"/>
        <v>-1.4739827469921642</v>
      </c>
      <c r="I536" s="23">
        <f t="shared" ca="1" si="322"/>
        <v>-4.3336737027595135E-2</v>
      </c>
      <c r="J536" s="23">
        <f t="shared" ca="1" si="322"/>
        <v>1.1123722906805082</v>
      </c>
      <c r="K536" s="23">
        <f t="shared" ca="1" si="322"/>
        <v>-0.24984211263031478</v>
      </c>
      <c r="L536" s="23">
        <f t="shared" ca="1" si="322"/>
        <v>0.92926531047771743</v>
      </c>
      <c r="M536" s="23">
        <f t="shared" ca="1" si="322"/>
        <v>-0.6760191272251842</v>
      </c>
      <c r="N536" s="23">
        <f ca="1">SQRT(Inputs!$B$38)*C536+SQRT(1-Inputs!$B$38)*_xlfn.NORM.S.INV(RAND())</f>
        <v>5.4739565318986806E-2</v>
      </c>
      <c r="O536" s="23">
        <f ca="1">SQRT(Inputs!$B$38)*D536+SQRT(1-Inputs!$B$38)*_xlfn.NORM.S.INV(RAND())</f>
        <v>0.67219741914290809</v>
      </c>
      <c r="P536" s="23">
        <f ca="1">SQRT(Inputs!$B$38)*E536+SQRT(1-Inputs!$B$38)*_xlfn.NORM.S.INV(RAND())</f>
        <v>0.19433782995179477</v>
      </c>
      <c r="Q536" s="23">
        <f ca="1">SQRT(Inputs!$B$38)*F536+SQRT(1-Inputs!$B$38)*_xlfn.NORM.S.INV(RAND())</f>
        <v>-0.55536969370315259</v>
      </c>
      <c r="R536" s="23">
        <f ca="1">SQRT(Inputs!$B$38)*G536+SQRT(1-Inputs!$B$38)*_xlfn.NORM.S.INV(RAND())</f>
        <v>7.1235858097520061E-2</v>
      </c>
      <c r="S536" s="23">
        <f ca="1">SQRT(Inputs!$B$38)*H536+SQRT(1-Inputs!$B$38)*_xlfn.NORM.S.INV(RAND())</f>
        <v>-1.4605852195829141</v>
      </c>
      <c r="T536" s="23">
        <f ca="1">SQRT(Inputs!$B$38)*I536+SQRT(1-Inputs!$B$38)*_xlfn.NORM.S.INV(RAND())</f>
        <v>-0.69352785216415602</v>
      </c>
      <c r="U536" s="23">
        <f ca="1">SQRT(Inputs!$B$38)*J536+SQRT(1-Inputs!$B$38)*_xlfn.NORM.S.INV(RAND())</f>
        <v>0.62911179072592727</v>
      </c>
      <c r="V536" s="23">
        <f ca="1">SQRT(Inputs!$B$38)*K536+SQRT(1-Inputs!$B$38)*_xlfn.NORM.S.INV(RAND())</f>
        <v>-1.3317115842907417</v>
      </c>
      <c r="W536" s="23">
        <f ca="1">SQRT(Inputs!$B$38)*L536+SQRT(1-Inputs!$B$38)*_xlfn.NORM.S.INV(RAND())</f>
        <v>0.64791109379617751</v>
      </c>
      <c r="X536" s="23">
        <f ca="1">SQRT(Inputs!$B$38)*M536+SQRT(1-Inputs!$B$38)*_xlfn.NORM.S.INV(RAND())</f>
        <v>0.49051070794106949</v>
      </c>
      <c r="Y536" s="23">
        <f ca="1">SQRT(Inputs!$B$38)*C536+SQRT(1-Inputs!$B$38)*_xlfn.NORM.S.INV(RAND())</f>
        <v>-0.20749586744492074</v>
      </c>
      <c r="Z536" s="23">
        <f ca="1">SQRT(Inputs!$B$38)*D536+SQRT(1-Inputs!$B$38)*_xlfn.NORM.S.INV(RAND())</f>
        <v>1.9709963147315026</v>
      </c>
      <c r="AA536" s="23">
        <f ca="1">SQRT(Inputs!$B$38)*E536+SQRT(1-Inputs!$B$38)*_xlfn.NORM.S.INV(RAND())</f>
        <v>1.8145209956655028E-2</v>
      </c>
      <c r="AB536" s="23">
        <f ca="1">SQRT(Inputs!$B$38)*F536+SQRT(1-Inputs!$B$38)*_xlfn.NORM.S.INV(RAND())</f>
        <v>0.56847848396391043</v>
      </c>
      <c r="AC536" s="23">
        <f ca="1">SQRT(Inputs!$B$38)*G536+SQRT(1-Inputs!$B$38)*_xlfn.NORM.S.INV(RAND())</f>
        <v>0.13324171543416921</v>
      </c>
      <c r="AD536" s="23">
        <f ca="1">SQRT(Inputs!$B$38)*H536+SQRT(1-Inputs!$B$38)*_xlfn.NORM.S.INV(RAND())</f>
        <v>-1.5553307083509729</v>
      </c>
      <c r="AE536" s="23">
        <f ca="1">SQRT(Inputs!$B$38)*I536+SQRT(1-Inputs!$B$38)*_xlfn.NORM.S.INV(RAND())</f>
        <v>0.19450601535960763</v>
      </c>
      <c r="AF536" s="23">
        <f ca="1">SQRT(Inputs!$B$38)*J536+SQRT(1-Inputs!$B$38)*_xlfn.NORM.S.INV(RAND())</f>
        <v>1.3209666684240151</v>
      </c>
      <c r="AG536" s="23">
        <f ca="1">SQRT(Inputs!$B$38)*K536+SQRT(1-Inputs!$B$38)*_xlfn.NORM.S.INV(RAND())</f>
        <v>0.71870785596788178</v>
      </c>
      <c r="AH536" s="23">
        <f ca="1">SQRT(Inputs!$B$38)*L536+SQRT(1-Inputs!$B$38)*_xlfn.NORM.S.INV(RAND())</f>
        <v>1.345798997543548</v>
      </c>
      <c r="AI536" s="23">
        <f ca="1">SQRT(Inputs!$B$38)*M536+SQRT(1-Inputs!$B$38)*_xlfn.NORM.S.INV(RAND())</f>
        <v>2.4477156216201779E-2</v>
      </c>
      <c r="AJ536" s="23">
        <f ca="1">SQRT(Inputs!$B$38)*C536+SQRT(1-Inputs!$B$38)*_xlfn.NORM.S.INV(RAND())</f>
        <v>-0.39537279021586169</v>
      </c>
      <c r="AK536" s="23">
        <f ca="1">SQRT(Inputs!$B$38)*D536+SQRT(1-Inputs!$B$38)*_xlfn.NORM.S.INV(RAND())</f>
        <v>1.577704112634333</v>
      </c>
      <c r="AL536" s="23">
        <f ca="1">SQRT(Inputs!$B$38)*E536+SQRT(1-Inputs!$B$38)*_xlfn.NORM.S.INV(RAND())</f>
        <v>6.267604078360689E-2</v>
      </c>
      <c r="AM536" s="23">
        <f ca="1">SQRT(Inputs!$B$38)*F536+SQRT(1-Inputs!$B$38)*_xlfn.NORM.S.INV(RAND())</f>
        <v>-1.0212235845791142</v>
      </c>
      <c r="AN536" s="23">
        <f ca="1">SQRT(Inputs!$B$38)*G536+SQRT(1-Inputs!$B$38)*_xlfn.NORM.S.INV(RAND())</f>
        <v>-0.32103894555587342</v>
      </c>
      <c r="AO536" s="23">
        <f ca="1">SQRT(Inputs!$B$38)*H536+SQRT(1-Inputs!$B$38)*_xlfn.NORM.S.INV(RAND())</f>
        <v>-1.1958395861389028</v>
      </c>
      <c r="AP536" s="23">
        <f ca="1">SQRT(Inputs!$B$38)*I536+SQRT(1-Inputs!$B$38)*_xlfn.NORM.S.INV(RAND())</f>
        <v>0.73202220333800128</v>
      </c>
      <c r="AQ536" s="23">
        <f ca="1">SQRT(Inputs!$B$38)*J536+SQRT(1-Inputs!$B$38)*_xlfn.NORM.S.INV(RAND())</f>
        <v>0.47016360605546248</v>
      </c>
      <c r="AR536" s="23">
        <f ca="1">SQRT(Inputs!$B$38)*K536+SQRT(1-Inputs!$B$38)*_xlfn.NORM.S.INV(RAND())</f>
        <v>0.83916413310195237</v>
      </c>
      <c r="AS536" s="23">
        <f ca="1">SQRT(Inputs!$B$38)*L536+SQRT(1-Inputs!$B$38)*_xlfn.NORM.S.INV(RAND())</f>
        <v>-0.62494062980710519</v>
      </c>
      <c r="AT536" s="23">
        <f ca="1">SQRT(Inputs!$B$38)*M536+SQRT(1-Inputs!$B$38)*_xlfn.NORM.S.INV(RAND())</f>
        <v>1.5080493235915093E-2</v>
      </c>
      <c r="AU536" s="15">
        <f ca="1">Inputs!$B$6*EXP($B$8-0.5*C$5^2+C$5*N536)</f>
        <v>5006.4045310577012</v>
      </c>
      <c r="AV536" s="15">
        <f t="shared" ca="1" si="292"/>
        <v>6727.0412759495284</v>
      </c>
      <c r="AW536" s="15">
        <f t="shared" ca="1" si="293"/>
        <v>8420.2839456064321</v>
      </c>
      <c r="AX536" s="15">
        <f t="shared" ca="1" si="294"/>
        <v>9591.2150330593486</v>
      </c>
      <c r="AY536" s="15">
        <f t="shared" ca="1" si="295"/>
        <v>11819.366835480196</v>
      </c>
      <c r="AZ536" s="15">
        <f t="shared" ca="1" si="296"/>
        <v>12307.755448473123</v>
      </c>
      <c r="BA536" s="15">
        <f t="shared" ca="1" si="297"/>
        <v>14007.045241043223</v>
      </c>
      <c r="BB536" s="15">
        <f t="shared" ca="1" si="298"/>
        <v>18264.586657678235</v>
      </c>
      <c r="BC536" s="15">
        <f t="shared" ca="1" si="299"/>
        <v>19671.032770340145</v>
      </c>
      <c r="BD536" s="15">
        <f t="shared" ca="1" si="300"/>
        <v>25604.45534142786</v>
      </c>
      <c r="BE536" s="15">
        <f t="shared" ca="1" si="301"/>
        <v>32808.463591039406</v>
      </c>
      <c r="BF536" s="15">
        <f ca="1">Inputs!$B$13*EXP($B$9-0.5*C$6^2+C$6*Y536)</f>
        <v>13273.616930859584</v>
      </c>
      <c r="BG536" s="15">
        <f t="shared" ca="1" si="302"/>
        <v>23086.210024954413</v>
      </c>
      <c r="BH536" s="15">
        <f t="shared" ca="1" si="303"/>
        <v>28292.120029745132</v>
      </c>
      <c r="BI536" s="15">
        <f t="shared" ca="1" si="304"/>
        <v>37800.801311469026</v>
      </c>
      <c r="BJ536" s="15">
        <f t="shared" ca="1" si="305"/>
        <v>47239.962787114178</v>
      </c>
      <c r="BK536" s="15">
        <f t="shared" ca="1" si="306"/>
        <v>46914.064434685999</v>
      </c>
      <c r="BL536" s="15">
        <f t="shared" ca="1" si="307"/>
        <v>59099.327197898572</v>
      </c>
      <c r="BM536" s="15">
        <f t="shared" ca="1" si="308"/>
        <v>85600.956845497843</v>
      </c>
      <c r="BN536" s="15">
        <f t="shared" ca="1" si="309"/>
        <v>114747.6987406798</v>
      </c>
      <c r="BO536" s="15">
        <f t="shared" ca="1" si="310"/>
        <v>165092.93541748429</v>
      </c>
      <c r="BP536" s="15">
        <f t="shared" ca="1" si="311"/>
        <v>203762.75888097516</v>
      </c>
      <c r="BQ536" s="15">
        <f ca="1">Inputs!$B$20*EXP($B$10-0.5*C$7^2+C$7*AJ536)</f>
        <v>3728.2595739031663</v>
      </c>
      <c r="BR536" s="15">
        <f t="shared" ca="1" si="312"/>
        <v>8349.2384521770655</v>
      </c>
      <c r="BS536" s="15">
        <f t="shared" ca="1" si="313"/>
        <v>11641.058417648959</v>
      </c>
      <c r="BT536" s="15">
        <f t="shared" ca="1" si="314"/>
        <v>12278.373269460162</v>
      </c>
      <c r="BU536" s="15">
        <f t="shared" ca="1" si="315"/>
        <v>15744.530560591116</v>
      </c>
      <c r="BV536" s="15">
        <f t="shared" ca="1" si="316"/>
        <v>16731.655130843872</v>
      </c>
      <c r="BW536" s="15">
        <f t="shared" ca="1" si="317"/>
        <v>27260.717199545681</v>
      </c>
      <c r="BX536" s="15">
        <f t="shared" ca="1" si="318"/>
        <v>41897.136665311489</v>
      </c>
      <c r="BY536" s="15">
        <f t="shared" ca="1" si="319"/>
        <v>68929.05639803558</v>
      </c>
      <c r="BZ536" s="15">
        <f t="shared" ca="1" si="320"/>
        <v>86220.261074508278</v>
      </c>
      <c r="CA536" s="15">
        <f t="shared" ca="1" si="321"/>
        <v>121438.2955167982</v>
      </c>
      <c r="CB536" s="15">
        <f ca="1">(AU536*DCF!C$10-DCF!C$5*MAX(AU536*DCF!C$10,0)-MAX(AU536-Inputs!$B$6,0)/Inputs!$B$10)*DCF!C$6</f>
        <v>1042.7593984782154</v>
      </c>
      <c r="CC536" s="15">
        <f ca="1">(AV536*DCF!D$10-DCF!D$5*MAX(AV536*DCF!D$10,0)-MAX(AV536-AU536,0)/Inputs!$B$10)*DCF!D$6</f>
        <v>1220.1384988248126</v>
      </c>
      <c r="CD536" s="15">
        <f ca="1">(AW536*DCF!E$10-DCF!E$5*MAX(AW536*DCF!E$10,0)-MAX(AW536-AV536,0)/Inputs!$B$10)*DCF!E$6</f>
        <v>1562.7211541753793</v>
      </c>
      <c r="CE536" s="15">
        <f ca="1">(AX536*DCF!F$10-DCF!F$5*MAX(AX536*DCF!F$10,0)-MAX(AX536-AW536,0)/Inputs!$B$10)*DCF!F$6</f>
        <v>1850.1052278457482</v>
      </c>
      <c r="CF536" s="15">
        <f ca="1">(AY536*DCF!G$10-DCF!G$5*MAX(AY536*DCF!G$10,0)-MAX(AY536-AX536,0)/Inputs!$B$10)*DCF!G$6</f>
        <v>2006.9712699830191</v>
      </c>
      <c r="CG536" s="15">
        <f ca="1">(AZ536*DCF!H$10-DCF!H$5*MAX(AZ536*DCF!H$10,0)-MAX(AZ536-AY536,0)/Inputs!$B$10)*DCF!H$6</f>
        <v>2302.8373946912702</v>
      </c>
      <c r="CH536" s="15">
        <f ca="1">(BA536*DCF!I$10-DCF!I$5*MAX(BA536*DCF!I$10,0)-MAX(BA536-AZ536,0)/Inputs!$B$10)*DCF!I$6</f>
        <v>2279.8331232555292</v>
      </c>
      <c r="CI536" s="15">
        <f ca="1">(BB536*DCF!J$10-DCF!J$5*MAX(BB536*DCF!J$10,0)-MAX(BB536-BA536,0)/Inputs!$B$10)*DCF!J$6</f>
        <v>2489.0852071827785</v>
      </c>
      <c r="CJ536" s="15">
        <f ca="1">(BC536*DCF!K$10-DCF!K$5*MAX(BC536*DCF!K$10,0)-MAX(BC536-BB536,0)/Inputs!$B$10)*DCF!K$6</f>
        <v>2969.839311693072</v>
      </c>
      <c r="CK536" s="15">
        <f ca="1">(BD536*DCF!L$10-DCF!L$5*MAX(BD536*DCF!L$10,0)-MAX(BD536-BC536,0)/Inputs!$B$10)*DCF!L$6</f>
        <v>3094.3511500446111</v>
      </c>
      <c r="CL536" s="15">
        <f ca="1">(BE536*DCF!M$10-DCF!M$5*MAX(BE536*DCF!M$10,0)-MAX(BE536-BD536,0)/Inputs!$B$10)*DCF!M$6</f>
        <v>3769.1027993153971</v>
      </c>
      <c r="CM536" s="15">
        <f ca="1">(BF536*DCF!C$28-DCF!C$5*MAX(BF536*DCF!C$28,0)-MAX(BF536-Inputs!$B$13,0)/Inputs!$B$17)*DCF!C$6</f>
        <v>3615.3125390995697</v>
      </c>
      <c r="CN536" s="15">
        <f ca="1">(BG536*DCF!D$28-DCF!D$5*MAX(BG536*DCF!D$28,0)-MAX(BG536-BF536,0)/Inputs!$B$17)*DCF!D$6</f>
        <v>4705.9452976532275</v>
      </c>
      <c r="CO536" s="15">
        <f ca="1">(BH536*DCF!E$28-DCF!E$5*MAX(BH536*DCF!E$28,0)-MAX(BH536-BG536,0)/Inputs!$B$17)*DCF!E$6</f>
        <v>6986.8189707325437</v>
      </c>
      <c r="CP536" s="15">
        <f ca="1">(BI536*DCF!F$28-DCF!F$5*MAX(BI536*DCF!F$28,0)-MAX(BI536-BH536,0)/Inputs!$B$17)*DCF!F$6</f>
        <v>8530.7161268443942</v>
      </c>
      <c r="CQ536" s="15">
        <f ca="1">(BJ536*DCF!G$28-DCF!G$5*MAX(BJ536*DCF!G$28,0)-MAX(BJ536-BI536,0)/Inputs!$B$17)*DCF!G$6</f>
        <v>10669.193041007737</v>
      </c>
      <c r="CR536" s="15">
        <f ca="1">(BK536*DCF!H$28-DCF!H$5*MAX(BK536*DCF!H$28,0)-MAX(BK536-BJ536,0)/Inputs!$B$17)*DCF!H$6</f>
        <v>11602.365724818865</v>
      </c>
      <c r="CS536" s="15">
        <f ca="1">(BL536*DCF!I$28-DCF!I$5*MAX(BL536*DCF!I$28,0)-MAX(BL536-BK536,0)/Inputs!$B$17)*DCF!I$6</f>
        <v>12148.427508133835</v>
      </c>
      <c r="CT536" s="15">
        <f ca="1">(BM536*DCF!J$28-DCF!J$5*MAX(BM536*DCF!J$28,0)-MAX(BM536-BL536,0)/Inputs!$B$17)*DCF!J$6</f>
        <v>15582.220058044029</v>
      </c>
      <c r="CU536" s="15">
        <f ca="1">(BN536*DCF!K$28-DCF!K$5*MAX(BN536*DCF!K$28,0)-MAX(BN536-BM536,0)/Inputs!$B$17)*DCF!K$6</f>
        <v>20662.702349941275</v>
      </c>
      <c r="CV536" s="15">
        <f ca="1">(BO536*DCF!L$28-DCF!L$5*MAX(BO536*DCF!L$28,0)-MAX(BO536-BN536,0)/Inputs!$B$17)*DCF!L$6</f>
        <v>27242.858415694365</v>
      </c>
      <c r="CW536" s="15">
        <f ca="1">(BP536*DCF!M$28-DCF!M$5*MAX(BP536*DCF!M$28,0)-MAX(BP536-BO536,0)/Inputs!$B$17)*DCF!M$6</f>
        <v>34295.997860152369</v>
      </c>
      <c r="CX536" s="15">
        <f ca="1">(BQ536*DCF!C$46-DCF!C$5*MAX(BQ536*DCF!C$46,0)-MAX(BQ536-Inputs!$B$20,0)/Inputs!$B$24)*DCF!C$6</f>
        <v>-1104.5678341130483</v>
      </c>
      <c r="CY536" s="15">
        <f ca="1">(BR536*DCF!D$46-DCF!D$5*MAX(BR536*DCF!D$46,0)-MAX(BR536-BQ536,0)/Inputs!$B$24)*DCF!D$6</f>
        <v>-3396.7536267811874</v>
      </c>
      <c r="CZ536" s="15">
        <f ca="1">(BS536*DCF!E$46-DCF!E$5*MAX(BS536*DCF!E$46,0)-MAX(BS536-BR536,0)/Inputs!$B$24)*DCF!E$6</f>
        <v>-2674.1202345091001</v>
      </c>
      <c r="DA536" s="15">
        <f ca="1">(BT536*DCF!F$46-DCF!F$5*MAX(BT536*DCF!F$46,0)-MAX(BT536-BS536,0)/Inputs!$B$24)*DCF!F$6</f>
        <v>-1126.2552558835214</v>
      </c>
      <c r="DB536" s="15">
        <f ca="1">(BU536*DCF!G$46-DCF!G$5*MAX(BU536*DCF!G$46,0)-MAX(BU536-BT536,0)/Inputs!$B$24)*DCF!G$6</f>
        <v>-1695.5617304945351</v>
      </c>
      <c r="DC536" s="15">
        <f ca="1">(BV536*DCF!H$46-DCF!H$5*MAX(BV536*DCF!H$46,0)-MAX(BV536-BU536,0)/Inputs!$B$24)*DCF!H$6</f>
        <v>-306.74291199345481</v>
      </c>
      <c r="DD536" s="15">
        <f ca="1">(BW536*DCF!I$46-DCF!I$5*MAX(BW536*DCF!I$46,0)-MAX(BW536-BV536,0)/Inputs!$B$24)*DCF!I$6</f>
        <v>-2392.8895682101661</v>
      </c>
      <c r="DE536" s="15">
        <f ca="1">(BX536*DCF!J$46-DCF!J$5*MAX(BX536*DCF!J$46,0)-MAX(BX536-BW536,0)/Inputs!$B$24)*DCF!J$6</f>
        <v>-2123.8703274658392</v>
      </c>
      <c r="DF536" s="15">
        <f ca="1">(BY536*DCF!K$46-DCF!K$5*MAX(BY536*DCF!K$46,0)-MAX(BY536-BX536,0)/Inputs!$B$24)*DCF!K$6</f>
        <v>-2684.6427294990144</v>
      </c>
      <c r="DG536" s="15">
        <f ca="1">(BZ536*DCF!L$46-DCF!L$5*MAX(BZ536*DCF!L$46,0)-MAX(BZ536-BY536,0)/Inputs!$B$24)*DCF!L$6</f>
        <v>2046.9512264163197</v>
      </c>
      <c r="DH536" s="15">
        <f ca="1">(CA536*DCF!M$46-DCF!M$5*MAX(CA536*DCF!M$46,0)-MAX(CA536-BZ536,0)/Inputs!$B$24)*DCF!M$6</f>
        <v>2157.7372566535582</v>
      </c>
      <c r="DI536" s="15">
        <f ca="1">SUM(CB536:CL536)+BE536*DCF!M$10*(1+Inputs!$B$30)*(1-Inputs!$B$33)*(1-Inputs!$B$30/Inputs!$B$31)/(Inputs!$B$29-Inputs!$B$30)*DCF!M$6</f>
        <v>115894.13255636953</v>
      </c>
      <c r="DJ536" s="15">
        <f ca="1">SUM(CM536:CW536)+BP536*DCF!M$28*(1+Inputs!$B$30)*(1-Inputs!$B$33)*(1-Inputs!$B$30/Inputs!$B$31)/(Inputs!$B$29-Inputs!$B$30)*DCF!M$6</f>
        <v>912141.82782451424</v>
      </c>
      <c r="DK536" s="15">
        <f ca="1">SUM(CX536:DH536)+CA536*DCF!M$46*(1+Inputs!$B$30)*(1-Inputs!$B$33)*(1-Inputs!$B$30/Inputs!$B$31)/(Inputs!$B$29-Inputs!$B$30)*DCF!M$6</f>
        <v>174457.27441882095</v>
      </c>
      <c r="DM536" s="15">
        <f ca="1">DI536+DJ536+DK536+Inputs!$B$34+Inputs!$B$36-Inputs!$B$35</f>
        <v>1279344.2347997047</v>
      </c>
    </row>
    <row r="537" spans="1:117" x14ac:dyDescent="0.75">
      <c r="A537" s="11">
        <v>524</v>
      </c>
      <c r="C537" s="23">
        <f t="shared" ca="1" si="322"/>
        <v>0.95077687977751724</v>
      </c>
      <c r="D537" s="23">
        <f t="shared" ca="1" si="322"/>
        <v>-1.9820212512379718</v>
      </c>
      <c r="E537" s="23">
        <f t="shared" ca="1" si="322"/>
        <v>-1.1422443318719042</v>
      </c>
      <c r="F537" s="23">
        <f t="shared" ca="1" si="322"/>
        <v>-1.3183021955570673</v>
      </c>
      <c r="G537" s="23">
        <f t="shared" ca="1" si="322"/>
        <v>-0.53511668607048768</v>
      </c>
      <c r="H537" s="23">
        <f t="shared" ca="1" si="322"/>
        <v>-0.22348333919156876</v>
      </c>
      <c r="I537" s="23">
        <f t="shared" ca="1" si="322"/>
        <v>-0.29124506212854051</v>
      </c>
      <c r="J537" s="23">
        <f t="shared" ca="1" si="322"/>
        <v>0.82903298026499428</v>
      </c>
      <c r="K537" s="23">
        <f t="shared" ca="1" si="322"/>
        <v>0.46812398993671689</v>
      </c>
      <c r="L537" s="23">
        <f t="shared" ca="1" si="322"/>
        <v>-1.1572390648656894</v>
      </c>
      <c r="M537" s="23">
        <f t="shared" ca="1" si="322"/>
        <v>-2.1254456446408092</v>
      </c>
      <c r="N537" s="23">
        <f ca="1">SQRT(Inputs!$B$38)*C537+SQRT(1-Inputs!$B$38)*_xlfn.NORM.S.INV(RAND())</f>
        <v>1.4201960639292233</v>
      </c>
      <c r="O537" s="23">
        <f ca="1">SQRT(Inputs!$B$38)*D537+SQRT(1-Inputs!$B$38)*_xlfn.NORM.S.INV(RAND())</f>
        <v>-0.78219980686583379</v>
      </c>
      <c r="P537" s="23">
        <f ca="1">SQRT(Inputs!$B$38)*E537+SQRT(1-Inputs!$B$38)*_xlfn.NORM.S.INV(RAND())</f>
        <v>-0.23126177113298091</v>
      </c>
      <c r="Q537" s="23">
        <f ca="1">SQRT(Inputs!$B$38)*F537+SQRT(1-Inputs!$B$38)*_xlfn.NORM.S.INV(RAND())</f>
        <v>-2.262323744693111</v>
      </c>
      <c r="R537" s="23">
        <f ca="1">SQRT(Inputs!$B$38)*G537+SQRT(1-Inputs!$B$38)*_xlfn.NORM.S.INV(RAND())</f>
        <v>-0.40367718644526446</v>
      </c>
      <c r="S537" s="23">
        <f ca="1">SQRT(Inputs!$B$38)*H537+SQRT(1-Inputs!$B$38)*_xlfn.NORM.S.INV(RAND())</f>
        <v>-1.0500436544836629</v>
      </c>
      <c r="T537" s="23">
        <f ca="1">SQRT(Inputs!$B$38)*I537+SQRT(1-Inputs!$B$38)*_xlfn.NORM.S.INV(RAND())</f>
        <v>-0.34396657324248392</v>
      </c>
      <c r="U537" s="23">
        <f ca="1">SQRT(Inputs!$B$38)*J537+SQRT(1-Inputs!$B$38)*_xlfn.NORM.S.INV(RAND())</f>
        <v>0.69655834668338101</v>
      </c>
      <c r="V537" s="23">
        <f ca="1">SQRT(Inputs!$B$38)*K537+SQRT(1-Inputs!$B$38)*_xlfn.NORM.S.INV(RAND())</f>
        <v>-1.2060371181263452</v>
      </c>
      <c r="W537" s="23">
        <f ca="1">SQRT(Inputs!$B$38)*L537+SQRT(1-Inputs!$B$38)*_xlfn.NORM.S.INV(RAND())</f>
        <v>0.93075123065083443</v>
      </c>
      <c r="X537" s="23">
        <f ca="1">SQRT(Inputs!$B$38)*M537+SQRT(1-Inputs!$B$38)*_xlfn.NORM.S.INV(RAND())</f>
        <v>-1.1125184806009183</v>
      </c>
      <c r="Y537" s="23">
        <f ca="1">SQRT(Inputs!$B$38)*C537+SQRT(1-Inputs!$B$38)*_xlfn.NORM.S.INV(RAND())</f>
        <v>1.2753008473919114</v>
      </c>
      <c r="Z537" s="23">
        <f ca="1">SQRT(Inputs!$B$38)*D537+SQRT(1-Inputs!$B$38)*_xlfn.NORM.S.INV(RAND())</f>
        <v>1.1447163690189626</v>
      </c>
      <c r="AA537" s="23">
        <f ca="1">SQRT(Inputs!$B$38)*E537+SQRT(1-Inputs!$B$38)*_xlfn.NORM.S.INV(RAND())</f>
        <v>-0.76040197637931861</v>
      </c>
      <c r="AB537" s="23">
        <f ca="1">SQRT(Inputs!$B$38)*F537+SQRT(1-Inputs!$B$38)*_xlfn.NORM.S.INV(RAND())</f>
        <v>-1.698809730881488</v>
      </c>
      <c r="AC537" s="23">
        <f ca="1">SQRT(Inputs!$B$38)*G537+SQRT(1-Inputs!$B$38)*_xlfn.NORM.S.INV(RAND())</f>
        <v>7.666432915307092E-2</v>
      </c>
      <c r="AD537" s="23">
        <f ca="1">SQRT(Inputs!$B$38)*H537+SQRT(1-Inputs!$B$38)*_xlfn.NORM.S.INV(RAND())</f>
        <v>0.73978991851240061</v>
      </c>
      <c r="AE537" s="23">
        <f ca="1">SQRT(Inputs!$B$38)*I537+SQRT(1-Inputs!$B$38)*_xlfn.NORM.S.INV(RAND())</f>
        <v>1.3825327980088038</v>
      </c>
      <c r="AF537" s="23">
        <f ca="1">SQRT(Inputs!$B$38)*J537+SQRT(1-Inputs!$B$38)*_xlfn.NORM.S.INV(RAND())</f>
        <v>0.50495687406688805</v>
      </c>
      <c r="AG537" s="23">
        <f ca="1">SQRT(Inputs!$B$38)*K537+SQRT(1-Inputs!$B$38)*_xlfn.NORM.S.INV(RAND())</f>
        <v>1.558385587785162</v>
      </c>
      <c r="AH537" s="23">
        <f ca="1">SQRT(Inputs!$B$38)*L537+SQRT(1-Inputs!$B$38)*_xlfn.NORM.S.INV(RAND())</f>
        <v>-1.1228595423896706</v>
      </c>
      <c r="AI537" s="23">
        <f ca="1">SQRT(Inputs!$B$38)*M537+SQRT(1-Inputs!$B$38)*_xlfn.NORM.S.INV(RAND())</f>
        <v>-0.89168966535463323</v>
      </c>
      <c r="AJ537" s="23">
        <f ca="1">SQRT(Inputs!$B$38)*C537+SQRT(1-Inputs!$B$38)*_xlfn.NORM.S.INV(RAND())</f>
        <v>-0.62071306801591219</v>
      </c>
      <c r="AK537" s="23">
        <f ca="1">SQRT(Inputs!$B$38)*D537+SQRT(1-Inputs!$B$38)*_xlfn.NORM.S.INV(RAND())</f>
        <v>-0.28688324567056578</v>
      </c>
      <c r="AL537" s="23">
        <f ca="1">SQRT(Inputs!$B$38)*E537+SQRT(1-Inputs!$B$38)*_xlfn.NORM.S.INV(RAND())</f>
        <v>-0.79062278819779508</v>
      </c>
      <c r="AM537" s="23">
        <f ca="1">SQRT(Inputs!$B$38)*F537+SQRT(1-Inputs!$B$38)*_xlfn.NORM.S.INV(RAND())</f>
        <v>-2.2882039420438987</v>
      </c>
      <c r="AN537" s="23">
        <f ca="1">SQRT(Inputs!$B$38)*G537+SQRT(1-Inputs!$B$38)*_xlfn.NORM.S.INV(RAND())</f>
        <v>-1.5918944661090713</v>
      </c>
      <c r="AO537" s="23">
        <f ca="1">SQRT(Inputs!$B$38)*H537+SQRT(1-Inputs!$B$38)*_xlfn.NORM.S.INV(RAND())</f>
        <v>3.0060319155530493E-2</v>
      </c>
      <c r="AP537" s="23">
        <f ca="1">SQRT(Inputs!$B$38)*I537+SQRT(1-Inputs!$B$38)*_xlfn.NORM.S.INV(RAND())</f>
        <v>-0.402586398754882</v>
      </c>
      <c r="AQ537" s="23">
        <f ca="1">SQRT(Inputs!$B$38)*J537+SQRT(1-Inputs!$B$38)*_xlfn.NORM.S.INV(RAND())</f>
        <v>0.79733401387406455</v>
      </c>
      <c r="AR537" s="23">
        <f ca="1">SQRT(Inputs!$B$38)*K537+SQRT(1-Inputs!$B$38)*_xlfn.NORM.S.INV(RAND())</f>
        <v>-0.97925088989539089</v>
      </c>
      <c r="AS537" s="23">
        <f ca="1">SQRT(Inputs!$B$38)*L537+SQRT(1-Inputs!$B$38)*_xlfn.NORM.S.INV(RAND())</f>
        <v>7.9141943316281216E-2</v>
      </c>
      <c r="AT537" s="23">
        <f ca="1">SQRT(Inputs!$B$38)*M537+SQRT(1-Inputs!$B$38)*_xlfn.NORM.S.INV(RAND())</f>
        <v>-1.7094907575210412</v>
      </c>
      <c r="AU537" s="15">
        <f ca="1">Inputs!$B$6*EXP($B$8-0.5*C$5^2+C$5*N537)</f>
        <v>6244.7970285374422</v>
      </c>
      <c r="AV537" s="15">
        <f t="shared" ca="1" si="292"/>
        <v>6775.567437605393</v>
      </c>
      <c r="AW537" s="15">
        <f t="shared" ca="1" si="293"/>
        <v>8007.878615671525</v>
      </c>
      <c r="AX537" s="15">
        <f t="shared" ca="1" si="294"/>
        <v>7369.6867266080617</v>
      </c>
      <c r="AY537" s="15">
        <f t="shared" ca="1" si="295"/>
        <v>8591.7543358333187</v>
      </c>
      <c r="AZ537" s="15">
        <f t="shared" ca="1" si="296"/>
        <v>9360.5279078079802</v>
      </c>
      <c r="BA537" s="15">
        <f t="shared" ca="1" si="297"/>
        <v>11049.85729301681</v>
      </c>
      <c r="BB537" s="15">
        <f t="shared" ca="1" si="298"/>
        <v>14506.234975802454</v>
      </c>
      <c r="BC537" s="15">
        <f t="shared" ca="1" si="299"/>
        <v>15813.958569040831</v>
      </c>
      <c r="BD537" s="15">
        <f t="shared" ca="1" si="300"/>
        <v>21135.77868976965</v>
      </c>
      <c r="BE537" s="15">
        <f t="shared" ca="1" si="301"/>
        <v>23403.439938206135</v>
      </c>
      <c r="BF537" s="15">
        <f ca="1">Inputs!$B$13*EXP($B$9-0.5*C$6^2+C$6*Y537)</f>
        <v>17809.631379613809</v>
      </c>
      <c r="BG537" s="15">
        <f t="shared" ca="1" si="302"/>
        <v>26685.060013326343</v>
      </c>
      <c r="BH537" s="15">
        <f t="shared" ca="1" si="303"/>
        <v>28740.977748063113</v>
      </c>
      <c r="BI537" s="15">
        <f t="shared" ca="1" si="304"/>
        <v>27088.006535948647</v>
      </c>
      <c r="BJ537" s="15">
        <f t="shared" ca="1" si="305"/>
        <v>33577.143806679233</v>
      </c>
      <c r="BK537" s="15">
        <f t="shared" ca="1" si="306"/>
        <v>45576.31658190841</v>
      </c>
      <c r="BL537" s="15">
        <f t="shared" ca="1" si="307"/>
        <v>66970.255346650141</v>
      </c>
      <c r="BM537" s="15">
        <f t="shared" ca="1" si="308"/>
        <v>87650.259146134253</v>
      </c>
      <c r="BN537" s="15">
        <f t="shared" ca="1" si="309"/>
        <v>129932.80206433519</v>
      </c>
      <c r="BO537" s="15">
        <f t="shared" ca="1" si="310"/>
        <v>140306.97901656746</v>
      </c>
      <c r="BP537" s="15">
        <f t="shared" ca="1" si="311"/>
        <v>156097.70980670673</v>
      </c>
      <c r="BQ537" s="15">
        <f ca="1">Inputs!$B$20*EXP($B$10-0.5*C$7^2+C$7*AJ537)</f>
        <v>3441.8779120071422</v>
      </c>
      <c r="BR537" s="15">
        <f t="shared" ca="1" si="312"/>
        <v>4263.4997525297449</v>
      </c>
      <c r="BS537" s="15">
        <f t="shared" ca="1" si="313"/>
        <v>4652.4245455355631</v>
      </c>
      <c r="BT537" s="15">
        <f t="shared" ca="1" si="314"/>
        <v>3519.5029468270363</v>
      </c>
      <c r="BU537" s="15">
        <f t="shared" ca="1" si="315"/>
        <v>3318.3399191660155</v>
      </c>
      <c r="BV537" s="15">
        <f t="shared" ca="1" si="316"/>
        <v>4648.1417279734678</v>
      </c>
      <c r="BW537" s="15">
        <f t="shared" ca="1" si="317"/>
        <v>5956.4386193588261</v>
      </c>
      <c r="BX537" s="15">
        <f t="shared" ca="1" si="318"/>
        <v>9775.0450037533083</v>
      </c>
      <c r="BY537" s="15">
        <f t="shared" ca="1" si="319"/>
        <v>11356.443376808375</v>
      </c>
      <c r="BZ537" s="15">
        <f t="shared" ca="1" si="320"/>
        <v>16168.208253572189</v>
      </c>
      <c r="CA537" s="15">
        <f t="shared" ca="1" si="321"/>
        <v>16761.595179285137</v>
      </c>
      <c r="CB537" s="15">
        <f ca="1">(AU537*DCF!C$10-DCF!C$5*MAX(AU537*DCF!C$10,0)-MAX(AU537-Inputs!$B$6,0)/Inputs!$B$10)*DCF!C$6</f>
        <v>1033.9294392390875</v>
      </c>
      <c r="CC537" s="15">
        <f ca="1">(AV537*DCF!D$10-DCF!D$5*MAX(AV537*DCF!D$10,0)-MAX(AV537-AU537,0)/Inputs!$B$10)*DCF!D$6</f>
        <v>1522.0841869508899</v>
      </c>
      <c r="CD537" s="15">
        <f ca="1">(AW537*DCF!E$10-DCF!E$5*MAX(AW537*DCF!E$10,0)-MAX(AW537-AV537,0)/Inputs!$B$10)*DCF!E$6</f>
        <v>1571.3241882862073</v>
      </c>
      <c r="CE537" s="15">
        <f ca="1">(AX537*DCF!F$10-DCF!F$5*MAX(AX537*DCF!F$10,0)-MAX(AX537-AW537,0)/Inputs!$B$10)*DCF!F$6</f>
        <v>1608.790867472391</v>
      </c>
      <c r="CF537" s="15">
        <f ca="1">(AY537*DCF!G$10-DCF!G$5*MAX(AY537*DCF!G$10,0)-MAX(AY537-AX537,0)/Inputs!$B$10)*DCF!G$6</f>
        <v>1535.3412480490911</v>
      </c>
      <c r="CG537" s="15">
        <f ca="1">(AZ537*DCF!H$10-DCF!H$5*MAX(AZ537*DCF!H$10,0)-MAX(AZ537-AY537,0)/Inputs!$B$10)*DCF!H$6</f>
        <v>1680.8436776457988</v>
      </c>
      <c r="CH537" s="15">
        <f ca="1">(BA537*DCF!I$10-DCF!I$5*MAX(BA537*DCF!I$10,0)-MAX(BA537-AZ537,0)/Inputs!$B$10)*DCF!I$6</f>
        <v>1741.2966194852572</v>
      </c>
      <c r="CI537" s="15">
        <f ca="1">(BB537*DCF!J$10-DCF!J$5*MAX(BB537*DCF!J$10,0)-MAX(BB537-BA537,0)/Inputs!$B$10)*DCF!J$6</f>
        <v>1965.5464997242129</v>
      </c>
      <c r="CJ537" s="15">
        <f ca="1">(BC537*DCF!K$10-DCF!K$5*MAX(BC537*DCF!K$10,0)-MAX(BC537-BB537,0)/Inputs!$B$10)*DCF!K$6</f>
        <v>2362.7319601380559</v>
      </c>
      <c r="CK537" s="15">
        <f ca="1">(BD537*DCF!L$10-DCF!L$5*MAX(BD537*DCF!L$10,0)-MAX(BD537-BC537,0)/Inputs!$B$10)*DCF!L$6</f>
        <v>2499.4798343036523</v>
      </c>
      <c r="CL537" s="15">
        <f ca="1">(BE537*DCF!M$10-DCF!M$5*MAX(BE537*DCF!M$10,0)-MAX(BE537-BD537,0)/Inputs!$B$10)*DCF!M$6</f>
        <v>3031.6317105866033</v>
      </c>
      <c r="CM537" s="15">
        <f ca="1">(BF537*DCF!C$28-DCF!C$5*MAX(BF537*DCF!C$28,0)-MAX(BF537-Inputs!$B$13,0)/Inputs!$B$17)*DCF!C$6</f>
        <v>3952.0960064645601</v>
      </c>
      <c r="CN537" s="15">
        <f ca="1">(BG537*DCF!D$28-DCF!D$5*MAX(BG537*DCF!D$28,0)-MAX(BG537-BF537,0)/Inputs!$B$17)*DCF!D$6</f>
        <v>5965.829770459377</v>
      </c>
      <c r="CO537" s="15">
        <f ca="1">(BH537*DCF!E$28-DCF!E$5*MAX(BH537*DCF!E$28,0)-MAX(BH537-BG537,0)/Inputs!$B$17)*DCF!E$6</f>
        <v>7734.7635865896118</v>
      </c>
      <c r="CP537" s="15">
        <f ca="1">(BI537*DCF!F$28-DCF!F$5*MAX(BI537*DCF!F$28,0)-MAX(BI537-BH537,0)/Inputs!$B$17)*DCF!F$6</f>
        <v>7353.6802530550704</v>
      </c>
      <c r="CQ537" s="15">
        <f ca="1">(BJ537*DCF!G$28-DCF!G$5*MAX(BJ537*DCF!G$28,0)-MAX(BJ537-BI537,0)/Inputs!$B$17)*DCF!G$6</f>
        <v>7620.4359256108764</v>
      </c>
      <c r="CR537" s="15">
        <f ca="1">(BK537*DCF!H$28-DCF!H$5*MAX(BK537*DCF!H$28,0)-MAX(BK537-BJ537,0)/Inputs!$B$17)*DCF!H$6</f>
        <v>9407.1912119429817</v>
      </c>
      <c r="CS537" s="15">
        <f ca="1">(BL537*DCF!I$28-DCF!I$5*MAX(BL537*DCF!I$28,0)-MAX(BL537-BK537,0)/Inputs!$B$17)*DCF!I$6</f>
        <v>12677.572848394595</v>
      </c>
      <c r="CT537" s="15">
        <f ca="1">(BM537*DCF!J$28-DCF!J$5*MAX(BM537*DCF!J$28,0)-MAX(BM537-BL537,0)/Inputs!$B$17)*DCF!J$6</f>
        <v>16811.284628344623</v>
      </c>
      <c r="CU537" s="15">
        <f ca="1">(BN537*DCF!K$28-DCF!K$5*MAX(BN537*DCF!K$28,0)-MAX(BN537-BM537,0)/Inputs!$B$17)*DCF!K$6</f>
        <v>22260.580906080599</v>
      </c>
      <c r="CV537" s="15">
        <f ca="1">(BO537*DCF!L$28-DCF!L$5*MAX(BO537*DCF!L$28,0)-MAX(BO537-BN537,0)/Inputs!$B$17)*DCF!L$6</f>
        <v>26820.331918617401</v>
      </c>
      <c r="CW537" s="15">
        <f ca="1">(BP537*DCF!M$28-DCF!M$5*MAX(BP537*DCF!M$28,0)-MAX(BP537-BO537,0)/Inputs!$B$17)*DCF!M$6</f>
        <v>27719.299362406702</v>
      </c>
      <c r="CX537" s="15">
        <f ca="1">(BQ537*DCF!C$46-DCF!C$5*MAX(BQ537*DCF!C$46,0)-MAX(BQ537-Inputs!$B$20,0)/Inputs!$B$24)*DCF!C$6</f>
        <v>-906.1509782959414</v>
      </c>
      <c r="CY537" s="15">
        <f ca="1">(BR537*DCF!D$46-DCF!D$5*MAX(BR537*DCF!D$46,0)-MAX(BR537-BQ537,0)/Inputs!$B$24)*DCF!D$6</f>
        <v>-1078.2592009278414</v>
      </c>
      <c r="CZ537" s="15">
        <f ca="1">(BS537*DCF!E$46-DCF!E$5*MAX(BS537*DCF!E$46,0)-MAX(BS537-BR537,0)/Inputs!$B$24)*DCF!E$6</f>
        <v>-703.46074946115175</v>
      </c>
      <c r="DA537" s="15">
        <f ca="1">(BT537*DCF!F$46-DCF!F$5*MAX(BT537*DCF!F$46,0)-MAX(BT537-BS537,0)/Inputs!$B$24)*DCF!F$6</f>
        <v>-256.31245658302038</v>
      </c>
      <c r="DB537" s="15">
        <f ca="1">(BU537*DCF!G$46-DCF!G$5*MAX(BU537*DCF!G$46,0)-MAX(BU537-BT537,0)/Inputs!$B$24)*DCF!G$6</f>
        <v>-111.62239864159983</v>
      </c>
      <c r="DC537" s="15">
        <f ca="1">(BV537*DCF!H$46-DCF!H$5*MAX(BV537*DCF!H$46,0)-MAX(BV537-BU537,0)/Inputs!$B$24)*DCF!H$6</f>
        <v>-413.22776425605093</v>
      </c>
      <c r="DD537" s="15">
        <f ca="1">(BW537*DCF!I$46-DCF!I$5*MAX(BW537*DCF!I$46,0)-MAX(BW537-BV537,0)/Inputs!$B$24)*DCF!I$6</f>
        <v>-237.99516687580274</v>
      </c>
      <c r="DE537" s="15">
        <f ca="1">(BX537*DCF!J$46-DCF!J$5*MAX(BX537*DCF!J$46,0)-MAX(BX537-BW537,0)/Inputs!$B$24)*DCF!J$6</f>
        <v>-602.59592721654337</v>
      </c>
      <c r="DF537" s="15">
        <f ca="1">(BY537*DCF!K$46-DCF!K$5*MAX(BY537*DCF!K$46,0)-MAX(BY537-BX537,0)/Inputs!$B$24)*DCF!K$6</f>
        <v>261.31742945132027</v>
      </c>
      <c r="DG537" s="15">
        <f ca="1">(BZ537*DCF!L$46-DCF!L$5*MAX(BZ537*DCF!L$46,0)-MAX(BZ537-BY537,0)/Inputs!$B$24)*DCF!L$6</f>
        <v>28.71513822393996</v>
      </c>
      <c r="DH537" s="15">
        <f ca="1">(CA537*DCF!M$46-DCF!M$5*MAX(CA537*DCF!M$46,0)-MAX(CA537-BZ537,0)/Inputs!$B$24)*DCF!M$6</f>
        <v>1189.9920489351782</v>
      </c>
      <c r="DI537" s="15">
        <f ca="1">SUM(CB537:CL537)+BE537*DCF!M$10*(1+Inputs!$B$30)*(1-Inputs!$B$33)*(1-Inputs!$B$30/Inputs!$B$31)/(Inputs!$B$29-Inputs!$B$30)*DCF!M$6</f>
        <v>85685.08305836338</v>
      </c>
      <c r="DJ537" s="15">
        <f ca="1">SUM(CM537:CW537)+BP537*DCF!M$28*(1+Inputs!$B$30)*(1-Inputs!$B$33)*(1-Inputs!$B$30/Inputs!$B$31)/(Inputs!$B$29-Inputs!$B$30)*DCF!M$6</f>
        <v>727552.38717874396</v>
      </c>
      <c r="DK537" s="15">
        <f ca="1">SUM(CX537:DH537)+CA537*DCF!M$46*(1+Inputs!$B$30)*(1-Inputs!$B$33)*(1-Inputs!$B$30/Inputs!$B$31)/(Inputs!$B$29-Inputs!$B$30)*DCF!M$6</f>
        <v>23085.811659408369</v>
      </c>
      <c r="DM537" s="15">
        <f ca="1">DI537+DJ537+DK537+Inputs!$B$34+Inputs!$B$36-Inputs!$B$35</f>
        <v>913174.28189651575</v>
      </c>
    </row>
    <row r="538" spans="1:117" x14ac:dyDescent="0.75">
      <c r="A538" s="11">
        <v>525</v>
      </c>
      <c r="C538" s="23">
        <f t="shared" ca="1" si="322"/>
        <v>-0.80433585524026063</v>
      </c>
      <c r="D538" s="23">
        <f t="shared" ca="1" si="322"/>
        <v>0.27538142253678743</v>
      </c>
      <c r="E538" s="23">
        <f t="shared" ca="1" si="322"/>
        <v>-0.20208456579775552</v>
      </c>
      <c r="F538" s="23">
        <f t="shared" ca="1" si="322"/>
        <v>-0.41684592606400461</v>
      </c>
      <c r="G538" s="23">
        <f t="shared" ca="1" si="322"/>
        <v>-1.0283553015563309</v>
      </c>
      <c r="H538" s="23">
        <f t="shared" ca="1" si="322"/>
        <v>0.56718673499820904</v>
      </c>
      <c r="I538" s="23">
        <f t="shared" ca="1" si="322"/>
        <v>0.21621173488917711</v>
      </c>
      <c r="J538" s="23">
        <f t="shared" ca="1" si="322"/>
        <v>0.97838438113549109</v>
      </c>
      <c r="K538" s="23">
        <f t="shared" ca="1" si="322"/>
        <v>1.1311288482465949</v>
      </c>
      <c r="L538" s="23">
        <f t="shared" ca="1" si="322"/>
        <v>-1.2263512906392389</v>
      </c>
      <c r="M538" s="23">
        <f t="shared" ca="1" si="322"/>
        <v>-0.8731814887945436</v>
      </c>
      <c r="N538" s="23">
        <f ca="1">SQRT(Inputs!$B$38)*C538+SQRT(1-Inputs!$B$38)*_xlfn.NORM.S.INV(RAND())</f>
        <v>-2.3254783676285657</v>
      </c>
      <c r="O538" s="23">
        <f ca="1">SQRT(Inputs!$B$38)*D538+SQRT(1-Inputs!$B$38)*_xlfn.NORM.S.INV(RAND())</f>
        <v>0.49372478288695049</v>
      </c>
      <c r="P538" s="23">
        <f ca="1">SQRT(Inputs!$B$38)*E538+SQRT(1-Inputs!$B$38)*_xlfn.NORM.S.INV(RAND())</f>
        <v>-1.4554781670188435</v>
      </c>
      <c r="Q538" s="23">
        <f ca="1">SQRT(Inputs!$B$38)*F538+SQRT(1-Inputs!$B$38)*_xlfn.NORM.S.INV(RAND())</f>
        <v>-1.5685603455315928</v>
      </c>
      <c r="R538" s="23">
        <f ca="1">SQRT(Inputs!$B$38)*G538+SQRT(1-Inputs!$B$38)*_xlfn.NORM.S.INV(RAND())</f>
        <v>-0.42919041777049649</v>
      </c>
      <c r="S538" s="23">
        <f ca="1">SQRT(Inputs!$B$38)*H538+SQRT(1-Inputs!$B$38)*_xlfn.NORM.S.INV(RAND())</f>
        <v>0.66844669233727305</v>
      </c>
      <c r="T538" s="23">
        <f ca="1">SQRT(Inputs!$B$38)*I538+SQRT(1-Inputs!$B$38)*_xlfn.NORM.S.INV(RAND())</f>
        <v>0.85247781562479874</v>
      </c>
      <c r="U538" s="23">
        <f ca="1">SQRT(Inputs!$B$38)*J538+SQRT(1-Inputs!$B$38)*_xlfn.NORM.S.INV(RAND())</f>
        <v>0.41717800773705255</v>
      </c>
      <c r="V538" s="23">
        <f ca="1">SQRT(Inputs!$B$38)*K538+SQRT(1-Inputs!$B$38)*_xlfn.NORM.S.INV(RAND())</f>
        <v>0.62940462544547604</v>
      </c>
      <c r="W538" s="23">
        <f ca="1">SQRT(Inputs!$B$38)*L538+SQRT(1-Inputs!$B$38)*_xlfn.NORM.S.INV(RAND())</f>
        <v>-0.57062353631575524</v>
      </c>
      <c r="X538" s="23">
        <f ca="1">SQRT(Inputs!$B$38)*M538+SQRT(1-Inputs!$B$38)*_xlfn.NORM.S.INV(RAND())</f>
        <v>-0.46403736413955138</v>
      </c>
      <c r="Y538" s="23">
        <f ca="1">SQRT(Inputs!$B$38)*C538+SQRT(1-Inputs!$B$38)*_xlfn.NORM.S.INV(RAND())</f>
        <v>-0.66695587332901152</v>
      </c>
      <c r="Z538" s="23">
        <f ca="1">SQRT(Inputs!$B$38)*D538+SQRT(1-Inputs!$B$38)*_xlfn.NORM.S.INV(RAND())</f>
        <v>-1.1694007904868413</v>
      </c>
      <c r="AA538" s="23">
        <f ca="1">SQRT(Inputs!$B$38)*E538+SQRT(1-Inputs!$B$38)*_xlfn.NORM.S.INV(RAND())</f>
        <v>-0.53350003252271239</v>
      </c>
      <c r="AB538" s="23">
        <f ca="1">SQRT(Inputs!$B$38)*F538+SQRT(1-Inputs!$B$38)*_xlfn.NORM.S.INV(RAND())</f>
        <v>-1.6145147238182107</v>
      </c>
      <c r="AC538" s="23">
        <f ca="1">SQRT(Inputs!$B$38)*G538+SQRT(1-Inputs!$B$38)*_xlfn.NORM.S.INV(RAND())</f>
        <v>0.22395607023298558</v>
      </c>
      <c r="AD538" s="23">
        <f ca="1">SQRT(Inputs!$B$38)*H538+SQRT(1-Inputs!$B$38)*_xlfn.NORM.S.INV(RAND())</f>
        <v>0.40584175859358784</v>
      </c>
      <c r="AE538" s="23">
        <f ca="1">SQRT(Inputs!$B$38)*I538+SQRT(1-Inputs!$B$38)*_xlfn.NORM.S.INV(RAND())</f>
        <v>-0.32577882696036636</v>
      </c>
      <c r="AF538" s="23">
        <f ca="1">SQRT(Inputs!$B$38)*J538+SQRT(1-Inputs!$B$38)*_xlfn.NORM.S.INV(RAND())</f>
        <v>0.12734481929663244</v>
      </c>
      <c r="AG538" s="23">
        <f ca="1">SQRT(Inputs!$B$38)*K538+SQRT(1-Inputs!$B$38)*_xlfn.NORM.S.INV(RAND())</f>
        <v>0.62853724821806201</v>
      </c>
      <c r="AH538" s="23">
        <f ca="1">SQRT(Inputs!$B$38)*L538+SQRT(1-Inputs!$B$38)*_xlfn.NORM.S.INV(RAND())</f>
        <v>-0.72248807854927288</v>
      </c>
      <c r="AI538" s="23">
        <f ca="1">SQRT(Inputs!$B$38)*M538+SQRT(1-Inputs!$B$38)*_xlfn.NORM.S.INV(RAND())</f>
        <v>0.30633404834506539</v>
      </c>
      <c r="AJ538" s="23">
        <f ca="1">SQRT(Inputs!$B$38)*C538+SQRT(1-Inputs!$B$38)*_xlfn.NORM.S.INV(RAND())</f>
        <v>-1.1797206882470381</v>
      </c>
      <c r="AK538" s="23">
        <f ca="1">SQRT(Inputs!$B$38)*D538+SQRT(1-Inputs!$B$38)*_xlfn.NORM.S.INV(RAND())</f>
        <v>-0.56234814065030214</v>
      </c>
      <c r="AL538" s="23">
        <f ca="1">SQRT(Inputs!$B$38)*E538+SQRT(1-Inputs!$B$38)*_xlfn.NORM.S.INV(RAND())</f>
        <v>-1.4059938743008518</v>
      </c>
      <c r="AM538" s="23">
        <f ca="1">SQRT(Inputs!$B$38)*F538+SQRT(1-Inputs!$B$38)*_xlfn.NORM.S.INV(RAND())</f>
        <v>-2.7442023235539126E-2</v>
      </c>
      <c r="AN538" s="23">
        <f ca="1">SQRT(Inputs!$B$38)*G538+SQRT(1-Inputs!$B$38)*_xlfn.NORM.S.INV(RAND())</f>
        <v>1.3834638730627615</v>
      </c>
      <c r="AO538" s="23">
        <f ca="1">SQRT(Inputs!$B$38)*H538+SQRT(1-Inputs!$B$38)*_xlfn.NORM.S.INV(RAND())</f>
        <v>0.75243840594982925</v>
      </c>
      <c r="AP538" s="23">
        <f ca="1">SQRT(Inputs!$B$38)*I538+SQRT(1-Inputs!$B$38)*_xlfn.NORM.S.INV(RAND())</f>
        <v>1.6309638943967097</v>
      </c>
      <c r="AQ538" s="23">
        <f ca="1">SQRT(Inputs!$B$38)*J538+SQRT(1-Inputs!$B$38)*_xlfn.NORM.S.INV(RAND())</f>
        <v>0.58054404107803259</v>
      </c>
      <c r="AR538" s="23">
        <f ca="1">SQRT(Inputs!$B$38)*K538+SQRT(1-Inputs!$B$38)*_xlfn.NORM.S.INV(RAND())</f>
        <v>1.4709847673871284</v>
      </c>
      <c r="AS538" s="23">
        <f ca="1">SQRT(Inputs!$B$38)*L538+SQRT(1-Inputs!$B$38)*_xlfn.NORM.S.INV(RAND())</f>
        <v>-8.5866867468030739E-3</v>
      </c>
      <c r="AT538" s="23">
        <f ca="1">SQRT(Inputs!$B$38)*M538+SQRT(1-Inputs!$B$38)*_xlfn.NORM.S.INV(RAND())</f>
        <v>-0.69066101336834262</v>
      </c>
      <c r="AU538" s="15">
        <f ca="1">Inputs!$B$6*EXP($B$8-0.5*C$5^2+C$5*N538)</f>
        <v>3405.6124874874422</v>
      </c>
      <c r="AV538" s="15">
        <f t="shared" ca="1" si="292"/>
        <v>4457.557760426409</v>
      </c>
      <c r="AW538" s="15">
        <f t="shared" ca="1" si="293"/>
        <v>4466.3881543651269</v>
      </c>
      <c r="AX538" s="15">
        <f t="shared" ca="1" si="294"/>
        <v>4482.6000592386863</v>
      </c>
      <c r="AY538" s="15">
        <f t="shared" ca="1" si="295"/>
        <v>5210.3725349412525</v>
      </c>
      <c r="AZ538" s="15">
        <f t="shared" ca="1" si="296"/>
        <v>6859.1893451729593</v>
      </c>
      <c r="BA538" s="15">
        <f t="shared" ca="1" si="297"/>
        <v>9177.2224537934435</v>
      </c>
      <c r="BB538" s="15">
        <f t="shared" ca="1" si="298"/>
        <v>11715.287550305917</v>
      </c>
      <c r="BC538" s="15">
        <f t="shared" ca="1" si="299"/>
        <v>15247.019678021525</v>
      </c>
      <c r="BD538" s="15">
        <f t="shared" ca="1" si="300"/>
        <v>17708.229002113156</v>
      </c>
      <c r="BE538" s="15">
        <f t="shared" ca="1" si="301"/>
        <v>20801.166197581864</v>
      </c>
      <c r="BF538" s="15">
        <f ca="1">Inputs!$B$13*EXP($B$9-0.5*C$6^2+C$6*Y538)</f>
        <v>12117.994428079157</v>
      </c>
      <c r="BG538" s="15">
        <f t="shared" ca="1" si="302"/>
        <v>11959.193812776886</v>
      </c>
      <c r="BH538" s="15">
        <f t="shared" ca="1" si="303"/>
        <v>13374.55132893693</v>
      </c>
      <c r="BI538" s="15">
        <f t="shared" ca="1" si="304"/>
        <v>12769.960235668113</v>
      </c>
      <c r="BJ538" s="15">
        <f t="shared" ca="1" si="305"/>
        <v>16168.76876690923</v>
      </c>
      <c r="BK538" s="15">
        <f t="shared" ca="1" si="306"/>
        <v>20971.394407515727</v>
      </c>
      <c r="BL538" s="15">
        <f t="shared" ca="1" si="307"/>
        <v>24695.889251182831</v>
      </c>
      <c r="BM538" s="15">
        <f t="shared" ca="1" si="308"/>
        <v>30840.629717621967</v>
      </c>
      <c r="BN538" s="15">
        <f t="shared" ca="1" si="309"/>
        <v>40897.405565521949</v>
      </c>
      <c r="BO538" s="15">
        <f t="shared" ca="1" si="310"/>
        <v>46266.641703316061</v>
      </c>
      <c r="BP538" s="15">
        <f t="shared" ca="1" si="311"/>
        <v>58956.648065283785</v>
      </c>
      <c r="BQ538" s="15">
        <f ca="1">Inputs!$B$20*EXP($B$10-0.5*C$7^2+C$7*AJ538)</f>
        <v>2822.8496857695682</v>
      </c>
      <c r="BR538" s="15">
        <f t="shared" ca="1" si="312"/>
        <v>3203.800915793945</v>
      </c>
      <c r="BS538" s="15">
        <f t="shared" ca="1" si="313"/>
        <v>2929.6989059471111</v>
      </c>
      <c r="BT538" s="15">
        <f t="shared" ca="1" si="314"/>
        <v>4010.4428669797394</v>
      </c>
      <c r="BU538" s="15">
        <f t="shared" ca="1" si="315"/>
        <v>7767.8512341324567</v>
      </c>
      <c r="BV538" s="15">
        <f t="shared" ca="1" si="316"/>
        <v>12803.86649398772</v>
      </c>
      <c r="BW538" s="15">
        <f t="shared" ca="1" si="317"/>
        <v>25232.978643071918</v>
      </c>
      <c r="BX538" s="15">
        <f t="shared" ca="1" si="318"/>
        <v>39648.41563890993</v>
      </c>
      <c r="BY538" s="15">
        <f t="shared" ca="1" si="319"/>
        <v>73610.981232667604</v>
      </c>
      <c r="BZ538" s="15">
        <f t="shared" ca="1" si="320"/>
        <v>103123.6038617405</v>
      </c>
      <c r="CA538" s="15">
        <f t="shared" ca="1" si="321"/>
        <v>128126.56493094606</v>
      </c>
      <c r="CB538" s="15">
        <f ca="1">(AU538*DCF!C$10-DCF!C$5*MAX(AU538*DCF!C$10,0)-MAX(AU538-Inputs!$B$6,0)/Inputs!$B$10)*DCF!C$6</f>
        <v>874.59233140197216</v>
      </c>
      <c r="CC538" s="15">
        <f ca="1">(AV538*DCF!D$10-DCF!D$5*MAX(AV538*DCF!D$10,0)-MAX(AV538-AU538,0)/Inputs!$B$10)*DCF!D$6</f>
        <v>830.0101816988157</v>
      </c>
      <c r="CD538" s="15">
        <f ca="1">(AW538*DCF!E$10-DCF!E$5*MAX(AW538*DCF!E$10,0)-MAX(AW538-AV538,0)/Inputs!$B$10)*DCF!E$6</f>
        <v>1029.2289555309662</v>
      </c>
      <c r="CE538" s="15">
        <f ca="1">(AX538*DCF!F$10-DCF!F$5*MAX(AX538*DCF!F$10,0)-MAX(AX538-AW538,0)/Inputs!$B$10)*DCF!F$6</f>
        <v>975.17115362333652</v>
      </c>
      <c r="CF538" s="15">
        <f ca="1">(AY538*DCF!G$10-DCF!G$5*MAX(AY538*DCF!G$10,0)-MAX(AY538-AX538,0)/Inputs!$B$10)*DCF!G$6</f>
        <v>933.65392089571571</v>
      </c>
      <c r="CG538" s="15">
        <f ca="1">(AZ538*DCF!H$10-DCF!H$5*MAX(AZ538*DCF!H$10,0)-MAX(AZ538-AY538,0)/Inputs!$B$10)*DCF!H$6</f>
        <v>1038.9395477315202</v>
      </c>
      <c r="CH538" s="15">
        <f ca="1">(BA538*DCF!I$10-DCF!I$5*MAX(BA538*DCF!I$10,0)-MAX(BA538-AZ538,0)/Inputs!$B$10)*DCF!I$6</f>
        <v>1296.1051098605476</v>
      </c>
      <c r="CI538" s="15">
        <f ca="1">(BB538*DCF!J$10-DCF!J$5*MAX(BB538*DCF!J$10,0)-MAX(BB538-BA538,0)/Inputs!$B$10)*DCF!J$6</f>
        <v>1625.7685854786776</v>
      </c>
      <c r="CJ538" s="15">
        <f ca="1">(BC538*DCF!K$10-DCF!K$5*MAX(BC538*DCF!K$10,0)-MAX(BC538-BB538,0)/Inputs!$B$10)*DCF!K$6</f>
        <v>1960.136564577514</v>
      </c>
      <c r="CK538" s="15">
        <f ca="1">(BD538*DCF!L$10-DCF!L$5*MAX(BD538*DCF!L$10,0)-MAX(BD538-BC538,0)/Inputs!$B$10)*DCF!L$6</f>
        <v>2352.4634565649749</v>
      </c>
      <c r="CL538" s="15">
        <f ca="1">(BE538*DCF!M$10-DCF!M$5*MAX(BE538*DCF!M$10,0)-MAX(BE538-BD538,0)/Inputs!$B$10)*DCF!M$6</f>
        <v>2565.8291979850151</v>
      </c>
      <c r="CM538" s="15">
        <f ca="1">(BF538*DCF!C$28-DCF!C$5*MAX(BF538*DCF!C$28,0)-MAX(BF538-Inputs!$B$13,0)/Inputs!$B$17)*DCF!C$6</f>
        <v>3529.5115440083196</v>
      </c>
      <c r="CN538" s="15">
        <f ca="1">(BG538*DCF!D$28-DCF!D$5*MAX(BG538*DCF!D$28,0)-MAX(BG538-BF538,0)/Inputs!$B$17)*DCF!D$6</f>
        <v>3522.2584024411544</v>
      </c>
      <c r="CO538" s="15">
        <f ca="1">(BH538*DCF!E$28-DCF!E$5*MAX(BH538*DCF!E$28,0)-MAX(BH538-BG538,0)/Inputs!$B$17)*DCF!E$6</f>
        <v>3508.9636051996604</v>
      </c>
      <c r="CP538" s="15">
        <f ca="1">(BI538*DCF!F$28-DCF!F$5*MAX(BI538*DCF!F$28,0)-MAX(BI538-BH538,0)/Inputs!$B$17)*DCF!F$6</f>
        <v>3466.7078322174661</v>
      </c>
      <c r="CQ538" s="15">
        <f ca="1">(BJ538*DCF!G$28-DCF!G$5*MAX(BJ538*DCF!G$28,0)-MAX(BJ538-BI538,0)/Inputs!$B$17)*DCF!G$6</f>
        <v>3623.4637098435383</v>
      </c>
      <c r="CR538" s="15">
        <f ca="1">(BK538*DCF!H$28-DCF!H$5*MAX(BK538*DCF!H$28,0)-MAX(BK538-BJ538,0)/Inputs!$B$17)*DCF!H$6</f>
        <v>4440.2639628513462</v>
      </c>
      <c r="CS538" s="15">
        <f ca="1">(BL538*DCF!I$28-DCF!I$5*MAX(BL538*DCF!I$28,0)-MAX(BL538-BK538,0)/Inputs!$B$17)*DCF!I$6</f>
        <v>5272.7341684972043</v>
      </c>
      <c r="CT538" s="15">
        <f ca="1">(BM538*DCF!J$28-DCF!J$5*MAX(BM538*DCF!J$28,0)-MAX(BM538-BL538,0)/Inputs!$B$17)*DCF!J$6</f>
        <v>6065.2783153185783</v>
      </c>
      <c r="CU538" s="15">
        <f ca="1">(BN538*DCF!K$28-DCF!K$5*MAX(BN538*DCF!K$28,0)-MAX(BN538-BM538,0)/Inputs!$B$17)*DCF!K$6</f>
        <v>7405.0252428775439</v>
      </c>
      <c r="CV538" s="15">
        <f ca="1">(BO538*DCF!L$28-DCF!L$5*MAX(BO538*DCF!L$28,0)-MAX(BO538-BN538,0)/Inputs!$B$17)*DCF!L$6</f>
        <v>8623.6281286554786</v>
      </c>
      <c r="CW538" s="15">
        <f ca="1">(BP538*DCF!M$28-DCF!M$5*MAX(BP538*DCF!M$28,0)-MAX(BP538-BO538,0)/Inputs!$B$17)*DCF!M$6</f>
        <v>9766.2652083465091</v>
      </c>
      <c r="CX538" s="15">
        <f ca="1">(BQ538*DCF!C$46-DCF!C$5*MAX(BQ538*DCF!C$46,0)-MAX(BQ538-Inputs!$B$20,0)/Inputs!$B$24)*DCF!C$6</f>
        <v>-651.92833389597411</v>
      </c>
      <c r="CY538" s="15">
        <f ca="1">(BR538*DCF!D$46-DCF!D$5*MAX(BR538*DCF!D$46,0)-MAX(BR538-BQ538,0)/Inputs!$B$24)*DCF!D$6</f>
        <v>-709.36283039195041</v>
      </c>
      <c r="CZ538" s="15">
        <f ca="1">(BS538*DCF!E$46-DCF!E$5*MAX(BS538*DCF!E$46,0)-MAX(BS538-BR538,0)/Inputs!$B$24)*DCF!E$6</f>
        <v>-346.44199661674696</v>
      </c>
      <c r="DA538" s="15">
        <f ca="1">(BT538*DCF!F$46-DCF!F$5*MAX(BT538*DCF!F$46,0)-MAX(BT538-BS538,0)/Inputs!$B$24)*DCF!F$6</f>
        <v>-685.59884666228038</v>
      </c>
      <c r="DB538" s="15">
        <f ca="1">(BU538*DCF!G$46-DCF!G$5*MAX(BU538*DCF!G$46,0)-MAX(BU538-BT538,0)/Inputs!$B$24)*DCF!G$6</f>
        <v>-1525.213105501565</v>
      </c>
      <c r="DC538" s="15">
        <f ca="1">(BV538*DCF!H$46-DCF!H$5*MAX(BV538*DCF!H$46,0)-MAX(BV538-BU538,0)/Inputs!$B$24)*DCF!H$6</f>
        <v>-1564.910885822585</v>
      </c>
      <c r="DD538" s="15">
        <f ca="1">(BW538*DCF!I$46-DCF!I$5*MAX(BW538*DCF!I$46,0)-MAX(BW538-BV538,0)/Inputs!$B$24)*DCF!I$6</f>
        <v>-2985.1518496731746</v>
      </c>
      <c r="DE538" s="15">
        <f ca="1">(BX538*DCF!J$46-DCF!J$5*MAX(BX538*DCF!J$46,0)-MAX(BX538-BW538,0)/Inputs!$B$24)*DCF!J$6</f>
        <v>-2159.5970135567859</v>
      </c>
      <c r="DF538" s="15">
        <f ca="1">(BY538*DCF!K$46-DCF!K$5*MAX(BY538*DCF!K$46,0)-MAX(BY538-BX538,0)/Inputs!$B$24)*DCF!K$6</f>
        <v>-4115.0191799575405</v>
      </c>
      <c r="DG538" s="15">
        <f ca="1">(BZ538*DCF!L$46-DCF!L$5*MAX(BZ538*DCF!L$46,0)-MAX(BZ538-BY538,0)/Inputs!$B$24)*DCF!L$6</f>
        <v>449.65361829560055</v>
      </c>
      <c r="DH538" s="15">
        <f ca="1">(CA538*DCF!M$46-DCF!M$5*MAX(CA538*DCF!M$46,0)-MAX(CA538-BZ538,0)/Inputs!$B$24)*DCF!M$6</f>
        <v>4817.595731391526</v>
      </c>
      <c r="DI538" s="15">
        <f ca="1">SUM(CB538:CL538)+BE538*DCF!M$10*(1+Inputs!$B$30)*(1-Inputs!$B$33)*(1-Inputs!$B$30/Inputs!$B$31)/(Inputs!$B$29-Inputs!$B$30)*DCF!M$6</f>
        <v>73371.819600166084</v>
      </c>
      <c r="DJ538" s="15">
        <f ca="1">SUM(CM538:CW538)+BP538*DCF!M$28*(1+Inputs!$B$30)*(1-Inputs!$B$33)*(1-Inputs!$B$30/Inputs!$B$31)/(Inputs!$B$29-Inputs!$B$30)*DCF!M$6</f>
        <v>277993.6083691172</v>
      </c>
      <c r="DK538" s="15">
        <f ca="1">SUM(CX538:DH538)+CA538*DCF!M$46*(1+Inputs!$B$30)*(1-Inputs!$B$33)*(1-Inputs!$B$30/Inputs!$B$31)/(Inputs!$B$29-Inputs!$B$30)*DCF!M$6</f>
        <v>188622.87225274305</v>
      </c>
      <c r="DM538" s="15">
        <f ca="1">DI538+DJ538+DK538+Inputs!$B$34+Inputs!$B$36-Inputs!$B$35</f>
        <v>616839.30022202642</v>
      </c>
    </row>
    <row r="539" spans="1:117" x14ac:dyDescent="0.75">
      <c r="A539" s="11">
        <v>526</v>
      </c>
      <c r="C539" s="23">
        <f t="shared" ca="1" si="322"/>
        <v>0.99467928354098356</v>
      </c>
      <c r="D539" s="23">
        <f t="shared" ca="1" si="322"/>
        <v>0.22883090491734495</v>
      </c>
      <c r="E539" s="23">
        <f t="shared" ca="1" si="322"/>
        <v>0.29392344577756302</v>
      </c>
      <c r="F539" s="23">
        <f t="shared" ca="1" si="322"/>
        <v>-1.7880232211067038</v>
      </c>
      <c r="G539" s="23">
        <f t="shared" ca="1" si="322"/>
        <v>0.20228445099579634</v>
      </c>
      <c r="H539" s="23">
        <f t="shared" ca="1" si="322"/>
        <v>-2.0420611643455384</v>
      </c>
      <c r="I539" s="23">
        <f t="shared" ca="1" si="322"/>
        <v>-1.0778843059097445</v>
      </c>
      <c r="J539" s="23">
        <f t="shared" ca="1" si="322"/>
        <v>-1.1524096191778452</v>
      </c>
      <c r="K539" s="23">
        <f t="shared" ca="1" si="322"/>
        <v>0.13667029263891173</v>
      </c>
      <c r="L539" s="23">
        <f t="shared" ca="1" si="322"/>
        <v>-2.2138917280325257</v>
      </c>
      <c r="M539" s="23">
        <f t="shared" ca="1" si="322"/>
        <v>0.41585904842167259</v>
      </c>
      <c r="N539" s="23">
        <f ca="1">SQRT(Inputs!$B$38)*C539+SQRT(1-Inputs!$B$38)*_xlfn.NORM.S.INV(RAND())</f>
        <v>1.3460991902949639</v>
      </c>
      <c r="O539" s="23">
        <f ca="1">SQRT(Inputs!$B$38)*D539+SQRT(1-Inputs!$B$38)*_xlfn.NORM.S.INV(RAND())</f>
        <v>-0.51714149521193598</v>
      </c>
      <c r="P539" s="23">
        <f ca="1">SQRT(Inputs!$B$38)*E539+SQRT(1-Inputs!$B$38)*_xlfn.NORM.S.INV(RAND())</f>
        <v>-0.751451037514694</v>
      </c>
      <c r="Q539" s="23">
        <f ca="1">SQRT(Inputs!$B$38)*F539+SQRT(1-Inputs!$B$38)*_xlfn.NORM.S.INV(RAND())</f>
        <v>-1.8158839884844271</v>
      </c>
      <c r="R539" s="23">
        <f ca="1">SQRT(Inputs!$B$38)*G539+SQRT(1-Inputs!$B$38)*_xlfn.NORM.S.INV(RAND())</f>
        <v>-0.43145792066197303</v>
      </c>
      <c r="S539" s="23">
        <f ca="1">SQRT(Inputs!$B$38)*H539+SQRT(1-Inputs!$B$38)*_xlfn.NORM.S.INV(RAND())</f>
        <v>-0.93107165850067763</v>
      </c>
      <c r="T539" s="23">
        <f ca="1">SQRT(Inputs!$B$38)*I539+SQRT(1-Inputs!$B$38)*_xlfn.NORM.S.INV(RAND())</f>
        <v>-1.2778594715433655</v>
      </c>
      <c r="U539" s="23">
        <f ca="1">SQRT(Inputs!$B$38)*J539+SQRT(1-Inputs!$B$38)*_xlfn.NORM.S.INV(RAND())</f>
        <v>-1.4778511230211491</v>
      </c>
      <c r="V539" s="23">
        <f ca="1">SQRT(Inputs!$B$38)*K539+SQRT(1-Inputs!$B$38)*_xlfn.NORM.S.INV(RAND())</f>
        <v>-0.19304012740773546</v>
      </c>
      <c r="W539" s="23">
        <f ca="1">SQRT(Inputs!$B$38)*L539+SQRT(1-Inputs!$B$38)*_xlfn.NORM.S.INV(RAND())</f>
        <v>-0.73326415216593688</v>
      </c>
      <c r="X539" s="23">
        <f ca="1">SQRT(Inputs!$B$38)*M539+SQRT(1-Inputs!$B$38)*_xlfn.NORM.S.INV(RAND())</f>
        <v>0.63356135979257344</v>
      </c>
      <c r="Y539" s="23">
        <f ca="1">SQRT(Inputs!$B$38)*C539+SQRT(1-Inputs!$B$38)*_xlfn.NORM.S.INV(RAND())</f>
        <v>1.0890341402699568</v>
      </c>
      <c r="Z539" s="23">
        <f ca="1">SQRT(Inputs!$B$38)*D539+SQRT(1-Inputs!$B$38)*_xlfn.NORM.S.INV(RAND())</f>
        <v>1.0803466230348728</v>
      </c>
      <c r="AA539" s="23">
        <f ca="1">SQRT(Inputs!$B$38)*E539+SQRT(1-Inputs!$B$38)*_xlfn.NORM.S.INV(RAND())</f>
        <v>5.4196633920350928E-2</v>
      </c>
      <c r="AB539" s="23">
        <f ca="1">SQRT(Inputs!$B$38)*F539+SQRT(1-Inputs!$B$38)*_xlfn.NORM.S.INV(RAND())</f>
        <v>-1.5408648308163981</v>
      </c>
      <c r="AC539" s="23">
        <f ca="1">SQRT(Inputs!$B$38)*G539+SQRT(1-Inputs!$B$38)*_xlfn.NORM.S.INV(RAND())</f>
        <v>-0.39147861026217273</v>
      </c>
      <c r="AD539" s="23">
        <f ca="1">SQRT(Inputs!$B$38)*H539+SQRT(1-Inputs!$B$38)*_xlfn.NORM.S.INV(RAND())</f>
        <v>-1.4410140457359424</v>
      </c>
      <c r="AE539" s="23">
        <f ca="1">SQRT(Inputs!$B$38)*I539+SQRT(1-Inputs!$B$38)*_xlfn.NORM.S.INV(RAND())</f>
        <v>5.0046285642461275E-2</v>
      </c>
      <c r="AF539" s="23">
        <f ca="1">SQRT(Inputs!$B$38)*J539+SQRT(1-Inputs!$B$38)*_xlfn.NORM.S.INV(RAND())</f>
        <v>-1.0507595679298261</v>
      </c>
      <c r="AG539" s="23">
        <f ca="1">SQRT(Inputs!$B$38)*K539+SQRT(1-Inputs!$B$38)*_xlfn.NORM.S.INV(RAND())</f>
        <v>0.12359822505144799</v>
      </c>
      <c r="AH539" s="23">
        <f ca="1">SQRT(Inputs!$B$38)*L539+SQRT(1-Inputs!$B$38)*_xlfn.NORM.S.INV(RAND())</f>
        <v>0.2799842099087444</v>
      </c>
      <c r="AI539" s="23">
        <f ca="1">SQRT(Inputs!$B$38)*M539+SQRT(1-Inputs!$B$38)*_xlfn.NORM.S.INV(RAND())</f>
        <v>1.062730310819771</v>
      </c>
      <c r="AJ539" s="23">
        <f ca="1">SQRT(Inputs!$B$38)*C539+SQRT(1-Inputs!$B$38)*_xlfn.NORM.S.INV(RAND())</f>
        <v>0.66161640086627116</v>
      </c>
      <c r="AK539" s="23">
        <f ca="1">SQRT(Inputs!$B$38)*D539+SQRT(1-Inputs!$B$38)*_xlfn.NORM.S.INV(RAND())</f>
        <v>0.19945621388073234</v>
      </c>
      <c r="AL539" s="23">
        <f ca="1">SQRT(Inputs!$B$38)*E539+SQRT(1-Inputs!$B$38)*_xlfn.NORM.S.INV(RAND())</f>
        <v>0.14872387280807584</v>
      </c>
      <c r="AM539" s="23">
        <f ca="1">SQRT(Inputs!$B$38)*F539+SQRT(1-Inputs!$B$38)*_xlfn.NORM.S.INV(RAND())</f>
        <v>-2.9112175896071153</v>
      </c>
      <c r="AN539" s="23">
        <f ca="1">SQRT(Inputs!$B$38)*G539+SQRT(1-Inputs!$B$38)*_xlfn.NORM.S.INV(RAND())</f>
        <v>0.77582700499225532</v>
      </c>
      <c r="AO539" s="23">
        <f ca="1">SQRT(Inputs!$B$38)*H539+SQRT(1-Inputs!$B$38)*_xlfn.NORM.S.INV(RAND())</f>
        <v>-1.101678904462122</v>
      </c>
      <c r="AP539" s="23">
        <f ca="1">SQRT(Inputs!$B$38)*I539+SQRT(1-Inputs!$B$38)*_xlfn.NORM.S.INV(RAND())</f>
        <v>-0.34336858770617079</v>
      </c>
      <c r="AQ539" s="23">
        <f ca="1">SQRT(Inputs!$B$38)*J539+SQRT(1-Inputs!$B$38)*_xlfn.NORM.S.INV(RAND())</f>
        <v>-1.016828265598321</v>
      </c>
      <c r="AR539" s="23">
        <f ca="1">SQRT(Inputs!$B$38)*K539+SQRT(1-Inputs!$B$38)*_xlfn.NORM.S.INV(RAND())</f>
        <v>0.20252332139815385</v>
      </c>
      <c r="AS539" s="23">
        <f ca="1">SQRT(Inputs!$B$38)*L539+SQRT(1-Inputs!$B$38)*_xlfn.NORM.S.INV(RAND())</f>
        <v>0.41425943353164518</v>
      </c>
      <c r="AT539" s="23">
        <f ca="1">SQRT(Inputs!$B$38)*M539+SQRT(1-Inputs!$B$38)*_xlfn.NORM.S.INV(RAND())</f>
        <v>0.869983165027014</v>
      </c>
      <c r="AU539" s="15">
        <f ca="1">Inputs!$B$6*EXP($B$8-0.5*C$5^2+C$5*N539)</f>
        <v>6170.3425363855231</v>
      </c>
      <c r="AV539" s="15">
        <f t="shared" ca="1" si="292"/>
        <v>6960.8450623492427</v>
      </c>
      <c r="AW539" s="15">
        <f t="shared" ca="1" si="293"/>
        <v>7669.4117426289858</v>
      </c>
      <c r="AX539" s="15">
        <f t="shared" ca="1" si="294"/>
        <v>7463.0504869608294</v>
      </c>
      <c r="AY539" s="15">
        <f t="shared" ca="1" si="295"/>
        <v>8672.4170464236322</v>
      </c>
      <c r="AZ539" s="15">
        <f t="shared" ca="1" si="296"/>
        <v>9573.0073731781631</v>
      </c>
      <c r="BA539" s="15">
        <f t="shared" ca="1" si="297"/>
        <v>10248.407041115359</v>
      </c>
      <c r="BB539" s="15">
        <f t="shared" ca="1" si="298"/>
        <v>10820.364899186274</v>
      </c>
      <c r="BC539" s="15">
        <f t="shared" ca="1" si="299"/>
        <v>13007.536661517137</v>
      </c>
      <c r="BD539" s="15">
        <f t="shared" ca="1" si="300"/>
        <v>14879.165947648617</v>
      </c>
      <c r="BE539" s="15">
        <f t="shared" ca="1" si="301"/>
        <v>19315.564463257026</v>
      </c>
      <c r="BF539" s="15">
        <f ca="1">Inputs!$B$13*EXP($B$9-0.5*C$6^2+C$6*Y539)</f>
        <v>17163.970616900569</v>
      </c>
      <c r="BG539" s="15">
        <f t="shared" ca="1" si="302"/>
        <v>25420.657729825274</v>
      </c>
      <c r="BH539" s="15">
        <f t="shared" ca="1" si="303"/>
        <v>31339.816641359292</v>
      </c>
      <c r="BI539" s="15">
        <f t="shared" ca="1" si="304"/>
        <v>30264.256073949229</v>
      </c>
      <c r="BJ539" s="15">
        <f t="shared" ca="1" si="305"/>
        <v>35066.321208280242</v>
      </c>
      <c r="BK539" s="15">
        <f t="shared" ca="1" si="306"/>
        <v>35370.63360455475</v>
      </c>
      <c r="BL539" s="15">
        <f t="shared" ca="1" si="307"/>
        <v>43731.259746833814</v>
      </c>
      <c r="BM539" s="15">
        <f t="shared" ca="1" si="308"/>
        <v>47176.990176976193</v>
      </c>
      <c r="BN539" s="15">
        <f t="shared" ca="1" si="309"/>
        <v>58887.575854232673</v>
      </c>
      <c r="BO539" s="15">
        <f t="shared" ca="1" si="310"/>
        <v>74851.963122522589</v>
      </c>
      <c r="BP539" s="15">
        <f t="shared" ca="1" si="311"/>
        <v>103916.78877921398</v>
      </c>
      <c r="BQ539" s="15">
        <f ca="1">Inputs!$B$20*EXP($B$10-0.5*C$7^2+C$7*AJ539)</f>
        <v>5424.0202842740018</v>
      </c>
      <c r="BR539" s="15">
        <f t="shared" ca="1" si="312"/>
        <v>7840.9665843882867</v>
      </c>
      <c r="BS539" s="15">
        <f t="shared" ca="1" si="313"/>
        <v>11205.932655131741</v>
      </c>
      <c r="BT539" s="15">
        <f t="shared" ca="1" si="314"/>
        <v>7198.9706681763164</v>
      </c>
      <c r="BU539" s="15">
        <f t="shared" ca="1" si="315"/>
        <v>12037.179465801481</v>
      </c>
      <c r="BV539" s="15">
        <f t="shared" ca="1" si="316"/>
        <v>13066.135635682813</v>
      </c>
      <c r="BW539" s="15">
        <f t="shared" ca="1" si="317"/>
        <v>16954.994750961334</v>
      </c>
      <c r="BX539" s="15">
        <f t="shared" ca="1" si="318"/>
        <v>19341.05070609372</v>
      </c>
      <c r="BY539" s="15">
        <f t="shared" ca="1" si="319"/>
        <v>28170.772677686578</v>
      </c>
      <c r="BZ539" s="15">
        <f t="shared" ca="1" si="320"/>
        <v>42655.342020721924</v>
      </c>
      <c r="CA539" s="15">
        <f t="shared" ca="1" si="321"/>
        <v>69935.29651325749</v>
      </c>
      <c r="CB539" s="15">
        <f ca="1">(AU539*DCF!C$10-DCF!C$5*MAX(AU539*DCF!C$10,0)-MAX(AU539-Inputs!$B$6,0)/Inputs!$B$10)*DCF!C$6</f>
        <v>1034.4603130389603</v>
      </c>
      <c r="CC539" s="15">
        <f ca="1">(AV539*DCF!D$10-DCF!D$5*MAX(AV539*DCF!D$10,0)-MAX(AV539-AU539,0)/Inputs!$B$10)*DCF!D$6</f>
        <v>1503.9154737348645</v>
      </c>
      <c r="CD539" s="15">
        <f ca="1">(AW539*DCF!E$10-DCF!E$5*MAX(AW539*DCF!E$10,0)-MAX(AW539-AV539,0)/Inputs!$B$10)*DCF!E$6</f>
        <v>1611.1465252795103</v>
      </c>
      <c r="CE539" s="15">
        <f ca="1">(AX539*DCF!F$10-DCF!F$5*MAX(AX539*DCF!F$10,0)-MAX(AX539-AW539,0)/Inputs!$B$10)*DCF!F$6</f>
        <v>1629.172027565141</v>
      </c>
      <c r="CF539" s="15">
        <f ca="1">(AY539*DCF!G$10-DCF!G$5*MAX(AY539*DCF!G$10,0)-MAX(AY539-AX539,0)/Inputs!$B$10)*DCF!G$6</f>
        <v>1554.402341973311</v>
      </c>
      <c r="CG539" s="15">
        <f ca="1">(AZ539*DCF!H$10-DCF!H$5*MAX(AZ539*DCF!H$10,0)-MAX(AZ539-AY539,0)/Inputs!$B$10)*DCF!H$6</f>
        <v>1698.6902903161388</v>
      </c>
      <c r="CH539" s="15">
        <f ca="1">(BA539*DCF!I$10-DCF!I$5*MAX(BA539*DCF!I$10,0)-MAX(BA539-AZ539,0)/Inputs!$B$10)*DCF!I$6</f>
        <v>1761.2208939749003</v>
      </c>
      <c r="CI539" s="15">
        <f ca="1">(BB539*DCF!J$10-DCF!J$5*MAX(BB539*DCF!J$10,0)-MAX(BB539-BA539,0)/Inputs!$B$10)*DCF!J$6</f>
        <v>1770.1289351748799</v>
      </c>
      <c r="CJ539" s="15">
        <f ca="1">(BC539*DCF!K$10-DCF!K$5*MAX(BC539*DCF!K$10,0)-MAX(BC539-BB539,0)/Inputs!$B$10)*DCF!K$6</f>
        <v>1787.8337484092383</v>
      </c>
      <c r="CK539" s="15">
        <f ca="1">(BD539*DCF!L$10-DCF!L$5*MAX(BD539*DCF!L$10,0)-MAX(BD539-BC539,0)/Inputs!$B$10)*DCF!L$6</f>
        <v>2002.0291956224266</v>
      </c>
      <c r="CL539" s="15">
        <f ca="1">(BE539*DCF!M$10-DCF!M$5*MAX(BE539*DCF!M$10,0)-MAX(BE539-BD539,0)/Inputs!$B$10)*DCF!M$6</f>
        <v>2195.7007689796992</v>
      </c>
      <c r="CM539" s="15">
        <f ca="1">(BF539*DCF!C$28-DCF!C$5*MAX(BF539*DCF!C$28,0)-MAX(BF539-Inputs!$B$13,0)/Inputs!$B$17)*DCF!C$6</f>
        <v>3904.1579161289328</v>
      </c>
      <c r="CN539" s="15">
        <f ca="1">(BG539*DCF!D$28-DCF!D$5*MAX(BG539*DCF!D$28,0)-MAX(BG539-BF539,0)/Inputs!$B$17)*DCF!D$6</f>
        <v>5725.440071483421</v>
      </c>
      <c r="CO539" s="15">
        <f ca="1">(BH539*DCF!E$28-DCF!E$5*MAX(BH539*DCF!E$28,0)-MAX(BH539-BG539,0)/Inputs!$B$17)*DCF!E$6</f>
        <v>7709.4093779758305</v>
      </c>
      <c r="CP539" s="15">
        <f ca="1">(BI539*DCF!F$28-DCF!F$5*MAX(BI539*DCF!F$28,0)-MAX(BI539-BH539,0)/Inputs!$B$17)*DCF!F$6</f>
        <v>8215.9483374699503</v>
      </c>
      <c r="CQ539" s="15">
        <f ca="1">(BJ539*DCF!G$28-DCF!G$5*MAX(BJ539*DCF!G$28,0)-MAX(BJ539-BI539,0)/Inputs!$B$17)*DCF!G$6</f>
        <v>8290.5631679173421</v>
      </c>
      <c r="CR539" s="15">
        <f ca="1">(BK539*DCF!H$28-DCF!H$5*MAX(BK539*DCF!H$28,0)-MAX(BK539-BJ539,0)/Inputs!$B$17)*DCF!H$6</f>
        <v>8700.2663186980662</v>
      </c>
      <c r="CS539" s="15">
        <f ca="1">(BL539*DCF!I$28-DCF!I$5*MAX(BL539*DCF!I$28,0)-MAX(BL539-BK539,0)/Inputs!$B$17)*DCF!I$6</f>
        <v>9083.5323805499938</v>
      </c>
      <c r="CT539" s="15">
        <f ca="1">(BM539*DCF!J$28-DCF!J$5*MAX(BM539*DCF!J$28,0)-MAX(BM539-BL539,0)/Inputs!$B$17)*DCF!J$6</f>
        <v>10067.509566967634</v>
      </c>
      <c r="CU539" s="15">
        <f ca="1">(BN539*DCF!K$28-DCF!K$5*MAX(BN539*DCF!K$28,0)-MAX(BN539-BM539,0)/Inputs!$B$17)*DCF!K$6</f>
        <v>11001.677891180525</v>
      </c>
      <c r="CV539" s="15">
        <f ca="1">(BO539*DCF!L$28-DCF!L$5*MAX(BO539*DCF!L$28,0)-MAX(BO539-BN539,0)/Inputs!$B$17)*DCF!L$6</f>
        <v>13128.140736392816</v>
      </c>
      <c r="CW539" s="15">
        <f ca="1">(BP539*DCF!M$28-DCF!M$5*MAX(BP539*DCF!M$28,0)-MAX(BP539-BO539,0)/Inputs!$B$17)*DCF!M$6</f>
        <v>16513.912966241183</v>
      </c>
      <c r="CX539" s="15">
        <f ca="1">(BQ539*DCF!C$46-DCF!C$5*MAX(BQ539*DCF!C$46,0)-MAX(BQ539-Inputs!$B$20,0)/Inputs!$B$24)*DCF!C$6</f>
        <v>-2279.4597812521952</v>
      </c>
      <c r="CY539" s="15">
        <f ca="1">(BR539*DCF!D$46-DCF!D$5*MAX(BR539*DCF!D$46,0)-MAX(BR539-BQ539,0)/Inputs!$B$24)*DCF!D$6</f>
        <v>-2369.5610660335697</v>
      </c>
      <c r="CZ539" s="15">
        <f ca="1">(BS539*DCF!E$46-DCF!E$5*MAX(BS539*DCF!E$46,0)-MAX(BS539-BR539,0)/Inputs!$B$24)*DCF!E$6</f>
        <v>-2651.4980364982671</v>
      </c>
      <c r="DA539" s="15">
        <f ca="1">(BT539*DCF!F$46-DCF!F$5*MAX(BT539*DCF!F$46,0)-MAX(BT539-BS539,0)/Inputs!$B$24)*DCF!F$6</f>
        <v>-524.27455942120559</v>
      </c>
      <c r="DB539" s="15">
        <f ca="1">(BU539*DCF!G$46-DCF!G$5*MAX(BU539*DCF!G$46,0)-MAX(BU539-BT539,0)/Inputs!$B$24)*DCF!G$6</f>
        <v>-2032.3847828540922</v>
      </c>
      <c r="DC539" s="15">
        <f ca="1">(BV539*DCF!H$46-DCF!H$5*MAX(BV539*DCF!H$46,0)-MAX(BV539-BU539,0)/Inputs!$B$24)*DCF!H$6</f>
        <v>-319.7418252715716</v>
      </c>
      <c r="DD539" s="15">
        <f ca="1">(BW539*DCF!I$46-DCF!I$5*MAX(BW539*DCF!I$46,0)-MAX(BW539-BV539,0)/Inputs!$B$24)*DCF!I$6</f>
        <v>-724.75883430832346</v>
      </c>
      <c r="DE539" s="15">
        <f ca="1">(BX539*DCF!J$46-DCF!J$5*MAX(BX539*DCF!J$46,0)-MAX(BX539-BW539,0)/Inputs!$B$24)*DCF!J$6</f>
        <v>178.56052033987041</v>
      </c>
      <c r="DF539" s="15">
        <f ca="1">(BY539*DCF!K$46-DCF!K$5*MAX(BY539*DCF!K$46,0)-MAX(BY539-BX539,0)/Inputs!$B$24)*DCF!K$6</f>
        <v>-553.83821712255713</v>
      </c>
      <c r="DG539" s="15">
        <f ca="1">(BZ539*DCF!L$46-DCF!L$5*MAX(BZ539*DCF!L$46,0)-MAX(BZ539-BY539,0)/Inputs!$B$24)*DCF!L$6</f>
        <v>-329.33952284236267</v>
      </c>
      <c r="DH539" s="15">
        <f ca="1">(CA539*DCF!M$46-DCF!M$5*MAX(CA539*DCF!M$46,0)-MAX(CA539-BZ539,0)/Inputs!$B$24)*DCF!M$6</f>
        <v>-220.39087029271576</v>
      </c>
      <c r="DI539" s="15">
        <f ca="1">SUM(CB539:CL539)+BE539*DCF!M$10*(1+Inputs!$B$30)*(1-Inputs!$B$33)*(1-Inputs!$B$30/Inputs!$B$31)/(Inputs!$B$29-Inputs!$B$30)*DCF!M$6</f>
        <v>72304.171837210873</v>
      </c>
      <c r="DJ539" s="15">
        <f ca="1">SUM(CM539:CW539)+BP539*DCF!M$28*(1+Inputs!$B$30)*(1-Inputs!$B$33)*(1-Inputs!$B$30/Inputs!$B$31)/(Inputs!$B$29-Inputs!$B$30)*DCF!M$6</f>
        <v>487942.95517077186</v>
      </c>
      <c r="DK539" s="15">
        <f ca="1">SUM(CX539:DH539)+CA539*DCF!M$46*(1+Inputs!$B$30)*(1-Inputs!$B$33)*(1-Inputs!$B$30/Inputs!$B$31)/(Inputs!$B$29-Inputs!$B$30)*DCF!M$6</f>
        <v>96301.565799416552</v>
      </c>
      <c r="DM539" s="15">
        <f ca="1">DI539+DJ539+DK539+Inputs!$B$34+Inputs!$B$36-Inputs!$B$35</f>
        <v>733399.6928073992</v>
      </c>
    </row>
    <row r="540" spans="1:117" x14ac:dyDescent="0.75">
      <c r="A540" s="11">
        <v>527</v>
      </c>
      <c r="C540" s="23">
        <f t="shared" ca="1" si="322"/>
        <v>-0.91018041174224917</v>
      </c>
      <c r="D540" s="23">
        <f t="shared" ca="1" si="322"/>
        <v>0.34462901448518368</v>
      </c>
      <c r="E540" s="23">
        <f t="shared" ca="1" si="322"/>
        <v>-0.24683729722850231</v>
      </c>
      <c r="F540" s="23">
        <f t="shared" ca="1" si="322"/>
        <v>1.3236972738950252</v>
      </c>
      <c r="G540" s="23">
        <f t="shared" ca="1" si="322"/>
        <v>-0.8049803281666349</v>
      </c>
      <c r="H540" s="23">
        <f t="shared" ca="1" si="322"/>
        <v>3.2297822419835066E-2</v>
      </c>
      <c r="I540" s="23">
        <f t="shared" ca="1" si="322"/>
        <v>0.36005603740312686</v>
      </c>
      <c r="J540" s="23">
        <f t="shared" ca="1" si="322"/>
        <v>0.72892392066257994</v>
      </c>
      <c r="K540" s="23">
        <f t="shared" ca="1" si="322"/>
        <v>1.1744725142080175</v>
      </c>
      <c r="L540" s="23">
        <f t="shared" ca="1" si="322"/>
        <v>-0.49057375921304025</v>
      </c>
      <c r="M540" s="23">
        <f t="shared" ca="1" si="322"/>
        <v>-1.6348491421979521</v>
      </c>
      <c r="N540" s="23">
        <f ca="1">SQRT(Inputs!$B$38)*C540+SQRT(1-Inputs!$B$38)*_xlfn.NORM.S.INV(RAND())</f>
        <v>-0.48865125639427598</v>
      </c>
      <c r="O540" s="23">
        <f ca="1">SQRT(Inputs!$B$38)*D540+SQRT(1-Inputs!$B$38)*_xlfn.NORM.S.INV(RAND())</f>
        <v>-2.7160639578523549E-2</v>
      </c>
      <c r="P540" s="23">
        <f ca="1">SQRT(Inputs!$B$38)*E540+SQRT(1-Inputs!$B$38)*_xlfn.NORM.S.INV(RAND())</f>
        <v>-0.69765675424385831</v>
      </c>
      <c r="Q540" s="23">
        <f ca="1">SQRT(Inputs!$B$38)*F540+SQRT(1-Inputs!$B$38)*_xlfn.NORM.S.INV(RAND())</f>
        <v>-0.33647331471433695</v>
      </c>
      <c r="R540" s="23">
        <f ca="1">SQRT(Inputs!$B$38)*G540+SQRT(1-Inputs!$B$38)*_xlfn.NORM.S.INV(RAND())</f>
        <v>0.24504845705939293</v>
      </c>
      <c r="S540" s="23">
        <f ca="1">SQRT(Inputs!$B$38)*H540+SQRT(1-Inputs!$B$38)*_xlfn.NORM.S.INV(RAND())</f>
        <v>-0.30842478406511087</v>
      </c>
      <c r="T540" s="23">
        <f ca="1">SQRT(Inputs!$B$38)*I540+SQRT(1-Inputs!$B$38)*_xlfn.NORM.S.INV(RAND())</f>
        <v>-1.0547499143576342</v>
      </c>
      <c r="U540" s="23">
        <f ca="1">SQRT(Inputs!$B$38)*J540+SQRT(1-Inputs!$B$38)*_xlfn.NORM.S.INV(RAND())</f>
        <v>-0.21992526124332229</v>
      </c>
      <c r="V540" s="23">
        <f ca="1">SQRT(Inputs!$B$38)*K540+SQRT(1-Inputs!$B$38)*_xlfn.NORM.S.INV(RAND())</f>
        <v>-0.3995625388517503</v>
      </c>
      <c r="W540" s="23">
        <f ca="1">SQRT(Inputs!$B$38)*L540+SQRT(1-Inputs!$B$38)*_xlfn.NORM.S.INV(RAND())</f>
        <v>1.3836939681664726</v>
      </c>
      <c r="X540" s="23">
        <f ca="1">SQRT(Inputs!$B$38)*M540+SQRT(1-Inputs!$B$38)*_xlfn.NORM.S.INV(RAND())</f>
        <v>-3.9740066797387552</v>
      </c>
      <c r="Y540" s="23">
        <f ca="1">SQRT(Inputs!$B$38)*C540+SQRT(1-Inputs!$B$38)*_xlfn.NORM.S.INV(RAND())</f>
        <v>-0.81039773921835678</v>
      </c>
      <c r="Z540" s="23">
        <f ca="1">SQRT(Inputs!$B$38)*D540+SQRT(1-Inputs!$B$38)*_xlfn.NORM.S.INV(RAND())</f>
        <v>1.1432541966804179</v>
      </c>
      <c r="AA540" s="23">
        <f ca="1">SQRT(Inputs!$B$38)*E540+SQRT(1-Inputs!$B$38)*_xlfn.NORM.S.INV(RAND())</f>
        <v>-1.1848054827688339</v>
      </c>
      <c r="AB540" s="23">
        <f ca="1">SQRT(Inputs!$B$38)*F540+SQRT(1-Inputs!$B$38)*_xlfn.NORM.S.INV(RAND())</f>
        <v>0.71149700669915494</v>
      </c>
      <c r="AC540" s="23">
        <f ca="1">SQRT(Inputs!$B$38)*G540+SQRT(1-Inputs!$B$38)*_xlfn.NORM.S.INV(RAND())</f>
        <v>0.76650148702582921</v>
      </c>
      <c r="AD540" s="23">
        <f ca="1">SQRT(Inputs!$B$38)*H540+SQRT(1-Inputs!$B$38)*_xlfn.NORM.S.INV(RAND())</f>
        <v>-0.27049560589865457</v>
      </c>
      <c r="AE540" s="23">
        <f ca="1">SQRT(Inputs!$B$38)*I540+SQRT(1-Inputs!$B$38)*_xlfn.NORM.S.INV(RAND())</f>
        <v>1.2257126656957471</v>
      </c>
      <c r="AF540" s="23">
        <f ca="1">SQRT(Inputs!$B$38)*J540+SQRT(1-Inputs!$B$38)*_xlfn.NORM.S.INV(RAND())</f>
        <v>1.548200862486353</v>
      </c>
      <c r="AG540" s="23">
        <f ca="1">SQRT(Inputs!$B$38)*K540+SQRT(1-Inputs!$B$38)*_xlfn.NORM.S.INV(RAND())</f>
        <v>-0.4858833678122545</v>
      </c>
      <c r="AH540" s="23">
        <f ca="1">SQRT(Inputs!$B$38)*L540+SQRT(1-Inputs!$B$38)*_xlfn.NORM.S.INV(RAND())</f>
        <v>-0.42223477322998054</v>
      </c>
      <c r="AI540" s="23">
        <f ca="1">SQRT(Inputs!$B$38)*M540+SQRT(1-Inputs!$B$38)*_xlfn.NORM.S.INV(RAND())</f>
        <v>0.41494033585038093</v>
      </c>
      <c r="AJ540" s="23">
        <f ca="1">SQRT(Inputs!$B$38)*C540+SQRT(1-Inputs!$B$38)*_xlfn.NORM.S.INV(RAND())</f>
        <v>-0.45898332258832075</v>
      </c>
      <c r="AK540" s="23">
        <f ca="1">SQRT(Inputs!$B$38)*D540+SQRT(1-Inputs!$B$38)*_xlfn.NORM.S.INV(RAND())</f>
        <v>8.2996031724881056E-2</v>
      </c>
      <c r="AL540" s="23">
        <f ca="1">SQRT(Inputs!$B$38)*E540+SQRT(1-Inputs!$B$38)*_xlfn.NORM.S.INV(RAND())</f>
        <v>0.83738320905614549</v>
      </c>
      <c r="AM540" s="23">
        <f ca="1">SQRT(Inputs!$B$38)*F540+SQRT(1-Inputs!$B$38)*_xlfn.NORM.S.INV(RAND())</f>
        <v>-0.14426683415440367</v>
      </c>
      <c r="AN540" s="23">
        <f ca="1">SQRT(Inputs!$B$38)*G540+SQRT(1-Inputs!$B$38)*_xlfn.NORM.S.INV(RAND())</f>
        <v>-2.864662327388082</v>
      </c>
      <c r="AO540" s="23">
        <f ca="1">SQRT(Inputs!$B$38)*H540+SQRT(1-Inputs!$B$38)*_xlfn.NORM.S.INV(RAND())</f>
        <v>1.5524642499649681</v>
      </c>
      <c r="AP540" s="23">
        <f ca="1">SQRT(Inputs!$B$38)*I540+SQRT(1-Inputs!$B$38)*_xlfn.NORM.S.INV(RAND())</f>
        <v>-8.6233524929342081E-2</v>
      </c>
      <c r="AQ540" s="23">
        <f ca="1">SQRT(Inputs!$B$38)*J540+SQRT(1-Inputs!$B$38)*_xlfn.NORM.S.INV(RAND())</f>
        <v>1.9957843622913738</v>
      </c>
      <c r="AR540" s="23">
        <f ca="1">SQRT(Inputs!$B$38)*K540+SQRT(1-Inputs!$B$38)*_xlfn.NORM.S.INV(RAND())</f>
        <v>1.4225922890071057</v>
      </c>
      <c r="AS540" s="23">
        <f ca="1">SQRT(Inputs!$B$38)*L540+SQRT(1-Inputs!$B$38)*_xlfn.NORM.S.INV(RAND())</f>
        <v>-0.86861830491666314</v>
      </c>
      <c r="AT540" s="23">
        <f ca="1">SQRT(Inputs!$B$38)*M540+SQRT(1-Inputs!$B$38)*_xlfn.NORM.S.INV(RAND())</f>
        <v>0.46432637610689143</v>
      </c>
      <c r="AU540" s="15">
        <f ca="1">Inputs!$B$6*EXP($B$8-0.5*C$5^2+C$5*N540)</f>
        <v>4584.8512185769287</v>
      </c>
      <c r="AV540" s="15">
        <f t="shared" ca="1" si="292"/>
        <v>5558.6043144676441</v>
      </c>
      <c r="AW540" s="15">
        <f t="shared" ca="1" si="293"/>
        <v>6169.0319064615614</v>
      </c>
      <c r="AX540" s="15">
        <f t="shared" ca="1" si="294"/>
        <v>7221.721138055399</v>
      </c>
      <c r="AY540" s="15">
        <f t="shared" ca="1" si="295"/>
        <v>9081.9087919378908</v>
      </c>
      <c r="AZ540" s="15">
        <f t="shared" ca="1" si="296"/>
        <v>10736.506692844923</v>
      </c>
      <c r="BA540" s="15">
        <f t="shared" ca="1" si="297"/>
        <v>11765.543647925184</v>
      </c>
      <c r="BB540" s="15">
        <f t="shared" ca="1" si="298"/>
        <v>14090.687223751598</v>
      </c>
      <c r="BC540" s="15">
        <f t="shared" ca="1" si="299"/>
        <v>16604.561528372062</v>
      </c>
      <c r="BD540" s="15">
        <f t="shared" ca="1" si="300"/>
        <v>23152.830804951314</v>
      </c>
      <c r="BE540" s="15">
        <f t="shared" ca="1" si="301"/>
        <v>19755.018209329646</v>
      </c>
      <c r="BF540" s="15">
        <f ca="1">Inputs!$B$13*EXP($B$9-0.5*C$6^2+C$6*Y540)</f>
        <v>11778.248372137909</v>
      </c>
      <c r="BG540" s="15">
        <f t="shared" ca="1" si="302"/>
        <v>17643.282201045848</v>
      </c>
      <c r="BH540" s="15">
        <f t="shared" ca="1" si="303"/>
        <v>17710.978124237619</v>
      </c>
      <c r="BI540" s="15">
        <f t="shared" ca="1" si="304"/>
        <v>24190.137185598021</v>
      </c>
      <c r="BJ540" s="15">
        <f t="shared" ca="1" si="305"/>
        <v>33119.971384179698</v>
      </c>
      <c r="BK540" s="15">
        <f t="shared" ca="1" si="306"/>
        <v>39178.78775120827</v>
      </c>
      <c r="BL540" s="15">
        <f t="shared" ca="1" si="307"/>
        <v>56411.512299222559</v>
      </c>
      <c r="BM540" s="15">
        <f t="shared" ca="1" si="308"/>
        <v>84047.23245411698</v>
      </c>
      <c r="BN540" s="15">
        <f t="shared" ca="1" si="309"/>
        <v>97520.735945775523</v>
      </c>
      <c r="BO540" s="15">
        <f t="shared" ca="1" si="310"/>
        <v>114242.24370168423</v>
      </c>
      <c r="BP540" s="15">
        <f t="shared" ca="1" si="311"/>
        <v>147378.92823223819</v>
      </c>
      <c r="BQ540" s="15">
        <f ca="1">Inputs!$B$20*EXP($B$10-0.5*C$7^2+C$7*AJ540)</f>
        <v>3645.0860321554305</v>
      </c>
      <c r="BR540" s="15">
        <f t="shared" ca="1" si="312"/>
        <v>5078.0095665908802</v>
      </c>
      <c r="BS540" s="15">
        <f t="shared" ca="1" si="313"/>
        <v>8844.4094224071196</v>
      </c>
      <c r="BT540" s="15">
        <f t="shared" ca="1" si="314"/>
        <v>11741.630182381539</v>
      </c>
      <c r="BU540" s="15">
        <f t="shared" ca="1" si="315"/>
        <v>8136.1253255734164</v>
      </c>
      <c r="BV540" s="15">
        <f t="shared" ca="1" si="316"/>
        <v>16059.688991584899</v>
      </c>
      <c r="BW540" s="15">
        <f t="shared" ca="1" si="317"/>
        <v>22005.082130399413</v>
      </c>
      <c r="BX540" s="15">
        <f t="shared" ca="1" si="318"/>
        <v>45919.58329537636</v>
      </c>
      <c r="BY540" s="15">
        <f t="shared" ca="1" si="319"/>
        <v>84468.292515028326</v>
      </c>
      <c r="BZ540" s="15">
        <f t="shared" ca="1" si="320"/>
        <v>101028.98129215316</v>
      </c>
      <c r="CA540" s="15">
        <f t="shared" ca="1" si="321"/>
        <v>154121.2835393509</v>
      </c>
      <c r="CB540" s="15">
        <f ca="1">(AU540*DCF!C$10-DCF!C$5*MAX(AU540*DCF!C$10,0)-MAX(AU540-Inputs!$B$6,0)/Inputs!$B$10)*DCF!C$6</f>
        <v>1045.7651487342127</v>
      </c>
      <c r="CC540" s="15">
        <f ca="1">(AV540*DCF!D$10-DCF!D$5*MAX(AV540*DCF!D$10,0)-MAX(AV540-AU540,0)/Inputs!$B$10)*DCF!D$6</f>
        <v>1117.447935839381</v>
      </c>
      <c r="CD540" s="15">
        <f ca="1">(AW540*DCF!E$10-DCF!E$5*MAX(AW540*DCF!E$10,0)-MAX(AW540-AV540,0)/Inputs!$B$10)*DCF!E$6</f>
        <v>1286.8376919315226</v>
      </c>
      <c r="CE540" s="15">
        <f ca="1">(AX540*DCF!F$10-DCF!F$5*MAX(AX540*DCF!F$10,0)-MAX(AX540-AW540,0)/Inputs!$B$10)*DCF!F$6</f>
        <v>1357.4516854339242</v>
      </c>
      <c r="CF540" s="15">
        <f ca="1">(AY540*DCF!G$10-DCF!G$5*MAX(AY540*DCF!G$10,0)-MAX(AY540-AX540,0)/Inputs!$B$10)*DCF!G$6</f>
        <v>1513.6748977407967</v>
      </c>
      <c r="CG540" s="15">
        <f ca="1">(AZ540*DCF!H$10-DCF!H$5*MAX(AZ540*DCF!H$10,0)-MAX(AZ540-AY540,0)/Inputs!$B$10)*DCF!H$6</f>
        <v>1790.6969556225852</v>
      </c>
      <c r="CH540" s="15">
        <f ca="1">(BA540*DCF!I$10-DCF!I$5*MAX(BA540*DCF!I$10,0)-MAX(BA540-AZ540,0)/Inputs!$B$10)*DCF!I$6</f>
        <v>1980.3375013049936</v>
      </c>
      <c r="CI540" s="15">
        <f ca="1">(BB540*DCF!J$10-DCF!J$5*MAX(BB540*DCF!J$10,0)-MAX(BB540-BA540,0)/Inputs!$B$10)*DCF!J$6</f>
        <v>2065.6574289346208</v>
      </c>
      <c r="CJ540" s="15">
        <f ca="1">(BC540*DCF!K$10-DCF!K$5*MAX(BC540*DCF!K$10,0)-MAX(BC540-BB540,0)/Inputs!$B$10)*DCF!K$6</f>
        <v>2321.1636008272808</v>
      </c>
      <c r="CK540" s="15">
        <f ca="1">(BD540*DCF!L$10-DCF!L$5*MAX(BD540*DCF!L$10,0)-MAX(BD540-BC540,0)/Inputs!$B$10)*DCF!L$6</f>
        <v>2645.0899156753262</v>
      </c>
      <c r="CL540" s="15">
        <f ca="1">(BE540*DCF!M$10-DCF!M$5*MAX(BE540*DCF!M$10,0)-MAX(BE540-BD540,0)/Inputs!$B$10)*DCF!M$6</f>
        <v>2787.6885816612639</v>
      </c>
      <c r="CM540" s="15">
        <f ca="1">(BF540*DCF!C$28-DCF!C$5*MAX(BF540*DCF!C$28,0)-MAX(BF540-Inputs!$B$13,0)/Inputs!$B$17)*DCF!C$6</f>
        <v>3504.2865681983553</v>
      </c>
      <c r="CN540" s="15">
        <f ca="1">(BG540*DCF!D$28-DCF!D$5*MAX(BG540*DCF!D$28,0)-MAX(BG540-BF540,0)/Inputs!$B$17)*DCF!D$6</f>
        <v>3945.0729042260741</v>
      </c>
      <c r="CO540" s="15">
        <f ca="1">(BH540*DCF!E$28-DCF!E$5*MAX(BH540*DCF!E$28,0)-MAX(BH540-BG540,0)/Inputs!$B$17)*DCF!E$6</f>
        <v>5002.7224396729152</v>
      </c>
      <c r="CP540" s="15">
        <f ca="1">(BI540*DCF!F$28-DCF!F$5*MAX(BI540*DCF!F$28,0)-MAX(BI540-BH540,0)/Inputs!$B$17)*DCF!F$6</f>
        <v>5387.3517387710917</v>
      </c>
      <c r="CQ540" s="15">
        <f ca="1">(BJ540*DCF!G$28-DCF!G$5*MAX(BJ540*DCF!G$28,0)-MAX(BJ540-BI540,0)/Inputs!$B$17)*DCF!G$6</f>
        <v>7091.3179599132536</v>
      </c>
      <c r="CR540" s="15">
        <f ca="1">(BK540*DCF!H$28-DCF!H$5*MAX(BK540*DCF!H$28,0)-MAX(BK540-BJ540,0)/Inputs!$B$17)*DCF!H$6</f>
        <v>8747.9764282545621</v>
      </c>
      <c r="CS540" s="15">
        <f ca="1">(BL540*DCF!I$28-DCF!I$5*MAX(BL540*DCF!I$28,0)-MAX(BL540-BK540,0)/Inputs!$B$17)*DCF!I$6</f>
        <v>10791.914164247859</v>
      </c>
      <c r="CT540" s="15">
        <f ca="1">(BM540*DCF!J$28-DCF!J$5*MAX(BM540*DCF!J$28,0)-MAX(BM540-BL540,0)/Inputs!$B$17)*DCF!J$6</f>
        <v>15085.2393970664</v>
      </c>
      <c r="CU540" s="15">
        <f ca="1">(BN540*DCF!K$28-DCF!K$5*MAX(BN540*DCF!K$28,0)-MAX(BN540-BM540,0)/Inputs!$B$17)*DCF!K$6</f>
        <v>18944.419589918092</v>
      </c>
      <c r="CV540" s="15">
        <f ca="1">(BO540*DCF!L$28-DCF!L$5*MAX(BO540*DCF!L$28,0)-MAX(BO540-BN540,0)/Inputs!$B$17)*DCF!L$6</f>
        <v>20901.659063282208</v>
      </c>
      <c r="CW540" s="15">
        <f ca="1">(BP540*DCF!M$28-DCF!M$5*MAX(BP540*DCF!M$28,0)-MAX(BP540-BO540,0)/Inputs!$B$17)*DCF!M$6</f>
        <v>24265.715988438656</v>
      </c>
      <c r="CX540" s="15">
        <f ca="1">(BQ540*DCF!C$46-DCF!C$5*MAX(BQ540*DCF!C$46,0)-MAX(BQ540-Inputs!$B$20,0)/Inputs!$B$24)*DCF!C$6</f>
        <v>-1046.9418236642707</v>
      </c>
      <c r="CY540" s="15">
        <f ca="1">(BR540*DCF!D$46-DCF!D$5*MAX(BR540*DCF!D$46,0)-MAX(BR540-BQ540,0)/Inputs!$B$24)*DCF!D$6</f>
        <v>-1478.1143901015214</v>
      </c>
      <c r="CZ540" s="15">
        <f ca="1">(BS540*DCF!E$46-DCF!E$5*MAX(BS540*DCF!E$46,0)-MAX(BS540-BR540,0)/Inputs!$B$24)*DCF!E$6</f>
        <v>-2530.4779492865337</v>
      </c>
      <c r="DA540" s="15">
        <f ca="1">(BT540*DCF!F$46-DCF!F$5*MAX(BT540*DCF!F$46,0)-MAX(BT540-BS540,0)/Inputs!$B$24)*DCF!F$6</f>
        <v>-1910.0694129715037</v>
      </c>
      <c r="DB540" s="15">
        <f ca="1">(BU540*DCF!G$46-DCF!G$5*MAX(BU540*DCF!G$46,0)-MAX(BU540-BT540,0)/Inputs!$B$24)*DCF!G$6</f>
        <v>-273.68318093145189</v>
      </c>
      <c r="DC540" s="15">
        <f ca="1">(BV540*DCF!H$46-DCF!H$5*MAX(BV540*DCF!H$46,0)-MAX(BV540-BU540,0)/Inputs!$B$24)*DCF!H$6</f>
        <v>-2462.198860733009</v>
      </c>
      <c r="DD540" s="15">
        <f ca="1">(BW540*DCF!I$46-DCF!I$5*MAX(BW540*DCF!I$46,0)-MAX(BW540-BV540,0)/Inputs!$B$24)*DCF!I$6</f>
        <v>-1198.4764690263266</v>
      </c>
      <c r="DE540" s="15">
        <f ca="1">(BX540*DCF!J$46-DCF!J$5*MAX(BX540*DCF!J$46,0)-MAX(BX540-BW540,0)/Inputs!$B$24)*DCF!J$6</f>
        <v>-4415.5355022494568</v>
      </c>
      <c r="DF540" s="15">
        <f ca="1">(BY540*DCF!K$46-DCF!K$5*MAX(BY540*DCF!K$46,0)-MAX(BY540-BX540,0)/Inputs!$B$24)*DCF!K$6</f>
        <v>-4618.2963804563751</v>
      </c>
      <c r="DG540" s="15">
        <f ca="1">(BZ540*DCF!L$46-DCF!L$5*MAX(BZ540*DCF!L$46,0)-MAX(BZ540-BY540,0)/Inputs!$B$24)*DCF!L$6</f>
        <v>3235.9278573788365</v>
      </c>
      <c r="DH540" s="15">
        <f ca="1">(CA540*DCF!M$46-DCF!M$5*MAX(CA540*DCF!M$46,0)-MAX(CA540-BZ540,0)/Inputs!$B$24)*DCF!M$6</f>
        <v>983.22873975317793</v>
      </c>
      <c r="DI540" s="15">
        <f ca="1">SUM(CB540:CL540)+BE540*DCF!M$10*(1+Inputs!$B$30)*(1-Inputs!$B$33)*(1-Inputs!$B$30/Inputs!$B$31)/(Inputs!$B$29-Inputs!$B$30)*DCF!M$6</f>
        <v>74890.288253342005</v>
      </c>
      <c r="DJ540" s="15">
        <f ca="1">SUM(CM540:CW540)+BP540*DCF!M$28*(1+Inputs!$B$30)*(1-Inputs!$B$33)*(1-Inputs!$B$30/Inputs!$B$31)/(Inputs!$B$29-Inputs!$B$30)*DCF!M$6</f>
        <v>670544.35111517156</v>
      </c>
      <c r="DK540" s="15">
        <f ca="1">SUM(CX540:DH540)+CA540*DCF!M$46*(1+Inputs!$B$30)*(1-Inputs!$B$33)*(1-Inputs!$B$30/Inputs!$B$31)/(Inputs!$B$29-Inputs!$B$30)*DCF!M$6</f>
        <v>222575.12381271171</v>
      </c>
      <c r="DM540" s="15">
        <f ca="1">DI540+DJ540+DK540+Inputs!$B$34+Inputs!$B$36-Inputs!$B$35</f>
        <v>1044860.7631812254</v>
      </c>
    </row>
    <row r="541" spans="1:117" x14ac:dyDescent="0.75">
      <c r="A541" s="11">
        <v>528</v>
      </c>
      <c r="C541" s="23">
        <f t="shared" ca="1" si="322"/>
        <v>3.327514615818665E-2</v>
      </c>
      <c r="D541" s="23">
        <f t="shared" ca="1" si="322"/>
        <v>1.0333309704260218</v>
      </c>
      <c r="E541" s="23">
        <f t="shared" ca="1" si="322"/>
        <v>-0.5569016486882169</v>
      </c>
      <c r="F541" s="23">
        <f t="shared" ca="1" si="322"/>
        <v>-1.1760397860517207</v>
      </c>
      <c r="G541" s="23">
        <f t="shared" ca="1" si="322"/>
        <v>-0.6603610998027537</v>
      </c>
      <c r="H541" s="23">
        <f t="shared" ca="1" si="322"/>
        <v>2.1465830156768098</v>
      </c>
      <c r="I541" s="23">
        <f t="shared" ca="1" si="322"/>
        <v>-9.2977123108065565E-2</v>
      </c>
      <c r="J541" s="23">
        <f t="shared" ca="1" si="322"/>
        <v>0.31108877422070902</v>
      </c>
      <c r="K541" s="23">
        <f t="shared" ca="1" si="322"/>
        <v>-9.1396681376469929E-3</v>
      </c>
      <c r="L541" s="23">
        <f t="shared" ca="1" si="322"/>
        <v>1.6801218836859466</v>
      </c>
      <c r="M541" s="23">
        <f t="shared" ca="1" si="322"/>
        <v>3.0718792606777397E-2</v>
      </c>
      <c r="N541" s="23">
        <f ca="1">SQRT(Inputs!$B$38)*C541+SQRT(1-Inputs!$B$38)*_xlfn.NORM.S.INV(RAND())</f>
        <v>0.92034132261090673</v>
      </c>
      <c r="O541" s="23">
        <f ca="1">SQRT(Inputs!$B$38)*D541+SQRT(1-Inputs!$B$38)*_xlfn.NORM.S.INV(RAND())</f>
        <v>1.1779971786307901</v>
      </c>
      <c r="P541" s="23">
        <f ca="1">SQRT(Inputs!$B$38)*E541+SQRT(1-Inputs!$B$38)*_xlfn.NORM.S.INV(RAND())</f>
        <v>0.81865339352471933</v>
      </c>
      <c r="Q541" s="23">
        <f ca="1">SQRT(Inputs!$B$38)*F541+SQRT(1-Inputs!$B$38)*_xlfn.NORM.S.INV(RAND())</f>
        <v>-0.20652357840200686</v>
      </c>
      <c r="R541" s="23">
        <f ca="1">SQRT(Inputs!$B$38)*G541+SQRT(1-Inputs!$B$38)*_xlfn.NORM.S.INV(RAND())</f>
        <v>0.73959951751217945</v>
      </c>
      <c r="S541" s="23">
        <f ca="1">SQRT(Inputs!$B$38)*H541+SQRT(1-Inputs!$B$38)*_xlfn.NORM.S.INV(RAND())</f>
        <v>1.2420233135330616</v>
      </c>
      <c r="T541" s="23">
        <f ca="1">SQRT(Inputs!$B$38)*I541+SQRT(1-Inputs!$B$38)*_xlfn.NORM.S.INV(RAND())</f>
        <v>-1.9087472830797387</v>
      </c>
      <c r="U541" s="23">
        <f ca="1">SQRT(Inputs!$B$38)*J541+SQRT(1-Inputs!$B$38)*_xlfn.NORM.S.INV(RAND())</f>
        <v>-0.39124790961034372</v>
      </c>
      <c r="V541" s="23">
        <f ca="1">SQRT(Inputs!$B$38)*K541+SQRT(1-Inputs!$B$38)*_xlfn.NORM.S.INV(RAND())</f>
        <v>4.106076191415562E-2</v>
      </c>
      <c r="W541" s="23">
        <f ca="1">SQRT(Inputs!$B$38)*L541+SQRT(1-Inputs!$B$38)*_xlfn.NORM.S.INV(RAND())</f>
        <v>1.7065238046323932</v>
      </c>
      <c r="X541" s="23">
        <f ca="1">SQRT(Inputs!$B$38)*M541+SQRT(1-Inputs!$B$38)*_xlfn.NORM.S.INV(RAND())</f>
        <v>0.3028481771939564</v>
      </c>
      <c r="Y541" s="23">
        <f ca="1">SQRT(Inputs!$B$38)*C541+SQRT(1-Inputs!$B$38)*_xlfn.NORM.S.INV(RAND())</f>
        <v>0.63966185891329963</v>
      </c>
      <c r="Z541" s="23">
        <f ca="1">SQRT(Inputs!$B$38)*D541+SQRT(1-Inputs!$B$38)*_xlfn.NORM.S.INV(RAND())</f>
        <v>0.68278780366883407</v>
      </c>
      <c r="AA541" s="23">
        <f ca="1">SQRT(Inputs!$B$38)*E541+SQRT(1-Inputs!$B$38)*_xlfn.NORM.S.INV(RAND())</f>
        <v>-1.5019668143021812</v>
      </c>
      <c r="AB541" s="23">
        <f ca="1">SQRT(Inputs!$B$38)*F541+SQRT(1-Inputs!$B$38)*_xlfn.NORM.S.INV(RAND())</f>
        <v>-2.0738242263495525</v>
      </c>
      <c r="AC541" s="23">
        <f ca="1">SQRT(Inputs!$B$38)*G541+SQRT(1-Inputs!$B$38)*_xlfn.NORM.S.INV(RAND())</f>
        <v>0.87780084225831123</v>
      </c>
      <c r="AD541" s="23">
        <f ca="1">SQRT(Inputs!$B$38)*H541+SQRT(1-Inputs!$B$38)*_xlfn.NORM.S.INV(RAND())</f>
        <v>3.2270333217398801</v>
      </c>
      <c r="AE541" s="23">
        <f ca="1">SQRT(Inputs!$B$38)*I541+SQRT(1-Inputs!$B$38)*_xlfn.NORM.S.INV(RAND())</f>
        <v>-0.16344305548790444</v>
      </c>
      <c r="AF541" s="23">
        <f ca="1">SQRT(Inputs!$B$38)*J541+SQRT(1-Inputs!$B$38)*_xlfn.NORM.S.INV(RAND())</f>
        <v>-0.66259742233131869</v>
      </c>
      <c r="AG541" s="23">
        <f ca="1">SQRT(Inputs!$B$38)*K541+SQRT(1-Inputs!$B$38)*_xlfn.NORM.S.INV(RAND())</f>
        <v>-0.34299243983326583</v>
      </c>
      <c r="AH541" s="23">
        <f ca="1">SQRT(Inputs!$B$38)*L541+SQRT(1-Inputs!$B$38)*_xlfn.NORM.S.INV(RAND())</f>
        <v>0.6081264446576834</v>
      </c>
      <c r="AI541" s="23">
        <f ca="1">SQRT(Inputs!$B$38)*M541+SQRT(1-Inputs!$B$38)*_xlfn.NORM.S.INV(RAND())</f>
        <v>-0.22452337274905479</v>
      </c>
      <c r="AJ541" s="23">
        <f ca="1">SQRT(Inputs!$B$38)*C541+SQRT(1-Inputs!$B$38)*_xlfn.NORM.S.INV(RAND())</f>
        <v>1.5877032534313522</v>
      </c>
      <c r="AK541" s="23">
        <f ca="1">SQRT(Inputs!$B$38)*D541+SQRT(1-Inputs!$B$38)*_xlfn.NORM.S.INV(RAND())</f>
        <v>0.98941986292001094</v>
      </c>
      <c r="AL541" s="23">
        <f ca="1">SQRT(Inputs!$B$38)*E541+SQRT(1-Inputs!$B$38)*_xlfn.NORM.S.INV(RAND())</f>
        <v>0.34847911283680477</v>
      </c>
      <c r="AM541" s="23">
        <f ca="1">SQRT(Inputs!$B$38)*F541+SQRT(1-Inputs!$B$38)*_xlfn.NORM.S.INV(RAND())</f>
        <v>-0.68465078982561556</v>
      </c>
      <c r="AN541" s="23">
        <f ca="1">SQRT(Inputs!$B$38)*G541+SQRT(1-Inputs!$B$38)*_xlfn.NORM.S.INV(RAND())</f>
        <v>-1.0997128963741278</v>
      </c>
      <c r="AO541" s="23">
        <f ca="1">SQRT(Inputs!$B$38)*H541+SQRT(1-Inputs!$B$38)*_xlfn.NORM.S.INV(RAND())</f>
        <v>1.9056873413983832</v>
      </c>
      <c r="AP541" s="23">
        <f ca="1">SQRT(Inputs!$B$38)*I541+SQRT(1-Inputs!$B$38)*_xlfn.NORM.S.INV(RAND())</f>
        <v>0.25752870917258341</v>
      </c>
      <c r="AQ541" s="23">
        <f ca="1">SQRT(Inputs!$B$38)*J541+SQRT(1-Inputs!$B$38)*_xlfn.NORM.S.INV(RAND())</f>
        <v>1.1851511737876876</v>
      </c>
      <c r="AR541" s="23">
        <f ca="1">SQRT(Inputs!$B$38)*K541+SQRT(1-Inputs!$B$38)*_xlfn.NORM.S.INV(RAND())</f>
        <v>0.35656828430922705</v>
      </c>
      <c r="AS541" s="23">
        <f ca="1">SQRT(Inputs!$B$38)*L541+SQRT(1-Inputs!$B$38)*_xlfn.NORM.S.INV(RAND())</f>
        <v>-1.998726692318753E-2</v>
      </c>
      <c r="AT541" s="23">
        <f ca="1">SQRT(Inputs!$B$38)*M541+SQRT(1-Inputs!$B$38)*_xlfn.NORM.S.INV(RAND())</f>
        <v>1.1546799952306972</v>
      </c>
      <c r="AU541" s="15">
        <f ca="1">Inputs!$B$6*EXP($B$8-0.5*C$5^2+C$5*N541)</f>
        <v>5759.4133319575531</v>
      </c>
      <c r="AV541" s="15">
        <f t="shared" ca="1" si="292"/>
        <v>8336.3192823057634</v>
      </c>
      <c r="AW541" s="15">
        <f t="shared" ca="1" si="293"/>
        <v>11351.36874723017</v>
      </c>
      <c r="AX541" s="15">
        <f t="shared" ca="1" si="294"/>
        <v>13505.87417745811</v>
      </c>
      <c r="AY541" s="15">
        <f t="shared" ca="1" si="295"/>
        <v>17994.630310387336</v>
      </c>
      <c r="AZ541" s="15">
        <f t="shared" ca="1" si="296"/>
        <v>25233.518988821928</v>
      </c>
      <c r="BA541" s="15">
        <f t="shared" ca="1" si="297"/>
        <v>25287.737114509113</v>
      </c>
      <c r="BB541" s="15">
        <f t="shared" ca="1" si="298"/>
        <v>29769.777209308075</v>
      </c>
      <c r="BC541" s="15">
        <f t="shared" ca="1" si="299"/>
        <v>36605.201924690547</v>
      </c>
      <c r="BD541" s="15">
        <f t="shared" ca="1" si="300"/>
        <v>52605.747330779472</v>
      </c>
      <c r="BE541" s="15">
        <f t="shared" ca="1" si="301"/>
        <v>66264.423961781678</v>
      </c>
      <c r="BF541" s="15">
        <f ca="1">Inputs!$B$13*EXP($B$9-0.5*C$6^2+C$6*Y541)</f>
        <v>15701.016230707926</v>
      </c>
      <c r="BG541" s="15">
        <f t="shared" ca="1" si="302"/>
        <v>21644.258945689427</v>
      </c>
      <c r="BH541" s="15">
        <f t="shared" ca="1" si="303"/>
        <v>20613.913741265882</v>
      </c>
      <c r="BI541" s="15">
        <f t="shared" ca="1" si="304"/>
        <v>18338.660072188864</v>
      </c>
      <c r="BJ541" s="15">
        <f t="shared" ca="1" si="305"/>
        <v>25514.481128458337</v>
      </c>
      <c r="BK541" s="15">
        <f t="shared" ca="1" si="306"/>
        <v>48589.639707417853</v>
      </c>
      <c r="BL541" s="15">
        <f t="shared" ca="1" si="307"/>
        <v>58435.59199960743</v>
      </c>
      <c r="BM541" s="15">
        <f t="shared" ca="1" si="308"/>
        <v>66154.221536508921</v>
      </c>
      <c r="BN541" s="15">
        <f t="shared" ca="1" si="309"/>
        <v>78085.022427725387</v>
      </c>
      <c r="BO541" s="15">
        <f t="shared" ca="1" si="310"/>
        <v>103112.82737452148</v>
      </c>
      <c r="BP541" s="15">
        <f t="shared" ca="1" si="311"/>
        <v>123724.92466520666</v>
      </c>
      <c r="BQ541" s="15">
        <f ca="1">Inputs!$B$20*EXP($B$10-0.5*C$7^2+C$7*AJ541)</f>
        <v>7533.0820796565622</v>
      </c>
      <c r="BR541" s="15">
        <f t="shared" ca="1" si="312"/>
        <v>13995.078817442452</v>
      </c>
      <c r="BS541" s="15">
        <f t="shared" ca="1" si="313"/>
        <v>21182.116505761296</v>
      </c>
      <c r="BT541" s="15">
        <f t="shared" ca="1" si="314"/>
        <v>24404.126495249493</v>
      </c>
      <c r="BU541" s="15">
        <f t="shared" ca="1" si="315"/>
        <v>25919.360639684437</v>
      </c>
      <c r="BV541" s="15">
        <f t="shared" ca="1" si="316"/>
        <v>55399.420662649172</v>
      </c>
      <c r="BW541" s="15">
        <f t="shared" ca="1" si="317"/>
        <v>81637.379725712584</v>
      </c>
      <c r="BX541" s="15">
        <f t="shared" ca="1" si="318"/>
        <v>144805.94039412655</v>
      </c>
      <c r="BY541" s="15">
        <f t="shared" ca="1" si="319"/>
        <v>217222.52904636113</v>
      </c>
      <c r="BZ541" s="15">
        <f t="shared" ca="1" si="320"/>
        <v>303675.76978336176</v>
      </c>
      <c r="CA541" s="15">
        <f t="shared" ca="1" si="321"/>
        <v>523726.39312471374</v>
      </c>
      <c r="CB541" s="15">
        <f ca="1">(AU541*DCF!C$10-DCF!C$5*MAX(AU541*DCF!C$10,0)-MAX(AU541-Inputs!$B$6,0)/Inputs!$B$10)*DCF!C$6</f>
        <v>1037.3903115108913</v>
      </c>
      <c r="CC541" s="15">
        <f ca="1">(AV541*DCF!D$10-DCF!D$5*MAX(AV541*DCF!D$10,0)-MAX(AV541-AU541,0)/Inputs!$B$10)*DCF!D$6</f>
        <v>1403.6102747800903</v>
      </c>
      <c r="CD541" s="15">
        <f ca="1">(AW541*DCF!E$10-DCF!E$5*MAX(AW541*DCF!E$10,0)-MAX(AW541-AV541,0)/Inputs!$B$10)*DCF!E$6</f>
        <v>1941.7363473963974</v>
      </c>
      <c r="CE541" s="15">
        <f ca="1">(AX541*DCF!F$10-DCF!F$5*MAX(AX541*DCF!F$10,0)-MAX(AX541-AW541,0)/Inputs!$B$10)*DCF!F$6</f>
        <v>2500.0116452778038</v>
      </c>
      <c r="CF541" s="15">
        <f ca="1">(AY541*DCF!G$10-DCF!G$5*MAX(AY541*DCF!G$10,0)-MAX(AY541-AX541,0)/Inputs!$B$10)*DCF!G$6</f>
        <v>2844.7944020103687</v>
      </c>
      <c r="CG541" s="15">
        <f ca="1">(AZ541*DCF!H$10-DCF!H$5*MAX(AZ541*DCF!H$10,0)-MAX(AZ541-AY541,0)/Inputs!$B$10)*DCF!H$6</f>
        <v>3613.7113521319648</v>
      </c>
      <c r="CH541" s="15">
        <f ca="1">(BA541*DCF!I$10-DCF!I$5*MAX(BA541*DCF!I$10,0)-MAX(BA541-AZ541,0)/Inputs!$B$10)*DCF!I$6</f>
        <v>4610.2533991096652</v>
      </c>
      <c r="CI541" s="15">
        <f ca="1">(BB541*DCF!J$10-DCF!J$5*MAX(BB541*DCF!J$10,0)-MAX(BB541-BA541,0)/Inputs!$B$10)*DCF!J$6</f>
        <v>4429.3835263818246</v>
      </c>
      <c r="CJ541" s="15">
        <f ca="1">(BC541*DCF!K$10-DCF!K$5*MAX(BC541*DCF!K$10,0)-MAX(BC541-BB541,0)/Inputs!$B$10)*DCF!K$6</f>
        <v>4935.9942210796198</v>
      </c>
      <c r="CK541" s="15">
        <f ca="1">(BD541*DCF!L$10-DCF!L$5*MAX(BD541*DCF!L$10,0)-MAX(BD541-BC541,0)/Inputs!$B$10)*DCF!L$6</f>
        <v>5864.817454228385</v>
      </c>
      <c r="CL541" s="15">
        <f ca="1">(BE541*DCF!M$10-DCF!M$5*MAX(BE541*DCF!M$10,0)-MAX(BE541-BD541,0)/Inputs!$B$10)*DCF!M$6</f>
        <v>7719.0924228862268</v>
      </c>
      <c r="CM541" s="15">
        <f ca="1">(BF541*DCF!C$28-DCF!C$5*MAX(BF541*DCF!C$28,0)-MAX(BF541-Inputs!$B$13,0)/Inputs!$B$17)*DCF!C$6</f>
        <v>3795.5385860220604</v>
      </c>
      <c r="CN541" s="15">
        <f ca="1">(BG541*DCF!D$28-DCF!D$5*MAX(BG541*DCF!D$28,0)-MAX(BG541-BF541,0)/Inputs!$B$17)*DCF!D$6</f>
        <v>5106.7672920451223</v>
      </c>
      <c r="CO541" s="15">
        <f ca="1">(BH541*DCF!E$28-DCF!E$5*MAX(BH541*DCF!E$28,0)-MAX(BH541-BG541,0)/Inputs!$B$17)*DCF!E$6</f>
        <v>5838.2274320156548</v>
      </c>
      <c r="CP541" s="15">
        <f ca="1">(BI541*DCF!F$28-DCF!F$5*MAX(BI541*DCF!F$28,0)-MAX(BI541-BH541,0)/Inputs!$B$17)*DCF!F$6</f>
        <v>4978.4631534762711</v>
      </c>
      <c r="CQ541" s="15">
        <f ca="1">(BJ541*DCF!G$28-DCF!G$5*MAX(BJ541*DCF!G$28,0)-MAX(BJ541-BI541,0)/Inputs!$B$17)*DCF!G$6</f>
        <v>5413.0234933808579</v>
      </c>
      <c r="CR541" s="15">
        <f ca="1">(BK541*DCF!H$28-DCF!H$5*MAX(BK541*DCF!H$28,0)-MAX(BK541-BJ541,0)/Inputs!$B$17)*DCF!H$6</f>
        <v>8431.5219036473281</v>
      </c>
      <c r="CS541" s="15">
        <f ca="1">(BL541*DCF!I$28-DCF!I$5*MAX(BL541*DCF!I$28,0)-MAX(BL541-BK541,0)/Inputs!$B$17)*DCF!I$6</f>
        <v>12328.110929792832</v>
      </c>
      <c r="CT541" s="15">
        <f ca="1">(BM541*DCF!J$28-DCF!J$5*MAX(BM541*DCF!J$28,0)-MAX(BM541-BL541,0)/Inputs!$B$17)*DCF!J$6</f>
        <v>13734.456065067987</v>
      </c>
      <c r="CU541" s="15">
        <f ca="1">(BN541*DCF!K$28-DCF!K$5*MAX(BN541*DCF!K$28,0)-MAX(BN541-BM541,0)/Inputs!$B$17)*DCF!K$6</f>
        <v>15028.883293406401</v>
      </c>
      <c r="CV541" s="15">
        <f ca="1">(BO541*DCF!L$28-DCF!L$5*MAX(BO541*DCF!L$28,0)-MAX(BO541-BN541,0)/Inputs!$B$17)*DCF!L$6</f>
        <v>17741.235523193216</v>
      </c>
      <c r="CW541" s="15">
        <f ca="1">(BP541*DCF!M$28-DCF!M$5*MAX(BP541*DCF!M$28,0)-MAX(BP541-BO541,0)/Inputs!$B$17)*DCF!M$6</f>
        <v>21124.372826672578</v>
      </c>
      <c r="CX541" s="15">
        <f ca="1">(BQ541*DCF!C$46-DCF!C$5*MAX(BQ541*DCF!C$46,0)-MAX(BQ541-Inputs!$B$20,0)/Inputs!$B$24)*DCF!C$6</f>
        <v>-3740.7035193925371</v>
      </c>
      <c r="CY541" s="15">
        <f ca="1">(BR541*DCF!D$46-DCF!D$5*MAX(BR541*DCF!D$46,0)-MAX(BR541-BQ541,0)/Inputs!$B$24)*DCF!D$6</f>
        <v>-5145.9139532507488</v>
      </c>
      <c r="CZ541" s="15">
        <f ca="1">(BS541*DCF!E$46-DCF!E$5*MAX(BS541*DCF!E$46,0)-MAX(BS541-BR541,0)/Inputs!$B$24)*DCF!E$6</f>
        <v>-5337.7545583553228</v>
      </c>
      <c r="DA541" s="15">
        <f ca="1">(BT541*DCF!F$46-DCF!F$5*MAX(BT541*DCF!F$46,0)-MAX(BT541-BS541,0)/Inputs!$B$24)*DCF!F$6</f>
        <v>-2950.4984787200578</v>
      </c>
      <c r="DB541" s="15">
        <f ca="1">(BU541*DCF!G$46-DCF!G$5*MAX(BU541*DCF!G$46,0)-MAX(BU541-BT541,0)/Inputs!$B$24)*DCF!G$6</f>
        <v>-1381.5709103319548</v>
      </c>
      <c r="DC541" s="15">
        <f ca="1">(BV541*DCF!H$46-DCF!H$5*MAX(BV541*DCF!H$46,0)-MAX(BV541-BU541,0)/Inputs!$B$24)*DCF!H$6</f>
        <v>-9160.7480248117063</v>
      </c>
      <c r="DD541" s="15">
        <f ca="1">(BW541*DCF!I$46-DCF!I$5*MAX(BW541*DCF!I$46,0)-MAX(BW541-BV541,0)/Inputs!$B$24)*DCF!I$6</f>
        <v>-5646.4560921412403</v>
      </c>
      <c r="DE541" s="15">
        <f ca="1">(BX541*DCF!J$46-DCF!J$5*MAX(BX541*DCF!J$46,0)-MAX(BX541-BW541,0)/Inputs!$B$24)*DCF!J$6</f>
        <v>-10677.061615598552</v>
      </c>
      <c r="DF541" s="15">
        <f ca="1">(BY541*DCF!K$46-DCF!K$5*MAX(BY541*DCF!K$46,0)-MAX(BY541-BX541,0)/Inputs!$B$24)*DCF!K$6</f>
        <v>-5331.6600757294364</v>
      </c>
      <c r="DG541" s="15">
        <f ca="1">(BZ541*DCF!L$46-DCF!L$5*MAX(BZ541*DCF!L$46,0)-MAX(BZ541-BY541,0)/Inputs!$B$24)*DCF!L$6</f>
        <v>1427.0469892793055</v>
      </c>
      <c r="DH541" s="15">
        <f ca="1">(CA541*DCF!M$46-DCF!M$5*MAX(CA541*DCF!M$46,0)-MAX(CA541-BZ541,0)/Inputs!$B$24)*DCF!M$6</f>
        <v>-4944.8534950787052</v>
      </c>
      <c r="DI541" s="15">
        <f ca="1">SUM(CB541:CL541)+BE541*DCF!M$10*(1+Inputs!$B$30)*(1-Inputs!$B$33)*(1-Inputs!$B$30/Inputs!$B$31)/(Inputs!$B$29-Inputs!$B$30)*DCF!M$6</f>
        <v>225315.56349872422</v>
      </c>
      <c r="DJ541" s="15">
        <f ca="1">SUM(CM541:CW541)+BP541*DCF!M$28*(1+Inputs!$B$30)*(1-Inputs!$B$33)*(1-Inputs!$B$30/Inputs!$B$31)/(Inputs!$B$29-Inputs!$B$30)*DCF!M$6</f>
        <v>572624.73574675038</v>
      </c>
      <c r="DK541" s="15">
        <f ca="1">SUM(CX541:DH541)+CA541*DCF!M$46*(1+Inputs!$B$30)*(1-Inputs!$B$33)*(1-Inputs!$B$30/Inputs!$B$31)/(Inputs!$B$29-Inputs!$B$30)*DCF!M$6</f>
        <v>756852.86939401319</v>
      </c>
      <c r="DM541" s="15">
        <f ca="1">DI541+DJ541+DK541+Inputs!$B$34+Inputs!$B$36-Inputs!$B$35</f>
        <v>1631644.1686394878</v>
      </c>
    </row>
    <row r="542" spans="1:117" x14ac:dyDescent="0.75">
      <c r="A542" s="11">
        <v>529</v>
      </c>
      <c r="C542" s="23">
        <f t="shared" ca="1" si="322"/>
        <v>-0.55118347732944251</v>
      </c>
      <c r="D542" s="23">
        <f t="shared" ca="1" si="322"/>
        <v>0.53703845763115099</v>
      </c>
      <c r="E542" s="23">
        <f t="shared" ca="1" si="322"/>
        <v>0.51939565082220518</v>
      </c>
      <c r="F542" s="23">
        <f t="shared" ca="1" si="322"/>
        <v>0.1050847342100488</v>
      </c>
      <c r="G542" s="23">
        <f t="shared" ca="1" si="322"/>
        <v>2.3193019601392217</v>
      </c>
      <c r="H542" s="23">
        <f t="shared" ca="1" si="322"/>
        <v>0.56155019387549887</v>
      </c>
      <c r="I542" s="23">
        <f t="shared" ca="1" si="322"/>
        <v>-0.47660738028818384</v>
      </c>
      <c r="J542" s="23">
        <f t="shared" ca="1" si="322"/>
        <v>0.88242097399077191</v>
      </c>
      <c r="K542" s="23">
        <f t="shared" ca="1" si="322"/>
        <v>2.1373865399457568</v>
      </c>
      <c r="L542" s="23">
        <f t="shared" ca="1" si="322"/>
        <v>-0.14966829667290882</v>
      </c>
      <c r="M542" s="23">
        <f t="shared" ca="1" si="322"/>
        <v>1.9569188062184864</v>
      </c>
      <c r="N542" s="23">
        <f ca="1">SQRT(Inputs!$B$38)*C542+SQRT(1-Inputs!$B$38)*_xlfn.NORM.S.INV(RAND())</f>
        <v>-0.29258403893597984</v>
      </c>
      <c r="O542" s="23">
        <f ca="1">SQRT(Inputs!$B$38)*D542+SQRT(1-Inputs!$B$38)*_xlfn.NORM.S.INV(RAND())</f>
        <v>0.33778063305337652</v>
      </c>
      <c r="P542" s="23">
        <f ca="1">SQRT(Inputs!$B$38)*E542+SQRT(1-Inputs!$B$38)*_xlfn.NORM.S.INV(RAND())</f>
        <v>0.84169930173675178</v>
      </c>
      <c r="Q542" s="23">
        <f ca="1">SQRT(Inputs!$B$38)*F542+SQRT(1-Inputs!$B$38)*_xlfn.NORM.S.INV(RAND())</f>
        <v>-1.0462910063144808</v>
      </c>
      <c r="R542" s="23">
        <f ca="1">SQRT(Inputs!$B$38)*G542+SQRT(1-Inputs!$B$38)*_xlfn.NORM.S.INV(RAND())</f>
        <v>1.8193032177022257</v>
      </c>
      <c r="S542" s="23">
        <f ca="1">SQRT(Inputs!$B$38)*H542+SQRT(1-Inputs!$B$38)*_xlfn.NORM.S.INV(RAND())</f>
        <v>8.9366090894991063E-2</v>
      </c>
      <c r="T542" s="23">
        <f ca="1">SQRT(Inputs!$B$38)*I542+SQRT(1-Inputs!$B$38)*_xlfn.NORM.S.INV(RAND())</f>
        <v>0.22248816224162549</v>
      </c>
      <c r="U542" s="23">
        <f ca="1">SQRT(Inputs!$B$38)*J542+SQRT(1-Inputs!$B$38)*_xlfn.NORM.S.INV(RAND())</f>
        <v>-0.14609951452043485</v>
      </c>
      <c r="V542" s="23">
        <f ca="1">SQRT(Inputs!$B$38)*K542+SQRT(1-Inputs!$B$38)*_xlfn.NORM.S.INV(RAND())</f>
        <v>2.288711544187608</v>
      </c>
      <c r="W542" s="23">
        <f ca="1">SQRT(Inputs!$B$38)*L542+SQRT(1-Inputs!$B$38)*_xlfn.NORM.S.INV(RAND())</f>
        <v>0.63628467377177012</v>
      </c>
      <c r="X542" s="23">
        <f ca="1">SQRT(Inputs!$B$38)*M542+SQRT(1-Inputs!$B$38)*_xlfn.NORM.S.INV(RAND())</f>
        <v>1.6614799933941136</v>
      </c>
      <c r="Y542" s="23">
        <f ca="1">SQRT(Inputs!$B$38)*C542+SQRT(1-Inputs!$B$38)*_xlfn.NORM.S.INV(RAND())</f>
        <v>-0.3057524573716574</v>
      </c>
      <c r="Z542" s="23">
        <f ca="1">SQRT(Inputs!$B$38)*D542+SQRT(1-Inputs!$B$38)*_xlfn.NORM.S.INV(RAND())</f>
        <v>-0.16185349243932579</v>
      </c>
      <c r="AA542" s="23">
        <f ca="1">SQRT(Inputs!$B$38)*E542+SQRT(1-Inputs!$B$38)*_xlfn.NORM.S.INV(RAND())</f>
        <v>1.9166981460620351</v>
      </c>
      <c r="AB542" s="23">
        <f ca="1">SQRT(Inputs!$B$38)*F542+SQRT(1-Inputs!$B$38)*_xlfn.NORM.S.INV(RAND())</f>
        <v>-1.7162174014654374</v>
      </c>
      <c r="AC542" s="23">
        <f ca="1">SQRT(Inputs!$B$38)*G542+SQRT(1-Inputs!$B$38)*_xlfn.NORM.S.INV(RAND())</f>
        <v>1.0691131694144649</v>
      </c>
      <c r="AD542" s="23">
        <f ca="1">SQRT(Inputs!$B$38)*H542+SQRT(1-Inputs!$B$38)*_xlfn.NORM.S.INV(RAND())</f>
        <v>1.9298224018685195</v>
      </c>
      <c r="AE542" s="23">
        <f ca="1">SQRT(Inputs!$B$38)*I542+SQRT(1-Inputs!$B$38)*_xlfn.NORM.S.INV(RAND())</f>
        <v>0.72814654815702617</v>
      </c>
      <c r="AF542" s="23">
        <f ca="1">SQRT(Inputs!$B$38)*J542+SQRT(1-Inputs!$B$38)*_xlfn.NORM.S.INV(RAND())</f>
        <v>1.4016483060594176</v>
      </c>
      <c r="AG542" s="23">
        <f ca="1">SQRT(Inputs!$B$38)*K542+SQRT(1-Inputs!$B$38)*_xlfn.NORM.S.INV(RAND())</f>
        <v>2.0313966300946431</v>
      </c>
      <c r="AH542" s="23">
        <f ca="1">SQRT(Inputs!$B$38)*L542+SQRT(1-Inputs!$B$38)*_xlfn.NORM.S.INV(RAND())</f>
        <v>8.7542503730374047E-2</v>
      </c>
      <c r="AI542" s="23">
        <f ca="1">SQRT(Inputs!$B$38)*M542+SQRT(1-Inputs!$B$38)*_xlfn.NORM.S.INV(RAND())</f>
        <v>0.33453838959546467</v>
      </c>
      <c r="AJ542" s="23">
        <f ca="1">SQRT(Inputs!$B$38)*C542+SQRT(1-Inputs!$B$38)*_xlfn.NORM.S.INV(RAND())</f>
        <v>-0.84903838496984552</v>
      </c>
      <c r="AK542" s="23">
        <f ca="1">SQRT(Inputs!$B$38)*D542+SQRT(1-Inputs!$B$38)*_xlfn.NORM.S.INV(RAND())</f>
        <v>0.37665413570143558</v>
      </c>
      <c r="AL542" s="23">
        <f ca="1">SQRT(Inputs!$B$38)*E542+SQRT(1-Inputs!$B$38)*_xlfn.NORM.S.INV(RAND())</f>
        <v>0.39372505632170579</v>
      </c>
      <c r="AM542" s="23">
        <f ca="1">SQRT(Inputs!$B$38)*F542+SQRT(1-Inputs!$B$38)*_xlfn.NORM.S.INV(RAND())</f>
        <v>-0.39165481614541103</v>
      </c>
      <c r="AN542" s="23">
        <f ca="1">SQRT(Inputs!$B$38)*G542+SQRT(1-Inputs!$B$38)*_xlfn.NORM.S.INV(RAND())</f>
        <v>0.49313775887047384</v>
      </c>
      <c r="AO542" s="23">
        <f ca="1">SQRT(Inputs!$B$38)*H542+SQRT(1-Inputs!$B$38)*_xlfn.NORM.S.INV(RAND())</f>
        <v>2.4149721851212513</v>
      </c>
      <c r="AP542" s="23">
        <f ca="1">SQRT(Inputs!$B$38)*I542+SQRT(1-Inputs!$B$38)*_xlfn.NORM.S.INV(RAND())</f>
        <v>-0.23964688483336011</v>
      </c>
      <c r="AQ542" s="23">
        <f ca="1">SQRT(Inputs!$B$38)*J542+SQRT(1-Inputs!$B$38)*_xlfn.NORM.S.INV(RAND())</f>
        <v>-0.51844366049293344</v>
      </c>
      <c r="AR542" s="23">
        <f ca="1">SQRT(Inputs!$B$38)*K542+SQRT(1-Inputs!$B$38)*_xlfn.NORM.S.INV(RAND())</f>
        <v>-0.36036714098747802</v>
      </c>
      <c r="AS542" s="23">
        <f ca="1">SQRT(Inputs!$B$38)*L542+SQRT(1-Inputs!$B$38)*_xlfn.NORM.S.INV(RAND())</f>
        <v>-0.91338475950507336</v>
      </c>
      <c r="AT542" s="23">
        <f ca="1">SQRT(Inputs!$B$38)*M542+SQRT(1-Inputs!$B$38)*_xlfn.NORM.S.INV(RAND())</f>
        <v>0.5013118580585213</v>
      </c>
      <c r="AU542" s="15">
        <f ca="1">Inputs!$B$6*EXP($B$8-0.5*C$5^2+C$5*N542)</f>
        <v>4732.6990291699649</v>
      </c>
      <c r="AV542" s="15">
        <f t="shared" ca="1" si="292"/>
        <v>6054.1446554497752</v>
      </c>
      <c r="AW542" s="15">
        <f t="shared" ca="1" si="293"/>
        <v>8269.4508870620393</v>
      </c>
      <c r="AX542" s="15">
        <f t="shared" ca="1" si="294"/>
        <v>8859.0533674547987</v>
      </c>
      <c r="AY542" s="15">
        <f t="shared" ca="1" si="295"/>
        <v>13389.689535618021</v>
      </c>
      <c r="AZ542" s="15">
        <f t="shared" ca="1" si="296"/>
        <v>16537.902354221122</v>
      </c>
      <c r="BA542" s="15">
        <f t="shared" ca="1" si="297"/>
        <v>20714.950035007878</v>
      </c>
      <c r="BB542" s="15">
        <f t="shared" ca="1" si="298"/>
        <v>24992.883089499515</v>
      </c>
      <c r="BC542" s="15">
        <f t="shared" ca="1" si="299"/>
        <v>38177.764163584914</v>
      </c>
      <c r="BD542" s="15">
        <f t="shared" ca="1" si="300"/>
        <v>49639.407947181564</v>
      </c>
      <c r="BE542" s="15">
        <f t="shared" ca="1" si="301"/>
        <v>70764.497768568195</v>
      </c>
      <c r="BF542" s="15">
        <f ca="1">Inputs!$B$13*EXP($B$9-0.5*C$6^2+C$6*Y542)</f>
        <v>13017.560240306719</v>
      </c>
      <c r="BG542" s="15">
        <f t="shared" ca="1" si="302"/>
        <v>15408.330584549409</v>
      </c>
      <c r="BH542" s="15">
        <f t="shared" ca="1" si="303"/>
        <v>25871.583598617752</v>
      </c>
      <c r="BI542" s="15">
        <f t="shared" ca="1" si="304"/>
        <v>24318.393414227234</v>
      </c>
      <c r="BJ542" s="15">
        <f t="shared" ca="1" si="305"/>
        <v>34780.072262071248</v>
      </c>
      <c r="BK542" s="15">
        <f t="shared" ca="1" si="306"/>
        <v>55512.163517261593</v>
      </c>
      <c r="BL542" s="15">
        <f t="shared" ca="1" si="307"/>
        <v>74937.882505612681</v>
      </c>
      <c r="BM542" s="15">
        <f t="shared" ca="1" si="308"/>
        <v>109635.29341003942</v>
      </c>
      <c r="BN542" s="15">
        <f t="shared" ca="1" si="309"/>
        <v>172001.96009546515</v>
      </c>
      <c r="BO542" s="15">
        <f t="shared" ca="1" si="310"/>
        <v>213795.21326469086</v>
      </c>
      <c r="BP542" s="15">
        <f t="shared" ca="1" si="311"/>
        <v>273306.87131691043</v>
      </c>
      <c r="BQ542" s="15">
        <f ca="1">Inputs!$B$20*EXP($B$10-0.5*C$7^2+C$7*AJ542)</f>
        <v>3174.1319388295115</v>
      </c>
      <c r="BR542" s="15">
        <f t="shared" ca="1" si="312"/>
        <v>4854.1476893088011</v>
      </c>
      <c r="BS542" s="15">
        <f t="shared" ca="1" si="313"/>
        <v>7443.0432902144539</v>
      </c>
      <c r="BT542" s="15">
        <f t="shared" ca="1" si="314"/>
        <v>9260.3058012671354</v>
      </c>
      <c r="BU542" s="15">
        <f t="shared" ca="1" si="315"/>
        <v>14460.154341616018</v>
      </c>
      <c r="BV542" s="15">
        <f t="shared" ca="1" si="316"/>
        <v>34664.529535439411</v>
      </c>
      <c r="BW542" s="15">
        <f t="shared" ca="1" si="317"/>
        <v>45980.078613149315</v>
      </c>
      <c r="BX542" s="15">
        <f t="shared" ca="1" si="318"/>
        <v>57962.068174974265</v>
      </c>
      <c r="BY542" s="15">
        <f t="shared" ca="1" si="319"/>
        <v>75803.853741874555</v>
      </c>
      <c r="BZ542" s="15">
        <f t="shared" ca="1" si="320"/>
        <v>89922.729066034983</v>
      </c>
      <c r="CA542" s="15">
        <f t="shared" ca="1" si="321"/>
        <v>138083.07733583948</v>
      </c>
      <c r="CB542" s="15">
        <f ca="1">(AU542*DCF!C$10-DCF!C$5*MAX(AU542*DCF!C$10,0)-MAX(AU542-Inputs!$B$6,0)/Inputs!$B$10)*DCF!C$6</f>
        <v>1044.7109674921692</v>
      </c>
      <c r="CC542" s="15">
        <f ca="1">(AV542*DCF!D$10-DCF!D$5*MAX(AV542*DCF!D$10,0)-MAX(AV542-AU542,0)/Inputs!$B$10)*DCF!D$6</f>
        <v>1153.4568130027424</v>
      </c>
      <c r="CD542" s="15">
        <f ca="1">(AW542*DCF!E$10-DCF!E$5*MAX(AW542*DCF!E$10,0)-MAX(AW542-AV542,0)/Inputs!$B$10)*DCF!E$6</f>
        <v>1410.3058683375389</v>
      </c>
      <c r="CE542" s="15">
        <f ca="1">(AX542*DCF!F$10-DCF!F$5*MAX(AX542*DCF!F$10,0)-MAX(AX542-AW542,0)/Inputs!$B$10)*DCF!F$6</f>
        <v>1811.2355733807508</v>
      </c>
      <c r="CF542" s="15">
        <f ca="1">(AY542*DCF!G$10-DCF!G$5*MAX(AY542*DCF!G$10,0)-MAX(AY542-AX542,0)/Inputs!$B$10)*DCF!G$6</f>
        <v>1887.9430359886571</v>
      </c>
      <c r="CG542" s="15">
        <f ca="1">(AZ542*DCF!H$10-DCF!H$5*MAX(AZ542*DCF!H$10,0)-MAX(AZ542-AY542,0)/Inputs!$B$10)*DCF!H$6</f>
        <v>2651.8239792901877</v>
      </c>
      <c r="CH542" s="15">
        <f ca="1">(BA542*DCF!I$10-DCF!I$5*MAX(BA542*DCF!I$10,0)-MAX(BA542-AZ542,0)/Inputs!$B$10)*DCF!I$6</f>
        <v>3098.6835175446627</v>
      </c>
      <c r="CI542" s="15">
        <f ca="1">(BB542*DCF!J$10-DCF!J$5*MAX(BB542*DCF!J$10,0)-MAX(BB542-BA542,0)/Inputs!$B$10)*DCF!J$6</f>
        <v>3640.5864700234379</v>
      </c>
      <c r="CJ542" s="15">
        <f ca="1">(BC542*DCF!K$10-DCF!K$5*MAX(BC542*DCF!K$10,0)-MAX(BC542-BB542,0)/Inputs!$B$10)*DCF!K$6</f>
        <v>4300.324252310872</v>
      </c>
      <c r="CK542" s="15">
        <f ca="1">(BD542*DCF!L$10-DCF!L$5*MAX(BD542*DCF!L$10,0)-MAX(BD542-BC542,0)/Inputs!$B$10)*DCF!L$6</f>
        <v>6004.3905383830624</v>
      </c>
      <c r="CL542" s="15">
        <f ca="1">(BE542*DCF!M$10-DCF!M$5*MAX(BE542*DCF!M$10,0)-MAX(BE542-BD542,0)/Inputs!$B$10)*DCF!M$6</f>
        <v>7462.168207664954</v>
      </c>
      <c r="CM542" s="15">
        <f ca="1">(BF542*DCF!C$28-DCF!C$5*MAX(BF542*DCF!C$28,0)-MAX(BF542-Inputs!$B$13,0)/Inputs!$B$17)*DCF!C$6</f>
        <v>3596.301210749396</v>
      </c>
      <c r="CN542" s="15">
        <f ca="1">(BG542*DCF!D$28-DCF!D$5*MAX(BG542*DCF!D$28,0)-MAX(BG542-BF542,0)/Inputs!$B$17)*DCF!D$6</f>
        <v>4028.0478016182769</v>
      </c>
      <c r="CO542" s="15">
        <f ca="1">(BH542*DCF!E$28-DCF!E$5*MAX(BH542*DCF!E$28,0)-MAX(BH542-BG542,0)/Inputs!$B$17)*DCF!E$6</f>
        <v>5265.1300113455036</v>
      </c>
      <c r="CP542" s="15">
        <f ca="1">(BI542*DCF!F$28-DCF!F$5*MAX(BI542*DCF!F$28,0)-MAX(BI542-BH542,0)/Inputs!$B$17)*DCF!F$6</f>
        <v>6601.8032445060662</v>
      </c>
      <c r="CQ542" s="15">
        <f ca="1">(BJ542*DCF!G$28-DCF!G$5*MAX(BJ542*DCF!G$28,0)-MAX(BJ542-BI542,0)/Inputs!$B$17)*DCF!G$6</f>
        <v>7264.4025906027382</v>
      </c>
      <c r="CR542" s="15">
        <f ca="1">(BK542*DCF!H$28-DCF!H$5*MAX(BK542*DCF!H$28,0)-MAX(BK542-BJ542,0)/Inputs!$B$17)*DCF!H$6</f>
        <v>10507.585323470037</v>
      </c>
      <c r="CS542" s="15">
        <f ca="1">(BL542*DCF!I$28-DCF!I$5*MAX(BL542*DCF!I$28,0)-MAX(BL542-BK542,0)/Inputs!$B$17)*DCF!I$6</f>
        <v>14833.684451363089</v>
      </c>
      <c r="CT542" s="15">
        <f ca="1">(BM542*DCF!J$28-DCF!J$5*MAX(BM542*DCF!J$28,0)-MAX(BM542-BL542,0)/Inputs!$B$17)*DCF!J$6</f>
        <v>19857.178711947246</v>
      </c>
      <c r="CU542" s="15">
        <f ca="1">(BN542*DCF!K$28-DCF!K$5*MAX(BN542*DCF!K$28,0)-MAX(BN542-BM542,0)/Inputs!$B$17)*DCF!K$6</f>
        <v>28684.844066543072</v>
      </c>
      <c r="CV542" s="15">
        <f ca="1">(BO542*DCF!L$28-DCF!L$5*MAX(BO542*DCF!L$28,0)-MAX(BO542-BN542,0)/Inputs!$B$17)*DCF!L$6</f>
        <v>37927.656295055989</v>
      </c>
      <c r="CW542" s="15">
        <f ca="1">(BP542*DCF!M$28-DCF!M$5*MAX(BP542*DCF!M$28,0)-MAX(BP542-BO542,0)/Inputs!$B$17)*DCF!M$6</f>
        <v>45202.205506794293</v>
      </c>
      <c r="CX542" s="15">
        <f ca="1">(BQ542*DCF!C$46-DCF!C$5*MAX(BQ542*DCF!C$46,0)-MAX(BQ542-Inputs!$B$20,0)/Inputs!$B$24)*DCF!C$6</f>
        <v>-733.05587501836294</v>
      </c>
      <c r="CY542" s="15">
        <f ca="1">(BR542*DCF!D$46-DCF!D$5*MAX(BR542*DCF!D$46,0)-MAX(BR542-BQ542,0)/Inputs!$B$24)*DCF!D$6</f>
        <v>-1545.3385857102273</v>
      </c>
      <c r="CZ542" s="15">
        <f ca="1">(BS542*DCF!E$46-DCF!E$5*MAX(BS542*DCF!E$46,0)-MAX(BS542-BR542,0)/Inputs!$B$24)*DCF!E$6</f>
        <v>-1900.624203086915</v>
      </c>
      <c r="DA542" s="15">
        <f ca="1">(BT542*DCF!F$46-DCF!F$5*MAX(BT542*DCF!F$46,0)-MAX(BT542-BS542,0)/Inputs!$B$24)*DCF!F$6</f>
        <v>-1336.1167448923234</v>
      </c>
      <c r="DB542" s="15">
        <f ca="1">(BU542*DCF!G$46-DCF!G$5*MAX(BU542*DCF!G$46,0)-MAX(BU542-BT542,0)/Inputs!$B$24)*DCF!G$6</f>
        <v>-2235.5373347860545</v>
      </c>
      <c r="DC542" s="15">
        <f ca="1">(BV542*DCF!H$46-DCF!H$5*MAX(BV542*DCF!H$46,0)-MAX(BV542-BU542,0)/Inputs!$B$24)*DCF!H$6</f>
        <v>-6278.3857972199112</v>
      </c>
      <c r="DD542" s="15">
        <f ca="1">(BW542*DCF!I$46-DCF!I$5*MAX(BW542*DCF!I$46,0)-MAX(BW542-BV542,0)/Inputs!$B$24)*DCF!I$6</f>
        <v>-2186.3286558686086</v>
      </c>
      <c r="DE542" s="15">
        <f ca="1">(BX542*DCF!J$46-DCF!J$5*MAX(BX542*DCF!J$46,0)-MAX(BX542-BW542,0)/Inputs!$B$24)*DCF!J$6</f>
        <v>-746.07944524739287</v>
      </c>
      <c r="DF542" s="15">
        <f ca="1">(BY542*DCF!K$46-DCF!K$5*MAX(BY542*DCF!K$46,0)-MAX(BY542-BX542,0)/Inputs!$B$24)*DCF!K$6</f>
        <v>-40.593341547439756</v>
      </c>
      <c r="DG542" s="15">
        <f ca="1">(BZ542*DCF!L$46-DCF!L$5*MAX(BZ542*DCF!L$46,0)-MAX(BZ542-BY542,0)/Inputs!$B$24)*DCF!L$6</f>
        <v>3020.7944539066416</v>
      </c>
      <c r="DH542" s="15">
        <f ca="1">(CA542*DCF!M$46-DCF!M$5*MAX(CA542*DCF!M$46,0)-MAX(CA542-BZ542,0)/Inputs!$B$24)*DCF!M$6</f>
        <v>756.95188197484435</v>
      </c>
      <c r="DI542" s="15">
        <f ca="1">SUM(CB542:CL542)+BE542*DCF!M$10*(1+Inputs!$B$30)*(1-Inputs!$B$33)*(1-Inputs!$B$30/Inputs!$B$31)/(Inputs!$B$29-Inputs!$B$30)*DCF!M$6</f>
        <v>231404.1622769525</v>
      </c>
      <c r="DJ542" s="15">
        <f ca="1">SUM(CM542:CW542)+BP542*DCF!M$28*(1+Inputs!$B$30)*(1-Inputs!$B$33)*(1-Inputs!$B$30/Inputs!$B$31)/(Inputs!$B$29-Inputs!$B$30)*DCF!M$6</f>
        <v>1197924.3551929083</v>
      </c>
      <c r="DK542" s="15">
        <f ca="1">SUM(CX542:DH542)+CA542*DCF!M$46*(1+Inputs!$B$30)*(1-Inputs!$B$33)*(1-Inputs!$B$30/Inputs!$B$31)/(Inputs!$B$29-Inputs!$B$30)*DCF!M$6</f>
        <v>200268.48089989691</v>
      </c>
      <c r="DM542" s="15">
        <f ca="1">DI542+DJ542+DK542+Inputs!$B$34+Inputs!$B$36-Inputs!$B$35</f>
        <v>1706447.9983697578</v>
      </c>
    </row>
    <row r="543" spans="1:117" x14ac:dyDescent="0.75">
      <c r="A543" s="11">
        <v>530</v>
      </c>
      <c r="C543" s="23">
        <f t="shared" ca="1" si="322"/>
        <v>0.38013779696557815</v>
      </c>
      <c r="D543" s="23">
        <f t="shared" ca="1" si="322"/>
        <v>1.0273689312620051</v>
      </c>
      <c r="E543" s="23">
        <f t="shared" ca="1" si="322"/>
        <v>-0.61877696573782803</v>
      </c>
      <c r="F543" s="23">
        <f t="shared" ca="1" si="322"/>
        <v>1.1127545764680884</v>
      </c>
      <c r="G543" s="23">
        <f t="shared" ca="1" si="322"/>
        <v>-0.16761690776719596</v>
      </c>
      <c r="H543" s="23">
        <f t="shared" ca="1" si="322"/>
        <v>0.31289742301985263</v>
      </c>
      <c r="I543" s="23">
        <f t="shared" ca="1" si="322"/>
        <v>-1.68152653912446</v>
      </c>
      <c r="J543" s="23">
        <f t="shared" ca="1" si="322"/>
        <v>0.27744442562325122</v>
      </c>
      <c r="K543" s="23">
        <f t="shared" ca="1" si="322"/>
        <v>-1.1436367941756536</v>
      </c>
      <c r="L543" s="23">
        <f t="shared" ca="1" si="322"/>
        <v>-0.82764592405266935</v>
      </c>
      <c r="M543" s="23">
        <f t="shared" ca="1" si="322"/>
        <v>0.12829238829168826</v>
      </c>
      <c r="N543" s="23">
        <f ca="1">SQRT(Inputs!$B$38)*C543+SQRT(1-Inputs!$B$38)*_xlfn.NORM.S.INV(RAND())</f>
        <v>0.64003885073902134</v>
      </c>
      <c r="O543" s="23">
        <f ca="1">SQRT(Inputs!$B$38)*D543+SQRT(1-Inputs!$B$38)*_xlfn.NORM.S.INV(RAND())</f>
        <v>4.5332506589374044E-2</v>
      </c>
      <c r="P543" s="23">
        <f ca="1">SQRT(Inputs!$B$38)*E543+SQRT(1-Inputs!$B$38)*_xlfn.NORM.S.INV(RAND())</f>
        <v>-0.98494342023900161</v>
      </c>
      <c r="Q543" s="23">
        <f ca="1">SQRT(Inputs!$B$38)*F543+SQRT(1-Inputs!$B$38)*_xlfn.NORM.S.INV(RAND())</f>
        <v>-0.51656922156635543</v>
      </c>
      <c r="R543" s="23">
        <f ca="1">SQRT(Inputs!$B$38)*G543+SQRT(1-Inputs!$B$38)*_xlfn.NORM.S.INV(RAND())</f>
        <v>1.2178349881554742</v>
      </c>
      <c r="S543" s="23">
        <f ca="1">SQRT(Inputs!$B$38)*H543+SQRT(1-Inputs!$B$38)*_xlfn.NORM.S.INV(RAND())</f>
        <v>1.3525741127442674</v>
      </c>
      <c r="T543" s="23">
        <f ca="1">SQRT(Inputs!$B$38)*I543+SQRT(1-Inputs!$B$38)*_xlfn.NORM.S.INV(RAND())</f>
        <v>-2.6814402628890512</v>
      </c>
      <c r="U543" s="23">
        <f ca="1">SQRT(Inputs!$B$38)*J543+SQRT(1-Inputs!$B$38)*_xlfn.NORM.S.INV(RAND())</f>
        <v>1.4088718721912323</v>
      </c>
      <c r="V543" s="23">
        <f ca="1">SQRT(Inputs!$B$38)*K543+SQRT(1-Inputs!$B$38)*_xlfn.NORM.S.INV(RAND())</f>
        <v>-0.1810508230605779</v>
      </c>
      <c r="W543" s="23">
        <f ca="1">SQRT(Inputs!$B$38)*L543+SQRT(1-Inputs!$B$38)*_xlfn.NORM.S.INV(RAND())</f>
        <v>-2.6171763392066727E-2</v>
      </c>
      <c r="X543" s="23">
        <f ca="1">SQRT(Inputs!$B$38)*M543+SQRT(1-Inputs!$B$38)*_xlfn.NORM.S.INV(RAND())</f>
        <v>8.3085962262858096E-2</v>
      </c>
      <c r="Y543" s="23">
        <f ca="1">SQRT(Inputs!$B$38)*C543+SQRT(1-Inputs!$B$38)*_xlfn.NORM.S.INV(RAND())</f>
        <v>0.32042484379731573</v>
      </c>
      <c r="Z543" s="23">
        <f ca="1">SQRT(Inputs!$B$38)*D543+SQRT(1-Inputs!$B$38)*_xlfn.NORM.S.INV(RAND())</f>
        <v>3.1266857837571882E-2</v>
      </c>
      <c r="AA543" s="23">
        <f ca="1">SQRT(Inputs!$B$38)*E543+SQRT(1-Inputs!$B$38)*_xlfn.NORM.S.INV(RAND())</f>
        <v>-1.8506152647707745</v>
      </c>
      <c r="AB543" s="23">
        <f ca="1">SQRT(Inputs!$B$38)*F543+SQRT(1-Inputs!$B$38)*_xlfn.NORM.S.INV(RAND())</f>
        <v>-1.1766969627963162</v>
      </c>
      <c r="AC543" s="23">
        <f ca="1">SQRT(Inputs!$B$38)*G543+SQRT(1-Inputs!$B$38)*_xlfn.NORM.S.INV(RAND())</f>
        <v>0.81142582272284003</v>
      </c>
      <c r="AD543" s="23">
        <f ca="1">SQRT(Inputs!$B$38)*H543+SQRT(1-Inputs!$B$38)*_xlfn.NORM.S.INV(RAND())</f>
        <v>-0.75233760036833874</v>
      </c>
      <c r="AE543" s="23">
        <f ca="1">SQRT(Inputs!$B$38)*I543+SQRT(1-Inputs!$B$38)*_xlfn.NORM.S.INV(RAND())</f>
        <v>-6.1300244239051116E-2</v>
      </c>
      <c r="AF543" s="23">
        <f ca="1">SQRT(Inputs!$B$38)*J543+SQRT(1-Inputs!$B$38)*_xlfn.NORM.S.INV(RAND())</f>
        <v>-5.9462806248317679E-3</v>
      </c>
      <c r="AG543" s="23">
        <f ca="1">SQRT(Inputs!$B$38)*K543+SQRT(1-Inputs!$B$38)*_xlfn.NORM.S.INV(RAND())</f>
        <v>-0.92798894822671762</v>
      </c>
      <c r="AH543" s="23">
        <f ca="1">SQRT(Inputs!$B$38)*L543+SQRT(1-Inputs!$B$38)*_xlfn.NORM.S.INV(RAND())</f>
        <v>-1.8167340314883778</v>
      </c>
      <c r="AI543" s="23">
        <f ca="1">SQRT(Inputs!$B$38)*M543+SQRT(1-Inputs!$B$38)*_xlfn.NORM.S.INV(RAND())</f>
        <v>0.91478171305108713</v>
      </c>
      <c r="AJ543" s="23">
        <f ca="1">SQRT(Inputs!$B$38)*C543+SQRT(1-Inputs!$B$38)*_xlfn.NORM.S.INV(RAND())</f>
        <v>0.68631580060041719</v>
      </c>
      <c r="AK543" s="23">
        <f ca="1">SQRT(Inputs!$B$38)*D543+SQRT(1-Inputs!$B$38)*_xlfn.NORM.S.INV(RAND())</f>
        <v>-1.656795263154045</v>
      </c>
      <c r="AL543" s="23">
        <f ca="1">SQRT(Inputs!$B$38)*E543+SQRT(1-Inputs!$B$38)*_xlfn.NORM.S.INV(RAND())</f>
        <v>-1.5481330041948715</v>
      </c>
      <c r="AM543" s="23">
        <f ca="1">SQRT(Inputs!$B$38)*F543+SQRT(1-Inputs!$B$38)*_xlfn.NORM.S.INV(RAND())</f>
        <v>0.61823437687711758</v>
      </c>
      <c r="AN543" s="23">
        <f ca="1">SQRT(Inputs!$B$38)*G543+SQRT(1-Inputs!$B$38)*_xlfn.NORM.S.INV(RAND())</f>
        <v>-0.95756795463416544</v>
      </c>
      <c r="AO543" s="23">
        <f ca="1">SQRT(Inputs!$B$38)*H543+SQRT(1-Inputs!$B$38)*_xlfn.NORM.S.INV(RAND())</f>
        <v>-0.80694835580021496</v>
      </c>
      <c r="AP543" s="23">
        <f ca="1">SQRT(Inputs!$B$38)*I543+SQRT(1-Inputs!$B$38)*_xlfn.NORM.S.INV(RAND())</f>
        <v>-1.5127901771888079</v>
      </c>
      <c r="AQ543" s="23">
        <f ca="1">SQRT(Inputs!$B$38)*J543+SQRT(1-Inputs!$B$38)*_xlfn.NORM.S.INV(RAND())</f>
        <v>0.38508865213492116</v>
      </c>
      <c r="AR543" s="23">
        <f ca="1">SQRT(Inputs!$B$38)*K543+SQRT(1-Inputs!$B$38)*_xlfn.NORM.S.INV(RAND())</f>
        <v>0.16260941327684675</v>
      </c>
      <c r="AS543" s="23">
        <f ca="1">SQRT(Inputs!$B$38)*L543+SQRT(1-Inputs!$B$38)*_xlfn.NORM.S.INV(RAND())</f>
        <v>-0.64122235971043184</v>
      </c>
      <c r="AT543" s="23">
        <f ca="1">SQRT(Inputs!$B$38)*M543+SQRT(1-Inputs!$B$38)*_xlfn.NORM.S.INV(RAND())</f>
        <v>0.26368409368897944</v>
      </c>
      <c r="AU543" s="15">
        <f ca="1">Inputs!$B$6*EXP($B$8-0.5*C$5^2+C$5*N543)</f>
        <v>5503.9289639657927</v>
      </c>
      <c r="AV543" s="15">
        <f t="shared" ca="1" si="292"/>
        <v>6744.3856652235954</v>
      </c>
      <c r="AW543" s="15">
        <f t="shared" ca="1" si="293"/>
        <v>7200.537772020939</v>
      </c>
      <c r="AX543" s="15">
        <f t="shared" ca="1" si="294"/>
        <v>8241.7046498396849</v>
      </c>
      <c r="AY543" s="15">
        <f t="shared" ca="1" si="295"/>
        <v>11611.63969689109</v>
      </c>
      <c r="AZ543" s="15">
        <f t="shared" ca="1" si="296"/>
        <v>16482.21035851452</v>
      </c>
      <c r="BA543" s="15">
        <f t="shared" ca="1" si="297"/>
        <v>15234.432719701888</v>
      </c>
      <c r="BB543" s="15">
        <f t="shared" ca="1" si="298"/>
        <v>21479.213695541097</v>
      </c>
      <c r="BC543" s="15">
        <f t="shared" ca="1" si="299"/>
        <v>25850.809717129276</v>
      </c>
      <c r="BD543" s="15">
        <f t="shared" ca="1" si="300"/>
        <v>31592.249242656293</v>
      </c>
      <c r="BE543" s="15">
        <f t="shared" ca="1" si="301"/>
        <v>39006.31609456797</v>
      </c>
      <c r="BF543" s="15">
        <f ca="1">Inputs!$B$13*EXP($B$9-0.5*C$6^2+C$6*Y543)</f>
        <v>14738.121516167241</v>
      </c>
      <c r="BG543" s="15">
        <f t="shared" ca="1" si="302"/>
        <v>18063.491227353112</v>
      </c>
      <c r="BH543" s="15">
        <f t="shared" ca="1" si="303"/>
        <v>16237.005808612837</v>
      </c>
      <c r="BI543" s="15">
        <f t="shared" ca="1" si="304"/>
        <v>16583.752251325273</v>
      </c>
      <c r="BJ543" s="15">
        <f t="shared" ca="1" si="305"/>
        <v>22853.186213880239</v>
      </c>
      <c r="BK543" s="15">
        <f t="shared" ca="1" si="306"/>
        <v>25317.351539395022</v>
      </c>
      <c r="BL543" s="15">
        <f t="shared" ca="1" si="307"/>
        <v>30853.236911404088</v>
      </c>
      <c r="BM543" s="15">
        <f t="shared" ca="1" si="308"/>
        <v>37897.282308419934</v>
      </c>
      <c r="BN543" s="15">
        <f t="shared" ca="1" si="309"/>
        <v>41703.514135337289</v>
      </c>
      <c r="BO543" s="15">
        <f t="shared" ca="1" si="310"/>
        <v>41543.645936621302</v>
      </c>
      <c r="BP543" s="15">
        <f t="shared" ca="1" si="311"/>
        <v>56716.244937730131</v>
      </c>
      <c r="BQ543" s="15">
        <f ca="1">Inputs!$B$20*EXP($B$10-0.5*C$7^2+C$7*AJ543)</f>
        <v>5471.7458836665473</v>
      </c>
      <c r="BR543" s="15">
        <f t="shared" ca="1" si="312"/>
        <v>4386.8621514830165</v>
      </c>
      <c r="BS543" s="15">
        <f t="shared" ca="1" si="313"/>
        <v>3851.0783199755911</v>
      </c>
      <c r="BT543" s="15">
        <f t="shared" ca="1" si="314"/>
        <v>6244.7240159957501</v>
      </c>
      <c r="BU543" s="15">
        <f t="shared" ca="1" si="315"/>
        <v>6864.5446604982508</v>
      </c>
      <c r="BV543" s="15">
        <f t="shared" ca="1" si="316"/>
        <v>7962.9198175897445</v>
      </c>
      <c r="BW543" s="15">
        <f t="shared" ca="1" si="317"/>
        <v>8067.3673384550375</v>
      </c>
      <c r="BX543" s="15">
        <f t="shared" ca="1" si="318"/>
        <v>12189.106283560635</v>
      </c>
      <c r="BY543" s="15">
        <f t="shared" ca="1" si="319"/>
        <v>17618.708171985407</v>
      </c>
      <c r="BZ543" s="15">
        <f t="shared" ca="1" si="320"/>
        <v>21972.585419002135</v>
      </c>
      <c r="CA543" s="15">
        <f t="shared" ca="1" si="321"/>
        <v>32345.460797299242</v>
      </c>
      <c r="CB543" s="15">
        <f ca="1">(AU543*DCF!C$10-DCF!C$5*MAX(AU543*DCF!C$10,0)-MAX(AU543-Inputs!$B$6,0)/Inputs!$B$10)*DCF!C$6</f>
        <v>1039.2119605924165</v>
      </c>
      <c r="CC543" s="15">
        <f ca="1">(AV543*DCF!D$10-DCF!D$5*MAX(AV543*DCF!D$10,0)-MAX(AV543-AU543,0)/Inputs!$B$10)*DCF!D$6</f>
        <v>1341.4454126416385</v>
      </c>
      <c r="CD543" s="15">
        <f ca="1">(AW543*DCF!E$10-DCF!E$5*MAX(AW543*DCF!E$10,0)-MAX(AW543-AV543,0)/Inputs!$B$10)*DCF!E$6</f>
        <v>1559.7452041706663</v>
      </c>
      <c r="CE543" s="15">
        <f ca="1">(AX543*DCF!F$10-DCF!F$5*MAX(AX543*DCF!F$10,0)-MAX(AX543-AW543,0)/Inputs!$B$10)*DCF!F$6</f>
        <v>1582.5099766737583</v>
      </c>
      <c r="CF543" s="15">
        <f ca="1">(AY543*DCF!G$10-DCF!G$5*MAX(AY543*DCF!G$10,0)-MAX(AY543-AX543,0)/Inputs!$B$10)*DCF!G$6</f>
        <v>1744.7007306159253</v>
      </c>
      <c r="CG543" s="15">
        <f ca="1">(AZ543*DCF!H$10-DCF!H$5*MAX(AZ543*DCF!H$10,0)-MAX(AZ543-AY543,0)/Inputs!$B$10)*DCF!H$6</f>
        <v>2335.175826001474</v>
      </c>
      <c r="CH543" s="15">
        <f ca="1">(BA543*DCF!I$10-DCF!I$5*MAX(BA543*DCF!I$10,0)-MAX(BA543-AZ543,0)/Inputs!$B$10)*DCF!I$6</f>
        <v>2782.7751040867402</v>
      </c>
      <c r="CI543" s="15">
        <f ca="1">(BB543*DCF!J$10-DCF!J$5*MAX(BB543*DCF!J$10,0)-MAX(BB543-BA543,0)/Inputs!$B$10)*DCF!J$6</f>
        <v>2739.5892577394143</v>
      </c>
      <c r="CJ543" s="15">
        <f ca="1">(BC543*DCF!K$10-DCF!K$5*MAX(BC543*DCF!K$10,0)-MAX(BC543-BB543,0)/Inputs!$B$10)*DCF!K$6</f>
        <v>3549.6083029620622</v>
      </c>
      <c r="CK543" s="15">
        <f ca="1">(BD543*DCF!L$10-DCF!L$5*MAX(BD543*DCF!L$10,0)-MAX(BD543-BC543,0)/Inputs!$B$10)*DCF!L$6</f>
        <v>4022.2508503110694</v>
      </c>
      <c r="CL543" s="15">
        <f ca="1">(BE543*DCF!M$10-DCF!M$5*MAX(BE543*DCF!M$10,0)-MAX(BE543-BD543,0)/Inputs!$B$10)*DCF!M$6</f>
        <v>4618.6062063745785</v>
      </c>
      <c r="CM543" s="15">
        <f ca="1">(BF543*DCF!C$28-DCF!C$5*MAX(BF543*DCF!C$28,0)-MAX(BF543-Inputs!$B$13,0)/Inputs!$B$17)*DCF!C$6</f>
        <v>3724.0469661575116</v>
      </c>
      <c r="CN543" s="15">
        <f ca="1">(BG543*DCF!D$28-DCF!D$5*MAX(BG543*DCF!D$28,0)-MAX(BG543-BF543,0)/Inputs!$B$17)*DCF!D$6</f>
        <v>4610.6609530477772</v>
      </c>
      <c r="CO543" s="15">
        <f ca="1">(BH543*DCF!E$28-DCF!E$5*MAX(BH543*DCF!E$28,0)-MAX(BH543-BG543,0)/Inputs!$B$17)*DCF!E$6</f>
        <v>4598.6091683247569</v>
      </c>
      <c r="CP543" s="15">
        <f ca="1">(BI543*DCF!F$28-DCF!F$5*MAX(BI543*DCF!F$28,0)-MAX(BI543-BH543,0)/Inputs!$B$17)*DCF!F$6</f>
        <v>4438.9212352559653</v>
      </c>
      <c r="CQ543" s="15">
        <f ca="1">(BJ543*DCF!G$28-DCF!G$5*MAX(BJ543*DCF!G$28,0)-MAX(BJ543-BI543,0)/Inputs!$B$17)*DCF!G$6</f>
        <v>4874.9756917588411</v>
      </c>
      <c r="CR543" s="15">
        <f ca="1">(BK543*DCF!H$28-DCF!H$5*MAX(BK543*DCF!H$28,0)-MAX(BK543-BJ543,0)/Inputs!$B$17)*DCF!H$6</f>
        <v>5878.3982167941813</v>
      </c>
      <c r="CS543" s="15">
        <f ca="1">(BL543*DCF!I$28-DCF!I$5*MAX(BL543*DCF!I$28,0)-MAX(BL543-BK543,0)/Inputs!$B$17)*DCF!I$6</f>
        <v>6460.6630982370016</v>
      </c>
      <c r="CT543" s="15">
        <f ca="1">(BM543*DCF!J$28-DCF!J$5*MAX(BM543*DCF!J$28,0)-MAX(BM543-BL543,0)/Inputs!$B$17)*DCF!J$6</f>
        <v>7520.2571735994879</v>
      </c>
      <c r="CU543" s="15">
        <f ca="1">(BN543*DCF!K$28-DCF!K$5*MAX(BN543*DCF!K$28,0)-MAX(BN543-BM543,0)/Inputs!$B$17)*DCF!K$6</f>
        <v>8340.8702424532676</v>
      </c>
      <c r="CV543" s="15">
        <f ca="1">(BO543*DCF!L$28-DCF!L$5*MAX(BO543*DCF!L$28,0)-MAX(BO543-BN543,0)/Inputs!$B$17)*DCF!L$6</f>
        <v>8288.8293602306094</v>
      </c>
      <c r="CW543" s="15">
        <f ca="1">(BP543*DCF!M$28-DCF!M$5*MAX(BP543*DCF!M$28,0)-MAX(BP543-BO543,0)/Inputs!$B$17)*DCF!M$6</f>
        <v>9085.2313734216386</v>
      </c>
      <c r="CX543" s="15">
        <f ca="1">(BQ543*DCF!C$46-DCF!C$5*MAX(BQ543*DCF!C$46,0)-MAX(BQ543-Inputs!$B$20,0)/Inputs!$B$24)*DCF!C$6</f>
        <v>-2312.5260163971461</v>
      </c>
      <c r="CY543" s="15">
        <f ca="1">(BR543*DCF!D$46-DCF!D$5*MAX(BR543*DCF!D$46,0)-MAX(BR543-BQ543,0)/Inputs!$B$24)*DCF!D$6</f>
        <v>-748.73506631032501</v>
      </c>
      <c r="CZ543" s="15">
        <f ca="1">(BS543*DCF!E$46-DCF!E$5*MAX(BS543*DCF!E$46,0)-MAX(BS543-BR543,0)/Inputs!$B$24)*DCF!E$6</f>
        <v>-455.39671656753404</v>
      </c>
      <c r="DA543" s="15">
        <f ca="1">(BT543*DCF!F$46-DCF!F$5*MAX(BT543*DCF!F$46,0)-MAX(BT543-BS543,0)/Inputs!$B$24)*DCF!F$6</f>
        <v>-1326.3823518354834</v>
      </c>
      <c r="DB543" s="15">
        <f ca="1">(BU543*DCF!G$46-DCF!G$5*MAX(BU543*DCF!G$46,0)-MAX(BU543-BT543,0)/Inputs!$B$24)*DCF!G$6</f>
        <v>-439.4051383449509</v>
      </c>
      <c r="DC543" s="15">
        <f ca="1">(BV543*DCF!H$46-DCF!H$5*MAX(BV543*DCF!H$46,0)-MAX(BV543-BU543,0)/Inputs!$B$24)*DCF!H$6</f>
        <v>-341.31335020993782</v>
      </c>
      <c r="DD543" s="15">
        <f ca="1">(BW543*DCF!I$46-DCF!I$5*MAX(BW543*DCF!I$46,0)-MAX(BW543-BV543,0)/Inputs!$B$24)*DCF!I$6</f>
        <v>156.33613273705714</v>
      </c>
      <c r="DE543" s="15">
        <f ca="1">(BX543*DCF!J$46-DCF!J$5*MAX(BX543*DCF!J$46,0)-MAX(BX543-BW543,0)/Inputs!$B$24)*DCF!J$6</f>
        <v>-581.71853678341074</v>
      </c>
      <c r="DF543" s="15">
        <f ca="1">(BY543*DCF!K$46-DCF!K$5*MAX(BY543*DCF!K$46,0)-MAX(BY543-BX543,0)/Inputs!$B$24)*DCF!K$6</f>
        <v>-323.66847562252281</v>
      </c>
      <c r="DG543" s="15">
        <f ca="1">(BZ543*DCF!L$46-DCF!L$5*MAX(BZ543*DCF!L$46,0)-MAX(BZ543-BY543,0)/Inputs!$B$24)*DCF!L$6</f>
        <v>533.56642655812982</v>
      </c>
      <c r="DH543" s="15">
        <f ca="1">(CA543*DCF!M$46-DCF!M$5*MAX(CA543*DCF!M$46,0)-MAX(CA543-BZ543,0)/Inputs!$B$24)*DCF!M$6</f>
        <v>367.24325843290876</v>
      </c>
      <c r="DI543" s="15">
        <f ca="1">SUM(CB543:CL543)+BE543*DCF!M$10*(1+Inputs!$B$30)*(1-Inputs!$B$33)*(1-Inputs!$B$30/Inputs!$B$31)/(Inputs!$B$29-Inputs!$B$30)*DCF!M$6</f>
        <v>135870.71232848408</v>
      </c>
      <c r="DJ543" s="15">
        <f ca="1">SUM(CM543:CW543)+BP543*DCF!M$28*(1+Inputs!$B$30)*(1-Inputs!$B$33)*(1-Inputs!$B$30/Inputs!$B$31)/(Inputs!$B$29-Inputs!$B$30)*DCF!M$6</f>
        <v>278277.54302114656</v>
      </c>
      <c r="DK543" s="15">
        <f ca="1">SUM(CX543:DH543)+CA543*DCF!M$46*(1+Inputs!$B$30)*(1-Inputs!$B$33)*(1-Inputs!$B$30/Inputs!$B$31)/(Inputs!$B$29-Inputs!$B$30)*DCF!M$6</f>
        <v>44537.914123058297</v>
      </c>
      <c r="DM543" s="15">
        <f ca="1">DI543+DJ543+DK543+Inputs!$B$34+Inputs!$B$36-Inputs!$B$35</f>
        <v>535537.16947268893</v>
      </c>
    </row>
    <row r="544" spans="1:117" x14ac:dyDescent="0.75">
      <c r="A544" s="11">
        <v>531</v>
      </c>
      <c r="C544" s="23">
        <f t="shared" ref="C544:M553" ca="1" si="323">_xlfn.NORM.S.INV(RAND())</f>
        <v>-1.2865971991738601</v>
      </c>
      <c r="D544" s="23">
        <f t="shared" ca="1" si="323"/>
        <v>0.17551737612688847</v>
      </c>
      <c r="E544" s="23">
        <f t="shared" ca="1" si="323"/>
        <v>0.77166022936599254</v>
      </c>
      <c r="F544" s="23">
        <f t="shared" ca="1" si="323"/>
        <v>0.76618939678538633</v>
      </c>
      <c r="G544" s="23">
        <f t="shared" ca="1" si="323"/>
        <v>-0.57864569767627794</v>
      </c>
      <c r="H544" s="23">
        <f t="shared" ca="1" si="323"/>
        <v>1.2512865985434509</v>
      </c>
      <c r="I544" s="23">
        <f t="shared" ca="1" si="323"/>
        <v>-1.1101297619859389</v>
      </c>
      <c r="J544" s="23">
        <f t="shared" ca="1" si="323"/>
        <v>0.72450114930140053</v>
      </c>
      <c r="K544" s="23">
        <f t="shared" ca="1" si="323"/>
        <v>-1.2305370433122313</v>
      </c>
      <c r="L544" s="23">
        <f t="shared" ca="1" si="323"/>
        <v>0.84348965102162476</v>
      </c>
      <c r="M544" s="23">
        <f t="shared" ca="1" si="323"/>
        <v>-1.7937579718652175</v>
      </c>
      <c r="N544" s="23">
        <f ca="1">SQRT(Inputs!$B$38)*C544+SQRT(1-Inputs!$B$38)*_xlfn.NORM.S.INV(RAND())</f>
        <v>-0.44961724497897182</v>
      </c>
      <c r="O544" s="23">
        <f ca="1">SQRT(Inputs!$B$38)*D544+SQRT(1-Inputs!$B$38)*_xlfn.NORM.S.INV(RAND())</f>
        <v>0.21806873546600425</v>
      </c>
      <c r="P544" s="23">
        <f ca="1">SQRT(Inputs!$B$38)*E544+SQRT(1-Inputs!$B$38)*_xlfn.NORM.S.INV(RAND())</f>
        <v>0.84941747776733423</v>
      </c>
      <c r="Q544" s="23">
        <f ca="1">SQRT(Inputs!$B$38)*F544+SQRT(1-Inputs!$B$38)*_xlfn.NORM.S.INV(RAND())</f>
        <v>1.07134641527532</v>
      </c>
      <c r="R544" s="23">
        <f ca="1">SQRT(Inputs!$B$38)*G544+SQRT(1-Inputs!$B$38)*_xlfn.NORM.S.INV(RAND())</f>
        <v>-0.36054094677053777</v>
      </c>
      <c r="S544" s="23">
        <f ca="1">SQRT(Inputs!$B$38)*H544+SQRT(1-Inputs!$B$38)*_xlfn.NORM.S.INV(RAND())</f>
        <v>0.62393009005847089</v>
      </c>
      <c r="T544" s="23">
        <f ca="1">SQRT(Inputs!$B$38)*I544+SQRT(1-Inputs!$B$38)*_xlfn.NORM.S.INV(RAND())</f>
        <v>0.76142439787604677</v>
      </c>
      <c r="U544" s="23">
        <f ca="1">SQRT(Inputs!$B$38)*J544+SQRT(1-Inputs!$B$38)*_xlfn.NORM.S.INV(RAND())</f>
        <v>2.2355979873852134</v>
      </c>
      <c r="V544" s="23">
        <f ca="1">SQRT(Inputs!$B$38)*K544+SQRT(1-Inputs!$B$38)*_xlfn.NORM.S.INV(RAND())</f>
        <v>-0.97679482986827648</v>
      </c>
      <c r="W544" s="23">
        <f ca="1">SQRT(Inputs!$B$38)*L544+SQRT(1-Inputs!$B$38)*_xlfn.NORM.S.INV(RAND())</f>
        <v>0.36263398587267015</v>
      </c>
      <c r="X544" s="23">
        <f ca="1">SQRT(Inputs!$B$38)*M544+SQRT(1-Inputs!$B$38)*_xlfn.NORM.S.INV(RAND())</f>
        <v>-8.5601639699523946E-2</v>
      </c>
      <c r="Y544" s="23">
        <f ca="1">SQRT(Inputs!$B$38)*C544+SQRT(1-Inputs!$B$38)*_xlfn.NORM.S.INV(RAND())</f>
        <v>-0.37358141747867957</v>
      </c>
      <c r="Z544" s="23">
        <f ca="1">SQRT(Inputs!$B$38)*D544+SQRT(1-Inputs!$B$38)*_xlfn.NORM.S.INV(RAND())</f>
        <v>0.19322048927586405</v>
      </c>
      <c r="AA544" s="23">
        <f ca="1">SQRT(Inputs!$B$38)*E544+SQRT(1-Inputs!$B$38)*_xlfn.NORM.S.INV(RAND())</f>
        <v>-0.15879973119577256</v>
      </c>
      <c r="AB544" s="23">
        <f ca="1">SQRT(Inputs!$B$38)*F544+SQRT(1-Inputs!$B$38)*_xlfn.NORM.S.INV(RAND())</f>
        <v>-0.5447157651656499</v>
      </c>
      <c r="AC544" s="23">
        <f ca="1">SQRT(Inputs!$B$38)*G544+SQRT(1-Inputs!$B$38)*_xlfn.NORM.S.INV(RAND())</f>
        <v>0.94775963644006556</v>
      </c>
      <c r="AD544" s="23">
        <f ca="1">SQRT(Inputs!$B$38)*H544+SQRT(1-Inputs!$B$38)*_xlfn.NORM.S.INV(RAND())</f>
        <v>1.1800666361016279</v>
      </c>
      <c r="AE544" s="23">
        <f ca="1">SQRT(Inputs!$B$38)*I544+SQRT(1-Inputs!$B$38)*_xlfn.NORM.S.INV(RAND())</f>
        <v>0.2359694651749199</v>
      </c>
      <c r="AF544" s="23">
        <f ca="1">SQRT(Inputs!$B$38)*J544+SQRT(1-Inputs!$B$38)*_xlfn.NORM.S.INV(RAND())</f>
        <v>-0.14608369221978385</v>
      </c>
      <c r="AG544" s="23">
        <f ca="1">SQRT(Inputs!$B$38)*K544+SQRT(1-Inputs!$B$38)*_xlfn.NORM.S.INV(RAND())</f>
        <v>-2.3325190457248768</v>
      </c>
      <c r="AH544" s="23">
        <f ca="1">SQRT(Inputs!$B$38)*L544+SQRT(1-Inputs!$B$38)*_xlfn.NORM.S.INV(RAND())</f>
        <v>3.0613418096553935E-2</v>
      </c>
      <c r="AI544" s="23">
        <f ca="1">SQRT(Inputs!$B$38)*M544+SQRT(1-Inputs!$B$38)*_xlfn.NORM.S.INV(RAND())</f>
        <v>-0.67266771236928879</v>
      </c>
      <c r="AJ544" s="23">
        <f ca="1">SQRT(Inputs!$B$38)*C544+SQRT(1-Inputs!$B$38)*_xlfn.NORM.S.INV(RAND())</f>
        <v>-0.92392269170704799</v>
      </c>
      <c r="AK544" s="23">
        <f ca="1">SQRT(Inputs!$B$38)*D544+SQRT(1-Inputs!$B$38)*_xlfn.NORM.S.INV(RAND())</f>
        <v>-1.9449164535664802</v>
      </c>
      <c r="AL544" s="23">
        <f ca="1">SQRT(Inputs!$B$38)*E544+SQRT(1-Inputs!$B$38)*_xlfn.NORM.S.INV(RAND())</f>
        <v>0.45569775915941502</v>
      </c>
      <c r="AM544" s="23">
        <f ca="1">SQRT(Inputs!$B$38)*F544+SQRT(1-Inputs!$B$38)*_xlfn.NORM.S.INV(RAND())</f>
        <v>1.5046669942978164</v>
      </c>
      <c r="AN544" s="23">
        <f ca="1">SQRT(Inputs!$B$38)*G544+SQRT(1-Inputs!$B$38)*_xlfn.NORM.S.INV(RAND())</f>
        <v>-0.18604039591827384</v>
      </c>
      <c r="AO544" s="23">
        <f ca="1">SQRT(Inputs!$B$38)*H544+SQRT(1-Inputs!$B$38)*_xlfn.NORM.S.INV(RAND())</f>
        <v>0.73802688319171972</v>
      </c>
      <c r="AP544" s="23">
        <f ca="1">SQRT(Inputs!$B$38)*I544+SQRT(1-Inputs!$B$38)*_xlfn.NORM.S.INV(RAND())</f>
        <v>-0.20425479266205626</v>
      </c>
      <c r="AQ544" s="23">
        <f ca="1">SQRT(Inputs!$B$38)*J544+SQRT(1-Inputs!$B$38)*_xlfn.NORM.S.INV(RAND())</f>
        <v>2.3909968786099518</v>
      </c>
      <c r="AR544" s="23">
        <f ca="1">SQRT(Inputs!$B$38)*K544+SQRT(1-Inputs!$B$38)*_xlfn.NORM.S.INV(RAND())</f>
        <v>-1.5728881112327397E-2</v>
      </c>
      <c r="AS544" s="23">
        <f ca="1">SQRT(Inputs!$B$38)*L544+SQRT(1-Inputs!$B$38)*_xlfn.NORM.S.INV(RAND())</f>
        <v>0.87202364305250268</v>
      </c>
      <c r="AT544" s="23">
        <f ca="1">SQRT(Inputs!$B$38)*M544+SQRT(1-Inputs!$B$38)*_xlfn.NORM.S.INV(RAND())</f>
        <v>-2.085922479946742</v>
      </c>
      <c r="AU544" s="15">
        <f ca="1">Inputs!$B$6*EXP($B$8-0.5*C$5^2+C$5*N544)</f>
        <v>4613.9125715183145</v>
      </c>
      <c r="AV544" s="15">
        <f t="shared" ca="1" si="292"/>
        <v>5799.2127538386794</v>
      </c>
      <c r="AW544" s="15">
        <f t="shared" ca="1" si="293"/>
        <v>7929.4860044057468</v>
      </c>
      <c r="AX544" s="15">
        <f t="shared" ca="1" si="294"/>
        <v>11067.607519187439</v>
      </c>
      <c r="AY544" s="15">
        <f t="shared" ca="1" si="295"/>
        <v>12968.043510016956</v>
      </c>
      <c r="AZ544" s="15">
        <f t="shared" ca="1" si="296"/>
        <v>16988.283551531102</v>
      </c>
      <c r="BA544" s="15">
        <f t="shared" ca="1" si="297"/>
        <v>22513.826035275542</v>
      </c>
      <c r="BB544" s="15">
        <f t="shared" ca="1" si="298"/>
        <v>34483.691384016478</v>
      </c>
      <c r="BC544" s="15">
        <f t="shared" ca="1" si="299"/>
        <v>38433.507866316453</v>
      </c>
      <c r="BD544" s="15">
        <f t="shared" ca="1" si="300"/>
        <v>48709.103488991961</v>
      </c>
      <c r="BE544" s="15">
        <f t="shared" ca="1" si="301"/>
        <v>59223.213993542166</v>
      </c>
      <c r="BF544" s="15">
        <f ca="1">Inputs!$B$13*EXP($B$9-0.5*C$6^2+C$6*Y544)</f>
        <v>12843.685618380006</v>
      </c>
      <c r="BG544" s="15">
        <f t="shared" ca="1" si="302"/>
        <v>16208.41186875154</v>
      </c>
      <c r="BH544" s="15">
        <f t="shared" ca="1" si="303"/>
        <v>19288.915074566612</v>
      </c>
      <c r="BI544" s="15">
        <f t="shared" ca="1" si="304"/>
        <v>21713.523879722423</v>
      </c>
      <c r="BJ544" s="15">
        <f t="shared" ca="1" si="305"/>
        <v>30516.096819638384</v>
      </c>
      <c r="BK544" s="15">
        <f t="shared" ca="1" si="306"/>
        <v>43980.117348852196</v>
      </c>
      <c r="BL544" s="15">
        <f t="shared" ca="1" si="307"/>
        <v>55701.82983564461</v>
      </c>
      <c r="BM544" s="15">
        <f t="shared" ca="1" si="308"/>
        <v>67238.21757471624</v>
      </c>
      <c r="BN544" s="15">
        <f t="shared" ca="1" si="309"/>
        <v>62529.266608158585</v>
      </c>
      <c r="BO544" s="15">
        <f t="shared" ca="1" si="310"/>
        <v>77210.078534726345</v>
      </c>
      <c r="BP544" s="15">
        <f t="shared" ca="1" si="311"/>
        <v>88057.83551545185</v>
      </c>
      <c r="BQ544" s="15">
        <f ca="1">Inputs!$B$20*EXP($B$10-0.5*C$7^2+C$7*AJ544)</f>
        <v>3090.936200863262</v>
      </c>
      <c r="BR544" s="15">
        <f t="shared" ca="1" si="312"/>
        <v>2261.4109925820858</v>
      </c>
      <c r="BS544" s="15">
        <f t="shared" ca="1" si="313"/>
        <v>3529.7744313873945</v>
      </c>
      <c r="BT544" s="15">
        <f t="shared" ca="1" si="314"/>
        <v>7222.185306277911</v>
      </c>
      <c r="BU544" s="15">
        <f t="shared" ca="1" si="315"/>
        <v>9568.5028980282168</v>
      </c>
      <c r="BV544" s="15">
        <f t="shared" ca="1" si="316"/>
        <v>15720.781138026574</v>
      </c>
      <c r="BW544" s="15">
        <f t="shared" ca="1" si="317"/>
        <v>21009.305411855301</v>
      </c>
      <c r="BX544" s="15">
        <f t="shared" ca="1" si="318"/>
        <v>47456.503910984313</v>
      </c>
      <c r="BY544" s="15">
        <f t="shared" ca="1" si="319"/>
        <v>66294.818137485243</v>
      </c>
      <c r="BZ544" s="15">
        <f t="shared" ca="1" si="320"/>
        <v>109194.61927073792</v>
      </c>
      <c r="CA544" s="15">
        <f t="shared" ca="1" si="321"/>
        <v>105877.52286309932</v>
      </c>
      <c r="CB544" s="15">
        <f ca="1">(AU544*DCF!C$10-DCF!C$5*MAX(AU544*DCF!C$10,0)-MAX(AU544-Inputs!$B$6,0)/Inputs!$B$10)*DCF!C$6</f>
        <v>1045.5579361078212</v>
      </c>
      <c r="CC544" s="15">
        <f ca="1">(AV544*DCF!D$10-DCF!D$5*MAX(AV544*DCF!D$10,0)-MAX(AV544-AU544,0)/Inputs!$B$10)*DCF!D$6</f>
        <v>1124.5143924220965</v>
      </c>
      <c r="CD544" s="15">
        <f ca="1">(AW544*DCF!E$10-DCF!E$5*MAX(AW544*DCF!E$10,0)-MAX(AW544-AV544,0)/Inputs!$B$10)*DCF!E$6</f>
        <v>1350.9663374074173</v>
      </c>
      <c r="CE544" s="15">
        <f ca="1">(AX544*DCF!F$10-DCF!F$5*MAX(AX544*DCF!F$10,0)-MAX(AX544-AW544,0)/Inputs!$B$10)*DCF!F$6</f>
        <v>1763.0757991091834</v>
      </c>
      <c r="CF544" s="15">
        <f ca="1">(AY544*DCF!G$10-DCF!G$5*MAX(AY544*DCF!G$10,0)-MAX(AY544-AX544,0)/Inputs!$B$10)*DCF!G$6</f>
        <v>2306.6370803289637</v>
      </c>
      <c r="CG544" s="15">
        <f ca="1">(AZ544*DCF!H$10-DCF!H$5*MAX(AZ544*DCF!H$10,0)-MAX(AZ544-AY544,0)/Inputs!$B$10)*DCF!H$6</f>
        <v>2584.4217452152679</v>
      </c>
      <c r="CH544" s="15">
        <f ca="1">(BA544*DCF!I$10-DCF!I$5*MAX(BA544*DCF!I$10,0)-MAX(BA544-AZ544,0)/Inputs!$B$10)*DCF!I$6</f>
        <v>3206.0721449259449</v>
      </c>
      <c r="CI544" s="15">
        <f ca="1">(BB544*DCF!J$10-DCF!J$5*MAX(BB544*DCF!J$10,0)-MAX(BB544-BA544,0)/Inputs!$B$10)*DCF!J$6</f>
        <v>4103.6456087925681</v>
      </c>
      <c r="CJ544" s="15">
        <f ca="1">(BC544*DCF!K$10-DCF!K$5*MAX(BC544*DCF!K$10,0)-MAX(BC544-BB544,0)/Inputs!$B$10)*DCF!K$6</f>
        <v>5634.2633405236838</v>
      </c>
      <c r="CK544" s="15">
        <f ca="1">(BD544*DCF!L$10-DCF!L$5*MAX(BD544*DCF!L$10,0)-MAX(BD544-BC544,0)/Inputs!$B$10)*DCF!L$6</f>
        <v>6017.4581664503003</v>
      </c>
      <c r="CL544" s="15">
        <f ca="1">(BE544*DCF!M$10-DCF!M$5*MAX(BE544*DCF!M$10,0)-MAX(BE544-BD544,0)/Inputs!$B$10)*DCF!M$6</f>
        <v>7101.1386482319167</v>
      </c>
      <c r="CM544" s="15">
        <f ca="1">(BF544*DCF!C$28-DCF!C$5*MAX(BF544*DCF!C$28,0)-MAX(BF544-Inputs!$B$13,0)/Inputs!$B$17)*DCF!C$6</f>
        <v>3583.3916182600387</v>
      </c>
      <c r="CN544" s="15">
        <f ca="1">(BG544*DCF!D$28-DCF!D$5*MAX(BG544*DCF!D$28,0)-MAX(BG544-BF544,0)/Inputs!$B$17)*DCF!D$6</f>
        <v>4055.9007424502602</v>
      </c>
      <c r="CO544" s="15">
        <f ca="1">(BH544*DCF!E$28-DCF!E$5*MAX(BH544*DCF!E$28,0)-MAX(BH544-BG544,0)/Inputs!$B$17)*DCF!E$6</f>
        <v>4855.8394366824032</v>
      </c>
      <c r="CP544" s="15">
        <f ca="1">(BI544*DCF!F$28-DCF!F$5*MAX(BI544*DCF!F$28,0)-MAX(BI544-BH544,0)/Inputs!$B$17)*DCF!F$6</f>
        <v>5453.2114235539593</v>
      </c>
      <c r="CQ544" s="15">
        <f ca="1">(BJ544*DCF!G$28-DCF!G$5*MAX(BJ544*DCF!G$28,0)-MAX(BJ544-BI544,0)/Inputs!$B$17)*DCF!G$6</f>
        <v>6437.1270351234589</v>
      </c>
      <c r="CR544" s="15">
        <f ca="1">(BK544*DCF!H$28-DCF!H$5*MAX(BK544*DCF!H$28,0)-MAX(BK544-BJ544,0)/Inputs!$B$17)*DCF!H$6</f>
        <v>8784.8372990360967</v>
      </c>
      <c r="CS544" s="15">
        <f ca="1">(BL544*DCF!I$28-DCF!I$5*MAX(BL544*DCF!I$28,0)-MAX(BL544-BK544,0)/Inputs!$B$17)*DCF!I$6</f>
        <v>11416.02936070025</v>
      </c>
      <c r="CT544" s="15">
        <f ca="1">(BM544*DCF!J$28-DCF!J$5*MAX(BM544*DCF!J$28,0)-MAX(BM544-BL544,0)/Inputs!$B$17)*DCF!J$6</f>
        <v>13470.073620118528</v>
      </c>
      <c r="CU544" s="15">
        <f ca="1">(BN544*DCF!K$28-DCF!K$5*MAX(BN544*DCF!K$28,0)-MAX(BN544-BM544,0)/Inputs!$B$17)*DCF!K$6</f>
        <v>13205.132679254095</v>
      </c>
      <c r="CV544" s="15">
        <f ca="1">(BO544*DCF!L$28-DCF!L$5*MAX(BO544*DCF!L$28,0)-MAX(BO544-BN544,0)/Inputs!$B$17)*DCF!L$6</f>
        <v>13743.872947930849</v>
      </c>
      <c r="CW544" s="15">
        <f ca="1">(BP544*DCF!M$28-DCF!M$5*MAX(BP544*DCF!M$28,0)-MAX(BP544-BO544,0)/Inputs!$B$17)*DCF!M$6</f>
        <v>15434.237295034764</v>
      </c>
      <c r="CX544" s="15">
        <f ca="1">(BQ544*DCF!C$46-DCF!C$5*MAX(BQ544*DCF!C$46,0)-MAX(BQ544-Inputs!$B$20,0)/Inputs!$B$24)*DCF!C$6</f>
        <v>-713.84207872130764</v>
      </c>
      <c r="CY544" s="15">
        <f ca="1">(BR544*DCF!D$46-DCF!D$5*MAX(BR544*DCF!D$46,0)-MAX(BR544-BQ544,0)/Inputs!$B$24)*DCF!D$6</f>
        <v>-385.9701196476953</v>
      </c>
      <c r="CZ544" s="15">
        <f ca="1">(BS544*DCF!E$46-DCF!E$5*MAX(BS544*DCF!E$46,0)-MAX(BS544-BR544,0)/Inputs!$B$24)*DCF!E$6</f>
        <v>-917.35592239380719</v>
      </c>
      <c r="DA544" s="15">
        <f ca="1">(BT544*DCF!F$46-DCF!F$5*MAX(BT544*DCF!F$46,0)-MAX(BT544-BS544,0)/Inputs!$B$24)*DCF!F$6</f>
        <v>-1870.4887217014884</v>
      </c>
      <c r="DB544" s="15">
        <f ca="1">(BU544*DCF!G$46-DCF!G$5*MAX(BU544*DCF!G$46,0)-MAX(BU544-BT544,0)/Inputs!$B$24)*DCF!G$6</f>
        <v>-1111.1204127258843</v>
      </c>
      <c r="DC544" s="15">
        <f ca="1">(BV544*DCF!H$46-DCF!H$5*MAX(BV544*DCF!H$46,0)-MAX(BV544-BU544,0)/Inputs!$B$24)*DCF!H$6</f>
        <v>-1911.7827674452972</v>
      </c>
      <c r="DD544" s="15">
        <f ca="1">(BW544*DCF!I$46-DCF!I$5*MAX(BW544*DCF!I$46,0)-MAX(BW544-BV544,0)/Inputs!$B$24)*DCF!I$6</f>
        <v>-1032.9126784685247</v>
      </c>
      <c r="DE544" s="15">
        <f ca="1">(BX544*DCF!J$46-DCF!J$5*MAX(BX544*DCF!J$46,0)-MAX(BX544-BW544,0)/Inputs!$B$24)*DCF!J$6</f>
        <v>-5022.6958883721209</v>
      </c>
      <c r="DF544" s="15">
        <f ca="1">(BY544*DCF!K$46-DCF!K$5*MAX(BY544*DCF!K$46,0)-MAX(BY544-BX544,0)/Inputs!$B$24)*DCF!K$6</f>
        <v>-827.90412797332647</v>
      </c>
      <c r="DG544" s="15">
        <f ca="1">(BZ544*DCF!L$46-DCF!L$5*MAX(BZ544*DCF!L$46,0)-MAX(BZ544-BY544,0)/Inputs!$B$24)*DCF!L$6</f>
        <v>-2160.2482618435965</v>
      </c>
      <c r="DH544" s="15">
        <f ca="1">(CA544*DCF!M$46-DCF!M$5*MAX(CA544*DCF!M$46,0)-MAX(CA544-BZ544,0)/Inputs!$B$24)*DCF!M$6</f>
        <v>8300.3821671062269</v>
      </c>
      <c r="DI544" s="15">
        <f ca="1">SUM(CB544:CL544)+BE544*DCF!M$10*(1+Inputs!$B$30)*(1-Inputs!$B$33)*(1-Inputs!$B$30/Inputs!$B$31)/(Inputs!$B$29-Inputs!$B$30)*DCF!M$6</f>
        <v>201056.73888947297</v>
      </c>
      <c r="DJ544" s="15">
        <f ca="1">SUM(CM544:CW544)+BP544*DCF!M$28*(1+Inputs!$B$30)*(1-Inputs!$B$33)*(1-Inputs!$B$30/Inputs!$B$31)/(Inputs!$B$29-Inputs!$B$30)*DCF!M$6</f>
        <v>427194.48103658238</v>
      </c>
      <c r="DK544" s="15">
        <f ca="1">SUM(CX544:DH544)+CA544*DCF!M$46*(1+Inputs!$B$30)*(1-Inputs!$B$33)*(1-Inputs!$B$30/Inputs!$B$31)/(Inputs!$B$29-Inputs!$B$30)*DCF!M$6</f>
        <v>156045.25352853636</v>
      </c>
      <c r="DM544" s="15">
        <f ca="1">DI544+DJ544+DK544+Inputs!$B$34+Inputs!$B$36-Inputs!$B$35</f>
        <v>861147.47345459159</v>
      </c>
    </row>
    <row r="545" spans="1:117" x14ac:dyDescent="0.75">
      <c r="A545" s="11">
        <v>532</v>
      </c>
      <c r="C545" s="23">
        <f t="shared" ca="1" si="323"/>
        <v>-0.17737125750561961</v>
      </c>
      <c r="D545" s="23">
        <f t="shared" ca="1" si="323"/>
        <v>-2.708380100188744</v>
      </c>
      <c r="E545" s="23">
        <f t="shared" ca="1" si="323"/>
        <v>0.48989420003921486</v>
      </c>
      <c r="F545" s="23">
        <f t="shared" ca="1" si="323"/>
        <v>-4.5397119544656937E-2</v>
      </c>
      <c r="G545" s="23">
        <f t="shared" ca="1" si="323"/>
        <v>0.67296023808232919</v>
      </c>
      <c r="H545" s="23">
        <f t="shared" ca="1" si="323"/>
        <v>1.1484650722285699</v>
      </c>
      <c r="I545" s="23">
        <f t="shared" ca="1" si="323"/>
        <v>0.24763485432177268</v>
      </c>
      <c r="J545" s="23">
        <f t="shared" ca="1" si="323"/>
        <v>-0.58386498905241968</v>
      </c>
      <c r="K545" s="23">
        <f t="shared" ca="1" si="323"/>
        <v>-0.20833877473952622</v>
      </c>
      <c r="L545" s="23">
        <f t="shared" ca="1" si="323"/>
        <v>1.3017387662923132</v>
      </c>
      <c r="M545" s="23">
        <f t="shared" ca="1" si="323"/>
        <v>-1.6719867741542191</v>
      </c>
      <c r="N545" s="23">
        <f ca="1">SQRT(Inputs!$B$38)*C545+SQRT(1-Inputs!$B$38)*_xlfn.NORM.S.INV(RAND())</f>
        <v>-1.0443479492682146</v>
      </c>
      <c r="O545" s="23">
        <f ca="1">SQRT(Inputs!$B$38)*D545+SQRT(1-Inputs!$B$38)*_xlfn.NORM.S.INV(RAND())</f>
        <v>-2.1002641179089183</v>
      </c>
      <c r="P545" s="23">
        <f ca="1">SQRT(Inputs!$B$38)*E545+SQRT(1-Inputs!$B$38)*_xlfn.NORM.S.INV(RAND())</f>
        <v>0.40184677112597977</v>
      </c>
      <c r="Q545" s="23">
        <f ca="1">SQRT(Inputs!$B$38)*F545+SQRT(1-Inputs!$B$38)*_xlfn.NORM.S.INV(RAND())</f>
        <v>0.38730191604004421</v>
      </c>
      <c r="R545" s="23">
        <f ca="1">SQRT(Inputs!$B$38)*G545+SQRT(1-Inputs!$B$38)*_xlfn.NORM.S.INV(RAND())</f>
        <v>0.28335502044980532</v>
      </c>
      <c r="S545" s="23">
        <f ca="1">SQRT(Inputs!$B$38)*H545+SQRT(1-Inputs!$B$38)*_xlfn.NORM.S.INV(RAND())</f>
        <v>-0.18030484266470637</v>
      </c>
      <c r="T545" s="23">
        <f ca="1">SQRT(Inputs!$B$38)*I545+SQRT(1-Inputs!$B$38)*_xlfn.NORM.S.INV(RAND())</f>
        <v>0.31128216899019812</v>
      </c>
      <c r="U545" s="23">
        <f ca="1">SQRT(Inputs!$B$38)*J545+SQRT(1-Inputs!$B$38)*_xlfn.NORM.S.INV(RAND())</f>
        <v>-0.12014219098427747</v>
      </c>
      <c r="V545" s="23">
        <f ca="1">SQRT(Inputs!$B$38)*K545+SQRT(1-Inputs!$B$38)*_xlfn.NORM.S.INV(RAND())</f>
        <v>0.42364835165660741</v>
      </c>
      <c r="W545" s="23">
        <f ca="1">SQRT(Inputs!$B$38)*L545+SQRT(1-Inputs!$B$38)*_xlfn.NORM.S.INV(RAND())</f>
        <v>1.3963568739073284</v>
      </c>
      <c r="X545" s="23">
        <f ca="1">SQRT(Inputs!$B$38)*M545+SQRT(1-Inputs!$B$38)*_xlfn.NORM.S.INV(RAND())</f>
        <v>-0.63274810983860141</v>
      </c>
      <c r="Y545" s="23">
        <f ca="1">SQRT(Inputs!$B$38)*C545+SQRT(1-Inputs!$B$38)*_xlfn.NORM.S.INV(RAND())</f>
        <v>-0.85246865972972208</v>
      </c>
      <c r="Z545" s="23">
        <f ca="1">SQRT(Inputs!$B$38)*D545+SQRT(1-Inputs!$B$38)*_xlfn.NORM.S.INV(RAND())</f>
        <v>-0.69230631890353767</v>
      </c>
      <c r="AA545" s="23">
        <f ca="1">SQRT(Inputs!$B$38)*E545+SQRT(1-Inputs!$B$38)*_xlfn.NORM.S.INV(RAND())</f>
        <v>0.39606639531355337</v>
      </c>
      <c r="AB545" s="23">
        <f ca="1">SQRT(Inputs!$B$38)*F545+SQRT(1-Inputs!$B$38)*_xlfn.NORM.S.INV(RAND())</f>
        <v>0.54698151291941954</v>
      </c>
      <c r="AC545" s="23">
        <f ca="1">SQRT(Inputs!$B$38)*G545+SQRT(1-Inputs!$B$38)*_xlfn.NORM.S.INV(RAND())</f>
        <v>0.25701166073624376</v>
      </c>
      <c r="AD545" s="23">
        <f ca="1">SQRT(Inputs!$B$38)*H545+SQRT(1-Inputs!$B$38)*_xlfn.NORM.S.INV(RAND())</f>
        <v>0.36093194057144501</v>
      </c>
      <c r="AE545" s="23">
        <f ca="1">SQRT(Inputs!$B$38)*I545+SQRT(1-Inputs!$B$38)*_xlfn.NORM.S.INV(RAND())</f>
        <v>-9.9441624212080831E-2</v>
      </c>
      <c r="AF545" s="23">
        <f ca="1">SQRT(Inputs!$B$38)*J545+SQRT(1-Inputs!$B$38)*_xlfn.NORM.S.INV(RAND())</f>
        <v>0.21167210389697017</v>
      </c>
      <c r="AG545" s="23">
        <f ca="1">SQRT(Inputs!$B$38)*K545+SQRT(1-Inputs!$B$38)*_xlfn.NORM.S.INV(RAND())</f>
        <v>0.83657410832203416</v>
      </c>
      <c r="AH545" s="23">
        <f ca="1">SQRT(Inputs!$B$38)*L545+SQRT(1-Inputs!$B$38)*_xlfn.NORM.S.INV(RAND())</f>
        <v>1.9042086252214783</v>
      </c>
      <c r="AI545" s="23">
        <f ca="1">SQRT(Inputs!$B$38)*M545+SQRT(1-Inputs!$B$38)*_xlfn.NORM.S.INV(RAND())</f>
        <v>-2.015657597210831</v>
      </c>
      <c r="AJ545" s="23">
        <f ca="1">SQRT(Inputs!$B$38)*C545+SQRT(1-Inputs!$B$38)*_xlfn.NORM.S.INV(RAND())</f>
        <v>0.38586156083154044</v>
      </c>
      <c r="AK545" s="23">
        <f ca="1">SQRT(Inputs!$B$38)*D545+SQRT(1-Inputs!$B$38)*_xlfn.NORM.S.INV(RAND())</f>
        <v>-1.059843469161462</v>
      </c>
      <c r="AL545" s="23">
        <f ca="1">SQRT(Inputs!$B$38)*E545+SQRT(1-Inputs!$B$38)*_xlfn.NORM.S.INV(RAND())</f>
        <v>-0.20794922867946108</v>
      </c>
      <c r="AM545" s="23">
        <f ca="1">SQRT(Inputs!$B$38)*F545+SQRT(1-Inputs!$B$38)*_xlfn.NORM.S.INV(RAND())</f>
        <v>0.83320965824984539</v>
      </c>
      <c r="AN545" s="23">
        <f ca="1">SQRT(Inputs!$B$38)*G545+SQRT(1-Inputs!$B$38)*_xlfn.NORM.S.INV(RAND())</f>
        <v>1.8650796008083361</v>
      </c>
      <c r="AO545" s="23">
        <f ca="1">SQRT(Inputs!$B$38)*H545+SQRT(1-Inputs!$B$38)*_xlfn.NORM.S.INV(RAND())</f>
        <v>1.0550253111335386</v>
      </c>
      <c r="AP545" s="23">
        <f ca="1">SQRT(Inputs!$B$38)*I545+SQRT(1-Inputs!$B$38)*_xlfn.NORM.S.INV(RAND())</f>
        <v>-0.80366022193829811</v>
      </c>
      <c r="AQ545" s="23">
        <f ca="1">SQRT(Inputs!$B$38)*J545+SQRT(1-Inputs!$B$38)*_xlfn.NORM.S.INV(RAND())</f>
        <v>-1.4075605727240053</v>
      </c>
      <c r="AR545" s="23">
        <f ca="1">SQRT(Inputs!$B$38)*K545+SQRT(1-Inputs!$B$38)*_xlfn.NORM.S.INV(RAND())</f>
        <v>-1.002738828237947</v>
      </c>
      <c r="AS545" s="23">
        <f ca="1">SQRT(Inputs!$B$38)*L545+SQRT(1-Inputs!$B$38)*_xlfn.NORM.S.INV(RAND())</f>
        <v>-0.54212296192948906</v>
      </c>
      <c r="AT545" s="23">
        <f ca="1">SQRT(Inputs!$B$38)*M545+SQRT(1-Inputs!$B$38)*_xlfn.NORM.S.INV(RAND())</f>
        <v>-1.43925649063066</v>
      </c>
      <c r="AU545" s="15">
        <f ca="1">Inputs!$B$6*EXP($B$8-0.5*C$5^2+C$5*N545)</f>
        <v>4190.4382509637398</v>
      </c>
      <c r="AV545" s="15">
        <f t="shared" ca="1" si="292"/>
        <v>3745.6012871208354</v>
      </c>
      <c r="AW545" s="15">
        <f t="shared" ca="1" si="293"/>
        <v>4821.4723315194324</v>
      </c>
      <c r="AX545" s="15">
        <f t="shared" ca="1" si="294"/>
        <v>6178.3674339569907</v>
      </c>
      <c r="AY545" s="15">
        <f t="shared" ca="1" si="295"/>
        <v>7804.6436221121676</v>
      </c>
      <c r="AZ545" s="15">
        <f t="shared" ca="1" si="296"/>
        <v>9357.6367198418739</v>
      </c>
      <c r="BA545" s="15">
        <f t="shared" ca="1" si="297"/>
        <v>11830.568466010001</v>
      </c>
      <c r="BB545" s="15">
        <f t="shared" ca="1" si="298"/>
        <v>14310.919243892293</v>
      </c>
      <c r="BC545" s="15">
        <f t="shared" ca="1" si="299"/>
        <v>18258.863530025188</v>
      </c>
      <c r="BD545" s="15">
        <f t="shared" ca="1" si="300"/>
        <v>25489.705042596321</v>
      </c>
      <c r="BE545" s="15">
        <f t="shared" ca="1" si="301"/>
        <v>29485.187666247079</v>
      </c>
      <c r="BF545" s="15">
        <f ca="1">Inputs!$B$13*EXP($B$9-0.5*C$6^2+C$6*Y545)</f>
        <v>11680.420859933156</v>
      </c>
      <c r="BG545" s="15">
        <f t="shared" ca="1" si="302"/>
        <v>12563.666328647067</v>
      </c>
      <c r="BH545" s="15">
        <f t="shared" ca="1" si="303"/>
        <v>16392.729255643768</v>
      </c>
      <c r="BI545" s="15">
        <f t="shared" ca="1" si="304"/>
        <v>21829.801452717678</v>
      </c>
      <c r="BJ545" s="15">
        <f t="shared" ca="1" si="305"/>
        <v>27771.959554851965</v>
      </c>
      <c r="BK545" s="15">
        <f t="shared" ca="1" si="306"/>
        <v>35801.525416652861</v>
      </c>
      <c r="BL545" s="15">
        <f t="shared" ca="1" si="307"/>
        <v>43414.755633248766</v>
      </c>
      <c r="BM545" s="15">
        <f t="shared" ca="1" si="308"/>
        <v>54788.006701418897</v>
      </c>
      <c r="BN545" s="15">
        <f t="shared" ca="1" si="309"/>
        <v>74487.792409625239</v>
      </c>
      <c r="BO545" s="15">
        <f t="shared" ca="1" si="310"/>
        <v>114356.14797567652</v>
      </c>
      <c r="BP545" s="15">
        <f t="shared" ca="1" si="311"/>
        <v>112014.19602304247</v>
      </c>
      <c r="BQ545" s="15">
        <f ca="1">Inputs!$B$20*EXP($B$10-0.5*C$7^2+C$7*AJ545)</f>
        <v>4918.6387844178707</v>
      </c>
      <c r="BR545" s="15">
        <f t="shared" ca="1" si="312"/>
        <v>4766.5760588649791</v>
      </c>
      <c r="BS545" s="15">
        <f t="shared" ca="1" si="313"/>
        <v>6148.8920510732069</v>
      </c>
      <c r="BT545" s="15">
        <f t="shared" ca="1" si="314"/>
        <v>10549.206208932659</v>
      </c>
      <c r="BU545" s="15">
        <f t="shared" ca="1" si="315"/>
        <v>22958.288142435558</v>
      </c>
      <c r="BV545" s="15">
        <f t="shared" ca="1" si="316"/>
        <v>40512.275127907174</v>
      </c>
      <c r="BW545" s="15">
        <f t="shared" ca="1" si="317"/>
        <v>47690.074360962724</v>
      </c>
      <c r="BX545" s="15">
        <f t="shared" ca="1" si="318"/>
        <v>50302.708527402523</v>
      </c>
      <c r="BY545" s="15">
        <f t="shared" ca="1" si="319"/>
        <v>58178.604755410161</v>
      </c>
      <c r="BZ545" s="15">
        <f t="shared" ca="1" si="320"/>
        <v>73889.42724925057</v>
      </c>
      <c r="CA545" s="15">
        <f t="shared" ca="1" si="321"/>
        <v>80369.439615342024</v>
      </c>
      <c r="CB545" s="15">
        <f ca="1">(AU545*DCF!C$10-DCF!C$5*MAX(AU545*DCF!C$10,0)-MAX(AU545-Inputs!$B$6,0)/Inputs!$B$10)*DCF!C$6</f>
        <v>1048.5773834937868</v>
      </c>
      <c r="CC545" s="15">
        <f ca="1">(AV545*DCF!D$10-DCF!D$5*MAX(AV545*DCF!D$10,0)-MAX(AV545-AU545,0)/Inputs!$B$10)*DCF!D$6</f>
        <v>912.96493811993435</v>
      </c>
      <c r="CD545" s="15">
        <f ca="1">(AW545*DCF!E$10-DCF!E$5*MAX(AW545*DCF!E$10,0)-MAX(AW545-AV545,0)/Inputs!$B$10)*DCF!E$6</f>
        <v>870.87049714477962</v>
      </c>
      <c r="CE545" s="15">
        <f ca="1">(AX545*DCF!F$10-DCF!F$5*MAX(AX545*DCF!F$10,0)-MAX(AX545-AW545,0)/Inputs!$B$10)*DCF!F$6</f>
        <v>1066.391535030049</v>
      </c>
      <c r="CF545" s="15">
        <f ca="1">(AY545*DCF!G$10-DCF!G$5*MAX(AY545*DCF!G$10,0)-MAX(AY545-AX545,0)/Inputs!$B$10)*DCF!G$6</f>
        <v>1295.4692017031286</v>
      </c>
      <c r="CG545" s="15">
        <f ca="1">(AZ545*DCF!H$10-DCF!H$5*MAX(AZ545*DCF!H$10,0)-MAX(AZ545-AY545,0)/Inputs!$B$10)*DCF!H$6</f>
        <v>1541.0301156365967</v>
      </c>
      <c r="CH545" s="15">
        <f ca="1">(BA545*DCF!I$10-DCF!I$5*MAX(BA545*DCF!I$10,0)-MAX(BA545-AZ545,0)/Inputs!$B$10)*DCF!I$6</f>
        <v>1755.3658282190613</v>
      </c>
      <c r="CI545" s="15">
        <f ca="1">(BB545*DCF!J$10-DCF!J$5*MAX(BB545*DCF!J$10,0)-MAX(BB545-BA545,0)/Inputs!$B$10)*DCF!J$6</f>
        <v>2079.9306607383091</v>
      </c>
      <c r="CJ545" s="15">
        <f ca="1">(BC545*DCF!K$10-DCF!K$5*MAX(BC545*DCF!K$10,0)-MAX(BC545-BB545,0)/Inputs!$B$10)*DCF!K$6</f>
        <v>2386.7316879944178</v>
      </c>
      <c r="CK545" s="15">
        <f ca="1">(BD545*DCF!L$10-DCF!L$5*MAX(BD545*DCF!L$10,0)-MAX(BD545-BC545,0)/Inputs!$B$10)*DCF!L$6</f>
        <v>2909.2673467145028</v>
      </c>
      <c r="CL545" s="15">
        <f ca="1">(BE545*DCF!M$10-DCF!M$5*MAX(BE545*DCF!M$10,0)-MAX(BE545-BD545,0)/Inputs!$B$10)*DCF!M$6</f>
        <v>3683.4382517410586</v>
      </c>
      <c r="CM545" s="15">
        <f ca="1">(BF545*DCF!C$28-DCF!C$5*MAX(BF545*DCF!C$28,0)-MAX(BF545-Inputs!$B$13,0)/Inputs!$B$17)*DCF!C$6</f>
        <v>3497.0232119775537</v>
      </c>
      <c r="CN545" s="15">
        <f ca="1">(BG545*DCF!D$28-DCF!D$5*MAX(BG545*DCF!D$28,0)-MAX(BG545-BF545,0)/Inputs!$B$17)*DCF!D$6</f>
        <v>3511.8527448558152</v>
      </c>
      <c r="CO545" s="15">
        <f ca="1">(BH545*DCF!E$28-DCF!E$5*MAX(BH545*DCF!E$28,0)-MAX(BH545-BG545,0)/Inputs!$B$17)*DCF!E$6</f>
        <v>3888.0572247111591</v>
      </c>
      <c r="CP545" s="15">
        <f ca="1">(BI545*DCF!F$28-DCF!F$5*MAX(BI545*DCF!F$28,0)-MAX(BI545-BH545,0)/Inputs!$B$17)*DCF!F$6</f>
        <v>4936.3111456557554</v>
      </c>
      <c r="CQ545" s="15">
        <f ca="1">(BJ545*DCF!G$28-DCF!G$5*MAX(BJ545*DCF!G$28,0)-MAX(BJ545-BI545,0)/Inputs!$B$17)*DCF!G$6</f>
        <v>6206.233320331783</v>
      </c>
      <c r="CR545" s="15">
        <f ca="1">(BK545*DCF!H$28-DCF!H$5*MAX(BK545*DCF!H$28,0)-MAX(BK545-BJ545,0)/Inputs!$B$17)*DCF!H$6</f>
        <v>7606.5430272426547</v>
      </c>
      <c r="CS545" s="15">
        <f ca="1">(BL545*DCF!I$28-DCF!I$5*MAX(BL545*DCF!I$28,0)-MAX(BL545-BK545,0)/Inputs!$B$17)*DCF!I$6</f>
        <v>9116.3797054092101</v>
      </c>
      <c r="CT545" s="15">
        <f ca="1">(BM545*DCF!J$28-DCF!J$5*MAX(BM545*DCF!J$28,0)-MAX(BM545-BL545,0)/Inputs!$B$17)*DCF!J$6</f>
        <v>10714.273613341338</v>
      </c>
      <c r="CU545" s="15">
        <f ca="1">(BN545*DCF!K$28-DCF!K$5*MAX(BN545*DCF!K$28,0)-MAX(BN545-BM545,0)/Inputs!$B$17)*DCF!K$6</f>
        <v>13317.611470734109</v>
      </c>
      <c r="CV545" s="15">
        <f ca="1">(BO545*DCF!L$28-DCF!L$5*MAX(BO545*DCF!L$28,0)-MAX(BO545-BN545,0)/Inputs!$B$17)*DCF!L$6</f>
        <v>18305.280930030094</v>
      </c>
      <c r="CW545" s="15">
        <f ca="1">(BP545*DCF!M$28-DCF!M$5*MAX(BP545*DCF!M$28,0)-MAX(BP545-BO545,0)/Inputs!$B$17)*DCF!M$6</f>
        <v>21075.535807567219</v>
      </c>
      <c r="CX545" s="15">
        <f ca="1">(BQ545*DCF!C$46-DCF!C$5*MAX(BQ545*DCF!C$46,0)-MAX(BQ545-Inputs!$B$20,0)/Inputs!$B$24)*DCF!C$6</f>
        <v>-1929.3109360862843</v>
      </c>
      <c r="CY545" s="15">
        <f ca="1">(BR545*DCF!D$46-DCF!D$5*MAX(BR545*DCF!D$46,0)-MAX(BR545-BQ545,0)/Inputs!$B$24)*DCF!D$6</f>
        <v>-813.54337525763822</v>
      </c>
      <c r="CZ545" s="15">
        <f ca="1">(BS545*DCF!E$46-DCF!E$5*MAX(BS545*DCF!E$46,0)-MAX(BS545-BR545,0)/Inputs!$B$24)*DCF!E$6</f>
        <v>-1271.9881006348191</v>
      </c>
      <c r="DA545" s="15">
        <f ca="1">(BT545*DCF!F$46-DCF!F$5*MAX(BT545*DCF!F$46,0)-MAX(BT545-BS545,0)/Inputs!$B$24)*DCF!F$6</f>
        <v>-2370.5533827224285</v>
      </c>
      <c r="DB545" s="15">
        <f ca="1">(BU545*DCF!G$46-DCF!G$5*MAX(BU545*DCF!G$46,0)-MAX(BU545-BT545,0)/Inputs!$B$24)*DCF!G$6</f>
        <v>-4946.4414419805025</v>
      </c>
      <c r="DC545" s="15">
        <f ca="1">(BV545*DCF!H$46-DCF!H$5*MAX(BV545*DCF!H$46,0)-MAX(BV545-BU545,0)/Inputs!$B$24)*DCF!H$6</f>
        <v>-5454.7939006725774</v>
      </c>
      <c r="DD545" s="15">
        <f ca="1">(BW545*DCF!I$46-DCF!I$5*MAX(BW545*DCF!I$46,0)-MAX(BW545-BV545,0)/Inputs!$B$24)*DCF!I$6</f>
        <v>-959.04773203064462</v>
      </c>
      <c r="DE545" s="15">
        <f ca="1">(BX545*DCF!J$46-DCF!J$5*MAX(BX545*DCF!J$46,0)-MAX(BX545-BW545,0)/Inputs!$B$24)*DCF!J$6</f>
        <v>1417.2315816974929</v>
      </c>
      <c r="DF545" s="15">
        <f ca="1">(BY545*DCF!K$46-DCF!K$5*MAX(BY545*DCF!K$46,0)-MAX(BY545-BX545,0)/Inputs!$B$24)*DCF!K$6</f>
        <v>1393.9710800960627</v>
      </c>
      <c r="DG545" s="15">
        <f ca="1">(BZ545*DCF!L$46-DCF!L$5*MAX(BZ545*DCF!L$46,0)-MAX(BZ545-BY545,0)/Inputs!$B$24)*DCF!L$6</f>
        <v>1552.2233823991367</v>
      </c>
      <c r="DH545" s="15">
        <f ca="1">(CA545*DCF!M$46-DCF!M$5*MAX(CA545*DCF!M$46,0)-MAX(CA545-BZ545,0)/Inputs!$B$24)*DCF!M$6</f>
        <v>4945.9618211656598</v>
      </c>
      <c r="DI545" s="15">
        <f ca="1">SUM(CB545:CL545)+BE545*DCF!M$10*(1+Inputs!$B$30)*(1-Inputs!$B$33)*(1-Inputs!$B$30/Inputs!$B$31)/(Inputs!$B$29-Inputs!$B$30)*DCF!M$6</f>
        <v>101607.70462294364</v>
      </c>
      <c r="DJ545" s="15">
        <f ca="1">SUM(CM545:CW545)+BP545*DCF!M$28*(1+Inputs!$B$30)*(1-Inputs!$B$33)*(1-Inputs!$B$30/Inputs!$B$31)/(Inputs!$B$29-Inputs!$B$30)*DCF!M$6</f>
        <v>517824.42055722338</v>
      </c>
      <c r="DK545" s="15">
        <f ca="1">SUM(CX545:DH545)+CA545*DCF!M$46*(1+Inputs!$B$30)*(1-Inputs!$B$33)*(1-Inputs!$B$30/Inputs!$B$31)/(Inputs!$B$29-Inputs!$B$30)*DCF!M$6</f>
        <v>115824.38301003572</v>
      </c>
      <c r="DM545" s="15">
        <f ca="1">DI545+DJ545+DK545+Inputs!$B$34+Inputs!$B$36-Inputs!$B$35</f>
        <v>812107.50819020276</v>
      </c>
    </row>
    <row r="546" spans="1:117" x14ac:dyDescent="0.75">
      <c r="A546" s="11">
        <v>533</v>
      </c>
      <c r="C546" s="23">
        <f t="shared" ca="1" si="323"/>
        <v>0.78198349630279163</v>
      </c>
      <c r="D546" s="23">
        <f t="shared" ca="1" si="323"/>
        <v>-0.11148199272309056</v>
      </c>
      <c r="E546" s="23">
        <f t="shared" ca="1" si="323"/>
        <v>1.1710969475500324</v>
      </c>
      <c r="F546" s="23">
        <f t="shared" ca="1" si="323"/>
        <v>6.7490220665725437E-2</v>
      </c>
      <c r="G546" s="23">
        <f t="shared" ca="1" si="323"/>
        <v>0.78481261144289238</v>
      </c>
      <c r="H546" s="23">
        <f t="shared" ca="1" si="323"/>
        <v>-1.7462672992065149</v>
      </c>
      <c r="I546" s="23">
        <f t="shared" ca="1" si="323"/>
        <v>1.3823045822238336</v>
      </c>
      <c r="J546" s="23">
        <f t="shared" ca="1" si="323"/>
        <v>-5.2517719177875573E-2</v>
      </c>
      <c r="K546" s="23">
        <f t="shared" ca="1" si="323"/>
        <v>1.285611240734696</v>
      </c>
      <c r="L546" s="23">
        <f t="shared" ca="1" si="323"/>
        <v>5.3482466034196506E-2</v>
      </c>
      <c r="M546" s="23">
        <f t="shared" ca="1" si="323"/>
        <v>0.65854173057940069</v>
      </c>
      <c r="N546" s="23">
        <f ca="1">SQRT(Inputs!$B$38)*C546+SQRT(1-Inputs!$B$38)*_xlfn.NORM.S.INV(RAND())</f>
        <v>0.10705615470852647</v>
      </c>
      <c r="O546" s="23">
        <f ca="1">SQRT(Inputs!$B$38)*D546+SQRT(1-Inputs!$B$38)*_xlfn.NORM.S.INV(RAND())</f>
        <v>-0.19786870791700314</v>
      </c>
      <c r="P546" s="23">
        <f ca="1">SQRT(Inputs!$B$38)*E546+SQRT(1-Inputs!$B$38)*_xlfn.NORM.S.INV(RAND())</f>
        <v>0.48039589183391079</v>
      </c>
      <c r="Q546" s="23">
        <f ca="1">SQRT(Inputs!$B$38)*F546+SQRT(1-Inputs!$B$38)*_xlfn.NORM.S.INV(RAND())</f>
        <v>0.1036000442572364</v>
      </c>
      <c r="R546" s="23">
        <f ca="1">SQRT(Inputs!$B$38)*G546+SQRT(1-Inputs!$B$38)*_xlfn.NORM.S.INV(RAND())</f>
        <v>0.99927232238649144</v>
      </c>
      <c r="S546" s="23">
        <f ca="1">SQRT(Inputs!$B$38)*H546+SQRT(1-Inputs!$B$38)*_xlfn.NORM.S.INV(RAND())</f>
        <v>-0.5893463661492796</v>
      </c>
      <c r="T546" s="23">
        <f ca="1">SQRT(Inputs!$B$38)*I546+SQRT(1-Inputs!$B$38)*_xlfn.NORM.S.INV(RAND())</f>
        <v>0.39895716573278156</v>
      </c>
      <c r="U546" s="23">
        <f ca="1">SQRT(Inputs!$B$38)*J546+SQRT(1-Inputs!$B$38)*_xlfn.NORM.S.INV(RAND())</f>
        <v>1.5691095225498832</v>
      </c>
      <c r="V546" s="23">
        <f ca="1">SQRT(Inputs!$B$38)*K546+SQRT(1-Inputs!$B$38)*_xlfn.NORM.S.INV(RAND())</f>
        <v>1.0142015352999374</v>
      </c>
      <c r="W546" s="23">
        <f ca="1">SQRT(Inputs!$B$38)*L546+SQRT(1-Inputs!$B$38)*_xlfn.NORM.S.INV(RAND())</f>
        <v>-1.7617269750250124</v>
      </c>
      <c r="X546" s="23">
        <f ca="1">SQRT(Inputs!$B$38)*M546+SQRT(1-Inputs!$B$38)*_xlfn.NORM.S.INV(RAND())</f>
        <v>1.9073685692301949</v>
      </c>
      <c r="Y546" s="23">
        <f ca="1">SQRT(Inputs!$B$38)*C546+SQRT(1-Inputs!$B$38)*_xlfn.NORM.S.INV(RAND())</f>
        <v>-0.40972542368822612</v>
      </c>
      <c r="Z546" s="23">
        <f ca="1">SQRT(Inputs!$B$38)*D546+SQRT(1-Inputs!$B$38)*_xlfn.NORM.S.INV(RAND())</f>
        <v>-0.23904730509807012</v>
      </c>
      <c r="AA546" s="23">
        <f ca="1">SQRT(Inputs!$B$38)*E546+SQRT(1-Inputs!$B$38)*_xlfn.NORM.S.INV(RAND())</f>
        <v>1.769470451075642</v>
      </c>
      <c r="AB546" s="23">
        <f ca="1">SQRT(Inputs!$B$38)*F546+SQRT(1-Inputs!$B$38)*_xlfn.NORM.S.INV(RAND())</f>
        <v>1.0861327649195194</v>
      </c>
      <c r="AC546" s="23">
        <f ca="1">SQRT(Inputs!$B$38)*G546+SQRT(1-Inputs!$B$38)*_xlfn.NORM.S.INV(RAND())</f>
        <v>0.40409347512944171</v>
      </c>
      <c r="AD546" s="23">
        <f ca="1">SQRT(Inputs!$B$38)*H546+SQRT(1-Inputs!$B$38)*_xlfn.NORM.S.INV(RAND())</f>
        <v>-0.44624595624799523</v>
      </c>
      <c r="AE546" s="23">
        <f ca="1">SQRT(Inputs!$B$38)*I546+SQRT(1-Inputs!$B$38)*_xlfn.NORM.S.INV(RAND())</f>
        <v>1.1317671427478413</v>
      </c>
      <c r="AF546" s="23">
        <f ca="1">SQRT(Inputs!$B$38)*J546+SQRT(1-Inputs!$B$38)*_xlfn.NORM.S.INV(RAND())</f>
        <v>-0.911359465596977</v>
      </c>
      <c r="AG546" s="23">
        <f ca="1">SQRT(Inputs!$B$38)*K546+SQRT(1-Inputs!$B$38)*_xlfn.NORM.S.INV(RAND())</f>
        <v>0.95195685858312207</v>
      </c>
      <c r="AH546" s="23">
        <f ca="1">SQRT(Inputs!$B$38)*L546+SQRT(1-Inputs!$B$38)*_xlfn.NORM.S.INV(RAND())</f>
        <v>1.7178270776580238</v>
      </c>
      <c r="AI546" s="23">
        <f ca="1">SQRT(Inputs!$B$38)*M546+SQRT(1-Inputs!$B$38)*_xlfn.NORM.S.INV(RAND())</f>
        <v>0.84954102109741947</v>
      </c>
      <c r="AJ546" s="23">
        <f ca="1">SQRT(Inputs!$B$38)*C546+SQRT(1-Inputs!$B$38)*_xlfn.NORM.S.INV(RAND())</f>
        <v>-0.40188815939668437</v>
      </c>
      <c r="AK546" s="23">
        <f ca="1">SQRT(Inputs!$B$38)*D546+SQRT(1-Inputs!$B$38)*_xlfn.NORM.S.INV(RAND())</f>
        <v>-0.17098414076192045</v>
      </c>
      <c r="AL546" s="23">
        <f ca="1">SQRT(Inputs!$B$38)*E546+SQRT(1-Inputs!$B$38)*_xlfn.NORM.S.INV(RAND())</f>
        <v>1.2299752814752196</v>
      </c>
      <c r="AM546" s="23">
        <f ca="1">SQRT(Inputs!$B$38)*F546+SQRT(1-Inputs!$B$38)*_xlfn.NORM.S.INV(RAND())</f>
        <v>0.34895338626167693</v>
      </c>
      <c r="AN546" s="23">
        <f ca="1">SQRT(Inputs!$B$38)*G546+SQRT(1-Inputs!$B$38)*_xlfn.NORM.S.INV(RAND())</f>
        <v>1.1531046504662745E-2</v>
      </c>
      <c r="AO546" s="23">
        <f ca="1">SQRT(Inputs!$B$38)*H546+SQRT(1-Inputs!$B$38)*_xlfn.NORM.S.INV(RAND())</f>
        <v>-1.0811270401246387</v>
      </c>
      <c r="AP546" s="23">
        <f ca="1">SQRT(Inputs!$B$38)*I546+SQRT(1-Inputs!$B$38)*_xlfn.NORM.S.INV(RAND())</f>
        <v>0.14996831943474132</v>
      </c>
      <c r="AQ546" s="23">
        <f ca="1">SQRT(Inputs!$B$38)*J546+SQRT(1-Inputs!$B$38)*_xlfn.NORM.S.INV(RAND())</f>
        <v>0.77043249250126744</v>
      </c>
      <c r="AR546" s="23">
        <f ca="1">SQRT(Inputs!$B$38)*K546+SQRT(1-Inputs!$B$38)*_xlfn.NORM.S.INV(RAND())</f>
        <v>-0.18125830232171003</v>
      </c>
      <c r="AS546" s="23">
        <f ca="1">SQRT(Inputs!$B$38)*L546+SQRT(1-Inputs!$B$38)*_xlfn.NORM.S.INV(RAND())</f>
        <v>-0.5649998594773461</v>
      </c>
      <c r="AT546" s="23">
        <f ca="1">SQRT(Inputs!$B$38)*M546+SQRT(1-Inputs!$B$38)*_xlfn.NORM.S.INV(RAND())</f>
        <v>0.40841614659356651</v>
      </c>
      <c r="AU546" s="15">
        <f ca="1">Inputs!$B$6*EXP($B$8-0.5*C$5^2+C$5*N546)</f>
        <v>5048.9820373180773</v>
      </c>
      <c r="AV546" s="15">
        <f t="shared" ca="1" si="292"/>
        <v>5969.579535157307</v>
      </c>
      <c r="AW546" s="15">
        <f t="shared" ca="1" si="293"/>
        <v>7766.1028519821821</v>
      </c>
      <c r="AX546" s="15">
        <f t="shared" ca="1" si="294"/>
        <v>9605.1508500378513</v>
      </c>
      <c r="AY546" s="15">
        <f t="shared" ca="1" si="295"/>
        <v>13191.5284138225</v>
      </c>
      <c r="AZ546" s="15">
        <f t="shared" ca="1" si="296"/>
        <v>15119.802365625363</v>
      </c>
      <c r="BA546" s="15">
        <f t="shared" ca="1" si="297"/>
        <v>19291.706653542511</v>
      </c>
      <c r="BB546" s="15">
        <f t="shared" ca="1" si="298"/>
        <v>27639.804812301216</v>
      </c>
      <c r="BC546" s="15">
        <f t="shared" ca="1" si="299"/>
        <v>37333.489881923713</v>
      </c>
      <c r="BD546" s="15">
        <f t="shared" ca="1" si="300"/>
        <v>38788.664914623063</v>
      </c>
      <c r="BE546" s="15">
        <f t="shared" ca="1" si="301"/>
        <v>56548.352542120141</v>
      </c>
      <c r="BF546" s="15">
        <f ca="1">Inputs!$B$13*EXP($B$9-0.5*C$6^2+C$6*Y546)</f>
        <v>12751.98356527726</v>
      </c>
      <c r="BG546" s="15">
        <f t="shared" ca="1" si="302"/>
        <v>14885.196287345099</v>
      </c>
      <c r="BH546" s="15">
        <f t="shared" ca="1" si="303"/>
        <v>24390.294260793817</v>
      </c>
      <c r="BI546" s="15">
        <f t="shared" ca="1" si="304"/>
        <v>35290.342110530626</v>
      </c>
      <c r="BJ546" s="15">
        <f t="shared" ca="1" si="305"/>
        <v>45858.533796377167</v>
      </c>
      <c r="BK546" s="15">
        <f t="shared" ca="1" si="306"/>
        <v>52965.093217038739</v>
      </c>
      <c r="BL546" s="15">
        <f t="shared" ca="1" si="307"/>
        <v>75338.877946516426</v>
      </c>
      <c r="BM546" s="15">
        <f t="shared" ca="1" si="308"/>
        <v>82694.802441489155</v>
      </c>
      <c r="BN546" s="15">
        <f t="shared" ca="1" si="309"/>
        <v>113994.21267181524</v>
      </c>
      <c r="BO546" s="15">
        <f t="shared" ca="1" si="310"/>
        <v>171256.95308116855</v>
      </c>
      <c r="BP546" s="15">
        <f t="shared" ca="1" si="311"/>
        <v>232081.73989158554</v>
      </c>
      <c r="BQ546" s="15">
        <f ca="1">Inputs!$B$20*EXP($B$10-0.5*C$7^2+C$7*AJ546)</f>
        <v>3719.6539283207908</v>
      </c>
      <c r="BR546" s="15">
        <f t="shared" ca="1" si="312"/>
        <v>4780.3368134040429</v>
      </c>
      <c r="BS546" s="15">
        <f t="shared" ca="1" si="313"/>
        <v>9319.7031828168565</v>
      </c>
      <c r="BT546" s="15">
        <f t="shared" ca="1" si="314"/>
        <v>14081.662974362451</v>
      </c>
      <c r="BU546" s="15">
        <f t="shared" ca="1" si="315"/>
        <v>19570.023107778459</v>
      </c>
      <c r="BV546" s="15">
        <f t="shared" ca="1" si="316"/>
        <v>21341.487236054276</v>
      </c>
      <c r="BW546" s="15">
        <f t="shared" ca="1" si="317"/>
        <v>30741.267390440535</v>
      </c>
      <c r="BX546" s="15">
        <f t="shared" ca="1" si="318"/>
        <v>50177.80823755599</v>
      </c>
      <c r="BY546" s="15">
        <f t="shared" ca="1" si="319"/>
        <v>67911.211816539115</v>
      </c>
      <c r="BZ546" s="15">
        <f t="shared" ca="1" si="320"/>
        <v>85888.30508600756</v>
      </c>
      <c r="CA546" s="15">
        <f t="shared" ca="1" si="321"/>
        <v>129728.63048191411</v>
      </c>
      <c r="CB546" s="15">
        <f ca="1">(AU546*DCF!C$10-DCF!C$5*MAX(AU546*DCF!C$10,0)-MAX(AU546-Inputs!$B$6,0)/Inputs!$B$10)*DCF!C$6</f>
        <v>1042.4558132695295</v>
      </c>
      <c r="CC546" s="15">
        <f ca="1">(AV546*DCF!D$10-DCF!D$5*MAX(AV546*DCF!D$10,0)-MAX(AV546-AU546,0)/Inputs!$B$10)*DCF!D$6</f>
        <v>1230.5809630207848</v>
      </c>
      <c r="CD546" s="15">
        <f ca="1">(AW546*DCF!E$10-DCF!E$5*MAX(AW546*DCF!E$10,0)-MAX(AW546-AV546,0)/Inputs!$B$10)*DCF!E$6</f>
        <v>1388.418074577035</v>
      </c>
      <c r="CE546" s="15">
        <f ca="1">(AX546*DCF!F$10-DCF!F$5*MAX(AX546*DCF!F$10,0)-MAX(AX546-AW546,0)/Inputs!$B$10)*DCF!F$6</f>
        <v>1714.1288299473574</v>
      </c>
      <c r="CF546" s="15">
        <f ca="1">(AY546*DCF!G$10-DCF!G$5*MAX(AY546*DCF!G$10,0)-MAX(AY546-AX546,0)/Inputs!$B$10)*DCF!G$6</f>
        <v>2028.6167703307087</v>
      </c>
      <c r="CG546" s="15">
        <f ca="1">(AZ546*DCF!H$10-DCF!H$5*MAX(AZ546*DCF!H$10,0)-MAX(AZ546-AY546,0)/Inputs!$B$10)*DCF!H$6</f>
        <v>2593.1208654232228</v>
      </c>
      <c r="CH546" s="15">
        <f ca="1">(BA546*DCF!I$10-DCF!I$5*MAX(BA546*DCF!I$10,0)-MAX(BA546-AZ546,0)/Inputs!$B$10)*DCF!I$6</f>
        <v>2839.5525684668578</v>
      </c>
      <c r="CI546" s="15">
        <f ca="1">(BB546*DCF!J$10-DCF!J$5*MAX(BB546*DCF!J$10,0)-MAX(BB546-BA546,0)/Inputs!$B$10)*DCF!J$6</f>
        <v>3478.037928758667</v>
      </c>
      <c r="CJ546" s="15">
        <f ca="1">(BC546*DCF!K$10-DCF!K$5*MAX(BC546*DCF!K$10,0)-MAX(BC546-BB546,0)/Inputs!$B$10)*DCF!K$6</f>
        <v>4653.1239469446118</v>
      </c>
      <c r="CK546" s="15">
        <f ca="1">(BD546*DCF!L$10-DCF!L$5*MAX(BD546*DCF!L$10,0)-MAX(BD546-BC546,0)/Inputs!$B$10)*DCF!L$6</f>
        <v>5661.8905800462662</v>
      </c>
      <c r="CL546" s="15">
        <f ca="1">(BE546*DCF!M$10-DCF!M$5*MAX(BE546*DCF!M$10,0)-MAX(BE546-BD546,0)/Inputs!$B$10)*DCF!M$6</f>
        <v>5858.1194949991786</v>
      </c>
      <c r="CM546" s="15">
        <f ca="1">(BF546*DCF!C$28-DCF!C$5*MAX(BF546*DCF!C$28,0)-MAX(BF546-Inputs!$B$13,0)/Inputs!$B$17)*DCF!C$6</f>
        <v>3576.5830563038671</v>
      </c>
      <c r="CN546" s="15">
        <f ca="1">(BG546*DCF!D$28-DCF!D$5*MAX(BG546*DCF!D$28,0)-MAX(BG546-BF546,0)/Inputs!$B$17)*DCF!D$6</f>
        <v>3928.921535351195</v>
      </c>
      <c r="CO546" s="15">
        <f ca="1">(BH546*DCF!E$28-DCF!E$5*MAX(BH546*DCF!E$28,0)-MAX(BH546-BG546,0)/Inputs!$B$17)*DCF!E$6</f>
        <v>5034.4416640895497</v>
      </c>
      <c r="CP546" s="15">
        <f ca="1">(BI546*DCF!F$28-DCF!F$5*MAX(BI546*DCF!F$28,0)-MAX(BI546-BH546,0)/Inputs!$B$17)*DCF!F$6</f>
        <v>7595.8723055172022</v>
      </c>
      <c r="CQ546" s="15">
        <f ca="1">(BJ546*DCF!G$28-DCF!G$5*MAX(BJ546*DCF!G$28,0)-MAX(BJ546-BI546,0)/Inputs!$B$17)*DCF!G$6</f>
        <v>10120.879080590203</v>
      </c>
      <c r="CR546" s="15">
        <f ca="1">(BK546*DCF!H$28-DCF!H$5*MAX(BK546*DCF!H$28,0)-MAX(BK546-BJ546,0)/Inputs!$B$17)*DCF!H$6</f>
        <v>11994.692003371209</v>
      </c>
      <c r="CS546" s="15">
        <f ca="1">(BL546*DCF!I$28-DCF!I$5*MAX(BL546*DCF!I$28,0)-MAX(BL546-BK546,0)/Inputs!$B$17)*DCF!I$6</f>
        <v>14504.841933779167</v>
      </c>
      <c r="CT546" s="15">
        <f ca="1">(BM546*DCF!J$28-DCF!J$5*MAX(BM546*DCF!J$28,0)-MAX(BM546-BL546,0)/Inputs!$B$17)*DCF!J$6</f>
        <v>17472.470472396864</v>
      </c>
      <c r="CU546" s="15">
        <f ca="1">(BN546*DCF!K$28-DCF!K$5*MAX(BN546*DCF!K$28,0)-MAX(BN546-BM546,0)/Inputs!$B$17)*DCF!K$6</f>
        <v>20239.905528273062</v>
      </c>
      <c r="CV546" s="15">
        <f ca="1">(BO546*DCF!L$28-DCF!L$5*MAX(BO546*DCF!L$28,0)-MAX(BO546-BN546,0)/Inputs!$B$17)*DCF!L$6</f>
        <v>27689.982239375826</v>
      </c>
      <c r="CW546" s="15">
        <f ca="1">(BP546*DCF!M$28-DCF!M$5*MAX(BP546*DCF!M$28,0)-MAX(BP546-BO546,0)/Inputs!$B$17)*DCF!M$6</f>
        <v>37308.414317729766</v>
      </c>
      <c r="CX546" s="15">
        <f ca="1">(BQ546*DCF!C$46-DCF!C$5*MAX(BQ546*DCF!C$46,0)-MAX(BQ546-Inputs!$B$20,0)/Inputs!$B$24)*DCF!C$6</f>
        <v>-1098.6054930629034</v>
      </c>
      <c r="CY546" s="15">
        <f ca="1">(BR546*DCF!D$46-DCF!D$5*MAX(BR546*DCF!D$46,0)-MAX(BR546-BQ546,0)/Inputs!$B$24)*DCF!D$6</f>
        <v>-1268.4765977502122</v>
      </c>
      <c r="CZ546" s="15">
        <f ca="1">(BS546*DCF!E$46-DCF!E$5*MAX(BS546*DCF!E$46,0)-MAX(BS546-BR546,0)/Inputs!$B$24)*DCF!E$6</f>
        <v>-2891.3643842317342</v>
      </c>
      <c r="DA546" s="15">
        <f ca="1">(BT546*DCF!F$46-DCF!F$5*MAX(BT546*DCF!F$46,0)-MAX(BT546-BS546,0)/Inputs!$B$24)*DCF!F$6</f>
        <v>-2759.4958259920982</v>
      </c>
      <c r="DB546" s="15">
        <f ca="1">(BU546*DCF!G$46-DCF!G$5*MAX(BU546*DCF!G$46,0)-MAX(BU546-BT546,0)/Inputs!$B$24)*DCF!G$6</f>
        <v>-2504.4728238265347</v>
      </c>
      <c r="DC546" s="15">
        <f ca="1">(BV546*DCF!H$46-DCF!H$5*MAX(BV546*DCF!H$46,0)-MAX(BV546-BU546,0)/Inputs!$B$24)*DCF!H$6</f>
        <v>-550.47162392091616</v>
      </c>
      <c r="DD546" s="15">
        <f ca="1">(BW546*DCF!I$46-DCF!I$5*MAX(BW546*DCF!I$46,0)-MAX(BW546-BV546,0)/Inputs!$B$24)*DCF!I$6</f>
        <v>-1988.3317618727067</v>
      </c>
      <c r="DE546" s="15">
        <f ca="1">(BX546*DCF!J$46-DCF!J$5*MAX(BX546*DCF!J$46,0)-MAX(BX546-BW546,0)/Inputs!$B$24)*DCF!J$6</f>
        <v>-3049.4328279931133</v>
      </c>
      <c r="DF546" s="15">
        <f ca="1">(BY546*DCF!K$46-DCF!K$5*MAX(BY546*DCF!K$46,0)-MAX(BY546-BX546,0)/Inputs!$B$24)*DCF!K$6</f>
        <v>-464.89665881280644</v>
      </c>
      <c r="DG546" s="15">
        <f ca="1">(BZ546*DCF!L$46-DCF!L$5*MAX(BZ546*DCF!L$46,0)-MAX(BZ546-BY546,0)/Inputs!$B$24)*DCF!L$6</f>
        <v>1868.7857657848735</v>
      </c>
      <c r="DH546" s="15">
        <f ca="1">(CA546*DCF!M$46-DCF!M$5*MAX(CA546*DCF!M$46,0)-MAX(CA546-BZ546,0)/Inputs!$B$24)*DCF!M$6</f>
        <v>1005.1236040843492</v>
      </c>
      <c r="DI546" s="15">
        <f ca="1">SUM(CB546:CL546)+BE546*DCF!M$10*(1+Inputs!$B$30)*(1-Inputs!$B$33)*(1-Inputs!$B$30/Inputs!$B$31)/(Inputs!$B$29-Inputs!$B$30)*DCF!M$6</f>
        <v>189862.85873505371</v>
      </c>
      <c r="DJ546" s="15">
        <f ca="1">SUM(CM546:CW546)+BP546*DCF!M$28*(1+Inputs!$B$30)*(1-Inputs!$B$33)*(1-Inputs!$B$30/Inputs!$B$31)/(Inputs!$B$29-Inputs!$B$30)*DCF!M$6</f>
        <v>1020649.0722455494</v>
      </c>
      <c r="DK546" s="15">
        <f ca="1">SUM(CX546:DH546)+CA546*DCF!M$46*(1+Inputs!$B$30)*(1-Inputs!$B$33)*(1-Inputs!$B$30/Inputs!$B$31)/(Inputs!$B$29-Inputs!$B$30)*DCF!M$6</f>
        <v>186874.19143613393</v>
      </c>
      <c r="DM546" s="15">
        <f ca="1">DI546+DJ546+DK546+Inputs!$B$34+Inputs!$B$36-Inputs!$B$35</f>
        <v>1474237.122416737</v>
      </c>
    </row>
    <row r="547" spans="1:117" x14ac:dyDescent="0.75">
      <c r="A547" s="11">
        <v>534</v>
      </c>
      <c r="C547" s="23">
        <f t="shared" ca="1" si="323"/>
        <v>-0.35636172287838552</v>
      </c>
      <c r="D547" s="23">
        <f t="shared" ca="1" si="323"/>
        <v>-0.19239548334511966</v>
      </c>
      <c r="E547" s="23">
        <f t="shared" ca="1" si="323"/>
        <v>-0.55874002031264602</v>
      </c>
      <c r="F547" s="23">
        <f t="shared" ca="1" si="323"/>
        <v>-0.64408590904330909</v>
      </c>
      <c r="G547" s="23">
        <f t="shared" ca="1" si="323"/>
        <v>-1.7480978078653648</v>
      </c>
      <c r="H547" s="23">
        <f t="shared" ca="1" si="323"/>
        <v>-0.15834560264767036</v>
      </c>
      <c r="I547" s="23">
        <f t="shared" ca="1" si="323"/>
        <v>1.5220309630629469</v>
      </c>
      <c r="J547" s="23">
        <f t="shared" ca="1" si="323"/>
        <v>-0.5711561619871014</v>
      </c>
      <c r="K547" s="23">
        <f t="shared" ca="1" si="323"/>
        <v>-7.8569605819609936E-2</v>
      </c>
      <c r="L547" s="23">
        <f t="shared" ca="1" si="323"/>
        <v>-0.36072620731073513</v>
      </c>
      <c r="M547" s="23">
        <f t="shared" ca="1" si="323"/>
        <v>-0.78348352230791041</v>
      </c>
      <c r="N547" s="23">
        <f ca="1">SQRT(Inputs!$B$38)*C547+SQRT(1-Inputs!$B$38)*_xlfn.NORM.S.INV(RAND())</f>
        <v>-0.43806451583898154</v>
      </c>
      <c r="O547" s="23">
        <f ca="1">SQRT(Inputs!$B$38)*D547+SQRT(1-Inputs!$B$38)*_xlfn.NORM.S.INV(RAND())</f>
        <v>0.14524294073666849</v>
      </c>
      <c r="P547" s="23">
        <f ca="1">SQRT(Inputs!$B$38)*E547+SQRT(1-Inputs!$B$38)*_xlfn.NORM.S.INV(RAND())</f>
        <v>0.70811969583748768</v>
      </c>
      <c r="Q547" s="23">
        <f ca="1">SQRT(Inputs!$B$38)*F547+SQRT(1-Inputs!$B$38)*_xlfn.NORM.S.INV(RAND())</f>
        <v>4.2327168218279088E-2</v>
      </c>
      <c r="R547" s="23">
        <f ca="1">SQRT(Inputs!$B$38)*G547+SQRT(1-Inputs!$B$38)*_xlfn.NORM.S.INV(RAND())</f>
        <v>-0.7018855912612697</v>
      </c>
      <c r="S547" s="23">
        <f ca="1">SQRT(Inputs!$B$38)*H547+SQRT(1-Inputs!$B$38)*_xlfn.NORM.S.INV(RAND())</f>
        <v>0.7624675918436149</v>
      </c>
      <c r="T547" s="23">
        <f ca="1">SQRT(Inputs!$B$38)*I547+SQRT(1-Inputs!$B$38)*_xlfn.NORM.S.INV(RAND())</f>
        <v>0.90171896810079244</v>
      </c>
      <c r="U547" s="23">
        <f ca="1">SQRT(Inputs!$B$38)*J547+SQRT(1-Inputs!$B$38)*_xlfn.NORM.S.INV(RAND())</f>
        <v>-0.51573967663945353</v>
      </c>
      <c r="V547" s="23">
        <f ca="1">SQRT(Inputs!$B$38)*K547+SQRT(1-Inputs!$B$38)*_xlfn.NORM.S.INV(RAND())</f>
        <v>1.5046221994587605</v>
      </c>
      <c r="W547" s="23">
        <f ca="1">SQRT(Inputs!$B$38)*L547+SQRT(1-Inputs!$B$38)*_xlfn.NORM.S.INV(RAND())</f>
        <v>0.58207330123599677</v>
      </c>
      <c r="X547" s="23">
        <f ca="1">SQRT(Inputs!$B$38)*M547+SQRT(1-Inputs!$B$38)*_xlfn.NORM.S.INV(RAND())</f>
        <v>-6.6324570246718229E-2</v>
      </c>
      <c r="Y547" s="23">
        <f ca="1">SQRT(Inputs!$B$38)*C547+SQRT(1-Inputs!$B$38)*_xlfn.NORM.S.INV(RAND())</f>
        <v>-0.49032212882611581</v>
      </c>
      <c r="Z547" s="23">
        <f ca="1">SQRT(Inputs!$B$38)*D547+SQRT(1-Inputs!$B$38)*_xlfn.NORM.S.INV(RAND())</f>
        <v>0.72293623400372831</v>
      </c>
      <c r="AA547" s="23">
        <f ca="1">SQRT(Inputs!$B$38)*E547+SQRT(1-Inputs!$B$38)*_xlfn.NORM.S.INV(RAND())</f>
        <v>0.53500584105191973</v>
      </c>
      <c r="AB547" s="23">
        <f ca="1">SQRT(Inputs!$B$38)*F547+SQRT(1-Inputs!$B$38)*_xlfn.NORM.S.INV(RAND())</f>
        <v>1.2194341824336881</v>
      </c>
      <c r="AC547" s="23">
        <f ca="1">SQRT(Inputs!$B$38)*G547+SQRT(1-Inputs!$B$38)*_xlfn.NORM.S.INV(RAND())</f>
        <v>-0.20648275043479769</v>
      </c>
      <c r="AD547" s="23">
        <f ca="1">SQRT(Inputs!$B$38)*H547+SQRT(1-Inputs!$B$38)*_xlfn.NORM.S.INV(RAND())</f>
        <v>0.27495465310003581</v>
      </c>
      <c r="AE547" s="23">
        <f ca="1">SQRT(Inputs!$B$38)*I547+SQRT(1-Inputs!$B$38)*_xlfn.NORM.S.INV(RAND())</f>
        <v>0.9619902650280121</v>
      </c>
      <c r="AF547" s="23">
        <f ca="1">SQRT(Inputs!$B$38)*J547+SQRT(1-Inputs!$B$38)*_xlfn.NORM.S.INV(RAND())</f>
        <v>1.0710293614692623</v>
      </c>
      <c r="AG547" s="23">
        <f ca="1">SQRT(Inputs!$B$38)*K547+SQRT(1-Inputs!$B$38)*_xlfn.NORM.S.INV(RAND())</f>
        <v>-0.71648590246294319</v>
      </c>
      <c r="AH547" s="23">
        <f ca="1">SQRT(Inputs!$B$38)*L547+SQRT(1-Inputs!$B$38)*_xlfn.NORM.S.INV(RAND())</f>
        <v>0.52334019337967297</v>
      </c>
      <c r="AI547" s="23">
        <f ca="1">SQRT(Inputs!$B$38)*M547+SQRT(1-Inputs!$B$38)*_xlfn.NORM.S.INV(RAND())</f>
        <v>-0.4788844088292678</v>
      </c>
      <c r="AJ547" s="23">
        <f ca="1">SQRT(Inputs!$B$38)*C547+SQRT(1-Inputs!$B$38)*_xlfn.NORM.S.INV(RAND())</f>
        <v>0.28803791551634761</v>
      </c>
      <c r="AK547" s="23">
        <f ca="1">SQRT(Inputs!$B$38)*D547+SQRT(1-Inputs!$B$38)*_xlfn.NORM.S.INV(RAND())</f>
        <v>0.66313478860844666</v>
      </c>
      <c r="AL547" s="23">
        <f ca="1">SQRT(Inputs!$B$38)*E547+SQRT(1-Inputs!$B$38)*_xlfn.NORM.S.INV(RAND())</f>
        <v>1.1314853394495428</v>
      </c>
      <c r="AM547" s="23">
        <f ca="1">SQRT(Inputs!$B$38)*F547+SQRT(1-Inputs!$B$38)*_xlfn.NORM.S.INV(RAND())</f>
        <v>-9.6251667109789996E-2</v>
      </c>
      <c r="AN547" s="23">
        <f ca="1">SQRT(Inputs!$B$38)*G547+SQRT(1-Inputs!$B$38)*_xlfn.NORM.S.INV(RAND())</f>
        <v>-0.63320745043427296</v>
      </c>
      <c r="AO547" s="23">
        <f ca="1">SQRT(Inputs!$B$38)*H547+SQRT(1-Inputs!$B$38)*_xlfn.NORM.S.INV(RAND())</f>
        <v>-0.73640284145249735</v>
      </c>
      <c r="AP547" s="23">
        <f ca="1">SQRT(Inputs!$B$38)*I547+SQRT(1-Inputs!$B$38)*_xlfn.NORM.S.INV(RAND())</f>
        <v>-1.006759255500238</v>
      </c>
      <c r="AQ547" s="23">
        <f ca="1">SQRT(Inputs!$B$38)*J547+SQRT(1-Inputs!$B$38)*_xlfn.NORM.S.INV(RAND())</f>
        <v>1.7817560914768351</v>
      </c>
      <c r="AR547" s="23">
        <f ca="1">SQRT(Inputs!$B$38)*K547+SQRT(1-Inputs!$B$38)*_xlfn.NORM.S.INV(RAND())</f>
        <v>-0.62419005352627066</v>
      </c>
      <c r="AS547" s="23">
        <f ca="1">SQRT(Inputs!$B$38)*L547+SQRT(1-Inputs!$B$38)*_xlfn.NORM.S.INV(RAND())</f>
        <v>-0.78186702097145</v>
      </c>
      <c r="AT547" s="23">
        <f ca="1">SQRT(Inputs!$B$38)*M547+SQRT(1-Inputs!$B$38)*_xlfn.NORM.S.INV(RAND())</f>
        <v>1.4303564174279138</v>
      </c>
      <c r="AU547" s="15">
        <f ca="1">Inputs!$B$6*EXP($B$8-0.5*C$5^2+C$5*N547)</f>
        <v>4622.5490106152665</v>
      </c>
      <c r="AV547" s="15">
        <f t="shared" ca="1" si="292"/>
        <v>5748.1871650234389</v>
      </c>
      <c r="AW547" s="15">
        <f t="shared" ca="1" si="293"/>
        <v>7711.3414511549663</v>
      </c>
      <c r="AX547" s="15">
        <f t="shared" ca="1" si="294"/>
        <v>9464.6914909033112</v>
      </c>
      <c r="AY547" s="15">
        <f t="shared" ca="1" si="295"/>
        <v>10656.486729407316</v>
      </c>
      <c r="AZ547" s="15">
        <f t="shared" ca="1" si="296"/>
        <v>14174.721792755487</v>
      </c>
      <c r="BA547" s="15">
        <f t="shared" ca="1" si="297"/>
        <v>19062.99683079456</v>
      </c>
      <c r="BB547" s="15">
        <f t="shared" ca="1" si="298"/>
        <v>22163.58091724203</v>
      </c>
      <c r="BC547" s="15">
        <f t="shared" ca="1" si="299"/>
        <v>31387.96482279032</v>
      </c>
      <c r="BD547" s="15">
        <f t="shared" ca="1" si="300"/>
        <v>40604.777404861263</v>
      </c>
      <c r="BE547" s="15">
        <f t="shared" ca="1" si="301"/>
        <v>49456.284702144614</v>
      </c>
      <c r="BF547" s="15">
        <f ca="1">Inputs!$B$13*EXP($B$9-0.5*C$6^2+C$6*Y547)</f>
        <v>12549.850116603597</v>
      </c>
      <c r="BG547" s="15">
        <f t="shared" ca="1" si="302"/>
        <v>17426.078465718663</v>
      </c>
      <c r="BH547" s="15">
        <f t="shared" ca="1" si="303"/>
        <v>23267.111880397068</v>
      </c>
      <c r="BI547" s="15">
        <f t="shared" ca="1" si="304"/>
        <v>34363.075298838899</v>
      </c>
      <c r="BJ547" s="15">
        <f t="shared" ca="1" si="305"/>
        <v>40891.521108247151</v>
      </c>
      <c r="BK547" s="15">
        <f t="shared" ca="1" si="306"/>
        <v>52100.843618576677</v>
      </c>
      <c r="BL547" s="15">
        <f t="shared" ca="1" si="307"/>
        <v>72496.820706481376</v>
      </c>
      <c r="BM547" s="15">
        <f t="shared" ca="1" si="308"/>
        <v>101795.97064168924</v>
      </c>
      <c r="BN547" s="15">
        <f t="shared" ca="1" si="309"/>
        <v>114895.40209268298</v>
      </c>
      <c r="BO547" s="15">
        <f t="shared" ca="1" si="310"/>
        <v>150233.70721708104</v>
      </c>
      <c r="BP547" s="15">
        <f t="shared" ca="1" si="311"/>
        <v>175144.42113446665</v>
      </c>
      <c r="BQ547" s="15">
        <f ca="1">Inputs!$B$20*EXP($B$10-0.5*C$7^2+C$7*AJ547)</f>
        <v>4750.9066280359921</v>
      </c>
      <c r="BR547" s="15">
        <f t="shared" ca="1" si="312"/>
        <v>7957.5036687959137</v>
      </c>
      <c r="BS547" s="15">
        <f t="shared" ca="1" si="313"/>
        <v>15081.193698016408</v>
      </c>
      <c r="BT547" s="15">
        <f t="shared" ca="1" si="314"/>
        <v>20275.222005318232</v>
      </c>
      <c r="BU547" s="15">
        <f t="shared" ca="1" si="315"/>
        <v>24107.374151211377</v>
      </c>
      <c r="BV547" s="15">
        <f t="shared" ca="1" si="316"/>
        <v>28412.739311087869</v>
      </c>
      <c r="BW547" s="15">
        <f t="shared" ca="1" si="317"/>
        <v>32039.519633715638</v>
      </c>
      <c r="BX547" s="15">
        <f t="shared" ca="1" si="318"/>
        <v>64051.102601044113</v>
      </c>
      <c r="BY547" s="15">
        <f t="shared" ca="1" si="319"/>
        <v>79643.922441570438</v>
      </c>
      <c r="BZ547" s="15">
        <f t="shared" ca="1" si="320"/>
        <v>96790.102471238817</v>
      </c>
      <c r="CA547" s="15">
        <f t="shared" ca="1" si="321"/>
        <v>175307.48192477107</v>
      </c>
      <c r="CB547" s="15">
        <f ca="1">(AU547*DCF!C$10-DCF!C$5*MAX(AU547*DCF!C$10,0)-MAX(AU547-Inputs!$B$6,0)/Inputs!$B$10)*DCF!C$6</f>
        <v>1045.496356757694</v>
      </c>
      <c r="CC547" s="15">
        <f ca="1">(AV547*DCF!D$10-DCF!D$5*MAX(AV547*DCF!D$10,0)-MAX(AV547-AU547,0)/Inputs!$B$10)*DCF!D$6</f>
        <v>1126.6242748755915</v>
      </c>
      <c r="CD547" s="15">
        <f ca="1">(AW547*DCF!E$10-DCF!E$5*MAX(AW547*DCF!E$10,0)-MAX(AW547-AV547,0)/Inputs!$B$10)*DCF!E$6</f>
        <v>1338.2423440983625</v>
      </c>
      <c r="CE547" s="15">
        <f ca="1">(AX547*DCF!F$10-DCF!F$5*MAX(AX547*DCF!F$10,0)-MAX(AX547-AW547,0)/Inputs!$B$10)*DCF!F$6</f>
        <v>1701.2983961181942</v>
      </c>
      <c r="CF547" s="15">
        <f ca="1">(AY547*DCF!G$10-DCF!G$5*MAX(AY547*DCF!G$10,0)-MAX(AY547-AX547,0)/Inputs!$B$10)*DCF!G$6</f>
        <v>1966.5772703791963</v>
      </c>
      <c r="CG547" s="15">
        <f ca="1">(AZ547*DCF!H$10-DCF!H$5*MAX(AZ547*DCF!H$10,0)-MAX(AZ547-AY547,0)/Inputs!$B$10)*DCF!H$6</f>
        <v>2127.30669513454</v>
      </c>
      <c r="CH547" s="15">
        <f ca="1">(BA547*DCF!I$10-DCF!I$5*MAX(BA547*DCF!I$10,0)-MAX(BA547-AZ547,0)/Inputs!$B$10)*DCF!I$6</f>
        <v>2680.2657248291071</v>
      </c>
      <c r="CI547" s="15">
        <f ca="1">(BB547*DCF!J$10-DCF!J$5*MAX(BB547*DCF!J$10,0)-MAX(BB547-BA547,0)/Inputs!$B$10)*DCF!J$6</f>
        <v>3333.4794873187279</v>
      </c>
      <c r="CJ547" s="15">
        <f ca="1">(BC547*DCF!K$10-DCF!K$5*MAX(BC547*DCF!K$10,0)-MAX(BC547-BB547,0)/Inputs!$B$10)*DCF!K$6</f>
        <v>3761.6849169996426</v>
      </c>
      <c r="CK547" s="15">
        <f ca="1">(BD547*DCF!L$10-DCF!L$5*MAX(BD547*DCF!L$10,0)-MAX(BD547-BC547,0)/Inputs!$B$10)*DCF!L$6</f>
        <v>4932.0894717053188</v>
      </c>
      <c r="CL547" s="15">
        <f ca="1">(BE547*DCF!M$10-DCF!M$5*MAX(BE547*DCF!M$10,0)-MAX(BE547-BD547,0)/Inputs!$B$10)*DCF!M$6</f>
        <v>5921.5143171666214</v>
      </c>
      <c r="CM547" s="15">
        <f ca="1">(BF547*DCF!C$28-DCF!C$5*MAX(BF547*DCF!C$28,0)-MAX(BF547-Inputs!$B$13,0)/Inputs!$B$17)*DCF!C$6</f>
        <v>3561.5753431486646</v>
      </c>
      <c r="CN547" s="15">
        <f ca="1">(BG547*DCF!D$28-DCF!D$5*MAX(BG547*DCF!D$28,0)-MAX(BG547-BF547,0)/Inputs!$B$17)*DCF!D$6</f>
        <v>4092.0589398249172</v>
      </c>
      <c r="CO547" s="15">
        <f ca="1">(BH547*DCF!E$28-DCF!E$5*MAX(BH547*DCF!E$28,0)-MAX(BH547-BG547,0)/Inputs!$B$17)*DCF!E$6</f>
        <v>5438.4731035603627</v>
      </c>
      <c r="CP547" s="15">
        <f ca="1">(BI547*DCF!F$28-DCF!F$5*MAX(BI547*DCF!F$28,0)-MAX(BI547-BH547,0)/Inputs!$B$17)*DCF!F$6</f>
        <v>7308.4742651859278</v>
      </c>
      <c r="CQ547" s="15">
        <f ca="1">(BJ547*DCF!G$28-DCF!G$5*MAX(BJ547*DCF!G$28,0)-MAX(BJ547-BI547,0)/Inputs!$B$17)*DCF!G$6</f>
        <v>9511.5953026387142</v>
      </c>
      <c r="CR547" s="15">
        <f ca="1">(BK547*DCF!H$28-DCF!H$5*MAX(BK547*DCF!H$28,0)-MAX(BK547-BJ547,0)/Inputs!$B$17)*DCF!H$6</f>
        <v>11143.499296606735</v>
      </c>
      <c r="CS547" s="15">
        <f ca="1">(BL547*DCF!I$28-DCF!I$5*MAX(BL547*DCF!I$28,0)-MAX(BL547-BK547,0)/Inputs!$B$17)*DCF!I$6</f>
        <v>14120.399572843948</v>
      </c>
      <c r="CT547" s="15">
        <f ca="1">(BM547*DCF!J$28-DCF!J$5*MAX(BM547*DCF!J$28,0)-MAX(BM547-BL547,0)/Inputs!$B$17)*DCF!J$6</f>
        <v>18824.124249054861</v>
      </c>
      <c r="CU547" s="15">
        <f ca="1">(BN547*DCF!K$28-DCF!K$5*MAX(BN547*DCF!K$28,0)-MAX(BN547-BM547,0)/Inputs!$B$17)*DCF!K$6</f>
        <v>22659.476601430506</v>
      </c>
      <c r="CV547" s="15">
        <f ca="1">(BO547*DCF!L$28-DCF!L$5*MAX(BO547*DCF!L$28,0)-MAX(BO547-BN547,0)/Inputs!$B$17)*DCF!L$6</f>
        <v>25976.189825388075</v>
      </c>
      <c r="CW547" s="15">
        <f ca="1">(BP547*DCF!M$28-DCF!M$5*MAX(BP547*DCF!M$28,0)-MAX(BP547-BO547,0)/Inputs!$B$17)*DCF!M$6</f>
        <v>30349.654619721561</v>
      </c>
      <c r="CX547" s="15">
        <f ca="1">(BQ547*DCF!C$46-DCF!C$5*MAX(BQ547*DCF!C$46,0)-MAX(BQ547-Inputs!$B$20,0)/Inputs!$B$24)*DCF!C$6</f>
        <v>-1813.0992803944516</v>
      </c>
      <c r="CY547" s="15">
        <f ca="1">(BR547*DCF!D$46-DCF!D$5*MAX(BR547*DCF!D$46,0)-MAX(BR547-BQ547,0)/Inputs!$B$24)*DCF!D$6</f>
        <v>-2726.3886449992424</v>
      </c>
      <c r="CZ547" s="15">
        <f ca="1">(BS547*DCF!E$46-DCF!E$5*MAX(BS547*DCF!E$46,0)-MAX(BS547-BR547,0)/Inputs!$B$24)*DCF!E$6</f>
        <v>-4591.3399105528224</v>
      </c>
      <c r="DA547" s="15">
        <f ca="1">(BT547*DCF!F$46-DCF!F$5*MAX(BT547*DCF!F$46,0)-MAX(BT547-BS547,0)/Inputs!$B$24)*DCF!F$6</f>
        <v>-3367.8797586081801</v>
      </c>
      <c r="DB547" s="15">
        <f ca="1">(BU547*DCF!G$46-DCF!G$5*MAX(BU547*DCF!G$46,0)-MAX(BU547-BT547,0)/Inputs!$B$24)*DCF!G$6</f>
        <v>-2099.984703888184</v>
      </c>
      <c r="DC547" s="15">
        <f ca="1">(BV547*DCF!H$46-DCF!H$5*MAX(BV547*DCF!H$46,0)-MAX(BV547-BU547,0)/Inputs!$B$24)*DCF!H$6</f>
        <v>-1337.8658440216193</v>
      </c>
      <c r="DD547" s="15">
        <f ca="1">(BW547*DCF!I$46-DCF!I$5*MAX(BW547*DCF!I$46,0)-MAX(BW547-BV547,0)/Inputs!$B$24)*DCF!I$6</f>
        <v>-301.14320309050493</v>
      </c>
      <c r="DE547" s="15">
        <f ca="1">(BX547*DCF!J$46-DCF!J$5*MAX(BX547*DCF!J$46,0)-MAX(BX547-BW547,0)/Inputs!$B$24)*DCF!J$6</f>
        <v>-5802.1822281606364</v>
      </c>
      <c r="DF547" s="15">
        <f ca="1">(BY547*DCF!K$46-DCF!K$5*MAX(BY547*DCF!K$46,0)-MAX(BY547-BX547,0)/Inputs!$B$24)*DCF!K$6</f>
        <v>729.70087426135694</v>
      </c>
      <c r="DG547" s="15">
        <f ca="1">(BZ547*DCF!L$46-DCF!L$5*MAX(BZ547*DCF!L$46,0)-MAX(BZ547-BY547,0)/Inputs!$B$24)*DCF!L$6</f>
        <v>2810.4151152348854</v>
      </c>
      <c r="DH547" s="15">
        <f ca="1">(CA547*DCF!M$46-DCF!M$5*MAX(CA547*DCF!M$46,0)-MAX(CA547-BZ547,0)/Inputs!$B$24)*DCF!M$6</f>
        <v>-2671.1264634299232</v>
      </c>
      <c r="DI547" s="15">
        <f ca="1">SUM(CB547:CL547)+BE547*DCF!M$10*(1+Inputs!$B$30)*(1-Inputs!$B$33)*(1-Inputs!$B$30/Inputs!$B$31)/(Inputs!$B$29-Inputs!$B$30)*DCF!M$6</f>
        <v>167572.07357311223</v>
      </c>
      <c r="DJ547" s="15">
        <f ca="1">SUM(CM547:CW547)+BP547*DCF!M$28*(1+Inputs!$B$30)*(1-Inputs!$B$33)*(1-Inputs!$B$30/Inputs!$B$31)/(Inputs!$B$29-Inputs!$B$30)*DCF!M$6</f>
        <v>802891.17453596683</v>
      </c>
      <c r="DK547" s="15">
        <f ca="1">SUM(CX547:DH547)+CA547*DCF!M$46*(1+Inputs!$B$30)*(1-Inputs!$B$33)*(1-Inputs!$B$30/Inputs!$B$31)/(Inputs!$B$29-Inputs!$B$30)*DCF!M$6</f>
        <v>249875.23950684784</v>
      </c>
      <c r="DM547" s="15">
        <f ca="1">DI547+DJ547+DK547+Inputs!$B$34+Inputs!$B$36-Inputs!$B$35</f>
        <v>1297189.4876159269</v>
      </c>
    </row>
    <row r="548" spans="1:117" x14ac:dyDescent="0.75">
      <c r="A548" s="11">
        <v>535</v>
      </c>
      <c r="C548" s="23">
        <f t="shared" ca="1" si="323"/>
        <v>-1.5555957067051263</v>
      </c>
      <c r="D548" s="23">
        <f t="shared" ca="1" si="323"/>
        <v>1.6333885680125872</v>
      </c>
      <c r="E548" s="23">
        <f t="shared" ca="1" si="323"/>
        <v>0.50164373891445546</v>
      </c>
      <c r="F548" s="23">
        <f t="shared" ca="1" si="323"/>
        <v>-0.90792318966101637</v>
      </c>
      <c r="G548" s="23">
        <f t="shared" ca="1" si="323"/>
        <v>-0.21102580007343785</v>
      </c>
      <c r="H548" s="23">
        <f t="shared" ca="1" si="323"/>
        <v>-1.3233413482774548</v>
      </c>
      <c r="I548" s="23">
        <f t="shared" ca="1" si="323"/>
        <v>1.2900351833131094</v>
      </c>
      <c r="J548" s="23">
        <f t="shared" ca="1" si="323"/>
        <v>-1.5360999514021283</v>
      </c>
      <c r="K548" s="23">
        <f t="shared" ca="1" si="323"/>
        <v>0.97663326617902035</v>
      </c>
      <c r="L548" s="23">
        <f t="shared" ca="1" si="323"/>
        <v>8.3556287001691987E-2</v>
      </c>
      <c r="M548" s="23">
        <f t="shared" ca="1" si="323"/>
        <v>-0.71053889792583969</v>
      </c>
      <c r="N548" s="23">
        <f ca="1">SQRT(Inputs!$B$38)*C548+SQRT(1-Inputs!$B$38)*_xlfn.NORM.S.INV(RAND())</f>
        <v>-0.33952080610152857</v>
      </c>
      <c r="O548" s="23">
        <f ca="1">SQRT(Inputs!$B$38)*D548+SQRT(1-Inputs!$B$38)*_xlfn.NORM.S.INV(RAND())</f>
        <v>-0.42511701171780447</v>
      </c>
      <c r="P548" s="23">
        <f ca="1">SQRT(Inputs!$B$38)*E548+SQRT(1-Inputs!$B$38)*_xlfn.NORM.S.INV(RAND())</f>
        <v>1.714048510421341</v>
      </c>
      <c r="Q548" s="23">
        <f ca="1">SQRT(Inputs!$B$38)*F548+SQRT(1-Inputs!$B$38)*_xlfn.NORM.S.INV(RAND())</f>
        <v>-1.3910238378411273</v>
      </c>
      <c r="R548" s="23">
        <f ca="1">SQRT(Inputs!$B$38)*G548+SQRT(1-Inputs!$B$38)*_xlfn.NORM.S.INV(RAND())</f>
        <v>-1.0071764599033364</v>
      </c>
      <c r="S548" s="23">
        <f ca="1">SQRT(Inputs!$B$38)*H548+SQRT(1-Inputs!$B$38)*_xlfn.NORM.S.INV(RAND())</f>
        <v>0.92186910554750856</v>
      </c>
      <c r="T548" s="23">
        <f ca="1">SQRT(Inputs!$B$38)*I548+SQRT(1-Inputs!$B$38)*_xlfn.NORM.S.INV(RAND())</f>
        <v>1.5136081108982962</v>
      </c>
      <c r="U548" s="23">
        <f ca="1">SQRT(Inputs!$B$38)*J548+SQRT(1-Inputs!$B$38)*_xlfn.NORM.S.INV(RAND())</f>
        <v>-1.672827243606791</v>
      </c>
      <c r="V548" s="23">
        <f ca="1">SQRT(Inputs!$B$38)*K548+SQRT(1-Inputs!$B$38)*_xlfn.NORM.S.INV(RAND())</f>
        <v>-0.62954667251883389</v>
      </c>
      <c r="W548" s="23">
        <f ca="1">SQRT(Inputs!$B$38)*L548+SQRT(1-Inputs!$B$38)*_xlfn.NORM.S.INV(RAND())</f>
        <v>0.16254708581578889</v>
      </c>
      <c r="X548" s="23">
        <f ca="1">SQRT(Inputs!$B$38)*M548+SQRT(1-Inputs!$B$38)*_xlfn.NORM.S.INV(RAND())</f>
        <v>-0.30448516326313219</v>
      </c>
      <c r="Y548" s="23">
        <f ca="1">SQRT(Inputs!$B$38)*C548+SQRT(1-Inputs!$B$38)*_xlfn.NORM.S.INV(RAND())</f>
        <v>-0.26182239839424093</v>
      </c>
      <c r="Z548" s="23">
        <f ca="1">SQRT(Inputs!$B$38)*D548+SQRT(1-Inputs!$B$38)*_xlfn.NORM.S.INV(RAND())</f>
        <v>-0.33259366551973035</v>
      </c>
      <c r="AA548" s="23">
        <f ca="1">SQRT(Inputs!$B$38)*E548+SQRT(1-Inputs!$B$38)*_xlfn.NORM.S.INV(RAND())</f>
        <v>0.99262953712271074</v>
      </c>
      <c r="AB548" s="23">
        <f ca="1">SQRT(Inputs!$B$38)*F548+SQRT(1-Inputs!$B$38)*_xlfn.NORM.S.INV(RAND())</f>
        <v>-1.5522537292770611</v>
      </c>
      <c r="AC548" s="23">
        <f ca="1">SQRT(Inputs!$B$38)*G548+SQRT(1-Inputs!$B$38)*_xlfn.NORM.S.INV(RAND())</f>
        <v>0.38481262484564399</v>
      </c>
      <c r="AD548" s="23">
        <f ca="1">SQRT(Inputs!$B$38)*H548+SQRT(1-Inputs!$B$38)*_xlfn.NORM.S.INV(RAND())</f>
        <v>-1.9340878335125973</v>
      </c>
      <c r="AE548" s="23">
        <f ca="1">SQRT(Inputs!$B$38)*I548+SQRT(1-Inputs!$B$38)*_xlfn.NORM.S.INV(RAND())</f>
        <v>0.63742646179270268</v>
      </c>
      <c r="AF548" s="23">
        <f ca="1">SQRT(Inputs!$B$38)*J548+SQRT(1-Inputs!$B$38)*_xlfn.NORM.S.INV(RAND())</f>
        <v>0.35199670393943239</v>
      </c>
      <c r="AG548" s="23">
        <f ca="1">SQRT(Inputs!$B$38)*K548+SQRT(1-Inputs!$B$38)*_xlfn.NORM.S.INV(RAND())</f>
        <v>1.143052811602653</v>
      </c>
      <c r="AH548" s="23">
        <f ca="1">SQRT(Inputs!$B$38)*L548+SQRT(1-Inputs!$B$38)*_xlfn.NORM.S.INV(RAND())</f>
        <v>1.3442351286738099</v>
      </c>
      <c r="AI548" s="23">
        <f ca="1">SQRT(Inputs!$B$38)*M548+SQRT(1-Inputs!$B$38)*_xlfn.NORM.S.INV(RAND())</f>
        <v>-1.2320343314814413</v>
      </c>
      <c r="AJ548" s="23">
        <f ca="1">SQRT(Inputs!$B$38)*C548+SQRT(1-Inputs!$B$38)*_xlfn.NORM.S.INV(RAND())</f>
        <v>0.63128713409406045</v>
      </c>
      <c r="AK548" s="23">
        <f ca="1">SQRT(Inputs!$B$38)*D548+SQRT(1-Inputs!$B$38)*_xlfn.NORM.S.INV(RAND())</f>
        <v>1.1743511144850176</v>
      </c>
      <c r="AL548" s="23">
        <f ca="1">SQRT(Inputs!$B$38)*E548+SQRT(1-Inputs!$B$38)*_xlfn.NORM.S.INV(RAND())</f>
        <v>0.39289612635483639</v>
      </c>
      <c r="AM548" s="23">
        <f ca="1">SQRT(Inputs!$B$38)*F548+SQRT(1-Inputs!$B$38)*_xlfn.NORM.S.INV(RAND())</f>
        <v>-0.7094008064575219</v>
      </c>
      <c r="AN548" s="23">
        <f ca="1">SQRT(Inputs!$B$38)*G548+SQRT(1-Inputs!$B$38)*_xlfn.NORM.S.INV(RAND())</f>
        <v>-0.11406219945817204</v>
      </c>
      <c r="AO548" s="23">
        <f ca="1">SQRT(Inputs!$B$38)*H548+SQRT(1-Inputs!$B$38)*_xlfn.NORM.S.INV(RAND())</f>
        <v>-0.99841235002264339</v>
      </c>
      <c r="AP548" s="23">
        <f ca="1">SQRT(Inputs!$B$38)*I548+SQRT(1-Inputs!$B$38)*_xlfn.NORM.S.INV(RAND())</f>
        <v>0.58195476929609602</v>
      </c>
      <c r="AQ548" s="23">
        <f ca="1">SQRT(Inputs!$B$38)*J548+SQRT(1-Inputs!$B$38)*_xlfn.NORM.S.INV(RAND())</f>
        <v>-0.81786206787383853</v>
      </c>
      <c r="AR548" s="23">
        <f ca="1">SQRT(Inputs!$B$38)*K548+SQRT(1-Inputs!$B$38)*_xlfn.NORM.S.INV(RAND())</f>
        <v>0.55743115890913764</v>
      </c>
      <c r="AS548" s="23">
        <f ca="1">SQRT(Inputs!$B$38)*L548+SQRT(1-Inputs!$B$38)*_xlfn.NORM.S.INV(RAND())</f>
        <v>-0.63845286133827495</v>
      </c>
      <c r="AT548" s="23">
        <f ca="1">SQRT(Inputs!$B$38)*M548+SQRT(1-Inputs!$B$38)*_xlfn.NORM.S.INV(RAND())</f>
        <v>0.33266864364475768</v>
      </c>
      <c r="AU548" s="15">
        <f ca="1">Inputs!$B$6*EXP($B$8-0.5*C$5^2+C$5*N548)</f>
        <v>4696.8771898344412</v>
      </c>
      <c r="AV548" s="15">
        <f t="shared" ca="1" si="292"/>
        <v>5370.789593695139</v>
      </c>
      <c r="AW548" s="15">
        <f t="shared" ca="1" si="293"/>
        <v>8252.0645384875625</v>
      </c>
      <c r="AX548" s="15">
        <f t="shared" ca="1" si="294"/>
        <v>8467.7662744006793</v>
      </c>
      <c r="AY548" s="15">
        <f t="shared" ca="1" si="295"/>
        <v>9200.0880886005943</v>
      </c>
      <c r="AZ548" s="15">
        <f t="shared" ca="1" si="296"/>
        <v>12454.197252090511</v>
      </c>
      <c r="BA548" s="15">
        <f t="shared" ca="1" si="297"/>
        <v>17856.841661783132</v>
      </c>
      <c r="BB548" s="15">
        <f t="shared" ca="1" si="298"/>
        <v>18488.702058825806</v>
      </c>
      <c r="BC548" s="15">
        <f t="shared" ca="1" si="299"/>
        <v>21308.857962464932</v>
      </c>
      <c r="BD548" s="15">
        <f t="shared" ca="1" si="300"/>
        <v>26505.288579249456</v>
      </c>
      <c r="BE548" s="15">
        <f t="shared" ca="1" si="301"/>
        <v>31590.484517130724</v>
      </c>
      <c r="BF548" s="15">
        <f ca="1">Inputs!$B$13*EXP($B$9-0.5*C$6^2+C$6*Y548)</f>
        <v>13131.425707849288</v>
      </c>
      <c r="BG548" s="15">
        <f t="shared" ca="1" si="302"/>
        <v>15071.555993191609</v>
      </c>
      <c r="BH548" s="15">
        <f t="shared" ca="1" si="303"/>
        <v>21710.207521938151</v>
      </c>
      <c r="BI548" s="15">
        <f t="shared" ca="1" si="304"/>
        <v>20928.409281540364</v>
      </c>
      <c r="BJ548" s="15">
        <f t="shared" ca="1" si="305"/>
        <v>27120.238492707384</v>
      </c>
      <c r="BK548" s="15">
        <f t="shared" ca="1" si="306"/>
        <v>25579.527340524503</v>
      </c>
      <c r="BL548" s="15">
        <f t="shared" ca="1" si="307"/>
        <v>34127.145789046321</v>
      </c>
      <c r="BM548" s="15">
        <f t="shared" ca="1" si="308"/>
        <v>43824.68560421389</v>
      </c>
      <c r="BN548" s="15">
        <f t="shared" ca="1" si="309"/>
        <v>61811.432260267262</v>
      </c>
      <c r="BO548" s="15">
        <f t="shared" ca="1" si="310"/>
        <v>88914.863053821406</v>
      </c>
      <c r="BP548" s="15">
        <f t="shared" ca="1" si="311"/>
        <v>95179.913359586906</v>
      </c>
      <c r="BQ548" s="15">
        <f ca="1">Inputs!$B$20*EXP($B$10-0.5*C$7^2+C$7*AJ548)</f>
        <v>5365.985364156717</v>
      </c>
      <c r="BR548" s="15">
        <f t="shared" ca="1" si="312"/>
        <v>10572.031575732861</v>
      </c>
      <c r="BS548" s="15">
        <f t="shared" ca="1" si="313"/>
        <v>16206.626289319402</v>
      </c>
      <c r="BT548" s="15">
        <f t="shared" ca="1" si="314"/>
        <v>18550.976580401959</v>
      </c>
      <c r="BU548" s="15">
        <f t="shared" ca="1" si="315"/>
        <v>25009.560275426848</v>
      </c>
      <c r="BV548" s="15">
        <f t="shared" ca="1" si="316"/>
        <v>27786.426232774586</v>
      </c>
      <c r="BW548" s="15">
        <f t="shared" ca="1" si="317"/>
        <v>43856.821512953007</v>
      </c>
      <c r="BX548" s="15">
        <f t="shared" ca="1" si="318"/>
        <v>52064.596989140096</v>
      </c>
      <c r="BY548" s="15">
        <f t="shared" ca="1" si="319"/>
        <v>81161.665400454454</v>
      </c>
      <c r="BZ548" s="15">
        <f t="shared" ca="1" si="320"/>
        <v>101269.61537849289</v>
      </c>
      <c r="CA548" s="15">
        <f t="shared" ca="1" si="321"/>
        <v>150915.9659597961</v>
      </c>
      <c r="CB548" s="15">
        <f ca="1">(AU548*DCF!C$10-DCF!C$5*MAX(AU548*DCF!C$10,0)-MAX(AU548-Inputs!$B$6,0)/Inputs!$B$10)*DCF!C$6</f>
        <v>1044.9663835915455</v>
      </c>
      <c r="CC548" s="15">
        <f ca="1">(AV548*DCF!D$10-DCF!D$5*MAX(AV548*DCF!D$10,0)-MAX(AV548-AU548,0)/Inputs!$B$10)*DCF!D$6</f>
        <v>1144.7776754171878</v>
      </c>
      <c r="CD548" s="15">
        <f ca="1">(AW548*DCF!E$10-DCF!E$5*MAX(AW548*DCF!E$10,0)-MAX(AW548-AV548,0)/Inputs!$B$10)*DCF!E$6</f>
        <v>1256.2879041293941</v>
      </c>
      <c r="CE548" s="15">
        <f ca="1">(AX548*DCF!F$10-DCF!F$5*MAX(AX548*DCF!F$10,0)-MAX(AX548-AW548,0)/Inputs!$B$10)*DCF!F$6</f>
        <v>1803.6176993942729</v>
      </c>
      <c r="CF548" s="15">
        <f ca="1">(AY548*DCF!G$10-DCF!G$5*MAX(AY548*DCF!G$10,0)-MAX(AY548-AX548,0)/Inputs!$B$10)*DCF!G$6</f>
        <v>1754.819847582482</v>
      </c>
      <c r="CG548" s="15">
        <f ca="1">(AZ548*DCF!H$10-DCF!H$5*MAX(AZ548*DCF!H$10,0)-MAX(AZ548-AY548,0)/Inputs!$B$10)*DCF!H$6</f>
        <v>1840.1659100659474</v>
      </c>
      <c r="CH548" s="15">
        <f ca="1">(BA548*DCF!I$10-DCF!I$5*MAX(BA548*DCF!I$10,0)-MAX(BA548-AZ548,0)/Inputs!$B$10)*DCF!I$6</f>
        <v>2375.5705773012883</v>
      </c>
      <c r="CI548" s="15">
        <f ca="1">(BB548*DCF!J$10-DCF!J$5*MAX(BB548*DCF!J$10,0)-MAX(BB548-BA548,0)/Inputs!$B$10)*DCF!J$6</f>
        <v>3076.9561421319354</v>
      </c>
      <c r="CJ548" s="15">
        <f ca="1">(BC548*DCF!K$10-DCF!K$5*MAX(BC548*DCF!K$10,0)-MAX(BC548-BB548,0)/Inputs!$B$10)*DCF!K$6</f>
        <v>3035.6050138811206</v>
      </c>
      <c r="CK548" s="15">
        <f ca="1">(BD548*DCF!L$10-DCF!L$5*MAX(BD548*DCF!L$10,0)-MAX(BD548-BC548,0)/Inputs!$B$10)*DCF!L$6</f>
        <v>3325.518925155337</v>
      </c>
      <c r="CL548" s="15">
        <f ca="1">(BE548*DCF!M$10-DCF!M$5*MAX(BE548*DCF!M$10,0)-MAX(BE548-BD548,0)/Inputs!$B$10)*DCF!M$6</f>
        <v>3850.3449685377982</v>
      </c>
      <c r="CM548" s="15">
        <f ca="1">(BF548*DCF!C$28-DCF!C$5*MAX(BF548*DCF!C$28,0)-MAX(BF548-Inputs!$B$13,0)/Inputs!$B$17)*DCF!C$6</f>
        <v>3604.7553299779306</v>
      </c>
      <c r="CN548" s="15">
        <f ca="1">(BG548*DCF!D$28-DCF!D$5*MAX(BG548*DCF!D$28,0)-MAX(BG548-BF548,0)/Inputs!$B$17)*DCF!D$6</f>
        <v>4025.0021033984281</v>
      </c>
      <c r="CO548" s="15">
        <f ca="1">(BH548*DCF!E$28-DCF!E$5*MAX(BH548*DCF!E$28,0)-MAX(BH548-BG548,0)/Inputs!$B$17)*DCF!E$6</f>
        <v>4840.330515072249</v>
      </c>
      <c r="CP548" s="15">
        <f ca="1">(BI548*DCF!F$28-DCF!F$5*MAX(BI548*DCF!F$28,0)-MAX(BI548-BH548,0)/Inputs!$B$17)*DCF!F$6</f>
        <v>5681.5118475874251</v>
      </c>
      <c r="CQ548" s="15">
        <f ca="1">(BJ548*DCF!G$28-DCF!G$5*MAX(BJ548*DCF!G$28,0)-MAX(BJ548-BI548,0)/Inputs!$B$17)*DCF!G$6</f>
        <v>5995.1471320750125</v>
      </c>
      <c r="CR548" s="15">
        <f ca="1">(BK548*DCF!H$28-DCF!H$5*MAX(BK548*DCF!H$28,0)-MAX(BK548-BJ548,0)/Inputs!$B$17)*DCF!H$6</f>
        <v>6326.0993232839883</v>
      </c>
      <c r="CS548" s="15">
        <f ca="1">(BL548*DCF!I$28-DCF!I$5*MAX(BL548*DCF!I$28,0)-MAX(BL548-BK548,0)/Inputs!$B$17)*DCF!I$6</f>
        <v>6798.2566861297555</v>
      </c>
      <c r="CT548" s="15">
        <f ca="1">(BM548*DCF!J$28-DCF!J$5*MAX(BM548*DCF!J$28,0)-MAX(BM548-BL548,0)/Inputs!$B$17)*DCF!J$6</f>
        <v>8490.7284965042563</v>
      </c>
      <c r="CU548" s="15">
        <f ca="1">(BN548*DCF!K$28-DCF!K$5*MAX(BN548*DCF!K$28,0)-MAX(BN548-BM548,0)/Inputs!$B$17)*DCF!K$6</f>
        <v>10850.40121805534</v>
      </c>
      <c r="CV548" s="15">
        <f ca="1">(BO548*DCF!L$28-DCF!L$5*MAX(BO548*DCF!L$28,0)-MAX(BO548-BN548,0)/Inputs!$B$17)*DCF!L$6</f>
        <v>14673.583102101309</v>
      </c>
      <c r="CW548" s="15">
        <f ca="1">(BP548*DCF!M$28-DCF!M$5*MAX(BP548*DCF!M$28,0)-MAX(BP548-BO548,0)/Inputs!$B$17)*DCF!M$6</f>
        <v>17253.281981513999</v>
      </c>
      <c r="CX548" s="15">
        <f ca="1">(BQ548*DCF!C$46-DCF!C$5*MAX(BQ548*DCF!C$46,0)-MAX(BQ548-Inputs!$B$20,0)/Inputs!$B$24)*DCF!C$6</f>
        <v>-2239.2508296697806</v>
      </c>
      <c r="CY548" s="15">
        <f ca="1">(BR548*DCF!D$46-DCF!D$5*MAX(BR548*DCF!D$46,0)-MAX(BR548-BQ548,0)/Inputs!$B$24)*DCF!D$6</f>
        <v>-4025.7759513867113</v>
      </c>
      <c r="CZ548" s="15">
        <f ca="1">(BS548*DCF!E$46-DCF!E$5*MAX(BS548*DCF!E$46,0)-MAX(BS548-BR548,0)/Inputs!$B$24)*DCF!E$6</f>
        <v>-4137.463894722292</v>
      </c>
      <c r="DA548" s="15">
        <f ca="1">(BT548*DCF!F$46-DCF!F$5*MAX(BT548*DCF!F$46,0)-MAX(BT548-BS548,0)/Inputs!$B$24)*DCF!F$6</f>
        <v>-2204.6514543551189</v>
      </c>
      <c r="DB548" s="15">
        <f ca="1">(BU548*DCF!G$46-DCF!G$5*MAX(BU548*DCF!G$46,0)-MAX(BU548-BT548,0)/Inputs!$B$24)*DCF!G$6</f>
        <v>-3013.8121437813215</v>
      </c>
      <c r="DC548" s="15">
        <f ca="1">(BV548*DCF!H$46-DCF!H$5*MAX(BV548*DCF!H$46,0)-MAX(BV548-BU548,0)/Inputs!$B$24)*DCF!H$6</f>
        <v>-862.89408210580393</v>
      </c>
      <c r="DD548" s="15">
        <f ca="1">(BW548*DCF!I$46-DCF!I$5*MAX(BW548*DCF!I$46,0)-MAX(BW548-BV548,0)/Inputs!$B$24)*DCF!I$6</f>
        <v>-3600.2985024284212</v>
      </c>
      <c r="DE548" s="15">
        <f ca="1">(BX548*DCF!J$46-DCF!J$5*MAX(BX548*DCF!J$46,0)-MAX(BX548-BW548,0)/Inputs!$B$24)*DCF!J$6</f>
        <v>7.3978653445834226</v>
      </c>
      <c r="DF548" s="15">
        <f ca="1">(BY548*DCF!K$46-DCF!K$5*MAX(BY548*DCF!K$46,0)-MAX(BY548-BX548,0)/Inputs!$B$24)*DCF!K$6</f>
        <v>-2491.7817366002878</v>
      </c>
      <c r="DG548" s="15">
        <f ca="1">(BZ548*DCF!L$46-DCF!L$5*MAX(BZ548*DCF!L$46,0)-MAX(BZ548-BY548,0)/Inputs!$B$24)*DCF!L$6</f>
        <v>2449.8047408161819</v>
      </c>
      <c r="DH548" s="15">
        <f ca="1">(CA548*DCF!M$46-DCF!M$5*MAX(CA548*DCF!M$46,0)-MAX(CA548-BZ548,0)/Inputs!$B$24)*DCF!M$6</f>
        <v>1452.3419798734878</v>
      </c>
      <c r="DI548" s="15">
        <f ca="1">SUM(CB548:CL548)+BE548*DCF!M$10*(1+Inputs!$B$30)*(1-Inputs!$B$33)*(1-Inputs!$B$30/Inputs!$B$31)/(Inputs!$B$29-Inputs!$B$30)*DCF!M$6</f>
        <v>112425.36719927427</v>
      </c>
      <c r="DJ548" s="15">
        <f ca="1">SUM(CM548:CW548)+BP548*DCF!M$28*(1+Inputs!$B$30)*(1-Inputs!$B$33)*(1-Inputs!$B$30/Inputs!$B$31)/(Inputs!$B$29-Inputs!$B$30)*DCF!M$6</f>
        <v>441721.7077407472</v>
      </c>
      <c r="DK548" s="15">
        <f ca="1">SUM(CX548:DH548)+CA548*DCF!M$46*(1+Inputs!$B$30)*(1-Inputs!$B$33)*(1-Inputs!$B$30/Inputs!$B$31)/(Inputs!$B$29-Inputs!$B$30)*DCF!M$6</f>
        <v>214667.57650385241</v>
      </c>
      <c r="DM548" s="15">
        <f ca="1">DI548+DJ548+DK548+Inputs!$B$34+Inputs!$B$36-Inputs!$B$35</f>
        <v>845665.65144387388</v>
      </c>
    </row>
    <row r="549" spans="1:117" x14ac:dyDescent="0.75">
      <c r="A549" s="11">
        <v>536</v>
      </c>
      <c r="C549" s="23">
        <f t="shared" ca="1" si="323"/>
        <v>-0.82214797376532067</v>
      </c>
      <c r="D549" s="23">
        <f t="shared" ca="1" si="323"/>
        <v>-0.64697045371144546</v>
      </c>
      <c r="E549" s="23">
        <f t="shared" ca="1" si="323"/>
        <v>-0.42026375426767321</v>
      </c>
      <c r="F549" s="23">
        <f t="shared" ca="1" si="323"/>
        <v>-1.4354487759118184</v>
      </c>
      <c r="G549" s="23">
        <f t="shared" ca="1" si="323"/>
        <v>0.51901147807799863</v>
      </c>
      <c r="H549" s="23">
        <f t="shared" ca="1" si="323"/>
        <v>0.43537116782559132</v>
      </c>
      <c r="I549" s="23">
        <f t="shared" ca="1" si="323"/>
        <v>-0.21836772685631228</v>
      </c>
      <c r="J549" s="23">
        <f t="shared" ca="1" si="323"/>
        <v>-0.1490309108829708</v>
      </c>
      <c r="K549" s="23">
        <f t="shared" ca="1" si="323"/>
        <v>-1.5756463441060689</v>
      </c>
      <c r="L549" s="23">
        <f t="shared" ca="1" si="323"/>
        <v>-0.26756114610440301</v>
      </c>
      <c r="M549" s="23">
        <f t="shared" ca="1" si="323"/>
        <v>-0.88498769757382811</v>
      </c>
      <c r="N549" s="23">
        <f ca="1">SQRT(Inputs!$B$38)*C549+SQRT(1-Inputs!$B$38)*_xlfn.NORM.S.INV(RAND())</f>
        <v>0.66456142014488395</v>
      </c>
      <c r="O549" s="23">
        <f ca="1">SQRT(Inputs!$B$38)*D549+SQRT(1-Inputs!$B$38)*_xlfn.NORM.S.INV(RAND())</f>
        <v>0.52460649858508901</v>
      </c>
      <c r="P549" s="23">
        <f ca="1">SQRT(Inputs!$B$38)*E549+SQRT(1-Inputs!$B$38)*_xlfn.NORM.S.INV(RAND())</f>
        <v>-0.22232067488056403</v>
      </c>
      <c r="Q549" s="23">
        <f ca="1">SQRT(Inputs!$B$38)*F549+SQRT(1-Inputs!$B$38)*_xlfn.NORM.S.INV(RAND())</f>
        <v>-1.0417768268127938</v>
      </c>
      <c r="R549" s="23">
        <f ca="1">SQRT(Inputs!$B$38)*G549+SQRT(1-Inputs!$B$38)*_xlfn.NORM.S.INV(RAND())</f>
        <v>-0.13664457338492575</v>
      </c>
      <c r="S549" s="23">
        <f ca="1">SQRT(Inputs!$B$38)*H549+SQRT(1-Inputs!$B$38)*_xlfn.NORM.S.INV(RAND())</f>
        <v>-0.58790570278703247</v>
      </c>
      <c r="T549" s="23">
        <f ca="1">SQRT(Inputs!$B$38)*I549+SQRT(1-Inputs!$B$38)*_xlfn.NORM.S.INV(RAND())</f>
        <v>-0.21998870138813797</v>
      </c>
      <c r="U549" s="23">
        <f ca="1">SQRT(Inputs!$B$38)*J549+SQRT(1-Inputs!$B$38)*_xlfn.NORM.S.INV(RAND())</f>
        <v>0.6634839947521789</v>
      </c>
      <c r="V549" s="23">
        <f ca="1">SQRT(Inputs!$B$38)*K549+SQRT(1-Inputs!$B$38)*_xlfn.NORM.S.INV(RAND())</f>
        <v>-1.6962301267422744</v>
      </c>
      <c r="W549" s="23">
        <f ca="1">SQRT(Inputs!$B$38)*L549+SQRT(1-Inputs!$B$38)*_xlfn.NORM.S.INV(RAND())</f>
        <v>1.5530722952572198</v>
      </c>
      <c r="X549" s="23">
        <f ca="1">SQRT(Inputs!$B$38)*M549+SQRT(1-Inputs!$B$38)*_xlfn.NORM.S.INV(RAND())</f>
        <v>-0.8196625661699819</v>
      </c>
      <c r="Y549" s="23">
        <f ca="1">SQRT(Inputs!$B$38)*C549+SQRT(1-Inputs!$B$38)*_xlfn.NORM.S.INV(RAND())</f>
        <v>-1.855796454962285</v>
      </c>
      <c r="Z549" s="23">
        <f ca="1">SQRT(Inputs!$B$38)*D549+SQRT(1-Inputs!$B$38)*_xlfn.NORM.S.INV(RAND())</f>
        <v>-0.42197857381943565</v>
      </c>
      <c r="AA549" s="23">
        <f ca="1">SQRT(Inputs!$B$38)*E549+SQRT(1-Inputs!$B$38)*_xlfn.NORM.S.INV(RAND())</f>
        <v>-0.45619846865313368</v>
      </c>
      <c r="AB549" s="23">
        <f ca="1">SQRT(Inputs!$B$38)*F549+SQRT(1-Inputs!$B$38)*_xlfn.NORM.S.INV(RAND())</f>
        <v>0.75925695336047261</v>
      </c>
      <c r="AC549" s="23">
        <f ca="1">SQRT(Inputs!$B$38)*G549+SQRT(1-Inputs!$B$38)*_xlfn.NORM.S.INV(RAND())</f>
        <v>1.5815979519291476</v>
      </c>
      <c r="AD549" s="23">
        <f ca="1">SQRT(Inputs!$B$38)*H549+SQRT(1-Inputs!$B$38)*_xlfn.NORM.S.INV(RAND())</f>
        <v>3.7049483663982641E-2</v>
      </c>
      <c r="AE549" s="23">
        <f ca="1">SQRT(Inputs!$B$38)*I549+SQRT(1-Inputs!$B$38)*_xlfn.NORM.S.INV(RAND())</f>
        <v>-0.55531216336680678</v>
      </c>
      <c r="AF549" s="23">
        <f ca="1">SQRT(Inputs!$B$38)*J549+SQRT(1-Inputs!$B$38)*_xlfn.NORM.S.INV(RAND())</f>
        <v>0.28031145506838406</v>
      </c>
      <c r="AG549" s="23">
        <f ca="1">SQRT(Inputs!$B$38)*K549+SQRT(1-Inputs!$B$38)*_xlfn.NORM.S.INV(RAND())</f>
        <v>-1.6247051935024257</v>
      </c>
      <c r="AH549" s="23">
        <f ca="1">SQRT(Inputs!$B$38)*L549+SQRT(1-Inputs!$B$38)*_xlfn.NORM.S.INV(RAND())</f>
        <v>-1.1090112363391567</v>
      </c>
      <c r="AI549" s="23">
        <f ca="1">SQRT(Inputs!$B$38)*M549+SQRT(1-Inputs!$B$38)*_xlfn.NORM.S.INV(RAND())</f>
        <v>-0.62391120841311354</v>
      </c>
      <c r="AJ549" s="23">
        <f ca="1">SQRT(Inputs!$B$38)*C549+SQRT(1-Inputs!$B$38)*_xlfn.NORM.S.INV(RAND())</f>
        <v>-0.78211502385920695</v>
      </c>
      <c r="AK549" s="23">
        <f ca="1">SQRT(Inputs!$B$38)*D549+SQRT(1-Inputs!$B$38)*_xlfn.NORM.S.INV(RAND())</f>
        <v>-1.4536173930702059</v>
      </c>
      <c r="AL549" s="23">
        <f ca="1">SQRT(Inputs!$B$38)*E549+SQRT(1-Inputs!$B$38)*_xlfn.NORM.S.INV(RAND())</f>
        <v>0.42570203233066595</v>
      </c>
      <c r="AM549" s="23">
        <f ca="1">SQRT(Inputs!$B$38)*F549+SQRT(1-Inputs!$B$38)*_xlfn.NORM.S.INV(RAND())</f>
        <v>-1.7815714199381052</v>
      </c>
      <c r="AN549" s="23">
        <f ca="1">SQRT(Inputs!$B$38)*G549+SQRT(1-Inputs!$B$38)*_xlfn.NORM.S.INV(RAND())</f>
        <v>-0.27221823123241901</v>
      </c>
      <c r="AO549" s="23">
        <f ca="1">SQRT(Inputs!$B$38)*H549+SQRT(1-Inputs!$B$38)*_xlfn.NORM.S.INV(RAND())</f>
        <v>-0.40761371361172705</v>
      </c>
      <c r="AP549" s="23">
        <f ca="1">SQRT(Inputs!$B$38)*I549+SQRT(1-Inputs!$B$38)*_xlfn.NORM.S.INV(RAND())</f>
        <v>0.37126425236856742</v>
      </c>
      <c r="AQ549" s="23">
        <f ca="1">SQRT(Inputs!$B$38)*J549+SQRT(1-Inputs!$B$38)*_xlfn.NORM.S.INV(RAND())</f>
        <v>-0.10665428926378438</v>
      </c>
      <c r="AR549" s="23">
        <f ca="1">SQRT(Inputs!$B$38)*K549+SQRT(1-Inputs!$B$38)*_xlfn.NORM.S.INV(RAND())</f>
        <v>-8.2107474561103233E-2</v>
      </c>
      <c r="AS549" s="23">
        <f ca="1">SQRT(Inputs!$B$38)*L549+SQRT(1-Inputs!$B$38)*_xlfn.NORM.S.INV(RAND())</f>
        <v>-0.30812653586860306</v>
      </c>
      <c r="AT549" s="23">
        <f ca="1">SQRT(Inputs!$B$38)*M549+SQRT(1-Inputs!$B$38)*_xlfn.NORM.S.INV(RAND())</f>
        <v>-0.22223907992001424</v>
      </c>
      <c r="AU549" s="15">
        <f ca="1">Inputs!$B$6*EXP($B$8-0.5*C$5^2+C$5*N549)</f>
        <v>5525.8204715454031</v>
      </c>
      <c r="AV549" s="15">
        <f t="shared" ca="1" si="292"/>
        <v>7265.5831703152317</v>
      </c>
      <c r="AW549" s="15">
        <f t="shared" ca="1" si="293"/>
        <v>8597.3783744143802</v>
      </c>
      <c r="AX549" s="15">
        <f t="shared" ca="1" si="294"/>
        <v>9215.5575414520536</v>
      </c>
      <c r="AY549" s="15">
        <f t="shared" ca="1" si="295"/>
        <v>11084.048795140621</v>
      </c>
      <c r="AZ549" s="15">
        <f t="shared" ca="1" si="296"/>
        <v>12706.277176136853</v>
      </c>
      <c r="BA549" s="15">
        <f t="shared" ca="1" si="297"/>
        <v>15195.319419996586</v>
      </c>
      <c r="BB549" s="15">
        <f t="shared" ca="1" si="298"/>
        <v>19882.397287215743</v>
      </c>
      <c r="BC549" s="15">
        <f t="shared" ca="1" si="299"/>
        <v>20673.05070264771</v>
      </c>
      <c r="BD549" s="15">
        <f t="shared" ca="1" si="300"/>
        <v>29286.10325182735</v>
      </c>
      <c r="BE549" s="15">
        <f t="shared" ca="1" si="301"/>
        <v>33304.824336320467</v>
      </c>
      <c r="BF549" s="15">
        <f ca="1">Inputs!$B$13*EXP($B$9-0.5*C$6^2+C$6*Y549)</f>
        <v>9573.5739685940789</v>
      </c>
      <c r="BG549" s="15">
        <f t="shared" ca="1" si="302"/>
        <v>10812.243103856119</v>
      </c>
      <c r="BH549" s="15">
        <f t="shared" ca="1" si="303"/>
        <v>12247.88851899644</v>
      </c>
      <c r="BI549" s="15">
        <f t="shared" ca="1" si="304"/>
        <v>16851.927766137505</v>
      </c>
      <c r="BJ549" s="15">
        <f t="shared" ca="1" si="305"/>
        <v>25949.414372109408</v>
      </c>
      <c r="BK549" s="15">
        <f t="shared" ca="1" si="306"/>
        <v>32009.036478725815</v>
      </c>
      <c r="BL549" s="15">
        <f t="shared" ca="1" si="307"/>
        <v>36589.090311068372</v>
      </c>
      <c r="BM549" s="15">
        <f t="shared" ca="1" si="308"/>
        <v>46569.646069312847</v>
      </c>
      <c r="BN549" s="15">
        <f t="shared" ca="1" si="309"/>
        <v>47141.954414817439</v>
      </c>
      <c r="BO549" s="15">
        <f t="shared" ca="1" si="310"/>
        <v>50987.902900635301</v>
      </c>
      <c r="BP549" s="15">
        <f t="shared" ca="1" si="311"/>
        <v>58473.646338945255</v>
      </c>
      <c r="BQ549" s="15">
        <f ca="1">Inputs!$B$20*EXP($B$10-0.5*C$7^2+C$7*AJ549)</f>
        <v>3250.3762130259233</v>
      </c>
      <c r="BR549" s="15">
        <f t="shared" ca="1" si="312"/>
        <v>2779.6150241914852</v>
      </c>
      <c r="BS549" s="15">
        <f t="shared" ca="1" si="313"/>
        <v>4301.4087898108128</v>
      </c>
      <c r="BT549" s="15">
        <f t="shared" ca="1" si="314"/>
        <v>3716.4909105460015</v>
      </c>
      <c r="BU549" s="15">
        <f t="shared" ca="1" si="315"/>
        <v>4822.2790865291836</v>
      </c>
      <c r="BV549" s="15">
        <f t="shared" ca="1" si="316"/>
        <v>6120.4902981145406</v>
      </c>
      <c r="BW549" s="15">
        <f t="shared" ca="1" si="317"/>
        <v>9238.9879865143976</v>
      </c>
      <c r="BX549" s="15">
        <f t="shared" ca="1" si="318"/>
        <v>12648.846695179098</v>
      </c>
      <c r="BY549" s="15">
        <f t="shared" ca="1" si="319"/>
        <v>17446.9408997846</v>
      </c>
      <c r="BZ549" s="15">
        <f t="shared" ca="1" si="320"/>
        <v>23132.368300222235</v>
      </c>
      <c r="CA549" s="15">
        <f t="shared" ca="1" si="321"/>
        <v>31235.712353408984</v>
      </c>
      <c r="CB549" s="15">
        <f ca="1">(AU549*DCF!C$10-DCF!C$5*MAX(AU549*DCF!C$10,0)-MAX(AU549-Inputs!$B$6,0)/Inputs!$B$10)*DCF!C$6</f>
        <v>1039.0558702414137</v>
      </c>
      <c r="CC549" s="15">
        <f ca="1">(AV549*DCF!D$10-DCF!D$5*MAX(AV549*DCF!D$10,0)-MAX(AV549-AU549,0)/Inputs!$B$10)*DCF!D$6</f>
        <v>1346.7410737835021</v>
      </c>
      <c r="CD549" s="15">
        <f ca="1">(AW549*DCF!E$10-DCF!E$5*MAX(AW549*DCF!E$10,0)-MAX(AW549-AV549,0)/Inputs!$B$10)*DCF!E$6</f>
        <v>1685.0223760705364</v>
      </c>
      <c r="CE549" s="15">
        <f ca="1">(AX549*DCF!F$10-DCF!F$5*MAX(AX549*DCF!F$10,0)-MAX(AX549-AW549,0)/Inputs!$B$10)*DCF!F$6</f>
        <v>1883.113766417976</v>
      </c>
      <c r="CF549" s="15">
        <f ca="1">(AY549*DCF!G$10-DCF!G$5*MAX(AY549*DCF!G$10,0)-MAX(AY549-AX549,0)/Inputs!$B$10)*DCF!G$6</f>
        <v>1924.5994252613375</v>
      </c>
      <c r="CG549" s="15">
        <f ca="1">(AZ549*DCF!H$10-DCF!H$5*MAX(AZ549*DCF!H$10,0)-MAX(AZ549-AY549,0)/Inputs!$B$10)*DCF!H$6</f>
        <v>2178.8770963950465</v>
      </c>
      <c r="CH549" s="15">
        <f ca="1">(BA549*DCF!I$10-DCF!I$5*MAX(BA549*DCF!I$10,0)-MAX(BA549-AZ549,0)/Inputs!$B$10)*DCF!I$6</f>
        <v>2367.3403949405397</v>
      </c>
      <c r="CI549" s="15">
        <f ca="1">(BB549*DCF!J$10-DCF!J$5*MAX(BB549*DCF!J$10,0)-MAX(BB549-BA549,0)/Inputs!$B$10)*DCF!J$6</f>
        <v>2701.6160941633389</v>
      </c>
      <c r="CJ549" s="15">
        <f ca="1">(BC549*DCF!K$10-DCF!K$5*MAX(BC549*DCF!K$10,0)-MAX(BC549-BB549,0)/Inputs!$B$10)*DCF!K$6</f>
        <v>3217.3497098193457</v>
      </c>
      <c r="CK549" s="15">
        <f ca="1">(BD549*DCF!L$10-DCF!L$5*MAX(BD549*DCF!L$10,0)-MAX(BD549-BC549,0)/Inputs!$B$10)*DCF!L$6</f>
        <v>3303.0941218693447</v>
      </c>
      <c r="CL549" s="15">
        <f ca="1">(BE549*DCF!M$10-DCF!M$5*MAX(BE549*DCF!M$10,0)-MAX(BE549-BD549,0)/Inputs!$B$10)*DCF!M$6</f>
        <v>4219.6623067984419</v>
      </c>
      <c r="CM549" s="15">
        <f ca="1">(BF549*DCF!C$28-DCF!C$5*MAX(BF549*DCF!C$28,0)-MAX(BF549-Inputs!$B$13,0)/Inputs!$B$17)*DCF!C$6</f>
        <v>2921.7919904914647</v>
      </c>
      <c r="CN549" s="15">
        <f ca="1">(BG549*DCF!D$28-DCF!D$5*MAX(BG549*DCF!D$28,0)-MAX(BG549-BF549,0)/Inputs!$B$17)*DCF!D$6</f>
        <v>2920.1900465458393</v>
      </c>
      <c r="CO549" s="15">
        <f ca="1">(BH549*DCF!E$28-DCF!E$5*MAX(BH549*DCF!E$28,0)-MAX(BH549-BG549,0)/Inputs!$B$17)*DCF!E$6</f>
        <v>3185.8741699364105</v>
      </c>
      <c r="CP549" s="15">
        <f ca="1">(BI549*DCF!F$28-DCF!F$5*MAX(BI549*DCF!F$28,0)-MAX(BI549-BH549,0)/Inputs!$B$17)*DCF!F$6</f>
        <v>3736.6163768609254</v>
      </c>
      <c r="CQ549" s="15">
        <f ca="1">(BJ549*DCF!G$28-DCF!G$5*MAX(BJ549*DCF!G$28,0)-MAX(BJ549-BI549,0)/Inputs!$B$17)*DCF!G$6</f>
        <v>5202.6650615528533</v>
      </c>
      <c r="CR549" s="15">
        <f ca="1">(BK549*DCF!H$28-DCF!H$5*MAX(BK549*DCF!H$28,0)-MAX(BK549-BJ549,0)/Inputs!$B$17)*DCF!H$6</f>
        <v>6974.692647332663</v>
      </c>
      <c r="CS549" s="15">
        <f ca="1">(BL549*DCF!I$28-DCF!I$5*MAX(BL549*DCF!I$28,0)-MAX(BL549-BK549,0)/Inputs!$B$17)*DCF!I$6</f>
        <v>7946.6575746041935</v>
      </c>
      <c r="CT549" s="15">
        <f ca="1">(BM549*DCF!J$28-DCF!J$5*MAX(BM549*DCF!J$28,0)-MAX(BM549-BL549,0)/Inputs!$B$17)*DCF!J$6</f>
        <v>9065.5569548774383</v>
      </c>
      <c r="CU549" s="15">
        <f ca="1">(BN549*DCF!K$28-DCF!K$5*MAX(BN549*DCF!K$28,0)-MAX(BN549-BM549,0)/Inputs!$B$17)*DCF!K$6</f>
        <v>9885.4901939197553</v>
      </c>
      <c r="CV549" s="15">
        <f ca="1">(BO549*DCF!L$28-DCF!L$5*MAX(BO549*DCF!L$28,0)-MAX(BO549-BN549,0)/Inputs!$B$17)*DCF!L$6</f>
        <v>9737.9813740772861</v>
      </c>
      <c r="CW549" s="15">
        <f ca="1">(BP549*DCF!M$28-DCF!M$5*MAX(BP549*DCF!M$28,0)-MAX(BP549-BO549,0)/Inputs!$B$17)*DCF!M$6</f>
        <v>10219.379865643727</v>
      </c>
      <c r="CX549" s="15">
        <f ca="1">(BQ549*DCF!C$46-DCF!C$5*MAX(BQ549*DCF!C$46,0)-MAX(BQ549-Inputs!$B$20,0)/Inputs!$B$24)*DCF!C$6</f>
        <v>-773.47081733897687</v>
      </c>
      <c r="CY549" s="15">
        <f ca="1">(BR549*DCF!D$46-DCF!D$5*MAX(BR549*DCF!D$46,0)-MAX(BR549-BQ549,0)/Inputs!$B$24)*DCF!D$6</f>
        <v>-474.41546316918601</v>
      </c>
      <c r="CZ549" s="15">
        <f ca="1">(BS549*DCF!E$46-DCF!E$5*MAX(BS549*DCF!E$46,0)-MAX(BS549-BR549,0)/Inputs!$B$24)*DCF!E$6</f>
        <v>-1108.4982867971337</v>
      </c>
      <c r="DA549" s="15">
        <f ca="1">(BT549*DCF!F$46-DCF!F$5*MAX(BT549*DCF!F$46,0)-MAX(BT549-BS549,0)/Inputs!$B$24)*DCF!F$6</f>
        <v>-270.65836555394878</v>
      </c>
      <c r="DB549" s="15">
        <f ca="1">(BU549*DCF!G$46-DCF!G$5*MAX(BU549*DCF!G$46,0)-MAX(BU549-BT549,0)/Inputs!$B$24)*DCF!G$6</f>
        <v>-534.17723550477297</v>
      </c>
      <c r="DC549" s="15">
        <f ca="1">(BV549*DCF!H$46-DCF!H$5*MAX(BV549*DCF!H$46,0)-MAX(BV549-BU549,0)/Inputs!$B$24)*DCF!H$6</f>
        <v>-403.41117972808541</v>
      </c>
      <c r="DD549" s="15">
        <f ca="1">(BW549*DCF!I$46-DCF!I$5*MAX(BW549*DCF!I$46,0)-MAX(BW549-BV549,0)/Inputs!$B$24)*DCF!I$6</f>
        <v>-681.82203723654266</v>
      </c>
      <c r="DE549" s="15">
        <f ca="1">(BX549*DCF!J$46-DCF!J$5*MAX(BX549*DCF!J$46,0)-MAX(BX549-BW549,0)/Inputs!$B$24)*DCF!J$6</f>
        <v>-373.65468999480208</v>
      </c>
      <c r="DF549" s="15">
        <f ca="1">(BY549*DCF!K$46-DCF!K$5*MAX(BY549*DCF!K$46,0)-MAX(BY549-BX549,0)/Inputs!$B$24)*DCF!K$6</f>
        <v>-178.77783556153807</v>
      </c>
      <c r="DG549" s="15">
        <f ca="1">(BZ549*DCF!L$46-DCF!L$5*MAX(BZ549*DCF!L$46,0)-MAX(BZ549-BY549,0)/Inputs!$B$24)*DCF!L$6</f>
        <v>312.40262122859508</v>
      </c>
      <c r="DH549" s="15">
        <f ca="1">(CA549*DCF!M$46-DCF!M$5*MAX(CA549*DCF!M$46,0)-MAX(CA549-BZ549,0)/Inputs!$B$24)*DCF!M$6</f>
        <v>754.70292818512678</v>
      </c>
      <c r="DI549" s="15">
        <f ca="1">SUM(CB549:CL549)+BE549*DCF!M$10*(1+Inputs!$B$30)*(1-Inputs!$B$33)*(1-Inputs!$B$30/Inputs!$B$31)/(Inputs!$B$29-Inputs!$B$30)*DCF!M$6</f>
        <v>118554.23877444908</v>
      </c>
      <c r="DJ549" s="15">
        <f ca="1">SUM(CM549:CW549)+BP549*DCF!M$28*(1+Inputs!$B$30)*(1-Inputs!$B$33)*(1-Inputs!$B$30/Inputs!$B$31)/(Inputs!$B$29-Inputs!$B$30)*DCF!M$6</f>
        <v>288774.13758278725</v>
      </c>
      <c r="DK549" s="15">
        <f ca="1">SUM(CX549:DH549)+CA549*DCF!M$46*(1+Inputs!$B$30)*(1-Inputs!$B$33)*(1-Inputs!$B$30/Inputs!$B$31)/(Inputs!$B$29-Inputs!$B$30)*DCF!M$6</f>
        <v>44562.331043568847</v>
      </c>
      <c r="DM549" s="15">
        <f ca="1">DI549+DJ549+DK549+Inputs!$B$34+Inputs!$B$36-Inputs!$B$35</f>
        <v>528741.7074008052</v>
      </c>
    </row>
    <row r="550" spans="1:117" x14ac:dyDescent="0.75">
      <c r="A550" s="11">
        <v>537</v>
      </c>
      <c r="C550" s="23">
        <f t="shared" ca="1" si="323"/>
        <v>2.5140724701671693</v>
      </c>
      <c r="D550" s="23">
        <f t="shared" ca="1" si="323"/>
        <v>-1.264481243029606</v>
      </c>
      <c r="E550" s="23">
        <f t="shared" ca="1" si="323"/>
        <v>-1.539393333081742</v>
      </c>
      <c r="F550" s="23">
        <f t="shared" ca="1" si="323"/>
        <v>0.3246229917316597</v>
      </c>
      <c r="G550" s="23">
        <f t="shared" ca="1" si="323"/>
        <v>-0.74439015318334023</v>
      </c>
      <c r="H550" s="23">
        <f t="shared" ca="1" si="323"/>
        <v>0.67520314853128982</v>
      </c>
      <c r="I550" s="23">
        <f t="shared" ca="1" si="323"/>
        <v>-3.3936121893224237E-2</v>
      </c>
      <c r="J550" s="23">
        <f t="shared" ca="1" si="323"/>
        <v>-0.65897288480048677</v>
      </c>
      <c r="K550" s="23">
        <f t="shared" ca="1" si="323"/>
        <v>-1.5313209904372103</v>
      </c>
      <c r="L550" s="23">
        <f t="shared" ca="1" si="323"/>
        <v>0.35146451991253952</v>
      </c>
      <c r="M550" s="23">
        <f t="shared" ca="1" si="323"/>
        <v>0.10766507346453973</v>
      </c>
      <c r="N550" s="23">
        <f ca="1">SQRT(Inputs!$B$38)*C550+SQRT(1-Inputs!$B$38)*_xlfn.NORM.S.INV(RAND())</f>
        <v>1.4978532712054717</v>
      </c>
      <c r="O550" s="23">
        <f ca="1">SQRT(Inputs!$B$38)*D550+SQRT(1-Inputs!$B$38)*_xlfn.NORM.S.INV(RAND())</f>
        <v>-1.68024198611714</v>
      </c>
      <c r="P550" s="23">
        <f ca="1">SQRT(Inputs!$B$38)*E550+SQRT(1-Inputs!$B$38)*_xlfn.NORM.S.INV(RAND())</f>
        <v>-0.16996922519910684</v>
      </c>
      <c r="Q550" s="23">
        <f ca="1">SQRT(Inputs!$B$38)*F550+SQRT(1-Inputs!$B$38)*_xlfn.NORM.S.INV(RAND())</f>
        <v>5.2925659045877385E-2</v>
      </c>
      <c r="R550" s="23">
        <f ca="1">SQRT(Inputs!$B$38)*G550+SQRT(1-Inputs!$B$38)*_xlfn.NORM.S.INV(RAND())</f>
        <v>-0.4761059168584475</v>
      </c>
      <c r="S550" s="23">
        <f ca="1">SQRT(Inputs!$B$38)*H550+SQRT(1-Inputs!$B$38)*_xlfn.NORM.S.INV(RAND())</f>
        <v>0.75639872155183485</v>
      </c>
      <c r="T550" s="23">
        <f ca="1">SQRT(Inputs!$B$38)*I550+SQRT(1-Inputs!$B$38)*_xlfn.NORM.S.INV(RAND())</f>
        <v>-0.40875272003080726</v>
      </c>
      <c r="U550" s="23">
        <f ca="1">SQRT(Inputs!$B$38)*J550+SQRT(1-Inputs!$B$38)*_xlfn.NORM.S.INV(RAND())</f>
        <v>-2.1665407652097595</v>
      </c>
      <c r="V550" s="23">
        <f ca="1">SQRT(Inputs!$B$38)*K550+SQRT(1-Inputs!$B$38)*_xlfn.NORM.S.INV(RAND())</f>
        <v>-2.3241463383682026</v>
      </c>
      <c r="W550" s="23">
        <f ca="1">SQRT(Inputs!$B$38)*L550+SQRT(1-Inputs!$B$38)*_xlfn.NORM.S.INV(RAND())</f>
        <v>0.56574665241851352</v>
      </c>
      <c r="X550" s="23">
        <f ca="1">SQRT(Inputs!$B$38)*M550+SQRT(1-Inputs!$B$38)*_xlfn.NORM.S.INV(RAND())</f>
        <v>-0.39967374472034256</v>
      </c>
      <c r="Y550" s="23">
        <f ca="1">SQRT(Inputs!$B$38)*C550+SQRT(1-Inputs!$B$38)*_xlfn.NORM.S.INV(RAND())</f>
        <v>2.2460192769554204</v>
      </c>
      <c r="Z550" s="23">
        <f ca="1">SQRT(Inputs!$B$38)*D550+SQRT(1-Inputs!$B$38)*_xlfn.NORM.S.INV(RAND())</f>
        <v>-1.9121882359319737</v>
      </c>
      <c r="AA550" s="23">
        <f ca="1">SQRT(Inputs!$B$38)*E550+SQRT(1-Inputs!$B$38)*_xlfn.NORM.S.INV(RAND())</f>
        <v>-0.7456278185602796</v>
      </c>
      <c r="AB550" s="23">
        <f ca="1">SQRT(Inputs!$B$38)*F550+SQRT(1-Inputs!$B$38)*_xlfn.NORM.S.INV(RAND())</f>
        <v>0.1932683813426119</v>
      </c>
      <c r="AC550" s="23">
        <f ca="1">SQRT(Inputs!$B$38)*G550+SQRT(1-Inputs!$B$38)*_xlfn.NORM.S.INV(RAND())</f>
        <v>0.3540622453877868</v>
      </c>
      <c r="AD550" s="23">
        <f ca="1">SQRT(Inputs!$B$38)*H550+SQRT(1-Inputs!$B$38)*_xlfn.NORM.S.INV(RAND())</f>
        <v>-1.178968507134146</v>
      </c>
      <c r="AE550" s="23">
        <f ca="1">SQRT(Inputs!$B$38)*I550+SQRT(1-Inputs!$B$38)*_xlfn.NORM.S.INV(RAND())</f>
        <v>-1.1116677061611304</v>
      </c>
      <c r="AF550" s="23">
        <f ca="1">SQRT(Inputs!$B$38)*J550+SQRT(1-Inputs!$B$38)*_xlfn.NORM.S.INV(RAND())</f>
        <v>-0.46608176573539306</v>
      </c>
      <c r="AG550" s="23">
        <f ca="1">SQRT(Inputs!$B$38)*K550+SQRT(1-Inputs!$B$38)*_xlfn.NORM.S.INV(RAND())</f>
        <v>-0.16573650312435029</v>
      </c>
      <c r="AH550" s="23">
        <f ca="1">SQRT(Inputs!$B$38)*L550+SQRT(1-Inputs!$B$38)*_xlfn.NORM.S.INV(RAND())</f>
        <v>-0.30870849993297911</v>
      </c>
      <c r="AI550" s="23">
        <f ca="1">SQRT(Inputs!$B$38)*M550+SQRT(1-Inputs!$B$38)*_xlfn.NORM.S.INV(RAND())</f>
        <v>0.17046070373354391</v>
      </c>
      <c r="AJ550" s="23">
        <f ca="1">SQRT(Inputs!$B$38)*C550+SQRT(1-Inputs!$B$38)*_xlfn.NORM.S.INV(RAND())</f>
        <v>1.2495016214719392</v>
      </c>
      <c r="AK550" s="23">
        <f ca="1">SQRT(Inputs!$B$38)*D550+SQRT(1-Inputs!$B$38)*_xlfn.NORM.S.INV(RAND())</f>
        <v>-6.9038416451968176E-2</v>
      </c>
      <c r="AL550" s="23">
        <f ca="1">SQRT(Inputs!$B$38)*E550+SQRT(1-Inputs!$B$38)*_xlfn.NORM.S.INV(RAND())</f>
        <v>-0.30838160516687152</v>
      </c>
      <c r="AM550" s="23">
        <f ca="1">SQRT(Inputs!$B$38)*F550+SQRT(1-Inputs!$B$38)*_xlfn.NORM.S.INV(RAND())</f>
        <v>2.2767116385788664</v>
      </c>
      <c r="AN550" s="23">
        <f ca="1">SQRT(Inputs!$B$38)*G550+SQRT(1-Inputs!$B$38)*_xlfn.NORM.S.INV(RAND())</f>
        <v>0.62438227689491876</v>
      </c>
      <c r="AO550" s="23">
        <f ca="1">SQRT(Inputs!$B$38)*H550+SQRT(1-Inputs!$B$38)*_xlfn.NORM.S.INV(RAND())</f>
        <v>0.36861195327427265</v>
      </c>
      <c r="AP550" s="23">
        <f ca="1">SQRT(Inputs!$B$38)*I550+SQRT(1-Inputs!$B$38)*_xlfn.NORM.S.INV(RAND())</f>
        <v>-0.92968071626123616</v>
      </c>
      <c r="AQ550" s="23">
        <f ca="1">SQRT(Inputs!$B$38)*J550+SQRT(1-Inputs!$B$38)*_xlfn.NORM.S.INV(RAND())</f>
        <v>-1.2585261420151959</v>
      </c>
      <c r="AR550" s="23">
        <f ca="1">SQRT(Inputs!$B$38)*K550+SQRT(1-Inputs!$B$38)*_xlfn.NORM.S.INV(RAND())</f>
        <v>0.66138654066404257</v>
      </c>
      <c r="AS550" s="23">
        <f ca="1">SQRT(Inputs!$B$38)*L550+SQRT(1-Inputs!$B$38)*_xlfn.NORM.S.INV(RAND())</f>
        <v>-0.2065548540190231</v>
      </c>
      <c r="AT550" s="23">
        <f ca="1">SQRT(Inputs!$B$38)*M550+SQRT(1-Inputs!$B$38)*_xlfn.NORM.S.INV(RAND())</f>
        <v>-0.41391916831710496</v>
      </c>
      <c r="AU550" s="15">
        <f ca="1">Inputs!$B$6*EXP($B$8-0.5*C$5^2+C$5*N550)</f>
        <v>6323.7934187118353</v>
      </c>
      <c r="AV550" s="15">
        <f t="shared" ca="1" si="292"/>
        <v>6012.5730618337693</v>
      </c>
      <c r="AW550" s="15">
        <f t="shared" ca="1" si="293"/>
        <v>7165.1053390181387</v>
      </c>
      <c r="AX550" s="15">
        <f t="shared" ca="1" si="294"/>
        <v>8805.9082804108239</v>
      </c>
      <c r="AY550" s="15">
        <f t="shared" ca="1" si="295"/>
        <v>10179.662278866937</v>
      </c>
      <c r="AZ550" s="15">
        <f t="shared" ca="1" si="296"/>
        <v>13531.427848016487</v>
      </c>
      <c r="BA550" s="15">
        <f t="shared" ca="1" si="297"/>
        <v>15865.553207052504</v>
      </c>
      <c r="BB550" s="15">
        <f t="shared" ca="1" si="298"/>
        <v>15634.16264616841</v>
      </c>
      <c r="BC550" s="15">
        <f t="shared" ca="1" si="299"/>
        <v>15299.833145325843</v>
      </c>
      <c r="BD550" s="15">
        <f t="shared" ca="1" si="300"/>
        <v>19762.298965253372</v>
      </c>
      <c r="BE550" s="15">
        <f t="shared" ca="1" si="301"/>
        <v>23350.488254330183</v>
      </c>
      <c r="BF550" s="15">
        <f ca="1">Inputs!$B$13*EXP($B$9-0.5*C$6^2+C$6*Y550)</f>
        <v>21588.960290315266</v>
      </c>
      <c r="BG550" s="15">
        <f t="shared" ca="1" si="302"/>
        <v>18633.546893925628</v>
      </c>
      <c r="BH550" s="15">
        <f t="shared" ca="1" si="303"/>
        <v>20118.383474324513</v>
      </c>
      <c r="BI550" s="15">
        <f t="shared" ca="1" si="304"/>
        <v>25371.559321675268</v>
      </c>
      <c r="BJ550" s="15">
        <f t="shared" ca="1" si="305"/>
        <v>32732.518404159819</v>
      </c>
      <c r="BK550" s="15">
        <f t="shared" ca="1" si="306"/>
        <v>34215.731809626435</v>
      </c>
      <c r="BL550" s="15">
        <f t="shared" ca="1" si="307"/>
        <v>36390.886487631047</v>
      </c>
      <c r="BM550" s="15">
        <f t="shared" ca="1" si="308"/>
        <v>42215.801195398904</v>
      </c>
      <c r="BN550" s="15">
        <f t="shared" ca="1" si="309"/>
        <v>50899.126568462867</v>
      </c>
      <c r="BO550" s="15">
        <f t="shared" ca="1" si="310"/>
        <v>60418.671690167997</v>
      </c>
      <c r="BP550" s="15">
        <f t="shared" ca="1" si="311"/>
        <v>75814.18471487677</v>
      </c>
      <c r="BQ550" s="15">
        <f ca="1">Inputs!$B$20*EXP($B$10-0.5*C$7^2+C$7*AJ550)</f>
        <v>6681.5500282959129</v>
      </c>
      <c r="BR550" s="15">
        <f t="shared" ca="1" si="312"/>
        <v>8869.3924427821803</v>
      </c>
      <c r="BS550" s="15">
        <f t="shared" ca="1" si="313"/>
        <v>11116.222179622095</v>
      </c>
      <c r="BT550" s="15">
        <f t="shared" ca="1" si="314"/>
        <v>27850.789476502614</v>
      </c>
      <c r="BU550" s="15">
        <f t="shared" ca="1" si="315"/>
        <v>44892.841477844311</v>
      </c>
      <c r="BV550" s="15">
        <f t="shared" ca="1" si="316"/>
        <v>67867.44201699346</v>
      </c>
      <c r="BW550" s="15">
        <f t="shared" ca="1" si="317"/>
        <v>77789.195979309981</v>
      </c>
      <c r="BX550" s="15">
        <f t="shared" ca="1" si="318"/>
        <v>84539.233780003167</v>
      </c>
      <c r="BY550" s="15">
        <f t="shared" ca="1" si="319"/>
        <v>134432.57920469868</v>
      </c>
      <c r="BZ550" s="15">
        <f t="shared" ca="1" si="320"/>
        <v>181599.48841023858</v>
      </c>
      <c r="CA550" s="15">
        <f t="shared" ca="1" si="321"/>
        <v>237002.60937077977</v>
      </c>
      <c r="CB550" s="15">
        <f ca="1">(AU550*DCF!C$10-DCF!C$5*MAX(AU550*DCF!C$10,0)-MAX(AU550-Inputs!$B$6,0)/Inputs!$B$10)*DCF!C$6</f>
        <v>1033.3661808967622</v>
      </c>
      <c r="CC550" s="15">
        <f ca="1">(AV550*DCF!D$10-DCF!D$5*MAX(AV550*DCF!D$10,0)-MAX(AV550-AU550,0)/Inputs!$B$10)*DCF!D$6</f>
        <v>1465.5239499765698</v>
      </c>
      <c r="CD550" s="15">
        <f ca="1">(AW550*DCF!E$10-DCF!E$5*MAX(AW550*DCF!E$10,0)-MAX(AW550-AV550,0)/Inputs!$B$10)*DCF!E$6</f>
        <v>1394.7107667850671</v>
      </c>
      <c r="CE550" s="15">
        <f ca="1">(AX550*DCF!F$10-DCF!F$5*MAX(AX550*DCF!F$10,0)-MAX(AX550-AW550,0)/Inputs!$B$10)*DCF!F$6</f>
        <v>1580.905331957428</v>
      </c>
      <c r="CF550" s="15">
        <f ca="1">(AY550*DCF!G$10-DCF!G$5*MAX(AY550*DCF!G$10,0)-MAX(AY550-AX550,0)/Inputs!$B$10)*DCF!G$6</f>
        <v>1833.3568146760331</v>
      </c>
      <c r="CG550" s="15">
        <f ca="1">(AZ550*DCF!H$10-DCF!H$5*MAX(AZ550*DCF!H$10,0)-MAX(AZ550-AY550,0)/Inputs!$B$10)*DCF!H$6</f>
        <v>2031.970357395596</v>
      </c>
      <c r="CH550" s="15">
        <f ca="1">(BA550*DCF!I$10-DCF!I$5*MAX(BA550*DCF!I$10,0)-MAX(BA550-AZ550,0)/Inputs!$B$10)*DCF!I$6</f>
        <v>2515.1794545403714</v>
      </c>
      <c r="CI550" s="15">
        <f ca="1">(BB550*DCF!J$10-DCF!J$5*MAX(BB550*DCF!J$10,0)-MAX(BB550-BA550,0)/Inputs!$B$10)*DCF!J$6</f>
        <v>2682.8585864108586</v>
      </c>
      <c r="CJ550" s="15">
        <f ca="1">(BC550*DCF!K$10-DCF!K$5*MAX(BC550*DCF!K$10,0)-MAX(BC550-BB550,0)/Inputs!$B$10)*DCF!K$6</f>
        <v>2463.0274196648675</v>
      </c>
      <c r="CK550" s="15">
        <f ca="1">(BD550*DCF!L$10-DCF!L$5*MAX(BD550*DCF!L$10,0)-MAX(BD550-BC550,0)/Inputs!$B$10)*DCF!L$6</f>
        <v>2403.4613990540388</v>
      </c>
      <c r="CL550" s="15">
        <f ca="1">(BE550*DCF!M$10-DCF!M$5*MAX(BE550*DCF!M$10,0)-MAX(BE550-BD550,0)/Inputs!$B$10)*DCF!M$6</f>
        <v>2866.4083589382112</v>
      </c>
      <c r="CM550" s="15">
        <f ca="1">(BF550*DCF!C$28-DCF!C$5*MAX(BF550*DCF!C$28,0)-MAX(BF550-Inputs!$B$13,0)/Inputs!$B$17)*DCF!C$6</f>
        <v>4232.6981758885031</v>
      </c>
      <c r="CN550" s="15">
        <f ca="1">(BG550*DCF!D$28-DCF!D$5*MAX(BG550*DCF!D$28,0)-MAX(BG550-BF550,0)/Inputs!$B$17)*DCF!D$6</f>
        <v>5488.0093208533126</v>
      </c>
      <c r="CO550" s="15">
        <f ca="1">(BH550*DCF!E$28-DCF!E$5*MAX(BH550*DCF!E$28,0)-MAX(BH550-BG550,0)/Inputs!$B$17)*DCF!E$6</f>
        <v>5405.2435852418212</v>
      </c>
      <c r="CP550" s="15">
        <f ca="1">(BI550*DCF!F$28-DCF!F$5*MAX(BI550*DCF!F$28,0)-MAX(BI550-BH550,0)/Inputs!$B$17)*DCF!F$6</f>
        <v>5931.2863512914219</v>
      </c>
      <c r="CQ550" s="15">
        <f ca="1">(BJ550*DCF!G$28-DCF!G$5*MAX(BJ550*DCF!G$28,0)-MAX(BJ550-BI550,0)/Inputs!$B$17)*DCF!G$6</f>
        <v>7254.6596405836181</v>
      </c>
      <c r="CR550" s="15">
        <f ca="1">(BK550*DCF!H$28-DCF!H$5*MAX(BK550*DCF!H$28,0)-MAX(BK550-BJ550,0)/Inputs!$B$17)*DCF!H$6</f>
        <v>8231.4782304146465</v>
      </c>
      <c r="CS550" s="15">
        <f ca="1">(BL550*DCF!I$28-DCF!I$5*MAX(BL550*DCF!I$28,0)-MAX(BL550-BK550,0)/Inputs!$B$17)*DCF!I$6</f>
        <v>8245.2260997473568</v>
      </c>
      <c r="CT550" s="15">
        <f ca="1">(BM550*DCF!J$28-DCF!J$5*MAX(BM550*DCF!J$28,0)-MAX(BM550-BL550,0)/Inputs!$B$17)*DCF!J$6</f>
        <v>8645.2921638882326</v>
      </c>
      <c r="CU550" s="15">
        <f ca="1">(BN550*DCF!K$28-DCF!K$5*MAX(BN550*DCF!K$28,0)-MAX(BN550-BM550,0)/Inputs!$B$17)*DCF!K$6</f>
        <v>9685.4504086943925</v>
      </c>
      <c r="CV550" s="15">
        <f ca="1">(BO550*DCF!L$28-DCF!L$5*MAX(BO550*DCF!L$28,0)-MAX(BO550-BN550,0)/Inputs!$B$17)*DCF!L$6</f>
        <v>10977.640778242785</v>
      </c>
      <c r="CW550" s="15">
        <f ca="1">(BP550*DCF!M$28-DCF!M$5*MAX(BP550*DCF!M$28,0)-MAX(BP550-BO550,0)/Inputs!$B$17)*DCF!M$6</f>
        <v>12655.219015825114</v>
      </c>
      <c r="CX550" s="15">
        <f ca="1">(BQ550*DCF!C$46-DCF!C$5*MAX(BQ550*DCF!C$46,0)-MAX(BQ550-Inputs!$B$20,0)/Inputs!$B$24)*DCF!C$6</f>
        <v>-3150.7275022835424</v>
      </c>
      <c r="CY550" s="15">
        <f ca="1">(BR550*DCF!D$46-DCF!D$5*MAX(BR550*DCF!D$46,0)-MAX(BR550-BQ550,0)/Inputs!$B$24)*DCF!D$6</f>
        <v>-2447.3326505978011</v>
      </c>
      <c r="CZ550" s="15">
        <f ca="1">(BS550*DCF!E$46-DCF!E$5*MAX(BS550*DCF!E$46,0)-MAX(BS550-BR550,0)/Inputs!$B$24)*DCF!E$6</f>
        <v>-2200.1510555532186</v>
      </c>
      <c r="DA550" s="15">
        <f ca="1">(BT550*DCF!F$46-DCF!F$5*MAX(BT550*DCF!F$46,0)-MAX(BT550-BS550,0)/Inputs!$B$24)*DCF!F$6</f>
        <v>-8121.8555486239547</v>
      </c>
      <c r="DB550" s="15">
        <f ca="1">(BU550*DCF!G$46-DCF!G$5*MAX(BU550*DCF!G$46,0)-MAX(BU550-BT550,0)/Inputs!$B$24)*DCF!G$6</f>
        <v>-7242.7160733071541</v>
      </c>
      <c r="DC550" s="15">
        <f ca="1">(BV550*DCF!H$46-DCF!H$5*MAX(BV550*DCF!H$46,0)-MAX(BV550-BU550,0)/Inputs!$B$24)*DCF!H$6</f>
        <v>-7139.2163498275895</v>
      </c>
      <c r="DD550" s="15">
        <f ca="1">(BW550*DCF!I$46-DCF!I$5*MAX(BW550*DCF!I$46,0)-MAX(BW550-BV550,0)/Inputs!$B$24)*DCF!I$6</f>
        <v>-1051.5801040632114</v>
      </c>
      <c r="DE550" s="15">
        <f ca="1">(BX550*DCF!J$46-DCF!J$5*MAX(BX550*DCF!J$46,0)-MAX(BX550-BW550,0)/Inputs!$B$24)*DCF!J$6</f>
        <v>1756.1872647158521</v>
      </c>
      <c r="DF550" s="15">
        <f ca="1">(BY550*DCF!K$46-DCF!K$5*MAX(BY550*DCF!K$46,0)-MAX(BY550-BX550,0)/Inputs!$B$24)*DCF!K$6</f>
        <v>-4543.3034183416503</v>
      </c>
      <c r="DG550" s="15">
        <f ca="1">(BZ550*DCF!L$46-DCF!L$5*MAX(BZ550*DCF!L$46,0)-MAX(BZ550-BY550,0)/Inputs!$B$24)*DCF!L$6</f>
        <v>1879.1052116975879</v>
      </c>
      <c r="DH550" s="15">
        <f ca="1">(CA550*DCF!M$46-DCF!M$5*MAX(CA550*DCF!M$46,0)-MAX(CA550-BZ550,0)/Inputs!$B$24)*DCF!M$6</f>
        <v>6997.7083559945722</v>
      </c>
      <c r="DI550" s="15">
        <f ca="1">SUM(CB550:CL550)+BE550*DCF!M$10*(1+Inputs!$B$30)*(1-Inputs!$B$33)*(1-Inputs!$B$30/Inputs!$B$31)/(Inputs!$B$29-Inputs!$B$30)*DCF!M$6</f>
        <v>87255.486210337636</v>
      </c>
      <c r="DJ550" s="15">
        <f ca="1">SUM(CM550:CW550)+BP550*DCF!M$28*(1+Inputs!$B$30)*(1-Inputs!$B$33)*(1-Inputs!$B$30/Inputs!$B$31)/(Inputs!$B$29-Inputs!$B$30)*DCF!M$6</f>
        <v>368074.70857108076</v>
      </c>
      <c r="DK550" s="15">
        <f ca="1">SUM(CX550:DH550)+CA550*DCF!M$46*(1+Inputs!$B$30)*(1-Inputs!$B$33)*(1-Inputs!$B$30/Inputs!$B$31)/(Inputs!$B$29-Inputs!$B$30)*DCF!M$6</f>
        <v>341170.22697088687</v>
      </c>
      <c r="DM550" s="15">
        <f ca="1">DI550+DJ550+DK550+Inputs!$B$34+Inputs!$B$36-Inputs!$B$35</f>
        <v>873351.42175230524</v>
      </c>
    </row>
    <row r="551" spans="1:117" x14ac:dyDescent="0.75">
      <c r="A551" s="11">
        <v>538</v>
      </c>
      <c r="C551" s="23">
        <f t="shared" ca="1" si="323"/>
        <v>0.61934078414577332</v>
      </c>
      <c r="D551" s="23">
        <f t="shared" ca="1" si="323"/>
        <v>-4.8508565298502573E-2</v>
      </c>
      <c r="E551" s="23">
        <f t="shared" ca="1" si="323"/>
        <v>2.203179178938329</v>
      </c>
      <c r="F551" s="23">
        <f t="shared" ca="1" si="323"/>
        <v>0.35266429548688416</v>
      </c>
      <c r="G551" s="23">
        <f t="shared" ca="1" si="323"/>
        <v>-0.94736892180854404</v>
      </c>
      <c r="H551" s="23">
        <f t="shared" ca="1" si="323"/>
        <v>-9.3780797622458792E-2</v>
      </c>
      <c r="I551" s="23">
        <f t="shared" ca="1" si="323"/>
        <v>-6.1665009993546405E-2</v>
      </c>
      <c r="J551" s="23">
        <f t="shared" ca="1" si="323"/>
        <v>-0.86300218429178632</v>
      </c>
      <c r="K551" s="23">
        <f t="shared" ca="1" si="323"/>
        <v>1.4690438509264319</v>
      </c>
      <c r="L551" s="23">
        <f t="shared" ca="1" si="323"/>
        <v>-1.4667693180857233</v>
      </c>
      <c r="M551" s="23">
        <f t="shared" ca="1" si="323"/>
        <v>5.5002780396118375E-2</v>
      </c>
      <c r="N551" s="23">
        <f ca="1">SQRT(Inputs!$B$38)*C551+SQRT(1-Inputs!$B$38)*_xlfn.NORM.S.INV(RAND())</f>
        <v>1.1079401975873191</v>
      </c>
      <c r="O551" s="23">
        <f ca="1">SQRT(Inputs!$B$38)*D551+SQRT(1-Inputs!$B$38)*_xlfn.NORM.S.INV(RAND())</f>
        <v>-0.19602622149012433</v>
      </c>
      <c r="P551" s="23">
        <f ca="1">SQRT(Inputs!$B$38)*E551+SQRT(1-Inputs!$B$38)*_xlfn.NORM.S.INV(RAND())</f>
        <v>0.53859096093584435</v>
      </c>
      <c r="Q551" s="23">
        <f ca="1">SQRT(Inputs!$B$38)*F551+SQRT(1-Inputs!$B$38)*_xlfn.NORM.S.INV(RAND())</f>
        <v>1.5798329795863073</v>
      </c>
      <c r="R551" s="23">
        <f ca="1">SQRT(Inputs!$B$38)*G551+SQRT(1-Inputs!$B$38)*_xlfn.NORM.S.INV(RAND())</f>
        <v>-1.2405726982457583</v>
      </c>
      <c r="S551" s="23">
        <f ca="1">SQRT(Inputs!$B$38)*H551+SQRT(1-Inputs!$B$38)*_xlfn.NORM.S.INV(RAND())</f>
        <v>-0.41625907473774121</v>
      </c>
      <c r="T551" s="23">
        <f ca="1">SQRT(Inputs!$B$38)*I551+SQRT(1-Inputs!$B$38)*_xlfn.NORM.S.INV(RAND())</f>
        <v>3.0996961068753902E-2</v>
      </c>
      <c r="U551" s="23">
        <f ca="1">SQRT(Inputs!$B$38)*J551+SQRT(1-Inputs!$B$38)*_xlfn.NORM.S.INV(RAND())</f>
        <v>0.11549366859634025</v>
      </c>
      <c r="V551" s="23">
        <f ca="1">SQRT(Inputs!$B$38)*K551+SQRT(1-Inputs!$B$38)*_xlfn.NORM.S.INV(RAND())</f>
        <v>0.94117448375825941</v>
      </c>
      <c r="W551" s="23">
        <f ca="1">SQRT(Inputs!$B$38)*L551+SQRT(1-Inputs!$B$38)*_xlfn.NORM.S.INV(RAND())</f>
        <v>-0.54081348253232997</v>
      </c>
      <c r="X551" s="23">
        <f ca="1">SQRT(Inputs!$B$38)*M551+SQRT(1-Inputs!$B$38)*_xlfn.NORM.S.INV(RAND())</f>
        <v>-0.16106843275887417</v>
      </c>
      <c r="Y551" s="23">
        <f ca="1">SQRT(Inputs!$B$38)*C551+SQRT(1-Inputs!$B$38)*_xlfn.NORM.S.INV(RAND())</f>
        <v>0.58473323171109182</v>
      </c>
      <c r="Z551" s="23">
        <f ca="1">SQRT(Inputs!$B$38)*D551+SQRT(1-Inputs!$B$38)*_xlfn.NORM.S.INV(RAND())</f>
        <v>-0.49642134444898584</v>
      </c>
      <c r="AA551" s="23">
        <f ca="1">SQRT(Inputs!$B$38)*E551+SQRT(1-Inputs!$B$38)*_xlfn.NORM.S.INV(RAND())</f>
        <v>0.98673123286652886</v>
      </c>
      <c r="AB551" s="23">
        <f ca="1">SQRT(Inputs!$B$38)*F551+SQRT(1-Inputs!$B$38)*_xlfn.NORM.S.INV(RAND())</f>
        <v>0.19761339197474811</v>
      </c>
      <c r="AC551" s="23">
        <f ca="1">SQRT(Inputs!$B$38)*G551+SQRT(1-Inputs!$B$38)*_xlfn.NORM.S.INV(RAND())</f>
        <v>0.90694024162993758</v>
      </c>
      <c r="AD551" s="23">
        <f ca="1">SQRT(Inputs!$B$38)*H551+SQRT(1-Inputs!$B$38)*_xlfn.NORM.S.INV(RAND())</f>
        <v>-0.21189193889781338</v>
      </c>
      <c r="AE551" s="23">
        <f ca="1">SQRT(Inputs!$B$38)*I551+SQRT(1-Inputs!$B$38)*_xlfn.NORM.S.INV(RAND())</f>
        <v>-0.65816140489327446</v>
      </c>
      <c r="AF551" s="23">
        <f ca="1">SQRT(Inputs!$B$38)*J551+SQRT(1-Inputs!$B$38)*_xlfn.NORM.S.INV(RAND())</f>
        <v>-0.44935001990378881</v>
      </c>
      <c r="AG551" s="23">
        <f ca="1">SQRT(Inputs!$B$38)*K551+SQRT(1-Inputs!$B$38)*_xlfn.NORM.S.INV(RAND())</f>
        <v>0.69866213816732647</v>
      </c>
      <c r="AH551" s="23">
        <f ca="1">SQRT(Inputs!$B$38)*L551+SQRT(1-Inputs!$B$38)*_xlfn.NORM.S.INV(RAND())</f>
        <v>-0.32329008049807878</v>
      </c>
      <c r="AI551" s="23">
        <f ca="1">SQRT(Inputs!$B$38)*M551+SQRT(1-Inputs!$B$38)*_xlfn.NORM.S.INV(RAND())</f>
        <v>-6.3607382584006666E-2</v>
      </c>
      <c r="AJ551" s="23">
        <f ca="1">SQRT(Inputs!$B$38)*C551+SQRT(1-Inputs!$B$38)*_xlfn.NORM.S.INV(RAND())</f>
        <v>1.2146439570994385</v>
      </c>
      <c r="AK551" s="23">
        <f ca="1">SQRT(Inputs!$B$38)*D551+SQRT(1-Inputs!$B$38)*_xlfn.NORM.S.INV(RAND())</f>
        <v>9.8104628196296756E-2</v>
      </c>
      <c r="AL551" s="23">
        <f ca="1">SQRT(Inputs!$B$38)*E551+SQRT(1-Inputs!$B$38)*_xlfn.NORM.S.INV(RAND())</f>
        <v>1.5034431459192552</v>
      </c>
      <c r="AM551" s="23">
        <f ca="1">SQRT(Inputs!$B$38)*F551+SQRT(1-Inputs!$B$38)*_xlfn.NORM.S.INV(RAND())</f>
        <v>0.30464408293820888</v>
      </c>
      <c r="AN551" s="23">
        <f ca="1">SQRT(Inputs!$B$38)*G551+SQRT(1-Inputs!$B$38)*_xlfn.NORM.S.INV(RAND())</f>
        <v>0.13124516560413335</v>
      </c>
      <c r="AO551" s="23">
        <f ca="1">SQRT(Inputs!$B$38)*H551+SQRT(1-Inputs!$B$38)*_xlfn.NORM.S.INV(RAND())</f>
        <v>0.33349804581844517</v>
      </c>
      <c r="AP551" s="23">
        <f ca="1">SQRT(Inputs!$B$38)*I551+SQRT(1-Inputs!$B$38)*_xlfn.NORM.S.INV(RAND())</f>
        <v>-0.53207480366120141</v>
      </c>
      <c r="AQ551" s="23">
        <f ca="1">SQRT(Inputs!$B$38)*J551+SQRT(1-Inputs!$B$38)*_xlfn.NORM.S.INV(RAND())</f>
        <v>0.51562512658240578</v>
      </c>
      <c r="AR551" s="23">
        <f ca="1">SQRT(Inputs!$B$38)*K551+SQRT(1-Inputs!$B$38)*_xlfn.NORM.S.INV(RAND())</f>
        <v>0.22391413510303815</v>
      </c>
      <c r="AS551" s="23">
        <f ca="1">SQRT(Inputs!$B$38)*L551+SQRT(1-Inputs!$B$38)*_xlfn.NORM.S.INV(RAND())</f>
        <v>0.41797764217097411</v>
      </c>
      <c r="AT551" s="23">
        <f ca="1">SQRT(Inputs!$B$38)*M551+SQRT(1-Inputs!$B$38)*_xlfn.NORM.S.INV(RAND())</f>
        <v>-0.59452411500993463</v>
      </c>
      <c r="AU551" s="15">
        <f ca="1">Inputs!$B$6*EXP($B$8-0.5*C$5^2+C$5*N551)</f>
        <v>5936.9932850074274</v>
      </c>
      <c r="AV551" s="15">
        <f t="shared" ca="1" si="292"/>
        <v>7021.4066666036542</v>
      </c>
      <c r="AW551" s="15">
        <f t="shared" ca="1" si="293"/>
        <v>9206.4559924351797</v>
      </c>
      <c r="AX551" s="15">
        <f t="shared" ca="1" si="294"/>
        <v>13692.744020778033</v>
      </c>
      <c r="AY551" s="15">
        <f t="shared" ca="1" si="295"/>
        <v>14476.903236065946</v>
      </c>
      <c r="AZ551" s="15">
        <f t="shared" ca="1" si="296"/>
        <v>16912.368774791074</v>
      </c>
      <c r="BA551" s="15">
        <f t="shared" ca="1" si="297"/>
        <v>20763.66591015142</v>
      </c>
      <c r="BB551" s="15">
        <f t="shared" ca="1" si="298"/>
        <v>25716.91643272054</v>
      </c>
      <c r="BC551" s="15">
        <f t="shared" ca="1" si="299"/>
        <v>34492.21160408853</v>
      </c>
      <c r="BD551" s="15">
        <f t="shared" ca="1" si="300"/>
        <v>40171.877308203279</v>
      </c>
      <c r="BE551" s="15">
        <f t="shared" ca="1" si="301"/>
        <v>48508.609261484969</v>
      </c>
      <c r="BF551" s="15">
        <f ca="1">Inputs!$B$13*EXP($B$9-0.5*C$6^2+C$6*Y551)</f>
        <v>15530.967979214123</v>
      </c>
      <c r="BG551" s="15">
        <f t="shared" ca="1" si="302"/>
        <v>17306.396129111319</v>
      </c>
      <c r="BH551" s="15">
        <f t="shared" ca="1" si="303"/>
        <v>24905.06405627435</v>
      </c>
      <c r="BI551" s="15">
        <f t="shared" ca="1" si="304"/>
        <v>31429.117666808968</v>
      </c>
      <c r="BJ551" s="15">
        <f t="shared" ca="1" si="305"/>
        <v>43911.219913352536</v>
      </c>
      <c r="BK551" s="15">
        <f t="shared" ca="1" si="306"/>
        <v>52360.23186303299</v>
      </c>
      <c r="BL551" s="15">
        <f t="shared" ca="1" si="307"/>
        <v>59059.820202226481</v>
      </c>
      <c r="BM551" s="15">
        <f t="shared" ca="1" si="308"/>
        <v>68655.79834805154</v>
      </c>
      <c r="BN551" s="15">
        <f t="shared" ca="1" si="309"/>
        <v>91811.97430304774</v>
      </c>
      <c r="BO551" s="15">
        <f t="shared" ca="1" si="310"/>
        <v>108798.78741445727</v>
      </c>
      <c r="BP551" s="15">
        <f t="shared" ca="1" si="311"/>
        <v>132949.36482408343</v>
      </c>
      <c r="BQ551" s="15">
        <f ca="1">Inputs!$B$20*EXP($B$10-0.5*C$7^2+C$7*AJ551)</f>
        <v>6599.4518376988908</v>
      </c>
      <c r="BR551" s="15">
        <f t="shared" ca="1" si="312"/>
        <v>9237.9886018233829</v>
      </c>
      <c r="BS551" s="15">
        <f t="shared" ca="1" si="313"/>
        <v>19481.878350731542</v>
      </c>
      <c r="BT551" s="15">
        <f t="shared" ca="1" si="314"/>
        <v>29096.08506211944</v>
      </c>
      <c r="BU551" s="15">
        <f t="shared" ca="1" si="315"/>
        <v>41624.808567266307</v>
      </c>
      <c r="BV551" s="15">
        <f t="shared" ca="1" si="316"/>
        <v>62431.084966332026</v>
      </c>
      <c r="BW551" s="15">
        <f t="shared" ca="1" si="317"/>
        <v>77840.544213211004</v>
      </c>
      <c r="BX551" s="15">
        <f t="shared" ca="1" si="318"/>
        <v>120728.8400835248</v>
      </c>
      <c r="BY551" s="15">
        <f t="shared" ca="1" si="319"/>
        <v>176566.0143078925</v>
      </c>
      <c r="BZ551" s="15">
        <f t="shared" ca="1" si="320"/>
        <v>267533.78721609106</v>
      </c>
      <c r="CA551" s="15">
        <f t="shared" ca="1" si="321"/>
        <v>338126.37837499473</v>
      </c>
      <c r="CB551" s="15">
        <f ca="1">(AU551*DCF!C$10-DCF!C$5*MAX(AU551*DCF!C$10,0)-MAX(AU551-Inputs!$B$6,0)/Inputs!$B$10)*DCF!C$6</f>
        <v>1036.1241347936489</v>
      </c>
      <c r="CC551" s="15">
        <f ca="1">(AV551*DCF!D$10-DCF!D$5*MAX(AV551*DCF!D$10,0)-MAX(AV551-AU551,0)/Inputs!$B$10)*DCF!D$6</f>
        <v>1447.0144845280277</v>
      </c>
      <c r="CD551" s="15">
        <f ca="1">(AW551*DCF!E$10-DCF!E$5*MAX(AW551*DCF!E$10,0)-MAX(AW551-AV551,0)/Inputs!$B$10)*DCF!E$6</f>
        <v>1633.4605394733271</v>
      </c>
      <c r="CE551" s="15">
        <f ca="1">(AX551*DCF!F$10-DCF!F$5*MAX(AX551*DCF!F$10,0)-MAX(AX551-AW551,0)/Inputs!$B$10)*DCF!F$6</f>
        <v>2055.6188872662783</v>
      </c>
      <c r="CF551" s="15">
        <f ca="1">(AY551*DCF!G$10-DCF!G$5*MAX(AY551*DCF!G$10,0)-MAX(AY551-AX551,0)/Inputs!$B$10)*DCF!G$6</f>
        <v>2832.0899967262712</v>
      </c>
      <c r="CG551" s="15">
        <f ca="1">(AZ551*DCF!H$10-DCF!H$5*MAX(AZ551*DCF!H$10,0)-MAX(AZ551-AY551,0)/Inputs!$B$10)*DCF!H$6</f>
        <v>2851.0879606687254</v>
      </c>
      <c r="CH551" s="15">
        <f ca="1">(BA551*DCF!I$10-DCF!I$5*MAX(BA551*DCF!I$10,0)-MAX(BA551-AZ551,0)/Inputs!$B$10)*DCF!I$6</f>
        <v>3161.0166334898536</v>
      </c>
      <c r="CI551" s="15">
        <f ca="1">(BB551*DCF!J$10-DCF!J$5*MAX(BB551*DCF!J$10,0)-MAX(BB551-BA551,0)/Inputs!$B$10)*DCF!J$6</f>
        <v>3662.4990377638346</v>
      </c>
      <c r="CJ551" s="15">
        <f ca="1">(BC551*DCF!K$10-DCF!K$5*MAX(BC551*DCF!K$10,0)-MAX(BC551-BB551,0)/Inputs!$B$10)*DCF!K$6</f>
        <v>4324.2843806976098</v>
      </c>
      <c r="CK551" s="15">
        <f ca="1">(BD551*DCF!L$10-DCF!L$5*MAX(BD551*DCF!L$10,0)-MAX(BD551-BC551,0)/Inputs!$B$10)*DCF!L$6</f>
        <v>5324.2102678371621</v>
      </c>
      <c r="CL551" s="15">
        <f ca="1">(BE551*DCF!M$10-DCF!M$5*MAX(BE551*DCF!M$10,0)-MAX(BE551-BD551,0)/Inputs!$B$10)*DCF!M$6</f>
        <v>5849.2804703790316</v>
      </c>
      <c r="CM551" s="15">
        <f ca="1">(BF551*DCF!C$28-DCF!C$5*MAX(BF551*DCF!C$28,0)-MAX(BF551-Inputs!$B$13,0)/Inputs!$B$17)*DCF!C$6</f>
        <v>3782.9130883733105</v>
      </c>
      <c r="CN551" s="15">
        <f ca="1">(BG551*DCF!D$28-DCF!D$5*MAX(BG551*DCF!D$28,0)-MAX(BG551-BF551,0)/Inputs!$B$17)*DCF!D$6</f>
        <v>4718.3525843771931</v>
      </c>
      <c r="CO551" s="15">
        <f ca="1">(BH551*DCF!E$28-DCF!E$5*MAX(BH551*DCF!E$28,0)-MAX(BH551-BG551,0)/Inputs!$B$17)*DCF!E$6</f>
        <v>5555.9647569172685</v>
      </c>
      <c r="CP551" s="15">
        <f ca="1">(BI551*DCF!F$28-DCF!F$5*MAX(BI551*DCF!F$28,0)-MAX(BI551-BH551,0)/Inputs!$B$17)*DCF!F$6</f>
        <v>7344.3704961408748</v>
      </c>
      <c r="CQ551" s="15">
        <f ca="1">(BJ551*DCF!G$28-DCF!G$5*MAX(BJ551*DCF!G$28,0)-MAX(BJ551-BI551,0)/Inputs!$B$17)*DCF!G$6</f>
        <v>9293.7328702300911</v>
      </c>
      <c r="CR551" s="15">
        <f ca="1">(BK551*DCF!H$28-DCF!H$5*MAX(BK551*DCF!H$28,0)-MAX(BK551-BJ551,0)/Inputs!$B$17)*DCF!H$6</f>
        <v>11636.523668229922</v>
      </c>
      <c r="CS551" s="15">
        <f ca="1">(BL551*DCF!I$28-DCF!I$5*MAX(BL551*DCF!I$28,0)-MAX(BL551-BK551,0)/Inputs!$B$17)*DCF!I$6</f>
        <v>12926.499773532518</v>
      </c>
      <c r="CT551" s="15">
        <f ca="1">(BM551*DCF!J$28-DCF!J$5*MAX(BM551*DCF!J$28,0)-MAX(BM551-BL551,0)/Inputs!$B$17)*DCF!J$6</f>
        <v>14043.594276219446</v>
      </c>
      <c r="CU551" s="15">
        <f ca="1">(BN551*DCF!K$28-DCF!K$5*MAX(BN551*DCF!K$28,0)-MAX(BN551-BM551,0)/Inputs!$B$17)*DCF!K$6</f>
        <v>16552.826445721526</v>
      </c>
      <c r="CV551" s="15">
        <f ca="1">(BO551*DCF!L$28-DCF!L$5*MAX(BO551*DCF!L$28,0)-MAX(BO551-BN551,0)/Inputs!$B$17)*DCF!L$6</f>
        <v>19785.555533153587</v>
      </c>
      <c r="CW551" s="15">
        <f ca="1">(BP551*DCF!M$28-DCF!M$5*MAX(BP551*DCF!M$28,0)-MAX(BP551-BO551,0)/Inputs!$B$17)*DCF!M$6</f>
        <v>22490.085979792089</v>
      </c>
      <c r="CX551" s="15">
        <f ca="1">(BQ551*DCF!C$46-DCF!C$5*MAX(BQ551*DCF!C$46,0)-MAX(BQ551-Inputs!$B$20,0)/Inputs!$B$24)*DCF!C$6</f>
        <v>-3093.8465388214022</v>
      </c>
      <c r="CY551" s="15">
        <f ca="1">(BR551*DCF!D$46-DCF!D$5*MAX(BR551*DCF!D$46,0)-MAX(BR551-BQ551,0)/Inputs!$B$24)*DCF!D$6</f>
        <v>-2702.5509570604545</v>
      </c>
      <c r="CZ551" s="15">
        <f ca="1">(BS551*DCF!E$46-DCF!E$5*MAX(BS551*DCF!E$46,0)-MAX(BS551-BR551,0)/Inputs!$B$24)*DCF!E$6</f>
        <v>-6341.6253646644582</v>
      </c>
      <c r="DA551" s="15">
        <f ca="1">(BT551*DCF!F$46-DCF!F$5*MAX(BT551*DCF!F$46,0)-MAX(BT551-BS551,0)/Inputs!$B$24)*DCF!F$6</f>
        <v>-5619.7974655812523</v>
      </c>
      <c r="DB551" s="15">
        <f ca="1">(BU551*DCF!G$46-DCF!G$5*MAX(BU551*DCF!G$46,0)-MAX(BU551-BT551,0)/Inputs!$B$24)*DCF!G$6</f>
        <v>-5614.5913694028732</v>
      </c>
      <c r="DC551" s="15">
        <f ca="1">(BV551*DCF!H$46-DCF!H$5*MAX(BV551*DCF!H$46,0)-MAX(BV551-BU551,0)/Inputs!$B$24)*DCF!H$6</f>
        <v>-6465.422908839093</v>
      </c>
      <c r="DD551" s="15">
        <f ca="1">(BW551*DCF!I$46-DCF!I$5*MAX(BW551*DCF!I$46,0)-MAX(BW551-BV551,0)/Inputs!$B$24)*DCF!I$6</f>
        <v>-2625.7020890323606</v>
      </c>
      <c r="DE551" s="15">
        <f ca="1">(BX551*DCF!J$46-DCF!J$5*MAX(BX551*DCF!J$46,0)-MAX(BX551-BW551,0)/Inputs!$B$24)*DCF!J$6</f>
        <v>-6309.0344810537308</v>
      </c>
      <c r="DF551" s="15">
        <f ca="1">(BY551*DCF!K$46-DCF!K$5*MAX(BY551*DCF!K$46,0)-MAX(BY551-BX551,0)/Inputs!$B$24)*DCF!K$6</f>
        <v>-3592.5808657333091</v>
      </c>
      <c r="DG551" s="15">
        <f ca="1">(BZ551*DCF!L$46-DCF!L$5*MAX(BZ551*DCF!L$46,0)-MAX(BZ551-BY551,0)/Inputs!$B$24)*DCF!L$6</f>
        <v>-2092.9350596035824</v>
      </c>
      <c r="DH551" s="15">
        <f ca="1">(CA551*DCF!M$46-DCF!M$5*MAX(CA551*DCF!M$46,0)-MAX(CA551-BZ551,0)/Inputs!$B$24)*DCF!M$6</f>
        <v>11749.961983339037</v>
      </c>
      <c r="DI551" s="15">
        <f ca="1">SUM(CB551:CL551)+BE551*DCF!M$10*(1+Inputs!$B$30)*(1-Inputs!$B$33)*(1-Inputs!$B$30/Inputs!$B$31)/(Inputs!$B$29-Inputs!$B$30)*DCF!M$6</f>
        <v>169176.78782828688</v>
      </c>
      <c r="DJ551" s="15">
        <f ca="1">SUM(CM551:CW551)+BP551*DCF!M$28*(1+Inputs!$B$30)*(1-Inputs!$B$33)*(1-Inputs!$B$30/Inputs!$B$31)/(Inputs!$B$29-Inputs!$B$30)*DCF!M$6</f>
        <v>621463.53997771407</v>
      </c>
      <c r="DK551" s="15">
        <f ca="1">SUM(CX551:DH551)+CA551*DCF!M$46*(1+Inputs!$B$30)*(1-Inputs!$B$33)*(1-Inputs!$B$30/Inputs!$B$31)/(Inputs!$B$29-Inputs!$B$30)*DCF!M$6</f>
        <v>490075.3094813677</v>
      </c>
      <c r="DM551" s="15">
        <f ca="1">DI551+DJ551+DK551+Inputs!$B$34+Inputs!$B$36-Inputs!$B$35</f>
        <v>1357566.6372873685</v>
      </c>
    </row>
    <row r="552" spans="1:117" x14ac:dyDescent="0.75">
      <c r="A552" s="11">
        <v>539</v>
      </c>
      <c r="C552" s="23">
        <f t="shared" ca="1" si="323"/>
        <v>-0.10789702266422969</v>
      </c>
      <c r="D552" s="23">
        <f t="shared" ca="1" si="323"/>
        <v>-0.47935239636935756</v>
      </c>
      <c r="E552" s="23">
        <f t="shared" ca="1" si="323"/>
        <v>-0.39581959769341685</v>
      </c>
      <c r="F552" s="23">
        <f t="shared" ca="1" si="323"/>
        <v>3.3322529801987502E-3</v>
      </c>
      <c r="G552" s="23">
        <f t="shared" ca="1" si="323"/>
        <v>0.86791181034758735</v>
      </c>
      <c r="H552" s="23">
        <f t="shared" ca="1" si="323"/>
        <v>0.43382795955870035</v>
      </c>
      <c r="I552" s="23">
        <f t="shared" ca="1" si="323"/>
        <v>-0.31565464165971596</v>
      </c>
      <c r="J552" s="23">
        <f t="shared" ca="1" si="323"/>
        <v>-6.6071772666619275E-2</v>
      </c>
      <c r="K552" s="23">
        <f t="shared" ca="1" si="323"/>
        <v>-0.41066509919739097</v>
      </c>
      <c r="L552" s="23">
        <f t="shared" ca="1" si="323"/>
        <v>-0.88877788381913392</v>
      </c>
      <c r="M552" s="23">
        <f t="shared" ca="1" si="323"/>
        <v>1.3568454486428947</v>
      </c>
      <c r="N552" s="23">
        <f ca="1">SQRT(Inputs!$B$38)*C552+SQRT(1-Inputs!$B$38)*_xlfn.NORM.S.INV(RAND())</f>
        <v>0.43882640773013448</v>
      </c>
      <c r="O552" s="23">
        <f ca="1">SQRT(Inputs!$B$38)*D552+SQRT(1-Inputs!$B$38)*_xlfn.NORM.S.INV(RAND())</f>
        <v>-1.9733719158289602</v>
      </c>
      <c r="P552" s="23">
        <f ca="1">SQRT(Inputs!$B$38)*E552+SQRT(1-Inputs!$B$38)*_xlfn.NORM.S.INV(RAND())</f>
        <v>-0.69761288836594681</v>
      </c>
      <c r="Q552" s="23">
        <f ca="1">SQRT(Inputs!$B$38)*F552+SQRT(1-Inputs!$B$38)*_xlfn.NORM.S.INV(RAND())</f>
        <v>-0.4865499819111066</v>
      </c>
      <c r="R552" s="23">
        <f ca="1">SQRT(Inputs!$B$38)*G552+SQRT(1-Inputs!$B$38)*_xlfn.NORM.S.INV(RAND())</f>
        <v>-0.34214671916857498</v>
      </c>
      <c r="S552" s="23">
        <f ca="1">SQRT(Inputs!$B$38)*H552+SQRT(1-Inputs!$B$38)*_xlfn.NORM.S.INV(RAND())</f>
        <v>1.2514680828586298</v>
      </c>
      <c r="T552" s="23">
        <f ca="1">SQRT(Inputs!$B$38)*I552+SQRT(1-Inputs!$B$38)*_xlfn.NORM.S.INV(RAND())</f>
        <v>0.6277875530354462</v>
      </c>
      <c r="U552" s="23">
        <f ca="1">SQRT(Inputs!$B$38)*J552+SQRT(1-Inputs!$B$38)*_xlfn.NORM.S.INV(RAND())</f>
        <v>0.60295615620545795</v>
      </c>
      <c r="V552" s="23">
        <f ca="1">SQRT(Inputs!$B$38)*K552+SQRT(1-Inputs!$B$38)*_xlfn.NORM.S.INV(RAND())</f>
        <v>-0.75810918385550674</v>
      </c>
      <c r="W552" s="23">
        <f ca="1">SQRT(Inputs!$B$38)*L552+SQRT(1-Inputs!$B$38)*_xlfn.NORM.S.INV(RAND())</f>
        <v>-0.27248311463213792</v>
      </c>
      <c r="X552" s="23">
        <f ca="1">SQRT(Inputs!$B$38)*M552+SQRT(1-Inputs!$B$38)*_xlfn.NORM.S.INV(RAND())</f>
        <v>0.61142291850228725</v>
      </c>
      <c r="Y552" s="23">
        <f ca="1">SQRT(Inputs!$B$38)*C552+SQRT(1-Inputs!$B$38)*_xlfn.NORM.S.INV(RAND())</f>
        <v>-0.79282933090580121</v>
      </c>
      <c r="Z552" s="23">
        <f ca="1">SQRT(Inputs!$B$38)*D552+SQRT(1-Inputs!$B$38)*_xlfn.NORM.S.INV(RAND())</f>
        <v>-0.66228062203545779</v>
      </c>
      <c r="AA552" s="23">
        <f ca="1">SQRT(Inputs!$B$38)*E552+SQRT(1-Inputs!$B$38)*_xlfn.NORM.S.INV(RAND())</f>
        <v>0.50856999872451558</v>
      </c>
      <c r="AB552" s="23">
        <f ca="1">SQRT(Inputs!$B$38)*F552+SQRT(1-Inputs!$B$38)*_xlfn.NORM.S.INV(RAND())</f>
        <v>0.70624014574890293</v>
      </c>
      <c r="AC552" s="23">
        <f ca="1">SQRT(Inputs!$B$38)*G552+SQRT(1-Inputs!$B$38)*_xlfn.NORM.S.INV(RAND())</f>
        <v>-2.7311090116329484E-2</v>
      </c>
      <c r="AD552" s="23">
        <f ca="1">SQRT(Inputs!$B$38)*H552+SQRT(1-Inputs!$B$38)*_xlfn.NORM.S.INV(RAND())</f>
        <v>-0.16172858079328822</v>
      </c>
      <c r="AE552" s="23">
        <f ca="1">SQRT(Inputs!$B$38)*I552+SQRT(1-Inputs!$B$38)*_xlfn.NORM.S.INV(RAND())</f>
        <v>-1.6180076520394049</v>
      </c>
      <c r="AF552" s="23">
        <f ca="1">SQRT(Inputs!$B$38)*J552+SQRT(1-Inputs!$B$38)*_xlfn.NORM.S.INV(RAND())</f>
        <v>0.11648367334534263</v>
      </c>
      <c r="AG552" s="23">
        <f ca="1">SQRT(Inputs!$B$38)*K552+SQRT(1-Inputs!$B$38)*_xlfn.NORM.S.INV(RAND())</f>
        <v>-0.69961851665933605</v>
      </c>
      <c r="AH552" s="23">
        <f ca="1">SQRT(Inputs!$B$38)*L552+SQRT(1-Inputs!$B$38)*_xlfn.NORM.S.INV(RAND())</f>
        <v>1.0116415238747383</v>
      </c>
      <c r="AI552" s="23">
        <f ca="1">SQRT(Inputs!$B$38)*M552+SQRT(1-Inputs!$B$38)*_xlfn.NORM.S.INV(RAND())</f>
        <v>-1.0787232273782588</v>
      </c>
      <c r="AJ552" s="23">
        <f ca="1">SQRT(Inputs!$B$38)*C552+SQRT(1-Inputs!$B$38)*_xlfn.NORM.S.INV(RAND())</f>
        <v>8.2843451567512841E-2</v>
      </c>
      <c r="AK552" s="23">
        <f ca="1">SQRT(Inputs!$B$38)*D552+SQRT(1-Inputs!$B$38)*_xlfn.NORM.S.INV(RAND())</f>
        <v>-0.27100400744488706</v>
      </c>
      <c r="AL552" s="23">
        <f ca="1">SQRT(Inputs!$B$38)*E552+SQRT(1-Inputs!$B$38)*_xlfn.NORM.S.INV(RAND())</f>
        <v>0.63278303321226514</v>
      </c>
      <c r="AM552" s="23">
        <f ca="1">SQRT(Inputs!$B$38)*F552+SQRT(1-Inputs!$B$38)*_xlfn.NORM.S.INV(RAND())</f>
        <v>0.21127429191970465</v>
      </c>
      <c r="AN552" s="23">
        <f ca="1">SQRT(Inputs!$B$38)*G552+SQRT(1-Inputs!$B$38)*_xlfn.NORM.S.INV(RAND())</f>
        <v>0.28673558703021462</v>
      </c>
      <c r="AO552" s="23">
        <f ca="1">SQRT(Inputs!$B$38)*H552+SQRT(1-Inputs!$B$38)*_xlfn.NORM.S.INV(RAND())</f>
        <v>-0.65874012946346561</v>
      </c>
      <c r="AP552" s="23">
        <f ca="1">SQRT(Inputs!$B$38)*I552+SQRT(1-Inputs!$B$38)*_xlfn.NORM.S.INV(RAND())</f>
        <v>1.3118922110013207</v>
      </c>
      <c r="AQ552" s="23">
        <f ca="1">SQRT(Inputs!$B$38)*J552+SQRT(1-Inputs!$B$38)*_xlfn.NORM.S.INV(RAND())</f>
        <v>2.515429539131584</v>
      </c>
      <c r="AR552" s="23">
        <f ca="1">SQRT(Inputs!$B$38)*K552+SQRT(1-Inputs!$B$38)*_xlfn.NORM.S.INV(RAND())</f>
        <v>-1.3605994220732329</v>
      </c>
      <c r="AS552" s="23">
        <f ca="1">SQRT(Inputs!$B$38)*L552+SQRT(1-Inputs!$B$38)*_xlfn.NORM.S.INV(RAND())</f>
        <v>-0.690330870500107</v>
      </c>
      <c r="AT552" s="23">
        <f ca="1">SQRT(Inputs!$B$38)*M552+SQRT(1-Inputs!$B$38)*_xlfn.NORM.S.INV(RAND())</f>
        <v>0.42328280373245569</v>
      </c>
      <c r="AU552" s="15">
        <f ca="1">Inputs!$B$6*EXP($B$8-0.5*C$5^2+C$5*N552)</f>
        <v>5327.549185629543</v>
      </c>
      <c r="AV552" s="15">
        <f t="shared" ca="1" si="292"/>
        <v>4851.6816199424584</v>
      </c>
      <c r="AW552" s="15">
        <f t="shared" ca="1" si="293"/>
        <v>5384.5091515779004</v>
      </c>
      <c r="AX552" s="15">
        <f t="shared" ca="1" si="294"/>
        <v>6186.2434573620549</v>
      </c>
      <c r="AY552" s="15">
        <f t="shared" ca="1" si="295"/>
        <v>7264.0810055023303</v>
      </c>
      <c r="AZ552" s="15">
        <f t="shared" ca="1" si="296"/>
        <v>10196.878840174986</v>
      </c>
      <c r="BA552" s="15">
        <f t="shared" ca="1" si="297"/>
        <v>13325.786505912694</v>
      </c>
      <c r="BB552" s="15">
        <f t="shared" ca="1" si="298"/>
        <v>17330.779185728174</v>
      </c>
      <c r="BC552" s="15">
        <f t="shared" ca="1" si="299"/>
        <v>19727.960545592341</v>
      </c>
      <c r="BD552" s="15">
        <f t="shared" ca="1" si="300"/>
        <v>23560.42660954464</v>
      </c>
      <c r="BE552" s="15">
        <f t="shared" ca="1" si="301"/>
        <v>30523.635978555074</v>
      </c>
      <c r="BF552" s="15">
        <f ca="1">Inputs!$B$13*EXP($B$9-0.5*C$6^2+C$6*Y552)</f>
        <v>11819.342312081128</v>
      </c>
      <c r="BG552" s="15">
        <f t="shared" ca="1" si="302"/>
        <v>12782.156458071904</v>
      </c>
      <c r="BH552" s="15">
        <f t="shared" ca="1" si="303"/>
        <v>16991.931287864292</v>
      </c>
      <c r="BI552" s="15">
        <f t="shared" ca="1" si="304"/>
        <v>23189.272591256387</v>
      </c>
      <c r="BJ552" s="15">
        <f t="shared" ca="1" si="305"/>
        <v>28316.841005267874</v>
      </c>
      <c r="BK552" s="15">
        <f t="shared" ca="1" si="306"/>
        <v>33996.705556498797</v>
      </c>
      <c r="BL552" s="15">
        <f t="shared" ca="1" si="307"/>
        <v>33861.512403036781</v>
      </c>
      <c r="BM552" s="15">
        <f t="shared" ca="1" si="308"/>
        <v>42229.792392061892</v>
      </c>
      <c r="BN552" s="15">
        <f t="shared" ca="1" si="309"/>
        <v>47760.498940044607</v>
      </c>
      <c r="BO552" s="15">
        <f t="shared" ca="1" si="310"/>
        <v>66097.381973774347</v>
      </c>
      <c r="BP552" s="15">
        <f t="shared" ca="1" si="311"/>
        <v>71994.400156443196</v>
      </c>
      <c r="BQ552" s="15">
        <f ca="1">Inputs!$B$20*EXP($B$10-0.5*C$7^2+C$7*AJ552)</f>
        <v>4417.423222708122</v>
      </c>
      <c r="BR552" s="15">
        <f t="shared" ca="1" si="312"/>
        <v>5499.584849771989</v>
      </c>
      <c r="BS552" s="15">
        <f t="shared" ca="1" si="313"/>
        <v>9032.0289341670414</v>
      </c>
      <c r="BT552" s="15">
        <f t="shared" ca="1" si="314"/>
        <v>13162.89697928305</v>
      </c>
      <c r="BU552" s="15">
        <f t="shared" ca="1" si="315"/>
        <v>19552.804924726723</v>
      </c>
      <c r="BV552" s="15">
        <f t="shared" ca="1" si="316"/>
        <v>23451.533424540958</v>
      </c>
      <c r="BW552" s="15">
        <f t="shared" ca="1" si="317"/>
        <v>43198.64912415915</v>
      </c>
      <c r="BX552" s="15">
        <f t="shared" ca="1" si="318"/>
        <v>100043.2791385648</v>
      </c>
      <c r="BY552" s="15">
        <f t="shared" ca="1" si="319"/>
        <v>108049.99678961767</v>
      </c>
      <c r="BZ552" s="15">
        <f t="shared" ca="1" si="320"/>
        <v>133539.92612755997</v>
      </c>
      <c r="CA552" s="15">
        <f t="shared" ca="1" si="321"/>
        <v>202236.83452466223</v>
      </c>
      <c r="CB552" s="15">
        <f ca="1">(AU552*DCF!C$10-DCF!C$5*MAX(AU552*DCF!C$10,0)-MAX(AU552-Inputs!$B$6,0)/Inputs!$B$10)*DCF!C$6</f>
        <v>1040.4695798500309</v>
      </c>
      <c r="CC552" s="15">
        <f ca="1">(AV552*DCF!D$10-DCF!D$5*MAX(AV552*DCF!D$10,0)-MAX(AV552-AU552,0)/Inputs!$B$10)*DCF!D$6</f>
        <v>1182.5645257969215</v>
      </c>
      <c r="CD552" s="15">
        <f ca="1">(AW552*DCF!E$10-DCF!E$5*MAX(AW552*DCF!E$10,0)-MAX(AW552-AV552,0)/Inputs!$B$10)*DCF!E$6</f>
        <v>1123.1826235214623</v>
      </c>
      <c r="CE552" s="15">
        <f ca="1">(AX552*DCF!F$10-DCF!F$5*MAX(AX552*DCF!F$10,0)-MAX(AX552-AW552,0)/Inputs!$B$10)*DCF!F$6</f>
        <v>1183.6260561206589</v>
      </c>
      <c r="CF552" s="15">
        <f ca="1">(AY552*DCF!G$10-DCF!G$5*MAX(AY552*DCF!G$10,0)-MAX(AY552-AX552,0)/Inputs!$B$10)*DCF!G$6</f>
        <v>1289.511146468071</v>
      </c>
      <c r="CG552" s="15">
        <f ca="1">(AZ552*DCF!H$10-DCF!H$5*MAX(AZ552*DCF!H$10,0)-MAX(AZ552-AY552,0)/Inputs!$B$10)*DCF!H$6</f>
        <v>1458.960507957554</v>
      </c>
      <c r="CH552" s="15">
        <f ca="1">(BA552*DCF!I$10-DCF!I$5*MAX(BA552*DCF!I$10,0)-MAX(BA552-AZ552,0)/Inputs!$B$10)*DCF!I$6</f>
        <v>1920.8845842612086</v>
      </c>
      <c r="CI552" s="15">
        <f ca="1">(BB552*DCF!J$10-DCF!J$5*MAX(BB552*DCF!J$10,0)-MAX(BB552-BA552,0)/Inputs!$B$10)*DCF!J$6</f>
        <v>2367.1112776557989</v>
      </c>
      <c r="CJ552" s="15">
        <f ca="1">(BC552*DCF!K$10-DCF!K$5*MAX(BC552*DCF!K$10,0)-MAX(BC552-BB552,0)/Inputs!$B$10)*DCF!K$6</f>
        <v>2840.3159163961423</v>
      </c>
      <c r="CK552" s="15">
        <f ca="1">(BD552*DCF!L$10-DCF!L$5*MAX(BD552*DCF!L$10,0)-MAX(BD552-BC552,0)/Inputs!$B$10)*DCF!L$6</f>
        <v>3057.7604419178124</v>
      </c>
      <c r="CL552" s="15">
        <f ca="1">(BE552*DCF!M$10-DCF!M$5*MAX(BE552*DCF!M$10,0)-MAX(BE552-BD552,0)/Inputs!$B$10)*DCF!M$6</f>
        <v>3475.4500703286662</v>
      </c>
      <c r="CM552" s="15">
        <f ca="1">(BF552*DCF!C$28-DCF!C$5*MAX(BF552*DCF!C$28,0)-MAX(BF552-Inputs!$B$13,0)/Inputs!$B$17)*DCF!C$6</f>
        <v>3507.3376518618047</v>
      </c>
      <c r="CN552" s="15">
        <f ca="1">(BG552*DCF!D$28-DCF!D$5*MAX(BG552*DCF!D$28,0)-MAX(BG552-BF552,0)/Inputs!$B$17)*DCF!D$6</f>
        <v>3559.2274801293192</v>
      </c>
      <c r="CO552" s="15">
        <f ca="1">(BH552*DCF!E$28-DCF!E$5*MAX(BH552*DCF!E$28,0)-MAX(BH552-BG552,0)/Inputs!$B$17)*DCF!E$6</f>
        <v>3982.7288342685351</v>
      </c>
      <c r="CP552" s="15">
        <f ca="1">(BI552*DCF!F$28-DCF!F$5*MAX(BI552*DCF!F$28,0)-MAX(BI552-BH552,0)/Inputs!$B$17)*DCF!F$6</f>
        <v>5166.9527423515719</v>
      </c>
      <c r="CQ552" s="15">
        <f ca="1">(BJ552*DCF!G$28-DCF!G$5*MAX(BJ552*DCF!G$28,0)-MAX(BJ552-BI552,0)/Inputs!$B$17)*DCF!G$6</f>
        <v>6484.6128850245605</v>
      </c>
      <c r="CR552" s="15">
        <f ca="1">(BK552*DCF!H$28-DCF!H$5*MAX(BK552*DCF!H$28,0)-MAX(BK552-BJ552,0)/Inputs!$B$17)*DCF!H$6</f>
        <v>7525.2688064400281</v>
      </c>
      <c r="CS552" s="15">
        <f ca="1">(BL552*DCF!I$28-DCF!I$5*MAX(BL552*DCF!I$28,0)-MAX(BL552-BK552,0)/Inputs!$B$17)*DCF!I$6</f>
        <v>7962.6374823044216</v>
      </c>
      <c r="CT552" s="15">
        <f ca="1">(BM552*DCF!J$28-DCF!J$5*MAX(BM552*DCF!J$28,0)-MAX(BM552-BL552,0)/Inputs!$B$17)*DCF!J$6</f>
        <v>8311.1839022991353</v>
      </c>
      <c r="CU552" s="15">
        <f ca="1">(BN552*DCF!K$28-DCF!K$5*MAX(BN552*DCF!K$28,0)-MAX(BN552-BM552,0)/Inputs!$B$17)*DCF!K$6</f>
        <v>9408.7786923075619</v>
      </c>
      <c r="CV552" s="15">
        <f ca="1">(BO552*DCF!L$28-DCF!L$5*MAX(BO552*DCF!L$28,0)-MAX(BO552-BN552,0)/Inputs!$B$17)*DCF!L$6</f>
        <v>11112.966187704606</v>
      </c>
      <c r="CW552" s="15">
        <f ca="1">(BP552*DCF!M$28-DCF!M$5*MAX(BP552*DCF!M$28,0)-MAX(BP552-BO552,0)/Inputs!$B$17)*DCF!M$6</f>
        <v>12929.383952526563</v>
      </c>
      <c r="CX552" s="15">
        <f ca="1">(BQ552*DCF!C$46-DCF!C$5*MAX(BQ552*DCF!C$46,0)-MAX(BQ552-Inputs!$B$20,0)/Inputs!$B$24)*DCF!C$6</f>
        <v>-1582.0484221996226</v>
      </c>
      <c r="CY552" s="15">
        <f ca="1">(BR552*DCF!D$46-DCF!D$5*MAX(BR552*DCF!D$46,0)-MAX(BR552-BQ552,0)/Inputs!$B$24)*DCF!D$6</f>
        <v>-1400.4002653905723</v>
      </c>
      <c r="CZ552" s="15">
        <f ca="1">(BS552*DCF!E$46-DCF!E$5*MAX(BS552*DCF!E$46,0)-MAX(BS552-BR552,0)/Inputs!$B$24)*DCF!E$6</f>
        <v>-2460.4453588285064</v>
      </c>
      <c r="DA552" s="15">
        <f ca="1">(BT552*DCF!F$46-DCF!F$5*MAX(BT552*DCF!F$46,0)-MAX(BT552-BS552,0)/Inputs!$B$24)*DCF!F$6</f>
        <v>-2462.7850221416925</v>
      </c>
      <c r="DB552" s="15">
        <f ca="1">(BU552*DCF!G$46-DCF!G$5*MAX(BU552*DCF!G$46,0)-MAX(BU552-BT552,0)/Inputs!$B$24)*DCF!G$6</f>
        <v>-2807.1565097239363</v>
      </c>
      <c r="DC552" s="15">
        <f ca="1">(BV552*DCF!H$46-DCF!H$5*MAX(BV552*DCF!H$46,0)-MAX(BV552-BU552,0)/Inputs!$B$24)*DCF!H$6</f>
        <v>-1211.5059934114261</v>
      </c>
      <c r="DD552" s="15">
        <f ca="1">(BW552*DCF!I$46-DCF!I$5*MAX(BW552*DCF!I$46,0)-MAX(BW552-BV552,0)/Inputs!$B$24)*DCF!I$6</f>
        <v>-4670.9434453275435</v>
      </c>
      <c r="DE552" s="15">
        <f ca="1">(BX552*DCF!J$46-DCF!J$5*MAX(BX552*DCF!J$46,0)-MAX(BX552-BW552,0)/Inputs!$B$24)*DCF!J$6</f>
        <v>-10877.728344295563</v>
      </c>
      <c r="DF552" s="15">
        <f ca="1">(BY552*DCF!K$46-DCF!K$5*MAX(BY552*DCF!K$46,0)-MAX(BY552-BX552,0)/Inputs!$B$24)*DCF!K$6</f>
        <v>4210.7434765777416</v>
      </c>
      <c r="DG552" s="15">
        <f ca="1">(BZ552*DCF!L$46-DCF!L$5*MAX(BZ552*DCF!L$46,0)-MAX(BZ552-BY552,0)/Inputs!$B$24)*DCF!L$6</f>
        <v>3462.5424309878281</v>
      </c>
      <c r="DH552" s="15">
        <f ca="1">(CA552*DCF!M$46-DCF!M$5*MAX(CA552*DCF!M$46,0)-MAX(CA552-BZ552,0)/Inputs!$B$24)*DCF!M$6</f>
        <v>1493.0594158235117</v>
      </c>
      <c r="DI552" s="15">
        <f ca="1">SUM(CB552:CL552)+BE552*DCF!M$10*(1+Inputs!$B$30)*(1-Inputs!$B$33)*(1-Inputs!$B$30/Inputs!$B$31)/(Inputs!$B$29-Inputs!$B$30)*DCF!M$6</f>
        <v>105887.51929189282</v>
      </c>
      <c r="DJ552" s="15">
        <f ca="1">SUM(CM552:CW552)+BP552*DCF!M$28*(1+Inputs!$B$30)*(1-Inputs!$B$33)*(1-Inputs!$B$30/Inputs!$B$31)/(Inputs!$B$29-Inputs!$B$30)*DCF!M$6</f>
        <v>347099.5688342381</v>
      </c>
      <c r="DK552" s="15">
        <f ca="1">SUM(CX552:DH552)+CA552*DCF!M$46*(1+Inputs!$B$30)*(1-Inputs!$B$33)*(1-Inputs!$B$30/Inputs!$B$31)/(Inputs!$B$29-Inputs!$B$30)*DCF!M$6</f>
        <v>294375.43462174491</v>
      </c>
      <c r="DM552" s="15">
        <f ca="1">DI552+DJ552+DK552+Inputs!$B$34+Inputs!$B$36-Inputs!$B$35</f>
        <v>824213.52274787589</v>
      </c>
    </row>
    <row r="553" spans="1:117" x14ac:dyDescent="0.75">
      <c r="A553" s="11">
        <v>540</v>
      </c>
      <c r="C553" s="23">
        <f t="shared" ca="1" si="323"/>
        <v>0.17724625548435088</v>
      </c>
      <c r="D553" s="23">
        <f t="shared" ca="1" si="323"/>
        <v>1.686318802834909</v>
      </c>
      <c r="E553" s="23">
        <f t="shared" ca="1" si="323"/>
        <v>-0.41263960339801126</v>
      </c>
      <c r="F553" s="23">
        <f t="shared" ca="1" si="323"/>
        <v>-0.34202411744925348</v>
      </c>
      <c r="G553" s="23">
        <f t="shared" ca="1" si="323"/>
        <v>0.27117428293026097</v>
      </c>
      <c r="H553" s="23">
        <f t="shared" ca="1" si="323"/>
        <v>0.85118494686010893</v>
      </c>
      <c r="I553" s="23">
        <f t="shared" ca="1" si="323"/>
        <v>0.3097446245233299</v>
      </c>
      <c r="J553" s="23">
        <f t="shared" ca="1" si="323"/>
        <v>1.3442137350083236</v>
      </c>
      <c r="K553" s="23">
        <f t="shared" ca="1" si="323"/>
        <v>-0.84213912028121407</v>
      </c>
      <c r="L553" s="23">
        <f t="shared" ca="1" si="323"/>
        <v>-1.242228045863119</v>
      </c>
      <c r="M553" s="23">
        <f t="shared" ca="1" si="323"/>
        <v>1.1557012990486619</v>
      </c>
      <c r="N553" s="23">
        <f ca="1">SQRT(Inputs!$B$38)*C553+SQRT(1-Inputs!$B$38)*_xlfn.NORM.S.INV(RAND())</f>
        <v>-0.13290520675662082</v>
      </c>
      <c r="O553" s="23">
        <f ca="1">SQRT(Inputs!$B$38)*D553+SQRT(1-Inputs!$B$38)*_xlfn.NORM.S.INV(RAND())</f>
        <v>0.37321666717282365</v>
      </c>
      <c r="P553" s="23">
        <f ca="1">SQRT(Inputs!$B$38)*E553+SQRT(1-Inputs!$B$38)*_xlfn.NORM.S.INV(RAND())</f>
        <v>-1.4732603044968346</v>
      </c>
      <c r="Q553" s="23">
        <f ca="1">SQRT(Inputs!$B$38)*F553+SQRT(1-Inputs!$B$38)*_xlfn.NORM.S.INV(RAND())</f>
        <v>1.6159903392097413E-2</v>
      </c>
      <c r="R553" s="23">
        <f ca="1">SQRT(Inputs!$B$38)*G553+SQRT(1-Inputs!$B$38)*_xlfn.NORM.S.INV(RAND())</f>
        <v>-8.5950097752989452E-2</v>
      </c>
      <c r="S553" s="23">
        <f ca="1">SQRT(Inputs!$B$38)*H553+SQRT(1-Inputs!$B$38)*_xlfn.NORM.S.INV(RAND())</f>
        <v>0.34056629422550938</v>
      </c>
      <c r="T553" s="23">
        <f ca="1">SQRT(Inputs!$B$38)*I553+SQRT(1-Inputs!$B$38)*_xlfn.NORM.S.INV(RAND())</f>
        <v>0.55152668318136855</v>
      </c>
      <c r="U553" s="23">
        <f ca="1">SQRT(Inputs!$B$38)*J553+SQRT(1-Inputs!$B$38)*_xlfn.NORM.S.INV(RAND())</f>
        <v>1.3219184213105049</v>
      </c>
      <c r="V553" s="23">
        <f ca="1">SQRT(Inputs!$B$38)*K553+SQRT(1-Inputs!$B$38)*_xlfn.NORM.S.INV(RAND())</f>
        <v>-1.5451667376759988</v>
      </c>
      <c r="W553" s="23">
        <f ca="1">SQRT(Inputs!$B$38)*L553+SQRT(1-Inputs!$B$38)*_xlfn.NORM.S.INV(RAND())</f>
        <v>0.41406409940907218</v>
      </c>
      <c r="X553" s="23">
        <f ca="1">SQRT(Inputs!$B$38)*M553+SQRT(1-Inputs!$B$38)*_xlfn.NORM.S.INV(RAND())</f>
        <v>0.86031987421314715</v>
      </c>
      <c r="Y553" s="23">
        <f ca="1">SQRT(Inputs!$B$38)*C553+SQRT(1-Inputs!$B$38)*_xlfn.NORM.S.INV(RAND())</f>
        <v>1.0212682989161792</v>
      </c>
      <c r="Z553" s="23">
        <f ca="1">SQRT(Inputs!$B$38)*D553+SQRT(1-Inputs!$B$38)*_xlfn.NORM.S.INV(RAND())</f>
        <v>0.51441218596004479</v>
      </c>
      <c r="AA553" s="23">
        <f ca="1">SQRT(Inputs!$B$38)*E553+SQRT(1-Inputs!$B$38)*_xlfn.NORM.S.INV(RAND())</f>
        <v>-8.5118077111073581E-2</v>
      </c>
      <c r="AB553" s="23">
        <f ca="1">SQRT(Inputs!$B$38)*F553+SQRT(1-Inputs!$B$38)*_xlfn.NORM.S.INV(RAND())</f>
        <v>0.86521523866522221</v>
      </c>
      <c r="AC553" s="23">
        <f ca="1">SQRT(Inputs!$B$38)*G553+SQRT(1-Inputs!$B$38)*_xlfn.NORM.S.INV(RAND())</f>
        <v>-0.4411250256465003</v>
      </c>
      <c r="AD553" s="23">
        <f ca="1">SQRT(Inputs!$B$38)*H553+SQRT(1-Inputs!$B$38)*_xlfn.NORM.S.INV(RAND())</f>
        <v>0.66216643520420171</v>
      </c>
      <c r="AE553" s="23">
        <f ca="1">SQRT(Inputs!$B$38)*I553+SQRT(1-Inputs!$B$38)*_xlfn.NORM.S.INV(RAND())</f>
        <v>0.55095150712673879</v>
      </c>
      <c r="AF553" s="23">
        <f ca="1">SQRT(Inputs!$B$38)*J553+SQRT(1-Inputs!$B$38)*_xlfn.NORM.S.INV(RAND())</f>
        <v>-1.1301914146734284</v>
      </c>
      <c r="AG553" s="23">
        <f ca="1">SQRT(Inputs!$B$38)*K553+SQRT(1-Inputs!$B$38)*_xlfn.NORM.S.INV(RAND())</f>
        <v>0.2895099039071598</v>
      </c>
      <c r="AH553" s="23">
        <f ca="1">SQRT(Inputs!$B$38)*L553+SQRT(1-Inputs!$B$38)*_xlfn.NORM.S.INV(RAND())</f>
        <v>-0.42876693108937231</v>
      </c>
      <c r="AI553" s="23">
        <f ca="1">SQRT(Inputs!$B$38)*M553+SQRT(1-Inputs!$B$38)*_xlfn.NORM.S.INV(RAND())</f>
        <v>2.2332897203258897</v>
      </c>
      <c r="AJ553" s="23">
        <f ca="1">SQRT(Inputs!$B$38)*C553+SQRT(1-Inputs!$B$38)*_xlfn.NORM.S.INV(RAND())</f>
        <v>1.0845240996102923</v>
      </c>
      <c r="AK553" s="23">
        <f ca="1">SQRT(Inputs!$B$38)*D553+SQRT(1-Inputs!$B$38)*_xlfn.NORM.S.INV(RAND())</f>
        <v>1.8926188498758787</v>
      </c>
      <c r="AL553" s="23">
        <f ca="1">SQRT(Inputs!$B$38)*E553+SQRT(1-Inputs!$B$38)*_xlfn.NORM.S.INV(RAND())</f>
        <v>-0.30021871482853485</v>
      </c>
      <c r="AM553" s="23">
        <f ca="1">SQRT(Inputs!$B$38)*F553+SQRT(1-Inputs!$B$38)*_xlfn.NORM.S.INV(RAND())</f>
        <v>1.1372557398296996</v>
      </c>
      <c r="AN553" s="23">
        <f ca="1">SQRT(Inputs!$B$38)*G553+SQRT(1-Inputs!$B$38)*_xlfn.NORM.S.INV(RAND())</f>
        <v>-7.8202283688753038E-3</v>
      </c>
      <c r="AO553" s="23">
        <f ca="1">SQRT(Inputs!$B$38)*H553+SQRT(1-Inputs!$B$38)*_xlfn.NORM.S.INV(RAND())</f>
        <v>1.6321336327496285</v>
      </c>
      <c r="AP553" s="23">
        <f ca="1">SQRT(Inputs!$B$38)*I553+SQRT(1-Inputs!$B$38)*_xlfn.NORM.S.INV(RAND())</f>
        <v>4.383330055145665E-2</v>
      </c>
      <c r="AQ553" s="23">
        <f ca="1">SQRT(Inputs!$B$38)*J553+SQRT(1-Inputs!$B$38)*_xlfn.NORM.S.INV(RAND())</f>
        <v>1.8849916049533615</v>
      </c>
      <c r="AR553" s="23">
        <f ca="1">SQRT(Inputs!$B$38)*K553+SQRT(1-Inputs!$B$38)*_xlfn.NORM.S.INV(RAND())</f>
        <v>0.11543290391877481</v>
      </c>
      <c r="AS553" s="23">
        <f ca="1">SQRT(Inputs!$B$38)*L553+SQRT(1-Inputs!$B$38)*_xlfn.NORM.S.INV(RAND())</f>
        <v>-1.5649507244149519</v>
      </c>
      <c r="AT553" s="23">
        <f ca="1">SQRT(Inputs!$B$38)*M553+SQRT(1-Inputs!$B$38)*_xlfn.NORM.S.INV(RAND())</f>
        <v>1.1735592949315259</v>
      </c>
      <c r="AU553" s="15">
        <f ca="1">Inputs!$B$6*EXP($B$8-0.5*C$5^2+C$5*N553)</f>
        <v>4856.6231080249281</v>
      </c>
      <c r="AV553" s="15">
        <f t="shared" ca="1" si="292"/>
        <v>6245.124249811457</v>
      </c>
      <c r="AW553" s="15">
        <f t="shared" ca="1" si="293"/>
        <v>6242.5053363491024</v>
      </c>
      <c r="AX553" s="15">
        <f t="shared" ca="1" si="294"/>
        <v>7636.8748947895119</v>
      </c>
      <c r="AY553" s="15">
        <f t="shared" ca="1" si="295"/>
        <v>9239.8247056028449</v>
      </c>
      <c r="AZ553" s="15">
        <f t="shared" ca="1" si="296"/>
        <v>11732.406754367736</v>
      </c>
      <c r="BA553" s="15">
        <f t="shared" ca="1" si="297"/>
        <v>15210.602191090788</v>
      </c>
      <c r="BB553" s="15">
        <f t="shared" ca="1" si="298"/>
        <v>21259.595523869721</v>
      </c>
      <c r="BC553" s="15">
        <f t="shared" ca="1" si="299"/>
        <v>22429.715206542685</v>
      </c>
      <c r="BD553" s="15">
        <f t="shared" ca="1" si="300"/>
        <v>28563.604978344047</v>
      </c>
      <c r="BE553" s="15">
        <f t="shared" ca="1" si="301"/>
        <v>37853.968981814694</v>
      </c>
      <c r="BF553" s="15">
        <f ca="1">Inputs!$B$13*EXP($B$9-0.5*C$6^2+C$6*Y553)</f>
        <v>16934.924595741973</v>
      </c>
      <c r="BG553" s="15">
        <f t="shared" ca="1" si="302"/>
        <v>22646.638061051497</v>
      </c>
      <c r="BH553" s="15">
        <f t="shared" ca="1" si="303"/>
        <v>27282.140174714987</v>
      </c>
      <c r="BI553" s="15">
        <f t="shared" ca="1" si="304"/>
        <v>38154.848007216737</v>
      </c>
      <c r="BJ553" s="15">
        <f t="shared" ca="1" si="305"/>
        <v>43893.679275004513</v>
      </c>
      <c r="BK553" s="15">
        <f t="shared" ca="1" si="306"/>
        <v>58953.266027344718</v>
      </c>
      <c r="BL553" s="15">
        <f t="shared" ca="1" si="307"/>
        <v>77776.506415428623</v>
      </c>
      <c r="BM553" s="15">
        <f t="shared" ca="1" si="308"/>
        <v>83080.90485368752</v>
      </c>
      <c r="BN553" s="15">
        <f t="shared" ca="1" si="309"/>
        <v>105786.28871776302</v>
      </c>
      <c r="BO553" s="15">
        <f t="shared" ca="1" si="310"/>
        <v>123830.99867890366</v>
      </c>
      <c r="BP553" s="15">
        <f t="shared" ca="1" si="311"/>
        <v>196294.48333788727</v>
      </c>
      <c r="BQ553" s="15">
        <f ca="1">Inputs!$B$20*EXP($B$10-0.5*C$7^2+C$7*AJ553)</f>
        <v>6301.8001447074921</v>
      </c>
      <c r="BR553" s="15">
        <f t="shared" ca="1" si="312"/>
        <v>15596.940363805566</v>
      </c>
      <c r="BS553" s="15">
        <f t="shared" ca="1" si="313"/>
        <v>19593.901525502548</v>
      </c>
      <c r="BT553" s="15">
        <f t="shared" ca="1" si="314"/>
        <v>36406.894500431416</v>
      </c>
      <c r="BU553" s="15">
        <f t="shared" ca="1" si="315"/>
        <v>50360.20350811394</v>
      </c>
      <c r="BV553" s="15">
        <f t="shared" ca="1" si="316"/>
        <v>101205.0773825253</v>
      </c>
      <c r="BW553" s="15">
        <f t="shared" ca="1" si="317"/>
        <v>142542.26638376623</v>
      </c>
      <c r="BX553" s="15">
        <f t="shared" ca="1" si="318"/>
        <v>290919.24647381355</v>
      </c>
      <c r="BY553" s="15">
        <f t="shared" ca="1" si="319"/>
        <v>416729.93293396762</v>
      </c>
      <c r="BZ553" s="15">
        <f t="shared" ca="1" si="320"/>
        <v>438543.98368262203</v>
      </c>
      <c r="CA553" s="15">
        <f t="shared" ca="1" si="321"/>
        <v>758864.91963515594</v>
      </c>
      <c r="CB553" s="15">
        <f ca="1">(AU553*DCF!C$10-DCF!C$5*MAX(AU553*DCF!C$10,0)-MAX(AU553-Inputs!$B$6,0)/Inputs!$B$10)*DCF!C$6</f>
        <v>1043.8273667216033</v>
      </c>
      <c r="CC553" s="15">
        <f ca="1">(AV553*DCF!D$10-DCF!D$5*MAX(AV553*DCF!D$10,0)-MAX(AV553-AU553,0)/Inputs!$B$10)*DCF!D$6</f>
        <v>1183.6570627953195</v>
      </c>
      <c r="CD553" s="15">
        <f ca="1">(AW553*DCF!E$10-DCF!E$5*MAX(AW553*DCF!E$10,0)-MAX(AW553-AV553,0)/Inputs!$B$10)*DCF!E$6</f>
        <v>1441.2951098415285</v>
      </c>
      <c r="CE553" s="15">
        <f ca="1">(AX553*DCF!F$10-DCF!F$5*MAX(AX553*DCF!F$10,0)-MAX(AX553-AW553,0)/Inputs!$B$10)*DCF!F$6</f>
        <v>1376.9838841374433</v>
      </c>
      <c r="CF553" s="15">
        <f ca="1">(AY553*DCF!G$10-DCF!G$5*MAX(AY553*DCF!G$10,0)-MAX(AY553-AX553,0)/Inputs!$B$10)*DCF!G$6</f>
        <v>1595.6574275277567</v>
      </c>
      <c r="CG553" s="15">
        <f ca="1">(AZ553*DCF!H$10-DCF!H$5*MAX(AZ553*DCF!H$10,0)-MAX(AZ553-AY553,0)/Inputs!$B$10)*DCF!H$6</f>
        <v>1835.2525586039283</v>
      </c>
      <c r="CH553" s="15">
        <f ca="1">(BA553*DCF!I$10-DCF!I$5*MAX(BA553*DCF!I$10,0)-MAX(BA553-AZ553,0)/Inputs!$B$10)*DCF!I$6</f>
        <v>2207.8762192785771</v>
      </c>
      <c r="CI553" s="15">
        <f ca="1">(BB553*DCF!J$10-DCF!J$5*MAX(BB553*DCF!J$10,0)-MAX(BB553-BA553,0)/Inputs!$B$10)*DCF!J$6</f>
        <v>2731.5706608796136</v>
      </c>
      <c r="CJ553" s="15">
        <f ca="1">(BC553*DCF!K$10-DCF!K$5*MAX(BC553*DCF!K$10,0)-MAX(BC553-BB553,0)/Inputs!$B$10)*DCF!K$6</f>
        <v>3447.0249818763982</v>
      </c>
      <c r="CK553" s="15">
        <f ca="1">(BD553*DCF!L$10-DCF!L$5*MAX(BD553*DCF!L$10,0)-MAX(BD553-BC553,0)/Inputs!$B$10)*DCF!L$6</f>
        <v>3514.7235314852987</v>
      </c>
      <c r="CL553" s="15">
        <f ca="1">(BE553*DCF!M$10-DCF!M$5*MAX(BE553*DCF!M$10,0)-MAX(BE553-BD553,0)/Inputs!$B$10)*DCF!M$6</f>
        <v>4231.8513814393946</v>
      </c>
      <c r="CM553" s="15">
        <f ca="1">(BF553*DCF!C$28-DCF!C$5*MAX(BF553*DCF!C$28,0)-MAX(BF553-Inputs!$B$13,0)/Inputs!$B$17)*DCF!C$6</f>
        <v>3887.1520370552594</v>
      </c>
      <c r="CN553" s="15">
        <f ca="1">(BG553*DCF!D$28-DCF!D$5*MAX(BG553*DCF!D$28,0)-MAX(BG553-BF553,0)/Inputs!$B$17)*DCF!D$6</f>
        <v>5451.3868646849796</v>
      </c>
      <c r="CO553" s="15">
        <f ca="1">(BH553*DCF!E$28-DCF!E$5*MAX(BH553*DCF!E$28,0)-MAX(BH553-BG553,0)/Inputs!$B$17)*DCF!E$6</f>
        <v>6813.1942354395842</v>
      </c>
      <c r="CP553" s="15">
        <f ca="1">(BI553*DCF!F$28-DCF!F$5*MAX(BI553*DCF!F$28,0)-MAX(BI553-BH553,0)/Inputs!$B$17)*DCF!F$6</f>
        <v>8378.4878851911653</v>
      </c>
      <c r="CQ553" s="15">
        <f ca="1">(BJ553*DCF!G$28-DCF!G$5*MAX(BJ553*DCF!G$28,0)-MAX(BJ553-BI553,0)/Inputs!$B$17)*DCF!G$6</f>
        <v>10423.333381773638</v>
      </c>
      <c r="CR553" s="15">
        <f ca="1">(BK553*DCF!H$28-DCF!H$5*MAX(BK553*DCF!H$28,0)-MAX(BK553-BJ553,0)/Inputs!$B$17)*DCF!H$6</f>
        <v>12239.955948086721</v>
      </c>
      <c r="CS553" s="15">
        <f ca="1">(BL553*DCF!I$28-DCF!I$5*MAX(BL553*DCF!I$28,0)-MAX(BL553-BK553,0)/Inputs!$B$17)*DCF!I$6</f>
        <v>15587.669634397278</v>
      </c>
      <c r="CT553" s="15">
        <f ca="1">(BM553*DCF!J$28-DCF!J$5*MAX(BM553*DCF!J$28,0)-MAX(BM553-BL553,0)/Inputs!$B$17)*DCF!J$6</f>
        <v>17830.618959684536</v>
      </c>
      <c r="CU553" s="15">
        <f ca="1">(BN553*DCF!K$28-DCF!K$5*MAX(BN553*DCF!K$28,0)-MAX(BN553-BM553,0)/Inputs!$B$17)*DCF!K$6</f>
        <v>19559.183369351347</v>
      </c>
      <c r="CV553" s="15">
        <f ca="1">(BO553*DCF!L$28-DCF!L$5*MAX(BO553*DCF!L$28,0)-MAX(BO553-BN553,0)/Inputs!$B$17)*DCF!L$6</f>
        <v>22665.094412049442</v>
      </c>
      <c r="CW553" s="15">
        <f ca="1">(BP553*DCF!M$28-DCF!M$5*MAX(BP553*DCF!M$28,0)-MAX(BP553-BO553,0)/Inputs!$B$17)*DCF!M$6</f>
        <v>29358.45032167371</v>
      </c>
      <c r="CX553" s="15">
        <f ca="1">(BQ553*DCF!C$46-DCF!C$5*MAX(BQ553*DCF!C$46,0)-MAX(BQ553-Inputs!$B$20,0)/Inputs!$B$24)*DCF!C$6</f>
        <v>-2887.621347372396</v>
      </c>
      <c r="CY553" s="15">
        <f ca="1">(BR553*DCF!D$46-DCF!D$5*MAX(BR553*DCF!D$46,0)-MAX(BR553-BQ553,0)/Inputs!$B$24)*DCF!D$6</f>
        <v>-6628.1931695706098</v>
      </c>
      <c r="CZ553" s="15">
        <f ca="1">(BS553*DCF!E$46-DCF!E$5*MAX(BS553*DCF!E$46,0)-MAX(BS553-BR553,0)/Inputs!$B$24)*DCF!E$6</f>
        <v>-3892.5050262733539</v>
      </c>
      <c r="DA553" s="15">
        <f ca="1">(BT553*DCF!F$46-DCF!F$5*MAX(BT553*DCF!F$46,0)-MAX(BT553-BS553,0)/Inputs!$B$24)*DCF!F$6</f>
        <v>-8773.5224808912044</v>
      </c>
      <c r="DB553" s="15">
        <f ca="1">(BU553*DCF!G$46-DCF!G$5*MAX(BU553*DCF!G$46,0)-MAX(BU553-BT553,0)/Inputs!$B$24)*DCF!G$6</f>
        <v>-6387.6352128601775</v>
      </c>
      <c r="DC553" s="15">
        <f ca="1">(BV553*DCF!H$46-DCF!H$5*MAX(BV553*DCF!H$46,0)-MAX(BV553-BU553,0)/Inputs!$B$24)*DCF!H$6</f>
        <v>-15799.733024762416</v>
      </c>
      <c r="DD553" s="15">
        <f ca="1">(BW553*DCF!I$46-DCF!I$5*MAX(BW553*DCF!I$46,0)-MAX(BW553-BV553,0)/Inputs!$B$24)*DCF!I$6</f>
        <v>-8574.2389230601475</v>
      </c>
      <c r="DE553" s="15">
        <f ca="1">(BX553*DCF!J$46-DCF!J$5*MAX(BX553*DCF!J$46,0)-MAX(BX553-BW553,0)/Inputs!$B$24)*DCF!J$6</f>
        <v>-27143.893318127288</v>
      </c>
      <c r="DF553" s="15">
        <f ca="1">(BY553*DCF!K$46-DCF!K$5*MAX(BY553*DCF!K$46,0)-MAX(BY553-BX553,0)/Inputs!$B$24)*DCF!K$6</f>
        <v>-7015.263654455558</v>
      </c>
      <c r="DG553" s="15">
        <f ca="1">(BZ553*DCF!L$46-DCF!L$5*MAX(BZ553*DCF!L$46,0)-MAX(BZ553-BY553,0)/Inputs!$B$24)*DCF!L$6</f>
        <v>25377.928101846504</v>
      </c>
      <c r="DH553" s="15">
        <f ca="1">(CA553*DCF!M$46-DCF!M$5*MAX(CA553*DCF!M$46,0)-MAX(CA553-BZ553,0)/Inputs!$B$24)*DCF!M$6</f>
        <v>-7473.0464456000245</v>
      </c>
      <c r="DI553" s="15">
        <f ca="1">SUM(CB553:CL553)+BE553*DCF!M$10*(1+Inputs!$B$30)*(1-Inputs!$B$33)*(1-Inputs!$B$30/Inputs!$B$31)/(Inputs!$B$29-Inputs!$B$30)*DCF!M$6</f>
        <v>129957.8164278958</v>
      </c>
      <c r="DJ553" s="15">
        <f ca="1">SUM(CM553:CW553)+BP553*DCF!M$28*(1+Inputs!$B$30)*(1-Inputs!$B$33)*(1-Inputs!$B$30/Inputs!$B$31)/(Inputs!$B$29-Inputs!$B$30)*DCF!M$6</f>
        <v>880581.38418960117</v>
      </c>
      <c r="DK553" s="15">
        <f ca="1">SUM(CX553:DH553)+CA553*DCF!M$46*(1+Inputs!$B$30)*(1-Inputs!$B$33)*(1-Inputs!$B$30/Inputs!$B$31)/(Inputs!$B$29-Inputs!$B$30)*DCF!M$6</f>
        <v>1104097.3345512813</v>
      </c>
      <c r="DM553" s="15">
        <f ca="1">DI553+DJ553+DK553+Inputs!$B$34+Inputs!$B$36-Inputs!$B$35</f>
        <v>2191487.5351687782</v>
      </c>
    </row>
    <row r="554" spans="1:117" x14ac:dyDescent="0.75">
      <c r="A554" s="11">
        <v>541</v>
      </c>
      <c r="C554" s="23">
        <f t="shared" ref="C554:M563" ca="1" si="324">_xlfn.NORM.S.INV(RAND())</f>
        <v>-1.602022957182756</v>
      </c>
      <c r="D554" s="23">
        <f t="shared" ca="1" si="324"/>
        <v>-0.82710755757540888</v>
      </c>
      <c r="E554" s="23">
        <f t="shared" ca="1" si="324"/>
        <v>-2.35047724062931E-2</v>
      </c>
      <c r="F554" s="23">
        <f t="shared" ca="1" si="324"/>
        <v>-0.4954090777264733</v>
      </c>
      <c r="G554" s="23">
        <f t="shared" ca="1" si="324"/>
        <v>-0.98321891773790182</v>
      </c>
      <c r="H554" s="23">
        <f t="shared" ca="1" si="324"/>
        <v>1.526592310967761</v>
      </c>
      <c r="I554" s="23">
        <f t="shared" ca="1" si="324"/>
        <v>0.33539208461250364</v>
      </c>
      <c r="J554" s="23">
        <f t="shared" ca="1" si="324"/>
        <v>-1.1417389480622868</v>
      </c>
      <c r="K554" s="23">
        <f t="shared" ca="1" si="324"/>
        <v>-0.23471539586975126</v>
      </c>
      <c r="L554" s="23">
        <f t="shared" ca="1" si="324"/>
        <v>0.90627357318154045</v>
      </c>
      <c r="M554" s="23">
        <f t="shared" ca="1" si="324"/>
        <v>-1.3416998408301193</v>
      </c>
      <c r="N554" s="23">
        <f ca="1">SQRT(Inputs!$B$38)*C554+SQRT(1-Inputs!$B$38)*_xlfn.NORM.S.INV(RAND())</f>
        <v>-1.4373670666563463</v>
      </c>
      <c r="O554" s="23">
        <f ca="1">SQRT(Inputs!$B$38)*D554+SQRT(1-Inputs!$B$38)*_xlfn.NORM.S.INV(RAND())</f>
        <v>-0.32124499811019158</v>
      </c>
      <c r="P554" s="23">
        <f ca="1">SQRT(Inputs!$B$38)*E554+SQRT(1-Inputs!$B$38)*_xlfn.NORM.S.INV(RAND())</f>
        <v>-1.0592469920891951</v>
      </c>
      <c r="Q554" s="23">
        <f ca="1">SQRT(Inputs!$B$38)*F554+SQRT(1-Inputs!$B$38)*_xlfn.NORM.S.INV(RAND())</f>
        <v>-1.2677323602011947</v>
      </c>
      <c r="R554" s="23">
        <f ca="1">SQRT(Inputs!$B$38)*G554+SQRT(1-Inputs!$B$38)*_xlfn.NORM.S.INV(RAND())</f>
        <v>-1.1340742297082127</v>
      </c>
      <c r="S554" s="23">
        <f ca="1">SQRT(Inputs!$B$38)*H554+SQRT(1-Inputs!$B$38)*_xlfn.NORM.S.INV(RAND())</f>
        <v>1.0233844439253488</v>
      </c>
      <c r="T554" s="23">
        <f ca="1">SQRT(Inputs!$B$38)*I554+SQRT(1-Inputs!$B$38)*_xlfn.NORM.S.INV(RAND())</f>
        <v>0.84574142472493974</v>
      </c>
      <c r="U554" s="23">
        <f ca="1">SQRT(Inputs!$B$38)*J554+SQRT(1-Inputs!$B$38)*_xlfn.NORM.S.INV(RAND())</f>
        <v>-1.0723131674292619</v>
      </c>
      <c r="V554" s="23">
        <f ca="1">SQRT(Inputs!$B$38)*K554+SQRT(1-Inputs!$B$38)*_xlfn.NORM.S.INV(RAND())</f>
        <v>0.66240543176326871</v>
      </c>
      <c r="W554" s="23">
        <f ca="1">SQRT(Inputs!$B$38)*L554+SQRT(1-Inputs!$B$38)*_xlfn.NORM.S.INV(RAND())</f>
        <v>1.1483292998019048</v>
      </c>
      <c r="X554" s="23">
        <f ca="1">SQRT(Inputs!$B$38)*M554+SQRT(1-Inputs!$B$38)*_xlfn.NORM.S.INV(RAND())</f>
        <v>-0.61435923718699381</v>
      </c>
      <c r="Y554" s="23">
        <f ca="1">SQRT(Inputs!$B$38)*C554+SQRT(1-Inputs!$B$38)*_xlfn.NORM.S.INV(RAND())</f>
        <v>-1.0059860151414988</v>
      </c>
      <c r="Z554" s="23">
        <f ca="1">SQRT(Inputs!$B$38)*D554+SQRT(1-Inputs!$B$38)*_xlfn.NORM.S.INV(RAND())</f>
        <v>-0.92868161587511699</v>
      </c>
      <c r="AA554" s="23">
        <f ca="1">SQRT(Inputs!$B$38)*E554+SQRT(1-Inputs!$B$38)*_xlfn.NORM.S.INV(RAND())</f>
        <v>0.15118016677643445</v>
      </c>
      <c r="AB554" s="23">
        <f ca="1">SQRT(Inputs!$B$38)*F554+SQRT(1-Inputs!$B$38)*_xlfn.NORM.S.INV(RAND())</f>
        <v>-0.47278980538903054</v>
      </c>
      <c r="AC554" s="23">
        <f ca="1">SQRT(Inputs!$B$38)*G554+SQRT(1-Inputs!$B$38)*_xlfn.NORM.S.INV(RAND())</f>
        <v>0.47196712276958019</v>
      </c>
      <c r="AD554" s="23">
        <f ca="1">SQRT(Inputs!$B$38)*H554+SQRT(1-Inputs!$B$38)*_xlfn.NORM.S.INV(RAND())</f>
        <v>0.62435619582533475</v>
      </c>
      <c r="AE554" s="23">
        <f ca="1">SQRT(Inputs!$B$38)*I554+SQRT(1-Inputs!$B$38)*_xlfn.NORM.S.INV(RAND())</f>
        <v>0.52677340067395395</v>
      </c>
      <c r="AF554" s="23">
        <f ca="1">SQRT(Inputs!$B$38)*J554+SQRT(1-Inputs!$B$38)*_xlfn.NORM.S.INV(RAND())</f>
        <v>0.17135383121744818</v>
      </c>
      <c r="AG554" s="23">
        <f ca="1">SQRT(Inputs!$B$38)*K554+SQRT(1-Inputs!$B$38)*_xlfn.NORM.S.INV(RAND())</f>
        <v>-0.19880946415687767</v>
      </c>
      <c r="AH554" s="23">
        <f ca="1">SQRT(Inputs!$B$38)*L554+SQRT(1-Inputs!$B$38)*_xlfn.NORM.S.INV(RAND())</f>
        <v>0.30740661311788914</v>
      </c>
      <c r="AI554" s="23">
        <f ca="1">SQRT(Inputs!$B$38)*M554+SQRT(1-Inputs!$B$38)*_xlfn.NORM.S.INV(RAND())</f>
        <v>-0.98048666409702634</v>
      </c>
      <c r="AJ554" s="23">
        <f ca="1">SQRT(Inputs!$B$38)*C554+SQRT(1-Inputs!$B$38)*_xlfn.NORM.S.INV(RAND())</f>
        <v>-0.46828892300741826</v>
      </c>
      <c r="AK554" s="23">
        <f ca="1">SQRT(Inputs!$B$38)*D554+SQRT(1-Inputs!$B$38)*_xlfn.NORM.S.INV(RAND())</f>
        <v>5.5333120021482274E-2</v>
      </c>
      <c r="AL554" s="23">
        <f ca="1">SQRT(Inputs!$B$38)*E554+SQRT(1-Inputs!$B$38)*_xlfn.NORM.S.INV(RAND())</f>
        <v>1.0150742674237119</v>
      </c>
      <c r="AM554" s="23">
        <f ca="1">SQRT(Inputs!$B$38)*F554+SQRT(1-Inputs!$B$38)*_xlfn.NORM.S.INV(RAND())</f>
        <v>-0.78318944988119199</v>
      </c>
      <c r="AN554" s="23">
        <f ca="1">SQRT(Inputs!$B$38)*G554+SQRT(1-Inputs!$B$38)*_xlfn.NORM.S.INV(RAND())</f>
        <v>0.42825742843285386</v>
      </c>
      <c r="AO554" s="23">
        <f ca="1">SQRT(Inputs!$B$38)*H554+SQRT(1-Inputs!$B$38)*_xlfn.NORM.S.INV(RAND())</f>
        <v>0.45225057277838071</v>
      </c>
      <c r="AP554" s="23">
        <f ca="1">SQRT(Inputs!$B$38)*I554+SQRT(1-Inputs!$B$38)*_xlfn.NORM.S.INV(RAND())</f>
        <v>0.57102938454221763</v>
      </c>
      <c r="AQ554" s="23">
        <f ca="1">SQRT(Inputs!$B$38)*J554+SQRT(1-Inputs!$B$38)*_xlfn.NORM.S.INV(RAND())</f>
        <v>-1.661155725997836</v>
      </c>
      <c r="AR554" s="23">
        <f ca="1">SQRT(Inputs!$B$38)*K554+SQRT(1-Inputs!$B$38)*_xlfn.NORM.S.INV(RAND())</f>
        <v>-0.84283674226732275</v>
      </c>
      <c r="AS554" s="23">
        <f ca="1">SQRT(Inputs!$B$38)*L554+SQRT(1-Inputs!$B$38)*_xlfn.NORM.S.INV(RAND())</f>
        <v>1.0791814844643379</v>
      </c>
      <c r="AT554" s="23">
        <f ca="1">SQRT(Inputs!$B$38)*M554+SQRT(1-Inputs!$B$38)*_xlfn.NORM.S.INV(RAND())</f>
        <v>-0.92345385461030682</v>
      </c>
      <c r="AU554" s="15">
        <f ca="1">Inputs!$B$6*EXP($B$8-0.5*C$5^2+C$5*N554)</f>
        <v>3932.1490550963204</v>
      </c>
      <c r="AV554" s="15">
        <f t="shared" ca="1" si="292"/>
        <v>4565.534965204266</v>
      </c>
      <c r="AW554" s="15">
        <f t="shared" ca="1" si="293"/>
        <v>4825.7147169666141</v>
      </c>
      <c r="AX554" s="15">
        <f t="shared" ca="1" si="294"/>
        <v>5028.7193475266722</v>
      </c>
      <c r="AY554" s="15">
        <f t="shared" ca="1" si="295"/>
        <v>5383.2459365562563</v>
      </c>
      <c r="AZ554" s="15">
        <f t="shared" ca="1" si="296"/>
        <v>7369.2428907616313</v>
      </c>
      <c r="BA554" s="15">
        <f t="shared" ca="1" si="297"/>
        <v>9852.6974863895975</v>
      </c>
      <c r="BB554" s="15">
        <f t="shared" ca="1" si="298"/>
        <v>10833.938874521809</v>
      </c>
      <c r="BC554" s="15">
        <f t="shared" ca="1" si="299"/>
        <v>14144.964503057268</v>
      </c>
      <c r="BD554" s="15">
        <f t="shared" ca="1" si="300"/>
        <v>19293.800234629853</v>
      </c>
      <c r="BE554" s="15">
        <f t="shared" ca="1" si="301"/>
        <v>22355.492821222124</v>
      </c>
      <c r="BF554" s="15">
        <f ca="1">Inputs!$B$13*EXP($B$9-0.5*C$6^2+C$6*Y554)</f>
        <v>11330.288613871026</v>
      </c>
      <c r="BG554" s="15">
        <f t="shared" ca="1" si="302"/>
        <v>11678.194450792558</v>
      </c>
      <c r="BH554" s="15">
        <f t="shared" ca="1" si="303"/>
        <v>14630.904869032522</v>
      </c>
      <c r="BI554" s="15">
        <f t="shared" ca="1" si="304"/>
        <v>16653.352934929062</v>
      </c>
      <c r="BJ554" s="15">
        <f t="shared" ca="1" si="305"/>
        <v>21853.197083691801</v>
      </c>
      <c r="BK554" s="15">
        <f t="shared" ca="1" si="306"/>
        <v>29200.163793914558</v>
      </c>
      <c r="BL554" s="15">
        <f t="shared" ca="1" si="307"/>
        <v>38402.993833410779</v>
      </c>
      <c r="BM554" s="15">
        <f t="shared" ca="1" si="308"/>
        <v>48221.198088892284</v>
      </c>
      <c r="BN554" s="15">
        <f t="shared" ca="1" si="309"/>
        <v>57909.796582965559</v>
      </c>
      <c r="BO554" s="15">
        <f t="shared" ca="1" si="310"/>
        <v>73844.118227656072</v>
      </c>
      <c r="BP554" s="15">
        <f t="shared" ca="1" si="311"/>
        <v>81332.477109320229</v>
      </c>
      <c r="BQ554" s="15">
        <f ca="1">Inputs!$B$20*EXP($B$10-0.5*C$7^2+C$7*AJ554)</f>
        <v>3633.0751288790948</v>
      </c>
      <c r="BR554" s="15">
        <f t="shared" ca="1" si="312"/>
        <v>5017.0075180691292</v>
      </c>
      <c r="BS554" s="15">
        <f t="shared" ca="1" si="313"/>
        <v>9195.6746007741094</v>
      </c>
      <c r="BT554" s="15">
        <f t="shared" ca="1" si="314"/>
        <v>10324.072723122774</v>
      </c>
      <c r="BU554" s="15">
        <f t="shared" ca="1" si="315"/>
        <v>15870.135296221384</v>
      </c>
      <c r="BV554" s="15">
        <f t="shared" ca="1" si="316"/>
        <v>24448.302615038439</v>
      </c>
      <c r="BW554" s="15">
        <f t="shared" ca="1" si="317"/>
        <v>38498.954166299758</v>
      </c>
      <c r="BX554" s="15">
        <f t="shared" ca="1" si="318"/>
        <v>38595.181627224236</v>
      </c>
      <c r="BY554" s="15">
        <f t="shared" ca="1" si="319"/>
        <v>46024.755310971945</v>
      </c>
      <c r="BZ554" s="15">
        <f t="shared" ca="1" si="320"/>
        <v>78750.299419635572</v>
      </c>
      <c r="CA554" s="15">
        <f t="shared" ca="1" si="321"/>
        <v>93878.826022030131</v>
      </c>
      <c r="CB554" s="15">
        <f ca="1">(AU554*DCF!C$10-DCF!C$5*MAX(AU554*DCF!C$10,0)-MAX(AU554-Inputs!$B$6,0)/Inputs!$B$10)*DCF!C$6</f>
        <v>1009.8117217246765</v>
      </c>
      <c r="CC554" s="15">
        <f ca="1">(AV554*DCF!D$10-DCF!D$5*MAX(AV554*DCF!D$10,0)-MAX(AV554-AU554,0)/Inputs!$B$10)*DCF!D$6</f>
        <v>958.38363999149135</v>
      </c>
      <c r="CD554" s="15">
        <f ca="1">(AW554*DCF!E$10-DCF!E$5*MAX(AW554*DCF!E$10,0)-MAX(AW554-AV554,0)/Inputs!$B$10)*DCF!E$6</f>
        <v>1055.5774546577852</v>
      </c>
      <c r="CE554" s="15">
        <f ca="1">(AX554*DCF!F$10-DCF!F$5*MAX(AX554*DCF!F$10,0)-MAX(AX554-AW554,0)/Inputs!$B$10)*DCF!F$6</f>
        <v>1055.5211888349031</v>
      </c>
      <c r="CF554" s="15">
        <f ca="1">(AY554*DCF!G$10-DCF!G$5*MAX(AY554*DCF!G$10,0)-MAX(AY554-AX554,0)/Inputs!$B$10)*DCF!G$6</f>
        <v>1041.0170399931553</v>
      </c>
      <c r="CG554" s="15">
        <f ca="1">(AZ554*DCF!H$10-DCF!H$5*MAX(AZ554*DCF!H$10,0)-MAX(AZ554-AY554,0)/Inputs!$B$10)*DCF!H$6</f>
        <v>1078.0944301438728</v>
      </c>
      <c r="CH554" s="15">
        <f ca="1">(BA554*DCF!I$10-DCF!I$5*MAX(BA554*DCF!I$10,0)-MAX(BA554-AZ554,0)/Inputs!$B$10)*DCF!I$6</f>
        <v>1392.3548371973729</v>
      </c>
      <c r="CI554" s="15">
        <f ca="1">(BB554*DCF!J$10-DCF!J$5*MAX(BB554*DCF!J$10,0)-MAX(BB554-BA554,0)/Inputs!$B$10)*DCF!J$6</f>
        <v>1710.4380863088979</v>
      </c>
      <c r="CJ554" s="15">
        <f ca="1">(BC554*DCF!K$10-DCF!K$5*MAX(BC554*DCF!K$10,0)-MAX(BC554-BB554,0)/Inputs!$B$10)*DCF!K$6</f>
        <v>1813.6189306311917</v>
      </c>
      <c r="CK554" s="15">
        <f ca="1">(BD554*DCF!L$10-DCF!L$5*MAX(BD554*DCF!L$10,0)-MAX(BD554-BC554,0)/Inputs!$B$10)*DCF!L$6</f>
        <v>2244.0441386457219</v>
      </c>
      <c r="CL554" s="15">
        <f ca="1">(BE554*DCF!M$10-DCF!M$5*MAX(BE554*DCF!M$10,0)-MAX(BE554-BD554,0)/Inputs!$B$10)*DCF!M$6</f>
        <v>2788.8972906895729</v>
      </c>
      <c r="CM554" s="15">
        <f ca="1">(BF554*DCF!C$28-DCF!C$5*MAX(BF554*DCF!C$28,0)-MAX(BF554-Inputs!$B$13,0)/Inputs!$B$17)*DCF!C$6</f>
        <v>3457.9297794704958</v>
      </c>
      <c r="CN554" s="15">
        <f ca="1">(BG554*DCF!D$28-DCF!D$5*MAX(BG554*DCF!D$28,0)-MAX(BG554-BF554,0)/Inputs!$B$17)*DCF!D$6</f>
        <v>3365.2733430538819</v>
      </c>
      <c r="CO554" s="15">
        <f ca="1">(BH554*DCF!E$28-DCF!E$5*MAX(BH554*DCF!E$28,0)-MAX(BH554-BG554,0)/Inputs!$B$17)*DCF!E$6</f>
        <v>3561.7942032710257</v>
      </c>
      <c r="CP554" s="15">
        <f ca="1">(BI554*DCF!F$28-DCF!F$5*MAX(BI554*DCF!F$28,0)-MAX(BI554-BH554,0)/Inputs!$B$17)*DCF!F$6</f>
        <v>4152.7280205270736</v>
      </c>
      <c r="CQ554" s="15">
        <f ca="1">(BJ554*DCF!G$28-DCF!G$5*MAX(BJ554*DCF!G$28,0)-MAX(BJ554-BI554,0)/Inputs!$B$17)*DCF!G$6</f>
        <v>4795.4153654584434</v>
      </c>
      <c r="CR554" s="15">
        <f ca="1">(BK554*DCF!H$28-DCF!H$5*MAX(BK554*DCF!H$28,0)-MAX(BK554-BJ554,0)/Inputs!$B$17)*DCF!H$6</f>
        <v>6080.0102189102881</v>
      </c>
      <c r="CS554" s="15">
        <f ca="1">(BL554*DCF!I$28-DCF!I$5*MAX(BL554*DCF!I$28,0)-MAX(BL554-BK554,0)/Inputs!$B$17)*DCF!I$6</f>
        <v>7709.6923896555654</v>
      </c>
      <c r="CT554" s="15">
        <f ca="1">(BM554*DCF!J$28-DCF!J$5*MAX(BM554*DCF!J$28,0)-MAX(BM554-BL554,0)/Inputs!$B$17)*DCF!J$6</f>
        <v>9455.5166442250029</v>
      </c>
      <c r="CU554" s="15">
        <f ca="1">(BN554*DCF!K$28-DCF!K$5*MAX(BN554*DCF!K$28,0)-MAX(BN554-BM554,0)/Inputs!$B$17)*DCF!K$6</f>
        <v>11042.853800694556</v>
      </c>
      <c r="CV554" s="15">
        <f ca="1">(BO554*DCF!L$28-DCF!L$5*MAX(BO554*DCF!L$28,0)-MAX(BO554-BN554,0)/Inputs!$B$17)*DCF!L$6</f>
        <v>12930.456500774315</v>
      </c>
      <c r="CW554" s="15">
        <f ca="1">(BP554*DCF!M$28-DCF!M$5*MAX(BP554*DCF!M$28,0)-MAX(BP554-BO554,0)/Inputs!$B$17)*DCF!M$6</f>
        <v>14520.008716828923</v>
      </c>
      <c r="CX554" s="15">
        <f ca="1">(BQ554*DCF!C$46-DCF!C$5*MAX(BQ554*DCF!C$46,0)-MAX(BQ554-Inputs!$B$20,0)/Inputs!$B$24)*DCF!C$6</f>
        <v>-1038.6201816714283</v>
      </c>
      <c r="CY554" s="15">
        <f ca="1">(BR554*DCF!D$46-DCF!D$5*MAX(BR554*DCF!D$46,0)-MAX(BR554-BQ554,0)/Inputs!$B$24)*DCF!D$6</f>
        <v>-1446.7986479922283</v>
      </c>
      <c r="CZ554" s="15">
        <f ca="1">(BS554*DCF!E$46-DCF!E$5*MAX(BS554*DCF!E$46,0)-MAX(BS554-BR554,0)/Inputs!$B$24)*DCF!E$6</f>
        <v>-2734.5200595292913</v>
      </c>
      <c r="DA554" s="15">
        <f ca="1">(BT554*DCF!F$46-DCF!F$5*MAX(BT554*DCF!F$46,0)-MAX(BT554-BS554,0)/Inputs!$B$24)*DCF!F$6</f>
        <v>-1162.7496771977369</v>
      </c>
      <c r="DB554" s="15">
        <f ca="1">(BU554*DCF!G$46-DCF!G$5*MAX(BU554*DCF!G$46,0)-MAX(BU554-BT554,0)/Inputs!$B$24)*DCF!G$6</f>
        <v>-2399.4258685797122</v>
      </c>
      <c r="DC554" s="15">
        <f ca="1">(BV554*DCF!H$46-DCF!H$5*MAX(BV554*DCF!H$46,0)-MAX(BV554-BU554,0)/Inputs!$B$24)*DCF!H$6</f>
        <v>-2665.6129350192159</v>
      </c>
      <c r="DD554" s="15">
        <f ca="1">(BW554*DCF!I$46-DCF!I$5*MAX(BW554*DCF!I$46,0)-MAX(BW554-BV554,0)/Inputs!$B$24)*DCF!I$6</f>
        <v>-3144.2502356726995</v>
      </c>
      <c r="DE554" s="15">
        <f ca="1">(BX554*DCF!J$46-DCF!J$5*MAX(BX554*DCF!J$46,0)-MAX(BX554-BW554,0)/Inputs!$B$24)*DCF!J$6</f>
        <v>1593.4431589698529</v>
      </c>
      <c r="DF554" s="15">
        <f ca="1">(BY554*DCF!K$46-DCF!K$5*MAX(BY554*DCF!K$46,0)-MAX(BY554-BX554,0)/Inputs!$B$24)*DCF!K$6</f>
        <v>809.03981814105305</v>
      </c>
      <c r="DG554" s="15">
        <f ca="1">(BZ554*DCF!L$46-DCF!L$5*MAX(BZ554*DCF!L$46,0)-MAX(BZ554-BY554,0)/Inputs!$B$24)*DCF!L$6</f>
        <v>-1962.2552154585812</v>
      </c>
      <c r="DH554" s="15">
        <f ca="1">(CA554*DCF!M$46-DCF!M$5*MAX(CA554*DCF!M$46,0)-MAX(CA554-BZ554,0)/Inputs!$B$24)*DCF!M$6</f>
        <v>4197.0191742813422</v>
      </c>
      <c r="DI554" s="15">
        <f ca="1">SUM(CB554:CL554)+BE554*DCF!M$10*(1+Inputs!$B$30)*(1-Inputs!$B$33)*(1-Inputs!$B$30/Inputs!$B$31)/(Inputs!$B$29-Inputs!$B$30)*DCF!M$6</f>
        <v>78363.390901068269</v>
      </c>
      <c r="DJ554" s="15">
        <f ca="1">SUM(CM554:CW554)+BP554*DCF!M$28*(1+Inputs!$B$30)*(1-Inputs!$B$33)*(1-Inputs!$B$30/Inputs!$B$31)/(Inputs!$B$29-Inputs!$B$30)*DCF!M$6</f>
        <v>382870.82472407736</v>
      </c>
      <c r="DK554" s="15">
        <f ca="1">SUM(CX554:DH554)+CA554*DCF!M$46*(1+Inputs!$B$30)*(1-Inputs!$B$33)*(1-Inputs!$B$30/Inputs!$B$31)/(Inputs!$B$29-Inputs!$B$30)*DCF!M$6</f>
        <v>135193.05501819705</v>
      </c>
      <c r="DM554" s="15">
        <f ca="1">DI554+DJ554+DK554+Inputs!$B$34+Inputs!$B$36-Inputs!$B$35</f>
        <v>673278.27064334275</v>
      </c>
    </row>
    <row r="555" spans="1:117" x14ac:dyDescent="0.75">
      <c r="A555" s="11">
        <v>542</v>
      </c>
      <c r="C555" s="23">
        <f t="shared" ca="1" si="324"/>
        <v>-0.71186923663202606</v>
      </c>
      <c r="D555" s="23">
        <f t="shared" ca="1" si="324"/>
        <v>-0.26626860411666653</v>
      </c>
      <c r="E555" s="23">
        <f t="shared" ca="1" si="324"/>
        <v>-1.7803976279011897</v>
      </c>
      <c r="F555" s="23">
        <f t="shared" ca="1" si="324"/>
        <v>-0.45831473692337032</v>
      </c>
      <c r="G555" s="23">
        <f t="shared" ca="1" si="324"/>
        <v>1.828432698888062E-2</v>
      </c>
      <c r="H555" s="23">
        <f t="shared" ca="1" si="324"/>
        <v>1.0217241373549635</v>
      </c>
      <c r="I555" s="23">
        <f t="shared" ca="1" si="324"/>
        <v>-2.3748725090915288</v>
      </c>
      <c r="J555" s="23">
        <f t="shared" ca="1" si="324"/>
        <v>-0.24906642670486806</v>
      </c>
      <c r="K555" s="23">
        <f t="shared" ca="1" si="324"/>
        <v>1.9052426422240496</v>
      </c>
      <c r="L555" s="23">
        <f t="shared" ca="1" si="324"/>
        <v>-0.18448608301828051</v>
      </c>
      <c r="M555" s="23">
        <f t="shared" ca="1" si="324"/>
        <v>0.32364499165542132</v>
      </c>
      <c r="N555" s="23">
        <f ca="1">SQRT(Inputs!$B$38)*C555+SQRT(1-Inputs!$B$38)*_xlfn.NORM.S.INV(RAND())</f>
        <v>-4.9261198302087916E-2</v>
      </c>
      <c r="O555" s="23">
        <f ca="1">SQRT(Inputs!$B$38)*D555+SQRT(1-Inputs!$B$38)*_xlfn.NORM.S.INV(RAND())</f>
        <v>-0.4533939151048394</v>
      </c>
      <c r="P555" s="23">
        <f ca="1">SQRT(Inputs!$B$38)*E555+SQRT(1-Inputs!$B$38)*_xlfn.NORM.S.INV(RAND())</f>
        <v>-1.6548206386385163</v>
      </c>
      <c r="Q555" s="23">
        <f ca="1">SQRT(Inputs!$B$38)*F555+SQRT(1-Inputs!$B$38)*_xlfn.NORM.S.INV(RAND())</f>
        <v>-2.930851606418063</v>
      </c>
      <c r="R555" s="23">
        <f ca="1">SQRT(Inputs!$B$38)*G555+SQRT(1-Inputs!$B$38)*_xlfn.NORM.S.INV(RAND())</f>
        <v>7.3153515212705938E-2</v>
      </c>
      <c r="S555" s="23">
        <f ca="1">SQRT(Inputs!$B$38)*H555+SQRT(1-Inputs!$B$38)*_xlfn.NORM.S.INV(RAND())</f>
        <v>8.7942609077140133E-2</v>
      </c>
      <c r="T555" s="23">
        <f ca="1">SQRT(Inputs!$B$38)*I555+SQRT(1-Inputs!$B$38)*_xlfn.NORM.S.INV(RAND())</f>
        <v>-5.5421542812923885E-2</v>
      </c>
      <c r="U555" s="23">
        <f ca="1">SQRT(Inputs!$B$38)*J555+SQRT(1-Inputs!$B$38)*_xlfn.NORM.S.INV(RAND())</f>
        <v>0.75760700160969363</v>
      </c>
      <c r="V555" s="23">
        <f ca="1">SQRT(Inputs!$B$38)*K555+SQRT(1-Inputs!$B$38)*_xlfn.NORM.S.INV(RAND())</f>
        <v>1.3577614471127961</v>
      </c>
      <c r="W555" s="23">
        <f ca="1">SQRT(Inputs!$B$38)*L555+SQRT(1-Inputs!$B$38)*_xlfn.NORM.S.INV(RAND())</f>
        <v>-1.5148971804649125</v>
      </c>
      <c r="X555" s="23">
        <f ca="1">SQRT(Inputs!$B$38)*M555+SQRT(1-Inputs!$B$38)*_xlfn.NORM.S.INV(RAND())</f>
        <v>1.6225487034011792</v>
      </c>
      <c r="Y555" s="23">
        <f ca="1">SQRT(Inputs!$B$38)*C555+SQRT(1-Inputs!$B$38)*_xlfn.NORM.S.INV(RAND())</f>
        <v>-0.23870126412904871</v>
      </c>
      <c r="Z555" s="23">
        <f ca="1">SQRT(Inputs!$B$38)*D555+SQRT(1-Inputs!$B$38)*_xlfn.NORM.S.INV(RAND())</f>
        <v>-0.82696934738628003</v>
      </c>
      <c r="AA555" s="23">
        <f ca="1">SQRT(Inputs!$B$38)*E555+SQRT(1-Inputs!$B$38)*_xlfn.NORM.S.INV(RAND())</f>
        <v>1.1063244389678637</v>
      </c>
      <c r="AB555" s="23">
        <f ca="1">SQRT(Inputs!$B$38)*F555+SQRT(1-Inputs!$B$38)*_xlfn.NORM.S.INV(RAND())</f>
        <v>-0.62982179226920665</v>
      </c>
      <c r="AC555" s="23">
        <f ca="1">SQRT(Inputs!$B$38)*G555+SQRT(1-Inputs!$B$38)*_xlfn.NORM.S.INV(RAND())</f>
        <v>-0.96408993887000649</v>
      </c>
      <c r="AD555" s="23">
        <f ca="1">SQRT(Inputs!$B$38)*H555+SQRT(1-Inputs!$B$38)*_xlfn.NORM.S.INV(RAND())</f>
        <v>-4.4897202073213349E-2</v>
      </c>
      <c r="AE555" s="23">
        <f ca="1">SQRT(Inputs!$B$38)*I555+SQRT(1-Inputs!$B$38)*_xlfn.NORM.S.INV(RAND())</f>
        <v>-2.0561897620003111</v>
      </c>
      <c r="AF555" s="23">
        <f ca="1">SQRT(Inputs!$B$38)*J555+SQRT(1-Inputs!$B$38)*_xlfn.NORM.S.INV(RAND())</f>
        <v>-0.41844350990619228</v>
      </c>
      <c r="AG555" s="23">
        <f ca="1">SQRT(Inputs!$B$38)*K555+SQRT(1-Inputs!$B$38)*_xlfn.NORM.S.INV(RAND())</f>
        <v>1.2386020438355827</v>
      </c>
      <c r="AH555" s="23">
        <f ca="1">SQRT(Inputs!$B$38)*L555+SQRT(1-Inputs!$B$38)*_xlfn.NORM.S.INV(RAND())</f>
        <v>-4.9419932356250945E-2</v>
      </c>
      <c r="AI555" s="23">
        <f ca="1">SQRT(Inputs!$B$38)*M555+SQRT(1-Inputs!$B$38)*_xlfn.NORM.S.INV(RAND())</f>
        <v>0.26429956620460987</v>
      </c>
      <c r="AJ555" s="23">
        <f ca="1">SQRT(Inputs!$B$38)*C555+SQRT(1-Inputs!$B$38)*_xlfn.NORM.S.INV(RAND())</f>
        <v>0.51484492106228563</v>
      </c>
      <c r="AK555" s="23">
        <f ca="1">SQRT(Inputs!$B$38)*D555+SQRT(1-Inputs!$B$38)*_xlfn.NORM.S.INV(RAND())</f>
        <v>-1.1653198920769849</v>
      </c>
      <c r="AL555" s="23">
        <f ca="1">SQRT(Inputs!$B$38)*E555+SQRT(1-Inputs!$B$38)*_xlfn.NORM.S.INV(RAND())</f>
        <v>-1.0837188297794687</v>
      </c>
      <c r="AM555" s="23">
        <f ca="1">SQRT(Inputs!$B$38)*F555+SQRT(1-Inputs!$B$38)*_xlfn.NORM.S.INV(RAND())</f>
        <v>1.0923817373712446</v>
      </c>
      <c r="AN555" s="23">
        <f ca="1">SQRT(Inputs!$B$38)*G555+SQRT(1-Inputs!$B$38)*_xlfn.NORM.S.INV(RAND())</f>
        <v>1.0989155892509905</v>
      </c>
      <c r="AO555" s="23">
        <f ca="1">SQRT(Inputs!$B$38)*H555+SQRT(1-Inputs!$B$38)*_xlfn.NORM.S.INV(RAND())</f>
        <v>-0.20798123103061927</v>
      </c>
      <c r="AP555" s="23">
        <f ca="1">SQRT(Inputs!$B$38)*I555+SQRT(1-Inputs!$B$38)*_xlfn.NORM.S.INV(RAND())</f>
        <v>-1.5584410167890745</v>
      </c>
      <c r="AQ555" s="23">
        <f ca="1">SQRT(Inputs!$B$38)*J555+SQRT(1-Inputs!$B$38)*_xlfn.NORM.S.INV(RAND())</f>
        <v>-0.2446156063389745</v>
      </c>
      <c r="AR555" s="23">
        <f ca="1">SQRT(Inputs!$B$38)*K555+SQRT(1-Inputs!$B$38)*_xlfn.NORM.S.INV(RAND())</f>
        <v>0.8297468673667352</v>
      </c>
      <c r="AS555" s="23">
        <f ca="1">SQRT(Inputs!$B$38)*L555+SQRT(1-Inputs!$B$38)*_xlfn.NORM.S.INV(RAND())</f>
        <v>-0.26729479570370052</v>
      </c>
      <c r="AT555" s="23">
        <f ca="1">SQRT(Inputs!$B$38)*M555+SQRT(1-Inputs!$B$38)*_xlfn.NORM.S.INV(RAND())</f>
        <v>-0.62913924263221865</v>
      </c>
      <c r="AU555" s="15">
        <f ca="1">Inputs!$B$6*EXP($B$8-0.5*C$5^2+C$5*N555)</f>
        <v>4922.8275737994491</v>
      </c>
      <c r="AV555" s="15">
        <f t="shared" ca="1" si="292"/>
        <v>5605.8042893475513</v>
      </c>
      <c r="AW555" s="15">
        <f t="shared" ca="1" si="293"/>
        <v>5467.8967211608933</v>
      </c>
      <c r="AX555" s="15">
        <f t="shared" ca="1" si="294"/>
        <v>4628.9137226786797</v>
      </c>
      <c r="AY555" s="15">
        <f t="shared" ca="1" si="295"/>
        <v>5705.5423652806321</v>
      </c>
      <c r="AZ555" s="15">
        <f t="shared" ca="1" si="296"/>
        <v>7045.9372915818876</v>
      </c>
      <c r="BA555" s="15">
        <f t="shared" ca="1" si="297"/>
        <v>8572.5568689536558</v>
      </c>
      <c r="BB555" s="15">
        <f t="shared" ca="1" si="298"/>
        <v>11323.084577199848</v>
      </c>
      <c r="BC555" s="15">
        <f t="shared" ca="1" si="299"/>
        <v>15809.976482188444</v>
      </c>
      <c r="BD555" s="15">
        <f t="shared" ca="1" si="300"/>
        <v>16809.854838555431</v>
      </c>
      <c r="BE555" s="15">
        <f t="shared" ca="1" si="301"/>
        <v>23878.819089199504</v>
      </c>
      <c r="BF555" s="15">
        <f ca="1">Inputs!$B$13*EXP($B$9-0.5*C$6^2+C$6*Y555)</f>
        <v>13191.754533779562</v>
      </c>
      <c r="BG555" s="15">
        <f t="shared" ca="1" si="302"/>
        <v>13848.661841876017</v>
      </c>
      <c r="BH555" s="15">
        <f t="shared" ca="1" si="303"/>
        <v>20328.4022695198</v>
      </c>
      <c r="BI555" s="15">
        <f t="shared" ca="1" si="304"/>
        <v>22585.864905301212</v>
      </c>
      <c r="BJ555" s="15">
        <f t="shared" ca="1" si="305"/>
        <v>24096.309844454743</v>
      </c>
      <c r="BK555" s="15">
        <f t="shared" ca="1" si="306"/>
        <v>29393.43731082846</v>
      </c>
      <c r="BL555" s="15">
        <f t="shared" ca="1" si="307"/>
        <v>27660.408919158384</v>
      </c>
      <c r="BM555" s="15">
        <f t="shared" ca="1" si="308"/>
        <v>32278.336545711867</v>
      </c>
      <c r="BN555" s="15">
        <f t="shared" ca="1" si="309"/>
        <v>46050.453634945152</v>
      </c>
      <c r="BO555" s="15">
        <f t="shared" ca="1" si="310"/>
        <v>56335.777044256698</v>
      </c>
      <c r="BP555" s="15">
        <f t="shared" ca="1" si="311"/>
        <v>71446.479117968309</v>
      </c>
      <c r="BQ555" s="15">
        <f ca="1">Inputs!$B$20*EXP($B$10-0.5*C$7^2+C$7*AJ555)</f>
        <v>5148.8839751570122</v>
      </c>
      <c r="BR555" s="15">
        <f t="shared" ca="1" si="312"/>
        <v>4825.3303614076722</v>
      </c>
      <c r="BS555" s="15">
        <f t="shared" ca="1" si="313"/>
        <v>4840.4093595268032</v>
      </c>
      <c r="BT555" s="15">
        <f t="shared" ca="1" si="314"/>
        <v>8888.5789876007038</v>
      </c>
      <c r="BU555" s="15">
        <f t="shared" ca="1" si="315"/>
        <v>16070.848653897308</v>
      </c>
      <c r="BV555" s="15">
        <f t="shared" ca="1" si="316"/>
        <v>21335.651421725703</v>
      </c>
      <c r="BW555" s="15">
        <f t="shared" ca="1" si="317"/>
        <v>21407.662969942288</v>
      </c>
      <c r="BX555" s="15">
        <f t="shared" ca="1" si="318"/>
        <v>28509.146111453509</v>
      </c>
      <c r="BY555" s="15">
        <f t="shared" ca="1" si="319"/>
        <v>46818.738426210337</v>
      </c>
      <c r="BZ555" s="15">
        <f t="shared" ca="1" si="320"/>
        <v>62543.249315893248</v>
      </c>
      <c r="CA555" s="15">
        <f t="shared" ca="1" si="321"/>
        <v>78561.442950986311</v>
      </c>
      <c r="CB555" s="15">
        <f ca="1">(AU555*DCF!C$10-DCF!C$5*MAX(AU555*DCF!C$10,0)-MAX(AU555-Inputs!$B$6,0)/Inputs!$B$10)*DCF!C$6</f>
        <v>1043.3553170802927</v>
      </c>
      <c r="CC555" s="15">
        <f ca="1">(AV555*DCF!D$10-DCF!D$5*MAX(AV555*DCF!D$10,0)-MAX(AV555-AU555,0)/Inputs!$B$10)*DCF!D$6</f>
        <v>1199.8508201350789</v>
      </c>
      <c r="CD555" s="15">
        <f ca="1">(AW555*DCF!E$10-DCF!E$5*MAX(AW555*DCF!E$10,0)-MAX(AW555-AV555,0)/Inputs!$B$10)*DCF!E$6</f>
        <v>1262.4503113259334</v>
      </c>
      <c r="CE555" s="15">
        <f ca="1">(AX555*DCF!F$10-DCF!F$5*MAX(AX555*DCF!F$10,0)-MAX(AX555-AW555,0)/Inputs!$B$10)*DCF!F$6</f>
        <v>1010.4844886385814</v>
      </c>
      <c r="CF555" s="15">
        <f ca="1">(AY555*DCF!G$10-DCF!G$5*MAX(AY555*DCF!G$10,0)-MAX(AY555-AX555,0)/Inputs!$B$10)*DCF!G$6</f>
        <v>968.62245371847473</v>
      </c>
      <c r="CG555" s="15">
        <f ca="1">(AZ555*DCF!H$10-DCF!H$5*MAX(AZ555*DCF!H$10,0)-MAX(AZ555-AY555,0)/Inputs!$B$10)*DCF!H$6</f>
        <v>1129.962630162973</v>
      </c>
      <c r="CH555" s="15">
        <f ca="1">(BA555*DCF!I$10-DCF!I$5*MAX(BA555*DCF!I$10,0)-MAX(BA555-AZ555,0)/Inputs!$B$10)*DCF!I$6</f>
        <v>1315.4743135258268</v>
      </c>
      <c r="CI555" s="15">
        <f ca="1">(BB555*DCF!J$10-DCF!J$5*MAX(BB555*DCF!J$10,0)-MAX(BB555-BA555,0)/Inputs!$B$10)*DCF!J$6</f>
        <v>1526.2704375501314</v>
      </c>
      <c r="CJ555" s="15">
        <f ca="1">(BC555*DCF!K$10-DCF!K$5*MAX(BC555*DCF!K$10,0)-MAX(BC555-BB555,0)/Inputs!$B$10)*DCF!K$6</f>
        <v>1917.0557402948969</v>
      </c>
      <c r="CK555" s="15">
        <f ca="1">(BD555*DCF!L$10-DCF!L$5*MAX(BD555*DCF!L$10,0)-MAX(BD555-BC555,0)/Inputs!$B$10)*DCF!L$6</f>
        <v>2405.945304385164</v>
      </c>
      <c r="CL555" s="15">
        <f ca="1">(BE555*DCF!M$10-DCF!M$5*MAX(BE555*DCF!M$10,0)-MAX(BE555-BD555,0)/Inputs!$B$10)*DCF!M$6</f>
        <v>2525.1469122774952</v>
      </c>
      <c r="CM555" s="15">
        <f ca="1">(BF555*DCF!C$28-DCF!C$5*MAX(BF555*DCF!C$28,0)-MAX(BF555-Inputs!$B$13,0)/Inputs!$B$17)*DCF!C$6</f>
        <v>3609.2345377512734</v>
      </c>
      <c r="CN555" s="15">
        <f ca="1">(BG555*DCF!D$28-DCF!D$5*MAX(BG555*DCF!D$28,0)-MAX(BG555-BF555,0)/Inputs!$B$17)*DCF!D$6</f>
        <v>3938.6018675736723</v>
      </c>
      <c r="CO555" s="15">
        <f ca="1">(BH555*DCF!E$28-DCF!E$5*MAX(BH555*DCF!E$28,0)-MAX(BH555-BG555,0)/Inputs!$B$17)*DCF!E$6</f>
        <v>4480.297853200942</v>
      </c>
      <c r="CP555" s="15">
        <f ca="1">(BI555*DCF!F$28-DCF!F$5*MAX(BI555*DCF!F$28,0)-MAX(BI555-BH555,0)/Inputs!$B$17)*DCF!F$6</f>
        <v>5720.4606358649626</v>
      </c>
      <c r="CQ555" s="15">
        <f ca="1">(BJ555*DCF!G$28-DCF!G$5*MAX(BJ555*DCF!G$28,0)-MAX(BJ555-BI555,0)/Inputs!$B$17)*DCF!G$6</f>
        <v>5997.928489928202</v>
      </c>
      <c r="CR555" s="15">
        <f ca="1">(BK555*DCF!H$28-DCF!H$5*MAX(BK555*DCF!H$28,0)-MAX(BK555-BJ555,0)/Inputs!$B$17)*DCF!H$6</f>
        <v>6446.2963847036044</v>
      </c>
      <c r="CS555" s="15">
        <f ca="1">(BL555*DCF!I$28-DCF!I$5*MAX(BL555*DCF!I$28,0)-MAX(BL555-BK555,0)/Inputs!$B$17)*DCF!I$6</f>
        <v>6504.4291647116615</v>
      </c>
      <c r="CT555" s="15">
        <f ca="1">(BM555*DCF!J$28-DCF!J$5*MAX(BM555*DCF!J$28,0)-MAX(BM555-BL555,0)/Inputs!$B$17)*DCF!J$6</f>
        <v>6588.4492015339411</v>
      </c>
      <c r="CU555" s="15">
        <f ca="1">(BN555*DCF!K$28-DCF!K$5*MAX(BN555*DCF!K$28,0)-MAX(BN555-BM555,0)/Inputs!$B$17)*DCF!K$6</f>
        <v>8038.1827800532965</v>
      </c>
      <c r="CV555" s="15">
        <f ca="1">(BO555*DCF!L$28-DCF!L$5*MAX(BO555*DCF!L$28,0)-MAX(BO555-BN555,0)/Inputs!$B$17)*DCF!L$6</f>
        <v>10076.368506774354</v>
      </c>
      <c r="CW555" s="15">
        <f ca="1">(BP555*DCF!M$28-DCF!M$5*MAX(BP555*DCF!M$28,0)-MAX(BP555-BO555,0)/Inputs!$B$17)*DCF!M$6</f>
        <v>11863.203427415909</v>
      </c>
      <c r="CX555" s="15">
        <f ca="1">(BQ555*DCF!C$46-DCF!C$5*MAX(BQ555*DCF!C$46,0)-MAX(BQ555-Inputs!$B$20,0)/Inputs!$B$24)*DCF!C$6</f>
        <v>-2088.8341629263364</v>
      </c>
      <c r="CY555" s="15">
        <f ca="1">(BR555*DCF!D$46-DCF!D$5*MAX(BR555*DCF!D$46,0)-MAX(BR555-BQ555,0)/Inputs!$B$24)*DCF!D$6</f>
        <v>-823.57136453362864</v>
      </c>
      <c r="CZ555" s="15">
        <f ca="1">(BS555*DCF!E$46-DCF!E$5*MAX(BS555*DCF!E$46,0)-MAX(BS555-BR555,0)/Inputs!$B$24)*DCF!E$6</f>
        <v>-578.33056048934998</v>
      </c>
      <c r="DA555" s="15">
        <f ca="1">(BT555*DCF!F$46-DCF!F$5*MAX(BT555*DCF!F$46,0)-MAX(BT555-BS555,0)/Inputs!$B$24)*DCF!F$6</f>
        <v>-2121.3890537461293</v>
      </c>
      <c r="DB555" s="15">
        <f ca="1">(BU555*DCF!G$46-DCF!G$5*MAX(BU555*DCF!G$46,0)-MAX(BU555-BT555,0)/Inputs!$B$24)*DCF!G$6</f>
        <v>-2956.5652080176801</v>
      </c>
      <c r="DC555" s="15">
        <f ca="1">(BV555*DCF!H$46-DCF!H$5*MAX(BV555*DCF!H$46,0)-MAX(BV555-BU555,0)/Inputs!$B$24)*DCF!H$6</f>
        <v>-1636.0052021209165</v>
      </c>
      <c r="DD555" s="15">
        <f ca="1">(BW555*DCF!I$46-DCF!I$5*MAX(BW555*DCF!I$46,0)-MAX(BW555-BV555,0)/Inputs!$B$24)*DCF!I$6</f>
        <v>473.74654361712072</v>
      </c>
      <c r="DE555" s="15">
        <f ca="1">(BX555*DCF!J$46-DCF!J$5*MAX(BX555*DCF!J$46,0)-MAX(BX555-BW555,0)/Inputs!$B$24)*DCF!J$6</f>
        <v>-687.31748833022255</v>
      </c>
      <c r="DF555" s="15">
        <f ca="1">(BY555*DCF!K$46-DCF!K$5*MAX(BY555*DCF!K$46,0)-MAX(BY555-BX555,0)/Inputs!$B$24)*DCF!K$6</f>
        <v>-1810.9199416159015</v>
      </c>
      <c r="DG555" s="15">
        <f ca="1">(BZ555*DCF!L$46-DCF!L$5*MAX(BZ555*DCF!L$46,0)-MAX(BZ555-BY555,0)/Inputs!$B$24)*DCF!L$6</f>
        <v>764.81676527374532</v>
      </c>
      <c r="DH555" s="15">
        <f ca="1">(CA555*DCF!M$46-DCF!M$5*MAX(CA555*DCF!M$46,0)-MAX(CA555-BZ555,0)/Inputs!$B$24)*DCF!M$6</f>
        <v>2810.2060624891715</v>
      </c>
      <c r="DI555" s="15">
        <f ca="1">SUM(CB555:CL555)+BE555*DCF!M$10*(1+Inputs!$B$30)*(1-Inputs!$B$33)*(1-Inputs!$B$30/Inputs!$B$31)/(Inputs!$B$29-Inputs!$B$30)*DCF!M$6</f>
        <v>82759.688019030029</v>
      </c>
      <c r="DJ555" s="15">
        <f ca="1">SUM(CM555:CW555)+BP555*DCF!M$28*(1+Inputs!$B$30)*(1-Inputs!$B$33)*(1-Inputs!$B$30/Inputs!$B$31)/(Inputs!$B$29-Inputs!$B$30)*DCF!M$6</f>
        <v>338378.78107242339</v>
      </c>
      <c r="DK555" s="15">
        <f ca="1">SUM(CX555:DH555)+CA555*DCF!M$46*(1+Inputs!$B$30)*(1-Inputs!$B$33)*(1-Inputs!$B$30/Inputs!$B$31)/(Inputs!$B$29-Inputs!$B$30)*DCF!M$6</f>
        <v>112811.13338967171</v>
      </c>
      <c r="DM555" s="15">
        <f ca="1">DI555+DJ555+DK555+Inputs!$B$34+Inputs!$B$36-Inputs!$B$35</f>
        <v>610800.60248112516</v>
      </c>
    </row>
    <row r="556" spans="1:117" x14ac:dyDescent="0.75">
      <c r="A556" s="11">
        <v>543</v>
      </c>
      <c r="C556" s="23">
        <f t="shared" ca="1" si="324"/>
        <v>1.547284086287682</v>
      </c>
      <c r="D556" s="23">
        <f t="shared" ca="1" si="324"/>
        <v>-0.83221179846079418</v>
      </c>
      <c r="E556" s="23">
        <f t="shared" ca="1" si="324"/>
        <v>0.33154544102539946</v>
      </c>
      <c r="F556" s="23">
        <f t="shared" ca="1" si="324"/>
        <v>1.242967114842412</v>
      </c>
      <c r="G556" s="23">
        <f t="shared" ca="1" si="324"/>
        <v>-1.3167577681649976</v>
      </c>
      <c r="H556" s="23">
        <f t="shared" ca="1" si="324"/>
        <v>-0.46684850483898632</v>
      </c>
      <c r="I556" s="23">
        <f t="shared" ca="1" si="324"/>
        <v>-1.2033465235106713</v>
      </c>
      <c r="J556" s="23">
        <f t="shared" ca="1" si="324"/>
        <v>0.52052992573151668</v>
      </c>
      <c r="K556" s="23">
        <f t="shared" ca="1" si="324"/>
        <v>-0.39040120526011224</v>
      </c>
      <c r="L556" s="23">
        <f t="shared" ca="1" si="324"/>
        <v>-0.63145399958018567</v>
      </c>
      <c r="M556" s="23">
        <f t="shared" ca="1" si="324"/>
        <v>-0.18426920983192949</v>
      </c>
      <c r="N556" s="23">
        <f ca="1">SQRT(Inputs!$B$38)*C556+SQRT(1-Inputs!$B$38)*_xlfn.NORM.S.INV(RAND())</f>
        <v>-8.5295834827596062E-2</v>
      </c>
      <c r="O556" s="23">
        <f ca="1">SQRT(Inputs!$B$38)*D556+SQRT(1-Inputs!$B$38)*_xlfn.NORM.S.INV(RAND())</f>
        <v>7.7978357915578056E-2</v>
      </c>
      <c r="P556" s="23">
        <f ca="1">SQRT(Inputs!$B$38)*E556+SQRT(1-Inputs!$B$38)*_xlfn.NORM.S.INV(RAND())</f>
        <v>-0.3225615136235096</v>
      </c>
      <c r="Q556" s="23">
        <f ca="1">SQRT(Inputs!$B$38)*F556+SQRT(1-Inputs!$B$38)*_xlfn.NORM.S.INV(RAND())</f>
        <v>-0.40851197630698433</v>
      </c>
      <c r="R556" s="23">
        <f ca="1">SQRT(Inputs!$B$38)*G556+SQRT(1-Inputs!$B$38)*_xlfn.NORM.S.INV(RAND())</f>
        <v>-0.49019226405749622</v>
      </c>
      <c r="S556" s="23">
        <f ca="1">SQRT(Inputs!$B$38)*H556+SQRT(1-Inputs!$B$38)*_xlfn.NORM.S.INV(RAND())</f>
        <v>-0.95755085264059603</v>
      </c>
      <c r="T556" s="23">
        <f ca="1">SQRT(Inputs!$B$38)*I556+SQRT(1-Inputs!$B$38)*_xlfn.NORM.S.INV(RAND())</f>
        <v>-0.30236934035748236</v>
      </c>
      <c r="U556" s="23">
        <f ca="1">SQRT(Inputs!$B$38)*J556+SQRT(1-Inputs!$B$38)*_xlfn.NORM.S.INV(RAND())</f>
        <v>-9.9263856065789802E-2</v>
      </c>
      <c r="V556" s="23">
        <f ca="1">SQRT(Inputs!$B$38)*K556+SQRT(1-Inputs!$B$38)*_xlfn.NORM.S.INV(RAND())</f>
        <v>-1.3329544833470495</v>
      </c>
      <c r="W556" s="23">
        <f ca="1">SQRT(Inputs!$B$38)*L556+SQRT(1-Inputs!$B$38)*_xlfn.NORM.S.INV(RAND())</f>
        <v>0.69160183505722927</v>
      </c>
      <c r="X556" s="23">
        <f ca="1">SQRT(Inputs!$B$38)*M556+SQRT(1-Inputs!$B$38)*_xlfn.NORM.S.INV(RAND())</f>
        <v>-3.7419929871127786E-2</v>
      </c>
      <c r="Y556" s="23">
        <f ca="1">SQRT(Inputs!$B$38)*C556+SQRT(1-Inputs!$B$38)*_xlfn.NORM.S.INV(RAND())</f>
        <v>0.41473408466534972</v>
      </c>
      <c r="Z556" s="23">
        <f ca="1">SQRT(Inputs!$B$38)*D556+SQRT(1-Inputs!$B$38)*_xlfn.NORM.S.INV(RAND())</f>
        <v>-0.70917625814489282</v>
      </c>
      <c r="AA556" s="23">
        <f ca="1">SQRT(Inputs!$B$38)*E556+SQRT(1-Inputs!$B$38)*_xlfn.NORM.S.INV(RAND())</f>
        <v>0.58386892358600961</v>
      </c>
      <c r="AB556" s="23">
        <f ca="1">SQRT(Inputs!$B$38)*F556+SQRT(1-Inputs!$B$38)*_xlfn.NORM.S.INV(RAND())</f>
        <v>1.3275435902864943</v>
      </c>
      <c r="AC556" s="23">
        <f ca="1">SQRT(Inputs!$B$38)*G556+SQRT(1-Inputs!$B$38)*_xlfn.NORM.S.INV(RAND())</f>
        <v>-0.60206214015985537</v>
      </c>
      <c r="AD556" s="23">
        <f ca="1">SQRT(Inputs!$B$38)*H556+SQRT(1-Inputs!$B$38)*_xlfn.NORM.S.INV(RAND())</f>
        <v>0.25354367172760622</v>
      </c>
      <c r="AE556" s="23">
        <f ca="1">SQRT(Inputs!$B$38)*I556+SQRT(1-Inputs!$B$38)*_xlfn.NORM.S.INV(RAND())</f>
        <v>-0.57985434185697959</v>
      </c>
      <c r="AF556" s="23">
        <f ca="1">SQRT(Inputs!$B$38)*J556+SQRT(1-Inputs!$B$38)*_xlfn.NORM.S.INV(RAND())</f>
        <v>0.68643815072457204</v>
      </c>
      <c r="AG556" s="23">
        <f ca="1">SQRT(Inputs!$B$38)*K556+SQRT(1-Inputs!$B$38)*_xlfn.NORM.S.INV(RAND())</f>
        <v>-1.047225478942394</v>
      </c>
      <c r="AH556" s="23">
        <f ca="1">SQRT(Inputs!$B$38)*L556+SQRT(1-Inputs!$B$38)*_xlfn.NORM.S.INV(RAND())</f>
        <v>-0.81204601407507426</v>
      </c>
      <c r="AI556" s="23">
        <f ca="1">SQRT(Inputs!$B$38)*M556+SQRT(1-Inputs!$B$38)*_xlfn.NORM.S.INV(RAND())</f>
        <v>-0.81415895775322078</v>
      </c>
      <c r="AJ556" s="23">
        <f ca="1">SQRT(Inputs!$B$38)*C556+SQRT(1-Inputs!$B$38)*_xlfn.NORM.S.INV(RAND())</f>
        <v>0.58283578512281364</v>
      </c>
      <c r="AK556" s="23">
        <f ca="1">SQRT(Inputs!$B$38)*D556+SQRT(1-Inputs!$B$38)*_xlfn.NORM.S.INV(RAND())</f>
        <v>-0.45027654023659541</v>
      </c>
      <c r="AL556" s="23">
        <f ca="1">SQRT(Inputs!$B$38)*E556+SQRT(1-Inputs!$B$38)*_xlfn.NORM.S.INV(RAND())</f>
        <v>-0.54342041317578271</v>
      </c>
      <c r="AM556" s="23">
        <f ca="1">SQRT(Inputs!$B$38)*F556+SQRT(1-Inputs!$B$38)*_xlfn.NORM.S.INV(RAND())</f>
        <v>0.60673664673837502</v>
      </c>
      <c r="AN556" s="23">
        <f ca="1">SQRT(Inputs!$B$38)*G556+SQRT(1-Inputs!$B$38)*_xlfn.NORM.S.INV(RAND())</f>
        <v>-1.7411704795634615</v>
      </c>
      <c r="AO556" s="23">
        <f ca="1">SQRT(Inputs!$B$38)*H556+SQRT(1-Inputs!$B$38)*_xlfn.NORM.S.INV(RAND())</f>
        <v>0.65497135755775648</v>
      </c>
      <c r="AP556" s="23">
        <f ca="1">SQRT(Inputs!$B$38)*I556+SQRT(1-Inputs!$B$38)*_xlfn.NORM.S.INV(RAND())</f>
        <v>-0.35608202705755049</v>
      </c>
      <c r="AQ556" s="23">
        <f ca="1">SQRT(Inputs!$B$38)*J556+SQRT(1-Inputs!$B$38)*_xlfn.NORM.S.INV(RAND())</f>
        <v>-0.28813307601774441</v>
      </c>
      <c r="AR556" s="23">
        <f ca="1">SQRT(Inputs!$B$38)*K556+SQRT(1-Inputs!$B$38)*_xlfn.NORM.S.INV(RAND())</f>
        <v>0.66387755482202726</v>
      </c>
      <c r="AS556" s="23">
        <f ca="1">SQRT(Inputs!$B$38)*L556+SQRT(1-Inputs!$B$38)*_xlfn.NORM.S.INV(RAND())</f>
        <v>-1.4853527739384209</v>
      </c>
      <c r="AT556" s="23">
        <f ca="1">SQRT(Inputs!$B$38)*M556+SQRT(1-Inputs!$B$38)*_xlfn.NORM.S.INV(RAND())</f>
        <v>0.94390754184930581</v>
      </c>
      <c r="AU556" s="15">
        <f ca="1">Inputs!$B$6*EXP($B$8-0.5*C$5^2+C$5*N556)</f>
        <v>4894.1961216368209</v>
      </c>
      <c r="AV556" s="15">
        <f t="shared" ca="1" si="292"/>
        <v>6026.0891466508574</v>
      </c>
      <c r="AW556" s="15">
        <f t="shared" ca="1" si="293"/>
        <v>7034.9204650290058</v>
      </c>
      <c r="AX556" s="15">
        <f t="shared" ca="1" si="294"/>
        <v>8161.579963694533</v>
      </c>
      <c r="AY556" s="15">
        <f t="shared" ca="1" si="295"/>
        <v>9419.307778133958</v>
      </c>
      <c r="AZ556" s="15">
        <f t="shared" ca="1" si="296"/>
        <v>10367.185728773269</v>
      </c>
      <c r="BA556" s="15">
        <f t="shared" ca="1" si="297"/>
        <v>12291.586171894676</v>
      </c>
      <c r="BB556" s="15">
        <f t="shared" ca="1" si="298"/>
        <v>14899.726692071434</v>
      </c>
      <c r="BC556" s="15">
        <f t="shared" ca="1" si="299"/>
        <v>16045.139987975879</v>
      </c>
      <c r="BD556" s="15">
        <f t="shared" ca="1" si="300"/>
        <v>20970.397191355725</v>
      </c>
      <c r="BE556" s="15">
        <f t="shared" ca="1" si="301"/>
        <v>25609.102168148765</v>
      </c>
      <c r="BF556" s="15">
        <f ca="1">Inputs!$B$13*EXP($B$9-0.5*C$6^2+C$6*Y556)</f>
        <v>15016.266195515414</v>
      </c>
      <c r="BG556" s="15">
        <f t="shared" ca="1" si="302"/>
        <v>16102.669343157264</v>
      </c>
      <c r="BH556" s="15">
        <f t="shared" ca="1" si="303"/>
        <v>21675.061698439211</v>
      </c>
      <c r="BI556" s="15">
        <f t="shared" ca="1" si="304"/>
        <v>32548.922063907281</v>
      </c>
      <c r="BJ556" s="15">
        <f t="shared" ca="1" si="305"/>
        <v>36585.917116483208</v>
      </c>
      <c r="BK556" s="15">
        <f t="shared" ca="1" si="306"/>
        <v>46479.28983915539</v>
      </c>
      <c r="BL556" s="15">
        <f t="shared" ca="1" si="307"/>
        <v>52961.129386262342</v>
      </c>
      <c r="BM556" s="15">
        <f t="shared" ca="1" si="308"/>
        <v>70895.659672967915</v>
      </c>
      <c r="BN556" s="15">
        <f t="shared" ca="1" si="309"/>
        <v>76909.268473152231</v>
      </c>
      <c r="BO556" s="15">
        <f t="shared" ca="1" si="310"/>
        <v>86105.281636111293</v>
      </c>
      <c r="BP556" s="15">
        <f t="shared" ca="1" si="311"/>
        <v>96641.101077857747</v>
      </c>
      <c r="BQ556" s="15">
        <f ca="1">Inputs!$B$20*EXP($B$10-0.5*C$7^2+C$7*AJ556)</f>
        <v>5274.5595053563466</v>
      </c>
      <c r="BR556" s="15">
        <f t="shared" ca="1" si="312"/>
        <v>6203.2779843147</v>
      </c>
      <c r="BS556" s="15">
        <f t="shared" ca="1" si="313"/>
        <v>7267.2156824636113</v>
      </c>
      <c r="BT556" s="15">
        <f t="shared" ca="1" si="314"/>
        <v>11748.678465027666</v>
      </c>
      <c r="BU556" s="15">
        <f t="shared" ca="1" si="315"/>
        <v>10684.192677106041</v>
      </c>
      <c r="BV556" s="15">
        <f t="shared" ca="1" si="316"/>
        <v>17228.409903190186</v>
      </c>
      <c r="BW556" s="15">
        <f t="shared" ca="1" si="317"/>
        <v>22296.007326541272</v>
      </c>
      <c r="BX556" s="15">
        <f t="shared" ca="1" si="318"/>
        <v>29434.265923660932</v>
      </c>
      <c r="BY556" s="15">
        <f t="shared" ca="1" si="319"/>
        <v>46828.086775379168</v>
      </c>
      <c r="BZ556" s="15">
        <f t="shared" ca="1" si="320"/>
        <v>50005.735334937948</v>
      </c>
      <c r="CA556" s="15">
        <f t="shared" ca="1" si="321"/>
        <v>83070.702796787213</v>
      </c>
      <c r="CB556" s="15">
        <f ca="1">(AU556*DCF!C$10-DCF!C$5*MAX(AU556*DCF!C$10,0)-MAX(AU556-Inputs!$B$6,0)/Inputs!$B$10)*DCF!C$6</f>
        <v>1043.5594644375058</v>
      </c>
      <c r="CC556" s="15">
        <f ca="1">(AV556*DCF!D$10-DCF!D$5*MAX(AV556*DCF!D$10,0)-MAX(AV556-AU556,0)/Inputs!$B$10)*DCF!D$6</f>
        <v>1192.8359136775023</v>
      </c>
      <c r="CD556" s="15">
        <f ca="1">(AW556*DCF!E$10-DCF!E$5*MAX(AW556*DCF!E$10,0)-MAX(AW556-AV556,0)/Inputs!$B$10)*DCF!E$6</f>
        <v>1397.0205585706613</v>
      </c>
      <c r="CE556" s="15">
        <f ca="1">(AX556*DCF!F$10-DCF!F$5*MAX(AX556*DCF!F$10,0)-MAX(AX556-AW556,0)/Inputs!$B$10)*DCF!F$6</f>
        <v>1547.2299905940847</v>
      </c>
      <c r="CF556" s="15">
        <f ca="1">(AY556*DCF!G$10-DCF!G$5*MAX(AY556*DCF!G$10,0)-MAX(AY556-AX556,0)/Inputs!$B$10)*DCF!G$6</f>
        <v>1698.9957262123326</v>
      </c>
      <c r="CG556" s="15">
        <f ca="1">(AZ556*DCF!H$10-DCF!H$5*MAX(AZ556*DCF!H$10,0)-MAX(AZ556-AY556,0)/Inputs!$B$10)*DCF!H$6</f>
        <v>1844.483822341225</v>
      </c>
      <c r="CH556" s="15">
        <f ca="1">(BA556*DCF!I$10-DCF!I$5*MAX(BA556*DCF!I$10,0)-MAX(BA556-AZ556,0)/Inputs!$B$10)*DCF!I$6</f>
        <v>1929.5552976056156</v>
      </c>
      <c r="CI556" s="15">
        <f ca="1">(BB556*DCF!J$10-DCF!J$5*MAX(BB556*DCF!J$10,0)-MAX(BB556-BA556,0)/Inputs!$B$10)*DCF!J$6</f>
        <v>2161.6069554313076</v>
      </c>
      <c r="CJ556" s="15">
        <f ca="1">(BC556*DCF!K$10-DCF!K$5*MAX(BC556*DCF!K$10,0)-MAX(BC556-BB556,0)/Inputs!$B$10)*DCF!K$6</f>
        <v>2422.6694266017857</v>
      </c>
      <c r="CK556" s="15">
        <f ca="1">(BD556*DCF!L$10-DCF!L$5*MAX(BD556*DCF!L$10,0)-MAX(BD556-BC556,0)/Inputs!$B$10)*DCF!L$6</f>
        <v>2525.8191655804339</v>
      </c>
      <c r="CL556" s="15">
        <f ca="1">(BE556*DCF!M$10-DCF!M$5*MAX(BE556*DCF!M$10,0)-MAX(BE556-BD556,0)/Inputs!$B$10)*DCF!M$6</f>
        <v>3059.6326716352273</v>
      </c>
      <c r="CM556" s="15">
        <f ca="1">(BF556*DCF!C$28-DCF!C$5*MAX(BF556*DCF!C$28,0)-MAX(BF556-Inputs!$B$13,0)/Inputs!$B$17)*DCF!C$6</f>
        <v>3744.6982516854332</v>
      </c>
      <c r="CN556" s="15">
        <f ca="1">(BG556*DCF!D$28-DCF!D$5*MAX(BG556*DCF!D$28,0)-MAX(BG556-BF556,0)/Inputs!$B$17)*DCF!D$6</f>
        <v>4510.8279079051663</v>
      </c>
      <c r="CO556" s="15">
        <f ca="1">(BH556*DCF!E$28-DCF!E$5*MAX(BH556*DCF!E$28,0)-MAX(BH556-BG556,0)/Inputs!$B$17)*DCF!E$6</f>
        <v>5040.5215982997215</v>
      </c>
      <c r="CP556" s="15">
        <f ca="1">(BI556*DCF!F$28-DCF!F$5*MAX(BI556*DCF!F$28,0)-MAX(BI556-BH556,0)/Inputs!$B$17)*DCF!F$6</f>
        <v>6856.4168196632963</v>
      </c>
      <c r="CQ556" s="15">
        <f ca="1">(BJ556*DCF!G$28-DCF!G$5*MAX(BJ556*DCF!G$28,0)-MAX(BJ556-BI556,0)/Inputs!$B$17)*DCF!G$6</f>
        <v>8813.5110852231828</v>
      </c>
      <c r="CR556" s="15">
        <f ca="1">(BK556*DCF!H$28-DCF!H$5*MAX(BK556*DCF!H$28,0)-MAX(BK556-BJ556,0)/Inputs!$B$17)*DCF!H$6</f>
        <v>9957.6886926592178</v>
      </c>
      <c r="CS556" s="15">
        <f ca="1">(BL556*DCF!I$28-DCF!I$5*MAX(BL556*DCF!I$28,0)-MAX(BL556-BK556,0)/Inputs!$B$17)*DCF!I$6</f>
        <v>11523.627733075858</v>
      </c>
      <c r="CT556" s="15">
        <f ca="1">(BM556*DCF!J$28-DCF!J$5*MAX(BM556*DCF!J$28,0)-MAX(BM556-BL556,0)/Inputs!$B$17)*DCF!J$6</f>
        <v>13437.645399387306</v>
      </c>
      <c r="CU556" s="15">
        <f ca="1">(BN556*DCF!K$28-DCF!K$5*MAX(BN556*DCF!K$28,0)-MAX(BN556-BM556,0)/Inputs!$B$17)*DCF!K$6</f>
        <v>15505.360986536891</v>
      </c>
      <c r="CV556" s="15">
        <f ca="1">(BO556*DCF!L$28-DCF!L$5*MAX(BO556*DCF!L$28,0)-MAX(BO556-BN556,0)/Inputs!$B$17)*DCF!L$6</f>
        <v>16139.266801769903</v>
      </c>
      <c r="CW556" s="15">
        <f ca="1">(BP556*DCF!M$28-DCF!M$5*MAX(BP556*DCF!M$28,0)-MAX(BP556-BO556,0)/Inputs!$B$17)*DCF!M$6</f>
        <v>17081.789916031532</v>
      </c>
      <c r="CX556" s="15">
        <f ca="1">(BQ556*DCF!C$46-DCF!C$5*MAX(BQ556*DCF!C$46,0)-MAX(BQ556-Inputs!$B$20,0)/Inputs!$B$24)*DCF!C$6</f>
        <v>-2175.9072785378844</v>
      </c>
      <c r="CY556" s="15">
        <f ca="1">(BR556*DCF!D$46-DCF!D$5*MAX(BR556*DCF!D$46,0)-MAX(BR556-BQ556,0)/Inputs!$B$24)*DCF!D$6</f>
        <v>-1455.0313555181301</v>
      </c>
      <c r="CZ556" s="15">
        <f ca="1">(BS556*DCF!E$46-DCF!E$5*MAX(BS556*DCF!E$46,0)-MAX(BS556-BR556,0)/Inputs!$B$24)*DCF!E$6</f>
        <v>-1278.7358584918836</v>
      </c>
      <c r="DA556" s="15">
        <f ca="1">(BT556*DCF!F$46-DCF!F$5*MAX(BT556*DCF!F$46,0)-MAX(BT556-BS556,0)/Inputs!$B$24)*DCF!F$6</f>
        <v>-2487.4553156120328</v>
      </c>
      <c r="DB556" s="15">
        <f ca="1">(BU556*DCF!G$46-DCF!G$5*MAX(BU556*DCF!G$46,0)-MAX(BU556-BT556,0)/Inputs!$B$24)*DCF!G$6</f>
        <v>-359.39513227063316</v>
      </c>
      <c r="DC556" s="15">
        <f ca="1">(BV556*DCF!H$46-DCF!H$5*MAX(BV556*DCF!H$46,0)-MAX(BV556-BU556,0)/Inputs!$B$24)*DCF!H$6</f>
        <v>-2033.5754059214453</v>
      </c>
      <c r="DD556" s="15">
        <f ca="1">(BW556*DCF!I$46-DCF!I$5*MAX(BW556*DCF!I$46,0)-MAX(BW556-BV556,0)/Inputs!$B$24)*DCF!I$6</f>
        <v>-939.77624696238217</v>
      </c>
      <c r="DE556" s="15">
        <f ca="1">(BX556*DCF!J$46-DCF!J$5*MAX(BX556*DCF!J$46,0)-MAX(BX556-BW556,0)/Inputs!$B$24)*DCF!J$6</f>
        <v>-658.26352122329467</v>
      </c>
      <c r="DF556" s="15">
        <f ca="1">(BY556*DCF!K$46-DCF!K$5*MAX(BY556*DCF!K$46,0)-MAX(BY556-BX556,0)/Inputs!$B$24)*DCF!K$6</f>
        <v>-1586.0463203587319</v>
      </c>
      <c r="DG556" s="15">
        <f ca="1">(BZ556*DCF!L$46-DCF!L$5*MAX(BZ556*DCF!L$46,0)-MAX(BZ556-BY556,0)/Inputs!$B$24)*DCF!L$6</f>
        <v>2737.5531067462107</v>
      </c>
      <c r="DH556" s="15">
        <f ca="1">(CA556*DCF!M$46-DCF!M$5*MAX(CA556*DCF!M$46,0)-MAX(CA556-BZ556,0)/Inputs!$B$24)*DCF!M$6</f>
        <v>-400.0194012353839</v>
      </c>
      <c r="DI556" s="15">
        <f ca="1">SUM(CB556:CL556)+BE556*DCF!M$10*(1+Inputs!$B$30)*(1-Inputs!$B$33)*(1-Inputs!$B$30/Inputs!$B$31)/(Inputs!$B$29-Inputs!$B$30)*DCF!M$6</f>
        <v>92093.878971963655</v>
      </c>
      <c r="DJ556" s="15">
        <f ca="1">SUM(CM556:CW556)+BP556*DCF!M$28*(1+Inputs!$B$30)*(1-Inputs!$B$33)*(1-Inputs!$B$30/Inputs!$B$31)/(Inputs!$B$29-Inputs!$B$30)*DCF!M$6</f>
        <v>471215.97152015835</v>
      </c>
      <c r="DK556" s="15">
        <f ca="1">SUM(CX556:DH556)+CA556*DCF!M$46*(1+Inputs!$B$30)*(1-Inputs!$B$33)*(1-Inputs!$B$30/Inputs!$B$31)/(Inputs!$B$29-Inputs!$B$30)*DCF!M$6</f>
        <v>117800.49414827088</v>
      </c>
      <c r="DM556" s="15">
        <f ca="1">DI556+DJ556+DK556+Inputs!$B$34+Inputs!$B$36-Inputs!$B$35</f>
        <v>757961.34464039293</v>
      </c>
    </row>
    <row r="557" spans="1:117" x14ac:dyDescent="0.75">
      <c r="A557" s="11">
        <v>544</v>
      </c>
      <c r="C557" s="23">
        <f t="shared" ca="1" si="324"/>
        <v>0.33415045214549538</v>
      </c>
      <c r="D557" s="23">
        <f t="shared" ca="1" si="324"/>
        <v>1.7342717324523174</v>
      </c>
      <c r="E557" s="23">
        <f t="shared" ca="1" si="324"/>
        <v>-0.17669836972647457</v>
      </c>
      <c r="F557" s="23">
        <f t="shared" ca="1" si="324"/>
        <v>-0.82150605114288966</v>
      </c>
      <c r="G557" s="23">
        <f t="shared" ca="1" si="324"/>
        <v>3.8847233070458717E-2</v>
      </c>
      <c r="H557" s="23">
        <f t="shared" ca="1" si="324"/>
        <v>8.2088581580198258E-2</v>
      </c>
      <c r="I557" s="23">
        <f t="shared" ca="1" si="324"/>
        <v>0.32005031179692461</v>
      </c>
      <c r="J557" s="23">
        <f t="shared" ca="1" si="324"/>
        <v>0.79185484638284309</v>
      </c>
      <c r="K557" s="23">
        <f t="shared" ca="1" si="324"/>
        <v>0.31418534813180554</v>
      </c>
      <c r="L557" s="23">
        <f t="shared" ca="1" si="324"/>
        <v>-0.85957176653979617</v>
      </c>
      <c r="M557" s="23">
        <f t="shared" ca="1" si="324"/>
        <v>-0.1339727061422859</v>
      </c>
      <c r="N557" s="23">
        <f ca="1">SQRT(Inputs!$B$38)*C557+SQRT(1-Inputs!$B$38)*_xlfn.NORM.S.INV(RAND())</f>
        <v>1.6115626321339116</v>
      </c>
      <c r="O557" s="23">
        <f ca="1">SQRT(Inputs!$B$38)*D557+SQRT(1-Inputs!$B$38)*_xlfn.NORM.S.INV(RAND())</f>
        <v>1.5085537622471112</v>
      </c>
      <c r="P557" s="23">
        <f ca="1">SQRT(Inputs!$B$38)*E557+SQRT(1-Inputs!$B$38)*_xlfn.NORM.S.INV(RAND())</f>
        <v>-2.1628353840496065E-2</v>
      </c>
      <c r="Q557" s="23">
        <f ca="1">SQRT(Inputs!$B$38)*F557+SQRT(1-Inputs!$B$38)*_xlfn.NORM.S.INV(RAND())</f>
        <v>-0.72868026321953505</v>
      </c>
      <c r="R557" s="23">
        <f ca="1">SQRT(Inputs!$B$38)*G557+SQRT(1-Inputs!$B$38)*_xlfn.NORM.S.INV(RAND())</f>
        <v>0.43769612736730801</v>
      </c>
      <c r="S557" s="23">
        <f ca="1">SQRT(Inputs!$B$38)*H557+SQRT(1-Inputs!$B$38)*_xlfn.NORM.S.INV(RAND())</f>
        <v>0.8322037193877373</v>
      </c>
      <c r="T557" s="23">
        <f ca="1">SQRT(Inputs!$B$38)*I557+SQRT(1-Inputs!$B$38)*_xlfn.NORM.S.INV(RAND())</f>
        <v>1.3370670938475571</v>
      </c>
      <c r="U557" s="23">
        <f ca="1">SQRT(Inputs!$B$38)*J557+SQRT(1-Inputs!$B$38)*_xlfn.NORM.S.INV(RAND())</f>
        <v>-1.1628462303488818</v>
      </c>
      <c r="V557" s="23">
        <f ca="1">SQRT(Inputs!$B$38)*K557+SQRT(1-Inputs!$B$38)*_xlfn.NORM.S.INV(RAND())</f>
        <v>1.3297942842354102</v>
      </c>
      <c r="W557" s="23">
        <f ca="1">SQRT(Inputs!$B$38)*L557+SQRT(1-Inputs!$B$38)*_xlfn.NORM.S.INV(RAND())</f>
        <v>-0.88821250037578203</v>
      </c>
      <c r="X557" s="23">
        <f ca="1">SQRT(Inputs!$B$38)*M557+SQRT(1-Inputs!$B$38)*_xlfn.NORM.S.INV(RAND())</f>
        <v>-0.20106086335333773</v>
      </c>
      <c r="Y557" s="23">
        <f ca="1">SQRT(Inputs!$B$38)*C557+SQRT(1-Inputs!$B$38)*_xlfn.NORM.S.INV(RAND())</f>
        <v>0.28749696383669499</v>
      </c>
      <c r="Z557" s="23">
        <f ca="1">SQRT(Inputs!$B$38)*D557+SQRT(1-Inputs!$B$38)*_xlfn.NORM.S.INV(RAND())</f>
        <v>1.1870135117799949</v>
      </c>
      <c r="AA557" s="23">
        <f ca="1">SQRT(Inputs!$B$38)*E557+SQRT(1-Inputs!$B$38)*_xlfn.NORM.S.INV(RAND())</f>
        <v>0.46183525705610007</v>
      </c>
      <c r="AB557" s="23">
        <f ca="1">SQRT(Inputs!$B$38)*F557+SQRT(1-Inputs!$B$38)*_xlfn.NORM.S.INV(RAND())</f>
        <v>-5.5922288973187462E-2</v>
      </c>
      <c r="AC557" s="23">
        <f ca="1">SQRT(Inputs!$B$38)*G557+SQRT(1-Inputs!$B$38)*_xlfn.NORM.S.INV(RAND())</f>
        <v>-1.1896009195617621</v>
      </c>
      <c r="AD557" s="23">
        <f ca="1">SQRT(Inputs!$B$38)*H557+SQRT(1-Inputs!$B$38)*_xlfn.NORM.S.INV(RAND())</f>
        <v>-0.88277863122793832</v>
      </c>
      <c r="AE557" s="23">
        <f ca="1">SQRT(Inputs!$B$38)*I557+SQRT(1-Inputs!$B$38)*_xlfn.NORM.S.INV(RAND())</f>
        <v>0.35960828107521359</v>
      </c>
      <c r="AF557" s="23">
        <f ca="1">SQRT(Inputs!$B$38)*J557+SQRT(1-Inputs!$B$38)*_xlfn.NORM.S.INV(RAND())</f>
        <v>0.84841820425163017</v>
      </c>
      <c r="AG557" s="23">
        <f ca="1">SQRT(Inputs!$B$38)*K557+SQRT(1-Inputs!$B$38)*_xlfn.NORM.S.INV(RAND())</f>
        <v>-0.69898063506073393</v>
      </c>
      <c r="AH557" s="23">
        <f ca="1">SQRT(Inputs!$B$38)*L557+SQRT(1-Inputs!$B$38)*_xlfn.NORM.S.INV(RAND())</f>
        <v>-0.97552691378782042</v>
      </c>
      <c r="AI557" s="23">
        <f ca="1">SQRT(Inputs!$B$38)*M557+SQRT(1-Inputs!$B$38)*_xlfn.NORM.S.INV(RAND())</f>
        <v>-0.75163241200357278</v>
      </c>
      <c r="AJ557" s="23">
        <f ca="1">SQRT(Inputs!$B$38)*C557+SQRT(1-Inputs!$B$38)*_xlfn.NORM.S.INV(RAND())</f>
        <v>0.44258069396931565</v>
      </c>
      <c r="AK557" s="23">
        <f ca="1">SQRT(Inputs!$B$38)*D557+SQRT(1-Inputs!$B$38)*_xlfn.NORM.S.INV(RAND())</f>
        <v>1.8077627606086981</v>
      </c>
      <c r="AL557" s="23">
        <f ca="1">SQRT(Inputs!$B$38)*E557+SQRT(1-Inputs!$B$38)*_xlfn.NORM.S.INV(RAND())</f>
        <v>-0.4025712231160431</v>
      </c>
      <c r="AM557" s="23">
        <f ca="1">SQRT(Inputs!$B$38)*F557+SQRT(1-Inputs!$B$38)*_xlfn.NORM.S.INV(RAND())</f>
        <v>1.2054591000378709</v>
      </c>
      <c r="AN557" s="23">
        <f ca="1">SQRT(Inputs!$B$38)*G557+SQRT(1-Inputs!$B$38)*_xlfn.NORM.S.INV(RAND())</f>
        <v>-1.9562226829778474E-2</v>
      </c>
      <c r="AO557" s="23">
        <f ca="1">SQRT(Inputs!$B$38)*H557+SQRT(1-Inputs!$B$38)*_xlfn.NORM.S.INV(RAND())</f>
        <v>0.15248759375119419</v>
      </c>
      <c r="AP557" s="23">
        <f ca="1">SQRT(Inputs!$B$38)*I557+SQRT(1-Inputs!$B$38)*_xlfn.NORM.S.INV(RAND())</f>
        <v>-0.69329749057598511</v>
      </c>
      <c r="AQ557" s="23">
        <f ca="1">SQRT(Inputs!$B$38)*J557+SQRT(1-Inputs!$B$38)*_xlfn.NORM.S.INV(RAND())</f>
        <v>-1.190609619545006</v>
      </c>
      <c r="AR557" s="23">
        <f ca="1">SQRT(Inputs!$B$38)*K557+SQRT(1-Inputs!$B$38)*_xlfn.NORM.S.INV(RAND())</f>
        <v>1.5907287044461962</v>
      </c>
      <c r="AS557" s="23">
        <f ca="1">SQRT(Inputs!$B$38)*L557+SQRT(1-Inputs!$B$38)*_xlfn.NORM.S.INV(RAND())</f>
        <v>-1.3204974603073265</v>
      </c>
      <c r="AT557" s="23">
        <f ca="1">SQRT(Inputs!$B$38)*M557+SQRT(1-Inputs!$B$38)*_xlfn.NORM.S.INV(RAND())</f>
        <v>-1.0945790904997568</v>
      </c>
      <c r="AU557" s="15">
        <f ca="1">Inputs!$B$6*EXP($B$8-0.5*C$5^2+C$5*N557)</f>
        <v>6441.2700700664</v>
      </c>
      <c r="AV557" s="15">
        <f t="shared" ca="1" si="292"/>
        <v>9787.5806571188823</v>
      </c>
      <c r="AW557" s="15">
        <f t="shared" ca="1" si="293"/>
        <v>11899.455794254663</v>
      </c>
      <c r="AX557" s="15">
        <f t="shared" ca="1" si="294"/>
        <v>13263.879378049754</v>
      </c>
      <c r="AY557" s="15">
        <f t="shared" ca="1" si="295"/>
        <v>17059.965339853421</v>
      </c>
      <c r="AZ557" s="15">
        <f t="shared" ca="1" si="296"/>
        <v>22867.238336635019</v>
      </c>
      <c r="BA557" s="15">
        <f t="shared" ca="1" si="297"/>
        <v>32186.835805334973</v>
      </c>
      <c r="BB557" s="15">
        <f t="shared" ca="1" si="298"/>
        <v>35072.785505786189</v>
      </c>
      <c r="BC557" s="15">
        <f t="shared" ca="1" si="299"/>
        <v>48838.720923614339</v>
      </c>
      <c r="BD557" s="15">
        <f t="shared" ca="1" si="300"/>
        <v>55062.210021355364</v>
      </c>
      <c r="BE557" s="15">
        <f t="shared" ca="1" si="301"/>
        <v>66247.334194980605</v>
      </c>
      <c r="BF557" s="15">
        <f ca="1">Inputs!$B$13*EXP($B$9-0.5*C$6^2+C$6*Y557)</f>
        <v>14642.226221050281</v>
      </c>
      <c r="BG557" s="15">
        <f t="shared" ca="1" si="302"/>
        <v>22107.259732895538</v>
      </c>
      <c r="BH557" s="15">
        <f t="shared" ca="1" si="303"/>
        <v>29161.320079031084</v>
      </c>
      <c r="BI557" s="15">
        <f t="shared" ca="1" si="304"/>
        <v>35391.890647440043</v>
      </c>
      <c r="BJ557" s="15">
        <f t="shared" ca="1" si="305"/>
        <v>36551.081011423143</v>
      </c>
      <c r="BK557" s="15">
        <f t="shared" ca="1" si="306"/>
        <v>39779.493192784626</v>
      </c>
      <c r="BL557" s="15">
        <f t="shared" ca="1" si="307"/>
        <v>51195.387195242154</v>
      </c>
      <c r="BM557" s="15">
        <f t="shared" ca="1" si="308"/>
        <v>69924.969433583421</v>
      </c>
      <c r="BN557" s="15">
        <f t="shared" ca="1" si="309"/>
        <v>79088.873889653318</v>
      </c>
      <c r="BO557" s="15">
        <f t="shared" ca="1" si="310"/>
        <v>86878.753186023314</v>
      </c>
      <c r="BP557" s="15">
        <f t="shared" ca="1" si="311"/>
        <v>98202.425185627872</v>
      </c>
      <c r="BQ557" s="15">
        <f ca="1">Inputs!$B$20*EXP($B$10-0.5*C$7^2+C$7*AJ557)</f>
        <v>5018.590498102556</v>
      </c>
      <c r="BR557" s="15">
        <f t="shared" ca="1" si="312"/>
        <v>12090.741009519095</v>
      </c>
      <c r="BS557" s="15">
        <f t="shared" ca="1" si="313"/>
        <v>14749.181982001284</v>
      </c>
      <c r="BT557" s="15">
        <f t="shared" ca="1" si="314"/>
        <v>27899.79546025928</v>
      </c>
      <c r="BU557" s="15">
        <f t="shared" ca="1" si="315"/>
        <v>38483.178820846115</v>
      </c>
      <c r="BV557" s="15">
        <f t="shared" ca="1" si="316"/>
        <v>55412.588528296787</v>
      </c>
      <c r="BW557" s="15">
        <f t="shared" ca="1" si="317"/>
        <v>66771.961861423391</v>
      </c>
      <c r="BX557" s="15">
        <f t="shared" ca="1" si="318"/>
        <v>73560.775702862069</v>
      </c>
      <c r="BY557" s="15">
        <f t="shared" ca="1" si="319"/>
        <v>139737.42807029973</v>
      </c>
      <c r="BZ557" s="15">
        <f t="shared" ca="1" si="320"/>
        <v>153811.16795084858</v>
      </c>
      <c r="CA557" s="15">
        <f t="shared" ca="1" si="321"/>
        <v>177867.58417482176</v>
      </c>
      <c r="CB557" s="15">
        <f ca="1">(AU557*DCF!C$10-DCF!C$5*MAX(AU557*DCF!C$10,0)-MAX(AU557-Inputs!$B$6,0)/Inputs!$B$10)*DCF!C$6</f>
        <v>1032.5285514334691</v>
      </c>
      <c r="CC557" s="15">
        <f ca="1">(AV557*DCF!D$10-DCF!D$5*MAX(AV557*DCF!D$10,0)-MAX(AV557-AU557,0)/Inputs!$B$10)*DCF!D$6</f>
        <v>1569.746219007209</v>
      </c>
      <c r="CD557" s="15">
        <f ca="1">(AW557*DCF!E$10-DCF!E$5*MAX(AW557*DCF!E$10,0)-MAX(AW557-AV557,0)/Inputs!$B$10)*DCF!E$6</f>
        <v>2271.7131823247587</v>
      </c>
      <c r="CE557" s="15">
        <f ca="1">(AX557*DCF!F$10-DCF!F$5*MAX(AX557*DCF!F$10,0)-MAX(AX557-AW557,0)/Inputs!$B$10)*DCF!F$6</f>
        <v>2611.5810100463768</v>
      </c>
      <c r="CF557" s="15">
        <f ca="1">(AY557*DCF!G$10-DCF!G$5*MAX(AY557*DCF!G$10,0)-MAX(AY557-AX557,0)/Inputs!$B$10)*DCF!G$6</f>
        <v>2785.3593502852978</v>
      </c>
      <c r="CG557" s="15">
        <f ca="1">(AZ557*DCF!H$10-DCF!H$5*MAX(AZ557*DCF!H$10,0)-MAX(AZ557-AY557,0)/Inputs!$B$10)*DCF!H$6</f>
        <v>3408.5052956017007</v>
      </c>
      <c r="CH557" s="15">
        <f ca="1">(BA557*DCF!I$10-DCF!I$5*MAX(BA557*DCF!I$10,0)-MAX(BA557-AZ557,0)/Inputs!$B$10)*DCF!I$6</f>
        <v>4350.6202082425179</v>
      </c>
      <c r="CI557" s="15">
        <f ca="1">(BB557*DCF!J$10-DCF!J$5*MAX(BB557*DCF!J$10,0)-MAX(BB557-BA557,0)/Inputs!$B$10)*DCF!J$6</f>
        <v>5581.2532525616725</v>
      </c>
      <c r="CJ557" s="15">
        <f ca="1">(BC557*DCF!K$10-DCF!K$5*MAX(BC557*DCF!K$10,0)-MAX(BC557-BB557,0)/Inputs!$B$10)*DCF!K$6</f>
        <v>5935.2283118740406</v>
      </c>
      <c r="CK557" s="15">
        <f ca="1">(BD557*DCF!L$10-DCF!L$5*MAX(BD557*DCF!L$10,0)-MAX(BD557-BC557,0)/Inputs!$B$10)*DCF!L$6</f>
        <v>7499.6304249974901</v>
      </c>
      <c r="CL557" s="15">
        <f ca="1">(BE557*DCF!M$10-DCF!M$5*MAX(BE557*DCF!M$10,0)-MAX(BE557-BD557,0)/Inputs!$B$10)*DCF!M$6</f>
        <v>8012.1731064627011</v>
      </c>
      <c r="CM557" s="15">
        <f ca="1">(BF557*DCF!C$28-DCF!C$5*MAX(BF557*DCF!C$28,0)-MAX(BF557-Inputs!$B$13,0)/Inputs!$B$17)*DCF!C$6</f>
        <v>3716.927070407985</v>
      </c>
      <c r="CN557" s="15">
        <f ca="1">(BG557*DCF!D$28-DCF!D$5*MAX(BG557*DCF!D$28,0)-MAX(BG557-BF557,0)/Inputs!$B$17)*DCF!D$6</f>
        <v>4918.4639519340526</v>
      </c>
      <c r="CO557" s="15">
        <f ca="1">(BH557*DCF!E$28-DCF!E$5*MAX(BH557*DCF!E$28,0)-MAX(BH557-BG557,0)/Inputs!$B$17)*DCF!E$6</f>
        <v>6868.746909159855</v>
      </c>
      <c r="CP557" s="15">
        <f ca="1">(BI557*DCF!F$28-DCF!F$5*MAX(BI557*DCF!F$28,0)-MAX(BI557-BH557,0)/Inputs!$B$17)*DCF!F$6</f>
        <v>8473.592204196415</v>
      </c>
      <c r="CQ557" s="15">
        <f ca="1">(BJ557*DCF!G$28-DCF!G$5*MAX(BJ557*DCF!G$28,0)-MAX(BJ557-BI557,0)/Inputs!$B$17)*DCF!G$6</f>
        <v>9288.4909128468626</v>
      </c>
      <c r="CR557" s="15">
        <f ca="1">(BK557*DCF!H$28-DCF!H$5*MAX(BK557*DCF!H$28,0)-MAX(BK557-BJ557,0)/Inputs!$B$17)*DCF!H$6</f>
        <v>9336.3028906371892</v>
      </c>
      <c r="CS557" s="15">
        <f ca="1">(BL557*DCF!I$28-DCF!I$5*MAX(BL557*DCF!I$28,0)-MAX(BL557-BK557,0)/Inputs!$B$17)*DCF!I$6</f>
        <v>10400.220015350867</v>
      </c>
      <c r="CT557" s="15">
        <f ca="1">(BM557*DCF!J$28-DCF!J$5*MAX(BM557*DCF!J$28,0)-MAX(BM557-BL557,0)/Inputs!$B$17)*DCF!J$6</f>
        <v>13115.683498641716</v>
      </c>
      <c r="CU557" s="15">
        <f ca="1">(BN557*DCF!K$28-DCF!K$5*MAX(BN557*DCF!K$28,0)-MAX(BN557-BM557,0)/Inputs!$B$17)*DCF!K$6</f>
        <v>15579.787848976917</v>
      </c>
      <c r="CV557" s="15">
        <f ca="1">(BO557*DCF!L$28-DCF!L$5*MAX(BO557*DCF!L$28,0)-MAX(BO557-BN557,0)/Inputs!$B$17)*DCF!L$6</f>
        <v>16452.697002759709</v>
      </c>
      <c r="CW557" s="15">
        <f ca="1">(BP557*DCF!M$28-DCF!M$5*MAX(BP557*DCF!M$28,0)-MAX(BP557-BO557,0)/Inputs!$B$17)*DCF!M$6</f>
        <v>17293.201220094965</v>
      </c>
      <c r="CX557" s="15">
        <f ca="1">(BQ557*DCF!C$46-DCF!C$5*MAX(BQ557*DCF!C$46,0)-MAX(BQ557-Inputs!$B$20,0)/Inputs!$B$24)*DCF!C$6</f>
        <v>-1998.5615460294844</v>
      </c>
      <c r="CY557" s="15">
        <f ca="1">(BR557*DCF!D$46-DCF!D$5*MAX(BR557*DCF!D$46,0)-MAX(BR557-BQ557,0)/Inputs!$B$24)*DCF!D$6</f>
        <v>-5081.2354496420276</v>
      </c>
      <c r="CZ557" s="15">
        <f ca="1">(BS557*DCF!E$46-DCF!E$5*MAX(BS557*DCF!E$46,0)-MAX(BS557-BR557,0)/Inputs!$B$24)*DCF!E$6</f>
        <v>-2792.0006952542431</v>
      </c>
      <c r="DA557" s="15">
        <f ca="1">(BT557*DCF!F$46-DCF!F$5*MAX(BT557*DCF!F$46,0)-MAX(BT557-BS557,0)/Inputs!$B$24)*DCF!F$6</f>
        <v>-6820.3935914172607</v>
      </c>
      <c r="DB557" s="15">
        <f ca="1">(BU557*DCF!G$46-DCF!G$5*MAX(BU557*DCF!G$46,0)-MAX(BU557-BT557,0)/Inputs!$B$24)*DCF!G$6</f>
        <v>-4854.5391624339836</v>
      </c>
      <c r="DC557" s="15">
        <f ca="1">(BV557*DCF!H$46-DCF!H$5*MAX(BV557*DCF!H$46,0)-MAX(BV557-BU557,0)/Inputs!$B$24)*DCF!H$6</f>
        <v>-5260.7103383760432</v>
      </c>
      <c r="DD557" s="15">
        <f ca="1">(BW557*DCF!I$46-DCF!I$5*MAX(BW557*DCF!I$46,0)-MAX(BW557-BV557,0)/Inputs!$B$24)*DCF!I$6</f>
        <v>-1718.7123022603841</v>
      </c>
      <c r="DE557" s="15">
        <f ca="1">(BX557*DCF!J$46-DCF!J$5*MAX(BX557*DCF!J$46,0)-MAX(BX557-BW557,0)/Inputs!$B$24)*DCF!J$6</f>
        <v>1285.3885438690781</v>
      </c>
      <c r="DF557" s="15">
        <f ca="1">(BY557*DCF!K$46-DCF!K$5*MAX(BY557*DCF!K$46,0)-MAX(BY557-BX557,0)/Inputs!$B$24)*DCF!K$6</f>
        <v>-8229.2491827432659</v>
      </c>
      <c r="DG557" s="15">
        <f ca="1">(BZ557*DCF!L$46-DCF!L$5*MAX(BZ557*DCF!L$46,0)-MAX(BZ557-BY557,0)/Inputs!$B$24)*DCF!L$6</f>
        <v>7447.3215189593157</v>
      </c>
      <c r="DH557" s="15">
        <f ca="1">(CA557*DCF!M$46-DCF!M$5*MAX(CA557*DCF!M$46,0)-MAX(CA557-BZ557,0)/Inputs!$B$24)*DCF!M$6</f>
        <v>8914.977447399775</v>
      </c>
      <c r="DI557" s="15">
        <f ca="1">SUM(CB557:CL557)+BE557*DCF!M$10*(1+Inputs!$B$30)*(1-Inputs!$B$33)*(1-Inputs!$B$30/Inputs!$B$31)/(Inputs!$B$29-Inputs!$B$30)*DCF!M$6</f>
        <v>229425.54600777206</v>
      </c>
      <c r="DJ557" s="15">
        <f ca="1">SUM(CM557:CW557)+BP557*DCF!M$28*(1+Inputs!$B$30)*(1-Inputs!$B$33)*(1-Inputs!$B$30/Inputs!$B$31)/(Inputs!$B$29-Inputs!$B$30)*DCF!M$6</f>
        <v>479842.31070399168</v>
      </c>
      <c r="DK557" s="15">
        <f ca="1">SUM(CX557:DH557)+CA557*DCF!M$46*(1+Inputs!$B$30)*(1-Inputs!$B$33)*(1-Inputs!$B$30/Inputs!$B$31)/(Inputs!$B$29-Inputs!$B$30)*DCF!M$6</f>
        <v>255896.64013864566</v>
      </c>
      <c r="DM557" s="15">
        <f ca="1">DI557+DJ557+DK557+Inputs!$B$34+Inputs!$B$36-Inputs!$B$35</f>
        <v>1042015.4968504095</v>
      </c>
    </row>
    <row r="558" spans="1:117" x14ac:dyDescent="0.75">
      <c r="A558" s="11">
        <v>545</v>
      </c>
      <c r="C558" s="23">
        <f t="shared" ca="1" si="324"/>
        <v>0.16124563513481199</v>
      </c>
      <c r="D558" s="23">
        <f t="shared" ca="1" si="324"/>
        <v>0.96543013545974221</v>
      </c>
      <c r="E558" s="23">
        <f t="shared" ca="1" si="324"/>
        <v>0.84412186238458409</v>
      </c>
      <c r="F558" s="23">
        <f t="shared" ca="1" si="324"/>
        <v>5.4140396055037454E-2</v>
      </c>
      <c r="G558" s="23">
        <f t="shared" ca="1" si="324"/>
        <v>1.0000876432058838</v>
      </c>
      <c r="H558" s="23">
        <f t="shared" ca="1" si="324"/>
        <v>-1.6559659172712857</v>
      </c>
      <c r="I558" s="23">
        <f t="shared" ca="1" si="324"/>
        <v>0.76210648502392264</v>
      </c>
      <c r="J558" s="23">
        <f t="shared" ca="1" si="324"/>
        <v>7.1701312136812481E-2</v>
      </c>
      <c r="K558" s="23">
        <f t="shared" ca="1" si="324"/>
        <v>0.29883790041863889</v>
      </c>
      <c r="L558" s="23">
        <f t="shared" ca="1" si="324"/>
        <v>-0.1923836190096794</v>
      </c>
      <c r="M558" s="23">
        <f t="shared" ca="1" si="324"/>
        <v>0.2153264369613915</v>
      </c>
      <c r="N558" s="23">
        <f ca="1">SQRT(Inputs!$B$38)*C558+SQRT(1-Inputs!$B$38)*_xlfn.NORM.S.INV(RAND())</f>
        <v>0.72031323843662132</v>
      </c>
      <c r="O558" s="23">
        <f ca="1">SQRT(Inputs!$B$38)*D558+SQRT(1-Inputs!$B$38)*_xlfn.NORM.S.INV(RAND())</f>
        <v>0.3109845275780081</v>
      </c>
      <c r="P558" s="23">
        <f ca="1">SQRT(Inputs!$B$38)*E558+SQRT(1-Inputs!$B$38)*_xlfn.NORM.S.INV(RAND())</f>
        <v>0.73870271375570495</v>
      </c>
      <c r="Q558" s="23">
        <f ca="1">SQRT(Inputs!$B$38)*F558+SQRT(1-Inputs!$B$38)*_xlfn.NORM.S.INV(RAND())</f>
        <v>0.46785294854116016</v>
      </c>
      <c r="R558" s="23">
        <f ca="1">SQRT(Inputs!$B$38)*G558+SQRT(1-Inputs!$B$38)*_xlfn.NORM.S.INV(RAND())</f>
        <v>-0.34096551261383301</v>
      </c>
      <c r="S558" s="23">
        <f ca="1">SQRT(Inputs!$B$38)*H558+SQRT(1-Inputs!$B$38)*_xlfn.NORM.S.INV(RAND())</f>
        <v>-0.31645245461603766</v>
      </c>
      <c r="T558" s="23">
        <f ca="1">SQRT(Inputs!$B$38)*I558+SQRT(1-Inputs!$B$38)*_xlfn.NORM.S.INV(RAND())</f>
        <v>0.19539117098623687</v>
      </c>
      <c r="U558" s="23">
        <f ca="1">SQRT(Inputs!$B$38)*J558+SQRT(1-Inputs!$B$38)*_xlfn.NORM.S.INV(RAND())</f>
        <v>-1.6856780475195963</v>
      </c>
      <c r="V558" s="23">
        <f ca="1">SQRT(Inputs!$B$38)*K558+SQRT(1-Inputs!$B$38)*_xlfn.NORM.S.INV(RAND())</f>
        <v>1.3988325246198696</v>
      </c>
      <c r="W558" s="23">
        <f ca="1">SQRT(Inputs!$B$38)*L558+SQRT(1-Inputs!$B$38)*_xlfn.NORM.S.INV(RAND())</f>
        <v>-0.38227988695602905</v>
      </c>
      <c r="X558" s="23">
        <f ca="1">SQRT(Inputs!$B$38)*M558+SQRT(1-Inputs!$B$38)*_xlfn.NORM.S.INV(RAND())</f>
        <v>-0.79588248173727794</v>
      </c>
      <c r="Y558" s="23">
        <f ca="1">SQRT(Inputs!$B$38)*C558+SQRT(1-Inputs!$B$38)*_xlfn.NORM.S.INV(RAND())</f>
        <v>-0.20579906470469289</v>
      </c>
      <c r="Z558" s="23">
        <f ca="1">SQRT(Inputs!$B$38)*D558+SQRT(1-Inputs!$B$38)*_xlfn.NORM.S.INV(RAND())</f>
        <v>0.18528404990251296</v>
      </c>
      <c r="AA558" s="23">
        <f ca="1">SQRT(Inputs!$B$38)*E558+SQRT(1-Inputs!$B$38)*_xlfn.NORM.S.INV(RAND())</f>
        <v>-0.76209058712623468</v>
      </c>
      <c r="AB558" s="23">
        <f ca="1">SQRT(Inputs!$B$38)*F558+SQRT(1-Inputs!$B$38)*_xlfn.NORM.S.INV(RAND())</f>
        <v>-0.49430214658773419</v>
      </c>
      <c r="AC558" s="23">
        <f ca="1">SQRT(Inputs!$B$38)*G558+SQRT(1-Inputs!$B$38)*_xlfn.NORM.S.INV(RAND())</f>
        <v>-0.95467229244925023</v>
      </c>
      <c r="AD558" s="23">
        <f ca="1">SQRT(Inputs!$B$38)*H558+SQRT(1-Inputs!$B$38)*_xlfn.NORM.S.INV(RAND())</f>
        <v>-0.51236051635010782</v>
      </c>
      <c r="AE558" s="23">
        <f ca="1">SQRT(Inputs!$B$38)*I558+SQRT(1-Inputs!$B$38)*_xlfn.NORM.S.INV(RAND())</f>
        <v>1.6231125740447478</v>
      </c>
      <c r="AF558" s="23">
        <f ca="1">SQRT(Inputs!$B$38)*J558+SQRT(1-Inputs!$B$38)*_xlfn.NORM.S.INV(RAND())</f>
        <v>0.75778918478243984</v>
      </c>
      <c r="AG558" s="23">
        <f ca="1">SQRT(Inputs!$B$38)*K558+SQRT(1-Inputs!$B$38)*_xlfn.NORM.S.INV(RAND())</f>
        <v>0.82902780973153734</v>
      </c>
      <c r="AH558" s="23">
        <f ca="1">SQRT(Inputs!$B$38)*L558+SQRT(1-Inputs!$B$38)*_xlfn.NORM.S.INV(RAND())</f>
        <v>-0.53882247391798344</v>
      </c>
      <c r="AI558" s="23">
        <f ca="1">SQRT(Inputs!$B$38)*M558+SQRT(1-Inputs!$B$38)*_xlfn.NORM.S.INV(RAND())</f>
        <v>-0.16449155616765831</v>
      </c>
      <c r="AJ558" s="23">
        <f ca="1">SQRT(Inputs!$B$38)*C558+SQRT(1-Inputs!$B$38)*_xlfn.NORM.S.INV(RAND())</f>
        <v>-7.1063430966365138E-2</v>
      </c>
      <c r="AK558" s="23">
        <f ca="1">SQRT(Inputs!$B$38)*D558+SQRT(1-Inputs!$B$38)*_xlfn.NORM.S.INV(RAND())</f>
        <v>0.93634105689961644</v>
      </c>
      <c r="AL558" s="23">
        <f ca="1">SQRT(Inputs!$B$38)*E558+SQRT(1-Inputs!$B$38)*_xlfn.NORM.S.INV(RAND())</f>
        <v>2.5143010010729854</v>
      </c>
      <c r="AM558" s="23">
        <f ca="1">SQRT(Inputs!$B$38)*F558+SQRT(1-Inputs!$B$38)*_xlfn.NORM.S.INV(RAND())</f>
        <v>-1.4101444285256295</v>
      </c>
      <c r="AN558" s="23">
        <f ca="1">SQRT(Inputs!$B$38)*G558+SQRT(1-Inputs!$B$38)*_xlfn.NORM.S.INV(RAND())</f>
        <v>-1.3884968203420014</v>
      </c>
      <c r="AO558" s="23">
        <f ca="1">SQRT(Inputs!$B$38)*H558+SQRT(1-Inputs!$B$38)*_xlfn.NORM.S.INV(RAND())</f>
        <v>-1.0626004440578649</v>
      </c>
      <c r="AP558" s="23">
        <f ca="1">SQRT(Inputs!$B$38)*I558+SQRT(1-Inputs!$B$38)*_xlfn.NORM.S.INV(RAND())</f>
        <v>1.2425658516452451</v>
      </c>
      <c r="AQ558" s="23">
        <f ca="1">SQRT(Inputs!$B$38)*J558+SQRT(1-Inputs!$B$38)*_xlfn.NORM.S.INV(RAND())</f>
        <v>-0.25824423445188494</v>
      </c>
      <c r="AR558" s="23">
        <f ca="1">SQRT(Inputs!$B$38)*K558+SQRT(1-Inputs!$B$38)*_xlfn.NORM.S.INV(RAND())</f>
        <v>1.236875672436953</v>
      </c>
      <c r="AS558" s="23">
        <f ca="1">SQRT(Inputs!$B$38)*L558+SQRT(1-Inputs!$B$38)*_xlfn.NORM.S.INV(RAND())</f>
        <v>-9.3488029808260154E-2</v>
      </c>
      <c r="AT558" s="23">
        <f ca="1">SQRT(Inputs!$B$38)*M558+SQRT(1-Inputs!$B$38)*_xlfn.NORM.S.INV(RAND())</f>
        <v>-0.67759850527679044</v>
      </c>
      <c r="AU558" s="15">
        <f ca="1">Inputs!$B$6*EXP($B$8-0.5*C$5^2+C$5*N558)</f>
        <v>5575.9151497523944</v>
      </c>
      <c r="AV558" s="15">
        <f t="shared" ca="1" si="292"/>
        <v>7104.7531418768795</v>
      </c>
      <c r="AW558" s="15">
        <f t="shared" ca="1" si="293"/>
        <v>9570.6078646343467</v>
      </c>
      <c r="AX558" s="15">
        <f t="shared" ca="1" si="294"/>
        <v>12388.082452086908</v>
      </c>
      <c r="AY558" s="15">
        <f t="shared" ca="1" si="295"/>
        <v>14548.481614474658</v>
      </c>
      <c r="AZ558" s="15">
        <f t="shared" ca="1" si="296"/>
        <v>17183.816062052429</v>
      </c>
      <c r="BA558" s="15">
        <f t="shared" ca="1" si="297"/>
        <v>21463.05008439532</v>
      </c>
      <c r="BB558" s="15">
        <f t="shared" ca="1" si="298"/>
        <v>22193.921902014816</v>
      </c>
      <c r="BC558" s="15">
        <f t="shared" ca="1" si="299"/>
        <v>31111.598401743657</v>
      </c>
      <c r="BD558" s="15">
        <f t="shared" ca="1" si="300"/>
        <v>36775.892249804041</v>
      </c>
      <c r="BE558" s="15">
        <f t="shared" ca="1" si="301"/>
        <v>41913.064317713077</v>
      </c>
      <c r="BF558" s="15">
        <f ca="1">Inputs!$B$13*EXP($B$9-0.5*C$6^2+C$6*Y558)</f>
        <v>13278.082757096214</v>
      </c>
      <c r="BG558" s="15">
        <f t="shared" ca="1" si="302"/>
        <v>16732.631318765882</v>
      </c>
      <c r="BH558" s="15">
        <f t="shared" ca="1" si="303"/>
        <v>18016.729759079673</v>
      </c>
      <c r="BI558" s="15">
        <f t="shared" ca="1" si="304"/>
        <v>20439.414074415527</v>
      </c>
      <c r="BJ558" s="15">
        <f t="shared" ca="1" si="305"/>
        <v>21835.936094438253</v>
      </c>
      <c r="BK558" s="15">
        <f t="shared" ca="1" si="306"/>
        <v>24993.799521074812</v>
      </c>
      <c r="BL558" s="15">
        <f t="shared" ca="1" si="307"/>
        <v>37889.16790592076</v>
      </c>
      <c r="BM558" s="15">
        <f t="shared" ca="1" si="308"/>
        <v>51171.36037455772</v>
      </c>
      <c r="BN558" s="15">
        <f t="shared" ca="1" si="309"/>
        <v>69507.845293637904</v>
      </c>
      <c r="BO558" s="15">
        <f t="shared" ca="1" si="310"/>
        <v>80330.032390265143</v>
      </c>
      <c r="BP558" s="15">
        <f t="shared" ca="1" si="311"/>
        <v>97045.689432736632</v>
      </c>
      <c r="BQ558" s="15">
        <f ca="1">Inputs!$B$20*EXP($B$10-0.5*C$7^2+C$7*AJ558)</f>
        <v>4182.7479630274192</v>
      </c>
      <c r="BR558" s="15">
        <f t="shared" ca="1" si="312"/>
        <v>7640.8829060405951</v>
      </c>
      <c r="BS558" s="15">
        <f t="shared" ca="1" si="313"/>
        <v>21541.795325472918</v>
      </c>
      <c r="BT558" s="15">
        <f t="shared" ca="1" si="314"/>
        <v>20517.324291157434</v>
      </c>
      <c r="BU558" s="15">
        <f t="shared" ca="1" si="315"/>
        <v>20320.507112817362</v>
      </c>
      <c r="BV558" s="15">
        <f t="shared" ca="1" si="316"/>
        <v>22252.593590791632</v>
      </c>
      <c r="BW558" s="15">
        <f t="shared" ca="1" si="317"/>
        <v>40393.10236510649</v>
      </c>
      <c r="BX558" s="15">
        <f t="shared" ca="1" si="318"/>
        <v>53645.782833887111</v>
      </c>
      <c r="BY558" s="15">
        <f t="shared" ca="1" si="319"/>
        <v>95235.734221575258</v>
      </c>
      <c r="BZ558" s="15">
        <f t="shared" ca="1" si="320"/>
        <v>131352.11035647601</v>
      </c>
      <c r="CA558" s="15">
        <f t="shared" ca="1" si="321"/>
        <v>163578.50996036708</v>
      </c>
      <c r="CB558" s="15">
        <f ca="1">(AU558*DCF!C$10-DCF!C$5*MAX(AU558*DCF!C$10,0)-MAX(AU558-Inputs!$B$6,0)/Inputs!$B$10)*DCF!C$6</f>
        <v>1038.698686256881</v>
      </c>
      <c r="CC558" s="15">
        <f ca="1">(AV558*DCF!D$10-DCF!D$5*MAX(AV558*DCF!D$10,0)-MAX(AV558-AU558,0)/Inputs!$B$10)*DCF!D$6</f>
        <v>1358.9683133630681</v>
      </c>
      <c r="CD558" s="15">
        <f ca="1">(AW558*DCF!E$10-DCF!E$5*MAX(AW558*DCF!E$10,0)-MAX(AW558-AV558,0)/Inputs!$B$10)*DCF!E$6</f>
        <v>1654.2884059439573</v>
      </c>
      <c r="CE558" s="15">
        <f ca="1">(AX558*DCF!F$10-DCF!F$5*MAX(AX558*DCF!F$10,0)-MAX(AX558-AW558,0)/Inputs!$B$10)*DCF!F$6</f>
        <v>2118.0520483498922</v>
      </c>
      <c r="CF558" s="15">
        <f ca="1">(AY558*DCF!G$10-DCF!G$5*MAX(AY558*DCF!G$10,0)-MAX(AY558-AX558,0)/Inputs!$B$10)*DCF!G$6</f>
        <v>2582.3008938121493</v>
      </c>
      <c r="CG558" s="15">
        <f ca="1">(AZ558*DCF!H$10-DCF!H$5*MAX(AZ558*DCF!H$10,0)-MAX(AZ558-AY558,0)/Inputs!$B$10)*DCF!H$6</f>
        <v>2868.2993383039907</v>
      </c>
      <c r="CH558" s="15">
        <f ca="1">(BA558*DCF!I$10-DCF!I$5*MAX(BA558*DCF!I$10,0)-MAX(BA558-AZ558,0)/Inputs!$B$10)*DCF!I$6</f>
        <v>3218.571965493732</v>
      </c>
      <c r="CI558" s="15">
        <f ca="1">(BB558*DCF!J$10-DCF!J$5*MAX(BB558*DCF!J$10,0)-MAX(BB558-BA558,0)/Inputs!$B$10)*DCF!J$6</f>
        <v>3697.776915323841</v>
      </c>
      <c r="CJ558" s="15">
        <f ca="1">(BC558*DCF!K$10-DCF!K$5*MAX(BC558*DCF!K$10,0)-MAX(BC558-BB558,0)/Inputs!$B$10)*DCF!K$6</f>
        <v>3760.1287295516445</v>
      </c>
      <c r="CK558" s="15">
        <f ca="1">(BD558*DCF!L$10-DCF!L$5*MAX(BD558*DCF!L$10,0)-MAX(BD558-BC558,0)/Inputs!$B$10)*DCF!L$6</f>
        <v>4814.0189729692738</v>
      </c>
      <c r="CL558" s="15">
        <f ca="1">(BE558*DCF!M$10-DCF!M$5*MAX(BE558*DCF!M$10,0)-MAX(BE558-BD558,0)/Inputs!$B$10)*DCF!M$6</f>
        <v>5300.7853870355484</v>
      </c>
      <c r="CM558" s="15">
        <f ca="1">(BF558*DCF!C$28-DCF!C$5*MAX(BF558*DCF!C$28,0)-MAX(BF558-Inputs!$B$13,0)/Inputs!$B$17)*DCF!C$6</f>
        <v>3615.6441113336559</v>
      </c>
      <c r="CN558" s="15">
        <f ca="1">(BG558*DCF!D$28-DCF!D$5*MAX(BG558*DCF!D$28,0)-MAX(BG558-BF558,0)/Inputs!$B$17)*DCF!D$6</f>
        <v>4191.1322436584569</v>
      </c>
      <c r="CO558" s="15">
        <f ca="1">(BH558*DCF!E$28-DCF!E$5*MAX(BH558*DCF!E$28,0)-MAX(BH558-BG558,0)/Inputs!$B$17)*DCF!E$6</f>
        <v>4849.5805544004452</v>
      </c>
      <c r="CP558" s="15">
        <f ca="1">(BI558*DCF!F$28-DCF!F$5*MAX(BI558*DCF!F$28,0)-MAX(BI558-BH558,0)/Inputs!$B$17)*DCF!F$6</f>
        <v>5107.6745563549048</v>
      </c>
      <c r="CQ558" s="15">
        <f ca="1">(BJ558*DCF!G$28-DCF!G$5*MAX(BJ558*DCF!G$28,0)-MAX(BJ558-BI558,0)/Inputs!$B$17)*DCF!G$6</f>
        <v>5430.6180806569773</v>
      </c>
      <c r="CR558" s="15">
        <f ca="1">(BK558*DCF!H$28-DCF!H$5*MAX(BK558*DCF!H$28,0)-MAX(BK558-BJ558,0)/Inputs!$B$17)*DCF!H$6</f>
        <v>5690.5990157197166</v>
      </c>
      <c r="CS558" s="15">
        <f ca="1">(BL558*DCF!I$28-DCF!I$5*MAX(BL558*DCF!I$28,0)-MAX(BL558-BK558,0)/Inputs!$B$17)*DCF!I$6</f>
        <v>7058.8722067194431</v>
      </c>
      <c r="CT558" s="15">
        <f ca="1">(BM558*DCF!J$28-DCF!J$5*MAX(BM558*DCF!J$28,0)-MAX(BM558-BL558,0)/Inputs!$B$17)*DCF!J$6</f>
        <v>9654.3512055547799</v>
      </c>
      <c r="CU558" s="15">
        <f ca="1">(BN558*DCF!K$28-DCF!K$5*MAX(BN558*DCF!K$28,0)-MAX(BN558-BM558,0)/Inputs!$B$17)*DCF!K$6</f>
        <v>12432.916326198596</v>
      </c>
      <c r="CV558" s="15">
        <f ca="1">(BO558*DCF!L$28-DCF!L$5*MAX(BO558*DCF!L$28,0)-MAX(BO558-BN558,0)/Inputs!$B$17)*DCF!L$6</f>
        <v>14802.979063256304</v>
      </c>
      <c r="CW558" s="15">
        <f ca="1">(BP558*DCF!M$28-DCF!M$5*MAX(BP558*DCF!M$28,0)-MAX(BP558-BO558,0)/Inputs!$B$17)*DCF!M$6</f>
        <v>16511.946770801173</v>
      </c>
      <c r="CX558" s="15">
        <f ca="1">(BQ558*DCF!C$46-DCF!C$5*MAX(BQ558*DCF!C$46,0)-MAX(BQ558-Inputs!$B$20,0)/Inputs!$B$24)*DCF!C$6</f>
        <v>-1419.4558635293897</v>
      </c>
      <c r="CY558" s="15">
        <f ca="1">(BR558*DCF!D$46-DCF!D$5*MAX(BR558*DCF!D$46,0)-MAX(BR558-BQ558,0)/Inputs!$B$24)*DCF!D$6</f>
        <v>-2779.6779994258495</v>
      </c>
      <c r="CZ558" s="15">
        <f ca="1">(BS558*DCF!E$46-DCF!E$5*MAX(BS558*DCF!E$46,0)-MAX(BS558-BR558,0)/Inputs!$B$24)*DCF!E$6</f>
        <v>-8026.7117939910577</v>
      </c>
      <c r="DA558" s="15">
        <f ca="1">(BT558*DCF!F$46-DCF!F$5*MAX(BT558*DCF!F$46,0)-MAX(BT558-BS558,0)/Inputs!$B$24)*DCF!F$6</f>
        <v>-1494.201275301697</v>
      </c>
      <c r="DB558" s="15">
        <f ca="1">(BU558*DCF!G$46-DCF!G$5*MAX(BU558*DCF!G$46,0)-MAX(BU558-BT558,0)/Inputs!$B$24)*DCF!G$6</f>
        <v>-683.54171085535677</v>
      </c>
      <c r="DC558" s="15">
        <f ca="1">(BV558*DCF!H$46-DCF!H$5*MAX(BV558*DCF!H$46,0)-MAX(BV558-BU558,0)/Inputs!$B$24)*DCF!H$6</f>
        <v>-600.38403494024567</v>
      </c>
      <c r="DD558" s="15">
        <f ca="1">(BW558*DCF!I$46-DCF!I$5*MAX(BW558*DCF!I$46,0)-MAX(BW558-BV558,0)/Inputs!$B$24)*DCF!I$6</f>
        <v>-4274.5439392882945</v>
      </c>
      <c r="DE558" s="15">
        <f ca="1">(BX558*DCF!J$46-DCF!J$5*MAX(BX558*DCF!J$46,0)-MAX(BX558-BW558,0)/Inputs!$B$24)*DCF!J$6</f>
        <v>-1264.1021442203844</v>
      </c>
      <c r="DF558" s="15">
        <f ca="1">(BY558*DCF!K$46-DCF!K$5*MAX(BY558*DCF!K$46,0)-MAX(BY558-BX558,0)/Inputs!$B$24)*DCF!K$6</f>
        <v>-4748.2475295431232</v>
      </c>
      <c r="DG558" s="15">
        <f ca="1">(BZ558*DCF!L$46-DCF!L$5*MAX(BZ558*DCF!L$46,0)-MAX(BZ558-BY558,0)/Inputs!$B$24)*DCF!L$6</f>
        <v>906.5084803266169</v>
      </c>
      <c r="DH558" s="15">
        <f ca="1">(CA558*DCF!M$46-DCF!M$5*MAX(CA558*DCF!M$46,0)-MAX(CA558-BZ558,0)/Inputs!$B$24)*DCF!M$6</f>
        <v>6086.7844532433955</v>
      </c>
      <c r="DI558" s="15">
        <f ca="1">SUM(CB558:CL558)+BE558*DCF!M$10*(1+Inputs!$B$30)*(1-Inputs!$B$33)*(1-Inputs!$B$30/Inputs!$B$31)/(Inputs!$B$29-Inputs!$B$30)*DCF!M$6</f>
        <v>149056.50189549715</v>
      </c>
      <c r="DJ558" s="15">
        <f ca="1">SUM(CM558:CW558)+BP558*DCF!M$28*(1+Inputs!$B$30)*(1-Inputs!$B$33)*(1-Inputs!$B$30/Inputs!$B$31)/(Inputs!$B$29-Inputs!$B$30)*DCF!M$6</f>
        <v>449452.23011824873</v>
      </c>
      <c r="DK558" s="15">
        <f ca="1">SUM(CX558:DH558)+CA558*DCF!M$46*(1+Inputs!$B$30)*(1-Inputs!$B$33)*(1-Inputs!$B$30/Inputs!$B$31)/(Inputs!$B$29-Inputs!$B$30)*DCF!M$6</f>
        <v>234614.18015445292</v>
      </c>
      <c r="DM558" s="15">
        <f ca="1">DI558+DJ558+DK558+Inputs!$B$34+Inputs!$B$36-Inputs!$B$35</f>
        <v>909973.91216819885</v>
      </c>
    </row>
    <row r="559" spans="1:117" x14ac:dyDescent="0.75">
      <c r="A559" s="11">
        <v>546</v>
      </c>
      <c r="C559" s="23">
        <f t="shared" ca="1" si="324"/>
        <v>0.38159162725885037</v>
      </c>
      <c r="D559" s="23">
        <f t="shared" ca="1" si="324"/>
        <v>-1.8669398580936959E-2</v>
      </c>
      <c r="E559" s="23">
        <f t="shared" ca="1" si="324"/>
        <v>-0.30028103354569879</v>
      </c>
      <c r="F559" s="23">
        <f t="shared" ca="1" si="324"/>
        <v>0.37736049730424448</v>
      </c>
      <c r="G559" s="23">
        <f t="shared" ca="1" si="324"/>
        <v>-0.28217911684922553</v>
      </c>
      <c r="H559" s="23">
        <f t="shared" ca="1" si="324"/>
        <v>-0.61084148452680653</v>
      </c>
      <c r="I559" s="23">
        <f t="shared" ca="1" si="324"/>
        <v>0.41226279852761544</v>
      </c>
      <c r="J559" s="23">
        <f t="shared" ca="1" si="324"/>
        <v>0.18040793131335586</v>
      </c>
      <c r="K559" s="23">
        <f t="shared" ca="1" si="324"/>
        <v>2.3845991883453173</v>
      </c>
      <c r="L559" s="23">
        <f t="shared" ca="1" si="324"/>
        <v>1.9224992031897419</v>
      </c>
      <c r="M559" s="23">
        <f t="shared" ca="1" si="324"/>
        <v>-5.07540434168786E-2</v>
      </c>
      <c r="N559" s="23">
        <f ca="1">SQRT(Inputs!$B$38)*C559+SQRT(1-Inputs!$B$38)*_xlfn.NORM.S.INV(RAND())</f>
        <v>-0.16115827560972407</v>
      </c>
      <c r="O559" s="23">
        <f ca="1">SQRT(Inputs!$B$38)*D559+SQRT(1-Inputs!$B$38)*_xlfn.NORM.S.INV(RAND())</f>
        <v>-0.47156829231332487</v>
      </c>
      <c r="P559" s="23">
        <f ca="1">SQRT(Inputs!$B$38)*E559+SQRT(1-Inputs!$B$38)*_xlfn.NORM.S.INV(RAND())</f>
        <v>-1.8409479494953416</v>
      </c>
      <c r="Q559" s="23">
        <f ca="1">SQRT(Inputs!$B$38)*F559+SQRT(1-Inputs!$B$38)*_xlfn.NORM.S.INV(RAND())</f>
        <v>-0.61098282703256579</v>
      </c>
      <c r="R559" s="23">
        <f ca="1">SQRT(Inputs!$B$38)*G559+SQRT(1-Inputs!$B$38)*_xlfn.NORM.S.INV(RAND())</f>
        <v>-0.82678256943832706</v>
      </c>
      <c r="S559" s="23">
        <f ca="1">SQRT(Inputs!$B$38)*H559+SQRT(1-Inputs!$B$38)*_xlfn.NORM.S.INV(RAND())</f>
        <v>-2.4442003759039452</v>
      </c>
      <c r="T559" s="23">
        <f ca="1">SQRT(Inputs!$B$38)*I559+SQRT(1-Inputs!$B$38)*_xlfn.NORM.S.INV(RAND())</f>
        <v>-0.72314334193781105</v>
      </c>
      <c r="U559" s="23">
        <f ca="1">SQRT(Inputs!$B$38)*J559+SQRT(1-Inputs!$B$38)*_xlfn.NORM.S.INV(RAND())</f>
        <v>-0.7997832814124618</v>
      </c>
      <c r="V559" s="23">
        <f ca="1">SQRT(Inputs!$B$38)*K559+SQRT(1-Inputs!$B$38)*_xlfn.NORM.S.INV(RAND())</f>
        <v>2.8401887469523248</v>
      </c>
      <c r="W559" s="23">
        <f ca="1">SQRT(Inputs!$B$38)*L559+SQRT(1-Inputs!$B$38)*_xlfn.NORM.S.INV(RAND())</f>
        <v>1.3191022398536472</v>
      </c>
      <c r="X559" s="23">
        <f ca="1">SQRT(Inputs!$B$38)*M559+SQRT(1-Inputs!$B$38)*_xlfn.NORM.S.INV(RAND())</f>
        <v>0.19636845178942156</v>
      </c>
      <c r="Y559" s="23">
        <f ca="1">SQRT(Inputs!$B$38)*C559+SQRT(1-Inputs!$B$38)*_xlfn.NORM.S.INV(RAND())</f>
        <v>0.69347595200979995</v>
      </c>
      <c r="Z559" s="23">
        <f ca="1">SQRT(Inputs!$B$38)*D559+SQRT(1-Inputs!$B$38)*_xlfn.NORM.S.INV(RAND())</f>
        <v>-0.20773003450493305</v>
      </c>
      <c r="AA559" s="23">
        <f ca="1">SQRT(Inputs!$B$38)*E559+SQRT(1-Inputs!$B$38)*_xlfn.NORM.S.INV(RAND())</f>
        <v>-1.4131597048677322</v>
      </c>
      <c r="AB559" s="23">
        <f ca="1">SQRT(Inputs!$B$38)*F559+SQRT(1-Inputs!$B$38)*_xlfn.NORM.S.INV(RAND())</f>
        <v>-0.59177220811231523</v>
      </c>
      <c r="AC559" s="23">
        <f ca="1">SQRT(Inputs!$B$38)*G559+SQRT(1-Inputs!$B$38)*_xlfn.NORM.S.INV(RAND())</f>
        <v>0.18608197151685227</v>
      </c>
      <c r="AD559" s="23">
        <f ca="1">SQRT(Inputs!$B$38)*H559+SQRT(1-Inputs!$B$38)*_xlfn.NORM.S.INV(RAND())</f>
        <v>-0.16876297247050895</v>
      </c>
      <c r="AE559" s="23">
        <f ca="1">SQRT(Inputs!$B$38)*I559+SQRT(1-Inputs!$B$38)*_xlfn.NORM.S.INV(RAND())</f>
        <v>-0.52655324333666764</v>
      </c>
      <c r="AF559" s="23">
        <f ca="1">SQRT(Inputs!$B$38)*J559+SQRT(1-Inputs!$B$38)*_xlfn.NORM.S.INV(RAND())</f>
        <v>0.16333384096220241</v>
      </c>
      <c r="AG559" s="23">
        <f ca="1">SQRT(Inputs!$B$38)*K559+SQRT(1-Inputs!$B$38)*_xlfn.NORM.S.INV(RAND())</f>
        <v>0.60374483739504747</v>
      </c>
      <c r="AH559" s="23">
        <f ca="1">SQRT(Inputs!$B$38)*L559+SQRT(1-Inputs!$B$38)*_xlfn.NORM.S.INV(RAND())</f>
        <v>2.1778731664072071</v>
      </c>
      <c r="AI559" s="23">
        <f ca="1">SQRT(Inputs!$B$38)*M559+SQRT(1-Inputs!$B$38)*_xlfn.NORM.S.INV(RAND())</f>
        <v>0.17745842291900457</v>
      </c>
      <c r="AJ559" s="23">
        <f ca="1">SQRT(Inputs!$B$38)*C559+SQRT(1-Inputs!$B$38)*_xlfn.NORM.S.INV(RAND())</f>
        <v>-0.23887353046612819</v>
      </c>
      <c r="AK559" s="23">
        <f ca="1">SQRT(Inputs!$B$38)*D559+SQRT(1-Inputs!$B$38)*_xlfn.NORM.S.INV(RAND())</f>
        <v>0.23754986417282165</v>
      </c>
      <c r="AL559" s="23">
        <f ca="1">SQRT(Inputs!$B$38)*E559+SQRT(1-Inputs!$B$38)*_xlfn.NORM.S.INV(RAND())</f>
        <v>-0.83698698270253524</v>
      </c>
      <c r="AM559" s="23">
        <f ca="1">SQRT(Inputs!$B$38)*F559+SQRT(1-Inputs!$B$38)*_xlfn.NORM.S.INV(RAND())</f>
        <v>0.73822070526957762</v>
      </c>
      <c r="AN559" s="23">
        <f ca="1">SQRT(Inputs!$B$38)*G559+SQRT(1-Inputs!$B$38)*_xlfn.NORM.S.INV(RAND())</f>
        <v>-1.7406270751379971</v>
      </c>
      <c r="AO559" s="23">
        <f ca="1">SQRT(Inputs!$B$38)*H559+SQRT(1-Inputs!$B$38)*_xlfn.NORM.S.INV(RAND())</f>
        <v>-1.2695590923243421</v>
      </c>
      <c r="AP559" s="23">
        <f ca="1">SQRT(Inputs!$B$38)*I559+SQRT(1-Inputs!$B$38)*_xlfn.NORM.S.INV(RAND())</f>
        <v>-0.39145964792890198</v>
      </c>
      <c r="AQ559" s="23">
        <f ca="1">SQRT(Inputs!$B$38)*J559+SQRT(1-Inputs!$B$38)*_xlfn.NORM.S.INV(RAND())</f>
        <v>0.13191601007819367</v>
      </c>
      <c r="AR559" s="23">
        <f ca="1">SQRT(Inputs!$B$38)*K559+SQRT(1-Inputs!$B$38)*_xlfn.NORM.S.INV(RAND())</f>
        <v>-0.61093942963268022</v>
      </c>
      <c r="AS559" s="23">
        <f ca="1">SQRT(Inputs!$B$38)*L559+SQRT(1-Inputs!$B$38)*_xlfn.NORM.S.INV(RAND())</f>
        <v>-0.49622107222088774</v>
      </c>
      <c r="AT559" s="23">
        <f ca="1">SQRT(Inputs!$B$38)*M559+SQRT(1-Inputs!$B$38)*_xlfn.NORM.S.INV(RAND())</f>
        <v>-1.2176633259560257</v>
      </c>
      <c r="AU559" s="15">
        <f ca="1">Inputs!$B$6*EXP($B$8-0.5*C$5^2+C$5*N559)</f>
        <v>4834.4624872306804</v>
      </c>
      <c r="AV559" s="15">
        <f t="shared" ca="1" si="292"/>
        <v>5490.4883382793751</v>
      </c>
      <c r="AW559" s="15">
        <f t="shared" ca="1" si="293"/>
        <v>5222.6431452970255</v>
      </c>
      <c r="AX559" s="15">
        <f t="shared" ca="1" si="294"/>
        <v>5907.7186516154798</v>
      </c>
      <c r="AY559" s="15">
        <f t="shared" ca="1" si="295"/>
        <v>6555.2999854757745</v>
      </c>
      <c r="AZ559" s="15">
        <f t="shared" ca="1" si="296"/>
        <v>6125.4296044723251</v>
      </c>
      <c r="BA559" s="15">
        <f t="shared" ca="1" si="297"/>
        <v>6949.5728127817692</v>
      </c>
      <c r="BB559" s="15">
        <f t="shared" ca="1" si="298"/>
        <v>7853.2172399923702</v>
      </c>
      <c r="BC559" s="15">
        <f t="shared" ca="1" si="299"/>
        <v>12652.052672962707</v>
      </c>
      <c r="BD559" s="15">
        <f t="shared" ca="1" si="300"/>
        <v>17535.327879037479</v>
      </c>
      <c r="BE559" s="15">
        <f t="shared" ca="1" si="301"/>
        <v>21875.059618856107</v>
      </c>
      <c r="BF559" s="15">
        <f ca="1">Inputs!$B$13*EXP($B$9-0.5*C$6^2+C$6*Y559)</f>
        <v>15869.419540885308</v>
      </c>
      <c r="BG559" s="15">
        <f t="shared" ca="1" si="302"/>
        <v>18629.105032677067</v>
      </c>
      <c r="BH559" s="15">
        <f t="shared" ca="1" si="303"/>
        <v>18005.558016597246</v>
      </c>
      <c r="BI559" s="15">
        <f t="shared" ca="1" si="304"/>
        <v>20122.574416544212</v>
      </c>
      <c r="BJ559" s="15">
        <f t="shared" ca="1" si="305"/>
        <v>25339.612417690925</v>
      </c>
      <c r="BK559" s="15">
        <f t="shared" ca="1" si="306"/>
        <v>30393.175786628548</v>
      </c>
      <c r="BL559" s="15">
        <f t="shared" ca="1" si="307"/>
        <v>34871.74429172583</v>
      </c>
      <c r="BM559" s="15">
        <f t="shared" ca="1" si="308"/>
        <v>43743.536989095854</v>
      </c>
      <c r="BN559" s="15">
        <f t="shared" ca="1" si="309"/>
        <v>57835.716419847769</v>
      </c>
      <c r="BO559" s="15">
        <f t="shared" ca="1" si="310"/>
        <v>91661.255666290701</v>
      </c>
      <c r="BP559" s="15">
        <f t="shared" ca="1" si="311"/>
        <v>115109.03526137596</v>
      </c>
      <c r="BQ559" s="15">
        <f ca="1">Inputs!$B$20*EXP($B$10-0.5*C$7^2+C$7*AJ559)</f>
        <v>3941.0575490290548</v>
      </c>
      <c r="BR559" s="15">
        <f t="shared" ca="1" si="312"/>
        <v>5766.536889558206</v>
      </c>
      <c r="BS559" s="15">
        <f t="shared" ca="1" si="313"/>
        <v>6209.3356313628838</v>
      </c>
      <c r="BT559" s="15">
        <f t="shared" ca="1" si="314"/>
        <v>10390.728795385614</v>
      </c>
      <c r="BU559" s="15">
        <f t="shared" ca="1" si="315"/>
        <v>9450.522208375849</v>
      </c>
      <c r="BV559" s="15">
        <f t="shared" ca="1" si="316"/>
        <v>9877.6092635264722</v>
      </c>
      <c r="BW559" s="15">
        <f t="shared" ca="1" si="317"/>
        <v>12687.670784050353</v>
      </c>
      <c r="BX559" s="15">
        <f t="shared" ca="1" si="318"/>
        <v>18221.306148712116</v>
      </c>
      <c r="BY559" s="15">
        <f t="shared" ca="1" si="319"/>
        <v>22714.676015317327</v>
      </c>
      <c r="BZ559" s="15">
        <f t="shared" ca="1" si="320"/>
        <v>29093.117493657224</v>
      </c>
      <c r="CA559" s="15">
        <f t="shared" ca="1" si="321"/>
        <v>32915.483315436817</v>
      </c>
      <c r="CB559" s="15">
        <f ca="1">(AU559*DCF!C$10-DCF!C$5*MAX(AU559*DCF!C$10,0)-MAX(AU559-Inputs!$B$6,0)/Inputs!$B$10)*DCF!C$6</f>
        <v>1043.9853758977936</v>
      </c>
      <c r="CC559" s="15">
        <f ca="1">(AV559*DCF!D$10-DCF!D$5*MAX(AV559*DCF!D$10,0)-MAX(AV559-AU559,0)/Inputs!$B$10)*DCF!D$6</f>
        <v>1178.3146012560842</v>
      </c>
      <c r="CD559" s="15">
        <f ca="1">(AW559*DCF!E$10-DCF!E$5*MAX(AW559*DCF!E$10,0)-MAX(AW559-AV559,0)/Inputs!$B$10)*DCF!E$6</f>
        <v>1205.8251647673123</v>
      </c>
      <c r="CE559" s="15">
        <f ca="1">(AX559*DCF!F$10-DCF!F$5*MAX(AX559*DCF!F$10,0)-MAX(AX559-AW559,0)/Inputs!$B$10)*DCF!F$6</f>
        <v>1147.0983387644555</v>
      </c>
      <c r="CF559" s="15">
        <f ca="1">(AY559*DCF!G$10-DCF!G$5*MAX(AY559*DCF!G$10,0)-MAX(AY559-AX559,0)/Inputs!$B$10)*DCF!G$6</f>
        <v>1226.176692299553</v>
      </c>
      <c r="CG559" s="15">
        <f ca="1">(AZ559*DCF!H$10-DCF!H$5*MAX(AZ559*DCF!H$10,0)-MAX(AZ559-AY559,0)/Inputs!$B$10)*DCF!H$6</f>
        <v>1189.2565513683355</v>
      </c>
      <c r="CH559" s="15">
        <f ca="1">(BA559*DCF!I$10-DCF!I$5*MAX(BA559*DCF!I$10,0)-MAX(BA559-AZ559,0)/Inputs!$B$10)*DCF!I$6</f>
        <v>1134.2450701750452</v>
      </c>
      <c r="CI559" s="15">
        <f ca="1">(BB559*DCF!J$10-DCF!J$5*MAX(BB559*DCF!J$10,0)-MAX(BB559-BA559,0)/Inputs!$B$10)*DCF!J$6</f>
        <v>1210.6978783150355</v>
      </c>
      <c r="CJ559" s="15">
        <f ca="1">(BC559*DCF!K$10-DCF!K$5*MAX(BC559*DCF!K$10,0)-MAX(BC559-BB559,0)/Inputs!$B$10)*DCF!K$6</f>
        <v>1365.0133782928469</v>
      </c>
      <c r="CK559" s="15">
        <f ca="1">(BD559*DCF!L$10-DCF!L$5*MAX(BD559*DCF!L$10,0)-MAX(BD559-BC559,0)/Inputs!$B$10)*DCF!L$6</f>
        <v>2013.1743441161366</v>
      </c>
      <c r="CL559" s="15">
        <f ca="1">(BE559*DCF!M$10-DCF!M$5*MAX(BE559*DCF!M$10,0)-MAX(BE559-BD559,0)/Inputs!$B$10)*DCF!M$6</f>
        <v>2568.4265193077931</v>
      </c>
      <c r="CM559" s="15">
        <f ca="1">(BF559*DCF!C$28-DCF!C$5*MAX(BF559*DCF!C$28,0)-MAX(BF559-Inputs!$B$13,0)/Inputs!$B$17)*DCF!C$6</f>
        <v>3808.0419524372305</v>
      </c>
      <c r="CN559" s="15">
        <f ca="1">(BG559*DCF!D$28-DCF!D$5*MAX(BG559*DCF!D$28,0)-MAX(BG559-BF559,0)/Inputs!$B$17)*DCF!D$6</f>
        <v>4897.9336443302955</v>
      </c>
      <c r="CO559" s="15">
        <f ca="1">(BH559*DCF!E$28-DCF!E$5*MAX(BH559*DCF!E$28,0)-MAX(BH559-BG559,0)/Inputs!$B$17)*DCF!E$6</f>
        <v>5099.4946452508084</v>
      </c>
      <c r="CP559" s="15">
        <f ca="1">(BI559*DCF!F$28-DCF!F$5*MAX(BI559*DCF!F$28,0)-MAX(BI559-BH559,0)/Inputs!$B$17)*DCF!F$6</f>
        <v>5077.3126105192068</v>
      </c>
      <c r="CQ559" s="15">
        <f ca="1">(BJ559*DCF!G$28-DCF!G$5*MAX(BJ559*DCF!G$28,0)-MAX(BJ559-BI559,0)/Inputs!$B$17)*DCF!G$6</f>
        <v>5697.100439104971</v>
      </c>
      <c r="CR559" s="15">
        <f ca="1">(BK559*DCF!H$28-DCF!H$5*MAX(BK559*DCF!H$28,0)-MAX(BK559-BJ559,0)/Inputs!$B$17)*DCF!H$6</f>
        <v>6731.3857650799682</v>
      </c>
      <c r="CS559" s="15">
        <f ca="1">(BL559*DCF!I$28-DCF!I$5*MAX(BL559*DCF!I$28,0)-MAX(BL559-BK559,0)/Inputs!$B$17)*DCF!I$6</f>
        <v>7557.3846981261968</v>
      </c>
      <c r="CT559" s="15">
        <f ca="1">(BM559*DCF!J$28-DCF!J$5*MAX(BM559*DCF!J$28,0)-MAX(BM559-BL559,0)/Inputs!$B$17)*DCF!J$6</f>
        <v>8582.112941086998</v>
      </c>
      <c r="CU559" s="15">
        <f ca="1">(BN559*DCF!K$28-DCF!K$5*MAX(BN559*DCF!K$28,0)-MAX(BN559-BM559,0)/Inputs!$B$17)*DCF!K$6</f>
        <v>10487.829303067874</v>
      </c>
      <c r="CV559" s="15">
        <f ca="1">(BO559*DCF!L$28-DCF!L$5*MAX(BO559*DCF!L$28,0)-MAX(BO559-BN559,0)/Inputs!$B$17)*DCF!L$6</f>
        <v>14460.928294260073</v>
      </c>
      <c r="CW559" s="15">
        <f ca="1">(BP559*DCF!M$28-DCF!M$5*MAX(BP559*DCF!M$28,0)-MAX(BP559-BO559,0)/Inputs!$B$17)*DCF!M$6</f>
        <v>19206.879767599417</v>
      </c>
      <c r="CX559" s="15">
        <f ca="1">(BQ559*DCF!C$46-DCF!C$5*MAX(BQ559*DCF!C$46,0)-MAX(BQ559-Inputs!$B$20,0)/Inputs!$B$24)*DCF!C$6</f>
        <v>-1252.0029208053497</v>
      </c>
      <c r="CY559" s="15">
        <f ca="1">(BR559*DCF!D$46-DCF!D$5*MAX(BR559*DCF!D$46,0)-MAX(BR559-BQ559,0)/Inputs!$B$24)*DCF!D$6</f>
        <v>-1763.1302514184549</v>
      </c>
      <c r="CZ559" s="15">
        <f ca="1">(BS559*DCF!E$46-DCF!E$5*MAX(BS559*DCF!E$46,0)-MAX(BS559-BR559,0)/Inputs!$B$24)*DCF!E$6</f>
        <v>-908.80382363597028</v>
      </c>
      <c r="DA559" s="15">
        <f ca="1">(BT559*DCF!F$46-DCF!F$5*MAX(BT559*DCF!F$46,0)-MAX(BT559-BS559,0)/Inputs!$B$24)*DCF!F$6</f>
        <v>-2279.2960010208003</v>
      </c>
      <c r="DB559" s="15">
        <f ca="1">(BU559*DCF!G$46-DCF!G$5*MAX(BU559*DCF!G$46,0)-MAX(BU559-BT559,0)/Inputs!$B$24)*DCF!G$6</f>
        <v>-317.89689513777796</v>
      </c>
      <c r="DC559" s="15">
        <f ca="1">(BV559*DCF!H$46-DCF!H$5*MAX(BV559*DCF!H$46,0)-MAX(BV559-BU559,0)/Inputs!$B$24)*DCF!H$6</f>
        <v>-132.71468558225331</v>
      </c>
      <c r="DD559" s="15">
        <f ca="1">(BW559*DCF!I$46-DCF!I$5*MAX(BW559*DCF!I$46,0)-MAX(BW559-BV559,0)/Inputs!$B$24)*DCF!I$6</f>
        <v>-513.63327963797144</v>
      </c>
      <c r="DE559" s="15">
        <f ca="1">(BX559*DCF!J$46-DCF!J$5*MAX(BX559*DCF!J$46,0)-MAX(BX559-BW559,0)/Inputs!$B$24)*DCF!J$6</f>
        <v>-703.09630171437152</v>
      </c>
      <c r="DF559" s="15">
        <f ca="1">(BY559*DCF!K$46-DCF!K$5*MAX(BY559*DCF!K$46,0)-MAX(BY559-BX559,0)/Inputs!$B$24)*DCF!K$6</f>
        <v>196.78209930106615</v>
      </c>
      <c r="DG559" s="15">
        <f ca="1">(BZ559*DCF!L$46-DCF!L$5*MAX(BZ559*DCF!L$46,0)-MAX(BZ559-BY559,0)/Inputs!$B$24)*DCF!L$6</f>
        <v>567.61029111775338</v>
      </c>
      <c r="DH559" s="15">
        <f ca="1">(CA559*DCF!M$46-DCF!M$5*MAX(CA559*DCF!M$46,0)-MAX(CA559-BZ559,0)/Inputs!$B$24)*DCF!M$6</f>
        <v>1781.3554129109598</v>
      </c>
      <c r="DI559" s="15">
        <f ca="1">SUM(CB559:CL559)+BE559*DCF!M$10*(1+Inputs!$B$30)*(1-Inputs!$B$33)*(1-Inputs!$B$30/Inputs!$B$31)/(Inputs!$B$29-Inputs!$B$30)*DCF!M$6</f>
        <v>76160.794101553984</v>
      </c>
      <c r="DJ559" s="15">
        <f ca="1">SUM(CM559:CW559)+BP559*DCF!M$28*(1+Inputs!$B$30)*(1-Inputs!$B$33)*(1-Inputs!$B$30/Inputs!$B$31)/(Inputs!$B$29-Inputs!$B$30)*DCF!M$6</f>
        <v>518739.69378328871</v>
      </c>
      <c r="DK559" s="15">
        <f ca="1">SUM(CX559:DH559)+CA559*DCF!M$46*(1+Inputs!$B$30)*(1-Inputs!$B$33)*(1-Inputs!$B$30/Inputs!$B$31)/(Inputs!$B$29-Inputs!$B$30)*DCF!M$6</f>
        <v>45566.409938302982</v>
      </c>
      <c r="DM559" s="15">
        <f ca="1">DI559+DJ559+DK559+Inputs!$B$34+Inputs!$B$36-Inputs!$B$35</f>
        <v>717317.89782314561</v>
      </c>
    </row>
    <row r="560" spans="1:117" x14ac:dyDescent="0.75">
      <c r="A560" s="11">
        <v>547</v>
      </c>
      <c r="C560" s="23">
        <f t="shared" ca="1" si="324"/>
        <v>-0.76514941395634617</v>
      </c>
      <c r="D560" s="23">
        <f t="shared" ca="1" si="324"/>
        <v>-0.35985886278898049</v>
      </c>
      <c r="E560" s="23">
        <f t="shared" ca="1" si="324"/>
        <v>0.69295482678540676</v>
      </c>
      <c r="F560" s="23">
        <f t="shared" ca="1" si="324"/>
        <v>1.0716625798278945</v>
      </c>
      <c r="G560" s="23">
        <f t="shared" ca="1" si="324"/>
        <v>-0.26958675741641897</v>
      </c>
      <c r="H560" s="23">
        <f t="shared" ca="1" si="324"/>
        <v>-0.53840429887422281</v>
      </c>
      <c r="I560" s="23">
        <f t="shared" ca="1" si="324"/>
        <v>-0.21433763208395182</v>
      </c>
      <c r="J560" s="23">
        <f t="shared" ca="1" si="324"/>
        <v>-0.8203993354656216</v>
      </c>
      <c r="K560" s="23">
        <f t="shared" ca="1" si="324"/>
        <v>1.1833878465093164</v>
      </c>
      <c r="L560" s="23">
        <f t="shared" ca="1" si="324"/>
        <v>1.4349034556912752</v>
      </c>
      <c r="M560" s="23">
        <f t="shared" ca="1" si="324"/>
        <v>-0.86000460225493147</v>
      </c>
      <c r="N560" s="23">
        <f ca="1">SQRT(Inputs!$B$38)*C560+SQRT(1-Inputs!$B$38)*_xlfn.NORM.S.INV(RAND())</f>
        <v>-0.71621407088368816</v>
      </c>
      <c r="O560" s="23">
        <f ca="1">SQRT(Inputs!$B$38)*D560+SQRT(1-Inputs!$B$38)*_xlfn.NORM.S.INV(RAND())</f>
        <v>-0.89358232623463074</v>
      </c>
      <c r="P560" s="23">
        <f ca="1">SQRT(Inputs!$B$38)*E560+SQRT(1-Inputs!$B$38)*_xlfn.NORM.S.INV(RAND())</f>
        <v>0.75078400083176289</v>
      </c>
      <c r="Q560" s="23">
        <f ca="1">SQRT(Inputs!$B$38)*F560+SQRT(1-Inputs!$B$38)*_xlfn.NORM.S.INV(RAND())</f>
        <v>1.2255563429855978</v>
      </c>
      <c r="R560" s="23">
        <f ca="1">SQRT(Inputs!$B$38)*G560+SQRT(1-Inputs!$B$38)*_xlfn.NORM.S.INV(RAND())</f>
        <v>0.18842332668275483</v>
      </c>
      <c r="S560" s="23">
        <f ca="1">SQRT(Inputs!$B$38)*H560+SQRT(1-Inputs!$B$38)*_xlfn.NORM.S.INV(RAND())</f>
        <v>-1.0815962255418643</v>
      </c>
      <c r="T560" s="23">
        <f ca="1">SQRT(Inputs!$B$38)*I560+SQRT(1-Inputs!$B$38)*_xlfn.NORM.S.INV(RAND())</f>
        <v>-0.68824697039071525</v>
      </c>
      <c r="U560" s="23">
        <f ca="1">SQRT(Inputs!$B$38)*J560+SQRT(1-Inputs!$B$38)*_xlfn.NORM.S.INV(RAND())</f>
        <v>-1.4478971309989832</v>
      </c>
      <c r="V560" s="23">
        <f ca="1">SQRT(Inputs!$B$38)*K560+SQRT(1-Inputs!$B$38)*_xlfn.NORM.S.INV(RAND())</f>
        <v>0.38473081153525446</v>
      </c>
      <c r="W560" s="23">
        <f ca="1">SQRT(Inputs!$B$38)*L560+SQRT(1-Inputs!$B$38)*_xlfn.NORM.S.INV(RAND())</f>
        <v>0.3514996781740356</v>
      </c>
      <c r="X560" s="23">
        <f ca="1">SQRT(Inputs!$B$38)*M560+SQRT(1-Inputs!$B$38)*_xlfn.NORM.S.INV(RAND())</f>
        <v>-0.11138746481832063</v>
      </c>
      <c r="Y560" s="23">
        <f ca="1">SQRT(Inputs!$B$38)*C560+SQRT(1-Inputs!$B$38)*_xlfn.NORM.S.INV(RAND())</f>
        <v>-0.45395253059781043</v>
      </c>
      <c r="Z560" s="23">
        <f ca="1">SQRT(Inputs!$B$38)*D560+SQRT(1-Inputs!$B$38)*_xlfn.NORM.S.INV(RAND())</f>
        <v>9.4040394058558907E-2</v>
      </c>
      <c r="AA560" s="23">
        <f ca="1">SQRT(Inputs!$B$38)*E560+SQRT(1-Inputs!$B$38)*_xlfn.NORM.S.INV(RAND())</f>
        <v>1.0546973165890539</v>
      </c>
      <c r="AB560" s="23">
        <f ca="1">SQRT(Inputs!$B$38)*F560+SQRT(1-Inputs!$B$38)*_xlfn.NORM.S.INV(RAND())</f>
        <v>-0.35544614334383184</v>
      </c>
      <c r="AC560" s="23">
        <f ca="1">SQRT(Inputs!$B$38)*G560+SQRT(1-Inputs!$B$38)*_xlfn.NORM.S.INV(RAND())</f>
        <v>-0.13525557235584079</v>
      </c>
      <c r="AD560" s="23">
        <f ca="1">SQRT(Inputs!$B$38)*H560+SQRT(1-Inputs!$B$38)*_xlfn.NORM.S.INV(RAND())</f>
        <v>-0.45720043557862555</v>
      </c>
      <c r="AE560" s="23">
        <f ca="1">SQRT(Inputs!$B$38)*I560+SQRT(1-Inputs!$B$38)*_xlfn.NORM.S.INV(RAND())</f>
        <v>1.2019030841496863</v>
      </c>
      <c r="AF560" s="23">
        <f ca="1">SQRT(Inputs!$B$38)*J560+SQRT(1-Inputs!$B$38)*_xlfn.NORM.S.INV(RAND())</f>
        <v>0.97665763137171901</v>
      </c>
      <c r="AG560" s="23">
        <f ca="1">SQRT(Inputs!$B$38)*K560+SQRT(1-Inputs!$B$38)*_xlfn.NORM.S.INV(RAND())</f>
        <v>0.56082580927392789</v>
      </c>
      <c r="AH560" s="23">
        <f ca="1">SQRT(Inputs!$B$38)*L560+SQRT(1-Inputs!$B$38)*_xlfn.NORM.S.INV(RAND())</f>
        <v>1.0729041486683641</v>
      </c>
      <c r="AI560" s="23">
        <f ca="1">SQRT(Inputs!$B$38)*M560+SQRT(1-Inputs!$B$38)*_xlfn.NORM.S.INV(RAND())</f>
        <v>-0.32459116207803229</v>
      </c>
      <c r="AJ560" s="23">
        <f ca="1">SQRT(Inputs!$B$38)*C560+SQRT(1-Inputs!$B$38)*_xlfn.NORM.S.INV(RAND())</f>
        <v>-0.24624425671456918</v>
      </c>
      <c r="AK560" s="23">
        <f ca="1">SQRT(Inputs!$B$38)*D560+SQRT(1-Inputs!$B$38)*_xlfn.NORM.S.INV(RAND())</f>
        <v>-0.44377318999081949</v>
      </c>
      <c r="AL560" s="23">
        <f ca="1">SQRT(Inputs!$B$38)*E560+SQRT(1-Inputs!$B$38)*_xlfn.NORM.S.INV(RAND())</f>
        <v>-0.49990777159286076</v>
      </c>
      <c r="AM560" s="23">
        <f ca="1">SQRT(Inputs!$B$38)*F560+SQRT(1-Inputs!$B$38)*_xlfn.NORM.S.INV(RAND())</f>
        <v>1.4194776493125856</v>
      </c>
      <c r="AN560" s="23">
        <f ca="1">SQRT(Inputs!$B$38)*G560+SQRT(1-Inputs!$B$38)*_xlfn.NORM.S.INV(RAND())</f>
        <v>-0.71017877097004478</v>
      </c>
      <c r="AO560" s="23">
        <f ca="1">SQRT(Inputs!$B$38)*H560+SQRT(1-Inputs!$B$38)*_xlfn.NORM.S.INV(RAND())</f>
        <v>0.80194091528964551</v>
      </c>
      <c r="AP560" s="23">
        <f ca="1">SQRT(Inputs!$B$38)*I560+SQRT(1-Inputs!$B$38)*_xlfn.NORM.S.INV(RAND())</f>
        <v>0.19615283404144379</v>
      </c>
      <c r="AQ560" s="23">
        <f ca="1">SQRT(Inputs!$B$38)*J560+SQRT(1-Inputs!$B$38)*_xlfn.NORM.S.INV(RAND())</f>
        <v>0.19111279209959359</v>
      </c>
      <c r="AR560" s="23">
        <f ca="1">SQRT(Inputs!$B$38)*K560+SQRT(1-Inputs!$B$38)*_xlfn.NORM.S.INV(RAND())</f>
        <v>0.84037436885900707</v>
      </c>
      <c r="AS560" s="23">
        <f ca="1">SQRT(Inputs!$B$38)*L560+SQRT(1-Inputs!$B$38)*_xlfn.NORM.S.INV(RAND())</f>
        <v>0.48809776468606381</v>
      </c>
      <c r="AT560" s="23">
        <f ca="1">SQRT(Inputs!$B$38)*M560+SQRT(1-Inputs!$B$38)*_xlfn.NORM.S.INV(RAND())</f>
        <v>-0.59038753428928858</v>
      </c>
      <c r="AU560" s="15">
        <f ca="1">Inputs!$B$6*EXP($B$8-0.5*C$5^2+C$5*N560)</f>
        <v>4419.0350729674619</v>
      </c>
      <c r="AV560" s="15">
        <f t="shared" ca="1" si="292"/>
        <v>4716.7454768066236</v>
      </c>
      <c r="AW560" s="15">
        <f t="shared" ca="1" si="293"/>
        <v>6364.1538594392359</v>
      </c>
      <c r="AX560" s="15">
        <f t="shared" ca="1" si="294"/>
        <v>9055.5838108383978</v>
      </c>
      <c r="AY560" s="15">
        <f t="shared" ca="1" si="295"/>
        <v>11313.079239283532</v>
      </c>
      <c r="AZ560" s="15">
        <f t="shared" ca="1" si="296"/>
        <v>12282.600955335392</v>
      </c>
      <c r="BA560" s="15">
        <f t="shared" ca="1" si="297"/>
        <v>13986.145696637739</v>
      </c>
      <c r="BB560" s="15">
        <f t="shared" ca="1" si="298"/>
        <v>14811.087283077279</v>
      </c>
      <c r="BC560" s="15">
        <f t="shared" ca="1" si="299"/>
        <v>18826.155272572953</v>
      </c>
      <c r="BD560" s="15">
        <f t="shared" ca="1" si="300"/>
        <v>23834.687380196996</v>
      </c>
      <c r="BE560" s="15">
        <f t="shared" ca="1" si="301"/>
        <v>28911.546326469033</v>
      </c>
      <c r="BF560" s="15">
        <f ca="1">Inputs!$B$13*EXP($B$9-0.5*C$6^2+C$6*Y560)</f>
        <v>12640.663904818892</v>
      </c>
      <c r="BG560" s="15">
        <f t="shared" ca="1" si="302"/>
        <v>15669.263785452713</v>
      </c>
      <c r="BH560" s="15">
        <f t="shared" ca="1" si="303"/>
        <v>22804.747944343981</v>
      </c>
      <c r="BI560" s="15">
        <f t="shared" ca="1" si="304"/>
        <v>26430.158951573743</v>
      </c>
      <c r="BJ560" s="15">
        <f t="shared" ca="1" si="305"/>
        <v>31776.05314932609</v>
      </c>
      <c r="BK560" s="15">
        <f t="shared" ca="1" si="306"/>
        <v>36645.599534742338</v>
      </c>
      <c r="BL560" s="15">
        <f t="shared" ca="1" si="307"/>
        <v>52601.551534347782</v>
      </c>
      <c r="BM560" s="15">
        <f t="shared" ca="1" si="308"/>
        <v>72999.300429185227</v>
      </c>
      <c r="BN560" s="15">
        <f t="shared" ca="1" si="309"/>
        <v>96021.224835002038</v>
      </c>
      <c r="BO560" s="15">
        <f t="shared" ca="1" si="310"/>
        <v>133836.73533367636</v>
      </c>
      <c r="BP560" s="15">
        <f t="shared" ca="1" si="311"/>
        <v>158780.11137355043</v>
      </c>
      <c r="BQ560" s="15">
        <f ca="1">Inputs!$B$20*EXP($B$10-0.5*C$7^2+C$7*AJ560)</f>
        <v>3930.7680201087205</v>
      </c>
      <c r="BR560" s="15">
        <f t="shared" ca="1" si="312"/>
        <v>4632.4359622508182</v>
      </c>
      <c r="BS560" s="15">
        <f t="shared" ca="1" si="313"/>
        <v>5495.2011003940906</v>
      </c>
      <c r="BT560" s="15">
        <f t="shared" ca="1" si="314"/>
        <v>10995.112820676959</v>
      </c>
      <c r="BU560" s="15">
        <f t="shared" ca="1" si="315"/>
        <v>12832.029765983369</v>
      </c>
      <c r="BV560" s="15">
        <f t="shared" ca="1" si="316"/>
        <v>21388.445150743442</v>
      </c>
      <c r="BW560" s="15">
        <f t="shared" ca="1" si="317"/>
        <v>31111.538965487809</v>
      </c>
      <c r="BX560" s="15">
        <f t="shared" ca="1" si="318"/>
        <v>45214.013000205006</v>
      </c>
      <c r="BY560" s="15">
        <f t="shared" ca="1" si="319"/>
        <v>74403.198329539344</v>
      </c>
      <c r="BZ560" s="15">
        <f t="shared" ca="1" si="320"/>
        <v>114198.75780235828</v>
      </c>
      <c r="CA560" s="15">
        <f t="shared" ca="1" si="321"/>
        <v>144437.85615566184</v>
      </c>
      <c r="CB560" s="15">
        <f ca="1">(AU560*DCF!C$10-DCF!C$5*MAX(AU560*DCF!C$10,0)-MAX(AU560-Inputs!$B$6,0)/Inputs!$B$10)*DCF!C$6</f>
        <v>1046.9474474076144</v>
      </c>
      <c r="CC560" s="15">
        <f ca="1">(AV560*DCF!D$10-DCF!D$5*MAX(AV560*DCF!D$10,0)-MAX(AV560-AU560,0)/Inputs!$B$10)*DCF!D$6</f>
        <v>1077.0858647285238</v>
      </c>
      <c r="CD560" s="15">
        <f ca="1">(AW560*DCF!E$10-DCF!E$5*MAX(AW560*DCF!E$10,0)-MAX(AW560-AV560,0)/Inputs!$B$10)*DCF!E$6</f>
        <v>1098.3172276281973</v>
      </c>
      <c r="CE560" s="15">
        <f ca="1">(AX560*DCF!F$10-DCF!F$5*MAX(AX560*DCF!F$10,0)-MAX(AX560-AW560,0)/Inputs!$B$10)*DCF!F$6</f>
        <v>1416.7996696622238</v>
      </c>
      <c r="CF560" s="15">
        <f ca="1">(AY560*DCF!G$10-DCF!G$5*MAX(AY560*DCF!G$10,0)-MAX(AY560-AX560,0)/Inputs!$B$10)*DCF!G$6</f>
        <v>1897.0154983538421</v>
      </c>
      <c r="CG560" s="15">
        <f ca="1">(AZ560*DCF!H$10-DCF!H$5*MAX(AZ560*DCF!H$10,0)-MAX(AZ560-AY560,0)/Inputs!$B$10)*DCF!H$6</f>
        <v>2212.5198239062129</v>
      </c>
      <c r="CH560" s="15">
        <f ca="1">(BA560*DCF!I$10-DCF!I$5*MAX(BA560*DCF!I$10,0)-MAX(BA560-AZ560,0)/Inputs!$B$10)*DCF!I$6</f>
        <v>2275.3175782383437</v>
      </c>
      <c r="CI560" s="15">
        <f ca="1">(BB560*DCF!J$10-DCF!J$5*MAX(BB560*DCF!J$10,0)-MAX(BB560-BA560,0)/Inputs!$B$10)*DCF!J$6</f>
        <v>2416.6106408238675</v>
      </c>
      <c r="CJ560" s="15">
        <f ca="1">(BC560*DCF!K$10-DCF!K$5*MAX(BC560*DCF!K$10,0)-MAX(BC560-BB560,0)/Inputs!$B$10)*DCF!K$6</f>
        <v>2468.6602511265492</v>
      </c>
      <c r="CK560" s="15">
        <f ca="1">(BD560*DCF!L$10-DCF!L$5*MAX(BD560*DCF!L$10,0)-MAX(BD560-BC560,0)/Inputs!$B$10)*DCF!L$6</f>
        <v>2947.0397998495018</v>
      </c>
      <c r="CL560" s="15">
        <f ca="1">(BE560*DCF!M$10-DCF!M$5*MAX(BE560*DCF!M$10,0)-MAX(BE560-BD560,0)/Inputs!$B$10)*DCF!M$6</f>
        <v>3473.3080830519102</v>
      </c>
      <c r="CM560" s="15">
        <f ca="1">(BF560*DCF!C$28-DCF!C$5*MAX(BF560*DCF!C$28,0)-MAX(BF560-Inputs!$B$13,0)/Inputs!$B$17)*DCF!C$6</f>
        <v>3568.3179544928794</v>
      </c>
      <c r="CN560" s="15">
        <f ca="1">(BG560*DCF!D$28-DCF!D$5*MAX(BG560*DCF!D$28,0)-MAX(BG560-BF560,0)/Inputs!$B$17)*DCF!D$6</f>
        <v>3968.8203630420435</v>
      </c>
      <c r="CO560" s="15">
        <f ca="1">(BH560*DCF!E$28-DCF!E$5*MAX(BH560*DCF!E$28,0)-MAX(BH560-BG560,0)/Inputs!$B$17)*DCF!E$6</f>
        <v>5052.4049799611685</v>
      </c>
      <c r="CP560" s="15">
        <f ca="1">(BI560*DCF!F$28-DCF!F$5*MAX(BI560*DCF!F$28,0)-MAX(BI560-BH560,0)/Inputs!$B$17)*DCF!F$6</f>
        <v>6515.028584311578</v>
      </c>
      <c r="CQ560" s="15">
        <f ca="1">(BJ560*DCF!G$28-DCF!G$5*MAX(BJ560*DCF!G$28,0)-MAX(BJ560-BI560,0)/Inputs!$B$17)*DCF!G$6</f>
        <v>7345.4114807375545</v>
      </c>
      <c r="CR560" s="15">
        <f ca="1">(BK560*DCF!H$28-DCF!H$5*MAX(BK560*DCF!H$28,0)-MAX(BK560-BJ560,0)/Inputs!$B$17)*DCF!H$6</f>
        <v>8306.2702143494789</v>
      </c>
      <c r="CS560" s="15">
        <f ca="1">(BL560*DCF!I$28-DCF!I$5*MAX(BL560*DCF!I$28,0)-MAX(BL560-BK560,0)/Inputs!$B$17)*DCF!I$6</f>
        <v>10079.246322167108</v>
      </c>
      <c r="CT560" s="15">
        <f ca="1">(BM560*DCF!J$28-DCF!J$5*MAX(BM560*DCF!J$28,0)-MAX(BM560-BL560,0)/Inputs!$B$17)*DCF!J$6</f>
        <v>13580.329258958651</v>
      </c>
      <c r="CU560" s="15">
        <f ca="1">(BN560*DCF!K$28-DCF!K$5*MAX(BN560*DCF!K$28,0)-MAX(BN560-BM560,0)/Inputs!$B$17)*DCF!K$6</f>
        <v>17458.193608105728</v>
      </c>
      <c r="CV560" s="15">
        <f ca="1">(BO560*DCF!L$28-DCF!L$5*MAX(BO560*DCF!L$28,0)-MAX(BO560-BN560,0)/Inputs!$B$17)*DCF!L$6</f>
        <v>22424.349845479232</v>
      </c>
      <c r="CW560" s="15">
        <f ca="1">(BP560*DCF!M$28-DCF!M$5*MAX(BP560*DCF!M$28,0)-MAX(BP560-BO560,0)/Inputs!$B$17)*DCF!M$6</f>
        <v>27267.28615812659</v>
      </c>
      <c r="CX560" s="15">
        <f ca="1">(BQ560*DCF!C$46-DCF!C$5*MAX(BQ560*DCF!C$46,0)-MAX(BQ560-Inputs!$B$20,0)/Inputs!$B$24)*DCF!C$6</f>
        <v>-1244.8739169344483</v>
      </c>
      <c r="CY560" s="15">
        <f ca="1">(BR560*DCF!D$46-DCF!D$5*MAX(BR560*DCF!D$46,0)-MAX(BR560-BQ560,0)/Inputs!$B$24)*DCF!D$6</f>
        <v>-1090.0446754923969</v>
      </c>
      <c r="CZ560" s="15">
        <f ca="1">(BS560*DCF!E$46-DCF!E$5*MAX(BS560*DCF!E$46,0)-MAX(BS560-BR560,0)/Inputs!$B$24)*DCF!E$6</f>
        <v>-989.89536389205466</v>
      </c>
      <c r="DA560" s="15">
        <f ca="1">(BT560*DCF!F$46-DCF!F$5*MAX(BT560*DCF!F$46,0)-MAX(BT560-BS560,0)/Inputs!$B$24)*DCF!F$6</f>
        <v>-2803.425354835284</v>
      </c>
      <c r="DB560" s="15">
        <f ca="1">(BU560*DCF!G$46-DCF!G$5*MAX(BU560*DCF!G$46,0)-MAX(BU560-BT560,0)/Inputs!$B$24)*DCF!G$6</f>
        <v>-1049.5466956862563</v>
      </c>
      <c r="DC560" s="15">
        <f ca="1">(BV560*DCF!H$46-DCF!H$5*MAX(BV560*DCF!H$46,0)-MAX(BV560-BU560,0)/Inputs!$B$24)*DCF!H$6</f>
        <v>-2658.85365478732</v>
      </c>
      <c r="DD560" s="15">
        <f ca="1">(BW560*DCF!I$46-DCF!I$5*MAX(BW560*DCF!I$46,0)-MAX(BW560-BV560,0)/Inputs!$B$24)*DCF!I$6</f>
        <v>-2072.5910406639468</v>
      </c>
      <c r="DE560" s="15">
        <f ca="1">(BX560*DCF!J$46-DCF!J$5*MAX(BX560*DCF!J$46,0)-MAX(BX560-BW560,0)/Inputs!$B$24)*DCF!J$6</f>
        <v>-1843.1429352893849</v>
      </c>
      <c r="DF560" s="15">
        <f ca="1">(BY560*DCF!K$46-DCF!K$5*MAX(BY560*DCF!K$46,0)-MAX(BY560-BX560,0)/Inputs!$B$24)*DCF!K$6</f>
        <v>-2900.4140960765612</v>
      </c>
      <c r="DG560" s="15">
        <f ca="1">(BZ560*DCF!L$46-DCF!L$5*MAX(BZ560*DCF!L$46,0)-MAX(BZ560-BY560,0)/Inputs!$B$24)*DCF!L$6</f>
        <v>-1111.835032359294</v>
      </c>
      <c r="DH560" s="15">
        <f ca="1">(CA560*DCF!M$46-DCF!M$5*MAX(CA560*DCF!M$46,0)-MAX(CA560-BZ560,0)/Inputs!$B$24)*DCF!M$6</f>
        <v>5001.689977055461</v>
      </c>
      <c r="DI560" s="15">
        <f ca="1">SUM(CB560:CL560)+BE560*DCF!M$10*(1+Inputs!$B$30)*(1-Inputs!$B$33)*(1-Inputs!$B$30/Inputs!$B$31)/(Inputs!$B$29-Inputs!$B$30)*DCF!M$6</f>
        <v>102790.83762696109</v>
      </c>
      <c r="DJ560" s="15">
        <f ca="1">SUM(CM560:CW560)+BP560*DCF!M$28*(1+Inputs!$B$30)*(1-Inputs!$B$33)*(1-Inputs!$B$30/Inputs!$B$31)/(Inputs!$B$29-Inputs!$B$30)*DCF!M$6</f>
        <v>714748.5249059957</v>
      </c>
      <c r="DK560" s="15">
        <f ca="1">SUM(CX560:DH560)+CA560*DCF!M$46*(1+Inputs!$B$30)*(1-Inputs!$B$33)*(1-Inputs!$B$30/Inputs!$B$31)/(Inputs!$B$29-Inputs!$B$30)*DCF!M$6</f>
        <v>210555.10258555121</v>
      </c>
      <c r="DM560" s="15">
        <f ca="1">DI560+DJ560+DK560+Inputs!$B$34+Inputs!$B$36-Inputs!$B$35</f>
        <v>1104945.4651185079</v>
      </c>
    </row>
    <row r="561" spans="1:117" x14ac:dyDescent="0.75">
      <c r="A561" s="11">
        <v>548</v>
      </c>
      <c r="C561" s="23">
        <f t="shared" ca="1" si="324"/>
        <v>-0.60665200958843168</v>
      </c>
      <c r="D561" s="23">
        <f t="shared" ca="1" si="324"/>
        <v>0.12114571703714572</v>
      </c>
      <c r="E561" s="23">
        <f t="shared" ca="1" si="324"/>
        <v>0.46655972861393979</v>
      </c>
      <c r="F561" s="23">
        <f t="shared" ca="1" si="324"/>
        <v>0.44404095679942751</v>
      </c>
      <c r="G561" s="23">
        <f t="shared" ca="1" si="324"/>
        <v>0.54128038563704639</v>
      </c>
      <c r="H561" s="23">
        <f t="shared" ca="1" si="324"/>
        <v>0.33714580101866914</v>
      </c>
      <c r="I561" s="23">
        <f t="shared" ca="1" si="324"/>
        <v>-1.2772606923680874</v>
      </c>
      <c r="J561" s="23">
        <f t="shared" ca="1" si="324"/>
        <v>-1.574215286127064</v>
      </c>
      <c r="K561" s="23">
        <f t="shared" ca="1" si="324"/>
        <v>1.1323455741302568</v>
      </c>
      <c r="L561" s="23">
        <f t="shared" ca="1" si="324"/>
        <v>-0.84914312212408072</v>
      </c>
      <c r="M561" s="23">
        <f t="shared" ca="1" si="324"/>
        <v>0.45283884873588404</v>
      </c>
      <c r="N561" s="23">
        <f ca="1">SQRT(Inputs!$B$38)*C561+SQRT(1-Inputs!$B$38)*_xlfn.NORM.S.INV(RAND())</f>
        <v>-1.3521827961712154</v>
      </c>
      <c r="O561" s="23">
        <f ca="1">SQRT(Inputs!$B$38)*D561+SQRT(1-Inputs!$B$38)*_xlfn.NORM.S.INV(RAND())</f>
        <v>0.13870274905009022</v>
      </c>
      <c r="P561" s="23">
        <f ca="1">SQRT(Inputs!$B$38)*E561+SQRT(1-Inputs!$B$38)*_xlfn.NORM.S.INV(RAND())</f>
        <v>-0.49913499028677838</v>
      </c>
      <c r="Q561" s="23">
        <f ca="1">SQRT(Inputs!$B$38)*F561+SQRT(1-Inputs!$B$38)*_xlfn.NORM.S.INV(RAND())</f>
        <v>0.80828636233340756</v>
      </c>
      <c r="R561" s="23">
        <f ca="1">SQRT(Inputs!$B$38)*G561+SQRT(1-Inputs!$B$38)*_xlfn.NORM.S.INV(RAND())</f>
        <v>0.63442145071802725</v>
      </c>
      <c r="S561" s="23">
        <f ca="1">SQRT(Inputs!$B$38)*H561+SQRT(1-Inputs!$B$38)*_xlfn.NORM.S.INV(RAND())</f>
        <v>0.33473931685634462</v>
      </c>
      <c r="T561" s="23">
        <f ca="1">SQRT(Inputs!$B$38)*I561+SQRT(1-Inputs!$B$38)*_xlfn.NORM.S.INV(RAND())</f>
        <v>-0.69754249715678107</v>
      </c>
      <c r="U561" s="23">
        <f ca="1">SQRT(Inputs!$B$38)*J561+SQRT(1-Inputs!$B$38)*_xlfn.NORM.S.INV(RAND())</f>
        <v>-0.20283219935408303</v>
      </c>
      <c r="V561" s="23">
        <f ca="1">SQRT(Inputs!$B$38)*K561+SQRT(1-Inputs!$B$38)*_xlfn.NORM.S.INV(RAND())</f>
        <v>1.3957391311584195</v>
      </c>
      <c r="W561" s="23">
        <f ca="1">SQRT(Inputs!$B$38)*L561+SQRT(1-Inputs!$B$38)*_xlfn.NORM.S.INV(RAND())</f>
        <v>-0.61814128853963979</v>
      </c>
      <c r="X561" s="23">
        <f ca="1">SQRT(Inputs!$B$38)*M561+SQRT(1-Inputs!$B$38)*_xlfn.NORM.S.INV(RAND())</f>
        <v>0.48744987005311252</v>
      </c>
      <c r="Y561" s="23">
        <f ca="1">SQRT(Inputs!$B$38)*C561+SQRT(1-Inputs!$B$38)*_xlfn.NORM.S.INV(RAND())</f>
        <v>-1.2134469424910013</v>
      </c>
      <c r="Z561" s="23">
        <f ca="1">SQRT(Inputs!$B$38)*D561+SQRT(1-Inputs!$B$38)*_xlfn.NORM.S.INV(RAND())</f>
        <v>-0.22320185042701823</v>
      </c>
      <c r="AA561" s="23">
        <f ca="1">SQRT(Inputs!$B$38)*E561+SQRT(1-Inputs!$B$38)*_xlfn.NORM.S.INV(RAND())</f>
        <v>-0.4039798505052436</v>
      </c>
      <c r="AB561" s="23">
        <f ca="1">SQRT(Inputs!$B$38)*F561+SQRT(1-Inputs!$B$38)*_xlfn.NORM.S.INV(RAND())</f>
        <v>1.0632993510503419</v>
      </c>
      <c r="AC561" s="23">
        <f ca="1">SQRT(Inputs!$B$38)*G561+SQRT(1-Inputs!$B$38)*_xlfn.NORM.S.INV(RAND())</f>
        <v>1.248860451349489</v>
      </c>
      <c r="AD561" s="23">
        <f ca="1">SQRT(Inputs!$B$38)*H561+SQRT(1-Inputs!$B$38)*_xlfn.NORM.S.INV(RAND())</f>
        <v>0.16254897404215249</v>
      </c>
      <c r="AE561" s="23">
        <f ca="1">SQRT(Inputs!$B$38)*I561+SQRT(1-Inputs!$B$38)*_xlfn.NORM.S.INV(RAND())</f>
        <v>0.44012958133510272</v>
      </c>
      <c r="AF561" s="23">
        <f ca="1">SQRT(Inputs!$B$38)*J561+SQRT(1-Inputs!$B$38)*_xlfn.NORM.S.INV(RAND())</f>
        <v>-0.47099270275346694</v>
      </c>
      <c r="AG561" s="23">
        <f ca="1">SQRT(Inputs!$B$38)*K561+SQRT(1-Inputs!$B$38)*_xlfn.NORM.S.INV(RAND())</f>
        <v>1.609829284671134</v>
      </c>
      <c r="AH561" s="23">
        <f ca="1">SQRT(Inputs!$B$38)*L561+SQRT(1-Inputs!$B$38)*_xlfn.NORM.S.INV(RAND())</f>
        <v>-0.1208542969932182</v>
      </c>
      <c r="AI561" s="23">
        <f ca="1">SQRT(Inputs!$B$38)*M561+SQRT(1-Inputs!$B$38)*_xlfn.NORM.S.INV(RAND())</f>
        <v>0.62252794455352023</v>
      </c>
      <c r="AJ561" s="23">
        <f ca="1">SQRT(Inputs!$B$38)*C561+SQRT(1-Inputs!$B$38)*_xlfn.NORM.S.INV(RAND())</f>
        <v>-0.89179692993399873</v>
      </c>
      <c r="AK561" s="23">
        <f ca="1">SQRT(Inputs!$B$38)*D561+SQRT(1-Inputs!$B$38)*_xlfn.NORM.S.INV(RAND())</f>
        <v>1.5734069064013338</v>
      </c>
      <c r="AL561" s="23">
        <f ca="1">SQRT(Inputs!$B$38)*E561+SQRT(1-Inputs!$B$38)*_xlfn.NORM.S.INV(RAND())</f>
        <v>-0.14153805545350384</v>
      </c>
      <c r="AM561" s="23">
        <f ca="1">SQRT(Inputs!$B$38)*F561+SQRT(1-Inputs!$B$38)*_xlfn.NORM.S.INV(RAND())</f>
        <v>-0.25548912775095411</v>
      </c>
      <c r="AN561" s="23">
        <f ca="1">SQRT(Inputs!$B$38)*G561+SQRT(1-Inputs!$B$38)*_xlfn.NORM.S.INV(RAND())</f>
        <v>1.7960765669804819</v>
      </c>
      <c r="AO561" s="23">
        <f ca="1">SQRT(Inputs!$B$38)*H561+SQRT(1-Inputs!$B$38)*_xlfn.NORM.S.INV(RAND())</f>
        <v>0.12318215229395599</v>
      </c>
      <c r="AP561" s="23">
        <f ca="1">SQRT(Inputs!$B$38)*I561+SQRT(1-Inputs!$B$38)*_xlfn.NORM.S.INV(RAND())</f>
        <v>-0.63497519564351501</v>
      </c>
      <c r="AQ561" s="23">
        <f ca="1">SQRT(Inputs!$B$38)*J561+SQRT(1-Inputs!$B$38)*_xlfn.NORM.S.INV(RAND())</f>
        <v>-2.5445595221792754</v>
      </c>
      <c r="AR561" s="23">
        <f ca="1">SQRT(Inputs!$B$38)*K561+SQRT(1-Inputs!$B$38)*_xlfn.NORM.S.INV(RAND())</f>
        <v>-0.65867969582674035</v>
      </c>
      <c r="AS561" s="23">
        <f ca="1">SQRT(Inputs!$B$38)*L561+SQRT(1-Inputs!$B$38)*_xlfn.NORM.S.INV(RAND())</f>
        <v>-0.14118501592927341</v>
      </c>
      <c r="AT561" s="23">
        <f ca="1">SQRT(Inputs!$B$38)*M561+SQRT(1-Inputs!$B$38)*_xlfn.NORM.S.INV(RAND())</f>
        <v>0.38108480269674105</v>
      </c>
      <c r="AU561" s="15">
        <f ca="1">Inputs!$B$6*EXP($B$8-0.5*C$5^2+C$5*N561)</f>
        <v>3986.7451639375208</v>
      </c>
      <c r="AV561" s="15">
        <f t="shared" ca="1" si="292"/>
        <v>4952.7935688024718</v>
      </c>
      <c r="AW561" s="15">
        <f t="shared" ca="1" si="293"/>
        <v>5645.8653982678552</v>
      </c>
      <c r="AX561" s="15">
        <f t="shared" ca="1" si="294"/>
        <v>7625.4628210380652</v>
      </c>
      <c r="AY561" s="15">
        <f t="shared" ca="1" si="295"/>
        <v>10035.794686026209</v>
      </c>
      <c r="AZ561" s="15">
        <f t="shared" ca="1" si="296"/>
        <v>12734.927481255207</v>
      </c>
      <c r="BA561" s="15">
        <f t="shared" ca="1" si="297"/>
        <v>14487.107109709757</v>
      </c>
      <c r="BB561" s="15">
        <f t="shared" ca="1" si="298"/>
        <v>17379.832903827737</v>
      </c>
      <c r="BC561" s="15">
        <f t="shared" ca="1" si="299"/>
        <v>24355.900147138967</v>
      </c>
      <c r="BD561" s="15">
        <f t="shared" ca="1" si="300"/>
        <v>28162.041268760928</v>
      </c>
      <c r="BE561" s="15">
        <f t="shared" ca="1" si="301"/>
        <v>36075.587141913922</v>
      </c>
      <c r="BF561" s="15">
        <f ca="1">Inputs!$B$13*EXP($B$9-0.5*C$6^2+C$6*Y561)</f>
        <v>10873.74206878658</v>
      </c>
      <c r="BG561" s="15">
        <f t="shared" ca="1" si="302"/>
        <v>12729.095724834162</v>
      </c>
      <c r="BH561" s="15">
        <f t="shared" ca="1" si="303"/>
        <v>14544.685405499631</v>
      </c>
      <c r="BI561" s="15">
        <f t="shared" ca="1" si="304"/>
        <v>20970.888425350782</v>
      </c>
      <c r="BJ561" s="15">
        <f t="shared" ca="1" si="305"/>
        <v>30779.73658022907</v>
      </c>
      <c r="BK561" s="15">
        <f t="shared" ca="1" si="306"/>
        <v>38621.599664384543</v>
      </c>
      <c r="BL561" s="15">
        <f t="shared" ca="1" si="307"/>
        <v>50226.585835249542</v>
      </c>
      <c r="BM561" s="15">
        <f t="shared" ca="1" si="308"/>
        <v>58230.57880519933</v>
      </c>
      <c r="BN561" s="15">
        <f t="shared" ca="1" si="309"/>
        <v>86854.844171531469</v>
      </c>
      <c r="BO561" s="15">
        <f t="shared" ca="1" si="310"/>
        <v>105375.15754327203</v>
      </c>
      <c r="BP561" s="15">
        <f t="shared" ca="1" si="311"/>
        <v>139174.94102400719</v>
      </c>
      <c r="BQ561" s="15">
        <f ca="1">Inputs!$B$20*EXP($B$10-0.5*C$7^2+C$7*AJ561)</f>
        <v>3126.3571415044307</v>
      </c>
      <c r="BR561" s="15">
        <f t="shared" ca="1" si="312"/>
        <v>6991.7618412665252</v>
      </c>
      <c r="BS561" s="15">
        <f t="shared" ca="1" si="313"/>
        <v>9193.0680738121355</v>
      </c>
      <c r="BT561" s="15">
        <f t="shared" ca="1" si="314"/>
        <v>11853.552864326564</v>
      </c>
      <c r="BU561" s="15">
        <f t="shared" ca="1" si="315"/>
        <v>25369.797257364884</v>
      </c>
      <c r="BV561" s="15">
        <f t="shared" ca="1" si="316"/>
        <v>36290.009180849658</v>
      </c>
      <c r="BW561" s="15">
        <f t="shared" ca="1" si="317"/>
        <v>44272.459667259325</v>
      </c>
      <c r="BX561" s="15">
        <f t="shared" ca="1" si="318"/>
        <v>37179.575422306902</v>
      </c>
      <c r="BY561" s="15">
        <f t="shared" ca="1" si="319"/>
        <v>45926.639443019354</v>
      </c>
      <c r="BZ561" s="15">
        <f t="shared" ca="1" si="320"/>
        <v>62790.473202131005</v>
      </c>
      <c r="CA561" s="15">
        <f t="shared" ca="1" si="321"/>
        <v>94381.369509117314</v>
      </c>
      <c r="CB561" s="15">
        <f ca="1">(AU561*DCF!C$10-DCF!C$5*MAX(AU561*DCF!C$10,0)-MAX(AU561-Inputs!$B$6,0)/Inputs!$B$10)*DCF!C$6</f>
        <v>1023.8325001580235</v>
      </c>
      <c r="CC561" s="15">
        <f ca="1">(AV561*DCF!D$10-DCF!D$5*MAX(AV561*DCF!D$10,0)-MAX(AV561-AU561,0)/Inputs!$B$10)*DCF!D$6</f>
        <v>971.66425807712017</v>
      </c>
      <c r="CD561" s="15">
        <f ca="1">(AW561*DCF!E$10-DCF!E$5*MAX(AW561*DCF!E$10,0)-MAX(AW561-AV561,0)/Inputs!$B$10)*DCF!E$6</f>
        <v>1147.4319685844127</v>
      </c>
      <c r="CE561" s="15">
        <f ca="1">(AX561*DCF!F$10-DCF!F$5*MAX(AX561*DCF!F$10,0)-MAX(AX561-AW561,0)/Inputs!$B$10)*DCF!F$6</f>
        <v>1252.7212375581385</v>
      </c>
      <c r="CF561" s="15">
        <f ca="1">(AY561*DCF!G$10-DCF!G$5*MAX(AY561*DCF!G$10,0)-MAX(AY561-AX561,0)/Inputs!$B$10)*DCF!G$6</f>
        <v>1604.466178203606</v>
      </c>
      <c r="CG561" s="15">
        <f ca="1">(AZ561*DCF!H$10-DCF!H$5*MAX(AZ561*DCF!H$10,0)-MAX(AZ561-AY561,0)/Inputs!$B$10)*DCF!H$6</f>
        <v>1993.215888872686</v>
      </c>
      <c r="CH561" s="15">
        <f ca="1">(BA561*DCF!I$10-DCF!I$5*MAX(BA561*DCF!I$10,0)-MAX(BA561-AZ561,0)/Inputs!$B$10)*DCF!I$6</f>
        <v>2358.8471277731187</v>
      </c>
      <c r="CI561" s="15">
        <f ca="1">(BB561*DCF!J$10-DCF!J$5*MAX(BB561*DCF!J$10,0)-MAX(BB561-BA561,0)/Inputs!$B$10)*DCF!J$6</f>
        <v>2544.0747273426291</v>
      </c>
      <c r="CJ561" s="15">
        <f ca="1">(BC561*DCF!K$10-DCF!K$5*MAX(BC561*DCF!K$10,0)-MAX(BC561-BB561,0)/Inputs!$B$10)*DCF!K$6</f>
        <v>2944.3655468736215</v>
      </c>
      <c r="CK561" s="15">
        <f ca="1">(BD561*DCF!L$10-DCF!L$5*MAX(BD561*DCF!L$10,0)-MAX(BD561-BC561,0)/Inputs!$B$10)*DCF!L$6</f>
        <v>3755.1756779632801</v>
      </c>
      <c r="CL561" s="15">
        <f ca="1">(BE561*DCF!M$10-DCF!M$5*MAX(BE561*DCF!M$10,0)-MAX(BE561-BD561,0)/Inputs!$B$10)*DCF!M$6</f>
        <v>4145.3743389962065</v>
      </c>
      <c r="CM561" s="15">
        <f ca="1">(BF561*DCF!C$28-DCF!C$5*MAX(BF561*DCF!C$28,0)-MAX(BF561-Inputs!$B$13,0)/Inputs!$B$17)*DCF!C$6</f>
        <v>3318.5947680014006</v>
      </c>
      <c r="CN561" s="15">
        <f ca="1">(BG561*DCF!D$28-DCF!D$5*MAX(BG561*DCF!D$28,0)-MAX(BG561-BF561,0)/Inputs!$B$17)*DCF!D$6</f>
        <v>3353.1802703127901</v>
      </c>
      <c r="CO561" s="15">
        <f ca="1">(BH561*DCF!E$28-DCF!E$5*MAX(BH561*DCF!E$28,0)-MAX(BH561-BG561,0)/Inputs!$B$17)*DCF!E$6</f>
        <v>3761.4861610930598</v>
      </c>
      <c r="CP561" s="15">
        <f ca="1">(BI561*DCF!F$28-DCF!F$5*MAX(BI561*DCF!F$28,0)-MAX(BI561-BH561,0)/Inputs!$B$17)*DCF!F$6</f>
        <v>4523.0519825436913</v>
      </c>
      <c r="CQ561" s="15">
        <f ca="1">(BJ561*DCF!G$28-DCF!G$5*MAX(BJ561*DCF!G$28,0)-MAX(BJ561-BI561,0)/Inputs!$B$17)*DCF!G$6</f>
        <v>6336.2848208664755</v>
      </c>
      <c r="CR561" s="15">
        <f ca="1">(BK561*DCF!H$28-DCF!H$5*MAX(BK561*DCF!H$28,0)-MAX(BK561-BJ561,0)/Inputs!$B$17)*DCF!H$6</f>
        <v>8333.1422458589968</v>
      </c>
      <c r="CS561" s="15">
        <f ca="1">(BL561*DCF!I$28-DCF!I$5*MAX(BL561*DCF!I$28,0)-MAX(BL561-BK561,0)/Inputs!$B$17)*DCF!I$6</f>
        <v>10145.262909995801</v>
      </c>
      <c r="CT561" s="15">
        <f ca="1">(BM561*DCF!J$28-DCF!J$5*MAX(BM561*DCF!J$28,0)-MAX(BM561-BL561,0)/Inputs!$B$17)*DCF!J$6</f>
        <v>11928.989083386638</v>
      </c>
      <c r="CU561" s="15">
        <f ca="1">(BN561*DCF!K$28-DCF!K$5*MAX(BN561*DCF!K$28,0)-MAX(BN561-BM561,0)/Inputs!$B$17)*DCF!K$6</f>
        <v>14836.195559932557</v>
      </c>
      <c r="CV561" s="15">
        <f ca="1">(BO561*DCF!L$28-DCF!L$5*MAX(BO561*DCF!L$28,0)-MAX(BO561-BN561,0)/Inputs!$B$17)*DCF!L$6</f>
        <v>18928.951400748239</v>
      </c>
      <c r="CW561" s="15">
        <f ca="1">(BP561*DCF!M$28-DCF!M$5*MAX(BP561*DCF!M$28,0)-MAX(BP561-BO561,0)/Inputs!$B$17)*DCF!M$6</f>
        <v>22652.818574420908</v>
      </c>
      <c r="CX561" s="15">
        <f ca="1">(BQ561*DCF!C$46-DCF!C$5*MAX(BQ561*DCF!C$46,0)-MAX(BQ561-Inputs!$B$20,0)/Inputs!$B$24)*DCF!C$6</f>
        <v>-722.02243452758216</v>
      </c>
      <c r="CY561" s="15">
        <f ca="1">(BR561*DCF!D$46-DCF!D$5*MAX(BR561*DCF!D$46,0)-MAX(BR561-BQ561,0)/Inputs!$B$24)*DCF!D$6</f>
        <v>-2842.6667959266747</v>
      </c>
      <c r="CZ561" s="15">
        <f ca="1">(BS561*DCF!E$46-DCF!E$5*MAX(BS561*DCF!E$46,0)-MAX(BS561-BR561,0)/Inputs!$B$24)*DCF!E$6</f>
        <v>-1954.7906219281074</v>
      </c>
      <c r="DA561" s="15">
        <f ca="1">(BT561*DCF!F$46-DCF!F$5*MAX(BT561*DCF!F$46,0)-MAX(BT561-BS561,0)/Inputs!$B$24)*DCF!F$6</f>
        <v>-1832.017280024653</v>
      </c>
      <c r="DB561" s="15">
        <f ca="1">(BU561*DCF!G$46-DCF!G$5*MAX(BU561*DCF!G$46,0)-MAX(BU561-BT561,0)/Inputs!$B$24)*DCF!G$6</f>
        <v>-5399.9874205749775</v>
      </c>
      <c r="DC561" s="15">
        <f ca="1">(BV561*DCF!H$46-DCF!H$5*MAX(BV561*DCF!H$46,0)-MAX(BV561-BU561,0)/Inputs!$B$24)*DCF!H$6</f>
        <v>-3393.3889459743336</v>
      </c>
      <c r="DD561" s="15">
        <f ca="1">(BW561*DCF!I$46-DCF!I$5*MAX(BW561*DCF!I$46,0)-MAX(BW561-BV561,0)/Inputs!$B$24)*DCF!I$6</f>
        <v>-1268.9631144201967</v>
      </c>
      <c r="DE561" s="15">
        <f ca="1">(BX561*DCF!J$46-DCF!J$5*MAX(BX561*DCF!J$46,0)-MAX(BX561-BW561,0)/Inputs!$B$24)*DCF!J$6</f>
        <v>1559.5803449458788</v>
      </c>
      <c r="DF561" s="15">
        <f ca="1">(BY561*DCF!K$46-DCF!K$5*MAX(BY561*DCF!K$46,0)-MAX(BY561-BX561,0)/Inputs!$B$24)*DCF!K$6</f>
        <v>480.68507793934424</v>
      </c>
      <c r="DG561" s="15">
        <f ca="1">(BZ561*DCF!L$46-DCF!L$5*MAX(BZ561*DCF!L$46,0)-MAX(BZ561-BY561,0)/Inputs!$B$24)*DCF!L$6</f>
        <v>524.07364596779803</v>
      </c>
      <c r="DH561" s="15">
        <f ca="1">(CA561*DCF!M$46-DCF!M$5*MAX(CA561*DCF!M$46,0)-MAX(CA561-BZ561,0)/Inputs!$B$24)*DCF!M$6</f>
        <v>794.85618073624744</v>
      </c>
      <c r="DI561" s="15">
        <f ca="1">SUM(CB561:CL561)+BE561*DCF!M$10*(1+Inputs!$B$30)*(1-Inputs!$B$33)*(1-Inputs!$B$30/Inputs!$B$31)/(Inputs!$B$29-Inputs!$B$30)*DCF!M$6</f>
        <v>124140.00551660267</v>
      </c>
      <c r="DJ561" s="15">
        <f ca="1">SUM(CM561:CW561)+BP561*DCF!M$28*(1+Inputs!$B$30)*(1-Inputs!$B$33)*(1-Inputs!$B$30/Inputs!$B$31)/(Inputs!$B$29-Inputs!$B$30)*DCF!M$6</f>
        <v>624552.22613433388</v>
      </c>
      <c r="DK561" s="15">
        <f ca="1">SUM(CX561:DH561)+CA561*DCF!M$46*(1+Inputs!$B$30)*(1-Inputs!$B$33)*(1-Inputs!$B$30/Inputs!$B$31)/(Inputs!$B$29-Inputs!$B$30)*DCF!M$6</f>
        <v>131870.13608525693</v>
      </c>
      <c r="DM561" s="15">
        <f ca="1">DI561+DJ561+DK561+Inputs!$B$34+Inputs!$B$36-Inputs!$B$35</f>
        <v>957413.36773619347</v>
      </c>
    </row>
    <row r="562" spans="1:117" x14ac:dyDescent="0.75">
      <c r="A562" s="11">
        <v>549</v>
      </c>
      <c r="C562" s="23">
        <f t="shared" ca="1" si="324"/>
        <v>-0.49614590473900866</v>
      </c>
      <c r="D562" s="23">
        <f t="shared" ca="1" si="324"/>
        <v>0.4252813266721806</v>
      </c>
      <c r="E562" s="23">
        <f t="shared" ca="1" si="324"/>
        <v>0.24245978134503776</v>
      </c>
      <c r="F562" s="23">
        <f t="shared" ca="1" si="324"/>
        <v>-0.41433342408792945</v>
      </c>
      <c r="G562" s="23">
        <f t="shared" ca="1" si="324"/>
        <v>0.51486297958331706</v>
      </c>
      <c r="H562" s="23">
        <f t="shared" ca="1" si="324"/>
        <v>0.65214514428158166</v>
      </c>
      <c r="I562" s="23">
        <f t="shared" ca="1" si="324"/>
        <v>-0.68699768669307448</v>
      </c>
      <c r="J562" s="23">
        <f t="shared" ca="1" si="324"/>
        <v>-1.8679996612622518</v>
      </c>
      <c r="K562" s="23">
        <f t="shared" ca="1" si="324"/>
        <v>-3.9410223911483598E-2</v>
      </c>
      <c r="L562" s="23">
        <f t="shared" ca="1" si="324"/>
        <v>2.9717865942394672</v>
      </c>
      <c r="M562" s="23">
        <f t="shared" ca="1" si="324"/>
        <v>-0.15298478995244963</v>
      </c>
      <c r="N562" s="23">
        <f ca="1">SQRT(Inputs!$B$38)*C562+SQRT(1-Inputs!$B$38)*_xlfn.NORM.S.INV(RAND())</f>
        <v>-0.50654800849723314</v>
      </c>
      <c r="O562" s="23">
        <f ca="1">SQRT(Inputs!$B$38)*D562+SQRT(1-Inputs!$B$38)*_xlfn.NORM.S.INV(RAND())</f>
        <v>0.4799745116875373</v>
      </c>
      <c r="P562" s="23">
        <f ca="1">SQRT(Inputs!$B$38)*E562+SQRT(1-Inputs!$B$38)*_xlfn.NORM.S.INV(RAND())</f>
        <v>0.37514664973766726</v>
      </c>
      <c r="Q562" s="23">
        <f ca="1">SQRT(Inputs!$B$38)*F562+SQRT(1-Inputs!$B$38)*_xlfn.NORM.S.INV(RAND())</f>
        <v>0.35720841936822911</v>
      </c>
      <c r="R562" s="23">
        <f ca="1">SQRT(Inputs!$B$38)*G562+SQRT(1-Inputs!$B$38)*_xlfn.NORM.S.INV(RAND())</f>
        <v>1.0670454653278401</v>
      </c>
      <c r="S562" s="23">
        <f ca="1">SQRT(Inputs!$B$38)*H562+SQRT(1-Inputs!$B$38)*_xlfn.NORM.S.INV(RAND())</f>
        <v>0.97121998071596405</v>
      </c>
      <c r="T562" s="23">
        <f ca="1">SQRT(Inputs!$B$38)*I562+SQRT(1-Inputs!$B$38)*_xlfn.NORM.S.INV(RAND())</f>
        <v>-0.68322469191230661</v>
      </c>
      <c r="U562" s="23">
        <f ca="1">SQRT(Inputs!$B$38)*J562+SQRT(1-Inputs!$B$38)*_xlfn.NORM.S.INV(RAND())</f>
        <v>0.86641013811488365</v>
      </c>
      <c r="V562" s="23">
        <f ca="1">SQRT(Inputs!$B$38)*K562+SQRT(1-Inputs!$B$38)*_xlfn.NORM.S.INV(RAND())</f>
        <v>0.29631476518982203</v>
      </c>
      <c r="W562" s="23">
        <f ca="1">SQRT(Inputs!$B$38)*L562+SQRT(1-Inputs!$B$38)*_xlfn.NORM.S.INV(RAND())</f>
        <v>0.20546219736429072</v>
      </c>
      <c r="X562" s="23">
        <f ca="1">SQRT(Inputs!$B$38)*M562+SQRT(1-Inputs!$B$38)*_xlfn.NORM.S.INV(RAND())</f>
        <v>-1.4088237354175084</v>
      </c>
      <c r="Y562" s="23">
        <f ca="1">SQRT(Inputs!$B$38)*C562+SQRT(1-Inputs!$B$38)*_xlfn.NORM.S.INV(RAND())</f>
        <v>1.6777628018195436</v>
      </c>
      <c r="Z562" s="23">
        <f ca="1">SQRT(Inputs!$B$38)*D562+SQRT(1-Inputs!$B$38)*_xlfn.NORM.S.INV(RAND())</f>
        <v>0.25308697101017508</v>
      </c>
      <c r="AA562" s="23">
        <f ca="1">SQRT(Inputs!$B$38)*E562+SQRT(1-Inputs!$B$38)*_xlfn.NORM.S.INV(RAND())</f>
        <v>-0.24112930943076033</v>
      </c>
      <c r="AB562" s="23">
        <f ca="1">SQRT(Inputs!$B$38)*F562+SQRT(1-Inputs!$B$38)*_xlfn.NORM.S.INV(RAND())</f>
        <v>0.76241123342380146</v>
      </c>
      <c r="AC562" s="23">
        <f ca="1">SQRT(Inputs!$B$38)*G562+SQRT(1-Inputs!$B$38)*_xlfn.NORM.S.INV(RAND())</f>
        <v>-0.38638599903756327</v>
      </c>
      <c r="AD562" s="23">
        <f ca="1">SQRT(Inputs!$B$38)*H562+SQRT(1-Inputs!$B$38)*_xlfn.NORM.S.INV(RAND())</f>
        <v>1.4819085524135145</v>
      </c>
      <c r="AE562" s="23">
        <f ca="1">SQRT(Inputs!$B$38)*I562+SQRT(1-Inputs!$B$38)*_xlfn.NORM.S.INV(RAND())</f>
        <v>1.3070187902008692</v>
      </c>
      <c r="AF562" s="23">
        <f ca="1">SQRT(Inputs!$B$38)*J562+SQRT(1-Inputs!$B$38)*_xlfn.NORM.S.INV(RAND())</f>
        <v>-1.2489914844307544</v>
      </c>
      <c r="AG562" s="23">
        <f ca="1">SQRT(Inputs!$B$38)*K562+SQRT(1-Inputs!$B$38)*_xlfn.NORM.S.INV(RAND())</f>
        <v>0.39341254927684738</v>
      </c>
      <c r="AH562" s="23">
        <f ca="1">SQRT(Inputs!$B$38)*L562+SQRT(1-Inputs!$B$38)*_xlfn.NORM.S.INV(RAND())</f>
        <v>2.4171031242617786</v>
      </c>
      <c r="AI562" s="23">
        <f ca="1">SQRT(Inputs!$B$38)*M562+SQRT(1-Inputs!$B$38)*_xlfn.NORM.S.INV(RAND())</f>
        <v>-1.6688355191761501</v>
      </c>
      <c r="AJ562" s="23">
        <f ca="1">SQRT(Inputs!$B$38)*C562+SQRT(1-Inputs!$B$38)*_xlfn.NORM.S.INV(RAND())</f>
        <v>-5.443778537561586E-2</v>
      </c>
      <c r="AK562" s="23">
        <f ca="1">SQRT(Inputs!$B$38)*D562+SQRT(1-Inputs!$B$38)*_xlfn.NORM.S.INV(RAND())</f>
        <v>-0.39615208418008763</v>
      </c>
      <c r="AL562" s="23">
        <f ca="1">SQRT(Inputs!$B$38)*E562+SQRT(1-Inputs!$B$38)*_xlfn.NORM.S.INV(RAND())</f>
        <v>1.0365363918662447</v>
      </c>
      <c r="AM562" s="23">
        <f ca="1">SQRT(Inputs!$B$38)*F562+SQRT(1-Inputs!$B$38)*_xlfn.NORM.S.INV(RAND())</f>
        <v>-0.31103641498886697</v>
      </c>
      <c r="AN562" s="23">
        <f ca="1">SQRT(Inputs!$B$38)*G562+SQRT(1-Inputs!$B$38)*_xlfn.NORM.S.INV(RAND())</f>
        <v>0.98585672389287238</v>
      </c>
      <c r="AO562" s="23">
        <f ca="1">SQRT(Inputs!$B$38)*H562+SQRT(1-Inputs!$B$38)*_xlfn.NORM.S.INV(RAND())</f>
        <v>0.61193234338661151</v>
      </c>
      <c r="AP562" s="23">
        <f ca="1">SQRT(Inputs!$B$38)*I562+SQRT(1-Inputs!$B$38)*_xlfn.NORM.S.INV(RAND())</f>
        <v>-0.41264331327176323</v>
      </c>
      <c r="AQ562" s="23">
        <f ca="1">SQRT(Inputs!$B$38)*J562+SQRT(1-Inputs!$B$38)*_xlfn.NORM.S.INV(RAND())</f>
        <v>0.41938232851869794</v>
      </c>
      <c r="AR562" s="23">
        <f ca="1">SQRT(Inputs!$B$38)*K562+SQRT(1-Inputs!$B$38)*_xlfn.NORM.S.INV(RAND())</f>
        <v>-0.16032750639049834</v>
      </c>
      <c r="AS562" s="23">
        <f ca="1">SQRT(Inputs!$B$38)*L562+SQRT(1-Inputs!$B$38)*_xlfn.NORM.S.INV(RAND())</f>
        <v>1.4634630326270628</v>
      </c>
      <c r="AT562" s="23">
        <f ca="1">SQRT(Inputs!$B$38)*M562+SQRT(1-Inputs!$B$38)*_xlfn.NORM.S.INV(RAND())</f>
        <v>5.6632884653924409E-2</v>
      </c>
      <c r="AU562" s="15">
        <f ca="1">Inputs!$B$6*EXP($B$8-0.5*C$5^2+C$5*N562)</f>
        <v>4571.5881149441902</v>
      </c>
      <c r="AV562" s="15">
        <f t="shared" ca="1" si="292"/>
        <v>5971.6015022794445</v>
      </c>
      <c r="AW562" s="15">
        <f t="shared" ca="1" si="293"/>
        <v>7659.2264217551656</v>
      </c>
      <c r="AX562" s="15">
        <f t="shared" ca="1" si="294"/>
        <v>9777.9127844033956</v>
      </c>
      <c r="AY562" s="15">
        <f t="shared" ca="1" si="295"/>
        <v>13535.508150945825</v>
      </c>
      <c r="AZ562" s="15">
        <f t="shared" ca="1" si="296"/>
        <v>18422.920920388839</v>
      </c>
      <c r="BA562" s="15">
        <f t="shared" ca="1" si="297"/>
        <v>20989.131660619303</v>
      </c>
      <c r="BB562" s="15">
        <f t="shared" ca="1" si="298"/>
        <v>28027.416665733719</v>
      </c>
      <c r="BC562" s="15">
        <f t="shared" ca="1" si="299"/>
        <v>35322.477102805249</v>
      </c>
      <c r="BD562" s="15">
        <f t="shared" ca="1" si="300"/>
        <v>44113.018249277782</v>
      </c>
      <c r="BE562" s="15">
        <f t="shared" ca="1" si="301"/>
        <v>47545.307646372981</v>
      </c>
      <c r="BF562" s="15">
        <f ca="1">Inputs!$B$13*EXP($B$9-0.5*C$6^2+C$6*Y562)</f>
        <v>19288.837344059408</v>
      </c>
      <c r="BG562" s="15">
        <f t="shared" ca="1" si="302"/>
        <v>24606.406227018888</v>
      </c>
      <c r="BH562" s="15">
        <f t="shared" ca="1" si="303"/>
        <v>28885.856448847437</v>
      </c>
      <c r="BI562" s="15">
        <f t="shared" ca="1" si="304"/>
        <v>39763.487257554589</v>
      </c>
      <c r="BJ562" s="15">
        <f t="shared" ca="1" si="305"/>
        <v>46106.639996640741</v>
      </c>
      <c r="BK562" s="15">
        <f t="shared" ca="1" si="306"/>
        <v>69236.908125198082</v>
      </c>
      <c r="BL562" s="15">
        <f t="shared" ca="1" si="307"/>
        <v>100746.60000748745</v>
      </c>
      <c r="BM562" s="15">
        <f t="shared" ca="1" si="308"/>
        <v>106040.98674948236</v>
      </c>
      <c r="BN562" s="15">
        <f t="shared" ca="1" si="309"/>
        <v>136712.88200170992</v>
      </c>
      <c r="BO562" s="15">
        <f t="shared" ca="1" si="310"/>
        <v>222779.92111367427</v>
      </c>
      <c r="BP562" s="15">
        <f t="shared" ca="1" si="311"/>
        <v>226962.77081655376</v>
      </c>
      <c r="BQ562" s="15">
        <f ca="1">Inputs!$B$20*EXP($B$10-0.5*C$7^2+C$7*AJ562)</f>
        <v>4207.485776786606</v>
      </c>
      <c r="BR562" s="15">
        <f t="shared" ca="1" si="312"/>
        <v>5034.1102709723536</v>
      </c>
      <c r="BS562" s="15">
        <f t="shared" ca="1" si="313"/>
        <v>9284.0731142277837</v>
      </c>
      <c r="BT562" s="15">
        <f t="shared" ca="1" si="314"/>
        <v>11797.72164543219</v>
      </c>
      <c r="BU562" s="15">
        <f t="shared" ca="1" si="315"/>
        <v>20755.045825401041</v>
      </c>
      <c r="BV562" s="15">
        <f t="shared" ca="1" si="316"/>
        <v>33144.84476955844</v>
      </c>
      <c r="BW562" s="15">
        <f t="shared" ca="1" si="317"/>
        <v>42383.701851133512</v>
      </c>
      <c r="BX562" s="15">
        <f t="shared" ca="1" si="318"/>
        <v>64479.949651649149</v>
      </c>
      <c r="BY562" s="15">
        <f t="shared" ca="1" si="319"/>
        <v>87618.063192594913</v>
      </c>
      <c r="BZ562" s="15">
        <f t="shared" ca="1" si="320"/>
        <v>160892.07393402164</v>
      </c>
      <c r="CA562" s="15">
        <f t="shared" ca="1" si="321"/>
        <v>228290.45995880317</v>
      </c>
      <c r="CB562" s="15">
        <f ca="1">(AU562*DCF!C$10-DCF!C$5*MAX(AU562*DCF!C$10,0)-MAX(AU562-Inputs!$B$6,0)/Inputs!$B$10)*DCF!C$6</f>
        <v>1045.8597170271407</v>
      </c>
      <c r="CC562" s="15">
        <f ca="1">(AV562*DCF!D$10-DCF!D$5*MAX(AV562*DCF!D$10,0)-MAX(AV562-AU562,0)/Inputs!$B$10)*DCF!D$6</f>
        <v>1114.1807863599929</v>
      </c>
      <c r="CD562" s="15">
        <f ca="1">(AW562*DCF!E$10-DCF!E$5*MAX(AW562*DCF!E$10,0)-MAX(AW562-AV562,0)/Inputs!$B$10)*DCF!E$6</f>
        <v>1388.2704369155258</v>
      </c>
      <c r="CE562" s="15">
        <f ca="1">(AX562*DCF!F$10-DCF!F$5*MAX(AX562*DCF!F$10,0)-MAX(AX562-AW562,0)/Inputs!$B$10)*DCF!F$6</f>
        <v>1693.6566742680152</v>
      </c>
      <c r="CF562" s="15">
        <f ca="1">(AY562*DCF!G$10-DCF!G$5*MAX(AY562*DCF!G$10,0)-MAX(AY562-AX562,0)/Inputs!$B$10)*DCF!G$6</f>
        <v>2066.5792826789875</v>
      </c>
      <c r="CG562" s="15">
        <f ca="1">(AZ562*DCF!H$10-DCF!H$5*MAX(AZ562*DCF!H$10,0)-MAX(AZ562-AY562,0)/Inputs!$B$10)*DCF!H$6</f>
        <v>2708.9755554479366</v>
      </c>
      <c r="CH562" s="15">
        <f ca="1">(BA562*DCF!I$10-DCF!I$5*MAX(BA562*DCF!I$10,0)-MAX(BA562-AZ562,0)/Inputs!$B$10)*DCF!I$6</f>
        <v>3413.0001952418856</v>
      </c>
      <c r="CI562" s="15">
        <f ca="1">(BB562*DCF!J$10-DCF!J$5*MAX(BB562*DCF!J$10,0)-MAX(BB562-BA562,0)/Inputs!$B$10)*DCF!J$6</f>
        <v>3743.0336216394562</v>
      </c>
      <c r="CJ562" s="15">
        <f ca="1">(BC562*DCF!K$10-DCF!K$5*MAX(BC562*DCF!K$10,0)-MAX(BC562-BB562,0)/Inputs!$B$10)*DCF!K$6</f>
        <v>4665.1541213397441</v>
      </c>
      <c r="CK562" s="15">
        <f ca="1">(BD562*DCF!L$10-DCF!L$5*MAX(BD562*DCF!L$10,0)-MAX(BD562-BC562,0)/Inputs!$B$10)*DCF!L$6</f>
        <v>5516.3227021961566</v>
      </c>
      <c r="CL562" s="15">
        <f ca="1">(BE562*DCF!M$10-DCF!M$5*MAX(BE562*DCF!M$10,0)-MAX(BE562-BD562,0)/Inputs!$B$10)*DCF!M$6</f>
        <v>6299.234219948481</v>
      </c>
      <c r="CM562" s="15">
        <f ca="1">(BF562*DCF!C$28-DCF!C$5*MAX(BF562*DCF!C$28,0)-MAX(BF562-Inputs!$B$13,0)/Inputs!$B$17)*DCF!C$6</f>
        <v>4061.9219603456772</v>
      </c>
      <c r="CN562" s="15">
        <f ca="1">(BG562*DCF!D$28-DCF!D$5*MAX(BG562*DCF!D$28,0)-MAX(BG562-BF562,0)/Inputs!$B$17)*DCF!D$6</f>
        <v>6112.6729000795813</v>
      </c>
      <c r="CO562" s="15">
        <f ca="1">(BH562*DCF!E$28-DCF!E$5*MAX(BH562*DCF!E$28,0)-MAX(BH562-BG562,0)/Inputs!$B$17)*DCF!E$6</f>
        <v>7337.5681676609211</v>
      </c>
      <c r="CP562" s="15">
        <f ca="1">(BI562*DCF!F$28-DCF!F$5*MAX(BI562*DCF!F$28,0)-MAX(BI562-BH562,0)/Inputs!$B$17)*DCF!F$6</f>
        <v>8814.294763080854</v>
      </c>
      <c r="CQ562" s="15">
        <f ca="1">(BJ562*DCF!G$28-DCF!G$5*MAX(BJ562*DCF!G$28,0)-MAX(BJ562-BI562,0)/Inputs!$B$17)*DCF!G$6</f>
        <v>10895.86192918157</v>
      </c>
      <c r="CR562" s="15">
        <f ca="1">(BK562*DCF!H$28-DCF!H$5*MAX(BK562*DCF!H$28,0)-MAX(BK562-BJ562,0)/Inputs!$B$17)*DCF!H$6</f>
        <v>13529.256701626762</v>
      </c>
      <c r="CS562" s="15">
        <f ca="1">(BL562*DCF!I$28-DCF!I$5*MAX(BL562*DCF!I$28,0)-MAX(BL562-BK562,0)/Inputs!$B$17)*DCF!I$6</f>
        <v>19168.26218414152</v>
      </c>
      <c r="CT562" s="15">
        <f ca="1">(BM562*DCF!J$28-DCF!J$5*MAX(BM562*DCF!J$28,0)-MAX(BM562-BL562,0)/Inputs!$B$17)*DCF!J$6</f>
        <v>22953.950755427468</v>
      </c>
      <c r="CU562" s="15">
        <f ca="1">(BN562*DCF!K$28-DCF!K$5*MAX(BN562*DCF!K$28,0)-MAX(BN562-BM562,0)/Inputs!$B$17)*DCF!K$6</f>
        <v>25114.569793105133</v>
      </c>
      <c r="CV562" s="15">
        <f ca="1">(BO562*DCF!L$28-DCF!L$5*MAX(BO562*DCF!L$28,0)-MAX(BO562-BN562,0)/Inputs!$B$17)*DCF!L$6</f>
        <v>34710.641393494378</v>
      </c>
      <c r="CW562" s="15">
        <f ca="1">(BP562*DCF!M$28-DCF!M$5*MAX(BP562*DCF!M$28,0)-MAX(BP562-BO562,0)/Inputs!$B$17)*DCF!M$6</f>
        <v>42265.951349934068</v>
      </c>
      <c r="CX562" s="15">
        <f ca="1">(BQ562*DCF!C$46-DCF!C$5*MAX(BQ562*DCF!C$46,0)-MAX(BQ562-Inputs!$B$20,0)/Inputs!$B$24)*DCF!C$6</f>
        <v>-1436.5952264110433</v>
      </c>
      <c r="CY562" s="15">
        <f ca="1">(BR562*DCF!D$46-DCF!D$5*MAX(BR562*DCF!D$46,0)-MAX(BR562-BQ562,0)/Inputs!$B$24)*DCF!D$6</f>
        <v>-1211.9190363486664</v>
      </c>
      <c r="CZ562" s="15">
        <f ca="1">(BS562*DCF!E$46-DCF!E$5*MAX(BS562*DCF!E$46,0)-MAX(BS562-BR562,0)/Inputs!$B$24)*DCF!E$6</f>
        <v>-2773.0761637262913</v>
      </c>
      <c r="DA562" s="15">
        <f ca="1">(BT562*DCF!F$46-DCF!F$5*MAX(BT562*DCF!F$46,0)-MAX(BT562-BS562,0)/Inputs!$B$24)*DCF!F$6</f>
        <v>-1774.4835738098418</v>
      </c>
      <c r="DB562" s="15">
        <f ca="1">(BU562*DCF!G$46-DCF!G$5*MAX(BU562*DCF!G$46,0)-MAX(BU562-BT562,0)/Inputs!$B$24)*DCF!G$6</f>
        <v>-3711.2256136278943</v>
      </c>
      <c r="DC562" s="15">
        <f ca="1">(BV562*DCF!H$46-DCF!H$5*MAX(BV562*DCF!H$46,0)-MAX(BV562-BU562,0)/Inputs!$B$24)*DCF!H$6</f>
        <v>-3850.0541083392841</v>
      </c>
      <c r="DD562" s="15">
        <f ca="1">(BW562*DCF!I$46-DCF!I$5*MAX(BW562*DCF!I$46,0)-MAX(BW562-BV562,0)/Inputs!$B$24)*DCF!I$6</f>
        <v>-1673.2504369125443</v>
      </c>
      <c r="DE562" s="15">
        <f ca="1">(BX562*DCF!J$46-DCF!J$5*MAX(BX562*DCF!J$46,0)-MAX(BX562-BW562,0)/Inputs!$B$24)*DCF!J$6</f>
        <v>-3154.8083880260751</v>
      </c>
      <c r="DF562" s="15">
        <f ca="1">(BY562*DCF!K$46-DCF!K$5*MAX(BY562*DCF!K$46,0)-MAX(BY562-BX562,0)/Inputs!$B$24)*DCF!K$6</f>
        <v>-663.18557489587261</v>
      </c>
      <c r="DG562" s="15">
        <f ca="1">(BZ562*DCF!L$46-DCF!L$5*MAX(BZ562*DCF!L$46,0)-MAX(BZ562-BY562,0)/Inputs!$B$24)*DCF!L$6</f>
        <v>-5460.4268747921224</v>
      </c>
      <c r="DH562" s="15">
        <f ca="1">(CA562*DCF!M$46-DCF!M$5*MAX(CA562*DCF!M$46,0)-MAX(CA562-BZ562,0)/Inputs!$B$24)*DCF!M$6</f>
        <v>3807.0255265178198</v>
      </c>
      <c r="DI562" s="15">
        <f ca="1">SUM(CB562:CL562)+BE562*DCF!M$10*(1+Inputs!$B$30)*(1-Inputs!$B$33)*(1-Inputs!$B$30/Inputs!$B$31)/(Inputs!$B$29-Inputs!$B$30)*DCF!M$6</f>
        <v>165973.48721452462</v>
      </c>
      <c r="DJ562" s="15">
        <f ca="1">SUM(CM562:CW562)+BP562*DCF!M$28*(1+Inputs!$B$30)*(1-Inputs!$B$33)*(1-Inputs!$B$30/Inputs!$B$31)/(Inputs!$B$29-Inputs!$B$30)*DCF!M$6</f>
        <v>1037152.1418372871</v>
      </c>
      <c r="DK562" s="15">
        <f ca="1">SUM(CX562:DH562)+CA562*DCF!M$46*(1+Inputs!$B$30)*(1-Inputs!$B$33)*(1-Inputs!$B$30/Inputs!$B$31)/(Inputs!$B$29-Inputs!$B$30)*DCF!M$6</f>
        <v>331062.09435971617</v>
      </c>
      <c r="DM562" s="15">
        <f ca="1">DI562+DJ562+DK562+Inputs!$B$34+Inputs!$B$36-Inputs!$B$35</f>
        <v>1611038.7234115279</v>
      </c>
    </row>
    <row r="563" spans="1:117" x14ac:dyDescent="0.75">
      <c r="A563" s="11">
        <v>550</v>
      </c>
      <c r="C563" s="23">
        <f t="shared" ca="1" si="324"/>
        <v>2.9751381008324643E-2</v>
      </c>
      <c r="D563" s="23">
        <f t="shared" ca="1" si="324"/>
        <v>-1.0491356554235405</v>
      </c>
      <c r="E563" s="23">
        <f t="shared" ca="1" si="324"/>
        <v>-1.1361897076428771</v>
      </c>
      <c r="F563" s="23">
        <f t="shared" ca="1" si="324"/>
        <v>-0.27786664776420655</v>
      </c>
      <c r="G563" s="23">
        <f t="shared" ca="1" si="324"/>
        <v>-0.23474735535355193</v>
      </c>
      <c r="H563" s="23">
        <f t="shared" ca="1" si="324"/>
        <v>1.5346148098736843</v>
      </c>
      <c r="I563" s="23">
        <f t="shared" ca="1" si="324"/>
        <v>-1.8483764831791603</v>
      </c>
      <c r="J563" s="23">
        <f t="shared" ca="1" si="324"/>
        <v>-0.45457793038863725</v>
      </c>
      <c r="K563" s="23">
        <f t="shared" ca="1" si="324"/>
        <v>-0.28128340077708092</v>
      </c>
      <c r="L563" s="23">
        <f t="shared" ca="1" si="324"/>
        <v>0.2107114651427337</v>
      </c>
      <c r="M563" s="23">
        <f t="shared" ca="1" si="324"/>
        <v>8.1890488070721454E-2</v>
      </c>
      <c r="N563" s="23">
        <f ca="1">SQRT(Inputs!$B$38)*C563+SQRT(1-Inputs!$B$38)*_xlfn.NORM.S.INV(RAND())</f>
        <v>0.50100526458565475</v>
      </c>
      <c r="O563" s="23">
        <f ca="1">SQRT(Inputs!$B$38)*D563+SQRT(1-Inputs!$B$38)*_xlfn.NORM.S.INV(RAND())</f>
        <v>-0.80707817691412764</v>
      </c>
      <c r="P563" s="23">
        <f ca="1">SQRT(Inputs!$B$38)*E563+SQRT(1-Inputs!$B$38)*_xlfn.NORM.S.INV(RAND())</f>
        <v>-7.7882273515765932E-2</v>
      </c>
      <c r="Q563" s="23">
        <f ca="1">SQRT(Inputs!$B$38)*F563+SQRT(1-Inputs!$B$38)*_xlfn.NORM.S.INV(RAND())</f>
        <v>-1.5413762620572151</v>
      </c>
      <c r="R563" s="23">
        <f ca="1">SQRT(Inputs!$B$38)*G563+SQRT(1-Inputs!$B$38)*_xlfn.NORM.S.INV(RAND())</f>
        <v>1.0402386275907243</v>
      </c>
      <c r="S563" s="23">
        <f ca="1">SQRT(Inputs!$B$38)*H563+SQRT(1-Inputs!$B$38)*_xlfn.NORM.S.INV(RAND())</f>
        <v>0.23527003709778183</v>
      </c>
      <c r="T563" s="23">
        <f ca="1">SQRT(Inputs!$B$38)*I563+SQRT(1-Inputs!$B$38)*_xlfn.NORM.S.INV(RAND())</f>
        <v>-1.4037053644628223</v>
      </c>
      <c r="U563" s="23">
        <f ca="1">SQRT(Inputs!$B$38)*J563+SQRT(1-Inputs!$B$38)*_xlfn.NORM.S.INV(RAND())</f>
        <v>0.25190794454942678</v>
      </c>
      <c r="V563" s="23">
        <f ca="1">SQRT(Inputs!$B$38)*K563+SQRT(1-Inputs!$B$38)*_xlfn.NORM.S.INV(RAND())</f>
        <v>-1.053294258319653</v>
      </c>
      <c r="W563" s="23">
        <f ca="1">SQRT(Inputs!$B$38)*L563+SQRT(1-Inputs!$B$38)*_xlfn.NORM.S.INV(RAND())</f>
        <v>1.0174355354408546</v>
      </c>
      <c r="X563" s="23">
        <f ca="1">SQRT(Inputs!$B$38)*M563+SQRT(1-Inputs!$B$38)*_xlfn.NORM.S.INV(RAND())</f>
        <v>-0.49983166076084168</v>
      </c>
      <c r="Y563" s="23">
        <f ca="1">SQRT(Inputs!$B$38)*C563+SQRT(1-Inputs!$B$38)*_xlfn.NORM.S.INV(RAND())</f>
        <v>0.59785409464193451</v>
      </c>
      <c r="Z563" s="23">
        <f ca="1">SQRT(Inputs!$B$38)*D563+SQRT(1-Inputs!$B$38)*_xlfn.NORM.S.INV(RAND())</f>
        <v>8.681776585755141E-2</v>
      </c>
      <c r="AA563" s="23">
        <f ca="1">SQRT(Inputs!$B$38)*E563+SQRT(1-Inputs!$B$38)*_xlfn.NORM.S.INV(RAND())</f>
        <v>0.1464406421458142</v>
      </c>
      <c r="AB563" s="23">
        <f ca="1">SQRT(Inputs!$B$38)*F563+SQRT(1-Inputs!$B$38)*_xlfn.NORM.S.INV(RAND())</f>
        <v>0.87354761645984469</v>
      </c>
      <c r="AC563" s="23">
        <f ca="1">SQRT(Inputs!$B$38)*G563+SQRT(1-Inputs!$B$38)*_xlfn.NORM.S.INV(RAND())</f>
        <v>1.0748015348967184</v>
      </c>
      <c r="AD563" s="23">
        <f ca="1">SQRT(Inputs!$B$38)*H563+SQRT(1-Inputs!$B$38)*_xlfn.NORM.S.INV(RAND())</f>
        <v>-0.172992299839274</v>
      </c>
      <c r="AE563" s="23">
        <f ca="1">SQRT(Inputs!$B$38)*I563+SQRT(1-Inputs!$B$38)*_xlfn.NORM.S.INV(RAND())</f>
        <v>-2.2443949877122202</v>
      </c>
      <c r="AF563" s="23">
        <f ca="1">SQRT(Inputs!$B$38)*J563+SQRT(1-Inputs!$B$38)*_xlfn.NORM.S.INV(RAND())</f>
        <v>0.33528559711791339</v>
      </c>
      <c r="AG563" s="23">
        <f ca="1">SQRT(Inputs!$B$38)*K563+SQRT(1-Inputs!$B$38)*_xlfn.NORM.S.INV(RAND())</f>
        <v>-1.4931815799556862</v>
      </c>
      <c r="AH563" s="23">
        <f ca="1">SQRT(Inputs!$B$38)*L563+SQRT(1-Inputs!$B$38)*_xlfn.NORM.S.INV(RAND())</f>
        <v>2.090174493755836</v>
      </c>
      <c r="AI563" s="23">
        <f ca="1">SQRT(Inputs!$B$38)*M563+SQRT(1-Inputs!$B$38)*_xlfn.NORM.S.INV(RAND())</f>
        <v>-0.69492531849927131</v>
      </c>
      <c r="AJ563" s="23">
        <f ca="1">SQRT(Inputs!$B$38)*C563+SQRT(1-Inputs!$B$38)*_xlfn.NORM.S.INV(RAND())</f>
        <v>-0.33064074437848079</v>
      </c>
      <c r="AK563" s="23">
        <f ca="1">SQRT(Inputs!$B$38)*D563+SQRT(1-Inputs!$B$38)*_xlfn.NORM.S.INV(RAND())</f>
        <v>0.78821611969317007</v>
      </c>
      <c r="AL563" s="23">
        <f ca="1">SQRT(Inputs!$B$38)*E563+SQRT(1-Inputs!$B$38)*_xlfn.NORM.S.INV(RAND())</f>
        <v>-1.3352236600402354</v>
      </c>
      <c r="AM563" s="23">
        <f ca="1">SQRT(Inputs!$B$38)*F563+SQRT(1-Inputs!$B$38)*_xlfn.NORM.S.INV(RAND())</f>
        <v>0.13290294245578332</v>
      </c>
      <c r="AN563" s="23">
        <f ca="1">SQRT(Inputs!$B$38)*G563+SQRT(1-Inputs!$B$38)*_xlfn.NORM.S.INV(RAND())</f>
        <v>-0.6579980251455525</v>
      </c>
      <c r="AO563" s="23">
        <f ca="1">SQRT(Inputs!$B$38)*H563+SQRT(1-Inputs!$B$38)*_xlfn.NORM.S.INV(RAND())</f>
        <v>0.80802136472420649</v>
      </c>
      <c r="AP563" s="23">
        <f ca="1">SQRT(Inputs!$B$38)*I563+SQRT(1-Inputs!$B$38)*_xlfn.NORM.S.INV(RAND())</f>
        <v>-0.38917193319408994</v>
      </c>
      <c r="AQ563" s="23">
        <f ca="1">SQRT(Inputs!$B$38)*J563+SQRT(1-Inputs!$B$38)*_xlfn.NORM.S.INV(RAND())</f>
        <v>1.1850008377948211</v>
      </c>
      <c r="AR563" s="23">
        <f ca="1">SQRT(Inputs!$B$38)*K563+SQRT(1-Inputs!$B$38)*_xlfn.NORM.S.INV(RAND())</f>
        <v>-1.0053394955960948</v>
      </c>
      <c r="AS563" s="23">
        <f ca="1">SQRT(Inputs!$B$38)*L563+SQRT(1-Inputs!$B$38)*_xlfn.NORM.S.INV(RAND())</f>
        <v>7.2892483213385539E-2</v>
      </c>
      <c r="AT563" s="23">
        <f ca="1">SQRT(Inputs!$B$38)*M563+SQRT(1-Inputs!$B$38)*_xlfn.NORM.S.INV(RAND())</f>
        <v>1.4436499557112432</v>
      </c>
      <c r="AU563" s="15">
        <f ca="1">Inputs!$B$6*EXP($B$8-0.5*C$5^2+C$5*N563)</f>
        <v>5381.4421729052365</v>
      </c>
      <c r="AV563" s="15">
        <f t="shared" ca="1" si="292"/>
        <v>5817.5136338420025</v>
      </c>
      <c r="AW563" s="15">
        <f t="shared" ca="1" si="293"/>
        <v>7019.3016358994846</v>
      </c>
      <c r="AX563" s="15">
        <f t="shared" ca="1" si="294"/>
        <v>7068.7460558116636</v>
      </c>
      <c r="AY563" s="15">
        <f t="shared" ca="1" si="295"/>
        <v>9754.6374588358267</v>
      </c>
      <c r="AZ563" s="15">
        <f t="shared" ca="1" si="296"/>
        <v>12243.308619982457</v>
      </c>
      <c r="BA563" s="15">
        <f t="shared" ca="1" si="297"/>
        <v>12935.603053816254</v>
      </c>
      <c r="BB563" s="15">
        <f t="shared" ca="1" si="298"/>
        <v>16241.912775932416</v>
      </c>
      <c r="BC563" s="15">
        <f t="shared" ca="1" si="299"/>
        <v>17969.103471503629</v>
      </c>
      <c r="BD563" s="15">
        <f t="shared" ca="1" si="300"/>
        <v>24211.699611059343</v>
      </c>
      <c r="BE563" s="15">
        <f t="shared" ca="1" si="301"/>
        <v>28347.969950065053</v>
      </c>
      <c r="BF563" s="15">
        <f ca="1">Inputs!$B$13*EXP($B$9-0.5*C$6^2+C$6*Y563)</f>
        <v>15571.419422437231</v>
      </c>
      <c r="BG563" s="15">
        <f t="shared" ca="1" si="302"/>
        <v>19277.065389233179</v>
      </c>
      <c r="BH563" s="15">
        <f t="shared" ca="1" si="303"/>
        <v>24132.094218854811</v>
      </c>
      <c r="BI563" s="15">
        <f t="shared" ca="1" si="304"/>
        <v>33792.731170225634</v>
      </c>
      <c r="BJ563" s="15">
        <f t="shared" ca="1" si="305"/>
        <v>48369.878244834486</v>
      </c>
      <c r="BK563" s="15">
        <f t="shared" ca="1" si="306"/>
        <v>57983.048354156293</v>
      </c>
      <c r="BL563" s="15">
        <f t="shared" ca="1" si="307"/>
        <v>53249.667275485481</v>
      </c>
      <c r="BM563" s="15">
        <f t="shared" ca="1" si="308"/>
        <v>68239.235562072092</v>
      </c>
      <c r="BN563" s="15">
        <f t="shared" ca="1" si="309"/>
        <v>70175.226267955077</v>
      </c>
      <c r="BO563" s="15">
        <f t="shared" ca="1" si="310"/>
        <v>110089.59062602241</v>
      </c>
      <c r="BP563" s="15">
        <f t="shared" ca="1" si="311"/>
        <v>125240.59023116218</v>
      </c>
      <c r="BQ563" s="15">
        <f ca="1">Inputs!$B$20*EXP($B$10-0.5*C$7^2+C$7*AJ563)</f>
        <v>3814.8481427154265</v>
      </c>
      <c r="BR563" s="15">
        <f t="shared" ca="1" si="312"/>
        <v>6648.5850761276388</v>
      </c>
      <c r="BS563" s="15">
        <f t="shared" ca="1" si="313"/>
        <v>6204.6017660440621</v>
      </c>
      <c r="BT563" s="15">
        <f t="shared" ca="1" si="314"/>
        <v>8858.3180641455147</v>
      </c>
      <c r="BU563" s="15">
        <f t="shared" ca="1" si="315"/>
        <v>10469.607806282114</v>
      </c>
      <c r="BV563" s="15">
        <f t="shared" ca="1" si="316"/>
        <v>17474.679387366439</v>
      </c>
      <c r="BW563" s="15">
        <f t="shared" ca="1" si="317"/>
        <v>22456.887197226202</v>
      </c>
      <c r="BX563" s="15">
        <f t="shared" ca="1" si="318"/>
        <v>39832.153779168097</v>
      </c>
      <c r="BY563" s="15">
        <f t="shared" ca="1" si="319"/>
        <v>46045.758231016938</v>
      </c>
      <c r="BZ563" s="15">
        <f t="shared" ca="1" si="320"/>
        <v>65480.236445782946</v>
      </c>
      <c r="CA563" s="15">
        <f t="shared" ca="1" si="321"/>
        <v>118879.14223474727</v>
      </c>
      <c r="CB563" s="15">
        <f ca="1">(AU563*DCF!C$10-DCF!C$5*MAX(AU563*DCF!C$10,0)-MAX(AU563-Inputs!$B$6,0)/Inputs!$B$10)*DCF!C$6</f>
        <v>1040.0853132448249</v>
      </c>
      <c r="CC563" s="15">
        <f ca="1">(AV563*DCF!D$10-DCF!D$5*MAX(AV563*DCF!D$10,0)-MAX(AV563-AU563,0)/Inputs!$B$10)*DCF!D$6</f>
        <v>1311.6549229392813</v>
      </c>
      <c r="CD563" s="15">
        <f ca="1">(AW563*DCF!E$10-DCF!E$5*MAX(AW563*DCF!E$10,0)-MAX(AW563-AV563,0)/Inputs!$B$10)*DCF!E$6</f>
        <v>1349.9525837309684</v>
      </c>
      <c r="CE563" s="15">
        <f ca="1">(AX563*DCF!F$10-DCF!F$5*MAX(AX563*DCF!F$10,0)-MAX(AX563-AW563,0)/Inputs!$B$10)*DCF!F$6</f>
        <v>1532.8078407288535</v>
      </c>
      <c r="CF563" s="15">
        <f ca="1">(AY563*DCF!G$10-DCF!G$5*MAX(AY563*DCF!G$10,0)-MAX(AY563-AX563,0)/Inputs!$B$10)*DCF!G$6</f>
        <v>1493.5692804542894</v>
      </c>
      <c r="CG563" s="15">
        <f ca="1">(AZ563*DCF!H$10-DCF!H$5*MAX(AZ563*DCF!H$10,0)-MAX(AZ563-AY563,0)/Inputs!$B$10)*DCF!H$6</f>
        <v>1935.1389704822616</v>
      </c>
      <c r="CH563" s="15">
        <f ca="1">(BA563*DCF!I$10-DCF!I$5*MAX(BA563*DCF!I$10,0)-MAX(BA563-AZ563,0)/Inputs!$B$10)*DCF!I$6</f>
        <v>2249.3022427393312</v>
      </c>
      <c r="CI563" s="15">
        <f ca="1">(BB563*DCF!J$10-DCF!J$5*MAX(BB563*DCF!J$10,0)-MAX(BB563-BA563,0)/Inputs!$B$10)*DCF!J$6</f>
        <v>2286.133164079954</v>
      </c>
      <c r="CJ563" s="15">
        <f ca="1">(BC563*DCF!K$10-DCF!K$5*MAX(BC563*DCF!K$10,0)-MAX(BC563-BB563,0)/Inputs!$B$10)*DCF!K$6</f>
        <v>2650.9566687442612</v>
      </c>
      <c r="CK563" s="15">
        <f ca="1">(BD563*DCF!L$10-DCF!L$5*MAX(BD563*DCF!L$10,0)-MAX(BD563-BC563,0)/Inputs!$B$10)*DCF!L$6</f>
        <v>2844.3159529479462</v>
      </c>
      <c r="CL563" s="15">
        <f ca="1">(BE563*DCF!M$10-DCF!M$5*MAX(BE563*DCF!M$10,0)-MAX(BE563-BD563,0)/Inputs!$B$10)*DCF!M$6</f>
        <v>3506.1435262581003</v>
      </c>
      <c r="CM563" s="15">
        <f ca="1">(BF563*DCF!C$28-DCF!C$5*MAX(BF563*DCF!C$28,0)-MAX(BF563-Inputs!$B$13,0)/Inputs!$B$17)*DCF!C$6</f>
        <v>3785.9164688657038</v>
      </c>
      <c r="CN563" s="15">
        <f ca="1">(BG563*DCF!D$28-DCF!D$5*MAX(BG563*DCF!D$28,0)-MAX(BG563-BF563,0)/Inputs!$B$17)*DCF!D$6</f>
        <v>4886.9561725211533</v>
      </c>
      <c r="CO563" s="15">
        <f ca="1">(BH563*DCF!E$28-DCF!E$5*MAX(BH563*DCF!E$28,0)-MAX(BH563-BG563,0)/Inputs!$B$17)*DCF!E$6</f>
        <v>5877.7794356469303</v>
      </c>
      <c r="CP563" s="15">
        <f ca="1">(BI563*DCF!F$28-DCF!F$5*MAX(BI563*DCF!F$28,0)-MAX(BI563-BH563,0)/Inputs!$B$17)*DCF!F$6</f>
        <v>7414.9647280194094</v>
      </c>
      <c r="CQ563" s="15">
        <f ca="1">(BJ563*DCF!G$28-DCF!G$5*MAX(BJ563*DCF!G$28,0)-MAX(BJ563-BI563,0)/Inputs!$B$17)*DCF!G$6</f>
        <v>10098.199758511584</v>
      </c>
      <c r="CR563" s="15">
        <f ca="1">(BK563*DCF!H$28-DCF!H$5*MAX(BK563*DCF!H$28,0)-MAX(BK563-BJ563,0)/Inputs!$B$17)*DCF!H$6</f>
        <v>12846.230713894123</v>
      </c>
      <c r="CS563" s="15">
        <f ca="1">(BL563*DCF!I$28-DCF!I$5*MAX(BL563*DCF!I$28,0)-MAX(BL563-BK563,0)/Inputs!$B$17)*DCF!I$6</f>
        <v>12521.820984286391</v>
      </c>
      <c r="CT563" s="15">
        <f ca="1">(BM563*DCF!J$28-DCF!J$5*MAX(BM563*DCF!J$28,0)-MAX(BM563-BL563,0)/Inputs!$B$17)*DCF!J$6</f>
        <v>13235.520200118133</v>
      </c>
      <c r="CU563" s="15">
        <f ca="1">(BN563*DCF!K$28-DCF!K$5*MAX(BN563*DCF!K$28,0)-MAX(BN563-BM563,0)/Inputs!$B$17)*DCF!K$6</f>
        <v>14582.698085398908</v>
      </c>
      <c r="CV563" s="15">
        <f ca="1">(BO563*DCF!L$28-DCF!L$5*MAX(BO563*DCF!L$28,0)-MAX(BO563-BN563,0)/Inputs!$B$17)*DCF!L$6</f>
        <v>17448.807212739266</v>
      </c>
      <c r="CW563" s="15">
        <f ca="1">(BP563*DCF!M$28-DCF!M$5*MAX(BP563*DCF!M$28,0)-MAX(BP563-BO563,0)/Inputs!$B$17)*DCF!M$6</f>
        <v>21980.384341193745</v>
      </c>
      <c r="CX563" s="15">
        <f ca="1">(BQ563*DCF!C$46-DCF!C$5*MAX(BQ563*DCF!C$46,0)-MAX(BQ563-Inputs!$B$20,0)/Inputs!$B$24)*DCF!C$6</f>
        <v>-1164.5599141215425</v>
      </c>
      <c r="CY563" s="15">
        <f ca="1">(BR563*DCF!D$46-DCF!D$5*MAX(BR563*DCF!D$46,0)-MAX(BR563-BQ563,0)/Inputs!$B$24)*DCF!D$6</f>
        <v>-2343.8904528215598</v>
      </c>
      <c r="CZ563" s="15">
        <f ca="1">(BS563*DCF!E$46-DCF!E$5*MAX(BS563*DCF!E$46,0)-MAX(BS563-BR563,0)/Inputs!$B$24)*DCF!E$6</f>
        <v>-733.70496185689058</v>
      </c>
      <c r="DA563" s="15">
        <f ca="1">(BT563*DCF!F$46-DCF!F$5*MAX(BT563*DCF!F$46,0)-MAX(BT563-BS563,0)/Inputs!$B$24)*DCF!F$6</f>
        <v>-1611.4207225005373</v>
      </c>
      <c r="DB563" s="15">
        <f ca="1">(BU563*DCF!G$46-DCF!G$5*MAX(BU563*DCF!G$46,0)-MAX(BU563-BT563,0)/Inputs!$B$24)*DCF!G$6</f>
        <v>-894.18295524066866</v>
      </c>
      <c r="DC563" s="15">
        <f ca="1">(BV563*DCF!H$46-DCF!H$5*MAX(BV563*DCF!H$46,0)-MAX(BV563-BU563,0)/Inputs!$B$24)*DCF!H$6</f>
        <v>-2176.7830730362693</v>
      </c>
      <c r="DD563" s="15">
        <f ca="1">(BW563*DCF!I$46-DCF!I$5*MAX(BW563*DCF!I$46,0)-MAX(BW563-BV563,0)/Inputs!$B$24)*DCF!I$6</f>
        <v>-911.54860930667382</v>
      </c>
      <c r="DE563" s="15">
        <f ca="1">(BX563*DCF!J$46-DCF!J$5*MAX(BX563*DCF!J$46,0)-MAX(BX563-BW563,0)/Inputs!$B$24)*DCF!J$6</f>
        <v>-2936.7881562895695</v>
      </c>
      <c r="DF563" s="15">
        <f ca="1">(BY563*DCF!K$46-DCF!K$5*MAX(BY563*DCF!K$46,0)-MAX(BY563-BX563,0)/Inputs!$B$24)*DCF!K$6</f>
        <v>1108.1196434713977</v>
      </c>
      <c r="DG563" s="15">
        <f ca="1">(BZ563*DCF!L$46-DCF!L$5*MAX(BZ563*DCF!L$46,0)-MAX(BZ563-BY563,0)/Inputs!$B$24)*DCF!L$6</f>
        <v>128.25914519209343</v>
      </c>
      <c r="DH563" s="15">
        <f ca="1">(CA563*DCF!M$46-DCF!M$5*MAX(CA563*DCF!M$46,0)-MAX(CA563-BZ563,0)/Inputs!$B$24)*DCF!M$6</f>
        <v>-1843.7141653704693</v>
      </c>
      <c r="DI563" s="15">
        <f ca="1">SUM(CB563:CL563)+BE563*DCF!M$10*(1+Inputs!$B$30)*(1-Inputs!$B$33)*(1-Inputs!$B$30/Inputs!$B$31)/(Inputs!$B$29-Inputs!$B$30)*DCF!M$6</f>
        <v>101092.83570047603</v>
      </c>
      <c r="DJ563" s="15">
        <f ca="1">SUM(CM563:CW563)+BP563*DCF!M$28*(1+Inputs!$B$30)*(1-Inputs!$B$33)*(1-Inputs!$B$30/Inputs!$B$31)/(Inputs!$B$29-Inputs!$B$30)*DCF!M$6</f>
        <v>589407.5697661005</v>
      </c>
      <c r="DK563" s="15">
        <f ca="1">SUM(CX563:DH563)+CA563*DCF!M$46*(1+Inputs!$B$30)*(1-Inputs!$B$33)*(1-Inputs!$B$30/Inputs!$B$31)/(Inputs!$B$29-Inputs!$B$30)*DCF!M$6</f>
        <v>170421.02180768334</v>
      </c>
      <c r="DM563" s="15">
        <f ca="1">DI563+DJ563+DK563+Inputs!$B$34+Inputs!$B$36-Inputs!$B$35</f>
        <v>937772.42727425997</v>
      </c>
    </row>
    <row r="564" spans="1:117" x14ac:dyDescent="0.75">
      <c r="A564" s="11">
        <v>551</v>
      </c>
      <c r="C564" s="23">
        <f t="shared" ref="C564:M573" ca="1" si="325">_xlfn.NORM.S.INV(RAND())</f>
        <v>8.125043144997747E-2</v>
      </c>
      <c r="D564" s="23">
        <f t="shared" ca="1" si="325"/>
        <v>-0.35836621853260325</v>
      </c>
      <c r="E564" s="23">
        <f t="shared" ca="1" si="325"/>
        <v>-0.24611958660733038</v>
      </c>
      <c r="F564" s="23">
        <f t="shared" ca="1" si="325"/>
        <v>0.63550416296846557</v>
      </c>
      <c r="G564" s="23">
        <f t="shared" ca="1" si="325"/>
        <v>0.54343767089008888</v>
      </c>
      <c r="H564" s="23">
        <f t="shared" ca="1" si="325"/>
        <v>1.4086529618178758</v>
      </c>
      <c r="I564" s="23">
        <f t="shared" ca="1" si="325"/>
        <v>0.52220050095691273</v>
      </c>
      <c r="J564" s="23">
        <f t="shared" ca="1" si="325"/>
        <v>0.67486280928832565</v>
      </c>
      <c r="K564" s="23">
        <f t="shared" ca="1" si="325"/>
        <v>-0.50752717085281551</v>
      </c>
      <c r="L564" s="23">
        <f t="shared" ca="1" si="325"/>
        <v>-1.7575103391309386</v>
      </c>
      <c r="M564" s="23">
        <f t="shared" ca="1" si="325"/>
        <v>0.78364119422519629</v>
      </c>
      <c r="N564" s="23">
        <f ca="1">SQRT(Inputs!$B$38)*C564+SQRT(1-Inputs!$B$38)*_xlfn.NORM.S.INV(RAND())</f>
        <v>-1.186727074683452</v>
      </c>
      <c r="O564" s="23">
        <f ca="1">SQRT(Inputs!$B$38)*D564+SQRT(1-Inputs!$B$38)*_xlfn.NORM.S.INV(RAND())</f>
        <v>0.40969534872051044</v>
      </c>
      <c r="P564" s="23">
        <f ca="1">SQRT(Inputs!$B$38)*E564+SQRT(1-Inputs!$B$38)*_xlfn.NORM.S.INV(RAND())</f>
        <v>0.7319133052727379</v>
      </c>
      <c r="Q564" s="23">
        <f ca="1">SQRT(Inputs!$B$38)*F564+SQRT(1-Inputs!$B$38)*_xlfn.NORM.S.INV(RAND())</f>
        <v>-0.14798589962907849</v>
      </c>
      <c r="R564" s="23">
        <f ca="1">SQRT(Inputs!$B$38)*G564+SQRT(1-Inputs!$B$38)*_xlfn.NORM.S.INV(RAND())</f>
        <v>1.0871950688641971</v>
      </c>
      <c r="S564" s="23">
        <f ca="1">SQRT(Inputs!$B$38)*H564+SQRT(1-Inputs!$B$38)*_xlfn.NORM.S.INV(RAND())</f>
        <v>1.9698168673949805</v>
      </c>
      <c r="T564" s="23">
        <f ca="1">SQRT(Inputs!$B$38)*I564+SQRT(1-Inputs!$B$38)*_xlfn.NORM.S.INV(RAND())</f>
        <v>2.2149713599415786</v>
      </c>
      <c r="U564" s="23">
        <f ca="1">SQRT(Inputs!$B$38)*J564+SQRT(1-Inputs!$B$38)*_xlfn.NORM.S.INV(RAND())</f>
        <v>0.9970781283255602</v>
      </c>
      <c r="V564" s="23">
        <f ca="1">SQRT(Inputs!$B$38)*K564+SQRT(1-Inputs!$B$38)*_xlfn.NORM.S.INV(RAND())</f>
        <v>-0.46787137801102735</v>
      </c>
      <c r="W564" s="23">
        <f ca="1">SQRT(Inputs!$B$38)*L564+SQRT(1-Inputs!$B$38)*_xlfn.NORM.S.INV(RAND())</f>
        <v>0.44389218769487204</v>
      </c>
      <c r="X564" s="23">
        <f ca="1">SQRT(Inputs!$B$38)*M564+SQRT(1-Inputs!$B$38)*_xlfn.NORM.S.INV(RAND())</f>
        <v>-0.17094136321055853</v>
      </c>
      <c r="Y564" s="23">
        <f ca="1">SQRT(Inputs!$B$38)*C564+SQRT(1-Inputs!$B$38)*_xlfn.NORM.S.INV(RAND())</f>
        <v>0.97814833376988031</v>
      </c>
      <c r="Z564" s="23">
        <f ca="1">SQRT(Inputs!$B$38)*D564+SQRT(1-Inputs!$B$38)*_xlfn.NORM.S.INV(RAND())</f>
        <v>-1.9638277057890385</v>
      </c>
      <c r="AA564" s="23">
        <f ca="1">SQRT(Inputs!$B$38)*E564+SQRT(1-Inputs!$B$38)*_xlfn.NORM.S.INV(RAND())</f>
        <v>-1.0574727301916362</v>
      </c>
      <c r="AB564" s="23">
        <f ca="1">SQRT(Inputs!$B$38)*F564+SQRT(1-Inputs!$B$38)*_xlfn.NORM.S.INV(RAND())</f>
        <v>0.32803920737873654</v>
      </c>
      <c r="AC564" s="23">
        <f ca="1">SQRT(Inputs!$B$38)*G564+SQRT(1-Inputs!$B$38)*_xlfn.NORM.S.INV(RAND())</f>
        <v>0.36031024522240329</v>
      </c>
      <c r="AD564" s="23">
        <f ca="1">SQRT(Inputs!$B$38)*H564+SQRT(1-Inputs!$B$38)*_xlfn.NORM.S.INV(RAND())</f>
        <v>0.95861959584200451</v>
      </c>
      <c r="AE564" s="23">
        <f ca="1">SQRT(Inputs!$B$38)*I564+SQRT(1-Inputs!$B$38)*_xlfn.NORM.S.INV(RAND())</f>
        <v>1.1787303160998526</v>
      </c>
      <c r="AF564" s="23">
        <f ca="1">SQRT(Inputs!$B$38)*J564+SQRT(1-Inputs!$B$38)*_xlfn.NORM.S.INV(RAND())</f>
        <v>-1.4221386179521263</v>
      </c>
      <c r="AG564" s="23">
        <f ca="1">SQRT(Inputs!$B$38)*K564+SQRT(1-Inputs!$B$38)*_xlfn.NORM.S.INV(RAND())</f>
        <v>1.7345079848845961</v>
      </c>
      <c r="AH564" s="23">
        <f ca="1">SQRT(Inputs!$B$38)*L564+SQRT(1-Inputs!$B$38)*_xlfn.NORM.S.INV(RAND())</f>
        <v>-1.9812620051457721</v>
      </c>
      <c r="AI564" s="23">
        <f ca="1">SQRT(Inputs!$B$38)*M564+SQRT(1-Inputs!$B$38)*_xlfn.NORM.S.INV(RAND())</f>
        <v>0.5739657311703098</v>
      </c>
      <c r="AJ564" s="23">
        <f ca="1">SQRT(Inputs!$B$38)*C564+SQRT(1-Inputs!$B$38)*_xlfn.NORM.S.INV(RAND())</f>
        <v>-1.2415123616784527</v>
      </c>
      <c r="AK564" s="23">
        <f ca="1">SQRT(Inputs!$B$38)*D564+SQRT(1-Inputs!$B$38)*_xlfn.NORM.S.INV(RAND())</f>
        <v>0.16156241610459887</v>
      </c>
      <c r="AL564" s="23">
        <f ca="1">SQRT(Inputs!$B$38)*E564+SQRT(1-Inputs!$B$38)*_xlfn.NORM.S.INV(RAND())</f>
        <v>-1.3166451840658997</v>
      </c>
      <c r="AM564" s="23">
        <f ca="1">SQRT(Inputs!$B$38)*F564+SQRT(1-Inputs!$B$38)*_xlfn.NORM.S.INV(RAND())</f>
        <v>-0.38658538256488412</v>
      </c>
      <c r="AN564" s="23">
        <f ca="1">SQRT(Inputs!$B$38)*G564+SQRT(1-Inputs!$B$38)*_xlfn.NORM.S.INV(RAND())</f>
        <v>6.4462025054761923E-2</v>
      </c>
      <c r="AO564" s="23">
        <f ca="1">SQRT(Inputs!$B$38)*H564+SQRT(1-Inputs!$B$38)*_xlfn.NORM.S.INV(RAND())</f>
        <v>0.46778641103467655</v>
      </c>
      <c r="AP564" s="23">
        <f ca="1">SQRT(Inputs!$B$38)*I564+SQRT(1-Inputs!$B$38)*_xlfn.NORM.S.INV(RAND())</f>
        <v>-1.1798268276971562</v>
      </c>
      <c r="AQ564" s="23">
        <f ca="1">SQRT(Inputs!$B$38)*J564+SQRT(1-Inputs!$B$38)*_xlfn.NORM.S.INV(RAND())</f>
        <v>0.7999746237785702</v>
      </c>
      <c r="AR564" s="23">
        <f ca="1">SQRT(Inputs!$B$38)*K564+SQRT(1-Inputs!$B$38)*_xlfn.NORM.S.INV(RAND())</f>
        <v>-1.1845839283638016</v>
      </c>
      <c r="AS564" s="23">
        <f ca="1">SQRT(Inputs!$B$38)*L564+SQRT(1-Inputs!$B$38)*_xlfn.NORM.S.INV(RAND())</f>
        <v>0.43551197581547307</v>
      </c>
      <c r="AT564" s="23">
        <f ca="1">SQRT(Inputs!$B$38)*M564+SQRT(1-Inputs!$B$38)*_xlfn.NORM.S.INV(RAND())</f>
        <v>0.36211695465824278</v>
      </c>
      <c r="AU564" s="15">
        <f ca="1">Inputs!$B$6*EXP($B$8-0.5*C$5^2+C$5*N564)</f>
        <v>4094.9642048231872</v>
      </c>
      <c r="AV564" s="15">
        <f t="shared" ca="1" si="292"/>
        <v>5294.0269070699733</v>
      </c>
      <c r="AW564" s="15">
        <f t="shared" ca="1" si="293"/>
        <v>7124.9031105637559</v>
      </c>
      <c r="AX564" s="15">
        <f t="shared" ca="1" si="294"/>
        <v>8539.4430858006854</v>
      </c>
      <c r="AY564" s="15">
        <f t="shared" ca="1" si="295"/>
        <v>11848.952242353927</v>
      </c>
      <c r="AZ564" s="15">
        <f t="shared" ca="1" si="296"/>
        <v>18002.011149797185</v>
      </c>
      <c r="BA564" s="15">
        <f t="shared" ca="1" si="297"/>
        <v>27777.239804291206</v>
      </c>
      <c r="BB564" s="15">
        <f t="shared" ca="1" si="298"/>
        <v>37580.563467579872</v>
      </c>
      <c r="BC564" s="15">
        <f t="shared" ca="1" si="299"/>
        <v>43994.14218661785</v>
      </c>
      <c r="BD564" s="15">
        <f t="shared" ca="1" si="300"/>
        <v>56181.814664226571</v>
      </c>
      <c r="BE564" s="15">
        <f t="shared" ca="1" si="301"/>
        <v>67780.056773756209</v>
      </c>
      <c r="BF564" s="15">
        <f ca="1">Inputs!$B$13*EXP($B$9-0.5*C$6^2+C$6*Y564)</f>
        <v>16790.774525489767</v>
      </c>
      <c r="BG564" s="15">
        <f t="shared" ca="1" si="302"/>
        <v>14357.79963133509</v>
      </c>
      <c r="BH564" s="15">
        <f t="shared" ca="1" si="303"/>
        <v>14720.513289551707</v>
      </c>
      <c r="BI564" s="15">
        <f t="shared" ca="1" si="304"/>
        <v>18953.349583607262</v>
      </c>
      <c r="BJ564" s="15">
        <f t="shared" ca="1" si="305"/>
        <v>24474.248708145515</v>
      </c>
      <c r="BK564" s="15">
        <f t="shared" ca="1" si="306"/>
        <v>34224.99770070731</v>
      </c>
      <c r="BL564" s="15">
        <f t="shared" ca="1" si="307"/>
        <v>48979.682505537196</v>
      </c>
      <c r="BM564" s="15">
        <f t="shared" ca="1" si="308"/>
        <v>50456.579422466828</v>
      </c>
      <c r="BN564" s="15">
        <f t="shared" ca="1" si="309"/>
        <v>76392.289992078047</v>
      </c>
      <c r="BO564" s="15">
        <f t="shared" ca="1" si="310"/>
        <v>74657.888489269098</v>
      </c>
      <c r="BP564" s="15">
        <f t="shared" ca="1" si="311"/>
        <v>98063.876502736675</v>
      </c>
      <c r="BQ564" s="15">
        <f ca="1">Inputs!$B$20*EXP($B$10-0.5*C$7^2+C$7*AJ564)</f>
        <v>2761.6559031590737</v>
      </c>
      <c r="BR564" s="15">
        <f t="shared" ca="1" si="312"/>
        <v>3944.495162778524</v>
      </c>
      <c r="BS564" s="15">
        <f t="shared" ca="1" si="313"/>
        <v>3700.7812467296553</v>
      </c>
      <c r="BT564" s="15">
        <f t="shared" ca="1" si="314"/>
        <v>4610.4758982878993</v>
      </c>
      <c r="BU564" s="15">
        <f t="shared" ca="1" si="315"/>
        <v>6490.0114460005589</v>
      </c>
      <c r="BV564" s="15">
        <f t="shared" ca="1" si="316"/>
        <v>10033.065890091098</v>
      </c>
      <c r="BW564" s="15">
        <f t="shared" ca="1" si="317"/>
        <v>10906.829192449895</v>
      </c>
      <c r="BX564" s="15">
        <f t="shared" ca="1" si="318"/>
        <v>17908.553589514129</v>
      </c>
      <c r="BY564" s="15">
        <f t="shared" ca="1" si="319"/>
        <v>20004.269740208274</v>
      </c>
      <c r="BZ564" s="15">
        <f t="shared" ca="1" si="320"/>
        <v>30408.439403762037</v>
      </c>
      <c r="CA564" s="15">
        <f t="shared" ca="1" si="321"/>
        <v>45553.611893219066</v>
      </c>
      <c r="CB564" s="15">
        <f ca="1">(AU564*DCF!C$10-DCF!C$5*MAX(AU564*DCF!C$10,0)-MAX(AU564-Inputs!$B$6,0)/Inputs!$B$10)*DCF!C$6</f>
        <v>1049.2581304601413</v>
      </c>
      <c r="CC564" s="15">
        <f ca="1">(AV564*DCF!D$10-DCF!D$5*MAX(AV564*DCF!D$10,0)-MAX(AV564-AU564,0)/Inputs!$B$10)*DCF!D$6</f>
        <v>998.0231345006689</v>
      </c>
      <c r="CD564" s="15">
        <f ca="1">(AW564*DCF!E$10-DCF!E$5*MAX(AW564*DCF!E$10,0)-MAX(AW564-AV564,0)/Inputs!$B$10)*DCF!E$6</f>
        <v>1232.6375686358501</v>
      </c>
      <c r="CE564" s="15">
        <f ca="1">(AX564*DCF!F$10-DCF!F$5*MAX(AX564*DCF!F$10,0)-MAX(AX564-AW564,0)/Inputs!$B$10)*DCF!F$6</f>
        <v>1569.8161181753187</v>
      </c>
      <c r="CF564" s="15">
        <f ca="1">(AY564*DCF!G$10-DCF!G$5*MAX(AY564*DCF!G$10,0)-MAX(AY564-AX564,0)/Inputs!$B$10)*DCF!G$6</f>
        <v>1805.2114719225524</v>
      </c>
      <c r="CG564" s="15">
        <f ca="1">(AZ564*DCF!H$10-DCF!H$5*MAX(AZ564*DCF!H$10,0)-MAX(AZ564-AY564,0)/Inputs!$B$10)*DCF!H$6</f>
        <v>2402.5174600674313</v>
      </c>
      <c r="CH564" s="15">
        <f ca="1">(BA564*DCF!I$10-DCF!I$5*MAX(BA564*DCF!I$10,0)-MAX(BA564-AZ564,0)/Inputs!$B$10)*DCF!I$6</f>
        <v>3470.4084030617169</v>
      </c>
      <c r="CI564" s="15">
        <f ca="1">(BB564*DCF!J$10-DCF!J$5*MAX(BB564*DCF!J$10,0)-MAX(BB564-BA564,0)/Inputs!$B$10)*DCF!J$6</f>
        <v>4963.3797347688296</v>
      </c>
      <c r="CJ564" s="15">
        <f ca="1">(BC564*DCF!K$10-DCF!K$5*MAX(BC564*DCF!K$10,0)-MAX(BC564-BB564,0)/Inputs!$B$10)*DCF!K$6</f>
        <v>6184.5469539997102</v>
      </c>
      <c r="CK564" s="15">
        <f ca="1">(BD564*DCF!L$10-DCF!L$5*MAX(BD564*DCF!L$10,0)-MAX(BD564-BC564,0)/Inputs!$B$10)*DCF!L$6</f>
        <v>6897.2226159408674</v>
      </c>
      <c r="CL564" s="15">
        <f ca="1">(BE564*DCF!M$10-DCF!M$5*MAX(BE564*DCF!M$10,0)-MAX(BE564-BD564,0)/Inputs!$B$10)*DCF!M$6</f>
        <v>8179.1087350625448</v>
      </c>
      <c r="CM564" s="15">
        <f ca="1">(BF564*DCF!C$28-DCF!C$5*MAX(BF564*DCF!C$28,0)-MAX(BF564-Inputs!$B$13,0)/Inputs!$B$17)*DCF!C$6</f>
        <v>3876.4493902650192</v>
      </c>
      <c r="CN564" s="15">
        <f ca="1">(BG564*DCF!D$28-DCF!D$5*MAX(BG564*DCF!D$28,0)-MAX(BG564-BF564,0)/Inputs!$B$17)*DCF!D$6</f>
        <v>4228.7031369963142</v>
      </c>
      <c r="CO564" s="15">
        <f ca="1">(BH564*DCF!E$28-DCF!E$5*MAX(BH564*DCF!E$28,0)-MAX(BH564-BG564,0)/Inputs!$B$17)*DCF!E$6</f>
        <v>4097.6256142284155</v>
      </c>
      <c r="CP564" s="15">
        <f ca="1">(BI564*DCF!F$28-DCF!F$5*MAX(BI564*DCF!F$28,0)-MAX(BI564-BH564,0)/Inputs!$B$17)*DCF!F$6</f>
        <v>4374.6804119603266</v>
      </c>
      <c r="CQ564" s="15">
        <f ca="1">(BJ564*DCF!G$28-DCF!G$5*MAX(BJ564*DCF!G$28,0)-MAX(BJ564-BI564,0)/Inputs!$B$17)*DCF!G$6</f>
        <v>5421.468819994785</v>
      </c>
      <c r="CR564" s="15">
        <f ca="1">(BK564*DCF!H$28-DCF!H$5*MAX(BK564*DCF!H$28,0)-MAX(BK564-BJ564,0)/Inputs!$B$17)*DCF!H$6</f>
        <v>6949.2267736775839</v>
      </c>
      <c r="CS564" s="15">
        <f ca="1">(BL564*DCF!I$28-DCF!I$5*MAX(BL564*DCF!I$28,0)-MAX(BL564-BK564,0)/Inputs!$B$17)*DCF!I$6</f>
        <v>9399.9714900436702</v>
      </c>
      <c r="CT564" s="15">
        <f ca="1">(BM564*DCF!J$28-DCF!J$5*MAX(BM564*DCF!J$28,0)-MAX(BM564-BL564,0)/Inputs!$B$17)*DCF!J$6</f>
        <v>11060.181469236639</v>
      </c>
      <c r="CU564" s="15">
        <f ca="1">(BN564*DCF!K$28-DCF!K$5*MAX(BN564*DCF!K$28,0)-MAX(BN564-BM564,0)/Inputs!$B$17)*DCF!K$6</f>
        <v>12955.991694098288</v>
      </c>
      <c r="CV564" s="15">
        <f ca="1">(BO564*DCF!L$28-DCF!L$5*MAX(BO564*DCF!L$28,0)-MAX(BO564-BN564,0)/Inputs!$B$17)*DCF!L$6</f>
        <v>14895.815813247445</v>
      </c>
      <c r="CW564" s="15">
        <f ca="1">(BP564*DCF!M$28-DCF!M$5*MAX(BP564*DCF!M$28,0)-MAX(BP564-BO564,0)/Inputs!$B$17)*DCF!M$6</f>
        <v>16004.191677231576</v>
      </c>
      <c r="CX564" s="15">
        <f ca="1">(BQ564*DCF!C$46-DCF!C$5*MAX(BQ564*DCF!C$46,0)-MAX(BQ564-Inputs!$B$20,0)/Inputs!$B$24)*DCF!C$6</f>
        <v>-637.79582059101006</v>
      </c>
      <c r="CY564" s="15">
        <f ca="1">(BR564*DCF!D$46-DCF!D$5*MAX(BR564*DCF!D$46,0)-MAX(BR564-BQ564,0)/Inputs!$B$24)*DCF!D$6</f>
        <v>-1177.9410310923242</v>
      </c>
      <c r="CZ564" s="15">
        <f ca="1">(BS564*DCF!E$46-DCF!E$5*MAX(BS564*DCF!E$46,0)-MAX(BS564-BR564,0)/Inputs!$B$24)*DCF!E$6</f>
        <v>-437.62382596936447</v>
      </c>
      <c r="DA564" s="15">
        <f ca="1">(BT564*DCF!F$46-DCF!F$5*MAX(BT564*DCF!F$46,0)-MAX(BT564-BS564,0)/Inputs!$B$24)*DCF!F$6</f>
        <v>-667.01258483957997</v>
      </c>
      <c r="DB564" s="15">
        <f ca="1">(BU564*DCF!G$46-DCF!G$5*MAX(BU564*DCF!G$46,0)-MAX(BU564-BT564,0)/Inputs!$B$24)*DCF!G$6</f>
        <v>-850.54978550894441</v>
      </c>
      <c r="DC564" s="15">
        <f ca="1">(BV564*DCF!H$46-DCF!H$5*MAX(BV564*DCF!H$46,0)-MAX(BV564-BU564,0)/Inputs!$B$24)*DCF!H$6</f>
        <v>-1100.9824598463836</v>
      </c>
      <c r="DD564" s="15">
        <f ca="1">(BW564*DCF!I$46-DCF!I$5*MAX(BW564*DCF!I$46,0)-MAX(BW564-BV564,0)/Inputs!$B$24)*DCF!I$6</f>
        <v>1.0738052842485646</v>
      </c>
      <c r="DE564" s="15">
        <f ca="1">(BX564*DCF!J$46-DCF!J$5*MAX(BX564*DCF!J$46,0)-MAX(BX564-BW564,0)/Inputs!$B$24)*DCF!J$6</f>
        <v>-1105.5286326710882</v>
      </c>
      <c r="DF564" s="15">
        <f ca="1">(BY564*DCF!K$46-DCF!K$5*MAX(BY564*DCF!K$46,0)-MAX(BY564-BX564,0)/Inputs!$B$24)*DCF!K$6</f>
        <v>629.31594484258665</v>
      </c>
      <c r="DG564" s="15">
        <f ca="1">(BZ564*DCF!L$46-DCF!L$5*MAX(BZ564*DCF!L$46,0)-MAX(BZ564-BY564,0)/Inputs!$B$24)*DCF!L$6</f>
        <v>-252.50329297484944</v>
      </c>
      <c r="DH564" s="15">
        <f ca="1">(CA564*DCF!M$46-DCF!M$5*MAX(CA564*DCF!M$46,0)-MAX(CA564-BZ564,0)/Inputs!$B$24)*DCF!M$6</f>
        <v>405.0321627745713</v>
      </c>
      <c r="DI564" s="15">
        <f ca="1">SUM(CB564:CL564)+BE564*DCF!M$10*(1+Inputs!$B$30)*(1-Inputs!$B$33)*(1-Inputs!$B$30/Inputs!$B$31)/(Inputs!$B$29-Inputs!$B$30)*DCF!M$6</f>
        <v>227384.9246264208</v>
      </c>
      <c r="DJ564" s="15">
        <f ca="1">SUM(CM564:CW564)+BP564*DCF!M$28*(1+Inputs!$B$30)*(1-Inputs!$B$33)*(1-Inputs!$B$30/Inputs!$B$31)/(Inputs!$B$29-Inputs!$B$30)*DCF!M$6</f>
        <v>457148.39304782805</v>
      </c>
      <c r="DK564" s="15">
        <f ca="1">SUM(CX564:DH564)+CA564*DCF!M$46*(1+Inputs!$B$30)*(1-Inputs!$B$33)*(1-Inputs!$B$30/Inputs!$B$31)/(Inputs!$B$29-Inputs!$B$30)*DCF!M$6</f>
        <v>65236.764636621323</v>
      </c>
      <c r="DM564" s="15">
        <f ca="1">DI564+DJ564+DK564+Inputs!$B$34+Inputs!$B$36-Inputs!$B$35</f>
        <v>826621.08231087017</v>
      </c>
    </row>
    <row r="565" spans="1:117" x14ac:dyDescent="0.75">
      <c r="A565" s="11">
        <v>552</v>
      </c>
      <c r="C565" s="23">
        <f t="shared" ca="1" si="325"/>
        <v>-3.4578734208136459E-2</v>
      </c>
      <c r="D565" s="23">
        <f t="shared" ca="1" si="325"/>
        <v>-0.96467122838353792</v>
      </c>
      <c r="E565" s="23">
        <f t="shared" ca="1" si="325"/>
        <v>-0.46435148674427434</v>
      </c>
      <c r="F565" s="23">
        <f t="shared" ca="1" si="325"/>
        <v>-1.8304933054019046</v>
      </c>
      <c r="G565" s="23">
        <f t="shared" ca="1" si="325"/>
        <v>-1.4621213064195564</v>
      </c>
      <c r="H565" s="23">
        <f t="shared" ca="1" si="325"/>
        <v>-2.1191811176411233</v>
      </c>
      <c r="I565" s="23">
        <f t="shared" ca="1" si="325"/>
        <v>1.5615763538612493</v>
      </c>
      <c r="J565" s="23">
        <f t="shared" ca="1" si="325"/>
        <v>-1.2794642143686623</v>
      </c>
      <c r="K565" s="23">
        <f t="shared" ca="1" si="325"/>
        <v>1.3788489971467635</v>
      </c>
      <c r="L565" s="23">
        <f t="shared" ca="1" si="325"/>
        <v>5.0355937550827741E-2</v>
      </c>
      <c r="M565" s="23">
        <f t="shared" ca="1" si="325"/>
        <v>-0.79104681062523829</v>
      </c>
      <c r="N565" s="23">
        <f ca="1">SQRT(Inputs!$B$38)*C565+SQRT(1-Inputs!$B$38)*_xlfn.NORM.S.INV(RAND())</f>
        <v>0.73876515890995331</v>
      </c>
      <c r="O565" s="23">
        <f ca="1">SQRT(Inputs!$B$38)*D565+SQRT(1-Inputs!$B$38)*_xlfn.NORM.S.INV(RAND())</f>
        <v>-2.7631546910587383</v>
      </c>
      <c r="P565" s="23">
        <f ca="1">SQRT(Inputs!$B$38)*E565+SQRT(1-Inputs!$B$38)*_xlfn.NORM.S.INV(RAND())</f>
        <v>-0.58113315610962601</v>
      </c>
      <c r="Q565" s="23">
        <f ca="1">SQRT(Inputs!$B$38)*F565+SQRT(1-Inputs!$B$38)*_xlfn.NORM.S.INV(RAND())</f>
        <v>-0.85789982688345534</v>
      </c>
      <c r="R565" s="23">
        <f ca="1">SQRT(Inputs!$B$38)*G565+SQRT(1-Inputs!$B$38)*_xlfn.NORM.S.INV(RAND())</f>
        <v>-0.40430194331621527</v>
      </c>
      <c r="S565" s="23">
        <f ca="1">SQRT(Inputs!$B$38)*H565+SQRT(1-Inputs!$B$38)*_xlfn.NORM.S.INV(RAND())</f>
        <v>-0.61111482673906825</v>
      </c>
      <c r="T565" s="23">
        <f ca="1">SQRT(Inputs!$B$38)*I565+SQRT(1-Inputs!$B$38)*_xlfn.NORM.S.INV(RAND())</f>
        <v>1.8283549905231458</v>
      </c>
      <c r="U565" s="23">
        <f ca="1">SQRT(Inputs!$B$38)*J565+SQRT(1-Inputs!$B$38)*_xlfn.NORM.S.INV(RAND())</f>
        <v>-1.6139436729976695</v>
      </c>
      <c r="V565" s="23">
        <f ca="1">SQRT(Inputs!$B$38)*K565+SQRT(1-Inputs!$B$38)*_xlfn.NORM.S.INV(RAND())</f>
        <v>2.2090890101492788</v>
      </c>
      <c r="W565" s="23">
        <f ca="1">SQRT(Inputs!$B$38)*L565+SQRT(1-Inputs!$B$38)*_xlfn.NORM.S.INV(RAND())</f>
        <v>8.4727354858503134E-2</v>
      </c>
      <c r="X565" s="23">
        <f ca="1">SQRT(Inputs!$B$38)*M565+SQRT(1-Inputs!$B$38)*_xlfn.NORM.S.INV(RAND())</f>
        <v>-0.47968775961703469</v>
      </c>
      <c r="Y565" s="23">
        <f ca="1">SQRT(Inputs!$B$38)*C565+SQRT(1-Inputs!$B$38)*_xlfn.NORM.S.INV(RAND())</f>
        <v>7.9604146219150226E-2</v>
      </c>
      <c r="Z565" s="23">
        <f ca="1">SQRT(Inputs!$B$38)*D565+SQRT(1-Inputs!$B$38)*_xlfn.NORM.S.INV(RAND())</f>
        <v>-1.8902543787909196</v>
      </c>
      <c r="AA565" s="23">
        <f ca="1">SQRT(Inputs!$B$38)*E565+SQRT(1-Inputs!$B$38)*_xlfn.NORM.S.INV(RAND())</f>
        <v>6.020712063582917E-2</v>
      </c>
      <c r="AB565" s="23">
        <f ca="1">SQRT(Inputs!$B$38)*F565+SQRT(1-Inputs!$B$38)*_xlfn.NORM.S.INV(RAND())</f>
        <v>8.4414934784266205E-2</v>
      </c>
      <c r="AC565" s="23">
        <f ca="1">SQRT(Inputs!$B$38)*G565+SQRT(1-Inputs!$B$38)*_xlfn.NORM.S.INV(RAND())</f>
        <v>0.12712005806849858</v>
      </c>
      <c r="AD565" s="23">
        <f ca="1">SQRT(Inputs!$B$38)*H565+SQRT(1-Inputs!$B$38)*_xlfn.NORM.S.INV(RAND())</f>
        <v>-0.64260717869084027</v>
      </c>
      <c r="AE565" s="23">
        <f ca="1">SQRT(Inputs!$B$38)*I565+SQRT(1-Inputs!$B$38)*_xlfn.NORM.S.INV(RAND())</f>
        <v>0.17202913819224708</v>
      </c>
      <c r="AF565" s="23">
        <f ca="1">SQRT(Inputs!$B$38)*J565+SQRT(1-Inputs!$B$38)*_xlfn.NORM.S.INV(RAND())</f>
        <v>-0.83757512318057181</v>
      </c>
      <c r="AG565" s="23">
        <f ca="1">SQRT(Inputs!$B$38)*K565+SQRT(1-Inputs!$B$38)*_xlfn.NORM.S.INV(RAND())</f>
        <v>-1.2288123785614826</v>
      </c>
      <c r="AH565" s="23">
        <f ca="1">SQRT(Inputs!$B$38)*L565+SQRT(1-Inputs!$B$38)*_xlfn.NORM.S.INV(RAND())</f>
        <v>-0.74600612035338076</v>
      </c>
      <c r="AI565" s="23">
        <f ca="1">SQRT(Inputs!$B$38)*M565+SQRT(1-Inputs!$B$38)*_xlfn.NORM.S.INV(RAND())</f>
        <v>0.20016514377037437</v>
      </c>
      <c r="AJ565" s="23">
        <f ca="1">SQRT(Inputs!$B$38)*C565+SQRT(1-Inputs!$B$38)*_xlfn.NORM.S.INV(RAND())</f>
        <v>0.53215423631678571</v>
      </c>
      <c r="AK565" s="23">
        <f ca="1">SQRT(Inputs!$B$38)*D565+SQRT(1-Inputs!$B$38)*_xlfn.NORM.S.INV(RAND())</f>
        <v>-1.331563276976403</v>
      </c>
      <c r="AL565" s="23">
        <f ca="1">SQRT(Inputs!$B$38)*E565+SQRT(1-Inputs!$B$38)*_xlfn.NORM.S.INV(RAND())</f>
        <v>1.4131621991558954</v>
      </c>
      <c r="AM565" s="23">
        <f ca="1">SQRT(Inputs!$B$38)*F565+SQRT(1-Inputs!$B$38)*_xlfn.NORM.S.INV(RAND())</f>
        <v>-1.5540355457921047</v>
      </c>
      <c r="AN565" s="23">
        <f ca="1">SQRT(Inputs!$B$38)*G565+SQRT(1-Inputs!$B$38)*_xlfn.NORM.S.INV(RAND())</f>
        <v>0.28493748858536205</v>
      </c>
      <c r="AO565" s="23">
        <f ca="1">SQRT(Inputs!$B$38)*H565+SQRT(1-Inputs!$B$38)*_xlfn.NORM.S.INV(RAND())</f>
        <v>-1.1883557512869274</v>
      </c>
      <c r="AP565" s="23">
        <f ca="1">SQRT(Inputs!$B$38)*I565+SQRT(1-Inputs!$B$38)*_xlfn.NORM.S.INV(RAND())</f>
        <v>5.0909220809989608E-2</v>
      </c>
      <c r="AQ565" s="23">
        <f ca="1">SQRT(Inputs!$B$38)*J565+SQRT(1-Inputs!$B$38)*_xlfn.NORM.S.INV(RAND())</f>
        <v>-1.6221983094923385</v>
      </c>
      <c r="AR565" s="23">
        <f ca="1">SQRT(Inputs!$B$38)*K565+SQRT(1-Inputs!$B$38)*_xlfn.NORM.S.INV(RAND())</f>
        <v>-0.19083041046130034</v>
      </c>
      <c r="AS565" s="23">
        <f ca="1">SQRT(Inputs!$B$38)*L565+SQRT(1-Inputs!$B$38)*_xlfn.NORM.S.INV(RAND())</f>
        <v>-6.0205250601963078E-2</v>
      </c>
      <c r="AT565" s="23">
        <f ca="1">SQRT(Inputs!$B$38)*M565+SQRT(1-Inputs!$B$38)*_xlfn.NORM.S.INV(RAND())</f>
        <v>-0.4110027718876742</v>
      </c>
      <c r="AU565" s="15">
        <f ca="1">Inputs!$B$6*EXP($B$8-0.5*C$5^2+C$5*N565)</f>
        <v>5592.5945757171057</v>
      </c>
      <c r="AV565" s="15">
        <f t="shared" ca="1" si="292"/>
        <v>4534.6778017922079</v>
      </c>
      <c r="AW565" s="15">
        <f t="shared" ca="1" si="293"/>
        <v>5112.3835348409302</v>
      </c>
      <c r="AX565" s="15">
        <f t="shared" ca="1" si="294"/>
        <v>5607.3251372394552</v>
      </c>
      <c r="AY565" s="15">
        <f t="shared" ca="1" si="295"/>
        <v>6536.6747330106336</v>
      </c>
      <c r="AZ565" s="15">
        <f t="shared" ca="1" si="296"/>
        <v>7474.2360856592404</v>
      </c>
      <c r="BA565" s="15">
        <f t="shared" ca="1" si="297"/>
        <v>11075.464511569236</v>
      </c>
      <c r="BB565" s="15">
        <f t="shared" ca="1" si="298"/>
        <v>11535.219340798911</v>
      </c>
      <c r="BC565" s="15">
        <f t="shared" ca="1" si="299"/>
        <v>17485.659722638084</v>
      </c>
      <c r="BD565" s="15">
        <f t="shared" ca="1" si="300"/>
        <v>21592.019430982156</v>
      </c>
      <c r="BE565" s="15">
        <f t="shared" ca="1" si="301"/>
        <v>25327.175205657542</v>
      </c>
      <c r="BF565" s="15">
        <f ca="1">Inputs!$B$13*EXP($B$9-0.5*C$6^2+C$6*Y565)</f>
        <v>14051.024205547821</v>
      </c>
      <c r="BG565" s="15">
        <f t="shared" ca="1" si="302"/>
        <v>12175.60630368752</v>
      </c>
      <c r="BH565" s="15">
        <f t="shared" ca="1" si="303"/>
        <v>15025.647838052095</v>
      </c>
      <c r="BI565" s="15">
        <f t="shared" ca="1" si="304"/>
        <v>18634.203102978274</v>
      </c>
      <c r="BJ565" s="15">
        <f t="shared" ca="1" si="305"/>
        <v>23266.772306112147</v>
      </c>
      <c r="BK565" s="15">
        <f t="shared" ca="1" si="306"/>
        <v>26163.485827115583</v>
      </c>
      <c r="BL565" s="15">
        <f t="shared" ca="1" si="307"/>
        <v>32863.216115676056</v>
      </c>
      <c r="BM565" s="15">
        <f t="shared" ca="1" si="308"/>
        <v>36404.066094593982</v>
      </c>
      <c r="BN565" s="15">
        <f t="shared" ca="1" si="309"/>
        <v>38641.894293633246</v>
      </c>
      <c r="BO565" s="15">
        <f t="shared" ca="1" si="310"/>
        <v>43595.672116393696</v>
      </c>
      <c r="BP565" s="15">
        <f t="shared" ca="1" si="311"/>
        <v>54888.86502090979</v>
      </c>
      <c r="BQ565" s="15">
        <f ca="1">Inputs!$B$20*EXP($B$10-0.5*C$7^2+C$7*AJ565)</f>
        <v>5180.5918256729392</v>
      </c>
      <c r="BR565" s="15">
        <f t="shared" ca="1" si="312"/>
        <v>4605.3696572753979</v>
      </c>
      <c r="BS565" s="15">
        <f t="shared" ca="1" si="313"/>
        <v>9463.6157908190053</v>
      </c>
      <c r="BT565" s="15">
        <f t="shared" ca="1" si="314"/>
        <v>8679.6555926318106</v>
      </c>
      <c r="BU565" s="15">
        <f t="shared" ca="1" si="315"/>
        <v>12887.572535176672</v>
      </c>
      <c r="BV565" s="15">
        <f t="shared" ca="1" si="316"/>
        <v>13718.687821256999</v>
      </c>
      <c r="BW565" s="15">
        <f t="shared" ca="1" si="317"/>
        <v>19351.041176487666</v>
      </c>
      <c r="BX565" s="15">
        <f t="shared" ca="1" si="318"/>
        <v>19551.510438256773</v>
      </c>
      <c r="BY565" s="15">
        <f t="shared" ca="1" si="319"/>
        <v>26412.81857057595</v>
      </c>
      <c r="BZ565" s="15">
        <f t="shared" ca="1" si="320"/>
        <v>36652.963939065092</v>
      </c>
      <c r="CA565" s="15">
        <f t="shared" ca="1" si="321"/>
        <v>47859.998182810203</v>
      </c>
      <c r="CB565" s="15">
        <f ca="1">(AU565*DCF!C$10-DCF!C$5*MAX(AU565*DCF!C$10,0)-MAX(AU565-Inputs!$B$6,0)/Inputs!$B$10)*DCF!C$6</f>
        <v>1038.5797589767983</v>
      </c>
      <c r="CC565" s="15">
        <f ca="1">(AV565*DCF!D$10-DCF!D$5*MAX(AV565*DCF!D$10,0)-MAX(AV565-AU565,0)/Inputs!$B$10)*DCF!D$6</f>
        <v>1105.2969927531701</v>
      </c>
      <c r="CD565" s="15">
        <f ca="1">(AW565*DCF!E$10-DCF!E$5*MAX(AW565*DCF!E$10,0)-MAX(AW565-AV565,0)/Inputs!$B$10)*DCF!E$6</f>
        <v>1050.244721052261</v>
      </c>
      <c r="CE565" s="15">
        <f ca="1">(AX565*DCF!F$10-DCF!F$5*MAX(AX565*DCF!F$10,0)-MAX(AX565-AW565,0)/Inputs!$B$10)*DCF!F$6</f>
        <v>1121.0850647416783</v>
      </c>
      <c r="CF565" s="15">
        <f ca="1">(AY565*DCF!G$10-DCF!G$5*MAX(AY565*DCF!G$10,0)-MAX(AY565-AX565,0)/Inputs!$B$10)*DCF!G$6</f>
        <v>1168.178418820416</v>
      </c>
      <c r="CG565" s="15">
        <f ca="1">(AZ565*DCF!H$10-DCF!H$5*MAX(AZ565*DCF!H$10,0)-MAX(AZ565-AY565,0)/Inputs!$B$10)*DCF!H$6</f>
        <v>1284.6474709928264</v>
      </c>
      <c r="CH565" s="15">
        <f ca="1">(BA565*DCF!I$10-DCF!I$5*MAX(BA565*DCF!I$10,0)-MAX(BA565-AZ565,0)/Inputs!$B$10)*DCF!I$6</f>
        <v>1432.3556946003969</v>
      </c>
      <c r="CI565" s="15">
        <f ca="1">(BB565*DCF!J$10-DCF!J$5*MAX(BB565*DCF!J$10,0)-MAX(BB565-BA565,0)/Inputs!$B$10)*DCF!J$6</f>
        <v>1909.8021361131684</v>
      </c>
      <c r="CJ565" s="15">
        <f ca="1">(BC565*DCF!K$10-DCF!K$5*MAX(BC565*DCF!K$10,0)-MAX(BC565-BB565,0)/Inputs!$B$10)*DCF!K$6</f>
        <v>1981.9393229214011</v>
      </c>
      <c r="CK565" s="15">
        <f ca="1">(BD565*DCF!L$10-DCF!L$5*MAX(BD565*DCF!L$10,0)-MAX(BD565-BC565,0)/Inputs!$B$10)*DCF!L$6</f>
        <v>2725.4683252791638</v>
      </c>
      <c r="CL565" s="15">
        <f ca="1">(BE565*DCF!M$10-DCF!M$5*MAX(BE565*DCF!M$10,0)-MAX(BE565-BD565,0)/Inputs!$B$10)*DCF!M$6</f>
        <v>3127.7877373035203</v>
      </c>
      <c r="CM565" s="15">
        <f ca="1">(BF565*DCF!C$28-DCF!C$5*MAX(BF565*DCF!C$28,0)-MAX(BF565-Inputs!$B$13,0)/Inputs!$B$17)*DCF!C$6</f>
        <v>3673.0323546958748</v>
      </c>
      <c r="CN565" s="15">
        <f ca="1">(BG565*DCF!D$28-DCF!D$5*MAX(BG565*DCF!D$28,0)-MAX(BG565-BF565,0)/Inputs!$B$17)*DCF!D$6</f>
        <v>3585.9968723109896</v>
      </c>
      <c r="CO565" s="15">
        <f ca="1">(BH565*DCF!E$28-DCF!E$5*MAX(BH565*DCF!E$28,0)-MAX(BH565-BG565,0)/Inputs!$B$17)*DCF!E$6</f>
        <v>3693.8270648627267</v>
      </c>
      <c r="CP565" s="15">
        <f ca="1">(BI565*DCF!F$28-DCF!F$5*MAX(BI565*DCF!F$28,0)-MAX(BI565-BH565,0)/Inputs!$B$17)*DCF!F$6</f>
        <v>4401.7007779305031</v>
      </c>
      <c r="CQ565" s="15">
        <f ca="1">(BJ565*DCF!G$28-DCF!G$5*MAX(BJ565*DCF!G$28,0)-MAX(BJ565-BI565,0)/Inputs!$B$17)*DCF!G$6</f>
        <v>5257.5882235422869</v>
      </c>
      <c r="CR565" s="15">
        <f ca="1">(BK565*DCF!H$28-DCF!H$5*MAX(BK565*DCF!H$28,0)-MAX(BK565-BJ565,0)/Inputs!$B$17)*DCF!H$6</f>
        <v>6020.4507105764142</v>
      </c>
      <c r="CS565" s="15">
        <f ca="1">(BL565*DCF!I$28-DCF!I$5*MAX(BL565*DCF!I$28,0)-MAX(BL565-BK565,0)/Inputs!$B$17)*DCF!I$6</f>
        <v>6766.2683868413569</v>
      </c>
      <c r="CT565" s="15">
        <f ca="1">(BM565*DCF!J$28-DCF!J$5*MAX(BM565*DCF!J$28,0)-MAX(BM565-BL565,0)/Inputs!$B$17)*DCF!J$6</f>
        <v>7651.6410918372367</v>
      </c>
      <c r="CU565" s="15">
        <f ca="1">(BN565*DCF!K$28-DCF!K$5*MAX(BN565*DCF!K$28,0)-MAX(BN565-BM565,0)/Inputs!$B$17)*DCF!K$6</f>
        <v>7886.4160194357582</v>
      </c>
      <c r="CV565" s="15">
        <f ca="1">(BO565*DCF!L$28-DCF!L$5*MAX(BO565*DCF!L$28,0)-MAX(BO565-BN565,0)/Inputs!$B$17)*DCF!L$6</f>
        <v>8137.7234338673652</v>
      </c>
      <c r="CW565" s="15">
        <f ca="1">(BP565*DCF!M$28-DCF!M$5*MAX(BP565*DCF!M$28,0)-MAX(BP565-BO565,0)/Inputs!$B$17)*DCF!M$6</f>
        <v>9146.9157301800096</v>
      </c>
      <c r="CX565" s="15">
        <f ca="1">(BQ565*DCF!C$46-DCF!C$5*MAX(BQ565*DCF!C$46,0)-MAX(BQ565-Inputs!$B$20,0)/Inputs!$B$24)*DCF!C$6</f>
        <v>-2110.8026505817134</v>
      </c>
      <c r="CY565" s="15">
        <f ca="1">(BR565*DCF!D$46-DCF!D$5*MAX(BR565*DCF!D$46,0)-MAX(BR565-BQ565,0)/Inputs!$B$24)*DCF!D$6</f>
        <v>-786.0292018881787</v>
      </c>
      <c r="CZ565" s="15">
        <f ca="1">(BS565*DCF!E$46-DCF!E$5*MAX(BS565*DCF!E$46,0)-MAX(BS565-BR565,0)/Inputs!$B$24)*DCF!E$6</f>
        <v>-3034.0759250979413</v>
      </c>
      <c r="DA565" s="15">
        <f ca="1">(BT565*DCF!F$46-DCF!F$5*MAX(BT565*DCF!F$46,0)-MAX(BT565-BS565,0)/Inputs!$B$24)*DCF!F$6</f>
        <v>-632.10739722427707</v>
      </c>
      <c r="DB565" s="15">
        <f ca="1">(BU565*DCF!G$46-DCF!G$5*MAX(BU565*DCF!G$46,0)-MAX(BU565-BT565,0)/Inputs!$B$24)*DCF!G$6</f>
        <v>-1848.9725985338127</v>
      </c>
      <c r="DC565" s="15">
        <f ca="1">(BV565*DCF!H$46-DCF!H$5*MAX(BV565*DCF!H$46,0)-MAX(BV565-BU565,0)/Inputs!$B$24)*DCF!H$6</f>
        <v>-258.26398282161591</v>
      </c>
      <c r="DD565" s="15">
        <f ca="1">(BW565*DCF!I$46-DCF!I$5*MAX(BW565*DCF!I$46,0)-MAX(BW565-BV565,0)/Inputs!$B$24)*DCF!I$6</f>
        <v>-1169.9109617366801</v>
      </c>
      <c r="DE565" s="15">
        <f ca="1">(BX565*DCF!J$46-DCF!J$5*MAX(BX565*DCF!J$46,0)-MAX(BX565-BW565,0)/Inputs!$B$24)*DCF!J$6</f>
        <v>766.97060759492501</v>
      </c>
      <c r="DF565" s="15">
        <f ca="1">(BY565*DCF!K$46-DCF!K$5*MAX(BY565*DCF!K$46,0)-MAX(BY565-BX565,0)/Inputs!$B$24)*DCF!K$6</f>
        <v>-172.04946360213236</v>
      </c>
      <c r="DG565" s="15">
        <f ca="1">(BZ565*DCF!L$46-DCF!L$5*MAX(BZ565*DCF!L$46,0)-MAX(BZ565-BY565,0)/Inputs!$B$24)*DCF!L$6</f>
        <v>216.27109791393406</v>
      </c>
      <c r="DH565" s="15">
        <f ca="1">(CA565*DCF!M$46-DCF!M$5*MAX(CA565*DCF!M$46,0)-MAX(CA565-BZ565,0)/Inputs!$B$24)*DCF!M$6</f>
        <v>1409.1360052510609</v>
      </c>
      <c r="DI565" s="15">
        <f ca="1">SUM(CB565:CL565)+BE565*DCF!M$10*(1+Inputs!$B$30)*(1-Inputs!$B$33)*(1-Inputs!$B$30/Inputs!$B$31)/(Inputs!$B$29-Inputs!$B$30)*DCF!M$6</f>
        <v>88431.249158119579</v>
      </c>
      <c r="DJ565" s="15">
        <f ca="1">SUM(CM565:CW565)+BP565*DCF!M$28*(1+Inputs!$B$30)*(1-Inputs!$B$33)*(1-Inputs!$B$30/Inputs!$B$31)/(Inputs!$B$29-Inputs!$B$30)*DCF!M$6</f>
        <v>269896.81024380104</v>
      </c>
      <c r="DK565" s="15">
        <f ca="1">SUM(CX565:DH565)+CA565*DCF!M$46*(1+Inputs!$B$30)*(1-Inputs!$B$33)*(1-Inputs!$B$30/Inputs!$B$31)/(Inputs!$B$29-Inputs!$B$30)*DCF!M$6</f>
        <v>66377.392099116711</v>
      </c>
      <c r="DM565" s="15">
        <f ca="1">DI565+DJ565+DK565+Inputs!$B$34+Inputs!$B$36-Inputs!$B$35</f>
        <v>501556.45150103734</v>
      </c>
    </row>
    <row r="566" spans="1:117" x14ac:dyDescent="0.75">
      <c r="A566" s="11">
        <v>553</v>
      </c>
      <c r="C566" s="23">
        <f t="shared" ca="1" si="325"/>
        <v>-0.32455588100531113</v>
      </c>
      <c r="D566" s="23">
        <f t="shared" ca="1" si="325"/>
        <v>-1.1338571302317484</v>
      </c>
      <c r="E566" s="23">
        <f t="shared" ca="1" si="325"/>
        <v>1.6028077131173142</v>
      </c>
      <c r="F566" s="23">
        <f t="shared" ca="1" si="325"/>
        <v>-5.7899753765022315E-2</v>
      </c>
      <c r="G566" s="23">
        <f t="shared" ca="1" si="325"/>
        <v>1.1106481665571306</v>
      </c>
      <c r="H566" s="23">
        <f t="shared" ca="1" si="325"/>
        <v>-0.81752271680261712</v>
      </c>
      <c r="I566" s="23">
        <f t="shared" ca="1" si="325"/>
        <v>1.630807784422396</v>
      </c>
      <c r="J566" s="23">
        <f t="shared" ca="1" si="325"/>
        <v>0.41389315582820813</v>
      </c>
      <c r="K566" s="23">
        <f t="shared" ca="1" si="325"/>
        <v>0.44205832348215757</v>
      </c>
      <c r="L566" s="23">
        <f t="shared" ca="1" si="325"/>
        <v>-0.18130226956283921</v>
      </c>
      <c r="M566" s="23">
        <f t="shared" ca="1" si="325"/>
        <v>0.17073250717811275</v>
      </c>
      <c r="N566" s="23">
        <f ca="1">SQRT(Inputs!$B$38)*C566+SQRT(1-Inputs!$B$38)*_xlfn.NORM.S.INV(RAND())</f>
        <v>0.13843364742489581</v>
      </c>
      <c r="O566" s="23">
        <f ca="1">SQRT(Inputs!$B$38)*D566+SQRT(1-Inputs!$B$38)*_xlfn.NORM.S.INV(RAND())</f>
        <v>-2.3988686279007743</v>
      </c>
      <c r="P566" s="23">
        <f ca="1">SQRT(Inputs!$B$38)*E566+SQRT(1-Inputs!$B$38)*_xlfn.NORM.S.INV(RAND())</f>
        <v>1.0382964501391361</v>
      </c>
      <c r="Q566" s="23">
        <f ca="1">SQRT(Inputs!$B$38)*F566+SQRT(1-Inputs!$B$38)*_xlfn.NORM.S.INV(RAND())</f>
        <v>-0.45901504155067091</v>
      </c>
      <c r="R566" s="23">
        <f ca="1">SQRT(Inputs!$B$38)*G566+SQRT(1-Inputs!$B$38)*_xlfn.NORM.S.INV(RAND())</f>
        <v>0.90498901039474755</v>
      </c>
      <c r="S566" s="23">
        <f ca="1">SQRT(Inputs!$B$38)*H566+SQRT(1-Inputs!$B$38)*_xlfn.NORM.S.INV(RAND())</f>
        <v>-0.97904282434748646</v>
      </c>
      <c r="T566" s="23">
        <f ca="1">SQRT(Inputs!$B$38)*I566+SQRT(1-Inputs!$B$38)*_xlfn.NORM.S.INV(RAND())</f>
        <v>0.61356017918967609</v>
      </c>
      <c r="U566" s="23">
        <f ca="1">SQRT(Inputs!$B$38)*J566+SQRT(1-Inputs!$B$38)*_xlfn.NORM.S.INV(RAND())</f>
        <v>-0.71572412671187047</v>
      </c>
      <c r="V566" s="23">
        <f ca="1">SQRT(Inputs!$B$38)*K566+SQRT(1-Inputs!$B$38)*_xlfn.NORM.S.INV(RAND())</f>
        <v>-0.18757834281917526</v>
      </c>
      <c r="W566" s="23">
        <f ca="1">SQRT(Inputs!$B$38)*L566+SQRT(1-Inputs!$B$38)*_xlfn.NORM.S.INV(RAND())</f>
        <v>5.8424992735325129E-2</v>
      </c>
      <c r="X566" s="23">
        <f ca="1">SQRT(Inputs!$B$38)*M566+SQRT(1-Inputs!$B$38)*_xlfn.NORM.S.INV(RAND())</f>
        <v>0.90477350679604074</v>
      </c>
      <c r="Y566" s="23">
        <f ca="1">SQRT(Inputs!$B$38)*C566+SQRT(1-Inputs!$B$38)*_xlfn.NORM.S.INV(RAND())</f>
        <v>0.19342719829712199</v>
      </c>
      <c r="Z566" s="23">
        <f ca="1">SQRT(Inputs!$B$38)*D566+SQRT(1-Inputs!$B$38)*_xlfn.NORM.S.INV(RAND())</f>
        <v>-1.0581524147412009</v>
      </c>
      <c r="AA566" s="23">
        <f ca="1">SQRT(Inputs!$B$38)*E566+SQRT(1-Inputs!$B$38)*_xlfn.NORM.S.INV(RAND())</f>
        <v>0.59710105982764483</v>
      </c>
      <c r="AB566" s="23">
        <f ca="1">SQRT(Inputs!$B$38)*F566+SQRT(1-Inputs!$B$38)*_xlfn.NORM.S.INV(RAND())</f>
        <v>1.1320370752979914</v>
      </c>
      <c r="AC566" s="23">
        <f ca="1">SQRT(Inputs!$B$38)*G566+SQRT(1-Inputs!$B$38)*_xlfn.NORM.S.INV(RAND())</f>
        <v>1.2451314239180822</v>
      </c>
      <c r="AD566" s="23">
        <f ca="1">SQRT(Inputs!$B$38)*H566+SQRT(1-Inputs!$B$38)*_xlfn.NORM.S.INV(RAND())</f>
        <v>-1.0114664881448387</v>
      </c>
      <c r="AE566" s="23">
        <f ca="1">SQRT(Inputs!$B$38)*I566+SQRT(1-Inputs!$B$38)*_xlfn.NORM.S.INV(RAND())</f>
        <v>1.0137537068256193</v>
      </c>
      <c r="AF566" s="23">
        <f ca="1">SQRT(Inputs!$B$38)*J566+SQRT(1-Inputs!$B$38)*_xlfn.NORM.S.INV(RAND())</f>
        <v>0.66334745286329211</v>
      </c>
      <c r="AG566" s="23">
        <f ca="1">SQRT(Inputs!$B$38)*K566+SQRT(1-Inputs!$B$38)*_xlfn.NORM.S.INV(RAND())</f>
        <v>-1.0660605846814604</v>
      </c>
      <c r="AH566" s="23">
        <f ca="1">SQRT(Inputs!$B$38)*L566+SQRT(1-Inputs!$B$38)*_xlfn.NORM.S.INV(RAND())</f>
        <v>-1.7106628531474997</v>
      </c>
      <c r="AI566" s="23">
        <f ca="1">SQRT(Inputs!$B$38)*M566+SQRT(1-Inputs!$B$38)*_xlfn.NORM.S.INV(RAND())</f>
        <v>0.37623893185798513</v>
      </c>
      <c r="AJ566" s="23">
        <f ca="1">SQRT(Inputs!$B$38)*C566+SQRT(1-Inputs!$B$38)*_xlfn.NORM.S.INV(RAND())</f>
        <v>0.78084429543793277</v>
      </c>
      <c r="AK566" s="23">
        <f ca="1">SQRT(Inputs!$B$38)*D566+SQRT(1-Inputs!$B$38)*_xlfn.NORM.S.INV(RAND())</f>
        <v>-0.77555927886989062</v>
      </c>
      <c r="AL566" s="23">
        <f ca="1">SQRT(Inputs!$B$38)*E566+SQRT(1-Inputs!$B$38)*_xlfn.NORM.S.INV(RAND())</f>
        <v>0.48636282691287291</v>
      </c>
      <c r="AM566" s="23">
        <f ca="1">SQRT(Inputs!$B$38)*F566+SQRT(1-Inputs!$B$38)*_xlfn.NORM.S.INV(RAND())</f>
        <v>0.34996427801839075</v>
      </c>
      <c r="AN566" s="23">
        <f ca="1">SQRT(Inputs!$B$38)*G566+SQRT(1-Inputs!$B$38)*_xlfn.NORM.S.INV(RAND())</f>
        <v>2.557990532610968</v>
      </c>
      <c r="AO566" s="23">
        <f ca="1">SQRT(Inputs!$B$38)*H566+SQRT(1-Inputs!$B$38)*_xlfn.NORM.S.INV(RAND())</f>
        <v>-1.5573588971521926</v>
      </c>
      <c r="AP566" s="23">
        <f ca="1">SQRT(Inputs!$B$38)*I566+SQRT(1-Inputs!$B$38)*_xlfn.NORM.S.INV(RAND())</f>
        <v>0.3835938846655117</v>
      </c>
      <c r="AQ566" s="23">
        <f ca="1">SQRT(Inputs!$B$38)*J566+SQRT(1-Inputs!$B$38)*_xlfn.NORM.S.INV(RAND())</f>
        <v>0.38339622203134183</v>
      </c>
      <c r="AR566" s="23">
        <f ca="1">SQRT(Inputs!$B$38)*K566+SQRT(1-Inputs!$B$38)*_xlfn.NORM.S.INV(RAND())</f>
        <v>0.49617164111769718</v>
      </c>
      <c r="AS566" s="23">
        <f ca="1">SQRT(Inputs!$B$38)*L566+SQRT(1-Inputs!$B$38)*_xlfn.NORM.S.INV(RAND())</f>
        <v>-0.4345139254746524</v>
      </c>
      <c r="AT566" s="23">
        <f ca="1">SQRT(Inputs!$B$38)*M566+SQRT(1-Inputs!$B$38)*_xlfn.NORM.S.INV(RAND())</f>
        <v>-0.37278829508760258</v>
      </c>
      <c r="AU566" s="15">
        <f ca="1">Inputs!$B$6*EXP($B$8-0.5*C$5^2+C$5*N566)</f>
        <v>5074.6919188541697</v>
      </c>
      <c r="AV566" s="15">
        <f t="shared" ca="1" si="292"/>
        <v>4341.1454253230286</v>
      </c>
      <c r="AW566" s="15">
        <f t="shared" ca="1" si="293"/>
        <v>6088.9794669105677</v>
      </c>
      <c r="AX566" s="15">
        <f t="shared" ca="1" si="294"/>
        <v>7019.7133690502533</v>
      </c>
      <c r="AY566" s="15">
        <f t="shared" ca="1" si="295"/>
        <v>9535.1652298661902</v>
      </c>
      <c r="AZ566" s="15">
        <f t="shared" ca="1" si="296"/>
        <v>10469.893806044955</v>
      </c>
      <c r="BA566" s="15">
        <f t="shared" ca="1" si="297"/>
        <v>13662.217349755058</v>
      </c>
      <c r="BB566" s="15">
        <f t="shared" ca="1" si="298"/>
        <v>15569.270286573837</v>
      </c>
      <c r="BC566" s="15">
        <f t="shared" ca="1" si="299"/>
        <v>18726.231199564085</v>
      </c>
      <c r="BD566" s="15">
        <f t="shared" ca="1" si="300"/>
        <v>23067.110179488725</v>
      </c>
      <c r="BE566" s="15">
        <f t="shared" ca="1" si="301"/>
        <v>30693.752524802869</v>
      </c>
      <c r="BF566" s="15">
        <f ca="1">Inputs!$B$13*EXP($B$9-0.5*C$6^2+C$6*Y566)</f>
        <v>14371.692129890416</v>
      </c>
      <c r="BG566" s="15">
        <f t="shared" ca="1" si="302"/>
        <v>14470.943980779382</v>
      </c>
      <c r="BH566" s="15">
        <f t="shared" ca="1" si="303"/>
        <v>19521.467090888225</v>
      </c>
      <c r="BI566" s="15">
        <f t="shared" ca="1" si="304"/>
        <v>28445.90913444851</v>
      </c>
      <c r="BJ566" s="15">
        <f t="shared" ca="1" si="305"/>
        <v>41728.660542476806</v>
      </c>
      <c r="BK566" s="15">
        <f t="shared" ca="1" si="306"/>
        <v>44625.657629478294</v>
      </c>
      <c r="BL566" s="15">
        <f t="shared" ca="1" si="307"/>
        <v>62513.257454996914</v>
      </c>
      <c r="BM566" s="15">
        <f t="shared" ca="1" si="308"/>
        <v>83442.780156550987</v>
      </c>
      <c r="BN566" s="15">
        <f t="shared" ca="1" si="309"/>
        <v>90316.592271693065</v>
      </c>
      <c r="BO566" s="15">
        <f t="shared" ca="1" si="310"/>
        <v>91086.546504119353</v>
      </c>
      <c r="BP566" s="15">
        <f t="shared" ca="1" si="311"/>
        <v>116992.66735160301</v>
      </c>
      <c r="BQ566" s="15">
        <f ca="1">Inputs!$B$20*EXP($B$10-0.5*C$7^2+C$7*AJ566)</f>
        <v>5658.310562796566</v>
      </c>
      <c r="BR566" s="15">
        <f t="shared" ca="1" si="312"/>
        <v>6001.4718911939362</v>
      </c>
      <c r="BS566" s="15">
        <f t="shared" ca="1" si="313"/>
        <v>9450.3981035933175</v>
      </c>
      <c r="BT566" s="15">
        <f t="shared" ca="1" si="314"/>
        <v>14282.924449974902</v>
      </c>
      <c r="BU566" s="15">
        <f t="shared" ca="1" si="315"/>
        <v>36758.029254370565</v>
      </c>
      <c r="BV566" s="15">
        <f t="shared" ca="1" si="316"/>
        <v>36007.106087992768</v>
      </c>
      <c r="BW566" s="15">
        <f t="shared" ca="1" si="317"/>
        <v>54495.384751650323</v>
      </c>
      <c r="BX566" s="15">
        <f t="shared" ca="1" si="318"/>
        <v>82309.962433274952</v>
      </c>
      <c r="BY566" s="15">
        <f t="shared" ca="1" si="319"/>
        <v>126815.0248712537</v>
      </c>
      <c r="BZ566" s="15">
        <f t="shared" ca="1" si="320"/>
        <v>164278.60313394348</v>
      </c>
      <c r="CA566" s="15">
        <f t="shared" ca="1" si="321"/>
        <v>215970.16578564057</v>
      </c>
      <c r="CB566" s="15">
        <f ca="1">(AU566*DCF!C$10-DCF!C$5*MAX(AU566*DCF!C$10,0)-MAX(AU566-Inputs!$B$6,0)/Inputs!$B$10)*DCF!C$6</f>
        <v>1042.2724972316264</v>
      </c>
      <c r="CC566" s="15">
        <f ca="1">(AV566*DCF!D$10-DCF!D$5*MAX(AV566*DCF!D$10,0)-MAX(AV566-AU566,0)/Inputs!$B$10)*DCF!D$6</f>
        <v>1058.1247871276203</v>
      </c>
      <c r="CD566" s="15">
        <f ca="1">(AW566*DCF!E$10-DCF!E$5*MAX(AW566*DCF!E$10,0)-MAX(AW566-AV566,0)/Inputs!$B$10)*DCF!E$6</f>
        <v>1012.1638236093485</v>
      </c>
      <c r="CE566" s="15">
        <f ca="1">(AX566*DCF!F$10-DCF!F$5*MAX(AX566*DCF!F$10,0)-MAX(AX566-AW566,0)/Inputs!$B$10)*DCF!F$6</f>
        <v>1338.7295918286741</v>
      </c>
      <c r="CF566" s="15">
        <f ca="1">(AY566*DCF!G$10-DCF!G$5*MAX(AY566*DCF!G$10,0)-MAX(AY566-AX566,0)/Inputs!$B$10)*DCF!G$6</f>
        <v>1481.1106810939079</v>
      </c>
      <c r="CG566" s="15">
        <f ca="1">(AZ566*DCF!H$10-DCF!H$5*MAX(AZ566*DCF!H$10,0)-MAX(AZ566-AY566,0)/Inputs!$B$10)*DCF!H$6</f>
        <v>1866.7595763833494</v>
      </c>
      <c r="CH566" s="15">
        <f ca="1">(BA566*DCF!I$10-DCF!I$5*MAX(BA566*DCF!I$10,0)-MAX(BA566-AZ566,0)/Inputs!$B$10)*DCF!I$6</f>
        <v>1971.9358005176193</v>
      </c>
      <c r="CI566" s="15">
        <f ca="1">(BB566*DCF!J$10-DCF!J$5*MAX(BB566*DCF!J$10,0)-MAX(BB566-BA566,0)/Inputs!$B$10)*DCF!J$6</f>
        <v>2382.7404600681061</v>
      </c>
      <c r="CJ566" s="15">
        <f ca="1">(BC566*DCF!K$10-DCF!K$5*MAX(BC566*DCF!K$10,0)-MAX(BC566-BB566,0)/Inputs!$B$10)*DCF!K$6</f>
        <v>2572.6960080832696</v>
      </c>
      <c r="CK566" s="15">
        <f ca="1">(BD566*DCF!L$10-DCF!L$5*MAX(BD566*DCF!L$10,0)-MAX(BD566-BC566,0)/Inputs!$B$10)*DCF!L$6</f>
        <v>2917.612921418036</v>
      </c>
      <c r="CL566" s="15">
        <f ca="1">(BE566*DCF!M$10-DCF!M$5*MAX(BE566*DCF!M$10,0)-MAX(BE566-BD566,0)/Inputs!$B$10)*DCF!M$6</f>
        <v>3420.2015575603446</v>
      </c>
      <c r="CM566" s="15">
        <f ca="1">(BF566*DCF!C$28-DCF!C$5*MAX(BF566*DCF!C$28,0)-MAX(BF566-Inputs!$B$13,0)/Inputs!$B$17)*DCF!C$6</f>
        <v>3696.8408448699961</v>
      </c>
      <c r="CN566" s="15">
        <f ca="1">(BG566*DCF!D$28-DCF!D$5*MAX(BG566*DCF!D$28,0)-MAX(BG566-BF566,0)/Inputs!$B$17)*DCF!D$6</f>
        <v>4240.8517869929001</v>
      </c>
      <c r="CO566" s="15">
        <f ca="1">(BH566*DCF!E$28-DCF!E$5*MAX(BH566*DCF!E$28,0)-MAX(BH566-BG566,0)/Inputs!$B$17)*DCF!E$6</f>
        <v>4533.438502387784</v>
      </c>
      <c r="CP566" s="15">
        <f ca="1">(BI566*DCF!F$28-DCF!F$5*MAX(BI566*DCF!F$28,0)-MAX(BI566-BH566,0)/Inputs!$B$17)*DCF!F$6</f>
        <v>6097.4793046249488</v>
      </c>
      <c r="CQ566" s="15">
        <f ca="1">(BJ566*DCF!G$28-DCF!G$5*MAX(BJ566*DCF!G$28,0)-MAX(BJ566-BI566,0)/Inputs!$B$17)*DCF!G$6</f>
        <v>8592.7900029123684</v>
      </c>
      <c r="CR566" s="15">
        <f ca="1">(BK566*DCF!H$28-DCF!H$5*MAX(BK566*DCF!H$28,0)-MAX(BK566-BJ566,0)/Inputs!$B$17)*DCF!H$6</f>
        <v>10586.305427225707</v>
      </c>
      <c r="CS566" s="15">
        <f ca="1">(BL566*DCF!I$28-DCF!I$5*MAX(BL566*DCF!I$28,0)-MAX(BL566-BK566,0)/Inputs!$B$17)*DCF!I$6</f>
        <v>12132.763390243497</v>
      </c>
      <c r="CT566" s="15">
        <f ca="1">(BM566*DCF!J$28-DCF!J$5*MAX(BM566*DCF!J$28,0)-MAX(BM566-BL566,0)/Inputs!$B$17)*DCF!J$6</f>
        <v>15839.583355683786</v>
      </c>
      <c r="CU566" s="15">
        <f ca="1">(BN566*DCF!K$28-DCF!K$5*MAX(BN566*DCF!K$28,0)-MAX(BN566-BM566,0)/Inputs!$B$17)*DCF!K$6</f>
        <v>18231.399523933123</v>
      </c>
      <c r="CV566" s="15">
        <f ca="1">(BO566*DCF!L$28-DCF!L$5*MAX(BO566*DCF!L$28,0)-MAX(BO566-BN566,0)/Inputs!$B$17)*DCF!L$6</f>
        <v>18086.55631737773</v>
      </c>
      <c r="CW566" s="15">
        <f ca="1">(BP566*DCF!M$28-DCF!M$5*MAX(BP566*DCF!M$28,0)-MAX(BP566-BO566,0)/Inputs!$B$17)*DCF!M$6</f>
        <v>19304.320496959041</v>
      </c>
      <c r="CX566" s="15">
        <f ca="1">(BQ566*DCF!C$46-DCF!C$5*MAX(BQ566*DCF!C$46,0)-MAX(BQ566-Inputs!$B$20,0)/Inputs!$B$24)*DCF!C$6</f>
        <v>-2441.7856093278747</v>
      </c>
      <c r="CY566" s="15">
        <f ca="1">(BR566*DCF!D$46-DCF!D$5*MAX(BR566*DCF!D$46,0)-MAX(BR566-BQ566,0)/Inputs!$B$24)*DCF!D$6</f>
        <v>-1170.7353860226231</v>
      </c>
      <c r="CZ566" s="15">
        <f ca="1">(BS566*DCF!E$46-DCF!E$5*MAX(BS566*DCF!E$46,0)-MAX(BS566-BR566,0)/Inputs!$B$24)*DCF!E$6</f>
        <v>-2476.9977956184948</v>
      </c>
      <c r="DA566" s="15">
        <f ca="1">(BT566*DCF!F$46-DCF!F$5*MAX(BT566*DCF!F$46,0)-MAX(BT566-BS566,0)/Inputs!$B$24)*DCF!F$6</f>
        <v>-2799.8484725130661</v>
      </c>
      <c r="DB566" s="15">
        <f ca="1">(BU566*DCF!G$46-DCF!G$5*MAX(BU566*DCF!G$46,0)-MAX(BU566-BT566,0)/Inputs!$B$24)*DCF!G$6</f>
        <v>-8796.6486814669352</v>
      </c>
      <c r="DC566" s="15">
        <f ca="1">(BV566*DCF!H$46-DCF!H$5*MAX(BV566*DCF!H$46,0)-MAX(BV566-BU566,0)/Inputs!$B$24)*DCF!H$6</f>
        <v>0</v>
      </c>
      <c r="DD566" s="15">
        <f ca="1">(BW566*DCF!I$46-DCF!I$5*MAX(BW566*DCF!I$46,0)-MAX(BW566-BV566,0)/Inputs!$B$24)*DCF!I$6</f>
        <v>-4048.6775434824085</v>
      </c>
      <c r="DE566" s="15">
        <f ca="1">(BX566*DCF!J$46-DCF!J$5*MAX(BX566*DCF!J$46,0)-MAX(BX566-BW566,0)/Inputs!$B$24)*DCF!J$6</f>
        <v>-3923.2963323972672</v>
      </c>
      <c r="DF566" s="15">
        <f ca="1">(BY566*DCF!K$46-DCF!K$5*MAX(BY566*DCF!K$46,0)-MAX(BY566-BX566,0)/Inputs!$B$24)*DCF!K$6</f>
        <v>-3658.4577266463316</v>
      </c>
      <c r="DG566" s="15">
        <f ca="1">(BZ566*DCF!L$46-DCF!L$5*MAX(BZ566*DCF!L$46,0)-MAX(BZ566-BY566,0)/Inputs!$B$24)*DCF!L$6</f>
        <v>2877.6885475742515</v>
      </c>
      <c r="DH566" s="15">
        <f ca="1">(CA566*DCF!M$46-DCF!M$5*MAX(CA566*DCF!M$46,0)-MAX(CA566-BZ566,0)/Inputs!$B$24)*DCF!M$6</f>
        <v>6124.7716132843125</v>
      </c>
      <c r="DI566" s="15">
        <f ca="1">SUM(CB566:CL566)+BE566*DCF!M$10*(1+Inputs!$B$30)*(1-Inputs!$B$33)*(1-Inputs!$B$30/Inputs!$B$31)/(Inputs!$B$29-Inputs!$B$30)*DCF!M$6</f>
        <v>106485.46686430647</v>
      </c>
      <c r="DJ566" s="15">
        <f ca="1">SUM(CM566:CW566)+BP566*DCF!M$28*(1+Inputs!$B$30)*(1-Inputs!$B$33)*(1-Inputs!$B$30/Inputs!$B$31)/(Inputs!$B$29-Inputs!$B$30)*DCF!M$6</f>
        <v>555465.18269638007</v>
      </c>
      <c r="DK566" s="15">
        <f ca="1">SUM(CX566:DH566)+CA566*DCF!M$46*(1+Inputs!$B$30)*(1-Inputs!$B$33)*(1-Inputs!$B$30/Inputs!$B$31)/(Inputs!$B$29-Inputs!$B$30)*DCF!M$6</f>
        <v>313601.47221961839</v>
      </c>
      <c r="DM566" s="15">
        <f ca="1">DI566+DJ566+DK566+Inputs!$B$34+Inputs!$B$36-Inputs!$B$35</f>
        <v>1052403.1217803049</v>
      </c>
    </row>
    <row r="567" spans="1:117" x14ac:dyDescent="0.75">
      <c r="A567" s="11">
        <v>554</v>
      </c>
      <c r="C567" s="23">
        <f t="shared" ca="1" si="325"/>
        <v>2.7028203709285039</v>
      </c>
      <c r="D567" s="23">
        <f t="shared" ca="1" si="325"/>
        <v>-0.6303822490176878</v>
      </c>
      <c r="E567" s="23">
        <f t="shared" ca="1" si="325"/>
        <v>0.73154609456000574</v>
      </c>
      <c r="F567" s="23">
        <f t="shared" ca="1" si="325"/>
        <v>-7.5992024445779793E-2</v>
      </c>
      <c r="G567" s="23">
        <f t="shared" ca="1" si="325"/>
        <v>0.92845215721685537</v>
      </c>
      <c r="H567" s="23">
        <f t="shared" ca="1" si="325"/>
        <v>0.41211964408545343</v>
      </c>
      <c r="I567" s="23">
        <f t="shared" ca="1" si="325"/>
        <v>-0.81023125248976113</v>
      </c>
      <c r="J567" s="23">
        <f t="shared" ca="1" si="325"/>
        <v>-0.54077914332011578</v>
      </c>
      <c r="K567" s="23">
        <f t="shared" ca="1" si="325"/>
        <v>0.3238189913154656</v>
      </c>
      <c r="L567" s="23">
        <f t="shared" ca="1" si="325"/>
        <v>-0.77300509704450704</v>
      </c>
      <c r="M567" s="23">
        <f t="shared" ca="1" si="325"/>
        <v>6.5880413665357837E-2</v>
      </c>
      <c r="N567" s="23">
        <f ca="1">SQRT(Inputs!$B$38)*C567+SQRT(1-Inputs!$B$38)*_xlfn.NORM.S.INV(RAND())</f>
        <v>0.94992632766489538</v>
      </c>
      <c r="O567" s="23">
        <f ca="1">SQRT(Inputs!$B$38)*D567+SQRT(1-Inputs!$B$38)*_xlfn.NORM.S.INV(RAND())</f>
        <v>-1.7862820868765072</v>
      </c>
      <c r="P567" s="23">
        <f ca="1">SQRT(Inputs!$B$38)*E567+SQRT(1-Inputs!$B$38)*_xlfn.NORM.S.INV(RAND())</f>
        <v>0.71158732417197479</v>
      </c>
      <c r="Q567" s="23">
        <f ca="1">SQRT(Inputs!$B$38)*F567+SQRT(1-Inputs!$B$38)*_xlfn.NORM.S.INV(RAND())</f>
        <v>-0.13344541551443972</v>
      </c>
      <c r="R567" s="23">
        <f ca="1">SQRT(Inputs!$B$38)*G567+SQRT(1-Inputs!$B$38)*_xlfn.NORM.S.INV(RAND())</f>
        <v>-0.56290914078054144</v>
      </c>
      <c r="S567" s="23">
        <f ca="1">SQRT(Inputs!$B$38)*H567+SQRT(1-Inputs!$B$38)*_xlfn.NORM.S.INV(RAND())</f>
        <v>-0.96667927290991829</v>
      </c>
      <c r="T567" s="23">
        <f ca="1">SQRT(Inputs!$B$38)*I567+SQRT(1-Inputs!$B$38)*_xlfn.NORM.S.INV(RAND())</f>
        <v>-1.0523454216010386</v>
      </c>
      <c r="U567" s="23">
        <f ca="1">SQRT(Inputs!$B$38)*J567+SQRT(1-Inputs!$B$38)*_xlfn.NORM.S.INV(RAND())</f>
        <v>0.34824009669848577</v>
      </c>
      <c r="V567" s="23">
        <f ca="1">SQRT(Inputs!$B$38)*K567+SQRT(1-Inputs!$B$38)*_xlfn.NORM.S.INV(RAND())</f>
        <v>0.9242693825014705</v>
      </c>
      <c r="W567" s="23">
        <f ca="1">SQRT(Inputs!$B$38)*L567+SQRT(1-Inputs!$B$38)*_xlfn.NORM.S.INV(RAND())</f>
        <v>0.71398670475195924</v>
      </c>
      <c r="X567" s="23">
        <f ca="1">SQRT(Inputs!$B$38)*M567+SQRT(1-Inputs!$B$38)*_xlfn.NORM.S.INV(RAND())</f>
        <v>0.19570682521626226</v>
      </c>
      <c r="Y567" s="23">
        <f ca="1">SQRT(Inputs!$B$38)*C567+SQRT(1-Inputs!$B$38)*_xlfn.NORM.S.INV(RAND())</f>
        <v>2.1973947958491742</v>
      </c>
      <c r="Z567" s="23">
        <f ca="1">SQRT(Inputs!$B$38)*D567+SQRT(1-Inputs!$B$38)*_xlfn.NORM.S.INV(RAND())</f>
        <v>0.24121706926861952</v>
      </c>
      <c r="AA567" s="23">
        <f ca="1">SQRT(Inputs!$B$38)*E567+SQRT(1-Inputs!$B$38)*_xlfn.NORM.S.INV(RAND())</f>
        <v>1.0453692442634488</v>
      </c>
      <c r="AB567" s="23">
        <f ca="1">SQRT(Inputs!$B$38)*F567+SQRT(1-Inputs!$B$38)*_xlfn.NORM.S.INV(RAND())</f>
        <v>-0.18116082434982944</v>
      </c>
      <c r="AC567" s="23">
        <f ca="1">SQRT(Inputs!$B$38)*G567+SQRT(1-Inputs!$B$38)*_xlfn.NORM.S.INV(RAND())</f>
        <v>0.6610934731670971</v>
      </c>
      <c r="AD567" s="23">
        <f ca="1">SQRT(Inputs!$B$38)*H567+SQRT(1-Inputs!$B$38)*_xlfn.NORM.S.INV(RAND())</f>
        <v>-0.99171757828700424</v>
      </c>
      <c r="AE567" s="23">
        <f ca="1">SQRT(Inputs!$B$38)*I567+SQRT(1-Inputs!$B$38)*_xlfn.NORM.S.INV(RAND())</f>
        <v>-1.6728398133212632</v>
      </c>
      <c r="AF567" s="23">
        <f ca="1">SQRT(Inputs!$B$38)*J567+SQRT(1-Inputs!$B$38)*_xlfn.NORM.S.INV(RAND())</f>
        <v>-1.4406929033612506</v>
      </c>
      <c r="AG567" s="23">
        <f ca="1">SQRT(Inputs!$B$38)*K567+SQRT(1-Inputs!$B$38)*_xlfn.NORM.S.INV(RAND())</f>
        <v>1.3389947388217189</v>
      </c>
      <c r="AH567" s="23">
        <f ca="1">SQRT(Inputs!$B$38)*L567+SQRT(1-Inputs!$B$38)*_xlfn.NORM.S.INV(RAND())</f>
        <v>-0.86541773631222974</v>
      </c>
      <c r="AI567" s="23">
        <f ca="1">SQRT(Inputs!$B$38)*M567+SQRT(1-Inputs!$B$38)*_xlfn.NORM.S.INV(RAND())</f>
        <v>0.54944324589231608</v>
      </c>
      <c r="AJ567" s="23">
        <f ca="1">SQRT(Inputs!$B$38)*C567+SQRT(1-Inputs!$B$38)*_xlfn.NORM.S.INV(RAND())</f>
        <v>1.8701524973006047</v>
      </c>
      <c r="AK567" s="23">
        <f ca="1">SQRT(Inputs!$B$38)*D567+SQRT(1-Inputs!$B$38)*_xlfn.NORM.S.INV(RAND())</f>
        <v>-0.15694536055969574</v>
      </c>
      <c r="AL567" s="23">
        <f ca="1">SQRT(Inputs!$B$38)*E567+SQRT(1-Inputs!$B$38)*_xlfn.NORM.S.INV(RAND())</f>
        <v>1.1673238406318396</v>
      </c>
      <c r="AM567" s="23">
        <f ca="1">SQRT(Inputs!$B$38)*F567+SQRT(1-Inputs!$B$38)*_xlfn.NORM.S.INV(RAND())</f>
        <v>0.31601456001228556</v>
      </c>
      <c r="AN567" s="23">
        <f ca="1">SQRT(Inputs!$B$38)*G567+SQRT(1-Inputs!$B$38)*_xlfn.NORM.S.INV(RAND())</f>
        <v>0.78056577025935669</v>
      </c>
      <c r="AO567" s="23">
        <f ca="1">SQRT(Inputs!$B$38)*H567+SQRT(1-Inputs!$B$38)*_xlfn.NORM.S.INV(RAND())</f>
        <v>-1.9226972229178403</v>
      </c>
      <c r="AP567" s="23">
        <f ca="1">SQRT(Inputs!$B$38)*I567+SQRT(1-Inputs!$B$38)*_xlfn.NORM.S.INV(RAND())</f>
        <v>-1.2030714341006876</v>
      </c>
      <c r="AQ567" s="23">
        <f ca="1">SQRT(Inputs!$B$38)*J567+SQRT(1-Inputs!$B$38)*_xlfn.NORM.S.INV(RAND())</f>
        <v>0.23334862245763288</v>
      </c>
      <c r="AR567" s="23">
        <f ca="1">SQRT(Inputs!$B$38)*K567+SQRT(1-Inputs!$B$38)*_xlfn.NORM.S.INV(RAND())</f>
        <v>0.20648566649682684</v>
      </c>
      <c r="AS567" s="23">
        <f ca="1">SQRT(Inputs!$B$38)*L567+SQRT(1-Inputs!$B$38)*_xlfn.NORM.S.INV(RAND())</f>
        <v>0.21859837363324336</v>
      </c>
      <c r="AT567" s="23">
        <f ca="1">SQRT(Inputs!$B$38)*M567+SQRT(1-Inputs!$B$38)*_xlfn.NORM.S.INV(RAND())</f>
        <v>0.77937711120723574</v>
      </c>
      <c r="AU567" s="15">
        <f ca="1">Inputs!$B$6*EXP($B$8-0.5*C$5^2+C$5*N567)</f>
        <v>5787.0614038054937</v>
      </c>
      <c r="AV567" s="15">
        <f t="shared" ca="1" si="292"/>
        <v>5417.1339226833579</v>
      </c>
      <c r="AW567" s="15">
        <f t="shared" ca="1" si="293"/>
        <v>7270.6247866696322</v>
      </c>
      <c r="AX567" s="15">
        <f t="shared" ca="1" si="294"/>
        <v>8729.9398407759363</v>
      </c>
      <c r="AY567" s="15">
        <f t="shared" ca="1" si="295"/>
        <v>9990.0525467350344</v>
      </c>
      <c r="AZ567" s="15">
        <f t="shared" ca="1" si="296"/>
        <v>10984.318163939955</v>
      </c>
      <c r="BA567" s="15">
        <f t="shared" ca="1" si="297"/>
        <v>12040.13608896959</v>
      </c>
      <c r="BB567" s="15">
        <f t="shared" ca="1" si="298"/>
        <v>15264.179904300192</v>
      </c>
      <c r="BC567" s="15">
        <f t="shared" ca="1" si="299"/>
        <v>20439.342528664594</v>
      </c>
      <c r="BD567" s="15">
        <f t="shared" ca="1" si="300"/>
        <v>26769.444893556753</v>
      </c>
      <c r="BE567" s="15">
        <f t="shared" ca="1" si="301"/>
        <v>33392.470342797104</v>
      </c>
      <c r="BF567" s="15">
        <f ca="1">Inputs!$B$13*EXP($B$9-0.5*C$6^2+C$6*Y567)</f>
        <v>21381.84922960429</v>
      </c>
      <c r="BG567" s="15">
        <f t="shared" ca="1" si="302"/>
        <v>27218.064292933028</v>
      </c>
      <c r="BH567" s="15">
        <f t="shared" ca="1" si="303"/>
        <v>39551.413617081373</v>
      </c>
      <c r="BI567" s="15">
        <f t="shared" ca="1" si="304"/>
        <v>47085.463660861053</v>
      </c>
      <c r="BJ567" s="15">
        <f t="shared" ca="1" si="305"/>
        <v>63495.034223253599</v>
      </c>
      <c r="BK567" s="15">
        <f t="shared" ca="1" si="306"/>
        <v>68085.969524472617</v>
      </c>
      <c r="BL567" s="15">
        <f t="shared" ca="1" si="307"/>
        <v>67335.042526357443</v>
      </c>
      <c r="BM567" s="15">
        <f t="shared" ca="1" si="308"/>
        <v>69205.713350603939</v>
      </c>
      <c r="BN567" s="15">
        <f t="shared" ca="1" si="309"/>
        <v>99928.544066097107</v>
      </c>
      <c r="BO567" s="15">
        <f t="shared" ca="1" si="310"/>
        <v>111185.03403996403</v>
      </c>
      <c r="BP567" s="15">
        <f t="shared" ca="1" si="311"/>
        <v>145637.4557909123</v>
      </c>
      <c r="BQ567" s="15">
        <f ca="1">Inputs!$B$20*EXP($B$10-0.5*C$7^2+C$7*AJ567)</f>
        <v>8326.8407447959435</v>
      </c>
      <c r="BR567" s="15">
        <f t="shared" ca="1" si="312"/>
        <v>10749.109683768915</v>
      </c>
      <c r="BS567" s="15">
        <f t="shared" ca="1" si="313"/>
        <v>20582.661131784069</v>
      </c>
      <c r="BT567" s="15">
        <f t="shared" ca="1" si="314"/>
        <v>30831.92824907845</v>
      </c>
      <c r="BU567" s="15">
        <f t="shared" ca="1" si="315"/>
        <v>51612.274320683726</v>
      </c>
      <c r="BV567" s="15">
        <f t="shared" ca="1" si="316"/>
        <v>46563.126351445935</v>
      </c>
      <c r="BW567" s="15">
        <f t="shared" ca="1" si="317"/>
        <v>50369.817763553998</v>
      </c>
      <c r="BX567" s="15">
        <f t="shared" ca="1" si="318"/>
        <v>73824.275648066381</v>
      </c>
      <c r="BY567" s="15">
        <f t="shared" ca="1" si="319"/>
        <v>107608.635958125</v>
      </c>
      <c r="BZ567" s="15">
        <f t="shared" ca="1" si="320"/>
        <v>157181.20191288745</v>
      </c>
      <c r="CA567" s="15">
        <f t="shared" ca="1" si="321"/>
        <v>253589.41564177378</v>
      </c>
      <c r="CB567" s="15">
        <f ca="1">(AU567*DCF!C$10-DCF!C$5*MAX(AU567*DCF!C$10,0)-MAX(AU567-Inputs!$B$6,0)/Inputs!$B$10)*DCF!C$6</f>
        <v>1037.1931758306005</v>
      </c>
      <c r="CC567" s="15">
        <f ca="1">(AV567*DCF!D$10-DCF!D$5*MAX(AV567*DCF!D$10,0)-MAX(AV567-AU567,0)/Inputs!$B$10)*DCF!D$6</f>
        <v>1320.3896937764102</v>
      </c>
      <c r="CD567" s="15">
        <f ca="1">(AW567*DCF!E$10-DCF!E$5*MAX(AW567*DCF!E$10,0)-MAX(AW567-AV567,0)/Inputs!$B$10)*DCF!E$6</f>
        <v>1261.1886259009123</v>
      </c>
      <c r="CE567" s="15">
        <f ca="1">(AX567*DCF!F$10-DCF!F$5*MAX(AX567*DCF!F$10,0)-MAX(AX567-AW567,0)/Inputs!$B$10)*DCF!F$6</f>
        <v>1602.0846723866136</v>
      </c>
      <c r="CF567" s="15">
        <f ca="1">(AY567*DCF!G$10-DCF!G$5*MAX(AY567*DCF!G$10,0)-MAX(AY567-AX567,0)/Inputs!$B$10)*DCF!G$6</f>
        <v>1816.1334744928627</v>
      </c>
      <c r="CG567" s="15">
        <f ca="1">(AZ567*DCF!H$10-DCF!H$5*MAX(AZ567*DCF!H$10,0)-MAX(AZ567-AY567,0)/Inputs!$B$10)*DCF!H$6</f>
        <v>1956.0635654791797</v>
      </c>
      <c r="CH567" s="15">
        <f ca="1">(BA567*DCF!I$10-DCF!I$5*MAX(BA567*DCF!I$10,0)-MAX(BA567-AZ567,0)/Inputs!$B$10)*DCF!I$6</f>
        <v>2026.1025057289285</v>
      </c>
      <c r="CI567" s="15">
        <f ca="1">(BB567*DCF!J$10-DCF!J$5*MAX(BB567*DCF!J$10,0)-MAX(BB567-BA567,0)/Inputs!$B$10)*DCF!J$6</f>
        <v>2130.8179771904925</v>
      </c>
      <c r="CJ567" s="15">
        <f ca="1">(BC567*DCF!K$10-DCF!K$5*MAX(BC567*DCF!K$10,0)-MAX(BC567-BB567,0)/Inputs!$B$10)*DCF!K$6</f>
        <v>2565.9619024240519</v>
      </c>
      <c r="CK567" s="15">
        <f ca="1">(BD567*DCF!L$10-DCF!L$5*MAX(BD567*DCF!L$10,0)-MAX(BD567-BC567,0)/Inputs!$B$10)*DCF!L$6</f>
        <v>3218.7566077641227</v>
      </c>
      <c r="CL567" s="15">
        <f ca="1">(BE567*DCF!M$10-DCF!M$5*MAX(BE567*DCF!M$10,0)-MAX(BE567-BD567,0)/Inputs!$B$10)*DCF!M$6</f>
        <v>3920.9183088105128</v>
      </c>
      <c r="CM567" s="15">
        <f ca="1">(BF567*DCF!C$28-DCF!C$5*MAX(BF567*DCF!C$28,0)-MAX(BF567-Inputs!$B$13,0)/Inputs!$B$17)*DCF!C$6</f>
        <v>4217.3208921642326</v>
      </c>
      <c r="CN567" s="15">
        <f ca="1">(BG567*DCF!D$28-DCF!D$5*MAX(BG567*DCF!D$28,0)-MAX(BG567-BF567,0)/Inputs!$B$17)*DCF!D$6</f>
        <v>6771.2154252730043</v>
      </c>
      <c r="CO567" s="15">
        <f ca="1">(BH567*DCF!E$28-DCF!E$5*MAX(BH567*DCF!E$28,0)-MAX(BH567-BG567,0)/Inputs!$B$17)*DCF!E$6</f>
        <v>8770.9312204457146</v>
      </c>
      <c r="CP567" s="15">
        <f ca="1">(BI567*DCF!F$28-DCF!F$5*MAX(BI567*DCF!F$28,0)-MAX(BI567-BH567,0)/Inputs!$B$17)*DCF!F$6</f>
        <v>11410.77021698558</v>
      </c>
      <c r="CQ567" s="15">
        <f ca="1">(BJ567*DCF!G$28-DCF!G$5*MAX(BJ567*DCF!G$28,0)-MAX(BJ567-BI567,0)/Inputs!$B$17)*DCF!G$6</f>
        <v>13714.340702828678</v>
      </c>
      <c r="CR567" s="15">
        <f ca="1">(BK567*DCF!H$28-DCF!H$5*MAX(BK567*DCF!H$28,0)-MAX(BK567-BJ567,0)/Inputs!$B$17)*DCF!H$6</f>
        <v>16125.108929533872</v>
      </c>
      <c r="CS567" s="15">
        <f ca="1">(BL567*DCF!I$28-DCF!I$5*MAX(BL567*DCF!I$28,0)-MAX(BL567-BK567,0)/Inputs!$B$17)*DCF!I$6</f>
        <v>15834.039753193405</v>
      </c>
      <c r="CT567" s="15">
        <f ca="1">(BM567*DCF!J$28-DCF!J$5*MAX(BM567*DCF!J$28,0)-MAX(BM567-BL567,0)/Inputs!$B$17)*DCF!J$6</f>
        <v>15190.583617786042</v>
      </c>
      <c r="CU567" s="15">
        <f ca="1">(BN567*DCF!K$28-DCF!K$5*MAX(BN567*DCF!K$28,0)-MAX(BN567-BM567,0)/Inputs!$B$17)*DCF!K$6</f>
        <v>17340.095468408908</v>
      </c>
      <c r="CV567" s="15">
        <f ca="1">(BO567*DCF!L$28-DCF!L$5*MAX(BO567*DCF!L$28,0)-MAX(BO567-BN567,0)/Inputs!$B$17)*DCF!L$6</f>
        <v>20910.057440200577</v>
      </c>
      <c r="CW567" s="15">
        <f ca="1">(BP567*DCF!M$28-DCF!M$5*MAX(BP567*DCF!M$28,0)-MAX(BP567-BO567,0)/Inputs!$B$17)*DCF!M$6</f>
        <v>23800.525429945246</v>
      </c>
      <c r="CX567" s="15">
        <f ca="1">(BQ567*DCF!C$46-DCF!C$5*MAX(BQ567*DCF!C$46,0)-MAX(BQ567-Inputs!$B$20,0)/Inputs!$B$24)*DCF!C$6</f>
        <v>-4290.6517862327555</v>
      </c>
      <c r="CY567" s="15">
        <f ca="1">(BR567*DCF!D$46-DCF!D$5*MAX(BR567*DCF!D$46,0)-MAX(BR567-BQ567,0)/Inputs!$B$24)*DCF!D$6</f>
        <v>-2868.1844001431709</v>
      </c>
      <c r="CZ567" s="15">
        <f ca="1">(BS567*DCF!E$46-DCF!E$5*MAX(BS567*DCF!E$46,0)-MAX(BS567-BR567,0)/Inputs!$B$24)*DCF!E$6</f>
        <v>-6310.0507833532629</v>
      </c>
      <c r="DA567" s="15">
        <f ca="1">(BT567*DCF!F$46-DCF!F$5*MAX(BT567*DCF!F$46,0)-MAX(BT567-BS567,0)/Inputs!$B$24)*DCF!F$6</f>
        <v>-5977.4581108748471</v>
      </c>
      <c r="DB567" s="15">
        <f ca="1">(BU567*DCF!G$46-DCF!G$5*MAX(BU567*DCF!G$46,0)-MAX(BU567-BT567,0)/Inputs!$B$24)*DCF!G$6</f>
        <v>-8726.2327837263238</v>
      </c>
      <c r="DC567" s="15">
        <f ca="1">(BV567*DCF!H$46-DCF!H$5*MAX(BV567*DCF!H$46,0)-MAX(BV567-BU567,0)/Inputs!$B$24)*DCF!H$6</f>
        <v>0</v>
      </c>
      <c r="DD567" s="15">
        <f ca="1">(BW567*DCF!I$46-DCF!I$5*MAX(BW567*DCF!I$46,0)-MAX(BW567-BV567,0)/Inputs!$B$24)*DCF!I$6</f>
        <v>70.556622699264395</v>
      </c>
      <c r="DE567" s="15">
        <f ca="1">(BX567*DCF!J$46-DCF!J$5*MAX(BX567*DCF!J$46,0)-MAX(BX567-BW567,0)/Inputs!$B$24)*DCF!J$6</f>
        <v>-3123.01488448483</v>
      </c>
      <c r="DF567" s="15">
        <f ca="1">(BY567*DCF!K$46-DCF!K$5*MAX(BY567*DCF!K$46,0)-MAX(BY567-BX567,0)/Inputs!$B$24)*DCF!K$6</f>
        <v>-2129.3042631894937</v>
      </c>
      <c r="DG567" s="15">
        <f ca="1">(BZ567*DCF!L$46-DCF!L$5*MAX(BZ567*DCF!L$46,0)-MAX(BZ567-BY567,0)/Inputs!$B$24)*DCF!L$6</f>
        <v>-353.2263231362266</v>
      </c>
      <c r="DH567" s="15">
        <f ca="1">(CA567*DCF!M$46-DCF!M$5*MAX(CA567*DCF!M$46,0)-MAX(CA567-BZ567,0)/Inputs!$B$24)*DCF!M$6</f>
        <v>-274.31996123662265</v>
      </c>
      <c r="DI567" s="15">
        <f ca="1">SUM(CB567:CL567)+BE567*DCF!M$10*(1+Inputs!$B$30)*(1-Inputs!$B$33)*(1-Inputs!$B$30/Inputs!$B$31)/(Inputs!$B$29-Inputs!$B$30)*DCF!M$6</f>
        <v>115787.29704349587</v>
      </c>
      <c r="DJ567" s="15">
        <f ca="1">SUM(CM567:CW567)+BP567*DCF!M$28*(1+Inputs!$B$30)*(1-Inputs!$B$33)*(1-Inputs!$B$30/Inputs!$B$31)/(Inputs!$B$29-Inputs!$B$30)*DCF!M$6</f>
        <v>694499.60952621559</v>
      </c>
      <c r="DK567" s="15">
        <f ca="1">SUM(CX567:DH567)+CA567*DCF!M$46*(1+Inputs!$B$30)*(1-Inputs!$B$33)*(1-Inputs!$B$30/Inputs!$B$31)/(Inputs!$B$29-Inputs!$B$30)*DCF!M$6</f>
        <v>358097.38949516672</v>
      </c>
      <c r="DM567" s="15">
        <f ca="1">DI567+DJ567+DK567+Inputs!$B$34+Inputs!$B$36-Inputs!$B$35</f>
        <v>1245235.2960648781</v>
      </c>
    </row>
    <row r="568" spans="1:117" x14ac:dyDescent="0.75">
      <c r="A568" s="11">
        <v>555</v>
      </c>
      <c r="C568" s="23">
        <f t="shared" ca="1" si="325"/>
        <v>0.68128752441471629</v>
      </c>
      <c r="D568" s="23">
        <f t="shared" ca="1" si="325"/>
        <v>-1.4540353569651361</v>
      </c>
      <c r="E568" s="23">
        <f t="shared" ca="1" si="325"/>
        <v>-0.67203471606542087</v>
      </c>
      <c r="F568" s="23">
        <f t="shared" ca="1" si="325"/>
        <v>-0.42635968863754597</v>
      </c>
      <c r="G568" s="23">
        <f t="shared" ca="1" si="325"/>
        <v>0.81193127833568335</v>
      </c>
      <c r="H568" s="23">
        <f t="shared" ca="1" si="325"/>
        <v>1.188406812685679</v>
      </c>
      <c r="I568" s="23">
        <f t="shared" ca="1" si="325"/>
        <v>-8.3051538298173546E-3</v>
      </c>
      <c r="J568" s="23">
        <f t="shared" ca="1" si="325"/>
        <v>1.3839520203860818</v>
      </c>
      <c r="K568" s="23">
        <f t="shared" ca="1" si="325"/>
        <v>1.4447788920873155E-2</v>
      </c>
      <c r="L568" s="23">
        <f t="shared" ca="1" si="325"/>
        <v>-0.74799687800831127</v>
      </c>
      <c r="M568" s="23">
        <f t="shared" ca="1" si="325"/>
        <v>2.4708088673078068</v>
      </c>
      <c r="N568" s="23">
        <f ca="1">SQRT(Inputs!$B$38)*C568+SQRT(1-Inputs!$B$38)*_xlfn.NORM.S.INV(RAND())</f>
        <v>0.83201945215781925</v>
      </c>
      <c r="O568" s="23">
        <f ca="1">SQRT(Inputs!$B$38)*D568+SQRT(1-Inputs!$B$38)*_xlfn.NORM.S.INV(RAND())</f>
        <v>-0.40346144452301302</v>
      </c>
      <c r="P568" s="23">
        <f ca="1">SQRT(Inputs!$B$38)*E568+SQRT(1-Inputs!$B$38)*_xlfn.NORM.S.INV(RAND())</f>
        <v>0.24782057734670426</v>
      </c>
      <c r="Q568" s="23">
        <f ca="1">SQRT(Inputs!$B$38)*F568+SQRT(1-Inputs!$B$38)*_xlfn.NORM.S.INV(RAND())</f>
        <v>-0.60751121080429271</v>
      </c>
      <c r="R568" s="23">
        <f ca="1">SQRT(Inputs!$B$38)*G568+SQRT(1-Inputs!$B$38)*_xlfn.NORM.S.INV(RAND())</f>
        <v>0.72408669004819171</v>
      </c>
      <c r="S568" s="23">
        <f ca="1">SQRT(Inputs!$B$38)*H568+SQRT(1-Inputs!$B$38)*_xlfn.NORM.S.INV(RAND())</f>
        <v>1.691466558267666</v>
      </c>
      <c r="T568" s="23">
        <f ca="1">SQRT(Inputs!$B$38)*I568+SQRT(1-Inputs!$B$38)*_xlfn.NORM.S.INV(RAND())</f>
        <v>-0.33452347088508194</v>
      </c>
      <c r="U568" s="23">
        <f ca="1">SQRT(Inputs!$B$38)*J568+SQRT(1-Inputs!$B$38)*_xlfn.NORM.S.INV(RAND())</f>
        <v>0.64133548603078361</v>
      </c>
      <c r="V568" s="23">
        <f ca="1">SQRT(Inputs!$B$38)*K568+SQRT(1-Inputs!$B$38)*_xlfn.NORM.S.INV(RAND())</f>
        <v>0.32556581819163616</v>
      </c>
      <c r="W568" s="23">
        <f ca="1">SQRT(Inputs!$B$38)*L568+SQRT(1-Inputs!$B$38)*_xlfn.NORM.S.INV(RAND())</f>
        <v>0.97640227989476303</v>
      </c>
      <c r="X568" s="23">
        <f ca="1">SQRT(Inputs!$B$38)*M568+SQRT(1-Inputs!$B$38)*_xlfn.NORM.S.INV(RAND())</f>
        <v>0.30346279000682119</v>
      </c>
      <c r="Y568" s="23">
        <f ca="1">SQRT(Inputs!$B$38)*C568+SQRT(1-Inputs!$B$38)*_xlfn.NORM.S.INV(RAND())</f>
        <v>1.2126466909938367</v>
      </c>
      <c r="Z568" s="23">
        <f ca="1">SQRT(Inputs!$B$38)*D568+SQRT(1-Inputs!$B$38)*_xlfn.NORM.S.INV(RAND())</f>
        <v>-1.7465382176549886</v>
      </c>
      <c r="AA568" s="23">
        <f ca="1">SQRT(Inputs!$B$38)*E568+SQRT(1-Inputs!$B$38)*_xlfn.NORM.S.INV(RAND())</f>
        <v>-0.2282335146471392</v>
      </c>
      <c r="AB568" s="23">
        <f ca="1">SQRT(Inputs!$B$38)*F568+SQRT(1-Inputs!$B$38)*_xlfn.NORM.S.INV(RAND())</f>
        <v>-0.49844967876341839</v>
      </c>
      <c r="AC568" s="23">
        <f ca="1">SQRT(Inputs!$B$38)*G568+SQRT(1-Inputs!$B$38)*_xlfn.NORM.S.INV(RAND())</f>
        <v>0.40925185876785292</v>
      </c>
      <c r="AD568" s="23">
        <f ca="1">SQRT(Inputs!$B$38)*H568+SQRT(1-Inputs!$B$38)*_xlfn.NORM.S.INV(RAND())</f>
        <v>-0.34280900166130401</v>
      </c>
      <c r="AE568" s="23">
        <f ca="1">SQRT(Inputs!$B$38)*I568+SQRT(1-Inputs!$B$38)*_xlfn.NORM.S.INV(RAND())</f>
        <v>1.3402649259758757</v>
      </c>
      <c r="AF568" s="23">
        <f ca="1">SQRT(Inputs!$B$38)*J568+SQRT(1-Inputs!$B$38)*_xlfn.NORM.S.INV(RAND())</f>
        <v>-0.58641363574395111</v>
      </c>
      <c r="AG568" s="23">
        <f ca="1">SQRT(Inputs!$B$38)*K568+SQRT(1-Inputs!$B$38)*_xlfn.NORM.S.INV(RAND())</f>
        <v>0.65925482013764436</v>
      </c>
      <c r="AH568" s="23">
        <f ca="1">SQRT(Inputs!$B$38)*L568+SQRT(1-Inputs!$B$38)*_xlfn.NORM.S.INV(RAND())</f>
        <v>-0.88091135016725175</v>
      </c>
      <c r="AI568" s="23">
        <f ca="1">SQRT(Inputs!$B$38)*M568+SQRT(1-Inputs!$B$38)*_xlfn.NORM.S.INV(RAND())</f>
        <v>0.67682294937268128</v>
      </c>
      <c r="AJ568" s="23">
        <f ca="1">SQRT(Inputs!$B$38)*C568+SQRT(1-Inputs!$B$38)*_xlfn.NORM.S.INV(RAND())</f>
        <v>0.31840752338696626</v>
      </c>
      <c r="AK568" s="23">
        <f ca="1">SQRT(Inputs!$B$38)*D568+SQRT(1-Inputs!$B$38)*_xlfn.NORM.S.INV(RAND())</f>
        <v>-0.24008204988823278</v>
      </c>
      <c r="AL568" s="23">
        <f ca="1">SQRT(Inputs!$B$38)*E568+SQRT(1-Inputs!$B$38)*_xlfn.NORM.S.INV(RAND())</f>
        <v>0.46134580284093896</v>
      </c>
      <c r="AM568" s="23">
        <f ca="1">SQRT(Inputs!$B$38)*F568+SQRT(1-Inputs!$B$38)*_xlfn.NORM.S.INV(RAND())</f>
        <v>-0.86318055423315565</v>
      </c>
      <c r="AN568" s="23">
        <f ca="1">SQRT(Inputs!$B$38)*G568+SQRT(1-Inputs!$B$38)*_xlfn.NORM.S.INV(RAND())</f>
        <v>-2.6456465836577725</v>
      </c>
      <c r="AO568" s="23">
        <f ca="1">SQRT(Inputs!$B$38)*H568+SQRT(1-Inputs!$B$38)*_xlfn.NORM.S.INV(RAND())</f>
        <v>0.65295301533501715</v>
      </c>
      <c r="AP568" s="23">
        <f ca="1">SQRT(Inputs!$B$38)*I568+SQRT(1-Inputs!$B$38)*_xlfn.NORM.S.INV(RAND())</f>
        <v>0.26178643582465411</v>
      </c>
      <c r="AQ568" s="23">
        <f ca="1">SQRT(Inputs!$B$38)*J568+SQRT(1-Inputs!$B$38)*_xlfn.NORM.S.INV(RAND())</f>
        <v>0.50825021660690317</v>
      </c>
      <c r="AR568" s="23">
        <f ca="1">SQRT(Inputs!$B$38)*K568+SQRT(1-Inputs!$B$38)*_xlfn.NORM.S.INV(RAND())</f>
        <v>0.8531629487003819</v>
      </c>
      <c r="AS568" s="23">
        <f ca="1">SQRT(Inputs!$B$38)*L568+SQRT(1-Inputs!$B$38)*_xlfn.NORM.S.INV(RAND())</f>
        <v>-0.56246006128943105</v>
      </c>
      <c r="AT568" s="23">
        <f ca="1">SQRT(Inputs!$B$38)*M568+SQRT(1-Inputs!$B$38)*_xlfn.NORM.S.INV(RAND())</f>
        <v>1.7118191265711129</v>
      </c>
      <c r="AU568" s="15">
        <f ca="1">Inputs!$B$6*EXP($B$8-0.5*C$5^2+C$5*N568)</f>
        <v>5677.657210136399</v>
      </c>
      <c r="AV568" s="15">
        <f t="shared" ca="1" si="292"/>
        <v>6512.9976682575625</v>
      </c>
      <c r="AW568" s="15">
        <f t="shared" ca="1" si="293"/>
        <v>8211.3863660340539</v>
      </c>
      <c r="AX568" s="15">
        <f t="shared" ca="1" si="294"/>
        <v>9292.5370465883188</v>
      </c>
      <c r="AY568" s="15">
        <f t="shared" ca="1" si="295"/>
        <v>12358.555557415621</v>
      </c>
      <c r="AZ568" s="15">
        <f t="shared" ca="1" si="296"/>
        <v>18209.452782032819</v>
      </c>
      <c r="BA568" s="15">
        <f t="shared" ca="1" si="297"/>
        <v>21517.035689152734</v>
      </c>
      <c r="BB568" s="15">
        <f t="shared" ca="1" si="298"/>
        <v>28091.674799221099</v>
      </c>
      <c r="BC568" s="15">
        <f t="shared" ca="1" si="299"/>
        <v>35503.567043572577</v>
      </c>
      <c r="BD568" s="15">
        <f t="shared" ca="1" si="300"/>
        <v>47654.513542694061</v>
      </c>
      <c r="BE568" s="15">
        <f t="shared" ca="1" si="301"/>
        <v>60031.000890607604</v>
      </c>
      <c r="BF568" s="15">
        <f ca="1">Inputs!$B$13*EXP($B$9-0.5*C$6^2+C$6*Y568)</f>
        <v>17589.785388484968</v>
      </c>
      <c r="BG568" s="15">
        <f t="shared" ca="1" si="302"/>
        <v>15642.466845199855</v>
      </c>
      <c r="BH568" s="15">
        <f t="shared" ca="1" si="303"/>
        <v>18402.261535938389</v>
      </c>
      <c r="BI568" s="15">
        <f t="shared" ca="1" si="304"/>
        <v>20863.46457171725</v>
      </c>
      <c r="BJ568" s="15">
        <f t="shared" ca="1" si="305"/>
        <v>27131.490227823353</v>
      </c>
      <c r="BK568" s="15">
        <f t="shared" ca="1" si="306"/>
        <v>31780.378645142038</v>
      </c>
      <c r="BL568" s="15">
        <f t="shared" ca="1" si="307"/>
        <v>46443.284282269429</v>
      </c>
      <c r="BM568" s="15">
        <f t="shared" ca="1" si="308"/>
        <v>53077.841989890047</v>
      </c>
      <c r="BN568" s="15">
        <f t="shared" ca="1" si="309"/>
        <v>70645.490599472643</v>
      </c>
      <c r="BO568" s="15">
        <f t="shared" ca="1" si="310"/>
        <v>78461.94373284695</v>
      </c>
      <c r="BP568" s="15">
        <f t="shared" ca="1" si="311"/>
        <v>104268.56646317302</v>
      </c>
      <c r="BQ568" s="15">
        <f ca="1">Inputs!$B$20*EXP($B$10-0.5*C$7^2+C$7*AJ568)</f>
        <v>4802.3579796608228</v>
      </c>
      <c r="BR568" s="15">
        <f t="shared" ca="1" si="312"/>
        <v>6037.8217013052563</v>
      </c>
      <c r="BS568" s="15">
        <f t="shared" ca="1" si="313"/>
        <v>9439.5702331450138</v>
      </c>
      <c r="BT568" s="15">
        <f t="shared" ca="1" si="314"/>
        <v>10377.824933593594</v>
      </c>
      <c r="BU568" s="15">
        <f t="shared" ca="1" si="315"/>
        <v>7582.4769548379609</v>
      </c>
      <c r="BV568" s="15">
        <f t="shared" ca="1" si="316"/>
        <v>12221.291337206691</v>
      </c>
      <c r="BW568" s="15">
        <f t="shared" ca="1" si="317"/>
        <v>18025.706400773663</v>
      </c>
      <c r="BX568" s="15">
        <f t="shared" ca="1" si="318"/>
        <v>27916.139667828378</v>
      </c>
      <c r="BY568" s="15">
        <f t="shared" ca="1" si="319"/>
        <v>46050.731342735817</v>
      </c>
      <c r="BZ568" s="15">
        <f t="shared" ca="1" si="320"/>
        <v>58268.234116115244</v>
      </c>
      <c r="CA568" s="15">
        <f t="shared" ca="1" si="321"/>
        <v>110948.92397024701</v>
      </c>
      <c r="CB568" s="15">
        <f ca="1">(AU568*DCF!C$10-DCF!C$5*MAX(AU568*DCF!C$10,0)-MAX(AU568-Inputs!$B$6,0)/Inputs!$B$10)*DCF!C$6</f>
        <v>1037.9732472317546</v>
      </c>
      <c r="CC568" s="15">
        <f ca="1">(AV568*DCF!D$10-DCF!D$5*MAX(AV568*DCF!D$10,0)-MAX(AV568-AU568,0)/Inputs!$B$10)*DCF!D$6</f>
        <v>1383.8231492269754</v>
      </c>
      <c r="CD568" s="15">
        <f ca="1">(AW568*DCF!E$10-DCF!E$5*MAX(AW568*DCF!E$10,0)-MAX(AW568-AV568,0)/Inputs!$B$10)*DCF!E$6</f>
        <v>1513.3309297835235</v>
      </c>
      <c r="CE568" s="15">
        <f ca="1">(AX568*DCF!F$10-DCF!F$5*MAX(AX568*DCF!F$10,0)-MAX(AX568-AW568,0)/Inputs!$B$10)*DCF!F$6</f>
        <v>1803.5853761554868</v>
      </c>
      <c r="CF568" s="15">
        <f ca="1">(AY568*DCF!G$10-DCF!G$5*MAX(AY568*DCF!G$10,0)-MAX(AY568-AX568,0)/Inputs!$B$10)*DCF!G$6</f>
        <v>1957.0131717066613</v>
      </c>
      <c r="CG568" s="15">
        <f ca="1">(AZ568*DCF!H$10-DCF!H$5*MAX(AZ568*DCF!H$10,0)-MAX(AZ568-AY568,0)/Inputs!$B$10)*DCF!H$6</f>
        <v>2496.4466255103171</v>
      </c>
      <c r="CH568" s="15">
        <f ca="1">(BA568*DCF!I$10-DCF!I$5*MAX(BA568*DCF!I$10,0)-MAX(BA568-AZ568,0)/Inputs!$B$10)*DCF!I$6</f>
        <v>3387.8179925553486</v>
      </c>
      <c r="CI568" s="15">
        <f ca="1">(BB568*DCF!J$10-DCF!J$5*MAX(BB568*DCF!J$10,0)-MAX(BB568-BA568,0)/Inputs!$B$10)*DCF!J$6</f>
        <v>3824.318361568759</v>
      </c>
      <c r="CJ568" s="15">
        <f ca="1">(BC568*DCF!K$10-DCF!K$5*MAX(BC568*DCF!K$10,0)-MAX(BC568-BB568,0)/Inputs!$B$10)*DCF!K$6</f>
        <v>4677.9520189697596</v>
      </c>
      <c r="CK568" s="15">
        <f ca="1">(BD568*DCF!L$10-DCF!L$5*MAX(BD568*DCF!L$10,0)-MAX(BD568-BC568,0)/Inputs!$B$10)*DCF!L$6</f>
        <v>5615.8927155974634</v>
      </c>
      <c r="CL568" s="15">
        <f ca="1">(BE568*DCF!M$10-DCF!M$5*MAX(BE568*DCF!M$10,0)-MAX(BE568-BD568,0)/Inputs!$B$10)*DCF!M$6</f>
        <v>6992.6470140978226</v>
      </c>
      <c r="CM568" s="15">
        <f ca="1">(BF568*DCF!C$28-DCF!C$5*MAX(BF568*DCF!C$28,0)-MAX(BF568-Inputs!$B$13,0)/Inputs!$B$17)*DCF!C$6</f>
        <v>3935.7731979693181</v>
      </c>
      <c r="CN568" s="15">
        <f ca="1">(BG568*DCF!D$28-DCF!D$5*MAX(BG568*DCF!D$28,0)-MAX(BG568-BF568,0)/Inputs!$B$17)*DCF!D$6</f>
        <v>4607.0672608005061</v>
      </c>
      <c r="CO568" s="15">
        <f ca="1">(BH568*DCF!E$28-DCF!E$5*MAX(BH568*DCF!E$28,0)-MAX(BH568-BG568,0)/Inputs!$B$17)*DCF!E$6</f>
        <v>4667.9306002355006</v>
      </c>
      <c r="CP568" s="15">
        <f ca="1">(BI568*DCF!F$28-DCF!F$5*MAX(BI568*DCF!F$28,0)-MAX(BI568-BH568,0)/Inputs!$B$17)*DCF!F$6</f>
        <v>5215.7801546250203</v>
      </c>
      <c r="CQ568" s="15">
        <f ca="1">(BJ568*DCF!G$28-DCF!G$5*MAX(BJ568*DCF!G$28,0)-MAX(BJ568-BI568,0)/Inputs!$B$17)*DCF!G$6</f>
        <v>5985.25099080773</v>
      </c>
      <c r="CR568" s="15">
        <f ca="1">(BK568*DCF!H$28-DCF!H$5*MAX(BK568*DCF!H$28,0)-MAX(BK568-BJ568,0)/Inputs!$B$17)*DCF!H$6</f>
        <v>7137.331467487943</v>
      </c>
      <c r="CS568" s="15">
        <f ca="1">(BL568*DCF!I$28-DCF!I$5*MAX(BL568*DCF!I$28,0)-MAX(BL568-BK568,0)/Inputs!$B$17)*DCF!I$6</f>
        <v>8816.7028688125429</v>
      </c>
      <c r="CT568" s="15">
        <f ca="1">(BM568*DCF!J$28-DCF!J$5*MAX(BM568*DCF!J$28,0)-MAX(BM568-BL568,0)/Inputs!$B$17)*DCF!J$6</f>
        <v>10961.076940884221</v>
      </c>
      <c r="CU568" s="15">
        <f ca="1">(BN568*DCF!K$28-DCF!K$5*MAX(BN568*DCF!K$28,0)-MAX(BN568-BM568,0)/Inputs!$B$17)*DCF!K$6</f>
        <v>12767.340146943419</v>
      </c>
      <c r="CV568" s="15">
        <f ca="1">(BO568*DCF!L$28-DCF!L$5*MAX(BO568*DCF!L$28,0)-MAX(BO568-BN568,0)/Inputs!$B$17)*DCF!L$6</f>
        <v>14770.359975116453</v>
      </c>
      <c r="CW568" s="15">
        <f ca="1">(BP568*DCF!M$28-DCF!M$5*MAX(BP568*DCF!M$28,0)-MAX(BP568-BO568,0)/Inputs!$B$17)*DCF!M$6</f>
        <v>16920.673900068163</v>
      </c>
      <c r="CX568" s="15">
        <f ca="1">(BQ568*DCF!C$46-DCF!C$5*MAX(BQ568*DCF!C$46,0)-MAX(BQ568-Inputs!$B$20,0)/Inputs!$B$24)*DCF!C$6</f>
        <v>-1848.7468681252813</v>
      </c>
      <c r="CY568" s="15">
        <f ca="1">(BR568*DCF!D$46-DCF!D$5*MAX(BR568*DCF!D$46,0)-MAX(BR568-BQ568,0)/Inputs!$B$24)*DCF!D$6</f>
        <v>-1557.6774753362752</v>
      </c>
      <c r="CZ568" s="15">
        <f ca="1">(BS568*DCF!E$46-DCF!E$5*MAX(BS568*DCF!E$46,0)-MAX(BS568-BR568,0)/Inputs!$B$24)*DCF!E$6</f>
        <v>-2457.1212381896453</v>
      </c>
      <c r="DA568" s="15">
        <f ca="1">(BT568*DCF!F$46-DCF!F$5*MAX(BT568*DCF!F$46,0)-MAX(BT568-BS568,0)/Inputs!$B$24)*DCF!F$6</f>
        <v>-1097.4270222057062</v>
      </c>
      <c r="DB568" s="15">
        <f ca="1">(BU568*DCF!G$46-DCF!G$5*MAX(BU568*DCF!G$46,0)-MAX(BU568-BT568,0)/Inputs!$B$24)*DCF!G$6</f>
        <v>-255.05954361552645</v>
      </c>
      <c r="DC568" s="15">
        <f ca="1">(BV568*DCF!H$46-DCF!H$5*MAX(BV568*DCF!H$46,0)-MAX(BV568-BU568,0)/Inputs!$B$24)*DCF!H$6</f>
        <v>-1441.4831468337989</v>
      </c>
      <c r="DD568" s="15">
        <f ca="1">(BW568*DCF!I$46-DCF!I$5*MAX(BW568*DCF!I$46,0)-MAX(BW568-BV568,0)/Inputs!$B$24)*DCF!I$6</f>
        <v>-1249.9123422071261</v>
      </c>
      <c r="DE568" s="15">
        <f ca="1">(BX568*DCF!J$46-DCF!J$5*MAX(BX568*DCF!J$46,0)-MAX(BX568-BW568,0)/Inputs!$B$24)*DCF!J$6</f>
        <v>-1451.7764766045907</v>
      </c>
      <c r="DF568" s="15">
        <f ca="1">(BY568*DCF!K$46-DCF!K$5*MAX(BY568*DCF!K$46,0)-MAX(BY568-BX568,0)/Inputs!$B$24)*DCF!K$6</f>
        <v>-1811.9205716229751</v>
      </c>
      <c r="DG568" s="15">
        <f ca="1">(BZ568*DCF!L$46-DCF!L$5*MAX(BZ568*DCF!L$46,0)-MAX(BZ568-BY568,0)/Inputs!$B$24)*DCF!L$6</f>
        <v>1262.9523376617396</v>
      </c>
      <c r="DH568" s="15">
        <f ca="1">(CA568*DCF!M$46-DCF!M$5*MAX(CA568*DCF!M$46,0)-MAX(CA568-BZ568,0)/Inputs!$B$24)*DCF!M$6</f>
        <v>-2315.2646538989152</v>
      </c>
      <c r="DI568" s="15">
        <f ca="1">SUM(CB568:CL568)+BE568*DCF!M$10*(1+Inputs!$B$30)*(1-Inputs!$B$33)*(1-Inputs!$B$30/Inputs!$B$31)/(Inputs!$B$29-Inputs!$B$30)*DCF!M$6</f>
        <v>201757.86990877072</v>
      </c>
      <c r="DJ568" s="15">
        <f ca="1">SUM(CM568:CW568)+BP568*DCF!M$28*(1+Inputs!$B$30)*(1-Inputs!$B$33)*(1-Inputs!$B$30/Inputs!$B$31)/(Inputs!$B$29-Inputs!$B$30)*DCF!M$6</f>
        <v>482693.01987183205</v>
      </c>
      <c r="DK568" s="15">
        <f ca="1">SUM(CX568:DH568)+CA568*DCF!M$46*(1+Inputs!$B$30)*(1-Inputs!$B$33)*(1-Inputs!$B$30/Inputs!$B$31)/(Inputs!$B$29-Inputs!$B$30)*DCF!M$6</f>
        <v>157316.74219726119</v>
      </c>
      <c r="DM568" s="15">
        <f ca="1">DI568+DJ568+DK568+Inputs!$B$34+Inputs!$B$36-Inputs!$B$35</f>
        <v>918618.63197786396</v>
      </c>
    </row>
    <row r="569" spans="1:117" x14ac:dyDescent="0.75">
      <c r="A569" s="11">
        <v>556</v>
      </c>
      <c r="C569" s="23">
        <f t="shared" ca="1" si="325"/>
        <v>0.50883197215029019</v>
      </c>
      <c r="D569" s="23">
        <f t="shared" ca="1" si="325"/>
        <v>-0.76434195429890461</v>
      </c>
      <c r="E569" s="23">
        <f t="shared" ca="1" si="325"/>
        <v>-0.21124760061642009</v>
      </c>
      <c r="F569" s="23">
        <f t="shared" ca="1" si="325"/>
        <v>0.76914970314461617</v>
      </c>
      <c r="G569" s="23">
        <f t="shared" ca="1" si="325"/>
        <v>-0.59957041698412161</v>
      </c>
      <c r="H569" s="23">
        <f t="shared" ca="1" si="325"/>
        <v>0.88783298985560655</v>
      </c>
      <c r="I569" s="23">
        <f t="shared" ca="1" si="325"/>
        <v>-0.18781006180232432</v>
      </c>
      <c r="J569" s="23">
        <f t="shared" ca="1" si="325"/>
        <v>1.4215729797428085</v>
      </c>
      <c r="K569" s="23">
        <f t="shared" ca="1" si="325"/>
        <v>2.2405154218036314</v>
      </c>
      <c r="L569" s="23">
        <f t="shared" ca="1" si="325"/>
        <v>0.31799275444179836</v>
      </c>
      <c r="M569" s="23">
        <f t="shared" ca="1" si="325"/>
        <v>-1.0302741071643771</v>
      </c>
      <c r="N569" s="23">
        <f ca="1">SQRT(Inputs!$B$38)*C569+SQRT(1-Inputs!$B$38)*_xlfn.NORM.S.INV(RAND())</f>
        <v>0.50622496076557322</v>
      </c>
      <c r="O569" s="23">
        <f ca="1">SQRT(Inputs!$B$38)*D569+SQRT(1-Inputs!$B$38)*_xlfn.NORM.S.INV(RAND())</f>
        <v>-1.6435160049683704</v>
      </c>
      <c r="P569" s="23">
        <f ca="1">SQRT(Inputs!$B$38)*E569+SQRT(1-Inputs!$B$38)*_xlfn.NORM.S.INV(RAND())</f>
        <v>-0.95865438366643052</v>
      </c>
      <c r="Q569" s="23">
        <f ca="1">SQRT(Inputs!$B$38)*F569+SQRT(1-Inputs!$B$38)*_xlfn.NORM.S.INV(RAND())</f>
        <v>0.64632102601104335</v>
      </c>
      <c r="R569" s="23">
        <f ca="1">SQRT(Inputs!$B$38)*G569+SQRT(1-Inputs!$B$38)*_xlfn.NORM.S.INV(RAND())</f>
        <v>-0.85635740403809835</v>
      </c>
      <c r="S569" s="23">
        <f ca="1">SQRT(Inputs!$B$38)*H569+SQRT(1-Inputs!$B$38)*_xlfn.NORM.S.INV(RAND())</f>
        <v>0.51327061084602676</v>
      </c>
      <c r="T569" s="23">
        <f ca="1">SQRT(Inputs!$B$38)*I569+SQRT(1-Inputs!$B$38)*_xlfn.NORM.S.INV(RAND())</f>
        <v>-1.5317794563197615</v>
      </c>
      <c r="U569" s="23">
        <f ca="1">SQRT(Inputs!$B$38)*J569+SQRT(1-Inputs!$B$38)*_xlfn.NORM.S.INV(RAND())</f>
        <v>0.94276721443967282</v>
      </c>
      <c r="V569" s="23">
        <f ca="1">SQRT(Inputs!$B$38)*K569+SQRT(1-Inputs!$B$38)*_xlfn.NORM.S.INV(RAND())</f>
        <v>7.1250483333546999E-2</v>
      </c>
      <c r="W569" s="23">
        <f ca="1">SQRT(Inputs!$B$38)*L569+SQRT(1-Inputs!$B$38)*_xlfn.NORM.S.INV(RAND())</f>
        <v>0.55255335721235499</v>
      </c>
      <c r="X569" s="23">
        <f ca="1">SQRT(Inputs!$B$38)*M569+SQRT(1-Inputs!$B$38)*_xlfn.NORM.S.INV(RAND())</f>
        <v>-0.37828401621203073</v>
      </c>
      <c r="Y569" s="23">
        <f ca="1">SQRT(Inputs!$B$38)*C569+SQRT(1-Inputs!$B$38)*_xlfn.NORM.S.INV(RAND())</f>
        <v>0.85449756189398474</v>
      </c>
      <c r="Z569" s="23">
        <f ca="1">SQRT(Inputs!$B$38)*D569+SQRT(1-Inputs!$B$38)*_xlfn.NORM.S.INV(RAND())</f>
        <v>0.35061079023490721</v>
      </c>
      <c r="AA569" s="23">
        <f ca="1">SQRT(Inputs!$B$38)*E569+SQRT(1-Inputs!$B$38)*_xlfn.NORM.S.INV(RAND())</f>
        <v>-1.2556921509268963</v>
      </c>
      <c r="AB569" s="23">
        <f ca="1">SQRT(Inputs!$B$38)*F569+SQRT(1-Inputs!$B$38)*_xlfn.NORM.S.INV(RAND())</f>
        <v>-1.0665726960333306</v>
      </c>
      <c r="AC569" s="23">
        <f ca="1">SQRT(Inputs!$B$38)*G569+SQRT(1-Inputs!$B$38)*_xlfn.NORM.S.INV(RAND())</f>
        <v>0.45091028137598466</v>
      </c>
      <c r="AD569" s="23">
        <f ca="1">SQRT(Inputs!$B$38)*H569+SQRT(1-Inputs!$B$38)*_xlfn.NORM.S.INV(RAND())</f>
        <v>1.9167961883183855</v>
      </c>
      <c r="AE569" s="23">
        <f ca="1">SQRT(Inputs!$B$38)*I569+SQRT(1-Inputs!$B$38)*_xlfn.NORM.S.INV(RAND())</f>
        <v>0.3967248650073173</v>
      </c>
      <c r="AF569" s="23">
        <f ca="1">SQRT(Inputs!$B$38)*J569+SQRT(1-Inputs!$B$38)*_xlfn.NORM.S.INV(RAND())</f>
        <v>2.4495358971482242</v>
      </c>
      <c r="AG569" s="23">
        <f ca="1">SQRT(Inputs!$B$38)*K569+SQRT(1-Inputs!$B$38)*_xlfn.NORM.S.INV(RAND())</f>
        <v>1.4200117756394275</v>
      </c>
      <c r="AH569" s="23">
        <f ca="1">SQRT(Inputs!$B$38)*L569+SQRT(1-Inputs!$B$38)*_xlfn.NORM.S.INV(RAND())</f>
        <v>-0.86888409797242494</v>
      </c>
      <c r="AI569" s="23">
        <f ca="1">SQRT(Inputs!$B$38)*M569+SQRT(1-Inputs!$B$38)*_xlfn.NORM.S.INV(RAND())</f>
        <v>-0.49597452231079597</v>
      </c>
      <c r="AJ569" s="23">
        <f ca="1">SQRT(Inputs!$B$38)*C569+SQRT(1-Inputs!$B$38)*_xlfn.NORM.S.INV(RAND())</f>
        <v>-1.5131349697024892</v>
      </c>
      <c r="AK569" s="23">
        <f ca="1">SQRT(Inputs!$B$38)*D569+SQRT(1-Inputs!$B$38)*_xlfn.NORM.S.INV(RAND())</f>
        <v>-0.3638139075723153</v>
      </c>
      <c r="AL569" s="23">
        <f ca="1">SQRT(Inputs!$B$38)*E569+SQRT(1-Inputs!$B$38)*_xlfn.NORM.S.INV(RAND())</f>
        <v>1.67332463891358E-2</v>
      </c>
      <c r="AM569" s="23">
        <f ca="1">SQRT(Inputs!$B$38)*F569+SQRT(1-Inputs!$B$38)*_xlfn.NORM.S.INV(RAND())</f>
        <v>1.3509169121808369</v>
      </c>
      <c r="AN569" s="23">
        <f ca="1">SQRT(Inputs!$B$38)*G569+SQRT(1-Inputs!$B$38)*_xlfn.NORM.S.INV(RAND())</f>
        <v>-0.46358862852718485</v>
      </c>
      <c r="AO569" s="23">
        <f ca="1">SQRT(Inputs!$B$38)*H569+SQRT(1-Inputs!$B$38)*_xlfn.NORM.S.INV(RAND())</f>
        <v>1.1854598501019789</v>
      </c>
      <c r="AP569" s="23">
        <f ca="1">SQRT(Inputs!$B$38)*I569+SQRT(1-Inputs!$B$38)*_xlfn.NORM.S.INV(RAND())</f>
        <v>-1.150697981744224</v>
      </c>
      <c r="AQ569" s="23">
        <f ca="1">SQRT(Inputs!$B$38)*J569+SQRT(1-Inputs!$B$38)*_xlfn.NORM.S.INV(RAND())</f>
        <v>1.8625262761336694</v>
      </c>
      <c r="AR569" s="23">
        <f ca="1">SQRT(Inputs!$B$38)*K569+SQRT(1-Inputs!$B$38)*_xlfn.NORM.S.INV(RAND())</f>
        <v>2.34712763247318</v>
      </c>
      <c r="AS569" s="23">
        <f ca="1">SQRT(Inputs!$B$38)*L569+SQRT(1-Inputs!$B$38)*_xlfn.NORM.S.INV(RAND())</f>
        <v>-0.11147464002924093</v>
      </c>
      <c r="AT569" s="23">
        <f ca="1">SQRT(Inputs!$B$38)*M569+SQRT(1-Inputs!$B$38)*_xlfn.NORM.S.INV(RAND())</f>
        <v>-1.7713605436346609</v>
      </c>
      <c r="AU569" s="15">
        <f ca="1">Inputs!$B$6*EXP($B$8-0.5*C$5^2+C$5*N569)</f>
        <v>5385.9910270027449</v>
      </c>
      <c r="AV569" s="15">
        <f t="shared" ca="1" si="292"/>
        <v>5148.6510970788786</v>
      </c>
      <c r="AW569" s="15">
        <f t="shared" ca="1" si="293"/>
        <v>5516.4026920111592</v>
      </c>
      <c r="AX569" s="15">
        <f t="shared" ca="1" si="294"/>
        <v>7301.3604380879588</v>
      </c>
      <c r="AY569" s="15">
        <f t="shared" ca="1" si="295"/>
        <v>8073.7725119171009</v>
      </c>
      <c r="AZ569" s="15">
        <f t="shared" ca="1" si="296"/>
        <v>10448.629827516759</v>
      </c>
      <c r="BA569" s="15">
        <f t="shared" ca="1" si="297"/>
        <v>10892.457105639001</v>
      </c>
      <c r="BB569" s="15">
        <f t="shared" ca="1" si="298"/>
        <v>14656.723378536932</v>
      </c>
      <c r="BC569" s="15">
        <f t="shared" ca="1" si="299"/>
        <v>18074.643463494223</v>
      </c>
      <c r="BD569" s="15">
        <f t="shared" ca="1" si="300"/>
        <v>23317.639498037846</v>
      </c>
      <c r="BE569" s="15">
        <f t="shared" ca="1" si="301"/>
        <v>27605.090153616628</v>
      </c>
      <c r="BF569" s="15">
        <f ca="1">Inputs!$B$13*EXP($B$9-0.5*C$6^2+C$6*Y569)</f>
        <v>16384.178117949104</v>
      </c>
      <c r="BG569" s="15">
        <f t="shared" ca="1" si="302"/>
        <v>21272.037883183537</v>
      </c>
      <c r="BH569" s="15">
        <f t="shared" ca="1" si="303"/>
        <v>21104.070527074568</v>
      </c>
      <c r="BI569" s="15">
        <f t="shared" ca="1" si="304"/>
        <v>21923.227625130614</v>
      </c>
      <c r="BJ569" s="15">
        <f t="shared" ca="1" si="305"/>
        <v>28681.350526760329</v>
      </c>
      <c r="BK569" s="15">
        <f t="shared" ca="1" si="306"/>
        <v>45696.935782817782</v>
      </c>
      <c r="BL569" s="15">
        <f t="shared" ca="1" si="307"/>
        <v>59094.576075090255</v>
      </c>
      <c r="BM569" s="15">
        <f t="shared" ca="1" si="308"/>
        <v>98476.258864984688</v>
      </c>
      <c r="BN569" s="15">
        <f t="shared" ca="1" si="309"/>
        <v>143580.54807266258</v>
      </c>
      <c r="BO569" s="15">
        <f t="shared" ca="1" si="310"/>
        <v>159689.87821231136</v>
      </c>
      <c r="BP569" s="15">
        <f t="shared" ca="1" si="311"/>
        <v>185808.42925748232</v>
      </c>
      <c r="BQ569" s="15">
        <f ca="1">Inputs!$B$20*EXP($B$10-0.5*C$7^2+C$7*AJ569)</f>
        <v>2508.0125529610636</v>
      </c>
      <c r="BR569" s="15">
        <f t="shared" ca="1" si="312"/>
        <v>3031.726082462048</v>
      </c>
      <c r="BS569" s="15">
        <f t="shared" ca="1" si="313"/>
        <v>4171.623353469774</v>
      </c>
      <c r="BT569" s="15">
        <f t="shared" ca="1" si="314"/>
        <v>8198.041321570965</v>
      </c>
      <c r="BU569" s="15">
        <f t="shared" ca="1" si="315"/>
        <v>10155.913336532587</v>
      </c>
      <c r="BV569" s="15">
        <f t="shared" ca="1" si="316"/>
        <v>18455.618517439911</v>
      </c>
      <c r="BW569" s="15">
        <f t="shared" ca="1" si="317"/>
        <v>20186.959894233758</v>
      </c>
      <c r="BX569" s="15">
        <f t="shared" ca="1" si="318"/>
        <v>41015.100022099214</v>
      </c>
      <c r="BY569" s="15">
        <f t="shared" ca="1" si="319"/>
        <v>90045.158876773246</v>
      </c>
      <c r="BZ569" s="15">
        <f t="shared" ca="1" si="320"/>
        <v>123783.13390466782</v>
      </c>
      <c r="CA569" s="15">
        <f t="shared" ca="1" si="321"/>
        <v>126922.95034579805</v>
      </c>
      <c r="CB569" s="15">
        <f ca="1">(AU569*DCF!C$10-DCF!C$5*MAX(AU569*DCF!C$10,0)-MAX(AU569-Inputs!$B$6,0)/Inputs!$B$10)*DCF!C$6</f>
        <v>1040.052879104318</v>
      </c>
      <c r="CC569" s="15">
        <f ca="1">(AV569*DCF!D$10-DCF!D$5*MAX(AV569*DCF!D$10,0)-MAX(AV569-AU569,0)/Inputs!$B$10)*DCF!D$6</f>
        <v>1254.9488239467566</v>
      </c>
      <c r="CD569" s="15">
        <f ca="1">(AW569*DCF!E$10-DCF!E$5*MAX(AW569*DCF!E$10,0)-MAX(AW569-AV569,0)/Inputs!$B$10)*DCF!E$6</f>
        <v>1190.8166794560316</v>
      </c>
      <c r="CE569" s="15">
        <f ca="1">(AX569*DCF!F$10-DCF!F$5*MAX(AX569*DCF!F$10,0)-MAX(AX569-AW569,0)/Inputs!$B$10)*DCF!F$6</f>
        <v>1222.4698949130182</v>
      </c>
      <c r="CF569" s="15">
        <f ca="1">(AY569*DCF!G$10-DCF!G$5*MAX(AY569*DCF!G$10,0)-MAX(AY569-AX569,0)/Inputs!$B$10)*DCF!G$6</f>
        <v>1515.047916103289</v>
      </c>
      <c r="CG569" s="15">
        <f ca="1">(AZ569*DCF!H$10-DCF!H$5*MAX(AZ569*DCF!H$10,0)-MAX(AZ569-AY569,0)/Inputs!$B$10)*DCF!H$6</f>
        <v>1606.9104842941993</v>
      </c>
      <c r="CH569" s="15">
        <f ca="1">(BA569*DCF!I$10-DCF!I$5*MAX(BA569*DCF!I$10,0)-MAX(BA569-AZ569,0)/Inputs!$B$10)*DCF!I$6</f>
        <v>1916.8513312378027</v>
      </c>
      <c r="CI569" s="15">
        <f ca="1">(BB569*DCF!J$10-DCF!J$5*MAX(BB569*DCF!J$10,0)-MAX(BB569-BA569,0)/Inputs!$B$10)*DCF!J$6</f>
        <v>1944.7152165805496</v>
      </c>
      <c r="CJ569" s="15">
        <f ca="1">(BC569*DCF!K$10-DCF!K$5*MAX(BC569*DCF!K$10,0)-MAX(BC569-BB569,0)/Inputs!$B$10)*DCF!K$6</f>
        <v>2431.2705355882063</v>
      </c>
      <c r="CK569" s="15">
        <f ca="1">(BD569*DCF!L$10-DCF!L$5*MAX(BD569*DCF!L$10,0)-MAX(BD569-BC569,0)/Inputs!$B$10)*DCF!L$6</f>
        <v>2838.7391650014974</v>
      </c>
      <c r="CL569" s="15">
        <f ca="1">(BE569*DCF!M$10-DCF!M$5*MAX(BE569*DCF!M$10,0)-MAX(BE569-BD569,0)/Inputs!$B$10)*DCF!M$6</f>
        <v>3383.2534743750748</v>
      </c>
      <c r="CM569" s="15">
        <f ca="1">(BF569*DCF!C$28-DCF!C$5*MAX(BF569*DCF!C$28,0)-MAX(BF569-Inputs!$B$13,0)/Inputs!$B$17)*DCF!C$6</f>
        <v>3846.2610058370769</v>
      </c>
      <c r="CN569" s="15">
        <f ca="1">(BG569*DCF!D$28-DCF!D$5*MAX(BG569*DCF!D$28,0)-MAX(BG569-BF569,0)/Inputs!$B$17)*DCF!D$6</f>
        <v>5222.3011763927379</v>
      </c>
      <c r="CO569" s="15">
        <f ca="1">(BH569*DCF!E$28-DCF!E$5*MAX(BH569*DCF!E$28,0)-MAX(BH569-BG569,0)/Inputs!$B$17)*DCF!E$6</f>
        <v>5977.0485617057584</v>
      </c>
      <c r="CP569" s="15">
        <f ca="1">(BI569*DCF!F$28-DCF!F$5*MAX(BI569*DCF!F$28,0)-MAX(BI569-BH569,0)/Inputs!$B$17)*DCF!F$6</f>
        <v>5802.4383260322675</v>
      </c>
      <c r="CQ569" s="15">
        <f ca="1">(BJ569*DCF!G$28-DCF!G$5*MAX(BJ569*DCF!G$28,0)-MAX(BJ569-BI569,0)/Inputs!$B$17)*DCF!G$6</f>
        <v>6304.9444889956776</v>
      </c>
      <c r="CR569" s="15">
        <f ca="1">(BK569*DCF!H$28-DCF!H$5*MAX(BK569*DCF!H$28,0)-MAX(BK569-BJ569,0)/Inputs!$B$17)*DCF!H$6</f>
        <v>8657.6119499126453</v>
      </c>
      <c r="CS569" s="15">
        <f ca="1">(BL569*DCF!I$28-DCF!I$5*MAX(BL569*DCF!I$28,0)-MAX(BL569-BK569,0)/Inputs!$B$17)*DCF!I$6</f>
        <v>11973.296923621565</v>
      </c>
      <c r="CT569" s="15">
        <f ca="1">(BM569*DCF!J$28-DCF!J$5*MAX(BM569*DCF!J$28,0)-MAX(BM569-BL569,0)/Inputs!$B$17)*DCF!J$6</f>
        <v>16746.691438349684</v>
      </c>
      <c r="CU569" s="15">
        <f ca="1">(BN569*DCF!K$28-DCF!K$5*MAX(BN569*DCF!K$28,0)-MAX(BN569-BM569,0)/Inputs!$B$17)*DCF!K$6</f>
        <v>24797.129696293712</v>
      </c>
      <c r="CV569" s="15">
        <f ca="1">(BO569*DCF!L$28-DCF!L$5*MAX(BO569*DCF!L$28,0)-MAX(BO569-BN569,0)/Inputs!$B$17)*DCF!L$6</f>
        <v>30038.68500633055</v>
      </c>
      <c r="CW569" s="15">
        <f ca="1">(BP569*DCF!M$28-DCF!M$5*MAX(BP569*DCF!M$28,0)-MAX(BP569-BO569,0)/Inputs!$B$17)*DCF!M$6</f>
        <v>32229.841000410877</v>
      </c>
      <c r="CX569" s="15">
        <f ca="1">(BQ569*DCF!C$46-DCF!C$5*MAX(BQ569*DCF!C$46,0)-MAX(BQ569-Inputs!$B$20,0)/Inputs!$B$24)*DCF!C$6</f>
        <v>-579.21767966768209</v>
      </c>
      <c r="CY569" s="15">
        <f ca="1">(BR569*DCF!D$46-DCF!D$5*MAX(BR569*DCF!D$46,0)-MAX(BR569-BQ569,0)/Inputs!$B$24)*DCF!D$6</f>
        <v>-740.90915733117299</v>
      </c>
      <c r="CZ569" s="15">
        <f ca="1">(BS569*DCF!E$46-DCF!E$5*MAX(BS569*DCF!E$46,0)-MAX(BS569-BR569,0)/Inputs!$B$24)*DCF!E$6</f>
        <v>-942.61784824472045</v>
      </c>
      <c r="DA569" s="15">
        <f ca="1">(BT569*DCF!F$46-DCF!F$5*MAX(BT569*DCF!F$46,0)-MAX(BT569-BS569,0)/Inputs!$B$24)*DCF!F$6</f>
        <v>-2063.1792679751857</v>
      </c>
      <c r="DB569" s="15">
        <f ca="1">(BU569*DCF!G$46-DCF!G$5*MAX(BU569*DCF!G$46,0)-MAX(BU569-BT569,0)/Inputs!$B$24)*DCF!G$6</f>
        <v>-1000.2143220116308</v>
      </c>
      <c r="DC569" s="15">
        <f ca="1">(BV569*DCF!H$46-DCF!H$5*MAX(BV569*DCF!H$46,0)-MAX(BV569-BU569,0)/Inputs!$B$24)*DCF!H$6</f>
        <v>-2579.0825318295929</v>
      </c>
      <c r="DD569" s="15">
        <f ca="1">(BW569*DCF!I$46-DCF!I$5*MAX(BW569*DCF!I$46,0)-MAX(BW569-BV569,0)/Inputs!$B$24)*DCF!I$6</f>
        <v>-30.7754687338632</v>
      </c>
      <c r="DE569" s="15">
        <f ca="1">(BX569*DCF!J$46-DCF!J$5*MAX(BX569*DCF!J$46,0)-MAX(BX569-BW569,0)/Inputs!$B$24)*DCF!J$6</f>
        <v>-3802.8124860148191</v>
      </c>
      <c r="DF569" s="15">
        <f ca="1">(BY569*DCF!K$46-DCF!K$5*MAX(BY569*DCF!K$46,0)-MAX(BY569-BX569,0)/Inputs!$B$24)*DCF!K$6</f>
        <v>-6867.3786218397572</v>
      </c>
      <c r="DG569" s="15">
        <f ca="1">(BZ569*DCF!L$46-DCF!L$5*MAX(BZ569*DCF!L$46,0)-MAX(BZ569-BY569,0)/Inputs!$B$24)*DCF!L$6</f>
        <v>921.54019175051008</v>
      </c>
      <c r="DH569" s="15">
        <f ca="1">(CA569*DCF!M$46-DCF!M$5*MAX(CA569*DCF!M$46,0)-MAX(CA569-BZ569,0)/Inputs!$B$24)*DCF!M$6</f>
        <v>9293.862977854038</v>
      </c>
      <c r="DI569" s="15">
        <f ca="1">SUM(CB569:CL569)+BE569*DCF!M$10*(1+Inputs!$B$30)*(1-Inputs!$B$33)*(1-Inputs!$B$30/Inputs!$B$31)/(Inputs!$B$29-Inputs!$B$30)*DCF!M$6</f>
        <v>97170.407337642449</v>
      </c>
      <c r="DJ569" s="15">
        <f ca="1">SUM(CM569:CW569)+BP569*DCF!M$28*(1+Inputs!$B$30)*(1-Inputs!$B$33)*(1-Inputs!$B$30/Inputs!$B$31)/(Inputs!$B$29-Inputs!$B$30)*DCF!M$6</f>
        <v>841072.67048812681</v>
      </c>
      <c r="DK569" s="15">
        <f ca="1">SUM(CX569:DH569)+CA569*DCF!M$46*(1+Inputs!$B$30)*(1-Inputs!$B$33)*(1-Inputs!$B$30/Inputs!$B$31)/(Inputs!$B$29-Inputs!$B$30)*DCF!M$6</f>
        <v>187847.13200518952</v>
      </c>
      <c r="DM569" s="15">
        <f ca="1">DI569+DJ569+DK569+Inputs!$B$34+Inputs!$B$36-Inputs!$B$35</f>
        <v>1202941.2098309589</v>
      </c>
    </row>
    <row r="570" spans="1:117" x14ac:dyDescent="0.75">
      <c r="A570" s="11">
        <v>557</v>
      </c>
      <c r="C570" s="23">
        <f t="shared" ca="1" si="325"/>
        <v>1.5329499694018704</v>
      </c>
      <c r="D570" s="23">
        <f t="shared" ca="1" si="325"/>
        <v>-0.2301393556021693</v>
      </c>
      <c r="E570" s="23">
        <f t="shared" ca="1" si="325"/>
        <v>-6.0002955435064967E-2</v>
      </c>
      <c r="F570" s="23">
        <f t="shared" ca="1" si="325"/>
        <v>1.3821928383263948</v>
      </c>
      <c r="G570" s="23">
        <f t="shared" ca="1" si="325"/>
        <v>-0.44218524776687396</v>
      </c>
      <c r="H570" s="23">
        <f t="shared" ca="1" si="325"/>
        <v>-2.2474933796346486</v>
      </c>
      <c r="I570" s="23">
        <f t="shared" ca="1" si="325"/>
        <v>0.12749506359657442</v>
      </c>
      <c r="J570" s="23">
        <f t="shared" ca="1" si="325"/>
        <v>0.75890910376541232</v>
      </c>
      <c r="K570" s="23">
        <f t="shared" ca="1" si="325"/>
        <v>1.3646590553562534</v>
      </c>
      <c r="L570" s="23">
        <f t="shared" ca="1" si="325"/>
        <v>1.0219297304206645</v>
      </c>
      <c r="M570" s="23">
        <f t="shared" ca="1" si="325"/>
        <v>0.11185914569562516</v>
      </c>
      <c r="N570" s="23">
        <f ca="1">SQRT(Inputs!$B$38)*C570+SQRT(1-Inputs!$B$38)*_xlfn.NORM.S.INV(RAND())</f>
        <v>0.30208335243660667</v>
      </c>
      <c r="O570" s="23">
        <f ca="1">SQRT(Inputs!$B$38)*D570+SQRT(1-Inputs!$B$38)*_xlfn.NORM.S.INV(RAND())</f>
        <v>-0.77075579870372724</v>
      </c>
      <c r="P570" s="23">
        <f ca="1">SQRT(Inputs!$B$38)*E570+SQRT(1-Inputs!$B$38)*_xlfn.NORM.S.INV(RAND())</f>
        <v>0.26715077183999997</v>
      </c>
      <c r="Q570" s="23">
        <f ca="1">SQRT(Inputs!$B$38)*F570+SQRT(1-Inputs!$B$38)*_xlfn.NORM.S.INV(RAND())</f>
        <v>1.7549597405565889</v>
      </c>
      <c r="R570" s="23">
        <f ca="1">SQRT(Inputs!$B$38)*G570+SQRT(1-Inputs!$B$38)*_xlfn.NORM.S.INV(RAND())</f>
        <v>-0.75448395888911757</v>
      </c>
      <c r="S570" s="23">
        <f ca="1">SQRT(Inputs!$B$38)*H570+SQRT(1-Inputs!$B$38)*_xlfn.NORM.S.INV(RAND())</f>
        <v>-1.8827528538674763</v>
      </c>
      <c r="T570" s="23">
        <f ca="1">SQRT(Inputs!$B$38)*I570+SQRT(1-Inputs!$B$38)*_xlfn.NORM.S.INV(RAND())</f>
        <v>-0.12679724333669937</v>
      </c>
      <c r="U570" s="23">
        <f ca="1">SQRT(Inputs!$B$38)*J570+SQRT(1-Inputs!$B$38)*_xlfn.NORM.S.INV(RAND())</f>
        <v>-0.45075271913684928</v>
      </c>
      <c r="V570" s="23">
        <f ca="1">SQRT(Inputs!$B$38)*K570+SQRT(1-Inputs!$B$38)*_xlfn.NORM.S.INV(RAND())</f>
        <v>-0.20301106580217643</v>
      </c>
      <c r="W570" s="23">
        <f ca="1">SQRT(Inputs!$B$38)*L570+SQRT(1-Inputs!$B$38)*_xlfn.NORM.S.INV(RAND())</f>
        <v>-6.9275507233140021E-2</v>
      </c>
      <c r="X570" s="23">
        <f ca="1">SQRT(Inputs!$B$38)*M570+SQRT(1-Inputs!$B$38)*_xlfn.NORM.S.INV(RAND())</f>
        <v>0.20105017151020016</v>
      </c>
      <c r="Y570" s="23">
        <f ca="1">SQRT(Inputs!$B$38)*C570+SQRT(1-Inputs!$B$38)*_xlfn.NORM.S.INV(RAND())</f>
        <v>1.5414101898021761</v>
      </c>
      <c r="Z570" s="23">
        <f ca="1">SQRT(Inputs!$B$38)*D570+SQRT(1-Inputs!$B$38)*_xlfn.NORM.S.INV(RAND())</f>
        <v>0.23797777702584208</v>
      </c>
      <c r="AA570" s="23">
        <f ca="1">SQRT(Inputs!$B$38)*E570+SQRT(1-Inputs!$B$38)*_xlfn.NORM.S.INV(RAND())</f>
        <v>-0.78993151418318985</v>
      </c>
      <c r="AB570" s="23">
        <f ca="1">SQRT(Inputs!$B$38)*F570+SQRT(1-Inputs!$B$38)*_xlfn.NORM.S.INV(RAND())</f>
        <v>1.329205409472211</v>
      </c>
      <c r="AC570" s="23">
        <f ca="1">SQRT(Inputs!$B$38)*G570+SQRT(1-Inputs!$B$38)*_xlfn.NORM.S.INV(RAND())</f>
        <v>0.44217016072999671</v>
      </c>
      <c r="AD570" s="23">
        <f ca="1">SQRT(Inputs!$B$38)*H570+SQRT(1-Inputs!$B$38)*_xlfn.NORM.S.INV(RAND())</f>
        <v>-2.3509840525224721</v>
      </c>
      <c r="AE570" s="23">
        <f ca="1">SQRT(Inputs!$B$38)*I570+SQRT(1-Inputs!$B$38)*_xlfn.NORM.S.INV(RAND())</f>
        <v>1.8299880731024221</v>
      </c>
      <c r="AF570" s="23">
        <f ca="1">SQRT(Inputs!$B$38)*J570+SQRT(1-Inputs!$B$38)*_xlfn.NORM.S.INV(RAND())</f>
        <v>-0.1305220521844051</v>
      </c>
      <c r="AG570" s="23">
        <f ca="1">SQRT(Inputs!$B$38)*K570+SQRT(1-Inputs!$B$38)*_xlfn.NORM.S.INV(RAND())</f>
        <v>1.2361703828578001</v>
      </c>
      <c r="AH570" s="23">
        <f ca="1">SQRT(Inputs!$B$38)*L570+SQRT(1-Inputs!$B$38)*_xlfn.NORM.S.INV(RAND())</f>
        <v>0.85348994377717358</v>
      </c>
      <c r="AI570" s="23">
        <f ca="1">SQRT(Inputs!$B$38)*M570+SQRT(1-Inputs!$B$38)*_xlfn.NORM.S.INV(RAND())</f>
        <v>0.21127696730126161</v>
      </c>
      <c r="AJ570" s="23">
        <f ca="1">SQRT(Inputs!$B$38)*C570+SQRT(1-Inputs!$B$38)*_xlfn.NORM.S.INV(RAND())</f>
        <v>7.227963670618176E-2</v>
      </c>
      <c r="AK570" s="23">
        <f ca="1">SQRT(Inputs!$B$38)*D570+SQRT(1-Inputs!$B$38)*_xlfn.NORM.S.INV(RAND())</f>
        <v>-0.79706541518599783</v>
      </c>
      <c r="AL570" s="23">
        <f ca="1">SQRT(Inputs!$B$38)*E570+SQRT(1-Inputs!$B$38)*_xlfn.NORM.S.INV(RAND())</f>
        <v>-0.31970704649270354</v>
      </c>
      <c r="AM570" s="23">
        <f ca="1">SQRT(Inputs!$B$38)*F570+SQRT(1-Inputs!$B$38)*_xlfn.NORM.S.INV(RAND())</f>
        <v>0.1537193672732261</v>
      </c>
      <c r="AN570" s="23">
        <f ca="1">SQRT(Inputs!$B$38)*G570+SQRT(1-Inputs!$B$38)*_xlfn.NORM.S.INV(RAND())</f>
        <v>-0.61131848246165221</v>
      </c>
      <c r="AO570" s="23">
        <f ca="1">SQRT(Inputs!$B$38)*H570+SQRT(1-Inputs!$B$38)*_xlfn.NORM.S.INV(RAND())</f>
        <v>-1.1372460116078684</v>
      </c>
      <c r="AP570" s="23">
        <f ca="1">SQRT(Inputs!$B$38)*I570+SQRT(1-Inputs!$B$38)*_xlfn.NORM.S.INV(RAND())</f>
        <v>-0.23547579158682674</v>
      </c>
      <c r="AQ570" s="23">
        <f ca="1">SQRT(Inputs!$B$38)*J570+SQRT(1-Inputs!$B$38)*_xlfn.NORM.S.INV(RAND())</f>
        <v>0.38612505111745338</v>
      </c>
      <c r="AR570" s="23">
        <f ca="1">SQRT(Inputs!$B$38)*K570+SQRT(1-Inputs!$B$38)*_xlfn.NORM.S.INV(RAND())</f>
        <v>2.2353631829829896</v>
      </c>
      <c r="AS570" s="23">
        <f ca="1">SQRT(Inputs!$B$38)*L570+SQRT(1-Inputs!$B$38)*_xlfn.NORM.S.INV(RAND())</f>
        <v>-1.4584852102731194E-2</v>
      </c>
      <c r="AT570" s="23">
        <f ca="1">SQRT(Inputs!$B$38)*M570+SQRT(1-Inputs!$B$38)*_xlfn.NORM.S.INV(RAND())</f>
        <v>-0.4387246377590221</v>
      </c>
      <c r="AU570" s="15">
        <f ca="1">Inputs!$B$6*EXP($B$8-0.5*C$5^2+C$5*N570)</f>
        <v>5210.9193475648335</v>
      </c>
      <c r="AV570" s="15">
        <f t="shared" ca="1" si="292"/>
        <v>5663.3376554869837</v>
      </c>
      <c r="AW570" s="15">
        <f t="shared" ca="1" si="293"/>
        <v>7158.8019394493713</v>
      </c>
      <c r="AX570" s="15">
        <f t="shared" ca="1" si="294"/>
        <v>10882.791892926711</v>
      </c>
      <c r="AY570" s="15">
        <f t="shared" ca="1" si="295"/>
        <v>12178.115884216657</v>
      </c>
      <c r="AZ570" s="15">
        <f t="shared" ca="1" si="296"/>
        <v>12105.281562024071</v>
      </c>
      <c r="BA570" s="15">
        <f t="shared" ca="1" si="297"/>
        <v>14618.480999870928</v>
      </c>
      <c r="BB570" s="15">
        <f t="shared" ca="1" si="298"/>
        <v>17107.190908333425</v>
      </c>
      <c r="BC570" s="15">
        <f t="shared" ca="1" si="299"/>
        <v>20545.364378462618</v>
      </c>
      <c r="BD570" s="15">
        <f t="shared" ca="1" si="300"/>
        <v>25007.445031455838</v>
      </c>
      <c r="BE570" s="15">
        <f t="shared" ca="1" si="301"/>
        <v>31209.719539733986</v>
      </c>
      <c r="BF570" s="15">
        <f ca="1">Inputs!$B$13*EXP($B$9-0.5*C$6^2+C$6*Y570)</f>
        <v>18774.413564016999</v>
      </c>
      <c r="BG570" s="15">
        <f t="shared" ca="1" si="302"/>
        <v>23884.959602068084</v>
      </c>
      <c r="BH570" s="15">
        <f t="shared" ca="1" si="303"/>
        <v>25599.461216425003</v>
      </c>
      <c r="BI570" s="15">
        <f t="shared" ca="1" si="304"/>
        <v>38451.933238420403</v>
      </c>
      <c r="BJ570" s="15">
        <f t="shared" ca="1" si="305"/>
        <v>50241.909642062768</v>
      </c>
      <c r="BK570" s="15">
        <f t="shared" ca="1" si="306"/>
        <v>44772.94110819645</v>
      </c>
      <c r="BL570" s="15">
        <f t="shared" ca="1" si="307"/>
        <v>69717.459904844654</v>
      </c>
      <c r="BM570" s="15">
        <f t="shared" ca="1" si="308"/>
        <v>84319.467863836937</v>
      </c>
      <c r="BN570" s="15">
        <f t="shared" ca="1" si="309"/>
        <v>120260.7951124636</v>
      </c>
      <c r="BO570" s="15">
        <f t="shared" ca="1" si="310"/>
        <v>163401.33028914794</v>
      </c>
      <c r="BP570" s="15">
        <f t="shared" ca="1" si="311"/>
        <v>205988.61000738724</v>
      </c>
      <c r="BQ570" s="15">
        <f ca="1">Inputs!$B$20*EXP($B$10-0.5*C$7^2+C$7*AJ570)</f>
        <v>4400.9029797914109</v>
      </c>
      <c r="BR570" s="15">
        <f t="shared" ca="1" si="312"/>
        <v>4636.0338052519</v>
      </c>
      <c r="BS570" s="15">
        <f t="shared" ca="1" si="313"/>
        <v>5791.5833581436718</v>
      </c>
      <c r="BT570" s="15">
        <f t="shared" ca="1" si="314"/>
        <v>8313.9282654057042</v>
      </c>
      <c r="BU570" s="15">
        <f t="shared" ca="1" si="315"/>
        <v>9937.8123265146514</v>
      </c>
      <c r="BV570" s="15">
        <f t="shared" ca="1" si="316"/>
        <v>10701.215778515994</v>
      </c>
      <c r="BW570" s="15">
        <f t="shared" ca="1" si="317"/>
        <v>14206.952200698954</v>
      </c>
      <c r="BX570" s="15">
        <f t="shared" ca="1" si="318"/>
        <v>21469.957491405828</v>
      </c>
      <c r="BY570" s="15">
        <f t="shared" ca="1" si="319"/>
        <v>46138.25108098334</v>
      </c>
      <c r="BZ570" s="15">
        <f t="shared" ca="1" si="320"/>
        <v>64565.084165260479</v>
      </c>
      <c r="CA570" s="15">
        <f t="shared" ca="1" si="321"/>
        <v>83892.25713665814</v>
      </c>
      <c r="CB570" s="15">
        <f ca="1">(AU570*DCF!C$10-DCF!C$5*MAX(AU570*DCF!C$10,0)-MAX(AU570-Inputs!$B$6,0)/Inputs!$B$10)*DCF!C$6</f>
        <v>1041.3011713836304</v>
      </c>
      <c r="CC570" s="15">
        <f ca="1">(AV570*DCF!D$10-DCF!D$5*MAX(AV570*DCF!D$10,0)-MAX(AV570-AU570,0)/Inputs!$B$10)*DCF!D$6</f>
        <v>1270.089821913205</v>
      </c>
      <c r="CD570" s="15">
        <f ca="1">(AW570*DCF!E$10-DCF!E$5*MAX(AW570*DCF!E$10,0)-MAX(AW570-AV570,0)/Inputs!$B$10)*DCF!E$6</f>
        <v>1316.012922850274</v>
      </c>
      <c r="CE570" s="15">
        <f ca="1">(AX570*DCF!F$10-DCF!F$5*MAX(AX570*DCF!F$10,0)-MAX(AX570-AW570,0)/Inputs!$B$10)*DCF!F$6</f>
        <v>1600.8261457236051</v>
      </c>
      <c r="CF570" s="15">
        <f ca="1">(AY570*DCF!G$10-DCF!G$5*MAX(AY570*DCF!G$10,0)-MAX(AY570-AX570,0)/Inputs!$B$10)*DCF!G$6</f>
        <v>2260.1934954778526</v>
      </c>
      <c r="CG570" s="15">
        <f ca="1">(AZ570*DCF!H$10-DCF!H$5*MAX(AZ570*DCF!H$10,0)-MAX(AZ570-AY570,0)/Inputs!$B$10)*DCF!H$6</f>
        <v>2350.2490981668238</v>
      </c>
      <c r="CH570" s="15">
        <f ca="1">(BA570*DCF!I$10-DCF!I$5*MAX(BA570*DCF!I$10,0)-MAX(BA570-AZ570,0)/Inputs!$B$10)*DCF!I$6</f>
        <v>2258.0104325079783</v>
      </c>
      <c r="CI570" s="15">
        <f ca="1">(BB570*DCF!J$10-DCF!J$5*MAX(BB570*DCF!J$10,0)-MAX(BB570-BA570,0)/Inputs!$B$10)*DCF!J$6</f>
        <v>2558.5106781216382</v>
      </c>
      <c r="CJ570" s="15">
        <f ca="1">(BC570*DCF!K$10-DCF!K$5*MAX(BC570*DCF!K$10,0)-MAX(BC570-BB570,0)/Inputs!$B$10)*DCF!K$6</f>
        <v>2826.1817572812552</v>
      </c>
      <c r="CK570" s="15">
        <f ca="1">(BD570*DCF!L$10-DCF!L$5*MAX(BD570*DCF!L$10,0)-MAX(BD570-BC570,0)/Inputs!$B$10)*DCF!L$6</f>
        <v>3194.578975684984</v>
      </c>
      <c r="CL570" s="15">
        <f ca="1">(BE570*DCF!M$10-DCF!M$5*MAX(BE570*DCF!M$10,0)-MAX(BE570-BD570,0)/Inputs!$B$10)*DCF!M$6</f>
        <v>3663.1671342805021</v>
      </c>
      <c r="CM570" s="15">
        <f ca="1">(BF570*DCF!C$28-DCF!C$5*MAX(BF570*DCF!C$28,0)-MAX(BF570-Inputs!$B$13,0)/Inputs!$B$17)*DCF!C$6</f>
        <v>4023.727764472851</v>
      </c>
      <c r="CN570" s="15">
        <f ca="1">(BG570*DCF!D$28-DCF!D$5*MAX(BG570*DCF!D$28,0)-MAX(BG570-BF570,0)/Inputs!$B$17)*DCF!D$6</f>
        <v>5944.3576944618044</v>
      </c>
      <c r="CO570" s="15">
        <f ca="1">(BH570*DCF!E$28-DCF!E$5*MAX(BH570*DCF!E$28,0)-MAX(BH570-BG570,0)/Inputs!$B$17)*DCF!E$6</f>
        <v>6912.3185834015594</v>
      </c>
      <c r="CP570" s="15">
        <f ca="1">(BI570*DCF!F$28-DCF!F$5*MAX(BI570*DCF!F$28,0)-MAX(BI570-BH570,0)/Inputs!$B$17)*DCF!F$6</f>
        <v>8098.6913367243214</v>
      </c>
      <c r="CQ570" s="15">
        <f ca="1">(BJ570*DCF!G$28-DCF!G$5*MAX(BJ570*DCF!G$28,0)-MAX(BJ570-BI570,0)/Inputs!$B$17)*DCF!G$6</f>
        <v>11052.687080556043</v>
      </c>
      <c r="CR570" s="15">
        <f ca="1">(BK570*DCF!H$28-DCF!H$5*MAX(BK570*DCF!H$28,0)-MAX(BK570-BJ570,0)/Inputs!$B$17)*DCF!H$6</f>
        <v>11072.842303746325</v>
      </c>
      <c r="CS570" s="15">
        <f ca="1">(BL570*DCF!I$28-DCF!I$5*MAX(BL570*DCF!I$28,0)-MAX(BL570-BK570,0)/Inputs!$B$17)*DCF!I$6</f>
        <v>12813.969258263705</v>
      </c>
      <c r="CT570" s="15">
        <f ca="1">(BM570*DCF!J$28-DCF!J$5*MAX(BM570*DCF!J$28,0)-MAX(BM570-BL570,0)/Inputs!$B$17)*DCF!J$6</f>
        <v>16874.134260276565</v>
      </c>
      <c r="CU570" s="15">
        <f ca="1">(BN570*DCF!K$28-DCF!K$5*MAX(BN570*DCF!K$28,0)-MAX(BN570-BM570,0)/Inputs!$B$17)*DCF!K$6</f>
        <v>20994.729663279373</v>
      </c>
      <c r="CV570" s="15">
        <f ca="1">(BO570*DCF!L$28-DCF!L$5*MAX(BO570*DCF!L$28,0)-MAX(BO570-BN570,0)/Inputs!$B$17)*DCF!L$6</f>
        <v>27720.571674487157</v>
      </c>
      <c r="CW570" s="15">
        <f ca="1">(BP570*DCF!M$28-DCF!M$5*MAX(BP570*DCF!M$28,0)-MAX(BP570-BO570,0)/Inputs!$B$17)*DCF!M$6</f>
        <v>34305.308781375563</v>
      </c>
      <c r="CX570" s="15">
        <f ca="1">(BQ570*DCF!C$46-DCF!C$5*MAX(BQ570*DCF!C$46,0)-MAX(BQ570-Inputs!$B$20,0)/Inputs!$B$24)*DCF!C$6</f>
        <v>-1570.6025264143723</v>
      </c>
      <c r="CY570" s="15">
        <f ca="1">(BR570*DCF!D$46-DCF!D$5*MAX(BR570*DCF!D$46,0)-MAX(BR570-BQ570,0)/Inputs!$B$24)*DCF!D$6</f>
        <v>-891.59122831152729</v>
      </c>
      <c r="CZ570" s="15">
        <f ca="1">(BS570*DCF!E$46-DCF!E$5*MAX(BS570*DCF!E$46,0)-MAX(BS570-BR570,0)/Inputs!$B$24)*DCF!E$6</f>
        <v>-1140.3506379775781</v>
      </c>
      <c r="DA570" s="15">
        <f ca="1">(BT570*DCF!F$46-DCF!F$5*MAX(BT570*DCF!F$46,0)-MAX(BT570-BS570,0)/Inputs!$B$24)*DCF!F$6</f>
        <v>-1523.9383390903417</v>
      </c>
      <c r="DB570" s="15">
        <f ca="1">(BU570*DCF!G$46-DCF!G$5*MAX(BU570*DCF!G$46,0)-MAX(BU570-BT570,0)/Inputs!$B$24)*DCF!G$6</f>
        <v>-880.53088606980396</v>
      </c>
      <c r="DC570" s="15">
        <f ca="1">(BV570*DCF!H$46-DCF!H$5*MAX(BV570*DCF!H$46,0)-MAX(BV570-BU570,0)/Inputs!$B$24)*DCF!H$6</f>
        <v>-237.22294525886238</v>
      </c>
      <c r="DD570" s="15">
        <f ca="1">(BW570*DCF!I$46-DCF!I$5*MAX(BW570*DCF!I$46,0)-MAX(BW570-BV570,0)/Inputs!$B$24)*DCF!I$6</f>
        <v>-678.24623819347676</v>
      </c>
      <c r="DE570" s="15">
        <f ca="1">(BX570*DCF!J$46-DCF!J$5*MAX(BX570*DCF!J$46,0)-MAX(BX570-BW570,0)/Inputs!$B$24)*DCF!J$6</f>
        <v>-1025.4250146080078</v>
      </c>
      <c r="DF570" s="15">
        <f ca="1">(BY570*DCF!K$46-DCF!K$5*MAX(BY570*DCF!K$46,0)-MAX(BY570-BX570,0)/Inputs!$B$24)*DCF!K$6</f>
        <v>-3407.5040643937818</v>
      </c>
      <c r="DG570" s="15">
        <f ca="1">(BZ570*DCF!L$46-DCF!L$5*MAX(BZ570*DCF!L$46,0)-MAX(BZ570-BY570,0)/Inputs!$B$24)*DCF!L$6</f>
        <v>293.03234741827521</v>
      </c>
      <c r="DH570" s="15">
        <f ca="1">(CA570*DCF!M$46-DCF!M$5*MAX(CA570*DCF!M$46,0)-MAX(CA570-BZ570,0)/Inputs!$B$24)*DCF!M$6</f>
        <v>2536.3583271241209</v>
      </c>
      <c r="DI570" s="15">
        <f ca="1">SUM(CB570:CL570)+BE570*DCF!M$10*(1+Inputs!$B$30)*(1-Inputs!$B$33)*(1-Inputs!$B$30/Inputs!$B$31)/(Inputs!$B$29-Inputs!$B$30)*DCF!M$6</f>
        <v>111196.18381828701</v>
      </c>
      <c r="DJ570" s="15">
        <f ca="1">SUM(CM570:CW570)+BP570*DCF!M$28*(1+Inputs!$B$30)*(1-Inputs!$B$33)*(1-Inputs!$B$30/Inputs!$B$31)/(Inputs!$B$29-Inputs!$B$30)*DCF!M$6</f>
        <v>924172.03915828897</v>
      </c>
      <c r="DK570" s="15">
        <f ca="1">SUM(CX570:DH570)+CA570*DCF!M$46*(1+Inputs!$B$30)*(1-Inputs!$B$33)*(1-Inputs!$B$30/Inputs!$B$31)/(Inputs!$B$29-Inputs!$B$30)*DCF!M$6</f>
        <v>121181.34600065456</v>
      </c>
      <c r="DM570" s="15">
        <f ca="1">DI570+DJ570+DK570+Inputs!$B$34+Inputs!$B$36-Inputs!$B$35</f>
        <v>1233400.5689772305</v>
      </c>
    </row>
    <row r="571" spans="1:117" x14ac:dyDescent="0.75">
      <c r="A571" s="11">
        <v>558</v>
      </c>
      <c r="C571" s="23">
        <f t="shared" ca="1" si="325"/>
        <v>-8.5606228806514223E-2</v>
      </c>
      <c r="D571" s="23">
        <f t="shared" ca="1" si="325"/>
        <v>-0.35028522846574633</v>
      </c>
      <c r="E571" s="23">
        <f t="shared" ca="1" si="325"/>
        <v>-1.8213649174496058</v>
      </c>
      <c r="F571" s="23">
        <f t="shared" ca="1" si="325"/>
        <v>0.80083899921393209</v>
      </c>
      <c r="G571" s="23">
        <f t="shared" ca="1" si="325"/>
        <v>0.16523623994175349</v>
      </c>
      <c r="H571" s="23">
        <f t="shared" ca="1" si="325"/>
        <v>-0.2857192008830759</v>
      </c>
      <c r="I571" s="23">
        <f t="shared" ca="1" si="325"/>
        <v>-0.62069380474499014</v>
      </c>
      <c r="J571" s="23">
        <f t="shared" ca="1" si="325"/>
        <v>2.7784508190561619</v>
      </c>
      <c r="K571" s="23">
        <f t="shared" ca="1" si="325"/>
        <v>0.70752953172060273</v>
      </c>
      <c r="L571" s="23">
        <f t="shared" ca="1" si="325"/>
        <v>-9.5876458291309336E-2</v>
      </c>
      <c r="M571" s="23">
        <f t="shared" ca="1" si="325"/>
        <v>-0.91386315564664511</v>
      </c>
      <c r="N571" s="23">
        <f ca="1">SQRT(Inputs!$B$38)*C571+SQRT(1-Inputs!$B$38)*_xlfn.NORM.S.INV(RAND())</f>
        <v>-0.75528487747336615</v>
      </c>
      <c r="O571" s="23">
        <f ca="1">SQRT(Inputs!$B$38)*D571+SQRT(1-Inputs!$B$38)*_xlfn.NORM.S.INV(RAND())</f>
        <v>-0.67285258099953582</v>
      </c>
      <c r="P571" s="23">
        <f ca="1">SQRT(Inputs!$B$38)*E571+SQRT(1-Inputs!$B$38)*_xlfn.NORM.S.INV(RAND())</f>
        <v>-2.5355631141024899</v>
      </c>
      <c r="Q571" s="23">
        <f ca="1">SQRT(Inputs!$B$38)*F571+SQRT(1-Inputs!$B$38)*_xlfn.NORM.S.INV(RAND())</f>
        <v>0.5550035285773105</v>
      </c>
      <c r="R571" s="23">
        <f ca="1">SQRT(Inputs!$B$38)*G571+SQRT(1-Inputs!$B$38)*_xlfn.NORM.S.INV(RAND())</f>
        <v>0.16567873127538429</v>
      </c>
      <c r="S571" s="23">
        <f ca="1">SQRT(Inputs!$B$38)*H571+SQRT(1-Inputs!$B$38)*_xlfn.NORM.S.INV(RAND())</f>
        <v>-1.1242303567708865</v>
      </c>
      <c r="T571" s="23">
        <f ca="1">SQRT(Inputs!$B$38)*I571+SQRT(1-Inputs!$B$38)*_xlfn.NORM.S.INV(RAND())</f>
        <v>0.54486364480706162</v>
      </c>
      <c r="U571" s="23">
        <f ca="1">SQRT(Inputs!$B$38)*J571+SQRT(1-Inputs!$B$38)*_xlfn.NORM.S.INV(RAND())</f>
        <v>1.9743408470575556</v>
      </c>
      <c r="V571" s="23">
        <f ca="1">SQRT(Inputs!$B$38)*K571+SQRT(1-Inputs!$B$38)*_xlfn.NORM.S.INV(RAND())</f>
        <v>-1.4211194758407866</v>
      </c>
      <c r="W571" s="23">
        <f ca="1">SQRT(Inputs!$B$38)*L571+SQRT(1-Inputs!$B$38)*_xlfn.NORM.S.INV(RAND())</f>
        <v>0.57534217053401671</v>
      </c>
      <c r="X571" s="23">
        <f ca="1">SQRT(Inputs!$B$38)*M571+SQRT(1-Inputs!$B$38)*_xlfn.NORM.S.INV(RAND())</f>
        <v>-0.28791314058507589</v>
      </c>
      <c r="Y571" s="23">
        <f ca="1">SQRT(Inputs!$B$38)*C571+SQRT(1-Inputs!$B$38)*_xlfn.NORM.S.INV(RAND())</f>
        <v>0.99170668232122661</v>
      </c>
      <c r="Z571" s="23">
        <f ca="1">SQRT(Inputs!$B$38)*D571+SQRT(1-Inputs!$B$38)*_xlfn.NORM.S.INV(RAND())</f>
        <v>-0.99509961449425499</v>
      </c>
      <c r="AA571" s="23">
        <f ca="1">SQRT(Inputs!$B$38)*E571+SQRT(1-Inputs!$B$38)*_xlfn.NORM.S.INV(RAND())</f>
        <v>-2.0910368950166904</v>
      </c>
      <c r="AB571" s="23">
        <f ca="1">SQRT(Inputs!$B$38)*F571+SQRT(1-Inputs!$B$38)*_xlfn.NORM.S.INV(RAND())</f>
        <v>-0.3037938160034831</v>
      </c>
      <c r="AC571" s="23">
        <f ca="1">SQRT(Inputs!$B$38)*G571+SQRT(1-Inputs!$B$38)*_xlfn.NORM.S.INV(RAND())</f>
        <v>0.10508172674605817</v>
      </c>
      <c r="AD571" s="23">
        <f ca="1">SQRT(Inputs!$B$38)*H571+SQRT(1-Inputs!$B$38)*_xlfn.NORM.S.INV(RAND())</f>
        <v>-1.0539044244665832</v>
      </c>
      <c r="AE571" s="23">
        <f ca="1">SQRT(Inputs!$B$38)*I571+SQRT(1-Inputs!$B$38)*_xlfn.NORM.S.INV(RAND())</f>
        <v>-0.68632392374858175</v>
      </c>
      <c r="AF571" s="23">
        <f ca="1">SQRT(Inputs!$B$38)*J571+SQRT(1-Inputs!$B$38)*_xlfn.NORM.S.INV(RAND())</f>
        <v>0.15036269740993125</v>
      </c>
      <c r="AG571" s="23">
        <f ca="1">SQRT(Inputs!$B$38)*K571+SQRT(1-Inputs!$B$38)*_xlfn.NORM.S.INV(RAND())</f>
        <v>-0.57652148004975812</v>
      </c>
      <c r="AH571" s="23">
        <f ca="1">SQRT(Inputs!$B$38)*L571+SQRT(1-Inputs!$B$38)*_xlfn.NORM.S.INV(RAND())</f>
        <v>0.91958805648124098</v>
      </c>
      <c r="AI571" s="23">
        <f ca="1">SQRT(Inputs!$B$38)*M571+SQRT(1-Inputs!$B$38)*_xlfn.NORM.S.INV(RAND())</f>
        <v>-0.20534428581924247</v>
      </c>
      <c r="AJ571" s="23">
        <f ca="1">SQRT(Inputs!$B$38)*C571+SQRT(1-Inputs!$B$38)*_xlfn.NORM.S.INV(RAND())</f>
        <v>-0.22241159143178324</v>
      </c>
      <c r="AK571" s="23">
        <f ca="1">SQRT(Inputs!$B$38)*D571+SQRT(1-Inputs!$B$38)*_xlfn.NORM.S.INV(RAND())</f>
        <v>-4.3750050924767747E-2</v>
      </c>
      <c r="AL571" s="23">
        <f ca="1">SQRT(Inputs!$B$38)*E571+SQRT(1-Inputs!$B$38)*_xlfn.NORM.S.INV(RAND())</f>
        <v>-0.70243483199957768</v>
      </c>
      <c r="AM571" s="23">
        <f ca="1">SQRT(Inputs!$B$38)*F571+SQRT(1-Inputs!$B$38)*_xlfn.NORM.S.INV(RAND())</f>
        <v>-0.10163274037942627</v>
      </c>
      <c r="AN571" s="23">
        <f ca="1">SQRT(Inputs!$B$38)*G571+SQRT(1-Inputs!$B$38)*_xlfn.NORM.S.INV(RAND())</f>
        <v>-0.8072001627958979</v>
      </c>
      <c r="AO571" s="23">
        <f ca="1">SQRT(Inputs!$B$38)*H571+SQRT(1-Inputs!$B$38)*_xlfn.NORM.S.INV(RAND())</f>
        <v>-1.0810832884833734</v>
      </c>
      <c r="AP571" s="23">
        <f ca="1">SQRT(Inputs!$B$38)*I571+SQRT(1-Inputs!$B$38)*_xlfn.NORM.S.INV(RAND())</f>
        <v>0.65944387965581375</v>
      </c>
      <c r="AQ571" s="23">
        <f ca="1">SQRT(Inputs!$B$38)*J571+SQRT(1-Inputs!$B$38)*_xlfn.NORM.S.INV(RAND())</f>
        <v>2.3091235110223858</v>
      </c>
      <c r="AR571" s="23">
        <f ca="1">SQRT(Inputs!$B$38)*K571+SQRT(1-Inputs!$B$38)*_xlfn.NORM.S.INV(RAND())</f>
        <v>0.43199333873253581</v>
      </c>
      <c r="AS571" s="23">
        <f ca="1">SQRT(Inputs!$B$38)*L571+SQRT(1-Inputs!$B$38)*_xlfn.NORM.S.INV(RAND())</f>
        <v>-8.5382382755239405E-3</v>
      </c>
      <c r="AT571" s="23">
        <f ca="1">SQRT(Inputs!$B$38)*M571+SQRT(1-Inputs!$B$38)*_xlfn.NORM.S.INV(RAND())</f>
        <v>-1.2081241271389307</v>
      </c>
      <c r="AU571" s="15">
        <f ca="1">Inputs!$B$6*EXP($B$8-0.5*C$5^2+C$5*N571)</f>
        <v>4391.175027765903</v>
      </c>
      <c r="AV571" s="15">
        <f t="shared" ca="1" si="292"/>
        <v>4841.617550025022</v>
      </c>
      <c r="AW571" s="15">
        <f t="shared" ca="1" si="293"/>
        <v>4193.5380842177883</v>
      </c>
      <c r="AX571" s="15">
        <f t="shared" ca="1" si="294"/>
        <v>5487.4900228124552</v>
      </c>
      <c r="AY571" s="15">
        <f t="shared" ca="1" si="295"/>
        <v>6837.2979276108308</v>
      </c>
      <c r="AZ571" s="15">
        <f t="shared" ca="1" si="296"/>
        <v>7388.4794883075683</v>
      </c>
      <c r="BA571" s="15">
        <f t="shared" ca="1" si="297"/>
        <v>9572.1944650935584</v>
      </c>
      <c r="BB571" s="15">
        <f t="shared" ca="1" si="298"/>
        <v>14282.62997363501</v>
      </c>
      <c r="BC571" s="15">
        <f t="shared" ca="1" si="299"/>
        <v>15250.262013492744</v>
      </c>
      <c r="BD571" s="15">
        <f t="shared" ca="1" si="300"/>
        <v>19715.95672507881</v>
      </c>
      <c r="BE571" s="15">
        <f t="shared" ca="1" si="301"/>
        <v>23534.074490079736</v>
      </c>
      <c r="BF571" s="15">
        <f ca="1">Inputs!$B$13*EXP($B$9-0.5*C$6^2+C$6*Y571)</f>
        <v>16835.96734776875</v>
      </c>
      <c r="BG571" s="15">
        <f t="shared" ca="1" si="302"/>
        <v>17146.207057587948</v>
      </c>
      <c r="BH571" s="15">
        <f t="shared" ca="1" si="303"/>
        <v>14809.981587824243</v>
      </c>
      <c r="BI571" s="15">
        <f t="shared" ca="1" si="304"/>
        <v>17301.421562986427</v>
      </c>
      <c r="BJ571" s="15">
        <f t="shared" ca="1" si="305"/>
        <v>21534.136825296693</v>
      </c>
      <c r="BK571" s="15">
        <f t="shared" ca="1" si="306"/>
        <v>22896.465994237555</v>
      </c>
      <c r="BL571" s="15">
        <f t="shared" ca="1" si="307"/>
        <v>25732.02721241202</v>
      </c>
      <c r="BM571" s="15">
        <f t="shared" ca="1" si="308"/>
        <v>32226.594604621692</v>
      </c>
      <c r="BN571" s="15">
        <f t="shared" ca="1" si="309"/>
        <v>36988.846977367619</v>
      </c>
      <c r="BO571" s="15">
        <f t="shared" ca="1" si="310"/>
        <v>50645.295342435595</v>
      </c>
      <c r="BP571" s="15">
        <f t="shared" ca="1" si="311"/>
        <v>60901.403089419699</v>
      </c>
      <c r="BQ571" s="15">
        <f ca="1">Inputs!$B$20*EXP($B$10-0.5*C$7^2+C$7*AJ571)</f>
        <v>3964.1357656607238</v>
      </c>
      <c r="BR571" s="15">
        <f t="shared" ca="1" si="312"/>
        <v>5304.6046348459085</v>
      </c>
      <c r="BS571" s="15">
        <f t="shared" ca="1" si="313"/>
        <v>5936.9837021864714</v>
      </c>
      <c r="BT571" s="15">
        <f t="shared" ca="1" si="314"/>
        <v>7970.4472957668522</v>
      </c>
      <c r="BU571" s="15">
        <f t="shared" ca="1" si="315"/>
        <v>9086.2097022200451</v>
      </c>
      <c r="BV571" s="15">
        <f t="shared" ca="1" si="316"/>
        <v>9908.7844078358994</v>
      </c>
      <c r="BW571" s="15">
        <f t="shared" ca="1" si="317"/>
        <v>15898.182968987676</v>
      </c>
      <c r="BX571" s="15">
        <f t="shared" ca="1" si="318"/>
        <v>35326.714480754177</v>
      </c>
      <c r="BY571" s="15">
        <f t="shared" ca="1" si="319"/>
        <v>53763.669077413513</v>
      </c>
      <c r="BZ571" s="15">
        <f t="shared" ca="1" si="320"/>
        <v>75319.641168022281</v>
      </c>
      <c r="CA571" s="15">
        <f t="shared" ca="1" si="321"/>
        <v>85359.998842858899</v>
      </c>
      <c r="CB571" s="15">
        <f ca="1">(AU571*DCF!C$10-DCF!C$5*MAX(AU571*DCF!C$10,0)-MAX(AU571-Inputs!$B$6,0)/Inputs!$B$10)*DCF!C$6</f>
        <v>1047.1460944956989</v>
      </c>
      <c r="CC571" s="15">
        <f ca="1">(AV571*DCF!D$10-DCF!D$5*MAX(AV571*DCF!D$10,0)-MAX(AV571-AU571,0)/Inputs!$B$10)*DCF!D$6</f>
        <v>1070.2828568017774</v>
      </c>
      <c r="CD571" s="15">
        <f ca="1">(AW571*DCF!E$10-DCF!E$5*MAX(AW571*DCF!E$10,0)-MAX(AW571-AV571,0)/Inputs!$B$10)*DCF!E$6</f>
        <v>968.22118813793236</v>
      </c>
      <c r="CE571" s="15">
        <f ca="1">(AX571*DCF!F$10-DCF!F$5*MAX(AX571*DCF!F$10,0)-MAX(AX571-AW571,0)/Inputs!$B$10)*DCF!F$6</f>
        <v>928.67100906859412</v>
      </c>
      <c r="CF571" s="15">
        <f ca="1">(AY571*DCF!G$10-DCF!G$5*MAX(AY571*DCF!G$10,0)-MAX(AY571-AX571,0)/Inputs!$B$10)*DCF!G$6</f>
        <v>1149.2994231919783</v>
      </c>
      <c r="CG571" s="15">
        <f ca="1">(AZ571*DCF!H$10-DCF!H$5*MAX(AZ571*DCF!H$10,0)-MAX(AZ571-AY571,0)/Inputs!$B$10)*DCF!H$6</f>
        <v>1336.6064249400724</v>
      </c>
      <c r="CH571" s="15">
        <f ca="1">(BA571*DCF!I$10-DCF!I$5*MAX(BA571*DCF!I$10,0)-MAX(BA571-AZ571,0)/Inputs!$B$10)*DCF!I$6</f>
        <v>1390.2849674047618</v>
      </c>
      <c r="CI571" s="15">
        <f ca="1">(BB571*DCF!J$10-DCF!J$5*MAX(BB571*DCF!J$10,0)-MAX(BB571-BA571,0)/Inputs!$B$10)*DCF!J$6</f>
        <v>1737.1435642370441</v>
      </c>
      <c r="CJ571" s="15">
        <f ca="1">(BC571*DCF!K$10-DCF!K$5*MAX(BC571*DCF!K$10,0)-MAX(BC571-BB571,0)/Inputs!$B$10)*DCF!K$6</f>
        <v>2319.5935080422919</v>
      </c>
      <c r="CK571" s="15">
        <f ca="1">(BD571*DCF!L$10-DCF!L$5*MAX(BD571*DCF!L$10,0)-MAX(BD571-BC571,0)/Inputs!$B$10)*DCF!L$6</f>
        <v>2396.0545600214223</v>
      </c>
      <c r="CL571" s="15">
        <f ca="1">(BE571*DCF!M$10-DCF!M$5*MAX(BE571*DCF!M$10,0)-MAX(BE571-BD571,0)/Inputs!$B$10)*DCF!M$6</f>
        <v>2864.8473381018448</v>
      </c>
      <c r="CM571" s="15">
        <f ca="1">(BF571*DCF!C$28-DCF!C$5*MAX(BF571*DCF!C$28,0)-MAX(BF571-Inputs!$B$13,0)/Inputs!$B$17)*DCF!C$6</f>
        <v>3879.8048018403297</v>
      </c>
      <c r="CN571" s="15">
        <f ca="1">(BG571*DCF!D$28-DCF!D$5*MAX(BG571*DCF!D$28,0)-MAX(BG571-BF571,0)/Inputs!$B$17)*DCF!D$6</f>
        <v>4983.7650808496892</v>
      </c>
      <c r="CO571" s="15">
        <f ca="1">(BH571*DCF!E$28-DCF!E$5*MAX(BH571*DCF!E$28,0)-MAX(BH571-BG571,0)/Inputs!$B$17)*DCF!E$6</f>
        <v>4194.450498771349</v>
      </c>
      <c r="CP571" s="15">
        <f ca="1">(BI571*DCF!F$28-DCF!F$5*MAX(BI571*DCF!F$28,0)-MAX(BI571-BH571,0)/Inputs!$B$17)*DCF!F$6</f>
        <v>4243.2741922936202</v>
      </c>
      <c r="CQ571" s="15">
        <f ca="1">(BJ571*DCF!G$28-DCF!G$5*MAX(BJ571*DCF!G$28,0)-MAX(BJ571-BI571,0)/Inputs!$B$17)*DCF!G$6</f>
        <v>4875.2942853491149</v>
      </c>
      <c r="CR571" s="15">
        <f ca="1">(BK571*DCF!H$28-DCF!H$5*MAX(BK571*DCF!H$28,0)-MAX(BK571-BJ571,0)/Inputs!$B$17)*DCF!H$6</f>
        <v>5450.880929801152</v>
      </c>
      <c r="CS571" s="15">
        <f ca="1">(BL571*DCF!I$28-DCF!I$5*MAX(BL571*DCF!I$28,0)-MAX(BL571-BK571,0)/Inputs!$B$17)*DCF!I$6</f>
        <v>5643.9743844316527</v>
      </c>
      <c r="CT571" s="15">
        <f ca="1">(BM571*DCF!J$28-DCF!J$5*MAX(BM571*DCF!J$28,0)-MAX(BM571-BL571,0)/Inputs!$B$17)*DCF!J$6</f>
        <v>6328.0793502889082</v>
      </c>
      <c r="CU571" s="15">
        <f ca="1">(BN571*DCF!K$28-DCF!K$5*MAX(BN571*DCF!K$28,0)-MAX(BN571-BM571,0)/Inputs!$B$17)*DCF!K$6</f>
        <v>7228.1118068065516</v>
      </c>
      <c r="CV571" s="15">
        <f ca="1">(BO571*DCF!L$28-DCF!L$5*MAX(BO571*DCF!L$28,0)-MAX(BO571-BN571,0)/Inputs!$B$17)*DCF!L$6</f>
        <v>8559.5495547240316</v>
      </c>
      <c r="CW571" s="15">
        <f ca="1">(BP571*DCF!M$28-DCF!M$5*MAX(BP571*DCF!M$28,0)-MAX(BP571-BO571,0)/Inputs!$B$17)*DCF!M$6</f>
        <v>10386.58278772114</v>
      </c>
      <c r="CX571" s="15">
        <f ca="1">(BQ571*DCF!C$46-DCF!C$5*MAX(BQ571*DCF!C$46,0)-MAX(BQ571-Inputs!$B$20,0)/Inputs!$B$24)*DCF!C$6</f>
        <v>-1267.9924473399935</v>
      </c>
      <c r="CY571" s="15">
        <f ca="1">(BR571*DCF!D$46-DCF!D$5*MAX(BR571*DCF!D$46,0)-MAX(BR571-BQ571,0)/Inputs!$B$24)*DCF!D$6</f>
        <v>-1477.3392457684656</v>
      </c>
      <c r="CZ571" s="15">
        <f ca="1">(BS571*DCF!E$46-DCF!E$5*MAX(BS571*DCF!E$46,0)-MAX(BS571-BR571,0)/Inputs!$B$24)*DCF!E$6</f>
        <v>-951.3250790730068</v>
      </c>
      <c r="DA571" s="15">
        <f ca="1">(BT571*DCF!F$46-DCF!F$5*MAX(BT571*DCF!F$46,0)-MAX(BT571-BS571,0)/Inputs!$B$24)*DCF!F$6</f>
        <v>-1320.9067422001458</v>
      </c>
      <c r="DB571" s="15">
        <f ca="1">(BU571*DCF!G$46-DCF!G$5*MAX(BU571*DCF!G$46,0)-MAX(BU571-BT571,0)/Inputs!$B$24)*DCF!G$6</f>
        <v>-680.96257098175192</v>
      </c>
      <c r="DC571" s="15">
        <f ca="1">(BV571*DCF!H$46-DCF!H$5*MAX(BV571*DCF!H$46,0)-MAX(BV571-BU571,0)/Inputs!$B$24)*DCF!H$6</f>
        <v>-255.61004977128582</v>
      </c>
      <c r="DD571" s="15">
        <f ca="1">(BW571*DCF!I$46-DCF!I$5*MAX(BW571*DCF!I$46,0)-MAX(BW571-BV571,0)/Inputs!$B$24)*DCF!I$6</f>
        <v>-1352.1499264023082</v>
      </c>
      <c r="DE571" s="15">
        <f ca="1">(BX571*DCF!J$46-DCF!J$5*MAX(BX571*DCF!J$46,0)-MAX(BX571-BW571,0)/Inputs!$B$24)*DCF!J$6</f>
        <v>-3670.2711859623282</v>
      </c>
      <c r="DF571" s="15">
        <f ca="1">(BY571*DCF!K$46-DCF!K$5*MAX(BY571*DCF!K$46,0)-MAX(BY571-BX571,0)/Inputs!$B$24)*DCF!K$6</f>
        <v>-1445.4027179327081</v>
      </c>
      <c r="DG571" s="15">
        <f ca="1">(BZ571*DCF!L$46-DCF!L$5*MAX(BZ571*DCF!L$46,0)-MAX(BZ571-BY571,0)/Inputs!$B$24)*DCF!L$6</f>
        <v>328.3106191786672</v>
      </c>
      <c r="DH571" s="15">
        <f ca="1">(CA571*DCF!M$46-DCF!M$5*MAX(CA571*DCF!M$46,0)-MAX(CA571-BZ571,0)/Inputs!$B$24)*DCF!M$6</f>
        <v>4592.8898181095392</v>
      </c>
      <c r="DI571" s="15">
        <f ca="1">SUM(CB571:CL571)+BE571*DCF!M$10*(1+Inputs!$B$30)*(1-Inputs!$B$33)*(1-Inputs!$B$30/Inputs!$B$31)/(Inputs!$B$29-Inputs!$B$30)*DCF!M$6</f>
        <v>82703.791446252886</v>
      </c>
      <c r="DJ571" s="15">
        <f ca="1">SUM(CM571:CW571)+BP571*DCF!M$28*(1+Inputs!$B$30)*(1-Inputs!$B$33)*(1-Inputs!$B$30/Inputs!$B$31)/(Inputs!$B$29-Inputs!$B$30)*DCF!M$6</f>
        <v>291759.64785359538</v>
      </c>
      <c r="DK571" s="15">
        <f ca="1">SUM(CX571:DH571)+CA571*DCF!M$46*(1+Inputs!$B$30)*(1-Inputs!$B$33)*(1-Inputs!$B$30/Inputs!$B$31)/(Inputs!$B$29-Inputs!$B$30)*DCF!M$6</f>
        <v>124475.91022119253</v>
      </c>
      <c r="DM571" s="15">
        <f ca="1">DI571+DJ571+DK571+Inputs!$B$34+Inputs!$B$36-Inputs!$B$35</f>
        <v>575790.3495210408</v>
      </c>
    </row>
    <row r="572" spans="1:117" x14ac:dyDescent="0.75">
      <c r="A572" s="11">
        <v>559</v>
      </c>
      <c r="C572" s="23">
        <f t="shared" ca="1" si="325"/>
        <v>-1.4759340124075542</v>
      </c>
      <c r="D572" s="23">
        <f t="shared" ca="1" si="325"/>
        <v>1.6037006497659803</v>
      </c>
      <c r="E572" s="23">
        <f t="shared" ca="1" si="325"/>
        <v>2.0838769306486933</v>
      </c>
      <c r="F572" s="23">
        <f t="shared" ca="1" si="325"/>
        <v>1.2474512367060673</v>
      </c>
      <c r="G572" s="23">
        <f t="shared" ca="1" si="325"/>
        <v>-0.38051799259578273</v>
      </c>
      <c r="H572" s="23">
        <f t="shared" ca="1" si="325"/>
        <v>-0.11968868252739372</v>
      </c>
      <c r="I572" s="23">
        <f t="shared" ca="1" si="325"/>
        <v>2.0592100718649857</v>
      </c>
      <c r="J572" s="23">
        <f t="shared" ca="1" si="325"/>
        <v>2.1932033210703903</v>
      </c>
      <c r="K572" s="23">
        <f t="shared" ca="1" si="325"/>
        <v>-0.79121689601691536</v>
      </c>
      <c r="L572" s="23">
        <f t="shared" ca="1" si="325"/>
        <v>-0.54494825863477003</v>
      </c>
      <c r="M572" s="23">
        <f t="shared" ca="1" si="325"/>
        <v>-1.6570883015476021</v>
      </c>
      <c r="N572" s="23">
        <f ca="1">SQRT(Inputs!$B$38)*C572+SQRT(1-Inputs!$B$38)*_xlfn.NORM.S.INV(RAND())</f>
        <v>-0.62393947916198467</v>
      </c>
      <c r="O572" s="23">
        <f ca="1">SQRT(Inputs!$B$38)*D572+SQRT(1-Inputs!$B$38)*_xlfn.NORM.S.INV(RAND())</f>
        <v>0.21507854961806949</v>
      </c>
      <c r="P572" s="23">
        <f ca="1">SQRT(Inputs!$B$38)*E572+SQRT(1-Inputs!$B$38)*_xlfn.NORM.S.INV(RAND())</f>
        <v>-7.458065078495002E-2</v>
      </c>
      <c r="Q572" s="23">
        <f ca="1">SQRT(Inputs!$B$38)*F572+SQRT(1-Inputs!$B$38)*_xlfn.NORM.S.INV(RAND())</f>
        <v>-1.1927436123855857</v>
      </c>
      <c r="R572" s="23">
        <f ca="1">SQRT(Inputs!$B$38)*G572+SQRT(1-Inputs!$B$38)*_xlfn.NORM.S.INV(RAND())</f>
        <v>0.21201347409909146</v>
      </c>
      <c r="S572" s="23">
        <f ca="1">SQRT(Inputs!$B$38)*H572+SQRT(1-Inputs!$B$38)*_xlfn.NORM.S.INV(RAND())</f>
        <v>0.53458884733866319</v>
      </c>
      <c r="T572" s="23">
        <f ca="1">SQRT(Inputs!$B$38)*I572+SQRT(1-Inputs!$B$38)*_xlfn.NORM.S.INV(RAND())</f>
        <v>1.9347490781680217</v>
      </c>
      <c r="U572" s="23">
        <f ca="1">SQRT(Inputs!$B$38)*J572+SQRT(1-Inputs!$B$38)*_xlfn.NORM.S.INV(RAND())</f>
        <v>0.4850446854763425</v>
      </c>
      <c r="V572" s="23">
        <f ca="1">SQRT(Inputs!$B$38)*K572+SQRT(1-Inputs!$B$38)*_xlfn.NORM.S.INV(RAND())</f>
        <v>-0.20831498199556819</v>
      </c>
      <c r="W572" s="23">
        <f ca="1">SQRT(Inputs!$B$38)*L572+SQRT(1-Inputs!$B$38)*_xlfn.NORM.S.INV(RAND())</f>
        <v>0.84822059083854817</v>
      </c>
      <c r="X572" s="23">
        <f ca="1">SQRT(Inputs!$B$38)*M572+SQRT(1-Inputs!$B$38)*_xlfn.NORM.S.INV(RAND())</f>
        <v>-0.76408011728034841</v>
      </c>
      <c r="Y572" s="23">
        <f ca="1">SQRT(Inputs!$B$38)*C572+SQRT(1-Inputs!$B$38)*_xlfn.NORM.S.INV(RAND())</f>
        <v>-0.12156418318649986</v>
      </c>
      <c r="Z572" s="23">
        <f ca="1">SQRT(Inputs!$B$38)*D572+SQRT(1-Inputs!$B$38)*_xlfn.NORM.S.INV(RAND())</f>
        <v>1.0833358858682538</v>
      </c>
      <c r="AA572" s="23">
        <f ca="1">SQRT(Inputs!$B$38)*E572+SQRT(1-Inputs!$B$38)*_xlfn.NORM.S.INV(RAND())</f>
        <v>2.2635409339363948</v>
      </c>
      <c r="AB572" s="23">
        <f ca="1">SQRT(Inputs!$B$38)*F572+SQRT(1-Inputs!$B$38)*_xlfn.NORM.S.INV(RAND())</f>
        <v>0.11564404947894968</v>
      </c>
      <c r="AC572" s="23">
        <f ca="1">SQRT(Inputs!$B$38)*G572+SQRT(1-Inputs!$B$38)*_xlfn.NORM.S.INV(RAND())</f>
        <v>-1.2559099547411003</v>
      </c>
      <c r="AD572" s="23">
        <f ca="1">SQRT(Inputs!$B$38)*H572+SQRT(1-Inputs!$B$38)*_xlfn.NORM.S.INV(RAND())</f>
        <v>-0.51015754034990779</v>
      </c>
      <c r="AE572" s="23">
        <f ca="1">SQRT(Inputs!$B$38)*I572+SQRT(1-Inputs!$B$38)*_xlfn.NORM.S.INV(RAND())</f>
        <v>2.1255770533112281</v>
      </c>
      <c r="AF572" s="23">
        <f ca="1">SQRT(Inputs!$B$38)*J572+SQRT(1-Inputs!$B$38)*_xlfn.NORM.S.INV(RAND())</f>
        <v>1.9519558566399753</v>
      </c>
      <c r="AG572" s="23">
        <f ca="1">SQRT(Inputs!$B$38)*K572+SQRT(1-Inputs!$B$38)*_xlfn.NORM.S.INV(RAND())</f>
        <v>-0.23794846578075499</v>
      </c>
      <c r="AH572" s="23">
        <f ca="1">SQRT(Inputs!$B$38)*L572+SQRT(1-Inputs!$B$38)*_xlfn.NORM.S.INV(RAND())</f>
        <v>-0.19654249842360583</v>
      </c>
      <c r="AI572" s="23">
        <f ca="1">SQRT(Inputs!$B$38)*M572+SQRT(1-Inputs!$B$38)*_xlfn.NORM.S.INV(RAND())</f>
        <v>-1.2790841981370329</v>
      </c>
      <c r="AJ572" s="23">
        <f ca="1">SQRT(Inputs!$B$38)*C572+SQRT(1-Inputs!$B$38)*_xlfn.NORM.S.INV(RAND())</f>
        <v>-2.8857341392894433</v>
      </c>
      <c r="AK572" s="23">
        <f ca="1">SQRT(Inputs!$B$38)*D572+SQRT(1-Inputs!$B$38)*_xlfn.NORM.S.INV(RAND())</f>
        <v>1.7203776063513583</v>
      </c>
      <c r="AL572" s="23">
        <f ca="1">SQRT(Inputs!$B$38)*E572+SQRT(1-Inputs!$B$38)*_xlfn.NORM.S.INV(RAND())</f>
        <v>2.0112281185787921</v>
      </c>
      <c r="AM572" s="23">
        <f ca="1">SQRT(Inputs!$B$38)*F572+SQRT(1-Inputs!$B$38)*_xlfn.NORM.S.INV(RAND())</f>
        <v>0.528179685356997</v>
      </c>
      <c r="AN572" s="23">
        <f ca="1">SQRT(Inputs!$B$38)*G572+SQRT(1-Inputs!$B$38)*_xlfn.NORM.S.INV(RAND())</f>
        <v>-0.3069848747158328</v>
      </c>
      <c r="AO572" s="23">
        <f ca="1">SQRT(Inputs!$B$38)*H572+SQRT(1-Inputs!$B$38)*_xlfn.NORM.S.INV(RAND())</f>
        <v>-0.12383833394160396</v>
      </c>
      <c r="AP572" s="23">
        <f ca="1">SQRT(Inputs!$B$38)*I572+SQRT(1-Inputs!$B$38)*_xlfn.NORM.S.INV(RAND())</f>
        <v>-0.12174517193882894</v>
      </c>
      <c r="AQ572" s="23">
        <f ca="1">SQRT(Inputs!$B$38)*J572+SQRT(1-Inputs!$B$38)*_xlfn.NORM.S.INV(RAND())</f>
        <v>1.8704330041522408</v>
      </c>
      <c r="AR572" s="23">
        <f ca="1">SQRT(Inputs!$B$38)*K572+SQRT(1-Inputs!$B$38)*_xlfn.NORM.S.INV(RAND())</f>
        <v>-0.533434135988056</v>
      </c>
      <c r="AS572" s="23">
        <f ca="1">SQRT(Inputs!$B$38)*L572+SQRT(1-Inputs!$B$38)*_xlfn.NORM.S.INV(RAND())</f>
        <v>0.27384968624141848</v>
      </c>
      <c r="AT572" s="23">
        <f ca="1">SQRT(Inputs!$B$38)*M572+SQRT(1-Inputs!$B$38)*_xlfn.NORM.S.INV(RAND())</f>
        <v>-0.42248105632906591</v>
      </c>
      <c r="AU572" s="15">
        <f ca="1">Inputs!$B$6*EXP($B$8-0.5*C$5^2+C$5*N572)</f>
        <v>4485.5366147963459</v>
      </c>
      <c r="AV572" s="15">
        <f t="shared" ca="1" si="292"/>
        <v>5635.3792459529159</v>
      </c>
      <c r="AW572" s="15">
        <f t="shared" ca="1" si="293"/>
        <v>6802.5704291176908</v>
      </c>
      <c r="AX572" s="15">
        <f t="shared" ca="1" si="294"/>
        <v>7155.4592986311118</v>
      </c>
      <c r="AY572" s="15">
        <f t="shared" ca="1" si="295"/>
        <v>8963.9286520000405</v>
      </c>
      <c r="AZ572" s="15">
        <f t="shared" ca="1" si="296"/>
        <v>11627.885719008276</v>
      </c>
      <c r="BA572" s="15">
        <f t="shared" ca="1" si="297"/>
        <v>17423.357075525721</v>
      </c>
      <c r="BB572" s="15">
        <f t="shared" ca="1" si="298"/>
        <v>22393.734922241158</v>
      </c>
      <c r="BC572" s="15">
        <f t="shared" ca="1" si="299"/>
        <v>26880.622774052037</v>
      </c>
      <c r="BD572" s="15">
        <f t="shared" ca="1" si="300"/>
        <v>35650.407427165184</v>
      </c>
      <c r="BE572" s="15">
        <f t="shared" ca="1" si="301"/>
        <v>40748.221396383335</v>
      </c>
      <c r="BF572" s="15">
        <f ca="1">Inputs!$B$13*EXP($B$9-0.5*C$6^2+C$6*Y572)</f>
        <v>13501.680155114138</v>
      </c>
      <c r="BG572" s="15">
        <f t="shared" ca="1" si="302"/>
        <v>20007.419828066992</v>
      </c>
      <c r="BH572" s="15">
        <f t="shared" ca="1" si="303"/>
        <v>35582.948048784092</v>
      </c>
      <c r="BI572" s="15">
        <f t="shared" ca="1" si="304"/>
        <v>44341.16492518397</v>
      </c>
      <c r="BJ572" s="15">
        <f t="shared" ca="1" si="305"/>
        <v>45357.855049747712</v>
      </c>
      <c r="BK572" s="15">
        <f t="shared" ca="1" si="306"/>
        <v>51932.978336625107</v>
      </c>
      <c r="BL572" s="15">
        <f t="shared" ca="1" si="307"/>
        <v>84024.354547892566</v>
      </c>
      <c r="BM572" s="15">
        <f t="shared" ca="1" si="308"/>
        <v>131626.69845398579</v>
      </c>
      <c r="BN572" s="15">
        <f t="shared" ca="1" si="309"/>
        <v>157333.4546138451</v>
      </c>
      <c r="BO572" s="15">
        <f t="shared" ca="1" si="310"/>
        <v>189210.11128256601</v>
      </c>
      <c r="BP572" s="15">
        <f t="shared" ca="1" si="311"/>
        <v>201465.29360390373</v>
      </c>
      <c r="BQ572" s="15">
        <f ca="1">Inputs!$B$20*EXP($B$10-0.5*C$7^2+C$7*AJ572)</f>
        <v>1541.3419984847528</v>
      </c>
      <c r="BR572" s="15">
        <f t="shared" ca="1" si="312"/>
        <v>3611.7503744259875</v>
      </c>
      <c r="BS572" s="15">
        <f t="shared" ca="1" si="313"/>
        <v>8812.6693446869685</v>
      </c>
      <c r="BT572" s="15">
        <f t="shared" ca="1" si="314"/>
        <v>13956.563409757429</v>
      </c>
      <c r="BU572" s="15">
        <f t="shared" ca="1" si="315"/>
        <v>17957.433458057058</v>
      </c>
      <c r="BV572" s="15">
        <f t="shared" ca="1" si="316"/>
        <v>24296.538299671935</v>
      </c>
      <c r="BW572" s="15">
        <f t="shared" ca="1" si="317"/>
        <v>33041.982832478767</v>
      </c>
      <c r="BX572" s="15">
        <f t="shared" ca="1" si="318"/>
        <v>67239.945655381583</v>
      </c>
      <c r="BY572" s="15">
        <f t="shared" ca="1" si="319"/>
        <v>85073.5212292457</v>
      </c>
      <c r="BZ572" s="15">
        <f t="shared" ca="1" si="320"/>
        <v>125533.32811284236</v>
      </c>
      <c r="CA572" s="15">
        <f t="shared" ca="1" si="321"/>
        <v>163582.48094512321</v>
      </c>
      <c r="CB572" s="15">
        <f ca="1">(AU572*DCF!C$10-DCF!C$5*MAX(AU572*DCF!C$10,0)-MAX(AU572-Inputs!$B$6,0)/Inputs!$B$10)*DCF!C$6</f>
        <v>1046.4732795610851</v>
      </c>
      <c r="CC572" s="15">
        <f ca="1">(AV572*DCF!D$10-DCF!D$5*MAX(AV572*DCF!D$10,0)-MAX(AV572-AU572,0)/Inputs!$B$10)*DCF!D$6</f>
        <v>1093.2264806717781</v>
      </c>
      <c r="CD572" s="15">
        <f ca="1">(AW572*DCF!E$10-DCF!E$5*MAX(AW572*DCF!E$10,0)-MAX(AW572-AV572,0)/Inputs!$B$10)*DCF!E$6</f>
        <v>1307.705434482436</v>
      </c>
      <c r="CE572" s="15">
        <f ca="1">(AX572*DCF!F$10-DCF!F$5*MAX(AX572*DCF!F$10,0)-MAX(AX572-AW572,0)/Inputs!$B$10)*DCF!F$6</f>
        <v>1488.5979367511175</v>
      </c>
      <c r="CF572" s="15">
        <f ca="1">(AY572*DCF!G$10-DCF!G$5*MAX(AY572*DCF!G$10,0)-MAX(AY572-AX572,0)/Inputs!$B$10)*DCF!G$6</f>
        <v>1499.3074387062775</v>
      </c>
      <c r="CG572" s="15">
        <f ca="1">(AZ572*DCF!H$10-DCF!H$5*MAX(AZ572*DCF!H$10,0)-MAX(AZ572-AY572,0)/Inputs!$B$10)*DCF!H$6</f>
        <v>1784.5290178252885</v>
      </c>
      <c r="CH572" s="15">
        <f ca="1">(BA572*DCF!I$10-DCF!I$5*MAX(BA572*DCF!I$10,0)-MAX(BA572-AZ572,0)/Inputs!$B$10)*DCF!I$6</f>
        <v>2231.9513742671033</v>
      </c>
      <c r="CI572" s="15">
        <f ca="1">(BB572*DCF!J$10-DCF!J$5*MAX(BB572*DCF!J$10,0)-MAX(BB572-BA572,0)/Inputs!$B$10)*DCF!J$6</f>
        <v>3089.6380159678502</v>
      </c>
      <c r="CJ572" s="15">
        <f ca="1">(BC572*DCF!K$10-DCF!K$5*MAX(BC572*DCF!K$10,0)-MAX(BC572-BB572,0)/Inputs!$B$10)*DCF!K$6</f>
        <v>3699.2525650667721</v>
      </c>
      <c r="CK572" s="15">
        <f ca="1">(BD572*DCF!L$10-DCF!L$5*MAX(BD572*DCF!L$10,0)-MAX(BD572-BC572,0)/Inputs!$B$10)*DCF!L$6</f>
        <v>4242.6842161583563</v>
      </c>
      <c r="CL572" s="15">
        <f ca="1">(BE572*DCF!M$10-DCF!M$5*MAX(BE572*DCF!M$10,0)-MAX(BE572-BD572,0)/Inputs!$B$10)*DCF!M$6</f>
        <v>5141.1127301296247</v>
      </c>
      <c r="CM572" s="15">
        <f ca="1">(BF572*DCF!C$28-DCF!C$5*MAX(BF572*DCF!C$28,0)-MAX(BF572-Inputs!$B$13,0)/Inputs!$B$17)*DCF!C$6</f>
        <v>3632.2454488842777</v>
      </c>
      <c r="CN572" s="15">
        <f ca="1">(BG572*DCF!D$28-DCF!D$5*MAX(BG572*DCF!D$28,0)-MAX(BG572-BF572,0)/Inputs!$B$17)*DCF!D$6</f>
        <v>4504.6740287494385</v>
      </c>
      <c r="CO572" s="15">
        <f ca="1">(BH572*DCF!E$28-DCF!E$5*MAX(BH572*DCF!E$28,0)-MAX(BH572-BG572,0)/Inputs!$B$17)*DCF!E$6</f>
        <v>7008.0022746191653</v>
      </c>
      <c r="CP572" s="15">
        <f ca="1">(BI572*DCF!F$28-DCF!F$5*MAX(BI572*DCF!F$28,0)-MAX(BI572-BH572,0)/Inputs!$B$17)*DCF!F$6</f>
        <v>10442.886476133524</v>
      </c>
      <c r="CQ572" s="15">
        <f ca="1">(BJ572*DCF!G$28-DCF!G$5*MAX(BJ572*DCF!G$28,0)-MAX(BJ572-BI572,0)/Inputs!$B$17)*DCF!G$6</f>
        <v>11597.442386432123</v>
      </c>
      <c r="CR572" s="15">
        <f ca="1">(BK572*DCF!H$28-DCF!H$5*MAX(BK572*DCF!H$28,0)-MAX(BK572-BJ572,0)/Inputs!$B$17)*DCF!H$6</f>
        <v>11822.00886760709</v>
      </c>
      <c r="CS572" s="15">
        <f ca="1">(BL572*DCF!I$28-DCF!I$5*MAX(BL572*DCF!I$28,0)-MAX(BL572-BK572,0)/Inputs!$B$17)*DCF!I$6</f>
        <v>15152.485843182789</v>
      </c>
      <c r="CT572" s="15">
        <f ca="1">(BM572*DCF!J$28-DCF!J$5*MAX(BM572*DCF!J$28,0)-MAX(BM572-BL572,0)/Inputs!$B$17)*DCF!J$6</f>
        <v>23051.998986846982</v>
      </c>
      <c r="CU572" s="15">
        <f ca="1">(BN572*DCF!K$28-DCF!K$5*MAX(BN572*DCF!K$28,0)-MAX(BN572-BM572,0)/Inputs!$B$17)*DCF!K$6</f>
        <v>30077.45238701475</v>
      </c>
      <c r="CV572" s="15">
        <f ca="1">(BO572*DCF!L$28-DCF!L$5*MAX(BO572*DCF!L$28,0)-MAX(BO572-BN572,0)/Inputs!$B$17)*DCF!L$6</f>
        <v>34144.491841253111</v>
      </c>
      <c r="CW572" s="15">
        <f ca="1">(BP572*DCF!M$28-DCF!M$5*MAX(BP572*DCF!M$28,0)-MAX(BP572-BO572,0)/Inputs!$B$17)*DCF!M$6</f>
        <v>36624.800670777498</v>
      </c>
      <c r="CX572" s="15">
        <f ca="1">(BQ572*DCF!C$46-DCF!C$5*MAX(BQ572*DCF!C$46,0)-MAX(BQ572-Inputs!$B$20,0)/Inputs!$B$24)*DCF!C$6</f>
        <v>-355.96812898031243</v>
      </c>
      <c r="CY572" s="15">
        <f ca="1">(BR572*DCF!D$46-DCF!D$5*MAX(BR572*DCF!D$46,0)-MAX(BR572-BQ572,0)/Inputs!$B$24)*DCF!D$6</f>
        <v>-1499.8676298712476</v>
      </c>
      <c r="CZ572" s="15">
        <f ca="1">(BS572*DCF!E$46-DCF!E$5*MAX(BS572*DCF!E$46,0)-MAX(BS572-BR572,0)/Inputs!$B$24)*DCF!E$6</f>
        <v>-3092.1725730600369</v>
      </c>
      <c r="DA572" s="15">
        <f ca="1">(BT572*DCF!F$46-DCF!F$5*MAX(BT572*DCF!F$46,0)-MAX(BT572-BS572,0)/Inputs!$B$24)*DCF!F$6</f>
        <v>-2889.4596276115972</v>
      </c>
      <c r="DB572" s="15">
        <f ca="1">(BU572*DCF!G$46-DCF!G$5*MAX(BU572*DCF!G$46,0)-MAX(BU572-BT572,0)/Inputs!$B$24)*DCF!G$6</f>
        <v>-1949.8662186804497</v>
      </c>
      <c r="DC572" s="15">
        <f ca="1">(BV572*DCF!H$46-DCF!H$5*MAX(BV572*DCF!H$46,0)-MAX(BV572-BU572,0)/Inputs!$B$24)*DCF!H$6</f>
        <v>-1969.8379891920506</v>
      </c>
      <c r="DD572" s="15">
        <f ca="1">(BW572*DCF!I$46-DCF!I$5*MAX(BW572*DCF!I$46,0)-MAX(BW572-BV572,0)/Inputs!$B$24)*DCF!I$6</f>
        <v>-1747.361403419862</v>
      </c>
      <c r="DE572" s="15">
        <f ca="1">(BX572*DCF!J$46-DCF!J$5*MAX(BX572*DCF!J$46,0)-MAX(BX572-BW572,0)/Inputs!$B$24)*DCF!J$6</f>
        <v>-6248.2113001393218</v>
      </c>
      <c r="DF572" s="15">
        <f ca="1">(BY572*DCF!K$46-DCF!K$5*MAX(BY572*DCF!K$46,0)-MAX(BY572-BX572,0)/Inputs!$B$24)*DCF!K$6</f>
        <v>490.93219549320037</v>
      </c>
      <c r="DG572" s="15">
        <f ca="1">(BZ572*DCF!L$46-DCF!L$5*MAX(BZ572*DCF!L$46,0)-MAX(BZ572-BY572,0)/Inputs!$B$24)*DCF!L$6</f>
        <v>-478.64993053718723</v>
      </c>
      <c r="DH572" s="15">
        <f ca="1">(CA572*DCF!M$46-DCF!M$5*MAX(CA572*DCF!M$46,0)-MAX(CA572-BZ572,0)/Inputs!$B$24)*DCF!M$6</f>
        <v>4869.8131076200179</v>
      </c>
      <c r="DI572" s="15">
        <f ca="1">SUM(CB572:CL572)+BE572*DCF!M$10*(1+Inputs!$B$30)*(1-Inputs!$B$33)*(1-Inputs!$B$30/Inputs!$B$31)/(Inputs!$B$29-Inputs!$B$30)*DCF!M$6</f>
        <v>140027.31747516719</v>
      </c>
      <c r="DJ572" s="15">
        <f ca="1">SUM(CM572:CW572)+BP572*DCF!M$28*(1+Inputs!$B$30)*(1-Inputs!$B$33)*(1-Inputs!$B$30/Inputs!$B$31)/(Inputs!$B$29-Inputs!$B$30)*DCF!M$6</f>
        <v>935632.59081466205</v>
      </c>
      <c r="DK572" s="15">
        <f ca="1">SUM(CX572:DH572)+CA572*DCF!M$46*(1+Inputs!$B$30)*(1-Inputs!$B$33)*(1-Inputs!$B$30/Inputs!$B$31)/(Inputs!$B$29-Inputs!$B$30)*DCF!M$6</f>
        <v>238047.24362642568</v>
      </c>
      <c r="DM572" s="15">
        <f ca="1">DI572+DJ572+DK572+Inputs!$B$34+Inputs!$B$36-Inputs!$B$35</f>
        <v>1390558.151916255</v>
      </c>
    </row>
    <row r="573" spans="1:117" x14ac:dyDescent="0.75">
      <c r="A573" s="11">
        <v>560</v>
      </c>
      <c r="C573" s="23">
        <f t="shared" ca="1" si="325"/>
        <v>-0.32390687627546028</v>
      </c>
      <c r="D573" s="23">
        <f t="shared" ca="1" si="325"/>
        <v>0.6083291211389158</v>
      </c>
      <c r="E573" s="23">
        <f t="shared" ca="1" si="325"/>
        <v>1.8390543715791552</v>
      </c>
      <c r="F573" s="23">
        <f t="shared" ca="1" si="325"/>
        <v>-0.31232734428839432</v>
      </c>
      <c r="G573" s="23">
        <f t="shared" ca="1" si="325"/>
        <v>-1.5436862345763422</v>
      </c>
      <c r="H573" s="23">
        <f t="shared" ca="1" si="325"/>
        <v>0.59406478177426669</v>
      </c>
      <c r="I573" s="23">
        <f t="shared" ca="1" si="325"/>
        <v>-2.1579664336468376</v>
      </c>
      <c r="J573" s="23">
        <f t="shared" ca="1" si="325"/>
        <v>9.4293160226064307E-2</v>
      </c>
      <c r="K573" s="23">
        <f t="shared" ca="1" si="325"/>
        <v>-0.92565999468059279</v>
      </c>
      <c r="L573" s="23">
        <f t="shared" ca="1" si="325"/>
        <v>-0.59759163864861153</v>
      </c>
      <c r="M573" s="23">
        <f t="shared" ca="1" si="325"/>
        <v>2.1239511297348308</v>
      </c>
      <c r="N573" s="23">
        <f ca="1">SQRT(Inputs!$B$38)*C573+SQRT(1-Inputs!$B$38)*_xlfn.NORM.S.INV(RAND())</f>
        <v>-1.4404168059398377</v>
      </c>
      <c r="O573" s="23">
        <f ca="1">SQRT(Inputs!$B$38)*D573+SQRT(1-Inputs!$B$38)*_xlfn.NORM.S.INV(RAND())</f>
        <v>0.2147606086185726</v>
      </c>
      <c r="P573" s="23">
        <f ca="1">SQRT(Inputs!$B$38)*E573+SQRT(1-Inputs!$B$38)*_xlfn.NORM.S.INV(RAND())</f>
        <v>1.4269382973482942</v>
      </c>
      <c r="Q573" s="23">
        <f ca="1">SQRT(Inputs!$B$38)*F573+SQRT(1-Inputs!$B$38)*_xlfn.NORM.S.INV(RAND())</f>
        <v>-0.50271941181198609</v>
      </c>
      <c r="R573" s="23">
        <f ca="1">SQRT(Inputs!$B$38)*G573+SQRT(1-Inputs!$B$38)*_xlfn.NORM.S.INV(RAND())</f>
        <v>-1.823218500655637</v>
      </c>
      <c r="S573" s="23">
        <f ca="1">SQRT(Inputs!$B$38)*H573+SQRT(1-Inputs!$B$38)*_xlfn.NORM.S.INV(RAND())</f>
        <v>-6.0464834966045267E-3</v>
      </c>
      <c r="T573" s="23">
        <f ca="1">SQRT(Inputs!$B$38)*I573+SQRT(1-Inputs!$B$38)*_xlfn.NORM.S.INV(RAND())</f>
        <v>-0.97802755584937806</v>
      </c>
      <c r="U573" s="23">
        <f ca="1">SQRT(Inputs!$B$38)*J573+SQRT(1-Inputs!$B$38)*_xlfn.NORM.S.INV(RAND())</f>
        <v>1.5138478431967863</v>
      </c>
      <c r="V573" s="23">
        <f ca="1">SQRT(Inputs!$B$38)*K573+SQRT(1-Inputs!$B$38)*_xlfn.NORM.S.INV(RAND())</f>
        <v>0.60300795017886255</v>
      </c>
      <c r="W573" s="23">
        <f ca="1">SQRT(Inputs!$B$38)*L573+SQRT(1-Inputs!$B$38)*_xlfn.NORM.S.INV(RAND())</f>
        <v>-0.62102703099771794</v>
      </c>
      <c r="X573" s="23">
        <f ca="1">SQRT(Inputs!$B$38)*M573+SQRT(1-Inputs!$B$38)*_xlfn.NORM.S.INV(RAND())</f>
        <v>0.87705070522721584</v>
      </c>
      <c r="Y573" s="23">
        <f ca="1">SQRT(Inputs!$B$38)*C573+SQRT(1-Inputs!$B$38)*_xlfn.NORM.S.INV(RAND())</f>
        <v>0.74959497925637864</v>
      </c>
      <c r="Z573" s="23">
        <f ca="1">SQRT(Inputs!$B$38)*D573+SQRT(1-Inputs!$B$38)*_xlfn.NORM.S.INV(RAND())</f>
        <v>0.49728900728818271</v>
      </c>
      <c r="AA573" s="23">
        <f ca="1">SQRT(Inputs!$B$38)*E573+SQRT(1-Inputs!$B$38)*_xlfn.NORM.S.INV(RAND())</f>
        <v>1.5418151281760477</v>
      </c>
      <c r="AB573" s="23">
        <f ca="1">SQRT(Inputs!$B$38)*F573+SQRT(1-Inputs!$B$38)*_xlfn.NORM.S.INV(RAND())</f>
        <v>1.0822000479651928E-3</v>
      </c>
      <c r="AC573" s="23">
        <f ca="1">SQRT(Inputs!$B$38)*G573+SQRT(1-Inputs!$B$38)*_xlfn.NORM.S.INV(RAND())</f>
        <v>-0.16124980109527121</v>
      </c>
      <c r="AD573" s="23">
        <f ca="1">SQRT(Inputs!$B$38)*H573+SQRT(1-Inputs!$B$38)*_xlfn.NORM.S.INV(RAND())</f>
        <v>2.3363914237569898</v>
      </c>
      <c r="AE573" s="23">
        <f ca="1">SQRT(Inputs!$B$38)*I573+SQRT(1-Inputs!$B$38)*_xlfn.NORM.S.INV(RAND())</f>
        <v>-1.2906195770025504</v>
      </c>
      <c r="AF573" s="23">
        <f ca="1">SQRT(Inputs!$B$38)*J573+SQRT(1-Inputs!$B$38)*_xlfn.NORM.S.INV(RAND())</f>
        <v>-0.72146635155362127</v>
      </c>
      <c r="AG573" s="23">
        <f ca="1">SQRT(Inputs!$B$38)*K573+SQRT(1-Inputs!$B$38)*_xlfn.NORM.S.INV(RAND())</f>
        <v>-1.9598330753568871</v>
      </c>
      <c r="AH573" s="23">
        <f ca="1">SQRT(Inputs!$B$38)*L573+SQRT(1-Inputs!$B$38)*_xlfn.NORM.S.INV(RAND())</f>
        <v>0.83655543855645131</v>
      </c>
      <c r="AI573" s="23">
        <f ca="1">SQRT(Inputs!$B$38)*M573+SQRT(1-Inputs!$B$38)*_xlfn.NORM.S.INV(RAND())</f>
        <v>2.293310810012239</v>
      </c>
      <c r="AJ573" s="23">
        <f ca="1">SQRT(Inputs!$B$38)*C573+SQRT(1-Inputs!$B$38)*_xlfn.NORM.S.INV(RAND())</f>
        <v>-5.7173651698635142E-2</v>
      </c>
      <c r="AK573" s="23">
        <f ca="1">SQRT(Inputs!$B$38)*D573+SQRT(1-Inputs!$B$38)*_xlfn.NORM.S.INV(RAND())</f>
        <v>0.4543762455268841</v>
      </c>
      <c r="AL573" s="23">
        <f ca="1">SQRT(Inputs!$B$38)*E573+SQRT(1-Inputs!$B$38)*_xlfn.NORM.S.INV(RAND())</f>
        <v>2.5053514333840794</v>
      </c>
      <c r="AM573" s="23">
        <f ca="1">SQRT(Inputs!$B$38)*F573+SQRT(1-Inputs!$B$38)*_xlfn.NORM.S.INV(RAND())</f>
        <v>0.81141170814510477</v>
      </c>
      <c r="AN573" s="23">
        <f ca="1">SQRT(Inputs!$B$38)*G573+SQRT(1-Inputs!$B$38)*_xlfn.NORM.S.INV(RAND())</f>
        <v>-2.3292488137572396</v>
      </c>
      <c r="AO573" s="23">
        <f ca="1">SQRT(Inputs!$B$38)*H573+SQRT(1-Inputs!$B$38)*_xlfn.NORM.S.INV(RAND())</f>
        <v>1.0130025602957504</v>
      </c>
      <c r="AP573" s="23">
        <f ca="1">SQRT(Inputs!$B$38)*I573+SQRT(1-Inputs!$B$38)*_xlfn.NORM.S.INV(RAND())</f>
        <v>-0.97611008654739639</v>
      </c>
      <c r="AQ573" s="23">
        <f ca="1">SQRT(Inputs!$B$38)*J573+SQRT(1-Inputs!$B$38)*_xlfn.NORM.S.INV(RAND())</f>
        <v>0.1306552475402748</v>
      </c>
      <c r="AR573" s="23">
        <f ca="1">SQRT(Inputs!$B$38)*K573+SQRT(1-Inputs!$B$38)*_xlfn.NORM.S.INV(RAND())</f>
        <v>-1.2100287768348466</v>
      </c>
      <c r="AS573" s="23">
        <f ca="1">SQRT(Inputs!$B$38)*L573+SQRT(1-Inputs!$B$38)*_xlfn.NORM.S.INV(RAND())</f>
        <v>-1.6620152748100541</v>
      </c>
      <c r="AT573" s="23">
        <f ca="1">SQRT(Inputs!$B$38)*M573+SQRT(1-Inputs!$B$38)*_xlfn.NORM.S.INV(RAND())</f>
        <v>0.31753741557764836</v>
      </c>
      <c r="AU573" s="15">
        <f ca="1">Inputs!$B$6*EXP($B$8-0.5*C$5^2+C$5*N573)</f>
        <v>3930.2083474860169</v>
      </c>
      <c r="AV573" s="15">
        <f t="shared" ca="1" si="292"/>
        <v>4937.4648132671809</v>
      </c>
      <c r="AW573" s="15">
        <f t="shared" ca="1" si="293"/>
        <v>7298.1049943288463</v>
      </c>
      <c r="AX573" s="15">
        <f t="shared" ca="1" si="294"/>
        <v>8367.8460124506018</v>
      </c>
      <c r="AY573" s="15">
        <f t="shared" ca="1" si="295"/>
        <v>8265.0761100766813</v>
      </c>
      <c r="AZ573" s="15">
        <f t="shared" ca="1" si="296"/>
        <v>10101.683047106686</v>
      </c>
      <c r="BA573" s="15">
        <f t="shared" ca="1" si="297"/>
        <v>11159.12157873461</v>
      </c>
      <c r="BB573" s="15">
        <f t="shared" ca="1" si="298"/>
        <v>15899.731693498197</v>
      </c>
      <c r="BC573" s="15">
        <f t="shared" ca="1" si="299"/>
        <v>20640.261336761512</v>
      </c>
      <c r="BD573" s="15">
        <f t="shared" ca="1" si="300"/>
        <v>23859.311952888398</v>
      </c>
      <c r="BE573" s="15">
        <f t="shared" ca="1" si="301"/>
        <v>31667.816403263005</v>
      </c>
      <c r="BF573" s="15">
        <f ca="1">Inputs!$B$13*EXP($B$9-0.5*C$6^2+C$6*Y573)</f>
        <v>16046.960032042809</v>
      </c>
      <c r="BG573" s="15">
        <f t="shared" ca="1" si="302"/>
        <v>21392.986265863277</v>
      </c>
      <c r="BH573" s="15">
        <f t="shared" ca="1" si="303"/>
        <v>33754.80914220064</v>
      </c>
      <c r="BI573" s="15">
        <f t="shared" ca="1" si="304"/>
        <v>41327.847285229342</v>
      </c>
      <c r="BJ573" s="15">
        <f t="shared" ca="1" si="305"/>
        <v>49501.194818554912</v>
      </c>
      <c r="BK573" s="15">
        <f t="shared" ca="1" si="306"/>
        <v>83504.959905258249</v>
      </c>
      <c r="BL573" s="15">
        <f t="shared" ca="1" si="307"/>
        <v>86777.572231118291</v>
      </c>
      <c r="BM573" s="15">
        <f t="shared" ca="1" si="308"/>
        <v>97524.010480099154</v>
      </c>
      <c r="BN573" s="15">
        <f t="shared" ca="1" si="309"/>
        <v>94836.339923397507</v>
      </c>
      <c r="BO573" s="15">
        <f t="shared" ca="1" si="310"/>
        <v>128603.09057495528</v>
      </c>
      <c r="BP573" s="15">
        <f t="shared" ca="1" si="311"/>
        <v>205250.11151773148</v>
      </c>
      <c r="BQ573" s="15">
        <f ca="1">Inputs!$B$20*EXP($B$10-0.5*C$7^2+C$7*AJ573)</f>
        <v>4203.4049625406124</v>
      </c>
      <c r="BR573" s="15">
        <f t="shared" ca="1" si="312"/>
        <v>6588.8395077197183</v>
      </c>
      <c r="BS573" s="15">
        <f t="shared" ca="1" si="313"/>
        <v>18528.104634222378</v>
      </c>
      <c r="BT573" s="15">
        <f t="shared" ca="1" si="314"/>
        <v>31606.068666754723</v>
      </c>
      <c r="BU573" s="15">
        <f t="shared" ca="1" si="315"/>
        <v>24930.114297429376</v>
      </c>
      <c r="BV573" s="15">
        <f t="shared" ca="1" si="316"/>
        <v>43577.232546058731</v>
      </c>
      <c r="BW573" s="15">
        <f t="shared" ca="1" si="317"/>
        <v>49459.503098057168</v>
      </c>
      <c r="BX573" s="15">
        <f t="shared" ca="1" si="318"/>
        <v>71012.954958661954</v>
      </c>
      <c r="BY573" s="15">
        <f t="shared" ca="1" si="319"/>
        <v>78937.893175784586</v>
      </c>
      <c r="BZ573" s="15">
        <f t="shared" ca="1" si="320"/>
        <v>81600.82533230324</v>
      </c>
      <c r="CA573" s="15">
        <f t="shared" ca="1" si="321"/>
        <v>121278.22555795913</v>
      </c>
      <c r="CB573" s="15">
        <f ca="1">(AU573*DCF!C$10-DCF!C$5*MAX(AU573*DCF!C$10,0)-MAX(AU573-Inputs!$B$6,0)/Inputs!$B$10)*DCF!C$6</f>
        <v>1009.3133303194006</v>
      </c>
      <c r="CC573" s="15">
        <f ca="1">(AV573*DCF!D$10-DCF!D$5*MAX(AV573*DCF!D$10,0)-MAX(AV573-AU573,0)/Inputs!$B$10)*DCF!D$6</f>
        <v>957.88047060145368</v>
      </c>
      <c r="CD573" s="15">
        <f ca="1">(AW573*DCF!E$10-DCF!E$5*MAX(AW573*DCF!E$10,0)-MAX(AW573-AV573,0)/Inputs!$B$10)*DCF!E$6</f>
        <v>1153.3023402920503</v>
      </c>
      <c r="CE573" s="15">
        <f ca="1">(AX573*DCF!F$10-DCF!F$5*MAX(AX573*DCF!F$10,0)-MAX(AX573-AW573,0)/Inputs!$B$10)*DCF!F$6</f>
        <v>1604.1008649413143</v>
      </c>
      <c r="CF573" s="15">
        <f ca="1">(AY573*DCF!G$10-DCF!G$5*MAX(AY573*DCF!G$10,0)-MAX(AY573-AX573,0)/Inputs!$B$10)*DCF!G$6</f>
        <v>1702.9350294176761</v>
      </c>
      <c r="CG573" s="15">
        <f ca="1">(AZ573*DCF!H$10-DCF!H$5*MAX(AZ573*DCF!H$10,0)-MAX(AZ573-AY573,0)/Inputs!$B$10)*DCF!H$6</f>
        <v>1635.1265221479146</v>
      </c>
      <c r="CH573" s="15">
        <f ca="1">(BA573*DCF!I$10-DCF!I$5*MAX(BA573*DCF!I$10,0)-MAX(BA573-AZ573,0)/Inputs!$B$10)*DCF!I$6</f>
        <v>1864.9074579534392</v>
      </c>
      <c r="CI573" s="15">
        <f ca="1">(BB573*DCF!J$10-DCF!J$5*MAX(BB573*DCF!J$10,0)-MAX(BB573-BA573,0)/Inputs!$B$10)*DCF!J$6</f>
        <v>2010.0695072307051</v>
      </c>
      <c r="CJ573" s="15">
        <f ca="1">(BC573*DCF!K$10-DCF!K$5*MAX(BC573*DCF!K$10,0)-MAX(BC573-BB573,0)/Inputs!$B$10)*DCF!K$6</f>
        <v>2659.1486047777562</v>
      </c>
      <c r="CK573" s="15">
        <f ca="1">(BD573*DCF!L$10-DCF!L$5*MAX(BD573*DCF!L$10,0)-MAX(BD573-BC573,0)/Inputs!$B$10)*DCF!L$6</f>
        <v>3182.1625847540395</v>
      </c>
      <c r="CL573" s="15">
        <f ca="1">(BE573*DCF!M$10-DCF!M$5*MAX(BE573*DCF!M$10,0)-MAX(BE573-BD573,0)/Inputs!$B$10)*DCF!M$6</f>
        <v>3535.9291977694302</v>
      </c>
      <c r="CM573" s="15">
        <f ca="1">(BF573*DCF!C$28-DCF!C$5*MAX(BF573*DCF!C$28,0)-MAX(BF573-Inputs!$B$13,0)/Inputs!$B$17)*DCF!C$6</f>
        <v>3821.223723105119</v>
      </c>
      <c r="CN573" s="15">
        <f ca="1">(BG573*DCF!D$28-DCF!D$5*MAX(BG573*DCF!D$28,0)-MAX(BG573-BF573,0)/Inputs!$B$17)*DCF!D$6</f>
        <v>5160.175350113147</v>
      </c>
      <c r="CO573" s="15">
        <f ca="1">(BH573*DCF!E$28-DCF!E$5*MAX(BH573*DCF!E$28,0)-MAX(BH573-BG573,0)/Inputs!$B$17)*DCF!E$6</f>
        <v>7123.6178710455424</v>
      </c>
      <c r="CP573" s="15">
        <f ca="1">(BI573*DCF!F$28-DCF!F$5*MAX(BI573*DCF!F$28,0)-MAX(BI573-BH573,0)/Inputs!$B$17)*DCF!F$6</f>
        <v>9840.630631860522</v>
      </c>
      <c r="CQ573" s="15">
        <f ca="1">(BJ573*DCF!G$28-DCF!G$5*MAX(BJ573*DCF!G$28,0)-MAX(BJ573-BI573,0)/Inputs!$B$17)*DCF!G$6</f>
        <v>11468.784247866286</v>
      </c>
      <c r="CR573" s="15">
        <f ca="1">(BK573*DCF!H$28-DCF!H$5*MAX(BK573*DCF!H$28,0)-MAX(BK573-BJ573,0)/Inputs!$B$17)*DCF!H$6</f>
        <v>15368.467044011351</v>
      </c>
      <c r="CS573" s="15">
        <f ca="1">(BL573*DCF!I$28-DCF!I$5*MAX(BL573*DCF!I$28,0)-MAX(BL573-BK573,0)/Inputs!$B$17)*DCF!I$6</f>
        <v>19936.289464152542</v>
      </c>
      <c r="CT573" s="15">
        <f ca="1">(BM573*DCF!J$28-DCF!J$5*MAX(BM573*DCF!J$28,0)-MAX(BM573-BL573,0)/Inputs!$B$17)*DCF!J$6</f>
        <v>20331.060505586091</v>
      </c>
      <c r="CU573" s="15">
        <f ca="1">(BN573*DCF!K$28-DCF!K$5*MAX(BN573*DCF!K$28,0)-MAX(BN573-BM573,0)/Inputs!$B$17)*DCF!K$6</f>
        <v>20027.844870643457</v>
      </c>
      <c r="CV573" s="15">
        <f ca="1">(BO573*DCF!L$28-DCF!L$5*MAX(BO573*DCF!L$28,0)-MAX(BO573-BN573,0)/Inputs!$B$17)*DCF!L$6</f>
        <v>21838.251790522158</v>
      </c>
      <c r="CW573" s="15">
        <f ca="1">(BP573*DCF!M$28-DCF!M$5*MAX(BP573*DCF!M$28,0)-MAX(BP573-BO573,0)/Inputs!$B$17)*DCF!M$6</f>
        <v>30606.159850519391</v>
      </c>
      <c r="CX573" s="15">
        <f ca="1">(BQ573*DCF!C$46-DCF!C$5*MAX(BQ573*DCF!C$46,0)-MAX(BQ573-Inputs!$B$20,0)/Inputs!$B$24)*DCF!C$6</f>
        <v>-1433.7678724299853</v>
      </c>
      <c r="CY573" s="15">
        <f ca="1">(BR573*DCF!D$46-DCF!D$5*MAX(BR573*DCF!D$46,0)-MAX(BR573-BQ573,0)/Inputs!$B$24)*DCF!D$6</f>
        <v>-2142.4063697676102</v>
      </c>
      <c r="CZ573" s="15">
        <f ca="1">(BS573*DCF!E$46-DCF!E$5*MAX(BS573*DCF!E$46,0)-MAX(BS573-BR573,0)/Inputs!$B$24)*DCF!E$6</f>
        <v>-6897.1102629444467</v>
      </c>
      <c r="DA573" s="15">
        <f ca="1">(BT573*DCF!F$46-DCF!F$5*MAX(BT573*DCF!F$46,0)-MAX(BT573-BS573,0)/Inputs!$B$24)*DCF!F$6</f>
        <v>-7063.853879348113</v>
      </c>
      <c r="DB573" s="15">
        <f ca="1">(BU573*DCF!G$46-DCF!G$5*MAX(BU573*DCF!G$46,0)-MAX(BU573-BT573,0)/Inputs!$B$24)*DCF!G$6</f>
        <v>-838.59978907395623</v>
      </c>
      <c r="DC573" s="15">
        <f ca="1">(BV573*DCF!H$46-DCF!H$5*MAX(BV573*DCF!H$46,0)-MAX(BV573-BU573,0)/Inputs!$B$24)*DCF!H$6</f>
        <v>-5794.4777429724718</v>
      </c>
      <c r="DD573" s="15">
        <f ca="1">(BW573*DCF!I$46-DCF!I$5*MAX(BW573*DCF!I$46,0)-MAX(BW573-BV573,0)/Inputs!$B$24)*DCF!I$6</f>
        <v>-546.28592346682672</v>
      </c>
      <c r="DE573" s="15">
        <f ca="1">(BX573*DCF!J$46-DCF!J$5*MAX(BX573*DCF!J$46,0)-MAX(BX573-BW573,0)/Inputs!$B$24)*DCF!J$6</f>
        <v>-2736.8262713882141</v>
      </c>
      <c r="DF573" s="15">
        <f ca="1">(BY573*DCF!K$46-DCF!K$5*MAX(BY573*DCF!K$46,0)-MAX(BY573-BX573,0)/Inputs!$B$24)*DCF!K$6</f>
        <v>2567.7968552205466</v>
      </c>
      <c r="DG573" s="15">
        <f ca="1">(BZ573*DCF!L$46-DCF!L$5*MAX(BZ573*DCF!L$46,0)-MAX(BZ573-BY573,0)/Inputs!$B$24)*DCF!L$6</f>
        <v>5038.0578207703193</v>
      </c>
      <c r="DH573" s="15">
        <f ca="1">(CA573*DCF!M$46-DCF!M$5*MAX(CA573*DCF!M$46,0)-MAX(CA573-BZ573,0)/Inputs!$B$24)*DCF!M$6</f>
        <v>1212.9303414584651</v>
      </c>
      <c r="DI573" s="15">
        <f ca="1">SUM(CB573:CL573)+BE573*DCF!M$10*(1+Inputs!$B$30)*(1-Inputs!$B$33)*(1-Inputs!$B$30/Inputs!$B$31)/(Inputs!$B$29-Inputs!$B$30)*DCF!M$6</f>
        <v>109446.82772400562</v>
      </c>
      <c r="DJ573" s="15">
        <f ca="1">SUM(CM573:CW573)+BP573*DCF!M$28*(1+Inputs!$B$30)*(1-Inputs!$B$33)*(1-Inputs!$B$30/Inputs!$B$31)/(Inputs!$B$29-Inputs!$B$30)*DCF!M$6</f>
        <v>927140.87135687796</v>
      </c>
      <c r="DK573" s="15">
        <f ca="1">SUM(CX573:DH573)+CA573*DCF!M$46*(1+Inputs!$B$30)*(1-Inputs!$B$33)*(1-Inputs!$B$30/Inputs!$B$31)/(Inputs!$B$29-Inputs!$B$30)*DCF!M$6</f>
        <v>168875.95994289464</v>
      </c>
      <c r="DM573" s="15">
        <f ca="1">DI573+DJ573+DK573+Inputs!$B$34+Inputs!$B$36-Inputs!$B$35</f>
        <v>1282314.659023778</v>
      </c>
    </row>
    <row r="574" spans="1:117" x14ac:dyDescent="0.75">
      <c r="A574" s="11">
        <v>561</v>
      </c>
      <c r="C574" s="23">
        <f t="shared" ref="C574:M583" ca="1" si="326">_xlfn.NORM.S.INV(RAND())</f>
        <v>1.4211198800642231</v>
      </c>
      <c r="D574" s="23">
        <f t="shared" ca="1" si="326"/>
        <v>-2.0447263675152523</v>
      </c>
      <c r="E574" s="23">
        <f t="shared" ca="1" si="326"/>
        <v>-2.4995673984794045</v>
      </c>
      <c r="F574" s="23">
        <f t="shared" ca="1" si="326"/>
        <v>-0.74766357165704644</v>
      </c>
      <c r="G574" s="23">
        <f t="shared" ca="1" si="326"/>
        <v>0.69786050082771756</v>
      </c>
      <c r="H574" s="23">
        <f t="shared" ca="1" si="326"/>
        <v>2.426858510783934</v>
      </c>
      <c r="I574" s="23">
        <f t="shared" ca="1" si="326"/>
        <v>-6.7825001293449011E-2</v>
      </c>
      <c r="J574" s="23">
        <f t="shared" ca="1" si="326"/>
        <v>0.27862146313125519</v>
      </c>
      <c r="K574" s="23">
        <f t="shared" ca="1" si="326"/>
        <v>-0.34913674366409803</v>
      </c>
      <c r="L574" s="23">
        <f t="shared" ca="1" si="326"/>
        <v>-2.0854949012709056</v>
      </c>
      <c r="M574" s="23">
        <f t="shared" ca="1" si="326"/>
        <v>0.88269150622533732</v>
      </c>
      <c r="N574" s="23">
        <f ca="1">SQRT(Inputs!$B$38)*C574+SQRT(1-Inputs!$B$38)*_xlfn.NORM.S.INV(RAND())</f>
        <v>1.1934074832478498</v>
      </c>
      <c r="O574" s="23">
        <f ca="1">SQRT(Inputs!$B$38)*D574+SQRT(1-Inputs!$B$38)*_xlfn.NORM.S.INV(RAND())</f>
        <v>-1.5703898323707675</v>
      </c>
      <c r="P574" s="23">
        <f ca="1">SQRT(Inputs!$B$38)*E574+SQRT(1-Inputs!$B$38)*_xlfn.NORM.S.INV(RAND())</f>
        <v>-1.4090975698907691</v>
      </c>
      <c r="Q574" s="23">
        <f ca="1">SQRT(Inputs!$B$38)*F574+SQRT(1-Inputs!$B$38)*_xlfn.NORM.S.INV(RAND())</f>
        <v>0.59671078928198917</v>
      </c>
      <c r="R574" s="23">
        <f ca="1">SQRT(Inputs!$B$38)*G574+SQRT(1-Inputs!$B$38)*_xlfn.NORM.S.INV(RAND())</f>
        <v>-0.29972306753729167</v>
      </c>
      <c r="S574" s="23">
        <f ca="1">SQRT(Inputs!$B$38)*H574+SQRT(1-Inputs!$B$38)*_xlfn.NORM.S.INV(RAND())</f>
        <v>1.6290531925007197</v>
      </c>
      <c r="T574" s="23">
        <f ca="1">SQRT(Inputs!$B$38)*I574+SQRT(1-Inputs!$B$38)*_xlfn.NORM.S.INV(RAND())</f>
        <v>-0.39421340882131184</v>
      </c>
      <c r="U574" s="23">
        <f ca="1">SQRT(Inputs!$B$38)*J574+SQRT(1-Inputs!$B$38)*_xlfn.NORM.S.INV(RAND())</f>
        <v>-0.33107297023838872</v>
      </c>
      <c r="V574" s="23">
        <f ca="1">SQRT(Inputs!$B$38)*K574+SQRT(1-Inputs!$B$38)*_xlfn.NORM.S.INV(RAND())</f>
        <v>-1.0229793274364432</v>
      </c>
      <c r="W574" s="23">
        <f ca="1">SQRT(Inputs!$B$38)*L574+SQRT(1-Inputs!$B$38)*_xlfn.NORM.S.INV(RAND())</f>
        <v>-2.3892824838940854</v>
      </c>
      <c r="X574" s="23">
        <f ca="1">SQRT(Inputs!$B$38)*M574+SQRT(1-Inputs!$B$38)*_xlfn.NORM.S.INV(RAND())</f>
        <v>3.2853291759701586E-2</v>
      </c>
      <c r="Y574" s="23">
        <f ca="1">SQRT(Inputs!$B$38)*C574+SQRT(1-Inputs!$B$38)*_xlfn.NORM.S.INV(RAND())</f>
        <v>-0.60275028066531366</v>
      </c>
      <c r="Z574" s="23">
        <f ca="1">SQRT(Inputs!$B$38)*D574+SQRT(1-Inputs!$B$38)*_xlfn.NORM.S.INV(RAND())</f>
        <v>-1.1725042260983667</v>
      </c>
      <c r="AA574" s="23">
        <f ca="1">SQRT(Inputs!$B$38)*E574+SQRT(1-Inputs!$B$38)*_xlfn.NORM.S.INV(RAND())</f>
        <v>-2.6405755651164071</v>
      </c>
      <c r="AB574" s="23">
        <f ca="1">SQRT(Inputs!$B$38)*F574+SQRT(1-Inputs!$B$38)*_xlfn.NORM.S.INV(RAND())</f>
        <v>-0.85263632171292714</v>
      </c>
      <c r="AC574" s="23">
        <f ca="1">SQRT(Inputs!$B$38)*G574+SQRT(1-Inputs!$B$38)*_xlfn.NORM.S.INV(RAND())</f>
        <v>-1.0895057950124243</v>
      </c>
      <c r="AD574" s="23">
        <f ca="1">SQRT(Inputs!$B$38)*H574+SQRT(1-Inputs!$B$38)*_xlfn.NORM.S.INV(RAND())</f>
        <v>0.71272549349155156</v>
      </c>
      <c r="AE574" s="23">
        <f ca="1">SQRT(Inputs!$B$38)*I574+SQRT(1-Inputs!$B$38)*_xlfn.NORM.S.INV(RAND())</f>
        <v>-1.7711948914768503</v>
      </c>
      <c r="AF574" s="23">
        <f ca="1">SQRT(Inputs!$B$38)*J574+SQRT(1-Inputs!$B$38)*_xlfn.NORM.S.INV(RAND())</f>
        <v>-1.2641504829422683</v>
      </c>
      <c r="AG574" s="23">
        <f ca="1">SQRT(Inputs!$B$38)*K574+SQRT(1-Inputs!$B$38)*_xlfn.NORM.S.INV(RAND())</f>
        <v>0.18902313734154605</v>
      </c>
      <c r="AH574" s="23">
        <f ca="1">SQRT(Inputs!$B$38)*L574+SQRT(1-Inputs!$B$38)*_xlfn.NORM.S.INV(RAND())</f>
        <v>-2.6937778635918939</v>
      </c>
      <c r="AI574" s="23">
        <f ca="1">SQRT(Inputs!$B$38)*M574+SQRT(1-Inputs!$B$38)*_xlfn.NORM.S.INV(RAND())</f>
        <v>2.3650880477331762</v>
      </c>
      <c r="AJ574" s="23">
        <f ca="1">SQRT(Inputs!$B$38)*C574+SQRT(1-Inputs!$B$38)*_xlfn.NORM.S.INV(RAND())</f>
        <v>0.61196426851325547</v>
      </c>
      <c r="AK574" s="23">
        <f ca="1">SQRT(Inputs!$B$38)*D574+SQRT(1-Inputs!$B$38)*_xlfn.NORM.S.INV(RAND())</f>
        <v>-0.30985553604023142</v>
      </c>
      <c r="AL574" s="23">
        <f ca="1">SQRT(Inputs!$B$38)*E574+SQRT(1-Inputs!$B$38)*_xlfn.NORM.S.INV(RAND())</f>
        <v>-0.43370570801931574</v>
      </c>
      <c r="AM574" s="23">
        <f ca="1">SQRT(Inputs!$B$38)*F574+SQRT(1-Inputs!$B$38)*_xlfn.NORM.S.INV(RAND())</f>
        <v>0.48621854652417329</v>
      </c>
      <c r="AN574" s="23">
        <f ca="1">SQRT(Inputs!$B$38)*G574+SQRT(1-Inputs!$B$38)*_xlfn.NORM.S.INV(RAND())</f>
        <v>-0.14645617968774111</v>
      </c>
      <c r="AO574" s="23">
        <f ca="1">SQRT(Inputs!$B$38)*H574+SQRT(1-Inputs!$B$38)*_xlfn.NORM.S.INV(RAND())</f>
        <v>1.5193825318785366</v>
      </c>
      <c r="AP574" s="23">
        <f ca="1">SQRT(Inputs!$B$38)*I574+SQRT(1-Inputs!$B$38)*_xlfn.NORM.S.INV(RAND())</f>
        <v>1.8786765648341988</v>
      </c>
      <c r="AQ574" s="23">
        <f ca="1">SQRT(Inputs!$B$38)*J574+SQRT(1-Inputs!$B$38)*_xlfn.NORM.S.INV(RAND())</f>
        <v>-0.11132008680372435</v>
      </c>
      <c r="AR574" s="23">
        <f ca="1">SQRT(Inputs!$B$38)*K574+SQRT(1-Inputs!$B$38)*_xlfn.NORM.S.INV(RAND())</f>
        <v>-6.8833038151184606E-2</v>
      </c>
      <c r="AS574" s="23">
        <f ca="1">SQRT(Inputs!$B$38)*L574+SQRT(1-Inputs!$B$38)*_xlfn.NORM.S.INV(RAND())</f>
        <v>-0.94109679864543039</v>
      </c>
      <c r="AT574" s="23">
        <f ca="1">SQRT(Inputs!$B$38)*M574+SQRT(1-Inputs!$B$38)*_xlfn.NORM.S.INV(RAND())</f>
        <v>-1.0518481754663855E-3</v>
      </c>
      <c r="AU574" s="15">
        <f ca="1">Inputs!$B$6*EXP($B$8-0.5*C$5^2+C$5*N574)</f>
        <v>6019.7015195089916</v>
      </c>
      <c r="AV574" s="15">
        <f t="shared" ca="1" si="292"/>
        <v>5816.6412679458635</v>
      </c>
      <c r="AW574" s="15">
        <f t="shared" ca="1" si="293"/>
        <v>5864.7385111331851</v>
      </c>
      <c r="AX574" s="15">
        <f t="shared" ca="1" si="294"/>
        <v>7714.446010770439</v>
      </c>
      <c r="AY574" s="15">
        <f t="shared" ca="1" si="295"/>
        <v>9103.5369217109765</v>
      </c>
      <c r="AZ574" s="15">
        <f t="shared" ca="1" si="296"/>
        <v>13321.540998198971</v>
      </c>
      <c r="BA574" s="15">
        <f t="shared" ca="1" si="297"/>
        <v>15643.24750167714</v>
      </c>
      <c r="BB574" s="15">
        <f t="shared" ca="1" si="298"/>
        <v>18527.245392855333</v>
      </c>
      <c r="BC574" s="15">
        <f t="shared" ca="1" si="299"/>
        <v>20557.531481114758</v>
      </c>
      <c r="BD574" s="15">
        <f t="shared" ca="1" si="300"/>
        <v>20141.194088962133</v>
      </c>
      <c r="BE574" s="15">
        <f t="shared" ca="1" si="301"/>
        <v>24754.412061628329</v>
      </c>
      <c r="BF574" s="15">
        <f ca="1">Inputs!$B$13*EXP($B$9-0.5*C$6^2+C$6*Y574)</f>
        <v>12273.225500729026</v>
      </c>
      <c r="BG574" s="15">
        <f t="shared" ca="1" si="302"/>
        <v>12105.609869899326</v>
      </c>
      <c r="BH574" s="15">
        <f t="shared" ca="1" si="303"/>
        <v>9545.2945566902836</v>
      </c>
      <c r="BI574" s="15">
        <f t="shared" ca="1" si="304"/>
        <v>10247.74877873832</v>
      </c>
      <c r="BJ574" s="15">
        <f t="shared" ca="1" si="305"/>
        <v>10737.200145913563</v>
      </c>
      <c r="BK574" s="15">
        <f t="shared" ca="1" si="306"/>
        <v>14520.658179112719</v>
      </c>
      <c r="BL574" s="15">
        <f t="shared" ca="1" si="307"/>
        <v>14178.630973309191</v>
      </c>
      <c r="BM574" s="15">
        <f t="shared" ca="1" si="308"/>
        <v>14895.662121651858</v>
      </c>
      <c r="BN574" s="15">
        <f t="shared" ca="1" si="309"/>
        <v>18739.51026853959</v>
      </c>
      <c r="BO574" s="15">
        <f t="shared" ca="1" si="310"/>
        <v>16858.341015371578</v>
      </c>
      <c r="BP574" s="15">
        <f t="shared" ca="1" si="311"/>
        <v>27125.550290861171</v>
      </c>
      <c r="BQ574" s="15">
        <f ca="1">Inputs!$B$20*EXP($B$10-0.5*C$7^2+C$7*AJ574)</f>
        <v>5329.3353925608799</v>
      </c>
      <c r="BR574" s="15">
        <f t="shared" ca="1" si="312"/>
        <v>6553.5319439840678</v>
      </c>
      <c r="BS574" s="15">
        <f t="shared" ca="1" si="313"/>
        <v>7923.3166437057107</v>
      </c>
      <c r="BT574" s="15">
        <f t="shared" ca="1" si="314"/>
        <v>12410.732659373667</v>
      </c>
      <c r="BU574" s="15">
        <f t="shared" ca="1" si="315"/>
        <v>16600.934645095927</v>
      </c>
      <c r="BV574" s="15">
        <f t="shared" ca="1" si="316"/>
        <v>32524.837068103188</v>
      </c>
      <c r="BW574" s="15">
        <f t="shared" ca="1" si="317"/>
        <v>67547.890401148237</v>
      </c>
      <c r="BX574" s="15">
        <f t="shared" ca="1" si="318"/>
        <v>92391.515267760493</v>
      </c>
      <c r="BY574" s="15">
        <f t="shared" ca="1" si="319"/>
        <v>127762.51156613503</v>
      </c>
      <c r="BZ574" s="15">
        <f t="shared" ca="1" si="320"/>
        <v>150788.82612085543</v>
      </c>
      <c r="CA574" s="15">
        <f t="shared" ca="1" si="321"/>
        <v>211772.94917939659</v>
      </c>
      <c r="CB574" s="15">
        <f ca="1">(AU574*DCF!C$10-DCF!C$5*MAX(AU574*DCF!C$10,0)-MAX(AU574-Inputs!$B$6,0)/Inputs!$B$10)*DCF!C$6</f>
        <v>1035.5344103396687</v>
      </c>
      <c r="CC574" s="15">
        <f ca="1">(AV574*DCF!D$10-DCF!D$5*MAX(AV574*DCF!D$10,0)-MAX(AV574-AU574,0)/Inputs!$B$10)*DCF!D$6</f>
        <v>1417.7669026107249</v>
      </c>
      <c r="CD574" s="15">
        <f ca="1">(AW574*DCF!E$10-DCF!E$5*MAX(AW574*DCF!E$10,0)-MAX(AW574-AV574,0)/Inputs!$B$10)*DCF!E$6</f>
        <v>1343.2412724876099</v>
      </c>
      <c r="CE574" s="15">
        <f ca="1">(AX574*DCF!F$10-DCF!F$5*MAX(AX574*DCF!F$10,0)-MAX(AX574-AW574,0)/Inputs!$B$10)*DCF!F$6</f>
        <v>1299.1729987207882</v>
      </c>
      <c r="CF574" s="15">
        <f ca="1">(AY574*DCF!G$10-DCF!G$5*MAX(AY574*DCF!G$10,0)-MAX(AY574-AX574,0)/Inputs!$B$10)*DCF!G$6</f>
        <v>1608.6840895167968</v>
      </c>
      <c r="CG574" s="15">
        <f ca="1">(AZ574*DCF!H$10-DCF!H$5*MAX(AZ574*DCF!H$10,0)-MAX(AZ574-AY574,0)/Inputs!$B$10)*DCF!H$6</f>
        <v>1837.4044985988899</v>
      </c>
      <c r="CH574" s="15">
        <f ca="1">(BA574*DCF!I$10-DCF!I$5*MAX(BA574*DCF!I$10,0)-MAX(BA574-AZ574,0)/Inputs!$B$10)*DCF!I$6</f>
        <v>2476.6094393340318</v>
      </c>
      <c r="CI574" s="15">
        <f ca="1">(BB574*DCF!J$10-DCF!J$5*MAX(BB574*DCF!J$10,0)-MAX(BB574-BA574,0)/Inputs!$B$10)*DCF!J$6</f>
        <v>2742.2959426951365</v>
      </c>
      <c r="CJ574" s="15">
        <f ca="1">(BC574*DCF!K$10-DCF!K$5*MAX(BC574*DCF!K$10,0)-MAX(BC574-BB574,0)/Inputs!$B$10)*DCF!K$6</f>
        <v>3025.2232668820388</v>
      </c>
      <c r="CK574" s="15">
        <f ca="1">(BD574*DCF!L$10-DCF!L$5*MAX(BD574*DCF!L$10,0)-MAX(BD574-BC574,0)/Inputs!$B$10)*DCF!L$6</f>
        <v>3037.6750729057107</v>
      </c>
      <c r="CL574" s="15">
        <f ca="1">(BE574*DCF!M$10-DCF!M$5*MAX(BE574*DCF!M$10,0)-MAX(BE574-BD574,0)/Inputs!$B$10)*DCF!M$6</f>
        <v>2942.0695379728049</v>
      </c>
      <c r="CM574" s="15">
        <f ca="1">(BF574*DCF!C$28-DCF!C$5*MAX(BF574*DCF!C$28,0)-MAX(BF574-Inputs!$B$13,0)/Inputs!$B$17)*DCF!C$6</f>
        <v>3541.0369171041148</v>
      </c>
      <c r="CN574" s="15">
        <f ca="1">(BG574*DCF!D$28-DCF!D$5*MAX(BG574*DCF!D$28,0)-MAX(BG574-BF574,0)/Inputs!$B$17)*DCF!D$6</f>
        <v>3565.3813081758908</v>
      </c>
      <c r="CO574" s="15">
        <f ca="1">(BH574*DCF!E$28-DCF!E$5*MAX(BH574*DCF!E$28,0)-MAX(BH574-BG574,0)/Inputs!$B$17)*DCF!E$6</f>
        <v>2703.3973862023508</v>
      </c>
      <c r="CP574" s="15">
        <f ca="1">(BI574*DCF!F$28-DCF!F$5*MAX(BI574*DCF!F$28,0)-MAX(BI574-BH574,0)/Inputs!$B$17)*DCF!F$6</f>
        <v>2654.1009646263528</v>
      </c>
      <c r="CQ574" s="15">
        <f ca="1">(BJ574*DCF!G$28-DCF!G$5*MAX(BJ574*DCF!G$28,0)-MAX(BJ574-BI574,0)/Inputs!$B$17)*DCF!G$6</f>
        <v>2703.5271559902812</v>
      </c>
      <c r="CR574" s="15">
        <f ca="1">(BK574*DCF!H$28-DCF!H$5*MAX(BK574*DCF!H$28,0)-MAX(BK574-BJ574,0)/Inputs!$B$17)*DCF!H$6</f>
        <v>3003.2757690770213</v>
      </c>
      <c r="CS574" s="15">
        <f ca="1">(BL574*DCF!I$28-DCF!I$5*MAX(BL574*DCF!I$28,0)-MAX(BL574-BK574,0)/Inputs!$B$17)*DCF!I$6</f>
        <v>3334.1481352648948</v>
      </c>
      <c r="CT574" s="15">
        <f ca="1">(BM574*DCF!J$28-DCF!J$5*MAX(BM574*DCF!J$28,0)-MAX(BM574-BL574,0)/Inputs!$B$17)*DCF!J$6</f>
        <v>3227.8967647403456</v>
      </c>
      <c r="CU574" s="15">
        <f ca="1">(BN574*DCF!K$28-DCF!K$5*MAX(BN574*DCF!K$28,0)-MAX(BN574-BM574,0)/Inputs!$B$17)*DCF!K$6</f>
        <v>3486.6501651539998</v>
      </c>
      <c r="CV574" s="15">
        <f ca="1">(BO574*DCF!L$28-DCF!L$5*MAX(BO574*DCF!L$28,0)-MAX(BO574-BN574,0)/Inputs!$B$17)*DCF!L$6</f>
        <v>3363.5928870126609</v>
      </c>
      <c r="CW574" s="15">
        <f ca="1">(BP574*DCF!M$28-DCF!M$5*MAX(BP574*DCF!M$28,0)-MAX(BP574-BO574,0)/Inputs!$B$17)*DCF!M$6</f>
        <v>4030.4761149425153</v>
      </c>
      <c r="CX574" s="15">
        <f ca="1">(BQ574*DCF!C$46-DCF!C$5*MAX(BQ574*DCF!C$46,0)-MAX(BQ574-Inputs!$B$20,0)/Inputs!$B$24)*DCF!C$6</f>
        <v>-2213.8582396495704</v>
      </c>
      <c r="CY574" s="15">
        <f ca="1">(BR574*DCF!D$46-DCF!D$5*MAX(BR574*DCF!D$46,0)-MAX(BR574-BQ574,0)/Inputs!$B$24)*DCF!D$6</f>
        <v>-1640.8895792358228</v>
      </c>
      <c r="CZ574" s="15">
        <f ca="1">(BS574*DCF!E$46-DCF!E$5*MAX(BS574*DCF!E$46,0)-MAX(BS574-BR574,0)/Inputs!$B$24)*DCF!E$6</f>
        <v>-1476.877407701435</v>
      </c>
      <c r="DA574" s="15">
        <f ca="1">(BT574*DCF!F$46-DCF!F$5*MAX(BT574*DCF!F$46,0)-MAX(BT574-BS574,0)/Inputs!$B$24)*DCF!F$6</f>
        <v>-2537.8380482394173</v>
      </c>
      <c r="DB574" s="15">
        <f ca="1">(BU574*DCF!G$46-DCF!G$5*MAX(BU574*DCF!G$46,0)-MAX(BU574-BT574,0)/Inputs!$B$24)*DCF!G$6</f>
        <v>-1967.9238017334872</v>
      </c>
      <c r="DC574" s="15">
        <f ca="1">(BV574*DCF!H$46-DCF!H$5*MAX(BV574*DCF!H$46,0)-MAX(BV574-BU574,0)/Inputs!$B$24)*DCF!H$6</f>
        <v>-4948.2551105806015</v>
      </c>
      <c r="DD574" s="15">
        <f ca="1">(BW574*DCF!I$46-DCF!I$5*MAX(BW574*DCF!I$46,0)-MAX(BW574-BV574,0)/Inputs!$B$24)*DCF!I$6</f>
        <v>-8493.7190175438827</v>
      </c>
      <c r="DE574" s="15">
        <f ca="1">(BX574*DCF!J$46-DCF!J$5*MAX(BX574*DCF!J$46,0)-MAX(BX574-BW574,0)/Inputs!$B$24)*DCF!J$6</f>
        <v>-2712.5549299573754</v>
      </c>
      <c r="DF574" s="15">
        <f ca="1">(BY574*DCF!K$46-DCF!K$5*MAX(BY574*DCF!K$46,0)-MAX(BY574-BX574,0)/Inputs!$B$24)*DCF!K$6</f>
        <v>-1366.7312545234549</v>
      </c>
      <c r="DG574" s="15">
        <f ca="1">(BZ574*DCF!L$46-DCF!L$5*MAX(BZ574*DCF!L$46,0)-MAX(BZ574-BY574,0)/Inputs!$B$24)*DCF!L$6</f>
        <v>5212.4034791228842</v>
      </c>
      <c r="DH574" s="15">
        <f ca="1">(CA574*DCF!M$46-DCF!M$5*MAX(CA574*DCF!M$46,0)-MAX(CA574-BZ574,0)/Inputs!$B$24)*DCF!M$6</f>
        <v>3853.0589538540598</v>
      </c>
      <c r="DI574" s="15">
        <f ca="1">SUM(CB574:CL574)+BE574*DCF!M$10*(1+Inputs!$B$30)*(1-Inputs!$B$33)*(1-Inputs!$B$30/Inputs!$B$31)/(Inputs!$B$29-Inputs!$B$30)*DCF!M$6</f>
        <v>91657.533542787191</v>
      </c>
      <c r="DJ574" s="15">
        <f ca="1">SUM(CM574:CW574)+BP574*DCF!M$28*(1+Inputs!$B$30)*(1-Inputs!$B$33)*(1-Inputs!$B$30/Inputs!$B$31)/(Inputs!$B$29-Inputs!$B$30)*DCF!M$6</f>
        <v>136267.83711193717</v>
      </c>
      <c r="DK574" s="15">
        <f ca="1">SUM(CX574:DH574)+CA574*DCF!M$46*(1+Inputs!$B$30)*(1-Inputs!$B$33)*(1-Inputs!$B$30/Inputs!$B$31)/(Inputs!$B$29-Inputs!$B$30)*DCF!M$6</f>
        <v>309132.88058470184</v>
      </c>
      <c r="DM574" s="15">
        <f ca="1">DI574+DJ574+DK574+Inputs!$B$34+Inputs!$B$36-Inputs!$B$35</f>
        <v>613909.2512394262</v>
      </c>
    </row>
    <row r="575" spans="1:117" x14ac:dyDescent="0.75">
      <c r="A575" s="11">
        <v>562</v>
      </c>
      <c r="C575" s="23">
        <f t="shared" ca="1" si="326"/>
        <v>1.5141330727097984</v>
      </c>
      <c r="D575" s="23">
        <f t="shared" ca="1" si="326"/>
        <v>0.56283747398572648</v>
      </c>
      <c r="E575" s="23">
        <f t="shared" ca="1" si="326"/>
        <v>-0.267123559101758</v>
      </c>
      <c r="F575" s="23">
        <f t="shared" ca="1" si="326"/>
        <v>-0.65109448621313248</v>
      </c>
      <c r="G575" s="23">
        <f t="shared" ca="1" si="326"/>
        <v>-1.2795245647879667</v>
      </c>
      <c r="H575" s="23">
        <f t="shared" ca="1" si="326"/>
        <v>-1.1845663478191173</v>
      </c>
      <c r="I575" s="23">
        <f t="shared" ca="1" si="326"/>
        <v>1.7464721313219362</v>
      </c>
      <c r="J575" s="23">
        <f t="shared" ca="1" si="326"/>
        <v>-0.50513764394758787</v>
      </c>
      <c r="K575" s="23">
        <f t="shared" ca="1" si="326"/>
        <v>-1.0504334403203548</v>
      </c>
      <c r="L575" s="23">
        <f t="shared" ca="1" si="326"/>
        <v>0.50812900264905203</v>
      </c>
      <c r="M575" s="23">
        <f t="shared" ca="1" si="326"/>
        <v>0.58289978951623533</v>
      </c>
      <c r="N575" s="23">
        <f ca="1">SQRT(Inputs!$B$38)*C575+SQRT(1-Inputs!$B$38)*_xlfn.NORM.S.INV(RAND())</f>
        <v>3.3848061247216572</v>
      </c>
      <c r="O575" s="23">
        <f ca="1">SQRT(Inputs!$B$38)*D575+SQRT(1-Inputs!$B$38)*_xlfn.NORM.S.INV(RAND())</f>
        <v>-0.17510189172044427</v>
      </c>
      <c r="P575" s="23">
        <f ca="1">SQRT(Inputs!$B$38)*E575+SQRT(1-Inputs!$B$38)*_xlfn.NORM.S.INV(RAND())</f>
        <v>-0.4567798603019585</v>
      </c>
      <c r="Q575" s="23">
        <f ca="1">SQRT(Inputs!$B$38)*F575+SQRT(1-Inputs!$B$38)*_xlfn.NORM.S.INV(RAND())</f>
        <v>-1.2566265645699839</v>
      </c>
      <c r="R575" s="23">
        <f ca="1">SQRT(Inputs!$B$38)*G575+SQRT(1-Inputs!$B$38)*_xlfn.NORM.S.INV(RAND())</f>
        <v>0.78576732933777405</v>
      </c>
      <c r="S575" s="23">
        <f ca="1">SQRT(Inputs!$B$38)*H575+SQRT(1-Inputs!$B$38)*_xlfn.NORM.S.INV(RAND())</f>
        <v>-0.18368240623674009</v>
      </c>
      <c r="T575" s="23">
        <f ca="1">SQRT(Inputs!$B$38)*I575+SQRT(1-Inputs!$B$38)*_xlfn.NORM.S.INV(RAND())</f>
        <v>-0.10418894853220384</v>
      </c>
      <c r="U575" s="23">
        <f ca="1">SQRT(Inputs!$B$38)*J575+SQRT(1-Inputs!$B$38)*_xlfn.NORM.S.INV(RAND())</f>
        <v>1.846439682546912</v>
      </c>
      <c r="V575" s="23">
        <f ca="1">SQRT(Inputs!$B$38)*K575+SQRT(1-Inputs!$B$38)*_xlfn.NORM.S.INV(RAND())</f>
        <v>-0.27149373346949046</v>
      </c>
      <c r="W575" s="23">
        <f ca="1">SQRT(Inputs!$B$38)*L575+SQRT(1-Inputs!$B$38)*_xlfn.NORM.S.INV(RAND())</f>
        <v>0.13264503982532572</v>
      </c>
      <c r="X575" s="23">
        <f ca="1">SQRT(Inputs!$B$38)*M575+SQRT(1-Inputs!$B$38)*_xlfn.NORM.S.INV(RAND())</f>
        <v>1.5130454827139035</v>
      </c>
      <c r="Y575" s="23">
        <f ca="1">SQRT(Inputs!$B$38)*C575+SQRT(1-Inputs!$B$38)*_xlfn.NORM.S.INV(RAND())</f>
        <v>2.5396326045901008</v>
      </c>
      <c r="Z575" s="23">
        <f ca="1">SQRT(Inputs!$B$38)*D575+SQRT(1-Inputs!$B$38)*_xlfn.NORM.S.INV(RAND())</f>
        <v>0.81296183196906413</v>
      </c>
      <c r="AA575" s="23">
        <f ca="1">SQRT(Inputs!$B$38)*E575+SQRT(1-Inputs!$B$38)*_xlfn.NORM.S.INV(RAND())</f>
        <v>-8.4771030076648185E-2</v>
      </c>
      <c r="AB575" s="23">
        <f ca="1">SQRT(Inputs!$B$38)*F575+SQRT(1-Inputs!$B$38)*_xlfn.NORM.S.INV(RAND())</f>
        <v>-6.0694428667799893E-2</v>
      </c>
      <c r="AC575" s="23">
        <f ca="1">SQRT(Inputs!$B$38)*G575+SQRT(1-Inputs!$B$38)*_xlfn.NORM.S.INV(RAND())</f>
        <v>0.28241776391366435</v>
      </c>
      <c r="AD575" s="23">
        <f ca="1">SQRT(Inputs!$B$38)*H575+SQRT(1-Inputs!$B$38)*_xlfn.NORM.S.INV(RAND())</f>
        <v>-0.63994500623787343</v>
      </c>
      <c r="AE575" s="23">
        <f ca="1">SQRT(Inputs!$B$38)*I575+SQRT(1-Inputs!$B$38)*_xlfn.NORM.S.INV(RAND())</f>
        <v>0.9014756241652121</v>
      </c>
      <c r="AF575" s="23">
        <f ca="1">SQRT(Inputs!$B$38)*J575+SQRT(1-Inputs!$B$38)*_xlfn.NORM.S.INV(RAND())</f>
        <v>0.86313909978107417</v>
      </c>
      <c r="AG575" s="23">
        <f ca="1">SQRT(Inputs!$B$38)*K575+SQRT(1-Inputs!$B$38)*_xlfn.NORM.S.INV(RAND())</f>
        <v>-1.5120735459838257</v>
      </c>
      <c r="AH575" s="23">
        <f ca="1">SQRT(Inputs!$B$38)*L575+SQRT(1-Inputs!$B$38)*_xlfn.NORM.S.INV(RAND())</f>
        <v>0.47929568377255061</v>
      </c>
      <c r="AI575" s="23">
        <f ca="1">SQRT(Inputs!$B$38)*M575+SQRT(1-Inputs!$B$38)*_xlfn.NORM.S.INV(RAND())</f>
        <v>0.11109480363592897</v>
      </c>
      <c r="AJ575" s="23">
        <f ca="1">SQRT(Inputs!$B$38)*C575+SQRT(1-Inputs!$B$38)*_xlfn.NORM.S.INV(RAND())</f>
        <v>0.42175828033316265</v>
      </c>
      <c r="AK575" s="23">
        <f ca="1">SQRT(Inputs!$B$38)*D575+SQRT(1-Inputs!$B$38)*_xlfn.NORM.S.INV(RAND())</f>
        <v>0.54855974655821338</v>
      </c>
      <c r="AL575" s="23">
        <f ca="1">SQRT(Inputs!$B$38)*E575+SQRT(1-Inputs!$B$38)*_xlfn.NORM.S.INV(RAND())</f>
        <v>0.14389234858740832</v>
      </c>
      <c r="AM575" s="23">
        <f ca="1">SQRT(Inputs!$B$38)*F575+SQRT(1-Inputs!$B$38)*_xlfn.NORM.S.INV(RAND())</f>
        <v>0.33676883501823207</v>
      </c>
      <c r="AN575" s="23">
        <f ca="1">SQRT(Inputs!$B$38)*G575+SQRT(1-Inputs!$B$38)*_xlfn.NORM.S.INV(RAND())</f>
        <v>-0.65208700239964312</v>
      </c>
      <c r="AO575" s="23">
        <f ca="1">SQRT(Inputs!$B$38)*H575+SQRT(1-Inputs!$B$38)*_xlfn.NORM.S.INV(RAND())</f>
        <v>0.72809224700230235</v>
      </c>
      <c r="AP575" s="23">
        <f ca="1">SQRT(Inputs!$B$38)*I575+SQRT(1-Inputs!$B$38)*_xlfn.NORM.S.INV(RAND())</f>
        <v>1.2544794957961964</v>
      </c>
      <c r="AQ575" s="23">
        <f ca="1">SQRT(Inputs!$B$38)*J575+SQRT(1-Inputs!$B$38)*_xlfn.NORM.S.INV(RAND())</f>
        <v>0.57239986810268895</v>
      </c>
      <c r="AR575" s="23">
        <f ca="1">SQRT(Inputs!$B$38)*K575+SQRT(1-Inputs!$B$38)*_xlfn.NORM.S.INV(RAND())</f>
        <v>-7.2495227688414987E-2</v>
      </c>
      <c r="AS575" s="23">
        <f ca="1">SQRT(Inputs!$B$38)*L575+SQRT(1-Inputs!$B$38)*_xlfn.NORM.S.INV(RAND())</f>
        <v>0.60381485719683692</v>
      </c>
      <c r="AT575" s="23">
        <f ca="1">SQRT(Inputs!$B$38)*M575+SQRT(1-Inputs!$B$38)*_xlfn.NORM.S.INV(RAND())</f>
        <v>-1.5428844268337416</v>
      </c>
      <c r="AU575" s="15">
        <f ca="1">Inputs!$B$6*EXP($B$8-0.5*C$5^2+C$5*N575)</f>
        <v>8582.8507532206004</v>
      </c>
      <c r="AV575" s="15">
        <f t="shared" ca="1" si="292"/>
        <v>10181.816299867109</v>
      </c>
      <c r="AW575" s="15">
        <f t="shared" ca="1" si="293"/>
        <v>11673.111534154918</v>
      </c>
      <c r="AX575" s="15">
        <f t="shared" ca="1" si="294"/>
        <v>12181.056679948706</v>
      </c>
      <c r="AY575" s="15">
        <f t="shared" ca="1" si="295"/>
        <v>16317.245259565734</v>
      </c>
      <c r="AZ575" s="15">
        <f t="shared" ca="1" si="296"/>
        <v>19556.827990173431</v>
      </c>
      <c r="BA575" s="15">
        <f t="shared" ca="1" si="297"/>
        <v>23673.004790873354</v>
      </c>
      <c r="BB575" s="15">
        <f t="shared" ca="1" si="298"/>
        <v>34872.641595345201</v>
      </c>
      <c r="BC575" s="15">
        <f t="shared" ca="1" si="299"/>
        <v>41605.336104681235</v>
      </c>
      <c r="BD575" s="15">
        <f t="shared" ca="1" si="300"/>
        <v>51606.777769450848</v>
      </c>
      <c r="BE575" s="15">
        <f t="shared" ca="1" si="301"/>
        <v>72581.201189841828</v>
      </c>
      <c r="BF575" s="15">
        <f ca="1">Inputs!$B$13*EXP($B$9-0.5*C$6^2+C$6*Y575)</f>
        <v>22882.907864816731</v>
      </c>
      <c r="BG575" s="15">
        <f t="shared" ca="1" si="302"/>
        <v>32294.387378928335</v>
      </c>
      <c r="BH575" s="15">
        <f t="shared" ca="1" si="303"/>
        <v>38906.910443231805</v>
      </c>
      <c r="BI575" s="15">
        <f t="shared" ca="1" si="304"/>
        <v>47185.040122150058</v>
      </c>
      <c r="BJ575" s="15">
        <f t="shared" ca="1" si="305"/>
        <v>60249.234040525291</v>
      </c>
      <c r="BK575" s="15">
        <f t="shared" ca="1" si="306"/>
        <v>67774.824283985101</v>
      </c>
      <c r="BL575" s="15">
        <f t="shared" ca="1" si="307"/>
        <v>93570.033667958996</v>
      </c>
      <c r="BM575" s="15">
        <f t="shared" ca="1" si="308"/>
        <v>128036.10419557655</v>
      </c>
      <c r="BN575" s="15">
        <f t="shared" ca="1" si="309"/>
        <v>131370.81833658664</v>
      </c>
      <c r="BO575" s="15">
        <f t="shared" ca="1" si="310"/>
        <v>170899.25261254961</v>
      </c>
      <c r="BP575" s="15">
        <f t="shared" ca="1" si="311"/>
        <v>213009.22887472433</v>
      </c>
      <c r="BQ575" s="15">
        <f ca="1">Inputs!$B$20*EXP($B$10-0.5*C$7^2+C$7*AJ575)</f>
        <v>4981.6629817062367</v>
      </c>
      <c r="BR575" s="15">
        <f t="shared" ca="1" si="312"/>
        <v>8045.853749121854</v>
      </c>
      <c r="BS575" s="15">
        <f t="shared" ca="1" si="313"/>
        <v>11482.802628862759</v>
      </c>
      <c r="BT575" s="15">
        <f t="shared" ca="1" si="314"/>
        <v>17294.642367043289</v>
      </c>
      <c r="BU575" s="15">
        <f t="shared" ca="1" si="315"/>
        <v>20469.719705635405</v>
      </c>
      <c r="BV575" s="15">
        <f t="shared" ca="1" si="316"/>
        <v>33555.982642971896</v>
      </c>
      <c r="BW575" s="15">
        <f t="shared" ca="1" si="317"/>
        <v>61064.894968501721</v>
      </c>
      <c r="BX575" s="15">
        <f t="shared" ca="1" si="318"/>
        <v>95794.342508338523</v>
      </c>
      <c r="BY575" s="15">
        <f t="shared" ca="1" si="319"/>
        <v>132375.28732531378</v>
      </c>
      <c r="BZ575" s="15">
        <f t="shared" ca="1" si="320"/>
        <v>207546.45212288192</v>
      </c>
      <c r="CA575" s="15">
        <f t="shared" ca="1" si="321"/>
        <v>221628.96713513497</v>
      </c>
      <c r="CB575" s="15">
        <f ca="1">(AU575*DCF!C$10-DCF!C$5*MAX(AU575*DCF!C$10,0)-MAX(AU575-Inputs!$B$6,0)/Inputs!$B$10)*DCF!C$6</f>
        <v>1017.2586994454766</v>
      </c>
      <c r="CC575" s="15">
        <f ca="1">(AV575*DCF!D$10-DCF!D$5*MAX(AV575*DCF!D$10,0)-MAX(AV575-AU575,0)/Inputs!$B$10)*DCF!D$6</f>
        <v>2091.8828429028613</v>
      </c>
      <c r="CD575" s="15">
        <f ca="1">(AW575*DCF!E$10-DCF!E$5*MAX(AW575*DCF!E$10,0)-MAX(AW575-AV575,0)/Inputs!$B$10)*DCF!E$6</f>
        <v>2359.2341891411957</v>
      </c>
      <c r="CE575" s="15">
        <f ca="1">(AX575*DCF!F$10-DCF!F$5*MAX(AX575*DCF!F$10,0)-MAX(AX575-AW575,0)/Inputs!$B$10)*DCF!F$6</f>
        <v>2553.4144690844842</v>
      </c>
      <c r="CF575" s="15">
        <f ca="1">(AY575*DCF!G$10-DCF!G$5*MAX(AY575*DCF!G$10,0)-MAX(AY575-AX575,0)/Inputs!$B$10)*DCF!G$6</f>
        <v>2566.9558168919984</v>
      </c>
      <c r="CG575" s="15">
        <f ca="1">(AZ575*DCF!H$10-DCF!H$5*MAX(AZ575*DCF!H$10,0)-MAX(AZ575-AY575,0)/Inputs!$B$10)*DCF!H$6</f>
        <v>3221.7261910324878</v>
      </c>
      <c r="CH575" s="15">
        <f ca="1">(BA575*DCF!I$10-DCF!I$5*MAX(BA575*DCF!I$10,0)-MAX(BA575-AZ575,0)/Inputs!$B$10)*DCF!I$6</f>
        <v>3648.9971683312824</v>
      </c>
      <c r="CI575" s="15">
        <f ca="1">(BB575*DCF!J$10-DCF!J$5*MAX(BB575*DCF!J$10,0)-MAX(BB575-BA575,0)/Inputs!$B$10)*DCF!J$6</f>
        <v>4287.1058110836002</v>
      </c>
      <c r="CJ575" s="15">
        <f ca="1">(BC575*DCF!K$10-DCF!K$5*MAX(BC575*DCF!K$10,0)-MAX(BC575-BB575,0)/Inputs!$B$10)*DCF!K$6</f>
        <v>5755.3161864471194</v>
      </c>
      <c r="CK575" s="15">
        <f ca="1">(BD575*DCF!L$10-DCF!L$5*MAX(BD575*DCF!L$10,0)-MAX(BD575-BC575,0)/Inputs!$B$10)*DCF!L$6</f>
        <v>6489.9350957200613</v>
      </c>
      <c r="CL575" s="15">
        <f ca="1">(BE575*DCF!M$10-DCF!M$5*MAX(BE575*DCF!M$10,0)-MAX(BE575-BD575,0)/Inputs!$B$10)*DCF!M$6</f>
        <v>7736.5272691886894</v>
      </c>
      <c r="CM575" s="15">
        <f ca="1">(BF575*DCF!C$28-DCF!C$5*MAX(BF575*DCF!C$28,0)-MAX(BF575-Inputs!$B$13,0)/Inputs!$B$17)*DCF!C$6</f>
        <v>4328.7693316690593</v>
      </c>
      <c r="CN575" s="15">
        <f ca="1">(BG575*DCF!D$28-DCF!D$5*MAX(BG575*DCF!D$28,0)-MAX(BG575-BF575,0)/Inputs!$B$17)*DCF!D$6</f>
        <v>7503.5418215718755</v>
      </c>
      <c r="CO575" s="15">
        <f ca="1">(BH575*DCF!E$28-DCF!E$5*MAX(BH575*DCF!E$28,0)-MAX(BH575-BG575,0)/Inputs!$B$17)*DCF!E$6</f>
        <v>9715.8925551896773</v>
      </c>
      <c r="CP575" s="15">
        <f ca="1">(BI575*DCF!F$28-DCF!F$5*MAX(BI575*DCF!F$28,0)-MAX(BI575-BH575,0)/Inputs!$B$17)*DCF!F$6</f>
        <v>11302.331144642891</v>
      </c>
      <c r="CQ575" s="15">
        <f ca="1">(BJ575*DCF!G$28-DCF!G$5*MAX(BJ575*DCF!G$28,0)-MAX(BJ575-BI575,0)/Inputs!$B$17)*DCF!G$6</f>
        <v>13434.852522842555</v>
      </c>
      <c r="CR575" s="15">
        <f ca="1">(BK575*DCF!H$28-DCF!H$5*MAX(BK575*DCF!H$28,0)-MAX(BK575-BJ575,0)/Inputs!$B$17)*DCF!H$6</f>
        <v>15592.19625759436</v>
      </c>
      <c r="CS575" s="15">
        <f ca="1">(BL575*DCF!I$28-DCF!I$5*MAX(BL575*DCF!I$28,0)-MAX(BL575-BK575,0)/Inputs!$B$17)*DCF!I$6</f>
        <v>18300.874242166796</v>
      </c>
      <c r="CT575" s="15">
        <f ca="1">(BM575*DCF!J$28-DCF!J$5*MAX(BM575*DCF!J$28,0)-MAX(BM575-BL575,0)/Inputs!$B$17)*DCF!J$6</f>
        <v>23992.760930770881</v>
      </c>
      <c r="CU575" s="15">
        <f ca="1">(BN575*DCF!K$28-DCF!K$5*MAX(BN575*DCF!K$28,0)-MAX(BN575-BM575,0)/Inputs!$B$17)*DCF!K$6</f>
        <v>27334.856073748586</v>
      </c>
      <c r="CV575" s="15">
        <f ca="1">(BO575*DCF!L$28-DCF!L$5*MAX(BO575*DCF!L$28,0)-MAX(BO575-BN575,0)/Inputs!$B$17)*DCF!L$6</f>
        <v>29625.279798489551</v>
      </c>
      <c r="CW575" s="15">
        <f ca="1">(BP575*DCF!M$28-DCF!M$5*MAX(BP575*DCF!M$28,0)-MAX(BP575-BO575,0)/Inputs!$B$17)*DCF!M$6</f>
        <v>35676.133907347539</v>
      </c>
      <c r="CX575" s="15">
        <f ca="1">(BQ575*DCF!C$46-DCF!C$5*MAX(BQ575*DCF!C$46,0)-MAX(BQ575-Inputs!$B$20,0)/Inputs!$B$24)*DCF!C$6</f>
        <v>-1972.9766616902332</v>
      </c>
      <c r="CY575" s="15">
        <f ca="1">(BR575*DCF!D$46-DCF!D$5*MAX(BR575*DCF!D$46,0)-MAX(BR575-BQ575,0)/Inputs!$B$24)*DCF!D$6</f>
        <v>-2680.7043686037509</v>
      </c>
      <c r="CZ575" s="15">
        <f ca="1">(BS575*DCF!E$46-DCF!E$5*MAX(BS575*DCF!E$46,0)-MAX(BS575-BR575,0)/Inputs!$B$24)*DCF!E$6</f>
        <v>-2712.6120346101584</v>
      </c>
      <c r="DA575" s="15">
        <f ca="1">(BT575*DCF!F$46-DCF!F$5*MAX(BT575*DCF!F$46,0)-MAX(BT575-BS575,0)/Inputs!$B$24)*DCF!F$6</f>
        <v>-3375.7797771791111</v>
      </c>
      <c r="DB575" s="15">
        <f ca="1">(BU575*DCF!G$46-DCF!G$5*MAX(BU575*DCF!G$46,0)-MAX(BU575-BT575,0)/Inputs!$B$24)*DCF!G$6</f>
        <v>-1756.5942125035854</v>
      </c>
      <c r="DC575" s="15">
        <f ca="1">(BV575*DCF!H$46-DCF!H$5*MAX(BV575*DCF!H$46,0)-MAX(BV575-BU575,0)/Inputs!$B$24)*DCF!H$6</f>
        <v>-4066.4760269140006</v>
      </c>
      <c r="DD575" s="15">
        <f ca="1">(BW575*DCF!I$46-DCF!I$5*MAX(BW575*DCF!I$46,0)-MAX(BW575-BV575,0)/Inputs!$B$24)*DCF!I$6</f>
        <v>-6486.4271150660097</v>
      </c>
      <c r="DE575" s="15">
        <f ca="1">(BX575*DCF!J$46-DCF!J$5*MAX(BX575*DCF!J$46,0)-MAX(BX575-BW575,0)/Inputs!$B$24)*DCF!J$6</f>
        <v>-5191.3744014017939</v>
      </c>
      <c r="DF575" s="15">
        <f ca="1">(BY575*DCF!K$46-DCF!K$5*MAX(BY575*DCF!K$46,0)-MAX(BY575-BX575,0)/Inputs!$B$24)*DCF!K$6</f>
        <v>-1399.6392805559908</v>
      </c>
      <c r="DG575" s="15">
        <f ca="1">(BZ575*DCF!L$46-DCF!L$5*MAX(BZ575*DCF!L$46,0)-MAX(BZ575-BY575,0)/Inputs!$B$24)*DCF!L$6</f>
        <v>-2664.7574355187162</v>
      </c>
      <c r="DH575" s="15">
        <f ca="1">(CA575*DCF!M$46-DCF!M$5*MAX(CA575*DCF!M$46,0)-MAX(CA575-BZ575,0)/Inputs!$B$24)*DCF!M$6</f>
        <v>14430.803957288814</v>
      </c>
      <c r="DI575" s="15">
        <f ca="1">SUM(CB575:CL575)+BE575*DCF!M$10*(1+Inputs!$B$30)*(1-Inputs!$B$33)*(1-Inputs!$B$30/Inputs!$B$31)/(Inputs!$B$29-Inputs!$B$30)*DCF!M$6</f>
        <v>243722.79643762295</v>
      </c>
      <c r="DJ575" s="15">
        <f ca="1">SUM(CM575:CW575)+BP575*DCF!M$28*(1+Inputs!$B$30)*(1-Inputs!$B$33)*(1-Inputs!$B$30/Inputs!$B$31)/(Inputs!$B$29-Inputs!$B$30)*DCF!M$6</f>
        <v>987217.48953777424</v>
      </c>
      <c r="DK575" s="15">
        <f ca="1">SUM(CX575:DH575)+CA575*DCF!M$46*(1+Inputs!$B$30)*(1-Inputs!$B$33)*(1-Inputs!$B$30/Inputs!$B$31)/(Inputs!$B$29-Inputs!$B$30)*DCF!M$6</f>
        <v>324788.09946367133</v>
      </c>
      <c r="DM575" s="15">
        <f ca="1">DI575+DJ575+DK575+Inputs!$B$34+Inputs!$B$36-Inputs!$B$35</f>
        <v>1632579.3854390685</v>
      </c>
    </row>
    <row r="576" spans="1:117" x14ac:dyDescent="0.75">
      <c r="A576" s="11">
        <v>563</v>
      </c>
      <c r="C576" s="23">
        <f t="shared" ca="1" si="326"/>
        <v>0.35185336299839698</v>
      </c>
      <c r="D576" s="23">
        <f t="shared" ca="1" si="326"/>
        <v>0.64308671337626144</v>
      </c>
      <c r="E576" s="23">
        <f t="shared" ca="1" si="326"/>
        <v>0.96971137360558879</v>
      </c>
      <c r="F576" s="23">
        <f t="shared" ca="1" si="326"/>
        <v>7.1087000289511079E-2</v>
      </c>
      <c r="G576" s="23">
        <f t="shared" ca="1" si="326"/>
        <v>-0.63780597815577844</v>
      </c>
      <c r="H576" s="23">
        <f t="shared" ca="1" si="326"/>
        <v>-0.68043572587000301</v>
      </c>
      <c r="I576" s="23">
        <f t="shared" ca="1" si="326"/>
        <v>0.28624248512554329</v>
      </c>
      <c r="J576" s="23">
        <f t="shared" ca="1" si="326"/>
        <v>1.1671176844410593</v>
      </c>
      <c r="K576" s="23">
        <f t="shared" ca="1" si="326"/>
        <v>-1.0131836606207578</v>
      </c>
      <c r="L576" s="23">
        <f t="shared" ca="1" si="326"/>
        <v>1.9971674895413767</v>
      </c>
      <c r="M576" s="23">
        <f t="shared" ca="1" si="326"/>
        <v>1.467504641742683E-2</v>
      </c>
      <c r="N576" s="23">
        <f ca="1">SQRT(Inputs!$B$38)*C576+SQRT(1-Inputs!$B$38)*_xlfn.NORM.S.INV(RAND())</f>
        <v>0.27373478521815064</v>
      </c>
      <c r="O576" s="23">
        <f ca="1">SQRT(Inputs!$B$38)*D576+SQRT(1-Inputs!$B$38)*_xlfn.NORM.S.INV(RAND())</f>
        <v>-0.40495992412151527</v>
      </c>
      <c r="P576" s="23">
        <f ca="1">SQRT(Inputs!$B$38)*E576+SQRT(1-Inputs!$B$38)*_xlfn.NORM.S.INV(RAND())</f>
        <v>-0.18981832109737451</v>
      </c>
      <c r="Q576" s="23">
        <f ca="1">SQRT(Inputs!$B$38)*F576+SQRT(1-Inputs!$B$38)*_xlfn.NORM.S.INV(RAND())</f>
        <v>-0.5254805500476859</v>
      </c>
      <c r="R576" s="23">
        <f ca="1">SQRT(Inputs!$B$38)*G576+SQRT(1-Inputs!$B$38)*_xlfn.NORM.S.INV(RAND())</f>
        <v>-0.63824273509256857</v>
      </c>
      <c r="S576" s="23">
        <f ca="1">SQRT(Inputs!$B$38)*H576+SQRT(1-Inputs!$B$38)*_xlfn.NORM.S.INV(RAND())</f>
        <v>-0.49802304882249926</v>
      </c>
      <c r="T576" s="23">
        <f ca="1">SQRT(Inputs!$B$38)*I576+SQRT(1-Inputs!$B$38)*_xlfn.NORM.S.INV(RAND())</f>
        <v>-0.78585391546728633</v>
      </c>
      <c r="U576" s="23">
        <f ca="1">SQRT(Inputs!$B$38)*J576+SQRT(1-Inputs!$B$38)*_xlfn.NORM.S.INV(RAND())</f>
        <v>2.8603618138326548</v>
      </c>
      <c r="V576" s="23">
        <f ca="1">SQRT(Inputs!$B$38)*K576+SQRT(1-Inputs!$B$38)*_xlfn.NORM.S.INV(RAND())</f>
        <v>-1.1796375791939635</v>
      </c>
      <c r="W576" s="23">
        <f ca="1">SQRT(Inputs!$B$38)*L576+SQRT(1-Inputs!$B$38)*_xlfn.NORM.S.INV(RAND())</f>
        <v>0.55419208389880514</v>
      </c>
      <c r="X576" s="23">
        <f ca="1">SQRT(Inputs!$B$38)*M576+SQRT(1-Inputs!$B$38)*_xlfn.NORM.S.INV(RAND())</f>
        <v>0.69054494403459055</v>
      </c>
      <c r="Y576" s="23">
        <f ca="1">SQRT(Inputs!$B$38)*C576+SQRT(1-Inputs!$B$38)*_xlfn.NORM.S.INV(RAND())</f>
        <v>0.53798560662942274</v>
      </c>
      <c r="Z576" s="23">
        <f ca="1">SQRT(Inputs!$B$38)*D576+SQRT(1-Inputs!$B$38)*_xlfn.NORM.S.INV(RAND())</f>
        <v>0.19806734395888673</v>
      </c>
      <c r="AA576" s="23">
        <f ca="1">SQRT(Inputs!$B$38)*E576+SQRT(1-Inputs!$B$38)*_xlfn.NORM.S.INV(RAND())</f>
        <v>0.45061115830389781</v>
      </c>
      <c r="AB576" s="23">
        <f ca="1">SQRT(Inputs!$B$38)*F576+SQRT(1-Inputs!$B$38)*_xlfn.NORM.S.INV(RAND())</f>
        <v>6.5529195419809699E-2</v>
      </c>
      <c r="AC576" s="23">
        <f ca="1">SQRT(Inputs!$B$38)*G576+SQRT(1-Inputs!$B$38)*_xlfn.NORM.S.INV(RAND())</f>
        <v>-0.70547355893587682</v>
      </c>
      <c r="AD576" s="23">
        <f ca="1">SQRT(Inputs!$B$38)*H576+SQRT(1-Inputs!$B$38)*_xlfn.NORM.S.INV(RAND())</f>
        <v>-0.65791389787958776</v>
      </c>
      <c r="AE576" s="23">
        <f ca="1">SQRT(Inputs!$B$38)*I576+SQRT(1-Inputs!$B$38)*_xlfn.NORM.S.INV(RAND())</f>
        <v>0.59953666503497516</v>
      </c>
      <c r="AF576" s="23">
        <f ca="1">SQRT(Inputs!$B$38)*J576+SQRT(1-Inputs!$B$38)*_xlfn.NORM.S.INV(RAND())</f>
        <v>0.19964329704277178</v>
      </c>
      <c r="AG576" s="23">
        <f ca="1">SQRT(Inputs!$B$38)*K576+SQRT(1-Inputs!$B$38)*_xlfn.NORM.S.INV(RAND())</f>
        <v>0.26402179953781635</v>
      </c>
      <c r="AH576" s="23">
        <f ca="1">SQRT(Inputs!$B$38)*L576+SQRT(1-Inputs!$B$38)*_xlfn.NORM.S.INV(RAND())</f>
        <v>0.67593022561725846</v>
      </c>
      <c r="AI576" s="23">
        <f ca="1">SQRT(Inputs!$B$38)*M576+SQRT(1-Inputs!$B$38)*_xlfn.NORM.S.INV(RAND())</f>
        <v>-5.3174314084551068E-2</v>
      </c>
      <c r="AJ576" s="23">
        <f ca="1">SQRT(Inputs!$B$38)*C576+SQRT(1-Inputs!$B$38)*_xlfn.NORM.S.INV(RAND())</f>
        <v>-2.0072505380164016</v>
      </c>
      <c r="AK576" s="23">
        <f ca="1">SQRT(Inputs!$B$38)*D576+SQRT(1-Inputs!$B$38)*_xlfn.NORM.S.INV(RAND())</f>
        <v>-8.9761058185439557E-2</v>
      </c>
      <c r="AL576" s="23">
        <f ca="1">SQRT(Inputs!$B$38)*E576+SQRT(1-Inputs!$B$38)*_xlfn.NORM.S.INV(RAND())</f>
        <v>0.72343904075229859</v>
      </c>
      <c r="AM576" s="23">
        <f ca="1">SQRT(Inputs!$B$38)*F576+SQRT(1-Inputs!$B$38)*_xlfn.NORM.S.INV(RAND())</f>
        <v>0.30366246677551928</v>
      </c>
      <c r="AN576" s="23">
        <f ca="1">SQRT(Inputs!$B$38)*G576+SQRT(1-Inputs!$B$38)*_xlfn.NORM.S.INV(RAND())</f>
        <v>-2.6915414327458724</v>
      </c>
      <c r="AO576" s="23">
        <f ca="1">SQRT(Inputs!$B$38)*H576+SQRT(1-Inputs!$B$38)*_xlfn.NORM.S.INV(RAND())</f>
        <v>-3.9521458972160861E-2</v>
      </c>
      <c r="AP576" s="23">
        <f ca="1">SQRT(Inputs!$B$38)*I576+SQRT(1-Inputs!$B$38)*_xlfn.NORM.S.INV(RAND())</f>
        <v>0.91308562656587711</v>
      </c>
      <c r="AQ576" s="23">
        <f ca="1">SQRT(Inputs!$B$38)*J576+SQRT(1-Inputs!$B$38)*_xlfn.NORM.S.INV(RAND())</f>
        <v>1.5928701083614603</v>
      </c>
      <c r="AR576" s="23">
        <f ca="1">SQRT(Inputs!$B$38)*K576+SQRT(1-Inputs!$B$38)*_xlfn.NORM.S.INV(RAND())</f>
        <v>-0.61535265395065042</v>
      </c>
      <c r="AS576" s="23">
        <f ca="1">SQRT(Inputs!$B$38)*L576+SQRT(1-Inputs!$B$38)*_xlfn.NORM.S.INV(RAND())</f>
        <v>0.18549298852955065</v>
      </c>
      <c r="AT576" s="23">
        <f ca="1">SQRT(Inputs!$B$38)*M576+SQRT(1-Inputs!$B$38)*_xlfn.NORM.S.INV(RAND())</f>
        <v>-0.92218443980189846</v>
      </c>
      <c r="AU576" s="15">
        <f ca="1">Inputs!$B$6*EXP($B$8-0.5*C$5^2+C$5*N576)</f>
        <v>5187.061898596985</v>
      </c>
      <c r="AV576" s="15">
        <f t="shared" ca="1" si="292"/>
        <v>5948.91137811509</v>
      </c>
      <c r="AW576" s="15">
        <f t="shared" ca="1" si="293"/>
        <v>7070.286115547593</v>
      </c>
      <c r="AX576" s="15">
        <f t="shared" ca="1" si="294"/>
        <v>8083.6145167412533</v>
      </c>
      <c r="AY576" s="15">
        <f t="shared" ca="1" si="295"/>
        <v>9169.4053049760678</v>
      </c>
      <c r="AZ576" s="15">
        <f t="shared" ca="1" si="296"/>
        <v>10615.968880565031</v>
      </c>
      <c r="BA576" s="15">
        <f t="shared" ca="1" si="297"/>
        <v>11965.498629413118</v>
      </c>
      <c r="BB576" s="15">
        <f t="shared" ca="1" si="298"/>
        <v>19511.014505543204</v>
      </c>
      <c r="BC576" s="15">
        <f t="shared" ca="1" si="299"/>
        <v>21324.18651243706</v>
      </c>
      <c r="BD576" s="15">
        <f t="shared" ca="1" si="300"/>
        <v>27514.009549056249</v>
      </c>
      <c r="BE576" s="15">
        <f t="shared" ca="1" si="301"/>
        <v>35903.494830716707</v>
      </c>
      <c r="BF576" s="15">
        <f ca="1">Inputs!$B$13*EXP($B$9-0.5*C$6^2+C$6*Y576)</f>
        <v>15387.697955902806</v>
      </c>
      <c r="BG576" s="15">
        <f t="shared" ca="1" si="302"/>
        <v>19435.882567363744</v>
      </c>
      <c r="BH576" s="15">
        <f t="shared" ca="1" si="303"/>
        <v>25589.868252150751</v>
      </c>
      <c r="BI576" s="15">
        <f t="shared" ca="1" si="304"/>
        <v>31643.406149383205</v>
      </c>
      <c r="BJ576" s="15">
        <f t="shared" ca="1" si="305"/>
        <v>35041.83497251595</v>
      </c>
      <c r="BK576" s="15">
        <f t="shared" ca="1" si="306"/>
        <v>39322.514064582894</v>
      </c>
      <c r="BL576" s="15">
        <f t="shared" ca="1" si="307"/>
        <v>52205.499543465106</v>
      </c>
      <c r="BM576" s="15">
        <f t="shared" ca="1" si="308"/>
        <v>65783.264975380254</v>
      </c>
      <c r="BN576" s="15">
        <f t="shared" ca="1" si="309"/>
        <v>83505.885108163246</v>
      </c>
      <c r="BO576" s="15">
        <f t="shared" ca="1" si="310"/>
        <v>111143.72382680922</v>
      </c>
      <c r="BP576" s="15">
        <f t="shared" ca="1" si="311"/>
        <v>135975.44973055975</v>
      </c>
      <c r="BQ576" s="15">
        <f ca="1">Inputs!$B$20*EXP($B$10-0.5*C$7^2+C$7*AJ576)</f>
        <v>2104.8335488781081</v>
      </c>
      <c r="BR576" s="15">
        <f t="shared" ca="1" si="312"/>
        <v>2775.7239345192747</v>
      </c>
      <c r="BS576" s="15">
        <f t="shared" ca="1" si="313"/>
        <v>4678.8515400783981</v>
      </c>
      <c r="BT576" s="15">
        <f t="shared" ca="1" si="314"/>
        <v>6986.0414933366892</v>
      </c>
      <c r="BU576" s="15">
        <f t="shared" ca="1" si="315"/>
        <v>5047.9262993017956</v>
      </c>
      <c r="BV576" s="15">
        <f t="shared" ca="1" si="316"/>
        <v>6960.8648663534177</v>
      </c>
      <c r="BW576" s="15">
        <f t="shared" ca="1" si="317"/>
        <v>11784.3214656789</v>
      </c>
      <c r="BX576" s="15">
        <f t="shared" ca="1" si="318"/>
        <v>22682.967650727333</v>
      </c>
      <c r="BY576" s="15">
        <f t="shared" ca="1" si="319"/>
        <v>28252.716700698296</v>
      </c>
      <c r="BZ576" s="15">
        <f t="shared" ca="1" si="320"/>
        <v>41017.635883914467</v>
      </c>
      <c r="CA576" s="15">
        <f t="shared" ca="1" si="321"/>
        <v>48908.464502110066</v>
      </c>
      <c r="CB576" s="15">
        <f ca="1">(AU576*DCF!C$10-DCF!C$5*MAX(AU576*DCF!C$10,0)-MAX(AU576-Inputs!$B$6,0)/Inputs!$B$10)*DCF!C$6</f>
        <v>1041.4712792471425</v>
      </c>
      <c r="CC576" s="15">
        <f ca="1">(AV576*DCF!D$10-DCF!D$5*MAX(AV576*DCF!D$10,0)-MAX(AV576-AU576,0)/Inputs!$B$10)*DCF!D$6</f>
        <v>1264.2497893007308</v>
      </c>
      <c r="CD576" s="15">
        <f ca="1">(AW576*DCF!E$10-DCF!E$5*MAX(AW576*DCF!E$10,0)-MAX(AW576-AV576,0)/Inputs!$B$10)*DCF!E$6</f>
        <v>1379.8364857188255</v>
      </c>
      <c r="CE576" s="15">
        <f ca="1">(AX576*DCF!F$10-DCF!F$5*MAX(AX576*DCF!F$10,0)-MAX(AX576-AW576,0)/Inputs!$B$10)*DCF!F$6</f>
        <v>1553.791649352863</v>
      </c>
      <c r="CF576" s="15">
        <f ca="1">(AY576*DCF!G$10-DCF!G$5*MAX(AY576*DCF!G$10,0)-MAX(AY576-AX576,0)/Inputs!$B$10)*DCF!G$6</f>
        <v>1680.5551262528065</v>
      </c>
      <c r="CG576" s="15">
        <f ca="1">(AZ576*DCF!H$10-DCF!H$5*MAX(AZ576*DCF!H$10,0)-MAX(AZ576-AY576,0)/Inputs!$B$10)*DCF!H$6</f>
        <v>1804.2346768774944</v>
      </c>
      <c r="CH576" s="15">
        <f ca="1">(BA576*DCF!I$10-DCF!I$5*MAX(BA576*DCF!I$10,0)-MAX(BA576-AZ576,0)/Inputs!$B$10)*DCF!I$6</f>
        <v>1964.2899348127899</v>
      </c>
      <c r="CI576" s="15">
        <f ca="1">(BB576*DCF!J$10-DCF!J$5*MAX(BB576*DCF!J$10,0)-MAX(BB576-BA576,0)/Inputs!$B$10)*DCF!J$6</f>
        <v>2204.7367701268136</v>
      </c>
      <c r="CJ576" s="15">
        <f ca="1">(BC576*DCF!K$10-DCF!K$5*MAX(BC576*DCF!K$10,0)-MAX(BC576-BB576,0)/Inputs!$B$10)*DCF!K$6</f>
        <v>3179.0350806820488</v>
      </c>
      <c r="CK576" s="15">
        <f ca="1">(BD576*DCF!L$10-DCF!L$5*MAX(BD576*DCF!L$10,0)-MAX(BD576-BC576,0)/Inputs!$B$10)*DCF!L$6</f>
        <v>3349.191504896753</v>
      </c>
      <c r="CL576" s="15">
        <f ca="1">(BE576*DCF!M$10-DCF!M$5*MAX(BE576*DCF!M$10,0)-MAX(BE576-BD576,0)/Inputs!$B$10)*DCF!M$6</f>
        <v>4064.2338403217259</v>
      </c>
      <c r="CM576" s="15">
        <f ca="1">(BF576*DCF!C$28-DCF!C$5*MAX(BF576*DCF!C$28,0)-MAX(BF576-Inputs!$B$13,0)/Inputs!$B$17)*DCF!C$6</f>
        <v>3772.2757820407669</v>
      </c>
      <c r="CN576" s="15">
        <f ca="1">(BG576*DCF!D$28-DCF!D$5*MAX(BG576*DCF!D$28,0)-MAX(BG576-BF576,0)/Inputs!$B$17)*DCF!D$6</f>
        <v>4860.65229623506</v>
      </c>
      <c r="CO576" s="15">
        <f ca="1">(BH576*DCF!E$28-DCF!E$5*MAX(BH576*DCF!E$28,0)-MAX(BH576-BG576,0)/Inputs!$B$17)*DCF!E$6</f>
        <v>6034.6404833524275</v>
      </c>
      <c r="CP576" s="15">
        <f ca="1">(BI576*DCF!F$28-DCF!F$5*MAX(BI576*DCF!F$28,0)-MAX(BI576-BH576,0)/Inputs!$B$17)*DCF!F$6</f>
        <v>7488.2089972911581</v>
      </c>
      <c r="CQ576" s="15">
        <f ca="1">(BJ576*DCF!G$28-DCF!G$5*MAX(BJ576*DCF!G$28,0)-MAX(BJ576-BI576,0)/Inputs!$B$17)*DCF!G$6</f>
        <v>8520.2877895816637</v>
      </c>
      <c r="CR576" s="15">
        <f ca="1">(BK576*DCF!H$28-DCF!H$5*MAX(BK576*DCF!H$28,0)-MAX(BK576-BJ576,0)/Inputs!$B$17)*DCF!H$6</f>
        <v>9059.7941629286979</v>
      </c>
      <c r="CS576" s="15">
        <f ca="1">(BL576*DCF!I$28-DCF!I$5*MAX(BL576*DCF!I$28,0)-MAX(BL576-BK576,0)/Inputs!$B$17)*DCF!I$6</f>
        <v>10427.178398021006</v>
      </c>
      <c r="CT576" s="15">
        <f ca="1">(BM576*DCF!J$28-DCF!J$5*MAX(BM576*DCF!J$28,0)-MAX(BM576-BL576,0)/Inputs!$B$17)*DCF!J$6</f>
        <v>12874.828399130156</v>
      </c>
      <c r="CU576" s="15">
        <f ca="1">(BN576*DCF!K$28-DCF!K$5*MAX(BN576*DCF!K$28,0)-MAX(BN576-BM576,0)/Inputs!$B$17)*DCF!K$6</f>
        <v>15464.257889528422</v>
      </c>
      <c r="CV576" s="15">
        <f ca="1">(BO576*DCF!L$28-DCF!L$5*MAX(BO576*DCF!L$28,0)-MAX(BO576-BN576,0)/Inputs!$B$17)*DCF!L$6</f>
        <v>19048.238259447389</v>
      </c>
      <c r="CW576" s="15">
        <f ca="1">(BP576*DCF!M$28-DCF!M$5*MAX(BP576*DCF!M$28,0)-MAX(BP576-BO576,0)/Inputs!$B$17)*DCF!M$6</f>
        <v>22988.246448800233</v>
      </c>
      <c r="CX576" s="15">
        <f ca="1">(BQ576*DCF!C$46-DCF!C$5*MAX(BQ576*DCF!C$46,0)-MAX(BQ576-Inputs!$B$20,0)/Inputs!$B$24)*DCF!C$6</f>
        <v>-486.10474569933211</v>
      </c>
      <c r="CY576" s="15">
        <f ca="1">(BR576*DCF!D$46-DCF!D$5*MAX(BR576*DCF!D$46,0)-MAX(BR576-BQ576,0)/Inputs!$B$24)*DCF!D$6</f>
        <v>-760.01470356079619</v>
      </c>
      <c r="CZ576" s="15">
        <f ca="1">(BS576*DCF!E$46-DCF!E$5*MAX(BS576*DCF!E$46,0)-MAX(BS576-BR576,0)/Inputs!$B$24)*DCF!E$6</f>
        <v>-1303.4428509431082</v>
      </c>
      <c r="DA576" s="15">
        <f ca="1">(BT576*DCF!F$46-DCF!F$5*MAX(BT576*DCF!F$46,0)-MAX(BT576-BS576,0)/Inputs!$B$24)*DCF!F$6</f>
        <v>-1348.888508487966</v>
      </c>
      <c r="DB576" s="15">
        <f ca="1">(BU576*DCF!G$46-DCF!G$5*MAX(BU576*DCF!G$46,0)-MAX(BU576-BT576,0)/Inputs!$B$24)*DCF!G$6</f>
        <v>-169.80226722393564</v>
      </c>
      <c r="DC576" s="15">
        <f ca="1">(BV576*DCF!H$46-DCF!H$5*MAX(BV576*DCF!H$46,0)-MAX(BV576-BU576,0)/Inputs!$B$24)*DCF!H$6</f>
        <v>-594.4339389422297</v>
      </c>
      <c r="DD576" s="15">
        <f ca="1">(BW576*DCF!I$46-DCF!I$5*MAX(BW576*DCF!I$46,0)-MAX(BW576-BV576,0)/Inputs!$B$24)*DCF!I$6</f>
        <v>-1112.464320098288</v>
      </c>
      <c r="DE576" s="15">
        <f ca="1">(BX576*DCF!J$46-DCF!J$5*MAX(BX576*DCF!J$46,0)-MAX(BX576-BW576,0)/Inputs!$B$24)*DCF!J$6</f>
        <v>-1938.6551610068154</v>
      </c>
      <c r="DF576" s="15">
        <f ca="1">(BY576*DCF!K$46-DCF!K$5*MAX(BY576*DCF!K$46,0)-MAX(BY576-BX576,0)/Inputs!$B$24)*DCF!K$6</f>
        <v>249.44921909793669</v>
      </c>
      <c r="DG576" s="15">
        <f ca="1">(BZ576*DCF!L$46-DCF!L$5*MAX(BZ576*DCF!L$46,0)-MAX(BZ576-BY576,0)/Inputs!$B$24)*DCF!L$6</f>
        <v>-53.384019523988272</v>
      </c>
      <c r="DH576" s="15">
        <f ca="1">(CA576*DCF!M$46-DCF!M$5*MAX(CA576*DCF!M$46,0)-MAX(CA576-BZ576,0)/Inputs!$B$24)*DCF!M$6</f>
        <v>2184.6049907102279</v>
      </c>
      <c r="DI576" s="15">
        <f ca="1">SUM(CB576:CL576)+BE576*DCF!M$10*(1+Inputs!$B$30)*(1-Inputs!$B$33)*(1-Inputs!$B$30/Inputs!$B$31)/(Inputs!$B$29-Inputs!$B$30)*DCF!M$6</f>
        <v>123405.52702604275</v>
      </c>
      <c r="DJ576" s="15">
        <f ca="1">SUM(CM576:CW576)+BP576*DCF!M$28*(1+Inputs!$B$30)*(1-Inputs!$B$33)*(1-Inputs!$B$30/Inputs!$B$31)/(Inputs!$B$29-Inputs!$B$30)*DCF!M$6</f>
        <v>625100.57515878836</v>
      </c>
      <c r="DK576" s="15">
        <f ca="1">SUM(CX576:DH576)+CA576*DCF!M$46*(1+Inputs!$B$30)*(1-Inputs!$B$33)*(1-Inputs!$B$30/Inputs!$B$31)/(Inputs!$B$29-Inputs!$B$30)*DCF!M$6</f>
        <v>70285.143392577767</v>
      </c>
      <c r="DM576" s="15">
        <f ca="1">DI576+DJ576+DK576+Inputs!$B$34+Inputs!$B$36-Inputs!$B$35</f>
        <v>895642.24557740893</v>
      </c>
    </row>
    <row r="577" spans="1:117" x14ac:dyDescent="0.75">
      <c r="A577" s="11">
        <v>564</v>
      </c>
      <c r="C577" s="23">
        <f t="shared" ca="1" si="326"/>
        <v>0.79865830165130436</v>
      </c>
      <c r="D577" s="23">
        <f t="shared" ca="1" si="326"/>
        <v>0.95100436953297207</v>
      </c>
      <c r="E577" s="23">
        <f t="shared" ca="1" si="326"/>
        <v>0.38204446348428084</v>
      </c>
      <c r="F577" s="23">
        <f t="shared" ca="1" si="326"/>
        <v>0.10516643455777377</v>
      </c>
      <c r="G577" s="23">
        <f t="shared" ca="1" si="326"/>
        <v>-0.16059588052921325</v>
      </c>
      <c r="H577" s="23">
        <f t="shared" ca="1" si="326"/>
        <v>0.48263601474335666</v>
      </c>
      <c r="I577" s="23">
        <f t="shared" ca="1" si="326"/>
        <v>-0.32879642305834572</v>
      </c>
      <c r="J577" s="23">
        <f t="shared" ca="1" si="326"/>
        <v>0.34026120396864235</v>
      </c>
      <c r="K577" s="23">
        <f t="shared" ca="1" si="326"/>
        <v>0.3837734376026759</v>
      </c>
      <c r="L577" s="23">
        <f t="shared" ca="1" si="326"/>
        <v>-0.15220771432329511</v>
      </c>
      <c r="M577" s="23">
        <f t="shared" ca="1" si="326"/>
        <v>0.40360442414067849</v>
      </c>
      <c r="N577" s="23">
        <f ca="1">SQRT(Inputs!$B$38)*C577+SQRT(1-Inputs!$B$38)*_xlfn.NORM.S.INV(RAND())</f>
        <v>-4.803620418234511E-3</v>
      </c>
      <c r="O577" s="23">
        <f ca="1">SQRT(Inputs!$B$38)*D577+SQRT(1-Inputs!$B$38)*_xlfn.NORM.S.INV(RAND())</f>
        <v>-1.2487180936053903</v>
      </c>
      <c r="P577" s="23">
        <f ca="1">SQRT(Inputs!$B$38)*E577+SQRT(1-Inputs!$B$38)*_xlfn.NORM.S.INV(RAND())</f>
        <v>1.3330498821981207</v>
      </c>
      <c r="Q577" s="23">
        <f ca="1">SQRT(Inputs!$B$38)*F577+SQRT(1-Inputs!$B$38)*_xlfn.NORM.S.INV(RAND())</f>
        <v>0.63116314653095884</v>
      </c>
      <c r="R577" s="23">
        <f ca="1">SQRT(Inputs!$B$38)*G577+SQRT(1-Inputs!$B$38)*_xlfn.NORM.S.INV(RAND())</f>
        <v>0.34537009538346619</v>
      </c>
      <c r="S577" s="23">
        <f ca="1">SQRT(Inputs!$B$38)*H577+SQRT(1-Inputs!$B$38)*_xlfn.NORM.S.INV(RAND())</f>
        <v>7.7089149283213781E-2</v>
      </c>
      <c r="T577" s="23">
        <f ca="1">SQRT(Inputs!$B$38)*I577+SQRT(1-Inputs!$B$38)*_xlfn.NORM.S.INV(RAND())</f>
        <v>6.945831579409914E-2</v>
      </c>
      <c r="U577" s="23">
        <f ca="1">SQRT(Inputs!$B$38)*J577+SQRT(1-Inputs!$B$38)*_xlfn.NORM.S.INV(RAND())</f>
        <v>0.29637228718900616</v>
      </c>
      <c r="V577" s="23">
        <f ca="1">SQRT(Inputs!$B$38)*K577+SQRT(1-Inputs!$B$38)*_xlfn.NORM.S.INV(RAND())</f>
        <v>8.9399994724135567E-3</v>
      </c>
      <c r="W577" s="23">
        <f ca="1">SQRT(Inputs!$B$38)*L577+SQRT(1-Inputs!$B$38)*_xlfn.NORM.S.INV(RAND())</f>
        <v>0.30383863413110007</v>
      </c>
      <c r="X577" s="23">
        <f ca="1">SQRT(Inputs!$B$38)*M577+SQRT(1-Inputs!$B$38)*_xlfn.NORM.S.INV(RAND())</f>
        <v>-0.42041444020265095</v>
      </c>
      <c r="Y577" s="23">
        <f ca="1">SQRT(Inputs!$B$38)*C577+SQRT(1-Inputs!$B$38)*_xlfn.NORM.S.INV(RAND())</f>
        <v>1.370830635158089</v>
      </c>
      <c r="Z577" s="23">
        <f ca="1">SQRT(Inputs!$B$38)*D577+SQRT(1-Inputs!$B$38)*_xlfn.NORM.S.INV(RAND())</f>
        <v>1.4320878017901164</v>
      </c>
      <c r="AA577" s="23">
        <f ca="1">SQRT(Inputs!$B$38)*E577+SQRT(1-Inputs!$B$38)*_xlfn.NORM.S.INV(RAND())</f>
        <v>1.5266828351136112</v>
      </c>
      <c r="AB577" s="23">
        <f ca="1">SQRT(Inputs!$B$38)*F577+SQRT(1-Inputs!$B$38)*_xlfn.NORM.S.INV(RAND())</f>
        <v>-0.1045413407076302</v>
      </c>
      <c r="AC577" s="23">
        <f ca="1">SQRT(Inputs!$B$38)*G577+SQRT(1-Inputs!$B$38)*_xlfn.NORM.S.INV(RAND())</f>
        <v>-1.0028657405268779</v>
      </c>
      <c r="AD577" s="23">
        <f ca="1">SQRT(Inputs!$B$38)*H577+SQRT(1-Inputs!$B$38)*_xlfn.NORM.S.INV(RAND())</f>
        <v>-1.9365208354722885E-2</v>
      </c>
      <c r="AE577" s="23">
        <f ca="1">SQRT(Inputs!$B$38)*I577+SQRT(1-Inputs!$B$38)*_xlfn.NORM.S.INV(RAND())</f>
        <v>0.22220066086778872</v>
      </c>
      <c r="AF577" s="23">
        <f ca="1">SQRT(Inputs!$B$38)*J577+SQRT(1-Inputs!$B$38)*_xlfn.NORM.S.INV(RAND())</f>
        <v>1.7551839738979569</v>
      </c>
      <c r="AG577" s="23">
        <f ca="1">SQRT(Inputs!$B$38)*K577+SQRT(1-Inputs!$B$38)*_xlfn.NORM.S.INV(RAND())</f>
        <v>7.5724676273064562E-2</v>
      </c>
      <c r="AH577" s="23">
        <f ca="1">SQRT(Inputs!$B$38)*L577+SQRT(1-Inputs!$B$38)*_xlfn.NORM.S.INV(RAND())</f>
        <v>-1.3557960577918162</v>
      </c>
      <c r="AI577" s="23">
        <f ca="1">SQRT(Inputs!$B$38)*M577+SQRT(1-Inputs!$B$38)*_xlfn.NORM.S.INV(RAND())</f>
        <v>1.3345248353486685</v>
      </c>
      <c r="AJ577" s="23">
        <f ca="1">SQRT(Inputs!$B$38)*C577+SQRT(1-Inputs!$B$38)*_xlfn.NORM.S.INV(RAND())</f>
        <v>0.17598940270085012</v>
      </c>
      <c r="AK577" s="23">
        <f ca="1">SQRT(Inputs!$B$38)*D577+SQRT(1-Inputs!$B$38)*_xlfn.NORM.S.INV(RAND())</f>
        <v>1.1423856572407807</v>
      </c>
      <c r="AL577" s="23">
        <f ca="1">SQRT(Inputs!$B$38)*E577+SQRT(1-Inputs!$B$38)*_xlfn.NORM.S.INV(RAND())</f>
        <v>-7.0517738524948803E-2</v>
      </c>
      <c r="AM577" s="23">
        <f ca="1">SQRT(Inputs!$B$38)*F577+SQRT(1-Inputs!$B$38)*_xlfn.NORM.S.INV(RAND())</f>
        <v>0.29279943812502035</v>
      </c>
      <c r="AN577" s="23">
        <f ca="1">SQRT(Inputs!$B$38)*G577+SQRT(1-Inputs!$B$38)*_xlfn.NORM.S.INV(RAND())</f>
        <v>0.80278117774994207</v>
      </c>
      <c r="AO577" s="23">
        <f ca="1">SQRT(Inputs!$B$38)*H577+SQRT(1-Inputs!$B$38)*_xlfn.NORM.S.INV(RAND())</f>
        <v>-0.87241134302944645</v>
      </c>
      <c r="AP577" s="23">
        <f ca="1">SQRT(Inputs!$B$38)*I577+SQRT(1-Inputs!$B$38)*_xlfn.NORM.S.INV(RAND())</f>
        <v>-1.110574877932728</v>
      </c>
      <c r="AQ577" s="23">
        <f ca="1">SQRT(Inputs!$B$38)*J577+SQRT(1-Inputs!$B$38)*_xlfn.NORM.S.INV(RAND())</f>
        <v>-1.067357055072313</v>
      </c>
      <c r="AR577" s="23">
        <f ca="1">SQRT(Inputs!$B$38)*K577+SQRT(1-Inputs!$B$38)*_xlfn.NORM.S.INV(RAND())</f>
        <v>-0.98267590613985378</v>
      </c>
      <c r="AS577" s="23">
        <f ca="1">SQRT(Inputs!$B$38)*L577+SQRT(1-Inputs!$B$38)*_xlfn.NORM.S.INV(RAND())</f>
        <v>-4.2453927185373552E-2</v>
      </c>
      <c r="AT577" s="23">
        <f ca="1">SQRT(Inputs!$B$38)*M577+SQRT(1-Inputs!$B$38)*_xlfn.NORM.S.INV(RAND())</f>
        <v>0.15535913529346146</v>
      </c>
      <c r="AU577" s="15">
        <f ca="1">Inputs!$B$6*EXP($B$8-0.5*C$5^2+C$5*N577)</f>
        <v>4958.3824093381018</v>
      </c>
      <c r="AV577" s="15">
        <f t="shared" ca="1" si="292"/>
        <v>5023.1685396330586</v>
      </c>
      <c r="AW577" s="15">
        <f t="shared" ca="1" si="293"/>
        <v>7331.3513665423707</v>
      </c>
      <c r="AX577" s="15">
        <f t="shared" ca="1" si="294"/>
        <v>9685.2186497719922</v>
      </c>
      <c r="AY577" s="15">
        <f t="shared" ca="1" si="295"/>
        <v>12323.503728846686</v>
      </c>
      <c r="AZ577" s="15">
        <f t="shared" ca="1" si="296"/>
        <v>15200.468767612112</v>
      </c>
      <c r="BA577" s="15">
        <f t="shared" ca="1" si="297"/>
        <v>18737.203035578943</v>
      </c>
      <c r="BB577" s="15">
        <f t="shared" ca="1" si="298"/>
        <v>23631.428797921391</v>
      </c>
      <c r="BC577" s="15">
        <f t="shared" ca="1" si="299"/>
        <v>28967.473854126136</v>
      </c>
      <c r="BD577" s="15">
        <f t="shared" ca="1" si="300"/>
        <v>36510.888654139781</v>
      </c>
      <c r="BE577" s="15">
        <f t="shared" ca="1" si="301"/>
        <v>43058.658209235677</v>
      </c>
      <c r="BF577" s="15">
        <f ca="1">Inputs!$B$13*EXP($B$9-0.5*C$6^2+C$6*Y577)</f>
        <v>18150.134288352318</v>
      </c>
      <c r="BG577" s="15">
        <f t="shared" ca="1" si="302"/>
        <v>28642.604054378437</v>
      </c>
      <c r="BH577" s="15">
        <f t="shared" ca="1" si="303"/>
        <v>45080.295107886879</v>
      </c>
      <c r="BI577" s="15">
        <f t="shared" ca="1" si="304"/>
        <v>54304.188287906392</v>
      </c>
      <c r="BJ577" s="15">
        <f t="shared" ca="1" si="305"/>
        <v>57612.896723707447</v>
      </c>
      <c r="BK577" s="15">
        <f t="shared" ca="1" si="306"/>
        <v>70522.737287200071</v>
      </c>
      <c r="BL577" s="15">
        <f t="shared" ca="1" si="307"/>
        <v>89159.437117778754</v>
      </c>
      <c r="BM577" s="15">
        <f t="shared" ca="1" si="308"/>
        <v>136298.16590312598</v>
      </c>
      <c r="BN577" s="15">
        <f t="shared" ca="1" si="309"/>
        <v>169157.75968521091</v>
      </c>
      <c r="BO577" s="15">
        <f t="shared" ca="1" si="310"/>
        <v>177784.20679870356</v>
      </c>
      <c r="BP577" s="15">
        <f t="shared" ca="1" si="311"/>
        <v>254535.91910163514</v>
      </c>
      <c r="BQ577" s="15">
        <f ca="1">Inputs!$B$20*EXP($B$10-0.5*C$7^2+C$7*AJ577)</f>
        <v>4565.8002557679174</v>
      </c>
      <c r="BR577" s="15">
        <f t="shared" ca="1" si="312"/>
        <v>8904.6549656745356</v>
      </c>
      <c r="BS577" s="15">
        <f t="shared" ca="1" si="313"/>
        <v>11949.489587531127</v>
      </c>
      <c r="BT577" s="15">
        <f t="shared" ca="1" si="314"/>
        <v>17791.134046650917</v>
      </c>
      <c r="BU577" s="15">
        <f t="shared" ca="1" si="315"/>
        <v>29942.666578731369</v>
      </c>
      <c r="BV577" s="15">
        <f t="shared" ca="1" si="316"/>
        <v>34225.18434147058</v>
      </c>
      <c r="BW577" s="15">
        <f t="shared" ca="1" si="317"/>
        <v>37755.145729978409</v>
      </c>
      <c r="BX577" s="15">
        <f t="shared" ca="1" si="318"/>
        <v>42634.313605324001</v>
      </c>
      <c r="BY577" s="15">
        <f t="shared" ca="1" si="319"/>
        <v>49499.209209380395</v>
      </c>
      <c r="BZ577" s="15">
        <f t="shared" ca="1" si="320"/>
        <v>68914.378295716597</v>
      </c>
      <c r="CA577" s="15">
        <f t="shared" ca="1" si="321"/>
        <v>99513.523138848497</v>
      </c>
      <c r="CB577" s="15">
        <f ca="1">(AU577*DCF!C$10-DCF!C$5*MAX(AU577*DCF!C$10,0)-MAX(AU577-Inputs!$B$6,0)/Inputs!$B$10)*DCF!C$6</f>
        <v>1043.1018047655789</v>
      </c>
      <c r="CC577" s="15">
        <f ca="1">(AV577*DCF!D$10-DCF!D$5*MAX(AV577*DCF!D$10,0)-MAX(AV577-AU577,0)/Inputs!$B$10)*DCF!D$6</f>
        <v>1208.5668983868163</v>
      </c>
      <c r="CD577" s="15">
        <f ca="1">(AW577*DCF!E$10-DCF!E$5*MAX(AW577*DCF!E$10,0)-MAX(AW577-AV577,0)/Inputs!$B$10)*DCF!E$6</f>
        <v>1172.7939669005864</v>
      </c>
      <c r="CE577" s="15">
        <f ca="1">(AX577*DCF!F$10-DCF!F$5*MAX(AX577*DCF!F$10,0)-MAX(AX577-AW577,0)/Inputs!$B$10)*DCF!F$6</f>
        <v>1624.4863736489424</v>
      </c>
      <c r="CF577" s="15">
        <f ca="1">(AY577*DCF!G$10-DCF!G$5*MAX(AY577*DCF!G$10,0)-MAX(AY577-AX577,0)/Inputs!$B$10)*DCF!G$6</f>
        <v>2032.0088556654812</v>
      </c>
      <c r="CG577" s="15">
        <f ca="1">(AZ577*DCF!H$10-DCF!H$5*MAX(AZ577*DCF!H$10,0)-MAX(AZ577-AY577,0)/Inputs!$B$10)*DCF!H$6</f>
        <v>2440.3251952027113</v>
      </c>
      <c r="CH577" s="15">
        <f ca="1">(BA577*DCF!I$10-DCF!I$5*MAX(BA577*DCF!I$10,0)-MAX(BA577-AZ577,0)/Inputs!$B$10)*DCF!I$6</f>
        <v>2842.4551234357114</v>
      </c>
      <c r="CI577" s="15">
        <f ca="1">(BB577*DCF!J$10-DCF!J$5*MAX(BB577*DCF!J$10,0)-MAX(BB577-BA577,0)/Inputs!$B$10)*DCF!J$6</f>
        <v>3313.5687503869271</v>
      </c>
      <c r="CJ577" s="15">
        <f ca="1">(BC577*DCF!K$10-DCF!K$5*MAX(BC577*DCF!K$10,0)-MAX(BC577-BB577,0)/Inputs!$B$10)*DCF!K$6</f>
        <v>3916.3329918699496</v>
      </c>
      <c r="CK577" s="15">
        <f ca="1">(BD577*DCF!L$10-DCF!L$5*MAX(BD577*DCF!L$10,0)-MAX(BD577-BC577,0)/Inputs!$B$10)*DCF!L$6</f>
        <v>4531.050626734358</v>
      </c>
      <c r="CL577" s="15">
        <f ca="1">(BE577*DCF!M$10-DCF!M$5*MAX(BE577*DCF!M$10,0)-MAX(BE577-BD577,0)/Inputs!$B$10)*DCF!M$6</f>
        <v>5293.9325603464858</v>
      </c>
      <c r="CM577" s="15">
        <f ca="1">(BF577*DCF!C$28-DCF!C$5*MAX(BF577*DCF!C$28,0)-MAX(BF577-Inputs!$B$13,0)/Inputs!$B$17)*DCF!C$6</f>
        <v>3977.3771759908859</v>
      </c>
      <c r="CN577" s="15">
        <f ca="1">(BG577*DCF!D$28-DCF!D$5*MAX(BG577*DCF!D$28,0)-MAX(BG577-BF577,0)/Inputs!$B$17)*DCF!D$6</f>
        <v>6197.382624724718</v>
      </c>
      <c r="CO577" s="15">
        <f ca="1">(BH577*DCF!E$28-DCF!E$5*MAX(BH577*DCF!E$28,0)-MAX(BH577-BG577,0)/Inputs!$B$17)*DCF!E$6</f>
        <v>9527.8996488708435</v>
      </c>
      <c r="CP577" s="15">
        <f ca="1">(BI577*DCF!F$28-DCF!F$5*MAX(BI577*DCF!F$28,0)-MAX(BI577-BH577,0)/Inputs!$B$17)*DCF!F$6</f>
        <v>13062.801152834971</v>
      </c>
      <c r="CQ577" s="15">
        <f ca="1">(BJ577*DCF!G$28-DCF!G$5*MAX(BJ577*DCF!G$28,0)-MAX(BJ577-BI577,0)/Inputs!$B$17)*DCF!G$6</f>
        <v>14391.611089900331</v>
      </c>
      <c r="CR577" s="15">
        <f ca="1">(BK577*DCF!H$28-DCF!H$5*MAX(BK577*DCF!H$28,0)-MAX(BK577-BJ577,0)/Inputs!$B$17)*DCF!H$6</f>
        <v>15435.224061716095</v>
      </c>
      <c r="CS577" s="15">
        <f ca="1">(BL577*DCF!I$28-DCF!I$5*MAX(BL577*DCF!I$28,0)-MAX(BL577-BK577,0)/Inputs!$B$17)*DCF!I$6</f>
        <v>18291.174648948931</v>
      </c>
      <c r="CT577" s="15">
        <f ca="1">(BM577*DCF!J$28-DCF!J$5*MAX(BM577*DCF!J$28,0)-MAX(BM577-BL577,0)/Inputs!$B$17)*DCF!J$6</f>
        <v>24155.595614328744</v>
      </c>
      <c r="CU577" s="15">
        <f ca="1">(BN577*DCF!K$28-DCF!K$5*MAX(BN577*DCF!K$28,0)-MAX(BN577-BM577,0)/Inputs!$B$17)*DCF!K$6</f>
        <v>31698.420026626121</v>
      </c>
      <c r="CV577" s="15">
        <f ca="1">(BO577*DCF!L$28-DCF!L$5*MAX(BO577*DCF!L$28,0)-MAX(BO577-BN577,0)/Inputs!$B$17)*DCF!L$6</f>
        <v>34495.584048992874</v>
      </c>
      <c r="CW577" s="15">
        <f ca="1">(BP577*DCF!M$28-DCF!M$5*MAX(BP577*DCF!M$28,0)-MAX(BP577-BO577,0)/Inputs!$B$17)*DCF!M$6</f>
        <v>39868.36988165346</v>
      </c>
      <c r="CX577" s="15">
        <f ca="1">(BQ577*DCF!C$46-DCF!C$5*MAX(BQ577*DCF!C$46,0)-MAX(BQ577-Inputs!$B$20,0)/Inputs!$B$24)*DCF!C$6</f>
        <v>-1684.850061732968</v>
      </c>
      <c r="CY577" s="15">
        <f ca="1">(BR577*DCF!D$46-DCF!D$5*MAX(BR577*DCF!D$46,0)-MAX(BR577-BQ577,0)/Inputs!$B$24)*DCF!D$6</f>
        <v>-3371.170232355576</v>
      </c>
      <c r="CZ577" s="15">
        <f ca="1">(BS577*DCF!E$46-DCF!E$5*MAX(BS577*DCF!E$46,0)-MAX(BS577-BR577,0)/Inputs!$B$24)*DCF!E$6</f>
        <v>-2613.2379343124348</v>
      </c>
      <c r="DA577" s="15">
        <f ca="1">(BT577*DCF!F$46-DCF!F$5*MAX(BT577*DCF!F$46,0)-MAX(BT577-BS577,0)/Inputs!$B$24)*DCF!F$6</f>
        <v>-3422.7902814410804</v>
      </c>
      <c r="DB577" s="15">
        <f ca="1">(BU577*DCF!G$46-DCF!G$5*MAX(BU577*DCF!G$46,0)-MAX(BU577-BT577,0)/Inputs!$B$24)*DCF!G$6</f>
        <v>-5094.7476030469888</v>
      </c>
      <c r="DC577" s="15">
        <f ca="1">(BV577*DCF!H$46-DCF!H$5*MAX(BV577*DCF!H$46,0)-MAX(BV577-BU577,0)/Inputs!$B$24)*DCF!H$6</f>
        <v>-1330.7661553495341</v>
      </c>
      <c r="DD577" s="15">
        <f ca="1">(BW577*DCF!I$46-DCF!I$5*MAX(BW577*DCF!I$46,0)-MAX(BW577-BV577,0)/Inputs!$B$24)*DCF!I$6</f>
        <v>-141.34563268731134</v>
      </c>
      <c r="DE577" s="15">
        <f ca="1">(BX577*DCF!J$46-DCF!J$5*MAX(BX577*DCF!J$46,0)-MAX(BX577-BW577,0)/Inputs!$B$24)*DCF!J$6</f>
        <v>494.51591690520735</v>
      </c>
      <c r="DF577" s="15">
        <f ca="1">(BY577*DCF!K$46-DCF!K$5*MAX(BY577*DCF!K$46,0)-MAX(BY577-BX577,0)/Inputs!$B$24)*DCF!K$6</f>
        <v>1145.8432935247317</v>
      </c>
      <c r="DG577" s="15">
        <f ca="1">(BZ577*DCF!L$46-DCF!L$5*MAX(BZ577*DCF!L$46,0)-MAX(BZ577-BY577,0)/Inputs!$B$24)*DCF!L$6</f>
        <v>370.01523366339461</v>
      </c>
      <c r="DH577" s="15">
        <f ca="1">(CA577*DCF!M$46-DCF!M$5*MAX(CA577*DCF!M$46,0)-MAX(CA577-BZ577,0)/Inputs!$B$24)*DCF!M$6</f>
        <v>1404.528669862618</v>
      </c>
      <c r="DI577" s="15">
        <f ca="1">SUM(CB577:CL577)+BE577*DCF!M$10*(1+Inputs!$B$30)*(1-Inputs!$B$33)*(1-Inputs!$B$30/Inputs!$B$31)/(Inputs!$B$29-Inputs!$B$30)*DCF!M$6</f>
        <v>149251.43833545505</v>
      </c>
      <c r="DJ577" s="15">
        <f ca="1">SUM(CM577:CW577)+BP577*DCF!M$28*(1+Inputs!$B$30)*(1-Inputs!$B$33)*(1-Inputs!$B$30/Inputs!$B$31)/(Inputs!$B$29-Inputs!$B$30)*DCF!M$6</f>
        <v>1155603.8783064911</v>
      </c>
      <c r="DK577" s="15">
        <f ca="1">SUM(CX577:DH577)+CA577*DCF!M$46*(1+Inputs!$B$30)*(1-Inputs!$B$33)*(1-Inputs!$B$30/Inputs!$B$31)/(Inputs!$B$29-Inputs!$B$30)*DCF!M$6</f>
        <v>139615.69011610089</v>
      </c>
      <c r="DM577" s="15">
        <f ca="1">DI577+DJ577+DK577+Inputs!$B$34+Inputs!$B$36-Inputs!$B$35</f>
        <v>1521322.006758047</v>
      </c>
    </row>
    <row r="578" spans="1:117" x14ac:dyDescent="0.75">
      <c r="A578" s="11">
        <v>565</v>
      </c>
      <c r="C578" s="23">
        <f t="shared" ca="1" si="326"/>
        <v>-0.44407953904597247</v>
      </c>
      <c r="D578" s="23">
        <f t="shared" ca="1" si="326"/>
        <v>-1.1115852455592556</v>
      </c>
      <c r="E578" s="23">
        <f t="shared" ca="1" si="326"/>
        <v>0.58102916779198643</v>
      </c>
      <c r="F578" s="23">
        <f t="shared" ca="1" si="326"/>
        <v>-0.52249583507937403</v>
      </c>
      <c r="G578" s="23">
        <f t="shared" ca="1" si="326"/>
        <v>-0.14627679770373714</v>
      </c>
      <c r="H578" s="23">
        <f t="shared" ca="1" si="326"/>
        <v>-0.71182728179999477</v>
      </c>
      <c r="I578" s="23">
        <f t="shared" ca="1" si="326"/>
        <v>1.2499597660231567</v>
      </c>
      <c r="J578" s="23">
        <f t="shared" ca="1" si="326"/>
        <v>-1.1207867991504739</v>
      </c>
      <c r="K578" s="23">
        <f t="shared" ca="1" si="326"/>
        <v>0.86904240304021652</v>
      </c>
      <c r="L578" s="23">
        <f t="shared" ca="1" si="326"/>
        <v>0.81916590739285111</v>
      </c>
      <c r="M578" s="23">
        <f t="shared" ca="1" si="326"/>
        <v>-0.25110747158565228</v>
      </c>
      <c r="N578" s="23">
        <f ca="1">SQRT(Inputs!$B$38)*C578+SQRT(1-Inputs!$B$38)*_xlfn.NORM.S.INV(RAND())</f>
        <v>-0.38768809184948355</v>
      </c>
      <c r="O578" s="23">
        <f ca="1">SQRT(Inputs!$B$38)*D578+SQRT(1-Inputs!$B$38)*_xlfn.NORM.S.INV(RAND())</f>
        <v>0.58197774969260185</v>
      </c>
      <c r="P578" s="23">
        <f ca="1">SQRT(Inputs!$B$38)*E578+SQRT(1-Inputs!$B$38)*_xlfn.NORM.S.INV(RAND())</f>
        <v>0.57021114603554568</v>
      </c>
      <c r="Q578" s="23">
        <f ca="1">SQRT(Inputs!$B$38)*F578+SQRT(1-Inputs!$B$38)*_xlfn.NORM.S.INV(RAND())</f>
        <v>-0.59205680430606322</v>
      </c>
      <c r="R578" s="23">
        <f ca="1">SQRT(Inputs!$B$38)*G578+SQRT(1-Inputs!$B$38)*_xlfn.NORM.S.INV(RAND())</f>
        <v>-0.21917525197771331</v>
      </c>
      <c r="S578" s="23">
        <f ca="1">SQRT(Inputs!$B$38)*H578+SQRT(1-Inputs!$B$38)*_xlfn.NORM.S.INV(RAND())</f>
        <v>-0.10026423667773193</v>
      </c>
      <c r="T578" s="23">
        <f ca="1">SQRT(Inputs!$B$38)*I578+SQRT(1-Inputs!$B$38)*_xlfn.NORM.S.INV(RAND())</f>
        <v>1.2030174455204854</v>
      </c>
      <c r="U578" s="23">
        <f ca="1">SQRT(Inputs!$B$38)*J578+SQRT(1-Inputs!$B$38)*_xlfn.NORM.S.INV(RAND())</f>
        <v>-0.44770955831561998</v>
      </c>
      <c r="V578" s="23">
        <f ca="1">SQRT(Inputs!$B$38)*K578+SQRT(1-Inputs!$B$38)*_xlfn.NORM.S.INV(RAND())</f>
        <v>0.68890689320171394</v>
      </c>
      <c r="W578" s="23">
        <f ca="1">SQRT(Inputs!$B$38)*L578+SQRT(1-Inputs!$B$38)*_xlfn.NORM.S.INV(RAND())</f>
        <v>1.3819268263318794</v>
      </c>
      <c r="X578" s="23">
        <f ca="1">SQRT(Inputs!$B$38)*M578+SQRT(1-Inputs!$B$38)*_xlfn.NORM.S.INV(RAND())</f>
        <v>0.75323620761217414</v>
      </c>
      <c r="Y578" s="23">
        <f ca="1">SQRT(Inputs!$B$38)*C578+SQRT(1-Inputs!$B$38)*_xlfn.NORM.S.INV(RAND())</f>
        <v>0.86657839671689574</v>
      </c>
      <c r="Z578" s="23">
        <f ca="1">SQRT(Inputs!$B$38)*D578+SQRT(1-Inputs!$B$38)*_xlfn.NORM.S.INV(RAND())</f>
        <v>0.6015925532784222</v>
      </c>
      <c r="AA578" s="23">
        <f ca="1">SQRT(Inputs!$B$38)*E578+SQRT(1-Inputs!$B$38)*_xlfn.NORM.S.INV(RAND())</f>
        <v>-0.65459554719235702</v>
      </c>
      <c r="AB578" s="23">
        <f ca="1">SQRT(Inputs!$B$38)*F578+SQRT(1-Inputs!$B$38)*_xlfn.NORM.S.INV(RAND())</f>
        <v>-0.93640430256752361</v>
      </c>
      <c r="AC578" s="23">
        <f ca="1">SQRT(Inputs!$B$38)*G578+SQRT(1-Inputs!$B$38)*_xlfn.NORM.S.INV(RAND())</f>
        <v>0.12839949053364758</v>
      </c>
      <c r="AD578" s="23">
        <f ca="1">SQRT(Inputs!$B$38)*H578+SQRT(1-Inputs!$B$38)*_xlfn.NORM.S.INV(RAND())</f>
        <v>0.82587342857045731</v>
      </c>
      <c r="AE578" s="23">
        <f ca="1">SQRT(Inputs!$B$38)*I578+SQRT(1-Inputs!$B$38)*_xlfn.NORM.S.INV(RAND())</f>
        <v>-3.1327151700654143E-3</v>
      </c>
      <c r="AF578" s="23">
        <f ca="1">SQRT(Inputs!$B$38)*J578+SQRT(1-Inputs!$B$38)*_xlfn.NORM.S.INV(RAND())</f>
        <v>-1.0554251445796101</v>
      </c>
      <c r="AG578" s="23">
        <f ca="1">SQRT(Inputs!$B$38)*K578+SQRT(1-Inputs!$B$38)*_xlfn.NORM.S.INV(RAND())</f>
        <v>1.5638287841072898</v>
      </c>
      <c r="AH578" s="23">
        <f ca="1">SQRT(Inputs!$B$38)*L578+SQRT(1-Inputs!$B$38)*_xlfn.NORM.S.INV(RAND())</f>
        <v>0.28466805162268088</v>
      </c>
      <c r="AI578" s="23">
        <f ca="1">SQRT(Inputs!$B$38)*M578+SQRT(1-Inputs!$B$38)*_xlfn.NORM.S.INV(RAND())</f>
        <v>-4.4024884308910134E-2</v>
      </c>
      <c r="AJ578" s="23">
        <f ca="1">SQRT(Inputs!$B$38)*C578+SQRT(1-Inputs!$B$38)*_xlfn.NORM.S.INV(RAND())</f>
        <v>1.5406951900159656</v>
      </c>
      <c r="AK578" s="23">
        <f ca="1">SQRT(Inputs!$B$38)*D578+SQRT(1-Inputs!$B$38)*_xlfn.NORM.S.INV(RAND())</f>
        <v>-0.3989875383278324</v>
      </c>
      <c r="AL578" s="23">
        <f ca="1">SQRT(Inputs!$B$38)*E578+SQRT(1-Inputs!$B$38)*_xlfn.NORM.S.INV(RAND())</f>
        <v>2.314640662095254</v>
      </c>
      <c r="AM578" s="23">
        <f ca="1">SQRT(Inputs!$B$38)*F578+SQRT(1-Inputs!$B$38)*_xlfn.NORM.S.INV(RAND())</f>
        <v>-0.45146587702260754</v>
      </c>
      <c r="AN578" s="23">
        <f ca="1">SQRT(Inputs!$B$38)*G578+SQRT(1-Inputs!$B$38)*_xlfn.NORM.S.INV(RAND())</f>
        <v>-0.83129787658286203</v>
      </c>
      <c r="AO578" s="23">
        <f ca="1">SQRT(Inputs!$B$38)*H578+SQRT(1-Inputs!$B$38)*_xlfn.NORM.S.INV(RAND())</f>
        <v>2.0155271834736821</v>
      </c>
      <c r="AP578" s="23">
        <f ca="1">SQRT(Inputs!$B$38)*I578+SQRT(1-Inputs!$B$38)*_xlfn.NORM.S.INV(RAND())</f>
        <v>-0.23962759733561878</v>
      </c>
      <c r="AQ578" s="23">
        <f ca="1">SQRT(Inputs!$B$38)*J578+SQRT(1-Inputs!$B$38)*_xlfn.NORM.S.INV(RAND())</f>
        <v>-1.060188761709989</v>
      </c>
      <c r="AR578" s="23">
        <f ca="1">SQRT(Inputs!$B$38)*K578+SQRT(1-Inputs!$B$38)*_xlfn.NORM.S.INV(RAND())</f>
        <v>-0.24896903387958125</v>
      </c>
      <c r="AS578" s="23">
        <f ca="1">SQRT(Inputs!$B$38)*L578+SQRT(1-Inputs!$B$38)*_xlfn.NORM.S.INV(RAND())</f>
        <v>1.0052478523736477</v>
      </c>
      <c r="AT578" s="23">
        <f ca="1">SQRT(Inputs!$B$38)*M578+SQRT(1-Inputs!$B$38)*_xlfn.NORM.S.INV(RAND())</f>
        <v>0.89259548150361745</v>
      </c>
      <c r="AU578" s="15">
        <f ca="1">Inputs!$B$6*EXP($B$8-0.5*C$5^2+C$5*N578)</f>
        <v>4660.3980992767993</v>
      </c>
      <c r="AV578" s="15">
        <f t="shared" ca="1" si="292"/>
        <v>6179.597318738407</v>
      </c>
      <c r="AW578" s="15">
        <f t="shared" ca="1" si="293"/>
        <v>8137.3085173499112</v>
      </c>
      <c r="AX578" s="15">
        <f t="shared" ca="1" si="294"/>
        <v>9226.5027623185488</v>
      </c>
      <c r="AY578" s="15">
        <f t="shared" ca="1" si="295"/>
        <v>10990.765560922016</v>
      </c>
      <c r="AZ578" s="15">
        <f t="shared" ca="1" si="296"/>
        <v>13294.405792767344</v>
      </c>
      <c r="BA578" s="15">
        <f t="shared" ca="1" si="297"/>
        <v>18451.875737426555</v>
      </c>
      <c r="BB578" s="15">
        <f t="shared" ca="1" si="298"/>
        <v>21599.783045516266</v>
      </c>
      <c r="BC578" s="15">
        <f t="shared" ca="1" si="299"/>
        <v>28273.259207229876</v>
      </c>
      <c r="BD578" s="15">
        <f t="shared" ca="1" si="300"/>
        <v>39416.74681898261</v>
      </c>
      <c r="BE578" s="15">
        <f t="shared" ca="1" si="301"/>
        <v>51730.111474985795</v>
      </c>
      <c r="BF578" s="15">
        <f ca="1">Inputs!$B$13*EXP($B$9-0.5*C$6^2+C$6*Y578)</f>
        <v>16423.465212711697</v>
      </c>
      <c r="BG578" s="15">
        <f t="shared" ca="1" si="302"/>
        <v>22310.896280524692</v>
      </c>
      <c r="BH578" s="15">
        <f t="shared" ca="1" si="303"/>
        <v>24455.227634056697</v>
      </c>
      <c r="BI578" s="15">
        <f t="shared" ca="1" si="304"/>
        <v>25918.583269196082</v>
      </c>
      <c r="BJ578" s="15">
        <f t="shared" ca="1" si="305"/>
        <v>32368.059852456565</v>
      </c>
      <c r="BK578" s="15">
        <f t="shared" ca="1" si="306"/>
        <v>44453.088401562876</v>
      </c>
      <c r="BL578" s="15">
        <f t="shared" ca="1" si="307"/>
        <v>54583.090769414419</v>
      </c>
      <c r="BM578" s="15">
        <f t="shared" ca="1" si="308"/>
        <v>58849.754006873984</v>
      </c>
      <c r="BN578" s="15">
        <f t="shared" ca="1" si="309"/>
        <v>87295.837866493588</v>
      </c>
      <c r="BO578" s="15">
        <f t="shared" ca="1" si="310"/>
        <v>111022.11793614896</v>
      </c>
      <c r="BP578" s="15">
        <f t="shared" ca="1" si="311"/>
        <v>135967.54521680824</v>
      </c>
      <c r="BQ578" s="15">
        <f ca="1">Inputs!$B$20*EXP($B$10-0.5*C$7^2+C$7*AJ578)</f>
        <v>7408.5246616543127</v>
      </c>
      <c r="BR578" s="15">
        <f t="shared" ca="1" si="312"/>
        <v>8856.0635385214009</v>
      </c>
      <c r="BS578" s="15">
        <f t="shared" ca="1" si="313"/>
        <v>23576.281758060537</v>
      </c>
      <c r="BT578" s="15">
        <f t="shared" ca="1" si="314"/>
        <v>28875.921714908916</v>
      </c>
      <c r="BU578" s="15">
        <f t="shared" ca="1" si="315"/>
        <v>32726.802872580418</v>
      </c>
      <c r="BV578" s="15">
        <f t="shared" ca="1" si="316"/>
        <v>71702.103966669922</v>
      </c>
      <c r="BW578" s="15">
        <f t="shared" ca="1" si="317"/>
        <v>95108.223874689153</v>
      </c>
      <c r="BX578" s="15">
        <f t="shared" ca="1" si="318"/>
        <v>107553.68678599996</v>
      </c>
      <c r="BY578" s="15">
        <f t="shared" ca="1" si="319"/>
        <v>143690.78716019544</v>
      </c>
      <c r="BZ578" s="15">
        <f t="shared" ca="1" si="320"/>
        <v>242541.98914962244</v>
      </c>
      <c r="CA578" s="15">
        <f t="shared" ca="1" si="321"/>
        <v>399259.28121294791</v>
      </c>
      <c r="CB578" s="15">
        <f ca="1">(AU578*DCF!C$10-DCF!C$5*MAX(AU578*DCF!C$10,0)-MAX(AU578-Inputs!$B$6,0)/Inputs!$B$10)*DCF!C$6</f>
        <v>1045.2264860092846</v>
      </c>
      <c r="CC578" s="15">
        <f ca="1">(AV578*DCF!D$10-DCF!D$5*MAX(AV578*DCF!D$10,0)-MAX(AV578-AU578,0)/Inputs!$B$10)*DCF!D$6</f>
        <v>1135.818011647272</v>
      </c>
      <c r="CD578" s="15">
        <f ca="1">(AW578*DCF!E$10-DCF!E$5*MAX(AW578*DCF!E$10,0)-MAX(AW578-AV578,0)/Inputs!$B$10)*DCF!E$6</f>
        <v>1437.81736757467</v>
      </c>
      <c r="CE578" s="15">
        <f ca="1">(AX578*DCF!F$10-DCF!F$5*MAX(AX578*DCF!F$10,0)-MAX(AX578-AW578,0)/Inputs!$B$10)*DCF!F$6</f>
        <v>1787.4965308058465</v>
      </c>
      <c r="CF578" s="15">
        <f ca="1">(AY578*DCF!G$10-DCF!G$5*MAX(AY578*DCF!G$10,0)-MAX(AY578-AX578,0)/Inputs!$B$10)*DCF!G$6</f>
        <v>1925.4138720957101</v>
      </c>
      <c r="CG578" s="15">
        <f ca="1">(AZ578*DCF!H$10-DCF!H$5*MAX(AZ578*DCF!H$10,0)-MAX(AZ578-AY578,0)/Inputs!$B$10)*DCF!H$6</f>
        <v>2172.0657991269341</v>
      </c>
      <c r="CH578" s="15">
        <f ca="1">(BA578*DCF!I$10-DCF!I$5*MAX(BA578*DCF!I$10,0)-MAX(BA578-AZ578,0)/Inputs!$B$10)*DCF!I$6</f>
        <v>2524.478798413958</v>
      </c>
      <c r="CI578" s="15">
        <f ca="1">(BB578*DCF!J$10-DCF!J$5*MAX(BB578*DCF!J$10,0)-MAX(BB578-BA578,0)/Inputs!$B$10)*DCF!J$6</f>
        <v>3229.5594099208702</v>
      </c>
      <c r="CJ578" s="15">
        <f ca="1">(BC578*DCF!K$10-DCF!K$5*MAX(BC578*DCF!K$10,0)-MAX(BC578-BB578,0)/Inputs!$B$10)*DCF!K$6</f>
        <v>3617.3555875413454</v>
      </c>
      <c r="CK578" s="15">
        <f ca="1">(BD578*DCF!L$10-DCF!L$5*MAX(BD578*DCF!L$10,0)-MAX(BD578-BC578,0)/Inputs!$B$10)*DCF!L$6</f>
        <v>4503.7615908769531</v>
      </c>
      <c r="CL578" s="15">
        <f ca="1">(BE578*DCF!M$10-DCF!M$5*MAX(BE578*DCF!M$10,0)-MAX(BE578-BD578,0)/Inputs!$B$10)*DCF!M$6</f>
        <v>5828.8248334723812</v>
      </c>
      <c r="CM578" s="15">
        <f ca="1">(BF578*DCF!C$28-DCF!C$5*MAX(BF578*DCF!C$28,0)-MAX(BF578-Inputs!$B$13,0)/Inputs!$B$17)*DCF!C$6</f>
        <v>3849.1779374620364</v>
      </c>
      <c r="CN578" s="15">
        <f ca="1">(BG578*DCF!D$28-DCF!D$5*MAX(BG578*DCF!D$28,0)-MAX(BG578-BF578,0)/Inputs!$B$17)*DCF!D$6</f>
        <v>5315.0145456352229</v>
      </c>
      <c r="CO578" s="15">
        <f ca="1">(BH578*DCF!E$28-DCF!E$5*MAX(BH578*DCF!E$28,0)-MAX(BH578-BG578,0)/Inputs!$B$17)*DCF!E$6</f>
        <v>6503.5377330656565</v>
      </c>
      <c r="CP578" s="15">
        <f ca="1">(BI578*DCF!F$28-DCF!F$5*MAX(BI578*DCF!F$28,0)-MAX(BI578-BH578,0)/Inputs!$B$17)*DCF!F$6</f>
        <v>6769.7856162718299</v>
      </c>
      <c r="CQ578" s="15">
        <f ca="1">(BJ578*DCF!G$28-DCF!G$5*MAX(BJ578*DCF!G$28,0)-MAX(BJ578-BI578,0)/Inputs!$B$17)*DCF!G$6</f>
        <v>7313.4004562269984</v>
      </c>
      <c r="CR578" s="15">
        <f ca="1">(BK578*DCF!H$28-DCF!H$5*MAX(BK578*DCF!H$28,0)-MAX(BK578-BJ578,0)/Inputs!$B$17)*DCF!H$6</f>
        <v>9116.0649128296936</v>
      </c>
      <c r="CS578" s="15">
        <f ca="1">(BL578*DCF!I$28-DCF!I$5*MAX(BL578*DCF!I$28,0)-MAX(BL578-BK578,0)/Inputs!$B$17)*DCF!I$6</f>
        <v>11381.41367104392</v>
      </c>
      <c r="CT578" s="15">
        <f ca="1">(BM578*DCF!J$28-DCF!J$5*MAX(BM578*DCF!J$28,0)-MAX(BM578-BL578,0)/Inputs!$B$17)*DCF!J$6</f>
        <v>12562.655947939542</v>
      </c>
      <c r="CU578" s="15">
        <f ca="1">(BN578*DCF!K$28-DCF!K$5*MAX(BN578*DCF!K$28,0)-MAX(BN578-BM578,0)/Inputs!$B$17)*DCF!K$6</f>
        <v>14951.150895370098</v>
      </c>
      <c r="CV578" s="15">
        <f ca="1">(BO578*DCF!L$28-DCF!L$5*MAX(BO578*DCF!L$28,0)-MAX(BO578-BN578,0)/Inputs!$B$17)*DCF!L$6</f>
        <v>19466.574715368872</v>
      </c>
      <c r="CW578" s="15">
        <f ca="1">(BP578*DCF!M$28-DCF!M$5*MAX(BP578*DCF!M$28,0)-MAX(BP578-BO578,0)/Inputs!$B$17)*DCF!M$6</f>
        <v>22974.874221147966</v>
      </c>
      <c r="CX578" s="15">
        <f ca="1">(BQ578*DCF!C$46-DCF!C$5*MAX(BQ578*DCF!C$46,0)-MAX(BQ578-Inputs!$B$20,0)/Inputs!$B$24)*DCF!C$6</f>
        <v>-3654.4050773586464</v>
      </c>
      <c r="CY578" s="15">
        <f ca="1">(BR578*DCF!D$46-DCF!D$5*MAX(BR578*DCF!D$46,0)-MAX(BR578-BQ578,0)/Inputs!$B$24)*DCF!D$6</f>
        <v>-2129.1763430497358</v>
      </c>
      <c r="CZ578" s="15">
        <f ca="1">(BS578*DCF!E$46-DCF!E$5*MAX(BS578*DCF!E$46,0)-MAX(BS578-BR578,0)/Inputs!$B$24)*DCF!E$6</f>
        <v>-8590.2411482213683</v>
      </c>
      <c r="DA578" s="15">
        <f ca="1">(BT578*DCF!F$46-DCF!F$5*MAX(BT578*DCF!F$46,0)-MAX(BT578-BS578,0)/Inputs!$B$24)*DCF!F$6</f>
        <v>-4032.6936294710531</v>
      </c>
      <c r="DB578" s="15">
        <f ca="1">(BU578*DCF!G$46-DCF!G$5*MAX(BU578*DCF!G$46,0)-MAX(BU578-BT578,0)/Inputs!$B$24)*DCF!G$6</f>
        <v>-2396.2253256854347</v>
      </c>
      <c r="DC578" s="15">
        <f ca="1">(BV578*DCF!H$46-DCF!H$5*MAX(BV578*DCF!H$46,0)-MAX(BV578-BU578,0)/Inputs!$B$24)*DCF!H$6</f>
        <v>-12111.336009356439</v>
      </c>
      <c r="DD578" s="15">
        <f ca="1">(BW578*DCF!I$46-DCF!I$5*MAX(BW578*DCF!I$46,0)-MAX(BW578-BV578,0)/Inputs!$B$24)*DCF!I$6</f>
        <v>-4522.4302554227543</v>
      </c>
      <c r="DE578" s="15">
        <f ca="1">(BX578*DCF!J$46-DCF!J$5*MAX(BX578*DCF!J$46,0)-MAX(BX578-BW578,0)/Inputs!$B$24)*DCF!J$6</f>
        <v>1211.2462177777027</v>
      </c>
      <c r="DF578" s="15">
        <f ca="1">(BY578*DCF!K$46-DCF!K$5*MAX(BY578*DCF!K$46,0)-MAX(BY578-BX578,0)/Inputs!$B$24)*DCF!K$6</f>
        <v>-644.53014507980288</v>
      </c>
      <c r="DG578" s="15">
        <f ca="1">(BZ578*DCF!L$46-DCF!L$5*MAX(BZ578*DCF!L$46,0)-MAX(BZ578-BY578,0)/Inputs!$B$24)*DCF!L$6</f>
        <v>-5604.5489478610725</v>
      </c>
      <c r="DH578" s="15">
        <f ca="1">(CA578*DCF!M$46-DCF!M$5*MAX(CA578*DCF!M$46,0)-MAX(CA578-BZ578,0)/Inputs!$B$24)*DCF!M$6</f>
        <v>-1462.3609887518244</v>
      </c>
      <c r="DI578" s="15">
        <f ca="1">SUM(CB578:CL578)+BE578*DCF!M$10*(1+Inputs!$B$30)*(1-Inputs!$B$33)*(1-Inputs!$B$30/Inputs!$B$31)/(Inputs!$B$29-Inputs!$B$30)*DCF!M$6</f>
        <v>173173.40258227775</v>
      </c>
      <c r="DJ578" s="15">
        <f ca="1">SUM(CM578:CW578)+BP578*DCF!M$28*(1+Inputs!$B$30)*(1-Inputs!$B$33)*(1-Inputs!$B$30/Inputs!$B$31)/(Inputs!$B$29-Inputs!$B$30)*DCF!M$6</f>
        <v>624736.28574973065</v>
      </c>
      <c r="DK578" s="15">
        <f ca="1">SUM(CX578:DH578)+CA578*DCF!M$46*(1+Inputs!$B$30)*(1-Inputs!$B$33)*(1-Inputs!$B$30/Inputs!$B$31)/(Inputs!$B$29-Inputs!$B$30)*DCF!M$6</f>
        <v>573365.44238810439</v>
      </c>
      <c r="DM578" s="15">
        <f ca="1">DI578+DJ578+DK578+Inputs!$B$34+Inputs!$B$36-Inputs!$B$35</f>
        <v>1448126.1307201129</v>
      </c>
    </row>
    <row r="579" spans="1:117" x14ac:dyDescent="0.75">
      <c r="A579" s="11">
        <v>566</v>
      </c>
      <c r="C579" s="23">
        <f t="shared" ca="1" si="326"/>
        <v>1.3152328155713005</v>
      </c>
      <c r="D579" s="23">
        <f t="shared" ca="1" si="326"/>
        <v>-1.3485136211004747</v>
      </c>
      <c r="E579" s="23">
        <f t="shared" ca="1" si="326"/>
        <v>1.511703125172088</v>
      </c>
      <c r="F579" s="23">
        <f t="shared" ca="1" si="326"/>
        <v>1.0300008632104505</v>
      </c>
      <c r="G579" s="23">
        <f t="shared" ca="1" si="326"/>
        <v>-1.2756979672756221</v>
      </c>
      <c r="H579" s="23">
        <f t="shared" ca="1" si="326"/>
        <v>1.5069121865137214</v>
      </c>
      <c r="I579" s="23">
        <f t="shared" ca="1" si="326"/>
        <v>-0.32557649604818012</v>
      </c>
      <c r="J579" s="23">
        <f t="shared" ca="1" si="326"/>
        <v>-7.4873630853842604E-2</v>
      </c>
      <c r="K579" s="23">
        <f t="shared" ca="1" si="326"/>
        <v>1.3309278971412386</v>
      </c>
      <c r="L579" s="23">
        <f t="shared" ca="1" si="326"/>
        <v>0.63302880220445124</v>
      </c>
      <c r="M579" s="23">
        <f t="shared" ca="1" si="326"/>
        <v>-1.3861496317446641E-2</v>
      </c>
      <c r="N579" s="23">
        <f ca="1">SQRT(Inputs!$B$38)*C579+SQRT(1-Inputs!$B$38)*_xlfn.NORM.S.INV(RAND())</f>
        <v>1.0120185359346345</v>
      </c>
      <c r="O579" s="23">
        <f ca="1">SQRT(Inputs!$B$38)*D579+SQRT(1-Inputs!$B$38)*_xlfn.NORM.S.INV(RAND())</f>
        <v>-0.84112227623279379</v>
      </c>
      <c r="P579" s="23">
        <f ca="1">SQRT(Inputs!$B$38)*E579+SQRT(1-Inputs!$B$38)*_xlfn.NORM.S.INV(RAND())</f>
        <v>1.591678077018285</v>
      </c>
      <c r="Q579" s="23">
        <f ca="1">SQRT(Inputs!$B$38)*F579+SQRT(1-Inputs!$B$38)*_xlfn.NORM.S.INV(RAND())</f>
        <v>2.5214380657964393</v>
      </c>
      <c r="R579" s="23">
        <f ca="1">SQRT(Inputs!$B$38)*G579+SQRT(1-Inputs!$B$38)*_xlfn.NORM.S.INV(RAND())</f>
        <v>0.46093019331952501</v>
      </c>
      <c r="S579" s="23">
        <f ca="1">SQRT(Inputs!$B$38)*H579+SQRT(1-Inputs!$B$38)*_xlfn.NORM.S.INV(RAND())</f>
        <v>1.3004101097996497</v>
      </c>
      <c r="T579" s="23">
        <f ca="1">SQRT(Inputs!$B$38)*I579+SQRT(1-Inputs!$B$38)*_xlfn.NORM.S.INV(RAND())</f>
        <v>0.41739520971090011</v>
      </c>
      <c r="U579" s="23">
        <f ca="1">SQRT(Inputs!$B$38)*J579+SQRT(1-Inputs!$B$38)*_xlfn.NORM.S.INV(RAND())</f>
        <v>1.041126223672264</v>
      </c>
      <c r="V579" s="23">
        <f ca="1">SQRT(Inputs!$B$38)*K579+SQRT(1-Inputs!$B$38)*_xlfn.NORM.S.INV(RAND())</f>
        <v>1.0213395059083294</v>
      </c>
      <c r="W579" s="23">
        <f ca="1">SQRT(Inputs!$B$38)*L579+SQRT(1-Inputs!$B$38)*_xlfn.NORM.S.INV(RAND())</f>
        <v>0.67925441317542923</v>
      </c>
      <c r="X579" s="23">
        <f ca="1">SQRT(Inputs!$B$38)*M579+SQRT(1-Inputs!$B$38)*_xlfn.NORM.S.INV(RAND())</f>
        <v>-0.52082554515574875</v>
      </c>
      <c r="Y579" s="23">
        <f ca="1">SQRT(Inputs!$B$38)*C579+SQRT(1-Inputs!$B$38)*_xlfn.NORM.S.INV(RAND())</f>
        <v>-0.19093890165657923</v>
      </c>
      <c r="Z579" s="23">
        <f ca="1">SQRT(Inputs!$B$38)*D579+SQRT(1-Inputs!$B$38)*_xlfn.NORM.S.INV(RAND())</f>
        <v>-1.797977815788387</v>
      </c>
      <c r="AA579" s="23">
        <f ca="1">SQRT(Inputs!$B$38)*E579+SQRT(1-Inputs!$B$38)*_xlfn.NORM.S.INV(RAND())</f>
        <v>1.2942630057173889</v>
      </c>
      <c r="AB579" s="23">
        <f ca="1">SQRT(Inputs!$B$38)*F579+SQRT(1-Inputs!$B$38)*_xlfn.NORM.S.INV(RAND())</f>
        <v>-3.6270314105712909E-2</v>
      </c>
      <c r="AC579" s="23">
        <f ca="1">SQRT(Inputs!$B$38)*G579+SQRT(1-Inputs!$B$38)*_xlfn.NORM.S.INV(RAND())</f>
        <v>-1.0844424750052093</v>
      </c>
      <c r="AD579" s="23">
        <f ca="1">SQRT(Inputs!$B$38)*H579+SQRT(1-Inputs!$B$38)*_xlfn.NORM.S.INV(RAND())</f>
        <v>2.0989406232955563</v>
      </c>
      <c r="AE579" s="23">
        <f ca="1">SQRT(Inputs!$B$38)*I579+SQRT(1-Inputs!$B$38)*_xlfn.NORM.S.INV(RAND())</f>
        <v>-0.51440364623494772</v>
      </c>
      <c r="AF579" s="23">
        <f ca="1">SQRT(Inputs!$B$38)*J579+SQRT(1-Inputs!$B$38)*_xlfn.NORM.S.INV(RAND())</f>
        <v>0.58357882417044538</v>
      </c>
      <c r="AG579" s="23">
        <f ca="1">SQRT(Inputs!$B$38)*K579+SQRT(1-Inputs!$B$38)*_xlfn.NORM.S.INV(RAND())</f>
        <v>1.1928480695729038</v>
      </c>
      <c r="AH579" s="23">
        <f ca="1">SQRT(Inputs!$B$38)*L579+SQRT(1-Inputs!$B$38)*_xlfn.NORM.S.INV(RAND())</f>
        <v>0.8640361685821325</v>
      </c>
      <c r="AI579" s="23">
        <f ca="1">SQRT(Inputs!$B$38)*M579+SQRT(1-Inputs!$B$38)*_xlfn.NORM.S.INV(RAND())</f>
        <v>-0.58244973669948452</v>
      </c>
      <c r="AJ579" s="23">
        <f ca="1">SQRT(Inputs!$B$38)*C579+SQRT(1-Inputs!$B$38)*_xlfn.NORM.S.INV(RAND())</f>
        <v>0.91595333759425968</v>
      </c>
      <c r="AK579" s="23">
        <f ca="1">SQRT(Inputs!$B$38)*D579+SQRT(1-Inputs!$B$38)*_xlfn.NORM.S.INV(RAND())</f>
        <v>-0.74505502022774073</v>
      </c>
      <c r="AL579" s="23">
        <f ca="1">SQRT(Inputs!$B$38)*E579+SQRT(1-Inputs!$B$38)*_xlfn.NORM.S.INV(RAND())</f>
        <v>0.55914159313281697</v>
      </c>
      <c r="AM579" s="23">
        <f ca="1">SQRT(Inputs!$B$38)*F579+SQRT(1-Inputs!$B$38)*_xlfn.NORM.S.INV(RAND())</f>
        <v>0.25215984391324964</v>
      </c>
      <c r="AN579" s="23">
        <f ca="1">SQRT(Inputs!$B$38)*G579+SQRT(1-Inputs!$B$38)*_xlfn.NORM.S.INV(RAND())</f>
        <v>2.0892309438572236</v>
      </c>
      <c r="AO579" s="23">
        <f ca="1">SQRT(Inputs!$B$38)*H579+SQRT(1-Inputs!$B$38)*_xlfn.NORM.S.INV(RAND())</f>
        <v>1.3121856890295664</v>
      </c>
      <c r="AP579" s="23">
        <f ca="1">SQRT(Inputs!$B$38)*I579+SQRT(1-Inputs!$B$38)*_xlfn.NORM.S.INV(RAND())</f>
        <v>-0.74982027254176908</v>
      </c>
      <c r="AQ579" s="23">
        <f ca="1">SQRT(Inputs!$B$38)*J579+SQRT(1-Inputs!$B$38)*_xlfn.NORM.S.INV(RAND())</f>
        <v>-0.39192177810826179</v>
      </c>
      <c r="AR579" s="23">
        <f ca="1">SQRT(Inputs!$B$38)*K579+SQRT(1-Inputs!$B$38)*_xlfn.NORM.S.INV(RAND())</f>
        <v>1.6344981472457363</v>
      </c>
      <c r="AS579" s="23">
        <f ca="1">SQRT(Inputs!$B$38)*L579+SQRT(1-Inputs!$B$38)*_xlfn.NORM.S.INV(RAND())</f>
        <v>1.2198223669232351</v>
      </c>
      <c r="AT579" s="23">
        <f ca="1">SQRT(Inputs!$B$38)*M579+SQRT(1-Inputs!$B$38)*_xlfn.NORM.S.INV(RAND())</f>
        <v>0.47544764656357424</v>
      </c>
      <c r="AU579" s="15">
        <f ca="1">Inputs!$B$6*EXP($B$8-0.5*C$5^2+C$5*N579)</f>
        <v>5845.5207832530041</v>
      </c>
      <c r="AV579" s="15">
        <f t="shared" ca="1" si="292"/>
        <v>6287.6455066663011</v>
      </c>
      <c r="AW579" s="15">
        <f t="shared" ca="1" si="293"/>
        <v>9502.6403484662824</v>
      </c>
      <c r="AX579" s="15">
        <f t="shared" ca="1" si="294"/>
        <v>15897.601119453162</v>
      </c>
      <c r="AY579" s="15">
        <f t="shared" ca="1" si="295"/>
        <v>20503.009692416308</v>
      </c>
      <c r="AZ579" s="15">
        <f t="shared" ca="1" si="296"/>
        <v>28936.420940509306</v>
      </c>
      <c r="BA579" s="15">
        <f t="shared" ca="1" si="297"/>
        <v>36991.966180220144</v>
      </c>
      <c r="BB579" s="15">
        <f t="shared" ca="1" si="298"/>
        <v>50268.766330507817</v>
      </c>
      <c r="BC579" s="15">
        <f t="shared" ca="1" si="299"/>
        <v>67945.560444201939</v>
      </c>
      <c r="BD579" s="15">
        <f t="shared" ca="1" si="300"/>
        <v>88699.805039360304</v>
      </c>
      <c r="BE579" s="15">
        <f t="shared" ca="1" si="301"/>
        <v>103654.68222542445</v>
      </c>
      <c r="BF579" s="15">
        <f ca="1">Inputs!$B$13*EXP($B$9-0.5*C$6^2+C$6*Y579)</f>
        <v>13317.257572021783</v>
      </c>
      <c r="BG579" s="15">
        <f t="shared" ca="1" si="302"/>
        <v>11733.52546087358</v>
      </c>
      <c r="BH579" s="15">
        <f t="shared" ca="1" si="303"/>
        <v>17768.93298266473</v>
      </c>
      <c r="BI579" s="15">
        <f t="shared" ca="1" si="304"/>
        <v>21630.750917890789</v>
      </c>
      <c r="BJ579" s="15">
        <f t="shared" ca="1" si="305"/>
        <v>22680.422824670408</v>
      </c>
      <c r="BK579" s="15">
        <f t="shared" ca="1" si="306"/>
        <v>37043.170694618821</v>
      </c>
      <c r="BL579" s="15">
        <f t="shared" ca="1" si="307"/>
        <v>42568.616240961535</v>
      </c>
      <c r="BM579" s="15">
        <f t="shared" ca="1" si="308"/>
        <v>56260.364718833349</v>
      </c>
      <c r="BN579" s="15">
        <f t="shared" ca="1" si="309"/>
        <v>79825.94861112631</v>
      </c>
      <c r="BO579" s="15">
        <f t="shared" ca="1" si="310"/>
        <v>108594.54372550444</v>
      </c>
      <c r="BP579" s="15">
        <f t="shared" ca="1" si="311"/>
        <v>125124.13883263317</v>
      </c>
      <c r="BQ579" s="15">
        <f ca="1">Inputs!$B$20*EXP($B$10-0.5*C$7^2+C$7*AJ579)</f>
        <v>5936.0634736131924</v>
      </c>
      <c r="BR579" s="15">
        <f t="shared" ca="1" si="312"/>
        <v>6357.3596096419205</v>
      </c>
      <c r="BS579" s="15">
        <f t="shared" ca="1" si="313"/>
        <v>10222.258232471244</v>
      </c>
      <c r="BT579" s="15">
        <f t="shared" ca="1" si="314"/>
        <v>15058.131246342115</v>
      </c>
      <c r="BU579" s="15">
        <f t="shared" ca="1" si="315"/>
        <v>34597.602604977146</v>
      </c>
      <c r="BV579" s="15">
        <f t="shared" ca="1" si="316"/>
        <v>64692.693043152947</v>
      </c>
      <c r="BW579" s="15">
        <f t="shared" ca="1" si="317"/>
        <v>77027.439644140628</v>
      </c>
      <c r="BX579" s="15">
        <f t="shared" ca="1" si="318"/>
        <v>99594.471117049281</v>
      </c>
      <c r="BY579" s="15">
        <f t="shared" ca="1" si="319"/>
        <v>190782.49922154535</v>
      </c>
      <c r="BZ579" s="15">
        <f t="shared" ca="1" si="320"/>
        <v>334986.84138946194</v>
      </c>
      <c r="CA579" s="15">
        <f t="shared" ca="1" si="321"/>
        <v>512038.5621476362</v>
      </c>
      <c r="CB579" s="15">
        <f ca="1">(AU579*DCF!C$10-DCF!C$5*MAX(AU579*DCF!C$10,0)-MAX(AU579-Inputs!$B$6,0)/Inputs!$B$10)*DCF!C$6</f>
        <v>1036.7763500352917</v>
      </c>
      <c r="CC579" s="15">
        <f ca="1">(AV579*DCF!D$10-DCF!D$5*MAX(AV579*DCF!D$10,0)-MAX(AV579-AU579,0)/Inputs!$B$10)*DCF!D$6</f>
        <v>1424.7704522715455</v>
      </c>
      <c r="CD579" s="15">
        <f ca="1">(AW579*DCF!E$10-DCF!E$5*MAX(AW579*DCF!E$10,0)-MAX(AW579-AV579,0)/Inputs!$B$10)*DCF!E$6</f>
        <v>1469.8584104552447</v>
      </c>
      <c r="CE579" s="15">
        <f ca="1">(AX579*DCF!F$10-DCF!F$5*MAX(AX579*DCF!F$10,0)-MAX(AX579-AW579,0)/Inputs!$B$10)*DCF!F$6</f>
        <v>2139.7882018662349</v>
      </c>
      <c r="CF579" s="15">
        <f ca="1">(AY579*DCF!G$10-DCF!G$5*MAX(AY579*DCF!G$10,0)-MAX(AY579-AX579,0)/Inputs!$B$10)*DCF!G$6</f>
        <v>3339.1978949310987</v>
      </c>
      <c r="CG579" s="15">
        <f ca="1">(AZ579*DCF!H$10-DCF!H$5*MAX(AZ579*DCF!H$10,0)-MAX(AZ579-AY579,0)/Inputs!$B$10)*DCF!H$6</f>
        <v>4120.5235251852619</v>
      </c>
      <c r="CH579" s="15">
        <f ca="1">(BA579*DCF!I$10-DCF!I$5*MAX(BA579*DCF!I$10,0)-MAX(BA579-AZ579,0)/Inputs!$B$10)*DCF!I$6</f>
        <v>5435.6910899822697</v>
      </c>
      <c r="CI579" s="15">
        <f ca="1">(BB579*DCF!J$10-DCF!J$5*MAX(BB579*DCF!J$10,0)-MAX(BB579-BA579,0)/Inputs!$B$10)*DCF!J$6</f>
        <v>6614.3566634867275</v>
      </c>
      <c r="CJ579" s="15">
        <f ca="1">(BC579*DCF!K$10-DCF!K$5*MAX(BC579*DCF!K$10,0)-MAX(BC579-BB579,0)/Inputs!$B$10)*DCF!K$6</f>
        <v>8463.6619338673008</v>
      </c>
      <c r="CK579" s="15">
        <f ca="1">(BD579*DCF!L$10-DCF!L$5*MAX(BD579*DCF!L$10,0)-MAX(BD579-BC579,0)/Inputs!$B$10)*DCF!L$6</f>
        <v>10693.757445858571</v>
      </c>
      <c r="CL579" s="15">
        <f ca="1">(BE579*DCF!M$10-DCF!M$5*MAX(BE579*DCF!M$10,0)-MAX(BE579-BD579,0)/Inputs!$B$10)*DCF!M$6</f>
        <v>12840.496465141929</v>
      </c>
      <c r="CM579" s="15">
        <f ca="1">(BF579*DCF!C$28-DCF!C$5*MAX(BF579*DCF!C$28,0)-MAX(BF579-Inputs!$B$13,0)/Inputs!$B$17)*DCF!C$6</f>
        <v>3618.5527065669971</v>
      </c>
      <c r="CN579" s="15">
        <f ca="1">(BG579*DCF!D$28-DCF!D$5*MAX(BG579*DCF!D$28,0)-MAX(BG579-BF579,0)/Inputs!$B$17)*DCF!D$6</f>
        <v>3455.7938680335542</v>
      </c>
      <c r="CO579" s="15">
        <f ca="1">(BH579*DCF!E$28-DCF!E$5*MAX(BH579*DCF!E$28,0)-MAX(BH579-BG579,0)/Inputs!$B$17)*DCF!E$6</f>
        <v>3842.982475716331</v>
      </c>
      <c r="CP579" s="15">
        <f ca="1">(BI579*DCF!F$28-DCF!F$5*MAX(BI579*DCF!F$28,0)-MAX(BI579-BH579,0)/Inputs!$B$17)*DCF!F$6</f>
        <v>5169.0741057753812</v>
      </c>
      <c r="CQ579" s="15">
        <f ca="1">(BJ579*DCF!G$28-DCF!G$5*MAX(BJ579*DCF!G$28,0)-MAX(BJ579-BI579,0)/Inputs!$B$17)*DCF!G$6</f>
        <v>5708.0633325048211</v>
      </c>
      <c r="CR579" s="15">
        <f ca="1">(BK579*DCF!H$28-DCF!H$5*MAX(BK579*DCF!H$28,0)-MAX(BK579-BJ579,0)/Inputs!$B$17)*DCF!H$6</f>
        <v>6929.6168507275561</v>
      </c>
      <c r="CS579" s="15">
        <f ca="1">(BL579*DCF!I$28-DCF!I$5*MAX(BL579*DCF!I$28,0)-MAX(BL579-BK579,0)/Inputs!$B$17)*DCF!I$6</f>
        <v>9217.0685633763605</v>
      </c>
      <c r="CT579" s="15">
        <f ca="1">(BM579*DCF!J$28-DCF!J$5*MAX(BM579*DCF!J$28,0)-MAX(BM579-BL579,0)/Inputs!$B$17)*DCF!J$6</f>
        <v>10735.317864032764</v>
      </c>
      <c r="CU579" s="15">
        <f ca="1">(BN579*DCF!K$28-DCF!K$5*MAX(BN579*DCF!K$28,0)-MAX(BN579-BM579,0)/Inputs!$B$17)*DCF!K$6</f>
        <v>13971.431770287358</v>
      </c>
      <c r="CV579" s="15">
        <f ca="1">(BO579*DCF!L$28-DCF!L$5*MAX(BO579*DCF!L$28,0)-MAX(BO579-BN579,0)/Inputs!$B$17)*DCF!L$6</f>
        <v>18411.676350572176</v>
      </c>
      <c r="CW579" s="15">
        <f ca="1">(BP579*DCF!M$28-DCF!M$5*MAX(BP579*DCF!M$28,0)-MAX(BP579-BO579,0)/Inputs!$B$17)*DCF!M$6</f>
        <v>21814.371975648952</v>
      </c>
      <c r="CX579" s="15">
        <f ca="1">(BQ579*DCF!C$46-DCF!C$5*MAX(BQ579*DCF!C$46,0)-MAX(BQ579-Inputs!$B$20,0)/Inputs!$B$24)*DCF!C$6</f>
        <v>-2634.2241156673385</v>
      </c>
      <c r="CY579" s="15">
        <f ca="1">(BR579*DCF!D$46-DCF!D$5*MAX(BR579*DCF!D$46,0)-MAX(BR579-BQ579,0)/Inputs!$B$24)*DCF!D$6</f>
        <v>-1264.816593991326</v>
      </c>
      <c r="CZ579" s="15">
        <f ca="1">(BS579*DCF!E$46-DCF!E$5*MAX(BS579*DCF!E$46,0)-MAX(BS579-BR579,0)/Inputs!$B$24)*DCF!E$6</f>
        <v>-2732.2364724197741</v>
      </c>
      <c r="DA579" s="15">
        <f ca="1">(BT579*DCF!F$46-DCF!F$5*MAX(BT579*DCF!F$46,0)-MAX(BT579-BS579,0)/Inputs!$B$24)*DCF!F$6</f>
        <v>-2857.5225600848521</v>
      </c>
      <c r="DB579" s="15">
        <f ca="1">(BU579*DCF!G$46-DCF!G$5*MAX(BU579*DCF!G$46,0)-MAX(BU579-BT579,0)/Inputs!$B$24)*DCF!G$6</f>
        <v>-7736.4871073441291</v>
      </c>
      <c r="DC579" s="15">
        <f ca="1">(BV579*DCF!H$46-DCF!H$5*MAX(BV579*DCF!H$46,0)-MAX(BV579-BU579,0)/Inputs!$B$24)*DCF!H$6</f>
        <v>-9351.8649579846697</v>
      </c>
      <c r="DD579" s="15">
        <f ca="1">(BW579*DCF!I$46-DCF!I$5*MAX(BW579*DCF!I$46,0)-MAX(BW579-BV579,0)/Inputs!$B$24)*DCF!I$6</f>
        <v>-1761.8500004884461</v>
      </c>
      <c r="DE579" s="15">
        <f ca="1">(BX579*DCF!J$46-DCF!J$5*MAX(BX579*DCF!J$46,0)-MAX(BX579-BW579,0)/Inputs!$B$24)*DCF!J$6</f>
        <v>-1806.695482741201</v>
      </c>
      <c r="DF579" s="15">
        <f ca="1">(BY579*DCF!K$46-DCF!K$5*MAX(BY579*DCF!K$46,0)-MAX(BY579-BX579,0)/Inputs!$B$24)*DCF!K$6</f>
        <v>-11440.505314223039</v>
      </c>
      <c r="DG579" s="15">
        <f ca="1">(BZ579*DCF!L$46-DCF!L$5*MAX(BZ579*DCF!L$46,0)-MAX(BZ579-BY579,0)/Inputs!$B$24)*DCF!L$6</f>
        <v>-9477.8300672110272</v>
      </c>
      <c r="DH579" s="15">
        <f ca="1">(CA579*DCF!M$46-DCF!M$5*MAX(CA579*DCF!M$46,0)-MAX(CA579-BZ579,0)/Inputs!$B$24)*DCF!M$6</f>
        <v>3128.0535547177815</v>
      </c>
      <c r="DI579" s="15">
        <f ca="1">SUM(CB579:CL579)+BE579*DCF!M$10*(1+Inputs!$B$30)*(1-Inputs!$B$33)*(1-Inputs!$B$30/Inputs!$B$31)/(Inputs!$B$29-Inputs!$B$30)*DCF!M$6</f>
        <v>346051.22975770949</v>
      </c>
      <c r="DJ579" s="15">
        <f ca="1">SUM(CM579:CW579)+BP579*DCF!M$28*(1+Inputs!$B$30)*(1-Inputs!$B$33)*(1-Inputs!$B$30/Inputs!$B$31)/(Inputs!$B$29-Inputs!$B$30)*DCF!M$6</f>
        <v>567170.12715212547</v>
      </c>
      <c r="DK579" s="15">
        <f ca="1">SUM(CX579:DH579)+CA579*DCF!M$46*(1+Inputs!$B$30)*(1-Inputs!$B$33)*(1-Inputs!$B$30/Inputs!$B$31)/(Inputs!$B$29-Inputs!$B$30)*DCF!M$6</f>
        <v>743736.29280805564</v>
      </c>
      <c r="DM579" s="15">
        <f ca="1">DI579+DJ579+DK579+Inputs!$B$34+Inputs!$B$36-Inputs!$B$35</f>
        <v>1733808.6497178907</v>
      </c>
    </row>
    <row r="580" spans="1:117" x14ac:dyDescent="0.75">
      <c r="A580" s="11">
        <v>567</v>
      </c>
      <c r="C580" s="23">
        <f t="shared" ca="1" si="326"/>
        <v>-1.1710276438587612</v>
      </c>
      <c r="D580" s="23">
        <f t="shared" ca="1" si="326"/>
        <v>1.577589541190763</v>
      </c>
      <c r="E580" s="23">
        <f t="shared" ca="1" si="326"/>
        <v>-0.69537054628449657</v>
      </c>
      <c r="F580" s="23">
        <f t="shared" ca="1" si="326"/>
        <v>1.1431618605285727</v>
      </c>
      <c r="G580" s="23">
        <f t="shared" ca="1" si="326"/>
        <v>7.964092053315866E-2</v>
      </c>
      <c r="H580" s="23">
        <f t="shared" ca="1" si="326"/>
        <v>-0.85145854699155488</v>
      </c>
      <c r="I580" s="23">
        <f t="shared" ca="1" si="326"/>
        <v>-1.4995658197938986</v>
      </c>
      <c r="J580" s="23">
        <f t="shared" ca="1" si="326"/>
        <v>-0.67314611670115154</v>
      </c>
      <c r="K580" s="23">
        <f t="shared" ca="1" si="326"/>
        <v>0.83358548073205319</v>
      </c>
      <c r="L580" s="23">
        <f t="shared" ca="1" si="326"/>
        <v>0.3070946831462909</v>
      </c>
      <c r="M580" s="23">
        <f t="shared" ca="1" si="326"/>
        <v>1.065953869122384</v>
      </c>
      <c r="N580" s="23">
        <f ca="1">SQRT(Inputs!$B$38)*C580+SQRT(1-Inputs!$B$38)*_xlfn.NORM.S.INV(RAND())</f>
        <v>-1.4638331636645578</v>
      </c>
      <c r="O580" s="23">
        <f ca="1">SQRT(Inputs!$B$38)*D580+SQRT(1-Inputs!$B$38)*_xlfn.NORM.S.INV(RAND())</f>
        <v>0.56401144154933236</v>
      </c>
      <c r="P580" s="23">
        <f ca="1">SQRT(Inputs!$B$38)*E580+SQRT(1-Inputs!$B$38)*_xlfn.NORM.S.INV(RAND())</f>
        <v>0.93437433141779658</v>
      </c>
      <c r="Q580" s="23">
        <f ca="1">SQRT(Inputs!$B$38)*F580+SQRT(1-Inputs!$B$38)*_xlfn.NORM.S.INV(RAND())</f>
        <v>1.2990075878520257</v>
      </c>
      <c r="R580" s="23">
        <f ca="1">SQRT(Inputs!$B$38)*G580+SQRT(1-Inputs!$B$38)*_xlfn.NORM.S.INV(RAND())</f>
        <v>1.6340243230207641</v>
      </c>
      <c r="S580" s="23">
        <f ca="1">SQRT(Inputs!$B$38)*H580+SQRT(1-Inputs!$B$38)*_xlfn.NORM.S.INV(RAND())</f>
        <v>-0.80112684778252619</v>
      </c>
      <c r="T580" s="23">
        <f ca="1">SQRT(Inputs!$B$38)*I580+SQRT(1-Inputs!$B$38)*_xlfn.NORM.S.INV(RAND())</f>
        <v>-0.37307299107696107</v>
      </c>
      <c r="U580" s="23">
        <f ca="1">SQRT(Inputs!$B$38)*J580+SQRT(1-Inputs!$B$38)*_xlfn.NORM.S.INV(RAND())</f>
        <v>-0.91399232187853174</v>
      </c>
      <c r="V580" s="23">
        <f ca="1">SQRT(Inputs!$B$38)*K580+SQRT(1-Inputs!$B$38)*_xlfn.NORM.S.INV(RAND())</f>
        <v>1.2148563077497754</v>
      </c>
      <c r="W580" s="23">
        <f ca="1">SQRT(Inputs!$B$38)*L580+SQRT(1-Inputs!$B$38)*_xlfn.NORM.S.INV(RAND())</f>
        <v>1.814072502762639</v>
      </c>
      <c r="X580" s="23">
        <f ca="1">SQRT(Inputs!$B$38)*M580+SQRT(1-Inputs!$B$38)*_xlfn.NORM.S.INV(RAND())</f>
        <v>0.82202367755744954</v>
      </c>
      <c r="Y580" s="23">
        <f ca="1">SQRT(Inputs!$B$38)*C580+SQRT(1-Inputs!$B$38)*_xlfn.NORM.S.INV(RAND())</f>
        <v>0.25820870712781663</v>
      </c>
      <c r="Z580" s="23">
        <f ca="1">SQRT(Inputs!$B$38)*D580+SQRT(1-Inputs!$B$38)*_xlfn.NORM.S.INV(RAND())</f>
        <v>1.0376899437021054</v>
      </c>
      <c r="AA580" s="23">
        <f ca="1">SQRT(Inputs!$B$38)*E580+SQRT(1-Inputs!$B$38)*_xlfn.NORM.S.INV(RAND())</f>
        <v>1.0485077344165268</v>
      </c>
      <c r="AB580" s="23">
        <f ca="1">SQRT(Inputs!$B$38)*F580+SQRT(1-Inputs!$B$38)*_xlfn.NORM.S.INV(RAND())</f>
        <v>0.86317541909850315</v>
      </c>
      <c r="AC580" s="23">
        <f ca="1">SQRT(Inputs!$B$38)*G580+SQRT(1-Inputs!$B$38)*_xlfn.NORM.S.INV(RAND())</f>
        <v>0.55519403350037544</v>
      </c>
      <c r="AD580" s="23">
        <f ca="1">SQRT(Inputs!$B$38)*H580+SQRT(1-Inputs!$B$38)*_xlfn.NORM.S.INV(RAND())</f>
        <v>-0.64006941552936214</v>
      </c>
      <c r="AE580" s="23">
        <f ca="1">SQRT(Inputs!$B$38)*I580+SQRT(1-Inputs!$B$38)*_xlfn.NORM.S.INV(RAND())</f>
        <v>0.33925300985407403</v>
      </c>
      <c r="AF580" s="23">
        <f ca="1">SQRT(Inputs!$B$38)*J580+SQRT(1-Inputs!$B$38)*_xlfn.NORM.S.INV(RAND())</f>
        <v>-1.0334570243225745</v>
      </c>
      <c r="AG580" s="23">
        <f ca="1">SQRT(Inputs!$B$38)*K580+SQRT(1-Inputs!$B$38)*_xlfn.NORM.S.INV(RAND())</f>
        <v>0.47637539512913885</v>
      </c>
      <c r="AH580" s="23">
        <f ca="1">SQRT(Inputs!$B$38)*L580+SQRT(1-Inputs!$B$38)*_xlfn.NORM.S.INV(RAND())</f>
        <v>2.180130304810865E-2</v>
      </c>
      <c r="AI580" s="23">
        <f ca="1">SQRT(Inputs!$B$38)*M580+SQRT(1-Inputs!$B$38)*_xlfn.NORM.S.INV(RAND())</f>
        <v>2.5503539421333987E-2</v>
      </c>
      <c r="AJ580" s="23">
        <f ca="1">SQRT(Inputs!$B$38)*C580+SQRT(1-Inputs!$B$38)*_xlfn.NORM.S.INV(RAND())</f>
        <v>0.43785717507523214</v>
      </c>
      <c r="AK580" s="23">
        <f ca="1">SQRT(Inputs!$B$38)*D580+SQRT(1-Inputs!$B$38)*_xlfn.NORM.S.INV(RAND())</f>
        <v>0.31139505163565262</v>
      </c>
      <c r="AL580" s="23">
        <f ca="1">SQRT(Inputs!$B$38)*E580+SQRT(1-Inputs!$B$38)*_xlfn.NORM.S.INV(RAND())</f>
        <v>-2.6901697745971993</v>
      </c>
      <c r="AM580" s="23">
        <f ca="1">SQRT(Inputs!$B$38)*F580+SQRT(1-Inputs!$B$38)*_xlfn.NORM.S.INV(RAND())</f>
        <v>0.5782157638279839</v>
      </c>
      <c r="AN580" s="23">
        <f ca="1">SQRT(Inputs!$B$38)*G580+SQRT(1-Inputs!$B$38)*_xlfn.NORM.S.INV(RAND())</f>
        <v>-1.0496026617361469</v>
      </c>
      <c r="AO580" s="23">
        <f ca="1">SQRT(Inputs!$B$38)*H580+SQRT(1-Inputs!$B$38)*_xlfn.NORM.S.INV(RAND())</f>
        <v>-0.27591068150227094</v>
      </c>
      <c r="AP580" s="23">
        <f ca="1">SQRT(Inputs!$B$38)*I580+SQRT(1-Inputs!$B$38)*_xlfn.NORM.S.INV(RAND())</f>
        <v>-2.6339807852551491</v>
      </c>
      <c r="AQ580" s="23">
        <f ca="1">SQRT(Inputs!$B$38)*J580+SQRT(1-Inputs!$B$38)*_xlfn.NORM.S.INV(RAND())</f>
        <v>-0.25804334484900487</v>
      </c>
      <c r="AR580" s="23">
        <f ca="1">SQRT(Inputs!$B$38)*K580+SQRT(1-Inputs!$B$38)*_xlfn.NORM.S.INV(RAND())</f>
        <v>8.6490636992495873E-2</v>
      </c>
      <c r="AS580" s="23">
        <f ca="1">SQRT(Inputs!$B$38)*L580+SQRT(1-Inputs!$B$38)*_xlfn.NORM.S.INV(RAND())</f>
        <v>-0.57326906194883998</v>
      </c>
      <c r="AT580" s="23">
        <f ca="1">SQRT(Inputs!$B$38)*M580+SQRT(1-Inputs!$B$38)*_xlfn.NORM.S.INV(RAND())</f>
        <v>0.68621576801709083</v>
      </c>
      <c r="AU580" s="15">
        <f ca="1">Inputs!$B$6*EXP($B$8-0.5*C$5^2+C$5*N580)</f>
        <v>3915.339178279648</v>
      </c>
      <c r="AV580" s="15">
        <f t="shared" ca="1" si="292"/>
        <v>5177.9673511739238</v>
      </c>
      <c r="AW580" s="15">
        <f t="shared" ca="1" si="293"/>
        <v>7161.6306252355726</v>
      </c>
      <c r="AX580" s="15">
        <f t="shared" ca="1" si="294"/>
        <v>10284.258746310446</v>
      </c>
      <c r="AY580" s="15">
        <f t="shared" ca="1" si="295"/>
        <v>15211.03521783993</v>
      </c>
      <c r="AZ580" s="15">
        <f t="shared" ca="1" si="296"/>
        <v>17032.622647622535</v>
      </c>
      <c r="BA580" s="15">
        <f t="shared" ca="1" si="297"/>
        <v>20045.406785466232</v>
      </c>
      <c r="BB580" s="15">
        <f t="shared" ca="1" si="298"/>
        <v>22394.1680695783</v>
      </c>
      <c r="BC580" s="15">
        <f t="shared" ca="1" si="299"/>
        <v>30839.723795127662</v>
      </c>
      <c r="BD580" s="15">
        <f t="shared" ca="1" si="300"/>
        <v>44768.197988522494</v>
      </c>
      <c r="BE580" s="15">
        <f t="shared" ca="1" si="301"/>
        <v>59122.553782259733</v>
      </c>
      <c r="BF580" s="15">
        <f ca="1">Inputs!$B$13*EXP($B$9-0.5*C$6^2+C$6*Y580)</f>
        <v>14557.454977730353</v>
      </c>
      <c r="BG580" s="15">
        <f t="shared" ca="1" si="302"/>
        <v>21394.973547984206</v>
      </c>
      <c r="BH580" s="15">
        <f t="shared" ca="1" si="303"/>
        <v>31105.887505633349</v>
      </c>
      <c r="BI580" s="15">
        <f t="shared" ca="1" si="304"/>
        <v>43488.811029466189</v>
      </c>
      <c r="BJ580" s="15">
        <f t="shared" ca="1" si="305"/>
        <v>57756.513535143757</v>
      </c>
      <c r="BK580" s="15">
        <f t="shared" ca="1" si="306"/>
        <v>64969.643485809109</v>
      </c>
      <c r="BL580" s="15">
        <f t="shared" ca="1" si="307"/>
        <v>83394.317009483639</v>
      </c>
      <c r="BM580" s="15">
        <f t="shared" ca="1" si="308"/>
        <v>90158.814780625529</v>
      </c>
      <c r="BN580" s="15">
        <f t="shared" ca="1" si="309"/>
        <v>117398.24242664987</v>
      </c>
      <c r="BO580" s="15">
        <f t="shared" ca="1" si="310"/>
        <v>144812.94871220895</v>
      </c>
      <c r="BP580" s="15">
        <f t="shared" ca="1" si="311"/>
        <v>178753.36318268435</v>
      </c>
      <c r="BQ580" s="15">
        <f ca="1">Inputs!$B$20*EXP($B$10-0.5*C$7^2+C$7*AJ580)</f>
        <v>5010.1896397628425</v>
      </c>
      <c r="BR580" s="15">
        <f t="shared" ca="1" si="312"/>
        <v>7504.8398762013749</v>
      </c>
      <c r="BS580" s="15">
        <f t="shared" ca="1" si="313"/>
        <v>4745.9462808377175</v>
      </c>
      <c r="BT580" s="15">
        <f t="shared" ca="1" si="314"/>
        <v>7615.4297870500222</v>
      </c>
      <c r="BU580" s="15">
        <f t="shared" ca="1" si="315"/>
        <v>8186.9347352285649</v>
      </c>
      <c r="BV580" s="15">
        <f t="shared" ca="1" si="316"/>
        <v>10703.894130742679</v>
      </c>
      <c r="BW580" s="15">
        <f t="shared" ca="1" si="317"/>
        <v>8553.4946336456378</v>
      </c>
      <c r="BX580" s="15">
        <f t="shared" ca="1" si="318"/>
        <v>11360.290960424283</v>
      </c>
      <c r="BY580" s="15">
        <f t="shared" ca="1" si="319"/>
        <v>16183.291134430572</v>
      </c>
      <c r="BZ580" s="15">
        <f t="shared" ca="1" si="320"/>
        <v>20436.155693969435</v>
      </c>
      <c r="CA580" s="15">
        <f t="shared" ca="1" si="321"/>
        <v>32429.484322171957</v>
      </c>
      <c r="CB580" s="15">
        <f ca="1">(AU580*DCF!C$10-DCF!C$5*MAX(AU580*DCF!C$10,0)-MAX(AU580-Inputs!$B$6,0)/Inputs!$B$10)*DCF!C$6</f>
        <v>1005.4947921239986</v>
      </c>
      <c r="CC580" s="15">
        <f ca="1">(AV580*DCF!D$10-DCF!D$5*MAX(AV580*DCF!D$10,0)-MAX(AV580-AU580,0)/Inputs!$B$10)*DCF!D$6</f>
        <v>954.23562763784741</v>
      </c>
      <c r="CD580" s="15">
        <f ca="1">(AW580*DCF!E$10-DCF!E$5*MAX(AW580*DCF!E$10,0)-MAX(AW580-AV580,0)/Inputs!$B$10)*DCF!E$6</f>
        <v>1206.7033916599858</v>
      </c>
      <c r="CE580" s="15">
        <f ca="1">(AX580*DCF!F$10-DCF!F$5*MAX(AX580*DCF!F$10,0)-MAX(AX580-AW580,0)/Inputs!$B$10)*DCF!F$6</f>
        <v>1595.2958015040476</v>
      </c>
      <c r="CF580" s="15">
        <f ca="1">(AY580*DCF!G$10-DCF!G$5*MAX(AY580*DCF!G$10,0)-MAX(AY580-AX580,0)/Inputs!$B$10)*DCF!G$6</f>
        <v>2187.0678122306317</v>
      </c>
      <c r="CG580" s="15">
        <f ca="1">(AZ580*DCF!H$10-DCF!H$5*MAX(AZ580*DCF!H$10,0)-MAX(AZ580-AY580,0)/Inputs!$B$10)*DCF!H$6</f>
        <v>2983.4403997979202</v>
      </c>
      <c r="CH580" s="15">
        <f ca="1">(BA580*DCF!I$10-DCF!I$5*MAX(BA580*DCF!I$10,0)-MAX(BA580-AZ580,0)/Inputs!$B$10)*DCF!I$6</f>
        <v>3167.3624040143864</v>
      </c>
      <c r="CI580" s="15">
        <f ca="1">(BB580*DCF!J$10-DCF!J$5*MAX(BB580*DCF!J$10,0)-MAX(BB580-BA580,0)/Inputs!$B$10)*DCF!J$6</f>
        <v>3486.9751343452235</v>
      </c>
      <c r="CJ580" s="15">
        <f ca="1">(BC580*DCF!K$10-DCF!K$5*MAX(BC580*DCF!K$10,0)-MAX(BC580-BB580,0)/Inputs!$B$10)*DCF!K$6</f>
        <v>3782.45100560438</v>
      </c>
      <c r="CK580" s="15">
        <f ca="1">(BD580*DCF!L$10-DCF!L$5*MAX(BD580*DCF!L$10,0)-MAX(BD580-BC580,0)/Inputs!$B$10)*DCF!L$6</f>
        <v>4950.7183323931922</v>
      </c>
      <c r="CL580" s="15">
        <f ca="1">(BE580*DCF!M$10-DCF!M$5*MAX(BE580*DCF!M$10,0)-MAX(BE580-BD580,0)/Inputs!$B$10)*DCF!M$6</f>
        <v>6628.1758580184805</v>
      </c>
      <c r="CM580" s="15">
        <f ca="1">(BF580*DCF!C$28-DCF!C$5*MAX(BF580*DCF!C$28,0)-MAX(BF580-Inputs!$B$13,0)/Inputs!$B$17)*DCF!C$6</f>
        <v>3710.633097233811</v>
      </c>
      <c r="CN580" s="15">
        <f ca="1">(BG580*DCF!D$28-DCF!D$5*MAX(BG580*DCF!D$28,0)-MAX(BG580-BF580,0)/Inputs!$B$17)*DCF!D$6</f>
        <v>4842.5569508092185</v>
      </c>
      <c r="CO580" s="15">
        <f ca="1">(BH580*DCF!E$28-DCF!E$5*MAX(BH580*DCF!E$28,0)-MAX(BH580-BG580,0)/Inputs!$B$17)*DCF!E$6</f>
        <v>6895.8537543857101</v>
      </c>
      <c r="CP580" s="15">
        <f ca="1">(BI580*DCF!F$28-DCF!F$5*MAX(BI580*DCF!F$28,0)-MAX(BI580-BH580,0)/Inputs!$B$17)*DCF!F$6</f>
        <v>9551.5597071586981</v>
      </c>
      <c r="CQ580" s="15">
        <f ca="1">(BJ580*DCF!G$28-DCF!G$5*MAX(BJ580*DCF!G$28,0)-MAX(BJ580-BI580,0)/Inputs!$B$17)*DCF!G$6</f>
        <v>12585.679020334223</v>
      </c>
      <c r="CR580" s="15">
        <f ca="1">(BK580*DCF!H$28-DCF!H$5*MAX(BK580*DCF!H$28,0)-MAX(BK580-BJ580,0)/Inputs!$B$17)*DCF!H$6</f>
        <v>14946.99165816313</v>
      </c>
      <c r="CS580" s="15">
        <f ca="1">(BL580*DCF!I$28-DCF!I$5*MAX(BL580*DCF!I$28,0)-MAX(BL580-BK580,0)/Inputs!$B$17)*DCF!I$6</f>
        <v>16965.921421428357</v>
      </c>
      <c r="CT580" s="15">
        <f ca="1">(BM580*DCF!J$28-DCF!J$5*MAX(BM580*DCF!J$28,0)-MAX(BM580-BL580,0)/Inputs!$B$17)*DCF!J$6</f>
        <v>19215.983211928062</v>
      </c>
      <c r="CU580" s="15">
        <f ca="1">(BN580*DCF!K$28-DCF!K$5*MAX(BN580*DCF!K$28,0)-MAX(BN580-BM580,0)/Inputs!$B$17)*DCF!K$6</f>
        <v>21456.073324941848</v>
      </c>
      <c r="CV580" s="15">
        <f ca="1">(BO580*DCF!L$28-DCF!L$5*MAX(BO580*DCF!L$28,0)-MAX(BO580-BN580,0)/Inputs!$B$17)*DCF!L$6</f>
        <v>25791.203143731087</v>
      </c>
      <c r="CW580" s="15">
        <f ca="1">(BP580*DCF!M$28-DCF!M$5*MAX(BP580*DCF!M$28,0)-MAX(BP580-BO580,0)/Inputs!$B$17)*DCF!M$6</f>
        <v>30084.821718686089</v>
      </c>
      <c r="CX580" s="15">
        <f ca="1">(BQ580*DCF!C$46-DCF!C$5*MAX(BQ580*DCF!C$46,0)-MAX(BQ580-Inputs!$B$20,0)/Inputs!$B$24)*DCF!C$6</f>
        <v>-1992.7410899049717</v>
      </c>
      <c r="CY580" s="15">
        <f ca="1">(BR580*DCF!D$46-DCF!D$5*MAX(BR580*DCF!D$46,0)-MAX(BR580-BQ580,0)/Inputs!$B$24)*DCF!D$6</f>
        <v>-2345.3477001505507</v>
      </c>
      <c r="CZ580" s="15">
        <f ca="1">(BS580*DCF!E$46-DCF!E$5*MAX(BS580*DCF!E$46,0)-MAX(BS580-BR580,0)/Inputs!$B$24)*DCF!E$6</f>
        <v>-561.21641102149681</v>
      </c>
      <c r="DA580" s="15">
        <f ca="1">(BT580*DCF!F$46-DCF!F$5*MAX(BT580*DCF!F$46,0)-MAX(BT580-BS580,0)/Inputs!$B$24)*DCF!F$6</f>
        <v>-1599.4734014182436</v>
      </c>
      <c r="DB580" s="15">
        <f ca="1">(BU580*DCF!G$46-DCF!G$5*MAX(BU580*DCF!G$46,0)-MAX(BU580-BT580,0)/Inputs!$B$24)*DCF!G$6</f>
        <v>-467.63528209333225</v>
      </c>
      <c r="DC580" s="15">
        <f ca="1">(BV580*DCF!H$46-DCF!H$5*MAX(BV580*DCF!H$46,0)-MAX(BV580-BU580,0)/Inputs!$B$24)*DCF!H$6</f>
        <v>-782.12971048993086</v>
      </c>
      <c r="DD580" s="15">
        <f ca="1">(BW580*DCF!I$46-DCF!I$5*MAX(BW580*DCF!I$46,0)-MAX(BW580-BV580,0)/Inputs!$B$24)*DCF!I$6</f>
        <v>197.54627366010592</v>
      </c>
      <c r="DE580" s="15">
        <f ca="1">(BX580*DCF!J$46-DCF!J$5*MAX(BX580*DCF!J$46,0)-MAX(BX580-BW580,0)/Inputs!$B$24)*DCF!J$6</f>
        <v>-267.78374770560788</v>
      </c>
      <c r="DF580" s="15">
        <f ca="1">(BY580*DCF!K$46-DCF!K$5*MAX(BY580*DCF!K$46,0)-MAX(BY580-BX580,0)/Inputs!$B$24)*DCF!K$6</f>
        <v>-257.0630215656164</v>
      </c>
      <c r="DG580" s="15">
        <f ca="1">(BZ580*DCF!L$46-DCF!L$5*MAX(BZ580*DCF!L$46,0)-MAX(BZ580-BY580,0)/Inputs!$B$24)*DCF!L$6</f>
        <v>450.21964246051903</v>
      </c>
      <c r="DH580" s="15">
        <f ca="1">(CA580*DCF!M$46-DCF!M$5*MAX(CA580*DCF!M$46,0)-MAX(CA580-BZ580,0)/Inputs!$B$24)*DCF!M$6</f>
        <v>35.064576532163152</v>
      </c>
      <c r="DI580" s="15">
        <f ca="1">SUM(CB580:CL580)+BE580*DCF!M$10*(1+Inputs!$B$30)*(1-Inputs!$B$33)*(1-Inputs!$B$30/Inputs!$B$31)/(Inputs!$B$29-Inputs!$B$30)*DCF!M$6</f>
        <v>196486.7695501954</v>
      </c>
      <c r="DJ580" s="15">
        <f ca="1">SUM(CM580:CW580)+BP580*DCF!M$28*(1+Inputs!$B$30)*(1-Inputs!$B$33)*(1-Inputs!$B$30/Inputs!$B$31)/(Inputs!$B$29-Inputs!$B$30)*DCF!M$6</f>
        <v>829344.57501670648</v>
      </c>
      <c r="DK580" s="15">
        <f ca="1">SUM(CX580:DH580)+CA580*DCF!M$46*(1+Inputs!$B$30)*(1-Inputs!$B$33)*(1-Inputs!$B$30/Inputs!$B$31)/(Inputs!$B$29-Inputs!$B$30)*DCF!M$6</f>
        <v>42549.264408380594</v>
      </c>
      <c r="DM580" s="15">
        <f ca="1">DI580+DJ580+DK580+Inputs!$B$34+Inputs!$B$36-Inputs!$B$35</f>
        <v>1145231.6089752824</v>
      </c>
    </row>
    <row r="581" spans="1:117" x14ac:dyDescent="0.75">
      <c r="A581" s="11">
        <v>568</v>
      </c>
      <c r="C581" s="23">
        <f t="shared" ca="1" si="326"/>
        <v>0.11159386507404324</v>
      </c>
      <c r="D581" s="23">
        <f t="shared" ca="1" si="326"/>
        <v>-1.0217898226150253</v>
      </c>
      <c r="E581" s="23">
        <f t="shared" ca="1" si="326"/>
        <v>1.06149644202822</v>
      </c>
      <c r="F581" s="23">
        <f t="shared" ca="1" si="326"/>
        <v>-2.151783218757549</v>
      </c>
      <c r="G581" s="23">
        <f t="shared" ca="1" si="326"/>
        <v>0.93578852594819417</v>
      </c>
      <c r="H581" s="23">
        <f t="shared" ca="1" si="326"/>
        <v>0.41867085296199369</v>
      </c>
      <c r="I581" s="23">
        <f t="shared" ca="1" si="326"/>
        <v>-1.9471657999967666</v>
      </c>
      <c r="J581" s="23">
        <f t="shared" ca="1" si="326"/>
        <v>-0.83423108941289315</v>
      </c>
      <c r="K581" s="23">
        <f t="shared" ca="1" si="326"/>
        <v>0.11516650702143716</v>
      </c>
      <c r="L581" s="23">
        <f t="shared" ca="1" si="326"/>
        <v>0.55140471954630077</v>
      </c>
      <c r="M581" s="23">
        <f t="shared" ca="1" si="326"/>
        <v>-0.23156879546411016</v>
      </c>
      <c r="N581" s="23">
        <f ca="1">SQRT(Inputs!$B$38)*C581+SQRT(1-Inputs!$B$38)*_xlfn.NORM.S.INV(RAND())</f>
        <v>0.50646369640389011</v>
      </c>
      <c r="O581" s="23">
        <f ca="1">SQRT(Inputs!$B$38)*D581+SQRT(1-Inputs!$B$38)*_xlfn.NORM.S.INV(RAND())</f>
        <v>-0.83806812322362922</v>
      </c>
      <c r="P581" s="23">
        <f ca="1">SQRT(Inputs!$B$38)*E581+SQRT(1-Inputs!$B$38)*_xlfn.NORM.S.INV(RAND())</f>
        <v>0.93808615707702137</v>
      </c>
      <c r="Q581" s="23">
        <f ca="1">SQRT(Inputs!$B$38)*F581+SQRT(1-Inputs!$B$38)*_xlfn.NORM.S.INV(RAND())</f>
        <v>-1.8676321236883366</v>
      </c>
      <c r="R581" s="23">
        <f ca="1">SQRT(Inputs!$B$38)*G581+SQRT(1-Inputs!$B$38)*_xlfn.NORM.S.INV(RAND())</f>
        <v>1.5088914588578124</v>
      </c>
      <c r="S581" s="23">
        <f ca="1">SQRT(Inputs!$B$38)*H581+SQRT(1-Inputs!$B$38)*_xlfn.NORM.S.INV(RAND())</f>
        <v>-0.47486947781363553</v>
      </c>
      <c r="T581" s="23">
        <f ca="1">SQRT(Inputs!$B$38)*I581+SQRT(1-Inputs!$B$38)*_xlfn.NORM.S.INV(RAND())</f>
        <v>-1.5224946937269124</v>
      </c>
      <c r="U581" s="23">
        <f ca="1">SQRT(Inputs!$B$38)*J581+SQRT(1-Inputs!$B$38)*_xlfn.NORM.S.INV(RAND())</f>
        <v>-0.44463380069964942</v>
      </c>
      <c r="V581" s="23">
        <f ca="1">SQRT(Inputs!$B$38)*K581+SQRT(1-Inputs!$B$38)*_xlfn.NORM.S.INV(RAND())</f>
        <v>1.3639378367284578</v>
      </c>
      <c r="W581" s="23">
        <f ca="1">SQRT(Inputs!$B$38)*L581+SQRT(1-Inputs!$B$38)*_xlfn.NORM.S.INV(RAND())</f>
        <v>1.4442177004784165</v>
      </c>
      <c r="X581" s="23">
        <f ca="1">SQRT(Inputs!$B$38)*M581+SQRT(1-Inputs!$B$38)*_xlfn.NORM.S.INV(RAND())</f>
        <v>-0.30840601226648856</v>
      </c>
      <c r="Y581" s="23">
        <f ca="1">SQRT(Inputs!$B$38)*C581+SQRT(1-Inputs!$B$38)*_xlfn.NORM.S.INV(RAND())</f>
        <v>0.80619963790738014</v>
      </c>
      <c r="Z581" s="23">
        <f ca="1">SQRT(Inputs!$B$38)*D581+SQRT(1-Inputs!$B$38)*_xlfn.NORM.S.INV(RAND())</f>
        <v>-0.25047471518982722</v>
      </c>
      <c r="AA581" s="23">
        <f ca="1">SQRT(Inputs!$B$38)*E581+SQRT(1-Inputs!$B$38)*_xlfn.NORM.S.INV(RAND())</f>
        <v>-0.5037470631627754</v>
      </c>
      <c r="AB581" s="23">
        <f ca="1">SQRT(Inputs!$B$38)*F581+SQRT(1-Inputs!$B$38)*_xlfn.NORM.S.INV(RAND())</f>
        <v>-1.6608794016354675</v>
      </c>
      <c r="AC581" s="23">
        <f ca="1">SQRT(Inputs!$B$38)*G581+SQRT(1-Inputs!$B$38)*_xlfn.NORM.S.INV(RAND())</f>
        <v>-0.14566317230792702</v>
      </c>
      <c r="AD581" s="23">
        <f ca="1">SQRT(Inputs!$B$38)*H581+SQRT(1-Inputs!$B$38)*_xlfn.NORM.S.INV(RAND())</f>
        <v>0.2857753350085982</v>
      </c>
      <c r="AE581" s="23">
        <f ca="1">SQRT(Inputs!$B$38)*I581+SQRT(1-Inputs!$B$38)*_xlfn.NORM.S.INV(RAND())</f>
        <v>9.7251732083282416E-2</v>
      </c>
      <c r="AF581" s="23">
        <f ca="1">SQRT(Inputs!$B$38)*J581+SQRT(1-Inputs!$B$38)*_xlfn.NORM.S.INV(RAND())</f>
        <v>-0.35728610859223819</v>
      </c>
      <c r="AG581" s="23">
        <f ca="1">SQRT(Inputs!$B$38)*K581+SQRT(1-Inputs!$B$38)*_xlfn.NORM.S.INV(RAND())</f>
        <v>0.83784114110089158</v>
      </c>
      <c r="AH581" s="23">
        <f ca="1">SQRT(Inputs!$B$38)*L581+SQRT(1-Inputs!$B$38)*_xlfn.NORM.S.INV(RAND())</f>
        <v>-8.0259078428087605E-2</v>
      </c>
      <c r="AI581" s="23">
        <f ca="1">SQRT(Inputs!$B$38)*M581+SQRT(1-Inputs!$B$38)*_xlfn.NORM.S.INV(RAND())</f>
        <v>-0.86098416768755448</v>
      </c>
      <c r="AJ581" s="23">
        <f ca="1">SQRT(Inputs!$B$38)*C581+SQRT(1-Inputs!$B$38)*_xlfn.NORM.S.INV(RAND())</f>
        <v>6.3438455541880212E-2</v>
      </c>
      <c r="AK581" s="23">
        <f ca="1">SQRT(Inputs!$B$38)*D581+SQRT(1-Inputs!$B$38)*_xlfn.NORM.S.INV(RAND())</f>
        <v>0.22678440641713471</v>
      </c>
      <c r="AL581" s="23">
        <f ca="1">SQRT(Inputs!$B$38)*E581+SQRT(1-Inputs!$B$38)*_xlfn.NORM.S.INV(RAND())</f>
        <v>1.1748912378210412</v>
      </c>
      <c r="AM581" s="23">
        <f ca="1">SQRT(Inputs!$B$38)*F581+SQRT(1-Inputs!$B$38)*_xlfn.NORM.S.INV(RAND())</f>
        <v>-1.3735440489454069</v>
      </c>
      <c r="AN581" s="23">
        <f ca="1">SQRT(Inputs!$B$38)*G581+SQRT(1-Inputs!$B$38)*_xlfn.NORM.S.INV(RAND())</f>
        <v>0.96879054192247049</v>
      </c>
      <c r="AO581" s="23">
        <f ca="1">SQRT(Inputs!$B$38)*H581+SQRT(1-Inputs!$B$38)*_xlfn.NORM.S.INV(RAND())</f>
        <v>0.59562125395816456</v>
      </c>
      <c r="AP581" s="23">
        <f ca="1">SQRT(Inputs!$B$38)*I581+SQRT(1-Inputs!$B$38)*_xlfn.NORM.S.INV(RAND())</f>
        <v>-1.36039957604619</v>
      </c>
      <c r="AQ581" s="23">
        <f ca="1">SQRT(Inputs!$B$38)*J581+SQRT(1-Inputs!$B$38)*_xlfn.NORM.S.INV(RAND())</f>
        <v>-0.20952155533749633</v>
      </c>
      <c r="AR581" s="23">
        <f ca="1">SQRT(Inputs!$B$38)*K581+SQRT(1-Inputs!$B$38)*_xlfn.NORM.S.INV(RAND())</f>
        <v>-1.4427778223015884</v>
      </c>
      <c r="AS581" s="23">
        <f ca="1">SQRT(Inputs!$B$38)*L581+SQRT(1-Inputs!$B$38)*_xlfn.NORM.S.INV(RAND())</f>
        <v>0.95173456425946634</v>
      </c>
      <c r="AT581" s="23">
        <f ca="1">SQRT(Inputs!$B$38)*M581+SQRT(1-Inputs!$B$38)*_xlfn.NORM.S.INV(RAND())</f>
        <v>-0.26988339232669778</v>
      </c>
      <c r="AU581" s="15">
        <f ca="1">Inputs!$B$6*EXP($B$8-0.5*C$5^2+C$5*N581)</f>
        <v>5386.199171958202</v>
      </c>
      <c r="AV581" s="15">
        <f t="shared" ca="1" si="292"/>
        <v>5796.1854433244343</v>
      </c>
      <c r="AW581" s="15">
        <f t="shared" ca="1" si="293"/>
        <v>8020.7007578234989</v>
      </c>
      <c r="AX581" s="15">
        <f t="shared" ca="1" si="294"/>
        <v>7754.5911659245839</v>
      </c>
      <c r="AY581" s="15">
        <f t="shared" ca="1" si="295"/>
        <v>11303.108574360031</v>
      </c>
      <c r="AZ581" s="15">
        <f t="shared" ca="1" si="296"/>
        <v>13119.69287767358</v>
      </c>
      <c r="BA581" s="15">
        <f t="shared" ca="1" si="297"/>
        <v>13690.276046042536</v>
      </c>
      <c r="BB581" s="15">
        <f t="shared" ca="1" si="298"/>
        <v>16030.789252811011</v>
      </c>
      <c r="BC581" s="15">
        <f t="shared" ca="1" si="299"/>
        <v>22396.507834901371</v>
      </c>
      <c r="BD581" s="15">
        <f t="shared" ca="1" si="300"/>
        <v>31406.210195255186</v>
      </c>
      <c r="BE581" s="15">
        <f t="shared" ca="1" si="301"/>
        <v>37418.311929367919</v>
      </c>
      <c r="BF581" s="15">
        <f ca="1">Inputs!$B$13*EXP($B$9-0.5*C$6^2+C$6*Y581)</f>
        <v>16228.049057815995</v>
      </c>
      <c r="BG581" s="15">
        <f t="shared" ca="1" si="302"/>
        <v>18903.735967525623</v>
      </c>
      <c r="BH581" s="15">
        <f t="shared" ca="1" si="303"/>
        <v>21245.555705563187</v>
      </c>
      <c r="BI581" s="15">
        <f t="shared" ca="1" si="304"/>
        <v>20140.910861606422</v>
      </c>
      <c r="BJ581" s="15">
        <f t="shared" ca="1" si="305"/>
        <v>24178.410854691982</v>
      </c>
      <c r="BK581" s="15">
        <f t="shared" ca="1" si="306"/>
        <v>30851.695002124645</v>
      </c>
      <c r="BL581" s="15">
        <f t="shared" ca="1" si="307"/>
        <v>38378.230275401169</v>
      </c>
      <c r="BM581" s="15">
        <f t="shared" ca="1" si="308"/>
        <v>45127.057679148355</v>
      </c>
      <c r="BN581" s="15">
        <f t="shared" ca="1" si="309"/>
        <v>61362.431840760837</v>
      </c>
      <c r="BO581" s="15">
        <f t="shared" ca="1" si="310"/>
        <v>74799.05343498553</v>
      </c>
      <c r="BP581" s="15">
        <f t="shared" ca="1" si="311"/>
        <v>83507.252025052483</v>
      </c>
      <c r="BQ581" s="15">
        <f ca="1">Inputs!$B$20*EXP($B$10-0.5*C$7^2+C$7*AJ581)</f>
        <v>4387.1241822058346</v>
      </c>
      <c r="BR581" s="15">
        <f t="shared" ca="1" si="312"/>
        <v>6397.3103330912563</v>
      </c>
      <c r="BS581" s="15">
        <f t="shared" ca="1" si="313"/>
        <v>12276.380328870011</v>
      </c>
      <c r="BT581" s="15">
        <f t="shared" ca="1" si="314"/>
        <v>11805.354235235833</v>
      </c>
      <c r="BU581" s="15">
        <f t="shared" ca="1" si="315"/>
        <v>20682.886788049047</v>
      </c>
      <c r="BV581" s="15">
        <f t="shared" ca="1" si="316"/>
        <v>32908.453536660236</v>
      </c>
      <c r="BW581" s="15">
        <f t="shared" ca="1" si="317"/>
        <v>34432.964753535176</v>
      </c>
      <c r="BX581" s="15">
        <f t="shared" ca="1" si="318"/>
        <v>46179.032076718955</v>
      </c>
      <c r="BY581" s="15">
        <f t="shared" ca="1" si="319"/>
        <v>49096.819357103166</v>
      </c>
      <c r="BZ581" s="15">
        <f t="shared" ca="1" si="320"/>
        <v>82061.409942724131</v>
      </c>
      <c r="CA581" s="15">
        <f t="shared" ca="1" si="321"/>
        <v>109873.60304429538</v>
      </c>
      <c r="CB581" s="15">
        <f ca="1">(AU581*DCF!C$10-DCF!C$5*MAX(AU581*DCF!C$10,0)-MAX(AU581-Inputs!$B$6,0)/Inputs!$B$10)*DCF!C$6</f>
        <v>1040.0513949936858</v>
      </c>
      <c r="CC581" s="15">
        <f ca="1">(AV581*DCF!D$10-DCF!D$5*MAX(AV581*DCF!D$10,0)-MAX(AV581-AU581,0)/Inputs!$B$10)*DCF!D$6</f>
        <v>1312.8165117732372</v>
      </c>
      <c r="CD581" s="15">
        <f ca="1">(AW581*DCF!E$10-DCF!E$5*MAX(AW581*DCF!E$10,0)-MAX(AW581-AV581,0)/Inputs!$B$10)*DCF!E$6</f>
        <v>1350.7991564354743</v>
      </c>
      <c r="CE581" s="15">
        <f ca="1">(AX581*DCF!F$10-DCF!F$5*MAX(AX581*DCF!F$10,0)-MAX(AX581-AW581,0)/Inputs!$B$10)*DCF!F$6</f>
        <v>1692.8148931594374</v>
      </c>
      <c r="CF581" s="15">
        <f ca="1">(AY581*DCF!G$10-DCF!G$5*MAX(AY581*DCF!G$10,0)-MAX(AY581-AX581,0)/Inputs!$B$10)*DCF!G$6</f>
        <v>1646.8044088700453</v>
      </c>
      <c r="CG581" s="15">
        <f ca="1">(AZ581*DCF!H$10-DCF!H$5*MAX(AZ581*DCF!H$10,0)-MAX(AZ581-AY581,0)/Inputs!$B$10)*DCF!H$6</f>
        <v>2224.6306730859542</v>
      </c>
      <c r="CH581" s="15">
        <f ca="1">(BA581*DCF!I$10-DCF!I$5*MAX(BA581*DCF!I$10,0)-MAX(BA581-AZ581,0)/Inputs!$B$10)*DCF!I$6</f>
        <v>2407.1183797776202</v>
      </c>
      <c r="CI581" s="15">
        <f ca="1">(BB581*DCF!J$10-DCF!J$5*MAX(BB581*DCF!J$10,0)-MAX(BB581-BA581,0)/Inputs!$B$10)*DCF!J$6</f>
        <v>2396.2544244891242</v>
      </c>
      <c r="CJ581" s="15">
        <f ca="1">(BC581*DCF!K$10-DCF!K$5*MAX(BC581*DCF!K$10,0)-MAX(BC581-BB581,0)/Inputs!$B$10)*DCF!K$6</f>
        <v>2714.374373982193</v>
      </c>
      <c r="CK581" s="15">
        <f ca="1">(BD581*DCF!L$10-DCF!L$5*MAX(BD581*DCF!L$10,0)-MAX(BD581-BC581,0)/Inputs!$B$10)*DCF!L$6</f>
        <v>3571.5533219174699</v>
      </c>
      <c r="CL581" s="15">
        <f ca="1">(BE581*DCF!M$10-DCF!M$5*MAX(BE581*DCF!M$10,0)-MAX(BE581-BD581,0)/Inputs!$B$10)*DCF!M$6</f>
        <v>4561.9979925332318</v>
      </c>
      <c r="CM581" s="15">
        <f ca="1">(BF581*DCF!C$28-DCF!C$5*MAX(BF581*DCF!C$28,0)-MAX(BF581-Inputs!$B$13,0)/Inputs!$B$17)*DCF!C$6</f>
        <v>3834.6689602600386</v>
      </c>
      <c r="CN581" s="15">
        <f ca="1">(BG581*DCF!D$28-DCF!D$5*MAX(BG581*DCF!D$28,0)-MAX(BG581-BF581,0)/Inputs!$B$17)*DCF!D$6</f>
        <v>4996.739537540454</v>
      </c>
      <c r="CO581" s="15">
        <f ca="1">(BH581*DCF!E$28-DCF!E$5*MAX(BH581*DCF!E$28,0)-MAX(BH581-BG581,0)/Inputs!$B$17)*DCF!E$6</f>
        <v>5555.5792478732019</v>
      </c>
      <c r="CP581" s="15">
        <f ca="1">(BI581*DCF!F$28-DCF!F$5*MAX(BI581*DCF!F$28,0)-MAX(BI581-BH581,0)/Inputs!$B$17)*DCF!F$6</f>
        <v>5467.7267699629419</v>
      </c>
      <c r="CQ581" s="15">
        <f ca="1">(BJ581*DCF!G$28-DCF!G$5*MAX(BJ581*DCF!G$28,0)-MAX(BJ581-BI581,0)/Inputs!$B$17)*DCF!G$6</f>
        <v>5594.2045241171827</v>
      </c>
      <c r="CR581" s="15">
        <f ca="1">(BK581*DCF!H$28-DCF!H$5*MAX(BK581*DCF!H$28,0)-MAX(BK581-BJ581,0)/Inputs!$B$17)*DCF!H$6</f>
        <v>6593.123471928292</v>
      </c>
      <c r="CS581" s="15">
        <f ca="1">(BL581*DCF!I$28-DCF!I$5*MAX(BL581*DCF!I$28,0)-MAX(BL581-BK581,0)/Inputs!$B$17)*DCF!I$6</f>
        <v>7944.4688532834098</v>
      </c>
      <c r="CT581" s="15">
        <f ca="1">(BM581*DCF!J$28-DCF!J$5*MAX(BM581*DCF!J$28,0)-MAX(BM581-BL581,0)/Inputs!$B$17)*DCF!J$6</f>
        <v>9172.2407656707219</v>
      </c>
      <c r="CU581" s="15">
        <f ca="1">(BN581*DCF!K$28-DCF!K$5*MAX(BN581*DCF!K$28,0)-MAX(BN581-BM581,0)/Inputs!$B$17)*DCF!K$6</f>
        <v>10970.099660227115</v>
      </c>
      <c r="CV581" s="15">
        <f ca="1">(BO581*DCF!L$28-DCF!L$5*MAX(BO581*DCF!L$28,0)-MAX(BO581-BN581,0)/Inputs!$B$17)*DCF!L$6</f>
        <v>13403.605044194519</v>
      </c>
      <c r="CW581" s="15">
        <f ca="1">(BP581*DCF!M$28-DCF!M$5*MAX(BP581*DCF!M$28,0)-MAX(BP581-BO581,0)/Inputs!$B$17)*DCF!M$6</f>
        <v>14801.686349666274</v>
      </c>
      <c r="CX581" s="15">
        <f ca="1">(BQ581*DCF!C$46-DCF!C$5*MAX(BQ581*DCF!C$46,0)-MAX(BQ581-Inputs!$B$20,0)/Inputs!$B$24)*DCF!C$6</f>
        <v>-1561.0560153851047</v>
      </c>
      <c r="CY581" s="15">
        <f ca="1">(BR581*DCF!D$46-DCF!D$5*MAX(BR581*DCF!D$46,0)-MAX(BR581-BQ581,0)/Inputs!$B$24)*DCF!D$6</f>
        <v>-1949.6014311759832</v>
      </c>
      <c r="CZ581" s="15">
        <f ca="1">(BS581*DCF!E$46-DCF!E$5*MAX(BS581*DCF!E$46,0)-MAX(BS581-BR581,0)/Inputs!$B$24)*DCF!E$6</f>
        <v>-3769.0708927696314</v>
      </c>
      <c r="DA581" s="15">
        <f ca="1">(BT581*DCF!F$46-DCF!F$5*MAX(BT581*DCF!F$46,0)-MAX(BT581-BS581,0)/Inputs!$B$24)*DCF!F$6</f>
        <v>-859.74053455303545</v>
      </c>
      <c r="DB581" s="15">
        <f ca="1">(BU581*DCF!G$46-DCF!G$5*MAX(BU581*DCF!G$46,0)-MAX(BU581-BT581,0)/Inputs!$B$24)*DCF!G$6</f>
        <v>-3681.9579992951253</v>
      </c>
      <c r="DC581" s="15">
        <f ca="1">(BV581*DCF!H$46-DCF!H$5*MAX(BV581*DCF!H$46,0)-MAX(BV581-BU581,0)/Inputs!$B$24)*DCF!H$6</f>
        <v>-3799.0199598406566</v>
      </c>
      <c r="DD581" s="15">
        <f ca="1">(BW581*DCF!I$46-DCF!I$5*MAX(BW581*DCF!I$46,0)-MAX(BW581-BV581,0)/Inputs!$B$24)*DCF!I$6</f>
        <v>357.61447242144027</v>
      </c>
      <c r="DE581" s="15">
        <f ca="1">(BX581*DCF!J$46-DCF!J$5*MAX(BX581*DCF!J$46,0)-MAX(BX581-BW581,0)/Inputs!$B$24)*DCF!J$6</f>
        <v>-1177.782492742776</v>
      </c>
      <c r="DF581" s="15">
        <f ca="1">(BY581*DCF!K$46-DCF!K$5*MAX(BY581*DCF!K$46,0)-MAX(BY581-BX581,0)/Inputs!$B$24)*DCF!K$6</f>
        <v>2089.7938325422415</v>
      </c>
      <c r="DG581" s="15">
        <f ca="1">(BZ581*DCF!L$46-DCF!L$5*MAX(BZ581*DCF!L$46,0)-MAX(BZ581-BY581,0)/Inputs!$B$24)*DCF!L$6</f>
        <v>-1787.4704496001291</v>
      </c>
      <c r="DH581" s="15">
        <f ca="1">(CA581*DCF!M$46-DCF!M$5*MAX(CA581*DCF!M$46,0)-MAX(CA581-BZ581,0)/Inputs!$B$24)*DCF!M$6</f>
        <v>2799.3478023856474</v>
      </c>
      <c r="DI581" s="15">
        <f ca="1">SUM(CB581:CL581)+BE581*DCF!M$10*(1+Inputs!$B$30)*(1-Inputs!$B$33)*(1-Inputs!$B$30/Inputs!$B$31)/(Inputs!$B$29-Inputs!$B$30)*DCF!M$6</f>
        <v>129054.87243639893</v>
      </c>
      <c r="DJ581" s="15">
        <f ca="1">SUM(CM581:CW581)+BP581*DCF!M$28*(1+Inputs!$B$30)*(1-Inputs!$B$33)*(1-Inputs!$B$30/Inputs!$B$31)/(Inputs!$B$29-Inputs!$B$30)*DCF!M$6</f>
        <v>398203.1920578038</v>
      </c>
      <c r="DK581" s="15">
        <f ca="1">SUM(CX581:DH581)+CA581*DCF!M$46*(1+Inputs!$B$30)*(1-Inputs!$B$33)*(1-Inputs!$B$30/Inputs!$B$31)/(Inputs!$B$29-Inputs!$B$30)*DCF!M$6</f>
        <v>156538.66199879811</v>
      </c>
      <c r="DM581" s="15">
        <f ca="1">DI581+DJ581+DK581+Inputs!$B$34+Inputs!$B$36-Inputs!$B$35</f>
        <v>760647.72649300087</v>
      </c>
    </row>
    <row r="582" spans="1:117" x14ac:dyDescent="0.75">
      <c r="A582" s="11">
        <v>569</v>
      </c>
      <c r="C582" s="23">
        <f t="shared" ca="1" si="326"/>
        <v>-0.61852374574843882</v>
      </c>
      <c r="D582" s="23">
        <f t="shared" ca="1" si="326"/>
        <v>0.29194510353641018</v>
      </c>
      <c r="E582" s="23">
        <f t="shared" ca="1" si="326"/>
        <v>-0.28861474582076152</v>
      </c>
      <c r="F582" s="23">
        <f t="shared" ca="1" si="326"/>
        <v>1.8446939252168579</v>
      </c>
      <c r="G582" s="23">
        <f t="shared" ca="1" si="326"/>
        <v>-1.1738433350800719</v>
      </c>
      <c r="H582" s="23">
        <f t="shared" ca="1" si="326"/>
        <v>-0.31972501745561666</v>
      </c>
      <c r="I582" s="23">
        <f t="shared" ca="1" si="326"/>
        <v>-0.42894586240111743</v>
      </c>
      <c r="J582" s="23">
        <f t="shared" ca="1" si="326"/>
        <v>1.4811595790653038</v>
      </c>
      <c r="K582" s="23">
        <f t="shared" ca="1" si="326"/>
        <v>0.10661449790524122</v>
      </c>
      <c r="L582" s="23">
        <f t="shared" ca="1" si="326"/>
        <v>0.27619420721596777</v>
      </c>
      <c r="M582" s="23">
        <f t="shared" ca="1" si="326"/>
        <v>-0.22739788523001533</v>
      </c>
      <c r="N582" s="23">
        <f ca="1">SQRT(Inputs!$B$38)*C582+SQRT(1-Inputs!$B$38)*_xlfn.NORM.S.INV(RAND())</f>
        <v>1.6985774776195173</v>
      </c>
      <c r="O582" s="23">
        <f ca="1">SQRT(Inputs!$B$38)*D582+SQRT(1-Inputs!$B$38)*_xlfn.NORM.S.INV(RAND())</f>
        <v>0.3912296811009125</v>
      </c>
      <c r="P582" s="23">
        <f ca="1">SQRT(Inputs!$B$38)*E582+SQRT(1-Inputs!$B$38)*_xlfn.NORM.S.INV(RAND())</f>
        <v>1.0313388412052789</v>
      </c>
      <c r="Q582" s="23">
        <f ca="1">SQRT(Inputs!$B$38)*F582+SQRT(1-Inputs!$B$38)*_xlfn.NORM.S.INV(RAND())</f>
        <v>1.2405574468019511</v>
      </c>
      <c r="R582" s="23">
        <f ca="1">SQRT(Inputs!$B$38)*G582+SQRT(1-Inputs!$B$38)*_xlfn.NORM.S.INV(RAND())</f>
        <v>-2.5464281435761005</v>
      </c>
      <c r="S582" s="23">
        <f ca="1">SQRT(Inputs!$B$38)*H582+SQRT(1-Inputs!$B$38)*_xlfn.NORM.S.INV(RAND())</f>
        <v>-0.53438155207675164</v>
      </c>
      <c r="T582" s="23">
        <f ca="1">SQRT(Inputs!$B$38)*I582+SQRT(1-Inputs!$B$38)*_xlfn.NORM.S.INV(RAND())</f>
        <v>-0.5061681915892533</v>
      </c>
      <c r="U582" s="23">
        <f ca="1">SQRT(Inputs!$B$38)*J582+SQRT(1-Inputs!$B$38)*_xlfn.NORM.S.INV(RAND())</f>
        <v>-0.61641808138497678</v>
      </c>
      <c r="V582" s="23">
        <f ca="1">SQRT(Inputs!$B$38)*K582+SQRT(1-Inputs!$B$38)*_xlfn.NORM.S.INV(RAND())</f>
        <v>-0.56096683062081421</v>
      </c>
      <c r="W582" s="23">
        <f ca="1">SQRT(Inputs!$B$38)*L582+SQRT(1-Inputs!$B$38)*_xlfn.NORM.S.INV(RAND())</f>
        <v>-0.17543119015760988</v>
      </c>
      <c r="X582" s="23">
        <f ca="1">SQRT(Inputs!$B$38)*M582+SQRT(1-Inputs!$B$38)*_xlfn.NORM.S.INV(RAND())</f>
        <v>0.47884683022144925</v>
      </c>
      <c r="Y582" s="23">
        <f ca="1">SQRT(Inputs!$B$38)*C582+SQRT(1-Inputs!$B$38)*_xlfn.NORM.S.INV(RAND())</f>
        <v>-0.96757913164682896</v>
      </c>
      <c r="Z582" s="23">
        <f ca="1">SQRT(Inputs!$B$38)*D582+SQRT(1-Inputs!$B$38)*_xlfn.NORM.S.INV(RAND())</f>
        <v>0.88748591474880045</v>
      </c>
      <c r="AA582" s="23">
        <f ca="1">SQRT(Inputs!$B$38)*E582+SQRT(1-Inputs!$B$38)*_xlfn.NORM.S.INV(RAND())</f>
        <v>4.7763395726046515E-2</v>
      </c>
      <c r="AB582" s="23">
        <f ca="1">SQRT(Inputs!$B$38)*F582+SQRT(1-Inputs!$B$38)*_xlfn.NORM.S.INV(RAND())</f>
        <v>1.4038339072875936</v>
      </c>
      <c r="AC582" s="23">
        <f ca="1">SQRT(Inputs!$B$38)*G582+SQRT(1-Inputs!$B$38)*_xlfn.NORM.S.INV(RAND())</f>
        <v>-1.5769939922230403</v>
      </c>
      <c r="AD582" s="23">
        <f ca="1">SQRT(Inputs!$B$38)*H582+SQRT(1-Inputs!$B$38)*_xlfn.NORM.S.INV(RAND())</f>
        <v>-0.60479235548559829</v>
      </c>
      <c r="AE582" s="23">
        <f ca="1">SQRT(Inputs!$B$38)*I582+SQRT(1-Inputs!$B$38)*_xlfn.NORM.S.INV(RAND())</f>
        <v>-0.9712607934964097</v>
      </c>
      <c r="AF582" s="23">
        <f ca="1">SQRT(Inputs!$B$38)*J582+SQRT(1-Inputs!$B$38)*_xlfn.NORM.S.INV(RAND())</f>
        <v>0.91324972295126761</v>
      </c>
      <c r="AG582" s="23">
        <f ca="1">SQRT(Inputs!$B$38)*K582+SQRT(1-Inputs!$B$38)*_xlfn.NORM.S.INV(RAND())</f>
        <v>-0.61548443591082569</v>
      </c>
      <c r="AH582" s="23">
        <f ca="1">SQRT(Inputs!$B$38)*L582+SQRT(1-Inputs!$B$38)*_xlfn.NORM.S.INV(RAND())</f>
        <v>1.5176802725795751</v>
      </c>
      <c r="AI582" s="23">
        <f ca="1">SQRT(Inputs!$B$38)*M582+SQRT(1-Inputs!$B$38)*_xlfn.NORM.S.INV(RAND())</f>
        <v>-0.96701359320720393</v>
      </c>
      <c r="AJ582" s="23">
        <f ca="1">SQRT(Inputs!$B$38)*C582+SQRT(1-Inputs!$B$38)*_xlfn.NORM.S.INV(RAND())</f>
        <v>0.91303100228335698</v>
      </c>
      <c r="AK582" s="23">
        <f ca="1">SQRT(Inputs!$B$38)*D582+SQRT(1-Inputs!$B$38)*_xlfn.NORM.S.INV(RAND())</f>
        <v>-0.5397726720743754</v>
      </c>
      <c r="AL582" s="23">
        <f ca="1">SQRT(Inputs!$B$38)*E582+SQRT(1-Inputs!$B$38)*_xlfn.NORM.S.INV(RAND())</f>
        <v>0.27478477489879183</v>
      </c>
      <c r="AM582" s="23">
        <f ca="1">SQRT(Inputs!$B$38)*F582+SQRT(1-Inputs!$B$38)*_xlfn.NORM.S.INV(RAND())</f>
        <v>-8.6408306946296642E-2</v>
      </c>
      <c r="AN582" s="23">
        <f ca="1">SQRT(Inputs!$B$38)*G582+SQRT(1-Inputs!$B$38)*_xlfn.NORM.S.INV(RAND())</f>
        <v>0.72969358261614248</v>
      </c>
      <c r="AO582" s="23">
        <f ca="1">SQRT(Inputs!$B$38)*H582+SQRT(1-Inputs!$B$38)*_xlfn.NORM.S.INV(RAND())</f>
        <v>0.28879369380804465</v>
      </c>
      <c r="AP582" s="23">
        <f ca="1">SQRT(Inputs!$B$38)*I582+SQRT(1-Inputs!$B$38)*_xlfn.NORM.S.INV(RAND())</f>
        <v>1.3685345641866387</v>
      </c>
      <c r="AQ582" s="23">
        <f ca="1">SQRT(Inputs!$B$38)*J582+SQRT(1-Inputs!$B$38)*_xlfn.NORM.S.INV(RAND())</f>
        <v>0.83414435827795985</v>
      </c>
      <c r="AR582" s="23">
        <f ca="1">SQRT(Inputs!$B$38)*K582+SQRT(1-Inputs!$B$38)*_xlfn.NORM.S.INV(RAND())</f>
        <v>-0.2204284820360306</v>
      </c>
      <c r="AS582" s="23">
        <f ca="1">SQRT(Inputs!$B$38)*L582+SQRT(1-Inputs!$B$38)*_xlfn.NORM.S.INV(RAND())</f>
        <v>1.3017331821756362</v>
      </c>
      <c r="AT582" s="23">
        <f ca="1">SQRT(Inputs!$B$38)*M582+SQRT(1-Inputs!$B$38)*_xlfn.NORM.S.INV(RAND())</f>
        <v>-0.62899863313102788</v>
      </c>
      <c r="AU582" s="15">
        <f ca="1">Inputs!$B$6*EXP($B$8-0.5*C$5^2+C$5*N582)</f>
        <v>6532.6396581390145</v>
      </c>
      <c r="AV582" s="15">
        <f t="shared" ca="1" si="292"/>
        <v>8422.5890010895382</v>
      </c>
      <c r="AW582" s="15">
        <f t="shared" ca="1" si="293"/>
        <v>11802.614434785182</v>
      </c>
      <c r="AX582" s="15">
        <f t="shared" ca="1" si="294"/>
        <v>16825.498051363418</v>
      </c>
      <c r="AY582" s="15">
        <f t="shared" ca="1" si="295"/>
        <v>15272.834758609724</v>
      </c>
      <c r="AZ582" s="15">
        <f t="shared" ca="1" si="296"/>
        <v>17611.619811153443</v>
      </c>
      <c r="BA582" s="15">
        <f t="shared" ca="1" si="297"/>
        <v>20440.101938395226</v>
      </c>
      <c r="BB582" s="15">
        <f t="shared" ca="1" si="298"/>
        <v>23526.163528636018</v>
      </c>
      <c r="BC582" s="15">
        <f t="shared" ca="1" si="299"/>
        <v>27294.798558453374</v>
      </c>
      <c r="BD582" s="15">
        <f t="shared" ca="1" si="300"/>
        <v>32894.493845803379</v>
      </c>
      <c r="BE582" s="15">
        <f t="shared" ca="1" si="301"/>
        <v>42104.856026653237</v>
      </c>
      <c r="BF582" s="15">
        <f ca="1">Inputs!$B$13*EXP($B$9-0.5*C$6^2+C$6*Y582)</f>
        <v>11416.887558977498</v>
      </c>
      <c r="BG582" s="15">
        <f t="shared" ca="1" si="302"/>
        <v>16330.651957460566</v>
      </c>
      <c r="BH582" s="15">
        <f t="shared" ca="1" si="303"/>
        <v>20111.74708247848</v>
      </c>
      <c r="BI582" s="15">
        <f t="shared" ca="1" si="304"/>
        <v>30558.061341582812</v>
      </c>
      <c r="BJ582" s="15">
        <f t="shared" ca="1" si="305"/>
        <v>29844.948303330661</v>
      </c>
      <c r="BK582" s="15">
        <f t="shared" ca="1" si="306"/>
        <v>33733.868442836909</v>
      </c>
      <c r="BL582" s="15">
        <f t="shared" ca="1" si="307"/>
        <v>36537.193136075613</v>
      </c>
      <c r="BM582" s="15">
        <f t="shared" ca="1" si="308"/>
        <v>50307.690719616439</v>
      </c>
      <c r="BN582" s="15">
        <f t="shared" ca="1" si="309"/>
        <v>57472.881240076582</v>
      </c>
      <c r="BO582" s="15">
        <f t="shared" ca="1" si="310"/>
        <v>84357.649430862919</v>
      </c>
      <c r="BP582" s="15">
        <f t="shared" ca="1" si="311"/>
        <v>93054.094941573334</v>
      </c>
      <c r="BQ582" s="15">
        <f ca="1">Inputs!$B$20*EXP($B$10-0.5*C$7^2+C$7*AJ582)</f>
        <v>5929.9139210312742</v>
      </c>
      <c r="BR582" s="15">
        <f t="shared" ca="1" si="312"/>
        <v>6778.5973782042693</v>
      </c>
      <c r="BS582" s="15">
        <f t="shared" ca="1" si="313"/>
        <v>10044.814043950222</v>
      </c>
      <c r="BT582" s="15">
        <f t="shared" ca="1" si="314"/>
        <v>13539.207683387329</v>
      </c>
      <c r="BU582" s="15">
        <f t="shared" ca="1" si="315"/>
        <v>22387.190598643931</v>
      </c>
      <c r="BV582" s="15">
        <f t="shared" ca="1" si="316"/>
        <v>33241.000863306828</v>
      </c>
      <c r="BW582" s="15">
        <f t="shared" ca="1" si="317"/>
        <v>61969.710868563299</v>
      </c>
      <c r="BX582" s="15">
        <f t="shared" ca="1" si="318"/>
        <v>102451.0586007527</v>
      </c>
      <c r="BY582" s="15">
        <f t="shared" ca="1" si="319"/>
        <v>137623.16548940542</v>
      </c>
      <c r="BZ582" s="15">
        <f t="shared" ca="1" si="320"/>
        <v>245312.88153551193</v>
      </c>
      <c r="CA582" s="15">
        <f t="shared" ca="1" si="321"/>
        <v>308148.61246158549</v>
      </c>
      <c r="CB582" s="15">
        <f ca="1">(AU582*DCF!C$10-DCF!C$5*MAX(AU582*DCF!C$10,0)-MAX(AU582-Inputs!$B$6,0)/Inputs!$B$10)*DCF!C$6</f>
        <v>1031.8770699847209</v>
      </c>
      <c r="CC582" s="15">
        <f ca="1">(AV582*DCF!D$10-DCF!D$5*MAX(AV582*DCF!D$10,0)-MAX(AV582-AU582,0)/Inputs!$B$10)*DCF!D$6</f>
        <v>1592.1343240577787</v>
      </c>
      <c r="CD582" s="15">
        <f ca="1">(AW582*DCF!E$10-DCF!E$5*MAX(AW582*DCF!E$10,0)-MAX(AW582-AV582,0)/Inputs!$B$10)*DCF!E$6</f>
        <v>1963.7140909917098</v>
      </c>
      <c r="CE582" s="15">
        <f ca="1">(AX582*DCF!F$10-DCF!F$5*MAX(AX582*DCF!F$10,0)-MAX(AX582-AW582,0)/Inputs!$B$10)*DCF!F$6</f>
        <v>2627.8418613786253</v>
      </c>
      <c r="CF582" s="15">
        <f ca="1">(AY582*DCF!G$10-DCF!G$5*MAX(AY582*DCF!G$10,0)-MAX(AY582-AX582,0)/Inputs!$B$10)*DCF!G$6</f>
        <v>3146.8125595643251</v>
      </c>
      <c r="CG582" s="15">
        <f ca="1">(AZ582*DCF!H$10-DCF!H$5*MAX(AZ582*DCF!H$10,0)-MAX(AZ582-AY582,0)/Inputs!$B$10)*DCF!H$6</f>
        <v>3004.0154044870228</v>
      </c>
      <c r="CH582" s="15">
        <f ca="1">(BA582*DCF!I$10-DCF!I$5*MAX(BA582*DCF!I$10,0)-MAX(BA582-AZ582,0)/Inputs!$B$10)*DCF!I$6</f>
        <v>3269.6907970286343</v>
      </c>
      <c r="CI582" s="15">
        <f ca="1">(BB582*DCF!J$10-DCF!J$5*MAX(BB582*DCF!J$10,0)-MAX(BB582-BA582,0)/Inputs!$B$10)*DCF!J$6</f>
        <v>3569.5024700561498</v>
      </c>
      <c r="CJ582" s="15">
        <f ca="1">(BC582*DCF!K$10-DCF!K$5*MAX(BC582*DCF!K$10,0)-MAX(BC582-BB582,0)/Inputs!$B$10)*DCF!K$6</f>
        <v>3866.4726759165669</v>
      </c>
      <c r="CK582" s="15">
        <f ca="1">(BD582*DCF!L$10-DCF!L$5*MAX(BD582*DCF!L$10,0)-MAX(BD582-BC582,0)/Inputs!$B$10)*DCF!L$6</f>
        <v>4236.983924942213</v>
      </c>
      <c r="CL582" s="15">
        <f ca="1">(BE582*DCF!M$10-DCF!M$5*MAX(BE582*DCF!M$10,0)-MAX(BE582-BD582,0)/Inputs!$B$10)*DCF!M$6</f>
        <v>4841.2635971610698</v>
      </c>
      <c r="CM582" s="15">
        <f ca="1">(BF582*DCF!C$28-DCF!C$5*MAX(BF582*DCF!C$28,0)-MAX(BF582-Inputs!$B$13,0)/Inputs!$B$17)*DCF!C$6</f>
        <v>3477.4567710270921</v>
      </c>
      <c r="CN582" s="15">
        <f ca="1">(BG582*DCF!D$28-DCF!D$5*MAX(BG582*DCF!D$28,0)-MAX(BG582-BF582,0)/Inputs!$B$17)*DCF!D$6</f>
        <v>3761.4224080897252</v>
      </c>
      <c r="CO582" s="15">
        <f ca="1">(BH582*DCF!E$28-DCF!E$5*MAX(BH582*DCF!E$28,0)-MAX(BH582-BG582,0)/Inputs!$B$17)*DCF!E$6</f>
        <v>4950.8030892550132</v>
      </c>
      <c r="CP582" s="15">
        <f ca="1">(BI582*DCF!F$28-DCF!F$5*MAX(BI582*DCF!F$28,0)-MAX(BI582-BH582,0)/Inputs!$B$17)*DCF!F$6</f>
        <v>6393.7921010859436</v>
      </c>
      <c r="CQ582" s="15">
        <f ca="1">(BJ582*DCF!G$28-DCF!G$5*MAX(BJ582*DCF!G$28,0)-MAX(BJ582-BI582,0)/Inputs!$B$17)*DCF!G$6</f>
        <v>7743.4982702694351</v>
      </c>
      <c r="CR582" s="15">
        <f ca="1">(BK582*DCF!H$28-DCF!H$5*MAX(BK582*DCF!H$28,0)-MAX(BK582-BJ582,0)/Inputs!$B$17)*DCF!H$6</f>
        <v>7738.5287897434964</v>
      </c>
      <c r="CS582" s="15">
        <f ca="1">(BL582*DCF!I$28-DCF!I$5*MAX(BL582*DCF!I$28,0)-MAX(BL582-BK582,0)/Inputs!$B$17)*DCF!I$6</f>
        <v>8189.4688973393304</v>
      </c>
      <c r="CT582" s="15">
        <f ca="1">(BM582*DCF!J$28-DCF!J$5*MAX(BM582*DCF!J$28,0)-MAX(BM582-BL582,0)/Inputs!$B$17)*DCF!J$6</f>
        <v>9396.9359043900022</v>
      </c>
      <c r="CU582" s="15">
        <f ca="1">(BN582*DCF!K$28-DCF!K$5*MAX(BN582*DCF!K$28,0)-MAX(BN582-BM582,0)/Inputs!$B$17)*DCF!K$6</f>
        <v>11259.668471144365</v>
      </c>
      <c r="CV582" s="15">
        <f ca="1">(BO582*DCF!L$28-DCF!L$5*MAX(BO582*DCF!L$28,0)-MAX(BO582-BN582,0)/Inputs!$B$17)*DCF!L$6</f>
        <v>13789.065367103334</v>
      </c>
      <c r="CW582" s="15">
        <f ca="1">(BP582*DCF!M$28-DCF!M$5*MAX(BP582*DCF!M$28,0)-MAX(BP582-BO582,0)/Inputs!$B$17)*DCF!M$6</f>
        <v>16599.158896487799</v>
      </c>
      <c r="CX582" s="15">
        <f ca="1">(BQ582*DCF!C$46-DCF!C$5*MAX(BQ582*DCF!C$46,0)-MAX(BQ582-Inputs!$B$20,0)/Inputs!$B$24)*DCF!C$6</f>
        <v>-2629.9634556798665</v>
      </c>
      <c r="CY582" s="15">
        <f ca="1">(BR582*DCF!D$46-DCF!D$5*MAX(BR582*DCF!D$46,0)-MAX(BR582-BQ582,0)/Inputs!$B$24)*DCF!D$6</f>
        <v>-1519.0746799885658</v>
      </c>
      <c r="CZ582" s="15">
        <f ca="1">(BS582*DCF!E$46-DCF!E$5*MAX(BS582*DCF!E$46,0)-MAX(BS582-BR582,0)/Inputs!$B$24)*DCF!E$6</f>
        <v>-2475.2694421449796</v>
      </c>
      <c r="DA582" s="15">
        <f ca="1">(BT582*DCF!F$46-DCF!F$5*MAX(BT582*DCF!F$46,0)-MAX(BT582-BS582,0)/Inputs!$B$24)*DCF!F$6</f>
        <v>-2258.4298952338304</v>
      </c>
      <c r="DB582" s="15">
        <f ca="1">(BU582*DCF!G$46-DCF!G$5*MAX(BU582*DCF!G$46,0)-MAX(BU582-BT582,0)/Inputs!$B$24)*DCF!G$6</f>
        <v>-3729.3474979458701</v>
      </c>
      <c r="DC582" s="15">
        <f ca="1">(BV582*DCF!H$46-DCF!H$5*MAX(BV582*DCF!H$46,0)-MAX(BV582-BU582,0)/Inputs!$B$24)*DCF!H$6</f>
        <v>-3372.7550373451495</v>
      </c>
      <c r="DD582" s="15">
        <f ca="1">(BW582*DCF!I$46-DCF!I$5*MAX(BW582*DCF!I$46,0)-MAX(BW582-BV582,0)/Inputs!$B$24)*DCF!I$6</f>
        <v>-6815.6867664850679</v>
      </c>
      <c r="DE582" s="15">
        <f ca="1">(BX582*DCF!J$46-DCF!J$5*MAX(BX582*DCF!J$46,0)-MAX(BX582-BW582,0)/Inputs!$B$24)*DCF!J$6</f>
        <v>-6437.4535330303388</v>
      </c>
      <c r="DF582" s="15">
        <f ca="1">(BY582*DCF!K$46-DCF!K$5*MAX(BY582*DCF!K$46,0)-MAX(BY582-BX582,0)/Inputs!$B$24)*DCF!K$6</f>
        <v>-754.73522479318694</v>
      </c>
      <c r="DG582" s="15">
        <f ca="1">(BZ582*DCF!L$46-DCF!L$5*MAX(BZ582*DCF!L$46,0)-MAX(BZ582-BY582,0)/Inputs!$B$24)*DCF!L$6</f>
        <v>-7413.1951595373312</v>
      </c>
      <c r="DH582" s="15">
        <f ca="1">(CA582*DCF!M$46-DCF!M$5*MAX(CA582*DCF!M$46,0)-MAX(CA582-BZ582,0)/Inputs!$B$24)*DCF!M$6</f>
        <v>11021.442527587955</v>
      </c>
      <c r="DI582" s="15">
        <f ca="1">SUM(CB582:CL582)+BE582*DCF!M$10*(1+Inputs!$B$30)*(1-Inputs!$B$33)*(1-Inputs!$B$30/Inputs!$B$31)/(Inputs!$B$29-Inputs!$B$30)*DCF!M$6</f>
        <v>150328.67987682525</v>
      </c>
      <c r="DJ582" s="15">
        <f ca="1">SUM(CM582:CW582)+BP582*DCF!M$28*(1+Inputs!$B$30)*(1-Inputs!$B$33)*(1-Inputs!$B$30/Inputs!$B$31)/(Inputs!$B$29-Inputs!$B$30)*DCF!M$6</f>
        <v>438594.16794648953</v>
      </c>
      <c r="DK582" s="15">
        <f ca="1">SUM(CX582:DH582)+CA582*DCF!M$46*(1+Inputs!$B$30)*(1-Inputs!$B$33)*(1-Inputs!$B$30/Inputs!$B$31)/(Inputs!$B$29-Inputs!$B$30)*DCF!M$6</f>
        <v>450049.78923770634</v>
      </c>
      <c r="DM582" s="15">
        <f ca="1">DI582+DJ582+DK582+Inputs!$B$34+Inputs!$B$36-Inputs!$B$35</f>
        <v>1115823.6370610213</v>
      </c>
    </row>
    <row r="583" spans="1:117" x14ac:dyDescent="0.75">
      <c r="A583" s="11">
        <v>570</v>
      </c>
      <c r="C583" s="23">
        <f t="shared" ca="1" si="326"/>
        <v>1.0778267777540809</v>
      </c>
      <c r="D583" s="23">
        <f t="shared" ca="1" si="326"/>
        <v>0.77343182125179388</v>
      </c>
      <c r="E583" s="23">
        <f t="shared" ca="1" si="326"/>
        <v>-1.4552201175217356</v>
      </c>
      <c r="F583" s="23">
        <f t="shared" ca="1" si="326"/>
        <v>-1.3106441240735385</v>
      </c>
      <c r="G583" s="23">
        <f t="shared" ca="1" si="326"/>
        <v>-0.5282269106540467</v>
      </c>
      <c r="H583" s="23">
        <f t="shared" ca="1" si="326"/>
        <v>-0.27152957184894333</v>
      </c>
      <c r="I583" s="23">
        <f t="shared" ca="1" si="326"/>
        <v>-1.0450122139855083</v>
      </c>
      <c r="J583" s="23">
        <f t="shared" ca="1" si="326"/>
        <v>0.19412061492316757</v>
      </c>
      <c r="K583" s="23">
        <f t="shared" ca="1" si="326"/>
        <v>0.48631681697427492</v>
      </c>
      <c r="L583" s="23">
        <f t="shared" ca="1" si="326"/>
        <v>2.3508751255811928</v>
      </c>
      <c r="M583" s="23">
        <f t="shared" ca="1" si="326"/>
        <v>-0.98105548942672083</v>
      </c>
      <c r="N583" s="23">
        <f ca="1">SQRT(Inputs!$B$38)*C583+SQRT(1-Inputs!$B$38)*_xlfn.NORM.S.INV(RAND())</f>
        <v>0.9197338132953099</v>
      </c>
      <c r="O583" s="23">
        <f ca="1">SQRT(Inputs!$B$38)*D583+SQRT(1-Inputs!$B$38)*_xlfn.NORM.S.INV(RAND())</f>
        <v>1.0319388541675667</v>
      </c>
      <c r="P583" s="23">
        <f ca="1">SQRT(Inputs!$B$38)*E583+SQRT(1-Inputs!$B$38)*_xlfn.NORM.S.INV(RAND())</f>
        <v>-2.1672649265590778</v>
      </c>
      <c r="Q583" s="23">
        <f ca="1">SQRT(Inputs!$B$38)*F583+SQRT(1-Inputs!$B$38)*_xlfn.NORM.S.INV(RAND())</f>
        <v>-0.53270759293272851</v>
      </c>
      <c r="R583" s="23">
        <f ca="1">SQRT(Inputs!$B$38)*G583+SQRT(1-Inputs!$B$38)*_xlfn.NORM.S.INV(RAND())</f>
        <v>-0.75727546400661327</v>
      </c>
      <c r="S583" s="23">
        <f ca="1">SQRT(Inputs!$B$38)*H583+SQRT(1-Inputs!$B$38)*_xlfn.NORM.S.INV(RAND())</f>
        <v>0.44838242088684999</v>
      </c>
      <c r="T583" s="23">
        <f ca="1">SQRT(Inputs!$B$38)*I583+SQRT(1-Inputs!$B$38)*_xlfn.NORM.S.INV(RAND())</f>
        <v>0.47163856653258129</v>
      </c>
      <c r="U583" s="23">
        <f ca="1">SQRT(Inputs!$B$38)*J583+SQRT(1-Inputs!$B$38)*_xlfn.NORM.S.INV(RAND())</f>
        <v>0.49978522798442643</v>
      </c>
      <c r="V583" s="23">
        <f ca="1">SQRT(Inputs!$B$38)*K583+SQRT(1-Inputs!$B$38)*_xlfn.NORM.S.INV(RAND())</f>
        <v>0.13741604352557546</v>
      </c>
      <c r="W583" s="23">
        <f ca="1">SQRT(Inputs!$B$38)*L583+SQRT(1-Inputs!$B$38)*_xlfn.NORM.S.INV(RAND())</f>
        <v>0.7546299896295372</v>
      </c>
      <c r="X583" s="23">
        <f ca="1">SQRT(Inputs!$B$38)*M583+SQRT(1-Inputs!$B$38)*_xlfn.NORM.S.INV(RAND())</f>
        <v>0.24912068243894003</v>
      </c>
      <c r="Y583" s="23">
        <f ca="1">SQRT(Inputs!$B$38)*C583+SQRT(1-Inputs!$B$38)*_xlfn.NORM.S.INV(RAND())</f>
        <v>-0.23887249837003366</v>
      </c>
      <c r="Z583" s="23">
        <f ca="1">SQRT(Inputs!$B$38)*D583+SQRT(1-Inputs!$B$38)*_xlfn.NORM.S.INV(RAND())</f>
        <v>0.64342192140230281</v>
      </c>
      <c r="AA583" s="23">
        <f ca="1">SQRT(Inputs!$B$38)*E583+SQRT(1-Inputs!$B$38)*_xlfn.NORM.S.INV(RAND())</f>
        <v>-1.9856987952701479</v>
      </c>
      <c r="AB583" s="23">
        <f ca="1">SQRT(Inputs!$B$38)*F583+SQRT(1-Inputs!$B$38)*_xlfn.NORM.S.INV(RAND())</f>
        <v>-0.87150221952167328</v>
      </c>
      <c r="AC583" s="23">
        <f ca="1">SQRT(Inputs!$B$38)*G583+SQRT(1-Inputs!$B$38)*_xlfn.NORM.S.INV(RAND())</f>
        <v>-0.14272096059157888</v>
      </c>
      <c r="AD583" s="23">
        <f ca="1">SQRT(Inputs!$B$38)*H583+SQRT(1-Inputs!$B$38)*_xlfn.NORM.S.INV(RAND())</f>
        <v>-0.96303778011670738</v>
      </c>
      <c r="AE583" s="23">
        <f ca="1">SQRT(Inputs!$B$38)*I583+SQRT(1-Inputs!$B$38)*_xlfn.NORM.S.INV(RAND())</f>
        <v>-1.7603033356901858</v>
      </c>
      <c r="AF583" s="23">
        <f ca="1">SQRT(Inputs!$B$38)*J583+SQRT(1-Inputs!$B$38)*_xlfn.NORM.S.INV(RAND())</f>
        <v>-0.71033457234211084</v>
      </c>
      <c r="AG583" s="23">
        <f ca="1">SQRT(Inputs!$B$38)*K583+SQRT(1-Inputs!$B$38)*_xlfn.NORM.S.INV(RAND())</f>
        <v>0.8140770278969014</v>
      </c>
      <c r="AH583" s="23">
        <f ca="1">SQRT(Inputs!$B$38)*L583+SQRT(1-Inputs!$B$38)*_xlfn.NORM.S.INV(RAND())</f>
        <v>0.8836225774115396</v>
      </c>
      <c r="AI583" s="23">
        <f ca="1">SQRT(Inputs!$B$38)*M583+SQRT(1-Inputs!$B$38)*_xlfn.NORM.S.INV(RAND())</f>
        <v>-1.6370969363694177</v>
      </c>
      <c r="AJ583" s="23">
        <f ca="1">SQRT(Inputs!$B$38)*C583+SQRT(1-Inputs!$B$38)*_xlfn.NORM.S.INV(RAND())</f>
        <v>0.1662856640042783</v>
      </c>
      <c r="AK583" s="23">
        <f ca="1">SQRT(Inputs!$B$38)*D583+SQRT(1-Inputs!$B$38)*_xlfn.NORM.S.INV(RAND())</f>
        <v>-0.89884649806880079</v>
      </c>
      <c r="AL583" s="23">
        <f ca="1">SQRT(Inputs!$B$38)*E583+SQRT(1-Inputs!$B$38)*_xlfn.NORM.S.INV(RAND())</f>
        <v>-1.4906036631281765</v>
      </c>
      <c r="AM583" s="23">
        <f ca="1">SQRT(Inputs!$B$38)*F583+SQRT(1-Inputs!$B$38)*_xlfn.NORM.S.INV(RAND())</f>
        <v>-1.0472103578142702</v>
      </c>
      <c r="AN583" s="23">
        <f ca="1">SQRT(Inputs!$B$38)*G583+SQRT(1-Inputs!$B$38)*_xlfn.NORM.S.INV(RAND())</f>
        <v>0.50159618099373671</v>
      </c>
      <c r="AO583" s="23">
        <f ca="1">SQRT(Inputs!$B$38)*H583+SQRT(1-Inputs!$B$38)*_xlfn.NORM.S.INV(RAND())</f>
        <v>0.8288415341783486</v>
      </c>
      <c r="AP583" s="23">
        <f ca="1">SQRT(Inputs!$B$38)*I583+SQRT(1-Inputs!$B$38)*_xlfn.NORM.S.INV(RAND())</f>
        <v>-0.19797391261259223</v>
      </c>
      <c r="AQ583" s="23">
        <f ca="1">SQRT(Inputs!$B$38)*J583+SQRT(1-Inputs!$B$38)*_xlfn.NORM.S.INV(RAND())</f>
        <v>-0.11580595673552853</v>
      </c>
      <c r="AR583" s="23">
        <f ca="1">SQRT(Inputs!$B$38)*K583+SQRT(1-Inputs!$B$38)*_xlfn.NORM.S.INV(RAND())</f>
        <v>-0.65585059825867176</v>
      </c>
      <c r="AS583" s="23">
        <f ca="1">SQRT(Inputs!$B$38)*L583+SQRT(1-Inputs!$B$38)*_xlfn.NORM.S.INV(RAND())</f>
        <v>0.24391190207439739</v>
      </c>
      <c r="AT583" s="23">
        <f ca="1">SQRT(Inputs!$B$38)*M583+SQRT(1-Inputs!$B$38)*_xlfn.NORM.S.INV(RAND())</f>
        <v>-1.9941358040205279</v>
      </c>
      <c r="AU583" s="15">
        <f ca="1">Inputs!$B$6*EXP($B$8-0.5*C$5^2+C$5*N583)</f>
        <v>5758.8469825469483</v>
      </c>
      <c r="AV583" s="15">
        <f t="shared" ca="1" si="292"/>
        <v>8158.401035650877</v>
      </c>
      <c r="AW583" s="15">
        <f t="shared" ca="1" si="293"/>
        <v>7426.2469206815167</v>
      </c>
      <c r="AX583" s="15">
        <f t="shared" ca="1" si="294"/>
        <v>8482.9297224171059</v>
      </c>
      <c r="AY583" s="15">
        <f t="shared" ca="1" si="295"/>
        <v>9489.5159672791015</v>
      </c>
      <c r="AZ583" s="15">
        <f t="shared" ca="1" si="296"/>
        <v>12193.367581878672</v>
      </c>
      <c r="BA583" s="15">
        <f t="shared" ca="1" si="297"/>
        <v>15676.59715673519</v>
      </c>
      <c r="BB583" s="15">
        <f t="shared" ca="1" si="298"/>
        <v>20178.453670839874</v>
      </c>
      <c r="BC583" s="15">
        <f t="shared" ca="1" si="299"/>
        <v>25043.472579939847</v>
      </c>
      <c r="BD583" s="15">
        <f t="shared" ca="1" si="300"/>
        <v>32924.407434634624</v>
      </c>
      <c r="BE583" s="15">
        <f t="shared" ca="1" si="301"/>
        <v>41270.522968920741</v>
      </c>
      <c r="BF583" s="15">
        <f ca="1">Inputs!$B$13*EXP($B$9-0.5*C$6^2+C$6*Y583)</f>
        <v>13191.306723622803</v>
      </c>
      <c r="BG583" s="15">
        <f t="shared" ca="1" si="302"/>
        <v>18055.849770722813</v>
      </c>
      <c r="BH583" s="15">
        <f t="shared" ca="1" si="303"/>
        <v>15870.550483331743</v>
      </c>
      <c r="BI583" s="15">
        <f t="shared" ca="1" si="304"/>
        <v>16989.08578968015</v>
      </c>
      <c r="BJ583" s="15">
        <f t="shared" ca="1" si="305"/>
        <v>20403.414024081922</v>
      </c>
      <c r="BK583" s="15">
        <f t="shared" ca="1" si="306"/>
        <v>21964.252957131586</v>
      </c>
      <c r="BL583" s="15">
        <f t="shared" ca="1" si="307"/>
        <v>21477.188103209806</v>
      </c>
      <c r="BM583" s="15">
        <f t="shared" ca="1" si="308"/>
        <v>24170.300625345259</v>
      </c>
      <c r="BN583" s="15">
        <f t="shared" ca="1" si="309"/>
        <v>32772.593856350904</v>
      </c>
      <c r="BO583" s="15">
        <f t="shared" ca="1" si="310"/>
        <v>44685.179142861823</v>
      </c>
      <c r="BP583" s="15">
        <f t="shared" ca="1" si="311"/>
        <v>45688.168337079456</v>
      </c>
      <c r="BQ583" s="15">
        <f ca="1">Inputs!$B$20*EXP($B$10-0.5*C$7^2+C$7*AJ583)</f>
        <v>4550.1129326815608</v>
      </c>
      <c r="BR583" s="15">
        <f t="shared" ca="1" si="312"/>
        <v>4640.7588139379268</v>
      </c>
      <c r="BS583" s="15">
        <f t="shared" ca="1" si="313"/>
        <v>4141.8372807471596</v>
      </c>
      <c r="BT583" s="15">
        <f t="shared" ca="1" si="314"/>
        <v>4338.9109570241717</v>
      </c>
      <c r="BU583" s="15">
        <f t="shared" ca="1" si="315"/>
        <v>6789.1780867833786</v>
      </c>
      <c r="BV583" s="15">
        <f t="shared" ca="1" si="316"/>
        <v>11385.003607038254</v>
      </c>
      <c r="BW583" s="15">
        <f t="shared" ca="1" si="317"/>
        <v>15235.196918881051</v>
      </c>
      <c r="BX583" s="15">
        <f t="shared" ca="1" si="318"/>
        <v>20819.860263165039</v>
      </c>
      <c r="BY583" s="15">
        <f t="shared" ca="1" si="319"/>
        <v>25731.975304535888</v>
      </c>
      <c r="BZ583" s="15">
        <f t="shared" ca="1" si="320"/>
        <v>37761.356476900866</v>
      </c>
      <c r="CA583" s="15">
        <f t="shared" ca="1" si="321"/>
        <v>37216.344104176591</v>
      </c>
      <c r="CB583" s="15">
        <f ca="1">(AU583*DCF!C$10-DCF!C$5*MAX(AU583*DCF!C$10,0)-MAX(AU583-Inputs!$B$6,0)/Inputs!$B$10)*DCF!C$6</f>
        <v>1037.3943496831355</v>
      </c>
      <c r="CC583" s="15">
        <f ca="1">(AV583*DCF!D$10-DCF!D$5*MAX(AV583*DCF!D$10,0)-MAX(AV583-AU583,0)/Inputs!$B$10)*DCF!D$6</f>
        <v>1403.4865260286472</v>
      </c>
      <c r="CD583" s="15">
        <f ca="1">(AW583*DCF!E$10-DCF!E$5*MAX(AW583*DCF!E$10,0)-MAX(AW583-AV583,0)/Inputs!$B$10)*DCF!E$6</f>
        <v>1714.6021980837936</v>
      </c>
      <c r="CE583" s="15">
        <f ca="1">(AX583*DCF!F$10-DCF!F$5*MAX(AX583*DCF!F$10,0)-MAX(AX583-AW583,0)/Inputs!$B$10)*DCF!F$6</f>
        <v>1631.9405464988311</v>
      </c>
      <c r="CF583" s="15">
        <f ca="1">(AY583*DCF!G$10-DCF!G$5*MAX(AY583*DCF!G$10,0)-MAX(AY583-AX583,0)/Inputs!$B$10)*DCF!G$6</f>
        <v>1761.735160611353</v>
      </c>
      <c r="CG583" s="15">
        <f ca="1">(AZ583*DCF!H$10-DCF!H$5*MAX(AZ583*DCF!H$10,0)-MAX(AZ583-AY583,0)/Inputs!$B$10)*DCF!H$6</f>
        <v>1887.2337349823276</v>
      </c>
      <c r="CH583" s="15">
        <f ca="1">(BA583*DCF!I$10-DCF!I$5*MAX(BA583*DCF!I$10,0)-MAX(BA583-AZ583,0)/Inputs!$B$10)*DCF!I$6</f>
        <v>2292.1707249194092</v>
      </c>
      <c r="CI583" s="15">
        <f ca="1">(BB583*DCF!J$10-DCF!J$5*MAX(BB583*DCF!J$10,0)-MAX(BB583-BA583,0)/Inputs!$B$10)*DCF!J$6</f>
        <v>2780.4873004016736</v>
      </c>
      <c r="CJ583" s="15">
        <f ca="1">(BC583*DCF!K$10-DCF!K$5*MAX(BC583*DCF!K$10,0)-MAX(BC583-BB583,0)/Inputs!$B$10)*DCF!K$6</f>
        <v>3350.5682968080914</v>
      </c>
      <c r="CK583" s="15">
        <f ca="1">(BD583*DCF!L$10-DCF!L$5*MAX(BD583*DCF!L$10,0)-MAX(BD583-BC583,0)/Inputs!$B$10)*DCF!L$6</f>
        <v>3946.4942504265045</v>
      </c>
      <c r="CL583" s="15">
        <f ca="1">(BE583*DCF!M$10-DCF!M$5*MAX(BE583*DCF!M$10,0)-MAX(BE583-BD583,0)/Inputs!$B$10)*DCF!M$6</f>
        <v>4826.7719077396068</v>
      </c>
      <c r="CM583" s="15">
        <f ca="1">(BF583*DCF!C$28-DCF!C$5*MAX(BF583*DCF!C$28,0)-MAX(BF583-Inputs!$B$13,0)/Inputs!$B$17)*DCF!C$6</f>
        <v>3609.2012893877554</v>
      </c>
      <c r="CN583" s="15">
        <f ca="1">(BG583*DCF!D$28-DCF!D$5*MAX(BG583*DCF!D$28,0)-MAX(BG583-BF583,0)/Inputs!$B$17)*DCF!D$6</f>
        <v>4280.034124761105</v>
      </c>
      <c r="CO583" s="15">
        <f ca="1">(BH583*DCF!E$28-DCF!E$5*MAX(BH583*DCF!E$28,0)-MAX(BH583-BG583,0)/Inputs!$B$17)*DCF!E$6</f>
        <v>4494.8224949391279</v>
      </c>
      <c r="CP583" s="15">
        <f ca="1">(BI583*DCF!F$28-DCF!F$5*MAX(BI583*DCF!F$28,0)-MAX(BI583-BH583,0)/Inputs!$B$17)*DCF!F$6</f>
        <v>4408.4422524058255</v>
      </c>
      <c r="CQ583" s="15">
        <f ca="1">(BJ583*DCF!G$28-DCF!G$5*MAX(BJ583*DCF!G$28,0)-MAX(BJ583-BI583,0)/Inputs!$B$17)*DCF!G$6</f>
        <v>4719.5642892223041</v>
      </c>
      <c r="CR583" s="15">
        <f ca="1">(BK583*DCF!H$28-DCF!H$5*MAX(BK583*DCF!H$28,0)-MAX(BK583-BJ583,0)/Inputs!$B$17)*DCF!H$6</f>
        <v>5189.4915144181441</v>
      </c>
      <c r="CS583" s="15">
        <f ca="1">(BL583*DCF!I$28-DCF!I$5*MAX(BL583*DCF!I$28,0)-MAX(BL583-BK583,0)/Inputs!$B$17)*DCF!I$6</f>
        <v>5050.4260107940117</v>
      </c>
      <c r="CT583" s="15">
        <f ca="1">(BM583*DCF!J$28-DCF!J$5*MAX(BM583*DCF!J$28,0)-MAX(BM583-BL583,0)/Inputs!$B$17)*DCF!J$6</f>
        <v>5034.8988504975623</v>
      </c>
      <c r="CU583" s="15">
        <f ca="1">(BN583*DCF!K$28-DCF!K$5*MAX(BN583*DCF!K$28,0)-MAX(BN583-BM583,0)/Inputs!$B$17)*DCF!K$6</f>
        <v>5867.3559855795938</v>
      </c>
      <c r="CV583" s="15">
        <f ca="1">(BO583*DCF!L$28-DCF!L$5*MAX(BO583*DCF!L$28,0)-MAX(BO583-BN583,0)/Inputs!$B$17)*DCF!L$6</f>
        <v>7567.7022860288089</v>
      </c>
      <c r="CW583" s="15">
        <f ca="1">(BP583*DCF!M$28-DCF!M$5*MAX(BP583*DCF!M$28,0)-MAX(BP583-BO583,0)/Inputs!$B$17)*DCF!M$6</f>
        <v>8491.4147595927534</v>
      </c>
      <c r="CX583" s="15">
        <f ca="1">(BQ583*DCF!C$46-DCF!C$5*MAX(BQ583*DCF!C$46,0)-MAX(BQ583-Inputs!$B$20,0)/Inputs!$B$24)*DCF!C$6</f>
        <v>-1673.9812466615895</v>
      </c>
      <c r="CY583" s="15">
        <f ca="1">(BR583*DCF!D$46-DCF!D$5*MAX(BR583*DCF!D$46,0)-MAX(BR583-BQ583,0)/Inputs!$B$24)*DCF!D$6</f>
        <v>-830.74715074763287</v>
      </c>
      <c r="CZ583" s="15">
        <f ca="1">(BS583*DCF!E$46-DCF!E$5*MAX(BS583*DCF!E$46,0)-MAX(BS583-BR583,0)/Inputs!$B$24)*DCF!E$6</f>
        <v>-489.77946992810456</v>
      </c>
      <c r="DA583" s="15">
        <f ca="1">(BT583*DCF!F$46-DCF!F$5*MAX(BT583*DCF!F$46,0)-MAX(BT583-BS583,0)/Inputs!$B$24)*DCF!F$6</f>
        <v>-387.74768408482169</v>
      </c>
      <c r="DB583" s="15">
        <f ca="1">(BU583*DCF!G$46-DCF!G$5*MAX(BU583*DCF!G$46,0)-MAX(BU583-BT583,0)/Inputs!$B$24)*DCF!G$6</f>
        <v>-1052.5959881450319</v>
      </c>
      <c r="DC583" s="15">
        <f ca="1">(BV583*DCF!H$46-DCF!H$5*MAX(BV583*DCF!H$46,0)-MAX(BV583-BU583,0)/Inputs!$B$24)*DCF!H$6</f>
        <v>-1428.1246213290469</v>
      </c>
      <c r="DD583" s="15">
        <f ca="1">(BW583*DCF!I$46-DCF!I$5*MAX(BW583*DCF!I$46,0)-MAX(BW583-BV583,0)/Inputs!$B$24)*DCF!I$6</f>
        <v>-753.37877542716501</v>
      </c>
      <c r="DE583" s="15">
        <f ca="1">(BX583*DCF!J$46-DCF!J$5*MAX(BX583*DCF!J$46,0)-MAX(BX583-BW583,0)/Inputs!$B$24)*DCF!J$6</f>
        <v>-607.6259311019229</v>
      </c>
      <c r="DF583" s="15">
        <f ca="1">(BY583*DCF!K$46-DCF!K$5*MAX(BY583*DCF!K$46,0)-MAX(BY583-BX583,0)/Inputs!$B$24)*DCF!K$6</f>
        <v>266.55888042505615</v>
      </c>
      <c r="DG583" s="15">
        <f ca="1">(BZ583*DCF!L$46-DCF!L$5*MAX(BZ583*DCF!L$46,0)-MAX(BZ583-BY583,0)/Inputs!$B$24)*DCF!L$6</f>
        <v>-112.02087361580448</v>
      </c>
      <c r="DH583" s="15">
        <f ca="1">(CA583*DCF!M$46-DCF!M$5*MAX(CA583*DCF!M$46,0)-MAX(CA583-BZ583,0)/Inputs!$B$24)*DCF!M$6</f>
        <v>2917.6152839032688</v>
      </c>
      <c r="DI583" s="15">
        <f ca="1">SUM(CB583:CL583)+BE583*DCF!M$10*(1+Inputs!$B$30)*(1-Inputs!$B$33)*(1-Inputs!$B$30/Inputs!$B$31)/(Inputs!$B$29-Inputs!$B$30)*DCF!M$6</f>
        <v>141489.29616485781</v>
      </c>
      <c r="DJ583" s="15">
        <f ca="1">SUM(CM583:CW583)+BP583*DCF!M$28*(1+Inputs!$B$30)*(1-Inputs!$B$33)*(1-Inputs!$B$30/Inputs!$B$31)/(Inputs!$B$29-Inputs!$B$30)*DCF!M$6</f>
        <v>228247.72271839023</v>
      </c>
      <c r="DK583" s="15">
        <f ca="1">SUM(CX583:DH583)+CA583*DCF!M$46*(1+Inputs!$B$30)*(1-Inputs!$B$33)*(1-Inputs!$B$30/Inputs!$B$31)/(Inputs!$B$29-Inputs!$B$30)*DCF!M$6</f>
        <v>53389.048966134993</v>
      </c>
      <c r="DM583" s="15">
        <f ca="1">DI583+DJ583+DK583+Inputs!$B$34+Inputs!$B$36-Inputs!$B$35</f>
        <v>499977.06784938305</v>
      </c>
    </row>
    <row r="584" spans="1:117" x14ac:dyDescent="0.75">
      <c r="A584" s="11">
        <v>571</v>
      </c>
      <c r="C584" s="23">
        <f t="shared" ref="C584:M593" ca="1" si="327">_xlfn.NORM.S.INV(RAND())</f>
        <v>-1.3625843040611403</v>
      </c>
      <c r="D584" s="23">
        <f t="shared" ca="1" si="327"/>
        <v>0.46303378602326201</v>
      </c>
      <c r="E584" s="23">
        <f t="shared" ca="1" si="327"/>
        <v>-0.1565832494282943</v>
      </c>
      <c r="F584" s="23">
        <f t="shared" ca="1" si="327"/>
        <v>-1.1485790034172074</v>
      </c>
      <c r="G584" s="23">
        <f t="shared" ca="1" si="327"/>
        <v>-1.3919411451732653</v>
      </c>
      <c r="H584" s="23">
        <f t="shared" ca="1" si="327"/>
        <v>0.72856665335804371</v>
      </c>
      <c r="I584" s="23">
        <f t="shared" ca="1" si="327"/>
        <v>-0.15358907236083272</v>
      </c>
      <c r="J584" s="23">
        <f t="shared" ca="1" si="327"/>
        <v>-2.2999914221429965</v>
      </c>
      <c r="K584" s="23">
        <f t="shared" ca="1" si="327"/>
        <v>0.72481282035786454</v>
      </c>
      <c r="L584" s="23">
        <f t="shared" ca="1" si="327"/>
        <v>-0.62150634277989958</v>
      </c>
      <c r="M584" s="23">
        <f t="shared" ca="1" si="327"/>
        <v>-0.20236562220943691</v>
      </c>
      <c r="N584" s="23">
        <f ca="1">SQRT(Inputs!$B$38)*C584+SQRT(1-Inputs!$B$38)*_xlfn.NORM.S.INV(RAND())</f>
        <v>-0.38120602404640747</v>
      </c>
      <c r="O584" s="23">
        <f ca="1">SQRT(Inputs!$B$38)*D584+SQRT(1-Inputs!$B$38)*_xlfn.NORM.S.INV(RAND())</f>
        <v>0.12387704866773205</v>
      </c>
      <c r="P584" s="23">
        <f ca="1">SQRT(Inputs!$B$38)*E584+SQRT(1-Inputs!$B$38)*_xlfn.NORM.S.INV(RAND())</f>
        <v>-0.94494493184784212</v>
      </c>
      <c r="Q584" s="23">
        <f ca="1">SQRT(Inputs!$B$38)*F584+SQRT(1-Inputs!$B$38)*_xlfn.NORM.S.INV(RAND())</f>
        <v>0.53468374674341101</v>
      </c>
      <c r="R584" s="23">
        <f ca="1">SQRT(Inputs!$B$38)*G584+SQRT(1-Inputs!$B$38)*_xlfn.NORM.S.INV(RAND())</f>
        <v>-6.6139613945236819E-2</v>
      </c>
      <c r="S584" s="23">
        <f ca="1">SQRT(Inputs!$B$38)*H584+SQRT(1-Inputs!$B$38)*_xlfn.NORM.S.INV(RAND())</f>
        <v>0.83697128769157791</v>
      </c>
      <c r="T584" s="23">
        <f ca="1">SQRT(Inputs!$B$38)*I584+SQRT(1-Inputs!$B$38)*_xlfn.NORM.S.INV(RAND())</f>
        <v>6.6231761091007785E-2</v>
      </c>
      <c r="U584" s="23">
        <f ca="1">SQRT(Inputs!$B$38)*J584+SQRT(1-Inputs!$B$38)*_xlfn.NORM.S.INV(RAND())</f>
        <v>-0.36158549849441735</v>
      </c>
      <c r="V584" s="23">
        <f ca="1">SQRT(Inputs!$B$38)*K584+SQRT(1-Inputs!$B$38)*_xlfn.NORM.S.INV(RAND())</f>
        <v>0.25662922770073149</v>
      </c>
      <c r="W584" s="23">
        <f ca="1">SQRT(Inputs!$B$38)*L584+SQRT(1-Inputs!$B$38)*_xlfn.NORM.S.INV(RAND())</f>
        <v>-0.80940483512033823</v>
      </c>
      <c r="X584" s="23">
        <f ca="1">SQRT(Inputs!$B$38)*M584+SQRT(1-Inputs!$B$38)*_xlfn.NORM.S.INV(RAND())</f>
        <v>8.4233145207601168E-3</v>
      </c>
      <c r="Y584" s="23">
        <f ca="1">SQRT(Inputs!$B$38)*C584+SQRT(1-Inputs!$B$38)*_xlfn.NORM.S.INV(RAND())</f>
        <v>-0.61341194358364692</v>
      </c>
      <c r="Z584" s="23">
        <f ca="1">SQRT(Inputs!$B$38)*D584+SQRT(1-Inputs!$B$38)*_xlfn.NORM.S.INV(RAND())</f>
        <v>0.54949720000684155</v>
      </c>
      <c r="AA584" s="23">
        <f ca="1">SQRT(Inputs!$B$38)*E584+SQRT(1-Inputs!$B$38)*_xlfn.NORM.S.INV(RAND())</f>
        <v>0.38583250595008967</v>
      </c>
      <c r="AB584" s="23">
        <f ca="1">SQRT(Inputs!$B$38)*F584+SQRT(1-Inputs!$B$38)*_xlfn.NORM.S.INV(RAND())</f>
        <v>-0.22266746759181549</v>
      </c>
      <c r="AC584" s="23">
        <f ca="1">SQRT(Inputs!$B$38)*G584+SQRT(1-Inputs!$B$38)*_xlfn.NORM.S.INV(RAND())</f>
        <v>-0.53779200274533578</v>
      </c>
      <c r="AD584" s="23">
        <f ca="1">SQRT(Inputs!$B$38)*H584+SQRT(1-Inputs!$B$38)*_xlfn.NORM.S.INV(RAND())</f>
        <v>1.5752339942441815</v>
      </c>
      <c r="AE584" s="23">
        <f ca="1">SQRT(Inputs!$B$38)*I584+SQRT(1-Inputs!$B$38)*_xlfn.NORM.S.INV(RAND())</f>
        <v>0.29045215977341754</v>
      </c>
      <c r="AF584" s="23">
        <f ca="1">SQRT(Inputs!$B$38)*J584+SQRT(1-Inputs!$B$38)*_xlfn.NORM.S.INV(RAND())</f>
        <v>-2.1835998852836003</v>
      </c>
      <c r="AG584" s="23">
        <f ca="1">SQRT(Inputs!$B$38)*K584+SQRT(1-Inputs!$B$38)*_xlfn.NORM.S.INV(RAND())</f>
        <v>0.260092420331973</v>
      </c>
      <c r="AH584" s="23">
        <f ca="1">SQRT(Inputs!$B$38)*L584+SQRT(1-Inputs!$B$38)*_xlfn.NORM.S.INV(RAND())</f>
        <v>0.26882731929406323</v>
      </c>
      <c r="AI584" s="23">
        <f ca="1">SQRT(Inputs!$B$38)*M584+SQRT(1-Inputs!$B$38)*_xlfn.NORM.S.INV(RAND())</f>
        <v>0.47569192043151209</v>
      </c>
      <c r="AJ584" s="23">
        <f ca="1">SQRT(Inputs!$B$38)*C584+SQRT(1-Inputs!$B$38)*_xlfn.NORM.S.INV(RAND())</f>
        <v>0.65018644970589456</v>
      </c>
      <c r="AK584" s="23">
        <f ca="1">SQRT(Inputs!$B$38)*D584+SQRT(1-Inputs!$B$38)*_xlfn.NORM.S.INV(RAND())</f>
        <v>-1.114258825786492</v>
      </c>
      <c r="AL584" s="23">
        <f ca="1">SQRT(Inputs!$B$38)*E584+SQRT(1-Inputs!$B$38)*_xlfn.NORM.S.INV(RAND())</f>
        <v>0.76412593499170611</v>
      </c>
      <c r="AM584" s="23">
        <f ca="1">SQRT(Inputs!$B$38)*F584+SQRT(1-Inputs!$B$38)*_xlfn.NORM.S.INV(RAND())</f>
        <v>-3.1310704648444712</v>
      </c>
      <c r="AN584" s="23">
        <f ca="1">SQRT(Inputs!$B$38)*G584+SQRT(1-Inputs!$B$38)*_xlfn.NORM.S.INV(RAND())</f>
        <v>-1.5740306360003431</v>
      </c>
      <c r="AO584" s="23">
        <f ca="1">SQRT(Inputs!$B$38)*H584+SQRT(1-Inputs!$B$38)*_xlfn.NORM.S.INV(RAND())</f>
        <v>0.92673475263968697</v>
      </c>
      <c r="AP584" s="23">
        <f ca="1">SQRT(Inputs!$B$38)*I584+SQRT(1-Inputs!$B$38)*_xlfn.NORM.S.INV(RAND())</f>
        <v>-0.86330873239313366</v>
      </c>
      <c r="AQ584" s="23">
        <f ca="1">SQRT(Inputs!$B$38)*J584+SQRT(1-Inputs!$B$38)*_xlfn.NORM.S.INV(RAND())</f>
        <v>-1.2246352852325524</v>
      </c>
      <c r="AR584" s="23">
        <f ca="1">SQRT(Inputs!$B$38)*K584+SQRT(1-Inputs!$B$38)*_xlfn.NORM.S.INV(RAND())</f>
        <v>1.2827089407279808</v>
      </c>
      <c r="AS584" s="23">
        <f ca="1">SQRT(Inputs!$B$38)*L584+SQRT(1-Inputs!$B$38)*_xlfn.NORM.S.INV(RAND())</f>
        <v>-0.95855901418702039</v>
      </c>
      <c r="AT584" s="23">
        <f ca="1">SQRT(Inputs!$B$38)*M584+SQRT(1-Inputs!$B$38)*_xlfn.NORM.S.INV(RAND())</f>
        <v>1.3809557586968619</v>
      </c>
      <c r="AU584" s="15">
        <f ca="1">Inputs!$B$6*EXP($B$8-0.5*C$5^2+C$5*N584)</f>
        <v>4665.2906920566666</v>
      </c>
      <c r="AV584" s="15">
        <f t="shared" ca="1" si="292"/>
        <v>5783.1407556422555</v>
      </c>
      <c r="AW584" s="15">
        <f t="shared" ca="1" si="293"/>
        <v>6207.6802125266986</v>
      </c>
      <c r="AX584" s="15">
        <f t="shared" ca="1" si="294"/>
        <v>8102.5176251480971</v>
      </c>
      <c r="AY584" s="15">
        <f t="shared" ca="1" si="295"/>
        <v>9825.9112042145662</v>
      </c>
      <c r="AZ584" s="15">
        <f t="shared" ca="1" si="296"/>
        <v>13177.602844161103</v>
      </c>
      <c r="BA584" s="15">
        <f t="shared" ca="1" si="297"/>
        <v>16238.18701172142</v>
      </c>
      <c r="BB584" s="15">
        <f t="shared" ca="1" si="298"/>
        <v>19173.16547650563</v>
      </c>
      <c r="BC584" s="15">
        <f t="shared" ca="1" si="299"/>
        <v>24071.224866204164</v>
      </c>
      <c r="BD584" s="15">
        <f t="shared" ca="1" si="300"/>
        <v>27339.388777603341</v>
      </c>
      <c r="BE584" s="15">
        <f t="shared" ca="1" si="301"/>
        <v>33526.626631619431</v>
      </c>
      <c r="BF584" s="15">
        <f ca="1">Inputs!$B$13*EXP($B$9-0.5*C$6^2+C$6*Y584)</f>
        <v>12247.311593160899</v>
      </c>
      <c r="BG584" s="15">
        <f t="shared" ca="1" si="302"/>
        <v>16482.026964899898</v>
      </c>
      <c r="BH584" s="15">
        <f t="shared" ca="1" si="303"/>
        <v>21468.82796518139</v>
      </c>
      <c r="BI584" s="15">
        <f t="shared" ca="1" si="304"/>
        <v>25395.607610248007</v>
      </c>
      <c r="BJ584" s="15">
        <f t="shared" ca="1" si="305"/>
        <v>28811.068029156741</v>
      </c>
      <c r="BK584" s="15">
        <f t="shared" ca="1" si="306"/>
        <v>43817.897585826271</v>
      </c>
      <c r="BL584" s="15">
        <f t="shared" ca="1" si="307"/>
        <v>55889.593541101232</v>
      </c>
      <c r="BM584" s="15">
        <f t="shared" ca="1" si="308"/>
        <v>52378.242847145986</v>
      </c>
      <c r="BN584" s="15">
        <f t="shared" ca="1" si="309"/>
        <v>66458.124803121929</v>
      </c>
      <c r="BO584" s="15">
        <f t="shared" ca="1" si="310"/>
        <v>84365.400707581459</v>
      </c>
      <c r="BP584" s="15">
        <f t="shared" ca="1" si="311"/>
        <v>109587.81402295326</v>
      </c>
      <c r="BQ584" s="15">
        <f ca="1">Inputs!$B$20*EXP($B$10-0.5*C$7^2+C$7*AJ584)</f>
        <v>5402.0757861747115</v>
      </c>
      <c r="BR584" s="15">
        <f t="shared" ca="1" si="312"/>
        <v>5145.3761290976227</v>
      </c>
      <c r="BS584" s="15">
        <f t="shared" ca="1" si="313"/>
        <v>8775.1596126893055</v>
      </c>
      <c r="BT584" s="15">
        <f t="shared" ca="1" si="314"/>
        <v>5321.4465529783556</v>
      </c>
      <c r="BU584" s="15">
        <f t="shared" ca="1" si="315"/>
        <v>5039.0246699991912</v>
      </c>
      <c r="BV584" s="15">
        <f t="shared" ca="1" si="316"/>
        <v>8638.5511316874727</v>
      </c>
      <c r="BW584" s="15">
        <f t="shared" ca="1" si="317"/>
        <v>10041.520906441505</v>
      </c>
      <c r="BX584" s="15">
        <f t="shared" ca="1" si="318"/>
        <v>10987.255462850202</v>
      </c>
      <c r="BY584" s="15">
        <f t="shared" ca="1" si="319"/>
        <v>19677.137211290094</v>
      </c>
      <c r="BZ584" s="15">
        <f t="shared" ca="1" si="320"/>
        <v>23149.066636393371</v>
      </c>
      <c r="CA584" s="15">
        <f t="shared" ca="1" si="321"/>
        <v>41561.433395521381</v>
      </c>
      <c r="CB584" s="15">
        <f ca="1">(AU584*DCF!C$10-DCF!C$5*MAX(AU584*DCF!C$10,0)-MAX(AU584-Inputs!$B$6,0)/Inputs!$B$10)*DCF!C$6</f>
        <v>1045.1916009507045</v>
      </c>
      <c r="CC584" s="15">
        <f ca="1">(AV584*DCF!D$10-DCF!D$5*MAX(AV584*DCF!D$10,0)-MAX(AV584-AU584,0)/Inputs!$B$10)*DCF!D$6</f>
        <v>1137.0428979043947</v>
      </c>
      <c r="CD584" s="15">
        <f ca="1">(AW584*DCF!E$10-DCF!E$5*MAX(AW584*DCF!E$10,0)-MAX(AW584-AV584,0)/Inputs!$B$10)*DCF!E$6</f>
        <v>1337.6306765388451</v>
      </c>
      <c r="CE584" s="15">
        <f ca="1">(AX584*DCF!F$10-DCF!F$5*MAX(AX584*DCF!F$10,0)-MAX(AX584-AW584,0)/Inputs!$B$10)*DCF!F$6</f>
        <v>1374.497997685975</v>
      </c>
      <c r="CF584" s="15">
        <f ca="1">(AY584*DCF!G$10-DCF!G$5*MAX(AY584*DCF!G$10,0)-MAX(AY584-AX584,0)/Inputs!$B$10)*DCF!G$6</f>
        <v>1693.2632272068304</v>
      </c>
      <c r="CG584" s="15">
        <f ca="1">(AZ584*DCF!H$10-DCF!H$5*MAX(AZ584*DCF!H$10,0)-MAX(AZ584-AY584,0)/Inputs!$B$10)*DCF!H$6</f>
        <v>1963.2881065601391</v>
      </c>
      <c r="CH584" s="15">
        <f ca="1">(BA584*DCF!I$10-DCF!I$5*MAX(BA584*DCF!I$10,0)-MAX(BA584-AZ584,0)/Inputs!$B$10)*DCF!I$6</f>
        <v>2464.0813595175664</v>
      </c>
      <c r="CI584" s="15">
        <f ca="1">(BB584*DCF!J$10-DCF!J$5*MAX(BB584*DCF!J$10,0)-MAX(BB584-BA584,0)/Inputs!$B$10)*DCF!J$6</f>
        <v>2845.4120619560567</v>
      </c>
      <c r="CJ584" s="15">
        <f ca="1">(BC584*DCF!K$10-DCF!K$5*MAX(BC584*DCF!K$10,0)-MAX(BC584-BB584,0)/Inputs!$B$10)*DCF!K$6</f>
        <v>3189.426864969389</v>
      </c>
      <c r="CK584" s="15">
        <f ca="1">(BD584*DCF!L$10-DCF!L$5*MAX(BD584*DCF!L$10,0)-MAX(BD584-BC584,0)/Inputs!$B$10)*DCF!L$6</f>
        <v>3700.6732026562026</v>
      </c>
      <c r="CL584" s="15">
        <f ca="1">(BE584*DCF!M$10-DCF!M$5*MAX(BE584*DCF!M$10,0)-MAX(BE584-BD584,0)/Inputs!$B$10)*DCF!M$6</f>
        <v>3991.9089809465436</v>
      </c>
      <c r="CM584" s="15">
        <f ca="1">(BF584*DCF!C$28-DCF!C$5*MAX(BF584*DCF!C$28,0)-MAX(BF584-Inputs!$B$13,0)/Inputs!$B$17)*DCF!C$6</f>
        <v>3539.1128986199656</v>
      </c>
      <c r="CN584" s="15">
        <f ca="1">(BG584*DCF!D$28-DCF!D$5*MAX(BG584*DCF!D$28,0)-MAX(BG584-BF584,0)/Inputs!$B$17)*DCF!D$6</f>
        <v>3950.8781306115807</v>
      </c>
      <c r="CO584" s="15">
        <f ca="1">(BH584*DCF!E$28-DCF!E$5*MAX(BH584*DCF!E$28,0)-MAX(BH584-BG584,0)/Inputs!$B$17)*DCF!E$6</f>
        <v>5097.5245282848809</v>
      </c>
      <c r="CP584" s="15">
        <f ca="1">(BI584*DCF!F$28-DCF!F$5*MAX(BI584*DCF!F$28,0)-MAX(BI584-BH584,0)/Inputs!$B$17)*DCF!F$6</f>
        <v>6179.306222103356</v>
      </c>
      <c r="CQ584" s="15">
        <f ca="1">(BJ584*DCF!G$28-DCF!G$5*MAX(BJ584*DCF!G$28,0)-MAX(BJ584-BI584,0)/Inputs!$B$17)*DCF!G$6</f>
        <v>6900.8034872766375</v>
      </c>
      <c r="CR584" s="15">
        <f ca="1">(BK584*DCF!H$28-DCF!H$5*MAX(BK584*DCF!H$28,0)-MAX(BK584-BJ584,0)/Inputs!$B$17)*DCF!H$6</f>
        <v>8505.0093357461774</v>
      </c>
      <c r="CS584" s="15">
        <f ca="1">(BL584*DCF!I$28-DCF!I$5*MAX(BL584*DCF!I$28,0)-MAX(BL584-BK584,0)/Inputs!$B$17)*DCF!I$6</f>
        <v>11409.949209044949</v>
      </c>
      <c r="CT584" s="15">
        <f ca="1">(BM584*DCF!J$28-DCF!J$5*MAX(BM584*DCF!J$28,0)-MAX(BM584-BL584,0)/Inputs!$B$17)*DCF!J$6</f>
        <v>11684.696409207647</v>
      </c>
      <c r="CU584" s="15">
        <f ca="1">(BN584*DCF!K$28-DCF!K$5*MAX(BN584*DCF!K$28,0)-MAX(BN584-BM584,0)/Inputs!$B$17)*DCF!K$6</f>
        <v>12310.243658528121</v>
      </c>
      <c r="CV584" s="15">
        <f ca="1">(BO584*DCF!L$28-DCF!L$5*MAX(BO584*DCF!L$28,0)-MAX(BO584-BN584,0)/Inputs!$B$17)*DCF!L$6</f>
        <v>14806.430131542766</v>
      </c>
      <c r="CW584" s="15">
        <f ca="1">(BP584*DCF!M$28-DCF!M$5*MAX(BP584*DCF!M$28,0)-MAX(BP584-BO584,0)/Inputs!$B$17)*DCF!M$6</f>
        <v>17982.559706576791</v>
      </c>
      <c r="CX584" s="15">
        <f ca="1">(BQ584*DCF!C$46-DCF!C$5*MAX(BQ584*DCF!C$46,0)-MAX(BQ584-Inputs!$B$20,0)/Inputs!$B$24)*DCF!C$6</f>
        <v>-2264.2557409986453</v>
      </c>
      <c r="CY584" s="15">
        <f ca="1">(BR584*DCF!D$46-DCF!D$5*MAX(BR584*DCF!D$46,0)-MAX(BR584-BQ584,0)/Inputs!$B$24)*DCF!D$6</f>
        <v>-878.19571351452032</v>
      </c>
      <c r="CZ584" s="15">
        <f ca="1">(BS584*DCF!E$46-DCF!E$5*MAX(BS584*DCF!E$46,0)-MAX(BS584-BR584,0)/Inputs!$B$24)*DCF!E$6</f>
        <v>-2468.438625772757</v>
      </c>
      <c r="DA584" s="15">
        <f ca="1">(BT584*DCF!F$46-DCF!F$5*MAX(BT584*DCF!F$46,0)-MAX(BT584-BS584,0)/Inputs!$B$24)*DCF!F$6</f>
        <v>-387.54138273950957</v>
      </c>
      <c r="DB584" s="15">
        <f ca="1">(BU584*DCF!G$46-DCF!G$5*MAX(BU584*DCF!G$46,0)-MAX(BU584-BT584,0)/Inputs!$B$24)*DCF!G$6</f>
        <v>-169.50283400166808</v>
      </c>
      <c r="DC584" s="15">
        <f ca="1">(BV584*DCF!H$46-DCF!H$5*MAX(BV584*DCF!H$46,0)-MAX(BV584-BU584,0)/Inputs!$B$24)*DCF!H$6</f>
        <v>-1118.5307933050894</v>
      </c>
      <c r="DD584" s="15">
        <f ca="1">(BW584*DCF!I$46-DCF!I$5*MAX(BW584*DCF!I$46,0)-MAX(BW584-BV584,0)/Inputs!$B$24)*DCF!I$6</f>
        <v>-170.82553053474746</v>
      </c>
      <c r="DE584" s="15">
        <f ca="1">(BX584*DCF!J$46-DCF!J$5*MAX(BX584*DCF!J$46,0)-MAX(BX584-BW584,0)/Inputs!$B$24)*DCF!J$6</f>
        <v>210.09162110138934</v>
      </c>
      <c r="DF584" s="15">
        <f ca="1">(BY584*DCF!K$46-DCF!K$5*MAX(BY584*DCF!K$46,0)-MAX(BY584-BX584,0)/Inputs!$B$24)*DCF!K$6</f>
        <v>-1004.7658592859739</v>
      </c>
      <c r="DG584" s="15">
        <f ca="1">(BZ584*DCF!L$46-DCF!L$5*MAX(BZ584*DCF!L$46,0)-MAX(BZ584-BY584,0)/Inputs!$B$24)*DCF!L$6</f>
        <v>814.4788738700662</v>
      </c>
      <c r="DH584" s="15">
        <f ca="1">(CA584*DCF!M$46-DCF!M$5*MAX(CA584*DCF!M$46,0)-MAX(CA584-BZ584,0)/Inputs!$B$24)*DCF!M$6</f>
        <v>-590.96617409381315</v>
      </c>
      <c r="DI584" s="15">
        <f ca="1">SUM(CB584:CL584)+BE584*DCF!M$10*(1+Inputs!$B$30)*(1-Inputs!$B$33)*(1-Inputs!$B$30/Inputs!$B$31)/(Inputs!$B$29-Inputs!$B$30)*DCF!M$6</f>
        <v>118047.46223642962</v>
      </c>
      <c r="DJ584" s="15">
        <f ca="1">SUM(CM584:CW584)+BP584*DCF!M$28*(1+Inputs!$B$30)*(1-Inputs!$B$33)*(1-Inputs!$B$30/Inputs!$B$31)/(Inputs!$B$29-Inputs!$B$30)*DCF!M$6</f>
        <v>509012.29448380473</v>
      </c>
      <c r="DK584" s="15">
        <f ca="1">SUM(CX584:DH584)+CA584*DCF!M$46*(1+Inputs!$B$30)*(1-Inputs!$B$33)*(1-Inputs!$B$30/Inputs!$B$31)/(Inputs!$B$29-Inputs!$B$30)*DCF!M$6</f>
        <v>56230.447136722578</v>
      </c>
      <c r="DM584" s="15">
        <f ca="1">DI584+DJ584+DK584+Inputs!$B$34+Inputs!$B$36-Inputs!$B$35</f>
        <v>760141.20385695703</v>
      </c>
    </row>
    <row r="585" spans="1:117" x14ac:dyDescent="0.75">
      <c r="A585" s="11">
        <v>572</v>
      </c>
      <c r="C585" s="23">
        <f t="shared" ca="1" si="327"/>
        <v>-0.7186636181654088</v>
      </c>
      <c r="D585" s="23">
        <f t="shared" ca="1" si="327"/>
        <v>-0.29227259008268497</v>
      </c>
      <c r="E585" s="23">
        <f t="shared" ca="1" si="327"/>
        <v>1.535229914738389E-2</v>
      </c>
      <c r="F585" s="23">
        <f t="shared" ca="1" si="327"/>
        <v>-6.8547914825569642E-2</v>
      </c>
      <c r="G585" s="23">
        <f t="shared" ca="1" si="327"/>
        <v>0.50289507191050553</v>
      </c>
      <c r="H585" s="23">
        <f t="shared" ca="1" si="327"/>
        <v>8.6842685560861776E-2</v>
      </c>
      <c r="I585" s="23">
        <f t="shared" ca="1" si="327"/>
        <v>-1.4488212314628739</v>
      </c>
      <c r="J585" s="23">
        <f t="shared" ca="1" si="327"/>
        <v>9.3576346872618482E-3</v>
      </c>
      <c r="K585" s="23">
        <f t="shared" ca="1" si="327"/>
        <v>-1.0256634947423311</v>
      </c>
      <c r="L585" s="23">
        <f t="shared" ca="1" si="327"/>
        <v>-0.39164680455128381</v>
      </c>
      <c r="M585" s="23">
        <f t="shared" ca="1" si="327"/>
        <v>0.51391494140430682</v>
      </c>
      <c r="N585" s="23">
        <f ca="1">SQRT(Inputs!$B$38)*C585+SQRT(1-Inputs!$B$38)*_xlfn.NORM.S.INV(RAND())</f>
        <v>-1.7588578378534283</v>
      </c>
      <c r="O585" s="23">
        <f ca="1">SQRT(Inputs!$B$38)*D585+SQRT(1-Inputs!$B$38)*_xlfn.NORM.S.INV(RAND())</f>
        <v>1.1323198282885942</v>
      </c>
      <c r="P585" s="23">
        <f ca="1">SQRT(Inputs!$B$38)*E585+SQRT(1-Inputs!$B$38)*_xlfn.NORM.S.INV(RAND())</f>
        <v>0.65101682951599715</v>
      </c>
      <c r="Q585" s="23">
        <f ca="1">SQRT(Inputs!$B$38)*F585+SQRT(1-Inputs!$B$38)*_xlfn.NORM.S.INV(RAND())</f>
        <v>0.16795983885600532</v>
      </c>
      <c r="R585" s="23">
        <f ca="1">SQRT(Inputs!$B$38)*G585+SQRT(1-Inputs!$B$38)*_xlfn.NORM.S.INV(RAND())</f>
        <v>0.35195257613270936</v>
      </c>
      <c r="S585" s="23">
        <f ca="1">SQRT(Inputs!$B$38)*H585+SQRT(1-Inputs!$B$38)*_xlfn.NORM.S.INV(RAND())</f>
        <v>-0.21547710199964853</v>
      </c>
      <c r="T585" s="23">
        <f ca="1">SQRT(Inputs!$B$38)*I585+SQRT(1-Inputs!$B$38)*_xlfn.NORM.S.INV(RAND())</f>
        <v>-1.3848250830160465</v>
      </c>
      <c r="U585" s="23">
        <f ca="1">SQRT(Inputs!$B$38)*J585+SQRT(1-Inputs!$B$38)*_xlfn.NORM.S.INV(RAND())</f>
        <v>-0.7615037324994246</v>
      </c>
      <c r="V585" s="23">
        <f ca="1">SQRT(Inputs!$B$38)*K585+SQRT(1-Inputs!$B$38)*_xlfn.NORM.S.INV(RAND())</f>
        <v>-0.49561391962513357</v>
      </c>
      <c r="W585" s="23">
        <f ca="1">SQRT(Inputs!$B$38)*L585+SQRT(1-Inputs!$B$38)*_xlfn.NORM.S.INV(RAND())</f>
        <v>-0.7593807186483138</v>
      </c>
      <c r="X585" s="23">
        <f ca="1">SQRT(Inputs!$B$38)*M585+SQRT(1-Inputs!$B$38)*_xlfn.NORM.S.INV(RAND())</f>
        <v>-1.4229402792111381</v>
      </c>
      <c r="Y585" s="23">
        <f ca="1">SQRT(Inputs!$B$38)*C585+SQRT(1-Inputs!$B$38)*_xlfn.NORM.S.INV(RAND())</f>
        <v>-0.5969581835359683</v>
      </c>
      <c r="Z585" s="23">
        <f ca="1">SQRT(Inputs!$B$38)*D585+SQRT(1-Inputs!$B$38)*_xlfn.NORM.S.INV(RAND())</f>
        <v>-0.23642899677669707</v>
      </c>
      <c r="AA585" s="23">
        <f ca="1">SQRT(Inputs!$B$38)*E585+SQRT(1-Inputs!$B$38)*_xlfn.NORM.S.INV(RAND())</f>
        <v>-0.1313258511950611</v>
      </c>
      <c r="AB585" s="23">
        <f ca="1">SQRT(Inputs!$B$38)*F585+SQRT(1-Inputs!$B$38)*_xlfn.NORM.S.INV(RAND())</f>
        <v>0.10690982080759445</v>
      </c>
      <c r="AC585" s="23">
        <f ca="1">SQRT(Inputs!$B$38)*G585+SQRT(1-Inputs!$B$38)*_xlfn.NORM.S.INV(RAND())</f>
        <v>9.3741177892892158E-2</v>
      </c>
      <c r="AD585" s="23">
        <f ca="1">SQRT(Inputs!$B$38)*H585+SQRT(1-Inputs!$B$38)*_xlfn.NORM.S.INV(RAND())</f>
        <v>-1.6450045116845478</v>
      </c>
      <c r="AE585" s="23">
        <f ca="1">SQRT(Inputs!$B$38)*I585+SQRT(1-Inputs!$B$38)*_xlfn.NORM.S.INV(RAND())</f>
        <v>-1.4827096220098435</v>
      </c>
      <c r="AF585" s="23">
        <f ca="1">SQRT(Inputs!$B$38)*J585+SQRT(1-Inputs!$B$38)*_xlfn.NORM.S.INV(RAND())</f>
        <v>-0.2199684210025</v>
      </c>
      <c r="AG585" s="23">
        <f ca="1">SQRT(Inputs!$B$38)*K585+SQRT(1-Inputs!$B$38)*_xlfn.NORM.S.INV(RAND())</f>
        <v>-1.0196777915175266</v>
      </c>
      <c r="AH585" s="23">
        <f ca="1">SQRT(Inputs!$B$38)*L585+SQRT(1-Inputs!$B$38)*_xlfn.NORM.S.INV(RAND())</f>
        <v>0.74345760881902601</v>
      </c>
      <c r="AI585" s="23">
        <f ca="1">SQRT(Inputs!$B$38)*M585+SQRT(1-Inputs!$B$38)*_xlfn.NORM.S.INV(RAND())</f>
        <v>2.3350144589795869</v>
      </c>
      <c r="AJ585" s="23">
        <f ca="1">SQRT(Inputs!$B$38)*C585+SQRT(1-Inputs!$B$38)*_xlfn.NORM.S.INV(RAND())</f>
        <v>1.0943156005513064</v>
      </c>
      <c r="AK585" s="23">
        <f ca="1">SQRT(Inputs!$B$38)*D585+SQRT(1-Inputs!$B$38)*_xlfn.NORM.S.INV(RAND())</f>
        <v>0.17559073200081235</v>
      </c>
      <c r="AL585" s="23">
        <f ca="1">SQRT(Inputs!$B$38)*E585+SQRT(1-Inputs!$B$38)*_xlfn.NORM.S.INV(RAND())</f>
        <v>-0.24567512155009072</v>
      </c>
      <c r="AM585" s="23">
        <f ca="1">SQRT(Inputs!$B$38)*F585+SQRT(1-Inputs!$B$38)*_xlfn.NORM.S.INV(RAND())</f>
        <v>-0.66558141400362913</v>
      </c>
      <c r="AN585" s="23">
        <f ca="1">SQRT(Inputs!$B$38)*G585+SQRT(1-Inputs!$B$38)*_xlfn.NORM.S.INV(RAND())</f>
        <v>0.83814913383552081</v>
      </c>
      <c r="AO585" s="23">
        <f ca="1">SQRT(Inputs!$B$38)*H585+SQRT(1-Inputs!$B$38)*_xlfn.NORM.S.INV(RAND())</f>
        <v>7.0207808648254155E-2</v>
      </c>
      <c r="AP585" s="23">
        <f ca="1">SQRT(Inputs!$B$38)*I585+SQRT(1-Inputs!$B$38)*_xlfn.NORM.S.INV(RAND())</f>
        <v>-1.2043678150790567</v>
      </c>
      <c r="AQ585" s="23">
        <f ca="1">SQRT(Inputs!$B$38)*J585+SQRT(1-Inputs!$B$38)*_xlfn.NORM.S.INV(RAND())</f>
        <v>0.23318985803840528</v>
      </c>
      <c r="AR585" s="23">
        <f ca="1">SQRT(Inputs!$B$38)*K585+SQRT(1-Inputs!$B$38)*_xlfn.NORM.S.INV(RAND())</f>
        <v>-1.1701185340961819</v>
      </c>
      <c r="AS585" s="23">
        <f ca="1">SQRT(Inputs!$B$38)*L585+SQRT(1-Inputs!$B$38)*_xlfn.NORM.S.INV(RAND())</f>
        <v>-0.76286974891849257</v>
      </c>
      <c r="AT585" s="23">
        <f ca="1">SQRT(Inputs!$B$38)*M585+SQRT(1-Inputs!$B$38)*_xlfn.NORM.S.INV(RAND())</f>
        <v>0.52656378266913229</v>
      </c>
      <c r="AU585" s="15">
        <f ca="1">Inputs!$B$6*EXP($B$8-0.5*C$5^2+C$5*N585)</f>
        <v>3732.7506813715872</v>
      </c>
      <c r="AV585" s="15">
        <f t="shared" ca="1" si="292"/>
        <v>5366.7126201443834</v>
      </c>
      <c r="AW585" s="15">
        <f t="shared" ca="1" si="293"/>
        <v>7144.3445840240802</v>
      </c>
      <c r="AX585" s="15">
        <f t="shared" ca="1" si="294"/>
        <v>8907.4923384004687</v>
      </c>
      <c r="AY585" s="15">
        <f t="shared" ca="1" si="295"/>
        <v>11342.63859174053</v>
      </c>
      <c r="AZ585" s="15">
        <f t="shared" ca="1" si="296"/>
        <v>13547.061781698765</v>
      </c>
      <c r="BA585" s="15">
        <f t="shared" ca="1" si="297"/>
        <v>14341.387236306327</v>
      </c>
      <c r="BB585" s="15">
        <f t="shared" ca="1" si="298"/>
        <v>16268.453744915339</v>
      </c>
      <c r="BC585" s="15">
        <f t="shared" ca="1" si="299"/>
        <v>18993.928971895824</v>
      </c>
      <c r="BD585" s="15">
        <f t="shared" ca="1" si="300"/>
        <v>21673.919447854041</v>
      </c>
      <c r="BE585" s="15">
        <f t="shared" ca="1" si="301"/>
        <v>23330.280147840615</v>
      </c>
      <c r="BF585" s="15">
        <f ca="1">Inputs!$B$13*EXP($B$9-0.5*C$6^2+C$6*Y585)</f>
        <v>12287.326570248253</v>
      </c>
      <c r="BG585" s="15">
        <f t="shared" ca="1" si="302"/>
        <v>14349.587016893276</v>
      </c>
      <c r="BH585" s="15">
        <f t="shared" ca="1" si="303"/>
        <v>17154.801966987539</v>
      </c>
      <c r="BI585" s="15">
        <f t="shared" ca="1" si="304"/>
        <v>21348.4834696281</v>
      </c>
      <c r="BJ585" s="15">
        <f t="shared" ca="1" si="305"/>
        <v>26527.893961611455</v>
      </c>
      <c r="BK585" s="15">
        <f t="shared" ca="1" si="306"/>
        <v>26025.207874685628</v>
      </c>
      <c r="BL585" s="15">
        <f t="shared" ca="1" si="307"/>
        <v>26380.220675964843</v>
      </c>
      <c r="BM585" s="15">
        <f t="shared" ca="1" si="308"/>
        <v>31552.877620208277</v>
      </c>
      <c r="BN585" s="15">
        <f t="shared" ca="1" si="309"/>
        <v>34342.483561466222</v>
      </c>
      <c r="BO585" s="15">
        <f t="shared" ca="1" si="310"/>
        <v>46068.970749585889</v>
      </c>
      <c r="BP585" s="15">
        <f t="shared" ca="1" si="311"/>
        <v>73874.149116990258</v>
      </c>
      <c r="BQ585" s="15">
        <f ca="1">Inputs!$B$20*EXP($B$10-0.5*C$7^2+C$7*AJ585)</f>
        <v>6323.7235610223252</v>
      </c>
      <c r="BR585" s="15">
        <f t="shared" ca="1" si="312"/>
        <v>9072.5541705085398</v>
      </c>
      <c r="BS585" s="15">
        <f t="shared" ca="1" si="313"/>
        <v>11577.487923374047</v>
      </c>
      <c r="BT585" s="15">
        <f t="shared" ca="1" si="314"/>
        <v>13405.432032602765</v>
      </c>
      <c r="BU585" s="15">
        <f t="shared" ca="1" si="315"/>
        <v>22755.393015758738</v>
      </c>
      <c r="BV585" s="15">
        <f t="shared" ca="1" si="316"/>
        <v>32164.077430123511</v>
      </c>
      <c r="BW585" s="15">
        <f t="shared" ca="1" si="317"/>
        <v>34784.053113480135</v>
      </c>
      <c r="BX585" s="15">
        <f t="shared" ca="1" si="318"/>
        <v>50979.453743365862</v>
      </c>
      <c r="BY585" s="15">
        <f t="shared" ca="1" si="319"/>
        <v>57103.051480158785</v>
      </c>
      <c r="BZ585" s="15">
        <f t="shared" ca="1" si="320"/>
        <v>69639.289267782369</v>
      </c>
      <c r="CA585" s="15">
        <f t="shared" ca="1" si="321"/>
        <v>107417.27044862724</v>
      </c>
      <c r="CB585" s="15">
        <f ca="1">(AU585*DCF!C$10-DCF!C$5*MAX(AU585*DCF!C$10,0)-MAX(AU585-Inputs!$B$6,0)/Inputs!$B$10)*DCF!C$6</f>
        <v>958.6044016921096</v>
      </c>
      <c r="CC585" s="15">
        <f ca="1">(AV585*DCF!D$10-DCF!D$5*MAX(AV585*DCF!D$10,0)-MAX(AV585-AU585,0)/Inputs!$B$10)*DCF!D$6</f>
        <v>909.70098792774206</v>
      </c>
      <c r="CD585" s="15">
        <f ca="1">(AW585*DCF!E$10-DCF!E$5*MAX(AW585*DCF!E$10,0)-MAX(AW585-AV585,0)/Inputs!$B$10)*DCF!E$6</f>
        <v>1249.1191030699943</v>
      </c>
      <c r="CE585" s="15">
        <f ca="1">(AX585*DCF!F$10-DCF!F$5*MAX(AX585*DCF!F$10,0)-MAX(AX585-AW585,0)/Inputs!$B$10)*DCF!F$6</f>
        <v>1577.6240476255077</v>
      </c>
      <c r="CF585" s="15">
        <f ca="1">(AY585*DCF!G$10-DCF!G$5*MAX(AY585*DCF!G$10,0)-MAX(AY585-AX585,0)/Inputs!$B$10)*DCF!G$6</f>
        <v>1868.9583442593678</v>
      </c>
      <c r="CG585" s="15">
        <f ca="1">(AZ585*DCF!H$10-DCF!H$5*MAX(AZ585*DCF!H$10,0)-MAX(AZ585-AY585,0)/Inputs!$B$10)*DCF!H$6</f>
        <v>2238.7369050912685</v>
      </c>
      <c r="CH585" s="15">
        <f ca="1">(BA585*DCF!I$10-DCF!I$5*MAX(BA585*DCF!I$10,0)-MAX(BA585-AZ585,0)/Inputs!$B$10)*DCF!I$6</f>
        <v>2489.3510674660638</v>
      </c>
      <c r="CI585" s="15">
        <f ca="1">(BB585*DCF!J$10-DCF!J$5*MAX(BB585*DCF!J$10,0)-MAX(BB585-BA585,0)/Inputs!$B$10)*DCF!J$6</f>
        <v>2499.6892368442955</v>
      </c>
      <c r="CJ585" s="15">
        <f ca="1">(BC585*DCF!K$10-DCF!K$5*MAX(BC585*DCF!K$10,0)-MAX(BC585-BB585,0)/Inputs!$B$10)*DCF!K$6</f>
        <v>2676.1924778002981</v>
      </c>
      <c r="CK585" s="15">
        <f ca="1">(BD585*DCF!L$10-DCF!L$5*MAX(BD585*DCF!L$10,0)-MAX(BD585-BC585,0)/Inputs!$B$10)*DCF!L$6</f>
        <v>2922.2730419108325</v>
      </c>
      <c r="CL585" s="15">
        <f ca="1">(BE585*DCF!M$10-DCF!M$5*MAX(BE585*DCF!M$10,0)-MAX(BE585-BD585,0)/Inputs!$B$10)*DCF!M$6</f>
        <v>3094.334300115821</v>
      </c>
      <c r="CM585" s="15">
        <f ca="1">(BF585*DCF!C$28-DCF!C$5*MAX(BF585*DCF!C$28,0)-MAX(BF585-Inputs!$B$13,0)/Inputs!$B$17)*DCF!C$6</f>
        <v>3542.0838730033715</v>
      </c>
      <c r="CN585" s="15">
        <f ca="1">(BG585*DCF!D$28-DCF!D$5*MAX(BG585*DCF!D$28,0)-MAX(BG585-BF585,0)/Inputs!$B$17)*DCF!D$6</f>
        <v>3786.3096254952602</v>
      </c>
      <c r="CO585" s="15">
        <f ca="1">(BH585*DCF!E$28-DCF!E$5*MAX(BH585*DCF!E$28,0)-MAX(BH585-BG585,0)/Inputs!$B$17)*DCF!E$6</f>
        <v>4305.6761295713268</v>
      </c>
      <c r="CP585" s="15">
        <f ca="1">(BI585*DCF!F$28-DCF!F$5*MAX(BI585*DCF!F$28,0)-MAX(BI585-BH585,0)/Inputs!$B$17)*DCF!F$6</f>
        <v>5032.0249207884626</v>
      </c>
      <c r="CQ585" s="15">
        <f ca="1">(BJ585*DCF!G$28-DCF!G$5*MAX(BJ585*DCF!G$28,0)-MAX(BJ585-BI585,0)/Inputs!$B$17)*DCF!G$6</f>
        <v>6011.7376764681212</v>
      </c>
      <c r="CR585" s="15">
        <f ca="1">(BK585*DCF!H$28-DCF!H$5*MAX(BK585*DCF!H$28,0)-MAX(BK585-BJ585,0)/Inputs!$B$17)*DCF!H$6</f>
        <v>6436.3210364542265</v>
      </c>
      <c r="CS585" s="15">
        <f ca="1">(BL585*DCF!I$28-DCF!I$5*MAX(BL585*DCF!I$28,0)-MAX(BL585-BK585,0)/Inputs!$B$17)*DCF!I$6</f>
        <v>6152.4337905756802</v>
      </c>
      <c r="CT585" s="15">
        <f ca="1">(BM585*DCF!J$28-DCF!J$5*MAX(BM585*DCF!J$28,0)-MAX(BM585-BL585,0)/Inputs!$B$17)*DCF!J$6</f>
        <v>6353.0590601133863</v>
      </c>
      <c r="CU585" s="15">
        <f ca="1">(BN585*DCF!K$28-DCF!K$5*MAX(BN585*DCF!K$28,0)-MAX(BN585-BM585,0)/Inputs!$B$17)*DCF!K$6</f>
        <v>6910.8671372623994</v>
      </c>
      <c r="CV585" s="15">
        <f ca="1">(BO585*DCF!L$28-DCF!L$5*MAX(BO585*DCF!L$28,0)-MAX(BO585-BN585,0)/Inputs!$B$17)*DCF!L$6</f>
        <v>7864.8550673299369</v>
      </c>
      <c r="CW585" s="15">
        <f ca="1">(BP585*DCF!M$28-DCF!M$5*MAX(BP585*DCF!M$28,0)-MAX(BP585-BO585,0)/Inputs!$B$17)*DCF!M$6</f>
        <v>10993.0414641852</v>
      </c>
      <c r="CX585" s="15">
        <f ca="1">(BQ585*DCF!C$46-DCF!C$5*MAX(BQ585*DCF!C$46,0)-MAX(BQ585-Inputs!$B$20,0)/Inputs!$B$24)*DCF!C$6</f>
        <v>-2902.8107813087704</v>
      </c>
      <c r="CY585" s="15">
        <f ca="1">(BR585*DCF!D$46-DCF!D$5*MAX(BR585*DCF!D$46,0)-MAX(BR585-BQ585,0)/Inputs!$B$24)*DCF!D$6</f>
        <v>-2721.3766259096287</v>
      </c>
      <c r="CZ585" s="15">
        <f ca="1">(BS585*DCF!E$46-DCF!E$5*MAX(BS585*DCF!E$46,0)-MAX(BS585-BR585,0)/Inputs!$B$24)*DCF!E$6</f>
        <v>-2356.4340305019159</v>
      </c>
      <c r="DA585" s="15">
        <f ca="1">(BT585*DCF!F$46-DCF!F$5*MAX(BT585*DCF!F$46,0)-MAX(BT585-BS585,0)/Inputs!$B$24)*DCF!F$6</f>
        <v>-1641.8805521123722</v>
      </c>
      <c r="DB585" s="15">
        <f ca="1">(BU585*DCF!G$46-DCF!G$5*MAX(BU585*DCF!G$46,0)-MAX(BU585-BT585,0)/Inputs!$B$24)*DCF!G$6</f>
        <v>-3910.5886039441912</v>
      </c>
      <c r="DC585" s="15">
        <f ca="1">(BV585*DCF!H$46-DCF!H$5*MAX(BV585*DCF!H$46,0)-MAX(BV585-BU585,0)/Inputs!$B$24)*DCF!H$6</f>
        <v>-2923.6910337979975</v>
      </c>
      <c r="DD585" s="15">
        <f ca="1">(BW585*DCF!I$46-DCF!I$5*MAX(BW585*DCF!I$46,0)-MAX(BW585-BV585,0)/Inputs!$B$24)*DCF!I$6</f>
        <v>51.257524478635837</v>
      </c>
      <c r="DE585" s="15">
        <f ca="1">(BX585*DCF!J$46-DCF!J$5*MAX(BX585*DCF!J$46,0)-MAX(BX585-BW585,0)/Inputs!$B$24)*DCF!J$6</f>
        <v>-2156.3085836097544</v>
      </c>
      <c r="DF585" s="15">
        <f ca="1">(BY585*DCF!K$46-DCF!K$5*MAX(BY585*DCF!K$46,0)-MAX(BY585-BX585,0)/Inputs!$B$24)*DCF!K$6</f>
        <v>1761.7983409416397</v>
      </c>
      <c r="DG585" s="15">
        <f ca="1">(BZ585*DCF!L$46-DCF!L$5*MAX(BZ585*DCF!L$46,0)-MAX(BZ585-BY585,0)/Inputs!$B$24)*DCF!L$6</f>
        <v>1976.8500756887952</v>
      </c>
      <c r="DH585" s="15">
        <f ca="1">(CA585*DCF!M$46-DCF!M$5*MAX(CA585*DCF!M$46,0)-MAX(CA585-BZ585,0)/Inputs!$B$24)*DCF!M$6</f>
        <v>523.37119751064154</v>
      </c>
      <c r="DI585" s="15">
        <f ca="1">SUM(CB585:CL585)+BE585*DCF!M$10*(1+Inputs!$B$30)*(1-Inputs!$B$33)*(1-Inputs!$B$30/Inputs!$B$31)/(Inputs!$B$29-Inputs!$B$30)*DCF!M$6</f>
        <v>87413.062076260132</v>
      </c>
      <c r="DJ585" s="15">
        <f ca="1">SUM(CM585:CW585)+BP585*DCF!M$28*(1+Inputs!$B$30)*(1-Inputs!$B$33)*(1-Inputs!$B$30/Inputs!$B$31)/(Inputs!$B$29-Inputs!$B$30)*DCF!M$6</f>
        <v>341512.05495067948</v>
      </c>
      <c r="DK585" s="15">
        <f ca="1">SUM(CX585:DH585)+CA585*DCF!M$46*(1+Inputs!$B$30)*(1-Inputs!$B$33)*(1-Inputs!$B$30/Inputs!$B$31)/(Inputs!$B$29-Inputs!$B$30)*DCF!M$6</f>
        <v>151780.01143014609</v>
      </c>
      <c r="DM585" s="15">
        <f ca="1">DI585+DJ585+DK585+Inputs!$B$34+Inputs!$B$36-Inputs!$B$35</f>
        <v>657556.1284570857</v>
      </c>
    </row>
    <row r="586" spans="1:117" x14ac:dyDescent="0.75">
      <c r="A586" s="11">
        <v>573</v>
      </c>
      <c r="C586" s="23">
        <f t="shared" ca="1" si="327"/>
        <v>0.17757747875161889</v>
      </c>
      <c r="D586" s="23">
        <f t="shared" ca="1" si="327"/>
        <v>2.6530237382467172</v>
      </c>
      <c r="E586" s="23">
        <f t="shared" ca="1" si="327"/>
        <v>1.1265321077526824</v>
      </c>
      <c r="F586" s="23">
        <f t="shared" ca="1" si="327"/>
        <v>1.3401698542160438</v>
      </c>
      <c r="G586" s="23">
        <f t="shared" ca="1" si="327"/>
        <v>2.3901374250377643</v>
      </c>
      <c r="H586" s="23">
        <f t="shared" ca="1" si="327"/>
        <v>-0.16766945323975832</v>
      </c>
      <c r="I586" s="23">
        <f t="shared" ca="1" si="327"/>
        <v>0.12052004140451925</v>
      </c>
      <c r="J586" s="23">
        <f t="shared" ca="1" si="327"/>
        <v>-0.12906411564620679</v>
      </c>
      <c r="K586" s="23">
        <f t="shared" ca="1" si="327"/>
        <v>1.3545183719060621</v>
      </c>
      <c r="L586" s="23">
        <f t="shared" ca="1" si="327"/>
        <v>1.0727214091545925</v>
      </c>
      <c r="M586" s="23">
        <f t="shared" ca="1" si="327"/>
        <v>-0.85270092237738204</v>
      </c>
      <c r="N586" s="23">
        <f ca="1">SQRT(Inputs!$B$38)*C586+SQRT(1-Inputs!$B$38)*_xlfn.NORM.S.INV(RAND())</f>
        <v>0.67753269485287004</v>
      </c>
      <c r="O586" s="23">
        <f ca="1">SQRT(Inputs!$B$38)*D586+SQRT(1-Inputs!$B$38)*_xlfn.NORM.S.INV(RAND())</f>
        <v>2.1225353494891044</v>
      </c>
      <c r="P586" s="23">
        <f ca="1">SQRT(Inputs!$B$38)*E586+SQRT(1-Inputs!$B$38)*_xlfn.NORM.S.INV(RAND())</f>
        <v>0.92161883417953261</v>
      </c>
      <c r="Q586" s="23">
        <f ca="1">SQRT(Inputs!$B$38)*F586+SQRT(1-Inputs!$B$38)*_xlfn.NORM.S.INV(RAND())</f>
        <v>0.32915665945692896</v>
      </c>
      <c r="R586" s="23">
        <f ca="1">SQRT(Inputs!$B$38)*G586+SQRT(1-Inputs!$B$38)*_xlfn.NORM.S.INV(RAND())</f>
        <v>0.34781770031863479</v>
      </c>
      <c r="S586" s="23">
        <f ca="1">SQRT(Inputs!$B$38)*H586+SQRT(1-Inputs!$B$38)*_xlfn.NORM.S.INV(RAND())</f>
        <v>-0.42916237394610368</v>
      </c>
      <c r="T586" s="23">
        <f ca="1">SQRT(Inputs!$B$38)*I586+SQRT(1-Inputs!$B$38)*_xlfn.NORM.S.INV(RAND())</f>
        <v>0.31045648753689725</v>
      </c>
      <c r="U586" s="23">
        <f ca="1">SQRT(Inputs!$B$38)*J586+SQRT(1-Inputs!$B$38)*_xlfn.NORM.S.INV(RAND())</f>
        <v>-0.63443036032993261</v>
      </c>
      <c r="V586" s="23">
        <f ca="1">SQRT(Inputs!$B$38)*K586+SQRT(1-Inputs!$B$38)*_xlfn.NORM.S.INV(RAND())</f>
        <v>2.7462257500437737E-2</v>
      </c>
      <c r="W586" s="23">
        <f ca="1">SQRT(Inputs!$B$38)*L586+SQRT(1-Inputs!$B$38)*_xlfn.NORM.S.INV(RAND())</f>
        <v>2.2306360091581841</v>
      </c>
      <c r="X586" s="23">
        <f ca="1">SQRT(Inputs!$B$38)*M586+SQRT(1-Inputs!$B$38)*_xlfn.NORM.S.INV(RAND())</f>
        <v>-0.54418636989559532</v>
      </c>
      <c r="Y586" s="23">
        <f ca="1">SQRT(Inputs!$B$38)*C586+SQRT(1-Inputs!$B$38)*_xlfn.NORM.S.INV(RAND())</f>
        <v>-0.12622642084767616</v>
      </c>
      <c r="Z586" s="23">
        <f ca="1">SQRT(Inputs!$B$38)*D586+SQRT(1-Inputs!$B$38)*_xlfn.NORM.S.INV(RAND())</f>
        <v>3.514466610449035</v>
      </c>
      <c r="AA586" s="23">
        <f ca="1">SQRT(Inputs!$B$38)*E586+SQRT(1-Inputs!$B$38)*_xlfn.NORM.S.INV(RAND())</f>
        <v>0.8179022300996841</v>
      </c>
      <c r="AB586" s="23">
        <f ca="1">SQRT(Inputs!$B$38)*F586+SQRT(1-Inputs!$B$38)*_xlfn.NORM.S.INV(RAND())</f>
        <v>0.68581976470253647</v>
      </c>
      <c r="AC586" s="23">
        <f ca="1">SQRT(Inputs!$B$38)*G586+SQRT(1-Inputs!$B$38)*_xlfn.NORM.S.INV(RAND())</f>
        <v>-0.29120991983634337</v>
      </c>
      <c r="AD586" s="23">
        <f ca="1">SQRT(Inputs!$B$38)*H586+SQRT(1-Inputs!$B$38)*_xlfn.NORM.S.INV(RAND())</f>
        <v>0.52522324210129812</v>
      </c>
      <c r="AE586" s="23">
        <f ca="1">SQRT(Inputs!$B$38)*I586+SQRT(1-Inputs!$B$38)*_xlfn.NORM.S.INV(RAND())</f>
        <v>1.3230108340166542</v>
      </c>
      <c r="AF586" s="23">
        <f ca="1">SQRT(Inputs!$B$38)*J586+SQRT(1-Inputs!$B$38)*_xlfn.NORM.S.INV(RAND())</f>
        <v>-1.2492244726814854</v>
      </c>
      <c r="AG586" s="23">
        <f ca="1">SQRT(Inputs!$B$38)*K586+SQRT(1-Inputs!$B$38)*_xlfn.NORM.S.INV(RAND())</f>
        <v>0.37612924312646523</v>
      </c>
      <c r="AH586" s="23">
        <f ca="1">SQRT(Inputs!$B$38)*L586+SQRT(1-Inputs!$B$38)*_xlfn.NORM.S.INV(RAND())</f>
        <v>-0.22181051392199791</v>
      </c>
      <c r="AI586" s="23">
        <f ca="1">SQRT(Inputs!$B$38)*M586+SQRT(1-Inputs!$B$38)*_xlfn.NORM.S.INV(RAND())</f>
        <v>-1.182504371939211</v>
      </c>
      <c r="AJ586" s="23">
        <f ca="1">SQRT(Inputs!$B$38)*C586+SQRT(1-Inputs!$B$38)*_xlfn.NORM.S.INV(RAND())</f>
        <v>0.62559935293895585</v>
      </c>
      <c r="AK586" s="23">
        <f ca="1">SQRT(Inputs!$B$38)*D586+SQRT(1-Inputs!$B$38)*_xlfn.NORM.S.INV(RAND())</f>
        <v>3.2053592411683542</v>
      </c>
      <c r="AL586" s="23">
        <f ca="1">SQRT(Inputs!$B$38)*E586+SQRT(1-Inputs!$B$38)*_xlfn.NORM.S.INV(RAND())</f>
        <v>-1.4810949190963694</v>
      </c>
      <c r="AM586" s="23">
        <f ca="1">SQRT(Inputs!$B$38)*F586+SQRT(1-Inputs!$B$38)*_xlfn.NORM.S.INV(RAND())</f>
        <v>0.40364960071830497</v>
      </c>
      <c r="AN586" s="23">
        <f ca="1">SQRT(Inputs!$B$38)*G586+SQRT(1-Inputs!$B$38)*_xlfn.NORM.S.INV(RAND())</f>
        <v>0.89511492655052294</v>
      </c>
      <c r="AO586" s="23">
        <f ca="1">SQRT(Inputs!$B$38)*H586+SQRT(1-Inputs!$B$38)*_xlfn.NORM.S.INV(RAND())</f>
        <v>-2.0585289256319106</v>
      </c>
      <c r="AP586" s="23">
        <f ca="1">SQRT(Inputs!$B$38)*I586+SQRT(1-Inputs!$B$38)*_xlfn.NORM.S.INV(RAND())</f>
        <v>2.5270796785385095E-2</v>
      </c>
      <c r="AQ586" s="23">
        <f ca="1">SQRT(Inputs!$B$38)*J586+SQRT(1-Inputs!$B$38)*_xlfn.NORM.S.INV(RAND())</f>
        <v>-0.34435023667204173</v>
      </c>
      <c r="AR586" s="23">
        <f ca="1">SQRT(Inputs!$B$38)*K586+SQRT(1-Inputs!$B$38)*_xlfn.NORM.S.INV(RAND())</f>
        <v>1.5038652893540481</v>
      </c>
      <c r="AS586" s="23">
        <f ca="1">SQRT(Inputs!$B$38)*L586+SQRT(1-Inputs!$B$38)*_xlfn.NORM.S.INV(RAND())</f>
        <v>0.56327175004689245</v>
      </c>
      <c r="AT586" s="23">
        <f ca="1">SQRT(Inputs!$B$38)*M586+SQRT(1-Inputs!$B$38)*_xlfn.NORM.S.INV(RAND())</f>
        <v>8.0063125739655627E-2</v>
      </c>
      <c r="AU586" s="15">
        <f ca="1">Inputs!$B$6*EXP($B$8-0.5*C$5^2+C$5*N586)</f>
        <v>5537.4352269793753</v>
      </c>
      <c r="AV586" s="15">
        <f t="shared" ca="1" si="292"/>
        <v>9209.125985119359</v>
      </c>
      <c r="AW586" s="15">
        <f t="shared" ca="1" si="293"/>
        <v>12715.218599411724</v>
      </c>
      <c r="AX586" s="15">
        <f t="shared" ca="1" si="294"/>
        <v>16175.699069284168</v>
      </c>
      <c r="AY586" s="15">
        <f t="shared" ca="1" si="295"/>
        <v>20587.896361322764</v>
      </c>
      <c r="AZ586" s="15">
        <f t="shared" ca="1" si="296"/>
        <v>24017.270584194936</v>
      </c>
      <c r="BA586" s="15">
        <f t="shared" ca="1" si="297"/>
        <v>30361.662846697538</v>
      </c>
      <c r="BB586" s="15">
        <f t="shared" ca="1" si="298"/>
        <v>34882.681327517384</v>
      </c>
      <c r="BC586" s="15">
        <f t="shared" ca="1" si="299"/>
        <v>42835.811713925694</v>
      </c>
      <c r="BD586" s="15">
        <f t="shared" ca="1" si="300"/>
        <v>64652.809281210983</v>
      </c>
      <c r="BE586" s="15">
        <f t="shared" ca="1" si="301"/>
        <v>75392.753775405305</v>
      </c>
      <c r="BF586" s="15">
        <f ca="1">Inputs!$B$13*EXP($B$9-0.5*C$6^2+C$6*Y586)</f>
        <v>13489.206616627846</v>
      </c>
      <c r="BG586" s="15">
        <f t="shared" ca="1" si="302"/>
        <v>30995.693326209625</v>
      </c>
      <c r="BH586" s="15">
        <f t="shared" ca="1" si="303"/>
        <v>43373.19996219522</v>
      </c>
      <c r="BI586" s="15">
        <f t="shared" ca="1" si="304"/>
        <v>59006.630904527461</v>
      </c>
      <c r="BJ586" s="15">
        <f t="shared" ca="1" si="305"/>
        <v>69364.618741012891</v>
      </c>
      <c r="BK586" s="15">
        <f t="shared" ca="1" si="306"/>
        <v>91442.258760323675</v>
      </c>
      <c r="BL586" s="15">
        <f t="shared" ca="1" si="307"/>
        <v>133333.63687274931</v>
      </c>
      <c r="BM586" s="15">
        <f t="shared" ca="1" si="308"/>
        <v>140336.45996558209</v>
      </c>
      <c r="BN586" s="15">
        <f t="shared" ca="1" si="309"/>
        <v>180553.82862930215</v>
      </c>
      <c r="BO586" s="15">
        <f t="shared" ca="1" si="310"/>
        <v>216498.24096836027</v>
      </c>
      <c r="BP586" s="15">
        <f t="shared" ca="1" si="311"/>
        <v>233057.12519603086</v>
      </c>
      <c r="BQ586" s="15">
        <f ca="1">Inputs!$B$20*EXP($B$10-0.5*C$7^2+C$7*AJ586)</f>
        <v>5355.1711650022553</v>
      </c>
      <c r="BR586" s="15">
        <f t="shared" ca="1" si="312"/>
        <v>20109.698481399369</v>
      </c>
      <c r="BS586" s="15">
        <f t="shared" ca="1" si="313"/>
        <v>17996.813884499818</v>
      </c>
      <c r="BT586" s="15">
        <f t="shared" ca="1" si="314"/>
        <v>27585.381819838112</v>
      </c>
      <c r="BU586" s="15">
        <f t="shared" ca="1" si="315"/>
        <v>47475.422955204951</v>
      </c>
      <c r="BV586" s="15">
        <f t="shared" ca="1" si="316"/>
        <v>41540.08683574009</v>
      </c>
      <c r="BW586" s="15">
        <f t="shared" ca="1" si="317"/>
        <v>58277.716766696307</v>
      </c>
      <c r="BX586" s="15">
        <f t="shared" ca="1" si="318"/>
        <v>76073.623508561504</v>
      </c>
      <c r="BY586" s="15">
        <f t="shared" ca="1" si="319"/>
        <v>142129.08386714125</v>
      </c>
      <c r="BZ586" s="15">
        <f t="shared" ca="1" si="320"/>
        <v>221184.38999289839</v>
      </c>
      <c r="CA586" s="15">
        <f t="shared" ca="1" si="321"/>
        <v>315148.90557514573</v>
      </c>
      <c r="CB586" s="15">
        <f ca="1">(AU586*DCF!C$10-DCF!C$5*MAX(AU586*DCF!C$10,0)-MAX(AU586-Inputs!$B$6,0)/Inputs!$B$10)*DCF!C$6</f>
        <v>1038.973054964946</v>
      </c>
      <c r="CC586" s="15">
        <f ca="1">(AV586*DCF!D$10-DCF!D$5*MAX(AV586*DCF!D$10,0)-MAX(AV586-AU586,0)/Inputs!$B$10)*DCF!D$6</f>
        <v>1349.416372693436</v>
      </c>
      <c r="CD586" s="15">
        <f ca="1">(AW586*DCF!E$10-DCF!E$5*MAX(AW586*DCF!E$10,0)-MAX(AW586-AV586,0)/Inputs!$B$10)*DCF!E$6</f>
        <v>2146.0243154445561</v>
      </c>
      <c r="CE586" s="15">
        <f ca="1">(AX586*DCF!F$10-DCF!F$5*MAX(AX586*DCF!F$10,0)-MAX(AX586-AW586,0)/Inputs!$B$10)*DCF!F$6</f>
        <v>2811.0891374768989</v>
      </c>
      <c r="CF586" s="15">
        <f ca="1">(AY586*DCF!G$10-DCF!G$5*MAX(AY586*DCF!G$10,0)-MAX(AY586-AX586,0)/Inputs!$B$10)*DCF!G$6</f>
        <v>3393.8264784817638</v>
      </c>
      <c r="CG586" s="15">
        <f ca="1">(AZ586*DCF!H$10-DCF!H$5*MAX(AZ586*DCF!H$10,0)-MAX(AZ586-AY586,0)/Inputs!$B$10)*DCF!H$6</f>
        <v>4054.023438142729</v>
      </c>
      <c r="CH586" s="15">
        <f ca="1">(BA586*DCF!I$10-DCF!I$5*MAX(BA586*DCF!I$10,0)-MAX(BA586-AZ586,0)/Inputs!$B$10)*DCF!I$6</f>
        <v>4505.265586793229</v>
      </c>
      <c r="CI586" s="15">
        <f ca="1">(BB586*DCF!J$10-DCF!J$5*MAX(BB586*DCF!J$10,0)-MAX(BB586-BA586,0)/Inputs!$B$10)*DCF!J$6</f>
        <v>5300.863204573272</v>
      </c>
      <c r="CJ586" s="15">
        <f ca="1">(BC586*DCF!K$10-DCF!K$5*MAX(BC586*DCF!K$10,0)-MAX(BC586-BB586,0)/Inputs!$B$10)*DCF!K$6</f>
        <v>5782.5605536405565</v>
      </c>
      <c r="CK586" s="15">
        <f ca="1">(BD586*DCF!L$10-DCF!L$5*MAX(BD586*DCF!L$10,0)-MAX(BD586-BC586,0)/Inputs!$B$10)*DCF!L$6</f>
        <v>6929.5820418750227</v>
      </c>
      <c r="CL586" s="15">
        <f ca="1">(BE586*DCF!M$10-DCF!M$5*MAX(BE586*DCF!M$10,0)-MAX(BE586-BD586,0)/Inputs!$B$10)*DCF!M$6</f>
        <v>9355.8915659546255</v>
      </c>
      <c r="CM586" s="15">
        <f ca="1">(BF586*DCF!C$28-DCF!C$5*MAX(BF586*DCF!C$28,0)-MAX(BF586-Inputs!$B$13,0)/Inputs!$B$17)*DCF!C$6</f>
        <v>3631.3193315649469</v>
      </c>
      <c r="CN586" s="15">
        <f ca="1">(BG586*DCF!D$28-DCF!D$5*MAX(BG586*DCF!D$28,0)-MAX(BG586-BF586,0)/Inputs!$B$17)*DCF!D$6</f>
        <v>5394.0102823895213</v>
      </c>
      <c r="CO586" s="15">
        <f ca="1">(BH586*DCF!E$28-DCF!E$5*MAX(BH586*DCF!E$28,0)-MAX(BH586-BG586,0)/Inputs!$B$17)*DCF!E$6</f>
        <v>9844.6263674570182</v>
      </c>
      <c r="CP586" s="15">
        <f ca="1">(BI586*DCF!F$28-DCF!F$5*MAX(BI586*DCF!F$28,0)-MAX(BI586-BH586,0)/Inputs!$B$17)*DCF!F$6</f>
        <v>13172.432796751693</v>
      </c>
      <c r="CQ586" s="15">
        <f ca="1">(BJ586*DCF!G$28-DCF!G$5*MAX(BJ586*DCF!G$28,0)-MAX(BJ586-BI586,0)/Inputs!$B$17)*DCF!G$6</f>
        <v>16255.065370530579</v>
      </c>
      <c r="CR586" s="15">
        <f ca="1">(BK586*DCF!H$28-DCF!H$5*MAX(BK586*DCF!H$28,0)-MAX(BK586-BJ586,0)/Inputs!$B$17)*DCF!H$6</f>
        <v>19184.433766985629</v>
      </c>
      <c r="CS586" s="15">
        <f ca="1">(BL586*DCF!I$28-DCF!I$5*MAX(BL586*DCF!I$28,0)-MAX(BL586-BK586,0)/Inputs!$B$17)*DCF!I$6</f>
        <v>25341.1126252861</v>
      </c>
      <c r="CT586" s="15">
        <f ca="1">(BM586*DCF!J$28-DCF!J$5*MAX(BM586*DCF!J$28,0)-MAX(BM586-BL586,0)/Inputs!$B$17)*DCF!J$6</f>
        <v>30378.163665909859</v>
      </c>
      <c r="CU586" s="15">
        <f ca="1">(BN586*DCF!K$28-DCF!K$5*MAX(BN586*DCF!K$28,0)-MAX(BN586-BM586,0)/Inputs!$B$17)*DCF!K$6</f>
        <v>33203.849291869228</v>
      </c>
      <c r="CV586" s="15">
        <f ca="1">(BO586*DCF!L$28-DCF!L$5*MAX(BO586*DCF!L$28,0)-MAX(BO586-BN586,0)/Inputs!$B$17)*DCF!L$6</f>
        <v>39128.773150938243</v>
      </c>
      <c r="CW586" s="15">
        <f ca="1">(BP586*DCF!M$28-DCF!M$5*MAX(BP586*DCF!M$28,0)-MAX(BP586-BO586,0)/Inputs!$B$17)*DCF!M$6</f>
        <v>42118.964287740549</v>
      </c>
      <c r="CX586" s="15">
        <f ca="1">(BQ586*DCF!C$46-DCF!C$5*MAX(BQ586*DCF!C$46,0)-MAX(BQ586-Inputs!$B$20,0)/Inputs!$B$24)*DCF!C$6</f>
        <v>-2231.758312934588</v>
      </c>
      <c r="CY586" s="15">
        <f ca="1">(BR586*DCF!D$46-DCF!D$5*MAX(BR586*DCF!D$46,0)-MAX(BR586-BQ586,0)/Inputs!$B$24)*DCF!D$6</f>
        <v>-9727.8908987543218</v>
      </c>
      <c r="CZ586" s="15">
        <f ca="1">(BS586*DCF!E$46-DCF!E$5*MAX(BS586*DCF!E$46,0)-MAX(BS586-BR586,0)/Inputs!$B$24)*DCF!E$6</f>
        <v>-2128.1545766459953</v>
      </c>
      <c r="DA586" s="15">
        <f ca="1">(BT586*DCF!F$46-DCF!F$5*MAX(BT586*DCF!F$46,0)-MAX(BT586-BS586,0)/Inputs!$B$24)*DCF!F$6</f>
        <v>-5500.4426152206215</v>
      </c>
      <c r="DB586" s="15">
        <f ca="1">(BU586*DCF!G$46-DCF!G$5*MAX(BU586*DCF!G$46,0)-MAX(BU586-BT586,0)/Inputs!$B$24)*DCF!G$6</f>
        <v>-8287.5962869390241</v>
      </c>
      <c r="DC586" s="15">
        <f ca="1">(BV586*DCF!H$46-DCF!H$5*MAX(BV586*DCF!H$46,0)-MAX(BV586-BU586,0)/Inputs!$B$24)*DCF!H$6</f>
        <v>0</v>
      </c>
      <c r="DD586" s="15">
        <f ca="1">(BW586*DCF!I$46-DCF!I$5*MAX(BW586*DCF!I$46,0)-MAX(BW586-BV586,0)/Inputs!$B$24)*DCF!I$6</f>
        <v>-3458.7795933089487</v>
      </c>
      <c r="DE586" s="15">
        <f ca="1">(BX586*DCF!J$46-DCF!J$5*MAX(BX586*DCF!J$46,0)-MAX(BX586-BW586,0)/Inputs!$B$24)*DCF!J$6</f>
        <v>-1528.1056483521111</v>
      </c>
      <c r="DF586" s="15">
        <f ca="1">(BY586*DCF!K$46-DCF!K$5*MAX(BY586*DCF!K$46,0)-MAX(BY586-BX586,0)/Inputs!$B$24)*DCF!K$6</f>
        <v>-8062.9410173777669</v>
      </c>
      <c r="DG586" s="15">
        <f ca="1">(BZ586*DCF!L$46-DCF!L$5*MAX(BZ586*DCF!L$46,0)-MAX(BZ586-BY586,0)/Inputs!$B$24)*DCF!L$6</f>
        <v>-2601.0239022869232</v>
      </c>
      <c r="DH586" s="15">
        <f ca="1">(CA586*DCF!M$46-DCF!M$5*MAX(CA586*DCF!M$46,0)-MAX(CA586-BZ586,0)/Inputs!$B$24)*DCF!M$6</f>
        <v>5062.5726409651452</v>
      </c>
      <c r="DI586" s="15">
        <f ca="1">SUM(CB586:CL586)+BE586*DCF!M$10*(1+Inputs!$B$30)*(1-Inputs!$B$33)*(1-Inputs!$B$30/Inputs!$B$31)/(Inputs!$B$29-Inputs!$B$30)*DCF!M$6</f>
        <v>256486.54647295186</v>
      </c>
      <c r="DJ586" s="15">
        <f ca="1">SUM(CM586:CW586)+BP586*DCF!M$28*(1+Inputs!$B$30)*(1-Inputs!$B$33)*(1-Inputs!$B$30/Inputs!$B$31)/(Inputs!$B$29-Inputs!$B$30)*DCF!M$6</f>
        <v>1102454.1659800701</v>
      </c>
      <c r="DK586" s="15">
        <f ca="1">SUM(CX586:DH586)+CA586*DCF!M$46*(1+Inputs!$B$30)*(1-Inputs!$B$33)*(1-Inputs!$B$30/Inputs!$B$31)/(Inputs!$B$29-Inputs!$B$30)*DCF!M$6</f>
        <v>448793.41958274267</v>
      </c>
      <c r="DM586" s="15">
        <f ca="1">DI586+DJ586+DK586+Inputs!$B$34+Inputs!$B$36-Inputs!$B$35</f>
        <v>1884585.1320357646</v>
      </c>
    </row>
    <row r="587" spans="1:117" x14ac:dyDescent="0.75">
      <c r="A587" s="11">
        <v>574</v>
      </c>
      <c r="C587" s="23">
        <f t="shared" ca="1" si="327"/>
        <v>-2.9491149493419657</v>
      </c>
      <c r="D587" s="23">
        <f t="shared" ca="1" si="327"/>
        <v>1.1736438016194595</v>
      </c>
      <c r="E587" s="23">
        <f t="shared" ca="1" si="327"/>
        <v>0.26969971157933836</v>
      </c>
      <c r="F587" s="23">
        <f t="shared" ca="1" si="327"/>
        <v>7.8042045755309306E-2</v>
      </c>
      <c r="G587" s="23">
        <f t="shared" ca="1" si="327"/>
        <v>8.8925415314721284E-2</v>
      </c>
      <c r="H587" s="23">
        <f t="shared" ca="1" si="327"/>
        <v>1.6941712923004364</v>
      </c>
      <c r="I587" s="23">
        <f t="shared" ca="1" si="327"/>
        <v>-1.3209971867730859</v>
      </c>
      <c r="J587" s="23">
        <f t="shared" ca="1" si="327"/>
        <v>-0.33331603774403534</v>
      </c>
      <c r="K587" s="23">
        <f t="shared" ca="1" si="327"/>
        <v>-0.63086744156664876</v>
      </c>
      <c r="L587" s="23">
        <f t="shared" ca="1" si="327"/>
        <v>0.88308343652050536</v>
      </c>
      <c r="M587" s="23">
        <f t="shared" ca="1" si="327"/>
        <v>0.74625914940635196</v>
      </c>
      <c r="N587" s="23">
        <f ca="1">SQRT(Inputs!$B$38)*C587+SQRT(1-Inputs!$B$38)*_xlfn.NORM.S.INV(RAND())</f>
        <v>-1.5201593232116837</v>
      </c>
      <c r="O587" s="23">
        <f ca="1">SQRT(Inputs!$B$38)*D587+SQRT(1-Inputs!$B$38)*_xlfn.NORM.S.INV(RAND())</f>
        <v>0.77965439716953433</v>
      </c>
      <c r="P587" s="23">
        <f ca="1">SQRT(Inputs!$B$38)*E587+SQRT(1-Inputs!$B$38)*_xlfn.NORM.S.INV(RAND())</f>
        <v>1.4514647499781624E-2</v>
      </c>
      <c r="Q587" s="23">
        <f ca="1">SQRT(Inputs!$B$38)*F587+SQRT(1-Inputs!$B$38)*_xlfn.NORM.S.INV(RAND())</f>
        <v>-1.0217800695186239</v>
      </c>
      <c r="R587" s="23">
        <f ca="1">SQRT(Inputs!$B$38)*G587+SQRT(1-Inputs!$B$38)*_xlfn.NORM.S.INV(RAND())</f>
        <v>0.42174098017693029</v>
      </c>
      <c r="S587" s="23">
        <f ca="1">SQRT(Inputs!$B$38)*H587+SQRT(1-Inputs!$B$38)*_xlfn.NORM.S.INV(RAND())</f>
        <v>3.1635144969183808</v>
      </c>
      <c r="T587" s="23">
        <f ca="1">SQRT(Inputs!$B$38)*I587+SQRT(1-Inputs!$B$38)*_xlfn.NORM.S.INV(RAND())</f>
        <v>-1.4106404798888139</v>
      </c>
      <c r="U587" s="23">
        <f ca="1">SQRT(Inputs!$B$38)*J587+SQRT(1-Inputs!$B$38)*_xlfn.NORM.S.INV(RAND())</f>
        <v>-0.23604045703842769</v>
      </c>
      <c r="V587" s="23">
        <f ca="1">SQRT(Inputs!$B$38)*K587+SQRT(1-Inputs!$B$38)*_xlfn.NORM.S.INV(RAND())</f>
        <v>-0.5224033227166186</v>
      </c>
      <c r="W587" s="23">
        <f ca="1">SQRT(Inputs!$B$38)*L587+SQRT(1-Inputs!$B$38)*_xlfn.NORM.S.INV(RAND())</f>
        <v>0.1568746184425851</v>
      </c>
      <c r="X587" s="23">
        <f ca="1">SQRT(Inputs!$B$38)*M587+SQRT(1-Inputs!$B$38)*_xlfn.NORM.S.INV(RAND())</f>
        <v>1.1455958448931258</v>
      </c>
      <c r="Y587" s="23">
        <f ca="1">SQRT(Inputs!$B$38)*C587+SQRT(1-Inputs!$B$38)*_xlfn.NORM.S.INV(RAND())</f>
        <v>-2.9720435839863786</v>
      </c>
      <c r="Z587" s="23">
        <f ca="1">SQRT(Inputs!$B$38)*D587+SQRT(1-Inputs!$B$38)*_xlfn.NORM.S.INV(RAND())</f>
        <v>1.9317271293102991</v>
      </c>
      <c r="AA587" s="23">
        <f ca="1">SQRT(Inputs!$B$38)*E587+SQRT(1-Inputs!$B$38)*_xlfn.NORM.S.INV(RAND())</f>
        <v>0.34355354452855891</v>
      </c>
      <c r="AB587" s="23">
        <f ca="1">SQRT(Inputs!$B$38)*F587+SQRT(1-Inputs!$B$38)*_xlfn.NORM.S.INV(RAND())</f>
        <v>0.38551613926564432</v>
      </c>
      <c r="AC587" s="23">
        <f ca="1">SQRT(Inputs!$B$38)*G587+SQRT(1-Inputs!$B$38)*_xlfn.NORM.S.INV(RAND())</f>
        <v>0.52539187893202588</v>
      </c>
      <c r="AD587" s="23">
        <f ca="1">SQRT(Inputs!$B$38)*H587+SQRT(1-Inputs!$B$38)*_xlfn.NORM.S.INV(RAND())</f>
        <v>1.1583039140118212</v>
      </c>
      <c r="AE587" s="23">
        <f ca="1">SQRT(Inputs!$B$38)*I587+SQRT(1-Inputs!$B$38)*_xlfn.NORM.S.INV(RAND())</f>
        <v>-0.98308811655614248</v>
      </c>
      <c r="AF587" s="23">
        <f ca="1">SQRT(Inputs!$B$38)*J587+SQRT(1-Inputs!$B$38)*_xlfn.NORM.S.INV(RAND())</f>
        <v>0.17331386240194263</v>
      </c>
      <c r="AG587" s="23">
        <f ca="1">SQRT(Inputs!$B$38)*K587+SQRT(1-Inputs!$B$38)*_xlfn.NORM.S.INV(RAND())</f>
        <v>0.76715604804790483</v>
      </c>
      <c r="AH587" s="23">
        <f ca="1">SQRT(Inputs!$B$38)*L587+SQRT(1-Inputs!$B$38)*_xlfn.NORM.S.INV(RAND())</f>
        <v>0.62460794441849954</v>
      </c>
      <c r="AI587" s="23">
        <f ca="1">SQRT(Inputs!$B$38)*M587+SQRT(1-Inputs!$B$38)*_xlfn.NORM.S.INV(RAND())</f>
        <v>0.95950023460753586</v>
      </c>
      <c r="AJ587" s="23">
        <f ca="1">SQRT(Inputs!$B$38)*C587+SQRT(1-Inputs!$B$38)*_xlfn.NORM.S.INV(RAND())</f>
        <v>-1.6631718386364462</v>
      </c>
      <c r="AK587" s="23">
        <f ca="1">SQRT(Inputs!$B$38)*D587+SQRT(1-Inputs!$B$38)*_xlfn.NORM.S.INV(RAND())</f>
        <v>0.52419127930677201</v>
      </c>
      <c r="AL587" s="23">
        <f ca="1">SQRT(Inputs!$B$38)*E587+SQRT(1-Inputs!$B$38)*_xlfn.NORM.S.INV(RAND())</f>
        <v>-0.41520068249542313</v>
      </c>
      <c r="AM587" s="23">
        <f ca="1">SQRT(Inputs!$B$38)*F587+SQRT(1-Inputs!$B$38)*_xlfn.NORM.S.INV(RAND())</f>
        <v>0.27364246800191266</v>
      </c>
      <c r="AN587" s="23">
        <f ca="1">SQRT(Inputs!$B$38)*G587+SQRT(1-Inputs!$B$38)*_xlfn.NORM.S.INV(RAND())</f>
        <v>0.44150388564276655</v>
      </c>
      <c r="AO587" s="23">
        <f ca="1">SQRT(Inputs!$B$38)*H587+SQRT(1-Inputs!$B$38)*_xlfn.NORM.S.INV(RAND())</f>
        <v>0.90923337735620557</v>
      </c>
      <c r="AP587" s="23">
        <f ca="1">SQRT(Inputs!$B$38)*I587+SQRT(1-Inputs!$B$38)*_xlfn.NORM.S.INV(RAND())</f>
        <v>-0.54944360019976357</v>
      </c>
      <c r="AQ587" s="23">
        <f ca="1">SQRT(Inputs!$B$38)*J587+SQRT(1-Inputs!$B$38)*_xlfn.NORM.S.INV(RAND())</f>
        <v>0.68325351262131284</v>
      </c>
      <c r="AR587" s="23">
        <f ca="1">SQRT(Inputs!$B$38)*K587+SQRT(1-Inputs!$B$38)*_xlfn.NORM.S.INV(RAND())</f>
        <v>-0.71522280199108668</v>
      </c>
      <c r="AS587" s="23">
        <f ca="1">SQRT(Inputs!$B$38)*L587+SQRT(1-Inputs!$B$38)*_xlfn.NORM.S.INV(RAND())</f>
        <v>1.8616090791575692</v>
      </c>
      <c r="AT587" s="23">
        <f ca="1">SQRT(Inputs!$B$38)*M587+SQRT(1-Inputs!$B$38)*_xlfn.NORM.S.INV(RAND())</f>
        <v>-1.3584043392371095</v>
      </c>
      <c r="AU587" s="15">
        <f ca="1">Inputs!$B$6*EXP($B$8-0.5*C$5^2+C$5*N587)</f>
        <v>3879.8025866052549</v>
      </c>
      <c r="AV587" s="15">
        <f t="shared" ca="1" si="292"/>
        <v>5296.2620777490274</v>
      </c>
      <c r="AW587" s="15">
        <f t="shared" ca="1" si="293"/>
        <v>6470.5083700610094</v>
      </c>
      <c r="AX587" s="15">
        <f t="shared" ca="1" si="294"/>
        <v>6953.1076813612472</v>
      </c>
      <c r="AY587" s="15">
        <f t="shared" ca="1" si="295"/>
        <v>8926.4193441403186</v>
      </c>
      <c r="AZ587" s="15">
        <f t="shared" ca="1" si="296"/>
        <v>15466.999258446824</v>
      </c>
      <c r="BA587" s="15">
        <f t="shared" ca="1" si="297"/>
        <v>16329.719515448158</v>
      </c>
      <c r="BB587" s="15">
        <f t="shared" ca="1" si="298"/>
        <v>19525.299277206381</v>
      </c>
      <c r="BC587" s="15">
        <f t="shared" ca="1" si="299"/>
        <v>22737.523245628614</v>
      </c>
      <c r="BD587" s="15">
        <f t="shared" ca="1" si="300"/>
        <v>28267.350028205597</v>
      </c>
      <c r="BE587" s="15">
        <f t="shared" ca="1" si="301"/>
        <v>38447.471606692117</v>
      </c>
      <c r="BF587" s="15">
        <f ca="1">Inputs!$B$13*EXP($B$9-0.5*C$6^2+C$6*Y587)</f>
        <v>7673.0422229872556</v>
      </c>
      <c r="BG587" s="15">
        <f t="shared" ca="1" si="302"/>
        <v>13251.153453404717</v>
      </c>
      <c r="BH587" s="15">
        <f t="shared" ca="1" si="303"/>
        <v>17139.810067928447</v>
      </c>
      <c r="BI587" s="15">
        <f t="shared" ca="1" si="304"/>
        <v>22264.407856134763</v>
      </c>
      <c r="BJ587" s="15">
        <f t="shared" ca="1" si="305"/>
        <v>29442.109335636058</v>
      </c>
      <c r="BK587" s="15">
        <f t="shared" ca="1" si="306"/>
        <v>42306.741013843704</v>
      </c>
      <c r="BL587" s="15">
        <f t="shared" ca="1" si="307"/>
        <v>45752.302304662211</v>
      </c>
      <c r="BM587" s="15">
        <f t="shared" ca="1" si="308"/>
        <v>57463.438981785897</v>
      </c>
      <c r="BN587" s="15">
        <f t="shared" ca="1" si="309"/>
        <v>77478.003158704392</v>
      </c>
      <c r="BO587" s="15">
        <f t="shared" ca="1" si="310"/>
        <v>102507.44347355915</v>
      </c>
      <c r="BP587" s="15">
        <f t="shared" ca="1" si="311"/>
        <v>140656.10708098253</v>
      </c>
      <c r="BQ587" s="15">
        <f ca="1">Inputs!$B$20*EXP($B$10-0.5*C$7^2+C$7*AJ587)</f>
        <v>2378.0365017345571</v>
      </c>
      <c r="BR587" s="15">
        <f t="shared" ca="1" si="312"/>
        <v>3811.1437424546316</v>
      </c>
      <c r="BS587" s="15">
        <f t="shared" ca="1" si="313"/>
        <v>4632.2827911084878</v>
      </c>
      <c r="BT587" s="15">
        <f t="shared" ca="1" si="314"/>
        <v>6862.254142361171</v>
      </c>
      <c r="BU587" s="15">
        <f t="shared" ca="1" si="315"/>
        <v>10582.502791662439</v>
      </c>
      <c r="BV587" s="15">
        <f t="shared" ca="1" si="316"/>
        <v>18070.50864595265</v>
      </c>
      <c r="BW587" s="15">
        <f t="shared" ca="1" si="317"/>
        <v>22448.061918942596</v>
      </c>
      <c r="BX587" s="15">
        <f t="shared" ca="1" si="318"/>
        <v>36006.304457409497</v>
      </c>
      <c r="BY587" s="15">
        <f t="shared" ca="1" si="319"/>
        <v>43998.771756042814</v>
      </c>
      <c r="BZ587" s="15">
        <f t="shared" ca="1" si="320"/>
        <v>86929.812685714103</v>
      </c>
      <c r="CA587" s="15">
        <f t="shared" ca="1" si="321"/>
        <v>95921.752762907025</v>
      </c>
      <c r="CB587" s="15">
        <f ca="1">(AU587*DCF!C$10-DCF!C$5*MAX(AU587*DCF!C$10,0)-MAX(AU587-Inputs!$B$6,0)/Inputs!$B$10)*DCF!C$6</f>
        <v>996.36867144033931</v>
      </c>
      <c r="CC587" s="15">
        <f ca="1">(AV587*DCF!D$10-DCF!D$5*MAX(AV587*DCF!D$10,0)-MAX(AV587-AU587,0)/Inputs!$B$10)*DCF!D$6</f>
        <v>945.56142491652884</v>
      </c>
      <c r="CD587" s="15">
        <f ca="1">(AW587*DCF!E$10-DCF!E$5*MAX(AW587*DCF!E$10,0)-MAX(AW587-AV587,0)/Inputs!$B$10)*DCF!E$6</f>
        <v>1229.4484882854892</v>
      </c>
      <c r="CE587" s="15">
        <f ca="1">(AX587*DCF!F$10-DCF!F$5*MAX(AX587*DCF!F$10,0)-MAX(AX587-AW587,0)/Inputs!$B$10)*DCF!F$6</f>
        <v>1417.4353741486625</v>
      </c>
      <c r="CF587" s="15">
        <f ca="1">(AY587*DCF!G$10-DCF!G$5*MAX(AY587*DCF!G$10,0)-MAX(AY587-AX587,0)/Inputs!$B$10)*DCF!G$6</f>
        <v>1459.8934860271925</v>
      </c>
      <c r="CG587" s="15">
        <f ca="1">(AZ587*DCF!H$10-DCF!H$5*MAX(AZ587*DCF!H$10,0)-MAX(AZ587-AY587,0)/Inputs!$B$10)*DCF!H$6</f>
        <v>1841.5317810422814</v>
      </c>
      <c r="CH587" s="15">
        <f ca="1">(BA587*DCF!I$10-DCF!I$5*MAX(BA587*DCF!I$10,0)-MAX(BA587-AZ587,0)/Inputs!$B$10)*DCF!I$6</f>
        <v>2841.3276963524545</v>
      </c>
      <c r="CI587" s="15">
        <f ca="1">(BB587*DCF!J$10-DCF!J$5*MAX(BB587*DCF!J$10,0)-MAX(BB587-BA587,0)/Inputs!$B$10)*DCF!J$6</f>
        <v>2866.3492070291973</v>
      </c>
      <c r="CJ587" s="15">
        <f ca="1">(BC587*DCF!K$10-DCF!K$5*MAX(BC587*DCF!K$10,0)-MAX(BC587-BB587,0)/Inputs!$B$10)*DCF!K$6</f>
        <v>3210.7136192769012</v>
      </c>
      <c r="CK587" s="15">
        <f ca="1">(BD587*DCF!L$10-DCF!L$5*MAX(BD587*DCF!L$10,0)-MAX(BD587-BC587,0)/Inputs!$B$10)*DCF!L$6</f>
        <v>3548.1577765693655</v>
      </c>
      <c r="CL587" s="15">
        <f ca="1">(BE587*DCF!M$10-DCF!M$5*MAX(BE587*DCF!M$10,0)-MAX(BE587-BD587,0)/Inputs!$B$10)*DCF!M$6</f>
        <v>4209.3112288874727</v>
      </c>
      <c r="CM587" s="15">
        <f ca="1">(BF587*DCF!C$28-DCF!C$5*MAX(BF587*DCF!C$28,0)-MAX(BF587-Inputs!$B$13,0)/Inputs!$B$17)*DCF!C$6</f>
        <v>2341.762165662707</v>
      </c>
      <c r="CN587" s="15">
        <f ca="1">(BG587*DCF!D$28-DCF!D$5*MAX(BG587*DCF!D$28,0)-MAX(BG587-BF587,0)/Inputs!$B$17)*DCF!D$6</f>
        <v>2712.7034343722139</v>
      </c>
      <c r="CO587" s="15">
        <f ca="1">(BH587*DCF!E$28-DCF!E$5*MAX(BH587*DCF!E$28,0)-MAX(BH587-BG587,0)/Inputs!$B$17)*DCF!E$6</f>
        <v>4087.8987180849686</v>
      </c>
      <c r="CP587" s="15">
        <f ca="1">(BI587*DCF!F$28-DCF!F$5*MAX(BI587*DCF!F$28,0)-MAX(BI587-BH587,0)/Inputs!$B$17)*DCF!F$6</f>
        <v>5111.1862414451316</v>
      </c>
      <c r="CQ587" s="15">
        <f ca="1">(BJ587*DCF!G$28-DCF!G$5*MAX(BJ587*DCF!G$28,0)-MAX(BJ587-BI587,0)/Inputs!$B$17)*DCF!G$6</f>
        <v>6431.7601619511797</v>
      </c>
      <c r="CR587" s="15">
        <f ca="1">(BK587*DCF!H$28-DCF!H$5*MAX(BK587*DCF!H$28,0)-MAX(BK587-BJ587,0)/Inputs!$B$17)*DCF!H$6</f>
        <v>8464.1210759491132</v>
      </c>
      <c r="CS587" s="15">
        <f ca="1">(BL587*DCF!I$28-DCF!I$5*MAX(BL587*DCF!I$28,0)-MAX(BL587-BK587,0)/Inputs!$B$17)*DCF!I$6</f>
        <v>10264.249164575323</v>
      </c>
      <c r="CT587" s="15">
        <f ca="1">(BM587*DCF!J$28-DCF!J$5*MAX(BM587*DCF!J$28,0)-MAX(BM587-BL587,0)/Inputs!$B$17)*DCF!J$6</f>
        <v>11266.316245064614</v>
      </c>
      <c r="CU587" s="15">
        <f ca="1">(BN587*DCF!K$28-DCF!K$5*MAX(BN587*DCF!K$28,0)-MAX(BN587-BM587,0)/Inputs!$B$17)*DCF!K$6</f>
        <v>13910.537674482866</v>
      </c>
      <c r="CV587" s="15">
        <f ca="1">(BO587*DCF!L$28-DCF!L$5*MAX(BO587*DCF!L$28,0)-MAX(BO587-BN587,0)/Inputs!$B$17)*DCF!L$6</f>
        <v>17620.263683396915</v>
      </c>
      <c r="CW587" s="15">
        <f ca="1">(BP587*DCF!M$28-DCF!M$5*MAX(BP587*DCF!M$28,0)-MAX(BP587-BO587,0)/Inputs!$B$17)*DCF!M$6</f>
        <v>22476.920651535147</v>
      </c>
      <c r="CX587" s="15">
        <f ca="1">(BQ587*DCF!C$46-DCF!C$5*MAX(BQ587*DCF!C$46,0)-MAX(BQ587-Inputs!$B$20,0)/Inputs!$B$24)*DCF!C$6</f>
        <v>-549.20011587403167</v>
      </c>
      <c r="CY587" s="15">
        <f ca="1">(BR587*DCF!D$46-DCF!D$5*MAX(BR587*DCF!D$46,0)-MAX(BR587-BQ587,0)/Inputs!$B$24)*DCF!D$6</f>
        <v>-1261.9683235611378</v>
      </c>
      <c r="CZ587" s="15">
        <f ca="1">(BS587*DCF!E$46-DCF!E$5*MAX(BS587*DCF!E$46,0)-MAX(BS587-BR587,0)/Inputs!$B$24)*DCF!E$6</f>
        <v>-871.4459128369233</v>
      </c>
      <c r="DA587" s="15">
        <f ca="1">(BT587*DCF!F$46-DCF!F$5*MAX(BT587*DCF!F$46,0)-MAX(BT587-BS587,0)/Inputs!$B$24)*DCF!F$6</f>
        <v>-1311.755796890131</v>
      </c>
      <c r="DB587" s="15">
        <f ca="1">(BU587*DCF!G$46-DCF!G$5*MAX(BU587*DCF!G$46,0)-MAX(BU587-BT587,0)/Inputs!$B$24)*DCF!G$6</f>
        <v>-1607.3926279255693</v>
      </c>
      <c r="DC587" s="15">
        <f ca="1">(BV587*DCF!H$46-DCF!H$5*MAX(BV587*DCF!H$46,0)-MAX(BV587-BU587,0)/Inputs!$B$24)*DCF!H$6</f>
        <v>-2326.8519394476134</v>
      </c>
      <c r="DD587" s="15">
        <f ca="1">(BW587*DCF!I$46-DCF!I$5*MAX(BW587*DCF!I$46,0)-MAX(BW587-BV587,0)/Inputs!$B$24)*DCF!I$6</f>
        <v>-738.17950638358604</v>
      </c>
      <c r="DE587" s="15">
        <f ca="1">(BX587*DCF!J$46-DCF!J$5*MAX(BX587*DCF!J$46,0)-MAX(BX587-BW587,0)/Inputs!$B$24)*DCF!J$6</f>
        <v>-2085.0595374990157</v>
      </c>
      <c r="DF587" s="15">
        <f ca="1">(BY587*DCF!K$46-DCF!K$5*MAX(BY587*DCF!K$46,0)-MAX(BY587-BX587,0)/Inputs!$B$24)*DCF!K$6</f>
        <v>555.41494361489197</v>
      </c>
      <c r="DG587" s="15">
        <f ca="1">(BZ587*DCF!L$46-DCF!L$5*MAX(BZ587*DCF!L$46,0)-MAX(BZ587-BY587,0)/Inputs!$B$24)*DCF!L$6</f>
        <v>-3706.3811993917698</v>
      </c>
      <c r="DH587" s="15">
        <f ca="1">(CA587*DCF!M$46-DCF!M$5*MAX(CA587*DCF!M$46,0)-MAX(CA587-BZ587,0)/Inputs!$B$24)*DCF!M$6</f>
        <v>5640.0680624581846</v>
      </c>
      <c r="DI587" s="15">
        <f ca="1">SUM(CB587:CL587)+BE587*DCF!M$10*(1+Inputs!$B$30)*(1-Inputs!$B$33)*(1-Inputs!$B$30/Inputs!$B$31)/(Inputs!$B$29-Inputs!$B$30)*DCF!M$6</f>
        <v>131565.92065057842</v>
      </c>
      <c r="DJ587" s="15">
        <f ca="1">SUM(CM587:CW587)+BP587*DCF!M$28*(1+Inputs!$B$30)*(1-Inputs!$B$33)*(1-Inputs!$B$30/Inputs!$B$31)/(Inputs!$B$29-Inputs!$B$30)*DCF!M$6</f>
        <v>626618.12720430142</v>
      </c>
      <c r="DK587" s="15">
        <f ca="1">SUM(CX587:DH587)+CA587*DCF!M$46*(1+Inputs!$B$30)*(1-Inputs!$B$33)*(1-Inputs!$B$30/Inputs!$B$31)/(Inputs!$B$29-Inputs!$B$30)*DCF!M$6</f>
        <v>140043.64047572782</v>
      </c>
      <c r="DM587" s="15">
        <f ca="1">DI587+DJ587+DK587+Inputs!$B$34+Inputs!$B$36-Inputs!$B$35</f>
        <v>975078.68833060772</v>
      </c>
    </row>
    <row r="588" spans="1:117" x14ac:dyDescent="0.75">
      <c r="A588" s="11">
        <v>575</v>
      </c>
      <c r="C588" s="23">
        <f t="shared" ca="1" si="327"/>
        <v>0.13384434564008524</v>
      </c>
      <c r="D588" s="23">
        <f t="shared" ca="1" si="327"/>
        <v>2.065693860144445</v>
      </c>
      <c r="E588" s="23">
        <f t="shared" ca="1" si="327"/>
        <v>1.1675551620833582</v>
      </c>
      <c r="F588" s="23">
        <f t="shared" ca="1" si="327"/>
        <v>0.22625620566667623</v>
      </c>
      <c r="G588" s="23">
        <f t="shared" ca="1" si="327"/>
        <v>-0.38066429731320489</v>
      </c>
      <c r="H588" s="23">
        <f t="shared" ca="1" si="327"/>
        <v>3.7505783904211276E-2</v>
      </c>
      <c r="I588" s="23">
        <f t="shared" ca="1" si="327"/>
        <v>1.2916113964254421</v>
      </c>
      <c r="J588" s="23">
        <f t="shared" ca="1" si="327"/>
        <v>1.0027534557976177</v>
      </c>
      <c r="K588" s="23">
        <f t="shared" ca="1" si="327"/>
        <v>-0.71065611738175061</v>
      </c>
      <c r="L588" s="23">
        <f t="shared" ca="1" si="327"/>
        <v>1.317025685919099</v>
      </c>
      <c r="M588" s="23">
        <f t="shared" ca="1" si="327"/>
        <v>0.81657369794086387</v>
      </c>
      <c r="N588" s="23">
        <f ca="1">SQRT(Inputs!$B$38)*C588+SQRT(1-Inputs!$B$38)*_xlfn.NORM.S.INV(RAND())</f>
        <v>0.55105290080354807</v>
      </c>
      <c r="O588" s="23">
        <f ca="1">SQRT(Inputs!$B$38)*D588+SQRT(1-Inputs!$B$38)*_xlfn.NORM.S.INV(RAND())</f>
        <v>0.87560369993395126</v>
      </c>
      <c r="P588" s="23">
        <f ca="1">SQRT(Inputs!$B$38)*E588+SQRT(1-Inputs!$B$38)*_xlfn.NORM.S.INV(RAND())</f>
        <v>5.8125727832491259E-2</v>
      </c>
      <c r="Q588" s="23">
        <f ca="1">SQRT(Inputs!$B$38)*F588+SQRT(1-Inputs!$B$38)*_xlfn.NORM.S.INV(RAND())</f>
        <v>-0.42405243088046013</v>
      </c>
      <c r="R588" s="23">
        <f ca="1">SQRT(Inputs!$B$38)*G588+SQRT(1-Inputs!$B$38)*_xlfn.NORM.S.INV(RAND())</f>
        <v>-0.73105143515165416</v>
      </c>
      <c r="S588" s="23">
        <f ca="1">SQRT(Inputs!$B$38)*H588+SQRT(1-Inputs!$B$38)*_xlfn.NORM.S.INV(RAND())</f>
        <v>-0.24441653175789219</v>
      </c>
      <c r="T588" s="23">
        <f ca="1">SQRT(Inputs!$B$38)*I588+SQRT(1-Inputs!$B$38)*_xlfn.NORM.S.INV(RAND())</f>
        <v>-0.53042617672497749</v>
      </c>
      <c r="U588" s="23">
        <f ca="1">SQRT(Inputs!$B$38)*J588+SQRT(1-Inputs!$B$38)*_xlfn.NORM.S.INV(RAND())</f>
        <v>1.3384685199279045</v>
      </c>
      <c r="V588" s="23">
        <f ca="1">SQRT(Inputs!$B$38)*K588+SQRT(1-Inputs!$B$38)*_xlfn.NORM.S.INV(RAND())</f>
        <v>2.1541254126308806E-2</v>
      </c>
      <c r="W588" s="23">
        <f ca="1">SQRT(Inputs!$B$38)*L588+SQRT(1-Inputs!$B$38)*_xlfn.NORM.S.INV(RAND())</f>
        <v>-0.37764053904189598</v>
      </c>
      <c r="X588" s="23">
        <f ca="1">SQRT(Inputs!$B$38)*M588+SQRT(1-Inputs!$B$38)*_xlfn.NORM.S.INV(RAND())</f>
        <v>1.586880823547175</v>
      </c>
      <c r="Y588" s="23">
        <f ca="1">SQRT(Inputs!$B$38)*C588+SQRT(1-Inputs!$B$38)*_xlfn.NORM.S.INV(RAND())</f>
        <v>-0.42529386769228095</v>
      </c>
      <c r="Z588" s="23">
        <f ca="1">SQRT(Inputs!$B$38)*D588+SQRT(1-Inputs!$B$38)*_xlfn.NORM.S.INV(RAND())</f>
        <v>0.95264178570418268</v>
      </c>
      <c r="AA588" s="23">
        <f ca="1">SQRT(Inputs!$B$38)*E588+SQRT(1-Inputs!$B$38)*_xlfn.NORM.S.INV(RAND())</f>
        <v>0.54427890795681766</v>
      </c>
      <c r="AB588" s="23">
        <f ca="1">SQRT(Inputs!$B$38)*F588+SQRT(1-Inputs!$B$38)*_xlfn.NORM.S.INV(RAND())</f>
        <v>-0.66422960434740075</v>
      </c>
      <c r="AC588" s="23">
        <f ca="1">SQRT(Inputs!$B$38)*G588+SQRT(1-Inputs!$B$38)*_xlfn.NORM.S.INV(RAND())</f>
        <v>0.37486835219092551</v>
      </c>
      <c r="AD588" s="23">
        <f ca="1">SQRT(Inputs!$B$38)*H588+SQRT(1-Inputs!$B$38)*_xlfn.NORM.S.INV(RAND())</f>
        <v>9.2868204786481934E-3</v>
      </c>
      <c r="AE588" s="23">
        <f ca="1">SQRT(Inputs!$B$38)*I588+SQRT(1-Inputs!$B$38)*_xlfn.NORM.S.INV(RAND())</f>
        <v>-0.83381374446818357</v>
      </c>
      <c r="AF588" s="23">
        <f ca="1">SQRT(Inputs!$B$38)*J588+SQRT(1-Inputs!$B$38)*_xlfn.NORM.S.INV(RAND())</f>
        <v>0.8934484026313485</v>
      </c>
      <c r="AG588" s="23">
        <f ca="1">SQRT(Inputs!$B$38)*K588+SQRT(1-Inputs!$B$38)*_xlfn.NORM.S.INV(RAND())</f>
        <v>0.75021450566493231</v>
      </c>
      <c r="AH588" s="23">
        <f ca="1">SQRT(Inputs!$B$38)*L588+SQRT(1-Inputs!$B$38)*_xlfn.NORM.S.INV(RAND())</f>
        <v>1.3685351878163694</v>
      </c>
      <c r="AI588" s="23">
        <f ca="1">SQRT(Inputs!$B$38)*M588+SQRT(1-Inputs!$B$38)*_xlfn.NORM.S.INV(RAND())</f>
        <v>0.29361806262166601</v>
      </c>
      <c r="AJ588" s="23">
        <f ca="1">SQRT(Inputs!$B$38)*C588+SQRT(1-Inputs!$B$38)*_xlfn.NORM.S.INV(RAND())</f>
        <v>1.307476370172804</v>
      </c>
      <c r="AK588" s="23">
        <f ca="1">SQRT(Inputs!$B$38)*D588+SQRT(1-Inputs!$B$38)*_xlfn.NORM.S.INV(RAND())</f>
        <v>2.7569161347441526</v>
      </c>
      <c r="AL588" s="23">
        <f ca="1">SQRT(Inputs!$B$38)*E588+SQRT(1-Inputs!$B$38)*_xlfn.NORM.S.INV(RAND())</f>
        <v>1.1731309542154107</v>
      </c>
      <c r="AM588" s="23">
        <f ca="1">SQRT(Inputs!$B$38)*F588+SQRT(1-Inputs!$B$38)*_xlfn.NORM.S.INV(RAND())</f>
        <v>1.7028218961319705</v>
      </c>
      <c r="AN588" s="23">
        <f ca="1">SQRT(Inputs!$B$38)*G588+SQRT(1-Inputs!$B$38)*_xlfn.NORM.S.INV(RAND())</f>
        <v>0.51129476240479454</v>
      </c>
      <c r="AO588" s="23">
        <f ca="1">SQRT(Inputs!$B$38)*H588+SQRT(1-Inputs!$B$38)*_xlfn.NORM.S.INV(RAND())</f>
        <v>-4.9881845384586065E-2</v>
      </c>
      <c r="AP588" s="23">
        <f ca="1">SQRT(Inputs!$B$38)*I588+SQRT(1-Inputs!$B$38)*_xlfn.NORM.S.INV(RAND())</f>
        <v>0.70652303214981438</v>
      </c>
      <c r="AQ588" s="23">
        <f ca="1">SQRT(Inputs!$B$38)*J588+SQRT(1-Inputs!$B$38)*_xlfn.NORM.S.INV(RAND())</f>
        <v>1.4947780929107555</v>
      </c>
      <c r="AR588" s="23">
        <f ca="1">SQRT(Inputs!$B$38)*K588+SQRT(1-Inputs!$B$38)*_xlfn.NORM.S.INV(RAND())</f>
        <v>-0.13318809900915823</v>
      </c>
      <c r="AS588" s="23">
        <f ca="1">SQRT(Inputs!$B$38)*L588+SQRT(1-Inputs!$B$38)*_xlfn.NORM.S.INV(RAND())</f>
        <v>1.6791196359253298</v>
      </c>
      <c r="AT588" s="23">
        <f ca="1">SQRT(Inputs!$B$38)*M588+SQRT(1-Inputs!$B$38)*_xlfn.NORM.S.INV(RAND())</f>
        <v>2.420430217242725E-2</v>
      </c>
      <c r="AU588" s="15">
        <f ca="1">Inputs!$B$6*EXP($B$8-0.5*C$5^2+C$5*N588)</f>
        <v>5425.2162745929581</v>
      </c>
      <c r="AV588" s="15">
        <f t="shared" ca="1" si="292"/>
        <v>7511.1036624933968</v>
      </c>
      <c r="AW588" s="15">
        <f t="shared" ca="1" si="293"/>
        <v>9230.5450867323616</v>
      </c>
      <c r="AX588" s="15">
        <f t="shared" ca="1" si="294"/>
        <v>10688.067979132718</v>
      </c>
      <c r="AY588" s="15">
        <f t="shared" ca="1" si="295"/>
        <v>11992.990547265519</v>
      </c>
      <c r="AZ588" s="15">
        <f t="shared" ca="1" si="296"/>
        <v>14278.234212210271</v>
      </c>
      <c r="BA588" s="15">
        <f t="shared" ca="1" si="297"/>
        <v>16529.345445632742</v>
      </c>
      <c r="BB588" s="15">
        <f t="shared" ca="1" si="298"/>
        <v>23141.119775756775</v>
      </c>
      <c r="BC588" s="15">
        <f t="shared" ca="1" si="299"/>
        <v>28400.977516059091</v>
      </c>
      <c r="BD588" s="15">
        <f t="shared" ca="1" si="300"/>
        <v>33586.336709126168</v>
      </c>
      <c r="BE588" s="15">
        <f t="shared" ca="1" si="301"/>
        <v>47555.489080600149</v>
      </c>
      <c r="BF588" s="15">
        <f ca="1">Inputs!$B$13*EXP($B$9-0.5*C$6^2+C$6*Y588)</f>
        <v>12712.686415053991</v>
      </c>
      <c r="BG588" s="15">
        <f t="shared" ca="1" si="302"/>
        <v>18399.201237406265</v>
      </c>
      <c r="BH588" s="15">
        <f t="shared" ca="1" si="303"/>
        <v>24604.227283745346</v>
      </c>
      <c r="BI588" s="15">
        <f t="shared" ca="1" si="304"/>
        <v>27192.126534641011</v>
      </c>
      <c r="BJ588" s="15">
        <f t="shared" ca="1" si="305"/>
        <v>35186.650677577411</v>
      </c>
      <c r="BK588" s="15">
        <f t="shared" ca="1" si="306"/>
        <v>43239.579974802997</v>
      </c>
      <c r="BL588" s="15">
        <f t="shared" ca="1" si="307"/>
        <v>47674.500184533761</v>
      </c>
      <c r="BM588" s="15">
        <f t="shared" ca="1" si="308"/>
        <v>65481.262178700148</v>
      </c>
      <c r="BN588" s="15">
        <f t="shared" ca="1" si="309"/>
        <v>88109.379170583823</v>
      </c>
      <c r="BO588" s="15">
        <f t="shared" ca="1" si="310"/>
        <v>127102.59741209433</v>
      </c>
      <c r="BP588" s="15">
        <f t="shared" ca="1" si="311"/>
        <v>161731.10560749058</v>
      </c>
      <c r="BQ588" s="15">
        <f ca="1">Inputs!$B$20*EXP($B$10-0.5*C$7^2+C$7*AJ588)</f>
        <v>6820.362619908341</v>
      </c>
      <c r="BR588" s="15">
        <f t="shared" ca="1" si="312"/>
        <v>22212.065158314002</v>
      </c>
      <c r="BS588" s="15">
        <f t="shared" ca="1" si="313"/>
        <v>42603.207099821855</v>
      </c>
      <c r="BT588" s="15">
        <f t="shared" ca="1" si="314"/>
        <v>91820.498380504796</v>
      </c>
      <c r="BU588" s="15">
        <f t="shared" ca="1" si="315"/>
        <v>144010.87716247715</v>
      </c>
      <c r="BV588" s="15">
        <f t="shared" ca="1" si="316"/>
        <v>198121.5747963225</v>
      </c>
      <c r="BW588" s="15">
        <f t="shared" ca="1" si="317"/>
        <v>321060.07965850772</v>
      </c>
      <c r="BX588" s="15">
        <f t="shared" ca="1" si="318"/>
        <v>605956.20756813954</v>
      </c>
      <c r="BY588" s="15">
        <f t="shared" ca="1" si="319"/>
        <v>827685.30725930515</v>
      </c>
      <c r="BZ588" s="15">
        <f t="shared" ca="1" si="320"/>
        <v>1581334.8486530446</v>
      </c>
      <c r="CA588" s="15">
        <f t="shared" ca="1" si="321"/>
        <v>2230870.1696483069</v>
      </c>
      <c r="CB588" s="15">
        <f ca="1">(AU588*DCF!C$10-DCF!C$5*MAX(AU588*DCF!C$10,0)-MAX(AU588-Inputs!$B$6,0)/Inputs!$B$10)*DCF!C$6</f>
        <v>1039.7731960974595</v>
      </c>
      <c r="CC588" s="15">
        <f ca="1">(AV588*DCF!D$10-DCF!D$5*MAX(AV588*DCF!D$10,0)-MAX(AV588-AU588,0)/Inputs!$B$10)*DCF!D$6</f>
        <v>1322.1915836873336</v>
      </c>
      <c r="CD588" s="15">
        <f ca="1">(AW588*DCF!E$10-DCF!E$5*MAX(AW588*DCF!E$10,0)-MAX(AW588-AV588,0)/Inputs!$B$10)*DCF!E$6</f>
        <v>1743.8965089232945</v>
      </c>
      <c r="CE588" s="15">
        <f ca="1">(AX588*DCF!F$10-DCF!F$5*MAX(AX588*DCF!F$10,0)-MAX(AX588-AW588,0)/Inputs!$B$10)*DCF!F$6</f>
        <v>2029.9138287720305</v>
      </c>
      <c r="CF588" s="15">
        <f ca="1">(AY588*DCF!G$10-DCF!G$5*MAX(AY588*DCF!G$10,0)-MAX(AY588-AX588,0)/Inputs!$B$10)*DCF!G$6</f>
        <v>2220.2052867563066</v>
      </c>
      <c r="CG588" s="15">
        <f ca="1">(AZ588*DCF!H$10-DCF!H$5*MAX(AZ588*DCF!H$10,0)-MAX(AZ588-AY588,0)/Inputs!$B$10)*DCF!H$6</f>
        <v>2366.3434326994034</v>
      </c>
      <c r="CH588" s="15">
        <f ca="1">(BA588*DCF!I$10-DCF!I$5*MAX(BA588*DCF!I$10,0)-MAX(BA588-AZ588,0)/Inputs!$B$10)*DCF!I$6</f>
        <v>2650.0473064667508</v>
      </c>
      <c r="CI588" s="15">
        <f ca="1">(BB588*DCF!J$10-DCF!J$5*MAX(BB588*DCF!J$10,0)-MAX(BB588-BA588,0)/Inputs!$B$10)*DCF!J$6</f>
        <v>2969.164401988759</v>
      </c>
      <c r="CJ588" s="15">
        <f ca="1">(BC588*DCF!K$10-DCF!K$5*MAX(BC588*DCF!K$10,0)-MAX(BC588-BB588,0)/Inputs!$B$10)*DCF!K$6</f>
        <v>3835.8012438669657</v>
      </c>
      <c r="CK588" s="15">
        <f ca="1">(BD588*DCF!L$10-DCF!L$5*MAX(BD588*DCF!L$10,0)-MAX(BD588-BC588,0)/Inputs!$B$10)*DCF!L$6</f>
        <v>4394.907350469799</v>
      </c>
      <c r="CL588" s="15">
        <f ca="1">(BE588*DCF!M$10-DCF!M$5*MAX(BE588*DCF!M$10,0)-MAX(BE588-BD588,0)/Inputs!$B$10)*DCF!M$6</f>
        <v>5041.9300843133051</v>
      </c>
      <c r="CM588" s="15">
        <f ca="1">(BF588*DCF!C$28-DCF!C$5*MAX(BF588*DCF!C$28,0)-MAX(BF588-Inputs!$B$13,0)/Inputs!$B$17)*DCF!C$6</f>
        <v>3573.6653780955476</v>
      </c>
      <c r="CN588" s="15">
        <f ca="1">(BG588*DCF!D$28-DCF!D$5*MAX(BG588*DCF!D$28,0)-MAX(BG588-BF588,0)/Inputs!$B$17)*DCF!D$6</f>
        <v>4205.7947839350345</v>
      </c>
      <c r="CO588" s="15">
        <f ca="1">(BH588*DCF!E$28-DCF!E$5*MAX(BH588*DCF!E$28,0)-MAX(BH588-BG588,0)/Inputs!$B$17)*DCF!E$6</f>
        <v>5745.4300576374089</v>
      </c>
      <c r="CP588" s="15">
        <f ca="1">(BI588*DCF!F$28-DCF!F$5*MAX(BI588*DCF!F$28,0)-MAX(BI588-BH588,0)/Inputs!$B$17)*DCF!F$6</f>
        <v>6910.7781265959256</v>
      </c>
      <c r="CQ588" s="15">
        <f ca="1">(BJ588*DCF!G$28-DCF!G$5*MAX(BJ588*DCF!G$28,0)-MAX(BJ588-BI588,0)/Inputs!$B$17)*DCF!G$6</f>
        <v>7784.8434940602901</v>
      </c>
      <c r="CR588" s="15">
        <f ca="1">(BK588*DCF!H$28-DCF!H$5*MAX(BK588*DCF!H$28,0)-MAX(BK588-BJ588,0)/Inputs!$B$17)*DCF!H$6</f>
        <v>9442.4259593033185</v>
      </c>
      <c r="CS588" s="15">
        <f ca="1">(BL588*DCF!I$28-DCF!I$5*MAX(BL588*DCF!I$28,0)-MAX(BL588-BK588,0)/Inputs!$B$17)*DCF!I$6</f>
        <v>10574.256498064653</v>
      </c>
      <c r="CT588" s="15">
        <f ca="1">(BM588*DCF!J$28-DCF!J$5*MAX(BM588*DCF!J$28,0)-MAX(BM588-BL588,0)/Inputs!$B$17)*DCF!J$6</f>
        <v>12246.726306131788</v>
      </c>
      <c r="CU588" s="15">
        <f ca="1">(BN588*DCF!K$28-DCF!K$5*MAX(BN588*DCF!K$28,0)-MAX(BN588-BM588,0)/Inputs!$B$17)*DCF!K$6</f>
        <v>15835.58062443203</v>
      </c>
      <c r="CV588" s="15">
        <f ca="1">(BO588*DCF!L$28-DCF!L$5*MAX(BO588*DCF!L$28,0)-MAX(BO588-BN588,0)/Inputs!$B$17)*DCF!L$6</f>
        <v>20947.488386507772</v>
      </c>
      <c r="CW588" s="15">
        <f ca="1">(BP588*DCF!M$28-DCF!M$5*MAX(BP588*DCF!M$28,0)-MAX(BP588-BO588,0)/Inputs!$B$17)*DCF!M$6</f>
        <v>26810.148975442204</v>
      </c>
      <c r="CX588" s="15">
        <f ca="1">(BQ588*DCF!C$46-DCF!C$5*MAX(BQ588*DCF!C$46,0)-MAX(BQ588-Inputs!$B$20,0)/Inputs!$B$24)*DCF!C$6</f>
        <v>-3246.9025080196357</v>
      </c>
      <c r="CY588" s="15">
        <f ca="1">(BR588*DCF!D$46-DCF!D$5*MAX(BR588*DCF!D$46,0)-MAX(BR588-BQ588,0)/Inputs!$B$24)*DCF!D$6</f>
        <v>-10358.593240875471</v>
      </c>
      <c r="CZ588" s="15">
        <f ca="1">(BS588*DCF!E$46-DCF!E$5*MAX(BS588*DCF!E$46,0)-MAX(BS588-BR588,0)/Inputs!$B$24)*DCF!E$6</f>
        <v>-13075.530211386455</v>
      </c>
      <c r="DA588" s="15">
        <f ca="1">(BT588*DCF!F$46-DCF!F$5*MAX(BT588*DCF!F$46,0)-MAX(BT588-BS588,0)/Inputs!$B$24)*DCF!F$6</f>
        <v>-24608.520858104679</v>
      </c>
      <c r="DB588" s="15">
        <f ca="1">(BU588*DCF!G$46-DCF!G$5*MAX(BU588*DCF!G$46,0)-MAX(BU588-BT588,0)/Inputs!$B$24)*DCF!G$6</f>
        <v>-22400.053643272302</v>
      </c>
      <c r="DC588" s="15">
        <f ca="1">(BV588*DCF!H$46-DCF!H$5*MAX(BV588*DCF!H$46,0)-MAX(BV588-BU588,0)/Inputs!$B$24)*DCF!H$6</f>
        <v>-16814.567747972367</v>
      </c>
      <c r="DD588" s="15">
        <f ca="1">(BW588*DCF!I$46-DCF!I$5*MAX(BW588*DCF!I$46,0)-MAX(BW588-BV588,0)/Inputs!$B$24)*DCF!I$6</f>
        <v>-27875.881829313515</v>
      </c>
      <c r="DE588" s="15">
        <f ca="1">(BX588*DCF!J$46-DCF!J$5*MAX(BX588*DCF!J$46,0)-MAX(BX588-BW588,0)/Inputs!$B$24)*DCF!J$6</f>
        <v>-50131.611832374329</v>
      </c>
      <c r="DF588" s="15">
        <f ca="1">(BY588*DCF!K$46-DCF!K$5*MAX(BY588*DCF!K$46,0)-MAX(BY588-BX588,0)/Inputs!$B$24)*DCF!K$6</f>
        <v>-7037.5787320669315</v>
      </c>
      <c r="DG588" s="15">
        <f ca="1">(BZ588*DCF!L$46-DCF!L$5*MAX(BZ588*DCF!L$46,0)-MAX(BZ588-BY588,0)/Inputs!$B$24)*DCF!L$6</f>
        <v>-61243.028630174325</v>
      </c>
      <c r="DH588" s="15">
        <f ca="1">(CA588*DCF!M$46-DCF!M$5*MAX(CA588*DCF!M$46,0)-MAX(CA588-BZ588,0)/Inputs!$B$24)*DCF!M$6</f>
        <v>39102.078897759086</v>
      </c>
      <c r="DI588" s="15">
        <f ca="1">SUM(CB588:CL588)+BE588*DCF!M$10*(1+Inputs!$B$30)*(1-Inputs!$B$33)*(1-Inputs!$B$30/Inputs!$B$31)/(Inputs!$B$29-Inputs!$B$30)*DCF!M$6</f>
        <v>161961.72919159243</v>
      </c>
      <c r="DJ588" s="15">
        <f ca="1">SUM(CM588:CW588)+BP588*DCF!M$28*(1+Inputs!$B$30)*(1-Inputs!$B$33)*(1-Inputs!$B$30/Inputs!$B$31)/(Inputs!$B$29-Inputs!$B$30)*DCF!M$6</f>
        <v>724210.21269435552</v>
      </c>
      <c r="DK588" s="15">
        <f ca="1">SUM(CX588:DH588)+CA588*DCF!M$46*(1+Inputs!$B$30)*(1-Inputs!$B$33)*(1-Inputs!$B$30/Inputs!$B$31)/(Inputs!$B$29-Inputs!$B$30)*DCF!M$6</f>
        <v>3251499.3554059928</v>
      </c>
      <c r="DM588" s="15">
        <f ca="1">DI588+DJ588+DK588+Inputs!$B$34+Inputs!$B$36-Inputs!$B$35</f>
        <v>4214522.297291941</v>
      </c>
    </row>
    <row r="589" spans="1:117" x14ac:dyDescent="0.75">
      <c r="A589" s="11">
        <v>576</v>
      </c>
      <c r="C589" s="23">
        <f t="shared" ca="1" si="327"/>
        <v>-0.93059204474417379</v>
      </c>
      <c r="D589" s="23">
        <f t="shared" ca="1" si="327"/>
        <v>0.14561508050837049</v>
      </c>
      <c r="E589" s="23">
        <f t="shared" ca="1" si="327"/>
        <v>5.1477021013431087E-2</v>
      </c>
      <c r="F589" s="23">
        <f t="shared" ca="1" si="327"/>
        <v>-1.7966628130640283</v>
      </c>
      <c r="G589" s="23">
        <f t="shared" ca="1" si="327"/>
        <v>8.4260327119992484E-2</v>
      </c>
      <c r="H589" s="23">
        <f t="shared" ca="1" si="327"/>
        <v>0.25221895346930784</v>
      </c>
      <c r="I589" s="23">
        <f t="shared" ca="1" si="327"/>
        <v>-1.1395555705445486</v>
      </c>
      <c r="J589" s="23">
        <f t="shared" ca="1" si="327"/>
        <v>-0.91428283706941849</v>
      </c>
      <c r="K589" s="23">
        <f t="shared" ca="1" si="327"/>
        <v>-1.0670147596685733</v>
      </c>
      <c r="L589" s="23">
        <f t="shared" ca="1" si="327"/>
        <v>0.51792667905734702</v>
      </c>
      <c r="M589" s="23">
        <f t="shared" ca="1" si="327"/>
        <v>-1.5927292856771313</v>
      </c>
      <c r="N589" s="23">
        <f ca="1">SQRT(Inputs!$B$38)*C589+SQRT(1-Inputs!$B$38)*_xlfn.NORM.S.INV(RAND())</f>
        <v>0.22023556860815641</v>
      </c>
      <c r="O589" s="23">
        <f ca="1">SQRT(Inputs!$B$38)*D589+SQRT(1-Inputs!$B$38)*_xlfn.NORM.S.INV(RAND())</f>
        <v>-1.6633877385553597</v>
      </c>
      <c r="P589" s="23">
        <f ca="1">SQRT(Inputs!$B$38)*E589+SQRT(1-Inputs!$B$38)*_xlfn.NORM.S.INV(RAND())</f>
        <v>-1.035114269370663</v>
      </c>
      <c r="Q589" s="23">
        <f ca="1">SQRT(Inputs!$B$38)*F589+SQRT(1-Inputs!$B$38)*_xlfn.NORM.S.INV(RAND())</f>
        <v>-0.82505039089963095</v>
      </c>
      <c r="R589" s="23">
        <f ca="1">SQRT(Inputs!$B$38)*G589+SQRT(1-Inputs!$B$38)*_xlfn.NORM.S.INV(RAND())</f>
        <v>-0.71763028616616953</v>
      </c>
      <c r="S589" s="23">
        <f ca="1">SQRT(Inputs!$B$38)*H589+SQRT(1-Inputs!$B$38)*_xlfn.NORM.S.INV(RAND())</f>
        <v>-0.21910136129497823</v>
      </c>
      <c r="T589" s="23">
        <f ca="1">SQRT(Inputs!$B$38)*I589+SQRT(1-Inputs!$B$38)*_xlfn.NORM.S.INV(RAND())</f>
        <v>0.40059386931242968</v>
      </c>
      <c r="U589" s="23">
        <f ca="1">SQRT(Inputs!$B$38)*J589+SQRT(1-Inputs!$B$38)*_xlfn.NORM.S.INV(RAND())</f>
        <v>0.25421577861558919</v>
      </c>
      <c r="V589" s="23">
        <f ca="1">SQRT(Inputs!$B$38)*K589+SQRT(1-Inputs!$B$38)*_xlfn.NORM.S.INV(RAND())</f>
        <v>-1.2532532621016355</v>
      </c>
      <c r="W589" s="23">
        <f ca="1">SQRT(Inputs!$B$38)*L589+SQRT(1-Inputs!$B$38)*_xlfn.NORM.S.INV(RAND())</f>
        <v>1.0171155357065176</v>
      </c>
      <c r="X589" s="23">
        <f ca="1">SQRT(Inputs!$B$38)*M589+SQRT(1-Inputs!$B$38)*_xlfn.NORM.S.INV(RAND())</f>
        <v>-1.3474061376351394</v>
      </c>
      <c r="Y589" s="23">
        <f ca="1">SQRT(Inputs!$B$38)*C589+SQRT(1-Inputs!$B$38)*_xlfn.NORM.S.INV(RAND())</f>
        <v>-1.1615670803043574</v>
      </c>
      <c r="Z589" s="23">
        <f ca="1">SQRT(Inputs!$B$38)*D589+SQRT(1-Inputs!$B$38)*_xlfn.NORM.S.INV(RAND())</f>
        <v>-1.756618101217764</v>
      </c>
      <c r="AA589" s="23">
        <f ca="1">SQRT(Inputs!$B$38)*E589+SQRT(1-Inputs!$B$38)*_xlfn.NORM.S.INV(RAND())</f>
        <v>-5.6123912063825138E-2</v>
      </c>
      <c r="AB589" s="23">
        <f ca="1">SQRT(Inputs!$B$38)*F589+SQRT(1-Inputs!$B$38)*_xlfn.NORM.S.INV(RAND())</f>
        <v>-1.5524168434847343</v>
      </c>
      <c r="AC589" s="23">
        <f ca="1">SQRT(Inputs!$B$38)*G589+SQRT(1-Inputs!$B$38)*_xlfn.NORM.S.INV(RAND())</f>
        <v>9.9141387440951148E-2</v>
      </c>
      <c r="AD589" s="23">
        <f ca="1">SQRT(Inputs!$B$38)*H589+SQRT(1-Inputs!$B$38)*_xlfn.NORM.S.INV(RAND())</f>
        <v>0.47332130565784813</v>
      </c>
      <c r="AE589" s="23">
        <f ca="1">SQRT(Inputs!$B$38)*I589+SQRT(1-Inputs!$B$38)*_xlfn.NORM.S.INV(RAND())</f>
        <v>0.30020716851425855</v>
      </c>
      <c r="AF589" s="23">
        <f ca="1">SQRT(Inputs!$B$38)*J589+SQRT(1-Inputs!$B$38)*_xlfn.NORM.S.INV(RAND())</f>
        <v>-1.3622077091784059</v>
      </c>
      <c r="AG589" s="23">
        <f ca="1">SQRT(Inputs!$B$38)*K589+SQRT(1-Inputs!$B$38)*_xlfn.NORM.S.INV(RAND())</f>
        <v>-0.70373234636959447</v>
      </c>
      <c r="AH589" s="23">
        <f ca="1">SQRT(Inputs!$B$38)*L589+SQRT(1-Inputs!$B$38)*_xlfn.NORM.S.INV(RAND())</f>
        <v>-0.99144426099585814</v>
      </c>
      <c r="AI589" s="23">
        <f ca="1">SQRT(Inputs!$B$38)*M589+SQRT(1-Inputs!$B$38)*_xlfn.NORM.S.INV(RAND())</f>
        <v>-0.52664834803864569</v>
      </c>
      <c r="AJ589" s="23">
        <f ca="1">SQRT(Inputs!$B$38)*C589+SQRT(1-Inputs!$B$38)*_xlfn.NORM.S.INV(RAND())</f>
        <v>-1.2514001217752941</v>
      </c>
      <c r="AK589" s="23">
        <f ca="1">SQRT(Inputs!$B$38)*D589+SQRT(1-Inputs!$B$38)*_xlfn.NORM.S.INV(RAND())</f>
        <v>3.5888216460786382E-2</v>
      </c>
      <c r="AL589" s="23">
        <f ca="1">SQRT(Inputs!$B$38)*E589+SQRT(1-Inputs!$B$38)*_xlfn.NORM.S.INV(RAND())</f>
        <v>-0.13036532388010963</v>
      </c>
      <c r="AM589" s="23">
        <f ca="1">SQRT(Inputs!$B$38)*F589+SQRT(1-Inputs!$B$38)*_xlfn.NORM.S.INV(RAND())</f>
        <v>-0.25574198420429883</v>
      </c>
      <c r="AN589" s="23">
        <f ca="1">SQRT(Inputs!$B$38)*G589+SQRT(1-Inputs!$B$38)*_xlfn.NORM.S.INV(RAND())</f>
        <v>0.61498551924054634</v>
      </c>
      <c r="AO589" s="23">
        <f ca="1">SQRT(Inputs!$B$38)*H589+SQRT(1-Inputs!$B$38)*_xlfn.NORM.S.INV(RAND())</f>
        <v>-0.22589088208957417</v>
      </c>
      <c r="AP589" s="23">
        <f ca="1">SQRT(Inputs!$B$38)*I589+SQRT(1-Inputs!$B$38)*_xlfn.NORM.S.INV(RAND())</f>
        <v>6.3557769876954384E-2</v>
      </c>
      <c r="AQ589" s="23">
        <f ca="1">SQRT(Inputs!$B$38)*J589+SQRT(1-Inputs!$B$38)*_xlfn.NORM.S.INV(RAND())</f>
        <v>-0.15024204921730105</v>
      </c>
      <c r="AR589" s="23">
        <f ca="1">SQRT(Inputs!$B$38)*K589+SQRT(1-Inputs!$B$38)*_xlfn.NORM.S.INV(RAND())</f>
        <v>-2.3571468920249008</v>
      </c>
      <c r="AS589" s="23">
        <f ca="1">SQRT(Inputs!$B$38)*L589+SQRT(1-Inputs!$B$38)*_xlfn.NORM.S.INV(RAND())</f>
        <v>-0.99846451415058379</v>
      </c>
      <c r="AT589" s="23">
        <f ca="1">SQRT(Inputs!$B$38)*M589+SQRT(1-Inputs!$B$38)*_xlfn.NORM.S.INV(RAND())</f>
        <v>0.25309752888210879</v>
      </c>
      <c r="AU589" s="15">
        <f ca="1">Inputs!$B$6*EXP($B$8-0.5*C$5^2+C$5*N589)</f>
        <v>5142.3354603417756</v>
      </c>
      <c r="AV589" s="15">
        <f t="shared" ca="1" si="292"/>
        <v>4901.3907639998988</v>
      </c>
      <c r="AW589" s="15">
        <f t="shared" ca="1" si="293"/>
        <v>5197.6011405811387</v>
      </c>
      <c r="AX589" s="15">
        <f t="shared" ca="1" si="294"/>
        <v>5724.2368415556703</v>
      </c>
      <c r="AY589" s="15">
        <f t="shared" ca="1" si="295"/>
        <v>6433.193344809958</v>
      </c>
      <c r="AZ589" s="15">
        <f t="shared" ca="1" si="296"/>
        <v>7680.4080376259008</v>
      </c>
      <c r="BA589" s="15">
        <f t="shared" ca="1" si="297"/>
        <v>9801.2896056052541</v>
      </c>
      <c r="BB589" s="15">
        <f t="shared" ca="1" si="298"/>
        <v>12309.322026638243</v>
      </c>
      <c r="BC589" s="15">
        <f t="shared" ca="1" si="299"/>
        <v>13357.974441599161</v>
      </c>
      <c r="BD589" s="15">
        <f t="shared" ca="1" si="300"/>
        <v>17998.092396963875</v>
      </c>
      <c r="BE589" s="15">
        <f t="shared" ca="1" si="301"/>
        <v>19507.282801744706</v>
      </c>
      <c r="BF589" s="15">
        <f ca="1">Inputs!$B$13*EXP($B$9-0.5*C$6^2+C$6*Y589)</f>
        <v>10986.156292158472</v>
      </c>
      <c r="BG589" s="15">
        <f t="shared" ca="1" si="302"/>
        <v>9752.1546918871318</v>
      </c>
      <c r="BH589" s="15">
        <f t="shared" ca="1" si="303"/>
        <v>11804.939227234046</v>
      </c>
      <c r="BI589" s="15">
        <f t="shared" ca="1" si="304"/>
        <v>11379.550230198463</v>
      </c>
      <c r="BJ589" s="15">
        <f t="shared" ca="1" si="305"/>
        <v>14151.38356290328</v>
      </c>
      <c r="BK589" s="15">
        <f t="shared" ca="1" si="306"/>
        <v>18524.183536454464</v>
      </c>
      <c r="BL589" s="15">
        <f t="shared" ca="1" si="307"/>
        <v>23657.427156736954</v>
      </c>
      <c r="BM589" s="15">
        <f t="shared" ca="1" si="308"/>
        <v>24552.894900605617</v>
      </c>
      <c r="BN589" s="15">
        <f t="shared" ca="1" si="309"/>
        <v>27754.826265217805</v>
      </c>
      <c r="BO589" s="15">
        <f t="shared" ca="1" si="310"/>
        <v>30432.186275272423</v>
      </c>
      <c r="BP589" s="15">
        <f t="shared" ca="1" si="311"/>
        <v>35286.769553909631</v>
      </c>
      <c r="BQ589" s="15">
        <f ca="1">Inputs!$B$20*EXP($B$10-0.5*C$7^2+C$7*AJ589)</f>
        <v>2751.9876912439922</v>
      </c>
      <c r="BR589" s="15">
        <f t="shared" ca="1" si="312"/>
        <v>3776.8953876135711</v>
      </c>
      <c r="BS589" s="15">
        <f t="shared" ca="1" si="313"/>
        <v>4981.9846751245404</v>
      </c>
      <c r="BT589" s="15">
        <f t="shared" ca="1" si="314"/>
        <v>6423.350851270432</v>
      </c>
      <c r="BU589" s="15">
        <f t="shared" ca="1" si="315"/>
        <v>10330.319633441806</v>
      </c>
      <c r="BV589" s="15">
        <f t="shared" ca="1" si="316"/>
        <v>13659.300807483027</v>
      </c>
      <c r="BW589" s="15">
        <f t="shared" ca="1" si="317"/>
        <v>19318.920857173864</v>
      </c>
      <c r="BX589" s="15">
        <f t="shared" ca="1" si="318"/>
        <v>26218.897752482077</v>
      </c>
      <c r="BY589" s="15">
        <f t="shared" ca="1" si="319"/>
        <v>23401.671251490854</v>
      </c>
      <c r="BZ589" s="15">
        <f t="shared" ca="1" si="320"/>
        <v>27329.549273200118</v>
      </c>
      <c r="CA589" s="15">
        <f t="shared" ca="1" si="321"/>
        <v>40155.740382655116</v>
      </c>
      <c r="CB589" s="15">
        <f ca="1">(AU589*DCF!C$10-DCF!C$5*MAX(AU589*DCF!C$10,0)-MAX(AU589-Inputs!$B$6,0)/Inputs!$B$10)*DCF!C$6</f>
        <v>1041.7901867239796</v>
      </c>
      <c r="CC589" s="15">
        <f ca="1">(AV589*DCF!D$10-DCF!D$5*MAX(AV589*DCF!D$10,0)-MAX(AV589-AU589,0)/Inputs!$B$10)*DCF!D$6</f>
        <v>1194.6807928925259</v>
      </c>
      <c r="CD589" s="15">
        <f ca="1">(AW589*DCF!E$10-DCF!E$5*MAX(AW589*DCF!E$10,0)-MAX(AW589-AV589,0)/Inputs!$B$10)*DCF!E$6</f>
        <v>1133.324521138929</v>
      </c>
      <c r="CE589" s="15">
        <f ca="1">(AX589*DCF!F$10-DCF!F$5*MAX(AX589*DCF!F$10,0)-MAX(AX589-AW589,0)/Inputs!$B$10)*DCF!F$6</f>
        <v>1140.0119473488799</v>
      </c>
      <c r="CF589" s="15">
        <f ca="1">(AY589*DCF!G$10-DCF!G$5*MAX(AY589*DCF!G$10,0)-MAX(AY589-AX589,0)/Inputs!$B$10)*DCF!G$6</f>
        <v>1189.220490352983</v>
      </c>
      <c r="CG589" s="15">
        <f ca="1">(AZ589*DCF!H$10-DCF!H$5*MAX(AZ589*DCF!H$10,0)-MAX(AZ589-AY589,0)/Inputs!$B$10)*DCF!H$6</f>
        <v>1269.6914015337104</v>
      </c>
      <c r="CH589" s="15">
        <f ca="1">(BA589*DCF!I$10-DCF!I$5*MAX(BA589*DCF!I$10,0)-MAX(BA589-AZ589,0)/Inputs!$B$10)*DCF!I$6</f>
        <v>1442.4391726878682</v>
      </c>
      <c r="CI589" s="15">
        <f ca="1">(BB589*DCF!J$10-DCF!J$5*MAX(BB589*DCF!J$10,0)-MAX(BB589-BA589,0)/Inputs!$B$10)*DCF!J$6</f>
        <v>1732.2572370401174</v>
      </c>
      <c r="CJ589" s="15">
        <f ca="1">(BC589*DCF!K$10-DCF!K$5*MAX(BC589*DCF!K$10,0)-MAX(BC589-BB589,0)/Inputs!$B$10)*DCF!K$6</f>
        <v>2003.6239801227416</v>
      </c>
      <c r="CK589" s="15">
        <f ca="1">(BD589*DCF!L$10-DCF!L$5*MAX(BD589*DCF!L$10,0)-MAX(BD589-BC589,0)/Inputs!$B$10)*DCF!L$6</f>
        <v>2114.4122029104519</v>
      </c>
      <c r="CL589" s="15">
        <f ca="1">(BE589*DCF!M$10-DCF!M$5*MAX(BE589*DCF!M$10,0)-MAX(BE589-BD589,0)/Inputs!$B$10)*DCF!M$6</f>
        <v>2572.4409920193657</v>
      </c>
      <c r="CM589" s="15">
        <f ca="1">(BF589*DCF!C$28-DCF!C$5*MAX(BF589*DCF!C$28,0)-MAX(BF589-Inputs!$B$13,0)/Inputs!$B$17)*DCF!C$6</f>
        <v>3352.9028517476372</v>
      </c>
      <c r="CN589" s="15">
        <f ca="1">(BG589*DCF!D$28-DCF!D$5*MAX(BG589*DCF!D$28,0)-MAX(BG589-BF589,0)/Inputs!$B$17)*DCF!D$6</f>
        <v>2872.2344786073427</v>
      </c>
      <c r="CO589" s="15">
        <f ca="1">(BH589*DCF!E$28-DCF!E$5*MAX(BH589*DCF!E$28,0)-MAX(BH589-BG589,0)/Inputs!$B$17)*DCF!E$6</f>
        <v>2938.7934173506978</v>
      </c>
      <c r="CP589" s="15">
        <f ca="1">(BI589*DCF!F$28-DCF!F$5*MAX(BI589*DCF!F$28,0)-MAX(BI589-BH589,0)/Inputs!$B$17)*DCF!F$6</f>
        <v>3089.248140331199</v>
      </c>
      <c r="CQ589" s="15">
        <f ca="1">(BJ589*DCF!G$28-DCF!G$5*MAX(BJ589*DCF!G$28,0)-MAX(BJ589-BI589,0)/Inputs!$B$17)*DCF!G$6</f>
        <v>3205.4888474418767</v>
      </c>
      <c r="CR589" s="15">
        <f ca="1">(BK589*DCF!H$28-DCF!H$5*MAX(BK589*DCF!H$28,0)-MAX(BK589-BJ589,0)/Inputs!$B$17)*DCF!H$6</f>
        <v>3901.824561251482</v>
      </c>
      <c r="CS589" s="15">
        <f ca="1">(BL589*DCF!I$28-DCF!I$5*MAX(BL589*DCF!I$28,0)-MAX(BL589-BK589,0)/Inputs!$B$17)*DCF!I$6</f>
        <v>4826.3380153005774</v>
      </c>
      <c r="CT589" s="15">
        <f ca="1">(BM589*DCF!J$28-DCF!J$5*MAX(BM589*DCF!J$28,0)-MAX(BM589-BL589,0)/Inputs!$B$17)*DCF!J$6</f>
        <v>5358.6021484092144</v>
      </c>
      <c r="CU589" s="15">
        <f ca="1">(BN589*DCF!K$28-DCF!K$5*MAX(BN589*DCF!K$28,0)-MAX(BN589-BM589,0)/Inputs!$B$17)*DCF!K$6</f>
        <v>5469.1599993550244</v>
      </c>
      <c r="CV589" s="15">
        <f ca="1">(BO589*DCF!L$28-DCF!L$5*MAX(BO589*DCF!L$28,0)-MAX(BO589-BN589,0)/Inputs!$B$17)*DCF!L$6</f>
        <v>5768.9121800617777</v>
      </c>
      <c r="CW589" s="15">
        <f ca="1">(BP589*DCF!M$28-DCF!M$5*MAX(BP589*DCF!M$28,0)-MAX(BP589-BO589,0)/Inputs!$B$17)*DCF!M$6</f>
        <v>6131.7857500558375</v>
      </c>
      <c r="CX589" s="15">
        <f ca="1">(BQ589*DCF!C$46-DCF!C$5*MAX(BQ589*DCF!C$46,0)-MAX(BQ589-Inputs!$B$20,0)/Inputs!$B$24)*DCF!C$6</f>
        <v>-635.56297719260783</v>
      </c>
      <c r="CY589" s="15">
        <f ca="1">(BR589*DCF!D$46-DCF!D$5*MAX(BR589*DCF!D$46,0)-MAX(BR589-BQ589,0)/Inputs!$B$24)*DCF!D$6</f>
        <v>-1081.947570861227</v>
      </c>
      <c r="CZ589" s="15">
        <f ca="1">(BS589*DCF!E$46-DCF!E$5*MAX(BS589*DCF!E$46,0)-MAX(BS589-BR589,0)/Inputs!$B$24)*DCF!E$6</f>
        <v>-1064.141383673066</v>
      </c>
      <c r="DA589" s="15">
        <f ca="1">(BT589*DCF!F$46-DCF!F$5*MAX(BT589*DCF!F$46,0)-MAX(BT589-BS589,0)/Inputs!$B$24)*DCF!F$6</f>
        <v>-992.63601030693758</v>
      </c>
      <c r="DB589" s="15">
        <f ca="1">(BU589*DCF!G$46-DCF!G$5*MAX(BU589*DCF!G$46,0)-MAX(BU589-BT589,0)/Inputs!$B$24)*DCF!G$6</f>
        <v>-1661.7186482942425</v>
      </c>
      <c r="DC589" s="15">
        <f ca="1">(BV589*DCF!H$46-DCF!H$5*MAX(BV589*DCF!H$46,0)-MAX(BV589-BU589,0)/Inputs!$B$24)*DCF!H$6</f>
        <v>-1034.4605028272451</v>
      </c>
      <c r="DD589" s="15">
        <f ca="1">(BW589*DCF!I$46-DCF!I$5*MAX(BW589*DCF!I$46,0)-MAX(BW589-BV589,0)/Inputs!$B$24)*DCF!I$6</f>
        <v>-1178.4800061127721</v>
      </c>
      <c r="DE589" s="15">
        <f ca="1">(BX589*DCF!J$46-DCF!J$5*MAX(BX589*DCF!J$46,0)-MAX(BX589-BW589,0)/Inputs!$B$24)*DCF!J$6</f>
        <v>-729.95090748733924</v>
      </c>
      <c r="DF589" s="15">
        <f ca="1">(BY589*DCF!K$46-DCF!K$5*MAX(BY589*DCF!K$46,0)-MAX(BY589-BX589,0)/Inputs!$B$24)*DCF!K$6</f>
        <v>1336.7814717221142</v>
      </c>
      <c r="DG589" s="15">
        <f ca="1">(BZ589*DCF!L$46-DCF!L$5*MAX(BZ589*DCF!L$46,0)-MAX(BZ589-BY589,0)/Inputs!$B$24)*DCF!L$6</f>
        <v>1000.2736464274841</v>
      </c>
      <c r="DH589" s="15">
        <f ca="1">(CA589*DCF!M$46-DCF!M$5*MAX(CA589*DCF!M$46,0)-MAX(CA589-BZ589,0)/Inputs!$B$24)*DCF!M$6</f>
        <v>466.65765774962961</v>
      </c>
      <c r="DI589" s="15">
        <f ca="1">SUM(CB589:CL589)+BE589*DCF!M$10*(1+Inputs!$B$30)*(1-Inputs!$B$33)*(1-Inputs!$B$30/Inputs!$B$31)/(Inputs!$B$29-Inputs!$B$30)*DCF!M$6</f>
        <v>71122.918919137141</v>
      </c>
      <c r="DJ589" s="15">
        <f ca="1">SUM(CM589:CW589)+BP589*DCF!M$28*(1+Inputs!$B$30)*(1-Inputs!$B$33)*(1-Inputs!$B$30/Inputs!$B$31)/(Inputs!$B$29-Inputs!$B$30)*DCF!M$6</f>
        <v>177853.35210691422</v>
      </c>
      <c r="DK589" s="15">
        <f ca="1">SUM(CX589:DH589)+CA589*DCF!M$46*(1+Inputs!$B$30)*(1-Inputs!$B$33)*(1-Inputs!$B$30/Inputs!$B$31)/(Inputs!$B$29-Inputs!$B$30)*DCF!M$6</f>
        <v>56510.346152268001</v>
      </c>
      <c r="DM589" s="15">
        <f ca="1">DI589+DJ589+DK589+Inputs!$B$34+Inputs!$B$36-Inputs!$B$35</f>
        <v>382337.61717831937</v>
      </c>
    </row>
    <row r="590" spans="1:117" x14ac:dyDescent="0.75">
      <c r="A590" s="11">
        <v>577</v>
      </c>
      <c r="C590" s="23">
        <f t="shared" ca="1" si="327"/>
        <v>-1.1284205368627049</v>
      </c>
      <c r="D590" s="23">
        <f t="shared" ca="1" si="327"/>
        <v>1.3711484279934898</v>
      </c>
      <c r="E590" s="23">
        <f t="shared" ca="1" si="327"/>
        <v>1.5395576628319114</v>
      </c>
      <c r="F590" s="23">
        <f t="shared" ca="1" si="327"/>
        <v>1.4987633639413354</v>
      </c>
      <c r="G590" s="23">
        <f t="shared" ca="1" si="327"/>
        <v>-1.1125771259763948</v>
      </c>
      <c r="H590" s="23">
        <f t="shared" ca="1" si="327"/>
        <v>1.0679185001382381</v>
      </c>
      <c r="I590" s="23">
        <f t="shared" ca="1" si="327"/>
        <v>-0.32169581000834763</v>
      </c>
      <c r="J590" s="23">
        <f t="shared" ca="1" si="327"/>
        <v>-0.25939085463286499</v>
      </c>
      <c r="K590" s="23">
        <f t="shared" ca="1" si="327"/>
        <v>1.1920757099555783</v>
      </c>
      <c r="L590" s="23">
        <f t="shared" ca="1" si="327"/>
        <v>0.36458668826708568</v>
      </c>
      <c r="M590" s="23">
        <f t="shared" ca="1" si="327"/>
        <v>0.2305350296784045</v>
      </c>
      <c r="N590" s="23">
        <f ca="1">SQRT(Inputs!$B$38)*C590+SQRT(1-Inputs!$B$38)*_xlfn.NORM.S.INV(RAND())</f>
        <v>-0.77091089651790723</v>
      </c>
      <c r="O590" s="23">
        <f ca="1">SQRT(Inputs!$B$38)*D590+SQRT(1-Inputs!$B$38)*_xlfn.NORM.S.INV(RAND())</f>
        <v>0.52813101582136457</v>
      </c>
      <c r="P590" s="23">
        <f ca="1">SQRT(Inputs!$B$38)*E590+SQRT(1-Inputs!$B$38)*_xlfn.NORM.S.INV(RAND())</f>
        <v>0.37607129955015389</v>
      </c>
      <c r="Q590" s="23">
        <f ca="1">SQRT(Inputs!$B$38)*F590+SQRT(1-Inputs!$B$38)*_xlfn.NORM.S.INV(RAND())</f>
        <v>0.34076270460286218</v>
      </c>
      <c r="R590" s="23">
        <f ca="1">SQRT(Inputs!$B$38)*G590+SQRT(1-Inputs!$B$38)*_xlfn.NORM.S.INV(RAND())</f>
        <v>-0.9367665834017862</v>
      </c>
      <c r="S590" s="23">
        <f ca="1">SQRT(Inputs!$B$38)*H590+SQRT(1-Inputs!$B$38)*_xlfn.NORM.S.INV(RAND())</f>
        <v>1.8629469853919058</v>
      </c>
      <c r="T590" s="23">
        <f ca="1">SQRT(Inputs!$B$38)*I590+SQRT(1-Inputs!$B$38)*_xlfn.NORM.S.INV(RAND())</f>
        <v>1.3356553912048468</v>
      </c>
      <c r="U590" s="23">
        <f ca="1">SQRT(Inputs!$B$38)*J590+SQRT(1-Inputs!$B$38)*_xlfn.NORM.S.INV(RAND())</f>
        <v>0.80974190514263933</v>
      </c>
      <c r="V590" s="23">
        <f ca="1">SQRT(Inputs!$B$38)*K590+SQRT(1-Inputs!$B$38)*_xlfn.NORM.S.INV(RAND())</f>
        <v>-1.6693286468691606</v>
      </c>
      <c r="W590" s="23">
        <f ca="1">SQRT(Inputs!$B$38)*L590+SQRT(1-Inputs!$B$38)*_xlfn.NORM.S.INV(RAND())</f>
        <v>0.31927618385748069</v>
      </c>
      <c r="X590" s="23">
        <f ca="1">SQRT(Inputs!$B$38)*M590+SQRT(1-Inputs!$B$38)*_xlfn.NORM.S.INV(RAND())</f>
        <v>0.34767458212117497</v>
      </c>
      <c r="Y590" s="23">
        <f ca="1">SQRT(Inputs!$B$38)*C590+SQRT(1-Inputs!$B$38)*_xlfn.NORM.S.INV(RAND())</f>
        <v>-0.91274326268212502</v>
      </c>
      <c r="Z590" s="23">
        <f ca="1">SQRT(Inputs!$B$38)*D590+SQRT(1-Inputs!$B$38)*_xlfn.NORM.S.INV(RAND())</f>
        <v>1.4650828799402458</v>
      </c>
      <c r="AA590" s="23">
        <f ca="1">SQRT(Inputs!$B$38)*E590+SQRT(1-Inputs!$B$38)*_xlfn.NORM.S.INV(RAND())</f>
        <v>1.9992696368421607</v>
      </c>
      <c r="AB590" s="23">
        <f ca="1">SQRT(Inputs!$B$38)*F590+SQRT(1-Inputs!$B$38)*_xlfn.NORM.S.INV(RAND())</f>
        <v>0.76955263098236193</v>
      </c>
      <c r="AC590" s="23">
        <f ca="1">SQRT(Inputs!$B$38)*G590+SQRT(1-Inputs!$B$38)*_xlfn.NORM.S.INV(RAND())</f>
        <v>-1.9198905422706991</v>
      </c>
      <c r="AD590" s="23">
        <f ca="1">SQRT(Inputs!$B$38)*H590+SQRT(1-Inputs!$B$38)*_xlfn.NORM.S.INV(RAND())</f>
        <v>8.7966866468687899E-2</v>
      </c>
      <c r="AE590" s="23">
        <f ca="1">SQRT(Inputs!$B$38)*I590+SQRT(1-Inputs!$B$38)*_xlfn.NORM.S.INV(RAND())</f>
        <v>-0.73661777299089537</v>
      </c>
      <c r="AF590" s="23">
        <f ca="1">SQRT(Inputs!$B$38)*J590+SQRT(1-Inputs!$B$38)*_xlfn.NORM.S.INV(RAND())</f>
        <v>-1.3624732466272598</v>
      </c>
      <c r="AG590" s="23">
        <f ca="1">SQRT(Inputs!$B$38)*K590+SQRT(1-Inputs!$B$38)*_xlfn.NORM.S.INV(RAND())</f>
        <v>-0.25149795021420263</v>
      </c>
      <c r="AH590" s="23">
        <f ca="1">SQRT(Inputs!$B$38)*L590+SQRT(1-Inputs!$B$38)*_xlfn.NORM.S.INV(RAND())</f>
        <v>0.1937070376655175</v>
      </c>
      <c r="AI590" s="23">
        <f ca="1">SQRT(Inputs!$B$38)*M590+SQRT(1-Inputs!$B$38)*_xlfn.NORM.S.INV(RAND())</f>
        <v>-1.7272971448497474</v>
      </c>
      <c r="AJ590" s="23">
        <f ca="1">SQRT(Inputs!$B$38)*C590+SQRT(1-Inputs!$B$38)*_xlfn.NORM.S.INV(RAND())</f>
        <v>-0.67149951658169171</v>
      </c>
      <c r="AK590" s="23">
        <f ca="1">SQRT(Inputs!$B$38)*D590+SQRT(1-Inputs!$B$38)*_xlfn.NORM.S.INV(RAND())</f>
        <v>1.3456717709555286</v>
      </c>
      <c r="AL590" s="23">
        <f ca="1">SQRT(Inputs!$B$38)*E590+SQRT(1-Inputs!$B$38)*_xlfn.NORM.S.INV(RAND())</f>
        <v>0.24487105644705998</v>
      </c>
      <c r="AM590" s="23">
        <f ca="1">SQRT(Inputs!$B$38)*F590+SQRT(1-Inputs!$B$38)*_xlfn.NORM.S.INV(RAND())</f>
        <v>-0.40854888608703221</v>
      </c>
      <c r="AN590" s="23">
        <f ca="1">SQRT(Inputs!$B$38)*G590+SQRT(1-Inputs!$B$38)*_xlfn.NORM.S.INV(RAND())</f>
        <v>-0.87809570326229736</v>
      </c>
      <c r="AO590" s="23">
        <f ca="1">SQRT(Inputs!$B$38)*H590+SQRT(1-Inputs!$B$38)*_xlfn.NORM.S.INV(RAND())</f>
        <v>1.1587717674527984</v>
      </c>
      <c r="AP590" s="23">
        <f ca="1">SQRT(Inputs!$B$38)*I590+SQRT(1-Inputs!$B$38)*_xlfn.NORM.S.INV(RAND())</f>
        <v>-0.19718530216204352</v>
      </c>
      <c r="AQ590" s="23">
        <f ca="1">SQRT(Inputs!$B$38)*J590+SQRT(1-Inputs!$B$38)*_xlfn.NORM.S.INV(RAND())</f>
        <v>-1.0767099962290139</v>
      </c>
      <c r="AR590" s="23">
        <f ca="1">SQRT(Inputs!$B$38)*K590+SQRT(1-Inputs!$B$38)*_xlfn.NORM.S.INV(RAND())</f>
        <v>-1.2638077987071499</v>
      </c>
      <c r="AS590" s="23">
        <f ca="1">SQRT(Inputs!$B$38)*L590+SQRT(1-Inputs!$B$38)*_xlfn.NORM.S.INV(RAND())</f>
        <v>-0.10099686385187415</v>
      </c>
      <c r="AT590" s="23">
        <f ca="1">SQRT(Inputs!$B$38)*M590+SQRT(1-Inputs!$B$38)*_xlfn.NORM.S.INV(RAND())</f>
        <v>2.0419489248778158</v>
      </c>
      <c r="AU590" s="15">
        <f ca="1">Inputs!$B$6*EXP($B$8-0.5*C$5^2+C$5*N590)</f>
        <v>4380.0818857849999</v>
      </c>
      <c r="AV590" s="15">
        <f t="shared" ref="AV590:AV653" ca="1" si="328">AU590*EXP($B$8-0.5*D$5^2+D$5*O590)</f>
        <v>5762.1027187178897</v>
      </c>
      <c r="AW590" s="15">
        <f t="shared" ref="AW590:AW653" ca="1" si="329">AV590*EXP($B$8-0.5*E$5^2+E$5*P590)</f>
        <v>7391.4433034631948</v>
      </c>
      <c r="AX590" s="15">
        <f t="shared" ref="AX590:AX653" ca="1" si="330">AW590*EXP($B$8-0.5*F$5^2+F$5*Q590)</f>
        <v>9416.6882905401108</v>
      </c>
      <c r="AY590" s="15">
        <f t="shared" ref="AY590:AY653" ca="1" si="331">AX590*EXP($B$8-0.5*G$5^2+G$5*R590)</f>
        <v>10315.553419398748</v>
      </c>
      <c r="AZ590" s="15">
        <f t="shared" ref="AZ590:AZ653" ca="1" si="332">AY590*EXP($B$8-0.5*H$5^2+H$5*S590)</f>
        <v>15488.973510240938</v>
      </c>
      <c r="BA590" s="15">
        <f t="shared" ref="BA590:BA653" ca="1" si="333">AZ590*EXP($B$8-0.5*I$5^2+I$5*T590)</f>
        <v>21798.32066484564</v>
      </c>
      <c r="BB590" s="15">
        <f t="shared" ref="BB590:BB653" ca="1" si="334">BA590*EXP($B$8-0.5*J$5^2+J$5*U590)</f>
        <v>28943.156812123249</v>
      </c>
      <c r="BC590" s="15">
        <f t="shared" ref="BC590:BC653" ca="1" si="335">BB590*EXP($B$8-0.5*K$5^2+K$5*V590)</f>
        <v>30172.374835005987</v>
      </c>
      <c r="BD590" s="15">
        <f t="shared" ref="BD590:BD653" ca="1" si="336">BC590*EXP($B$8-0.5*L$5^2+L$5*W590)</f>
        <v>38084.509314260838</v>
      </c>
      <c r="BE590" s="15">
        <f t="shared" ref="BE590:BE653" ca="1" si="337">BD590*EXP($B$8-0.5*M$5^2+M$5*X590)</f>
        <v>48169.122590628729</v>
      </c>
      <c r="BF590" s="15">
        <f ca="1">Inputs!$B$13*EXP($B$9-0.5*C$6^2+C$6*Y590)</f>
        <v>11541.678584791856</v>
      </c>
      <c r="BG590" s="15">
        <f t="shared" ref="BG590:BG653" ca="1" si="338">BF590*EXP($B$9-0.5*D$6^2+D$6*Z590)</f>
        <v>18322.605850939268</v>
      </c>
      <c r="BH590" s="15">
        <f t="shared" ref="BH590:BH653" ca="1" si="339">BG590*EXP($B$9-0.5*E$6^2+E$6*AA590)</f>
        <v>31189.065860320414</v>
      </c>
      <c r="BI590" s="15">
        <f t="shared" ref="BI590:BI653" ca="1" si="340">BH590*EXP($B$9-0.5*F$6^2+F$6*AB590)</f>
        <v>42981.24195457164</v>
      </c>
      <c r="BJ590" s="15">
        <f t="shared" ref="BJ590:BJ653" ca="1" si="341">BI590*EXP($B$9-0.5*G$6^2+G$6*AC590)</f>
        <v>39953.802369280784</v>
      </c>
      <c r="BK590" s="15">
        <f t="shared" ref="BK590:BK653" ca="1" si="342">BJ590*EXP($B$9-0.5*H$6^2+H$6*AD590)</f>
        <v>49626.507569176007</v>
      </c>
      <c r="BL590" s="15">
        <f t="shared" ref="BL590:BL653" ca="1" si="343">BK590*EXP($B$9-0.5*I$6^2+I$6*AE590)</f>
        <v>55410.066964773607</v>
      </c>
      <c r="BM590" s="15">
        <f t="shared" ref="BM590:BM653" ca="1" si="344">BL590*EXP($B$9-0.5*J$6^2+J$6*AF590)</f>
        <v>57505.520958522968</v>
      </c>
      <c r="BN590" s="15">
        <f t="shared" ref="BN590:BN653" ca="1" si="345">BM590*EXP($B$9-0.5*K$6^2+K$6*AG590)</f>
        <v>68624.858597535218</v>
      </c>
      <c r="BO590" s="15">
        <f t="shared" ref="BO590:BO653" ca="1" si="346">BN590*EXP($B$9-0.5*L$6^2+L$6*AH590)</f>
        <v>86358.580320553432</v>
      </c>
      <c r="BP590" s="15">
        <f t="shared" ref="BP590:BP653" ca="1" si="347">BO590*EXP($B$9-0.5*M$6^2+M$6*AI590)</f>
        <v>87399.214169603074</v>
      </c>
      <c r="BQ590" s="15">
        <f ca="1">Inputs!$B$20*EXP($B$10-0.5*C$7^2+C$7*AJ590)</f>
        <v>3380.4341668681077</v>
      </c>
      <c r="BR590" s="15">
        <f t="shared" ref="BR590:BR653" ca="1" si="348">BQ590*EXP($B$10-0.5*D$7^2+D$7*AK590)</f>
        <v>7032.5131271456939</v>
      </c>
      <c r="BS590" s="15">
        <f t="shared" ref="BS590:BS653" ca="1" si="349">BR590*EXP($B$10-0.5*E$7^2+E$7*AL590)</f>
        <v>10331.930026188415</v>
      </c>
      <c r="BT590" s="15">
        <f t="shared" ref="BT590:BT653" ca="1" si="350">BS590*EXP($B$10-0.5*F$7^2+F$7*AM590)</f>
        <v>12797.687696102659</v>
      </c>
      <c r="BU590" s="15">
        <f t="shared" ref="BU590:BU653" ca="1" si="351">BT590*EXP($B$10-0.5*G$7^2+G$7*AN590)</f>
        <v>14341.065785420758</v>
      </c>
      <c r="BV590" s="15">
        <f t="shared" ref="BV590:BV653" ca="1" si="352">BU590*EXP($B$10-0.5*H$7^2+H$7*AO590)</f>
        <v>25904.769149518157</v>
      </c>
      <c r="BW590" s="15">
        <f t="shared" ref="BW590:BW653" ca="1" si="353">BV590*EXP($B$10-0.5*I$7^2+I$7*AP590)</f>
        <v>34671.05950883725</v>
      </c>
      <c r="BX590" s="15">
        <f t="shared" ref="BX590:BX653" ca="1" si="354">BW590*EXP($B$10-0.5*J$7^2+J$7*AQ590)</f>
        <v>39078.323689280267</v>
      </c>
      <c r="BY590" s="15">
        <f t="shared" ref="BY590:BY653" ca="1" si="355">BX590*EXP($B$10-0.5*K$7^2+K$7*AR590)</f>
        <v>42994.737816692003</v>
      </c>
      <c r="BZ590" s="15">
        <f t="shared" ref="BZ590:BZ653" ca="1" si="356">BY590*EXP($B$10-0.5*L$7^2+L$7*AS590)</f>
        <v>59217.890819740736</v>
      </c>
      <c r="CA590" s="15">
        <f t="shared" ref="CA590:CA653" ca="1" si="357">BZ590*EXP($B$10-0.5*M$7^2+M$7*AT590)</f>
        <v>119569.87246970598</v>
      </c>
      <c r="CB590" s="15">
        <f ca="1">(AU590*DCF!C$10-DCF!C$5*MAX(AU590*DCF!C$10,0)-MAX(AU590-Inputs!$B$6,0)/Inputs!$B$10)*DCF!C$6</f>
        <v>1047.2251905752735</v>
      </c>
      <c r="CC590" s="15">
        <f ca="1">(AV590*DCF!D$10-DCF!D$5*MAX(AV590*DCF!D$10,0)-MAX(AV590-AU590,0)/Inputs!$B$10)*DCF!D$6</f>
        <v>1067.5038906669497</v>
      </c>
      <c r="CD590" s="15">
        <f ca="1">(AW590*DCF!E$10-DCF!E$5*MAX(AW590*DCF!E$10,0)-MAX(AW590-AV590,0)/Inputs!$B$10)*DCF!E$6</f>
        <v>1339.5716234837439</v>
      </c>
      <c r="CE590" s="15">
        <f ca="1">(AX590*DCF!F$10-DCF!F$5*MAX(AX590*DCF!F$10,0)-MAX(AX590-AW590,0)/Inputs!$B$10)*DCF!F$6</f>
        <v>1634.2447765080669</v>
      </c>
      <c r="CF590" s="15">
        <f ca="1">(AY590*DCF!G$10-DCF!G$5*MAX(AY590*DCF!G$10,0)-MAX(AY590-AX590,0)/Inputs!$B$10)*DCF!G$6</f>
        <v>1952.6376521522986</v>
      </c>
      <c r="CG590" s="15">
        <f ca="1">(AZ590*DCF!H$10-DCF!H$5*MAX(AZ590*DCF!H$10,0)-MAX(AZ590-AY590,0)/Inputs!$B$10)*DCF!H$6</f>
        <v>2088.5618340265951</v>
      </c>
      <c r="CH590" s="15">
        <f ca="1">(BA590*DCF!I$10-DCF!I$5*MAX(BA590*DCF!I$10,0)-MAX(BA590-AZ590,0)/Inputs!$B$10)*DCF!I$6</f>
        <v>2946.8039874104829</v>
      </c>
      <c r="CI590" s="15">
        <f ca="1">(BB590*DCF!J$10-DCF!J$5*MAX(BB590*DCF!J$10,0)-MAX(BB590-BA590,0)/Inputs!$B$10)*DCF!J$6</f>
        <v>3884.0306858011163</v>
      </c>
      <c r="CJ590" s="15">
        <f ca="1">(BC590*DCF!K$10-DCF!K$5*MAX(BC590*DCF!K$10,0)-MAX(BC590-BB590,0)/Inputs!$B$10)*DCF!K$6</f>
        <v>4685.1959662432982</v>
      </c>
      <c r="CK590" s="15">
        <f ca="1">(BD590*DCF!L$10-DCF!L$5*MAX(BD590*DCF!L$10,0)-MAX(BD590-BC590,0)/Inputs!$B$10)*DCF!L$6</f>
        <v>4720.7011215816774</v>
      </c>
      <c r="CL590" s="15">
        <f ca="1">(BE590*DCF!M$10-DCF!M$5*MAX(BE590*DCF!M$10,0)-MAX(BE590-BD590,0)/Inputs!$B$10)*DCF!M$6</f>
        <v>5592.571410192576</v>
      </c>
      <c r="CM590" s="15">
        <f ca="1">(BF590*DCF!C$28-DCF!C$5*MAX(BF590*DCF!C$28,0)-MAX(BF590-Inputs!$B$13,0)/Inputs!$B$17)*DCF!C$6</f>
        <v>3486.7220753696156</v>
      </c>
      <c r="CN590" s="15">
        <f ca="1">(BG590*DCF!D$28-DCF!D$5*MAX(BG590*DCF!D$28,0)-MAX(BG590-BF590,0)/Inputs!$B$17)*DCF!D$6</f>
        <v>3949.7473233793835</v>
      </c>
      <c r="CO590" s="15">
        <f ca="1">(BH590*DCF!E$28-DCF!E$5*MAX(BH590*DCF!E$28,0)-MAX(BH590-BG590,0)/Inputs!$B$17)*DCF!E$6</f>
        <v>6297.4966541517661</v>
      </c>
      <c r="CP590" s="15">
        <f ca="1">(BI590*DCF!F$28-DCF!F$5*MAX(BI590*DCF!F$28,0)-MAX(BI590-BH590,0)/Inputs!$B$17)*DCF!F$6</f>
        <v>9521.3229801627749</v>
      </c>
      <c r="CQ590" s="15">
        <f ca="1">(BJ590*DCF!G$28-DCF!G$5*MAX(BJ590*DCF!G$28,0)-MAX(BJ590-BI590,0)/Inputs!$B$17)*DCF!G$6</f>
        <v>10366.317153334989</v>
      </c>
      <c r="CR590" s="15">
        <f ca="1">(BK590*DCF!H$28-DCF!H$5*MAX(BK590*DCF!H$28,0)-MAX(BK590-BJ590,0)/Inputs!$B$17)*DCF!H$6</f>
        <v>10770.315900016372</v>
      </c>
      <c r="CS590" s="15">
        <f ca="1">(BL590*DCF!I$28-DCF!I$5*MAX(BL590*DCF!I$28,0)-MAX(BL590-BK590,0)/Inputs!$B$17)*DCF!I$6</f>
        <v>12199.727451401426</v>
      </c>
      <c r="CT590" s="15">
        <f ca="1">(BM590*DCF!J$28-DCF!J$5*MAX(BM590*DCF!J$28,0)-MAX(BM590-BL590,0)/Inputs!$B$17)*DCF!J$6</f>
        <v>12550.664994189094</v>
      </c>
      <c r="CU590" s="15">
        <f ca="1">(BN590*DCF!K$28-DCF!K$5*MAX(BN590*DCF!K$28,0)-MAX(BN590-BM590,0)/Inputs!$B$17)*DCF!K$6</f>
        <v>13130.448750811285</v>
      </c>
      <c r="CV590" s="15">
        <f ca="1">(BO590*DCF!L$28-DCF!L$5*MAX(BO590*DCF!L$28,0)-MAX(BO590-BN590,0)/Inputs!$B$17)*DCF!L$6</f>
        <v>15223.749245947858</v>
      </c>
      <c r="CW590" s="15">
        <f ca="1">(BP590*DCF!M$28-DCF!M$5*MAX(BP590*DCF!M$28,0)-MAX(BP590-BO590,0)/Inputs!$B$17)*DCF!M$6</f>
        <v>16335.437248143891</v>
      </c>
      <c r="CX590" s="15">
        <f ca="1">(BQ590*DCF!C$46-DCF!C$5*MAX(BQ590*DCF!C$46,0)-MAX(BQ590-Inputs!$B$20,0)/Inputs!$B$24)*DCF!C$6</f>
        <v>-863.58025418113698</v>
      </c>
      <c r="CY590" s="15">
        <f ca="1">(BR590*DCF!D$46-DCF!D$5*MAX(BR590*DCF!D$46,0)-MAX(BR590-BQ590,0)/Inputs!$B$24)*DCF!D$6</f>
        <v>-2758.5977678203471</v>
      </c>
      <c r="CZ590" s="15">
        <f ca="1">(BS590*DCF!E$46-DCF!E$5*MAX(BS590*DCF!E$46,0)-MAX(BS590-BR590,0)/Inputs!$B$24)*DCF!E$6</f>
        <v>-2522.3080249286968</v>
      </c>
      <c r="DA590" s="15">
        <f ca="1">(BT590*DCF!F$46-DCF!F$5*MAX(BT590*DCF!F$46,0)-MAX(BT590-BS590,0)/Inputs!$B$24)*DCF!F$6</f>
        <v>-1829.8688473459574</v>
      </c>
      <c r="DB590" s="15">
        <f ca="1">(BU590*DCF!G$46-DCF!G$5*MAX(BU590*DCF!G$46,0)-MAX(BU590-BT590,0)/Inputs!$B$24)*DCF!G$6</f>
        <v>-1001.5670143541807</v>
      </c>
      <c r="DC590" s="15">
        <f ca="1">(BV590*DCF!H$46-DCF!H$5*MAX(BV590*DCF!H$46,0)-MAX(BV590-BU590,0)/Inputs!$B$24)*DCF!H$6</f>
        <v>-3593.3499684072353</v>
      </c>
      <c r="DD590" s="15">
        <f ca="1">(BW590*DCF!I$46-DCF!I$5*MAX(BW590*DCF!I$46,0)-MAX(BW590-BV590,0)/Inputs!$B$24)*DCF!I$6</f>
        <v>-1715.7212765541858</v>
      </c>
      <c r="DE590" s="15">
        <f ca="1">(BX590*DCF!J$46-DCF!J$5*MAX(BX590*DCF!J$46,0)-MAX(BX590-BW590,0)/Inputs!$B$24)*DCF!J$6</f>
        <v>470.49312637769719</v>
      </c>
      <c r="DF590" s="15">
        <f ca="1">(BY590*DCF!K$46-DCF!K$5*MAX(BY590*DCF!K$46,0)-MAX(BY590-BX590,0)/Inputs!$B$24)*DCF!K$6</f>
        <v>1496.5856193613254</v>
      </c>
      <c r="DG590" s="15">
        <f ca="1">(BZ590*DCF!L$46-DCF!L$5*MAX(BZ590*DCF!L$46,0)-MAX(BZ590-BY590,0)/Inputs!$B$24)*DCF!L$6</f>
        <v>422.10571466985192</v>
      </c>
      <c r="DH590" s="15">
        <f ca="1">(CA590*DCF!M$46-DCF!M$5*MAX(CA590*DCF!M$46,0)-MAX(CA590-BZ590,0)/Inputs!$B$24)*DCF!M$6</f>
        <v>-3243.1472344228537</v>
      </c>
      <c r="DI590" s="15">
        <f ca="1">SUM(CB590:CL590)+BE590*DCF!M$10*(1+Inputs!$B$30)*(1-Inputs!$B$33)*(1-Inputs!$B$30/Inputs!$B$31)/(Inputs!$B$29-Inputs!$B$30)*DCF!M$6</f>
        <v>165014.35327906578</v>
      </c>
      <c r="DJ590" s="15">
        <f ca="1">SUM(CM590:CW590)+BP590*DCF!M$28*(1+Inputs!$B$30)*(1-Inputs!$B$33)*(1-Inputs!$B$30/Inputs!$B$31)/(Inputs!$B$29-Inputs!$B$30)*DCF!M$6</f>
        <v>438142.84146886237</v>
      </c>
      <c r="DK590" s="15">
        <f ca="1">SUM(CX590:DH590)+CA590*DCF!M$46*(1+Inputs!$B$30)*(1-Inputs!$B$33)*(1-Inputs!$B$30/Inputs!$B$31)/(Inputs!$B$29-Inputs!$B$30)*DCF!M$6</f>
        <v>169730.23086743156</v>
      </c>
      <c r="DM590" s="15">
        <f ca="1">DI590+DJ590+DK590+Inputs!$B$34+Inputs!$B$36-Inputs!$B$35</f>
        <v>849738.4256153598</v>
      </c>
    </row>
    <row r="591" spans="1:117" x14ac:dyDescent="0.75">
      <c r="A591" s="11">
        <v>578</v>
      </c>
      <c r="C591" s="23">
        <f t="shared" ca="1" si="327"/>
        <v>0.50023349835051711</v>
      </c>
      <c r="D591" s="23">
        <f t="shared" ca="1" si="327"/>
        <v>0.34520162465373244</v>
      </c>
      <c r="E591" s="23">
        <f t="shared" ca="1" si="327"/>
        <v>1.0677665538704237E-2</v>
      </c>
      <c r="F591" s="23">
        <f t="shared" ca="1" si="327"/>
        <v>-0.13130511627363822</v>
      </c>
      <c r="G591" s="23">
        <f t="shared" ca="1" si="327"/>
        <v>0.5161809841527224</v>
      </c>
      <c r="H591" s="23">
        <f t="shared" ca="1" si="327"/>
        <v>-9.7265618256915334E-2</v>
      </c>
      <c r="I591" s="23">
        <f t="shared" ca="1" si="327"/>
        <v>0.50948790057786075</v>
      </c>
      <c r="J591" s="23">
        <f t="shared" ca="1" si="327"/>
        <v>-2.7560120288702063E-2</v>
      </c>
      <c r="K591" s="23">
        <f t="shared" ca="1" si="327"/>
        <v>-0.88677543492135247</v>
      </c>
      <c r="L591" s="23">
        <f t="shared" ca="1" si="327"/>
        <v>1.0545329256762828</v>
      </c>
      <c r="M591" s="23">
        <f t="shared" ca="1" si="327"/>
        <v>1.2276461275736097</v>
      </c>
      <c r="N591" s="23">
        <f ca="1">SQRT(Inputs!$B$38)*C591+SQRT(1-Inputs!$B$38)*_xlfn.NORM.S.INV(RAND())</f>
        <v>1.1457407635771575</v>
      </c>
      <c r="O591" s="23">
        <f ca="1">SQRT(Inputs!$B$38)*D591+SQRT(1-Inputs!$B$38)*_xlfn.NORM.S.INV(RAND())</f>
        <v>-0.93259577624434364</v>
      </c>
      <c r="P591" s="23">
        <f ca="1">SQRT(Inputs!$B$38)*E591+SQRT(1-Inputs!$B$38)*_xlfn.NORM.S.INV(RAND())</f>
        <v>-1.4494234562337232</v>
      </c>
      <c r="Q591" s="23">
        <f ca="1">SQRT(Inputs!$B$38)*F591+SQRT(1-Inputs!$B$38)*_xlfn.NORM.S.INV(RAND())</f>
        <v>-1.2088979681540326</v>
      </c>
      <c r="R591" s="23">
        <f ca="1">SQRT(Inputs!$B$38)*G591+SQRT(1-Inputs!$B$38)*_xlfn.NORM.S.INV(RAND())</f>
        <v>1.4963048683017455</v>
      </c>
      <c r="S591" s="23">
        <f ca="1">SQRT(Inputs!$B$38)*H591+SQRT(1-Inputs!$B$38)*_xlfn.NORM.S.INV(RAND())</f>
        <v>0.63598668002012226</v>
      </c>
      <c r="T591" s="23">
        <f ca="1">SQRT(Inputs!$B$38)*I591+SQRT(1-Inputs!$B$38)*_xlfn.NORM.S.INV(RAND())</f>
        <v>0.73718841995703366</v>
      </c>
      <c r="U591" s="23">
        <f ca="1">SQRT(Inputs!$B$38)*J591+SQRT(1-Inputs!$B$38)*_xlfn.NORM.S.INV(RAND())</f>
        <v>-0.63677051995297496</v>
      </c>
      <c r="V591" s="23">
        <f ca="1">SQRT(Inputs!$B$38)*K591+SQRT(1-Inputs!$B$38)*_xlfn.NORM.S.INV(RAND())</f>
        <v>-0.43604575151853586</v>
      </c>
      <c r="W591" s="23">
        <f ca="1">SQRT(Inputs!$B$38)*L591+SQRT(1-Inputs!$B$38)*_xlfn.NORM.S.INV(RAND())</f>
        <v>-0.26402555829976992</v>
      </c>
      <c r="X591" s="23">
        <f ca="1">SQRT(Inputs!$B$38)*M591+SQRT(1-Inputs!$B$38)*_xlfn.NORM.S.INV(RAND())</f>
        <v>1.9880530911380019</v>
      </c>
      <c r="Y591" s="23">
        <f ca="1">SQRT(Inputs!$B$38)*C591+SQRT(1-Inputs!$B$38)*_xlfn.NORM.S.INV(RAND())</f>
        <v>-0.3001150842895336</v>
      </c>
      <c r="Z591" s="23">
        <f ca="1">SQRT(Inputs!$B$38)*D591+SQRT(1-Inputs!$B$38)*_xlfn.NORM.S.INV(RAND())</f>
        <v>1.0503094848568275</v>
      </c>
      <c r="AA591" s="23">
        <f ca="1">SQRT(Inputs!$B$38)*E591+SQRT(1-Inputs!$B$38)*_xlfn.NORM.S.INV(RAND())</f>
        <v>-0.15570819684586279</v>
      </c>
      <c r="AB591" s="23">
        <f ca="1">SQRT(Inputs!$B$38)*F591+SQRT(1-Inputs!$B$38)*_xlfn.NORM.S.INV(RAND())</f>
        <v>-1.5526220903619532</v>
      </c>
      <c r="AC591" s="23">
        <f ca="1">SQRT(Inputs!$B$38)*G591+SQRT(1-Inputs!$B$38)*_xlfn.NORM.S.INV(RAND())</f>
        <v>-0.34823615610733244</v>
      </c>
      <c r="AD591" s="23">
        <f ca="1">SQRT(Inputs!$B$38)*H591+SQRT(1-Inputs!$B$38)*_xlfn.NORM.S.INV(RAND())</f>
        <v>0.87027782360944139</v>
      </c>
      <c r="AE591" s="23">
        <f ca="1">SQRT(Inputs!$B$38)*I591+SQRT(1-Inputs!$B$38)*_xlfn.NORM.S.INV(RAND())</f>
        <v>1.6625774976015866</v>
      </c>
      <c r="AF591" s="23">
        <f ca="1">SQRT(Inputs!$B$38)*J591+SQRT(1-Inputs!$B$38)*_xlfn.NORM.S.INV(RAND())</f>
        <v>0.57814239630816255</v>
      </c>
      <c r="AG591" s="23">
        <f ca="1">SQRT(Inputs!$B$38)*K591+SQRT(1-Inputs!$B$38)*_xlfn.NORM.S.INV(RAND())</f>
        <v>0.1281392265234142</v>
      </c>
      <c r="AH591" s="23">
        <f ca="1">SQRT(Inputs!$B$38)*L591+SQRT(1-Inputs!$B$38)*_xlfn.NORM.S.INV(RAND())</f>
        <v>4.257747786080027</v>
      </c>
      <c r="AI591" s="23">
        <f ca="1">SQRT(Inputs!$B$38)*M591+SQRT(1-Inputs!$B$38)*_xlfn.NORM.S.INV(RAND())</f>
        <v>0.98825688460651273</v>
      </c>
      <c r="AJ591" s="23">
        <f ca="1">SQRT(Inputs!$B$38)*C591+SQRT(1-Inputs!$B$38)*_xlfn.NORM.S.INV(RAND())</f>
        <v>-0.65483349307322392</v>
      </c>
      <c r="AK591" s="23">
        <f ca="1">SQRT(Inputs!$B$38)*D591+SQRT(1-Inputs!$B$38)*_xlfn.NORM.S.INV(RAND())</f>
        <v>0.87374965696021833</v>
      </c>
      <c r="AL591" s="23">
        <f ca="1">SQRT(Inputs!$B$38)*E591+SQRT(1-Inputs!$B$38)*_xlfn.NORM.S.INV(RAND())</f>
        <v>1.5327871077453804E-2</v>
      </c>
      <c r="AM591" s="23">
        <f ca="1">SQRT(Inputs!$B$38)*F591+SQRT(1-Inputs!$B$38)*_xlfn.NORM.S.INV(RAND())</f>
        <v>0.36961839012024195</v>
      </c>
      <c r="AN591" s="23">
        <f ca="1">SQRT(Inputs!$B$38)*G591+SQRT(1-Inputs!$B$38)*_xlfn.NORM.S.INV(RAND())</f>
        <v>-0.46215258026213829</v>
      </c>
      <c r="AO591" s="23">
        <f ca="1">SQRT(Inputs!$B$38)*H591+SQRT(1-Inputs!$B$38)*_xlfn.NORM.S.INV(RAND())</f>
        <v>6.7171164243042925E-2</v>
      </c>
      <c r="AP591" s="23">
        <f ca="1">SQRT(Inputs!$B$38)*I591+SQRT(1-Inputs!$B$38)*_xlfn.NORM.S.INV(RAND())</f>
        <v>0.54666057098424981</v>
      </c>
      <c r="AQ591" s="23">
        <f ca="1">SQRT(Inputs!$B$38)*J591+SQRT(1-Inputs!$B$38)*_xlfn.NORM.S.INV(RAND())</f>
        <v>9.4342738756461736E-2</v>
      </c>
      <c r="AR591" s="23">
        <f ca="1">SQRT(Inputs!$B$38)*K591+SQRT(1-Inputs!$B$38)*_xlfn.NORM.S.INV(RAND())</f>
        <v>-1.374421193406471</v>
      </c>
      <c r="AS591" s="23">
        <f ca="1">SQRT(Inputs!$B$38)*L591+SQRT(1-Inputs!$B$38)*_xlfn.NORM.S.INV(RAND())</f>
        <v>0.21552303695964536</v>
      </c>
      <c r="AT591" s="23">
        <f ca="1">SQRT(Inputs!$B$38)*M591+SQRT(1-Inputs!$B$38)*_xlfn.NORM.S.INV(RAND())</f>
        <v>1.3965292914951153</v>
      </c>
      <c r="AU591" s="15">
        <f ca="1">Inputs!$B$6*EXP($B$8-0.5*C$5^2+C$5*N591)</f>
        <v>5973.4324869081238</v>
      </c>
      <c r="AV591" s="15">
        <f t="shared" ca="1" si="328"/>
        <v>6339.3939571304454</v>
      </c>
      <c r="AW591" s="15">
        <f t="shared" ca="1" si="329"/>
        <v>6357.1418017470533</v>
      </c>
      <c r="AX591" s="15">
        <f t="shared" ca="1" si="330"/>
        <v>6673.4416892282115</v>
      </c>
      <c r="AY591" s="15">
        <f t="shared" ca="1" si="331"/>
        <v>9712.9346538291647</v>
      </c>
      <c r="AZ591" s="15">
        <f t="shared" ca="1" si="332"/>
        <v>12740.958660477032</v>
      </c>
      <c r="BA591" s="15">
        <f t="shared" ca="1" si="333"/>
        <v>16842.257786281618</v>
      </c>
      <c r="BB591" s="15">
        <f t="shared" ca="1" si="334"/>
        <v>19345.626241166712</v>
      </c>
      <c r="BC591" s="15">
        <f t="shared" ca="1" si="335"/>
        <v>22716.873839872922</v>
      </c>
      <c r="BD591" s="15">
        <f t="shared" ca="1" si="336"/>
        <v>27151.453310507102</v>
      </c>
      <c r="BE591" s="15">
        <f t="shared" ca="1" si="337"/>
        <v>39874.911928718655</v>
      </c>
      <c r="BF591" s="15">
        <f ca="1">Inputs!$B$13*EXP($B$9-0.5*C$6^2+C$6*Y591)</f>
        <v>13032.116748711172</v>
      </c>
      <c r="BG591" s="15">
        <f t="shared" ca="1" si="338"/>
        <v>19196.85879575455</v>
      </c>
      <c r="BH591" s="15">
        <f t="shared" ca="1" si="339"/>
        <v>22857.050805457209</v>
      </c>
      <c r="BI591" s="15">
        <f t="shared" ca="1" si="340"/>
        <v>22032.704771932506</v>
      </c>
      <c r="BJ591" s="15">
        <f t="shared" ca="1" si="341"/>
        <v>25688.282346706092</v>
      </c>
      <c r="BK591" s="15">
        <f t="shared" ca="1" si="342"/>
        <v>35493.252911137395</v>
      </c>
      <c r="BL591" s="15">
        <f t="shared" ca="1" si="343"/>
        <v>54081.622472692972</v>
      </c>
      <c r="BM591" s="15">
        <f t="shared" ca="1" si="344"/>
        <v>71428.152925342234</v>
      </c>
      <c r="BN591" s="15">
        <f t="shared" ca="1" si="345"/>
        <v>89207.054235926771</v>
      </c>
      <c r="BO591" s="15">
        <f t="shared" ca="1" si="346"/>
        <v>180047.10200483218</v>
      </c>
      <c r="BP591" s="15">
        <f t="shared" ca="1" si="347"/>
        <v>247858.75756843368</v>
      </c>
      <c r="BQ591" s="15">
        <f ca="1">Inputs!$B$20*EXP($B$10-0.5*C$7^2+C$7*AJ591)</f>
        <v>3400.4755959539411</v>
      </c>
      <c r="BR591" s="15">
        <f t="shared" ca="1" si="348"/>
        <v>6089.5990836810906</v>
      </c>
      <c r="BS591" s="15">
        <f t="shared" ca="1" si="349"/>
        <v>8375.8431872648544</v>
      </c>
      <c r="BT591" s="15">
        <f t="shared" ca="1" si="350"/>
        <v>12724.325057601745</v>
      </c>
      <c r="BU591" s="15">
        <f t="shared" ca="1" si="351"/>
        <v>15768.651215770165</v>
      </c>
      <c r="BV591" s="15">
        <f t="shared" ca="1" si="352"/>
        <v>22273.280279990064</v>
      </c>
      <c r="BW591" s="15">
        <f t="shared" ca="1" si="353"/>
        <v>34893.494612382456</v>
      </c>
      <c r="BX591" s="15">
        <f t="shared" ca="1" si="354"/>
        <v>49735.989286311305</v>
      </c>
      <c r="BY591" s="15">
        <f t="shared" ca="1" si="355"/>
        <v>53574.62407261099</v>
      </c>
      <c r="BZ591" s="15">
        <f t="shared" ca="1" si="356"/>
        <v>78210.86381733304</v>
      </c>
      <c r="CA591" s="15">
        <f t="shared" ca="1" si="357"/>
        <v>140807.56687053267</v>
      </c>
      <c r="CB591" s="15">
        <f ca="1">(AU591*DCF!C$10-DCF!C$5*MAX(AU591*DCF!C$10,0)-MAX(AU591-Inputs!$B$6,0)/Inputs!$B$10)*DCF!C$6</f>
        <v>1035.8643167891435</v>
      </c>
      <c r="CC591" s="15">
        <f ca="1">(AV591*DCF!D$10-DCF!D$5*MAX(AV591*DCF!D$10,0)-MAX(AV591-AU591,0)/Inputs!$B$10)*DCF!D$6</f>
        <v>1455.9542024446152</v>
      </c>
      <c r="CD591" s="15">
        <f ca="1">(AW591*DCF!E$10-DCF!E$5*MAX(AW591*DCF!E$10,0)-MAX(AW591-AV591,0)/Inputs!$B$10)*DCF!E$6</f>
        <v>1463.7652952672963</v>
      </c>
      <c r="CE591" s="15">
        <f ca="1">(AX591*DCF!F$10-DCF!F$5*MAX(AX591*DCF!F$10,0)-MAX(AX591-AW591,0)/Inputs!$B$10)*DCF!F$6</f>
        <v>1390.987520815504</v>
      </c>
      <c r="CF591" s="15">
        <f ca="1">(AY591*DCF!G$10-DCF!G$5*MAX(AY591*DCF!G$10,0)-MAX(AY591-AX591,0)/Inputs!$B$10)*DCF!G$6</f>
        <v>1417.0085099719161</v>
      </c>
      <c r="CG591" s="15">
        <f ca="1">(AZ591*DCF!H$10-DCF!H$5*MAX(AZ591*DCF!H$10,0)-MAX(AZ591-AY591,0)/Inputs!$B$10)*DCF!H$6</f>
        <v>1935.9863159026434</v>
      </c>
      <c r="CH591" s="15">
        <f ca="1">(BA591*DCF!I$10-DCF!I$5*MAX(BA591*DCF!I$10,0)-MAX(BA591-AZ591,0)/Inputs!$B$10)*DCF!I$6</f>
        <v>2403.7093369535028</v>
      </c>
      <c r="CI591" s="15">
        <f ca="1">(BB591*DCF!J$10-DCF!J$5*MAX(BB591*DCF!J$10,0)-MAX(BB591-BA591,0)/Inputs!$B$10)*DCF!J$6</f>
        <v>2940.4101139749619</v>
      </c>
      <c r="CJ591" s="15">
        <f ca="1">(BC591*DCF!K$10-DCF!K$5*MAX(BC591*DCF!K$10,0)-MAX(BC591-BB591,0)/Inputs!$B$10)*DCF!K$6</f>
        <v>3185.1285091262112</v>
      </c>
      <c r="CK591" s="15">
        <f ca="1">(BD591*DCF!L$10-DCF!L$5*MAX(BD591*DCF!L$10,0)-MAX(BD591-BC591,0)/Inputs!$B$10)*DCF!L$6</f>
        <v>3521.4925427194535</v>
      </c>
      <c r="CL591" s="15">
        <f ca="1">(BE591*DCF!M$10-DCF!M$5*MAX(BE591*DCF!M$10,0)-MAX(BE591-BD591,0)/Inputs!$B$10)*DCF!M$6</f>
        <v>4106.9127361897681</v>
      </c>
      <c r="CM591" s="15">
        <f ca="1">(BF591*DCF!C$28-DCF!C$5*MAX(BF591*DCF!C$28,0)-MAX(BF591-Inputs!$B$13,0)/Inputs!$B$17)*DCF!C$6</f>
        <v>3597.3819814190151</v>
      </c>
      <c r="CN591" s="15">
        <f ca="1">(BG591*DCF!D$28-DCF!D$5*MAX(BG591*DCF!D$28,0)-MAX(BG591-BF591,0)/Inputs!$B$17)*DCF!D$6</f>
        <v>4338.6955383266186</v>
      </c>
      <c r="CO591" s="15">
        <f ca="1">(BH591*DCF!E$28-DCF!E$5*MAX(BH591*DCF!E$28,0)-MAX(BH591-BG591,0)/Inputs!$B$17)*DCF!E$6</f>
        <v>5752.1503275216401</v>
      </c>
      <c r="CP591" s="15">
        <f ca="1">(BI591*DCF!F$28-DCF!F$5*MAX(BI591*DCF!F$28,0)-MAX(BI591-BH591,0)/Inputs!$B$17)*DCF!F$6</f>
        <v>5981.2989851332431</v>
      </c>
      <c r="CQ591" s="15">
        <f ca="1">(BJ591*DCF!G$28-DCF!G$5*MAX(BJ591*DCF!G$28,0)-MAX(BJ591-BI591,0)/Inputs!$B$17)*DCF!G$6</f>
        <v>6050.1877159095111</v>
      </c>
      <c r="CR591" s="15">
        <f ca="1">(BK591*DCF!H$28-DCF!H$5*MAX(BK591*DCF!H$28,0)-MAX(BK591-BJ591,0)/Inputs!$B$17)*DCF!H$6</f>
        <v>7254.455768913268</v>
      </c>
      <c r="CS591" s="15">
        <f ca="1">(BL591*DCF!I$28-DCF!I$5*MAX(BL591*DCF!I$28,0)-MAX(BL591-BK591,0)/Inputs!$B$17)*DCF!I$6</f>
        <v>10049.456875674514</v>
      </c>
      <c r="CT591" s="15">
        <f ca="1">(BM591*DCF!J$28-DCF!J$5*MAX(BM591*DCF!J$28,0)-MAX(BM591-BL591,0)/Inputs!$B$17)*DCF!J$6</f>
        <v>13634.399575068916</v>
      </c>
      <c r="CU591" s="15">
        <f ca="1">(BN591*DCF!K$28-DCF!K$5*MAX(BN591*DCF!K$28,0)-MAX(BN591-BM591,0)/Inputs!$B$17)*DCF!K$6</f>
        <v>16661.355523174898</v>
      </c>
      <c r="CV591" s="15">
        <f ca="1">(BO591*DCF!L$28-DCF!L$5*MAX(BO591*DCF!L$28,0)-MAX(BO591-BN591,0)/Inputs!$B$17)*DCF!L$6</f>
        <v>25644.473136355791</v>
      </c>
      <c r="CW591" s="15">
        <f ca="1">(BP591*DCF!M$28-DCF!M$5*MAX(BP591*DCF!M$28,0)-MAX(BP591-BO591,0)/Inputs!$B$17)*DCF!M$6</f>
        <v>39546.54521345676</v>
      </c>
      <c r="CX591" s="15">
        <f ca="1">(BQ591*DCF!C$46-DCF!C$5*MAX(BQ591*DCF!C$46,0)-MAX(BQ591-Inputs!$B$20,0)/Inputs!$B$24)*DCF!C$6</f>
        <v>-877.46577086878131</v>
      </c>
      <c r="CY591" s="15">
        <f ca="1">(BR591*DCF!D$46-DCF!D$5*MAX(BR591*DCF!D$46,0)-MAX(BR591-BQ591,0)/Inputs!$B$24)*DCF!D$6</f>
        <v>-2186.7792227595587</v>
      </c>
      <c r="CZ591" s="15">
        <f ca="1">(BS591*DCF!E$46-DCF!E$5*MAX(BS591*DCF!E$46,0)-MAX(BS591-BR591,0)/Inputs!$B$24)*DCF!E$6</f>
        <v>-1891.6325266592457</v>
      </c>
      <c r="DA591" s="15">
        <f ca="1">(BT591*DCF!F$46-DCF!F$5*MAX(BT591*DCF!F$46,0)-MAX(BT591-BS591,0)/Inputs!$B$24)*DCF!F$6</f>
        <v>-2510.0855150023599</v>
      </c>
      <c r="DB591" s="15">
        <f ca="1">(BU591*DCF!G$46-DCF!G$5*MAX(BU591*DCF!G$46,0)-MAX(BU591-BT591,0)/Inputs!$B$24)*DCF!G$6</f>
        <v>-1554.4774429151041</v>
      </c>
      <c r="DC591" s="15">
        <f ca="1">(BV591*DCF!H$46-DCF!H$5*MAX(BV591*DCF!H$46,0)-MAX(BV591-BU591,0)/Inputs!$B$24)*DCF!H$6</f>
        <v>-2021.2736271828226</v>
      </c>
      <c r="DD591" s="15">
        <f ca="1">(BW591*DCF!I$46-DCF!I$5*MAX(BW591*DCF!I$46,0)-MAX(BW591-BV591,0)/Inputs!$B$24)*DCF!I$6</f>
        <v>-2816.8965331510931</v>
      </c>
      <c r="DE591" s="15">
        <f ca="1">(BX591*DCF!J$46-DCF!J$5*MAX(BX591*DCF!J$46,0)-MAX(BX591-BW591,0)/Inputs!$B$24)*DCF!J$6</f>
        <v>-1849.6999218146511</v>
      </c>
      <c r="DF591" s="15">
        <f ca="1">(BY591*DCF!K$46-DCF!K$5*MAX(BY591*DCF!K$46,0)-MAX(BY591-BX591,0)/Inputs!$B$24)*DCF!K$6</f>
        <v>2119.9978570547</v>
      </c>
      <c r="DG591" s="15">
        <f ca="1">(BZ591*DCF!L$46-DCF!L$5*MAX(BZ591*DCF!L$46,0)-MAX(BZ591-BY591,0)/Inputs!$B$24)*DCF!L$6</f>
        <v>-168.90735254904098</v>
      </c>
      <c r="DH591" s="15">
        <f ca="1">(CA591*DCF!M$46-DCF!M$5*MAX(CA591*DCF!M$46,0)-MAX(CA591-BZ591,0)/Inputs!$B$24)*DCF!M$6</f>
        <v>-2047.4682860463047</v>
      </c>
      <c r="DI591" s="15">
        <f ca="1">SUM(CB591:CL591)+BE591*DCF!M$10*(1+Inputs!$B$30)*(1-Inputs!$B$33)*(1-Inputs!$B$30/Inputs!$B$31)/(Inputs!$B$29-Inputs!$B$30)*DCF!M$6</f>
        <v>135829.62658890153</v>
      </c>
      <c r="DJ591" s="15">
        <f ca="1">SUM(CM591:CW591)+BP591*DCF!M$28*(1+Inputs!$B$30)*(1-Inputs!$B$33)*(1-Inputs!$B$30/Inputs!$B$31)/(Inputs!$B$29-Inputs!$B$30)*DCF!M$6</f>
        <v>1058236.0005152305</v>
      </c>
      <c r="DK591" s="15">
        <f ca="1">SUM(CX591:DH591)+CA591*DCF!M$46*(1+Inputs!$B$30)*(1-Inputs!$B$33)*(1-Inputs!$B$30/Inputs!$B$31)/(Inputs!$B$29-Inputs!$B$30)*DCF!M$6</f>
        <v>201900.48976255147</v>
      </c>
      <c r="DM591" s="15">
        <f ca="1">DI591+DJ591+DK591+Inputs!$B$34+Inputs!$B$36-Inputs!$B$35</f>
        <v>1472817.1168666834</v>
      </c>
    </row>
    <row r="592" spans="1:117" x14ac:dyDescent="0.75">
      <c r="A592" s="11">
        <v>579</v>
      </c>
      <c r="C592" s="23">
        <f t="shared" ca="1" si="327"/>
        <v>0.6939876649205613</v>
      </c>
      <c r="D592" s="23">
        <f t="shared" ca="1" si="327"/>
        <v>-1.4480269442306124</v>
      </c>
      <c r="E592" s="23">
        <f t="shared" ca="1" si="327"/>
        <v>0.77154509691785855</v>
      </c>
      <c r="F592" s="23">
        <f t="shared" ca="1" si="327"/>
        <v>0.2200889992492919</v>
      </c>
      <c r="G592" s="23">
        <f t="shared" ca="1" si="327"/>
        <v>0.34669304643508514</v>
      </c>
      <c r="H592" s="23">
        <f t="shared" ca="1" si="327"/>
        <v>0.96924212800709153</v>
      </c>
      <c r="I592" s="23">
        <f t="shared" ca="1" si="327"/>
        <v>-0.50526021061820325</v>
      </c>
      <c r="J592" s="23">
        <f t="shared" ca="1" si="327"/>
        <v>2.6335075005790145</v>
      </c>
      <c r="K592" s="23">
        <f t="shared" ca="1" si="327"/>
        <v>-0.73753666379955074</v>
      </c>
      <c r="L592" s="23">
        <f t="shared" ca="1" si="327"/>
        <v>1.2443851680820743</v>
      </c>
      <c r="M592" s="23">
        <f t="shared" ca="1" si="327"/>
        <v>-0.27844969116536666</v>
      </c>
      <c r="N592" s="23">
        <f ca="1">SQRT(Inputs!$B$38)*C592+SQRT(1-Inputs!$B$38)*_xlfn.NORM.S.INV(RAND())</f>
        <v>6.6676090420745737E-2</v>
      </c>
      <c r="O592" s="23">
        <f ca="1">SQRT(Inputs!$B$38)*D592+SQRT(1-Inputs!$B$38)*_xlfn.NORM.S.INV(RAND())</f>
        <v>-1.9334887830431822</v>
      </c>
      <c r="P592" s="23">
        <f ca="1">SQRT(Inputs!$B$38)*E592+SQRT(1-Inputs!$B$38)*_xlfn.NORM.S.INV(RAND())</f>
        <v>-0.63674228890989926</v>
      </c>
      <c r="Q592" s="23">
        <f ca="1">SQRT(Inputs!$B$38)*F592+SQRT(1-Inputs!$B$38)*_xlfn.NORM.S.INV(RAND())</f>
        <v>0.58148734606817498</v>
      </c>
      <c r="R592" s="23">
        <f ca="1">SQRT(Inputs!$B$38)*G592+SQRT(1-Inputs!$B$38)*_xlfn.NORM.S.INV(RAND())</f>
        <v>0.84786578348118868</v>
      </c>
      <c r="S592" s="23">
        <f ca="1">SQRT(Inputs!$B$38)*H592+SQRT(1-Inputs!$B$38)*_xlfn.NORM.S.INV(RAND())</f>
        <v>1.5467350897519681</v>
      </c>
      <c r="T592" s="23">
        <f ca="1">SQRT(Inputs!$B$38)*I592+SQRT(1-Inputs!$B$38)*_xlfn.NORM.S.INV(RAND())</f>
        <v>-0.21530267329529323</v>
      </c>
      <c r="U592" s="23">
        <f ca="1">SQRT(Inputs!$B$38)*J592+SQRT(1-Inputs!$B$38)*_xlfn.NORM.S.INV(RAND())</f>
        <v>0.68452297142225182</v>
      </c>
      <c r="V592" s="23">
        <f ca="1">SQRT(Inputs!$B$38)*K592+SQRT(1-Inputs!$B$38)*_xlfn.NORM.S.INV(RAND())</f>
        <v>-1.5040064496517567</v>
      </c>
      <c r="W592" s="23">
        <f ca="1">SQRT(Inputs!$B$38)*L592+SQRT(1-Inputs!$B$38)*_xlfn.NORM.S.INV(RAND())</f>
        <v>1.0032657984830846</v>
      </c>
      <c r="X592" s="23">
        <f ca="1">SQRT(Inputs!$B$38)*M592+SQRT(1-Inputs!$B$38)*_xlfn.NORM.S.INV(RAND())</f>
        <v>-0.49947732669093969</v>
      </c>
      <c r="Y592" s="23">
        <f ca="1">SQRT(Inputs!$B$38)*C592+SQRT(1-Inputs!$B$38)*_xlfn.NORM.S.INV(RAND())</f>
        <v>-0.39671401887570085</v>
      </c>
      <c r="Z592" s="23">
        <f ca="1">SQRT(Inputs!$B$38)*D592+SQRT(1-Inputs!$B$38)*_xlfn.NORM.S.INV(RAND())</f>
        <v>-1.9506618541222214</v>
      </c>
      <c r="AA592" s="23">
        <f ca="1">SQRT(Inputs!$B$38)*E592+SQRT(1-Inputs!$B$38)*_xlfn.NORM.S.INV(RAND())</f>
        <v>-0.52465456139915956</v>
      </c>
      <c r="AB592" s="23">
        <f ca="1">SQRT(Inputs!$B$38)*F592+SQRT(1-Inputs!$B$38)*_xlfn.NORM.S.INV(RAND())</f>
        <v>1.3372887813576257</v>
      </c>
      <c r="AC592" s="23">
        <f ca="1">SQRT(Inputs!$B$38)*G592+SQRT(1-Inputs!$B$38)*_xlfn.NORM.S.INV(RAND())</f>
        <v>-0.59571889602677341</v>
      </c>
      <c r="AD592" s="23">
        <f ca="1">SQRT(Inputs!$B$38)*H592+SQRT(1-Inputs!$B$38)*_xlfn.NORM.S.INV(RAND())</f>
        <v>0.80154322168531666</v>
      </c>
      <c r="AE592" s="23">
        <f ca="1">SQRT(Inputs!$B$38)*I592+SQRT(1-Inputs!$B$38)*_xlfn.NORM.S.INV(RAND())</f>
        <v>-0.12920803675379061</v>
      </c>
      <c r="AF592" s="23">
        <f ca="1">SQRT(Inputs!$B$38)*J592+SQRT(1-Inputs!$B$38)*_xlfn.NORM.S.INV(RAND())</f>
        <v>1.6111855356072677</v>
      </c>
      <c r="AG592" s="23">
        <f ca="1">SQRT(Inputs!$B$38)*K592+SQRT(1-Inputs!$B$38)*_xlfn.NORM.S.INV(RAND())</f>
        <v>-1.2558547337922827</v>
      </c>
      <c r="AH592" s="23">
        <f ca="1">SQRT(Inputs!$B$38)*L592+SQRT(1-Inputs!$B$38)*_xlfn.NORM.S.INV(RAND())</f>
        <v>0.51822222745491731</v>
      </c>
      <c r="AI592" s="23">
        <f ca="1">SQRT(Inputs!$B$38)*M592+SQRT(1-Inputs!$B$38)*_xlfn.NORM.S.INV(RAND())</f>
        <v>-0.68619554068338862</v>
      </c>
      <c r="AJ592" s="23">
        <f ca="1">SQRT(Inputs!$B$38)*C592+SQRT(1-Inputs!$B$38)*_xlfn.NORM.S.INV(RAND())</f>
        <v>-0.33278543140434941</v>
      </c>
      <c r="AK592" s="23">
        <f ca="1">SQRT(Inputs!$B$38)*D592+SQRT(1-Inputs!$B$38)*_xlfn.NORM.S.INV(RAND())</f>
        <v>-0.34841392434518459</v>
      </c>
      <c r="AL592" s="23">
        <f ca="1">SQRT(Inputs!$B$38)*E592+SQRT(1-Inputs!$B$38)*_xlfn.NORM.S.INV(RAND())</f>
        <v>-0.85916886942135462</v>
      </c>
      <c r="AM592" s="23">
        <f ca="1">SQRT(Inputs!$B$38)*F592+SQRT(1-Inputs!$B$38)*_xlfn.NORM.S.INV(RAND())</f>
        <v>-1.0137976789718752</v>
      </c>
      <c r="AN592" s="23">
        <f ca="1">SQRT(Inputs!$B$38)*G592+SQRT(1-Inputs!$B$38)*_xlfn.NORM.S.INV(RAND())</f>
        <v>-0.82683361580343773</v>
      </c>
      <c r="AO592" s="23">
        <f ca="1">SQRT(Inputs!$B$38)*H592+SQRT(1-Inputs!$B$38)*_xlfn.NORM.S.INV(RAND())</f>
        <v>1.387577439635562</v>
      </c>
      <c r="AP592" s="23">
        <f ca="1">SQRT(Inputs!$B$38)*I592+SQRT(1-Inputs!$B$38)*_xlfn.NORM.S.INV(RAND())</f>
        <v>2.8367600679562344E-2</v>
      </c>
      <c r="AQ592" s="23">
        <f ca="1">SQRT(Inputs!$B$38)*J592+SQRT(1-Inputs!$B$38)*_xlfn.NORM.S.INV(RAND())</f>
        <v>1.5673681636357641</v>
      </c>
      <c r="AR592" s="23">
        <f ca="1">SQRT(Inputs!$B$38)*K592+SQRT(1-Inputs!$B$38)*_xlfn.NORM.S.INV(RAND())</f>
        <v>0.17910216953383462</v>
      </c>
      <c r="AS592" s="23">
        <f ca="1">SQRT(Inputs!$B$38)*L592+SQRT(1-Inputs!$B$38)*_xlfn.NORM.S.INV(RAND())</f>
        <v>0.55749661244502757</v>
      </c>
      <c r="AT592" s="23">
        <f ca="1">SQRT(Inputs!$B$38)*M592+SQRT(1-Inputs!$B$38)*_xlfn.NORM.S.INV(RAND())</f>
        <v>-0.2941035327934729</v>
      </c>
      <c r="AU592" s="15">
        <f ca="1">Inputs!$B$6*EXP($B$8-0.5*C$5^2+C$5*N592)</f>
        <v>5016.0872675281953</v>
      </c>
      <c r="AV592" s="15">
        <f t="shared" ca="1" si="328"/>
        <v>4594.9062419634029</v>
      </c>
      <c r="AW592" s="15">
        <f t="shared" ca="1" si="329"/>
        <v>5141.5748999708421</v>
      </c>
      <c r="AX592" s="15">
        <f t="shared" ca="1" si="330"/>
        <v>6750.3496560691447</v>
      </c>
      <c r="AY592" s="15">
        <f t="shared" ca="1" si="331"/>
        <v>9108.3099787519186</v>
      </c>
      <c r="AZ592" s="15">
        <f t="shared" ca="1" si="332"/>
        <v>13208.25083692491</v>
      </c>
      <c r="BA592" s="15">
        <f t="shared" ca="1" si="333"/>
        <v>15803.373759888422</v>
      </c>
      <c r="BB592" s="15">
        <f t="shared" ca="1" si="334"/>
        <v>20721.642146026348</v>
      </c>
      <c r="BC592" s="15">
        <f t="shared" ca="1" si="335"/>
        <v>21949.188542291467</v>
      </c>
      <c r="BD592" s="15">
        <f t="shared" ca="1" si="336"/>
        <v>29535.324479248611</v>
      </c>
      <c r="BE592" s="15">
        <f t="shared" ca="1" si="337"/>
        <v>34582.186532668384</v>
      </c>
      <c r="BF592" s="15">
        <f ca="1">Inputs!$B$13*EXP($B$9-0.5*C$6^2+C$6*Y592)</f>
        <v>12784.919524568644</v>
      </c>
      <c r="BG592" s="15">
        <f t="shared" ca="1" si="338"/>
        <v>10958.393169593151</v>
      </c>
      <c r="BH592" s="15">
        <f t="shared" ca="1" si="339"/>
        <v>12273.299818076588</v>
      </c>
      <c r="BI592" s="15">
        <f t="shared" ca="1" si="340"/>
        <v>18458.18703316664</v>
      </c>
      <c r="BJ592" s="15">
        <f t="shared" ca="1" si="341"/>
        <v>20766.508076625341</v>
      </c>
      <c r="BK592" s="15">
        <f t="shared" ca="1" si="342"/>
        <v>28425.636052339873</v>
      </c>
      <c r="BL592" s="15">
        <f t="shared" ca="1" si="343"/>
        <v>34337.663424782622</v>
      </c>
      <c r="BM592" s="15">
        <f t="shared" ca="1" si="344"/>
        <v>51561.378827897614</v>
      </c>
      <c r="BN592" s="15">
        <f t="shared" ca="1" si="345"/>
        <v>54553.879819475791</v>
      </c>
      <c r="BO592" s="15">
        <f t="shared" ca="1" si="346"/>
        <v>71290.557305951719</v>
      </c>
      <c r="BP592" s="15">
        <f t="shared" ca="1" si="347"/>
        <v>81182.12191585156</v>
      </c>
      <c r="BQ592" s="15">
        <f ca="1">Inputs!$B$20*EXP($B$10-0.5*C$7^2+C$7*AJ592)</f>
        <v>3811.9473546434619</v>
      </c>
      <c r="BR592" s="15">
        <f t="shared" ca="1" si="348"/>
        <v>4630.5349236715219</v>
      </c>
      <c r="BS592" s="15">
        <f t="shared" ca="1" si="349"/>
        <v>4954.4387501149158</v>
      </c>
      <c r="BT592" s="15">
        <f t="shared" ca="1" si="350"/>
        <v>5235.8700173190491</v>
      </c>
      <c r="BU592" s="15">
        <f t="shared" ca="1" si="351"/>
        <v>5940.5371119489173</v>
      </c>
      <c r="BV592" s="15">
        <f t="shared" ca="1" si="352"/>
        <v>11298.263856171854</v>
      </c>
      <c r="BW592" s="15">
        <f t="shared" ca="1" si="353"/>
        <v>15861.033908946263</v>
      </c>
      <c r="BX592" s="15">
        <f t="shared" ca="1" si="354"/>
        <v>30374.312999265741</v>
      </c>
      <c r="BY592" s="15">
        <f t="shared" ca="1" si="355"/>
        <v>44043.220357730061</v>
      </c>
      <c r="BZ592" s="15">
        <f t="shared" ca="1" si="356"/>
        <v>68468.294120227583</v>
      </c>
      <c r="CA592" s="15">
        <f t="shared" ca="1" si="357"/>
        <v>91279.809049719988</v>
      </c>
      <c r="CB592" s="15">
        <f ca="1">(AU592*DCF!C$10-DCF!C$5*MAX(AU592*DCF!C$10,0)-MAX(AU592-Inputs!$B$6,0)/Inputs!$B$10)*DCF!C$6</f>
        <v>1042.6903588413222</v>
      </c>
      <c r="CC592" s="15">
        <f ca="1">(AV592*DCF!D$10-DCF!D$5*MAX(AV592*DCF!D$10,0)-MAX(AV592-AU592,0)/Inputs!$B$10)*DCF!D$6</f>
        <v>1119.9772670106104</v>
      </c>
      <c r="CD592" s="15">
        <f ca="1">(AW592*DCF!E$10-DCF!E$5*MAX(AW592*DCF!E$10,0)-MAX(AW592-AV592,0)/Inputs!$B$10)*DCF!E$6</f>
        <v>1063.9753771699702</v>
      </c>
      <c r="CE592" s="15">
        <f ca="1">(AX592*DCF!F$10-DCF!F$5*MAX(AX592*DCF!F$10,0)-MAX(AX592-AW592,0)/Inputs!$B$10)*DCF!F$6</f>
        <v>1138.8444314608666</v>
      </c>
      <c r="CF592" s="15">
        <f ca="1">(AY592*DCF!G$10-DCF!G$5*MAX(AY592*DCF!G$10,0)-MAX(AY592-AX592,0)/Inputs!$B$10)*DCF!G$6</f>
        <v>1423.4340851303866</v>
      </c>
      <c r="CG592" s="15">
        <f ca="1">(AZ592*DCF!H$10-DCF!H$5*MAX(AZ592*DCF!H$10,0)-MAX(AZ592-AY592,0)/Inputs!$B$10)*DCF!H$6</f>
        <v>1836.3733735014289</v>
      </c>
      <c r="CH592" s="15">
        <f ca="1">(BA592*DCF!I$10-DCF!I$5*MAX(BA592*DCF!I$10,0)-MAX(BA592-AZ592,0)/Inputs!$B$10)*DCF!I$6</f>
        <v>2461.0087928447829</v>
      </c>
      <c r="CI592" s="15">
        <f ca="1">(BB592*DCF!J$10-DCF!J$5*MAX(BB592*DCF!J$10,0)-MAX(BB592-BA592,0)/Inputs!$B$10)*DCF!J$6</f>
        <v>2810.5993458273351</v>
      </c>
      <c r="CJ592" s="15">
        <f ca="1">(BC592*DCF!K$10-DCF!K$5*MAX(BC592*DCF!K$10,0)-MAX(BC592-BB592,0)/Inputs!$B$10)*DCF!K$6</f>
        <v>3361.6290405268123</v>
      </c>
      <c r="CK592" s="15">
        <f ca="1">(BD592*DCF!L$10-DCF!L$5*MAX(BD592*DCF!L$10,0)-MAX(BD592-BC592,0)/Inputs!$B$10)*DCF!L$6</f>
        <v>3473.4783673374918</v>
      </c>
      <c r="CL592" s="15">
        <f ca="1">(BE592*DCF!M$10-DCF!M$5*MAX(BE592*DCF!M$10,0)-MAX(BE592-BD592,0)/Inputs!$B$10)*DCF!M$6</f>
        <v>4277.0922098361743</v>
      </c>
      <c r="CM592" s="15">
        <f ca="1">(BF592*DCF!C$28-DCF!C$5*MAX(BF592*DCF!C$28,0)-MAX(BF592-Inputs!$B$13,0)/Inputs!$B$17)*DCF!C$6</f>
        <v>3579.028437970187</v>
      </c>
      <c r="CN592" s="15">
        <f ca="1">(BG592*DCF!D$28-DCF!D$5*MAX(BG592*DCF!D$28,0)-MAX(BG592-BF592,0)/Inputs!$B$17)*DCF!D$6</f>
        <v>3227.499530747285</v>
      </c>
      <c r="CO592" s="15">
        <f ca="1">(BH592*DCF!E$28-DCF!E$5*MAX(BH592*DCF!E$28,0)-MAX(BH592-BG592,0)/Inputs!$B$17)*DCF!E$6</f>
        <v>3216.867051286004</v>
      </c>
      <c r="CP592" s="15">
        <f ca="1">(BI592*DCF!F$28-DCF!F$5*MAX(BI592*DCF!F$28,0)-MAX(BI592-BH592,0)/Inputs!$B$17)*DCF!F$6</f>
        <v>3884.8550978315352</v>
      </c>
      <c r="CQ592" s="15">
        <f ca="1">(BJ592*DCF!G$28-DCF!G$5*MAX(BJ592*DCF!G$28,0)-MAX(BJ592-BI592,0)/Inputs!$B$17)*DCF!G$6</f>
        <v>4999.7912794410086</v>
      </c>
      <c r="CR592" s="15">
        <f ca="1">(BK592*DCF!H$28-DCF!H$5*MAX(BK592*DCF!H$28,0)-MAX(BK592-BJ592,0)/Inputs!$B$17)*DCF!H$6</f>
        <v>5839.9598629609427</v>
      </c>
      <c r="CS592" s="15">
        <f ca="1">(BL592*DCF!I$28-DCF!I$5*MAX(BL592*DCF!I$28,0)-MAX(BL592-BK592,0)/Inputs!$B$17)*DCF!I$6</f>
        <v>7226.0486668693738</v>
      </c>
      <c r="CT592" s="15">
        <f ca="1">(BM592*DCF!J$28-DCF!J$5*MAX(BM592*DCF!J$28,0)-MAX(BM592-BL592,0)/Inputs!$B$17)*DCF!J$6</f>
        <v>9218.7439551546704</v>
      </c>
      <c r="CU592" s="15">
        <f ca="1">(BN592*DCF!K$28-DCF!K$5*MAX(BN592*DCF!K$28,0)-MAX(BN592-BM592,0)/Inputs!$B$17)*DCF!K$6</f>
        <v>11154.323201303232</v>
      </c>
      <c r="CV592" s="15">
        <f ca="1">(BO592*DCF!L$28-DCF!L$5*MAX(BO592*DCF!L$28,0)-MAX(BO592-BN592,0)/Inputs!$B$17)*DCF!L$6</f>
        <v>12330.179596558748</v>
      </c>
      <c r="CW592" s="15">
        <f ca="1">(BP592*DCF!M$28-DCF!M$5*MAX(BP592*DCF!M$28,0)-MAX(BP592-BO592,0)/Inputs!$B$17)*DCF!M$6</f>
        <v>14240.516773178641</v>
      </c>
      <c r="CX592" s="15">
        <f ca="1">(BQ592*DCF!C$46-DCF!C$5*MAX(BQ592*DCF!C$46,0)-MAX(BQ592-Inputs!$B$20,0)/Inputs!$B$24)*DCF!C$6</f>
        <v>-1162.5501302379644</v>
      </c>
      <c r="CY592" s="15">
        <f ca="1">(BR592*DCF!D$46-DCF!D$5*MAX(BR592*DCF!D$46,0)-MAX(BR592-BQ592,0)/Inputs!$B$24)*DCF!D$6</f>
        <v>-1139.6088468109249</v>
      </c>
      <c r="CZ592" s="15">
        <f ca="1">(BS592*DCF!E$46-DCF!E$5*MAX(BS592*DCF!E$46,0)-MAX(BS592-BR592,0)/Inputs!$B$24)*DCF!E$6</f>
        <v>-713.54497997883198</v>
      </c>
      <c r="DA592" s="15">
        <f ca="1">(BT592*DCF!F$46-DCF!F$5*MAX(BT592*DCF!F$46,0)-MAX(BT592-BS592,0)/Inputs!$B$24)*DCF!F$6</f>
        <v>-483.78717946671566</v>
      </c>
      <c r="DB592" s="15">
        <f ca="1">(BU592*DCF!G$46-DCF!G$5*MAX(BU592*DCF!G$46,0)-MAX(BU592-BT592,0)/Inputs!$B$24)*DCF!G$6</f>
        <v>-436.86401948943467</v>
      </c>
      <c r="DC592" s="15">
        <f ca="1">(BV592*DCF!H$46-DCF!H$5*MAX(BV592*DCF!H$46,0)-MAX(BV592-BU592,0)/Inputs!$B$24)*DCF!H$6</f>
        <v>-1664.8807584308709</v>
      </c>
      <c r="DD592" s="15">
        <f ca="1">(BW592*DCF!I$46-DCF!I$5*MAX(BW592*DCF!I$46,0)-MAX(BW592-BV592,0)/Inputs!$B$24)*DCF!I$6</f>
        <v>-943.47804348705881</v>
      </c>
      <c r="DE592" s="15">
        <f ca="1">(BX592*DCF!J$46-DCF!J$5*MAX(BX592*DCF!J$46,0)-MAX(BX592-BW592,0)/Inputs!$B$24)*DCF!J$6</f>
        <v>-2574.566090739504</v>
      </c>
      <c r="DF592" s="15">
        <f ca="1">(BY592*DCF!K$46-DCF!K$5*MAX(BY592*DCF!K$46,0)-MAX(BY592-BX592,0)/Inputs!$B$24)*DCF!K$6</f>
        <v>-832.62259898389107</v>
      </c>
      <c r="DG592" s="15">
        <f ca="1">(BZ592*DCF!L$46-DCF!L$5*MAX(BZ592*DCF!L$46,0)-MAX(BZ592-BY592,0)/Inputs!$B$24)*DCF!L$6</f>
        <v>-794.57864161521843</v>
      </c>
      <c r="DH592" s="15">
        <f ca="1">(CA592*DCF!M$46-DCF!M$5*MAX(CA592*DCF!M$46,0)-MAX(CA592-BZ592,0)/Inputs!$B$24)*DCF!M$6</f>
        <v>2387.0901127156308</v>
      </c>
      <c r="DI592" s="15">
        <f ca="1">SUM(CB592:CL592)+BE592*DCF!M$10*(1+Inputs!$B$30)*(1-Inputs!$B$33)*(1-Inputs!$B$30/Inputs!$B$31)/(Inputs!$B$29-Inputs!$B$30)*DCF!M$6</f>
        <v>120251.78507197804</v>
      </c>
      <c r="DJ592" s="15">
        <f ca="1">SUM(CM592:CW592)+BP592*DCF!M$28*(1+Inputs!$B$30)*(1-Inputs!$B$33)*(1-Inputs!$B$30/Inputs!$B$31)/(Inputs!$B$29-Inputs!$B$30)*DCF!M$6</f>
        <v>380159.0385389562</v>
      </c>
      <c r="DK592" s="15">
        <f ca="1">SUM(CX592:DH592)+CA592*DCF!M$46*(1+Inputs!$B$30)*(1-Inputs!$B$33)*(1-Inputs!$B$30/Inputs!$B$31)/(Inputs!$B$29-Inputs!$B$30)*DCF!M$6</f>
        <v>132770.00639896729</v>
      </c>
      <c r="DM592" s="15">
        <f ca="1">DI592+DJ592+DK592+Inputs!$B$34+Inputs!$B$36-Inputs!$B$35</f>
        <v>710031.83000990155</v>
      </c>
    </row>
    <row r="593" spans="1:117" x14ac:dyDescent="0.75">
      <c r="A593" s="11">
        <v>580</v>
      </c>
      <c r="C593" s="23">
        <f t="shared" ca="1" si="327"/>
        <v>-0.84192919047077597</v>
      </c>
      <c r="D593" s="23">
        <f t="shared" ca="1" si="327"/>
        <v>-0.8705980620672632</v>
      </c>
      <c r="E593" s="23">
        <f t="shared" ca="1" si="327"/>
        <v>-0.75856815558232071</v>
      </c>
      <c r="F593" s="23">
        <f t="shared" ca="1" si="327"/>
        <v>-0.34725133234798355</v>
      </c>
      <c r="G593" s="23">
        <f t="shared" ca="1" si="327"/>
        <v>-5.282652806962132E-2</v>
      </c>
      <c r="H593" s="23">
        <f t="shared" ca="1" si="327"/>
        <v>0.3744775851621655</v>
      </c>
      <c r="I593" s="23">
        <f t="shared" ca="1" si="327"/>
        <v>1.0012731415598779</v>
      </c>
      <c r="J593" s="23">
        <f t="shared" ca="1" si="327"/>
        <v>-0.75095220237879645</v>
      </c>
      <c r="K593" s="23">
        <f t="shared" ca="1" si="327"/>
        <v>0.95131114644000336</v>
      </c>
      <c r="L593" s="23">
        <f t="shared" ca="1" si="327"/>
        <v>0.38766455174772152</v>
      </c>
      <c r="M593" s="23">
        <f t="shared" ca="1" si="327"/>
        <v>0.37441789274044446</v>
      </c>
      <c r="N593" s="23">
        <f ca="1">SQRT(Inputs!$B$38)*C593+SQRT(1-Inputs!$B$38)*_xlfn.NORM.S.INV(RAND())</f>
        <v>-7.3234323298781046E-2</v>
      </c>
      <c r="O593" s="23">
        <f ca="1">SQRT(Inputs!$B$38)*D593+SQRT(1-Inputs!$B$38)*_xlfn.NORM.S.INV(RAND())</f>
        <v>0.47630841461395845</v>
      </c>
      <c r="P593" s="23">
        <f ca="1">SQRT(Inputs!$B$38)*E593+SQRT(1-Inputs!$B$38)*_xlfn.NORM.S.INV(RAND())</f>
        <v>-7.9670915439742473E-2</v>
      </c>
      <c r="Q593" s="23">
        <f ca="1">SQRT(Inputs!$B$38)*F593+SQRT(1-Inputs!$B$38)*_xlfn.NORM.S.INV(RAND())</f>
        <v>-0.98500758571989744</v>
      </c>
      <c r="R593" s="23">
        <f ca="1">SQRT(Inputs!$B$38)*G593+SQRT(1-Inputs!$B$38)*_xlfn.NORM.S.INV(RAND())</f>
        <v>0.15547287306127811</v>
      </c>
      <c r="S593" s="23">
        <f ca="1">SQRT(Inputs!$B$38)*H593+SQRT(1-Inputs!$B$38)*_xlfn.NORM.S.INV(RAND())</f>
        <v>0.37759314051408144</v>
      </c>
      <c r="T593" s="23">
        <f ca="1">SQRT(Inputs!$B$38)*I593+SQRT(1-Inputs!$B$38)*_xlfn.NORM.S.INV(RAND())</f>
        <v>1.017420317402066</v>
      </c>
      <c r="U593" s="23">
        <f ca="1">SQRT(Inputs!$B$38)*J593+SQRT(1-Inputs!$B$38)*_xlfn.NORM.S.INV(RAND())</f>
        <v>-0.15380916899112856</v>
      </c>
      <c r="V593" s="23">
        <f ca="1">SQRT(Inputs!$B$38)*K593+SQRT(1-Inputs!$B$38)*_xlfn.NORM.S.INV(RAND())</f>
        <v>1.6640265756116561</v>
      </c>
      <c r="W593" s="23">
        <f ca="1">SQRT(Inputs!$B$38)*L593+SQRT(1-Inputs!$B$38)*_xlfn.NORM.S.INV(RAND())</f>
        <v>0.63217428487794247</v>
      </c>
      <c r="X593" s="23">
        <f ca="1">SQRT(Inputs!$B$38)*M593+SQRT(1-Inputs!$B$38)*_xlfn.NORM.S.INV(RAND())</f>
        <v>0.27976951461685984</v>
      </c>
      <c r="Y593" s="23">
        <f ca="1">SQRT(Inputs!$B$38)*C593+SQRT(1-Inputs!$B$38)*_xlfn.NORM.S.INV(RAND())</f>
        <v>0.19869730222559262</v>
      </c>
      <c r="Z593" s="23">
        <f ca="1">SQRT(Inputs!$B$38)*D593+SQRT(1-Inputs!$B$38)*_xlfn.NORM.S.INV(RAND())</f>
        <v>0.14362705335032411</v>
      </c>
      <c r="AA593" s="23">
        <f ca="1">SQRT(Inputs!$B$38)*E593+SQRT(1-Inputs!$B$38)*_xlfn.NORM.S.INV(RAND())</f>
        <v>0.14843269101438705</v>
      </c>
      <c r="AB593" s="23">
        <f ca="1">SQRT(Inputs!$B$38)*F593+SQRT(1-Inputs!$B$38)*_xlfn.NORM.S.INV(RAND())</f>
        <v>-0.46628602296945276</v>
      </c>
      <c r="AC593" s="23">
        <f ca="1">SQRT(Inputs!$B$38)*G593+SQRT(1-Inputs!$B$38)*_xlfn.NORM.S.INV(RAND())</f>
        <v>-1.293251005286852</v>
      </c>
      <c r="AD593" s="23">
        <f ca="1">SQRT(Inputs!$B$38)*H593+SQRT(1-Inputs!$B$38)*_xlfn.NORM.S.INV(RAND())</f>
        <v>0.78657600390358728</v>
      </c>
      <c r="AE593" s="23">
        <f ca="1">SQRT(Inputs!$B$38)*I593+SQRT(1-Inputs!$B$38)*_xlfn.NORM.S.INV(RAND())</f>
        <v>-0.61867770541506306</v>
      </c>
      <c r="AF593" s="23">
        <f ca="1">SQRT(Inputs!$B$38)*J593+SQRT(1-Inputs!$B$38)*_xlfn.NORM.S.INV(RAND())</f>
        <v>-0.24688843684429659</v>
      </c>
      <c r="AG593" s="23">
        <f ca="1">SQRT(Inputs!$B$38)*K593+SQRT(1-Inputs!$B$38)*_xlfn.NORM.S.INV(RAND())</f>
        <v>0.88368363084966461</v>
      </c>
      <c r="AH593" s="23">
        <f ca="1">SQRT(Inputs!$B$38)*L593+SQRT(1-Inputs!$B$38)*_xlfn.NORM.S.INV(RAND())</f>
        <v>2.6456015712863259</v>
      </c>
      <c r="AI593" s="23">
        <f ca="1">SQRT(Inputs!$B$38)*M593+SQRT(1-Inputs!$B$38)*_xlfn.NORM.S.INV(RAND())</f>
        <v>-0.71143108716523151</v>
      </c>
      <c r="AJ593" s="23">
        <f ca="1">SQRT(Inputs!$B$38)*C593+SQRT(1-Inputs!$B$38)*_xlfn.NORM.S.INV(RAND())</f>
        <v>-0.86565339116530937</v>
      </c>
      <c r="AK593" s="23">
        <f ca="1">SQRT(Inputs!$B$38)*D593+SQRT(1-Inputs!$B$38)*_xlfn.NORM.S.INV(RAND())</f>
        <v>0.23341557482164188</v>
      </c>
      <c r="AL593" s="23">
        <f ca="1">SQRT(Inputs!$B$38)*E593+SQRT(1-Inputs!$B$38)*_xlfn.NORM.S.INV(RAND())</f>
        <v>-1.2488354857031889</v>
      </c>
      <c r="AM593" s="23">
        <f ca="1">SQRT(Inputs!$B$38)*F593+SQRT(1-Inputs!$B$38)*_xlfn.NORM.S.INV(RAND())</f>
        <v>0.86437443550140736</v>
      </c>
      <c r="AN593" s="23">
        <f ca="1">SQRT(Inputs!$B$38)*G593+SQRT(1-Inputs!$B$38)*_xlfn.NORM.S.INV(RAND())</f>
        <v>-0.62245922732966119</v>
      </c>
      <c r="AO593" s="23">
        <f ca="1">SQRT(Inputs!$B$38)*H593+SQRT(1-Inputs!$B$38)*_xlfn.NORM.S.INV(RAND())</f>
        <v>0.58264019894236663</v>
      </c>
      <c r="AP593" s="23">
        <f ca="1">SQRT(Inputs!$B$38)*I593+SQRT(1-Inputs!$B$38)*_xlfn.NORM.S.INV(RAND())</f>
        <v>2.4901571738570762</v>
      </c>
      <c r="AQ593" s="23">
        <f ca="1">SQRT(Inputs!$B$38)*J593+SQRT(1-Inputs!$B$38)*_xlfn.NORM.S.INV(RAND())</f>
        <v>-1.5212394603821715</v>
      </c>
      <c r="AR593" s="23">
        <f ca="1">SQRT(Inputs!$B$38)*K593+SQRT(1-Inputs!$B$38)*_xlfn.NORM.S.INV(RAND())</f>
        <v>0.97553298617024886</v>
      </c>
      <c r="AS593" s="23">
        <f ca="1">SQRT(Inputs!$B$38)*L593+SQRT(1-Inputs!$B$38)*_xlfn.NORM.S.INV(RAND())</f>
        <v>0.53441004746178811</v>
      </c>
      <c r="AT593" s="23">
        <f ca="1">SQRT(Inputs!$B$38)*M593+SQRT(1-Inputs!$B$38)*_xlfn.NORM.S.INV(RAND())</f>
        <v>-0.94109108613506998</v>
      </c>
      <c r="AU593" s="15">
        <f ca="1">Inputs!$B$6*EXP($B$8-0.5*C$5^2+C$5*N593)</f>
        <v>4903.7610507791287</v>
      </c>
      <c r="AV593" s="15">
        <f t="shared" ca="1" si="328"/>
        <v>6402.0479730193656</v>
      </c>
      <c r="AW593" s="15">
        <f t="shared" ca="1" si="329"/>
        <v>7722.7263211272157</v>
      </c>
      <c r="AX593" s="15">
        <f t="shared" ca="1" si="330"/>
        <v>8336.9344277625314</v>
      </c>
      <c r="AY593" s="15">
        <f t="shared" ca="1" si="331"/>
        <v>10375.272247758814</v>
      </c>
      <c r="AZ593" s="15">
        <f t="shared" ca="1" si="332"/>
        <v>13227.984034918576</v>
      </c>
      <c r="BA593" s="15">
        <f t="shared" ca="1" si="333"/>
        <v>18006.499044682034</v>
      </c>
      <c r="BB593" s="15">
        <f t="shared" ca="1" si="334"/>
        <v>21708.323698733187</v>
      </c>
      <c r="BC593" s="15">
        <f t="shared" ca="1" si="335"/>
        <v>31219.944746452838</v>
      </c>
      <c r="BD593" s="15">
        <f t="shared" ca="1" si="336"/>
        <v>40577.124151072734</v>
      </c>
      <c r="BE593" s="15">
        <f t="shared" ca="1" si="337"/>
        <v>51005.334949678545</v>
      </c>
      <c r="BF593" s="15">
        <f ca="1">Inputs!$B$13*EXP($B$9-0.5*C$6^2+C$6*Y593)</f>
        <v>14386.71531828562</v>
      </c>
      <c r="BG593" s="15">
        <f t="shared" ca="1" si="338"/>
        <v>17993.934566066393</v>
      </c>
      <c r="BH593" s="15">
        <f t="shared" ca="1" si="339"/>
        <v>22533.243912300117</v>
      </c>
      <c r="BI593" s="15">
        <f t="shared" ca="1" si="340"/>
        <v>25673.730125734968</v>
      </c>
      <c r="BJ593" s="15">
        <f t="shared" ca="1" si="341"/>
        <v>26121.41938963444</v>
      </c>
      <c r="BK593" s="15">
        <f t="shared" ca="1" si="342"/>
        <v>35682.767640210412</v>
      </c>
      <c r="BL593" s="15">
        <f t="shared" ca="1" si="343"/>
        <v>40454.912930455073</v>
      </c>
      <c r="BM593" s="15">
        <f t="shared" ca="1" si="344"/>
        <v>48225.800844270678</v>
      </c>
      <c r="BN593" s="15">
        <f t="shared" ca="1" si="345"/>
        <v>65937.248735785732</v>
      </c>
      <c r="BO593" s="15">
        <f t="shared" ca="1" si="346"/>
        <v>110339.90362768773</v>
      </c>
      <c r="BP593" s="15">
        <f t="shared" ca="1" si="347"/>
        <v>125290.83381564573</v>
      </c>
      <c r="BQ593" s="15">
        <f ca="1">Inputs!$B$20*EXP($B$10-0.5*C$7^2+C$7*AJ593)</f>
        <v>3155.4816122117113</v>
      </c>
      <c r="BR593" s="15">
        <f t="shared" ca="1" si="348"/>
        <v>4611.0277631508343</v>
      </c>
      <c r="BS593" s="15">
        <f t="shared" ca="1" si="349"/>
        <v>4411.2093672500378</v>
      </c>
      <c r="BT593" s="15">
        <f t="shared" ca="1" si="350"/>
        <v>7630.1165132918104</v>
      </c>
      <c r="BU593" s="15">
        <f t="shared" ca="1" si="351"/>
        <v>9095.8847600116806</v>
      </c>
      <c r="BV593" s="15">
        <f t="shared" ca="1" si="352"/>
        <v>14430.159299505849</v>
      </c>
      <c r="BW593" s="15">
        <f t="shared" ca="1" si="353"/>
        <v>34109.387435043296</v>
      </c>
      <c r="BX593" s="15">
        <f t="shared" ca="1" si="354"/>
        <v>35167.367510633572</v>
      </c>
      <c r="BY593" s="15">
        <f t="shared" ca="1" si="355"/>
        <v>59386.661450550069</v>
      </c>
      <c r="BZ593" s="15">
        <f t="shared" ca="1" si="356"/>
        <v>91929.768614804605</v>
      </c>
      <c r="CA593" s="15">
        <f t="shared" ca="1" si="357"/>
        <v>109247.23632872911</v>
      </c>
      <c r="CB593" s="15">
        <f ca="1">(AU593*DCF!C$10-DCF!C$5*MAX(AU593*DCF!C$10,0)-MAX(AU593-Inputs!$B$6,0)/Inputs!$B$10)*DCF!C$6</f>
        <v>1043.4912647878602</v>
      </c>
      <c r="CC593" s="15">
        <f ca="1">(AV593*DCF!D$10-DCF!D$5*MAX(AV593*DCF!D$10,0)-MAX(AV593-AU593,0)/Inputs!$B$10)*DCF!D$6</f>
        <v>1195.137767938274</v>
      </c>
      <c r="CD593" s="15">
        <f ca="1">(AW593*DCF!E$10-DCF!E$5*MAX(AW593*DCF!E$10,0)-MAX(AW593-AV593,0)/Inputs!$B$10)*DCF!E$6</f>
        <v>1485.5831165922864</v>
      </c>
      <c r="CE593" s="15">
        <f ca="1">(AX593*DCF!F$10-DCF!F$5*MAX(AX593*DCF!F$10,0)-MAX(AX593-AW593,0)/Inputs!$B$10)*DCF!F$6</f>
        <v>1692.1380201620721</v>
      </c>
      <c r="CF593" s="15">
        <f ca="1">(AY593*DCF!G$10-DCF!G$5*MAX(AY593*DCF!G$10,0)-MAX(AY593-AX593,0)/Inputs!$B$10)*DCF!G$6</f>
        <v>1745.915767603592</v>
      </c>
      <c r="CG593" s="15">
        <f ca="1">(AZ593*DCF!H$10-DCF!H$5*MAX(AZ593*DCF!H$10,0)-MAX(AZ593-AY593,0)/Inputs!$B$10)*DCF!H$6</f>
        <v>2061.6724691421969</v>
      </c>
      <c r="CH593" s="15">
        <f ca="1">(BA593*DCF!I$10-DCF!I$5*MAX(BA593*DCF!I$10,0)-MAX(BA593-AZ593,0)/Inputs!$B$10)*DCF!I$6</f>
        <v>2505.28661074414</v>
      </c>
      <c r="CI593" s="15">
        <f ca="1">(BB593*DCF!J$10-DCF!J$5*MAX(BB593*DCF!J$10,0)-MAX(BB593-BA593,0)/Inputs!$B$10)*DCF!J$6</f>
        <v>3164.2481919071365</v>
      </c>
      <c r="CJ593" s="15">
        <f ca="1">(BC593*DCF!K$10-DCF!K$5*MAX(BC593*DCF!K$10,0)-MAX(BC593-BB593,0)/Inputs!$B$10)*DCF!K$6</f>
        <v>3694.4275557758319</v>
      </c>
      <c r="CK593" s="15">
        <f ca="1">(BD593*DCF!L$10-DCF!L$5*MAX(BD593*DCF!L$10,0)-MAX(BD593-BC593,0)/Inputs!$B$10)*DCF!L$6</f>
        <v>4909.767132288006</v>
      </c>
      <c r="CL593" s="15">
        <f ca="1">(BE593*DCF!M$10-DCF!M$5*MAX(BE593*DCF!M$10,0)-MAX(BE593-BD593,0)/Inputs!$B$10)*DCF!M$6</f>
        <v>5951.7512624182127</v>
      </c>
      <c r="CM593" s="15">
        <f ca="1">(BF593*DCF!C$28-DCF!C$5*MAX(BF593*DCF!C$28,0)-MAX(BF593-Inputs!$B$13,0)/Inputs!$B$17)*DCF!C$6</f>
        <v>3697.9562649233872</v>
      </c>
      <c r="CN593" s="15">
        <f ca="1">(BG593*DCF!D$28-DCF!D$5*MAX(BG593*DCF!D$28,0)-MAX(BG593-BF593,0)/Inputs!$B$17)*DCF!D$6</f>
        <v>4530.0434832064539</v>
      </c>
      <c r="CO593" s="15">
        <f ca="1">(BH593*DCF!E$28-DCF!E$5*MAX(BH593*DCF!E$28,0)-MAX(BH593-BG593,0)/Inputs!$B$17)*DCF!E$6</f>
        <v>5487.1805233588884</v>
      </c>
      <c r="CP593" s="15">
        <f ca="1">(BI593*DCF!F$28-DCF!F$5*MAX(BI593*DCF!F$28,0)-MAX(BI593-BH593,0)/Inputs!$B$17)*DCF!F$6</f>
        <v>6397.9663066154508</v>
      </c>
      <c r="CQ593" s="15">
        <f ca="1">(BJ593*DCF!G$28-DCF!G$5*MAX(BJ593*DCF!G$28,0)-MAX(BJ593-BI593,0)/Inputs!$B$17)*DCF!G$6</f>
        <v>6702.1035317205078</v>
      </c>
      <c r="CR593" s="15">
        <f ca="1">(BK593*DCF!H$28-DCF!H$5*MAX(BK593*DCF!H$28,0)-MAX(BK593-BJ593,0)/Inputs!$B$17)*DCF!H$6</f>
        <v>7339.1769229434476</v>
      </c>
      <c r="CS593" s="15">
        <f ca="1">(BL593*DCF!I$28-DCF!I$5*MAX(BL593*DCF!I$28,0)-MAX(BL593-BK593,0)/Inputs!$B$17)*DCF!I$6</f>
        <v>8828.146491234429</v>
      </c>
      <c r="CT593" s="15">
        <f ca="1">(BM593*DCF!J$28-DCF!J$5*MAX(BM593*DCF!J$28,0)-MAX(BM593-BL593,0)/Inputs!$B$17)*DCF!J$6</f>
        <v>9728.0008634785918</v>
      </c>
      <c r="CU593" s="15">
        <f ca="1">(BN593*DCF!K$28-DCF!K$5*MAX(BN593*DCF!K$28,0)-MAX(BN593-BM593,0)/Inputs!$B$17)*DCF!K$6</f>
        <v>11755.424911799395</v>
      </c>
      <c r="CV593" s="15">
        <f ca="1">(BO593*DCF!L$28-DCF!L$5*MAX(BO593*DCF!L$28,0)-MAX(BO593-BN593,0)/Inputs!$B$17)*DCF!L$6</f>
        <v>16990.892352547133</v>
      </c>
      <c r="CW593" s="15">
        <f ca="1">(BP593*DCF!M$28-DCF!M$5*MAX(BP593*DCF!M$28,0)-MAX(BP593-BO593,0)/Inputs!$B$17)*DCF!M$6</f>
        <v>22010.750576596547</v>
      </c>
      <c r="CX593" s="15">
        <f ca="1">(BQ593*DCF!C$46-DCF!C$5*MAX(BQ593*DCF!C$46,0)-MAX(BQ593-Inputs!$B$20,0)/Inputs!$B$24)*DCF!C$6</f>
        <v>-728.7486402336516</v>
      </c>
      <c r="CY593" s="15">
        <f ca="1">(BR593*DCF!D$46-DCF!D$5*MAX(BR593*DCF!D$46,0)-MAX(BR593-BQ593,0)/Inputs!$B$24)*DCF!D$6</f>
        <v>-1408.0643690880879</v>
      </c>
      <c r="CZ593" s="15">
        <f ca="1">(BS593*DCF!E$46-DCF!E$5*MAX(BS593*DCF!E$46,0)-MAX(BS593-BR593,0)/Inputs!$B$24)*DCF!E$6</f>
        <v>-521.63318816906053</v>
      </c>
      <c r="DA593" s="15">
        <f ca="1">(BT593*DCF!F$46-DCF!F$5*MAX(BT593*DCF!F$46,0)-MAX(BT593-BS593,0)/Inputs!$B$24)*DCF!F$6</f>
        <v>-1727.7791750655315</v>
      </c>
      <c r="DB593" s="15">
        <f ca="1">(BU593*DCF!G$46-DCF!G$5*MAX(BU593*DCF!G$46,0)-MAX(BU593-BT593,0)/Inputs!$B$24)*DCF!G$6</f>
        <v>-799.02307020496301</v>
      </c>
      <c r="DC593" s="15">
        <f ca="1">(BV593*DCF!H$46-DCF!H$5*MAX(BV593*DCF!H$46,0)-MAX(BV593-BU593,0)/Inputs!$B$24)*DCF!H$6</f>
        <v>-1657.5931295054486</v>
      </c>
      <c r="DD593" s="15">
        <f ca="1">(BW593*DCF!I$46-DCF!I$5*MAX(BW593*DCF!I$46,0)-MAX(BW593-BV593,0)/Inputs!$B$24)*DCF!I$6</f>
        <v>-4861.3755734018905</v>
      </c>
      <c r="DE593" s="15">
        <f ca="1">(BX593*DCF!J$46-DCF!J$5*MAX(BX593*DCF!J$46,0)-MAX(BX593-BW593,0)/Inputs!$B$24)*DCF!J$6</f>
        <v>1194.6147580047889</v>
      </c>
      <c r="DF593" s="15">
        <f ca="1">(BY593*DCF!K$46-DCF!K$5*MAX(BY593*DCF!K$46,0)-MAX(BY593-BX593,0)/Inputs!$B$24)*DCF!K$6</f>
        <v>-2540.7177474371615</v>
      </c>
      <c r="DG593" s="15">
        <f ca="1">(BZ593*DCF!L$46-DCF!L$5*MAX(BZ593*DCF!L$46,0)-MAX(BZ593-BY593,0)/Inputs!$B$24)*DCF!L$6</f>
        <v>-1009.9332796473632</v>
      </c>
      <c r="DH593" s="15">
        <f ca="1">(CA593*DCF!M$46-DCF!M$5*MAX(CA593*DCF!M$46,0)-MAX(CA593-BZ593,0)/Inputs!$B$24)*DCF!M$6</f>
        <v>4944.2305054671506</v>
      </c>
      <c r="DI593" s="15">
        <f ca="1">SUM(CB593:CL593)+BE593*DCF!M$10*(1+Inputs!$B$30)*(1-Inputs!$B$33)*(1-Inputs!$B$30/Inputs!$B$31)/(Inputs!$B$29-Inputs!$B$30)*DCF!M$6</f>
        <v>171397.94080004471</v>
      </c>
      <c r="DJ593" s="15">
        <f ca="1">SUM(CM593:CW593)+BP593*DCF!M$28*(1+Inputs!$B$30)*(1-Inputs!$B$33)*(1-Inputs!$B$30/Inputs!$B$31)/(Inputs!$B$29-Inputs!$B$30)*DCF!M$6</f>
        <v>568382.37197335658</v>
      </c>
      <c r="DK593" s="15">
        <f ca="1">SUM(CX593:DH593)+CA593*DCF!M$46*(1+Inputs!$B$30)*(1-Inputs!$B$33)*(1-Inputs!$B$30/Inputs!$B$31)/(Inputs!$B$29-Inputs!$B$30)*DCF!M$6</f>
        <v>159793.14561738374</v>
      </c>
      <c r="DM593" s="15">
        <f ca="1">DI593+DJ593+DK593+Inputs!$B$34+Inputs!$B$36-Inputs!$B$35</f>
        <v>976424.45839078503</v>
      </c>
    </row>
    <row r="594" spans="1:117" x14ac:dyDescent="0.75">
      <c r="A594" s="11">
        <v>581</v>
      </c>
      <c r="C594" s="23">
        <f t="shared" ref="C594:M603" ca="1" si="358">_xlfn.NORM.S.INV(RAND())</f>
        <v>-0.18126982314298135</v>
      </c>
      <c r="D594" s="23">
        <f t="shared" ca="1" si="358"/>
        <v>-1.8557099927852141</v>
      </c>
      <c r="E594" s="23">
        <f t="shared" ca="1" si="358"/>
        <v>-1.1051951208023374</v>
      </c>
      <c r="F594" s="23">
        <f t="shared" ca="1" si="358"/>
        <v>-0.28873136671719118</v>
      </c>
      <c r="G594" s="23">
        <f t="shared" ca="1" si="358"/>
        <v>-1.4518748074655117</v>
      </c>
      <c r="H594" s="23">
        <f t="shared" ca="1" si="358"/>
        <v>-1.7323618585340446</v>
      </c>
      <c r="I594" s="23">
        <f t="shared" ca="1" si="358"/>
        <v>0.70294449315181962</v>
      </c>
      <c r="J594" s="23">
        <f t="shared" ca="1" si="358"/>
        <v>-2.2405600858618495</v>
      </c>
      <c r="K594" s="23">
        <f t="shared" ca="1" si="358"/>
        <v>-0.56173637631998441</v>
      </c>
      <c r="L594" s="23">
        <f t="shared" ca="1" si="358"/>
        <v>0.65964675380040294</v>
      </c>
      <c r="M594" s="23">
        <f t="shared" ca="1" si="358"/>
        <v>-1.0548408048406879</v>
      </c>
      <c r="N594" s="23">
        <f ca="1">SQRT(Inputs!$B$38)*C594+SQRT(1-Inputs!$B$38)*_xlfn.NORM.S.INV(RAND())</f>
        <v>-0.18875905323750269</v>
      </c>
      <c r="O594" s="23">
        <f ca="1">SQRT(Inputs!$B$38)*D594+SQRT(1-Inputs!$B$38)*_xlfn.NORM.S.INV(RAND())</f>
        <v>-0.45464668128258079</v>
      </c>
      <c r="P594" s="23">
        <f ca="1">SQRT(Inputs!$B$38)*E594+SQRT(1-Inputs!$B$38)*_xlfn.NORM.S.INV(RAND())</f>
        <v>-2.1598335063858367</v>
      </c>
      <c r="Q594" s="23">
        <f ca="1">SQRT(Inputs!$B$38)*F594+SQRT(1-Inputs!$B$38)*_xlfn.NORM.S.INV(RAND())</f>
        <v>-0.5207812290986058</v>
      </c>
      <c r="R594" s="23">
        <f ca="1">SQRT(Inputs!$B$38)*G594+SQRT(1-Inputs!$B$38)*_xlfn.NORM.S.INV(RAND())</f>
        <v>-1.309415701535809</v>
      </c>
      <c r="S594" s="23">
        <f ca="1">SQRT(Inputs!$B$38)*H594+SQRT(1-Inputs!$B$38)*_xlfn.NORM.S.INV(RAND())</f>
        <v>-1.2714128561183708</v>
      </c>
      <c r="T594" s="23">
        <f ca="1">SQRT(Inputs!$B$38)*I594+SQRT(1-Inputs!$B$38)*_xlfn.NORM.S.INV(RAND())</f>
        <v>0.8420963836201445</v>
      </c>
      <c r="U594" s="23">
        <f ca="1">SQRT(Inputs!$B$38)*J594+SQRT(1-Inputs!$B$38)*_xlfn.NORM.S.INV(RAND())</f>
        <v>-0.13926660201446839</v>
      </c>
      <c r="V594" s="23">
        <f ca="1">SQRT(Inputs!$B$38)*K594+SQRT(1-Inputs!$B$38)*_xlfn.NORM.S.INV(RAND())</f>
        <v>-0.18065826294541462</v>
      </c>
      <c r="W594" s="23">
        <f ca="1">SQRT(Inputs!$B$38)*L594+SQRT(1-Inputs!$B$38)*_xlfn.NORM.S.INV(RAND())</f>
        <v>-0.61901865150586399</v>
      </c>
      <c r="X594" s="23">
        <f ca="1">SQRT(Inputs!$B$38)*M594+SQRT(1-Inputs!$B$38)*_xlfn.NORM.S.INV(RAND())</f>
        <v>-0.64478487911884752</v>
      </c>
      <c r="Y594" s="23">
        <f ca="1">SQRT(Inputs!$B$38)*C594+SQRT(1-Inputs!$B$38)*_xlfn.NORM.S.INV(RAND())</f>
        <v>0.55528785208531928</v>
      </c>
      <c r="Z594" s="23">
        <f ca="1">SQRT(Inputs!$B$38)*D594+SQRT(1-Inputs!$B$38)*_xlfn.NORM.S.INV(RAND())</f>
        <v>-0.40198801440566923</v>
      </c>
      <c r="AA594" s="23">
        <f ca="1">SQRT(Inputs!$B$38)*E594+SQRT(1-Inputs!$B$38)*_xlfn.NORM.S.INV(RAND())</f>
        <v>-0.3641063464928942</v>
      </c>
      <c r="AB594" s="23">
        <f ca="1">SQRT(Inputs!$B$38)*F594+SQRT(1-Inputs!$B$38)*_xlfn.NORM.S.INV(RAND())</f>
        <v>0.67258442680355923</v>
      </c>
      <c r="AC594" s="23">
        <f ca="1">SQRT(Inputs!$B$38)*G594+SQRT(1-Inputs!$B$38)*_xlfn.NORM.S.INV(RAND())</f>
        <v>-1.595776706247658</v>
      </c>
      <c r="AD594" s="23">
        <f ca="1">SQRT(Inputs!$B$38)*H594+SQRT(1-Inputs!$B$38)*_xlfn.NORM.S.INV(RAND())</f>
        <v>-8.2205920662443921E-2</v>
      </c>
      <c r="AE594" s="23">
        <f ca="1">SQRT(Inputs!$B$38)*I594+SQRT(1-Inputs!$B$38)*_xlfn.NORM.S.INV(RAND())</f>
        <v>0.23848666722614326</v>
      </c>
      <c r="AF594" s="23">
        <f ca="1">SQRT(Inputs!$B$38)*J594+SQRT(1-Inputs!$B$38)*_xlfn.NORM.S.INV(RAND())</f>
        <v>-1.3305423779193466</v>
      </c>
      <c r="AG594" s="23">
        <f ca="1">SQRT(Inputs!$B$38)*K594+SQRT(1-Inputs!$B$38)*_xlfn.NORM.S.INV(RAND())</f>
        <v>-0.6016120838049005</v>
      </c>
      <c r="AH594" s="23">
        <f ca="1">SQRT(Inputs!$B$38)*L594+SQRT(1-Inputs!$B$38)*_xlfn.NORM.S.INV(RAND())</f>
        <v>0.83223110515749443</v>
      </c>
      <c r="AI594" s="23">
        <f ca="1">SQRT(Inputs!$B$38)*M594+SQRT(1-Inputs!$B$38)*_xlfn.NORM.S.INV(RAND())</f>
        <v>-0.93083696039135755</v>
      </c>
      <c r="AJ594" s="23">
        <f ca="1">SQRT(Inputs!$B$38)*C594+SQRT(1-Inputs!$B$38)*_xlfn.NORM.S.INV(RAND())</f>
        <v>-0.5033646506927878</v>
      </c>
      <c r="AK594" s="23">
        <f ca="1">SQRT(Inputs!$B$38)*D594+SQRT(1-Inputs!$B$38)*_xlfn.NORM.S.INV(RAND())</f>
        <v>-2.4520727020561845</v>
      </c>
      <c r="AL594" s="23">
        <f ca="1">SQRT(Inputs!$B$38)*E594+SQRT(1-Inputs!$B$38)*_xlfn.NORM.S.INV(RAND())</f>
        <v>0.39472971877453056</v>
      </c>
      <c r="AM594" s="23">
        <f ca="1">SQRT(Inputs!$B$38)*F594+SQRT(1-Inputs!$B$38)*_xlfn.NORM.S.INV(RAND())</f>
        <v>-1.0682391001551161</v>
      </c>
      <c r="AN594" s="23">
        <f ca="1">SQRT(Inputs!$B$38)*G594+SQRT(1-Inputs!$B$38)*_xlfn.NORM.S.INV(RAND())</f>
        <v>-1.0203488939597742</v>
      </c>
      <c r="AO594" s="23">
        <f ca="1">SQRT(Inputs!$B$38)*H594+SQRT(1-Inputs!$B$38)*_xlfn.NORM.S.INV(RAND())</f>
        <v>-0.73823082740047985</v>
      </c>
      <c r="AP594" s="23">
        <f ca="1">SQRT(Inputs!$B$38)*I594+SQRT(1-Inputs!$B$38)*_xlfn.NORM.S.INV(RAND())</f>
        <v>0.75645457193365573</v>
      </c>
      <c r="AQ594" s="23">
        <f ca="1">SQRT(Inputs!$B$38)*J594+SQRT(1-Inputs!$B$38)*_xlfn.NORM.S.INV(RAND())</f>
        <v>-2.2922447717136576</v>
      </c>
      <c r="AR594" s="23">
        <f ca="1">SQRT(Inputs!$B$38)*K594+SQRT(1-Inputs!$B$38)*_xlfn.NORM.S.INV(RAND())</f>
        <v>-0.670156163651768</v>
      </c>
      <c r="AS594" s="23">
        <f ca="1">SQRT(Inputs!$B$38)*L594+SQRT(1-Inputs!$B$38)*_xlfn.NORM.S.INV(RAND())</f>
        <v>3.6625879981604992E-2</v>
      </c>
      <c r="AT594" s="23">
        <f ca="1">SQRT(Inputs!$B$38)*M594+SQRT(1-Inputs!$B$38)*_xlfn.NORM.S.INV(RAND())</f>
        <v>1.0775338831684405</v>
      </c>
      <c r="AU594" s="15">
        <f ca="1">Inputs!$B$6*EXP($B$8-0.5*C$5^2+C$5*N594)</f>
        <v>4812.9111453570995</v>
      </c>
      <c r="AV594" s="15">
        <f t="shared" ca="1" si="328"/>
        <v>5479.6289987348437</v>
      </c>
      <c r="AW594" s="15">
        <f t="shared" ca="1" si="329"/>
        <v>4992.8763377132273</v>
      </c>
      <c r="AX594" s="15">
        <f t="shared" ca="1" si="330"/>
        <v>5711.8183867479429</v>
      </c>
      <c r="AY594" s="15">
        <f t="shared" ca="1" si="331"/>
        <v>5990.5656307173358</v>
      </c>
      <c r="AZ594" s="15">
        <f t="shared" ca="1" si="332"/>
        <v>6369.414388523388</v>
      </c>
      <c r="BA594" s="15">
        <f t="shared" ca="1" si="333"/>
        <v>8512.6759895800296</v>
      </c>
      <c r="BB594" s="15">
        <f t="shared" ca="1" si="334"/>
        <v>10277.698740647482</v>
      </c>
      <c r="BC594" s="15">
        <f t="shared" ca="1" si="335"/>
        <v>12369.954799600546</v>
      </c>
      <c r="BD594" s="15">
        <f t="shared" ca="1" si="336"/>
        <v>14301.856591262538</v>
      </c>
      <c r="BE594" s="15">
        <f t="shared" ca="1" si="337"/>
        <v>16525.529458242676</v>
      </c>
      <c r="BF594" s="15">
        <f ca="1">Inputs!$B$13*EXP($B$9-0.5*C$6^2+C$6*Y594)</f>
        <v>15440.570391195306</v>
      </c>
      <c r="BG594" s="15">
        <f t="shared" ca="1" si="338"/>
        <v>17501.350906704753</v>
      </c>
      <c r="BH594" s="15">
        <f t="shared" ca="1" si="339"/>
        <v>20130.310731381211</v>
      </c>
      <c r="BI594" s="15">
        <f t="shared" ca="1" si="340"/>
        <v>27330.344015364681</v>
      </c>
      <c r="BJ594" s="15">
        <f t="shared" ca="1" si="341"/>
        <v>26620.383196867246</v>
      </c>
      <c r="BK594" s="15">
        <f t="shared" ca="1" si="342"/>
        <v>32307.861609261854</v>
      </c>
      <c r="BL594" s="15">
        <f t="shared" ca="1" si="343"/>
        <v>40931.999748726754</v>
      </c>
      <c r="BM594" s="15">
        <f t="shared" ca="1" si="344"/>
        <v>42648.773242298746</v>
      </c>
      <c r="BN594" s="15">
        <f t="shared" ca="1" si="345"/>
        <v>48804.189471778809</v>
      </c>
      <c r="BO594" s="15">
        <f t="shared" ca="1" si="346"/>
        <v>66147.802703164256</v>
      </c>
      <c r="BP594" s="15">
        <f t="shared" ca="1" si="347"/>
        <v>73266.673974645862</v>
      </c>
      <c r="BQ594" s="15">
        <f ca="1">Inputs!$B$20*EXP($B$10-0.5*C$7^2+C$7*AJ594)</f>
        <v>3588.156924649536</v>
      </c>
      <c r="BR594" s="15">
        <f t="shared" ca="1" si="348"/>
        <v>2234.6640885037095</v>
      </c>
      <c r="BS594" s="15">
        <f t="shared" ca="1" si="349"/>
        <v>3427.4815147349536</v>
      </c>
      <c r="BT594" s="15">
        <f t="shared" ca="1" si="350"/>
        <v>3570.812390130307</v>
      </c>
      <c r="BU594" s="15">
        <f t="shared" ca="1" si="351"/>
        <v>3866.0557241431361</v>
      </c>
      <c r="BV594" s="15">
        <f t="shared" ca="1" si="352"/>
        <v>4554.6231262087022</v>
      </c>
      <c r="BW594" s="15">
        <f t="shared" ca="1" si="353"/>
        <v>7459.2746275597692</v>
      </c>
      <c r="BX594" s="15">
        <f t="shared" ca="1" si="354"/>
        <v>6589.2366779978092</v>
      </c>
      <c r="BY594" s="15">
        <f t="shared" ca="1" si="355"/>
        <v>8121.6029754719611</v>
      </c>
      <c r="BZ594" s="15">
        <f t="shared" ca="1" si="356"/>
        <v>11472.733664887435</v>
      </c>
      <c r="CA594" s="15">
        <f t="shared" ca="1" si="357"/>
        <v>19516.750979227523</v>
      </c>
      <c r="CB594" s="15">
        <f ca="1">(AU594*DCF!C$10-DCF!C$5*MAX(AU594*DCF!C$10,0)-MAX(AU594-Inputs!$B$6,0)/Inputs!$B$10)*DCF!C$6</f>
        <v>1044.1390408066811</v>
      </c>
      <c r="CC594" s="15">
        <f ca="1">(AV594*DCF!D$10-DCF!D$5*MAX(AV594*DCF!D$10,0)-MAX(AV594-AU594,0)/Inputs!$B$10)*DCF!D$6</f>
        <v>1173.0607458733562</v>
      </c>
      <c r="CD594" s="15">
        <f ca="1">(AW594*DCF!E$10-DCF!E$5*MAX(AW594*DCF!E$10,0)-MAX(AW594-AV594,0)/Inputs!$B$10)*DCF!E$6</f>
        <v>1152.775666475957</v>
      </c>
      <c r="CE594" s="15">
        <f ca="1">(AX594*DCF!F$10-DCF!F$5*MAX(AX594*DCF!F$10,0)-MAX(AX594-AW594,0)/Inputs!$B$10)*DCF!F$6</f>
        <v>1097.2868352576538</v>
      </c>
      <c r="CF594" s="15">
        <f ca="1">(AY594*DCF!G$10-DCF!G$5*MAX(AY594*DCF!G$10,0)-MAX(AY594-AX594,0)/Inputs!$B$10)*DCF!G$6</f>
        <v>1180.7151974507433</v>
      </c>
      <c r="CG594" s="15">
        <f ca="1">(AZ594*DCF!H$10-DCF!H$5*MAX(AZ594*DCF!H$10,0)-MAX(AZ594-AY594,0)/Inputs!$B$10)*DCF!H$6</f>
        <v>1169.3549834872263</v>
      </c>
      <c r="CH594" s="15">
        <f ca="1">(BA594*DCF!I$10-DCF!I$5*MAX(BA594*DCF!I$10,0)-MAX(BA594-AZ594,0)/Inputs!$B$10)*DCF!I$6</f>
        <v>1203.3853642581983</v>
      </c>
      <c r="CI594" s="15">
        <f ca="1">(BB594*DCF!J$10-DCF!J$5*MAX(BB594*DCF!J$10,0)-MAX(BB594-BA594,0)/Inputs!$B$10)*DCF!J$6</f>
        <v>1496.2168388058283</v>
      </c>
      <c r="CJ594" s="15">
        <f ca="1">(BC594*DCF!K$10-DCF!K$5*MAX(BC594*DCF!K$10,0)-MAX(BC594-BB594,0)/Inputs!$B$10)*DCF!K$6</f>
        <v>1698.4800618546722</v>
      </c>
      <c r="CK594" s="15">
        <f ca="1">(BD594*DCF!L$10-DCF!L$5*MAX(BD594*DCF!L$10,0)-MAX(BD594-BC594,0)/Inputs!$B$10)*DCF!L$6</f>
        <v>1907.1657557214426</v>
      </c>
      <c r="CL594" s="15">
        <f ca="1">(BE594*DCF!M$10-DCF!M$5*MAX(BE594*DCF!M$10,0)-MAX(BE594-BD594,0)/Inputs!$B$10)*DCF!M$6</f>
        <v>2066.3244648262685</v>
      </c>
      <c r="CM594" s="15">
        <f ca="1">(BF594*DCF!C$28-DCF!C$5*MAX(BF594*DCF!C$28,0)-MAX(BF594-Inputs!$B$13,0)/Inputs!$B$17)*DCF!C$6</f>
        <v>3776.2013784618121</v>
      </c>
      <c r="CN594" s="15">
        <f ca="1">(BG594*DCF!D$28-DCF!D$5*MAX(BG594*DCF!D$28,0)-MAX(BG594-BF594,0)/Inputs!$B$17)*DCF!D$6</f>
        <v>4714.8925198949528</v>
      </c>
      <c r="CO594" s="15">
        <f ca="1">(BH594*DCF!E$28-DCF!E$5*MAX(BH594*DCF!E$28,0)-MAX(BH594-BG594,0)/Inputs!$B$17)*DCF!E$6</f>
        <v>5183.13065398256</v>
      </c>
      <c r="CP594" s="15">
        <f ca="1">(BI594*DCF!F$28-DCF!F$5*MAX(BI594*DCF!F$28,0)-MAX(BI594-BH594,0)/Inputs!$B$17)*DCF!F$6</f>
        <v>6108.5886307816763</v>
      </c>
      <c r="CQ594" s="15">
        <f ca="1">(BJ594*DCF!G$28-DCF!G$5*MAX(BJ594*DCF!G$28,0)-MAX(BJ594-BI594,0)/Inputs!$B$17)*DCF!G$6</f>
        <v>6906.8603886925366</v>
      </c>
      <c r="CR594" s="15">
        <f ca="1">(BK594*DCF!H$28-DCF!H$5*MAX(BK594*DCF!H$28,0)-MAX(BK594-BJ594,0)/Inputs!$B$17)*DCF!H$6</f>
        <v>7106.4160853792555</v>
      </c>
      <c r="CS594" s="15">
        <f ca="1">(BL594*DCF!I$28-DCF!I$5*MAX(BL594*DCF!I$28,0)-MAX(BL594-BK594,0)/Inputs!$B$17)*DCF!I$6</f>
        <v>8387.4558402247712</v>
      </c>
      <c r="CT594" s="15">
        <f ca="1">(BM594*DCF!J$28-DCF!J$5*MAX(BM594*DCF!J$28,0)-MAX(BM594-BL594,0)/Inputs!$B$17)*DCF!J$6</f>
        <v>9286.5868403802742</v>
      </c>
      <c r="CU594" s="15">
        <f ca="1">(BN594*DCF!K$28-DCF!K$5*MAX(BN594*DCF!K$28,0)-MAX(BN594-BM594,0)/Inputs!$B$17)*DCF!K$6</f>
        <v>9552.6700181641609</v>
      </c>
      <c r="CV594" s="15">
        <f ca="1">(BO594*DCF!L$28-DCF!L$5*MAX(BO594*DCF!L$28,0)-MAX(BO594-BN594,0)/Inputs!$B$17)*DCF!L$6</f>
        <v>11235.416315940838</v>
      </c>
      <c r="CW594" s="15">
        <f ca="1">(BP594*DCF!M$28-DCF!M$5*MAX(BP594*DCF!M$28,0)-MAX(BP594-BO594,0)/Inputs!$B$17)*DCF!M$6</f>
        <v>13041.045026733016</v>
      </c>
      <c r="CX594" s="15">
        <f ca="1">(BQ594*DCF!C$46-DCF!C$5*MAX(BQ594*DCF!C$46,0)-MAX(BQ594-Inputs!$B$20,0)/Inputs!$B$24)*DCF!C$6</f>
        <v>-1007.4990240066068</v>
      </c>
      <c r="CY594" s="15">
        <f ca="1">(BR594*DCF!D$46-DCF!D$5*MAX(BR594*DCF!D$46,0)-MAX(BR594-BQ594,0)/Inputs!$B$24)*DCF!D$6</f>
        <v>-381.40504686738262</v>
      </c>
      <c r="CZ594" s="15">
        <f ca="1">(BS594*DCF!E$46-DCF!E$5*MAX(BS594*DCF!E$46,0)-MAX(BS594-BR594,0)/Inputs!$B$24)*DCF!E$6</f>
        <v>-875.48144848646029</v>
      </c>
      <c r="DA594" s="15">
        <f ca="1">(BT594*DCF!F$46-DCF!F$5*MAX(BT594*DCF!F$46,0)-MAX(BT594-BS594,0)/Inputs!$B$24)*DCF!F$6</f>
        <v>-312.24043741347117</v>
      </c>
      <c r="DB594" s="15">
        <f ca="1">(BU594*DCF!G$46-DCF!G$5*MAX(BU594*DCF!G$46,0)-MAX(BU594-BT594,0)/Inputs!$B$24)*DCF!G$6</f>
        <v>-229.36050043263123</v>
      </c>
      <c r="DC594" s="15">
        <f ca="1">(BV594*DCF!H$46-DCF!H$5*MAX(BV594*DCF!H$46,0)-MAX(BV594-BU594,0)/Inputs!$B$24)*DCF!H$6</f>
        <v>-213.96810126940522</v>
      </c>
      <c r="DD594" s="15">
        <f ca="1">(BW594*DCF!I$46-DCF!I$5*MAX(BW594*DCF!I$46,0)-MAX(BW594-BV594,0)/Inputs!$B$24)*DCF!I$6</f>
        <v>-661.53823948330682</v>
      </c>
      <c r="DE594" s="15">
        <f ca="1">(BX594*DCF!J$46-DCF!J$5*MAX(BX594*DCF!J$46,0)-MAX(BX594-BW594,0)/Inputs!$B$24)*DCF!J$6</f>
        <v>276.40025187152156</v>
      </c>
      <c r="DF594" s="15">
        <f ca="1">(BY594*DCF!K$46-DCF!K$5*MAX(BY594*DCF!K$46,0)-MAX(BY594-BX594,0)/Inputs!$B$24)*DCF!K$6</f>
        <v>88.544114643965344</v>
      </c>
      <c r="DG594" s="15">
        <f ca="1">(BZ594*DCF!L$46-DCF!L$5*MAX(BZ594*DCF!L$46,0)-MAX(BZ594-BY594,0)/Inputs!$B$24)*DCF!L$6</f>
        <v>34.685049884289768</v>
      </c>
      <c r="DH594" s="15">
        <f ca="1">(CA594*DCF!M$46-DCF!M$5*MAX(CA594*DCF!M$46,0)-MAX(CA594-BZ594,0)/Inputs!$B$24)*DCF!M$6</f>
        <v>-151.61501792187633</v>
      </c>
      <c r="DI594" s="15">
        <f ca="1">SUM(CB594:CL594)+BE594*DCF!M$10*(1+Inputs!$B$30)*(1-Inputs!$B$33)*(1-Inputs!$B$30/Inputs!$B$31)/(Inputs!$B$29-Inputs!$B$30)*DCF!M$6</f>
        <v>61179.671964611443</v>
      </c>
      <c r="DJ594" s="15">
        <f ca="1">SUM(CM594:CW594)+BP594*DCF!M$28*(1+Inputs!$B$30)*(1-Inputs!$B$33)*(1-Inputs!$B$30/Inputs!$B$31)/(Inputs!$B$29-Inputs!$B$30)*DCF!M$6</f>
        <v>357168.76039583917</v>
      </c>
      <c r="DK594" s="15">
        <f ca="1">SUM(CX594:DH594)+CA594*DCF!M$46*(1+Inputs!$B$30)*(1-Inputs!$B$33)*(1-Inputs!$B$30/Inputs!$B$31)/(Inputs!$B$29-Inputs!$B$30)*DCF!M$6</f>
        <v>26741.730521354173</v>
      </c>
      <c r="DM594" s="15">
        <f ca="1">DI594+DJ594+DK594+Inputs!$B$34+Inputs!$B$36-Inputs!$B$35</f>
        <v>521941.16288180486</v>
      </c>
    </row>
    <row r="595" spans="1:117" x14ac:dyDescent="0.75">
      <c r="A595" s="11">
        <v>582</v>
      </c>
      <c r="C595" s="23">
        <f t="shared" ca="1" si="358"/>
        <v>0.40625722829044519</v>
      </c>
      <c r="D595" s="23">
        <f t="shared" ca="1" si="358"/>
        <v>-0.14320471255881737</v>
      </c>
      <c r="E595" s="23">
        <f t="shared" ca="1" si="358"/>
        <v>4.4743793866658943E-3</v>
      </c>
      <c r="F595" s="23">
        <f t="shared" ca="1" si="358"/>
        <v>-1.012935886303399</v>
      </c>
      <c r="G595" s="23">
        <f t="shared" ca="1" si="358"/>
        <v>1.5631517951269978</v>
      </c>
      <c r="H595" s="23">
        <f t="shared" ca="1" si="358"/>
        <v>-0.59160511121783677</v>
      </c>
      <c r="I595" s="23">
        <f t="shared" ca="1" si="358"/>
        <v>0.437229205473119</v>
      </c>
      <c r="J595" s="23">
        <f t="shared" ca="1" si="358"/>
        <v>0.73680594433722124</v>
      </c>
      <c r="K595" s="23">
        <f t="shared" ca="1" si="358"/>
        <v>0.38530620840881374</v>
      </c>
      <c r="L595" s="23">
        <f t="shared" ca="1" si="358"/>
        <v>-1.4697177401921491</v>
      </c>
      <c r="M595" s="23">
        <f t="shared" ca="1" si="358"/>
        <v>0.15314484347008306</v>
      </c>
      <c r="N595" s="23">
        <f ca="1">SQRT(Inputs!$B$38)*C595+SQRT(1-Inputs!$B$38)*_xlfn.NORM.S.INV(RAND())</f>
        <v>0.17210020450005331</v>
      </c>
      <c r="O595" s="23">
        <f ca="1">SQRT(Inputs!$B$38)*D595+SQRT(1-Inputs!$B$38)*_xlfn.NORM.S.INV(RAND())</f>
        <v>1.2494535305893157</v>
      </c>
      <c r="P595" s="23">
        <f ca="1">SQRT(Inputs!$B$38)*E595+SQRT(1-Inputs!$B$38)*_xlfn.NORM.S.INV(RAND())</f>
        <v>-0.22249798703390603</v>
      </c>
      <c r="Q595" s="23">
        <f ca="1">SQRT(Inputs!$B$38)*F595+SQRT(1-Inputs!$B$38)*_xlfn.NORM.S.INV(RAND())</f>
        <v>1.1022180052334494</v>
      </c>
      <c r="R595" s="23">
        <f ca="1">SQRT(Inputs!$B$38)*G595+SQRT(1-Inputs!$B$38)*_xlfn.NORM.S.INV(RAND())</f>
        <v>0.10851767230455123</v>
      </c>
      <c r="S595" s="23">
        <f ca="1">SQRT(Inputs!$B$38)*H595+SQRT(1-Inputs!$B$38)*_xlfn.NORM.S.INV(RAND())</f>
        <v>-1.8453983538994894</v>
      </c>
      <c r="T595" s="23">
        <f ca="1">SQRT(Inputs!$B$38)*I595+SQRT(1-Inputs!$B$38)*_xlfn.NORM.S.INV(RAND())</f>
        <v>-0.23354778163547529</v>
      </c>
      <c r="U595" s="23">
        <f ca="1">SQRT(Inputs!$B$38)*J595+SQRT(1-Inputs!$B$38)*_xlfn.NORM.S.INV(RAND())</f>
        <v>0.80313701841707208</v>
      </c>
      <c r="V595" s="23">
        <f ca="1">SQRT(Inputs!$B$38)*K595+SQRT(1-Inputs!$B$38)*_xlfn.NORM.S.INV(RAND())</f>
        <v>-0.51755891257311759</v>
      </c>
      <c r="W595" s="23">
        <f ca="1">SQRT(Inputs!$B$38)*L595+SQRT(1-Inputs!$B$38)*_xlfn.NORM.S.INV(RAND())</f>
        <v>0.67558220935899294</v>
      </c>
      <c r="X595" s="23">
        <f ca="1">SQRT(Inputs!$B$38)*M595+SQRT(1-Inputs!$B$38)*_xlfn.NORM.S.INV(RAND())</f>
        <v>-0.98855949447580105</v>
      </c>
      <c r="Y595" s="23">
        <f ca="1">SQRT(Inputs!$B$38)*C595+SQRT(1-Inputs!$B$38)*_xlfn.NORM.S.INV(RAND())</f>
        <v>-0.95007315204273557</v>
      </c>
      <c r="Z595" s="23">
        <f ca="1">SQRT(Inputs!$B$38)*D595+SQRT(1-Inputs!$B$38)*_xlfn.NORM.S.INV(RAND())</f>
        <v>-0.2705106165204943</v>
      </c>
      <c r="AA595" s="23">
        <f ca="1">SQRT(Inputs!$B$38)*E595+SQRT(1-Inputs!$B$38)*_xlfn.NORM.S.INV(RAND())</f>
        <v>0.78402938630964703</v>
      </c>
      <c r="AB595" s="23">
        <f ca="1">SQRT(Inputs!$B$38)*F595+SQRT(1-Inputs!$B$38)*_xlfn.NORM.S.INV(RAND())</f>
        <v>-0.84551316552272726</v>
      </c>
      <c r="AC595" s="23">
        <f ca="1">SQRT(Inputs!$B$38)*G595+SQRT(1-Inputs!$B$38)*_xlfn.NORM.S.INV(RAND())</f>
        <v>-0.80915836117051354</v>
      </c>
      <c r="AD595" s="23">
        <f ca="1">SQRT(Inputs!$B$38)*H595+SQRT(1-Inputs!$B$38)*_xlfn.NORM.S.INV(RAND())</f>
        <v>1.7892818677416293</v>
      </c>
      <c r="AE595" s="23">
        <f ca="1">SQRT(Inputs!$B$38)*I595+SQRT(1-Inputs!$B$38)*_xlfn.NORM.S.INV(RAND())</f>
        <v>0.11227847909136551</v>
      </c>
      <c r="AF595" s="23">
        <f ca="1">SQRT(Inputs!$B$38)*J595+SQRT(1-Inputs!$B$38)*_xlfn.NORM.S.INV(RAND())</f>
        <v>-8.1178553781411145E-2</v>
      </c>
      <c r="AG595" s="23">
        <f ca="1">SQRT(Inputs!$B$38)*K595+SQRT(1-Inputs!$B$38)*_xlfn.NORM.S.INV(RAND())</f>
        <v>0.10444082504322776</v>
      </c>
      <c r="AH595" s="23">
        <f ca="1">SQRT(Inputs!$B$38)*L595+SQRT(1-Inputs!$B$38)*_xlfn.NORM.S.INV(RAND())</f>
        <v>-1.4233752118568956</v>
      </c>
      <c r="AI595" s="23">
        <f ca="1">SQRT(Inputs!$B$38)*M595+SQRT(1-Inputs!$B$38)*_xlfn.NORM.S.INV(RAND())</f>
        <v>0.28095009663387632</v>
      </c>
      <c r="AJ595" s="23">
        <f ca="1">SQRT(Inputs!$B$38)*C595+SQRT(1-Inputs!$B$38)*_xlfn.NORM.S.INV(RAND())</f>
        <v>-0.96005782378747206</v>
      </c>
      <c r="AK595" s="23">
        <f ca="1">SQRT(Inputs!$B$38)*D595+SQRT(1-Inputs!$B$38)*_xlfn.NORM.S.INV(RAND())</f>
        <v>-1.1184862779740059</v>
      </c>
      <c r="AL595" s="23">
        <f ca="1">SQRT(Inputs!$B$38)*E595+SQRT(1-Inputs!$B$38)*_xlfn.NORM.S.INV(RAND())</f>
        <v>0.82591069211988755</v>
      </c>
      <c r="AM595" s="23">
        <f ca="1">SQRT(Inputs!$B$38)*F595+SQRT(1-Inputs!$B$38)*_xlfn.NORM.S.INV(RAND())</f>
        <v>-2.3770553529256908</v>
      </c>
      <c r="AN595" s="23">
        <f ca="1">SQRT(Inputs!$B$38)*G595+SQRT(1-Inputs!$B$38)*_xlfn.NORM.S.INV(RAND())</f>
        <v>1.0356368049760385</v>
      </c>
      <c r="AO595" s="23">
        <f ca="1">SQRT(Inputs!$B$38)*H595+SQRT(1-Inputs!$B$38)*_xlfn.NORM.S.INV(RAND())</f>
        <v>-0.99886068710684461</v>
      </c>
      <c r="AP595" s="23">
        <f ca="1">SQRT(Inputs!$B$38)*I595+SQRT(1-Inputs!$B$38)*_xlfn.NORM.S.INV(RAND())</f>
        <v>-0.49814888333942686</v>
      </c>
      <c r="AQ595" s="23">
        <f ca="1">SQRT(Inputs!$B$38)*J595+SQRT(1-Inputs!$B$38)*_xlfn.NORM.S.INV(RAND())</f>
        <v>-0.60509088537405953</v>
      </c>
      <c r="AR595" s="23">
        <f ca="1">SQRT(Inputs!$B$38)*K595+SQRT(1-Inputs!$B$38)*_xlfn.NORM.S.INV(RAND())</f>
        <v>0.30198327212808268</v>
      </c>
      <c r="AS595" s="23">
        <f ca="1">SQRT(Inputs!$B$38)*L595+SQRT(1-Inputs!$B$38)*_xlfn.NORM.S.INV(RAND())</f>
        <v>-0.44423179872788232</v>
      </c>
      <c r="AT595" s="23">
        <f ca="1">SQRT(Inputs!$B$38)*M595+SQRT(1-Inputs!$B$38)*_xlfn.NORM.S.INV(RAND())</f>
        <v>-0.56316265984390768</v>
      </c>
      <c r="AU595" s="15">
        <f ca="1">Inputs!$B$6*EXP($B$8-0.5*C$5^2+C$5*N595)</f>
        <v>5102.4230082828444</v>
      </c>
      <c r="AV595" s="15">
        <f t="shared" ca="1" si="328"/>
        <v>7463.3775444964131</v>
      </c>
      <c r="AW595" s="15">
        <f t="shared" ca="1" si="329"/>
        <v>8831.2176227706514</v>
      </c>
      <c r="AX595" s="15">
        <f t="shared" ca="1" si="330"/>
        <v>12373.834990805379</v>
      </c>
      <c r="AY595" s="15">
        <f t="shared" ca="1" si="331"/>
        <v>15314.95945435407</v>
      </c>
      <c r="AZ595" s="15">
        <f t="shared" ca="1" si="332"/>
        <v>15286.114049558711</v>
      </c>
      <c r="BA595" s="15">
        <f t="shared" ca="1" si="333"/>
        <v>18254.599194937418</v>
      </c>
      <c r="BB595" s="15">
        <f t="shared" ca="1" si="334"/>
        <v>24221.875741112915</v>
      </c>
      <c r="BC595" s="15">
        <f t="shared" ca="1" si="335"/>
        <v>28219.955065827104</v>
      </c>
      <c r="BD595" s="15">
        <f t="shared" ca="1" si="336"/>
        <v>36827.20242595586</v>
      </c>
      <c r="BE595" s="15">
        <f t="shared" ca="1" si="337"/>
        <v>41241.405212263242</v>
      </c>
      <c r="BF595" s="15">
        <f ca="1">Inputs!$B$13*EXP($B$9-0.5*C$6^2+C$6*Y595)</f>
        <v>11456.578930876462</v>
      </c>
      <c r="BG595" s="15">
        <f t="shared" ca="1" si="338"/>
        <v>13297.383710959079</v>
      </c>
      <c r="BH595" s="15">
        <f t="shared" ca="1" si="339"/>
        <v>18503.181843575341</v>
      </c>
      <c r="BI595" s="15">
        <f t="shared" ca="1" si="340"/>
        <v>19886.65363127803</v>
      </c>
      <c r="BJ595" s="15">
        <f t="shared" ca="1" si="341"/>
        <v>21695.741045941177</v>
      </c>
      <c r="BK595" s="15">
        <f t="shared" ca="1" si="342"/>
        <v>33972.110067348491</v>
      </c>
      <c r="BL595" s="15">
        <f t="shared" ca="1" si="343"/>
        <v>42342.271924164816</v>
      </c>
      <c r="BM595" s="15">
        <f t="shared" ca="1" si="344"/>
        <v>51525.546514111717</v>
      </c>
      <c r="BN595" s="15">
        <f t="shared" ca="1" si="345"/>
        <v>64168.077031809931</v>
      </c>
      <c r="BO595" s="15">
        <f t="shared" ca="1" si="346"/>
        <v>66912.724616264197</v>
      </c>
      <c r="BP595" s="15">
        <f t="shared" ca="1" si="347"/>
        <v>85020.671257097449</v>
      </c>
      <c r="BQ595" s="15">
        <f ca="1">Inputs!$B$20*EXP($B$10-0.5*C$7^2+C$7*AJ595)</f>
        <v>3051.5739810269811</v>
      </c>
      <c r="BR595" s="15">
        <f t="shared" ca="1" si="348"/>
        <v>2902.6675248543311</v>
      </c>
      <c r="BS595" s="15">
        <f t="shared" ca="1" si="349"/>
        <v>5038.9685010135463</v>
      </c>
      <c r="BT595" s="15">
        <f t="shared" ca="1" si="350"/>
        <v>3724.0958178366495</v>
      </c>
      <c r="BU595" s="15">
        <f t="shared" ca="1" si="351"/>
        <v>6630.9781394109004</v>
      </c>
      <c r="BV595" s="15">
        <f t="shared" ca="1" si="352"/>
        <v>7366.4859628334452</v>
      </c>
      <c r="BW595" s="15">
        <f t="shared" ca="1" si="353"/>
        <v>9250.8950254104566</v>
      </c>
      <c r="BX595" s="15">
        <f t="shared" ca="1" si="354"/>
        <v>11460.775164967999</v>
      </c>
      <c r="BY595" s="15">
        <f t="shared" ca="1" si="355"/>
        <v>17013.628362561507</v>
      </c>
      <c r="BZ595" s="15">
        <f t="shared" ca="1" si="356"/>
        <v>22000.440501251331</v>
      </c>
      <c r="CA595" s="15">
        <f t="shared" ca="1" si="357"/>
        <v>27960.961122776163</v>
      </c>
      <c r="CB595" s="15">
        <f ca="1">(AU595*DCF!C$10-DCF!C$5*MAX(AU595*DCF!C$10,0)-MAX(AU595-Inputs!$B$6,0)/Inputs!$B$10)*DCF!C$6</f>
        <v>1042.0747696211877</v>
      </c>
      <c r="CC595" s="15">
        <f ca="1">(AV595*DCF!D$10-DCF!D$5*MAX(AV595*DCF!D$10,0)-MAX(AV595-AU595,0)/Inputs!$B$10)*DCF!D$6</f>
        <v>1243.4907406619311</v>
      </c>
      <c r="CD595" s="15">
        <f ca="1">(AW595*DCF!E$10-DCF!E$5*MAX(AW595*DCF!E$10,0)-MAX(AW595-AV595,0)/Inputs!$B$10)*DCF!E$6</f>
        <v>1730.893337765523</v>
      </c>
      <c r="CE595" s="15">
        <f ca="1">(AX595*DCF!F$10-DCF!F$5*MAX(AX595*DCF!F$10,0)-MAX(AX595-AW595,0)/Inputs!$B$10)*DCF!F$6</f>
        <v>1964.0576160169705</v>
      </c>
      <c r="CF595" s="15">
        <f ca="1">(AY595*DCF!G$10-DCF!G$5*MAX(AY595*DCF!G$10,0)-MAX(AY595-AX595,0)/Inputs!$B$10)*DCF!G$6</f>
        <v>2590.1569769136004</v>
      </c>
      <c r="CG595" s="15">
        <f ca="1">(AZ595*DCF!H$10-DCF!H$5*MAX(AZ595*DCF!H$10,0)-MAX(AZ595-AY595,0)/Inputs!$B$10)*DCF!H$6</f>
        <v>2967.8100071753729</v>
      </c>
      <c r="CH595" s="15">
        <f ca="1">(BA595*DCF!I$10-DCF!I$5*MAX(BA595*DCF!I$10,0)-MAX(BA595-AZ595,0)/Inputs!$B$10)*DCF!I$6</f>
        <v>2847.513772945787</v>
      </c>
      <c r="CI595" s="15">
        <f ca="1">(BB595*DCF!J$10-DCF!J$5*MAX(BB595*DCF!J$10,0)-MAX(BB595-BA595,0)/Inputs!$B$10)*DCF!J$6</f>
        <v>3252.2876520346786</v>
      </c>
      <c r="CJ595" s="15">
        <f ca="1">(BC595*DCF!K$10-DCF!K$5*MAX(BC595*DCF!K$10,0)-MAX(BC595-BB595,0)/Inputs!$B$10)*DCF!K$6</f>
        <v>3983.2893070030959</v>
      </c>
      <c r="CK595" s="15">
        <f ca="1">(BD595*DCF!L$10-DCF!L$5*MAX(BD595*DCF!L$10,0)-MAX(BD595-BC595,0)/Inputs!$B$10)*DCF!L$6</f>
        <v>4441.1859835624764</v>
      </c>
      <c r="CL595" s="15">
        <f ca="1">(BE595*DCF!M$10-DCF!M$5*MAX(BE595*DCF!M$10,0)-MAX(BE595-BD595,0)/Inputs!$B$10)*DCF!M$6</f>
        <v>5292.3720055333933</v>
      </c>
      <c r="CM595" s="15">
        <f ca="1">(BF595*DCF!C$28-DCF!C$5*MAX(BF595*DCF!C$28,0)-MAX(BF595-Inputs!$B$13,0)/Inputs!$B$17)*DCF!C$6</f>
        <v>3480.4037188385742</v>
      </c>
      <c r="CN595" s="15">
        <f ca="1">(BG595*DCF!D$28-DCF!D$5*MAX(BG595*DCF!D$28,0)-MAX(BG595-BF595,0)/Inputs!$B$17)*DCF!D$6</f>
        <v>3523.658131416737</v>
      </c>
      <c r="CO595" s="15">
        <f ca="1">(BH595*DCF!E$28-DCF!E$5*MAX(BH595*DCF!E$28,0)-MAX(BH595-BG595,0)/Inputs!$B$17)*DCF!E$6</f>
        <v>4214.4394187007783</v>
      </c>
      <c r="CP595" s="15">
        <f ca="1">(BI595*DCF!F$28-DCF!F$5*MAX(BI595*DCF!F$28,0)-MAX(BI595-BH595,0)/Inputs!$B$17)*DCF!F$6</f>
        <v>5146.8197228925319</v>
      </c>
      <c r="CQ595" s="15">
        <f ca="1">(BJ595*DCF!G$28-DCF!G$5*MAX(BJ595*DCF!G$28,0)-MAX(BJ595-BI595,0)/Inputs!$B$17)*DCF!G$6</f>
        <v>5324.8539879375758</v>
      </c>
      <c r="CR595" s="15">
        <f ca="1">(BK595*DCF!H$28-DCF!H$5*MAX(BK595*DCF!H$28,0)-MAX(BK595-BJ595,0)/Inputs!$B$17)*DCF!H$6</f>
        <v>6494.2743972908856</v>
      </c>
      <c r="CS595" s="15">
        <f ca="1">(BL595*DCF!I$28-DCF!I$5*MAX(BL595*DCF!I$28,0)-MAX(BL595-BK595,0)/Inputs!$B$17)*DCF!I$6</f>
        <v>8755.5390081826226</v>
      </c>
      <c r="CT595" s="15">
        <f ca="1">(BM595*DCF!J$28-DCF!J$5*MAX(BM595*DCF!J$28,0)-MAX(BM595-BL595,0)/Inputs!$B$17)*DCF!J$6</f>
        <v>10276.847145240501</v>
      </c>
      <c r="CU595" s="15">
        <f ca="1">(BN595*DCF!K$28-DCF!K$5*MAX(BN595*DCF!K$28,0)-MAX(BN595-BM595,0)/Inputs!$B$17)*DCF!K$6</f>
        <v>12002.680372208508</v>
      </c>
      <c r="CV595" s="15">
        <f ca="1">(BO595*DCF!L$28-DCF!L$5*MAX(BO595*DCF!L$28,0)-MAX(BO595-BN595,0)/Inputs!$B$17)*DCF!L$6</f>
        <v>13039.931599731764</v>
      </c>
      <c r="CW595" s="15">
        <f ca="1">(BP595*DCF!M$28-DCF!M$5*MAX(BP595*DCF!M$28,0)-MAX(BP595-BO595,0)/Inputs!$B$17)*DCF!M$6</f>
        <v>14103.89925644815</v>
      </c>
      <c r="CX595" s="15">
        <f ca="1">(BQ595*DCF!C$46-DCF!C$5*MAX(BQ595*DCF!C$46,0)-MAX(BQ595-Inputs!$B$20,0)/Inputs!$B$24)*DCF!C$6</f>
        <v>-704.75149677297486</v>
      </c>
      <c r="CY595" s="15">
        <f ca="1">(BR595*DCF!D$46-DCF!D$5*MAX(BR595*DCF!D$46,0)-MAX(BR595-BQ595,0)/Inputs!$B$24)*DCF!D$6</f>
        <v>-495.41765541092326</v>
      </c>
      <c r="CZ595" s="15">
        <f ca="1">(BS595*DCF!E$46-DCF!E$5*MAX(BS595*DCF!E$46,0)-MAX(BS595-BR595,0)/Inputs!$B$24)*DCF!E$6</f>
        <v>-1437.9378321135555</v>
      </c>
      <c r="DA595" s="15">
        <f ca="1">(BT595*DCF!F$46-DCF!F$5*MAX(BT595*DCF!F$46,0)-MAX(BT595-BS595,0)/Inputs!$B$24)*DCF!F$6</f>
        <v>-271.21220298474543</v>
      </c>
      <c r="DB595" s="15">
        <f ca="1">(BU595*DCF!G$46-DCF!G$5*MAX(BU595*DCF!G$46,0)-MAX(BU595-BT595,0)/Inputs!$B$24)*DCF!G$6</f>
        <v>-1200.8707833923079</v>
      </c>
      <c r="DC595" s="15">
        <f ca="1">(BV595*DCF!H$46-DCF!H$5*MAX(BV595*DCF!H$46,0)-MAX(BV595-BU595,0)/Inputs!$B$24)*DCF!H$6</f>
        <v>-228.55454959735292</v>
      </c>
      <c r="DD595" s="15">
        <f ca="1">(BW595*DCF!I$46-DCF!I$5*MAX(BW595*DCF!I$46,0)-MAX(BW595-BV595,0)/Inputs!$B$24)*DCF!I$6</f>
        <v>-327.28793647481154</v>
      </c>
      <c r="DE595" s="15">
        <f ca="1">(BX595*DCF!J$46-DCF!J$5*MAX(BX595*DCF!J$46,0)-MAX(BX595-BW595,0)/Inputs!$B$24)*DCF!J$6</f>
        <v>-105.27629265640692</v>
      </c>
      <c r="DF595" s="15">
        <f ca="1">(BY595*DCF!K$46-DCF!K$5*MAX(BY595*DCF!K$46,0)-MAX(BY595-BX595,0)/Inputs!$B$24)*DCF!K$6</f>
        <v>-388.42593872435225</v>
      </c>
      <c r="DG595" s="15">
        <f ca="1">(BZ595*DCF!L$46-DCF!L$5*MAX(BZ595*DCF!L$46,0)-MAX(BZ595-BY595,0)/Inputs!$B$24)*DCF!L$6</f>
        <v>392.25664296303171</v>
      </c>
      <c r="DH595" s="15">
        <f ca="1">(CA595*DCF!M$46-DCF!M$5*MAX(CA595*DCF!M$46,0)-MAX(CA595-BZ595,0)/Inputs!$B$24)*DCF!M$6</f>
        <v>945.94580770411517</v>
      </c>
      <c r="DI595" s="15">
        <f ca="1">SUM(CB595:CL595)+BE595*DCF!M$10*(1+Inputs!$B$30)*(1-Inputs!$B$33)*(1-Inputs!$B$30/Inputs!$B$31)/(Inputs!$B$29-Inputs!$B$30)*DCF!M$6</f>
        <v>146130.50823608812</v>
      </c>
      <c r="DJ595" s="15">
        <f ca="1">SUM(CM595:CW595)+BP595*DCF!M$28*(1+Inputs!$B$30)*(1-Inputs!$B$33)*(1-Inputs!$B$30/Inputs!$B$31)/(Inputs!$B$29-Inputs!$B$30)*DCF!M$6</f>
        <v>401848.21661287319</v>
      </c>
      <c r="DK595" s="15">
        <f ca="1">SUM(CX595:DH595)+CA595*DCF!M$46*(1+Inputs!$B$30)*(1-Inputs!$B$33)*(1-Inputs!$B$30/Inputs!$B$31)/(Inputs!$B$29-Inputs!$B$30)*DCF!M$6</f>
        <v>39409.425845939208</v>
      </c>
      <c r="DM595" s="15">
        <f ca="1">DI595+DJ595+DK595+Inputs!$B$34+Inputs!$B$36-Inputs!$B$35</f>
        <v>664239.15069490054</v>
      </c>
    </row>
    <row r="596" spans="1:117" x14ac:dyDescent="0.75">
      <c r="A596" s="11">
        <v>583</v>
      </c>
      <c r="C596" s="23">
        <f t="shared" ca="1" si="358"/>
        <v>-0.37042649560706487</v>
      </c>
      <c r="D596" s="23">
        <f t="shared" ca="1" si="358"/>
        <v>0.95786495166157848</v>
      </c>
      <c r="E596" s="23">
        <f t="shared" ca="1" si="358"/>
        <v>-0.27983394740175765</v>
      </c>
      <c r="F596" s="23">
        <f t="shared" ca="1" si="358"/>
        <v>-0.12357482883349223</v>
      </c>
      <c r="G596" s="23">
        <f t="shared" ca="1" si="358"/>
        <v>1.044893641593799</v>
      </c>
      <c r="H596" s="23">
        <f t="shared" ca="1" si="358"/>
        <v>0.11243466103085545</v>
      </c>
      <c r="I596" s="23">
        <f t="shared" ca="1" si="358"/>
        <v>-0.88225162144954627</v>
      </c>
      <c r="J596" s="23">
        <f t="shared" ca="1" si="358"/>
        <v>0.17590539649529199</v>
      </c>
      <c r="K596" s="23">
        <f t="shared" ca="1" si="358"/>
        <v>-0.94105973716336355</v>
      </c>
      <c r="L596" s="23">
        <f t="shared" ca="1" si="358"/>
        <v>-0.15332147041327768</v>
      </c>
      <c r="M596" s="23">
        <f t="shared" ca="1" si="358"/>
        <v>-1.2684595874416569</v>
      </c>
      <c r="N596" s="23">
        <f ca="1">SQRT(Inputs!$B$38)*C596+SQRT(1-Inputs!$B$38)*_xlfn.NORM.S.INV(RAND())</f>
        <v>-0.92731922537327205</v>
      </c>
      <c r="O596" s="23">
        <f ca="1">SQRT(Inputs!$B$38)*D596+SQRT(1-Inputs!$B$38)*_xlfn.NORM.S.INV(RAND())</f>
        <v>0.18902210208240872</v>
      </c>
      <c r="P596" s="23">
        <f ca="1">SQRT(Inputs!$B$38)*E596+SQRT(1-Inputs!$B$38)*_xlfn.NORM.S.INV(RAND())</f>
        <v>-3.5151925052686606E-2</v>
      </c>
      <c r="Q596" s="23">
        <f ca="1">SQRT(Inputs!$B$38)*F596+SQRT(1-Inputs!$B$38)*_xlfn.NORM.S.INV(RAND())</f>
        <v>-0.98176794422438585</v>
      </c>
      <c r="R596" s="23">
        <f ca="1">SQRT(Inputs!$B$38)*G596+SQRT(1-Inputs!$B$38)*_xlfn.NORM.S.INV(RAND())</f>
        <v>1.2152007585848164</v>
      </c>
      <c r="S596" s="23">
        <f ca="1">SQRT(Inputs!$B$38)*H596+SQRT(1-Inputs!$B$38)*_xlfn.NORM.S.INV(RAND())</f>
        <v>2.4599579757757645E-2</v>
      </c>
      <c r="T596" s="23">
        <f ca="1">SQRT(Inputs!$B$38)*I596+SQRT(1-Inputs!$B$38)*_xlfn.NORM.S.INV(RAND())</f>
        <v>0.33187592790938408</v>
      </c>
      <c r="U596" s="23">
        <f ca="1">SQRT(Inputs!$B$38)*J596+SQRT(1-Inputs!$B$38)*_xlfn.NORM.S.INV(RAND())</f>
        <v>-2.0211037569717885E-2</v>
      </c>
      <c r="V596" s="23">
        <f ca="1">SQRT(Inputs!$B$38)*K596+SQRT(1-Inputs!$B$38)*_xlfn.NORM.S.INV(RAND())</f>
        <v>-1.1072208385963367</v>
      </c>
      <c r="W596" s="23">
        <f ca="1">SQRT(Inputs!$B$38)*L596+SQRT(1-Inputs!$B$38)*_xlfn.NORM.S.INV(RAND())</f>
        <v>-0.76421875276617324</v>
      </c>
      <c r="X596" s="23">
        <f ca="1">SQRT(Inputs!$B$38)*M596+SQRT(1-Inputs!$B$38)*_xlfn.NORM.S.INV(RAND())</f>
        <v>-1.5033482669744407</v>
      </c>
      <c r="Y596" s="23">
        <f ca="1">SQRT(Inputs!$B$38)*C596+SQRT(1-Inputs!$B$38)*_xlfn.NORM.S.INV(RAND())</f>
        <v>-0.76663448388126465</v>
      </c>
      <c r="Z596" s="23">
        <f ca="1">SQRT(Inputs!$B$38)*D596+SQRT(1-Inputs!$B$38)*_xlfn.NORM.S.INV(RAND())</f>
        <v>1.8427329319074641</v>
      </c>
      <c r="AA596" s="23">
        <f ca="1">SQRT(Inputs!$B$38)*E596+SQRT(1-Inputs!$B$38)*_xlfn.NORM.S.INV(RAND())</f>
        <v>-0.86569932716326303</v>
      </c>
      <c r="AB596" s="23">
        <f ca="1">SQRT(Inputs!$B$38)*F596+SQRT(1-Inputs!$B$38)*_xlfn.NORM.S.INV(RAND())</f>
        <v>-1.8868946530628807</v>
      </c>
      <c r="AC596" s="23">
        <f ca="1">SQRT(Inputs!$B$38)*G596+SQRT(1-Inputs!$B$38)*_xlfn.NORM.S.INV(RAND())</f>
        <v>-0.42905274951102945</v>
      </c>
      <c r="AD596" s="23">
        <f ca="1">SQRT(Inputs!$B$38)*H596+SQRT(1-Inputs!$B$38)*_xlfn.NORM.S.INV(RAND())</f>
        <v>1.7460144588511424E-2</v>
      </c>
      <c r="AE596" s="23">
        <f ca="1">SQRT(Inputs!$B$38)*I596+SQRT(1-Inputs!$B$38)*_xlfn.NORM.S.INV(RAND())</f>
        <v>-4.8545909274442745E-2</v>
      </c>
      <c r="AF596" s="23">
        <f ca="1">SQRT(Inputs!$B$38)*J596+SQRT(1-Inputs!$B$38)*_xlfn.NORM.S.INV(RAND())</f>
        <v>0.70896803978873069</v>
      </c>
      <c r="AG596" s="23">
        <f ca="1">SQRT(Inputs!$B$38)*K596+SQRT(1-Inputs!$B$38)*_xlfn.NORM.S.INV(RAND())</f>
        <v>-1.4456195080759797</v>
      </c>
      <c r="AH596" s="23">
        <f ca="1">SQRT(Inputs!$B$38)*L596+SQRT(1-Inputs!$B$38)*_xlfn.NORM.S.INV(RAND())</f>
        <v>-0.75678367797431423</v>
      </c>
      <c r="AI596" s="23">
        <f ca="1">SQRT(Inputs!$B$38)*M596+SQRT(1-Inputs!$B$38)*_xlfn.NORM.S.INV(RAND())</f>
        <v>0.89844166695152294</v>
      </c>
      <c r="AJ596" s="23">
        <f ca="1">SQRT(Inputs!$B$38)*C596+SQRT(1-Inputs!$B$38)*_xlfn.NORM.S.INV(RAND())</f>
        <v>-3.8058210264441006E-2</v>
      </c>
      <c r="AK596" s="23">
        <f ca="1">SQRT(Inputs!$B$38)*D596+SQRT(1-Inputs!$B$38)*_xlfn.NORM.S.INV(RAND())</f>
        <v>0.13335107307352401</v>
      </c>
      <c r="AL596" s="23">
        <f ca="1">SQRT(Inputs!$B$38)*E596+SQRT(1-Inputs!$B$38)*_xlfn.NORM.S.INV(RAND())</f>
        <v>-0.25525036711786009</v>
      </c>
      <c r="AM596" s="23">
        <f ca="1">SQRT(Inputs!$B$38)*F596+SQRT(1-Inputs!$B$38)*_xlfn.NORM.S.INV(RAND())</f>
        <v>0.40896052284460649</v>
      </c>
      <c r="AN596" s="23">
        <f ca="1">SQRT(Inputs!$B$38)*G596+SQRT(1-Inputs!$B$38)*_xlfn.NORM.S.INV(RAND())</f>
        <v>0.12033866438454643</v>
      </c>
      <c r="AO596" s="23">
        <f ca="1">SQRT(Inputs!$B$38)*H596+SQRT(1-Inputs!$B$38)*_xlfn.NORM.S.INV(RAND())</f>
        <v>2.2195818163463381E-2</v>
      </c>
      <c r="AP596" s="23">
        <f ca="1">SQRT(Inputs!$B$38)*I596+SQRT(1-Inputs!$B$38)*_xlfn.NORM.S.INV(RAND())</f>
        <v>0.28718322106601651</v>
      </c>
      <c r="AQ596" s="23">
        <f ca="1">SQRT(Inputs!$B$38)*J596+SQRT(1-Inputs!$B$38)*_xlfn.NORM.S.INV(RAND())</f>
        <v>0.25333336510728222</v>
      </c>
      <c r="AR596" s="23">
        <f ca="1">SQRT(Inputs!$B$38)*K596+SQRT(1-Inputs!$B$38)*_xlfn.NORM.S.INV(RAND())</f>
        <v>0.41494253423509364</v>
      </c>
      <c r="AS596" s="23">
        <f ca="1">SQRT(Inputs!$B$38)*L596+SQRT(1-Inputs!$B$38)*_xlfn.NORM.S.INV(RAND())</f>
        <v>-3.3887768520967698E-2</v>
      </c>
      <c r="AT596" s="23">
        <f ca="1">SQRT(Inputs!$B$38)*M596+SQRT(1-Inputs!$B$38)*_xlfn.NORM.S.INV(RAND())</f>
        <v>-0.96794510976735537</v>
      </c>
      <c r="AU596" s="15">
        <f ca="1">Inputs!$B$6*EXP($B$8-0.5*C$5^2+C$5*N596)</f>
        <v>4270.5777494250506</v>
      </c>
      <c r="AV596" s="15">
        <f t="shared" ca="1" si="328"/>
        <v>5344.8009472782451</v>
      </c>
      <c r="AW596" s="15">
        <f t="shared" ca="1" si="329"/>
        <v>6486.2113519612758</v>
      </c>
      <c r="AX596" s="15">
        <f t="shared" ca="1" si="330"/>
        <v>7004.9108501936771</v>
      </c>
      <c r="AY596" s="15">
        <f t="shared" ca="1" si="331"/>
        <v>9866.0998809764205</v>
      </c>
      <c r="AZ596" s="15">
        <f t="shared" ca="1" si="332"/>
        <v>12099.237832924733</v>
      </c>
      <c r="BA596" s="15">
        <f t="shared" ca="1" si="333"/>
        <v>15329.694378291784</v>
      </c>
      <c r="BB596" s="15">
        <f t="shared" ca="1" si="334"/>
        <v>18730.251117216325</v>
      </c>
      <c r="BC596" s="15">
        <f t="shared" ca="1" si="335"/>
        <v>20614.466703496957</v>
      </c>
      <c r="BD596" s="15">
        <f t="shared" ca="1" si="336"/>
        <v>23512.468307567102</v>
      </c>
      <c r="BE596" s="15">
        <f t="shared" ca="1" si="337"/>
        <v>25124.656304431395</v>
      </c>
      <c r="BF596" s="15">
        <f ca="1">Inputs!$B$13*EXP($B$9-0.5*C$6^2+C$6*Y596)</f>
        <v>11880.88060748056</v>
      </c>
      <c r="BG596" s="15">
        <f t="shared" ca="1" si="338"/>
        <v>20191.1399341572</v>
      </c>
      <c r="BH596" s="15">
        <f t="shared" ca="1" si="339"/>
        <v>21370.24616436382</v>
      </c>
      <c r="BI596" s="15">
        <f t="shared" ca="1" si="340"/>
        <v>19566.458943916834</v>
      </c>
      <c r="BJ596" s="15">
        <f t="shared" ca="1" si="341"/>
        <v>22548.634033598526</v>
      </c>
      <c r="BK596" s="15">
        <f t="shared" ca="1" si="342"/>
        <v>27740.036836928142</v>
      </c>
      <c r="BL596" s="15">
        <f t="shared" ca="1" si="343"/>
        <v>33861.588004633013</v>
      </c>
      <c r="BM596" s="15">
        <f t="shared" ca="1" si="344"/>
        <v>45455.37546956983</v>
      </c>
      <c r="BN596" s="15">
        <f t="shared" ca="1" si="345"/>
        <v>47012.163850035693</v>
      </c>
      <c r="BO596" s="15">
        <f t="shared" ca="1" si="346"/>
        <v>52972.580862290575</v>
      </c>
      <c r="BP596" s="15">
        <f t="shared" ca="1" si="347"/>
        <v>72185.504861389811</v>
      </c>
      <c r="BQ596" s="15">
        <f ca="1">Inputs!$B$20*EXP($B$10-0.5*C$7^2+C$7*AJ596)</f>
        <v>4232.0005239697975</v>
      </c>
      <c r="BR596" s="15">
        <f t="shared" ca="1" si="348"/>
        <v>5990.6862542616782</v>
      </c>
      <c r="BS596" s="15">
        <f t="shared" ca="1" si="349"/>
        <v>7623.7213693345921</v>
      </c>
      <c r="BT596" s="15">
        <f t="shared" ca="1" si="350"/>
        <v>11701.875143755266</v>
      </c>
      <c r="BU596" s="15">
        <f t="shared" ca="1" si="351"/>
        <v>16696.561018968878</v>
      </c>
      <c r="BV596" s="15">
        <f t="shared" ca="1" si="352"/>
        <v>23346.189689166313</v>
      </c>
      <c r="BW596" s="15">
        <f t="shared" ca="1" si="353"/>
        <v>34619.885723648324</v>
      </c>
      <c r="BX596" s="15">
        <f t="shared" ca="1" si="354"/>
        <v>50944.160808745561</v>
      </c>
      <c r="BY596" s="15">
        <f t="shared" ca="1" si="355"/>
        <v>77279.319759247635</v>
      </c>
      <c r="BZ596" s="15">
        <f t="shared" ca="1" si="356"/>
        <v>107760.29645460138</v>
      </c>
      <c r="CA596" s="15">
        <f t="shared" ca="1" si="357"/>
        <v>127450.23031881635</v>
      </c>
      <c r="CB596" s="15">
        <f ca="1">(AU596*DCF!C$10-DCF!C$5*MAX(AU596*DCF!C$10,0)-MAX(AU596-Inputs!$B$6,0)/Inputs!$B$10)*DCF!C$6</f>
        <v>1048.0059745856274</v>
      </c>
      <c r="CC596" s="15">
        <f ca="1">(AV596*DCF!D$10-DCF!D$5*MAX(AV596*DCF!D$10,0)-MAX(AV596-AU596,0)/Inputs!$B$10)*DCF!D$6</f>
        <v>1040.8378086830464</v>
      </c>
      <c r="CD596" s="15">
        <f ca="1">(AW596*DCF!E$10-DCF!E$5*MAX(AW596*DCF!E$10,0)-MAX(AW596-AV596,0)/Inputs!$B$10)*DCF!E$6</f>
        <v>1240.4700585190521</v>
      </c>
      <c r="CE596" s="15">
        <f ca="1">(AX596*DCF!F$10-DCF!F$5*MAX(AX596*DCF!F$10,0)-MAX(AX596-AW596,0)/Inputs!$B$10)*DCF!F$6</f>
        <v>1421.2323694749605</v>
      </c>
      <c r="CF596" s="15">
        <f ca="1">(AY596*DCF!G$10-DCF!G$5*MAX(AY596*DCF!G$10,0)-MAX(AY596-AX596,0)/Inputs!$B$10)*DCF!G$6</f>
        <v>1482.8397475837821</v>
      </c>
      <c r="CG596" s="15">
        <f ca="1">(AZ596*DCF!H$10-DCF!H$5*MAX(AZ596*DCF!H$10,0)-MAX(AZ596-AY596,0)/Inputs!$B$10)*DCF!H$6</f>
        <v>1952.5420261673034</v>
      </c>
      <c r="CH596" s="15">
        <f ca="1">(BA596*DCF!I$10-DCF!I$5*MAX(BA596*DCF!I$10,0)-MAX(BA596-AZ596,0)/Inputs!$B$10)*DCF!I$6</f>
        <v>2270.2678755522079</v>
      </c>
      <c r="CI596" s="15">
        <f ca="1">(BB596*DCF!J$10-DCF!J$5*MAX(BB596*DCF!J$10,0)-MAX(BB596-BA596,0)/Inputs!$B$10)*DCF!J$6</f>
        <v>2698.856214865194</v>
      </c>
      <c r="CJ596" s="15">
        <f ca="1">(BC596*DCF!K$10-DCF!K$5*MAX(BC596*DCF!K$10,0)-MAX(BC596-BB596,0)/Inputs!$B$10)*DCF!K$6</f>
        <v>3054.8365699761421</v>
      </c>
      <c r="CK596" s="15">
        <f ca="1">(BD596*DCF!L$10-DCF!L$5*MAX(BD596*DCF!L$10,0)-MAX(BD596-BC596,0)/Inputs!$B$10)*DCF!L$6</f>
        <v>3171.3688029678851</v>
      </c>
      <c r="CL596" s="15">
        <f ca="1">(BE596*DCF!M$10-DCF!M$5*MAX(BE596*DCF!M$10,0)-MAX(BE596-BD596,0)/Inputs!$B$10)*DCF!M$6</f>
        <v>3352.8208857246805</v>
      </c>
      <c r="CM596" s="15">
        <f ca="1">(BF596*DCF!C$28-DCF!C$5*MAX(BF596*DCF!C$28,0)-MAX(BF596-Inputs!$B$13,0)/Inputs!$B$17)*DCF!C$6</f>
        <v>3511.9066585822411</v>
      </c>
      <c r="CN596" s="15">
        <f ca="1">(BG596*DCF!D$28-DCF!D$5*MAX(BG596*DCF!D$28,0)-MAX(BG596-BF596,0)/Inputs!$B$17)*DCF!D$6</f>
        <v>4173.797058593269</v>
      </c>
      <c r="CO596" s="15">
        <f ca="1">(BH596*DCF!E$28-DCF!E$5*MAX(BH596*DCF!E$28,0)-MAX(BH596-BG596,0)/Inputs!$B$17)*DCF!E$6</f>
        <v>5820.0486339943282</v>
      </c>
      <c r="CP596" s="15">
        <f ca="1">(BI596*DCF!F$28-DCF!F$5*MAX(BI596*DCF!F$28,0)-MAX(BI596-BH596,0)/Inputs!$B$17)*DCF!F$6</f>
        <v>5311.7782058691828</v>
      </c>
      <c r="CQ596" s="15">
        <f ca="1">(BJ596*DCF!G$28-DCF!G$5*MAX(BJ596*DCF!G$28,0)-MAX(BJ596-BI596,0)/Inputs!$B$17)*DCF!G$6</f>
        <v>5348.8417862188235</v>
      </c>
      <c r="CR596" s="15">
        <f ca="1">(BK596*DCF!H$28-DCF!H$5*MAX(BK596*DCF!H$28,0)-MAX(BK596-BJ596,0)/Inputs!$B$17)*DCF!H$6</f>
        <v>6053.8188516176433</v>
      </c>
      <c r="CS596" s="15">
        <f ca="1">(BL596*DCF!I$28-DCF!I$5*MAX(BL596*DCF!I$28,0)-MAX(BL596-BK596,0)/Inputs!$B$17)*DCF!I$6</f>
        <v>7084.0249978946549</v>
      </c>
      <c r="CT596" s="15">
        <f ca="1">(BM596*DCF!J$28-DCF!J$5*MAX(BM596*DCF!J$28,0)-MAX(BM596-BL596,0)/Inputs!$B$17)*DCF!J$6</f>
        <v>8603.0807623052951</v>
      </c>
      <c r="CU596" s="15">
        <f ca="1">(BN596*DCF!K$28-DCF!K$5*MAX(BN596*DCF!K$28,0)-MAX(BN596-BM596,0)/Inputs!$B$17)*DCF!K$6</f>
        <v>9737.4949117757351</v>
      </c>
      <c r="CV596" s="15">
        <f ca="1">(BO596*DCF!L$28-DCF!L$5*MAX(BO596*DCF!L$28,0)-MAX(BO596-BN596,0)/Inputs!$B$17)*DCF!L$6</f>
        <v>9894.7106459550687</v>
      </c>
      <c r="CW596" s="15">
        <f ca="1">(BP596*DCF!M$28-DCF!M$5*MAX(BP596*DCF!M$28,0)-MAX(BP596-BO596,0)/Inputs!$B$17)*DCF!M$6</f>
        <v>11573.454087994247</v>
      </c>
      <c r="CX596" s="15">
        <f ca="1">(BQ596*DCF!C$46-DCF!C$5*MAX(BQ596*DCF!C$46,0)-MAX(BQ596-Inputs!$B$20,0)/Inputs!$B$24)*DCF!C$6</f>
        <v>-1453.5800397019382</v>
      </c>
      <c r="CY596" s="15">
        <f ca="1">(BR596*DCF!D$46-DCF!D$5*MAX(BR596*DCF!D$46,0)-MAX(BR596-BQ596,0)/Inputs!$B$24)*DCF!D$6</f>
        <v>-1772.8870416916413</v>
      </c>
      <c r="CZ596" s="15">
        <f ca="1">(BS596*DCF!E$46-DCF!E$5*MAX(BS596*DCF!E$46,0)-MAX(BS596-BR596,0)/Inputs!$B$24)*DCF!E$6</f>
        <v>-1545.2158114347058</v>
      </c>
      <c r="DA596" s="15">
        <f ca="1">(BT596*DCF!F$46-DCF!F$5*MAX(BT596*DCF!F$46,0)-MAX(BT596-BS596,0)/Inputs!$B$24)*DCF!F$6</f>
        <v>-2337.1892424084804</v>
      </c>
      <c r="DB596" s="15">
        <f ca="1">(BU596*DCF!G$46-DCF!G$5*MAX(BU596*DCF!G$46,0)-MAX(BU596-BT596,0)/Inputs!$B$24)*DCF!G$6</f>
        <v>-2241.7529697799455</v>
      </c>
      <c r="DC596" s="15">
        <f ca="1">(BV596*DCF!H$46-DCF!H$5*MAX(BV596*DCF!H$46,0)-MAX(BV596-BU596,0)/Inputs!$B$24)*DCF!H$6</f>
        <v>-2066.3313663130161</v>
      </c>
      <c r="DD596" s="15">
        <f ca="1">(BW596*DCF!I$46-DCF!I$5*MAX(BW596*DCF!I$46,0)-MAX(BW596-BV596,0)/Inputs!$B$24)*DCF!I$6</f>
        <v>-2436.6823239427185</v>
      </c>
      <c r="DE596" s="15">
        <f ca="1">(BX596*DCF!J$46-DCF!J$5*MAX(BX596*DCF!J$46,0)-MAX(BX596-BW596,0)/Inputs!$B$24)*DCF!J$6</f>
        <v>-2191.9644246035837</v>
      </c>
      <c r="DF596" s="15">
        <f ca="1">(BY596*DCF!K$46-DCF!K$5*MAX(BY596*DCF!K$46,0)-MAX(BY596-BX596,0)/Inputs!$B$24)*DCF!K$6</f>
        <v>-2036.9600205620941</v>
      </c>
      <c r="DG596" s="15">
        <f ca="1">(BZ596*DCF!L$46-DCF!L$5*MAX(BZ596*DCF!L$46,0)-MAX(BZ596-BY596,0)/Inputs!$B$24)*DCF!L$6</f>
        <v>551.02501183795187</v>
      </c>
      <c r="DH596" s="15">
        <f ca="1">(CA596*DCF!M$46-DCF!M$5*MAX(CA596*DCF!M$46,0)-MAX(CA596-BZ596,0)/Inputs!$B$24)*DCF!M$6</f>
        <v>5875.295023239265</v>
      </c>
      <c r="DI596" s="15">
        <f ca="1">SUM(CB596:CL596)+BE596*DCF!M$10*(1+Inputs!$B$30)*(1-Inputs!$B$33)*(1-Inputs!$B$30/Inputs!$B$31)/(Inputs!$B$29-Inputs!$B$30)*DCF!M$6</f>
        <v>92656.32906851705</v>
      </c>
      <c r="DJ596" s="15">
        <f ca="1">SUM(CM596:CW596)+BP596*DCF!M$28*(1+Inputs!$B$30)*(1-Inputs!$B$33)*(1-Inputs!$B$30/Inputs!$B$31)/(Inputs!$B$29-Inputs!$B$30)*DCF!M$6</f>
        <v>344970.57604577317</v>
      </c>
      <c r="DK596" s="15">
        <f ca="1">SUM(CX596:DH596)+CA596*DCF!M$46*(1+Inputs!$B$30)*(1-Inputs!$B$33)*(1-Inputs!$B$30/Inputs!$B$31)/(Inputs!$B$29-Inputs!$B$30)*DCF!M$6</f>
        <v>185396.91031246455</v>
      </c>
      <c r="DM596" s="15">
        <f ca="1">DI596+DJ596+DK596+Inputs!$B$34+Inputs!$B$36-Inputs!$B$35</f>
        <v>699874.81542675477</v>
      </c>
    </row>
    <row r="597" spans="1:117" x14ac:dyDescent="0.75">
      <c r="A597" s="11">
        <v>584</v>
      </c>
      <c r="C597" s="23">
        <f t="shared" ca="1" si="358"/>
        <v>0.43327842112067821</v>
      </c>
      <c r="D597" s="23">
        <f t="shared" ca="1" si="358"/>
        <v>0.73777063664206266</v>
      </c>
      <c r="E597" s="23">
        <f t="shared" ca="1" si="358"/>
        <v>2.5000090541693902</v>
      </c>
      <c r="F597" s="23">
        <f t="shared" ca="1" si="358"/>
        <v>-7.5154410460466031E-2</v>
      </c>
      <c r="G597" s="23">
        <f t="shared" ca="1" si="358"/>
        <v>0.77744096107069871</v>
      </c>
      <c r="H597" s="23">
        <f t="shared" ca="1" si="358"/>
        <v>2.2372095974477997</v>
      </c>
      <c r="I597" s="23">
        <f t="shared" ca="1" si="358"/>
        <v>0.18797952405298685</v>
      </c>
      <c r="J597" s="23">
        <f t="shared" ca="1" si="358"/>
        <v>-1.0943816596714497</v>
      </c>
      <c r="K597" s="23">
        <f t="shared" ca="1" si="358"/>
        <v>-0.95128745286984184</v>
      </c>
      <c r="L597" s="23">
        <f t="shared" ca="1" si="358"/>
        <v>0.40965442255334433</v>
      </c>
      <c r="M597" s="23">
        <f t="shared" ca="1" si="358"/>
        <v>-0.45635376849161718</v>
      </c>
      <c r="N597" s="23">
        <f ca="1">SQRT(Inputs!$B$38)*C597+SQRT(1-Inputs!$B$38)*_xlfn.NORM.S.INV(RAND())</f>
        <v>0.20715615620828304</v>
      </c>
      <c r="O597" s="23">
        <f ca="1">SQRT(Inputs!$B$38)*D597+SQRT(1-Inputs!$B$38)*_xlfn.NORM.S.INV(RAND())</f>
        <v>1.9888693563737678</v>
      </c>
      <c r="P597" s="23">
        <f ca="1">SQRT(Inputs!$B$38)*E597+SQRT(1-Inputs!$B$38)*_xlfn.NORM.S.INV(RAND())</f>
        <v>0.61315980220558108</v>
      </c>
      <c r="Q597" s="23">
        <f ca="1">SQRT(Inputs!$B$38)*F597+SQRT(1-Inputs!$B$38)*_xlfn.NORM.S.INV(RAND())</f>
        <v>0.16450840141626946</v>
      </c>
      <c r="R597" s="23">
        <f ca="1">SQRT(Inputs!$B$38)*G597+SQRT(1-Inputs!$B$38)*_xlfn.NORM.S.INV(RAND())</f>
        <v>-0.93944333166054561</v>
      </c>
      <c r="S597" s="23">
        <f ca="1">SQRT(Inputs!$B$38)*H597+SQRT(1-Inputs!$B$38)*_xlfn.NORM.S.INV(RAND())</f>
        <v>0.69223883477600801</v>
      </c>
      <c r="T597" s="23">
        <f ca="1">SQRT(Inputs!$B$38)*I597+SQRT(1-Inputs!$B$38)*_xlfn.NORM.S.INV(RAND())</f>
        <v>-1.0341945948660316</v>
      </c>
      <c r="U597" s="23">
        <f ca="1">SQRT(Inputs!$B$38)*J597+SQRT(1-Inputs!$B$38)*_xlfn.NORM.S.INV(RAND())</f>
        <v>1.3126759787240538E-2</v>
      </c>
      <c r="V597" s="23">
        <f ca="1">SQRT(Inputs!$B$38)*K597+SQRT(1-Inputs!$B$38)*_xlfn.NORM.S.INV(RAND())</f>
        <v>-1.4966690494193222</v>
      </c>
      <c r="W597" s="23">
        <f ca="1">SQRT(Inputs!$B$38)*L597+SQRT(1-Inputs!$B$38)*_xlfn.NORM.S.INV(RAND())</f>
        <v>-0.24663044661097272</v>
      </c>
      <c r="X597" s="23">
        <f ca="1">SQRT(Inputs!$B$38)*M597+SQRT(1-Inputs!$B$38)*_xlfn.NORM.S.INV(RAND())</f>
        <v>-0.88368674150292637</v>
      </c>
      <c r="Y597" s="23">
        <f ca="1">SQRT(Inputs!$B$38)*C597+SQRT(1-Inputs!$B$38)*_xlfn.NORM.S.INV(RAND())</f>
        <v>0.19317991108915306</v>
      </c>
      <c r="Z597" s="23">
        <f ca="1">SQRT(Inputs!$B$38)*D597+SQRT(1-Inputs!$B$38)*_xlfn.NORM.S.INV(RAND())</f>
        <v>-0.90549279869029942</v>
      </c>
      <c r="AA597" s="23">
        <f ca="1">SQRT(Inputs!$B$38)*E597+SQRT(1-Inputs!$B$38)*_xlfn.NORM.S.INV(RAND())</f>
        <v>1.7406012493855894</v>
      </c>
      <c r="AB597" s="23">
        <f ca="1">SQRT(Inputs!$B$38)*F597+SQRT(1-Inputs!$B$38)*_xlfn.NORM.S.INV(RAND())</f>
        <v>-0.13602462464831655</v>
      </c>
      <c r="AC597" s="23">
        <f ca="1">SQRT(Inputs!$B$38)*G597+SQRT(1-Inputs!$B$38)*_xlfn.NORM.S.INV(RAND())</f>
        <v>2.1507212876996706</v>
      </c>
      <c r="AD597" s="23">
        <f ca="1">SQRT(Inputs!$B$38)*H597+SQRT(1-Inputs!$B$38)*_xlfn.NORM.S.INV(RAND())</f>
        <v>-0.39401482574643509</v>
      </c>
      <c r="AE597" s="23">
        <f ca="1">SQRT(Inputs!$B$38)*I597+SQRT(1-Inputs!$B$38)*_xlfn.NORM.S.INV(RAND())</f>
        <v>6.0906913525435806E-2</v>
      </c>
      <c r="AF597" s="23">
        <f ca="1">SQRT(Inputs!$B$38)*J597+SQRT(1-Inputs!$B$38)*_xlfn.NORM.S.INV(RAND())</f>
        <v>0.90154045472105337</v>
      </c>
      <c r="AG597" s="23">
        <f ca="1">SQRT(Inputs!$B$38)*K597+SQRT(1-Inputs!$B$38)*_xlfn.NORM.S.INV(RAND())</f>
        <v>-0.88586228425437286</v>
      </c>
      <c r="AH597" s="23">
        <f ca="1">SQRT(Inputs!$B$38)*L597+SQRT(1-Inputs!$B$38)*_xlfn.NORM.S.INV(RAND())</f>
        <v>-0.50369998307469332</v>
      </c>
      <c r="AI597" s="23">
        <f ca="1">SQRT(Inputs!$B$38)*M597+SQRT(1-Inputs!$B$38)*_xlfn.NORM.S.INV(RAND())</f>
        <v>0.23107720633862641</v>
      </c>
      <c r="AJ597" s="23">
        <f ca="1">SQRT(Inputs!$B$38)*C597+SQRT(1-Inputs!$B$38)*_xlfn.NORM.S.INV(RAND())</f>
        <v>0.71716355767609263</v>
      </c>
      <c r="AK597" s="23">
        <f ca="1">SQRT(Inputs!$B$38)*D597+SQRT(1-Inputs!$B$38)*_xlfn.NORM.S.INV(RAND())</f>
        <v>1.2792709035641989</v>
      </c>
      <c r="AL597" s="23">
        <f ca="1">SQRT(Inputs!$B$38)*E597+SQRT(1-Inputs!$B$38)*_xlfn.NORM.S.INV(RAND())</f>
        <v>-0.59570387059745267</v>
      </c>
      <c r="AM597" s="23">
        <f ca="1">SQRT(Inputs!$B$38)*F597+SQRT(1-Inputs!$B$38)*_xlfn.NORM.S.INV(RAND())</f>
        <v>0.26688496130037642</v>
      </c>
      <c r="AN597" s="23">
        <f ca="1">SQRT(Inputs!$B$38)*G597+SQRT(1-Inputs!$B$38)*_xlfn.NORM.S.INV(RAND())</f>
        <v>0.77532763789850034</v>
      </c>
      <c r="AO597" s="23">
        <f ca="1">SQRT(Inputs!$B$38)*H597+SQRT(1-Inputs!$B$38)*_xlfn.NORM.S.INV(RAND())</f>
        <v>2.9241326614953778</v>
      </c>
      <c r="AP597" s="23">
        <f ca="1">SQRT(Inputs!$B$38)*I597+SQRT(1-Inputs!$B$38)*_xlfn.NORM.S.INV(RAND())</f>
        <v>0.68709193710332273</v>
      </c>
      <c r="AQ597" s="23">
        <f ca="1">SQRT(Inputs!$B$38)*J597+SQRT(1-Inputs!$B$38)*_xlfn.NORM.S.INV(RAND())</f>
        <v>-1.6241808727159297</v>
      </c>
      <c r="AR597" s="23">
        <f ca="1">SQRT(Inputs!$B$38)*K597+SQRT(1-Inputs!$B$38)*_xlfn.NORM.S.INV(RAND())</f>
        <v>6.4319664637305207E-2</v>
      </c>
      <c r="AS597" s="23">
        <f ca="1">SQRT(Inputs!$B$38)*L597+SQRT(1-Inputs!$B$38)*_xlfn.NORM.S.INV(RAND())</f>
        <v>0.5025746827417088</v>
      </c>
      <c r="AT597" s="23">
        <f ca="1">SQRT(Inputs!$B$38)*M597+SQRT(1-Inputs!$B$38)*_xlfn.NORM.S.INV(RAND())</f>
        <v>0.49157770006567947</v>
      </c>
      <c r="AU597" s="15">
        <f ca="1">Inputs!$B$6*EXP($B$8-0.5*C$5^2+C$5*N597)</f>
        <v>5131.4596007662249</v>
      </c>
      <c r="AV597" s="15">
        <f t="shared" ca="1" si="328"/>
        <v>8367.8792020677174</v>
      </c>
      <c r="AW597" s="15">
        <f t="shared" ca="1" si="329"/>
        <v>11082.860346684456</v>
      </c>
      <c r="AX597" s="15">
        <f t="shared" ca="1" si="330"/>
        <v>13812.034617662161</v>
      </c>
      <c r="AY597" s="15">
        <f t="shared" ca="1" si="331"/>
        <v>15125.726043971134</v>
      </c>
      <c r="AZ597" s="15">
        <f t="shared" ca="1" si="332"/>
        <v>19964.483882911049</v>
      </c>
      <c r="BA597" s="15">
        <f t="shared" ca="1" si="333"/>
        <v>21925.090321504609</v>
      </c>
      <c r="BB597" s="15">
        <f t="shared" ca="1" si="334"/>
        <v>26878.317675260398</v>
      </c>
      <c r="BC597" s="15">
        <f t="shared" ca="1" si="335"/>
        <v>28490.756678920254</v>
      </c>
      <c r="BD597" s="15">
        <f t="shared" ca="1" si="336"/>
        <v>34107.909868889874</v>
      </c>
      <c r="BE597" s="15">
        <f t="shared" ca="1" si="337"/>
        <v>38562.763161891504</v>
      </c>
      <c r="BF597" s="15">
        <f ca="1">Inputs!$B$13*EXP($B$9-0.5*C$6^2+C$6*Y597)</f>
        <v>14370.987587631837</v>
      </c>
      <c r="BG597" s="15">
        <f t="shared" ca="1" si="338"/>
        <v>14874.367197792313</v>
      </c>
      <c r="BH597" s="15">
        <f t="shared" ca="1" si="339"/>
        <v>24256.129158211595</v>
      </c>
      <c r="BI597" s="15">
        <f t="shared" ca="1" si="340"/>
        <v>29077.932831282491</v>
      </c>
      <c r="BJ597" s="15">
        <f t="shared" ca="1" si="341"/>
        <v>48603.723109744606</v>
      </c>
      <c r="BK597" s="15">
        <f t="shared" ca="1" si="342"/>
        <v>56536.29528440904</v>
      </c>
      <c r="BL597" s="15">
        <f t="shared" ca="1" si="343"/>
        <v>69998.340076276902</v>
      </c>
      <c r="BM597" s="15">
        <f t="shared" ca="1" si="344"/>
        <v>96239.910829162531</v>
      </c>
      <c r="BN597" s="15">
        <f t="shared" ca="1" si="345"/>
        <v>106441.80723484997</v>
      </c>
      <c r="BO597" s="15">
        <f t="shared" ca="1" si="346"/>
        <v>123517.76559620717</v>
      </c>
      <c r="BP597" s="15">
        <f t="shared" ca="1" si="347"/>
        <v>156059.89009308262</v>
      </c>
      <c r="BQ597" s="15">
        <f ca="1">Inputs!$B$20*EXP($B$10-0.5*C$7^2+C$7*AJ597)</f>
        <v>5531.9418670492068</v>
      </c>
      <c r="BR597" s="15">
        <f t="shared" ca="1" si="348"/>
        <v>11268.275416430151</v>
      </c>
      <c r="BS597" s="15">
        <f t="shared" ca="1" si="349"/>
        <v>13004.178155819158</v>
      </c>
      <c r="BT597" s="15">
        <f t="shared" ca="1" si="350"/>
        <v>19230.242700760213</v>
      </c>
      <c r="BU597" s="15">
        <f t="shared" ca="1" si="351"/>
        <v>32150.417751654888</v>
      </c>
      <c r="BV597" s="15">
        <f t="shared" ca="1" si="352"/>
        <v>86440.700300034732</v>
      </c>
      <c r="BW597" s="15">
        <f t="shared" ca="1" si="353"/>
        <v>139504.02723821785</v>
      </c>
      <c r="BX597" s="15">
        <f t="shared" ca="1" si="354"/>
        <v>140893.22519942417</v>
      </c>
      <c r="BY597" s="15">
        <f t="shared" ca="1" si="355"/>
        <v>199859.72653048407</v>
      </c>
      <c r="BZ597" s="15">
        <f t="shared" ca="1" si="356"/>
        <v>307574.88647433475</v>
      </c>
      <c r="CA597" s="15">
        <f t="shared" ca="1" si="357"/>
        <v>471487.97657125734</v>
      </c>
      <c r="CB597" s="15">
        <f ca="1">(AU597*DCF!C$10-DCF!C$5*MAX(AU597*DCF!C$10,0)-MAX(AU597-Inputs!$B$6,0)/Inputs!$B$10)*DCF!C$6</f>
        <v>1041.8677335412751</v>
      </c>
      <c r="CC597" s="15">
        <f ca="1">(AV597*DCF!D$10-DCF!D$5*MAX(AV597*DCF!D$10,0)-MAX(AV597-AU597,0)/Inputs!$B$10)*DCF!D$6</f>
        <v>1250.4976483241005</v>
      </c>
      <c r="CD597" s="15">
        <f ca="1">(AW597*DCF!E$10-DCF!E$5*MAX(AW597*DCF!E$10,0)-MAX(AW597-AV597,0)/Inputs!$B$10)*DCF!E$6</f>
        <v>1947.3298440701535</v>
      </c>
      <c r="CE597" s="15">
        <f ca="1">(AX597*DCF!F$10-DCF!F$5*MAX(AX597*DCF!F$10,0)-MAX(AX597-AW597,0)/Inputs!$B$10)*DCF!F$6</f>
        <v>2447.2716434031026</v>
      </c>
      <c r="CF597" s="15">
        <f ca="1">(AY597*DCF!G$10-DCF!G$5*MAX(AY597*DCF!G$10,0)-MAX(AY597-AX597,0)/Inputs!$B$10)*DCF!G$6</f>
        <v>2863.9881077542973</v>
      </c>
      <c r="CG597" s="15">
        <f ca="1">(AZ597*DCF!H$10-DCF!H$5*MAX(AZ597*DCF!H$10,0)-MAX(AZ597-AY597,0)/Inputs!$B$10)*DCF!H$6</f>
        <v>3016.9106655226879</v>
      </c>
      <c r="CH597" s="15">
        <f ca="1">(BA597*DCF!I$10-DCF!I$5*MAX(BA597*DCF!I$10,0)-MAX(BA597-AZ597,0)/Inputs!$B$10)*DCF!I$6</f>
        <v>3683.3060226339503</v>
      </c>
      <c r="CI597" s="15">
        <f ca="1">(BB597*DCF!J$10-DCF!J$5*MAX(BB597*DCF!J$10,0)-MAX(BB597-BA597,0)/Inputs!$B$10)*DCF!J$6</f>
        <v>3861.8016966631317</v>
      </c>
      <c r="CJ597" s="15">
        <f ca="1">(BC597*DCF!K$10-DCF!K$5*MAX(BC597*DCF!K$10,0)-MAX(BC597-BB597,0)/Inputs!$B$10)*DCF!K$6</f>
        <v>4360.8373464425349</v>
      </c>
      <c r="CK597" s="15">
        <f ca="1">(BD597*DCF!L$10-DCF!L$5*MAX(BD597*DCF!L$10,0)-MAX(BD597-BC597,0)/Inputs!$B$10)*DCF!L$6</f>
        <v>4417.7325460263864</v>
      </c>
      <c r="CL597" s="15">
        <f ca="1">(BE597*DCF!M$10-DCF!M$5*MAX(BE597*DCF!M$10,0)-MAX(BE597-BD597,0)/Inputs!$B$10)*DCF!M$6</f>
        <v>4909.5248291734897</v>
      </c>
      <c r="CM597" s="15">
        <f ca="1">(BF597*DCF!C$28-DCF!C$5*MAX(BF597*DCF!C$28,0)-MAX(BF597-Inputs!$B$13,0)/Inputs!$B$17)*DCF!C$6</f>
        <v>3696.7885350311644</v>
      </c>
      <c r="CN597" s="15">
        <f ca="1">(BG597*DCF!D$28-DCF!D$5*MAX(BG597*DCF!D$28,0)-MAX(BG597-BF597,0)/Inputs!$B$17)*DCF!D$6</f>
        <v>4273.450248721696</v>
      </c>
      <c r="CO597" s="15">
        <f ca="1">(BH597*DCF!E$28-DCF!E$5*MAX(BH597*DCF!E$28,0)-MAX(BH597-BG597,0)/Inputs!$B$17)*DCF!E$6</f>
        <v>5020.7515485096892</v>
      </c>
      <c r="CP597" s="15">
        <f ca="1">(BI597*DCF!F$28-DCF!F$5*MAX(BI597*DCF!F$28,0)-MAX(BI597-BH597,0)/Inputs!$B$17)*DCF!F$6</f>
        <v>7016.0072527598595</v>
      </c>
      <c r="CQ597" s="15">
        <f ca="1">(BJ597*DCF!G$28-DCF!G$5*MAX(BJ597*DCF!G$28,0)-MAX(BJ597-BI597,0)/Inputs!$B$17)*DCF!G$6</f>
        <v>9326.5596826259316</v>
      </c>
      <c r="CR597" s="15">
        <f ca="1">(BK597*DCF!H$28-DCF!H$5*MAX(BK597*DCF!H$28,0)-MAX(BK597-BJ597,0)/Inputs!$B$17)*DCF!H$6</f>
        <v>12749.550473612448</v>
      </c>
      <c r="CS597" s="15">
        <f ca="1">(BL597*DCF!I$28-DCF!I$5*MAX(BL597*DCF!I$28,0)-MAX(BL597-BK597,0)/Inputs!$B$17)*DCF!I$6</f>
        <v>14528.106124144675</v>
      </c>
      <c r="CT597" s="15">
        <f ca="1">(BM597*DCF!J$28-DCF!J$5*MAX(BM597*DCF!J$28,0)-MAX(BM597-BL597,0)/Inputs!$B$17)*DCF!J$6</f>
        <v>17990.07168935005</v>
      </c>
      <c r="CU597" s="15">
        <f ca="1">(BN597*DCF!K$28-DCF!K$5*MAX(BN597*DCF!K$28,0)-MAX(BN597-BM597,0)/Inputs!$B$17)*DCF!K$6</f>
        <v>21229.128556941752</v>
      </c>
      <c r="CV597" s="15">
        <f ca="1">(BO597*DCF!L$28-DCF!L$5*MAX(BO597*DCF!L$28,0)-MAX(BO597-BN597,0)/Inputs!$B$17)*DCF!L$6</f>
        <v>22712.2136962234</v>
      </c>
      <c r="CW597" s="15">
        <f ca="1">(BP597*DCF!M$28-DCF!M$5*MAX(BP597*DCF!M$28,0)-MAX(BP597-BO597,0)/Inputs!$B$17)*DCF!M$6</f>
        <v>25961.19221671488</v>
      </c>
      <c r="CX597" s="15">
        <f ca="1">(BQ597*DCF!C$46-DCF!C$5*MAX(BQ597*DCF!C$46,0)-MAX(BQ597-Inputs!$B$20,0)/Inputs!$B$24)*DCF!C$6</f>
        <v>-2354.2322404497968</v>
      </c>
      <c r="CY597" s="15">
        <f ca="1">(BR597*DCF!D$46-DCF!D$5*MAX(BR597*DCF!D$46,0)-MAX(BR597-BQ597,0)/Inputs!$B$24)*DCF!D$6</f>
        <v>-4370.8777436342425</v>
      </c>
      <c r="CZ597" s="15">
        <f ca="1">(BS597*DCF!E$46-DCF!E$5*MAX(BS597*DCF!E$46,0)-MAX(BS597-BR597,0)/Inputs!$B$24)*DCF!E$6</f>
        <v>-2222.0117801191168</v>
      </c>
      <c r="DA597" s="15">
        <f ca="1">(BT597*DCF!F$46-DCF!F$5*MAX(BT597*DCF!F$46,0)-MAX(BT597-BS597,0)/Inputs!$B$24)*DCF!F$6</f>
        <v>-3667.5747780657671</v>
      </c>
      <c r="DB597" s="15">
        <f ca="1">(BU597*DCF!G$46-DCF!G$5*MAX(BU597*DCF!G$46,0)-MAX(BU597-BT597,0)/Inputs!$B$24)*DCF!G$6</f>
        <v>-5427.5681473276791</v>
      </c>
      <c r="DC597" s="15">
        <f ca="1">(BV597*DCF!H$46-DCF!H$5*MAX(BV597*DCF!H$46,0)-MAX(BV597-BU597,0)/Inputs!$B$24)*DCF!H$6</f>
        <v>-16870.372659828932</v>
      </c>
      <c r="DD597" s="15">
        <f ca="1">(BW597*DCF!I$46-DCF!I$5*MAX(BW597*DCF!I$46,0)-MAX(BW597-BV597,0)/Inputs!$B$24)*DCF!I$6</f>
        <v>-12010.528803331381</v>
      </c>
      <c r="DE597" s="15">
        <f ca="1">(BX597*DCF!J$46-DCF!J$5*MAX(BX597*DCF!J$46,0)-MAX(BX597-BW597,0)/Inputs!$B$24)*DCF!J$6</f>
        <v>5541.6884632834017</v>
      </c>
      <c r="DF597" s="15">
        <f ca="1">(BY597*DCF!K$46-DCF!K$5*MAX(BY597*DCF!K$46,0)-MAX(BY597-BX597,0)/Inputs!$B$24)*DCF!K$6</f>
        <v>-3028.5681498222989</v>
      </c>
      <c r="DG597" s="15">
        <f ca="1">(BZ597*DCF!L$46-DCF!L$5*MAX(BZ597*DCF!L$46,0)-MAX(BZ597-BY597,0)/Inputs!$B$24)*DCF!L$6</f>
        <v>-3115.0683031457379</v>
      </c>
      <c r="DH597" s="15">
        <f ca="1">(CA597*DCF!M$46-DCF!M$5*MAX(CA597*DCF!M$46,0)-MAX(CA597-BZ597,0)/Inputs!$B$24)*DCF!M$6</f>
        <v>2695.7590087437316</v>
      </c>
      <c r="DI597" s="15">
        <f ca="1">SUM(CB597:CL597)+BE597*DCF!M$10*(1+Inputs!$B$30)*(1-Inputs!$B$33)*(1-Inputs!$B$30/Inputs!$B$31)/(Inputs!$B$29-Inputs!$B$30)*DCF!M$6</f>
        <v>141121.74790285053</v>
      </c>
      <c r="DJ597" s="15">
        <f ca="1">SUM(CM597:CW597)+BP597*DCF!M$28*(1+Inputs!$B$30)*(1-Inputs!$B$33)*(1-Inputs!$B$30/Inputs!$B$31)/(Inputs!$B$29-Inputs!$B$30)*DCF!M$6</f>
        <v>723592.80376790673</v>
      </c>
      <c r="DK597" s="15">
        <f ca="1">SUM(CX597:DH597)+CA597*DCF!M$46*(1+Inputs!$B$30)*(1-Inputs!$B$33)*(1-Inputs!$B$30/Inputs!$B$31)/(Inputs!$B$29-Inputs!$B$30)*DCF!M$6</f>
        <v>684146.90796677128</v>
      </c>
      <c r="DM597" s="15">
        <f ca="1">DI597+DJ597+DK597+Inputs!$B$34+Inputs!$B$36-Inputs!$B$35</f>
        <v>1625712.4596375285</v>
      </c>
    </row>
    <row r="598" spans="1:117" x14ac:dyDescent="0.75">
      <c r="A598" s="11">
        <v>585</v>
      </c>
      <c r="C598" s="23">
        <f t="shared" ca="1" si="358"/>
        <v>-0.49425589600294961</v>
      </c>
      <c r="D598" s="23">
        <f t="shared" ca="1" si="358"/>
        <v>-0.93624542656603482</v>
      </c>
      <c r="E598" s="23">
        <f t="shared" ca="1" si="358"/>
        <v>0.73386666929525723</v>
      </c>
      <c r="F598" s="23">
        <f t="shared" ca="1" si="358"/>
        <v>-8.193101701815253E-2</v>
      </c>
      <c r="G598" s="23">
        <f t="shared" ca="1" si="358"/>
        <v>-0.73648895986689122</v>
      </c>
      <c r="H598" s="23">
        <f t="shared" ca="1" si="358"/>
        <v>0.39887888700191726</v>
      </c>
      <c r="I598" s="23">
        <f t="shared" ca="1" si="358"/>
        <v>-1.275277803977179</v>
      </c>
      <c r="J598" s="23">
        <f t="shared" ca="1" si="358"/>
        <v>0.8823945778790464</v>
      </c>
      <c r="K598" s="23">
        <f t="shared" ca="1" si="358"/>
        <v>1.4474747332608837</v>
      </c>
      <c r="L598" s="23">
        <f t="shared" ca="1" si="358"/>
        <v>-0.39770141248606627</v>
      </c>
      <c r="M598" s="23">
        <f t="shared" ca="1" si="358"/>
        <v>-1.4690389412069367</v>
      </c>
      <c r="N598" s="23">
        <f ca="1">SQRT(Inputs!$B$38)*C598+SQRT(1-Inputs!$B$38)*_xlfn.NORM.S.INV(RAND())</f>
        <v>-1.108897024032812</v>
      </c>
      <c r="O598" s="23">
        <f ca="1">SQRT(Inputs!$B$38)*D598+SQRT(1-Inputs!$B$38)*_xlfn.NORM.S.INV(RAND())</f>
        <v>-0.6556604519671958</v>
      </c>
      <c r="P598" s="23">
        <f ca="1">SQRT(Inputs!$B$38)*E598+SQRT(1-Inputs!$B$38)*_xlfn.NORM.S.INV(RAND())</f>
        <v>-0.32174172062016987</v>
      </c>
      <c r="Q598" s="23">
        <f ca="1">SQRT(Inputs!$B$38)*F598+SQRT(1-Inputs!$B$38)*_xlfn.NORM.S.INV(RAND())</f>
        <v>0.1894032935717089</v>
      </c>
      <c r="R598" s="23">
        <f ca="1">SQRT(Inputs!$B$38)*G598+SQRT(1-Inputs!$B$38)*_xlfn.NORM.S.INV(RAND())</f>
        <v>-6.6642380413815094E-2</v>
      </c>
      <c r="S598" s="23">
        <f ca="1">SQRT(Inputs!$B$38)*H598+SQRT(1-Inputs!$B$38)*_xlfn.NORM.S.INV(RAND())</f>
        <v>-0.43596280533374493</v>
      </c>
      <c r="T598" s="23">
        <f ca="1">SQRT(Inputs!$B$38)*I598+SQRT(1-Inputs!$B$38)*_xlfn.NORM.S.INV(RAND())</f>
        <v>0.23833886443690999</v>
      </c>
      <c r="U598" s="23">
        <f ca="1">SQRT(Inputs!$B$38)*J598+SQRT(1-Inputs!$B$38)*_xlfn.NORM.S.INV(RAND())</f>
        <v>1.4310001385111994</v>
      </c>
      <c r="V598" s="23">
        <f ca="1">SQRT(Inputs!$B$38)*K598+SQRT(1-Inputs!$B$38)*_xlfn.NORM.S.INV(RAND())</f>
        <v>1.2317047641661332</v>
      </c>
      <c r="W598" s="23">
        <f ca="1">SQRT(Inputs!$B$38)*L598+SQRT(1-Inputs!$B$38)*_xlfn.NORM.S.INV(RAND())</f>
        <v>0.15428847970441104</v>
      </c>
      <c r="X598" s="23">
        <f ca="1">SQRT(Inputs!$B$38)*M598+SQRT(1-Inputs!$B$38)*_xlfn.NORM.S.INV(RAND())</f>
        <v>-0.12839354142983816</v>
      </c>
      <c r="Y598" s="23">
        <f ca="1">SQRT(Inputs!$B$38)*C598+SQRT(1-Inputs!$B$38)*_xlfn.NORM.S.INV(RAND())</f>
        <v>-1.4415753517051662</v>
      </c>
      <c r="Z598" s="23">
        <f ca="1">SQRT(Inputs!$B$38)*D598+SQRT(1-Inputs!$B$38)*_xlfn.NORM.S.INV(RAND())</f>
        <v>0.13728206092790363</v>
      </c>
      <c r="AA598" s="23">
        <f ca="1">SQRT(Inputs!$B$38)*E598+SQRT(1-Inputs!$B$38)*_xlfn.NORM.S.INV(RAND())</f>
        <v>0.65869702257171503</v>
      </c>
      <c r="AB598" s="23">
        <f ca="1">SQRT(Inputs!$B$38)*F598+SQRT(1-Inputs!$B$38)*_xlfn.NORM.S.INV(RAND())</f>
        <v>-0.27857469318949757</v>
      </c>
      <c r="AC598" s="23">
        <f ca="1">SQRT(Inputs!$B$38)*G598+SQRT(1-Inputs!$B$38)*_xlfn.NORM.S.INV(RAND())</f>
        <v>-0.49368991212331181</v>
      </c>
      <c r="AD598" s="23">
        <f ca="1">SQRT(Inputs!$B$38)*H598+SQRT(1-Inputs!$B$38)*_xlfn.NORM.S.INV(RAND())</f>
        <v>-0.12185334058780573</v>
      </c>
      <c r="AE598" s="23">
        <f ca="1">SQRT(Inputs!$B$38)*I598+SQRT(1-Inputs!$B$38)*_xlfn.NORM.S.INV(RAND())</f>
        <v>0.76417613625065228</v>
      </c>
      <c r="AF598" s="23">
        <f ca="1">SQRT(Inputs!$B$38)*J598+SQRT(1-Inputs!$B$38)*_xlfn.NORM.S.INV(RAND())</f>
        <v>0.72406111004082696</v>
      </c>
      <c r="AG598" s="23">
        <f ca="1">SQRT(Inputs!$B$38)*K598+SQRT(1-Inputs!$B$38)*_xlfn.NORM.S.INV(RAND())</f>
        <v>0.88206611939504176</v>
      </c>
      <c r="AH598" s="23">
        <f ca="1">SQRT(Inputs!$B$38)*L598+SQRT(1-Inputs!$B$38)*_xlfn.NORM.S.INV(RAND())</f>
        <v>-0.43518530304858194</v>
      </c>
      <c r="AI598" s="23">
        <f ca="1">SQRT(Inputs!$B$38)*M598+SQRT(1-Inputs!$B$38)*_xlfn.NORM.S.INV(RAND())</f>
        <v>-1.028152345877976</v>
      </c>
      <c r="AJ598" s="23">
        <f ca="1">SQRT(Inputs!$B$38)*C598+SQRT(1-Inputs!$B$38)*_xlfn.NORM.S.INV(RAND())</f>
        <v>-0.961305517619234</v>
      </c>
      <c r="AK598" s="23">
        <f ca="1">SQRT(Inputs!$B$38)*D598+SQRT(1-Inputs!$B$38)*_xlfn.NORM.S.INV(RAND())</f>
        <v>-0.49258640449858992</v>
      </c>
      <c r="AL598" s="23">
        <f ca="1">SQRT(Inputs!$B$38)*E598+SQRT(1-Inputs!$B$38)*_xlfn.NORM.S.INV(RAND())</f>
        <v>-0.55847490475192485</v>
      </c>
      <c r="AM598" s="23">
        <f ca="1">SQRT(Inputs!$B$38)*F598+SQRT(1-Inputs!$B$38)*_xlfn.NORM.S.INV(RAND())</f>
        <v>-0.86955901633074906</v>
      </c>
      <c r="AN598" s="23">
        <f ca="1">SQRT(Inputs!$B$38)*G598+SQRT(1-Inputs!$B$38)*_xlfn.NORM.S.INV(RAND())</f>
        <v>-1.6149546474754015</v>
      </c>
      <c r="AO598" s="23">
        <f ca="1">SQRT(Inputs!$B$38)*H598+SQRT(1-Inputs!$B$38)*_xlfn.NORM.S.INV(RAND())</f>
        <v>1.9103567237361732</v>
      </c>
      <c r="AP598" s="23">
        <f ca="1">SQRT(Inputs!$B$38)*I598+SQRT(1-Inputs!$B$38)*_xlfn.NORM.S.INV(RAND())</f>
        <v>-0.33791073224381452</v>
      </c>
      <c r="AQ598" s="23">
        <f ca="1">SQRT(Inputs!$B$38)*J598+SQRT(1-Inputs!$B$38)*_xlfn.NORM.S.INV(RAND())</f>
        <v>1.4067974658392153</v>
      </c>
      <c r="AR598" s="23">
        <f ca="1">SQRT(Inputs!$B$38)*K598+SQRT(1-Inputs!$B$38)*_xlfn.NORM.S.INV(RAND())</f>
        <v>0.93228832746428736</v>
      </c>
      <c r="AS598" s="23">
        <f ca="1">SQRT(Inputs!$B$38)*L598+SQRT(1-Inputs!$B$38)*_xlfn.NORM.S.INV(RAND())</f>
        <v>-1.8753420956543159</v>
      </c>
      <c r="AT598" s="23">
        <f ca="1">SQRT(Inputs!$B$38)*M598+SQRT(1-Inputs!$B$38)*_xlfn.NORM.S.INV(RAND())</f>
        <v>-0.81109591708376572</v>
      </c>
      <c r="AU598" s="15">
        <f ca="1">Inputs!$B$6*EXP($B$8-0.5*C$5^2+C$5*N598)</f>
        <v>4146.8813330611429</v>
      </c>
      <c r="AV598" s="15">
        <f t="shared" ca="1" si="328"/>
        <v>4583.8368014947628</v>
      </c>
      <c r="AW598" s="15">
        <f t="shared" ca="1" si="329"/>
        <v>5351.8115028966258</v>
      </c>
      <c r="AX598" s="15">
        <f t="shared" ca="1" si="330"/>
        <v>6690.4810480075448</v>
      </c>
      <c r="AY598" s="15">
        <f t="shared" ca="1" si="331"/>
        <v>8113.0601353532984</v>
      </c>
      <c r="AZ598" s="15">
        <f t="shared" ca="1" si="332"/>
        <v>9457.3866988948921</v>
      </c>
      <c r="BA598" s="15">
        <f t="shared" ca="1" si="333"/>
        <v>11865.746827605801</v>
      </c>
      <c r="BB598" s="15">
        <f t="shared" ca="1" si="334"/>
        <v>16766.793301153593</v>
      </c>
      <c r="BC598" s="15">
        <f t="shared" ca="1" si="335"/>
        <v>23127.670144842421</v>
      </c>
      <c r="BD598" s="15">
        <f t="shared" ca="1" si="336"/>
        <v>28745.427610119037</v>
      </c>
      <c r="BE598" s="15">
        <f t="shared" ca="1" si="337"/>
        <v>34814.322414323105</v>
      </c>
      <c r="BF598" s="15">
        <f ca="1">Inputs!$B$13*EXP($B$9-0.5*C$6^2+C$6*Y598)</f>
        <v>10392.921695357891</v>
      </c>
      <c r="BG598" s="15">
        <f t="shared" ca="1" si="338"/>
        <v>12983.892970885447</v>
      </c>
      <c r="BH598" s="15">
        <f t="shared" ca="1" si="339"/>
        <v>17695.275692472369</v>
      </c>
      <c r="BI598" s="15">
        <f t="shared" ca="1" si="340"/>
        <v>20752.499399896235</v>
      </c>
      <c r="BJ598" s="15">
        <f t="shared" ca="1" si="341"/>
        <v>23693.652880623296</v>
      </c>
      <c r="BK598" s="15">
        <f t="shared" ca="1" si="342"/>
        <v>28601.033589915973</v>
      </c>
      <c r="BL598" s="15">
        <f t="shared" ca="1" si="343"/>
        <v>38790.267123301579</v>
      </c>
      <c r="BM598" s="15">
        <f t="shared" ca="1" si="344"/>
        <v>52169.297664242666</v>
      </c>
      <c r="BN598" s="15">
        <f t="shared" ca="1" si="345"/>
        <v>71315.212703752492</v>
      </c>
      <c r="BO598" s="15">
        <f t="shared" ca="1" si="346"/>
        <v>83417.690304565971</v>
      </c>
      <c r="BP598" s="15">
        <f t="shared" ca="1" si="347"/>
        <v>91382.052767266534</v>
      </c>
      <c r="BQ598" s="15">
        <f ca="1">Inputs!$B$20*EXP($B$10-0.5*C$7^2+C$7*AJ598)</f>
        <v>3050.2238502697378</v>
      </c>
      <c r="BR598" s="15">
        <f t="shared" ca="1" si="348"/>
        <v>3539.4130346554712</v>
      </c>
      <c r="BS598" s="15">
        <f t="shared" ca="1" si="349"/>
        <v>4128.576116831995</v>
      </c>
      <c r="BT598" s="15">
        <f t="shared" ca="1" si="350"/>
        <v>4531.3511594249776</v>
      </c>
      <c r="BU598" s="15">
        <f t="shared" ca="1" si="351"/>
        <v>4248.5814787726777</v>
      </c>
      <c r="BV598" s="15">
        <f t="shared" ca="1" si="352"/>
        <v>9090.3743908272645</v>
      </c>
      <c r="BW598" s="15">
        <f t="shared" ca="1" si="353"/>
        <v>11809.566156075762</v>
      </c>
      <c r="BX598" s="15">
        <f t="shared" ca="1" si="354"/>
        <v>21899.230597341229</v>
      </c>
      <c r="BY598" s="15">
        <f t="shared" ca="1" si="355"/>
        <v>36676.227184866118</v>
      </c>
      <c r="BZ598" s="15">
        <f t="shared" ca="1" si="356"/>
        <v>36455.418216535989</v>
      </c>
      <c r="CA598" s="15">
        <f t="shared" ca="1" si="357"/>
        <v>44335.201399625337</v>
      </c>
      <c r="CB598" s="15">
        <f ca="1">(AU598*DCF!C$10-DCF!C$5*MAX(AU598*DCF!C$10,0)-MAX(AU598-Inputs!$B$6,0)/Inputs!$B$10)*DCF!C$6</f>
        <v>1048.8879520820533</v>
      </c>
      <c r="CC598" s="15">
        <f ca="1">(AV598*DCF!D$10-DCF!D$5*MAX(AV598*DCF!D$10,0)-MAX(AV598-AU598,0)/Inputs!$B$10)*DCF!D$6</f>
        <v>1010.7390108488463</v>
      </c>
      <c r="CD598" s="15">
        <f ca="1">(AW598*DCF!E$10-DCF!E$5*MAX(AW598*DCF!E$10,0)-MAX(AW598-AV598,0)/Inputs!$B$10)*DCF!E$6</f>
        <v>1062.6683764735844</v>
      </c>
      <c r="CE598" s="15">
        <f ca="1">(AX598*DCF!F$10-DCF!F$5*MAX(AX598*DCF!F$10,0)-MAX(AX598-AW598,0)/Inputs!$B$10)*DCF!F$6</f>
        <v>1181.9774074455188</v>
      </c>
      <c r="CF598" s="15">
        <f ca="1">(AY598*DCF!G$10-DCF!G$5*MAX(AY598*DCF!G$10,0)-MAX(AY598-AX598,0)/Inputs!$B$10)*DCF!G$6</f>
        <v>1398.1693963031544</v>
      </c>
      <c r="CG598" s="15">
        <f ca="1">(AZ598*DCF!H$10-DCF!H$5*MAX(AZ598*DCF!H$10,0)-MAX(AZ598-AY598,0)/Inputs!$B$10)*DCF!H$6</f>
        <v>1597.4491296059637</v>
      </c>
      <c r="CH598" s="15">
        <f ca="1">(BA598*DCF!I$10-DCF!I$5*MAX(BA598*DCF!I$10,0)-MAX(BA598-AZ598,0)/Inputs!$B$10)*DCF!I$6</f>
        <v>1772.3836392199514</v>
      </c>
      <c r="CI598" s="15">
        <f ca="1">(BB598*DCF!J$10-DCF!J$5*MAX(BB598*DCF!J$10,0)-MAX(BB598-BA598,0)/Inputs!$B$10)*DCF!J$6</f>
        <v>2134.5478045737696</v>
      </c>
      <c r="CJ598" s="15">
        <f ca="1">(BC598*DCF!K$10-DCF!K$5*MAX(BC598*DCF!K$10,0)-MAX(BC598-BB598,0)/Inputs!$B$10)*DCF!K$6</f>
        <v>2832.7575330199284</v>
      </c>
      <c r="CK598" s="15">
        <f ca="1">(BD598*DCF!L$10-DCF!L$5*MAX(BD598*DCF!L$10,0)-MAX(BD598-BC598,0)/Inputs!$B$10)*DCF!L$6</f>
        <v>3608.8901060346557</v>
      </c>
      <c r="CL598" s="15">
        <f ca="1">(BE598*DCF!M$10-DCF!M$5*MAX(BE598*DCF!M$10,0)-MAX(BE598-BD598,0)/Inputs!$B$10)*DCF!M$6</f>
        <v>4187.756852787752</v>
      </c>
      <c r="CM598" s="15">
        <f ca="1">(BF598*DCF!C$28-DCF!C$5*MAX(BF598*DCF!C$28,0)-MAX(BF598-Inputs!$B$13,0)/Inputs!$B$17)*DCF!C$6</f>
        <v>3171.8515433125162</v>
      </c>
      <c r="CN598" s="15">
        <f ca="1">(BG598*DCF!D$28-DCF!D$5*MAX(BG598*DCF!D$28,0)-MAX(BG598-BF598,0)/Inputs!$B$17)*DCF!D$6</f>
        <v>3271.2829698445262</v>
      </c>
      <c r="CO598" s="15">
        <f ca="1">(BH598*DCF!E$28-DCF!E$5*MAX(BH598*DCF!E$28,0)-MAX(BH598-BG598,0)/Inputs!$B$17)*DCF!E$6</f>
        <v>4083.0684827666223</v>
      </c>
      <c r="CP598" s="15">
        <f ca="1">(BI598*DCF!F$28-DCF!F$5*MAX(BI598*DCF!F$28,0)-MAX(BI598-BH598,0)/Inputs!$B$17)*DCF!F$6</f>
        <v>5077.1410492956102</v>
      </c>
      <c r="CQ598" s="15">
        <f ca="1">(BJ598*DCF!G$28-DCF!G$5*MAX(BJ598*DCF!G$28,0)-MAX(BJ598-BI598,0)/Inputs!$B$17)*DCF!G$6</f>
        <v>5652.8250426945115</v>
      </c>
      <c r="CR598" s="15">
        <f ca="1">(BK598*DCF!H$28-DCF!H$5*MAX(BK598*DCF!H$28,0)-MAX(BK598-BJ598,0)/Inputs!$B$17)*DCF!H$6</f>
        <v>6310.881910519548</v>
      </c>
      <c r="CS598" s="15">
        <f ca="1">(BL598*DCF!I$28-DCF!I$5*MAX(BL598*DCF!I$28,0)-MAX(BL598-BK598,0)/Inputs!$B$17)*DCF!I$6</f>
        <v>7659.181738190493</v>
      </c>
      <c r="CT598" s="15">
        <f ca="1">(BM598*DCF!J$28-DCF!J$5*MAX(BM598*DCF!J$28,0)-MAX(BM598-BL598,0)/Inputs!$B$17)*DCF!J$6</f>
        <v>9864.1341290047985</v>
      </c>
      <c r="CU598" s="15">
        <f ca="1">(BN598*DCF!K$28-DCF!K$5*MAX(BN598*DCF!K$28,0)-MAX(BN598-BM598,0)/Inputs!$B$17)*DCF!K$6</f>
        <v>12715.457610894011</v>
      </c>
      <c r="CV598" s="15">
        <f ca="1">(BO598*DCF!L$28-DCF!L$5*MAX(BO598*DCF!L$28,0)-MAX(BO598-BN598,0)/Inputs!$B$17)*DCF!L$6</f>
        <v>15274.164621294003</v>
      </c>
      <c r="CW598" s="15">
        <f ca="1">(BP598*DCF!M$28-DCF!M$5*MAX(BP598*DCF!M$28,0)-MAX(BP598-BO598,0)/Inputs!$B$17)*DCF!M$6</f>
        <v>16361.086443266788</v>
      </c>
      <c r="CX598" s="15">
        <f ca="1">(BQ598*DCF!C$46-DCF!C$5*MAX(BQ598*DCF!C$46,0)-MAX(BQ598-Inputs!$B$20,0)/Inputs!$B$24)*DCF!C$6</f>
        <v>-704.43968828400409</v>
      </c>
      <c r="CY598" s="15">
        <f ca="1">(BR598*DCF!D$46-DCF!D$5*MAX(BR598*DCF!D$46,0)-MAX(BR598-BQ598,0)/Inputs!$B$24)*DCF!D$6</f>
        <v>-812.82822917522492</v>
      </c>
      <c r="CZ598" s="15">
        <f ca="1">(BS598*DCF!E$46-DCF!E$5*MAX(BS598*DCF!E$46,0)-MAX(BS598-BR598,0)/Inputs!$B$24)*DCF!E$6</f>
        <v>-720.44318179659194</v>
      </c>
      <c r="DA598" s="15">
        <f ca="1">(BT598*DCF!F$46-DCF!F$5*MAX(BT598*DCF!F$46,0)-MAX(BT598-BS598,0)/Inputs!$B$24)*DCF!F$6</f>
        <v>-476.66476651530115</v>
      </c>
      <c r="DB598" s="15">
        <f ca="1">(BU598*DCF!G$46-DCF!G$5*MAX(BU598*DCF!G$46,0)-MAX(BU598-BT598,0)/Inputs!$B$24)*DCF!G$6</f>
        <v>-142.91388677386297</v>
      </c>
      <c r="DC598" s="15">
        <f ca="1">(BV598*DCF!H$46-DCF!H$5*MAX(BV598*DCF!H$46,0)-MAX(BV598-BU598,0)/Inputs!$B$24)*DCF!H$6</f>
        <v>-1504.5574812635937</v>
      </c>
      <c r="DD598" s="15">
        <f ca="1">(BW598*DCF!I$46-DCF!I$5*MAX(BW598*DCF!I$46,0)-MAX(BW598-BV598,0)/Inputs!$B$24)*DCF!I$6</f>
        <v>-507.82825495629453</v>
      </c>
      <c r="DE598" s="15">
        <f ca="1">(BX598*DCF!J$46-DCF!J$5*MAX(BX598*DCF!J$46,0)-MAX(BX598-BW598,0)/Inputs!$B$24)*DCF!J$6</f>
        <v>-1757.0020209054887</v>
      </c>
      <c r="DF598" s="15">
        <f ca="1">(BY598*DCF!K$46-DCF!K$5*MAX(BY598*DCF!K$46,0)-MAX(BY598-BX598,0)/Inputs!$B$24)*DCF!K$6</f>
        <v>-1524.9021487450564</v>
      </c>
      <c r="DG598" s="15">
        <f ca="1">(BZ598*DCF!L$46-DCF!L$5*MAX(BZ598*DCF!L$46,0)-MAX(BZ598-BY598,0)/Inputs!$B$24)*DCF!L$6</f>
        <v>2519.9947217949334</v>
      </c>
      <c r="DH598" s="15">
        <f ca="1">(CA598*DCF!M$46-DCF!M$5*MAX(CA598*DCF!M$46,0)-MAX(CA598-BZ598,0)/Inputs!$B$24)*DCF!M$6</f>
        <v>1828.3882326306264</v>
      </c>
      <c r="DI598" s="15">
        <f ca="1">SUM(CB598:CL598)+BE598*DCF!M$10*(1+Inputs!$B$30)*(1-Inputs!$B$33)*(1-Inputs!$B$30/Inputs!$B$31)/(Inputs!$B$29-Inputs!$B$30)*DCF!M$6</f>
        <v>118724.94685921038</v>
      </c>
      <c r="DJ598" s="15">
        <f ca="1">SUM(CM598:CW598)+BP598*DCF!M$28*(1+Inputs!$B$30)*(1-Inputs!$B$33)*(1-Inputs!$B$30/Inputs!$B$31)/(Inputs!$B$29-Inputs!$B$30)*DCF!M$6</f>
        <v>428531.02387955121</v>
      </c>
      <c r="DK598" s="15">
        <f ca="1">SUM(CX598:DH598)+CA598*DCF!M$46*(1+Inputs!$B$30)*(1-Inputs!$B$33)*(1-Inputs!$B$30/Inputs!$B$31)/(Inputs!$B$29-Inputs!$B$30)*DCF!M$6</f>
        <v>64744.276500177963</v>
      </c>
      <c r="DM598" s="15">
        <f ca="1">DI598+DJ598+DK598+Inputs!$B$34+Inputs!$B$36-Inputs!$B$35</f>
        <v>688851.24723893951</v>
      </c>
    </row>
    <row r="599" spans="1:117" x14ac:dyDescent="0.75">
      <c r="A599" s="11">
        <v>586</v>
      </c>
      <c r="C599" s="23">
        <f t="shared" ca="1" si="358"/>
        <v>0.71055701737510535</v>
      </c>
      <c r="D599" s="23">
        <f t="shared" ca="1" si="358"/>
        <v>-0.76136139747163956</v>
      </c>
      <c r="E599" s="23">
        <f t="shared" ca="1" si="358"/>
        <v>0.41839059119341865</v>
      </c>
      <c r="F599" s="23">
        <f t="shared" ca="1" si="358"/>
        <v>-0.30097919484698366</v>
      </c>
      <c r="G599" s="23">
        <f t="shared" ca="1" si="358"/>
        <v>-0.35177819613694977</v>
      </c>
      <c r="H599" s="23">
        <f t="shared" ca="1" si="358"/>
        <v>-0.49740097032899366</v>
      </c>
      <c r="I599" s="23">
        <f t="shared" ca="1" si="358"/>
        <v>0.51868432992736557</v>
      </c>
      <c r="J599" s="23">
        <f t="shared" ca="1" si="358"/>
        <v>0.11796094173386018</v>
      </c>
      <c r="K599" s="23">
        <f t="shared" ca="1" si="358"/>
        <v>0.17325659896599374</v>
      </c>
      <c r="L599" s="23">
        <f t="shared" ca="1" si="358"/>
        <v>-1.4465961727767571</v>
      </c>
      <c r="M599" s="23">
        <f t="shared" ca="1" si="358"/>
        <v>-2.4157640466013364</v>
      </c>
      <c r="N599" s="23">
        <f ca="1">SQRT(Inputs!$B$38)*C599+SQRT(1-Inputs!$B$38)*_xlfn.NORM.S.INV(RAND())</f>
        <v>2.1394570951781846</v>
      </c>
      <c r="O599" s="23">
        <f ca="1">SQRT(Inputs!$B$38)*D599+SQRT(1-Inputs!$B$38)*_xlfn.NORM.S.INV(RAND())</f>
        <v>-1.2813434957716821</v>
      </c>
      <c r="P599" s="23">
        <f ca="1">SQRT(Inputs!$B$38)*E599+SQRT(1-Inputs!$B$38)*_xlfn.NORM.S.INV(RAND())</f>
        <v>0.27394196712181507</v>
      </c>
      <c r="Q599" s="23">
        <f ca="1">SQRT(Inputs!$B$38)*F599+SQRT(1-Inputs!$B$38)*_xlfn.NORM.S.INV(RAND())</f>
        <v>-0.43012565248370738</v>
      </c>
      <c r="R599" s="23">
        <f ca="1">SQRT(Inputs!$B$38)*G599+SQRT(1-Inputs!$B$38)*_xlfn.NORM.S.INV(RAND())</f>
        <v>-0.2683475221364453</v>
      </c>
      <c r="S599" s="23">
        <f ca="1">SQRT(Inputs!$B$38)*H599+SQRT(1-Inputs!$B$38)*_xlfn.NORM.S.INV(RAND())</f>
        <v>1.3996446552734203</v>
      </c>
      <c r="T599" s="23">
        <f ca="1">SQRT(Inputs!$B$38)*I599+SQRT(1-Inputs!$B$38)*_xlfn.NORM.S.INV(RAND())</f>
        <v>-0.10446160889710848</v>
      </c>
      <c r="U599" s="23">
        <f ca="1">SQRT(Inputs!$B$38)*J599+SQRT(1-Inputs!$B$38)*_xlfn.NORM.S.INV(RAND())</f>
        <v>-0.48559195739642091</v>
      </c>
      <c r="V599" s="23">
        <f ca="1">SQRT(Inputs!$B$38)*K599+SQRT(1-Inputs!$B$38)*_xlfn.NORM.S.INV(RAND())</f>
        <v>0.8941706482325098</v>
      </c>
      <c r="W599" s="23">
        <f ca="1">SQRT(Inputs!$B$38)*L599+SQRT(1-Inputs!$B$38)*_xlfn.NORM.S.INV(RAND())</f>
        <v>-0.2890417269919423</v>
      </c>
      <c r="X599" s="23">
        <f ca="1">SQRT(Inputs!$B$38)*M599+SQRT(1-Inputs!$B$38)*_xlfn.NORM.S.INV(RAND())</f>
        <v>-1.975975834823549</v>
      </c>
      <c r="Y599" s="23">
        <f ca="1">SQRT(Inputs!$B$38)*C599+SQRT(1-Inputs!$B$38)*_xlfn.NORM.S.INV(RAND())</f>
        <v>-0.13237779568130603</v>
      </c>
      <c r="Z599" s="23">
        <f ca="1">SQRT(Inputs!$B$38)*D599+SQRT(1-Inputs!$B$38)*_xlfn.NORM.S.INV(RAND())</f>
        <v>-0.53066728329928081</v>
      </c>
      <c r="AA599" s="23">
        <f ca="1">SQRT(Inputs!$B$38)*E599+SQRT(1-Inputs!$B$38)*_xlfn.NORM.S.INV(RAND())</f>
        <v>-0.48196032059166388</v>
      </c>
      <c r="AB599" s="23">
        <f ca="1">SQRT(Inputs!$B$38)*F599+SQRT(1-Inputs!$B$38)*_xlfn.NORM.S.INV(RAND())</f>
        <v>-0.22370340024639807</v>
      </c>
      <c r="AC599" s="23">
        <f ca="1">SQRT(Inputs!$B$38)*G599+SQRT(1-Inputs!$B$38)*_xlfn.NORM.S.INV(RAND())</f>
        <v>-0.20572254482296878</v>
      </c>
      <c r="AD599" s="23">
        <f ca="1">SQRT(Inputs!$B$38)*H599+SQRT(1-Inputs!$B$38)*_xlfn.NORM.S.INV(RAND())</f>
        <v>-0.17702766078099491</v>
      </c>
      <c r="AE599" s="23">
        <f ca="1">SQRT(Inputs!$B$38)*I599+SQRT(1-Inputs!$B$38)*_xlfn.NORM.S.INV(RAND())</f>
        <v>-0.5798051155921341</v>
      </c>
      <c r="AF599" s="23">
        <f ca="1">SQRT(Inputs!$B$38)*J599+SQRT(1-Inputs!$B$38)*_xlfn.NORM.S.INV(RAND())</f>
        <v>0.92456301552129905</v>
      </c>
      <c r="AG599" s="23">
        <f ca="1">SQRT(Inputs!$B$38)*K599+SQRT(1-Inputs!$B$38)*_xlfn.NORM.S.INV(RAND())</f>
        <v>0.71150829014147798</v>
      </c>
      <c r="AH599" s="23">
        <f ca="1">SQRT(Inputs!$B$38)*L599+SQRT(1-Inputs!$B$38)*_xlfn.NORM.S.INV(RAND())</f>
        <v>-0.58669652884322687</v>
      </c>
      <c r="AI599" s="23">
        <f ca="1">SQRT(Inputs!$B$38)*M599+SQRT(1-Inputs!$B$38)*_xlfn.NORM.S.INV(RAND())</f>
        <v>-1.7104739520447199</v>
      </c>
      <c r="AJ599" s="23">
        <f ca="1">SQRT(Inputs!$B$38)*C599+SQRT(1-Inputs!$B$38)*_xlfn.NORM.S.INV(RAND())</f>
        <v>2.4766461080868236</v>
      </c>
      <c r="AK599" s="23">
        <f ca="1">SQRT(Inputs!$B$38)*D599+SQRT(1-Inputs!$B$38)*_xlfn.NORM.S.INV(RAND())</f>
        <v>-1.090161703451338</v>
      </c>
      <c r="AL599" s="23">
        <f ca="1">SQRT(Inputs!$B$38)*E599+SQRT(1-Inputs!$B$38)*_xlfn.NORM.S.INV(RAND())</f>
        <v>8.4303296683819612E-2</v>
      </c>
      <c r="AM599" s="23">
        <f ca="1">SQRT(Inputs!$B$38)*F599+SQRT(1-Inputs!$B$38)*_xlfn.NORM.S.INV(RAND())</f>
        <v>1.0370206625163054</v>
      </c>
      <c r="AN599" s="23">
        <f ca="1">SQRT(Inputs!$B$38)*G599+SQRT(1-Inputs!$B$38)*_xlfn.NORM.S.INV(RAND())</f>
        <v>0.87285925691559407</v>
      </c>
      <c r="AO599" s="23">
        <f ca="1">SQRT(Inputs!$B$38)*H599+SQRT(1-Inputs!$B$38)*_xlfn.NORM.S.INV(RAND())</f>
        <v>-4.8519961030017933E-2</v>
      </c>
      <c r="AP599" s="23">
        <f ca="1">SQRT(Inputs!$B$38)*I599+SQRT(1-Inputs!$B$38)*_xlfn.NORM.S.INV(RAND())</f>
        <v>-7.3686289687621698E-3</v>
      </c>
      <c r="AQ599" s="23">
        <f ca="1">SQRT(Inputs!$B$38)*J599+SQRT(1-Inputs!$B$38)*_xlfn.NORM.S.INV(RAND())</f>
        <v>-0.65052141693723775</v>
      </c>
      <c r="AR599" s="23">
        <f ca="1">SQRT(Inputs!$B$38)*K599+SQRT(1-Inputs!$B$38)*_xlfn.NORM.S.INV(RAND())</f>
        <v>-4.9342318446191705E-2</v>
      </c>
      <c r="AS599" s="23">
        <f ca="1">SQRT(Inputs!$B$38)*L599+SQRT(1-Inputs!$B$38)*_xlfn.NORM.S.INV(RAND())</f>
        <v>-0.48171970602133529</v>
      </c>
      <c r="AT599" s="23">
        <f ca="1">SQRT(Inputs!$B$38)*M599+SQRT(1-Inputs!$B$38)*_xlfn.NORM.S.INV(RAND())</f>
        <v>-2.3538717955397415</v>
      </c>
      <c r="AU599" s="15">
        <f ca="1">Inputs!$B$6*EXP($B$8-0.5*C$5^2+C$5*N599)</f>
        <v>7015.8904223131867</v>
      </c>
      <c r="AV599" s="15">
        <f t="shared" ca="1" si="328"/>
        <v>7073.5467480818352</v>
      </c>
      <c r="AW599" s="15">
        <f t="shared" ca="1" si="329"/>
        <v>8949.5857831437952</v>
      </c>
      <c r="AX599" s="15">
        <f t="shared" ca="1" si="330"/>
        <v>10354.884897896136</v>
      </c>
      <c r="AY599" s="15">
        <f t="shared" ca="1" si="331"/>
        <v>12264.280325258642</v>
      </c>
      <c r="AZ599" s="15">
        <f t="shared" ca="1" si="332"/>
        <v>17499.074639623552</v>
      </c>
      <c r="BA599" s="15">
        <f t="shared" ca="1" si="333"/>
        <v>21181.54624708007</v>
      </c>
      <c r="BB599" s="15">
        <f t="shared" ca="1" si="334"/>
        <v>24701.208198027569</v>
      </c>
      <c r="BC599" s="15">
        <f t="shared" ca="1" si="335"/>
        <v>32979.937694747998</v>
      </c>
      <c r="BD599" s="15">
        <f t="shared" ca="1" si="336"/>
        <v>39325.853874925509</v>
      </c>
      <c r="BE599" s="15">
        <f t="shared" ca="1" si="337"/>
        <v>40251.768225656466</v>
      </c>
      <c r="BF599" s="15">
        <f ca="1">Inputs!$B$13*EXP($B$9-0.5*C$6^2+C$6*Y599)</f>
        <v>13472.76661139024</v>
      </c>
      <c r="BG599" s="15">
        <f t="shared" ca="1" si="338"/>
        <v>14920.427752446736</v>
      </c>
      <c r="BH599" s="15">
        <f t="shared" ca="1" si="339"/>
        <v>16829.493521440701</v>
      </c>
      <c r="BI599" s="15">
        <f t="shared" ca="1" si="340"/>
        <v>19904.536550321813</v>
      </c>
      <c r="BJ599" s="15">
        <f t="shared" ca="1" si="341"/>
        <v>23688.682243925781</v>
      </c>
      <c r="BK599" s="15">
        <f t="shared" ca="1" si="342"/>
        <v>28381.043294208943</v>
      </c>
      <c r="BL599" s="15">
        <f t="shared" ca="1" si="343"/>
        <v>32339.170842490443</v>
      </c>
      <c r="BM599" s="15">
        <f t="shared" ca="1" si="344"/>
        <v>44590.100329004119</v>
      </c>
      <c r="BN599" s="15">
        <f t="shared" ca="1" si="345"/>
        <v>59721.281771873561</v>
      </c>
      <c r="BO599" s="15">
        <f t="shared" ca="1" si="346"/>
        <v>68636.706334921182</v>
      </c>
      <c r="BP599" s="15">
        <f t="shared" ca="1" si="347"/>
        <v>69596.313656084851</v>
      </c>
      <c r="BQ599" s="15">
        <f ca="1">Inputs!$B$20*EXP($B$10-0.5*C$7^2+C$7*AJ599)</f>
        <v>10325.297027223218</v>
      </c>
      <c r="BR599" s="15">
        <f t="shared" ca="1" si="348"/>
        <v>9910.2032568144696</v>
      </c>
      <c r="BS599" s="15">
        <f t="shared" ca="1" si="349"/>
        <v>13903.551420267086</v>
      </c>
      <c r="BT599" s="15">
        <f t="shared" ca="1" si="350"/>
        <v>25163.366028476728</v>
      </c>
      <c r="BU599" s="15">
        <f t="shared" ca="1" si="351"/>
        <v>43074.457326372867</v>
      </c>
      <c r="BV599" s="15">
        <f t="shared" ca="1" si="352"/>
        <v>59277.454416863395</v>
      </c>
      <c r="BW599" s="15">
        <f t="shared" ca="1" si="353"/>
        <v>82589.439679144198</v>
      </c>
      <c r="BX599" s="15">
        <f t="shared" ca="1" si="354"/>
        <v>101390.98894001516</v>
      </c>
      <c r="BY599" s="15">
        <f t="shared" ca="1" si="355"/>
        <v>140731.14415635486</v>
      </c>
      <c r="BZ599" s="15">
        <f t="shared" ca="1" si="356"/>
        <v>180730.60105706166</v>
      </c>
      <c r="CA599" s="15">
        <f t="shared" ca="1" si="357"/>
        <v>167091.89306811767</v>
      </c>
      <c r="CB599" s="15">
        <f ca="1">(AU599*DCF!C$10-DCF!C$5*MAX(AU599*DCF!C$10,0)-MAX(AU599-Inputs!$B$6,0)/Inputs!$B$10)*DCF!C$6</f>
        <v>1028.4314059011451</v>
      </c>
      <c r="CC599" s="15">
        <f ca="1">(AV599*DCF!D$10-DCF!D$5*MAX(AV599*DCF!D$10,0)-MAX(AV599-AU599,0)/Inputs!$B$10)*DCF!D$6</f>
        <v>1710.0711120733085</v>
      </c>
      <c r="CD599" s="15">
        <f ca="1">(AW599*DCF!E$10-DCF!E$5*MAX(AW599*DCF!E$10,0)-MAX(AW599-AV599,0)/Inputs!$B$10)*DCF!E$6</f>
        <v>1643.7552112933113</v>
      </c>
      <c r="CE599" s="15">
        <f ca="1">(AX599*DCF!F$10-DCF!F$5*MAX(AX599*DCF!F$10,0)-MAX(AX599-AW599,0)/Inputs!$B$10)*DCF!F$6</f>
        <v>1968.0469664756254</v>
      </c>
      <c r="CF599" s="15">
        <f ca="1">(AY599*DCF!G$10-DCF!G$5*MAX(AY599*DCF!G$10,0)-MAX(AY599-AX599,0)/Inputs!$B$10)*DCF!G$6</f>
        <v>2159.911661840647</v>
      </c>
      <c r="CG599" s="15">
        <f ca="1">(AZ599*DCF!H$10-DCF!H$5*MAX(AZ599*DCF!H$10,0)-MAX(AZ599-AY599,0)/Inputs!$B$10)*DCF!H$6</f>
        <v>2467.9263164405661</v>
      </c>
      <c r="CH599" s="15">
        <f ca="1">(BA599*DCF!I$10-DCF!I$5*MAX(BA599*DCF!I$10,0)-MAX(BA599-AZ599,0)/Inputs!$B$10)*DCF!I$6</f>
        <v>3265.0414284133344</v>
      </c>
      <c r="CI599" s="15">
        <f ca="1">(BB599*DCF!J$10-DCF!J$5*MAX(BB599*DCF!J$10,0)-MAX(BB599-BA599,0)/Inputs!$B$10)*DCF!J$6</f>
        <v>3705.4378723038117</v>
      </c>
      <c r="CJ599" s="15">
        <f ca="1">(BC599*DCF!K$10-DCF!K$5*MAX(BC599*DCF!K$10,0)-MAX(BC599-BB599,0)/Inputs!$B$10)*DCF!K$6</f>
        <v>4150.3442038847788</v>
      </c>
      <c r="CK599" s="15">
        <f ca="1">(BD599*DCF!L$10-DCF!L$5*MAX(BD599*DCF!L$10,0)-MAX(BD599-BC599,0)/Inputs!$B$10)*DCF!L$6</f>
        <v>5110.4568720540065</v>
      </c>
      <c r="CL599" s="15">
        <f ca="1">(BE599*DCF!M$10-DCF!M$5*MAX(BE599*DCF!M$10,0)-MAX(BE599-BD599,0)/Inputs!$B$10)*DCF!M$6</f>
        <v>5569.434752379886</v>
      </c>
      <c r="CM599" s="15">
        <f ca="1">(BF599*DCF!C$28-DCF!C$5*MAX(BF599*DCF!C$28,0)-MAX(BF599-Inputs!$B$13,0)/Inputs!$B$17)*DCF!C$6</f>
        <v>3630.0987177353459</v>
      </c>
      <c r="CN599" s="15">
        <f ca="1">(BG599*DCF!D$28-DCF!D$5*MAX(BG599*DCF!D$28,0)-MAX(BG599-BF599,0)/Inputs!$B$17)*DCF!D$6</f>
        <v>4085.5575989068352</v>
      </c>
      <c r="CO599" s="15">
        <f ca="1">(BH599*DCF!E$28-DCF!E$5*MAX(BH599*DCF!E$28,0)-MAX(BH599-BG599,0)/Inputs!$B$17)*DCF!E$6</f>
        <v>4390.1616535025223</v>
      </c>
      <c r="CP599" s="15">
        <f ca="1">(BI599*DCF!F$28-DCF!F$5*MAX(BI599*DCF!F$28,0)-MAX(BI599-BH599,0)/Inputs!$B$17)*DCF!F$6</f>
        <v>4843.6971825818091</v>
      </c>
      <c r="CQ599" s="15">
        <f ca="1">(BJ599*DCF!G$28-DCF!G$5*MAX(BJ599*DCF!G$28,0)-MAX(BJ599-BI599,0)/Inputs!$B$17)*DCF!G$6</f>
        <v>5509.7524108315574</v>
      </c>
      <c r="CR599" s="15">
        <f ca="1">(BK599*DCF!H$28-DCF!H$5*MAX(BK599*DCF!H$28,0)-MAX(BK599-BJ599,0)/Inputs!$B$17)*DCF!H$6</f>
        <v>6289.8839040930116</v>
      </c>
      <c r="CS599" s="15">
        <f ca="1">(BL599*DCF!I$28-DCF!I$5*MAX(BL599*DCF!I$28,0)-MAX(BL599-BK599,0)/Inputs!$B$17)*DCF!I$6</f>
        <v>7036.541592444908</v>
      </c>
      <c r="CT599" s="15">
        <f ca="1">(BM599*DCF!J$28-DCF!J$5*MAX(BM599*DCF!J$28,0)-MAX(BM599-BL599,0)/Inputs!$B$17)*DCF!J$6</f>
        <v>8322.9209099418767</v>
      </c>
      <c r="CU599" s="15">
        <f ca="1">(BN599*DCF!K$28-DCF!K$5*MAX(BN599*DCF!K$28,0)-MAX(BN599-BM599,0)/Inputs!$B$17)*DCF!K$6</f>
        <v>10758.765183103482</v>
      </c>
      <c r="CV599" s="15">
        <f ca="1">(BO599*DCF!L$28-DCF!L$5*MAX(BO599*DCF!L$28,0)-MAX(BO599-BN599,0)/Inputs!$B$17)*DCF!L$6</f>
        <v>12685.668433953348</v>
      </c>
      <c r="CW599" s="15">
        <f ca="1">(BP599*DCF!M$28-DCF!M$5*MAX(BP599*DCF!M$28,0)-MAX(BP599-BO599,0)/Inputs!$B$17)*DCF!M$6</f>
        <v>12994.280762427981</v>
      </c>
      <c r="CX599" s="15">
        <f ca="1">(BQ599*DCF!C$46-DCF!C$5*MAX(BQ599*DCF!C$46,0)-MAX(BQ599-Inputs!$B$20,0)/Inputs!$B$24)*DCF!C$6</f>
        <v>-5675.2635292539608</v>
      </c>
      <c r="CY599" s="15">
        <f ca="1">(BR599*DCF!D$46-DCF!D$5*MAX(BR599*DCF!D$46,0)-MAX(BR599-BQ599,0)/Inputs!$B$24)*DCF!D$6</f>
        <v>-1691.4405870107739</v>
      </c>
      <c r="CZ599" s="15">
        <f ca="1">(BS599*DCF!E$46-DCF!E$5*MAX(BS599*DCF!E$46,0)-MAX(BS599-BR599,0)/Inputs!$B$24)*DCF!E$6</f>
        <v>-3218.1870742427382</v>
      </c>
      <c r="DA599" s="15">
        <f ca="1">(BT599*DCF!F$46-DCF!F$5*MAX(BT599*DCF!F$46,0)-MAX(BT599-BS599,0)/Inputs!$B$24)*DCF!F$6</f>
        <v>-5932.6098578716956</v>
      </c>
      <c r="DB599" s="15">
        <f ca="1">(BU599*DCF!G$46-DCF!G$5*MAX(BU599*DCF!G$46,0)-MAX(BU599-BT599,0)/Inputs!$B$24)*DCF!G$6</f>
        <v>-7473.8768723809953</v>
      </c>
      <c r="DC599" s="15">
        <f ca="1">(BV599*DCF!H$46-DCF!H$5*MAX(BV599*DCF!H$46,0)-MAX(BV599-BU599,0)/Inputs!$B$24)*DCF!H$6</f>
        <v>-5034.982068459627</v>
      </c>
      <c r="DD599" s="15">
        <f ca="1">(BW599*DCF!I$46-DCF!I$5*MAX(BW599*DCF!I$46,0)-MAX(BW599-BV599,0)/Inputs!$B$24)*DCF!I$6</f>
        <v>-4784.5340132091133</v>
      </c>
      <c r="DE599" s="15">
        <f ca="1">(BX599*DCF!J$46-DCF!J$5*MAX(BX599*DCF!J$46,0)-MAX(BX599-BW599,0)/Inputs!$B$24)*DCF!J$6</f>
        <v>-732.79216612356709</v>
      </c>
      <c r="DF599" s="15">
        <f ca="1">(BY599*DCF!K$46-DCF!K$5*MAX(BY599*DCF!K$46,0)-MAX(BY599-BX599,0)/Inputs!$B$24)*DCF!K$6</f>
        <v>-1598.2579267593551</v>
      </c>
      <c r="DG599" s="15">
        <f ca="1">(BZ599*DCF!L$46-DCF!L$5*MAX(BZ599*DCF!L$46,0)-MAX(BZ599-BY599,0)/Inputs!$B$24)*DCF!L$6</f>
        <v>3441.0614010464087</v>
      </c>
      <c r="DH599" s="15">
        <f ca="1">(CA599*DCF!M$46-DCF!M$5*MAX(CA599*DCF!M$46,0)-MAX(CA599-BZ599,0)/Inputs!$B$24)*DCF!M$6</f>
        <v>13099.348492351244</v>
      </c>
      <c r="DI599" s="15">
        <f ca="1">SUM(CB599:CL599)+BE599*DCF!M$10*(1+Inputs!$B$30)*(1-Inputs!$B$33)*(1-Inputs!$B$30/Inputs!$B$31)/(Inputs!$B$29-Inputs!$B$30)*DCF!M$6</f>
        <v>144800.0610495935</v>
      </c>
      <c r="DJ599" s="15">
        <f ca="1">SUM(CM599:CW599)+BP599*DCF!M$28*(1+Inputs!$B$30)*(1-Inputs!$B$33)*(1-Inputs!$B$30/Inputs!$B$31)/(Inputs!$B$29-Inputs!$B$30)*DCF!M$6</f>
        <v>338797.27664399822</v>
      </c>
      <c r="DK599" s="15">
        <f ca="1">SUM(CX599:DH599)+CA599*DCF!M$46*(1+Inputs!$B$30)*(1-Inputs!$B$33)*(1-Inputs!$B$30/Inputs!$B$31)/(Inputs!$B$29-Inputs!$B$30)*DCF!M$6</f>
        <v>238742.32578148181</v>
      </c>
      <c r="DM599" s="15">
        <f ca="1">DI599+DJ599+DK599+Inputs!$B$34+Inputs!$B$36-Inputs!$B$35</f>
        <v>799190.66347507352</v>
      </c>
    </row>
    <row r="600" spans="1:117" x14ac:dyDescent="0.75">
      <c r="A600" s="11">
        <v>587</v>
      </c>
      <c r="C600" s="23">
        <f t="shared" ca="1" si="358"/>
        <v>-5.8860061871157436E-2</v>
      </c>
      <c r="D600" s="23">
        <f t="shared" ca="1" si="358"/>
        <v>0.40853671517567558</v>
      </c>
      <c r="E600" s="23">
        <f t="shared" ca="1" si="358"/>
        <v>-0.47768910651737939</v>
      </c>
      <c r="F600" s="23">
        <f t="shared" ca="1" si="358"/>
        <v>-0.16463429790348721</v>
      </c>
      <c r="G600" s="23">
        <f t="shared" ca="1" si="358"/>
        <v>-3.4803798338468899</v>
      </c>
      <c r="H600" s="23">
        <f t="shared" ca="1" si="358"/>
        <v>-0.41052453061823874</v>
      </c>
      <c r="I600" s="23">
        <f t="shared" ca="1" si="358"/>
        <v>-0.90128821795756342</v>
      </c>
      <c r="J600" s="23">
        <f t="shared" ca="1" si="358"/>
        <v>-0.33095981689155807</v>
      </c>
      <c r="K600" s="23">
        <f t="shared" ca="1" si="358"/>
        <v>-0.13689888085357904</v>
      </c>
      <c r="L600" s="23">
        <f t="shared" ca="1" si="358"/>
        <v>2.0075823651354137</v>
      </c>
      <c r="M600" s="23">
        <f t="shared" ca="1" si="358"/>
        <v>0.55993518176265122</v>
      </c>
      <c r="N600" s="23">
        <f ca="1">SQRT(Inputs!$B$38)*C600+SQRT(1-Inputs!$B$38)*_xlfn.NORM.S.INV(RAND())</f>
        <v>-0.30432082806705113</v>
      </c>
      <c r="O600" s="23">
        <f ca="1">SQRT(Inputs!$B$38)*D600+SQRT(1-Inputs!$B$38)*_xlfn.NORM.S.INV(RAND())</f>
        <v>-0.3682022727017692</v>
      </c>
      <c r="P600" s="23">
        <f ca="1">SQRT(Inputs!$B$38)*E600+SQRT(1-Inputs!$B$38)*_xlfn.NORM.S.INV(RAND())</f>
        <v>1.811413541449326</v>
      </c>
      <c r="Q600" s="23">
        <f ca="1">SQRT(Inputs!$B$38)*F600+SQRT(1-Inputs!$B$38)*_xlfn.NORM.S.INV(RAND())</f>
        <v>1.5071400776217727</v>
      </c>
      <c r="R600" s="23">
        <f ca="1">SQRT(Inputs!$B$38)*G600+SQRT(1-Inputs!$B$38)*_xlfn.NORM.S.INV(RAND())</f>
        <v>-2.9021364085717298</v>
      </c>
      <c r="S600" s="23">
        <f ca="1">SQRT(Inputs!$B$38)*H600+SQRT(1-Inputs!$B$38)*_xlfn.NORM.S.INV(RAND())</f>
        <v>-1.0340284842046275</v>
      </c>
      <c r="T600" s="23">
        <f ca="1">SQRT(Inputs!$B$38)*I600+SQRT(1-Inputs!$B$38)*_xlfn.NORM.S.INV(RAND())</f>
        <v>-1.285312491868134</v>
      </c>
      <c r="U600" s="23">
        <f ca="1">SQRT(Inputs!$B$38)*J600+SQRT(1-Inputs!$B$38)*_xlfn.NORM.S.INV(RAND())</f>
        <v>0.52009179592293997</v>
      </c>
      <c r="V600" s="23">
        <f ca="1">SQRT(Inputs!$B$38)*K600+SQRT(1-Inputs!$B$38)*_xlfn.NORM.S.INV(RAND())</f>
        <v>-0.70046093601059811</v>
      </c>
      <c r="W600" s="23">
        <f ca="1">SQRT(Inputs!$B$38)*L600+SQRT(1-Inputs!$B$38)*_xlfn.NORM.S.INV(RAND())</f>
        <v>1.1737305730294298</v>
      </c>
      <c r="X600" s="23">
        <f ca="1">SQRT(Inputs!$B$38)*M600+SQRT(1-Inputs!$B$38)*_xlfn.NORM.S.INV(RAND())</f>
        <v>-0.2934272929029843</v>
      </c>
      <c r="Y600" s="23">
        <f ca="1">SQRT(Inputs!$B$38)*C600+SQRT(1-Inputs!$B$38)*_xlfn.NORM.S.INV(RAND())</f>
        <v>-0.6046359482163437</v>
      </c>
      <c r="Z600" s="23">
        <f ca="1">SQRT(Inputs!$B$38)*D600+SQRT(1-Inputs!$B$38)*_xlfn.NORM.S.INV(RAND())</f>
        <v>1.8641374832892483</v>
      </c>
      <c r="AA600" s="23">
        <f ca="1">SQRT(Inputs!$B$38)*E600+SQRT(1-Inputs!$B$38)*_xlfn.NORM.S.INV(RAND())</f>
        <v>-9.8660447173596122E-2</v>
      </c>
      <c r="AB600" s="23">
        <f ca="1">SQRT(Inputs!$B$38)*F600+SQRT(1-Inputs!$B$38)*_xlfn.NORM.S.INV(RAND())</f>
        <v>0.57490785661022048</v>
      </c>
      <c r="AC600" s="23">
        <f ca="1">SQRT(Inputs!$B$38)*G600+SQRT(1-Inputs!$B$38)*_xlfn.NORM.S.INV(RAND())</f>
        <v>-1.3612907344826721</v>
      </c>
      <c r="AD600" s="23">
        <f ca="1">SQRT(Inputs!$B$38)*H600+SQRT(1-Inputs!$B$38)*_xlfn.NORM.S.INV(RAND())</f>
        <v>-0.98093001413543246</v>
      </c>
      <c r="AE600" s="23">
        <f ca="1">SQRT(Inputs!$B$38)*I600+SQRT(1-Inputs!$B$38)*_xlfn.NORM.S.INV(RAND())</f>
        <v>1.2948602235376363</v>
      </c>
      <c r="AF600" s="23">
        <f ca="1">SQRT(Inputs!$B$38)*J600+SQRT(1-Inputs!$B$38)*_xlfn.NORM.S.INV(RAND())</f>
        <v>-0.48186617584035163</v>
      </c>
      <c r="AG600" s="23">
        <f ca="1">SQRT(Inputs!$B$38)*K600+SQRT(1-Inputs!$B$38)*_xlfn.NORM.S.INV(RAND())</f>
        <v>-1.4597232795408144</v>
      </c>
      <c r="AH600" s="23">
        <f ca="1">SQRT(Inputs!$B$38)*L600+SQRT(1-Inputs!$B$38)*_xlfn.NORM.S.INV(RAND())</f>
        <v>1.9965074739732891</v>
      </c>
      <c r="AI600" s="23">
        <f ca="1">SQRT(Inputs!$B$38)*M600+SQRT(1-Inputs!$B$38)*_xlfn.NORM.S.INV(RAND())</f>
        <v>1.1155277114889257</v>
      </c>
      <c r="AJ600" s="23">
        <f ca="1">SQRT(Inputs!$B$38)*C600+SQRT(1-Inputs!$B$38)*_xlfn.NORM.S.INV(RAND())</f>
        <v>0.64690244344047709</v>
      </c>
      <c r="AK600" s="23">
        <f ca="1">SQRT(Inputs!$B$38)*D600+SQRT(1-Inputs!$B$38)*_xlfn.NORM.S.INV(RAND())</f>
        <v>-0.4014650802230233</v>
      </c>
      <c r="AL600" s="23">
        <f ca="1">SQRT(Inputs!$B$38)*E600+SQRT(1-Inputs!$B$38)*_xlfn.NORM.S.INV(RAND())</f>
        <v>-0.57063334758336026</v>
      </c>
      <c r="AM600" s="23">
        <f ca="1">SQRT(Inputs!$B$38)*F600+SQRT(1-Inputs!$B$38)*_xlfn.NORM.S.INV(RAND())</f>
        <v>-0.15632196742252807</v>
      </c>
      <c r="AN600" s="23">
        <f ca="1">SQRT(Inputs!$B$38)*G600+SQRT(1-Inputs!$B$38)*_xlfn.NORM.S.INV(RAND())</f>
        <v>-2.1940317255718198</v>
      </c>
      <c r="AO600" s="23">
        <f ca="1">SQRT(Inputs!$B$38)*H600+SQRT(1-Inputs!$B$38)*_xlfn.NORM.S.INV(RAND())</f>
        <v>8.306336660367683E-2</v>
      </c>
      <c r="AP600" s="23">
        <f ca="1">SQRT(Inputs!$B$38)*I600+SQRT(1-Inputs!$B$38)*_xlfn.NORM.S.INV(RAND())</f>
        <v>-2.0275629343247221</v>
      </c>
      <c r="AQ600" s="23">
        <f ca="1">SQRT(Inputs!$B$38)*J600+SQRT(1-Inputs!$B$38)*_xlfn.NORM.S.INV(RAND())</f>
        <v>-1.4975436051272202</v>
      </c>
      <c r="AR600" s="23">
        <f ca="1">SQRT(Inputs!$B$38)*K600+SQRT(1-Inputs!$B$38)*_xlfn.NORM.S.INV(RAND())</f>
        <v>0.31541724273576255</v>
      </c>
      <c r="AS600" s="23">
        <f ca="1">SQRT(Inputs!$B$38)*L600+SQRT(1-Inputs!$B$38)*_xlfn.NORM.S.INV(RAND())</f>
        <v>1.6351333501644119</v>
      </c>
      <c r="AT600" s="23">
        <f ca="1">SQRT(Inputs!$B$38)*M600+SQRT(1-Inputs!$B$38)*_xlfn.NORM.S.INV(RAND())</f>
        <v>-0.59600021026579186</v>
      </c>
      <c r="AU600" s="15">
        <f ca="1">Inputs!$B$6*EXP($B$8-0.5*C$5^2+C$5*N600)</f>
        <v>4723.7160514989009</v>
      </c>
      <c r="AV600" s="15">
        <f t="shared" ca="1" si="328"/>
        <v>5446.8701129667388</v>
      </c>
      <c r="AW600" s="15">
        <f t="shared" ca="1" si="329"/>
        <v>8479.5920528682891</v>
      </c>
      <c r="AX600" s="15">
        <f t="shared" ca="1" si="330"/>
        <v>12497.663284976494</v>
      </c>
      <c r="AY600" s="15">
        <f t="shared" ca="1" si="331"/>
        <v>10882.75602037834</v>
      </c>
      <c r="AZ600" s="15">
        <f t="shared" ca="1" si="332"/>
        <v>11877.452387894102</v>
      </c>
      <c r="BA600" s="15">
        <f t="shared" ca="1" si="333"/>
        <v>12705.521863158836</v>
      </c>
      <c r="BB600" s="15">
        <f t="shared" ca="1" si="334"/>
        <v>16387.479713817676</v>
      </c>
      <c r="BC600" s="15">
        <f t="shared" ca="1" si="335"/>
        <v>18758.280324767635</v>
      </c>
      <c r="BD600" s="15">
        <f t="shared" ca="1" si="336"/>
        <v>25647.247621510855</v>
      </c>
      <c r="BE600" s="15">
        <f t="shared" ca="1" si="337"/>
        <v>30598.625365133914</v>
      </c>
      <c r="BF600" s="15">
        <f ca="1">Inputs!$B$13*EXP($B$9-0.5*C$6^2+C$6*Y600)</f>
        <v>12268.638267681396</v>
      </c>
      <c r="BG600" s="15">
        <f t="shared" ca="1" si="338"/>
        <v>20930.803586541493</v>
      </c>
      <c r="BH600" s="15">
        <f t="shared" ca="1" si="339"/>
        <v>25158.522315315797</v>
      </c>
      <c r="BI600" s="15">
        <f t="shared" ca="1" si="340"/>
        <v>33647.315765702304</v>
      </c>
      <c r="BJ600" s="15">
        <f t="shared" ca="1" si="341"/>
        <v>33899.932040124302</v>
      </c>
      <c r="BK600" s="15">
        <f t="shared" ca="1" si="342"/>
        <v>36404.453900651904</v>
      </c>
      <c r="BL600" s="15">
        <f t="shared" ca="1" si="343"/>
        <v>52888.708020365215</v>
      </c>
      <c r="BM600" s="15">
        <f t="shared" ca="1" si="344"/>
        <v>61234.160554889655</v>
      </c>
      <c r="BN600" s="15">
        <f t="shared" ca="1" si="345"/>
        <v>63224.403811428412</v>
      </c>
      <c r="BO600" s="15">
        <f t="shared" ca="1" si="346"/>
        <v>98111.210327874418</v>
      </c>
      <c r="BP600" s="15">
        <f t="shared" ca="1" si="347"/>
        <v>137024.7438963452</v>
      </c>
      <c r="BQ600" s="15">
        <f ca="1">Inputs!$B$20*EXP($B$10-0.5*C$7^2+C$7*AJ600)</f>
        <v>5395.7872185298002</v>
      </c>
      <c r="BR600" s="15">
        <f t="shared" ca="1" si="348"/>
        <v>6444.9877656258632</v>
      </c>
      <c r="BS600" s="15">
        <f t="shared" ca="1" si="349"/>
        <v>7491.6006198589766</v>
      </c>
      <c r="BT600" s="15">
        <f t="shared" ca="1" si="350"/>
        <v>9914.269981961279</v>
      </c>
      <c r="BU600" s="15">
        <f t="shared" ca="1" si="351"/>
        <v>8080.2347493514744</v>
      </c>
      <c r="BV600" s="15">
        <f t="shared" ca="1" si="352"/>
        <v>11454.301232445472</v>
      </c>
      <c r="BW600" s="15">
        <f t="shared" ca="1" si="353"/>
        <v>10406.655013400803</v>
      </c>
      <c r="BX600" s="15">
        <f t="shared" ca="1" si="354"/>
        <v>10780.531495258159</v>
      </c>
      <c r="BY600" s="15">
        <f t="shared" ca="1" si="355"/>
        <v>16044.986932637155</v>
      </c>
      <c r="BZ600" s="15">
        <f t="shared" ca="1" si="356"/>
        <v>30407.883029694636</v>
      </c>
      <c r="CA600" s="15">
        <f t="shared" ca="1" si="357"/>
        <v>38421.355664360824</v>
      </c>
      <c r="CB600" s="15">
        <f ca="1">(AU600*DCF!C$10-DCF!C$5*MAX(AU600*DCF!C$10,0)-MAX(AU600-Inputs!$B$6,0)/Inputs!$B$10)*DCF!C$6</f>
        <v>1044.7750177240971</v>
      </c>
      <c r="CC600" s="15">
        <f ca="1">(AV600*DCF!D$10-DCF!D$5*MAX(AV600*DCF!D$10,0)-MAX(AV600-AU600,0)/Inputs!$B$10)*DCF!D$6</f>
        <v>1151.3154970992707</v>
      </c>
      <c r="CD600" s="15">
        <f ca="1">(AW600*DCF!E$10-DCF!E$5*MAX(AW600*DCF!E$10,0)-MAX(AW600-AV600,0)/Inputs!$B$10)*DCF!E$6</f>
        <v>1274.7082502940289</v>
      </c>
      <c r="CE600" s="15">
        <f ca="1">(AX600*DCF!F$10-DCF!F$5*MAX(AX600*DCF!F$10,0)-MAX(AX600-AW600,0)/Inputs!$B$10)*DCF!F$6</f>
        <v>1892.158974061537</v>
      </c>
      <c r="CF600" s="15">
        <f ca="1">(AY600*DCF!G$10-DCF!G$5*MAX(AY600*DCF!G$10,0)-MAX(AY600-AX600,0)/Inputs!$B$10)*DCF!G$6</f>
        <v>2242.2814015122767</v>
      </c>
      <c r="CG600" s="15">
        <f ca="1">(AZ600*DCF!H$10-DCF!H$5*MAX(AZ600*DCF!H$10,0)-MAX(AZ600-AY600,0)/Inputs!$B$10)*DCF!H$6</f>
        <v>2129.3897282490161</v>
      </c>
      <c r="CH600" s="15">
        <f ca="1">(BA600*DCF!I$10-DCF!I$5*MAX(BA600*DCF!I$10,0)-MAX(BA600-AZ600,0)/Inputs!$B$10)*DCF!I$6</f>
        <v>2185.0029386717179</v>
      </c>
      <c r="CI600" s="15">
        <f ca="1">(BB600*DCF!J$10-DCF!J$5*MAX(BB600*DCF!J$10,0)-MAX(BB600-BA600,0)/Inputs!$B$10)*DCF!J$6</f>
        <v>2254.18950468721</v>
      </c>
      <c r="CJ600" s="15">
        <f ca="1">(BC600*DCF!K$10-DCF!K$5*MAX(BC600*DCF!K$10,0)-MAX(BC600-BB600,0)/Inputs!$B$10)*DCF!K$6</f>
        <v>2687.9058772564349</v>
      </c>
      <c r="CK600" s="15">
        <f ca="1">(BD600*DCF!L$10-DCF!L$5*MAX(BD600*DCF!L$10,0)-MAX(BD600-BC600,0)/Inputs!$B$10)*DCF!L$6</f>
        <v>2977.2376349721758</v>
      </c>
      <c r="CL600" s="15">
        <f ca="1">(BE600*DCF!M$10-DCF!M$5*MAX(BE600*DCF!M$10,0)-MAX(BE600-BD600,0)/Inputs!$B$10)*DCF!M$6</f>
        <v>3726.3668265777378</v>
      </c>
      <c r="CM600" s="15">
        <f ca="1">(BF600*DCF!C$28-DCF!C$5*MAX(BF600*DCF!C$28,0)-MAX(BF600-Inputs!$B$13,0)/Inputs!$B$17)*DCF!C$6</f>
        <v>3540.6963308319928</v>
      </c>
      <c r="CN600" s="15">
        <f ca="1">(BG600*DCF!D$28-DCF!D$5*MAX(BG600*DCF!D$28,0)-MAX(BG600-BF600,0)/Inputs!$B$17)*DCF!D$6</f>
        <v>4316.5673807927988</v>
      </c>
      <c r="CO600" s="15">
        <f ca="1">(BH600*DCF!E$28-DCF!E$5*MAX(BH600*DCF!E$28,0)-MAX(BH600-BG600,0)/Inputs!$B$17)*DCF!E$6</f>
        <v>6292.1163356885736</v>
      </c>
      <c r="CP600" s="15">
        <f ca="1">(BI600*DCF!F$28-DCF!F$5*MAX(BI600*DCF!F$28,0)-MAX(BI600-BH600,0)/Inputs!$B$17)*DCF!F$6</f>
        <v>7588.8409078121658</v>
      </c>
      <c r="CQ600" s="15">
        <f ca="1">(BJ600*DCF!G$28-DCF!G$5*MAX(BJ600*DCF!G$28,0)-MAX(BJ600-BI600,0)/Inputs!$B$17)*DCF!G$6</f>
        <v>8753.1070040398026</v>
      </c>
      <c r="CR600" s="15">
        <f ca="1">(BK600*DCF!H$28-DCF!H$5*MAX(BK600*DCF!H$28,0)-MAX(BK600-BJ600,0)/Inputs!$B$17)*DCF!H$6</f>
        <v>8614.0906787264121</v>
      </c>
      <c r="CS600" s="15">
        <f ca="1">(BL600*DCF!I$28-DCF!I$5*MAX(BL600*DCF!I$28,0)-MAX(BL600-BK600,0)/Inputs!$B$17)*DCF!I$6</f>
        <v>10070.944491462524</v>
      </c>
      <c r="CT600" s="15">
        <f ca="1">(BM600*DCF!J$28-DCF!J$5*MAX(BM600*DCF!J$28,0)-MAX(BM600-BL600,0)/Inputs!$B$17)*DCF!J$6</f>
        <v>12553.762411243453</v>
      </c>
      <c r="CU600" s="15">
        <f ca="1">(BN600*DCF!K$28-DCF!K$5*MAX(BN600*DCF!K$28,0)-MAX(BN600-BM600,0)/Inputs!$B$17)*DCF!K$6</f>
        <v>13108.155712225909</v>
      </c>
      <c r="CV600" s="15">
        <f ca="1">(BO600*DCF!L$28-DCF!L$5*MAX(BO600*DCF!L$28,0)-MAX(BO600-BN600,0)/Inputs!$B$17)*DCF!L$6</f>
        <v>15627.745471730123</v>
      </c>
      <c r="CW600" s="15">
        <f ca="1">(BP600*DCF!M$28-DCF!M$5*MAX(BP600*DCF!M$28,0)-MAX(BP600-BO600,0)/Inputs!$B$17)*DCF!M$6</f>
        <v>21713.727163536329</v>
      </c>
      <c r="CX600" s="15">
        <f ca="1">(BQ600*DCF!C$46-DCF!C$5*MAX(BQ600*DCF!C$46,0)-MAX(BQ600-Inputs!$B$20,0)/Inputs!$B$24)*DCF!C$6</f>
        <v>-2259.8987657250345</v>
      </c>
      <c r="CY600" s="15">
        <f ca="1">(BR600*DCF!D$46-DCF!D$5*MAX(BR600*DCF!D$46,0)-MAX(BR600-BQ600,0)/Inputs!$B$24)*DCF!D$6</f>
        <v>-1547.6942768253746</v>
      </c>
      <c r="CZ600" s="15">
        <f ca="1">(BS600*DCF!E$46-DCF!E$5*MAX(BS600*DCF!E$46,0)-MAX(BS600-BR600,0)/Inputs!$B$24)*DCF!E$6</f>
        <v>-1298.4407914961746</v>
      </c>
      <c r="DA600" s="15">
        <f ca="1">(BT600*DCF!F$46-DCF!F$5*MAX(BT600*DCF!F$46,0)-MAX(BT600-BS600,0)/Inputs!$B$24)*DCF!F$6</f>
        <v>-1604.1903240450847</v>
      </c>
      <c r="DB600" s="15">
        <f ca="1">(BU600*DCF!G$46-DCF!G$5*MAX(BU600*DCF!G$46,0)-MAX(BU600-BT600,0)/Inputs!$B$24)*DCF!G$6</f>
        <v>-271.80313237364106</v>
      </c>
      <c r="DC600" s="15">
        <f ca="1">(BV600*DCF!H$46-DCF!H$5*MAX(BV600*DCF!H$46,0)-MAX(BV600-BU600,0)/Inputs!$B$24)*DCF!H$6</f>
        <v>-1048.470486373124</v>
      </c>
      <c r="DD600" s="15">
        <f ca="1">(BW600*DCF!I$46-DCF!I$5*MAX(BW600*DCF!I$46,0)-MAX(BW600-BV600,0)/Inputs!$B$24)*DCF!I$6</f>
        <v>240.345730863851</v>
      </c>
      <c r="DE600" s="15">
        <f ca="1">(BX600*DCF!J$46-DCF!J$5*MAX(BX600*DCF!J$46,0)-MAX(BX600-BW600,0)/Inputs!$B$24)*DCF!J$6</f>
        <v>353.06754102274652</v>
      </c>
      <c r="DF600" s="15">
        <f ca="1">(BY600*DCF!K$46-DCF!K$5*MAX(BY600*DCF!K$46,0)-MAX(BY600-BX600,0)/Inputs!$B$24)*DCF!K$6</f>
        <v>-373.10819781617903</v>
      </c>
      <c r="DG600" s="15">
        <f ca="1">(BZ600*DCF!L$46-DCF!L$5*MAX(BZ600*DCF!L$46,0)-MAX(BZ600-BY600,0)/Inputs!$B$24)*DCF!L$6</f>
        <v>-1148.4147466844267</v>
      </c>
      <c r="DH600" s="15">
        <f ca="1">(CA600*DCF!M$46-DCF!M$5*MAX(CA600*DCF!M$46,0)-MAX(CA600-BZ600,0)/Inputs!$B$24)*DCF!M$6</f>
        <v>1336.817333425078</v>
      </c>
      <c r="DI600" s="15">
        <f ca="1">SUM(CB600:CL600)+BE600*DCF!M$10*(1+Inputs!$B$30)*(1-Inputs!$B$33)*(1-Inputs!$B$30/Inputs!$B$31)/(Inputs!$B$29-Inputs!$B$30)*DCF!M$6</f>
        <v>108721.71066720488</v>
      </c>
      <c r="DJ600" s="15">
        <f ca="1">SUM(CM600:CW600)+BP600*DCF!M$28*(1+Inputs!$B$30)*(1-Inputs!$B$33)*(1-Inputs!$B$30/Inputs!$B$31)/(Inputs!$B$29-Inputs!$B$30)*DCF!M$6</f>
        <v>620635.31952566782</v>
      </c>
      <c r="DK600" s="15">
        <f ca="1">SUM(CX600:DH600)+CA600*DCF!M$46*(1+Inputs!$B$30)*(1-Inputs!$B$33)*(1-Inputs!$B$30/Inputs!$B$31)/(Inputs!$B$29-Inputs!$B$30)*DCF!M$6</f>
        <v>51782.177041609859</v>
      </c>
      <c r="DM600" s="15">
        <f ca="1">DI600+DJ600+DK600+Inputs!$B$34+Inputs!$B$36-Inputs!$B$35</f>
        <v>857990.20723448263</v>
      </c>
    </row>
    <row r="601" spans="1:117" x14ac:dyDescent="0.75">
      <c r="A601" s="11">
        <v>588</v>
      </c>
      <c r="C601" s="23">
        <f t="shared" ca="1" si="358"/>
        <v>0.86627059735794243</v>
      </c>
      <c r="D601" s="23">
        <f t="shared" ca="1" si="358"/>
        <v>-1.3527799610608087</v>
      </c>
      <c r="E601" s="23">
        <f t="shared" ca="1" si="358"/>
        <v>-0.81473565325146724</v>
      </c>
      <c r="F601" s="23">
        <f t="shared" ca="1" si="358"/>
        <v>-1.0508679818128057</v>
      </c>
      <c r="G601" s="23">
        <f t="shared" ca="1" si="358"/>
        <v>0.36392637836629421</v>
      </c>
      <c r="H601" s="23">
        <f t="shared" ca="1" si="358"/>
        <v>-1.6683553945211744</v>
      </c>
      <c r="I601" s="23">
        <f t="shared" ca="1" si="358"/>
        <v>0.6042404878217833</v>
      </c>
      <c r="J601" s="23">
        <f t="shared" ca="1" si="358"/>
        <v>8.9689444561200635E-2</v>
      </c>
      <c r="K601" s="23">
        <f t="shared" ca="1" si="358"/>
        <v>1.0326814188323619</v>
      </c>
      <c r="L601" s="23">
        <f t="shared" ca="1" si="358"/>
        <v>-0.80383306016948985</v>
      </c>
      <c r="M601" s="23">
        <f t="shared" ca="1" si="358"/>
        <v>0.2676100457888127</v>
      </c>
      <c r="N601" s="23">
        <f ca="1">SQRT(Inputs!$B$38)*C601+SQRT(1-Inputs!$B$38)*_xlfn.NORM.S.INV(RAND())</f>
        <v>0.37794827614306065</v>
      </c>
      <c r="O601" s="23">
        <f ca="1">SQRT(Inputs!$B$38)*D601+SQRT(1-Inputs!$B$38)*_xlfn.NORM.S.INV(RAND())</f>
        <v>6.3986580573590301E-2</v>
      </c>
      <c r="P601" s="23">
        <f ca="1">SQRT(Inputs!$B$38)*E601+SQRT(1-Inputs!$B$38)*_xlfn.NORM.S.INV(RAND())</f>
        <v>-1.3812229442298583</v>
      </c>
      <c r="Q601" s="23">
        <f ca="1">SQRT(Inputs!$B$38)*F601+SQRT(1-Inputs!$B$38)*_xlfn.NORM.S.INV(RAND())</f>
        <v>-1.2270633846661501</v>
      </c>
      <c r="R601" s="23">
        <f ca="1">SQRT(Inputs!$B$38)*G601+SQRT(1-Inputs!$B$38)*_xlfn.NORM.S.INV(RAND())</f>
        <v>-0.75232220715610387</v>
      </c>
      <c r="S601" s="23">
        <f ca="1">SQRT(Inputs!$B$38)*H601+SQRT(1-Inputs!$B$38)*_xlfn.NORM.S.INV(RAND())</f>
        <v>-0.11938717939428833</v>
      </c>
      <c r="T601" s="23">
        <f ca="1">SQRT(Inputs!$B$38)*I601+SQRT(1-Inputs!$B$38)*_xlfn.NORM.S.INV(RAND())</f>
        <v>-0.23239926209012951</v>
      </c>
      <c r="U601" s="23">
        <f ca="1">SQRT(Inputs!$B$38)*J601+SQRT(1-Inputs!$B$38)*_xlfn.NORM.S.INV(RAND())</f>
        <v>8.5067045328894086E-2</v>
      </c>
      <c r="V601" s="23">
        <f ca="1">SQRT(Inputs!$B$38)*K601+SQRT(1-Inputs!$B$38)*_xlfn.NORM.S.INV(RAND())</f>
        <v>1.5508270971978213</v>
      </c>
      <c r="W601" s="23">
        <f ca="1">SQRT(Inputs!$B$38)*L601+SQRT(1-Inputs!$B$38)*_xlfn.NORM.S.INV(RAND())</f>
        <v>-2.0509616035094345</v>
      </c>
      <c r="X601" s="23">
        <f ca="1">SQRT(Inputs!$B$38)*M601+SQRT(1-Inputs!$B$38)*_xlfn.NORM.S.INV(RAND())</f>
        <v>-0.6357838162584758</v>
      </c>
      <c r="Y601" s="23">
        <f ca="1">SQRT(Inputs!$B$38)*C601+SQRT(1-Inputs!$B$38)*_xlfn.NORM.S.INV(RAND())</f>
        <v>0.17319984684907191</v>
      </c>
      <c r="Z601" s="23">
        <f ca="1">SQRT(Inputs!$B$38)*D601+SQRT(1-Inputs!$B$38)*_xlfn.NORM.S.INV(RAND())</f>
        <v>-1.760016898603787</v>
      </c>
      <c r="AA601" s="23">
        <f ca="1">SQRT(Inputs!$B$38)*E601+SQRT(1-Inputs!$B$38)*_xlfn.NORM.S.INV(RAND())</f>
        <v>0.22220664150020925</v>
      </c>
      <c r="AB601" s="23">
        <f ca="1">SQRT(Inputs!$B$38)*F601+SQRT(1-Inputs!$B$38)*_xlfn.NORM.S.INV(RAND())</f>
        <v>-1.1050433440079996</v>
      </c>
      <c r="AC601" s="23">
        <f ca="1">SQRT(Inputs!$B$38)*G601+SQRT(1-Inputs!$B$38)*_xlfn.NORM.S.INV(RAND())</f>
        <v>2.0291587326850484</v>
      </c>
      <c r="AD601" s="23">
        <f ca="1">SQRT(Inputs!$B$38)*H601+SQRT(1-Inputs!$B$38)*_xlfn.NORM.S.INV(RAND())</f>
        <v>0.46131156078215585</v>
      </c>
      <c r="AE601" s="23">
        <f ca="1">SQRT(Inputs!$B$38)*I601+SQRT(1-Inputs!$B$38)*_xlfn.NORM.S.INV(RAND())</f>
        <v>-0.50851498977721721</v>
      </c>
      <c r="AF601" s="23">
        <f ca="1">SQRT(Inputs!$B$38)*J601+SQRT(1-Inputs!$B$38)*_xlfn.NORM.S.INV(RAND())</f>
        <v>-0.98534532548045062</v>
      </c>
      <c r="AG601" s="23">
        <f ca="1">SQRT(Inputs!$B$38)*K601+SQRT(1-Inputs!$B$38)*_xlfn.NORM.S.INV(RAND())</f>
        <v>-1.2426199541133331</v>
      </c>
      <c r="AH601" s="23">
        <f ca="1">SQRT(Inputs!$B$38)*L601+SQRT(1-Inputs!$B$38)*_xlfn.NORM.S.INV(RAND())</f>
        <v>-1.0577953369068336</v>
      </c>
      <c r="AI601" s="23">
        <f ca="1">SQRT(Inputs!$B$38)*M601+SQRT(1-Inputs!$B$38)*_xlfn.NORM.S.INV(RAND())</f>
        <v>-0.36933082451030352</v>
      </c>
      <c r="AJ601" s="23">
        <f ca="1">SQRT(Inputs!$B$38)*C601+SQRT(1-Inputs!$B$38)*_xlfn.NORM.S.INV(RAND())</f>
        <v>1.6281766562778264</v>
      </c>
      <c r="AK601" s="23">
        <f ca="1">SQRT(Inputs!$B$38)*D601+SQRT(1-Inputs!$B$38)*_xlfn.NORM.S.INV(RAND())</f>
        <v>-1.374174559651776</v>
      </c>
      <c r="AL601" s="23">
        <f ca="1">SQRT(Inputs!$B$38)*E601+SQRT(1-Inputs!$B$38)*_xlfn.NORM.S.INV(RAND())</f>
        <v>-6.3711569308074867E-2</v>
      </c>
      <c r="AM601" s="23">
        <f ca="1">SQRT(Inputs!$B$38)*F601+SQRT(1-Inputs!$B$38)*_xlfn.NORM.S.INV(RAND())</f>
        <v>0.45473241547715171</v>
      </c>
      <c r="AN601" s="23">
        <f ca="1">SQRT(Inputs!$B$38)*G601+SQRT(1-Inputs!$B$38)*_xlfn.NORM.S.INV(RAND())</f>
        <v>0.76306464470941004</v>
      </c>
      <c r="AO601" s="23">
        <f ca="1">SQRT(Inputs!$B$38)*H601+SQRT(1-Inputs!$B$38)*_xlfn.NORM.S.INV(RAND())</f>
        <v>0.42805544843507159</v>
      </c>
      <c r="AP601" s="23">
        <f ca="1">SQRT(Inputs!$B$38)*I601+SQRT(1-Inputs!$B$38)*_xlfn.NORM.S.INV(RAND())</f>
        <v>0.56290726126556256</v>
      </c>
      <c r="AQ601" s="23">
        <f ca="1">SQRT(Inputs!$B$38)*J601+SQRT(1-Inputs!$B$38)*_xlfn.NORM.S.INV(RAND())</f>
        <v>2.5406953351612294</v>
      </c>
      <c r="AR601" s="23">
        <f ca="1">SQRT(Inputs!$B$38)*K601+SQRT(1-Inputs!$B$38)*_xlfn.NORM.S.INV(RAND())</f>
        <v>0.62303468887141567</v>
      </c>
      <c r="AS601" s="23">
        <f ca="1">SQRT(Inputs!$B$38)*L601+SQRT(1-Inputs!$B$38)*_xlfn.NORM.S.INV(RAND())</f>
        <v>-1.0588439277774981</v>
      </c>
      <c r="AT601" s="23">
        <f ca="1">SQRT(Inputs!$B$38)*M601+SQRT(1-Inputs!$B$38)*_xlfn.NORM.S.INV(RAND())</f>
        <v>0.27718824991519331</v>
      </c>
      <c r="AU601" s="15">
        <f ca="1">Inputs!$B$6*EXP($B$8-0.5*C$5^2+C$5*N601)</f>
        <v>5275.3065265504038</v>
      </c>
      <c r="AV601" s="15">
        <f t="shared" ca="1" si="328"/>
        <v>6481.9911802017823</v>
      </c>
      <c r="AW601" s="15">
        <f t="shared" ca="1" si="329"/>
        <v>6560.2086513190497</v>
      </c>
      <c r="AX601" s="15">
        <f t="shared" ca="1" si="330"/>
        <v>6871.0009828282364</v>
      </c>
      <c r="AY601" s="15">
        <f t="shared" ca="1" si="331"/>
        <v>7690.7630919799085</v>
      </c>
      <c r="AZ601" s="15">
        <f t="shared" ca="1" si="332"/>
        <v>9283.1609353312269</v>
      </c>
      <c r="BA601" s="15">
        <f t="shared" ca="1" si="333"/>
        <v>11087.23594351849</v>
      </c>
      <c r="BB601" s="15">
        <f t="shared" ca="1" si="334"/>
        <v>13690.33998048558</v>
      </c>
      <c r="BC601" s="15">
        <f t="shared" ca="1" si="335"/>
        <v>19474.866130836832</v>
      </c>
      <c r="BD601" s="15">
        <f t="shared" ca="1" si="336"/>
        <v>19693.898544296175</v>
      </c>
      <c r="BE601" s="15">
        <f t="shared" ca="1" si="337"/>
        <v>22774.597122287782</v>
      </c>
      <c r="BF601" s="15">
        <f ca="1">Inputs!$B$13*EXP($B$9-0.5*C$6^2+C$6*Y601)</f>
        <v>14314.176671304303</v>
      </c>
      <c r="BG601" s="15">
        <f t="shared" ca="1" si="338"/>
        <v>12698.570671027303</v>
      </c>
      <c r="BH601" s="15">
        <f t="shared" ca="1" si="339"/>
        <v>16097.796355821336</v>
      </c>
      <c r="BI601" s="15">
        <f t="shared" ca="1" si="340"/>
        <v>16623.905792916692</v>
      </c>
      <c r="BJ601" s="15">
        <f t="shared" ca="1" si="341"/>
        <v>27304.175487130582</v>
      </c>
      <c r="BK601" s="15">
        <f t="shared" ca="1" si="342"/>
        <v>35682.818248441647</v>
      </c>
      <c r="BL601" s="15">
        <f t="shared" ca="1" si="343"/>
        <v>41036.654429541399</v>
      </c>
      <c r="BM601" s="15">
        <f t="shared" ca="1" si="344"/>
        <v>44631.28346177045</v>
      </c>
      <c r="BN601" s="15">
        <f t="shared" ca="1" si="345"/>
        <v>47296.530945590275</v>
      </c>
      <c r="BO601" s="15">
        <f t="shared" ca="1" si="346"/>
        <v>51460.542528871047</v>
      </c>
      <c r="BP601" s="15">
        <f t="shared" ca="1" si="347"/>
        <v>60742.653291341332</v>
      </c>
      <c r="BQ601" s="15">
        <f ca="1">Inputs!$B$20*EXP($B$10-0.5*C$7^2+C$7*AJ601)</f>
        <v>7642.0010018375833</v>
      </c>
      <c r="BR601" s="15">
        <f t="shared" ca="1" si="348"/>
        <v>6702.1651183191952</v>
      </c>
      <c r="BS601" s="15">
        <f t="shared" ca="1" si="349"/>
        <v>9011.4840820849095</v>
      </c>
      <c r="BT601" s="15">
        <f t="shared" ca="1" si="350"/>
        <v>13999.081141538254</v>
      </c>
      <c r="BU601" s="15">
        <f t="shared" ca="1" si="351"/>
        <v>23335.263792651491</v>
      </c>
      <c r="BV601" s="15">
        <f t="shared" ca="1" si="352"/>
        <v>35753.075322797391</v>
      </c>
      <c r="BW601" s="15">
        <f t="shared" ca="1" si="353"/>
        <v>56203.977747978381</v>
      </c>
      <c r="BX601" s="15">
        <f t="shared" ca="1" si="354"/>
        <v>130823.13945869003</v>
      </c>
      <c r="BY601" s="15">
        <f t="shared" ca="1" si="355"/>
        <v>206511.42649445889</v>
      </c>
      <c r="BZ601" s="15">
        <f t="shared" ca="1" si="356"/>
        <v>238511.38228362627</v>
      </c>
      <c r="CA601" s="15">
        <f t="shared" ca="1" si="357"/>
        <v>351952.02355844079</v>
      </c>
      <c r="CB601" s="15">
        <f ca="1">(AU601*DCF!C$10-DCF!C$5*MAX(AU601*DCF!C$10,0)-MAX(AU601-Inputs!$B$6,0)/Inputs!$B$10)*DCF!C$6</f>
        <v>1040.8420793210396</v>
      </c>
      <c r="CC601" s="15">
        <f ca="1">(AV601*DCF!D$10-DCF!D$5*MAX(AV601*DCF!D$10,0)-MAX(AV601-AU601,0)/Inputs!$B$10)*DCF!D$6</f>
        <v>1285.7229645134071</v>
      </c>
      <c r="CD601" s="15">
        <f ca="1">(AW601*DCF!E$10-DCF!E$5*MAX(AW601*DCF!E$10,0)-MAX(AW601-AV601,0)/Inputs!$B$10)*DCF!E$6</f>
        <v>1497.0299342446733</v>
      </c>
      <c r="CE601" s="15">
        <f ca="1">(AX601*DCF!F$10-DCF!F$5*MAX(AX601*DCF!F$10,0)-MAX(AX601-AW601,0)/Inputs!$B$10)*DCF!F$6</f>
        <v>1435.2603856108965</v>
      </c>
      <c r="CF601" s="15">
        <f ca="1">(AY601*DCF!G$10-DCF!G$5*MAX(AY601*DCF!G$10,0)-MAX(AY601-AX601,0)/Inputs!$B$10)*DCF!G$6</f>
        <v>1427.031218189132</v>
      </c>
      <c r="CG601" s="15">
        <f ca="1">(AZ601*DCF!H$10-DCF!H$5*MAX(AZ601*DCF!H$10,0)-MAX(AZ601-AY601,0)/Inputs!$B$10)*DCF!H$6</f>
        <v>1519.5735696451284</v>
      </c>
      <c r="CH601" s="15">
        <f ca="1">(BA601*DCF!I$10-DCF!I$5*MAX(BA601*DCF!I$10,0)-MAX(BA601-AZ601,0)/Inputs!$B$10)*DCF!I$6</f>
        <v>1729.3020328630182</v>
      </c>
      <c r="CI601" s="15">
        <f ca="1">(BB601*DCF!J$10-DCF!J$5*MAX(BB601*DCF!J$10,0)-MAX(BB601-BA601,0)/Inputs!$B$10)*DCF!J$6</f>
        <v>1954.8365855895772</v>
      </c>
      <c r="CJ601" s="15">
        <f ca="1">(BC601*DCF!K$10-DCF!K$5*MAX(BC601*DCF!K$10,0)-MAX(BC601-BB601,0)/Inputs!$B$10)*DCF!K$6</f>
        <v>2325.3950745325837</v>
      </c>
      <c r="CK601" s="15">
        <f ca="1">(BD601*DCF!L$10-DCF!L$5*MAX(BD601*DCF!L$10,0)-MAX(BD601-BC601,0)/Inputs!$B$10)*DCF!L$6</f>
        <v>2941.8899615082564</v>
      </c>
      <c r="CL601" s="15">
        <f ca="1">(BE601*DCF!M$10-DCF!M$5*MAX(BE601*DCF!M$10,0)-MAX(BE601-BD601,0)/Inputs!$B$10)*DCF!M$6</f>
        <v>2845.7678595345674</v>
      </c>
      <c r="CM601" s="15">
        <f ca="1">(BF601*DCF!C$28-DCF!C$5*MAX(BF601*DCF!C$28,0)-MAX(BF601-Inputs!$B$13,0)/Inputs!$B$17)*DCF!C$6</f>
        <v>3692.5705199430022</v>
      </c>
      <c r="CN601" s="15">
        <f ca="1">(BG601*DCF!D$28-DCF!D$5*MAX(BG601*DCF!D$28,0)-MAX(BG601-BF601,0)/Inputs!$B$17)*DCF!D$6</f>
        <v>3740.0219400435585</v>
      </c>
      <c r="CO601" s="15">
        <f ca="1">(BH601*DCF!E$28-DCF!E$5*MAX(BH601*DCF!E$28,0)-MAX(BH601-BG601,0)/Inputs!$B$17)*DCF!E$6</f>
        <v>3889.241979597537</v>
      </c>
      <c r="CP601" s="15">
        <f ca="1">(BI601*DCF!F$28-DCF!F$5*MAX(BI601*DCF!F$28,0)-MAX(BI601-BH601,0)/Inputs!$B$17)*DCF!F$6</f>
        <v>4417.1659959433155</v>
      </c>
      <c r="CQ601" s="15">
        <f ca="1">(BJ601*DCF!G$28-DCF!G$5*MAX(BJ601*DCF!G$28,0)-MAX(BJ601-BI601,0)/Inputs!$B$17)*DCF!G$6</f>
        <v>5287.9596319334705</v>
      </c>
      <c r="CR601" s="15">
        <f ca="1">(BK601*DCF!H$28-DCF!H$5*MAX(BK601*DCF!H$28,0)-MAX(BK601-BJ601,0)/Inputs!$B$17)*DCF!H$6</f>
        <v>7522.9486810335347</v>
      </c>
      <c r="CS601" s="15">
        <f ca="1">(BL601*DCF!I$28-DCF!I$5*MAX(BL601*DCF!I$28,0)-MAX(BL601-BK601,0)/Inputs!$B$17)*DCF!I$6</f>
        <v>8881.454295682599</v>
      </c>
      <c r="CT601" s="15">
        <f ca="1">(BM601*DCF!J$28-DCF!J$5*MAX(BM601*DCF!J$28,0)-MAX(BM601-BL601,0)/Inputs!$B$17)*DCF!J$6</f>
        <v>9479.8628957072106</v>
      </c>
      <c r="CU601" s="15">
        <f ca="1">(BN601*DCF!K$28-DCF!K$5*MAX(BN601*DCF!K$28,0)-MAX(BN601-BM601,0)/Inputs!$B$17)*DCF!K$6</f>
        <v>9661.7769988286054</v>
      </c>
      <c r="CV601" s="15">
        <f ca="1">(BO601*DCF!L$28-DCF!L$5*MAX(BO601*DCF!L$28,0)-MAX(BO601-BN601,0)/Inputs!$B$17)*DCF!L$6</f>
        <v>9796.2935307128246</v>
      </c>
      <c r="CW601" s="15">
        <f ca="1">(BP601*DCF!M$28-DCF!M$5*MAX(BP601*DCF!M$28,0)-MAX(BP601-BO601,0)/Inputs!$B$17)*DCF!M$6</f>
        <v>10458.523974848684</v>
      </c>
      <c r="CX601" s="15">
        <f ca="1">(BQ601*DCF!C$46-DCF!C$5*MAX(BQ601*DCF!C$46,0)-MAX(BQ601-Inputs!$B$20,0)/Inputs!$B$24)*DCF!C$6</f>
        <v>-3816.166975868995</v>
      </c>
      <c r="CY601" s="15">
        <f ca="1">(BR601*DCF!D$46-DCF!D$5*MAX(BR601*DCF!D$46,0)-MAX(BR601-BQ601,0)/Inputs!$B$24)*DCF!D$6</f>
        <v>-1143.9032891861082</v>
      </c>
      <c r="CZ601" s="15">
        <f ca="1">(BS601*DCF!E$46-DCF!E$5*MAX(BS601*DCF!E$46,0)-MAX(BS601-BR601,0)/Inputs!$B$24)*DCF!E$6</f>
        <v>-1975.8936438484202</v>
      </c>
      <c r="DA601" s="15">
        <f ca="1">(BT601*DCF!F$46-DCF!F$5*MAX(BT601*DCF!F$46,0)-MAX(BT601-BS601,0)/Inputs!$B$24)*DCF!F$6</f>
        <v>-2835.643356987036</v>
      </c>
      <c r="DB601" s="15">
        <f ca="1">(BU601*DCF!G$46-DCF!G$5*MAX(BU601*DCF!G$46,0)-MAX(BU601-BT601,0)/Inputs!$B$24)*DCF!G$6</f>
        <v>-3925.4595525215241</v>
      </c>
      <c r="DC601" s="15">
        <f ca="1">(BV601*DCF!H$46-DCF!H$5*MAX(BV601*DCF!H$46,0)-MAX(BV601-BU601,0)/Inputs!$B$24)*DCF!H$6</f>
        <v>-3858.7588477992485</v>
      </c>
      <c r="DD601" s="15">
        <f ca="1">(BW601*DCF!I$46-DCF!I$5*MAX(BW601*DCF!I$46,0)-MAX(BW601-BV601,0)/Inputs!$B$24)*DCF!I$6</f>
        <v>-4572.6102827941959</v>
      </c>
      <c r="DE601" s="15">
        <f ca="1">(BX601*DCF!J$46-DCF!J$5*MAX(BX601*DCF!J$46,0)-MAX(BX601-BW601,0)/Inputs!$B$24)*DCF!J$6</f>
        <v>-14300.113756515981</v>
      </c>
      <c r="DF601" s="15">
        <f ca="1">(BY601*DCF!K$46-DCF!K$5*MAX(BY601*DCF!K$46,0)-MAX(BY601-BX601,0)/Inputs!$B$24)*DCF!K$6</f>
        <v>-6744.9929053897531</v>
      </c>
      <c r="DG601" s="15">
        <f ca="1">(BZ601*DCF!L$46-DCF!L$5*MAX(BZ601*DCF!L$46,0)-MAX(BZ601-BY601,0)/Inputs!$B$24)*DCF!L$6</f>
        <v>9245.4937736330849</v>
      </c>
      <c r="DH601" s="15">
        <f ca="1">(CA601*DCF!M$46-DCF!M$5*MAX(CA601*DCF!M$46,0)-MAX(CA601-BZ601,0)/Inputs!$B$24)*DCF!M$6</f>
        <v>3876.1878186230228</v>
      </c>
      <c r="DI601" s="15">
        <f ca="1">SUM(CB601:CL601)+BE601*DCF!M$10*(1+Inputs!$B$30)*(1-Inputs!$B$33)*(1-Inputs!$B$30/Inputs!$B$31)/(Inputs!$B$29-Inputs!$B$30)*DCF!M$6</f>
        <v>83384.656619748275</v>
      </c>
      <c r="DJ601" s="15">
        <f ca="1">SUM(CM601:CW601)+BP601*DCF!M$28*(1+Inputs!$B$30)*(1-Inputs!$B$33)*(1-Inputs!$B$30/Inputs!$B$31)/(Inputs!$B$29-Inputs!$B$30)*DCF!M$6</f>
        <v>302224.63024192431</v>
      </c>
      <c r="DK601" s="15">
        <f ca="1">SUM(CX601:DH601)+CA601*DCF!M$46*(1+Inputs!$B$30)*(1-Inputs!$B$33)*(1-Inputs!$B$30/Inputs!$B$31)/(Inputs!$B$29-Inputs!$B$30)*DCF!M$6</f>
        <v>514107.65878514433</v>
      </c>
      <c r="DM601" s="15">
        <f ca="1">DI601+DJ601+DK601+Inputs!$B$34+Inputs!$B$36-Inputs!$B$35</f>
        <v>976567.94564681686</v>
      </c>
    </row>
    <row r="602" spans="1:117" x14ac:dyDescent="0.75">
      <c r="A602" s="11">
        <v>589</v>
      </c>
      <c r="C602" s="23">
        <f t="shared" ca="1" si="358"/>
        <v>-1.5968779144501584</v>
      </c>
      <c r="D602" s="23">
        <f t="shared" ca="1" si="358"/>
        <v>0.54177891190180461</v>
      </c>
      <c r="E602" s="23">
        <f t="shared" ca="1" si="358"/>
        <v>-0.97049737571344741</v>
      </c>
      <c r="F602" s="23">
        <f t="shared" ca="1" si="358"/>
        <v>-6.3709578291618482E-2</v>
      </c>
      <c r="G602" s="23">
        <f t="shared" ca="1" si="358"/>
        <v>-0.99792015023834435</v>
      </c>
      <c r="H602" s="23">
        <f t="shared" ca="1" si="358"/>
        <v>-1.5060050391786277</v>
      </c>
      <c r="I602" s="23">
        <f t="shared" ca="1" si="358"/>
        <v>7.0503450850409377E-2</v>
      </c>
      <c r="J602" s="23">
        <f t="shared" ca="1" si="358"/>
        <v>-0.25287802567622297</v>
      </c>
      <c r="K602" s="23">
        <f t="shared" ca="1" si="358"/>
        <v>-7.9560161474902205E-2</v>
      </c>
      <c r="L602" s="23">
        <f t="shared" ca="1" si="358"/>
        <v>0.66957819217092596</v>
      </c>
      <c r="M602" s="23">
        <f t="shared" ca="1" si="358"/>
        <v>0.4343277331845975</v>
      </c>
      <c r="N602" s="23">
        <f ca="1">SQRT(Inputs!$B$38)*C602+SQRT(1-Inputs!$B$38)*_xlfn.NORM.S.INV(RAND())</f>
        <v>-2.1672819499989497</v>
      </c>
      <c r="O602" s="23">
        <f ca="1">SQRT(Inputs!$B$38)*D602+SQRT(1-Inputs!$B$38)*_xlfn.NORM.S.INV(RAND())</f>
        <v>1.0070328749413071</v>
      </c>
      <c r="P602" s="23">
        <f ca="1">SQRT(Inputs!$B$38)*E602+SQRT(1-Inputs!$B$38)*_xlfn.NORM.S.INV(RAND())</f>
        <v>0.47265072904513139</v>
      </c>
      <c r="Q602" s="23">
        <f ca="1">SQRT(Inputs!$B$38)*F602+SQRT(1-Inputs!$B$38)*_xlfn.NORM.S.INV(RAND())</f>
        <v>0.98264564231548279</v>
      </c>
      <c r="R602" s="23">
        <f ca="1">SQRT(Inputs!$B$38)*G602+SQRT(1-Inputs!$B$38)*_xlfn.NORM.S.INV(RAND())</f>
        <v>-1.2141194693784629</v>
      </c>
      <c r="S602" s="23">
        <f ca="1">SQRT(Inputs!$B$38)*H602+SQRT(1-Inputs!$B$38)*_xlfn.NORM.S.INV(RAND())</f>
        <v>-0.4849940602158781</v>
      </c>
      <c r="T602" s="23">
        <f ca="1">SQRT(Inputs!$B$38)*I602+SQRT(1-Inputs!$B$38)*_xlfn.NORM.S.INV(RAND())</f>
        <v>-0.23875236681164691</v>
      </c>
      <c r="U602" s="23">
        <f ca="1">SQRT(Inputs!$B$38)*J602+SQRT(1-Inputs!$B$38)*_xlfn.NORM.S.INV(RAND())</f>
        <v>-1.0845021994988908</v>
      </c>
      <c r="V602" s="23">
        <f ca="1">SQRT(Inputs!$B$38)*K602+SQRT(1-Inputs!$B$38)*_xlfn.NORM.S.INV(RAND())</f>
        <v>-0.22121126361028923</v>
      </c>
      <c r="W602" s="23">
        <f ca="1">SQRT(Inputs!$B$38)*L602+SQRT(1-Inputs!$B$38)*_xlfn.NORM.S.INV(RAND())</f>
        <v>1.0140007414046996</v>
      </c>
      <c r="X602" s="23">
        <f ca="1">SQRT(Inputs!$B$38)*M602+SQRT(1-Inputs!$B$38)*_xlfn.NORM.S.INV(RAND())</f>
        <v>0.75428347708369725</v>
      </c>
      <c r="Y602" s="23">
        <f ca="1">SQRT(Inputs!$B$38)*C602+SQRT(1-Inputs!$B$38)*_xlfn.NORM.S.INV(RAND())</f>
        <v>-1.2316212158976807</v>
      </c>
      <c r="Z602" s="23">
        <f ca="1">SQRT(Inputs!$B$38)*D602+SQRT(1-Inputs!$B$38)*_xlfn.NORM.S.INV(RAND())</f>
        <v>-0.17859598956234618</v>
      </c>
      <c r="AA602" s="23">
        <f ca="1">SQRT(Inputs!$B$38)*E602+SQRT(1-Inputs!$B$38)*_xlfn.NORM.S.INV(RAND())</f>
        <v>-1.0244955142176142</v>
      </c>
      <c r="AB602" s="23">
        <f ca="1">SQRT(Inputs!$B$38)*F602+SQRT(1-Inputs!$B$38)*_xlfn.NORM.S.INV(RAND())</f>
        <v>0.54648874478622689</v>
      </c>
      <c r="AC602" s="23">
        <f ca="1">SQRT(Inputs!$B$38)*G602+SQRT(1-Inputs!$B$38)*_xlfn.NORM.S.INV(RAND())</f>
        <v>-0.41778416570868881</v>
      </c>
      <c r="AD602" s="23">
        <f ca="1">SQRT(Inputs!$B$38)*H602+SQRT(1-Inputs!$B$38)*_xlfn.NORM.S.INV(RAND())</f>
        <v>-9.2505640711942227E-2</v>
      </c>
      <c r="AE602" s="23">
        <f ca="1">SQRT(Inputs!$B$38)*I602+SQRT(1-Inputs!$B$38)*_xlfn.NORM.S.INV(RAND())</f>
        <v>-0.98532543172996534</v>
      </c>
      <c r="AF602" s="23">
        <f ca="1">SQRT(Inputs!$B$38)*J602+SQRT(1-Inputs!$B$38)*_xlfn.NORM.S.INV(RAND())</f>
        <v>0.44363050731960718</v>
      </c>
      <c r="AG602" s="23">
        <f ca="1">SQRT(Inputs!$B$38)*K602+SQRT(1-Inputs!$B$38)*_xlfn.NORM.S.INV(RAND())</f>
        <v>0.86878234366575169</v>
      </c>
      <c r="AH602" s="23">
        <f ca="1">SQRT(Inputs!$B$38)*L602+SQRT(1-Inputs!$B$38)*_xlfn.NORM.S.INV(RAND())</f>
        <v>0.41814830732049302</v>
      </c>
      <c r="AI602" s="23">
        <f ca="1">SQRT(Inputs!$B$38)*M602+SQRT(1-Inputs!$B$38)*_xlfn.NORM.S.INV(RAND())</f>
        <v>-0.64507384089135544</v>
      </c>
      <c r="AJ602" s="23">
        <f ca="1">SQRT(Inputs!$B$38)*C602+SQRT(1-Inputs!$B$38)*_xlfn.NORM.S.INV(RAND())</f>
        <v>-0.64401787876787242</v>
      </c>
      <c r="AK602" s="23">
        <f ca="1">SQRT(Inputs!$B$38)*D602+SQRT(1-Inputs!$B$38)*_xlfn.NORM.S.INV(RAND())</f>
        <v>0.50411909228800456</v>
      </c>
      <c r="AL602" s="23">
        <f ca="1">SQRT(Inputs!$B$38)*E602+SQRT(1-Inputs!$B$38)*_xlfn.NORM.S.INV(RAND())</f>
        <v>-1.2657216304830277</v>
      </c>
      <c r="AM602" s="23">
        <f ca="1">SQRT(Inputs!$B$38)*F602+SQRT(1-Inputs!$B$38)*_xlfn.NORM.S.INV(RAND())</f>
        <v>0.82541811068359383</v>
      </c>
      <c r="AN602" s="23">
        <f ca="1">SQRT(Inputs!$B$38)*G602+SQRT(1-Inputs!$B$38)*_xlfn.NORM.S.INV(RAND())</f>
        <v>-1.0890980212289003</v>
      </c>
      <c r="AO602" s="23">
        <f ca="1">SQRT(Inputs!$B$38)*H602+SQRT(1-Inputs!$B$38)*_xlfn.NORM.S.INV(RAND())</f>
        <v>0.4848186615607093</v>
      </c>
      <c r="AP602" s="23">
        <f ca="1">SQRT(Inputs!$B$38)*I602+SQRT(1-Inputs!$B$38)*_xlfn.NORM.S.INV(RAND())</f>
        <v>-1.0492235018329608</v>
      </c>
      <c r="AQ602" s="23">
        <f ca="1">SQRT(Inputs!$B$38)*J602+SQRT(1-Inputs!$B$38)*_xlfn.NORM.S.INV(RAND())</f>
        <v>0.10795590824041784</v>
      </c>
      <c r="AR602" s="23">
        <f ca="1">SQRT(Inputs!$B$38)*K602+SQRT(1-Inputs!$B$38)*_xlfn.NORM.S.INV(RAND())</f>
        <v>-0.8940607490746979</v>
      </c>
      <c r="AS602" s="23">
        <f ca="1">SQRT(Inputs!$B$38)*L602+SQRT(1-Inputs!$B$38)*_xlfn.NORM.S.INV(RAND())</f>
        <v>0.34316276269087448</v>
      </c>
      <c r="AT602" s="23">
        <f ca="1">SQRT(Inputs!$B$38)*M602+SQRT(1-Inputs!$B$38)*_xlfn.NORM.S.INV(RAND())</f>
        <v>0.93860274960263146</v>
      </c>
      <c r="AU602" s="15">
        <f ca="1">Inputs!$B$6*EXP($B$8-0.5*C$5^2+C$5*N602)</f>
        <v>3493.9487475491214</v>
      </c>
      <c r="AV602" s="15">
        <f t="shared" ca="1" si="328"/>
        <v>4931.688809392881</v>
      </c>
      <c r="AW602" s="15">
        <f t="shared" ca="1" si="329"/>
        <v>6409.1636737901908</v>
      </c>
      <c r="AX602" s="15">
        <f t="shared" ca="1" si="330"/>
        <v>8847.0275214206995</v>
      </c>
      <c r="AY602" s="15">
        <f t="shared" ca="1" si="331"/>
        <v>9382.6232462087701</v>
      </c>
      <c r="AZ602" s="15">
        <f t="shared" ca="1" si="332"/>
        <v>10878.420607144462</v>
      </c>
      <c r="BA602" s="15">
        <f t="shared" ca="1" si="333"/>
        <v>12983.879855842772</v>
      </c>
      <c r="BB602" s="15">
        <f t="shared" ca="1" si="334"/>
        <v>14259.534676618237</v>
      </c>
      <c r="BC602" s="15">
        <f t="shared" ca="1" si="335"/>
        <v>17095.330597488046</v>
      </c>
      <c r="BD602" s="15">
        <f t="shared" ca="1" si="336"/>
        <v>23026.97271166784</v>
      </c>
      <c r="BE602" s="15">
        <f t="shared" ca="1" si="337"/>
        <v>30223.232231876496</v>
      </c>
      <c r="BF602" s="15">
        <f ca="1">Inputs!$B$13*EXP($B$9-0.5*C$6^2+C$6*Y602)</f>
        <v>10834.634387037824</v>
      </c>
      <c r="BG602" s="15">
        <f t="shared" ca="1" si="338"/>
        <v>12785.810198561558</v>
      </c>
      <c r="BH602" s="15">
        <f t="shared" ca="1" si="339"/>
        <v>13180.706782076146</v>
      </c>
      <c r="BI602" s="15">
        <f t="shared" ca="1" si="340"/>
        <v>17551.097494891332</v>
      </c>
      <c r="BJ602" s="15">
        <f t="shared" ca="1" si="341"/>
        <v>20258.986369480586</v>
      </c>
      <c r="BK602" s="15">
        <f t="shared" ca="1" si="342"/>
        <v>24552.891188689868</v>
      </c>
      <c r="BL602" s="15">
        <f t="shared" ca="1" si="343"/>
        <v>26544.839402378602</v>
      </c>
      <c r="BM602" s="15">
        <f t="shared" ca="1" si="344"/>
        <v>34478.051284872694</v>
      </c>
      <c r="BN602" s="15">
        <f t="shared" ca="1" si="345"/>
        <v>47056.385127535657</v>
      </c>
      <c r="BO602" s="15">
        <f t="shared" ca="1" si="346"/>
        <v>60781.714722178054</v>
      </c>
      <c r="BP602" s="15">
        <f t="shared" ca="1" si="347"/>
        <v>69538.399143036193</v>
      </c>
      <c r="BQ602" s="15">
        <f ca="1">Inputs!$B$20*EXP($B$10-0.5*C$7^2+C$7*AJ602)</f>
        <v>3413.545250623627</v>
      </c>
      <c r="BR602" s="15">
        <f t="shared" ca="1" si="348"/>
        <v>5435.932504501633</v>
      </c>
      <c r="BS602" s="15">
        <f t="shared" ca="1" si="349"/>
        <v>5175.2075283444474</v>
      </c>
      <c r="BT602" s="15">
        <f t="shared" ca="1" si="350"/>
        <v>8860.5972428883924</v>
      </c>
      <c r="BU602" s="15">
        <f t="shared" ca="1" si="351"/>
        <v>9434.9475427481102</v>
      </c>
      <c r="BV602" s="15">
        <f t="shared" ca="1" si="352"/>
        <v>14641.791821946814</v>
      </c>
      <c r="BW602" s="15">
        <f t="shared" ca="1" si="353"/>
        <v>16363.035946290043</v>
      </c>
      <c r="BX602" s="15">
        <f t="shared" ca="1" si="354"/>
        <v>23387.047981594631</v>
      </c>
      <c r="BY602" s="15">
        <f t="shared" ca="1" si="355"/>
        <v>27617.066014632594</v>
      </c>
      <c r="BZ602" s="15">
        <f t="shared" ca="1" si="356"/>
        <v>41273.945893920281</v>
      </c>
      <c r="CA602" s="15">
        <f t="shared" ca="1" si="357"/>
        <v>68500.645300082673</v>
      </c>
      <c r="CB602" s="15">
        <f ca="1">(AU602*DCF!C$10-DCF!C$5*MAX(AU602*DCF!C$10,0)-MAX(AU602-Inputs!$B$6,0)/Inputs!$B$10)*DCF!C$6</f>
        <v>897.27788823456228</v>
      </c>
      <c r="CC602" s="15">
        <f ca="1">(AV602*DCF!D$10-DCF!D$5*MAX(AV602*DCF!D$10,0)-MAX(AV602-AU602,0)/Inputs!$B$10)*DCF!D$6</f>
        <v>851.51045044444561</v>
      </c>
      <c r="CD602" s="15">
        <f ca="1">(AW602*DCF!E$10-DCF!E$5*MAX(AW602*DCF!E$10,0)-MAX(AW602-AV602,0)/Inputs!$B$10)*DCF!E$6</f>
        <v>1146.9853428045162</v>
      </c>
      <c r="CE602" s="15">
        <f ca="1">(AX602*DCF!F$10-DCF!F$5*MAX(AX602*DCF!F$10,0)-MAX(AX602-AW602,0)/Inputs!$B$10)*DCF!F$6</f>
        <v>1424.0329836082458</v>
      </c>
      <c r="CF602" s="15">
        <f ca="1">(AY602*DCF!G$10-DCF!G$5*MAX(AY602*DCF!G$10,0)-MAX(AY602-AX602,0)/Inputs!$B$10)*DCF!G$6</f>
        <v>1830.2435178818027</v>
      </c>
      <c r="CG602" s="15">
        <f ca="1">(AZ602*DCF!H$10-DCF!H$5*MAX(AZ602*DCF!H$10,0)-MAX(AZ602-AY602,0)/Inputs!$B$10)*DCF!H$6</f>
        <v>1846.4475266241529</v>
      </c>
      <c r="CH602" s="15">
        <f ca="1">(BA602*DCF!I$10-DCF!I$5*MAX(BA602*DCF!I$10,0)-MAX(BA602-AZ602,0)/Inputs!$B$10)*DCF!I$6</f>
        <v>2026.3121108706789</v>
      </c>
      <c r="CI602" s="15">
        <f ca="1">(BB602*DCF!J$10-DCF!J$5*MAX(BB602*DCF!J$10,0)-MAX(BB602-BA602,0)/Inputs!$B$10)*DCF!J$6</f>
        <v>2253.6647702688706</v>
      </c>
      <c r="CJ602" s="15">
        <f ca="1">(BC602*DCF!K$10-DCF!K$5*MAX(BC602*DCF!K$10,0)-MAX(BC602-BB602,0)/Inputs!$B$10)*DCF!K$6</f>
        <v>2355.1054134307656</v>
      </c>
      <c r="CK602" s="15">
        <f ca="1">(BD602*DCF!L$10-DCF!L$5*MAX(BD602*DCF!L$10,0)-MAX(BD602-BC602,0)/Inputs!$B$10)*DCF!L$6</f>
        <v>2705.8479980574407</v>
      </c>
      <c r="CL602" s="15">
        <f ca="1">(BE602*DCF!M$10-DCF!M$5*MAX(BE602*DCF!M$10,0)-MAX(BE602-BD602,0)/Inputs!$B$10)*DCF!M$6</f>
        <v>3405.2188855564318</v>
      </c>
      <c r="CM602" s="15">
        <f ca="1">(BF602*DCF!C$28-DCF!C$5*MAX(BF602*DCF!C$28,0)-MAX(BF602-Inputs!$B$13,0)/Inputs!$B$17)*DCF!C$6</f>
        <v>3306.6593600048627</v>
      </c>
      <c r="CN602" s="15">
        <f ca="1">(BG602*DCF!D$28-DCF!D$5*MAX(BG602*DCF!D$28,0)-MAX(BG602-BF602,0)/Inputs!$B$17)*DCF!D$6</f>
        <v>3349.4407317045921</v>
      </c>
      <c r="CO602" s="15">
        <f ca="1">(BH602*DCF!E$28-DCF!E$5*MAX(BH602*DCF!E$28,0)-MAX(BH602-BG602,0)/Inputs!$B$17)*DCF!E$6</f>
        <v>3655.1821812485791</v>
      </c>
      <c r="CP602" s="15">
        <f ca="1">(BI602*DCF!F$28-DCF!F$5*MAX(BI602*DCF!F$28,0)-MAX(BI602-BH602,0)/Inputs!$B$17)*DCF!F$6</f>
        <v>3968.9619502547453</v>
      </c>
      <c r="CQ602" s="15">
        <f ca="1">(BJ602*DCF!G$28-DCF!G$5*MAX(BJ602*DCF!G$28,0)-MAX(BJ602-BI602,0)/Inputs!$B$17)*DCF!G$6</f>
        <v>4800.9075600182487</v>
      </c>
      <c r="CR602" s="15">
        <f ca="1">(BK602*DCF!H$28-DCF!H$5*MAX(BK602*DCF!H$28,0)-MAX(BK602-BJ602,0)/Inputs!$B$17)*DCF!H$6</f>
        <v>5405.0485696486967</v>
      </c>
      <c r="CS602" s="15">
        <f ca="1">(BL602*DCF!I$28-DCF!I$5*MAX(BL602*DCF!I$28,0)-MAX(BL602-BK602,0)/Inputs!$B$17)*DCF!I$6</f>
        <v>5956.1939684723584</v>
      </c>
      <c r="CT602" s="15">
        <f ca="1">(BM602*DCF!J$28-DCF!J$5*MAX(BM602*DCF!J$28,0)-MAX(BM602-BL602,0)/Inputs!$B$17)*DCF!J$6</f>
        <v>6639.5885905107043</v>
      </c>
      <c r="CU602" s="15">
        <f ca="1">(BN602*DCF!K$28-DCF!K$5*MAX(BN602*DCF!K$28,0)-MAX(BN602-BM602,0)/Inputs!$B$17)*DCF!K$6</f>
        <v>8396.841191407555</v>
      </c>
      <c r="CV602" s="15">
        <f ca="1">(BO602*DCF!L$28-DCF!L$5*MAX(BO602*DCF!L$28,0)-MAX(BO602-BN602,0)/Inputs!$B$17)*DCF!L$6</f>
        <v>10574.183957158803</v>
      </c>
      <c r="CW602" s="15">
        <f ca="1">(BP602*DCF!M$28-DCF!M$5*MAX(BP602*DCF!M$28,0)-MAX(BP602-BO602,0)/Inputs!$B$17)*DCF!M$6</f>
        <v>12168.370464003347</v>
      </c>
      <c r="CX602" s="15">
        <f ca="1">(BQ602*DCF!C$46-DCF!C$5*MAX(BQ602*DCF!C$46,0)-MAX(BQ602-Inputs!$B$20,0)/Inputs!$B$24)*DCF!C$6</f>
        <v>-886.52095886163534</v>
      </c>
      <c r="CY602" s="15">
        <f ca="1">(BR602*DCF!D$46-DCF!D$5*MAX(BR602*DCF!D$46,0)-MAX(BR602-BQ602,0)/Inputs!$B$24)*DCF!D$6</f>
        <v>-1790.7227648250976</v>
      </c>
      <c r="CZ602" s="15">
        <f ca="1">(BS602*DCF!E$46-DCF!E$5*MAX(BS602*DCF!E$46,0)-MAX(BS602-BR602,0)/Inputs!$B$24)*DCF!E$6</f>
        <v>-611.97730093907376</v>
      </c>
      <c r="DA602" s="15">
        <f ca="1">(BT602*DCF!F$46-DCF!F$5*MAX(BT602*DCF!F$46,0)-MAX(BT602-BS602,0)/Inputs!$B$24)*DCF!F$6</f>
        <v>-1987.2516113179313</v>
      </c>
      <c r="DB602" s="15">
        <f ca="1">(BU602*DCF!G$46-DCF!G$5*MAX(BU602*DCF!G$46,0)-MAX(BU602-BT602,0)/Inputs!$B$24)*DCF!G$6</f>
        <v>-510.57308725432227</v>
      </c>
      <c r="DC602" s="15">
        <f ca="1">(BV602*DCF!H$46-DCF!H$5*MAX(BV602*DCF!H$46,0)-MAX(BV602-BU602,0)/Inputs!$B$24)*DCF!H$6</f>
        <v>-1617.9949568967918</v>
      </c>
      <c r="DD602" s="15">
        <f ca="1">(BW602*DCF!I$46-DCF!I$5*MAX(BW602*DCF!I$46,0)-MAX(BW602-BV602,0)/Inputs!$B$24)*DCF!I$6</f>
        <v>-116.19194379707375</v>
      </c>
      <c r="DE602" s="15">
        <f ca="1">(BX602*DCF!J$46-DCF!J$5*MAX(BX602*DCF!J$46,0)-MAX(BX602-BW602,0)/Inputs!$B$24)*DCF!J$6</f>
        <v>-881.63126475479442</v>
      </c>
      <c r="DF602" s="15">
        <f ca="1">(BY602*DCF!K$46-DCF!K$5*MAX(BY602*DCF!K$46,0)-MAX(BY602-BX602,0)/Inputs!$B$24)*DCF!K$6</f>
        <v>541.33714181470862</v>
      </c>
      <c r="DG602" s="15">
        <f ca="1">(BZ602*DCF!L$46-DCF!L$5*MAX(BZ602*DCF!L$46,0)-MAX(BZ602-BY602,0)/Inputs!$B$24)*DCF!L$6</f>
        <v>-237.52017227427964</v>
      </c>
      <c r="DH602" s="15">
        <f ca="1">(CA602*DCF!M$46-DCF!M$5*MAX(CA602*DCF!M$46,0)-MAX(CA602-BZ602,0)/Inputs!$B$24)*DCF!M$6</f>
        <v>-321.7285877270499</v>
      </c>
      <c r="DI602" s="15">
        <f ca="1">SUM(CB602:CL602)+BE602*DCF!M$10*(1+Inputs!$B$30)*(1-Inputs!$B$33)*(1-Inputs!$B$30/Inputs!$B$31)/(Inputs!$B$29-Inputs!$B$30)*DCF!M$6</f>
        <v>104854.3018499656</v>
      </c>
      <c r="DJ602" s="15">
        <f ca="1">SUM(CM602:CW602)+BP602*DCF!M$28*(1+Inputs!$B$30)*(1-Inputs!$B$33)*(1-Inputs!$B$30/Inputs!$B$31)/(Inputs!$B$29-Inputs!$B$30)*DCF!M$6</f>
        <v>326256.42434470193</v>
      </c>
      <c r="DK602" s="15">
        <f ca="1">SUM(CX602:DH602)+CA602*DCF!M$46*(1+Inputs!$B$30)*(1-Inputs!$B$33)*(1-Inputs!$B$30/Inputs!$B$31)/(Inputs!$B$29-Inputs!$B$30)*DCF!M$6</f>
        <v>97489.336547271421</v>
      </c>
      <c r="DM602" s="15">
        <f ca="1">DI602+DJ602+DK602+Inputs!$B$34+Inputs!$B$36-Inputs!$B$35</f>
        <v>605451.06274193898</v>
      </c>
    </row>
    <row r="603" spans="1:117" x14ac:dyDescent="0.75">
      <c r="A603" s="11">
        <v>590</v>
      </c>
      <c r="C603" s="23">
        <f t="shared" ca="1" si="358"/>
        <v>0.24906769889038916</v>
      </c>
      <c r="D603" s="23">
        <f t="shared" ca="1" si="358"/>
        <v>0.53183485405652131</v>
      </c>
      <c r="E603" s="23">
        <f t="shared" ca="1" si="358"/>
        <v>0.87448837743875618</v>
      </c>
      <c r="F603" s="23">
        <f t="shared" ca="1" si="358"/>
        <v>-0.34968433644308095</v>
      </c>
      <c r="G603" s="23">
        <f t="shared" ca="1" si="358"/>
        <v>-0.93202295203978558</v>
      </c>
      <c r="H603" s="23">
        <f t="shared" ca="1" si="358"/>
        <v>0.17983980148120793</v>
      </c>
      <c r="I603" s="23">
        <f t="shared" ca="1" si="358"/>
        <v>-0.42481246532728484</v>
      </c>
      <c r="J603" s="23">
        <f t="shared" ca="1" si="358"/>
        <v>0.65398310428044515</v>
      </c>
      <c r="K603" s="23">
        <f t="shared" ca="1" si="358"/>
        <v>-5.8415415325029245E-2</v>
      </c>
      <c r="L603" s="23">
        <f t="shared" ca="1" si="358"/>
        <v>-0.16378280574569748</v>
      </c>
      <c r="M603" s="23">
        <f t="shared" ca="1" si="358"/>
        <v>0.2825687007154839</v>
      </c>
      <c r="N603" s="23">
        <f ca="1">SQRT(Inputs!$B$38)*C603+SQRT(1-Inputs!$B$38)*_xlfn.NORM.S.INV(RAND())</f>
        <v>0.8720192114357056</v>
      </c>
      <c r="O603" s="23">
        <f ca="1">SQRT(Inputs!$B$38)*D603+SQRT(1-Inputs!$B$38)*_xlfn.NORM.S.INV(RAND())</f>
        <v>0.73872677220415972</v>
      </c>
      <c r="P603" s="23">
        <f ca="1">SQRT(Inputs!$B$38)*E603+SQRT(1-Inputs!$B$38)*_xlfn.NORM.S.INV(RAND())</f>
        <v>0.3744845289726767</v>
      </c>
      <c r="Q603" s="23">
        <f ca="1">SQRT(Inputs!$B$38)*F603+SQRT(1-Inputs!$B$38)*_xlfn.NORM.S.INV(RAND())</f>
        <v>-0.46500797948115902</v>
      </c>
      <c r="R603" s="23">
        <f ca="1">SQRT(Inputs!$B$38)*G603+SQRT(1-Inputs!$B$38)*_xlfn.NORM.S.INV(RAND())</f>
        <v>2.273358241591128E-2</v>
      </c>
      <c r="S603" s="23">
        <f ca="1">SQRT(Inputs!$B$38)*H603+SQRT(1-Inputs!$B$38)*_xlfn.NORM.S.INV(RAND())</f>
        <v>-0.45536189684462836</v>
      </c>
      <c r="T603" s="23">
        <f ca="1">SQRT(Inputs!$B$38)*I603+SQRT(1-Inputs!$B$38)*_xlfn.NORM.S.INV(RAND())</f>
        <v>0.14984132504330511</v>
      </c>
      <c r="U603" s="23">
        <f ca="1">SQRT(Inputs!$B$38)*J603+SQRT(1-Inputs!$B$38)*_xlfn.NORM.S.INV(RAND())</f>
        <v>0.29014671123026892</v>
      </c>
      <c r="V603" s="23">
        <f ca="1">SQRT(Inputs!$B$38)*K603+SQRT(1-Inputs!$B$38)*_xlfn.NORM.S.INV(RAND())</f>
        <v>-0.47836585407079601</v>
      </c>
      <c r="W603" s="23">
        <f ca="1">SQRT(Inputs!$B$38)*L603+SQRT(1-Inputs!$B$38)*_xlfn.NORM.S.INV(RAND())</f>
        <v>5.5691652374917175E-2</v>
      </c>
      <c r="X603" s="23">
        <f ca="1">SQRT(Inputs!$B$38)*M603+SQRT(1-Inputs!$B$38)*_xlfn.NORM.S.INV(RAND())</f>
        <v>0.49577891909187055</v>
      </c>
      <c r="Y603" s="23">
        <f ca="1">SQRT(Inputs!$B$38)*C603+SQRT(1-Inputs!$B$38)*_xlfn.NORM.S.INV(RAND())</f>
        <v>0.24962308087306689</v>
      </c>
      <c r="Z603" s="23">
        <f ca="1">SQRT(Inputs!$B$38)*D603+SQRT(1-Inputs!$B$38)*_xlfn.NORM.S.INV(RAND())</f>
        <v>-0.85124625976257062</v>
      </c>
      <c r="AA603" s="23">
        <f ca="1">SQRT(Inputs!$B$38)*E603+SQRT(1-Inputs!$B$38)*_xlfn.NORM.S.INV(RAND())</f>
        <v>0.52175645310618102</v>
      </c>
      <c r="AB603" s="23">
        <f ca="1">SQRT(Inputs!$B$38)*F603+SQRT(1-Inputs!$B$38)*_xlfn.NORM.S.INV(RAND())</f>
        <v>-0.28386902406697051</v>
      </c>
      <c r="AC603" s="23">
        <f ca="1">SQRT(Inputs!$B$38)*G603+SQRT(1-Inputs!$B$38)*_xlfn.NORM.S.INV(RAND())</f>
        <v>0.54665838315019566</v>
      </c>
      <c r="AD603" s="23">
        <f ca="1">SQRT(Inputs!$B$38)*H603+SQRT(1-Inputs!$B$38)*_xlfn.NORM.S.INV(RAND())</f>
        <v>0.35235194987126717</v>
      </c>
      <c r="AE603" s="23">
        <f ca="1">SQRT(Inputs!$B$38)*I603+SQRT(1-Inputs!$B$38)*_xlfn.NORM.S.INV(RAND())</f>
        <v>-0.10986625247648965</v>
      </c>
      <c r="AF603" s="23">
        <f ca="1">SQRT(Inputs!$B$38)*J603+SQRT(1-Inputs!$B$38)*_xlfn.NORM.S.INV(RAND())</f>
        <v>-1.1906658685198948</v>
      </c>
      <c r="AG603" s="23">
        <f ca="1">SQRT(Inputs!$B$38)*K603+SQRT(1-Inputs!$B$38)*_xlfn.NORM.S.INV(RAND())</f>
        <v>-0.91835487806135874</v>
      </c>
      <c r="AH603" s="23">
        <f ca="1">SQRT(Inputs!$B$38)*L603+SQRT(1-Inputs!$B$38)*_xlfn.NORM.S.INV(RAND())</f>
        <v>0.7755063644364778</v>
      </c>
      <c r="AI603" s="23">
        <f ca="1">SQRT(Inputs!$B$38)*M603+SQRT(1-Inputs!$B$38)*_xlfn.NORM.S.INV(RAND())</f>
        <v>-0.63945773801774242</v>
      </c>
      <c r="AJ603" s="23">
        <f ca="1">SQRT(Inputs!$B$38)*C603+SQRT(1-Inputs!$B$38)*_xlfn.NORM.S.INV(RAND())</f>
        <v>-0.66213656705956636</v>
      </c>
      <c r="AK603" s="23">
        <f ca="1">SQRT(Inputs!$B$38)*D603+SQRT(1-Inputs!$B$38)*_xlfn.NORM.S.INV(RAND())</f>
        <v>0.44567156403734648</v>
      </c>
      <c r="AL603" s="23">
        <f ca="1">SQRT(Inputs!$B$38)*E603+SQRT(1-Inputs!$B$38)*_xlfn.NORM.S.INV(RAND())</f>
        <v>0.14466953574255131</v>
      </c>
      <c r="AM603" s="23">
        <f ca="1">SQRT(Inputs!$B$38)*F603+SQRT(1-Inputs!$B$38)*_xlfn.NORM.S.INV(RAND())</f>
        <v>2.5116772351123613</v>
      </c>
      <c r="AN603" s="23">
        <f ca="1">SQRT(Inputs!$B$38)*G603+SQRT(1-Inputs!$B$38)*_xlfn.NORM.S.INV(RAND())</f>
        <v>0.74740494054063622</v>
      </c>
      <c r="AO603" s="23">
        <f ca="1">SQRT(Inputs!$B$38)*H603+SQRT(1-Inputs!$B$38)*_xlfn.NORM.S.INV(RAND())</f>
        <v>0.36495519773100271</v>
      </c>
      <c r="AP603" s="23">
        <f ca="1">SQRT(Inputs!$B$38)*I603+SQRT(1-Inputs!$B$38)*_xlfn.NORM.S.INV(RAND())</f>
        <v>0.46105593782504012</v>
      </c>
      <c r="AQ603" s="23">
        <f ca="1">SQRT(Inputs!$B$38)*J603+SQRT(1-Inputs!$B$38)*_xlfn.NORM.S.INV(RAND())</f>
        <v>0.11407078216678185</v>
      </c>
      <c r="AR603" s="23">
        <f ca="1">SQRT(Inputs!$B$38)*K603+SQRT(1-Inputs!$B$38)*_xlfn.NORM.S.INV(RAND())</f>
        <v>0.8958167703501132</v>
      </c>
      <c r="AS603" s="23">
        <f ca="1">SQRT(Inputs!$B$38)*L603+SQRT(1-Inputs!$B$38)*_xlfn.NORM.S.INV(RAND())</f>
        <v>9.7827226343300197E-2</v>
      </c>
      <c r="AT603" s="23">
        <f ca="1">SQRT(Inputs!$B$38)*M603+SQRT(1-Inputs!$B$38)*_xlfn.NORM.S.INV(RAND())</f>
        <v>0.57007670756202233</v>
      </c>
      <c r="AU603" s="15">
        <f ca="1">Inputs!$B$6*EXP($B$8-0.5*C$5^2+C$5*N603)</f>
        <v>5714.5386549117238</v>
      </c>
      <c r="AV603" s="15">
        <f t="shared" ca="1" si="328"/>
        <v>7754.0317099527265</v>
      </c>
      <c r="AW603" s="15">
        <f t="shared" ca="1" si="329"/>
        <v>9944.4982711872726</v>
      </c>
      <c r="AX603" s="15">
        <f t="shared" ca="1" si="330"/>
        <v>11455.988881819972</v>
      </c>
      <c r="AY603" s="15">
        <f t="shared" ca="1" si="331"/>
        <v>14037.608132883024</v>
      </c>
      <c r="AZ603" s="15">
        <f t="shared" ca="1" si="332"/>
        <v>16328.707879238718</v>
      </c>
      <c r="BA603" s="15">
        <f t="shared" ca="1" si="333"/>
        <v>20298.000565699218</v>
      </c>
      <c r="BB603" s="15">
        <f t="shared" ca="1" si="334"/>
        <v>25583.949668009787</v>
      </c>
      <c r="BC603" s="15">
        <f t="shared" ca="1" si="335"/>
        <v>29919.835748566431</v>
      </c>
      <c r="BD603" s="15">
        <f t="shared" ca="1" si="336"/>
        <v>36846.053875476609</v>
      </c>
      <c r="BE603" s="15">
        <f t="shared" ca="1" si="337"/>
        <v>47235.631024500377</v>
      </c>
      <c r="BF603" s="15">
        <f ca="1">Inputs!$B$13*EXP($B$9-0.5*C$6^2+C$6*Y603)</f>
        <v>14532.698091470298</v>
      </c>
      <c r="BG603" s="15">
        <f t="shared" ca="1" si="338"/>
        <v>15189.695893628947</v>
      </c>
      <c r="BH603" s="15">
        <f t="shared" ca="1" si="339"/>
        <v>20236.599002634972</v>
      </c>
      <c r="BI603" s="15">
        <f t="shared" ca="1" si="340"/>
        <v>23713.55663940914</v>
      </c>
      <c r="BJ603" s="15">
        <f t="shared" ca="1" si="341"/>
        <v>31454.717222413776</v>
      </c>
      <c r="BK603" s="15">
        <f t="shared" ca="1" si="342"/>
        <v>40501.722096876692</v>
      </c>
      <c r="BL603" s="15">
        <f t="shared" ca="1" si="343"/>
        <v>49048.147732789432</v>
      </c>
      <c r="BM603" s="15">
        <f t="shared" ca="1" si="344"/>
        <v>52001.122562706718</v>
      </c>
      <c r="BN603" s="15">
        <f t="shared" ca="1" si="345"/>
        <v>57289.983918043654</v>
      </c>
      <c r="BO603" s="15">
        <f t="shared" ca="1" si="346"/>
        <v>77138.894739422743</v>
      </c>
      <c r="BP603" s="15">
        <f t="shared" ca="1" si="347"/>
        <v>88308.292449612389</v>
      </c>
      <c r="BQ603" s="15">
        <f ca="1">Inputs!$B$20*EXP($B$10-0.5*C$7^2+C$7*AJ603)</f>
        <v>3391.6788306565281</v>
      </c>
      <c r="BR603" s="15">
        <f t="shared" ca="1" si="348"/>
        <v>5301.7816691365933</v>
      </c>
      <c r="BS603" s="15">
        <f t="shared" ca="1" si="349"/>
        <v>7568.233875464095</v>
      </c>
      <c r="BT603" s="15">
        <f t="shared" ca="1" si="350"/>
        <v>20167.14107257318</v>
      </c>
      <c r="BU603" s="15">
        <f t="shared" ca="1" si="351"/>
        <v>33489.74970777578</v>
      </c>
      <c r="BV603" s="15">
        <f t="shared" ca="1" si="352"/>
        <v>50586.949220726252</v>
      </c>
      <c r="BW603" s="15">
        <f t="shared" ca="1" si="353"/>
        <v>77826.976409116382</v>
      </c>
      <c r="BX603" s="15">
        <f t="shared" ca="1" si="354"/>
        <v>111371.50049798751</v>
      </c>
      <c r="BY603" s="15">
        <f t="shared" ca="1" si="355"/>
        <v>185224.91339846715</v>
      </c>
      <c r="BZ603" s="15">
        <f t="shared" ca="1" si="356"/>
        <v>264612.74064357841</v>
      </c>
      <c r="CA603" s="15">
        <f t="shared" ca="1" si="357"/>
        <v>411328.32802996255</v>
      </c>
      <c r="CB603" s="15">
        <f ca="1">(AU603*DCF!C$10-DCF!C$5*MAX(AU603*DCF!C$10,0)-MAX(AU603-Inputs!$B$6,0)/Inputs!$B$10)*DCF!C$6</f>
        <v>1037.7102759567276</v>
      </c>
      <c r="CC603" s="15">
        <f ca="1">(AV603*DCF!D$10-DCF!D$5*MAX(AV603*DCF!D$10,0)-MAX(AV603-AU603,0)/Inputs!$B$10)*DCF!D$6</f>
        <v>1392.7156933138713</v>
      </c>
      <c r="CD603" s="15">
        <f ca="1">(AW603*DCF!E$10-DCF!E$5*MAX(AW603*DCF!E$10,0)-MAX(AW603-AV603,0)/Inputs!$B$10)*DCF!E$6</f>
        <v>1802.642567243344</v>
      </c>
      <c r="CE603" s="15">
        <f ca="1">(AX603*DCF!F$10-DCF!F$5*MAX(AX603*DCF!F$10,0)-MAX(AX603-AW603,0)/Inputs!$B$10)*DCF!F$6</f>
        <v>2186.3203938585007</v>
      </c>
      <c r="CF603" s="15">
        <f ca="1">(AY603*DCF!G$10-DCF!G$5*MAX(AY603*DCF!G$10,0)-MAX(AY603-AX603,0)/Inputs!$B$10)*DCF!G$6</f>
        <v>2396.0748187640138</v>
      </c>
      <c r="CG603" s="15">
        <f ca="1">(AZ603*DCF!H$10-DCF!H$5*MAX(AZ603*DCF!H$10,0)-MAX(AZ603-AY603,0)/Inputs!$B$10)*DCF!H$6</f>
        <v>2763.4045136820537</v>
      </c>
      <c r="CH603" s="15">
        <f ca="1">(BA603*DCF!I$10-DCF!I$5*MAX(BA603*DCF!I$10,0)-MAX(BA603-AZ603,0)/Inputs!$B$10)*DCF!I$6</f>
        <v>3056.6011580113695</v>
      </c>
      <c r="CI603" s="15">
        <f ca="1">(BB603*DCF!J$10-DCF!J$5*MAX(BB603*DCF!J$10,0)-MAX(BB603-BA603,0)/Inputs!$B$10)*DCF!J$6</f>
        <v>3589.2666450861534</v>
      </c>
      <c r="CJ603" s="15">
        <f ca="1">(BC603*DCF!K$10-DCF!K$5*MAX(BC603*DCF!K$10,0)-MAX(BC603-BB603,0)/Inputs!$B$10)*DCF!K$6</f>
        <v>4209.6549932290272</v>
      </c>
      <c r="CK603" s="15">
        <f ca="1">(BD603*DCF!L$10-DCF!L$5*MAX(BD603*DCF!L$10,0)-MAX(BD603-BC603,0)/Inputs!$B$10)*DCF!L$6</f>
        <v>4661.4134387207469</v>
      </c>
      <c r="CL603" s="15">
        <f ca="1">(BE603*DCF!M$10-DCF!M$5*MAX(BE603*DCF!M$10,0)-MAX(BE603-BD603,0)/Inputs!$B$10)*DCF!M$6</f>
        <v>5424.4124832891075</v>
      </c>
      <c r="CM603" s="15">
        <f ca="1">(BF603*DCF!C$28-DCF!C$5*MAX(BF603*DCF!C$28,0)-MAX(BF603-Inputs!$B$13,0)/Inputs!$B$17)*DCF!C$6</f>
        <v>3708.7949836012335</v>
      </c>
      <c r="CN603" s="15">
        <f ca="1">(BG603*DCF!D$28-DCF!D$5*MAX(BG603*DCF!D$28,0)-MAX(BG603-BF603,0)/Inputs!$B$17)*DCF!D$6</f>
        <v>4333.5480186374043</v>
      </c>
      <c r="CO603" s="15">
        <f ca="1">(BH603*DCF!E$28-DCF!E$5*MAX(BH603*DCF!E$28,0)-MAX(BH603-BG603,0)/Inputs!$B$17)*DCF!E$6</f>
        <v>4736.6900461392415</v>
      </c>
      <c r="CP603" s="15">
        <f ca="1">(BI603*DCF!F$28-DCF!F$5*MAX(BI603*DCF!F$28,0)-MAX(BI603-BH603,0)/Inputs!$B$17)*DCF!F$6</f>
        <v>5804.5708967827595</v>
      </c>
      <c r="CQ603" s="15">
        <f ca="1">(BJ603*DCF!G$28-DCF!G$5*MAX(BJ603*DCF!G$28,0)-MAX(BJ603-BI603,0)/Inputs!$B$17)*DCF!G$6</f>
        <v>6859.1782928747152</v>
      </c>
      <c r="CR603" s="15">
        <f ca="1">(BK603*DCF!H$28-DCF!H$5*MAX(BK603*DCF!H$28,0)-MAX(BK603-BJ603,0)/Inputs!$B$17)*DCF!H$6</f>
        <v>8610.8720526381712</v>
      </c>
      <c r="CS603" s="15">
        <f ca="1">(BL603*DCF!I$28-DCF!I$5*MAX(BL603*DCF!I$28,0)-MAX(BL603-BK603,0)/Inputs!$B$17)*DCF!I$6</f>
        <v>10307.146814923279</v>
      </c>
      <c r="CT603" s="15">
        <f ca="1">(BM603*DCF!J$28-DCF!J$5*MAX(BM603*DCF!J$28,0)-MAX(BM603-BL603,0)/Inputs!$B$17)*DCF!J$6</f>
        <v>11209.02693854073</v>
      </c>
      <c r="CU603" s="15">
        <f ca="1">(BN603*DCF!K$28-DCF!K$5*MAX(BN603*DCF!K$28,0)-MAX(BN603-BM603,0)/Inputs!$B$17)*DCF!K$6</f>
        <v>11450.868953493511</v>
      </c>
      <c r="CV603" s="15">
        <f ca="1">(BO603*DCF!L$28-DCF!L$5*MAX(BO603*DCF!L$28,0)-MAX(BO603-BN603,0)/Inputs!$B$17)*DCF!L$6</f>
        <v>13144.891278951238</v>
      </c>
      <c r="CW603" s="15">
        <f ca="1">(BP603*DCF!M$28-DCF!M$5*MAX(BP603*DCF!M$28,0)-MAX(BP603-BO603,0)/Inputs!$B$17)*DCF!M$6</f>
        <v>15447.740418037352</v>
      </c>
      <c r="CX603" s="15">
        <f ca="1">(BQ603*DCF!C$46-DCF!C$5*MAX(BQ603*DCF!C$46,0)-MAX(BQ603-Inputs!$B$20,0)/Inputs!$B$24)*DCF!C$6</f>
        <v>-871.3710143116823</v>
      </c>
      <c r="CY603" s="15">
        <f ca="1">(BR603*DCF!D$46-DCF!D$5*MAX(BR603*DCF!D$46,0)-MAX(BR603-BQ603,0)/Inputs!$B$24)*DCF!D$6</f>
        <v>-1719.915517661176</v>
      </c>
      <c r="CZ603" s="15">
        <f ca="1">(BS603*DCF!E$46-DCF!E$5*MAX(BS603*DCF!E$46,0)-MAX(BS603-BR603,0)/Inputs!$B$24)*DCF!E$6</f>
        <v>-1788.329898349391</v>
      </c>
      <c r="DA603" s="15">
        <f ca="1">(BT603*DCF!F$46-DCF!F$5*MAX(BT603*DCF!F$46,0)-MAX(BT603-BS603,0)/Inputs!$B$24)*DCF!F$6</f>
        <v>-6056.3591116031876</v>
      </c>
      <c r="DB603" s="15">
        <f ca="1">(BU603*DCF!G$46-DCF!G$5*MAX(BU603*DCF!G$46,0)-MAX(BU603-BT603,0)/Inputs!$B$24)*DCF!G$6</f>
        <v>-5607.9913347791626</v>
      </c>
      <c r="DC603" s="15">
        <f ca="1">(BV603*DCF!H$46-DCF!H$5*MAX(BV603*DCF!H$46,0)-MAX(BV603-BU603,0)/Inputs!$B$24)*DCF!H$6</f>
        <v>-5312.849992369911</v>
      </c>
      <c r="DD603" s="15">
        <f ca="1">(BW603*DCF!I$46-DCF!I$5*MAX(BW603*DCF!I$46,0)-MAX(BW603-BV603,0)/Inputs!$B$24)*DCF!I$6</f>
        <v>-6022.1138267746173</v>
      </c>
      <c r="DE603" s="15">
        <f ca="1">(BX603*DCF!J$46-DCF!J$5*MAX(BX603*DCF!J$46,0)-MAX(BX603-BW603,0)/Inputs!$B$24)*DCF!J$6</f>
        <v>-4223.733372091805</v>
      </c>
      <c r="DF603" s="15">
        <f ca="1">(BY603*DCF!K$46-DCF!K$5*MAX(BY603*DCF!K$46,0)-MAX(BY603-BX603,0)/Inputs!$B$24)*DCF!K$6</f>
        <v>-7511.4542100635335</v>
      </c>
      <c r="DG603" s="15">
        <f ca="1">(BZ603*DCF!L$46-DCF!L$5*MAX(BZ603*DCF!L$46,0)-MAX(BZ603-BY603,0)/Inputs!$B$24)*DCF!L$6</f>
        <v>325.72680164043351</v>
      </c>
      <c r="DH603" s="15">
        <f ca="1">(CA603*DCF!M$46-DCF!M$5*MAX(CA603*DCF!M$46,0)-MAX(CA603-BZ603,0)/Inputs!$B$24)*DCF!M$6</f>
        <v>1574.7232634561581</v>
      </c>
      <c r="DI603" s="15">
        <f ca="1">SUM(CB603:CL603)+BE603*DCF!M$10*(1+Inputs!$B$30)*(1-Inputs!$B$33)*(1-Inputs!$B$30/Inputs!$B$31)/(Inputs!$B$29-Inputs!$B$30)*DCF!M$6</f>
        <v>163977.60274889538</v>
      </c>
      <c r="DJ603" s="15">
        <f ca="1">SUM(CM603:CW603)+BP603*DCF!M$28*(1+Inputs!$B$30)*(1-Inputs!$B$33)*(1-Inputs!$B$30/Inputs!$B$31)/(Inputs!$B$29-Inputs!$B$30)*DCF!M$6</f>
        <v>423297.52288601577</v>
      </c>
      <c r="DK603" s="15">
        <f ca="1">SUM(CX603:DH603)+CA603*DCF!M$46*(1+Inputs!$B$30)*(1-Inputs!$B$33)*(1-Inputs!$B$30/Inputs!$B$31)/(Inputs!$B$29-Inputs!$B$30)*DCF!M$6</f>
        <v>598748.65187677334</v>
      </c>
      <c r="DM603" s="15">
        <f ca="1">DI603+DJ603+DK603+Inputs!$B$34+Inputs!$B$36-Inputs!$B$35</f>
        <v>1262874.7775116845</v>
      </c>
    </row>
    <row r="604" spans="1:117" x14ac:dyDescent="0.75">
      <c r="A604" s="11">
        <v>591</v>
      </c>
      <c r="C604" s="23">
        <f t="shared" ref="C604:M613" ca="1" si="359">_xlfn.NORM.S.INV(RAND())</f>
        <v>-1.2558886660604396</v>
      </c>
      <c r="D604" s="23">
        <f t="shared" ca="1" si="359"/>
        <v>-1.1431945311061458</v>
      </c>
      <c r="E604" s="23">
        <f t="shared" ca="1" si="359"/>
        <v>0.71478140255519962</v>
      </c>
      <c r="F604" s="23">
        <f t="shared" ca="1" si="359"/>
        <v>1.3141019906908218</v>
      </c>
      <c r="G604" s="23">
        <f t="shared" ca="1" si="359"/>
        <v>0.59482902800626347</v>
      </c>
      <c r="H604" s="23">
        <f t="shared" ca="1" si="359"/>
        <v>-0.63559430573876152</v>
      </c>
      <c r="I604" s="23">
        <f t="shared" ca="1" si="359"/>
        <v>-0.63998135838709158</v>
      </c>
      <c r="J604" s="23">
        <f t="shared" ca="1" si="359"/>
        <v>-0.35376564050227088</v>
      </c>
      <c r="K604" s="23">
        <f t="shared" ca="1" si="359"/>
        <v>-0.52381119353160333</v>
      </c>
      <c r="L604" s="23">
        <f t="shared" ca="1" si="359"/>
        <v>1.5425987421285161</v>
      </c>
      <c r="M604" s="23">
        <f t="shared" ca="1" si="359"/>
        <v>0.70508787102660653</v>
      </c>
      <c r="N604" s="23">
        <f ca="1">SQRT(Inputs!$B$38)*C604+SQRT(1-Inputs!$B$38)*_xlfn.NORM.S.INV(RAND())</f>
        <v>1.1678516210508092</v>
      </c>
      <c r="O604" s="23">
        <f ca="1">SQRT(Inputs!$B$38)*D604+SQRT(1-Inputs!$B$38)*_xlfn.NORM.S.INV(RAND())</f>
        <v>0.75446921981765036</v>
      </c>
      <c r="P604" s="23">
        <f ca="1">SQRT(Inputs!$B$38)*E604+SQRT(1-Inputs!$B$38)*_xlfn.NORM.S.INV(RAND())</f>
        <v>1.3930698936895607</v>
      </c>
      <c r="Q604" s="23">
        <f ca="1">SQRT(Inputs!$B$38)*F604+SQRT(1-Inputs!$B$38)*_xlfn.NORM.S.INV(RAND())</f>
        <v>-7.5220002979679901E-2</v>
      </c>
      <c r="R604" s="23">
        <f ca="1">SQRT(Inputs!$B$38)*G604+SQRT(1-Inputs!$B$38)*_xlfn.NORM.S.INV(RAND())</f>
        <v>0.20267831450698318</v>
      </c>
      <c r="S604" s="23">
        <f ca="1">SQRT(Inputs!$B$38)*H604+SQRT(1-Inputs!$B$38)*_xlfn.NORM.S.INV(RAND())</f>
        <v>-0.58462480251990001</v>
      </c>
      <c r="T604" s="23">
        <f ca="1">SQRT(Inputs!$B$38)*I604+SQRT(1-Inputs!$B$38)*_xlfn.NORM.S.INV(RAND())</f>
        <v>0.15360961545533219</v>
      </c>
      <c r="U604" s="23">
        <f ca="1">SQRT(Inputs!$B$38)*J604+SQRT(1-Inputs!$B$38)*_xlfn.NORM.S.INV(RAND())</f>
        <v>-0.18612710634786123</v>
      </c>
      <c r="V604" s="23">
        <f ca="1">SQRT(Inputs!$B$38)*K604+SQRT(1-Inputs!$B$38)*_xlfn.NORM.S.INV(RAND())</f>
        <v>0.41241076626805157</v>
      </c>
      <c r="W604" s="23">
        <f ca="1">SQRT(Inputs!$B$38)*L604+SQRT(1-Inputs!$B$38)*_xlfn.NORM.S.INV(RAND())</f>
        <v>0.12354523632760928</v>
      </c>
      <c r="X604" s="23">
        <f ca="1">SQRT(Inputs!$B$38)*M604+SQRT(1-Inputs!$B$38)*_xlfn.NORM.S.INV(RAND())</f>
        <v>1.4469768352729946</v>
      </c>
      <c r="Y604" s="23">
        <f ca="1">SQRT(Inputs!$B$38)*C604+SQRT(1-Inputs!$B$38)*_xlfn.NORM.S.INV(RAND())</f>
        <v>-0.66692048640907664</v>
      </c>
      <c r="Z604" s="23">
        <f ca="1">SQRT(Inputs!$B$38)*D604+SQRT(1-Inputs!$B$38)*_xlfn.NORM.S.INV(RAND())</f>
        <v>0.77687147679028201</v>
      </c>
      <c r="AA604" s="23">
        <f ca="1">SQRT(Inputs!$B$38)*E604+SQRT(1-Inputs!$B$38)*_xlfn.NORM.S.INV(RAND())</f>
        <v>-0.81270240480354206</v>
      </c>
      <c r="AB604" s="23">
        <f ca="1">SQRT(Inputs!$B$38)*F604+SQRT(1-Inputs!$B$38)*_xlfn.NORM.S.INV(RAND())</f>
        <v>1.2870399180971031</v>
      </c>
      <c r="AC604" s="23">
        <f ca="1">SQRT(Inputs!$B$38)*G604+SQRT(1-Inputs!$B$38)*_xlfn.NORM.S.INV(RAND())</f>
        <v>0.74742760360102767</v>
      </c>
      <c r="AD604" s="23">
        <f ca="1">SQRT(Inputs!$B$38)*H604+SQRT(1-Inputs!$B$38)*_xlfn.NORM.S.INV(RAND())</f>
        <v>-1.5914260512378648</v>
      </c>
      <c r="AE604" s="23">
        <f ca="1">SQRT(Inputs!$B$38)*I604+SQRT(1-Inputs!$B$38)*_xlfn.NORM.S.INV(RAND())</f>
        <v>0.12847564150723378</v>
      </c>
      <c r="AF604" s="23">
        <f ca="1">SQRT(Inputs!$B$38)*J604+SQRT(1-Inputs!$B$38)*_xlfn.NORM.S.INV(RAND())</f>
        <v>0.24810583459861332</v>
      </c>
      <c r="AG604" s="23">
        <f ca="1">SQRT(Inputs!$B$38)*K604+SQRT(1-Inputs!$B$38)*_xlfn.NORM.S.INV(RAND())</f>
        <v>0.30081136188571284</v>
      </c>
      <c r="AH604" s="23">
        <f ca="1">SQRT(Inputs!$B$38)*L604+SQRT(1-Inputs!$B$38)*_xlfn.NORM.S.INV(RAND())</f>
        <v>0.23715999875170479</v>
      </c>
      <c r="AI604" s="23">
        <f ca="1">SQRT(Inputs!$B$38)*M604+SQRT(1-Inputs!$B$38)*_xlfn.NORM.S.INV(RAND())</f>
        <v>1.2320929179269955</v>
      </c>
      <c r="AJ604" s="23">
        <f ca="1">SQRT(Inputs!$B$38)*C604+SQRT(1-Inputs!$B$38)*_xlfn.NORM.S.INV(RAND())</f>
        <v>-0.38779775672198108</v>
      </c>
      <c r="AK604" s="23">
        <f ca="1">SQRT(Inputs!$B$38)*D604+SQRT(1-Inputs!$B$38)*_xlfn.NORM.S.INV(RAND())</f>
        <v>-0.92960765295980119</v>
      </c>
      <c r="AL604" s="23">
        <f ca="1">SQRT(Inputs!$B$38)*E604+SQRT(1-Inputs!$B$38)*_xlfn.NORM.S.INV(RAND())</f>
        <v>-0.42910864423062112</v>
      </c>
      <c r="AM604" s="23">
        <f ca="1">SQRT(Inputs!$B$38)*F604+SQRT(1-Inputs!$B$38)*_xlfn.NORM.S.INV(RAND())</f>
        <v>1.5867078804726056</v>
      </c>
      <c r="AN604" s="23">
        <f ca="1">SQRT(Inputs!$B$38)*G604+SQRT(1-Inputs!$B$38)*_xlfn.NORM.S.INV(RAND())</f>
        <v>0.3881696865097074</v>
      </c>
      <c r="AO604" s="23">
        <f ca="1">SQRT(Inputs!$B$38)*H604+SQRT(1-Inputs!$B$38)*_xlfn.NORM.S.INV(RAND())</f>
        <v>0.93460600543555317</v>
      </c>
      <c r="AP604" s="23">
        <f ca="1">SQRT(Inputs!$B$38)*I604+SQRT(1-Inputs!$B$38)*_xlfn.NORM.S.INV(RAND())</f>
        <v>-0.41580746977450922</v>
      </c>
      <c r="AQ604" s="23">
        <f ca="1">SQRT(Inputs!$B$38)*J604+SQRT(1-Inputs!$B$38)*_xlfn.NORM.S.INV(RAND())</f>
        <v>-0.61457344943149783</v>
      </c>
      <c r="AR604" s="23">
        <f ca="1">SQRT(Inputs!$B$38)*K604+SQRT(1-Inputs!$B$38)*_xlfn.NORM.S.INV(RAND())</f>
        <v>-1.9624871341183301</v>
      </c>
      <c r="AS604" s="23">
        <f ca="1">SQRT(Inputs!$B$38)*L604+SQRT(1-Inputs!$B$38)*_xlfn.NORM.S.INV(RAND())</f>
        <v>0.4610272322215036</v>
      </c>
      <c r="AT604" s="23">
        <f ca="1">SQRT(Inputs!$B$38)*M604+SQRT(1-Inputs!$B$38)*_xlfn.NORM.S.INV(RAND())</f>
        <v>0.30383787210235286</v>
      </c>
      <c r="AU604" s="15">
        <f ca="1">Inputs!$B$6*EXP($B$8-0.5*C$5^2+C$5*N604)</f>
        <v>5994.8506192254536</v>
      </c>
      <c r="AV604" s="15">
        <f t="shared" ca="1" si="328"/>
        <v>8153.2357604956715</v>
      </c>
      <c r="AW604" s="15">
        <f t="shared" ca="1" si="329"/>
        <v>11996.433358131677</v>
      </c>
      <c r="AX604" s="15">
        <f t="shared" ca="1" si="330"/>
        <v>14509.44628690438</v>
      </c>
      <c r="AY604" s="15">
        <f t="shared" ca="1" si="331"/>
        <v>18156.754934361255</v>
      </c>
      <c r="AZ604" s="15">
        <f t="shared" ca="1" si="332"/>
        <v>20821.644838996595</v>
      </c>
      <c r="BA604" s="15">
        <f t="shared" ca="1" si="333"/>
        <v>25893.321016975267</v>
      </c>
      <c r="BB604" s="15">
        <f t="shared" ca="1" si="334"/>
        <v>31115.626524325726</v>
      </c>
      <c r="BC604" s="15">
        <f t="shared" ca="1" si="335"/>
        <v>39656.43366568831</v>
      </c>
      <c r="BD604" s="15">
        <f t="shared" ca="1" si="336"/>
        <v>49147.532644481784</v>
      </c>
      <c r="BE604" s="15">
        <f t="shared" ca="1" si="337"/>
        <v>68707.751710513941</v>
      </c>
      <c r="BF604" s="15">
        <f ca="1">Inputs!$B$13*EXP($B$9-0.5*C$6^2+C$6*Y604)</f>
        <v>12118.07944065429</v>
      </c>
      <c r="BG604" s="15">
        <f t="shared" ca="1" si="338"/>
        <v>16991.099010026326</v>
      </c>
      <c r="BH604" s="15">
        <f t="shared" ca="1" si="339"/>
        <v>18142.100797401563</v>
      </c>
      <c r="BI604" s="15">
        <f t="shared" ca="1" si="340"/>
        <v>27074.242829241499</v>
      </c>
      <c r="BJ604" s="15">
        <f t="shared" ca="1" si="341"/>
        <v>36966.972595713967</v>
      </c>
      <c r="BK604" s="15">
        <f t="shared" ca="1" si="342"/>
        <v>36531.980330708422</v>
      </c>
      <c r="BL604" s="15">
        <f t="shared" ca="1" si="343"/>
        <v>45628.526161534537</v>
      </c>
      <c r="BM604" s="15">
        <f t="shared" ca="1" si="344"/>
        <v>57842.922751503102</v>
      </c>
      <c r="BN604" s="15">
        <f t="shared" ca="1" si="345"/>
        <v>73750.771245566968</v>
      </c>
      <c r="BO604" s="15">
        <f t="shared" ca="1" si="346"/>
        <v>93279.070898690145</v>
      </c>
      <c r="BP604" s="15">
        <f t="shared" ca="1" si="347"/>
        <v>132007.93908702373</v>
      </c>
      <c r="BQ604" s="15">
        <f ca="1">Inputs!$B$20*EXP($B$10-0.5*C$7^2+C$7*AJ604)</f>
        <v>3738.2898811865089</v>
      </c>
      <c r="BR604" s="15">
        <f t="shared" ca="1" si="348"/>
        <v>3775.6968634007112</v>
      </c>
      <c r="BS604" s="15">
        <f t="shared" ca="1" si="349"/>
        <v>4570.9040552204578</v>
      </c>
      <c r="BT604" s="15">
        <f t="shared" ca="1" si="350"/>
        <v>9555.8792317001516</v>
      </c>
      <c r="BU604" s="15">
        <f t="shared" ca="1" si="351"/>
        <v>14547.472977104564</v>
      </c>
      <c r="BV604" s="15">
        <f t="shared" ca="1" si="352"/>
        <v>24983.435168901797</v>
      </c>
      <c r="BW604" s="15">
        <f t="shared" ca="1" si="353"/>
        <v>31925.977702167645</v>
      </c>
      <c r="BX604" s="15">
        <f t="shared" ca="1" si="354"/>
        <v>39477.427829674423</v>
      </c>
      <c r="BY604" s="15">
        <f t="shared" ca="1" si="355"/>
        <v>37999.166736439736</v>
      </c>
      <c r="BZ604" s="15">
        <f t="shared" ca="1" si="356"/>
        <v>58034.011429937891</v>
      </c>
      <c r="CA604" s="15">
        <f t="shared" ca="1" si="357"/>
        <v>86042.61850370637</v>
      </c>
      <c r="CB604" s="15">
        <f ca="1">(AU604*DCF!C$10-DCF!C$5*MAX(AU604*DCF!C$10,0)-MAX(AU604-Inputs!$B$6,0)/Inputs!$B$10)*DCF!C$6</f>
        <v>1035.7116016881355</v>
      </c>
      <c r="CC604" s="15">
        <f ca="1">(AV604*DCF!D$10-DCF!D$5*MAX(AV604*DCF!D$10,0)-MAX(AV604-AU604,0)/Inputs!$B$10)*DCF!D$6</f>
        <v>1461.0302525149964</v>
      </c>
      <c r="CD604" s="15">
        <f ca="1">(AW604*DCF!E$10-DCF!E$5*MAX(AW604*DCF!E$10,0)-MAX(AW604-AV604,0)/Inputs!$B$10)*DCF!E$6</f>
        <v>1904.1382429992284</v>
      </c>
      <c r="CE604" s="15">
        <f ca="1">(AX604*DCF!F$10-DCF!F$5*MAX(AX604*DCF!F$10,0)-MAX(AX604-AW604,0)/Inputs!$B$10)*DCF!F$6</f>
        <v>2644.4933153900474</v>
      </c>
      <c r="CF604" s="15">
        <f ca="1">(AY604*DCF!G$10-DCF!G$5*MAX(AY604*DCF!G$10,0)-MAX(AY604-AX604,0)/Inputs!$B$10)*DCF!G$6</f>
        <v>3039.939283049569</v>
      </c>
      <c r="CG604" s="15">
        <f ca="1">(AZ604*DCF!H$10-DCF!H$5*MAX(AZ604*DCF!H$10,0)-MAX(AZ604-AY604,0)/Inputs!$B$10)*DCF!H$6</f>
        <v>3569.3383034443859</v>
      </c>
      <c r="CH604" s="15">
        <f ca="1">(BA604*DCF!I$10-DCF!I$5*MAX(BA604*DCF!I$10,0)-MAX(BA604-AZ604,0)/Inputs!$B$10)*DCF!I$6</f>
        <v>3897.8325699120865</v>
      </c>
      <c r="CI604" s="15">
        <f ca="1">(BB604*DCF!J$10-DCF!J$5*MAX(BB604*DCF!J$10,0)-MAX(BB604-BA604,0)/Inputs!$B$10)*DCF!J$6</f>
        <v>4548.1593669684462</v>
      </c>
      <c r="CJ604" s="15">
        <f ca="1">(BC604*DCF!K$10-DCF!K$5*MAX(BC604*DCF!K$10,0)-MAX(BC604-BB604,0)/Inputs!$B$10)*DCF!K$6</f>
        <v>5188.4659493693534</v>
      </c>
      <c r="CK604" s="15">
        <f ca="1">(BD604*DCF!L$10-DCF!L$5*MAX(BD604*DCF!L$10,0)-MAX(BD604-BC604,0)/Inputs!$B$10)*DCF!L$6</f>
        <v>6185.0297384149799</v>
      </c>
      <c r="CL604" s="15">
        <f ca="1">(BE604*DCF!M$10-DCF!M$5*MAX(BE604*DCF!M$10,0)-MAX(BE604-BD604,0)/Inputs!$B$10)*DCF!M$6</f>
        <v>7358.8752690500405</v>
      </c>
      <c r="CM604" s="15">
        <f ca="1">(BF604*DCF!C$28-DCF!C$5*MAX(BF604*DCF!C$28,0)-MAX(BF604-Inputs!$B$13,0)/Inputs!$B$17)*DCF!C$6</f>
        <v>3529.5178558995508</v>
      </c>
      <c r="CN604" s="15">
        <f ca="1">(BG604*DCF!D$28-DCF!D$5*MAX(BG604*DCF!D$28,0)-MAX(BG604-BF604,0)/Inputs!$B$17)*DCF!D$6</f>
        <v>3964.6320376803696</v>
      </c>
      <c r="CO604" s="15">
        <f ca="1">(BH604*DCF!E$28-DCF!E$5*MAX(BH604*DCF!E$28,0)-MAX(BH604-BG604,0)/Inputs!$B$17)*DCF!E$6</f>
        <v>4911.3193831132467</v>
      </c>
      <c r="CP604" s="15">
        <f ca="1">(BI604*DCF!F$28-DCF!F$5*MAX(BI604*DCF!F$28,0)-MAX(BI604-BH604,0)/Inputs!$B$17)*DCF!F$6</f>
        <v>5723.706129060849</v>
      </c>
      <c r="CQ604" s="15">
        <f ca="1">(BJ604*DCF!G$28-DCF!G$5*MAX(BJ604*DCF!G$28,0)-MAX(BJ604-BI604,0)/Inputs!$B$17)*DCF!G$6</f>
        <v>7927.5020890874157</v>
      </c>
      <c r="CR604" s="15">
        <f ca="1">(BK604*DCF!H$28-DCF!H$5*MAX(BK604*DCF!H$28,0)-MAX(BK604-BJ604,0)/Inputs!$B$17)*DCF!H$6</f>
        <v>9034.7617831932839</v>
      </c>
      <c r="CS604" s="15">
        <f ca="1">(BL604*DCF!I$28-DCF!I$5*MAX(BL604*DCF!I$28,0)-MAX(BL604-BK604,0)/Inputs!$B$17)*DCF!I$6</f>
        <v>9424.0533035867429</v>
      </c>
      <c r="CT604" s="15">
        <f ca="1">(BM604*DCF!J$28-DCF!J$5*MAX(BM604*DCF!J$28,0)-MAX(BM604-BL604,0)/Inputs!$B$17)*DCF!J$6</f>
        <v>11284.244475703981</v>
      </c>
      <c r="CU604" s="15">
        <f ca="1">(BN604*DCF!K$28-DCF!K$5*MAX(BN604*DCF!K$28,0)-MAX(BN604-BM604,0)/Inputs!$B$17)*DCF!K$6</f>
        <v>13626.426758850719</v>
      </c>
      <c r="CV604" s="15">
        <f ca="1">(BO604*DCF!L$28-DCF!L$5*MAX(BO604*DCF!L$28,0)-MAX(BO604-BN604,0)/Inputs!$B$17)*DCF!L$6</f>
        <v>16401.472891284218</v>
      </c>
      <c r="CW604" s="15">
        <f ca="1">(BP604*DCF!M$28-DCF!M$5*MAX(BP604*DCF!M$28,0)-MAX(BP604-BO604,0)/Inputs!$B$17)*DCF!M$6</f>
        <v>20789.115156484586</v>
      </c>
      <c r="CX604" s="15">
        <f ca="1">(BQ604*DCF!C$46-DCF!C$5*MAX(BQ604*DCF!C$46,0)-MAX(BQ604-Inputs!$B$20,0)/Inputs!$B$24)*DCF!C$6</f>
        <v>-1111.5172386973502</v>
      </c>
      <c r="CY604" s="15">
        <f ca="1">(BR604*DCF!D$46-DCF!D$5*MAX(BR604*DCF!D$46,0)-MAX(BR604-BQ604,0)/Inputs!$B$24)*DCF!D$6</f>
        <v>-660.38465299809025</v>
      </c>
      <c r="CZ604" s="15">
        <f ca="1">(BS604*DCF!E$46-DCF!E$5*MAX(BS604*DCF!E$46,0)-MAX(BS604-BR604,0)/Inputs!$B$24)*DCF!E$6</f>
        <v>-853.96614637848791</v>
      </c>
      <c r="DA604" s="15">
        <f ca="1">(BT604*DCF!F$46-DCF!F$5*MAX(BT604*DCF!F$46,0)-MAX(BT604-BS604,0)/Inputs!$B$24)*DCF!F$6</f>
        <v>-2511.1065913724583</v>
      </c>
      <c r="DB604" s="15">
        <f ca="1">(BU604*DCF!G$46-DCF!G$5*MAX(BU604*DCF!G$46,0)-MAX(BU604-BT604,0)/Inputs!$B$24)*DCF!G$6</f>
        <v>-2168.421762756353</v>
      </c>
      <c r="DC604" s="15">
        <f ca="1">(BV604*DCF!H$46-DCF!H$5*MAX(BV604*DCF!H$46,0)-MAX(BV604-BU604,0)/Inputs!$B$24)*DCF!H$6</f>
        <v>-3242.9113088997633</v>
      </c>
      <c r="DD604" s="15">
        <f ca="1">(BW604*DCF!I$46-DCF!I$5*MAX(BW604*DCF!I$46,0)-MAX(BW604-BV604,0)/Inputs!$B$24)*DCF!I$6</f>
        <v>-1255.5925566137473</v>
      </c>
      <c r="DE604" s="15">
        <f ca="1">(BX604*DCF!J$46-DCF!J$5*MAX(BX604*DCF!J$46,0)-MAX(BX604-BW604,0)/Inputs!$B$24)*DCF!J$6</f>
        <v>-346.55230335288724</v>
      </c>
      <c r="DF604" s="15">
        <f ca="1">(BY604*DCF!K$46-DCF!K$5*MAX(BY604*DCF!K$46,0)-MAX(BY604-BX604,0)/Inputs!$B$24)*DCF!K$6</f>
        <v>2170.6390748017971</v>
      </c>
      <c r="DG604" s="15">
        <f ca="1">(BZ604*DCF!L$46-DCF!L$5*MAX(BZ604*DCF!L$46,0)-MAX(BZ604-BY604,0)/Inputs!$B$24)*DCF!L$6</f>
        <v>-522.32894219881018</v>
      </c>
      <c r="DH604" s="15">
        <f ca="1">(CA604*DCF!M$46-DCF!M$5*MAX(CA604*DCF!M$46,0)-MAX(CA604-BZ604,0)/Inputs!$B$24)*DCF!M$6</f>
        <v>890.03060526409035</v>
      </c>
      <c r="DI604" s="15">
        <f ca="1">SUM(CB604:CL604)+BE604*DCF!M$10*(1+Inputs!$B$30)*(1-Inputs!$B$33)*(1-Inputs!$B$30/Inputs!$B$31)/(Inputs!$B$29-Inputs!$B$30)*DCF!M$6</f>
        <v>232047.59546911879</v>
      </c>
      <c r="DJ604" s="15">
        <f ca="1">SUM(CM604:CW604)+BP604*DCF!M$28*(1+Inputs!$B$30)*(1-Inputs!$B$33)*(1-Inputs!$B$30/Inputs!$B$31)/(Inputs!$B$29-Inputs!$B$30)*DCF!M$6</f>
        <v>596456.53866856615</v>
      </c>
      <c r="DK604" s="15">
        <f ca="1">SUM(CX604:DH604)+CA604*DCF!M$46*(1+Inputs!$B$30)*(1-Inputs!$B$33)*(1-Inputs!$B$30/Inputs!$B$31)/(Inputs!$B$29-Inputs!$B$30)*DCF!M$6</f>
        <v>123419.96878327259</v>
      </c>
      <c r="DM604" s="15">
        <f ca="1">DI604+DJ604+DK604+Inputs!$B$34+Inputs!$B$36-Inputs!$B$35</f>
        <v>1028775.1029209574</v>
      </c>
    </row>
    <row r="605" spans="1:117" x14ac:dyDescent="0.75">
      <c r="A605" s="11">
        <v>592</v>
      </c>
      <c r="C605" s="23">
        <f t="shared" ca="1" si="359"/>
        <v>2.2100136954599914</v>
      </c>
      <c r="D605" s="23">
        <f t="shared" ca="1" si="359"/>
        <v>0.2982653882531166</v>
      </c>
      <c r="E605" s="23">
        <f t="shared" ca="1" si="359"/>
        <v>0.840115121507652</v>
      </c>
      <c r="F605" s="23">
        <f t="shared" ca="1" si="359"/>
        <v>-0.78773073092376322</v>
      </c>
      <c r="G605" s="23">
        <f t="shared" ca="1" si="359"/>
        <v>-0.94994819913939343</v>
      </c>
      <c r="H605" s="23">
        <f t="shared" ca="1" si="359"/>
        <v>-0.56669270815288142</v>
      </c>
      <c r="I605" s="23">
        <f t="shared" ca="1" si="359"/>
        <v>0.74207571958850305</v>
      </c>
      <c r="J605" s="23">
        <f t="shared" ca="1" si="359"/>
        <v>-1.1885342047932019</v>
      </c>
      <c r="K605" s="23">
        <f t="shared" ca="1" si="359"/>
        <v>0.68217672179211564</v>
      </c>
      <c r="L605" s="23">
        <f t="shared" ca="1" si="359"/>
        <v>-0.4267166450884684</v>
      </c>
      <c r="M605" s="23">
        <f t="shared" ca="1" si="359"/>
        <v>0.80877837653146234</v>
      </c>
      <c r="N605" s="23">
        <f ca="1">SQRT(Inputs!$B$38)*C605+SQRT(1-Inputs!$B$38)*_xlfn.NORM.S.INV(RAND())</f>
        <v>1.7146121887781929</v>
      </c>
      <c r="O605" s="23">
        <f ca="1">SQRT(Inputs!$B$38)*D605+SQRT(1-Inputs!$B$38)*_xlfn.NORM.S.INV(RAND())</f>
        <v>-0.48783943909083305</v>
      </c>
      <c r="P605" s="23">
        <f ca="1">SQRT(Inputs!$B$38)*E605+SQRT(1-Inputs!$B$38)*_xlfn.NORM.S.INV(RAND())</f>
        <v>-0.73174789167628362</v>
      </c>
      <c r="Q605" s="23">
        <f ca="1">SQRT(Inputs!$B$38)*F605+SQRT(1-Inputs!$B$38)*_xlfn.NORM.S.INV(RAND())</f>
        <v>-0.72982325607364329</v>
      </c>
      <c r="R605" s="23">
        <f ca="1">SQRT(Inputs!$B$38)*G605+SQRT(1-Inputs!$B$38)*_xlfn.NORM.S.INV(RAND())</f>
        <v>-0.26153439185197197</v>
      </c>
      <c r="S605" s="23">
        <f ca="1">SQRT(Inputs!$B$38)*H605+SQRT(1-Inputs!$B$38)*_xlfn.NORM.S.INV(RAND())</f>
        <v>-1.0387800090663915</v>
      </c>
      <c r="T605" s="23">
        <f ca="1">SQRT(Inputs!$B$38)*I605+SQRT(1-Inputs!$B$38)*_xlfn.NORM.S.INV(RAND())</f>
        <v>0.68377926676700018</v>
      </c>
      <c r="U605" s="23">
        <f ca="1">SQRT(Inputs!$B$38)*J605+SQRT(1-Inputs!$B$38)*_xlfn.NORM.S.INV(RAND())</f>
        <v>0.82416094912738125</v>
      </c>
      <c r="V605" s="23">
        <f ca="1">SQRT(Inputs!$B$38)*K605+SQRT(1-Inputs!$B$38)*_xlfn.NORM.S.INV(RAND())</f>
        <v>-1.1556941948686785</v>
      </c>
      <c r="W605" s="23">
        <f ca="1">SQRT(Inputs!$B$38)*L605+SQRT(1-Inputs!$B$38)*_xlfn.NORM.S.INV(RAND())</f>
        <v>-0.10249186449103209</v>
      </c>
      <c r="X605" s="23">
        <f ca="1">SQRT(Inputs!$B$38)*M605+SQRT(1-Inputs!$B$38)*_xlfn.NORM.S.INV(RAND())</f>
        <v>1.0993844267283577</v>
      </c>
      <c r="Y605" s="23">
        <f ca="1">SQRT(Inputs!$B$38)*C605+SQRT(1-Inputs!$B$38)*_xlfn.NORM.S.INV(RAND())</f>
        <v>1.1893365153500384</v>
      </c>
      <c r="Z605" s="23">
        <f ca="1">SQRT(Inputs!$B$38)*D605+SQRT(1-Inputs!$B$38)*_xlfn.NORM.S.INV(RAND())</f>
        <v>0.10284527251151611</v>
      </c>
      <c r="AA605" s="23">
        <f ca="1">SQRT(Inputs!$B$38)*E605+SQRT(1-Inputs!$B$38)*_xlfn.NORM.S.INV(RAND())</f>
        <v>0.87540337311316474</v>
      </c>
      <c r="AB605" s="23">
        <f ca="1">SQRT(Inputs!$B$38)*F605+SQRT(1-Inputs!$B$38)*_xlfn.NORM.S.INV(RAND())</f>
        <v>0.66973415064693431</v>
      </c>
      <c r="AC605" s="23">
        <f ca="1">SQRT(Inputs!$B$38)*G605+SQRT(1-Inputs!$B$38)*_xlfn.NORM.S.INV(RAND())</f>
        <v>0.1901636467278004</v>
      </c>
      <c r="AD605" s="23">
        <f ca="1">SQRT(Inputs!$B$38)*H605+SQRT(1-Inputs!$B$38)*_xlfn.NORM.S.INV(RAND())</f>
        <v>1.6764152558772762</v>
      </c>
      <c r="AE605" s="23">
        <f ca="1">SQRT(Inputs!$B$38)*I605+SQRT(1-Inputs!$B$38)*_xlfn.NORM.S.INV(RAND())</f>
        <v>0.84311481850585979</v>
      </c>
      <c r="AF605" s="23">
        <f ca="1">SQRT(Inputs!$B$38)*J605+SQRT(1-Inputs!$B$38)*_xlfn.NORM.S.INV(RAND())</f>
        <v>-0.13655474977193827</v>
      </c>
      <c r="AG605" s="23">
        <f ca="1">SQRT(Inputs!$B$38)*K605+SQRT(1-Inputs!$B$38)*_xlfn.NORM.S.INV(RAND())</f>
        <v>-0.6067382232874412</v>
      </c>
      <c r="AH605" s="23">
        <f ca="1">SQRT(Inputs!$B$38)*L605+SQRT(1-Inputs!$B$38)*_xlfn.NORM.S.INV(RAND())</f>
        <v>-0.56422500379731888</v>
      </c>
      <c r="AI605" s="23">
        <f ca="1">SQRT(Inputs!$B$38)*M605+SQRT(1-Inputs!$B$38)*_xlfn.NORM.S.INV(RAND())</f>
        <v>-0.43055057362928856</v>
      </c>
      <c r="AJ605" s="23">
        <f ca="1">SQRT(Inputs!$B$38)*C605+SQRT(1-Inputs!$B$38)*_xlfn.NORM.S.INV(RAND())</f>
        <v>0.23366831066590021</v>
      </c>
      <c r="AK605" s="23">
        <f ca="1">SQRT(Inputs!$B$38)*D605+SQRT(1-Inputs!$B$38)*_xlfn.NORM.S.INV(RAND())</f>
        <v>1.5955553660804922</v>
      </c>
      <c r="AL605" s="23">
        <f ca="1">SQRT(Inputs!$B$38)*E605+SQRT(1-Inputs!$B$38)*_xlfn.NORM.S.INV(RAND())</f>
        <v>-1.2737048631372767</v>
      </c>
      <c r="AM605" s="23">
        <f ca="1">SQRT(Inputs!$B$38)*F605+SQRT(1-Inputs!$B$38)*_xlfn.NORM.S.INV(RAND())</f>
        <v>-0.12436449895944746</v>
      </c>
      <c r="AN605" s="23">
        <f ca="1">SQRT(Inputs!$B$38)*G605+SQRT(1-Inputs!$B$38)*_xlfn.NORM.S.INV(RAND())</f>
        <v>-1.1831484498716476</v>
      </c>
      <c r="AO605" s="23">
        <f ca="1">SQRT(Inputs!$B$38)*H605+SQRT(1-Inputs!$B$38)*_xlfn.NORM.S.INV(RAND())</f>
        <v>0.82497777111556525</v>
      </c>
      <c r="AP605" s="23">
        <f ca="1">SQRT(Inputs!$B$38)*I605+SQRT(1-Inputs!$B$38)*_xlfn.NORM.S.INV(RAND())</f>
        <v>-4.4272206793738944E-2</v>
      </c>
      <c r="AQ605" s="23">
        <f ca="1">SQRT(Inputs!$B$38)*J605+SQRT(1-Inputs!$B$38)*_xlfn.NORM.S.INV(RAND())</f>
        <v>0.33522962123405353</v>
      </c>
      <c r="AR605" s="23">
        <f ca="1">SQRT(Inputs!$B$38)*K605+SQRT(1-Inputs!$B$38)*_xlfn.NORM.S.INV(RAND())</f>
        <v>0.53389790094480793</v>
      </c>
      <c r="AS605" s="23">
        <f ca="1">SQRT(Inputs!$B$38)*L605+SQRT(1-Inputs!$B$38)*_xlfn.NORM.S.INV(RAND())</f>
        <v>-0.57168843802180425</v>
      </c>
      <c r="AT605" s="23">
        <f ca="1">SQRT(Inputs!$B$38)*M605+SQRT(1-Inputs!$B$38)*_xlfn.NORM.S.INV(RAND())</f>
        <v>0.96656264334162412</v>
      </c>
      <c r="AU605" s="15">
        <f ca="1">Inputs!$B$6*EXP($B$8-0.5*C$5^2+C$5*N605)</f>
        <v>6549.6177237891716</v>
      </c>
      <c r="AV605" s="15">
        <f t="shared" ca="1" si="328"/>
        <v>7420.6121693648356</v>
      </c>
      <c r="AW605" s="15">
        <f t="shared" ca="1" si="329"/>
        <v>8197.7372593170367</v>
      </c>
      <c r="AX605" s="15">
        <f t="shared" ca="1" si="330"/>
        <v>9136.4070983011006</v>
      </c>
      <c r="AY605" s="15">
        <f t="shared" ca="1" si="331"/>
        <v>10829.734255463862</v>
      </c>
      <c r="AZ605" s="15">
        <f t="shared" ca="1" si="332"/>
        <v>11813.401568386529</v>
      </c>
      <c r="BA605" s="15">
        <f t="shared" ca="1" si="333"/>
        <v>15529.073934849226</v>
      </c>
      <c r="BB605" s="15">
        <f t="shared" ca="1" si="334"/>
        <v>20648.847507596511</v>
      </c>
      <c r="BC605" s="15">
        <f t="shared" ca="1" si="335"/>
        <v>22619.97922570349</v>
      </c>
      <c r="BD605" s="15">
        <f t="shared" ca="1" si="336"/>
        <v>27447.221794964982</v>
      </c>
      <c r="BE605" s="15">
        <f t="shared" ca="1" si="337"/>
        <v>37175.186497883107</v>
      </c>
      <c r="BF605" s="15">
        <f ca="1">Inputs!$B$13*EXP($B$9-0.5*C$6^2+C$6*Y605)</f>
        <v>17508.687204141963</v>
      </c>
      <c r="BG605" s="15">
        <f t="shared" ca="1" si="338"/>
        <v>21738.13451296218</v>
      </c>
      <c r="BH605" s="15">
        <f t="shared" ca="1" si="339"/>
        <v>30710.313014973995</v>
      </c>
      <c r="BI605" s="15">
        <f t="shared" ca="1" si="340"/>
        <v>41676.220966918874</v>
      </c>
      <c r="BJ605" s="15">
        <f t="shared" ca="1" si="341"/>
        <v>52512.207697962891</v>
      </c>
      <c r="BK605" s="15">
        <f t="shared" ca="1" si="342"/>
        <v>80972.011366208928</v>
      </c>
      <c r="BL605" s="15">
        <f t="shared" ca="1" si="343"/>
        <v>110947.80443083979</v>
      </c>
      <c r="BM605" s="15">
        <f t="shared" ca="1" si="344"/>
        <v>134084.79785368402</v>
      </c>
      <c r="BN605" s="15">
        <f t="shared" ca="1" si="345"/>
        <v>153342.7747065266</v>
      </c>
      <c r="BO605" s="15">
        <f t="shared" ca="1" si="346"/>
        <v>176695.32158089121</v>
      </c>
      <c r="BP605" s="15">
        <f t="shared" ca="1" si="347"/>
        <v>207124.84312601539</v>
      </c>
      <c r="BQ605" s="15">
        <f ca="1">Inputs!$B$20*EXP($B$10-0.5*C$7^2+C$7*AJ605)</f>
        <v>4660.168057297743</v>
      </c>
      <c r="BR605" s="15">
        <f t="shared" ca="1" si="348"/>
        <v>10495.530725275936</v>
      </c>
      <c r="BS605" s="15">
        <f t="shared" ca="1" si="349"/>
        <v>9969.2471971628675</v>
      </c>
      <c r="BT605" s="15">
        <f t="shared" ca="1" si="350"/>
        <v>13304.219022308334</v>
      </c>
      <c r="BU605" s="15">
        <f t="shared" ca="1" si="351"/>
        <v>13847.854117523355</v>
      </c>
      <c r="BV605" s="15">
        <f t="shared" ca="1" si="352"/>
        <v>23201.731574913229</v>
      </c>
      <c r="BW605" s="15">
        <f t="shared" ca="1" si="353"/>
        <v>32074.748951612492</v>
      </c>
      <c r="BX605" s="15">
        <f t="shared" ca="1" si="354"/>
        <v>47980.230531388836</v>
      </c>
      <c r="BY605" s="15">
        <f t="shared" ca="1" si="355"/>
        <v>74458.684820921306</v>
      </c>
      <c r="BZ605" s="15">
        <f t="shared" ca="1" si="356"/>
        <v>94053.272368961174</v>
      </c>
      <c r="CA605" s="15">
        <f t="shared" ca="1" si="357"/>
        <v>156873.78409326592</v>
      </c>
      <c r="CB605" s="15">
        <f ca="1">(AU605*DCF!C$10-DCF!C$5*MAX(AU605*DCF!C$10,0)-MAX(AU605-Inputs!$B$6,0)/Inputs!$B$10)*DCF!C$6</f>
        <v>1031.756013350451</v>
      </c>
      <c r="CC605" s="15">
        <f ca="1">(AV605*DCF!D$10-DCF!D$5*MAX(AV605*DCF!D$10,0)-MAX(AV605-AU605,0)/Inputs!$B$10)*DCF!D$6</f>
        <v>1596.3547432758251</v>
      </c>
      <c r="CD605" s="15">
        <f ca="1">(AW605*DCF!E$10-DCF!E$5*MAX(AW605*DCF!E$10,0)-MAX(AW605-AV605,0)/Inputs!$B$10)*DCF!E$6</f>
        <v>1717.6862838714051</v>
      </c>
      <c r="CE605" s="15">
        <f ca="1">(AX605*DCF!F$10-DCF!F$5*MAX(AX605*DCF!F$10,0)-MAX(AX605-AW605,0)/Inputs!$B$10)*DCF!F$6</f>
        <v>1799.1491878824688</v>
      </c>
      <c r="CF605" s="15">
        <f ca="1">(AY605*DCF!G$10-DCF!G$5*MAX(AY605*DCF!G$10,0)-MAX(AY605-AX605,0)/Inputs!$B$10)*DCF!G$6</f>
        <v>1905.8700624687262</v>
      </c>
      <c r="CG605" s="15">
        <f ca="1">(AZ605*DCF!H$10-DCF!H$5*MAX(AZ605*DCF!H$10,0)-MAX(AZ605-AY605,0)/Inputs!$B$10)*DCF!H$6</f>
        <v>2118.9126220640769</v>
      </c>
      <c r="CH605" s="15">
        <f ca="1">(BA605*DCF!I$10-DCF!I$5*MAX(BA605*DCF!I$10,0)-MAX(BA605-AZ605,0)/Inputs!$B$10)*DCF!I$6</f>
        <v>2227.0948520619941</v>
      </c>
      <c r="CI605" s="15">
        <f ca="1">(BB605*DCF!J$10-DCF!J$5*MAX(BB605*DCF!J$10,0)-MAX(BB605-BA605,0)/Inputs!$B$10)*DCF!J$6</f>
        <v>2767.5728264738918</v>
      </c>
      <c r="CJ605" s="15">
        <f ca="1">(BC605*DCF!K$10-DCF!K$5*MAX(BC605*DCF!K$10,0)-MAX(BC605-BB605,0)/Inputs!$B$10)*DCF!K$6</f>
        <v>3365.5249419860693</v>
      </c>
      <c r="CK605" s="15">
        <f ca="1">(BD605*DCF!L$10-DCF!L$5*MAX(BD605*DCF!L$10,0)-MAX(BD605-BC605,0)/Inputs!$B$10)*DCF!L$6</f>
        <v>3515.3223580770577</v>
      </c>
      <c r="CL605" s="15">
        <f ca="1">(BE605*DCF!M$10-DCF!M$5*MAX(BE605*DCF!M$10,0)-MAX(BE605-BD605,0)/Inputs!$B$10)*DCF!M$6</f>
        <v>4083.7903142805803</v>
      </c>
      <c r="CM605" s="15">
        <f ca="1">(BF605*DCF!C$28-DCF!C$5*MAX(BF605*DCF!C$28,0)-MAX(BF605-Inputs!$B$13,0)/Inputs!$B$17)*DCF!C$6</f>
        <v>3929.7519367875902</v>
      </c>
      <c r="CN605" s="15">
        <f ca="1">(BG605*DCF!D$28-DCF!D$5*MAX(BG605*DCF!D$28,0)-MAX(BG605-BF605,0)/Inputs!$B$17)*DCF!D$6</f>
        <v>5500.04694874301</v>
      </c>
      <c r="CO605" s="15">
        <f ca="1">(BH605*DCF!E$28-DCF!E$5*MAX(BH605*DCF!E$28,0)-MAX(BH605-BG605,0)/Inputs!$B$17)*DCF!E$6</f>
        <v>6929.41460462959</v>
      </c>
      <c r="CP605" s="15">
        <f ca="1">(BI605*DCF!F$28-DCF!F$5*MAX(BI605*DCF!F$28,0)-MAX(BI605-BH605,0)/Inputs!$B$17)*DCF!F$6</f>
        <v>9317.4793328645446</v>
      </c>
      <c r="CQ605" s="15">
        <f ca="1">(BJ605*DCF!G$28-DCF!G$5*MAX(BJ605*DCF!G$28,0)-MAX(BJ605-BI605,0)/Inputs!$B$17)*DCF!G$6</f>
        <v>11802.184774524852</v>
      </c>
      <c r="CR605" s="15">
        <f ca="1">(BK605*DCF!H$28-DCF!H$5*MAX(BK605*DCF!H$28,0)-MAX(BK605-BJ605,0)/Inputs!$B$17)*DCF!H$6</f>
        <v>15603.416946156927</v>
      </c>
      <c r="CS605" s="15">
        <f ca="1">(BL605*DCF!I$28-DCF!I$5*MAX(BL605*DCF!I$28,0)-MAX(BL605-BK605,0)/Inputs!$B$17)*DCF!I$6</f>
        <v>21787.26789176957</v>
      </c>
      <c r="CT605" s="15">
        <f ca="1">(BM605*DCF!J$28-DCF!J$5*MAX(BM605*DCF!J$28,0)-MAX(BM605-BL605,0)/Inputs!$B$17)*DCF!J$6</f>
        <v>26844.264836077207</v>
      </c>
      <c r="CU605" s="15">
        <f ca="1">(BN605*DCF!K$28-DCF!K$5*MAX(BN605*DCF!K$28,0)-MAX(BN605-BM605,0)/Inputs!$B$17)*DCF!K$6</f>
        <v>30024.577270041362</v>
      </c>
      <c r="CV605" s="15">
        <f ca="1">(BO605*DCF!L$28-DCF!L$5*MAX(BO605*DCF!L$28,0)-MAX(BO605-BN605,0)/Inputs!$B$17)*DCF!L$6</f>
        <v>32612.045848976333</v>
      </c>
      <c r="CW605" s="15">
        <f ca="1">(BP605*DCF!M$28-DCF!M$5*MAX(BP605*DCF!M$28,0)-MAX(BP605-BO605,0)/Inputs!$B$17)*DCF!M$6</f>
        <v>35789.919053724734</v>
      </c>
      <c r="CX605" s="15">
        <f ca="1">(BQ605*DCF!C$46-DCF!C$5*MAX(BQ605*DCF!C$46,0)-MAX(BQ605-Inputs!$B$20,0)/Inputs!$B$24)*DCF!C$6</f>
        <v>-1750.2319103679513</v>
      </c>
      <c r="CY605" s="15">
        <f ca="1">(BR605*DCF!D$46-DCF!D$5*MAX(BR605*DCF!D$46,0)-MAX(BR605-BQ605,0)/Inputs!$B$24)*DCF!D$6</f>
        <v>-4281.2431483824939</v>
      </c>
      <c r="CZ605" s="15">
        <f ca="1">(BS605*DCF!E$46-DCF!E$5*MAX(BS605*DCF!E$46,0)-MAX(BS605-BR605,0)/Inputs!$B$24)*DCF!E$6</f>
        <v>-1178.8808388261596</v>
      </c>
      <c r="DA605" s="15">
        <f ca="1">(BT605*DCF!F$46-DCF!F$5*MAX(BT605*DCF!F$46,0)-MAX(BT605-BS605,0)/Inputs!$B$24)*DCF!F$6</f>
        <v>-2183.2660129308297</v>
      </c>
      <c r="DB605" s="15">
        <f ca="1">(BU605*DCF!G$46-DCF!G$5*MAX(BU605*DCF!G$46,0)-MAX(BU605-BT605,0)/Inputs!$B$24)*DCF!G$6</f>
        <v>-648.68255760683314</v>
      </c>
      <c r="DC605" s="15">
        <f ca="1">(BV605*DCF!H$46-DCF!H$5*MAX(BV605*DCF!H$46,0)-MAX(BV605-BU605,0)/Inputs!$B$24)*DCF!H$6</f>
        <v>-2906.6601077258442</v>
      </c>
      <c r="DD605" s="15">
        <f ca="1">(BW605*DCF!I$46-DCF!I$5*MAX(BW605*DCF!I$46,0)-MAX(BW605-BV605,0)/Inputs!$B$24)*DCF!I$6</f>
        <v>-1806.3212730279745</v>
      </c>
      <c r="DE605" s="15">
        <f ca="1">(BX605*DCF!J$46-DCF!J$5*MAX(BX605*DCF!J$46,0)-MAX(BX605-BW605,0)/Inputs!$B$24)*DCF!J$6</f>
        <v>-2205.235905589263</v>
      </c>
      <c r="DF605" s="15">
        <f ca="1">(BY605*DCF!K$46-DCF!K$5*MAX(BY605*DCF!K$46,0)-MAX(BY605-BX605,0)/Inputs!$B$24)*DCF!K$6</f>
        <v>-2233.1876315597651</v>
      </c>
      <c r="DG605" s="15">
        <f ca="1">(BZ605*DCF!L$46-DCF!L$5*MAX(BZ605*DCF!L$46,0)-MAX(BZ605-BY605,0)/Inputs!$B$24)*DCF!L$6</f>
        <v>2067.1479012990985</v>
      </c>
      <c r="DH605" s="15">
        <f ca="1">(CA605*DCF!M$46-DCF!M$5*MAX(CA605*DCF!M$46,0)-MAX(CA605-BZ605,0)/Inputs!$B$24)*DCF!M$6</f>
        <v>-834.72851418906953</v>
      </c>
      <c r="DI605" s="15">
        <f ca="1">SUM(CB605:CL605)+BE605*DCF!M$10*(1+Inputs!$B$30)*(1-Inputs!$B$33)*(1-Inputs!$B$30/Inputs!$B$31)/(Inputs!$B$29-Inputs!$B$30)*DCF!M$6</f>
        <v>129588.06982035076</v>
      </c>
      <c r="DJ605" s="15">
        <f ca="1">SUM(CM605:CW605)+BP605*DCF!M$28*(1+Inputs!$B$30)*(1-Inputs!$B$33)*(1-Inputs!$B$30/Inputs!$B$31)/(Inputs!$B$29-Inputs!$B$30)*DCF!M$6</f>
        <v>968715.27259389893</v>
      </c>
      <c r="DK605" s="15">
        <f ca="1">SUM(CX605:DH605)+CA605*DCF!M$46*(1+Inputs!$B$30)*(1-Inputs!$B$33)*(1-Inputs!$B$30/Inputs!$B$31)/(Inputs!$B$29-Inputs!$B$30)*DCF!M$6</f>
        <v>224584.1630969804</v>
      </c>
      <c r="DM605" s="15">
        <f ca="1">DI605+DJ605+DK605+Inputs!$B$34+Inputs!$B$36-Inputs!$B$35</f>
        <v>1399738.5055112301</v>
      </c>
    </row>
    <row r="606" spans="1:117" x14ac:dyDescent="0.75">
      <c r="A606" s="11">
        <v>593</v>
      </c>
      <c r="C606" s="23">
        <f t="shared" ca="1" si="359"/>
        <v>-0.60955162085684211</v>
      </c>
      <c r="D606" s="23">
        <f t="shared" ca="1" si="359"/>
        <v>1.1322228664838814</v>
      </c>
      <c r="E606" s="23">
        <f t="shared" ca="1" si="359"/>
        <v>1.3486369688960622</v>
      </c>
      <c r="F606" s="23">
        <f t="shared" ca="1" si="359"/>
        <v>1.388952513928073</v>
      </c>
      <c r="G606" s="23">
        <f t="shared" ca="1" si="359"/>
        <v>0.32994094915751859</v>
      </c>
      <c r="H606" s="23">
        <f t="shared" ca="1" si="359"/>
        <v>0.5181106825394356</v>
      </c>
      <c r="I606" s="23">
        <f t="shared" ca="1" si="359"/>
        <v>-2.1936283044817104</v>
      </c>
      <c r="J606" s="23">
        <f t="shared" ca="1" si="359"/>
        <v>-0.70138551101272173</v>
      </c>
      <c r="K606" s="23">
        <f t="shared" ca="1" si="359"/>
        <v>4.2608140332196107E-2</v>
      </c>
      <c r="L606" s="23">
        <f t="shared" ca="1" si="359"/>
        <v>-0.47968419512879035</v>
      </c>
      <c r="M606" s="23">
        <f t="shared" ca="1" si="359"/>
        <v>-0.97756240058270982</v>
      </c>
      <c r="N606" s="23">
        <f ca="1">SQRT(Inputs!$B$38)*C606+SQRT(1-Inputs!$B$38)*_xlfn.NORM.S.INV(RAND())</f>
        <v>-0.16473417396697418</v>
      </c>
      <c r="O606" s="23">
        <f ca="1">SQRT(Inputs!$B$38)*D606+SQRT(1-Inputs!$B$38)*_xlfn.NORM.S.INV(RAND())</f>
        <v>1.2980409127878845</v>
      </c>
      <c r="P606" s="23">
        <f ca="1">SQRT(Inputs!$B$38)*E606+SQRT(1-Inputs!$B$38)*_xlfn.NORM.S.INV(RAND())</f>
        <v>1.0320474834898257</v>
      </c>
      <c r="Q606" s="23">
        <f ca="1">SQRT(Inputs!$B$38)*F606+SQRT(1-Inputs!$B$38)*_xlfn.NORM.S.INV(RAND())</f>
        <v>0.86506378224336977</v>
      </c>
      <c r="R606" s="23">
        <f ca="1">SQRT(Inputs!$B$38)*G606+SQRT(1-Inputs!$B$38)*_xlfn.NORM.S.INV(RAND())</f>
        <v>0.36277099082486797</v>
      </c>
      <c r="S606" s="23">
        <f ca="1">SQRT(Inputs!$B$38)*H606+SQRT(1-Inputs!$B$38)*_xlfn.NORM.S.INV(RAND())</f>
        <v>0.29073402836678547</v>
      </c>
      <c r="T606" s="23">
        <f ca="1">SQRT(Inputs!$B$38)*I606+SQRT(1-Inputs!$B$38)*_xlfn.NORM.S.INV(RAND())</f>
        <v>-1.1077776340178831</v>
      </c>
      <c r="U606" s="23">
        <f ca="1">SQRT(Inputs!$B$38)*J606+SQRT(1-Inputs!$B$38)*_xlfn.NORM.S.INV(RAND())</f>
        <v>1.1431463073676758</v>
      </c>
      <c r="V606" s="23">
        <f ca="1">SQRT(Inputs!$B$38)*K606+SQRT(1-Inputs!$B$38)*_xlfn.NORM.S.INV(RAND())</f>
        <v>-0.21082197759890228</v>
      </c>
      <c r="W606" s="23">
        <f ca="1">SQRT(Inputs!$B$38)*L606+SQRT(1-Inputs!$B$38)*_xlfn.NORM.S.INV(RAND())</f>
        <v>-0.617787029460524</v>
      </c>
      <c r="X606" s="23">
        <f ca="1">SQRT(Inputs!$B$38)*M606+SQRT(1-Inputs!$B$38)*_xlfn.NORM.S.INV(RAND())</f>
        <v>-1.9172541570540433</v>
      </c>
      <c r="Y606" s="23">
        <f ca="1">SQRT(Inputs!$B$38)*C606+SQRT(1-Inputs!$B$38)*_xlfn.NORM.S.INV(RAND())</f>
        <v>-0.65739073706003848</v>
      </c>
      <c r="Z606" s="23">
        <f ca="1">SQRT(Inputs!$B$38)*D606+SQRT(1-Inputs!$B$38)*_xlfn.NORM.S.INV(RAND())</f>
        <v>0.46284576412530004</v>
      </c>
      <c r="AA606" s="23">
        <f ca="1">SQRT(Inputs!$B$38)*E606+SQRT(1-Inputs!$B$38)*_xlfn.NORM.S.INV(RAND())</f>
        <v>0.23990623124444438</v>
      </c>
      <c r="AB606" s="23">
        <f ca="1">SQRT(Inputs!$B$38)*F606+SQRT(1-Inputs!$B$38)*_xlfn.NORM.S.INV(RAND())</f>
        <v>2.4301652557671978</v>
      </c>
      <c r="AC606" s="23">
        <f ca="1">SQRT(Inputs!$B$38)*G606+SQRT(1-Inputs!$B$38)*_xlfn.NORM.S.INV(RAND())</f>
        <v>0.82175389158470236</v>
      </c>
      <c r="AD606" s="23">
        <f ca="1">SQRT(Inputs!$B$38)*H606+SQRT(1-Inputs!$B$38)*_xlfn.NORM.S.INV(RAND())</f>
        <v>1.1812558498208736</v>
      </c>
      <c r="AE606" s="23">
        <f ca="1">SQRT(Inputs!$B$38)*I606+SQRT(1-Inputs!$B$38)*_xlfn.NORM.S.INV(RAND())</f>
        <v>-2.5540291939653148</v>
      </c>
      <c r="AF606" s="23">
        <f ca="1">SQRT(Inputs!$B$38)*J606+SQRT(1-Inputs!$B$38)*_xlfn.NORM.S.INV(RAND())</f>
        <v>-0.33327294043294708</v>
      </c>
      <c r="AG606" s="23">
        <f ca="1">SQRT(Inputs!$B$38)*K606+SQRT(1-Inputs!$B$38)*_xlfn.NORM.S.INV(RAND())</f>
        <v>-0.62913811456851498</v>
      </c>
      <c r="AH606" s="23">
        <f ca="1">SQRT(Inputs!$B$38)*L606+SQRT(1-Inputs!$B$38)*_xlfn.NORM.S.INV(RAND())</f>
        <v>-0.15170200103648618</v>
      </c>
      <c r="AI606" s="23">
        <f ca="1">SQRT(Inputs!$B$38)*M606+SQRT(1-Inputs!$B$38)*_xlfn.NORM.S.INV(RAND())</f>
        <v>-0.77549645903500464</v>
      </c>
      <c r="AJ606" s="23">
        <f ca="1">SQRT(Inputs!$B$38)*C606+SQRT(1-Inputs!$B$38)*_xlfn.NORM.S.INV(RAND())</f>
        <v>-0.66660487345227182</v>
      </c>
      <c r="AK606" s="23">
        <f ca="1">SQRT(Inputs!$B$38)*D606+SQRT(1-Inputs!$B$38)*_xlfn.NORM.S.INV(RAND())</f>
        <v>1.1243882569622006</v>
      </c>
      <c r="AL606" s="23">
        <f ca="1">SQRT(Inputs!$B$38)*E606+SQRT(1-Inputs!$B$38)*_xlfn.NORM.S.INV(RAND())</f>
        <v>1.5272642390582667</v>
      </c>
      <c r="AM606" s="23">
        <f ca="1">SQRT(Inputs!$B$38)*F606+SQRT(1-Inputs!$B$38)*_xlfn.NORM.S.INV(RAND())</f>
        <v>1.2790598054447795</v>
      </c>
      <c r="AN606" s="23">
        <f ca="1">SQRT(Inputs!$B$38)*G606+SQRT(1-Inputs!$B$38)*_xlfn.NORM.S.INV(RAND())</f>
        <v>0.25921854755707552</v>
      </c>
      <c r="AO606" s="23">
        <f ca="1">SQRT(Inputs!$B$38)*H606+SQRT(1-Inputs!$B$38)*_xlfn.NORM.S.INV(RAND())</f>
        <v>-7.2615073900182514E-2</v>
      </c>
      <c r="AP606" s="23">
        <f ca="1">SQRT(Inputs!$B$38)*I606+SQRT(1-Inputs!$B$38)*_xlfn.NORM.S.INV(RAND())</f>
        <v>-2.2477131818056413</v>
      </c>
      <c r="AQ606" s="23">
        <f ca="1">SQRT(Inputs!$B$38)*J606+SQRT(1-Inputs!$B$38)*_xlfn.NORM.S.INV(RAND())</f>
        <v>0.68300600884794527</v>
      </c>
      <c r="AR606" s="23">
        <f ca="1">SQRT(Inputs!$B$38)*K606+SQRT(1-Inputs!$B$38)*_xlfn.NORM.S.INV(RAND())</f>
        <v>0.63592099430662008</v>
      </c>
      <c r="AS606" s="23">
        <f ca="1">SQRT(Inputs!$B$38)*L606+SQRT(1-Inputs!$B$38)*_xlfn.NORM.S.INV(RAND())</f>
        <v>-1.1453080787545971</v>
      </c>
      <c r="AT606" s="23">
        <f ca="1">SQRT(Inputs!$B$38)*M606+SQRT(1-Inputs!$B$38)*_xlfn.NORM.S.INV(RAND())</f>
        <v>1.3507257083516757</v>
      </c>
      <c r="AU606" s="15">
        <f ca="1">Inputs!$B$6*EXP($B$8-0.5*C$5^2+C$5*N606)</f>
        <v>4831.6649086752832</v>
      </c>
      <c r="AV606" s="15">
        <f t="shared" ca="1" si="328"/>
        <v>7118.0054247061153</v>
      </c>
      <c r="AW606" s="15">
        <f t="shared" ca="1" si="329"/>
        <v>9975.4486338487568</v>
      </c>
      <c r="AX606" s="15">
        <f t="shared" ca="1" si="330"/>
        <v>13569.027885465041</v>
      </c>
      <c r="AY606" s="15">
        <f t="shared" ca="1" si="331"/>
        <v>17300.397663542237</v>
      </c>
      <c r="AZ606" s="15">
        <f t="shared" ca="1" si="332"/>
        <v>21847.224626665728</v>
      </c>
      <c r="BA606" s="15">
        <f t="shared" ca="1" si="333"/>
        <v>23808.662482073454</v>
      </c>
      <c r="BB606" s="15">
        <f t="shared" ca="1" si="334"/>
        <v>32686.234261830024</v>
      </c>
      <c r="BC606" s="15">
        <f t="shared" ca="1" si="335"/>
        <v>39225.869837877668</v>
      </c>
      <c r="BD606" s="15">
        <f t="shared" ca="1" si="336"/>
        <v>45357.271248968333</v>
      </c>
      <c r="BE606" s="15">
        <f t="shared" ca="1" si="337"/>
        <v>46674.158525837731</v>
      </c>
      <c r="BF606" s="15">
        <f ca="1">Inputs!$B$13*EXP($B$9-0.5*C$6^2+C$6*Y606)</f>
        <v>12140.995171876468</v>
      </c>
      <c r="BG606" s="15">
        <f t="shared" ca="1" si="338"/>
        <v>16085.473075029171</v>
      </c>
      <c r="BH606" s="15">
        <f t="shared" ca="1" si="339"/>
        <v>20451.272957134966</v>
      </c>
      <c r="BI606" s="15">
        <f t="shared" ca="1" si="340"/>
        <v>36391.744849966301</v>
      </c>
      <c r="BJ606" s="15">
        <f t="shared" ca="1" si="341"/>
        <v>50224.241880595</v>
      </c>
      <c r="BK606" s="15">
        <f t="shared" ca="1" si="342"/>
        <v>72395.421901885697</v>
      </c>
      <c r="BL606" s="15">
        <f t="shared" ca="1" si="343"/>
        <v>63870.52062704524</v>
      </c>
      <c r="BM606" s="15">
        <f t="shared" ca="1" si="344"/>
        <v>75326.549295130535</v>
      </c>
      <c r="BN606" s="15">
        <f t="shared" ca="1" si="345"/>
        <v>85914.420990415572</v>
      </c>
      <c r="BO606" s="15">
        <f t="shared" ca="1" si="346"/>
        <v>103861.1172546693</v>
      </c>
      <c r="BP606" s="15">
        <f t="shared" ca="1" si="347"/>
        <v>117081.26799330031</v>
      </c>
      <c r="BQ606" s="15">
        <f ca="1">Inputs!$B$20*EXP($B$10-0.5*C$7^2+C$7*AJ606)</f>
        <v>3386.3078503355791</v>
      </c>
      <c r="BR606" s="15">
        <f t="shared" ca="1" si="348"/>
        <v>6566.6575075311302</v>
      </c>
      <c r="BS606" s="15">
        <f t="shared" ca="1" si="349"/>
        <v>13943.409780823649</v>
      </c>
      <c r="BT606" s="15">
        <f t="shared" ca="1" si="350"/>
        <v>26889.787097501798</v>
      </c>
      <c r="BU606" s="15">
        <f t="shared" ca="1" si="351"/>
        <v>39678.321165870097</v>
      </c>
      <c r="BV606" s="15">
        <f t="shared" ca="1" si="352"/>
        <v>54308.200222050131</v>
      </c>
      <c r="BW606" s="15">
        <f t="shared" ca="1" si="353"/>
        <v>47094.715318318755</v>
      </c>
      <c r="BX606" s="15">
        <f t="shared" ca="1" si="354"/>
        <v>75535.363745340976</v>
      </c>
      <c r="BY606" s="15">
        <f t="shared" ca="1" si="355"/>
        <v>119531.00858847727</v>
      </c>
      <c r="BZ606" s="15">
        <f t="shared" ca="1" si="356"/>
        <v>135875.91468556906</v>
      </c>
      <c r="CA606" s="15">
        <f t="shared" ca="1" si="357"/>
        <v>242642.306018995</v>
      </c>
      <c r="CB606" s="15">
        <f ca="1">(AU606*DCF!C$10-DCF!C$5*MAX(AU606*DCF!C$10,0)-MAX(AU606-Inputs!$B$6,0)/Inputs!$B$10)*DCF!C$6</f>
        <v>1044.0053231315364</v>
      </c>
      <c r="CC606" s="15">
        <f ca="1">(AV606*DCF!D$10-DCF!D$5*MAX(AV606*DCF!D$10,0)-MAX(AV606-AU606,0)/Inputs!$B$10)*DCF!D$6</f>
        <v>1177.5013023162815</v>
      </c>
      <c r="CD606" s="15">
        <f ca="1">(AW606*DCF!E$10-DCF!E$5*MAX(AW606*DCF!E$10,0)-MAX(AW606-AV606,0)/Inputs!$B$10)*DCF!E$6</f>
        <v>1659.5577515629</v>
      </c>
      <c r="CE606" s="15">
        <f ca="1">(AX606*DCF!F$10-DCF!F$5*MAX(AX606*DCF!F$10,0)-MAX(AX606-AW606,0)/Inputs!$B$10)*DCF!F$6</f>
        <v>2214.3624156822566</v>
      </c>
      <c r="CF606" s="15">
        <f ca="1">(AY606*DCF!G$10-DCF!G$5*MAX(AY606*DCF!G$10,0)-MAX(AY606-AX606,0)/Inputs!$B$10)*DCF!G$6</f>
        <v>2847.3375587255673</v>
      </c>
      <c r="CG606" s="15">
        <f ca="1">(AZ606*DCF!H$10-DCF!H$5*MAX(AZ606*DCF!H$10,0)-MAX(AZ606-AY606,0)/Inputs!$B$10)*DCF!H$6</f>
        <v>3434.2836919327647</v>
      </c>
      <c r="CH606" s="15">
        <f ca="1">(BA606*DCF!I$10-DCF!I$5*MAX(BA606*DCF!I$10,0)-MAX(BA606-AZ606,0)/Inputs!$B$10)*DCF!I$6</f>
        <v>4027.229561959889</v>
      </c>
      <c r="CI606" s="15">
        <f ca="1">(BB606*DCF!J$10-DCF!J$5*MAX(BB606*DCF!J$10,0)-MAX(BB606-BA606,0)/Inputs!$B$10)*DCF!J$6</f>
        <v>4263.7839294136656</v>
      </c>
      <c r="CJ606" s="15">
        <f ca="1">(BC606*DCF!K$10-DCF!K$5*MAX(BC606*DCF!K$10,0)-MAX(BC606-BB606,0)/Inputs!$B$10)*DCF!K$6</f>
        <v>5399.2856437031396</v>
      </c>
      <c r="CK606" s="15">
        <f ca="1">(BD606*DCF!L$10-DCF!L$5*MAX(BD606*DCF!L$10,0)-MAX(BD606-BC606,0)/Inputs!$B$10)*DCF!L$6</f>
        <v>6047.8495382357596</v>
      </c>
      <c r="CL606" s="15">
        <f ca="1">(BE606*DCF!M$10-DCF!M$5*MAX(BE606*DCF!M$10,0)-MAX(BE606-BD606,0)/Inputs!$B$10)*DCF!M$6</f>
        <v>6429.0111976938424</v>
      </c>
      <c r="CM606" s="15">
        <f ca="1">(BF606*DCF!C$28-DCF!C$5*MAX(BF606*DCF!C$28,0)-MAX(BF606-Inputs!$B$13,0)/Inputs!$B$17)*DCF!C$6</f>
        <v>3531.2192701047748</v>
      </c>
      <c r="CN606" s="15">
        <f ca="1">(BG606*DCF!D$28-DCF!D$5*MAX(BG606*DCF!D$28,0)-MAX(BG606-BF606,0)/Inputs!$B$17)*DCF!D$6</f>
        <v>3896.0048233289554</v>
      </c>
      <c r="CO606" s="15">
        <f ca="1">(BH606*DCF!E$28-DCF!E$5*MAX(BH606*DCF!E$28,0)-MAX(BH606-BG606,0)/Inputs!$B$17)*DCF!E$6</f>
        <v>4931.7256034176744</v>
      </c>
      <c r="CP606" s="15">
        <f ca="1">(BI606*DCF!F$28-DCF!F$5*MAX(BI606*DCF!F$28,0)-MAX(BI606-BH606,0)/Inputs!$B$17)*DCF!F$6</f>
        <v>6977.1852703510804</v>
      </c>
      <c r="CQ606" s="15">
        <f ca="1">(BJ606*DCF!G$28-DCF!G$5*MAX(BJ606*DCF!G$28,0)-MAX(BJ606-BI606,0)/Inputs!$B$17)*DCF!G$6</f>
        <v>10704.571253979257</v>
      </c>
      <c r="CR606" s="15">
        <f ca="1">(BK606*DCF!H$28-DCF!H$5*MAX(BK606*DCF!H$28,0)-MAX(BK606-BJ606,0)/Inputs!$B$17)*DCF!H$6</f>
        <v>14459.40738207697</v>
      </c>
      <c r="CS606" s="15">
        <f ca="1">(BL606*DCF!I$28-DCF!I$5*MAX(BL606*DCF!I$28,0)-MAX(BL606-BK606,0)/Inputs!$B$17)*DCF!I$6</f>
        <v>15019.34690647774</v>
      </c>
      <c r="CT606" s="15">
        <f ca="1">(BM606*DCF!J$28-DCF!J$5*MAX(BM606*DCF!J$28,0)-MAX(BM606-BL606,0)/Inputs!$B$17)*DCF!J$6</f>
        <v>15285.098014499747</v>
      </c>
      <c r="CU606" s="15">
        <f ca="1">(BN606*DCF!K$28-DCF!K$5*MAX(BN606*DCF!K$28,0)-MAX(BN606-BM606,0)/Inputs!$B$17)*DCF!K$6</f>
        <v>16846.811933054763</v>
      </c>
      <c r="CV606" s="15">
        <f ca="1">(BO606*DCF!L$28-DCF!L$5*MAX(BO606*DCF!L$28,0)-MAX(BO606-BN606,0)/Inputs!$B$17)*DCF!L$6</f>
        <v>18691.774315868122</v>
      </c>
      <c r="CW606" s="15">
        <f ca="1">(BP606*DCF!M$28-DCF!M$5*MAX(BP606*DCF!M$28,0)-MAX(BP606-BO606,0)/Inputs!$B$17)*DCF!M$6</f>
        <v>20647.031102145571</v>
      </c>
      <c r="CX606" s="15">
        <f ca="1">(BQ606*DCF!C$46-DCF!C$5*MAX(BQ606*DCF!C$46,0)-MAX(BQ606-Inputs!$B$20,0)/Inputs!$B$24)*DCF!C$6</f>
        <v>-867.64978083296478</v>
      </c>
      <c r="CY606" s="15">
        <f ca="1">(BR606*DCF!D$46-DCF!D$5*MAX(BR606*DCF!D$46,0)-MAX(BR606-BQ606,0)/Inputs!$B$24)*DCF!D$6</f>
        <v>-2477.804099529254</v>
      </c>
      <c r="CZ606" s="15">
        <f ca="1">(BS606*DCF!E$46-DCF!E$5*MAX(BS606*DCF!E$46,0)-MAX(BS606-BR606,0)/Inputs!$B$24)*DCF!E$6</f>
        <v>-4556.5451512341542</v>
      </c>
      <c r="DA606" s="15">
        <f ca="1">(BT606*DCF!F$46-DCF!F$5*MAX(BT606*DCF!F$46,0)-MAX(BT606-BS606,0)/Inputs!$B$24)*DCF!F$6</f>
        <v>-6672.4695538524647</v>
      </c>
      <c r="DB606" s="15">
        <f ca="1">(BU606*DCF!G$46-DCF!G$5*MAX(BU606*DCF!G$46,0)-MAX(BU606-BT606,0)/Inputs!$B$24)*DCF!G$6</f>
        <v>-5636.5105192471701</v>
      </c>
      <c r="DC606" s="15">
        <f ca="1">(BV606*DCF!H$46-DCF!H$5*MAX(BV606*DCF!H$46,0)-MAX(BV606-BU606,0)/Inputs!$B$24)*DCF!H$6</f>
        <v>-4546.145277951754</v>
      </c>
      <c r="DD606" s="15">
        <f ca="1">(BW606*DCF!I$46-DCF!I$5*MAX(BW606*DCF!I$46,0)-MAX(BW606-BV606,0)/Inputs!$B$24)*DCF!I$6</f>
        <v>1087.6707028752908</v>
      </c>
      <c r="DE606" s="15">
        <f ca="1">(BX606*DCF!J$46-DCF!J$5*MAX(BX606*DCF!J$46,0)-MAX(BX606-BW606,0)/Inputs!$B$24)*DCF!J$6</f>
        <v>-4373.495740980472</v>
      </c>
      <c r="DF606" s="15">
        <f ca="1">(BY606*DCF!K$46-DCF!K$5*MAX(BY606*DCF!K$46,0)-MAX(BY606-BX606,0)/Inputs!$B$24)*DCF!K$6</f>
        <v>-3949.7512781949836</v>
      </c>
      <c r="DG606" s="15">
        <f ca="1">(BZ606*DCF!L$46-DCF!L$5*MAX(BZ606*DCF!L$46,0)-MAX(BZ606-BY606,0)/Inputs!$B$24)*DCF!L$6</f>
        <v>5693.5677909427041</v>
      </c>
      <c r="DH606" s="15">
        <f ca="1">(CA606*DCF!M$46-DCF!M$5*MAX(CA606*DCF!M$46,0)-MAX(CA606-BZ606,0)/Inputs!$B$24)*DCF!M$6</f>
        <v>-3297.971616757337</v>
      </c>
      <c r="DI606" s="15">
        <f ca="1">SUM(CB606:CL606)+BE606*DCF!M$10*(1+Inputs!$B$30)*(1-Inputs!$B$33)*(1-Inputs!$B$30/Inputs!$B$31)/(Inputs!$B$29-Inputs!$B$30)*DCF!M$6</f>
        <v>168439.00829361481</v>
      </c>
      <c r="DJ606" s="15">
        <f ca="1">SUM(CM606:CW606)+BP606*DCF!M$28*(1+Inputs!$B$30)*(1-Inputs!$B$33)*(1-Inputs!$B$30/Inputs!$B$31)/(Inputs!$B$29-Inputs!$B$30)*DCF!M$6</f>
        <v>565441.79862842825</v>
      </c>
      <c r="DK606" s="15">
        <f ca="1">SUM(CX606:DH606)+CA606*DCF!M$46*(1+Inputs!$B$30)*(1-Inputs!$B$33)*(1-Inputs!$B$30/Inputs!$B$31)/(Inputs!$B$29-Inputs!$B$30)*DCF!M$6</f>
        <v>345556.64339923137</v>
      </c>
      <c r="DM606" s="15">
        <f ca="1">DI606+DJ606+DK606+Inputs!$B$34+Inputs!$B$36-Inputs!$B$35</f>
        <v>1156288.4503212743</v>
      </c>
    </row>
    <row r="607" spans="1:117" x14ac:dyDescent="0.75">
      <c r="A607" s="11">
        <v>594</v>
      </c>
      <c r="C607" s="23">
        <f t="shared" ca="1" si="359"/>
        <v>2.5989021805452022</v>
      </c>
      <c r="D607" s="23">
        <f t="shared" ca="1" si="359"/>
        <v>-1.1496897689026084</v>
      </c>
      <c r="E607" s="23">
        <f t="shared" ca="1" si="359"/>
        <v>1.7874280700902232</v>
      </c>
      <c r="F607" s="23">
        <f t="shared" ca="1" si="359"/>
        <v>1.0106529873235992</v>
      </c>
      <c r="G607" s="23">
        <f t="shared" ca="1" si="359"/>
        <v>-0.60603139809304885</v>
      </c>
      <c r="H607" s="23">
        <f t="shared" ca="1" si="359"/>
        <v>-0.638456262807648</v>
      </c>
      <c r="I607" s="23">
        <f t="shared" ca="1" si="359"/>
        <v>-0.1215051283589039</v>
      </c>
      <c r="J607" s="23">
        <f t="shared" ca="1" si="359"/>
        <v>0.8280991196114178</v>
      </c>
      <c r="K607" s="23">
        <f t="shared" ca="1" si="359"/>
        <v>-0.47664768208006608</v>
      </c>
      <c r="L607" s="23">
        <f t="shared" ca="1" si="359"/>
        <v>-0.30127372375162342</v>
      </c>
      <c r="M607" s="23">
        <f t="shared" ca="1" si="359"/>
        <v>1.9861628373481517</v>
      </c>
      <c r="N607" s="23">
        <f ca="1">SQRT(Inputs!$B$38)*C607+SQRT(1-Inputs!$B$38)*_xlfn.NORM.S.INV(RAND())</f>
        <v>0.72126779679112352</v>
      </c>
      <c r="O607" s="23">
        <f ca="1">SQRT(Inputs!$B$38)*D607+SQRT(1-Inputs!$B$38)*_xlfn.NORM.S.INV(RAND())</f>
        <v>-0.71789042587780882</v>
      </c>
      <c r="P607" s="23">
        <f ca="1">SQRT(Inputs!$B$38)*E607+SQRT(1-Inputs!$B$38)*_xlfn.NORM.S.INV(RAND())</f>
        <v>0.55044331103248489</v>
      </c>
      <c r="Q607" s="23">
        <f ca="1">SQRT(Inputs!$B$38)*F607+SQRT(1-Inputs!$B$38)*_xlfn.NORM.S.INV(RAND())</f>
        <v>0.56462538024300035</v>
      </c>
      <c r="R607" s="23">
        <f ca="1">SQRT(Inputs!$B$38)*G607+SQRT(1-Inputs!$B$38)*_xlfn.NORM.S.INV(RAND())</f>
        <v>0.63072370157533308</v>
      </c>
      <c r="S607" s="23">
        <f ca="1">SQRT(Inputs!$B$38)*H607+SQRT(1-Inputs!$B$38)*_xlfn.NORM.S.INV(RAND())</f>
        <v>1.2742320796234607E-3</v>
      </c>
      <c r="T607" s="23">
        <f ca="1">SQRT(Inputs!$B$38)*I607+SQRT(1-Inputs!$B$38)*_xlfn.NORM.S.INV(RAND())</f>
        <v>0.1691032550856256</v>
      </c>
      <c r="U607" s="23">
        <f ca="1">SQRT(Inputs!$B$38)*J607+SQRT(1-Inputs!$B$38)*_xlfn.NORM.S.INV(RAND())</f>
        <v>-1.5400323940449214</v>
      </c>
      <c r="V607" s="23">
        <f ca="1">SQRT(Inputs!$B$38)*K607+SQRT(1-Inputs!$B$38)*_xlfn.NORM.S.INV(RAND())</f>
        <v>1.1234346950932597</v>
      </c>
      <c r="W607" s="23">
        <f ca="1">SQRT(Inputs!$B$38)*L607+SQRT(1-Inputs!$B$38)*_xlfn.NORM.S.INV(RAND())</f>
        <v>-0.50643017872256346</v>
      </c>
      <c r="X607" s="23">
        <f ca="1">SQRT(Inputs!$B$38)*M607+SQRT(1-Inputs!$B$38)*_xlfn.NORM.S.INV(RAND())</f>
        <v>-0.19536722146667906</v>
      </c>
      <c r="Y607" s="23">
        <f ca="1">SQRT(Inputs!$B$38)*C607+SQRT(1-Inputs!$B$38)*_xlfn.NORM.S.INV(RAND())</f>
        <v>0.59426048451797997</v>
      </c>
      <c r="Z607" s="23">
        <f ca="1">SQRT(Inputs!$B$38)*D607+SQRT(1-Inputs!$B$38)*_xlfn.NORM.S.INV(RAND())</f>
        <v>-0.93422571635643481</v>
      </c>
      <c r="AA607" s="23">
        <f ca="1">SQRT(Inputs!$B$38)*E607+SQRT(1-Inputs!$B$38)*_xlfn.NORM.S.INV(RAND())</f>
        <v>1.8408276649698423</v>
      </c>
      <c r="AB607" s="23">
        <f ca="1">SQRT(Inputs!$B$38)*F607+SQRT(1-Inputs!$B$38)*_xlfn.NORM.S.INV(RAND())</f>
        <v>-0.42686770841496224</v>
      </c>
      <c r="AC607" s="23">
        <f ca="1">SQRT(Inputs!$B$38)*G607+SQRT(1-Inputs!$B$38)*_xlfn.NORM.S.INV(RAND())</f>
        <v>0.46862684816965339</v>
      </c>
      <c r="AD607" s="23">
        <f ca="1">SQRT(Inputs!$B$38)*H607+SQRT(1-Inputs!$B$38)*_xlfn.NORM.S.INV(RAND())</f>
        <v>-0.91728203845816347</v>
      </c>
      <c r="AE607" s="23">
        <f ca="1">SQRT(Inputs!$B$38)*I607+SQRT(1-Inputs!$B$38)*_xlfn.NORM.S.INV(RAND())</f>
        <v>0.7774989968139725</v>
      </c>
      <c r="AF607" s="23">
        <f ca="1">SQRT(Inputs!$B$38)*J607+SQRT(1-Inputs!$B$38)*_xlfn.NORM.S.INV(RAND())</f>
        <v>0.43134239679057429</v>
      </c>
      <c r="AG607" s="23">
        <f ca="1">SQRT(Inputs!$B$38)*K607+SQRT(1-Inputs!$B$38)*_xlfn.NORM.S.INV(RAND())</f>
        <v>-0.95131317150820793</v>
      </c>
      <c r="AH607" s="23">
        <f ca="1">SQRT(Inputs!$B$38)*L607+SQRT(1-Inputs!$B$38)*_xlfn.NORM.S.INV(RAND())</f>
        <v>-1.3421363503958246</v>
      </c>
      <c r="AI607" s="23">
        <f ca="1">SQRT(Inputs!$B$38)*M607+SQRT(1-Inputs!$B$38)*_xlfn.NORM.S.INV(RAND())</f>
        <v>1.8800544977532481</v>
      </c>
      <c r="AJ607" s="23">
        <f ca="1">SQRT(Inputs!$B$38)*C607+SQRT(1-Inputs!$B$38)*_xlfn.NORM.S.INV(RAND())</f>
        <v>1.4148322293373781</v>
      </c>
      <c r="AK607" s="23">
        <f ca="1">SQRT(Inputs!$B$38)*D607+SQRT(1-Inputs!$B$38)*_xlfn.NORM.S.INV(RAND())</f>
        <v>-0.65832647066750938</v>
      </c>
      <c r="AL607" s="23">
        <f ca="1">SQRT(Inputs!$B$38)*E607+SQRT(1-Inputs!$B$38)*_xlfn.NORM.S.INV(RAND())</f>
        <v>-0.3807153012591995</v>
      </c>
      <c r="AM607" s="23">
        <f ca="1">SQRT(Inputs!$B$38)*F607+SQRT(1-Inputs!$B$38)*_xlfn.NORM.S.INV(RAND())</f>
        <v>-1.0404653705880631</v>
      </c>
      <c r="AN607" s="23">
        <f ca="1">SQRT(Inputs!$B$38)*G607+SQRT(1-Inputs!$B$38)*_xlfn.NORM.S.INV(RAND())</f>
        <v>0.18711622041591713</v>
      </c>
      <c r="AO607" s="23">
        <f ca="1">SQRT(Inputs!$B$38)*H607+SQRT(1-Inputs!$B$38)*_xlfn.NORM.S.INV(RAND())</f>
        <v>-0.71995095082219085</v>
      </c>
      <c r="AP607" s="23">
        <f ca="1">SQRT(Inputs!$B$38)*I607+SQRT(1-Inputs!$B$38)*_xlfn.NORM.S.INV(RAND())</f>
        <v>-1.0393088356325872</v>
      </c>
      <c r="AQ607" s="23">
        <f ca="1">SQRT(Inputs!$B$38)*J607+SQRT(1-Inputs!$B$38)*_xlfn.NORM.S.INV(RAND())</f>
        <v>-0.42195963684226195</v>
      </c>
      <c r="AR607" s="23">
        <f ca="1">SQRT(Inputs!$B$38)*K607+SQRT(1-Inputs!$B$38)*_xlfn.NORM.S.INV(RAND())</f>
        <v>-0.24870061483161743</v>
      </c>
      <c r="AS607" s="23">
        <f ca="1">SQRT(Inputs!$B$38)*L607+SQRT(1-Inputs!$B$38)*_xlfn.NORM.S.INV(RAND())</f>
        <v>-0.96413385358664416</v>
      </c>
      <c r="AT607" s="23">
        <f ca="1">SQRT(Inputs!$B$38)*M607+SQRT(1-Inputs!$B$38)*_xlfn.NORM.S.INV(RAND())</f>
        <v>1.0105531336838702</v>
      </c>
      <c r="AU607" s="15">
        <f ca="1">Inputs!$B$6*EXP($B$8-0.5*C$5^2+C$5*N607)</f>
        <v>5576.7767916538869</v>
      </c>
      <c r="AV607" s="15">
        <f t="shared" ca="1" si="328"/>
        <v>6108.2540963171514</v>
      </c>
      <c r="AW607" s="15">
        <f t="shared" ca="1" si="329"/>
        <v>8021.9460677069474</v>
      </c>
      <c r="AX607" s="15">
        <f t="shared" ca="1" si="330"/>
        <v>10509.812043908425</v>
      </c>
      <c r="AY607" s="15">
        <f t="shared" ca="1" si="331"/>
        <v>13825.88556530373</v>
      </c>
      <c r="AZ607" s="15">
        <f t="shared" ca="1" si="332"/>
        <v>16911.804378136865</v>
      </c>
      <c r="BA607" s="15">
        <f t="shared" ca="1" si="333"/>
        <v>21065.26379785264</v>
      </c>
      <c r="BB607" s="15">
        <f t="shared" ca="1" si="334"/>
        <v>22102.776032721849</v>
      </c>
      <c r="BC607" s="15">
        <f t="shared" ca="1" si="335"/>
        <v>30171.003572507816</v>
      </c>
      <c r="BD607" s="15">
        <f t="shared" ca="1" si="336"/>
        <v>35252.305863231195</v>
      </c>
      <c r="BE607" s="15">
        <f t="shared" ca="1" si="337"/>
        <v>42435.323148873948</v>
      </c>
      <c r="BF607" s="15">
        <f ca="1">Inputs!$B$13*EXP($B$9-0.5*C$6^2+C$6*Y607)</f>
        <v>15560.329906093686</v>
      </c>
      <c r="BG607" s="15">
        <f t="shared" ca="1" si="338"/>
        <v>16022.086629482155</v>
      </c>
      <c r="BH607" s="15">
        <f t="shared" ca="1" si="339"/>
        <v>26565.713071396131</v>
      </c>
      <c r="BI607" s="15">
        <f t="shared" ca="1" si="340"/>
        <v>30452.412443683857</v>
      </c>
      <c r="BJ607" s="15">
        <f t="shared" ca="1" si="341"/>
        <v>39941.639993750461</v>
      </c>
      <c r="BK607" s="15">
        <f t="shared" ca="1" si="342"/>
        <v>43265.811560001079</v>
      </c>
      <c r="BL607" s="15">
        <f t="shared" ca="1" si="343"/>
        <v>58780.830756280768</v>
      </c>
      <c r="BM607" s="15">
        <f t="shared" ca="1" si="344"/>
        <v>76231.658545060302</v>
      </c>
      <c r="BN607" s="15">
        <f t="shared" ca="1" si="345"/>
        <v>83653.875712056077</v>
      </c>
      <c r="BO607" s="15">
        <f t="shared" ca="1" si="346"/>
        <v>88059.638146619327</v>
      </c>
      <c r="BP607" s="15">
        <f t="shared" ca="1" si="347"/>
        <v>134114.28304931856</v>
      </c>
      <c r="BQ607" s="15">
        <f ca="1">Inputs!$B$20*EXP($B$10-0.5*C$7^2+C$7*AJ607)</f>
        <v>7085.0710778116545</v>
      </c>
      <c r="BR607" s="15">
        <f t="shared" ca="1" si="348"/>
        <v>7799.8156253942661</v>
      </c>
      <c r="BS607" s="15">
        <f t="shared" ca="1" si="349"/>
        <v>9574.7061808715644</v>
      </c>
      <c r="BT607" s="15">
        <f t="shared" ca="1" si="350"/>
        <v>10048.045964316509</v>
      </c>
      <c r="BU607" s="15">
        <f t="shared" ca="1" si="351"/>
        <v>14570.369987059317</v>
      </c>
      <c r="BV607" s="15">
        <f t="shared" ca="1" si="352"/>
        <v>17236.2795331821</v>
      </c>
      <c r="BW607" s="15">
        <f t="shared" ca="1" si="353"/>
        <v>19302.987200783697</v>
      </c>
      <c r="BX607" s="15">
        <f t="shared" ca="1" si="354"/>
        <v>24808.416792437907</v>
      </c>
      <c r="BY607" s="15">
        <f t="shared" ca="1" si="355"/>
        <v>33145.530537511499</v>
      </c>
      <c r="BZ607" s="15">
        <f t="shared" ca="1" si="356"/>
        <v>38953.946352317165</v>
      </c>
      <c r="CA607" s="15">
        <f t="shared" ca="1" si="357"/>
        <v>65482.140442088654</v>
      </c>
      <c r="CB607" s="15">
        <f ca="1">(AU607*DCF!C$10-DCF!C$5*MAX(AU607*DCF!C$10,0)-MAX(AU607-Inputs!$B$6,0)/Inputs!$B$10)*DCF!C$6</f>
        <v>1038.6925425965439</v>
      </c>
      <c r="CC607" s="15">
        <f ca="1">(AV607*DCF!D$10-DCF!D$5*MAX(AV607*DCF!D$10,0)-MAX(AV607-AU607,0)/Inputs!$B$10)*DCF!D$6</f>
        <v>1359.2587229212254</v>
      </c>
      <c r="CD607" s="15">
        <f ca="1">(AW607*DCF!E$10-DCF!E$5*MAX(AW607*DCF!E$10,0)-MAX(AW607-AV607,0)/Inputs!$B$10)*DCF!E$6</f>
        <v>1421.0969672481149</v>
      </c>
      <c r="CE607" s="15">
        <f ca="1">(AX607*DCF!F$10-DCF!F$5*MAX(AX607*DCF!F$10,0)-MAX(AX607-AW607,0)/Inputs!$B$10)*DCF!F$6</f>
        <v>1776.6119916580481</v>
      </c>
      <c r="CF607" s="15">
        <f ca="1">(AY607*DCF!G$10-DCF!G$5*MAX(AY607*DCF!G$10,0)-MAX(AY607-AX607,0)/Inputs!$B$10)*DCF!G$6</f>
        <v>2211.2767298794911</v>
      </c>
      <c r="CG607" s="15">
        <f ca="1">(AZ607*DCF!H$10-DCF!H$5*MAX(AZ607*DCF!H$10,0)-MAX(AZ607-AY607,0)/Inputs!$B$10)*DCF!H$6</f>
        <v>2735.4787429187763</v>
      </c>
      <c r="CH607" s="15">
        <f ca="1">(BA607*DCF!I$10-DCF!I$5*MAX(BA607*DCF!I$10,0)-MAX(BA607-AZ607,0)/Inputs!$B$10)*DCF!I$6</f>
        <v>3166.5423638048833</v>
      </c>
      <c r="CI607" s="15">
        <f ca="1">(BB607*DCF!J$10-DCF!J$5*MAX(BB607*DCF!J$10,0)-MAX(BB607-BA607,0)/Inputs!$B$10)*DCF!J$6</f>
        <v>3635.6697704594676</v>
      </c>
      <c r="CJ607" s="15">
        <f ca="1">(BC607*DCF!K$10-DCF!K$5*MAX(BC607*DCF!K$10,0)-MAX(BC607-BB607,0)/Inputs!$B$10)*DCF!K$6</f>
        <v>3727.6179914877562</v>
      </c>
      <c r="CK607" s="15">
        <f ca="1">(BD607*DCF!L$10-DCF!L$5*MAX(BD607*DCF!L$10,0)-MAX(BD607-BC607,0)/Inputs!$B$10)*DCF!L$6</f>
        <v>4659.6234212251766</v>
      </c>
      <c r="CL607" s="15">
        <f ca="1">(BE607*DCF!M$10-DCF!M$5*MAX(BE607*DCF!M$10,0)-MAX(BE607-BD607,0)/Inputs!$B$10)*DCF!M$6</f>
        <v>5130.0847921079448</v>
      </c>
      <c r="CM607" s="15">
        <f ca="1">(BF607*DCF!C$28-DCF!C$5*MAX(BF607*DCF!C$28,0)-MAX(BF607-Inputs!$B$13,0)/Inputs!$B$17)*DCF!C$6</f>
        <v>3785.0931104289575</v>
      </c>
      <c r="CN607" s="15">
        <f ca="1">(BG607*DCF!D$28-DCF!D$5*MAX(BG607*DCF!D$28,0)-MAX(BG607-BF607,0)/Inputs!$B$17)*DCF!D$6</f>
        <v>4620.360162279836</v>
      </c>
      <c r="CO607" s="15">
        <f ca="1">(BH607*DCF!E$28-DCF!E$5*MAX(BH607*DCF!E$28,0)-MAX(BH607-BG607,0)/Inputs!$B$17)*DCF!E$6</f>
        <v>5445.8793417079014</v>
      </c>
      <c r="CP607" s="15">
        <f ca="1">(BI607*DCF!F$28-DCF!F$5*MAX(BI607*DCF!F$28,0)-MAX(BI607-BH607,0)/Inputs!$B$17)*DCF!F$6</f>
        <v>7559.3927809569223</v>
      </c>
      <c r="CQ607" s="15">
        <f ca="1">(BJ607*DCF!G$28-DCF!G$5*MAX(BJ607*DCF!G$28,0)-MAX(BJ607-BI607,0)/Inputs!$B$17)*DCF!G$6</f>
        <v>8767.1672009287831</v>
      </c>
      <c r="CR607" s="15">
        <f ca="1">(BK607*DCF!H$28-DCF!H$5*MAX(BK607*DCF!H$28,0)-MAX(BK607-BJ607,0)/Inputs!$B$17)*DCF!H$6</f>
        <v>10183.629565389327</v>
      </c>
      <c r="CS607" s="15">
        <f ca="1">(BL607*DCF!I$28-DCF!I$5*MAX(BL607*DCF!I$28,0)-MAX(BL607-BK607,0)/Inputs!$B$17)*DCF!I$6</f>
        <v>11595.609973335655</v>
      </c>
      <c r="CT607" s="15">
        <f ca="1">(BM607*DCF!J$28-DCF!J$5*MAX(BM607*DCF!J$28,0)-MAX(BM607-BL607,0)/Inputs!$B$17)*DCF!J$6</f>
        <v>14692.151123331676</v>
      </c>
      <c r="CU607" s="15">
        <f ca="1">(BN607*DCF!K$28-DCF!K$5*MAX(BN607*DCF!K$28,0)-MAX(BN607-BM607,0)/Inputs!$B$17)*DCF!K$6</f>
        <v>16757.173186199216</v>
      </c>
      <c r="CV607" s="15">
        <f ca="1">(BO607*DCF!L$28-DCF!L$5*MAX(BO607*DCF!L$28,0)-MAX(BO607-BN607,0)/Inputs!$B$17)*DCF!L$6</f>
        <v>17071.226804903708</v>
      </c>
      <c r="CW607" s="15">
        <f ca="1">(BP607*DCF!M$28-DCF!M$5*MAX(BP607*DCF!M$28,0)-MAX(BP607-BO607,0)/Inputs!$B$17)*DCF!M$6</f>
        <v>20419.675476189179</v>
      </c>
      <c r="CX607" s="15">
        <f ca="1">(BQ607*DCF!C$46-DCF!C$5*MAX(BQ607*DCF!C$46,0)-MAX(BQ607-Inputs!$B$20,0)/Inputs!$B$24)*DCF!C$6</f>
        <v>-3430.3032871674277</v>
      </c>
      <c r="CY607" s="15">
        <f ca="1">(BR607*DCF!D$46-DCF!D$5*MAX(BR607*DCF!D$46,0)-MAX(BR607-BQ607,0)/Inputs!$B$24)*DCF!D$6</f>
        <v>-1636.2221987381949</v>
      </c>
      <c r="CZ607" s="15">
        <f ca="1">(BS607*DCF!E$46-DCF!E$5*MAX(BS607*DCF!E$46,0)-MAX(BS607-BR607,0)/Inputs!$B$24)*DCF!E$6</f>
        <v>-1831.8386717072688</v>
      </c>
      <c r="DA607" s="15">
        <f ca="1">(BT607*DCF!F$46-DCF!F$5*MAX(BT607*DCF!F$46,0)-MAX(BT607-BS607,0)/Inputs!$B$24)*DCF!F$6</f>
        <v>-904.1202142785678</v>
      </c>
      <c r="DB607" s="15">
        <f ca="1">(BU607*DCF!G$46-DCF!G$5*MAX(BU607*DCF!G$46,0)-MAX(BU607-BT607,0)/Inputs!$B$24)*DCF!G$6</f>
        <v>-2011.3389098665259</v>
      </c>
      <c r="DC607" s="15">
        <f ca="1">(BV607*DCF!H$46-DCF!H$5*MAX(BV607*DCF!H$46,0)-MAX(BV607-BU607,0)/Inputs!$B$24)*DCF!H$6</f>
        <v>-828.41505715886001</v>
      </c>
      <c r="DD607" s="15">
        <f ca="1">(BW607*DCF!I$46-DCF!I$5*MAX(BW607*DCF!I$46,0)-MAX(BW607-BV607,0)/Inputs!$B$24)*DCF!I$6</f>
        <v>-147.46184895568453</v>
      </c>
      <c r="DE607" s="15">
        <f ca="1">(BX607*DCF!J$46-DCF!J$5*MAX(BX607*DCF!J$46,0)-MAX(BX607-BW607,0)/Inputs!$B$24)*DCF!J$6</f>
        <v>-419.30552091508457</v>
      </c>
      <c r="DF607" s="15">
        <f ca="1">(BY607*DCF!K$46-DCF!K$5*MAX(BY607*DCF!K$46,0)-MAX(BY607-BX607,0)/Inputs!$B$24)*DCF!K$6</f>
        <v>-148.98757226996472</v>
      </c>
      <c r="DG607" s="15">
        <f ca="1">(BZ607*DCF!L$46-DCF!L$5*MAX(BZ607*DCF!L$46,0)-MAX(BZ607-BY607,0)/Inputs!$B$24)*DCF!L$6</f>
        <v>1378.24256462567</v>
      </c>
      <c r="DH607" s="15">
        <f ca="1">(CA607*DCF!M$46-DCF!M$5*MAX(CA607*DCF!M$46,0)-MAX(CA607-BZ607,0)/Inputs!$B$24)*DCF!M$6</f>
        <v>-412.34065322549094</v>
      </c>
      <c r="DI607" s="15">
        <f ca="1">SUM(CB607:CL607)+BE607*DCF!M$10*(1+Inputs!$B$30)*(1-Inputs!$B$33)*(1-Inputs!$B$30/Inputs!$B$31)/(Inputs!$B$29-Inputs!$B$30)*DCF!M$6</f>
        <v>148960.0195086794</v>
      </c>
      <c r="DJ607" s="15">
        <f ca="1">SUM(CM607:CW607)+BP607*DCF!M$28*(1+Inputs!$B$30)*(1-Inputs!$B$33)*(1-Inputs!$B$30/Inputs!$B$31)/(Inputs!$B$29-Inputs!$B$30)*DCF!M$6</f>
        <v>618553.12299771491</v>
      </c>
      <c r="DK607" s="15">
        <f ca="1">SUM(CX607:DH607)+CA607*DCF!M$46*(1+Inputs!$B$30)*(1-Inputs!$B$33)*(1-Inputs!$B$30/Inputs!$B$31)/(Inputs!$B$29-Inputs!$B$30)*DCF!M$6</f>
        <v>90851.054609229672</v>
      </c>
      <c r="DM607" s="15">
        <f ca="1">DI607+DJ607+DK607+Inputs!$B$34+Inputs!$B$36-Inputs!$B$35</f>
        <v>935215.19711562397</v>
      </c>
    </row>
    <row r="608" spans="1:117" x14ac:dyDescent="0.75">
      <c r="A608" s="11">
        <v>595</v>
      </c>
      <c r="C608" s="23">
        <f t="shared" ca="1" si="359"/>
        <v>0.71421356721759932</v>
      </c>
      <c r="D608" s="23">
        <f t="shared" ca="1" si="359"/>
        <v>-0.27249174912619661</v>
      </c>
      <c r="E608" s="23">
        <f t="shared" ca="1" si="359"/>
        <v>-1.1381511837713478</v>
      </c>
      <c r="F608" s="23">
        <f t="shared" ca="1" si="359"/>
        <v>-1.4417202319074756</v>
      </c>
      <c r="G608" s="23">
        <f t="shared" ca="1" si="359"/>
        <v>-2.186283445571529</v>
      </c>
      <c r="H608" s="23">
        <f t="shared" ca="1" si="359"/>
        <v>0.51005456253381765</v>
      </c>
      <c r="I608" s="23">
        <f t="shared" ca="1" si="359"/>
        <v>4.8566160045741796E-2</v>
      </c>
      <c r="J608" s="23">
        <f t="shared" ca="1" si="359"/>
        <v>0.78035409221899821</v>
      </c>
      <c r="K608" s="23">
        <f t="shared" ca="1" si="359"/>
        <v>0.24684151970910923</v>
      </c>
      <c r="L608" s="23">
        <f t="shared" ca="1" si="359"/>
        <v>0.36312585615918519</v>
      </c>
      <c r="M608" s="23">
        <f t="shared" ca="1" si="359"/>
        <v>-7.5736149350574206E-3</v>
      </c>
      <c r="N608" s="23">
        <f ca="1">SQRT(Inputs!$B$38)*C608+SQRT(1-Inputs!$B$38)*_xlfn.NORM.S.INV(RAND())</f>
        <v>0.22958455846299672</v>
      </c>
      <c r="O608" s="23">
        <f ca="1">SQRT(Inputs!$B$38)*D608+SQRT(1-Inputs!$B$38)*_xlfn.NORM.S.INV(RAND())</f>
        <v>-0.79176703481483346</v>
      </c>
      <c r="P608" s="23">
        <f ca="1">SQRT(Inputs!$B$38)*E608+SQRT(1-Inputs!$B$38)*_xlfn.NORM.S.INV(RAND())</f>
        <v>0.17818757000439001</v>
      </c>
      <c r="Q608" s="23">
        <f ca="1">SQRT(Inputs!$B$38)*F608+SQRT(1-Inputs!$B$38)*_xlfn.NORM.S.INV(RAND())</f>
        <v>0.31335300798235233</v>
      </c>
      <c r="R608" s="23">
        <f ca="1">SQRT(Inputs!$B$38)*G608+SQRT(1-Inputs!$B$38)*_xlfn.NORM.S.INV(RAND())</f>
        <v>-2.1865589307913029</v>
      </c>
      <c r="S608" s="23">
        <f ca="1">SQRT(Inputs!$B$38)*H608+SQRT(1-Inputs!$B$38)*_xlfn.NORM.S.INV(RAND())</f>
        <v>0.44901903391450027</v>
      </c>
      <c r="T608" s="23">
        <f ca="1">SQRT(Inputs!$B$38)*I608+SQRT(1-Inputs!$B$38)*_xlfn.NORM.S.INV(RAND())</f>
        <v>-7.1346387905645833E-2</v>
      </c>
      <c r="U608" s="23">
        <f ca="1">SQRT(Inputs!$B$38)*J608+SQRT(1-Inputs!$B$38)*_xlfn.NORM.S.INV(RAND())</f>
        <v>-0.55140603393651966</v>
      </c>
      <c r="V608" s="23">
        <f ca="1">SQRT(Inputs!$B$38)*K608+SQRT(1-Inputs!$B$38)*_xlfn.NORM.S.INV(RAND())</f>
        <v>-0.63382936610958085</v>
      </c>
      <c r="W608" s="23">
        <f ca="1">SQRT(Inputs!$B$38)*L608+SQRT(1-Inputs!$B$38)*_xlfn.NORM.S.INV(RAND())</f>
        <v>1.4160047594202596</v>
      </c>
      <c r="X608" s="23">
        <f ca="1">SQRT(Inputs!$B$38)*M608+SQRT(1-Inputs!$B$38)*_xlfn.NORM.S.INV(RAND())</f>
        <v>-1.0810489053069479</v>
      </c>
      <c r="Y608" s="23">
        <f ca="1">SQRT(Inputs!$B$38)*C608+SQRT(1-Inputs!$B$38)*_xlfn.NORM.S.INV(RAND())</f>
        <v>-0.19675219480147943</v>
      </c>
      <c r="Z608" s="23">
        <f ca="1">SQRT(Inputs!$B$38)*D608+SQRT(1-Inputs!$B$38)*_xlfn.NORM.S.INV(RAND())</f>
        <v>-0.1721841831780879</v>
      </c>
      <c r="AA608" s="23">
        <f ca="1">SQRT(Inputs!$B$38)*E608+SQRT(1-Inputs!$B$38)*_xlfn.NORM.S.INV(RAND())</f>
        <v>-0.85814287580132298</v>
      </c>
      <c r="AB608" s="23">
        <f ca="1">SQRT(Inputs!$B$38)*F608+SQRT(1-Inputs!$B$38)*_xlfn.NORM.S.INV(RAND())</f>
        <v>-2.441605192674746</v>
      </c>
      <c r="AC608" s="23">
        <f ca="1">SQRT(Inputs!$B$38)*G608+SQRT(1-Inputs!$B$38)*_xlfn.NORM.S.INV(RAND())</f>
        <v>-1.86173893460608</v>
      </c>
      <c r="AD608" s="23">
        <f ca="1">SQRT(Inputs!$B$38)*H608+SQRT(1-Inputs!$B$38)*_xlfn.NORM.S.INV(RAND())</f>
        <v>-1.0084792898328172</v>
      </c>
      <c r="AE608" s="23">
        <f ca="1">SQRT(Inputs!$B$38)*I608+SQRT(1-Inputs!$B$38)*_xlfn.NORM.S.INV(RAND())</f>
        <v>-0.13035855096467588</v>
      </c>
      <c r="AF608" s="23">
        <f ca="1">SQRT(Inputs!$B$38)*J608+SQRT(1-Inputs!$B$38)*_xlfn.NORM.S.INV(RAND())</f>
        <v>-0.51135729383478834</v>
      </c>
      <c r="AG608" s="23">
        <f ca="1">SQRT(Inputs!$B$38)*K608+SQRT(1-Inputs!$B$38)*_xlfn.NORM.S.INV(RAND())</f>
        <v>0.69964778650132342</v>
      </c>
      <c r="AH608" s="23">
        <f ca="1">SQRT(Inputs!$B$38)*L608+SQRT(1-Inputs!$B$38)*_xlfn.NORM.S.INV(RAND())</f>
        <v>0.55457730610093714</v>
      </c>
      <c r="AI608" s="23">
        <f ca="1">SQRT(Inputs!$B$38)*M608+SQRT(1-Inputs!$B$38)*_xlfn.NORM.S.INV(RAND())</f>
        <v>-0.30891055721484356</v>
      </c>
      <c r="AJ608" s="23">
        <f ca="1">SQRT(Inputs!$B$38)*C608+SQRT(1-Inputs!$B$38)*_xlfn.NORM.S.INV(RAND())</f>
        <v>-1.0772243601218072</v>
      </c>
      <c r="AK608" s="23">
        <f ca="1">SQRT(Inputs!$B$38)*D608+SQRT(1-Inputs!$B$38)*_xlfn.NORM.S.INV(RAND())</f>
        <v>-0.80379981147949409</v>
      </c>
      <c r="AL608" s="23">
        <f ca="1">SQRT(Inputs!$B$38)*E608+SQRT(1-Inputs!$B$38)*_xlfn.NORM.S.INV(RAND())</f>
        <v>-0.32519799098039631</v>
      </c>
      <c r="AM608" s="23">
        <f ca="1">SQRT(Inputs!$B$38)*F608+SQRT(1-Inputs!$B$38)*_xlfn.NORM.S.INV(RAND())</f>
        <v>0.33846174543858099</v>
      </c>
      <c r="AN608" s="23">
        <f ca="1">SQRT(Inputs!$B$38)*G608+SQRT(1-Inputs!$B$38)*_xlfn.NORM.S.INV(RAND())</f>
        <v>-1.8670855765123719</v>
      </c>
      <c r="AO608" s="23">
        <f ca="1">SQRT(Inputs!$B$38)*H608+SQRT(1-Inputs!$B$38)*_xlfn.NORM.S.INV(RAND())</f>
        <v>0.70244800020080245</v>
      </c>
      <c r="AP608" s="23">
        <f ca="1">SQRT(Inputs!$B$38)*I608+SQRT(1-Inputs!$B$38)*_xlfn.NORM.S.INV(RAND())</f>
        <v>-0.77924597913215754</v>
      </c>
      <c r="AQ608" s="23">
        <f ca="1">SQRT(Inputs!$B$38)*J608+SQRT(1-Inputs!$B$38)*_xlfn.NORM.S.INV(RAND())</f>
        <v>0.53685025486010074</v>
      </c>
      <c r="AR608" s="23">
        <f ca="1">SQRT(Inputs!$B$38)*K608+SQRT(1-Inputs!$B$38)*_xlfn.NORM.S.INV(RAND())</f>
        <v>0.1753301216355809</v>
      </c>
      <c r="AS608" s="23">
        <f ca="1">SQRT(Inputs!$B$38)*L608+SQRT(1-Inputs!$B$38)*_xlfn.NORM.S.INV(RAND())</f>
        <v>0.15870736471228744</v>
      </c>
      <c r="AT608" s="23">
        <f ca="1">SQRT(Inputs!$B$38)*M608+SQRT(1-Inputs!$B$38)*_xlfn.NORM.S.INV(RAND())</f>
        <v>0.63151230414082049</v>
      </c>
      <c r="AU608" s="15">
        <f ca="1">Inputs!$B$6*EXP($B$8-0.5*C$5^2+C$5*N608)</f>
        <v>5150.1235038981067</v>
      </c>
      <c r="AV608" s="15">
        <f t="shared" ca="1" si="328"/>
        <v>5579.9983645185248</v>
      </c>
      <c r="AW608" s="15">
        <f t="shared" ca="1" si="329"/>
        <v>6969.3241394889619</v>
      </c>
      <c r="AX608" s="15">
        <f t="shared" ca="1" si="330"/>
        <v>8848.556378538342</v>
      </c>
      <c r="AY608" s="15">
        <f t="shared" ca="1" si="331"/>
        <v>8376.7748491613984</v>
      </c>
      <c r="AZ608" s="15">
        <f t="shared" ca="1" si="332"/>
        <v>10764.327277981296</v>
      </c>
      <c r="BA608" s="15">
        <f t="shared" ca="1" si="333"/>
        <v>13074.788148294514</v>
      </c>
      <c r="BB608" s="15">
        <f t="shared" ca="1" si="334"/>
        <v>15147.170250643228</v>
      </c>
      <c r="BC608" s="15">
        <f t="shared" ca="1" si="335"/>
        <v>17450.413270272969</v>
      </c>
      <c r="BD608" s="15">
        <f t="shared" ca="1" si="336"/>
        <v>24405.904222384754</v>
      </c>
      <c r="BE608" s="15">
        <f t="shared" ca="1" si="337"/>
        <v>27101.98788062418</v>
      </c>
      <c r="BF608" s="15">
        <f ca="1">Inputs!$B$13*EXP($B$9-0.5*C$6^2+C$6*Y608)</f>
        <v>13301.918646898193</v>
      </c>
      <c r="BG608" s="15">
        <f t="shared" ca="1" si="338"/>
        <v>15715.59147499724</v>
      </c>
      <c r="BH608" s="15">
        <f t="shared" ca="1" si="339"/>
        <v>16654.197684791801</v>
      </c>
      <c r="BI608" s="15">
        <f t="shared" ca="1" si="340"/>
        <v>14000.580260958193</v>
      </c>
      <c r="BJ608" s="15">
        <f t="shared" ca="1" si="341"/>
        <v>13123.980502127004</v>
      </c>
      <c r="BK608" s="15">
        <f t="shared" ca="1" si="342"/>
        <v>14040.817134594172</v>
      </c>
      <c r="BL608" s="15">
        <f t="shared" ca="1" si="343"/>
        <v>16958.529036011569</v>
      </c>
      <c r="BM608" s="15">
        <f t="shared" ca="1" si="344"/>
        <v>19562.659872065942</v>
      </c>
      <c r="BN608" s="15">
        <f t="shared" ca="1" si="345"/>
        <v>26163.829243972526</v>
      </c>
      <c r="BO608" s="15">
        <f t="shared" ca="1" si="346"/>
        <v>34335.467755136873</v>
      </c>
      <c r="BP608" s="15">
        <f t="shared" ca="1" si="347"/>
        <v>40807.057919056861</v>
      </c>
      <c r="BQ608" s="15">
        <f ca="1">Inputs!$B$20*EXP($B$10-0.5*C$7^2+C$7*AJ608)</f>
        <v>2927.3587757933433</v>
      </c>
      <c r="BR608" s="15">
        <f t="shared" ca="1" si="348"/>
        <v>3077.1730663868443</v>
      </c>
      <c r="BS608" s="15">
        <f t="shared" ca="1" si="349"/>
        <v>3838.1129472253397</v>
      </c>
      <c r="BT608" s="15">
        <f t="shared" ca="1" si="350"/>
        <v>5783.281192902894</v>
      </c>
      <c r="BU608" s="15">
        <f t="shared" ca="1" si="351"/>
        <v>5101.4668176660853</v>
      </c>
      <c r="BV608" s="15">
        <f t="shared" ca="1" si="352"/>
        <v>8314.6495004265889</v>
      </c>
      <c r="BW608" s="15">
        <f t="shared" ca="1" si="353"/>
        <v>9838.5120857081565</v>
      </c>
      <c r="BX608" s="15">
        <f t="shared" ca="1" si="354"/>
        <v>15324.367191824884</v>
      </c>
      <c r="BY608" s="15">
        <f t="shared" ca="1" si="355"/>
        <v>22204.53730206607</v>
      </c>
      <c r="BZ608" s="15">
        <f t="shared" ca="1" si="356"/>
        <v>32078.468626133112</v>
      </c>
      <c r="CA608" s="15">
        <f t="shared" ca="1" si="357"/>
        <v>50411.864086809823</v>
      </c>
      <c r="CB608" s="15">
        <f ca="1">(AU608*DCF!C$10-DCF!C$5*MAX(AU608*DCF!C$10,0)-MAX(AU608-Inputs!$B$6,0)/Inputs!$B$10)*DCF!C$6</f>
        <v>1041.7346565852756</v>
      </c>
      <c r="CC608" s="15">
        <f ca="1">(AV608*DCF!D$10-DCF!D$5*MAX(AV608*DCF!D$10,0)-MAX(AV608-AU608,0)/Inputs!$B$10)*DCF!D$6</f>
        <v>1255.2730639654046</v>
      </c>
      <c r="CD608" s="15">
        <f ca="1">(AW608*DCF!E$10-DCF!E$5*MAX(AW608*DCF!E$10,0)-MAX(AW608-AV608,0)/Inputs!$B$10)*DCF!E$6</f>
        <v>1296.1723026708157</v>
      </c>
      <c r="CE608" s="15">
        <f ca="1">(AX608*DCF!F$10-DCF!F$5*MAX(AX608*DCF!F$10,0)-MAX(AX608-AW608,0)/Inputs!$B$10)*DCF!F$6</f>
        <v>1540.6041183243237</v>
      </c>
      <c r="CF608" s="15">
        <f ca="1">(AY608*DCF!G$10-DCF!G$5*MAX(AY608*DCF!G$10,0)-MAX(AY608-AX608,0)/Inputs!$B$10)*DCF!G$6</f>
        <v>1725.9494206943928</v>
      </c>
      <c r="CG608" s="15">
        <f ca="1">(AZ608*DCF!H$10-DCF!H$5*MAX(AZ608*DCF!H$10,0)-MAX(AZ608-AY608,0)/Inputs!$B$10)*DCF!H$6</f>
        <v>1665.9491258037169</v>
      </c>
      <c r="CH608" s="15">
        <f ca="1">(BA608*DCF!I$10-DCF!I$5*MAX(BA608*DCF!I$10,0)-MAX(BA608-AZ608,0)/Inputs!$B$10)*DCF!I$6</f>
        <v>2009.2902910047846</v>
      </c>
      <c r="CI608" s="15">
        <f ca="1">(BB608*DCF!J$10-DCF!J$5*MAX(BB608*DCF!J$10,0)-MAX(BB608-BA608,0)/Inputs!$B$10)*DCF!J$6</f>
        <v>2285.2542038633201</v>
      </c>
      <c r="CJ608" s="15">
        <f ca="1">(BC608*DCF!K$10-DCF!K$5*MAX(BC608*DCF!K$10,0)-MAX(BC608-BB608,0)/Inputs!$B$10)*DCF!K$6</f>
        <v>2486.8173203177757</v>
      </c>
      <c r="CK608" s="15">
        <f ca="1">(BD608*DCF!L$10-DCF!L$5*MAX(BD608*DCF!L$10,0)-MAX(BD608-BC608,0)/Inputs!$B$10)*DCF!L$6</f>
        <v>2781.4168592872838</v>
      </c>
      <c r="CL608" s="15">
        <f ca="1">(BE608*DCF!M$10-DCF!M$5*MAX(BE608*DCF!M$10,0)-MAX(BE608-BD608,0)/Inputs!$B$10)*DCF!M$6</f>
        <v>3502.3650279483768</v>
      </c>
      <c r="CM608" s="15">
        <f ca="1">(BF608*DCF!C$28-DCF!C$5*MAX(BF608*DCF!C$28,0)-MAX(BF608-Inputs!$B$13,0)/Inputs!$B$17)*DCF!C$6</f>
        <v>3617.4138441477662</v>
      </c>
      <c r="CN608" s="15">
        <f ca="1">(BG608*DCF!D$28-DCF!D$5*MAX(BG608*DCF!D$28,0)-MAX(BG608-BF608,0)/Inputs!$B$17)*DCF!D$6</f>
        <v>4113.657070585261</v>
      </c>
      <c r="CO608" s="15">
        <f ca="1">(BH608*DCF!E$28-DCF!E$5*MAX(BH608*DCF!E$28,0)-MAX(BH608-BG608,0)/Inputs!$B$17)*DCF!E$6</f>
        <v>4531.7789721218078</v>
      </c>
      <c r="CP608" s="15">
        <f ca="1">(BI608*DCF!F$28-DCF!F$5*MAX(BI608*DCF!F$28,0)-MAX(BI608-BH608,0)/Inputs!$B$17)*DCF!F$6</f>
        <v>3800.7887534908732</v>
      </c>
      <c r="CQ608" s="15">
        <f ca="1">(BJ608*DCF!G$28-DCF!G$5*MAX(BJ608*DCF!G$28,0)-MAX(BJ608-BI608,0)/Inputs!$B$17)*DCF!G$6</f>
        <v>3405.1163126299984</v>
      </c>
      <c r="CR608" s="15">
        <f ca="1">(BK608*DCF!H$28-DCF!H$5*MAX(BK608*DCF!H$28,0)-MAX(BK608-BJ608,0)/Inputs!$B$17)*DCF!H$6</f>
        <v>3329.9983029101345</v>
      </c>
      <c r="CS608" s="15">
        <f ca="1">(BL608*DCF!I$28-DCF!I$5*MAX(BL608*DCF!I$28,0)-MAX(BL608-BK608,0)/Inputs!$B$17)*DCF!I$6</f>
        <v>3569.0685007200768</v>
      </c>
      <c r="CT608" s="15">
        <f ca="1">(BM608*DCF!J$28-DCF!J$5*MAX(BM608*DCF!J$28,0)-MAX(BM608-BL608,0)/Inputs!$B$17)*DCF!J$6</f>
        <v>4018.8106973655977</v>
      </c>
      <c r="CU608" s="15">
        <f ca="1">(BN608*DCF!K$28-DCF!K$5*MAX(BN608*DCF!K$28,0)-MAX(BN608-BM608,0)/Inputs!$B$17)*DCF!K$6</f>
        <v>4716.8067264960355</v>
      </c>
      <c r="CV608" s="15">
        <f ca="1">(BO608*DCF!L$28-DCF!L$5*MAX(BO608*DCF!L$28,0)-MAX(BO608-BN608,0)/Inputs!$B$17)*DCF!L$6</f>
        <v>5926.0119906492955</v>
      </c>
      <c r="CW608" s="15">
        <f ca="1">(BP608*DCF!M$28-DCF!M$5*MAX(BP608*DCF!M$28,0)-MAX(BP608-BO608,0)/Inputs!$B$17)*DCF!M$6</f>
        <v>7001.4085444441989</v>
      </c>
      <c r="CX608" s="15">
        <f ca="1">(BQ608*DCF!C$46-DCF!C$5*MAX(BQ608*DCF!C$46,0)-MAX(BQ608-Inputs!$B$20,0)/Inputs!$B$24)*DCF!C$6</f>
        <v>-676.06438240031025</v>
      </c>
      <c r="CY608" s="15">
        <f ca="1">(BR608*DCF!D$46-DCF!D$5*MAX(BR608*DCF!D$46,0)-MAX(BR608-BQ608,0)/Inputs!$B$24)*DCF!D$6</f>
        <v>-589.12619605341706</v>
      </c>
      <c r="CZ608" s="15">
        <f ca="1">(BS608*DCF!E$46-DCF!E$5*MAX(BS608*DCF!E$46,0)-MAX(BS608-BR608,0)/Inputs!$B$24)*DCF!E$6</f>
        <v>-753.80509134836268</v>
      </c>
      <c r="DA608" s="15">
        <f ca="1">(BT608*DCF!F$46-DCF!F$5*MAX(BT608*DCF!F$46,0)-MAX(BT608-BS608,0)/Inputs!$B$24)*DCF!F$6</f>
        <v>-1129.4723508703371</v>
      </c>
      <c r="DB608" s="15">
        <f ca="1">(BU608*DCF!G$46-DCF!G$5*MAX(BU608*DCF!G$46,0)-MAX(BU608-BT608,0)/Inputs!$B$24)*DCF!G$6</f>
        <v>-171.60326447856249</v>
      </c>
      <c r="DC608" s="15">
        <f ca="1">(BV608*DCF!H$46-DCF!H$5*MAX(BV608*DCF!H$46,0)-MAX(BV608-BU608,0)/Inputs!$B$24)*DCF!H$6</f>
        <v>-998.47683117089002</v>
      </c>
      <c r="DD608" s="15">
        <f ca="1">(BW608*DCF!I$46-DCF!I$5*MAX(BW608*DCF!I$46,0)-MAX(BW608-BV608,0)/Inputs!$B$24)*DCF!I$6</f>
        <v>-210.21774702842706</v>
      </c>
      <c r="DE608" s="15">
        <f ca="1">(BX608*DCF!J$46-DCF!J$5*MAX(BX608*DCF!J$46,0)-MAX(BX608-BW608,0)/Inputs!$B$24)*DCF!J$6</f>
        <v>-811.94433366124179</v>
      </c>
      <c r="DF608" s="15">
        <f ca="1">(BY608*DCF!K$46-DCF!K$5*MAX(BY608*DCF!K$46,0)-MAX(BY608-BX608,0)/Inputs!$B$24)*DCF!K$6</f>
        <v>-417.06120014061389</v>
      </c>
      <c r="DG608" s="15">
        <f ca="1">(BZ608*DCF!L$46-DCF!L$5*MAX(BZ608*DCF!L$46,0)-MAX(BZ608-BY608,0)/Inputs!$B$24)*DCF!L$6</f>
        <v>-17.067179940270027</v>
      </c>
      <c r="DH608" s="15">
        <f ca="1">(CA608*DCF!M$46-DCF!M$5*MAX(CA608*DCF!M$46,0)-MAX(CA608-BZ608,0)/Inputs!$B$24)*DCF!M$6</f>
        <v>119.38228892639297</v>
      </c>
      <c r="DI608" s="15">
        <f ca="1">SUM(CB608:CL608)+BE608*DCF!M$10*(1+Inputs!$B$30)*(1-Inputs!$B$33)*(1-Inputs!$B$30/Inputs!$B$31)/(Inputs!$B$29-Inputs!$B$30)*DCF!M$6</f>
        <v>97016.017048930356</v>
      </c>
      <c r="DJ608" s="15">
        <f ca="1">SUM(CM608:CW608)+BP608*DCF!M$28*(1+Inputs!$B$30)*(1-Inputs!$B$33)*(1-Inputs!$B$30/Inputs!$B$31)/(Inputs!$B$29-Inputs!$B$30)*DCF!M$6</f>
        <v>199452.9687905109</v>
      </c>
      <c r="DK608" s="15">
        <f ca="1">SUM(CX608:DH608)+CA608*DCF!M$46*(1+Inputs!$B$30)*(1-Inputs!$B$33)*(1-Inputs!$B$30/Inputs!$B$31)/(Inputs!$B$29-Inputs!$B$30)*DCF!M$6</f>
        <v>72287.257257101606</v>
      </c>
      <c r="DM608" s="15">
        <f ca="1">DI608+DJ608+DK608+Inputs!$B$34+Inputs!$B$36-Inputs!$B$35</f>
        <v>445607.24309654284</v>
      </c>
    </row>
    <row r="609" spans="1:117" x14ac:dyDescent="0.75">
      <c r="A609" s="11">
        <v>596</v>
      </c>
      <c r="C609" s="23">
        <f t="shared" ca="1" si="359"/>
        <v>-0.1626375743443069</v>
      </c>
      <c r="D609" s="23">
        <f t="shared" ca="1" si="359"/>
        <v>1.4436834918044674</v>
      </c>
      <c r="E609" s="23">
        <f t="shared" ca="1" si="359"/>
        <v>-1.1673187522112962</v>
      </c>
      <c r="F609" s="23">
        <f t="shared" ca="1" si="359"/>
        <v>-0.15843527800298182</v>
      </c>
      <c r="G609" s="23">
        <f t="shared" ca="1" si="359"/>
        <v>1.0267254822614791</v>
      </c>
      <c r="H609" s="23">
        <f t="shared" ca="1" si="359"/>
        <v>-1.2420020759455197</v>
      </c>
      <c r="I609" s="23">
        <f t="shared" ca="1" si="359"/>
        <v>-1.3496335852064099</v>
      </c>
      <c r="J609" s="23">
        <f t="shared" ca="1" si="359"/>
        <v>1.2878675832490705</v>
      </c>
      <c r="K609" s="23">
        <f t="shared" ca="1" si="359"/>
        <v>-0.90873131341877622</v>
      </c>
      <c r="L609" s="23">
        <f t="shared" ca="1" si="359"/>
        <v>0.92656152389630309</v>
      </c>
      <c r="M609" s="23">
        <f t="shared" ca="1" si="359"/>
        <v>-0.85037656880909285</v>
      </c>
      <c r="N609" s="23">
        <f ca="1">SQRT(Inputs!$B$38)*C609+SQRT(1-Inputs!$B$38)*_xlfn.NORM.S.INV(RAND())</f>
        <v>5.8411977983014784E-2</v>
      </c>
      <c r="O609" s="23">
        <f ca="1">SQRT(Inputs!$B$38)*D609+SQRT(1-Inputs!$B$38)*_xlfn.NORM.S.INV(RAND())</f>
        <v>2.7292382227082674</v>
      </c>
      <c r="P609" s="23">
        <f ca="1">SQRT(Inputs!$B$38)*E609+SQRT(1-Inputs!$B$38)*_xlfn.NORM.S.INV(RAND())</f>
        <v>-0.4517274693878085</v>
      </c>
      <c r="Q609" s="23">
        <f ca="1">SQRT(Inputs!$B$38)*F609+SQRT(1-Inputs!$B$38)*_xlfn.NORM.S.INV(RAND())</f>
        <v>-1.3010503478538622</v>
      </c>
      <c r="R609" s="23">
        <f ca="1">SQRT(Inputs!$B$38)*G609+SQRT(1-Inputs!$B$38)*_xlfn.NORM.S.INV(RAND())</f>
        <v>1.6550381889872883</v>
      </c>
      <c r="S609" s="23">
        <f ca="1">SQRT(Inputs!$B$38)*H609+SQRT(1-Inputs!$B$38)*_xlfn.NORM.S.INV(RAND())</f>
        <v>-0.44194981405909883</v>
      </c>
      <c r="T609" s="23">
        <f ca="1">SQRT(Inputs!$B$38)*I609+SQRT(1-Inputs!$B$38)*_xlfn.NORM.S.INV(RAND())</f>
        <v>-0.84144535149093114</v>
      </c>
      <c r="U609" s="23">
        <f ca="1">SQRT(Inputs!$B$38)*J609+SQRT(1-Inputs!$B$38)*_xlfn.NORM.S.INV(RAND())</f>
        <v>1.4520928441196665</v>
      </c>
      <c r="V609" s="23">
        <f ca="1">SQRT(Inputs!$B$38)*K609+SQRT(1-Inputs!$B$38)*_xlfn.NORM.S.INV(RAND())</f>
        <v>-1.0861697817056239</v>
      </c>
      <c r="W609" s="23">
        <f ca="1">SQRT(Inputs!$B$38)*L609+SQRT(1-Inputs!$B$38)*_xlfn.NORM.S.INV(RAND())</f>
        <v>0.79130674405374135</v>
      </c>
      <c r="X609" s="23">
        <f ca="1">SQRT(Inputs!$B$38)*M609+SQRT(1-Inputs!$B$38)*_xlfn.NORM.S.INV(RAND())</f>
        <v>0.17896905779561134</v>
      </c>
      <c r="Y609" s="23">
        <f ca="1">SQRT(Inputs!$B$38)*C609+SQRT(1-Inputs!$B$38)*_xlfn.NORM.S.INV(RAND())</f>
        <v>-8.6083629552078267E-2</v>
      </c>
      <c r="Z609" s="23">
        <f ca="1">SQRT(Inputs!$B$38)*D609+SQRT(1-Inputs!$B$38)*_xlfn.NORM.S.INV(RAND())</f>
        <v>0.31405507508631725</v>
      </c>
      <c r="AA609" s="23">
        <f ca="1">SQRT(Inputs!$B$38)*E609+SQRT(1-Inputs!$B$38)*_xlfn.NORM.S.INV(RAND())</f>
        <v>-1.4452301028961925</v>
      </c>
      <c r="AB609" s="23">
        <f ca="1">SQRT(Inputs!$B$38)*F609+SQRT(1-Inputs!$B$38)*_xlfn.NORM.S.INV(RAND())</f>
        <v>-0.2421958571554364</v>
      </c>
      <c r="AC609" s="23">
        <f ca="1">SQRT(Inputs!$B$38)*G609+SQRT(1-Inputs!$B$38)*_xlfn.NORM.S.INV(RAND())</f>
        <v>-1.4373296435271106</v>
      </c>
      <c r="AD609" s="23">
        <f ca="1">SQRT(Inputs!$B$38)*H609+SQRT(1-Inputs!$B$38)*_xlfn.NORM.S.INV(RAND())</f>
        <v>-1.0811522885740295</v>
      </c>
      <c r="AE609" s="23">
        <f ca="1">SQRT(Inputs!$B$38)*I609+SQRT(1-Inputs!$B$38)*_xlfn.NORM.S.INV(RAND())</f>
        <v>-1.2634758897254006</v>
      </c>
      <c r="AF609" s="23">
        <f ca="1">SQRT(Inputs!$B$38)*J609+SQRT(1-Inputs!$B$38)*_xlfn.NORM.S.INV(RAND())</f>
        <v>1.251336504942254</v>
      </c>
      <c r="AG609" s="23">
        <f ca="1">SQRT(Inputs!$B$38)*K609+SQRT(1-Inputs!$B$38)*_xlfn.NORM.S.INV(RAND())</f>
        <v>-0.28611934726784183</v>
      </c>
      <c r="AH609" s="23">
        <f ca="1">SQRT(Inputs!$B$38)*L609+SQRT(1-Inputs!$B$38)*_xlfn.NORM.S.INV(RAND())</f>
        <v>0.77451493114387771</v>
      </c>
      <c r="AI609" s="23">
        <f ca="1">SQRT(Inputs!$B$38)*M609+SQRT(1-Inputs!$B$38)*_xlfn.NORM.S.INV(RAND())</f>
        <v>-0.32376234627507516</v>
      </c>
      <c r="AJ609" s="23">
        <f ca="1">SQRT(Inputs!$B$38)*C609+SQRT(1-Inputs!$B$38)*_xlfn.NORM.S.INV(RAND())</f>
        <v>-0.59561856223191156</v>
      </c>
      <c r="AK609" s="23">
        <f ca="1">SQRT(Inputs!$B$38)*D609+SQRT(1-Inputs!$B$38)*_xlfn.NORM.S.INV(RAND())</f>
        <v>1.2336075963061706</v>
      </c>
      <c r="AL609" s="23">
        <f ca="1">SQRT(Inputs!$B$38)*E609+SQRT(1-Inputs!$B$38)*_xlfn.NORM.S.INV(RAND())</f>
        <v>-0.5239568204344196</v>
      </c>
      <c r="AM609" s="23">
        <f ca="1">SQRT(Inputs!$B$38)*F609+SQRT(1-Inputs!$B$38)*_xlfn.NORM.S.INV(RAND())</f>
        <v>0.20872042373847388</v>
      </c>
      <c r="AN609" s="23">
        <f ca="1">SQRT(Inputs!$B$38)*G609+SQRT(1-Inputs!$B$38)*_xlfn.NORM.S.INV(RAND())</f>
        <v>1.6362778631207764</v>
      </c>
      <c r="AO609" s="23">
        <f ca="1">SQRT(Inputs!$B$38)*H609+SQRT(1-Inputs!$B$38)*_xlfn.NORM.S.INV(RAND())</f>
        <v>-1.4896636196086985</v>
      </c>
      <c r="AP609" s="23">
        <f ca="1">SQRT(Inputs!$B$38)*I609+SQRT(1-Inputs!$B$38)*_xlfn.NORM.S.INV(RAND())</f>
        <v>0.4596560417384562</v>
      </c>
      <c r="AQ609" s="23">
        <f ca="1">SQRT(Inputs!$B$38)*J609+SQRT(1-Inputs!$B$38)*_xlfn.NORM.S.INV(RAND())</f>
        <v>1.4983259853113249</v>
      </c>
      <c r="AR609" s="23">
        <f ca="1">SQRT(Inputs!$B$38)*K609+SQRT(1-Inputs!$B$38)*_xlfn.NORM.S.INV(RAND())</f>
        <v>0.98893628141815393</v>
      </c>
      <c r="AS609" s="23">
        <f ca="1">SQRT(Inputs!$B$38)*L609+SQRT(1-Inputs!$B$38)*_xlfn.NORM.S.INV(RAND())</f>
        <v>-0.26485421439329537</v>
      </c>
      <c r="AT609" s="23">
        <f ca="1">SQRT(Inputs!$B$38)*M609+SQRT(1-Inputs!$B$38)*_xlfn.NORM.S.INV(RAND())</f>
        <v>-0.96688361462117645</v>
      </c>
      <c r="AU609" s="15">
        <f ca="1">Inputs!$B$6*EXP($B$8-0.5*C$5^2+C$5*N609)</f>
        <v>5009.3815467619161</v>
      </c>
      <c r="AV609" s="15">
        <f t="shared" ca="1" si="328"/>
        <v>9108.2510592619783</v>
      </c>
      <c r="AW609" s="15">
        <f t="shared" ca="1" si="329"/>
        <v>10449.423492742908</v>
      </c>
      <c r="AX609" s="15">
        <f t="shared" ca="1" si="330"/>
        <v>10843.770776762463</v>
      </c>
      <c r="AY609" s="15">
        <f t="shared" ca="1" si="331"/>
        <v>16077.996750622955</v>
      </c>
      <c r="AZ609" s="15">
        <f t="shared" ca="1" si="332"/>
        <v>18729.753612829925</v>
      </c>
      <c r="BA609" s="15">
        <f t="shared" ca="1" si="333"/>
        <v>20988.259452859034</v>
      </c>
      <c r="BB609" s="15">
        <f t="shared" ca="1" si="334"/>
        <v>29720.022830759433</v>
      </c>
      <c r="BC609" s="15">
        <f t="shared" ca="1" si="335"/>
        <v>32776.317170858645</v>
      </c>
      <c r="BD609" s="15">
        <f t="shared" ca="1" si="336"/>
        <v>43238.779036961758</v>
      </c>
      <c r="BE609" s="15">
        <f t="shared" ca="1" si="337"/>
        <v>53854.318150977226</v>
      </c>
      <c r="BF609" s="15">
        <f ca="1">Inputs!$B$13*EXP($B$9-0.5*C$6^2+C$6*Y609)</f>
        <v>13596.984924637389</v>
      </c>
      <c r="BG609" s="15">
        <f t="shared" ca="1" si="338"/>
        <v>17537.287545726453</v>
      </c>
      <c r="BH609" s="15">
        <f t="shared" ca="1" si="339"/>
        <v>16860.364353505058</v>
      </c>
      <c r="BI609" s="15">
        <f t="shared" ca="1" si="340"/>
        <v>19884.369537858514</v>
      </c>
      <c r="BJ609" s="15">
        <f t="shared" ca="1" si="341"/>
        <v>19815.27350860251</v>
      </c>
      <c r="BK609" s="15">
        <f t="shared" ca="1" si="342"/>
        <v>20990.848464449809</v>
      </c>
      <c r="BL609" s="15">
        <f t="shared" ca="1" si="343"/>
        <v>21890.359268644366</v>
      </c>
      <c r="BM609" s="15">
        <f t="shared" ca="1" si="344"/>
        <v>31433.470288639226</v>
      </c>
      <c r="BN609" s="15">
        <f t="shared" ca="1" si="345"/>
        <v>37356.175986725269</v>
      </c>
      <c r="BO609" s="15">
        <f t="shared" ca="1" si="346"/>
        <v>50292.945806439995</v>
      </c>
      <c r="BP609" s="15">
        <f t="shared" ca="1" si="347"/>
        <v>59671.729190342092</v>
      </c>
      <c r="BQ609" s="15">
        <f ca="1">Inputs!$B$20*EXP($B$10-0.5*C$7^2+C$7*AJ609)</f>
        <v>3472.6493839567252</v>
      </c>
      <c r="BR609" s="15">
        <f t="shared" ca="1" si="348"/>
        <v>6971.7651825650983</v>
      </c>
      <c r="BS609" s="15">
        <f t="shared" ca="1" si="349"/>
        <v>8213.292011368947</v>
      </c>
      <c r="BT609" s="15">
        <f t="shared" ca="1" si="350"/>
        <v>11961.687853661702</v>
      </c>
      <c r="BU609" s="15">
        <f t="shared" ca="1" si="351"/>
        <v>24630.219725247811</v>
      </c>
      <c r="BV609" s="15">
        <f t="shared" ca="1" si="352"/>
        <v>24497.851176219334</v>
      </c>
      <c r="BW609" s="15">
        <f t="shared" ca="1" si="353"/>
        <v>37678.272751930417</v>
      </c>
      <c r="BX609" s="15">
        <f t="shared" ca="1" si="354"/>
        <v>71163.092370555663</v>
      </c>
      <c r="BY609" s="15">
        <f t="shared" ca="1" si="355"/>
        <v>120480.72159428101</v>
      </c>
      <c r="BZ609" s="15">
        <f t="shared" ca="1" si="356"/>
        <v>161017.52415139563</v>
      </c>
      <c r="CA609" s="15">
        <f t="shared" ca="1" si="357"/>
        <v>190474.53060885367</v>
      </c>
      <c r="CB609" s="15">
        <f ca="1">(AU609*DCF!C$10-DCF!C$5*MAX(AU609*DCF!C$10,0)-MAX(AU609-Inputs!$B$6,0)/Inputs!$B$10)*DCF!C$6</f>
        <v>1042.7381718256188</v>
      </c>
      <c r="CC609" s="15">
        <f ca="1">(AV609*DCF!D$10-DCF!D$5*MAX(AV609*DCF!D$10,0)-MAX(AV609-AU609,0)/Inputs!$B$10)*DCF!D$6</f>
        <v>1220.6724337324069</v>
      </c>
      <c r="CD609" s="15">
        <f ca="1">(AW609*DCF!E$10-DCF!E$5*MAX(AW609*DCF!E$10,0)-MAX(AW609-AV609,0)/Inputs!$B$10)*DCF!E$6</f>
        <v>2110.5179714320352</v>
      </c>
      <c r="CE609" s="15">
        <f ca="1">(AX609*DCF!F$10-DCF!F$5*MAX(AX609*DCF!F$10,0)-MAX(AX609-AW609,0)/Inputs!$B$10)*DCF!F$6</f>
        <v>2285.1239862429588</v>
      </c>
      <c r="CF609" s="15">
        <f ca="1">(AY609*DCF!G$10-DCF!G$5*MAX(AY609*DCF!G$10,0)-MAX(AY609-AX609,0)/Inputs!$B$10)*DCF!G$6</f>
        <v>2306.5993275862688</v>
      </c>
      <c r="CG609" s="15">
        <f ca="1">(AZ609*DCF!H$10-DCF!H$5*MAX(AZ609*DCF!H$10,0)-MAX(AZ609-AY609,0)/Inputs!$B$10)*DCF!H$6</f>
        <v>3165.5281285324027</v>
      </c>
      <c r="CH609" s="15">
        <f ca="1">(BA609*DCF!I$10-DCF!I$5*MAX(BA609*DCF!I$10,0)-MAX(BA609-AZ609,0)/Inputs!$B$10)*DCF!I$6</f>
        <v>3463.3152593401915</v>
      </c>
      <c r="CI609" s="15">
        <f ca="1">(BB609*DCF!J$10-DCF!J$5*MAX(BB609*DCF!J$10,0)-MAX(BB609-BA609,0)/Inputs!$B$10)*DCF!J$6</f>
        <v>3776.8700258410313</v>
      </c>
      <c r="CJ609" s="15">
        <f ca="1">(BC609*DCF!K$10-DCF!K$5*MAX(BC609*DCF!K$10,0)-MAX(BC609-BB609,0)/Inputs!$B$10)*DCF!K$6</f>
        <v>4848.6259915620612</v>
      </c>
      <c r="CK609" s="15">
        <f ca="1">(BD609*DCF!L$10-DCF!L$5*MAX(BD609*DCF!L$10,0)-MAX(BD609-BC609,0)/Inputs!$B$10)*DCF!L$6</f>
        <v>5168.2643846691699</v>
      </c>
      <c r="CL609" s="15">
        <f ca="1">(BE609*DCF!M$10-DCF!M$5*MAX(BE609*DCF!M$10,0)-MAX(BE609-BD609,0)/Inputs!$B$10)*DCF!M$6</f>
        <v>6331.4012721414292</v>
      </c>
      <c r="CM609" s="15">
        <f ca="1">(BF609*DCF!C$28-DCF!C$5*MAX(BF609*DCF!C$28,0)-MAX(BF609-Inputs!$B$13,0)/Inputs!$B$17)*DCF!C$6</f>
        <v>3639.3215001400836</v>
      </c>
      <c r="CN609" s="15">
        <f ca="1">(BG609*DCF!D$28-DCF!D$5*MAX(BG609*DCF!D$28,0)-MAX(BG609-BF609,0)/Inputs!$B$17)*DCF!D$6</f>
        <v>4324.488448422243</v>
      </c>
      <c r="CO609" s="15">
        <f ca="1">(BH609*DCF!E$28-DCF!E$5*MAX(BH609*DCF!E$28,0)-MAX(BH609-BG609,0)/Inputs!$B$17)*DCF!E$6</f>
        <v>4775.1554080369078</v>
      </c>
      <c r="CP609" s="15">
        <f ca="1">(BI609*DCF!F$28-DCF!F$5*MAX(BI609*DCF!F$28,0)-MAX(BI609-BH609,0)/Inputs!$B$17)*DCF!F$6</f>
        <v>4847.5146162254559</v>
      </c>
      <c r="CQ609" s="15">
        <f ca="1">(BJ609*DCF!G$28-DCF!G$5*MAX(BJ609*DCF!G$28,0)-MAX(BJ609-BI609,0)/Inputs!$B$17)*DCF!G$6</f>
        <v>5141.223049853822</v>
      </c>
      <c r="CR609" s="15">
        <f ca="1">(BK609*DCF!H$28-DCF!H$5*MAX(BK609*DCF!H$28,0)-MAX(BK609-BJ609,0)/Inputs!$B$17)*DCF!H$6</f>
        <v>5008.6170542527998</v>
      </c>
      <c r="CS609" s="15">
        <f ca="1">(BL609*DCF!I$28-DCF!I$5*MAX(BL609*DCF!I$28,0)-MAX(BL609-BK609,0)/Inputs!$B$17)*DCF!I$6</f>
        <v>5018.4770882776356</v>
      </c>
      <c r="CT609" s="15">
        <f ca="1">(BM609*DCF!J$28-DCF!J$5*MAX(BM609*DCF!J$28,0)-MAX(BM609-BL609,0)/Inputs!$B$17)*DCF!J$6</f>
        <v>5746.9348035109497</v>
      </c>
      <c r="CU609" s="15">
        <f ca="1">(BN609*DCF!K$28-DCF!K$5*MAX(BN609*DCF!K$28,0)-MAX(BN609-BM609,0)/Inputs!$B$17)*DCF!K$6</f>
        <v>7163.5454593989643</v>
      </c>
      <c r="CV609" s="15">
        <f ca="1">(BO609*DCF!L$28-DCF!L$5*MAX(BO609*DCF!L$28,0)-MAX(BO609-BN609,0)/Inputs!$B$17)*DCF!L$6</f>
        <v>8570.6812539809398</v>
      </c>
      <c r="CW609" s="15">
        <f ca="1">(BP609*DCF!M$28-DCF!M$5*MAX(BP609*DCF!M$28,0)-MAX(BP609-BO609,0)/Inputs!$B$17)*DCF!M$6</f>
        <v>10246.923980099136</v>
      </c>
      <c r="CX609" s="15">
        <f ca="1">(BQ609*DCF!C$46-DCF!C$5*MAX(BQ609*DCF!C$46,0)-MAX(BQ609-Inputs!$B$20,0)/Inputs!$B$24)*DCF!C$6</f>
        <v>-927.47070481990193</v>
      </c>
      <c r="CY609" s="15">
        <f ca="1">(BR609*DCF!D$46-DCF!D$5*MAX(BR609*DCF!D$46,0)-MAX(BR609-BQ609,0)/Inputs!$B$24)*DCF!D$6</f>
        <v>-2682.9613989660888</v>
      </c>
      <c r="CZ609" s="15">
        <f ca="1">(BS609*DCF!E$46-DCF!E$5*MAX(BS609*DCF!E$46,0)-MAX(BS609-BR609,0)/Inputs!$B$24)*DCF!E$6</f>
        <v>-1460.6117779801516</v>
      </c>
      <c r="DA609" s="15">
        <f ca="1">(BT609*DCF!F$46-DCF!F$5*MAX(BT609*DCF!F$46,0)-MAX(BT609-BS609,0)/Inputs!$B$24)*DCF!F$6</f>
        <v>-2236.0351590739101</v>
      </c>
      <c r="DB609" s="15">
        <f ca="1">(BU609*DCF!G$46-DCF!G$5*MAX(BU609*DCF!G$46,0)-MAX(BU609-BT609,0)/Inputs!$B$24)*DCF!G$6</f>
        <v>-5089.9557501591726</v>
      </c>
      <c r="DC609" s="15">
        <f ca="1">(BV609*DCF!H$46-DCF!H$5*MAX(BV609*DCF!H$46,0)-MAX(BV609-BU609,0)/Inputs!$B$24)*DCF!H$6</f>
        <v>0</v>
      </c>
      <c r="DD609" s="15">
        <f ca="1">(BW609*DCF!I$46-DCF!I$5*MAX(BW609*DCF!I$46,0)-MAX(BW609-BV609,0)/Inputs!$B$24)*DCF!I$6</f>
        <v>-2913.3948303505549</v>
      </c>
      <c r="DE609" s="15">
        <f ca="1">(BX609*DCF!J$46-DCF!J$5*MAX(BX609*DCF!J$46,0)-MAX(BX609-BW609,0)/Inputs!$B$24)*DCF!J$6</f>
        <v>-5894.5322207571189</v>
      </c>
      <c r="DF609" s="15">
        <f ca="1">(BY609*DCF!K$46-DCF!K$5*MAX(BY609*DCF!K$46,0)-MAX(BY609-BX609,0)/Inputs!$B$24)*DCF!K$6</f>
        <v>-5199.2449015650254</v>
      </c>
      <c r="DG609" s="15">
        <f ca="1">(BZ609*DCF!L$46-DCF!L$5*MAX(BZ609*DCF!L$46,0)-MAX(BZ609-BY609,0)/Inputs!$B$24)*DCF!L$6</f>
        <v>1956.7843091931441</v>
      </c>
      <c r="DH609" s="15">
        <f ca="1">(CA609*DCF!M$46-DCF!M$5*MAX(CA609*DCF!M$46,0)-MAX(CA609-BZ609,0)/Inputs!$B$24)*DCF!M$6</f>
        <v>8774.2856945442836</v>
      </c>
      <c r="DI609" s="15">
        <f ca="1">SUM(CB609:CL609)+BE609*DCF!M$10*(1+Inputs!$B$30)*(1-Inputs!$B$33)*(1-Inputs!$B$30/Inputs!$B$31)/(Inputs!$B$29-Inputs!$B$30)*DCF!M$6</f>
        <v>185596.93651670753</v>
      </c>
      <c r="DJ609" s="15">
        <f ca="1">SUM(CM609:CW609)+BP609*DCF!M$28*(1+Inputs!$B$30)*(1-Inputs!$B$33)*(1-Inputs!$B$30/Inputs!$B$31)/(Inputs!$B$29-Inputs!$B$30)*DCF!M$6</f>
        <v>285905.83121373429</v>
      </c>
      <c r="DK609" s="15">
        <f ca="1">SUM(CX609:DH609)+CA609*DCF!M$46*(1+Inputs!$B$30)*(1-Inputs!$B$33)*(1-Inputs!$B$30/Inputs!$B$31)/(Inputs!$B$29-Inputs!$B$30)*DCF!M$6</f>
        <v>278823.05073192791</v>
      </c>
      <c r="DM609" s="15">
        <f ca="1">DI609+DJ609+DK609+Inputs!$B$34+Inputs!$B$36-Inputs!$B$35</f>
        <v>827176.81846236973</v>
      </c>
    </row>
    <row r="610" spans="1:117" x14ac:dyDescent="0.75">
      <c r="A610" s="11">
        <v>597</v>
      </c>
      <c r="C610" s="23">
        <f t="shared" ca="1" si="359"/>
        <v>1.0682980586843065E-2</v>
      </c>
      <c r="D610" s="23">
        <f t="shared" ca="1" si="359"/>
        <v>0.49158454472161872</v>
      </c>
      <c r="E610" s="23">
        <f t="shared" ca="1" si="359"/>
        <v>-1.2313591515064886</v>
      </c>
      <c r="F610" s="23">
        <f t="shared" ca="1" si="359"/>
        <v>0.29737992492639009</v>
      </c>
      <c r="G610" s="23">
        <f t="shared" ca="1" si="359"/>
        <v>-1.7927929538547391</v>
      </c>
      <c r="H610" s="23">
        <f t="shared" ca="1" si="359"/>
        <v>-1.1553462120533904</v>
      </c>
      <c r="I610" s="23">
        <f t="shared" ca="1" si="359"/>
        <v>2.1053352900395218E-2</v>
      </c>
      <c r="J610" s="23">
        <f t="shared" ca="1" si="359"/>
        <v>-2.0116896492467164</v>
      </c>
      <c r="K610" s="23">
        <f t="shared" ca="1" si="359"/>
        <v>0.63081935630991859</v>
      </c>
      <c r="L610" s="23">
        <f t="shared" ca="1" si="359"/>
        <v>-0.49376373080507263</v>
      </c>
      <c r="M610" s="23">
        <f t="shared" ca="1" si="359"/>
        <v>0.93808093268389425</v>
      </c>
      <c r="N610" s="23">
        <f ca="1">SQRT(Inputs!$B$38)*C610+SQRT(1-Inputs!$B$38)*_xlfn.NORM.S.INV(RAND())</f>
        <v>-0.77242338963237622</v>
      </c>
      <c r="O610" s="23">
        <f ca="1">SQRT(Inputs!$B$38)*D610+SQRT(1-Inputs!$B$38)*_xlfn.NORM.S.INV(RAND())</f>
        <v>-0.42543074190362218</v>
      </c>
      <c r="P610" s="23">
        <f ca="1">SQRT(Inputs!$B$38)*E610+SQRT(1-Inputs!$B$38)*_xlfn.NORM.S.INV(RAND())</f>
        <v>-0.71863924790033451</v>
      </c>
      <c r="Q610" s="23">
        <f ca="1">SQRT(Inputs!$B$38)*F610+SQRT(1-Inputs!$B$38)*_xlfn.NORM.S.INV(RAND())</f>
        <v>-4.3370914988788367E-2</v>
      </c>
      <c r="R610" s="23">
        <f ca="1">SQRT(Inputs!$B$38)*G610+SQRT(1-Inputs!$B$38)*_xlfn.NORM.S.INV(RAND())</f>
        <v>-0.90763502197852408</v>
      </c>
      <c r="S610" s="23">
        <f ca="1">SQRT(Inputs!$B$38)*H610+SQRT(1-Inputs!$B$38)*_xlfn.NORM.S.INV(RAND())</f>
        <v>0.34510118167881643</v>
      </c>
      <c r="T610" s="23">
        <f ca="1">SQRT(Inputs!$B$38)*I610+SQRT(1-Inputs!$B$38)*_xlfn.NORM.S.INV(RAND())</f>
        <v>0.29011152852331407</v>
      </c>
      <c r="U610" s="23">
        <f ca="1">SQRT(Inputs!$B$38)*J610+SQRT(1-Inputs!$B$38)*_xlfn.NORM.S.INV(RAND())</f>
        <v>-8.3986913516124417E-2</v>
      </c>
      <c r="V610" s="23">
        <f ca="1">SQRT(Inputs!$B$38)*K610+SQRT(1-Inputs!$B$38)*_xlfn.NORM.S.INV(RAND())</f>
        <v>-0.89209324072309726</v>
      </c>
      <c r="W610" s="23">
        <f ca="1">SQRT(Inputs!$B$38)*L610+SQRT(1-Inputs!$B$38)*_xlfn.NORM.S.INV(RAND())</f>
        <v>-1.1851001010663622</v>
      </c>
      <c r="X610" s="23">
        <f ca="1">SQRT(Inputs!$B$38)*M610+SQRT(1-Inputs!$B$38)*_xlfn.NORM.S.INV(RAND())</f>
        <v>-1.4909337193380563</v>
      </c>
      <c r="Y610" s="23">
        <f ca="1">SQRT(Inputs!$B$38)*C610+SQRT(1-Inputs!$B$38)*_xlfn.NORM.S.INV(RAND())</f>
        <v>0.54967247284183518</v>
      </c>
      <c r="Z610" s="23">
        <f ca="1">SQRT(Inputs!$B$38)*D610+SQRT(1-Inputs!$B$38)*_xlfn.NORM.S.INV(RAND())</f>
        <v>0.34245744343256601</v>
      </c>
      <c r="AA610" s="23">
        <f ca="1">SQRT(Inputs!$B$38)*E610+SQRT(1-Inputs!$B$38)*_xlfn.NORM.S.INV(RAND())</f>
        <v>-0.68542562358868642</v>
      </c>
      <c r="AB610" s="23">
        <f ca="1">SQRT(Inputs!$B$38)*F610+SQRT(1-Inputs!$B$38)*_xlfn.NORM.S.INV(RAND())</f>
        <v>-0.85393961724471834</v>
      </c>
      <c r="AC610" s="23">
        <f ca="1">SQRT(Inputs!$B$38)*G610+SQRT(1-Inputs!$B$38)*_xlfn.NORM.S.INV(RAND())</f>
        <v>-1.4211036385060796</v>
      </c>
      <c r="AD610" s="23">
        <f ca="1">SQRT(Inputs!$B$38)*H610+SQRT(1-Inputs!$B$38)*_xlfn.NORM.S.INV(RAND())</f>
        <v>-1.1488250586913182</v>
      </c>
      <c r="AE610" s="23">
        <f ca="1">SQRT(Inputs!$B$38)*I610+SQRT(1-Inputs!$B$38)*_xlfn.NORM.S.INV(RAND())</f>
        <v>0.13588565023289345</v>
      </c>
      <c r="AF610" s="23">
        <f ca="1">SQRT(Inputs!$B$38)*J610+SQRT(1-Inputs!$B$38)*_xlfn.NORM.S.INV(RAND())</f>
        <v>-2.1389249697185351</v>
      </c>
      <c r="AG610" s="23">
        <f ca="1">SQRT(Inputs!$B$38)*K610+SQRT(1-Inputs!$B$38)*_xlfn.NORM.S.INV(RAND())</f>
        <v>1.004035705275383</v>
      </c>
      <c r="AH610" s="23">
        <f ca="1">SQRT(Inputs!$B$38)*L610+SQRT(1-Inputs!$B$38)*_xlfn.NORM.S.INV(RAND())</f>
        <v>-1.066214827406498</v>
      </c>
      <c r="AI610" s="23">
        <f ca="1">SQRT(Inputs!$B$38)*M610+SQRT(1-Inputs!$B$38)*_xlfn.NORM.S.INV(RAND())</f>
        <v>0.22013607664173207</v>
      </c>
      <c r="AJ610" s="23">
        <f ca="1">SQRT(Inputs!$B$38)*C610+SQRT(1-Inputs!$B$38)*_xlfn.NORM.S.INV(RAND())</f>
        <v>0.98290227339488823</v>
      </c>
      <c r="AK610" s="23">
        <f ca="1">SQRT(Inputs!$B$38)*D610+SQRT(1-Inputs!$B$38)*_xlfn.NORM.S.INV(RAND())</f>
        <v>-0.29666504059354959</v>
      </c>
      <c r="AL610" s="23">
        <f ca="1">SQRT(Inputs!$B$38)*E610+SQRT(1-Inputs!$B$38)*_xlfn.NORM.S.INV(RAND())</f>
        <v>-1.2239407523108268</v>
      </c>
      <c r="AM610" s="23">
        <f ca="1">SQRT(Inputs!$B$38)*F610+SQRT(1-Inputs!$B$38)*_xlfn.NORM.S.INV(RAND())</f>
        <v>-0.11280083612498715</v>
      </c>
      <c r="AN610" s="23">
        <f ca="1">SQRT(Inputs!$B$38)*G610+SQRT(1-Inputs!$B$38)*_xlfn.NORM.S.INV(RAND())</f>
        <v>-1.2235968425892778</v>
      </c>
      <c r="AO610" s="23">
        <f ca="1">SQRT(Inputs!$B$38)*H610+SQRT(1-Inputs!$B$38)*_xlfn.NORM.S.INV(RAND())</f>
        <v>0.72056466967330379</v>
      </c>
      <c r="AP610" s="23">
        <f ca="1">SQRT(Inputs!$B$38)*I610+SQRT(1-Inputs!$B$38)*_xlfn.NORM.S.INV(RAND())</f>
        <v>0.69775891174158255</v>
      </c>
      <c r="AQ610" s="23">
        <f ca="1">SQRT(Inputs!$B$38)*J610+SQRT(1-Inputs!$B$38)*_xlfn.NORM.S.INV(RAND())</f>
        <v>-2.6428689978021662</v>
      </c>
      <c r="AR610" s="23">
        <f ca="1">SQRT(Inputs!$B$38)*K610+SQRT(1-Inputs!$B$38)*_xlfn.NORM.S.INV(RAND())</f>
        <v>1.2005603673344534</v>
      </c>
      <c r="AS610" s="23">
        <f ca="1">SQRT(Inputs!$B$38)*L610+SQRT(1-Inputs!$B$38)*_xlfn.NORM.S.INV(RAND())</f>
        <v>-0.27951948340344396</v>
      </c>
      <c r="AT610" s="23">
        <f ca="1">SQRT(Inputs!$B$38)*M610+SQRT(1-Inputs!$B$38)*_xlfn.NORM.S.INV(RAND())</f>
        <v>-0.53871344393642162</v>
      </c>
      <c r="AU610" s="15">
        <f ca="1">Inputs!$B$6*EXP($B$8-0.5*C$5^2+C$5*N610)</f>
        <v>4379.0096332291487</v>
      </c>
      <c r="AV610" s="15">
        <f t="shared" ca="1" si="328"/>
        <v>5007.0831239651234</v>
      </c>
      <c r="AW610" s="15">
        <f t="shared" ca="1" si="329"/>
        <v>5541.2397632624252</v>
      </c>
      <c r="AX610" s="15">
        <f t="shared" ca="1" si="330"/>
        <v>6728.7391502054033</v>
      </c>
      <c r="AY610" s="15">
        <f t="shared" ca="1" si="331"/>
        <v>7396.1480088114895</v>
      </c>
      <c r="AZ610" s="15">
        <f t="shared" ca="1" si="332"/>
        <v>9396.0614924967558</v>
      </c>
      <c r="BA610" s="15">
        <f t="shared" ca="1" si="333"/>
        <v>11852.856066980585</v>
      </c>
      <c r="BB610" s="15">
        <f t="shared" ca="1" si="334"/>
        <v>14389.91107342465</v>
      </c>
      <c r="BC610" s="15">
        <f t="shared" ca="1" si="335"/>
        <v>16169.823481875823</v>
      </c>
      <c r="BD610" s="15">
        <f t="shared" ca="1" si="336"/>
        <v>17731.061523024939</v>
      </c>
      <c r="BE610" s="15">
        <f t="shared" ca="1" si="337"/>
        <v>18968.269388417357</v>
      </c>
      <c r="BF610" s="15">
        <f ca="1">Inputs!$B$13*EXP($B$9-0.5*C$6^2+C$6*Y610)</f>
        <v>15423.3909570631</v>
      </c>
      <c r="BG610" s="15">
        <f t="shared" ca="1" si="338"/>
        <v>19995.182870441953</v>
      </c>
      <c r="BH610" s="15">
        <f t="shared" ca="1" si="339"/>
        <v>21805.163782936626</v>
      </c>
      <c r="BI610" s="15">
        <f t="shared" ca="1" si="340"/>
        <v>23405.146722516176</v>
      </c>
      <c r="BJ610" s="15">
        <f t="shared" ca="1" si="341"/>
        <v>23378.432437473293</v>
      </c>
      <c r="BK610" s="15">
        <f t="shared" ca="1" si="342"/>
        <v>24538.277313757808</v>
      </c>
      <c r="BL610" s="15">
        <f t="shared" ca="1" si="343"/>
        <v>30677.808930722593</v>
      </c>
      <c r="BM610" s="15">
        <f t="shared" ca="1" si="344"/>
        <v>28910.432187208495</v>
      </c>
      <c r="BN610" s="15">
        <f t="shared" ca="1" si="345"/>
        <v>40102.326432659785</v>
      </c>
      <c r="BO610" s="15">
        <f t="shared" ca="1" si="346"/>
        <v>43590.274481035725</v>
      </c>
      <c r="BP610" s="15">
        <f t="shared" ca="1" si="347"/>
        <v>55006.38780833585</v>
      </c>
      <c r="BQ610" s="15">
        <f ca="1">Inputs!$B$20*EXP($B$10-0.5*C$7^2+C$7*AJ610)</f>
        <v>6078.7058963530908</v>
      </c>
      <c r="BR610" s="15">
        <f t="shared" ca="1" si="348"/>
        <v>7506.4185322729109</v>
      </c>
      <c r="BS610" s="15">
        <f t="shared" ca="1" si="349"/>
        <v>7232.6565951535413</v>
      </c>
      <c r="BT610" s="15">
        <f t="shared" ca="1" si="350"/>
        <v>9681.4923824058369</v>
      </c>
      <c r="BU610" s="15">
        <f t="shared" ca="1" si="351"/>
        <v>9978.9497351455157</v>
      </c>
      <c r="BV610" s="15">
        <f t="shared" ca="1" si="352"/>
        <v>16330.75854035796</v>
      </c>
      <c r="BW610" s="15">
        <f t="shared" ca="1" si="353"/>
        <v>26415.285808029374</v>
      </c>
      <c r="BX610" s="15">
        <f t="shared" ca="1" si="354"/>
        <v>21750.37722027627</v>
      </c>
      <c r="BY610" s="15">
        <f t="shared" ca="1" si="355"/>
        <v>38345.433836659286</v>
      </c>
      <c r="BZ610" s="15">
        <f t="shared" ca="1" si="356"/>
        <v>51109.118939272965</v>
      </c>
      <c r="CA610" s="15">
        <f t="shared" ca="1" si="357"/>
        <v>65238.8007096008</v>
      </c>
      <c r="CB610" s="15">
        <f ca="1">(AU610*DCF!C$10-DCF!C$5*MAX(AU610*DCF!C$10,0)-MAX(AU610-Inputs!$B$6,0)/Inputs!$B$10)*DCF!C$6</f>
        <v>1047.232835927116</v>
      </c>
      <c r="CC610" s="15">
        <f ca="1">(AV610*DCF!D$10-DCF!D$5*MAX(AV610*DCF!D$10,0)-MAX(AV610-AU610,0)/Inputs!$B$10)*DCF!D$6</f>
        <v>1067.3033067268298</v>
      </c>
      <c r="CD610" s="15">
        <f ca="1">(AW610*DCF!E$10-DCF!E$5*MAX(AW610*DCF!E$10,0)-MAX(AW610-AV610,0)/Inputs!$B$10)*DCF!E$6</f>
        <v>1159.0698567320344</v>
      </c>
      <c r="CE610" s="15">
        <f ca="1">(AX610*DCF!F$10-DCF!F$5*MAX(AX610*DCF!F$10,0)-MAX(AX610-AW610,0)/Inputs!$B$10)*DCF!F$6</f>
        <v>1221.7838521509821</v>
      </c>
      <c r="CF610" s="15">
        <f ca="1">(AY610*DCF!G$10-DCF!G$5*MAX(AY610*DCF!G$10,0)-MAX(AY610-AX610,0)/Inputs!$B$10)*DCF!G$6</f>
        <v>1395.6136987214682</v>
      </c>
      <c r="CG610" s="15">
        <f ca="1">(AZ610*DCF!H$10-DCF!H$5*MAX(AZ610*DCF!H$10,0)-MAX(AZ610-AY610,0)/Inputs!$B$10)*DCF!H$6</f>
        <v>1469.1315861751928</v>
      </c>
      <c r="CH610" s="15">
        <f ca="1">(BA610*DCF!I$10-DCF!I$5*MAX(BA610*DCF!I$10,0)-MAX(BA610-AZ610,0)/Inputs!$B$10)*DCF!I$6</f>
        <v>1762.0840214138168</v>
      </c>
      <c r="CI610" s="15">
        <f ca="1">(BB610*DCF!J$10-DCF!J$5*MAX(BB610*DCF!J$10,0)-MAX(BB610-BA610,0)/Inputs!$B$10)*DCF!J$6</f>
        <v>2084.8932505448729</v>
      </c>
      <c r="CJ610" s="15">
        <f ca="1">(BC610*DCF!K$10-DCF!K$5*MAX(BC610*DCF!K$10,0)-MAX(BC610-BB610,0)/Inputs!$B$10)*DCF!K$6</f>
        <v>2353.9212497856183</v>
      </c>
      <c r="CK610" s="15">
        <f ca="1">(BD610*DCF!L$10-DCF!L$5*MAX(BD610*DCF!L$10,0)-MAX(BD610-BC610,0)/Inputs!$B$10)*DCF!L$6</f>
        <v>2472.2878935912049</v>
      </c>
      <c r="CL610" s="15">
        <f ca="1">(BE610*DCF!M$10-DCF!M$5*MAX(BE610*DCF!M$10,0)-MAX(BE610-BD610,0)/Inputs!$B$10)*DCF!M$6</f>
        <v>2528.8704482124222</v>
      </c>
      <c r="CM610" s="15">
        <f ca="1">(BF610*DCF!C$28-DCF!C$5*MAX(BF610*DCF!C$28,0)-MAX(BF610-Inputs!$B$13,0)/Inputs!$B$17)*DCF!C$6</f>
        <v>3774.9258645806776</v>
      </c>
      <c r="CN610" s="15">
        <f ca="1">(BG610*DCF!D$28-DCF!D$5*MAX(BG610*DCF!D$28,0)-MAX(BG610-BF610,0)/Inputs!$B$17)*DCF!D$6</f>
        <v>4913.6696903911497</v>
      </c>
      <c r="CO610" s="15">
        <f ca="1">(BH610*DCF!E$28-DCF!E$5*MAX(BH610*DCF!E$28,0)-MAX(BH610-BG610,0)/Inputs!$B$17)*DCF!E$6</f>
        <v>5818.8883318837989</v>
      </c>
      <c r="CP610" s="15">
        <f ca="1">(BI610*DCF!F$28-DCF!F$5*MAX(BI610*DCF!F$28,0)-MAX(BI610-BH610,0)/Inputs!$B$17)*DCF!F$6</f>
        <v>6062.5786396020439</v>
      </c>
      <c r="CQ610" s="15">
        <f ca="1">(BJ610*DCF!G$28-DCF!G$5*MAX(BJ610*DCF!G$28,0)-MAX(BJ610-BI610,0)/Inputs!$B$17)*DCF!G$6</f>
        <v>6065.7116675582392</v>
      </c>
      <c r="CR610" s="15">
        <f ca="1">(BK610*DCF!H$28-DCF!H$5*MAX(BK610*DCF!H$28,0)-MAX(BK610-BJ610,0)/Inputs!$B$17)*DCF!H$6</f>
        <v>5888.379359427091</v>
      </c>
      <c r="CS610" s="15">
        <f ca="1">(BL610*DCF!I$28-DCF!I$5*MAX(BL610*DCF!I$28,0)-MAX(BL610-BK610,0)/Inputs!$B$17)*DCF!I$6</f>
        <v>6332.7689335161531</v>
      </c>
      <c r="CT610" s="15">
        <f ca="1">(BM610*DCF!J$28-DCF!J$5*MAX(BM610*DCF!J$28,0)-MAX(BM610-BL610,0)/Inputs!$B$17)*DCF!J$6</f>
        <v>6449.4264183763662</v>
      </c>
      <c r="CU610" s="15">
        <f ca="1">(BN610*DCF!K$28-DCF!K$5*MAX(BN610*DCF!K$28,0)-MAX(BN610-BM610,0)/Inputs!$B$17)*DCF!K$6</f>
        <v>7098.0809771279537</v>
      </c>
      <c r="CV610" s="15">
        <f ca="1">(BO610*DCF!L$28-DCF!L$5*MAX(BO610*DCF!L$28,0)-MAX(BO610-BN610,0)/Inputs!$B$17)*DCF!L$6</f>
        <v>8302.5075755392154</v>
      </c>
      <c r="CW610" s="15">
        <f ca="1">(BP610*DCF!M$28-DCF!M$5*MAX(BP610*DCF!M$28,0)-MAX(BP610-BO610,0)/Inputs!$B$17)*DCF!M$6</f>
        <v>9156.1790724900366</v>
      </c>
      <c r="CX610" s="15">
        <f ca="1">(BQ610*DCF!C$46-DCF!C$5*MAX(BQ610*DCF!C$46,0)-MAX(BQ610-Inputs!$B$20,0)/Inputs!$B$24)*DCF!C$6</f>
        <v>-2733.0525840783539</v>
      </c>
      <c r="CY610" s="15">
        <f ca="1">(BR610*DCF!D$46-DCF!D$5*MAX(BR610*DCF!D$46,0)-MAX(BR610-BQ610,0)/Inputs!$B$24)*DCF!D$6</f>
        <v>-1890.3637221720674</v>
      </c>
      <c r="CZ610" s="15">
        <f ca="1">(BS610*DCF!E$46-DCF!E$5*MAX(BS610*DCF!E$46,0)-MAX(BS610-BR610,0)/Inputs!$B$24)*DCF!E$6</f>
        <v>-855.27423537683853</v>
      </c>
      <c r="DA610" s="15">
        <f ca="1">(BT610*DCF!F$46-DCF!F$5*MAX(BT610*DCF!F$46,0)-MAX(BT610-BS610,0)/Inputs!$B$24)*DCF!F$6</f>
        <v>-1596.7660100941164</v>
      </c>
      <c r="DB610" s="15">
        <f ca="1">(BU610*DCF!G$46-DCF!G$5*MAX(BU610*DCF!G$46,0)-MAX(BU610-BT610,0)/Inputs!$B$24)*DCF!G$6</f>
        <v>-435.73092951493851</v>
      </c>
      <c r="DC610" s="15">
        <f ca="1">(BV610*DCF!H$46-DCF!H$5*MAX(BV610*DCF!H$46,0)-MAX(BV610-BU610,0)/Inputs!$B$24)*DCF!H$6</f>
        <v>-1973.7856680415182</v>
      </c>
      <c r="DD610" s="15">
        <f ca="1">(BW610*DCF!I$46-DCF!I$5*MAX(BW610*DCF!I$46,0)-MAX(BW610-BV610,0)/Inputs!$B$24)*DCF!I$6</f>
        <v>-2284.8063895577648</v>
      </c>
      <c r="DE610" s="15">
        <f ca="1">(BX610*DCF!J$46-DCF!J$5*MAX(BX610*DCF!J$46,0)-MAX(BX610-BW610,0)/Inputs!$B$24)*DCF!J$6</f>
        <v>912.36815973829925</v>
      </c>
      <c r="DF610" s="15">
        <f ca="1">(BY610*DCF!K$46-DCF!K$5*MAX(BY610*DCF!K$46,0)-MAX(BY610-BX610,0)/Inputs!$B$24)*DCF!K$6</f>
        <v>-1874.9277746120008</v>
      </c>
      <c r="DG610" s="15">
        <f ca="1">(BZ610*DCF!L$46-DCF!L$5*MAX(BZ610*DCF!L$46,0)-MAX(BZ610-BY610,0)/Inputs!$B$24)*DCF!L$6</f>
        <v>644.47288139321199</v>
      </c>
      <c r="DH610" s="15">
        <f ca="1">(CA610*DCF!M$46-DCF!M$5*MAX(CA610*DCF!M$46,0)-MAX(CA610-BZ610,0)/Inputs!$B$24)*DCF!M$6</f>
        <v>2160.5683206275103</v>
      </c>
      <c r="DI610" s="15">
        <f ca="1">SUM(CB610:CL610)+BE610*DCF!M$10*(1+Inputs!$B$30)*(1-Inputs!$B$33)*(1-Inputs!$B$30/Inputs!$B$31)/(Inputs!$B$29-Inputs!$B$30)*DCF!M$6</f>
        <v>71351.136537342623</v>
      </c>
      <c r="DJ610" s="15">
        <f ca="1">SUM(CM610:CW610)+BP610*DCF!M$28*(1+Inputs!$B$30)*(1-Inputs!$B$33)*(1-Inputs!$B$30/Inputs!$B$31)/(Inputs!$B$29-Inputs!$B$30)*DCF!M$6</f>
        <v>273974.45607019286</v>
      </c>
      <c r="DK610" s="15">
        <f ca="1">SUM(CX610:DH610)+CA610*DCF!M$46*(1+Inputs!$B$30)*(1-Inputs!$B$33)*(1-Inputs!$B$30/Inputs!$B$31)/(Inputs!$B$29-Inputs!$B$30)*DCF!M$6</f>
        <v>90939.615975338209</v>
      </c>
      <c r="DM610" s="15">
        <f ca="1">DI610+DJ610+DK610+Inputs!$B$34+Inputs!$B$36-Inputs!$B$35</f>
        <v>513116.20858287369</v>
      </c>
    </row>
    <row r="611" spans="1:117" x14ac:dyDescent="0.75">
      <c r="A611" s="11">
        <v>598</v>
      </c>
      <c r="C611" s="23">
        <f t="shared" ca="1" si="359"/>
        <v>-0.94446674956308874</v>
      </c>
      <c r="D611" s="23">
        <f t="shared" ca="1" si="359"/>
        <v>0.61109214905404308</v>
      </c>
      <c r="E611" s="23">
        <f t="shared" ca="1" si="359"/>
        <v>1.8108195710367612</v>
      </c>
      <c r="F611" s="23">
        <f t="shared" ca="1" si="359"/>
        <v>-0.50502400272879444</v>
      </c>
      <c r="G611" s="23">
        <f t="shared" ca="1" si="359"/>
        <v>-0.64370965044590711</v>
      </c>
      <c r="H611" s="23">
        <f t="shared" ca="1" si="359"/>
        <v>-1.773993703518876</v>
      </c>
      <c r="I611" s="23">
        <f t="shared" ca="1" si="359"/>
        <v>0.61648407310500053</v>
      </c>
      <c r="J611" s="23">
        <f t="shared" ca="1" si="359"/>
        <v>1.7704060736948222</v>
      </c>
      <c r="K611" s="23">
        <f t="shared" ca="1" si="359"/>
        <v>0.95589612850716832</v>
      </c>
      <c r="L611" s="23">
        <f t="shared" ca="1" si="359"/>
        <v>-2.7538028071810885</v>
      </c>
      <c r="M611" s="23">
        <f t="shared" ca="1" si="359"/>
        <v>1.4793375346451649</v>
      </c>
      <c r="N611" s="23">
        <f ca="1">SQRT(Inputs!$B$38)*C611+SQRT(1-Inputs!$B$38)*_xlfn.NORM.S.INV(RAND())</f>
        <v>-0.99409733564466185</v>
      </c>
      <c r="O611" s="23">
        <f ca="1">SQRT(Inputs!$B$38)*D611+SQRT(1-Inputs!$B$38)*_xlfn.NORM.S.INV(RAND())</f>
        <v>-0.29686645471755713</v>
      </c>
      <c r="P611" s="23">
        <f ca="1">SQRT(Inputs!$B$38)*E611+SQRT(1-Inputs!$B$38)*_xlfn.NORM.S.INV(RAND())</f>
        <v>1.2252332153383538</v>
      </c>
      <c r="Q611" s="23">
        <f ca="1">SQRT(Inputs!$B$38)*F611+SQRT(1-Inputs!$B$38)*_xlfn.NORM.S.INV(RAND())</f>
        <v>-0.68336474282324711</v>
      </c>
      <c r="R611" s="23">
        <f ca="1">SQRT(Inputs!$B$38)*G611+SQRT(1-Inputs!$B$38)*_xlfn.NORM.S.INV(RAND())</f>
        <v>-0.42315448977235981</v>
      </c>
      <c r="S611" s="23">
        <f ca="1">SQRT(Inputs!$B$38)*H611+SQRT(1-Inputs!$B$38)*_xlfn.NORM.S.INV(RAND())</f>
        <v>-1.0256620419376934</v>
      </c>
      <c r="T611" s="23">
        <f ca="1">SQRT(Inputs!$B$38)*I611+SQRT(1-Inputs!$B$38)*_xlfn.NORM.S.INV(RAND())</f>
        <v>0.80745949319314381</v>
      </c>
      <c r="U611" s="23">
        <f ca="1">SQRT(Inputs!$B$38)*J611+SQRT(1-Inputs!$B$38)*_xlfn.NORM.S.INV(RAND())</f>
        <v>0.71050728290354748</v>
      </c>
      <c r="V611" s="23">
        <f ca="1">SQRT(Inputs!$B$38)*K611+SQRT(1-Inputs!$B$38)*_xlfn.NORM.S.INV(RAND())</f>
        <v>1.2967521241971298</v>
      </c>
      <c r="W611" s="23">
        <f ca="1">SQRT(Inputs!$B$38)*L611+SQRT(1-Inputs!$B$38)*_xlfn.NORM.S.INV(RAND())</f>
        <v>-1.9694785287864818</v>
      </c>
      <c r="X611" s="23">
        <f ca="1">SQRT(Inputs!$B$38)*M611+SQRT(1-Inputs!$B$38)*_xlfn.NORM.S.INV(RAND())</f>
        <v>-0.2345493223866838</v>
      </c>
      <c r="Y611" s="23">
        <f ca="1">SQRT(Inputs!$B$38)*C611+SQRT(1-Inputs!$B$38)*_xlfn.NORM.S.INV(RAND())</f>
        <v>-0.46461807841450575</v>
      </c>
      <c r="Z611" s="23">
        <f ca="1">SQRT(Inputs!$B$38)*D611+SQRT(1-Inputs!$B$38)*_xlfn.NORM.S.INV(RAND())</f>
        <v>4.8524102282251014E-2</v>
      </c>
      <c r="AA611" s="23">
        <f ca="1">SQRT(Inputs!$B$38)*E611+SQRT(1-Inputs!$B$38)*_xlfn.NORM.S.INV(RAND())</f>
        <v>1.0116985763029733</v>
      </c>
      <c r="AB611" s="23">
        <f ca="1">SQRT(Inputs!$B$38)*F611+SQRT(1-Inputs!$B$38)*_xlfn.NORM.S.INV(RAND())</f>
        <v>-0.42139492308711501</v>
      </c>
      <c r="AC611" s="23">
        <f ca="1">SQRT(Inputs!$B$38)*G611+SQRT(1-Inputs!$B$38)*_xlfn.NORM.S.INV(RAND())</f>
        <v>-8.8806284388047774E-2</v>
      </c>
      <c r="AD611" s="23">
        <f ca="1">SQRT(Inputs!$B$38)*H611+SQRT(1-Inputs!$B$38)*_xlfn.NORM.S.INV(RAND())</f>
        <v>-0.24657395056013132</v>
      </c>
      <c r="AE611" s="23">
        <f ca="1">SQRT(Inputs!$B$38)*I611+SQRT(1-Inputs!$B$38)*_xlfn.NORM.S.INV(RAND())</f>
        <v>-3.9845567513613844E-2</v>
      </c>
      <c r="AF611" s="23">
        <f ca="1">SQRT(Inputs!$B$38)*J611+SQRT(1-Inputs!$B$38)*_xlfn.NORM.S.INV(RAND())</f>
        <v>2.1032968218187875</v>
      </c>
      <c r="AG611" s="23">
        <f ca="1">SQRT(Inputs!$B$38)*K611+SQRT(1-Inputs!$B$38)*_xlfn.NORM.S.INV(RAND())</f>
        <v>2.0744352622632878</v>
      </c>
      <c r="AH611" s="23">
        <f ca="1">SQRT(Inputs!$B$38)*L611+SQRT(1-Inputs!$B$38)*_xlfn.NORM.S.INV(RAND())</f>
        <v>-2.3789358043374325</v>
      </c>
      <c r="AI611" s="23">
        <f ca="1">SQRT(Inputs!$B$38)*M611+SQRT(1-Inputs!$B$38)*_xlfn.NORM.S.INV(RAND())</f>
        <v>1.705562080149865</v>
      </c>
      <c r="AJ611" s="23">
        <f ca="1">SQRT(Inputs!$B$38)*C611+SQRT(1-Inputs!$B$38)*_xlfn.NORM.S.INV(RAND())</f>
        <v>-0.21819494348425145</v>
      </c>
      <c r="AK611" s="23">
        <f ca="1">SQRT(Inputs!$B$38)*D611+SQRT(1-Inputs!$B$38)*_xlfn.NORM.S.INV(RAND())</f>
        <v>7.5714397993439431E-2</v>
      </c>
      <c r="AL611" s="23">
        <f ca="1">SQRT(Inputs!$B$38)*E611+SQRT(1-Inputs!$B$38)*_xlfn.NORM.S.INV(RAND())</f>
        <v>0.42236555698542688</v>
      </c>
      <c r="AM611" s="23">
        <f ca="1">SQRT(Inputs!$B$38)*F611+SQRT(1-Inputs!$B$38)*_xlfn.NORM.S.INV(RAND())</f>
        <v>0.3400245873525819</v>
      </c>
      <c r="AN611" s="23">
        <f ca="1">SQRT(Inputs!$B$38)*G611+SQRT(1-Inputs!$B$38)*_xlfn.NORM.S.INV(RAND())</f>
        <v>-0.1549562371329746</v>
      </c>
      <c r="AO611" s="23">
        <f ca="1">SQRT(Inputs!$B$38)*H611+SQRT(1-Inputs!$B$38)*_xlfn.NORM.S.INV(RAND())</f>
        <v>-0.65225509499612344</v>
      </c>
      <c r="AP611" s="23">
        <f ca="1">SQRT(Inputs!$B$38)*I611+SQRT(1-Inputs!$B$38)*_xlfn.NORM.S.INV(RAND())</f>
        <v>0.63706708796619216</v>
      </c>
      <c r="AQ611" s="23">
        <f ca="1">SQRT(Inputs!$B$38)*J611+SQRT(1-Inputs!$B$38)*_xlfn.NORM.S.INV(RAND())</f>
        <v>0.50985431975087037</v>
      </c>
      <c r="AR611" s="23">
        <f ca="1">SQRT(Inputs!$B$38)*K611+SQRT(1-Inputs!$B$38)*_xlfn.NORM.S.INV(RAND())</f>
        <v>1.3611430965026481</v>
      </c>
      <c r="AS611" s="23">
        <f ca="1">SQRT(Inputs!$B$38)*L611+SQRT(1-Inputs!$B$38)*_xlfn.NORM.S.INV(RAND())</f>
        <v>-1.5921581486016858</v>
      </c>
      <c r="AT611" s="23">
        <f ca="1">SQRT(Inputs!$B$38)*M611+SQRT(1-Inputs!$B$38)*_xlfn.NORM.S.INV(RAND())</f>
        <v>1.8475321954692423</v>
      </c>
      <c r="AU611" s="15">
        <f ca="1">Inputs!$B$6*EXP($B$8-0.5*C$5^2+C$5*N611)</f>
        <v>4224.6632112990237</v>
      </c>
      <c r="AV611" s="15">
        <f t="shared" ca="1" si="328"/>
        <v>4922.78071227889</v>
      </c>
      <c r="AW611" s="15">
        <f t="shared" ca="1" si="329"/>
        <v>7081.1056513951153</v>
      </c>
      <c r="AX611" s="15">
        <f t="shared" ca="1" si="330"/>
        <v>7937.8566627589853</v>
      </c>
      <c r="AY611" s="15">
        <f t="shared" ca="1" si="331"/>
        <v>9233.1136268447663</v>
      </c>
      <c r="AZ611" s="15">
        <f t="shared" ca="1" si="332"/>
        <v>10086.319114676648</v>
      </c>
      <c r="BA611" s="15">
        <f t="shared" ca="1" si="333"/>
        <v>13431.513356665962</v>
      </c>
      <c r="BB611" s="15">
        <f t="shared" ca="1" si="334"/>
        <v>17657.529096892387</v>
      </c>
      <c r="BC611" s="15">
        <f t="shared" ca="1" si="335"/>
        <v>24509.742360431297</v>
      </c>
      <c r="BD611" s="15">
        <f t="shared" ca="1" si="336"/>
        <v>24975.022781949036</v>
      </c>
      <c r="BE611" s="15">
        <f t="shared" ca="1" si="337"/>
        <v>29956.840189930612</v>
      </c>
      <c r="BF611" s="15">
        <f ca="1">Inputs!$B$13*EXP($B$9-0.5*C$6^2+C$6*Y611)</f>
        <v>12613.964466312951</v>
      </c>
      <c r="BG611" s="15">
        <f t="shared" ca="1" si="338"/>
        <v>15508.275202745139</v>
      </c>
      <c r="BH611" s="15">
        <f t="shared" ca="1" si="339"/>
        <v>22410.056096712477</v>
      </c>
      <c r="BI611" s="15">
        <f t="shared" ca="1" si="340"/>
        <v>25710.410163496581</v>
      </c>
      <c r="BJ611" s="15">
        <f t="shared" ca="1" si="341"/>
        <v>31118.38026171401</v>
      </c>
      <c r="BK611" s="15">
        <f t="shared" ca="1" si="342"/>
        <v>36931.115310230736</v>
      </c>
      <c r="BL611" s="15">
        <f t="shared" ca="1" si="343"/>
        <v>45131.770875563801</v>
      </c>
      <c r="BM611" s="15">
        <f t="shared" ca="1" si="344"/>
        <v>72042.077416436689</v>
      </c>
      <c r="BN611" s="15">
        <f t="shared" ca="1" si="345"/>
        <v>113608.06045408867</v>
      </c>
      <c r="BO611" s="15">
        <f t="shared" ca="1" si="346"/>
        <v>106013.15388374701</v>
      </c>
      <c r="BP611" s="15">
        <f t="shared" ca="1" si="347"/>
        <v>158296.81148878226</v>
      </c>
      <c r="BQ611" s="15">
        <f ca="1">Inputs!$B$20*EXP($B$10-0.5*C$7^2+C$7*AJ611)</f>
        <v>3970.068851806001</v>
      </c>
      <c r="BR611" s="15">
        <f t="shared" ca="1" si="348"/>
        <v>5517.9716358696569</v>
      </c>
      <c r="BS611" s="15">
        <f t="shared" ca="1" si="349"/>
        <v>8530.792350405407</v>
      </c>
      <c r="BT611" s="15">
        <f t="shared" ca="1" si="350"/>
        <v>12859.497033089787</v>
      </c>
      <c r="BU611" s="15">
        <f t="shared" ca="1" si="351"/>
        <v>17165.871744396096</v>
      </c>
      <c r="BV611" s="15">
        <f t="shared" ca="1" si="352"/>
        <v>20618.761507467785</v>
      </c>
      <c r="BW611" s="15">
        <f t="shared" ca="1" si="353"/>
        <v>32925.536085203792</v>
      </c>
      <c r="BX611" s="15">
        <f t="shared" ca="1" si="354"/>
        <v>51007.681677911169</v>
      </c>
      <c r="BY611" s="15">
        <f t="shared" ca="1" si="355"/>
        <v>92731.112587955242</v>
      </c>
      <c r="BZ611" s="15">
        <f t="shared" ca="1" si="356"/>
        <v>97098.326529618091</v>
      </c>
      <c r="CA611" s="15">
        <f t="shared" ca="1" si="357"/>
        <v>189398.51414326273</v>
      </c>
      <c r="CB611" s="15">
        <f ca="1">(AU611*DCF!C$10-DCF!C$5*MAX(AU611*DCF!C$10,0)-MAX(AU611-Inputs!$B$6,0)/Inputs!$B$10)*DCF!C$6</f>
        <v>1048.3333534263111</v>
      </c>
      <c r="CC611" s="15">
        <f ca="1">(AV611*DCF!D$10-DCF!D$5*MAX(AV611*DCF!D$10,0)-MAX(AV611-AU611,0)/Inputs!$B$10)*DCF!D$6</f>
        <v>1029.6767662924049</v>
      </c>
      <c r="CD611" s="15">
        <f ca="1">(AW611*DCF!E$10-DCF!E$5*MAX(AW611*DCF!E$10,0)-MAX(AW611-AV611,0)/Inputs!$B$10)*DCF!E$6</f>
        <v>1148.7704170471075</v>
      </c>
      <c r="CE611" s="15">
        <f ca="1">(AX611*DCF!F$10-DCF!F$5*MAX(AX611*DCF!F$10,0)-MAX(AX611-AW611,0)/Inputs!$B$10)*DCF!F$6</f>
        <v>1554.5528149351831</v>
      </c>
      <c r="CF611" s="15">
        <f ca="1">(AY611*DCF!G$10-DCF!G$5*MAX(AY611*DCF!G$10,0)-MAX(AY611-AX611,0)/Inputs!$B$10)*DCF!G$6</f>
        <v>1653.4185603748829</v>
      </c>
      <c r="CG611" s="15">
        <f ca="1">(AZ611*DCF!H$10-DCF!H$5*MAX(AZ611*DCF!H$10,0)-MAX(AZ611-AY611,0)/Inputs!$B$10)*DCF!H$6</f>
        <v>1806.7641607535904</v>
      </c>
      <c r="CH611" s="15">
        <f ca="1">(BA611*DCF!I$10-DCF!I$5*MAX(BA611*DCF!I$10,0)-MAX(BA611-AZ611,0)/Inputs!$B$10)*DCF!I$6</f>
        <v>1904.7184464648683</v>
      </c>
      <c r="CI611" s="15">
        <f ca="1">(BB611*DCF!J$10-DCF!J$5*MAX(BB611*DCF!J$10,0)-MAX(BB611-BA611,0)/Inputs!$B$10)*DCF!J$6</f>
        <v>2389.6899179397587</v>
      </c>
      <c r="CJ611" s="15">
        <f ca="1">(BC611*DCF!K$10-DCF!K$5*MAX(BC611*DCF!K$10,0)-MAX(BC611-BB611,0)/Inputs!$B$10)*DCF!K$6</f>
        <v>2986.4693442577282</v>
      </c>
      <c r="CK611" s="15">
        <f ca="1">(BD611*DCF!L$10-DCF!L$5*MAX(BD611*DCF!L$10,0)-MAX(BD611-BC611,0)/Inputs!$B$10)*DCF!L$6</f>
        <v>3706.5400676877612</v>
      </c>
      <c r="CL611" s="15">
        <f ca="1">(BE611*DCF!M$10-DCF!M$5*MAX(BE611*DCF!M$10,0)-MAX(BE611-BD611,0)/Inputs!$B$10)*DCF!M$6</f>
        <v>3632.1662943246188</v>
      </c>
      <c r="CM611" s="15">
        <f ca="1">(BF611*DCF!C$28-DCF!C$5*MAX(BF611*DCF!C$28,0)-MAX(BF611-Inputs!$B$13,0)/Inputs!$B$17)*DCF!C$6</f>
        <v>3566.3356130390953</v>
      </c>
      <c r="CN611" s="15">
        <f ca="1">(BG611*DCF!D$28-DCF!D$5*MAX(BG611*DCF!D$28,0)-MAX(BG611-BF611,0)/Inputs!$B$17)*DCF!D$6</f>
        <v>3950.055543989386</v>
      </c>
      <c r="CO611" s="15">
        <f ca="1">(BH611*DCF!E$28-DCF!E$5*MAX(BH611*DCF!E$28,0)-MAX(BH611-BG611,0)/Inputs!$B$17)*DCF!E$6</f>
        <v>4986.6809172958101</v>
      </c>
      <c r="CP611" s="15">
        <f ca="1">(BI611*DCF!F$28-DCF!F$5*MAX(BI611*DCF!F$28,0)-MAX(BI611-BH611,0)/Inputs!$B$17)*DCF!F$6</f>
        <v>6378.8175010774839</v>
      </c>
      <c r="CQ611" s="15">
        <f ca="1">(BJ611*DCF!G$28-DCF!G$5*MAX(BJ611*DCF!G$28,0)-MAX(BJ611-BI611,0)/Inputs!$B$17)*DCF!G$6</f>
        <v>7164.3327070735741</v>
      </c>
      <c r="CR611" s="15">
        <f ca="1">(BK611*DCF!H$28-DCF!H$5*MAX(BK611*DCF!H$28,0)-MAX(BK611-BJ611,0)/Inputs!$B$17)*DCF!H$6</f>
        <v>8230.3363666228761</v>
      </c>
      <c r="CS611" s="15">
        <f ca="1">(BL611*DCF!I$28-DCF!I$5*MAX(BL611*DCF!I$28,0)-MAX(BL611-BK611,0)/Inputs!$B$17)*DCF!I$6</f>
        <v>9435.8275080065287</v>
      </c>
      <c r="CT611" s="15">
        <f ca="1">(BM611*DCF!J$28-DCF!J$5*MAX(BM611*DCF!J$28,0)-MAX(BM611-BL611,0)/Inputs!$B$17)*DCF!J$6</f>
        <v>12503.277118080588</v>
      </c>
      <c r="CU611" s="15">
        <f ca="1">(BN611*DCF!K$28-DCF!K$5*MAX(BN611*DCF!K$28,0)-MAX(BN611-BM611,0)/Inputs!$B$17)*DCF!K$6</f>
        <v>18900.838235812629</v>
      </c>
      <c r="CV611" s="15">
        <f ca="1">(BO611*DCF!L$28-DCF!L$5*MAX(BO611*DCF!L$28,0)-MAX(BO611-BN611,0)/Inputs!$B$17)*DCF!L$6</f>
        <v>21151.849402501277</v>
      </c>
      <c r="CW611" s="15">
        <f ca="1">(BP611*DCF!M$28-DCF!M$5*MAX(BP611*DCF!M$28,0)-MAX(BP611-BO611,0)/Inputs!$B$17)*DCF!M$6</f>
        <v>24318.525338946216</v>
      </c>
      <c r="CX611" s="15">
        <f ca="1">(BQ611*DCF!C$46-DCF!C$5*MAX(BQ611*DCF!C$46,0)-MAX(BQ611-Inputs!$B$20,0)/Inputs!$B$24)*DCF!C$6</f>
        <v>-1272.1031305815247</v>
      </c>
      <c r="CY611" s="15">
        <f ca="1">(BR611*DCF!D$46-DCF!D$5*MAX(BR611*DCF!D$46,0)-MAX(BR611-BQ611,0)/Inputs!$B$24)*DCF!D$6</f>
        <v>-1602.2663466812533</v>
      </c>
      <c r="CZ611" s="15">
        <f ca="1">(BS611*DCF!E$46-DCF!E$5*MAX(BS611*DCF!E$46,0)-MAX(BS611-BR611,0)/Inputs!$B$24)*DCF!E$6</f>
        <v>-2196.3520326868984</v>
      </c>
      <c r="DA611" s="15">
        <f ca="1">(BT611*DCF!F$46-DCF!F$5*MAX(BT611*DCF!F$46,0)-MAX(BT611-BS611,0)/Inputs!$B$24)*DCF!F$6</f>
        <v>-2512.7280936509478</v>
      </c>
      <c r="DB611" s="15">
        <f ca="1">(BU611*DCF!G$46-DCF!G$5*MAX(BU611*DCF!G$46,0)-MAX(BU611-BT611,0)/Inputs!$B$24)*DCF!G$6</f>
        <v>-2026.0053791682035</v>
      </c>
      <c r="DC611" s="15">
        <f ca="1">(BV611*DCF!H$46-DCF!H$5*MAX(BV611*DCF!H$46,0)-MAX(BV611-BU611,0)/Inputs!$B$24)*DCF!H$6</f>
        <v>-1072.9643376679423</v>
      </c>
      <c r="DD611" s="15">
        <f ca="1">(BW611*DCF!I$46-DCF!I$5*MAX(BW611*DCF!I$46,0)-MAX(BW611-BV611,0)/Inputs!$B$24)*DCF!I$6</f>
        <v>-2772.3708700877974</v>
      </c>
      <c r="DE611" s="15">
        <f ca="1">(BX611*DCF!J$46-DCF!J$5*MAX(BX611*DCF!J$46,0)-MAX(BX611-BW611,0)/Inputs!$B$24)*DCF!J$6</f>
        <v>-2655.4584389330807</v>
      </c>
      <c r="DF611" s="15">
        <f ca="1">(BY611*DCF!K$46-DCF!K$5*MAX(BY611*DCF!K$46,0)-MAX(BY611-BX611,0)/Inputs!$B$24)*DCF!K$6</f>
        <v>-4924.0187935477479</v>
      </c>
      <c r="DG611" s="15">
        <f ca="1">(BZ611*DCF!L$46-DCF!L$5*MAX(BZ611*DCF!L$46,0)-MAX(BZ611-BY611,0)/Inputs!$B$24)*DCF!L$6</f>
        <v>5723.6438643061147</v>
      </c>
      <c r="DH611" s="15">
        <f ca="1">(CA611*DCF!M$46-DCF!M$5*MAX(CA611*DCF!M$46,0)-MAX(CA611-BZ611,0)/Inputs!$B$24)*DCF!M$6</f>
        <v>-4447.826332079022</v>
      </c>
      <c r="DI611" s="15">
        <f ca="1">SUM(CB611:CL611)+BE611*DCF!M$10*(1+Inputs!$B$30)*(1-Inputs!$B$33)*(1-Inputs!$B$30/Inputs!$B$31)/(Inputs!$B$29-Inputs!$B$30)*DCF!M$6</f>
        <v>106231.38253028246</v>
      </c>
      <c r="DJ611" s="15">
        <f ca="1">SUM(CM611:CW611)+BP611*DCF!M$28*(1+Inputs!$B$30)*(1-Inputs!$B$33)*(1-Inputs!$B$30/Inputs!$B$31)/(Inputs!$B$29-Inputs!$B$30)*DCF!M$6</f>
        <v>707976.36909499031</v>
      </c>
      <c r="DK611" s="15">
        <f ca="1">SUM(CX611:DH611)+CA611*DCF!M$46*(1+Inputs!$B$30)*(1-Inputs!$B$33)*(1-Inputs!$B$30/Inputs!$B$31)/(Inputs!$B$29-Inputs!$B$30)*DCF!M$6</f>
        <v>273074.08866298175</v>
      </c>
      <c r="DM611" s="15">
        <f ca="1">DI611+DJ611+DK611+Inputs!$B$34+Inputs!$B$36-Inputs!$B$35</f>
        <v>1164132.8402882544</v>
      </c>
    </row>
    <row r="612" spans="1:117" x14ac:dyDescent="0.75">
      <c r="A612" s="11">
        <v>599</v>
      </c>
      <c r="C612" s="23">
        <f t="shared" ca="1" si="359"/>
        <v>-1.4141677930230521</v>
      </c>
      <c r="D612" s="23">
        <f t="shared" ca="1" si="359"/>
        <v>-0.23263129076152925</v>
      </c>
      <c r="E612" s="23">
        <f t="shared" ca="1" si="359"/>
        <v>-0.2702642761049176</v>
      </c>
      <c r="F612" s="23">
        <f t="shared" ca="1" si="359"/>
        <v>-2.0959528524678182</v>
      </c>
      <c r="G612" s="23">
        <f t="shared" ca="1" si="359"/>
        <v>0.40387241755688297</v>
      </c>
      <c r="H612" s="23">
        <f t="shared" ca="1" si="359"/>
        <v>-0.61166545924433946</v>
      </c>
      <c r="I612" s="23">
        <f t="shared" ca="1" si="359"/>
        <v>-8.3989816263579931E-2</v>
      </c>
      <c r="J612" s="23">
        <f t="shared" ca="1" si="359"/>
        <v>-6.3026673769329175E-2</v>
      </c>
      <c r="K612" s="23">
        <f t="shared" ca="1" si="359"/>
        <v>-0.12495681406000632</v>
      </c>
      <c r="L612" s="23">
        <f t="shared" ca="1" si="359"/>
        <v>1.5779155824261357</v>
      </c>
      <c r="M612" s="23">
        <f t="shared" ca="1" si="359"/>
        <v>0.35682076358570858</v>
      </c>
      <c r="N612" s="23">
        <f ca="1">SQRT(Inputs!$B$38)*C612+SQRT(1-Inputs!$B$38)*_xlfn.NORM.S.INV(RAND())</f>
        <v>0.24249499941318475</v>
      </c>
      <c r="O612" s="23">
        <f ca="1">SQRT(Inputs!$B$38)*D612+SQRT(1-Inputs!$B$38)*_xlfn.NORM.S.INV(RAND())</f>
        <v>0.81463875792936624</v>
      </c>
      <c r="P612" s="23">
        <f ca="1">SQRT(Inputs!$B$38)*E612+SQRT(1-Inputs!$B$38)*_xlfn.NORM.S.INV(RAND())</f>
        <v>1.5109640824952661</v>
      </c>
      <c r="Q612" s="23">
        <f ca="1">SQRT(Inputs!$B$38)*F612+SQRT(1-Inputs!$B$38)*_xlfn.NORM.S.INV(RAND())</f>
        <v>-0.50463923057220927</v>
      </c>
      <c r="R612" s="23">
        <f ca="1">SQRT(Inputs!$B$38)*G612+SQRT(1-Inputs!$B$38)*_xlfn.NORM.S.INV(RAND())</f>
        <v>-1.0030124951929911</v>
      </c>
      <c r="S612" s="23">
        <f ca="1">SQRT(Inputs!$B$38)*H612+SQRT(1-Inputs!$B$38)*_xlfn.NORM.S.INV(RAND())</f>
        <v>0.13249608538062779</v>
      </c>
      <c r="T612" s="23">
        <f ca="1">SQRT(Inputs!$B$38)*I612+SQRT(1-Inputs!$B$38)*_xlfn.NORM.S.INV(RAND())</f>
        <v>-1.290457187863483</v>
      </c>
      <c r="U612" s="23">
        <f ca="1">SQRT(Inputs!$B$38)*J612+SQRT(1-Inputs!$B$38)*_xlfn.NORM.S.INV(RAND())</f>
        <v>-0.21055487323466879</v>
      </c>
      <c r="V612" s="23">
        <f ca="1">SQRT(Inputs!$B$38)*K612+SQRT(1-Inputs!$B$38)*_xlfn.NORM.S.INV(RAND())</f>
        <v>0.44939330208164407</v>
      </c>
      <c r="W612" s="23">
        <f ca="1">SQRT(Inputs!$B$38)*L612+SQRT(1-Inputs!$B$38)*_xlfn.NORM.S.INV(RAND())</f>
        <v>0.98743481618176954</v>
      </c>
      <c r="X612" s="23">
        <f ca="1">SQRT(Inputs!$B$38)*M612+SQRT(1-Inputs!$B$38)*_xlfn.NORM.S.INV(RAND())</f>
        <v>-1.2282601196868435</v>
      </c>
      <c r="Y612" s="23">
        <f ca="1">SQRT(Inputs!$B$38)*C612+SQRT(1-Inputs!$B$38)*_xlfn.NORM.S.INV(RAND())</f>
        <v>-1.0401637258143199</v>
      </c>
      <c r="Z612" s="23">
        <f ca="1">SQRT(Inputs!$B$38)*D612+SQRT(1-Inputs!$B$38)*_xlfn.NORM.S.INV(RAND())</f>
        <v>0.72241153388568757</v>
      </c>
      <c r="AA612" s="23">
        <f ca="1">SQRT(Inputs!$B$38)*E612+SQRT(1-Inputs!$B$38)*_xlfn.NORM.S.INV(RAND())</f>
        <v>-0.417594946139282</v>
      </c>
      <c r="AB612" s="23">
        <f ca="1">SQRT(Inputs!$B$38)*F612+SQRT(1-Inputs!$B$38)*_xlfn.NORM.S.INV(RAND())</f>
        <v>-1.367265556444893</v>
      </c>
      <c r="AC612" s="23">
        <f ca="1">SQRT(Inputs!$B$38)*G612+SQRT(1-Inputs!$B$38)*_xlfn.NORM.S.INV(RAND())</f>
        <v>-0.53711836342518804</v>
      </c>
      <c r="AD612" s="23">
        <f ca="1">SQRT(Inputs!$B$38)*H612+SQRT(1-Inputs!$B$38)*_xlfn.NORM.S.INV(RAND())</f>
        <v>-0.91022438135788908</v>
      </c>
      <c r="AE612" s="23">
        <f ca="1">SQRT(Inputs!$B$38)*I612+SQRT(1-Inputs!$B$38)*_xlfn.NORM.S.INV(RAND())</f>
        <v>-1.080449025365829</v>
      </c>
      <c r="AF612" s="23">
        <f ca="1">SQRT(Inputs!$B$38)*J612+SQRT(1-Inputs!$B$38)*_xlfn.NORM.S.INV(RAND())</f>
        <v>1.0255172474778931</v>
      </c>
      <c r="AG612" s="23">
        <f ca="1">SQRT(Inputs!$B$38)*K612+SQRT(1-Inputs!$B$38)*_xlfn.NORM.S.INV(RAND())</f>
        <v>-7.0812753341272447E-2</v>
      </c>
      <c r="AH612" s="23">
        <f ca="1">SQRT(Inputs!$B$38)*L612+SQRT(1-Inputs!$B$38)*_xlfn.NORM.S.INV(RAND())</f>
        <v>1.6739674816751957</v>
      </c>
      <c r="AI612" s="23">
        <f ca="1">SQRT(Inputs!$B$38)*M612+SQRT(1-Inputs!$B$38)*_xlfn.NORM.S.INV(RAND())</f>
        <v>-0.11072611734286938</v>
      </c>
      <c r="AJ612" s="23">
        <f ca="1">SQRT(Inputs!$B$38)*C612+SQRT(1-Inputs!$B$38)*_xlfn.NORM.S.INV(RAND())</f>
        <v>-1.4218073458585865</v>
      </c>
      <c r="AK612" s="23">
        <f ca="1">SQRT(Inputs!$B$38)*D612+SQRT(1-Inputs!$B$38)*_xlfn.NORM.S.INV(RAND())</f>
        <v>2.7734837897575332E-2</v>
      </c>
      <c r="AL612" s="23">
        <f ca="1">SQRT(Inputs!$B$38)*E612+SQRT(1-Inputs!$B$38)*_xlfn.NORM.S.INV(RAND())</f>
        <v>4.6462054975785066E-2</v>
      </c>
      <c r="AM612" s="23">
        <f ca="1">SQRT(Inputs!$B$38)*F612+SQRT(1-Inputs!$B$38)*_xlfn.NORM.S.INV(RAND())</f>
        <v>-0.96996410831121116</v>
      </c>
      <c r="AN612" s="23">
        <f ca="1">SQRT(Inputs!$B$38)*G612+SQRT(1-Inputs!$B$38)*_xlfn.NORM.S.INV(RAND())</f>
        <v>7.600040177106554E-3</v>
      </c>
      <c r="AO612" s="23">
        <f ca="1">SQRT(Inputs!$B$38)*H612+SQRT(1-Inputs!$B$38)*_xlfn.NORM.S.INV(RAND())</f>
        <v>-1.3908430832387002</v>
      </c>
      <c r="AP612" s="23">
        <f ca="1">SQRT(Inputs!$B$38)*I612+SQRT(1-Inputs!$B$38)*_xlfn.NORM.S.INV(RAND())</f>
        <v>-1.4319855786040974</v>
      </c>
      <c r="AQ612" s="23">
        <f ca="1">SQRT(Inputs!$B$38)*J612+SQRT(1-Inputs!$B$38)*_xlfn.NORM.S.INV(RAND())</f>
        <v>1.2569153037421619</v>
      </c>
      <c r="AR612" s="23">
        <f ca="1">SQRT(Inputs!$B$38)*K612+SQRT(1-Inputs!$B$38)*_xlfn.NORM.S.INV(RAND())</f>
        <v>0.67395393891060917</v>
      </c>
      <c r="AS612" s="23">
        <f ca="1">SQRT(Inputs!$B$38)*L612+SQRT(1-Inputs!$B$38)*_xlfn.NORM.S.INV(RAND())</f>
        <v>0.37318507141734264</v>
      </c>
      <c r="AT612" s="23">
        <f ca="1">SQRT(Inputs!$B$38)*M612+SQRT(1-Inputs!$B$38)*_xlfn.NORM.S.INV(RAND())</f>
        <v>0.28002695592360394</v>
      </c>
      <c r="AU612" s="15">
        <f ca="1">Inputs!$B$6*EXP($B$8-0.5*C$5^2+C$5*N612)</f>
        <v>5160.8977582023235</v>
      </c>
      <c r="AV612" s="15">
        <f t="shared" ca="1" si="328"/>
        <v>7081.3983834557712</v>
      </c>
      <c r="AW612" s="15">
        <f t="shared" ca="1" si="329"/>
        <v>10586.373089930057</v>
      </c>
      <c r="AX612" s="15">
        <f t="shared" ca="1" si="330"/>
        <v>12135.190634966089</v>
      </c>
      <c r="AY612" s="15">
        <f t="shared" ca="1" si="331"/>
        <v>13191.097318094398</v>
      </c>
      <c r="AZ612" s="15">
        <f t="shared" ca="1" si="332"/>
        <v>16370.181722830297</v>
      </c>
      <c r="BA612" s="15">
        <f t="shared" ca="1" si="333"/>
        <v>17502.047880707381</v>
      </c>
      <c r="BB612" s="15">
        <f t="shared" ca="1" si="334"/>
        <v>20980.545011607544</v>
      </c>
      <c r="BC612" s="15">
        <f t="shared" ca="1" si="335"/>
        <v>26835.04125913815</v>
      </c>
      <c r="BD612" s="15">
        <f t="shared" ca="1" si="336"/>
        <v>36056.409119062002</v>
      </c>
      <c r="BE612" s="15">
        <f t="shared" ca="1" si="337"/>
        <v>39506.238160853303</v>
      </c>
      <c r="BF612" s="15">
        <f ca="1">Inputs!$B$13*EXP($B$9-0.5*C$6^2+C$6*Y612)</f>
        <v>11253.778016176891</v>
      </c>
      <c r="BG612" s="15">
        <f t="shared" ca="1" si="338"/>
        <v>15624.939816485428</v>
      </c>
      <c r="BH612" s="15">
        <f t="shared" ca="1" si="339"/>
        <v>17813.301742950662</v>
      </c>
      <c r="BI612" s="15">
        <f t="shared" ca="1" si="340"/>
        <v>17667.799381948793</v>
      </c>
      <c r="BJ612" s="15">
        <f t="shared" ca="1" si="341"/>
        <v>20045.891708331797</v>
      </c>
      <c r="BK612" s="15">
        <f t="shared" ca="1" si="342"/>
        <v>21735.099588797337</v>
      </c>
      <c r="BL612" s="15">
        <f t="shared" ca="1" si="343"/>
        <v>23210.551136013986</v>
      </c>
      <c r="BM612" s="15">
        <f t="shared" ca="1" si="344"/>
        <v>32407.209691519689</v>
      </c>
      <c r="BN612" s="15">
        <f t="shared" ca="1" si="345"/>
        <v>39520.019487646961</v>
      </c>
      <c r="BO612" s="15">
        <f t="shared" ca="1" si="346"/>
        <v>59070.196830545297</v>
      </c>
      <c r="BP612" s="15">
        <f t="shared" ca="1" si="347"/>
        <v>71797.975716301473</v>
      </c>
      <c r="BQ612" s="15">
        <f ca="1">Inputs!$B$20*EXP($B$10-0.5*C$7^2+C$7*AJ612)</f>
        <v>2590.5830211343286</v>
      </c>
      <c r="BR612" s="15">
        <f t="shared" ca="1" si="348"/>
        <v>3546.1854467556586</v>
      </c>
      <c r="BS612" s="15">
        <f t="shared" ca="1" si="349"/>
        <v>4921.3546894703186</v>
      </c>
      <c r="BT612" s="15">
        <f t="shared" ca="1" si="350"/>
        <v>5261.0568350835856</v>
      </c>
      <c r="BU612" s="15">
        <f t="shared" ca="1" si="351"/>
        <v>7304.6143425857936</v>
      </c>
      <c r="BV612" s="15">
        <f t="shared" ca="1" si="352"/>
        <v>7428.9285879099716</v>
      </c>
      <c r="BW612" s="15">
        <f t="shared" ca="1" si="353"/>
        <v>7656.1966264356151</v>
      </c>
      <c r="BX612" s="15">
        <f t="shared" ca="1" si="354"/>
        <v>13777.122820784762</v>
      </c>
      <c r="BY612" s="15">
        <f t="shared" ca="1" si="355"/>
        <v>21960.84238172639</v>
      </c>
      <c r="BZ612" s="15">
        <f t="shared" ca="1" si="356"/>
        <v>33002.312237872604</v>
      </c>
      <c r="CA612" s="15">
        <f t="shared" ca="1" si="357"/>
        <v>48723.424146051897</v>
      </c>
      <c r="CB612" s="15">
        <f ca="1">(AU612*DCF!C$10-DCF!C$5*MAX(AU612*DCF!C$10,0)-MAX(AU612-Inputs!$B$6,0)/Inputs!$B$10)*DCF!C$6</f>
        <v>1041.6578342316743</v>
      </c>
      <c r="CC612" s="15">
        <f ca="1">(AV612*DCF!D$10-DCF!D$5*MAX(AV612*DCF!D$10,0)-MAX(AV612-AU612,0)/Inputs!$B$10)*DCF!D$6</f>
        <v>1257.7790666720184</v>
      </c>
      <c r="CD612" s="15">
        <f ca="1">(AW612*DCF!E$10-DCF!E$5*MAX(AW612*DCF!E$10,0)-MAX(AW612-AV612,0)/Inputs!$B$10)*DCF!E$6</f>
        <v>1654.7595748086719</v>
      </c>
      <c r="CE612" s="15">
        <f ca="1">(AX612*DCF!F$10-DCF!F$5*MAX(AX612*DCF!F$10,0)-MAX(AX612-AW612,0)/Inputs!$B$10)*DCF!F$6</f>
        <v>2326.8222445317606</v>
      </c>
      <c r="CF612" s="15">
        <f ca="1">(AY612*DCF!G$10-DCF!G$5*MAX(AY612*DCF!G$10,0)-MAX(AY612-AX612,0)/Inputs!$B$10)*DCF!G$6</f>
        <v>2514.9281807195484</v>
      </c>
      <c r="CG612" s="15">
        <f ca="1">(AZ612*DCF!H$10-DCF!H$5*MAX(AZ612*DCF!H$10,0)-MAX(AZ612-AY612,0)/Inputs!$B$10)*DCF!H$6</f>
        <v>2613.7790948384391</v>
      </c>
      <c r="CH612" s="15">
        <f ca="1">(BA612*DCF!I$10-DCF!I$5*MAX(BA612*DCF!I$10,0)-MAX(BA612-AZ612,0)/Inputs!$B$10)*DCF!I$6</f>
        <v>3011.3199642526515</v>
      </c>
      <c r="CI612" s="15">
        <f ca="1">(BB612*DCF!J$10-DCF!J$5*MAX(BB612*DCF!J$10,0)-MAX(BB612-BA612,0)/Inputs!$B$10)*DCF!J$6</f>
        <v>3073.2012865051161</v>
      </c>
      <c r="CJ612" s="15">
        <f ca="1">(BC612*DCF!K$10-DCF!K$5*MAX(BC612*DCF!K$10,0)-MAX(BC612-BB612,0)/Inputs!$B$10)*DCF!K$6</f>
        <v>3500.4703166325858</v>
      </c>
      <c r="CK612" s="15">
        <f ca="1">(BD612*DCF!L$10-DCF!L$5*MAX(BD612*DCF!L$10,0)-MAX(BD612-BC612,0)/Inputs!$B$10)*DCF!L$6</f>
        <v>4245.5199714009759</v>
      </c>
      <c r="CL612" s="15">
        <f ca="1">(BE612*DCF!M$10-DCF!M$5*MAX(BE612*DCF!M$10,0)-MAX(BE612-BD612,0)/Inputs!$B$10)*DCF!M$6</f>
        <v>5162.7222398743943</v>
      </c>
      <c r="CM612" s="15">
        <f ca="1">(BF612*DCF!C$28-DCF!C$5*MAX(BF612*DCF!C$28,0)-MAX(BF612-Inputs!$B$13,0)/Inputs!$B$17)*DCF!C$6</f>
        <v>3434.5792468205386</v>
      </c>
      <c r="CN612" s="15">
        <f ca="1">(BG612*DCF!D$28-DCF!D$5*MAX(BG612*DCF!D$28,0)-MAX(BG612-BF612,0)/Inputs!$B$17)*DCF!D$6</f>
        <v>3669.3359184768356</v>
      </c>
      <c r="CO612" s="15">
        <f ca="1">(BH612*DCF!E$28-DCF!E$5*MAX(BH612*DCF!E$28,0)-MAX(BH612-BG612,0)/Inputs!$B$17)*DCF!E$6</f>
        <v>4613.7482317728109</v>
      </c>
      <c r="CP612" s="15">
        <f ca="1">(BI612*DCF!F$28-DCF!F$5*MAX(BI612*DCF!F$28,0)-MAX(BI612-BH612,0)/Inputs!$B$17)*DCF!F$6</f>
        <v>4796.3421471252759</v>
      </c>
      <c r="CQ612" s="15">
        <f ca="1">(BJ612*DCF!G$28-DCF!G$5*MAX(BJ612*DCF!G$28,0)-MAX(BJ612-BI612,0)/Inputs!$B$17)*DCF!G$6</f>
        <v>4801.0870548548646</v>
      </c>
      <c r="CR612" s="15">
        <f ca="1">(BK612*DCF!H$28-DCF!H$5*MAX(BK612*DCF!H$28,0)-MAX(BK612-BJ612,0)/Inputs!$B$17)*DCF!H$6</f>
        <v>5112.8744263023127</v>
      </c>
      <c r="CS612" s="15">
        <f ca="1">(BL612*DCF!I$28-DCF!I$5*MAX(BL612*DCF!I$28,0)-MAX(BL612-BK612,0)/Inputs!$B$17)*DCF!I$6</f>
        <v>5246.2590620713618</v>
      </c>
      <c r="CT612" s="15">
        <f ca="1">(BM612*DCF!J$28-DCF!J$5*MAX(BM612*DCF!J$28,0)-MAX(BM612-BL612,0)/Inputs!$B$17)*DCF!J$6</f>
        <v>6010.0962933897581</v>
      </c>
      <c r="CU612" s="15">
        <f ca="1">(BN612*DCF!K$28-DCF!K$5*MAX(BN612*DCF!K$28,0)-MAX(BN612-BM612,0)/Inputs!$B$17)*DCF!K$6</f>
        <v>7474.7410257370057</v>
      </c>
      <c r="CV612" s="15">
        <f ca="1">(BO612*DCF!L$28-DCF!L$5*MAX(BO612*DCF!L$28,0)-MAX(BO612-BN612,0)/Inputs!$B$17)*DCF!L$6</f>
        <v>9573.60897766985</v>
      </c>
      <c r="CW612" s="15">
        <f ca="1">(BP612*DCF!M$28-DCF!M$5*MAX(BP612*DCF!M$28,0)-MAX(BP612-BO612,0)/Inputs!$B$17)*DCF!M$6</f>
        <v>12178.42014741341</v>
      </c>
      <c r="CX612" s="15">
        <f ca="1">(BQ612*DCF!C$46-DCF!C$5*MAX(BQ612*DCF!C$46,0)-MAX(BQ612-Inputs!$B$20,0)/Inputs!$B$24)*DCF!C$6</f>
        <v>-598.28707185550309</v>
      </c>
      <c r="CY612" s="15">
        <f ca="1">(BR612*DCF!D$46-DCF!D$5*MAX(BR612*DCF!D$46,0)-MAX(BR612-BQ612,0)/Inputs!$B$24)*DCF!D$6</f>
        <v>-1012.9987804398525</v>
      </c>
      <c r="CZ612" s="15">
        <f ca="1">(BS612*DCF!E$46-DCF!E$5*MAX(BS612*DCF!E$46,0)-MAX(BS612-BR612,0)/Inputs!$B$24)*DCF!E$6</f>
        <v>-1124.0126184189153</v>
      </c>
      <c r="DA612" s="15">
        <f ca="1">(BT612*DCF!F$46-DCF!F$5*MAX(BT612*DCF!F$46,0)-MAX(BT612-BS612,0)/Inputs!$B$24)*DCF!F$6</f>
        <v>-506.83971169129006</v>
      </c>
      <c r="DB612" s="15">
        <f ca="1">(BU612*DCF!G$46-DCF!G$5*MAX(BU612*DCF!G$46,0)-MAX(BU612-BT612,0)/Inputs!$B$24)*DCF!G$6</f>
        <v>-933.12516408624208</v>
      </c>
      <c r="DC612" s="15">
        <f ca="1">(BV612*DCF!H$46-DCF!H$5*MAX(BV612*DCF!H$46,0)-MAX(BV612-BU612,0)/Inputs!$B$24)*DCF!H$6</f>
        <v>-38.629890048469946</v>
      </c>
      <c r="DD612" s="15">
        <f ca="1">(BW612*DCF!I$46-DCF!I$5*MAX(BW612*DCF!I$46,0)-MAX(BW612-BV612,0)/Inputs!$B$24)*DCF!I$6</f>
        <v>111.5829665429482</v>
      </c>
      <c r="DE612" s="15">
        <f ca="1">(BX612*DCF!J$46-DCF!J$5*MAX(BX612*DCF!J$46,0)-MAX(BX612-BW612,0)/Inputs!$B$24)*DCF!J$6</f>
        <v>-1045.2574321349919</v>
      </c>
      <c r="DF612" s="15">
        <f ca="1">(BY612*DCF!K$46-DCF!K$5*MAX(BY612*DCF!K$46,0)-MAX(BY612-BX612,0)/Inputs!$B$24)*DCF!K$6</f>
        <v>-750.31675535369857</v>
      </c>
      <c r="DG612" s="15">
        <f ca="1">(BZ612*DCF!L$46-DCF!L$5*MAX(BZ612*DCF!L$46,0)-MAX(BZ612-BY612,0)/Inputs!$B$24)*DCF!L$6</f>
        <v>-217.42400059295053</v>
      </c>
      <c r="DH612" s="15">
        <f ca="1">(CA612*DCF!M$46-DCF!M$5*MAX(CA612*DCF!M$46,0)-MAX(CA612-BZ612,0)/Inputs!$B$24)*DCF!M$6</f>
        <v>533.12929470976826</v>
      </c>
      <c r="DI612" s="15">
        <f ca="1">SUM(CB612:CL612)+BE612*DCF!M$10*(1+Inputs!$B$30)*(1-Inputs!$B$33)*(1-Inputs!$B$30/Inputs!$B$31)/(Inputs!$B$29-Inputs!$B$30)*DCF!M$6</f>
        <v>140349.34299203922</v>
      </c>
      <c r="DJ612" s="15">
        <f ca="1">SUM(CM612:CW612)+BP612*DCF!M$28*(1+Inputs!$B$30)*(1-Inputs!$B$33)*(1-Inputs!$B$30/Inputs!$B$31)/(Inputs!$B$29-Inputs!$B$30)*DCF!M$6</f>
        <v>333330.71366284235</v>
      </c>
      <c r="DK612" s="15">
        <f ca="1">SUM(CX612:DH612)+CA612*DCF!M$46*(1+Inputs!$B$30)*(1-Inputs!$B$33)*(1-Inputs!$B$30/Inputs!$B$31)/(Inputs!$B$29-Inputs!$B$30)*DCF!M$6</f>
        <v>69750.006224989498</v>
      </c>
      <c r="DM612" s="15">
        <f ca="1">DI612+DJ612+DK612+Inputs!$B$34+Inputs!$B$36-Inputs!$B$35</f>
        <v>620281.06287987111</v>
      </c>
    </row>
    <row r="613" spans="1:117" x14ac:dyDescent="0.75">
      <c r="A613" s="11">
        <v>600</v>
      </c>
      <c r="C613" s="23">
        <f t="shared" ca="1" si="359"/>
        <v>-0.78019256274452808</v>
      </c>
      <c r="D613" s="23">
        <f t="shared" ca="1" si="359"/>
        <v>-1.5177862668978275</v>
      </c>
      <c r="E613" s="23">
        <f t="shared" ca="1" si="359"/>
        <v>-1.8714558519088256</v>
      </c>
      <c r="F613" s="23">
        <f t="shared" ca="1" si="359"/>
        <v>2.3817197832207309</v>
      </c>
      <c r="G613" s="23">
        <f t="shared" ca="1" si="359"/>
        <v>-0.55827068075523423</v>
      </c>
      <c r="H613" s="23">
        <f t="shared" ca="1" si="359"/>
        <v>3.0493789949211805</v>
      </c>
      <c r="I613" s="23">
        <f t="shared" ca="1" si="359"/>
        <v>-1.2305505941067756</v>
      </c>
      <c r="J613" s="23">
        <f t="shared" ca="1" si="359"/>
        <v>1.3209047635367033</v>
      </c>
      <c r="K613" s="23">
        <f t="shared" ca="1" si="359"/>
        <v>0.48276263074569847</v>
      </c>
      <c r="L613" s="23">
        <f t="shared" ca="1" si="359"/>
        <v>-1.094381665609822</v>
      </c>
      <c r="M613" s="23">
        <f t="shared" ca="1" si="359"/>
        <v>-1.9343816476188942E-2</v>
      </c>
      <c r="N613" s="23">
        <f ca="1">SQRT(Inputs!$B$38)*C613+SQRT(1-Inputs!$B$38)*_xlfn.NORM.S.INV(RAND())</f>
        <v>-0.66834523005529489</v>
      </c>
      <c r="O613" s="23">
        <f ca="1">SQRT(Inputs!$B$38)*D613+SQRT(1-Inputs!$B$38)*_xlfn.NORM.S.INV(RAND())</f>
        <v>0.34097314272330514</v>
      </c>
      <c r="P613" s="23">
        <f ca="1">SQRT(Inputs!$B$38)*E613+SQRT(1-Inputs!$B$38)*_xlfn.NORM.S.INV(RAND())</f>
        <v>-1.0486117906004848</v>
      </c>
      <c r="Q613" s="23">
        <f ca="1">SQRT(Inputs!$B$38)*F613+SQRT(1-Inputs!$B$38)*_xlfn.NORM.S.INV(RAND())</f>
        <v>1.8956547470787486</v>
      </c>
      <c r="R613" s="23">
        <f ca="1">SQRT(Inputs!$B$38)*G613+SQRT(1-Inputs!$B$38)*_xlfn.NORM.S.INV(RAND())</f>
        <v>-0.83111752014174134</v>
      </c>
      <c r="S613" s="23">
        <f ca="1">SQRT(Inputs!$B$38)*H613+SQRT(1-Inputs!$B$38)*_xlfn.NORM.S.INV(RAND())</f>
        <v>1.5922579440503435</v>
      </c>
      <c r="T613" s="23">
        <f ca="1">SQRT(Inputs!$B$38)*I613+SQRT(1-Inputs!$B$38)*_xlfn.NORM.S.INV(RAND())</f>
        <v>-0.20855740386925631</v>
      </c>
      <c r="U613" s="23">
        <f ca="1">SQRT(Inputs!$B$38)*J613+SQRT(1-Inputs!$B$38)*_xlfn.NORM.S.INV(RAND())</f>
        <v>0.74448912823540148</v>
      </c>
      <c r="V613" s="23">
        <f ca="1">SQRT(Inputs!$B$38)*K613+SQRT(1-Inputs!$B$38)*_xlfn.NORM.S.INV(RAND())</f>
        <v>0.14803601956824408</v>
      </c>
      <c r="W613" s="23">
        <f ca="1">SQRT(Inputs!$B$38)*L613+SQRT(1-Inputs!$B$38)*_xlfn.NORM.S.INV(RAND())</f>
        <v>-1.1412012049610467</v>
      </c>
      <c r="X613" s="23">
        <f ca="1">SQRT(Inputs!$B$38)*M613+SQRT(1-Inputs!$B$38)*_xlfn.NORM.S.INV(RAND())</f>
        <v>-0.32516074053139177</v>
      </c>
      <c r="Y613" s="23">
        <f ca="1">SQRT(Inputs!$B$38)*C613+SQRT(1-Inputs!$B$38)*_xlfn.NORM.S.INV(RAND())</f>
        <v>-0.14433382791183097</v>
      </c>
      <c r="Z613" s="23">
        <f ca="1">SQRT(Inputs!$B$38)*D613+SQRT(1-Inputs!$B$38)*_xlfn.NORM.S.INV(RAND())</f>
        <v>-1.8245872137589467</v>
      </c>
      <c r="AA613" s="23">
        <f ca="1">SQRT(Inputs!$B$38)*E613+SQRT(1-Inputs!$B$38)*_xlfn.NORM.S.INV(RAND())</f>
        <v>-0.81289611171613108</v>
      </c>
      <c r="AB613" s="23">
        <f ca="1">SQRT(Inputs!$B$38)*F613+SQRT(1-Inputs!$B$38)*_xlfn.NORM.S.INV(RAND())</f>
        <v>2.2066723179654568</v>
      </c>
      <c r="AC613" s="23">
        <f ca="1">SQRT(Inputs!$B$38)*G613+SQRT(1-Inputs!$B$38)*_xlfn.NORM.S.INV(RAND())</f>
        <v>-9.8813958683421466E-2</v>
      </c>
      <c r="AD613" s="23">
        <f ca="1">SQRT(Inputs!$B$38)*H613+SQRT(1-Inputs!$B$38)*_xlfn.NORM.S.INV(RAND())</f>
        <v>2.95305077306742</v>
      </c>
      <c r="AE613" s="23">
        <f ca="1">SQRT(Inputs!$B$38)*I613+SQRT(1-Inputs!$B$38)*_xlfn.NORM.S.INV(RAND())</f>
        <v>1.0528130397314046</v>
      </c>
      <c r="AF613" s="23">
        <f ca="1">SQRT(Inputs!$B$38)*J613+SQRT(1-Inputs!$B$38)*_xlfn.NORM.S.INV(RAND())</f>
        <v>0.57189759927759087</v>
      </c>
      <c r="AG613" s="23">
        <f ca="1">SQRT(Inputs!$B$38)*K613+SQRT(1-Inputs!$B$38)*_xlfn.NORM.S.INV(RAND())</f>
        <v>-0.13871081519282746</v>
      </c>
      <c r="AH613" s="23">
        <f ca="1">SQRT(Inputs!$B$38)*L613+SQRT(1-Inputs!$B$38)*_xlfn.NORM.S.INV(RAND())</f>
        <v>-0.62623069222432104</v>
      </c>
      <c r="AI613" s="23">
        <f ca="1">SQRT(Inputs!$B$38)*M613+SQRT(1-Inputs!$B$38)*_xlfn.NORM.S.INV(RAND())</f>
        <v>-0.68673977181543566</v>
      </c>
      <c r="AJ613" s="23">
        <f ca="1">SQRT(Inputs!$B$38)*C613+SQRT(1-Inputs!$B$38)*_xlfn.NORM.S.INV(RAND())</f>
        <v>-0.55042444900308307</v>
      </c>
      <c r="AK613" s="23">
        <f ca="1">SQRT(Inputs!$B$38)*D613+SQRT(1-Inputs!$B$38)*_xlfn.NORM.S.INV(RAND())</f>
        <v>-1.1502981391991252</v>
      </c>
      <c r="AL613" s="23">
        <f ca="1">SQRT(Inputs!$B$38)*E613+SQRT(1-Inputs!$B$38)*_xlfn.NORM.S.INV(RAND())</f>
        <v>-1.8020622763839269</v>
      </c>
      <c r="AM613" s="23">
        <f ca="1">SQRT(Inputs!$B$38)*F613+SQRT(1-Inputs!$B$38)*_xlfn.NORM.S.INV(RAND())</f>
        <v>1.3756118257675141</v>
      </c>
      <c r="AN613" s="23">
        <f ca="1">SQRT(Inputs!$B$38)*G613+SQRT(1-Inputs!$B$38)*_xlfn.NORM.S.INV(RAND())</f>
        <v>-0.60233681187931554</v>
      </c>
      <c r="AO613" s="23">
        <f ca="1">SQRT(Inputs!$B$38)*H613+SQRT(1-Inputs!$B$38)*_xlfn.NORM.S.INV(RAND())</f>
        <v>3.0144622306744822</v>
      </c>
      <c r="AP613" s="23">
        <f ca="1">SQRT(Inputs!$B$38)*I613+SQRT(1-Inputs!$B$38)*_xlfn.NORM.S.INV(RAND())</f>
        <v>-2.4026032492589136</v>
      </c>
      <c r="AQ613" s="23">
        <f ca="1">SQRT(Inputs!$B$38)*J613+SQRT(1-Inputs!$B$38)*_xlfn.NORM.S.INV(RAND())</f>
        <v>1.8733122572001522</v>
      </c>
      <c r="AR613" s="23">
        <f ca="1">SQRT(Inputs!$B$38)*K613+SQRT(1-Inputs!$B$38)*_xlfn.NORM.S.INV(RAND())</f>
        <v>0.33865340459019155</v>
      </c>
      <c r="AS613" s="23">
        <f ca="1">SQRT(Inputs!$B$38)*L613+SQRT(1-Inputs!$B$38)*_xlfn.NORM.S.INV(RAND())</f>
        <v>0.36592347915442547</v>
      </c>
      <c r="AT613" s="23">
        <f ca="1">SQRT(Inputs!$B$38)*M613+SQRT(1-Inputs!$B$38)*_xlfn.NORM.S.INV(RAND())</f>
        <v>-0.64793909463869026</v>
      </c>
      <c r="AU613" s="15">
        <f ca="1">Inputs!$B$6*EXP($B$8-0.5*C$5^2+C$5*N613)</f>
        <v>4453.4097532300229</v>
      </c>
      <c r="AV613" s="15">
        <f t="shared" ca="1" si="328"/>
        <v>5699.5480716205902</v>
      </c>
      <c r="AW613" s="15">
        <f t="shared" ca="1" si="329"/>
        <v>6033.000790228205</v>
      </c>
      <c r="AX613" s="15">
        <f t="shared" ca="1" si="330"/>
        <v>9333.9859413905524</v>
      </c>
      <c r="AY613" s="15">
        <f t="shared" ca="1" si="331"/>
        <v>10351.899298496912</v>
      </c>
      <c r="AZ613" s="15">
        <f t="shared" ca="1" si="332"/>
        <v>15087.060814442777</v>
      </c>
      <c r="BA613" s="15">
        <f t="shared" ca="1" si="333"/>
        <v>18064.075432356458</v>
      </c>
      <c r="BB613" s="15">
        <f t="shared" ca="1" si="334"/>
        <v>23828.644172453787</v>
      </c>
      <c r="BC613" s="15">
        <f t="shared" ca="1" si="335"/>
        <v>29604.055779559392</v>
      </c>
      <c r="BD613" s="15">
        <f t="shared" ca="1" si="336"/>
        <v>32595.968754897094</v>
      </c>
      <c r="BE613" s="15">
        <f t="shared" ca="1" si="337"/>
        <v>38776.607101655922</v>
      </c>
      <c r="BF613" s="15">
        <f ca="1">Inputs!$B$13*EXP($B$9-0.5*C$6^2+C$6*Y613)</f>
        <v>13440.870524390357</v>
      </c>
      <c r="BG613" s="15">
        <f t="shared" ca="1" si="338"/>
        <v>11785.714461444604</v>
      </c>
      <c r="BH613" s="15">
        <f t="shared" ca="1" si="339"/>
        <v>12583.6916281632</v>
      </c>
      <c r="BI613" s="15">
        <f t="shared" ca="1" si="340"/>
        <v>21634.701485357429</v>
      </c>
      <c r="BJ613" s="15">
        <f t="shared" ca="1" si="341"/>
        <v>26147.633504869213</v>
      </c>
      <c r="BK613" s="15">
        <f t="shared" ca="1" si="342"/>
        <v>47972.21334939573</v>
      </c>
      <c r="BL613" s="15">
        <f t="shared" ca="1" si="343"/>
        <v>67542.254479400959</v>
      </c>
      <c r="BM613" s="15">
        <f t="shared" ca="1" si="344"/>
        <v>89137.06809416032</v>
      </c>
      <c r="BN613" s="15">
        <f t="shared" ca="1" si="345"/>
        <v>107820.20803345859</v>
      </c>
      <c r="BO613" s="15">
        <f t="shared" ca="1" si="346"/>
        <v>123347.88210202759</v>
      </c>
      <c r="BP613" s="15">
        <f t="shared" ca="1" si="347"/>
        <v>140453.73980678114</v>
      </c>
      <c r="BQ613" s="15">
        <f ca="1">Inputs!$B$20*EXP($B$10-0.5*C$7^2+C$7*AJ613)</f>
        <v>3528.7629958719253</v>
      </c>
      <c r="BR613" s="15">
        <f t="shared" ca="1" si="348"/>
        <v>3322.8312500698935</v>
      </c>
      <c r="BS613" s="15">
        <f t="shared" ca="1" si="349"/>
        <v>2711.8389187411603</v>
      </c>
      <c r="BT613" s="15">
        <f t="shared" ca="1" si="350"/>
        <v>5363.9210866708563</v>
      </c>
      <c r="BU613" s="15">
        <f t="shared" ca="1" si="351"/>
        <v>6425.5565087313553</v>
      </c>
      <c r="BV613" s="15">
        <f t="shared" ca="1" si="352"/>
        <v>17631.155803254427</v>
      </c>
      <c r="BW613" s="15">
        <f t="shared" ca="1" si="353"/>
        <v>14796.205293978226</v>
      </c>
      <c r="BX613" s="15">
        <f t="shared" ca="1" si="354"/>
        <v>30127.443632932489</v>
      </c>
      <c r="BY613" s="15">
        <f t="shared" ca="1" si="355"/>
        <v>45039.358877866893</v>
      </c>
      <c r="BZ613" s="15">
        <f t="shared" ca="1" si="356"/>
        <v>67593.949463858618</v>
      </c>
      <c r="CA613" s="15">
        <f t="shared" ca="1" si="357"/>
        <v>84622.522147706346</v>
      </c>
      <c r="CB613" s="15">
        <f ca="1">(AU613*DCF!C$10-DCF!C$5*MAX(AU613*DCF!C$10,0)-MAX(AU613-Inputs!$B$6,0)/Inputs!$B$10)*DCF!C$6</f>
        <v>1046.7023498103711</v>
      </c>
      <c r="CC613" s="15">
        <f ca="1">(AV613*DCF!D$10-DCF!D$5*MAX(AV613*DCF!D$10,0)-MAX(AV613-AU613,0)/Inputs!$B$10)*DCF!D$6</f>
        <v>1085.3880141039099</v>
      </c>
      <c r="CD613" s="15">
        <f ca="1">(AW613*DCF!E$10-DCF!E$5*MAX(AW613*DCF!E$10,0)-MAX(AW613-AV613,0)/Inputs!$B$10)*DCF!E$6</f>
        <v>1317.8164841070586</v>
      </c>
      <c r="CE613" s="15">
        <f ca="1">(AX613*DCF!F$10-DCF!F$5*MAX(AX613*DCF!F$10,0)-MAX(AX613-AW613,0)/Inputs!$B$10)*DCF!F$6</f>
        <v>1350.7410866520531</v>
      </c>
      <c r="CF613" s="15">
        <f ca="1">(AY613*DCF!G$10-DCF!G$5*MAX(AY613*DCF!G$10,0)-MAX(AY613-AX613,0)/Inputs!$B$10)*DCF!G$6</f>
        <v>1937.2432247879426</v>
      </c>
      <c r="CG613" s="15">
        <f ca="1">(AZ613*DCF!H$10-DCF!H$5*MAX(AZ613*DCF!H$10,0)-MAX(AZ613-AY613,0)/Inputs!$B$10)*DCF!H$6</f>
        <v>2088.3508626493453</v>
      </c>
      <c r="CH613" s="15">
        <f ca="1">(BA613*DCF!I$10-DCF!I$5*MAX(BA613*DCF!I$10,0)-MAX(BA613-AZ613,0)/Inputs!$B$10)*DCF!I$6</f>
        <v>2811.3128995088996</v>
      </c>
      <c r="CI613" s="15">
        <f ca="1">(BB613*DCF!J$10-DCF!J$5*MAX(BB613*DCF!J$10,0)-MAX(BB613-BA613,0)/Inputs!$B$10)*DCF!J$6</f>
        <v>3215.5252300826155</v>
      </c>
      <c r="CJ613" s="15">
        <f ca="1">(BC613*DCF!K$10-DCF!K$5*MAX(BC613*DCF!K$10,0)-MAX(BC613-BB613,0)/Inputs!$B$10)*DCF!K$6</f>
        <v>3957.307829561717</v>
      </c>
      <c r="CK613" s="15">
        <f ca="1">(BD613*DCF!L$10-DCF!L$5*MAX(BD613*DCF!L$10,0)-MAX(BD613-BC613,0)/Inputs!$B$10)*DCF!L$6</f>
        <v>4529.18914111105</v>
      </c>
      <c r="CL613" s="15">
        <f ca="1">(BE613*DCF!M$10-DCF!M$5*MAX(BE613*DCF!M$10,0)-MAX(BE613-BD613,0)/Inputs!$B$10)*DCF!M$6</f>
        <v>4733.5375104174109</v>
      </c>
      <c r="CM613" s="15">
        <f ca="1">(BF613*DCF!C$28-DCF!C$5*MAX(BF613*DCF!C$28,0)-MAX(BF613-Inputs!$B$13,0)/Inputs!$B$17)*DCF!C$6</f>
        <v>3627.7305430091515</v>
      </c>
      <c r="CN613" s="15">
        <f ca="1">(BG613*DCF!D$28-DCF!D$5*MAX(BG613*DCF!D$28,0)-MAX(BG613-BF613,0)/Inputs!$B$17)*DCF!D$6</f>
        <v>3471.1647323789339</v>
      </c>
      <c r="CO613" s="15">
        <f ca="1">(BH613*DCF!E$28-DCF!E$5*MAX(BH613*DCF!E$28,0)-MAX(BH613-BG613,0)/Inputs!$B$17)*DCF!E$6</f>
        <v>3406.6552243108208</v>
      </c>
      <c r="CP613" s="15">
        <f ca="1">(BI613*DCF!F$28-DCF!F$5*MAX(BI613*DCF!F$28,0)-MAX(BI613-BH613,0)/Inputs!$B$17)*DCF!F$6</f>
        <v>4225.3721699517573</v>
      </c>
      <c r="CQ613" s="15">
        <f ca="1">(BJ613*DCF!G$28-DCF!G$5*MAX(BJ613*DCF!G$28,0)-MAX(BJ613-BI613,0)/Inputs!$B$17)*DCF!G$6</f>
        <v>6025.1713110049104</v>
      </c>
      <c r="CR613" s="15">
        <f ca="1">(BK613*DCF!H$28-DCF!H$5*MAX(BK613*DCF!H$28,0)-MAX(BK613-BJ613,0)/Inputs!$B$17)*DCF!H$6</f>
        <v>8473.1303930622835</v>
      </c>
      <c r="CS613" s="15">
        <f ca="1">(BL613*DCF!I$28-DCF!I$5*MAX(BL613*DCF!I$28,0)-MAX(BL613-BK613,0)/Inputs!$B$17)*DCF!I$6</f>
        <v>13073.865407908443</v>
      </c>
      <c r="CT613" s="15">
        <f ca="1">(BM613*DCF!J$28-DCF!J$5*MAX(BM613*DCF!J$28,0)-MAX(BM613-BL613,0)/Inputs!$B$17)*DCF!J$6</f>
        <v>17021.670144744898</v>
      </c>
      <c r="CU613" s="15">
        <f ca="1">(BN613*DCF!K$28-DCF!K$5*MAX(BN613*DCF!K$28,0)-MAX(BN613-BM613,0)/Inputs!$B$17)*DCF!K$6</f>
        <v>20481.38433080474</v>
      </c>
      <c r="CV613" s="15">
        <f ca="1">(BO613*DCF!L$28-DCF!L$5*MAX(BO613*DCF!L$28,0)-MAX(BO613-BN613,0)/Inputs!$B$17)*DCF!L$6</f>
        <v>22853.509322772054</v>
      </c>
      <c r="CW613" s="15">
        <f ca="1">(BP613*DCF!M$28-DCF!M$5*MAX(BP613*DCF!M$28,0)-MAX(BP613-BO613,0)/Inputs!$B$17)*DCF!M$6</f>
        <v>24638.409636591383</v>
      </c>
      <c r="CX613" s="15">
        <f ca="1">(BQ613*DCF!C$46-DCF!C$5*MAX(BQ613*DCF!C$46,0)-MAX(BQ613-Inputs!$B$20,0)/Inputs!$B$24)*DCF!C$6</f>
        <v>-966.34849598516769</v>
      </c>
      <c r="CY613" s="15">
        <f ca="1">(BR613*DCF!D$46-DCF!D$5*MAX(BR613*DCF!D$46,0)-MAX(BR613-BQ613,0)/Inputs!$B$24)*DCF!D$6</f>
        <v>-567.12980496048613</v>
      </c>
      <c r="CZ613" s="15">
        <f ca="1">(BS613*DCF!E$46-DCF!E$5*MAX(BS613*DCF!E$46,0)-MAX(BS613-BR613,0)/Inputs!$B$24)*DCF!E$6</f>
        <v>-320.6796738069466</v>
      </c>
      <c r="DA613" s="15">
        <f ca="1">(BT613*DCF!F$46-DCF!F$5*MAX(BT613*DCF!F$46,0)-MAX(BT613-BS613,0)/Inputs!$B$24)*DCF!F$6</f>
        <v>-1356.341602883472</v>
      </c>
      <c r="DB613" s="15">
        <f ca="1">(BU613*DCF!G$46-DCF!G$5*MAX(BU613*DCF!G$46,0)-MAX(BU613-BT613,0)/Inputs!$B$24)*DCF!G$6</f>
        <v>-573.25620623056182</v>
      </c>
      <c r="DC613" s="15">
        <f ca="1">(BV613*DCF!H$46-DCF!H$5*MAX(BV613*DCF!H$46,0)-MAX(BV613-BU613,0)/Inputs!$B$24)*DCF!H$6</f>
        <v>-3482.0713229270509</v>
      </c>
      <c r="DD613" s="15">
        <f ca="1">(BW613*DCF!I$46-DCF!I$5*MAX(BW613*DCF!I$46,0)-MAX(BW613-BV613,0)/Inputs!$B$24)*DCF!I$6</f>
        <v>341.72409586110052</v>
      </c>
      <c r="DE613" s="15">
        <f ca="1">(BX613*DCF!J$46-DCF!J$5*MAX(BX613*DCF!J$46,0)-MAX(BX613-BW613,0)/Inputs!$B$24)*DCF!J$6</f>
        <v>-2801.831006958445</v>
      </c>
      <c r="DF613" s="15">
        <f ca="1">(BY613*DCF!K$46-DCF!K$5*MAX(BY613*DCF!K$46,0)-MAX(BY613-BX613,0)/Inputs!$B$24)*DCF!K$6</f>
        <v>-1080.2236646572151</v>
      </c>
      <c r="DG613" s="15">
        <f ca="1">(BZ613*DCF!L$46-DCF!L$5*MAX(BZ613*DCF!L$46,0)-MAX(BZ613-BY613,0)/Inputs!$B$24)*DCF!L$6</f>
        <v>-431.7214694144904</v>
      </c>
      <c r="DH613" s="15">
        <f ca="1">(CA613*DCF!M$46-DCF!M$5*MAX(CA613*DCF!M$46,0)-MAX(CA613-BZ613,0)/Inputs!$B$24)*DCF!M$6</f>
        <v>3074.144875500544</v>
      </c>
      <c r="DI613" s="15">
        <f ca="1">SUM(CB613:CL613)+BE613*DCF!M$10*(1+Inputs!$B$30)*(1-Inputs!$B$33)*(1-Inputs!$B$30/Inputs!$B$31)/(Inputs!$B$29-Inputs!$B$30)*DCF!M$6</f>
        <v>135988.92496424553</v>
      </c>
      <c r="DJ613" s="15">
        <f ca="1">SUM(CM613:CW613)+BP613*DCF!M$28*(1+Inputs!$B$30)*(1-Inputs!$B$33)*(1-Inputs!$B$30/Inputs!$B$31)/(Inputs!$B$29-Inputs!$B$30)*DCF!M$6</f>
        <v>648477.550137477</v>
      </c>
      <c r="DK613" s="15">
        <f ca="1">SUM(CX613:DH613)+CA613*DCF!M$46*(1+Inputs!$B$30)*(1-Inputs!$B$33)*(1-Inputs!$B$30/Inputs!$B$31)/(Inputs!$B$29-Inputs!$B$30)*DCF!M$6</f>
        <v>122672.70914246899</v>
      </c>
      <c r="DM613" s="15">
        <f ca="1">DI613+DJ613+DK613+Inputs!$B$34+Inputs!$B$36-Inputs!$B$35</f>
        <v>983990.18424419151</v>
      </c>
    </row>
    <row r="614" spans="1:117" x14ac:dyDescent="0.75">
      <c r="A614" s="11">
        <v>601</v>
      </c>
      <c r="C614" s="23">
        <f t="shared" ref="C614:M623" ca="1" si="360">_xlfn.NORM.S.INV(RAND())</f>
        <v>1.4380241710628803</v>
      </c>
      <c r="D614" s="23">
        <f t="shared" ca="1" si="360"/>
        <v>0.57650744280396982</v>
      </c>
      <c r="E614" s="23">
        <f t="shared" ca="1" si="360"/>
        <v>-0.87668758543926317</v>
      </c>
      <c r="F614" s="23">
        <f t="shared" ca="1" si="360"/>
        <v>-0.42113786228860134</v>
      </c>
      <c r="G614" s="23">
        <f t="shared" ca="1" si="360"/>
        <v>-1.0976019346763257</v>
      </c>
      <c r="H614" s="23">
        <f t="shared" ca="1" si="360"/>
        <v>1.2711297002407944</v>
      </c>
      <c r="I614" s="23">
        <f t="shared" ca="1" si="360"/>
        <v>2.5502092953974587E-2</v>
      </c>
      <c r="J614" s="23">
        <f t="shared" ca="1" si="360"/>
        <v>-1.6763647746473409</v>
      </c>
      <c r="K614" s="23">
        <f t="shared" ca="1" si="360"/>
        <v>-0.11079768239344179</v>
      </c>
      <c r="L614" s="23">
        <f t="shared" ca="1" si="360"/>
        <v>1.1714835305829494</v>
      </c>
      <c r="M614" s="23">
        <f t="shared" ca="1" si="360"/>
        <v>-0.26189970810927782</v>
      </c>
      <c r="N614" s="23">
        <f ca="1">SQRT(Inputs!$B$38)*C614+SQRT(1-Inputs!$B$38)*_xlfn.NORM.S.INV(RAND())</f>
        <v>2.0473839834413305</v>
      </c>
      <c r="O614" s="23">
        <f ca="1">SQRT(Inputs!$B$38)*D614+SQRT(1-Inputs!$B$38)*_xlfn.NORM.S.INV(RAND())</f>
        <v>2.363291794657608</v>
      </c>
      <c r="P614" s="23">
        <f ca="1">SQRT(Inputs!$B$38)*E614+SQRT(1-Inputs!$B$38)*_xlfn.NORM.S.INV(RAND())</f>
        <v>-0.54090981411412797</v>
      </c>
      <c r="Q614" s="23">
        <f ca="1">SQRT(Inputs!$B$38)*F614+SQRT(1-Inputs!$B$38)*_xlfn.NORM.S.INV(RAND())</f>
        <v>0.37499175981331423</v>
      </c>
      <c r="R614" s="23">
        <f ca="1">SQRT(Inputs!$B$38)*G614+SQRT(1-Inputs!$B$38)*_xlfn.NORM.S.INV(RAND())</f>
        <v>-0.68158911498906782</v>
      </c>
      <c r="S614" s="23">
        <f ca="1">SQRT(Inputs!$B$38)*H614+SQRT(1-Inputs!$B$38)*_xlfn.NORM.S.INV(RAND())</f>
        <v>-2.5003061643630198E-2</v>
      </c>
      <c r="T614" s="23">
        <f ca="1">SQRT(Inputs!$B$38)*I614+SQRT(1-Inputs!$B$38)*_xlfn.NORM.S.INV(RAND())</f>
        <v>-0.52839262464163506</v>
      </c>
      <c r="U614" s="23">
        <f ca="1">SQRT(Inputs!$B$38)*J614+SQRT(1-Inputs!$B$38)*_xlfn.NORM.S.INV(RAND())</f>
        <v>-0.11661145505746462</v>
      </c>
      <c r="V614" s="23">
        <f ca="1">SQRT(Inputs!$B$38)*K614+SQRT(1-Inputs!$B$38)*_xlfn.NORM.S.INV(RAND())</f>
        <v>-0.10840820530532788</v>
      </c>
      <c r="W614" s="23">
        <f ca="1">SQRT(Inputs!$B$38)*L614+SQRT(1-Inputs!$B$38)*_xlfn.NORM.S.INV(RAND())</f>
        <v>0.40266181110247001</v>
      </c>
      <c r="X614" s="23">
        <f ca="1">SQRT(Inputs!$B$38)*M614+SQRT(1-Inputs!$B$38)*_xlfn.NORM.S.INV(RAND())</f>
        <v>-0.53336313551597214</v>
      </c>
      <c r="Y614" s="23">
        <f ca="1">SQRT(Inputs!$B$38)*C614+SQRT(1-Inputs!$B$38)*_xlfn.NORM.S.INV(RAND())</f>
        <v>-0.24294465353015959</v>
      </c>
      <c r="Z614" s="23">
        <f ca="1">SQRT(Inputs!$B$38)*D614+SQRT(1-Inputs!$B$38)*_xlfn.NORM.S.INV(RAND())</f>
        <v>0.34829582388153013</v>
      </c>
      <c r="AA614" s="23">
        <f ca="1">SQRT(Inputs!$B$38)*E614+SQRT(1-Inputs!$B$38)*_xlfn.NORM.S.INV(RAND())</f>
        <v>-2.2565076538273559</v>
      </c>
      <c r="AB614" s="23">
        <f ca="1">SQRT(Inputs!$B$38)*F614+SQRT(1-Inputs!$B$38)*_xlfn.NORM.S.INV(RAND())</f>
        <v>-0.48966763792022172</v>
      </c>
      <c r="AC614" s="23">
        <f ca="1">SQRT(Inputs!$B$38)*G614+SQRT(1-Inputs!$B$38)*_xlfn.NORM.S.INV(RAND())</f>
        <v>0.36871046839825883</v>
      </c>
      <c r="AD614" s="23">
        <f ca="1">SQRT(Inputs!$B$38)*H614+SQRT(1-Inputs!$B$38)*_xlfn.NORM.S.INV(RAND())</f>
        <v>0.28786357614841745</v>
      </c>
      <c r="AE614" s="23">
        <f ca="1">SQRT(Inputs!$B$38)*I614+SQRT(1-Inputs!$B$38)*_xlfn.NORM.S.INV(RAND())</f>
        <v>0.3044584989964576</v>
      </c>
      <c r="AF614" s="23">
        <f ca="1">SQRT(Inputs!$B$38)*J614+SQRT(1-Inputs!$B$38)*_xlfn.NORM.S.INV(RAND())</f>
        <v>-0.51416272335486002</v>
      </c>
      <c r="AG614" s="23">
        <f ca="1">SQRT(Inputs!$B$38)*K614+SQRT(1-Inputs!$B$38)*_xlfn.NORM.S.INV(RAND())</f>
        <v>-6.8781363603669599E-2</v>
      </c>
      <c r="AH614" s="23">
        <f ca="1">SQRT(Inputs!$B$38)*L614+SQRT(1-Inputs!$B$38)*_xlfn.NORM.S.INV(RAND())</f>
        <v>1.2090532014366933</v>
      </c>
      <c r="AI614" s="23">
        <f ca="1">SQRT(Inputs!$B$38)*M614+SQRT(1-Inputs!$B$38)*_xlfn.NORM.S.INV(RAND())</f>
        <v>3.7536167691136019E-2</v>
      </c>
      <c r="AJ614" s="23">
        <f ca="1">SQRT(Inputs!$B$38)*C614+SQRT(1-Inputs!$B$38)*_xlfn.NORM.S.INV(RAND())</f>
        <v>1.3356613177915277</v>
      </c>
      <c r="AK614" s="23">
        <f ca="1">SQRT(Inputs!$B$38)*D614+SQRT(1-Inputs!$B$38)*_xlfn.NORM.S.INV(RAND())</f>
        <v>1.7617638755415745</v>
      </c>
      <c r="AL614" s="23">
        <f ca="1">SQRT(Inputs!$B$38)*E614+SQRT(1-Inputs!$B$38)*_xlfn.NORM.S.INV(RAND())</f>
        <v>1.696905304675872E-2</v>
      </c>
      <c r="AM614" s="23">
        <f ca="1">SQRT(Inputs!$B$38)*F614+SQRT(1-Inputs!$B$38)*_xlfn.NORM.S.INV(RAND())</f>
        <v>-0.17429357831812053</v>
      </c>
      <c r="AN614" s="23">
        <f ca="1">SQRT(Inputs!$B$38)*G614+SQRT(1-Inputs!$B$38)*_xlfn.NORM.S.INV(RAND())</f>
        <v>-1.8909423212256589</v>
      </c>
      <c r="AO614" s="23">
        <f ca="1">SQRT(Inputs!$B$38)*H614+SQRT(1-Inputs!$B$38)*_xlfn.NORM.S.INV(RAND())</f>
        <v>0.67342761102962623</v>
      </c>
      <c r="AP614" s="23">
        <f ca="1">SQRT(Inputs!$B$38)*I614+SQRT(1-Inputs!$B$38)*_xlfn.NORM.S.INV(RAND())</f>
        <v>-0.67267652237162345</v>
      </c>
      <c r="AQ614" s="23">
        <f ca="1">SQRT(Inputs!$B$38)*J614+SQRT(1-Inputs!$B$38)*_xlfn.NORM.S.INV(RAND())</f>
        <v>-0.59281808637583022</v>
      </c>
      <c r="AR614" s="23">
        <f ca="1">SQRT(Inputs!$B$38)*K614+SQRT(1-Inputs!$B$38)*_xlfn.NORM.S.INV(RAND())</f>
        <v>-0.54642110103576791</v>
      </c>
      <c r="AS614" s="23">
        <f ca="1">SQRT(Inputs!$B$38)*L614+SQRT(1-Inputs!$B$38)*_xlfn.NORM.S.INV(RAND())</f>
        <v>1.0190611527530542</v>
      </c>
      <c r="AT614" s="23">
        <f ca="1">SQRT(Inputs!$B$38)*M614+SQRT(1-Inputs!$B$38)*_xlfn.NORM.S.INV(RAND())</f>
        <v>-0.90188021791299966</v>
      </c>
      <c r="AU614" s="15">
        <f ca="1">Inputs!$B$6*EXP($B$8-0.5*C$5^2+C$5*N614)</f>
        <v>6912.0998614250648</v>
      </c>
      <c r="AV614" s="15">
        <f t="shared" ca="1" si="328"/>
        <v>11909.493924867975</v>
      </c>
      <c r="AW614" s="15">
        <f t="shared" ca="1" si="329"/>
        <v>13499.774324908052</v>
      </c>
      <c r="AX614" s="15">
        <f t="shared" ca="1" si="330"/>
        <v>17272.398208220107</v>
      </c>
      <c r="AY614" s="15">
        <f t="shared" ca="1" si="331"/>
        <v>19493.493275848905</v>
      </c>
      <c r="AZ614" s="15">
        <f t="shared" ca="1" si="332"/>
        <v>23775.516974476679</v>
      </c>
      <c r="BA614" s="15">
        <f t="shared" ca="1" si="333"/>
        <v>27529.831595837175</v>
      </c>
      <c r="BB614" s="15">
        <f t="shared" ca="1" si="334"/>
        <v>33313.410873430541</v>
      </c>
      <c r="BC614" s="15">
        <f t="shared" ca="1" si="335"/>
        <v>40375.714992819019</v>
      </c>
      <c r="BD614" s="15">
        <f t="shared" ca="1" si="336"/>
        <v>51362.518618681381</v>
      </c>
      <c r="BE614" s="15">
        <f t="shared" ca="1" si="337"/>
        <v>59953.789408919678</v>
      </c>
      <c r="BF614" s="15">
        <f ca="1">Inputs!$B$13*EXP($B$9-0.5*C$6^2+C$6*Y614)</f>
        <v>13180.661740375115</v>
      </c>
      <c r="BG614" s="15">
        <f t="shared" ca="1" si="338"/>
        <v>17105.676055036831</v>
      </c>
      <c r="BH614" s="15">
        <f t="shared" ca="1" si="339"/>
        <v>14374.994311661876</v>
      </c>
      <c r="BI614" s="15">
        <f t="shared" ca="1" si="340"/>
        <v>16319.616885445828</v>
      </c>
      <c r="BJ614" s="15">
        <f t="shared" ca="1" si="341"/>
        <v>21098.871285260473</v>
      </c>
      <c r="BK614" s="15">
        <f t="shared" ca="1" si="342"/>
        <v>26929.852136505117</v>
      </c>
      <c r="BL614" s="15">
        <f t="shared" ca="1" si="343"/>
        <v>34411.347071973658</v>
      </c>
      <c r="BM614" s="15">
        <f t="shared" ca="1" si="344"/>
        <v>39681.679213569951</v>
      </c>
      <c r="BN614" s="15">
        <f t="shared" ca="1" si="345"/>
        <v>48402.887951501289</v>
      </c>
      <c r="BO614" s="15">
        <f t="shared" ca="1" si="346"/>
        <v>68541.327405040138</v>
      </c>
      <c r="BP614" s="15">
        <f t="shared" ca="1" si="347"/>
        <v>84721.06160661504</v>
      </c>
      <c r="BQ614" s="15">
        <f ca="1">Inputs!$B$20*EXP($B$10-0.5*C$7^2+C$7*AJ614)</f>
        <v>6888.8857599404282</v>
      </c>
      <c r="BR614" s="15">
        <f t="shared" ca="1" si="348"/>
        <v>16355.951936421621</v>
      </c>
      <c r="BS614" s="15">
        <f t="shared" ca="1" si="349"/>
        <v>22507.142881196633</v>
      </c>
      <c r="BT614" s="15">
        <f t="shared" ca="1" si="350"/>
        <v>29645.514822635978</v>
      </c>
      <c r="BU614" s="15">
        <f t="shared" ca="1" si="351"/>
        <v>25999.963592079432</v>
      </c>
      <c r="BV614" s="15">
        <f t="shared" ca="1" si="352"/>
        <v>42099.999778005709</v>
      </c>
      <c r="BW614" s="15">
        <f t="shared" ca="1" si="353"/>
        <v>50952.234213571341</v>
      </c>
      <c r="BX614" s="15">
        <f t="shared" ca="1" si="354"/>
        <v>63279.348764701157</v>
      </c>
      <c r="BY614" s="15">
        <f t="shared" ca="1" si="355"/>
        <v>79863.796707538655</v>
      </c>
      <c r="BZ614" s="15">
        <f t="shared" ca="1" si="356"/>
        <v>135148.36317088996</v>
      </c>
      <c r="CA614" s="15">
        <f t="shared" ca="1" si="357"/>
        <v>161730.21373449222</v>
      </c>
      <c r="CB614" s="15">
        <f ca="1">(AU614*DCF!C$10-DCF!C$5*MAX(AU614*DCF!C$10,0)-MAX(AU614-Inputs!$B$6,0)/Inputs!$B$10)*DCF!C$6</f>
        <v>1029.1714510999925</v>
      </c>
      <c r="CC614" s="15">
        <f ca="1">(AV614*DCF!D$10-DCF!D$5*MAX(AV614*DCF!D$10,0)-MAX(AV614-AU614,0)/Inputs!$B$10)*DCF!D$6</f>
        <v>1684.3747087370425</v>
      </c>
      <c r="CD614" s="15">
        <f ca="1">(AW614*DCF!E$10-DCF!E$5*MAX(AW614*DCF!E$10,0)-MAX(AW614-AV614,0)/Inputs!$B$10)*DCF!E$6</f>
        <v>2758.6859910325988</v>
      </c>
      <c r="CE614" s="15">
        <f ca="1">(AX614*DCF!F$10-DCF!F$5*MAX(AX614*DCF!F$10,0)-MAX(AX614-AW614,0)/Inputs!$B$10)*DCF!F$6</f>
        <v>2985.5475063216509</v>
      </c>
      <c r="CF614" s="15">
        <f ca="1">(AY614*DCF!G$10-DCF!G$5*MAX(AY614*DCF!G$10,0)-MAX(AY614-AX614,0)/Inputs!$B$10)*DCF!G$6</f>
        <v>3589.5035453703367</v>
      </c>
      <c r="CG614" s="15">
        <f ca="1">(AZ614*DCF!H$10-DCF!H$5*MAX(AZ614*DCF!H$10,0)-MAX(AZ614-AY614,0)/Inputs!$B$10)*DCF!H$6</f>
        <v>3855.6836012269805</v>
      </c>
      <c r="CH614" s="15">
        <f ca="1">(BA614*DCF!I$10-DCF!I$5*MAX(BA614*DCF!I$10,0)-MAX(BA614-AZ614,0)/Inputs!$B$10)*DCF!I$6</f>
        <v>4412.856804042659</v>
      </c>
      <c r="CI614" s="15">
        <f ca="1">(BB614*DCF!J$10-DCF!J$5*MAX(BB614*DCF!J$10,0)-MAX(BB614-BA614,0)/Inputs!$B$10)*DCF!J$6</f>
        <v>4840.2524700163931</v>
      </c>
      <c r="CJ614" s="15">
        <f ca="1">(BC614*DCF!K$10-DCF!K$5*MAX(BC614*DCF!K$10,0)-MAX(BC614-BB614,0)/Inputs!$B$10)*DCF!K$6</f>
        <v>5511.2266074385552</v>
      </c>
      <c r="CK614" s="15">
        <f ca="1">(BD614*DCF!L$10-DCF!L$5*MAX(BD614*DCF!L$10,0)-MAX(BD614-BC614,0)/Inputs!$B$10)*DCF!L$6</f>
        <v>6325.6729149892435</v>
      </c>
      <c r="CL614" s="15">
        <f ca="1">(BE614*DCF!M$10-DCF!M$5*MAX(BE614*DCF!M$10,0)-MAX(BE614-BD614,0)/Inputs!$B$10)*DCF!M$6</f>
        <v>7433.9360378764186</v>
      </c>
      <c r="CM614" s="15">
        <f ca="1">(BF614*DCF!C$28-DCF!C$5*MAX(BF614*DCF!C$28,0)-MAX(BF614-Inputs!$B$13,0)/Inputs!$B$17)*DCF!C$6</f>
        <v>3608.4109360040297</v>
      </c>
      <c r="CN614" s="15">
        <f ca="1">(BG614*DCF!D$28-DCF!D$5*MAX(BG614*DCF!D$28,0)-MAX(BG614-BF614,0)/Inputs!$B$17)*DCF!D$6</f>
        <v>4200.6306065326135</v>
      </c>
      <c r="CO614" s="15">
        <f ca="1">(BH614*DCF!E$28-DCF!E$5*MAX(BH614*DCF!E$28,0)-MAX(BH614-BG614,0)/Inputs!$B$17)*DCF!E$6</f>
        <v>4071.2543565858355</v>
      </c>
      <c r="CP614" s="15">
        <f ca="1">(BI614*DCF!F$28-DCF!F$5*MAX(BI614*DCF!F$28,0)-MAX(BI614-BH614,0)/Inputs!$B$17)*DCF!F$6</f>
        <v>4076.2968349525963</v>
      </c>
      <c r="CQ614" s="15">
        <f ca="1">(BJ614*DCF!G$28-DCF!G$5*MAX(BJ614*DCF!G$28,0)-MAX(BJ614-BI614,0)/Inputs!$B$17)*DCF!G$6</f>
        <v>4670.4388548557718</v>
      </c>
      <c r="CR614" s="15">
        <f ca="1">(BK614*DCF!H$28-DCF!H$5*MAX(BK614*DCF!H$28,0)-MAX(BK614-BJ614,0)/Inputs!$B$17)*DCF!H$6</f>
        <v>5754.0787568405094</v>
      </c>
      <c r="CS614" s="15">
        <f ca="1">(BL614*DCF!I$28-DCF!I$5*MAX(BL614*DCF!I$28,0)-MAX(BL614-BK614,0)/Inputs!$B$17)*DCF!I$6</f>
        <v>7018.1088894718805</v>
      </c>
      <c r="CT614" s="15">
        <f ca="1">(BM614*DCF!J$28-DCF!J$5*MAX(BM614*DCF!J$28,0)-MAX(BM614-BL614,0)/Inputs!$B$17)*DCF!J$6</f>
        <v>8153.5057061780417</v>
      </c>
      <c r="CU614" s="15">
        <f ca="1">(BN614*DCF!K$28-DCF!K$5*MAX(BN614*DCF!K$28,0)-MAX(BN614-BM614,0)/Inputs!$B$17)*DCF!K$6</f>
        <v>9153.6464596401711</v>
      </c>
      <c r="CV614" s="15">
        <f ca="1">(BO614*DCF!L$28-DCF!L$5*MAX(BO614*DCF!L$28,0)-MAX(BO614-BN614,0)/Inputs!$B$17)*DCF!L$6</f>
        <v>11396.735486377131</v>
      </c>
      <c r="CW614" s="15">
        <f ca="1">(BP614*DCF!M$28-DCF!M$5*MAX(BP614*DCF!M$28,0)-MAX(BP614-BO614,0)/Inputs!$B$17)*DCF!M$6</f>
        <v>14249.079908627382</v>
      </c>
      <c r="CX614" s="15">
        <f ca="1">(BQ614*DCF!C$46-DCF!C$5*MAX(BQ614*DCF!C$46,0)-MAX(BQ614-Inputs!$B$20,0)/Inputs!$B$24)*DCF!C$6</f>
        <v>-3294.3781246700423</v>
      </c>
      <c r="CY614" s="15">
        <f ca="1">(BR614*DCF!D$46-DCF!D$5*MAX(BR614*DCF!D$46,0)-MAX(BR614-BQ614,0)/Inputs!$B$24)*DCF!D$6</f>
        <v>-6831.0981235378467</v>
      </c>
      <c r="CZ614" s="15">
        <f ca="1">(BS614*DCF!E$46-DCF!E$5*MAX(BS614*DCF!E$46,0)-MAX(BS614-BR614,0)/Inputs!$B$24)*DCF!E$6</f>
        <v>-5086.1389643993889</v>
      </c>
      <c r="DA614" s="15">
        <f ca="1">(BT614*DCF!F$46-DCF!F$5*MAX(BT614*DCF!F$46,0)-MAX(BT614-BS614,0)/Inputs!$B$24)*DCF!F$6</f>
        <v>-4758.2807076562167</v>
      </c>
      <c r="DB614" s="15">
        <f ca="1">(BU614*DCF!G$46-DCF!G$5*MAX(BU614*DCF!G$46,0)-MAX(BU614-BT614,0)/Inputs!$B$24)*DCF!G$6</f>
        <v>-874.58740558187435</v>
      </c>
      <c r="DC614" s="15">
        <f ca="1">(BV614*DCF!H$46-DCF!H$5*MAX(BV614*DCF!H$46,0)-MAX(BV614-BU614,0)/Inputs!$B$24)*DCF!H$6</f>
        <v>-5002.9875982182148</v>
      </c>
      <c r="DD614" s="15">
        <f ca="1">(BW614*DCF!I$46-DCF!I$5*MAX(BW614*DCF!I$46,0)-MAX(BW614-BV614,0)/Inputs!$B$24)*DCF!I$6</f>
        <v>-1364.3724561159499</v>
      </c>
      <c r="DE614" s="15">
        <f ca="1">(BX614*DCF!J$46-DCF!J$5*MAX(BX614*DCF!J$46,0)-MAX(BX614-BW614,0)/Inputs!$B$24)*DCF!J$6</f>
        <v>-614.55574148670075</v>
      </c>
      <c r="DF614" s="15">
        <f ca="1">(BY614*DCF!K$46-DCF!K$5*MAX(BY614*DCF!K$46,0)-MAX(BY614-BX614,0)/Inputs!$B$24)*DCF!K$6</f>
        <v>499.33835708903149</v>
      </c>
      <c r="DG614" s="15">
        <f ca="1">(BZ614*DCF!L$46-DCF!L$5*MAX(BZ614*DCF!L$46,0)-MAX(BZ614-BY614,0)/Inputs!$B$24)*DCF!L$6</f>
        <v>-3168.8994891855782</v>
      </c>
      <c r="DH614" s="15">
        <f ca="1">(CA614*DCF!M$46-DCF!M$5*MAX(CA614*DCF!M$46,0)-MAX(CA614-BZ614,0)/Inputs!$B$24)*DCF!M$6</f>
        <v>7121.9132497798219</v>
      </c>
      <c r="DI614" s="15">
        <f ca="1">SUM(CB614:CL614)+BE614*DCF!M$10*(1+Inputs!$B$30)*(1-Inputs!$B$33)*(1-Inputs!$B$30/Inputs!$B$31)/(Inputs!$B$29-Inputs!$B$30)*DCF!M$6</f>
        <v>211279.10036996502</v>
      </c>
      <c r="DJ614" s="15">
        <f ca="1">SUM(CM614:CW614)+BP614*DCF!M$28*(1+Inputs!$B$30)*(1-Inputs!$B$33)*(1-Inputs!$B$30/Inputs!$B$31)/(Inputs!$B$29-Inputs!$B$30)*DCF!M$6</f>
        <v>390725.2998244238</v>
      </c>
      <c r="DK614" s="15">
        <f ca="1">SUM(CX614:DH614)+CA614*DCF!M$46*(1+Inputs!$B$30)*(1-Inputs!$B$33)*(1-Inputs!$B$30/Inputs!$B$31)/(Inputs!$B$29-Inputs!$B$30)*DCF!M$6</f>
        <v>226680.0215981082</v>
      </c>
      <c r="DM614" s="15">
        <f ca="1">DI614+DJ614+DK614+Inputs!$B$34+Inputs!$B$36-Inputs!$B$35</f>
        <v>905535.42179249704</v>
      </c>
    </row>
    <row r="615" spans="1:117" x14ac:dyDescent="0.75">
      <c r="A615" s="11">
        <v>602</v>
      </c>
      <c r="C615" s="23">
        <f t="shared" ca="1" si="360"/>
        <v>-8.2596495532748435E-3</v>
      </c>
      <c r="D615" s="23">
        <f t="shared" ca="1" si="360"/>
        <v>0.19551313949661342</v>
      </c>
      <c r="E615" s="23">
        <f t="shared" ca="1" si="360"/>
        <v>-0.2862955194379676</v>
      </c>
      <c r="F615" s="23">
        <f t="shared" ca="1" si="360"/>
        <v>-0.99844253057688515</v>
      </c>
      <c r="G615" s="23">
        <f t="shared" ca="1" si="360"/>
        <v>0.47248389397035206</v>
      </c>
      <c r="H615" s="23">
        <f t="shared" ca="1" si="360"/>
        <v>0.26105959722900302</v>
      </c>
      <c r="I615" s="23">
        <f t="shared" ca="1" si="360"/>
        <v>2.0939744196308832</v>
      </c>
      <c r="J615" s="23">
        <f t="shared" ca="1" si="360"/>
        <v>-2.9748341764811056E-2</v>
      </c>
      <c r="K615" s="23">
        <f t="shared" ca="1" si="360"/>
        <v>-0.66480323275832542</v>
      </c>
      <c r="L615" s="23">
        <f t="shared" ca="1" si="360"/>
        <v>-0.67025857408696288</v>
      </c>
      <c r="M615" s="23">
        <f t="shared" ca="1" si="360"/>
        <v>-0.49377716406802702</v>
      </c>
      <c r="N615" s="23">
        <f ca="1">SQRT(Inputs!$B$38)*C615+SQRT(1-Inputs!$B$38)*_xlfn.NORM.S.INV(RAND())</f>
        <v>-0.13494761722574683</v>
      </c>
      <c r="O615" s="23">
        <f ca="1">SQRT(Inputs!$B$38)*D615+SQRT(1-Inputs!$B$38)*_xlfn.NORM.S.INV(RAND())</f>
        <v>0.37960391047489872</v>
      </c>
      <c r="P615" s="23">
        <f ca="1">SQRT(Inputs!$B$38)*E615+SQRT(1-Inputs!$B$38)*_xlfn.NORM.S.INV(RAND())</f>
        <v>-0.7504727832399346</v>
      </c>
      <c r="Q615" s="23">
        <f ca="1">SQRT(Inputs!$B$38)*F615+SQRT(1-Inputs!$B$38)*_xlfn.NORM.S.INV(RAND())</f>
        <v>-5.1766446696905166E-2</v>
      </c>
      <c r="R615" s="23">
        <f ca="1">SQRT(Inputs!$B$38)*G615+SQRT(1-Inputs!$B$38)*_xlfn.NORM.S.INV(RAND())</f>
        <v>0.89701483946862104</v>
      </c>
      <c r="S615" s="23">
        <f ca="1">SQRT(Inputs!$B$38)*H615+SQRT(1-Inputs!$B$38)*_xlfn.NORM.S.INV(RAND())</f>
        <v>0.52748018986969869</v>
      </c>
      <c r="T615" s="23">
        <f ca="1">SQRT(Inputs!$B$38)*I615+SQRT(1-Inputs!$B$38)*_xlfn.NORM.S.INV(RAND())</f>
        <v>1.7530603827576758</v>
      </c>
      <c r="U615" s="23">
        <f ca="1">SQRT(Inputs!$B$38)*J615+SQRT(1-Inputs!$B$38)*_xlfn.NORM.S.INV(RAND())</f>
        <v>0.7348530639708023</v>
      </c>
      <c r="V615" s="23">
        <f ca="1">SQRT(Inputs!$B$38)*K615+SQRT(1-Inputs!$B$38)*_xlfn.NORM.S.INV(RAND())</f>
        <v>-0.70965339856290344</v>
      </c>
      <c r="W615" s="23">
        <f ca="1">SQRT(Inputs!$B$38)*L615+SQRT(1-Inputs!$B$38)*_xlfn.NORM.S.INV(RAND())</f>
        <v>-0.19151676210286336</v>
      </c>
      <c r="X615" s="23">
        <f ca="1">SQRT(Inputs!$B$38)*M615+SQRT(1-Inputs!$B$38)*_xlfn.NORM.S.INV(RAND())</f>
        <v>2.2380777271237995E-2</v>
      </c>
      <c r="Y615" s="23">
        <f ca="1">SQRT(Inputs!$B$38)*C615+SQRT(1-Inputs!$B$38)*_xlfn.NORM.S.INV(RAND())</f>
        <v>-0.33750133578253472</v>
      </c>
      <c r="Z615" s="23">
        <f ca="1">SQRT(Inputs!$B$38)*D615+SQRT(1-Inputs!$B$38)*_xlfn.NORM.S.INV(RAND())</f>
        <v>-1.453276822850283</v>
      </c>
      <c r="AA615" s="23">
        <f ca="1">SQRT(Inputs!$B$38)*E615+SQRT(1-Inputs!$B$38)*_xlfn.NORM.S.INV(RAND())</f>
        <v>-0.60527894558420592</v>
      </c>
      <c r="AB615" s="23">
        <f ca="1">SQRT(Inputs!$B$38)*F615+SQRT(1-Inputs!$B$38)*_xlfn.NORM.S.INV(RAND())</f>
        <v>0.77793062579910854</v>
      </c>
      <c r="AC615" s="23">
        <f ca="1">SQRT(Inputs!$B$38)*G615+SQRT(1-Inputs!$B$38)*_xlfn.NORM.S.INV(RAND())</f>
        <v>0.6072072542714102</v>
      </c>
      <c r="AD615" s="23">
        <f ca="1">SQRT(Inputs!$B$38)*H615+SQRT(1-Inputs!$B$38)*_xlfn.NORM.S.INV(RAND())</f>
        <v>-0.59728464363977607</v>
      </c>
      <c r="AE615" s="23">
        <f ca="1">SQRT(Inputs!$B$38)*I615+SQRT(1-Inputs!$B$38)*_xlfn.NORM.S.INV(RAND())</f>
        <v>0.72697624817112128</v>
      </c>
      <c r="AF615" s="23">
        <f ca="1">SQRT(Inputs!$B$38)*J615+SQRT(1-Inputs!$B$38)*_xlfn.NORM.S.INV(RAND())</f>
        <v>0.41141624814049038</v>
      </c>
      <c r="AG615" s="23">
        <f ca="1">SQRT(Inputs!$B$38)*K615+SQRT(1-Inputs!$B$38)*_xlfn.NORM.S.INV(RAND())</f>
        <v>-1.6600855917823458</v>
      </c>
      <c r="AH615" s="23">
        <f ca="1">SQRT(Inputs!$B$38)*L615+SQRT(1-Inputs!$B$38)*_xlfn.NORM.S.INV(RAND())</f>
        <v>0.71785428510130256</v>
      </c>
      <c r="AI615" s="23">
        <f ca="1">SQRT(Inputs!$B$38)*M615+SQRT(1-Inputs!$B$38)*_xlfn.NORM.S.INV(RAND())</f>
        <v>0.31636112676039368</v>
      </c>
      <c r="AJ615" s="23">
        <f ca="1">SQRT(Inputs!$B$38)*C615+SQRT(1-Inputs!$B$38)*_xlfn.NORM.S.INV(RAND())</f>
        <v>0.94182378962732971</v>
      </c>
      <c r="AK615" s="23">
        <f ca="1">SQRT(Inputs!$B$38)*D615+SQRT(1-Inputs!$B$38)*_xlfn.NORM.S.INV(RAND())</f>
        <v>-0.14431498659613276</v>
      </c>
      <c r="AL615" s="23">
        <f ca="1">SQRT(Inputs!$B$38)*E615+SQRT(1-Inputs!$B$38)*_xlfn.NORM.S.INV(RAND())</f>
        <v>0.71704325865958063</v>
      </c>
      <c r="AM615" s="23">
        <f ca="1">SQRT(Inputs!$B$38)*F615+SQRT(1-Inputs!$B$38)*_xlfn.NORM.S.INV(RAND())</f>
        <v>-1.1825963544676346</v>
      </c>
      <c r="AN615" s="23">
        <f ca="1">SQRT(Inputs!$B$38)*G615+SQRT(1-Inputs!$B$38)*_xlfn.NORM.S.INV(RAND())</f>
        <v>0.5622930200948435</v>
      </c>
      <c r="AO615" s="23">
        <f ca="1">SQRT(Inputs!$B$38)*H615+SQRT(1-Inputs!$B$38)*_xlfn.NORM.S.INV(RAND())</f>
        <v>1.9240883932695532</v>
      </c>
      <c r="AP615" s="23">
        <f ca="1">SQRT(Inputs!$B$38)*I615+SQRT(1-Inputs!$B$38)*_xlfn.NORM.S.INV(RAND())</f>
        <v>-0.49474989727765695</v>
      </c>
      <c r="AQ615" s="23">
        <f ca="1">SQRT(Inputs!$B$38)*J615+SQRT(1-Inputs!$B$38)*_xlfn.NORM.S.INV(RAND())</f>
        <v>0.24023718179837494</v>
      </c>
      <c r="AR615" s="23">
        <f ca="1">SQRT(Inputs!$B$38)*K615+SQRT(1-Inputs!$B$38)*_xlfn.NORM.S.INV(RAND())</f>
        <v>-0.3386075616705938</v>
      </c>
      <c r="AS615" s="23">
        <f ca="1">SQRT(Inputs!$B$38)*L615+SQRT(1-Inputs!$B$38)*_xlfn.NORM.S.INV(RAND())</f>
        <v>-1.1343908592143093</v>
      </c>
      <c r="AT615" s="23">
        <f ca="1">SQRT(Inputs!$B$38)*M615+SQRT(1-Inputs!$B$38)*_xlfn.NORM.S.INV(RAND())</f>
        <v>-0.25274338676424074</v>
      </c>
      <c r="AU615" s="15">
        <f ca="1">Inputs!$B$6*EXP($B$8-0.5*C$5^2+C$5*N615)</f>
        <v>4855.0177191164257</v>
      </c>
      <c r="AV615" s="15">
        <f t="shared" ca="1" si="328"/>
        <v>6248.9256763490939</v>
      </c>
      <c r="AW615" s="15">
        <f t="shared" ca="1" si="329"/>
        <v>6885.9323311227126</v>
      </c>
      <c r="AX615" s="15">
        <f t="shared" ca="1" si="330"/>
        <v>8352.8364725085939</v>
      </c>
      <c r="AY615" s="15">
        <f t="shared" ca="1" si="331"/>
        <v>11335.43967718913</v>
      </c>
      <c r="AZ615" s="15">
        <f t="shared" ca="1" si="332"/>
        <v>14692.671460215479</v>
      </c>
      <c r="BA615" s="15">
        <f t="shared" ca="1" si="333"/>
        <v>21600.983753824541</v>
      </c>
      <c r="BB615" s="15">
        <f t="shared" ca="1" si="334"/>
        <v>28466.747005111196</v>
      </c>
      <c r="BC615" s="15">
        <f t="shared" ca="1" si="335"/>
        <v>32556.171392587636</v>
      </c>
      <c r="BD615" s="15">
        <f t="shared" ca="1" si="336"/>
        <v>39176.282918738842</v>
      </c>
      <c r="BE615" s="15">
        <f t="shared" ca="1" si="337"/>
        <v>48103.467286474355</v>
      </c>
      <c r="BF615" s="15">
        <f ca="1">Inputs!$B$13*EXP($B$9-0.5*C$6^2+C$6*Y615)</f>
        <v>12935.883183180715</v>
      </c>
      <c r="BG615" s="15">
        <f t="shared" ca="1" si="338"/>
        <v>12128.909305370598</v>
      </c>
      <c r="BH615" s="15">
        <f t="shared" ca="1" si="339"/>
        <v>13403.825423640947</v>
      </c>
      <c r="BI615" s="15">
        <f t="shared" ca="1" si="340"/>
        <v>18495.470954919187</v>
      </c>
      <c r="BJ615" s="15">
        <f t="shared" ca="1" si="341"/>
        <v>24748.275418517667</v>
      </c>
      <c r="BK615" s="15">
        <f t="shared" ca="1" si="342"/>
        <v>28001.684603499158</v>
      </c>
      <c r="BL615" s="15">
        <f t="shared" ca="1" si="343"/>
        <v>37794.757010403213</v>
      </c>
      <c r="BM615" s="15">
        <f t="shared" ca="1" si="344"/>
        <v>48894.067054096457</v>
      </c>
      <c r="BN615" s="15">
        <f t="shared" ca="1" si="345"/>
        <v>49285.534480443624</v>
      </c>
      <c r="BO615" s="15">
        <f t="shared" ca="1" si="346"/>
        <v>65917.960462747433</v>
      </c>
      <c r="BP615" s="15">
        <f t="shared" ca="1" si="347"/>
        <v>84093.405612252493</v>
      </c>
      <c r="BQ615" s="15">
        <f ca="1">Inputs!$B$20*EXP($B$10-0.5*C$7^2+C$7*AJ615)</f>
        <v>5990.7822740864112</v>
      </c>
      <c r="BR615" s="15">
        <f t="shared" ca="1" si="348"/>
        <v>7764.576874176847</v>
      </c>
      <c r="BS615" s="15">
        <f t="shared" ca="1" si="349"/>
        <v>13064.206579106298</v>
      </c>
      <c r="BT615" s="15">
        <f t="shared" ca="1" si="350"/>
        <v>13208.280777612976</v>
      </c>
      <c r="BU615" s="15">
        <f t="shared" ca="1" si="351"/>
        <v>20973.028850445378</v>
      </c>
      <c r="BV615" s="15">
        <f t="shared" ca="1" si="352"/>
        <v>45013.477008080292</v>
      </c>
      <c r="BW615" s="15">
        <f t="shared" ca="1" si="353"/>
        <v>56568.98368328873</v>
      </c>
      <c r="BX615" s="15">
        <f t="shared" ca="1" si="354"/>
        <v>83024.628734942715</v>
      </c>
      <c r="BY615" s="15">
        <f t="shared" ca="1" si="355"/>
        <v>109034.11050163391</v>
      </c>
      <c r="BZ615" s="15">
        <f t="shared" ca="1" si="356"/>
        <v>124192.64903877505</v>
      </c>
      <c r="CA615" s="15">
        <f t="shared" ca="1" si="357"/>
        <v>166791.16934528199</v>
      </c>
      <c r="CB615" s="15">
        <f ca="1">(AU615*DCF!C$10-DCF!C$5*MAX(AU615*DCF!C$10,0)-MAX(AU615-Inputs!$B$6,0)/Inputs!$B$10)*DCF!C$6</f>
        <v>1043.8388134306667</v>
      </c>
      <c r="CC615" s="15">
        <f ca="1">(AV615*DCF!D$10-DCF!D$5*MAX(AV615*DCF!D$10,0)-MAX(AV615-AU615,0)/Inputs!$B$10)*DCF!D$6</f>
        <v>1183.2653243199211</v>
      </c>
      <c r="CD615" s="15">
        <f ca="1">(AW615*DCF!E$10-DCF!E$5*MAX(AW615*DCF!E$10,0)-MAX(AW615-AV615,0)/Inputs!$B$10)*DCF!E$6</f>
        <v>1446.3718822699363</v>
      </c>
      <c r="CE615" s="15">
        <f ca="1">(AX615*DCF!F$10-DCF!F$5*MAX(AX615*DCF!F$10,0)-MAX(AX615-AW615,0)/Inputs!$B$10)*DCF!F$6</f>
        <v>1518.1845071698278</v>
      </c>
      <c r="CF615" s="15">
        <f ca="1">(AY615*DCF!G$10-DCF!G$5*MAX(AY615*DCF!G$10,0)-MAX(AY615-AX615,0)/Inputs!$B$10)*DCF!G$6</f>
        <v>1762.2443941375045</v>
      </c>
      <c r="CG615" s="15">
        <f ca="1">(AZ615*DCF!H$10-DCF!H$5*MAX(AZ615*DCF!H$10,0)-MAX(AZ615-AY615,0)/Inputs!$B$10)*DCF!H$6</f>
        <v>2256.4560133744349</v>
      </c>
      <c r="CH615" s="15">
        <f ca="1">(BA615*DCF!I$10-DCF!I$5*MAX(BA615*DCF!I$10,0)-MAX(BA615-AZ615,0)/Inputs!$B$10)*DCF!I$6</f>
        <v>2812.5064640018495</v>
      </c>
      <c r="CI615" s="15">
        <f ca="1">(BB615*DCF!J$10-DCF!J$5*MAX(BB615*DCF!J$10,0)-MAX(BB615-BA615,0)/Inputs!$B$10)*DCF!J$6</f>
        <v>3844.5665561278111</v>
      </c>
      <c r="CJ615" s="15">
        <f ca="1">(BC615*DCF!K$10-DCF!K$5*MAX(BC615*DCF!K$10,0)-MAX(BC615-BB615,0)/Inputs!$B$10)*DCF!K$6</f>
        <v>4668.5635773176637</v>
      </c>
      <c r="CK615" s="15">
        <f ca="1">(BD615*DCF!L$10-DCF!L$5*MAX(BD615*DCF!L$10,0)-MAX(BD615-BC615,0)/Inputs!$B$10)*DCF!L$6</f>
        <v>5052.4408297804266</v>
      </c>
      <c r="CL615" s="15">
        <f ca="1">(BE615*DCF!M$10-DCF!M$5*MAX(BE615*DCF!M$10,0)-MAX(BE615-BD615,0)/Inputs!$B$10)*DCF!M$6</f>
        <v>5721.5738477441591</v>
      </c>
      <c r="CM615" s="15">
        <f ca="1">(BF615*DCF!C$28-DCF!C$5*MAX(BF615*DCF!C$28,0)-MAX(BF615-Inputs!$B$13,0)/Inputs!$B$17)*DCF!C$6</f>
        <v>3590.2369702550518</v>
      </c>
      <c r="CN615" s="15">
        <f ca="1">(BG615*DCF!D$28-DCF!D$5*MAX(BG615*DCF!D$28,0)-MAX(BG615-BF615,0)/Inputs!$B$17)*DCF!D$6</f>
        <v>3572.2435292959422</v>
      </c>
      <c r="CO615" s="15">
        <f ca="1">(BH615*DCF!E$28-DCF!E$5*MAX(BH615*DCF!E$28,0)-MAX(BH615-BG615,0)/Inputs!$B$17)*DCF!E$6</f>
        <v>3544.9336164661436</v>
      </c>
      <c r="CP615" s="15">
        <f ca="1">(BI615*DCF!F$28-DCF!F$5*MAX(BI615*DCF!F$28,0)-MAX(BI615-BH615,0)/Inputs!$B$17)*DCF!F$6</f>
        <v>4094.0186290376168</v>
      </c>
      <c r="CQ615" s="15">
        <f ca="1">(BJ615*DCF!G$28-DCF!G$5*MAX(BJ615*DCF!G$28,0)-MAX(BJ615-BI615,0)/Inputs!$B$17)*DCF!G$6</f>
        <v>5369.4678813474757</v>
      </c>
      <c r="CR615" s="15">
        <f ca="1">(BK615*DCF!H$28-DCF!H$5*MAX(BK615*DCF!H$28,0)-MAX(BK615-BJ615,0)/Inputs!$B$17)*DCF!H$6</f>
        <v>6419.6370522882307</v>
      </c>
      <c r="CS615" s="15">
        <f ca="1">(BL615*DCF!I$28-DCF!I$5*MAX(BL615*DCF!I$28,0)-MAX(BL615-BK615,0)/Inputs!$B$17)*DCF!I$6</f>
        <v>7481.9457785327386</v>
      </c>
      <c r="CT615" s="15">
        <f ca="1">(BM615*DCF!J$28-DCF!J$5*MAX(BM615*DCF!J$28,0)-MAX(BM615-BL615,0)/Inputs!$B$17)*DCF!J$6</f>
        <v>9435.7581202739475</v>
      </c>
      <c r="CU615" s="15">
        <f ca="1">(BN615*DCF!K$28-DCF!K$5*MAX(BN615*DCF!K$28,0)-MAX(BN615-BM615,0)/Inputs!$B$17)*DCF!K$6</f>
        <v>10360.32896617235</v>
      </c>
      <c r="CV615" s="15">
        <f ca="1">(BO615*DCF!L$28-DCF!L$5*MAX(BO615*DCF!L$28,0)-MAX(BO615-BN615,0)/Inputs!$B$17)*DCF!L$6</f>
        <v>11270.029987746109</v>
      </c>
      <c r="CW615" s="15">
        <f ca="1">(BP615*DCF!M$28-DCF!M$5*MAX(BP615*DCF!M$28,0)-MAX(BP615-BO615,0)/Inputs!$B$17)*DCF!M$6</f>
        <v>13922.37819791869</v>
      </c>
      <c r="CX615" s="15">
        <f ca="1">(BQ615*DCF!C$46-DCF!C$5*MAX(BQ615*DCF!C$46,0)-MAX(BQ615-Inputs!$B$20,0)/Inputs!$B$24)*DCF!C$6</f>
        <v>-2672.1355247711858</v>
      </c>
      <c r="CY615" s="15">
        <f ca="1">(BR615*DCF!D$46-DCF!D$5*MAX(BR615*DCF!D$46,0)-MAX(BR615-BQ615,0)/Inputs!$B$24)*DCF!D$6</f>
        <v>-2082.0956321751887</v>
      </c>
      <c r="CZ615" s="15">
        <f ca="1">(BS615*DCF!E$46-DCF!E$5*MAX(BS615*DCF!E$46,0)-MAX(BS615-BR615,0)/Inputs!$B$24)*DCF!E$6</f>
        <v>-3633.8333076545919</v>
      </c>
      <c r="DA615" s="15">
        <f ca="1">(BT615*DCF!F$46-DCF!F$5*MAX(BT615*DCF!F$46,0)-MAX(BT615-BS615,0)/Inputs!$B$24)*DCF!F$6</f>
        <v>-1014.3724855562962</v>
      </c>
      <c r="DB615" s="15">
        <f ca="1">(BU615*DCF!G$46-DCF!G$5*MAX(BU615*DCF!G$46,0)-MAX(BU615-BT615,0)/Inputs!$B$24)*DCF!G$6</f>
        <v>-3317.3990918946529</v>
      </c>
      <c r="DC615" s="15">
        <f ca="1">(BV615*DCF!H$46-DCF!H$5*MAX(BV615*DCF!H$46,0)-MAX(BV615-BU615,0)/Inputs!$B$24)*DCF!H$6</f>
        <v>-7470.4219667153329</v>
      </c>
      <c r="DD615" s="15">
        <f ca="1">(BW615*DCF!I$46-DCF!I$5*MAX(BW615*DCF!I$46,0)-MAX(BW615-BV615,0)/Inputs!$B$24)*DCF!I$6</f>
        <v>-2010.65633266091</v>
      </c>
      <c r="DE615" s="15">
        <f ca="1">(BX615*DCF!J$46-DCF!J$5*MAX(BX615*DCF!J$46,0)-MAX(BX615-BW615,0)/Inputs!$B$24)*DCF!J$6</f>
        <v>-3532.9513262567798</v>
      </c>
      <c r="DF615" s="15">
        <f ca="1">(BY615*DCF!K$46-DCF!K$5*MAX(BY615*DCF!K$46,0)-MAX(BY615-BX615,0)/Inputs!$B$24)*DCF!K$6</f>
        <v>-143.23828423760705</v>
      </c>
      <c r="DG615" s="15">
        <f ca="1">(BZ615*DCF!L$46-DCF!L$5*MAX(BZ615*DCF!L$46,0)-MAX(BZ615-BY615,0)/Inputs!$B$24)*DCF!L$6</f>
        <v>5154.4365216988836</v>
      </c>
      <c r="DH615" s="15">
        <f ca="1">(CA615*DCF!M$46-DCF!M$5*MAX(CA615*DCF!M$46,0)-MAX(CA615-BZ615,0)/Inputs!$B$24)*DCF!M$6</f>
        <v>4170.2882122517021</v>
      </c>
      <c r="DI615" s="15">
        <f ca="1">SUM(CB615:CL615)+BE615*DCF!M$10*(1+Inputs!$B$30)*(1-Inputs!$B$33)*(1-Inputs!$B$30/Inputs!$B$31)/(Inputs!$B$29-Inputs!$B$30)*DCF!M$6</f>
        <v>165182.59777043478</v>
      </c>
      <c r="DJ615" s="15">
        <f ca="1">SUM(CM615:CW615)+BP615*DCF!M$28*(1+Inputs!$B$30)*(1-Inputs!$B$33)*(1-Inputs!$B$30/Inputs!$B$31)/(Inputs!$B$29-Inputs!$B$30)*DCF!M$6</f>
        <v>391105.0585147558</v>
      </c>
      <c r="DK615" s="15">
        <f ca="1">SUM(CX615:DH615)+CA615*DCF!M$46*(1+Inputs!$B$30)*(1-Inputs!$B$33)*(1-Inputs!$B$30/Inputs!$B$31)/(Inputs!$B$29-Inputs!$B$30)*DCF!M$6</f>
        <v>241326.52626691779</v>
      </c>
      <c r="DM615" s="15">
        <f ca="1">DI615+DJ615+DK615+Inputs!$B$34+Inputs!$B$36-Inputs!$B$35</f>
        <v>874465.18255210842</v>
      </c>
    </row>
    <row r="616" spans="1:117" x14ac:dyDescent="0.75">
      <c r="A616" s="11">
        <v>603</v>
      </c>
      <c r="C616" s="23">
        <f t="shared" ca="1" si="360"/>
        <v>0.67010376709116704</v>
      </c>
      <c r="D616" s="23">
        <f t="shared" ca="1" si="360"/>
        <v>2.2745918958187352</v>
      </c>
      <c r="E616" s="23">
        <f t="shared" ca="1" si="360"/>
        <v>0.42668575917503859</v>
      </c>
      <c r="F616" s="23">
        <f t="shared" ca="1" si="360"/>
        <v>0.58643530156195833</v>
      </c>
      <c r="G616" s="23">
        <f t="shared" ca="1" si="360"/>
        <v>-0.11548364086887998</v>
      </c>
      <c r="H616" s="23">
        <f t="shared" ca="1" si="360"/>
        <v>1.0027381956447698</v>
      </c>
      <c r="I616" s="23">
        <f t="shared" ca="1" si="360"/>
        <v>0.11850938019417191</v>
      </c>
      <c r="J616" s="23">
        <f t="shared" ca="1" si="360"/>
        <v>1.2596970044261497</v>
      </c>
      <c r="K616" s="23">
        <f t="shared" ca="1" si="360"/>
        <v>0.23877888525981963</v>
      </c>
      <c r="L616" s="23">
        <f t="shared" ca="1" si="360"/>
        <v>-0.23791576583287508</v>
      </c>
      <c r="M616" s="23">
        <f t="shared" ca="1" si="360"/>
        <v>0.33798347158757602</v>
      </c>
      <c r="N616" s="23">
        <f ca="1">SQRT(Inputs!$B$38)*C616+SQRT(1-Inputs!$B$38)*_xlfn.NORM.S.INV(RAND())</f>
        <v>0.45896458416174374</v>
      </c>
      <c r="O616" s="23">
        <f ca="1">SQRT(Inputs!$B$38)*D616+SQRT(1-Inputs!$B$38)*_xlfn.NORM.S.INV(RAND())</f>
        <v>2.4176351252081529</v>
      </c>
      <c r="P616" s="23">
        <f ca="1">SQRT(Inputs!$B$38)*E616+SQRT(1-Inputs!$B$38)*_xlfn.NORM.S.INV(RAND())</f>
        <v>0.6940343426514598</v>
      </c>
      <c r="Q616" s="23">
        <f ca="1">SQRT(Inputs!$B$38)*F616+SQRT(1-Inputs!$B$38)*_xlfn.NORM.S.INV(RAND())</f>
        <v>0.95193117798218174</v>
      </c>
      <c r="R616" s="23">
        <f ca="1">SQRT(Inputs!$B$38)*G616+SQRT(1-Inputs!$B$38)*_xlfn.NORM.S.INV(RAND())</f>
        <v>-1.3671560479407709</v>
      </c>
      <c r="S616" s="23">
        <f ca="1">SQRT(Inputs!$B$38)*H616+SQRT(1-Inputs!$B$38)*_xlfn.NORM.S.INV(RAND())</f>
        <v>1.1738919267493153E-2</v>
      </c>
      <c r="T616" s="23">
        <f ca="1">SQRT(Inputs!$B$38)*I616+SQRT(1-Inputs!$B$38)*_xlfn.NORM.S.INV(RAND())</f>
        <v>0.2672658253632042</v>
      </c>
      <c r="U616" s="23">
        <f ca="1">SQRT(Inputs!$B$38)*J616+SQRT(1-Inputs!$B$38)*_xlfn.NORM.S.INV(RAND())</f>
        <v>-0.7543007628855215</v>
      </c>
      <c r="V616" s="23">
        <f ca="1">SQRT(Inputs!$B$38)*K616+SQRT(1-Inputs!$B$38)*_xlfn.NORM.S.INV(RAND())</f>
        <v>-1.8866410481317113</v>
      </c>
      <c r="W616" s="23">
        <f ca="1">SQRT(Inputs!$B$38)*L616+SQRT(1-Inputs!$B$38)*_xlfn.NORM.S.INV(RAND())</f>
        <v>1.2740007985575552</v>
      </c>
      <c r="X616" s="23">
        <f ca="1">SQRT(Inputs!$B$38)*M616+SQRT(1-Inputs!$B$38)*_xlfn.NORM.S.INV(RAND())</f>
        <v>-4.3870570920670537E-2</v>
      </c>
      <c r="Y616" s="23">
        <f ca="1">SQRT(Inputs!$B$38)*C616+SQRT(1-Inputs!$B$38)*_xlfn.NORM.S.INV(RAND())</f>
        <v>2.1196825429472361</v>
      </c>
      <c r="Z616" s="23">
        <f ca="1">SQRT(Inputs!$B$38)*D616+SQRT(1-Inputs!$B$38)*_xlfn.NORM.S.INV(RAND())</f>
        <v>0.33157937360652046</v>
      </c>
      <c r="AA616" s="23">
        <f ca="1">SQRT(Inputs!$B$38)*E616+SQRT(1-Inputs!$B$38)*_xlfn.NORM.S.INV(RAND())</f>
        <v>-0.70008280289774927</v>
      </c>
      <c r="AB616" s="23">
        <f ca="1">SQRT(Inputs!$B$38)*F616+SQRT(1-Inputs!$B$38)*_xlfn.NORM.S.INV(RAND())</f>
        <v>-0.4479383480294441</v>
      </c>
      <c r="AC616" s="23">
        <f ca="1">SQRT(Inputs!$B$38)*G616+SQRT(1-Inputs!$B$38)*_xlfn.NORM.S.INV(RAND())</f>
        <v>1.4469779251455681</v>
      </c>
      <c r="AD616" s="23">
        <f ca="1">SQRT(Inputs!$B$38)*H616+SQRT(1-Inputs!$B$38)*_xlfn.NORM.S.INV(RAND())</f>
        <v>1.469985926084068</v>
      </c>
      <c r="AE616" s="23">
        <f ca="1">SQRT(Inputs!$B$38)*I616+SQRT(1-Inputs!$B$38)*_xlfn.NORM.S.INV(RAND())</f>
        <v>0.56014538537950254</v>
      </c>
      <c r="AF616" s="23">
        <f ca="1">SQRT(Inputs!$B$38)*J616+SQRT(1-Inputs!$B$38)*_xlfn.NORM.S.INV(RAND())</f>
        <v>0.18750731731728665</v>
      </c>
      <c r="AG616" s="23">
        <f ca="1">SQRT(Inputs!$B$38)*K616+SQRT(1-Inputs!$B$38)*_xlfn.NORM.S.INV(RAND())</f>
        <v>1.5172576675867793</v>
      </c>
      <c r="AH616" s="23">
        <f ca="1">SQRT(Inputs!$B$38)*L616+SQRT(1-Inputs!$B$38)*_xlfn.NORM.S.INV(RAND())</f>
        <v>-1.9030072305766859</v>
      </c>
      <c r="AI616" s="23">
        <f ca="1">SQRT(Inputs!$B$38)*M616+SQRT(1-Inputs!$B$38)*_xlfn.NORM.S.INV(RAND())</f>
        <v>-0.35436133359939914</v>
      </c>
      <c r="AJ616" s="23">
        <f ca="1">SQRT(Inputs!$B$38)*C616+SQRT(1-Inputs!$B$38)*_xlfn.NORM.S.INV(RAND())</f>
        <v>-0.4287813702673568</v>
      </c>
      <c r="AK616" s="23">
        <f ca="1">SQRT(Inputs!$B$38)*D616+SQRT(1-Inputs!$B$38)*_xlfn.NORM.S.INV(RAND())</f>
        <v>1.1177476069184611</v>
      </c>
      <c r="AL616" s="23">
        <f ca="1">SQRT(Inputs!$B$38)*E616+SQRT(1-Inputs!$B$38)*_xlfn.NORM.S.INV(RAND())</f>
        <v>6.8533593370904228E-2</v>
      </c>
      <c r="AM616" s="23">
        <f ca="1">SQRT(Inputs!$B$38)*F616+SQRT(1-Inputs!$B$38)*_xlfn.NORM.S.INV(RAND())</f>
        <v>1.7285062975703309</v>
      </c>
      <c r="AN616" s="23">
        <f ca="1">SQRT(Inputs!$B$38)*G616+SQRT(1-Inputs!$B$38)*_xlfn.NORM.S.INV(RAND())</f>
        <v>0.92751763657069031</v>
      </c>
      <c r="AO616" s="23">
        <f ca="1">SQRT(Inputs!$B$38)*H616+SQRT(1-Inputs!$B$38)*_xlfn.NORM.S.INV(RAND())</f>
        <v>0.40196043473988402</v>
      </c>
      <c r="AP616" s="23">
        <f ca="1">SQRT(Inputs!$B$38)*I616+SQRT(1-Inputs!$B$38)*_xlfn.NORM.S.INV(RAND())</f>
        <v>-1.0132315296519621</v>
      </c>
      <c r="AQ616" s="23">
        <f ca="1">SQRT(Inputs!$B$38)*J616+SQRT(1-Inputs!$B$38)*_xlfn.NORM.S.INV(RAND())</f>
        <v>7.9543793548005892E-3</v>
      </c>
      <c r="AR616" s="23">
        <f ca="1">SQRT(Inputs!$B$38)*K616+SQRT(1-Inputs!$B$38)*_xlfn.NORM.S.INV(RAND())</f>
        <v>0.36800034237646295</v>
      </c>
      <c r="AS616" s="23">
        <f ca="1">SQRT(Inputs!$B$38)*L616+SQRT(1-Inputs!$B$38)*_xlfn.NORM.S.INV(RAND())</f>
        <v>0.83546288817476055</v>
      </c>
      <c r="AT616" s="23">
        <f ca="1">SQRT(Inputs!$B$38)*M616+SQRT(1-Inputs!$B$38)*_xlfn.NORM.S.INV(RAND())</f>
        <v>-0.78833844315123147</v>
      </c>
      <c r="AU616" s="15">
        <f ca="1">Inputs!$B$6*EXP($B$8-0.5*C$5^2+C$5*N616)</f>
        <v>5344.944419903275</v>
      </c>
      <c r="AV616" s="15">
        <f t="shared" ca="1" si="328"/>
        <v>9283.1763435811754</v>
      </c>
      <c r="AW616" s="15">
        <f t="shared" ca="1" si="329"/>
        <v>12429.983141867002</v>
      </c>
      <c r="AX616" s="15">
        <f t="shared" ca="1" si="330"/>
        <v>17092.282422108961</v>
      </c>
      <c r="AY616" s="15">
        <f t="shared" ca="1" si="331"/>
        <v>17805.939337383075</v>
      </c>
      <c r="AZ616" s="15">
        <f t="shared" ca="1" si="332"/>
        <v>21805.313941619701</v>
      </c>
      <c r="BA616" s="15">
        <f t="shared" ca="1" si="333"/>
        <v>27441.073397033735</v>
      </c>
      <c r="BB616" s="15">
        <f t="shared" ca="1" si="334"/>
        <v>31150.830094476278</v>
      </c>
      <c r="BC616" s="15">
        <f t="shared" ca="1" si="335"/>
        <v>31799.69567907817</v>
      </c>
      <c r="BD616" s="15">
        <f t="shared" ca="1" si="336"/>
        <v>43887.798207214968</v>
      </c>
      <c r="BE616" s="15">
        <f t="shared" ca="1" si="337"/>
        <v>53564.410585246318</v>
      </c>
      <c r="BF616" s="15">
        <f ca="1">Inputs!$B$13*EXP($B$9-0.5*C$6^2+C$6*Y616)</f>
        <v>21054.959132806271</v>
      </c>
      <c r="BG616" s="15">
        <f t="shared" ca="1" si="338"/>
        <v>27242.532224546838</v>
      </c>
      <c r="BH616" s="15">
        <f t="shared" ca="1" si="339"/>
        <v>29636.415530773502</v>
      </c>
      <c r="BI616" s="15">
        <f t="shared" ca="1" si="340"/>
        <v>33862.374226310421</v>
      </c>
      <c r="BJ616" s="15">
        <f t="shared" ca="1" si="341"/>
        <v>51140.850560255669</v>
      </c>
      <c r="BK616" s="15">
        <f t="shared" ca="1" si="342"/>
        <v>76672.071573016787</v>
      </c>
      <c r="BL616" s="15">
        <f t="shared" ca="1" si="343"/>
        <v>101273.3552942653</v>
      </c>
      <c r="BM616" s="15">
        <f t="shared" ca="1" si="344"/>
        <v>127420.59104887105</v>
      </c>
      <c r="BN616" s="15">
        <f t="shared" ca="1" si="345"/>
        <v>187959.70353544794</v>
      </c>
      <c r="BO616" s="15">
        <f t="shared" ca="1" si="346"/>
        <v>185370.84142934516</v>
      </c>
      <c r="BP616" s="15">
        <f t="shared" ca="1" si="347"/>
        <v>219178.21103900092</v>
      </c>
      <c r="BQ616" s="15">
        <f ca="1">Inputs!$B$20*EXP($B$10-0.5*C$7^2+C$7*AJ616)</f>
        <v>3684.3424776672664</v>
      </c>
      <c r="BR616" s="15">
        <f t="shared" ca="1" si="348"/>
        <v>7129.5483971251579</v>
      </c>
      <c r="BS616" s="15">
        <f t="shared" ca="1" si="349"/>
        <v>9957.2231876094884</v>
      </c>
      <c r="BT616" s="15">
        <f t="shared" ca="1" si="350"/>
        <v>21605.374755717792</v>
      </c>
      <c r="BU616" s="15">
        <f t="shared" ca="1" si="351"/>
        <v>37476.301443621269</v>
      </c>
      <c r="BV616" s="15">
        <f t="shared" ca="1" si="352"/>
        <v>57082.649417857916</v>
      </c>
      <c r="BW616" s="15">
        <f t="shared" ca="1" si="353"/>
        <v>64280.921275272725</v>
      </c>
      <c r="BX616" s="15">
        <f t="shared" ca="1" si="354"/>
        <v>90050.680846404459</v>
      </c>
      <c r="BY616" s="15">
        <f t="shared" ca="1" si="355"/>
        <v>135380.27512563989</v>
      </c>
      <c r="BZ616" s="15">
        <f t="shared" ca="1" si="356"/>
        <v>221492.03284749357</v>
      </c>
      <c r="CA616" s="15">
        <f t="shared" ca="1" si="357"/>
        <v>270458.73099657882</v>
      </c>
      <c r="CB616" s="15">
        <f ca="1">(AU616*DCF!C$10-DCF!C$5*MAX(AU616*DCF!C$10,0)-MAX(AU616-Inputs!$B$6,0)/Inputs!$B$10)*DCF!C$6</f>
        <v>1040.3455487291183</v>
      </c>
      <c r="CC616" s="15">
        <f ca="1">(AV616*DCF!D$10-DCF!D$5*MAX(AV616*DCF!D$10,0)-MAX(AV616-AU616,0)/Inputs!$B$10)*DCF!D$6</f>
        <v>1302.4765585552336</v>
      </c>
      <c r="CD616" s="15">
        <f ca="1">(AW616*DCF!E$10-DCF!E$5*MAX(AW616*DCF!E$10,0)-MAX(AW616-AV616,0)/Inputs!$B$10)*DCF!E$6</f>
        <v>2161.094033256792</v>
      </c>
      <c r="CE616" s="15">
        <f ca="1">(AX616*DCF!F$10-DCF!F$5*MAX(AX616*DCF!F$10,0)-MAX(AX616-AW616,0)/Inputs!$B$10)*DCF!F$6</f>
        <v>2761.1091248000016</v>
      </c>
      <c r="CF616" s="15">
        <f ca="1">(AY616*DCF!G$10-DCF!G$5*MAX(AY616*DCF!G$10,0)-MAX(AY616-AX616,0)/Inputs!$B$10)*DCF!G$6</f>
        <v>3531.555851074474</v>
      </c>
      <c r="CG616" s="15">
        <f ca="1">(AZ616*DCF!H$10-DCF!H$5*MAX(AZ616*DCF!H$10,0)-MAX(AZ616-AY616,0)/Inputs!$B$10)*DCF!H$6</f>
        <v>3523.3566830709237</v>
      </c>
      <c r="CH616" s="15">
        <f ca="1">(BA616*DCF!I$10-DCF!I$5*MAX(BA616*DCF!I$10,0)-MAX(BA616-AZ616,0)/Inputs!$B$10)*DCF!I$6</f>
        <v>4088.0210463791768</v>
      </c>
      <c r="CI616" s="15">
        <f ca="1">(BB616*DCF!J$10-DCF!J$5*MAX(BB616*DCF!J$10,0)-MAX(BB616-BA616,0)/Inputs!$B$10)*DCF!J$6</f>
        <v>4783.4022286278323</v>
      </c>
      <c r="CJ616" s="15">
        <f ca="1">(BC616*DCF!K$10-DCF!K$5*MAX(BC616*DCF!K$10,0)-MAX(BC616-BB616,0)/Inputs!$B$10)*DCF!K$6</f>
        <v>5028.4089939881706</v>
      </c>
      <c r="CK616" s="15">
        <f ca="1">(BD616*DCF!L$10-DCF!L$5*MAX(BD616*DCF!L$10,0)-MAX(BD616-BC616,0)/Inputs!$B$10)*DCF!L$6</f>
        <v>5055.9271582521287</v>
      </c>
      <c r="CL616" s="15">
        <f ca="1">(BE616*DCF!M$10-DCF!M$5*MAX(BE616*DCF!M$10,0)-MAX(BE616-BD616,0)/Inputs!$B$10)*DCF!M$6</f>
        <v>6402.6563958971219</v>
      </c>
      <c r="CM616" s="15">
        <f ca="1">(BF616*DCF!C$28-DCF!C$5*MAX(BF616*DCF!C$28,0)-MAX(BF616-Inputs!$B$13,0)/Inputs!$B$17)*DCF!C$6</f>
        <v>4193.0504270917172</v>
      </c>
      <c r="CN616" s="15">
        <f ca="1">(BG616*DCF!D$28-DCF!D$5*MAX(BG616*DCF!D$28,0)-MAX(BG616-BF616,0)/Inputs!$B$17)*DCF!D$6</f>
        <v>6703.4610183635596</v>
      </c>
      <c r="CO616" s="15">
        <f ca="1">(BH616*DCF!E$28-DCF!E$5*MAX(BH616*DCF!E$28,0)-MAX(BH616-BG616,0)/Inputs!$B$17)*DCF!E$6</f>
        <v>7921.7591490972809</v>
      </c>
      <c r="CP616" s="15">
        <f ca="1">(BI616*DCF!F$28-DCF!F$5*MAX(BI616*DCF!F$28,0)-MAX(BI616-BH616,0)/Inputs!$B$17)*DCF!F$6</f>
        <v>8423.3400614054826</v>
      </c>
      <c r="CQ616" s="15">
        <f ca="1">(BJ616*DCF!G$28-DCF!G$5*MAX(BJ616*DCF!G$28,0)-MAX(BJ616-BI616,0)/Inputs!$B$17)*DCF!G$6</f>
        <v>10362.812653508265</v>
      </c>
      <c r="CR616" s="15">
        <f ca="1">(BK616*DCF!H$28-DCF!H$5*MAX(BK616*DCF!H$28,0)-MAX(BK616-BJ616,0)/Inputs!$B$17)*DCF!H$6</f>
        <v>14995.013953467704</v>
      </c>
      <c r="CS616" s="15">
        <f ca="1">(BL616*DCF!I$28-DCF!I$5*MAX(BL616*DCF!I$28,0)-MAX(BL616-BK616,0)/Inputs!$B$17)*DCF!I$6</f>
        <v>20283.698653387331</v>
      </c>
      <c r="CT616" s="15">
        <f ca="1">(BM616*DCF!J$28-DCF!J$5*MAX(BM616*DCF!J$28,0)-MAX(BM616-BL616,0)/Inputs!$B$17)*DCF!J$6</f>
        <v>24958.459937006024</v>
      </c>
      <c r="CU616" s="15">
        <f ca="1">(BN616*DCF!K$28-DCF!K$5*MAX(BN616*DCF!K$28,0)-MAX(BN616-BM616,0)/Inputs!$B$17)*DCF!K$6</f>
        <v>32278.702963972257</v>
      </c>
      <c r="CV616" s="15">
        <f ca="1">(BO616*DCF!L$28-DCF!L$5*MAX(BO616*DCF!L$28,0)-MAX(BO616-BN616,0)/Inputs!$B$17)*DCF!L$6</f>
        <v>36985.373775674227</v>
      </c>
      <c r="CW616" s="15">
        <f ca="1">(BP616*DCF!M$28-DCF!M$5*MAX(BP616*DCF!M$28,0)-MAX(BP616-BO616,0)/Inputs!$B$17)*DCF!M$6</f>
        <v>37704.687164294599</v>
      </c>
      <c r="CX616" s="15">
        <f ca="1">(BQ616*DCF!C$46-DCF!C$5*MAX(BQ616*DCF!C$46,0)-MAX(BQ616-Inputs!$B$20,0)/Inputs!$B$24)*DCF!C$6</f>
        <v>-1074.1402847579213</v>
      </c>
      <c r="CY616" s="15">
        <f ca="1">(BR616*DCF!D$46-DCF!D$5*MAX(BR616*DCF!D$46,0)-MAX(BR616-BQ616,0)/Inputs!$B$24)*DCF!D$6</f>
        <v>-2686.8884161984774</v>
      </c>
      <c r="CZ616" s="15">
        <f ca="1">(BS616*DCF!E$46-DCF!E$5*MAX(BS616*DCF!E$46,0)-MAX(BS616-BR616,0)/Inputs!$B$24)*DCF!E$6</f>
        <v>-2292.050536514304</v>
      </c>
      <c r="DA616" s="15">
        <f ca="1">(BT616*DCF!F$46-DCF!F$5*MAX(BT616*DCF!F$46,0)-MAX(BT616-BS616,0)/Inputs!$B$24)*DCF!F$6</f>
        <v>-5814.9002014194284</v>
      </c>
      <c r="DB616" s="15">
        <f ca="1">(BU616*DCF!G$46-DCF!G$5*MAX(BU616*DCF!G$46,0)-MAX(BU616-BT616,0)/Inputs!$B$24)*DCF!G$6</f>
        <v>-6599.2949030200762</v>
      </c>
      <c r="DC616" s="15">
        <f ca="1">(BV616*DCF!H$46-DCF!H$5*MAX(BV616*DCF!H$46,0)-MAX(BV616-BU616,0)/Inputs!$B$24)*DCF!H$6</f>
        <v>-6092.5525029068976</v>
      </c>
      <c r="DD616" s="15">
        <f ca="1">(BW616*DCF!I$46-DCF!I$5*MAX(BW616*DCF!I$46,0)-MAX(BW616-BV616,0)/Inputs!$B$24)*DCF!I$6</f>
        <v>-581.75259085384948</v>
      </c>
      <c r="DE616" s="15">
        <f ca="1">(BX616*DCF!J$46-DCF!J$5*MAX(BX616*DCF!J$46,0)-MAX(BX616-BW616,0)/Inputs!$B$24)*DCF!J$6</f>
        <v>-3056.3422515919515</v>
      </c>
      <c r="DF616" s="15">
        <f ca="1">(BY616*DCF!K$46-DCF!K$5*MAX(BY616*DCF!K$46,0)-MAX(BY616-BX616,0)/Inputs!$B$24)*DCF!K$6</f>
        <v>-3371.1704153872297</v>
      </c>
      <c r="DG616" s="15">
        <f ca="1">(BZ616*DCF!L$46-DCF!L$5*MAX(BZ616*DCF!L$46,0)-MAX(BZ616-BY616,0)/Inputs!$B$24)*DCF!L$6</f>
        <v>-4176.6565016030781</v>
      </c>
      <c r="DH616" s="15">
        <f ca="1">(CA616*DCF!M$46-DCF!M$5*MAX(CA616*DCF!M$46,0)-MAX(CA616-BZ616,0)/Inputs!$B$24)*DCF!M$6</f>
        <v>10966.111043922665</v>
      </c>
      <c r="DI616" s="15">
        <f ca="1">SUM(CB616:CL616)+BE616*DCF!M$10*(1+Inputs!$B$30)*(1-Inputs!$B$33)*(1-Inputs!$B$30/Inputs!$B$31)/(Inputs!$B$29-Inputs!$B$30)*DCF!M$6</f>
        <v>188748.81659737314</v>
      </c>
      <c r="DJ616" s="15">
        <f ca="1">SUM(CM616:CW616)+BP616*DCF!M$28*(1+Inputs!$B$30)*(1-Inputs!$B$33)*(1-Inputs!$B$30/Inputs!$B$31)/(Inputs!$B$29-Inputs!$B$30)*DCF!M$6</f>
        <v>1018111.5059617098</v>
      </c>
      <c r="DK616" s="15">
        <f ca="1">SUM(CX616:DH616)+CA616*DCF!M$46*(1+Inputs!$B$30)*(1-Inputs!$B$33)*(1-Inputs!$B$30/Inputs!$B$31)/(Inputs!$B$29-Inputs!$B$30)*DCF!M$6</f>
        <v>393381.59844519472</v>
      </c>
      <c r="DM616" s="15">
        <f ca="1">DI616+DJ616+DK616+Inputs!$B$34+Inputs!$B$36-Inputs!$B$35</f>
        <v>1677092.9210042777</v>
      </c>
    </row>
    <row r="617" spans="1:117" x14ac:dyDescent="0.75">
      <c r="A617" s="11">
        <v>604</v>
      </c>
      <c r="C617" s="23">
        <f t="shared" ca="1" si="360"/>
        <v>-1.303606202644702</v>
      </c>
      <c r="D617" s="23">
        <f t="shared" ca="1" si="360"/>
        <v>8.5239993612500592E-2</v>
      </c>
      <c r="E617" s="23">
        <f t="shared" ca="1" si="360"/>
        <v>1.1502428344540627</v>
      </c>
      <c r="F617" s="23">
        <f t="shared" ca="1" si="360"/>
        <v>-1.5599831447346875</v>
      </c>
      <c r="G617" s="23">
        <f t="shared" ca="1" si="360"/>
        <v>0.47808782870163635</v>
      </c>
      <c r="H617" s="23">
        <f t="shared" ca="1" si="360"/>
        <v>-1.6271530906927902</v>
      </c>
      <c r="I617" s="23">
        <f t="shared" ca="1" si="360"/>
        <v>-0.26081721921287743</v>
      </c>
      <c r="J617" s="23">
        <f t="shared" ca="1" si="360"/>
        <v>0.88298403132373038</v>
      </c>
      <c r="K617" s="23">
        <f t="shared" ca="1" si="360"/>
        <v>0.95682239920711065</v>
      </c>
      <c r="L617" s="23">
        <f t="shared" ca="1" si="360"/>
        <v>-1.78559500939631</v>
      </c>
      <c r="M617" s="23">
        <f t="shared" ca="1" si="360"/>
        <v>0.99634699470959365</v>
      </c>
      <c r="N617" s="23">
        <f ca="1">SQRT(Inputs!$B$38)*C617+SQRT(1-Inputs!$B$38)*_xlfn.NORM.S.INV(RAND())</f>
        <v>-0.75292189587857838</v>
      </c>
      <c r="O617" s="23">
        <f ca="1">SQRT(Inputs!$B$38)*D617+SQRT(1-Inputs!$B$38)*_xlfn.NORM.S.INV(RAND())</f>
        <v>-0.45627703792161317</v>
      </c>
      <c r="P617" s="23">
        <f ca="1">SQRT(Inputs!$B$38)*E617+SQRT(1-Inputs!$B$38)*_xlfn.NORM.S.INV(RAND())</f>
        <v>0.75874467187582328</v>
      </c>
      <c r="Q617" s="23">
        <f ca="1">SQRT(Inputs!$B$38)*F617+SQRT(1-Inputs!$B$38)*_xlfn.NORM.S.INV(RAND())</f>
        <v>-0.37271759882141253</v>
      </c>
      <c r="R617" s="23">
        <f ca="1">SQRT(Inputs!$B$38)*G617+SQRT(1-Inputs!$B$38)*_xlfn.NORM.S.INV(RAND())</f>
        <v>0.50247897093273086</v>
      </c>
      <c r="S617" s="23">
        <f ca="1">SQRT(Inputs!$B$38)*H617+SQRT(1-Inputs!$B$38)*_xlfn.NORM.S.INV(RAND())</f>
        <v>0.27702490702504046</v>
      </c>
      <c r="T617" s="23">
        <f ca="1">SQRT(Inputs!$B$38)*I617+SQRT(1-Inputs!$B$38)*_xlfn.NORM.S.INV(RAND())</f>
        <v>0.82506529860558542</v>
      </c>
      <c r="U617" s="23">
        <f ca="1">SQRT(Inputs!$B$38)*J617+SQRT(1-Inputs!$B$38)*_xlfn.NORM.S.INV(RAND())</f>
        <v>0.69526398223966623</v>
      </c>
      <c r="V617" s="23">
        <f ca="1">SQRT(Inputs!$B$38)*K617+SQRT(1-Inputs!$B$38)*_xlfn.NORM.S.INV(RAND())</f>
        <v>-0.76527422873475948</v>
      </c>
      <c r="W617" s="23">
        <f ca="1">SQRT(Inputs!$B$38)*L617+SQRT(1-Inputs!$B$38)*_xlfn.NORM.S.INV(RAND())</f>
        <v>0.8499360365561659</v>
      </c>
      <c r="X617" s="23">
        <f ca="1">SQRT(Inputs!$B$38)*M617+SQRT(1-Inputs!$B$38)*_xlfn.NORM.S.INV(RAND())</f>
        <v>-0.53965882469902082</v>
      </c>
      <c r="Y617" s="23">
        <f ca="1">SQRT(Inputs!$B$38)*C617+SQRT(1-Inputs!$B$38)*_xlfn.NORM.S.INV(RAND())</f>
        <v>-0.50366022729419213</v>
      </c>
      <c r="Z617" s="23">
        <f ca="1">SQRT(Inputs!$B$38)*D617+SQRT(1-Inputs!$B$38)*_xlfn.NORM.S.INV(RAND())</f>
        <v>-1.9039268956964466</v>
      </c>
      <c r="AA617" s="23">
        <f ca="1">SQRT(Inputs!$B$38)*E617+SQRT(1-Inputs!$B$38)*_xlfn.NORM.S.INV(RAND())</f>
        <v>0.26301464178425504</v>
      </c>
      <c r="AB617" s="23">
        <f ca="1">SQRT(Inputs!$B$38)*F617+SQRT(1-Inputs!$B$38)*_xlfn.NORM.S.INV(RAND())</f>
        <v>-0.57334526928813445</v>
      </c>
      <c r="AC617" s="23">
        <f ca="1">SQRT(Inputs!$B$38)*G617+SQRT(1-Inputs!$B$38)*_xlfn.NORM.S.INV(RAND())</f>
        <v>-9.5707725544653899E-2</v>
      </c>
      <c r="AD617" s="23">
        <f ca="1">SQRT(Inputs!$B$38)*H617+SQRT(1-Inputs!$B$38)*_xlfn.NORM.S.INV(RAND())</f>
        <v>0.50253513914145687</v>
      </c>
      <c r="AE617" s="23">
        <f ca="1">SQRT(Inputs!$B$38)*I617+SQRT(1-Inputs!$B$38)*_xlfn.NORM.S.INV(RAND())</f>
        <v>-0.86289270499570059</v>
      </c>
      <c r="AF617" s="23">
        <f ca="1">SQRT(Inputs!$B$38)*J617+SQRT(1-Inputs!$B$38)*_xlfn.NORM.S.INV(RAND())</f>
        <v>1.6521426244780146E-2</v>
      </c>
      <c r="AG617" s="23">
        <f ca="1">SQRT(Inputs!$B$38)*K617+SQRT(1-Inputs!$B$38)*_xlfn.NORM.S.INV(RAND())</f>
        <v>2.0790503497816615</v>
      </c>
      <c r="AH617" s="23">
        <f ca="1">SQRT(Inputs!$B$38)*L617+SQRT(1-Inputs!$B$38)*_xlfn.NORM.S.INV(RAND())</f>
        <v>-1.4538126243853549</v>
      </c>
      <c r="AI617" s="23">
        <f ca="1">SQRT(Inputs!$B$38)*M617+SQRT(1-Inputs!$B$38)*_xlfn.NORM.S.INV(RAND())</f>
        <v>1.349584876495836</v>
      </c>
      <c r="AJ617" s="23">
        <f ca="1">SQRT(Inputs!$B$38)*C617+SQRT(1-Inputs!$B$38)*_xlfn.NORM.S.INV(RAND())</f>
        <v>0.21102261421432789</v>
      </c>
      <c r="AK617" s="23">
        <f ca="1">SQRT(Inputs!$B$38)*D617+SQRT(1-Inputs!$B$38)*_xlfn.NORM.S.INV(RAND())</f>
        <v>5.7576918392466682E-2</v>
      </c>
      <c r="AL617" s="23">
        <f ca="1">SQRT(Inputs!$B$38)*E617+SQRT(1-Inputs!$B$38)*_xlfn.NORM.S.INV(RAND())</f>
        <v>2.0696858227827337</v>
      </c>
      <c r="AM617" s="23">
        <f ca="1">SQRT(Inputs!$B$38)*F617+SQRT(1-Inputs!$B$38)*_xlfn.NORM.S.INV(RAND())</f>
        <v>-0.97809513111529023</v>
      </c>
      <c r="AN617" s="23">
        <f ca="1">SQRT(Inputs!$B$38)*G617+SQRT(1-Inputs!$B$38)*_xlfn.NORM.S.INV(RAND())</f>
        <v>-0.73160685111382895</v>
      </c>
      <c r="AO617" s="23">
        <f ca="1">SQRT(Inputs!$B$38)*H617+SQRT(1-Inputs!$B$38)*_xlfn.NORM.S.INV(RAND())</f>
        <v>-1.7828754787222643</v>
      </c>
      <c r="AP617" s="23">
        <f ca="1">SQRT(Inputs!$B$38)*I617+SQRT(1-Inputs!$B$38)*_xlfn.NORM.S.INV(RAND())</f>
        <v>-8.8352204845162902E-2</v>
      </c>
      <c r="AQ617" s="23">
        <f ca="1">SQRT(Inputs!$B$38)*J617+SQRT(1-Inputs!$B$38)*_xlfn.NORM.S.INV(RAND())</f>
        <v>0.81326228998012184</v>
      </c>
      <c r="AR617" s="23">
        <f ca="1">SQRT(Inputs!$B$38)*K617+SQRT(1-Inputs!$B$38)*_xlfn.NORM.S.INV(RAND())</f>
        <v>0.32458955633160874</v>
      </c>
      <c r="AS617" s="23">
        <f ca="1">SQRT(Inputs!$B$38)*L617+SQRT(1-Inputs!$B$38)*_xlfn.NORM.S.INV(RAND())</f>
        <v>-0.52650063884936127</v>
      </c>
      <c r="AT617" s="23">
        <f ca="1">SQRT(Inputs!$B$38)*M617+SQRT(1-Inputs!$B$38)*_xlfn.NORM.S.INV(RAND())</f>
        <v>-0.1879246610220292</v>
      </c>
      <c r="AU617" s="15">
        <f ca="1">Inputs!$B$6*EXP($B$8-0.5*C$5^2+C$5*N617)</f>
        <v>4392.85498709066</v>
      </c>
      <c r="AV617" s="15">
        <f t="shared" ca="1" si="328"/>
        <v>5000.1849852001651</v>
      </c>
      <c r="AW617" s="15">
        <f t="shared" ca="1" si="329"/>
        <v>6753.8377301321671</v>
      </c>
      <c r="AX617" s="15">
        <f t="shared" ca="1" si="330"/>
        <v>7870.5990643803661</v>
      </c>
      <c r="AY617" s="15">
        <f t="shared" ca="1" si="331"/>
        <v>10200.023667461875</v>
      </c>
      <c r="AZ617" s="15">
        <f t="shared" ca="1" si="332"/>
        <v>12861.325777933645</v>
      </c>
      <c r="BA617" s="15">
        <f t="shared" ca="1" si="333"/>
        <v>17158.456652433822</v>
      </c>
      <c r="BB617" s="15">
        <f t="shared" ca="1" si="334"/>
        <v>22522.673468806439</v>
      </c>
      <c r="BC617" s="15">
        <f t="shared" ca="1" si="335"/>
        <v>25620.267889167619</v>
      </c>
      <c r="BD617" s="15">
        <f t="shared" ca="1" si="336"/>
        <v>33984.315033127277</v>
      </c>
      <c r="BE617" s="15">
        <f t="shared" ca="1" si="337"/>
        <v>39646.040211078267</v>
      </c>
      <c r="BF617" s="15">
        <f ca="1">Inputs!$B$13*EXP($B$9-0.5*C$6^2+C$6*Y617)</f>
        <v>12516.709046283164</v>
      </c>
      <c r="BG617" s="15">
        <f t="shared" ca="1" si="338"/>
        <v>10819.354404008724</v>
      </c>
      <c r="BH617" s="15">
        <f t="shared" ca="1" si="339"/>
        <v>13808.686658981327</v>
      </c>
      <c r="BI617" s="15">
        <f t="shared" ca="1" si="340"/>
        <v>15476.084983881379</v>
      </c>
      <c r="BJ617" s="15">
        <f t="shared" ca="1" si="341"/>
        <v>18712.725331588164</v>
      </c>
      <c r="BK617" s="15">
        <f t="shared" ca="1" si="342"/>
        <v>24592.604269723346</v>
      </c>
      <c r="BL617" s="15">
        <f t="shared" ca="1" si="343"/>
        <v>27012.987177970608</v>
      </c>
      <c r="BM617" s="15">
        <f t="shared" ca="1" si="344"/>
        <v>33273.011383800476</v>
      </c>
      <c r="BN617" s="15">
        <f t="shared" ca="1" si="345"/>
        <v>52499.505685026321</v>
      </c>
      <c r="BO617" s="15">
        <f t="shared" ca="1" si="346"/>
        <v>54551.707323957504</v>
      </c>
      <c r="BP617" s="15">
        <f t="shared" ca="1" si="347"/>
        <v>78235.751764238739</v>
      </c>
      <c r="BQ617" s="15">
        <f ca="1">Inputs!$B$20*EXP($B$10-0.5*C$7^2+C$7*AJ617)</f>
        <v>4622.887337863328</v>
      </c>
      <c r="BR617" s="15">
        <f t="shared" ca="1" si="348"/>
        <v>6388.4154978083598</v>
      </c>
      <c r="BS617" s="15">
        <f t="shared" ca="1" si="349"/>
        <v>15851.646193277935</v>
      </c>
      <c r="BT617" s="15">
        <f t="shared" ca="1" si="350"/>
        <v>16909.716813192386</v>
      </c>
      <c r="BU617" s="15">
        <f t="shared" ca="1" si="351"/>
        <v>19632.708026766843</v>
      </c>
      <c r="BV617" s="15">
        <f t="shared" ca="1" si="352"/>
        <v>18278.9114973123</v>
      </c>
      <c r="BW617" s="15">
        <f t="shared" ca="1" si="353"/>
        <v>25034.645633549135</v>
      </c>
      <c r="BX617" s="15">
        <f t="shared" ca="1" si="354"/>
        <v>41215.477470298531</v>
      </c>
      <c r="BY617" s="15">
        <f t="shared" ca="1" si="355"/>
        <v>61449.969210584677</v>
      </c>
      <c r="BZ617" s="15">
        <f t="shared" ca="1" si="356"/>
        <v>78268.664458930944</v>
      </c>
      <c r="CA617" s="15">
        <f t="shared" ca="1" si="357"/>
        <v>106332.84576702991</v>
      </c>
      <c r="CB617" s="15">
        <f ca="1">(AU617*DCF!C$10-DCF!C$5*MAX(AU617*DCF!C$10,0)-MAX(AU617-Inputs!$B$6,0)/Inputs!$B$10)*DCF!C$6</f>
        <v>1047.134116086276</v>
      </c>
      <c r="CC617" s="15">
        <f ca="1">(AV617*DCF!D$10-DCF!D$5*MAX(AV617*DCF!D$10,0)-MAX(AV617-AU617,0)/Inputs!$B$10)*DCF!D$6</f>
        <v>1070.679689917423</v>
      </c>
      <c r="CD617" s="15">
        <f ca="1">(AW617*DCF!E$10-DCF!E$5*MAX(AW617*DCF!E$10,0)-MAX(AW617-AV617,0)/Inputs!$B$10)*DCF!E$6</f>
        <v>1164.3583999789792</v>
      </c>
      <c r="CE617" s="15">
        <f ca="1">(AX617*DCF!F$10-DCF!F$5*MAX(AX617*DCF!F$10,0)-MAX(AX617-AW617,0)/Inputs!$B$10)*DCF!F$6</f>
        <v>1485.7688866161504</v>
      </c>
      <c r="CF617" s="15">
        <f ca="1">(AY617*DCF!G$10-DCF!G$5*MAX(AY617*DCF!G$10,0)-MAX(AY617-AX617,0)/Inputs!$B$10)*DCF!G$6</f>
        <v>1653.8556665825445</v>
      </c>
      <c r="CG617" s="15">
        <f ca="1">(AZ617*DCF!H$10-DCF!H$5*MAX(AZ617*DCF!H$10,0)-MAX(AZ617-AY617,0)/Inputs!$B$10)*DCF!H$6</f>
        <v>2024.4737251193674</v>
      </c>
      <c r="CH617" s="15">
        <f ca="1">(BA617*DCF!I$10-DCF!I$5*MAX(BA617*DCF!I$10,0)-MAX(BA617-AZ617,0)/Inputs!$B$10)*DCF!I$6</f>
        <v>2429.3440667195196</v>
      </c>
      <c r="CI617" s="15">
        <f ca="1">(BB617*DCF!J$10-DCF!J$5*MAX(BB617*DCF!J$10,0)-MAX(BB617-BA617,0)/Inputs!$B$10)*DCF!J$6</f>
        <v>3052.0843638314345</v>
      </c>
      <c r="CJ617" s="15">
        <f ca="1">(BC617*DCF!K$10-DCF!K$5*MAX(BC617*DCF!K$10,0)-MAX(BC617-BB617,0)/Inputs!$B$10)*DCF!K$6</f>
        <v>3690.8356014878659</v>
      </c>
      <c r="CK617" s="15">
        <f ca="1">(BD617*DCF!L$10-DCF!L$5*MAX(BD617*DCF!L$10,0)-MAX(BD617-BC617,0)/Inputs!$B$10)*DCF!L$6</f>
        <v>4043.8742301754914</v>
      </c>
      <c r="CL617" s="15">
        <f ca="1">(BE617*DCF!M$10-DCF!M$5*MAX(BE617*DCF!M$10,0)-MAX(BE617-BD617,0)/Inputs!$B$10)*DCF!M$6</f>
        <v>4918.2154899983088</v>
      </c>
      <c r="CM617" s="15">
        <f ca="1">(BF617*DCF!C$28-DCF!C$5*MAX(BF617*DCF!C$28,0)-MAX(BF617-Inputs!$B$13,0)/Inputs!$B$17)*DCF!C$6</f>
        <v>3559.1147326940904</v>
      </c>
      <c r="CN617" s="15">
        <f ca="1">(BG617*DCF!D$28-DCF!D$5*MAX(BG617*DCF!D$28,0)-MAX(BG617-BF617,0)/Inputs!$B$17)*DCF!D$6</f>
        <v>3186.5494075189467</v>
      </c>
      <c r="CO617" s="15">
        <f ca="1">(BH617*DCF!E$28-DCF!E$5*MAX(BH617*DCF!E$28,0)-MAX(BH617-BG617,0)/Inputs!$B$17)*DCF!E$6</f>
        <v>3321.7097054740793</v>
      </c>
      <c r="CP617" s="15">
        <f ca="1">(BI617*DCF!F$28-DCF!F$5*MAX(BI617*DCF!F$28,0)-MAX(BI617-BH617,0)/Inputs!$B$17)*DCF!F$6</f>
        <v>3897.773199408492</v>
      </c>
      <c r="CQ617" s="15">
        <f ca="1">(BJ617*DCF!G$28-DCF!G$5*MAX(BJ617*DCF!G$28,0)-MAX(BJ617-BI617,0)/Inputs!$B$17)*DCF!G$6</f>
        <v>4310.7876279367601</v>
      </c>
      <c r="CR617" s="15">
        <f ca="1">(BK617*DCF!H$28-DCF!H$5*MAX(BK617*DCF!H$28,0)-MAX(BK617-BJ617,0)/Inputs!$B$17)*DCF!H$6</f>
        <v>5168.4541827161174</v>
      </c>
      <c r="CS617" s="15">
        <f ca="1">(BL617*DCF!I$28-DCF!I$5*MAX(BL617*DCF!I$28,0)-MAX(BL617-BK617,0)/Inputs!$B$17)*DCF!I$6</f>
        <v>6004.7868264242652</v>
      </c>
      <c r="CT617" s="15">
        <f ca="1">(BM617*DCF!J$28-DCF!J$5*MAX(BM617*DCF!J$28,0)-MAX(BM617-BL617,0)/Inputs!$B$17)*DCF!J$6</f>
        <v>6592.6156723899394</v>
      </c>
      <c r="CU617" s="15">
        <f ca="1">(BN617*DCF!K$28-DCF!K$5*MAX(BN617*DCF!K$28,0)-MAX(BN617-BM617,0)/Inputs!$B$17)*DCF!K$6</f>
        <v>8732.0258853028008</v>
      </c>
      <c r="CV617" s="15">
        <f ca="1">(BO617*DCF!L$28-DCF!L$5*MAX(BO617*DCF!L$28,0)-MAX(BO617-BN617,0)/Inputs!$B$17)*DCF!L$6</f>
        <v>10652.000607106258</v>
      </c>
      <c r="CW617" s="15">
        <f ca="1">(BP617*DCF!M$28-DCF!M$5*MAX(BP617*DCF!M$28,0)-MAX(BP617-BO617,0)/Inputs!$B$17)*DCF!M$6</f>
        <v>12244.453822786792</v>
      </c>
      <c r="CX617" s="15">
        <f ca="1">(BQ617*DCF!C$46-DCF!C$5*MAX(BQ617*DCF!C$46,0)-MAX(BQ617-Inputs!$B$20,0)/Inputs!$B$24)*DCF!C$6</f>
        <v>-1724.4023126073864</v>
      </c>
      <c r="CY617" s="15">
        <f ca="1">(BR617*DCF!D$46-DCF!D$5*MAX(BR617*DCF!D$46,0)-MAX(BR617-BQ617,0)/Inputs!$B$24)*DCF!D$6</f>
        <v>-1843.6897563348787</v>
      </c>
      <c r="CZ617" s="15">
        <f ca="1">(BS617*DCF!E$46-DCF!E$5*MAX(BS617*DCF!E$46,0)-MAX(BS617-BR617,0)/Inputs!$B$24)*DCF!E$6</f>
        <v>-5604.6297836754939</v>
      </c>
      <c r="DA617" s="15">
        <f ca="1">(BT617*DCF!F$46-DCF!F$5*MAX(BT617*DCF!F$46,0)-MAX(BT617-BS617,0)/Inputs!$B$24)*DCF!F$6</f>
        <v>-1616.7494505965371</v>
      </c>
      <c r="DB617" s="15">
        <f ca="1">(BU617*DCF!G$46-DCF!G$5*MAX(BU617*DCF!G$46,0)-MAX(BU617-BT617,0)/Inputs!$B$24)*DCF!G$6</f>
        <v>-1576.36595303485</v>
      </c>
      <c r="DC617" s="15">
        <f ca="1">(BV617*DCF!H$46-DCF!H$5*MAX(BV617*DCF!H$46,0)-MAX(BV617-BU617,0)/Inputs!$B$24)*DCF!H$6</f>
        <v>0</v>
      </c>
      <c r="DD617" s="15">
        <f ca="1">(BW617*DCF!I$46-DCF!I$5*MAX(BW617*DCF!I$46,0)-MAX(BW617-BV617,0)/Inputs!$B$24)*DCF!I$6</f>
        <v>-1361.1250776241611</v>
      </c>
      <c r="DE617" s="15">
        <f ca="1">(BX617*DCF!J$46-DCF!J$5*MAX(BX617*DCF!J$46,0)-MAX(BX617-BW617,0)/Inputs!$B$24)*DCF!J$6</f>
        <v>-2562.0169737915398</v>
      </c>
      <c r="DF617" s="15">
        <f ca="1">(BY617*DCF!K$46-DCF!K$5*MAX(BY617*DCF!K$46,0)-MAX(BY617-BX617,0)/Inputs!$B$24)*DCF!K$6</f>
        <v>-1446.6843459139698</v>
      </c>
      <c r="DG617" s="15">
        <f ca="1">(BZ617*DCF!L$46-DCF!L$5*MAX(BZ617*DCF!L$46,0)-MAX(BZ617-BY617,0)/Inputs!$B$24)*DCF!L$6</f>
        <v>1604.2245297131185</v>
      </c>
      <c r="DH617" s="15">
        <f ca="1">(CA617*DCF!M$46-DCF!M$5*MAX(CA617*DCF!M$46,0)-MAX(CA617-BZ617,0)/Inputs!$B$24)*DCF!M$6</f>
        <v>2469.0866346503367</v>
      </c>
      <c r="DI617" s="15">
        <f ca="1">SUM(CB617:CL617)+BE617*DCF!M$10*(1+Inputs!$B$30)*(1-Inputs!$B$33)*(1-Inputs!$B$30/Inputs!$B$31)/(Inputs!$B$29-Inputs!$B$30)*DCF!M$6</f>
        <v>136916.07840855152</v>
      </c>
      <c r="DJ617" s="15">
        <f ca="1">SUM(CM617:CW617)+BP617*DCF!M$28*(1+Inputs!$B$30)*(1-Inputs!$B$33)*(1-Inputs!$B$30/Inputs!$B$31)/(Inputs!$B$29-Inputs!$B$30)*DCF!M$6</f>
        <v>357978.44729721284</v>
      </c>
      <c r="DK617" s="15">
        <f ca="1">SUM(CX617:DH617)+CA617*DCF!M$46*(1+Inputs!$B$30)*(1-Inputs!$B$33)*(1-Inputs!$B$30/Inputs!$B$31)/(Inputs!$B$29-Inputs!$B$30)*DCF!M$6</f>
        <v>150740.82299743051</v>
      </c>
      <c r="DM617" s="15">
        <f ca="1">DI617+DJ617+DK617+Inputs!$B$34+Inputs!$B$36-Inputs!$B$35</f>
        <v>722486.34870319488</v>
      </c>
    </row>
    <row r="618" spans="1:117" x14ac:dyDescent="0.75">
      <c r="A618" s="11">
        <v>605</v>
      </c>
      <c r="C618" s="23">
        <f t="shared" ca="1" si="360"/>
        <v>1.2888718560820263</v>
      </c>
      <c r="D618" s="23">
        <f t="shared" ca="1" si="360"/>
        <v>3.2185711574527945E-2</v>
      </c>
      <c r="E618" s="23">
        <f t="shared" ca="1" si="360"/>
        <v>-0.45414919875148518</v>
      </c>
      <c r="F618" s="23">
        <f t="shared" ca="1" si="360"/>
        <v>-0.5765066138947289</v>
      </c>
      <c r="G618" s="23">
        <f t="shared" ca="1" si="360"/>
        <v>0.26580400063764942</v>
      </c>
      <c r="H618" s="23">
        <f t="shared" ca="1" si="360"/>
        <v>1.7814765188692081</v>
      </c>
      <c r="I618" s="23">
        <f t="shared" ca="1" si="360"/>
        <v>-1.3597097435838401</v>
      </c>
      <c r="J618" s="23">
        <f t="shared" ca="1" si="360"/>
        <v>-1.9971849224430553</v>
      </c>
      <c r="K618" s="23">
        <f t="shared" ca="1" si="360"/>
        <v>-0.57203298428572391</v>
      </c>
      <c r="L618" s="23">
        <f t="shared" ca="1" si="360"/>
        <v>1.2720277556278257</v>
      </c>
      <c r="M618" s="23">
        <f t="shared" ca="1" si="360"/>
        <v>1.6791381330973146E-2</v>
      </c>
      <c r="N618" s="23">
        <f ca="1">SQRT(Inputs!$B$38)*C618+SQRT(1-Inputs!$B$38)*_xlfn.NORM.S.INV(RAND())</f>
        <v>-0.24106606884810688</v>
      </c>
      <c r="O618" s="23">
        <f ca="1">SQRT(Inputs!$B$38)*D618+SQRT(1-Inputs!$B$38)*_xlfn.NORM.S.INV(RAND())</f>
        <v>0.44053885403674575</v>
      </c>
      <c r="P618" s="23">
        <f ca="1">SQRT(Inputs!$B$38)*E618+SQRT(1-Inputs!$B$38)*_xlfn.NORM.S.INV(RAND())</f>
        <v>-1.1216626110933974</v>
      </c>
      <c r="Q618" s="23">
        <f ca="1">SQRT(Inputs!$B$38)*F618+SQRT(1-Inputs!$B$38)*_xlfn.NORM.S.INV(RAND())</f>
        <v>2.5885989950112709E-2</v>
      </c>
      <c r="R618" s="23">
        <f ca="1">SQRT(Inputs!$B$38)*G618+SQRT(1-Inputs!$B$38)*_xlfn.NORM.S.INV(RAND())</f>
        <v>0.24087286730585372</v>
      </c>
      <c r="S618" s="23">
        <f ca="1">SQRT(Inputs!$B$38)*H618+SQRT(1-Inputs!$B$38)*_xlfn.NORM.S.INV(RAND())</f>
        <v>1.5048480295428805</v>
      </c>
      <c r="T618" s="23">
        <f ca="1">SQRT(Inputs!$B$38)*I618+SQRT(1-Inputs!$B$38)*_xlfn.NORM.S.INV(RAND())</f>
        <v>-1.1186953376295379</v>
      </c>
      <c r="U618" s="23">
        <f ca="1">SQRT(Inputs!$B$38)*J618+SQRT(1-Inputs!$B$38)*_xlfn.NORM.S.INV(RAND())</f>
        <v>-1.468577792947473</v>
      </c>
      <c r="V618" s="23">
        <f ca="1">SQRT(Inputs!$B$38)*K618+SQRT(1-Inputs!$B$38)*_xlfn.NORM.S.INV(RAND())</f>
        <v>-1.3737354170909262</v>
      </c>
      <c r="W618" s="23">
        <f ca="1">SQRT(Inputs!$B$38)*L618+SQRT(1-Inputs!$B$38)*_xlfn.NORM.S.INV(RAND())</f>
        <v>1.2415635437249715</v>
      </c>
      <c r="X618" s="23">
        <f ca="1">SQRT(Inputs!$B$38)*M618+SQRT(1-Inputs!$B$38)*_xlfn.NORM.S.INV(RAND())</f>
        <v>-1.931281899261035</v>
      </c>
      <c r="Y618" s="23">
        <f ca="1">SQRT(Inputs!$B$38)*C618+SQRT(1-Inputs!$B$38)*_xlfn.NORM.S.INV(RAND())</f>
        <v>-1.1869971774826649</v>
      </c>
      <c r="Z618" s="23">
        <f ca="1">SQRT(Inputs!$B$38)*D618+SQRT(1-Inputs!$B$38)*_xlfn.NORM.S.INV(RAND())</f>
        <v>0.53420186281670845</v>
      </c>
      <c r="AA618" s="23">
        <f ca="1">SQRT(Inputs!$B$38)*E618+SQRT(1-Inputs!$B$38)*_xlfn.NORM.S.INV(RAND())</f>
        <v>0.59091170497270695</v>
      </c>
      <c r="AB618" s="23">
        <f ca="1">SQRT(Inputs!$B$38)*F618+SQRT(1-Inputs!$B$38)*_xlfn.NORM.S.INV(RAND())</f>
        <v>-1.0248196215445737</v>
      </c>
      <c r="AC618" s="23">
        <f ca="1">SQRT(Inputs!$B$38)*G618+SQRT(1-Inputs!$B$38)*_xlfn.NORM.S.INV(RAND())</f>
        <v>0.7550123806775928</v>
      </c>
      <c r="AD618" s="23">
        <f ca="1">SQRT(Inputs!$B$38)*H618+SQRT(1-Inputs!$B$38)*_xlfn.NORM.S.INV(RAND())</f>
        <v>1.5403213581440478E-2</v>
      </c>
      <c r="AE618" s="23">
        <f ca="1">SQRT(Inputs!$B$38)*I618+SQRT(1-Inputs!$B$38)*_xlfn.NORM.S.INV(RAND())</f>
        <v>-1.1151964599461159</v>
      </c>
      <c r="AF618" s="23">
        <f ca="1">SQRT(Inputs!$B$38)*J618+SQRT(1-Inputs!$B$38)*_xlfn.NORM.S.INV(RAND())</f>
        <v>-1.0975570724933137</v>
      </c>
      <c r="AG618" s="23">
        <f ca="1">SQRT(Inputs!$B$38)*K618+SQRT(1-Inputs!$B$38)*_xlfn.NORM.S.INV(RAND())</f>
        <v>-1.4142526744980792</v>
      </c>
      <c r="AH618" s="23">
        <f ca="1">SQRT(Inputs!$B$38)*L618+SQRT(1-Inputs!$B$38)*_xlfn.NORM.S.INV(RAND())</f>
        <v>0.28175348292991315</v>
      </c>
      <c r="AI618" s="23">
        <f ca="1">SQRT(Inputs!$B$38)*M618+SQRT(1-Inputs!$B$38)*_xlfn.NORM.S.INV(RAND())</f>
        <v>-0.90605982040072097</v>
      </c>
      <c r="AJ618" s="23">
        <f ca="1">SQRT(Inputs!$B$38)*C618+SQRT(1-Inputs!$B$38)*_xlfn.NORM.S.INV(RAND())</f>
        <v>1.2242151213645132</v>
      </c>
      <c r="AK618" s="23">
        <f ca="1">SQRT(Inputs!$B$38)*D618+SQRT(1-Inputs!$B$38)*_xlfn.NORM.S.INV(RAND())</f>
        <v>-0.31073232559106084</v>
      </c>
      <c r="AL618" s="23">
        <f ca="1">SQRT(Inputs!$B$38)*E618+SQRT(1-Inputs!$B$38)*_xlfn.NORM.S.INV(RAND())</f>
        <v>-0.1699076488636927</v>
      </c>
      <c r="AM618" s="23">
        <f ca="1">SQRT(Inputs!$B$38)*F618+SQRT(1-Inputs!$B$38)*_xlfn.NORM.S.INV(RAND())</f>
        <v>-0.43783543104443456</v>
      </c>
      <c r="AN618" s="23">
        <f ca="1">SQRT(Inputs!$B$38)*G618+SQRT(1-Inputs!$B$38)*_xlfn.NORM.S.INV(RAND())</f>
        <v>0.12042700449839251</v>
      </c>
      <c r="AO618" s="23">
        <f ca="1">SQRT(Inputs!$B$38)*H618+SQRT(1-Inputs!$B$38)*_xlfn.NORM.S.INV(RAND())</f>
        <v>-0.13144350264035787</v>
      </c>
      <c r="AP618" s="23">
        <f ca="1">SQRT(Inputs!$B$38)*I618+SQRT(1-Inputs!$B$38)*_xlfn.NORM.S.INV(RAND())</f>
        <v>-0.71051973116740175</v>
      </c>
      <c r="AQ618" s="23">
        <f ca="1">SQRT(Inputs!$B$38)*J618+SQRT(1-Inputs!$B$38)*_xlfn.NORM.S.INV(RAND())</f>
        <v>-0.68097368044561768</v>
      </c>
      <c r="AR618" s="23">
        <f ca="1">SQRT(Inputs!$B$38)*K618+SQRT(1-Inputs!$B$38)*_xlfn.NORM.S.INV(RAND())</f>
        <v>-1.0039222172559141</v>
      </c>
      <c r="AS618" s="23">
        <f ca="1">SQRT(Inputs!$B$38)*L618+SQRT(1-Inputs!$B$38)*_xlfn.NORM.S.INV(RAND())</f>
        <v>1.5039821638885948</v>
      </c>
      <c r="AT618" s="23">
        <f ca="1">SQRT(Inputs!$B$38)*M618+SQRT(1-Inputs!$B$38)*_xlfn.NORM.S.INV(RAND())</f>
        <v>-4.9031294061910785E-2</v>
      </c>
      <c r="AU618" s="15">
        <f ca="1">Inputs!$B$6*EXP($B$8-0.5*C$5^2+C$5*N618)</f>
        <v>4772.3317946333891</v>
      </c>
      <c r="AV618" s="15">
        <f t="shared" ca="1" si="328"/>
        <v>6197.7803753738744</v>
      </c>
      <c r="AW618" s="15">
        <f t="shared" ca="1" si="329"/>
        <v>6496.0590221222647</v>
      </c>
      <c r="AX618" s="15">
        <f t="shared" ca="1" si="330"/>
        <v>7956.7265130926835</v>
      </c>
      <c r="AY618" s="15">
        <f t="shared" ca="1" si="331"/>
        <v>10001.360115399979</v>
      </c>
      <c r="AZ618" s="15">
        <f t="shared" ca="1" si="332"/>
        <v>14436.547800326971</v>
      </c>
      <c r="BA618" s="15">
        <f t="shared" ca="1" si="333"/>
        <v>15714.690563384163</v>
      </c>
      <c r="BB618" s="15">
        <f t="shared" ca="1" si="334"/>
        <v>16607.141035392</v>
      </c>
      <c r="BC618" s="15">
        <f t="shared" ca="1" si="335"/>
        <v>17813.548794375751</v>
      </c>
      <c r="BD618" s="15">
        <f t="shared" ca="1" si="336"/>
        <v>24510.582950992175</v>
      </c>
      <c r="BE618" s="15">
        <f t="shared" ca="1" si="337"/>
        <v>25190.010097370159</v>
      </c>
      <c r="BF618" s="15">
        <f ca="1">Inputs!$B$13*EXP($B$9-0.5*C$6^2+C$6*Y618)</f>
        <v>10930.909425677966</v>
      </c>
      <c r="BG618" s="15">
        <f t="shared" ca="1" si="338"/>
        <v>14669.913536757633</v>
      </c>
      <c r="BH618" s="15">
        <f t="shared" ca="1" si="339"/>
        <v>19769.574389814614</v>
      </c>
      <c r="BI618" s="15">
        <f t="shared" ca="1" si="340"/>
        <v>20669.340752642085</v>
      </c>
      <c r="BJ618" s="15">
        <f t="shared" ca="1" si="341"/>
        <v>28252.638335612846</v>
      </c>
      <c r="BK618" s="15">
        <f t="shared" ca="1" si="342"/>
        <v>34747.549862475338</v>
      </c>
      <c r="BL618" s="15">
        <f t="shared" ca="1" si="343"/>
        <v>36939.616918042462</v>
      </c>
      <c r="BM618" s="15">
        <f t="shared" ca="1" si="344"/>
        <v>39619.212651623042</v>
      </c>
      <c r="BN618" s="15">
        <f t="shared" ca="1" si="345"/>
        <v>41130.433749986027</v>
      </c>
      <c r="BO618" s="15">
        <f t="shared" ca="1" si="346"/>
        <v>52291.623437465634</v>
      </c>
      <c r="BP618" s="15">
        <f t="shared" ca="1" si="347"/>
        <v>58082.100453010498</v>
      </c>
      <c r="BQ618" s="15">
        <f ca="1">Inputs!$B$20*EXP($B$10-0.5*C$7^2+C$7*AJ618)</f>
        <v>6621.8932398864563</v>
      </c>
      <c r="BR618" s="15">
        <f t="shared" ca="1" si="348"/>
        <v>8140.7349118816674</v>
      </c>
      <c r="BS618" s="15">
        <f t="shared" ca="1" si="349"/>
        <v>10616.928800660206</v>
      </c>
      <c r="BT618" s="15">
        <f t="shared" ca="1" si="350"/>
        <v>13050.055440340482</v>
      </c>
      <c r="BU618" s="15">
        <f t="shared" ca="1" si="351"/>
        <v>18620.580197208947</v>
      </c>
      <c r="BV618" s="15">
        <f t="shared" ca="1" si="352"/>
        <v>25150.649762832083</v>
      </c>
      <c r="BW618" s="15">
        <f t="shared" ca="1" si="353"/>
        <v>30196.170741027432</v>
      </c>
      <c r="BX618" s="15">
        <f t="shared" ca="1" si="354"/>
        <v>36844.731097174234</v>
      </c>
      <c r="BY618" s="15">
        <f t="shared" ca="1" si="355"/>
        <v>42603.864390122566</v>
      </c>
      <c r="BZ618" s="15">
        <f t="shared" ca="1" si="356"/>
        <v>78817.918544449698</v>
      </c>
      <c r="CA618" s="15">
        <f t="shared" ca="1" si="357"/>
        <v>109754.79367308576</v>
      </c>
      <c r="CB618" s="15">
        <f ca="1">(AU618*DCF!C$10-DCF!C$5*MAX(AU618*DCF!C$10,0)-MAX(AU618-Inputs!$B$6,0)/Inputs!$B$10)*DCF!C$6</f>
        <v>1044.4283788102382</v>
      </c>
      <c r="CC618" s="15">
        <f ca="1">(AV618*DCF!D$10-DCF!D$5*MAX(AV618*DCF!D$10,0)-MAX(AV618-AU618,0)/Inputs!$B$10)*DCF!D$6</f>
        <v>1163.1086481396285</v>
      </c>
      <c r="CD618" s="15">
        <f ca="1">(AW618*DCF!E$10-DCF!E$5*MAX(AW618*DCF!E$10,0)-MAX(AW618-AV618,0)/Inputs!$B$10)*DCF!E$6</f>
        <v>1432.6519161847471</v>
      </c>
      <c r="CE618" s="15">
        <f ca="1">(AX618*DCF!F$10-DCF!F$5*MAX(AX618*DCF!F$10,0)-MAX(AX618-AW618,0)/Inputs!$B$10)*DCF!F$6</f>
        <v>1433.0120266298939</v>
      </c>
      <c r="CF618" s="15">
        <f ca="1">(AY618*DCF!G$10-DCF!G$5*MAX(AY618*DCF!G$10,0)-MAX(AY618-AX618,0)/Inputs!$B$10)*DCF!G$6</f>
        <v>1667.6648103465834</v>
      </c>
      <c r="CG618" s="15">
        <f ca="1">(AZ618*DCF!H$10-DCF!H$5*MAX(AZ618*DCF!H$10,0)-MAX(AZ618-AY618,0)/Inputs!$B$10)*DCF!H$6</f>
        <v>2015.3190257969297</v>
      </c>
      <c r="CH618" s="15">
        <f ca="1">(BA618*DCF!I$10-DCF!I$5*MAX(BA618*DCF!I$10,0)-MAX(BA618-AZ618,0)/Inputs!$B$10)*DCF!I$6</f>
        <v>2660.840497053397</v>
      </c>
      <c r="CI618" s="15">
        <f ca="1">(BB618*DCF!J$10-DCF!J$5*MAX(BB618*DCF!J$10,0)-MAX(BB618-BA618,0)/Inputs!$B$10)*DCF!J$6</f>
        <v>2714.587772997601</v>
      </c>
      <c r="CJ618" s="15">
        <f ca="1">(BC618*DCF!K$10-DCF!K$5*MAX(BC618*DCF!K$10,0)-MAX(BC618-BB618,0)/Inputs!$B$10)*DCF!K$6</f>
        <v>2698.816547298698</v>
      </c>
      <c r="CK618" s="15">
        <f ca="1">(BD618*DCF!L$10-DCF!L$5*MAX(BD618*DCF!L$10,0)-MAX(BD618-BC618,0)/Inputs!$B$10)*DCF!L$6</f>
        <v>2830.627050566573</v>
      </c>
      <c r="CL618" s="15">
        <f ca="1">(BE618*DCF!M$10-DCF!M$5*MAX(BE618*DCF!M$10,0)-MAX(BE618-BD618,0)/Inputs!$B$10)*DCF!M$6</f>
        <v>3473.4714012509821</v>
      </c>
      <c r="CM618" s="15">
        <f ca="1">(BF618*DCF!C$28-DCF!C$5*MAX(BF618*DCF!C$28,0)-MAX(BF618-Inputs!$B$13,0)/Inputs!$B$17)*DCF!C$6</f>
        <v>3336.0418704138083</v>
      </c>
      <c r="CN618" s="15">
        <f ca="1">(BG618*DCF!D$28-DCF!D$5*MAX(BG618*DCF!D$28,0)-MAX(BG618-BF618,0)/Inputs!$B$17)*DCF!D$6</f>
        <v>3522.9268718563376</v>
      </c>
      <c r="CO618" s="15">
        <f ca="1">(BH618*DCF!E$28-DCF!E$5*MAX(BH618*DCF!E$28,0)-MAX(BH618-BG618,0)/Inputs!$B$17)*DCF!E$6</f>
        <v>4594.0225345875797</v>
      </c>
      <c r="CP618" s="15">
        <f ca="1">(BI618*DCF!F$28-DCF!F$5*MAX(BI618*DCF!F$28,0)-MAX(BI618-BH618,0)/Inputs!$B$17)*DCF!F$6</f>
        <v>5447.3648778350425</v>
      </c>
      <c r="CQ618" s="15">
        <f ca="1">(BJ618*DCF!G$28-DCF!G$5*MAX(BJ618*DCF!G$28,0)-MAX(BJ618-BI618,0)/Inputs!$B$17)*DCF!G$6</f>
        <v>6054.9256287013804</v>
      </c>
      <c r="CR618" s="15">
        <f ca="1">(BK618*DCF!H$28-DCF!H$5*MAX(BK618*DCF!H$28,0)-MAX(BK618-BJ618,0)/Inputs!$B$17)*DCF!H$6</f>
        <v>7584.3254602682455</v>
      </c>
      <c r="CS618" s="15">
        <f ca="1">(BL618*DCF!I$28-DCF!I$5*MAX(BL618*DCF!I$28,0)-MAX(BL618-BK618,0)/Inputs!$B$17)*DCF!I$6</f>
        <v>8371.8342823398416</v>
      </c>
      <c r="CT618" s="15">
        <f ca="1">(BM618*DCF!J$28-DCF!J$5*MAX(BM618*DCF!J$28,0)-MAX(BM618-BL618,0)/Inputs!$B$17)*DCF!J$6</f>
        <v>8483.0809614983518</v>
      </c>
      <c r="CU618" s="15">
        <f ca="1">(BN618*DCF!K$28-DCF!K$5*MAX(BN618*DCF!K$28,0)-MAX(BN618-BM618,0)/Inputs!$B$17)*DCF!K$6</f>
        <v>8500.953518734188</v>
      </c>
      <c r="CV618" s="15">
        <f ca="1">(BO618*DCF!L$28-DCF!L$5*MAX(BO618*DCF!L$28,0)-MAX(BO618-BN618,0)/Inputs!$B$17)*DCF!L$6</f>
        <v>9170.3692460777456</v>
      </c>
      <c r="CW618" s="15">
        <f ca="1">(BP618*DCF!M$28-DCF!M$5*MAX(BP618*DCF!M$28,0)-MAX(BP618-BO618,0)/Inputs!$B$17)*DCF!M$6</f>
        <v>10322.913257574373</v>
      </c>
      <c r="CX618" s="15">
        <f ca="1">(BQ618*DCF!C$46-DCF!C$5*MAX(BQ618*DCF!C$46,0)-MAX(BQ618-Inputs!$B$20,0)/Inputs!$B$24)*DCF!C$6</f>
        <v>-3109.3948544247964</v>
      </c>
      <c r="CY618" s="15">
        <f ca="1">(BR618*DCF!D$46-DCF!D$5*MAX(BR618*DCF!D$46,0)-MAX(BR618-BQ618,0)/Inputs!$B$24)*DCF!D$6</f>
        <v>-2037.5107389757814</v>
      </c>
      <c r="CZ618" s="15">
        <f ca="1">(BS618*DCF!E$46-DCF!E$5*MAX(BS618*DCF!E$46,0)-MAX(BS618-BR618,0)/Inputs!$B$24)*DCF!E$6</f>
        <v>-2231.5177785549549</v>
      </c>
      <c r="DA618" s="15">
        <f ca="1">(BT618*DCF!F$46-DCF!F$5*MAX(BT618*DCF!F$46,0)-MAX(BT618-BS618,0)/Inputs!$B$24)*DCF!F$6</f>
        <v>-1836.365872418208</v>
      </c>
      <c r="DB618" s="15">
        <f ca="1">(BU618*DCF!G$46-DCF!G$5*MAX(BU618*DCF!G$46,0)-MAX(BU618-BT618,0)/Inputs!$B$24)*DCF!G$6</f>
        <v>-2500.1739961397843</v>
      </c>
      <c r="DC618" s="15">
        <f ca="1">(BV618*DCF!H$46-DCF!H$5*MAX(BV618*DCF!H$46,0)-MAX(BV618-BU618,0)/Inputs!$B$24)*DCF!H$6</f>
        <v>-2029.1791071173407</v>
      </c>
      <c r="DD618" s="15">
        <f ca="1">(BW618*DCF!I$46-DCF!I$5*MAX(BW618*DCF!I$46,0)-MAX(BW618-BV618,0)/Inputs!$B$24)*DCF!I$6</f>
        <v>-750.98161765681493</v>
      </c>
      <c r="DE618" s="15">
        <f ca="1">(BX618*DCF!J$46-DCF!J$5*MAX(BX618*DCF!J$46,0)-MAX(BX618-BW618,0)/Inputs!$B$24)*DCF!J$6</f>
        <v>-217.55503263001302</v>
      </c>
      <c r="DF618" s="15">
        <f ca="1">(BY618*DCF!K$46-DCF!K$5*MAX(BY618*DCF!K$46,0)-MAX(BY618-BX618,0)/Inputs!$B$24)*DCF!K$6</f>
        <v>1022.8405205397237</v>
      </c>
      <c r="DG618" s="15">
        <f ca="1">(BZ618*DCF!L$46-DCF!L$5*MAX(BZ618*DCF!L$46,0)-MAX(BZ618-BY618,0)/Inputs!$B$24)*DCF!L$6</f>
        <v>-2747.0424750170014</v>
      </c>
      <c r="DH618" s="15">
        <f ca="1">(CA618*DCF!M$46-DCF!M$5*MAX(CA618*DCF!M$46,0)-MAX(CA618-BZ618,0)/Inputs!$B$24)*DCF!M$6</f>
        <v>2136.7994676997937</v>
      </c>
      <c r="DI618" s="15">
        <f ca="1">SUM(CB618:CL618)+BE618*DCF!M$10*(1+Inputs!$B$30)*(1-Inputs!$B$33)*(1-Inputs!$B$30/Inputs!$B$31)/(Inputs!$B$29-Inputs!$B$30)*DCF!M$6</f>
        <v>93238.659279455489</v>
      </c>
      <c r="DJ618" s="15">
        <f ca="1">SUM(CM618:CW618)+BP618*DCF!M$28*(1+Inputs!$B$30)*(1-Inputs!$B$33)*(1-Inputs!$B$30/Inputs!$B$31)/(Inputs!$B$29-Inputs!$B$30)*DCF!M$6</f>
        <v>290913.09666587861</v>
      </c>
      <c r="DK618" s="15">
        <f ca="1">SUM(CX618:DH618)+CA618*DCF!M$46*(1+Inputs!$B$30)*(1-Inputs!$B$33)*(1-Inputs!$B$30/Inputs!$B$31)/(Inputs!$B$29-Inputs!$B$30)*DCF!M$6</f>
        <v>155393.83082035623</v>
      </c>
      <c r="DM618" s="15">
        <f ca="1">DI618+DJ618+DK618+Inputs!$B$34+Inputs!$B$36-Inputs!$B$35</f>
        <v>616396.58676569036</v>
      </c>
    </row>
    <row r="619" spans="1:117" x14ac:dyDescent="0.75">
      <c r="A619" s="11">
        <v>606</v>
      </c>
      <c r="C619" s="23">
        <f t="shared" ca="1" si="360"/>
        <v>-0.69097940062471164</v>
      </c>
      <c r="D619" s="23">
        <f t="shared" ca="1" si="360"/>
        <v>-0.55916163061213608</v>
      </c>
      <c r="E619" s="23">
        <f t="shared" ca="1" si="360"/>
        <v>0.36564728543580605</v>
      </c>
      <c r="F619" s="23">
        <f t="shared" ca="1" si="360"/>
        <v>-0.85082335881831694</v>
      </c>
      <c r="G619" s="23">
        <f t="shared" ca="1" si="360"/>
        <v>-0.37329017828428329</v>
      </c>
      <c r="H619" s="23">
        <f t="shared" ca="1" si="360"/>
        <v>0.29290264870546223</v>
      </c>
      <c r="I619" s="23">
        <f t="shared" ca="1" si="360"/>
        <v>-0.64446002058226748</v>
      </c>
      <c r="J619" s="23">
        <f t="shared" ca="1" si="360"/>
        <v>6.8183995743851963E-2</v>
      </c>
      <c r="K619" s="23">
        <f t="shared" ca="1" si="360"/>
        <v>0.81536186865583882</v>
      </c>
      <c r="L619" s="23">
        <f t="shared" ca="1" si="360"/>
        <v>0.37583145712080485</v>
      </c>
      <c r="M619" s="23">
        <f t="shared" ca="1" si="360"/>
        <v>0.28843204711327275</v>
      </c>
      <c r="N619" s="23">
        <f ca="1">SQRT(Inputs!$B$38)*C619+SQRT(1-Inputs!$B$38)*_xlfn.NORM.S.INV(RAND())</f>
        <v>-0.21424080039353985</v>
      </c>
      <c r="O619" s="23">
        <f ca="1">SQRT(Inputs!$B$38)*D619+SQRT(1-Inputs!$B$38)*_xlfn.NORM.S.INV(RAND())</f>
        <v>2.1352828902918619E-2</v>
      </c>
      <c r="P619" s="23">
        <f ca="1">SQRT(Inputs!$B$38)*E619+SQRT(1-Inputs!$B$38)*_xlfn.NORM.S.INV(RAND())</f>
        <v>0.48454975384852228</v>
      </c>
      <c r="Q619" s="23">
        <f ca="1">SQRT(Inputs!$B$38)*F619+SQRT(1-Inputs!$B$38)*_xlfn.NORM.S.INV(RAND())</f>
        <v>-0.22041032197824773</v>
      </c>
      <c r="R619" s="23">
        <f ca="1">SQRT(Inputs!$B$38)*G619+SQRT(1-Inputs!$B$38)*_xlfn.NORM.S.INV(RAND())</f>
        <v>-1.0445307875188354</v>
      </c>
      <c r="S619" s="23">
        <f ca="1">SQRT(Inputs!$B$38)*H619+SQRT(1-Inputs!$B$38)*_xlfn.NORM.S.INV(RAND())</f>
        <v>0.62166317601479504</v>
      </c>
      <c r="T619" s="23">
        <f ca="1">SQRT(Inputs!$B$38)*I619+SQRT(1-Inputs!$B$38)*_xlfn.NORM.S.INV(RAND())</f>
        <v>-1.7559307061052467</v>
      </c>
      <c r="U619" s="23">
        <f ca="1">SQRT(Inputs!$B$38)*J619+SQRT(1-Inputs!$B$38)*_xlfn.NORM.S.INV(RAND())</f>
        <v>-0.56484580977877785</v>
      </c>
      <c r="V619" s="23">
        <f ca="1">SQRT(Inputs!$B$38)*K619+SQRT(1-Inputs!$B$38)*_xlfn.NORM.S.INV(RAND())</f>
        <v>2.1099801715158559</v>
      </c>
      <c r="W619" s="23">
        <f ca="1">SQRT(Inputs!$B$38)*L619+SQRT(1-Inputs!$B$38)*_xlfn.NORM.S.INV(RAND())</f>
        <v>0.84844465529988822</v>
      </c>
      <c r="X619" s="23">
        <f ca="1">SQRT(Inputs!$B$38)*M619+SQRT(1-Inputs!$B$38)*_xlfn.NORM.S.INV(RAND())</f>
        <v>0.35303108157923668</v>
      </c>
      <c r="Y619" s="23">
        <f ca="1">SQRT(Inputs!$B$38)*C619+SQRT(1-Inputs!$B$38)*_xlfn.NORM.S.INV(RAND())</f>
        <v>0.18676247386718514</v>
      </c>
      <c r="Z619" s="23">
        <f ca="1">SQRT(Inputs!$B$38)*D619+SQRT(1-Inputs!$B$38)*_xlfn.NORM.S.INV(RAND())</f>
        <v>0.19298360947206872</v>
      </c>
      <c r="AA619" s="23">
        <f ca="1">SQRT(Inputs!$B$38)*E619+SQRT(1-Inputs!$B$38)*_xlfn.NORM.S.INV(RAND())</f>
        <v>0.35055957253679054</v>
      </c>
      <c r="AB619" s="23">
        <f ca="1">SQRT(Inputs!$B$38)*F619+SQRT(1-Inputs!$B$38)*_xlfn.NORM.S.INV(RAND())</f>
        <v>-0.30274190105233534</v>
      </c>
      <c r="AC619" s="23">
        <f ca="1">SQRT(Inputs!$B$38)*G619+SQRT(1-Inputs!$B$38)*_xlfn.NORM.S.INV(RAND())</f>
        <v>1.5595455807247964</v>
      </c>
      <c r="AD619" s="23">
        <f ca="1">SQRT(Inputs!$B$38)*H619+SQRT(1-Inputs!$B$38)*_xlfn.NORM.S.INV(RAND())</f>
        <v>0.31860038202135355</v>
      </c>
      <c r="AE619" s="23">
        <f ca="1">SQRT(Inputs!$B$38)*I619+SQRT(1-Inputs!$B$38)*_xlfn.NORM.S.INV(RAND())</f>
        <v>-0.89266302599959446</v>
      </c>
      <c r="AF619" s="23">
        <f ca="1">SQRT(Inputs!$B$38)*J619+SQRT(1-Inputs!$B$38)*_xlfn.NORM.S.INV(RAND())</f>
        <v>0.48469714968772504</v>
      </c>
      <c r="AG619" s="23">
        <f ca="1">SQRT(Inputs!$B$38)*K619+SQRT(1-Inputs!$B$38)*_xlfn.NORM.S.INV(RAND())</f>
        <v>0.305801237516789</v>
      </c>
      <c r="AH619" s="23">
        <f ca="1">SQRT(Inputs!$B$38)*L619+SQRT(1-Inputs!$B$38)*_xlfn.NORM.S.INV(RAND())</f>
        <v>-0.13138291311033487</v>
      </c>
      <c r="AI619" s="23">
        <f ca="1">SQRT(Inputs!$B$38)*M619+SQRT(1-Inputs!$B$38)*_xlfn.NORM.S.INV(RAND())</f>
        <v>0.68070411195265934</v>
      </c>
      <c r="AJ619" s="23">
        <f ca="1">SQRT(Inputs!$B$38)*C619+SQRT(1-Inputs!$B$38)*_xlfn.NORM.S.INV(RAND())</f>
        <v>-1.2237265341798296</v>
      </c>
      <c r="AK619" s="23">
        <f ca="1">SQRT(Inputs!$B$38)*D619+SQRT(1-Inputs!$B$38)*_xlfn.NORM.S.INV(RAND())</f>
        <v>8.240684348999272E-2</v>
      </c>
      <c r="AL619" s="23">
        <f ca="1">SQRT(Inputs!$B$38)*E619+SQRT(1-Inputs!$B$38)*_xlfn.NORM.S.INV(RAND())</f>
        <v>-0.88669444407395381</v>
      </c>
      <c r="AM619" s="23">
        <f ca="1">SQRT(Inputs!$B$38)*F619+SQRT(1-Inputs!$B$38)*_xlfn.NORM.S.INV(RAND())</f>
        <v>-1.5045198975889109</v>
      </c>
      <c r="AN619" s="23">
        <f ca="1">SQRT(Inputs!$B$38)*G619+SQRT(1-Inputs!$B$38)*_xlfn.NORM.S.INV(RAND())</f>
        <v>-0.2677951906133888</v>
      </c>
      <c r="AO619" s="23">
        <f ca="1">SQRT(Inputs!$B$38)*H619+SQRT(1-Inputs!$B$38)*_xlfn.NORM.S.INV(RAND())</f>
        <v>-0.49993443492956524</v>
      </c>
      <c r="AP619" s="23">
        <f ca="1">SQRT(Inputs!$B$38)*I619+SQRT(1-Inputs!$B$38)*_xlfn.NORM.S.INV(RAND())</f>
        <v>-0.35057675429753254</v>
      </c>
      <c r="AQ619" s="23">
        <f ca="1">SQRT(Inputs!$B$38)*J619+SQRT(1-Inputs!$B$38)*_xlfn.NORM.S.INV(RAND())</f>
        <v>-0.94087466280030219</v>
      </c>
      <c r="AR619" s="23">
        <f ca="1">SQRT(Inputs!$B$38)*K619+SQRT(1-Inputs!$B$38)*_xlfn.NORM.S.INV(RAND())</f>
        <v>0.65559832078479063</v>
      </c>
      <c r="AS619" s="23">
        <f ca="1">SQRT(Inputs!$B$38)*L619+SQRT(1-Inputs!$B$38)*_xlfn.NORM.S.INV(RAND())</f>
        <v>-0.36647225358206781</v>
      </c>
      <c r="AT619" s="23">
        <f ca="1">SQRT(Inputs!$B$38)*M619+SQRT(1-Inputs!$B$38)*_xlfn.NORM.S.INV(RAND())</f>
        <v>0.62826830813992751</v>
      </c>
      <c r="AU619" s="15">
        <f ca="1">Inputs!$B$6*EXP($B$8-0.5*C$5^2+C$5*N619)</f>
        <v>4793.0996945373854</v>
      </c>
      <c r="AV619" s="15">
        <f t="shared" ca="1" si="328"/>
        <v>5852.6804395756653</v>
      </c>
      <c r="AW619" s="15">
        <f t="shared" ca="1" si="329"/>
        <v>7618.290560556974</v>
      </c>
      <c r="AX619" s="15">
        <f t="shared" ca="1" si="330"/>
        <v>9048.5405678380612</v>
      </c>
      <c r="AY619" s="15">
        <f t="shared" ca="1" si="331"/>
        <v>9788.2946994179401</v>
      </c>
      <c r="AZ619" s="15">
        <f t="shared" ca="1" si="332"/>
        <v>12819.576108493986</v>
      </c>
      <c r="BA619" s="15">
        <f t="shared" ca="1" si="333"/>
        <v>13054.246361632808</v>
      </c>
      <c r="BB619" s="15">
        <f t="shared" ca="1" si="334"/>
        <v>15103.022229388787</v>
      </c>
      <c r="BC619" s="15">
        <f t="shared" ca="1" si="335"/>
        <v>22675.932055873513</v>
      </c>
      <c r="BD619" s="15">
        <f t="shared" ca="1" si="336"/>
        <v>30074.569542557056</v>
      </c>
      <c r="BE619" s="15">
        <f t="shared" ca="1" si="337"/>
        <v>38056.74770644198</v>
      </c>
      <c r="BF619" s="15">
        <f ca="1">Inputs!$B$13*EXP($B$9-0.5*C$6^2+C$6*Y619)</f>
        <v>14352.715837608142</v>
      </c>
      <c r="BG619" s="15">
        <f t="shared" ca="1" si="338"/>
        <v>18111.996317262663</v>
      </c>
      <c r="BH619" s="15">
        <f t="shared" ca="1" si="339"/>
        <v>23454.344175308295</v>
      </c>
      <c r="BI619" s="15">
        <f t="shared" ca="1" si="340"/>
        <v>27404.43673599543</v>
      </c>
      <c r="BJ619" s="15">
        <f t="shared" ca="1" si="341"/>
        <v>42064.752541697053</v>
      </c>
      <c r="BK619" s="15">
        <f t="shared" ca="1" si="342"/>
        <v>53915.10281208087</v>
      </c>
      <c r="BL619" s="15">
        <f t="shared" ca="1" si="343"/>
        <v>58993.345730839988</v>
      </c>
      <c r="BM619" s="15">
        <f t="shared" ca="1" si="344"/>
        <v>77016.049403476733</v>
      </c>
      <c r="BN619" s="15">
        <f t="shared" ca="1" si="345"/>
        <v>98255.589970959278</v>
      </c>
      <c r="BO619" s="15">
        <f t="shared" ca="1" si="346"/>
        <v>119061.11582918599</v>
      </c>
      <c r="BP619" s="15">
        <f t="shared" ca="1" si="347"/>
        <v>158290.64804162714</v>
      </c>
      <c r="BQ619" s="15">
        <f ca="1">Inputs!$B$20*EXP($B$10-0.5*C$7^2+C$7*AJ619)</f>
        <v>2779.1323921699213</v>
      </c>
      <c r="BR619" s="15">
        <f t="shared" ca="1" si="348"/>
        <v>3870.9156250598367</v>
      </c>
      <c r="BS619" s="15">
        <f t="shared" ca="1" si="349"/>
        <v>4109.0717270670139</v>
      </c>
      <c r="BT619" s="15">
        <f t="shared" ca="1" si="350"/>
        <v>3817.9514818145153</v>
      </c>
      <c r="BU619" s="15">
        <f t="shared" ca="1" si="351"/>
        <v>4959.2325272485623</v>
      </c>
      <c r="BV619" s="15">
        <f t="shared" ca="1" si="352"/>
        <v>6164.7453066961571</v>
      </c>
      <c r="BW619" s="15">
        <f t="shared" ca="1" si="353"/>
        <v>7987.3566185032332</v>
      </c>
      <c r="BX619" s="15">
        <f t="shared" ca="1" si="354"/>
        <v>9251.206282142115</v>
      </c>
      <c r="BY619" s="15">
        <f t="shared" ca="1" si="355"/>
        <v>14694.798595920895</v>
      </c>
      <c r="BZ619" s="15">
        <f t="shared" ca="1" si="356"/>
        <v>19275.526092492495</v>
      </c>
      <c r="CA619" s="15">
        <f t="shared" ca="1" si="357"/>
        <v>30274.363116905428</v>
      </c>
      <c r="CB619" s="15">
        <f ca="1">(AU619*DCF!C$10-DCF!C$5*MAX(AU619*DCF!C$10,0)-MAX(AU619-Inputs!$B$6,0)/Inputs!$B$10)*DCF!C$6</f>
        <v>1044.280299982235</v>
      </c>
      <c r="CC619" s="15">
        <f ca="1">(AV619*DCF!D$10-DCF!D$5*MAX(AV619*DCF!D$10,0)-MAX(AV619-AU619,0)/Inputs!$B$10)*DCF!D$6</f>
        <v>1168.200173058628</v>
      </c>
      <c r="CD619" s="15">
        <f ca="1">(AW619*DCF!E$10-DCF!E$5*MAX(AW619*DCF!E$10,0)-MAX(AW619-AV619,0)/Inputs!$B$10)*DCF!E$6</f>
        <v>1361.2535013318648</v>
      </c>
      <c r="CE619" s="15">
        <f ca="1">(AX619*DCF!F$10-DCF!F$5*MAX(AX619*DCF!F$10,0)-MAX(AX619-AW619,0)/Inputs!$B$10)*DCF!F$6</f>
        <v>1677.6824189929437</v>
      </c>
      <c r="CF619" s="15">
        <f ca="1">(AY619*DCF!G$10-DCF!G$5*MAX(AY619*DCF!G$10,0)-MAX(AY619-AX619,0)/Inputs!$B$10)*DCF!G$6</f>
        <v>1874.5852287106554</v>
      </c>
      <c r="CG619" s="15">
        <f ca="1">(AZ619*DCF!H$10-DCF!H$5*MAX(AZ619*DCF!H$10,0)-MAX(AZ619-AY619,0)/Inputs!$B$10)*DCF!H$6</f>
        <v>1950.6715396282273</v>
      </c>
      <c r="CH619" s="15">
        <f ca="1">(BA619*DCF!I$10-DCF!I$5*MAX(BA619*DCF!I$10,0)-MAX(BA619-AZ619,0)/Inputs!$B$10)*DCF!I$6</f>
        <v>2346.0404462917763</v>
      </c>
      <c r="CI619" s="15">
        <f ca="1">(BB619*DCF!J$10-DCF!J$5*MAX(BB619*DCF!J$10,0)-MAX(BB619-BA619,0)/Inputs!$B$10)*DCF!J$6</f>
        <v>2281.2554368313367</v>
      </c>
      <c r="CJ619" s="15">
        <f ca="1">(BC619*DCF!K$10-DCF!K$5*MAX(BC619*DCF!K$10,0)-MAX(BC619-BB619,0)/Inputs!$B$10)*DCF!K$6</f>
        <v>2590.368788591431</v>
      </c>
      <c r="CK619" s="15">
        <f ca="1">(BD619*DCF!L$10-DCF!L$5*MAX(BD619*DCF!L$10,0)-MAX(BD619-BC619,0)/Inputs!$B$10)*DCF!L$6</f>
        <v>3579.053362635977</v>
      </c>
      <c r="CL619" s="15">
        <f ca="1">(BE619*DCF!M$10-DCF!M$5*MAX(BE619*DCF!M$10,0)-MAX(BE619-BD619,0)/Inputs!$B$10)*DCF!M$6</f>
        <v>4416.7428586164724</v>
      </c>
      <c r="CM619" s="15">
        <f ca="1">(BF619*DCF!C$28-DCF!C$5*MAX(BF619*DCF!C$28,0)-MAX(BF619-Inputs!$B$13,0)/Inputs!$B$17)*DCF!C$6</f>
        <v>3695.4319204530311</v>
      </c>
      <c r="CN619" s="15">
        <f ca="1">(BG619*DCF!D$28-DCF!D$5*MAX(BG619*DCF!D$28,0)-MAX(BG619-BF619,0)/Inputs!$B$17)*DCF!D$6</f>
        <v>4532.3737591787458</v>
      </c>
      <c r="CO619" s="15">
        <f ca="1">(BH619*DCF!E$28-DCF!E$5*MAX(BH619*DCF!E$28,0)-MAX(BH619-BG619,0)/Inputs!$B$17)*DCF!E$6</f>
        <v>5589.7846823346963</v>
      </c>
      <c r="CP619" s="15">
        <f ca="1">(BI619*DCF!F$28-DCF!F$5*MAX(BI619*DCF!F$28,0)-MAX(BI619-BH619,0)/Inputs!$B$17)*DCF!F$6</f>
        <v>6720.4059306745785</v>
      </c>
      <c r="CQ619" s="15">
        <f ca="1">(BJ619*DCF!G$28-DCF!G$5*MAX(BJ619*DCF!G$28,0)-MAX(BJ619-BI619,0)/Inputs!$B$17)*DCF!G$6</f>
        <v>8448.2988990186514</v>
      </c>
      <c r="CR619" s="15">
        <f ca="1">(BK619*DCF!H$28-DCF!H$5*MAX(BK619*DCF!H$28,0)-MAX(BK619-BJ619,0)/Inputs!$B$17)*DCF!H$6</f>
        <v>11492.58788699155</v>
      </c>
      <c r="CS619" s="15">
        <f ca="1">(BL619*DCF!I$28-DCF!I$5*MAX(BL619*DCF!I$28,0)-MAX(BL619-BK619,0)/Inputs!$B$17)*DCF!I$6</f>
        <v>13143.580873484851</v>
      </c>
      <c r="CT619" s="15">
        <f ca="1">(BM619*DCF!J$28-DCF!J$5*MAX(BM619*DCF!J$28,0)-MAX(BM619-BL619,0)/Inputs!$B$17)*DCF!J$6</f>
        <v>14791.309331445415</v>
      </c>
      <c r="CU619" s="15">
        <f ca="1">(BN619*DCF!K$28-DCF!K$5*MAX(BN619*DCF!K$28,0)-MAX(BN619-BM619,0)/Inputs!$B$17)*DCF!K$6</f>
        <v>18148.372340151091</v>
      </c>
      <c r="CV619" s="15">
        <f ca="1">(BO619*DCF!L$28-DCF!L$5*MAX(BO619*DCF!L$28,0)-MAX(BO619-BN619,0)/Inputs!$B$17)*DCF!L$6</f>
        <v>21401.011741917275</v>
      </c>
      <c r="CW619" s="15">
        <f ca="1">(BP619*DCF!M$28-DCF!M$5*MAX(BP619*DCF!M$28,0)-MAX(BP619-BO619,0)/Inputs!$B$17)*DCF!M$6</f>
        <v>25681.888598026897</v>
      </c>
      <c r="CX619" s="15">
        <f ca="1">(BQ619*DCF!C$46-DCF!C$5*MAX(BQ619*DCF!C$46,0)-MAX(BQ619-Inputs!$B$20,0)/Inputs!$B$24)*DCF!C$6</f>
        <v>-641.83196124016661</v>
      </c>
      <c r="CY619" s="15">
        <f ca="1">(BR619*DCF!D$46-DCF!D$5*MAX(BR619*DCF!D$46,0)-MAX(BR619-BQ619,0)/Inputs!$B$24)*DCF!D$6</f>
        <v>-1126.5298691288983</v>
      </c>
      <c r="CZ619" s="15">
        <f ca="1">(BS619*DCF!E$46-DCF!E$5*MAX(BS619*DCF!E$46,0)-MAX(BS619-BR619,0)/Inputs!$B$24)*DCF!E$6</f>
        <v>-579.77946523376011</v>
      </c>
      <c r="DA619" s="15">
        <f ca="1">(BT619*DCF!F$46-DCF!F$5*MAX(BT619*DCF!F$46,0)-MAX(BT619-BS619,0)/Inputs!$B$24)*DCF!F$6</f>
        <v>-278.0473658363876</v>
      </c>
      <c r="DB619" s="15">
        <f ca="1">(BU619*DCF!G$46-DCF!G$5*MAX(BU619*DCF!G$46,0)-MAX(BU619-BT619,0)/Inputs!$B$24)*DCF!G$6</f>
        <v>-550.72317869340907</v>
      </c>
      <c r="DC619" s="15">
        <f ca="1">(BV619*DCF!H$46-DCF!H$5*MAX(BV619*DCF!H$46,0)-MAX(BV619-BU619,0)/Inputs!$B$24)*DCF!H$6</f>
        <v>-374.60570991399283</v>
      </c>
      <c r="DD619" s="15">
        <f ca="1">(BW619*DCF!I$46-DCF!I$5*MAX(BW619*DCF!I$46,0)-MAX(BW619-BV619,0)/Inputs!$B$24)*DCF!I$6</f>
        <v>-338.73010212816848</v>
      </c>
      <c r="DE619" s="15">
        <f ca="1">(BX619*DCF!J$46-DCF!J$5*MAX(BX619*DCF!J$46,0)-MAX(BX619-BW619,0)/Inputs!$B$24)*DCF!J$6</f>
        <v>52.910230957903821</v>
      </c>
      <c r="DF619" s="15">
        <f ca="1">(BY619*DCF!K$46-DCF!K$5*MAX(BY619*DCF!K$46,0)-MAX(BY619-BX619,0)/Inputs!$B$24)*DCF!K$6</f>
        <v>-494.11921901389326</v>
      </c>
      <c r="DG619" s="15">
        <f ca="1">(BZ619*DCF!L$46-DCF!L$5*MAX(BZ619*DCF!L$46,0)-MAX(BZ619-BY619,0)/Inputs!$B$24)*DCF!L$6</f>
        <v>295.79420146451076</v>
      </c>
      <c r="DH619" s="15">
        <f ca="1">(CA619*DCF!M$46-DCF!M$5*MAX(CA619*DCF!M$46,0)-MAX(CA619-BZ619,0)/Inputs!$B$24)*DCF!M$6</f>
        <v>74.016168246969116</v>
      </c>
      <c r="DI619" s="15">
        <f ca="1">SUM(CB619:CL619)+BE619*DCF!M$10*(1+Inputs!$B$30)*(1-Inputs!$B$33)*(1-Inputs!$B$30/Inputs!$B$31)/(Inputs!$B$29-Inputs!$B$30)*DCF!M$6</f>
        <v>130202.56617008927</v>
      </c>
      <c r="DJ619" s="15">
        <f ca="1">SUM(CM619:CW619)+BP619*DCF!M$28*(1+Inputs!$B$30)*(1-Inputs!$B$33)*(1-Inputs!$B$30/Inputs!$B$31)/(Inputs!$B$29-Inputs!$B$30)*DCF!M$6</f>
        <v>721011.66819964047</v>
      </c>
      <c r="DK619" s="15">
        <f ca="1">SUM(CX619:DH619)+CA619*DCF!M$46*(1+Inputs!$B$30)*(1-Inputs!$B$33)*(1-Inputs!$B$30/Inputs!$B$31)/(Inputs!$B$29-Inputs!$B$30)*DCF!M$6</f>
        <v>42846.105335789165</v>
      </c>
      <c r="DM619" s="15">
        <f ca="1">DI619+DJ619+DK619+Inputs!$B$34+Inputs!$B$36-Inputs!$B$35</f>
        <v>970911.33970551891</v>
      </c>
    </row>
    <row r="620" spans="1:117" x14ac:dyDescent="0.75">
      <c r="A620" s="11">
        <v>607</v>
      </c>
      <c r="C620" s="23">
        <f t="shared" ca="1" si="360"/>
        <v>-0.47000244416645964</v>
      </c>
      <c r="D620" s="23">
        <f t="shared" ca="1" si="360"/>
        <v>0.77743167800289203</v>
      </c>
      <c r="E620" s="23">
        <f t="shared" ca="1" si="360"/>
        <v>-5.8826906256194576E-3</v>
      </c>
      <c r="F620" s="23">
        <f t="shared" ca="1" si="360"/>
        <v>-0.32762723261517873</v>
      </c>
      <c r="G620" s="23">
        <f t="shared" ca="1" si="360"/>
        <v>2.023881813888289</v>
      </c>
      <c r="H620" s="23">
        <f t="shared" ca="1" si="360"/>
        <v>1.4381664323898498</v>
      </c>
      <c r="I620" s="23">
        <f t="shared" ca="1" si="360"/>
        <v>-0.8173294857918626</v>
      </c>
      <c r="J620" s="23">
        <f t="shared" ca="1" si="360"/>
        <v>0.46963294513199888</v>
      </c>
      <c r="K620" s="23">
        <f t="shared" ca="1" si="360"/>
        <v>0.59021835215272711</v>
      </c>
      <c r="L620" s="23">
        <f t="shared" ca="1" si="360"/>
        <v>-1.009724724166889</v>
      </c>
      <c r="M620" s="23">
        <f t="shared" ca="1" si="360"/>
        <v>5.7565760694657318E-2</v>
      </c>
      <c r="N620" s="23">
        <f ca="1">SQRT(Inputs!$B$38)*C620+SQRT(1-Inputs!$B$38)*_xlfn.NORM.S.INV(RAND())</f>
        <v>0.89302234691112359</v>
      </c>
      <c r="O620" s="23">
        <f ca="1">SQRT(Inputs!$B$38)*D620+SQRT(1-Inputs!$B$38)*_xlfn.NORM.S.INV(RAND())</f>
        <v>0.65021884745295255</v>
      </c>
      <c r="P620" s="23">
        <f ca="1">SQRT(Inputs!$B$38)*E620+SQRT(1-Inputs!$B$38)*_xlfn.NORM.S.INV(RAND())</f>
        <v>-0.78530041639784498</v>
      </c>
      <c r="Q620" s="23">
        <f ca="1">SQRT(Inputs!$B$38)*F620+SQRT(1-Inputs!$B$38)*_xlfn.NORM.S.INV(RAND())</f>
        <v>0.40696039263646339</v>
      </c>
      <c r="R620" s="23">
        <f ca="1">SQRT(Inputs!$B$38)*G620+SQRT(1-Inputs!$B$38)*_xlfn.NORM.S.INV(RAND())</f>
        <v>1.7461861365152886</v>
      </c>
      <c r="S620" s="23">
        <f ca="1">SQRT(Inputs!$B$38)*H620+SQRT(1-Inputs!$B$38)*_xlfn.NORM.S.INV(RAND())</f>
        <v>0.67498374140121664</v>
      </c>
      <c r="T620" s="23">
        <f ca="1">SQRT(Inputs!$B$38)*I620+SQRT(1-Inputs!$B$38)*_xlfn.NORM.S.INV(RAND())</f>
        <v>-0.79835874481123659</v>
      </c>
      <c r="U620" s="23">
        <f ca="1">SQRT(Inputs!$B$38)*J620+SQRT(1-Inputs!$B$38)*_xlfn.NORM.S.INV(RAND())</f>
        <v>1.7366539036434048</v>
      </c>
      <c r="V620" s="23">
        <f ca="1">SQRT(Inputs!$B$38)*K620+SQRT(1-Inputs!$B$38)*_xlfn.NORM.S.INV(RAND())</f>
        <v>1.9372830001817527</v>
      </c>
      <c r="W620" s="23">
        <f ca="1">SQRT(Inputs!$B$38)*L620+SQRT(1-Inputs!$B$38)*_xlfn.NORM.S.INV(RAND())</f>
        <v>0.14747691854725709</v>
      </c>
      <c r="X620" s="23">
        <f ca="1">SQRT(Inputs!$B$38)*M620+SQRT(1-Inputs!$B$38)*_xlfn.NORM.S.INV(RAND())</f>
        <v>-0.59547273447448013</v>
      </c>
      <c r="Y620" s="23">
        <f ca="1">SQRT(Inputs!$B$38)*C620+SQRT(1-Inputs!$B$38)*_xlfn.NORM.S.INV(RAND())</f>
        <v>0.53902029673341123</v>
      </c>
      <c r="Z620" s="23">
        <f ca="1">SQRT(Inputs!$B$38)*D620+SQRT(1-Inputs!$B$38)*_xlfn.NORM.S.INV(RAND())</f>
        <v>0.215835609255359</v>
      </c>
      <c r="AA620" s="23">
        <f ca="1">SQRT(Inputs!$B$38)*E620+SQRT(1-Inputs!$B$38)*_xlfn.NORM.S.INV(RAND())</f>
        <v>-1.0099163024795597</v>
      </c>
      <c r="AB620" s="23">
        <f ca="1">SQRT(Inputs!$B$38)*F620+SQRT(1-Inputs!$B$38)*_xlfn.NORM.S.INV(RAND())</f>
        <v>-0.14171065902964292</v>
      </c>
      <c r="AC620" s="23">
        <f ca="1">SQRT(Inputs!$B$38)*G620+SQRT(1-Inputs!$B$38)*_xlfn.NORM.S.INV(RAND())</f>
        <v>1.2507585927217972</v>
      </c>
      <c r="AD620" s="23">
        <f ca="1">SQRT(Inputs!$B$38)*H620+SQRT(1-Inputs!$B$38)*_xlfn.NORM.S.INV(RAND())</f>
        <v>2.1196467926783495</v>
      </c>
      <c r="AE620" s="23">
        <f ca="1">SQRT(Inputs!$B$38)*I620+SQRT(1-Inputs!$B$38)*_xlfn.NORM.S.INV(RAND())</f>
        <v>0.75729321715310505</v>
      </c>
      <c r="AF620" s="23">
        <f ca="1">SQRT(Inputs!$B$38)*J620+SQRT(1-Inputs!$B$38)*_xlfn.NORM.S.INV(RAND())</f>
        <v>-0.20836207828824632</v>
      </c>
      <c r="AG620" s="23">
        <f ca="1">SQRT(Inputs!$B$38)*K620+SQRT(1-Inputs!$B$38)*_xlfn.NORM.S.INV(RAND())</f>
        <v>4.665658543666179E-2</v>
      </c>
      <c r="AH620" s="23">
        <f ca="1">SQRT(Inputs!$B$38)*L620+SQRT(1-Inputs!$B$38)*_xlfn.NORM.S.INV(RAND())</f>
        <v>-1.1991789730037177</v>
      </c>
      <c r="AI620" s="23">
        <f ca="1">SQRT(Inputs!$B$38)*M620+SQRT(1-Inputs!$B$38)*_xlfn.NORM.S.INV(RAND())</f>
        <v>-1.0341142074718979</v>
      </c>
      <c r="AJ620" s="23">
        <f ca="1">SQRT(Inputs!$B$38)*C620+SQRT(1-Inputs!$B$38)*_xlfn.NORM.S.INV(RAND())</f>
        <v>0.1217653450148391</v>
      </c>
      <c r="AK620" s="23">
        <f ca="1">SQRT(Inputs!$B$38)*D620+SQRT(1-Inputs!$B$38)*_xlfn.NORM.S.INV(RAND())</f>
        <v>-0.33341479983520333</v>
      </c>
      <c r="AL620" s="23">
        <f ca="1">SQRT(Inputs!$B$38)*E620+SQRT(1-Inputs!$B$38)*_xlfn.NORM.S.INV(RAND())</f>
        <v>-0.44548604522802771</v>
      </c>
      <c r="AM620" s="23">
        <f ca="1">SQRT(Inputs!$B$38)*F620+SQRT(1-Inputs!$B$38)*_xlfn.NORM.S.INV(RAND())</f>
        <v>0.37837499476134701</v>
      </c>
      <c r="AN620" s="23">
        <f ca="1">SQRT(Inputs!$B$38)*G620+SQRT(1-Inputs!$B$38)*_xlfn.NORM.S.INV(RAND())</f>
        <v>0.77015103385761796</v>
      </c>
      <c r="AO620" s="23">
        <f ca="1">SQRT(Inputs!$B$38)*H620+SQRT(1-Inputs!$B$38)*_xlfn.NORM.S.INV(RAND())</f>
        <v>1.4400184785133421</v>
      </c>
      <c r="AP620" s="23">
        <f ca="1">SQRT(Inputs!$B$38)*I620+SQRT(1-Inputs!$B$38)*_xlfn.NORM.S.INV(RAND())</f>
        <v>-1.1266588006898588</v>
      </c>
      <c r="AQ620" s="23">
        <f ca="1">SQRT(Inputs!$B$38)*J620+SQRT(1-Inputs!$B$38)*_xlfn.NORM.S.INV(RAND())</f>
        <v>-0.5829744398641924</v>
      </c>
      <c r="AR620" s="23">
        <f ca="1">SQRT(Inputs!$B$38)*K620+SQRT(1-Inputs!$B$38)*_xlfn.NORM.S.INV(RAND())</f>
        <v>4.8617521672593644E-2</v>
      </c>
      <c r="AS620" s="23">
        <f ca="1">SQRT(Inputs!$B$38)*L620+SQRT(1-Inputs!$B$38)*_xlfn.NORM.S.INV(RAND())</f>
        <v>0.29061066067558161</v>
      </c>
      <c r="AT620" s="23">
        <f ca="1">SQRT(Inputs!$B$38)*M620+SQRT(1-Inputs!$B$38)*_xlfn.NORM.S.INV(RAND())</f>
        <v>-1.0798009111574152</v>
      </c>
      <c r="AU620" s="15">
        <f ca="1">Inputs!$B$6*EXP($B$8-0.5*C$5^2+C$5*N620)</f>
        <v>5734.0002486139738</v>
      </c>
      <c r="AV620" s="15">
        <f t="shared" ca="1" si="328"/>
        <v>7679.8442980872587</v>
      </c>
      <c r="AW620" s="15">
        <f t="shared" ca="1" si="329"/>
        <v>8423.0556164490699</v>
      </c>
      <c r="AX620" s="15">
        <f t="shared" ca="1" si="330"/>
        <v>10820.076845631369</v>
      </c>
      <c r="AY620" s="15">
        <f t="shared" ca="1" si="331"/>
        <v>16214.554091476693</v>
      </c>
      <c r="AZ620" s="15">
        <f t="shared" ca="1" si="332"/>
        <v>21361.003688426114</v>
      </c>
      <c r="BA620" s="15">
        <f t="shared" ca="1" si="333"/>
        <v>24044.980874903886</v>
      </c>
      <c r="BB620" s="15">
        <f t="shared" ca="1" si="334"/>
        <v>35033.12817630083</v>
      </c>
      <c r="BC620" s="15">
        <f t="shared" ca="1" si="335"/>
        <v>51729.743373374215</v>
      </c>
      <c r="BD620" s="15">
        <f t="shared" ca="1" si="336"/>
        <v>64254.051892416792</v>
      </c>
      <c r="BE620" s="15">
        <f t="shared" ca="1" si="337"/>
        <v>74578.571201148516</v>
      </c>
      <c r="BF620" s="15">
        <f ca="1">Inputs!$B$13*EXP($B$9-0.5*C$6^2+C$6*Y620)</f>
        <v>15390.854680017083</v>
      </c>
      <c r="BG620" s="15">
        <f t="shared" ca="1" si="338"/>
        <v>19502.295505868369</v>
      </c>
      <c r="BH620" s="15">
        <f t="shared" ca="1" si="339"/>
        <v>20153.30756792357</v>
      </c>
      <c r="BI620" s="15">
        <f t="shared" ca="1" si="340"/>
        <v>24138.388598467118</v>
      </c>
      <c r="BJ620" s="15">
        <f t="shared" ca="1" si="341"/>
        <v>35438.48687472786</v>
      </c>
      <c r="BK620" s="15">
        <f t="shared" ca="1" si="342"/>
        <v>58043.882658531773</v>
      </c>
      <c r="BL620" s="15">
        <f t="shared" ca="1" si="343"/>
        <v>78652.063404087894</v>
      </c>
      <c r="BM620" s="15">
        <f t="shared" ca="1" si="344"/>
        <v>94209.966066496636</v>
      </c>
      <c r="BN620" s="15">
        <f t="shared" ca="1" si="345"/>
        <v>116516.09983673274</v>
      </c>
      <c r="BO620" s="15">
        <f t="shared" ca="1" si="346"/>
        <v>124707.79874534225</v>
      </c>
      <c r="BP620" s="15">
        <f t="shared" ca="1" si="347"/>
        <v>136522.11724278974</v>
      </c>
      <c r="BQ620" s="15">
        <f ca="1">Inputs!$B$20*EXP($B$10-0.5*C$7^2+C$7*AJ620)</f>
        <v>4478.8282756436729</v>
      </c>
      <c r="BR620" s="15">
        <f t="shared" ca="1" si="348"/>
        <v>5466.6014114708187</v>
      </c>
      <c r="BS620" s="15">
        <f t="shared" ca="1" si="349"/>
        <v>6586.8781831082661</v>
      </c>
      <c r="BT620" s="15">
        <f t="shared" ca="1" si="350"/>
        <v>10029.597026283069</v>
      </c>
      <c r="BU620" s="15">
        <f t="shared" ca="1" si="351"/>
        <v>16747.166941310152</v>
      </c>
      <c r="BV620" s="15">
        <f t="shared" ca="1" si="352"/>
        <v>32229.865316777454</v>
      </c>
      <c r="BW620" s="15">
        <f t="shared" ca="1" si="353"/>
        <v>35433.205422383864</v>
      </c>
      <c r="BX620" s="15">
        <f t="shared" ca="1" si="354"/>
        <v>44092.654568361017</v>
      </c>
      <c r="BY620" s="15">
        <f t="shared" ca="1" si="355"/>
        <v>62358.651223074477</v>
      </c>
      <c r="BZ620" s="15">
        <f t="shared" ca="1" si="356"/>
        <v>92299.53436951185</v>
      </c>
      <c r="CA620" s="15">
        <f t="shared" ca="1" si="357"/>
        <v>107016.05685914184</v>
      </c>
      <c r="CB620" s="15">
        <f ca="1">(AU620*DCF!C$10-DCF!C$5*MAX(AU620*DCF!C$10,0)-MAX(AU620-Inputs!$B$6,0)/Inputs!$B$10)*DCF!C$6</f>
        <v>1037.5715113247797</v>
      </c>
      <c r="CC620" s="15">
        <f ca="1">(AV620*DCF!D$10-DCF!D$5*MAX(AV620*DCF!D$10,0)-MAX(AV620-AU620,0)/Inputs!$B$10)*DCF!D$6</f>
        <v>1397.4668733139788</v>
      </c>
      <c r="CD620" s="15">
        <f ca="1">(AW620*DCF!E$10-DCF!E$5*MAX(AW620*DCF!E$10,0)-MAX(AW620-AV620,0)/Inputs!$B$10)*DCF!E$6</f>
        <v>1777.3474915551435</v>
      </c>
      <c r="CE620" s="15">
        <f ca="1">(AX620*DCF!F$10-DCF!F$5*MAX(AX620*DCF!F$10,0)-MAX(AX620-AW620,0)/Inputs!$B$10)*DCF!F$6</f>
        <v>1863.2448429596166</v>
      </c>
      <c r="CF620" s="15">
        <f ca="1">(AY620*DCF!G$10-DCF!G$5*MAX(AY620*DCF!G$10,0)-MAX(AY620-AX620,0)/Inputs!$B$10)*DCF!G$6</f>
        <v>2303.9325175665867</v>
      </c>
      <c r="CG620" s="15">
        <f ca="1">(AZ620*DCF!H$10-DCF!H$5*MAX(AZ620*DCF!H$10,0)-MAX(AZ620-AY620,0)/Inputs!$B$10)*DCF!H$6</f>
        <v>3233.4097997231452</v>
      </c>
      <c r="CH620" s="15">
        <f ca="1">(BA620*DCF!I$10-DCF!I$5*MAX(BA620*DCF!I$10,0)-MAX(BA620-AZ620,0)/Inputs!$B$10)*DCF!I$6</f>
        <v>3951.8745456241732</v>
      </c>
      <c r="CI620" s="15">
        <f ca="1">(BB620*DCF!J$10-DCF!J$5*MAX(BB620*DCF!J$10,0)-MAX(BB620-BA620,0)/Inputs!$B$10)*DCF!J$6</f>
        <v>4346.6934298802425</v>
      </c>
      <c r="CJ620" s="15">
        <f ca="1">(BC620*DCF!K$10-DCF!K$5*MAX(BC620*DCF!K$10,0)-MAX(BC620-BB620,0)/Inputs!$B$10)*DCF!K$6</f>
        <v>5990.3859402456919</v>
      </c>
      <c r="CK620" s="15">
        <f ca="1">(BD620*DCF!L$10-DCF!L$5*MAX(BD620*DCF!L$10,0)-MAX(BD620-BC620,0)/Inputs!$B$10)*DCF!L$6</f>
        <v>8071.1370005817153</v>
      </c>
      <c r="CL620" s="15">
        <f ca="1">(BE620*DCF!M$10-DCF!M$5*MAX(BE620*DCF!M$10,0)-MAX(BE620-BD620,0)/Inputs!$B$10)*DCF!M$6</f>
        <v>9290.6268512347197</v>
      </c>
      <c r="CM620" s="15">
        <f ca="1">(BF620*DCF!C$28-DCF!C$5*MAX(BF620*DCF!C$28,0)-MAX(BF620-Inputs!$B$13,0)/Inputs!$B$17)*DCF!C$6</f>
        <v>3772.5101579460311</v>
      </c>
      <c r="CN620" s="15">
        <f ca="1">(BG620*DCF!D$28-DCF!D$5*MAX(BG620*DCF!D$28,0)-MAX(BG620-BF620,0)/Inputs!$B$17)*DCF!D$6</f>
        <v>4866.7169875570389</v>
      </c>
      <c r="CO620" s="15">
        <f ca="1">(BH620*DCF!E$28-DCF!E$5*MAX(BH620*DCF!E$28,0)-MAX(BH620-BG620,0)/Inputs!$B$17)*DCF!E$6</f>
        <v>5579.4700455755546</v>
      </c>
      <c r="CP620" s="15">
        <f ca="1">(BI620*DCF!F$28-DCF!F$5*MAX(BI620*DCF!F$28,0)-MAX(BI620-BH620,0)/Inputs!$B$17)*DCF!F$6</f>
        <v>5827.3896878881696</v>
      </c>
      <c r="CQ620" s="15">
        <f ca="1">(BJ620*DCF!G$28-DCF!G$5*MAX(BJ620*DCF!G$28,0)-MAX(BJ620-BI620,0)/Inputs!$B$17)*DCF!G$6</f>
        <v>7294.2193919466999</v>
      </c>
      <c r="CR620" s="15">
        <f ca="1">(BK620*DCF!H$28-DCF!H$5*MAX(BK620*DCF!H$28,0)-MAX(BK620-BJ620,0)/Inputs!$B$17)*DCF!H$6</f>
        <v>10842.648446705587</v>
      </c>
      <c r="CS620" s="15">
        <f ca="1">(BL620*DCF!I$28-DCF!I$5*MAX(BL620*DCF!I$28,0)-MAX(BL620-BK620,0)/Inputs!$B$17)*DCF!I$6</f>
        <v>15537.36585681231</v>
      </c>
      <c r="CT620" s="15">
        <f ca="1">(BM620*DCF!J$28-DCF!J$5*MAX(BM620*DCF!J$28,0)-MAX(BM620-BL620,0)/Inputs!$B$17)*DCF!J$6</f>
        <v>18953.792604119273</v>
      </c>
      <c r="CU620" s="15">
        <f ca="1">(BN620*DCF!K$28-DCF!K$5*MAX(BN620*DCF!K$28,0)-MAX(BN620-BM620,0)/Inputs!$B$17)*DCF!K$6</f>
        <v>21874.042389409802</v>
      </c>
      <c r="CV620" s="15">
        <f ca="1">(BO620*DCF!L$28-DCF!L$5*MAX(BO620*DCF!L$28,0)-MAX(BO620-BN620,0)/Inputs!$B$17)*DCF!L$6</f>
        <v>23954.919059573054</v>
      </c>
      <c r="CW620" s="15">
        <f ca="1">(BP620*DCF!M$28-DCF!M$5*MAX(BP620*DCF!M$28,0)-MAX(BP620-BO620,0)/Inputs!$B$17)*DCF!M$6</f>
        <v>24451.787111511483</v>
      </c>
      <c r="CX620" s="15">
        <f ca="1">(BQ620*DCF!C$46-DCF!C$5*MAX(BQ620*DCF!C$46,0)-MAX(BQ620-Inputs!$B$20,0)/Inputs!$B$24)*DCF!C$6</f>
        <v>-1624.5923387831451</v>
      </c>
      <c r="CY620" s="15">
        <f ca="1">(BR620*DCF!D$46-DCF!D$5*MAX(BR620*DCF!D$46,0)-MAX(BR620-BQ620,0)/Inputs!$B$24)*DCF!D$6</f>
        <v>-1354.4959759411904</v>
      </c>
      <c r="CZ620" s="15">
        <f ca="1">(BS620*DCF!E$46-DCF!E$5*MAX(BS620*DCF!E$46,0)-MAX(BS620-BR620,0)/Inputs!$B$24)*DCF!E$6</f>
        <v>-1220.4920764156752</v>
      </c>
      <c r="DA620" s="15">
        <f ca="1">(BT620*DCF!F$46-DCF!F$5*MAX(BT620*DCF!F$46,0)-MAX(BT620-BS620,0)/Inputs!$B$24)*DCF!F$6</f>
        <v>-1984.0214308482216</v>
      </c>
      <c r="DB620" s="15">
        <f ca="1">(BU620*DCF!G$46-DCF!G$5*MAX(BU620*DCF!G$46,0)-MAX(BU620-BT620,0)/Inputs!$B$24)*DCF!G$6</f>
        <v>-2822.999403983421</v>
      </c>
      <c r="DC620" s="15">
        <f ca="1">(BV620*DCF!H$46-DCF!H$5*MAX(BV620*DCF!H$46,0)-MAX(BV620-BU620,0)/Inputs!$B$24)*DCF!H$6</f>
        <v>-4811.1536561096091</v>
      </c>
      <c r="DD620" s="15">
        <f ca="1">(BW620*DCF!I$46-DCF!I$5*MAX(BW620*DCF!I$46,0)-MAX(BW620-BV620,0)/Inputs!$B$24)*DCF!I$6</f>
        <v>-101.21140921163503</v>
      </c>
      <c r="DE620" s="15">
        <f ca="1">(BX620*DCF!J$46-DCF!J$5*MAX(BX620*DCF!J$46,0)-MAX(BX620-BW620,0)/Inputs!$B$24)*DCF!J$6</f>
        <v>-446.77954560097442</v>
      </c>
      <c r="DF620" s="15">
        <f ca="1">(BY620*DCF!K$46-DCF!K$5*MAX(BY620*DCF!K$46,0)-MAX(BY620-BX620,0)/Inputs!$B$24)*DCF!K$6</f>
        <v>-912.54854478991297</v>
      </c>
      <c r="DG620" s="15">
        <f ca="1">(BZ620*DCF!L$46-DCF!L$5*MAX(BZ620*DCF!L$46,0)-MAX(BZ620-BY620,0)/Inputs!$B$24)*DCF!L$6</f>
        <v>-395.48110691150686</v>
      </c>
      <c r="DH620" s="15">
        <f ca="1">(CA620*DCF!M$46-DCF!M$5*MAX(CA620*DCF!M$46,0)-MAX(CA620-BZ620,0)/Inputs!$B$24)*DCF!M$6</f>
        <v>5313.0585149380104</v>
      </c>
      <c r="DI620" s="15">
        <f ca="1">SUM(CB620:CL620)+BE620*DCF!M$10*(1+Inputs!$B$30)*(1-Inputs!$B$33)*(1-Inputs!$B$30/Inputs!$B$31)/(Inputs!$B$29-Inputs!$B$30)*DCF!M$6</f>
        <v>250816.84065631407</v>
      </c>
      <c r="DJ620" s="15">
        <f ca="1">SUM(CM620:CW620)+BP620*DCF!M$28*(1+Inputs!$B$30)*(1-Inputs!$B$33)*(1-Inputs!$B$30/Inputs!$B$31)/(Inputs!$B$29-Inputs!$B$30)*DCF!M$6</f>
        <v>649545.33854543045</v>
      </c>
      <c r="DK620" s="15">
        <f ca="1">SUM(CX620:DH620)+CA620*DCF!M$46*(1+Inputs!$B$30)*(1-Inputs!$B$33)*(1-Inputs!$B$30/Inputs!$B$31)/(Inputs!$B$29-Inputs!$B$30)*DCF!M$6</f>
        <v>155098.78379292134</v>
      </c>
      <c r="DM620" s="15">
        <f ca="1">DI620+DJ620+DK620+Inputs!$B$34+Inputs!$B$36-Inputs!$B$35</f>
        <v>1132311.9629946658</v>
      </c>
    </row>
    <row r="621" spans="1:117" x14ac:dyDescent="0.75">
      <c r="A621" s="11">
        <v>608</v>
      </c>
      <c r="C621" s="23">
        <f t="shared" ca="1" si="360"/>
        <v>-0.59983324621579781</v>
      </c>
      <c r="D621" s="23">
        <f t="shared" ca="1" si="360"/>
        <v>0.41567109515508455</v>
      </c>
      <c r="E621" s="23">
        <f t="shared" ca="1" si="360"/>
        <v>-0.18238747967961022</v>
      </c>
      <c r="F621" s="23">
        <f t="shared" ca="1" si="360"/>
        <v>0.50340673692478366</v>
      </c>
      <c r="G621" s="23">
        <f t="shared" ca="1" si="360"/>
        <v>1.1588827310331715</v>
      </c>
      <c r="H621" s="23">
        <f t="shared" ca="1" si="360"/>
        <v>0.68474606921090408</v>
      </c>
      <c r="I621" s="23">
        <f t="shared" ca="1" si="360"/>
        <v>-0.11007225325695882</v>
      </c>
      <c r="J621" s="23">
        <f t="shared" ca="1" si="360"/>
        <v>1.6929014203775006</v>
      </c>
      <c r="K621" s="23">
        <f t="shared" ca="1" si="360"/>
        <v>1.4362398692933118</v>
      </c>
      <c r="L621" s="23">
        <f t="shared" ca="1" si="360"/>
        <v>0.53867389998941995</v>
      </c>
      <c r="M621" s="23">
        <f t="shared" ca="1" si="360"/>
        <v>1.2910309652367715</v>
      </c>
      <c r="N621" s="23">
        <f ca="1">SQRT(Inputs!$B$38)*C621+SQRT(1-Inputs!$B$38)*_xlfn.NORM.S.INV(RAND())</f>
        <v>-0.35232445945549629</v>
      </c>
      <c r="O621" s="23">
        <f ca="1">SQRT(Inputs!$B$38)*D621+SQRT(1-Inputs!$B$38)*_xlfn.NORM.S.INV(RAND())</f>
        <v>-4.6993462822548099E-2</v>
      </c>
      <c r="P621" s="23">
        <f ca="1">SQRT(Inputs!$B$38)*E621+SQRT(1-Inputs!$B$38)*_xlfn.NORM.S.INV(RAND())</f>
        <v>0.5834762782785875</v>
      </c>
      <c r="Q621" s="23">
        <f ca="1">SQRT(Inputs!$B$38)*F621+SQRT(1-Inputs!$B$38)*_xlfn.NORM.S.INV(RAND())</f>
        <v>-0.54555362949836061</v>
      </c>
      <c r="R621" s="23">
        <f ca="1">SQRT(Inputs!$B$38)*G621+SQRT(1-Inputs!$B$38)*_xlfn.NORM.S.INV(RAND())</f>
        <v>0.70327822156548758</v>
      </c>
      <c r="S621" s="23">
        <f ca="1">SQRT(Inputs!$B$38)*H621+SQRT(1-Inputs!$B$38)*_xlfn.NORM.S.INV(RAND())</f>
        <v>1.052073497440531</v>
      </c>
      <c r="T621" s="23">
        <f ca="1">SQRT(Inputs!$B$38)*I621+SQRT(1-Inputs!$B$38)*_xlfn.NORM.S.INV(RAND())</f>
        <v>-0.10882926117662131</v>
      </c>
      <c r="U621" s="23">
        <f ca="1">SQRT(Inputs!$B$38)*J621+SQRT(1-Inputs!$B$38)*_xlfn.NORM.S.INV(RAND())</f>
        <v>0.81001083513758898</v>
      </c>
      <c r="V621" s="23">
        <f ca="1">SQRT(Inputs!$B$38)*K621+SQRT(1-Inputs!$B$38)*_xlfn.NORM.S.INV(RAND())</f>
        <v>1.0592248173170731</v>
      </c>
      <c r="W621" s="23">
        <f ca="1">SQRT(Inputs!$B$38)*L621+SQRT(1-Inputs!$B$38)*_xlfn.NORM.S.INV(RAND())</f>
        <v>1.4341066417576485</v>
      </c>
      <c r="X621" s="23">
        <f ca="1">SQRT(Inputs!$B$38)*M621+SQRT(1-Inputs!$B$38)*_xlfn.NORM.S.INV(RAND())</f>
        <v>0.3155983231328166</v>
      </c>
      <c r="Y621" s="23">
        <f ca="1">SQRT(Inputs!$B$38)*C621+SQRT(1-Inputs!$B$38)*_xlfn.NORM.S.INV(RAND())</f>
        <v>-0.58791997817640784</v>
      </c>
      <c r="Z621" s="23">
        <f ca="1">SQRT(Inputs!$B$38)*D621+SQRT(1-Inputs!$B$38)*_xlfn.NORM.S.INV(RAND())</f>
        <v>-0.61468834241595149</v>
      </c>
      <c r="AA621" s="23">
        <f ca="1">SQRT(Inputs!$B$38)*E621+SQRT(1-Inputs!$B$38)*_xlfn.NORM.S.INV(RAND())</f>
        <v>-2.1399413279646518</v>
      </c>
      <c r="AB621" s="23">
        <f ca="1">SQRT(Inputs!$B$38)*F621+SQRT(1-Inputs!$B$38)*_xlfn.NORM.S.INV(RAND())</f>
        <v>0.12216591194575729</v>
      </c>
      <c r="AC621" s="23">
        <f ca="1">SQRT(Inputs!$B$38)*G621+SQRT(1-Inputs!$B$38)*_xlfn.NORM.S.INV(RAND())</f>
        <v>-0.17252938595559819</v>
      </c>
      <c r="AD621" s="23">
        <f ca="1">SQRT(Inputs!$B$38)*H621+SQRT(1-Inputs!$B$38)*_xlfn.NORM.S.INV(RAND())</f>
        <v>0.92740020536529444</v>
      </c>
      <c r="AE621" s="23">
        <f ca="1">SQRT(Inputs!$B$38)*I621+SQRT(1-Inputs!$B$38)*_xlfn.NORM.S.INV(RAND())</f>
        <v>0.3814732449954607</v>
      </c>
      <c r="AF621" s="23">
        <f ca="1">SQRT(Inputs!$B$38)*J621+SQRT(1-Inputs!$B$38)*_xlfn.NORM.S.INV(RAND())</f>
        <v>0.44768094209269671</v>
      </c>
      <c r="AG621" s="23">
        <f ca="1">SQRT(Inputs!$B$38)*K621+SQRT(1-Inputs!$B$38)*_xlfn.NORM.S.INV(RAND())</f>
        <v>1.0592714304197981</v>
      </c>
      <c r="AH621" s="23">
        <f ca="1">SQRT(Inputs!$B$38)*L621+SQRT(1-Inputs!$B$38)*_xlfn.NORM.S.INV(RAND())</f>
        <v>0.97779491033196342</v>
      </c>
      <c r="AI621" s="23">
        <f ca="1">SQRT(Inputs!$B$38)*M621+SQRT(1-Inputs!$B$38)*_xlfn.NORM.S.INV(RAND())</f>
        <v>-0.16566442447203444</v>
      </c>
      <c r="AJ621" s="23">
        <f ca="1">SQRT(Inputs!$B$38)*C621+SQRT(1-Inputs!$B$38)*_xlfn.NORM.S.INV(RAND())</f>
        <v>-0.20581237119764342</v>
      </c>
      <c r="AK621" s="23">
        <f ca="1">SQRT(Inputs!$B$38)*D621+SQRT(1-Inputs!$B$38)*_xlfn.NORM.S.INV(RAND())</f>
        <v>0.3256471131258265</v>
      </c>
      <c r="AL621" s="23">
        <f ca="1">SQRT(Inputs!$B$38)*E621+SQRT(1-Inputs!$B$38)*_xlfn.NORM.S.INV(RAND())</f>
        <v>0.8004919216583658</v>
      </c>
      <c r="AM621" s="23">
        <f ca="1">SQRT(Inputs!$B$38)*F621+SQRT(1-Inputs!$B$38)*_xlfn.NORM.S.INV(RAND())</f>
        <v>1.0461537134672392</v>
      </c>
      <c r="AN621" s="23">
        <f ca="1">SQRT(Inputs!$B$38)*G621+SQRT(1-Inputs!$B$38)*_xlfn.NORM.S.INV(RAND())</f>
        <v>0.525049955284971</v>
      </c>
      <c r="AO621" s="23">
        <f ca="1">SQRT(Inputs!$B$38)*H621+SQRT(1-Inputs!$B$38)*_xlfn.NORM.S.INV(RAND())</f>
        <v>-0.12411747689451585</v>
      </c>
      <c r="AP621" s="23">
        <f ca="1">SQRT(Inputs!$B$38)*I621+SQRT(1-Inputs!$B$38)*_xlfn.NORM.S.INV(RAND())</f>
        <v>0.46702739378654001</v>
      </c>
      <c r="AQ621" s="23">
        <f ca="1">SQRT(Inputs!$B$38)*J621+SQRT(1-Inputs!$B$38)*_xlfn.NORM.S.INV(RAND())</f>
        <v>-8.8286840201578953E-2</v>
      </c>
      <c r="AR621" s="23">
        <f ca="1">SQRT(Inputs!$B$38)*K621+SQRT(1-Inputs!$B$38)*_xlfn.NORM.S.INV(RAND())</f>
        <v>-0.31508862482769429</v>
      </c>
      <c r="AS621" s="23">
        <f ca="1">SQRT(Inputs!$B$38)*L621+SQRT(1-Inputs!$B$38)*_xlfn.NORM.S.INV(RAND())</f>
        <v>-0.18437889006878788</v>
      </c>
      <c r="AT621" s="23">
        <f ca="1">SQRT(Inputs!$B$38)*M621+SQRT(1-Inputs!$B$38)*_xlfn.NORM.S.INV(RAND())</f>
        <v>2.5684924214054141</v>
      </c>
      <c r="AU621" s="15">
        <f ca="1">Inputs!$B$6*EXP($B$8-0.5*C$5^2+C$5*N621)</f>
        <v>4687.1526792017657</v>
      </c>
      <c r="AV621" s="15">
        <f t="shared" ca="1" si="328"/>
        <v>5666.0862987880873</v>
      </c>
      <c r="AW621" s="15">
        <f t="shared" ca="1" si="329"/>
        <v>7474.4774804446406</v>
      </c>
      <c r="AX621" s="15">
        <f t="shared" ca="1" si="330"/>
        <v>8524.3314024859392</v>
      </c>
      <c r="AY621" s="15">
        <f t="shared" ca="1" si="331"/>
        <v>11309.367730583272</v>
      </c>
      <c r="AZ621" s="15">
        <f t="shared" ca="1" si="332"/>
        <v>15530.627673530133</v>
      </c>
      <c r="BA621" s="15">
        <f t="shared" ca="1" si="333"/>
        <v>18790.271768610877</v>
      </c>
      <c r="BB621" s="15">
        <f t="shared" ca="1" si="334"/>
        <v>24949.831888001791</v>
      </c>
      <c r="BC621" s="15">
        <f t="shared" ca="1" si="335"/>
        <v>33846.886486873846</v>
      </c>
      <c r="BD621" s="15">
        <f t="shared" ca="1" si="336"/>
        <v>47417.999657151922</v>
      </c>
      <c r="BE621" s="15">
        <f t="shared" ca="1" si="337"/>
        <v>59799.121264066052</v>
      </c>
      <c r="BF621" s="15">
        <f ca="1">Inputs!$B$13*EXP($B$9-0.5*C$6^2+C$6*Y621)</f>
        <v>12309.362779388041</v>
      </c>
      <c r="BG621" s="15">
        <f t="shared" ca="1" si="338"/>
        <v>13426.90396407729</v>
      </c>
      <c r="BH621" s="15">
        <f t="shared" ca="1" si="339"/>
        <v>11503.757135226608</v>
      </c>
      <c r="BI621" s="15">
        <f t="shared" ca="1" si="340"/>
        <v>14349.634503780446</v>
      </c>
      <c r="BJ621" s="15">
        <f t="shared" ca="1" si="341"/>
        <v>17159.618053621576</v>
      </c>
      <c r="BK621" s="15">
        <f t="shared" ca="1" si="342"/>
        <v>23894.381250937033</v>
      </c>
      <c r="BL621" s="15">
        <f t="shared" ca="1" si="343"/>
        <v>30838.834454745655</v>
      </c>
      <c r="BM621" s="15">
        <f t="shared" ca="1" si="344"/>
        <v>40075.513077202195</v>
      </c>
      <c r="BN621" s="15">
        <f t="shared" ca="1" si="345"/>
        <v>55958.848109866631</v>
      </c>
      <c r="BO621" s="15">
        <f t="shared" ca="1" si="346"/>
        <v>77139.266982912857</v>
      </c>
      <c r="BP621" s="15">
        <f t="shared" ca="1" si="347"/>
        <v>93178.583812110694</v>
      </c>
      <c r="BQ621" s="15">
        <f ca="1">Inputs!$B$20*EXP($B$10-0.5*C$7^2+C$7*AJ621)</f>
        <v>3987.5432785191965</v>
      </c>
      <c r="BR621" s="15">
        <f t="shared" ca="1" si="348"/>
        <v>6000.0983098243651</v>
      </c>
      <c r="BS621" s="15">
        <f t="shared" ca="1" si="349"/>
        <v>10340.278030254982</v>
      </c>
      <c r="BT621" s="15">
        <f t="shared" ca="1" si="350"/>
        <v>18759.261060143337</v>
      </c>
      <c r="BU621" s="15">
        <f t="shared" ca="1" si="351"/>
        <v>29520.034302847063</v>
      </c>
      <c r="BV621" s="15">
        <f t="shared" ca="1" si="352"/>
        <v>39938.30966393205</v>
      </c>
      <c r="BW621" s="15">
        <f t="shared" ca="1" si="353"/>
        <v>61521.970099154707</v>
      </c>
      <c r="BX621" s="15">
        <f t="shared" ca="1" si="354"/>
        <v>84538.768930353603</v>
      </c>
      <c r="BY621" s="15">
        <f t="shared" ca="1" si="355"/>
        <v>111523.29192107536</v>
      </c>
      <c r="BZ621" s="15">
        <f t="shared" ca="1" si="356"/>
        <v>151267.68307186669</v>
      </c>
      <c r="CA621" s="15">
        <f t="shared" ca="1" si="357"/>
        <v>335390.45799786516</v>
      </c>
      <c r="CB621" s="15">
        <f ca="1">(AU621*DCF!C$10-DCF!C$5*MAX(AU621*DCF!C$10,0)-MAX(AU621-Inputs!$B$6,0)/Inputs!$B$10)*DCF!C$6</f>
        <v>1045.0357210856614</v>
      </c>
      <c r="CC621" s="15">
        <f ca="1">(AV621*DCF!D$10-DCF!D$5*MAX(AV621*DCF!D$10,0)-MAX(AV621-AU621,0)/Inputs!$B$10)*DCF!D$6</f>
        <v>1142.3828062317107</v>
      </c>
      <c r="CD621" s="15">
        <f ca="1">(AW621*DCF!E$10-DCF!E$5*MAX(AW621*DCF!E$10,0)-MAX(AW621-AV621,0)/Inputs!$B$10)*DCF!E$6</f>
        <v>1318.4132839459389</v>
      </c>
      <c r="CE621" s="15">
        <f ca="1">(AX621*DCF!F$10-DCF!F$5*MAX(AX621*DCF!F$10,0)-MAX(AX621-AW621,0)/Inputs!$B$10)*DCF!F$6</f>
        <v>1642.3993878332919</v>
      </c>
      <c r="CF621" s="15">
        <f ca="1">(AY621*DCF!G$10-DCF!G$5*MAX(AY621*DCF!G$10,0)-MAX(AY621-AX621,0)/Inputs!$B$10)*DCF!G$6</f>
        <v>1794.84830211646</v>
      </c>
      <c r="CG621" s="15">
        <f ca="1">(AZ621*DCF!H$10-DCF!H$5*MAX(AZ621*DCF!H$10,0)-MAX(AZ621-AY621,0)/Inputs!$B$10)*DCF!H$6</f>
        <v>2265.7221236935166</v>
      </c>
      <c r="CH621" s="15">
        <f ca="1">(BA621*DCF!I$10-DCF!I$5*MAX(BA621*DCF!I$10,0)-MAX(BA621-AZ621,0)/Inputs!$B$10)*DCF!I$6</f>
        <v>2897.6013417224663</v>
      </c>
      <c r="CI621" s="15">
        <f ca="1">(BB621*DCF!J$10-DCF!J$5*MAX(BB621*DCF!J$10,0)-MAX(BB621-BA621,0)/Inputs!$B$10)*DCF!J$6</f>
        <v>3348.0692089933377</v>
      </c>
      <c r="CJ621" s="15">
        <f ca="1">(BC621*DCF!K$10-DCF!K$5*MAX(BC621*DCF!K$10,0)-MAX(BC621-BB621,0)/Inputs!$B$10)*DCF!K$6</f>
        <v>4203.3529344754206</v>
      </c>
      <c r="CK621" s="15">
        <f ca="1">(BD621*DCF!L$10-DCF!L$5*MAX(BD621*DCF!L$10,0)-MAX(BD621-BC621,0)/Inputs!$B$10)*DCF!L$6</f>
        <v>5396.5713790332011</v>
      </c>
      <c r="CL621" s="15">
        <f ca="1">(BE621*DCF!M$10-DCF!M$5*MAX(BE621*DCF!M$10,0)-MAX(BE621-BD621,0)/Inputs!$B$10)*DCF!M$6</f>
        <v>6959.3721878966817</v>
      </c>
      <c r="CM621" s="15">
        <f ca="1">(BF621*DCF!C$28-DCF!C$5*MAX(BF621*DCF!C$28,0)-MAX(BF621-Inputs!$B$13,0)/Inputs!$B$17)*DCF!C$6</f>
        <v>3543.719985719837</v>
      </c>
      <c r="CN621" s="15">
        <f ca="1">(BG621*DCF!D$28-DCF!D$5*MAX(BG621*DCF!D$28,0)-MAX(BG621-BF621,0)/Inputs!$B$17)*DCF!D$6</f>
        <v>3716.1101194513203</v>
      </c>
      <c r="CO621" s="15">
        <f ca="1">(BH621*DCF!E$28-DCF!E$5*MAX(BH621*DCF!E$28,0)-MAX(BH621-BG621,0)/Inputs!$B$17)*DCF!E$6</f>
        <v>3258.0688616969765</v>
      </c>
      <c r="CP621" s="15">
        <f ca="1">(BI621*DCF!F$28-DCF!F$5*MAX(BI621*DCF!F$28,0)-MAX(BI621-BH621,0)/Inputs!$B$17)*DCF!F$6</f>
        <v>3377.4108285588745</v>
      </c>
      <c r="CQ621" s="15">
        <f ca="1">(BJ621*DCF!G$28-DCF!G$5*MAX(BJ621*DCF!G$28,0)-MAX(BJ621-BI621,0)/Inputs!$B$17)*DCF!G$6</f>
        <v>3979.5816198238517</v>
      </c>
      <c r="CR621" s="15">
        <f ca="1">(BK621*DCF!H$28-DCF!H$5*MAX(BK621*DCF!H$28,0)-MAX(BK621-BJ621,0)/Inputs!$B$17)*DCF!H$6</f>
        <v>4862.9509040767271</v>
      </c>
      <c r="CS621" s="15">
        <f ca="1">(BL621*DCF!I$28-DCF!I$5*MAX(BL621*DCF!I$28,0)-MAX(BL621-BK621,0)/Inputs!$B$17)*DCF!I$6</f>
        <v>6255.1036501638682</v>
      </c>
      <c r="CT621" s="15">
        <f ca="1">(BM621*DCF!J$28-DCF!J$5*MAX(BM621*DCF!J$28,0)-MAX(BM621-BL621,0)/Inputs!$B$17)*DCF!J$6</f>
        <v>7715.4582095441974</v>
      </c>
      <c r="CU621" s="15">
        <f ca="1">(BN621*DCF!K$28-DCF!K$5*MAX(BN621*DCF!K$28,0)-MAX(BN621-BM621,0)/Inputs!$B$17)*DCF!K$6</f>
        <v>9872.0734823194653</v>
      </c>
      <c r="CV621" s="15">
        <f ca="1">(BO621*DCF!L$28-DCF!L$5*MAX(BO621*DCF!L$28,0)-MAX(BO621-BN621,0)/Inputs!$B$17)*DCF!L$6</f>
        <v>12994.3031930244</v>
      </c>
      <c r="CW621" s="15">
        <f ca="1">(BP621*DCF!M$28-DCF!M$5*MAX(BP621*DCF!M$28,0)-MAX(BP621-BO621,0)/Inputs!$B$17)*DCF!M$6</f>
        <v>15855.045167244745</v>
      </c>
      <c r="CX621" s="15">
        <f ca="1">(BQ621*DCF!C$46-DCF!C$5*MAX(BQ621*DCF!C$46,0)-MAX(BQ621-Inputs!$B$20,0)/Inputs!$B$24)*DCF!C$6</f>
        <v>-1284.2101236853555</v>
      </c>
      <c r="CY621" s="15">
        <f ca="1">(BR621*DCF!D$46-DCF!D$5*MAX(BR621*DCF!D$46,0)-MAX(BR621-BQ621,0)/Inputs!$B$24)*DCF!D$6</f>
        <v>-1882.8173835200635</v>
      </c>
      <c r="CZ621" s="15">
        <f ca="1">(BS621*DCF!E$46-DCF!E$5*MAX(BS621*DCF!E$46,0)-MAX(BS621-BR621,0)/Inputs!$B$24)*DCF!E$6</f>
        <v>-2933.5352433883513</v>
      </c>
      <c r="DA621" s="15">
        <f ca="1">(BT621*DCF!F$46-DCF!F$5*MAX(BT621*DCF!F$46,0)-MAX(BT621-BS621,0)/Inputs!$B$24)*DCF!F$6</f>
        <v>-4431.7858610337726</v>
      </c>
      <c r="DB621" s="15">
        <f ca="1">(BU621*DCF!G$46-DCF!G$5*MAX(BU621*DCF!G$46,0)-MAX(BU621-BT621,0)/Inputs!$B$24)*DCF!G$6</f>
        <v>-4612.70714140774</v>
      </c>
      <c r="DC621" s="15">
        <f ca="1">(BV621*DCF!H$46-DCF!H$5*MAX(BV621*DCF!H$46,0)-MAX(BV621-BU621,0)/Inputs!$B$24)*DCF!H$6</f>
        <v>-3237.4152346249425</v>
      </c>
      <c r="DD621" s="15">
        <f ca="1">(BW621*DCF!I$46-DCF!I$5*MAX(BW621*DCF!I$46,0)-MAX(BW621-BV621,0)/Inputs!$B$24)*DCF!I$6</f>
        <v>-4774.9601916610372</v>
      </c>
      <c r="DE621" s="15">
        <f ca="1">(BX621*DCF!J$46-DCF!J$5*MAX(BX621*DCF!J$46,0)-MAX(BX621-BW621,0)/Inputs!$B$24)*DCF!J$6</f>
        <v>-2557.5114985098917</v>
      </c>
      <c r="DF621" s="15">
        <f ca="1">(BY621*DCF!K$46-DCF!K$5*MAX(BY621*DCF!K$46,0)-MAX(BY621-BX621,0)/Inputs!$B$24)*DCF!K$6</f>
        <v>-239.90706872659666</v>
      </c>
      <c r="DG621" s="15">
        <f ca="1">(BZ621*DCF!L$46-DCF!L$5*MAX(BZ621*DCF!L$46,0)-MAX(BZ621-BY621,0)/Inputs!$B$24)*DCF!L$6</f>
        <v>1462.1481609471014</v>
      </c>
      <c r="DH621" s="15">
        <f ca="1">(CA621*DCF!M$46-DCF!M$5*MAX(CA621*DCF!M$46,0)-MAX(CA621-BZ621,0)/Inputs!$B$24)*DCF!M$6</f>
        <v>-12198.712077576007</v>
      </c>
      <c r="DI621" s="15">
        <f ca="1">SUM(CB621:CL621)+BE621*DCF!M$10*(1+Inputs!$B$30)*(1-Inputs!$B$33)*(1-Inputs!$B$30/Inputs!$B$31)/(Inputs!$B$29-Inputs!$B$30)*DCF!M$6</f>
        <v>198435.51391643874</v>
      </c>
      <c r="DJ621" s="15">
        <f ca="1">SUM(CM621:CW621)+BP621*DCF!M$28*(1+Inputs!$B$30)*(1-Inputs!$B$33)*(1-Inputs!$B$30/Inputs!$B$31)/(Inputs!$B$29-Inputs!$B$30)*DCF!M$6</f>
        <v>421186.13389937876</v>
      </c>
      <c r="DK621" s="15">
        <f ca="1">SUM(CX621:DH621)+CA621*DCF!M$46*(1+Inputs!$B$30)*(1-Inputs!$B$33)*(1-Inputs!$B$30/Inputs!$B$31)/(Inputs!$B$29-Inputs!$B$30)*DCF!M$6</f>
        <v>481861.96394110477</v>
      </c>
      <c r="DM621" s="15">
        <f ca="1">DI621+DJ621+DK621+Inputs!$B$34+Inputs!$B$36-Inputs!$B$35</f>
        <v>1178334.6117569222</v>
      </c>
    </row>
    <row r="622" spans="1:117" x14ac:dyDescent="0.75">
      <c r="A622" s="11">
        <v>609</v>
      </c>
      <c r="C622" s="23">
        <f t="shared" ca="1" si="360"/>
        <v>-0.65427972515567412</v>
      </c>
      <c r="D622" s="23">
        <f t="shared" ca="1" si="360"/>
        <v>-1.560902237215567</v>
      </c>
      <c r="E622" s="23">
        <f t="shared" ca="1" si="360"/>
        <v>0.43569158309980927</v>
      </c>
      <c r="F622" s="23">
        <f t="shared" ca="1" si="360"/>
        <v>-5.3617813737374891E-2</v>
      </c>
      <c r="G622" s="23">
        <f t="shared" ca="1" si="360"/>
        <v>0.24809340873085681</v>
      </c>
      <c r="H622" s="23">
        <f t="shared" ca="1" si="360"/>
        <v>-0.91132664024003773</v>
      </c>
      <c r="I622" s="23">
        <f t="shared" ca="1" si="360"/>
        <v>1.2473675952508398</v>
      </c>
      <c r="J622" s="23">
        <f t="shared" ca="1" si="360"/>
        <v>-0.37556408308389</v>
      </c>
      <c r="K622" s="23">
        <f t="shared" ca="1" si="360"/>
        <v>0.45685105380790492</v>
      </c>
      <c r="L622" s="23">
        <f t="shared" ca="1" si="360"/>
        <v>0.58775477907185703</v>
      </c>
      <c r="M622" s="23">
        <f t="shared" ca="1" si="360"/>
        <v>1.4881488790519637</v>
      </c>
      <c r="N622" s="23">
        <f ca="1">SQRT(Inputs!$B$38)*C622+SQRT(1-Inputs!$B$38)*_xlfn.NORM.S.INV(RAND())</f>
        <v>2.4915091002807088E-2</v>
      </c>
      <c r="O622" s="23">
        <f ca="1">SQRT(Inputs!$B$38)*D622+SQRT(1-Inputs!$B$38)*_xlfn.NORM.S.INV(RAND())</f>
        <v>-1.8059069639313263</v>
      </c>
      <c r="P622" s="23">
        <f ca="1">SQRT(Inputs!$B$38)*E622+SQRT(1-Inputs!$B$38)*_xlfn.NORM.S.INV(RAND())</f>
        <v>0.49206197664799073</v>
      </c>
      <c r="Q622" s="23">
        <f ca="1">SQRT(Inputs!$B$38)*F622+SQRT(1-Inputs!$B$38)*_xlfn.NORM.S.INV(RAND())</f>
        <v>1.4752795272406771</v>
      </c>
      <c r="R622" s="23">
        <f ca="1">SQRT(Inputs!$B$38)*G622+SQRT(1-Inputs!$B$38)*_xlfn.NORM.S.INV(RAND())</f>
        <v>-1.0648221721330309</v>
      </c>
      <c r="S622" s="23">
        <f ca="1">SQRT(Inputs!$B$38)*H622+SQRT(1-Inputs!$B$38)*_xlfn.NORM.S.INV(RAND())</f>
        <v>-0.93779655793564376</v>
      </c>
      <c r="T622" s="23">
        <f ca="1">SQRT(Inputs!$B$38)*I622+SQRT(1-Inputs!$B$38)*_xlfn.NORM.S.INV(RAND())</f>
        <v>0.91411913883810314</v>
      </c>
      <c r="U622" s="23">
        <f ca="1">SQRT(Inputs!$B$38)*J622+SQRT(1-Inputs!$B$38)*_xlfn.NORM.S.INV(RAND())</f>
        <v>-0.14821797473876763</v>
      </c>
      <c r="V622" s="23">
        <f ca="1">SQRT(Inputs!$B$38)*K622+SQRT(1-Inputs!$B$38)*_xlfn.NORM.S.INV(RAND())</f>
        <v>0.36231646977057941</v>
      </c>
      <c r="W622" s="23">
        <f ca="1">SQRT(Inputs!$B$38)*L622+SQRT(1-Inputs!$B$38)*_xlfn.NORM.S.INV(RAND())</f>
        <v>-0.73576847318835537</v>
      </c>
      <c r="X622" s="23">
        <f ca="1">SQRT(Inputs!$B$38)*M622+SQRT(1-Inputs!$B$38)*_xlfn.NORM.S.INV(RAND())</f>
        <v>0.24415121295983078</v>
      </c>
      <c r="Y622" s="23">
        <f ca="1">SQRT(Inputs!$B$38)*C622+SQRT(1-Inputs!$B$38)*_xlfn.NORM.S.INV(RAND())</f>
        <v>-1.3721776466077931</v>
      </c>
      <c r="Z622" s="23">
        <f ca="1">SQRT(Inputs!$B$38)*D622+SQRT(1-Inputs!$B$38)*_xlfn.NORM.S.INV(RAND())</f>
        <v>-1.5608737163305899</v>
      </c>
      <c r="AA622" s="23">
        <f ca="1">SQRT(Inputs!$B$38)*E622+SQRT(1-Inputs!$B$38)*_xlfn.NORM.S.INV(RAND())</f>
        <v>-0.62728060312590017</v>
      </c>
      <c r="AB622" s="23">
        <f ca="1">SQRT(Inputs!$B$38)*F622+SQRT(1-Inputs!$B$38)*_xlfn.NORM.S.INV(RAND())</f>
        <v>0.51801297531103141</v>
      </c>
      <c r="AC622" s="23">
        <f ca="1">SQRT(Inputs!$B$38)*G622+SQRT(1-Inputs!$B$38)*_xlfn.NORM.S.INV(RAND())</f>
        <v>1.1067349104873418</v>
      </c>
      <c r="AD622" s="23">
        <f ca="1">SQRT(Inputs!$B$38)*H622+SQRT(1-Inputs!$B$38)*_xlfn.NORM.S.INV(RAND())</f>
        <v>-0.15086946028810005</v>
      </c>
      <c r="AE622" s="23">
        <f ca="1">SQRT(Inputs!$B$38)*I622+SQRT(1-Inputs!$B$38)*_xlfn.NORM.S.INV(RAND())</f>
        <v>1.2710706414220354</v>
      </c>
      <c r="AF622" s="23">
        <f ca="1">SQRT(Inputs!$B$38)*J622+SQRT(1-Inputs!$B$38)*_xlfn.NORM.S.INV(RAND())</f>
        <v>0.48819756023412675</v>
      </c>
      <c r="AG622" s="23">
        <f ca="1">SQRT(Inputs!$B$38)*K622+SQRT(1-Inputs!$B$38)*_xlfn.NORM.S.INV(RAND())</f>
        <v>2.11477225400035</v>
      </c>
      <c r="AH622" s="23">
        <f ca="1">SQRT(Inputs!$B$38)*L622+SQRT(1-Inputs!$B$38)*_xlfn.NORM.S.INV(RAND())</f>
        <v>-0.32044622349065238</v>
      </c>
      <c r="AI622" s="23">
        <f ca="1">SQRT(Inputs!$B$38)*M622+SQRT(1-Inputs!$B$38)*_xlfn.NORM.S.INV(RAND())</f>
        <v>1.1307422524059303</v>
      </c>
      <c r="AJ622" s="23">
        <f ca="1">SQRT(Inputs!$B$38)*C622+SQRT(1-Inputs!$B$38)*_xlfn.NORM.S.INV(RAND())</f>
        <v>-1.1916200290111338</v>
      </c>
      <c r="AK622" s="23">
        <f ca="1">SQRT(Inputs!$B$38)*D622+SQRT(1-Inputs!$B$38)*_xlfn.NORM.S.INV(RAND())</f>
        <v>-1.1586494788195603</v>
      </c>
      <c r="AL622" s="23">
        <f ca="1">SQRT(Inputs!$B$38)*E622+SQRT(1-Inputs!$B$38)*_xlfn.NORM.S.INV(RAND())</f>
        <v>-0.45488077515383279</v>
      </c>
      <c r="AM622" s="23">
        <f ca="1">SQRT(Inputs!$B$38)*F622+SQRT(1-Inputs!$B$38)*_xlfn.NORM.S.INV(RAND())</f>
        <v>5.7303788929272577E-2</v>
      </c>
      <c r="AN622" s="23">
        <f ca="1">SQRT(Inputs!$B$38)*G622+SQRT(1-Inputs!$B$38)*_xlfn.NORM.S.INV(RAND())</f>
        <v>-0.50991579007179588</v>
      </c>
      <c r="AO622" s="23">
        <f ca="1">SQRT(Inputs!$B$38)*H622+SQRT(1-Inputs!$B$38)*_xlfn.NORM.S.INV(RAND())</f>
        <v>-1.5261995237082262</v>
      </c>
      <c r="AP622" s="23">
        <f ca="1">SQRT(Inputs!$B$38)*I622+SQRT(1-Inputs!$B$38)*_xlfn.NORM.S.INV(RAND())</f>
        <v>0.90173453411167459</v>
      </c>
      <c r="AQ622" s="23">
        <f ca="1">SQRT(Inputs!$B$38)*J622+SQRT(1-Inputs!$B$38)*_xlfn.NORM.S.INV(RAND())</f>
        <v>-1.2500007303379765</v>
      </c>
      <c r="AR622" s="23">
        <f ca="1">SQRT(Inputs!$B$38)*K622+SQRT(1-Inputs!$B$38)*_xlfn.NORM.S.INV(RAND())</f>
        <v>0.98872445442725698</v>
      </c>
      <c r="AS622" s="23">
        <f ca="1">SQRT(Inputs!$B$38)*L622+SQRT(1-Inputs!$B$38)*_xlfn.NORM.S.INV(RAND())</f>
        <v>-0.515536861610292</v>
      </c>
      <c r="AT622" s="23">
        <f ca="1">SQRT(Inputs!$B$38)*M622+SQRT(1-Inputs!$B$38)*_xlfn.NORM.S.INV(RAND())</f>
        <v>0.36834632642153059</v>
      </c>
      <c r="AU622" s="15">
        <f ca="1">Inputs!$B$6*EXP($B$8-0.5*C$5^2+C$5*N622)</f>
        <v>4982.2929640044167</v>
      </c>
      <c r="AV622" s="15">
        <f t="shared" ca="1" si="328"/>
        <v>4650.3709027485656</v>
      </c>
      <c r="AW622" s="15">
        <f t="shared" ca="1" si="329"/>
        <v>6059.4103619890411</v>
      </c>
      <c r="AX622" s="15">
        <f t="shared" ca="1" si="330"/>
        <v>8895.1965046857658</v>
      </c>
      <c r="AY622" s="15">
        <f t="shared" ca="1" si="331"/>
        <v>9599.6380558648962</v>
      </c>
      <c r="AZ622" s="15">
        <f t="shared" ca="1" si="332"/>
        <v>10588.671727549574</v>
      </c>
      <c r="BA622" s="15">
        <f t="shared" ca="1" si="333"/>
        <v>14258.759466631354</v>
      </c>
      <c r="BB622" s="15">
        <f t="shared" ca="1" si="334"/>
        <v>17199.745959246102</v>
      </c>
      <c r="BC622" s="15">
        <f t="shared" ca="1" si="335"/>
        <v>21815.092784108438</v>
      </c>
      <c r="BD622" s="15">
        <f t="shared" ca="1" si="336"/>
        <v>24948.179786070825</v>
      </c>
      <c r="BE622" s="15">
        <f t="shared" ca="1" si="337"/>
        <v>31258.224006171025</v>
      </c>
      <c r="BF622" s="15">
        <f ca="1">Inputs!$B$13*EXP($B$9-0.5*C$6^2+C$6*Y622)</f>
        <v>10536.894950314037</v>
      </c>
      <c r="BG622" s="15">
        <f t="shared" ca="1" si="338"/>
        <v>9689.6179801869475</v>
      </c>
      <c r="BH622" s="15">
        <f t="shared" ca="1" si="339"/>
        <v>10669.126609213714</v>
      </c>
      <c r="BI622" s="15">
        <f t="shared" ca="1" si="340"/>
        <v>14144.608997855905</v>
      </c>
      <c r="BJ622" s="15">
        <f t="shared" ca="1" si="341"/>
        <v>20339.568170292725</v>
      </c>
      <c r="BK622" s="15">
        <f t="shared" ca="1" si="342"/>
        <v>24455.45904281408</v>
      </c>
      <c r="BL622" s="15">
        <f t="shared" ca="1" si="343"/>
        <v>35419.739010877078</v>
      </c>
      <c r="BM622" s="15">
        <f t="shared" ca="1" si="344"/>
        <v>46260.723293501549</v>
      </c>
      <c r="BN622" s="15">
        <f t="shared" ca="1" si="345"/>
        <v>73305.175392890349</v>
      </c>
      <c r="BO622" s="15">
        <f t="shared" ca="1" si="346"/>
        <v>86896.629343561362</v>
      </c>
      <c r="BP622" s="15">
        <f t="shared" ca="1" si="347"/>
        <v>121571.53847194821</v>
      </c>
      <c r="BQ622" s="15">
        <f ca="1">Inputs!$B$20*EXP($B$10-0.5*C$7^2+C$7*AJ622)</f>
        <v>2810.9609821427334</v>
      </c>
      <c r="BR622" s="15">
        <f t="shared" ca="1" si="348"/>
        <v>2639.9078602321902</v>
      </c>
      <c r="BS622" s="15">
        <f t="shared" ca="1" si="349"/>
        <v>3172.3360099178662</v>
      </c>
      <c r="BT622" s="15">
        <f t="shared" ca="1" si="350"/>
        <v>4440.2105991608751</v>
      </c>
      <c r="BU622" s="15">
        <f t="shared" ca="1" si="351"/>
        <v>5439.3137217454259</v>
      </c>
      <c r="BV622" s="15">
        <f t="shared" ca="1" si="352"/>
        <v>5365.7313523929079</v>
      </c>
      <c r="BW622" s="15">
        <f t="shared" ca="1" si="353"/>
        <v>9062.0599835871035</v>
      </c>
      <c r="BX622" s="15">
        <f t="shared" ca="1" si="354"/>
        <v>9865.2528411374406</v>
      </c>
      <c r="BY622" s="15">
        <f t="shared" ca="1" si="355"/>
        <v>16701.418842631774</v>
      </c>
      <c r="BZ622" s="15">
        <f t="shared" ca="1" si="356"/>
        <v>21315.471679414277</v>
      </c>
      <c r="CA622" s="15">
        <f t="shared" ca="1" si="357"/>
        <v>31967.184015040169</v>
      </c>
      <c r="CB622" s="15">
        <f ca="1">(AU622*DCF!C$10-DCF!C$5*MAX(AU622*DCF!C$10,0)-MAX(AU622-Inputs!$B$6,0)/Inputs!$B$10)*DCF!C$6</f>
        <v>1042.9313182489709</v>
      </c>
      <c r="CC622" s="15">
        <f ca="1">(AV622*DCF!D$10-DCF!D$5*MAX(AV622*DCF!D$10,0)-MAX(AV622-AU622,0)/Inputs!$B$10)*DCF!D$6</f>
        <v>1133.4964023162513</v>
      </c>
      <c r="CD622" s="15">
        <f ca="1">(AW622*DCF!E$10-DCF!E$5*MAX(AW622*DCF!E$10,0)-MAX(AW622-AV622,0)/Inputs!$B$10)*DCF!E$6</f>
        <v>1081.6473579800074</v>
      </c>
      <c r="CE622" s="15">
        <f ca="1">(AX622*DCF!F$10-DCF!F$5*MAX(AX622*DCF!F$10,0)-MAX(AX622-AW622,0)/Inputs!$B$10)*DCF!F$6</f>
        <v>1351.7504319363716</v>
      </c>
      <c r="CF622" s="15">
        <f ca="1">(AY622*DCF!G$10-DCF!G$5*MAX(AY622*DCF!G$10,0)-MAX(AY622-AX622,0)/Inputs!$B$10)*DCF!G$6</f>
        <v>1842.5021306608362</v>
      </c>
      <c r="CG622" s="15">
        <f ca="1">(AZ622*DCF!H$10-DCF!H$5*MAX(AZ622*DCF!H$10,0)-MAX(AZ622-AY622,0)/Inputs!$B$10)*DCF!H$6</f>
        <v>1880.1775517860883</v>
      </c>
      <c r="CH622" s="15">
        <f ca="1">(BA622*DCF!I$10-DCF!I$5*MAX(BA622*DCF!I$10,0)-MAX(BA622-AZ622,0)/Inputs!$B$10)*DCF!I$6</f>
        <v>2002.5322159633031</v>
      </c>
      <c r="CI622" s="15">
        <f ca="1">(BB622*DCF!J$10-DCF!J$5*MAX(BB622*DCF!J$10,0)-MAX(BB622-BA622,0)/Inputs!$B$10)*DCF!J$6</f>
        <v>2505.8582762075871</v>
      </c>
      <c r="CJ622" s="15">
        <f ca="1">(BC622*DCF!K$10-DCF!K$5*MAX(BC622*DCF!K$10,0)-MAX(BC622-BB622,0)/Inputs!$B$10)*DCF!K$6</f>
        <v>2865.801288842682</v>
      </c>
      <c r="CK622" s="15">
        <f ca="1">(BD622*DCF!L$10-DCF!L$5*MAX(BD622*DCF!L$10,0)-MAX(BD622-BC622,0)/Inputs!$B$10)*DCF!L$6</f>
        <v>3357.5010470569296</v>
      </c>
      <c r="CL622" s="15">
        <f ca="1">(BE622*DCF!M$10-DCF!M$5*MAX(BE622*DCF!M$10,0)-MAX(BE622-BD622,0)/Inputs!$B$10)*DCF!M$6</f>
        <v>3657.1374982672901</v>
      </c>
      <c r="CM622" s="15">
        <f ca="1">(BF622*DCF!C$28-DCF!C$5*MAX(BF622*DCF!C$28,0)-MAX(BF622-Inputs!$B$13,0)/Inputs!$B$17)*DCF!C$6</f>
        <v>3215.7912365300981</v>
      </c>
      <c r="CN622" s="15">
        <f ca="1">(BG622*DCF!D$28-DCF!D$5*MAX(BG622*DCF!D$28,0)-MAX(BG622-BF622,0)/Inputs!$B$17)*DCF!D$6</f>
        <v>2853.8159746767783</v>
      </c>
      <c r="CO622" s="15">
        <f ca="1">(BH622*DCF!E$28-DCF!E$5*MAX(BH622*DCF!E$28,0)-MAX(BH622-BG622,0)/Inputs!$B$17)*DCF!E$6</f>
        <v>2828.6389668707161</v>
      </c>
      <c r="CP622" s="15">
        <f ca="1">(BI622*DCF!F$28-DCF!F$5*MAX(BI622*DCF!F$28,0)-MAX(BI622-BH622,0)/Inputs!$B$17)*DCF!F$6</f>
        <v>3207.1222586754502</v>
      </c>
      <c r="CQ622" s="15">
        <f ca="1">(BJ622*DCF!G$28-DCF!G$5*MAX(BJ622*DCF!G$28,0)-MAX(BJ622-BI622,0)/Inputs!$B$17)*DCF!G$6</f>
        <v>4235.3243435616969</v>
      </c>
      <c r="CR622" s="15">
        <f ca="1">(BK622*DCF!H$28-DCF!H$5*MAX(BK622*DCF!H$28,0)-MAX(BK622-BJ622,0)/Inputs!$B$17)*DCF!H$6</f>
        <v>5408.6108966430947</v>
      </c>
      <c r="CS622" s="15">
        <f ca="1">(BL622*DCF!I$28-DCF!I$5*MAX(BL622*DCF!I$28,0)-MAX(BL622-BK622,0)/Inputs!$B$17)*DCF!I$6</f>
        <v>6755.3488917784434</v>
      </c>
      <c r="CT622" s="15">
        <f ca="1">(BM622*DCF!J$28-DCF!J$5*MAX(BM622*DCF!J$28,0)-MAX(BM622-BL622,0)/Inputs!$B$17)*DCF!J$6</f>
        <v>8882.5557365805071</v>
      </c>
      <c r="CU622" s="15">
        <f ca="1">(BN622*DCF!K$28-DCF!K$5*MAX(BN622*DCF!K$28,0)-MAX(BN622-BM622,0)/Inputs!$B$17)*DCF!K$6</f>
        <v>12168.23878338965</v>
      </c>
      <c r="CV622" s="15">
        <f ca="1">(BO622*DCF!L$28-DCF!L$5*MAX(BO622*DCF!L$28,0)-MAX(BO622-BN622,0)/Inputs!$B$17)*DCF!L$6</f>
        <v>15799.805825231273</v>
      </c>
      <c r="CW622" s="15">
        <f ca="1">(BP622*DCF!M$28-DCF!M$5*MAX(BP622*DCF!M$28,0)-MAX(BP622-BO622,0)/Inputs!$B$17)*DCF!M$6</f>
        <v>19249.252976064239</v>
      </c>
      <c r="CX622" s="15">
        <f ca="1">(BQ622*DCF!C$46-DCF!C$5*MAX(BQ622*DCF!C$46,0)-MAX(BQ622-Inputs!$B$20,0)/Inputs!$B$24)*DCF!C$6</f>
        <v>-649.18267485975366</v>
      </c>
      <c r="CY622" s="15">
        <f ca="1">(BR622*DCF!D$46-DCF!D$5*MAX(BR622*DCF!D$46,0)-MAX(BR622-BQ622,0)/Inputs!$B$24)*DCF!D$6</f>
        <v>-450.57070829451374</v>
      </c>
      <c r="CZ622" s="15">
        <f ca="1">(BS622*DCF!E$46-DCF!E$5*MAX(BS622*DCF!E$46,0)-MAX(BS622-BR622,0)/Inputs!$B$24)*DCF!E$6</f>
        <v>-585.00277571515164</v>
      </c>
      <c r="DA622" s="15">
        <f ca="1">(BT622*DCF!F$46-DCF!F$5*MAX(BT622*DCF!F$46,0)-MAX(BT622-BS622,0)/Inputs!$B$24)*DCF!F$6</f>
        <v>-785.03742750040919</v>
      </c>
      <c r="DB622" s="15">
        <f ca="1">(BU622*DCF!G$46-DCF!G$5*MAX(BU622*DCF!G$46,0)-MAX(BU622-BT622,0)/Inputs!$B$24)*DCF!G$6</f>
        <v>-519.04631739784759</v>
      </c>
      <c r="DC622" s="15">
        <f ca="1">(BV622*DCF!H$46-DCF!H$5*MAX(BV622*DCF!H$46,0)-MAX(BV622-BU622,0)/Inputs!$B$24)*DCF!H$6</f>
        <v>0</v>
      </c>
      <c r="DD622" s="15">
        <f ca="1">(BW622*DCF!I$46-DCF!I$5*MAX(BW622*DCF!I$46,0)-MAX(BW622-BV622,0)/Inputs!$B$24)*DCF!I$6</f>
        <v>-851.78116800825512</v>
      </c>
      <c r="DE622" s="15">
        <f ca="1">(BX622*DCF!J$46-DCF!J$5*MAX(BX622*DCF!J$46,0)-MAX(BX622-BW622,0)/Inputs!$B$24)*DCF!J$6</f>
        <v>200.82644447599452</v>
      </c>
      <c r="DF622" s="15">
        <f ca="1">(BY622*DCF!K$46-DCF!K$5*MAX(BY622*DCF!K$46,0)-MAX(BY622-BX622,0)/Inputs!$B$24)*DCF!K$6</f>
        <v>-720.63783689672846</v>
      </c>
      <c r="DG622" s="15">
        <f ca="1">(BZ622*DCF!L$46-DCF!L$5*MAX(BZ622*DCF!L$46,0)-MAX(BZ622-BY622,0)/Inputs!$B$24)*DCF!L$6</f>
        <v>429.26458444042805</v>
      </c>
      <c r="DH622" s="15">
        <f ca="1">(CA622*DCF!M$46-DCF!M$5*MAX(CA622*DCF!M$46,0)-MAX(CA622-BZ622,0)/Inputs!$B$24)*DCF!M$6</f>
        <v>279.29524931569193</v>
      </c>
      <c r="DI622" s="15">
        <f ca="1">SUM(CB622:CL622)+BE622*DCF!M$10*(1+Inputs!$B$30)*(1-Inputs!$B$33)*(1-Inputs!$B$30/Inputs!$B$31)/(Inputs!$B$29-Inputs!$B$30)*DCF!M$6</f>
        <v>109713.38627566103</v>
      </c>
      <c r="DJ622" s="15">
        <f ca="1">SUM(CM622:CW622)+BP622*DCF!M$28*(1+Inputs!$B$30)*(1-Inputs!$B$33)*(1-Inputs!$B$30/Inputs!$B$31)/(Inputs!$B$29-Inputs!$B$30)*DCF!M$6</f>
        <v>535718.10480280162</v>
      </c>
      <c r="DK622" s="15">
        <f ca="1">SUM(CX622:DH622)+CA622*DCF!M$46*(1+Inputs!$B$30)*(1-Inputs!$B$33)*(1-Inputs!$B$30/Inputs!$B$31)/(Inputs!$B$29-Inputs!$B$30)*DCF!M$6</f>
        <v>45773.18061183898</v>
      </c>
      <c r="DM622" s="15">
        <f ca="1">DI622+DJ622+DK622+Inputs!$B$34+Inputs!$B$36-Inputs!$B$35</f>
        <v>768055.67169030162</v>
      </c>
    </row>
    <row r="623" spans="1:117" x14ac:dyDescent="0.75">
      <c r="A623" s="11">
        <v>610</v>
      </c>
      <c r="C623" s="23">
        <f t="shared" ca="1" si="360"/>
        <v>-0.53916271460898491</v>
      </c>
      <c r="D623" s="23">
        <f t="shared" ca="1" si="360"/>
        <v>0.1160334596801441</v>
      </c>
      <c r="E623" s="23">
        <f t="shared" ca="1" si="360"/>
        <v>-1.5018408242629291</v>
      </c>
      <c r="F623" s="23">
        <f t="shared" ca="1" si="360"/>
        <v>-0.21514079517443094</v>
      </c>
      <c r="G623" s="23">
        <f t="shared" ca="1" si="360"/>
        <v>-0.53463786302190619</v>
      </c>
      <c r="H623" s="23">
        <f t="shared" ca="1" si="360"/>
        <v>1.5413662825526215</v>
      </c>
      <c r="I623" s="23">
        <f t="shared" ca="1" si="360"/>
        <v>-0.19641297892301443</v>
      </c>
      <c r="J623" s="23">
        <f t="shared" ca="1" si="360"/>
        <v>-1.7700363083495096</v>
      </c>
      <c r="K623" s="23">
        <f t="shared" ca="1" si="360"/>
        <v>-0.81725986910877346</v>
      </c>
      <c r="L623" s="23">
        <f t="shared" ca="1" si="360"/>
        <v>0.93564708929103435</v>
      </c>
      <c r="M623" s="23">
        <f t="shared" ca="1" si="360"/>
        <v>-0.18658498819798144</v>
      </c>
      <c r="N623" s="23">
        <f ca="1">SQRT(Inputs!$B$38)*C623+SQRT(1-Inputs!$B$38)*_xlfn.NORM.S.INV(RAND())</f>
        <v>-0.55278703187358635</v>
      </c>
      <c r="O623" s="23">
        <f ca="1">SQRT(Inputs!$B$38)*D623+SQRT(1-Inputs!$B$38)*_xlfn.NORM.S.INV(RAND())</f>
        <v>-0.30279873216861986</v>
      </c>
      <c r="P623" s="23">
        <f ca="1">SQRT(Inputs!$B$38)*E623+SQRT(1-Inputs!$B$38)*_xlfn.NORM.S.INV(RAND())</f>
        <v>-0.92307084669525052</v>
      </c>
      <c r="Q623" s="23">
        <f ca="1">SQRT(Inputs!$B$38)*F623+SQRT(1-Inputs!$B$38)*_xlfn.NORM.S.INV(RAND())</f>
        <v>-0.18679501548612304</v>
      </c>
      <c r="R623" s="23">
        <f ca="1">SQRT(Inputs!$B$38)*G623+SQRT(1-Inputs!$B$38)*_xlfn.NORM.S.INV(RAND())</f>
        <v>1.9886899915786349E-2</v>
      </c>
      <c r="S623" s="23">
        <f ca="1">SQRT(Inputs!$B$38)*H623+SQRT(1-Inputs!$B$38)*_xlfn.NORM.S.INV(RAND())</f>
        <v>0.61017183684311815</v>
      </c>
      <c r="T623" s="23">
        <f ca="1">SQRT(Inputs!$B$38)*I623+SQRT(1-Inputs!$B$38)*_xlfn.NORM.S.INV(RAND())</f>
        <v>-0.9566776095658599</v>
      </c>
      <c r="U623" s="23">
        <f ca="1">SQRT(Inputs!$B$38)*J623+SQRT(1-Inputs!$B$38)*_xlfn.NORM.S.INV(RAND())</f>
        <v>-1.5674835087461145</v>
      </c>
      <c r="V623" s="23">
        <f ca="1">SQRT(Inputs!$B$38)*K623+SQRT(1-Inputs!$B$38)*_xlfn.NORM.S.INV(RAND())</f>
        <v>-0.26120087934555558</v>
      </c>
      <c r="W623" s="23">
        <f ca="1">SQRT(Inputs!$B$38)*L623+SQRT(1-Inputs!$B$38)*_xlfn.NORM.S.INV(RAND())</f>
        <v>-0.6237402038253449</v>
      </c>
      <c r="X623" s="23">
        <f ca="1">SQRT(Inputs!$B$38)*M623+SQRT(1-Inputs!$B$38)*_xlfn.NORM.S.INV(RAND())</f>
        <v>-1.3696535599548398</v>
      </c>
      <c r="Y623" s="23">
        <f ca="1">SQRT(Inputs!$B$38)*C623+SQRT(1-Inputs!$B$38)*_xlfn.NORM.S.INV(RAND())</f>
        <v>0.37111327589113557</v>
      </c>
      <c r="Z623" s="23">
        <f ca="1">SQRT(Inputs!$B$38)*D623+SQRT(1-Inputs!$B$38)*_xlfn.NORM.S.INV(RAND())</f>
        <v>0.11058677980343048</v>
      </c>
      <c r="AA623" s="23">
        <f ca="1">SQRT(Inputs!$B$38)*E623+SQRT(1-Inputs!$B$38)*_xlfn.NORM.S.INV(RAND())</f>
        <v>-0.56854850161227177</v>
      </c>
      <c r="AB623" s="23">
        <f ca="1">SQRT(Inputs!$B$38)*F623+SQRT(1-Inputs!$B$38)*_xlfn.NORM.S.INV(RAND())</f>
        <v>1.2279554504814254</v>
      </c>
      <c r="AC623" s="23">
        <f ca="1">SQRT(Inputs!$B$38)*G623+SQRT(1-Inputs!$B$38)*_xlfn.NORM.S.INV(RAND())</f>
        <v>-0.32906300050711673</v>
      </c>
      <c r="AD623" s="23">
        <f ca="1">SQRT(Inputs!$B$38)*H623+SQRT(1-Inputs!$B$38)*_xlfn.NORM.S.INV(RAND())</f>
        <v>-0.19452798807436367</v>
      </c>
      <c r="AE623" s="23">
        <f ca="1">SQRT(Inputs!$B$38)*I623+SQRT(1-Inputs!$B$38)*_xlfn.NORM.S.INV(RAND())</f>
        <v>0.44885032394127661</v>
      </c>
      <c r="AF623" s="23">
        <f ca="1">SQRT(Inputs!$B$38)*J623+SQRT(1-Inputs!$B$38)*_xlfn.NORM.S.INV(RAND())</f>
        <v>-0.16618862849590144</v>
      </c>
      <c r="AG623" s="23">
        <f ca="1">SQRT(Inputs!$B$38)*K623+SQRT(1-Inputs!$B$38)*_xlfn.NORM.S.INV(RAND())</f>
        <v>-1.8113893063525925</v>
      </c>
      <c r="AH623" s="23">
        <f ca="1">SQRT(Inputs!$B$38)*L623+SQRT(1-Inputs!$B$38)*_xlfn.NORM.S.INV(RAND())</f>
        <v>-0.61851715392613527</v>
      </c>
      <c r="AI623" s="23">
        <f ca="1">SQRT(Inputs!$B$38)*M623+SQRT(1-Inputs!$B$38)*_xlfn.NORM.S.INV(RAND())</f>
        <v>0.75645702158635897</v>
      </c>
      <c r="AJ623" s="23">
        <f ca="1">SQRT(Inputs!$B$38)*C623+SQRT(1-Inputs!$B$38)*_xlfn.NORM.S.INV(RAND())</f>
        <v>-0.14155013559096175</v>
      </c>
      <c r="AK623" s="23">
        <f ca="1">SQRT(Inputs!$B$38)*D623+SQRT(1-Inputs!$B$38)*_xlfn.NORM.S.INV(RAND())</f>
        <v>0.73398745515783337</v>
      </c>
      <c r="AL623" s="23">
        <f ca="1">SQRT(Inputs!$B$38)*E623+SQRT(1-Inputs!$B$38)*_xlfn.NORM.S.INV(RAND())</f>
        <v>-0.59352233728795079</v>
      </c>
      <c r="AM623" s="23">
        <f ca="1">SQRT(Inputs!$B$38)*F623+SQRT(1-Inputs!$B$38)*_xlfn.NORM.S.INV(RAND())</f>
        <v>-0.8576550511988551</v>
      </c>
      <c r="AN623" s="23">
        <f ca="1">SQRT(Inputs!$B$38)*G623+SQRT(1-Inputs!$B$38)*_xlfn.NORM.S.INV(RAND())</f>
        <v>0.88157796474825578</v>
      </c>
      <c r="AO623" s="23">
        <f ca="1">SQRT(Inputs!$B$38)*H623+SQRT(1-Inputs!$B$38)*_xlfn.NORM.S.INV(RAND())</f>
        <v>1.2434422607600584</v>
      </c>
      <c r="AP623" s="23">
        <f ca="1">SQRT(Inputs!$B$38)*I623+SQRT(1-Inputs!$B$38)*_xlfn.NORM.S.INV(RAND())</f>
        <v>0.43569034256571232</v>
      </c>
      <c r="AQ623" s="23">
        <f ca="1">SQRT(Inputs!$B$38)*J623+SQRT(1-Inputs!$B$38)*_xlfn.NORM.S.INV(RAND())</f>
        <v>-1.32041260771472</v>
      </c>
      <c r="AR623" s="23">
        <f ca="1">SQRT(Inputs!$B$38)*K623+SQRT(1-Inputs!$B$38)*_xlfn.NORM.S.INV(RAND())</f>
        <v>-1.4015878191872264</v>
      </c>
      <c r="AS623" s="23">
        <f ca="1">SQRT(Inputs!$B$38)*L623+SQRT(1-Inputs!$B$38)*_xlfn.NORM.S.INV(RAND())</f>
        <v>-0.11440705847630106</v>
      </c>
      <c r="AT623" s="23">
        <f ca="1">SQRT(Inputs!$B$38)*M623+SQRT(1-Inputs!$B$38)*_xlfn.NORM.S.INV(RAND())</f>
        <v>0.32678816788242837</v>
      </c>
      <c r="AU623" s="15">
        <f ca="1">Inputs!$B$6*EXP($B$8-0.5*C$5^2+C$5*N623)</f>
        <v>4537.4981885184234</v>
      </c>
      <c r="AV623" s="15">
        <f t="shared" ca="1" si="328"/>
        <v>5282.7013048686476</v>
      </c>
      <c r="AW623" s="15">
        <f t="shared" ca="1" si="329"/>
        <v>5687.2585502999345</v>
      </c>
      <c r="AX623" s="15">
        <f t="shared" ca="1" si="330"/>
        <v>6783.4068508429136</v>
      </c>
      <c r="AY623" s="15">
        <f t="shared" ca="1" si="331"/>
        <v>8309.2918314697727</v>
      </c>
      <c r="AZ623" s="15">
        <f t="shared" ca="1" si="332"/>
        <v>10868.786957976892</v>
      </c>
      <c r="BA623" s="15">
        <f t="shared" ca="1" si="333"/>
        <v>12033.383821807323</v>
      </c>
      <c r="BB623" s="15">
        <f t="shared" ca="1" si="334"/>
        <v>12591.377437492263</v>
      </c>
      <c r="BC623" s="15">
        <f t="shared" ca="1" si="335"/>
        <v>15037.267725678899</v>
      </c>
      <c r="BD623" s="15">
        <f t="shared" ca="1" si="336"/>
        <v>17378.066054068146</v>
      </c>
      <c r="BE623" s="15">
        <f t="shared" ca="1" si="337"/>
        <v>18797.138216052626</v>
      </c>
      <c r="BF623" s="15">
        <f ca="1">Inputs!$B$13*EXP($B$9-0.5*C$6^2+C$6*Y623)</f>
        <v>14886.969527816475</v>
      </c>
      <c r="BG623" s="15">
        <f t="shared" ca="1" si="338"/>
        <v>18508.943854295023</v>
      </c>
      <c r="BH623" s="15">
        <f t="shared" ca="1" si="339"/>
        <v>20579.479250999488</v>
      </c>
      <c r="BI623" s="15">
        <f t="shared" ca="1" si="340"/>
        <v>30433.615020897709</v>
      </c>
      <c r="BJ623" s="15">
        <f t="shared" ca="1" si="341"/>
        <v>35581.238751793455</v>
      </c>
      <c r="BK623" s="15">
        <f t="shared" ca="1" si="342"/>
        <v>42527.885331076672</v>
      </c>
      <c r="BL623" s="15">
        <f t="shared" ca="1" si="343"/>
        <v>55369.168278701902</v>
      </c>
      <c r="BM623" s="15">
        <f t="shared" ca="1" si="344"/>
        <v>66669.936468594853</v>
      </c>
      <c r="BN623" s="15">
        <f t="shared" ca="1" si="345"/>
        <v>65996.193803294256</v>
      </c>
      <c r="BO623" s="15">
        <f t="shared" ca="1" si="346"/>
        <v>75568.329068271938</v>
      </c>
      <c r="BP623" s="15">
        <f t="shared" ca="1" si="347"/>
        <v>101333.36711758839</v>
      </c>
      <c r="BQ623" s="15">
        <f ca="1">Inputs!$B$20*EXP($B$10-0.5*C$7^2+C$7*AJ623)</f>
        <v>4079.4738594296509</v>
      </c>
      <c r="BR623" s="15">
        <f t="shared" ca="1" si="348"/>
        <v>6988.3836153496368</v>
      </c>
      <c r="BS623" s="15">
        <f t="shared" ca="1" si="349"/>
        <v>8070.0141858995094</v>
      </c>
      <c r="BT623" s="15">
        <f t="shared" ca="1" si="350"/>
        <v>8885.0102618528545</v>
      </c>
      <c r="BU623" s="15">
        <f t="shared" ca="1" si="351"/>
        <v>15241.412920470388</v>
      </c>
      <c r="BV623" s="15">
        <f t="shared" ca="1" si="352"/>
        <v>28061.326036479248</v>
      </c>
      <c r="BW623" s="15">
        <f t="shared" ca="1" si="353"/>
        <v>42940.619129582912</v>
      </c>
      <c r="BX623" s="15">
        <f t="shared" ca="1" si="354"/>
        <v>46091.325017670119</v>
      </c>
      <c r="BY623" s="15">
        <f t="shared" ca="1" si="355"/>
        <v>49391.27704734134</v>
      </c>
      <c r="BZ623" s="15">
        <f t="shared" ca="1" si="356"/>
        <v>67860.529182428902</v>
      </c>
      <c r="CA623" s="15">
        <f t="shared" ca="1" si="357"/>
        <v>101022.81051372192</v>
      </c>
      <c r="CB623" s="15">
        <f ca="1">(AU623*DCF!C$10-DCF!C$5*MAX(AU623*DCF!C$10,0)-MAX(AU623-Inputs!$B$6,0)/Inputs!$B$10)*DCF!C$6</f>
        <v>1046.1027842787728</v>
      </c>
      <c r="CC623" s="15">
        <f ca="1">(AV623*DCF!D$10-DCF!D$5*MAX(AV623*DCF!D$10,0)-MAX(AV623-AU623,0)/Inputs!$B$10)*DCF!D$6</f>
        <v>1105.9243773642183</v>
      </c>
      <c r="CD623" s="15">
        <f ca="1">(AW623*DCF!E$10-DCF!E$5*MAX(AW623*DCF!E$10,0)-MAX(AW623-AV623,0)/Inputs!$B$10)*DCF!E$6</f>
        <v>1221.9744206624514</v>
      </c>
      <c r="CE623" s="15">
        <f ca="1">(AX623*DCF!F$10-DCF!F$5*MAX(AX623*DCF!F$10,0)-MAX(AX623-AW623,0)/Inputs!$B$10)*DCF!F$6</f>
        <v>1252.7256202979372</v>
      </c>
      <c r="CF623" s="15">
        <f ca="1">(AY623*DCF!G$10-DCF!G$5*MAX(AY623*DCF!G$10,0)-MAX(AY623-AX623,0)/Inputs!$B$10)*DCF!G$6</f>
        <v>1418.7437672816075</v>
      </c>
      <c r="CG623" s="15">
        <f ca="1">(AZ623*DCF!H$10-DCF!H$5*MAX(AZ623*DCF!H$10,0)-MAX(AZ623-AY623,0)/Inputs!$B$10)*DCF!H$6</f>
        <v>1655.6985391470951</v>
      </c>
      <c r="CH623" s="15">
        <f ca="1">(BA623*DCF!I$10-DCF!I$5*MAX(BA623*DCF!I$10,0)-MAX(BA623-AZ623,0)/Inputs!$B$10)*DCF!I$6</f>
        <v>2007.0255556091222</v>
      </c>
      <c r="CI623" s="15">
        <f ca="1">(BB623*DCF!J$10-DCF!J$5*MAX(BB623*DCF!J$10,0)-MAX(BB623-BA623,0)/Inputs!$B$10)*DCF!J$6</f>
        <v>2076.1548468930641</v>
      </c>
      <c r="CJ623" s="15">
        <f ca="1">(BC623*DCF!K$10-DCF!K$5*MAX(BC623*DCF!K$10,0)-MAX(BC623-BB623,0)/Inputs!$B$10)*DCF!K$6</f>
        <v>2078.3711968707098</v>
      </c>
      <c r="CK623" s="15">
        <f ca="1">(BD623*DCF!L$10-DCF!L$5*MAX(BD623*DCF!L$10,0)-MAX(BD623-BC623,0)/Inputs!$B$10)*DCF!L$6</f>
        <v>2318.2396970002837</v>
      </c>
      <c r="CL623" s="15">
        <f ca="1">(BE623*DCF!M$10-DCF!M$5*MAX(BE623*DCF!M$10,0)-MAX(BE623-BD623,0)/Inputs!$B$10)*DCF!M$6</f>
        <v>2482.9959929421721</v>
      </c>
      <c r="CM623" s="15">
        <f ca="1">(BF623*DCF!C$28-DCF!C$5*MAX(BF623*DCF!C$28,0)-MAX(BF623-Inputs!$B$13,0)/Inputs!$B$17)*DCF!C$6</f>
        <v>3735.0984189339429</v>
      </c>
      <c r="CN623" s="15">
        <f ca="1">(BG623*DCF!D$28-DCF!D$5*MAX(BG623*DCF!D$28,0)-MAX(BG623-BF623,0)/Inputs!$B$17)*DCF!D$6</f>
        <v>4678.5776618653172</v>
      </c>
      <c r="CO623" s="15">
        <f ca="1">(BH623*DCF!E$28-DCF!E$5*MAX(BH623*DCF!E$28,0)-MAX(BH623-BG623,0)/Inputs!$B$17)*DCF!E$6</f>
        <v>5420.4009449949044</v>
      </c>
      <c r="CP623" s="15">
        <f ca="1">(BI623*DCF!F$28-DCF!F$5*MAX(BI623*DCF!F$28,0)-MAX(BI623-BH623,0)/Inputs!$B$17)*DCF!F$6</f>
        <v>6467.8236570983681</v>
      </c>
      <c r="CQ623" s="15">
        <f ca="1">(BJ623*DCF!G$28-DCF!G$5*MAX(BJ623*DCF!G$28,0)-MAX(BJ623-BI623,0)/Inputs!$B$17)*DCF!G$6</f>
        <v>8366.0428890099138</v>
      </c>
      <c r="CR623" s="15">
        <f ca="1">(BK623*DCF!H$28-DCF!H$5*MAX(BK623*DCF!H$28,0)-MAX(BK623-BJ623,0)/Inputs!$B$17)*DCF!H$6</f>
        <v>9438.3013101232009</v>
      </c>
      <c r="CS623" s="15">
        <f ca="1">(BL623*DCF!I$28-DCF!I$5*MAX(BL623*DCF!I$28,0)-MAX(BL623-BK623,0)/Inputs!$B$17)*DCF!I$6</f>
        <v>11177.110301203187</v>
      </c>
      <c r="CT623" s="15">
        <f ca="1">(BM623*DCF!J$28-DCF!J$5*MAX(BM623*DCF!J$28,0)-MAX(BM623-BL623,0)/Inputs!$B$17)*DCF!J$6</f>
        <v>13374.540984271613</v>
      </c>
      <c r="CU623" s="15">
        <f ca="1">(BN623*DCF!K$28-DCF!K$5*MAX(BN623*DCF!K$28,0)-MAX(BN623-BM623,0)/Inputs!$B$17)*DCF!K$6</f>
        <v>13937.289572888722</v>
      </c>
      <c r="CV623" s="15">
        <f ca="1">(BO623*DCF!L$28-DCF!L$5*MAX(BO623*DCF!L$28,0)-MAX(BO623-BN623,0)/Inputs!$B$17)*DCF!L$6</f>
        <v>13994.364752162497</v>
      </c>
      <c r="CW623" s="15">
        <f ca="1">(BP623*DCF!M$28-DCF!M$5*MAX(BP623*DCF!M$28,0)-MAX(BP623-BO623,0)/Inputs!$B$17)*DCF!M$6</f>
        <v>16372.761212177938</v>
      </c>
      <c r="CX623" s="15">
        <f ca="1">(BQ623*DCF!C$46-DCF!C$5*MAX(BQ623*DCF!C$46,0)-MAX(BQ623-Inputs!$B$20,0)/Inputs!$B$24)*DCF!C$6</f>
        <v>-1347.9033668103818</v>
      </c>
      <c r="CY623" s="15">
        <f ca="1">(BR623*DCF!D$46-DCF!D$5*MAX(BR623*DCF!D$46,0)-MAX(BR623-BQ623,0)/Inputs!$B$24)*DCF!D$6</f>
        <v>-2433.961758635372</v>
      </c>
      <c r="CZ623" s="15">
        <f ca="1">(BS623*DCF!E$46-DCF!E$5*MAX(BS623*DCF!E$46,0)-MAX(BS623-BR623,0)/Inputs!$B$24)*DCF!E$6</f>
        <v>-1380.6422225236281</v>
      </c>
      <c r="DA623" s="15">
        <f ca="1">(BT623*DCF!F$46-DCF!F$5*MAX(BT623*DCF!F$46,0)-MAX(BT623-BS623,0)/Inputs!$B$24)*DCF!F$6</f>
        <v>-943.82845783413893</v>
      </c>
      <c r="DB623" s="15">
        <f ca="1">(BU623*DCF!G$46-DCF!G$5*MAX(BU623*DCF!G$46,0)-MAX(BU623-BT623,0)/Inputs!$B$24)*DCF!G$6</f>
        <v>-2650.8592844665732</v>
      </c>
      <c r="DC623" s="15">
        <f ca="1">(BV623*DCF!H$46-DCF!H$5*MAX(BV623*DCF!H$46,0)-MAX(BV623-BU623,0)/Inputs!$B$24)*DCF!H$6</f>
        <v>-3983.7094518888707</v>
      </c>
      <c r="DD623" s="15">
        <f ca="1">(BW623*DCF!I$46-DCF!I$5*MAX(BW623*DCF!I$46,0)-MAX(BW623-BV623,0)/Inputs!$B$24)*DCF!I$6</f>
        <v>-3279.5391920940624</v>
      </c>
      <c r="DE623" s="15">
        <f ca="1">(BX623*DCF!J$46-DCF!J$5*MAX(BX623*DCF!J$46,0)-MAX(BX623-BW623,0)/Inputs!$B$24)*DCF!J$6</f>
        <v>1097.8878630184859</v>
      </c>
      <c r="DF623" s="15">
        <f ca="1">(BY623*DCF!K$46-DCF!K$5*MAX(BY623*DCF!K$46,0)-MAX(BY623-BX623,0)/Inputs!$B$24)*DCF!K$6</f>
        <v>2012.9940546410432</v>
      </c>
      <c r="DG623" s="15">
        <f ca="1">(BZ623*DCF!L$46-DCF!L$5*MAX(BZ623*DCF!L$46,0)-MAX(BZ623-BY623,0)/Inputs!$B$24)*DCF!L$6</f>
        <v>511.23167147458378</v>
      </c>
      <c r="DH623" s="15">
        <f ca="1">(CA623*DCF!M$46-DCF!M$5*MAX(CA623*DCF!M$46,0)-MAX(CA623-BZ623,0)/Inputs!$B$24)*DCF!M$6</f>
        <v>987.01130462449566</v>
      </c>
      <c r="DI623" s="15">
        <f ca="1">SUM(CB623:CL623)+BE623*DCF!M$10*(1+Inputs!$B$30)*(1-Inputs!$B$33)*(1-Inputs!$B$30/Inputs!$B$31)/(Inputs!$B$29-Inputs!$B$30)*DCF!M$6</f>
        <v>70976.641020041978</v>
      </c>
      <c r="DJ623" s="15">
        <f ca="1">SUM(CM623:CW623)+BP623*DCF!M$28*(1+Inputs!$B$30)*(1-Inputs!$B$33)*(1-Inputs!$B$30/Inputs!$B$31)/(Inputs!$B$29-Inputs!$B$30)*DCF!M$6</f>
        <v>482978.44594913733</v>
      </c>
      <c r="DK623" s="15">
        <f ca="1">SUM(CX623:DH623)+CA623*DCF!M$46*(1+Inputs!$B$30)*(1-Inputs!$B$33)*(1-Inputs!$B$30/Inputs!$B$31)/(Inputs!$B$29-Inputs!$B$30)*DCF!M$6</f>
        <v>144781.9131306498</v>
      </c>
      <c r="DM623" s="15">
        <f ca="1">DI623+DJ623+DK623+Inputs!$B$34+Inputs!$B$36-Inputs!$B$35</f>
        <v>775588.00009982917</v>
      </c>
    </row>
    <row r="624" spans="1:117" x14ac:dyDescent="0.75">
      <c r="A624" s="11">
        <v>611</v>
      </c>
      <c r="C624" s="23">
        <f t="shared" ref="C624:M633" ca="1" si="361">_xlfn.NORM.S.INV(RAND())</f>
        <v>-0.21963106781444686</v>
      </c>
      <c r="D624" s="23">
        <f t="shared" ca="1" si="361"/>
        <v>-1.3021417940053297</v>
      </c>
      <c r="E624" s="23">
        <f t="shared" ca="1" si="361"/>
        <v>-2.06519669078066</v>
      </c>
      <c r="F624" s="23">
        <f t="shared" ca="1" si="361"/>
        <v>-0.55156404305380591</v>
      </c>
      <c r="G624" s="23">
        <f t="shared" ca="1" si="361"/>
        <v>1.2433967618523212</v>
      </c>
      <c r="H624" s="23">
        <f t="shared" ca="1" si="361"/>
        <v>1.5233947891901052</v>
      </c>
      <c r="I624" s="23">
        <f t="shared" ca="1" si="361"/>
        <v>-3.1305194213302731E-2</v>
      </c>
      <c r="J624" s="23">
        <f t="shared" ca="1" si="361"/>
        <v>1.0393745967954551</v>
      </c>
      <c r="K624" s="23">
        <f t="shared" ca="1" si="361"/>
        <v>-0.87370732022932929</v>
      </c>
      <c r="L624" s="23">
        <f t="shared" ca="1" si="361"/>
        <v>-1.615987960610245</v>
      </c>
      <c r="M624" s="23">
        <f t="shared" ca="1" si="361"/>
        <v>0.29224319775116453</v>
      </c>
      <c r="N624" s="23">
        <f ca="1">SQRT(Inputs!$B$38)*C624+SQRT(1-Inputs!$B$38)*_xlfn.NORM.S.INV(RAND())</f>
        <v>1.0200471645048432</v>
      </c>
      <c r="O624" s="23">
        <f ca="1">SQRT(Inputs!$B$38)*D624+SQRT(1-Inputs!$B$38)*_xlfn.NORM.S.INV(RAND())</f>
        <v>-0.51918190255309749</v>
      </c>
      <c r="P624" s="23">
        <f ca="1">SQRT(Inputs!$B$38)*E624+SQRT(1-Inputs!$B$38)*_xlfn.NORM.S.INV(RAND())</f>
        <v>-0.42355147910465973</v>
      </c>
      <c r="Q624" s="23">
        <f ca="1">SQRT(Inputs!$B$38)*F624+SQRT(1-Inputs!$B$38)*_xlfn.NORM.S.INV(RAND())</f>
        <v>-0.30763687053067884</v>
      </c>
      <c r="R624" s="23">
        <f ca="1">SQRT(Inputs!$B$38)*G624+SQRT(1-Inputs!$B$38)*_xlfn.NORM.S.INV(RAND())</f>
        <v>0.39584651871014032</v>
      </c>
      <c r="S624" s="23">
        <f ca="1">SQRT(Inputs!$B$38)*H624+SQRT(1-Inputs!$B$38)*_xlfn.NORM.S.INV(RAND())</f>
        <v>-0.54324099799583403</v>
      </c>
      <c r="T624" s="23">
        <f ca="1">SQRT(Inputs!$B$38)*I624+SQRT(1-Inputs!$B$38)*_xlfn.NORM.S.INV(RAND())</f>
        <v>-0.261447441124178</v>
      </c>
      <c r="U624" s="23">
        <f ca="1">SQRT(Inputs!$B$38)*J624+SQRT(1-Inputs!$B$38)*_xlfn.NORM.S.INV(RAND())</f>
        <v>0.78530249962941656</v>
      </c>
      <c r="V624" s="23">
        <f ca="1">SQRT(Inputs!$B$38)*K624+SQRT(1-Inputs!$B$38)*_xlfn.NORM.S.INV(RAND())</f>
        <v>0.35113087628872369</v>
      </c>
      <c r="W624" s="23">
        <f ca="1">SQRT(Inputs!$B$38)*L624+SQRT(1-Inputs!$B$38)*_xlfn.NORM.S.INV(RAND())</f>
        <v>-0.37346616564923285</v>
      </c>
      <c r="X624" s="23">
        <f ca="1">SQRT(Inputs!$B$38)*M624+SQRT(1-Inputs!$B$38)*_xlfn.NORM.S.INV(RAND())</f>
        <v>0.38691613175866713</v>
      </c>
      <c r="Y624" s="23">
        <f ca="1">SQRT(Inputs!$B$38)*C624+SQRT(1-Inputs!$B$38)*_xlfn.NORM.S.INV(RAND())</f>
        <v>-3.7346711611198291E-2</v>
      </c>
      <c r="Z624" s="23">
        <f ca="1">SQRT(Inputs!$B$38)*D624+SQRT(1-Inputs!$B$38)*_xlfn.NORM.S.INV(RAND())</f>
        <v>0.27341371485029042</v>
      </c>
      <c r="AA624" s="23">
        <f ca="1">SQRT(Inputs!$B$38)*E624+SQRT(1-Inputs!$B$38)*_xlfn.NORM.S.INV(RAND())</f>
        <v>-1.5764208498101702</v>
      </c>
      <c r="AB624" s="23">
        <f ca="1">SQRT(Inputs!$B$38)*F624+SQRT(1-Inputs!$B$38)*_xlfn.NORM.S.INV(RAND())</f>
        <v>-0.22783547521204905</v>
      </c>
      <c r="AC624" s="23">
        <f ca="1">SQRT(Inputs!$B$38)*G624+SQRT(1-Inputs!$B$38)*_xlfn.NORM.S.INV(RAND())</f>
        <v>0.33163676508704715</v>
      </c>
      <c r="AD624" s="23">
        <f ca="1">SQRT(Inputs!$B$38)*H624+SQRT(1-Inputs!$B$38)*_xlfn.NORM.S.INV(RAND())</f>
        <v>0.41367601096950418</v>
      </c>
      <c r="AE624" s="23">
        <f ca="1">SQRT(Inputs!$B$38)*I624+SQRT(1-Inputs!$B$38)*_xlfn.NORM.S.INV(RAND())</f>
        <v>0.98164585978549279</v>
      </c>
      <c r="AF624" s="23">
        <f ca="1">SQRT(Inputs!$B$38)*J624+SQRT(1-Inputs!$B$38)*_xlfn.NORM.S.INV(RAND())</f>
        <v>0.49880964999795802</v>
      </c>
      <c r="AG624" s="23">
        <f ca="1">SQRT(Inputs!$B$38)*K624+SQRT(1-Inputs!$B$38)*_xlfn.NORM.S.INV(RAND())</f>
        <v>0.21991778649788823</v>
      </c>
      <c r="AH624" s="23">
        <f ca="1">SQRT(Inputs!$B$38)*L624+SQRT(1-Inputs!$B$38)*_xlfn.NORM.S.INV(RAND())</f>
        <v>-1.35630430855961</v>
      </c>
      <c r="AI624" s="23">
        <f ca="1">SQRT(Inputs!$B$38)*M624+SQRT(1-Inputs!$B$38)*_xlfn.NORM.S.INV(RAND())</f>
        <v>0.60054131118156928</v>
      </c>
      <c r="AJ624" s="23">
        <f ca="1">SQRT(Inputs!$B$38)*C624+SQRT(1-Inputs!$B$38)*_xlfn.NORM.S.INV(RAND())</f>
        <v>-0.45383790007717789</v>
      </c>
      <c r="AK624" s="23">
        <f ca="1">SQRT(Inputs!$B$38)*D624+SQRT(1-Inputs!$B$38)*_xlfn.NORM.S.INV(RAND())</f>
        <v>-1.6730798231300015</v>
      </c>
      <c r="AL624" s="23">
        <f ca="1">SQRT(Inputs!$B$38)*E624+SQRT(1-Inputs!$B$38)*_xlfn.NORM.S.INV(RAND())</f>
        <v>-1.7503881159144301</v>
      </c>
      <c r="AM624" s="23">
        <f ca="1">SQRT(Inputs!$B$38)*F624+SQRT(1-Inputs!$B$38)*_xlfn.NORM.S.INV(RAND())</f>
        <v>0.91704803779217525</v>
      </c>
      <c r="AN624" s="23">
        <f ca="1">SQRT(Inputs!$B$38)*G624+SQRT(1-Inputs!$B$38)*_xlfn.NORM.S.INV(RAND())</f>
        <v>1.8495676317911773</v>
      </c>
      <c r="AO624" s="23">
        <f ca="1">SQRT(Inputs!$B$38)*H624+SQRT(1-Inputs!$B$38)*_xlfn.NORM.S.INV(RAND())</f>
        <v>2.7971325979018453</v>
      </c>
      <c r="AP624" s="23">
        <f ca="1">SQRT(Inputs!$B$38)*I624+SQRT(1-Inputs!$B$38)*_xlfn.NORM.S.INV(RAND())</f>
        <v>-0.35666917110081681</v>
      </c>
      <c r="AQ624" s="23">
        <f ca="1">SQRT(Inputs!$B$38)*J624+SQRT(1-Inputs!$B$38)*_xlfn.NORM.S.INV(RAND())</f>
        <v>1.3893871213470956</v>
      </c>
      <c r="AR624" s="23">
        <f ca="1">SQRT(Inputs!$B$38)*K624+SQRT(1-Inputs!$B$38)*_xlfn.NORM.S.INV(RAND())</f>
        <v>-1.6747383294067231</v>
      </c>
      <c r="AS624" s="23">
        <f ca="1">SQRT(Inputs!$B$38)*L624+SQRT(1-Inputs!$B$38)*_xlfn.NORM.S.INV(RAND())</f>
        <v>-1.6788025633136741</v>
      </c>
      <c r="AT624" s="23">
        <f ca="1">SQRT(Inputs!$B$38)*M624+SQRT(1-Inputs!$B$38)*_xlfn.NORM.S.INV(RAND())</f>
        <v>-1.2879490330333843</v>
      </c>
      <c r="AU624" s="15">
        <f ca="1">Inputs!$B$6*EXP($B$8-0.5*C$5^2+C$5*N624)</f>
        <v>5853.1226706500374</v>
      </c>
      <c r="AV624" s="15">
        <f t="shared" ca="1" si="328"/>
        <v>6601.0045016649437</v>
      </c>
      <c r="AW624" s="15">
        <f t="shared" ca="1" si="329"/>
        <v>7601.8249330746303</v>
      </c>
      <c r="AX624" s="15">
        <f t="shared" ca="1" si="330"/>
        <v>8931.1248385925792</v>
      </c>
      <c r="AY624" s="15">
        <f t="shared" ca="1" si="331"/>
        <v>11431.181318892197</v>
      </c>
      <c r="AZ624" s="15">
        <f t="shared" ca="1" si="332"/>
        <v>13168.826190878463</v>
      </c>
      <c r="BA624" s="15">
        <f t="shared" ca="1" si="333"/>
        <v>15680.291973639629</v>
      </c>
      <c r="BB624" s="15">
        <f t="shared" ca="1" si="334"/>
        <v>20768.905149217993</v>
      </c>
      <c r="BC624" s="15">
        <f t="shared" ca="1" si="335"/>
        <v>26313.566040120499</v>
      </c>
      <c r="BD624" s="15">
        <f t="shared" ca="1" si="336"/>
        <v>31129.964486280969</v>
      </c>
      <c r="BE624" s="15">
        <f t="shared" ca="1" si="337"/>
        <v>39514.020654902313</v>
      </c>
      <c r="BF624" s="15">
        <f ca="1">Inputs!$B$13*EXP($B$9-0.5*C$6^2+C$6*Y624)</f>
        <v>13728.995454985783</v>
      </c>
      <c r="BG624" s="15">
        <f t="shared" ca="1" si="338"/>
        <v>17578.174552268185</v>
      </c>
      <c r="BH624" s="15">
        <f t="shared" ca="1" si="339"/>
        <v>16535.925653669205</v>
      </c>
      <c r="BI624" s="15">
        <f t="shared" ca="1" si="340"/>
        <v>19544.894055259512</v>
      </c>
      <c r="BJ624" s="15">
        <f t="shared" ca="1" si="341"/>
        <v>25134.005783798624</v>
      </c>
      <c r="BK624" s="15">
        <f t="shared" ca="1" si="342"/>
        <v>32634.373435258305</v>
      </c>
      <c r="BL624" s="15">
        <f t="shared" ca="1" si="343"/>
        <v>45525.604368896791</v>
      </c>
      <c r="BM624" s="15">
        <f t="shared" ca="1" si="344"/>
        <v>59538.147613908113</v>
      </c>
      <c r="BN624" s="15">
        <f t="shared" ca="1" si="345"/>
        <v>75179.879571449113</v>
      </c>
      <c r="BO624" s="15">
        <f t="shared" ca="1" si="346"/>
        <v>79009.119443858086</v>
      </c>
      <c r="BP624" s="15">
        <f t="shared" ca="1" si="347"/>
        <v>104092.203114177</v>
      </c>
      <c r="BQ624" s="15">
        <f ca="1">Inputs!$B$20*EXP($B$10-0.5*C$7^2+C$7*AJ624)</f>
        <v>3651.7443599055418</v>
      </c>
      <c r="BR624" s="15">
        <f t="shared" ca="1" si="348"/>
        <v>2912.6105326693487</v>
      </c>
      <c r="BS624" s="15">
        <f t="shared" ca="1" si="349"/>
        <v>2412.5891463475978</v>
      </c>
      <c r="BT624" s="15">
        <f t="shared" ca="1" si="350"/>
        <v>4231.1453313976972</v>
      </c>
      <c r="BU624" s="15">
        <f t="shared" ca="1" si="351"/>
        <v>9173.7641336640936</v>
      </c>
      <c r="BV624" s="15">
        <f t="shared" ca="1" si="352"/>
        <v>23969.158554809273</v>
      </c>
      <c r="BW624" s="15">
        <f t="shared" ca="1" si="353"/>
        <v>31015.638163247764</v>
      </c>
      <c r="BX624" s="15">
        <f t="shared" ca="1" si="354"/>
        <v>57313.879524318007</v>
      </c>
      <c r="BY624" s="15">
        <f t="shared" ca="1" si="355"/>
        <v>58290.052358935071</v>
      </c>
      <c r="BZ624" s="15">
        <f t="shared" ca="1" si="356"/>
        <v>60070.770426430761</v>
      </c>
      <c r="CA624" s="15">
        <f t="shared" ca="1" si="357"/>
        <v>67119.531306120974</v>
      </c>
      <c r="CB624" s="15">
        <f ca="1">(AU624*DCF!C$10-DCF!C$5*MAX(AU624*DCF!C$10,0)-MAX(AU624-Inputs!$B$6,0)/Inputs!$B$10)*DCF!C$6</f>
        <v>1036.7221472231845</v>
      </c>
      <c r="CC624" s="15">
        <f ca="1">(AV624*DCF!D$10-DCF!D$5*MAX(AV624*DCF!D$10,0)-MAX(AV624-AU624,0)/Inputs!$B$10)*DCF!D$6</f>
        <v>1426.5987159082836</v>
      </c>
      <c r="CD624" s="15">
        <f ca="1">(AW624*DCF!E$10-DCF!E$5*MAX(AW624*DCF!E$10,0)-MAX(AW624-AV624,0)/Inputs!$B$10)*DCF!E$6</f>
        <v>1529.7141593723463</v>
      </c>
      <c r="CE624" s="15">
        <f ca="1">(AX624*DCF!F$10-DCF!F$5*MAX(AX624*DCF!F$10,0)-MAX(AX624-AW624,0)/Inputs!$B$10)*DCF!F$6</f>
        <v>1673.055965752485</v>
      </c>
      <c r="CF624" s="15">
        <f ca="1">(AY624*DCF!G$10-DCF!G$5*MAX(AY624*DCF!G$10,0)-MAX(AY624-AX624,0)/Inputs!$B$10)*DCF!G$6</f>
        <v>1874.7248069861062</v>
      </c>
      <c r="CG624" s="15">
        <f ca="1">(AZ624*DCF!H$10-DCF!H$5*MAX(AZ624*DCF!H$10,0)-MAX(AZ624-AY624,0)/Inputs!$B$10)*DCF!H$6</f>
        <v>2248.1870522957106</v>
      </c>
      <c r="CH624" s="15">
        <f ca="1">(BA624*DCF!I$10-DCF!I$5*MAX(BA624*DCF!I$10,0)-MAX(BA624-AZ624,0)/Inputs!$B$10)*DCF!I$6</f>
        <v>2452.2489426087418</v>
      </c>
      <c r="CI624" s="15">
        <f ca="1">(BB624*DCF!J$10-DCF!J$5*MAX(BB624*DCF!J$10,0)-MAX(BB624-BA624,0)/Inputs!$B$10)*DCF!J$6</f>
        <v>2792.8968410576294</v>
      </c>
      <c r="CJ624" s="15">
        <f ca="1">(BC624*DCF!K$10-DCF!K$5*MAX(BC624*DCF!K$10,0)-MAX(BC624-BB624,0)/Inputs!$B$10)*DCF!K$6</f>
        <v>3459.8934146782312</v>
      </c>
      <c r="CK624" s="15">
        <f ca="1">(BD624*DCF!L$10-DCF!L$5*MAX(BD624*DCF!L$10,0)-MAX(BD624-BC624,0)/Inputs!$B$10)*DCF!L$6</f>
        <v>4072.1523075411023</v>
      </c>
      <c r="CL624" s="15">
        <f ca="1">(BE624*DCF!M$10-DCF!M$5*MAX(BE624*DCF!M$10,0)-MAX(BE624-BD624,0)/Inputs!$B$10)*DCF!M$6</f>
        <v>4574.3742983854381</v>
      </c>
      <c r="CM624" s="15">
        <f ca="1">(BF624*DCF!C$28-DCF!C$5*MAX(BF624*DCF!C$28,0)-MAX(BF624-Inputs!$B$13,0)/Inputs!$B$17)*DCF!C$6</f>
        <v>3649.1228278566728</v>
      </c>
      <c r="CN624" s="15">
        <f ca="1">(BG624*DCF!D$28-DCF!D$5*MAX(BG624*DCF!D$28,0)-MAX(BG624-BF624,0)/Inputs!$B$17)*DCF!D$6</f>
        <v>4355.971440466139</v>
      </c>
      <c r="CO624" s="15">
        <f ca="1">(BH624*DCF!E$28-DCF!E$5*MAX(BH624*DCF!E$28,0)-MAX(BH624-BG624,0)/Inputs!$B$17)*DCF!E$6</f>
        <v>4683.2685911440358</v>
      </c>
      <c r="CP624" s="15">
        <f ca="1">(BI624*DCF!F$28-DCF!F$5*MAX(BI624*DCF!F$28,0)-MAX(BI624-BH624,0)/Inputs!$B$17)*DCF!F$6</f>
        <v>4758.0936487533427</v>
      </c>
      <c r="CQ624" s="15">
        <f ca="1">(BJ624*DCF!G$28-DCF!G$5*MAX(BJ624*DCF!G$28,0)-MAX(BJ624-BI624,0)/Inputs!$B$17)*DCF!G$6</f>
        <v>5581.1751127007965</v>
      </c>
      <c r="CR624" s="15">
        <f ca="1">(BK624*DCF!H$28-DCF!H$5*MAX(BK624*DCF!H$28,0)-MAX(BK624-BJ624,0)/Inputs!$B$17)*DCF!H$6</f>
        <v>6905.4939506229975</v>
      </c>
      <c r="CS624" s="15">
        <f ca="1">(BL624*DCF!I$28-DCF!I$5*MAX(BL624*DCF!I$28,0)-MAX(BL624-BK624,0)/Inputs!$B$17)*DCF!I$6</f>
        <v>8855.197284684933</v>
      </c>
      <c r="CT624" s="15">
        <f ca="1">(BM624*DCF!J$28-DCF!J$5*MAX(BM624*DCF!J$28,0)-MAX(BM624-BL624,0)/Inputs!$B$17)*DCF!J$6</f>
        <v>11424.000793840634</v>
      </c>
      <c r="CU624" s="15">
        <f ca="1">(BN624*DCF!K$28-DCF!K$5*MAX(BN624*DCF!K$28,0)-MAX(BN624-BM624,0)/Inputs!$B$17)*DCF!K$6</f>
        <v>13960.826206479605</v>
      </c>
      <c r="CV624" s="15">
        <f ca="1">(BO624*DCF!L$28-DCF!L$5*MAX(BO624*DCF!L$28,0)-MAX(BO624-BN624,0)/Inputs!$B$17)*DCF!L$6</f>
        <v>15330.692843710534</v>
      </c>
      <c r="CW624" s="15">
        <f ca="1">(BP624*DCF!M$28-DCF!M$5*MAX(BP624*DCF!M$28,0)-MAX(BP624-BO624,0)/Inputs!$B$17)*DCF!M$6</f>
        <v>16963.121196595344</v>
      </c>
      <c r="CX624" s="15">
        <f ca="1">(BQ624*DCF!C$46-DCF!C$5*MAX(BQ624*DCF!C$46,0)-MAX(BQ624-Inputs!$B$20,0)/Inputs!$B$24)*DCF!C$6</f>
        <v>-1051.5549837682736</v>
      </c>
      <c r="CY624" s="15">
        <f ca="1">(BR624*DCF!D$46-DCF!D$5*MAX(BR624*DCF!D$46,0)-MAX(BR624-BQ624,0)/Inputs!$B$24)*DCF!D$6</f>
        <v>-497.11469497100711</v>
      </c>
      <c r="CZ624" s="15">
        <f ca="1">(BS624*DCF!E$46-DCF!E$5*MAX(BS624*DCF!E$46,0)-MAX(BS624-BR624,0)/Inputs!$B$24)*DCF!E$6</f>
        <v>-285.29286718846316</v>
      </c>
      <c r="DA624" s="15">
        <f ca="1">(BT624*DCF!F$46-DCF!F$5*MAX(BT624*DCF!F$46,0)-MAX(BT624-BS624,0)/Inputs!$B$24)*DCF!F$6</f>
        <v>-970.33255029700581</v>
      </c>
      <c r="DB624" s="15">
        <f ca="1">(BU624*DCF!G$46-DCF!G$5*MAX(BU624*DCF!G$46,0)-MAX(BU624-BT624,0)/Inputs!$B$24)*DCF!G$6</f>
        <v>-1971.1866111704037</v>
      </c>
      <c r="DC624" s="15">
        <f ca="1">(BV624*DCF!H$46-DCF!H$5*MAX(BV624*DCF!H$46,0)-MAX(BV624-BU624,0)/Inputs!$B$24)*DCF!H$6</f>
        <v>-4597.5781634852065</v>
      </c>
      <c r="DD624" s="15">
        <f ca="1">(BW624*DCF!I$46-DCF!I$5*MAX(BW624*DCF!I$46,0)-MAX(BW624-BV624,0)/Inputs!$B$24)*DCF!I$6</f>
        <v>-1306.4535145070727</v>
      </c>
      <c r="DE624" s="15">
        <f ca="1">(BX624*DCF!J$46-DCF!J$5*MAX(BX624*DCF!J$46,0)-MAX(BX624-BW624,0)/Inputs!$B$24)*DCF!J$6</f>
        <v>-4569.7052489043353</v>
      </c>
      <c r="DF624" s="15">
        <f ca="1">(BY624*DCF!K$46-DCF!K$5*MAX(BY624*DCF!K$46,0)-MAX(BY624-BX624,0)/Inputs!$B$24)*DCF!K$6</f>
        <v>3090.5857622027929</v>
      </c>
      <c r="DG624" s="15">
        <f ca="1">(BZ624*DCF!L$46-DCF!L$5*MAX(BZ624*DCF!L$46,0)-MAX(BZ624-BY624,0)/Inputs!$B$24)*DCF!L$6</f>
        <v>3749.4325345701409</v>
      </c>
      <c r="DH624" s="15">
        <f ca="1">(CA624*DCF!M$46-DCF!M$5*MAX(CA624*DCF!M$46,0)-MAX(CA624-BZ624,0)/Inputs!$B$24)*DCF!M$6</f>
        <v>3788.3206204261191</v>
      </c>
      <c r="DI624" s="15">
        <f ca="1">SUM(CB624:CL624)+BE624*DCF!M$10*(1+Inputs!$B$30)*(1-Inputs!$B$33)*(1-Inputs!$B$30/Inputs!$B$31)/(Inputs!$B$29-Inputs!$B$30)*DCF!M$6</f>
        <v>137108.61065323185</v>
      </c>
      <c r="DJ624" s="15">
        <f ca="1">SUM(CM624:CW624)+BP624*DCF!M$28*(1+Inputs!$B$30)*(1-Inputs!$B$33)*(1-Inputs!$B$30/Inputs!$B$31)/(Inputs!$B$29-Inputs!$B$30)*DCF!M$6</f>
        <v>482720.26755504322</v>
      </c>
      <c r="DK624" s="15">
        <f ca="1">SUM(CX624:DH624)+CA624*DCF!M$46*(1+Inputs!$B$30)*(1-Inputs!$B$33)*(1-Inputs!$B$30/Inputs!$B$31)/(Inputs!$B$29-Inputs!$B$30)*DCF!M$6</f>
        <v>99153.866498935779</v>
      </c>
      <c r="DM624" s="15">
        <f ca="1">DI624+DJ624+DK624+Inputs!$B$34+Inputs!$B$36-Inputs!$B$35</f>
        <v>795833.7447072108</v>
      </c>
    </row>
    <row r="625" spans="1:117" x14ac:dyDescent="0.75">
      <c r="A625" s="11">
        <v>612</v>
      </c>
      <c r="C625" s="23">
        <f t="shared" ca="1" si="361"/>
        <v>1.1110628588470406</v>
      </c>
      <c r="D625" s="23">
        <f t="shared" ca="1" si="361"/>
        <v>1.7217287507094496</v>
      </c>
      <c r="E625" s="23">
        <f t="shared" ca="1" si="361"/>
        <v>-0.46431157462423644</v>
      </c>
      <c r="F625" s="23">
        <f t="shared" ca="1" si="361"/>
        <v>-0.3449039271202366</v>
      </c>
      <c r="G625" s="23">
        <f t="shared" ca="1" si="361"/>
        <v>-0.78663897760819868</v>
      </c>
      <c r="H625" s="23">
        <f t="shared" ca="1" si="361"/>
        <v>-0.92253527709924221</v>
      </c>
      <c r="I625" s="23">
        <f t="shared" ca="1" si="361"/>
        <v>-0.38833622541005625</v>
      </c>
      <c r="J625" s="23">
        <f t="shared" ca="1" si="361"/>
        <v>0.13329617286240128</v>
      </c>
      <c r="K625" s="23">
        <f t="shared" ca="1" si="361"/>
        <v>-0.22788046873120052</v>
      </c>
      <c r="L625" s="23">
        <f t="shared" ca="1" si="361"/>
        <v>-1.2845160551661543</v>
      </c>
      <c r="M625" s="23">
        <f t="shared" ca="1" si="361"/>
        <v>-0.51282211136474709</v>
      </c>
      <c r="N625" s="23">
        <f ca="1">SQRT(Inputs!$B$38)*C625+SQRT(1-Inputs!$B$38)*_xlfn.NORM.S.INV(RAND())</f>
        <v>-0.12649192496099282</v>
      </c>
      <c r="O625" s="23">
        <f ca="1">SQRT(Inputs!$B$38)*D625+SQRT(1-Inputs!$B$38)*_xlfn.NORM.S.INV(RAND())</f>
        <v>1.0329160202512955</v>
      </c>
      <c r="P625" s="23">
        <f ca="1">SQRT(Inputs!$B$38)*E625+SQRT(1-Inputs!$B$38)*_xlfn.NORM.S.INV(RAND())</f>
        <v>-1.8191835337303186</v>
      </c>
      <c r="Q625" s="23">
        <f ca="1">SQRT(Inputs!$B$38)*F625+SQRT(1-Inputs!$B$38)*_xlfn.NORM.S.INV(RAND())</f>
        <v>-1.1627852635903786</v>
      </c>
      <c r="R625" s="23">
        <f ca="1">SQRT(Inputs!$B$38)*G625+SQRT(1-Inputs!$B$38)*_xlfn.NORM.S.INV(RAND())</f>
        <v>1.4048895370737751</v>
      </c>
      <c r="S625" s="23">
        <f ca="1">SQRT(Inputs!$B$38)*H625+SQRT(1-Inputs!$B$38)*_xlfn.NORM.S.INV(RAND())</f>
        <v>-0.61934563771761875</v>
      </c>
      <c r="T625" s="23">
        <f ca="1">SQRT(Inputs!$B$38)*I625+SQRT(1-Inputs!$B$38)*_xlfn.NORM.S.INV(RAND())</f>
        <v>-0.17103732787049156</v>
      </c>
      <c r="U625" s="23">
        <f ca="1">SQRT(Inputs!$B$38)*J625+SQRT(1-Inputs!$B$38)*_xlfn.NORM.S.INV(RAND())</f>
        <v>1.2018354533923974</v>
      </c>
      <c r="V625" s="23">
        <f ca="1">SQRT(Inputs!$B$38)*K625+SQRT(1-Inputs!$B$38)*_xlfn.NORM.S.INV(RAND())</f>
        <v>-0.39208334170707515</v>
      </c>
      <c r="W625" s="23">
        <f ca="1">SQRT(Inputs!$B$38)*L625+SQRT(1-Inputs!$B$38)*_xlfn.NORM.S.INV(RAND())</f>
        <v>-1.8137494034866966</v>
      </c>
      <c r="X625" s="23">
        <f ca="1">SQRT(Inputs!$B$38)*M625+SQRT(1-Inputs!$B$38)*_xlfn.NORM.S.INV(RAND())</f>
        <v>9.9487938240777896E-2</v>
      </c>
      <c r="Y625" s="23">
        <f ca="1">SQRT(Inputs!$B$38)*C625+SQRT(1-Inputs!$B$38)*_xlfn.NORM.S.INV(RAND())</f>
        <v>1.4754418899805286</v>
      </c>
      <c r="Z625" s="23">
        <f ca="1">SQRT(Inputs!$B$38)*D625+SQRT(1-Inputs!$B$38)*_xlfn.NORM.S.INV(RAND())</f>
        <v>-0.84145624624821669</v>
      </c>
      <c r="AA625" s="23">
        <f ca="1">SQRT(Inputs!$B$38)*E625+SQRT(1-Inputs!$B$38)*_xlfn.NORM.S.INV(RAND())</f>
        <v>-1.5799613729831055</v>
      </c>
      <c r="AB625" s="23">
        <f ca="1">SQRT(Inputs!$B$38)*F625+SQRT(1-Inputs!$B$38)*_xlfn.NORM.S.INV(RAND())</f>
        <v>-1.6656172840119006</v>
      </c>
      <c r="AC625" s="23">
        <f ca="1">SQRT(Inputs!$B$38)*G625+SQRT(1-Inputs!$B$38)*_xlfn.NORM.S.INV(RAND())</f>
        <v>0.15372346414504356</v>
      </c>
      <c r="AD625" s="23">
        <f ca="1">SQRT(Inputs!$B$38)*H625+SQRT(1-Inputs!$B$38)*_xlfn.NORM.S.INV(RAND())</f>
        <v>-0.61649050321723575</v>
      </c>
      <c r="AE625" s="23">
        <f ca="1">SQRT(Inputs!$B$38)*I625+SQRT(1-Inputs!$B$38)*_xlfn.NORM.S.INV(RAND())</f>
        <v>0.18946726635072972</v>
      </c>
      <c r="AF625" s="23">
        <f ca="1">SQRT(Inputs!$B$38)*J625+SQRT(1-Inputs!$B$38)*_xlfn.NORM.S.INV(RAND())</f>
        <v>0.85081518226000497</v>
      </c>
      <c r="AG625" s="23">
        <f ca="1">SQRT(Inputs!$B$38)*K625+SQRT(1-Inputs!$B$38)*_xlfn.NORM.S.INV(RAND())</f>
        <v>1.2784954915529085</v>
      </c>
      <c r="AH625" s="23">
        <f ca="1">SQRT(Inputs!$B$38)*L625+SQRT(1-Inputs!$B$38)*_xlfn.NORM.S.INV(RAND())</f>
        <v>-1.3830119755237034</v>
      </c>
      <c r="AI625" s="23">
        <f ca="1">SQRT(Inputs!$B$38)*M625+SQRT(1-Inputs!$B$38)*_xlfn.NORM.S.INV(RAND())</f>
        <v>0.23071798673326771</v>
      </c>
      <c r="AJ625" s="23">
        <f ca="1">SQRT(Inputs!$B$38)*C625+SQRT(1-Inputs!$B$38)*_xlfn.NORM.S.INV(RAND())</f>
        <v>-0.9596027543837462</v>
      </c>
      <c r="AK625" s="23">
        <f ca="1">SQRT(Inputs!$B$38)*D625+SQRT(1-Inputs!$B$38)*_xlfn.NORM.S.INV(RAND())</f>
        <v>2.2725233588780762</v>
      </c>
      <c r="AL625" s="23">
        <f ca="1">SQRT(Inputs!$B$38)*E625+SQRT(1-Inputs!$B$38)*_xlfn.NORM.S.INV(RAND())</f>
        <v>-0.60600762186403068</v>
      </c>
      <c r="AM625" s="23">
        <f ca="1">SQRT(Inputs!$B$38)*F625+SQRT(1-Inputs!$B$38)*_xlfn.NORM.S.INV(RAND())</f>
        <v>-0.64725825035719819</v>
      </c>
      <c r="AN625" s="23">
        <f ca="1">SQRT(Inputs!$B$38)*G625+SQRT(1-Inputs!$B$38)*_xlfn.NORM.S.INV(RAND())</f>
        <v>-0.25479184547130462</v>
      </c>
      <c r="AO625" s="23">
        <f ca="1">SQRT(Inputs!$B$38)*H625+SQRT(1-Inputs!$B$38)*_xlfn.NORM.S.INV(RAND())</f>
        <v>0.59336271374621907</v>
      </c>
      <c r="AP625" s="23">
        <f ca="1">SQRT(Inputs!$B$38)*I625+SQRT(1-Inputs!$B$38)*_xlfn.NORM.S.INV(RAND())</f>
        <v>-0.38773954757912454</v>
      </c>
      <c r="AQ625" s="23">
        <f ca="1">SQRT(Inputs!$B$38)*J625+SQRT(1-Inputs!$B$38)*_xlfn.NORM.S.INV(RAND())</f>
        <v>1.8423190804814555</v>
      </c>
      <c r="AR625" s="23">
        <f ca="1">SQRT(Inputs!$B$38)*K625+SQRT(1-Inputs!$B$38)*_xlfn.NORM.S.INV(RAND())</f>
        <v>-0.52316454893951814</v>
      </c>
      <c r="AS625" s="23">
        <f ca="1">SQRT(Inputs!$B$38)*L625+SQRT(1-Inputs!$B$38)*_xlfn.NORM.S.INV(RAND())</f>
        <v>-0.6540856947331638</v>
      </c>
      <c r="AT625" s="23">
        <f ca="1">SQRT(Inputs!$B$38)*M625+SQRT(1-Inputs!$B$38)*_xlfn.NORM.S.INV(RAND())</f>
        <v>-2.3191799407904812</v>
      </c>
      <c r="AU625" s="15">
        <f ca="1">Inputs!$B$6*EXP($B$8-0.5*C$5^2+C$5*N625)</f>
        <v>4861.6675692805402</v>
      </c>
      <c r="AV625" s="15">
        <f t="shared" ca="1" si="328"/>
        <v>6888.3811105412879</v>
      </c>
      <c r="AW625" s="15">
        <f t="shared" ca="1" si="329"/>
        <v>6571.6052063547186</v>
      </c>
      <c r="AX625" s="15">
        <f t="shared" ca="1" si="330"/>
        <v>6938.4330809096564</v>
      </c>
      <c r="AY625" s="15">
        <f t="shared" ca="1" si="331"/>
        <v>9991.3778297278041</v>
      </c>
      <c r="AZ625" s="15">
        <f t="shared" ca="1" si="332"/>
        <v>11414.100356783048</v>
      </c>
      <c r="BA625" s="15">
        <f t="shared" ca="1" si="333"/>
        <v>13720.128810010423</v>
      </c>
      <c r="BB625" s="15">
        <f t="shared" ca="1" si="334"/>
        <v>18947.056511127459</v>
      </c>
      <c r="BC625" s="15">
        <f t="shared" ca="1" si="335"/>
        <v>22343.465483303164</v>
      </c>
      <c r="BD625" s="15">
        <f t="shared" ca="1" si="336"/>
        <v>23101.680218189922</v>
      </c>
      <c r="BE625" s="15">
        <f t="shared" ca="1" si="337"/>
        <v>28565.823465409911</v>
      </c>
      <c r="BF625" s="15">
        <f ca="1">Inputs!$B$13*EXP($B$9-0.5*C$6^2+C$6*Y625)</f>
        <v>18530.47917066178</v>
      </c>
      <c r="BG625" s="15">
        <f t="shared" ca="1" si="338"/>
        <v>19402.453718055818</v>
      </c>
      <c r="BH625" s="15">
        <f t="shared" ca="1" si="339"/>
        <v>18241.324415711282</v>
      </c>
      <c r="BI625" s="15">
        <f t="shared" ca="1" si="340"/>
        <v>17280.275779021162</v>
      </c>
      <c r="BJ625" s="15">
        <f t="shared" ca="1" si="341"/>
        <v>21659.149562011538</v>
      </c>
      <c r="BK625" s="15">
        <f t="shared" ca="1" si="342"/>
        <v>24442.467598600317</v>
      </c>
      <c r="BL625" s="15">
        <f t="shared" ca="1" si="343"/>
        <v>30770.952472501209</v>
      </c>
      <c r="BM625" s="15">
        <f t="shared" ca="1" si="344"/>
        <v>42040.871751472485</v>
      </c>
      <c r="BN625" s="15">
        <f t="shared" ca="1" si="345"/>
        <v>60265.768227690074</v>
      </c>
      <c r="BO625" s="15">
        <f t="shared" ca="1" si="346"/>
        <v>63139.047123768709</v>
      </c>
      <c r="BP625" s="15">
        <f t="shared" ca="1" si="347"/>
        <v>79770.482374897736</v>
      </c>
      <c r="BQ625" s="15">
        <f ca="1">Inputs!$B$20*EXP($B$10-0.5*C$7^2+C$7*AJ625)</f>
        <v>3052.066560807536</v>
      </c>
      <c r="BR625" s="15">
        <f t="shared" ca="1" si="348"/>
        <v>8522.4890065523468</v>
      </c>
      <c r="BS625" s="15">
        <f t="shared" ca="1" si="349"/>
        <v>9806.334732427189</v>
      </c>
      <c r="BT625" s="15">
        <f t="shared" ca="1" si="350"/>
        <v>11409.345711701875</v>
      </c>
      <c r="BU625" s="15">
        <f t="shared" ca="1" si="351"/>
        <v>14866.587055154898</v>
      </c>
      <c r="BV625" s="15">
        <f t="shared" ca="1" si="352"/>
        <v>23642.130413842835</v>
      </c>
      <c r="BW625" s="15">
        <f t="shared" ca="1" si="353"/>
        <v>30391.953210245105</v>
      </c>
      <c r="BX625" s="15">
        <f t="shared" ca="1" si="354"/>
        <v>61499.577344856967</v>
      </c>
      <c r="BY625" s="15">
        <f t="shared" ca="1" si="355"/>
        <v>77963.71032508128</v>
      </c>
      <c r="BZ625" s="15">
        <f t="shared" ca="1" si="356"/>
        <v>97000.196796730175</v>
      </c>
      <c r="CA625" s="15">
        <f t="shared" ca="1" si="357"/>
        <v>90234.710103805177</v>
      </c>
      <c r="CB625" s="15">
        <f ca="1">(AU625*DCF!C$10-DCF!C$5*MAX(AU625*DCF!C$10,0)-MAX(AU625-Inputs!$B$6,0)/Inputs!$B$10)*DCF!C$6</f>
        <v>1043.791398813722</v>
      </c>
      <c r="CC625" s="15">
        <f ca="1">(AV625*DCF!D$10-DCF!D$5*MAX(AV625*DCF!D$10,0)-MAX(AV625-AU625,0)/Inputs!$B$10)*DCF!D$6</f>
        <v>1184.8351742693194</v>
      </c>
      <c r="CD625" s="15">
        <f ca="1">(AW625*DCF!E$10-DCF!E$5*MAX(AW625*DCF!E$10,0)-MAX(AW625-AV625,0)/Inputs!$B$10)*DCF!E$6</f>
        <v>1517.2790309968107</v>
      </c>
      <c r="CE625" s="15">
        <f ca="1">(AX625*DCF!F$10-DCF!F$5*MAX(AX625*DCF!F$10,0)-MAX(AX625-AW625,0)/Inputs!$B$10)*DCF!F$6</f>
        <v>1438.3210979328937</v>
      </c>
      <c r="CF625" s="15">
        <f ca="1">(AY625*DCF!G$10-DCF!G$5*MAX(AY625*DCF!G$10,0)-MAX(AY625-AX625,0)/Inputs!$B$10)*DCF!G$6</f>
        <v>1471.7932343531763</v>
      </c>
      <c r="CG625" s="15">
        <f ca="1">(AZ625*DCF!H$10-DCF!H$5*MAX(AZ625*DCF!H$10,0)-MAX(AZ625-AY625,0)/Inputs!$B$10)*DCF!H$6</f>
        <v>1963.425881044988</v>
      </c>
      <c r="CH625" s="15">
        <f ca="1">(BA625*DCF!I$10-DCF!I$5*MAX(BA625*DCF!I$10,0)-MAX(BA625-AZ625,0)/Inputs!$B$10)*DCF!I$6</f>
        <v>2127.8975595009783</v>
      </c>
      <c r="CI625" s="15">
        <f ca="1">(BB625*DCF!J$10-DCF!J$5*MAX(BB625*DCF!J$10,0)-MAX(BB625-BA625,0)/Inputs!$B$10)*DCF!J$6</f>
        <v>2459.3041003765702</v>
      </c>
      <c r="CJ625" s="15">
        <f ca="1">(BC625*DCF!K$10-DCF!K$5*MAX(BC625*DCF!K$10,0)-MAX(BC625-BB625,0)/Inputs!$B$10)*DCF!K$6</f>
        <v>3121.493551431895</v>
      </c>
      <c r="CK625" s="15">
        <f ca="1">(BD625*DCF!L$10-DCF!L$5*MAX(BD625*DCF!L$10,0)-MAX(BD625-BC625,0)/Inputs!$B$10)*DCF!L$6</f>
        <v>3386.123235913004</v>
      </c>
      <c r="CL625" s="15">
        <f ca="1">(BE625*DCF!M$10-DCF!M$5*MAX(BE625*DCF!M$10,0)-MAX(BE625-BD625,0)/Inputs!$B$10)*DCF!M$6</f>
        <v>3378.2568679158767</v>
      </c>
      <c r="CM625" s="15">
        <f ca="1">(BF625*DCF!C$28-DCF!C$5*MAX(BF625*DCF!C$28,0)-MAX(BF625-Inputs!$B$13,0)/Inputs!$B$17)*DCF!C$6</f>
        <v>4005.6164749847167</v>
      </c>
      <c r="CN625" s="15">
        <f ca="1">(BG625*DCF!D$28-DCF!D$5*MAX(BG625*DCF!D$28,0)-MAX(BG625-BF625,0)/Inputs!$B$17)*DCF!D$6</f>
        <v>5528.4379638172759</v>
      </c>
      <c r="CO625" s="15">
        <f ca="1">(BH625*DCF!E$28-DCF!E$5*MAX(BH625*DCF!E$28,0)-MAX(BH625-BG625,0)/Inputs!$B$17)*DCF!E$6</f>
        <v>5166.2678876409545</v>
      </c>
      <c r="CP625" s="15">
        <f ca="1">(BI625*DCF!F$28-DCF!F$5*MAX(BI625*DCF!F$28,0)-MAX(BI625-BH625,0)/Inputs!$B$17)*DCF!F$6</f>
        <v>4691.1396966363554</v>
      </c>
      <c r="CQ625" s="15">
        <f ca="1">(BJ625*DCF!G$28-DCF!G$5*MAX(BJ625*DCF!G$28,0)-MAX(BJ625-BI625,0)/Inputs!$B$17)*DCF!G$6</f>
        <v>4883.1473690501707</v>
      </c>
      <c r="CR625" s="15">
        <f ca="1">(BK625*DCF!H$28-DCF!H$5*MAX(BK625*DCF!H$28,0)-MAX(BK625-BJ625,0)/Inputs!$B$17)*DCF!H$6</f>
        <v>5612.4423911363674</v>
      </c>
      <c r="CS625" s="15">
        <f ca="1">(BL625*DCF!I$28-DCF!I$5*MAX(BL625*DCF!I$28,0)-MAX(BL625-BK625,0)/Inputs!$B$17)*DCF!I$6</f>
        <v>6327.5513350980682</v>
      </c>
      <c r="CT625" s="15">
        <f ca="1">(BM625*DCF!J$28-DCF!J$5*MAX(BM625*DCF!J$28,0)-MAX(BM625-BL625,0)/Inputs!$B$17)*DCF!J$6</f>
        <v>7884.3052491199533</v>
      </c>
      <c r="CU625" s="15">
        <f ca="1">(BN625*DCF!K$28-DCF!K$5*MAX(BN625*DCF!K$28,0)-MAX(BN625-BM625,0)/Inputs!$B$17)*DCF!K$6</f>
        <v>10494.812709701082</v>
      </c>
      <c r="CV625" s="15">
        <f ca="1">(BO625*DCF!L$28-DCF!L$5*MAX(BO625*DCF!L$28,0)-MAX(BO625-BN625,0)/Inputs!$B$17)*DCF!L$6</f>
        <v>12272.448883564421</v>
      </c>
      <c r="CW625" s="15">
        <f ca="1">(BP625*DCF!M$28-DCF!M$5*MAX(BP625*DCF!M$28,0)-MAX(BP625-BO625,0)/Inputs!$B$17)*DCF!M$6</f>
        <v>13270.410108978533</v>
      </c>
      <c r="CX625" s="15">
        <f ca="1">(BQ625*DCF!C$46-DCF!C$5*MAX(BQ625*DCF!C$46,0)-MAX(BQ625-Inputs!$B$20,0)/Inputs!$B$24)*DCF!C$6</f>
        <v>-704.86525653753711</v>
      </c>
      <c r="CY625" s="15">
        <f ca="1">(BR625*DCF!D$46-DCF!D$5*MAX(BR625*DCF!D$46,0)-MAX(BR625-BQ625,0)/Inputs!$B$24)*DCF!D$6</f>
        <v>-3788.773975375942</v>
      </c>
      <c r="CZ625" s="15">
        <f ca="1">(BS625*DCF!E$46-DCF!E$5*MAX(BS625*DCF!E$46,0)-MAX(BS625-BR625,0)/Inputs!$B$24)*DCF!E$6</f>
        <v>-1665.6727976453408</v>
      </c>
      <c r="DA625" s="15">
        <f ca="1">(BT625*DCF!F$46-DCF!F$5*MAX(BT625*DCF!F$46,0)-MAX(BT625-BS625,0)/Inputs!$B$24)*DCF!F$6</f>
        <v>-1414.6076627090183</v>
      </c>
      <c r="DB625" s="15">
        <f ca="1">(BU625*DCF!G$46-DCF!G$5*MAX(BU625*DCF!G$46,0)-MAX(BU625-BT625,0)/Inputs!$B$24)*DCF!G$6</f>
        <v>-1663.0302969349882</v>
      </c>
      <c r="DC625" s="15">
        <f ca="1">(BV625*DCF!H$46-DCF!H$5*MAX(BV625*DCF!H$46,0)-MAX(BV625-BU625,0)/Inputs!$B$24)*DCF!H$6</f>
        <v>-2726.9463300660314</v>
      </c>
      <c r="DD625" s="15">
        <f ca="1">(BW625*DCF!I$46-DCF!I$5*MAX(BW625*DCF!I$46,0)-MAX(BW625-BV625,0)/Inputs!$B$24)*DCF!I$6</f>
        <v>-1235.6990658142008</v>
      </c>
      <c r="DE625" s="15">
        <f ca="1">(BX625*DCF!J$46-DCF!J$5*MAX(BX625*DCF!J$46,0)-MAX(BX625-BW625,0)/Inputs!$B$24)*DCF!J$6</f>
        <v>-5669.4965409325432</v>
      </c>
      <c r="DF625" s="15">
        <f ca="1">(BY625*DCF!K$46-DCF!K$5*MAX(BY625*DCF!K$46,0)-MAX(BY625-BX625,0)/Inputs!$B$24)*DCF!K$6</f>
        <v>420.27304961778896</v>
      </c>
      <c r="DG625" s="15">
        <f ca="1">(BZ625*DCF!L$46-DCF!L$5*MAX(BZ625*DCF!L$46,0)-MAX(BZ625-BY625,0)/Inputs!$B$24)*DCF!L$6</f>
        <v>2397.1553138701825</v>
      </c>
      <c r="DH625" s="15">
        <f ca="1">(CA625*DCF!M$46-DCF!M$5*MAX(CA625*DCF!M$46,0)-MAX(CA625-BZ625,0)/Inputs!$B$24)*DCF!M$6</f>
        <v>7074.0470531036735</v>
      </c>
      <c r="DI625" s="15">
        <f ca="1">SUM(CB625:CL625)+BE625*DCF!M$10*(1+Inputs!$B$30)*(1-Inputs!$B$33)*(1-Inputs!$B$30/Inputs!$B$31)/(Inputs!$B$29-Inputs!$B$30)*DCF!M$6</f>
        <v>102591.58558069443</v>
      </c>
      <c r="DJ625" s="15">
        <f ca="1">SUM(CM625:CW625)+BP625*DCF!M$28*(1+Inputs!$B$30)*(1-Inputs!$B$33)*(1-Inputs!$B$30/Inputs!$B$31)/(Inputs!$B$29-Inputs!$B$30)*DCF!M$6</f>
        <v>376139.65647608257</v>
      </c>
      <c r="DK625" s="15">
        <f ca="1">SUM(CX625:DH625)+CA625*DCF!M$46*(1+Inputs!$B$30)*(1-Inputs!$B$33)*(1-Inputs!$B$30/Inputs!$B$31)/(Inputs!$B$29-Inputs!$B$30)*DCF!M$6</f>
        <v>130535.93429579934</v>
      </c>
      <c r="DM625" s="15">
        <f ca="1">DI625+DJ625+DK625+Inputs!$B$34+Inputs!$B$36-Inputs!$B$35</f>
        <v>686118.17635257635</v>
      </c>
    </row>
    <row r="626" spans="1:117" x14ac:dyDescent="0.75">
      <c r="A626" s="11">
        <v>613</v>
      </c>
      <c r="C626" s="23">
        <f t="shared" ca="1" si="361"/>
        <v>-0.29886020929008994</v>
      </c>
      <c r="D626" s="23">
        <f t="shared" ca="1" si="361"/>
        <v>9.6637466301397509E-2</v>
      </c>
      <c r="E626" s="23">
        <f t="shared" ca="1" si="361"/>
        <v>-0.8229864555693488</v>
      </c>
      <c r="F626" s="23">
        <f t="shared" ca="1" si="361"/>
        <v>-0.35362182848836399</v>
      </c>
      <c r="G626" s="23">
        <f t="shared" ca="1" si="361"/>
        <v>2.439262539615579E-2</v>
      </c>
      <c r="H626" s="23">
        <f t="shared" ca="1" si="361"/>
        <v>-0.52093899092166041</v>
      </c>
      <c r="I626" s="23">
        <f t="shared" ca="1" si="361"/>
        <v>-0.98157724667354496</v>
      </c>
      <c r="J626" s="23">
        <f t="shared" ca="1" si="361"/>
        <v>-0.46305719451526905</v>
      </c>
      <c r="K626" s="23">
        <f t="shared" ca="1" si="361"/>
        <v>-2.0148368539084598</v>
      </c>
      <c r="L626" s="23">
        <f t="shared" ca="1" si="361"/>
        <v>0.32613112451760268</v>
      </c>
      <c r="M626" s="23">
        <f t="shared" ca="1" si="361"/>
        <v>-2.1014138630356127</v>
      </c>
      <c r="N626" s="23">
        <f ca="1">SQRT(Inputs!$B$38)*C626+SQRT(1-Inputs!$B$38)*_xlfn.NORM.S.INV(RAND())</f>
        <v>-0.81501831525078239</v>
      </c>
      <c r="O626" s="23">
        <f ca="1">SQRT(Inputs!$B$38)*D626+SQRT(1-Inputs!$B$38)*_xlfn.NORM.S.INV(RAND())</f>
        <v>-0.22372331976594967</v>
      </c>
      <c r="P626" s="23">
        <f ca="1">SQRT(Inputs!$B$38)*E626+SQRT(1-Inputs!$B$38)*_xlfn.NORM.S.INV(RAND())</f>
        <v>-1.0849910514842849</v>
      </c>
      <c r="Q626" s="23">
        <f ca="1">SQRT(Inputs!$B$38)*F626+SQRT(1-Inputs!$B$38)*_xlfn.NORM.S.INV(RAND())</f>
        <v>0.16948852718473018</v>
      </c>
      <c r="R626" s="23">
        <f ca="1">SQRT(Inputs!$B$38)*G626+SQRT(1-Inputs!$B$38)*_xlfn.NORM.S.INV(RAND())</f>
        <v>0.69903475215938193</v>
      </c>
      <c r="S626" s="23">
        <f ca="1">SQRT(Inputs!$B$38)*H626+SQRT(1-Inputs!$B$38)*_xlfn.NORM.S.INV(RAND())</f>
        <v>-0.34489856176593869</v>
      </c>
      <c r="T626" s="23">
        <f ca="1">SQRT(Inputs!$B$38)*I626+SQRT(1-Inputs!$B$38)*_xlfn.NORM.S.INV(RAND())</f>
        <v>-1.2803514926644786</v>
      </c>
      <c r="U626" s="23">
        <f ca="1">SQRT(Inputs!$B$38)*J626+SQRT(1-Inputs!$B$38)*_xlfn.NORM.S.INV(RAND())</f>
        <v>0.66977767223052687</v>
      </c>
      <c r="V626" s="23">
        <f ca="1">SQRT(Inputs!$B$38)*K626+SQRT(1-Inputs!$B$38)*_xlfn.NORM.S.INV(RAND())</f>
        <v>-1.3176185772002551</v>
      </c>
      <c r="W626" s="23">
        <f ca="1">SQRT(Inputs!$B$38)*L626+SQRT(1-Inputs!$B$38)*_xlfn.NORM.S.INV(RAND())</f>
        <v>-6.4894360230621229E-3</v>
      </c>
      <c r="X626" s="23">
        <f ca="1">SQRT(Inputs!$B$38)*M626+SQRT(1-Inputs!$B$38)*_xlfn.NORM.S.INV(RAND())</f>
        <v>-0.55291908042857107</v>
      </c>
      <c r="Y626" s="23">
        <f ca="1">SQRT(Inputs!$B$38)*C626+SQRT(1-Inputs!$B$38)*_xlfn.NORM.S.INV(RAND())</f>
        <v>-0.18596632261776841</v>
      </c>
      <c r="Z626" s="23">
        <f ca="1">SQRT(Inputs!$B$38)*D626+SQRT(1-Inputs!$B$38)*_xlfn.NORM.S.INV(RAND())</f>
        <v>-0.36653791772540212</v>
      </c>
      <c r="AA626" s="23">
        <f ca="1">SQRT(Inputs!$B$38)*E626+SQRT(1-Inputs!$B$38)*_xlfn.NORM.S.INV(RAND())</f>
        <v>-0.43529308080993456</v>
      </c>
      <c r="AB626" s="23">
        <f ca="1">SQRT(Inputs!$B$38)*F626+SQRT(1-Inputs!$B$38)*_xlfn.NORM.S.INV(RAND())</f>
        <v>-0.47609334339977377</v>
      </c>
      <c r="AC626" s="23">
        <f ca="1">SQRT(Inputs!$B$38)*G626+SQRT(1-Inputs!$B$38)*_xlfn.NORM.S.INV(RAND())</f>
        <v>-8.4995345616645998E-2</v>
      </c>
      <c r="AD626" s="23">
        <f ca="1">SQRT(Inputs!$B$38)*H626+SQRT(1-Inputs!$B$38)*_xlfn.NORM.S.INV(RAND())</f>
        <v>1.1294326592129962</v>
      </c>
      <c r="AE626" s="23">
        <f ca="1">SQRT(Inputs!$B$38)*I626+SQRT(1-Inputs!$B$38)*_xlfn.NORM.S.INV(RAND())</f>
        <v>-0.33396467730941637</v>
      </c>
      <c r="AF626" s="23">
        <f ca="1">SQRT(Inputs!$B$38)*J626+SQRT(1-Inputs!$B$38)*_xlfn.NORM.S.INV(RAND())</f>
        <v>-1.1372743757965922</v>
      </c>
      <c r="AG626" s="23">
        <f ca="1">SQRT(Inputs!$B$38)*K626+SQRT(1-Inputs!$B$38)*_xlfn.NORM.S.INV(RAND())</f>
        <v>-2.3024097796219447</v>
      </c>
      <c r="AH626" s="23">
        <f ca="1">SQRT(Inputs!$B$38)*L626+SQRT(1-Inputs!$B$38)*_xlfn.NORM.S.INV(RAND())</f>
        <v>-0.39387842025975645</v>
      </c>
      <c r="AI626" s="23">
        <f ca="1">SQRT(Inputs!$B$38)*M626+SQRT(1-Inputs!$B$38)*_xlfn.NORM.S.INV(RAND())</f>
        <v>-2.4109394622351585</v>
      </c>
      <c r="AJ626" s="23">
        <f ca="1">SQRT(Inputs!$B$38)*C626+SQRT(1-Inputs!$B$38)*_xlfn.NORM.S.INV(RAND())</f>
        <v>0.27445720403251239</v>
      </c>
      <c r="AK626" s="23">
        <f ca="1">SQRT(Inputs!$B$38)*D626+SQRT(1-Inputs!$B$38)*_xlfn.NORM.S.INV(RAND())</f>
        <v>-1.7018913404643605</v>
      </c>
      <c r="AL626" s="23">
        <f ca="1">SQRT(Inputs!$B$38)*E626+SQRT(1-Inputs!$B$38)*_xlfn.NORM.S.INV(RAND())</f>
        <v>-0.15854329991593563</v>
      </c>
      <c r="AM626" s="23">
        <f ca="1">SQRT(Inputs!$B$38)*F626+SQRT(1-Inputs!$B$38)*_xlfn.NORM.S.INV(RAND())</f>
        <v>-0.96670385390687419</v>
      </c>
      <c r="AN626" s="23">
        <f ca="1">SQRT(Inputs!$B$38)*G626+SQRT(1-Inputs!$B$38)*_xlfn.NORM.S.INV(RAND())</f>
        <v>-1.0964522455459467</v>
      </c>
      <c r="AO626" s="23">
        <f ca="1">SQRT(Inputs!$B$38)*H626+SQRT(1-Inputs!$B$38)*_xlfn.NORM.S.INV(RAND())</f>
        <v>-1.1738290451957298</v>
      </c>
      <c r="AP626" s="23">
        <f ca="1">SQRT(Inputs!$B$38)*I626+SQRT(1-Inputs!$B$38)*_xlfn.NORM.S.INV(RAND())</f>
        <v>0.55682074775522994</v>
      </c>
      <c r="AQ626" s="23">
        <f ca="1">SQRT(Inputs!$B$38)*J626+SQRT(1-Inputs!$B$38)*_xlfn.NORM.S.INV(RAND())</f>
        <v>0.67298377256650177</v>
      </c>
      <c r="AR626" s="23">
        <f ca="1">SQRT(Inputs!$B$38)*K626+SQRT(1-Inputs!$B$38)*_xlfn.NORM.S.INV(RAND())</f>
        <v>-1.2629302749336275</v>
      </c>
      <c r="AS626" s="23">
        <f ca="1">SQRT(Inputs!$B$38)*L626+SQRT(1-Inputs!$B$38)*_xlfn.NORM.S.INV(RAND())</f>
        <v>1.3266723958992501</v>
      </c>
      <c r="AT626" s="23">
        <f ca="1">SQRT(Inputs!$B$38)*M626+SQRT(1-Inputs!$B$38)*_xlfn.NORM.S.INV(RAND())</f>
        <v>-1.7191997641295966</v>
      </c>
      <c r="AU626" s="15">
        <f ca="1">Inputs!$B$6*EXP($B$8-0.5*C$5^2+C$5*N626)</f>
        <v>4348.920337785642</v>
      </c>
      <c r="AV626" s="15">
        <f t="shared" ca="1" si="328"/>
        <v>5122.3637876099119</v>
      </c>
      <c r="AW626" s="15">
        <f t="shared" ca="1" si="329"/>
        <v>5395.5081166951413</v>
      </c>
      <c r="AX626" s="15">
        <f t="shared" ca="1" si="330"/>
        <v>6728.3466345966681</v>
      </c>
      <c r="AY626" s="15">
        <f t="shared" ca="1" si="331"/>
        <v>8922.1830146055418</v>
      </c>
      <c r="AZ626" s="15">
        <f t="shared" ca="1" si="332"/>
        <v>10505.401598532435</v>
      </c>
      <c r="BA626" s="15">
        <f t="shared" ca="1" si="333"/>
        <v>11243.651130374126</v>
      </c>
      <c r="BB626" s="15">
        <f t="shared" ca="1" si="334"/>
        <v>14721.095322774749</v>
      </c>
      <c r="BC626" s="15">
        <f t="shared" ca="1" si="335"/>
        <v>15876.261776859919</v>
      </c>
      <c r="BD626" s="15">
        <f t="shared" ca="1" si="336"/>
        <v>19438.115798396509</v>
      </c>
      <c r="BE626" s="15">
        <f t="shared" ca="1" si="337"/>
        <v>22649.099659480114</v>
      </c>
      <c r="BF626" s="15">
        <f ca="1">Inputs!$B$13*EXP($B$9-0.5*C$6^2+C$6*Y626)</f>
        <v>13330.392228317693</v>
      </c>
      <c r="BG626" s="15">
        <f t="shared" ca="1" si="338"/>
        <v>15206.495976440323</v>
      </c>
      <c r="BH626" s="15">
        <f t="shared" ca="1" si="339"/>
        <v>17285.438816313039</v>
      </c>
      <c r="BI626" s="15">
        <f t="shared" ca="1" si="340"/>
        <v>19664.824701285681</v>
      </c>
      <c r="BJ626" s="15">
        <f t="shared" ca="1" si="341"/>
        <v>23814.234653928615</v>
      </c>
      <c r="BK626" s="15">
        <f t="shared" ca="1" si="342"/>
        <v>34085.543972986889</v>
      </c>
      <c r="BL626" s="15">
        <f t="shared" ca="1" si="343"/>
        <v>40096.538580959692</v>
      </c>
      <c r="BM626" s="15">
        <f t="shared" ca="1" si="344"/>
        <v>42793.472984293701</v>
      </c>
      <c r="BN626" s="15">
        <f t="shared" ca="1" si="345"/>
        <v>39940.333328173067</v>
      </c>
      <c r="BO626" s="15">
        <f t="shared" ca="1" si="346"/>
        <v>46943.226730972252</v>
      </c>
      <c r="BP626" s="15">
        <f t="shared" ca="1" si="347"/>
        <v>43968.033370567151</v>
      </c>
      <c r="BQ626" s="15">
        <f ca="1">Inputs!$B$20*EXP($B$10-0.5*C$7^2+C$7*AJ626)</f>
        <v>4728.0772823072875</v>
      </c>
      <c r="BR626" s="15">
        <f t="shared" ca="1" si="348"/>
        <v>3736.7396230279528</v>
      </c>
      <c r="BS626" s="15">
        <f t="shared" ca="1" si="349"/>
        <v>4889.2879072495925</v>
      </c>
      <c r="BT626" s="15">
        <f t="shared" ca="1" si="350"/>
        <v>5231.2488230999843</v>
      </c>
      <c r="BU626" s="15">
        <f t="shared" ca="1" si="351"/>
        <v>5560.4385294145241</v>
      </c>
      <c r="BV626" s="15">
        <f t="shared" ca="1" si="352"/>
        <v>5938.4331755622798</v>
      </c>
      <c r="BW626" s="15">
        <f t="shared" ca="1" si="353"/>
        <v>9323.222789878977</v>
      </c>
      <c r="BX626" s="15">
        <f t="shared" ca="1" si="354"/>
        <v>14923.532207542599</v>
      </c>
      <c r="BY626" s="15">
        <f t="shared" ca="1" si="355"/>
        <v>16421.919573893141</v>
      </c>
      <c r="BZ626" s="15">
        <f t="shared" ca="1" si="356"/>
        <v>29406.53330345223</v>
      </c>
      <c r="CA626" s="15">
        <f t="shared" ca="1" si="357"/>
        <v>30433.226252495751</v>
      </c>
      <c r="CB626" s="15">
        <f ca="1">(AU626*DCF!C$10-DCF!C$5*MAX(AU626*DCF!C$10,0)-MAX(AU626-Inputs!$B$6,0)/Inputs!$B$10)*DCF!C$6</f>
        <v>1047.447377966769</v>
      </c>
      <c r="CC626" s="15">
        <f ca="1">(AV626*DCF!D$10-DCF!D$5*MAX(AV626*DCF!D$10,0)-MAX(AV626-AU626,0)/Inputs!$B$10)*DCF!D$6</f>
        <v>1059.957527567811</v>
      </c>
      <c r="CD626" s="15">
        <f ca="1">(AW626*DCF!E$10-DCF!E$5*MAX(AW626*DCF!E$10,0)-MAX(AW626-AV626,0)/Inputs!$B$10)*DCF!E$6</f>
        <v>1184.21352060956</v>
      </c>
      <c r="CE626" s="15">
        <f ca="1">(AX626*DCF!F$10-DCF!F$5*MAX(AX626*DCF!F$10,0)-MAX(AX626-AW626,0)/Inputs!$B$10)*DCF!F$6</f>
        <v>1191.4566968463294</v>
      </c>
      <c r="CF626" s="15">
        <f ca="1">(AY626*DCF!G$10-DCF!G$5*MAX(AY626*DCF!G$10,0)-MAX(AY626-AX626,0)/Inputs!$B$10)*DCF!G$6</f>
        <v>1416.6319717090396</v>
      </c>
      <c r="CG626" s="15">
        <f ca="1">(AZ626*DCF!H$10-DCF!H$5*MAX(AZ626*DCF!H$10,0)-MAX(AZ626-AY626,0)/Inputs!$B$10)*DCF!H$6</f>
        <v>1758.5024131675889</v>
      </c>
      <c r="CH626" s="15">
        <f ca="1">(BA626*DCF!I$10-DCF!I$5*MAX(BA626*DCF!I$10,0)-MAX(BA626-AZ626,0)/Inputs!$B$10)*DCF!I$6</f>
        <v>1932.7061027267757</v>
      </c>
      <c r="CI626" s="15">
        <f ca="1">(BB626*DCF!J$10-DCF!J$5*MAX(BB626*DCF!J$10,0)-MAX(BB626-BA626,0)/Inputs!$B$10)*DCF!J$6</f>
        <v>1999.2247514264177</v>
      </c>
      <c r="CJ626" s="15">
        <f ca="1">(BC626*DCF!K$10-DCF!K$5*MAX(BC626*DCF!K$10,0)-MAX(BC626-BB626,0)/Inputs!$B$10)*DCF!K$6</f>
        <v>2394.1174531368169</v>
      </c>
      <c r="CK626" s="15">
        <f ca="1">(BD626*DCF!L$10-DCF!L$5*MAX(BD626*DCF!L$10,0)-MAX(BD626-BC626,0)/Inputs!$B$10)*DCF!L$6</f>
        <v>2471.032100544081</v>
      </c>
      <c r="CL626" s="15">
        <f ca="1">(BE626*DCF!M$10-DCF!M$5*MAX(BE626*DCF!M$10,0)-MAX(BE626-BD626,0)/Inputs!$B$10)*DCF!M$6</f>
        <v>2812.4945751908931</v>
      </c>
      <c r="CM626" s="15">
        <f ca="1">(BF626*DCF!C$28-DCF!C$5*MAX(BF626*DCF!C$28,0)-MAX(BF626-Inputs!$B$13,0)/Inputs!$B$17)*DCF!C$6</f>
        <v>3619.527909609219</v>
      </c>
      <c r="CN626" s="15">
        <f ca="1">(BG626*DCF!D$28-DCF!D$5*MAX(BG626*DCF!D$28,0)-MAX(BG626-BF626,0)/Inputs!$B$17)*DCF!D$6</f>
        <v>4078.4048366769252</v>
      </c>
      <c r="CO626" s="15">
        <f ca="1">(BH626*DCF!E$28-DCF!E$5*MAX(BH626*DCF!E$28,0)-MAX(BH626-BG626,0)/Inputs!$B$17)*DCF!E$6</f>
        <v>4485.8130474251675</v>
      </c>
      <c r="CP626" s="15">
        <f ca="1">(BI626*DCF!F$28-DCF!F$5*MAX(BI626*DCF!F$28,0)-MAX(BI626-BH626,0)/Inputs!$B$17)*DCF!F$6</f>
        <v>4905.2771085338281</v>
      </c>
      <c r="CQ626" s="15">
        <f ca="1">(BJ626*DCF!G$28-DCF!G$5*MAX(BJ626*DCF!G$28,0)-MAX(BJ626-BI626,0)/Inputs!$B$17)*DCF!G$6</f>
        <v>5480.8940961701155</v>
      </c>
      <c r="CR626" s="15">
        <f ca="1">(BK626*DCF!H$28-DCF!H$5*MAX(BK626*DCF!H$28,0)-MAX(BK626-BJ626,0)/Inputs!$B$17)*DCF!H$6</f>
        <v>6833.8578622908799</v>
      </c>
      <c r="CS626" s="15">
        <f ca="1">(BL626*DCF!I$28-DCF!I$5*MAX(BL626*DCF!I$28,0)-MAX(BL626-BK626,0)/Inputs!$B$17)*DCF!I$6</f>
        <v>8566.0608177527611</v>
      </c>
      <c r="CT626" s="15">
        <f ca="1">(BM626*DCF!J$28-DCF!J$5*MAX(BM626*DCF!J$28,0)-MAX(BM626-BL626,0)/Inputs!$B$17)*DCF!J$6</f>
        <v>9188.9055654457097</v>
      </c>
      <c r="CU626" s="15">
        <f ca="1">(BN626*DCF!K$28-DCF!K$5*MAX(BN626*DCF!K$28,0)-MAX(BN626-BM626,0)/Inputs!$B$17)*DCF!K$6</f>
        <v>8434.7287192289605</v>
      </c>
      <c r="CV626" s="15">
        <f ca="1">(BO626*DCF!L$28-DCF!L$5*MAX(BO626*DCF!L$28,0)-MAX(BO626-BN626,0)/Inputs!$B$17)*DCF!L$6</f>
        <v>8573.7699994719969</v>
      </c>
      <c r="CW626" s="15">
        <f ca="1">(BP626*DCF!M$28-DCF!M$5*MAX(BP626*DCF!M$28,0)-MAX(BP626-BO626,0)/Inputs!$B$17)*DCF!M$6</f>
        <v>8272.6109242356833</v>
      </c>
      <c r="CX626" s="15">
        <f ca="1">(BQ626*DCF!C$46-DCF!C$5*MAX(BQ626*DCF!C$46,0)-MAX(BQ626-Inputs!$B$20,0)/Inputs!$B$24)*DCF!C$6</f>
        <v>-1797.2821817371507</v>
      </c>
      <c r="CY626" s="15">
        <f ca="1">(BR626*DCF!D$46-DCF!D$5*MAX(BR626*DCF!D$46,0)-MAX(BR626-BQ626,0)/Inputs!$B$24)*DCF!D$6</f>
        <v>-637.77431175639367</v>
      </c>
      <c r="CZ626" s="15">
        <f ca="1">(BS626*DCF!E$46-DCF!E$5*MAX(BS626*DCF!E$46,0)-MAX(BS626-BR626,0)/Inputs!$B$24)*DCF!E$6</f>
        <v>-1032.4696124089601</v>
      </c>
      <c r="DA626" s="15">
        <f ca="1">(BT626*DCF!F$46-DCF!F$5*MAX(BT626*DCF!F$46,0)-MAX(BT626-BS626,0)/Inputs!$B$24)*DCF!F$6</f>
        <v>-505.49139344652747</v>
      </c>
      <c r="DB626" s="15">
        <f ca="1">(BU626*DCF!G$46-DCF!G$5*MAX(BU626*DCF!G$46,0)-MAX(BU626-BT626,0)/Inputs!$B$24)*DCF!G$6</f>
        <v>-297.77507925417308</v>
      </c>
      <c r="DC626" s="15">
        <f ca="1">(BV626*DCF!H$46-DCF!H$5*MAX(BV626*DCF!H$46,0)-MAX(BV626-BU626,0)/Inputs!$B$24)*DCF!H$6</f>
        <v>-117.45952027879272</v>
      </c>
      <c r="DD626" s="15">
        <f ca="1">(BW626*DCF!I$46-DCF!I$5*MAX(BW626*DCF!I$46,0)-MAX(BW626-BV626,0)/Inputs!$B$24)*DCF!I$6</f>
        <v>-756.31871208841619</v>
      </c>
      <c r="DE626" s="15">
        <f ca="1">(BX626*DCF!J$46-DCF!J$5*MAX(BX626*DCF!J$46,0)-MAX(BX626-BW626,0)/Inputs!$B$24)*DCF!J$6</f>
        <v>-859.10966598874541</v>
      </c>
      <c r="DF626" s="15">
        <f ca="1">(BY626*DCF!K$46-DCF!K$5*MAX(BY626*DCF!K$46,0)-MAX(BY626-BX626,0)/Inputs!$B$24)*DCF!K$6</f>
        <v>571.00980091108545</v>
      </c>
      <c r="DG626" s="15">
        <f ca="1">(BZ626*DCF!L$46-DCF!L$5*MAX(BZ626*DCF!L$46,0)-MAX(BZ626-BY626,0)/Inputs!$B$24)*DCF!L$6</f>
        <v>-905.72353304883904</v>
      </c>
      <c r="DH626" s="15">
        <f ca="1">(CA626*DCF!M$46-DCF!M$5*MAX(CA626*DCF!M$46,0)-MAX(CA626-BZ626,0)/Inputs!$B$24)*DCF!M$6</f>
        <v>2171.2089466184998</v>
      </c>
      <c r="DI626" s="15">
        <f ca="1">SUM(CB626:CL626)+BE626*DCF!M$10*(1+Inputs!$B$30)*(1-Inputs!$B$33)*(1-Inputs!$B$30/Inputs!$B$31)/(Inputs!$B$29-Inputs!$B$30)*DCF!M$6</f>
        <v>82300.528346562191</v>
      </c>
      <c r="DJ626" s="15">
        <f ca="1">SUM(CM626:CW626)+BP626*DCF!M$28*(1+Inputs!$B$30)*(1-Inputs!$B$33)*(1-Inputs!$B$30/Inputs!$B$31)/(Inputs!$B$29-Inputs!$B$30)*DCF!M$6</f>
        <v>235591.34193662601</v>
      </c>
      <c r="DK626" s="15">
        <f ca="1">SUM(CX626:DH626)+CA626*DCF!M$46*(1+Inputs!$B$30)*(1-Inputs!$B$33)*(1-Inputs!$B$30/Inputs!$B$31)/(Inputs!$B$29-Inputs!$B$30)*DCF!M$6</f>
        <v>42886.187569994123</v>
      </c>
      <c r="DM626" s="15">
        <f ca="1">DI626+DJ626+DK626+Inputs!$B$34+Inputs!$B$36-Inputs!$B$35</f>
        <v>437629.05785318231</v>
      </c>
    </row>
    <row r="627" spans="1:117" x14ac:dyDescent="0.75">
      <c r="A627" s="11">
        <v>614</v>
      </c>
      <c r="C627" s="23">
        <f t="shared" ca="1" si="361"/>
        <v>0.97972014472193658</v>
      </c>
      <c r="D627" s="23">
        <f t="shared" ca="1" si="361"/>
        <v>-0.39498394066055464</v>
      </c>
      <c r="E627" s="23">
        <f t="shared" ca="1" si="361"/>
        <v>-0.74863633457899392</v>
      </c>
      <c r="F627" s="23">
        <f t="shared" ca="1" si="361"/>
        <v>0.50887404310302375</v>
      </c>
      <c r="G627" s="23">
        <f t="shared" ca="1" si="361"/>
        <v>-1.3258408713467256</v>
      </c>
      <c r="H627" s="23">
        <f t="shared" ca="1" si="361"/>
        <v>-1.5315288824131084</v>
      </c>
      <c r="I627" s="23">
        <f t="shared" ca="1" si="361"/>
        <v>0.7577005312558418</v>
      </c>
      <c r="J627" s="23">
        <f t="shared" ca="1" si="361"/>
        <v>1.8561029561027769</v>
      </c>
      <c r="K627" s="23">
        <f t="shared" ca="1" si="361"/>
        <v>2.3639809677239607</v>
      </c>
      <c r="L627" s="23">
        <f t="shared" ca="1" si="361"/>
        <v>0.5573338231408731</v>
      </c>
      <c r="M627" s="23">
        <f t="shared" ca="1" si="361"/>
        <v>-1.1732947482244422</v>
      </c>
      <c r="N627" s="23">
        <f ca="1">SQRT(Inputs!$B$38)*C627+SQRT(1-Inputs!$B$38)*_xlfn.NORM.S.INV(RAND())</f>
        <v>-7.1364890873281239E-2</v>
      </c>
      <c r="O627" s="23">
        <f ca="1">SQRT(Inputs!$B$38)*D627+SQRT(1-Inputs!$B$38)*_xlfn.NORM.S.INV(RAND())</f>
        <v>-8.9305049679310772E-2</v>
      </c>
      <c r="P627" s="23">
        <f ca="1">SQRT(Inputs!$B$38)*E627+SQRT(1-Inputs!$B$38)*_xlfn.NORM.S.INV(RAND())</f>
        <v>1.1686695020916451</v>
      </c>
      <c r="Q627" s="23">
        <f ca="1">SQRT(Inputs!$B$38)*F627+SQRT(1-Inputs!$B$38)*_xlfn.NORM.S.INV(RAND())</f>
        <v>1.0481057200241428</v>
      </c>
      <c r="R627" s="23">
        <f ca="1">SQRT(Inputs!$B$38)*G627+SQRT(1-Inputs!$B$38)*_xlfn.NORM.S.INV(RAND())</f>
        <v>-1.1322600739446949</v>
      </c>
      <c r="S627" s="23">
        <f ca="1">SQRT(Inputs!$B$38)*H627+SQRT(1-Inputs!$B$38)*_xlfn.NORM.S.INV(RAND())</f>
        <v>-1.5054676725442842</v>
      </c>
      <c r="T627" s="23">
        <f ca="1">SQRT(Inputs!$B$38)*I627+SQRT(1-Inputs!$B$38)*_xlfn.NORM.S.INV(RAND())</f>
        <v>2.9965318147347078</v>
      </c>
      <c r="U627" s="23">
        <f ca="1">SQRT(Inputs!$B$38)*J627+SQRT(1-Inputs!$B$38)*_xlfn.NORM.S.INV(RAND())</f>
        <v>0.67076416592452581</v>
      </c>
      <c r="V627" s="23">
        <f ca="1">SQRT(Inputs!$B$38)*K627+SQRT(1-Inputs!$B$38)*_xlfn.NORM.S.INV(RAND())</f>
        <v>0.9217816950750235</v>
      </c>
      <c r="W627" s="23">
        <f ca="1">SQRT(Inputs!$B$38)*L627+SQRT(1-Inputs!$B$38)*_xlfn.NORM.S.INV(RAND())</f>
        <v>0.43820436773274002</v>
      </c>
      <c r="X627" s="23">
        <f ca="1">SQRT(Inputs!$B$38)*M627+SQRT(1-Inputs!$B$38)*_xlfn.NORM.S.INV(RAND())</f>
        <v>-0.92050001594343156</v>
      </c>
      <c r="Y627" s="23">
        <f ca="1">SQRT(Inputs!$B$38)*C627+SQRT(1-Inputs!$B$38)*_xlfn.NORM.S.INV(RAND())</f>
        <v>-1.565177810305131</v>
      </c>
      <c r="Z627" s="23">
        <f ca="1">SQRT(Inputs!$B$38)*D627+SQRT(1-Inputs!$B$38)*_xlfn.NORM.S.INV(RAND())</f>
        <v>-0.11849338036915048</v>
      </c>
      <c r="AA627" s="23">
        <f ca="1">SQRT(Inputs!$B$38)*E627+SQRT(1-Inputs!$B$38)*_xlfn.NORM.S.INV(RAND())</f>
        <v>0.6250715196918486</v>
      </c>
      <c r="AB627" s="23">
        <f ca="1">SQRT(Inputs!$B$38)*F627+SQRT(1-Inputs!$B$38)*_xlfn.NORM.S.INV(RAND())</f>
        <v>-0.75913946338898186</v>
      </c>
      <c r="AC627" s="23">
        <f ca="1">SQRT(Inputs!$B$38)*G627+SQRT(1-Inputs!$B$38)*_xlfn.NORM.S.INV(RAND())</f>
        <v>-1.7342975325291521</v>
      </c>
      <c r="AD627" s="23">
        <f ca="1">SQRT(Inputs!$B$38)*H627+SQRT(1-Inputs!$B$38)*_xlfn.NORM.S.INV(RAND())</f>
        <v>-0.28419146810809082</v>
      </c>
      <c r="AE627" s="23">
        <f ca="1">SQRT(Inputs!$B$38)*I627+SQRT(1-Inputs!$B$38)*_xlfn.NORM.S.INV(RAND())</f>
        <v>-0.51903687677763299</v>
      </c>
      <c r="AF627" s="23">
        <f ca="1">SQRT(Inputs!$B$38)*J627+SQRT(1-Inputs!$B$38)*_xlfn.NORM.S.INV(RAND())</f>
        <v>0.93198342077186958</v>
      </c>
      <c r="AG627" s="23">
        <f ca="1">SQRT(Inputs!$B$38)*K627+SQRT(1-Inputs!$B$38)*_xlfn.NORM.S.INV(RAND())</f>
        <v>1.2113909117448649</v>
      </c>
      <c r="AH627" s="23">
        <f ca="1">SQRT(Inputs!$B$38)*L627+SQRT(1-Inputs!$B$38)*_xlfn.NORM.S.INV(RAND())</f>
        <v>-0.97579016467875523</v>
      </c>
      <c r="AI627" s="23">
        <f ca="1">SQRT(Inputs!$B$38)*M627+SQRT(1-Inputs!$B$38)*_xlfn.NORM.S.INV(RAND())</f>
        <v>0.62515105963269668</v>
      </c>
      <c r="AJ627" s="23">
        <f ca="1">SQRT(Inputs!$B$38)*C627+SQRT(1-Inputs!$B$38)*_xlfn.NORM.S.INV(RAND())</f>
        <v>-0.41250233956003268</v>
      </c>
      <c r="AK627" s="23">
        <f ca="1">SQRT(Inputs!$B$38)*D627+SQRT(1-Inputs!$B$38)*_xlfn.NORM.S.INV(RAND())</f>
        <v>0.17885216961616238</v>
      </c>
      <c r="AL627" s="23">
        <f ca="1">SQRT(Inputs!$B$38)*E627+SQRT(1-Inputs!$B$38)*_xlfn.NORM.S.INV(RAND())</f>
        <v>0.37836876324485863</v>
      </c>
      <c r="AM627" s="23">
        <f ca="1">SQRT(Inputs!$B$38)*F627+SQRT(1-Inputs!$B$38)*_xlfn.NORM.S.INV(RAND())</f>
        <v>-0.57927423144902779</v>
      </c>
      <c r="AN627" s="23">
        <f ca="1">SQRT(Inputs!$B$38)*G627+SQRT(1-Inputs!$B$38)*_xlfn.NORM.S.INV(RAND())</f>
        <v>0.2153705791026338</v>
      </c>
      <c r="AO627" s="23">
        <f ca="1">SQRT(Inputs!$B$38)*H627+SQRT(1-Inputs!$B$38)*_xlfn.NORM.S.INV(RAND())</f>
        <v>-2.0506542640788412</v>
      </c>
      <c r="AP627" s="23">
        <f ca="1">SQRT(Inputs!$B$38)*I627+SQRT(1-Inputs!$B$38)*_xlfn.NORM.S.INV(RAND())</f>
        <v>0.15825579754329355</v>
      </c>
      <c r="AQ627" s="23">
        <f ca="1">SQRT(Inputs!$B$38)*J627+SQRT(1-Inputs!$B$38)*_xlfn.NORM.S.INV(RAND())</f>
        <v>-0.71378773928946671</v>
      </c>
      <c r="AR627" s="23">
        <f ca="1">SQRT(Inputs!$B$38)*K627+SQRT(1-Inputs!$B$38)*_xlfn.NORM.S.INV(RAND())</f>
        <v>2.3967514593466874</v>
      </c>
      <c r="AS627" s="23">
        <f ca="1">SQRT(Inputs!$B$38)*L627+SQRT(1-Inputs!$B$38)*_xlfn.NORM.S.INV(RAND())</f>
        <v>1.0083137543273604</v>
      </c>
      <c r="AT627" s="23">
        <f ca="1">SQRT(Inputs!$B$38)*M627+SQRT(1-Inputs!$B$38)*_xlfn.NORM.S.INV(RAND())</f>
        <v>-0.86208883159530325</v>
      </c>
      <c r="AU627" s="15">
        <f ca="1">Inputs!$B$6*EXP($B$8-0.5*C$5^2+C$5*N627)</f>
        <v>4905.2452062644188</v>
      </c>
      <c r="AV627" s="15">
        <f t="shared" ca="1" si="328"/>
        <v>5892.9532003157274</v>
      </c>
      <c r="AW627" s="15">
        <f t="shared" ca="1" si="329"/>
        <v>8412.2114100597828</v>
      </c>
      <c r="AX627" s="15">
        <f t="shared" ca="1" si="330"/>
        <v>11707.331220291831</v>
      </c>
      <c r="AY627" s="15">
        <f t="shared" ca="1" si="331"/>
        <v>12535.358040618647</v>
      </c>
      <c r="AZ627" s="15">
        <f t="shared" ca="1" si="332"/>
        <v>12988.976151314126</v>
      </c>
      <c r="BA627" s="15">
        <f t="shared" ca="1" si="333"/>
        <v>21750.405050261259</v>
      </c>
      <c r="BB627" s="15">
        <f t="shared" ca="1" si="334"/>
        <v>28480.200099560625</v>
      </c>
      <c r="BC627" s="15">
        <f t="shared" ca="1" si="335"/>
        <v>38126.961179488528</v>
      </c>
      <c r="BD627" s="15">
        <f t="shared" ca="1" si="336"/>
        <v>48663.35591702316</v>
      </c>
      <c r="BE627" s="15">
        <f t="shared" ca="1" si="337"/>
        <v>54835.135351109799</v>
      </c>
      <c r="BF627" s="15">
        <f ca="1">Inputs!$B$13*EXP($B$9-0.5*C$6^2+C$6*Y627)</f>
        <v>10141.349400411751</v>
      </c>
      <c r="BG627" s="15">
        <f t="shared" ca="1" si="338"/>
        <v>12098.167226946773</v>
      </c>
      <c r="BH627" s="15">
        <f t="shared" ca="1" si="339"/>
        <v>16396.45316189024</v>
      </c>
      <c r="BI627" s="15">
        <f t="shared" ca="1" si="340"/>
        <v>17858.253134825904</v>
      </c>
      <c r="BJ627" s="15">
        <f t="shared" ca="1" si="341"/>
        <v>17050.477754865486</v>
      </c>
      <c r="BK627" s="15">
        <f t="shared" ca="1" si="342"/>
        <v>20132.041095682711</v>
      </c>
      <c r="BL627" s="15">
        <f t="shared" ca="1" si="343"/>
        <v>23121.096475537444</v>
      </c>
      <c r="BM627" s="15">
        <f t="shared" ca="1" si="344"/>
        <v>31909.377774327255</v>
      </c>
      <c r="BN627" s="15">
        <f t="shared" ca="1" si="345"/>
        <v>45375.865857075798</v>
      </c>
      <c r="BO627" s="15">
        <f t="shared" ca="1" si="346"/>
        <v>49843.648363300279</v>
      </c>
      <c r="BP627" s="15">
        <f t="shared" ca="1" si="347"/>
        <v>65850.897771016491</v>
      </c>
      <c r="BQ627" s="15">
        <f ca="1">Inputs!$B$20*EXP($B$10-0.5*C$7^2+C$7*AJ627)</f>
        <v>3705.676999557264</v>
      </c>
      <c r="BR627" s="15">
        <f t="shared" ca="1" si="348"/>
        <v>5321.9903567719593</v>
      </c>
      <c r="BS627" s="15">
        <f t="shared" ca="1" si="349"/>
        <v>8124.492502189004</v>
      </c>
      <c r="BT627" s="15">
        <f t="shared" ca="1" si="350"/>
        <v>9622.6712777705452</v>
      </c>
      <c r="BU627" s="15">
        <f t="shared" ca="1" si="351"/>
        <v>14049.270017937213</v>
      </c>
      <c r="BV627" s="15">
        <f t="shared" ca="1" si="352"/>
        <v>12314.671192443404</v>
      </c>
      <c r="BW627" s="15">
        <f t="shared" ca="1" si="353"/>
        <v>17769.764700124975</v>
      </c>
      <c r="BX627" s="15">
        <f t="shared" ca="1" si="354"/>
        <v>21540.126339914143</v>
      </c>
      <c r="BY627" s="15">
        <f t="shared" ca="1" si="355"/>
        <v>47740.630110560531</v>
      </c>
      <c r="BZ627" s="15">
        <f t="shared" ca="1" si="356"/>
        <v>80628.93686056821</v>
      </c>
      <c r="CA627" s="15">
        <f t="shared" ca="1" si="357"/>
        <v>97172.233026712885</v>
      </c>
      <c r="CB627" s="15">
        <f ca="1">(AU627*DCF!C$10-DCF!C$5*MAX(AU627*DCF!C$10,0)-MAX(AU627-Inputs!$B$6,0)/Inputs!$B$10)*DCF!C$6</f>
        <v>1043.4806824947129</v>
      </c>
      <c r="CC627" s="15">
        <f ca="1">(AV627*DCF!D$10-DCF!D$5*MAX(AV627*DCF!D$10,0)-MAX(AV627-AU627,0)/Inputs!$B$10)*DCF!D$6</f>
        <v>1195.5406749346721</v>
      </c>
      <c r="CD627" s="15">
        <f ca="1">(AW627*DCF!E$10-DCF!E$5*MAX(AW627*DCF!E$10,0)-MAX(AW627-AV627,0)/Inputs!$B$10)*DCF!E$6</f>
        <v>1374.8044279049172</v>
      </c>
      <c r="CE627" s="15">
        <f ca="1">(AX627*DCF!F$10-DCF!F$5*MAX(AX627*DCF!F$10,0)-MAX(AX627-AW627,0)/Inputs!$B$10)*DCF!F$6</f>
        <v>1870.0590107043706</v>
      </c>
      <c r="CF627" s="15">
        <f ca="1">(AY627*DCF!G$10-DCF!G$5*MAX(AY627*DCF!G$10,0)-MAX(AY627-AX627,0)/Inputs!$B$10)*DCF!G$6</f>
        <v>2423.6222070529493</v>
      </c>
      <c r="CG627" s="15">
        <f ca="1">(AZ627*DCF!H$10-DCF!H$5*MAX(AZ627*DCF!H$10,0)-MAX(AZ627-AY627,0)/Inputs!$B$10)*DCF!H$6</f>
        <v>2441.271008801747</v>
      </c>
      <c r="CH627" s="15">
        <f ca="1">(BA627*DCF!I$10-DCF!I$5*MAX(BA627*DCF!I$10,0)-MAX(BA627-AZ627,0)/Inputs!$B$10)*DCF!I$6</f>
        <v>2535.8242333449452</v>
      </c>
      <c r="CI627" s="15">
        <f ca="1">(BB627*DCF!J$10-DCF!J$5*MAX(BB627*DCF!J$10,0)-MAX(BB627-BA627,0)/Inputs!$B$10)*DCF!J$6</f>
        <v>3867.4788787859293</v>
      </c>
      <c r="CJ627" s="15">
        <f ca="1">(BC627*DCF!K$10-DCF!K$5*MAX(BC627*DCF!K$10,0)-MAX(BC627-BB627,0)/Inputs!$B$10)*DCF!K$6</f>
        <v>4787.4287268731587</v>
      </c>
      <c r="CK627" s="15">
        <f ca="1">(BD627*DCF!L$10-DCF!L$5*MAX(BD627*DCF!L$10,0)-MAX(BD627-BC627,0)/Inputs!$B$10)*DCF!L$6</f>
        <v>5976.8330144058755</v>
      </c>
      <c r="CL627" s="15">
        <f ca="1">(BE627*DCF!M$10-DCF!M$5*MAX(BE627*DCF!M$10,0)-MAX(BE627-BD627,0)/Inputs!$B$10)*DCF!M$6</f>
        <v>7000.6618399423924</v>
      </c>
      <c r="CM627" s="15">
        <f ca="1">(BF627*DCF!C$28-DCF!C$5*MAX(BF627*DCF!C$28,0)-MAX(BF627-Inputs!$B$13,0)/Inputs!$B$17)*DCF!C$6</f>
        <v>3095.0733287382641</v>
      </c>
      <c r="CN627" s="15">
        <f ca="1">(BG627*DCF!D$28-DCF!D$5*MAX(BG627*DCF!D$28,0)-MAX(BG627-BF627,0)/Inputs!$B$17)*DCF!D$6</f>
        <v>3145.7103164107639</v>
      </c>
      <c r="CO627" s="15">
        <f ca="1">(BH627*DCF!E$28-DCF!E$5*MAX(BH627*DCF!E$28,0)-MAX(BH627-BG627,0)/Inputs!$B$17)*DCF!E$6</f>
        <v>3796.6345051559265</v>
      </c>
      <c r="CP627" s="15">
        <f ca="1">(BI627*DCF!F$28-DCF!F$5*MAX(BI627*DCF!F$28,0)-MAX(BI627-BH627,0)/Inputs!$B$17)*DCF!F$6</f>
        <v>4581.9015337312339</v>
      </c>
      <c r="CQ627" s="15">
        <f ca="1">(BJ627*DCF!G$28-DCF!G$5*MAX(BJ627*DCF!G$28,0)-MAX(BJ627-BI627,0)/Inputs!$B$17)*DCF!G$6</f>
        <v>4423.8758151018119</v>
      </c>
      <c r="CR627" s="15">
        <f ca="1">(BK627*DCF!H$28-DCF!H$5*MAX(BK627*DCF!H$28,0)-MAX(BK627-BJ627,0)/Inputs!$B$17)*DCF!H$6</f>
        <v>4500.087410746024</v>
      </c>
      <c r="CS627" s="15">
        <f ca="1">(BL627*DCF!I$28-DCF!I$5*MAX(BL627*DCF!I$28,0)-MAX(BL627-BK627,0)/Inputs!$B$17)*DCF!I$6</f>
        <v>5007.9749740965653</v>
      </c>
      <c r="CT627" s="15">
        <f ca="1">(BM627*DCF!J$28-DCF!J$5*MAX(BM627*DCF!J$28,0)-MAX(BM627-BL627,0)/Inputs!$B$17)*DCF!J$6</f>
        <v>5953.185935902482</v>
      </c>
      <c r="CU627" s="15">
        <f ca="1">(BN627*DCF!K$28-DCF!K$5*MAX(BN627*DCF!K$28,0)-MAX(BN627-BM627,0)/Inputs!$B$17)*DCF!K$6</f>
        <v>7933.156634514673</v>
      </c>
      <c r="CV627" s="15">
        <f ca="1">(BO627*DCF!L$28-DCF!L$5*MAX(BO627*DCF!L$28,0)-MAX(BO627-BN627,0)/Inputs!$B$17)*DCF!L$6</f>
        <v>9439.31701981271</v>
      </c>
      <c r="CW627" s="15">
        <f ca="1">(BP627*DCF!M$28-DCF!M$5*MAX(BP627*DCF!M$28,0)-MAX(BP627-BO627,0)/Inputs!$B$17)*DCF!M$6</f>
        <v>10716.677169912957</v>
      </c>
      <c r="CX627" s="15">
        <f ca="1">(BQ627*DCF!C$46-DCF!C$5*MAX(BQ627*DCF!C$46,0)-MAX(BQ627-Inputs!$B$20,0)/Inputs!$B$24)*DCF!C$6</f>
        <v>-1088.921708700183</v>
      </c>
      <c r="CY627" s="15">
        <f ca="1">(BR627*DCF!D$46-DCF!D$5*MAX(BR627*DCF!D$46,0)-MAX(BR627-BQ627,0)/Inputs!$B$24)*DCF!D$6</f>
        <v>-1598.0071363860191</v>
      </c>
      <c r="CZ627" s="15">
        <f ca="1">(BS627*DCF!E$46-DCF!E$5*MAX(BS627*DCF!E$46,0)-MAX(BS627-BR627,0)/Inputs!$B$24)*DCF!E$6</f>
        <v>-2065.4045782462326</v>
      </c>
      <c r="DA627" s="15">
        <f ca="1">(BT627*DCF!F$46-DCF!F$5*MAX(BT627*DCF!F$46,0)-MAX(BT627-BS627,0)/Inputs!$B$24)*DCF!F$6</f>
        <v>-1246.3180148492256</v>
      </c>
      <c r="DB627" s="15">
        <f ca="1">(BU627*DCF!G$46-DCF!G$5*MAX(BU627*DCF!G$46,0)-MAX(BU627-BT627,0)/Inputs!$B$24)*DCF!G$6</f>
        <v>-1961.6100427151214</v>
      </c>
      <c r="DC627" s="15">
        <f ca="1">(BV627*DCF!H$46-DCF!H$5*MAX(BV627*DCF!H$46,0)-MAX(BV627-BU627,0)/Inputs!$B$24)*DCF!H$6</f>
        <v>0</v>
      </c>
      <c r="DD627" s="15">
        <f ca="1">(BW627*DCF!I$46-DCF!I$5*MAX(BW627*DCF!I$46,0)-MAX(BW627-BV627,0)/Inputs!$B$24)*DCF!I$6</f>
        <v>-1155.5467099792863</v>
      </c>
      <c r="DE627" s="15">
        <f ca="1">(BX627*DCF!J$46-DCF!J$5*MAX(BX627*DCF!J$46,0)-MAX(BX627-BW627,0)/Inputs!$B$24)*DCF!J$6</f>
        <v>-96.289590999340589</v>
      </c>
      <c r="DF627" s="15">
        <f ca="1">(BY627*DCF!K$46-DCF!K$5*MAX(BY627*DCF!K$46,0)-MAX(BY627-BX627,0)/Inputs!$B$24)*DCF!K$6</f>
        <v>-3691.3215091138973</v>
      </c>
      <c r="DG627" s="15">
        <f ca="1">(BZ627*DCF!L$46-DCF!L$5*MAX(BZ627*DCF!L$46,0)-MAX(BZ627-BY627,0)/Inputs!$B$24)*DCF!L$6</f>
        <v>-1869.2274126613024</v>
      </c>
      <c r="DH627" s="15">
        <f ca="1">(CA627*DCF!M$46-DCF!M$5*MAX(CA627*DCF!M$46,0)-MAX(CA627-BZ627,0)/Inputs!$B$24)*DCF!M$6</f>
        <v>4159.4430082066119</v>
      </c>
      <c r="DI627" s="15">
        <f ca="1">SUM(CB627:CL627)+BE627*DCF!M$10*(1+Inputs!$B$30)*(1-Inputs!$B$33)*(1-Inputs!$B$30/Inputs!$B$31)/(Inputs!$B$29-Inputs!$B$30)*DCF!M$6</f>
        <v>187123.91150698136</v>
      </c>
      <c r="DJ627" s="15">
        <f ca="1">SUM(CM627:CW627)+BP627*DCF!M$28*(1+Inputs!$B$30)*(1-Inputs!$B$33)*(1-Inputs!$B$30/Inputs!$B$31)/(Inputs!$B$29-Inputs!$B$30)*DCF!M$6</f>
        <v>306945.48702374165</v>
      </c>
      <c r="DK627" s="15">
        <f ca="1">SUM(CX627:DH627)+CA627*DCF!M$46*(1+Inputs!$B$30)*(1-Inputs!$B$33)*(1-Inputs!$B$30/Inputs!$B$31)/(Inputs!$B$29-Inputs!$B$30)*DCF!M$6</f>
        <v>139626.57935072127</v>
      </c>
      <c r="DM627" s="15">
        <f ca="1">DI627+DJ627+DK627+Inputs!$B$34+Inputs!$B$36-Inputs!$B$35</f>
        <v>710546.97788144427</v>
      </c>
    </row>
    <row r="628" spans="1:117" x14ac:dyDescent="0.75">
      <c r="A628" s="11">
        <v>615</v>
      </c>
      <c r="C628" s="23">
        <f t="shared" ca="1" si="361"/>
        <v>9.128672091183665E-2</v>
      </c>
      <c r="D628" s="23">
        <f t="shared" ca="1" si="361"/>
        <v>1.5538079980057391</v>
      </c>
      <c r="E628" s="23">
        <f t="shared" ca="1" si="361"/>
        <v>1.5624095606551216</v>
      </c>
      <c r="F628" s="23">
        <f t="shared" ca="1" si="361"/>
        <v>-0.15382207470465498</v>
      </c>
      <c r="G628" s="23">
        <f t="shared" ca="1" si="361"/>
        <v>-0.96817666125601476</v>
      </c>
      <c r="H628" s="23">
        <f t="shared" ca="1" si="361"/>
        <v>1.2886136391525875</v>
      </c>
      <c r="I628" s="23">
        <f t="shared" ca="1" si="361"/>
        <v>0.89885734856369148</v>
      </c>
      <c r="J628" s="23">
        <f t="shared" ca="1" si="361"/>
        <v>-1.0275682058496196</v>
      </c>
      <c r="K628" s="23">
        <f t="shared" ca="1" si="361"/>
        <v>4.3969775523748922E-2</v>
      </c>
      <c r="L628" s="23">
        <f t="shared" ca="1" si="361"/>
        <v>1.0214862796808182</v>
      </c>
      <c r="M628" s="23">
        <f t="shared" ca="1" si="361"/>
        <v>-0.72752549689603496</v>
      </c>
      <c r="N628" s="23">
        <f ca="1">SQRT(Inputs!$B$38)*C628+SQRT(1-Inputs!$B$38)*_xlfn.NORM.S.INV(RAND())</f>
        <v>0.29917370559058892</v>
      </c>
      <c r="O628" s="23">
        <f ca="1">SQRT(Inputs!$B$38)*D628+SQRT(1-Inputs!$B$38)*_xlfn.NORM.S.INV(RAND())</f>
        <v>1.5894431253873631</v>
      </c>
      <c r="P628" s="23">
        <f ca="1">SQRT(Inputs!$B$38)*E628+SQRT(1-Inputs!$B$38)*_xlfn.NORM.S.INV(RAND())</f>
        <v>2.3944435267582569</v>
      </c>
      <c r="Q628" s="23">
        <f ca="1">SQRT(Inputs!$B$38)*F628+SQRT(1-Inputs!$B$38)*_xlfn.NORM.S.INV(RAND())</f>
        <v>-0.42414849186260672</v>
      </c>
      <c r="R628" s="23">
        <f ca="1">SQRT(Inputs!$B$38)*G628+SQRT(1-Inputs!$B$38)*_xlfn.NORM.S.INV(RAND())</f>
        <v>0.36894867980038037</v>
      </c>
      <c r="S628" s="23">
        <f ca="1">SQRT(Inputs!$B$38)*H628+SQRT(1-Inputs!$B$38)*_xlfn.NORM.S.INV(RAND())</f>
        <v>0.81088125977990455</v>
      </c>
      <c r="T628" s="23">
        <f ca="1">SQRT(Inputs!$B$38)*I628+SQRT(1-Inputs!$B$38)*_xlfn.NORM.S.INV(RAND())</f>
        <v>0.28333021490653798</v>
      </c>
      <c r="U628" s="23">
        <f ca="1">SQRT(Inputs!$B$38)*J628+SQRT(1-Inputs!$B$38)*_xlfn.NORM.S.INV(RAND())</f>
        <v>-0.28713935807467705</v>
      </c>
      <c r="V628" s="23">
        <f ca="1">SQRT(Inputs!$B$38)*K628+SQRT(1-Inputs!$B$38)*_xlfn.NORM.S.INV(RAND())</f>
        <v>-0.42291899919000936</v>
      </c>
      <c r="W628" s="23">
        <f ca="1">SQRT(Inputs!$B$38)*L628+SQRT(1-Inputs!$B$38)*_xlfn.NORM.S.INV(RAND())</f>
        <v>0.35538693212608996</v>
      </c>
      <c r="X628" s="23">
        <f ca="1">SQRT(Inputs!$B$38)*M628+SQRT(1-Inputs!$B$38)*_xlfn.NORM.S.INV(RAND())</f>
        <v>-1.699364833974182</v>
      </c>
      <c r="Y628" s="23">
        <f ca="1">SQRT(Inputs!$B$38)*C628+SQRT(1-Inputs!$B$38)*_xlfn.NORM.S.INV(RAND())</f>
        <v>3.721138223577871E-2</v>
      </c>
      <c r="Z628" s="23">
        <f ca="1">SQRT(Inputs!$B$38)*D628+SQRT(1-Inputs!$B$38)*_xlfn.NORM.S.INV(RAND())</f>
        <v>0.7132406815444563</v>
      </c>
      <c r="AA628" s="23">
        <f ca="1">SQRT(Inputs!$B$38)*E628+SQRT(1-Inputs!$B$38)*_xlfn.NORM.S.INV(RAND())</f>
        <v>1.0377769828134642</v>
      </c>
      <c r="AB628" s="23">
        <f ca="1">SQRT(Inputs!$B$38)*F628+SQRT(1-Inputs!$B$38)*_xlfn.NORM.S.INV(RAND())</f>
        <v>-1.6209212533078468</v>
      </c>
      <c r="AC628" s="23">
        <f ca="1">SQRT(Inputs!$B$38)*G628+SQRT(1-Inputs!$B$38)*_xlfn.NORM.S.INV(RAND())</f>
        <v>-0.69768370557758419</v>
      </c>
      <c r="AD628" s="23">
        <f ca="1">SQRT(Inputs!$B$38)*H628+SQRT(1-Inputs!$B$38)*_xlfn.NORM.S.INV(RAND())</f>
        <v>1.5177950669569096</v>
      </c>
      <c r="AE628" s="23">
        <f ca="1">SQRT(Inputs!$B$38)*I628+SQRT(1-Inputs!$B$38)*_xlfn.NORM.S.INV(RAND())</f>
        <v>-0.85145699883784132</v>
      </c>
      <c r="AF628" s="23">
        <f ca="1">SQRT(Inputs!$B$38)*J628+SQRT(1-Inputs!$B$38)*_xlfn.NORM.S.INV(RAND())</f>
        <v>-0.32924171314016537</v>
      </c>
      <c r="AG628" s="23">
        <f ca="1">SQRT(Inputs!$B$38)*K628+SQRT(1-Inputs!$B$38)*_xlfn.NORM.S.INV(RAND())</f>
        <v>0.44559375067269191</v>
      </c>
      <c r="AH628" s="23">
        <f ca="1">SQRT(Inputs!$B$38)*L628+SQRT(1-Inputs!$B$38)*_xlfn.NORM.S.INV(RAND())</f>
        <v>2.7314386043035128</v>
      </c>
      <c r="AI628" s="23">
        <f ca="1">SQRT(Inputs!$B$38)*M628+SQRT(1-Inputs!$B$38)*_xlfn.NORM.S.INV(RAND())</f>
        <v>-0.70468124539286647</v>
      </c>
      <c r="AJ628" s="23">
        <f ca="1">SQRT(Inputs!$B$38)*C628+SQRT(1-Inputs!$B$38)*_xlfn.NORM.S.INV(RAND())</f>
        <v>-0.39680389215213385</v>
      </c>
      <c r="AK628" s="23">
        <f ca="1">SQRT(Inputs!$B$38)*D628+SQRT(1-Inputs!$B$38)*_xlfn.NORM.S.INV(RAND())</f>
        <v>2.8958001136192788</v>
      </c>
      <c r="AL628" s="23">
        <f ca="1">SQRT(Inputs!$B$38)*E628+SQRT(1-Inputs!$B$38)*_xlfn.NORM.S.INV(RAND())</f>
        <v>1.7732225300648774</v>
      </c>
      <c r="AM628" s="23">
        <f ca="1">SQRT(Inputs!$B$38)*F628+SQRT(1-Inputs!$B$38)*_xlfn.NORM.S.INV(RAND())</f>
        <v>-0.16723907504950475</v>
      </c>
      <c r="AN628" s="23">
        <f ca="1">SQRT(Inputs!$B$38)*G628+SQRT(1-Inputs!$B$38)*_xlfn.NORM.S.INV(RAND())</f>
        <v>0.10936390084460801</v>
      </c>
      <c r="AO628" s="23">
        <f ca="1">SQRT(Inputs!$B$38)*H628+SQRT(1-Inputs!$B$38)*_xlfn.NORM.S.INV(RAND())</f>
        <v>1.0170847584206948</v>
      </c>
      <c r="AP628" s="23">
        <f ca="1">SQRT(Inputs!$B$38)*I628+SQRT(1-Inputs!$B$38)*_xlfn.NORM.S.INV(RAND())</f>
        <v>7.252800549192806E-3</v>
      </c>
      <c r="AQ628" s="23">
        <f ca="1">SQRT(Inputs!$B$38)*J628+SQRT(1-Inputs!$B$38)*_xlfn.NORM.S.INV(RAND())</f>
        <v>-7.0829196707335174E-2</v>
      </c>
      <c r="AR628" s="23">
        <f ca="1">SQRT(Inputs!$B$38)*K628+SQRT(1-Inputs!$B$38)*_xlfn.NORM.S.INV(RAND())</f>
        <v>0.21003921830337571</v>
      </c>
      <c r="AS628" s="23">
        <f ca="1">SQRT(Inputs!$B$38)*L628+SQRT(1-Inputs!$B$38)*_xlfn.NORM.S.INV(RAND())</f>
        <v>-0.39179658945830109</v>
      </c>
      <c r="AT628" s="23">
        <f ca="1">SQRT(Inputs!$B$38)*M628+SQRT(1-Inputs!$B$38)*_xlfn.NORM.S.INV(RAND())</f>
        <v>-0.9567505824955107</v>
      </c>
      <c r="AU628" s="15">
        <f ca="1">Inputs!$B$6*EXP($B$8-0.5*C$5^2+C$5*N628)</f>
        <v>5208.4656164026164</v>
      </c>
      <c r="AV628" s="15">
        <f t="shared" ca="1" si="328"/>
        <v>8009.0103031453154</v>
      </c>
      <c r="AW628" s="15">
        <f t="shared" ca="1" si="329"/>
        <v>13488.374250392628</v>
      </c>
      <c r="AX628" s="15">
        <f t="shared" ca="1" si="330"/>
        <v>15618.030075840465</v>
      </c>
      <c r="AY628" s="15">
        <f t="shared" ca="1" si="331"/>
        <v>19927.230314071432</v>
      </c>
      <c r="AZ628" s="15">
        <f t="shared" ca="1" si="332"/>
        <v>26647.887320968726</v>
      </c>
      <c r="BA628" s="15">
        <f t="shared" ca="1" si="333"/>
        <v>33591.67900945052</v>
      </c>
      <c r="BB628" s="15">
        <f t="shared" ca="1" si="334"/>
        <v>39960.165658065132</v>
      </c>
      <c r="BC628" s="15">
        <f t="shared" ca="1" si="335"/>
        <v>46983.282772325911</v>
      </c>
      <c r="BD628" s="15">
        <f t="shared" ca="1" si="336"/>
        <v>59504.400811240215</v>
      </c>
      <c r="BE628" s="15">
        <f t="shared" ca="1" si="337"/>
        <v>62459.34482771578</v>
      </c>
      <c r="BF628" s="15">
        <f ca="1">Inputs!$B$13*EXP($B$9-0.5*C$6^2+C$6*Y628)</f>
        <v>13933.430475537454</v>
      </c>
      <c r="BG628" s="15">
        <f t="shared" ca="1" si="338"/>
        <v>19313.42976612199</v>
      </c>
      <c r="BH628" s="15">
        <f t="shared" ca="1" si="339"/>
        <v>28029.625904534889</v>
      </c>
      <c r="BI628" s="15">
        <f t="shared" ca="1" si="340"/>
        <v>26736.180916584468</v>
      </c>
      <c r="BJ628" s="15">
        <f t="shared" ca="1" si="341"/>
        <v>29640.849287259414</v>
      </c>
      <c r="BK628" s="15">
        <f t="shared" ca="1" si="342"/>
        <v>44728.740657344635</v>
      </c>
      <c r="BL628" s="15">
        <f t="shared" ca="1" si="343"/>
        <v>49203.769344187778</v>
      </c>
      <c r="BM628" s="15">
        <f t="shared" ca="1" si="344"/>
        <v>58058.188458894198</v>
      </c>
      <c r="BN628" s="15">
        <f t="shared" ca="1" si="345"/>
        <v>75320.792419580685</v>
      </c>
      <c r="BO628" s="15">
        <f t="shared" ca="1" si="346"/>
        <v>127306.30877383945</v>
      </c>
      <c r="BP628" s="15">
        <f t="shared" ca="1" si="347"/>
        <v>144666.75646729695</v>
      </c>
      <c r="BQ628" s="15">
        <f ca="1">Inputs!$B$20*EXP($B$10-0.5*C$7^2+C$7*AJ628)</f>
        <v>3726.3676377071233</v>
      </c>
      <c r="BR628" s="15">
        <f t="shared" ca="1" si="348"/>
        <v>12683.01488181997</v>
      </c>
      <c r="BS628" s="15">
        <f t="shared" ca="1" si="349"/>
        <v>28901.851284183365</v>
      </c>
      <c r="BT628" s="15">
        <f t="shared" ca="1" si="350"/>
        <v>38138.886247008086</v>
      </c>
      <c r="BU628" s="15">
        <f t="shared" ca="1" si="351"/>
        <v>54273.306311381464</v>
      </c>
      <c r="BV628" s="15">
        <f t="shared" ca="1" si="352"/>
        <v>94955.709330957165</v>
      </c>
      <c r="BW628" s="15">
        <f t="shared" ca="1" si="353"/>
        <v>132708.89431554489</v>
      </c>
      <c r="BX628" s="15">
        <f t="shared" ca="1" si="354"/>
        <v>182997.71297606514</v>
      </c>
      <c r="BY628" s="15">
        <f t="shared" ca="1" si="355"/>
        <v>266924.76139965514</v>
      </c>
      <c r="BZ628" s="15">
        <f t="shared" ca="1" si="356"/>
        <v>348505.4873524927</v>
      </c>
      <c r="CA628" s="15">
        <f t="shared" ca="1" si="357"/>
        <v>413005.08566027804</v>
      </c>
      <c r="CB628" s="15">
        <f ca="1">(AU628*DCF!C$10-DCF!C$5*MAX(AU628*DCF!C$10,0)-MAX(AU628-Inputs!$B$6,0)/Inputs!$B$10)*DCF!C$6</f>
        <v>1041.3186669241722</v>
      </c>
      <c r="CC628" s="15">
        <f ca="1">(AV628*DCF!D$10-DCF!D$5*MAX(AV628*DCF!D$10,0)-MAX(AV628-AU628,0)/Inputs!$B$10)*DCF!D$6</f>
        <v>1269.3024757270075</v>
      </c>
      <c r="CD628" s="15">
        <f ca="1">(AW628*DCF!E$10-DCF!E$5*MAX(AW628*DCF!E$10,0)-MAX(AW628-AV628,0)/Inputs!$B$10)*DCF!E$6</f>
        <v>1880.0712269966309</v>
      </c>
      <c r="CE628" s="15">
        <f ca="1">(AX628*DCF!F$10-DCF!F$5*MAX(AX628*DCF!F$10,0)-MAX(AX628-AW628,0)/Inputs!$B$10)*DCF!F$6</f>
        <v>2966.2624984480171</v>
      </c>
      <c r="CF628" s="15">
        <f ca="1">(AY628*DCF!G$10-DCF!G$5*MAX(AY628*DCF!G$10,0)-MAX(AY628-AX628,0)/Inputs!$B$10)*DCF!G$6</f>
        <v>3277.5007598813772</v>
      </c>
      <c r="CG628" s="15">
        <f ca="1">(AZ628*DCF!H$10-DCF!H$5*MAX(AZ628*DCF!H$10,0)-MAX(AZ628-AY628,0)/Inputs!$B$10)*DCF!H$6</f>
        <v>3980.3333021317462</v>
      </c>
      <c r="CH628" s="15">
        <f ca="1">(BA628*DCF!I$10-DCF!I$5*MAX(BA628*DCF!I$10,0)-MAX(BA628-AZ628,0)/Inputs!$B$10)*DCF!I$6</f>
        <v>4996.9492014612551</v>
      </c>
      <c r="CI628" s="15">
        <f ca="1">(BB628*DCF!J$10-DCF!J$5*MAX(BB628*DCF!J$10,0)-MAX(BB628-BA628,0)/Inputs!$B$10)*DCF!J$6</f>
        <v>5892.2179401082285</v>
      </c>
      <c r="CJ628" s="15">
        <f ca="1">(BC628*DCF!K$10-DCF!K$5*MAX(BC628*DCF!K$10,0)-MAX(BC628-BB628,0)/Inputs!$B$10)*DCF!K$6</f>
        <v>6580.4244859727733</v>
      </c>
      <c r="CK628" s="15">
        <f ca="1">(BD628*DCF!L$10-DCF!L$5*MAX(BD628*DCF!L$10,0)-MAX(BD628-BC628,0)/Inputs!$B$10)*DCF!L$6</f>
        <v>7355.2118790691247</v>
      </c>
      <c r="CL628" s="15">
        <f ca="1">(BE628*DCF!M$10-DCF!M$5*MAX(BE628*DCF!M$10,0)-MAX(BE628-BD628,0)/Inputs!$B$10)*DCF!M$6</f>
        <v>8460.8217711929738</v>
      </c>
      <c r="CM628" s="15">
        <f ca="1">(BF628*DCF!C$28-DCF!C$5*MAX(BF628*DCF!C$28,0)-MAX(BF628-Inputs!$B$13,0)/Inputs!$B$17)*DCF!C$6</f>
        <v>3664.301424805617</v>
      </c>
      <c r="CN628" s="15">
        <f ca="1">(BG628*DCF!D$28-DCF!D$5*MAX(BG628*DCF!D$28,0)-MAX(BG628-BF628,0)/Inputs!$B$17)*DCF!D$6</f>
        <v>4540.4499877829321</v>
      </c>
      <c r="CO628" s="15">
        <f ca="1">(BH628*DCF!E$28-DCF!E$5*MAX(BH628*DCF!E$28,0)-MAX(BH628-BG628,0)/Inputs!$B$17)*DCF!E$6</f>
        <v>6220.6468817736613</v>
      </c>
      <c r="CP628" s="15">
        <f ca="1">(BI628*DCF!F$28-DCF!F$5*MAX(BI628*DCF!F$28,0)-MAX(BI628-BH628,0)/Inputs!$B$17)*DCF!F$6</f>
        <v>7258.1688647879528</v>
      </c>
      <c r="CQ628" s="15">
        <f ca="1">(BJ628*DCF!G$28-DCF!G$5*MAX(BJ628*DCF!G$28,0)-MAX(BJ628-BI628,0)/Inputs!$B$17)*DCF!G$6</f>
        <v>7202.0067067272594</v>
      </c>
      <c r="CR628" s="15">
        <f ca="1">(BK628*DCF!H$28-DCF!H$5*MAX(BK628*DCF!H$28,0)-MAX(BK628-BJ628,0)/Inputs!$B$17)*DCF!H$6</f>
        <v>8717.6761454942207</v>
      </c>
      <c r="CS628" s="15">
        <f ca="1">(BL628*DCF!I$28-DCF!I$5*MAX(BL628*DCF!I$28,0)-MAX(BL628-BK628,0)/Inputs!$B$17)*DCF!I$6</f>
        <v>10928.111989417193</v>
      </c>
      <c r="CT628" s="15">
        <f ca="1">(BM628*DCF!J$28-DCF!J$5*MAX(BM628*DCF!J$28,0)-MAX(BM628-BL628,0)/Inputs!$B$17)*DCF!J$6</f>
        <v>11777.772165133514</v>
      </c>
      <c r="CU628" s="15">
        <f ca="1">(BN628*DCF!K$28-DCF!K$5*MAX(BN628*DCF!K$28,0)-MAX(BN628-BM628,0)/Inputs!$B$17)*DCF!K$6</f>
        <v>13792.049406862703</v>
      </c>
      <c r="CV628" s="15">
        <f ca="1">(BO628*DCF!L$28-DCF!L$5*MAX(BO628*DCF!L$28,0)-MAX(BO628-BN628,0)/Inputs!$B$17)*DCF!L$6</f>
        <v>19518.032883125943</v>
      </c>
      <c r="CW628" s="15">
        <f ca="1">(BP628*DCF!M$28-DCF!M$5*MAX(BP628*DCF!M$28,0)-MAX(BP628-BO628,0)/Inputs!$B$17)*DCF!M$6</f>
        <v>25404.479351842714</v>
      </c>
      <c r="CX628" s="15">
        <f ca="1">(BQ628*DCF!C$46-DCF!C$5*MAX(BQ628*DCF!C$46,0)-MAX(BQ628-Inputs!$B$20,0)/Inputs!$B$24)*DCF!C$6</f>
        <v>-1103.2570238155588</v>
      </c>
      <c r="CY628" s="15">
        <f ca="1">(BR628*DCF!D$46-DCF!D$5*MAX(BR628*DCF!D$46,0)-MAX(BR628-BQ628,0)/Inputs!$B$24)*DCF!D$6</f>
        <v>-5986.4219007369329</v>
      </c>
      <c r="CZ628" s="15">
        <f ca="1">(BS628*DCF!E$46-DCF!E$5*MAX(BS628*DCF!E$46,0)-MAX(BS628-BR628,0)/Inputs!$B$24)*DCF!E$6</f>
        <v>-9810.7130485609123</v>
      </c>
      <c r="DA628" s="15">
        <f ca="1">(BT628*DCF!F$46-DCF!F$5*MAX(BT628*DCF!F$46,0)-MAX(BT628-BS628,0)/Inputs!$B$24)*DCF!F$6</f>
        <v>-6141.0112638548817</v>
      </c>
      <c r="DB628" s="15">
        <f ca="1">(BU628*DCF!G$46-DCF!G$5*MAX(BU628*DCF!G$46,0)-MAX(BU628-BT628,0)/Inputs!$B$24)*DCF!G$6</f>
        <v>-7252.9469257931387</v>
      </c>
      <c r="DC628" s="15">
        <f ca="1">(BV628*DCF!H$46-DCF!H$5*MAX(BV628*DCF!H$46,0)-MAX(BV628-BU628,0)/Inputs!$B$24)*DCF!H$6</f>
        <v>-12641.807473114239</v>
      </c>
      <c r="DD628" s="15">
        <f ca="1">(BW628*DCF!I$46-DCF!I$5*MAX(BW628*DCF!I$46,0)-MAX(BW628-BV628,0)/Inputs!$B$24)*DCF!I$6</f>
        <v>-7772.5155580814526</v>
      </c>
      <c r="DE628" s="15">
        <f ca="1">(BX628*DCF!J$46-DCF!J$5*MAX(BX628*DCF!J$46,0)-MAX(BX628-BW628,0)/Inputs!$B$24)*DCF!J$6</f>
        <v>-5659.5252443654235</v>
      </c>
      <c r="DF628" s="15">
        <f ca="1">(BY628*DCF!K$46-DCF!K$5*MAX(BY628*DCF!K$46,0)-MAX(BY628-BX628,0)/Inputs!$B$24)*DCF!K$6</f>
        <v>-5312.2588870949421</v>
      </c>
      <c r="DG628" s="15">
        <f ca="1">(BZ628*DCF!L$46-DCF!L$5*MAX(BZ628*DCF!L$46,0)-MAX(BZ628-BY628,0)/Inputs!$B$24)*DCF!L$6</f>
        <v>5628.5847008222809</v>
      </c>
      <c r="DH628" s="15">
        <f ca="1">(CA628*DCF!M$46-DCF!M$5*MAX(CA628*DCF!M$46,0)-MAX(CA628-BZ628,0)/Inputs!$B$24)*DCF!M$6</f>
        <v>18893.936619391141</v>
      </c>
      <c r="DI628" s="15">
        <f ca="1">SUM(CB628:CL628)+BE628*DCF!M$10*(1+Inputs!$B$30)*(1-Inputs!$B$33)*(1-Inputs!$B$30/Inputs!$B$31)/(Inputs!$B$29-Inputs!$B$30)*DCF!M$6</f>
        <v>221525.59680277639</v>
      </c>
      <c r="DJ628" s="15">
        <f ca="1">SUM(CM628:CW628)+BP628*DCF!M$28*(1+Inputs!$B$30)*(1-Inputs!$B$33)*(1-Inputs!$B$30/Inputs!$B$31)/(Inputs!$B$29-Inputs!$B$30)*DCF!M$6</f>
        <v>655836.35749881575</v>
      </c>
      <c r="DK628" s="15">
        <f ca="1">SUM(CX628:DH628)+CA628*DCF!M$46*(1+Inputs!$B$30)*(1-Inputs!$B$33)*(1-Inputs!$B$30/Inputs!$B$31)/(Inputs!$B$29-Inputs!$B$30)*DCF!M$6</f>
        <v>601396.85000558395</v>
      </c>
      <c r="DM628" s="15">
        <f ca="1">DI628+DJ628+DK628+Inputs!$B$34+Inputs!$B$36-Inputs!$B$35</f>
        <v>1555609.8043071763</v>
      </c>
    </row>
    <row r="629" spans="1:117" x14ac:dyDescent="0.75">
      <c r="A629" s="11">
        <v>616</v>
      </c>
      <c r="C629" s="23">
        <f t="shared" ca="1" si="361"/>
        <v>-0.91250664324023045</v>
      </c>
      <c r="D629" s="23">
        <f t="shared" ca="1" si="361"/>
        <v>-1.4497010094893252</v>
      </c>
      <c r="E629" s="23">
        <f t="shared" ca="1" si="361"/>
        <v>-1.1373813584738701</v>
      </c>
      <c r="F629" s="23">
        <f t="shared" ca="1" si="361"/>
        <v>-1.7971776758414888</v>
      </c>
      <c r="G629" s="23">
        <f t="shared" ca="1" si="361"/>
        <v>1.1445814394786671</v>
      </c>
      <c r="H629" s="23">
        <f t="shared" ca="1" si="361"/>
        <v>1.3746032151451366</v>
      </c>
      <c r="I629" s="23">
        <f t="shared" ca="1" si="361"/>
        <v>-2.1433119200041171</v>
      </c>
      <c r="J629" s="23">
        <f t="shared" ca="1" si="361"/>
        <v>-1.8349809532877759</v>
      </c>
      <c r="K629" s="23">
        <f t="shared" ca="1" si="361"/>
        <v>5.1928978318505903E-2</v>
      </c>
      <c r="L629" s="23">
        <f t="shared" ca="1" si="361"/>
        <v>-3.2153833063786427E-2</v>
      </c>
      <c r="M629" s="23">
        <f t="shared" ca="1" si="361"/>
        <v>0.94071645196914278</v>
      </c>
      <c r="N629" s="23">
        <f ca="1">SQRT(Inputs!$B$38)*C629+SQRT(1-Inputs!$B$38)*_xlfn.NORM.S.INV(RAND())</f>
        <v>-2.4084553042666821</v>
      </c>
      <c r="O629" s="23">
        <f ca="1">SQRT(Inputs!$B$38)*D629+SQRT(1-Inputs!$B$38)*_xlfn.NORM.S.INV(RAND())</f>
        <v>-1.9884997678444174</v>
      </c>
      <c r="P629" s="23">
        <f ca="1">SQRT(Inputs!$B$38)*E629+SQRT(1-Inputs!$B$38)*_xlfn.NORM.S.INV(RAND())</f>
        <v>-0.25522815388992121</v>
      </c>
      <c r="Q629" s="23">
        <f ca="1">SQRT(Inputs!$B$38)*F629+SQRT(1-Inputs!$B$38)*_xlfn.NORM.S.INV(RAND())</f>
        <v>0.28612082528472127</v>
      </c>
      <c r="R629" s="23">
        <f ca="1">SQRT(Inputs!$B$38)*G629+SQRT(1-Inputs!$B$38)*_xlfn.NORM.S.INV(RAND())</f>
        <v>0.24570043313722695</v>
      </c>
      <c r="S629" s="23">
        <f ca="1">SQRT(Inputs!$B$38)*H629+SQRT(1-Inputs!$B$38)*_xlfn.NORM.S.INV(RAND())</f>
        <v>-1.2154533298795616</v>
      </c>
      <c r="T629" s="23">
        <f ca="1">SQRT(Inputs!$B$38)*I629+SQRT(1-Inputs!$B$38)*_xlfn.NORM.S.INV(RAND())</f>
        <v>-0.58165849856737306</v>
      </c>
      <c r="U629" s="23">
        <f ca="1">SQRT(Inputs!$B$38)*J629+SQRT(1-Inputs!$B$38)*_xlfn.NORM.S.INV(RAND())</f>
        <v>-0.10024984777673829</v>
      </c>
      <c r="V629" s="23">
        <f ca="1">SQRT(Inputs!$B$38)*K629+SQRT(1-Inputs!$B$38)*_xlfn.NORM.S.INV(RAND())</f>
        <v>5.4807238631447937E-2</v>
      </c>
      <c r="W629" s="23">
        <f ca="1">SQRT(Inputs!$B$38)*L629+SQRT(1-Inputs!$B$38)*_xlfn.NORM.S.INV(RAND())</f>
        <v>-1.0397657662736486</v>
      </c>
      <c r="X629" s="23">
        <f ca="1">SQRT(Inputs!$B$38)*M629+SQRT(1-Inputs!$B$38)*_xlfn.NORM.S.INV(RAND())</f>
        <v>0.7071430683123473</v>
      </c>
      <c r="Y629" s="23">
        <f ca="1">SQRT(Inputs!$B$38)*C629+SQRT(1-Inputs!$B$38)*_xlfn.NORM.S.INV(RAND())</f>
        <v>-0.89424146461944454</v>
      </c>
      <c r="Z629" s="23">
        <f ca="1">SQRT(Inputs!$B$38)*D629+SQRT(1-Inputs!$B$38)*_xlfn.NORM.S.INV(RAND())</f>
        <v>-0.80704036600860007</v>
      </c>
      <c r="AA629" s="23">
        <f ca="1">SQRT(Inputs!$B$38)*E629+SQRT(1-Inputs!$B$38)*_xlfn.NORM.S.INV(RAND())</f>
        <v>0.64519100124161133</v>
      </c>
      <c r="AB629" s="23">
        <f ca="1">SQRT(Inputs!$B$38)*F629+SQRT(1-Inputs!$B$38)*_xlfn.NORM.S.INV(RAND())</f>
        <v>7.6641317552051391E-2</v>
      </c>
      <c r="AC629" s="23">
        <f ca="1">SQRT(Inputs!$B$38)*G629+SQRT(1-Inputs!$B$38)*_xlfn.NORM.S.INV(RAND())</f>
        <v>0.78539465151482346</v>
      </c>
      <c r="AD629" s="23">
        <f ca="1">SQRT(Inputs!$B$38)*H629+SQRT(1-Inputs!$B$38)*_xlfn.NORM.S.INV(RAND())</f>
        <v>1.8879076228349456</v>
      </c>
      <c r="AE629" s="23">
        <f ca="1">SQRT(Inputs!$B$38)*I629+SQRT(1-Inputs!$B$38)*_xlfn.NORM.S.INV(RAND())</f>
        <v>-1.1281454941975149</v>
      </c>
      <c r="AF629" s="23">
        <f ca="1">SQRT(Inputs!$B$38)*J629+SQRT(1-Inputs!$B$38)*_xlfn.NORM.S.INV(RAND())</f>
        <v>-0.25864076884889642</v>
      </c>
      <c r="AG629" s="23">
        <f ca="1">SQRT(Inputs!$B$38)*K629+SQRT(1-Inputs!$B$38)*_xlfn.NORM.S.INV(RAND())</f>
        <v>-0.81666154218601761</v>
      </c>
      <c r="AH629" s="23">
        <f ca="1">SQRT(Inputs!$B$38)*L629+SQRT(1-Inputs!$B$38)*_xlfn.NORM.S.INV(RAND())</f>
        <v>1.174096142092413</v>
      </c>
      <c r="AI629" s="23">
        <f ca="1">SQRT(Inputs!$B$38)*M629+SQRT(1-Inputs!$B$38)*_xlfn.NORM.S.INV(RAND())</f>
        <v>-0.93532467350657122</v>
      </c>
      <c r="AJ629" s="23">
        <f ca="1">SQRT(Inputs!$B$38)*C629+SQRT(1-Inputs!$B$38)*_xlfn.NORM.S.INV(RAND())</f>
        <v>-1.782476605975448</v>
      </c>
      <c r="AK629" s="23">
        <f ca="1">SQRT(Inputs!$B$38)*D629+SQRT(1-Inputs!$B$38)*_xlfn.NORM.S.INV(RAND())</f>
        <v>-0.43980308257461981</v>
      </c>
      <c r="AL629" s="23">
        <f ca="1">SQRT(Inputs!$B$38)*E629+SQRT(1-Inputs!$B$38)*_xlfn.NORM.S.INV(RAND())</f>
        <v>-0.76188040214956188</v>
      </c>
      <c r="AM629" s="23">
        <f ca="1">SQRT(Inputs!$B$38)*F629+SQRT(1-Inputs!$B$38)*_xlfn.NORM.S.INV(RAND())</f>
        <v>-0.4145839027069973</v>
      </c>
      <c r="AN629" s="23">
        <f ca="1">SQRT(Inputs!$B$38)*G629+SQRT(1-Inputs!$B$38)*_xlfn.NORM.S.INV(RAND())</f>
        <v>0.75490145996643943</v>
      </c>
      <c r="AO629" s="23">
        <f ca="1">SQRT(Inputs!$B$38)*H629+SQRT(1-Inputs!$B$38)*_xlfn.NORM.S.INV(RAND())</f>
        <v>-0.5770092317497123</v>
      </c>
      <c r="AP629" s="23">
        <f ca="1">SQRT(Inputs!$B$38)*I629+SQRT(1-Inputs!$B$38)*_xlfn.NORM.S.INV(RAND())</f>
        <v>-1.9061329421070754</v>
      </c>
      <c r="AQ629" s="23">
        <f ca="1">SQRT(Inputs!$B$38)*J629+SQRT(1-Inputs!$B$38)*_xlfn.NORM.S.INV(RAND())</f>
        <v>-1.4160033263208338</v>
      </c>
      <c r="AR629" s="23">
        <f ca="1">SQRT(Inputs!$B$38)*K629+SQRT(1-Inputs!$B$38)*_xlfn.NORM.S.INV(RAND())</f>
        <v>0.1653673061554165</v>
      </c>
      <c r="AS629" s="23">
        <f ca="1">SQRT(Inputs!$B$38)*L629+SQRT(1-Inputs!$B$38)*_xlfn.NORM.S.INV(RAND())</f>
        <v>0.24857646791878107</v>
      </c>
      <c r="AT629" s="23">
        <f ca="1">SQRT(Inputs!$B$38)*M629+SQRT(1-Inputs!$B$38)*_xlfn.NORM.S.INV(RAND())</f>
        <v>1.0898204295091634</v>
      </c>
      <c r="AU629" s="15">
        <f ca="1">Inputs!$B$6*EXP($B$8-0.5*C$5^2+C$5*N629)</f>
        <v>3360.1750484226886</v>
      </c>
      <c r="AV629" s="15">
        <f t="shared" ca="1" si="328"/>
        <v>3053.2385446867611</v>
      </c>
      <c r="AW629" s="15">
        <f t="shared" ca="1" si="329"/>
        <v>3596.9022817738501</v>
      </c>
      <c r="AX629" s="15">
        <f t="shared" ca="1" si="330"/>
        <v>4551.2725443785575</v>
      </c>
      <c r="AY629" s="15">
        <f t="shared" ca="1" si="331"/>
        <v>5724.0356939634185</v>
      </c>
      <c r="AZ629" s="15">
        <f t="shared" ca="1" si="332"/>
        <v>6123.6481627561416</v>
      </c>
      <c r="BA629" s="15">
        <f t="shared" ca="1" si="333"/>
        <v>7051.1948386620616</v>
      </c>
      <c r="BB629" s="15">
        <f t="shared" ca="1" si="334"/>
        <v>8546.5371540308297</v>
      </c>
      <c r="BC629" s="15">
        <f t="shared" ca="1" si="335"/>
        <v>10522.857581896567</v>
      </c>
      <c r="BD629" s="15">
        <f t="shared" ca="1" si="336"/>
        <v>11696.792624213367</v>
      </c>
      <c r="BE629" s="15">
        <f t="shared" ca="1" si="337"/>
        <v>15286.433850669695</v>
      </c>
      <c r="BF629" s="15">
        <f ca="1">Inputs!$B$13*EXP($B$9-0.5*C$6^2+C$6*Y629)</f>
        <v>11584.090489307517</v>
      </c>
      <c r="BG629" s="15">
        <f t="shared" ca="1" si="338"/>
        <v>12204.750155681053</v>
      </c>
      <c r="BH629" s="15">
        <f t="shared" ca="1" si="339"/>
        <v>16596.191915234143</v>
      </c>
      <c r="BI629" s="15">
        <f t="shared" ca="1" si="340"/>
        <v>20557.316815487342</v>
      </c>
      <c r="BJ629" s="15">
        <f t="shared" ca="1" si="341"/>
        <v>28222.845158615954</v>
      </c>
      <c r="BK629" s="15">
        <f t="shared" ca="1" si="342"/>
        <v>44789.91121750907</v>
      </c>
      <c r="BL629" s="15">
        <f t="shared" ca="1" si="343"/>
        <v>47535.669870147707</v>
      </c>
      <c r="BM629" s="15">
        <f t="shared" ca="1" si="344"/>
        <v>56584.012584299249</v>
      </c>
      <c r="BN629" s="15">
        <f t="shared" ca="1" si="345"/>
        <v>63103.326923753768</v>
      </c>
      <c r="BO629" s="15">
        <f t="shared" ca="1" si="346"/>
        <v>88995.648812237167</v>
      </c>
      <c r="BP629" s="15">
        <f t="shared" ca="1" si="347"/>
        <v>98523.314643822116</v>
      </c>
      <c r="BQ629" s="15">
        <f ca="1">Inputs!$B$20*EXP($B$10-0.5*C$7^2+C$7*AJ629)</f>
        <v>2279.5084151054475</v>
      </c>
      <c r="BR629" s="15">
        <f t="shared" ca="1" si="348"/>
        <v>2689.8048992272556</v>
      </c>
      <c r="BS629" s="15">
        <f t="shared" ca="1" si="349"/>
        <v>2959.5040093894177</v>
      </c>
      <c r="BT629" s="15">
        <f t="shared" ca="1" si="350"/>
        <v>3660.0028044366331</v>
      </c>
      <c r="BU629" s="15">
        <f t="shared" ca="1" si="351"/>
        <v>6088.8708754165855</v>
      </c>
      <c r="BV629" s="15">
        <f t="shared" ca="1" si="352"/>
        <v>7438.6817174257121</v>
      </c>
      <c r="BW629" s="15">
        <f t="shared" ca="1" si="353"/>
        <v>6934.2604232651775</v>
      </c>
      <c r="BX629" s="15">
        <f t="shared" ca="1" si="354"/>
        <v>7301.7750919052742</v>
      </c>
      <c r="BY629" s="15">
        <f t="shared" ca="1" si="355"/>
        <v>10559.900031381825</v>
      </c>
      <c r="BZ629" s="15">
        <f t="shared" ca="1" si="356"/>
        <v>15509.817133986737</v>
      </c>
      <c r="CA629" s="15">
        <f t="shared" ca="1" si="357"/>
        <v>26442.072655880282</v>
      </c>
      <c r="CB629" s="15">
        <f ca="1">(AU629*DCF!C$10-DCF!C$5*MAX(AU629*DCF!C$10,0)-MAX(AU629-Inputs!$B$6,0)/Inputs!$B$10)*DCF!C$6</f>
        <v>862.92358285510022</v>
      </c>
      <c r="CC629" s="15">
        <f ca="1">(AV629*DCF!D$10-DCF!D$5*MAX(AV629*DCF!D$10,0)-MAX(AV629-AU629,0)/Inputs!$B$10)*DCF!D$6</f>
        <v>744.20621025524031</v>
      </c>
      <c r="CD629" s="15">
        <f ca="1">(AW629*DCF!E$10-DCF!E$5*MAX(AW629*DCF!E$10,0)-MAX(AW629-AV629,0)/Inputs!$B$10)*DCF!E$6</f>
        <v>708.01189137695019</v>
      </c>
      <c r="CE629" s="15">
        <f ca="1">(AX629*DCF!F$10-DCF!F$5*MAX(AX629*DCF!F$10,0)-MAX(AX629-AW629,0)/Inputs!$B$10)*DCF!F$6</f>
        <v>794.95475311692303</v>
      </c>
      <c r="CF629" s="15">
        <f ca="1">(AY629*DCF!G$10-DCF!G$5*MAX(AY629*DCF!G$10,0)-MAX(AY629-AX629,0)/Inputs!$B$10)*DCF!G$6</f>
        <v>953.95410277929398</v>
      </c>
      <c r="CG629" s="15">
        <f ca="1">(AZ629*DCF!H$10-DCF!H$5*MAX(AZ629*DCF!H$10,0)-MAX(AZ629-AY629,0)/Inputs!$B$10)*DCF!H$6</f>
        <v>1117.952325346417</v>
      </c>
      <c r="CH629" s="15">
        <f ca="1">(BA629*DCF!I$10-DCF!I$5*MAX(BA629*DCF!I$10,0)-MAX(BA629-AZ629,0)/Inputs!$B$10)*DCF!I$6</f>
        <v>1135.8459155048199</v>
      </c>
      <c r="CI629" s="15">
        <f ca="1">(BB629*DCF!J$10-DCF!J$5*MAX(BB629*DCF!J$10,0)-MAX(BB629-BA629,0)/Inputs!$B$10)*DCF!J$6</f>
        <v>1240.0111197392882</v>
      </c>
      <c r="CJ629" s="15">
        <f ca="1">(BC629*DCF!K$10-DCF!K$5*MAX(BC629*DCF!K$10,0)-MAX(BC629-BB629,0)/Inputs!$B$10)*DCF!K$6</f>
        <v>1417.3562978438479</v>
      </c>
      <c r="CK629" s="15">
        <f ca="1">(BD629*DCF!L$10-DCF!L$5*MAX(BD629*DCF!L$10,0)-MAX(BD629-BC629,0)/Inputs!$B$10)*DCF!L$6</f>
        <v>1612.2899449211743</v>
      </c>
      <c r="CL629" s="15">
        <f ca="1">(BE629*DCF!M$10-DCF!M$5*MAX(BE629*DCF!M$10,0)-MAX(BE629-BD629,0)/Inputs!$B$10)*DCF!M$6</f>
        <v>1728.2925322929868</v>
      </c>
      <c r="CM629" s="15">
        <f ca="1">(BF629*DCF!C$28-DCF!C$5*MAX(BF629*DCF!C$28,0)-MAX(BF629-Inputs!$B$13,0)/Inputs!$B$17)*DCF!C$6</f>
        <v>3489.8710133683162</v>
      </c>
      <c r="CN629" s="15">
        <f ca="1">(BG629*DCF!D$28-DCF!D$5*MAX(BG629*DCF!D$28,0)-MAX(BG629-BF629,0)/Inputs!$B$17)*DCF!D$6</f>
        <v>3462.1652450420611</v>
      </c>
      <c r="CO629" s="15">
        <f ca="1">(BH629*DCF!E$28-DCF!E$5*MAX(BH629*DCF!E$28,0)-MAX(BH629-BG629,0)/Inputs!$B$17)*DCF!E$6</f>
        <v>3834.8443459788218</v>
      </c>
      <c r="CP629" s="15">
        <f ca="1">(BI629*DCF!F$28-DCF!F$5*MAX(BI629*DCF!F$28,0)-MAX(BI629-BH629,0)/Inputs!$B$17)*DCF!F$6</f>
        <v>4859.5846195034046</v>
      </c>
      <c r="CQ629" s="15">
        <f ca="1">(BJ629*DCF!G$28-DCF!G$5*MAX(BJ629*DCF!G$28,0)-MAX(BJ629-BI629,0)/Inputs!$B$17)*DCF!G$6</f>
        <v>6033.3651613715265</v>
      </c>
      <c r="CR629" s="15">
        <f ca="1">(BK629*DCF!H$28-DCF!H$5*MAX(BK629*DCF!H$28,0)-MAX(BK629-BJ629,0)/Inputs!$B$17)*DCF!H$6</f>
        <v>8502.9820641543611</v>
      </c>
      <c r="CS629" s="15">
        <f ca="1">(BL629*DCF!I$28-DCF!I$5*MAX(BL629*DCF!I$28,0)-MAX(BL629-BK629,0)/Inputs!$B$17)*DCF!I$6</f>
        <v>10784.056596448994</v>
      </c>
      <c r="CT629" s="15">
        <f ca="1">(BM629*DCF!J$28-DCF!J$5*MAX(BM629*DCF!J$28,0)-MAX(BM629-BL629,0)/Inputs!$B$17)*DCF!J$6</f>
        <v>11423.195879137773</v>
      </c>
      <c r="CU629" s="15">
        <f ca="1">(BN629*DCF!K$28-DCF!K$5*MAX(BN629*DCF!K$28,0)-MAX(BN629-BM629,0)/Inputs!$B$17)*DCF!K$6</f>
        <v>12527.83542297508</v>
      </c>
      <c r="CV629" s="15">
        <f ca="1">(BO629*DCF!L$28-DCF!L$5*MAX(BO629*DCF!L$28,0)-MAX(BO629-BN629,0)/Inputs!$B$17)*DCF!L$6</f>
        <v>14826.740548703357</v>
      </c>
      <c r="CW629" s="15">
        <f ca="1">(BP629*DCF!M$28-DCF!M$5*MAX(BP629*DCF!M$28,0)-MAX(BP629-BO629,0)/Inputs!$B$17)*DCF!M$6</f>
        <v>17541.309868425062</v>
      </c>
      <c r="CX629" s="15">
        <f ca="1">(BQ629*DCF!C$46-DCF!C$5*MAX(BQ629*DCF!C$46,0)-MAX(BQ629-Inputs!$B$20,0)/Inputs!$B$24)*DCF!C$6</f>
        <v>-526.4453614562234</v>
      </c>
      <c r="CY629" s="15">
        <f ca="1">(BR629*DCF!D$46-DCF!D$5*MAX(BR629*DCF!D$46,0)-MAX(BR629-BQ629,0)/Inputs!$B$24)*DCF!D$6</f>
        <v>-634.1570732417199</v>
      </c>
      <c r="CZ629" s="15">
        <f ca="1">(BS629*DCF!E$46-DCF!E$5*MAX(BS629*DCF!E$46,0)-MAX(BS629-BR629,0)/Inputs!$B$24)*DCF!E$6</f>
        <v>-456.27446652023559</v>
      </c>
      <c r="DA629" s="15">
        <f ca="1">(BT629*DCF!F$46-DCF!F$5*MAX(BT629*DCF!F$46,0)-MAX(BT629-BS629,0)/Inputs!$B$24)*DCF!F$6</f>
        <v>-521.6183002548587</v>
      </c>
      <c r="DB629" s="15">
        <f ca="1">(BU629*DCF!G$46-DCF!G$5*MAX(BU629*DCF!G$46,0)-MAX(BU629-BT629,0)/Inputs!$B$24)*DCF!G$6</f>
        <v>-1021.8408166131924</v>
      </c>
      <c r="DC629" s="15">
        <f ca="1">(BV629*DCF!H$46-DCF!H$5*MAX(BV629*DCF!H$46,0)-MAX(BV629-BU629,0)/Inputs!$B$24)*DCF!H$6</f>
        <v>-419.44544872609077</v>
      </c>
      <c r="DD629" s="15">
        <f ca="1">(BW629*DCF!I$46-DCF!I$5*MAX(BW629*DCF!I$46,0)-MAX(BW629-BV629,0)/Inputs!$B$24)*DCF!I$6</f>
        <v>160.14943200133135</v>
      </c>
      <c r="DE629" s="15">
        <f ca="1">(BX629*DCF!J$46-DCF!J$5*MAX(BX629*DCF!J$46,0)-MAX(BX629-BW629,0)/Inputs!$B$24)*DCF!J$6</f>
        <v>208.83038156745761</v>
      </c>
      <c r="DF629" s="15">
        <f ca="1">(BY629*DCF!K$46-DCF!K$5*MAX(BY629*DCF!K$46,0)-MAX(BY629-BX629,0)/Inputs!$B$24)*DCF!K$6</f>
        <v>-194.93712268445401</v>
      </c>
      <c r="DG629" s="15">
        <f ca="1">(BZ629*DCF!L$46-DCF!L$5*MAX(BZ629*DCF!L$46,0)-MAX(BZ629-BY629,0)/Inputs!$B$24)*DCF!L$6</f>
        <v>-48.060709073935897</v>
      </c>
      <c r="DH629" s="15">
        <f ca="1">(CA629*DCF!M$46-DCF!M$5*MAX(CA629*DCF!M$46,0)-MAX(CA629-BZ629,0)/Inputs!$B$24)*DCF!M$6</f>
        <v>-212.50108431442632</v>
      </c>
      <c r="DI629" s="15">
        <f ca="1">SUM(CB629:CL629)+BE629*DCF!M$10*(1+Inputs!$B$30)*(1-Inputs!$B$33)*(1-Inputs!$B$30/Inputs!$B$31)/(Inputs!$B$29-Inputs!$B$30)*DCF!M$6</f>
        <v>54858.146224606739</v>
      </c>
      <c r="DJ629" s="15">
        <f ca="1">SUM(CM629:CW629)+BP629*DCF!M$28*(1+Inputs!$B$30)*(1-Inputs!$B$33)*(1-Inputs!$B$30/Inputs!$B$31)/(Inputs!$B$29-Inputs!$B$30)*DCF!M$6</f>
        <v>462874.86741806497</v>
      </c>
      <c r="DK629" s="15">
        <f ca="1">SUM(CX629:DH629)+CA629*DCF!M$46*(1+Inputs!$B$30)*(1-Inputs!$B$33)*(1-Inputs!$B$30/Inputs!$B$31)/(Inputs!$B$29-Inputs!$B$30)*DCF!M$6</f>
        <v>37216.276020420977</v>
      </c>
      <c r="DM629" s="15">
        <f ca="1">DI629+DJ629+DK629+Inputs!$B$34+Inputs!$B$36-Inputs!$B$35</f>
        <v>631800.2896630927</v>
      </c>
    </row>
    <row r="630" spans="1:117" x14ac:dyDescent="0.75">
      <c r="A630" s="11">
        <v>617</v>
      </c>
      <c r="C630" s="23">
        <f t="shared" ca="1" si="361"/>
        <v>-0.25325288959925624</v>
      </c>
      <c r="D630" s="23">
        <f t="shared" ca="1" si="361"/>
        <v>0.50340356295436084</v>
      </c>
      <c r="E630" s="23">
        <f t="shared" ca="1" si="361"/>
        <v>0.38759200014917033</v>
      </c>
      <c r="F630" s="23">
        <f t="shared" ca="1" si="361"/>
        <v>-0.4090468012151649</v>
      </c>
      <c r="G630" s="23">
        <f t="shared" ca="1" si="361"/>
        <v>-1.3078587350276174</v>
      </c>
      <c r="H630" s="23">
        <f t="shared" ca="1" si="361"/>
        <v>0.47971746561213102</v>
      </c>
      <c r="I630" s="23">
        <f t="shared" ca="1" si="361"/>
        <v>2.2177560848584279</v>
      </c>
      <c r="J630" s="23">
        <f t="shared" ca="1" si="361"/>
        <v>-1.3887656627857159</v>
      </c>
      <c r="K630" s="23">
        <f t="shared" ca="1" si="361"/>
        <v>1.968962244974095E-2</v>
      </c>
      <c r="L630" s="23">
        <f t="shared" ca="1" si="361"/>
        <v>-0.88729025800806893</v>
      </c>
      <c r="M630" s="23">
        <f t="shared" ca="1" si="361"/>
        <v>1.2565148789165088</v>
      </c>
      <c r="N630" s="23">
        <f ca="1">SQRT(Inputs!$B$38)*C630+SQRT(1-Inputs!$B$38)*_xlfn.NORM.S.INV(RAND())</f>
        <v>0.14830858569386504</v>
      </c>
      <c r="O630" s="23">
        <f ca="1">SQRT(Inputs!$B$38)*D630+SQRT(1-Inputs!$B$38)*_xlfn.NORM.S.INV(RAND())</f>
        <v>0.74831186881237177</v>
      </c>
      <c r="P630" s="23">
        <f ca="1">SQRT(Inputs!$B$38)*E630+SQRT(1-Inputs!$B$38)*_xlfn.NORM.S.INV(RAND())</f>
        <v>0.10271460647442636</v>
      </c>
      <c r="Q630" s="23">
        <f ca="1">SQRT(Inputs!$B$38)*F630+SQRT(1-Inputs!$B$38)*_xlfn.NORM.S.INV(RAND())</f>
        <v>0.27218945137365547</v>
      </c>
      <c r="R630" s="23">
        <f ca="1">SQRT(Inputs!$B$38)*G630+SQRT(1-Inputs!$B$38)*_xlfn.NORM.S.INV(RAND())</f>
        <v>7.3587025452923949E-2</v>
      </c>
      <c r="S630" s="23">
        <f ca="1">SQRT(Inputs!$B$38)*H630+SQRT(1-Inputs!$B$38)*_xlfn.NORM.S.INV(RAND())</f>
        <v>0.60313094071408968</v>
      </c>
      <c r="T630" s="23">
        <f ca="1">SQRT(Inputs!$B$38)*I630+SQRT(1-Inputs!$B$38)*_xlfn.NORM.S.INV(RAND())</f>
        <v>2.5162945390286868</v>
      </c>
      <c r="U630" s="23">
        <f ca="1">SQRT(Inputs!$B$38)*J630+SQRT(1-Inputs!$B$38)*_xlfn.NORM.S.INV(RAND())</f>
        <v>-1.1408802997055649</v>
      </c>
      <c r="V630" s="23">
        <f ca="1">SQRT(Inputs!$B$38)*K630+SQRT(1-Inputs!$B$38)*_xlfn.NORM.S.INV(RAND())</f>
        <v>4.6683884662125252E-2</v>
      </c>
      <c r="W630" s="23">
        <f ca="1">SQRT(Inputs!$B$38)*L630+SQRT(1-Inputs!$B$38)*_xlfn.NORM.S.INV(RAND())</f>
        <v>-1.1938027705165786</v>
      </c>
      <c r="X630" s="23">
        <f ca="1">SQRT(Inputs!$B$38)*M630+SQRT(1-Inputs!$B$38)*_xlfn.NORM.S.INV(RAND())</f>
        <v>0.6103989515381586</v>
      </c>
      <c r="Y630" s="23">
        <f ca="1">SQRT(Inputs!$B$38)*C630+SQRT(1-Inputs!$B$38)*_xlfn.NORM.S.INV(RAND())</f>
        <v>-1.1414647052127613</v>
      </c>
      <c r="Z630" s="23">
        <f ca="1">SQRT(Inputs!$B$38)*D630+SQRT(1-Inputs!$B$38)*_xlfn.NORM.S.INV(RAND())</f>
        <v>0.35200803315339346</v>
      </c>
      <c r="AA630" s="23">
        <f ca="1">SQRT(Inputs!$B$38)*E630+SQRT(1-Inputs!$B$38)*_xlfn.NORM.S.INV(RAND())</f>
        <v>0.51990945511778652</v>
      </c>
      <c r="AB630" s="23">
        <f ca="1">SQRT(Inputs!$B$38)*F630+SQRT(1-Inputs!$B$38)*_xlfn.NORM.S.INV(RAND())</f>
        <v>-0.99882592324244912</v>
      </c>
      <c r="AC630" s="23">
        <f ca="1">SQRT(Inputs!$B$38)*G630+SQRT(1-Inputs!$B$38)*_xlfn.NORM.S.INV(RAND())</f>
        <v>0.34103394934969444</v>
      </c>
      <c r="AD630" s="23">
        <f ca="1">SQRT(Inputs!$B$38)*H630+SQRT(1-Inputs!$B$38)*_xlfn.NORM.S.INV(RAND())</f>
        <v>0.51335630762320228</v>
      </c>
      <c r="AE630" s="23">
        <f ca="1">SQRT(Inputs!$B$38)*I630+SQRT(1-Inputs!$B$38)*_xlfn.NORM.S.INV(RAND())</f>
        <v>1.1815684168166218</v>
      </c>
      <c r="AF630" s="23">
        <f ca="1">SQRT(Inputs!$B$38)*J630+SQRT(1-Inputs!$B$38)*_xlfn.NORM.S.INV(RAND())</f>
        <v>-1.3735851542470949</v>
      </c>
      <c r="AG630" s="23">
        <f ca="1">SQRT(Inputs!$B$38)*K630+SQRT(1-Inputs!$B$38)*_xlfn.NORM.S.INV(RAND())</f>
        <v>4.1075855555123449E-2</v>
      </c>
      <c r="AH630" s="23">
        <f ca="1">SQRT(Inputs!$B$38)*L630+SQRT(1-Inputs!$B$38)*_xlfn.NORM.S.INV(RAND())</f>
        <v>-0.42472479555862402</v>
      </c>
      <c r="AI630" s="23">
        <f ca="1">SQRT(Inputs!$B$38)*M630+SQRT(1-Inputs!$B$38)*_xlfn.NORM.S.INV(RAND())</f>
        <v>1.2393512674406764</v>
      </c>
      <c r="AJ630" s="23">
        <f ca="1">SQRT(Inputs!$B$38)*C630+SQRT(1-Inputs!$B$38)*_xlfn.NORM.S.INV(RAND())</f>
        <v>-0.53455318763805681</v>
      </c>
      <c r="AK630" s="23">
        <f ca="1">SQRT(Inputs!$B$38)*D630+SQRT(1-Inputs!$B$38)*_xlfn.NORM.S.INV(RAND())</f>
        <v>-0.61328595731714097</v>
      </c>
      <c r="AL630" s="23">
        <f ca="1">SQRT(Inputs!$B$38)*E630+SQRT(1-Inputs!$B$38)*_xlfn.NORM.S.INV(RAND())</f>
        <v>-9.9634979214612618E-2</v>
      </c>
      <c r="AM630" s="23">
        <f ca="1">SQRT(Inputs!$B$38)*F630+SQRT(1-Inputs!$B$38)*_xlfn.NORM.S.INV(RAND())</f>
        <v>-0.43036763087425056</v>
      </c>
      <c r="AN630" s="23">
        <f ca="1">SQRT(Inputs!$B$38)*G630+SQRT(1-Inputs!$B$38)*_xlfn.NORM.S.INV(RAND())</f>
        <v>-1.5245728927676274</v>
      </c>
      <c r="AO630" s="23">
        <f ca="1">SQRT(Inputs!$B$38)*H630+SQRT(1-Inputs!$B$38)*_xlfn.NORM.S.INV(RAND())</f>
        <v>1.6001696212936669</v>
      </c>
      <c r="AP630" s="23">
        <f ca="1">SQRT(Inputs!$B$38)*I630+SQRT(1-Inputs!$B$38)*_xlfn.NORM.S.INV(RAND())</f>
        <v>0.84315029034127909</v>
      </c>
      <c r="AQ630" s="23">
        <f ca="1">SQRT(Inputs!$B$38)*J630+SQRT(1-Inputs!$B$38)*_xlfn.NORM.S.INV(RAND())</f>
        <v>-1.2316663789580298</v>
      </c>
      <c r="AR630" s="23">
        <f ca="1">SQRT(Inputs!$B$38)*K630+SQRT(1-Inputs!$B$38)*_xlfn.NORM.S.INV(RAND())</f>
        <v>0.49311795994176522</v>
      </c>
      <c r="AS630" s="23">
        <f ca="1">SQRT(Inputs!$B$38)*L630+SQRT(1-Inputs!$B$38)*_xlfn.NORM.S.INV(RAND())</f>
        <v>-1.7807393789514381</v>
      </c>
      <c r="AT630" s="23">
        <f ca="1">SQRT(Inputs!$B$38)*M630+SQRT(1-Inputs!$B$38)*_xlfn.NORM.S.INV(RAND())</f>
        <v>2.4919561115800861</v>
      </c>
      <c r="AU630" s="15">
        <f ca="1">Inputs!$B$6*EXP($B$8-0.5*C$5^2+C$5*N630)</f>
        <v>5082.8102327973975</v>
      </c>
      <c r="AV630" s="15">
        <f t="shared" ca="1" si="328"/>
        <v>6906.5689474188039</v>
      </c>
      <c r="AW630" s="15">
        <f t="shared" ca="1" si="329"/>
        <v>8538.8203730587466</v>
      </c>
      <c r="AX630" s="15">
        <f t="shared" ca="1" si="330"/>
        <v>10785.646883158177</v>
      </c>
      <c r="AY630" s="15">
        <f t="shared" ca="1" si="331"/>
        <v>13294.92934760159</v>
      </c>
      <c r="AZ630" s="15">
        <f t="shared" ca="1" si="332"/>
        <v>17376.662740552707</v>
      </c>
      <c r="BA630" s="15">
        <f t="shared" ca="1" si="333"/>
        <v>27671.360675406242</v>
      </c>
      <c r="BB630" s="15">
        <f t="shared" ca="1" si="334"/>
        <v>30218.873261909441</v>
      </c>
      <c r="BC630" s="15">
        <f t="shared" ca="1" si="335"/>
        <v>37177.589211078928</v>
      </c>
      <c r="BD630" s="15">
        <f t="shared" ca="1" si="336"/>
        <v>40734.010427290865</v>
      </c>
      <c r="BE630" s="15">
        <f t="shared" ca="1" si="337"/>
        <v>52767.896498117814</v>
      </c>
      <c r="BF630" s="15">
        <f ca="1">Inputs!$B$13*EXP($B$9-0.5*C$6^2+C$6*Y630)</f>
        <v>11030.026223537927</v>
      </c>
      <c r="BG630" s="15">
        <f t="shared" ca="1" si="338"/>
        <v>14324.203251314149</v>
      </c>
      <c r="BH630" s="15">
        <f t="shared" ca="1" si="339"/>
        <v>19077.694090432644</v>
      </c>
      <c r="BI630" s="15">
        <f t="shared" ca="1" si="340"/>
        <v>20025.933542644467</v>
      </c>
      <c r="BJ630" s="15">
        <f t="shared" ca="1" si="341"/>
        <v>25787.511787433079</v>
      </c>
      <c r="BK630" s="15">
        <f t="shared" ca="1" si="342"/>
        <v>33940.38258025801</v>
      </c>
      <c r="BL630" s="15">
        <f t="shared" ca="1" si="343"/>
        <v>48590.235325688278</v>
      </c>
      <c r="BM630" s="15">
        <f t="shared" ca="1" si="344"/>
        <v>50358.219571560032</v>
      </c>
      <c r="BN630" s="15">
        <f t="shared" ca="1" si="345"/>
        <v>62239.918445126219</v>
      </c>
      <c r="BO630" s="15">
        <f t="shared" ca="1" si="346"/>
        <v>72890.858667772758</v>
      </c>
      <c r="BP630" s="15">
        <f t="shared" ca="1" si="347"/>
        <v>103239.53631794162</v>
      </c>
      <c r="BQ630" s="15">
        <f ca="1">Inputs!$B$20*EXP($B$10-0.5*C$7^2+C$7*AJ630)</f>
        <v>3548.6833418825172</v>
      </c>
      <c r="BR630" s="15">
        <f t="shared" ca="1" si="348"/>
        <v>3962.9583412417596</v>
      </c>
      <c r="BS630" s="15">
        <f t="shared" ca="1" si="349"/>
        <v>5273.7550459847644</v>
      </c>
      <c r="BT630" s="15">
        <f t="shared" ca="1" si="350"/>
        <v>6495.0755640195903</v>
      </c>
      <c r="BU630" s="15">
        <f t="shared" ca="1" si="351"/>
        <v>6224.4117388964269</v>
      </c>
      <c r="BV630" s="15">
        <f t="shared" ca="1" si="352"/>
        <v>12418.970340231024</v>
      </c>
      <c r="BW630" s="15">
        <f t="shared" ca="1" si="353"/>
        <v>20715.653836719277</v>
      </c>
      <c r="BX630" s="15">
        <f t="shared" ca="1" si="354"/>
        <v>22634.776469584795</v>
      </c>
      <c r="BY630" s="15">
        <f t="shared" ca="1" si="355"/>
        <v>34853.049528548858</v>
      </c>
      <c r="BZ630" s="15">
        <f t="shared" ca="1" si="356"/>
        <v>35250.972849176418</v>
      </c>
      <c r="CA630" s="15">
        <f t="shared" ca="1" si="357"/>
        <v>77102.596817579921</v>
      </c>
      <c r="CB630" s="15">
        <f ca="1">(AU630*DCF!C$10-DCF!C$5*MAX(AU630*DCF!C$10,0)-MAX(AU630-Inputs!$B$6,0)/Inputs!$B$10)*DCF!C$6</f>
        <v>1042.2146122061963</v>
      </c>
      <c r="CC630" s="15">
        <f ca="1">(AV630*DCF!D$10-DCF!D$5*MAX(AV630*DCF!D$10,0)-MAX(AV630-AU630,0)/Inputs!$B$10)*DCF!D$6</f>
        <v>1238.753559060515</v>
      </c>
      <c r="CD630" s="15">
        <f ca="1">(AW630*DCF!E$10-DCF!E$5*MAX(AW630*DCF!E$10,0)-MAX(AW630-AV630,0)/Inputs!$B$10)*DCF!E$6</f>
        <v>1603.827082235345</v>
      </c>
      <c r="CE630" s="15">
        <f ca="1">(AX630*DCF!F$10-DCF!F$5*MAX(AX630*DCF!F$10,0)-MAX(AX630-AW630,0)/Inputs!$B$10)*DCF!F$6</f>
        <v>1886.9806342995066</v>
      </c>
      <c r="CF630" s="15">
        <f ca="1">(AY630*DCF!G$10-DCF!G$5*MAX(AY630*DCF!G$10,0)-MAX(AY630-AX630,0)/Inputs!$B$10)*DCF!G$6</f>
        <v>2256.9577748410443</v>
      </c>
      <c r="CG630" s="15">
        <f ca="1">(AZ630*DCF!H$10-DCF!H$5*MAX(AZ630*DCF!H$10,0)-MAX(AZ630-AY630,0)/Inputs!$B$10)*DCF!H$6</f>
        <v>2648.9065963794633</v>
      </c>
      <c r="CH630" s="15">
        <f ca="1">(BA630*DCF!I$10-DCF!I$5*MAX(BA630*DCF!I$10,0)-MAX(BA630-AZ630,0)/Inputs!$B$10)*DCF!I$6</f>
        <v>3365.8569861600608</v>
      </c>
      <c r="CI630" s="15">
        <f ca="1">(BB630*DCF!J$10-DCF!J$5*MAX(BB630*DCF!J$10,0)-MAX(BB630-BA630,0)/Inputs!$B$10)*DCF!J$6</f>
        <v>4799.5952164844693</v>
      </c>
      <c r="CJ630" s="15">
        <f ca="1">(BC630*DCF!K$10-DCF!K$5*MAX(BC630*DCF!K$10,0)-MAX(BC630-BB630,0)/Inputs!$B$10)*DCF!K$6</f>
        <v>5010.8804857026817</v>
      </c>
      <c r="CK630" s="15">
        <f ca="1">(BD630*DCF!L$10-DCF!L$5*MAX(BD630*DCF!L$10,0)-MAX(BD630-BC630,0)/Inputs!$B$10)*DCF!L$6</f>
        <v>5683.5605223126631</v>
      </c>
      <c r="CL630" s="15">
        <f ca="1">(BE630*DCF!M$10-DCF!M$5*MAX(BE630*DCF!M$10,0)-MAX(BE630-BD630,0)/Inputs!$B$10)*DCF!M$6</f>
        <v>6008.6564261981212</v>
      </c>
      <c r="CM630" s="15">
        <f ca="1">(BF630*DCF!C$28-DCF!C$5*MAX(BF630*DCF!C$28,0)-MAX(BF630-Inputs!$B$13,0)/Inputs!$B$17)*DCF!C$6</f>
        <v>3366.2916671000207</v>
      </c>
      <c r="CN630" s="15">
        <f ca="1">(BG630*DCF!D$28-DCF!D$5*MAX(BG630*DCF!D$28,0)-MAX(BG630-BF630,0)/Inputs!$B$17)*DCF!D$6</f>
        <v>3516.0092314195358</v>
      </c>
      <c r="CO630" s="15">
        <f ca="1">(BH630*DCF!E$28-DCF!E$5*MAX(BH630*DCF!E$28,0)-MAX(BH630-BG630,0)/Inputs!$B$17)*DCF!E$6</f>
        <v>4466.2950586675861</v>
      </c>
      <c r="CP630" s="15">
        <f ca="1">(BI630*DCF!F$28-DCF!F$5*MAX(BI630*DCF!F$28,0)-MAX(BI630-BH630,0)/Inputs!$B$17)*DCF!F$6</f>
        <v>5263.8714761234805</v>
      </c>
      <c r="CQ630" s="15">
        <f ca="1">(BJ630*DCF!G$28-DCF!G$5*MAX(BJ630*DCF!G$28,0)-MAX(BJ630-BI630,0)/Inputs!$B$17)*DCF!G$6</f>
        <v>5721.7250392075002</v>
      </c>
      <c r="CR630" s="15">
        <f ca="1">(BK630*DCF!H$28-DCF!H$5*MAX(BK630*DCF!H$28,0)-MAX(BK630-BJ630,0)/Inputs!$B$17)*DCF!H$6</f>
        <v>7127.1037444122449</v>
      </c>
      <c r="CS630" s="15">
        <f ca="1">(BL630*DCF!I$28-DCF!I$5*MAX(BL630*DCF!I$28,0)-MAX(BL630-BK630,0)/Inputs!$B$17)*DCF!I$6</f>
        <v>9323.4384172971386</v>
      </c>
      <c r="CT630" s="15">
        <f ca="1">(BM630*DCF!J$28-DCF!J$5*MAX(BM630*DCF!J$28,0)-MAX(BM630-BL630,0)/Inputs!$B$17)*DCF!J$6</f>
        <v>10999.643255030414</v>
      </c>
      <c r="CU630" s="15">
        <f ca="1">(BN630*DCF!K$28-DCF!K$5*MAX(BN630*DCF!K$28,0)-MAX(BN630-BM630,0)/Inputs!$B$17)*DCF!K$6</f>
        <v>11688.677350310361</v>
      </c>
      <c r="CV630" s="15">
        <f ca="1">(BO630*DCF!L$28-DCF!L$5*MAX(BO630*DCF!L$28,0)-MAX(BO630-BN630,0)/Inputs!$B$17)*DCF!L$6</f>
        <v>13338.084627645978</v>
      </c>
      <c r="CW630" s="15">
        <f ca="1">(BP630*DCF!M$28-DCF!M$5*MAX(BP630*DCF!M$28,0)-MAX(BP630-BO630,0)/Inputs!$B$17)*DCF!M$6</f>
        <v>16252.288915054673</v>
      </c>
      <c r="CX630" s="15">
        <f ca="1">(BQ630*DCF!C$46-DCF!C$5*MAX(BQ630*DCF!C$46,0)-MAX(BQ630-Inputs!$B$20,0)/Inputs!$B$24)*DCF!C$6</f>
        <v>-980.15012139666317</v>
      </c>
      <c r="CY630" s="15">
        <f ca="1">(BR630*DCF!D$46-DCF!D$5*MAX(BR630*DCF!D$46,0)-MAX(BR630-BQ630,0)/Inputs!$B$24)*DCF!D$6</f>
        <v>-853.15227489866447</v>
      </c>
      <c r="CZ630" s="15">
        <f ca="1">(BS630*DCF!E$46-DCF!E$5*MAX(BS630*DCF!E$46,0)-MAX(BS630-BR630,0)/Inputs!$B$24)*DCF!E$6</f>
        <v>-1140.3106918313172</v>
      </c>
      <c r="DA630" s="15">
        <f ca="1">(BT630*DCF!F$46-DCF!F$5*MAX(BT630*DCF!F$46,0)-MAX(BT630-BS630,0)/Inputs!$B$24)*DCF!F$6</f>
        <v>-917.73387707542929</v>
      </c>
      <c r="DB630" s="15">
        <f ca="1">(BU630*DCF!G$46-DCF!G$5*MAX(BU630*DCF!G$46,0)-MAX(BU630-BT630,0)/Inputs!$B$24)*DCF!G$6</f>
        <v>-209.37691296049249</v>
      </c>
      <c r="DC630" s="15">
        <f ca="1">(BV630*DCF!H$46-DCF!H$5*MAX(BV630*DCF!H$46,0)-MAX(BV630-BU630,0)/Inputs!$B$24)*DCF!H$6</f>
        <v>-1924.9211306744619</v>
      </c>
      <c r="DD630" s="15">
        <f ca="1">(BW630*DCF!I$46-DCF!I$5*MAX(BW630*DCF!I$46,0)-MAX(BW630-BV630,0)/Inputs!$B$24)*DCF!I$6</f>
        <v>-1903.2208159562711</v>
      </c>
      <c r="DE630" s="15">
        <f ca="1">(BX630*DCF!J$46-DCF!J$5*MAX(BX630*DCF!J$46,0)-MAX(BX630-BW630,0)/Inputs!$B$24)*DCF!J$6</f>
        <v>440.54629365760297</v>
      </c>
      <c r="DF630" s="15">
        <f ca="1">(BY630*DCF!K$46-DCF!K$5*MAX(BY630*DCF!K$46,0)-MAX(BY630-BX630,0)/Inputs!$B$24)*DCF!K$6</f>
        <v>-1002.2290336912181</v>
      </c>
      <c r="DG630" s="15">
        <f ca="1">(BZ630*DCF!L$46-DCF!L$5*MAX(BZ630*DCF!L$46,0)-MAX(BZ630-BY630,0)/Inputs!$B$24)*DCF!L$6</f>
        <v>2346.6856007738643</v>
      </c>
      <c r="DH630" s="15">
        <f ca="1">(CA630*DCF!M$46-DCF!M$5*MAX(CA630*DCF!M$46,0)-MAX(CA630-BZ630,0)/Inputs!$B$24)*DCF!M$6</f>
        <v>-2704.8004895819649</v>
      </c>
      <c r="DI630" s="15">
        <f ca="1">SUM(CB630:CL630)+BE630*DCF!M$10*(1+Inputs!$B$30)*(1-Inputs!$B$33)*(1-Inputs!$B$30/Inputs!$B$31)/(Inputs!$B$29-Inputs!$B$30)*DCF!M$6</f>
        <v>182399.94363333526</v>
      </c>
      <c r="DJ630" s="15">
        <f ca="1">SUM(CM630:CW630)+BP630*DCF!M$28*(1+Inputs!$B$30)*(1-Inputs!$B$33)*(1-Inputs!$B$30/Inputs!$B$31)/(Inputs!$B$29-Inputs!$B$30)*DCF!M$6</f>
        <v>474152.75514809159</v>
      </c>
      <c r="DK630" s="15">
        <f ca="1">SUM(CX630:DH630)+CA630*DCF!M$46*(1+Inputs!$B$30)*(1-Inputs!$B$33)*(1-Inputs!$B$30/Inputs!$B$31)/(Inputs!$B$29-Inputs!$B$30)*DCF!M$6</f>
        <v>110361.08461281852</v>
      </c>
      <c r="DM630" s="15">
        <f ca="1">DI630+DJ630+DK630+Inputs!$B$34+Inputs!$B$36-Inputs!$B$35</f>
        <v>843764.78339424543</v>
      </c>
    </row>
    <row r="631" spans="1:117" x14ac:dyDescent="0.75">
      <c r="A631" s="11">
        <v>618</v>
      </c>
      <c r="C631" s="23">
        <f t="shared" ca="1" si="361"/>
        <v>0.72582845825238951</v>
      </c>
      <c r="D631" s="23">
        <f t="shared" ca="1" si="361"/>
        <v>-1.3668950699210551</v>
      </c>
      <c r="E631" s="23">
        <f t="shared" ca="1" si="361"/>
        <v>-1.0733235626336675</v>
      </c>
      <c r="F631" s="23">
        <f t="shared" ca="1" si="361"/>
        <v>5.6793200769507779E-2</v>
      </c>
      <c r="G631" s="23">
        <f t="shared" ca="1" si="361"/>
        <v>0.30431281037995545</v>
      </c>
      <c r="H631" s="23">
        <f t="shared" ca="1" si="361"/>
        <v>0.52857246003123093</v>
      </c>
      <c r="I631" s="23">
        <f t="shared" ca="1" si="361"/>
        <v>-0.18006142346046014</v>
      </c>
      <c r="J631" s="23">
        <f t="shared" ca="1" si="361"/>
        <v>-0.56326630661584554</v>
      </c>
      <c r="K631" s="23">
        <f t="shared" ca="1" si="361"/>
        <v>-0.23009970121257292</v>
      </c>
      <c r="L631" s="23">
        <f t="shared" ca="1" si="361"/>
        <v>0.50405558730600597</v>
      </c>
      <c r="M631" s="23">
        <f t="shared" ca="1" si="361"/>
        <v>0.48226918570925276</v>
      </c>
      <c r="N631" s="23">
        <f ca="1">SQRT(Inputs!$B$38)*C631+SQRT(1-Inputs!$B$38)*_xlfn.NORM.S.INV(RAND())</f>
        <v>0.85227310535124978</v>
      </c>
      <c r="O631" s="23">
        <f ca="1">SQRT(Inputs!$B$38)*D631+SQRT(1-Inputs!$B$38)*_xlfn.NORM.S.INV(RAND())</f>
        <v>-1.418884643061646</v>
      </c>
      <c r="P631" s="23">
        <f ca="1">SQRT(Inputs!$B$38)*E631+SQRT(1-Inputs!$B$38)*_xlfn.NORM.S.INV(RAND())</f>
        <v>-0.23324280355597454</v>
      </c>
      <c r="Q631" s="23">
        <f ca="1">SQRT(Inputs!$B$38)*F631+SQRT(1-Inputs!$B$38)*_xlfn.NORM.S.INV(RAND())</f>
        <v>0.58260091366344768</v>
      </c>
      <c r="R631" s="23">
        <f ca="1">SQRT(Inputs!$B$38)*G631+SQRT(1-Inputs!$B$38)*_xlfn.NORM.S.INV(RAND())</f>
        <v>0.62839510379350383</v>
      </c>
      <c r="S631" s="23">
        <f ca="1">SQRT(Inputs!$B$38)*H631+SQRT(1-Inputs!$B$38)*_xlfn.NORM.S.INV(RAND())</f>
        <v>5.7748323443842037E-2</v>
      </c>
      <c r="T631" s="23">
        <f ca="1">SQRT(Inputs!$B$38)*I631+SQRT(1-Inputs!$B$38)*_xlfn.NORM.S.INV(RAND())</f>
        <v>-1.1423298409199467</v>
      </c>
      <c r="U631" s="23">
        <f ca="1">SQRT(Inputs!$B$38)*J631+SQRT(1-Inputs!$B$38)*_xlfn.NORM.S.INV(RAND())</f>
        <v>-1.0893040598711088</v>
      </c>
      <c r="V631" s="23">
        <f ca="1">SQRT(Inputs!$B$38)*K631+SQRT(1-Inputs!$B$38)*_xlfn.NORM.S.INV(RAND())</f>
        <v>-1.7694694391891097</v>
      </c>
      <c r="W631" s="23">
        <f ca="1">SQRT(Inputs!$B$38)*L631+SQRT(1-Inputs!$B$38)*_xlfn.NORM.S.INV(RAND())</f>
        <v>1.3324024743863221</v>
      </c>
      <c r="X631" s="23">
        <f ca="1">SQRT(Inputs!$B$38)*M631+SQRT(1-Inputs!$B$38)*_xlfn.NORM.S.INV(RAND())</f>
        <v>4.363401508422729E-2</v>
      </c>
      <c r="Y631" s="23">
        <f ca="1">SQRT(Inputs!$B$38)*C631+SQRT(1-Inputs!$B$38)*_xlfn.NORM.S.INV(RAND())</f>
        <v>-6.6222942376128413E-2</v>
      </c>
      <c r="Z631" s="23">
        <f ca="1">SQRT(Inputs!$B$38)*D631+SQRT(1-Inputs!$B$38)*_xlfn.NORM.S.INV(RAND())</f>
        <v>-1.0446887863939236</v>
      </c>
      <c r="AA631" s="23">
        <f ca="1">SQRT(Inputs!$B$38)*E631+SQRT(1-Inputs!$B$38)*_xlfn.NORM.S.INV(RAND())</f>
        <v>1.0449619001541679</v>
      </c>
      <c r="AB631" s="23">
        <f ca="1">SQRT(Inputs!$B$38)*F631+SQRT(1-Inputs!$B$38)*_xlfn.NORM.S.INV(RAND())</f>
        <v>-0.25610971841556984</v>
      </c>
      <c r="AC631" s="23">
        <f ca="1">SQRT(Inputs!$B$38)*G631+SQRT(1-Inputs!$B$38)*_xlfn.NORM.S.INV(RAND())</f>
        <v>1.1025525344431408</v>
      </c>
      <c r="AD631" s="23">
        <f ca="1">SQRT(Inputs!$B$38)*H631+SQRT(1-Inputs!$B$38)*_xlfn.NORM.S.INV(RAND())</f>
        <v>-0.29957610777663274</v>
      </c>
      <c r="AE631" s="23">
        <f ca="1">SQRT(Inputs!$B$38)*I631+SQRT(1-Inputs!$B$38)*_xlfn.NORM.S.INV(RAND())</f>
        <v>-1.2752318559014388</v>
      </c>
      <c r="AF631" s="23">
        <f ca="1">SQRT(Inputs!$B$38)*J631+SQRT(1-Inputs!$B$38)*_xlfn.NORM.S.INV(RAND())</f>
        <v>0.97388643118241269</v>
      </c>
      <c r="AG631" s="23">
        <f ca="1">SQRT(Inputs!$B$38)*K631+SQRT(1-Inputs!$B$38)*_xlfn.NORM.S.INV(RAND())</f>
        <v>-0.625909016682062</v>
      </c>
      <c r="AH631" s="23">
        <f ca="1">SQRT(Inputs!$B$38)*L631+SQRT(1-Inputs!$B$38)*_xlfn.NORM.S.INV(RAND())</f>
        <v>0.93866465331338522</v>
      </c>
      <c r="AI631" s="23">
        <f ca="1">SQRT(Inputs!$B$38)*M631+SQRT(1-Inputs!$B$38)*_xlfn.NORM.S.INV(RAND())</f>
        <v>1.5805127234322778</v>
      </c>
      <c r="AJ631" s="23">
        <f ca="1">SQRT(Inputs!$B$38)*C631+SQRT(1-Inputs!$B$38)*_xlfn.NORM.S.INV(RAND())</f>
        <v>-0.51367791999542023</v>
      </c>
      <c r="AK631" s="23">
        <f ca="1">SQRT(Inputs!$B$38)*D631+SQRT(1-Inputs!$B$38)*_xlfn.NORM.S.INV(RAND())</f>
        <v>0.20588876949852486</v>
      </c>
      <c r="AL631" s="23">
        <f ca="1">SQRT(Inputs!$B$38)*E631+SQRT(1-Inputs!$B$38)*_xlfn.NORM.S.INV(RAND())</f>
        <v>0.25345734235178785</v>
      </c>
      <c r="AM631" s="23">
        <f ca="1">SQRT(Inputs!$B$38)*F631+SQRT(1-Inputs!$B$38)*_xlfn.NORM.S.INV(RAND())</f>
        <v>-5.6219623210753723E-3</v>
      </c>
      <c r="AN631" s="23">
        <f ca="1">SQRT(Inputs!$B$38)*G631+SQRT(1-Inputs!$B$38)*_xlfn.NORM.S.INV(RAND())</f>
        <v>0.95222736782233808</v>
      </c>
      <c r="AO631" s="23">
        <f ca="1">SQRT(Inputs!$B$38)*H631+SQRT(1-Inputs!$B$38)*_xlfn.NORM.S.INV(RAND())</f>
        <v>-0.48062093297748704</v>
      </c>
      <c r="AP631" s="23">
        <f ca="1">SQRT(Inputs!$B$38)*I631+SQRT(1-Inputs!$B$38)*_xlfn.NORM.S.INV(RAND())</f>
        <v>0.20413803867495187</v>
      </c>
      <c r="AQ631" s="23">
        <f ca="1">SQRT(Inputs!$B$38)*J631+SQRT(1-Inputs!$B$38)*_xlfn.NORM.S.INV(RAND())</f>
        <v>0.52476376339082176</v>
      </c>
      <c r="AR631" s="23">
        <f ca="1">SQRT(Inputs!$B$38)*K631+SQRT(1-Inputs!$B$38)*_xlfn.NORM.S.INV(RAND())</f>
        <v>-2.0491600834831583</v>
      </c>
      <c r="AS631" s="23">
        <f ca="1">SQRT(Inputs!$B$38)*L631+SQRT(1-Inputs!$B$38)*_xlfn.NORM.S.INV(RAND())</f>
        <v>0.27885060682414559</v>
      </c>
      <c r="AT631" s="23">
        <f ca="1">SQRT(Inputs!$B$38)*M631+SQRT(1-Inputs!$B$38)*_xlfn.NORM.S.INV(RAND())</f>
        <v>1.1886644324969373</v>
      </c>
      <c r="AU631" s="15">
        <f ca="1">Inputs!$B$6*EXP($B$8-0.5*C$5^2+C$5*N631)</f>
        <v>5696.3020763542436</v>
      </c>
      <c r="AV631" s="15">
        <f t="shared" ca="1" si="328"/>
        <v>5628.1378596892418</v>
      </c>
      <c r="AW631" s="15">
        <f t="shared" ca="1" si="329"/>
        <v>6649.982322855546</v>
      </c>
      <c r="AX631" s="15">
        <f t="shared" ca="1" si="330"/>
        <v>8731.9454261993342</v>
      </c>
      <c r="AY631" s="15">
        <f t="shared" ca="1" si="331"/>
        <v>11483.93998398945</v>
      </c>
      <c r="AZ631" s="15">
        <f t="shared" ca="1" si="332"/>
        <v>14134.76960987307</v>
      </c>
      <c r="BA631" s="15">
        <f t="shared" ca="1" si="333"/>
        <v>15348.182428484366</v>
      </c>
      <c r="BB631" s="15">
        <f t="shared" ca="1" si="334"/>
        <v>16848.020428249176</v>
      </c>
      <c r="BC631" s="15">
        <f t="shared" ca="1" si="335"/>
        <v>17394.595543086674</v>
      </c>
      <c r="BD631" s="15">
        <f t="shared" ca="1" si="336"/>
        <v>24138.345803170159</v>
      </c>
      <c r="BE631" s="15">
        <f t="shared" ca="1" si="337"/>
        <v>29696.231824322989</v>
      </c>
      <c r="BF631" s="15">
        <f ca="1">Inputs!$B$13*EXP($B$9-0.5*C$6^2+C$6*Y631)</f>
        <v>13650.626347030897</v>
      </c>
      <c r="BG631" s="15">
        <f t="shared" ca="1" si="338"/>
        <v>13778.33030918292</v>
      </c>
      <c r="BH631" s="15">
        <f t="shared" ca="1" si="339"/>
        <v>20020.366578617348</v>
      </c>
      <c r="BI631" s="15">
        <f t="shared" ca="1" si="340"/>
        <v>23560.624847797946</v>
      </c>
      <c r="BJ631" s="15">
        <f t="shared" ca="1" si="341"/>
        <v>33859.127450625441</v>
      </c>
      <c r="BK631" s="15">
        <f t="shared" ca="1" si="342"/>
        <v>39894.900049699238</v>
      </c>
      <c r="BL631" s="15">
        <f t="shared" ca="1" si="343"/>
        <v>41541.161998529416</v>
      </c>
      <c r="BM631" s="15">
        <f t="shared" ca="1" si="344"/>
        <v>57630.086899930946</v>
      </c>
      <c r="BN631" s="15">
        <f t="shared" ca="1" si="345"/>
        <v>65755.990566545413</v>
      </c>
      <c r="BO631" s="15">
        <f t="shared" ca="1" si="346"/>
        <v>90233.265197772169</v>
      </c>
      <c r="BP631" s="15">
        <f t="shared" ca="1" si="347"/>
        <v>132839.17132652746</v>
      </c>
      <c r="BQ631" s="15">
        <f ca="1">Inputs!$B$20*EXP($B$10-0.5*C$7^2+C$7*AJ631)</f>
        <v>3575.0556452367991</v>
      </c>
      <c r="BR631" s="15">
        <f t="shared" ca="1" si="348"/>
        <v>5178.6707814456668</v>
      </c>
      <c r="BS631" s="15">
        <f t="shared" ca="1" si="349"/>
        <v>7627.1129964350866</v>
      </c>
      <c r="BT631" s="15">
        <f t="shared" ca="1" si="350"/>
        <v>10500.632825688755</v>
      </c>
      <c r="BU631" s="15">
        <f t="shared" ca="1" si="351"/>
        <v>18323.441407531747</v>
      </c>
      <c r="BV631" s="15">
        <f t="shared" ca="1" si="352"/>
        <v>22876.914966236949</v>
      </c>
      <c r="BW631" s="15">
        <f t="shared" ca="1" si="353"/>
        <v>33332.947849953249</v>
      </c>
      <c r="BX631" s="15">
        <f t="shared" ca="1" si="354"/>
        <v>51793.414267868124</v>
      </c>
      <c r="BY631" s="15">
        <f t="shared" ca="1" si="355"/>
        <v>49034.076531772138</v>
      </c>
      <c r="BZ631" s="15">
        <f t="shared" ca="1" si="356"/>
        <v>72420.56325076145</v>
      </c>
      <c r="CA631" s="15">
        <f t="shared" ca="1" si="357"/>
        <v>125654.76111498343</v>
      </c>
      <c r="CB631" s="15">
        <f ca="1">(AU631*DCF!C$10-DCF!C$5*MAX(AU631*DCF!C$10,0)-MAX(AU631-Inputs!$B$6,0)/Inputs!$B$10)*DCF!C$6</f>
        <v>1037.8403060123451</v>
      </c>
      <c r="CC631" s="15">
        <f ca="1">(AV631*DCF!D$10-DCF!D$5*MAX(AV631*DCF!D$10,0)-MAX(AV631-AU631,0)/Inputs!$B$10)*DCF!D$6</f>
        <v>1371.820473916845</v>
      </c>
      <c r="CD631" s="15">
        <f ca="1">(AW631*DCF!E$10-DCF!E$5*MAX(AW631*DCF!E$10,0)-MAX(AW631-AV631,0)/Inputs!$B$10)*DCF!E$6</f>
        <v>1305.2133701398607</v>
      </c>
      <c r="CE631" s="15">
        <f ca="1">(AX631*DCF!F$10-DCF!F$5*MAX(AX631*DCF!F$10,0)-MAX(AX631-AW631,0)/Inputs!$B$10)*DCF!F$6</f>
        <v>1472.964866697582</v>
      </c>
      <c r="CF631" s="15">
        <f ca="1">(AY631*DCF!G$10-DCF!G$5*MAX(AY631*DCF!G$10,0)-MAX(AY631-AX631,0)/Inputs!$B$10)*DCF!G$6</f>
        <v>1837.1683420179297</v>
      </c>
      <c r="CG631" s="15">
        <f ca="1">(AZ631*DCF!H$10-DCF!H$5*MAX(AZ631*DCF!H$10,0)-MAX(AZ631-AY631,0)/Inputs!$B$10)*DCF!H$6</f>
        <v>2273.5733358914067</v>
      </c>
      <c r="CH631" s="15">
        <f ca="1">(BA631*DCF!I$10-DCF!I$5*MAX(BA631*DCF!I$10,0)-MAX(BA631-AZ631,0)/Inputs!$B$10)*DCF!I$6</f>
        <v>2604.5108098861028</v>
      </c>
      <c r="CI631" s="15">
        <f ca="1">(BB631*DCF!J$10-DCF!J$5*MAX(BB631*DCF!J$10,0)-MAX(BB631-BA631,0)/Inputs!$B$10)*DCF!J$6</f>
        <v>2663.8836648416932</v>
      </c>
      <c r="CJ631" s="15">
        <f ca="1">(BC631*DCF!K$10-DCF!K$5*MAX(BC631*DCF!K$10,0)-MAX(BC631-BB631,0)/Inputs!$B$10)*DCF!K$6</f>
        <v>2723.7383279514179</v>
      </c>
      <c r="CK631" s="15">
        <f ca="1">(BD631*DCF!L$10-DCF!L$5*MAX(BD631*DCF!L$10,0)-MAX(BD631-BC631,0)/Inputs!$B$10)*DCF!L$6</f>
        <v>2768.4454616475768</v>
      </c>
      <c r="CL631" s="15">
        <f ca="1">(BE631*DCF!M$10-DCF!M$5*MAX(BE631*DCF!M$10,0)-MAX(BE631-BD631,0)/Inputs!$B$10)*DCF!M$6</f>
        <v>3526.5735321337211</v>
      </c>
      <c r="CM631" s="15">
        <f ca="1">(BF631*DCF!C$28-DCF!C$5*MAX(BF631*DCF!C$28,0)-MAX(BF631-Inputs!$B$13,0)/Inputs!$B$17)*DCF!C$6</f>
        <v>3643.3041912077983</v>
      </c>
      <c r="CN631" s="15">
        <f ca="1">(BG631*DCF!D$28-DCF!D$5*MAX(BG631*DCF!D$28,0)-MAX(BG631-BF631,0)/Inputs!$B$17)*DCF!D$6</f>
        <v>4030.7909465463654</v>
      </c>
      <c r="CO631" s="15">
        <f ca="1">(BH631*DCF!E$28-DCF!E$5*MAX(BH631*DCF!E$28,0)-MAX(BH631-BG631,0)/Inputs!$B$17)*DCF!E$6</f>
        <v>4439.904878154337</v>
      </c>
      <c r="CP631" s="15">
        <f ca="1">(BI631*DCF!F$28-DCF!F$5*MAX(BI631*DCF!F$28,0)-MAX(BI631-BH631,0)/Inputs!$B$17)*DCF!F$6</f>
        <v>5751.5290630432009</v>
      </c>
      <c r="CQ631" s="15">
        <f ca="1">(BJ631*DCF!G$28-DCF!G$5*MAX(BJ631*DCF!G$28,0)-MAX(BJ631-BI631,0)/Inputs!$B$17)*DCF!G$6</f>
        <v>7052.9011045122779</v>
      </c>
      <c r="CR631" s="15">
        <f ca="1">(BK631*DCF!H$28-DCF!H$5*MAX(BK631*DCF!H$28,0)-MAX(BK631-BJ631,0)/Inputs!$B$17)*DCF!H$6</f>
        <v>8928.6592551939375</v>
      </c>
      <c r="CS631" s="15">
        <f ca="1">(BL631*DCF!I$28-DCF!I$5*MAX(BL631*DCF!I$28,0)-MAX(BL631-BK631,0)/Inputs!$B$17)*DCF!I$6</f>
        <v>9532.2413490478175</v>
      </c>
      <c r="CT631" s="15">
        <f ca="1">(BM631*DCF!J$28-DCF!J$5*MAX(BM631*DCF!J$28,0)-MAX(BM631-BL631,0)/Inputs!$B$17)*DCF!J$6</f>
        <v>10723.033608248552</v>
      </c>
      <c r="CU631" s="15">
        <f ca="1">(BN631*DCF!K$28-DCF!K$5*MAX(BN631*DCF!K$28,0)-MAX(BN631-BM631,0)/Inputs!$B$17)*DCF!K$6</f>
        <v>12891.24771422149</v>
      </c>
      <c r="CV631" s="15">
        <f ca="1">(BO631*DCF!L$28-DCF!L$5*MAX(BO631*DCF!L$28,0)-MAX(BO631-BN631,0)/Inputs!$B$17)*DCF!L$6</f>
        <v>15233.785951758337</v>
      </c>
      <c r="CW631" s="15">
        <f ca="1">(BP631*DCF!M$28-DCF!M$5*MAX(BP631*DCF!M$28,0)-MAX(BP631-BO631,0)/Inputs!$B$17)*DCF!M$6</f>
        <v>20540.252576603219</v>
      </c>
      <c r="CX631" s="15">
        <f ca="1">(BQ631*DCF!C$46-DCF!C$5*MAX(BQ631*DCF!C$46,0)-MAX(BQ631-Inputs!$B$20,0)/Inputs!$B$24)*DCF!C$6</f>
        <v>-998.42192510632731</v>
      </c>
      <c r="CY631" s="15">
        <f ca="1">(BR631*DCF!D$46-DCF!D$5*MAX(BR631*DCF!D$46,0)-MAX(BR631-BQ631,0)/Inputs!$B$24)*DCF!D$6</f>
        <v>-1568.1276016351401</v>
      </c>
      <c r="CZ631" s="15">
        <f ca="1">(BS631*DCF!E$46-DCF!E$5*MAX(BS631*DCF!E$46,0)-MAX(BS631-BR631,0)/Inputs!$B$24)*DCF!E$6</f>
        <v>-1867.0279082292859</v>
      </c>
      <c r="DA631" s="15">
        <f ca="1">(BT631*DCF!F$46-DCF!F$5*MAX(BT631*DCF!F$46,0)-MAX(BT631-BS631,0)/Inputs!$B$24)*DCF!F$6</f>
        <v>-1811.0618811543168</v>
      </c>
      <c r="DB631" s="15">
        <f ca="1">(BU631*DCF!G$46-DCF!G$5*MAX(BU631*DCF!G$46,0)-MAX(BU631-BT631,0)/Inputs!$B$24)*DCF!G$6</f>
        <v>-3247.8026133561962</v>
      </c>
      <c r="DC631" s="15">
        <f ca="1">(BV631*DCF!H$46-DCF!H$5*MAX(BV631*DCF!H$46,0)-MAX(BV631-BU631,0)/Inputs!$B$24)*DCF!H$6</f>
        <v>-1414.9640087722596</v>
      </c>
      <c r="DD631" s="15">
        <f ca="1">(BW631*DCF!I$46-DCF!I$5*MAX(BW631*DCF!I$46,0)-MAX(BW631-BV631,0)/Inputs!$B$24)*DCF!I$6</f>
        <v>-2231.6851940761167</v>
      </c>
      <c r="DE631" s="15">
        <f ca="1">(BX631*DCF!J$46-DCF!J$5*MAX(BX631*DCF!J$46,0)-MAX(BX631-BW631,0)/Inputs!$B$24)*DCF!J$6</f>
        <v>-2722.8236321915119</v>
      </c>
      <c r="DF631" s="15">
        <f ca="1">(BY631*DCF!K$46-DCF!K$5*MAX(BY631*DCF!K$46,0)-MAX(BY631-BX631,0)/Inputs!$B$24)*DCF!K$6</f>
        <v>2800.9899073554961</v>
      </c>
      <c r="DG631" s="15">
        <f ca="1">(BZ631*DCF!L$46-DCF!L$5*MAX(BZ631*DCF!L$46,0)-MAX(BZ631-BY631,0)/Inputs!$B$24)*DCF!L$6</f>
        <v>-286.34081533838145</v>
      </c>
      <c r="DH631" s="15">
        <f ca="1">(CA631*DCF!M$46-DCF!M$5*MAX(CA631*DCF!M$46,0)-MAX(CA631-BZ631,0)/Inputs!$B$24)*DCF!M$6</f>
        <v>-1278.0990304292534</v>
      </c>
      <c r="DI631" s="15">
        <f ca="1">SUM(CB631:CL631)+BE631*DCF!M$10*(1+Inputs!$B$30)*(1-Inputs!$B$33)*(1-Inputs!$B$30/Inputs!$B$31)/(Inputs!$B$29-Inputs!$B$30)*DCF!M$6</f>
        <v>106230.73835023984</v>
      </c>
      <c r="DJ631" s="15">
        <f ca="1">SUM(CM631:CW631)+BP631*DCF!M$28*(1+Inputs!$B$30)*(1-Inputs!$B$33)*(1-Inputs!$B$30/Inputs!$B$31)/(Inputs!$B$29-Inputs!$B$30)*DCF!M$6</f>
        <v>595691.87786242168</v>
      </c>
      <c r="DK631" s="15">
        <f ca="1">SUM(CX631:DH631)+CA631*DCF!M$46*(1+Inputs!$B$30)*(1-Inputs!$B$33)*(1-Inputs!$B$30/Inputs!$B$31)/(Inputs!$B$29-Inputs!$B$30)*DCF!M$6</f>
        <v>179651.78073884253</v>
      </c>
      <c r="DM631" s="15">
        <f ca="1">DI631+DJ631+DK631+Inputs!$B$34+Inputs!$B$36-Inputs!$B$35</f>
        <v>958425.39695150405</v>
      </c>
    </row>
    <row r="632" spans="1:117" x14ac:dyDescent="0.75">
      <c r="A632" s="11">
        <v>619</v>
      </c>
      <c r="C632" s="23">
        <f t="shared" ca="1" si="361"/>
        <v>0.88417252047538097</v>
      </c>
      <c r="D632" s="23">
        <f t="shared" ca="1" si="361"/>
        <v>-0.66605490884404916</v>
      </c>
      <c r="E632" s="23">
        <f t="shared" ca="1" si="361"/>
        <v>0.97796554299938299</v>
      </c>
      <c r="F632" s="23">
        <f t="shared" ca="1" si="361"/>
        <v>2.2943417171775917</v>
      </c>
      <c r="G632" s="23">
        <f t="shared" ca="1" si="361"/>
        <v>0.93217195945025144</v>
      </c>
      <c r="H632" s="23">
        <f t="shared" ca="1" si="361"/>
        <v>0.43132859788969741</v>
      </c>
      <c r="I632" s="23">
        <f t="shared" ca="1" si="361"/>
        <v>-0.58350450449271984</v>
      </c>
      <c r="J632" s="23">
        <f t="shared" ca="1" si="361"/>
        <v>0.30930446568635078</v>
      </c>
      <c r="K632" s="23">
        <f t="shared" ca="1" si="361"/>
        <v>0.58657776281509755</v>
      </c>
      <c r="L632" s="23">
        <f t="shared" ca="1" si="361"/>
        <v>-0.77266489647571579</v>
      </c>
      <c r="M632" s="23">
        <f t="shared" ca="1" si="361"/>
        <v>0.90534836066500046</v>
      </c>
      <c r="N632" s="23">
        <f ca="1">SQRT(Inputs!$B$38)*C632+SQRT(1-Inputs!$B$38)*_xlfn.NORM.S.INV(RAND())</f>
        <v>0.29092649625541633</v>
      </c>
      <c r="O632" s="23">
        <f ca="1">SQRT(Inputs!$B$38)*D632+SQRT(1-Inputs!$B$38)*_xlfn.NORM.S.INV(RAND())</f>
        <v>-0.6036392753857367</v>
      </c>
      <c r="P632" s="23">
        <f ca="1">SQRT(Inputs!$B$38)*E632+SQRT(1-Inputs!$B$38)*_xlfn.NORM.S.INV(RAND())</f>
        <v>-8.4611257589946365E-2</v>
      </c>
      <c r="Q632" s="23">
        <f ca="1">SQRT(Inputs!$B$38)*F632+SQRT(1-Inputs!$B$38)*_xlfn.NORM.S.INV(RAND())</f>
        <v>1.4387341663962472</v>
      </c>
      <c r="R632" s="23">
        <f ca="1">SQRT(Inputs!$B$38)*G632+SQRT(1-Inputs!$B$38)*_xlfn.NORM.S.INV(RAND())</f>
        <v>1.0990364457762882</v>
      </c>
      <c r="S632" s="23">
        <f ca="1">SQRT(Inputs!$B$38)*H632+SQRT(1-Inputs!$B$38)*_xlfn.NORM.S.INV(RAND())</f>
        <v>1.0889925240822371</v>
      </c>
      <c r="T632" s="23">
        <f ca="1">SQRT(Inputs!$B$38)*I632+SQRT(1-Inputs!$B$38)*_xlfn.NORM.S.INV(RAND())</f>
        <v>0.15476056553363415</v>
      </c>
      <c r="U632" s="23">
        <f ca="1">SQRT(Inputs!$B$38)*J632+SQRT(1-Inputs!$B$38)*_xlfn.NORM.S.INV(RAND())</f>
        <v>0.46001683641591939</v>
      </c>
      <c r="V632" s="23">
        <f ca="1">SQRT(Inputs!$B$38)*K632+SQRT(1-Inputs!$B$38)*_xlfn.NORM.S.INV(RAND())</f>
        <v>-0.32772046080191575</v>
      </c>
      <c r="W632" s="23">
        <f ca="1">SQRT(Inputs!$B$38)*L632+SQRT(1-Inputs!$B$38)*_xlfn.NORM.S.INV(RAND())</f>
        <v>-0.12215449870609729</v>
      </c>
      <c r="X632" s="23">
        <f ca="1">SQRT(Inputs!$B$38)*M632+SQRT(1-Inputs!$B$38)*_xlfn.NORM.S.INV(RAND())</f>
        <v>0.48422268682757652</v>
      </c>
      <c r="Y632" s="23">
        <f ca="1">SQRT(Inputs!$B$38)*C632+SQRT(1-Inputs!$B$38)*_xlfn.NORM.S.INV(RAND())</f>
        <v>-1.0240719773730993</v>
      </c>
      <c r="Z632" s="23">
        <f ca="1">SQRT(Inputs!$B$38)*D632+SQRT(1-Inputs!$B$38)*_xlfn.NORM.S.INV(RAND())</f>
        <v>0.29118787525840517</v>
      </c>
      <c r="AA632" s="23">
        <f ca="1">SQRT(Inputs!$B$38)*E632+SQRT(1-Inputs!$B$38)*_xlfn.NORM.S.INV(RAND())</f>
        <v>1.1761875837398255</v>
      </c>
      <c r="AB632" s="23">
        <f ca="1">SQRT(Inputs!$B$38)*F632+SQRT(1-Inputs!$B$38)*_xlfn.NORM.S.INV(RAND())</f>
        <v>0.47602432646378701</v>
      </c>
      <c r="AC632" s="23">
        <f ca="1">SQRT(Inputs!$B$38)*G632+SQRT(1-Inputs!$B$38)*_xlfn.NORM.S.INV(RAND())</f>
        <v>-2.0741368863353271</v>
      </c>
      <c r="AD632" s="23">
        <f ca="1">SQRT(Inputs!$B$38)*H632+SQRT(1-Inputs!$B$38)*_xlfn.NORM.S.INV(RAND())</f>
        <v>0.92105855853616581</v>
      </c>
      <c r="AE632" s="23">
        <f ca="1">SQRT(Inputs!$B$38)*I632+SQRT(1-Inputs!$B$38)*_xlfn.NORM.S.INV(RAND())</f>
        <v>-0.59817072214570755</v>
      </c>
      <c r="AF632" s="23">
        <f ca="1">SQRT(Inputs!$B$38)*J632+SQRT(1-Inputs!$B$38)*_xlfn.NORM.S.INV(RAND())</f>
        <v>1.6407014360187155E-2</v>
      </c>
      <c r="AG632" s="23">
        <f ca="1">SQRT(Inputs!$B$38)*K632+SQRT(1-Inputs!$B$38)*_xlfn.NORM.S.INV(RAND())</f>
        <v>0.57949632217022373</v>
      </c>
      <c r="AH632" s="23">
        <f ca="1">SQRT(Inputs!$B$38)*L632+SQRT(1-Inputs!$B$38)*_xlfn.NORM.S.INV(RAND())</f>
        <v>0.53500835202880426</v>
      </c>
      <c r="AI632" s="23">
        <f ca="1">SQRT(Inputs!$B$38)*M632+SQRT(1-Inputs!$B$38)*_xlfn.NORM.S.INV(RAND())</f>
        <v>0.32808112062739953</v>
      </c>
      <c r="AJ632" s="23">
        <f ca="1">SQRT(Inputs!$B$38)*C632+SQRT(1-Inputs!$B$38)*_xlfn.NORM.S.INV(RAND())</f>
        <v>0.52703107114544712</v>
      </c>
      <c r="AK632" s="23">
        <f ca="1">SQRT(Inputs!$B$38)*D632+SQRT(1-Inputs!$B$38)*_xlfn.NORM.S.INV(RAND())</f>
        <v>8.5710753166786002E-2</v>
      </c>
      <c r="AL632" s="23">
        <f ca="1">SQRT(Inputs!$B$38)*E632+SQRT(1-Inputs!$B$38)*_xlfn.NORM.S.INV(RAND())</f>
        <v>0.61156691703075505</v>
      </c>
      <c r="AM632" s="23">
        <f ca="1">SQRT(Inputs!$B$38)*F632+SQRT(1-Inputs!$B$38)*_xlfn.NORM.S.INV(RAND())</f>
        <v>0.84143616442954161</v>
      </c>
      <c r="AN632" s="23">
        <f ca="1">SQRT(Inputs!$B$38)*G632+SQRT(1-Inputs!$B$38)*_xlfn.NORM.S.INV(RAND())</f>
        <v>0.80606190463878946</v>
      </c>
      <c r="AO632" s="23">
        <f ca="1">SQRT(Inputs!$B$38)*H632+SQRT(1-Inputs!$B$38)*_xlfn.NORM.S.INV(RAND())</f>
        <v>-0.542743389713918</v>
      </c>
      <c r="AP632" s="23">
        <f ca="1">SQRT(Inputs!$B$38)*I632+SQRT(1-Inputs!$B$38)*_xlfn.NORM.S.INV(RAND())</f>
        <v>-0.31206955897518129</v>
      </c>
      <c r="AQ632" s="23">
        <f ca="1">SQRT(Inputs!$B$38)*J632+SQRT(1-Inputs!$B$38)*_xlfn.NORM.S.INV(RAND())</f>
        <v>0.56064723944541983</v>
      </c>
      <c r="AR632" s="23">
        <f ca="1">SQRT(Inputs!$B$38)*K632+SQRT(1-Inputs!$B$38)*_xlfn.NORM.S.INV(RAND())</f>
        <v>0.25014713631618107</v>
      </c>
      <c r="AS632" s="23">
        <f ca="1">SQRT(Inputs!$B$38)*L632+SQRT(1-Inputs!$B$38)*_xlfn.NORM.S.INV(RAND())</f>
        <v>-0.73890774298744621</v>
      </c>
      <c r="AT632" s="23">
        <f ca="1">SQRT(Inputs!$B$38)*M632+SQRT(1-Inputs!$B$38)*_xlfn.NORM.S.INV(RAND())</f>
        <v>-0.38102401145873221</v>
      </c>
      <c r="AU632" s="15">
        <f ca="1">Inputs!$B$6*EXP($B$8-0.5*C$5^2+C$5*N632)</f>
        <v>5201.5169481505918</v>
      </c>
      <c r="AV632" s="15">
        <f t="shared" ca="1" si="328"/>
        <v>5793.7450328484429</v>
      </c>
      <c r="AW632" s="15">
        <f t="shared" ca="1" si="329"/>
        <v>6984.280989459593</v>
      </c>
      <c r="AX632" s="15">
        <f t="shared" ca="1" si="330"/>
        <v>10206.198689649749</v>
      </c>
      <c r="AY632" s="15">
        <f t="shared" ca="1" si="331"/>
        <v>14181.266492289449</v>
      </c>
      <c r="AZ632" s="15">
        <f t="shared" ca="1" si="332"/>
        <v>19553.807070694587</v>
      </c>
      <c r="BA632" s="15">
        <f t="shared" ca="1" si="333"/>
        <v>24319.596298454195</v>
      </c>
      <c r="BB632" s="15">
        <f t="shared" ca="1" si="334"/>
        <v>31178.990542772492</v>
      </c>
      <c r="BC632" s="15">
        <f t="shared" ca="1" si="335"/>
        <v>36997.218925932772</v>
      </c>
      <c r="BD632" s="15">
        <f t="shared" ca="1" si="336"/>
        <v>44810.165895782397</v>
      </c>
      <c r="BE632" s="15">
        <f t="shared" ca="1" si="337"/>
        <v>57384.972237905145</v>
      </c>
      <c r="BF632" s="15">
        <f ca="1">Inputs!$B$13*EXP($B$9-0.5*C$6^2+C$6*Y632)</f>
        <v>11289.736604384763</v>
      </c>
      <c r="BG632" s="15">
        <f t="shared" ca="1" si="338"/>
        <v>14501.457860058881</v>
      </c>
      <c r="BH632" s="15">
        <f t="shared" ca="1" si="339"/>
        <v>21534.728917831788</v>
      </c>
      <c r="BI632" s="15">
        <f t="shared" ca="1" si="340"/>
        <v>28365.777882170696</v>
      </c>
      <c r="BJ632" s="15">
        <f t="shared" ca="1" si="341"/>
        <v>25788.007336320581</v>
      </c>
      <c r="BK632" s="15">
        <f t="shared" ca="1" si="342"/>
        <v>35878.229125780272</v>
      </c>
      <c r="BL632" s="15">
        <f t="shared" ca="1" si="343"/>
        <v>40784.758029901495</v>
      </c>
      <c r="BM632" s="15">
        <f t="shared" ca="1" si="344"/>
        <v>50235.556022277662</v>
      </c>
      <c r="BN632" s="15">
        <f t="shared" ca="1" si="345"/>
        <v>66226.445464653225</v>
      </c>
      <c r="BO632" s="15">
        <f t="shared" ca="1" si="346"/>
        <v>86713.201032566387</v>
      </c>
      <c r="BP632" s="15">
        <f t="shared" ca="1" si="347"/>
        <v>110769.46760450456</v>
      </c>
      <c r="BQ632" s="15">
        <f ca="1">Inputs!$B$20*EXP($B$10-0.5*C$7^2+C$7*AJ632)</f>
        <v>5171.1867302293113</v>
      </c>
      <c r="BR632" s="15">
        <f t="shared" ca="1" si="348"/>
        <v>7210.2508620484878</v>
      </c>
      <c r="BS632" s="15">
        <f t="shared" ca="1" si="349"/>
        <v>11769.539985485029</v>
      </c>
      <c r="BT632" s="15">
        <f t="shared" ca="1" si="350"/>
        <v>20235.765732720552</v>
      </c>
      <c r="BU632" s="15">
        <f t="shared" ca="1" si="351"/>
        <v>34084.053983390513</v>
      </c>
      <c r="BV632" s="15">
        <f t="shared" ca="1" si="352"/>
        <v>41962.681217551559</v>
      </c>
      <c r="BW632" s="15">
        <f t="shared" ca="1" si="353"/>
        <v>54813.896377915793</v>
      </c>
      <c r="BX632" s="15">
        <f t="shared" ca="1" si="354"/>
        <v>85785.854309690956</v>
      </c>
      <c r="BY632" s="15">
        <f t="shared" ca="1" si="355"/>
        <v>126093.15154683795</v>
      </c>
      <c r="BZ632" s="15">
        <f t="shared" ca="1" si="356"/>
        <v>154454.15358116577</v>
      </c>
      <c r="CA632" s="15">
        <f t="shared" ca="1" si="357"/>
        <v>202757.42405371502</v>
      </c>
      <c r="CB632" s="15">
        <f ca="1">(AU632*DCF!C$10-DCF!C$5*MAX(AU632*DCF!C$10,0)-MAX(AU632-Inputs!$B$6,0)/Inputs!$B$10)*DCF!C$6</f>
        <v>1041.3682121673455</v>
      </c>
      <c r="CC632" s="15">
        <f ca="1">(AV632*DCF!D$10-DCF!D$5*MAX(AV632*DCF!D$10,0)-MAX(AV632-AU632,0)/Inputs!$B$10)*DCF!D$6</f>
        <v>1267.7867816791206</v>
      </c>
      <c r="CD632" s="15">
        <f ca="1">(AW632*DCF!E$10-DCF!E$5*MAX(AW632*DCF!E$10,0)-MAX(AW632-AV632,0)/Inputs!$B$10)*DCF!E$6</f>
        <v>1344.4013005503593</v>
      </c>
      <c r="CE632" s="15">
        <f ca="1">(AX632*DCF!F$10-DCF!F$5*MAX(AX632*DCF!F$10,0)-MAX(AX632-AW632,0)/Inputs!$B$10)*DCF!F$6</f>
        <v>1557.595715801503</v>
      </c>
      <c r="CF632" s="15">
        <f ca="1">(AY632*DCF!G$10-DCF!G$5*MAX(AY632*DCF!G$10,0)-MAX(AY632-AX632,0)/Inputs!$B$10)*DCF!G$6</f>
        <v>2157.8292730444405</v>
      </c>
      <c r="CG632" s="15">
        <f ca="1">(AZ632*DCF!H$10-DCF!H$5*MAX(AZ632*DCF!H$10,0)-MAX(AZ632-AY632,0)/Inputs!$B$10)*DCF!H$6</f>
        <v>2842.3947731468229</v>
      </c>
      <c r="CH632" s="15">
        <f ca="1">(BA632*DCF!I$10-DCF!I$5*MAX(BA632*DCF!I$10,0)-MAX(BA632-AZ632,0)/Inputs!$B$10)*DCF!I$6</f>
        <v>3660.5466506369066</v>
      </c>
      <c r="CI632" s="15">
        <f ca="1">(BB632*DCF!J$10-DCF!J$5*MAX(BB632*DCF!J$10,0)-MAX(BB632-BA632,0)/Inputs!$B$10)*DCF!J$6</f>
        <v>4310.9589585284721</v>
      </c>
      <c r="CJ632" s="15">
        <f ca="1">(BC632*DCF!K$10-DCF!K$5*MAX(BC632*DCF!K$10,0)-MAX(BC632-BB632,0)/Inputs!$B$10)*DCF!K$6</f>
        <v>5141.4946643886778</v>
      </c>
      <c r="CK632" s="15">
        <f ca="1">(BD632*DCF!L$10-DCF!L$5*MAX(BD632*DCF!L$10,0)-MAX(BD632-BC632,0)/Inputs!$B$10)*DCF!L$6</f>
        <v>5747.8845798933571</v>
      </c>
      <c r="CL632" s="15">
        <f ca="1">(BE632*DCF!M$10-DCF!M$5*MAX(BE632*DCF!M$10,0)-MAX(BE632-BD632,0)/Inputs!$B$10)*DCF!M$6</f>
        <v>6595.5668244654498</v>
      </c>
      <c r="CM632" s="15">
        <f ca="1">(BF632*DCF!C$28-DCF!C$5*MAX(BF632*DCF!C$28,0)-MAX(BF632-Inputs!$B$13,0)/Inputs!$B$17)*DCF!C$6</f>
        <v>3445.5535721205565</v>
      </c>
      <c r="CN632" s="15">
        <f ca="1">(BG632*DCF!D$28-DCF!D$5*MAX(BG632*DCF!D$28,0)-MAX(BG632-BF632,0)/Inputs!$B$17)*DCF!D$6</f>
        <v>3585.8063986170027</v>
      </c>
      <c r="CO632" s="15">
        <f ca="1">(BH632*DCF!E$28-DCF!E$5*MAX(BH632*DCF!E$28,0)-MAX(BH632-BG632,0)/Inputs!$B$17)*DCF!E$6</f>
        <v>4712.8577724202942</v>
      </c>
      <c r="CP632" s="15">
        <f ca="1">(BI632*DCF!F$28-DCF!F$5*MAX(BI632*DCF!F$28,0)-MAX(BI632-BH632,0)/Inputs!$B$17)*DCF!F$6</f>
        <v>6456.8610790317816</v>
      </c>
      <c r="CQ632" s="15">
        <f ca="1">(BJ632*DCF!G$28-DCF!G$5*MAX(BJ632*DCF!G$28,0)-MAX(BJ632-BI632,0)/Inputs!$B$17)*DCF!G$6</f>
        <v>6690.8941564562474</v>
      </c>
      <c r="CR632" s="15">
        <f ca="1">(BK632*DCF!H$28-DCF!H$5*MAX(BK632*DCF!H$28,0)-MAX(BK632-BJ632,0)/Inputs!$B$17)*DCF!H$6</f>
        <v>7305.3445989252259</v>
      </c>
      <c r="CS632" s="15">
        <f ca="1">(BL632*DCF!I$28-DCF!I$5*MAX(BL632*DCF!I$28,0)-MAX(BL632-BK632,0)/Inputs!$B$17)*DCF!I$6</f>
        <v>8886.4223997207737</v>
      </c>
      <c r="CT632" s="15">
        <f ca="1">(BM632*DCF!J$28-DCF!J$5*MAX(BM632*DCF!J$28,0)-MAX(BM632-BL632,0)/Inputs!$B$17)*DCF!J$6</f>
        <v>9953.6007573613442</v>
      </c>
      <c r="CU632" s="15">
        <f ca="1">(BN632*DCF!K$28-DCF!K$5*MAX(BN632*DCF!K$28,0)-MAX(BN632-BM632,0)/Inputs!$B$17)*DCF!K$6</f>
        <v>12027.243904246103</v>
      </c>
      <c r="CV632" s="15">
        <f ca="1">(BO632*DCF!L$28-DCF!L$5*MAX(BO632*DCF!L$28,0)-MAX(BO632-BN632,0)/Inputs!$B$17)*DCF!L$6</f>
        <v>14982.993151244558</v>
      </c>
      <c r="CW632" s="15">
        <f ca="1">(BP632*DCF!M$28-DCF!M$5*MAX(BP632*DCF!M$28,0)-MAX(BP632-BO632,0)/Inputs!$B$17)*DCF!M$6</f>
        <v>18326.783614391221</v>
      </c>
      <c r="CX632" s="15">
        <f ca="1">(BQ632*DCF!C$46-DCF!C$5*MAX(BQ632*DCF!C$46,0)-MAX(BQ632-Inputs!$B$20,0)/Inputs!$B$24)*DCF!C$6</f>
        <v>-2104.2864181727332</v>
      </c>
      <c r="CY632" s="15">
        <f ca="1">(BR632*DCF!D$46-DCF!D$5*MAX(BR632*DCF!D$46,0)-MAX(BR632-BQ632,0)/Inputs!$B$24)*DCF!D$6</f>
        <v>-2100.6734162062075</v>
      </c>
      <c r="CZ632" s="15">
        <f ca="1">(BS632*DCF!E$46-DCF!E$5*MAX(BS632*DCF!E$46,0)-MAX(BS632-BR632,0)/Inputs!$B$24)*DCF!E$6</f>
        <v>-3188.9148528045507</v>
      </c>
      <c r="DA632" s="15">
        <f ca="1">(BT632*DCF!F$46-DCF!F$5*MAX(BT632*DCF!F$46,0)-MAX(BT632-BS632,0)/Inputs!$B$24)*DCF!F$6</f>
        <v>-4556.5168333078236</v>
      </c>
      <c r="DB632" s="15">
        <f ca="1">(BU632*DCF!G$46-DCF!G$5*MAX(BU632*DCF!G$46,0)-MAX(BU632-BT632,0)/Inputs!$B$24)*DCF!G$6</f>
        <v>-5804.8107928911659</v>
      </c>
      <c r="DC632" s="15">
        <f ca="1">(BV632*DCF!H$46-DCF!H$5*MAX(BV632*DCF!H$46,0)-MAX(BV632-BU632,0)/Inputs!$B$24)*DCF!H$6</f>
        <v>-2448.2351398655719</v>
      </c>
      <c r="DD632" s="15">
        <f ca="1">(BW632*DCF!I$46-DCF!I$5*MAX(BW632*DCF!I$46,0)-MAX(BW632-BV632,0)/Inputs!$B$24)*DCF!I$6</f>
        <v>-2423.1385351016929</v>
      </c>
      <c r="DE632" s="15">
        <f ca="1">(BX632*DCF!J$46-DCF!J$5*MAX(BX632*DCF!J$46,0)-MAX(BX632-BW632,0)/Inputs!$B$24)*DCF!J$6</f>
        <v>-4614.7779410506373</v>
      </c>
      <c r="DF632" s="15">
        <f ca="1">(BY632*DCF!K$46-DCF!K$5*MAX(BY632*DCF!K$46,0)-MAX(BY632-BX632,0)/Inputs!$B$24)*DCF!K$6</f>
        <v>-2671.3528911290582</v>
      </c>
      <c r="DG632" s="15">
        <f ca="1">(BZ632*DCF!L$46-DCF!L$5*MAX(BZ632*DCF!L$46,0)-MAX(BZ632-BY632,0)/Inputs!$B$24)*DCF!L$6</f>
        <v>4258.5130734761306</v>
      </c>
      <c r="DH632" s="15">
        <f ca="1">(CA632*DCF!M$46-DCF!M$5*MAX(CA632*DCF!M$46,0)-MAX(CA632-BZ632,0)/Inputs!$B$24)*DCF!M$6</f>
        <v>5797.288011187733</v>
      </c>
      <c r="DI632" s="15">
        <f ca="1">SUM(CB632:CL632)+BE632*DCF!M$10*(1+Inputs!$B$30)*(1-Inputs!$B$33)*(1-Inputs!$B$30/Inputs!$B$31)/(Inputs!$B$29-Inputs!$B$30)*DCF!M$6</f>
        <v>195370.96431009175</v>
      </c>
      <c r="DJ632" s="15">
        <f ca="1">SUM(CM632:CW632)+BP632*DCF!M$28*(1+Inputs!$B$30)*(1-Inputs!$B$33)*(1-Inputs!$B$30/Inputs!$B$31)/(Inputs!$B$29-Inputs!$B$30)*DCF!M$6</f>
        <v>507404.88556174131</v>
      </c>
      <c r="DK632" s="15">
        <f ca="1">SUM(CX632:DH632)+CA632*DCF!M$46*(1+Inputs!$B$30)*(1-Inputs!$B$33)*(1-Inputs!$B$30/Inputs!$B$31)/(Inputs!$B$29-Inputs!$B$30)*DCF!M$6</f>
        <v>293630.09000349685</v>
      </c>
      <c r="DM632" s="15">
        <f ca="1">DI632+DJ632+DK632+Inputs!$B$34+Inputs!$B$36-Inputs!$B$35</f>
        <v>1073256.9398753298</v>
      </c>
    </row>
    <row r="633" spans="1:117" x14ac:dyDescent="0.75">
      <c r="A633" s="11">
        <v>620</v>
      </c>
      <c r="C633" s="23">
        <f t="shared" ca="1" si="361"/>
        <v>-0.48165560127742146</v>
      </c>
      <c r="D633" s="23">
        <f t="shared" ca="1" si="361"/>
        <v>0.16490763888502175</v>
      </c>
      <c r="E633" s="23">
        <f t="shared" ca="1" si="361"/>
        <v>-0.38198753246164513</v>
      </c>
      <c r="F633" s="23">
        <f t="shared" ca="1" si="361"/>
        <v>0.87883895050031158</v>
      </c>
      <c r="G633" s="23">
        <f t="shared" ca="1" si="361"/>
        <v>1.8052750546547789</v>
      </c>
      <c r="H633" s="23">
        <f t="shared" ca="1" si="361"/>
        <v>-1.2266762206174864</v>
      </c>
      <c r="I633" s="23">
        <f t="shared" ca="1" si="361"/>
        <v>-0.74387768938114129</v>
      </c>
      <c r="J633" s="23">
        <f t="shared" ca="1" si="361"/>
        <v>0.57299183504903117</v>
      </c>
      <c r="K633" s="23">
        <f t="shared" ca="1" si="361"/>
        <v>0.30961086367586588</v>
      </c>
      <c r="L633" s="23">
        <f t="shared" ca="1" si="361"/>
        <v>0.11889305656984066</v>
      </c>
      <c r="M633" s="23">
        <f t="shared" ca="1" si="361"/>
        <v>0.67253626318269233</v>
      </c>
      <c r="N633" s="23">
        <f ca="1">SQRT(Inputs!$B$38)*C633+SQRT(1-Inputs!$B$38)*_xlfn.NORM.S.INV(RAND())</f>
        <v>-0.12558523334250749</v>
      </c>
      <c r="O633" s="23">
        <f ca="1">SQRT(Inputs!$B$38)*D633+SQRT(1-Inputs!$B$38)*_xlfn.NORM.S.INV(RAND())</f>
        <v>-1.2016242169417997</v>
      </c>
      <c r="P633" s="23">
        <f ca="1">SQRT(Inputs!$B$38)*E633+SQRT(1-Inputs!$B$38)*_xlfn.NORM.S.INV(RAND())</f>
        <v>-0.53036835695572737</v>
      </c>
      <c r="Q633" s="23">
        <f ca="1">SQRT(Inputs!$B$38)*F633+SQRT(1-Inputs!$B$38)*_xlfn.NORM.S.INV(RAND())</f>
        <v>1.5377976223315182</v>
      </c>
      <c r="R633" s="23">
        <f ca="1">SQRT(Inputs!$B$38)*G633+SQRT(1-Inputs!$B$38)*_xlfn.NORM.S.INV(RAND())</f>
        <v>-2.2688418810591138E-2</v>
      </c>
      <c r="S633" s="23">
        <f ca="1">SQRT(Inputs!$B$38)*H633+SQRT(1-Inputs!$B$38)*_xlfn.NORM.S.INV(RAND())</f>
        <v>-1.9663289664497676</v>
      </c>
      <c r="T633" s="23">
        <f ca="1">SQRT(Inputs!$B$38)*I633+SQRT(1-Inputs!$B$38)*_xlfn.NORM.S.INV(RAND())</f>
        <v>-1.1342714416806565</v>
      </c>
      <c r="U633" s="23">
        <f ca="1">SQRT(Inputs!$B$38)*J633+SQRT(1-Inputs!$B$38)*_xlfn.NORM.S.INV(RAND())</f>
        <v>2.8809187642116985E-2</v>
      </c>
      <c r="V633" s="23">
        <f ca="1">SQRT(Inputs!$B$38)*K633+SQRT(1-Inputs!$B$38)*_xlfn.NORM.S.INV(RAND())</f>
        <v>1.175603863892166</v>
      </c>
      <c r="W633" s="23">
        <f ca="1">SQRT(Inputs!$B$38)*L633+SQRT(1-Inputs!$B$38)*_xlfn.NORM.S.INV(RAND())</f>
        <v>0.64439501864706217</v>
      </c>
      <c r="X633" s="23">
        <f ca="1">SQRT(Inputs!$B$38)*M633+SQRT(1-Inputs!$B$38)*_xlfn.NORM.S.INV(RAND())</f>
        <v>0.88559707723661985</v>
      </c>
      <c r="Y633" s="23">
        <f ca="1">SQRT(Inputs!$B$38)*C633+SQRT(1-Inputs!$B$38)*_xlfn.NORM.S.INV(RAND())</f>
        <v>0.44712458644773162</v>
      </c>
      <c r="Z633" s="23">
        <f ca="1">SQRT(Inputs!$B$38)*D633+SQRT(1-Inputs!$B$38)*_xlfn.NORM.S.INV(RAND())</f>
        <v>1.0085625556816402</v>
      </c>
      <c r="AA633" s="23">
        <f ca="1">SQRT(Inputs!$B$38)*E633+SQRT(1-Inputs!$B$38)*_xlfn.NORM.S.INV(RAND())</f>
        <v>-0.45330788521885146</v>
      </c>
      <c r="AB633" s="23">
        <f ca="1">SQRT(Inputs!$B$38)*F633+SQRT(1-Inputs!$B$38)*_xlfn.NORM.S.INV(RAND())</f>
        <v>0.96134439975826513</v>
      </c>
      <c r="AC633" s="23">
        <f ca="1">SQRT(Inputs!$B$38)*G633+SQRT(1-Inputs!$B$38)*_xlfn.NORM.S.INV(RAND())</f>
        <v>1.5177492300543625</v>
      </c>
      <c r="AD633" s="23">
        <f ca="1">SQRT(Inputs!$B$38)*H633+SQRT(1-Inputs!$B$38)*_xlfn.NORM.S.INV(RAND())</f>
        <v>-1.1724325003002773</v>
      </c>
      <c r="AE633" s="23">
        <f ca="1">SQRT(Inputs!$B$38)*I633+SQRT(1-Inputs!$B$38)*_xlfn.NORM.S.INV(RAND())</f>
        <v>0.34902100296649452</v>
      </c>
      <c r="AF633" s="23">
        <f ca="1">SQRT(Inputs!$B$38)*J633+SQRT(1-Inputs!$B$38)*_xlfn.NORM.S.INV(RAND())</f>
        <v>0.58523224471586599</v>
      </c>
      <c r="AG633" s="23">
        <f ca="1">SQRT(Inputs!$B$38)*K633+SQRT(1-Inputs!$B$38)*_xlfn.NORM.S.INV(RAND())</f>
        <v>-0.29183692292694036</v>
      </c>
      <c r="AH633" s="23">
        <f ca="1">SQRT(Inputs!$B$38)*L633+SQRT(1-Inputs!$B$38)*_xlfn.NORM.S.INV(RAND())</f>
        <v>-0.33271400634028625</v>
      </c>
      <c r="AI633" s="23">
        <f ca="1">SQRT(Inputs!$B$38)*M633+SQRT(1-Inputs!$B$38)*_xlfn.NORM.S.INV(RAND())</f>
        <v>1.3382050150871154</v>
      </c>
      <c r="AJ633" s="23">
        <f ca="1">SQRT(Inputs!$B$38)*C633+SQRT(1-Inputs!$B$38)*_xlfn.NORM.S.INV(RAND())</f>
        <v>-0.13002756808593444</v>
      </c>
      <c r="AK633" s="23">
        <f ca="1">SQRT(Inputs!$B$38)*D633+SQRT(1-Inputs!$B$38)*_xlfn.NORM.S.INV(RAND())</f>
        <v>0.63003188500669027</v>
      </c>
      <c r="AL633" s="23">
        <f ca="1">SQRT(Inputs!$B$38)*E633+SQRT(1-Inputs!$B$38)*_xlfn.NORM.S.INV(RAND())</f>
        <v>-1.2028576612433279</v>
      </c>
      <c r="AM633" s="23">
        <f ca="1">SQRT(Inputs!$B$38)*F633+SQRT(1-Inputs!$B$38)*_xlfn.NORM.S.INV(RAND())</f>
        <v>0.86015548048691071</v>
      </c>
      <c r="AN633" s="23">
        <f ca="1">SQRT(Inputs!$B$38)*G633+SQRT(1-Inputs!$B$38)*_xlfn.NORM.S.INV(RAND())</f>
        <v>0.47955647387422251</v>
      </c>
      <c r="AO633" s="23">
        <f ca="1">SQRT(Inputs!$B$38)*H633+SQRT(1-Inputs!$B$38)*_xlfn.NORM.S.INV(RAND())</f>
        <v>0.49100576350399772</v>
      </c>
      <c r="AP633" s="23">
        <f ca="1">SQRT(Inputs!$B$38)*I633+SQRT(1-Inputs!$B$38)*_xlfn.NORM.S.INV(RAND())</f>
        <v>-1.6682645488178178</v>
      </c>
      <c r="AQ633" s="23">
        <f ca="1">SQRT(Inputs!$B$38)*J633+SQRT(1-Inputs!$B$38)*_xlfn.NORM.S.INV(RAND())</f>
        <v>0.55592344084113621</v>
      </c>
      <c r="AR633" s="23">
        <f ca="1">SQRT(Inputs!$B$38)*K633+SQRT(1-Inputs!$B$38)*_xlfn.NORM.S.INV(RAND())</f>
        <v>1.0358748264896056</v>
      </c>
      <c r="AS633" s="23">
        <f ca="1">SQRT(Inputs!$B$38)*L633+SQRT(1-Inputs!$B$38)*_xlfn.NORM.S.INV(RAND())</f>
        <v>0.83150459999247639</v>
      </c>
      <c r="AT633" s="23">
        <f ca="1">SQRT(Inputs!$B$38)*M633+SQRT(1-Inputs!$B$38)*_xlfn.NORM.S.INV(RAND())</f>
        <v>0.31191477354312602</v>
      </c>
      <c r="AU633" s="15">
        <f ca="1">Inputs!$B$6*EXP($B$8-0.5*C$5^2+C$5*N633)</f>
        <v>4862.3811635421234</v>
      </c>
      <c r="AV633" s="15">
        <f t="shared" ca="1" si="328"/>
        <v>4960.1398393207683</v>
      </c>
      <c r="AW633" s="15">
        <f t="shared" ca="1" si="329"/>
        <v>5630.4696369637941</v>
      </c>
      <c r="AX633" s="15">
        <f t="shared" ca="1" si="330"/>
        <v>8330.3239031587036</v>
      </c>
      <c r="AY633" s="15">
        <f t="shared" ca="1" si="331"/>
        <v>10153.566069571296</v>
      </c>
      <c r="AZ633" s="15">
        <f t="shared" ca="1" si="332"/>
        <v>10000.37824354887</v>
      </c>
      <c r="BA633" s="15">
        <f t="shared" ca="1" si="333"/>
        <v>10868.032401852462</v>
      </c>
      <c r="BB633" s="15">
        <f t="shared" ca="1" si="334"/>
        <v>13344.244380557102</v>
      </c>
      <c r="BC633" s="15">
        <f t="shared" ca="1" si="335"/>
        <v>18307.286444514302</v>
      </c>
      <c r="BD633" s="15">
        <f t="shared" ca="1" si="336"/>
        <v>23821.523322776004</v>
      </c>
      <c r="BE633" s="15">
        <f t="shared" ca="1" si="337"/>
        <v>31642.281547677481</v>
      </c>
      <c r="BF633" s="15">
        <f ca="1">Inputs!$B$13*EXP($B$9-0.5*C$6^2+C$6*Y633)</f>
        <v>15113.001030189189</v>
      </c>
      <c r="BG633" s="15">
        <f t="shared" ca="1" si="338"/>
        <v>22095.024574486008</v>
      </c>
      <c r="BH633" s="15">
        <f t="shared" ca="1" si="339"/>
        <v>25040.79560242013</v>
      </c>
      <c r="BI633" s="15">
        <f t="shared" ca="1" si="340"/>
        <v>35542.281437588579</v>
      </c>
      <c r="BJ633" s="15">
        <f t="shared" ca="1" si="341"/>
        <v>54228.331333653594</v>
      </c>
      <c r="BK633" s="15">
        <f t="shared" ca="1" si="342"/>
        <v>56736.050849655316</v>
      </c>
      <c r="BL633" s="15">
        <f t="shared" ca="1" si="343"/>
        <v>72918.013299402635</v>
      </c>
      <c r="BM633" s="15">
        <f t="shared" ca="1" si="344"/>
        <v>96391.123442649536</v>
      </c>
      <c r="BN633" s="15">
        <f t="shared" ca="1" si="345"/>
        <v>114474.71175976438</v>
      </c>
      <c r="BO633" s="15">
        <f t="shared" ca="1" si="346"/>
        <v>135506.0057728329</v>
      </c>
      <c r="BP633" s="15">
        <f t="shared" ca="1" si="347"/>
        <v>194086.58655379308</v>
      </c>
      <c r="BQ633" s="15">
        <f ca="1">Inputs!$B$20*EXP($B$10-0.5*C$7^2+C$7*AJ633)</f>
        <v>4096.180193391695</v>
      </c>
      <c r="BR633" s="15">
        <f t="shared" ca="1" si="348"/>
        <v>6789.1240755382041</v>
      </c>
      <c r="BS633" s="15">
        <f t="shared" ca="1" si="349"/>
        <v>6581.252038075434</v>
      </c>
      <c r="BT633" s="15">
        <f t="shared" ca="1" si="350"/>
        <v>11371.070668831428</v>
      </c>
      <c r="BU633" s="15">
        <f t="shared" ca="1" si="351"/>
        <v>17697.900667331636</v>
      </c>
      <c r="BV633" s="15">
        <f t="shared" ca="1" si="352"/>
        <v>27503.11430184613</v>
      </c>
      <c r="BW633" s="15">
        <f t="shared" ca="1" si="353"/>
        <v>26961.897614494275</v>
      </c>
      <c r="BX633" s="15">
        <f t="shared" ca="1" si="354"/>
        <v>42156.464846114861</v>
      </c>
      <c r="BY633" s="15">
        <f t="shared" ca="1" si="355"/>
        <v>72015.688335718412</v>
      </c>
      <c r="BZ633" s="15">
        <f t="shared" ca="1" si="356"/>
        <v>117737.22918872956</v>
      </c>
      <c r="CA633" s="15">
        <f t="shared" ca="1" si="357"/>
        <v>174810.76336453645</v>
      </c>
      <c r="CB633" s="15">
        <f ca="1">(AU633*DCF!C$10-DCF!C$5*MAX(AU633*DCF!C$10,0)-MAX(AU633-Inputs!$B$6,0)/Inputs!$B$10)*DCF!C$6</f>
        <v>1043.7863107594453</v>
      </c>
      <c r="CC633" s="15">
        <f ca="1">(AV633*DCF!D$10-DCF!D$5*MAX(AV633*DCF!D$10,0)-MAX(AV633-AU633,0)/Inputs!$B$10)*DCF!D$6</f>
        <v>1185.1645874277451</v>
      </c>
      <c r="CD633" s="15">
        <f ca="1">(AW633*DCF!E$10-DCF!E$5*MAX(AW633*DCF!E$10,0)-MAX(AW633-AV633,0)/Inputs!$B$10)*DCF!E$6</f>
        <v>1148.9997797312783</v>
      </c>
      <c r="CE633" s="15">
        <f ca="1">(AX633*DCF!F$10-DCF!F$5*MAX(AX633*DCF!F$10,0)-MAX(AX633-AW633,0)/Inputs!$B$10)*DCF!F$6</f>
        <v>1256.7236966045634</v>
      </c>
      <c r="CF633" s="15">
        <f ca="1">(AY633*DCF!G$10-DCF!G$5*MAX(AY633*DCF!G$10,0)-MAX(AY633-AX633,0)/Inputs!$B$10)*DCF!G$6</f>
        <v>1741.5805620103697</v>
      </c>
      <c r="CG633" s="15">
        <f ca="1">(AZ633*DCF!H$10-DCF!H$5*MAX(AZ633*DCF!H$10,0)-MAX(AZ633-AY633,0)/Inputs!$B$10)*DCF!H$6</f>
        <v>1941.5806090757262</v>
      </c>
      <c r="CH633" s="15">
        <f ca="1">(BA633*DCF!I$10-DCF!I$5*MAX(BA633*DCF!I$10,0)-MAX(BA633-AZ633,0)/Inputs!$B$10)*DCF!I$6</f>
        <v>1842.8673709710395</v>
      </c>
      <c r="CI633" s="15">
        <f ca="1">(BB633*DCF!J$10-DCF!J$5*MAX(BB633*DCF!J$10,0)-MAX(BB633-BA633,0)/Inputs!$B$10)*DCF!J$6</f>
        <v>1914.6741780041984</v>
      </c>
      <c r="CJ633" s="15">
        <f ca="1">(BC633*DCF!K$10-DCF!K$5*MAX(BC633*DCF!K$10,0)-MAX(BC633-BB633,0)/Inputs!$B$10)*DCF!K$6</f>
        <v>2252.4287632822411</v>
      </c>
      <c r="CK633" s="15">
        <f ca="1">(BD633*DCF!L$10-DCF!L$5*MAX(BD633*DCF!L$10,0)-MAX(BD633-BC633,0)/Inputs!$B$10)*DCF!L$6</f>
        <v>2879.6585947454091</v>
      </c>
      <c r="CL633" s="15">
        <f ca="1">(BE633*DCF!M$10-DCF!M$5*MAX(BE633*DCF!M$10,0)-MAX(BE633-BD633,0)/Inputs!$B$10)*DCF!M$6</f>
        <v>3530.862055079625</v>
      </c>
      <c r="CM633" s="15">
        <f ca="1">(BF633*DCF!C$28-DCF!C$5*MAX(BF633*DCF!C$28,0)-MAX(BF633-Inputs!$B$13,0)/Inputs!$B$17)*DCF!C$6</f>
        <v>3751.8804803587486</v>
      </c>
      <c r="CN633" s="15">
        <f ca="1">(BG633*DCF!D$28-DCF!D$5*MAX(BG633*DCF!D$28,0)-MAX(BG633-BF633,0)/Inputs!$B$17)*DCF!D$6</f>
        <v>5017.9085874961565</v>
      </c>
      <c r="CO633" s="15">
        <f ca="1">(BH633*DCF!E$28-DCF!E$5*MAX(BH633*DCF!E$28,0)-MAX(BH633-BG633,0)/Inputs!$B$17)*DCF!E$6</f>
        <v>6511.4282804070654</v>
      </c>
      <c r="CP633" s="15">
        <f ca="1">(BI633*DCF!F$28-DCF!F$5*MAX(BI633*DCF!F$28,0)-MAX(BI633-BH633,0)/Inputs!$B$17)*DCF!F$6</f>
        <v>7736.8317110196422</v>
      </c>
      <c r="CQ633" s="15">
        <f ca="1">(BJ633*DCF!G$28-DCF!G$5*MAX(BJ633*DCF!G$28,0)-MAX(BJ633-BI633,0)/Inputs!$B$17)*DCF!G$6</f>
        <v>10927.142996795879</v>
      </c>
      <c r="CR633" s="15">
        <f ca="1">(BK633*DCF!H$28-DCF!H$5*MAX(BK633*DCF!H$28,0)-MAX(BK633-BJ633,0)/Inputs!$B$17)*DCF!H$6</f>
        <v>13641.822091274575</v>
      </c>
      <c r="CS633" s="15">
        <f ca="1">(BL633*DCF!I$28-DCF!I$5*MAX(BL633*DCF!I$28,0)-MAX(BL633-BK633,0)/Inputs!$B$17)*DCF!I$6</f>
        <v>14824.284580855154</v>
      </c>
      <c r="CT633" s="15">
        <f ca="1">(BM633*DCF!J$28-DCF!J$5*MAX(BM633*DCF!J$28,0)-MAX(BM633-BL633,0)/Inputs!$B$17)*DCF!J$6</f>
        <v>18390.879917006831</v>
      </c>
      <c r="CU633" s="15">
        <f ca="1">(BN633*DCF!K$28-DCF!K$5*MAX(BN633*DCF!K$28,0)-MAX(BN633-BM633,0)/Inputs!$B$17)*DCF!K$6</f>
        <v>21960.141029439485</v>
      </c>
      <c r="CV633" s="15">
        <f ca="1">(BO633*DCF!L$28-DCF!L$5*MAX(BO633*DCF!L$28,0)-MAX(BO633-BN633,0)/Inputs!$B$17)*DCF!L$6</f>
        <v>24656.566418649687</v>
      </c>
      <c r="CW633" s="15">
        <f ca="1">(BP633*DCF!M$28-DCF!M$5*MAX(BP633*DCF!M$28,0)-MAX(BP633-BO633,0)/Inputs!$B$17)*DCF!M$6</f>
        <v>30394.186819020466</v>
      </c>
      <c r="CX633" s="15">
        <f ca="1">(BQ633*DCF!C$46-DCF!C$5*MAX(BQ633*DCF!C$46,0)-MAX(BQ633-Inputs!$B$20,0)/Inputs!$B$24)*DCF!C$6</f>
        <v>-1359.4781940358164</v>
      </c>
      <c r="CY633" s="15">
        <f ca="1">(BR633*DCF!D$46-DCF!D$5*MAX(BR633*DCF!D$46,0)-MAX(BR633-BQ633,0)/Inputs!$B$24)*DCF!D$6</f>
        <v>-2307.8019563224684</v>
      </c>
      <c r="CZ633" s="15">
        <f ca="1">(BS633*DCF!E$46-DCF!E$5*MAX(BS633*DCF!E$46,0)-MAX(BS633-BR633,0)/Inputs!$B$24)*DCF!E$6</f>
        <v>-778.24451232192564</v>
      </c>
      <c r="DA633" s="15">
        <f ca="1">(BT633*DCF!F$46-DCF!F$5*MAX(BT633*DCF!F$46,0)-MAX(BT633-BS633,0)/Inputs!$B$24)*DCF!F$6</f>
        <v>-2572.2376406730582</v>
      </c>
      <c r="DB633" s="15">
        <f ca="1">(BU633*DCF!G$46-DCF!G$5*MAX(BU633*DCF!G$46,0)-MAX(BU633-BT633,0)/Inputs!$B$24)*DCF!G$6</f>
        <v>-2723.5430202647681</v>
      </c>
      <c r="DC633" s="15">
        <f ca="1">(BV633*DCF!H$46-DCF!H$5*MAX(BV633*DCF!H$46,0)-MAX(BV633-BU633,0)/Inputs!$B$24)*DCF!H$6</f>
        <v>-3046.910059384682</v>
      </c>
      <c r="DD633" s="15">
        <f ca="1">(BW633*DCF!I$46-DCF!I$5*MAX(BW633*DCF!I$46,0)-MAX(BW633-BV633,0)/Inputs!$B$24)*DCF!I$6</f>
        <v>622.69547508659889</v>
      </c>
      <c r="DE633" s="15">
        <f ca="1">(BX633*DCF!J$46-DCF!J$5*MAX(BX633*DCF!J$46,0)-MAX(BX633-BW633,0)/Inputs!$B$24)*DCF!J$6</f>
        <v>-2261.0038962821327</v>
      </c>
      <c r="DF633" s="15">
        <f ca="1">(BY633*DCF!K$46-DCF!K$5*MAX(BY633*DCF!K$46,0)-MAX(BY633-BX633,0)/Inputs!$B$24)*DCF!K$6</f>
        <v>-3200.9381252459134</v>
      </c>
      <c r="DG633" s="15">
        <f ca="1">(BZ633*DCF!L$46-DCF!L$5*MAX(BZ633*DCF!L$46,0)-MAX(BZ633-BY633,0)/Inputs!$B$24)*DCF!L$6</f>
        <v>-2208.3061942668046</v>
      </c>
      <c r="DH633" s="15">
        <f ca="1">(CA633*DCF!M$46-DCF!M$5*MAX(CA633*DCF!M$46,0)-MAX(CA633-BZ633,0)/Inputs!$B$24)*DCF!M$6</f>
        <v>1772.9015281900988</v>
      </c>
      <c r="DI633" s="15">
        <f ca="1">SUM(CB633:CL633)+BE633*DCF!M$10*(1+Inputs!$B$30)*(1-Inputs!$B$33)*(1-Inputs!$B$30/Inputs!$B$31)/(Inputs!$B$29-Inputs!$B$30)*DCF!M$6</f>
        <v>108799.21448073407</v>
      </c>
      <c r="DJ633" s="15">
        <f ca="1">SUM(CM633:CW633)+BP633*DCF!M$28*(1+Inputs!$B$30)*(1-Inputs!$B$33)*(1-Inputs!$B$30/Inputs!$B$31)/(Inputs!$B$29-Inputs!$B$30)*DCF!M$6</f>
        <v>878007.12212380848</v>
      </c>
      <c r="DK633" s="15">
        <f ca="1">SUM(CX633:DH633)+CA633*DCF!M$46*(1+Inputs!$B$30)*(1-Inputs!$B$33)*(1-Inputs!$B$30/Inputs!$B$31)/(Inputs!$B$29-Inputs!$B$30)*DCF!M$6</f>
        <v>252215.2812247785</v>
      </c>
      <c r="DM633" s="15">
        <f ca="1">DI633+DJ633+DK633+Inputs!$B$34+Inputs!$B$36-Inputs!$B$35</f>
        <v>1315872.617829321</v>
      </c>
    </row>
    <row r="634" spans="1:117" x14ac:dyDescent="0.75">
      <c r="A634" s="11">
        <v>621</v>
      </c>
      <c r="C634" s="23">
        <f t="shared" ref="C634:M643" ca="1" si="362">_xlfn.NORM.S.INV(RAND())</f>
        <v>-0.88186345478859196</v>
      </c>
      <c r="D634" s="23">
        <f t="shared" ca="1" si="362"/>
        <v>0.58981394082853422</v>
      </c>
      <c r="E634" s="23">
        <f t="shared" ca="1" si="362"/>
        <v>1.0353818039657998</v>
      </c>
      <c r="F634" s="23">
        <f t="shared" ca="1" si="362"/>
        <v>-0.52541442569707986</v>
      </c>
      <c r="G634" s="23">
        <f t="shared" ca="1" si="362"/>
        <v>1.2635853105201469</v>
      </c>
      <c r="H634" s="23">
        <f t="shared" ca="1" si="362"/>
        <v>-0.39528798557241451</v>
      </c>
      <c r="I634" s="23">
        <f t="shared" ca="1" si="362"/>
        <v>1.4181015271472643</v>
      </c>
      <c r="J634" s="23">
        <f t="shared" ca="1" si="362"/>
        <v>-0.77875670187119439</v>
      </c>
      <c r="K634" s="23">
        <f t="shared" ca="1" si="362"/>
        <v>1.2457679783026312</v>
      </c>
      <c r="L634" s="23">
        <f t="shared" ca="1" si="362"/>
        <v>1.0866707384258953</v>
      </c>
      <c r="M634" s="23">
        <f t="shared" ca="1" si="362"/>
        <v>-1.3110486698281139</v>
      </c>
      <c r="N634" s="23">
        <f ca="1">SQRT(Inputs!$B$38)*C634+SQRT(1-Inputs!$B$38)*_xlfn.NORM.S.INV(RAND())</f>
        <v>-0.64406423216396269</v>
      </c>
      <c r="O634" s="23">
        <f ca="1">SQRT(Inputs!$B$38)*D634+SQRT(1-Inputs!$B$38)*_xlfn.NORM.S.INV(RAND())</f>
        <v>0.7353751102564976</v>
      </c>
      <c r="P634" s="23">
        <f ca="1">SQRT(Inputs!$B$38)*E634+SQRT(1-Inputs!$B$38)*_xlfn.NORM.S.INV(RAND())</f>
        <v>0.41889538922641822</v>
      </c>
      <c r="Q634" s="23">
        <f ca="1">SQRT(Inputs!$B$38)*F634+SQRT(1-Inputs!$B$38)*_xlfn.NORM.S.INV(RAND())</f>
        <v>-2.627011147635161E-2</v>
      </c>
      <c r="R634" s="23">
        <f ca="1">SQRT(Inputs!$B$38)*G634+SQRT(1-Inputs!$B$38)*_xlfn.NORM.S.INV(RAND())</f>
        <v>2.5100147301170415</v>
      </c>
      <c r="S634" s="23">
        <f ca="1">SQRT(Inputs!$B$38)*H634+SQRT(1-Inputs!$B$38)*_xlfn.NORM.S.INV(RAND())</f>
        <v>-0.86084169306907987</v>
      </c>
      <c r="T634" s="23">
        <f ca="1">SQRT(Inputs!$B$38)*I634+SQRT(1-Inputs!$B$38)*_xlfn.NORM.S.INV(RAND())</f>
        <v>1.2165780602987071</v>
      </c>
      <c r="U634" s="23">
        <f ca="1">SQRT(Inputs!$B$38)*J634+SQRT(1-Inputs!$B$38)*_xlfn.NORM.S.INV(RAND())</f>
        <v>0.36624661839728295</v>
      </c>
      <c r="V634" s="23">
        <f ca="1">SQRT(Inputs!$B$38)*K634+SQRT(1-Inputs!$B$38)*_xlfn.NORM.S.INV(RAND())</f>
        <v>0.1170778024590331</v>
      </c>
      <c r="W634" s="23">
        <f ca="1">SQRT(Inputs!$B$38)*L634+SQRT(1-Inputs!$B$38)*_xlfn.NORM.S.INV(RAND())</f>
        <v>0.53703093762061194</v>
      </c>
      <c r="X634" s="23">
        <f ca="1">SQRT(Inputs!$B$38)*M634+SQRT(1-Inputs!$B$38)*_xlfn.NORM.S.INV(RAND())</f>
        <v>0.15356797124066479</v>
      </c>
      <c r="Y634" s="23">
        <f ca="1">SQRT(Inputs!$B$38)*C634+SQRT(1-Inputs!$B$38)*_xlfn.NORM.S.INV(RAND())</f>
        <v>0.37946609216446131</v>
      </c>
      <c r="Z634" s="23">
        <f ca="1">SQRT(Inputs!$B$38)*D634+SQRT(1-Inputs!$B$38)*_xlfn.NORM.S.INV(RAND())</f>
        <v>0.34968566431791354</v>
      </c>
      <c r="AA634" s="23">
        <f ca="1">SQRT(Inputs!$B$38)*E634+SQRT(1-Inputs!$B$38)*_xlfn.NORM.S.INV(RAND())</f>
        <v>0.96084063679200715</v>
      </c>
      <c r="AB634" s="23">
        <f ca="1">SQRT(Inputs!$B$38)*F634+SQRT(1-Inputs!$B$38)*_xlfn.NORM.S.INV(RAND())</f>
        <v>-0.43174360076930929</v>
      </c>
      <c r="AC634" s="23">
        <f ca="1">SQRT(Inputs!$B$38)*G634+SQRT(1-Inputs!$B$38)*_xlfn.NORM.S.INV(RAND())</f>
        <v>2.1018158452219016</v>
      </c>
      <c r="AD634" s="23">
        <f ca="1">SQRT(Inputs!$B$38)*H634+SQRT(1-Inputs!$B$38)*_xlfn.NORM.S.INV(RAND())</f>
        <v>0.5620889397898079</v>
      </c>
      <c r="AE634" s="23">
        <f ca="1">SQRT(Inputs!$B$38)*I634+SQRT(1-Inputs!$B$38)*_xlfn.NORM.S.INV(RAND())</f>
        <v>0.41566509514969174</v>
      </c>
      <c r="AF634" s="23">
        <f ca="1">SQRT(Inputs!$B$38)*J634+SQRT(1-Inputs!$B$38)*_xlfn.NORM.S.INV(RAND())</f>
        <v>-0.39362955654210197</v>
      </c>
      <c r="AG634" s="23">
        <f ca="1">SQRT(Inputs!$B$38)*K634+SQRT(1-Inputs!$B$38)*_xlfn.NORM.S.INV(RAND())</f>
        <v>-0.73714199842789796</v>
      </c>
      <c r="AH634" s="23">
        <f ca="1">SQRT(Inputs!$B$38)*L634+SQRT(1-Inputs!$B$38)*_xlfn.NORM.S.INV(RAND())</f>
        <v>6.8271475706697449E-2</v>
      </c>
      <c r="AI634" s="23">
        <f ca="1">SQRT(Inputs!$B$38)*M634+SQRT(1-Inputs!$B$38)*_xlfn.NORM.S.INV(RAND())</f>
        <v>2.6509630488158353E-2</v>
      </c>
      <c r="AJ634" s="23">
        <f ca="1">SQRT(Inputs!$B$38)*C634+SQRT(1-Inputs!$B$38)*_xlfn.NORM.S.INV(RAND())</f>
        <v>-0.43113733958765516</v>
      </c>
      <c r="AK634" s="23">
        <f ca="1">SQRT(Inputs!$B$38)*D634+SQRT(1-Inputs!$B$38)*_xlfn.NORM.S.INV(RAND())</f>
        <v>0.45624455330861108</v>
      </c>
      <c r="AL634" s="23">
        <f ca="1">SQRT(Inputs!$B$38)*E634+SQRT(1-Inputs!$B$38)*_xlfn.NORM.S.INV(RAND())</f>
        <v>0.17432523111527864</v>
      </c>
      <c r="AM634" s="23">
        <f ca="1">SQRT(Inputs!$B$38)*F634+SQRT(1-Inputs!$B$38)*_xlfn.NORM.S.INV(RAND())</f>
        <v>-1.1372782675627024</v>
      </c>
      <c r="AN634" s="23">
        <f ca="1">SQRT(Inputs!$B$38)*G634+SQRT(1-Inputs!$B$38)*_xlfn.NORM.S.INV(RAND())</f>
        <v>-3.0073800883185675E-2</v>
      </c>
      <c r="AO634" s="23">
        <f ca="1">SQRT(Inputs!$B$38)*H634+SQRT(1-Inputs!$B$38)*_xlfn.NORM.S.INV(RAND())</f>
        <v>-1.8393215934078677</v>
      </c>
      <c r="AP634" s="23">
        <f ca="1">SQRT(Inputs!$B$38)*I634+SQRT(1-Inputs!$B$38)*_xlfn.NORM.S.INV(RAND())</f>
        <v>-1.0904671330634039</v>
      </c>
      <c r="AQ634" s="23">
        <f ca="1">SQRT(Inputs!$B$38)*J634+SQRT(1-Inputs!$B$38)*_xlfn.NORM.S.INV(RAND())</f>
        <v>0.29475524824493143</v>
      </c>
      <c r="AR634" s="23">
        <f ca="1">SQRT(Inputs!$B$38)*K634+SQRT(1-Inputs!$B$38)*_xlfn.NORM.S.INV(RAND())</f>
        <v>1.4813236311666067</v>
      </c>
      <c r="AS634" s="23">
        <f ca="1">SQRT(Inputs!$B$38)*L634+SQRT(1-Inputs!$B$38)*_xlfn.NORM.S.INV(RAND())</f>
        <v>0.70311665491786202</v>
      </c>
      <c r="AT634" s="23">
        <f ca="1">SQRT(Inputs!$B$38)*M634+SQRT(1-Inputs!$B$38)*_xlfn.NORM.S.INV(RAND())</f>
        <v>-0.84326395490159833</v>
      </c>
      <c r="AU634" s="15">
        <f ca="1">Inputs!$B$6*EXP($B$8-0.5*C$5^2+C$5*N634)</f>
        <v>4470.9480562146528</v>
      </c>
      <c r="AV634" s="15">
        <f t="shared" ca="1" si="328"/>
        <v>6063.6203411025626</v>
      </c>
      <c r="AW634" s="15">
        <f t="shared" ca="1" si="329"/>
        <v>7823.2788594534386</v>
      </c>
      <c r="AX634" s="15">
        <f t="shared" ca="1" si="330"/>
        <v>9520.141668294511</v>
      </c>
      <c r="AY634" s="15">
        <f t="shared" ca="1" si="331"/>
        <v>15597.670325115279</v>
      </c>
      <c r="AZ634" s="15">
        <f t="shared" ca="1" si="332"/>
        <v>17351.086373073231</v>
      </c>
      <c r="BA634" s="15">
        <f t="shared" ca="1" si="333"/>
        <v>24116.519715999093</v>
      </c>
      <c r="BB634" s="15">
        <f t="shared" ca="1" si="334"/>
        <v>30629.521418975801</v>
      </c>
      <c r="BC634" s="15">
        <f t="shared" ca="1" si="335"/>
        <v>37939.731242848684</v>
      </c>
      <c r="BD634" s="15">
        <f t="shared" ca="1" si="336"/>
        <v>48874.075658073773</v>
      </c>
      <c r="BE634" s="15">
        <f t="shared" ca="1" si="337"/>
        <v>60732.465097263608</v>
      </c>
      <c r="BF634" s="15">
        <f ca="1">Inputs!$B$13*EXP($B$9-0.5*C$6^2+C$6*Y634)</f>
        <v>14911.641677668425</v>
      </c>
      <c r="BG634" s="15">
        <f t="shared" ca="1" si="338"/>
        <v>19356.9710361041</v>
      </c>
      <c r="BH634" s="15">
        <f t="shared" ca="1" si="339"/>
        <v>27736.617591919625</v>
      </c>
      <c r="BI634" s="15">
        <f t="shared" ca="1" si="340"/>
        <v>31770.773520315401</v>
      </c>
      <c r="BJ634" s="15">
        <f t="shared" ca="1" si="341"/>
        <v>52731.756544248608</v>
      </c>
      <c r="BK634" s="15">
        <f t="shared" ca="1" si="342"/>
        <v>69865.200836109507</v>
      </c>
      <c r="BL634" s="15">
        <f t="shared" ca="1" si="343"/>
        <v>90570.638163006108</v>
      </c>
      <c r="BM634" s="15">
        <f t="shared" ca="1" si="344"/>
        <v>106017.78425181218</v>
      </c>
      <c r="BN634" s="15">
        <f t="shared" ca="1" si="345"/>
        <v>119364.65795113343</v>
      </c>
      <c r="BO634" s="15">
        <f t="shared" ca="1" si="346"/>
        <v>148036.05043441098</v>
      </c>
      <c r="BP634" s="15">
        <f t="shared" ca="1" si="347"/>
        <v>182752.70684125822</v>
      </c>
      <c r="BQ634" s="15">
        <f ca="1">Inputs!$B$20*EXP($B$10-0.5*C$7^2+C$7*AJ634)</f>
        <v>3681.2650477240845</v>
      </c>
      <c r="BR634" s="15">
        <f t="shared" ca="1" si="348"/>
        <v>5773.8097143675004</v>
      </c>
      <c r="BS634" s="15">
        <f t="shared" ca="1" si="349"/>
        <v>8312.5476101362201</v>
      </c>
      <c r="BT634" s="15">
        <f t="shared" ca="1" si="350"/>
        <v>8504.7286871183169</v>
      </c>
      <c r="BU634" s="15">
        <f t="shared" ca="1" si="351"/>
        <v>11701.074969100864</v>
      </c>
      <c r="BV634" s="15">
        <f t="shared" ca="1" si="352"/>
        <v>10756.54657809584</v>
      </c>
      <c r="BW634" s="15">
        <f t="shared" ca="1" si="353"/>
        <v>11916.575879934348</v>
      </c>
      <c r="BX634" s="15">
        <f t="shared" ca="1" si="354"/>
        <v>17681.807318283216</v>
      </c>
      <c r="BY634" s="15">
        <f t="shared" ca="1" si="355"/>
        <v>32892.924821557557</v>
      </c>
      <c r="BZ634" s="15">
        <f t="shared" ca="1" si="356"/>
        <v>52521.721050349537</v>
      </c>
      <c r="CA634" s="15">
        <f t="shared" ca="1" si="357"/>
        <v>63510.129494913032</v>
      </c>
      <c r="CB634" s="15">
        <f ca="1">(AU634*DCF!C$10-DCF!C$5*MAX(AU634*DCF!C$10,0)-MAX(AU634-Inputs!$B$6,0)/Inputs!$B$10)*DCF!C$6</f>
        <v>1046.577298584049</v>
      </c>
      <c r="CC634" s="15">
        <f ca="1">(AV634*DCF!D$10-DCF!D$5*MAX(AV634*DCF!D$10,0)-MAX(AV634-AU634,0)/Inputs!$B$10)*DCF!D$6</f>
        <v>1089.6349249892883</v>
      </c>
      <c r="CD634" s="15">
        <f ca="1">(AW634*DCF!E$10-DCF!E$5*MAX(AW634*DCF!E$10,0)-MAX(AW634-AV634,0)/Inputs!$B$10)*DCF!E$6</f>
        <v>1409.9225837861975</v>
      </c>
      <c r="CE634" s="15">
        <f ca="1">(AX634*DCF!F$10-DCF!F$5*MAX(AX634*DCF!F$10,0)-MAX(AX634-AW634,0)/Inputs!$B$10)*DCF!F$6</f>
        <v>1725.1566737417756</v>
      </c>
      <c r="CF634" s="15">
        <f ca="1">(AY634*DCF!G$10-DCF!G$5*MAX(AY634*DCF!G$10,0)-MAX(AY634-AX634,0)/Inputs!$B$10)*DCF!G$6</f>
        <v>2045.5355945546009</v>
      </c>
      <c r="CG634" s="15">
        <f ca="1">(AZ634*DCF!H$10-DCF!H$5*MAX(AZ634*DCF!H$10,0)-MAX(AZ634-AY634,0)/Inputs!$B$10)*DCF!H$6</f>
        <v>3057.3754114990365</v>
      </c>
      <c r="CH634" s="15">
        <f ca="1">(BA634*DCF!I$10-DCF!I$5*MAX(BA634*DCF!I$10,0)-MAX(BA634-AZ634,0)/Inputs!$B$10)*DCF!I$6</f>
        <v>3295.4402711968137</v>
      </c>
      <c r="CI634" s="15">
        <f ca="1">(BB634*DCF!J$10-DCF!J$5*MAX(BB634*DCF!J$10,0)-MAX(BB634-BA634,0)/Inputs!$B$10)*DCF!J$6</f>
        <v>4269.1588634877889</v>
      </c>
      <c r="CJ634" s="15">
        <f ca="1">(BC634*DCF!K$10-DCF!K$5*MAX(BC634*DCF!K$10,0)-MAX(BC634-BB634,0)/Inputs!$B$10)*DCF!K$6</f>
        <v>5084.3693210075007</v>
      </c>
      <c r="CK634" s="15">
        <f ca="1">(BD634*DCF!L$10-DCF!L$5*MAX(BD634*DCF!L$10,0)-MAX(BD634-BC634,0)/Inputs!$B$10)*DCF!L$6</f>
        <v>5957.1522217034872</v>
      </c>
      <c r="CL634" s="15">
        <f ca="1">(BE634*DCF!M$10-DCF!M$5*MAX(BE634*DCF!M$10,0)-MAX(BE634-BD634,0)/Inputs!$B$10)*DCF!M$6</f>
        <v>7153.5250174527591</v>
      </c>
      <c r="CM634" s="15">
        <f ca="1">(BF634*DCF!C$28-DCF!C$5*MAX(BF634*DCF!C$28,0)-MAX(BF634-Inputs!$B$13,0)/Inputs!$B$17)*DCF!C$6</f>
        <v>3736.9302411797403</v>
      </c>
      <c r="CN634" s="15">
        <f ca="1">(BG634*DCF!D$28-DCF!D$5*MAX(BG634*DCF!D$28,0)-MAX(BG634-BF634,0)/Inputs!$B$17)*DCF!D$6</f>
        <v>4752.6818468117954</v>
      </c>
      <c r="CO634" s="15">
        <f ca="1">(BH634*DCF!E$28-DCF!E$5*MAX(BH634*DCF!E$28,0)-MAX(BH634-BG634,0)/Inputs!$B$17)*DCF!E$6</f>
        <v>6203.9910004032818</v>
      </c>
      <c r="CP634" s="15">
        <f ca="1">(BI634*DCF!F$28-DCF!F$5*MAX(BI634*DCF!F$28,0)-MAX(BI634-BH634,0)/Inputs!$B$17)*DCF!F$6</f>
        <v>7890.4462897264375</v>
      </c>
      <c r="CQ634" s="15">
        <f ca="1">(BJ634*DCF!G$28-DCF!G$5*MAX(BJ634*DCF!G$28,0)-MAX(BJ634-BI634,0)/Inputs!$B$17)*DCF!G$6</f>
        <v>10156.224034692332</v>
      </c>
      <c r="CR634" s="15">
        <f ca="1">(BK634*DCF!H$28-DCF!H$5*MAX(BK634*DCF!H$28,0)-MAX(BK634-BJ634,0)/Inputs!$B$17)*DCF!H$6</f>
        <v>14616.378552869939</v>
      </c>
      <c r="CS634" s="15">
        <f ca="1">(BL634*DCF!I$28-DCF!I$5*MAX(BL634*DCF!I$28,0)-MAX(BL634-BK634,0)/Inputs!$B$17)*DCF!I$6</f>
        <v>18326.095608211508</v>
      </c>
      <c r="CT634" s="15">
        <f ca="1">(BM634*DCF!J$28-DCF!J$5*MAX(BM634*DCF!J$28,0)-MAX(BM634-BL634,0)/Inputs!$B$17)*DCF!J$6</f>
        <v>21602.601719164712</v>
      </c>
      <c r="CU634" s="15">
        <f ca="1">(BN634*DCF!K$28-DCF!K$5*MAX(BN634*DCF!K$28,0)-MAX(BN634-BM634,0)/Inputs!$B$17)*DCF!K$6</f>
        <v>23573.000123207206</v>
      </c>
      <c r="CV634" s="15">
        <f ca="1">(BO634*DCF!L$28-DCF!L$5*MAX(BO634*DCF!L$28,0)-MAX(BO634-BN634,0)/Inputs!$B$17)*DCF!L$6</f>
        <v>26292.083451030139</v>
      </c>
      <c r="CW634" s="15">
        <f ca="1">(BP634*DCF!M$28-DCF!M$5*MAX(BP634*DCF!M$28,0)-MAX(BP634-BO634,0)/Inputs!$B$17)*DCF!M$6</f>
        <v>30756.161448380746</v>
      </c>
      <c r="CX634" s="15">
        <f ca="1">(BQ634*DCF!C$46-DCF!C$5*MAX(BQ634*DCF!C$46,0)-MAX(BQ634-Inputs!$B$20,0)/Inputs!$B$24)*DCF!C$6</f>
        <v>-1072.0081162060633</v>
      </c>
      <c r="CY634" s="15">
        <f ca="1">(BR634*DCF!D$46-DCF!D$5*MAX(BR634*DCF!D$46,0)-MAX(BR634-BQ634,0)/Inputs!$B$24)*DCF!D$6</f>
        <v>-1878.3261108184122</v>
      </c>
      <c r="CZ634" s="15">
        <f ca="1">(BS634*DCF!E$46-DCF!E$5*MAX(BS634*DCF!E$46,0)-MAX(BS634-BR634,0)/Inputs!$B$24)*DCF!E$6</f>
        <v>-1983.6738162930715</v>
      </c>
      <c r="DA634" s="15">
        <f ca="1">(BT634*DCF!F$46-DCF!F$5*MAX(BT634*DCF!F$46,0)-MAX(BT634-BS634,0)/Inputs!$B$24)*DCF!F$6</f>
        <v>-689.3473194289877</v>
      </c>
      <c r="DB634" s="15">
        <f ca="1">(BU634*DCF!G$46-DCF!G$5*MAX(BU634*DCF!G$46,0)-MAX(BU634-BT634,0)/Inputs!$B$24)*DCF!G$6</f>
        <v>-1468.7887806266947</v>
      </c>
      <c r="DC634" s="15">
        <f ca="1">(BV634*DCF!H$46-DCF!H$5*MAX(BV634*DCF!H$46,0)-MAX(BV634-BU634,0)/Inputs!$B$24)*DCF!H$6</f>
        <v>0</v>
      </c>
      <c r="DD634" s="15">
        <f ca="1">(BW634*DCF!I$46-DCF!I$5*MAX(BW634*DCF!I$46,0)-MAX(BW634-BV634,0)/Inputs!$B$24)*DCF!I$6</f>
        <v>-57.781597713265654</v>
      </c>
      <c r="DE634" s="15">
        <f ca="1">(BX634*DCF!J$46-DCF!J$5*MAX(BX634*DCF!J$46,0)-MAX(BX634-BW634,0)/Inputs!$B$24)*DCF!J$6</f>
        <v>-787.14228031805476</v>
      </c>
      <c r="DF634" s="15">
        <f ca="1">(BY634*DCF!K$46-DCF!K$5*MAX(BY634*DCF!K$46,0)-MAX(BY634-BX634,0)/Inputs!$B$24)*DCF!K$6</f>
        <v>-1847.3650508582637</v>
      </c>
      <c r="DG634" s="15">
        <f ca="1">(BZ634*DCF!L$46-DCF!L$5*MAX(BZ634*DCF!L$46,0)-MAX(BZ634-BY634,0)/Inputs!$B$24)*DCF!L$6</f>
        <v>-811.47800041501853</v>
      </c>
      <c r="DH634" s="15">
        <f ca="1">(CA634*DCF!M$46-DCF!M$5*MAX(CA634*DCF!M$46,0)-MAX(CA634-BZ634,0)/Inputs!$B$24)*DCF!M$6</f>
        <v>2681.7499435546738</v>
      </c>
      <c r="DI634" s="15">
        <f ca="1">SUM(CB634:CL634)+BE634*DCF!M$10*(1+Inputs!$B$30)*(1-Inputs!$B$33)*(1-Inputs!$B$30/Inputs!$B$31)/(Inputs!$B$29-Inputs!$B$30)*DCF!M$6</f>
        <v>205153.10165139762</v>
      </c>
      <c r="DJ634" s="15">
        <f ca="1">SUM(CM634:CW634)+BP634*DCF!M$28*(1+Inputs!$B$30)*(1-Inputs!$B$33)*(1-Inputs!$B$30/Inputs!$B$31)/(Inputs!$B$29-Inputs!$B$30)*DCF!M$6</f>
        <v>846044.19404045865</v>
      </c>
      <c r="DK634" s="15">
        <f ca="1">SUM(CX634:DH634)+CA634*DCF!M$46*(1+Inputs!$B$30)*(1-Inputs!$B$33)*(1-Inputs!$B$30/Inputs!$B$31)/(Inputs!$B$29-Inputs!$B$30)*DCF!M$6</f>
        <v>90280.022325800077</v>
      </c>
      <c r="DM634" s="15">
        <f ca="1">DI634+DJ634+DK634+Inputs!$B$34+Inputs!$B$36-Inputs!$B$35</f>
        <v>1218328.3180176562</v>
      </c>
    </row>
    <row r="635" spans="1:117" x14ac:dyDescent="0.75">
      <c r="A635" s="11">
        <v>622</v>
      </c>
      <c r="C635" s="23">
        <f t="shared" ca="1" si="362"/>
        <v>-0.63789024282330165</v>
      </c>
      <c r="D635" s="23">
        <f t="shared" ca="1" si="362"/>
        <v>0.36721003867121033</v>
      </c>
      <c r="E635" s="23">
        <f t="shared" ca="1" si="362"/>
        <v>1.1163971975074196</v>
      </c>
      <c r="F635" s="23">
        <f t="shared" ca="1" si="362"/>
        <v>-0.70938691742220772</v>
      </c>
      <c r="G635" s="23">
        <f t="shared" ca="1" si="362"/>
        <v>-0.28886063477451301</v>
      </c>
      <c r="H635" s="23">
        <f t="shared" ca="1" si="362"/>
        <v>0.59880628121998836</v>
      </c>
      <c r="I635" s="23">
        <f t="shared" ca="1" si="362"/>
        <v>0.14311383323685384</v>
      </c>
      <c r="J635" s="23">
        <f t="shared" ca="1" si="362"/>
        <v>-0.80178919229676326</v>
      </c>
      <c r="K635" s="23">
        <f t="shared" ca="1" si="362"/>
        <v>0.20616889416503742</v>
      </c>
      <c r="L635" s="23">
        <f t="shared" ca="1" si="362"/>
        <v>-1.6007753266660181</v>
      </c>
      <c r="M635" s="23">
        <f t="shared" ca="1" si="362"/>
        <v>1.13388997018361</v>
      </c>
      <c r="N635" s="23">
        <f ca="1">SQRT(Inputs!$B$38)*C635+SQRT(1-Inputs!$B$38)*_xlfn.NORM.S.INV(RAND())</f>
        <v>0.62856477558199719</v>
      </c>
      <c r="O635" s="23">
        <f ca="1">SQRT(Inputs!$B$38)*D635+SQRT(1-Inputs!$B$38)*_xlfn.NORM.S.INV(RAND())</f>
        <v>1.0701364315882889</v>
      </c>
      <c r="P635" s="23">
        <f ca="1">SQRT(Inputs!$B$38)*E635+SQRT(1-Inputs!$B$38)*_xlfn.NORM.S.INV(RAND())</f>
        <v>1.180944297016856</v>
      </c>
      <c r="Q635" s="23">
        <f ca="1">SQRT(Inputs!$B$38)*F635+SQRT(1-Inputs!$B$38)*_xlfn.NORM.S.INV(RAND())</f>
        <v>-0.57097114767489687</v>
      </c>
      <c r="R635" s="23">
        <f ca="1">SQRT(Inputs!$B$38)*G635+SQRT(1-Inputs!$B$38)*_xlfn.NORM.S.INV(RAND())</f>
        <v>1.187297833197416</v>
      </c>
      <c r="S635" s="23">
        <f ca="1">SQRT(Inputs!$B$38)*H635+SQRT(1-Inputs!$B$38)*_xlfn.NORM.S.INV(RAND())</f>
        <v>-0.32529719233889315</v>
      </c>
      <c r="T635" s="23">
        <f ca="1">SQRT(Inputs!$B$38)*I635+SQRT(1-Inputs!$B$38)*_xlfn.NORM.S.INV(RAND())</f>
        <v>1.4599130747524609</v>
      </c>
      <c r="U635" s="23">
        <f ca="1">SQRT(Inputs!$B$38)*J635+SQRT(1-Inputs!$B$38)*_xlfn.NORM.S.INV(RAND())</f>
        <v>0.72776149700697146</v>
      </c>
      <c r="V635" s="23">
        <f ca="1">SQRT(Inputs!$B$38)*K635+SQRT(1-Inputs!$B$38)*_xlfn.NORM.S.INV(RAND())</f>
        <v>-0.21393438012963303</v>
      </c>
      <c r="W635" s="23">
        <f ca="1">SQRT(Inputs!$B$38)*L635+SQRT(1-Inputs!$B$38)*_xlfn.NORM.S.INV(RAND())</f>
        <v>-1.8650891064469017</v>
      </c>
      <c r="X635" s="23">
        <f ca="1">SQRT(Inputs!$B$38)*M635+SQRT(1-Inputs!$B$38)*_xlfn.NORM.S.INV(RAND())</f>
        <v>1.2429616691924061</v>
      </c>
      <c r="Y635" s="23">
        <f ca="1">SQRT(Inputs!$B$38)*C635+SQRT(1-Inputs!$B$38)*_xlfn.NORM.S.INV(RAND())</f>
        <v>-0.42705690415116243</v>
      </c>
      <c r="Z635" s="23">
        <f ca="1">SQRT(Inputs!$B$38)*D635+SQRT(1-Inputs!$B$38)*_xlfn.NORM.S.INV(RAND())</f>
        <v>0.15588172137191325</v>
      </c>
      <c r="AA635" s="23">
        <f ca="1">SQRT(Inputs!$B$38)*E635+SQRT(1-Inputs!$B$38)*_xlfn.NORM.S.INV(RAND())</f>
        <v>-8.1429224390870969E-2</v>
      </c>
      <c r="AB635" s="23">
        <f ca="1">SQRT(Inputs!$B$38)*F635+SQRT(1-Inputs!$B$38)*_xlfn.NORM.S.INV(RAND())</f>
        <v>-1.0159668680714673</v>
      </c>
      <c r="AC635" s="23">
        <f ca="1">SQRT(Inputs!$B$38)*G635+SQRT(1-Inputs!$B$38)*_xlfn.NORM.S.INV(RAND())</f>
        <v>-0.42074563751954891</v>
      </c>
      <c r="AD635" s="23">
        <f ca="1">SQRT(Inputs!$B$38)*H635+SQRT(1-Inputs!$B$38)*_xlfn.NORM.S.INV(RAND())</f>
        <v>0.1855956242043012</v>
      </c>
      <c r="AE635" s="23">
        <f ca="1">SQRT(Inputs!$B$38)*I635+SQRT(1-Inputs!$B$38)*_xlfn.NORM.S.INV(RAND())</f>
        <v>-0.89960689050244325</v>
      </c>
      <c r="AF635" s="23">
        <f ca="1">SQRT(Inputs!$B$38)*J635+SQRT(1-Inputs!$B$38)*_xlfn.NORM.S.INV(RAND())</f>
        <v>-0.98514256154709923</v>
      </c>
      <c r="AG635" s="23">
        <f ca="1">SQRT(Inputs!$B$38)*K635+SQRT(1-Inputs!$B$38)*_xlfn.NORM.S.INV(RAND())</f>
        <v>-0.45866007024637923</v>
      </c>
      <c r="AH635" s="23">
        <f ca="1">SQRT(Inputs!$B$38)*L635+SQRT(1-Inputs!$B$38)*_xlfn.NORM.S.INV(RAND())</f>
        <v>-1.6342709450153108</v>
      </c>
      <c r="AI635" s="23">
        <f ca="1">SQRT(Inputs!$B$38)*M635+SQRT(1-Inputs!$B$38)*_xlfn.NORM.S.INV(RAND())</f>
        <v>0.43731675437150619</v>
      </c>
      <c r="AJ635" s="23">
        <f ca="1">SQRT(Inputs!$B$38)*C635+SQRT(1-Inputs!$B$38)*_xlfn.NORM.S.INV(RAND())</f>
        <v>-0.3076032004510163</v>
      </c>
      <c r="AK635" s="23">
        <f ca="1">SQRT(Inputs!$B$38)*D635+SQRT(1-Inputs!$B$38)*_xlfn.NORM.S.INV(RAND())</f>
        <v>0.40594404330723799</v>
      </c>
      <c r="AL635" s="23">
        <f ca="1">SQRT(Inputs!$B$38)*E635+SQRT(1-Inputs!$B$38)*_xlfn.NORM.S.INV(RAND())</f>
        <v>1.0474249616382507</v>
      </c>
      <c r="AM635" s="23">
        <f ca="1">SQRT(Inputs!$B$38)*F635+SQRT(1-Inputs!$B$38)*_xlfn.NORM.S.INV(RAND())</f>
        <v>-1.3699862717224178</v>
      </c>
      <c r="AN635" s="23">
        <f ca="1">SQRT(Inputs!$B$38)*G635+SQRT(1-Inputs!$B$38)*_xlfn.NORM.S.INV(RAND())</f>
        <v>-6.8368864530174961E-2</v>
      </c>
      <c r="AO635" s="23">
        <f ca="1">SQRT(Inputs!$B$38)*H635+SQRT(1-Inputs!$B$38)*_xlfn.NORM.S.INV(RAND())</f>
        <v>1.4520786201490596</v>
      </c>
      <c r="AP635" s="23">
        <f ca="1">SQRT(Inputs!$B$38)*I635+SQRT(1-Inputs!$B$38)*_xlfn.NORM.S.INV(RAND())</f>
        <v>0.25779860091812051</v>
      </c>
      <c r="AQ635" s="23">
        <f ca="1">SQRT(Inputs!$B$38)*J635+SQRT(1-Inputs!$B$38)*_xlfn.NORM.S.INV(RAND())</f>
        <v>-1.3678897948704507</v>
      </c>
      <c r="AR635" s="23">
        <f ca="1">SQRT(Inputs!$B$38)*K635+SQRT(1-Inputs!$B$38)*_xlfn.NORM.S.INV(RAND())</f>
        <v>-0.11359262132797251</v>
      </c>
      <c r="AS635" s="23">
        <f ca="1">SQRT(Inputs!$B$38)*L635+SQRT(1-Inputs!$B$38)*_xlfn.NORM.S.INV(RAND())</f>
        <v>-0.30785447859304338</v>
      </c>
      <c r="AT635" s="23">
        <f ca="1">SQRT(Inputs!$B$38)*M635+SQRT(1-Inputs!$B$38)*_xlfn.NORM.S.INV(RAND())</f>
        <v>1.207270296356421</v>
      </c>
      <c r="AU635" s="15">
        <f ca="1">Inputs!$B$6*EXP($B$8-0.5*C$5^2+C$5*N635)</f>
        <v>5493.7157631017899</v>
      </c>
      <c r="AV635" s="15">
        <f t="shared" ca="1" si="328"/>
        <v>7826.6301223230821</v>
      </c>
      <c r="AW635" s="15">
        <f t="shared" ca="1" si="329"/>
        <v>11191.055027316066</v>
      </c>
      <c r="AX635" s="15">
        <f t="shared" ca="1" si="330"/>
        <v>12722.469656406427</v>
      </c>
      <c r="AY635" s="15">
        <f t="shared" ca="1" si="331"/>
        <v>17860.724543270117</v>
      </c>
      <c r="AZ635" s="15">
        <f t="shared" ca="1" si="332"/>
        <v>21075.506727868476</v>
      </c>
      <c r="BA635" s="15">
        <f t="shared" ca="1" si="333"/>
        <v>30048.744142108088</v>
      </c>
      <c r="BB635" s="15">
        <f t="shared" ca="1" si="334"/>
        <v>39571.459657947358</v>
      </c>
      <c r="BC635" s="15">
        <f t="shared" ca="1" si="335"/>
        <v>47474.378149529482</v>
      </c>
      <c r="BD635" s="15">
        <f t="shared" ca="1" si="336"/>
        <v>48850.256047064744</v>
      </c>
      <c r="BE635" s="15">
        <f t="shared" ca="1" si="337"/>
        <v>67034.890425919191</v>
      </c>
      <c r="BF635" s="15">
        <f ca="1">Inputs!$B$13*EXP($B$9-0.5*C$6^2+C$6*Y635)</f>
        <v>12708.243879936448</v>
      </c>
      <c r="BG635" s="15">
        <f t="shared" ca="1" si="338"/>
        <v>15929.800800428602</v>
      </c>
      <c r="BH635" s="15">
        <f t="shared" ca="1" si="339"/>
        <v>19202.189592047322</v>
      </c>
      <c r="BI635" s="15">
        <f t="shared" ca="1" si="340"/>
        <v>20103.507359741212</v>
      </c>
      <c r="BJ635" s="15">
        <f t="shared" ca="1" si="341"/>
        <v>23195.293589909619</v>
      </c>
      <c r="BK635" s="15">
        <f t="shared" ca="1" si="342"/>
        <v>29196.305265291714</v>
      </c>
      <c r="BL635" s="15">
        <f t="shared" ca="1" si="343"/>
        <v>31917.559617075211</v>
      </c>
      <c r="BM635" s="15">
        <f t="shared" ca="1" si="344"/>
        <v>34714.270766655529</v>
      </c>
      <c r="BN635" s="15">
        <f t="shared" ca="1" si="345"/>
        <v>40410.889509889836</v>
      </c>
      <c r="BO635" s="15">
        <f t="shared" ca="1" si="346"/>
        <v>41118.906572033186</v>
      </c>
      <c r="BP635" s="15">
        <f t="shared" ca="1" si="347"/>
        <v>53180.355538986405</v>
      </c>
      <c r="BQ635" s="15">
        <f ca="1">Inputs!$B$20*EXP($B$10-0.5*C$7^2+C$7*AJ635)</f>
        <v>3846.147033359191</v>
      </c>
      <c r="BR635" s="15">
        <f t="shared" ca="1" si="348"/>
        <v>5936.8168690917209</v>
      </c>
      <c r="BS635" s="15">
        <f t="shared" ca="1" si="349"/>
        <v>10983.167790607658</v>
      </c>
      <c r="BT635" s="15">
        <f t="shared" ca="1" si="350"/>
        <v>10571.622400840906</v>
      </c>
      <c r="BU635" s="15">
        <f t="shared" ca="1" si="351"/>
        <v>14410.619763308025</v>
      </c>
      <c r="BV635" s="15">
        <f t="shared" ca="1" si="352"/>
        <v>27808.645503016898</v>
      </c>
      <c r="BW635" s="15">
        <f t="shared" ca="1" si="353"/>
        <v>40981.559189509084</v>
      </c>
      <c r="BX635" s="15">
        <f t="shared" ca="1" si="354"/>
        <v>43571.827614219517</v>
      </c>
      <c r="BY635" s="15">
        <f t="shared" ca="1" si="355"/>
        <v>59739.006659271159</v>
      </c>
      <c r="BZ635" s="15">
        <f t="shared" ca="1" si="356"/>
        <v>79210.093462912977</v>
      </c>
      <c r="CA635" s="15">
        <f t="shared" ca="1" si="357"/>
        <v>137890.22304378997</v>
      </c>
      <c r="CB635" s="15">
        <f ca="1">(AU635*DCF!C$10-DCF!C$5*MAX(AU635*DCF!C$10,0)-MAX(AU635-Inputs!$B$6,0)/Inputs!$B$10)*DCF!C$6</f>
        <v>1039.2847825349861</v>
      </c>
      <c r="CC635" s="15">
        <f ca="1">(AV635*DCF!D$10-DCF!D$5*MAX(AV635*DCF!D$10,0)-MAX(AV635-AU635,0)/Inputs!$B$10)*DCF!D$6</f>
        <v>1338.8679588477489</v>
      </c>
      <c r="CD635" s="15">
        <f ca="1">(AW635*DCF!E$10-DCF!E$5*MAX(AW635*DCF!E$10,0)-MAX(AW635-AV635,0)/Inputs!$B$10)*DCF!E$6</f>
        <v>1826.0286441214141</v>
      </c>
      <c r="CE635" s="15">
        <f ca="1">(AX635*DCF!F$10-DCF!F$5*MAX(AX635*DCF!F$10,0)-MAX(AX635-AW635,0)/Inputs!$B$10)*DCF!F$6</f>
        <v>2458.6454343148635</v>
      </c>
      <c r="CF635" s="15">
        <f ca="1">(AY635*DCF!G$10-DCF!G$5*MAX(AY635*DCF!G$10,0)-MAX(AY635-AX635,0)/Inputs!$B$10)*DCF!G$6</f>
        <v>2692.3595933025481</v>
      </c>
      <c r="CG635" s="15">
        <f ca="1">(AZ635*DCF!H$10-DCF!H$5*MAX(AZ635*DCF!H$10,0)-MAX(AZ635-AY635,0)/Inputs!$B$10)*DCF!H$6</f>
        <v>3520.982538829347</v>
      </c>
      <c r="CH635" s="15">
        <f ca="1">(BA635*DCF!I$10-DCF!I$5*MAX(BA635*DCF!I$10,0)-MAX(BA635-AZ635,0)/Inputs!$B$10)*DCF!I$6</f>
        <v>4016.8840434835192</v>
      </c>
      <c r="CI635" s="15">
        <f ca="1">(BB635*DCF!J$10-DCF!J$5*MAX(BB635*DCF!J$10,0)-MAX(BB635-BA635,0)/Inputs!$B$10)*DCF!J$6</f>
        <v>5347.5436812556636</v>
      </c>
      <c r="CJ635" s="15">
        <f ca="1">(BC635*DCF!K$10-DCF!K$5*MAX(BC635*DCF!K$10,0)-MAX(BC635-BB635,0)/Inputs!$B$10)*DCF!K$6</f>
        <v>6536.324154877846</v>
      </c>
      <c r="CK635" s="15">
        <f ca="1">(BD635*DCF!L$10-DCF!L$5*MAX(BD635*DCF!L$10,0)-MAX(BD635-BC635,0)/Inputs!$B$10)*DCF!L$6</f>
        <v>7189.6242572167521</v>
      </c>
      <c r="CL635" s="15">
        <f ca="1">(BE635*DCF!M$10-DCF!M$5*MAX(BE635*DCF!M$10,0)-MAX(BE635-BD635,0)/Inputs!$B$10)*DCF!M$6</f>
        <v>7287.1411938060146</v>
      </c>
      <c r="CM635" s="15">
        <f ca="1">(BF635*DCF!C$28-DCF!C$5*MAX(BF635*DCF!C$28,0)-MAX(BF635-Inputs!$B$13,0)/Inputs!$B$17)*DCF!C$6</f>
        <v>3573.3355351469236</v>
      </c>
      <c r="CN635" s="15">
        <f ca="1">(BG635*DCF!D$28-DCF!D$5*MAX(BG635*DCF!D$28,0)-MAX(BG635-BF635,0)/Inputs!$B$17)*DCF!D$6</f>
        <v>4004.3879393194024</v>
      </c>
      <c r="CO635" s="15">
        <f ca="1">(BH635*DCF!E$28-DCF!E$5*MAX(BH635*DCF!E$28,0)-MAX(BH635-BG635,0)/Inputs!$B$17)*DCF!E$6</f>
        <v>4793.4592280619536</v>
      </c>
      <c r="CP635" s="15">
        <f ca="1">(BI635*DCF!F$28-DCF!F$5*MAX(BI635*DCF!F$28,0)-MAX(BI635-BH635,0)/Inputs!$B$17)*DCF!F$6</f>
        <v>5293.4735584242881</v>
      </c>
      <c r="CQ635" s="15">
        <f ca="1">(BJ635*DCF!G$28-DCF!G$5*MAX(BJ635*DCF!G$28,0)-MAX(BJ635-BI635,0)/Inputs!$B$17)*DCF!G$6</f>
        <v>5498.1870032916395</v>
      </c>
      <c r="CR635" s="15">
        <f ca="1">(BK635*DCF!H$28-DCF!H$5*MAX(BK635*DCF!H$28,0)-MAX(BK635-BJ635,0)/Inputs!$B$17)*DCF!H$6</f>
        <v>6288.1796023484676</v>
      </c>
      <c r="CS635" s="15">
        <f ca="1">(BL635*DCF!I$28-DCF!I$5*MAX(BL635*DCF!I$28,0)-MAX(BL635-BK635,0)/Inputs!$B$17)*DCF!I$6</f>
        <v>7114.9276551148205</v>
      </c>
      <c r="CT635" s="15">
        <f ca="1">(BM635*DCF!J$28-DCF!J$5*MAX(BM635*DCF!J$28,0)-MAX(BM635-BL635,0)/Inputs!$B$17)*DCF!J$6</f>
        <v>7373.3431829626834</v>
      </c>
      <c r="CU635" s="15">
        <f ca="1">(BN635*DCF!K$28-DCF!K$5*MAX(BN635*DCF!K$28,0)-MAX(BN635-BM635,0)/Inputs!$B$17)*DCF!K$6</f>
        <v>7836.3423776041755</v>
      </c>
      <c r="CV635" s="15">
        <f ca="1">(BO635*DCF!L$28-DCF!L$5*MAX(BO635*DCF!L$28,0)-MAX(BO635-BN635,0)/Inputs!$B$17)*DCF!L$6</f>
        <v>8123.9716305800503</v>
      </c>
      <c r="CW635" s="15">
        <f ca="1">(BP635*DCF!M$28-DCF!M$5*MAX(BP635*DCF!M$28,0)-MAX(BP635-BO635,0)/Inputs!$B$17)*DCF!M$6</f>
        <v>8745.1543364151876</v>
      </c>
      <c r="CX635" s="15">
        <f ca="1">(BQ635*DCF!C$46-DCF!C$5*MAX(BQ635*DCF!C$46,0)-MAX(BQ635-Inputs!$B$20,0)/Inputs!$B$24)*DCF!C$6</f>
        <v>-1186.2450577546356</v>
      </c>
      <c r="CY635" s="15">
        <f ca="1">(BR635*DCF!D$46-DCF!D$5*MAX(BR635*DCF!D$46,0)-MAX(BR635-BQ635,0)/Inputs!$B$24)*DCF!D$6</f>
        <v>-1905.3476559666833</v>
      </c>
      <c r="CZ635" s="15">
        <f ca="1">(BS635*DCF!E$46-DCF!E$5*MAX(BS635*DCF!E$46,0)-MAX(BS635-BR635,0)/Inputs!$B$24)*DCF!E$6</f>
        <v>-3287.9113237872657</v>
      </c>
      <c r="DA635" s="15">
        <f ca="1">(BT635*DCF!F$46-DCF!F$5*MAX(BT635*DCF!F$46,0)-MAX(BT635-BS635,0)/Inputs!$B$24)*DCF!F$6</f>
        <v>-769.8923821247148</v>
      </c>
      <c r="DB635" s="15">
        <f ca="1">(BU635*DCF!G$46-DCF!G$5*MAX(BU635*DCF!G$46,0)-MAX(BU635-BT635,0)/Inputs!$B$24)*DCF!G$6</f>
        <v>-1776.1076403370041</v>
      </c>
      <c r="DC635" s="15">
        <f ca="1">(BV635*DCF!H$46-DCF!H$5*MAX(BV635*DCF!H$46,0)-MAX(BV635-BU635,0)/Inputs!$B$24)*DCF!H$6</f>
        <v>-4163.3544075488362</v>
      </c>
      <c r="DD635" s="15">
        <f ca="1">(BW635*DCF!I$46-DCF!I$5*MAX(BW635*DCF!I$46,0)-MAX(BW635-BV635,0)/Inputs!$B$24)*DCF!I$6</f>
        <v>-2834.9489252649787</v>
      </c>
      <c r="DE635" s="15">
        <f ca="1">(BX635*DCF!J$46-DCF!J$5*MAX(BX635*DCF!J$46,0)-MAX(BX635-BW635,0)/Inputs!$B$24)*DCF!J$6</f>
        <v>1140.820775270332</v>
      </c>
      <c r="DF635" s="15">
        <f ca="1">(BY635*DCF!K$46-DCF!K$5*MAX(BY635*DCF!K$46,0)-MAX(BY635-BX635,0)/Inputs!$B$24)*DCF!K$6</f>
        <v>-548.0369728119058</v>
      </c>
      <c r="DG635" s="15">
        <f ca="1">(BZ635*DCF!L$46-DCF!L$5*MAX(BZ635*DCF!L$46,0)-MAX(BZ635-BY635,0)/Inputs!$B$24)*DCF!L$6</f>
        <v>1069.0561149268929</v>
      </c>
      <c r="DH635" s="15">
        <f ca="1">(CA635*DCF!M$46-DCF!M$5*MAX(CA635*DCF!M$46,0)-MAX(CA635-BZ635,0)/Inputs!$B$24)*DCF!M$6</f>
        <v>-1457.3926283308242</v>
      </c>
      <c r="DI635" s="15">
        <f ca="1">SUM(CB635:CL635)+BE635*DCF!M$10*(1+Inputs!$B$30)*(1-Inputs!$B$33)*(1-Inputs!$B$30/Inputs!$B$31)/(Inputs!$B$29-Inputs!$B$30)*DCF!M$6</f>
        <v>229812.67278258063</v>
      </c>
      <c r="DJ635" s="15">
        <f ca="1">SUM(CM635:CW635)+BP635*DCF!M$28*(1+Inputs!$B$30)*(1-Inputs!$B$33)*(1-Inputs!$B$30/Inputs!$B$31)/(Inputs!$B$29-Inputs!$B$30)*DCF!M$6</f>
        <v>265980.27231913438</v>
      </c>
      <c r="DK635" s="15">
        <f ca="1">SUM(CX635:DH635)+CA635*DCF!M$46*(1+Inputs!$B$30)*(1-Inputs!$B$33)*(1-Inputs!$B$30/Inputs!$B$31)/(Inputs!$B$29-Inputs!$B$30)*DCF!M$6</f>
        <v>197475.25886310323</v>
      </c>
      <c r="DM635" s="15">
        <f ca="1">DI635+DJ635+DK635+Inputs!$B$34+Inputs!$B$36-Inputs!$B$35</f>
        <v>770119.20396481827</v>
      </c>
    </row>
    <row r="636" spans="1:117" x14ac:dyDescent="0.75">
      <c r="A636" s="11">
        <v>623</v>
      </c>
      <c r="C636" s="23">
        <f t="shared" ca="1" si="362"/>
        <v>0.57133000950853374</v>
      </c>
      <c r="D636" s="23">
        <f t="shared" ca="1" si="362"/>
        <v>-1.0338060738728057</v>
      </c>
      <c r="E636" s="23">
        <f t="shared" ca="1" si="362"/>
        <v>-0.20251293381393662</v>
      </c>
      <c r="F636" s="23">
        <f t="shared" ca="1" si="362"/>
        <v>0.52004692048480705</v>
      </c>
      <c r="G636" s="23">
        <f t="shared" ca="1" si="362"/>
        <v>0.20293434765075685</v>
      </c>
      <c r="H636" s="23">
        <f t="shared" ca="1" si="362"/>
        <v>1.2336222115379016</v>
      </c>
      <c r="I636" s="23">
        <f t="shared" ca="1" si="362"/>
        <v>1.320403637564791</v>
      </c>
      <c r="J636" s="23">
        <f t="shared" ca="1" si="362"/>
        <v>0.52939600051972824</v>
      </c>
      <c r="K636" s="23">
        <f t="shared" ca="1" si="362"/>
        <v>-2.1304130562239343</v>
      </c>
      <c r="L636" s="23">
        <f t="shared" ca="1" si="362"/>
        <v>-1.174955379250513</v>
      </c>
      <c r="M636" s="23">
        <f t="shared" ca="1" si="362"/>
        <v>-2.0992215855352101</v>
      </c>
      <c r="N636" s="23">
        <f ca="1">SQRT(Inputs!$B$38)*C636+SQRT(1-Inputs!$B$38)*_xlfn.NORM.S.INV(RAND())</f>
        <v>-0.36157398075853653</v>
      </c>
      <c r="O636" s="23">
        <f ca="1">SQRT(Inputs!$B$38)*D636+SQRT(1-Inputs!$B$38)*_xlfn.NORM.S.INV(RAND())</f>
        <v>-0.20819328592754394</v>
      </c>
      <c r="P636" s="23">
        <f ca="1">SQRT(Inputs!$B$38)*E636+SQRT(1-Inputs!$B$38)*_xlfn.NORM.S.INV(RAND())</f>
        <v>-1.3105757459495861</v>
      </c>
      <c r="Q636" s="23">
        <f ca="1">SQRT(Inputs!$B$38)*F636+SQRT(1-Inputs!$B$38)*_xlfn.NORM.S.INV(RAND())</f>
        <v>1.6605651690500771</v>
      </c>
      <c r="R636" s="23">
        <f ca="1">SQRT(Inputs!$B$38)*G636+SQRT(1-Inputs!$B$38)*_xlfn.NORM.S.INV(RAND())</f>
        <v>-0.59867300146271496</v>
      </c>
      <c r="S636" s="23">
        <f ca="1">SQRT(Inputs!$B$38)*H636+SQRT(1-Inputs!$B$38)*_xlfn.NORM.S.INV(RAND())</f>
        <v>1.3444727588107535</v>
      </c>
      <c r="T636" s="23">
        <f ca="1">SQRT(Inputs!$B$38)*I636+SQRT(1-Inputs!$B$38)*_xlfn.NORM.S.INV(RAND())</f>
        <v>1.1683107438363487</v>
      </c>
      <c r="U636" s="23">
        <f ca="1">SQRT(Inputs!$B$38)*J636+SQRT(1-Inputs!$B$38)*_xlfn.NORM.S.INV(RAND())</f>
        <v>0.17890921808204582</v>
      </c>
      <c r="V636" s="23">
        <f ca="1">SQRT(Inputs!$B$38)*K636+SQRT(1-Inputs!$B$38)*_xlfn.NORM.S.INV(RAND())</f>
        <v>-0.61198135896647654</v>
      </c>
      <c r="W636" s="23">
        <f ca="1">SQRT(Inputs!$B$38)*L636+SQRT(1-Inputs!$B$38)*_xlfn.NORM.S.INV(RAND())</f>
        <v>0.2490880973481624</v>
      </c>
      <c r="X636" s="23">
        <f ca="1">SQRT(Inputs!$B$38)*M636+SQRT(1-Inputs!$B$38)*_xlfn.NORM.S.INV(RAND())</f>
        <v>-1.1692589386649361</v>
      </c>
      <c r="Y636" s="23">
        <f ca="1">SQRT(Inputs!$B$38)*C636+SQRT(1-Inputs!$B$38)*_xlfn.NORM.S.INV(RAND())</f>
        <v>0.27609968211007518</v>
      </c>
      <c r="Z636" s="23">
        <f ca="1">SQRT(Inputs!$B$38)*D636+SQRT(1-Inputs!$B$38)*_xlfn.NORM.S.INV(RAND())</f>
        <v>-1.2327595400612354</v>
      </c>
      <c r="AA636" s="23">
        <f ca="1">SQRT(Inputs!$B$38)*E636+SQRT(1-Inputs!$B$38)*_xlfn.NORM.S.INV(RAND())</f>
        <v>1.2523455807578923</v>
      </c>
      <c r="AB636" s="23">
        <f ca="1">SQRT(Inputs!$B$38)*F636+SQRT(1-Inputs!$B$38)*_xlfn.NORM.S.INV(RAND())</f>
        <v>1.4358777493105215</v>
      </c>
      <c r="AC636" s="23">
        <f ca="1">SQRT(Inputs!$B$38)*G636+SQRT(1-Inputs!$B$38)*_xlfn.NORM.S.INV(RAND())</f>
        <v>1.1700368626658266</v>
      </c>
      <c r="AD636" s="23">
        <f ca="1">SQRT(Inputs!$B$38)*H636+SQRT(1-Inputs!$B$38)*_xlfn.NORM.S.INV(RAND())</f>
        <v>-0.44262597711436691</v>
      </c>
      <c r="AE636" s="23">
        <f ca="1">SQRT(Inputs!$B$38)*I636+SQRT(1-Inputs!$B$38)*_xlfn.NORM.S.INV(RAND())</f>
        <v>0.47787495288845616</v>
      </c>
      <c r="AF636" s="23">
        <f ca="1">SQRT(Inputs!$B$38)*J636+SQRT(1-Inputs!$B$38)*_xlfn.NORM.S.INV(RAND())</f>
        <v>-0.64731238034184591</v>
      </c>
      <c r="AG636" s="23">
        <f ca="1">SQRT(Inputs!$B$38)*K636+SQRT(1-Inputs!$B$38)*_xlfn.NORM.S.INV(RAND())</f>
        <v>0.22401131520659301</v>
      </c>
      <c r="AH636" s="23">
        <f ca="1">SQRT(Inputs!$B$38)*L636+SQRT(1-Inputs!$B$38)*_xlfn.NORM.S.INV(RAND())</f>
        <v>-1.3987457862753203</v>
      </c>
      <c r="AI636" s="23">
        <f ca="1">SQRT(Inputs!$B$38)*M636+SQRT(1-Inputs!$B$38)*_xlfn.NORM.S.INV(RAND())</f>
        <v>-1.9428818200089475</v>
      </c>
      <c r="AJ636" s="23">
        <f ca="1">SQRT(Inputs!$B$38)*C636+SQRT(1-Inputs!$B$38)*_xlfn.NORM.S.INV(RAND())</f>
        <v>2.0908025397188779E-2</v>
      </c>
      <c r="AK636" s="23">
        <f ca="1">SQRT(Inputs!$B$38)*D636+SQRT(1-Inputs!$B$38)*_xlfn.NORM.S.INV(RAND())</f>
        <v>-1.4095776142446792</v>
      </c>
      <c r="AL636" s="23">
        <f ca="1">SQRT(Inputs!$B$38)*E636+SQRT(1-Inputs!$B$38)*_xlfn.NORM.S.INV(RAND())</f>
        <v>0.11774497628603865</v>
      </c>
      <c r="AM636" s="23">
        <f ca="1">SQRT(Inputs!$B$38)*F636+SQRT(1-Inputs!$B$38)*_xlfn.NORM.S.INV(RAND())</f>
        <v>0.61431881712032088</v>
      </c>
      <c r="AN636" s="23">
        <f ca="1">SQRT(Inputs!$B$38)*G636+SQRT(1-Inputs!$B$38)*_xlfn.NORM.S.INV(RAND())</f>
        <v>-0.13492066530245617</v>
      </c>
      <c r="AO636" s="23">
        <f ca="1">SQRT(Inputs!$B$38)*H636+SQRT(1-Inputs!$B$38)*_xlfn.NORM.S.INV(RAND())</f>
        <v>1.8102782623374423</v>
      </c>
      <c r="AP636" s="23">
        <f ca="1">SQRT(Inputs!$B$38)*I636+SQRT(1-Inputs!$B$38)*_xlfn.NORM.S.INV(RAND())</f>
        <v>0.52481908422326762</v>
      </c>
      <c r="AQ636" s="23">
        <f ca="1">SQRT(Inputs!$B$38)*J636+SQRT(1-Inputs!$B$38)*_xlfn.NORM.S.INV(RAND())</f>
        <v>-7.2848904758809785E-2</v>
      </c>
      <c r="AR636" s="23">
        <f ca="1">SQRT(Inputs!$B$38)*K636+SQRT(1-Inputs!$B$38)*_xlfn.NORM.S.INV(RAND())</f>
        <v>-2.035196497103763</v>
      </c>
      <c r="AS636" s="23">
        <f ca="1">SQRT(Inputs!$B$38)*L636+SQRT(1-Inputs!$B$38)*_xlfn.NORM.S.INV(RAND())</f>
        <v>0.55204232062923742</v>
      </c>
      <c r="AT636" s="23">
        <f ca="1">SQRT(Inputs!$B$38)*M636+SQRT(1-Inputs!$B$38)*_xlfn.NORM.S.INV(RAND())</f>
        <v>0.26085948500899514</v>
      </c>
      <c r="AU636" s="15">
        <f ca="1">Inputs!$B$6*EXP($B$8-0.5*C$5^2+C$5*N636)</f>
        <v>4680.1400981764245</v>
      </c>
      <c r="AV636" s="15">
        <f t="shared" ca="1" si="328"/>
        <v>5525.0917339221114</v>
      </c>
      <c r="AW636" s="15">
        <f t="shared" ca="1" si="329"/>
        <v>5645.3008548723346</v>
      </c>
      <c r="AX636" s="15">
        <f t="shared" ca="1" si="330"/>
        <v>8481.3588694762475</v>
      </c>
      <c r="AY636" s="15">
        <f t="shared" ca="1" si="331"/>
        <v>9665.1368035178621</v>
      </c>
      <c r="AZ636" s="15">
        <f t="shared" ca="1" si="332"/>
        <v>13707.0016647227</v>
      </c>
      <c r="BA636" s="15">
        <f t="shared" ca="1" si="333"/>
        <v>18955.556005997114</v>
      </c>
      <c r="BB636" s="15">
        <f t="shared" ca="1" si="334"/>
        <v>23627.116050624743</v>
      </c>
      <c r="BC636" s="15">
        <f t="shared" ca="1" si="335"/>
        <v>27277.266393957467</v>
      </c>
      <c r="BD636" s="15">
        <f t="shared" ca="1" si="336"/>
        <v>34204.921515167509</v>
      </c>
      <c r="BE636" s="15">
        <f t="shared" ca="1" si="337"/>
        <v>37679.543684038297</v>
      </c>
      <c r="BF636" s="15">
        <f ca="1">Inputs!$B$13*EXP($B$9-0.5*C$6^2+C$6*Y636)</f>
        <v>14609.179681911581</v>
      </c>
      <c r="BG636" s="15">
        <f t="shared" ca="1" si="338"/>
        <v>14253.843266998989</v>
      </c>
      <c r="BH636" s="15">
        <f t="shared" ca="1" si="339"/>
        <v>21436.084302845582</v>
      </c>
      <c r="BI636" s="15">
        <f t="shared" ca="1" si="340"/>
        <v>32731.316277816779</v>
      </c>
      <c r="BJ636" s="15">
        <f t="shared" ca="1" si="341"/>
        <v>47498.189544986351</v>
      </c>
      <c r="BK636" s="15">
        <f t="shared" ca="1" si="342"/>
        <v>54885.884569774047</v>
      </c>
      <c r="BL636" s="15">
        <f t="shared" ca="1" si="343"/>
        <v>71727.948992707912</v>
      </c>
      <c r="BM636" s="15">
        <f t="shared" ca="1" si="344"/>
        <v>81356.672303972518</v>
      </c>
      <c r="BN636" s="15">
        <f t="shared" ca="1" si="345"/>
        <v>102780.9263397811</v>
      </c>
      <c r="BO636" s="15">
        <f t="shared" ca="1" si="346"/>
        <v>107484.43351829886</v>
      </c>
      <c r="BP636" s="15">
        <f t="shared" ca="1" si="347"/>
        <v>106154.88369053496</v>
      </c>
      <c r="BQ636" s="15">
        <f ca="1">Inputs!$B$20*EXP($B$10-0.5*C$7^2+C$7*AJ636)</f>
        <v>4321.4419070641643</v>
      </c>
      <c r="BR636" s="15">
        <f t="shared" ca="1" si="348"/>
        <v>3747.6049836763405</v>
      </c>
      <c r="BS636" s="15">
        <f t="shared" ca="1" si="349"/>
        <v>5308.4556746159005</v>
      </c>
      <c r="BT636" s="15">
        <f t="shared" ca="1" si="350"/>
        <v>8599.0999395785275</v>
      </c>
      <c r="BU636" s="15">
        <f t="shared" ca="1" si="351"/>
        <v>11534.541575625904</v>
      </c>
      <c r="BV636" s="15">
        <f t="shared" ca="1" si="352"/>
        <v>24129.364751250429</v>
      </c>
      <c r="BW636" s="15">
        <f t="shared" ca="1" si="353"/>
        <v>37626.909168583938</v>
      </c>
      <c r="BX636" s="15">
        <f t="shared" ca="1" si="354"/>
        <v>51864.277330598925</v>
      </c>
      <c r="BY636" s="15">
        <f t="shared" ca="1" si="355"/>
        <v>49232.517340419014</v>
      </c>
      <c r="BZ636" s="15">
        <f t="shared" ca="1" si="356"/>
        <v>76458.720152104885</v>
      </c>
      <c r="CA636" s="15">
        <f t="shared" ca="1" si="357"/>
        <v>112497.07157618437</v>
      </c>
      <c r="CB636" s="15">
        <f ca="1">(AU636*DCF!C$10-DCF!C$5*MAX(AU636*DCF!C$10,0)-MAX(AU636-Inputs!$B$6,0)/Inputs!$B$10)*DCF!C$6</f>
        <v>1045.0857220383</v>
      </c>
      <c r="CC636" s="15">
        <f ca="1">(AV636*DCF!D$10-DCF!D$5*MAX(AV636*DCF!D$10,0)-MAX(AV636-AU636,0)/Inputs!$B$10)*DCF!D$6</f>
        <v>1140.6843364543704</v>
      </c>
      <c r="CD636" s="15">
        <f ca="1">(AW636*DCF!E$10-DCF!E$5*MAX(AW636*DCF!E$10,0)-MAX(AW636-AV636,0)/Inputs!$B$10)*DCF!E$6</f>
        <v>1276.3340296644494</v>
      </c>
      <c r="CE636" s="15">
        <f ca="1">(AX636*DCF!F$10-DCF!F$5*MAX(AX636*DCF!F$10,0)-MAX(AX636-AW636,0)/Inputs!$B$10)*DCF!F$6</f>
        <v>1261.3537658928424</v>
      </c>
      <c r="CF636" s="15">
        <f ca="1">(AY636*DCF!G$10-DCF!G$5*MAX(AY636*DCF!G$10,0)-MAX(AY636-AX636,0)/Inputs!$B$10)*DCF!G$6</f>
        <v>1763.8607463234025</v>
      </c>
      <c r="CG636" s="15">
        <f ca="1">(AZ636*DCF!H$10-DCF!H$5*MAX(AZ636*DCF!H$10,0)-MAX(AZ636-AY636,0)/Inputs!$B$10)*DCF!H$6</f>
        <v>1943.5186388749403</v>
      </c>
      <c r="CH636" s="15">
        <f ca="1">(BA636*DCF!I$10-DCF!I$5*MAX(BA636*DCF!I$10,0)-MAX(BA636-AZ636,0)/Inputs!$B$10)*DCF!I$6</f>
        <v>2601.5417768159077</v>
      </c>
      <c r="CI636" s="15">
        <f ca="1">(BB636*DCF!J$10-DCF!J$5*MAX(BB636*DCF!J$10,0)-MAX(BB636-BA636,0)/Inputs!$B$10)*DCF!J$6</f>
        <v>3346.569993227029</v>
      </c>
      <c r="CJ636" s="15">
        <f ca="1">(BC636*DCF!K$10-DCF!K$5*MAX(BC636*DCF!K$10,0)-MAX(BC636-BB636,0)/Inputs!$B$10)*DCF!K$6</f>
        <v>3880.236331440477</v>
      </c>
      <c r="CK636" s="15">
        <f ca="1">(BD636*DCF!L$10-DCF!L$5*MAX(BD636*DCF!L$10,0)-MAX(BD636-BC636,0)/Inputs!$B$10)*DCF!L$6</f>
        <v>4262.8946284693284</v>
      </c>
      <c r="CL636" s="15">
        <f ca="1">(BE636*DCF!M$10-DCF!M$5*MAX(BE636*DCF!M$10,0)-MAX(BE636-BD636,0)/Inputs!$B$10)*DCF!M$6</f>
        <v>4901.9902187025209</v>
      </c>
      <c r="CM636" s="15">
        <f ca="1">(BF636*DCF!C$28-DCF!C$5*MAX(BF636*DCF!C$28,0)-MAX(BF636-Inputs!$B$13,0)/Inputs!$B$17)*DCF!C$6</f>
        <v>3714.473478568435</v>
      </c>
      <c r="CN636" s="15">
        <f ca="1">(BG636*DCF!D$28-DCF!D$5*MAX(BG636*DCF!D$28,0)-MAX(BG636-BF636,0)/Inputs!$B$17)*DCF!D$6</f>
        <v>4198.0855900694587</v>
      </c>
      <c r="CO636" s="15">
        <f ca="1">(BH636*DCF!E$28-DCF!E$5*MAX(BH636*DCF!E$28,0)-MAX(BH636-BG636,0)/Inputs!$B$17)*DCF!E$6</f>
        <v>4655.5599288074345</v>
      </c>
      <c r="CP636" s="15">
        <f ca="1">(BI636*DCF!F$28-DCF!F$5*MAX(BI636*DCF!F$28,0)-MAX(BI636-BH636,0)/Inputs!$B$17)*DCF!F$6</f>
        <v>6829.2146825224208</v>
      </c>
      <c r="CQ636" s="15">
        <f ca="1">(BJ636*DCF!G$28-DCF!G$5*MAX(BJ636*DCF!G$28,0)-MAX(BJ636-BI636,0)/Inputs!$B$17)*DCF!G$6</f>
        <v>9840.1234405300911</v>
      </c>
      <c r="CR636" s="15">
        <f ca="1">(BK636*DCF!H$28-DCF!H$5*MAX(BK636*DCF!H$28,0)-MAX(BK636-BJ636,0)/Inputs!$B$17)*DCF!H$6</f>
        <v>12426.04431325366</v>
      </c>
      <c r="CS636" s="15">
        <f ca="1">(BL636*DCF!I$28-DCF!I$5*MAX(BL636*DCF!I$28,0)-MAX(BL636-BK636,0)/Inputs!$B$17)*DCF!I$6</f>
        <v>14449.692474745128</v>
      </c>
      <c r="CT636" s="15">
        <f ca="1">(BM636*DCF!J$28-DCF!J$5*MAX(BM636*DCF!J$28,0)-MAX(BM636-BL636,0)/Inputs!$B$17)*DCF!J$6</f>
        <v>16872.60180805044</v>
      </c>
      <c r="CU636" s="15">
        <f ca="1">(BN636*DCF!K$28-DCF!K$5*MAX(BN636*DCF!K$28,0)-MAX(BN636-BM636,0)/Inputs!$B$17)*DCF!K$6</f>
        <v>19081.422565422312</v>
      </c>
      <c r="CV636" s="15">
        <f ca="1">(BO636*DCF!L$28-DCF!L$5*MAX(BO636*DCF!L$28,0)-MAX(BO636-BN636,0)/Inputs!$B$17)*DCF!L$6</f>
        <v>20913.190891288712</v>
      </c>
      <c r="CW636" s="15">
        <f ca="1">(BP636*DCF!M$28-DCF!M$5*MAX(BP636*DCF!M$28,0)-MAX(BP636-BO636,0)/Inputs!$B$17)*DCF!M$6</f>
        <v>19973.10280125363</v>
      </c>
      <c r="CX636" s="15">
        <f ca="1">(BQ636*DCF!C$46-DCF!C$5*MAX(BQ636*DCF!C$46,0)-MAX(BQ636-Inputs!$B$20,0)/Inputs!$B$24)*DCF!C$6</f>
        <v>-1515.5486654024232</v>
      </c>
      <c r="CY636" s="15">
        <f ca="1">(BR636*DCF!D$46-DCF!D$5*MAX(BR636*DCF!D$46,0)-MAX(BR636-BQ636,0)/Inputs!$B$24)*DCF!D$6</f>
        <v>-639.62877543558761</v>
      </c>
      <c r="CZ636" s="15">
        <f ca="1">(BS636*DCF!E$46-DCF!E$5*MAX(BS636*DCF!E$46,0)-MAX(BS636-BR636,0)/Inputs!$B$24)*DCF!E$6</f>
        <v>-1242.9784990666003</v>
      </c>
      <c r="DA636" s="15">
        <f ca="1">(BT636*DCF!F$46-DCF!F$5*MAX(BT636*DCF!F$46,0)-MAX(BT636-BS636,0)/Inputs!$B$24)*DCF!F$6</f>
        <v>-1824.4684273306939</v>
      </c>
      <c r="DB636" s="15">
        <f ca="1">(BU636*DCF!G$46-DCF!G$5*MAX(BU636*DCF!G$46,0)-MAX(BU636-BT636,0)/Inputs!$B$24)*DCF!G$6</f>
        <v>-1375.423758253798</v>
      </c>
      <c r="DC636" s="15">
        <f ca="1">(BV636*DCF!H$46-DCF!H$5*MAX(BV636*DCF!H$46,0)-MAX(BV636-BU636,0)/Inputs!$B$24)*DCF!H$6</f>
        <v>-3913.7641320633852</v>
      </c>
      <c r="DD636" s="15">
        <f ca="1">(BW636*DCF!I$46-DCF!I$5*MAX(BW636*DCF!I$46,0)-MAX(BW636-BV636,0)/Inputs!$B$24)*DCF!I$6</f>
        <v>-3005.6147919751093</v>
      </c>
      <c r="DE636" s="15">
        <f ca="1">(BX636*DCF!J$46-DCF!J$5*MAX(BX636*DCF!J$46,0)-MAX(BX636-BW636,0)/Inputs!$B$24)*DCF!J$6</f>
        <v>-1599.9544609126397</v>
      </c>
      <c r="DF636" s="15">
        <f ca="1">(BY636*DCF!K$46-DCF!K$5*MAX(BY636*DCF!K$46,0)-MAX(BY636-BX636,0)/Inputs!$B$24)*DCF!K$6</f>
        <v>2812.3255078509437</v>
      </c>
      <c r="DG636" s="15">
        <f ca="1">(BZ636*DCF!L$46-DCF!L$5*MAX(BZ636*DCF!L$46,0)-MAX(BZ636-BY636,0)/Inputs!$B$24)*DCF!L$6</f>
        <v>-876.14223279013049</v>
      </c>
      <c r="DH636" s="15">
        <f ca="1">(CA636*DCF!M$46-DCF!M$5*MAX(CA636*DCF!M$46,0)-MAX(CA636-BZ636,0)/Inputs!$B$24)*DCF!M$6</f>
        <v>1285.2880488999165</v>
      </c>
      <c r="DI636" s="15">
        <f ca="1">SUM(CB636:CL636)+BE636*DCF!M$10*(1+Inputs!$B$30)*(1-Inputs!$B$33)*(1-Inputs!$B$30/Inputs!$B$31)/(Inputs!$B$29-Inputs!$B$30)*DCF!M$6</f>
        <v>132286.73852096501</v>
      </c>
      <c r="DJ636" s="15">
        <f ca="1">SUM(CM636:CW636)+BP636*DCF!M$28*(1+Inputs!$B$30)*(1-Inputs!$B$33)*(1-Inputs!$B$30/Inputs!$B$31)/(Inputs!$B$29-Inputs!$B$30)*DCF!M$6</f>
        <v>526860.77205954143</v>
      </c>
      <c r="DK636" s="15">
        <f ca="1">SUM(CX636:DH636)+CA636*DCF!M$46*(1+Inputs!$B$30)*(1-Inputs!$B$33)*(1-Inputs!$B$30/Inputs!$B$31)/(Inputs!$B$29-Inputs!$B$30)*DCF!M$6</f>
        <v>162037.88860034669</v>
      </c>
      <c r="DM636" s="15">
        <f ca="1">DI636+DJ636+DK636+Inputs!$B$34+Inputs!$B$36-Inputs!$B$35</f>
        <v>898036.39918085304</v>
      </c>
    </row>
    <row r="637" spans="1:117" x14ac:dyDescent="0.75">
      <c r="A637" s="11">
        <v>624</v>
      </c>
      <c r="C637" s="23">
        <f t="shared" ca="1" si="362"/>
        <v>-1.6584640850244377</v>
      </c>
      <c r="D637" s="23">
        <f t="shared" ca="1" si="362"/>
        <v>-1.2971925560977673</v>
      </c>
      <c r="E637" s="23">
        <f t="shared" ca="1" si="362"/>
        <v>-0.74751485164031728</v>
      </c>
      <c r="F637" s="23">
        <f t="shared" ca="1" si="362"/>
        <v>0.19565219400663067</v>
      </c>
      <c r="G637" s="23">
        <f t="shared" ca="1" si="362"/>
        <v>-0.19393102517217967</v>
      </c>
      <c r="H637" s="23">
        <f t="shared" ca="1" si="362"/>
        <v>-1.4145111055823516</v>
      </c>
      <c r="I637" s="23">
        <f t="shared" ca="1" si="362"/>
        <v>-0.6636555605866612</v>
      </c>
      <c r="J637" s="23">
        <f t="shared" ca="1" si="362"/>
        <v>-1.2602792025188887</v>
      </c>
      <c r="K637" s="23">
        <f t="shared" ca="1" si="362"/>
        <v>0.82533485794086625</v>
      </c>
      <c r="L637" s="23">
        <f t="shared" ca="1" si="362"/>
        <v>-0.59913418497840398</v>
      </c>
      <c r="M637" s="23">
        <f t="shared" ca="1" si="362"/>
        <v>0.27204733950450943</v>
      </c>
      <c r="N637" s="23">
        <f ca="1">SQRT(Inputs!$B$38)*C637+SQRT(1-Inputs!$B$38)*_xlfn.NORM.S.INV(RAND())</f>
        <v>-0.36875506543659942</v>
      </c>
      <c r="O637" s="23">
        <f ca="1">SQRT(Inputs!$B$38)*D637+SQRT(1-Inputs!$B$38)*_xlfn.NORM.S.INV(RAND())</f>
        <v>-0.5952713546361682</v>
      </c>
      <c r="P637" s="23">
        <f ca="1">SQRT(Inputs!$B$38)*E637+SQRT(1-Inputs!$B$38)*_xlfn.NORM.S.INV(RAND())</f>
        <v>1.6449932272965901</v>
      </c>
      <c r="Q637" s="23">
        <f ca="1">SQRT(Inputs!$B$38)*F637+SQRT(1-Inputs!$B$38)*_xlfn.NORM.S.INV(RAND())</f>
        <v>1.201927150453576</v>
      </c>
      <c r="R637" s="23">
        <f ca="1">SQRT(Inputs!$B$38)*G637+SQRT(1-Inputs!$B$38)*_xlfn.NORM.S.INV(RAND())</f>
        <v>0.8876684284192371</v>
      </c>
      <c r="S637" s="23">
        <f ca="1">SQRT(Inputs!$B$38)*H637+SQRT(1-Inputs!$B$38)*_xlfn.NORM.S.INV(RAND())</f>
        <v>7.5565217446125987E-2</v>
      </c>
      <c r="T637" s="23">
        <f ca="1">SQRT(Inputs!$B$38)*I637+SQRT(1-Inputs!$B$38)*_xlfn.NORM.S.INV(RAND())</f>
        <v>-0.54254936697798373</v>
      </c>
      <c r="U637" s="23">
        <f ca="1">SQRT(Inputs!$B$38)*J637+SQRT(1-Inputs!$B$38)*_xlfn.NORM.S.INV(RAND())</f>
        <v>-1.8401134072177556</v>
      </c>
      <c r="V637" s="23">
        <f ca="1">SQRT(Inputs!$B$38)*K637+SQRT(1-Inputs!$B$38)*_xlfn.NORM.S.INV(RAND())</f>
        <v>0.32551917858571378</v>
      </c>
      <c r="W637" s="23">
        <f ca="1">SQRT(Inputs!$B$38)*L637+SQRT(1-Inputs!$B$38)*_xlfn.NORM.S.INV(RAND())</f>
        <v>-0.87935358908967642</v>
      </c>
      <c r="X637" s="23">
        <f ca="1">SQRT(Inputs!$B$38)*M637+SQRT(1-Inputs!$B$38)*_xlfn.NORM.S.INV(RAND())</f>
        <v>1.3341529274343875</v>
      </c>
      <c r="Y637" s="23">
        <f ca="1">SQRT(Inputs!$B$38)*C637+SQRT(1-Inputs!$B$38)*_xlfn.NORM.S.INV(RAND())</f>
        <v>-1.0806678550875024</v>
      </c>
      <c r="Z637" s="23">
        <f ca="1">SQRT(Inputs!$B$38)*D637+SQRT(1-Inputs!$B$38)*_xlfn.NORM.S.INV(RAND())</f>
        <v>0.92781788919753738</v>
      </c>
      <c r="AA637" s="23">
        <f ca="1">SQRT(Inputs!$B$38)*E637+SQRT(1-Inputs!$B$38)*_xlfn.NORM.S.INV(RAND())</f>
        <v>-1.5510473952282924</v>
      </c>
      <c r="AB637" s="23">
        <f ca="1">SQRT(Inputs!$B$38)*F637+SQRT(1-Inputs!$B$38)*_xlfn.NORM.S.INV(RAND())</f>
        <v>0.34626384080434447</v>
      </c>
      <c r="AC637" s="23">
        <f ca="1">SQRT(Inputs!$B$38)*G637+SQRT(1-Inputs!$B$38)*_xlfn.NORM.S.INV(RAND())</f>
        <v>0.2261537878231476</v>
      </c>
      <c r="AD637" s="23">
        <f ca="1">SQRT(Inputs!$B$38)*H637+SQRT(1-Inputs!$B$38)*_xlfn.NORM.S.INV(RAND())</f>
        <v>0.18461258536217195</v>
      </c>
      <c r="AE637" s="23">
        <f ca="1">SQRT(Inputs!$B$38)*I637+SQRT(1-Inputs!$B$38)*_xlfn.NORM.S.INV(RAND())</f>
        <v>-0.17177582143584469</v>
      </c>
      <c r="AF637" s="23">
        <f ca="1">SQRT(Inputs!$B$38)*J637+SQRT(1-Inputs!$B$38)*_xlfn.NORM.S.INV(RAND())</f>
        <v>-0.53299579661843377</v>
      </c>
      <c r="AG637" s="23">
        <f ca="1">SQRT(Inputs!$B$38)*K637+SQRT(1-Inputs!$B$38)*_xlfn.NORM.S.INV(RAND())</f>
        <v>0.41348960728522066</v>
      </c>
      <c r="AH637" s="23">
        <f ca="1">SQRT(Inputs!$B$38)*L637+SQRT(1-Inputs!$B$38)*_xlfn.NORM.S.INV(RAND())</f>
        <v>0.62594411791996241</v>
      </c>
      <c r="AI637" s="23">
        <f ca="1">SQRT(Inputs!$B$38)*M637+SQRT(1-Inputs!$B$38)*_xlfn.NORM.S.INV(RAND())</f>
        <v>-1.3009860332386673</v>
      </c>
      <c r="AJ637" s="23">
        <f ca="1">SQRT(Inputs!$B$38)*C637+SQRT(1-Inputs!$B$38)*_xlfn.NORM.S.INV(RAND())</f>
        <v>-1.3425160257945083</v>
      </c>
      <c r="AK637" s="23">
        <f ca="1">SQRT(Inputs!$B$38)*D637+SQRT(1-Inputs!$B$38)*_xlfn.NORM.S.INV(RAND())</f>
        <v>-1.0096890807108254</v>
      </c>
      <c r="AL637" s="23">
        <f ca="1">SQRT(Inputs!$B$38)*E637+SQRT(1-Inputs!$B$38)*_xlfn.NORM.S.INV(RAND())</f>
        <v>0.44296993909359328</v>
      </c>
      <c r="AM637" s="23">
        <f ca="1">SQRT(Inputs!$B$38)*F637+SQRT(1-Inputs!$B$38)*_xlfn.NORM.S.INV(RAND())</f>
        <v>-0.20934628358537741</v>
      </c>
      <c r="AN637" s="23">
        <f ca="1">SQRT(Inputs!$B$38)*G637+SQRT(1-Inputs!$B$38)*_xlfn.NORM.S.INV(RAND())</f>
        <v>-0.83650469738991162</v>
      </c>
      <c r="AO637" s="23">
        <f ca="1">SQRT(Inputs!$B$38)*H637+SQRT(1-Inputs!$B$38)*_xlfn.NORM.S.INV(RAND())</f>
        <v>-2.4960880313040286</v>
      </c>
      <c r="AP637" s="23">
        <f ca="1">SQRT(Inputs!$B$38)*I637+SQRT(1-Inputs!$B$38)*_xlfn.NORM.S.INV(RAND())</f>
        <v>0.21940272985164094</v>
      </c>
      <c r="AQ637" s="23">
        <f ca="1">SQRT(Inputs!$B$38)*J637+SQRT(1-Inputs!$B$38)*_xlfn.NORM.S.INV(RAND())</f>
        <v>-1.819813546817505</v>
      </c>
      <c r="AR637" s="23">
        <f ca="1">SQRT(Inputs!$B$38)*K637+SQRT(1-Inputs!$B$38)*_xlfn.NORM.S.INV(RAND())</f>
        <v>1.1809818077305048</v>
      </c>
      <c r="AS637" s="23">
        <f ca="1">SQRT(Inputs!$B$38)*L637+SQRT(1-Inputs!$B$38)*_xlfn.NORM.S.INV(RAND())</f>
        <v>-0.99104148165962946</v>
      </c>
      <c r="AT637" s="23">
        <f ca="1">SQRT(Inputs!$B$38)*M637+SQRT(1-Inputs!$B$38)*_xlfn.NORM.S.INV(RAND())</f>
        <v>0.96721145023570476</v>
      </c>
      <c r="AU637" s="15">
        <f ca="1">Inputs!$B$6*EXP($B$8-0.5*C$5^2+C$5*N637)</f>
        <v>4674.7029505303726</v>
      </c>
      <c r="AV637" s="15">
        <f t="shared" ca="1" si="328"/>
        <v>5213.3600027324337</v>
      </c>
      <c r="AW637" s="15">
        <f t="shared" ca="1" si="329"/>
        <v>7935.9160027365469</v>
      </c>
      <c r="AX637" s="15">
        <f t="shared" ca="1" si="330"/>
        <v>11258.765699466505</v>
      </c>
      <c r="AY637" s="15">
        <f t="shared" ca="1" si="331"/>
        <v>15262.339821424181</v>
      </c>
      <c r="AZ637" s="15">
        <f t="shared" ca="1" si="332"/>
        <v>18822.227515034938</v>
      </c>
      <c r="BA637" s="15">
        <f t="shared" ca="1" si="333"/>
        <v>21762.116765781833</v>
      </c>
      <c r="BB637" s="15">
        <f t="shared" ca="1" si="334"/>
        <v>22157.664804246404</v>
      </c>
      <c r="BC637" s="15">
        <f t="shared" ca="1" si="335"/>
        <v>28003.762745720956</v>
      </c>
      <c r="BD637" s="15">
        <f t="shared" ca="1" si="336"/>
        <v>31598.437327086409</v>
      </c>
      <c r="BE637" s="15">
        <f t="shared" ca="1" si="337"/>
        <v>43722.682282012516</v>
      </c>
      <c r="BF637" s="15">
        <f ca="1">Inputs!$B$13*EXP($B$9-0.5*C$6^2+C$6*Y637)</f>
        <v>11163.77371004023</v>
      </c>
      <c r="BG637" s="15">
        <f t="shared" ca="1" si="338"/>
        <v>16085.233690003321</v>
      </c>
      <c r="BH637" s="15">
        <f t="shared" ca="1" si="339"/>
        <v>15195.31778949758</v>
      </c>
      <c r="BI637" s="15">
        <f t="shared" ca="1" si="340"/>
        <v>19619.641038682566</v>
      </c>
      <c r="BJ637" s="15">
        <f t="shared" ca="1" si="341"/>
        <v>24849.407791929229</v>
      </c>
      <c r="BK637" s="15">
        <f t="shared" ca="1" si="342"/>
        <v>31274.180734161702</v>
      </c>
      <c r="BL637" s="15">
        <f t="shared" ca="1" si="343"/>
        <v>37570.825305855018</v>
      </c>
      <c r="BM637" s="15">
        <f t="shared" ca="1" si="344"/>
        <v>43223.808798068523</v>
      </c>
      <c r="BN637" s="15">
        <f t="shared" ca="1" si="345"/>
        <v>55860.343661729588</v>
      </c>
      <c r="BO637" s="15">
        <f t="shared" ca="1" si="346"/>
        <v>73917.631036248145</v>
      </c>
      <c r="BP637" s="15">
        <f t="shared" ca="1" si="347"/>
        <v>78510.235861296242</v>
      </c>
      <c r="BQ637" s="15">
        <f ca="1">Inputs!$B$20*EXP($B$10-0.5*C$7^2+C$7*AJ637)</f>
        <v>2664.4727979021691</v>
      </c>
      <c r="BR637" s="15">
        <f t="shared" ca="1" si="348"/>
        <v>2623.5560336651301</v>
      </c>
      <c r="BS637" s="15">
        <f t="shared" ca="1" si="349"/>
        <v>4080.0947545766562</v>
      </c>
      <c r="BT637" s="15">
        <f t="shared" ca="1" si="350"/>
        <v>5324.9476503528404</v>
      </c>
      <c r="BU637" s="15">
        <f t="shared" ca="1" si="351"/>
        <v>6027.4817278633609</v>
      </c>
      <c r="BV637" s="15">
        <f t="shared" ca="1" si="352"/>
        <v>4778.8245654182829</v>
      </c>
      <c r="BW637" s="15">
        <f t="shared" ca="1" si="353"/>
        <v>6985.5475599819765</v>
      </c>
      <c r="BX637" s="15">
        <f t="shared" ca="1" si="354"/>
        <v>6783.7697374493691</v>
      </c>
      <c r="BY637" s="15">
        <f t="shared" ca="1" si="355"/>
        <v>11914.920613327249</v>
      </c>
      <c r="BZ637" s="15">
        <f t="shared" ca="1" si="356"/>
        <v>13933.794092749709</v>
      </c>
      <c r="CA637" s="15">
        <f t="shared" ca="1" si="357"/>
        <v>23243.200151554494</v>
      </c>
      <c r="CB637" s="15">
        <f ca="1">(AU637*DCF!C$10-DCF!C$5*MAX(AU637*DCF!C$10,0)-MAX(AU637-Inputs!$B$6,0)/Inputs!$B$10)*DCF!C$6</f>
        <v>1045.1244898701379</v>
      </c>
      <c r="CC637" s="15">
        <f ca="1">(AV637*DCF!D$10-DCF!D$5*MAX(AV637*DCF!D$10,0)-MAX(AV637-AU637,0)/Inputs!$B$10)*DCF!D$6</f>
        <v>1139.3837567884332</v>
      </c>
      <c r="CD637" s="15">
        <f ca="1">(AW637*DCF!E$10-DCF!E$5*MAX(AW637*DCF!E$10,0)-MAX(AW637-AV637,0)/Inputs!$B$10)*DCF!E$6</f>
        <v>1219.0443190696744</v>
      </c>
      <c r="CE637" s="15">
        <f ca="1">(AX637*DCF!F$10-DCF!F$5*MAX(AX637*DCF!F$10,0)-MAX(AX637-AW637,0)/Inputs!$B$10)*DCF!F$6</f>
        <v>1766.3679705038523</v>
      </c>
      <c r="CF637" s="15">
        <f ca="1">(AY637*DCF!G$10-DCF!G$5*MAX(AY637*DCF!G$10,0)-MAX(AY637-AX637,0)/Inputs!$B$10)*DCF!G$6</f>
        <v>2375.0940507765722</v>
      </c>
      <c r="CG637" s="15">
        <f ca="1">(AZ637*DCF!H$10-DCF!H$5*MAX(AZ637*DCF!H$10,0)-MAX(AZ637-AY637,0)/Inputs!$B$10)*DCF!H$6</f>
        <v>3022.2270934617632</v>
      </c>
      <c r="CH637" s="15">
        <f ca="1">(BA637*DCF!I$10-DCF!I$5*MAX(BA637*DCF!I$10,0)-MAX(BA637-AZ637,0)/Inputs!$B$10)*DCF!I$6</f>
        <v>3492.900007136494</v>
      </c>
      <c r="CI637" s="15">
        <f ca="1">(BB637*DCF!J$10-DCF!J$5*MAX(BB637*DCF!J$10,0)-MAX(BB637-BA637,0)/Inputs!$B$10)*DCF!J$6</f>
        <v>3742.3679062571459</v>
      </c>
      <c r="CJ637" s="15">
        <f ca="1">(BC637*DCF!K$10-DCF!K$5*MAX(BC637*DCF!K$10,0)-MAX(BC637-BB637,0)/Inputs!$B$10)*DCF!K$6</f>
        <v>3689.7913411996055</v>
      </c>
      <c r="CK637" s="15">
        <f ca="1">(BD637*DCF!L$10-DCF!L$5*MAX(BD637*DCF!L$10,0)-MAX(BD637-BC637,0)/Inputs!$B$10)*DCF!L$6</f>
        <v>4300.7955975512214</v>
      </c>
      <c r="CL637" s="15">
        <f ca="1">(BE637*DCF!M$10-DCF!M$5*MAX(BE637*DCF!M$10,0)-MAX(BE637-BD637,0)/Inputs!$B$10)*DCF!M$6</f>
        <v>4721.465374902129</v>
      </c>
      <c r="CM637" s="15">
        <f ca="1">(BF637*DCF!C$28-DCF!C$5*MAX(BF637*DCF!C$28,0)-MAX(BF637-Inputs!$B$13,0)/Inputs!$B$17)*DCF!C$6</f>
        <v>3407.1105228473884</v>
      </c>
      <c r="CN637" s="15">
        <f ca="1">(BG637*DCF!D$28-DCF!D$5*MAX(BG637*DCF!D$28,0)-MAX(BG637-BF637,0)/Inputs!$B$17)*DCF!D$6</f>
        <v>3687.4992476739835</v>
      </c>
      <c r="CO637" s="15">
        <f ca="1">(BH637*DCF!E$28-DCF!E$5*MAX(BH637*DCF!E$28,0)-MAX(BH637-BG637,0)/Inputs!$B$17)*DCF!E$6</f>
        <v>4303.5845725525196</v>
      </c>
      <c r="CP637" s="15">
        <f ca="1">(BI637*DCF!F$28-DCF!F$5*MAX(BI637*DCF!F$28,0)-MAX(BI637-BH637,0)/Inputs!$B$17)*DCF!F$6</f>
        <v>4520.6977644581593</v>
      </c>
      <c r="CQ637" s="15">
        <f ca="1">(BJ637*DCF!G$28-DCF!G$5*MAX(BJ637*DCF!G$28,0)-MAX(BJ637-BI637,0)/Inputs!$B$17)*DCF!G$6</f>
        <v>5567.7722794208257</v>
      </c>
      <c r="CR637" s="15">
        <f ca="1">(BK637*DCF!H$28-DCF!H$5*MAX(BK637*DCF!H$28,0)-MAX(BK637-BJ637,0)/Inputs!$B$17)*DCF!H$6</f>
        <v>6736.22052181257</v>
      </c>
      <c r="CS637" s="15">
        <f ca="1">(BL637*DCF!I$28-DCF!I$5*MAX(BL637*DCF!I$28,0)-MAX(BL637-BK637,0)/Inputs!$B$17)*DCF!I$6</f>
        <v>7931.1321432433306</v>
      </c>
      <c r="CT637" s="15">
        <f ca="1">(BM637*DCF!J$28-DCF!J$5*MAX(BM637*DCF!J$28,0)-MAX(BM637-BL637,0)/Inputs!$B$17)*DCF!J$6</f>
        <v>8892.9582151712057</v>
      </c>
      <c r="CU637" s="15">
        <f ca="1">(BN637*DCF!K$28-DCF!K$5*MAX(BN637*DCF!K$28,0)-MAX(BN637-BM637,0)/Inputs!$B$17)*DCF!K$6</f>
        <v>10248.960767994069</v>
      </c>
      <c r="CV637" s="15">
        <f ca="1">(BO637*DCF!L$28-DCF!L$5*MAX(BO637*DCF!L$28,0)-MAX(BO637-BN637,0)/Inputs!$B$17)*DCF!L$6</f>
        <v>12704.906736768455</v>
      </c>
      <c r="CW637" s="15">
        <f ca="1">(BP637*DCF!M$28-DCF!M$5*MAX(BP637*DCF!M$28,0)-MAX(BP637-BO637,0)/Inputs!$B$17)*DCF!M$6</f>
        <v>14291.690060261344</v>
      </c>
      <c r="CX637" s="15">
        <f ca="1">(BQ637*DCF!C$46-DCF!C$5*MAX(BQ637*DCF!C$46,0)-MAX(BQ637-Inputs!$B$20,0)/Inputs!$B$24)*DCF!C$6</f>
        <v>-615.35168542775261</v>
      </c>
      <c r="CY637" s="15">
        <f ca="1">(BR637*DCF!D$46-DCF!D$5*MAX(BR637*DCF!D$46,0)-MAX(BR637-BQ637,0)/Inputs!$B$24)*DCF!D$6</f>
        <v>-447.77983282904148</v>
      </c>
      <c r="CZ637" s="15">
        <f ca="1">(BS637*DCF!E$46-DCF!E$5*MAX(BS637*DCF!E$46,0)-MAX(BS637-BR637,0)/Inputs!$B$24)*DCF!E$6</f>
        <v>-1056.6057746132003</v>
      </c>
      <c r="DA637" s="15">
        <f ca="1">(BT637*DCF!F$46-DCF!F$5*MAX(BT637*DCF!F$46,0)-MAX(BT637-BS637,0)/Inputs!$B$24)*DCF!F$6</f>
        <v>-841.08664694003414</v>
      </c>
      <c r="DB637" s="15">
        <f ca="1">(BU637*DCF!G$46-DCF!G$5*MAX(BU637*DCF!G$46,0)-MAX(BU637-BT637,0)/Inputs!$B$24)*DCF!G$6</f>
        <v>-439.0711597715345</v>
      </c>
      <c r="DC637" s="15">
        <f ca="1">(BV637*DCF!H$46-DCF!H$5*MAX(BV637*DCF!H$46,0)-MAX(BV637-BU637,0)/Inputs!$B$24)*DCF!H$6</f>
        <v>0</v>
      </c>
      <c r="DD637" s="15">
        <f ca="1">(BW637*DCF!I$46-DCF!I$5*MAX(BW637*DCF!I$46,0)-MAX(BW637-BV637,0)/Inputs!$B$24)*DCF!I$6</f>
        <v>-472.13087515790164</v>
      </c>
      <c r="DE637" s="15">
        <f ca="1">(BX637*DCF!J$46-DCF!J$5*MAX(BX637*DCF!J$46,0)-MAX(BX637-BW637,0)/Inputs!$B$24)*DCF!J$6</f>
        <v>284.56037560926632</v>
      </c>
      <c r="DF637" s="15">
        <f ca="1">(BY637*DCF!K$46-DCF!K$5*MAX(BY637*DCF!K$46,0)-MAX(BY637-BX637,0)/Inputs!$B$24)*DCF!K$6</f>
        <v>-576.37528726741277</v>
      </c>
      <c r="DG637" s="15">
        <f ca="1">(BZ637*DCF!L$46-DCF!L$5*MAX(BZ637*DCF!L$46,0)-MAX(BZ637-BY637,0)/Inputs!$B$24)*DCF!L$6</f>
        <v>506.30104252941766</v>
      </c>
      <c r="DH637" s="15">
        <f ca="1">(CA637*DCF!M$46-DCF!M$5*MAX(CA637*DCF!M$46,0)-MAX(CA637-BZ637,0)/Inputs!$B$24)*DCF!M$6</f>
        <v>-124.01339175150088</v>
      </c>
      <c r="DI637" s="15">
        <f ca="1">SUM(CB637:CL637)+BE637*DCF!M$10*(1+Inputs!$B$30)*(1-Inputs!$B$33)*(1-Inputs!$B$30/Inputs!$B$31)/(Inputs!$B$29-Inputs!$B$30)*DCF!M$6</f>
        <v>152195.36487097578</v>
      </c>
      <c r="DJ637" s="15">
        <f ca="1">SUM(CM637:CW637)+BP637*DCF!M$28*(1+Inputs!$B$30)*(1-Inputs!$B$33)*(1-Inputs!$B$30/Inputs!$B$31)/(Inputs!$B$29-Inputs!$B$30)*DCF!M$6</f>
        <v>373619.2322887081</v>
      </c>
      <c r="DK637" s="15">
        <f ca="1">SUM(CX637:DH637)+CA637*DCF!M$46*(1+Inputs!$B$30)*(1-Inputs!$B$33)*(1-Inputs!$B$30/Inputs!$B$31)/(Inputs!$B$29-Inputs!$B$30)*DCF!M$6</f>
        <v>32155.187531757438</v>
      </c>
      <c r="DM637" s="15">
        <f ca="1">DI637+DJ637+DK637+Inputs!$B$34+Inputs!$B$36-Inputs!$B$35</f>
        <v>634820.78469144134</v>
      </c>
    </row>
    <row r="638" spans="1:117" x14ac:dyDescent="0.75">
      <c r="A638" s="11">
        <v>625</v>
      </c>
      <c r="C638" s="23">
        <f t="shared" ca="1" si="362"/>
        <v>-0.76845153691219081</v>
      </c>
      <c r="D638" s="23">
        <f t="shared" ca="1" si="362"/>
        <v>0.74086649479262212</v>
      </c>
      <c r="E638" s="23">
        <f t="shared" ca="1" si="362"/>
        <v>1.0348212503768632</v>
      </c>
      <c r="F638" s="23">
        <f t="shared" ca="1" si="362"/>
        <v>1.9506625983370025</v>
      </c>
      <c r="G638" s="23">
        <f t="shared" ca="1" si="362"/>
        <v>0.81559172009624537</v>
      </c>
      <c r="H638" s="23">
        <f t="shared" ca="1" si="362"/>
        <v>0.55801413591954707</v>
      </c>
      <c r="I638" s="23">
        <f t="shared" ca="1" si="362"/>
        <v>-1.0933762350373444</v>
      </c>
      <c r="J638" s="23">
        <f t="shared" ca="1" si="362"/>
        <v>-0.56619224942923441</v>
      </c>
      <c r="K638" s="23">
        <f t="shared" ca="1" si="362"/>
        <v>-9.0967212779304155E-2</v>
      </c>
      <c r="L638" s="23">
        <f t="shared" ca="1" si="362"/>
        <v>0.46858774885118487</v>
      </c>
      <c r="M638" s="23">
        <f t="shared" ca="1" si="362"/>
        <v>-1.0851064142162516</v>
      </c>
      <c r="N638" s="23">
        <f ca="1">SQRT(Inputs!$B$38)*C638+SQRT(1-Inputs!$B$38)*_xlfn.NORM.S.INV(RAND())</f>
        <v>-0.65790730499603001</v>
      </c>
      <c r="O638" s="23">
        <f ca="1">SQRT(Inputs!$B$38)*D638+SQRT(1-Inputs!$B$38)*_xlfn.NORM.S.INV(RAND())</f>
        <v>-0.26230714868250338</v>
      </c>
      <c r="P638" s="23">
        <f ca="1">SQRT(Inputs!$B$38)*E638+SQRT(1-Inputs!$B$38)*_xlfn.NORM.S.INV(RAND())</f>
        <v>0.58766771998019973</v>
      </c>
      <c r="Q638" s="23">
        <f ca="1">SQRT(Inputs!$B$38)*F638+SQRT(1-Inputs!$B$38)*_xlfn.NORM.S.INV(RAND())</f>
        <v>1.7222684200647658</v>
      </c>
      <c r="R638" s="23">
        <f ca="1">SQRT(Inputs!$B$38)*G638+SQRT(1-Inputs!$B$38)*_xlfn.NORM.S.INV(RAND())</f>
        <v>1.1673075979977225</v>
      </c>
      <c r="S638" s="23">
        <f ca="1">SQRT(Inputs!$B$38)*H638+SQRT(1-Inputs!$B$38)*_xlfn.NORM.S.INV(RAND())</f>
        <v>0.53687498841273895</v>
      </c>
      <c r="T638" s="23">
        <f ca="1">SQRT(Inputs!$B$38)*I638+SQRT(1-Inputs!$B$38)*_xlfn.NORM.S.INV(RAND())</f>
        <v>-0.86021143542699707</v>
      </c>
      <c r="U638" s="23">
        <f ca="1">SQRT(Inputs!$B$38)*J638+SQRT(1-Inputs!$B$38)*_xlfn.NORM.S.INV(RAND())</f>
        <v>5.7300684130465962E-2</v>
      </c>
      <c r="V638" s="23">
        <f ca="1">SQRT(Inputs!$B$38)*K638+SQRT(1-Inputs!$B$38)*_xlfn.NORM.S.INV(RAND())</f>
        <v>0.32929864283450977</v>
      </c>
      <c r="W638" s="23">
        <f ca="1">SQRT(Inputs!$B$38)*L638+SQRT(1-Inputs!$B$38)*_xlfn.NORM.S.INV(RAND())</f>
        <v>-0.8118030530056578</v>
      </c>
      <c r="X638" s="23">
        <f ca="1">SQRT(Inputs!$B$38)*M638+SQRT(1-Inputs!$B$38)*_xlfn.NORM.S.INV(RAND())</f>
        <v>-1.7352038789211977</v>
      </c>
      <c r="Y638" s="23">
        <f ca="1">SQRT(Inputs!$B$38)*C638+SQRT(1-Inputs!$B$38)*_xlfn.NORM.S.INV(RAND())</f>
        <v>2.8586873024619097E-2</v>
      </c>
      <c r="Z638" s="23">
        <f ca="1">SQRT(Inputs!$B$38)*D638+SQRT(1-Inputs!$B$38)*_xlfn.NORM.S.INV(RAND())</f>
        <v>0.44108378999438147</v>
      </c>
      <c r="AA638" s="23">
        <f ca="1">SQRT(Inputs!$B$38)*E638+SQRT(1-Inputs!$B$38)*_xlfn.NORM.S.INV(RAND())</f>
        <v>1.7735292318183968</v>
      </c>
      <c r="AB638" s="23">
        <f ca="1">SQRT(Inputs!$B$38)*F638+SQRT(1-Inputs!$B$38)*_xlfn.NORM.S.INV(RAND())</f>
        <v>-1.8228415057400804E-2</v>
      </c>
      <c r="AC638" s="23">
        <f ca="1">SQRT(Inputs!$B$38)*G638+SQRT(1-Inputs!$B$38)*_xlfn.NORM.S.INV(RAND())</f>
        <v>-0.33052613254970531</v>
      </c>
      <c r="AD638" s="23">
        <f ca="1">SQRT(Inputs!$B$38)*H638+SQRT(1-Inputs!$B$38)*_xlfn.NORM.S.INV(RAND())</f>
        <v>6.5342326283882673E-2</v>
      </c>
      <c r="AE638" s="23">
        <f ca="1">SQRT(Inputs!$B$38)*I638+SQRT(1-Inputs!$B$38)*_xlfn.NORM.S.INV(RAND())</f>
        <v>-0.57158280755405699</v>
      </c>
      <c r="AF638" s="23">
        <f ca="1">SQRT(Inputs!$B$38)*J638+SQRT(1-Inputs!$B$38)*_xlfn.NORM.S.INV(RAND())</f>
        <v>-0.63914368595133608</v>
      </c>
      <c r="AG638" s="23">
        <f ca="1">SQRT(Inputs!$B$38)*K638+SQRT(1-Inputs!$B$38)*_xlfn.NORM.S.INV(RAND())</f>
        <v>-1.2326401929967448</v>
      </c>
      <c r="AH638" s="23">
        <f ca="1">SQRT(Inputs!$B$38)*L638+SQRT(1-Inputs!$B$38)*_xlfn.NORM.S.INV(RAND())</f>
        <v>1.2004608149368452</v>
      </c>
      <c r="AI638" s="23">
        <f ca="1">SQRT(Inputs!$B$38)*M638+SQRT(1-Inputs!$B$38)*_xlfn.NORM.S.INV(RAND())</f>
        <v>-0.83149699170717373</v>
      </c>
      <c r="AJ638" s="23">
        <f ca="1">SQRT(Inputs!$B$38)*C638+SQRT(1-Inputs!$B$38)*_xlfn.NORM.S.INV(RAND())</f>
        <v>-1.723792970953645</v>
      </c>
      <c r="AK638" s="23">
        <f ca="1">SQRT(Inputs!$B$38)*D638+SQRT(1-Inputs!$B$38)*_xlfn.NORM.S.INV(RAND())</f>
        <v>0.45845286916210509</v>
      </c>
      <c r="AL638" s="23">
        <f ca="1">SQRT(Inputs!$B$38)*E638+SQRT(1-Inputs!$B$38)*_xlfn.NORM.S.INV(RAND())</f>
        <v>-0.91387311087197654</v>
      </c>
      <c r="AM638" s="23">
        <f ca="1">SQRT(Inputs!$B$38)*F638+SQRT(1-Inputs!$B$38)*_xlfn.NORM.S.INV(RAND())</f>
        <v>1.6521632599026082</v>
      </c>
      <c r="AN638" s="23">
        <f ca="1">SQRT(Inputs!$B$38)*G638+SQRT(1-Inputs!$B$38)*_xlfn.NORM.S.INV(RAND())</f>
        <v>1.759170516634696</v>
      </c>
      <c r="AO638" s="23">
        <f ca="1">SQRT(Inputs!$B$38)*H638+SQRT(1-Inputs!$B$38)*_xlfn.NORM.S.INV(RAND())</f>
        <v>-0.87621862519484295</v>
      </c>
      <c r="AP638" s="23">
        <f ca="1">SQRT(Inputs!$B$38)*I638+SQRT(1-Inputs!$B$38)*_xlfn.NORM.S.INV(RAND())</f>
        <v>-0.12155767683446683</v>
      </c>
      <c r="AQ638" s="23">
        <f ca="1">SQRT(Inputs!$B$38)*J638+SQRT(1-Inputs!$B$38)*_xlfn.NORM.S.INV(RAND())</f>
        <v>-0.9145226054009874</v>
      </c>
      <c r="AR638" s="23">
        <f ca="1">SQRT(Inputs!$B$38)*K638+SQRT(1-Inputs!$B$38)*_xlfn.NORM.S.INV(RAND())</f>
        <v>-0.17520114297467154</v>
      </c>
      <c r="AS638" s="23">
        <f ca="1">SQRT(Inputs!$B$38)*L638+SQRT(1-Inputs!$B$38)*_xlfn.NORM.S.INV(RAND())</f>
        <v>0.57371381067913652</v>
      </c>
      <c r="AT638" s="23">
        <f ca="1">SQRT(Inputs!$B$38)*M638+SQRT(1-Inputs!$B$38)*_xlfn.NORM.S.INV(RAND())</f>
        <v>-0.990591001195396</v>
      </c>
      <c r="AU638" s="15">
        <f ca="1">Inputs!$B$6*EXP($B$8-0.5*C$5^2+C$5*N638)</f>
        <v>4460.9406795003479</v>
      </c>
      <c r="AV638" s="15">
        <f t="shared" ca="1" si="328"/>
        <v>5224.5830439336751</v>
      </c>
      <c r="AW638" s="15">
        <f t="shared" ca="1" si="329"/>
        <v>6895.9613128921237</v>
      </c>
      <c r="AX638" s="15">
        <f t="shared" ca="1" si="330"/>
        <v>10440.493778693399</v>
      </c>
      <c r="AY638" s="15">
        <f t="shared" ca="1" si="331"/>
        <v>14622.942621774577</v>
      </c>
      <c r="AZ638" s="15">
        <f t="shared" ca="1" si="332"/>
        <v>18973.457226076825</v>
      </c>
      <c r="BA638" s="15">
        <f t="shared" ca="1" si="333"/>
        <v>21219.63235726019</v>
      </c>
      <c r="BB638" s="15">
        <f t="shared" ca="1" si="334"/>
        <v>26128.870364460054</v>
      </c>
      <c r="BC638" s="15">
        <f t="shared" ca="1" si="335"/>
        <v>33034.784628412868</v>
      </c>
      <c r="BD638" s="15">
        <f t="shared" ca="1" si="336"/>
        <v>37511.520859644763</v>
      </c>
      <c r="BE638" s="15">
        <f t="shared" ca="1" si="337"/>
        <v>39245.99757759177</v>
      </c>
      <c r="BF638" s="15">
        <f ca="1">Inputs!$B$13*EXP($B$9-0.5*C$6^2+C$6*Y638)</f>
        <v>13909.627603680028</v>
      </c>
      <c r="BG638" s="15">
        <f t="shared" ca="1" si="338"/>
        <v>18356.492968026374</v>
      </c>
      <c r="BH638" s="15">
        <f t="shared" ca="1" si="339"/>
        <v>30098.478629418008</v>
      </c>
      <c r="BI638" s="15">
        <f t="shared" ca="1" si="340"/>
        <v>36741.83366395098</v>
      </c>
      <c r="BJ638" s="15">
        <f t="shared" ca="1" si="341"/>
        <v>42947.387781939673</v>
      </c>
      <c r="BK638" s="15">
        <f t="shared" ca="1" si="342"/>
        <v>53180.772869961482</v>
      </c>
      <c r="BL638" s="15">
        <f t="shared" ca="1" si="343"/>
        <v>60662.168105676785</v>
      </c>
      <c r="BM638" s="15">
        <f t="shared" ca="1" si="344"/>
        <v>68875.284245114439</v>
      </c>
      <c r="BN638" s="15">
        <f t="shared" ca="1" si="345"/>
        <v>73075.652707617104</v>
      </c>
      <c r="BO638" s="15">
        <f t="shared" ca="1" si="346"/>
        <v>103376.10729519268</v>
      </c>
      <c r="BP638" s="15">
        <f t="shared" ca="1" si="347"/>
        <v>115797.49159664409</v>
      </c>
      <c r="BQ638" s="15">
        <f ca="1">Inputs!$B$20*EXP($B$10-0.5*C$7^2+C$7*AJ638)</f>
        <v>2327.4514757796805</v>
      </c>
      <c r="BR638" s="15">
        <f t="shared" ca="1" si="348"/>
        <v>3653.0077440739815</v>
      </c>
      <c r="BS638" s="15">
        <f t="shared" ca="1" si="349"/>
        <v>3847.6060385271066</v>
      </c>
      <c r="BT638" s="15">
        <f t="shared" ca="1" si="350"/>
        <v>8183.0732687628342</v>
      </c>
      <c r="BU638" s="15">
        <f t="shared" ca="1" si="351"/>
        <v>17358.275611525249</v>
      </c>
      <c r="BV638" s="15">
        <f t="shared" ca="1" si="352"/>
        <v>19823.912602690976</v>
      </c>
      <c r="BW638" s="15">
        <f t="shared" ca="1" si="353"/>
        <v>26960.52275716262</v>
      </c>
      <c r="BX638" s="15">
        <f t="shared" ca="1" si="354"/>
        <v>31391.924076590742</v>
      </c>
      <c r="BY638" s="15">
        <f t="shared" ca="1" si="355"/>
        <v>42535.449348954047</v>
      </c>
      <c r="BZ638" s="15">
        <f t="shared" ca="1" si="356"/>
        <v>66321.786365137028</v>
      </c>
      <c r="CA638" s="15">
        <f t="shared" ca="1" si="357"/>
        <v>78125.062496219849</v>
      </c>
      <c r="CB638" s="15">
        <f ca="1">(AU638*DCF!C$10-DCF!C$5*MAX(AU638*DCF!C$10,0)-MAX(AU638-Inputs!$B$6,0)/Inputs!$B$10)*DCF!C$6</f>
        <v>1046.6486529637452</v>
      </c>
      <c r="CC638" s="15">
        <f ca="1">(AV638*DCF!D$10-DCF!D$5*MAX(AV638*DCF!D$10,0)-MAX(AV638-AU638,0)/Inputs!$B$10)*DCF!D$6</f>
        <v>1087.2625169439527</v>
      </c>
      <c r="CD638" s="15">
        <f ca="1">(AW638*DCF!E$10-DCF!E$5*MAX(AW638*DCF!E$10,0)-MAX(AW638-AV638,0)/Inputs!$B$10)*DCF!E$6</f>
        <v>1215.7040919345279</v>
      </c>
      <c r="CE638" s="15">
        <f ca="1">(AX638*DCF!F$10-DCF!F$5*MAX(AX638*DCF!F$10,0)-MAX(AX638-AW638,0)/Inputs!$B$10)*DCF!F$6</f>
        <v>1541.613826182017</v>
      </c>
      <c r="CF638" s="15">
        <f ca="1">(AY638*DCF!G$10-DCF!G$5*MAX(AY638*DCF!G$10,0)-MAX(AY638-AX638,0)/Inputs!$B$10)*DCF!G$6</f>
        <v>2208.9699360388395</v>
      </c>
      <c r="CG638" s="15">
        <f ca="1">(AZ638*DCF!H$10-DCF!H$5*MAX(AZ638*DCF!H$10,0)-MAX(AZ638-AY638,0)/Inputs!$B$10)*DCF!H$6</f>
        <v>2911.19846848007</v>
      </c>
      <c r="CH638" s="15">
        <f ca="1">(BA638*DCF!I$10-DCF!I$5*MAX(BA638*DCF!I$10,0)-MAX(BA638-AZ638,0)/Inputs!$B$10)*DCF!I$6</f>
        <v>3507.601316744629</v>
      </c>
      <c r="CI638" s="15">
        <f ca="1">(BB638*DCF!J$10-DCF!J$5*MAX(BB638*DCF!J$10,0)-MAX(BB638-BA638,0)/Inputs!$B$10)*DCF!J$6</f>
        <v>3739.8606597532503</v>
      </c>
      <c r="CJ638" s="15">
        <f ca="1">(BC638*DCF!K$10-DCF!K$5*MAX(BC638*DCF!K$10,0)-MAX(BC638-BB638,0)/Inputs!$B$10)*DCF!K$6</f>
        <v>4351.346913858476</v>
      </c>
      <c r="CK638" s="15">
        <f ca="1">(BD638*DCF!L$10-DCF!L$5*MAX(BD638*DCF!L$10,0)-MAX(BD638-BC638,0)/Inputs!$B$10)*DCF!L$6</f>
        <v>5078.5361841134418</v>
      </c>
      <c r="CL638" s="15">
        <f ca="1">(BE638*DCF!M$10-DCF!M$5*MAX(BE638*DCF!M$10,0)-MAX(BE638-BD638,0)/Inputs!$B$10)*DCF!M$6</f>
        <v>5330.9160910758383</v>
      </c>
      <c r="CM638" s="15">
        <f ca="1">(BF638*DCF!C$28-DCF!C$5*MAX(BF638*DCF!C$28,0)-MAX(BF638-Inputs!$B$13,0)/Inputs!$B$17)*DCF!C$6</f>
        <v>3662.5341434602956</v>
      </c>
      <c r="CN638" s="15">
        <f ca="1">(BG638*DCF!D$28-DCF!D$5*MAX(BG638*DCF!D$28,0)-MAX(BG638-BF638,0)/Inputs!$B$17)*DCF!D$6</f>
        <v>4457.6902804404181</v>
      </c>
      <c r="CO638" s="15">
        <f ca="1">(BH638*DCF!E$28-DCF!E$5*MAX(BH638*DCF!E$28,0)-MAX(BH638-BG638,0)/Inputs!$B$17)*DCF!E$6</f>
        <v>6210.2413467245069</v>
      </c>
      <c r="CP638" s="15">
        <f ca="1">(BI638*DCF!F$28-DCF!F$5*MAX(BI638*DCF!F$28,0)-MAX(BI638-BH638,0)/Inputs!$B$17)*DCF!F$6</f>
        <v>8764.9122379017081</v>
      </c>
      <c r="CQ638" s="15">
        <f ca="1">(BJ638*DCF!G$28-DCF!G$5*MAX(BJ638*DCF!G$28,0)-MAX(BJ638-BI638,0)/Inputs!$B$17)*DCF!G$6</f>
        <v>10099.312701660087</v>
      </c>
      <c r="CR638" s="15">
        <f ca="1">(BK638*DCF!H$28-DCF!H$5*MAX(BK638*DCF!H$28,0)-MAX(BK638-BJ638,0)/Inputs!$B$17)*DCF!H$6</f>
        <v>11562.211002197253</v>
      </c>
      <c r="CS638" s="15">
        <f ca="1">(BL638*DCF!I$28-DCF!I$5*MAX(BL638*DCF!I$28,0)-MAX(BL638-BK638,0)/Inputs!$B$17)*DCF!I$6</f>
        <v>13191.083491833351</v>
      </c>
      <c r="CT638" s="15">
        <f ca="1">(BM638*DCF!J$28-DCF!J$5*MAX(BM638*DCF!J$28,0)-MAX(BM638-BL638,0)/Inputs!$B$17)*DCF!J$6</f>
        <v>14275.914057863138</v>
      </c>
      <c r="CU638" s="15">
        <f ca="1">(BN638*DCF!K$28-DCF!K$5*MAX(BN638*DCF!K$28,0)-MAX(BN638-BM638,0)/Inputs!$B$17)*DCF!K$6</f>
        <v>14917.863404203024</v>
      </c>
      <c r="CV638" s="15">
        <f ca="1">(BO638*DCF!L$28-DCF!L$5*MAX(BO638*DCF!L$28,0)-MAX(BO638-BN638,0)/Inputs!$B$17)*DCF!L$6</f>
        <v>17197.156294658529</v>
      </c>
      <c r="CW638" s="15">
        <f ca="1">(BP638*DCF!M$28-DCF!M$5*MAX(BP638*DCF!M$28,0)-MAX(BP638-BO638,0)/Inputs!$B$17)*DCF!M$6</f>
        <v>20488.981367614448</v>
      </c>
      <c r="CX638" s="15">
        <f ca="1">(BQ638*DCF!C$46-DCF!C$5*MAX(BQ638*DCF!C$46,0)-MAX(BQ638-Inputs!$B$20,0)/Inputs!$B$24)*DCF!C$6</f>
        <v>-537.51766184288238</v>
      </c>
      <c r="CY638" s="15">
        <f ca="1">(BR638*DCF!D$46-DCF!D$5*MAX(BR638*DCF!D$46,0)-MAX(BR638-BQ638,0)/Inputs!$B$24)*DCF!D$6</f>
        <v>-1189.0870892367632</v>
      </c>
      <c r="CZ638" s="15">
        <f ca="1">(BS638*DCF!E$46-DCF!E$5*MAX(BS638*DCF!E$46,0)-MAX(BS638-BR638,0)/Inputs!$B$24)*DCF!E$6</f>
        <v>-531.69140370766536</v>
      </c>
      <c r="DA638" s="15">
        <f ca="1">(BT638*DCF!F$46-DCF!F$5*MAX(BT638*DCF!F$46,0)-MAX(BT638-BS638,0)/Inputs!$B$24)*DCF!F$6</f>
        <v>-2174.6238058700774</v>
      </c>
      <c r="DB638" s="15">
        <f ca="1">(BU638*DCF!G$46-DCF!G$5*MAX(BU638*DCF!G$46,0)-MAX(BU638-BT638,0)/Inputs!$B$24)*DCF!G$6</f>
        <v>-3670.2548840484792</v>
      </c>
      <c r="DC638" s="15">
        <f ca="1">(BV638*DCF!H$46-DCF!H$5*MAX(BV638*DCF!H$46,0)-MAX(BV638-BU638,0)/Inputs!$B$24)*DCF!H$6</f>
        <v>-766.18158779625821</v>
      </c>
      <c r="DD638" s="15">
        <f ca="1">(BW638*DCF!I$46-DCF!I$5*MAX(BW638*DCF!I$46,0)-MAX(BW638-BV638,0)/Inputs!$B$24)*DCF!I$6</f>
        <v>-1425.9809694771802</v>
      </c>
      <c r="DE638" s="15">
        <f ca="1">(BX638*DCF!J$46-DCF!J$5*MAX(BX638*DCF!J$46,0)-MAX(BX638-BW638,0)/Inputs!$B$24)*DCF!J$6</f>
        <v>141.66914939148825</v>
      </c>
      <c r="DF638" s="15">
        <f ca="1">(BY638*DCF!K$46-DCF!K$5*MAX(BY638*DCF!K$46,0)-MAX(BY638-BX638,0)/Inputs!$B$24)*DCF!K$6</f>
        <v>-300.10016999966803</v>
      </c>
      <c r="DG638" s="15">
        <f ca="1">(BZ638*DCF!L$46-DCF!L$5*MAX(BZ638*DCF!L$46,0)-MAX(BZ638-BY638,0)/Inputs!$B$24)*DCF!L$6</f>
        <v>-798.40855497578661</v>
      </c>
      <c r="DH638" s="15">
        <f ca="1">(CA638*DCF!M$46-DCF!M$5*MAX(CA638*DCF!M$46,0)-MAX(CA638-BZ638,0)/Inputs!$B$24)*DCF!M$6</f>
        <v>3657.1501786080503</v>
      </c>
      <c r="DI638" s="15">
        <f ca="1">SUM(CB638:CL638)+BE638*DCF!M$10*(1+Inputs!$B$30)*(1-Inputs!$B$33)*(1-Inputs!$B$30/Inputs!$B$31)/(Inputs!$B$29-Inputs!$B$30)*DCF!M$6</f>
        <v>141241.78889111787</v>
      </c>
      <c r="DJ638" s="15">
        <f ca="1">SUM(CM638:CW638)+BP638*DCF!M$28*(1+Inputs!$B$30)*(1-Inputs!$B$33)*(1-Inputs!$B$30/Inputs!$B$31)/(Inputs!$B$29-Inputs!$B$30)*DCF!M$6</f>
        <v>554515.83416424075</v>
      </c>
      <c r="DK638" s="15">
        <f ca="1">SUM(CX638:DH638)+CA638*DCF!M$46*(1+Inputs!$B$30)*(1-Inputs!$B$33)*(1-Inputs!$B$30/Inputs!$B$31)/(Inputs!$B$29-Inputs!$B$30)*DCF!M$6</f>
        <v>113195.5743254782</v>
      </c>
      <c r="DM638" s="15">
        <f ca="1">DI638+DJ638+DK638+Inputs!$B$34+Inputs!$B$36-Inputs!$B$35</f>
        <v>885804.19738083682</v>
      </c>
    </row>
    <row r="639" spans="1:117" x14ac:dyDescent="0.75">
      <c r="A639" s="11">
        <v>626</v>
      </c>
      <c r="C639" s="23">
        <f t="shared" ca="1" si="362"/>
        <v>-0.5300238443204881</v>
      </c>
      <c r="D639" s="23">
        <f t="shared" ca="1" si="362"/>
        <v>0.5646582727643561</v>
      </c>
      <c r="E639" s="23">
        <f t="shared" ca="1" si="362"/>
        <v>-6.8901889432059674E-2</v>
      </c>
      <c r="F639" s="23">
        <f t="shared" ca="1" si="362"/>
        <v>2.0880183078048251</v>
      </c>
      <c r="G639" s="23">
        <f t="shared" ca="1" si="362"/>
        <v>1.1761944680406577</v>
      </c>
      <c r="H639" s="23">
        <f t="shared" ca="1" si="362"/>
        <v>-0.42660907885917626</v>
      </c>
      <c r="I639" s="23">
        <f t="shared" ca="1" si="362"/>
        <v>2.2264916765528451</v>
      </c>
      <c r="J639" s="23">
        <f t="shared" ca="1" si="362"/>
        <v>-0.49260437710571897</v>
      </c>
      <c r="K639" s="23">
        <f t="shared" ca="1" si="362"/>
        <v>1.5779299920766623</v>
      </c>
      <c r="L639" s="23">
        <f t="shared" ca="1" si="362"/>
        <v>-1.4798068813516605</v>
      </c>
      <c r="M639" s="23">
        <f t="shared" ca="1" si="362"/>
        <v>0.29912851531309259</v>
      </c>
      <c r="N639" s="23">
        <f ca="1">SQRT(Inputs!$B$38)*C639+SQRT(1-Inputs!$B$38)*_xlfn.NORM.S.INV(RAND())</f>
        <v>-1.6202503251137585</v>
      </c>
      <c r="O639" s="23">
        <f ca="1">SQRT(Inputs!$B$38)*D639+SQRT(1-Inputs!$B$38)*_xlfn.NORM.S.INV(RAND())</f>
        <v>-0.87035346560186377</v>
      </c>
      <c r="P639" s="23">
        <f ca="1">SQRT(Inputs!$B$38)*E639+SQRT(1-Inputs!$B$38)*_xlfn.NORM.S.INV(RAND())</f>
        <v>2.4492815931179038E-2</v>
      </c>
      <c r="Q639" s="23">
        <f ca="1">SQRT(Inputs!$B$38)*F639+SQRT(1-Inputs!$B$38)*_xlfn.NORM.S.INV(RAND())</f>
        <v>1.8467971739605309</v>
      </c>
      <c r="R639" s="23">
        <f ca="1">SQRT(Inputs!$B$38)*G639+SQRT(1-Inputs!$B$38)*_xlfn.NORM.S.INV(RAND())</f>
        <v>-0.35685042997141259</v>
      </c>
      <c r="S639" s="23">
        <f ca="1">SQRT(Inputs!$B$38)*H639+SQRT(1-Inputs!$B$38)*_xlfn.NORM.S.INV(RAND())</f>
        <v>-4.6138244987701138E-2</v>
      </c>
      <c r="T639" s="23">
        <f ca="1">SQRT(Inputs!$B$38)*I639+SQRT(1-Inputs!$B$38)*_xlfn.NORM.S.INV(RAND())</f>
        <v>1.1725524883979683</v>
      </c>
      <c r="U639" s="23">
        <f ca="1">SQRT(Inputs!$B$38)*J639+SQRT(1-Inputs!$B$38)*_xlfn.NORM.S.INV(RAND())</f>
        <v>-0.86213794459200654</v>
      </c>
      <c r="V639" s="23">
        <f ca="1">SQRT(Inputs!$B$38)*K639+SQRT(1-Inputs!$B$38)*_xlfn.NORM.S.INV(RAND())</f>
        <v>-1.5426116553633018E-2</v>
      </c>
      <c r="W639" s="23">
        <f ca="1">SQRT(Inputs!$B$38)*L639+SQRT(1-Inputs!$B$38)*_xlfn.NORM.S.INV(RAND())</f>
        <v>-0.44461142796686226</v>
      </c>
      <c r="X639" s="23">
        <f ca="1">SQRT(Inputs!$B$38)*M639+SQRT(1-Inputs!$B$38)*_xlfn.NORM.S.INV(RAND())</f>
        <v>1.0689099413943108</v>
      </c>
      <c r="Y639" s="23">
        <f ca="1">SQRT(Inputs!$B$38)*C639+SQRT(1-Inputs!$B$38)*_xlfn.NORM.S.INV(RAND())</f>
        <v>-0.70499490627612449</v>
      </c>
      <c r="Z639" s="23">
        <f ca="1">SQRT(Inputs!$B$38)*D639+SQRT(1-Inputs!$B$38)*_xlfn.NORM.S.INV(RAND())</f>
        <v>0.29104094126975055</v>
      </c>
      <c r="AA639" s="23">
        <f ca="1">SQRT(Inputs!$B$38)*E639+SQRT(1-Inputs!$B$38)*_xlfn.NORM.S.INV(RAND())</f>
        <v>1.2400797692100178</v>
      </c>
      <c r="AB639" s="23">
        <f ca="1">SQRT(Inputs!$B$38)*F639+SQRT(1-Inputs!$B$38)*_xlfn.NORM.S.INV(RAND())</f>
        <v>1.5688115103527851</v>
      </c>
      <c r="AC639" s="23">
        <f ca="1">SQRT(Inputs!$B$38)*G639+SQRT(1-Inputs!$B$38)*_xlfn.NORM.S.INV(RAND())</f>
        <v>1.4448427959018759</v>
      </c>
      <c r="AD639" s="23">
        <f ca="1">SQRT(Inputs!$B$38)*H639+SQRT(1-Inputs!$B$38)*_xlfn.NORM.S.INV(RAND())</f>
        <v>0.39830215152196191</v>
      </c>
      <c r="AE639" s="23">
        <f ca="1">SQRT(Inputs!$B$38)*I639+SQRT(1-Inputs!$B$38)*_xlfn.NORM.S.INV(RAND())</f>
        <v>1.0335181570463667</v>
      </c>
      <c r="AF639" s="23">
        <f ca="1">SQRT(Inputs!$B$38)*J639+SQRT(1-Inputs!$B$38)*_xlfn.NORM.S.INV(RAND())</f>
        <v>0.51637825195778553</v>
      </c>
      <c r="AG639" s="23">
        <f ca="1">SQRT(Inputs!$B$38)*K639+SQRT(1-Inputs!$B$38)*_xlfn.NORM.S.INV(RAND())</f>
        <v>-0.64046482931703108</v>
      </c>
      <c r="AH639" s="23">
        <f ca="1">SQRT(Inputs!$B$38)*L639+SQRT(1-Inputs!$B$38)*_xlfn.NORM.S.INV(RAND())</f>
        <v>-1.6601128044111795</v>
      </c>
      <c r="AI639" s="23">
        <f ca="1">SQRT(Inputs!$B$38)*M639+SQRT(1-Inputs!$B$38)*_xlfn.NORM.S.INV(RAND())</f>
        <v>7.5637955943473334E-2</v>
      </c>
      <c r="AJ639" s="23">
        <f ca="1">SQRT(Inputs!$B$38)*C639+SQRT(1-Inputs!$B$38)*_xlfn.NORM.S.INV(RAND())</f>
        <v>-0.31439267366350071</v>
      </c>
      <c r="AK639" s="23">
        <f ca="1">SQRT(Inputs!$B$38)*D639+SQRT(1-Inputs!$B$38)*_xlfn.NORM.S.INV(RAND())</f>
        <v>0.3992075531118362</v>
      </c>
      <c r="AL639" s="23">
        <f ca="1">SQRT(Inputs!$B$38)*E639+SQRT(1-Inputs!$B$38)*_xlfn.NORM.S.INV(RAND())</f>
        <v>0.68585687794954864</v>
      </c>
      <c r="AM639" s="23">
        <f ca="1">SQRT(Inputs!$B$38)*F639+SQRT(1-Inputs!$B$38)*_xlfn.NORM.S.INV(RAND())</f>
        <v>2.7216344774637689</v>
      </c>
      <c r="AN639" s="23">
        <f ca="1">SQRT(Inputs!$B$38)*G639+SQRT(1-Inputs!$B$38)*_xlfn.NORM.S.INV(RAND())</f>
        <v>0.81850957474047747</v>
      </c>
      <c r="AO639" s="23">
        <f ca="1">SQRT(Inputs!$B$38)*H639+SQRT(1-Inputs!$B$38)*_xlfn.NORM.S.INV(RAND())</f>
        <v>-0.36397981631615872</v>
      </c>
      <c r="AP639" s="23">
        <f ca="1">SQRT(Inputs!$B$38)*I639+SQRT(1-Inputs!$B$38)*_xlfn.NORM.S.INV(RAND())</f>
        <v>1.8305126206141487</v>
      </c>
      <c r="AQ639" s="23">
        <f ca="1">SQRT(Inputs!$B$38)*J639+SQRT(1-Inputs!$B$38)*_xlfn.NORM.S.INV(RAND())</f>
        <v>0.15882081182915114</v>
      </c>
      <c r="AR639" s="23">
        <f ca="1">SQRT(Inputs!$B$38)*K639+SQRT(1-Inputs!$B$38)*_xlfn.NORM.S.INV(RAND())</f>
        <v>2.5829356482894594</v>
      </c>
      <c r="AS639" s="23">
        <f ca="1">SQRT(Inputs!$B$38)*L639+SQRT(1-Inputs!$B$38)*_xlfn.NORM.S.INV(RAND())</f>
        <v>-1.4228492456884811</v>
      </c>
      <c r="AT639" s="23">
        <f ca="1">SQRT(Inputs!$B$38)*M639+SQRT(1-Inputs!$B$38)*_xlfn.NORM.S.INV(RAND())</f>
        <v>-0.52295738551652904</v>
      </c>
      <c r="AU639" s="15">
        <f ca="1">Inputs!$B$6*EXP($B$8-0.5*C$5^2+C$5*N639)</f>
        <v>3817.4483732451631</v>
      </c>
      <c r="AV639" s="15">
        <f t="shared" ca="1" si="328"/>
        <v>4088.5701053205371</v>
      </c>
      <c r="AW639" s="15">
        <f t="shared" ca="1" si="329"/>
        <v>5001.7834751149448</v>
      </c>
      <c r="AX639" s="15">
        <f t="shared" ca="1" si="330"/>
        <v>7691.4416496807398</v>
      </c>
      <c r="AY639" s="15">
        <f t="shared" ca="1" si="331"/>
        <v>9016.0361267825501</v>
      </c>
      <c r="AZ639" s="15">
        <f t="shared" ca="1" si="332"/>
        <v>10970.973479047161</v>
      </c>
      <c r="BA639" s="15">
        <f t="shared" ca="1" si="333"/>
        <v>15178.610895899423</v>
      </c>
      <c r="BB639" s="15">
        <f t="shared" ca="1" si="334"/>
        <v>17045.445848249827</v>
      </c>
      <c r="BC639" s="15">
        <f t="shared" ca="1" si="335"/>
        <v>20845.269883517634</v>
      </c>
      <c r="BD639" s="15">
        <f t="shared" ca="1" si="336"/>
        <v>24497.199610894284</v>
      </c>
      <c r="BE639" s="15">
        <f t="shared" ca="1" si="337"/>
        <v>33087.638042329687</v>
      </c>
      <c r="BF639" s="15">
        <f ca="1">Inputs!$B$13*EXP($B$9-0.5*C$6^2+C$6*Y639)</f>
        <v>12026.954513529963</v>
      </c>
      <c r="BG639" s="15">
        <f t="shared" ca="1" si="338"/>
        <v>15447.991058383361</v>
      </c>
      <c r="BH639" s="15">
        <f t="shared" ca="1" si="339"/>
        <v>23184.726047443091</v>
      </c>
      <c r="BI639" s="15">
        <f t="shared" ca="1" si="340"/>
        <v>36133.174919983736</v>
      </c>
      <c r="BJ639" s="15">
        <f t="shared" ca="1" si="341"/>
        <v>54553.548218448617</v>
      </c>
      <c r="BK639" s="15">
        <f t="shared" ca="1" si="342"/>
        <v>70685.050361676869</v>
      </c>
      <c r="BL639" s="15">
        <f t="shared" ca="1" si="343"/>
        <v>99272.151439655558</v>
      </c>
      <c r="BM639" s="15">
        <f t="shared" ca="1" si="344"/>
        <v>130111.2599675105</v>
      </c>
      <c r="BN639" s="15">
        <f t="shared" ca="1" si="345"/>
        <v>148198.35704813525</v>
      </c>
      <c r="BO639" s="15">
        <f t="shared" ca="1" si="346"/>
        <v>150342.57172278711</v>
      </c>
      <c r="BP639" s="15">
        <f t="shared" ca="1" si="347"/>
        <v>186636.08385491939</v>
      </c>
      <c r="BQ639" s="15">
        <f ca="1">Inputs!$B$20*EXP($B$10-0.5*C$7^2+C$7*AJ639)</f>
        <v>3836.896236501449</v>
      </c>
      <c r="BR639" s="15">
        <f t="shared" ca="1" si="348"/>
        <v>5909.8805864188898</v>
      </c>
      <c r="BS639" s="15">
        <f t="shared" ca="1" si="349"/>
        <v>9854.9415668885867</v>
      </c>
      <c r="BT639" s="15">
        <f t="shared" ca="1" si="350"/>
        <v>27747.519008078885</v>
      </c>
      <c r="BU639" s="15">
        <f t="shared" ca="1" si="351"/>
        <v>46877.434656036421</v>
      </c>
      <c r="BV639" s="15">
        <f t="shared" ca="1" si="352"/>
        <v>60085.14428691323</v>
      </c>
      <c r="BW639" s="15">
        <f t="shared" ca="1" si="353"/>
        <v>123519.81447460501</v>
      </c>
      <c r="BX639" s="15">
        <f t="shared" ca="1" si="354"/>
        <v>178351.4711382346</v>
      </c>
      <c r="BY639" s="15">
        <f t="shared" ca="1" si="355"/>
        <v>409625.3990165054</v>
      </c>
      <c r="BZ639" s="15">
        <f t="shared" ca="1" si="356"/>
        <v>442476.73261277203</v>
      </c>
      <c r="CA639" s="15">
        <f t="shared" ca="1" si="357"/>
        <v>566387.91528649058</v>
      </c>
      <c r="CB639" s="15">
        <f ca="1">(AU639*DCF!C$10-DCF!C$5*MAX(AU639*DCF!C$10,0)-MAX(AU639-Inputs!$B$6,0)/Inputs!$B$10)*DCF!C$6</f>
        <v>980.35554104582013</v>
      </c>
      <c r="CC639" s="15">
        <f ca="1">(AV639*DCF!D$10-DCF!D$5*MAX(AV639*DCF!D$10,0)-MAX(AV639-AU639,0)/Inputs!$B$10)*DCF!D$6</f>
        <v>930.45532541186287</v>
      </c>
      <c r="CD639" s="15">
        <f ca="1">(AW639*DCF!E$10-DCF!E$5*MAX(AW639*DCF!E$10,0)-MAX(AW639-AV639,0)/Inputs!$B$10)*DCF!E$6</f>
        <v>949.13871413716083</v>
      </c>
      <c r="CE639" s="15">
        <f ca="1">(AX639*DCF!F$10-DCF!F$5*MAX(AX639*DCF!F$10,0)-MAX(AX639-AW639,0)/Inputs!$B$10)*DCF!F$6</f>
        <v>1119.3782727235173</v>
      </c>
      <c r="CF639" s="15">
        <f ca="1">(AY639*DCF!G$10-DCF!G$5*MAX(AY639*DCF!G$10,0)-MAX(AY639-AX639,0)/Inputs!$B$10)*DCF!G$6</f>
        <v>1603.0527681587248</v>
      </c>
      <c r="CG639" s="15">
        <f ca="1">(AZ639*DCF!H$10-DCF!H$5*MAX(AZ639*DCF!H$10,0)-MAX(AZ639-AY639,0)/Inputs!$B$10)*DCF!H$6</f>
        <v>1782.8881964573879</v>
      </c>
      <c r="CH639" s="15">
        <f ca="1">(BA639*DCF!I$10-DCF!I$5*MAX(BA639*DCF!I$10,0)-MAX(BA639-AZ639,0)/Inputs!$B$10)*DCF!I$6</f>
        <v>2082.378534615932</v>
      </c>
      <c r="CI639" s="15">
        <f ca="1">(BB639*DCF!J$10-DCF!J$5*MAX(BB639*DCF!J$10,0)-MAX(BB639-BA639,0)/Inputs!$B$10)*DCF!J$6</f>
        <v>2642.1499844648097</v>
      </c>
      <c r="CJ639" s="15">
        <f ca="1">(BC639*DCF!K$10-DCF!K$5*MAX(BC639*DCF!K$10,0)-MAX(BC639-BB639,0)/Inputs!$B$10)*DCF!K$6</f>
        <v>2823.8361532985896</v>
      </c>
      <c r="CK639" s="15">
        <f ca="1">(BD639*DCF!L$10-DCF!L$5*MAX(BD639*DCF!L$10,0)-MAX(BD639-BC639,0)/Inputs!$B$10)*DCF!L$6</f>
        <v>3222.3898956236244</v>
      </c>
      <c r="CL639" s="15">
        <f ca="1">(BE639*DCF!M$10-DCF!M$5*MAX(BE639*DCF!M$10,0)-MAX(BE639-BD639,0)/Inputs!$B$10)*DCF!M$6</f>
        <v>3642.874026151218</v>
      </c>
      <c r="CM639" s="15">
        <f ca="1">(BF639*DCF!C$28-DCF!C$5*MAX(BF639*DCF!C$28,0)-MAX(BF639-Inputs!$B$13,0)/Inputs!$B$17)*DCF!C$6</f>
        <v>3522.7521435617646</v>
      </c>
      <c r="CN639" s="15">
        <f ca="1">(BG639*DCF!D$28-DCF!D$5*MAX(BG639*DCF!D$28,0)-MAX(BG639-BF639,0)/Inputs!$B$17)*DCF!D$6</f>
        <v>3819.9257079766885</v>
      </c>
      <c r="CO639" s="15">
        <f ca="1">(BH639*DCF!E$28-DCF!E$5*MAX(BH639*DCF!E$28,0)-MAX(BH639-BG639,0)/Inputs!$B$17)*DCF!E$6</f>
        <v>5041.5232822780081</v>
      </c>
      <c r="CP639" s="15">
        <f ca="1">(BI639*DCF!F$28-DCF!F$5*MAX(BI639*DCF!F$28,0)-MAX(BI639-BH639,0)/Inputs!$B$17)*DCF!F$6</f>
        <v>7451.7354286911477</v>
      </c>
      <c r="CQ639" s="15">
        <f ca="1">(BJ639*DCF!G$28-DCF!G$5*MAX(BJ639*DCF!G$28,0)-MAX(BJ639-BI639,0)/Inputs!$B$17)*DCF!G$6</f>
        <v>11056.20716412137</v>
      </c>
      <c r="CR639" s="15">
        <f ca="1">(BK639*DCF!H$28-DCF!H$5*MAX(BK639*DCF!H$28,0)-MAX(BK639-BJ639,0)/Inputs!$B$17)*DCF!H$6</f>
        <v>14974.810077562815</v>
      </c>
      <c r="CS639" s="15">
        <f ca="1">(BL639*DCF!I$28-DCF!I$5*MAX(BL639*DCF!I$28,0)-MAX(BL639-BK639,0)/Inputs!$B$17)*DCF!I$6</f>
        <v>19241.022504321962</v>
      </c>
      <c r="CT639" s="15">
        <f ca="1">(BM639*DCF!J$28-DCF!J$5*MAX(BM639*DCF!J$28,0)-MAX(BM639-BL639,0)/Inputs!$B$17)*DCF!J$6</f>
        <v>24936.598473005521</v>
      </c>
      <c r="CU639" s="15">
        <f ca="1">(BN639*DCF!K$28-DCF!K$5*MAX(BN639*DCF!K$28,0)-MAX(BN639-BM639,0)/Inputs!$B$17)*DCF!K$6</f>
        <v>29081.579693094642</v>
      </c>
      <c r="CV639" s="15">
        <f ca="1">(BO639*DCF!L$28-DCF!L$5*MAX(BO639*DCF!L$28,0)-MAX(BO639-BN639,0)/Inputs!$B$17)*DCF!L$6</f>
        <v>29753.877264380721</v>
      </c>
      <c r="CW639" s="15">
        <f ca="1">(BP639*DCF!M$28-DCF!M$5*MAX(BP639*DCF!M$28,0)-MAX(BP639-BO639,0)/Inputs!$B$17)*DCF!M$6</f>
        <v>31321.995349098408</v>
      </c>
      <c r="CX639" s="15">
        <f ca="1">(BQ639*DCF!C$46-DCF!C$5*MAX(BQ639*DCF!C$46,0)-MAX(BQ639-Inputs!$B$20,0)/Inputs!$B$24)*DCF!C$6</f>
        <v>-1179.8357296776783</v>
      </c>
      <c r="CY639" s="15">
        <f ca="1">(BR639*DCF!D$46-DCF!D$5*MAX(BR639*DCF!D$46,0)-MAX(BR639-BQ639,0)/Inputs!$B$24)*DCF!D$6</f>
        <v>-1893.2040106822251</v>
      </c>
      <c r="CZ639" s="15">
        <f ca="1">(BS639*DCF!E$46-DCF!E$5*MAX(BS639*DCF!E$46,0)-MAX(BS639-BR639,0)/Inputs!$B$24)*DCF!E$6</f>
        <v>-2720.3984317153618</v>
      </c>
      <c r="DA639" s="15">
        <f ca="1">(BT639*DCF!F$46-DCF!F$5*MAX(BT639*DCF!F$46,0)-MAX(BT639-BS639,0)/Inputs!$B$24)*DCF!F$6</f>
        <v>-8536.0028412240063</v>
      </c>
      <c r="DB639" s="15">
        <f ca="1">(BU639*DCF!G$46-DCF!G$5*MAX(BU639*DCF!G$46,0)-MAX(BU639-BT639,0)/Inputs!$B$24)*DCF!G$6</f>
        <v>-8011.7899463169842</v>
      </c>
      <c r="DC639" s="15">
        <f ca="1">(BV639*DCF!H$46-DCF!H$5*MAX(BV639*DCF!H$46,0)-MAX(BV639-BU639,0)/Inputs!$B$24)*DCF!H$6</f>
        <v>-4104.2148428154178</v>
      </c>
      <c r="DD639" s="15">
        <f ca="1">(BW639*DCF!I$46-DCF!I$5*MAX(BW639*DCF!I$46,0)-MAX(BW639-BV639,0)/Inputs!$B$24)*DCF!I$6</f>
        <v>-15356.901818017941</v>
      </c>
      <c r="DE639" s="15">
        <f ca="1">(BX639*DCF!J$46-DCF!J$5*MAX(BX639*DCF!J$46,0)-MAX(BX639-BW639,0)/Inputs!$B$24)*DCF!J$6</f>
        <v>-7059.1086562606579</v>
      </c>
      <c r="DF639" s="15">
        <f ca="1">(BY639*DCF!K$46-DCF!K$5*MAX(BY639*DCF!K$46,0)-MAX(BY639-BX639,0)/Inputs!$B$24)*DCF!K$6</f>
        <v>-33256.782932765229</v>
      </c>
      <c r="DG639" s="15">
        <f ca="1">(BZ639*DCF!L$46-DCF!L$5*MAX(BZ639*DCF!L$46,0)-MAX(BZ639-BY639,0)/Inputs!$B$24)*DCF!L$6</f>
        <v>23152.006957773312</v>
      </c>
      <c r="DH639" s="15">
        <f ca="1">(CA639*DCF!M$46-DCF!M$5*MAX(CA639*DCF!M$46,0)-MAX(CA639-BZ639,0)/Inputs!$B$24)*DCF!M$6</f>
        <v>18498.188373632482</v>
      </c>
      <c r="DI639" s="15">
        <f ca="1">SUM(CB639:CL639)+BE639*DCF!M$10*(1+Inputs!$B$30)*(1-Inputs!$B$33)*(1-Inputs!$B$30/Inputs!$B$31)/(Inputs!$B$29-Inputs!$B$30)*DCF!M$6</f>
        <v>113862.23162260912</v>
      </c>
      <c r="DJ639" s="15">
        <f ca="1">SUM(CM639:CW639)+BP639*DCF!M$28*(1+Inputs!$B$30)*(1-Inputs!$B$33)*(1-Inputs!$B$30/Inputs!$B$31)/(Inputs!$B$29-Inputs!$B$30)*DCF!M$6</f>
        <v>872749.61292135925</v>
      </c>
      <c r="DK639" s="15">
        <f ca="1">SUM(CX639:DH639)+CA639*DCF!M$46*(1+Inputs!$B$30)*(1-Inputs!$B$33)*(1-Inputs!$B$30/Inputs!$B$31)/(Inputs!$B$29-Inputs!$B$30)*DCF!M$6</f>
        <v>835234.76609254838</v>
      </c>
      <c r="DM639" s="15">
        <f ca="1">DI639+DJ639+DK639+Inputs!$B$34+Inputs!$B$36-Inputs!$B$35</f>
        <v>1898697.6106365167</v>
      </c>
    </row>
    <row r="640" spans="1:117" x14ac:dyDescent="0.75">
      <c r="A640" s="11">
        <v>627</v>
      </c>
      <c r="C640" s="23">
        <f t="shared" ca="1" si="362"/>
        <v>-0.80599450577909515</v>
      </c>
      <c r="D640" s="23">
        <f t="shared" ca="1" si="362"/>
        <v>2.6901141688376908E-2</v>
      </c>
      <c r="E640" s="23">
        <f t="shared" ca="1" si="362"/>
        <v>-9.7813256585724651E-2</v>
      </c>
      <c r="F640" s="23">
        <f t="shared" ca="1" si="362"/>
        <v>0.9701873563229465</v>
      </c>
      <c r="G640" s="23">
        <f t="shared" ca="1" si="362"/>
        <v>-0.11381420345916285</v>
      </c>
      <c r="H640" s="23">
        <f t="shared" ca="1" si="362"/>
        <v>1.130758592005864</v>
      </c>
      <c r="I640" s="23">
        <f t="shared" ca="1" si="362"/>
        <v>0.33415324117886497</v>
      </c>
      <c r="J640" s="23">
        <f t="shared" ca="1" si="362"/>
        <v>0.86796403652303478</v>
      </c>
      <c r="K640" s="23">
        <f t="shared" ca="1" si="362"/>
        <v>-1.1670487515478363</v>
      </c>
      <c r="L640" s="23">
        <f t="shared" ca="1" si="362"/>
        <v>0.30551760795411897</v>
      </c>
      <c r="M640" s="23">
        <f t="shared" ca="1" si="362"/>
        <v>-0.36526624602014041</v>
      </c>
      <c r="N640" s="23">
        <f ca="1">SQRT(Inputs!$B$38)*C640+SQRT(1-Inputs!$B$38)*_xlfn.NORM.S.INV(RAND())</f>
        <v>-0.95775947500982173</v>
      </c>
      <c r="O640" s="23">
        <f ca="1">SQRT(Inputs!$B$38)*D640+SQRT(1-Inputs!$B$38)*_xlfn.NORM.S.INV(RAND())</f>
        <v>-0.10335471454604836</v>
      </c>
      <c r="P640" s="23">
        <f ca="1">SQRT(Inputs!$B$38)*E640+SQRT(1-Inputs!$B$38)*_xlfn.NORM.S.INV(RAND())</f>
        <v>0.57919128202306136</v>
      </c>
      <c r="Q640" s="23">
        <f ca="1">SQRT(Inputs!$B$38)*F640+SQRT(1-Inputs!$B$38)*_xlfn.NORM.S.INV(RAND())</f>
        <v>0.50862131958638235</v>
      </c>
      <c r="R640" s="23">
        <f ca="1">SQRT(Inputs!$B$38)*G640+SQRT(1-Inputs!$B$38)*_xlfn.NORM.S.INV(RAND())</f>
        <v>-0.28556427261201078</v>
      </c>
      <c r="S640" s="23">
        <f ca="1">SQRT(Inputs!$B$38)*H640+SQRT(1-Inputs!$B$38)*_xlfn.NORM.S.INV(RAND())</f>
        <v>0.86160257963675602</v>
      </c>
      <c r="T640" s="23">
        <f ca="1">SQRT(Inputs!$B$38)*I640+SQRT(1-Inputs!$B$38)*_xlfn.NORM.S.INV(RAND())</f>
        <v>-0.15943626846274414</v>
      </c>
      <c r="U640" s="23">
        <f ca="1">SQRT(Inputs!$B$38)*J640+SQRT(1-Inputs!$B$38)*_xlfn.NORM.S.INV(RAND())</f>
        <v>1.0287446737051769</v>
      </c>
      <c r="V640" s="23">
        <f ca="1">SQRT(Inputs!$B$38)*K640+SQRT(1-Inputs!$B$38)*_xlfn.NORM.S.INV(RAND())</f>
        <v>-1.8230995025009267</v>
      </c>
      <c r="W640" s="23">
        <f ca="1">SQRT(Inputs!$B$38)*L640+SQRT(1-Inputs!$B$38)*_xlfn.NORM.S.INV(RAND())</f>
        <v>-8.929501536643189E-2</v>
      </c>
      <c r="X640" s="23">
        <f ca="1">SQRT(Inputs!$B$38)*M640+SQRT(1-Inputs!$B$38)*_xlfn.NORM.S.INV(RAND())</f>
        <v>0.46979142413206104</v>
      </c>
      <c r="Y640" s="23">
        <f ca="1">SQRT(Inputs!$B$38)*C640+SQRT(1-Inputs!$B$38)*_xlfn.NORM.S.INV(RAND())</f>
        <v>0.23282658472308448</v>
      </c>
      <c r="Z640" s="23">
        <f ca="1">SQRT(Inputs!$B$38)*D640+SQRT(1-Inputs!$B$38)*_xlfn.NORM.S.INV(RAND())</f>
        <v>4.3888257275196574E-2</v>
      </c>
      <c r="AA640" s="23">
        <f ca="1">SQRT(Inputs!$B$38)*E640+SQRT(1-Inputs!$B$38)*_xlfn.NORM.S.INV(RAND())</f>
        <v>-0.70265109660650704</v>
      </c>
      <c r="AB640" s="23">
        <f ca="1">SQRT(Inputs!$B$38)*F640+SQRT(1-Inputs!$B$38)*_xlfn.NORM.S.INV(RAND())</f>
        <v>-0.11132178588374808</v>
      </c>
      <c r="AC640" s="23">
        <f ca="1">SQRT(Inputs!$B$38)*G640+SQRT(1-Inputs!$B$38)*_xlfn.NORM.S.INV(RAND())</f>
        <v>0.83137979742413892</v>
      </c>
      <c r="AD640" s="23">
        <f ca="1">SQRT(Inputs!$B$38)*H640+SQRT(1-Inputs!$B$38)*_xlfn.NORM.S.INV(RAND())</f>
        <v>1.1307908062762979</v>
      </c>
      <c r="AE640" s="23">
        <f ca="1">SQRT(Inputs!$B$38)*I640+SQRT(1-Inputs!$B$38)*_xlfn.NORM.S.INV(RAND())</f>
        <v>-0.83424346980563058</v>
      </c>
      <c r="AF640" s="23">
        <f ca="1">SQRT(Inputs!$B$38)*J640+SQRT(1-Inputs!$B$38)*_xlfn.NORM.S.INV(RAND())</f>
        <v>-0.20577906489956088</v>
      </c>
      <c r="AG640" s="23">
        <f ca="1">SQRT(Inputs!$B$38)*K640+SQRT(1-Inputs!$B$38)*_xlfn.NORM.S.INV(RAND())</f>
        <v>-1.0783275495775309</v>
      </c>
      <c r="AH640" s="23">
        <f ca="1">SQRT(Inputs!$B$38)*L640+SQRT(1-Inputs!$B$38)*_xlfn.NORM.S.INV(RAND())</f>
        <v>-0.72028368482707295</v>
      </c>
      <c r="AI640" s="23">
        <f ca="1">SQRT(Inputs!$B$38)*M640+SQRT(1-Inputs!$B$38)*_xlfn.NORM.S.INV(RAND())</f>
        <v>1.5737204424809104</v>
      </c>
      <c r="AJ640" s="23">
        <f ca="1">SQRT(Inputs!$B$38)*C640+SQRT(1-Inputs!$B$38)*_xlfn.NORM.S.INV(RAND())</f>
        <v>-0.52250610541380216</v>
      </c>
      <c r="AK640" s="23">
        <f ca="1">SQRT(Inputs!$B$38)*D640+SQRT(1-Inputs!$B$38)*_xlfn.NORM.S.INV(RAND())</f>
        <v>6.4155724058490016E-4</v>
      </c>
      <c r="AL640" s="23">
        <f ca="1">SQRT(Inputs!$B$38)*E640+SQRT(1-Inputs!$B$38)*_xlfn.NORM.S.INV(RAND())</f>
        <v>-0.5670326173128093</v>
      </c>
      <c r="AM640" s="23">
        <f ca="1">SQRT(Inputs!$B$38)*F640+SQRT(1-Inputs!$B$38)*_xlfn.NORM.S.INV(RAND())</f>
        <v>0.10322367375784519</v>
      </c>
      <c r="AN640" s="23">
        <f ca="1">SQRT(Inputs!$B$38)*G640+SQRT(1-Inputs!$B$38)*_xlfn.NORM.S.INV(RAND())</f>
        <v>-0.35708772135806</v>
      </c>
      <c r="AO640" s="23">
        <f ca="1">SQRT(Inputs!$B$38)*H640+SQRT(1-Inputs!$B$38)*_xlfn.NORM.S.INV(RAND())</f>
        <v>1.127869891620054</v>
      </c>
      <c r="AP640" s="23">
        <f ca="1">SQRT(Inputs!$B$38)*I640+SQRT(1-Inputs!$B$38)*_xlfn.NORM.S.INV(RAND())</f>
        <v>-1.2391999616693516</v>
      </c>
      <c r="AQ640" s="23">
        <f ca="1">SQRT(Inputs!$B$38)*J640+SQRT(1-Inputs!$B$38)*_xlfn.NORM.S.INV(RAND())</f>
        <v>0.16315173982829279</v>
      </c>
      <c r="AR640" s="23">
        <f ca="1">SQRT(Inputs!$B$38)*K640+SQRT(1-Inputs!$B$38)*_xlfn.NORM.S.INV(RAND())</f>
        <v>-0.11093600007534876</v>
      </c>
      <c r="AS640" s="23">
        <f ca="1">SQRT(Inputs!$B$38)*L640+SQRT(1-Inputs!$B$38)*_xlfn.NORM.S.INV(RAND())</f>
        <v>0.84855913402774041</v>
      </c>
      <c r="AT640" s="23">
        <f ca="1">SQRT(Inputs!$B$38)*M640+SQRT(1-Inputs!$B$38)*_xlfn.NORM.S.INV(RAND())</f>
        <v>-0.26662148501121224</v>
      </c>
      <c r="AU640" s="15">
        <f ca="1">Inputs!$B$6*EXP($B$8-0.5*C$5^2+C$5*N640)</f>
        <v>4249.5864213640634</v>
      </c>
      <c r="AV640" s="15">
        <f t="shared" ca="1" si="328"/>
        <v>5094.7372572058257</v>
      </c>
      <c r="AW640" s="15">
        <f t="shared" ca="1" si="329"/>
        <v>6716.8931152203868</v>
      </c>
      <c r="AX640" s="15">
        <f t="shared" ca="1" si="330"/>
        <v>8738.6631558889712</v>
      </c>
      <c r="AY640" s="15">
        <f t="shared" ca="1" si="331"/>
        <v>10329.244374221016</v>
      </c>
      <c r="AZ640" s="15">
        <f t="shared" ca="1" si="332"/>
        <v>13890.251355549031</v>
      </c>
      <c r="BA640" s="15">
        <f t="shared" ca="1" si="333"/>
        <v>16716.829431016791</v>
      </c>
      <c r="BB640" s="15">
        <f t="shared" ca="1" si="334"/>
        <v>22688.510180453548</v>
      </c>
      <c r="BC640" s="15">
        <f t="shared" ca="1" si="335"/>
        <v>23303.606219234462</v>
      </c>
      <c r="BD640" s="15">
        <f t="shared" ca="1" si="336"/>
        <v>28311.663872477326</v>
      </c>
      <c r="BE640" s="15">
        <f t="shared" ca="1" si="337"/>
        <v>36208.970684463908</v>
      </c>
      <c r="BF640" s="15">
        <f ca="1">Inputs!$B$13*EXP($B$9-0.5*C$6^2+C$6*Y640)</f>
        <v>14484.386625958972</v>
      </c>
      <c r="BG640" s="15">
        <f t="shared" ca="1" si="338"/>
        <v>17792.981373039787</v>
      </c>
      <c r="BH640" s="15">
        <f t="shared" ca="1" si="339"/>
        <v>19348.260658881791</v>
      </c>
      <c r="BI640" s="15">
        <f t="shared" ca="1" si="340"/>
        <v>23282.802672128786</v>
      </c>
      <c r="BJ640" s="15">
        <f t="shared" ca="1" si="341"/>
        <v>32177.208574118788</v>
      </c>
      <c r="BK640" s="15">
        <f t="shared" ca="1" si="342"/>
        <v>46064.065864241027</v>
      </c>
      <c r="BL640" s="15">
        <f t="shared" ca="1" si="343"/>
        <v>50785.854628472698</v>
      </c>
      <c r="BM640" s="15">
        <f t="shared" ca="1" si="344"/>
        <v>60851.158237678705</v>
      </c>
      <c r="BN640" s="15">
        <f t="shared" ca="1" si="345"/>
        <v>65767.17748463036</v>
      </c>
      <c r="BO640" s="15">
        <f t="shared" ca="1" si="346"/>
        <v>74420.520956660097</v>
      </c>
      <c r="BP640" s="15">
        <f t="shared" ca="1" si="347"/>
        <v>109475.76360202274</v>
      </c>
      <c r="BQ640" s="15">
        <f ca="1">Inputs!$B$20*EXP($B$10-0.5*C$7^2+C$7*AJ640)</f>
        <v>3563.8789222160667</v>
      </c>
      <c r="BR640" s="15">
        <f t="shared" ca="1" si="348"/>
        <v>4836.7103064052208</v>
      </c>
      <c r="BS640" s="15">
        <f t="shared" ca="1" si="349"/>
        <v>5627.9692674376311</v>
      </c>
      <c r="BT640" s="15">
        <f t="shared" ca="1" si="350"/>
        <v>7972.742402678864</v>
      </c>
      <c r="BU640" s="15">
        <f t="shared" ca="1" si="351"/>
        <v>10134.641451113663</v>
      </c>
      <c r="BV640" s="15">
        <f t="shared" ca="1" si="352"/>
        <v>18179.547308405137</v>
      </c>
      <c r="BW640" s="15">
        <f t="shared" ca="1" si="353"/>
        <v>19515.983692879297</v>
      </c>
      <c r="BX640" s="15">
        <f t="shared" ca="1" si="354"/>
        <v>28203.797203381426</v>
      </c>
      <c r="BY640" s="15">
        <f t="shared" ca="1" si="355"/>
        <v>38688.380050335181</v>
      </c>
      <c r="BZ640" s="15">
        <f t="shared" ca="1" si="356"/>
        <v>63449.592971589685</v>
      </c>
      <c r="CA640" s="15">
        <f t="shared" ca="1" si="357"/>
        <v>85003.139904381795</v>
      </c>
      <c r="CB640" s="15">
        <f ca="1">(AU640*DCF!C$10-DCF!C$5*MAX(AU640*DCF!C$10,0)-MAX(AU640-Inputs!$B$6,0)/Inputs!$B$10)*DCF!C$6</f>
        <v>1048.1556464962139</v>
      </c>
      <c r="CC640" s="15">
        <f ca="1">(AV640*DCF!D$10-DCF!D$5*MAX(AV640*DCF!D$10,0)-MAX(AV640-AU640,0)/Inputs!$B$10)*DCF!D$6</f>
        <v>1035.7397785806616</v>
      </c>
      <c r="CD640" s="15">
        <f ca="1">(AW640*DCF!E$10-DCF!E$5*MAX(AW640*DCF!E$10,0)-MAX(AW640-AV640,0)/Inputs!$B$10)*DCF!E$6</f>
        <v>1185.4470209450878</v>
      </c>
      <c r="CE640" s="15">
        <f ca="1">(AX640*DCF!F$10-DCF!F$5*MAX(AX640*DCF!F$10,0)-MAX(AX640-AW640,0)/Inputs!$B$10)*DCF!F$6</f>
        <v>1486.9560203645583</v>
      </c>
      <c r="CF640" s="15">
        <f ca="1">(AY640*DCF!G$10-DCF!G$5*MAX(AY640*DCF!G$10,0)-MAX(AY640-AX640,0)/Inputs!$B$10)*DCF!G$6</f>
        <v>1822.4987482050835</v>
      </c>
      <c r="CG640" s="15">
        <f ca="1">(AZ640*DCF!H$10-DCF!H$5*MAX(AZ640*DCF!H$10,0)-MAX(AZ640-AY640,0)/Inputs!$B$10)*DCF!H$6</f>
        <v>2064.4816348800587</v>
      </c>
      <c r="CH640" s="15">
        <f ca="1">(BA640*DCF!I$10-DCF!I$5*MAX(BA640*DCF!I$10,0)-MAX(BA640-AZ640,0)/Inputs!$B$10)*DCF!I$6</f>
        <v>2589.8970665293332</v>
      </c>
      <c r="CI640" s="15">
        <f ca="1">(BB640*DCF!J$10-DCF!J$5*MAX(BB640*DCF!J$10,0)-MAX(BB640-BA640,0)/Inputs!$B$10)*DCF!J$6</f>
        <v>2988.4911794912755</v>
      </c>
      <c r="CJ640" s="15">
        <f ca="1">(BC640*DCF!K$10-DCF!K$5*MAX(BC640*DCF!K$10,0)-MAX(BC640-BB640,0)/Inputs!$B$10)*DCF!K$6</f>
        <v>3665.4022612823178</v>
      </c>
      <c r="CK640" s="15">
        <f ca="1">(BD640*DCF!L$10-DCF!L$5*MAX(BD640*DCF!L$10,0)-MAX(BD640-BC640,0)/Inputs!$B$10)*DCF!L$6</f>
        <v>3622.3143435579823</v>
      </c>
      <c r="CL640" s="15">
        <f ca="1">(BE640*DCF!M$10-DCF!M$5*MAX(BE640*DCF!M$10,0)-MAX(BE640-BD640,0)/Inputs!$B$10)*DCF!M$6</f>
        <v>4166.1364114081443</v>
      </c>
      <c r="CM640" s="15">
        <f ca="1">(BF640*DCF!C$28-DCF!C$5*MAX(BF640*DCF!C$28,0)-MAX(BF640-Inputs!$B$13,0)/Inputs!$B$17)*DCF!C$6</f>
        <v>3705.2080234951304</v>
      </c>
      <c r="CN640" s="15">
        <f ca="1">(BG640*DCF!D$28-DCF!D$5*MAX(BG640*DCF!D$28,0)-MAX(BG640-BF640,0)/Inputs!$B$17)*DCF!D$6</f>
        <v>4534.5684309339103</v>
      </c>
      <c r="CO640" s="15">
        <f ca="1">(BH640*DCF!E$28-DCF!E$5*MAX(BH640*DCF!E$28,0)-MAX(BH640-BG640,0)/Inputs!$B$17)*DCF!E$6</f>
        <v>5173.2478031457522</v>
      </c>
      <c r="CP640" s="15">
        <f ca="1">(BI640*DCF!F$28-DCF!F$5*MAX(BI640*DCF!F$28,0)-MAX(BI640-BH640,0)/Inputs!$B$17)*DCF!F$6</f>
        <v>5604.3220726874797</v>
      </c>
      <c r="CQ640" s="15">
        <f ca="1">(BJ640*DCF!G$28-DCF!G$5*MAX(BJ640*DCF!G$28,0)-MAX(BJ640-BI640,0)/Inputs!$B$17)*DCF!G$6</f>
        <v>6852.6696856200051</v>
      </c>
      <c r="CR640" s="15">
        <f ca="1">(BK640*DCF!H$28-DCF!H$5*MAX(BK640*DCF!H$28,0)-MAX(BK640-BJ640,0)/Inputs!$B$17)*DCF!H$6</f>
        <v>9234.5237921850421</v>
      </c>
      <c r="CS640" s="15">
        <f ca="1">(BL640*DCF!I$28-DCF!I$5*MAX(BL640*DCF!I$28,0)-MAX(BL640-BK640,0)/Inputs!$B$17)*DCF!I$6</f>
        <v>11264.72651287961</v>
      </c>
      <c r="CT640" s="15">
        <f ca="1">(BM640*DCF!J$28-DCF!J$5*MAX(BM640*DCF!J$28,0)-MAX(BM640-BL640,0)/Inputs!$B$17)*DCF!J$6</f>
        <v>12240.282895713515</v>
      </c>
      <c r="CU640" s="15">
        <f ca="1">(BN640*DCF!K$28-DCF!K$5*MAX(BN640*DCF!K$28,0)-MAX(BN640-BM640,0)/Inputs!$B$17)*DCF!K$6</f>
        <v>13286.778289668342</v>
      </c>
      <c r="CV640" s="15">
        <f ca="1">(BO640*DCF!L$28-DCF!L$5*MAX(BO640*DCF!L$28,0)-MAX(BO640-BN640,0)/Inputs!$B$17)*DCF!L$6</f>
        <v>13869.315764992842</v>
      </c>
      <c r="CW640" s="15">
        <f ca="1">(BP640*DCF!M$28-DCF!M$5*MAX(BP640*DCF!M$28,0)-MAX(BP640-BO640,0)/Inputs!$B$17)*DCF!M$6</f>
        <v>16933.670394488327</v>
      </c>
      <c r="CX640" s="15">
        <f ca="1">(BQ640*DCF!C$46-DCF!C$5*MAX(BQ640*DCF!C$46,0)-MAX(BQ640-Inputs!$B$20,0)/Inputs!$B$24)*DCF!C$6</f>
        <v>-990.67823710120092</v>
      </c>
      <c r="CY640" s="15">
        <f ca="1">(BR640*DCF!D$46-DCF!D$5*MAX(BR640*DCF!D$46,0)-MAX(BR640-BQ640,0)/Inputs!$B$24)*DCF!D$6</f>
        <v>-1368.6202419347237</v>
      </c>
      <c r="CZ640" s="15">
        <f ca="1">(BS640*DCF!E$46-DCF!E$5*MAX(BS640*DCF!E$46,0)-MAX(BS640-BR640,0)/Inputs!$B$24)*DCF!E$6</f>
        <v>-977.40966432849348</v>
      </c>
      <c r="DA640" s="15">
        <f ca="1">(BT640*DCF!F$46-DCF!F$5*MAX(BT640*DCF!F$46,0)-MAX(BT640-BS640,0)/Inputs!$B$24)*DCF!F$6</f>
        <v>-1434.4315317602977</v>
      </c>
      <c r="DB640" s="15">
        <f ca="1">(BU640*DCF!G$46-DCF!G$5*MAX(BU640*DCF!G$46,0)-MAX(BU640-BT640,0)/Inputs!$B$24)*DCF!G$6</f>
        <v>-1068.1294407926539</v>
      </c>
      <c r="DC640" s="15">
        <f ca="1">(BV640*DCF!H$46-DCF!H$5*MAX(BV640*DCF!H$46,0)-MAX(BV640-BU640,0)/Inputs!$B$24)*DCF!H$6</f>
        <v>-2499.9052031973256</v>
      </c>
      <c r="DD640" s="15">
        <f ca="1">(BW640*DCF!I$46-DCF!I$5*MAX(BW640*DCF!I$46,0)-MAX(BW640-BV640,0)/Inputs!$B$24)*DCF!I$6</f>
        <v>67.090022024611116</v>
      </c>
      <c r="DE640" s="15">
        <f ca="1">(BX640*DCF!J$46-DCF!J$5*MAX(BX640*DCF!J$46,0)-MAX(BX640-BW640,0)/Inputs!$B$24)*DCF!J$6</f>
        <v>-1120.7949272752805</v>
      </c>
      <c r="DF640" s="15">
        <f ca="1">(BY640*DCF!K$46-DCF!K$5*MAX(BY640*DCF!K$46,0)-MAX(BY640-BX640,0)/Inputs!$B$24)*DCF!K$6</f>
        <v>-358.43425253343258</v>
      </c>
      <c r="DG640" s="15">
        <f ca="1">(BZ640*DCF!L$46-DCF!L$5*MAX(BZ640*DCF!L$46,0)-MAX(BZ640-BY640,0)/Inputs!$B$24)*DCF!L$6</f>
        <v>-1217.5676898975937</v>
      </c>
      <c r="DH640" s="15">
        <f ca="1">(CA640*DCF!M$46-DCF!M$5*MAX(CA640*DCF!M$46,0)-MAX(CA640-BZ640,0)/Inputs!$B$24)*DCF!M$6</f>
        <v>2158.0098983071234</v>
      </c>
      <c r="DI640" s="15">
        <f ca="1">SUM(CB640:CL640)+BE640*DCF!M$10*(1+Inputs!$B$30)*(1-Inputs!$B$33)*(1-Inputs!$B$30/Inputs!$B$31)/(Inputs!$B$29-Inputs!$B$30)*DCF!M$6</f>
        <v>126445.5643406719</v>
      </c>
      <c r="DJ640" s="15">
        <f ca="1">SUM(CM640:CW640)+BP640*DCF!M$28*(1+Inputs!$B$30)*(1-Inputs!$B$33)*(1-Inputs!$B$30/Inputs!$B$31)/(Inputs!$B$29-Inputs!$B$30)*DCF!M$6</f>
        <v>508929.31069452106</v>
      </c>
      <c r="DK640" s="15">
        <f ca="1">SUM(CX640:DH640)+CA640*DCF!M$46*(1+Inputs!$B$30)*(1-Inputs!$B$33)*(1-Inputs!$B$30/Inputs!$B$31)/(Inputs!$B$29-Inputs!$B$30)*DCF!M$6</f>
        <v>122614.05228931775</v>
      </c>
      <c r="DM640" s="15">
        <f ca="1">DI640+DJ640+DK640+Inputs!$B$34+Inputs!$B$36-Inputs!$B$35</f>
        <v>834839.92732451065</v>
      </c>
    </row>
    <row r="641" spans="1:117" x14ac:dyDescent="0.75">
      <c r="A641" s="11">
        <v>628</v>
      </c>
      <c r="C641" s="23">
        <f t="shared" ca="1" si="362"/>
        <v>0.11410157951575294</v>
      </c>
      <c r="D641" s="23">
        <f t="shared" ca="1" si="362"/>
        <v>0.31224931486205698</v>
      </c>
      <c r="E641" s="23">
        <f t="shared" ca="1" si="362"/>
        <v>0.50009914016744206</v>
      </c>
      <c r="F641" s="23">
        <f t="shared" ca="1" si="362"/>
        <v>-2.955680916894011</v>
      </c>
      <c r="G641" s="23">
        <f t="shared" ca="1" si="362"/>
        <v>1.1304614658299468</v>
      </c>
      <c r="H641" s="23">
        <f t="shared" ca="1" si="362"/>
        <v>-0.49987608501162223</v>
      </c>
      <c r="I641" s="23">
        <f t="shared" ca="1" si="362"/>
        <v>0.63639420318215068</v>
      </c>
      <c r="J641" s="23">
        <f t="shared" ca="1" si="362"/>
        <v>0.43982289430180599</v>
      </c>
      <c r="K641" s="23">
        <f t="shared" ca="1" si="362"/>
        <v>0.36729277436374574</v>
      </c>
      <c r="L641" s="23">
        <f t="shared" ca="1" si="362"/>
        <v>0.15400238413340883</v>
      </c>
      <c r="M641" s="23">
        <f t="shared" ca="1" si="362"/>
        <v>-1.3841523954324446</v>
      </c>
      <c r="N641" s="23">
        <f ca="1">SQRT(Inputs!$B$38)*C641+SQRT(1-Inputs!$B$38)*_xlfn.NORM.S.INV(RAND())</f>
        <v>-1.496455043624602</v>
      </c>
      <c r="O641" s="23">
        <f ca="1">SQRT(Inputs!$B$38)*D641+SQRT(1-Inputs!$B$38)*_xlfn.NORM.S.INV(RAND())</f>
        <v>1.3994674271180967</v>
      </c>
      <c r="P641" s="23">
        <f ca="1">SQRT(Inputs!$B$38)*E641+SQRT(1-Inputs!$B$38)*_xlfn.NORM.S.INV(RAND())</f>
        <v>-0.30027422963776107</v>
      </c>
      <c r="Q641" s="23">
        <f ca="1">SQRT(Inputs!$B$38)*F641+SQRT(1-Inputs!$B$38)*_xlfn.NORM.S.INV(RAND())</f>
        <v>-1.3196790838413521</v>
      </c>
      <c r="R641" s="23">
        <f ca="1">SQRT(Inputs!$B$38)*G641+SQRT(1-Inputs!$B$38)*_xlfn.NORM.S.INV(RAND())</f>
        <v>2.5206808153522626</v>
      </c>
      <c r="S641" s="23">
        <f ca="1">SQRT(Inputs!$B$38)*H641+SQRT(1-Inputs!$B$38)*_xlfn.NORM.S.INV(RAND())</f>
        <v>-1.292980539421954</v>
      </c>
      <c r="T641" s="23">
        <f ca="1">SQRT(Inputs!$B$38)*I641+SQRT(1-Inputs!$B$38)*_xlfn.NORM.S.INV(RAND())</f>
        <v>8.8464782039801459E-2</v>
      </c>
      <c r="U641" s="23">
        <f ca="1">SQRT(Inputs!$B$38)*J641+SQRT(1-Inputs!$B$38)*_xlfn.NORM.S.INV(RAND())</f>
        <v>0.71746951322584818</v>
      </c>
      <c r="V641" s="23">
        <f ca="1">SQRT(Inputs!$B$38)*K641+SQRT(1-Inputs!$B$38)*_xlfn.NORM.S.INV(RAND())</f>
        <v>-0.55656080478546444</v>
      </c>
      <c r="W641" s="23">
        <f ca="1">SQRT(Inputs!$B$38)*L641+SQRT(1-Inputs!$B$38)*_xlfn.NORM.S.INV(RAND())</f>
        <v>0.66881039119192109</v>
      </c>
      <c r="X641" s="23">
        <f ca="1">SQRT(Inputs!$B$38)*M641+SQRT(1-Inputs!$B$38)*_xlfn.NORM.S.INV(RAND())</f>
        <v>0.2528445950231023</v>
      </c>
      <c r="Y641" s="23">
        <f ca="1">SQRT(Inputs!$B$38)*C641+SQRT(1-Inputs!$B$38)*_xlfn.NORM.S.INV(RAND())</f>
        <v>-0.76937612853464965</v>
      </c>
      <c r="Z641" s="23">
        <f ca="1">SQRT(Inputs!$B$38)*D641+SQRT(1-Inputs!$B$38)*_xlfn.NORM.S.INV(RAND())</f>
        <v>1.0245178792964587</v>
      </c>
      <c r="AA641" s="23">
        <f ca="1">SQRT(Inputs!$B$38)*E641+SQRT(1-Inputs!$B$38)*_xlfn.NORM.S.INV(RAND())</f>
        <v>0.46297226477938458</v>
      </c>
      <c r="AB641" s="23">
        <f ca="1">SQRT(Inputs!$B$38)*F641+SQRT(1-Inputs!$B$38)*_xlfn.NORM.S.INV(RAND())</f>
        <v>-1.3162003573519336</v>
      </c>
      <c r="AC641" s="23">
        <f ca="1">SQRT(Inputs!$B$38)*G641+SQRT(1-Inputs!$B$38)*_xlfn.NORM.S.INV(RAND())</f>
        <v>1.3467253329323543</v>
      </c>
      <c r="AD641" s="23">
        <f ca="1">SQRT(Inputs!$B$38)*H641+SQRT(1-Inputs!$B$38)*_xlfn.NORM.S.INV(RAND())</f>
        <v>0.72548454392063899</v>
      </c>
      <c r="AE641" s="23">
        <f ca="1">SQRT(Inputs!$B$38)*I641+SQRT(1-Inputs!$B$38)*_xlfn.NORM.S.INV(RAND())</f>
        <v>-0.29207061981240207</v>
      </c>
      <c r="AF641" s="23">
        <f ca="1">SQRT(Inputs!$B$38)*J641+SQRT(1-Inputs!$B$38)*_xlfn.NORM.S.INV(RAND())</f>
        <v>0.77864189642185289</v>
      </c>
      <c r="AG641" s="23">
        <f ca="1">SQRT(Inputs!$B$38)*K641+SQRT(1-Inputs!$B$38)*_xlfn.NORM.S.INV(RAND())</f>
        <v>0.53001968567287971</v>
      </c>
      <c r="AH641" s="23">
        <f ca="1">SQRT(Inputs!$B$38)*L641+SQRT(1-Inputs!$B$38)*_xlfn.NORM.S.INV(RAND())</f>
        <v>-0.20054326486061408</v>
      </c>
      <c r="AI641" s="23">
        <f ca="1">SQRT(Inputs!$B$38)*M641+SQRT(1-Inputs!$B$38)*_xlfn.NORM.S.INV(RAND())</f>
        <v>-1.2971901720350596</v>
      </c>
      <c r="AJ641" s="23">
        <f ca="1">SQRT(Inputs!$B$38)*C641+SQRT(1-Inputs!$B$38)*_xlfn.NORM.S.INV(RAND())</f>
        <v>-0.40084833681062931</v>
      </c>
      <c r="AK641" s="23">
        <f ca="1">SQRT(Inputs!$B$38)*D641+SQRT(1-Inputs!$B$38)*_xlfn.NORM.S.INV(RAND())</f>
        <v>-3.0567657228700723E-2</v>
      </c>
      <c r="AL641" s="23">
        <f ca="1">SQRT(Inputs!$B$38)*E641+SQRT(1-Inputs!$B$38)*_xlfn.NORM.S.INV(RAND())</f>
        <v>0.44157201312791872</v>
      </c>
      <c r="AM641" s="23">
        <f ca="1">SQRT(Inputs!$B$38)*F641+SQRT(1-Inputs!$B$38)*_xlfn.NORM.S.INV(RAND())</f>
        <v>-1.4939523740443563</v>
      </c>
      <c r="AN641" s="23">
        <f ca="1">SQRT(Inputs!$B$38)*G641+SQRT(1-Inputs!$B$38)*_xlfn.NORM.S.INV(RAND())</f>
        <v>1.3507160955655866</v>
      </c>
      <c r="AO641" s="23">
        <f ca="1">SQRT(Inputs!$B$38)*H641+SQRT(1-Inputs!$B$38)*_xlfn.NORM.S.INV(RAND())</f>
        <v>0.67393959322472807</v>
      </c>
      <c r="AP641" s="23">
        <f ca="1">SQRT(Inputs!$B$38)*I641+SQRT(1-Inputs!$B$38)*_xlfn.NORM.S.INV(RAND())</f>
        <v>0.16528377592282176</v>
      </c>
      <c r="AQ641" s="23">
        <f ca="1">SQRT(Inputs!$B$38)*J641+SQRT(1-Inputs!$B$38)*_xlfn.NORM.S.INV(RAND())</f>
        <v>-0.67222512810551993</v>
      </c>
      <c r="AR641" s="23">
        <f ca="1">SQRT(Inputs!$B$38)*K641+SQRT(1-Inputs!$B$38)*_xlfn.NORM.S.INV(RAND())</f>
        <v>-0.12181167243994037</v>
      </c>
      <c r="AS641" s="23">
        <f ca="1">SQRT(Inputs!$B$38)*L641+SQRT(1-Inputs!$B$38)*_xlfn.NORM.S.INV(RAND())</f>
        <v>0.39811682203793641</v>
      </c>
      <c r="AT641" s="23">
        <f ca="1">SQRT(Inputs!$B$38)*M641+SQRT(1-Inputs!$B$38)*_xlfn.NORM.S.INV(RAND())</f>
        <v>-1.7349089555152828</v>
      </c>
      <c r="AU641" s="15">
        <f ca="1">Inputs!$B$6*EXP($B$8-0.5*C$5^2+C$5*N641)</f>
        <v>3894.7183156528008</v>
      </c>
      <c r="AV641" s="15">
        <f t="shared" ca="1" si="328"/>
        <v>5823.9034936437974</v>
      </c>
      <c r="AW641" s="15">
        <f t="shared" ca="1" si="329"/>
        <v>6819.3559077673126</v>
      </c>
      <c r="AX641" s="15">
        <f t="shared" ca="1" si="330"/>
        <v>7060.258518621722</v>
      </c>
      <c r="AY641" s="15">
        <f t="shared" ca="1" si="331"/>
        <v>11581.849489644434</v>
      </c>
      <c r="AZ641" s="15">
        <f t="shared" ca="1" si="332"/>
        <v>12285.084060907748</v>
      </c>
      <c r="BA641" s="15">
        <f t="shared" ca="1" si="333"/>
        <v>15173.64144063019</v>
      </c>
      <c r="BB641" s="15">
        <f t="shared" ca="1" si="334"/>
        <v>19961.709857011523</v>
      </c>
      <c r="BC641" s="15">
        <f t="shared" ca="1" si="335"/>
        <v>23169.21032627868</v>
      </c>
      <c r="BD641" s="15">
        <f t="shared" ca="1" si="336"/>
        <v>30216.806566284118</v>
      </c>
      <c r="BE641" s="15">
        <f t="shared" ca="1" si="337"/>
        <v>37889.412483926026</v>
      </c>
      <c r="BF641" s="15">
        <f ca="1">Inputs!$B$13*EXP($B$9-0.5*C$6^2+C$6*Y641)</f>
        <v>11874.424809772656</v>
      </c>
      <c r="BG641" s="15">
        <f t="shared" ca="1" si="338"/>
        <v>17410.316744683772</v>
      </c>
      <c r="BH641" s="15">
        <f t="shared" ca="1" si="339"/>
        <v>22969.991692883057</v>
      </c>
      <c r="BI641" s="15">
        <f t="shared" ca="1" si="340"/>
        <v>22962.14189849715</v>
      </c>
      <c r="BJ641" s="15">
        <f t="shared" ca="1" si="341"/>
        <v>34181.173177016266</v>
      </c>
      <c r="BK641" s="15">
        <f t="shared" ca="1" si="342"/>
        <v>46305.930264462739</v>
      </c>
      <c r="BL641" s="15">
        <f t="shared" ca="1" si="343"/>
        <v>54768.53239790292</v>
      </c>
      <c r="BM641" s="15">
        <f t="shared" ca="1" si="344"/>
        <v>74159.711314117667</v>
      </c>
      <c r="BN641" s="15">
        <f t="shared" ca="1" si="345"/>
        <v>97188.146176175767</v>
      </c>
      <c r="BO641" s="15">
        <f t="shared" ca="1" si="346"/>
        <v>116824.67782221855</v>
      </c>
      <c r="BP641" s="15">
        <f t="shared" ca="1" si="347"/>
        <v>124136.53125670242</v>
      </c>
      <c r="BQ641" s="15">
        <f ca="1">Inputs!$B$20*EXP($B$10-0.5*C$7^2+C$7*AJ641)</f>
        <v>3721.0260159903141</v>
      </c>
      <c r="BR641" s="15">
        <f t="shared" ca="1" si="348"/>
        <v>5000.1768539714831</v>
      </c>
      <c r="BS641" s="15">
        <f t="shared" ca="1" si="349"/>
        <v>7773.0400619797811</v>
      </c>
      <c r="BT641" s="15">
        <f t="shared" ca="1" si="350"/>
        <v>7242.3838843589156</v>
      </c>
      <c r="BU641" s="15">
        <f t="shared" ca="1" si="351"/>
        <v>13917.100651441262</v>
      </c>
      <c r="BV641" s="15">
        <f t="shared" ca="1" si="352"/>
        <v>22537.628569929111</v>
      </c>
      <c r="BW641" s="15">
        <f t="shared" ca="1" si="353"/>
        <v>32569.648553313593</v>
      </c>
      <c r="BX641" s="15">
        <f t="shared" ca="1" si="354"/>
        <v>39810.559589909142</v>
      </c>
      <c r="BY641" s="15">
        <f t="shared" ca="1" si="355"/>
        <v>54496.369502001027</v>
      </c>
      <c r="BZ641" s="15">
        <f t="shared" ca="1" si="356"/>
        <v>82272.26358326475</v>
      </c>
      <c r="CA641" s="15">
        <f t="shared" ca="1" si="357"/>
        <v>84907.345473205511</v>
      </c>
      <c r="CB641" s="15">
        <f ca="1">(AU641*DCF!C$10-DCF!C$5*MAX(AU641*DCF!C$10,0)-MAX(AU641-Inputs!$B$6,0)/Inputs!$B$10)*DCF!C$6</f>
        <v>1000.1991666273821</v>
      </c>
      <c r="CC641" s="15">
        <f ca="1">(AV641*DCF!D$10-DCF!D$5*MAX(AV641*DCF!D$10,0)-MAX(AV641-AU641,0)/Inputs!$B$10)*DCF!D$6</f>
        <v>949.15570563442554</v>
      </c>
      <c r="CD641" s="15">
        <f ca="1">(AW641*DCF!E$10-DCF!E$5*MAX(AW641*DCF!E$10,0)-MAX(AW641-AV641,0)/Inputs!$B$10)*DCF!E$6</f>
        <v>1350.2636170788928</v>
      </c>
      <c r="CE641" s="15">
        <f ca="1">(AX641*DCF!F$10-DCF!F$5*MAX(AX641*DCF!F$10,0)-MAX(AX641-AW641,0)/Inputs!$B$10)*DCF!F$6</f>
        <v>1491.1173221569177</v>
      </c>
      <c r="CF641" s="15">
        <f ca="1">(AY641*DCF!G$10-DCF!G$5*MAX(AY641*DCF!G$10,0)-MAX(AY641-AX641,0)/Inputs!$B$10)*DCF!G$6</f>
        <v>1517.1945900392946</v>
      </c>
      <c r="CG641" s="15">
        <f ca="1">(AZ641*DCF!H$10-DCF!H$5*MAX(AZ641*DCF!H$10,0)-MAX(AZ641-AY641,0)/Inputs!$B$10)*DCF!H$6</f>
        <v>2260.2859770196778</v>
      </c>
      <c r="CH641" s="15">
        <f ca="1">(BA641*DCF!I$10-DCF!I$5*MAX(BA641*DCF!I$10,0)-MAX(BA641-AZ641,0)/Inputs!$B$10)*DCF!I$6</f>
        <v>2297.8461388992782</v>
      </c>
      <c r="CI641" s="15">
        <f ca="1">(BB641*DCF!J$10-DCF!J$5*MAX(BB641*DCF!J$10,0)-MAX(BB641-BA641,0)/Inputs!$B$10)*DCF!J$6</f>
        <v>2699.9228616363212</v>
      </c>
      <c r="CJ641" s="15">
        <f ca="1">(BC641*DCF!K$10-DCF!K$5*MAX(BC641*DCF!K$10,0)-MAX(BC641-BB641,0)/Inputs!$B$10)*DCF!K$6</f>
        <v>3280.8695243040429</v>
      </c>
      <c r="CK641" s="15">
        <f ca="1">(BD641*DCF!L$10-DCF!L$5*MAX(BD641*DCF!L$10,0)-MAX(BD641-BC641,0)/Inputs!$B$10)*DCF!L$6</f>
        <v>3645.9007276375423</v>
      </c>
      <c r="CL641" s="15">
        <f ca="1">(BE641*DCF!M$10-DCF!M$5*MAX(BE641*DCF!M$10,0)-MAX(BE641-BD641,0)/Inputs!$B$10)*DCF!M$6</f>
        <v>4430.1114069623427</v>
      </c>
      <c r="CM641" s="15">
        <f ca="1">(BF641*DCF!C$28-DCF!C$5*MAX(BF641*DCF!C$28,0)-MAX(BF641-Inputs!$B$13,0)/Inputs!$B$17)*DCF!C$6</f>
        <v>3511.4273378126009</v>
      </c>
      <c r="CN641" s="15">
        <f ca="1">(BG641*DCF!D$28-DCF!D$5*MAX(BG641*DCF!D$28,0)-MAX(BG641-BF641,0)/Inputs!$B$17)*DCF!D$6</f>
        <v>3946.680261277666</v>
      </c>
      <c r="CO641" s="15">
        <f ca="1">(BH641*DCF!E$28-DCF!E$5*MAX(BH641*DCF!E$28,0)-MAX(BH641-BG641,0)/Inputs!$B$17)*DCF!E$6</f>
        <v>5409.7752567075804</v>
      </c>
      <c r="CP641" s="15">
        <f ca="1">(BI641*DCF!F$28-DCF!F$5*MAX(BI641*DCF!F$28,0)-MAX(BI641-BH641,0)/Inputs!$B$17)*DCF!F$6</f>
        <v>6233.6166828200112</v>
      </c>
      <c r="CQ641" s="15">
        <f ca="1">(BJ641*DCF!G$28-DCF!G$5*MAX(BJ641*DCF!G$28,0)-MAX(BJ641-BI641,0)/Inputs!$B$17)*DCF!G$6</f>
        <v>6981.6344820398808</v>
      </c>
      <c r="CR641" s="15">
        <f ca="1">(BK641*DCF!H$28-DCF!H$5*MAX(BK641*DCF!H$28,0)-MAX(BK641-BJ641,0)/Inputs!$B$17)*DCF!H$6</f>
        <v>9568.1204474912702</v>
      </c>
      <c r="CS641" s="15">
        <f ca="1">(BL641*DCF!I$28-DCF!I$5*MAX(BL641*DCF!I$28,0)-MAX(BL641-BK641,0)/Inputs!$B$17)*DCF!I$6</f>
        <v>11664.343884694355</v>
      </c>
      <c r="CT641" s="15">
        <f ca="1">(BM641*DCF!J$28-DCF!J$5*MAX(BM641*DCF!J$28,0)-MAX(BM641-BL641,0)/Inputs!$B$17)*DCF!J$6</f>
        <v>13972.660176111547</v>
      </c>
      <c r="CU641" s="15">
        <f ca="1">(BN641*DCF!K$28-DCF!K$5*MAX(BN641*DCF!K$28,0)-MAX(BN641-BM641,0)/Inputs!$B$17)*DCF!K$6</f>
        <v>17703.830385417583</v>
      </c>
      <c r="CV641" s="15">
        <f ca="1">(BO641*DCF!L$28-DCF!L$5*MAX(BO641*DCF!L$28,0)-MAX(BO641-BN641,0)/Inputs!$B$17)*DCF!L$6</f>
        <v>21087.069061365793</v>
      </c>
      <c r="CW641" s="15">
        <f ca="1">(BP641*DCF!M$28-DCF!M$5*MAX(BP641*DCF!M$28,0)-MAX(BP641-BO641,0)/Inputs!$B$17)*DCF!M$6</f>
        <v>22592.066055502899</v>
      </c>
      <c r="CX641" s="15">
        <f ca="1">(BQ641*DCF!C$46-DCF!C$5*MAX(BQ641*DCF!C$46,0)-MAX(BQ641-Inputs!$B$20,0)/Inputs!$B$24)*DCF!C$6</f>
        <v>-1099.5561311711183</v>
      </c>
      <c r="CY641" s="15">
        <f ca="1">(BR641*DCF!D$46-DCF!D$5*MAX(BR641*DCF!D$46,0)-MAX(BR641-BQ641,0)/Inputs!$B$24)*DCF!D$6</f>
        <v>-1399.2166279919406</v>
      </c>
      <c r="CZ641" s="15">
        <f ca="1">(BS641*DCF!E$46-DCF!E$5*MAX(BS641*DCF!E$46,0)-MAX(BS641-BR641,0)/Inputs!$B$24)*DCF!E$6</f>
        <v>-2012.1618620873967</v>
      </c>
      <c r="DA641" s="15">
        <f ca="1">(BT641*DCF!F$46-DCF!F$5*MAX(BT641*DCF!F$46,0)-MAX(BT641-BS641,0)/Inputs!$B$24)*DCF!F$6</f>
        <v>-527.43618430291315</v>
      </c>
      <c r="DB641" s="15">
        <f ca="1">(BU641*DCF!G$46-DCF!G$5*MAX(BU641*DCF!G$46,0)-MAX(BU641-BT641,0)/Inputs!$B$24)*DCF!G$6</f>
        <v>-2713.3866132266917</v>
      </c>
      <c r="DC641" s="15">
        <f ca="1">(BV641*DCF!H$46-DCF!H$5*MAX(BV641*DCF!H$46,0)-MAX(BV641-BU641,0)/Inputs!$B$24)*DCF!H$6</f>
        <v>-2678.7762318192144</v>
      </c>
      <c r="DD641" s="15">
        <f ca="1">(BW641*DCF!I$46-DCF!I$5*MAX(BW641*DCF!I$46,0)-MAX(BW641-BV641,0)/Inputs!$B$24)*DCF!I$6</f>
        <v>-2127.5961866500929</v>
      </c>
      <c r="DE641" s="15">
        <f ca="1">(BX641*DCF!J$46-DCF!J$5*MAX(BX641*DCF!J$46,0)-MAX(BX641-BW641,0)/Inputs!$B$24)*DCF!J$6</f>
        <v>-250.22845408136504</v>
      </c>
      <c r="DF641" s="15">
        <f ca="1">(BY641*DCF!K$46-DCF!K$5*MAX(BY641*DCF!K$46,0)-MAX(BY641-BX641,0)/Inputs!$B$24)*DCF!K$6</f>
        <v>-484.61790958959205</v>
      </c>
      <c r="DG641" s="15">
        <f ca="1">(BZ641*DCF!L$46-DCF!L$5*MAX(BZ641*DCF!L$46,0)-MAX(BZ641-BY641,0)/Inputs!$B$24)*DCF!L$6</f>
        <v>-598.67578799649732</v>
      </c>
      <c r="DH641" s="15">
        <f ca="1">(CA641*DCF!M$46-DCF!M$5*MAX(CA641*DCF!M$46,0)-MAX(CA641-BZ641,0)/Inputs!$B$24)*DCF!M$6</f>
        <v>6105.5223759150704</v>
      </c>
      <c r="DI641" s="15">
        <f ca="1">SUM(CB641:CL641)+BE641*DCF!M$10*(1+Inputs!$B$30)*(1-Inputs!$B$33)*(1-Inputs!$B$30/Inputs!$B$31)/(Inputs!$B$29-Inputs!$B$30)*DCF!M$6</f>
        <v>130369.60301637274</v>
      </c>
      <c r="DJ641" s="15">
        <f ca="1">SUM(CM641:CW641)+BP641*DCF!M$28*(1+Inputs!$B$30)*(1-Inputs!$B$33)*(1-Inputs!$B$30/Inputs!$B$31)/(Inputs!$B$29-Inputs!$B$30)*DCF!M$6</f>
        <v>583302.70139535971</v>
      </c>
      <c r="DK641" s="15">
        <f ca="1">SUM(CX641:DH641)+CA641*DCF!M$46*(1+Inputs!$B$30)*(1-Inputs!$B$33)*(1-Inputs!$B$30/Inputs!$B$31)/(Inputs!$B$29-Inputs!$B$30)*DCF!M$6</f>
        <v>123490.68440663096</v>
      </c>
      <c r="DM641" s="15">
        <f ca="1">DI641+DJ641+DK641+Inputs!$B$34+Inputs!$B$36-Inputs!$B$35</f>
        <v>914013.9888183634</v>
      </c>
    </row>
    <row r="642" spans="1:117" x14ac:dyDescent="0.75">
      <c r="A642" s="11">
        <v>629</v>
      </c>
      <c r="C642" s="23">
        <f t="shared" ca="1" si="362"/>
        <v>0.44981255063107889</v>
      </c>
      <c r="D642" s="23">
        <f t="shared" ca="1" si="362"/>
        <v>0.99474153546386512</v>
      </c>
      <c r="E642" s="23">
        <f t="shared" ca="1" si="362"/>
        <v>0.35209184184515457</v>
      </c>
      <c r="F642" s="23">
        <f t="shared" ca="1" si="362"/>
        <v>0.16151458282721073</v>
      </c>
      <c r="G642" s="23">
        <f t="shared" ca="1" si="362"/>
        <v>-0.34201395793892841</v>
      </c>
      <c r="H642" s="23">
        <f t="shared" ca="1" si="362"/>
        <v>-0.59219886384003628</v>
      </c>
      <c r="I642" s="23">
        <f t="shared" ca="1" si="362"/>
        <v>-0.70045914058722525</v>
      </c>
      <c r="J642" s="23">
        <f t="shared" ca="1" si="362"/>
        <v>-0.78498922748165911</v>
      </c>
      <c r="K642" s="23">
        <f t="shared" ca="1" si="362"/>
        <v>0.5777361477636993</v>
      </c>
      <c r="L642" s="23">
        <f t="shared" ca="1" si="362"/>
        <v>-0.5838372335225952</v>
      </c>
      <c r="M642" s="23">
        <f t="shared" ca="1" si="362"/>
        <v>-0.406687790700486</v>
      </c>
      <c r="N642" s="23">
        <f ca="1">SQRT(Inputs!$B$38)*C642+SQRT(1-Inputs!$B$38)*_xlfn.NORM.S.INV(RAND())</f>
        <v>-0.25455335637402887</v>
      </c>
      <c r="O642" s="23">
        <f ca="1">SQRT(Inputs!$B$38)*D642+SQRT(1-Inputs!$B$38)*_xlfn.NORM.S.INV(RAND())</f>
        <v>-0.2151841605779482</v>
      </c>
      <c r="P642" s="23">
        <f ca="1">SQRT(Inputs!$B$38)*E642+SQRT(1-Inputs!$B$38)*_xlfn.NORM.S.INV(RAND())</f>
        <v>0.44742802042011964</v>
      </c>
      <c r="Q642" s="23">
        <f ca="1">SQRT(Inputs!$B$38)*F642+SQRT(1-Inputs!$B$38)*_xlfn.NORM.S.INV(RAND())</f>
        <v>0.65746815585176455</v>
      </c>
      <c r="R642" s="23">
        <f ca="1">SQRT(Inputs!$B$38)*G642+SQRT(1-Inputs!$B$38)*_xlfn.NORM.S.INV(RAND())</f>
        <v>-0.63079599753328741</v>
      </c>
      <c r="S642" s="23">
        <f ca="1">SQRT(Inputs!$B$38)*H642+SQRT(1-Inputs!$B$38)*_xlfn.NORM.S.INV(RAND())</f>
        <v>-2.2834953084245058</v>
      </c>
      <c r="T642" s="23">
        <f ca="1">SQRT(Inputs!$B$38)*I642+SQRT(1-Inputs!$B$38)*_xlfn.NORM.S.INV(RAND())</f>
        <v>-0.97762708320831204</v>
      </c>
      <c r="U642" s="23">
        <f ca="1">SQRT(Inputs!$B$38)*J642+SQRT(1-Inputs!$B$38)*_xlfn.NORM.S.INV(RAND())</f>
        <v>-1.717992377566552</v>
      </c>
      <c r="V642" s="23">
        <f ca="1">SQRT(Inputs!$B$38)*K642+SQRT(1-Inputs!$B$38)*_xlfn.NORM.S.INV(RAND())</f>
        <v>1.3327910589855481</v>
      </c>
      <c r="W642" s="23">
        <f ca="1">SQRT(Inputs!$B$38)*L642+SQRT(1-Inputs!$B$38)*_xlfn.NORM.S.INV(RAND())</f>
        <v>1.2553950117645936</v>
      </c>
      <c r="X642" s="23">
        <f ca="1">SQRT(Inputs!$B$38)*M642+SQRT(1-Inputs!$B$38)*_xlfn.NORM.S.INV(RAND())</f>
        <v>-0.45922561455299377</v>
      </c>
      <c r="Y642" s="23">
        <f ca="1">SQRT(Inputs!$B$38)*C642+SQRT(1-Inputs!$B$38)*_xlfn.NORM.S.INV(RAND())</f>
        <v>0.80065005638562869</v>
      </c>
      <c r="Z642" s="23">
        <f ca="1">SQRT(Inputs!$B$38)*D642+SQRT(1-Inputs!$B$38)*_xlfn.NORM.S.INV(RAND())</f>
        <v>1.4350321046106824</v>
      </c>
      <c r="AA642" s="23">
        <f ca="1">SQRT(Inputs!$B$38)*E642+SQRT(1-Inputs!$B$38)*_xlfn.NORM.S.INV(RAND())</f>
        <v>0.54704187518910663</v>
      </c>
      <c r="AB642" s="23">
        <f ca="1">SQRT(Inputs!$B$38)*F642+SQRT(1-Inputs!$B$38)*_xlfn.NORM.S.INV(RAND())</f>
        <v>-0.72755355624764961</v>
      </c>
      <c r="AC642" s="23">
        <f ca="1">SQRT(Inputs!$B$38)*G642+SQRT(1-Inputs!$B$38)*_xlfn.NORM.S.INV(RAND())</f>
        <v>-0.50075945172490333</v>
      </c>
      <c r="AD642" s="23">
        <f ca="1">SQRT(Inputs!$B$38)*H642+SQRT(1-Inputs!$B$38)*_xlfn.NORM.S.INV(RAND())</f>
        <v>0.60048417598924697</v>
      </c>
      <c r="AE642" s="23">
        <f ca="1">SQRT(Inputs!$B$38)*I642+SQRT(1-Inputs!$B$38)*_xlfn.NORM.S.INV(RAND())</f>
        <v>5.1532549211116607E-2</v>
      </c>
      <c r="AF642" s="23">
        <f ca="1">SQRT(Inputs!$B$38)*J642+SQRT(1-Inputs!$B$38)*_xlfn.NORM.S.INV(RAND())</f>
        <v>0.15144160283318064</v>
      </c>
      <c r="AG642" s="23">
        <f ca="1">SQRT(Inputs!$B$38)*K642+SQRT(1-Inputs!$B$38)*_xlfn.NORM.S.INV(RAND())</f>
        <v>-1.2155273449785191</v>
      </c>
      <c r="AH642" s="23">
        <f ca="1">SQRT(Inputs!$B$38)*L642+SQRT(1-Inputs!$B$38)*_xlfn.NORM.S.INV(RAND())</f>
        <v>-4.8032227970318253E-4</v>
      </c>
      <c r="AI642" s="23">
        <f ca="1">SQRT(Inputs!$B$38)*M642+SQRT(1-Inputs!$B$38)*_xlfn.NORM.S.INV(RAND())</f>
        <v>-1.5660981124695872</v>
      </c>
      <c r="AJ642" s="23">
        <f ca="1">SQRT(Inputs!$B$38)*C642+SQRT(1-Inputs!$B$38)*_xlfn.NORM.S.INV(RAND())</f>
        <v>-0.70477054544897078</v>
      </c>
      <c r="AK642" s="23">
        <f ca="1">SQRT(Inputs!$B$38)*D642+SQRT(1-Inputs!$B$38)*_xlfn.NORM.S.INV(RAND())</f>
        <v>-1.6786044800561957</v>
      </c>
      <c r="AL642" s="23">
        <f ca="1">SQRT(Inputs!$B$38)*E642+SQRT(1-Inputs!$B$38)*_xlfn.NORM.S.INV(RAND())</f>
        <v>0.11737687850473759</v>
      </c>
      <c r="AM642" s="23">
        <f ca="1">SQRT(Inputs!$B$38)*F642+SQRT(1-Inputs!$B$38)*_xlfn.NORM.S.INV(RAND())</f>
        <v>-0.27711563520517624</v>
      </c>
      <c r="AN642" s="23">
        <f ca="1">SQRT(Inputs!$B$38)*G642+SQRT(1-Inputs!$B$38)*_xlfn.NORM.S.INV(RAND())</f>
        <v>-1.3563815497656129</v>
      </c>
      <c r="AO642" s="23">
        <f ca="1">SQRT(Inputs!$B$38)*H642+SQRT(1-Inputs!$B$38)*_xlfn.NORM.S.INV(RAND())</f>
        <v>0.73540190118370852</v>
      </c>
      <c r="AP642" s="23">
        <f ca="1">SQRT(Inputs!$B$38)*I642+SQRT(1-Inputs!$B$38)*_xlfn.NORM.S.INV(RAND())</f>
        <v>-1.2604150450420475</v>
      </c>
      <c r="AQ642" s="23">
        <f ca="1">SQRT(Inputs!$B$38)*J642+SQRT(1-Inputs!$B$38)*_xlfn.NORM.S.INV(RAND())</f>
        <v>-0.53952489031979189</v>
      </c>
      <c r="AR642" s="23">
        <f ca="1">SQRT(Inputs!$B$38)*K642+SQRT(1-Inputs!$B$38)*_xlfn.NORM.S.INV(RAND())</f>
        <v>1.0454161530077386</v>
      </c>
      <c r="AS642" s="23">
        <f ca="1">SQRT(Inputs!$B$38)*L642+SQRT(1-Inputs!$B$38)*_xlfn.NORM.S.INV(RAND())</f>
        <v>0.2894641417453197</v>
      </c>
      <c r="AT642" s="23">
        <f ca="1">SQRT(Inputs!$B$38)*M642+SQRT(1-Inputs!$B$38)*_xlfn.NORM.S.INV(RAND())</f>
        <v>0.72169793793253945</v>
      </c>
      <c r="AU642" s="15">
        <f ca="1">Inputs!$B$6*EXP($B$8-0.5*C$5^2+C$5*N642)</f>
        <v>4761.9240682062436</v>
      </c>
      <c r="AV642" s="15">
        <f t="shared" ca="1" si="328"/>
        <v>5615.8655503236523</v>
      </c>
      <c r="AW642" s="15">
        <f t="shared" ca="1" si="329"/>
        <v>7273.5244002974723</v>
      </c>
      <c r="AX642" s="15">
        <f t="shared" ca="1" si="330"/>
        <v>9640.4552699609812</v>
      </c>
      <c r="AY642" s="15">
        <f t="shared" ca="1" si="331"/>
        <v>10944.875349389366</v>
      </c>
      <c r="AZ642" s="15">
        <f t="shared" ca="1" si="332"/>
        <v>10409.752467845174</v>
      </c>
      <c r="BA642" s="15">
        <f t="shared" ca="1" si="333"/>
        <v>11499.921524214344</v>
      </c>
      <c r="BB642" s="15">
        <f t="shared" ca="1" si="334"/>
        <v>11853.086018317041</v>
      </c>
      <c r="BC642" s="15">
        <f t="shared" ca="1" si="335"/>
        <v>16510.152707075427</v>
      </c>
      <c r="BD642" s="15">
        <f t="shared" ca="1" si="336"/>
        <v>22746.581235755952</v>
      </c>
      <c r="BE642" s="15">
        <f t="shared" ca="1" si="337"/>
        <v>26731.234678864115</v>
      </c>
      <c r="BF642" s="15">
        <f ca="1">Inputs!$B$13*EXP($B$9-0.5*C$6^2+C$6*Y642)</f>
        <v>16210.20491041527</v>
      </c>
      <c r="BG642" s="15">
        <f t="shared" ca="1" si="338"/>
        <v>25594.808657798709</v>
      </c>
      <c r="BH642" s="15">
        <f t="shared" ca="1" si="339"/>
        <v>34242.200597117619</v>
      </c>
      <c r="BI642" s="15">
        <f t="shared" ca="1" si="340"/>
        <v>37476.768198495585</v>
      </c>
      <c r="BJ642" s="15">
        <f t="shared" ca="1" si="341"/>
        <v>42744.592349659528</v>
      </c>
      <c r="BK642" s="15">
        <f t="shared" ca="1" si="342"/>
        <v>56929.847551201259</v>
      </c>
      <c r="BL642" s="15">
        <f t="shared" ca="1" si="343"/>
        <v>70400.025696992903</v>
      </c>
      <c r="BM642" s="15">
        <f t="shared" ca="1" si="344"/>
        <v>88180.273186032908</v>
      </c>
      <c r="BN642" s="15">
        <f t="shared" ca="1" si="345"/>
        <v>93750.018247676591</v>
      </c>
      <c r="BO642" s="15">
        <f t="shared" ca="1" si="346"/>
        <v>115343.2888810788</v>
      </c>
      <c r="BP642" s="15">
        <f t="shared" ca="1" si="347"/>
        <v>118884.70930352193</v>
      </c>
      <c r="BQ642" s="15">
        <f ca="1">Inputs!$B$20*EXP($B$10-0.5*C$7^2+C$7*AJ642)</f>
        <v>3340.777268457543</v>
      </c>
      <c r="BR642" s="15">
        <f t="shared" ca="1" si="348"/>
        <v>2659.9139787570366</v>
      </c>
      <c r="BS642" s="15">
        <f t="shared" ca="1" si="349"/>
        <v>3767.3508393691773</v>
      </c>
      <c r="BT642" s="15">
        <f t="shared" ca="1" si="350"/>
        <v>4830.1457430950832</v>
      </c>
      <c r="BU642" s="15">
        <f t="shared" ca="1" si="351"/>
        <v>4821.130920756912</v>
      </c>
      <c r="BV642" s="15">
        <f t="shared" ca="1" si="352"/>
        <v>7916.2993828925337</v>
      </c>
      <c r="BW642" s="15">
        <f t="shared" ca="1" si="353"/>
        <v>8460.1788086402848</v>
      </c>
      <c r="BX642" s="15">
        <f t="shared" ca="1" si="354"/>
        <v>10619.847314290852</v>
      </c>
      <c r="BY642" s="15">
        <f t="shared" ca="1" si="355"/>
        <v>18174.982656752389</v>
      </c>
      <c r="BZ642" s="15">
        <f t="shared" ca="1" si="356"/>
        <v>26895.849523488592</v>
      </c>
      <c r="CA642" s="15">
        <f t="shared" ca="1" si="357"/>
        <v>42950.124209776252</v>
      </c>
      <c r="CB642" s="15">
        <f ca="1">(AU642*DCF!C$10-DCF!C$5*MAX(AU642*DCF!C$10,0)-MAX(AU642-Inputs!$B$6,0)/Inputs!$B$10)*DCF!C$6</f>
        <v>1044.5025877547453</v>
      </c>
      <c r="CC642" s="15">
        <f ca="1">(AV642*DCF!D$10-DCF!D$5*MAX(AV642*DCF!D$10,0)-MAX(AV642-AU642,0)/Inputs!$B$10)*DCF!D$6</f>
        <v>1160.6179004730755</v>
      </c>
      <c r="CD642" s="15">
        <f ca="1">(AW642*DCF!E$10-DCF!E$5*MAX(AW642*DCF!E$10,0)-MAX(AW642-AV642,0)/Inputs!$B$10)*DCF!E$6</f>
        <v>1305.9675798174076</v>
      </c>
      <c r="CE642" s="15">
        <f ca="1">(AX642*DCF!F$10-DCF!F$5*MAX(AX642*DCF!F$10,0)-MAX(AX642-AW642,0)/Inputs!$B$10)*DCF!F$6</f>
        <v>1611.9963907222473</v>
      </c>
      <c r="CF642" s="15">
        <f ca="1">(AY642*DCF!G$10-DCF!G$5*MAX(AY642*DCF!G$10,0)-MAX(AY642-AX642,0)/Inputs!$B$10)*DCF!G$6</f>
        <v>2004.3483772062395</v>
      </c>
      <c r="CG642" s="15">
        <f ca="1">(AZ642*DCF!H$10-DCF!H$5*MAX(AZ642*DCF!H$10,0)-MAX(AZ642-AY642,0)/Inputs!$B$10)*DCF!H$6</f>
        <v>2021.0609083595918</v>
      </c>
      <c r="CH642" s="15">
        <f ca="1">(BA642*DCF!I$10-DCF!I$5*MAX(BA642*DCF!I$10,0)-MAX(BA642-AZ642,0)/Inputs!$B$10)*DCF!I$6</f>
        <v>1921.7902227411528</v>
      </c>
      <c r="CI642" s="15">
        <f ca="1">(BB642*DCF!J$10-DCF!J$5*MAX(BB642*DCF!J$10,0)-MAX(BB642-BA642,0)/Inputs!$B$10)*DCF!J$6</f>
        <v>1980.5008043498337</v>
      </c>
      <c r="CJ642" s="15">
        <f ca="1">(BC642*DCF!K$10-DCF!K$5*MAX(BC642*DCF!K$10,0)-MAX(BC642-BB642,0)/Inputs!$B$10)*DCF!K$6</f>
        <v>2005.9509884152401</v>
      </c>
      <c r="CK642" s="15">
        <f ca="1">(BD642*DCF!L$10-DCF!L$5*MAX(BD642*DCF!L$10,0)-MAX(BD642-BC642,0)/Inputs!$B$10)*DCF!L$6</f>
        <v>2624.1458132574217</v>
      </c>
      <c r="CL642" s="15">
        <f ca="1">(BE642*DCF!M$10-DCF!M$5*MAX(BE642*DCF!M$10,0)-MAX(BE642-BD642,0)/Inputs!$B$10)*DCF!M$6</f>
        <v>3296.1135267898258</v>
      </c>
      <c r="CM642" s="15">
        <f ca="1">(BF642*DCF!C$28-DCF!C$5*MAX(BF642*DCF!C$28,0)-MAX(BF642-Inputs!$B$13,0)/Inputs!$B$17)*DCF!C$6</f>
        <v>3833.3440937055598</v>
      </c>
      <c r="CN642" s="15">
        <f ca="1">(BG642*DCF!D$28-DCF!D$5*MAX(BG642*DCF!D$28,0)-MAX(BG642-BF642,0)/Inputs!$B$17)*DCF!D$6</f>
        <v>5536.095203672864</v>
      </c>
      <c r="CO642" s="15">
        <f ca="1">(BH642*DCF!E$28-DCF!E$5*MAX(BH642*DCF!E$28,0)-MAX(BH642-BG642,0)/Inputs!$B$17)*DCF!E$6</f>
        <v>7993.7190191395875</v>
      </c>
      <c r="CP642" s="15">
        <f ca="1">(BI642*DCF!F$28-DCF!F$5*MAX(BI642*DCF!F$28,0)-MAX(BI642-BH642,0)/Inputs!$B$17)*DCF!F$6</f>
        <v>9585.0512374224327</v>
      </c>
      <c r="CQ642" s="15">
        <f ca="1">(BJ642*DCF!G$28-DCF!G$5*MAX(BJ642*DCF!G$28,0)-MAX(BJ642-BI642,0)/Inputs!$B$17)*DCF!G$6</f>
        <v>10204.412804929458</v>
      </c>
      <c r="CR642" s="15">
        <f ca="1">(BK642*DCF!H$28-DCF!H$5*MAX(BK642*DCF!H$28,0)-MAX(BK642-BJ642,0)/Inputs!$B$17)*DCF!H$6</f>
        <v>11875.388821256558</v>
      </c>
      <c r="CS642" s="15">
        <f ca="1">(BL642*DCF!I$28-DCF!I$5*MAX(BL642*DCF!I$28,0)-MAX(BL642-BK642,0)/Inputs!$B$17)*DCF!I$6</f>
        <v>14621.396332180479</v>
      </c>
      <c r="CT642" s="15">
        <f ca="1">(BM642*DCF!J$28-DCF!J$5*MAX(BM642*DCF!J$28,0)-MAX(BM642-BL642,0)/Inputs!$B$17)*DCF!J$6</f>
        <v>17314.005758223018</v>
      </c>
      <c r="CU642" s="15">
        <f ca="1">(BN642*DCF!K$28-DCF!K$5*MAX(BN642*DCF!K$28,0)-MAX(BN642-BM642,0)/Inputs!$B$17)*DCF!K$6</f>
        <v>19116.212365747386</v>
      </c>
      <c r="CV642" s="15">
        <f ca="1">(BO642*DCF!L$28-DCF!L$5*MAX(BO642*DCF!L$28,0)-MAX(BO642-BN642,0)/Inputs!$B$17)*DCF!L$6</f>
        <v>20570.092594188336</v>
      </c>
      <c r="CW642" s="15">
        <f ca="1">(BP642*DCF!M$28-DCF!M$5*MAX(BP642*DCF!M$28,0)-MAX(BP642-BO642,0)/Inputs!$B$17)*DCF!M$6</f>
        <v>21998.048911894773</v>
      </c>
      <c r="CX642" s="15">
        <f ca="1">(BQ642*DCF!C$46-DCF!C$5*MAX(BQ642*DCF!C$46,0)-MAX(BQ642-Inputs!$B$20,0)/Inputs!$B$24)*DCF!C$6</f>
        <v>-836.10434304217756</v>
      </c>
      <c r="CY642" s="15">
        <f ca="1">(BR642*DCF!D$46-DCF!D$5*MAX(BR642*DCF!D$46,0)-MAX(BR642-BQ642,0)/Inputs!$B$24)*DCF!D$6</f>
        <v>-453.98528617798996</v>
      </c>
      <c r="CZ642" s="15">
        <f ca="1">(BS642*DCF!E$46-DCF!E$5*MAX(BS642*DCF!E$46,0)-MAX(BS642-BR642,0)/Inputs!$B$24)*DCF!E$6</f>
        <v>-882.01691940409194</v>
      </c>
      <c r="DA642" s="15">
        <f ca="1">(BT642*DCF!F$46-DCF!F$5*MAX(BT642*DCF!F$46,0)-MAX(BT642-BS642,0)/Inputs!$B$24)*DCF!F$6</f>
        <v>-738.75897347955981</v>
      </c>
      <c r="DB642" s="15">
        <f ca="1">(BU642*DCF!G$46-DCF!G$5*MAX(BU642*DCF!G$46,0)-MAX(BU642-BT642,0)/Inputs!$B$24)*DCF!G$6</f>
        <v>-162.17331878264037</v>
      </c>
      <c r="DC642" s="15">
        <f ca="1">(BV642*DCF!H$46-DCF!H$5*MAX(BV642*DCF!H$46,0)-MAX(BV642-BU642,0)/Inputs!$B$24)*DCF!H$6</f>
        <v>-961.80463519683462</v>
      </c>
      <c r="DD642" s="15">
        <f ca="1">(BW642*DCF!I$46-DCF!I$5*MAX(BW642*DCF!I$46,0)-MAX(BW642-BV642,0)/Inputs!$B$24)*DCF!I$6</f>
        <v>39.264365654409843</v>
      </c>
      <c r="DE642" s="15">
        <f ca="1">(BX642*DCF!J$46-DCF!J$5*MAX(BX642*DCF!J$46,0)-MAX(BX642-BW642,0)/Inputs!$B$24)*DCF!J$6</f>
        <v>-127.23558489541924</v>
      </c>
      <c r="DF642" s="15">
        <f ca="1">(BY642*DCF!K$46-DCF!K$5*MAX(BY642*DCF!K$46,0)-MAX(BY642-BX642,0)/Inputs!$B$24)*DCF!K$6</f>
        <v>-812.59129495610136</v>
      </c>
      <c r="DG642" s="15">
        <f ca="1">(BZ642*DCF!L$46-DCF!L$5*MAX(BZ642*DCF!L$46,0)-MAX(BZ642-BY642,0)/Inputs!$B$24)*DCF!L$6</f>
        <v>-114.3753746907644</v>
      </c>
      <c r="DH642" s="15">
        <f ca="1">(CA642*DCF!M$46-DCF!M$5*MAX(CA642*DCF!M$46,0)-MAX(CA642-BZ642,0)/Inputs!$B$24)*DCF!M$6</f>
        <v>10.875499063962243</v>
      </c>
      <c r="DI642" s="15">
        <f ca="1">SUM(CB642:CL642)+BE642*DCF!M$10*(1+Inputs!$B$30)*(1-Inputs!$B$33)*(1-Inputs!$B$30/Inputs!$B$31)/(Inputs!$B$29-Inputs!$B$30)*DCF!M$6</f>
        <v>95370.374695149862</v>
      </c>
      <c r="DJ642" s="15">
        <f ca="1">SUM(CM642:CW642)+BP642*DCF!M$28*(1+Inputs!$B$30)*(1-Inputs!$B$33)*(1-Inputs!$B$30/Inputs!$B$31)/(Inputs!$B$29-Inputs!$B$30)*DCF!M$6</f>
        <v>583791.391248003</v>
      </c>
      <c r="DK642" s="15">
        <f ca="1">SUM(CX642:DH642)+CA642*DCF!M$46*(1+Inputs!$B$30)*(1-Inputs!$B$33)*(1-Inputs!$B$30/Inputs!$B$31)/(Inputs!$B$29-Inputs!$B$30)*DCF!M$6</f>
        <v>61367.073929871876</v>
      </c>
      <c r="DM642" s="15">
        <f ca="1">DI642+DJ642+DK642+Inputs!$B$34+Inputs!$B$36-Inputs!$B$35</f>
        <v>817379.83987302473</v>
      </c>
    </row>
    <row r="643" spans="1:117" x14ac:dyDescent="0.75">
      <c r="A643" s="11">
        <v>630</v>
      </c>
      <c r="C643" s="23">
        <f t="shared" ca="1" si="362"/>
        <v>-2.7487191943918394</v>
      </c>
      <c r="D643" s="23">
        <f t="shared" ca="1" si="362"/>
        <v>0.22194441638606352</v>
      </c>
      <c r="E643" s="23">
        <f t="shared" ca="1" si="362"/>
        <v>-0.95468482117725206</v>
      </c>
      <c r="F643" s="23">
        <f t="shared" ca="1" si="362"/>
        <v>0.63019415989201966</v>
      </c>
      <c r="G643" s="23">
        <f t="shared" ca="1" si="362"/>
        <v>0.44039562897508333</v>
      </c>
      <c r="H643" s="23">
        <f t="shared" ca="1" si="362"/>
        <v>0.82351843536631175</v>
      </c>
      <c r="I643" s="23">
        <f t="shared" ca="1" si="362"/>
        <v>0.35236540426890539</v>
      </c>
      <c r="J643" s="23">
        <f t="shared" ca="1" si="362"/>
        <v>0.86863904539857684</v>
      </c>
      <c r="K643" s="23">
        <f t="shared" ca="1" si="362"/>
        <v>0.81360961831878376</v>
      </c>
      <c r="L643" s="23">
        <f t="shared" ca="1" si="362"/>
        <v>-1.3213674598514413</v>
      </c>
      <c r="M643" s="23">
        <f t="shared" ca="1" si="362"/>
        <v>-0.30853356741808741</v>
      </c>
      <c r="N643" s="23">
        <f ca="1">SQRT(Inputs!$B$38)*C643+SQRT(1-Inputs!$B$38)*_xlfn.NORM.S.INV(RAND())</f>
        <v>-2.7050891947302391</v>
      </c>
      <c r="O643" s="23">
        <f ca="1">SQRT(Inputs!$B$38)*D643+SQRT(1-Inputs!$B$38)*_xlfn.NORM.S.INV(RAND())</f>
        <v>0.51811533593548276</v>
      </c>
      <c r="P643" s="23">
        <f ca="1">SQRT(Inputs!$B$38)*E643+SQRT(1-Inputs!$B$38)*_xlfn.NORM.S.INV(RAND())</f>
        <v>-1.3975963410207133</v>
      </c>
      <c r="Q643" s="23">
        <f ca="1">SQRT(Inputs!$B$38)*F643+SQRT(1-Inputs!$B$38)*_xlfn.NORM.S.INV(RAND())</f>
        <v>0.91239912573332682</v>
      </c>
      <c r="R643" s="23">
        <f ca="1">SQRT(Inputs!$B$38)*G643+SQRT(1-Inputs!$B$38)*_xlfn.NORM.S.INV(RAND())</f>
        <v>-1.0193350741636726</v>
      </c>
      <c r="S643" s="23">
        <f ca="1">SQRT(Inputs!$B$38)*H643+SQRT(1-Inputs!$B$38)*_xlfn.NORM.S.INV(RAND())</f>
        <v>0.59790125208477529</v>
      </c>
      <c r="T643" s="23">
        <f ca="1">SQRT(Inputs!$B$38)*I643+SQRT(1-Inputs!$B$38)*_xlfn.NORM.S.INV(RAND())</f>
        <v>-0.8015088721388608</v>
      </c>
      <c r="U643" s="23">
        <f ca="1">SQRT(Inputs!$B$38)*J643+SQRT(1-Inputs!$B$38)*_xlfn.NORM.S.INV(RAND())</f>
        <v>-0.27710737058485746</v>
      </c>
      <c r="V643" s="23">
        <f ca="1">SQRT(Inputs!$B$38)*K643+SQRT(1-Inputs!$B$38)*_xlfn.NORM.S.INV(RAND())</f>
        <v>-0.1090843107789482</v>
      </c>
      <c r="W643" s="23">
        <f ca="1">SQRT(Inputs!$B$38)*L643+SQRT(1-Inputs!$B$38)*_xlfn.NORM.S.INV(RAND())</f>
        <v>-0.96923944005934981</v>
      </c>
      <c r="X643" s="23">
        <f ca="1">SQRT(Inputs!$B$38)*M643+SQRT(1-Inputs!$B$38)*_xlfn.NORM.S.INV(RAND())</f>
        <v>0.66973011326268472</v>
      </c>
      <c r="Y643" s="23">
        <f ca="1">SQRT(Inputs!$B$38)*C643+SQRT(1-Inputs!$B$38)*_xlfn.NORM.S.INV(RAND())</f>
        <v>-2.1696703378056608</v>
      </c>
      <c r="Z643" s="23">
        <f ca="1">SQRT(Inputs!$B$38)*D643+SQRT(1-Inputs!$B$38)*_xlfn.NORM.S.INV(RAND())</f>
        <v>0.13923282074845261</v>
      </c>
      <c r="AA643" s="23">
        <f ca="1">SQRT(Inputs!$B$38)*E643+SQRT(1-Inputs!$B$38)*_xlfn.NORM.S.INV(RAND())</f>
        <v>-0.22917159377940149</v>
      </c>
      <c r="AB643" s="23">
        <f ca="1">SQRT(Inputs!$B$38)*F643+SQRT(1-Inputs!$B$38)*_xlfn.NORM.S.INV(RAND())</f>
        <v>-0.36386453497402071</v>
      </c>
      <c r="AC643" s="23">
        <f ca="1">SQRT(Inputs!$B$38)*G643+SQRT(1-Inputs!$B$38)*_xlfn.NORM.S.INV(RAND())</f>
        <v>1.0241696231020205</v>
      </c>
      <c r="AD643" s="23">
        <f ca="1">SQRT(Inputs!$B$38)*H643+SQRT(1-Inputs!$B$38)*_xlfn.NORM.S.INV(RAND())</f>
        <v>0.72854494550404758</v>
      </c>
      <c r="AE643" s="23">
        <f ca="1">SQRT(Inputs!$B$38)*I643+SQRT(1-Inputs!$B$38)*_xlfn.NORM.S.INV(RAND())</f>
        <v>1.9977695977425658E-2</v>
      </c>
      <c r="AF643" s="23">
        <f ca="1">SQRT(Inputs!$B$38)*J643+SQRT(1-Inputs!$B$38)*_xlfn.NORM.S.INV(RAND())</f>
        <v>-0.4614980628398444</v>
      </c>
      <c r="AG643" s="23">
        <f ca="1">SQRT(Inputs!$B$38)*K643+SQRT(1-Inputs!$B$38)*_xlfn.NORM.S.INV(RAND())</f>
        <v>0.3203263155793763</v>
      </c>
      <c r="AH643" s="23">
        <f ca="1">SQRT(Inputs!$B$38)*L643+SQRT(1-Inputs!$B$38)*_xlfn.NORM.S.INV(RAND())</f>
        <v>-8.273666808616309E-2</v>
      </c>
      <c r="AI643" s="23">
        <f ca="1">SQRT(Inputs!$B$38)*M643+SQRT(1-Inputs!$B$38)*_xlfn.NORM.S.INV(RAND())</f>
        <v>-1.1902613678511345</v>
      </c>
      <c r="AJ643" s="23">
        <f ca="1">SQRT(Inputs!$B$38)*C643+SQRT(1-Inputs!$B$38)*_xlfn.NORM.S.INV(RAND())</f>
        <v>-0.23427594589297196</v>
      </c>
      <c r="AK643" s="23">
        <f ca="1">SQRT(Inputs!$B$38)*D643+SQRT(1-Inputs!$B$38)*_xlfn.NORM.S.INV(RAND())</f>
        <v>0.44609185251920225</v>
      </c>
      <c r="AL643" s="23">
        <f ca="1">SQRT(Inputs!$B$38)*E643+SQRT(1-Inputs!$B$38)*_xlfn.NORM.S.INV(RAND())</f>
        <v>-0.67787662618039413</v>
      </c>
      <c r="AM643" s="23">
        <f ca="1">SQRT(Inputs!$B$38)*F643+SQRT(1-Inputs!$B$38)*_xlfn.NORM.S.INV(RAND())</f>
        <v>-0.94898223815114424</v>
      </c>
      <c r="AN643" s="23">
        <f ca="1">SQRT(Inputs!$B$38)*G643+SQRT(1-Inputs!$B$38)*_xlfn.NORM.S.INV(RAND())</f>
        <v>-3.4697673901703113E-2</v>
      </c>
      <c r="AO643" s="23">
        <f ca="1">SQRT(Inputs!$B$38)*H643+SQRT(1-Inputs!$B$38)*_xlfn.NORM.S.INV(RAND())</f>
        <v>0.36493896460180397</v>
      </c>
      <c r="AP643" s="23">
        <f ca="1">SQRT(Inputs!$B$38)*I643+SQRT(1-Inputs!$B$38)*_xlfn.NORM.S.INV(RAND())</f>
        <v>-1.7044042281454899</v>
      </c>
      <c r="AQ643" s="23">
        <f ca="1">SQRT(Inputs!$B$38)*J643+SQRT(1-Inputs!$B$38)*_xlfn.NORM.S.INV(RAND())</f>
        <v>0.4529801056331158</v>
      </c>
      <c r="AR643" s="23">
        <f ca="1">SQRT(Inputs!$B$38)*K643+SQRT(1-Inputs!$B$38)*_xlfn.NORM.S.INV(RAND())</f>
        <v>-1.046860411392899</v>
      </c>
      <c r="AS643" s="23">
        <f ca="1">SQRT(Inputs!$B$38)*L643+SQRT(1-Inputs!$B$38)*_xlfn.NORM.S.INV(RAND())</f>
        <v>-1.0795891768510169</v>
      </c>
      <c r="AT643" s="23">
        <f ca="1">SQRT(Inputs!$B$38)*M643+SQRT(1-Inputs!$B$38)*_xlfn.NORM.S.INV(RAND())</f>
        <v>-0.64114611407332001</v>
      </c>
      <c r="AU643" s="15">
        <f ca="1">Inputs!$B$6*EXP($B$8-0.5*C$5^2+C$5*N643)</f>
        <v>3202.6417953775267</v>
      </c>
      <c r="AV643" s="15">
        <f t="shared" ca="1" si="328"/>
        <v>4206.9522255774727</v>
      </c>
      <c r="AW643" s="15">
        <f t="shared" ca="1" si="329"/>
        <v>4248.3244187754444</v>
      </c>
      <c r="AX643" s="15">
        <f t="shared" ca="1" si="330"/>
        <v>5813.0261602820001</v>
      </c>
      <c r="AY643" s="15">
        <f t="shared" ca="1" si="331"/>
        <v>6306.7949550422418</v>
      </c>
      <c r="AZ643" s="15">
        <f t="shared" ca="1" si="332"/>
        <v>8238.3254391945593</v>
      </c>
      <c r="BA643" s="15">
        <f t="shared" ca="1" si="333"/>
        <v>9270.4014564028985</v>
      </c>
      <c r="BB643" s="15">
        <f t="shared" ca="1" si="334"/>
        <v>11039.022537142322</v>
      </c>
      <c r="BC643" s="15">
        <f t="shared" ca="1" si="335"/>
        <v>13378.376099478661</v>
      </c>
      <c r="BD643" s="15">
        <f t="shared" ca="1" si="336"/>
        <v>14969.295275944578</v>
      </c>
      <c r="BE643" s="15">
        <f t="shared" ca="1" si="337"/>
        <v>19496.688427324054</v>
      </c>
      <c r="BF643" s="15">
        <f ca="1">Inputs!$B$13*EXP($B$9-0.5*C$6^2+C$6*Y643)</f>
        <v>8996.0160556539558</v>
      </c>
      <c r="BG643" s="15">
        <f t="shared" ca="1" si="338"/>
        <v>11242.693260112457</v>
      </c>
      <c r="BH643" s="15">
        <f t="shared" ca="1" si="339"/>
        <v>13224.179834925395</v>
      </c>
      <c r="BI643" s="15">
        <f t="shared" ca="1" si="340"/>
        <v>15306.662487833379</v>
      </c>
      <c r="BJ643" s="15">
        <f t="shared" ca="1" si="341"/>
        <v>21750.165590652417</v>
      </c>
      <c r="BK643" s="15">
        <f t="shared" ca="1" si="342"/>
        <v>29477.670950883145</v>
      </c>
      <c r="BL643" s="15">
        <f t="shared" ca="1" si="343"/>
        <v>36303.627878151608</v>
      </c>
      <c r="BM643" s="15">
        <f t="shared" ca="1" si="344"/>
        <v>42138.563327285832</v>
      </c>
      <c r="BN643" s="15">
        <f t="shared" ca="1" si="345"/>
        <v>53853.222869388228</v>
      </c>
      <c r="BO643" s="15">
        <f t="shared" ca="1" si="346"/>
        <v>65626.639069149314</v>
      </c>
      <c r="BP643" s="15">
        <f t="shared" ca="1" si="347"/>
        <v>70584.038179038558</v>
      </c>
      <c r="BQ643" s="15">
        <f ca="1">Inputs!$B$20*EXP($B$10-0.5*C$7^2+C$7*AJ643)</f>
        <v>3947.4894099013663</v>
      </c>
      <c r="BR643" s="15">
        <f t="shared" ca="1" si="348"/>
        <v>6171.4335851105116</v>
      </c>
      <c r="BS643" s="15">
        <f t="shared" ca="1" si="349"/>
        <v>6956.0397746380795</v>
      </c>
      <c r="BT643" s="15">
        <f t="shared" ca="1" si="350"/>
        <v>7477.2316657534084</v>
      </c>
      <c r="BU643" s="15">
        <f t="shared" ca="1" si="351"/>
        <v>10275.908528682172</v>
      </c>
      <c r="BV643" s="15">
        <f t="shared" ca="1" si="352"/>
        <v>15521.912415397925</v>
      </c>
      <c r="BW643" s="15">
        <f t="shared" ca="1" si="353"/>
        <v>15100.520574623657</v>
      </c>
      <c r="BX643" s="15">
        <f t="shared" ca="1" si="354"/>
        <v>23128.257140779566</v>
      </c>
      <c r="BY643" s="15">
        <f t="shared" ca="1" si="355"/>
        <v>26524.592494828325</v>
      </c>
      <c r="BZ643" s="15">
        <f t="shared" ca="1" si="356"/>
        <v>30518.099431374361</v>
      </c>
      <c r="CA643" s="15">
        <f t="shared" ca="1" si="357"/>
        <v>38252.504144059065</v>
      </c>
      <c r="CB643" s="15">
        <f ca="1">(AU643*DCF!C$10-DCF!C$5*MAX(AU643*DCF!C$10,0)-MAX(AU643-Inputs!$B$6,0)/Inputs!$B$10)*DCF!C$6</f>
        <v>822.46760744383062</v>
      </c>
      <c r="CC643" s="15">
        <f ca="1">(AV643*DCF!D$10-DCF!D$5*MAX(AV643*DCF!D$10,0)-MAX(AV643-AU643,0)/Inputs!$B$10)*DCF!D$6</f>
        <v>780.54129008566827</v>
      </c>
      <c r="CD643" s="15">
        <f ca="1">(AW643*DCF!E$10-DCF!E$5*MAX(AW643*DCF!E$10,0)-MAX(AW643-AV643,0)/Inputs!$B$10)*DCF!E$6</f>
        <v>971.55174946214879</v>
      </c>
      <c r="CE643" s="15">
        <f ca="1">(AX643*DCF!F$10-DCF!F$5*MAX(AX643*DCF!F$10,0)-MAX(AX643-AW643,0)/Inputs!$B$10)*DCF!F$6</f>
        <v>943.39870776562805</v>
      </c>
      <c r="CF643" s="15">
        <f ca="1">(AY643*DCF!G$10-DCF!G$5*MAX(AY643*DCF!G$10,0)-MAX(AY643-AX643,0)/Inputs!$B$10)*DCF!G$6</f>
        <v>1204.5401815895978</v>
      </c>
      <c r="CG643" s="15">
        <f ca="1">(AZ643*DCF!H$10-DCF!H$5*MAX(AZ643*DCF!H$10,0)-MAX(AZ643-AY643,0)/Inputs!$B$10)*DCF!H$6</f>
        <v>1256.4989284978508</v>
      </c>
      <c r="CH643" s="15">
        <f ca="1">(BA643*DCF!I$10-DCF!I$5*MAX(BA643*DCF!I$10,0)-MAX(BA643-AZ643,0)/Inputs!$B$10)*DCF!I$6</f>
        <v>1524.0675333108748</v>
      </c>
      <c r="CI643" s="15">
        <f ca="1">(BB643*DCF!J$10-DCF!J$5*MAX(BB643*DCF!J$10,0)-MAX(BB643-BA643,0)/Inputs!$B$10)*DCF!J$6</f>
        <v>1626.3165012364163</v>
      </c>
      <c r="CJ643" s="15">
        <f ca="1">(BC643*DCF!K$10-DCF!K$5*MAX(BC643*DCF!K$10,0)-MAX(BC643-BB643,0)/Inputs!$B$10)*DCF!K$6</f>
        <v>1826.2298068372534</v>
      </c>
      <c r="CK643" s="15">
        <f ca="1">(BD643*DCF!L$10-DCF!L$5*MAX(BD643*DCF!L$10,0)-MAX(BD643-BC643,0)/Inputs!$B$10)*DCF!L$6</f>
        <v>2051.9227744986097</v>
      </c>
      <c r="CL643" s="15">
        <f ca="1">(BE643*DCF!M$10-DCF!M$5*MAX(BE643*DCF!M$10,0)-MAX(BE643-BD643,0)/Inputs!$B$10)*DCF!M$6</f>
        <v>2210.3894214632523</v>
      </c>
      <c r="CM643" s="15">
        <f ca="1">(BF643*DCF!C$28-DCF!C$5*MAX(BF643*DCF!C$28,0)-MAX(BF643-Inputs!$B$13,0)/Inputs!$B$17)*DCF!C$6</f>
        <v>2745.5251031608559</v>
      </c>
      <c r="CN643" s="15">
        <f ca="1">(BG643*DCF!D$28-DCF!D$5*MAX(BG643*DCF!D$28,0)-MAX(BG643-BF643,0)/Inputs!$B$17)*DCF!D$6</f>
        <v>2831.9132074343734</v>
      </c>
      <c r="CO643" s="15">
        <f ca="1">(BH643*DCF!E$28-DCF!E$5*MAX(BH643*DCF!E$28,0)-MAX(BH643-BG643,0)/Inputs!$B$17)*DCF!E$6</f>
        <v>3354.7994756968424</v>
      </c>
      <c r="CP643" s="15">
        <f ca="1">(BI643*DCF!F$28-DCF!F$5*MAX(BI643*DCF!F$28,0)-MAX(BI643-BH643,0)/Inputs!$B$17)*DCF!F$6</f>
        <v>3776.206791643996</v>
      </c>
      <c r="CQ643" s="15">
        <f ca="1">(BJ643*DCF!G$28-DCF!G$5*MAX(BJ643*DCF!G$28,0)-MAX(BJ643-BI643,0)/Inputs!$B$17)*DCF!G$6</f>
        <v>4559.51191266975</v>
      </c>
      <c r="CR643" s="15">
        <f ca="1">(BK643*DCF!H$28-DCF!H$5*MAX(BK643*DCF!H$28,0)-MAX(BK643-BJ643,0)/Inputs!$B$17)*DCF!H$6</f>
        <v>6089.5157735441589</v>
      </c>
      <c r="CS643" s="15">
        <f ca="1">(BL643*DCF!I$28-DCF!I$5*MAX(BL643*DCF!I$28,0)-MAX(BL643-BK643,0)/Inputs!$B$17)*DCF!I$6</f>
        <v>7557.1742692416155</v>
      </c>
      <c r="CT643" s="15">
        <f ca="1">(BM643*DCF!J$28-DCF!J$5*MAX(BM643*DCF!J$28,0)-MAX(BM643-BL643,0)/Inputs!$B$17)*DCF!J$6</f>
        <v>8626.7330388402697</v>
      </c>
      <c r="CU643" s="15">
        <f ca="1">(BN643*DCF!K$28-DCF!K$5*MAX(BN643*DCF!K$28,0)-MAX(BN643-BM643,0)/Inputs!$B$17)*DCF!K$6</f>
        <v>9938.0079576120661</v>
      </c>
      <c r="CV643" s="15">
        <f ca="1">(BO643*DCF!L$28-DCF!L$5*MAX(BO643*DCF!L$28,0)-MAX(BO643-BN643,0)/Inputs!$B$17)*DCF!L$6</f>
        <v>11761.710314146962</v>
      </c>
      <c r="CW643" s="15">
        <f ca="1">(BP643*DCF!M$28-DCF!M$5*MAX(BP643*DCF!M$28,0)-MAX(BP643-BO643,0)/Inputs!$B$17)*DCF!M$6</f>
        <v>12762.240125998696</v>
      </c>
      <c r="CX643" s="15">
        <f ca="1">(BQ643*DCF!C$46-DCF!C$5*MAX(BQ643*DCF!C$46,0)-MAX(BQ643-Inputs!$B$20,0)/Inputs!$B$24)*DCF!C$6</f>
        <v>-1256.459175451293</v>
      </c>
      <c r="CY643" s="15">
        <f ca="1">(BR643*DCF!D$46-DCF!D$5*MAX(BR643*DCF!D$46,0)-MAX(BR643-BQ643,0)/Inputs!$B$24)*DCF!D$6</f>
        <v>-2002.2583124357586</v>
      </c>
      <c r="CZ643" s="15">
        <f ca="1">(BS643*DCF!E$46-DCF!E$5*MAX(BS643*DCF!E$46,0)-MAX(BS643-BR643,0)/Inputs!$B$24)*DCF!E$6</f>
        <v>-1131.833974769879</v>
      </c>
      <c r="DA643" s="15">
        <f ca="1">(BT643*DCF!F$46-DCF!F$5*MAX(BT643*DCF!F$46,0)-MAX(BT643-BS643,0)/Inputs!$B$24)*DCF!F$6</f>
        <v>-734.32172825261637</v>
      </c>
      <c r="DB643" s="15">
        <f ca="1">(BU643*DCF!G$46-DCF!G$5*MAX(BU643*DCF!G$46,0)-MAX(BU643-BT643,0)/Inputs!$B$24)*DCF!G$6</f>
        <v>-1287.0808617747477</v>
      </c>
      <c r="DC643" s="15">
        <f ca="1">(BV643*DCF!H$46-DCF!H$5*MAX(BV643*DCF!H$46,0)-MAX(BV643-BU643,0)/Inputs!$B$24)*DCF!H$6</f>
        <v>-1630.1635649978186</v>
      </c>
      <c r="DD643" s="15">
        <f ca="1">(BW643*DCF!I$46-DCF!I$5*MAX(BW643*DCF!I$46,0)-MAX(BW643-BV643,0)/Inputs!$B$24)*DCF!I$6</f>
        <v>348.75237521172562</v>
      </c>
      <c r="DE643" s="15">
        <f ca="1">(BX643*DCF!J$46-DCF!J$5*MAX(BX643*DCF!J$46,0)-MAX(BX643-BW643,0)/Inputs!$B$24)*DCF!J$6</f>
        <v>-1158.6581717208639</v>
      </c>
      <c r="DF643" s="15">
        <f ca="1">(BY643*DCF!K$46-DCF!K$5*MAX(BY643*DCF!K$46,0)-MAX(BY643-BX643,0)/Inputs!$B$24)*DCF!K$6</f>
        <v>683.16145972011293</v>
      </c>
      <c r="DG643" s="15">
        <f ca="1">(BZ643*DCF!L$46-DCF!L$5*MAX(BZ643*DCF!L$46,0)-MAX(BZ643-BY643,0)/Inputs!$B$24)*DCF!L$6</f>
        <v>1205.8313528545643</v>
      </c>
      <c r="DH643" s="15">
        <f ca="1">(CA643*DCF!M$46-DCF!M$5*MAX(CA643*DCF!M$46,0)-MAX(CA643-BZ643,0)/Inputs!$B$24)*DCF!M$6</f>
        <v>1381.9209159822296</v>
      </c>
      <c r="DI643" s="15">
        <f ca="1">SUM(CB643:CL643)+BE643*DCF!M$10*(1+Inputs!$B$30)*(1-Inputs!$B$33)*(1-Inputs!$B$30/Inputs!$B$31)/(Inputs!$B$29-Inputs!$B$30)*DCF!M$6</f>
        <v>69477.466212447951</v>
      </c>
      <c r="DJ643" s="15">
        <f ca="1">SUM(CM643:CW643)+BP643*DCF!M$28*(1+Inputs!$B$30)*(1-Inputs!$B$33)*(1-Inputs!$B$30/Inputs!$B$31)/(Inputs!$B$29-Inputs!$B$30)*DCF!M$6</f>
        <v>335918.42014271149</v>
      </c>
      <c r="DK643" s="15">
        <f ca="1">SUM(CX643:DH643)+CA643*DCF!M$46*(1+Inputs!$B$30)*(1-Inputs!$B$33)*(1-Inputs!$B$30/Inputs!$B$31)/(Inputs!$B$29-Inputs!$B$30)*DCF!M$6</f>
        <v>53561.793019875084</v>
      </c>
      <c r="DM643" s="15">
        <f ca="1">DI643+DJ643+DK643+Inputs!$B$34+Inputs!$B$36-Inputs!$B$35</f>
        <v>535808.67937503452</v>
      </c>
    </row>
    <row r="644" spans="1:117" x14ac:dyDescent="0.75">
      <c r="A644" s="11">
        <v>631</v>
      </c>
      <c r="C644" s="23">
        <f t="shared" ref="C644:M653" ca="1" si="363">_xlfn.NORM.S.INV(RAND())</f>
        <v>-0.68737081165196734</v>
      </c>
      <c r="D644" s="23">
        <f t="shared" ca="1" si="363"/>
        <v>1.1382658209265681</v>
      </c>
      <c r="E644" s="23">
        <f t="shared" ca="1" si="363"/>
        <v>-1.4856267111517623</v>
      </c>
      <c r="F644" s="23">
        <f t="shared" ca="1" si="363"/>
        <v>-3.7410728643505309E-2</v>
      </c>
      <c r="G644" s="23">
        <f t="shared" ca="1" si="363"/>
        <v>1.0544454399589194</v>
      </c>
      <c r="H644" s="23">
        <f t="shared" ca="1" si="363"/>
        <v>-0.16395863636203956</v>
      </c>
      <c r="I644" s="23">
        <f t="shared" ca="1" si="363"/>
        <v>1.2046684894507091</v>
      </c>
      <c r="J644" s="23">
        <f t="shared" ca="1" si="363"/>
        <v>0.95340532594579475</v>
      </c>
      <c r="K644" s="23">
        <f t="shared" ca="1" si="363"/>
        <v>1.0164542910706982</v>
      </c>
      <c r="L644" s="23">
        <f t="shared" ca="1" si="363"/>
        <v>0.79834542635243533</v>
      </c>
      <c r="M644" s="23">
        <f t="shared" ca="1" si="363"/>
        <v>1.8455550203730255</v>
      </c>
      <c r="N644" s="23">
        <f ca="1">SQRT(Inputs!$B$38)*C644+SQRT(1-Inputs!$B$38)*_xlfn.NORM.S.INV(RAND())</f>
        <v>-0.53002245147171634</v>
      </c>
      <c r="O644" s="23">
        <f ca="1">SQRT(Inputs!$B$38)*D644+SQRT(1-Inputs!$B$38)*_xlfn.NORM.S.INV(RAND())</f>
        <v>-0.39845258544795925</v>
      </c>
      <c r="P644" s="23">
        <f ca="1">SQRT(Inputs!$B$38)*E644+SQRT(1-Inputs!$B$38)*_xlfn.NORM.S.INV(RAND())</f>
        <v>-0.58604194591872794</v>
      </c>
      <c r="Q644" s="23">
        <f ca="1">SQRT(Inputs!$B$38)*F644+SQRT(1-Inputs!$B$38)*_xlfn.NORM.S.INV(RAND())</f>
        <v>0.10180195912217763</v>
      </c>
      <c r="R644" s="23">
        <f ca="1">SQRT(Inputs!$B$38)*G644+SQRT(1-Inputs!$B$38)*_xlfn.NORM.S.INV(RAND())</f>
        <v>2.5689085130557663</v>
      </c>
      <c r="S644" s="23">
        <f ca="1">SQRT(Inputs!$B$38)*H644+SQRT(1-Inputs!$B$38)*_xlfn.NORM.S.INV(RAND())</f>
        <v>0.18613427731848126</v>
      </c>
      <c r="T644" s="23">
        <f ca="1">SQRT(Inputs!$B$38)*I644+SQRT(1-Inputs!$B$38)*_xlfn.NORM.S.INV(RAND())</f>
        <v>0.6824823091610065</v>
      </c>
      <c r="U644" s="23">
        <f ca="1">SQRT(Inputs!$B$38)*J644+SQRT(1-Inputs!$B$38)*_xlfn.NORM.S.INV(RAND())</f>
        <v>0.77479726688013417</v>
      </c>
      <c r="V644" s="23">
        <f ca="1">SQRT(Inputs!$B$38)*K644+SQRT(1-Inputs!$B$38)*_xlfn.NORM.S.INV(RAND())</f>
        <v>0.60661563759519554</v>
      </c>
      <c r="W644" s="23">
        <f ca="1">SQRT(Inputs!$B$38)*L644+SQRT(1-Inputs!$B$38)*_xlfn.NORM.S.INV(RAND())</f>
        <v>1.2580243264207689</v>
      </c>
      <c r="X644" s="23">
        <f ca="1">SQRT(Inputs!$B$38)*M644+SQRT(1-Inputs!$B$38)*_xlfn.NORM.S.INV(RAND())</f>
        <v>0.29976253470443093</v>
      </c>
      <c r="Y644" s="23">
        <f ca="1">SQRT(Inputs!$B$38)*C644+SQRT(1-Inputs!$B$38)*_xlfn.NORM.S.INV(RAND())</f>
        <v>0.55004105921675417</v>
      </c>
      <c r="Z644" s="23">
        <f ca="1">SQRT(Inputs!$B$38)*D644+SQRT(1-Inputs!$B$38)*_xlfn.NORM.S.INV(RAND())</f>
        <v>-0.80478132467004126</v>
      </c>
      <c r="AA644" s="23">
        <f ca="1">SQRT(Inputs!$B$38)*E644+SQRT(1-Inputs!$B$38)*_xlfn.NORM.S.INV(RAND())</f>
        <v>-1.329547980239882</v>
      </c>
      <c r="AB644" s="23">
        <f ca="1">SQRT(Inputs!$B$38)*F644+SQRT(1-Inputs!$B$38)*_xlfn.NORM.S.INV(RAND())</f>
        <v>-0.47216305454341456</v>
      </c>
      <c r="AC644" s="23">
        <f ca="1">SQRT(Inputs!$B$38)*G644+SQRT(1-Inputs!$B$38)*_xlfn.NORM.S.INV(RAND())</f>
        <v>0.66606108725091495</v>
      </c>
      <c r="AD644" s="23">
        <f ca="1">SQRT(Inputs!$B$38)*H644+SQRT(1-Inputs!$B$38)*_xlfn.NORM.S.INV(RAND())</f>
        <v>9.1340943684250983E-2</v>
      </c>
      <c r="AE644" s="23">
        <f ca="1">SQRT(Inputs!$B$38)*I644+SQRT(1-Inputs!$B$38)*_xlfn.NORM.S.INV(RAND())</f>
        <v>-0.16350814477991205</v>
      </c>
      <c r="AF644" s="23">
        <f ca="1">SQRT(Inputs!$B$38)*J644+SQRT(1-Inputs!$B$38)*_xlfn.NORM.S.INV(RAND())</f>
        <v>0.13916980367012116</v>
      </c>
      <c r="AG644" s="23">
        <f ca="1">SQRT(Inputs!$B$38)*K644+SQRT(1-Inputs!$B$38)*_xlfn.NORM.S.INV(RAND())</f>
        <v>1.0578784099529126</v>
      </c>
      <c r="AH644" s="23">
        <f ca="1">SQRT(Inputs!$B$38)*L644+SQRT(1-Inputs!$B$38)*_xlfn.NORM.S.INV(RAND())</f>
        <v>-6.0441652814398283E-2</v>
      </c>
      <c r="AI644" s="23">
        <f ca="1">SQRT(Inputs!$B$38)*M644+SQRT(1-Inputs!$B$38)*_xlfn.NORM.S.INV(RAND())</f>
        <v>2.7757805519001884</v>
      </c>
      <c r="AJ644" s="23">
        <f ca="1">SQRT(Inputs!$B$38)*C644+SQRT(1-Inputs!$B$38)*_xlfn.NORM.S.INV(RAND())</f>
        <v>0.473979777822575</v>
      </c>
      <c r="AK644" s="23">
        <f ca="1">SQRT(Inputs!$B$38)*D644+SQRT(1-Inputs!$B$38)*_xlfn.NORM.S.INV(RAND())</f>
        <v>2.3248353743155619</v>
      </c>
      <c r="AL644" s="23">
        <f ca="1">SQRT(Inputs!$B$38)*E644+SQRT(1-Inputs!$B$38)*_xlfn.NORM.S.INV(RAND())</f>
        <v>-1.7031123736526124</v>
      </c>
      <c r="AM644" s="23">
        <f ca="1">SQRT(Inputs!$B$38)*F644+SQRT(1-Inputs!$B$38)*_xlfn.NORM.S.INV(RAND())</f>
        <v>-7.0469887378400792E-2</v>
      </c>
      <c r="AN644" s="23">
        <f ca="1">SQRT(Inputs!$B$38)*G644+SQRT(1-Inputs!$B$38)*_xlfn.NORM.S.INV(RAND())</f>
        <v>2.1769054305497213</v>
      </c>
      <c r="AO644" s="23">
        <f ca="1">SQRT(Inputs!$B$38)*H644+SQRT(1-Inputs!$B$38)*_xlfn.NORM.S.INV(RAND())</f>
        <v>-0.74955689736341435</v>
      </c>
      <c r="AP644" s="23">
        <f ca="1">SQRT(Inputs!$B$38)*I644+SQRT(1-Inputs!$B$38)*_xlfn.NORM.S.INV(RAND())</f>
        <v>1.5930173083964345</v>
      </c>
      <c r="AQ644" s="23">
        <f ca="1">SQRT(Inputs!$B$38)*J644+SQRT(1-Inputs!$B$38)*_xlfn.NORM.S.INV(RAND())</f>
        <v>-2.2741394152088201E-2</v>
      </c>
      <c r="AR644" s="23">
        <f ca="1">SQRT(Inputs!$B$38)*K644+SQRT(1-Inputs!$B$38)*_xlfn.NORM.S.INV(RAND())</f>
        <v>0.79343879667652439</v>
      </c>
      <c r="AS644" s="23">
        <f ca="1">SQRT(Inputs!$B$38)*L644+SQRT(1-Inputs!$B$38)*_xlfn.NORM.S.INV(RAND())</f>
        <v>-0.11544027290000936</v>
      </c>
      <c r="AT644" s="23">
        <f ca="1">SQRT(Inputs!$B$38)*M644+SQRT(1-Inputs!$B$38)*_xlfn.NORM.S.INV(RAND())</f>
        <v>0.56463945614007227</v>
      </c>
      <c r="AU644" s="15">
        <f ca="1">Inputs!$B$6*EXP($B$8-0.5*C$5^2+C$5*N644)</f>
        <v>4554.2495904601838</v>
      </c>
      <c r="AV644" s="15">
        <f t="shared" ca="1" si="328"/>
        <v>5228.1546294867085</v>
      </c>
      <c r="AW644" s="15">
        <f t="shared" ca="1" si="329"/>
        <v>5890.3061593584571</v>
      </c>
      <c r="AX644" s="15">
        <f t="shared" ca="1" si="330"/>
        <v>7283.5207310499854</v>
      </c>
      <c r="AY644" s="15">
        <f t="shared" ca="1" si="331"/>
        <v>12015.581684287117</v>
      </c>
      <c r="AZ644" s="15">
        <f t="shared" ca="1" si="332"/>
        <v>14999.700341606194</v>
      </c>
      <c r="BA644" s="15">
        <f t="shared" ca="1" si="333"/>
        <v>19714.883852547511</v>
      </c>
      <c r="BB644" s="15">
        <f t="shared" ca="1" si="334"/>
        <v>26085.34463206022</v>
      </c>
      <c r="BC644" s="15">
        <f t="shared" ca="1" si="335"/>
        <v>33874.525295197425</v>
      </c>
      <c r="BD644" s="15">
        <f t="shared" ca="1" si="336"/>
        <v>46681.528273579199</v>
      </c>
      <c r="BE644" s="15">
        <f t="shared" ca="1" si="337"/>
        <v>58785.50363464035</v>
      </c>
      <c r="BF644" s="15">
        <f ca="1">Inputs!$B$13*EXP($B$9-0.5*C$6^2+C$6*Y644)</f>
        <v>15424.51800697203</v>
      </c>
      <c r="BG644" s="15">
        <f t="shared" ca="1" si="338"/>
        <v>16257.568031761293</v>
      </c>
      <c r="BH644" s="15">
        <f t="shared" ca="1" si="339"/>
        <v>15932.82573769535</v>
      </c>
      <c r="BI644" s="15">
        <f t="shared" ca="1" si="340"/>
        <v>18136.989510403582</v>
      </c>
      <c r="BJ644" s="15">
        <f t="shared" ca="1" si="341"/>
        <v>24475.360241549988</v>
      </c>
      <c r="BK644" s="15">
        <f t="shared" ca="1" si="342"/>
        <v>30414.745403247503</v>
      </c>
      <c r="BL644" s="15">
        <f t="shared" ca="1" si="343"/>
        <v>36577.522951713821</v>
      </c>
      <c r="BM644" s="15">
        <f t="shared" ca="1" si="344"/>
        <v>45745.758571756669</v>
      </c>
      <c r="BN644" s="15">
        <f t="shared" ca="1" si="345"/>
        <v>63865.74903723591</v>
      </c>
      <c r="BO644" s="15">
        <f t="shared" ca="1" si="346"/>
        <v>78030.067464940308</v>
      </c>
      <c r="BP644" s="15">
        <f t="shared" ca="1" si="347"/>
        <v>131532.60335488277</v>
      </c>
      <c r="BQ644" s="15">
        <f ca="1">Inputs!$B$20*EXP($B$10-0.5*C$7^2+C$7*AJ644)</f>
        <v>5074.7934697205046</v>
      </c>
      <c r="BR644" s="15">
        <f t="shared" ca="1" si="348"/>
        <v>14408.071810616257</v>
      </c>
      <c r="BS644" s="15">
        <f t="shared" ca="1" si="349"/>
        <v>12097.720649023422</v>
      </c>
      <c r="BT644" s="15">
        <f t="shared" ca="1" si="350"/>
        <v>16374.602121576791</v>
      </c>
      <c r="BU644" s="15">
        <f t="shared" ca="1" si="351"/>
        <v>38428.99796511796</v>
      </c>
      <c r="BV644" s="15">
        <f t="shared" ca="1" si="352"/>
        <v>45158.050833311754</v>
      </c>
      <c r="BW644" s="15">
        <f t="shared" ca="1" si="353"/>
        <v>88282.493908908655</v>
      </c>
      <c r="BX644" s="15">
        <f t="shared" ca="1" si="354"/>
        <v>122915.59273392384</v>
      </c>
      <c r="BY644" s="15">
        <f t="shared" ca="1" si="355"/>
        <v>200459.01559636186</v>
      </c>
      <c r="BZ644" s="15">
        <f t="shared" ca="1" si="356"/>
        <v>275365.85683313018</v>
      </c>
      <c r="CA644" s="15">
        <f t="shared" ca="1" si="357"/>
        <v>427630.17469398485</v>
      </c>
      <c r="CB644" s="15">
        <f ca="1">(AU644*DCF!C$10-DCF!C$5*MAX(AU644*DCF!C$10,0)-MAX(AU644-Inputs!$B$6,0)/Inputs!$B$10)*DCF!C$6</f>
        <v>1045.9833437971447</v>
      </c>
      <c r="CC644" s="15">
        <f ca="1">(AV644*DCF!D$10-DCF!D$5*MAX(AV644*DCF!D$10,0)-MAX(AV644-AU644,0)/Inputs!$B$10)*DCF!D$6</f>
        <v>1110.0131649336076</v>
      </c>
      <c r="CD644" s="15">
        <f ca="1">(AW644*DCF!E$10-DCF!E$5*MAX(AW644*DCF!E$10,0)-MAX(AW644-AV644,0)/Inputs!$B$10)*DCF!E$6</f>
        <v>1210.8339810807668</v>
      </c>
      <c r="CE644" s="15">
        <f ca="1">(AX644*DCF!F$10-DCF!F$5*MAX(AX644*DCF!F$10,0)-MAX(AX644-AW644,0)/Inputs!$B$10)*DCF!F$6</f>
        <v>1300.0875574346719</v>
      </c>
      <c r="CF644" s="15">
        <f ca="1">(AY644*DCF!G$10-DCF!G$5*MAX(AY644*DCF!G$10,0)-MAX(AY644-AX644,0)/Inputs!$B$10)*DCF!G$6</f>
        <v>1566.1047379124684</v>
      </c>
      <c r="CG644" s="15">
        <f ca="1">(AZ644*DCF!H$10-DCF!H$5*MAX(AZ644*DCF!H$10,0)-MAX(AZ644-AY644,0)/Inputs!$B$10)*DCF!H$6</f>
        <v>2382.3188153292767</v>
      </c>
      <c r="CH644" s="15">
        <f ca="1">(BA644*DCF!I$10-DCF!I$5*MAX(BA644*DCF!I$10,0)-MAX(BA644-AZ644,0)/Inputs!$B$10)*DCF!I$6</f>
        <v>2827.7347778149569</v>
      </c>
      <c r="CI644" s="15">
        <f ca="1">(BB644*DCF!J$10-DCF!J$5*MAX(BB644*DCF!J$10,0)-MAX(BB644-BA644,0)/Inputs!$B$10)*DCF!J$6</f>
        <v>3510.9673109540959</v>
      </c>
      <c r="CJ644" s="15">
        <f ca="1">(BC644*DCF!K$10-DCF!K$5*MAX(BC644*DCF!K$10,0)-MAX(BC644-BB644,0)/Inputs!$B$10)*DCF!K$6</f>
        <v>4362.8878247970506</v>
      </c>
      <c r="CK644" s="15">
        <f ca="1">(BD644*DCF!L$10-DCF!L$5*MAX(BD644*DCF!L$10,0)-MAX(BD644-BC644,0)/Inputs!$B$10)*DCF!L$6</f>
        <v>5384.3093095097029</v>
      </c>
      <c r="CL644" s="15">
        <f ca="1">(BE644*DCF!M$10-DCF!M$5*MAX(BE644*DCF!M$10,0)-MAX(BE644-BD644,0)/Inputs!$B$10)*DCF!M$6</f>
        <v>6849.4457105561596</v>
      </c>
      <c r="CM644" s="15">
        <f ca="1">(BF644*DCF!C$28-DCF!C$5*MAX(BF644*DCF!C$28,0)-MAX(BF644-Inputs!$B$13,0)/Inputs!$B$17)*DCF!C$6</f>
        <v>3775.0095441589747</v>
      </c>
      <c r="CN644" s="15">
        <f ca="1">(BG644*DCF!D$28-DCF!D$5*MAX(BG644*DCF!D$28,0)-MAX(BG644-BF644,0)/Inputs!$B$17)*DCF!D$6</f>
        <v>4610.5009815027042</v>
      </c>
      <c r="CO644" s="15">
        <f ca="1">(BH644*DCF!E$28-DCF!E$5*MAX(BH644*DCF!E$28,0)-MAX(BH644-BG644,0)/Inputs!$B$17)*DCF!E$6</f>
        <v>4512.4599558756963</v>
      </c>
      <c r="CP644" s="15">
        <f ca="1">(BI644*DCF!F$28-DCF!F$5*MAX(BI644*DCF!F$28,0)-MAX(BI644-BH644,0)/Inputs!$B$17)*DCF!F$6</f>
        <v>4522.4120538404859</v>
      </c>
      <c r="CQ644" s="15">
        <f ca="1">(BJ644*DCF!G$28-DCF!G$5*MAX(BJ644*DCF!G$28,0)-MAX(BJ644-BI644,0)/Inputs!$B$17)*DCF!G$6</f>
        <v>5284.2665671716795</v>
      </c>
      <c r="CR644" s="15">
        <f ca="1">(BK644*DCF!H$28-DCF!H$5*MAX(BK644*DCF!H$28,0)-MAX(BK644-BJ644,0)/Inputs!$B$17)*DCF!H$6</f>
        <v>6599.0883219515717</v>
      </c>
      <c r="CS644" s="15">
        <f ca="1">(BL644*DCF!I$28-DCF!I$5*MAX(BL644*DCF!I$28,0)-MAX(BL644-BK644,0)/Inputs!$B$17)*DCF!I$6</f>
        <v>7716.7680997353837</v>
      </c>
      <c r="CT644" s="15">
        <f ca="1">(BM644*DCF!J$28-DCF!J$5*MAX(BM644*DCF!J$28,0)-MAX(BM644-BL644,0)/Inputs!$B$17)*DCF!J$6</f>
        <v>8989.4686613406884</v>
      </c>
      <c r="CU644" s="15">
        <f ca="1">(BN644*DCF!K$28-DCF!K$5*MAX(BN644*DCF!K$28,0)-MAX(BN644-BM644,0)/Inputs!$B$17)*DCF!K$6</f>
        <v>11267.917884761757</v>
      </c>
      <c r="CV644" s="15">
        <f ca="1">(BO644*DCF!L$28-DCF!L$5*MAX(BO644*DCF!L$28,0)-MAX(BO644-BN644,0)/Inputs!$B$17)*DCF!L$6</f>
        <v>13965.920051614277</v>
      </c>
      <c r="CW644" s="15">
        <f ca="1">(BP644*DCF!M$28-DCF!M$5*MAX(BP644*DCF!M$28,0)-MAX(BP644-BO644,0)/Inputs!$B$17)*DCF!M$6</f>
        <v>19155.417058945473</v>
      </c>
      <c r="CX644" s="15">
        <f ca="1">(BQ644*DCF!C$46-DCF!C$5*MAX(BQ644*DCF!C$46,0)-MAX(BQ644-Inputs!$B$20,0)/Inputs!$B$24)*DCF!C$6</f>
        <v>-2037.5012492289868</v>
      </c>
      <c r="CY644" s="15">
        <f ca="1">(BR644*DCF!D$46-DCF!D$5*MAX(BR644*DCF!D$46,0)-MAX(BR644-BQ644,0)/Inputs!$B$24)*DCF!D$6</f>
        <v>-6441.554252310164</v>
      </c>
      <c r="CZ644" s="15">
        <f ca="1">(BS644*DCF!E$46-DCF!E$5*MAX(BS644*DCF!E$46,0)-MAX(BS644-BR644,0)/Inputs!$B$24)*DCF!E$6</f>
        <v>-1430.5765304589918</v>
      </c>
      <c r="DA644" s="15">
        <f ca="1">(BT644*DCF!F$46-DCF!F$5*MAX(BT644*DCF!F$46,0)-MAX(BT644-BS644,0)/Inputs!$B$24)*DCF!F$6</f>
        <v>-2749.849801318921</v>
      </c>
      <c r="DB644" s="15">
        <f ca="1">(BU644*DCF!G$46-DCF!G$5*MAX(BU644*DCF!G$46,0)-MAX(BU644-BT644,0)/Inputs!$B$24)*DCF!G$6</f>
        <v>-8711.3385852280935</v>
      </c>
      <c r="DC644" s="15">
        <f ca="1">(BV644*DCF!H$46-DCF!H$5*MAX(BV644*DCF!H$46,0)-MAX(BV644-BU644,0)/Inputs!$B$24)*DCF!H$6</f>
        <v>-2091.0119492002495</v>
      </c>
      <c r="DD644" s="15">
        <f ca="1">(BW644*DCF!I$46-DCF!I$5*MAX(BW644*DCF!I$46,0)-MAX(BW644-BV644,0)/Inputs!$B$24)*DCF!I$6</f>
        <v>-10340.440901793114</v>
      </c>
      <c r="DE644" s="15">
        <f ca="1">(BX644*DCF!J$46-DCF!J$5*MAX(BX644*DCF!J$46,0)-MAX(BX644-BW644,0)/Inputs!$B$24)*DCF!J$6</f>
        <v>-4028.1628706374831</v>
      </c>
      <c r="DF644" s="15">
        <f ca="1">(BY644*DCF!K$46-DCF!K$5*MAX(BY644*DCF!K$46,0)-MAX(BY644-BX644,0)/Inputs!$B$24)*DCF!K$6</f>
        <v>-7545.1856486076185</v>
      </c>
      <c r="DG644" s="15">
        <f ca="1">(BZ644*DCF!L$46-DCF!L$5*MAX(BZ644*DCF!L$46,0)-MAX(BZ644-BY644,0)/Inputs!$B$24)*DCF!L$6</f>
        <v>2083.1021470033634</v>
      </c>
      <c r="DH644" s="15">
        <f ca="1">(CA644*DCF!M$46-DCF!M$5*MAX(CA644*DCF!M$46,0)-MAX(CA644-BZ644,0)/Inputs!$B$24)*DCF!M$6</f>
        <v>1692.7275485530226</v>
      </c>
      <c r="DI644" s="15">
        <f ca="1">SUM(CB644:CL644)+BE644*DCF!M$10*(1+Inputs!$B$30)*(1-Inputs!$B$33)*(1-Inputs!$B$30/Inputs!$B$31)/(Inputs!$B$29-Inputs!$B$30)*DCF!M$6</f>
        <v>195151.52050713374</v>
      </c>
      <c r="DJ644" s="15">
        <f ca="1">SUM(CM644:CW644)+BP644*DCF!M$28*(1+Inputs!$B$30)*(1-Inputs!$B$33)*(1-Inputs!$B$30/Inputs!$B$31)/(Inputs!$B$29-Inputs!$B$30)*DCF!M$6</f>
        <v>578475.19514790305</v>
      </c>
      <c r="DK644" s="15">
        <f ca="1">SUM(CX644:DH644)+CA644*DCF!M$46*(1+Inputs!$B$30)*(1-Inputs!$B$33)*(1-Inputs!$B$30/Inputs!$B$31)/(Inputs!$B$29-Inputs!$B$30)*DCF!M$6</f>
        <v>619567.11401622032</v>
      </c>
      <c r="DM644" s="15">
        <f ca="1">DI644+DJ644+DK644+Inputs!$B$34+Inputs!$B$36-Inputs!$B$35</f>
        <v>1470044.8296712572</v>
      </c>
    </row>
    <row r="645" spans="1:117" x14ac:dyDescent="0.75">
      <c r="A645" s="11">
        <v>632</v>
      </c>
      <c r="C645" s="23">
        <f t="shared" ca="1" si="363"/>
        <v>-0.14144289205061905</v>
      </c>
      <c r="D645" s="23">
        <f t="shared" ca="1" si="363"/>
        <v>-0.37185927305126254</v>
      </c>
      <c r="E645" s="23">
        <f t="shared" ca="1" si="363"/>
        <v>-0.6202975760707008</v>
      </c>
      <c r="F645" s="23">
        <f t="shared" ca="1" si="363"/>
        <v>-0.30688387974071674</v>
      </c>
      <c r="G645" s="23">
        <f t="shared" ca="1" si="363"/>
        <v>0.32006084877768448</v>
      </c>
      <c r="H645" s="23">
        <f t="shared" ca="1" si="363"/>
        <v>1.9759882927847898</v>
      </c>
      <c r="I645" s="23">
        <f t="shared" ca="1" si="363"/>
        <v>0.32921950092656133</v>
      </c>
      <c r="J645" s="23">
        <f t="shared" ca="1" si="363"/>
        <v>1.7914841447250762</v>
      </c>
      <c r="K645" s="23">
        <f t="shared" ca="1" si="363"/>
        <v>0.62221191389499808</v>
      </c>
      <c r="L645" s="23">
        <f t="shared" ca="1" si="363"/>
        <v>1.6116592310267237</v>
      </c>
      <c r="M645" s="23">
        <f t="shared" ca="1" si="363"/>
        <v>-1.9606977804739301</v>
      </c>
      <c r="N645" s="23">
        <f ca="1">SQRT(Inputs!$B$38)*C645+SQRT(1-Inputs!$B$38)*_xlfn.NORM.S.INV(RAND())</f>
        <v>-0.4541869910103396</v>
      </c>
      <c r="O645" s="23">
        <f ca="1">SQRT(Inputs!$B$38)*D645+SQRT(1-Inputs!$B$38)*_xlfn.NORM.S.INV(RAND())</f>
        <v>-1.9528410034887849</v>
      </c>
      <c r="P645" s="23">
        <f ca="1">SQRT(Inputs!$B$38)*E645+SQRT(1-Inputs!$B$38)*_xlfn.NORM.S.INV(RAND())</f>
        <v>-1.2014104300736153</v>
      </c>
      <c r="Q645" s="23">
        <f ca="1">SQRT(Inputs!$B$38)*F645+SQRT(1-Inputs!$B$38)*_xlfn.NORM.S.INV(RAND())</f>
        <v>0.37870790494184547</v>
      </c>
      <c r="R645" s="23">
        <f ca="1">SQRT(Inputs!$B$38)*G645+SQRT(1-Inputs!$B$38)*_xlfn.NORM.S.INV(RAND())</f>
        <v>1.3529491468495038</v>
      </c>
      <c r="S645" s="23">
        <f ca="1">SQRT(Inputs!$B$38)*H645+SQRT(1-Inputs!$B$38)*_xlfn.NORM.S.INV(RAND())</f>
        <v>1.8816657850080232</v>
      </c>
      <c r="T645" s="23">
        <f ca="1">SQRT(Inputs!$B$38)*I645+SQRT(1-Inputs!$B$38)*_xlfn.NORM.S.INV(RAND())</f>
        <v>-0.32417098353961671</v>
      </c>
      <c r="U645" s="23">
        <f ca="1">SQRT(Inputs!$B$38)*J645+SQRT(1-Inputs!$B$38)*_xlfn.NORM.S.INV(RAND())</f>
        <v>0.91029887979725599</v>
      </c>
      <c r="V645" s="23">
        <f ca="1">SQRT(Inputs!$B$38)*K645+SQRT(1-Inputs!$B$38)*_xlfn.NORM.S.INV(RAND())</f>
        <v>0.96134170844231048</v>
      </c>
      <c r="W645" s="23">
        <f ca="1">SQRT(Inputs!$B$38)*L645+SQRT(1-Inputs!$B$38)*_xlfn.NORM.S.INV(RAND())</f>
        <v>1.3958719946888365</v>
      </c>
      <c r="X645" s="23">
        <f ca="1">SQRT(Inputs!$B$38)*M645+SQRT(1-Inputs!$B$38)*_xlfn.NORM.S.INV(RAND())</f>
        <v>-2.4002842144011813</v>
      </c>
      <c r="Y645" s="23">
        <f ca="1">SQRT(Inputs!$B$38)*C645+SQRT(1-Inputs!$B$38)*_xlfn.NORM.S.INV(RAND())</f>
        <v>0.79138496248546775</v>
      </c>
      <c r="Z645" s="23">
        <f ca="1">SQRT(Inputs!$B$38)*D645+SQRT(1-Inputs!$B$38)*_xlfn.NORM.S.INV(RAND())</f>
        <v>-0.73735113587979018</v>
      </c>
      <c r="AA645" s="23">
        <f ca="1">SQRT(Inputs!$B$38)*E645+SQRT(1-Inputs!$B$38)*_xlfn.NORM.S.INV(RAND())</f>
        <v>-0.11132097157516535</v>
      </c>
      <c r="AB645" s="23">
        <f ca="1">SQRT(Inputs!$B$38)*F645+SQRT(1-Inputs!$B$38)*_xlfn.NORM.S.INV(RAND())</f>
        <v>-0.17660987031115286</v>
      </c>
      <c r="AC645" s="23">
        <f ca="1">SQRT(Inputs!$B$38)*G645+SQRT(1-Inputs!$B$38)*_xlfn.NORM.S.INV(RAND())</f>
        <v>1.6071048119323978</v>
      </c>
      <c r="AD645" s="23">
        <f ca="1">SQRT(Inputs!$B$38)*H645+SQRT(1-Inputs!$B$38)*_xlfn.NORM.S.INV(RAND())</f>
        <v>0.75693880681254866</v>
      </c>
      <c r="AE645" s="23">
        <f ca="1">SQRT(Inputs!$B$38)*I645+SQRT(1-Inputs!$B$38)*_xlfn.NORM.S.INV(RAND())</f>
        <v>0.63487012427734291</v>
      </c>
      <c r="AF645" s="23">
        <f ca="1">SQRT(Inputs!$B$38)*J645+SQRT(1-Inputs!$B$38)*_xlfn.NORM.S.INV(RAND())</f>
        <v>0.98038407356826995</v>
      </c>
      <c r="AG645" s="23">
        <f ca="1">SQRT(Inputs!$B$38)*K645+SQRT(1-Inputs!$B$38)*_xlfn.NORM.S.INV(RAND())</f>
        <v>0.46957173734770297</v>
      </c>
      <c r="AH645" s="23">
        <f ca="1">SQRT(Inputs!$B$38)*L645+SQRT(1-Inputs!$B$38)*_xlfn.NORM.S.INV(RAND())</f>
        <v>2.0099946792905454</v>
      </c>
      <c r="AI645" s="23">
        <f ca="1">SQRT(Inputs!$B$38)*M645+SQRT(1-Inputs!$B$38)*_xlfn.NORM.S.INV(RAND())</f>
        <v>-2.139393305534659</v>
      </c>
      <c r="AJ645" s="23">
        <f ca="1">SQRT(Inputs!$B$38)*C645+SQRT(1-Inputs!$B$38)*_xlfn.NORM.S.INV(RAND())</f>
        <v>0.5457982475177966</v>
      </c>
      <c r="AK645" s="23">
        <f ca="1">SQRT(Inputs!$B$38)*D645+SQRT(1-Inputs!$B$38)*_xlfn.NORM.S.INV(RAND())</f>
        <v>1.144788672049011</v>
      </c>
      <c r="AL645" s="23">
        <f ca="1">SQRT(Inputs!$B$38)*E645+SQRT(1-Inputs!$B$38)*_xlfn.NORM.S.INV(RAND())</f>
        <v>-0.44587718044906877</v>
      </c>
      <c r="AM645" s="23">
        <f ca="1">SQRT(Inputs!$B$38)*F645+SQRT(1-Inputs!$B$38)*_xlfn.NORM.S.INV(RAND())</f>
        <v>0.10482198168509788</v>
      </c>
      <c r="AN645" s="23">
        <f ca="1">SQRT(Inputs!$B$38)*G645+SQRT(1-Inputs!$B$38)*_xlfn.NORM.S.INV(RAND())</f>
        <v>0.27455027049850622</v>
      </c>
      <c r="AO645" s="23">
        <f ca="1">SQRT(Inputs!$B$38)*H645+SQRT(1-Inputs!$B$38)*_xlfn.NORM.S.INV(RAND())</f>
        <v>0.99014631641379947</v>
      </c>
      <c r="AP645" s="23">
        <f ca="1">SQRT(Inputs!$B$38)*I645+SQRT(1-Inputs!$B$38)*_xlfn.NORM.S.INV(RAND())</f>
        <v>1.1468753540452796</v>
      </c>
      <c r="AQ645" s="23">
        <f ca="1">SQRT(Inputs!$B$38)*J645+SQRT(1-Inputs!$B$38)*_xlfn.NORM.S.INV(RAND())</f>
        <v>1.2606570571641922</v>
      </c>
      <c r="AR645" s="23">
        <f ca="1">SQRT(Inputs!$B$38)*K645+SQRT(1-Inputs!$B$38)*_xlfn.NORM.S.INV(RAND())</f>
        <v>-1.0088494174518929</v>
      </c>
      <c r="AS645" s="23">
        <f ca="1">SQRT(Inputs!$B$38)*L645+SQRT(1-Inputs!$B$38)*_xlfn.NORM.S.INV(RAND())</f>
        <v>0.13978155012501281</v>
      </c>
      <c r="AT645" s="23">
        <f ca="1">SQRT(Inputs!$B$38)*M645+SQRT(1-Inputs!$B$38)*_xlfn.NORM.S.INV(RAND())</f>
        <v>-1.0417754090601701</v>
      </c>
      <c r="AU645" s="15">
        <f ca="1">Inputs!$B$6*EXP($B$8-0.5*C$5^2+C$5*N645)</f>
        <v>4610.5008354653191</v>
      </c>
      <c r="AV645" s="15">
        <f t="shared" ca="1" si="328"/>
        <v>4211.3752062365738</v>
      </c>
      <c r="AW645" s="15">
        <f t="shared" ca="1" si="329"/>
        <v>4366.8295082266395</v>
      </c>
      <c r="AX645" s="15">
        <f t="shared" ca="1" si="330"/>
        <v>5589.7707803646563</v>
      </c>
      <c r="AY645" s="15">
        <f t="shared" ca="1" si="331"/>
        <v>8000.6181344418119</v>
      </c>
      <c r="AZ645" s="15">
        <f t="shared" ca="1" si="332"/>
        <v>12037.848118698337</v>
      </c>
      <c r="BA645" s="15">
        <f t="shared" ca="1" si="333"/>
        <v>14239.835024345515</v>
      </c>
      <c r="BB645" s="15">
        <f t="shared" ca="1" si="334"/>
        <v>19098.674834433936</v>
      </c>
      <c r="BC645" s="15">
        <f t="shared" ca="1" si="335"/>
        <v>25665.565709560502</v>
      </c>
      <c r="BD645" s="15">
        <f t="shared" ca="1" si="336"/>
        <v>35827.970856668995</v>
      </c>
      <c r="BE645" s="15">
        <f t="shared" ca="1" si="337"/>
        <v>35281.351137160076</v>
      </c>
      <c r="BF645" s="15">
        <f ca="1">Inputs!$B$13*EXP($B$9-0.5*C$6^2+C$6*Y645)</f>
        <v>16180.457602088441</v>
      </c>
      <c r="BG645" s="15">
        <f t="shared" ca="1" si="338"/>
        <v>17263.102019691101</v>
      </c>
      <c r="BH645" s="15">
        <f t="shared" ca="1" si="339"/>
        <v>20706.472236068745</v>
      </c>
      <c r="BI645" s="15">
        <f t="shared" ca="1" si="340"/>
        <v>24668.069891055595</v>
      </c>
      <c r="BJ645" s="15">
        <f t="shared" ca="1" si="341"/>
        <v>38125.005317016825</v>
      </c>
      <c r="BK645" s="15">
        <f t="shared" ca="1" si="342"/>
        <v>51870.368750883325</v>
      </c>
      <c r="BL645" s="15">
        <f t="shared" ca="1" si="343"/>
        <v>69180.375476497386</v>
      </c>
      <c r="BM645" s="15">
        <f t="shared" ca="1" si="344"/>
        <v>96051.489794571986</v>
      </c>
      <c r="BN645" s="15">
        <f t="shared" ca="1" si="345"/>
        <v>124969.32285738867</v>
      </c>
      <c r="BO645" s="15">
        <f t="shared" ca="1" si="346"/>
        <v>194230.83397841221</v>
      </c>
      <c r="BP645" s="15">
        <f t="shared" ca="1" si="347"/>
        <v>187604.57810067953</v>
      </c>
      <c r="BQ645" s="15">
        <f ca="1">Inputs!$B$20*EXP($B$10-0.5*C$7^2+C$7*AJ645)</f>
        <v>5205.7229950931551</v>
      </c>
      <c r="BR645" s="15">
        <f t="shared" ca="1" si="348"/>
        <v>10160.443721297064</v>
      </c>
      <c r="BS645" s="15">
        <f t="shared" ca="1" si="349"/>
        <v>12241.259672034334</v>
      </c>
      <c r="BT645" s="15">
        <f t="shared" ca="1" si="350"/>
        <v>17348.591465967995</v>
      </c>
      <c r="BU645" s="15">
        <f t="shared" ca="1" si="351"/>
        <v>25694.566618224217</v>
      </c>
      <c r="BV645" s="15">
        <f t="shared" ca="1" si="352"/>
        <v>44682.790059965126</v>
      </c>
      <c r="BW645" s="15">
        <f t="shared" ca="1" si="353"/>
        <v>79482.435934495632</v>
      </c>
      <c r="BX645" s="15">
        <f t="shared" ca="1" si="354"/>
        <v>143133.8639369384</v>
      </c>
      <c r="BY645" s="15">
        <f t="shared" ca="1" si="355"/>
        <v>165350.91038019396</v>
      </c>
      <c r="BZ645" s="15">
        <f t="shared" ca="1" si="356"/>
        <v>238049.61900994211</v>
      </c>
      <c r="CA645" s="15">
        <f t="shared" ca="1" si="357"/>
        <v>277876.3102398339</v>
      </c>
      <c r="CB645" s="15">
        <f ca="1">(AU645*DCF!C$10-DCF!C$5*MAX(AU645*DCF!C$10,0)-MAX(AU645-Inputs!$B$6,0)/Inputs!$B$10)*DCF!C$6</f>
        <v>1045.5822623939896</v>
      </c>
      <c r="CC645" s="15">
        <f ca="1">(AV645*DCF!D$10-DCF!D$5*MAX(AV645*DCF!D$10,0)-MAX(AV645-AU645,0)/Inputs!$B$10)*DCF!D$6</f>
        <v>1026.4941753896728</v>
      </c>
      <c r="CD645" s="15">
        <f ca="1">(AW645*DCF!E$10-DCF!E$5*MAX(AW645*DCF!E$10,0)-MAX(AW645-AV645,0)/Inputs!$B$10)*DCF!E$6</f>
        <v>973.21667294270935</v>
      </c>
      <c r="CE645" s="15">
        <f ca="1">(AX645*DCF!F$10-DCF!F$5*MAX(AX645*DCF!F$10,0)-MAX(AX645-AW645,0)/Inputs!$B$10)*DCF!F$6</f>
        <v>965.77429456783977</v>
      </c>
      <c r="CF645" s="15">
        <f ca="1">(AY645*DCF!G$10-DCF!G$5*MAX(AY645*DCF!G$10,0)-MAX(AY645-AX645,0)/Inputs!$B$10)*DCF!G$6</f>
        <v>1185.0396239684676</v>
      </c>
      <c r="CG645" s="15">
        <f ca="1">(AZ645*DCF!H$10-DCF!H$5*MAX(AZ645*DCF!H$10,0)-MAX(AZ645-AY645,0)/Inputs!$B$10)*DCF!H$6</f>
        <v>1620.2742861539455</v>
      </c>
      <c r="CH645" s="15">
        <f ca="1">(BA645*DCF!I$10-DCF!I$5*MAX(BA645*DCF!I$10,0)-MAX(BA645-AZ645,0)/Inputs!$B$10)*DCF!I$6</f>
        <v>2239.8953850087642</v>
      </c>
      <c r="CI645" s="15">
        <f ca="1">(BB645*DCF!J$10-DCF!J$5*MAX(BB645*DCF!J$10,0)-MAX(BB645-BA645,0)/Inputs!$B$10)*DCF!J$6</f>
        <v>2541.099810743473</v>
      </c>
      <c r="CJ645" s="15">
        <f ca="1">(BC645*DCF!K$10-DCF!K$5*MAX(BC645*DCF!K$10,0)-MAX(BC645-BB645,0)/Inputs!$B$10)*DCF!K$6</f>
        <v>3212.4791318109096</v>
      </c>
      <c r="CK645" s="15">
        <f ca="1">(BD645*DCF!L$10-DCF!L$5*MAX(BD645*DCF!L$10,0)-MAX(BD645-BC645,0)/Inputs!$B$10)*DCF!L$6</f>
        <v>4089.3757795022002</v>
      </c>
      <c r="CL645" s="15">
        <f ca="1">(BE645*DCF!M$10-DCF!M$5*MAX(BE645*DCF!M$10,0)-MAX(BE645-BD645,0)/Inputs!$B$10)*DCF!M$6</f>
        <v>4978.6549760907692</v>
      </c>
      <c r="CM645" s="15">
        <f ca="1">(BF645*DCF!C$28-DCF!C$5*MAX(BF645*DCF!C$28,0)-MAX(BF645-Inputs!$B$13,0)/Inputs!$B$17)*DCF!C$6</f>
        <v>3831.1354584032983</v>
      </c>
      <c r="CN645" s="15">
        <f ca="1">(BG645*DCF!D$28-DCF!D$5*MAX(BG645*DCF!D$28,0)-MAX(BG645-BF645,0)/Inputs!$B$17)*DCF!D$6</f>
        <v>4853.4040045973024</v>
      </c>
      <c r="CO645" s="15">
        <f ca="1">(BH645*DCF!E$28-DCF!E$5*MAX(BH645*DCF!E$28,0)-MAX(BH645-BG645,0)/Inputs!$B$17)*DCF!E$6</f>
        <v>5185.8007734747453</v>
      </c>
      <c r="CP645" s="15">
        <f ca="1">(BI645*DCF!F$28-DCF!F$5*MAX(BI645*DCF!F$28,0)-MAX(BI645-BH645,0)/Inputs!$B$17)*DCF!F$6</f>
        <v>5975.4597262670186</v>
      </c>
      <c r="CQ645" s="15">
        <f ca="1">(BJ645*DCF!G$28-DCF!G$5*MAX(BJ645*DCF!G$28,0)-MAX(BJ645-BI645,0)/Inputs!$B$17)*DCF!G$6</f>
        <v>7628.4982827250396</v>
      </c>
      <c r="CR645" s="15">
        <f ca="1">(BK645*DCF!H$28-DCF!H$5*MAX(BK645*DCF!H$28,0)-MAX(BK645-BJ645,0)/Inputs!$B$17)*DCF!H$6</f>
        <v>10692.470729855313</v>
      </c>
      <c r="CS645" s="15">
        <f ca="1">(BL645*DCF!I$28-DCF!I$5*MAX(BL645*DCF!I$28,0)-MAX(BL645-BK645,0)/Inputs!$B$17)*DCF!I$6</f>
        <v>13783.458758929475</v>
      </c>
      <c r="CT645" s="15">
        <f ca="1">(BM645*DCF!J$28-DCF!J$5*MAX(BM645*DCF!J$28,0)-MAX(BM645-BL645,0)/Inputs!$B$17)*DCF!J$6</f>
        <v>17864.565822494544</v>
      </c>
      <c r="CU645" s="15">
        <f ca="1">(BN645*DCF!K$28-DCF!K$5*MAX(BN645*DCF!K$28,0)-MAX(BN645-BM645,0)/Inputs!$B$17)*DCF!K$6</f>
        <v>22849.376260301124</v>
      </c>
      <c r="CV645" s="15">
        <f ca="1">(BO645*DCF!L$28-DCF!L$5*MAX(BO645*DCF!L$28,0)-MAX(BO645-BN645,0)/Inputs!$B$17)*DCF!L$6</f>
        <v>30916.072783429492</v>
      </c>
      <c r="CW645" s="15">
        <f ca="1">(BP645*DCF!M$28-DCF!M$5*MAX(BP645*DCF!M$28,0)-MAX(BP645-BO645,0)/Inputs!$B$17)*DCF!M$6</f>
        <v>35297.909941799357</v>
      </c>
      <c r="CX645" s="15">
        <f ca="1">(BQ645*DCF!C$46-DCF!C$5*MAX(BQ645*DCF!C$46,0)-MAX(BQ645-Inputs!$B$20,0)/Inputs!$B$24)*DCF!C$6</f>
        <v>-2128.2145462539183</v>
      </c>
      <c r="CY645" s="15">
        <f ca="1">(BR645*DCF!D$46-DCF!D$5*MAX(BR645*DCF!D$46,0)-MAX(BR645-BQ645,0)/Inputs!$B$24)*DCF!D$6</f>
        <v>-3848.2890045699683</v>
      </c>
      <c r="CZ645" s="15">
        <f ca="1">(BS645*DCF!E$46-DCF!E$5*MAX(BS645*DCF!E$46,0)-MAX(BS645-BR645,0)/Inputs!$B$24)*DCF!E$6</f>
        <v>-2267.7506336737847</v>
      </c>
      <c r="DA645" s="15">
        <f ca="1">(BT645*DCF!F$46-DCF!F$5*MAX(BT645*DCF!F$46,0)-MAX(BT645-BS645,0)/Inputs!$B$24)*DCF!F$6</f>
        <v>-3123.1750779597178</v>
      </c>
      <c r="DB645" s="15">
        <f ca="1">(BU645*DCF!G$46-DCF!G$5*MAX(BU645*DCF!G$46,0)-MAX(BU645-BT645,0)/Inputs!$B$24)*DCF!G$6</f>
        <v>-3671.7355996564238</v>
      </c>
      <c r="DC645" s="15">
        <f ca="1">(BV645*DCF!H$46-DCF!H$5*MAX(BV645*DCF!H$46,0)-MAX(BV645-BU645,0)/Inputs!$B$24)*DCF!H$6</f>
        <v>-5900.4740917456938</v>
      </c>
      <c r="DD645" s="15">
        <f ca="1">(BW645*DCF!I$46-DCF!I$5*MAX(BW645*DCF!I$46,0)-MAX(BW645-BV645,0)/Inputs!$B$24)*DCF!I$6</f>
        <v>-8153.9544242536931</v>
      </c>
      <c r="DE645" s="15">
        <f ca="1">(BX645*DCF!J$46-DCF!J$5*MAX(BX645*DCF!J$46,0)-MAX(BX645-BW645,0)/Inputs!$B$24)*DCF!J$6</f>
        <v>-10875.249125825047</v>
      </c>
      <c r="DF645" s="15">
        <f ca="1">(BY645*DCF!K$46-DCF!K$5*MAX(BY645*DCF!K$46,0)-MAX(BY645-BX645,0)/Inputs!$B$24)*DCF!K$6</f>
        <v>4002.8106819253635</v>
      </c>
      <c r="DG645" s="15">
        <f ca="1">(BZ645*DCF!L$46-DCF!L$5*MAX(BZ645*DCF!L$46,0)-MAX(BZ645-BY645,0)/Inputs!$B$24)*DCF!L$6</f>
        <v>3.3107138181488107</v>
      </c>
      <c r="DH645" s="15">
        <f ca="1">(CA645*DCF!M$46-DCF!M$5*MAX(CA645*DCF!M$46,0)-MAX(CA645-BZ645,0)/Inputs!$B$24)*DCF!M$6</f>
        <v>13458.395240255908</v>
      </c>
      <c r="DI645" s="15">
        <f ca="1">SUM(CB645:CL645)+BE645*DCF!M$10*(1+Inputs!$B$30)*(1-Inputs!$B$33)*(1-Inputs!$B$30/Inputs!$B$31)/(Inputs!$B$29-Inputs!$B$30)*DCF!M$6</f>
        <v>122066.35316085875</v>
      </c>
      <c r="DJ645" s="15">
        <f ca="1">SUM(CM645:CW645)+BP645*DCF!M$28*(1+Inputs!$B$30)*(1-Inputs!$B$33)*(1-Inputs!$B$30/Inputs!$B$31)/(Inputs!$B$29-Inputs!$B$30)*DCF!M$6</f>
        <v>855019.51476615737</v>
      </c>
      <c r="DK645" s="15">
        <f ca="1">SUM(CX645:DH645)+CA645*DCF!M$46*(1+Inputs!$B$30)*(1-Inputs!$B$33)*(1-Inputs!$B$30/Inputs!$B$31)/(Inputs!$B$29-Inputs!$B$30)*DCF!M$6</f>
        <v>407125.36631609185</v>
      </c>
      <c r="DM645" s="15">
        <f ca="1">DI645+DJ645+DK645+Inputs!$B$34+Inputs!$B$36-Inputs!$B$35</f>
        <v>1461062.234243108</v>
      </c>
    </row>
    <row r="646" spans="1:117" x14ac:dyDescent="0.75">
      <c r="A646" s="11">
        <v>633</v>
      </c>
      <c r="C646" s="23">
        <f t="shared" ca="1" si="363"/>
        <v>0.43570110452325977</v>
      </c>
      <c r="D646" s="23">
        <f t="shared" ca="1" si="363"/>
        <v>-0.28167649163741459</v>
      </c>
      <c r="E646" s="23">
        <f t="shared" ca="1" si="363"/>
        <v>-1.1896628532283651</v>
      </c>
      <c r="F646" s="23">
        <f t="shared" ca="1" si="363"/>
        <v>0.82185597844026348</v>
      </c>
      <c r="G646" s="23">
        <f t="shared" ca="1" si="363"/>
        <v>-1.4990547878600788</v>
      </c>
      <c r="H646" s="23">
        <f t="shared" ca="1" si="363"/>
        <v>-0.42973340094828372</v>
      </c>
      <c r="I646" s="23">
        <f t="shared" ca="1" si="363"/>
        <v>-4.9264400630441845E-4</v>
      </c>
      <c r="J646" s="23">
        <f t="shared" ca="1" si="363"/>
        <v>-1.0533130191966038</v>
      </c>
      <c r="K646" s="23">
        <f t="shared" ca="1" si="363"/>
        <v>0.17870057399043629</v>
      </c>
      <c r="L646" s="23">
        <f t="shared" ca="1" si="363"/>
        <v>-1.173563914843982</v>
      </c>
      <c r="M646" s="23">
        <f t="shared" ca="1" si="363"/>
        <v>-0.24785261677101941</v>
      </c>
      <c r="N646" s="23">
        <f ca="1">SQRT(Inputs!$B$38)*C646+SQRT(1-Inputs!$B$38)*_xlfn.NORM.S.INV(RAND())</f>
        <v>0.93159442965608141</v>
      </c>
      <c r="O646" s="23">
        <f ca="1">SQRT(Inputs!$B$38)*D646+SQRT(1-Inputs!$B$38)*_xlfn.NORM.S.INV(RAND())</f>
        <v>0.68621032496212764</v>
      </c>
      <c r="P646" s="23">
        <f ca="1">SQRT(Inputs!$B$38)*E646+SQRT(1-Inputs!$B$38)*_xlfn.NORM.S.INV(RAND())</f>
        <v>-0.83208047523338258</v>
      </c>
      <c r="Q646" s="23">
        <f ca="1">SQRT(Inputs!$B$38)*F646+SQRT(1-Inputs!$B$38)*_xlfn.NORM.S.INV(RAND())</f>
        <v>0.47581715994344487</v>
      </c>
      <c r="R646" s="23">
        <f ca="1">SQRT(Inputs!$B$38)*G646+SQRT(1-Inputs!$B$38)*_xlfn.NORM.S.INV(RAND())</f>
        <v>-0.80197636428756836</v>
      </c>
      <c r="S646" s="23">
        <f ca="1">SQRT(Inputs!$B$38)*H646+SQRT(1-Inputs!$B$38)*_xlfn.NORM.S.INV(RAND())</f>
        <v>0.4890056078774585</v>
      </c>
      <c r="T646" s="23">
        <f ca="1">SQRT(Inputs!$B$38)*I646+SQRT(1-Inputs!$B$38)*_xlfn.NORM.S.INV(RAND())</f>
        <v>-0.71347461294120584</v>
      </c>
      <c r="U646" s="23">
        <f ca="1">SQRT(Inputs!$B$38)*J646+SQRT(1-Inputs!$B$38)*_xlfn.NORM.S.INV(RAND())</f>
        <v>0.20113280257272048</v>
      </c>
      <c r="V646" s="23">
        <f ca="1">SQRT(Inputs!$B$38)*K646+SQRT(1-Inputs!$B$38)*_xlfn.NORM.S.INV(RAND())</f>
        <v>-1.2925156573995762</v>
      </c>
      <c r="W646" s="23">
        <f ca="1">SQRT(Inputs!$B$38)*L646+SQRT(1-Inputs!$B$38)*_xlfn.NORM.S.INV(RAND())</f>
        <v>-0.98996569610658636</v>
      </c>
      <c r="X646" s="23">
        <f ca="1">SQRT(Inputs!$B$38)*M646+SQRT(1-Inputs!$B$38)*_xlfn.NORM.S.INV(RAND())</f>
        <v>0.1179104925873368</v>
      </c>
      <c r="Y646" s="23">
        <f ca="1">SQRT(Inputs!$B$38)*C646+SQRT(1-Inputs!$B$38)*_xlfn.NORM.S.INV(RAND())</f>
        <v>0.45157981526048951</v>
      </c>
      <c r="Z646" s="23">
        <f ca="1">SQRT(Inputs!$B$38)*D646+SQRT(1-Inputs!$B$38)*_xlfn.NORM.S.INV(RAND())</f>
        <v>0.38784750377074362</v>
      </c>
      <c r="AA646" s="23">
        <f ca="1">SQRT(Inputs!$B$38)*E646+SQRT(1-Inputs!$B$38)*_xlfn.NORM.S.INV(RAND())</f>
        <v>-0.53454866079893948</v>
      </c>
      <c r="AB646" s="23">
        <f ca="1">SQRT(Inputs!$B$38)*F646+SQRT(1-Inputs!$B$38)*_xlfn.NORM.S.INV(RAND())</f>
        <v>1.2003660182157057</v>
      </c>
      <c r="AC646" s="23">
        <f ca="1">SQRT(Inputs!$B$38)*G646+SQRT(1-Inputs!$B$38)*_xlfn.NORM.S.INV(RAND())</f>
        <v>-1.0589281925140921</v>
      </c>
      <c r="AD646" s="23">
        <f ca="1">SQRT(Inputs!$B$38)*H646+SQRT(1-Inputs!$B$38)*_xlfn.NORM.S.INV(RAND())</f>
        <v>-0.35981578153295957</v>
      </c>
      <c r="AE646" s="23">
        <f ca="1">SQRT(Inputs!$B$38)*I646+SQRT(1-Inputs!$B$38)*_xlfn.NORM.S.INV(RAND())</f>
        <v>-1.0099691267432866</v>
      </c>
      <c r="AF646" s="23">
        <f ca="1">SQRT(Inputs!$B$38)*J646+SQRT(1-Inputs!$B$38)*_xlfn.NORM.S.INV(RAND())</f>
        <v>-8.2379735698967282E-2</v>
      </c>
      <c r="AG646" s="23">
        <f ca="1">SQRT(Inputs!$B$38)*K646+SQRT(1-Inputs!$B$38)*_xlfn.NORM.S.INV(RAND())</f>
        <v>-0.5176920839729855</v>
      </c>
      <c r="AH646" s="23">
        <f ca="1">SQRT(Inputs!$B$38)*L646+SQRT(1-Inputs!$B$38)*_xlfn.NORM.S.INV(RAND())</f>
        <v>-0.56019249972626639</v>
      </c>
      <c r="AI646" s="23">
        <f ca="1">SQRT(Inputs!$B$38)*M646+SQRT(1-Inputs!$B$38)*_xlfn.NORM.S.INV(RAND())</f>
        <v>0.23842645696641965</v>
      </c>
      <c r="AJ646" s="23">
        <f ca="1">SQRT(Inputs!$B$38)*C646+SQRT(1-Inputs!$B$38)*_xlfn.NORM.S.INV(RAND())</f>
        <v>6.9628752389302495E-2</v>
      </c>
      <c r="AK646" s="23">
        <f ca="1">SQRT(Inputs!$B$38)*D646+SQRT(1-Inputs!$B$38)*_xlfn.NORM.S.INV(RAND())</f>
        <v>-0.75313048780588088</v>
      </c>
      <c r="AL646" s="23">
        <f ca="1">SQRT(Inputs!$B$38)*E646+SQRT(1-Inputs!$B$38)*_xlfn.NORM.S.INV(RAND())</f>
        <v>0.20407749790515739</v>
      </c>
      <c r="AM646" s="23">
        <f ca="1">SQRT(Inputs!$B$38)*F646+SQRT(1-Inputs!$B$38)*_xlfn.NORM.S.INV(RAND())</f>
        <v>2.1706230923478325</v>
      </c>
      <c r="AN646" s="23">
        <f ca="1">SQRT(Inputs!$B$38)*G646+SQRT(1-Inputs!$B$38)*_xlfn.NORM.S.INV(RAND())</f>
        <v>-1.0515032193088443</v>
      </c>
      <c r="AO646" s="23">
        <f ca="1">SQRT(Inputs!$B$38)*H646+SQRT(1-Inputs!$B$38)*_xlfn.NORM.S.INV(RAND())</f>
        <v>-4.7320940520473892E-2</v>
      </c>
      <c r="AP646" s="23">
        <f ca="1">SQRT(Inputs!$B$38)*I646+SQRT(1-Inputs!$B$38)*_xlfn.NORM.S.INV(RAND())</f>
        <v>-0.23767150404459431</v>
      </c>
      <c r="AQ646" s="23">
        <f ca="1">SQRT(Inputs!$B$38)*J646+SQRT(1-Inputs!$B$38)*_xlfn.NORM.S.INV(RAND())</f>
        <v>-3.2752850609827466E-2</v>
      </c>
      <c r="AR646" s="23">
        <f ca="1">SQRT(Inputs!$B$38)*K646+SQRT(1-Inputs!$B$38)*_xlfn.NORM.S.INV(RAND())</f>
        <v>-0.59654223547973917</v>
      </c>
      <c r="AS646" s="23">
        <f ca="1">SQRT(Inputs!$B$38)*L646+SQRT(1-Inputs!$B$38)*_xlfn.NORM.S.INV(RAND())</f>
        <v>-0.53352054751197486</v>
      </c>
      <c r="AT646" s="23">
        <f ca="1">SQRT(Inputs!$B$38)*M646+SQRT(1-Inputs!$B$38)*_xlfn.NORM.S.INV(RAND())</f>
        <v>-1.517195174512042</v>
      </c>
      <c r="AU646" s="15">
        <f ca="1">Inputs!$B$6*EXP($B$8-0.5*C$5^2+C$5*N646)</f>
        <v>5769.9140966139494</v>
      </c>
      <c r="AV646" s="15">
        <f t="shared" ca="1" si="328"/>
        <v>7768.9494864447433</v>
      </c>
      <c r="AW646" s="15">
        <f t="shared" ca="1" si="329"/>
        <v>8467.1891510826608</v>
      </c>
      <c r="AX646" s="15">
        <f t="shared" ca="1" si="330"/>
        <v>10970.740594773835</v>
      </c>
      <c r="AY646" s="15">
        <f t="shared" ca="1" si="331"/>
        <v>12208.628883100788</v>
      </c>
      <c r="AZ646" s="15">
        <f t="shared" ca="1" si="332"/>
        <v>15757.570955046713</v>
      </c>
      <c r="BA646" s="15">
        <f t="shared" ca="1" si="333"/>
        <v>17895.766383750048</v>
      </c>
      <c r="BB646" s="15">
        <f t="shared" ca="1" si="334"/>
        <v>22355.864924284298</v>
      </c>
      <c r="BC646" s="15">
        <f t="shared" ca="1" si="335"/>
        <v>24168.626923834832</v>
      </c>
      <c r="BD646" s="15">
        <f t="shared" ca="1" si="336"/>
        <v>26990.318459358266</v>
      </c>
      <c r="BE646" s="15">
        <f t="shared" ca="1" si="337"/>
        <v>33430.271643039632</v>
      </c>
      <c r="BF646" s="15">
        <f ca="1">Inputs!$B$13*EXP($B$9-0.5*C$6^2+C$6*Y646)</f>
        <v>15126.355316062656</v>
      </c>
      <c r="BG646" s="15">
        <f t="shared" ca="1" si="338"/>
        <v>19771.368490965349</v>
      </c>
      <c r="BH646" s="15">
        <f t="shared" ca="1" si="339"/>
        <v>22107.443019668</v>
      </c>
      <c r="BI646" s="15">
        <f t="shared" ca="1" si="340"/>
        <v>32554.679359035348</v>
      </c>
      <c r="BJ646" s="15">
        <f t="shared" ca="1" si="341"/>
        <v>34260.22475559952</v>
      </c>
      <c r="BK646" s="15">
        <f t="shared" ca="1" si="342"/>
        <v>40037.788283204842</v>
      </c>
      <c r="BL646" s="15">
        <f t="shared" ca="1" si="343"/>
        <v>43147.990219080806</v>
      </c>
      <c r="BM646" s="15">
        <f t="shared" ca="1" si="344"/>
        <v>52498.176207205353</v>
      </c>
      <c r="BN646" s="15">
        <f t="shared" ca="1" si="345"/>
        <v>60682.339280832311</v>
      </c>
      <c r="BO646" s="15">
        <f t="shared" ca="1" si="346"/>
        <v>69956.426755930603</v>
      </c>
      <c r="BP646" s="15">
        <f t="shared" ca="1" si="347"/>
        <v>88460.848519845167</v>
      </c>
      <c r="BQ646" s="15">
        <f ca="1">Inputs!$B$20*EXP($B$10-0.5*C$7^2+C$7*AJ646)</f>
        <v>4396.7670952068411</v>
      </c>
      <c r="BR646" s="15">
        <f t="shared" ca="1" si="348"/>
        <v>4696.7550215499568</v>
      </c>
      <c r="BS646" s="15">
        <f t="shared" ca="1" si="349"/>
        <v>6819.9408261062517</v>
      </c>
      <c r="BT646" s="15">
        <f t="shared" ca="1" si="350"/>
        <v>16617.829140265414</v>
      </c>
      <c r="BU646" s="15">
        <f t="shared" ca="1" si="351"/>
        <v>17856.711290998308</v>
      </c>
      <c r="BV646" s="15">
        <f t="shared" ca="1" si="352"/>
        <v>24580.376275662045</v>
      </c>
      <c r="BW646" s="15">
        <f t="shared" ca="1" si="353"/>
        <v>32617.787505400451</v>
      </c>
      <c r="BX646" s="15">
        <f t="shared" ca="1" si="354"/>
        <v>45322.644285400616</v>
      </c>
      <c r="BY646" s="15">
        <f t="shared" ca="1" si="355"/>
        <v>56655.041639446266</v>
      </c>
      <c r="BZ646" s="15">
        <f t="shared" ca="1" si="356"/>
        <v>72068.313847016761</v>
      </c>
      <c r="CA646" s="15">
        <f t="shared" ca="1" si="357"/>
        <v>77310.436330106939</v>
      </c>
      <c r="CB646" s="15">
        <f ca="1">(AU646*DCF!C$10-DCF!C$5*MAX(AU646*DCF!C$10,0)-MAX(AU646-Inputs!$B$6,0)/Inputs!$B$10)*DCF!C$6</f>
        <v>1037.3154391872263</v>
      </c>
      <c r="CC646" s="15">
        <f ca="1">(AV646*DCF!D$10-DCF!D$5*MAX(AV646*DCF!D$10,0)-MAX(AV646-AU646,0)/Inputs!$B$10)*DCF!D$6</f>
        <v>1406.2163430783726</v>
      </c>
      <c r="CD646" s="15">
        <f ca="1">(AW646*DCF!E$10-DCF!E$5*MAX(AW646*DCF!E$10,0)-MAX(AW646-AV646,0)/Inputs!$B$10)*DCF!E$6</f>
        <v>1797.666700925533</v>
      </c>
      <c r="CE646" s="15">
        <f ca="1">(AX646*DCF!F$10-DCF!F$5*MAX(AX646*DCF!F$10,0)-MAX(AX646-AW646,0)/Inputs!$B$10)*DCF!F$6</f>
        <v>1873.9682028416075</v>
      </c>
      <c r="CF646" s="15">
        <f ca="1">(AY646*DCF!G$10-DCF!G$5*MAX(AY646*DCF!G$10,0)-MAX(AY646-AX646,0)/Inputs!$B$10)*DCF!G$6</f>
        <v>2277.5205238223025</v>
      </c>
      <c r="CG646" s="15">
        <f ca="1">(AZ646*DCF!H$10-DCF!H$5*MAX(AZ646*DCF!H$10,0)-MAX(AZ646-AY646,0)/Inputs!$B$10)*DCF!H$6</f>
        <v>2429.16541547005</v>
      </c>
      <c r="CH646" s="15">
        <f ca="1">(BA646*DCF!I$10-DCF!I$5*MAX(BA646*DCF!I$10,0)-MAX(BA646-AZ646,0)/Inputs!$B$10)*DCF!I$6</f>
        <v>2918.1647128587365</v>
      </c>
      <c r="CI646" s="15">
        <f ca="1">(BB646*DCF!J$10-DCF!J$5*MAX(BB646*DCF!J$10,0)-MAX(BB646-BA646,0)/Inputs!$B$10)*DCF!J$6</f>
        <v>3160.4638565715286</v>
      </c>
      <c r="CJ646" s="15">
        <f ca="1">(BC646*DCF!K$10-DCF!K$5*MAX(BC646*DCF!K$10,0)-MAX(BC646-BB646,0)/Inputs!$B$10)*DCF!K$6</f>
        <v>3637.0016997281286</v>
      </c>
      <c r="CK646" s="15">
        <f ca="1">(BD646*DCF!L$10-DCF!L$5*MAX(BD646*DCF!L$10,0)-MAX(BD646-BC646,0)/Inputs!$B$10)*DCF!L$6</f>
        <v>3705.7628679739523</v>
      </c>
      <c r="CL646" s="15">
        <f ca="1">(BE646*DCF!M$10-DCF!M$5*MAX(BE646*DCF!M$10,0)-MAX(BE646-BD646,0)/Inputs!$B$10)*DCF!M$6</f>
        <v>3948.1224994296845</v>
      </c>
      <c r="CM646" s="15">
        <f ca="1">(BF646*DCF!C$28-DCF!C$5*MAX(BF646*DCF!C$28,0)-MAX(BF646-Inputs!$B$13,0)/Inputs!$B$17)*DCF!C$6</f>
        <v>3752.871990141502</v>
      </c>
      <c r="CN646" s="15">
        <f ca="1">(BG646*DCF!D$28-DCF!D$5*MAX(BG646*DCF!D$28,0)-MAX(BG646-BF646,0)/Inputs!$B$17)*DCF!D$6</f>
        <v>4832.129741372597</v>
      </c>
      <c r="CO646" s="15">
        <f ca="1">(BH646*DCF!E$28-DCF!E$5*MAX(BH646*DCF!E$28,0)-MAX(BH646-BG646,0)/Inputs!$B$17)*DCF!E$6</f>
        <v>5800.813384053753</v>
      </c>
      <c r="CP646" s="15">
        <f ca="1">(BI646*DCF!F$28-DCF!F$5*MAX(BI646*DCF!F$28,0)-MAX(BI646-BH646,0)/Inputs!$B$17)*DCF!F$6</f>
        <v>6935.6534208972162</v>
      </c>
      <c r="CQ646" s="15">
        <f ca="1">(BJ646*DCF!G$28-DCF!G$5*MAX(BJ646*DCF!G$28,0)-MAX(BJ646-BI646,0)/Inputs!$B$17)*DCF!G$6</f>
        <v>8602.2193574456523</v>
      </c>
      <c r="CR646" s="15">
        <f ca="1">(BK646*DCF!H$28-DCF!H$5*MAX(BK646*DCF!H$28,0)-MAX(BK646-BJ646,0)/Inputs!$B$17)*DCF!H$6</f>
        <v>9004.1155352297137</v>
      </c>
      <c r="CS646" s="15">
        <f ca="1">(BL646*DCF!I$28-DCF!I$5*MAX(BL646*DCF!I$28,0)-MAX(BL646-BK646,0)/Inputs!$B$17)*DCF!I$6</f>
        <v>9699.9716167223469</v>
      </c>
      <c r="CT646" s="15">
        <f ca="1">(BM646*DCF!J$28-DCF!J$5*MAX(BM646*DCF!J$28,0)-MAX(BM646-BL646,0)/Inputs!$B$17)*DCF!J$6</f>
        <v>10471.69322311169</v>
      </c>
      <c r="CU646" s="15">
        <f ca="1">(BN646*DCF!K$28-DCF!K$5*MAX(BN646*DCF!K$28,0)-MAX(BN646-BM646,0)/Inputs!$B$17)*DCF!K$6</f>
        <v>11812.641631257437</v>
      </c>
      <c r="CV646" s="15">
        <f ca="1">(BO646*DCF!L$28-DCF!L$5*MAX(BO646*DCF!L$28,0)-MAX(BO646-BN646,0)/Inputs!$B$17)*DCF!L$6</f>
        <v>12908.397052145747</v>
      </c>
      <c r="CW646" s="15">
        <f ca="1">(BP646*DCF!M$28-DCF!M$5*MAX(BP646*DCF!M$28,0)-MAX(BP646-BO646,0)/Inputs!$B$17)*DCF!M$6</f>
        <v>14709.727808330565</v>
      </c>
      <c r="CX646" s="15">
        <f ca="1">(BQ646*DCF!C$46-DCF!C$5*MAX(BQ646*DCF!C$46,0)-MAX(BQ646-Inputs!$B$20,0)/Inputs!$B$24)*DCF!C$6</f>
        <v>-1567.737017464324</v>
      </c>
      <c r="CY646" s="15">
        <f ca="1">(BR646*DCF!D$46-DCF!D$5*MAX(BR646*DCF!D$46,0)-MAX(BR646-BQ646,0)/Inputs!$B$24)*DCF!D$6</f>
        <v>-929.62891048033691</v>
      </c>
      <c r="CZ646" s="15">
        <f ca="1">(BS646*DCF!E$46-DCF!E$5*MAX(BS646*DCF!E$46,0)-MAX(BS646-BR646,0)/Inputs!$B$24)*DCF!E$6</f>
        <v>-1643.3712708703258</v>
      </c>
      <c r="DA646" s="15">
        <f ca="1">(BT646*DCF!F$46-DCF!F$5*MAX(BT646*DCF!F$46,0)-MAX(BT646-BS646,0)/Inputs!$B$24)*DCF!F$6</f>
        <v>-4777.9362539871045</v>
      </c>
      <c r="DB646" s="15">
        <f ca="1">(BU646*DCF!G$46-DCF!G$5*MAX(BU646*DCF!G$46,0)-MAX(BU646-BT646,0)/Inputs!$B$24)*DCF!G$6</f>
        <v>-1017.3999654595248</v>
      </c>
      <c r="DC646" s="15">
        <f ca="1">(BV646*DCF!H$46-DCF!H$5*MAX(BV646*DCF!H$46,0)-MAX(BV646-BU646,0)/Inputs!$B$24)*DCF!H$6</f>
        <v>-2089.3376974053949</v>
      </c>
      <c r="DD646" s="15">
        <f ca="1">(BW646*DCF!I$46-DCF!I$5*MAX(BW646*DCF!I$46,0)-MAX(BW646-BV646,0)/Inputs!$B$24)*DCF!I$6</f>
        <v>-1553.909388247753</v>
      </c>
      <c r="DE646" s="15">
        <f ca="1">(BX646*DCF!J$46-DCF!J$5*MAX(BX646*DCF!J$46,0)-MAX(BX646-BW646,0)/Inputs!$B$24)*DCF!J$6</f>
        <v>-1467.9608912449057</v>
      </c>
      <c r="DF646" s="15">
        <f ca="1">(BY646*DCF!K$46-DCF!K$5*MAX(BY646*DCF!K$46,0)-MAX(BY646-BX646,0)/Inputs!$B$24)*DCF!K$6</f>
        <v>460.18938103493554</v>
      </c>
      <c r="DG646" s="15">
        <f ca="1">(BZ646*DCF!L$46-DCF!L$5*MAX(BZ646*DCF!L$46,0)-MAX(BZ646-BY646,0)/Inputs!$B$24)*DCF!L$6</f>
        <v>1493.6748443290119</v>
      </c>
      <c r="DH646" s="15">
        <f ca="1">(CA646*DCF!M$46-DCF!M$5*MAX(CA646*DCF!M$46,0)-MAX(CA646-BZ646,0)/Inputs!$B$24)*DCF!M$6</f>
        <v>4964.9365250216078</v>
      </c>
      <c r="DI646" s="15">
        <f ca="1">SUM(CB646:CL646)+BE646*DCF!M$10*(1+Inputs!$B$30)*(1-Inputs!$B$33)*(1-Inputs!$B$30/Inputs!$B$31)/(Inputs!$B$29-Inputs!$B$30)*DCF!M$6</f>
        <v>121228.25631404371</v>
      </c>
      <c r="DJ646" s="15">
        <f ca="1">SUM(CM646:CW646)+BP646*DCF!M$28*(1+Inputs!$B$30)*(1-Inputs!$B$33)*(1-Inputs!$B$30/Inputs!$B$31)/(Inputs!$B$29-Inputs!$B$30)*DCF!M$6</f>
        <v>426780.51636650838</v>
      </c>
      <c r="DK646" s="15">
        <f ca="1">SUM(CX646:DH646)+CA646*DCF!M$46*(1+Inputs!$B$30)*(1-Inputs!$B$33)*(1-Inputs!$B$30/Inputs!$B$31)/(Inputs!$B$29-Inputs!$B$30)*DCF!M$6</f>
        <v>111402.61192821036</v>
      </c>
      <c r="DM646" s="15">
        <f ca="1">DI646+DJ646+DK646+Inputs!$B$34+Inputs!$B$36-Inputs!$B$35</f>
        <v>736262.38460876246</v>
      </c>
    </row>
    <row r="647" spans="1:117" x14ac:dyDescent="0.75">
      <c r="A647" s="11">
        <v>634</v>
      </c>
      <c r="C647" s="23">
        <f t="shared" ca="1" si="363"/>
        <v>1.6397655883435911</v>
      </c>
      <c r="D647" s="23">
        <f t="shared" ca="1" si="363"/>
        <v>1.6236102870490023</v>
      </c>
      <c r="E647" s="23">
        <f t="shared" ca="1" si="363"/>
        <v>-0.34411592924342432</v>
      </c>
      <c r="F647" s="23">
        <f t="shared" ca="1" si="363"/>
        <v>0.65681197228219945</v>
      </c>
      <c r="G647" s="23">
        <f t="shared" ca="1" si="363"/>
        <v>-0.24176086953442794</v>
      </c>
      <c r="H647" s="23">
        <f t="shared" ca="1" si="363"/>
        <v>0.29622543862088807</v>
      </c>
      <c r="I647" s="23">
        <f t="shared" ca="1" si="363"/>
        <v>1.1193686114639698</v>
      </c>
      <c r="J647" s="23">
        <f t="shared" ca="1" si="363"/>
        <v>0.20512232211778272</v>
      </c>
      <c r="K647" s="23">
        <f t="shared" ca="1" si="363"/>
        <v>0.25820681827207065</v>
      </c>
      <c r="L647" s="23">
        <f t="shared" ca="1" si="363"/>
        <v>1.4961246276914912</v>
      </c>
      <c r="M647" s="23">
        <f t="shared" ca="1" si="363"/>
        <v>1.7355262074907949</v>
      </c>
      <c r="N647" s="23">
        <f ca="1">SQRT(Inputs!$B$38)*C647+SQRT(1-Inputs!$B$38)*_xlfn.NORM.S.INV(RAND())</f>
        <v>8.2905742761468337E-2</v>
      </c>
      <c r="O647" s="23">
        <f ca="1">SQRT(Inputs!$B$38)*D647+SQRT(1-Inputs!$B$38)*_xlfn.NORM.S.INV(RAND())</f>
        <v>0.76068686853620948</v>
      </c>
      <c r="P647" s="23">
        <f ca="1">SQRT(Inputs!$B$38)*E647+SQRT(1-Inputs!$B$38)*_xlfn.NORM.S.INV(RAND())</f>
        <v>-1.4619181788770095</v>
      </c>
      <c r="Q647" s="23">
        <f ca="1">SQRT(Inputs!$B$38)*F647+SQRT(1-Inputs!$B$38)*_xlfn.NORM.S.INV(RAND())</f>
        <v>-6.5580781778662389E-2</v>
      </c>
      <c r="R647" s="23">
        <f ca="1">SQRT(Inputs!$B$38)*G647+SQRT(1-Inputs!$B$38)*_xlfn.NORM.S.INV(RAND())</f>
        <v>4.1267462356750773E-3</v>
      </c>
      <c r="S647" s="23">
        <f ca="1">SQRT(Inputs!$B$38)*H647+SQRT(1-Inputs!$B$38)*_xlfn.NORM.S.INV(RAND())</f>
        <v>-0.60304883856044045</v>
      </c>
      <c r="T647" s="23">
        <f ca="1">SQRT(Inputs!$B$38)*I647+SQRT(1-Inputs!$B$38)*_xlfn.NORM.S.INV(RAND())</f>
        <v>-1.2230580718673632</v>
      </c>
      <c r="U647" s="23">
        <f ca="1">SQRT(Inputs!$B$38)*J647+SQRT(1-Inputs!$B$38)*_xlfn.NORM.S.INV(RAND())</f>
        <v>-3.4109866817602696E-2</v>
      </c>
      <c r="V647" s="23">
        <f ca="1">SQRT(Inputs!$B$38)*K647+SQRT(1-Inputs!$B$38)*_xlfn.NORM.S.INV(RAND())</f>
        <v>0.14848732161467731</v>
      </c>
      <c r="W647" s="23">
        <f ca="1">SQRT(Inputs!$B$38)*L647+SQRT(1-Inputs!$B$38)*_xlfn.NORM.S.INV(RAND())</f>
        <v>-1.9914107288413696E-2</v>
      </c>
      <c r="X647" s="23">
        <f ca="1">SQRT(Inputs!$B$38)*M647+SQRT(1-Inputs!$B$38)*_xlfn.NORM.S.INV(RAND())</f>
        <v>-0.36743955630382774</v>
      </c>
      <c r="Y647" s="23">
        <f ca="1">SQRT(Inputs!$B$38)*C647+SQRT(1-Inputs!$B$38)*_xlfn.NORM.S.INV(RAND())</f>
        <v>1.5240400852515208</v>
      </c>
      <c r="Z647" s="23">
        <f ca="1">SQRT(Inputs!$B$38)*D647+SQRT(1-Inputs!$B$38)*_xlfn.NORM.S.INV(RAND())</f>
        <v>-0.29850824554413469</v>
      </c>
      <c r="AA647" s="23">
        <f ca="1">SQRT(Inputs!$B$38)*E647+SQRT(1-Inputs!$B$38)*_xlfn.NORM.S.INV(RAND())</f>
        <v>-1.0228412640627569</v>
      </c>
      <c r="AB647" s="23">
        <f ca="1">SQRT(Inputs!$B$38)*F647+SQRT(1-Inputs!$B$38)*_xlfn.NORM.S.INV(RAND())</f>
        <v>-0.1351467963965855</v>
      </c>
      <c r="AC647" s="23">
        <f ca="1">SQRT(Inputs!$B$38)*G647+SQRT(1-Inputs!$B$38)*_xlfn.NORM.S.INV(RAND())</f>
        <v>-0.14899263923031864</v>
      </c>
      <c r="AD647" s="23">
        <f ca="1">SQRT(Inputs!$B$38)*H647+SQRT(1-Inputs!$B$38)*_xlfn.NORM.S.INV(RAND())</f>
        <v>-0.17958307050927708</v>
      </c>
      <c r="AE647" s="23">
        <f ca="1">SQRT(Inputs!$B$38)*I647+SQRT(1-Inputs!$B$38)*_xlfn.NORM.S.INV(RAND())</f>
        <v>-0.10177343110846671</v>
      </c>
      <c r="AF647" s="23">
        <f ca="1">SQRT(Inputs!$B$38)*J647+SQRT(1-Inputs!$B$38)*_xlfn.NORM.S.INV(RAND())</f>
        <v>1.1104797427905888</v>
      </c>
      <c r="AG647" s="23">
        <f ca="1">SQRT(Inputs!$B$38)*K647+SQRT(1-Inputs!$B$38)*_xlfn.NORM.S.INV(RAND())</f>
        <v>0.4985816346615457</v>
      </c>
      <c r="AH647" s="23">
        <f ca="1">SQRT(Inputs!$B$38)*L647+SQRT(1-Inputs!$B$38)*_xlfn.NORM.S.INV(RAND())</f>
        <v>2.1185031410094299</v>
      </c>
      <c r="AI647" s="23">
        <f ca="1">SQRT(Inputs!$B$38)*M647+SQRT(1-Inputs!$B$38)*_xlfn.NORM.S.INV(RAND())</f>
        <v>-0.4116491367561117</v>
      </c>
      <c r="AJ647" s="23">
        <f ca="1">SQRT(Inputs!$B$38)*C647+SQRT(1-Inputs!$B$38)*_xlfn.NORM.S.INV(RAND())</f>
        <v>0.67029862569316956</v>
      </c>
      <c r="AK647" s="23">
        <f ca="1">SQRT(Inputs!$B$38)*D647+SQRT(1-Inputs!$B$38)*_xlfn.NORM.S.INV(RAND())</f>
        <v>1.5287979946014811</v>
      </c>
      <c r="AL647" s="23">
        <f ca="1">SQRT(Inputs!$B$38)*E647+SQRT(1-Inputs!$B$38)*_xlfn.NORM.S.INV(RAND())</f>
        <v>-0.79919762573448205</v>
      </c>
      <c r="AM647" s="23">
        <f ca="1">SQRT(Inputs!$B$38)*F647+SQRT(1-Inputs!$B$38)*_xlfn.NORM.S.INV(RAND())</f>
        <v>0.36605370836269407</v>
      </c>
      <c r="AN647" s="23">
        <f ca="1">SQRT(Inputs!$B$38)*G647+SQRT(1-Inputs!$B$38)*_xlfn.NORM.S.INV(RAND())</f>
        <v>0.73358407240849655</v>
      </c>
      <c r="AO647" s="23">
        <f ca="1">SQRT(Inputs!$B$38)*H647+SQRT(1-Inputs!$B$38)*_xlfn.NORM.S.INV(RAND())</f>
        <v>0.30882418539329431</v>
      </c>
      <c r="AP647" s="23">
        <f ca="1">SQRT(Inputs!$B$38)*I647+SQRT(1-Inputs!$B$38)*_xlfn.NORM.S.INV(RAND())</f>
        <v>0.45831518312880071</v>
      </c>
      <c r="AQ647" s="23">
        <f ca="1">SQRT(Inputs!$B$38)*J647+SQRT(1-Inputs!$B$38)*_xlfn.NORM.S.INV(RAND())</f>
        <v>-0.29127732277792129</v>
      </c>
      <c r="AR647" s="23">
        <f ca="1">SQRT(Inputs!$B$38)*K647+SQRT(1-Inputs!$B$38)*_xlfn.NORM.S.INV(RAND())</f>
        <v>0.99194563005657577</v>
      </c>
      <c r="AS647" s="23">
        <f ca="1">SQRT(Inputs!$B$38)*L647+SQRT(1-Inputs!$B$38)*_xlfn.NORM.S.INV(RAND())</f>
        <v>0.821384715272931</v>
      </c>
      <c r="AT647" s="23">
        <f ca="1">SQRT(Inputs!$B$38)*M647+SQRT(1-Inputs!$B$38)*_xlfn.NORM.S.INV(RAND())</f>
        <v>2.5454614488422314</v>
      </c>
      <c r="AU647" s="15">
        <f ca="1">Inputs!$B$6*EXP($B$8-0.5*C$5^2+C$5*N647)</f>
        <v>5029.2825751656774</v>
      </c>
      <c r="AV647" s="15">
        <f t="shared" ca="1" si="328"/>
        <v>6846.2807032036126</v>
      </c>
      <c r="AW647" s="15">
        <f t="shared" ca="1" si="329"/>
        <v>6853.8870208033604</v>
      </c>
      <c r="AX647" s="15">
        <f t="shared" ca="1" si="330"/>
        <v>8299.6281730764349</v>
      </c>
      <c r="AY647" s="15">
        <f t="shared" ca="1" si="331"/>
        <v>10147.88231398171</v>
      </c>
      <c r="AZ647" s="15">
        <f t="shared" ca="1" si="332"/>
        <v>11613.713512917631</v>
      </c>
      <c r="BA647" s="15">
        <f t="shared" ca="1" si="333"/>
        <v>12504.604966928899</v>
      </c>
      <c r="BB647" s="15">
        <f t="shared" ca="1" si="334"/>
        <v>15257.216771652495</v>
      </c>
      <c r="BC647" s="15">
        <f t="shared" ca="1" si="335"/>
        <v>18955.974597686949</v>
      </c>
      <c r="BD647" s="15">
        <f t="shared" ca="1" si="336"/>
        <v>23179.641083949897</v>
      </c>
      <c r="BE647" s="15">
        <f t="shared" ca="1" si="337"/>
        <v>27468.835793246319</v>
      </c>
      <c r="BF647" s="15">
        <f ca="1">Inputs!$B$13*EXP($B$9-0.5*C$6^2+C$6*Y647)</f>
        <v>18709.873498910063</v>
      </c>
      <c r="BG647" s="15">
        <f t="shared" ca="1" si="338"/>
        <v>21606.683537945453</v>
      </c>
      <c r="BH647" s="15">
        <f t="shared" ca="1" si="339"/>
        <v>22280.129662605628</v>
      </c>
      <c r="BI647" s="15">
        <f t="shared" ca="1" si="340"/>
        <v>26712.73932541013</v>
      </c>
      <c r="BJ647" s="15">
        <f t="shared" ca="1" si="341"/>
        <v>32052.258884953299</v>
      </c>
      <c r="BK647" s="15">
        <f t="shared" ca="1" si="342"/>
        <v>38387.95736076605</v>
      </c>
      <c r="BL647" s="15">
        <f t="shared" ca="1" si="343"/>
        <v>46537.130080074319</v>
      </c>
      <c r="BM647" s="15">
        <f t="shared" ca="1" si="344"/>
        <v>65665.858273133621</v>
      </c>
      <c r="BN647" s="15">
        <f t="shared" ca="1" si="345"/>
        <v>85733.139769455433</v>
      </c>
      <c r="BO647" s="15">
        <f t="shared" ca="1" si="346"/>
        <v>134940.1737070652</v>
      </c>
      <c r="BP647" s="15">
        <f t="shared" ca="1" si="347"/>
        <v>158517.94472676166</v>
      </c>
      <c r="BQ647" s="15">
        <f ca="1">Inputs!$B$20*EXP($B$10-0.5*C$7^2+C$7*AJ647)</f>
        <v>5440.7489455112573</v>
      </c>
      <c r="BR647" s="15">
        <f t="shared" ca="1" si="348"/>
        <v>11996.487858011464</v>
      </c>
      <c r="BS647" s="15">
        <f t="shared" ca="1" si="349"/>
        <v>13058.631599400465</v>
      </c>
      <c r="BT647" s="15">
        <f t="shared" ca="1" si="350"/>
        <v>19819.731424154281</v>
      </c>
      <c r="BU647" s="15">
        <f t="shared" ca="1" si="351"/>
        <v>32802.953508127204</v>
      </c>
      <c r="BV647" s="15">
        <f t="shared" ca="1" si="352"/>
        <v>48926.860042830733</v>
      </c>
      <c r="BW647" s="15">
        <f t="shared" ca="1" si="353"/>
        <v>75229.311923895119</v>
      </c>
      <c r="BX647" s="15">
        <f t="shared" ca="1" si="354"/>
        <v>99252.041198858686</v>
      </c>
      <c r="BY647" s="15">
        <f t="shared" ca="1" si="355"/>
        <v>168132.72265473549</v>
      </c>
      <c r="BZ647" s="15">
        <f t="shared" ca="1" si="356"/>
        <v>274366.44061846851</v>
      </c>
      <c r="CA647" s="15">
        <f t="shared" ca="1" si="357"/>
        <v>605840.26476473582</v>
      </c>
      <c r="CB647" s="15">
        <f ca="1">(AU647*DCF!C$10-DCF!C$5*MAX(AU647*DCF!C$10,0)-MAX(AU647-Inputs!$B$6,0)/Inputs!$B$10)*DCF!C$6</f>
        <v>1042.5962739459242</v>
      </c>
      <c r="CC647" s="15">
        <f ca="1">(AV647*DCF!D$10-DCF!D$5*MAX(AV647*DCF!D$10,0)-MAX(AV647-AU647,0)/Inputs!$B$10)*DCF!D$6</f>
        <v>1225.7071000737687</v>
      </c>
      <c r="CD647" s="15">
        <f ca="1">(AW647*DCF!E$10-DCF!E$5*MAX(AW647*DCF!E$10,0)-MAX(AW647-AV647,0)/Inputs!$B$10)*DCF!E$6</f>
        <v>1580.740150690873</v>
      </c>
      <c r="CE647" s="15">
        <f ca="1">(AX647*DCF!F$10-DCF!F$5*MAX(AX647*DCF!F$10,0)-MAX(AX647-AW647,0)/Inputs!$B$10)*DCF!F$6</f>
        <v>1510.9727135433011</v>
      </c>
      <c r="CF647" s="15">
        <f ca="1">(AY647*DCF!G$10-DCF!G$5*MAX(AY647*DCF!G$10,0)-MAX(AY647-AX647,0)/Inputs!$B$10)*DCF!G$6</f>
        <v>1735.6017481309862</v>
      </c>
      <c r="CG647" s="15">
        <f ca="1">(AZ647*DCF!H$10-DCF!H$5*MAX(AZ647*DCF!H$10,0)-MAX(AZ647-AY647,0)/Inputs!$B$10)*DCF!H$6</f>
        <v>1994.5262009698838</v>
      </c>
      <c r="CH647" s="15">
        <f ca="1">(BA647*DCF!I$10-DCF!I$5*MAX(BA647*DCF!I$10,0)-MAX(BA647-AZ647,0)/Inputs!$B$10)*DCF!I$6</f>
        <v>2137.9977456037282</v>
      </c>
      <c r="CI647" s="15">
        <f ca="1">(BB647*DCF!J$10-DCF!J$5*MAX(BB647*DCF!J$10,0)-MAX(BB647-BA647,0)/Inputs!$B$10)*DCF!J$6</f>
        <v>2201.0608401029558</v>
      </c>
      <c r="CJ647" s="15">
        <f ca="1">(BC647*DCF!K$10-DCF!K$5*MAX(BC647*DCF!K$10,0)-MAX(BC647-BB647,0)/Inputs!$B$10)*DCF!K$6</f>
        <v>2533.837685318862</v>
      </c>
      <c r="CK647" s="15">
        <f ca="1">(BD647*DCF!L$10-DCF!L$5*MAX(BD647*DCF!L$10,0)-MAX(BD647-BC647,0)/Inputs!$B$10)*DCF!L$6</f>
        <v>2949.7421949610198</v>
      </c>
      <c r="CL647" s="15">
        <f ca="1">(BE647*DCF!M$10-DCF!M$5*MAX(BE647*DCF!M$10,0)-MAX(BE647-BD647,0)/Inputs!$B$10)*DCF!M$6</f>
        <v>3363.8178759549619</v>
      </c>
      <c r="CM647" s="15">
        <f ca="1">(BF647*DCF!C$28-DCF!C$5*MAX(BF647*DCF!C$28,0)-MAX(BF647-Inputs!$B$13,0)/Inputs!$B$17)*DCF!C$6</f>
        <v>4018.9358866787566</v>
      </c>
      <c r="CN647" s="15">
        <f ca="1">(BG647*DCF!D$28-DCF!D$5*MAX(BG647*DCF!D$28,0)-MAX(BG647-BF647,0)/Inputs!$B$17)*DCF!D$6</f>
        <v>5745.6442354019782</v>
      </c>
      <c r="CO647" s="15">
        <f ca="1">(BH647*DCF!E$28-DCF!E$5*MAX(BH647*DCF!E$28,0)-MAX(BH647-BG647,0)/Inputs!$B$17)*DCF!E$6</f>
        <v>6177.4024889874008</v>
      </c>
      <c r="CP647" s="15">
        <f ca="1">(BI647*DCF!F$28-DCF!F$5*MAX(BI647*DCF!F$28,0)-MAX(BI647-BH647,0)/Inputs!$B$17)*DCF!F$6</f>
        <v>6444.7784384019824</v>
      </c>
      <c r="CQ647" s="15">
        <f ca="1">(BJ647*DCF!G$28-DCF!G$5*MAX(BJ647*DCF!G$28,0)-MAX(BJ647-BI647,0)/Inputs!$B$17)*DCF!G$6</f>
        <v>7418.1473055859597</v>
      </c>
      <c r="CR647" s="15">
        <f ca="1">(BK647*DCF!H$28-DCF!H$5*MAX(BK647*DCF!H$28,0)-MAX(BK647-BJ647,0)/Inputs!$B$17)*DCF!H$6</f>
        <v>8509.3756382715328</v>
      </c>
      <c r="CS647" s="15">
        <f ca="1">(BL647*DCF!I$28-DCF!I$5*MAX(BL647*DCF!I$28,0)-MAX(BL647-BK647,0)/Inputs!$B$17)*DCF!I$6</f>
        <v>9773.6913598866504</v>
      </c>
      <c r="CT647" s="15">
        <f ca="1">(BM647*DCF!J$28-DCF!J$5*MAX(BM647*DCF!J$28,0)-MAX(BM647-BL647,0)/Inputs!$B$17)*DCF!J$6</f>
        <v>12112.624640658283</v>
      </c>
      <c r="CU647" s="15">
        <f ca="1">(BN647*DCF!K$28-DCF!K$5*MAX(BN647*DCF!K$28,0)-MAX(BN647-BM647,0)/Inputs!$B$17)*DCF!K$6</f>
        <v>15647.426943339724</v>
      </c>
      <c r="CV647" s="15">
        <f ca="1">(BO647*DCF!L$28-DCF!L$5*MAX(BO647*DCF!L$28,0)-MAX(BO647-BN647,0)/Inputs!$B$17)*DCF!L$6</f>
        <v>21355.539089686936</v>
      </c>
      <c r="CW647" s="15">
        <f ca="1">(BP647*DCF!M$28-DCF!M$5*MAX(BP647*DCF!M$28,0)-MAX(BP647-BO647,0)/Inputs!$B$17)*DCF!M$6</f>
        <v>27360.703448955053</v>
      </c>
      <c r="CX647" s="15">
        <f ca="1">(BQ647*DCF!C$46-DCF!C$5*MAX(BQ647*DCF!C$46,0)-MAX(BQ647-Inputs!$B$20,0)/Inputs!$B$24)*DCF!C$6</f>
        <v>-2291.0500777214252</v>
      </c>
      <c r="CY647" s="15">
        <f ca="1">(BR647*DCF!D$46-DCF!D$5*MAX(BR647*DCF!D$46,0)-MAX(BR647-BQ647,0)/Inputs!$B$24)*DCF!D$6</f>
        <v>-4844.8000920394443</v>
      </c>
      <c r="CZ647" s="15">
        <f ca="1">(BS647*DCF!E$46-DCF!E$5*MAX(BS647*DCF!E$46,0)-MAX(BS647-BR647,0)/Inputs!$B$24)*DCF!E$6</f>
        <v>-1962.8737459134013</v>
      </c>
      <c r="DA647" s="15">
        <f ca="1">(BT647*DCF!F$46-DCF!F$5*MAX(BT647*DCF!F$46,0)-MAX(BT647-BS647,0)/Inputs!$B$24)*DCF!F$6</f>
        <v>-3905.3283330705917</v>
      </c>
      <c r="DB647" s="15">
        <f ca="1">(BU647*DCF!G$46-DCF!G$5*MAX(BU647*DCF!G$46,0)-MAX(BU647-BT647,0)/Inputs!$B$24)*DCF!G$6</f>
        <v>-5470.725937192422</v>
      </c>
      <c r="DC647" s="15">
        <f ca="1">(BV647*DCF!H$46-DCF!H$5*MAX(BV647*DCF!H$46,0)-MAX(BV647-BU647,0)/Inputs!$B$24)*DCF!H$6</f>
        <v>-5010.4051628446923</v>
      </c>
      <c r="DD647" s="15">
        <f ca="1">(BW647*DCF!I$46-DCF!I$5*MAX(BW647*DCF!I$46,0)-MAX(BW647-BV647,0)/Inputs!$B$24)*DCF!I$6</f>
        <v>-5812.9662947209608</v>
      </c>
      <c r="DE647" s="15">
        <f ca="1">(BX647*DCF!J$46-DCF!J$5*MAX(BX647*DCF!J$46,0)-MAX(BX647-BW647,0)/Inputs!$B$24)*DCF!J$6</f>
        <v>-2207.0867449716893</v>
      </c>
      <c r="DF647" s="15">
        <f ca="1">(BY647*DCF!K$46-DCF!K$5*MAX(BY647*DCF!K$46,0)-MAX(BY647-BX647,0)/Inputs!$B$24)*DCF!K$6</f>
        <v>-7269.6303915412709</v>
      </c>
      <c r="DG647" s="15">
        <f ca="1">(BZ647*DCF!L$46-DCF!L$5*MAX(BZ647*DCF!L$46,0)-MAX(BZ647-BY647,0)/Inputs!$B$24)*DCF!L$6</f>
        <v>-5075.3595584655623</v>
      </c>
      <c r="DH647" s="15">
        <f ca="1">(CA647*DCF!M$46-DCF!M$5*MAX(CA647*DCF!M$46,0)-MAX(CA647-BZ647,0)/Inputs!$B$24)*DCF!M$6</f>
        <v>-21801.159093666032</v>
      </c>
      <c r="DI647" s="15">
        <f ca="1">SUM(CB647:CL647)+BE647*DCF!M$10*(1+Inputs!$B$30)*(1-Inputs!$B$33)*(1-Inputs!$B$30/Inputs!$B$31)/(Inputs!$B$29-Inputs!$B$30)*DCF!M$6</f>
        <v>98722.733779649992</v>
      </c>
      <c r="DJ647" s="15">
        <f ca="1">SUM(CM647:CW647)+BP647*DCF!M$28*(1+Inputs!$B$30)*(1-Inputs!$B$33)*(1-Inputs!$B$30/Inputs!$B$31)/(Inputs!$B$29-Inputs!$B$30)*DCF!M$6</f>
        <v>712774.31795237376</v>
      </c>
      <c r="DK647" s="15">
        <f ca="1">SUM(CX647:DH647)+CA647*DCF!M$46*(1+Inputs!$B$30)*(1-Inputs!$B$33)*(1-Inputs!$B$30/Inputs!$B$31)/(Inputs!$B$29-Inputs!$B$30)*DCF!M$6</f>
        <v>871049.43026139785</v>
      </c>
      <c r="DM647" s="15">
        <f ca="1">DI647+DJ647+DK647+Inputs!$B$34+Inputs!$B$36-Inputs!$B$35</f>
        <v>1759397.4819934214</v>
      </c>
    </row>
    <row r="648" spans="1:117" x14ac:dyDescent="0.75">
      <c r="A648" s="11">
        <v>635</v>
      </c>
      <c r="C648" s="23">
        <f t="shared" ca="1" si="363"/>
        <v>-0.54438161103621019</v>
      </c>
      <c r="D648" s="23">
        <f t="shared" ca="1" si="363"/>
        <v>-0.48667760631758994</v>
      </c>
      <c r="E648" s="23">
        <f t="shared" ca="1" si="363"/>
        <v>-1.0720681495042261</v>
      </c>
      <c r="F648" s="23">
        <f t="shared" ca="1" si="363"/>
        <v>-1.4183749797729053</v>
      </c>
      <c r="G648" s="23">
        <f t="shared" ca="1" si="363"/>
        <v>-0.17948515177679147</v>
      </c>
      <c r="H648" s="23">
        <f t="shared" ca="1" si="363"/>
        <v>-1.8984418072081515</v>
      </c>
      <c r="I648" s="23">
        <f t="shared" ca="1" si="363"/>
        <v>0.62170673364416529</v>
      </c>
      <c r="J648" s="23">
        <f t="shared" ca="1" si="363"/>
        <v>1.5972058154934057</v>
      </c>
      <c r="K648" s="23">
        <f t="shared" ca="1" si="363"/>
        <v>-1.5166908848819434</v>
      </c>
      <c r="L648" s="23">
        <f t="shared" ca="1" si="363"/>
        <v>-0.93991626155347185</v>
      </c>
      <c r="M648" s="23">
        <f t="shared" ca="1" si="363"/>
        <v>1.0163066495382054</v>
      </c>
      <c r="N648" s="23">
        <f ca="1">SQRT(Inputs!$B$38)*C648+SQRT(1-Inputs!$B$38)*_xlfn.NORM.S.INV(RAND())</f>
        <v>0.21454838276313881</v>
      </c>
      <c r="O648" s="23">
        <f ca="1">SQRT(Inputs!$B$38)*D648+SQRT(1-Inputs!$B$38)*_xlfn.NORM.S.INV(RAND())</f>
        <v>1.021464838509208</v>
      </c>
      <c r="P648" s="23">
        <f ca="1">SQRT(Inputs!$B$38)*E648+SQRT(1-Inputs!$B$38)*_xlfn.NORM.S.INV(RAND())</f>
        <v>-0.98008076144422773</v>
      </c>
      <c r="Q648" s="23">
        <f ca="1">SQRT(Inputs!$B$38)*F648+SQRT(1-Inputs!$B$38)*_xlfn.NORM.S.INV(RAND())</f>
        <v>0.43213403648874193</v>
      </c>
      <c r="R648" s="23">
        <f ca="1">SQRT(Inputs!$B$38)*G648+SQRT(1-Inputs!$B$38)*_xlfn.NORM.S.INV(RAND())</f>
        <v>-1.6949122550255711</v>
      </c>
      <c r="S648" s="23">
        <f ca="1">SQRT(Inputs!$B$38)*H648+SQRT(1-Inputs!$B$38)*_xlfn.NORM.S.INV(RAND())</f>
        <v>-0.62018282950529557</v>
      </c>
      <c r="T648" s="23">
        <f ca="1">SQRT(Inputs!$B$38)*I648+SQRT(1-Inputs!$B$38)*_xlfn.NORM.S.INV(RAND())</f>
        <v>-1.1349741899381118</v>
      </c>
      <c r="U648" s="23">
        <f ca="1">SQRT(Inputs!$B$38)*J648+SQRT(1-Inputs!$B$38)*_xlfn.NORM.S.INV(RAND())</f>
        <v>0.78185705091475766</v>
      </c>
      <c r="V648" s="23">
        <f ca="1">SQRT(Inputs!$B$38)*K648+SQRT(1-Inputs!$B$38)*_xlfn.NORM.S.INV(RAND())</f>
        <v>-0.76854235639961765</v>
      </c>
      <c r="W648" s="23">
        <f ca="1">SQRT(Inputs!$B$38)*L648+SQRT(1-Inputs!$B$38)*_xlfn.NORM.S.INV(RAND())</f>
        <v>-1.039044752063369</v>
      </c>
      <c r="X648" s="23">
        <f ca="1">SQRT(Inputs!$B$38)*M648+SQRT(1-Inputs!$B$38)*_xlfn.NORM.S.INV(RAND())</f>
        <v>2.0989395233832049</v>
      </c>
      <c r="Y648" s="23">
        <f ca="1">SQRT(Inputs!$B$38)*C648+SQRT(1-Inputs!$B$38)*_xlfn.NORM.S.INV(RAND())</f>
        <v>-0.13936845183125798</v>
      </c>
      <c r="Z648" s="23">
        <f ca="1">SQRT(Inputs!$B$38)*D648+SQRT(1-Inputs!$B$38)*_xlfn.NORM.S.INV(RAND())</f>
        <v>-1.982155625414464E-2</v>
      </c>
      <c r="AA648" s="23">
        <f ca="1">SQRT(Inputs!$B$38)*E648+SQRT(1-Inputs!$B$38)*_xlfn.NORM.S.INV(RAND())</f>
        <v>-1.3203350355242254</v>
      </c>
      <c r="AB648" s="23">
        <f ca="1">SQRT(Inputs!$B$38)*F648+SQRT(1-Inputs!$B$38)*_xlfn.NORM.S.INV(RAND())</f>
        <v>0.30704345594346327</v>
      </c>
      <c r="AC648" s="23">
        <f ca="1">SQRT(Inputs!$B$38)*G648+SQRT(1-Inputs!$B$38)*_xlfn.NORM.S.INV(RAND())</f>
        <v>-0.51948910706952056</v>
      </c>
      <c r="AD648" s="23">
        <f ca="1">SQRT(Inputs!$B$38)*H648+SQRT(1-Inputs!$B$38)*_xlfn.NORM.S.INV(RAND())</f>
        <v>-0.70303641103947712</v>
      </c>
      <c r="AE648" s="23">
        <f ca="1">SQRT(Inputs!$B$38)*I648+SQRT(1-Inputs!$B$38)*_xlfn.NORM.S.INV(RAND())</f>
        <v>0.42282090157341568</v>
      </c>
      <c r="AF648" s="23">
        <f ca="1">SQRT(Inputs!$B$38)*J648+SQRT(1-Inputs!$B$38)*_xlfn.NORM.S.INV(RAND())</f>
        <v>9.28067169872141E-2</v>
      </c>
      <c r="AG648" s="23">
        <f ca="1">SQRT(Inputs!$B$38)*K648+SQRT(1-Inputs!$B$38)*_xlfn.NORM.S.INV(RAND())</f>
        <v>2.8158600968646308E-3</v>
      </c>
      <c r="AH648" s="23">
        <f ca="1">SQRT(Inputs!$B$38)*L648+SQRT(1-Inputs!$B$38)*_xlfn.NORM.S.INV(RAND())</f>
        <v>-0.61070271447585012</v>
      </c>
      <c r="AI648" s="23">
        <f ca="1">SQRT(Inputs!$B$38)*M648+SQRT(1-Inputs!$B$38)*_xlfn.NORM.S.INV(RAND())</f>
        <v>-0.26872561584733345</v>
      </c>
      <c r="AJ648" s="23">
        <f ca="1">SQRT(Inputs!$B$38)*C648+SQRT(1-Inputs!$B$38)*_xlfn.NORM.S.INV(RAND())</f>
        <v>-0.35350424516131768</v>
      </c>
      <c r="AK648" s="23">
        <f ca="1">SQRT(Inputs!$B$38)*D648+SQRT(1-Inputs!$B$38)*_xlfn.NORM.S.INV(RAND())</f>
        <v>-0.56510812199583016</v>
      </c>
      <c r="AL648" s="23">
        <f ca="1">SQRT(Inputs!$B$38)*E648+SQRT(1-Inputs!$B$38)*_xlfn.NORM.S.INV(RAND())</f>
        <v>0.40908930828623291</v>
      </c>
      <c r="AM648" s="23">
        <f ca="1">SQRT(Inputs!$B$38)*F648+SQRT(1-Inputs!$B$38)*_xlfn.NORM.S.INV(RAND())</f>
        <v>-0.14960753789920822</v>
      </c>
      <c r="AN648" s="23">
        <f ca="1">SQRT(Inputs!$B$38)*G648+SQRT(1-Inputs!$B$38)*_xlfn.NORM.S.INV(RAND())</f>
        <v>-1.4281950644701367</v>
      </c>
      <c r="AO648" s="23">
        <f ca="1">SQRT(Inputs!$B$38)*H648+SQRT(1-Inputs!$B$38)*_xlfn.NORM.S.INV(RAND())</f>
        <v>-1.2836455405964231</v>
      </c>
      <c r="AP648" s="23">
        <f ca="1">SQRT(Inputs!$B$38)*I648+SQRT(1-Inputs!$B$38)*_xlfn.NORM.S.INV(RAND())</f>
        <v>1.1656335038125505</v>
      </c>
      <c r="AQ648" s="23">
        <f ca="1">SQRT(Inputs!$B$38)*J648+SQRT(1-Inputs!$B$38)*_xlfn.NORM.S.INV(RAND())</f>
        <v>0.64133846010640139</v>
      </c>
      <c r="AR648" s="23">
        <f ca="1">SQRT(Inputs!$B$38)*K648+SQRT(1-Inputs!$B$38)*_xlfn.NORM.S.INV(RAND())</f>
        <v>-1.2704570190030735</v>
      </c>
      <c r="AS648" s="23">
        <f ca="1">SQRT(Inputs!$B$38)*L648+SQRT(1-Inputs!$B$38)*_xlfn.NORM.S.INV(RAND())</f>
        <v>0.59628459345859219</v>
      </c>
      <c r="AT648" s="23">
        <f ca="1">SQRT(Inputs!$B$38)*M648+SQRT(1-Inputs!$B$38)*_xlfn.NORM.S.INV(RAND())</f>
        <v>7.8483570848291273E-2</v>
      </c>
      <c r="AU648" s="15">
        <f ca="1">Inputs!$B$6*EXP($B$8-0.5*C$5^2+C$5*N648)</f>
        <v>5137.6035931000752</v>
      </c>
      <c r="AV648" s="15">
        <f t="shared" ca="1" si="328"/>
        <v>7267.1024422123</v>
      </c>
      <c r="AW648" s="15">
        <f t="shared" ca="1" si="329"/>
        <v>7763.6985492673066</v>
      </c>
      <c r="AX648" s="15">
        <f t="shared" ca="1" si="330"/>
        <v>10004.495754366086</v>
      </c>
      <c r="AY648" s="15">
        <f t="shared" ca="1" si="331"/>
        <v>10030.812691851854</v>
      </c>
      <c r="AZ648" s="15">
        <f t="shared" ca="1" si="332"/>
        <v>11458.094164495064</v>
      </c>
      <c r="BA648" s="15">
        <f t="shared" ca="1" si="333"/>
        <v>12451.307046943024</v>
      </c>
      <c r="BB648" s="15">
        <f t="shared" ca="1" si="334"/>
        <v>16486.34876154138</v>
      </c>
      <c r="BC648" s="15">
        <f t="shared" ca="1" si="335"/>
        <v>18747.838388222728</v>
      </c>
      <c r="BD648" s="15">
        <f t="shared" ca="1" si="336"/>
        <v>20840.761669699074</v>
      </c>
      <c r="BE648" s="15">
        <f t="shared" ca="1" si="337"/>
        <v>30917.646791786417</v>
      </c>
      <c r="BF648" s="15">
        <f ca="1">Inputs!$B$13*EXP($B$9-0.5*C$6^2+C$6*Y648)</f>
        <v>13454.107886629939</v>
      </c>
      <c r="BG648" s="15">
        <f t="shared" ca="1" si="338"/>
        <v>16338.455643781841</v>
      </c>
      <c r="BH648" s="15">
        <f t="shared" ca="1" si="339"/>
        <v>16036.583381490329</v>
      </c>
      <c r="BI648" s="15">
        <f t="shared" ca="1" si="340"/>
        <v>20581.232371004018</v>
      </c>
      <c r="BJ648" s="15">
        <f t="shared" ca="1" si="341"/>
        <v>23410.889579988991</v>
      </c>
      <c r="BK648" s="15">
        <f t="shared" ca="1" si="342"/>
        <v>26109.85297890921</v>
      </c>
      <c r="BL648" s="15">
        <f t="shared" ca="1" si="343"/>
        <v>33879.241435740536</v>
      </c>
      <c r="BM648" s="15">
        <f t="shared" ca="1" si="344"/>
        <v>42127.808602022858</v>
      </c>
      <c r="BN648" s="15">
        <f t="shared" ca="1" si="345"/>
        <v>51829.415495191657</v>
      </c>
      <c r="BO648" s="15">
        <f t="shared" ca="1" si="346"/>
        <v>59400.723360989825</v>
      </c>
      <c r="BP648" s="15">
        <f t="shared" ca="1" si="347"/>
        <v>70918.788741941404</v>
      </c>
      <c r="BQ648" s="15">
        <f ca="1">Inputs!$B$20*EXP($B$10-0.5*C$7^2+C$7*AJ648)</f>
        <v>3784.0375356368695</v>
      </c>
      <c r="BR648" s="15">
        <f t="shared" ca="1" si="348"/>
        <v>4290.940953416818</v>
      </c>
      <c r="BS648" s="15">
        <f t="shared" ca="1" si="349"/>
        <v>6608.5547214794078</v>
      </c>
      <c r="BT648" s="15">
        <f t="shared" ca="1" si="350"/>
        <v>8761.0787908178681</v>
      </c>
      <c r="BU648" s="15">
        <f t="shared" ca="1" si="351"/>
        <v>8594.0854692167522</v>
      </c>
      <c r="BV648" s="15">
        <f t="shared" ca="1" si="352"/>
        <v>8954.006440346122</v>
      </c>
      <c r="BW648" s="15">
        <f t="shared" ca="1" si="353"/>
        <v>15990.885044979785</v>
      </c>
      <c r="BX648" s="15">
        <f t="shared" ca="1" si="354"/>
        <v>25434.480585342419</v>
      </c>
      <c r="BY648" s="15">
        <f t="shared" ca="1" si="355"/>
        <v>27947.93727991491</v>
      </c>
      <c r="BZ648" s="15">
        <f t="shared" ca="1" si="356"/>
        <v>43757.948888114603</v>
      </c>
      <c r="CA648" s="15">
        <f t="shared" ca="1" si="357"/>
        <v>62329.893536443837</v>
      </c>
      <c r="CB648" s="15">
        <f ca="1">(AU648*DCF!C$10-DCF!C$5*MAX(AU648*DCF!C$10,0)-MAX(AU648-Inputs!$B$6,0)/Inputs!$B$10)*DCF!C$6</f>
        <v>1041.8239257808248</v>
      </c>
      <c r="CC648" s="15">
        <f ca="1">(AV648*DCF!D$10-DCF!D$5*MAX(AV648*DCF!D$10,0)-MAX(AV648-AU648,0)/Inputs!$B$10)*DCF!D$6</f>
        <v>1252.0844258743516</v>
      </c>
      <c r="CD648" s="15">
        <f ca="1">(AW648*DCF!E$10-DCF!E$5*MAX(AW648*DCF!E$10,0)-MAX(AW648-AV648,0)/Inputs!$B$10)*DCF!E$6</f>
        <v>1680.660399159864</v>
      </c>
      <c r="CE648" s="15">
        <f ca="1">(AX648*DCF!F$10-DCF!F$5*MAX(AX648*DCF!F$10,0)-MAX(AX648-AW648,0)/Inputs!$B$10)*DCF!F$6</f>
        <v>1717.7111366782806</v>
      </c>
      <c r="CF648" s="15">
        <f ca="1">(AY648*DCF!G$10-DCF!G$5*MAX(AY648*DCF!G$10,0)-MAX(AY648-AX648,0)/Inputs!$B$10)*DCF!G$6</f>
        <v>2061.6885570091608</v>
      </c>
      <c r="CG648" s="15">
        <f ca="1">(AZ648*DCF!H$10-DCF!H$5*MAX(AZ648*DCF!H$10,0)-MAX(AZ648-AY648,0)/Inputs!$B$10)*DCF!H$6</f>
        <v>1971.1577878491896</v>
      </c>
      <c r="CH648" s="15">
        <f ca="1">(BA648*DCF!I$10-DCF!I$5*MAX(BA648*DCF!I$10,0)-MAX(BA648-AZ648,0)/Inputs!$B$10)*DCF!I$6</f>
        <v>2111.4778606540667</v>
      </c>
      <c r="CI648" s="15">
        <f ca="1">(BB648*DCF!J$10-DCF!J$5*MAX(BB648*DCF!J$10,0)-MAX(BB648-BA648,0)/Inputs!$B$10)*DCF!J$6</f>
        <v>2217.6516214598678</v>
      </c>
      <c r="CJ648" s="15">
        <f ca="1">(BC648*DCF!K$10-DCF!K$5*MAX(BC648*DCF!K$10,0)-MAX(BC648-BB648,0)/Inputs!$B$10)*DCF!K$6</f>
        <v>2701.5267669498999</v>
      </c>
      <c r="CK648" s="15">
        <f ca="1">(BD648*DCF!L$10-DCF!L$5*MAX(BD648*DCF!L$10,0)-MAX(BD648-BC648,0)/Inputs!$B$10)*DCF!L$6</f>
        <v>2872.5342993572131</v>
      </c>
      <c r="CL648" s="15">
        <f ca="1">(BE648*DCF!M$10-DCF!M$5*MAX(BE648*DCF!M$10,0)-MAX(BE648-BD648,0)/Inputs!$B$10)*DCF!M$6</f>
        <v>3159.0882541885398</v>
      </c>
      <c r="CM648" s="15">
        <f ca="1">(BF648*DCF!C$28-DCF!C$5*MAX(BF648*DCF!C$28,0)-MAX(BF648-Inputs!$B$13,0)/Inputs!$B$17)*DCF!C$6</f>
        <v>3628.7133716143462</v>
      </c>
      <c r="CN648" s="15">
        <f ca="1">(BG648*DCF!D$28-DCF!D$5*MAX(BG648*DCF!D$28,0)-MAX(BG648-BF648,0)/Inputs!$B$17)*DCF!D$6</f>
        <v>4196.688391278296</v>
      </c>
      <c r="CO648" s="15">
        <f ca="1">(BH648*DCF!E$28-DCF!E$5*MAX(BH648*DCF!E$28,0)-MAX(BH648-BG648,0)/Inputs!$B$17)*DCF!E$6</f>
        <v>4541.8459681530494</v>
      </c>
      <c r="CP648" s="15">
        <f ca="1">(BI648*DCF!F$28-DCF!F$5*MAX(BI648*DCF!F$28,0)-MAX(BI648-BH648,0)/Inputs!$B$17)*DCF!F$6</f>
        <v>4759.83727911814</v>
      </c>
      <c r="CQ648" s="15">
        <f ca="1">(BJ648*DCF!G$28-DCF!G$5*MAX(BJ648*DCF!G$28,0)-MAX(BJ648-BI648,0)/Inputs!$B$17)*DCF!G$6</f>
        <v>5598.2125304843066</v>
      </c>
      <c r="CR648" s="15">
        <f ca="1">(BK648*DCF!H$28-DCF!H$5*MAX(BK648*DCF!H$28,0)-MAX(BK648-BJ648,0)/Inputs!$B$17)*DCF!H$6</f>
        <v>6037.9115348994719</v>
      </c>
      <c r="CS648" s="15">
        <f ca="1">(BL648*DCF!I$28-DCF!I$5*MAX(BL648*DCF!I$28,0)-MAX(BL648-BK648,0)/Inputs!$B$17)*DCF!I$6</f>
        <v>6851.6610867218724</v>
      </c>
      <c r="CT648" s="15">
        <f ca="1">(BM648*DCF!J$28-DCF!J$5*MAX(BM648*DCF!J$28,0)-MAX(BM648-BL648,0)/Inputs!$B$17)*DCF!J$6</f>
        <v>8304.3059931716016</v>
      </c>
      <c r="CU648" s="15">
        <f ca="1">(BN648*DCF!K$28-DCF!K$5*MAX(BN648*DCF!K$28,0)-MAX(BN648-BM648,0)/Inputs!$B$17)*DCF!K$6</f>
        <v>9757.1859091054848</v>
      </c>
      <c r="CV648" s="15">
        <f ca="1">(BO648*DCF!L$28-DCF!L$5*MAX(BO648*DCF!L$28,0)-MAX(BO648-BN648,0)/Inputs!$B$17)*DCF!L$6</f>
        <v>10994.985014128217</v>
      </c>
      <c r="CW648" s="15">
        <f ca="1">(BP648*DCF!M$28-DCF!M$5*MAX(BP648*DCF!M$28,0)-MAX(BP648-BO648,0)/Inputs!$B$17)*DCF!M$6</f>
        <v>12139.449662723997</v>
      </c>
      <c r="CX648" s="15">
        <f ca="1">(BQ648*DCF!C$46-DCF!C$5*MAX(BQ648*DCF!C$46,0)-MAX(BQ648-Inputs!$B$20,0)/Inputs!$B$24)*DCF!C$6</f>
        <v>-1143.213073189517</v>
      </c>
      <c r="CY648" s="15">
        <f ca="1">(BR648*DCF!D$46-DCF!D$5*MAX(BR648*DCF!D$46,0)-MAX(BR648-BQ648,0)/Inputs!$B$24)*DCF!D$6</f>
        <v>-948.65503539799181</v>
      </c>
      <c r="CZ648" s="15">
        <f ca="1">(BS648*DCF!E$46-DCF!E$5*MAX(BS648*DCF!E$46,0)-MAX(BS648-BR648,0)/Inputs!$B$24)*DCF!E$6</f>
        <v>-1695.0126466443867</v>
      </c>
      <c r="DA648" s="15">
        <f ca="1">(BT648*DCF!F$46-DCF!F$5*MAX(BT648*DCF!F$46,0)-MAX(BT648-BS648,0)/Inputs!$B$24)*DCF!F$6</f>
        <v>-1421.8392094356595</v>
      </c>
      <c r="DB648" s="15">
        <f ca="1">(BU648*DCF!G$46-DCF!G$5*MAX(BU648*DCF!G$46,0)-MAX(BU648-BT648,0)/Inputs!$B$24)*DCF!G$6</f>
        <v>-289.08805534485083</v>
      </c>
      <c r="DC648" s="15">
        <f ca="1">(BV648*DCF!H$46-DCF!H$5*MAX(BV648*DCF!H$46,0)-MAX(BV648-BU648,0)/Inputs!$B$24)*DCF!H$6</f>
        <v>-111.84323650607342</v>
      </c>
      <c r="DD648" s="15">
        <f ca="1">(BW648*DCF!I$46-DCF!I$5*MAX(BW648*DCF!I$46,0)-MAX(BW648-BV648,0)/Inputs!$B$24)*DCF!I$6</f>
        <v>-1650.6999341766013</v>
      </c>
      <c r="DE648" s="15">
        <f ca="1">(BX648*DCF!J$46-DCF!J$5*MAX(BX648*DCF!J$46,0)-MAX(BX648-BW648,0)/Inputs!$B$24)*DCF!J$6</f>
        <v>-1437.3811456665226</v>
      </c>
      <c r="DF648" s="15">
        <f ca="1">(BY648*DCF!K$46-DCF!K$5*MAX(BY648*DCF!K$46,0)-MAX(BY648-BX648,0)/Inputs!$B$24)*DCF!K$6</f>
        <v>980.74941036415862</v>
      </c>
      <c r="DG648" s="15">
        <f ca="1">(BZ648*DCF!L$46-DCF!L$5*MAX(BZ648*DCF!L$46,0)-MAX(BZ648-BY648,0)/Inputs!$B$24)*DCF!L$6</f>
        <v>-553.07340650507069</v>
      </c>
      <c r="DH648" s="15">
        <f ca="1">(CA648*DCF!M$46-DCF!M$5*MAX(CA648*DCF!M$46,0)-MAX(CA648-BZ648,0)/Inputs!$B$24)*DCF!M$6</f>
        <v>1003.8388268523435</v>
      </c>
      <c r="DI648" s="15">
        <f ca="1">SUM(CB648:CL648)+BE648*DCF!M$10*(1+Inputs!$B$30)*(1-Inputs!$B$33)*(1-Inputs!$B$30/Inputs!$B$31)/(Inputs!$B$29-Inputs!$B$30)*DCF!M$6</f>
        <v>108831.62490005617</v>
      </c>
      <c r="DJ648" s="15">
        <f ca="1">SUM(CM648:CW648)+BP648*DCF!M$28*(1+Inputs!$B$30)*(1-Inputs!$B$33)*(1-Inputs!$B$30/Inputs!$B$31)/(Inputs!$B$29-Inputs!$B$30)*DCF!M$6</f>
        <v>339968.03257168946</v>
      </c>
      <c r="DK648" s="15">
        <f ca="1">SUM(CX648:DH648)+CA648*DCF!M$46*(1+Inputs!$B$30)*(1-Inputs!$B$33)*(1-Inputs!$B$30/Inputs!$B$31)/(Inputs!$B$29-Inputs!$B$30)*DCF!M$6</f>
        <v>89103.181349592705</v>
      </c>
      <c r="DM648" s="15">
        <f ca="1">DI648+DJ648+DK648+Inputs!$B$34+Inputs!$B$36-Inputs!$B$35</f>
        <v>614753.83882133837</v>
      </c>
    </row>
    <row r="649" spans="1:117" x14ac:dyDescent="0.75">
      <c r="A649" s="11">
        <v>636</v>
      </c>
      <c r="C649" s="23">
        <f t="shared" ca="1" si="363"/>
        <v>0.24118424882263564</v>
      </c>
      <c r="D649" s="23">
        <f t="shared" ca="1" si="363"/>
        <v>-0.3110507021980386</v>
      </c>
      <c r="E649" s="23">
        <f t="shared" ca="1" si="363"/>
        <v>-2.6192176769459232</v>
      </c>
      <c r="F649" s="23">
        <f t="shared" ca="1" si="363"/>
        <v>0.76536737855655068</v>
      </c>
      <c r="G649" s="23">
        <f t="shared" ca="1" si="363"/>
        <v>-2.1275335815217029</v>
      </c>
      <c r="H649" s="23">
        <f t="shared" ca="1" si="363"/>
        <v>-9.3446283824539136E-2</v>
      </c>
      <c r="I649" s="23">
        <f t="shared" ca="1" si="363"/>
        <v>-0.53373619803376326</v>
      </c>
      <c r="J649" s="23">
        <f t="shared" ca="1" si="363"/>
        <v>0.22017612078102541</v>
      </c>
      <c r="K649" s="23">
        <f t="shared" ca="1" si="363"/>
        <v>0.96284548783335056</v>
      </c>
      <c r="L649" s="23">
        <f t="shared" ca="1" si="363"/>
        <v>1.3715408571650121</v>
      </c>
      <c r="M649" s="23">
        <f t="shared" ca="1" si="363"/>
        <v>-1.2580683534038439</v>
      </c>
      <c r="N649" s="23">
        <f ca="1">SQRT(Inputs!$B$38)*C649+SQRT(1-Inputs!$B$38)*_xlfn.NORM.S.INV(RAND())</f>
        <v>0.57088785328549541</v>
      </c>
      <c r="O649" s="23">
        <f ca="1">SQRT(Inputs!$B$38)*D649+SQRT(1-Inputs!$B$38)*_xlfn.NORM.S.INV(RAND())</f>
        <v>0.30913818942500171</v>
      </c>
      <c r="P649" s="23">
        <f ca="1">SQRT(Inputs!$B$38)*E649+SQRT(1-Inputs!$B$38)*_xlfn.NORM.S.INV(RAND())</f>
        <v>-0.47590138918620006</v>
      </c>
      <c r="Q649" s="23">
        <f ca="1">SQRT(Inputs!$B$38)*F649+SQRT(1-Inputs!$B$38)*_xlfn.NORM.S.INV(RAND())</f>
        <v>1.6135401545795474</v>
      </c>
      <c r="R649" s="23">
        <f ca="1">SQRT(Inputs!$B$38)*G649+SQRT(1-Inputs!$B$38)*_xlfn.NORM.S.INV(RAND())</f>
        <v>-1.6004524719718094</v>
      </c>
      <c r="S649" s="23">
        <f ca="1">SQRT(Inputs!$B$38)*H649+SQRT(1-Inputs!$B$38)*_xlfn.NORM.S.INV(RAND())</f>
        <v>0.8903797721259441</v>
      </c>
      <c r="T649" s="23">
        <f ca="1">SQRT(Inputs!$B$38)*I649+SQRT(1-Inputs!$B$38)*_xlfn.NORM.S.INV(RAND())</f>
        <v>0.47394049365519914</v>
      </c>
      <c r="U649" s="23">
        <f ca="1">SQRT(Inputs!$B$38)*J649+SQRT(1-Inputs!$B$38)*_xlfn.NORM.S.INV(RAND())</f>
        <v>0.96593796467124737</v>
      </c>
      <c r="V649" s="23">
        <f ca="1">SQRT(Inputs!$B$38)*K649+SQRT(1-Inputs!$B$38)*_xlfn.NORM.S.INV(RAND())</f>
        <v>1.3641590226528066</v>
      </c>
      <c r="W649" s="23">
        <f ca="1">SQRT(Inputs!$B$38)*L649+SQRT(1-Inputs!$B$38)*_xlfn.NORM.S.INV(RAND())</f>
        <v>0.37833676658848531</v>
      </c>
      <c r="X649" s="23">
        <f ca="1">SQRT(Inputs!$B$38)*M649+SQRT(1-Inputs!$B$38)*_xlfn.NORM.S.INV(RAND())</f>
        <v>-1.3142300529380164</v>
      </c>
      <c r="Y649" s="23">
        <f ca="1">SQRT(Inputs!$B$38)*C649+SQRT(1-Inputs!$B$38)*_xlfn.NORM.S.INV(RAND())</f>
        <v>-0.85997184802167881</v>
      </c>
      <c r="Z649" s="23">
        <f ca="1">SQRT(Inputs!$B$38)*D649+SQRT(1-Inputs!$B$38)*_xlfn.NORM.S.INV(RAND())</f>
        <v>-1.9467948480951027</v>
      </c>
      <c r="AA649" s="23">
        <f ca="1">SQRT(Inputs!$B$38)*E649+SQRT(1-Inputs!$B$38)*_xlfn.NORM.S.INV(RAND())</f>
        <v>-1.2089573729357239</v>
      </c>
      <c r="AB649" s="23">
        <f ca="1">SQRT(Inputs!$B$38)*F649+SQRT(1-Inputs!$B$38)*_xlfn.NORM.S.INV(RAND())</f>
        <v>-0.36977507001132065</v>
      </c>
      <c r="AC649" s="23">
        <f ca="1">SQRT(Inputs!$B$38)*G649+SQRT(1-Inputs!$B$38)*_xlfn.NORM.S.INV(RAND())</f>
        <v>-1.8534169307477244</v>
      </c>
      <c r="AD649" s="23">
        <f ca="1">SQRT(Inputs!$B$38)*H649+SQRT(1-Inputs!$B$38)*_xlfn.NORM.S.INV(RAND())</f>
        <v>0.10260167651323954</v>
      </c>
      <c r="AE649" s="23">
        <f ca="1">SQRT(Inputs!$B$38)*I649+SQRT(1-Inputs!$B$38)*_xlfn.NORM.S.INV(RAND())</f>
        <v>-0.13918055155696882</v>
      </c>
      <c r="AF649" s="23">
        <f ca="1">SQRT(Inputs!$B$38)*J649+SQRT(1-Inputs!$B$38)*_xlfn.NORM.S.INV(RAND())</f>
        <v>0.13297393636032329</v>
      </c>
      <c r="AG649" s="23">
        <f ca="1">SQRT(Inputs!$B$38)*K649+SQRT(1-Inputs!$B$38)*_xlfn.NORM.S.INV(RAND())</f>
        <v>1.560471375713572</v>
      </c>
      <c r="AH649" s="23">
        <f ca="1">SQRT(Inputs!$B$38)*L649+SQRT(1-Inputs!$B$38)*_xlfn.NORM.S.INV(RAND())</f>
        <v>0.86433312300632437</v>
      </c>
      <c r="AI649" s="23">
        <f ca="1">SQRT(Inputs!$B$38)*M649+SQRT(1-Inputs!$B$38)*_xlfn.NORM.S.INV(RAND())</f>
        <v>0.47780912883340376</v>
      </c>
      <c r="AJ649" s="23">
        <f ca="1">SQRT(Inputs!$B$38)*C649+SQRT(1-Inputs!$B$38)*_xlfn.NORM.S.INV(RAND())</f>
        <v>-0.15283818698948312</v>
      </c>
      <c r="AK649" s="23">
        <f ca="1">SQRT(Inputs!$B$38)*D649+SQRT(1-Inputs!$B$38)*_xlfn.NORM.S.INV(RAND())</f>
        <v>-0.80577094079067735</v>
      </c>
      <c r="AL649" s="23">
        <f ca="1">SQRT(Inputs!$B$38)*E649+SQRT(1-Inputs!$B$38)*_xlfn.NORM.S.INV(RAND())</f>
        <v>-1.5643261736334391</v>
      </c>
      <c r="AM649" s="23">
        <f ca="1">SQRT(Inputs!$B$38)*F649+SQRT(1-Inputs!$B$38)*_xlfn.NORM.S.INV(RAND())</f>
        <v>0.53213989261163397</v>
      </c>
      <c r="AN649" s="23">
        <f ca="1">SQRT(Inputs!$B$38)*G649+SQRT(1-Inputs!$B$38)*_xlfn.NORM.S.INV(RAND())</f>
        <v>-1.0670360499164004</v>
      </c>
      <c r="AO649" s="23">
        <f ca="1">SQRT(Inputs!$B$38)*H649+SQRT(1-Inputs!$B$38)*_xlfn.NORM.S.INV(RAND())</f>
        <v>0.11292988252538902</v>
      </c>
      <c r="AP649" s="23">
        <f ca="1">SQRT(Inputs!$B$38)*I649+SQRT(1-Inputs!$B$38)*_xlfn.NORM.S.INV(RAND())</f>
        <v>0.1732020865669614</v>
      </c>
      <c r="AQ649" s="23">
        <f ca="1">SQRT(Inputs!$B$38)*J649+SQRT(1-Inputs!$B$38)*_xlfn.NORM.S.INV(RAND())</f>
        <v>0.16358602054198831</v>
      </c>
      <c r="AR649" s="23">
        <f ca="1">SQRT(Inputs!$B$38)*K649+SQRT(1-Inputs!$B$38)*_xlfn.NORM.S.INV(RAND())</f>
        <v>1.1363403631639963</v>
      </c>
      <c r="AS649" s="23">
        <f ca="1">SQRT(Inputs!$B$38)*L649+SQRT(1-Inputs!$B$38)*_xlfn.NORM.S.INV(RAND())</f>
        <v>1.1341212822539313</v>
      </c>
      <c r="AT649" s="23">
        <f ca="1">SQRT(Inputs!$B$38)*M649+SQRT(1-Inputs!$B$38)*_xlfn.NORM.S.INV(RAND())</f>
        <v>-2.1672029587016146</v>
      </c>
      <c r="AU649" s="15">
        <f ca="1">Inputs!$B$6*EXP($B$8-0.5*C$5^2+C$5*N649)</f>
        <v>5442.6632532106387</v>
      </c>
      <c r="AV649" s="15">
        <f t="shared" ca="1" si="328"/>
        <v>6933.0830528450406</v>
      </c>
      <c r="AW649" s="15">
        <f t="shared" ca="1" si="329"/>
        <v>7928.0736672612675</v>
      </c>
      <c r="AX649" s="15">
        <f t="shared" ca="1" si="330"/>
        <v>11841.168397059193</v>
      </c>
      <c r="AY649" s="15">
        <f t="shared" ca="1" si="331"/>
        <v>12004.014410258478</v>
      </c>
      <c r="AZ649" s="15">
        <f t="shared" ca="1" si="332"/>
        <v>16193.633590906349</v>
      </c>
      <c r="BA649" s="15">
        <f t="shared" ca="1" si="333"/>
        <v>20824.619279688563</v>
      </c>
      <c r="BB649" s="15">
        <f t="shared" ca="1" si="334"/>
        <v>28086.414740426037</v>
      </c>
      <c r="BC649" s="15">
        <f t="shared" ca="1" si="335"/>
        <v>39240.178922346073</v>
      </c>
      <c r="BD649" s="15">
        <f t="shared" ca="1" si="336"/>
        <v>49804.542446605956</v>
      </c>
      <c r="BE649" s="15">
        <f t="shared" ca="1" si="337"/>
        <v>54144.152495179063</v>
      </c>
      <c r="BF649" s="15">
        <f ca="1">Inputs!$B$13*EXP($B$9-0.5*C$6^2+C$6*Y649)</f>
        <v>11663.059269431827</v>
      </c>
      <c r="BG649" s="15">
        <f t="shared" ca="1" si="338"/>
        <v>10003.78602543799</v>
      </c>
      <c r="BH649" s="15">
        <f t="shared" ca="1" si="339"/>
        <v>10002.023629780952</v>
      </c>
      <c r="BI649" s="15">
        <f t="shared" ca="1" si="340"/>
        <v>11566.568599538788</v>
      </c>
      <c r="BJ649" s="15">
        <f t="shared" ca="1" si="341"/>
        <v>10855.380470492957</v>
      </c>
      <c r="BK649" s="15">
        <f t="shared" ca="1" si="342"/>
        <v>13510.329706063849</v>
      </c>
      <c r="BL649" s="15">
        <f t="shared" ca="1" si="343"/>
        <v>16299.160389557717</v>
      </c>
      <c r="BM649" s="15">
        <f t="shared" ca="1" si="344"/>
        <v>20368.896437213058</v>
      </c>
      <c r="BN649" s="15">
        <f t="shared" ca="1" si="345"/>
        <v>30202.413751722132</v>
      </c>
      <c r="BO649" s="15">
        <f t="shared" ca="1" si="346"/>
        <v>41088.525882906637</v>
      </c>
      <c r="BP649" s="15">
        <f t="shared" ca="1" si="347"/>
        <v>53385.415359541315</v>
      </c>
      <c r="BQ649" s="15">
        <f ca="1">Inputs!$B$20*EXP($B$10-0.5*C$7^2+C$7*AJ649)</f>
        <v>4063.1736183705725</v>
      </c>
      <c r="BR649" s="15">
        <f t="shared" ca="1" si="348"/>
        <v>4268.442990618978</v>
      </c>
      <c r="BS649" s="15">
        <f t="shared" ca="1" si="349"/>
        <v>3729.7357577696816</v>
      </c>
      <c r="BT649" s="15">
        <f t="shared" ca="1" si="350"/>
        <v>5912.8963489795651</v>
      </c>
      <c r="BU649" s="15">
        <f t="shared" ca="1" si="351"/>
        <v>6329.8754964455875</v>
      </c>
      <c r="BV649" s="15">
        <f t="shared" ca="1" si="352"/>
        <v>9033.6260041368241</v>
      </c>
      <c r="BW649" s="15">
        <f t="shared" ca="1" si="353"/>
        <v>13076.598747439823</v>
      </c>
      <c r="BX649" s="15">
        <f t="shared" ca="1" si="354"/>
        <v>18899.475205361206</v>
      </c>
      <c r="BY649" s="15">
        <f t="shared" ca="1" si="355"/>
        <v>32912.470702604187</v>
      </c>
      <c r="BZ649" s="15">
        <f t="shared" ca="1" si="356"/>
        <v>56886.274852488736</v>
      </c>
      <c r="CA649" s="15">
        <f t="shared" ca="1" si="357"/>
        <v>54367.235559248045</v>
      </c>
      <c r="CB649" s="15">
        <f ca="1">(AU649*DCF!C$10-DCF!C$5*MAX(AU649*DCF!C$10,0)-MAX(AU649-Inputs!$B$6,0)/Inputs!$B$10)*DCF!C$6</f>
        <v>1039.6487960301515</v>
      </c>
      <c r="CC649" s="15">
        <f ca="1">(AV649*DCF!D$10-DCF!D$5*MAX(AV649*DCF!D$10,0)-MAX(AV649-AU649,0)/Inputs!$B$10)*DCF!D$6</f>
        <v>1326.4921629514158</v>
      </c>
      <c r="CD649" s="15">
        <f ca="1">(AW649*DCF!E$10-DCF!E$5*MAX(AW649*DCF!E$10,0)-MAX(AW649-AV649,0)/Inputs!$B$10)*DCF!E$6</f>
        <v>1606.3529148627165</v>
      </c>
      <c r="CE649" s="15">
        <f ca="1">(AX649*DCF!F$10-DCF!F$5*MAX(AX649*DCF!F$10,0)-MAX(AX649-AW649,0)/Inputs!$B$10)*DCF!F$6</f>
        <v>1770.6901937321186</v>
      </c>
      <c r="CF649" s="15">
        <f ca="1">(AY649*DCF!G$10-DCF!G$5*MAX(AY649*DCF!G$10,0)-MAX(AY649-AX649,0)/Inputs!$B$10)*DCF!G$6</f>
        <v>2442.0034923325666</v>
      </c>
      <c r="CG649" s="15">
        <f ca="1">(AZ649*DCF!H$10-DCF!H$5*MAX(AZ649*DCF!H$10,0)-MAX(AZ649-AY649,0)/Inputs!$B$10)*DCF!H$6</f>
        <v>2400.0635826961343</v>
      </c>
      <c r="CH649" s="15">
        <f ca="1">(BA649*DCF!I$10-DCF!I$5*MAX(BA649*DCF!I$10,0)-MAX(BA649-AZ649,0)/Inputs!$B$10)*DCF!I$6</f>
        <v>3044.254349940647</v>
      </c>
      <c r="CI649" s="15">
        <f ca="1">(BB649*DCF!J$10-DCF!J$5*MAX(BB649*DCF!J$10,0)-MAX(BB649-BA649,0)/Inputs!$B$10)*DCF!J$6</f>
        <v>3719.2885017583176</v>
      </c>
      <c r="CJ649" s="15">
        <f ca="1">(BC649*DCF!K$10-DCF!K$5*MAX(BC649*DCF!K$10,0)-MAX(BC649-BB649,0)/Inputs!$B$10)*DCF!K$6</f>
        <v>4755.6814116162477</v>
      </c>
      <c r="CK649" s="15">
        <f ca="1">(BD649*DCF!L$10-DCF!L$5*MAX(BD649*DCF!L$10,0)-MAX(BD649-BC649,0)/Inputs!$B$10)*DCF!L$6</f>
        <v>6145.3288268550832</v>
      </c>
      <c r="CL649" s="15">
        <f ca="1">(BE649*DCF!M$10-DCF!M$5*MAX(BE649*DCF!M$10,0)-MAX(BE649-BD649,0)/Inputs!$B$10)*DCF!M$6</f>
        <v>7122.0274314254557</v>
      </c>
      <c r="CM649" s="15">
        <f ca="1">(BF649*DCF!C$28-DCF!C$5*MAX(BF649*DCF!C$28,0)-MAX(BF649-Inputs!$B$13,0)/Inputs!$B$17)*DCF!C$6</f>
        <v>3495.7341736126923</v>
      </c>
      <c r="CN649" s="15">
        <f ca="1">(BG649*DCF!D$28-DCF!D$5*MAX(BG649*DCF!D$28,0)-MAX(BG649-BF649,0)/Inputs!$B$17)*DCF!D$6</f>
        <v>2946.3457099154325</v>
      </c>
      <c r="CO649" s="15">
        <f ca="1">(BH649*DCF!E$28-DCF!E$5*MAX(BH649*DCF!E$28,0)-MAX(BH649-BG649,0)/Inputs!$B$17)*DCF!E$6</f>
        <v>2832.7511924220366</v>
      </c>
      <c r="CP649" s="15">
        <f ca="1">(BI649*DCF!F$28-DCF!F$5*MAX(BI649*DCF!F$28,0)-MAX(BI649-BH649,0)/Inputs!$B$17)*DCF!F$6</f>
        <v>2855.1685601178501</v>
      </c>
      <c r="CQ649" s="15">
        <f ca="1">(BJ649*DCF!G$28-DCF!G$5*MAX(BJ649*DCF!G$28,0)-MAX(BJ649-BI649,0)/Inputs!$B$17)*DCF!G$6</f>
        <v>2816.5108226037028</v>
      </c>
      <c r="CR649" s="15">
        <f ca="1">(BK649*DCF!H$28-DCF!H$5*MAX(BK649*DCF!H$28,0)-MAX(BK649-BJ649,0)/Inputs!$B$17)*DCF!H$6</f>
        <v>2928.7489882000441</v>
      </c>
      <c r="CS649" s="15">
        <f ca="1">(BL649*DCF!I$28-DCF!I$5*MAX(BL649*DCF!I$28,0)-MAX(BL649-BK649,0)/Inputs!$B$17)*DCF!I$6</f>
        <v>3432.5143668521723</v>
      </c>
      <c r="CT649" s="15">
        <f ca="1">(BM649*DCF!J$28-DCF!J$5*MAX(BM649*DCF!J$28,0)-MAX(BM649-BL649,0)/Inputs!$B$17)*DCF!J$6</f>
        <v>4004.3411035080726</v>
      </c>
      <c r="CU649" s="15">
        <f ca="1">(BN649*DCF!K$28-DCF!K$5*MAX(BN649*DCF!K$28,0)-MAX(BN649-BM649,0)/Inputs!$B$17)*DCF!K$6</f>
        <v>5173.7684913093872</v>
      </c>
      <c r="CV649" s="15">
        <f ca="1">(BO649*DCF!L$28-DCF!L$5*MAX(BO649*DCF!L$28,0)-MAX(BO649-BN649,0)/Inputs!$B$17)*DCF!L$6</f>
        <v>6966.2416165249006</v>
      </c>
      <c r="CW649" s="15">
        <f ca="1">(BP649*DCF!M$28-DCF!M$5*MAX(BP649*DCF!M$28,0)-MAX(BP649-BO649,0)/Inputs!$B$17)*DCF!M$6</f>
        <v>8759.1263113528494</v>
      </c>
      <c r="CX649" s="15">
        <f ca="1">(BQ649*DCF!C$46-DCF!C$5*MAX(BQ649*DCF!C$46,0)-MAX(BQ649-Inputs!$B$20,0)/Inputs!$B$24)*DCF!C$6</f>
        <v>-1336.6098972544382</v>
      </c>
      <c r="CY649" s="15">
        <f ca="1">(BR649*DCF!D$46-DCF!D$5*MAX(BR649*DCF!D$46,0)-MAX(BR649-BQ649,0)/Inputs!$B$24)*DCF!D$6</f>
        <v>-816.11041436926814</v>
      </c>
      <c r="CZ649" s="15">
        <f ca="1">(BS649*DCF!E$46-DCF!E$5*MAX(BS649*DCF!E$46,0)-MAX(BS649-BR649,0)/Inputs!$B$24)*DCF!E$6</f>
        <v>-441.0477473134336</v>
      </c>
      <c r="DA649" s="15">
        <f ca="1">(BT649*DCF!F$46-DCF!F$5*MAX(BT649*DCF!F$46,0)-MAX(BT649-BS649,0)/Inputs!$B$24)*DCF!F$6</f>
        <v>-1225.5722825456485</v>
      </c>
      <c r="DB649" s="15">
        <f ca="1">(BU649*DCF!G$46-DCF!G$5*MAX(BU649*DCF!G$46,0)-MAX(BU649-BT649,0)/Inputs!$B$24)*DCF!G$6</f>
        <v>-353.18805209906446</v>
      </c>
      <c r="DC649" s="15">
        <f ca="1">(BV649*DCF!H$46-DCF!H$5*MAX(BV649*DCF!H$46,0)-MAX(BV649-BU649,0)/Inputs!$B$24)*DCF!H$6</f>
        <v>-840.17390411083886</v>
      </c>
      <c r="DD649" s="15">
        <f ca="1">(BW649*DCF!I$46-DCF!I$5*MAX(BW649*DCF!I$46,0)-MAX(BW649-BV649,0)/Inputs!$B$24)*DCF!I$6</f>
        <v>-858.57195380406927</v>
      </c>
      <c r="DE649" s="15">
        <f ca="1">(BX649*DCF!J$46-DCF!J$5*MAX(BX649*DCF!J$46,0)-MAX(BX649-BW649,0)/Inputs!$B$24)*DCF!J$6</f>
        <v>-751.35099810300335</v>
      </c>
      <c r="DF649" s="15">
        <f ca="1">(BY649*DCF!K$46-DCF!K$5*MAX(BY649*DCF!K$46,0)-MAX(BY649-BX649,0)/Inputs!$B$24)*DCF!K$6</f>
        <v>-1552.7405513419021</v>
      </c>
      <c r="DG649" s="15">
        <f ca="1">(BZ649*DCF!L$46-DCF!L$5*MAX(BZ649*DCF!L$46,0)-MAX(BZ649-BY649,0)/Inputs!$B$24)*DCF!L$6</f>
        <v>-1493.0663332112972</v>
      </c>
      <c r="DH649" s="15">
        <f ca="1">(CA649*DCF!M$46-DCF!M$5*MAX(CA649*DCF!M$46,0)-MAX(CA649-BZ649,0)/Inputs!$B$24)*DCF!M$6</f>
        <v>4262.1778476470499</v>
      </c>
      <c r="DI649" s="15">
        <f ca="1">SUM(CB649:CL649)+BE649*DCF!M$10*(1+Inputs!$B$30)*(1-Inputs!$B$33)*(1-Inputs!$B$30/Inputs!$B$31)/(Inputs!$B$29-Inputs!$B$30)*DCF!M$6</f>
        <v>186055.72404057899</v>
      </c>
      <c r="DJ649" s="15">
        <f ca="1">SUM(CM649:CW649)+BP649*DCF!M$28*(1+Inputs!$B$30)*(1-Inputs!$B$33)*(1-Inputs!$B$30/Inputs!$B$31)/(Inputs!$B$29-Inputs!$B$30)*DCF!M$6</f>
        <v>244307.67386260358</v>
      </c>
      <c r="DK649" s="15">
        <f ca="1">SUM(CX649:DH649)+CA649*DCF!M$46*(1+Inputs!$B$30)*(1-Inputs!$B$33)*(1-Inputs!$B$30/Inputs!$B$31)/(Inputs!$B$29-Inputs!$B$30)*DCF!M$6</f>
        <v>78651.932098855323</v>
      </c>
      <c r="DM649" s="15">
        <f ca="1">DI649+DJ649+DK649+Inputs!$B$34+Inputs!$B$36-Inputs!$B$35</f>
        <v>585866.33000203781</v>
      </c>
    </row>
    <row r="650" spans="1:117" x14ac:dyDescent="0.75">
      <c r="A650" s="11">
        <v>637</v>
      </c>
      <c r="C650" s="23">
        <f t="shared" ca="1" si="363"/>
        <v>6.4240500848502247E-2</v>
      </c>
      <c r="D650" s="23">
        <f t="shared" ca="1" si="363"/>
        <v>0.51455243262395267</v>
      </c>
      <c r="E650" s="23">
        <f t="shared" ca="1" si="363"/>
        <v>0.13549257719321178</v>
      </c>
      <c r="F650" s="23">
        <f t="shared" ca="1" si="363"/>
        <v>-0.30255043098867263</v>
      </c>
      <c r="G650" s="23">
        <f t="shared" ca="1" si="363"/>
        <v>0.54899193308589833</v>
      </c>
      <c r="H650" s="23">
        <f t="shared" ca="1" si="363"/>
        <v>1.5408303058479336</v>
      </c>
      <c r="I650" s="23">
        <f t="shared" ca="1" si="363"/>
        <v>0.28162169140121152</v>
      </c>
      <c r="J650" s="23">
        <f t="shared" ca="1" si="363"/>
        <v>1.4094870790346861</v>
      </c>
      <c r="K650" s="23">
        <f t="shared" ca="1" si="363"/>
        <v>0.1343990808028824</v>
      </c>
      <c r="L650" s="23">
        <f t="shared" ca="1" si="363"/>
        <v>-1.1425488779971362</v>
      </c>
      <c r="M650" s="23">
        <f t="shared" ca="1" si="363"/>
        <v>-0.29386929696777614</v>
      </c>
      <c r="N650" s="23">
        <f ca="1">SQRT(Inputs!$B$38)*C650+SQRT(1-Inputs!$B$38)*_xlfn.NORM.S.INV(RAND())</f>
        <v>0.12981027342703577</v>
      </c>
      <c r="O650" s="23">
        <f ca="1">SQRT(Inputs!$B$38)*D650+SQRT(1-Inputs!$B$38)*_xlfn.NORM.S.INV(RAND())</f>
        <v>7.9492575527798204E-2</v>
      </c>
      <c r="P650" s="23">
        <f ca="1">SQRT(Inputs!$B$38)*E650+SQRT(1-Inputs!$B$38)*_xlfn.NORM.S.INV(RAND())</f>
        <v>-0.13965386969088237</v>
      </c>
      <c r="Q650" s="23">
        <f ca="1">SQRT(Inputs!$B$38)*F650+SQRT(1-Inputs!$B$38)*_xlfn.NORM.S.INV(RAND())</f>
        <v>0.21950544710498615</v>
      </c>
      <c r="R650" s="23">
        <f ca="1">SQRT(Inputs!$B$38)*G650+SQRT(1-Inputs!$B$38)*_xlfn.NORM.S.INV(RAND())</f>
        <v>0.80896003620779566</v>
      </c>
      <c r="S650" s="23">
        <f ca="1">SQRT(Inputs!$B$38)*H650+SQRT(1-Inputs!$B$38)*_xlfn.NORM.S.INV(RAND())</f>
        <v>-0.38424644948173969</v>
      </c>
      <c r="T650" s="23">
        <f ca="1">SQRT(Inputs!$B$38)*I650+SQRT(1-Inputs!$B$38)*_xlfn.NORM.S.INV(RAND())</f>
        <v>0.5588623956698614</v>
      </c>
      <c r="U650" s="23">
        <f ca="1">SQRT(Inputs!$B$38)*J650+SQRT(1-Inputs!$B$38)*_xlfn.NORM.S.INV(RAND())</f>
        <v>0.37702919378273297</v>
      </c>
      <c r="V650" s="23">
        <f ca="1">SQRT(Inputs!$B$38)*K650+SQRT(1-Inputs!$B$38)*_xlfn.NORM.S.INV(RAND())</f>
        <v>0.99628938153544755</v>
      </c>
      <c r="W650" s="23">
        <f ca="1">SQRT(Inputs!$B$38)*L650+SQRT(1-Inputs!$B$38)*_xlfn.NORM.S.INV(RAND())</f>
        <v>-0.29732221252179858</v>
      </c>
      <c r="X650" s="23">
        <f ca="1">SQRT(Inputs!$B$38)*M650+SQRT(1-Inputs!$B$38)*_xlfn.NORM.S.INV(RAND())</f>
        <v>-0.20581821139490603</v>
      </c>
      <c r="Y650" s="23">
        <f ca="1">SQRT(Inputs!$B$38)*C650+SQRT(1-Inputs!$B$38)*_xlfn.NORM.S.INV(RAND())</f>
        <v>-0.69350749541717371</v>
      </c>
      <c r="Z650" s="23">
        <f ca="1">SQRT(Inputs!$B$38)*D650+SQRT(1-Inputs!$B$38)*_xlfn.NORM.S.INV(RAND())</f>
        <v>0.81163089635644936</v>
      </c>
      <c r="AA650" s="23">
        <f ca="1">SQRT(Inputs!$B$38)*E650+SQRT(1-Inputs!$B$38)*_xlfn.NORM.S.INV(RAND())</f>
        <v>0.2882166811941802</v>
      </c>
      <c r="AB650" s="23">
        <f ca="1">SQRT(Inputs!$B$38)*F650+SQRT(1-Inputs!$B$38)*_xlfn.NORM.S.INV(RAND())</f>
        <v>0.20895173313831888</v>
      </c>
      <c r="AC650" s="23">
        <f ca="1">SQRT(Inputs!$B$38)*G650+SQRT(1-Inputs!$B$38)*_xlfn.NORM.S.INV(RAND())</f>
        <v>-0.69859988466675005</v>
      </c>
      <c r="AD650" s="23">
        <f ca="1">SQRT(Inputs!$B$38)*H650+SQRT(1-Inputs!$B$38)*_xlfn.NORM.S.INV(RAND())</f>
        <v>1.1977046939232774</v>
      </c>
      <c r="AE650" s="23">
        <f ca="1">SQRT(Inputs!$B$38)*I650+SQRT(1-Inputs!$B$38)*_xlfn.NORM.S.INV(RAND())</f>
        <v>0.36111072044699732</v>
      </c>
      <c r="AF650" s="23">
        <f ca="1">SQRT(Inputs!$B$38)*J650+SQRT(1-Inputs!$B$38)*_xlfn.NORM.S.INV(RAND())</f>
        <v>7.661792251637578E-2</v>
      </c>
      <c r="AG650" s="23">
        <f ca="1">SQRT(Inputs!$B$38)*K650+SQRT(1-Inputs!$B$38)*_xlfn.NORM.S.INV(RAND())</f>
        <v>-0.61814004446758919</v>
      </c>
      <c r="AH650" s="23">
        <f ca="1">SQRT(Inputs!$B$38)*L650+SQRT(1-Inputs!$B$38)*_xlfn.NORM.S.INV(RAND())</f>
        <v>0.93448386186002108</v>
      </c>
      <c r="AI650" s="23">
        <f ca="1">SQRT(Inputs!$B$38)*M650+SQRT(1-Inputs!$B$38)*_xlfn.NORM.S.INV(RAND())</f>
        <v>-1.9201286272044196</v>
      </c>
      <c r="AJ650" s="23">
        <f ca="1">SQRT(Inputs!$B$38)*C650+SQRT(1-Inputs!$B$38)*_xlfn.NORM.S.INV(RAND())</f>
        <v>-0.56004476065547937</v>
      </c>
      <c r="AK650" s="23">
        <f ca="1">SQRT(Inputs!$B$38)*D650+SQRT(1-Inputs!$B$38)*_xlfn.NORM.S.INV(RAND())</f>
        <v>-1.272582646669524</v>
      </c>
      <c r="AL650" s="23">
        <f ca="1">SQRT(Inputs!$B$38)*E650+SQRT(1-Inputs!$B$38)*_xlfn.NORM.S.INV(RAND())</f>
        <v>-7.2972344786307458E-2</v>
      </c>
      <c r="AM650" s="23">
        <f ca="1">SQRT(Inputs!$B$38)*F650+SQRT(1-Inputs!$B$38)*_xlfn.NORM.S.INV(RAND())</f>
        <v>0.46426924475742065</v>
      </c>
      <c r="AN650" s="23">
        <f ca="1">SQRT(Inputs!$B$38)*G650+SQRT(1-Inputs!$B$38)*_xlfn.NORM.S.INV(RAND())</f>
        <v>0.40992459964845518</v>
      </c>
      <c r="AO650" s="23">
        <f ca="1">SQRT(Inputs!$B$38)*H650+SQRT(1-Inputs!$B$38)*_xlfn.NORM.S.INV(RAND())</f>
        <v>1.42140229039257</v>
      </c>
      <c r="AP650" s="23">
        <f ca="1">SQRT(Inputs!$B$38)*I650+SQRT(1-Inputs!$B$38)*_xlfn.NORM.S.INV(RAND())</f>
        <v>-1.3233430830851389</v>
      </c>
      <c r="AQ650" s="23">
        <f ca="1">SQRT(Inputs!$B$38)*J650+SQRT(1-Inputs!$B$38)*_xlfn.NORM.S.INV(RAND())</f>
        <v>0.90366453453078521</v>
      </c>
      <c r="AR650" s="23">
        <f ca="1">SQRT(Inputs!$B$38)*K650+SQRT(1-Inputs!$B$38)*_xlfn.NORM.S.INV(RAND())</f>
        <v>-0.55513607914608543</v>
      </c>
      <c r="AS650" s="23">
        <f ca="1">SQRT(Inputs!$B$38)*L650+SQRT(1-Inputs!$B$38)*_xlfn.NORM.S.INV(RAND())</f>
        <v>-1.0682501810891494</v>
      </c>
      <c r="AT650" s="23">
        <f ca="1">SQRT(Inputs!$B$38)*M650+SQRT(1-Inputs!$B$38)*_xlfn.NORM.S.INV(RAND())</f>
        <v>-0.26674898686298398</v>
      </c>
      <c r="AU650" s="15">
        <f ca="1">Inputs!$B$6*EXP($B$8-0.5*C$5^2+C$5*N650)</f>
        <v>5067.6131384104046</v>
      </c>
      <c r="AV650" s="15">
        <f t="shared" ca="1" si="328"/>
        <v>6241.0020846667321</v>
      </c>
      <c r="AW650" s="15">
        <f t="shared" ca="1" si="329"/>
        <v>7467.7944892225605</v>
      </c>
      <c r="AX650" s="15">
        <f t="shared" ca="1" si="330"/>
        <v>9370.9186259232101</v>
      </c>
      <c r="AY650" s="15">
        <f t="shared" ca="1" si="331"/>
        <v>12586.946502965726</v>
      </c>
      <c r="AZ650" s="15">
        <f t="shared" ca="1" si="332"/>
        <v>14756.390336427194</v>
      </c>
      <c r="BA650" s="15">
        <f t="shared" ca="1" si="333"/>
        <v>19145.771116378259</v>
      </c>
      <c r="BB650" s="15">
        <f t="shared" ca="1" si="334"/>
        <v>24342.636208409491</v>
      </c>
      <c r="BC650" s="15">
        <f t="shared" ca="1" si="335"/>
        <v>32823.153637337506</v>
      </c>
      <c r="BD650" s="15">
        <f t="shared" ca="1" si="336"/>
        <v>39108.60036364416</v>
      </c>
      <c r="BE650" s="15">
        <f t="shared" ca="1" si="337"/>
        <v>47032.586363535607</v>
      </c>
      <c r="BF650" s="15">
        <f ca="1">Inputs!$B$13*EXP($B$9-0.5*C$6^2+C$6*Y650)</f>
        <v>12054.375342114156</v>
      </c>
      <c r="BG650" s="15">
        <f t="shared" ca="1" si="338"/>
        <v>17008.117675442889</v>
      </c>
      <c r="BH650" s="15">
        <f t="shared" ca="1" si="339"/>
        <v>21798.29907112955</v>
      </c>
      <c r="BI650" s="15">
        <f t="shared" ca="1" si="340"/>
        <v>27556.563669091694</v>
      </c>
      <c r="BJ650" s="15">
        <f t="shared" ca="1" si="341"/>
        <v>30546.325636724414</v>
      </c>
      <c r="BK650" s="15">
        <f t="shared" ca="1" si="342"/>
        <v>44129.524688092504</v>
      </c>
      <c r="BL650" s="15">
        <f t="shared" ca="1" si="343"/>
        <v>56804.847030444449</v>
      </c>
      <c r="BM650" s="15">
        <f t="shared" ca="1" si="344"/>
        <v>70493.19229978371</v>
      </c>
      <c r="BN650" s="15">
        <f t="shared" ca="1" si="345"/>
        <v>80507.725470236503</v>
      </c>
      <c r="BO650" s="15">
        <f t="shared" ca="1" si="346"/>
        <v>110422.5695058907</v>
      </c>
      <c r="BP650" s="15">
        <f t="shared" ca="1" si="347"/>
        <v>109338.17072482081</v>
      </c>
      <c r="BQ650" s="15">
        <f ca="1">Inputs!$B$20*EXP($B$10-0.5*C$7^2+C$7*AJ650)</f>
        <v>3516.742818024863</v>
      </c>
      <c r="BR650" s="15">
        <f t="shared" ca="1" si="348"/>
        <v>3185.374716160763</v>
      </c>
      <c r="BS650" s="15">
        <f t="shared" ca="1" si="349"/>
        <v>4271.5610999286691</v>
      </c>
      <c r="BT650" s="15">
        <f t="shared" ca="1" si="350"/>
        <v>6652.3694339406284</v>
      </c>
      <c r="BU650" s="15">
        <f t="shared" ca="1" si="351"/>
        <v>10180.741413876651</v>
      </c>
      <c r="BV650" s="15">
        <f t="shared" ca="1" si="352"/>
        <v>19510.797875798566</v>
      </c>
      <c r="BW650" s="15">
        <f t="shared" ca="1" si="353"/>
        <v>20575.392855682287</v>
      </c>
      <c r="BX650" s="15">
        <f t="shared" ca="1" si="354"/>
        <v>34493.548730151117</v>
      </c>
      <c r="BY650" s="15">
        <f t="shared" ca="1" si="355"/>
        <v>43461.197691542853</v>
      </c>
      <c r="BZ650" s="15">
        <f t="shared" ca="1" si="356"/>
        <v>50109.000071774011</v>
      </c>
      <c r="CA650" s="15">
        <f t="shared" ca="1" si="357"/>
        <v>67129.285448253722</v>
      </c>
      <c r="CB650" s="15">
        <f ca="1">(AU650*DCF!C$10-DCF!C$5*MAX(AU650*DCF!C$10,0)-MAX(AU650-Inputs!$B$6,0)/Inputs!$B$10)*DCF!C$6</f>
        <v>1042.3229701979183</v>
      </c>
      <c r="CC650" s="15">
        <f ca="1">(AV650*DCF!D$10-DCF!D$5*MAX(AV650*DCF!D$10,0)-MAX(AV650-AU650,0)/Inputs!$B$10)*DCF!D$6</f>
        <v>1235.1017919619858</v>
      </c>
      <c r="CD650" s="15">
        <f ca="1">(AW650*DCF!E$10-DCF!E$5*MAX(AW650*DCF!E$10,0)-MAX(AW650-AV650,0)/Inputs!$B$10)*DCF!E$6</f>
        <v>1447.8704172410387</v>
      </c>
      <c r="CE650" s="15">
        <f ca="1">(AX650*DCF!F$10-DCF!F$5*MAX(AX650*DCF!F$10,0)-MAX(AX650-AW650,0)/Inputs!$B$10)*DCF!F$6</f>
        <v>1649.6636528968709</v>
      </c>
      <c r="CF650" s="15">
        <f ca="1">(AY650*DCF!G$10-DCF!G$5*MAX(AY650*DCF!G$10,0)-MAX(AY650-AX650,0)/Inputs!$B$10)*DCF!G$6</f>
        <v>1975.236414967404</v>
      </c>
      <c r="CG650" s="15">
        <f ca="1">(AZ650*DCF!H$10-DCF!H$5*MAX(AZ650*DCF!H$10,0)-MAX(AZ650-AY650,0)/Inputs!$B$10)*DCF!H$6</f>
        <v>2479.7401232552093</v>
      </c>
      <c r="CH650" s="15">
        <f ca="1">(BA650*DCF!I$10-DCF!I$5*MAX(BA650*DCF!I$10,0)-MAX(BA650-AZ650,0)/Inputs!$B$10)*DCF!I$6</f>
        <v>2777.2217051907564</v>
      </c>
      <c r="CI650" s="15">
        <f ca="1">(BB650*DCF!J$10-DCF!J$5*MAX(BB650*DCF!J$10,0)-MAX(BB650-BA650,0)/Inputs!$B$10)*DCF!J$6</f>
        <v>3389.7535889400688</v>
      </c>
      <c r="CJ650" s="15">
        <f ca="1">(BC650*DCF!K$10-DCF!K$5*MAX(BC650*DCF!K$10,0)-MAX(BC650-BB650,0)/Inputs!$B$10)*DCF!K$6</f>
        <v>4096.8572498757012</v>
      </c>
      <c r="CK650" s="15">
        <f ca="1">(BD650*DCF!L$10-DCF!L$5*MAX(BD650*DCF!L$10,0)-MAX(BD650-BC650,0)/Inputs!$B$10)*DCF!L$6</f>
        <v>5085.5105907384304</v>
      </c>
      <c r="CL650" s="15">
        <f ca="1">(BE650*DCF!M$10-DCF!M$5*MAX(BE650*DCF!M$10,0)-MAX(BE650-BD650,0)/Inputs!$B$10)*DCF!M$6</f>
        <v>5690.3014628141673</v>
      </c>
      <c r="CM650" s="15">
        <f ca="1">(BF650*DCF!C$28-DCF!C$5*MAX(BF650*DCF!C$28,0)-MAX(BF650-Inputs!$B$13,0)/Inputs!$B$17)*DCF!C$6</f>
        <v>3524.7880457470274</v>
      </c>
      <c r="CN650" s="15">
        <f ca="1">(BG650*DCF!D$28-DCF!D$5*MAX(BG650*DCF!D$28,0)-MAX(BG650-BF650,0)/Inputs!$B$17)*DCF!D$6</f>
        <v>3952.4225605005468</v>
      </c>
      <c r="CO650" s="15">
        <f ca="1">(BH650*DCF!E$28-DCF!E$5*MAX(BH650*DCF!E$28,0)-MAX(BH650-BG650,0)/Inputs!$B$17)*DCF!E$6</f>
        <v>5229.5876298376052</v>
      </c>
      <c r="CP650" s="15">
        <f ca="1">(BI650*DCF!F$28-DCF!F$5*MAX(BI650*DCF!F$28,0)-MAX(BI650-BH650,0)/Inputs!$B$17)*DCF!F$6</f>
        <v>6432.4980861304366</v>
      </c>
      <c r="CQ650" s="15">
        <f ca="1">(BJ650*DCF!G$28-DCF!G$5*MAX(BJ650*DCF!G$28,0)-MAX(BJ650-BI650,0)/Inputs!$B$17)*DCF!G$6</f>
        <v>7422.6275130390186</v>
      </c>
      <c r="CR650" s="15">
        <f ca="1">(BK650*DCF!H$28-DCF!H$5*MAX(BK650*DCF!H$28,0)-MAX(BK650-BJ650,0)/Inputs!$B$17)*DCF!H$6</f>
        <v>8803.2703846305285</v>
      </c>
      <c r="CS650" s="15">
        <f ca="1">(BL650*DCF!I$28-DCF!I$5*MAX(BL650*DCF!I$28,0)-MAX(BL650-BK650,0)/Inputs!$B$17)*DCF!I$6</f>
        <v>11538.53495472127</v>
      </c>
      <c r="CT650" s="15">
        <f ca="1">(BM650*DCF!J$28-DCF!J$5*MAX(BM650*DCF!J$28,0)-MAX(BM650-BL650,0)/Inputs!$B$17)*DCF!J$6</f>
        <v>13910.871210651736</v>
      </c>
      <c r="CU650" s="15">
        <f ca="1">(BN650*DCF!K$28-DCF!K$5*MAX(BN650*DCF!K$28,0)-MAX(BN650-BM650,0)/Inputs!$B$17)*DCF!K$6</f>
        <v>15775.234825725125</v>
      </c>
      <c r="CV650" s="15">
        <f ca="1">(BO650*DCF!L$28-DCF!L$5*MAX(BO650*DCF!L$28,0)-MAX(BO650-BN650,0)/Inputs!$B$17)*DCF!L$6</f>
        <v>18646.70588699339</v>
      </c>
      <c r="CW650" s="15">
        <f ca="1">(BP650*DCF!M$28-DCF!M$5*MAX(BP650*DCF!M$28,0)-MAX(BP650-BO650,0)/Inputs!$B$17)*DCF!M$6</f>
        <v>20572.040099014132</v>
      </c>
      <c r="CX650" s="15">
        <f ca="1">(BQ650*DCF!C$46-DCF!C$5*MAX(BQ650*DCF!C$46,0)-MAX(BQ650-Inputs!$B$20,0)/Inputs!$B$24)*DCF!C$6</f>
        <v>-958.02042819274584</v>
      </c>
      <c r="CY650" s="15">
        <f ca="1">(BR650*DCF!D$46-DCF!D$5*MAX(BR650*DCF!D$46,0)-MAX(BR650-BQ650,0)/Inputs!$B$24)*DCF!D$6</f>
        <v>-543.66918015000567</v>
      </c>
      <c r="CZ650" s="15">
        <f ca="1">(BS650*DCF!E$46-DCF!E$5*MAX(BS650*DCF!E$46,0)-MAX(BS650-BR650,0)/Inputs!$B$24)*DCF!E$6</f>
        <v>-933.26430765555756</v>
      </c>
      <c r="DA650" s="15">
        <f ca="1">(BT650*DCF!F$46-DCF!F$5*MAX(BT650*DCF!F$46,0)-MAX(BT650-BS650,0)/Inputs!$B$24)*DCF!F$6</f>
        <v>-1351.3951791740121</v>
      </c>
      <c r="DB650" s="15">
        <f ca="1">(BU650*DCF!G$46-DCF!G$5*MAX(BU650*DCF!G$46,0)-MAX(BU650-BT650,0)/Inputs!$B$24)*DCF!G$6</f>
        <v>-1529.3346484060387</v>
      </c>
      <c r="DC650" s="15">
        <f ca="1">(BV650*DCF!H$46-DCF!H$5*MAX(BV650*DCF!H$46,0)-MAX(BV650-BU650,0)/Inputs!$B$24)*DCF!H$6</f>
        <v>-2899.257879337837</v>
      </c>
      <c r="DD650" s="15">
        <f ca="1">(BW650*DCF!I$46-DCF!I$5*MAX(BW650*DCF!I$46,0)-MAX(BW650-BV650,0)/Inputs!$B$24)*DCF!I$6</f>
        <v>169.59263816223017</v>
      </c>
      <c r="DE650" s="15">
        <f ca="1">(BX650*DCF!J$46-DCF!J$5*MAX(BX650*DCF!J$46,0)-MAX(BX650-BW650,0)/Inputs!$B$24)*DCF!J$6</f>
        <v>-2243.958592315857</v>
      </c>
      <c r="DF650" s="15">
        <f ca="1">(BY650*DCF!K$46-DCF!K$5*MAX(BY650*DCF!K$46,0)-MAX(BY650-BX650,0)/Inputs!$B$24)*DCF!K$6</f>
        <v>285.813392399392</v>
      </c>
      <c r="DG650" s="15">
        <f ca="1">(BZ650*DCF!L$46-DCF!L$5*MAX(BZ650*DCF!L$46,0)-MAX(BZ650-BY650,0)/Inputs!$B$24)*DCF!L$6</f>
        <v>1959.3839386797474</v>
      </c>
      <c r="DH650" s="15">
        <f ca="1">(CA650*DCF!M$46-DCF!M$5*MAX(CA650*DCF!M$46,0)-MAX(CA650-BZ650,0)/Inputs!$B$24)*DCF!M$6</f>
        <v>1704.4763014585876</v>
      </c>
      <c r="DI650" s="15">
        <f ca="1">SUM(CB650:CL650)+BE650*DCF!M$10*(1+Inputs!$B$30)*(1-Inputs!$B$33)*(1-Inputs!$B$30/Inputs!$B$31)/(Inputs!$B$29-Inputs!$B$30)*DCF!M$6</f>
        <v>161761.88975936736</v>
      </c>
      <c r="DJ650" s="15">
        <f ca="1">SUM(CM650:CW650)+BP650*DCF!M$28*(1+Inputs!$B$30)*(1-Inputs!$B$33)*(1-Inputs!$B$30/Inputs!$B$31)/(Inputs!$B$29-Inputs!$B$30)*DCF!M$6</f>
        <v>521528.01449672808</v>
      </c>
      <c r="DK650" s="15">
        <f ca="1">SUM(CX650:DH650)+CA650*DCF!M$46*(1+Inputs!$B$30)*(1-Inputs!$B$33)*(1-Inputs!$B$30/Inputs!$B$31)/(Inputs!$B$29-Inputs!$B$30)*DCF!M$6</f>
        <v>97450.193330685637</v>
      </c>
      <c r="DM650" s="15">
        <f ca="1">DI650+DJ650+DK650+Inputs!$B$34+Inputs!$B$36-Inputs!$B$35</f>
        <v>857591.09758678102</v>
      </c>
    </row>
    <row r="651" spans="1:117" x14ac:dyDescent="0.75">
      <c r="A651" s="11">
        <v>638</v>
      </c>
      <c r="C651" s="23">
        <f t="shared" ca="1" si="363"/>
        <v>-1.0561870923203367</v>
      </c>
      <c r="D651" s="23">
        <f t="shared" ca="1" si="363"/>
        <v>7.0491675012293087E-2</v>
      </c>
      <c r="E651" s="23">
        <f t="shared" ca="1" si="363"/>
        <v>1.3157878592471344</v>
      </c>
      <c r="F651" s="23">
        <f t="shared" ca="1" si="363"/>
        <v>0.26494513152901178</v>
      </c>
      <c r="G651" s="23">
        <f t="shared" ca="1" si="363"/>
        <v>1.4173839126088335</v>
      </c>
      <c r="H651" s="23">
        <f t="shared" ca="1" si="363"/>
        <v>-0.95502274549088129</v>
      </c>
      <c r="I651" s="23">
        <f t="shared" ca="1" si="363"/>
        <v>-0.93954957714620124</v>
      </c>
      <c r="J651" s="23">
        <f t="shared" ca="1" si="363"/>
        <v>-0.8205205696316249</v>
      </c>
      <c r="K651" s="23">
        <f t="shared" ca="1" si="363"/>
        <v>1.9374925054061525</v>
      </c>
      <c r="L651" s="23">
        <f t="shared" ca="1" si="363"/>
        <v>0.16703625012922435</v>
      </c>
      <c r="M651" s="23">
        <f t="shared" ca="1" si="363"/>
        <v>-0.46655195135336719</v>
      </c>
      <c r="N651" s="23">
        <f ca="1">SQRT(Inputs!$B$38)*C651+SQRT(1-Inputs!$B$38)*_xlfn.NORM.S.INV(RAND())</f>
        <v>0.29252645629880758</v>
      </c>
      <c r="O651" s="23">
        <f ca="1">SQRT(Inputs!$B$38)*D651+SQRT(1-Inputs!$B$38)*_xlfn.NORM.S.INV(RAND())</f>
        <v>-0.21005380083919128</v>
      </c>
      <c r="P651" s="23">
        <f ca="1">SQRT(Inputs!$B$38)*E651+SQRT(1-Inputs!$B$38)*_xlfn.NORM.S.INV(RAND())</f>
        <v>0.87563432180960055</v>
      </c>
      <c r="Q651" s="23">
        <f ca="1">SQRT(Inputs!$B$38)*F651+SQRT(1-Inputs!$B$38)*_xlfn.NORM.S.INV(RAND())</f>
        <v>0.56219430580053953</v>
      </c>
      <c r="R651" s="23">
        <f ca="1">SQRT(Inputs!$B$38)*G651+SQRT(1-Inputs!$B$38)*_xlfn.NORM.S.INV(RAND())</f>
        <v>1.6404167903172198</v>
      </c>
      <c r="S651" s="23">
        <f ca="1">SQRT(Inputs!$B$38)*H651+SQRT(1-Inputs!$B$38)*_xlfn.NORM.S.INV(RAND())</f>
        <v>-0.47903484225597098</v>
      </c>
      <c r="T651" s="23">
        <f ca="1">SQRT(Inputs!$B$38)*I651+SQRT(1-Inputs!$B$38)*_xlfn.NORM.S.INV(RAND())</f>
        <v>-1.4572276080413076</v>
      </c>
      <c r="U651" s="23">
        <f ca="1">SQRT(Inputs!$B$38)*J651+SQRT(1-Inputs!$B$38)*_xlfn.NORM.S.INV(RAND())</f>
        <v>0.43150764482676007</v>
      </c>
      <c r="V651" s="23">
        <f ca="1">SQRT(Inputs!$B$38)*K651+SQRT(1-Inputs!$B$38)*_xlfn.NORM.S.INV(RAND())</f>
        <v>0.62102302746579796</v>
      </c>
      <c r="W651" s="23">
        <f ca="1">SQRT(Inputs!$B$38)*L651+SQRT(1-Inputs!$B$38)*_xlfn.NORM.S.INV(RAND())</f>
        <v>-0.57954294731157396</v>
      </c>
      <c r="X651" s="23">
        <f ca="1">SQRT(Inputs!$B$38)*M651+SQRT(1-Inputs!$B$38)*_xlfn.NORM.S.INV(RAND())</f>
        <v>-1.5393300163541195</v>
      </c>
      <c r="Y651" s="23">
        <f ca="1">SQRT(Inputs!$B$38)*C651+SQRT(1-Inputs!$B$38)*_xlfn.NORM.S.INV(RAND())</f>
        <v>0.31594492670971908</v>
      </c>
      <c r="Z651" s="23">
        <f ca="1">SQRT(Inputs!$B$38)*D651+SQRT(1-Inputs!$B$38)*_xlfn.NORM.S.INV(RAND())</f>
        <v>0.73309884846578866</v>
      </c>
      <c r="AA651" s="23">
        <f ca="1">SQRT(Inputs!$B$38)*E651+SQRT(1-Inputs!$B$38)*_xlfn.NORM.S.INV(RAND())</f>
        <v>0.34600141433406711</v>
      </c>
      <c r="AB651" s="23">
        <f ca="1">SQRT(Inputs!$B$38)*F651+SQRT(1-Inputs!$B$38)*_xlfn.NORM.S.INV(RAND())</f>
        <v>0.94965578616244262</v>
      </c>
      <c r="AC651" s="23">
        <f ca="1">SQRT(Inputs!$B$38)*G651+SQRT(1-Inputs!$B$38)*_xlfn.NORM.S.INV(RAND())</f>
        <v>1.1736372069809058</v>
      </c>
      <c r="AD651" s="23">
        <f ca="1">SQRT(Inputs!$B$38)*H651+SQRT(1-Inputs!$B$38)*_xlfn.NORM.S.INV(RAND())</f>
        <v>-1.4426366692218329</v>
      </c>
      <c r="AE651" s="23">
        <f ca="1">SQRT(Inputs!$B$38)*I651+SQRT(1-Inputs!$B$38)*_xlfn.NORM.S.INV(RAND())</f>
        <v>0.17499587500759373</v>
      </c>
      <c r="AF651" s="23">
        <f ca="1">SQRT(Inputs!$B$38)*J651+SQRT(1-Inputs!$B$38)*_xlfn.NORM.S.INV(RAND())</f>
        <v>-1.7131207478188064</v>
      </c>
      <c r="AG651" s="23">
        <f ca="1">SQRT(Inputs!$B$38)*K651+SQRT(1-Inputs!$B$38)*_xlfn.NORM.S.INV(RAND())</f>
        <v>2.1377097964848861</v>
      </c>
      <c r="AH651" s="23">
        <f ca="1">SQRT(Inputs!$B$38)*L651+SQRT(1-Inputs!$B$38)*_xlfn.NORM.S.INV(RAND())</f>
        <v>0.98581570657055106</v>
      </c>
      <c r="AI651" s="23">
        <f ca="1">SQRT(Inputs!$B$38)*M651+SQRT(1-Inputs!$B$38)*_xlfn.NORM.S.INV(RAND())</f>
        <v>-0.28624514555771846</v>
      </c>
      <c r="AJ651" s="23">
        <f ca="1">SQRT(Inputs!$B$38)*C651+SQRT(1-Inputs!$B$38)*_xlfn.NORM.S.INV(RAND())</f>
        <v>-0.2954951928207124</v>
      </c>
      <c r="AK651" s="23">
        <f ca="1">SQRT(Inputs!$B$38)*D651+SQRT(1-Inputs!$B$38)*_xlfn.NORM.S.INV(RAND())</f>
        <v>0.76741368692503298</v>
      </c>
      <c r="AL651" s="23">
        <f ca="1">SQRT(Inputs!$B$38)*E651+SQRT(1-Inputs!$B$38)*_xlfn.NORM.S.INV(RAND())</f>
        <v>0.99256968944790769</v>
      </c>
      <c r="AM651" s="23">
        <f ca="1">SQRT(Inputs!$B$38)*F651+SQRT(1-Inputs!$B$38)*_xlfn.NORM.S.INV(RAND())</f>
        <v>-1.0782857950380744</v>
      </c>
      <c r="AN651" s="23">
        <f ca="1">SQRT(Inputs!$B$38)*G651+SQRT(1-Inputs!$B$38)*_xlfn.NORM.S.INV(RAND())</f>
        <v>0.81465400708114644</v>
      </c>
      <c r="AO651" s="23">
        <f ca="1">SQRT(Inputs!$B$38)*H651+SQRT(1-Inputs!$B$38)*_xlfn.NORM.S.INV(RAND())</f>
        <v>-1.4802421205846157</v>
      </c>
      <c r="AP651" s="23">
        <f ca="1">SQRT(Inputs!$B$38)*I651+SQRT(1-Inputs!$B$38)*_xlfn.NORM.S.INV(RAND())</f>
        <v>0.35810441422006867</v>
      </c>
      <c r="AQ651" s="23">
        <f ca="1">SQRT(Inputs!$B$38)*J651+SQRT(1-Inputs!$B$38)*_xlfn.NORM.S.INV(RAND())</f>
        <v>-0.52004499014045147</v>
      </c>
      <c r="AR651" s="23">
        <f ca="1">SQRT(Inputs!$B$38)*K651+SQRT(1-Inputs!$B$38)*_xlfn.NORM.S.INV(RAND())</f>
        <v>0.61444281194680228</v>
      </c>
      <c r="AS651" s="23">
        <f ca="1">SQRT(Inputs!$B$38)*L651+SQRT(1-Inputs!$B$38)*_xlfn.NORM.S.INV(RAND())</f>
        <v>8.5116998842959299E-2</v>
      </c>
      <c r="AT651" s="23">
        <f ca="1">SQRT(Inputs!$B$38)*M651+SQRT(1-Inputs!$B$38)*_xlfn.NORM.S.INV(RAND())</f>
        <v>0.30505615229504845</v>
      </c>
      <c r="AU651" s="15">
        <f ca="1">Inputs!$B$6*EXP($B$8-0.5*C$5^2+C$5*N651)</f>
        <v>5202.8642658428444</v>
      </c>
      <c r="AV651" s="15">
        <f t="shared" ca="1" si="328"/>
        <v>6140.5084290215573</v>
      </c>
      <c r="AW651" s="15">
        <f t="shared" ca="1" si="329"/>
        <v>8425.895352616426</v>
      </c>
      <c r="AX651" s="15">
        <f t="shared" ca="1" si="330"/>
        <v>11035.686838923952</v>
      </c>
      <c r="AY651" s="15">
        <f t="shared" ca="1" si="331"/>
        <v>16334.632697521116</v>
      </c>
      <c r="AZ651" s="15">
        <f t="shared" ca="1" si="332"/>
        <v>18951.166061651889</v>
      </c>
      <c r="BA651" s="15">
        <f t="shared" ca="1" si="333"/>
        <v>19910.908059292105</v>
      </c>
      <c r="BB651" s="15">
        <f t="shared" ca="1" si="334"/>
        <v>25454.013446160741</v>
      </c>
      <c r="BC651" s="15">
        <f t="shared" ca="1" si="335"/>
        <v>33100.678841112291</v>
      </c>
      <c r="BD651" s="15">
        <f t="shared" ca="1" si="336"/>
        <v>38411.808329198371</v>
      </c>
      <c r="BE651" s="15">
        <f t="shared" ca="1" si="337"/>
        <v>40911.309140428813</v>
      </c>
      <c r="BF651" s="15">
        <f ca="1">Inputs!$B$13*EXP($B$9-0.5*C$6^2+C$6*Y651)</f>
        <v>14725.037911764099</v>
      </c>
      <c r="BG651" s="15">
        <f t="shared" ca="1" si="338"/>
        <v>20483.960271827982</v>
      </c>
      <c r="BH651" s="15">
        <f t="shared" ca="1" si="339"/>
        <v>26505.900844927415</v>
      </c>
      <c r="BI651" s="15">
        <f t="shared" ca="1" si="340"/>
        <v>37554.190562512544</v>
      </c>
      <c r="BJ651" s="15">
        <f t="shared" ca="1" si="341"/>
        <v>54525.213983717782</v>
      </c>
      <c r="BK651" s="15">
        <f t="shared" ca="1" si="342"/>
        <v>54986.246142387849</v>
      </c>
      <c r="BL651" s="15">
        <f t="shared" ca="1" si="343"/>
        <v>69093.230634370004</v>
      </c>
      <c r="BM651" s="15">
        <f t="shared" ca="1" si="344"/>
        <v>68649.670905070496</v>
      </c>
      <c r="BN651" s="15">
        <f t="shared" ca="1" si="345"/>
        <v>109082.33877140719</v>
      </c>
      <c r="BO651" s="15">
        <f t="shared" ca="1" si="346"/>
        <v>150510.25520356663</v>
      </c>
      <c r="BP651" s="15">
        <f t="shared" ca="1" si="347"/>
        <v>179338.54299528708</v>
      </c>
      <c r="BQ651" s="15">
        <f ca="1">Inputs!$B$20*EXP($B$10-0.5*C$7^2+C$7*AJ651)</f>
        <v>3862.6998320333123</v>
      </c>
      <c r="BR651" s="15">
        <f t="shared" ca="1" si="348"/>
        <v>6687.6540227161104</v>
      </c>
      <c r="BS651" s="15">
        <f t="shared" ca="1" si="349"/>
        <v>12178.831728965732</v>
      </c>
      <c r="BT651" s="15">
        <f t="shared" ca="1" si="350"/>
        <v>12654.73128005441</v>
      </c>
      <c r="BU651" s="15">
        <f t="shared" ca="1" si="351"/>
        <v>21359.320878366176</v>
      </c>
      <c r="BV651" s="15">
        <f t="shared" ca="1" si="352"/>
        <v>21289.673502710866</v>
      </c>
      <c r="BW651" s="15">
        <f t="shared" ca="1" si="353"/>
        <v>32047.751353274907</v>
      </c>
      <c r="BX651" s="15">
        <f t="shared" ca="1" si="354"/>
        <v>40386.136321265651</v>
      </c>
      <c r="BY651" s="15">
        <f t="shared" ca="1" si="355"/>
        <v>63646.996852014076</v>
      </c>
      <c r="BZ651" s="15">
        <f t="shared" ca="1" si="356"/>
        <v>90714.039742867564</v>
      </c>
      <c r="CA651" s="15">
        <f t="shared" ca="1" si="357"/>
        <v>134523.93284027933</v>
      </c>
      <c r="CB651" s="15">
        <f ca="1">(AU651*DCF!C$10-DCF!C$5*MAX(AU651*DCF!C$10,0)-MAX(AU651-Inputs!$B$6,0)/Inputs!$B$10)*DCF!C$6</f>
        <v>1041.3586055520527</v>
      </c>
      <c r="CC651" s="15">
        <f ca="1">(AV651*DCF!D$10-DCF!D$5*MAX(AV651*DCF!D$10,0)-MAX(AV651-AU651,0)/Inputs!$B$10)*DCF!D$6</f>
        <v>1268.0873396948439</v>
      </c>
      <c r="CD651" s="15">
        <f ca="1">(AW651*DCF!E$10-DCF!E$5*MAX(AW651*DCF!E$10,0)-MAX(AW651-AV651,0)/Inputs!$B$10)*DCF!E$6</f>
        <v>1430.6413310542634</v>
      </c>
      <c r="CE651" s="15">
        <f ca="1">(AX651*DCF!F$10-DCF!F$5*MAX(AX651*DCF!F$10,0)-MAX(AX651-AW651,0)/Inputs!$B$10)*DCF!F$6</f>
        <v>1866.0399455669478</v>
      </c>
      <c r="CF651" s="15">
        <f ca="1">(AY651*DCF!G$10-DCF!G$5*MAX(AY651*DCF!G$10,0)-MAX(AY651-AX651,0)/Inputs!$B$10)*DCF!G$6</f>
        <v>2347.0362789051483</v>
      </c>
      <c r="CG651" s="15">
        <f ca="1">(AZ651*DCF!H$10-DCF!H$5*MAX(AZ651*DCF!H$10,0)-MAX(AZ651-AY651,0)/Inputs!$B$10)*DCF!H$6</f>
        <v>3214.7700778344665</v>
      </c>
      <c r="CH651" s="15">
        <f ca="1">(BA651*DCF!I$10-DCF!I$5*MAX(BA651*DCF!I$10,0)-MAX(BA651-AZ651,0)/Inputs!$B$10)*DCF!I$6</f>
        <v>3479.5652363565155</v>
      </c>
      <c r="CI651" s="15">
        <f ca="1">(BB651*DCF!J$10-DCF!J$5*MAX(BB651*DCF!J$10,0)-MAX(BB651-BA651,0)/Inputs!$B$10)*DCF!J$6</f>
        <v>3528.001490593324</v>
      </c>
      <c r="CJ651" s="15">
        <f ca="1">(BC651*DCF!K$10-DCF!K$5*MAX(BC651*DCF!K$10,0)-MAX(BC651-BB651,0)/Inputs!$B$10)*DCF!K$6</f>
        <v>4258.2609417998865</v>
      </c>
      <c r="CK651" s="15">
        <f ca="1">(BD651*DCF!L$10-DCF!L$5*MAX(BD651*DCF!L$10,0)-MAX(BD651-BC651,0)/Inputs!$B$10)*DCF!L$6</f>
        <v>5106.4160962430951</v>
      </c>
      <c r="CL651" s="15">
        <f ca="1">(BE651*DCF!M$10-DCF!M$5*MAX(BE651*DCF!M$10,0)-MAX(BE651-BD651,0)/Inputs!$B$10)*DCF!M$6</f>
        <v>5474.5227896553088</v>
      </c>
      <c r="CM651" s="15">
        <f ca="1">(BF651*DCF!C$28-DCF!C$5*MAX(BF651*DCF!C$28,0)-MAX(BF651-Inputs!$B$13,0)/Inputs!$B$17)*DCF!C$6</f>
        <v>3723.0755535426933</v>
      </c>
      <c r="CN651" s="15">
        <f ca="1">(BG651*DCF!D$28-DCF!D$5*MAX(BG651*DCF!D$28,0)-MAX(BG651-BF651,0)/Inputs!$B$17)*DCF!D$6</f>
        <v>4804.3565544070771</v>
      </c>
      <c r="CO651" s="15">
        <f ca="1">(BH651*DCF!E$28-DCF!E$5*MAX(BH651*DCF!E$28,0)-MAX(BH651-BG651,0)/Inputs!$B$17)*DCF!E$6</f>
        <v>6320.1014988507386</v>
      </c>
      <c r="CP651" s="15">
        <f ca="1">(BI651*DCF!F$28-DCF!F$5*MAX(BI651*DCF!F$28,0)-MAX(BI651-BH651,0)/Inputs!$B$17)*DCF!F$6</f>
        <v>8183.4577533262964</v>
      </c>
      <c r="CQ651" s="15">
        <f ca="1">(BJ651*DCF!G$28-DCF!G$5*MAX(BJ651*DCF!G$28,0)-MAX(BJ651-BI651,0)/Inputs!$B$17)*DCF!G$6</f>
        <v>11292.621963475764</v>
      </c>
      <c r="CR651" s="15">
        <f ca="1">(BK651*DCF!H$28-DCF!H$5*MAX(BK651*DCF!H$28,0)-MAX(BK651-BJ651,0)/Inputs!$B$17)*DCF!H$6</f>
        <v>13527.073860062275</v>
      </c>
      <c r="CS651" s="15">
        <f ca="1">(BL651*DCF!I$28-DCF!I$5*MAX(BL651*DCF!I$28,0)-MAX(BL651-BK651,0)/Inputs!$B$17)*DCF!I$6</f>
        <v>14222.69827094448</v>
      </c>
      <c r="CT651" s="15">
        <f ca="1">(BM651*DCF!J$28-DCF!J$5*MAX(BM651*DCF!J$28,0)-MAX(BM651-BL651,0)/Inputs!$B$17)*DCF!J$6</f>
        <v>15314.575661857505</v>
      </c>
      <c r="CU651" s="15">
        <f ca="1">(BN651*DCF!K$28-DCF!K$5*MAX(BN651*DCF!K$28,0)-MAX(BN651-BM651,0)/Inputs!$B$17)*DCF!K$6</f>
        <v>18083.897712006594</v>
      </c>
      <c r="CV651" s="15">
        <f ca="1">(BO651*DCF!L$28-DCF!L$5*MAX(BO651*DCF!L$28,0)-MAX(BO651-BN651,0)/Inputs!$B$17)*DCF!L$6</f>
        <v>25342.317279587674</v>
      </c>
      <c r="CW651" s="15">
        <f ca="1">(BP651*DCF!M$28-DCF!M$5*MAX(BP651*DCF!M$28,0)-MAX(BP651-BO651,0)/Inputs!$B$17)*DCF!M$6</f>
        <v>30729.284524166676</v>
      </c>
      <c r="CX651" s="15">
        <f ca="1">(BQ651*DCF!C$46-DCF!C$5*MAX(BQ651*DCF!C$46,0)-MAX(BQ651-Inputs!$B$20,0)/Inputs!$B$24)*DCF!C$6</f>
        <v>-1197.7135094919022</v>
      </c>
      <c r="CY651" s="15">
        <f ca="1">(BR651*DCF!D$46-DCF!D$5*MAX(BR651*DCF!D$46,0)-MAX(BR651-BQ651,0)/Inputs!$B$24)*DCF!D$6</f>
        <v>-2346.8110874853428</v>
      </c>
      <c r="CZ651" s="15">
        <f ca="1">(BS651*DCF!E$46-DCF!E$5*MAX(BS651*DCF!E$46,0)-MAX(BS651-BR651,0)/Inputs!$B$24)*DCF!E$6</f>
        <v>-3604.6391389595406</v>
      </c>
      <c r="DA651" s="15">
        <f ca="1">(BT651*DCF!F$46-DCF!F$5*MAX(BT651*DCF!F$46,0)-MAX(BT651-BS651,0)/Inputs!$B$24)*DCF!F$6</f>
        <v>-1094.8876120118759</v>
      </c>
      <c r="DB651" s="15">
        <f ca="1">(BU651*DCF!G$46-DCF!G$5*MAX(BU651*DCF!G$46,0)-MAX(BU651-BT651,0)/Inputs!$B$24)*DCF!G$6</f>
        <v>-3646.5373126640943</v>
      </c>
      <c r="DC651" s="15">
        <f ca="1">(BV651*DCF!H$46-DCF!H$5*MAX(BV651*DCF!H$46,0)-MAX(BV651-BU651,0)/Inputs!$B$24)*DCF!H$6</f>
        <v>0</v>
      </c>
      <c r="DD651" s="15">
        <f ca="1">(BW651*DCF!I$46-DCF!I$5*MAX(BW651*DCF!I$46,0)-MAX(BW651-BV651,0)/Inputs!$B$24)*DCF!I$6</f>
        <v>-2348.0727304812904</v>
      </c>
      <c r="DE651" s="15">
        <f ca="1">(BX651*DCF!J$46-DCF!J$5*MAX(BX651*DCF!J$46,0)-MAX(BX651-BW651,0)/Inputs!$B$24)*DCF!J$6</f>
        <v>-517.11675875084165</v>
      </c>
      <c r="DF651" s="15">
        <f ca="1">(BY651*DCF!K$46-DCF!K$5*MAX(BY651*DCF!K$46,0)-MAX(BY651-BX651,0)/Inputs!$B$24)*DCF!K$6</f>
        <v>-2062.5625347290957</v>
      </c>
      <c r="DG651" s="15">
        <f ca="1">(BZ651*DCF!L$46-DCF!L$5*MAX(BZ651*DCF!L$46,0)-MAX(BZ651-BY651,0)/Inputs!$B$24)*DCF!L$6</f>
        <v>145.28060487028478</v>
      </c>
      <c r="DH651" s="15">
        <f ca="1">(CA651*DCF!M$46-DCF!M$5*MAX(CA651*DCF!M$46,0)-MAX(CA651-BZ651,0)/Inputs!$B$24)*DCF!M$6</f>
        <v>1387.4185455159434</v>
      </c>
      <c r="DI651" s="15">
        <f ca="1">SUM(CB651:CL651)+BE651*DCF!M$10*(1+Inputs!$B$30)*(1-Inputs!$B$33)*(1-Inputs!$B$30/Inputs!$B$31)/(Inputs!$B$29-Inputs!$B$30)*DCF!M$6</f>
        <v>146871.41446712607</v>
      </c>
      <c r="DJ651" s="15">
        <f ca="1">SUM(CM651:CW651)+BP651*DCF!M$28*(1+Inputs!$B$30)*(1-Inputs!$B$33)*(1-Inputs!$B$30/Inputs!$B$31)/(Inputs!$B$29-Inputs!$B$30)*DCF!M$6</f>
        <v>817012.17618236784</v>
      </c>
      <c r="DK651" s="15">
        <f ca="1">SUM(CX651:DH651)+CA651*DCF!M$46*(1+Inputs!$B$30)*(1-Inputs!$B$33)*(1-Inputs!$B$30/Inputs!$B$31)/(Inputs!$B$29-Inputs!$B$30)*DCF!M$6</f>
        <v>192704.29401545081</v>
      </c>
      <c r="DM651" s="15">
        <f ca="1">DI651+DJ651+DK651+Inputs!$B$34+Inputs!$B$36-Inputs!$B$35</f>
        <v>1233438.8846649448</v>
      </c>
    </row>
    <row r="652" spans="1:117" x14ac:dyDescent="0.75">
      <c r="A652" s="11">
        <v>639</v>
      </c>
      <c r="C652" s="23">
        <f t="shared" ca="1" si="363"/>
        <v>0.93823447562186402</v>
      </c>
      <c r="D652" s="23">
        <f t="shared" ca="1" si="363"/>
        <v>9.0863334907373888E-2</v>
      </c>
      <c r="E652" s="23">
        <f t="shared" ca="1" si="363"/>
        <v>-0.25133449445185535</v>
      </c>
      <c r="F652" s="23">
        <f t="shared" ca="1" si="363"/>
        <v>-0.36103321632485308</v>
      </c>
      <c r="G652" s="23">
        <f t="shared" ca="1" si="363"/>
        <v>0.49079751970684315</v>
      </c>
      <c r="H652" s="23">
        <f t="shared" ca="1" si="363"/>
        <v>0.99572991639887076</v>
      </c>
      <c r="I652" s="23">
        <f t="shared" ca="1" si="363"/>
        <v>0.54002190034299469</v>
      </c>
      <c r="J652" s="23">
        <f t="shared" ca="1" si="363"/>
        <v>-0.13168195311569683</v>
      </c>
      <c r="K652" s="23">
        <f t="shared" ca="1" si="363"/>
        <v>0.55565979004025678</v>
      </c>
      <c r="L652" s="23">
        <f t="shared" ca="1" si="363"/>
        <v>4.7991234536819347E-2</v>
      </c>
      <c r="M652" s="23">
        <f t="shared" ca="1" si="363"/>
        <v>5.15108814911149E-2</v>
      </c>
      <c r="N652" s="23">
        <f ca="1">SQRT(Inputs!$B$38)*C652+SQRT(1-Inputs!$B$38)*_xlfn.NORM.S.INV(RAND())</f>
        <v>1.1215040516412511</v>
      </c>
      <c r="O652" s="23">
        <f ca="1">SQRT(Inputs!$B$38)*D652+SQRT(1-Inputs!$B$38)*_xlfn.NORM.S.INV(RAND())</f>
        <v>-0.81922817845288631</v>
      </c>
      <c r="P652" s="23">
        <f ca="1">SQRT(Inputs!$B$38)*E652+SQRT(1-Inputs!$B$38)*_xlfn.NORM.S.INV(RAND())</f>
        <v>-6.6017838883320232E-2</v>
      </c>
      <c r="Q652" s="23">
        <f ca="1">SQRT(Inputs!$B$38)*F652+SQRT(1-Inputs!$B$38)*_xlfn.NORM.S.INV(RAND())</f>
        <v>0.42767150852396629</v>
      </c>
      <c r="R652" s="23">
        <f ca="1">SQRT(Inputs!$B$38)*G652+SQRT(1-Inputs!$B$38)*_xlfn.NORM.S.INV(RAND())</f>
        <v>0.43676663420799361</v>
      </c>
      <c r="S652" s="23">
        <f ca="1">SQRT(Inputs!$B$38)*H652+SQRT(1-Inputs!$B$38)*_xlfn.NORM.S.INV(RAND())</f>
        <v>1.2954274212119909</v>
      </c>
      <c r="T652" s="23">
        <f ca="1">SQRT(Inputs!$B$38)*I652+SQRT(1-Inputs!$B$38)*_xlfn.NORM.S.INV(RAND())</f>
        <v>-0.65138493270373521</v>
      </c>
      <c r="U652" s="23">
        <f ca="1">SQRT(Inputs!$B$38)*J652+SQRT(1-Inputs!$B$38)*_xlfn.NORM.S.INV(RAND())</f>
        <v>0.4038571383065353</v>
      </c>
      <c r="V652" s="23">
        <f ca="1">SQRT(Inputs!$B$38)*K652+SQRT(1-Inputs!$B$38)*_xlfn.NORM.S.INV(RAND())</f>
        <v>-0.44658369752787946</v>
      </c>
      <c r="W652" s="23">
        <f ca="1">SQRT(Inputs!$B$38)*L652+SQRT(1-Inputs!$B$38)*_xlfn.NORM.S.INV(RAND())</f>
        <v>1.4824952452112801</v>
      </c>
      <c r="X652" s="23">
        <f ca="1">SQRT(Inputs!$B$38)*M652+SQRT(1-Inputs!$B$38)*_xlfn.NORM.S.INV(RAND())</f>
        <v>0.12190871881201526</v>
      </c>
      <c r="Y652" s="23">
        <f ca="1">SQRT(Inputs!$B$38)*C652+SQRT(1-Inputs!$B$38)*_xlfn.NORM.S.INV(RAND())</f>
        <v>-4.7203176169246741E-2</v>
      </c>
      <c r="Z652" s="23">
        <f ca="1">SQRT(Inputs!$B$38)*D652+SQRT(1-Inputs!$B$38)*_xlfn.NORM.S.INV(RAND())</f>
        <v>1.4084873310809289</v>
      </c>
      <c r="AA652" s="23">
        <f ca="1">SQRT(Inputs!$B$38)*E652+SQRT(1-Inputs!$B$38)*_xlfn.NORM.S.INV(RAND())</f>
        <v>-1.8780855900468358</v>
      </c>
      <c r="AB652" s="23">
        <f ca="1">SQRT(Inputs!$B$38)*F652+SQRT(1-Inputs!$B$38)*_xlfn.NORM.S.INV(RAND())</f>
        <v>0.42868915945435759</v>
      </c>
      <c r="AC652" s="23">
        <f ca="1">SQRT(Inputs!$B$38)*G652+SQRT(1-Inputs!$B$38)*_xlfn.NORM.S.INV(RAND())</f>
        <v>0.85870503854793712</v>
      </c>
      <c r="AD652" s="23">
        <f ca="1">SQRT(Inputs!$B$38)*H652+SQRT(1-Inputs!$B$38)*_xlfn.NORM.S.INV(RAND())</f>
        <v>3.2422997517288428</v>
      </c>
      <c r="AE652" s="23">
        <f ca="1">SQRT(Inputs!$B$38)*I652+SQRT(1-Inputs!$B$38)*_xlfn.NORM.S.INV(RAND())</f>
        <v>0.58940795690348602</v>
      </c>
      <c r="AF652" s="23">
        <f ca="1">SQRT(Inputs!$B$38)*J652+SQRT(1-Inputs!$B$38)*_xlfn.NORM.S.INV(RAND())</f>
        <v>7.6899812654760452E-2</v>
      </c>
      <c r="AG652" s="23">
        <f ca="1">SQRT(Inputs!$B$38)*K652+SQRT(1-Inputs!$B$38)*_xlfn.NORM.S.INV(RAND())</f>
        <v>-1.3240777951869649</v>
      </c>
      <c r="AH652" s="23">
        <f ca="1">SQRT(Inputs!$B$38)*L652+SQRT(1-Inputs!$B$38)*_xlfn.NORM.S.INV(RAND())</f>
        <v>-0.66116485707554395</v>
      </c>
      <c r="AI652" s="23">
        <f ca="1">SQRT(Inputs!$B$38)*M652+SQRT(1-Inputs!$B$38)*_xlfn.NORM.S.INV(RAND())</f>
        <v>0.70523639422364337</v>
      </c>
      <c r="AJ652" s="23">
        <f ca="1">SQRT(Inputs!$B$38)*C652+SQRT(1-Inputs!$B$38)*_xlfn.NORM.S.INV(RAND())</f>
        <v>0.33520515882589652</v>
      </c>
      <c r="AK652" s="23">
        <f ca="1">SQRT(Inputs!$B$38)*D652+SQRT(1-Inputs!$B$38)*_xlfn.NORM.S.INV(RAND())</f>
        <v>-0.20009527822788908</v>
      </c>
      <c r="AL652" s="23">
        <f ca="1">SQRT(Inputs!$B$38)*E652+SQRT(1-Inputs!$B$38)*_xlfn.NORM.S.INV(RAND())</f>
        <v>0.47018699238646389</v>
      </c>
      <c r="AM652" s="23">
        <f ca="1">SQRT(Inputs!$B$38)*F652+SQRT(1-Inputs!$B$38)*_xlfn.NORM.S.INV(RAND())</f>
        <v>-0.69823113102636492</v>
      </c>
      <c r="AN652" s="23">
        <f ca="1">SQRT(Inputs!$B$38)*G652+SQRT(1-Inputs!$B$38)*_xlfn.NORM.S.INV(RAND())</f>
        <v>0.72814270973773609</v>
      </c>
      <c r="AO652" s="23">
        <f ca="1">SQRT(Inputs!$B$38)*H652+SQRT(1-Inputs!$B$38)*_xlfn.NORM.S.INV(RAND())</f>
        <v>0.78690070617088403</v>
      </c>
      <c r="AP652" s="23">
        <f ca="1">SQRT(Inputs!$B$38)*I652+SQRT(1-Inputs!$B$38)*_xlfn.NORM.S.INV(RAND())</f>
        <v>0.37618470097947887</v>
      </c>
      <c r="AQ652" s="23">
        <f ca="1">SQRT(Inputs!$B$38)*J652+SQRT(1-Inputs!$B$38)*_xlfn.NORM.S.INV(RAND())</f>
        <v>-1.5918580138022325</v>
      </c>
      <c r="AR652" s="23">
        <f ca="1">SQRT(Inputs!$B$38)*K652+SQRT(1-Inputs!$B$38)*_xlfn.NORM.S.INV(RAND())</f>
        <v>0.52019789791575211</v>
      </c>
      <c r="AS652" s="23">
        <f ca="1">SQRT(Inputs!$B$38)*L652+SQRT(1-Inputs!$B$38)*_xlfn.NORM.S.INV(RAND())</f>
        <v>0.24401178695471878</v>
      </c>
      <c r="AT652" s="23">
        <f ca="1">SQRT(Inputs!$B$38)*M652+SQRT(1-Inputs!$B$38)*_xlfn.NORM.S.INV(RAND())</f>
        <v>1.165772640549734</v>
      </c>
      <c r="AU652" s="15">
        <f ca="1">Inputs!$B$6*EXP($B$8-0.5*C$5^2+C$5*N652)</f>
        <v>5950.0430035289173</v>
      </c>
      <c r="AV652" s="15">
        <f t="shared" ca="1" si="328"/>
        <v>6420.7091274173354</v>
      </c>
      <c r="AW652" s="15">
        <f t="shared" ca="1" si="329"/>
        <v>7759.5134118880806</v>
      </c>
      <c r="AX652" s="15">
        <f t="shared" ca="1" si="330"/>
        <v>9993.5295703918036</v>
      </c>
      <c r="AY652" s="15">
        <f t="shared" ca="1" si="331"/>
        <v>12852.255137157339</v>
      </c>
      <c r="AZ652" s="15">
        <f t="shared" ca="1" si="332"/>
        <v>18128.765926636319</v>
      </c>
      <c r="BA652" s="15">
        <f t="shared" ca="1" si="333"/>
        <v>20722.943459732956</v>
      </c>
      <c r="BB652" s="15">
        <f t="shared" ca="1" si="334"/>
        <v>26418.826371471579</v>
      </c>
      <c r="BC652" s="15">
        <f t="shared" ca="1" si="335"/>
        <v>30991.13757111588</v>
      </c>
      <c r="BD652" s="15">
        <f t="shared" ca="1" si="336"/>
        <v>43614.170822925174</v>
      </c>
      <c r="BE652" s="15">
        <f t="shared" ca="1" si="337"/>
        <v>54040.289819551828</v>
      </c>
      <c r="BF652" s="15">
        <f ca="1">Inputs!$B$13*EXP($B$9-0.5*C$6^2+C$6*Y652)</f>
        <v>13702.19489793215</v>
      </c>
      <c r="BG652" s="15">
        <f t="shared" ca="1" si="338"/>
        <v>21531.455283488416</v>
      </c>
      <c r="BH652" s="15">
        <f t="shared" ca="1" si="339"/>
        <v>19266.326865029765</v>
      </c>
      <c r="BI652" s="15">
        <f t="shared" ca="1" si="340"/>
        <v>25193.588309329582</v>
      </c>
      <c r="BJ652" s="15">
        <f t="shared" ca="1" si="341"/>
        <v>34955.356886099253</v>
      </c>
      <c r="BK652" s="15">
        <f t="shared" ca="1" si="342"/>
        <v>66707.294322153466</v>
      </c>
      <c r="BL652" s="15">
        <f t="shared" ca="1" si="343"/>
        <v>88446.011296312674</v>
      </c>
      <c r="BM652" s="15">
        <f t="shared" ca="1" si="344"/>
        <v>109762.8168584559</v>
      </c>
      <c r="BN652" s="15">
        <f t="shared" ca="1" si="345"/>
        <v>115187.60784602794</v>
      </c>
      <c r="BO652" s="15">
        <f t="shared" ca="1" si="346"/>
        <v>131242.26806132033</v>
      </c>
      <c r="BP652" s="15">
        <f t="shared" ca="1" si="347"/>
        <v>174971.01935253275</v>
      </c>
      <c r="BQ652" s="15">
        <f ca="1">Inputs!$B$20*EXP($B$10-0.5*C$7^2+C$7*AJ652)</f>
        <v>4831.0550156282106</v>
      </c>
      <c r="BR652" s="15">
        <f t="shared" ca="1" si="348"/>
        <v>6151.5256936345559</v>
      </c>
      <c r="BS652" s="15">
        <f t="shared" ca="1" si="349"/>
        <v>9641.7873214486608</v>
      </c>
      <c r="BT652" s="15">
        <f t="shared" ca="1" si="350"/>
        <v>11068.894850625147</v>
      </c>
      <c r="BU652" s="15">
        <f t="shared" ca="1" si="351"/>
        <v>18295.641139933283</v>
      </c>
      <c r="BV652" s="15">
        <f t="shared" ca="1" si="352"/>
        <v>30392.040979158555</v>
      </c>
      <c r="BW652" s="15">
        <f t="shared" ca="1" si="353"/>
        <v>45925.123508586898</v>
      </c>
      <c r="BX652" s="15">
        <f t="shared" ca="1" si="354"/>
        <v>46683.980830898741</v>
      </c>
      <c r="BY652" s="15">
        <f t="shared" ca="1" si="355"/>
        <v>72257.438515137736</v>
      </c>
      <c r="BZ652" s="15">
        <f t="shared" ca="1" si="356"/>
        <v>106038.84715706673</v>
      </c>
      <c r="CA652" s="15">
        <f t="shared" ca="1" si="357"/>
        <v>183237.93386213816</v>
      </c>
      <c r="CB652" s="15">
        <f ca="1">(AU652*DCF!C$10-DCF!C$5*MAX(AU652*DCF!C$10,0)-MAX(AU652-Inputs!$B$6,0)/Inputs!$B$10)*DCF!C$6</f>
        <v>1036.031087974598</v>
      </c>
      <c r="CC652" s="15">
        <f ca="1">(AV652*DCF!D$10-DCF!D$5*MAX(AV652*DCF!D$10,0)-MAX(AV652-AU652,0)/Inputs!$B$10)*DCF!D$6</f>
        <v>1450.2447348288272</v>
      </c>
      <c r="CD652" s="15">
        <f ca="1">(AW652*DCF!E$10-DCF!E$5*MAX(AW652*DCF!E$10,0)-MAX(AW652-AV652,0)/Inputs!$B$10)*DCF!E$6</f>
        <v>1489.9939587534182</v>
      </c>
      <c r="CE652" s="15">
        <f ca="1">(AX652*DCF!F$10-DCF!F$5*MAX(AX652*DCF!F$10,0)-MAX(AX652-AW652,0)/Inputs!$B$10)*DCF!F$6</f>
        <v>1716.7282038678868</v>
      </c>
      <c r="CF652" s="15">
        <f ca="1">(AY652*DCF!G$10-DCF!G$5*MAX(AY652*DCF!G$10,0)-MAX(AY652-AX652,0)/Inputs!$B$10)*DCF!G$6</f>
        <v>2098.5802444690953</v>
      </c>
      <c r="CG652" s="15">
        <f ca="1">(AZ652*DCF!H$10-DCF!H$5*MAX(AZ652*DCF!H$10,0)-MAX(AZ652-AY652,0)/Inputs!$B$10)*DCF!H$6</f>
        <v>2582.7738234570757</v>
      </c>
      <c r="CH652" s="15">
        <f ca="1">(BA652*DCF!I$10-DCF!I$5*MAX(BA652*DCF!I$10,0)-MAX(BA652-AZ652,0)/Inputs!$B$10)*DCF!I$6</f>
        <v>3359.7897876173006</v>
      </c>
      <c r="CI652" s="15">
        <f ca="1">(BB652*DCF!J$10-DCF!J$5*MAX(BB652*DCF!J$10,0)-MAX(BB652-BA652,0)/Inputs!$B$10)*DCF!J$6</f>
        <v>3670.4147109330725</v>
      </c>
      <c r="CJ652" s="15">
        <f ca="1">(BC652*DCF!K$10-DCF!K$5*MAX(BC652*DCF!K$10,0)-MAX(BC652-BB652,0)/Inputs!$B$10)*DCF!K$6</f>
        <v>4349.021463832546</v>
      </c>
      <c r="CK652" s="15">
        <f ca="1">(BD652*DCF!L$10-DCF!L$5*MAX(BD652*DCF!L$10,0)-MAX(BD652-BC652,0)/Inputs!$B$10)*DCF!L$6</f>
        <v>4945.4837415572383</v>
      </c>
      <c r="CL652" s="15">
        <f ca="1">(BE652*DCF!M$10-DCF!M$5*MAX(BE652*DCF!M$10,0)-MAX(BE652-BD652,0)/Inputs!$B$10)*DCF!M$6</f>
        <v>6380.2725369019763</v>
      </c>
      <c r="CM652" s="15">
        <f ca="1">(BF652*DCF!C$28-DCF!C$5*MAX(BF652*DCF!C$28,0)-MAX(BF652-Inputs!$B$13,0)/Inputs!$B$17)*DCF!C$6</f>
        <v>3647.1329786986053</v>
      </c>
      <c r="CN652" s="15">
        <f ca="1">(BG652*DCF!D$28-DCF!D$5*MAX(BG652*DCF!D$28,0)-MAX(BG652-BF652,0)/Inputs!$B$17)*DCF!D$6</f>
        <v>4671.1699695115494</v>
      </c>
      <c r="CO652" s="15">
        <f ca="1">(BH652*DCF!E$28-DCF!E$5*MAX(BH652*DCF!E$28,0)-MAX(BH652-BG652,0)/Inputs!$B$17)*DCF!E$6</f>
        <v>5456.5668329360906</v>
      </c>
      <c r="CP652" s="15">
        <f ca="1">(BI652*DCF!F$28-DCF!F$5*MAX(BI652*DCF!F$28,0)-MAX(BI652-BH652,0)/Inputs!$B$17)*DCF!F$6</f>
        <v>5760.2439716893205</v>
      </c>
      <c r="CQ652" s="15">
        <f ca="1">(BJ652*DCF!G$28-DCF!G$5*MAX(BJ652*DCF!G$28,0)-MAX(BJ652-BI652,0)/Inputs!$B$17)*DCF!G$6</f>
        <v>7427.599509512891</v>
      </c>
      <c r="CR652" s="15">
        <f ca="1">(BK652*DCF!H$28-DCF!H$5*MAX(BK652*DCF!H$28,0)-MAX(BK652-BJ652,0)/Inputs!$B$17)*DCF!H$6</f>
        <v>11564.089843862144</v>
      </c>
      <c r="CS652" s="15">
        <f ca="1">(BL652*DCF!I$28-DCF!I$5*MAX(BL652*DCF!I$28,0)-MAX(BL652-BK652,0)/Inputs!$B$17)*DCF!I$6</f>
        <v>17678.175840936834</v>
      </c>
      <c r="CT652" s="15">
        <f ca="1">(BM652*DCF!J$28-DCF!J$5*MAX(BM652*DCF!J$28,0)-MAX(BM652-BL652,0)/Inputs!$B$17)*DCF!J$6</f>
        <v>21659.78599181219</v>
      </c>
      <c r="CU652" s="15">
        <f ca="1">(BN652*DCF!K$28-DCF!K$5*MAX(BN652*DCF!K$28,0)-MAX(BN652-BM652,0)/Inputs!$B$17)*DCF!K$6</f>
        <v>23661.22678808733</v>
      </c>
      <c r="CV652" s="15">
        <f ca="1">(BO652*DCF!L$28-DCF!L$5*MAX(BO652*DCF!L$28,0)-MAX(BO652-BN652,0)/Inputs!$B$17)*DCF!L$6</f>
        <v>24368.975662570436</v>
      </c>
      <c r="CW652" s="15">
        <f ca="1">(BP652*DCF!M$28-DCF!M$5*MAX(BP652*DCF!M$28,0)-MAX(BP652-BO652,0)/Inputs!$B$17)*DCF!M$6</f>
        <v>28350.015294973597</v>
      </c>
      <c r="CX652" s="15">
        <f ca="1">(BQ652*DCF!C$46-DCF!C$5*MAX(BQ652*DCF!C$46,0)-MAX(BQ652-Inputs!$B$20,0)/Inputs!$B$24)*DCF!C$6</f>
        <v>-1868.629341081901</v>
      </c>
      <c r="CY652" s="15">
        <f ca="1">(BR652*DCF!D$46-DCF!D$5*MAX(BR652*DCF!D$46,0)-MAX(BR652-BQ652,0)/Inputs!$B$24)*DCF!D$6</f>
        <v>-1613.3558578733334</v>
      </c>
      <c r="CZ652" s="15">
        <f ca="1">(BS652*DCF!E$46-DCF!E$5*MAX(BS652*DCF!E$46,0)-MAX(BS652-BR652,0)/Inputs!$B$24)*DCF!E$6</f>
        <v>-2515.9231866740151</v>
      </c>
      <c r="DA652" s="15">
        <f ca="1">(BT652*DCF!F$46-DCF!F$5*MAX(BT652*DCF!F$46,0)-MAX(BT652-BS652,0)/Inputs!$B$24)*DCF!F$6</f>
        <v>-1325.7618715978683</v>
      </c>
      <c r="DB652" s="15">
        <f ca="1">(BU652*DCF!G$46-DCF!G$5*MAX(BU652*DCF!G$46,0)-MAX(BU652-BT652,0)/Inputs!$B$24)*DCF!G$6</f>
        <v>-3046.3638888250061</v>
      </c>
      <c r="DC652" s="15">
        <f ca="1">(BV652*DCF!H$46-DCF!H$5*MAX(BV652*DCF!H$46,0)-MAX(BV652-BU652,0)/Inputs!$B$24)*DCF!H$6</f>
        <v>-3758.8821341677672</v>
      </c>
      <c r="DD652" s="15">
        <f ca="1">(BW652*DCF!I$46-DCF!I$5*MAX(BW652*DCF!I$46,0)-MAX(BW652-BV652,0)/Inputs!$B$24)*DCF!I$6</f>
        <v>-3398.2885617189145</v>
      </c>
      <c r="DE652" s="15">
        <f ca="1">(BX652*DCF!J$46-DCF!J$5*MAX(BX652*DCF!J$46,0)-MAX(BX652-BW652,0)/Inputs!$B$24)*DCF!J$6</f>
        <v>1757.0272973873909</v>
      </c>
      <c r="DF652" s="15">
        <f ca="1">(BY652*DCF!K$46-DCF!K$5*MAX(BY652*DCF!K$46,0)-MAX(BY652-BX652,0)/Inputs!$B$24)*DCF!K$6</f>
        <v>-2137.2300991518036</v>
      </c>
      <c r="DG652" s="15">
        <f ca="1">(BZ652*DCF!L$46-DCF!L$5*MAX(BZ652*DCF!L$46,0)-MAX(BZ652-BY652,0)/Inputs!$B$24)*DCF!L$6</f>
        <v>-314.8695853504272</v>
      </c>
      <c r="DH652" s="15">
        <f ca="1">(CA652*DCF!M$46-DCF!M$5*MAX(CA652*DCF!M$46,0)-MAX(CA652-BZ652,0)/Inputs!$B$24)*DCF!M$6</f>
        <v>-1773.8128921463363</v>
      </c>
      <c r="DI652" s="15">
        <f ca="1">SUM(CB652:CL652)+BE652*DCF!M$10*(1+Inputs!$B$30)*(1-Inputs!$B$33)*(1-Inputs!$B$30/Inputs!$B$31)/(Inputs!$B$29-Inputs!$B$30)*DCF!M$6</f>
        <v>183474.17547085881</v>
      </c>
      <c r="DJ652" s="15">
        <f ca="1">SUM(CM652:CW652)+BP652*DCF!M$28*(1+Inputs!$B$30)*(1-Inputs!$B$33)*(1-Inputs!$B$30/Inputs!$B$31)/(Inputs!$B$29-Inputs!$B$30)*DCF!M$6</f>
        <v>803507.19683165592</v>
      </c>
      <c r="DK652" s="15">
        <f ca="1">SUM(CX652:DH652)+CA652*DCF!M$46*(1+Inputs!$B$30)*(1-Inputs!$B$33)*(1-Inputs!$B$30/Inputs!$B$31)/(Inputs!$B$29-Inputs!$B$30)*DCF!M$6</f>
        <v>263311.46155055438</v>
      </c>
      <c r="DM652" s="15">
        <f ca="1">DI652+DJ652+DK652+Inputs!$B$34+Inputs!$B$36-Inputs!$B$35</f>
        <v>1327143.8338530692</v>
      </c>
    </row>
    <row r="653" spans="1:117" x14ac:dyDescent="0.75">
      <c r="A653" s="11">
        <v>640</v>
      </c>
      <c r="C653" s="23">
        <f t="shared" ca="1" si="363"/>
        <v>0.37791144450013509</v>
      </c>
      <c r="D653" s="23">
        <f t="shared" ca="1" si="363"/>
        <v>-1.3626397440549913</v>
      </c>
      <c r="E653" s="23">
        <f t="shared" ca="1" si="363"/>
        <v>-0.403389894513972</v>
      </c>
      <c r="F653" s="23">
        <f t="shared" ca="1" si="363"/>
        <v>-0.76838146586630918</v>
      </c>
      <c r="G653" s="23">
        <f t="shared" ca="1" si="363"/>
        <v>0.50666208260291756</v>
      </c>
      <c r="H653" s="23">
        <f t="shared" ca="1" si="363"/>
        <v>0.47006260469918559</v>
      </c>
      <c r="I653" s="23">
        <f t="shared" ca="1" si="363"/>
        <v>-1.1776657769221752E-2</v>
      </c>
      <c r="J653" s="23">
        <f t="shared" ca="1" si="363"/>
        <v>3.3255212468731053E-2</v>
      </c>
      <c r="K653" s="23">
        <f t="shared" ca="1" si="363"/>
        <v>-2.0838189806485685</v>
      </c>
      <c r="L653" s="23">
        <f t="shared" ca="1" si="363"/>
        <v>0.75129119555899881</v>
      </c>
      <c r="M653" s="23">
        <f t="shared" ca="1" si="363"/>
        <v>-0.65695840323871268</v>
      </c>
      <c r="N653" s="23">
        <f ca="1">SQRT(Inputs!$B$38)*C653+SQRT(1-Inputs!$B$38)*_xlfn.NORM.S.INV(RAND())</f>
        <v>0.42945583935816506</v>
      </c>
      <c r="O653" s="23">
        <f ca="1">SQRT(Inputs!$B$38)*D653+SQRT(1-Inputs!$B$38)*_xlfn.NORM.S.INV(RAND())</f>
        <v>1.4051306936700128</v>
      </c>
      <c r="P653" s="23">
        <f ca="1">SQRT(Inputs!$B$38)*E653+SQRT(1-Inputs!$B$38)*_xlfn.NORM.S.INV(RAND())</f>
        <v>-0.90902319385653862</v>
      </c>
      <c r="Q653" s="23">
        <f ca="1">SQRT(Inputs!$B$38)*F653+SQRT(1-Inputs!$B$38)*_xlfn.NORM.S.INV(RAND())</f>
        <v>-1.6151380878765025</v>
      </c>
      <c r="R653" s="23">
        <f ca="1">SQRT(Inputs!$B$38)*G653+SQRT(1-Inputs!$B$38)*_xlfn.NORM.S.INV(RAND())</f>
        <v>1.4571366670925401</v>
      </c>
      <c r="S653" s="23">
        <f ca="1">SQRT(Inputs!$B$38)*H653+SQRT(1-Inputs!$B$38)*_xlfn.NORM.S.INV(RAND())</f>
        <v>-0.5755271971627941</v>
      </c>
      <c r="T653" s="23">
        <f ca="1">SQRT(Inputs!$B$38)*I653+SQRT(1-Inputs!$B$38)*_xlfn.NORM.S.INV(RAND())</f>
        <v>0.40072073094189731</v>
      </c>
      <c r="U653" s="23">
        <f ca="1">SQRT(Inputs!$B$38)*J653+SQRT(1-Inputs!$B$38)*_xlfn.NORM.S.INV(RAND())</f>
        <v>1.1072582822106247</v>
      </c>
      <c r="V653" s="23">
        <f ca="1">SQRT(Inputs!$B$38)*K653+SQRT(1-Inputs!$B$38)*_xlfn.NORM.S.INV(RAND())</f>
        <v>-1.9916732667404056</v>
      </c>
      <c r="W653" s="23">
        <f ca="1">SQRT(Inputs!$B$38)*L653+SQRT(1-Inputs!$B$38)*_xlfn.NORM.S.INV(RAND())</f>
        <v>-0.3028509013467246</v>
      </c>
      <c r="X653" s="23">
        <f ca="1">SQRT(Inputs!$B$38)*M653+SQRT(1-Inputs!$B$38)*_xlfn.NORM.S.INV(RAND())</f>
        <v>-7.2153872983742151E-2</v>
      </c>
      <c r="Y653" s="23">
        <f ca="1">SQRT(Inputs!$B$38)*C653+SQRT(1-Inputs!$B$38)*_xlfn.NORM.S.INV(RAND())</f>
        <v>0.67614179752283676</v>
      </c>
      <c r="Z653" s="23">
        <f ca="1">SQRT(Inputs!$B$38)*D653+SQRT(1-Inputs!$B$38)*_xlfn.NORM.S.INV(RAND())</f>
        <v>-0.17775900461586702</v>
      </c>
      <c r="AA653" s="23">
        <f ca="1">SQRT(Inputs!$B$38)*E653+SQRT(1-Inputs!$B$38)*_xlfn.NORM.S.INV(RAND())</f>
        <v>-0.65819531196587533</v>
      </c>
      <c r="AB653" s="23">
        <f ca="1">SQRT(Inputs!$B$38)*F653+SQRT(1-Inputs!$B$38)*_xlfn.NORM.S.INV(RAND())</f>
        <v>-1.2275100013852729</v>
      </c>
      <c r="AC653" s="23">
        <f ca="1">SQRT(Inputs!$B$38)*G653+SQRT(1-Inputs!$B$38)*_xlfn.NORM.S.INV(RAND())</f>
        <v>-0.62589873498612758</v>
      </c>
      <c r="AD653" s="23">
        <f ca="1">SQRT(Inputs!$B$38)*H653+SQRT(1-Inputs!$B$38)*_xlfn.NORM.S.INV(RAND())</f>
        <v>0.9665066324446947</v>
      </c>
      <c r="AE653" s="23">
        <f ca="1">SQRT(Inputs!$B$38)*I653+SQRT(1-Inputs!$B$38)*_xlfn.NORM.S.INV(RAND())</f>
        <v>0.77104310858733083</v>
      </c>
      <c r="AF653" s="23">
        <f ca="1">SQRT(Inputs!$B$38)*J653+SQRT(1-Inputs!$B$38)*_xlfn.NORM.S.INV(RAND())</f>
        <v>0.32554941461338405</v>
      </c>
      <c r="AG653" s="23">
        <f ca="1">SQRT(Inputs!$B$38)*K653+SQRT(1-Inputs!$B$38)*_xlfn.NORM.S.INV(RAND())</f>
        <v>-0.78156346407096566</v>
      </c>
      <c r="AH653" s="23">
        <f ca="1">SQRT(Inputs!$B$38)*L653+SQRT(1-Inputs!$B$38)*_xlfn.NORM.S.INV(RAND())</f>
        <v>0.35340609240392873</v>
      </c>
      <c r="AI653" s="23">
        <f ca="1">SQRT(Inputs!$B$38)*M653+SQRT(1-Inputs!$B$38)*_xlfn.NORM.S.INV(RAND())</f>
        <v>1.0898226860920146</v>
      </c>
      <c r="AJ653" s="23">
        <f ca="1">SQRT(Inputs!$B$38)*C653+SQRT(1-Inputs!$B$38)*_xlfn.NORM.S.INV(RAND())</f>
        <v>0.93621429763703468</v>
      </c>
      <c r="AK653" s="23">
        <f ca="1">SQRT(Inputs!$B$38)*D653+SQRT(1-Inputs!$B$38)*_xlfn.NORM.S.INV(RAND())</f>
        <v>-0.22530609280754688</v>
      </c>
      <c r="AL653" s="23">
        <f ca="1">SQRT(Inputs!$B$38)*E653+SQRT(1-Inputs!$B$38)*_xlfn.NORM.S.INV(RAND())</f>
        <v>-0.45390420372023332</v>
      </c>
      <c r="AM653" s="23">
        <f ca="1">SQRT(Inputs!$B$38)*F653+SQRT(1-Inputs!$B$38)*_xlfn.NORM.S.INV(RAND())</f>
        <v>-0.69280125259243674</v>
      </c>
      <c r="AN653" s="23">
        <f ca="1">SQRT(Inputs!$B$38)*G653+SQRT(1-Inputs!$B$38)*_xlfn.NORM.S.INV(RAND())</f>
        <v>0.91408226326557762</v>
      </c>
      <c r="AO653" s="23">
        <f ca="1">SQRT(Inputs!$B$38)*H653+SQRT(1-Inputs!$B$38)*_xlfn.NORM.S.INV(RAND())</f>
        <v>0.54505897821940874</v>
      </c>
      <c r="AP653" s="23">
        <f ca="1">SQRT(Inputs!$B$38)*I653+SQRT(1-Inputs!$B$38)*_xlfn.NORM.S.INV(RAND())</f>
        <v>-1.119854820032065E-2</v>
      </c>
      <c r="AQ653" s="23">
        <f ca="1">SQRT(Inputs!$B$38)*J653+SQRT(1-Inputs!$B$38)*_xlfn.NORM.S.INV(RAND())</f>
        <v>1.0144324689180368</v>
      </c>
      <c r="AR653" s="23">
        <f ca="1">SQRT(Inputs!$B$38)*K653+SQRT(1-Inputs!$B$38)*_xlfn.NORM.S.INV(RAND())</f>
        <v>-2.2570692996250585</v>
      </c>
      <c r="AS653" s="23">
        <f ca="1">SQRT(Inputs!$B$38)*L653+SQRT(1-Inputs!$B$38)*_xlfn.NORM.S.INV(RAND())</f>
        <v>-0.61591028069780607</v>
      </c>
      <c r="AT653" s="23">
        <f ca="1">SQRT(Inputs!$B$38)*M653+SQRT(1-Inputs!$B$38)*_xlfn.NORM.S.INV(RAND())</f>
        <v>-1.0053929770748513</v>
      </c>
      <c r="AU653" s="15">
        <f ca="1">Inputs!$B$6*EXP($B$8-0.5*C$5^2+C$5*N653)</f>
        <v>5319.4742571796542</v>
      </c>
      <c r="AV653" s="15">
        <f t="shared" ca="1" si="328"/>
        <v>7961.0152773491955</v>
      </c>
      <c r="AW653" s="15">
        <f t="shared" ca="1" si="329"/>
        <v>8586.9366644093679</v>
      </c>
      <c r="AX653" s="15">
        <f t="shared" ca="1" si="330"/>
        <v>8568.1012409759114</v>
      </c>
      <c r="AY653" s="15">
        <f t="shared" ca="1" si="331"/>
        <v>12413.623265955492</v>
      </c>
      <c r="AZ653" s="15">
        <f t="shared" ca="1" si="332"/>
        <v>14249.855150541376</v>
      </c>
      <c r="BA653" s="15">
        <f t="shared" ca="1" si="333"/>
        <v>18185.077003266033</v>
      </c>
      <c r="BB653" s="15">
        <f t="shared" ca="1" si="334"/>
        <v>24876.168044792867</v>
      </c>
      <c r="BC653" s="15">
        <f t="shared" ca="1" si="335"/>
        <v>25138.167705030253</v>
      </c>
      <c r="BD653" s="15">
        <f t="shared" ca="1" si="336"/>
        <v>29936.498754975259</v>
      </c>
      <c r="BE653" s="15">
        <f t="shared" ca="1" si="337"/>
        <v>36443.055085248423</v>
      </c>
      <c r="BF653" s="15">
        <f ca="1">Inputs!$B$13*EXP($B$9-0.5*C$6^2+C$6*Y653)</f>
        <v>15814.978573008062</v>
      </c>
      <c r="BG653" s="15">
        <f t="shared" ca="1" si="338"/>
        <v>18665.867957727573</v>
      </c>
      <c r="BH653" s="15">
        <f t="shared" ca="1" si="339"/>
        <v>20447.658685275175</v>
      </c>
      <c r="BI653" s="15">
        <f t="shared" ca="1" si="340"/>
        <v>20721.623314532248</v>
      </c>
      <c r="BJ653" s="15">
        <f t="shared" ca="1" si="341"/>
        <v>23211.804345909386</v>
      </c>
      <c r="BK653" s="15">
        <f t="shared" ca="1" si="342"/>
        <v>32494.457517313716</v>
      </c>
      <c r="BL653" s="15">
        <f t="shared" ca="1" si="343"/>
        <v>44109.975124960394</v>
      </c>
      <c r="BM653" s="15">
        <f t="shared" ca="1" si="344"/>
        <v>56458.428720227777</v>
      </c>
      <c r="BN653" s="15">
        <f t="shared" ca="1" si="345"/>
        <v>63228.655722794945</v>
      </c>
      <c r="BO653" s="15">
        <f t="shared" ca="1" si="346"/>
        <v>81058.765718943498</v>
      </c>
      <c r="BP653" s="15">
        <f t="shared" ca="1" si="347"/>
        <v>112879.6261247316</v>
      </c>
      <c r="BQ653" s="15">
        <f ca="1">Inputs!$B$20*EXP($B$10-0.5*C$7^2+C$7*AJ653)</f>
        <v>5978.8749246830339</v>
      </c>
      <c r="BR653" s="15">
        <f t="shared" ca="1" si="348"/>
        <v>7552.3684613858868</v>
      </c>
      <c r="BS653" s="15">
        <f t="shared" ca="1" si="349"/>
        <v>9078.1089431045511</v>
      </c>
      <c r="BT653" s="15">
        <f t="shared" ca="1" si="350"/>
        <v>10436.640584827079</v>
      </c>
      <c r="BU653" s="15">
        <f t="shared" ca="1" si="351"/>
        <v>18044.455243990025</v>
      </c>
      <c r="BV653" s="15">
        <f t="shared" ca="1" si="352"/>
        <v>28385.253840952089</v>
      </c>
      <c r="BW653" s="15">
        <f t="shared" ca="1" si="353"/>
        <v>39516.249415500832</v>
      </c>
      <c r="BX653" s="15">
        <f t="shared" ca="1" si="354"/>
        <v>67734.424940272496</v>
      </c>
      <c r="BY653" s="15">
        <f t="shared" ca="1" si="355"/>
        <v>61625.075806707238</v>
      </c>
      <c r="BZ653" s="15">
        <f t="shared" ca="1" si="356"/>
        <v>77212.11199598221</v>
      </c>
      <c r="CA653" s="15">
        <f t="shared" ca="1" si="357"/>
        <v>90714.614574788036</v>
      </c>
      <c r="CB653" s="15">
        <f ca="1">(AU653*DCF!C$10-DCF!C$5*MAX(AU653*DCF!C$10,0)-MAX(AU653-Inputs!$B$6,0)/Inputs!$B$10)*DCF!C$6</f>
        <v>1040.5271555291606</v>
      </c>
      <c r="CC653" s="15">
        <f ca="1">(AV653*DCF!D$10-DCF!D$5*MAX(AV653*DCF!D$10,0)-MAX(AV653-AU653,0)/Inputs!$B$10)*DCF!D$6</f>
        <v>1296.3728960171165</v>
      </c>
      <c r="CD653" s="15">
        <f ca="1">(AW653*DCF!E$10-DCF!E$5*MAX(AW653*DCF!E$10,0)-MAX(AW653-AV653,0)/Inputs!$B$10)*DCF!E$6</f>
        <v>1841.6035664643796</v>
      </c>
      <c r="CE653" s="15">
        <f ca="1">(AX653*DCF!F$10-DCF!F$5*MAX(AX653*DCF!F$10,0)-MAX(AX653-AW653,0)/Inputs!$B$10)*DCF!F$6</f>
        <v>1870.4028460657782</v>
      </c>
      <c r="CF653" s="15">
        <f ca="1">(AY653*DCF!G$10-DCF!G$5*MAX(AY653*DCF!G$10,0)-MAX(AY653-AX653,0)/Inputs!$B$10)*DCF!G$6</f>
        <v>1818.5252677151273</v>
      </c>
      <c r="CG653" s="15">
        <f ca="1">(AZ653*DCF!H$10-DCF!H$5*MAX(AZ653*DCF!H$10,0)-MAX(AZ653-AY653,0)/Inputs!$B$10)*DCF!H$6</f>
        <v>2440.5637087238538</v>
      </c>
      <c r="CH653" s="15">
        <f ca="1">(BA653*DCF!I$10-DCF!I$5*MAX(BA653*DCF!I$10,0)-MAX(BA653-AZ653,0)/Inputs!$B$10)*DCF!I$6</f>
        <v>2676.2359133085238</v>
      </c>
      <c r="CI653" s="15">
        <f ca="1">(BB653*DCF!J$10-DCF!J$5*MAX(BB653*DCF!J$10,0)-MAX(BB653-BA653,0)/Inputs!$B$10)*DCF!J$6</f>
        <v>3254.8835702515034</v>
      </c>
      <c r="CJ653" s="15">
        <f ca="1">(BC653*DCF!K$10-DCF!K$5*MAX(BC653*DCF!K$10,0)-MAX(BC653-BB653,0)/Inputs!$B$10)*DCF!K$6</f>
        <v>4010.1653151503947</v>
      </c>
      <c r="CK653" s="15">
        <f ca="1">(BD653*DCF!L$10-DCF!L$5*MAX(BD653*DCF!L$10,0)-MAX(BD653-BC653,0)/Inputs!$B$10)*DCF!L$6</f>
        <v>3894.4913872220741</v>
      </c>
      <c r="CL653" s="15">
        <f ca="1">(BE653*DCF!M$10-DCF!M$5*MAX(BE653*DCF!M$10,0)-MAX(BE653-BD653,0)/Inputs!$B$10)*DCF!M$6</f>
        <v>4365.3087530977655</v>
      </c>
      <c r="CM653" s="15">
        <f ca="1">(BF653*DCF!C$28-DCF!C$5*MAX(BF653*DCF!C$28,0)-MAX(BF653-Inputs!$B$13,0)/Inputs!$B$17)*DCF!C$6</f>
        <v>3803.9998978680615</v>
      </c>
      <c r="CN653" s="15">
        <f ca="1">(BG653*DCF!D$28-DCF!D$5*MAX(BG653*DCF!D$28,0)-MAX(BG653-BF653,0)/Inputs!$B$17)*DCF!D$6</f>
        <v>4889.3032016251891</v>
      </c>
      <c r="CO653" s="15">
        <f ca="1">(BH653*DCF!E$28-DCF!E$5*MAX(BH653*DCF!E$28,0)-MAX(BH653-BG653,0)/Inputs!$B$17)*DCF!E$6</f>
        <v>5439.9746133096423</v>
      </c>
      <c r="CP653" s="15">
        <f ca="1">(BI653*DCF!F$28-DCF!F$5*MAX(BI653*DCF!F$28,0)-MAX(BI653-BH653,0)/Inputs!$B$17)*DCF!F$6</f>
        <v>5575.4953133678937</v>
      </c>
      <c r="CQ653" s="15">
        <f ca="1">(BJ653*DCF!G$28-DCF!G$5*MAX(BJ653*DCF!G$28,0)-MAX(BJ653-BI653,0)/Inputs!$B$17)*DCF!G$6</f>
        <v>5603.654895505525</v>
      </c>
      <c r="CR653" s="15">
        <f ca="1">(BK653*DCF!H$28-DCF!H$5*MAX(BK653*DCF!H$28,0)-MAX(BK653-BJ653,0)/Inputs!$B$17)*DCF!H$6</f>
        <v>6593.9740479218908</v>
      </c>
      <c r="CS653" s="15">
        <f ca="1">(BL653*DCF!I$28-DCF!I$5*MAX(BL653*DCF!I$28,0)-MAX(BL653-BK653,0)/Inputs!$B$17)*DCF!I$6</f>
        <v>8705.4117406825571</v>
      </c>
      <c r="CT653" s="15">
        <f ca="1">(BM653*DCF!J$28-DCF!J$5*MAX(BM653*DCF!J$28,0)-MAX(BM653-BL653,0)/Inputs!$B$17)*DCF!J$6</f>
        <v>10957.612507177249</v>
      </c>
      <c r="CU653" s="15">
        <f ca="1">(BN653*DCF!K$28-DCF!K$5*MAX(BN653*DCF!K$28,0)-MAX(BN653-BM653,0)/Inputs!$B$17)*DCF!K$6</f>
        <v>12523.569304856323</v>
      </c>
      <c r="CV653" s="15">
        <f ca="1">(BO653*DCF!L$28-DCF!L$5*MAX(BO653*DCF!L$28,0)-MAX(BO653-BN653,0)/Inputs!$B$17)*DCF!L$6</f>
        <v>14155.418496657649</v>
      </c>
      <c r="CW653" s="15">
        <f ca="1">(BP653*DCF!M$28-DCF!M$5*MAX(BP653*DCF!M$28,0)-MAX(BP653-BO653,0)/Inputs!$B$17)*DCF!M$6</f>
        <v>17912.192925941112</v>
      </c>
      <c r="CX653" s="15">
        <f ca="1">(BQ653*DCF!C$46-DCF!C$5*MAX(BQ653*DCF!C$46,0)-MAX(BQ653-Inputs!$B$20,0)/Inputs!$B$24)*DCF!C$6</f>
        <v>-2663.8856291106467</v>
      </c>
      <c r="CY653" s="15">
        <f ca="1">(BR653*DCF!D$46-DCF!D$5*MAX(BR653*DCF!D$46,0)-MAX(BR653-BQ653,0)/Inputs!$B$24)*DCF!D$6</f>
        <v>-1960.4098037782301</v>
      </c>
      <c r="CZ653" s="15">
        <f ca="1">(BS653*DCF!E$46-DCF!E$5*MAX(BS653*DCF!E$46,0)-MAX(BS653-BR653,0)/Inputs!$B$24)*DCF!E$6</f>
        <v>-1674.9070836180467</v>
      </c>
      <c r="DA653" s="15">
        <f ca="1">(BT653*DCF!F$46-DCF!F$5*MAX(BT653*DCF!F$46,0)-MAX(BT653-BS653,0)/Inputs!$B$24)*DCF!F$6</f>
        <v>-1254.7464700748917</v>
      </c>
      <c r="DB653" s="15">
        <f ca="1">(BU653*DCF!G$46-DCF!G$5*MAX(BU653*DCF!G$46,0)-MAX(BU653-BT653,0)/Inputs!$B$24)*DCF!G$6</f>
        <v>-3166.0983621956889</v>
      </c>
      <c r="DC653" s="15">
        <f ca="1">(BV653*DCF!H$46-DCF!H$5*MAX(BV653*DCF!H$46,0)-MAX(BV653-BU653,0)/Inputs!$B$24)*DCF!H$6</f>
        <v>-3213.3398048817539</v>
      </c>
      <c r="DD653" s="15">
        <f ca="1">(BW653*DCF!I$46-DCF!I$5*MAX(BW653*DCF!I$46,0)-MAX(BW653-BV653,0)/Inputs!$B$24)*DCF!I$6</f>
        <v>-2282.6351251834385</v>
      </c>
      <c r="DE653" s="15">
        <f ca="1">(BX653*DCF!J$46-DCF!J$5*MAX(BX653*DCF!J$46,0)-MAX(BX653-BW653,0)/Inputs!$B$24)*DCF!J$6</f>
        <v>-4641.7273663567294</v>
      </c>
      <c r="DF653" s="15">
        <f ca="1">(BY653*DCF!K$46-DCF!K$5*MAX(BY653*DCF!K$46,0)-MAX(BY653-BX653,0)/Inputs!$B$24)*DCF!K$6</f>
        <v>3520.2297582327074</v>
      </c>
      <c r="DG653" s="15">
        <f ca="1">(BZ653*DCF!L$46-DCF!L$5*MAX(BZ653*DCF!L$46,0)-MAX(BZ653-BY653,0)/Inputs!$B$24)*DCF!L$6</f>
        <v>1809.9184893873373</v>
      </c>
      <c r="DH653" s="15">
        <f ca="1">(CA653*DCF!M$46-DCF!M$5*MAX(CA653*DCF!M$46,0)-MAX(CA653-BZ653,0)/Inputs!$B$24)*DCF!M$6</f>
        <v>4288.8878192069315</v>
      </c>
      <c r="DI653" s="15">
        <f ca="1">SUM(CB653:CL653)+BE653*DCF!M$10*(1+Inputs!$B$30)*(1-Inputs!$B$33)*(1-Inputs!$B$30/Inputs!$B$31)/(Inputs!$B$29-Inputs!$B$30)*DCF!M$6</f>
        <v>129930.58459130593</v>
      </c>
      <c r="DJ653" s="15">
        <f ca="1">SUM(CM653:CW653)+BP653*DCF!M$28*(1+Inputs!$B$30)*(1-Inputs!$B$33)*(1-Inputs!$B$30/Inputs!$B$31)/(Inputs!$B$29-Inputs!$B$30)*DCF!M$6</f>
        <v>515021.26318978536</v>
      </c>
      <c r="DK653" s="15">
        <f ca="1">SUM(CX653:DH653)+CA653*DCF!M$46*(1+Inputs!$B$30)*(1-Inputs!$B$33)*(1-Inputs!$B$30/Inputs!$B$31)/(Inputs!$B$29-Inputs!$B$30)*DCF!M$6</f>
        <v>129016.82638730916</v>
      </c>
      <c r="DM653" s="15">
        <f ca="1">DI653+DJ653+DK653+Inputs!$B$34+Inputs!$B$36-Inputs!$B$35</f>
        <v>850819.67416840035</v>
      </c>
    </row>
    <row r="654" spans="1:117" x14ac:dyDescent="0.75">
      <c r="A654" s="11">
        <v>641</v>
      </c>
      <c r="C654" s="23">
        <f t="shared" ref="C654:M663" ca="1" si="364">_xlfn.NORM.S.INV(RAND())</f>
        <v>1.0890480841918921</v>
      </c>
      <c r="D654" s="23">
        <f t="shared" ca="1" si="364"/>
        <v>-0.60157934097864241</v>
      </c>
      <c r="E654" s="23">
        <f t="shared" ca="1" si="364"/>
        <v>4.3235191906893837E-2</v>
      </c>
      <c r="F654" s="23">
        <f t="shared" ca="1" si="364"/>
        <v>-1.0403689891911345</v>
      </c>
      <c r="G654" s="23">
        <f t="shared" ca="1" si="364"/>
        <v>-2.0762683587004678</v>
      </c>
      <c r="H654" s="23">
        <f t="shared" ca="1" si="364"/>
        <v>0.56893913302244314</v>
      </c>
      <c r="I654" s="23">
        <f t="shared" ca="1" si="364"/>
        <v>-1.5425202578203736</v>
      </c>
      <c r="J654" s="23">
        <f t="shared" ca="1" si="364"/>
        <v>1.1331625863355932</v>
      </c>
      <c r="K654" s="23">
        <f t="shared" ca="1" si="364"/>
        <v>-0.38533558714996463</v>
      </c>
      <c r="L654" s="23">
        <f t="shared" ca="1" si="364"/>
        <v>0.32857549221319371</v>
      </c>
      <c r="M654" s="23">
        <f t="shared" ca="1" si="364"/>
        <v>-1.0582752944109708</v>
      </c>
      <c r="N654" s="23">
        <f ca="1">SQRT(Inputs!$B$38)*C654+SQRT(1-Inputs!$B$38)*_xlfn.NORM.S.INV(RAND())</f>
        <v>1.0330504552238742</v>
      </c>
      <c r="O654" s="23">
        <f ca="1">SQRT(Inputs!$B$38)*D654+SQRT(1-Inputs!$B$38)*_xlfn.NORM.S.INV(RAND())</f>
        <v>0.27914302101323701</v>
      </c>
      <c r="P654" s="23">
        <f ca="1">SQRT(Inputs!$B$38)*E654+SQRT(1-Inputs!$B$38)*_xlfn.NORM.S.INV(RAND())</f>
        <v>0.51654034371643265</v>
      </c>
      <c r="Q654" s="23">
        <f ca="1">SQRT(Inputs!$B$38)*F654+SQRT(1-Inputs!$B$38)*_xlfn.NORM.S.INV(RAND())</f>
        <v>-0.59409569754929725</v>
      </c>
      <c r="R654" s="23">
        <f ca="1">SQRT(Inputs!$B$38)*G654+SQRT(1-Inputs!$B$38)*_xlfn.NORM.S.INV(RAND())</f>
        <v>-1.8250510297059834</v>
      </c>
      <c r="S654" s="23">
        <f ca="1">SQRT(Inputs!$B$38)*H654+SQRT(1-Inputs!$B$38)*_xlfn.NORM.S.INV(RAND())</f>
        <v>-0.53344946231869517</v>
      </c>
      <c r="T654" s="23">
        <f ca="1">SQRT(Inputs!$B$38)*I654+SQRT(1-Inputs!$B$38)*_xlfn.NORM.S.INV(RAND())</f>
        <v>0.69781908722823238</v>
      </c>
      <c r="U654" s="23">
        <f ca="1">SQRT(Inputs!$B$38)*J654+SQRT(1-Inputs!$B$38)*_xlfn.NORM.S.INV(RAND())</f>
        <v>-0.31951243470509594</v>
      </c>
      <c r="V654" s="23">
        <f ca="1">SQRT(Inputs!$B$38)*K654+SQRT(1-Inputs!$B$38)*_xlfn.NORM.S.INV(RAND())</f>
        <v>-0.50995632898240006</v>
      </c>
      <c r="W654" s="23">
        <f ca="1">SQRT(Inputs!$B$38)*L654+SQRT(1-Inputs!$B$38)*_xlfn.NORM.S.INV(RAND())</f>
        <v>-0.44467980139744101</v>
      </c>
      <c r="X654" s="23">
        <f ca="1">SQRT(Inputs!$B$38)*M654+SQRT(1-Inputs!$B$38)*_xlfn.NORM.S.INV(RAND())</f>
        <v>-0.62526425885114734</v>
      </c>
      <c r="Y654" s="23">
        <f ca="1">SQRT(Inputs!$B$38)*C654+SQRT(1-Inputs!$B$38)*_xlfn.NORM.S.INV(RAND())</f>
        <v>0.12043782292777017</v>
      </c>
      <c r="Z654" s="23">
        <f ca="1">SQRT(Inputs!$B$38)*D654+SQRT(1-Inputs!$B$38)*_xlfn.NORM.S.INV(RAND())</f>
        <v>0.77692912833044758</v>
      </c>
      <c r="AA654" s="23">
        <f ca="1">SQRT(Inputs!$B$38)*E654+SQRT(1-Inputs!$B$38)*_xlfn.NORM.S.INV(RAND())</f>
        <v>0.35128748270574156</v>
      </c>
      <c r="AB654" s="23">
        <f ca="1">SQRT(Inputs!$B$38)*F654+SQRT(1-Inputs!$B$38)*_xlfn.NORM.S.INV(RAND())</f>
        <v>0.29440026969366506</v>
      </c>
      <c r="AC654" s="23">
        <f ca="1">SQRT(Inputs!$B$38)*G654+SQRT(1-Inputs!$B$38)*_xlfn.NORM.S.INV(RAND())</f>
        <v>-1.0728135252206819</v>
      </c>
      <c r="AD654" s="23">
        <f ca="1">SQRT(Inputs!$B$38)*H654+SQRT(1-Inputs!$B$38)*_xlfn.NORM.S.INV(RAND())</f>
        <v>1.12350395105947</v>
      </c>
      <c r="AE654" s="23">
        <f ca="1">SQRT(Inputs!$B$38)*I654+SQRT(1-Inputs!$B$38)*_xlfn.NORM.S.INV(RAND())</f>
        <v>-1.0435251863641688</v>
      </c>
      <c r="AF654" s="23">
        <f ca="1">SQRT(Inputs!$B$38)*J654+SQRT(1-Inputs!$B$38)*_xlfn.NORM.S.INV(RAND())</f>
        <v>0.88133711603760867</v>
      </c>
      <c r="AG654" s="23">
        <f ca="1">SQRT(Inputs!$B$38)*K654+SQRT(1-Inputs!$B$38)*_xlfn.NORM.S.INV(RAND())</f>
        <v>-0.71095570927176932</v>
      </c>
      <c r="AH654" s="23">
        <f ca="1">SQRT(Inputs!$B$38)*L654+SQRT(1-Inputs!$B$38)*_xlfn.NORM.S.INV(RAND())</f>
        <v>-0.49781815519938877</v>
      </c>
      <c r="AI654" s="23">
        <f ca="1">SQRT(Inputs!$B$38)*M654+SQRT(1-Inputs!$B$38)*_xlfn.NORM.S.INV(RAND())</f>
        <v>-0.22860428219430534</v>
      </c>
      <c r="AJ654" s="23">
        <f ca="1">SQRT(Inputs!$B$38)*C654+SQRT(1-Inputs!$B$38)*_xlfn.NORM.S.INV(RAND())</f>
        <v>-0.12737642428293316</v>
      </c>
      <c r="AK654" s="23">
        <f ca="1">SQRT(Inputs!$B$38)*D654+SQRT(1-Inputs!$B$38)*_xlfn.NORM.S.INV(RAND())</f>
        <v>-1.0022182562973407</v>
      </c>
      <c r="AL654" s="23">
        <f ca="1">SQRT(Inputs!$B$38)*E654+SQRT(1-Inputs!$B$38)*_xlfn.NORM.S.INV(RAND())</f>
        <v>0.54935428951385146</v>
      </c>
      <c r="AM654" s="23">
        <f ca="1">SQRT(Inputs!$B$38)*F654+SQRT(1-Inputs!$B$38)*_xlfn.NORM.S.INV(RAND())</f>
        <v>-1.0265492730866286</v>
      </c>
      <c r="AN654" s="23">
        <f ca="1">SQRT(Inputs!$B$38)*G654+SQRT(1-Inputs!$B$38)*_xlfn.NORM.S.INV(RAND())</f>
        <v>-1.2204900795550124</v>
      </c>
      <c r="AO654" s="23">
        <f ca="1">SQRT(Inputs!$B$38)*H654+SQRT(1-Inputs!$B$38)*_xlfn.NORM.S.INV(RAND())</f>
        <v>0.3586280528139667</v>
      </c>
      <c r="AP654" s="23">
        <f ca="1">SQRT(Inputs!$B$38)*I654+SQRT(1-Inputs!$B$38)*_xlfn.NORM.S.INV(RAND())</f>
        <v>0.77312841638924379</v>
      </c>
      <c r="AQ654" s="23">
        <f ca="1">SQRT(Inputs!$B$38)*J654+SQRT(1-Inputs!$B$38)*_xlfn.NORM.S.INV(RAND())</f>
        <v>0.75546213430561426</v>
      </c>
      <c r="AR654" s="23">
        <f ca="1">SQRT(Inputs!$B$38)*K654+SQRT(1-Inputs!$B$38)*_xlfn.NORM.S.INV(RAND())</f>
        <v>-0.20592124348123542</v>
      </c>
      <c r="AS654" s="23">
        <f ca="1">SQRT(Inputs!$B$38)*L654+SQRT(1-Inputs!$B$38)*_xlfn.NORM.S.INV(RAND())</f>
        <v>0.57801747739352694</v>
      </c>
      <c r="AT654" s="23">
        <f ca="1">SQRT(Inputs!$B$38)*M654+SQRT(1-Inputs!$B$38)*_xlfn.NORM.S.INV(RAND())</f>
        <v>0.65607637006186892</v>
      </c>
      <c r="AU654" s="15">
        <f ca="1">Inputs!$B$6*EXP($B$8-0.5*C$5^2+C$5*N654)</f>
        <v>5865.4557823765035</v>
      </c>
      <c r="AV654" s="15">
        <f t="shared" ref="AV654:AV717" ca="1" si="365">AU654*EXP($B$8-0.5*D$5^2+D$5*O654)</f>
        <v>7438.7738575329113</v>
      </c>
      <c r="AW654" s="15">
        <f t="shared" ref="AW654:AW717" ca="1" si="366">AV654*EXP($B$8-0.5*E$5^2+E$5*P654)</f>
        <v>9724.7406104058518</v>
      </c>
      <c r="AX654" s="15">
        <f t="shared" ref="AX654:AX717" ca="1" si="367">AW654*EXP($B$8-0.5*F$5^2+F$5*Q654)</f>
        <v>11023.607320510911</v>
      </c>
      <c r="AY654" s="15">
        <f t="shared" ref="AY654:AY717" ca="1" si="368">AX654*EXP($B$8-0.5*G$5^2+G$5*R654)</f>
        <v>10885.890603415954</v>
      </c>
      <c r="AZ654" s="15">
        <f t="shared" ref="AZ654:AZ717" ca="1" si="369">AY654*EXP($B$8-0.5*H$5^2+H$5*S654)</f>
        <v>12554.175359931334</v>
      </c>
      <c r="BA654" s="15">
        <f t="shared" ref="BA654:BA717" ca="1" si="370">AZ654*EXP($B$8-0.5*I$5^2+I$5*T654)</f>
        <v>16527.110664136322</v>
      </c>
      <c r="BB654" s="15">
        <f t="shared" ref="BB654:BB717" ca="1" si="371">BA654*EXP($B$8-0.5*J$5^2+J$5*U654)</f>
        <v>19596.742773865768</v>
      </c>
      <c r="BC654" s="15">
        <f t="shared" ref="BC654:BC717" ca="1" si="372">BB654*EXP($B$8-0.5*K$5^2+K$5*V654)</f>
        <v>22848.156072220496</v>
      </c>
      <c r="BD654" s="15">
        <f t="shared" ref="BD654:BD717" ca="1" si="373">BC654*EXP($B$8-0.5*L$5^2+L$5*W654)</f>
        <v>26850.804219941008</v>
      </c>
      <c r="BE654" s="15">
        <f t="shared" ref="BE654:BE717" ca="1" si="374">BD654*EXP($B$8-0.5*M$5^2+M$5*X654)</f>
        <v>31080.816055089053</v>
      </c>
      <c r="BF654" s="15">
        <f ca="1">Inputs!$B$13*EXP($B$9-0.5*C$6^2+C$6*Y654)</f>
        <v>14165.231445655814</v>
      </c>
      <c r="BG654" s="15">
        <f t="shared" ref="BG654:BG717" ca="1" si="375">BF654*EXP($B$9-0.5*D$6^2+D$6*Z654)</f>
        <v>19861.674855381385</v>
      </c>
      <c r="BH654" s="15">
        <f t="shared" ref="BH654:BH717" ca="1" si="376">BG654*EXP($B$9-0.5*E$6^2+E$6*AA654)</f>
        <v>25723.216482014701</v>
      </c>
      <c r="BI654" s="15">
        <f t="shared" ref="BI654:BI717" ca="1" si="377">BH654*EXP($B$9-0.5*F$6^2+F$6*AB654)</f>
        <v>32948.803692969101</v>
      </c>
      <c r="BJ654" s="15">
        <f t="shared" ref="BJ654:BJ717" ca="1" si="378">BI654*EXP($B$9-0.5*G$6^2+G$6*AC654)</f>
        <v>34605.664433039288</v>
      </c>
      <c r="BK654" s="15">
        <f t="shared" ref="BK654:BK717" ca="1" si="379">BJ654*EXP($B$9-0.5*H$6^2+H$6*AD654)</f>
        <v>49491.458250016105</v>
      </c>
      <c r="BL654" s="15">
        <f t="shared" ref="BL654:BL717" ca="1" si="380">BK654*EXP($B$9-0.5*I$6^2+I$6*AE654)</f>
        <v>53104.604275922473</v>
      </c>
      <c r="BM654" s="15">
        <f t="shared" ref="BM654:BM717" ca="1" si="381">BL654*EXP($B$9-0.5*J$6^2+J$6*AF654)</f>
        <v>72829.889328917736</v>
      </c>
      <c r="BN654" s="15">
        <f t="shared" ref="BN654:BN717" ca="1" si="382">BM654*EXP($B$9-0.5*K$6^2+K$6*AG654)</f>
        <v>82256.367197530461</v>
      </c>
      <c r="BO654" s="15">
        <f t="shared" ref="BO654:BO717" ca="1" si="383">BN654*EXP($B$9-0.5*L$6^2+L$6*AH654)</f>
        <v>95517.652779685028</v>
      </c>
      <c r="BP654" s="15">
        <f t="shared" ref="BP654:BP717" ca="1" si="384">BO654*EXP($B$9-0.5*M$6^2+M$6*AI654)</f>
        <v>114558.50759434359</v>
      </c>
      <c r="BQ654" s="15">
        <f ca="1">Inputs!$B$20*EXP($B$10-0.5*C$7^2+C$7*AJ654)</f>
        <v>4100.0337037687232</v>
      </c>
      <c r="BR654" s="15">
        <f t="shared" ref="BR654:BR717" ca="1" si="385">BQ654*EXP($B$10-0.5*D$7^2+D$7*AK654)</f>
        <v>4046.6615286427086</v>
      </c>
      <c r="BS654" s="15">
        <f t="shared" ref="BS654:BS717" ca="1" si="386">BR654*EXP($B$10-0.5*E$7^2+E$7*AL654)</f>
        <v>6488.5278553040307</v>
      </c>
      <c r="BT654" s="15">
        <f t="shared" ref="BT654:BT717" ca="1" si="387">BS654*EXP($B$10-0.5*F$7^2+F$7*AM654)</f>
        <v>6834.2015733611242</v>
      </c>
      <c r="BU654" s="15">
        <f t="shared" ref="BU654:BU717" ca="1" si="388">BT654*EXP($B$10-0.5*G$7^2+G$7*AN654)</f>
        <v>7049.4752302156958</v>
      </c>
      <c r="BV654" s="15">
        <f t="shared" ref="BV654:BV717" ca="1" si="389">BU654*EXP($B$10-0.5*H$7^2+H$7*AO654)</f>
        <v>10633.2075444658</v>
      </c>
      <c r="BW654" s="15">
        <f t="shared" ref="BW654:BW717" ca="1" si="390">BV654*EXP($B$10-0.5*I$7^2+I$7*AP654)</f>
        <v>17475.96107371532</v>
      </c>
      <c r="BX654" s="15">
        <f t="shared" ref="BX654:BX717" ca="1" si="391">BW654*EXP($B$10-0.5*J$7^2+J$7*AQ654)</f>
        <v>28439.869306237295</v>
      </c>
      <c r="BY654" s="15">
        <f t="shared" ref="BY654:BY717" ca="1" si="392">BX654*EXP($B$10-0.5*K$7^2+K$7*AR654)</f>
        <v>38309.643790225506</v>
      </c>
      <c r="BZ654" s="15">
        <f t="shared" ref="BZ654:BZ717" ca="1" si="393">BY654*EXP($B$10-0.5*L$7^2+L$7*AS654)</f>
        <v>59780.136217135798</v>
      </c>
      <c r="CA654" s="15">
        <f t="shared" ref="CA654:CA717" ca="1" si="394">BZ654*EXP($B$10-0.5*M$7^2+M$7*AT654)</f>
        <v>94356.483742145996</v>
      </c>
      <c r="CB654" s="15">
        <f ca="1">(AU654*DCF!C$10-DCF!C$5*MAX(AU654*DCF!C$10,0)-MAX(AU654-Inputs!$B$6,0)/Inputs!$B$10)*DCF!C$6</f>
        <v>1036.6342099383103</v>
      </c>
      <c r="CC654" s="15">
        <f ca="1">(AV654*DCF!D$10-DCF!D$5*MAX(AV654*DCF!D$10,0)-MAX(AV654-AU654,0)/Inputs!$B$10)*DCF!D$6</f>
        <v>1429.5382957672946</v>
      </c>
      <c r="CD654" s="15">
        <f ca="1">(AW654*DCF!E$10-DCF!E$5*MAX(AW654*DCF!E$10,0)-MAX(AW654-AV654,0)/Inputs!$B$10)*DCF!E$6</f>
        <v>1730.3934236363573</v>
      </c>
      <c r="CE654" s="15">
        <f ca="1">(AX654*DCF!F$10-DCF!F$5*MAX(AX654*DCF!F$10,0)-MAX(AX654-AW654,0)/Inputs!$B$10)*DCF!F$6</f>
        <v>2136.1739502390324</v>
      </c>
      <c r="CF654" s="15">
        <f ca="1">(AY654*DCF!G$10-DCF!G$5*MAX(AY654*DCF!G$10,0)-MAX(AY654-AX654,0)/Inputs!$B$10)*DCF!G$6</f>
        <v>2242.927250526403</v>
      </c>
      <c r="CG654" s="15">
        <f ca="1">(AZ654*DCF!H$10-DCF!H$5*MAX(AZ654*DCF!H$10,0)-MAX(AZ654-AY654,0)/Inputs!$B$10)*DCF!H$6</f>
        <v>2141.1682845357277</v>
      </c>
      <c r="CH654" s="15">
        <f ca="1">(BA654*DCF!I$10-DCF!I$5*MAX(BA654*DCF!I$10,0)-MAX(BA654-AZ654,0)/Inputs!$B$10)*DCF!I$6</f>
        <v>2367.1996185436492</v>
      </c>
      <c r="CI654" s="15">
        <f ca="1">(BB654*DCF!J$10-DCF!J$5*MAX(BB654*DCF!J$10,0)-MAX(BB654-BA654,0)/Inputs!$B$10)*DCF!J$6</f>
        <v>2897.6943680422837</v>
      </c>
      <c r="CJ654" s="15">
        <f ca="1">(BC654*DCF!K$10-DCF!K$5*MAX(BC654*DCF!K$10,0)-MAX(BC654-BB654,0)/Inputs!$B$10)*DCF!K$6</f>
        <v>3223.0378179654335</v>
      </c>
      <c r="CK654" s="15">
        <f ca="1">(BD654*DCF!L$10-DCF!L$5*MAX(BD654*DCF!L$10,0)-MAX(BD654-BC654,0)/Inputs!$B$10)*DCF!L$6</f>
        <v>3532.0046563595056</v>
      </c>
      <c r="CL654" s="15">
        <f ca="1">(BE654*DCF!M$10-DCF!M$5*MAX(BE654*DCF!M$10,0)-MAX(BE654-BD654,0)/Inputs!$B$10)*DCF!M$6</f>
        <v>3880.5850351023041</v>
      </c>
      <c r="CM654" s="15">
        <f ca="1">(BF654*DCF!C$28-DCF!C$5*MAX(BF654*DCF!C$28,0)-MAX(BF654-Inputs!$B$13,0)/Inputs!$B$17)*DCF!C$6</f>
        <v>3681.511849361576</v>
      </c>
      <c r="CN654" s="15">
        <f ca="1">(BG654*DCF!D$28-DCF!D$5*MAX(BG654*DCF!D$28,0)-MAX(BG654-BF654,0)/Inputs!$B$17)*DCF!D$6</f>
        <v>4634.4087717342009</v>
      </c>
      <c r="CO654" s="15">
        <f ca="1">(BH654*DCF!E$28-DCF!E$5*MAX(BH654*DCF!E$28,0)-MAX(BH654-BG654,0)/Inputs!$B$17)*DCF!E$6</f>
        <v>6130.043774940913</v>
      </c>
      <c r="CP654" s="15">
        <f ca="1">(BI654*DCF!F$28-DCF!F$5*MAX(BI654*DCF!F$28,0)-MAX(BI654-BH654,0)/Inputs!$B$17)*DCF!F$6</f>
        <v>7629.1999418618789</v>
      </c>
      <c r="CQ654" s="15">
        <f ca="1">(BJ654*DCF!G$28-DCF!G$5*MAX(BJ654*DCF!G$28,0)-MAX(BJ654-BI654,0)/Inputs!$B$17)*DCF!G$6</f>
        <v>8700.0345808772872</v>
      </c>
      <c r="CR654" s="15">
        <f ca="1">(BK654*DCF!H$28-DCF!H$5*MAX(BK654*DCF!H$28,0)-MAX(BK654-BJ654,0)/Inputs!$B$17)*DCF!H$6</f>
        <v>9926.9490401085932</v>
      </c>
      <c r="CS654" s="15">
        <f ca="1">(BL654*DCF!I$28-DCF!I$5*MAX(BL654*DCF!I$28,0)-MAX(BL654-BK654,0)/Inputs!$B$17)*DCF!I$6</f>
        <v>11969.111755609989</v>
      </c>
      <c r="CT654" s="15">
        <f ca="1">(BM654*DCF!J$28-DCF!J$5*MAX(BM654*DCF!J$28,0)-MAX(BM654-BL654,0)/Inputs!$B$17)*DCF!J$6</f>
        <v>13631.699731872652</v>
      </c>
      <c r="CU654" s="15">
        <f ca="1">(BN654*DCF!K$28-DCF!K$5*MAX(BN654*DCF!K$28,0)-MAX(BN654-BM654,0)/Inputs!$B$17)*DCF!K$6</f>
        <v>16216.547580658815</v>
      </c>
      <c r="CV654" s="15">
        <f ca="1">(BO654*DCF!L$28-DCF!L$5*MAX(BO654*DCF!L$28,0)-MAX(BO654-BN654,0)/Inputs!$B$17)*DCF!L$6</f>
        <v>17557.240056378258</v>
      </c>
      <c r="CW654" s="15">
        <f ca="1">(BP654*DCF!M$28-DCF!M$5*MAX(BP654*DCF!M$28,0)-MAX(BP654-BO654,0)/Inputs!$B$17)*DCF!M$6</f>
        <v>19563.945139469546</v>
      </c>
      <c r="CX654" s="15">
        <f ca="1">(BQ654*DCF!C$46-DCF!C$5*MAX(BQ654*DCF!C$46,0)-MAX(BQ654-Inputs!$B$20,0)/Inputs!$B$24)*DCF!C$6</f>
        <v>-1362.1480626573139</v>
      </c>
      <c r="CY654" s="15">
        <f ca="1">(BR654*DCF!D$46-DCF!D$5*MAX(BR654*DCF!D$46,0)-MAX(BR654-BQ654,0)/Inputs!$B$24)*DCF!D$6</f>
        <v>-690.67075357256522</v>
      </c>
      <c r="CZ654" s="15">
        <f ca="1">(BS654*DCF!E$46-DCF!E$5*MAX(BS654*DCF!E$46,0)-MAX(BS654-BR654,0)/Inputs!$B$24)*DCF!E$6</f>
        <v>-1729.796198717481</v>
      </c>
      <c r="DA654" s="15">
        <f ca="1">(BT654*DCF!F$46-DCF!F$5*MAX(BT654*DCF!F$46,0)-MAX(BT654-BS654,0)/Inputs!$B$24)*DCF!F$6</f>
        <v>-623.58049601502137</v>
      </c>
      <c r="DB654" s="15">
        <f ca="1">(BU654*DCF!G$46-DCF!G$5*MAX(BU654*DCF!G$46,0)-MAX(BU654-BT654,0)/Inputs!$B$24)*DCF!G$6</f>
        <v>-309.54422355981387</v>
      </c>
      <c r="DC654" s="15">
        <f ca="1">(BV654*DCF!H$46-DCF!H$5*MAX(BV654*DCF!H$46,0)-MAX(BV654-BU654,0)/Inputs!$B$24)*DCF!H$6</f>
        <v>-1113.6228587610228</v>
      </c>
      <c r="DD654" s="15">
        <f ca="1">(BW654*DCF!I$46-DCF!I$5*MAX(BW654*DCF!I$46,0)-MAX(BW654-BV654,0)/Inputs!$B$24)*DCF!I$6</f>
        <v>-1560.6757284102948</v>
      </c>
      <c r="DE654" s="15">
        <f ca="1">(BX654*DCF!J$46-DCF!J$5*MAX(BX654*DCF!J$46,0)-MAX(BX654-BW654,0)/Inputs!$B$24)*DCF!J$6</f>
        <v>-1714.4754897302116</v>
      </c>
      <c r="DF654" s="15">
        <f ca="1">(BY654*DCF!K$46-DCF!K$5*MAX(BY654*DCF!K$46,0)-MAX(BY654-BX654,0)/Inputs!$B$24)*DCF!K$6</f>
        <v>-229.45725973718476</v>
      </c>
      <c r="DG654" s="15">
        <f ca="1">(BZ654*DCF!L$46-DCF!L$5*MAX(BZ654*DCF!L$46,0)-MAX(BZ654-BY654,0)/Inputs!$B$24)*DCF!L$6</f>
        <v>-726.51926862275275</v>
      </c>
      <c r="DH654" s="15">
        <f ca="1">(CA654*DCF!M$46-DCF!M$5*MAX(CA654*DCF!M$46,0)-MAX(CA654-BZ654,0)/Inputs!$B$24)*DCF!M$6</f>
        <v>168.77815158713258</v>
      </c>
      <c r="DI654" s="15">
        <f ca="1">SUM(CB654:CL654)+BE654*DCF!M$10*(1+Inputs!$B$30)*(1-Inputs!$B$33)*(1-Inputs!$B$30/Inputs!$B$31)/(Inputs!$B$29-Inputs!$B$30)*DCF!M$6</f>
        <v>113115.67899321261</v>
      </c>
      <c r="DJ654" s="15">
        <f ca="1">SUM(CM654:CW654)+BP654*DCF!M$28*(1+Inputs!$B$30)*(1-Inputs!$B$33)*(1-Inputs!$B$30/Inputs!$B$31)/(Inputs!$B$29-Inputs!$B$30)*DCF!M$6</f>
        <v>544731.14757553162</v>
      </c>
      <c r="DK654" s="15">
        <f ca="1">SUM(CX654:DH654)+CA654*DCF!M$46*(1+Inputs!$B$30)*(1-Inputs!$B$33)*(1-Inputs!$B$30/Inputs!$B$31)/(Inputs!$B$29-Inputs!$B$30)*DCF!M$6</f>
        <v>135994.58891720243</v>
      </c>
      <c r="DM654" s="15">
        <f ca="1">DI654+DJ654+DK654+Inputs!$B$34+Inputs!$B$36-Inputs!$B$35</f>
        <v>870692.41548594669</v>
      </c>
    </row>
    <row r="655" spans="1:117" x14ac:dyDescent="0.75">
      <c r="A655" s="11">
        <v>642</v>
      </c>
      <c r="C655" s="23">
        <f t="shared" ca="1" si="364"/>
        <v>0.99073983293477985</v>
      </c>
      <c r="D655" s="23">
        <f t="shared" ca="1" si="364"/>
        <v>0.46018205338446644</v>
      </c>
      <c r="E655" s="23">
        <f t="shared" ca="1" si="364"/>
        <v>-0.95108284099954121</v>
      </c>
      <c r="F655" s="23">
        <f t="shared" ca="1" si="364"/>
        <v>-1.0660529878705796</v>
      </c>
      <c r="G655" s="23">
        <f t="shared" ca="1" si="364"/>
        <v>0.35711747375617375</v>
      </c>
      <c r="H655" s="23">
        <f t="shared" ca="1" si="364"/>
        <v>0.58771765947427224</v>
      </c>
      <c r="I655" s="23">
        <f t="shared" ca="1" si="364"/>
        <v>1.3109056031513162</v>
      </c>
      <c r="J655" s="23">
        <f t="shared" ca="1" si="364"/>
        <v>0.46785650816664887</v>
      </c>
      <c r="K655" s="23">
        <f t="shared" ca="1" si="364"/>
        <v>0.37652816301223124</v>
      </c>
      <c r="L655" s="23">
        <f t="shared" ca="1" si="364"/>
        <v>-0.52447487577313401</v>
      </c>
      <c r="M655" s="23">
        <f t="shared" ca="1" si="364"/>
        <v>-1.5177575837282158</v>
      </c>
      <c r="N655" s="23">
        <f ca="1">SQRT(Inputs!$B$38)*C655+SQRT(1-Inputs!$B$38)*_xlfn.NORM.S.INV(RAND())</f>
        <v>0.60088821579469565</v>
      </c>
      <c r="O655" s="23">
        <f ca="1">SQRT(Inputs!$B$38)*D655+SQRT(1-Inputs!$B$38)*_xlfn.NORM.S.INV(RAND())</f>
        <v>0.86715543775380532</v>
      </c>
      <c r="P655" s="23">
        <f ca="1">SQRT(Inputs!$B$38)*E655+SQRT(1-Inputs!$B$38)*_xlfn.NORM.S.INV(RAND())</f>
        <v>-0.71737946730614965</v>
      </c>
      <c r="Q655" s="23">
        <f ca="1">SQRT(Inputs!$B$38)*F655+SQRT(1-Inputs!$B$38)*_xlfn.NORM.S.INV(RAND())</f>
        <v>-0.38152913327145688</v>
      </c>
      <c r="R655" s="23">
        <f ca="1">SQRT(Inputs!$B$38)*G655+SQRT(1-Inputs!$B$38)*_xlfn.NORM.S.INV(RAND())</f>
        <v>-0.41183002681098907</v>
      </c>
      <c r="S655" s="23">
        <f ca="1">SQRT(Inputs!$B$38)*H655+SQRT(1-Inputs!$B$38)*_xlfn.NORM.S.INV(RAND())</f>
        <v>-0.43407596985546132</v>
      </c>
      <c r="T655" s="23">
        <f ca="1">SQRT(Inputs!$B$38)*I655+SQRT(1-Inputs!$B$38)*_xlfn.NORM.S.INV(RAND())</f>
        <v>1.1543558064444053</v>
      </c>
      <c r="U655" s="23">
        <f ca="1">SQRT(Inputs!$B$38)*J655+SQRT(1-Inputs!$B$38)*_xlfn.NORM.S.INV(RAND())</f>
        <v>0.31415960733171688</v>
      </c>
      <c r="V655" s="23">
        <f ca="1">SQRT(Inputs!$B$38)*K655+SQRT(1-Inputs!$B$38)*_xlfn.NORM.S.INV(RAND())</f>
        <v>0.68818532998776105</v>
      </c>
      <c r="W655" s="23">
        <f ca="1">SQRT(Inputs!$B$38)*L655+SQRT(1-Inputs!$B$38)*_xlfn.NORM.S.INV(RAND())</f>
        <v>-0.45974694464381938</v>
      </c>
      <c r="X655" s="23">
        <f ca="1">SQRT(Inputs!$B$38)*M655+SQRT(1-Inputs!$B$38)*_xlfn.NORM.S.INV(RAND())</f>
        <v>-0.56770084330903325</v>
      </c>
      <c r="Y655" s="23">
        <f ca="1">SQRT(Inputs!$B$38)*C655+SQRT(1-Inputs!$B$38)*_xlfn.NORM.S.INV(RAND())</f>
        <v>-0.62730713505039437</v>
      </c>
      <c r="Z655" s="23">
        <f ca="1">SQRT(Inputs!$B$38)*D655+SQRT(1-Inputs!$B$38)*_xlfn.NORM.S.INV(RAND())</f>
        <v>-0.91584040676833434</v>
      </c>
      <c r="AA655" s="23">
        <f ca="1">SQRT(Inputs!$B$38)*E655+SQRT(1-Inputs!$B$38)*_xlfn.NORM.S.INV(RAND())</f>
        <v>-1.0928958364318222</v>
      </c>
      <c r="AB655" s="23">
        <f ca="1">SQRT(Inputs!$B$38)*F655+SQRT(1-Inputs!$B$38)*_xlfn.NORM.S.INV(RAND())</f>
        <v>-0.58860891113230418</v>
      </c>
      <c r="AC655" s="23">
        <f ca="1">SQRT(Inputs!$B$38)*G655+SQRT(1-Inputs!$B$38)*_xlfn.NORM.S.INV(RAND())</f>
        <v>1.3476857809858267</v>
      </c>
      <c r="AD655" s="23">
        <f ca="1">SQRT(Inputs!$B$38)*H655+SQRT(1-Inputs!$B$38)*_xlfn.NORM.S.INV(RAND())</f>
        <v>-0.35780216958985528</v>
      </c>
      <c r="AE655" s="23">
        <f ca="1">SQRT(Inputs!$B$38)*I655+SQRT(1-Inputs!$B$38)*_xlfn.NORM.S.INV(RAND())</f>
        <v>1.3349741805094948</v>
      </c>
      <c r="AF655" s="23">
        <f ca="1">SQRT(Inputs!$B$38)*J655+SQRT(1-Inputs!$B$38)*_xlfn.NORM.S.INV(RAND())</f>
        <v>0.34880009124168876</v>
      </c>
      <c r="AG655" s="23">
        <f ca="1">SQRT(Inputs!$B$38)*K655+SQRT(1-Inputs!$B$38)*_xlfn.NORM.S.INV(RAND())</f>
        <v>1.7100339791350678</v>
      </c>
      <c r="AH655" s="23">
        <f ca="1">SQRT(Inputs!$B$38)*L655+SQRT(1-Inputs!$B$38)*_xlfn.NORM.S.INV(RAND())</f>
        <v>-0.21383119184650667</v>
      </c>
      <c r="AI655" s="23">
        <f ca="1">SQRT(Inputs!$B$38)*M655+SQRT(1-Inputs!$B$38)*_xlfn.NORM.S.INV(RAND())</f>
        <v>-2.689653762204999</v>
      </c>
      <c r="AJ655" s="23">
        <f ca="1">SQRT(Inputs!$B$38)*C655+SQRT(1-Inputs!$B$38)*_xlfn.NORM.S.INV(RAND())</f>
        <v>0.12552036782325871</v>
      </c>
      <c r="AK655" s="23">
        <f ca="1">SQRT(Inputs!$B$38)*D655+SQRT(1-Inputs!$B$38)*_xlfn.NORM.S.INV(RAND())</f>
        <v>1.9632206547582414</v>
      </c>
      <c r="AL655" s="23">
        <f ca="1">SQRT(Inputs!$B$38)*E655+SQRT(1-Inputs!$B$38)*_xlfn.NORM.S.INV(RAND())</f>
        <v>-1.631865665019733</v>
      </c>
      <c r="AM655" s="23">
        <f ca="1">SQRT(Inputs!$B$38)*F655+SQRT(1-Inputs!$B$38)*_xlfn.NORM.S.INV(RAND())</f>
        <v>-0.56545406754146066</v>
      </c>
      <c r="AN655" s="23">
        <f ca="1">SQRT(Inputs!$B$38)*G655+SQRT(1-Inputs!$B$38)*_xlfn.NORM.S.INV(RAND())</f>
        <v>-1.8165949395628447</v>
      </c>
      <c r="AO655" s="23">
        <f ca="1">SQRT(Inputs!$B$38)*H655+SQRT(1-Inputs!$B$38)*_xlfn.NORM.S.INV(RAND())</f>
        <v>0.4456369520045193</v>
      </c>
      <c r="AP655" s="23">
        <f ca="1">SQRT(Inputs!$B$38)*I655+SQRT(1-Inputs!$B$38)*_xlfn.NORM.S.INV(RAND())</f>
        <v>-1.2736499343679888</v>
      </c>
      <c r="AQ655" s="23">
        <f ca="1">SQRT(Inputs!$B$38)*J655+SQRT(1-Inputs!$B$38)*_xlfn.NORM.S.INV(RAND())</f>
        <v>-1.5024169106479557</v>
      </c>
      <c r="AR655" s="23">
        <f ca="1">SQRT(Inputs!$B$38)*K655+SQRT(1-Inputs!$B$38)*_xlfn.NORM.S.INV(RAND())</f>
        <v>0.32310993622408313</v>
      </c>
      <c r="AS655" s="23">
        <f ca="1">SQRT(Inputs!$B$38)*L655+SQRT(1-Inputs!$B$38)*_xlfn.NORM.S.INV(RAND())</f>
        <v>-0.29292601984129485</v>
      </c>
      <c r="AT655" s="23">
        <f ca="1">SQRT(Inputs!$B$38)*M655+SQRT(1-Inputs!$B$38)*_xlfn.NORM.S.INV(RAND())</f>
        <v>-1.2148026365647651</v>
      </c>
      <c r="AU655" s="15">
        <f ca="1">Inputs!$B$6*EXP($B$8-0.5*C$5^2+C$5*N655)</f>
        <v>5469.158473397456</v>
      </c>
      <c r="AV655" s="15">
        <f t="shared" ca="1" si="365"/>
        <v>7562.5409998128534</v>
      </c>
      <c r="AW655" s="15">
        <f t="shared" ca="1" si="366"/>
        <v>8370.7366419726804</v>
      </c>
      <c r="AX655" s="15">
        <f t="shared" ca="1" si="367"/>
        <v>9744.1228972886638</v>
      </c>
      <c r="AY655" s="15">
        <f t="shared" ca="1" si="368"/>
        <v>11349.116692646821</v>
      </c>
      <c r="AZ655" s="15">
        <f t="shared" ca="1" si="369"/>
        <v>13232.403942489718</v>
      </c>
      <c r="BA655" s="15">
        <f t="shared" ca="1" si="370"/>
        <v>18272.522976114695</v>
      </c>
      <c r="BB655" s="15">
        <f t="shared" ca="1" si="371"/>
        <v>23086.478512251972</v>
      </c>
      <c r="BC655" s="15">
        <f t="shared" ca="1" si="372"/>
        <v>30217.179827480835</v>
      </c>
      <c r="BD655" s="15">
        <f t="shared" ca="1" si="373"/>
        <v>35460.758965115077</v>
      </c>
      <c r="BE655" s="15">
        <f t="shared" ca="1" si="374"/>
        <v>41262.933656425681</v>
      </c>
      <c r="BF655" s="15">
        <f ca="1">Inputs!$B$13*EXP($B$9-0.5*C$6^2+C$6*Y655)</f>
        <v>12213.62047668639</v>
      </c>
      <c r="BG655" s="15">
        <f t="shared" ca="1" si="375"/>
        <v>12617.852060817731</v>
      </c>
      <c r="BH655" s="15">
        <f t="shared" ca="1" si="376"/>
        <v>12860.828191209246</v>
      </c>
      <c r="BI655" s="15">
        <f t="shared" ca="1" si="377"/>
        <v>14379.949083922296</v>
      </c>
      <c r="BJ655" s="15">
        <f t="shared" ca="1" si="378"/>
        <v>21408.786054336462</v>
      </c>
      <c r="BK655" s="15">
        <f t="shared" ca="1" si="379"/>
        <v>25025.972933701771</v>
      </c>
      <c r="BL655" s="15">
        <f t="shared" ca="1" si="380"/>
        <v>36547.448170192096</v>
      </c>
      <c r="BM655" s="15">
        <f t="shared" ca="1" si="381"/>
        <v>46914.105346133321</v>
      </c>
      <c r="BN655" s="15">
        <f t="shared" ca="1" si="382"/>
        <v>70820.899082957985</v>
      </c>
      <c r="BO655" s="15">
        <f t="shared" ca="1" si="383"/>
        <v>84998.629249066929</v>
      </c>
      <c r="BP655" s="15">
        <f t="shared" ca="1" si="384"/>
        <v>77136.897649192193</v>
      </c>
      <c r="BQ655" s="15">
        <f ca="1">Inputs!$B$20*EXP($B$10-0.5*C$7^2+C$7*AJ655)</f>
        <v>4484.7973394310393</v>
      </c>
      <c r="BR655" s="15">
        <f t="shared" ca="1" si="385"/>
        <v>11351.551888562313</v>
      </c>
      <c r="BS655" s="15">
        <f t="shared" ca="1" si="386"/>
        <v>9728.3586624813033</v>
      </c>
      <c r="BT655" s="15">
        <f t="shared" ca="1" si="387"/>
        <v>11564.144374947598</v>
      </c>
      <c r="BU655" s="15">
        <f t="shared" ca="1" si="388"/>
        <v>10326.19043887891</v>
      </c>
      <c r="BV655" s="15">
        <f t="shared" ca="1" si="389"/>
        <v>15884.044594628118</v>
      </c>
      <c r="BW655" s="15">
        <f t="shared" ca="1" si="390"/>
        <v>16927.853962757228</v>
      </c>
      <c r="BX655" s="15">
        <f t="shared" ca="1" si="391"/>
        <v>17518.891596300164</v>
      </c>
      <c r="BY655" s="15">
        <f t="shared" ca="1" si="392"/>
        <v>26112.293348203457</v>
      </c>
      <c r="BZ655" s="15">
        <f t="shared" ca="1" si="393"/>
        <v>34718.37608856881</v>
      </c>
      <c r="CA655" s="15">
        <f t="shared" ca="1" si="394"/>
        <v>39299.782889387439</v>
      </c>
      <c r="CB655" s="15">
        <f ca="1">(AU655*DCF!C$10-DCF!C$5*MAX(AU655*DCF!C$10,0)-MAX(AU655-Inputs!$B$6,0)/Inputs!$B$10)*DCF!C$6</f>
        <v>1039.4598803876897</v>
      </c>
      <c r="CC655" s="15">
        <f ca="1">(AV655*DCF!D$10-DCF!D$5*MAX(AV655*DCF!D$10,0)-MAX(AV655-AU655,0)/Inputs!$B$10)*DCF!D$6</f>
        <v>1332.9015928172669</v>
      </c>
      <c r="CD655" s="15">
        <f ca="1">(AW655*DCF!E$10-DCF!E$5*MAX(AW655*DCF!E$10,0)-MAX(AW655-AV655,0)/Inputs!$B$10)*DCF!E$6</f>
        <v>1750.630712367358</v>
      </c>
      <c r="CE655" s="15">
        <f ca="1">(AX655*DCF!F$10-DCF!F$5*MAX(AX655*DCF!F$10,0)-MAX(AX655-AW655,0)/Inputs!$B$10)*DCF!F$6</f>
        <v>1841.3588699402997</v>
      </c>
      <c r="CF655" s="15">
        <f ca="1">(AY655*DCF!G$10-DCF!G$5*MAX(AY655*DCF!G$10,0)-MAX(AY655-AX655,0)/Inputs!$B$10)*DCF!G$6</f>
        <v>2029.8627397915552</v>
      </c>
      <c r="CG655" s="15">
        <f ca="1">(AZ655*DCF!H$10-DCF!H$5*MAX(AZ655*DCF!H$10,0)-MAX(AZ655-AY655,0)/Inputs!$B$10)*DCF!H$6</f>
        <v>2234.6693032008989</v>
      </c>
      <c r="CH655" s="15">
        <f ca="1">(BA655*DCF!I$10-DCF!I$5*MAX(BA655*DCF!I$10,0)-MAX(BA655-AZ655,0)/Inputs!$B$10)*DCF!I$6</f>
        <v>2510.9672527447469</v>
      </c>
      <c r="CI655" s="15">
        <f ca="1">(BB655*DCF!J$10-DCF!J$5*MAX(BB655*DCF!J$10,0)-MAX(BB655-BA655,0)/Inputs!$B$10)*DCF!J$6</f>
        <v>3232.2176469388755</v>
      </c>
      <c r="CJ655" s="15">
        <f ca="1">(BC655*DCF!K$10-DCF!K$5*MAX(BC655*DCF!K$10,0)-MAX(BC655-BB655,0)/Inputs!$B$10)*DCF!K$6</f>
        <v>3866.2910266105087</v>
      </c>
      <c r="CK655" s="15">
        <f ca="1">(BD655*DCF!L$10-DCF!L$5*MAX(BD655*DCF!L$10,0)-MAX(BD655-BC655,0)/Inputs!$B$10)*DCF!L$6</f>
        <v>4670.0770891298016</v>
      </c>
      <c r="CL655" s="15">
        <f ca="1">(BE655*DCF!M$10-DCF!M$5*MAX(BE655*DCF!M$10,0)-MAX(BE655-BD655,0)/Inputs!$B$10)*DCF!M$6</f>
        <v>5129.601873051085</v>
      </c>
      <c r="CM655" s="15">
        <f ca="1">(BF655*DCF!C$28-DCF!C$5*MAX(BF655*DCF!C$28,0)-MAX(BF655-Inputs!$B$13,0)/Inputs!$B$17)*DCF!C$6</f>
        <v>3536.6114491308003</v>
      </c>
      <c r="CN655" s="15">
        <f ca="1">(BG655*DCF!D$28-DCF!D$5*MAX(BG655*DCF!D$28,0)-MAX(BG655-BF655,0)/Inputs!$B$17)*DCF!D$6</f>
        <v>3630.0073168970953</v>
      </c>
      <c r="CO655" s="15">
        <f ca="1">(BH655*DCF!E$28-DCF!E$5*MAX(BH655*DCF!E$28,0)-MAX(BH655-BG655,0)/Inputs!$B$17)*DCF!E$6</f>
        <v>3594.5282985736326</v>
      </c>
      <c r="CP655" s="15">
        <f ca="1">(BI655*DCF!F$28-DCF!F$5*MAX(BI655*DCF!F$28,0)-MAX(BI655-BH655,0)/Inputs!$B$17)*DCF!F$6</f>
        <v>3627.1974259678445</v>
      </c>
      <c r="CQ655" s="15">
        <f ca="1">(BJ655*DCF!G$28-DCF!G$5*MAX(BJ655*DCF!G$28,0)-MAX(BJ655-BI655,0)/Inputs!$B$17)*DCF!G$6</f>
        <v>4372.4910277965628</v>
      </c>
      <c r="CR655" s="15">
        <f ca="1">(BK655*DCF!H$28-DCF!H$5*MAX(BK655*DCF!H$28,0)-MAX(BK655-BJ655,0)/Inputs!$B$17)*DCF!H$6</f>
        <v>5627.189881315895</v>
      </c>
      <c r="CS655" s="15">
        <f ca="1">(BL655*DCF!I$28-DCF!I$5*MAX(BL655*DCF!I$28,0)-MAX(BL655-BK655,0)/Inputs!$B$17)*DCF!I$6</f>
        <v>6940.5585224729257</v>
      </c>
      <c r="CT655" s="15">
        <f ca="1">(BM655*DCF!J$28-DCF!J$5*MAX(BM655*DCF!J$28,0)-MAX(BM655-BL655,0)/Inputs!$B$17)*DCF!J$6</f>
        <v>9091.2060754000977</v>
      </c>
      <c r="CU655" s="15">
        <f ca="1">(BN655*DCF!K$28-DCF!K$5*MAX(BN655*DCF!K$28,0)-MAX(BN655-BM655,0)/Inputs!$B$17)*DCF!K$6</f>
        <v>12027.922636570864</v>
      </c>
      <c r="CV655" s="15">
        <f ca="1">(BO655*DCF!L$28-DCF!L$5*MAX(BO655*DCF!L$28,0)-MAX(BO655-BN655,0)/Inputs!$B$17)*DCF!L$6</f>
        <v>15354.776836213801</v>
      </c>
      <c r="CW655" s="15">
        <f ca="1">(BP655*DCF!M$28-DCF!M$5*MAX(BP655*DCF!M$28,0)-MAX(BP655-BO655,0)/Inputs!$B$17)*DCF!M$6</f>
        <v>14513.351934033202</v>
      </c>
      <c r="CX655" s="15">
        <f ca="1">(BQ655*DCF!C$46-DCF!C$5*MAX(BQ655*DCF!C$46,0)-MAX(BQ655-Inputs!$B$20,0)/Inputs!$B$24)*DCF!C$6</f>
        <v>-1628.7279487974868</v>
      </c>
      <c r="CY655" s="15">
        <f ca="1">(BR655*DCF!D$46-DCF!D$5*MAX(BR655*DCF!D$46,0)-MAX(BR655-BQ655,0)/Inputs!$B$24)*DCF!D$6</f>
        <v>-4867.4323526420003</v>
      </c>
      <c r="CZ655" s="15">
        <f ca="1">(BS655*DCF!E$46-DCF!E$5*MAX(BS655*DCF!E$46,0)-MAX(BS655-BR655,0)/Inputs!$B$24)*DCF!E$6</f>
        <v>-1150.3953501816584</v>
      </c>
      <c r="DA655" s="15">
        <f ca="1">(BT655*DCF!F$46-DCF!F$5*MAX(BT655*DCF!F$46,0)-MAX(BT655-BS655,0)/Inputs!$B$24)*DCF!F$6</f>
        <v>-1510.6417190040938</v>
      </c>
      <c r="DB655" s="15">
        <f ca="1">(BU655*DCF!G$46-DCF!G$5*MAX(BU655*DCF!G$46,0)-MAX(BU655-BT655,0)/Inputs!$B$24)*DCF!G$6</f>
        <v>-347.35264430272866</v>
      </c>
      <c r="DC655" s="15">
        <f ca="1">(BV655*DCF!H$46-DCF!H$5*MAX(BV655*DCF!H$46,0)-MAX(BV655-BU655,0)/Inputs!$B$24)*DCF!H$6</f>
        <v>-1727.0691253616651</v>
      </c>
      <c r="DD655" s="15">
        <f ca="1">(BW655*DCF!I$46-DCF!I$5*MAX(BW655*DCF!I$46,0)-MAX(BW655-BV655,0)/Inputs!$B$24)*DCF!I$6</f>
        <v>91.318058777784984</v>
      </c>
      <c r="DE655" s="15">
        <f ca="1">(BX655*DCF!J$46-DCF!J$5*MAX(BX655*DCF!J$46,0)-MAX(BX655-BW655,0)/Inputs!$B$24)*DCF!J$6</f>
        <v>578.1355184777924</v>
      </c>
      <c r="DF655" s="15">
        <f ca="1">(BY655*DCF!K$46-DCF!K$5*MAX(BY655*DCF!K$46,0)-MAX(BY655-BX655,0)/Inputs!$B$24)*DCF!K$6</f>
        <v>-613.53326011731042</v>
      </c>
      <c r="DG655" s="15">
        <f ca="1">(BZ655*DCF!L$46-DCF!L$5*MAX(BZ655*DCF!L$46,0)-MAX(BZ655-BY655,0)/Inputs!$B$24)*DCF!L$6</f>
        <v>452.33579541563341</v>
      </c>
      <c r="DH655" s="15">
        <f ca="1">(CA655*DCF!M$46-DCF!M$5*MAX(CA655*DCF!M$46,0)-MAX(CA655-BZ655,0)/Inputs!$B$24)*DCF!M$6</f>
        <v>2123.177216101079</v>
      </c>
      <c r="DI655" s="15">
        <f ca="1">SUM(CB655:CL655)+BE655*DCF!M$10*(1+Inputs!$B$30)*(1-Inputs!$B$33)*(1-Inputs!$B$30/Inputs!$B$31)/(Inputs!$B$29-Inputs!$B$30)*DCF!M$6</f>
        <v>144473.32799862247</v>
      </c>
      <c r="DJ655" s="15">
        <f ca="1">SUM(CM655:CW655)+BP655*DCF!M$28*(1+Inputs!$B$30)*(1-Inputs!$B$33)*(1-Inputs!$B$30/Inputs!$B$31)/(Inputs!$B$29-Inputs!$B$30)*DCF!M$6</f>
        <v>368546.51632113912</v>
      </c>
      <c r="DK655" s="15">
        <f ca="1">SUM(CX655:DH655)+CA655*DCF!M$46*(1+Inputs!$B$30)*(1-Inputs!$B$33)*(1-Inputs!$B$30/Inputs!$B$31)/(Inputs!$B$29-Inputs!$B$30)*DCF!M$6</f>
        <v>52161.933892250665</v>
      </c>
      <c r="DM655" s="15">
        <f ca="1">DI655+DJ655+DK655+Inputs!$B$34+Inputs!$B$36-Inputs!$B$35</f>
        <v>642032.77821201226</v>
      </c>
    </row>
    <row r="656" spans="1:117" x14ac:dyDescent="0.75">
      <c r="A656" s="11">
        <v>643</v>
      </c>
      <c r="C656" s="23">
        <f t="shared" ca="1" si="364"/>
        <v>5.9108816568615788E-2</v>
      </c>
      <c r="D656" s="23">
        <f t="shared" ca="1" si="364"/>
        <v>1.7562367843325108</v>
      </c>
      <c r="E656" s="23">
        <f t="shared" ca="1" si="364"/>
        <v>1.7200871897214909</v>
      </c>
      <c r="F656" s="23">
        <f t="shared" ca="1" si="364"/>
        <v>-1.117510740136977</v>
      </c>
      <c r="G656" s="23">
        <f t="shared" ca="1" si="364"/>
        <v>0.99158136000083308</v>
      </c>
      <c r="H656" s="23">
        <f t="shared" ca="1" si="364"/>
        <v>-0.3229748636896973</v>
      </c>
      <c r="I656" s="23">
        <f t="shared" ca="1" si="364"/>
        <v>1.6506749404346013</v>
      </c>
      <c r="J656" s="23">
        <f t="shared" ca="1" si="364"/>
        <v>1.1059602204839141</v>
      </c>
      <c r="K656" s="23">
        <f t="shared" ca="1" si="364"/>
        <v>1.6064955937879477</v>
      </c>
      <c r="L656" s="23">
        <f t="shared" ca="1" si="364"/>
        <v>0.1216114064856392</v>
      </c>
      <c r="M656" s="23">
        <f t="shared" ca="1" si="364"/>
        <v>0.40756497396274033</v>
      </c>
      <c r="N656" s="23">
        <f ca="1">SQRT(Inputs!$B$38)*C656+SQRT(1-Inputs!$B$38)*_xlfn.NORM.S.INV(RAND())</f>
        <v>0.68948087390249047</v>
      </c>
      <c r="O656" s="23">
        <f ca="1">SQRT(Inputs!$B$38)*D656+SQRT(1-Inputs!$B$38)*_xlfn.NORM.S.INV(RAND())</f>
        <v>0.16355848512533055</v>
      </c>
      <c r="P656" s="23">
        <f ca="1">SQRT(Inputs!$B$38)*E656+SQRT(1-Inputs!$B$38)*_xlfn.NORM.S.INV(RAND())</f>
        <v>1.3724709772600137</v>
      </c>
      <c r="Q656" s="23">
        <f ca="1">SQRT(Inputs!$B$38)*F656+SQRT(1-Inputs!$B$38)*_xlfn.NORM.S.INV(RAND())</f>
        <v>-0.81110305363736857</v>
      </c>
      <c r="R656" s="23">
        <f ca="1">SQRT(Inputs!$B$38)*G656+SQRT(1-Inputs!$B$38)*_xlfn.NORM.S.INV(RAND())</f>
        <v>1.2382148797747909</v>
      </c>
      <c r="S656" s="23">
        <f ca="1">SQRT(Inputs!$B$38)*H656+SQRT(1-Inputs!$B$38)*_xlfn.NORM.S.INV(RAND())</f>
        <v>0.86058119743473316</v>
      </c>
      <c r="T656" s="23">
        <f ca="1">SQRT(Inputs!$B$38)*I656+SQRT(1-Inputs!$B$38)*_xlfn.NORM.S.INV(RAND())</f>
        <v>0.87173647547686373</v>
      </c>
      <c r="U656" s="23">
        <f ca="1">SQRT(Inputs!$B$38)*J656+SQRT(1-Inputs!$B$38)*_xlfn.NORM.S.INV(RAND())</f>
        <v>1.3738190719547783</v>
      </c>
      <c r="V656" s="23">
        <f ca="1">SQRT(Inputs!$B$38)*K656+SQRT(1-Inputs!$B$38)*_xlfn.NORM.S.INV(RAND())</f>
        <v>1.6447619383215</v>
      </c>
      <c r="W656" s="23">
        <f ca="1">SQRT(Inputs!$B$38)*L656+SQRT(1-Inputs!$B$38)*_xlfn.NORM.S.INV(RAND())</f>
        <v>0.40100302843748648</v>
      </c>
      <c r="X656" s="23">
        <f ca="1">SQRT(Inputs!$B$38)*M656+SQRT(1-Inputs!$B$38)*_xlfn.NORM.S.INV(RAND())</f>
        <v>0.42533700947793063</v>
      </c>
      <c r="Y656" s="23">
        <f ca="1">SQRT(Inputs!$B$38)*C656+SQRT(1-Inputs!$B$38)*_xlfn.NORM.S.INV(RAND())</f>
        <v>0.42567797854238743</v>
      </c>
      <c r="Z656" s="23">
        <f ca="1">SQRT(Inputs!$B$38)*D656+SQRT(1-Inputs!$B$38)*_xlfn.NORM.S.INV(RAND())</f>
        <v>2.5427323712239915</v>
      </c>
      <c r="AA656" s="23">
        <f ca="1">SQRT(Inputs!$B$38)*E656+SQRT(1-Inputs!$B$38)*_xlfn.NORM.S.INV(RAND())</f>
        <v>0.49880244827330267</v>
      </c>
      <c r="AB656" s="23">
        <f ca="1">SQRT(Inputs!$B$38)*F656+SQRT(1-Inputs!$B$38)*_xlfn.NORM.S.INV(RAND())</f>
        <v>-0.22514882655794183</v>
      </c>
      <c r="AC656" s="23">
        <f ca="1">SQRT(Inputs!$B$38)*G656+SQRT(1-Inputs!$B$38)*_xlfn.NORM.S.INV(RAND())</f>
        <v>-0.5644231950534464</v>
      </c>
      <c r="AD656" s="23">
        <f ca="1">SQRT(Inputs!$B$38)*H656+SQRT(1-Inputs!$B$38)*_xlfn.NORM.S.INV(RAND())</f>
        <v>0.53127574992813698</v>
      </c>
      <c r="AE656" s="23">
        <f ca="1">SQRT(Inputs!$B$38)*I656+SQRT(1-Inputs!$B$38)*_xlfn.NORM.S.INV(RAND())</f>
        <v>-8.4166998863218101E-2</v>
      </c>
      <c r="AF656" s="23">
        <f ca="1">SQRT(Inputs!$B$38)*J656+SQRT(1-Inputs!$B$38)*_xlfn.NORM.S.INV(RAND())</f>
        <v>-9.854960547148317E-2</v>
      </c>
      <c r="AG656" s="23">
        <f ca="1">SQRT(Inputs!$B$38)*K656+SQRT(1-Inputs!$B$38)*_xlfn.NORM.S.INV(RAND())</f>
        <v>0.15834405370917837</v>
      </c>
      <c r="AH656" s="23">
        <f ca="1">SQRT(Inputs!$B$38)*L656+SQRT(1-Inputs!$B$38)*_xlfn.NORM.S.INV(RAND())</f>
        <v>0.47378419167439356</v>
      </c>
      <c r="AI656" s="23">
        <f ca="1">SQRT(Inputs!$B$38)*M656+SQRT(1-Inputs!$B$38)*_xlfn.NORM.S.INV(RAND())</f>
        <v>1.1446549406179771</v>
      </c>
      <c r="AJ656" s="23">
        <f ca="1">SQRT(Inputs!$B$38)*C656+SQRT(1-Inputs!$B$38)*_xlfn.NORM.S.INV(RAND())</f>
        <v>0.61953758766582123</v>
      </c>
      <c r="AK656" s="23">
        <f ca="1">SQRT(Inputs!$B$38)*D656+SQRT(1-Inputs!$B$38)*_xlfn.NORM.S.INV(RAND())</f>
        <v>1.3803533849478018</v>
      </c>
      <c r="AL656" s="23">
        <f ca="1">SQRT(Inputs!$B$38)*E656+SQRT(1-Inputs!$B$38)*_xlfn.NORM.S.INV(RAND())</f>
        <v>-0.54201637020933202</v>
      </c>
      <c r="AM656" s="23">
        <f ca="1">SQRT(Inputs!$B$38)*F656+SQRT(1-Inputs!$B$38)*_xlfn.NORM.S.INV(RAND())</f>
        <v>0.27926514253591384</v>
      </c>
      <c r="AN656" s="23">
        <f ca="1">SQRT(Inputs!$B$38)*G656+SQRT(1-Inputs!$B$38)*_xlfn.NORM.S.INV(RAND())</f>
        <v>1.6682357141156325</v>
      </c>
      <c r="AO656" s="23">
        <f ca="1">SQRT(Inputs!$B$38)*H656+SQRT(1-Inputs!$B$38)*_xlfn.NORM.S.INV(RAND())</f>
        <v>-0.15249782183448443</v>
      </c>
      <c r="AP656" s="23">
        <f ca="1">SQRT(Inputs!$B$38)*I656+SQRT(1-Inputs!$B$38)*_xlfn.NORM.S.INV(RAND())</f>
        <v>1.3174314130472649</v>
      </c>
      <c r="AQ656" s="23">
        <f ca="1">SQRT(Inputs!$B$38)*J656+SQRT(1-Inputs!$B$38)*_xlfn.NORM.S.INV(RAND())</f>
        <v>-0.83318684707460799</v>
      </c>
      <c r="AR656" s="23">
        <f ca="1">SQRT(Inputs!$B$38)*K656+SQRT(1-Inputs!$B$38)*_xlfn.NORM.S.INV(RAND())</f>
        <v>0.73164899621998258</v>
      </c>
      <c r="AS656" s="23">
        <f ca="1">SQRT(Inputs!$B$38)*L656+SQRT(1-Inputs!$B$38)*_xlfn.NORM.S.INV(RAND())</f>
        <v>-0.72177424572789328</v>
      </c>
      <c r="AT656" s="23">
        <f ca="1">SQRT(Inputs!$B$38)*M656+SQRT(1-Inputs!$B$38)*_xlfn.NORM.S.INV(RAND())</f>
        <v>0.92100992717602159</v>
      </c>
      <c r="AU656" s="15">
        <f ca="1">Inputs!$B$6*EXP($B$8-0.5*C$5^2+C$5*N656)</f>
        <v>5548.1554803173949</v>
      </c>
      <c r="AV656" s="15">
        <f t="shared" ca="1" si="365"/>
        <v>6917.7926701613642</v>
      </c>
      <c r="AW656" s="15">
        <f t="shared" ca="1" si="366"/>
        <v>10150.397281890582</v>
      </c>
      <c r="AX656" s="15">
        <f t="shared" ca="1" si="367"/>
        <v>11198.360288581254</v>
      </c>
      <c r="AY656" s="15">
        <f t="shared" ca="1" si="368"/>
        <v>15814.833205201372</v>
      </c>
      <c r="AZ656" s="15">
        <f t="shared" ca="1" si="369"/>
        <v>21264.605077090251</v>
      </c>
      <c r="BA656" s="15">
        <f t="shared" ca="1" si="370"/>
        <v>28508.289166522671</v>
      </c>
      <c r="BB656" s="15">
        <f t="shared" ca="1" si="371"/>
        <v>40053.275333868522</v>
      </c>
      <c r="BC656" s="15">
        <f t="shared" ca="1" si="372"/>
        <v>57495.818055176074</v>
      </c>
      <c r="BD656" s="15">
        <f t="shared" ca="1" si="373"/>
        <v>73129.896968937304</v>
      </c>
      <c r="BE656" s="15">
        <f t="shared" ca="1" si="374"/>
        <v>93150.957365017704</v>
      </c>
      <c r="BF656" s="15">
        <f ca="1">Inputs!$B$13*EXP($B$9-0.5*C$6^2+C$6*Y656)</f>
        <v>15048.88087959535</v>
      </c>
      <c r="BG656" s="15">
        <f t="shared" ca="1" si="375"/>
        <v>29018.218754304824</v>
      </c>
      <c r="BH656" s="15">
        <f t="shared" ca="1" si="376"/>
        <v>38512.862436430754</v>
      </c>
      <c r="BI656" s="15">
        <f t="shared" ca="1" si="377"/>
        <v>45539.703718081248</v>
      </c>
      <c r="BJ656" s="15">
        <f t="shared" ca="1" si="378"/>
        <v>51466.400474321628</v>
      </c>
      <c r="BK656" s="15">
        <f t="shared" ca="1" si="379"/>
        <v>67903.255938715403</v>
      </c>
      <c r="BL656" s="15">
        <f t="shared" ca="1" si="380"/>
        <v>82506.107593496985</v>
      </c>
      <c r="BM656" s="15">
        <f t="shared" ca="1" si="381"/>
        <v>100183.76689244364</v>
      </c>
      <c r="BN656" s="15">
        <f t="shared" ca="1" si="382"/>
        <v>125573.82336606727</v>
      </c>
      <c r="BO656" s="15">
        <f t="shared" ca="1" si="383"/>
        <v>163253.36502375733</v>
      </c>
      <c r="BP656" s="15">
        <f t="shared" ca="1" si="384"/>
        <v>228757.68005498941</v>
      </c>
      <c r="BQ656" s="15">
        <f ca="1">Inputs!$B$20*EXP($B$10-0.5*C$7^2+C$7*AJ656)</f>
        <v>5343.6698981569843</v>
      </c>
      <c r="BR656" s="15">
        <f t="shared" ca="1" si="385"/>
        <v>11239.864915294627</v>
      </c>
      <c r="BS656" s="15">
        <f t="shared" ca="1" si="386"/>
        <v>13172.949449778593</v>
      </c>
      <c r="BT656" s="15">
        <f t="shared" ca="1" si="387"/>
        <v>19543.185180730259</v>
      </c>
      <c r="BU656" s="15">
        <f t="shared" ca="1" si="388"/>
        <v>40553.607789187139</v>
      </c>
      <c r="BV656" s="15">
        <f t="shared" ca="1" si="389"/>
        <v>54516.180133107511</v>
      </c>
      <c r="BW656" s="15">
        <f t="shared" ca="1" si="390"/>
        <v>100538.75239912955</v>
      </c>
      <c r="BX656" s="15">
        <f t="shared" ca="1" si="391"/>
        <v>118988.39334005916</v>
      </c>
      <c r="BY656" s="15">
        <f t="shared" ca="1" si="392"/>
        <v>191773.68829166918</v>
      </c>
      <c r="BZ656" s="15">
        <f t="shared" ca="1" si="393"/>
        <v>235648.68338427279</v>
      </c>
      <c r="CA656" s="15">
        <f t="shared" ca="1" si="394"/>
        <v>389875.52540187229</v>
      </c>
      <c r="CB656" s="15">
        <f ca="1">(AU656*DCF!C$10-DCF!C$5*MAX(AU656*DCF!C$10,0)-MAX(AU656-Inputs!$B$6,0)/Inputs!$B$10)*DCF!C$6</f>
        <v>1038.8966176478589</v>
      </c>
      <c r="CC656" s="15">
        <f ca="1">(AV656*DCF!D$10-DCF!D$5*MAX(AV656*DCF!D$10,0)-MAX(AV656-AU656,0)/Inputs!$B$10)*DCF!D$6</f>
        <v>1352.214914053149</v>
      </c>
      <c r="CD656" s="15">
        <f ca="1">(AW656*DCF!E$10-DCF!E$5*MAX(AW656*DCF!E$10,0)-MAX(AW656-AV656,0)/Inputs!$B$10)*DCF!E$6</f>
        <v>1615.4487255222004</v>
      </c>
      <c r="CE656" s="15">
        <f ca="1">(AX656*DCF!F$10-DCF!F$5*MAX(AX656*DCF!F$10,0)-MAX(AX656-AW656,0)/Inputs!$B$10)*DCF!F$6</f>
        <v>2226.5290847160818</v>
      </c>
      <c r="CF656" s="15">
        <f ca="1">(AY656*DCF!G$10-DCF!G$5*MAX(AY656*DCF!G$10,0)-MAX(AY656-AX656,0)/Inputs!$B$10)*DCF!G$6</f>
        <v>2371.1199637874824</v>
      </c>
      <c r="CG656" s="15">
        <f ca="1">(AZ656*DCF!H$10-DCF!H$5*MAX(AZ656*DCF!H$10,0)-MAX(AZ656-AY656,0)/Inputs!$B$10)*DCF!H$6</f>
        <v>3160.8336325010059</v>
      </c>
      <c r="CH656" s="15">
        <f ca="1">(BA656*DCF!I$10-DCF!I$5*MAX(BA656*DCF!I$10,0)-MAX(BA656-AZ656,0)/Inputs!$B$10)*DCF!I$6</f>
        <v>4019.2064587505902</v>
      </c>
      <c r="CI656" s="15">
        <f ca="1">(BB656*DCF!J$10-DCF!J$5*MAX(BB656*DCF!J$10,0)-MAX(BB656-BA656,0)/Inputs!$B$10)*DCF!J$6</f>
        <v>5123.7825763219817</v>
      </c>
      <c r="CJ656" s="15">
        <f ca="1">(BC656*DCF!K$10-DCF!K$5*MAX(BC656*DCF!K$10,0)-MAX(BC656-BB656,0)/Inputs!$B$10)*DCF!K$6</f>
        <v>6814.2128620343155</v>
      </c>
      <c r="CK656" s="15">
        <f ca="1">(BD656*DCF!L$10-DCF!L$5*MAX(BD656*DCF!L$10,0)-MAX(BD656-BC656,0)/Inputs!$B$10)*DCF!L$6</f>
        <v>9007.639557290966</v>
      </c>
      <c r="CL656" s="15">
        <f ca="1">(BE656*DCF!M$10-DCF!M$5*MAX(BE656*DCF!M$10,0)-MAX(BE656-BD656,0)/Inputs!$B$10)*DCF!M$6</f>
        <v>10753.075315538888</v>
      </c>
      <c r="CM656" s="15">
        <f ca="1">(BF656*DCF!C$28-DCF!C$5*MAX(BF656*DCF!C$28,0)-MAX(BF656-Inputs!$B$13,0)/Inputs!$B$17)*DCF!C$6</f>
        <v>3747.1197797726009</v>
      </c>
      <c r="CN656" s="15">
        <f ca="1">(BG656*DCF!D$28-DCF!D$5*MAX(BG656*DCF!D$28,0)-MAX(BG656-BF656,0)/Inputs!$B$17)*DCF!D$6</f>
        <v>5566.2344362844715</v>
      </c>
      <c r="CO656" s="15">
        <f ca="1">(BH656*DCF!E$28-DCF!E$5*MAX(BH656*DCF!E$28,0)-MAX(BH656-BG656,0)/Inputs!$B$17)*DCF!E$6</f>
        <v>9036.2648410600868</v>
      </c>
      <c r="CP656" s="15">
        <f ca="1">(BI656*DCF!F$28-DCF!F$5*MAX(BI656*DCF!F$28,0)-MAX(BI656-BH656,0)/Inputs!$B$17)*DCF!F$6</f>
        <v>11083.482481362607</v>
      </c>
      <c r="CQ656" s="15">
        <f ca="1">(BJ656*DCF!G$28-DCF!G$5*MAX(BJ656*DCF!G$28,0)-MAX(BJ656-BI656,0)/Inputs!$B$17)*DCF!G$6</f>
        <v>12356.536231733335</v>
      </c>
      <c r="CR656" s="15">
        <f ca="1">(BK656*DCF!H$28-DCF!H$5*MAX(BK656*DCF!H$28,0)-MAX(BK656-BJ656,0)/Inputs!$B$17)*DCF!H$6</f>
        <v>14239.398289172037</v>
      </c>
      <c r="CS656" s="15">
        <f ca="1">(BL656*DCF!I$28-DCF!I$5*MAX(BL656*DCF!I$28,0)-MAX(BL656-BK656,0)/Inputs!$B$17)*DCF!I$6</f>
        <v>17305.604884330147</v>
      </c>
      <c r="CT656" s="15">
        <f ca="1">(BM656*DCF!J$28-DCF!J$5*MAX(BM656*DCF!J$28,0)-MAX(BM656-BL656,0)/Inputs!$B$17)*DCF!J$6</f>
        <v>20005.383697827157</v>
      </c>
      <c r="CU656" s="15">
        <f ca="1">(BN656*DCF!K$28-DCF!K$5*MAX(BN656*DCF!K$28,0)-MAX(BN656-BM656,0)/Inputs!$B$17)*DCF!K$6</f>
        <v>23409.142274451322</v>
      </c>
      <c r="CV656" s="15">
        <f ca="1">(BO656*DCF!L$28-DCF!L$5*MAX(BO656*DCF!L$28,0)-MAX(BO656-BN656,0)/Inputs!$B$17)*DCF!L$6</f>
        <v>28308.970021071029</v>
      </c>
      <c r="CW656" s="15">
        <f ca="1">(BP656*DCF!M$28-DCF!M$5*MAX(BP656*DCF!M$28,0)-MAX(BP656-BO656,0)/Inputs!$B$17)*DCF!M$6</f>
        <v>36193.848345232145</v>
      </c>
      <c r="CX656" s="15">
        <f ca="1">(BQ656*DCF!C$46-DCF!C$5*MAX(BQ656*DCF!C$46,0)-MAX(BQ656-Inputs!$B$20,0)/Inputs!$B$24)*DCF!C$6</f>
        <v>-2223.7897677762016</v>
      </c>
      <c r="CY656" s="15">
        <f ca="1">(BR656*DCF!D$46-DCF!D$5*MAX(BR656*DCF!D$46,0)-MAX(BR656-BQ656,0)/Inputs!$B$24)*DCF!D$6</f>
        <v>-4434.2402949529815</v>
      </c>
      <c r="CZ656" s="15">
        <f ca="1">(BS656*DCF!E$46-DCF!E$5*MAX(BS656*DCF!E$46,0)-MAX(BS656-BR656,0)/Inputs!$B$24)*DCF!E$6</f>
        <v>-2319.6929147801625</v>
      </c>
      <c r="DA656" s="15">
        <f ca="1">(BT656*DCF!F$46-DCF!F$5*MAX(BT656*DCF!F$46,0)-MAX(BT656-BS656,0)/Inputs!$B$24)*DCF!F$6</f>
        <v>-3742.8625144557955</v>
      </c>
      <c r="DB656" s="15">
        <f ca="1">(BU656*DCF!G$46-DCF!G$5*MAX(BU656*DCF!G$46,0)-MAX(BU656-BT656,0)/Inputs!$B$24)*DCF!G$6</f>
        <v>-8431.6342921035484</v>
      </c>
      <c r="DC656" s="15">
        <f ca="1">(BV656*DCF!H$46-DCF!H$5*MAX(BV656*DCF!H$46,0)-MAX(BV656-BU656,0)/Inputs!$B$24)*DCF!H$6</f>
        <v>-4338.783805773126</v>
      </c>
      <c r="DD656" s="15">
        <f ca="1">(BW656*DCF!I$46-DCF!I$5*MAX(BW656*DCF!I$46,0)-MAX(BW656-BV656,0)/Inputs!$B$24)*DCF!I$6</f>
        <v>-10889.318636643362</v>
      </c>
      <c r="DE656" s="15">
        <f ca="1">(BX656*DCF!J$46-DCF!J$5*MAX(BX656*DCF!J$46,0)-MAX(BX656-BW656,0)/Inputs!$B$24)*DCF!J$6</f>
        <v>98.690608603502241</v>
      </c>
      <c r="DF656" s="15">
        <f ca="1">(BY656*DCF!K$46-DCF!K$5*MAX(BY656*DCF!K$46,0)-MAX(BY656-BX656,0)/Inputs!$B$24)*DCF!K$6</f>
        <v>-6875.7059147961991</v>
      </c>
      <c r="DG656" s="15">
        <f ca="1">(BZ656*DCF!L$46-DCF!L$5*MAX(BZ656*DCF!L$46,0)-MAX(BZ656-BY656,0)/Inputs!$B$24)*DCF!L$6</f>
        <v>6360.2476204743762</v>
      </c>
      <c r="DH656" s="15">
        <f ca="1">(CA656*DCF!M$46-DCF!M$5*MAX(CA656*DCF!M$46,0)-MAX(CA656-BZ656,0)/Inputs!$B$24)*DCF!M$6</f>
        <v>-1677.3665887965644</v>
      </c>
      <c r="DI656" s="15">
        <f ca="1">SUM(CB656:CL656)+BE656*DCF!M$10*(1+Inputs!$B$30)*(1-Inputs!$B$33)*(1-Inputs!$B$30/Inputs!$B$31)/(Inputs!$B$29-Inputs!$B$30)*DCF!M$6</f>
        <v>306723.30584889866</v>
      </c>
      <c r="DJ656" s="15">
        <f ca="1">SUM(CM656:CW656)+BP656*DCF!M$28*(1+Inputs!$B$30)*(1-Inputs!$B$33)*(1-Inputs!$B$30/Inputs!$B$31)/(Inputs!$B$29-Inputs!$B$30)*DCF!M$6</f>
        <v>1030099.5167492181</v>
      </c>
      <c r="DK656" s="15">
        <f ca="1">SUM(CX656:DH656)+CA656*DCF!M$46*(1+Inputs!$B$30)*(1-Inputs!$B$33)*(1-Inputs!$B$30/Inputs!$B$31)/(Inputs!$B$29-Inputs!$B$30)*DCF!M$6</f>
        <v>564319.28947872459</v>
      </c>
      <c r="DM656" s="15">
        <f ca="1">DI656+DJ656+DK656+Inputs!$B$34+Inputs!$B$36-Inputs!$B$35</f>
        <v>1977993.1120768413</v>
      </c>
    </row>
    <row r="657" spans="1:117" x14ac:dyDescent="0.75">
      <c r="A657" s="11">
        <v>644</v>
      </c>
      <c r="C657" s="23">
        <f t="shared" ca="1" si="364"/>
        <v>0.35930259615644156</v>
      </c>
      <c r="D657" s="23">
        <f t="shared" ca="1" si="364"/>
        <v>0.14406360509817412</v>
      </c>
      <c r="E657" s="23">
        <f t="shared" ca="1" si="364"/>
        <v>0.47427231012324933</v>
      </c>
      <c r="F657" s="23">
        <f t="shared" ca="1" si="364"/>
        <v>-0.60547849882556604</v>
      </c>
      <c r="G657" s="23">
        <f t="shared" ca="1" si="364"/>
        <v>-0.24649169656209496</v>
      </c>
      <c r="H657" s="23">
        <f t="shared" ca="1" si="364"/>
        <v>-8.5188954585675478E-2</v>
      </c>
      <c r="I657" s="23">
        <f t="shared" ca="1" si="364"/>
        <v>2.5020559378799278E-2</v>
      </c>
      <c r="J657" s="23">
        <f t="shared" ca="1" si="364"/>
        <v>1.1506118917879269</v>
      </c>
      <c r="K657" s="23">
        <f t="shared" ca="1" si="364"/>
        <v>1.1970115972049795</v>
      </c>
      <c r="L657" s="23">
        <f t="shared" ca="1" si="364"/>
        <v>-0.27316317233122567</v>
      </c>
      <c r="M657" s="23">
        <f t="shared" ca="1" si="364"/>
        <v>-1.0764413926432215</v>
      </c>
      <c r="N657" s="23">
        <f ca="1">SQRT(Inputs!$B$38)*C657+SQRT(1-Inputs!$B$38)*_xlfn.NORM.S.INV(RAND())</f>
        <v>0.88323251416140747</v>
      </c>
      <c r="O657" s="23">
        <f ca="1">SQRT(Inputs!$B$38)*D657+SQRT(1-Inputs!$B$38)*_xlfn.NORM.S.INV(RAND())</f>
        <v>1.5109798311970533</v>
      </c>
      <c r="P657" s="23">
        <f ca="1">SQRT(Inputs!$B$38)*E657+SQRT(1-Inputs!$B$38)*_xlfn.NORM.S.INV(RAND())</f>
        <v>0.87768624192591593</v>
      </c>
      <c r="Q657" s="23">
        <f ca="1">SQRT(Inputs!$B$38)*F657+SQRT(1-Inputs!$B$38)*_xlfn.NORM.S.INV(RAND())</f>
        <v>-1.1392899301923021</v>
      </c>
      <c r="R657" s="23">
        <f ca="1">SQRT(Inputs!$B$38)*G657+SQRT(1-Inputs!$B$38)*_xlfn.NORM.S.INV(RAND())</f>
        <v>-0.15574495072487643</v>
      </c>
      <c r="S657" s="23">
        <f ca="1">SQRT(Inputs!$B$38)*H657+SQRT(1-Inputs!$B$38)*_xlfn.NORM.S.INV(RAND())</f>
        <v>1.1975924815300094</v>
      </c>
      <c r="T657" s="23">
        <f ca="1">SQRT(Inputs!$B$38)*I657+SQRT(1-Inputs!$B$38)*_xlfn.NORM.S.INV(RAND())</f>
        <v>-0.79865272132605425</v>
      </c>
      <c r="U657" s="23">
        <f ca="1">SQRT(Inputs!$B$38)*J657+SQRT(1-Inputs!$B$38)*_xlfn.NORM.S.INV(RAND())</f>
        <v>0.37603128021067195</v>
      </c>
      <c r="V657" s="23">
        <f ca="1">SQRT(Inputs!$B$38)*K657+SQRT(1-Inputs!$B$38)*_xlfn.NORM.S.INV(RAND())</f>
        <v>0.64759754027519001</v>
      </c>
      <c r="W657" s="23">
        <f ca="1">SQRT(Inputs!$B$38)*L657+SQRT(1-Inputs!$B$38)*_xlfn.NORM.S.INV(RAND())</f>
        <v>0.37687462837285102</v>
      </c>
      <c r="X657" s="23">
        <f ca="1">SQRT(Inputs!$B$38)*M657+SQRT(1-Inputs!$B$38)*_xlfn.NORM.S.INV(RAND())</f>
        <v>-1.7278411161114426</v>
      </c>
      <c r="Y657" s="23">
        <f ca="1">SQRT(Inputs!$B$38)*C657+SQRT(1-Inputs!$B$38)*_xlfn.NORM.S.INV(RAND())</f>
        <v>-1.5086999194676201</v>
      </c>
      <c r="Z657" s="23">
        <f ca="1">SQRT(Inputs!$B$38)*D657+SQRT(1-Inputs!$B$38)*_xlfn.NORM.S.INV(RAND())</f>
        <v>-1.2456566494783072</v>
      </c>
      <c r="AA657" s="23">
        <f ca="1">SQRT(Inputs!$B$38)*E657+SQRT(1-Inputs!$B$38)*_xlfn.NORM.S.INV(RAND())</f>
        <v>-0.3154976672497341</v>
      </c>
      <c r="AB657" s="23">
        <f ca="1">SQRT(Inputs!$B$38)*F657+SQRT(1-Inputs!$B$38)*_xlfn.NORM.S.INV(RAND())</f>
        <v>0.97743592902380938</v>
      </c>
      <c r="AC657" s="23">
        <f ca="1">SQRT(Inputs!$B$38)*G657+SQRT(1-Inputs!$B$38)*_xlfn.NORM.S.INV(RAND())</f>
        <v>1.1816987987508518</v>
      </c>
      <c r="AD657" s="23">
        <f ca="1">SQRT(Inputs!$B$38)*H657+SQRT(1-Inputs!$B$38)*_xlfn.NORM.S.INV(RAND())</f>
        <v>0.2441636465998856</v>
      </c>
      <c r="AE657" s="23">
        <f ca="1">SQRT(Inputs!$B$38)*I657+SQRT(1-Inputs!$B$38)*_xlfn.NORM.S.INV(RAND())</f>
        <v>0.15167586668575439</v>
      </c>
      <c r="AF657" s="23">
        <f ca="1">SQRT(Inputs!$B$38)*J657+SQRT(1-Inputs!$B$38)*_xlfn.NORM.S.INV(RAND())</f>
        <v>0.4219714767385927</v>
      </c>
      <c r="AG657" s="23">
        <f ca="1">SQRT(Inputs!$B$38)*K657+SQRT(1-Inputs!$B$38)*_xlfn.NORM.S.INV(RAND())</f>
        <v>1.761830658014307</v>
      </c>
      <c r="AH657" s="23">
        <f ca="1">SQRT(Inputs!$B$38)*L657+SQRT(1-Inputs!$B$38)*_xlfn.NORM.S.INV(RAND())</f>
        <v>0.82373976421298567</v>
      </c>
      <c r="AI657" s="23">
        <f ca="1">SQRT(Inputs!$B$38)*M657+SQRT(1-Inputs!$B$38)*_xlfn.NORM.S.INV(RAND())</f>
        <v>-0.63659717384166781</v>
      </c>
      <c r="AJ657" s="23">
        <f ca="1">SQRT(Inputs!$B$38)*C657+SQRT(1-Inputs!$B$38)*_xlfn.NORM.S.INV(RAND())</f>
        <v>1.0692910610964856</v>
      </c>
      <c r="AK657" s="23">
        <f ca="1">SQRT(Inputs!$B$38)*D657+SQRT(1-Inputs!$B$38)*_xlfn.NORM.S.INV(RAND())</f>
        <v>0.23880396499411027</v>
      </c>
      <c r="AL657" s="23">
        <f ca="1">SQRT(Inputs!$B$38)*E657+SQRT(1-Inputs!$B$38)*_xlfn.NORM.S.INV(RAND())</f>
        <v>-1.3788850079983699</v>
      </c>
      <c r="AM657" s="23">
        <f ca="1">SQRT(Inputs!$B$38)*F657+SQRT(1-Inputs!$B$38)*_xlfn.NORM.S.INV(RAND())</f>
        <v>0.70896597586949361</v>
      </c>
      <c r="AN657" s="23">
        <f ca="1">SQRT(Inputs!$B$38)*G657+SQRT(1-Inputs!$B$38)*_xlfn.NORM.S.INV(RAND())</f>
        <v>0.83300683919567864</v>
      </c>
      <c r="AO657" s="23">
        <f ca="1">SQRT(Inputs!$B$38)*H657+SQRT(1-Inputs!$B$38)*_xlfn.NORM.S.INV(RAND())</f>
        <v>0.89377873692159049</v>
      </c>
      <c r="AP657" s="23">
        <f ca="1">SQRT(Inputs!$B$38)*I657+SQRT(1-Inputs!$B$38)*_xlfn.NORM.S.INV(RAND())</f>
        <v>0.30974058771774088</v>
      </c>
      <c r="AQ657" s="23">
        <f ca="1">SQRT(Inputs!$B$38)*J657+SQRT(1-Inputs!$B$38)*_xlfn.NORM.S.INV(RAND())</f>
        <v>0.1669661165146254</v>
      </c>
      <c r="AR657" s="23">
        <f ca="1">SQRT(Inputs!$B$38)*K657+SQRT(1-Inputs!$B$38)*_xlfn.NORM.S.INV(RAND())</f>
        <v>0.80657050187212032</v>
      </c>
      <c r="AS657" s="23">
        <f ca="1">SQRT(Inputs!$B$38)*L657+SQRT(1-Inputs!$B$38)*_xlfn.NORM.S.INV(RAND())</f>
        <v>-1.8984138825340169E-2</v>
      </c>
      <c r="AT657" s="23">
        <f ca="1">SQRT(Inputs!$B$38)*M657+SQRT(1-Inputs!$B$38)*_xlfn.NORM.S.INV(RAND())</f>
        <v>-1.7926360545580822</v>
      </c>
      <c r="AU657" s="15">
        <f ca="1">Inputs!$B$6*EXP($B$8-0.5*C$5^2+C$5*N657)</f>
        <v>5724.9207152804229</v>
      </c>
      <c r="AV657" s="15">
        <f t="shared" ca="1" si="365"/>
        <v>8702.1835406864175</v>
      </c>
      <c r="AW657" s="15">
        <f t="shared" ca="1" si="366"/>
        <v>11944.285227714707</v>
      </c>
      <c r="AX657" s="15">
        <f t="shared" ca="1" si="367"/>
        <v>12648.088819545323</v>
      </c>
      <c r="AY657" s="15">
        <f t="shared" ca="1" si="368"/>
        <v>15178.642860151183</v>
      </c>
      <c r="AZ657" s="15">
        <f t="shared" ca="1" si="369"/>
        <v>21180.829406783076</v>
      </c>
      <c r="BA657" s="15">
        <f t="shared" ca="1" si="370"/>
        <v>23841.434420056201</v>
      </c>
      <c r="BB657" s="15">
        <f t="shared" ca="1" si="371"/>
        <v>30309.844354772416</v>
      </c>
      <c r="BC657" s="15">
        <f t="shared" ca="1" si="372"/>
        <v>39516.493900705791</v>
      </c>
      <c r="BD657" s="15">
        <f t="shared" ca="1" si="373"/>
        <v>50148.389096594612</v>
      </c>
      <c r="BE657" s="15">
        <f t="shared" ca="1" si="374"/>
        <v>52502.37216739577</v>
      </c>
      <c r="BF657" s="15">
        <f ca="1">Inputs!$B$13*EXP($B$9-0.5*C$6^2+C$6*Y657)</f>
        <v>10255.53620862874</v>
      </c>
      <c r="BG657" s="15">
        <f t="shared" ca="1" si="375"/>
        <v>9982.8342266767941</v>
      </c>
      <c r="BH657" s="15">
        <f t="shared" ca="1" si="376"/>
        <v>11575.349024013014</v>
      </c>
      <c r="BI657" s="15">
        <f t="shared" ca="1" si="377"/>
        <v>16470.505694977866</v>
      </c>
      <c r="BJ657" s="15">
        <f t="shared" ca="1" si="378"/>
        <v>23941.456915547788</v>
      </c>
      <c r="BK657" s="15">
        <f t="shared" ca="1" si="379"/>
        <v>30376.763970130236</v>
      </c>
      <c r="BL657" s="15">
        <f t="shared" ca="1" si="380"/>
        <v>38054.889287003214</v>
      </c>
      <c r="BM657" s="15">
        <f t="shared" ca="1" si="381"/>
        <v>49295.189210985307</v>
      </c>
      <c r="BN657" s="15">
        <f t="shared" ca="1" si="382"/>
        <v>74878.691119174298</v>
      </c>
      <c r="BO657" s="15">
        <f t="shared" ca="1" si="383"/>
        <v>101388.31329020002</v>
      </c>
      <c r="BP657" s="15">
        <f t="shared" ca="1" si="384"/>
        <v>116106.55107600352</v>
      </c>
      <c r="BQ657" s="15">
        <f ca="1">Inputs!$B$20*EXP($B$10-0.5*C$7^2+C$7*AJ657)</f>
        <v>6267.8439932590509</v>
      </c>
      <c r="BR657" s="15">
        <f t="shared" ca="1" si="385"/>
        <v>9174.7332437670993</v>
      </c>
      <c r="BS657" s="15">
        <f t="shared" ca="1" si="386"/>
        <v>8455.3622734202818</v>
      </c>
      <c r="BT657" s="15">
        <f t="shared" ca="1" si="387"/>
        <v>14041.067240382707</v>
      </c>
      <c r="BU657" s="15">
        <f t="shared" ca="1" si="388"/>
        <v>23804.730042799976</v>
      </c>
      <c r="BV657" s="15">
        <f t="shared" ca="1" si="389"/>
        <v>40507.279136783371</v>
      </c>
      <c r="BW657" s="15">
        <f t="shared" ca="1" si="390"/>
        <v>60355.398685684966</v>
      </c>
      <c r="BX657" s="15">
        <f t="shared" ca="1" si="391"/>
        <v>87290.173708387068</v>
      </c>
      <c r="BY657" s="15">
        <f t="shared" ca="1" si="392"/>
        <v>142716.80064855373</v>
      </c>
      <c r="BZ657" s="15">
        <f t="shared" ca="1" si="393"/>
        <v>199554.01236816146</v>
      </c>
      <c r="CA657" s="15">
        <f t="shared" ca="1" si="394"/>
        <v>203843.66685416966</v>
      </c>
      <c r="CB657" s="15">
        <f ca="1">(AU657*DCF!C$10-DCF!C$5*MAX(AU657*DCF!C$10,0)-MAX(AU657-Inputs!$B$6,0)/Inputs!$B$10)*DCF!C$6</f>
        <v>1037.6362500157916</v>
      </c>
      <c r="CC657" s="15">
        <f ca="1">(AV657*DCF!D$10-DCF!D$5*MAX(AV657*DCF!D$10,0)-MAX(AV657-AU657,0)/Inputs!$B$10)*DCF!D$6</f>
        <v>1395.1706632123185</v>
      </c>
      <c r="CD657" s="15">
        <f ca="1">(AW657*DCF!E$10-DCF!E$5*MAX(AW657*DCF!E$10,0)-MAX(AW657-AV657,0)/Inputs!$B$10)*DCF!E$6</f>
        <v>2027.4897612731083</v>
      </c>
      <c r="CE657" s="15">
        <f ca="1">(AX657*DCF!F$10-DCF!F$5*MAX(AX657*DCF!F$10,0)-MAX(AX657-AW657,0)/Inputs!$B$10)*DCF!F$6</f>
        <v>2614.6135541372523</v>
      </c>
      <c r="CF657" s="15">
        <f ca="1">(AY657*DCF!G$10-DCF!G$5*MAX(AY657*DCF!G$10,0)-MAX(AY657-AX657,0)/Inputs!$B$10)*DCF!G$6</f>
        <v>2640.9890570108792</v>
      </c>
      <c r="CG657" s="15">
        <f ca="1">(AZ657*DCF!H$10-DCF!H$5*MAX(AZ657*DCF!H$10,0)-MAX(AZ657-AY657,0)/Inputs!$B$10)*DCF!H$6</f>
        <v>3046.4773971769364</v>
      </c>
      <c r="CH657" s="15">
        <f ca="1">(BA657*DCF!I$10-DCF!I$5*MAX(BA657*DCF!I$10,0)-MAX(BA657-AZ657,0)/Inputs!$B$10)*DCF!I$6</f>
        <v>3918.5278890133154</v>
      </c>
      <c r="CI657" s="15">
        <f ca="1">(BB657*DCF!J$10-DCF!J$5*MAX(BB657*DCF!J$10,0)-MAX(BB657-BA657,0)/Inputs!$B$10)*DCF!J$6</f>
        <v>4221.0586851825292</v>
      </c>
      <c r="CJ657" s="15">
        <f ca="1">(BC657*DCF!K$10-DCF!K$5*MAX(BC657*DCF!K$10,0)-MAX(BC657-BB657,0)/Inputs!$B$10)*DCF!K$6</f>
        <v>5072.7300939962624</v>
      </c>
      <c r="CK657" s="15">
        <f ca="1">(BD657*DCF!L$10-DCF!L$5*MAX(BD657*DCF!L$10,0)-MAX(BD657-BC657,0)/Inputs!$B$10)*DCF!L$6</f>
        <v>6188.4545016753218</v>
      </c>
      <c r="CL657" s="15">
        <f ca="1">(BE657*DCF!M$10-DCF!M$5*MAX(BE657*DCF!M$10,0)-MAX(BE657-BD657,0)/Inputs!$B$10)*DCF!M$6</f>
        <v>7127.5553510467644</v>
      </c>
      <c r="CM657" s="15">
        <f ca="1">(BF657*DCF!C$28-DCF!C$5*MAX(BF657*DCF!C$28,0)-MAX(BF657-Inputs!$B$13,0)/Inputs!$B$17)*DCF!C$6</f>
        <v>3129.9223937543857</v>
      </c>
      <c r="CN657" s="15">
        <f ca="1">(BG657*DCF!D$28-DCF!D$5*MAX(BG657*DCF!D$28,0)-MAX(BG657-BF657,0)/Inputs!$B$17)*DCF!D$6</f>
        <v>2940.1749219519465</v>
      </c>
      <c r="CO657" s="15">
        <f ca="1">(BH657*DCF!E$28-DCF!E$5*MAX(BH657*DCF!E$28,0)-MAX(BH657-BG657,0)/Inputs!$B$17)*DCF!E$6</f>
        <v>2964.4822134627052</v>
      </c>
      <c r="CP657" s="15">
        <f ca="1">(BI657*DCF!F$28-DCF!F$5*MAX(BI657*DCF!F$28,0)-MAX(BI657-BH657,0)/Inputs!$B$17)*DCF!F$6</f>
        <v>3580.0678030583895</v>
      </c>
      <c r="CQ657" s="15">
        <f ca="1">(BJ657*DCF!G$28-DCF!G$5*MAX(BJ657*DCF!G$28,0)-MAX(BJ657-BI657,0)/Inputs!$B$17)*DCF!G$6</f>
        <v>4955.2524487355959</v>
      </c>
      <c r="CR657" s="15">
        <f ca="1">(BK657*DCF!H$28-DCF!H$5*MAX(BK657*DCF!H$28,0)-MAX(BK657-BJ657,0)/Inputs!$B$17)*DCF!H$6</f>
        <v>6512.6427496777733</v>
      </c>
      <c r="CS657" s="15">
        <f ca="1">(BL657*DCF!I$28-DCF!I$5*MAX(BL657*DCF!I$28,0)-MAX(BL657-BK657,0)/Inputs!$B$17)*DCF!I$6</f>
        <v>7846.6764192567716</v>
      </c>
      <c r="CT657" s="15">
        <f ca="1">(BM657*DCF!J$28-DCF!J$5*MAX(BM657*DCF!J$28,0)-MAX(BM657-BL657,0)/Inputs!$B$17)*DCF!J$6</f>
        <v>9506.5475545841164</v>
      </c>
      <c r="CU657" s="15">
        <f ca="1">(BN657*DCF!K$28-DCF!K$5*MAX(BN657*DCF!K$28,0)-MAX(BN657-BM657,0)/Inputs!$B$17)*DCF!K$6</f>
        <v>12679.485860281095</v>
      </c>
      <c r="CV657" s="15">
        <f ca="1">(BO657*DCF!L$28-DCF!L$5*MAX(BO657*DCF!L$28,0)-MAX(BO657-BN657,0)/Inputs!$B$17)*DCF!L$6</f>
        <v>17229.488676208268</v>
      </c>
      <c r="CW657" s="15">
        <f ca="1">(BP657*DCF!M$28-DCF!M$5*MAX(BP657*DCF!M$28,0)-MAX(BP657-BO657,0)/Inputs!$B$17)*DCF!M$6</f>
        <v>20307.045358442017</v>
      </c>
      <c r="CX657" s="15">
        <f ca="1">(BQ657*DCF!C$46-DCF!C$5*MAX(BQ657*DCF!C$46,0)-MAX(BQ657-Inputs!$B$20,0)/Inputs!$B$24)*DCF!C$6</f>
        <v>-2864.0951454450696</v>
      </c>
      <c r="CY657" s="15">
        <f ca="1">(BR657*DCF!D$46-DCF!D$5*MAX(BR657*DCF!D$46,0)-MAX(BR657-BQ657,0)/Inputs!$B$24)*DCF!D$6</f>
        <v>-2806.25852098625</v>
      </c>
      <c r="CZ657" s="15">
        <f ca="1">(BS657*DCF!E$46-DCF!E$5*MAX(BS657*DCF!E$46,0)-MAX(BS657-BR657,0)/Inputs!$B$24)*DCF!E$6</f>
        <v>-999.86131072218814</v>
      </c>
      <c r="DA657" s="15">
        <f ca="1">(BT657*DCF!F$46-DCF!F$5*MAX(BT657*DCF!F$46,0)-MAX(BT657-BS657,0)/Inputs!$B$24)*DCF!F$6</f>
        <v>-3056.4910469185966</v>
      </c>
      <c r="DB657" s="15">
        <f ca="1">(BU657*DCF!G$46-DCF!G$5*MAX(BU657*DCF!G$46,0)-MAX(BU657-BT657,0)/Inputs!$B$24)*DCF!G$6</f>
        <v>-4085.0473465466303</v>
      </c>
      <c r="DC657" s="15">
        <f ca="1">(BV657*DCF!H$46-DCF!H$5*MAX(BV657*DCF!H$46,0)-MAX(BV657-BU657,0)/Inputs!$B$24)*DCF!H$6</f>
        <v>-5190.214792739127</v>
      </c>
      <c r="DD657" s="15">
        <f ca="1">(BW657*DCF!I$46-DCF!I$5*MAX(BW657*DCF!I$46,0)-MAX(BW657-BV657,0)/Inputs!$B$24)*DCF!I$6</f>
        <v>-4303.6959624666652</v>
      </c>
      <c r="DE657" s="15">
        <f ca="1">(BX657*DCF!J$46-DCF!J$5*MAX(BX657*DCF!J$46,0)-MAX(BX657-BW657,0)/Inputs!$B$24)*DCF!J$6</f>
        <v>-3481.080954175196</v>
      </c>
      <c r="DF657" s="15">
        <f ca="1">(BY657*DCF!K$46-DCF!K$5*MAX(BY657*DCF!K$46,0)-MAX(BY657-BX657,0)/Inputs!$B$24)*DCF!K$6</f>
        <v>-5425.5876391445072</v>
      </c>
      <c r="DG657" s="15">
        <f ca="1">(BZ657*DCF!L$46-DCF!L$5*MAX(BZ657*DCF!L$46,0)-MAX(BZ657-BY657,0)/Inputs!$B$24)*DCF!L$6</f>
        <v>931.79683552245194</v>
      </c>
      <c r="DH657" s="15">
        <f ca="1">(CA657*DCF!M$46-DCF!M$5*MAX(CA657*DCF!M$46,0)-MAX(CA657-BZ657,0)/Inputs!$B$24)*DCF!M$6</f>
        <v>15083.764426899605</v>
      </c>
      <c r="DI657" s="15">
        <f ca="1">SUM(CB657:CL657)+BE657*DCF!M$10*(1+Inputs!$B$30)*(1-Inputs!$B$33)*(1-Inputs!$B$30/Inputs!$B$31)/(Inputs!$B$29-Inputs!$B$30)*DCF!M$6</f>
        <v>185405.49921760039</v>
      </c>
      <c r="DJ657" s="15">
        <f ca="1">SUM(CM657:CW657)+BP657*DCF!M$28*(1+Inputs!$B$30)*(1-Inputs!$B$33)*(1-Inputs!$B$30/Inputs!$B$31)/(Inputs!$B$29-Inputs!$B$30)*DCF!M$6</f>
        <v>522486.54239235818</v>
      </c>
      <c r="DK657" s="15">
        <f ca="1">SUM(CX657:DH657)+CA657*DCF!M$46*(1+Inputs!$B$30)*(1-Inputs!$B$33)*(1-Inputs!$B$30/Inputs!$B$31)/(Inputs!$B$29-Inputs!$B$30)*DCF!M$6</f>
        <v>298969.6843258288</v>
      </c>
      <c r="DM657" s="15">
        <f ca="1">DI657+DJ657+DK657+Inputs!$B$34+Inputs!$B$36-Inputs!$B$35</f>
        <v>1083712.7259357874</v>
      </c>
    </row>
    <row r="658" spans="1:117" x14ac:dyDescent="0.75">
      <c r="A658" s="11">
        <v>645</v>
      </c>
      <c r="C658" s="23">
        <f t="shared" ca="1" si="364"/>
        <v>2.331160463612187</v>
      </c>
      <c r="D658" s="23">
        <f t="shared" ca="1" si="364"/>
        <v>1.1364805005637926</v>
      </c>
      <c r="E658" s="23">
        <f t="shared" ca="1" si="364"/>
        <v>-0.7727331210898255</v>
      </c>
      <c r="F658" s="23">
        <f t="shared" ca="1" si="364"/>
        <v>-0.99800156791192707</v>
      </c>
      <c r="G658" s="23">
        <f t="shared" ca="1" si="364"/>
        <v>1.4141448755218844</v>
      </c>
      <c r="H658" s="23">
        <f t="shared" ca="1" si="364"/>
        <v>-0.47891336749717267</v>
      </c>
      <c r="I658" s="23">
        <f t="shared" ca="1" si="364"/>
        <v>-0.29889527359385026</v>
      </c>
      <c r="J658" s="23">
        <f t="shared" ca="1" si="364"/>
        <v>0.9795751130243513</v>
      </c>
      <c r="K658" s="23">
        <f t="shared" ca="1" si="364"/>
        <v>0.49944408849766136</v>
      </c>
      <c r="L658" s="23">
        <f t="shared" ca="1" si="364"/>
        <v>1.701998088765907</v>
      </c>
      <c r="M658" s="23">
        <f t="shared" ca="1" si="364"/>
        <v>-0.55633237847442818</v>
      </c>
      <c r="N658" s="23">
        <f ca="1">SQRT(Inputs!$B$38)*C658+SQRT(1-Inputs!$B$38)*_xlfn.NORM.S.INV(RAND())</f>
        <v>2.9674840587112108</v>
      </c>
      <c r="O658" s="23">
        <f ca="1">SQRT(Inputs!$B$38)*D658+SQRT(1-Inputs!$B$38)*_xlfn.NORM.S.INV(RAND())</f>
        <v>1.0332325143778602</v>
      </c>
      <c r="P658" s="23">
        <f ca="1">SQRT(Inputs!$B$38)*E658+SQRT(1-Inputs!$B$38)*_xlfn.NORM.S.INV(RAND())</f>
        <v>-1.0604773409180801</v>
      </c>
      <c r="Q658" s="23">
        <f ca="1">SQRT(Inputs!$B$38)*F658+SQRT(1-Inputs!$B$38)*_xlfn.NORM.S.INV(RAND())</f>
        <v>0.4204819506283437</v>
      </c>
      <c r="R658" s="23">
        <f ca="1">SQRT(Inputs!$B$38)*G658+SQRT(1-Inputs!$B$38)*_xlfn.NORM.S.INV(RAND())</f>
        <v>-0.11306031525928228</v>
      </c>
      <c r="S658" s="23">
        <f ca="1">SQRT(Inputs!$B$38)*H658+SQRT(1-Inputs!$B$38)*_xlfn.NORM.S.INV(RAND())</f>
        <v>0.1434429206260921</v>
      </c>
      <c r="T658" s="23">
        <f ca="1">SQRT(Inputs!$B$38)*I658+SQRT(1-Inputs!$B$38)*_xlfn.NORM.S.INV(RAND())</f>
        <v>1.4171488933576144</v>
      </c>
      <c r="U658" s="23">
        <f ca="1">SQRT(Inputs!$B$38)*J658+SQRT(1-Inputs!$B$38)*_xlfn.NORM.S.INV(RAND())</f>
        <v>-0.58811936580270219</v>
      </c>
      <c r="V658" s="23">
        <f ca="1">SQRT(Inputs!$B$38)*K658+SQRT(1-Inputs!$B$38)*_xlfn.NORM.S.INV(RAND())</f>
        <v>0.93351427202386783</v>
      </c>
      <c r="W658" s="23">
        <f ca="1">SQRT(Inputs!$B$38)*L658+SQRT(1-Inputs!$B$38)*_xlfn.NORM.S.INV(RAND())</f>
        <v>0.55096365033378158</v>
      </c>
      <c r="X658" s="23">
        <f ca="1">SQRT(Inputs!$B$38)*M658+SQRT(1-Inputs!$B$38)*_xlfn.NORM.S.INV(RAND())</f>
        <v>-0.76050023187252314</v>
      </c>
      <c r="Y658" s="23">
        <f ca="1">SQRT(Inputs!$B$38)*C658+SQRT(1-Inputs!$B$38)*_xlfn.NORM.S.INV(RAND())</f>
        <v>1.2396044694079813</v>
      </c>
      <c r="Z658" s="23">
        <f ca="1">SQRT(Inputs!$B$38)*D658+SQRT(1-Inputs!$B$38)*_xlfn.NORM.S.INV(RAND())</f>
        <v>1.1630699930410657</v>
      </c>
      <c r="AA658" s="23">
        <f ca="1">SQRT(Inputs!$B$38)*E658+SQRT(1-Inputs!$B$38)*_xlfn.NORM.S.INV(RAND())</f>
        <v>-0.14043134557820275</v>
      </c>
      <c r="AB658" s="23">
        <f ca="1">SQRT(Inputs!$B$38)*F658+SQRT(1-Inputs!$B$38)*_xlfn.NORM.S.INV(RAND())</f>
        <v>-0.78799464601504599</v>
      </c>
      <c r="AC658" s="23">
        <f ca="1">SQRT(Inputs!$B$38)*G658+SQRT(1-Inputs!$B$38)*_xlfn.NORM.S.INV(RAND())</f>
        <v>1.7511465106617978</v>
      </c>
      <c r="AD658" s="23">
        <f ca="1">SQRT(Inputs!$B$38)*H658+SQRT(1-Inputs!$B$38)*_xlfn.NORM.S.INV(RAND())</f>
        <v>0.44224048976237695</v>
      </c>
      <c r="AE658" s="23">
        <f ca="1">SQRT(Inputs!$B$38)*I658+SQRT(1-Inputs!$B$38)*_xlfn.NORM.S.INV(RAND())</f>
        <v>0.95656649348898415</v>
      </c>
      <c r="AF658" s="23">
        <f ca="1">SQRT(Inputs!$B$38)*J658+SQRT(1-Inputs!$B$38)*_xlfn.NORM.S.INV(RAND())</f>
        <v>1.4420758606230648</v>
      </c>
      <c r="AG658" s="23">
        <f ca="1">SQRT(Inputs!$B$38)*K658+SQRT(1-Inputs!$B$38)*_xlfn.NORM.S.INV(RAND())</f>
        <v>-8.2815360978627128E-2</v>
      </c>
      <c r="AH658" s="23">
        <f ca="1">SQRT(Inputs!$B$38)*L658+SQRT(1-Inputs!$B$38)*_xlfn.NORM.S.INV(RAND())</f>
        <v>0.9831434221512636</v>
      </c>
      <c r="AI658" s="23">
        <f ca="1">SQRT(Inputs!$B$38)*M658+SQRT(1-Inputs!$B$38)*_xlfn.NORM.S.INV(RAND())</f>
        <v>-0.80409423275321978</v>
      </c>
      <c r="AJ658" s="23">
        <f ca="1">SQRT(Inputs!$B$38)*C658+SQRT(1-Inputs!$B$38)*_xlfn.NORM.S.INV(RAND())</f>
        <v>0.32426665150616241</v>
      </c>
      <c r="AK658" s="23">
        <f ca="1">SQRT(Inputs!$B$38)*D658+SQRT(1-Inputs!$B$38)*_xlfn.NORM.S.INV(RAND())</f>
        <v>0.89866999897549116</v>
      </c>
      <c r="AL658" s="23">
        <f ca="1">SQRT(Inputs!$B$38)*E658+SQRT(1-Inputs!$B$38)*_xlfn.NORM.S.INV(RAND())</f>
        <v>-0.62584072935588519</v>
      </c>
      <c r="AM658" s="23">
        <f ca="1">SQRT(Inputs!$B$38)*F658+SQRT(1-Inputs!$B$38)*_xlfn.NORM.S.INV(RAND())</f>
        <v>-1.3884666216844437</v>
      </c>
      <c r="AN658" s="23">
        <f ca="1">SQRT(Inputs!$B$38)*G658+SQRT(1-Inputs!$B$38)*_xlfn.NORM.S.INV(RAND())</f>
        <v>0.48345296366243395</v>
      </c>
      <c r="AO658" s="23">
        <f ca="1">SQRT(Inputs!$B$38)*H658+SQRT(1-Inputs!$B$38)*_xlfn.NORM.S.INV(RAND())</f>
        <v>0.19102159985652023</v>
      </c>
      <c r="AP658" s="23">
        <f ca="1">SQRT(Inputs!$B$38)*I658+SQRT(1-Inputs!$B$38)*_xlfn.NORM.S.INV(RAND())</f>
        <v>-0.64797064327662768</v>
      </c>
      <c r="AQ658" s="23">
        <f ca="1">SQRT(Inputs!$B$38)*J658+SQRT(1-Inputs!$B$38)*_xlfn.NORM.S.INV(RAND())</f>
        <v>-6.9148600995466269E-2</v>
      </c>
      <c r="AR658" s="23">
        <f ca="1">SQRT(Inputs!$B$38)*K658+SQRT(1-Inputs!$B$38)*_xlfn.NORM.S.INV(RAND())</f>
        <v>0.57835154835605884</v>
      </c>
      <c r="AS658" s="23">
        <f ca="1">SQRT(Inputs!$B$38)*L658+SQRT(1-Inputs!$B$38)*_xlfn.NORM.S.INV(RAND())</f>
        <v>0.25074113843816348</v>
      </c>
      <c r="AT658" s="23">
        <f ca="1">SQRT(Inputs!$B$38)*M658+SQRT(1-Inputs!$B$38)*_xlfn.NORM.S.INV(RAND())</f>
        <v>-0.43327446580426465</v>
      </c>
      <c r="AU658" s="15">
        <f ca="1">Inputs!$B$6*EXP($B$8-0.5*C$5^2+C$5*N658)</f>
        <v>8022.2016785715232</v>
      </c>
      <c r="AV658" s="15">
        <f t="shared" ca="1" si="365"/>
        <v>11366.99564301642</v>
      </c>
      <c r="AW658" s="15">
        <f t="shared" ca="1" si="366"/>
        <v>12012.781916256508</v>
      </c>
      <c r="AX658" s="15">
        <f t="shared" ca="1" si="367"/>
        <v>15457.452404709462</v>
      </c>
      <c r="AY658" s="15">
        <f t="shared" ca="1" si="368"/>
        <v>18642.791128079785</v>
      </c>
      <c r="AZ658" s="15">
        <f t="shared" ca="1" si="369"/>
        <v>23163.652132886771</v>
      </c>
      <c r="BA658" s="15">
        <f t="shared" ca="1" si="370"/>
        <v>32878.467678179528</v>
      </c>
      <c r="BB658" s="15">
        <f t="shared" ca="1" si="371"/>
        <v>37949.927562014105</v>
      </c>
      <c r="BC658" s="15">
        <f t="shared" ca="1" si="372"/>
        <v>50861.828007937111</v>
      </c>
      <c r="BD658" s="15">
        <f t="shared" ca="1" si="373"/>
        <v>65605.799700056567</v>
      </c>
      <c r="BE658" s="15">
        <f t="shared" ca="1" si="374"/>
        <v>75011.525562054172</v>
      </c>
      <c r="BF658" s="15">
        <f ca="1">Inputs!$B$13*EXP($B$9-0.5*C$6^2+C$6*Y658)</f>
        <v>17684.04242840199</v>
      </c>
      <c r="BG658" s="15">
        <f t="shared" ca="1" si="375"/>
        <v>26584.778971764899</v>
      </c>
      <c r="BH658" s="15">
        <f t="shared" ca="1" si="376"/>
        <v>31733.902513701432</v>
      </c>
      <c r="BI658" s="15">
        <f t="shared" ca="1" si="377"/>
        <v>34409.921406783338</v>
      </c>
      <c r="BJ658" s="15">
        <f t="shared" ca="1" si="378"/>
        <v>54296.97884673057</v>
      </c>
      <c r="BK658" s="15">
        <f t="shared" ca="1" si="379"/>
        <v>70774.717622448879</v>
      </c>
      <c r="BL658" s="15">
        <f t="shared" ca="1" si="380"/>
        <v>98411.782074886156</v>
      </c>
      <c r="BM658" s="15">
        <f t="shared" ca="1" si="381"/>
        <v>144702.88286950713</v>
      </c>
      <c r="BN658" s="15">
        <f t="shared" ca="1" si="382"/>
        <v>176208.97704231419</v>
      </c>
      <c r="BO658" s="15">
        <f t="shared" ca="1" si="383"/>
        <v>243055.12206507166</v>
      </c>
      <c r="BP658" s="15">
        <f t="shared" ca="1" si="384"/>
        <v>273106.52742403024</v>
      </c>
      <c r="BQ658" s="15">
        <f ca="1">Inputs!$B$20*EXP($B$10-0.5*C$7^2+C$7*AJ658)</f>
        <v>4812.3482871409287</v>
      </c>
      <c r="BR658" s="15">
        <f t="shared" ca="1" si="385"/>
        <v>8686.4672099454237</v>
      </c>
      <c r="BS658" s="15">
        <f t="shared" ca="1" si="386"/>
        <v>9938.2439330829857</v>
      </c>
      <c r="BT658" s="15">
        <f t="shared" ca="1" si="387"/>
        <v>9519.5894793134721</v>
      </c>
      <c r="BU658" s="15">
        <f t="shared" ca="1" si="388"/>
        <v>14830.236683043006</v>
      </c>
      <c r="BV658" s="15">
        <f t="shared" ca="1" si="389"/>
        <v>21540.509760366334</v>
      </c>
      <c r="BW658" s="15">
        <f t="shared" ca="1" si="390"/>
        <v>26206.440263759934</v>
      </c>
      <c r="BX658" s="15">
        <f t="shared" ca="1" si="391"/>
        <v>36149.30773578112</v>
      </c>
      <c r="BY658" s="15">
        <f t="shared" ca="1" si="392"/>
        <v>56577.887215951705</v>
      </c>
      <c r="BZ658" s="15">
        <f t="shared" ca="1" si="393"/>
        <v>83131.653568637557</v>
      </c>
      <c r="CA658" s="15">
        <f t="shared" ca="1" si="394"/>
        <v>108121.28314204913</v>
      </c>
      <c r="CB658" s="15">
        <f ca="1">(AU658*DCF!C$10-DCF!C$5*MAX(AU658*DCF!C$10,0)-MAX(AU658-Inputs!$B$6,0)/Inputs!$B$10)*DCF!C$6</f>
        <v>1021.2562272782773</v>
      </c>
      <c r="CC658" s="15">
        <f ca="1">(AV658*DCF!D$10-DCF!D$5*MAX(AV658*DCF!D$10,0)-MAX(AV658-AU658,0)/Inputs!$B$10)*DCF!D$6</f>
        <v>1955.0877103644627</v>
      </c>
      <c r="CD658" s="15">
        <f ca="1">(AW658*DCF!E$10-DCF!E$5*MAX(AW658*DCF!E$10,0)-MAX(AW658-AV658,0)/Inputs!$B$10)*DCF!E$6</f>
        <v>2628.1023052433193</v>
      </c>
      <c r="CE658" s="15">
        <f ca="1">(AX658*DCF!F$10-DCF!F$5*MAX(AX658*DCF!F$10,0)-MAX(AX658-AW658,0)/Inputs!$B$10)*DCF!F$6</f>
        <v>2657.5867004158908</v>
      </c>
      <c r="CF658" s="15">
        <f ca="1">(AY658*DCF!G$10-DCF!G$5*MAX(AY658*DCF!G$10,0)-MAX(AY658-AX658,0)/Inputs!$B$10)*DCF!G$6</f>
        <v>3228.8807096469836</v>
      </c>
      <c r="CG658" s="15">
        <f ca="1">(AZ658*DCF!H$10-DCF!H$5*MAX(AZ658*DCF!H$10,0)-MAX(AZ658-AY658,0)/Inputs!$B$10)*DCF!H$6</f>
        <v>3694.4797579157066</v>
      </c>
      <c r="CH658" s="15">
        <f ca="1">(BA658*DCF!I$10-DCF!I$5*MAX(BA658*DCF!I$10,0)-MAX(BA658-AZ658,0)/Inputs!$B$10)*DCF!I$6</f>
        <v>4412.1265088529317</v>
      </c>
      <c r="CI658" s="15">
        <f ca="1">(BB658*DCF!J$10-DCF!J$5*MAX(BB658*DCF!J$10,0)-MAX(BB658-BA658,0)/Inputs!$B$10)*DCF!J$6</f>
        <v>5743.7994513384037</v>
      </c>
      <c r="CJ658" s="15">
        <f ca="1">(BC658*DCF!K$10-DCF!K$5*MAX(BC658*DCF!K$10,0)-MAX(BC658-BB658,0)/Inputs!$B$10)*DCF!K$6</f>
        <v>6380.4679564295784</v>
      </c>
      <c r="CK658" s="15">
        <f ca="1">(BD658*DCF!L$10-DCF!L$5*MAX(BD658*DCF!L$10,0)-MAX(BD658-BC658,0)/Inputs!$B$10)*DCF!L$6</f>
        <v>7987.9678870063553</v>
      </c>
      <c r="CL658" s="15">
        <f ca="1">(BE658*DCF!M$10-DCF!M$5*MAX(BE658*DCF!M$10,0)-MAX(BE658-BD658,0)/Inputs!$B$10)*DCF!M$6</f>
        <v>9461.4820058453915</v>
      </c>
      <c r="CM658" s="15">
        <f ca="1">(BF658*DCF!C$28-DCF!C$5*MAX(BF658*DCF!C$28,0)-MAX(BF658-Inputs!$B$13,0)/Inputs!$B$17)*DCF!C$6</f>
        <v>3942.7714589064126</v>
      </c>
      <c r="CN658" s="15">
        <f ca="1">(BG658*DCF!D$28-DCF!D$5*MAX(BG658*DCF!D$28,0)-MAX(BG658-BF658,0)/Inputs!$B$17)*DCF!D$6</f>
        <v>5930.8953533700587</v>
      </c>
      <c r="CO658" s="15">
        <f ca="1">(BH658*DCF!E$28-DCF!E$5*MAX(BH658*DCF!E$28,0)-MAX(BH658-BG658,0)/Inputs!$B$17)*DCF!E$6</f>
        <v>7972.7848862693718</v>
      </c>
      <c r="CP658" s="15">
        <f ca="1">(BI658*DCF!F$28-DCF!F$5*MAX(BI658*DCF!F$28,0)-MAX(BI658-BH658,0)/Inputs!$B$17)*DCF!F$6</f>
        <v>8854.1757377432405</v>
      </c>
      <c r="CQ658" s="15">
        <f ca="1">(BJ658*DCF!G$28-DCF!G$5*MAX(BJ658*DCF!G$28,0)-MAX(BJ658-BI658,0)/Inputs!$B$17)*DCF!G$6</f>
        <v>10742.956510515736</v>
      </c>
      <c r="CR658" s="15">
        <f ca="1">(BK658*DCF!H$28-DCF!H$5*MAX(BK658*DCF!H$28,0)-MAX(BK658-BJ658,0)/Inputs!$B$17)*DCF!H$6</f>
        <v>14943.190324366627</v>
      </c>
      <c r="CS658" s="15">
        <f ca="1">(BL658*DCF!I$28-DCF!I$5*MAX(BL658*DCF!I$28,0)-MAX(BL658-BK658,0)/Inputs!$B$17)*DCF!I$6</f>
        <v>19175.063416424895</v>
      </c>
      <c r="CT658" s="15">
        <f ca="1">(BM658*DCF!J$28-DCF!J$5*MAX(BM658*DCF!J$28,0)-MAX(BM658-BL658,0)/Inputs!$B$17)*DCF!J$6</f>
        <v>26142.933774790014</v>
      </c>
      <c r="CU658" s="15">
        <f ca="1">(BN658*DCF!K$28-DCF!K$5*MAX(BN658*DCF!K$28,0)-MAX(BN658-BM658,0)/Inputs!$B$17)*DCF!K$6</f>
        <v>33353.304578258583</v>
      </c>
      <c r="CV658" s="15">
        <f ca="1">(BO658*DCF!L$28-DCF!L$5*MAX(BO658*DCF!L$28,0)-MAX(BO658-BN658,0)/Inputs!$B$17)*DCF!L$6</f>
        <v>40930.845773957415</v>
      </c>
      <c r="CW658" s="15">
        <f ca="1">(BP658*DCF!M$28-DCF!M$5*MAX(BP658*DCF!M$28,0)-MAX(BP658-BO658,0)/Inputs!$B$17)*DCF!M$6</f>
        <v>48243.93490614371</v>
      </c>
      <c r="CX658" s="15">
        <f ca="1">(BQ658*DCF!C$46-DCF!C$5*MAX(BQ658*DCF!C$46,0)-MAX(BQ658-Inputs!$B$20,0)/Inputs!$B$24)*DCF!C$6</f>
        <v>-1855.6685592200429</v>
      </c>
      <c r="CY658" s="15">
        <f ca="1">(BR658*DCF!D$46-DCF!D$5*MAX(BR658*DCF!D$46,0)-MAX(BR658-BQ658,0)/Inputs!$B$24)*DCF!D$6</f>
        <v>-3135.6317679576568</v>
      </c>
      <c r="CZ658" s="15">
        <f ca="1">(BS658*DCF!E$46-DCF!E$5*MAX(BS658*DCF!E$46,0)-MAX(BS658-BR658,0)/Inputs!$B$24)*DCF!E$6</f>
        <v>-1668.6305722606839</v>
      </c>
      <c r="DA658" s="15">
        <f ca="1">(BT658*DCF!F$46-DCF!F$5*MAX(BT658*DCF!F$46,0)-MAX(BT658-BS658,0)/Inputs!$B$24)*DCF!F$6</f>
        <v>-693.27669331956474</v>
      </c>
      <c r="DB658" s="15">
        <f ca="1">(BU658*DCF!G$46-DCF!G$5*MAX(BU658*DCF!G$46,0)-MAX(BU658-BT658,0)/Inputs!$B$24)*DCF!G$6</f>
        <v>-2285.2566548051918</v>
      </c>
      <c r="DC658" s="15">
        <f ca="1">(BV658*DCF!H$46-DCF!H$5*MAX(BV658*DCF!H$46,0)-MAX(BV658-BU658,0)/Inputs!$B$24)*DCF!H$6</f>
        <v>-2085.1762442529403</v>
      </c>
      <c r="DD658" s="15">
        <f ca="1">(BW658*DCF!I$46-DCF!I$5*MAX(BW658*DCF!I$46,0)-MAX(BW658-BV658,0)/Inputs!$B$24)*DCF!I$6</f>
        <v>-734.16024868614181</v>
      </c>
      <c r="DE658" s="15">
        <f ca="1">(BX658*DCF!J$46-DCF!J$5*MAX(BX658*DCF!J$46,0)-MAX(BX658-BW658,0)/Inputs!$B$24)*DCF!J$6</f>
        <v>-1120.3225447772327</v>
      </c>
      <c r="DF658" s="15">
        <f ca="1">(BY658*DCF!K$46-DCF!K$5*MAX(BY658*DCF!K$46,0)-MAX(BY658-BX658,0)/Inputs!$B$24)*DCF!K$6</f>
        <v>-1772.5402364037755</v>
      </c>
      <c r="DG658" s="15">
        <f ca="1">(BZ658*DCF!L$46-DCF!L$5*MAX(BZ658*DCF!L$46,0)-MAX(BZ658-BY658,0)/Inputs!$B$24)*DCF!L$6</f>
        <v>-262.69854595938909</v>
      </c>
      <c r="DH658" s="15">
        <f ca="1">(CA658*DCF!M$46-DCF!M$5*MAX(CA658*DCF!M$46,0)-MAX(CA658-BZ658,0)/Inputs!$B$24)*DCF!M$6</f>
        <v>3252.0472023020402</v>
      </c>
      <c r="DI658" s="15">
        <f ca="1">SUM(CB658:CL658)+BE658*DCF!M$10*(1+Inputs!$B$30)*(1-Inputs!$B$33)*(1-Inputs!$B$30/Inputs!$B$31)/(Inputs!$B$29-Inputs!$B$30)*DCF!M$6</f>
        <v>257929.30478427076</v>
      </c>
      <c r="DJ658" s="15">
        <f ca="1">SUM(CM658:CW658)+BP658*DCF!M$28*(1+Inputs!$B$30)*(1-Inputs!$B$33)*(1-Inputs!$B$30/Inputs!$B$31)/(Inputs!$B$29-Inputs!$B$30)*DCF!M$6</f>
        <v>1233644.9597621132</v>
      </c>
      <c r="DK658" s="15">
        <f ca="1">SUM(CX658:DH658)+CA658*DCF!M$46*(1+Inputs!$B$30)*(1-Inputs!$B$33)*(1-Inputs!$B$30/Inputs!$B$31)/(Inputs!$B$29-Inputs!$B$30)*DCF!M$6</f>
        <v>154806.99665703555</v>
      </c>
      <c r="DM658" s="15">
        <f ca="1">DI658+DJ658+DK658+Inputs!$B$34+Inputs!$B$36-Inputs!$B$35</f>
        <v>1723232.2612034194</v>
      </c>
    </row>
    <row r="659" spans="1:117" x14ac:dyDescent="0.75">
      <c r="A659" s="11">
        <v>646</v>
      </c>
      <c r="C659" s="23">
        <f t="shared" ca="1" si="364"/>
        <v>0.73472171887514759</v>
      </c>
      <c r="D659" s="23">
        <f t="shared" ca="1" si="364"/>
        <v>-1.2575464546068573</v>
      </c>
      <c r="E659" s="23">
        <f t="shared" ca="1" si="364"/>
        <v>-2.0358106079439802</v>
      </c>
      <c r="F659" s="23">
        <f t="shared" ca="1" si="364"/>
        <v>-1.7162741442995944</v>
      </c>
      <c r="G659" s="23">
        <f t="shared" ca="1" si="364"/>
        <v>1.5547748848996763</v>
      </c>
      <c r="H659" s="23">
        <f t="shared" ca="1" si="364"/>
        <v>-0.511612989240814</v>
      </c>
      <c r="I659" s="23">
        <f t="shared" ca="1" si="364"/>
        <v>-1.2584831767660449</v>
      </c>
      <c r="J659" s="23">
        <f t="shared" ca="1" si="364"/>
        <v>-0.78126778076784975</v>
      </c>
      <c r="K659" s="23">
        <f t="shared" ca="1" si="364"/>
        <v>-0.21386916592827213</v>
      </c>
      <c r="L659" s="23">
        <f t="shared" ca="1" si="364"/>
        <v>0.53669949994788668</v>
      </c>
      <c r="M659" s="23">
        <f t="shared" ca="1" si="364"/>
        <v>-0.77189803831263792</v>
      </c>
      <c r="N659" s="23">
        <f ca="1">SQRT(Inputs!$B$38)*C659+SQRT(1-Inputs!$B$38)*_xlfn.NORM.S.INV(RAND())</f>
        <v>-0.43891040397545833</v>
      </c>
      <c r="O659" s="23">
        <f ca="1">SQRT(Inputs!$B$38)*D659+SQRT(1-Inputs!$B$38)*_xlfn.NORM.S.INV(RAND())</f>
        <v>-1.2666276703298749</v>
      </c>
      <c r="P659" s="23">
        <f ca="1">SQRT(Inputs!$B$38)*E659+SQRT(1-Inputs!$B$38)*_xlfn.NORM.S.INV(RAND())</f>
        <v>-1.0265344765295337</v>
      </c>
      <c r="Q659" s="23">
        <f ca="1">SQRT(Inputs!$B$38)*F659+SQRT(1-Inputs!$B$38)*_xlfn.NORM.S.INV(RAND())</f>
        <v>-0.64806945616960232</v>
      </c>
      <c r="R659" s="23">
        <f ca="1">SQRT(Inputs!$B$38)*G659+SQRT(1-Inputs!$B$38)*_xlfn.NORM.S.INV(RAND())</f>
        <v>-0.49193716840848889</v>
      </c>
      <c r="S659" s="23">
        <f ca="1">SQRT(Inputs!$B$38)*H659+SQRT(1-Inputs!$B$38)*_xlfn.NORM.S.INV(RAND())</f>
        <v>-0.85225458021673117</v>
      </c>
      <c r="T659" s="23">
        <f ca="1">SQRT(Inputs!$B$38)*I659+SQRT(1-Inputs!$B$38)*_xlfn.NORM.S.INV(RAND())</f>
        <v>0.11154577126155441</v>
      </c>
      <c r="U659" s="23">
        <f ca="1">SQRT(Inputs!$B$38)*J659+SQRT(1-Inputs!$B$38)*_xlfn.NORM.S.INV(RAND())</f>
        <v>0.53564150753693718</v>
      </c>
      <c r="V659" s="23">
        <f ca="1">SQRT(Inputs!$B$38)*K659+SQRT(1-Inputs!$B$38)*_xlfn.NORM.S.INV(RAND())</f>
        <v>-8.0774794507717407E-2</v>
      </c>
      <c r="W659" s="23">
        <f ca="1">SQRT(Inputs!$B$38)*L659+SQRT(1-Inputs!$B$38)*_xlfn.NORM.S.INV(RAND())</f>
        <v>0.77530824155149258</v>
      </c>
      <c r="X659" s="23">
        <f ca="1">SQRT(Inputs!$B$38)*M659+SQRT(1-Inputs!$B$38)*_xlfn.NORM.S.INV(RAND())</f>
        <v>-0.62592758557803263</v>
      </c>
      <c r="Y659" s="23">
        <f ca="1">SQRT(Inputs!$B$38)*C659+SQRT(1-Inputs!$B$38)*_xlfn.NORM.S.INV(RAND())</f>
        <v>0.87491425275468104</v>
      </c>
      <c r="Z659" s="23">
        <f ca="1">SQRT(Inputs!$B$38)*D659+SQRT(1-Inputs!$B$38)*_xlfn.NORM.S.INV(RAND())</f>
        <v>-0.219974113489315</v>
      </c>
      <c r="AA659" s="23">
        <f ca="1">SQRT(Inputs!$B$38)*E659+SQRT(1-Inputs!$B$38)*_xlfn.NORM.S.INV(RAND())</f>
        <v>-2.0760689808814852</v>
      </c>
      <c r="AB659" s="23">
        <f ca="1">SQRT(Inputs!$B$38)*F659+SQRT(1-Inputs!$B$38)*_xlfn.NORM.S.INV(RAND())</f>
        <v>-1.2071642458923957</v>
      </c>
      <c r="AC659" s="23">
        <f ca="1">SQRT(Inputs!$B$38)*G659+SQRT(1-Inputs!$B$38)*_xlfn.NORM.S.INV(RAND())</f>
        <v>1.3092875791411105</v>
      </c>
      <c r="AD659" s="23">
        <f ca="1">SQRT(Inputs!$B$38)*H659+SQRT(1-Inputs!$B$38)*_xlfn.NORM.S.INV(RAND())</f>
        <v>-4.7672531528994422E-3</v>
      </c>
      <c r="AE659" s="23">
        <f ca="1">SQRT(Inputs!$B$38)*I659+SQRT(1-Inputs!$B$38)*_xlfn.NORM.S.INV(RAND())</f>
        <v>7.5061667367357643E-2</v>
      </c>
      <c r="AF659" s="23">
        <f ca="1">SQRT(Inputs!$B$38)*J659+SQRT(1-Inputs!$B$38)*_xlfn.NORM.S.INV(RAND())</f>
        <v>-0.4103922627635721</v>
      </c>
      <c r="AG659" s="23">
        <f ca="1">SQRT(Inputs!$B$38)*K659+SQRT(1-Inputs!$B$38)*_xlfn.NORM.S.INV(RAND())</f>
        <v>0.71576897426193908</v>
      </c>
      <c r="AH659" s="23">
        <f ca="1">SQRT(Inputs!$B$38)*L659+SQRT(1-Inputs!$B$38)*_xlfn.NORM.S.INV(RAND())</f>
        <v>0.8092762642266691</v>
      </c>
      <c r="AI659" s="23">
        <f ca="1">SQRT(Inputs!$B$38)*M659+SQRT(1-Inputs!$B$38)*_xlfn.NORM.S.INV(RAND())</f>
        <v>-0.69664556825688617</v>
      </c>
      <c r="AJ659" s="23">
        <f ca="1">SQRT(Inputs!$B$38)*C659+SQRT(1-Inputs!$B$38)*_xlfn.NORM.S.INV(RAND())</f>
        <v>0.45990396933822458</v>
      </c>
      <c r="AK659" s="23">
        <f ca="1">SQRT(Inputs!$B$38)*D659+SQRT(1-Inputs!$B$38)*_xlfn.NORM.S.INV(RAND())</f>
        <v>0.81337676023579486</v>
      </c>
      <c r="AL659" s="23">
        <f ca="1">SQRT(Inputs!$B$38)*E659+SQRT(1-Inputs!$B$38)*_xlfn.NORM.S.INV(RAND())</f>
        <v>-1.2918846294342241</v>
      </c>
      <c r="AM659" s="23">
        <f ca="1">SQRT(Inputs!$B$38)*F659+SQRT(1-Inputs!$B$38)*_xlfn.NORM.S.INV(RAND())</f>
        <v>-0.76798388100616166</v>
      </c>
      <c r="AN659" s="23">
        <f ca="1">SQRT(Inputs!$B$38)*G659+SQRT(1-Inputs!$B$38)*_xlfn.NORM.S.INV(RAND())</f>
        <v>-0.5609915545636458</v>
      </c>
      <c r="AO659" s="23">
        <f ca="1">SQRT(Inputs!$B$38)*H659+SQRT(1-Inputs!$B$38)*_xlfn.NORM.S.INV(RAND())</f>
        <v>0.73981175407832978</v>
      </c>
      <c r="AP659" s="23">
        <f ca="1">SQRT(Inputs!$B$38)*I659+SQRT(1-Inputs!$B$38)*_xlfn.NORM.S.INV(RAND())</f>
        <v>-0.24664140983732769</v>
      </c>
      <c r="AQ659" s="23">
        <f ca="1">SQRT(Inputs!$B$38)*J659+SQRT(1-Inputs!$B$38)*_xlfn.NORM.S.INV(RAND())</f>
        <v>1.3318588164150398</v>
      </c>
      <c r="AR659" s="23">
        <f ca="1">SQRT(Inputs!$B$38)*K659+SQRT(1-Inputs!$B$38)*_xlfn.NORM.S.INV(RAND())</f>
        <v>-0.91614890393097526</v>
      </c>
      <c r="AS659" s="23">
        <f ca="1">SQRT(Inputs!$B$38)*L659+SQRT(1-Inputs!$B$38)*_xlfn.NORM.S.INV(RAND())</f>
        <v>1.657703035831591</v>
      </c>
      <c r="AT659" s="23">
        <f ca="1">SQRT(Inputs!$B$38)*M659+SQRT(1-Inputs!$B$38)*_xlfn.NORM.S.INV(RAND())</f>
        <v>-0.33675102065786217</v>
      </c>
      <c r="AU659" s="15">
        <f ca="1">Inputs!$B$6*EXP($B$8-0.5*C$5^2+C$5*N659)</f>
        <v>4621.9161044251741</v>
      </c>
      <c r="AV659" s="15">
        <f t="shared" ca="1" si="365"/>
        <v>4669.9923648857066</v>
      </c>
      <c r="AW659" s="15">
        <f t="shared" ca="1" si="366"/>
        <v>4957.9527077272114</v>
      </c>
      <c r="AX659" s="15">
        <f t="shared" ca="1" si="367"/>
        <v>5582.382594470615</v>
      </c>
      <c r="AY659" s="15">
        <f t="shared" ca="1" si="368"/>
        <v>6441.3343644526158</v>
      </c>
      <c r="AZ659" s="15">
        <f t="shared" ca="1" si="369"/>
        <v>7172.217493353136</v>
      </c>
      <c r="BA659" s="15">
        <f t="shared" ca="1" si="370"/>
        <v>8880.0260292361745</v>
      </c>
      <c r="BB659" s="15">
        <f t="shared" ca="1" si="371"/>
        <v>11471.243382236898</v>
      </c>
      <c r="BC659" s="15">
        <f t="shared" ca="1" si="372"/>
        <v>13940.234449526259</v>
      </c>
      <c r="BD659" s="15">
        <f t="shared" ca="1" si="373"/>
        <v>18362.570220915419</v>
      </c>
      <c r="BE659" s="15">
        <f t="shared" ca="1" si="374"/>
        <v>21254.081734622559</v>
      </c>
      <c r="BF659" s="15">
        <f ca="1">Inputs!$B$13*EXP($B$9-0.5*C$6^2+C$6*Y659)</f>
        <v>16450.628481814194</v>
      </c>
      <c r="BG659" s="15">
        <f t="shared" ca="1" si="375"/>
        <v>19268.768377482837</v>
      </c>
      <c r="BH659" s="15">
        <f t="shared" ca="1" si="376"/>
        <v>16684.706216193252</v>
      </c>
      <c r="BI659" s="15">
        <f t="shared" ca="1" si="377"/>
        <v>16961.286557130697</v>
      </c>
      <c r="BJ659" s="15">
        <f t="shared" ca="1" si="378"/>
        <v>25112.485332407097</v>
      </c>
      <c r="BK659" s="15">
        <f t="shared" ca="1" si="379"/>
        <v>30800.819241625813</v>
      </c>
      <c r="BL659" s="15">
        <f t="shared" ca="1" si="380"/>
        <v>38204.920962940632</v>
      </c>
      <c r="BM659" s="15">
        <f t="shared" ca="1" si="381"/>
        <v>44627.877304529437</v>
      </c>
      <c r="BN659" s="15">
        <f t="shared" ca="1" si="382"/>
        <v>59802.404250299296</v>
      </c>
      <c r="BO659" s="15">
        <f t="shared" ca="1" si="383"/>
        <v>80838.481071627655</v>
      </c>
      <c r="BP659" s="15">
        <f t="shared" ca="1" si="384"/>
        <v>91945.896237550332</v>
      </c>
      <c r="BQ659" s="15">
        <f ca="1">Inputs!$B$20*EXP($B$10-0.5*C$7^2+C$7*AJ659)</f>
        <v>5049.5209776909987</v>
      </c>
      <c r="BR659" s="15">
        <f t="shared" ca="1" si="385"/>
        <v>8870.996209907873</v>
      </c>
      <c r="BS659" s="15">
        <f t="shared" ca="1" si="386"/>
        <v>8382.2918998861242</v>
      </c>
      <c r="BT659" s="15">
        <f t="shared" ca="1" si="387"/>
        <v>9448.4942385400245</v>
      </c>
      <c r="BU659" s="15">
        <f t="shared" ca="1" si="388"/>
        <v>11432.357187020027</v>
      </c>
      <c r="BV659" s="15">
        <f t="shared" ca="1" si="389"/>
        <v>18790.596033401711</v>
      </c>
      <c r="BW659" s="15">
        <f t="shared" ca="1" si="390"/>
        <v>24887.543476076113</v>
      </c>
      <c r="BX659" s="15">
        <f t="shared" ca="1" si="391"/>
        <v>45462.407024854787</v>
      </c>
      <c r="BY659" s="15">
        <f t="shared" ca="1" si="392"/>
        <v>53458.80228756924</v>
      </c>
      <c r="BZ659" s="15">
        <f t="shared" ca="1" si="393"/>
        <v>101734.43126695968</v>
      </c>
      <c r="CA659" s="15">
        <f t="shared" ca="1" si="394"/>
        <v>134605.2129641365</v>
      </c>
      <c r="CB659" s="15">
        <f ca="1">(AU659*DCF!C$10-DCF!C$5*MAX(AU659*DCF!C$10,0)-MAX(AU659-Inputs!$B$6,0)/Inputs!$B$10)*DCF!C$6</f>
        <v>1045.5008694916389</v>
      </c>
      <c r="CC659" s="15">
        <f ca="1">(AV659*DCF!D$10-DCF!D$5*MAX(AV659*DCF!D$10,0)-MAX(AV659-AU659,0)/Inputs!$B$10)*DCF!D$6</f>
        <v>1126.5568629129568</v>
      </c>
      <c r="CD659" s="15">
        <f ca="1">(AW659*DCF!E$10-DCF!E$5*MAX(AW659*DCF!E$10,0)-MAX(AW659-AV659,0)/Inputs!$B$10)*DCF!E$6</f>
        <v>1079.8517621208603</v>
      </c>
      <c r="CE659" s="15">
        <f ca="1">(AX659*DCF!F$10-DCF!F$5*MAX(AX659*DCF!F$10,0)-MAX(AX659-AW659,0)/Inputs!$B$10)*DCF!F$6</f>
        <v>1088.6968458246683</v>
      </c>
      <c r="CF659" s="15">
        <f ca="1">(AY659*DCF!G$10-DCF!G$5*MAX(AY659*DCF!G$10,0)-MAX(AY659-AX659,0)/Inputs!$B$10)*DCF!G$6</f>
        <v>1162.0661824165991</v>
      </c>
      <c r="CG659" s="15">
        <f ca="1">(AZ659*DCF!H$10-DCF!H$5*MAX(AZ659*DCF!H$10,0)-MAX(AZ659-AY659,0)/Inputs!$B$10)*DCF!H$6</f>
        <v>1262.7097684876749</v>
      </c>
      <c r="CH659" s="15">
        <f ca="1">(BA659*DCF!I$10-DCF!I$5*MAX(BA659*DCF!I$10,0)-MAX(BA659-AZ659,0)/Inputs!$B$10)*DCF!I$6</f>
        <v>1341.9163751173007</v>
      </c>
      <c r="CI659" s="15">
        <f ca="1">(BB659*DCF!J$10-DCF!J$5*MAX(BB659*DCF!J$10,0)-MAX(BB659-BA659,0)/Inputs!$B$10)*DCF!J$6</f>
        <v>1575.8356913844937</v>
      </c>
      <c r="CJ659" s="15">
        <f ca="1">(BC659*DCF!K$10-DCF!K$5*MAX(BC659*DCF!K$10,0)-MAX(BC659-BB659,0)/Inputs!$B$10)*DCF!K$6</f>
        <v>1898.5327004498924</v>
      </c>
      <c r="CK659" s="15">
        <f ca="1">(BD659*DCF!L$10-DCF!L$5*MAX(BD659*DCF!L$10,0)-MAX(BD659-BC659,0)/Inputs!$B$10)*DCF!L$6</f>
        <v>2197.5451522498606</v>
      </c>
      <c r="CL659" s="15">
        <f ca="1">(BE659*DCF!M$10-DCF!M$5*MAX(BE659*DCF!M$10,0)-MAX(BE659-BD659,0)/Inputs!$B$10)*DCF!M$6</f>
        <v>2653.8038881932102</v>
      </c>
      <c r="CM659" s="15">
        <f ca="1">(BF659*DCF!C$28-DCF!C$5*MAX(BF659*DCF!C$28,0)-MAX(BF659-Inputs!$B$13,0)/Inputs!$B$17)*DCF!C$6</f>
        <v>3851.1947167418771</v>
      </c>
      <c r="CN659" s="15">
        <f ca="1">(BG659*DCF!D$28-DCF!D$5*MAX(BG659*DCF!D$28,0)-MAX(BG659-BF659,0)/Inputs!$B$17)*DCF!D$6</f>
        <v>5073.8582479903544</v>
      </c>
      <c r="CO659" s="15">
        <f ca="1">(BH659*DCF!E$28-DCF!E$5*MAX(BH659*DCF!E$28,0)-MAX(BH659-BG659,0)/Inputs!$B$17)*DCF!E$6</f>
        <v>4725.4058957035168</v>
      </c>
      <c r="CP659" s="15">
        <f ca="1">(BI659*DCF!F$28-DCF!F$5*MAX(BI659*DCF!F$28,0)-MAX(BI659-BH659,0)/Inputs!$B$17)*DCF!F$6</f>
        <v>4554.186702590885</v>
      </c>
      <c r="CQ659" s="15">
        <f ca="1">(BJ659*DCF!G$28-DCF!G$5*MAX(BJ659*DCF!G$28,0)-MAX(BJ659-BI659,0)/Inputs!$B$17)*DCF!G$6</f>
        <v>5144.6737373804181</v>
      </c>
      <c r="CR659" s="15">
        <f ca="1">(BK659*DCF!H$28-DCF!H$5*MAX(BK659*DCF!H$28,0)-MAX(BK659-BJ659,0)/Inputs!$B$17)*DCF!H$6</f>
        <v>6733.5749608758679</v>
      </c>
      <c r="CS659" s="15">
        <f ca="1">(BL659*DCF!I$28-DCF!I$5*MAX(BL659*DCF!I$28,0)-MAX(BL659-BK659,0)/Inputs!$B$17)*DCF!I$6</f>
        <v>7921.2876102807604</v>
      </c>
      <c r="CT659" s="15">
        <f ca="1">(BM659*DCF!J$28-DCF!J$5*MAX(BM659*DCF!J$28,0)-MAX(BM659-BL659,0)/Inputs!$B$17)*DCF!J$6</f>
        <v>9104.0899428150224</v>
      </c>
      <c r="CU659" s="15">
        <f ca="1">(BN659*DCF!K$28-DCF!K$5*MAX(BN659*DCF!K$28,0)-MAX(BN659-BM659,0)/Inputs!$B$17)*DCF!K$6</f>
        <v>10770.587643620674</v>
      </c>
      <c r="CV659" s="15">
        <f ca="1">(BO659*DCF!L$28-DCF!L$5*MAX(BO659*DCF!L$28,0)-MAX(BO659-BN659,0)/Inputs!$B$17)*DCF!L$6</f>
        <v>13748.706593599076</v>
      </c>
      <c r="CW659" s="15">
        <f ca="1">(BP659*DCF!M$28-DCF!M$5*MAX(BP659*DCF!M$28,0)-MAX(BP659-BO659,0)/Inputs!$B$17)*DCF!M$6</f>
        <v>16138.636593465259</v>
      </c>
      <c r="CX659" s="15">
        <f ca="1">(BQ659*DCF!C$46-DCF!C$5*MAX(BQ659*DCF!C$46,0)-MAX(BQ659-Inputs!$B$20,0)/Inputs!$B$24)*DCF!C$6</f>
        <v>-2019.9914395087753</v>
      </c>
      <c r="CY659" s="15">
        <f ca="1">(BR659*DCF!D$46-DCF!D$5*MAX(BR659*DCF!D$46,0)-MAX(BR659-BQ659,0)/Inputs!$B$24)*DCF!D$6</f>
        <v>-3144.6639391879094</v>
      </c>
      <c r="CZ659" s="15">
        <f ca="1">(BS659*DCF!E$46-DCF!E$5*MAX(BS659*DCF!E$46,0)-MAX(BS659-BR659,0)/Inputs!$B$24)*DCF!E$6</f>
        <v>-991.22061182670859</v>
      </c>
      <c r="DA659" s="15">
        <f ca="1">(BT659*DCF!F$46-DCF!F$5*MAX(BT659*DCF!F$46,0)-MAX(BT659-BS659,0)/Inputs!$B$24)*DCF!F$6</f>
        <v>-1076.3370651189821</v>
      </c>
      <c r="DB659" s="15">
        <f ca="1">(BU659*DCF!G$46-DCF!G$5*MAX(BU659*DCF!G$46,0)-MAX(BU659-BT659,0)/Inputs!$B$24)*DCF!G$6</f>
        <v>-1051.8942077143552</v>
      </c>
      <c r="DC659" s="15">
        <f ca="1">(BV659*DCF!H$46-DCF!H$5*MAX(BV659*DCF!H$46,0)-MAX(BV659-BU659,0)/Inputs!$B$24)*DCF!H$6</f>
        <v>-2286.5276368356876</v>
      </c>
      <c r="DD659" s="15">
        <f ca="1">(BW659*DCF!I$46-DCF!I$5*MAX(BW659*DCF!I$46,0)-MAX(BW659-BV659,0)/Inputs!$B$24)*DCF!I$6</f>
        <v>-1175.4102847637098</v>
      </c>
      <c r="DE659" s="15">
        <f ca="1">(BX659*DCF!J$46-DCF!J$5*MAX(BX659*DCF!J$46,0)-MAX(BX659-BW659,0)/Inputs!$B$24)*DCF!J$6</f>
        <v>-3549.0954483152796</v>
      </c>
      <c r="DF659" s="15">
        <f ca="1">(BY659*DCF!K$46-DCF!K$5*MAX(BY659*DCF!K$46,0)-MAX(BY659-BX659,0)/Inputs!$B$24)*DCF!K$6</f>
        <v>1094.8411761760158</v>
      </c>
      <c r="DG659" s="15">
        <f ca="1">(BZ659*DCF!L$46-DCF!L$5*MAX(BZ659*DCF!L$46,0)-MAX(BZ659-BY659,0)/Inputs!$B$24)*DCF!L$6</f>
        <v>-3892.5043795824026</v>
      </c>
      <c r="DH659" s="15">
        <f ca="1">(CA659*DCF!M$46-DCF!M$5*MAX(CA659*DCF!M$46,0)-MAX(CA659-BZ659,0)/Inputs!$B$24)*DCF!M$6</f>
        <v>3680.6796334166893</v>
      </c>
      <c r="DI659" s="15">
        <f ca="1">SUM(CB659:CL659)+BE659*DCF!M$10*(1+Inputs!$B$30)*(1-Inputs!$B$33)*(1-Inputs!$B$30/Inputs!$B$31)/(Inputs!$B$29-Inputs!$B$30)*DCF!M$6</f>
        <v>75583.40662223837</v>
      </c>
      <c r="DJ659" s="15">
        <f ca="1">SUM(CM659:CW659)+BP659*DCF!M$28*(1+Inputs!$B$30)*(1-Inputs!$B$33)*(1-Inputs!$B$30/Inputs!$B$31)/(Inputs!$B$29-Inputs!$B$30)*DCF!M$6</f>
        <v>428948.39609534194</v>
      </c>
      <c r="DK659" s="15">
        <f ca="1">SUM(CX659:DH659)+CA659*DCF!M$46*(1+Inputs!$B$30)*(1-Inputs!$B$33)*(1-Inputs!$B$30/Inputs!$B$31)/(Inputs!$B$29-Inputs!$B$30)*DCF!M$6</f>
        <v>193703.48004610688</v>
      </c>
      <c r="DM659" s="15">
        <f ca="1">DI659+DJ659+DK659+Inputs!$B$34+Inputs!$B$36-Inputs!$B$35</f>
        <v>775086.2827636872</v>
      </c>
    </row>
    <row r="660" spans="1:117" x14ac:dyDescent="0.75">
      <c r="A660" s="11">
        <v>647</v>
      </c>
      <c r="C660" s="23">
        <f t="shared" ca="1" si="364"/>
        <v>0.71599890340991723</v>
      </c>
      <c r="D660" s="23">
        <f t="shared" ca="1" si="364"/>
        <v>1.8689624691216791</v>
      </c>
      <c r="E660" s="23">
        <f t="shared" ca="1" si="364"/>
        <v>0.67083752548729758</v>
      </c>
      <c r="F660" s="23">
        <f t="shared" ca="1" si="364"/>
        <v>2.2057350543200216</v>
      </c>
      <c r="G660" s="23">
        <f t="shared" ca="1" si="364"/>
        <v>0.76840557974736501</v>
      </c>
      <c r="H660" s="23">
        <f t="shared" ca="1" si="364"/>
        <v>-1.1177757865797577</v>
      </c>
      <c r="I660" s="23">
        <f t="shared" ca="1" si="364"/>
        <v>-0.90502657474819337</v>
      </c>
      <c r="J660" s="23">
        <f t="shared" ca="1" si="364"/>
        <v>5.8639435354695901E-2</v>
      </c>
      <c r="K660" s="23">
        <f t="shared" ca="1" si="364"/>
        <v>1.9174451667486987</v>
      </c>
      <c r="L660" s="23">
        <f t="shared" ca="1" si="364"/>
        <v>-0.19502653165409395</v>
      </c>
      <c r="M660" s="23">
        <f t="shared" ca="1" si="364"/>
        <v>0.11672978193094484</v>
      </c>
      <c r="N660" s="23">
        <f ca="1">SQRT(Inputs!$B$38)*C660+SQRT(1-Inputs!$B$38)*_xlfn.NORM.S.INV(RAND())</f>
        <v>0.76965444950106021</v>
      </c>
      <c r="O660" s="23">
        <f ca="1">SQRT(Inputs!$B$38)*D660+SQRT(1-Inputs!$B$38)*_xlfn.NORM.S.INV(RAND())</f>
        <v>1.3312270609433574</v>
      </c>
      <c r="P660" s="23">
        <f ca="1">SQRT(Inputs!$B$38)*E660+SQRT(1-Inputs!$B$38)*_xlfn.NORM.S.INV(RAND())</f>
        <v>0.17713693695415741</v>
      </c>
      <c r="Q660" s="23">
        <f ca="1">SQRT(Inputs!$B$38)*F660+SQRT(1-Inputs!$B$38)*_xlfn.NORM.S.INV(RAND())</f>
        <v>-0.1058412620929734</v>
      </c>
      <c r="R660" s="23">
        <f ca="1">SQRT(Inputs!$B$38)*G660+SQRT(1-Inputs!$B$38)*_xlfn.NORM.S.INV(RAND())</f>
        <v>0.21291568774791514</v>
      </c>
      <c r="S660" s="23">
        <f ca="1">SQRT(Inputs!$B$38)*H660+SQRT(1-Inputs!$B$38)*_xlfn.NORM.S.INV(RAND())</f>
        <v>-1.4212911710016547</v>
      </c>
      <c r="T660" s="23">
        <f ca="1">SQRT(Inputs!$B$38)*I660+SQRT(1-Inputs!$B$38)*_xlfn.NORM.S.INV(RAND())</f>
        <v>5.5806009349520291E-2</v>
      </c>
      <c r="U660" s="23">
        <f ca="1">SQRT(Inputs!$B$38)*J660+SQRT(1-Inputs!$B$38)*_xlfn.NORM.S.INV(RAND())</f>
        <v>0.48849059272531958</v>
      </c>
      <c r="V660" s="23">
        <f ca="1">SQRT(Inputs!$B$38)*K660+SQRT(1-Inputs!$B$38)*_xlfn.NORM.S.INV(RAND())</f>
        <v>2.0496028318272934</v>
      </c>
      <c r="W660" s="23">
        <f ca="1">SQRT(Inputs!$B$38)*L660+SQRT(1-Inputs!$B$38)*_xlfn.NORM.S.INV(RAND())</f>
        <v>-0.62208385768843677</v>
      </c>
      <c r="X660" s="23">
        <f ca="1">SQRT(Inputs!$B$38)*M660+SQRT(1-Inputs!$B$38)*_xlfn.NORM.S.INV(RAND())</f>
        <v>0.29325325014257658</v>
      </c>
      <c r="Y660" s="23">
        <f ca="1">SQRT(Inputs!$B$38)*C660+SQRT(1-Inputs!$B$38)*_xlfn.NORM.S.INV(RAND())</f>
        <v>1.9029252480715855</v>
      </c>
      <c r="Z660" s="23">
        <f ca="1">SQRT(Inputs!$B$38)*D660+SQRT(1-Inputs!$B$38)*_xlfn.NORM.S.INV(RAND())</f>
        <v>0.27007011296439642</v>
      </c>
      <c r="AA660" s="23">
        <f ca="1">SQRT(Inputs!$B$38)*E660+SQRT(1-Inputs!$B$38)*_xlfn.NORM.S.INV(RAND())</f>
        <v>0.62922709058385484</v>
      </c>
      <c r="AB660" s="23">
        <f ca="1">SQRT(Inputs!$B$38)*F660+SQRT(1-Inputs!$B$38)*_xlfn.NORM.S.INV(RAND())</f>
        <v>0.48142481590074604</v>
      </c>
      <c r="AC660" s="23">
        <f ca="1">SQRT(Inputs!$B$38)*G660+SQRT(1-Inputs!$B$38)*_xlfn.NORM.S.INV(RAND())</f>
        <v>1.6870142415846132</v>
      </c>
      <c r="AD660" s="23">
        <f ca="1">SQRT(Inputs!$B$38)*H660+SQRT(1-Inputs!$B$38)*_xlfn.NORM.S.INV(RAND())</f>
        <v>-0.4848382644177498</v>
      </c>
      <c r="AE660" s="23">
        <f ca="1">SQRT(Inputs!$B$38)*I660+SQRT(1-Inputs!$B$38)*_xlfn.NORM.S.INV(RAND())</f>
        <v>-0.13264958283209749</v>
      </c>
      <c r="AF660" s="23">
        <f ca="1">SQRT(Inputs!$B$38)*J660+SQRT(1-Inputs!$B$38)*_xlfn.NORM.S.INV(RAND())</f>
        <v>-0.1772039020688011</v>
      </c>
      <c r="AG660" s="23">
        <f ca="1">SQRT(Inputs!$B$38)*K660+SQRT(1-Inputs!$B$38)*_xlfn.NORM.S.INV(RAND())</f>
        <v>0.81089053432087277</v>
      </c>
      <c r="AH660" s="23">
        <f ca="1">SQRT(Inputs!$B$38)*L660+SQRT(1-Inputs!$B$38)*_xlfn.NORM.S.INV(RAND())</f>
        <v>-0.66253525756681897</v>
      </c>
      <c r="AI660" s="23">
        <f ca="1">SQRT(Inputs!$B$38)*M660+SQRT(1-Inputs!$B$38)*_xlfn.NORM.S.INV(RAND())</f>
        <v>1.3522438134624268</v>
      </c>
      <c r="AJ660" s="23">
        <f ca="1">SQRT(Inputs!$B$38)*C660+SQRT(1-Inputs!$B$38)*_xlfn.NORM.S.INV(RAND())</f>
        <v>0.47272116201755826</v>
      </c>
      <c r="AK660" s="23">
        <f ca="1">SQRT(Inputs!$B$38)*D660+SQRT(1-Inputs!$B$38)*_xlfn.NORM.S.INV(RAND())</f>
        <v>0.26820136085784441</v>
      </c>
      <c r="AL660" s="23">
        <f ca="1">SQRT(Inputs!$B$38)*E660+SQRT(1-Inputs!$B$38)*_xlfn.NORM.S.INV(RAND())</f>
        <v>-0.26947599448915788</v>
      </c>
      <c r="AM660" s="23">
        <f ca="1">SQRT(Inputs!$B$38)*F660+SQRT(1-Inputs!$B$38)*_xlfn.NORM.S.INV(RAND())</f>
        <v>1.6025588817575538</v>
      </c>
      <c r="AN660" s="23">
        <f ca="1">SQRT(Inputs!$B$38)*G660+SQRT(1-Inputs!$B$38)*_xlfn.NORM.S.INV(RAND())</f>
        <v>0.6036395068338295</v>
      </c>
      <c r="AO660" s="23">
        <f ca="1">SQRT(Inputs!$B$38)*H660+SQRT(1-Inputs!$B$38)*_xlfn.NORM.S.INV(RAND())</f>
        <v>0.40532449433250406</v>
      </c>
      <c r="AP660" s="23">
        <f ca="1">SQRT(Inputs!$B$38)*I660+SQRT(1-Inputs!$B$38)*_xlfn.NORM.S.INV(RAND())</f>
        <v>0.31338646841916695</v>
      </c>
      <c r="AQ660" s="23">
        <f ca="1">SQRT(Inputs!$B$38)*J660+SQRT(1-Inputs!$B$38)*_xlfn.NORM.S.INV(RAND())</f>
        <v>-0.12504479711791411</v>
      </c>
      <c r="AR660" s="23">
        <f ca="1">SQRT(Inputs!$B$38)*K660+SQRT(1-Inputs!$B$38)*_xlfn.NORM.S.INV(RAND())</f>
        <v>0.46100896458748197</v>
      </c>
      <c r="AS660" s="23">
        <f ca="1">SQRT(Inputs!$B$38)*L660+SQRT(1-Inputs!$B$38)*_xlfn.NORM.S.INV(RAND())</f>
        <v>-1.8382243946009955</v>
      </c>
      <c r="AT660" s="23">
        <f ca="1">SQRT(Inputs!$B$38)*M660+SQRT(1-Inputs!$B$38)*_xlfn.NORM.S.INV(RAND())</f>
        <v>-1.0216384338821971</v>
      </c>
      <c r="AU660" s="15">
        <f ca="1">Inputs!$B$6*EXP($B$8-0.5*C$5^2+C$5*N660)</f>
        <v>5620.6283846535498</v>
      </c>
      <c r="AV660" s="15">
        <f t="shared" ca="1" si="365"/>
        <v>8320.8077470319222</v>
      </c>
      <c r="AW660" s="15">
        <f t="shared" ca="1" si="366"/>
        <v>10391.076346298716</v>
      </c>
      <c r="AX660" s="15">
        <f t="shared" ca="1" si="367"/>
        <v>12519.811523452785</v>
      </c>
      <c r="AY660" s="15">
        <f t="shared" ca="1" si="368"/>
        <v>15685.718866936992</v>
      </c>
      <c r="AZ660" s="15">
        <f t="shared" ca="1" si="369"/>
        <v>16404.699597328075</v>
      </c>
      <c r="BA660" s="15">
        <f t="shared" ca="1" si="370"/>
        <v>20192.752555112849</v>
      </c>
      <c r="BB660" s="15">
        <f t="shared" ca="1" si="371"/>
        <v>25962.120242020061</v>
      </c>
      <c r="BC660" s="15">
        <f t="shared" ca="1" si="372"/>
        <v>38753.441809889846</v>
      </c>
      <c r="BD660" s="15">
        <f t="shared" ca="1" si="373"/>
        <v>44792.992117550195</v>
      </c>
      <c r="BE660" s="15">
        <f t="shared" ca="1" si="374"/>
        <v>56373.859948732861</v>
      </c>
      <c r="BF660" s="15">
        <f ca="1">Inputs!$B$13*EXP($B$9-0.5*C$6^2+C$6*Y660)</f>
        <v>20169.357305145102</v>
      </c>
      <c r="BG660" s="15">
        <f t="shared" ca="1" si="375"/>
        <v>25808.636158730853</v>
      </c>
      <c r="BH660" s="15">
        <f t="shared" ca="1" si="376"/>
        <v>35002.149414981541</v>
      </c>
      <c r="BI660" s="15">
        <f t="shared" ca="1" si="377"/>
        <v>46143.550295297951</v>
      </c>
      <c r="BJ660" s="15">
        <f t="shared" ca="1" si="378"/>
        <v>72142.004926861206</v>
      </c>
      <c r="BK660" s="15">
        <f t="shared" ca="1" si="379"/>
        <v>82885.0041756102</v>
      </c>
      <c r="BL660" s="15">
        <f t="shared" ca="1" si="380"/>
        <v>100078.96801947501</v>
      </c>
      <c r="BM660" s="15">
        <f t="shared" ca="1" si="381"/>
        <v>120340.15621255789</v>
      </c>
      <c r="BN660" s="15">
        <f t="shared" ca="1" si="382"/>
        <v>163107.33679571742</v>
      </c>
      <c r="BO660" s="15">
        <f t="shared" ca="1" si="383"/>
        <v>185811.36908083723</v>
      </c>
      <c r="BP660" s="15">
        <f t="shared" ca="1" si="384"/>
        <v>266563.09744143428</v>
      </c>
      <c r="BQ660" s="15">
        <f ca="1">Inputs!$B$20*EXP($B$10-0.5*C$7^2+C$7*AJ660)</f>
        <v>5072.5285406188768</v>
      </c>
      <c r="BR660" s="15">
        <f t="shared" ca="1" si="385"/>
        <v>7494.7016860895765</v>
      </c>
      <c r="BS660" s="15">
        <f t="shared" ca="1" si="386"/>
        <v>9498.8366614714942</v>
      </c>
      <c r="BT660" s="15">
        <f t="shared" ca="1" si="387"/>
        <v>19940.904912973139</v>
      </c>
      <c r="BU660" s="15">
        <f t="shared" ca="1" si="388"/>
        <v>31981.930011867982</v>
      </c>
      <c r="BV660" s="15">
        <f t="shared" ca="1" si="389"/>
        <v>48750.741599883775</v>
      </c>
      <c r="BW660" s="15">
        <f t="shared" ca="1" si="390"/>
        <v>72694.139384054841</v>
      </c>
      <c r="BX660" s="15">
        <f t="shared" ca="1" si="391"/>
        <v>99157.315344786068</v>
      </c>
      <c r="BY660" s="15">
        <f t="shared" ca="1" si="392"/>
        <v>151747.43402833681</v>
      </c>
      <c r="BZ660" s="15">
        <f t="shared" ca="1" si="393"/>
        <v>151866.5720952659</v>
      </c>
      <c r="CA660" s="15">
        <f t="shared" ca="1" si="394"/>
        <v>177909.96876434708</v>
      </c>
      <c r="CB660" s="15">
        <f ca="1">(AU660*DCF!C$10-DCF!C$5*MAX(AU660*DCF!C$10,0)-MAX(AU660-Inputs!$B$6,0)/Inputs!$B$10)*DCF!C$6</f>
        <v>1038.3798729223122</v>
      </c>
      <c r="CC660" s="15">
        <f ca="1">(AV660*DCF!D$10-DCF!D$5*MAX(AV660*DCF!D$10,0)-MAX(AV660-AU660,0)/Inputs!$B$10)*DCF!D$6</f>
        <v>1369.7724479151243</v>
      </c>
      <c r="CD660" s="15">
        <f ca="1">(AW660*DCF!E$10-DCF!E$5*MAX(AW660*DCF!E$10,0)-MAX(AW660-AV660,0)/Inputs!$B$10)*DCF!E$6</f>
        <v>1932.8238944962911</v>
      </c>
      <c r="CE660" s="15">
        <f ca="1">(AX660*DCF!F$10-DCF!F$5*MAX(AX660*DCF!F$10,0)-MAX(AX660-AW660,0)/Inputs!$B$10)*DCF!F$6</f>
        <v>2290.1178901251228</v>
      </c>
      <c r="CF660" s="15">
        <f ca="1">(AY660*DCF!G$10-DCF!G$5*MAX(AY660*DCF!G$10,0)-MAX(AY660-AX660,0)/Inputs!$B$10)*DCF!G$6</f>
        <v>2623.3410360240518</v>
      </c>
      <c r="CG660" s="15">
        <f ca="1">(AZ660*DCF!H$10-DCF!H$5*MAX(AZ660*DCF!H$10,0)-MAX(AZ660-AY660,0)/Inputs!$B$10)*DCF!H$6</f>
        <v>3057.3162755011472</v>
      </c>
      <c r="CH660" s="15">
        <f ca="1">(BA660*DCF!I$10-DCF!I$5*MAX(BA660*DCF!I$10,0)-MAX(BA660-AZ660,0)/Inputs!$B$10)*DCF!I$6</f>
        <v>3067.1058515051095</v>
      </c>
      <c r="CI660" s="15">
        <f ca="1">(BB660*DCF!J$10-DCF!J$5*MAX(BB660*DCF!J$10,0)-MAX(BB660-BA660,0)/Inputs!$B$10)*DCF!J$6</f>
        <v>3580.9074726679305</v>
      </c>
      <c r="CJ660" s="15">
        <f ca="1">(BC660*DCF!K$10-DCF!K$5*MAX(BC660*DCF!K$10,0)-MAX(BC660-BB660,0)/Inputs!$B$10)*DCF!K$6</f>
        <v>4448.0914477237184</v>
      </c>
      <c r="CK660" s="15">
        <f ca="1">(BD660*DCF!L$10-DCF!L$5*MAX(BD660*DCF!L$10,0)-MAX(BD660-BC660,0)/Inputs!$B$10)*DCF!L$6</f>
        <v>5974.6233497769299</v>
      </c>
      <c r="CL660" s="15">
        <f ca="1">(BE660*DCF!M$10-DCF!M$5*MAX(BE660*DCF!M$10,0)-MAX(BE660-BD660,0)/Inputs!$B$10)*DCF!M$6</f>
        <v>6571.622377962306</v>
      </c>
      <c r="CM660" s="15">
        <f ca="1">(BF660*DCF!C$28-DCF!C$5*MAX(BF660*DCF!C$28,0)-MAX(BF660-Inputs!$B$13,0)/Inputs!$B$17)*DCF!C$6</f>
        <v>4127.2975381637698</v>
      </c>
      <c r="CN660" s="15">
        <f ca="1">(BG660*DCF!D$28-DCF!D$5*MAX(BG660*DCF!D$28,0)-MAX(BG660-BF660,0)/Inputs!$B$17)*DCF!D$6</f>
        <v>6398.1218559564222</v>
      </c>
      <c r="CO660" s="15">
        <f ca="1">(BH660*DCF!E$28-DCF!E$5*MAX(BH660*DCF!E$28,0)-MAX(BH660-BG660,0)/Inputs!$B$17)*DCF!E$6</f>
        <v>8101.3170620180681</v>
      </c>
      <c r="CP660" s="15">
        <f ca="1">(BI660*DCF!F$28-DCF!F$5*MAX(BI660*DCF!F$28,0)-MAX(BI660-BH660,0)/Inputs!$B$17)*DCF!F$6</f>
        <v>10498.290310724607</v>
      </c>
      <c r="CQ660" s="15">
        <f ca="1">(BJ660*DCF!G$28-DCF!G$5*MAX(BJ660*DCF!G$28,0)-MAX(BJ660-BI660,0)/Inputs!$B$17)*DCF!G$6</f>
        <v>14345.107282431056</v>
      </c>
      <c r="CR660" s="15">
        <f ca="1">(BK660*DCF!H$28-DCF!H$5*MAX(BK660*DCF!H$28,0)-MAX(BK660-BJ660,0)/Inputs!$B$17)*DCF!H$6</f>
        <v>18829.215383800052</v>
      </c>
      <c r="CS660" s="15">
        <f ca="1">(BL660*DCF!I$28-DCF!I$5*MAX(BL660*DCF!I$28,0)-MAX(BL660-BK660,0)/Inputs!$B$17)*DCF!I$6</f>
        <v>21066.012348547207</v>
      </c>
      <c r="CT660" s="15">
        <f ca="1">(BM660*DCF!J$28-DCF!J$5*MAX(BM660*DCF!J$28,0)-MAX(BM660-BL660,0)/Inputs!$B$17)*DCF!J$6</f>
        <v>24159.377000606069</v>
      </c>
      <c r="CU660" s="15">
        <f ca="1">(BN660*DCF!K$28-DCF!K$5*MAX(BN660*DCF!K$28,0)-MAX(BN660-BM660,0)/Inputs!$B$17)*DCF!K$6</f>
        <v>29207.124745221998</v>
      </c>
      <c r="CV660" s="15">
        <f ca="1">(BO660*DCF!L$28-DCF!L$5*MAX(BO660*DCF!L$28,0)-MAX(BO660-BN660,0)/Inputs!$B$17)*DCF!L$6</f>
        <v>34504.269177061491</v>
      </c>
      <c r="CW660" s="15">
        <f ca="1">(BP660*DCF!M$28-DCF!M$5*MAX(BP660*DCF!M$28,0)-MAX(BP660-BO660,0)/Inputs!$B$17)*DCF!M$6</f>
        <v>41713.176371107962</v>
      </c>
      <c r="CX660" s="15">
        <f ca="1">(BQ660*DCF!C$46-DCF!C$5*MAX(BQ660*DCF!C$46,0)-MAX(BQ660-Inputs!$B$20,0)/Inputs!$B$24)*DCF!C$6</f>
        <v>-2035.9320142855956</v>
      </c>
      <c r="CY660" s="15">
        <f ca="1">(BR660*DCF!D$46-DCF!D$5*MAX(BR660*DCF!D$46,0)-MAX(BR660-BQ660,0)/Inputs!$B$24)*DCF!D$6</f>
        <v>-2312.6919744226193</v>
      </c>
      <c r="CZ660" s="15">
        <f ca="1">(BS660*DCF!E$46-DCF!E$5*MAX(BS660*DCF!E$46,0)-MAX(BS660-BR660,0)/Inputs!$B$24)*DCF!E$6</f>
        <v>-1913.2288082668078</v>
      </c>
      <c r="DA660" s="15">
        <f ca="1">(BT660*DCF!F$46-DCF!F$5*MAX(BT660*DCF!F$46,0)-MAX(BT660-BS660,0)/Inputs!$B$24)*DCF!F$6</f>
        <v>-5254.5099211110737</v>
      </c>
      <c r="DB660" s="15">
        <f ca="1">(BU660*DCF!G$46-DCF!G$5*MAX(BU660*DCF!G$46,0)-MAX(BU660-BT660,0)/Inputs!$B$24)*DCF!G$6</f>
        <v>-5126.1718786817701</v>
      </c>
      <c r="DC660" s="15">
        <f ca="1">(BV660*DCF!H$46-DCF!H$5*MAX(BV660*DCF!H$46,0)-MAX(BV660-BU660,0)/Inputs!$B$24)*DCF!H$6</f>
        <v>-5210.8054567626587</v>
      </c>
      <c r="DD660" s="15">
        <f ca="1">(BW660*DCF!I$46-DCF!I$5*MAX(BW660*DCF!I$46,0)-MAX(BW660-BV660,0)/Inputs!$B$24)*DCF!I$6</f>
        <v>-5194.3239171643645</v>
      </c>
      <c r="DE660" s="15">
        <f ca="1">(BX660*DCF!J$46-DCF!J$5*MAX(BX660*DCF!J$46,0)-MAX(BX660-BW660,0)/Inputs!$B$24)*DCF!J$6</f>
        <v>-2858.2268223406095</v>
      </c>
      <c r="DF660" s="15">
        <f ca="1">(BY660*DCF!K$46-DCF!K$5*MAX(BY660*DCF!K$46,0)-MAX(BY660-BX660,0)/Inputs!$B$24)*DCF!K$6</f>
        <v>-4214.8587981420533</v>
      </c>
      <c r="DG660" s="15">
        <f ca="1">(BZ660*DCF!L$46-DCF!L$5*MAX(BZ660*DCF!L$46,0)-MAX(BZ660-BY660,0)/Inputs!$B$24)*DCF!L$6</f>
        <v>10470.873515600901</v>
      </c>
      <c r="DH660" s="15">
        <f ca="1">(CA660*DCF!M$46-DCF!M$5*MAX(CA660*DCF!M$46,0)-MAX(CA660-BZ660,0)/Inputs!$B$24)*DCF!M$6</f>
        <v>8502.9096543146952</v>
      </c>
      <c r="DI660" s="15">
        <f ca="1">SUM(CB660:CL660)+BE660*DCF!M$10*(1+Inputs!$B$30)*(1-Inputs!$B$33)*(1-Inputs!$B$30/Inputs!$B$31)/(Inputs!$B$29-Inputs!$B$30)*DCF!M$6</f>
        <v>192843.29962106704</v>
      </c>
      <c r="DJ660" s="15">
        <f ca="1">SUM(CM660:CW660)+BP660*DCF!M$28*(1+Inputs!$B$30)*(1-Inputs!$B$33)*(1-Inputs!$B$30/Inputs!$B$31)/(Inputs!$B$29-Inputs!$B$30)*DCF!M$6</f>
        <v>1202080.8092243816</v>
      </c>
      <c r="DK660" s="15">
        <f ca="1">SUM(CX660:DH660)+CA660*DCF!M$46*(1+Inputs!$B$30)*(1-Inputs!$B$33)*(1-Inputs!$B$30/Inputs!$B$31)/(Inputs!$B$29-Inputs!$B$30)*DCF!M$6</f>
        <v>259922.92007149395</v>
      </c>
      <c r="DM660" s="15">
        <f ca="1">DI660+DJ660+DK660+Inputs!$B$34+Inputs!$B$36-Inputs!$B$35</f>
        <v>1731698.0289169424</v>
      </c>
    </row>
    <row r="661" spans="1:117" x14ac:dyDescent="0.75">
      <c r="A661" s="11">
        <v>648</v>
      </c>
      <c r="C661" s="23">
        <f t="shared" ca="1" si="364"/>
        <v>1.1712231136819582</v>
      </c>
      <c r="D661" s="23">
        <f t="shared" ca="1" si="364"/>
        <v>2.0425266519250846</v>
      </c>
      <c r="E661" s="23">
        <f t="shared" ca="1" si="364"/>
        <v>0.31751452781769995</v>
      </c>
      <c r="F661" s="23">
        <f t="shared" ca="1" si="364"/>
        <v>-0.83018643816529802</v>
      </c>
      <c r="G661" s="23">
        <f t="shared" ca="1" si="364"/>
        <v>-2.7861035314453337</v>
      </c>
      <c r="H661" s="23">
        <f t="shared" ca="1" si="364"/>
        <v>-1.3295265296291903</v>
      </c>
      <c r="I661" s="23">
        <f t="shared" ca="1" si="364"/>
        <v>0.26455046589805281</v>
      </c>
      <c r="J661" s="23">
        <f t="shared" ca="1" si="364"/>
        <v>-0.23463070483121085</v>
      </c>
      <c r="K661" s="23">
        <f t="shared" ca="1" si="364"/>
        <v>0.25135580529510709</v>
      </c>
      <c r="L661" s="23">
        <f t="shared" ca="1" si="364"/>
        <v>0.21616836012413837</v>
      </c>
      <c r="M661" s="23">
        <f t="shared" ca="1" si="364"/>
        <v>2.7844860978075266E-2</v>
      </c>
      <c r="N661" s="23">
        <f ca="1">SQRT(Inputs!$B$38)*C661+SQRT(1-Inputs!$B$38)*_xlfn.NORM.S.INV(RAND())</f>
        <v>-0.16934105722371551</v>
      </c>
      <c r="O661" s="23">
        <f ca="1">SQRT(Inputs!$B$38)*D661+SQRT(1-Inputs!$B$38)*_xlfn.NORM.S.INV(RAND())</f>
        <v>1.8799777964623936</v>
      </c>
      <c r="P661" s="23">
        <f ca="1">SQRT(Inputs!$B$38)*E661+SQRT(1-Inputs!$B$38)*_xlfn.NORM.S.INV(RAND())</f>
        <v>0.52871650530396441</v>
      </c>
      <c r="Q661" s="23">
        <f ca="1">SQRT(Inputs!$B$38)*F661+SQRT(1-Inputs!$B$38)*_xlfn.NORM.S.INV(RAND())</f>
        <v>0.30281585991999788</v>
      </c>
      <c r="R661" s="23">
        <f ca="1">SQRT(Inputs!$B$38)*G661+SQRT(1-Inputs!$B$38)*_xlfn.NORM.S.INV(RAND())</f>
        <v>-2.6607475024376575</v>
      </c>
      <c r="S661" s="23">
        <f ca="1">SQRT(Inputs!$B$38)*H661+SQRT(1-Inputs!$B$38)*_xlfn.NORM.S.INV(RAND())</f>
        <v>-1.2087127295243225</v>
      </c>
      <c r="T661" s="23">
        <f ca="1">SQRT(Inputs!$B$38)*I661+SQRT(1-Inputs!$B$38)*_xlfn.NORM.S.INV(RAND())</f>
        <v>-0.35216463665208553</v>
      </c>
      <c r="U661" s="23">
        <f ca="1">SQRT(Inputs!$B$38)*J661+SQRT(1-Inputs!$B$38)*_xlfn.NORM.S.INV(RAND())</f>
        <v>1.0359709677330327</v>
      </c>
      <c r="V661" s="23">
        <f ca="1">SQRT(Inputs!$B$38)*K661+SQRT(1-Inputs!$B$38)*_xlfn.NORM.S.INV(RAND())</f>
        <v>-0.88352478859911021</v>
      </c>
      <c r="W661" s="23">
        <f ca="1">SQRT(Inputs!$B$38)*L661+SQRT(1-Inputs!$B$38)*_xlfn.NORM.S.INV(RAND())</f>
        <v>0.79782115189501279</v>
      </c>
      <c r="X661" s="23">
        <f ca="1">SQRT(Inputs!$B$38)*M661+SQRT(1-Inputs!$B$38)*_xlfn.NORM.S.INV(RAND())</f>
        <v>0.24970712108478585</v>
      </c>
      <c r="Y661" s="23">
        <f ca="1">SQRT(Inputs!$B$38)*C661+SQRT(1-Inputs!$B$38)*_xlfn.NORM.S.INV(RAND())</f>
        <v>0.49523690621285987</v>
      </c>
      <c r="Z661" s="23">
        <f ca="1">SQRT(Inputs!$B$38)*D661+SQRT(1-Inputs!$B$38)*_xlfn.NORM.S.INV(RAND())</f>
        <v>1.8224430329548231</v>
      </c>
      <c r="AA661" s="23">
        <f ca="1">SQRT(Inputs!$B$38)*E661+SQRT(1-Inputs!$B$38)*_xlfn.NORM.S.INV(RAND())</f>
        <v>1.1019221051822778</v>
      </c>
      <c r="AB661" s="23">
        <f ca="1">SQRT(Inputs!$B$38)*F661+SQRT(1-Inputs!$B$38)*_xlfn.NORM.S.INV(RAND())</f>
        <v>-0.69768761844875127</v>
      </c>
      <c r="AC661" s="23">
        <f ca="1">SQRT(Inputs!$B$38)*G661+SQRT(1-Inputs!$B$38)*_xlfn.NORM.S.INV(RAND())</f>
        <v>-1.5151011129710481</v>
      </c>
      <c r="AD661" s="23">
        <f ca="1">SQRT(Inputs!$B$38)*H661+SQRT(1-Inputs!$B$38)*_xlfn.NORM.S.INV(RAND())</f>
        <v>-1.21444999467647</v>
      </c>
      <c r="AE661" s="23">
        <f ca="1">SQRT(Inputs!$B$38)*I661+SQRT(1-Inputs!$B$38)*_xlfn.NORM.S.INV(RAND())</f>
        <v>0.40788733740477434</v>
      </c>
      <c r="AF661" s="23">
        <f ca="1">SQRT(Inputs!$B$38)*J661+SQRT(1-Inputs!$B$38)*_xlfn.NORM.S.INV(RAND())</f>
        <v>-0.81778203068368305</v>
      </c>
      <c r="AG661" s="23">
        <f ca="1">SQRT(Inputs!$B$38)*K661+SQRT(1-Inputs!$B$38)*_xlfn.NORM.S.INV(RAND())</f>
        <v>-0.47245973033327937</v>
      </c>
      <c r="AH661" s="23">
        <f ca="1">SQRT(Inputs!$B$38)*L661+SQRT(1-Inputs!$B$38)*_xlfn.NORM.S.INV(RAND())</f>
        <v>-0.34287197128852404</v>
      </c>
      <c r="AI661" s="23">
        <f ca="1">SQRT(Inputs!$B$38)*M661+SQRT(1-Inputs!$B$38)*_xlfn.NORM.S.INV(RAND())</f>
        <v>-0.29756236395619701</v>
      </c>
      <c r="AJ661" s="23">
        <f ca="1">SQRT(Inputs!$B$38)*C661+SQRT(1-Inputs!$B$38)*_xlfn.NORM.S.INV(RAND())</f>
        <v>-7.0051277010060198E-2</v>
      </c>
      <c r="AK661" s="23">
        <f ca="1">SQRT(Inputs!$B$38)*D661+SQRT(1-Inputs!$B$38)*_xlfn.NORM.S.INV(RAND())</f>
        <v>1.3134683105912714</v>
      </c>
      <c r="AL661" s="23">
        <f ca="1">SQRT(Inputs!$B$38)*E661+SQRT(1-Inputs!$B$38)*_xlfn.NORM.S.INV(RAND())</f>
        <v>-9.321409014145865E-2</v>
      </c>
      <c r="AM661" s="23">
        <f ca="1">SQRT(Inputs!$B$38)*F661+SQRT(1-Inputs!$B$38)*_xlfn.NORM.S.INV(RAND())</f>
        <v>-1.2272921698842825</v>
      </c>
      <c r="AN661" s="23">
        <f ca="1">SQRT(Inputs!$B$38)*G661+SQRT(1-Inputs!$B$38)*_xlfn.NORM.S.INV(RAND())</f>
        <v>-2.070725049714067</v>
      </c>
      <c r="AO661" s="23">
        <f ca="1">SQRT(Inputs!$B$38)*H661+SQRT(1-Inputs!$B$38)*_xlfn.NORM.S.INV(RAND())</f>
        <v>-0.62163297163066022</v>
      </c>
      <c r="AP661" s="23">
        <f ca="1">SQRT(Inputs!$B$38)*I661+SQRT(1-Inputs!$B$38)*_xlfn.NORM.S.INV(RAND())</f>
        <v>-0.95965345180684847</v>
      </c>
      <c r="AQ661" s="23">
        <f ca="1">SQRT(Inputs!$B$38)*J661+SQRT(1-Inputs!$B$38)*_xlfn.NORM.S.INV(RAND())</f>
        <v>-0.51307864576600781</v>
      </c>
      <c r="AR661" s="23">
        <f ca="1">SQRT(Inputs!$B$38)*K661+SQRT(1-Inputs!$B$38)*_xlfn.NORM.S.INV(RAND())</f>
        <v>-1.1367870330010064</v>
      </c>
      <c r="AS661" s="23">
        <f ca="1">SQRT(Inputs!$B$38)*L661+SQRT(1-Inputs!$B$38)*_xlfn.NORM.S.INV(RAND())</f>
        <v>-0.9949208666474002</v>
      </c>
      <c r="AT661" s="23">
        <f ca="1">SQRT(Inputs!$B$38)*M661+SQRT(1-Inputs!$B$38)*_xlfn.NORM.S.INV(RAND())</f>
        <v>-1.1150770041306741</v>
      </c>
      <c r="AU661" s="15">
        <f ca="1">Inputs!$B$6*EXP($B$8-0.5*C$5^2+C$5*N661)</f>
        <v>4828.0631326056327</v>
      </c>
      <c r="AV661" s="15">
        <f t="shared" ca="1" si="365"/>
        <v>7748.0807334418514</v>
      </c>
      <c r="AW661" s="15">
        <f t="shared" ca="1" si="366"/>
        <v>10145.747840792565</v>
      </c>
      <c r="AX661" s="15">
        <f t="shared" ca="1" si="367"/>
        <v>12864.535263583153</v>
      </c>
      <c r="AY661" s="15">
        <f t="shared" ca="1" si="368"/>
        <v>11522.520969517389</v>
      </c>
      <c r="AZ661" s="15">
        <f t="shared" ca="1" si="369"/>
        <v>12336.096789961346</v>
      </c>
      <c r="BA661" s="15">
        <f t="shared" ca="1" si="370"/>
        <v>14549.948877192721</v>
      </c>
      <c r="BB661" s="15">
        <f t="shared" ca="1" si="371"/>
        <v>19761.86665984389</v>
      </c>
      <c r="BC661" s="15">
        <f t="shared" ca="1" si="372"/>
        <v>22224.619973119534</v>
      </c>
      <c r="BD661" s="15">
        <f t="shared" ca="1" si="373"/>
        <v>29336.765835824608</v>
      </c>
      <c r="BE661" s="15">
        <f t="shared" ca="1" si="374"/>
        <v>36775.402620820081</v>
      </c>
      <c r="BF661" s="15">
        <f ca="1">Inputs!$B$13*EXP($B$9-0.5*C$6^2+C$6*Y661)</f>
        <v>15257.84085008609</v>
      </c>
      <c r="BG661" s="15">
        <f t="shared" ca="1" si="375"/>
        <v>25835.406670399068</v>
      </c>
      <c r="BH661" s="15">
        <f t="shared" ca="1" si="376"/>
        <v>37896.022818999707</v>
      </c>
      <c r="BI661" s="15">
        <f t="shared" ca="1" si="377"/>
        <v>41666.836497398814</v>
      </c>
      <c r="BJ661" s="15">
        <f t="shared" ca="1" si="378"/>
        <v>41059.168952954722</v>
      </c>
      <c r="BK661" s="15">
        <f t="shared" ca="1" si="379"/>
        <v>42712.862608711803</v>
      </c>
      <c r="BL661" s="15">
        <f t="shared" ca="1" si="380"/>
        <v>55315.578065238027</v>
      </c>
      <c r="BM661" s="15">
        <f t="shared" ca="1" si="381"/>
        <v>61426.41234178489</v>
      </c>
      <c r="BN661" s="15">
        <f t="shared" ca="1" si="382"/>
        <v>71388.346671492953</v>
      </c>
      <c r="BO661" s="15">
        <f t="shared" ca="1" si="383"/>
        <v>84404.093507102691</v>
      </c>
      <c r="BP661" s="15">
        <f t="shared" ca="1" si="384"/>
        <v>100441.73421370061</v>
      </c>
      <c r="BQ661" s="15">
        <f ca="1">Inputs!$B$20*EXP($B$10-0.5*C$7^2+C$7*AJ661)</f>
        <v>4184.2498118612593</v>
      </c>
      <c r="BR661" s="15">
        <f t="shared" ca="1" si="385"/>
        <v>8616.1662156090024</v>
      </c>
      <c r="BS661" s="15">
        <f t="shared" ca="1" si="386"/>
        <v>11487.232120953558</v>
      </c>
      <c r="BT661" s="15">
        <f t="shared" ca="1" si="387"/>
        <v>11478.535475738568</v>
      </c>
      <c r="BU661" s="15">
        <f t="shared" ca="1" si="388"/>
        <v>9638.457676040467</v>
      </c>
      <c r="BV661" s="15">
        <f t="shared" ca="1" si="389"/>
        <v>11657.367996080908</v>
      </c>
      <c r="BW661" s="15">
        <f t="shared" ca="1" si="390"/>
        <v>13277.101387555438</v>
      </c>
      <c r="BX661" s="15">
        <f t="shared" ca="1" si="391"/>
        <v>16755.004142474532</v>
      </c>
      <c r="BY661" s="15">
        <f t="shared" ca="1" si="392"/>
        <v>18887.663442831312</v>
      </c>
      <c r="BZ661" s="15">
        <f t="shared" ca="1" si="393"/>
        <v>22072.25721466614</v>
      </c>
      <c r="CA661" s="15">
        <f t="shared" ca="1" si="394"/>
        <v>25431.604984671198</v>
      </c>
      <c r="CB661" s="15">
        <f ca="1">(AU661*DCF!C$10-DCF!C$5*MAX(AU661*DCF!C$10,0)-MAX(AU661-Inputs!$B$6,0)/Inputs!$B$10)*DCF!C$6</f>
        <v>1044.0310044368964</v>
      </c>
      <c r="CC661" s="15">
        <f ca="1">(AV661*DCF!D$10-DCF!D$5*MAX(AV661*DCF!D$10,0)-MAX(AV661-AU661,0)/Inputs!$B$10)*DCF!D$6</f>
        <v>1176.5723175781814</v>
      </c>
      <c r="CD661" s="15">
        <f ca="1">(AW661*DCF!E$10-DCF!E$5*MAX(AW661*DCF!E$10,0)-MAX(AW661-AV661,0)/Inputs!$B$10)*DCF!E$6</f>
        <v>1802.4377457341529</v>
      </c>
      <c r="CE661" s="15">
        <f ca="1">(AX661*DCF!F$10-DCF!F$5*MAX(AX661*DCF!F$10,0)-MAX(AX661-AW661,0)/Inputs!$B$10)*DCF!F$6</f>
        <v>2242.5952900090565</v>
      </c>
      <c r="CF661" s="15">
        <f ca="1">(AY661*DCF!G$10-DCF!G$5*MAX(AY661*DCF!G$10,0)-MAX(AY661-AX661,0)/Inputs!$B$10)*DCF!G$6</f>
        <v>2374.0984746973895</v>
      </c>
      <c r="CG661" s="15">
        <f ca="1">(AZ661*DCF!H$10-DCF!H$5*MAX(AZ661*DCF!H$10,0)-MAX(AZ661-AY661,0)/Inputs!$B$10)*DCF!H$6</f>
        <v>2250.5970680354671</v>
      </c>
      <c r="CH661" s="15">
        <f ca="1">(BA661*DCF!I$10-DCF!I$5*MAX(BA661*DCF!I$10,0)-MAX(BA661-AZ661,0)/Inputs!$B$10)*DCF!I$6</f>
        <v>2294.5955674378683</v>
      </c>
      <c r="CI661" s="15">
        <f ca="1">(BB661*DCF!J$10-DCF!J$5*MAX(BB661*DCF!J$10,0)-MAX(BB661-BA661,0)/Inputs!$B$10)*DCF!J$6</f>
        <v>2601.4019183200426</v>
      </c>
      <c r="CJ661" s="15">
        <f ca="1">(BC661*DCF!K$10-DCF!K$5*MAX(BC661*DCF!K$10,0)-MAX(BC661-BB661,0)/Inputs!$B$10)*DCF!K$6</f>
        <v>3233.0589123580553</v>
      </c>
      <c r="CK661" s="15">
        <f ca="1">(BD661*DCF!L$10-DCF!L$5*MAX(BD661*DCF!L$10,0)-MAX(BD661-BC661,0)/Inputs!$B$10)*DCF!L$6</f>
        <v>3504.8265392938106</v>
      </c>
      <c r="CL661" s="15">
        <f ca="1">(BE661*DCF!M$10-DCF!M$5*MAX(BE661*DCF!M$10,0)-MAX(BE661-BD661,0)/Inputs!$B$10)*DCF!M$6</f>
        <v>4300.86031945575</v>
      </c>
      <c r="CM661" s="15">
        <f ca="1">(BF661*DCF!C$28-DCF!C$5*MAX(BF661*DCF!C$28,0)-MAX(BF661-Inputs!$B$13,0)/Inputs!$B$17)*DCF!C$6</f>
        <v>3762.6343386871308</v>
      </c>
      <c r="CN661" s="15">
        <f ca="1">(BG661*DCF!D$28-DCF!D$5*MAX(BG661*DCF!D$28,0)-MAX(BG661-BF661,0)/Inputs!$B$17)*DCF!D$6</f>
        <v>5352.4433604732285</v>
      </c>
      <c r="CO661" s="15">
        <f ca="1">(BH661*DCF!E$28-DCF!E$5*MAX(BH661*DCF!E$28,0)-MAX(BH661-BG661,0)/Inputs!$B$17)*DCF!E$6</f>
        <v>8355.8470245940352</v>
      </c>
      <c r="CP661" s="15">
        <f ca="1">(BI661*DCF!F$28-DCF!F$5*MAX(BI661*DCF!F$28,0)-MAX(BI661-BH661,0)/Inputs!$B$17)*DCF!F$6</f>
        <v>10624.912336224303</v>
      </c>
      <c r="CQ661" s="15">
        <f ca="1">(BJ661*DCF!G$28-DCF!G$5*MAX(BJ661*DCF!G$28,0)-MAX(BJ661-BI661,0)/Inputs!$B$17)*DCF!G$6</f>
        <v>10653.112899861295</v>
      </c>
      <c r="CR661" s="15">
        <f ca="1">(BK661*DCF!H$28-DCF!H$5*MAX(BK661*DCF!H$28,0)-MAX(BK661-BJ661,0)/Inputs!$B$17)*DCF!H$6</f>
        <v>10306.424576948957</v>
      </c>
      <c r="CS661" s="15">
        <f ca="1">(BL661*DCF!I$28-DCF!I$5*MAX(BL661*DCF!I$28,0)-MAX(BL661-BK661,0)/Inputs!$B$17)*DCF!I$6</f>
        <v>11198.750148539075</v>
      </c>
      <c r="CT661" s="15">
        <f ca="1">(BM661*DCF!J$28-DCF!J$5*MAX(BM661*DCF!J$28,0)-MAX(BM661-BL661,0)/Inputs!$B$17)*DCF!J$6</f>
        <v>12892.942646539472</v>
      </c>
      <c r="CU661" s="15">
        <f ca="1">(BN661*DCF!K$28-DCF!K$5*MAX(BN661*DCF!K$28,0)-MAX(BN661-BM661,0)/Inputs!$B$17)*DCF!K$6</f>
        <v>13855.817585457897</v>
      </c>
      <c r="CV661" s="15">
        <f ca="1">(BO661*DCF!L$28-DCF!L$5*MAX(BO661*DCF!L$28,0)-MAX(BO661-BN661,0)/Inputs!$B$17)*DCF!L$6</f>
        <v>15367.634827898193</v>
      </c>
      <c r="CW661" s="15">
        <f ca="1">(BP661*DCF!M$28-DCF!M$5*MAX(BP661*DCF!M$28,0)-MAX(BP661-BO661,0)/Inputs!$B$17)*DCF!M$6</f>
        <v>17221.786320607142</v>
      </c>
      <c r="CX661" s="15">
        <f ca="1">(BQ661*DCF!C$46-DCF!C$5*MAX(BQ661*DCF!C$46,0)-MAX(BQ661-Inputs!$B$20,0)/Inputs!$B$24)*DCF!C$6</f>
        <v>-1420.4964054466</v>
      </c>
      <c r="CY661" s="15">
        <f ca="1">(BR661*DCF!D$46-DCF!D$5*MAX(BR661*DCF!D$46,0)-MAX(BR661-BQ661,0)/Inputs!$B$24)*DCF!D$6</f>
        <v>-3361.6405826438222</v>
      </c>
      <c r="CZ661" s="15">
        <f ca="1">(BS661*DCF!E$46-DCF!E$5*MAX(BS661*DCF!E$46,0)-MAX(BS661-BR661,0)/Inputs!$B$24)*DCF!E$6</f>
        <v>-2490.0803397670607</v>
      </c>
      <c r="DA661" s="15">
        <f ca="1">(BT661*DCF!F$46-DCF!F$5*MAX(BT661*DCF!F$46,0)-MAX(BT661-BS661,0)/Inputs!$B$24)*DCF!F$6</f>
        <v>-835.93952618062349</v>
      </c>
      <c r="DB661" s="15">
        <f ca="1">(BU661*DCF!G$46-DCF!G$5*MAX(BU661*DCF!G$46,0)-MAX(BU661-BT661,0)/Inputs!$B$24)*DCF!G$6</f>
        <v>-324.21867295487021</v>
      </c>
      <c r="DC661" s="15">
        <f ca="1">(BV661*DCF!H$46-DCF!H$5*MAX(BV661*DCF!H$46,0)-MAX(BV661-BU661,0)/Inputs!$B$24)*DCF!H$6</f>
        <v>-627.36401188380182</v>
      </c>
      <c r="DD661" s="15">
        <f ca="1">(BW661*DCF!I$46-DCF!I$5*MAX(BW661*DCF!I$46,0)-MAX(BW661-BV661,0)/Inputs!$B$24)*DCF!I$6</f>
        <v>-158.32299404459792</v>
      </c>
      <c r="DE661" s="15">
        <f ca="1">(BX661*DCF!J$46-DCF!J$5*MAX(BX661*DCF!J$46,0)-MAX(BX661-BW661,0)/Inputs!$B$24)*DCF!J$6</f>
        <v>-219.4569126836293</v>
      </c>
      <c r="DF661" s="15">
        <f ca="1">(BY661*DCF!K$46-DCF!K$5*MAX(BY661*DCF!K$46,0)-MAX(BY661-BX661,0)/Inputs!$B$24)*DCF!K$6</f>
        <v>556.48158340611076</v>
      </c>
      <c r="DG661" s="15">
        <f ca="1">(BZ661*DCF!L$46-DCF!L$5*MAX(BZ661*DCF!L$46,0)-MAX(BZ661-BY661,0)/Inputs!$B$24)*DCF!L$6</f>
        <v>805.06902749982441</v>
      </c>
      <c r="DH661" s="15">
        <f ca="1">(CA661*DCF!M$46-DCF!M$5*MAX(CA661*DCF!M$46,0)-MAX(CA661-BZ661,0)/Inputs!$B$24)*DCF!M$6</f>
        <v>1291.4455237469651</v>
      </c>
      <c r="DI661" s="15">
        <f ca="1">SUM(CB661:CL661)+BE661*DCF!M$10*(1+Inputs!$B$30)*(1-Inputs!$B$33)*(1-Inputs!$B$30/Inputs!$B$31)/(Inputs!$B$29-Inputs!$B$30)*DCF!M$6</f>
        <v>129171.50695545401</v>
      </c>
      <c r="DJ661" s="15">
        <f ca="1">SUM(CM661:CW661)+BP661*DCF!M$28*(1+Inputs!$B$30)*(1-Inputs!$B$33)*(1-Inputs!$B$30/Inputs!$B$31)/(Inputs!$B$29-Inputs!$B$30)*DCF!M$6</f>
        <v>492299.87209404609</v>
      </c>
      <c r="DK661" s="15">
        <f ca="1">SUM(CX661:DH661)+CA661*DCF!M$46*(1+Inputs!$B$30)*(1-Inputs!$B$33)*(1-Inputs!$B$30/Inputs!$B$31)/(Inputs!$B$29-Inputs!$B$30)*DCF!M$6</f>
        <v>32535.750561548259</v>
      </c>
      <c r="DM661" s="15">
        <f ca="1">DI661+DJ661+DK661+Inputs!$B$34+Inputs!$B$36-Inputs!$B$35</f>
        <v>730858.12961104838</v>
      </c>
    </row>
    <row r="662" spans="1:117" x14ac:dyDescent="0.75">
      <c r="A662" s="11">
        <v>649</v>
      </c>
      <c r="C662" s="23">
        <f t="shared" ca="1" si="364"/>
        <v>-0.58460035820904055</v>
      </c>
      <c r="D662" s="23">
        <f t="shared" ca="1" si="364"/>
        <v>-0.99993304110938031</v>
      </c>
      <c r="E662" s="23">
        <f t="shared" ca="1" si="364"/>
        <v>-4.2821236955655646</v>
      </c>
      <c r="F662" s="23">
        <f t="shared" ca="1" si="364"/>
        <v>1.0622194943063605</v>
      </c>
      <c r="G662" s="23">
        <f t="shared" ca="1" si="364"/>
        <v>3.0675254324595301E-2</v>
      </c>
      <c r="H662" s="23">
        <f t="shared" ca="1" si="364"/>
        <v>0.61775990711583051</v>
      </c>
      <c r="I662" s="23">
        <f t="shared" ca="1" si="364"/>
        <v>-0.57035251030114442</v>
      </c>
      <c r="J662" s="23">
        <f t="shared" ca="1" si="364"/>
        <v>-0.20247348540738536</v>
      </c>
      <c r="K662" s="23">
        <f t="shared" ca="1" si="364"/>
        <v>1.3371086123866842</v>
      </c>
      <c r="L662" s="23">
        <f t="shared" ca="1" si="364"/>
        <v>0.44813295788101587</v>
      </c>
      <c r="M662" s="23">
        <f t="shared" ca="1" si="364"/>
        <v>-5.9786829227772877E-3</v>
      </c>
      <c r="N662" s="23">
        <f ca="1">SQRT(Inputs!$B$38)*C662+SQRT(1-Inputs!$B$38)*_xlfn.NORM.S.INV(RAND())</f>
        <v>0.45891089940739488</v>
      </c>
      <c r="O662" s="23">
        <f ca="1">SQRT(Inputs!$B$38)*D662+SQRT(1-Inputs!$B$38)*_xlfn.NORM.S.INV(RAND())</f>
        <v>-0.12877651748361768</v>
      </c>
      <c r="P662" s="23">
        <f ca="1">SQRT(Inputs!$B$38)*E662+SQRT(1-Inputs!$B$38)*_xlfn.NORM.S.INV(RAND())</f>
        <v>-3.8142811148568465</v>
      </c>
      <c r="Q662" s="23">
        <f ca="1">SQRT(Inputs!$B$38)*F662+SQRT(1-Inputs!$B$38)*_xlfn.NORM.S.INV(RAND())</f>
        <v>0.25864323228093677</v>
      </c>
      <c r="R662" s="23">
        <f ca="1">SQRT(Inputs!$B$38)*G662+SQRT(1-Inputs!$B$38)*_xlfn.NORM.S.INV(RAND())</f>
        <v>0.87114955187169052</v>
      </c>
      <c r="S662" s="23">
        <f ca="1">SQRT(Inputs!$B$38)*H662+SQRT(1-Inputs!$B$38)*_xlfn.NORM.S.INV(RAND())</f>
        <v>1.4702498207900188</v>
      </c>
      <c r="T662" s="23">
        <f ca="1">SQRT(Inputs!$B$38)*I662+SQRT(1-Inputs!$B$38)*_xlfn.NORM.S.INV(RAND())</f>
        <v>0.34469982529166737</v>
      </c>
      <c r="U662" s="23">
        <f ca="1">SQRT(Inputs!$B$38)*J662+SQRT(1-Inputs!$B$38)*_xlfn.NORM.S.INV(RAND())</f>
        <v>0.19020294589376807</v>
      </c>
      <c r="V662" s="23">
        <f ca="1">SQRT(Inputs!$B$38)*K662+SQRT(1-Inputs!$B$38)*_xlfn.NORM.S.INV(RAND())</f>
        <v>0.67397175022590639</v>
      </c>
      <c r="W662" s="23">
        <f ca="1">SQRT(Inputs!$B$38)*L662+SQRT(1-Inputs!$B$38)*_xlfn.NORM.S.INV(RAND())</f>
        <v>-0.22102882458717052</v>
      </c>
      <c r="X662" s="23">
        <f ca="1">SQRT(Inputs!$B$38)*M662+SQRT(1-Inputs!$B$38)*_xlfn.NORM.S.INV(RAND())</f>
        <v>1.1234541157790316</v>
      </c>
      <c r="Y662" s="23">
        <f ca="1">SQRT(Inputs!$B$38)*C662+SQRT(1-Inputs!$B$38)*_xlfn.NORM.S.INV(RAND())</f>
        <v>-0.57366073933295247</v>
      </c>
      <c r="Z662" s="23">
        <f ca="1">SQRT(Inputs!$B$38)*D662+SQRT(1-Inputs!$B$38)*_xlfn.NORM.S.INV(RAND())</f>
        <v>1.1420316900672314</v>
      </c>
      <c r="AA662" s="23">
        <f ca="1">SQRT(Inputs!$B$38)*E662+SQRT(1-Inputs!$B$38)*_xlfn.NORM.S.INV(RAND())</f>
        <v>-2.1463359329690261</v>
      </c>
      <c r="AB662" s="23">
        <f ca="1">SQRT(Inputs!$B$38)*F662+SQRT(1-Inputs!$B$38)*_xlfn.NORM.S.INV(RAND())</f>
        <v>3.8529919139460911E-2</v>
      </c>
      <c r="AC662" s="23">
        <f ca="1">SQRT(Inputs!$B$38)*G662+SQRT(1-Inputs!$B$38)*_xlfn.NORM.S.INV(RAND())</f>
        <v>-0.20815076230858395</v>
      </c>
      <c r="AD662" s="23">
        <f ca="1">SQRT(Inputs!$B$38)*H662+SQRT(1-Inputs!$B$38)*_xlfn.NORM.S.INV(RAND())</f>
        <v>-0.97711132670058642</v>
      </c>
      <c r="AE662" s="23">
        <f ca="1">SQRT(Inputs!$B$38)*I662+SQRT(1-Inputs!$B$38)*_xlfn.NORM.S.INV(RAND())</f>
        <v>-0.8315450671113167</v>
      </c>
      <c r="AF662" s="23">
        <f ca="1">SQRT(Inputs!$B$38)*J662+SQRT(1-Inputs!$B$38)*_xlfn.NORM.S.INV(RAND())</f>
        <v>-1.4053610071903919</v>
      </c>
      <c r="AG662" s="23">
        <f ca="1">SQRT(Inputs!$B$38)*K662+SQRT(1-Inputs!$B$38)*_xlfn.NORM.S.INV(RAND())</f>
        <v>1.9936533238191196</v>
      </c>
      <c r="AH662" s="23">
        <f ca="1">SQRT(Inputs!$B$38)*L662+SQRT(1-Inputs!$B$38)*_xlfn.NORM.S.INV(RAND())</f>
        <v>-0.26004487988854608</v>
      </c>
      <c r="AI662" s="23">
        <f ca="1">SQRT(Inputs!$B$38)*M662+SQRT(1-Inputs!$B$38)*_xlfn.NORM.S.INV(RAND())</f>
        <v>-1.8247110852644242</v>
      </c>
      <c r="AJ662" s="23">
        <f ca="1">SQRT(Inputs!$B$38)*C662+SQRT(1-Inputs!$B$38)*_xlfn.NORM.S.INV(RAND())</f>
        <v>-0.64800933015295037</v>
      </c>
      <c r="AK662" s="23">
        <f ca="1">SQRT(Inputs!$B$38)*D662+SQRT(1-Inputs!$B$38)*_xlfn.NORM.S.INV(RAND())</f>
        <v>6.5516735536537696E-2</v>
      </c>
      <c r="AL662" s="23">
        <f ca="1">SQRT(Inputs!$B$38)*E662+SQRT(1-Inputs!$B$38)*_xlfn.NORM.S.INV(RAND())</f>
        <v>-2.1415312021422945</v>
      </c>
      <c r="AM662" s="23">
        <f ca="1">SQRT(Inputs!$B$38)*F662+SQRT(1-Inputs!$B$38)*_xlfn.NORM.S.INV(RAND())</f>
        <v>-0.69603349533685155</v>
      </c>
      <c r="AN662" s="23">
        <f ca="1">SQRT(Inputs!$B$38)*G662+SQRT(1-Inputs!$B$38)*_xlfn.NORM.S.INV(RAND())</f>
        <v>-0.60647045629912144</v>
      </c>
      <c r="AO662" s="23">
        <f ca="1">SQRT(Inputs!$B$38)*H662+SQRT(1-Inputs!$B$38)*_xlfn.NORM.S.INV(RAND())</f>
        <v>-0.18460061486355561</v>
      </c>
      <c r="AP662" s="23">
        <f ca="1">SQRT(Inputs!$B$38)*I662+SQRT(1-Inputs!$B$38)*_xlfn.NORM.S.INV(RAND())</f>
        <v>-0.1876460168966666</v>
      </c>
      <c r="AQ662" s="23">
        <f ca="1">SQRT(Inputs!$B$38)*J662+SQRT(1-Inputs!$B$38)*_xlfn.NORM.S.INV(RAND())</f>
        <v>1.4024894372187541E-2</v>
      </c>
      <c r="AR662" s="23">
        <f ca="1">SQRT(Inputs!$B$38)*K662+SQRT(1-Inputs!$B$38)*_xlfn.NORM.S.INV(RAND())</f>
        <v>0.81258557137494558</v>
      </c>
      <c r="AS662" s="23">
        <f ca="1">SQRT(Inputs!$B$38)*L662+SQRT(1-Inputs!$B$38)*_xlfn.NORM.S.INV(RAND())</f>
        <v>-0.48061081225066604</v>
      </c>
      <c r="AT662" s="23">
        <f ca="1">SQRT(Inputs!$B$38)*M662+SQRT(1-Inputs!$B$38)*_xlfn.NORM.S.INV(RAND())</f>
        <v>0.81342219067519272</v>
      </c>
      <c r="AU662" s="15">
        <f ca="1">Inputs!$B$6*EXP($B$8-0.5*C$5^2+C$5*N662)</f>
        <v>5344.8979719165563</v>
      </c>
      <c r="AV662" s="15">
        <f t="shared" ca="1" si="365"/>
        <v>6383.9757919354361</v>
      </c>
      <c r="AW662" s="15">
        <f t="shared" ca="1" si="366"/>
        <v>4653.4645931347395</v>
      </c>
      <c r="AX662" s="15">
        <f t="shared" ca="1" si="367"/>
        <v>5867.9951682310457</v>
      </c>
      <c r="AY662" s="15">
        <f t="shared" ca="1" si="368"/>
        <v>7939.3005320000921</v>
      </c>
      <c r="AZ662" s="15">
        <f t="shared" ca="1" si="369"/>
        <v>11416.47148908535</v>
      </c>
      <c r="BA662" s="15">
        <f t="shared" ca="1" si="370"/>
        <v>14484.058345245056</v>
      </c>
      <c r="BB662" s="15">
        <f t="shared" ca="1" si="371"/>
        <v>18074.065961044027</v>
      </c>
      <c r="BC662" s="15">
        <f t="shared" ca="1" si="372"/>
        <v>23624.15218621138</v>
      </c>
      <c r="BD662" s="15">
        <f t="shared" ca="1" si="373"/>
        <v>28349.625131684294</v>
      </c>
      <c r="BE662" s="15">
        <f t="shared" ca="1" si="374"/>
        <v>38481.693627192581</v>
      </c>
      <c r="BF662" s="15">
        <f ca="1">Inputs!$B$13*EXP($B$9-0.5*C$6^2+C$6*Y662)</f>
        <v>12344.208868344174</v>
      </c>
      <c r="BG662" s="15">
        <f t="shared" ca="1" si="375"/>
        <v>18486.986930201991</v>
      </c>
      <c r="BH662" s="15">
        <f t="shared" ca="1" si="376"/>
        <v>15822.290226685813</v>
      </c>
      <c r="BI662" s="15">
        <f t="shared" ca="1" si="377"/>
        <v>19484.071660327707</v>
      </c>
      <c r="BJ662" s="15">
        <f t="shared" ca="1" si="378"/>
        <v>23180.165917401777</v>
      </c>
      <c r="BK662" s="15">
        <f t="shared" ca="1" si="379"/>
        <v>24905.657880993978</v>
      </c>
      <c r="BL662" s="15">
        <f t="shared" ca="1" si="380"/>
        <v>27468.211541747158</v>
      </c>
      <c r="BM662" s="15">
        <f t="shared" ca="1" si="381"/>
        <v>28355.505752959554</v>
      </c>
      <c r="BN662" s="15">
        <f t="shared" ca="1" si="382"/>
        <v>44284.943603356602</v>
      </c>
      <c r="BO662" s="15">
        <f t="shared" ca="1" si="383"/>
        <v>52865.652866777134</v>
      </c>
      <c r="BP662" s="15">
        <f t="shared" ca="1" si="384"/>
        <v>52915.448168021503</v>
      </c>
      <c r="BQ662" s="15">
        <f ca="1">Inputs!$B$20*EXP($B$10-0.5*C$7^2+C$7*AJ662)</f>
        <v>3408.7161181296779</v>
      </c>
      <c r="BR662" s="15">
        <f t="shared" ca="1" si="385"/>
        <v>4722.4325594769189</v>
      </c>
      <c r="BS662" s="15">
        <f t="shared" ca="1" si="386"/>
        <v>3496.0625289878044</v>
      </c>
      <c r="BT662" s="15">
        <f t="shared" ca="1" si="387"/>
        <v>4015.8388913158828</v>
      </c>
      <c r="BU662" s="15">
        <f t="shared" ca="1" si="388"/>
        <v>4805.8505344012847</v>
      </c>
      <c r="BV662" s="15">
        <f t="shared" ca="1" si="389"/>
        <v>6413.9423753398796</v>
      </c>
      <c r="BW662" s="15">
        <f t="shared" ca="1" si="390"/>
        <v>8601.7986759859214</v>
      </c>
      <c r="BX662" s="15">
        <f t="shared" ca="1" si="391"/>
        <v>12064.871764956462</v>
      </c>
      <c r="BY662" s="15">
        <f t="shared" ca="1" si="392"/>
        <v>19748.41538939036</v>
      </c>
      <c r="BZ662" s="15">
        <f t="shared" ca="1" si="393"/>
        <v>25366.599954736237</v>
      </c>
      <c r="CA662" s="15">
        <f t="shared" ca="1" si="394"/>
        <v>41173.727747402882</v>
      </c>
      <c r="CB662" s="15">
        <f ca="1">(AU662*DCF!C$10-DCF!C$5*MAX(AU662*DCF!C$10,0)-MAX(AU662-Inputs!$B$6,0)/Inputs!$B$10)*DCF!C$6</f>
        <v>1040.3458799115424</v>
      </c>
      <c r="CC662" s="15">
        <f ca="1">(AV662*DCF!D$10-DCF!D$5*MAX(AV662*DCF!D$10,0)-MAX(AV662-AU662,0)/Inputs!$B$10)*DCF!D$6</f>
        <v>1302.6989174547737</v>
      </c>
      <c r="CD662" s="15">
        <f ca="1">(AW662*DCF!E$10-DCF!E$5*MAX(AW662*DCF!E$10,0)-MAX(AW662-AV662,0)/Inputs!$B$10)*DCF!E$6</f>
        <v>1074.4108976330267</v>
      </c>
      <c r="CE662" s="15">
        <f ca="1">(AX662*DCF!F$10-DCF!F$5*MAX(AX662*DCF!F$10,0)-MAX(AX662-AW662,0)/Inputs!$B$10)*DCF!F$6</f>
        <v>1028.2602925662757</v>
      </c>
      <c r="CF662" s="15">
        <f ca="1">(AY662*DCF!G$10-DCF!G$5*MAX(AY662*DCF!G$10,0)-MAX(AY662-AX662,0)/Inputs!$B$10)*DCF!G$6</f>
        <v>1237.6715927429429</v>
      </c>
      <c r="CG662" s="15">
        <f ca="1">(AZ662*DCF!H$10-DCF!H$5*MAX(AZ662*DCF!H$10,0)-MAX(AZ662-AY662,0)/Inputs!$B$10)*DCF!H$6</f>
        <v>1599.0820884722796</v>
      </c>
      <c r="CH662" s="15">
        <f ca="1">(BA662*DCF!I$10-DCF!I$5*MAX(BA662*DCF!I$10,0)-MAX(BA662-AZ662,0)/Inputs!$B$10)*DCF!I$6</f>
        <v>2142.5173566791827</v>
      </c>
      <c r="CI662" s="15">
        <f ca="1">(BB662*DCF!J$10-DCF!J$5*MAX(BB662*DCF!J$10,0)-MAX(BB662-BA662,0)/Inputs!$B$10)*DCF!J$6</f>
        <v>2557.5451610131668</v>
      </c>
      <c r="CJ662" s="15">
        <f ca="1">(BC662*DCF!K$10-DCF!K$5*MAX(BC662*DCF!K$10,0)-MAX(BC662-BB662,0)/Inputs!$B$10)*DCF!K$6</f>
        <v>3026.1815122252901</v>
      </c>
      <c r="CK662" s="15">
        <f ca="1">(BD662*DCF!L$10-DCF!L$5*MAX(BD662*DCF!L$10,0)-MAX(BD662-BC662,0)/Inputs!$B$10)*DCF!L$6</f>
        <v>3664.5824014765312</v>
      </c>
      <c r="CL662" s="15">
        <f ca="1">(BE662*DCF!M$10-DCF!M$5*MAX(BE662*DCF!M$10,0)-MAX(BE662-BD662,0)/Inputs!$B$10)*DCF!M$6</f>
        <v>4219.8808528137724</v>
      </c>
      <c r="CM662" s="15">
        <f ca="1">(BF662*DCF!C$28-DCF!C$5*MAX(BF662*DCF!C$28,0)-MAX(BF662-Inputs!$B$13,0)/Inputs!$B$17)*DCF!C$6</f>
        <v>3546.3071879422596</v>
      </c>
      <c r="CN662" s="15">
        <f ca="1">(BG662*DCF!D$28-DCF!D$5*MAX(BG662*DCF!D$28,0)-MAX(BG662-BF662,0)/Inputs!$B$17)*DCF!D$6</f>
        <v>4134.307826651815</v>
      </c>
      <c r="CO662" s="15">
        <f ca="1">(BH662*DCF!E$28-DCF!E$5*MAX(BH662*DCF!E$28,0)-MAX(BH662-BG662,0)/Inputs!$B$17)*DCF!E$6</f>
        <v>4481.1543309134695</v>
      </c>
      <c r="CP662" s="15">
        <f ca="1">(BI662*DCF!F$28-DCF!F$5*MAX(BI662*DCF!F$28,0)-MAX(BI662-BH662,0)/Inputs!$B$17)*DCF!F$6</f>
        <v>4622.7270396616104</v>
      </c>
      <c r="CQ662" s="15">
        <f ca="1">(BJ662*DCF!G$28-DCF!G$5*MAX(BJ662*DCF!G$28,0)-MAX(BJ662-BI662,0)/Inputs!$B$17)*DCF!G$6</f>
        <v>5392.6233735949982</v>
      </c>
      <c r="CR662" s="15">
        <f ca="1">(BK662*DCF!H$28-DCF!H$5*MAX(BK662*DCF!H$28,0)-MAX(BK662-BJ662,0)/Inputs!$B$17)*DCF!H$6</f>
        <v>5891.3509436127051</v>
      </c>
      <c r="CS662" s="15">
        <f ca="1">(BL662*DCF!I$28-DCF!I$5*MAX(BL662*DCF!I$28,0)-MAX(BL662-BK662,0)/Inputs!$B$17)*DCF!I$6</f>
        <v>6091.4283565815531</v>
      </c>
      <c r="CT662" s="15">
        <f ca="1">(BM662*DCF!J$28-DCF!J$5*MAX(BM662*DCF!J$28,0)-MAX(BM662-BL662,0)/Inputs!$B$17)*DCF!J$6</f>
        <v>6207.9837912919947</v>
      </c>
      <c r="CU662" s="15">
        <f ca="1">(BN662*DCF!K$28-DCF!K$5*MAX(BN662*DCF!K$28,0)-MAX(BN662-BM662,0)/Inputs!$B$17)*DCF!K$6</f>
        <v>7401.0936058490661</v>
      </c>
      <c r="CV662" s="15">
        <f ca="1">(BO662*DCF!L$28-DCF!L$5*MAX(BO662*DCF!L$28,0)-MAX(BO662-BN662,0)/Inputs!$B$17)*DCF!L$6</f>
        <v>9576.885828926399</v>
      </c>
      <c r="CW662" s="15">
        <f ca="1">(BP662*DCF!M$28-DCF!M$5*MAX(BP662*DCF!M$28,0)-MAX(BP662-BO662,0)/Inputs!$B$17)*DCF!M$6</f>
        <v>9950.8671883097613</v>
      </c>
      <c r="CX662" s="15">
        <f ca="1">(BQ662*DCF!C$46-DCF!C$5*MAX(BQ662*DCF!C$46,0)-MAX(BQ662-Inputs!$B$20,0)/Inputs!$B$24)*DCF!C$6</f>
        <v>-883.17513958176289</v>
      </c>
      <c r="CY662" s="15">
        <f ca="1">(BR662*DCF!D$46-DCF!D$5*MAX(BR662*DCF!D$46,0)-MAX(BR662-BQ662,0)/Inputs!$B$24)*DCF!D$6</f>
        <v>-1366.5610100381393</v>
      </c>
      <c r="CZ662" s="15">
        <f ca="1">(BS662*DCF!E$46-DCF!E$5*MAX(BS662*DCF!E$46,0)-MAX(BS662-BR662,0)/Inputs!$B$24)*DCF!E$6</f>
        <v>-413.41548115436058</v>
      </c>
      <c r="DA662" s="15">
        <f ca="1">(BT662*DCF!F$46-DCF!F$5*MAX(BT662*DCF!F$46,0)-MAX(BT662-BS662,0)/Inputs!$B$24)*DCF!F$6</f>
        <v>-481.72578304382006</v>
      </c>
      <c r="DB662" s="15">
        <f ca="1">(BU662*DCF!G$46-DCF!G$5*MAX(BU662*DCF!G$46,0)-MAX(BU662-BT662,0)/Inputs!$B$24)*DCF!G$6</f>
        <v>-427.40362478572541</v>
      </c>
      <c r="DC662" s="15">
        <f ca="1">(BV662*DCF!H$46-DCF!H$5*MAX(BV662*DCF!H$46,0)-MAX(BV662-BU662,0)/Inputs!$B$24)*DCF!H$6</f>
        <v>-499.70468662948684</v>
      </c>
      <c r="DD662" s="15">
        <f ca="1">(BW662*DCF!I$46-DCF!I$5*MAX(BW662*DCF!I$46,0)-MAX(BW662-BV662,0)/Inputs!$B$24)*DCF!I$6</f>
        <v>-429.38703126448155</v>
      </c>
      <c r="DE662" s="15">
        <f ca="1">(BX662*DCF!J$46-DCF!J$5*MAX(BX662*DCF!J$46,0)-MAX(BX662-BW662,0)/Inputs!$B$24)*DCF!J$6</f>
        <v>-412.26240721682797</v>
      </c>
      <c r="DF662" s="15">
        <f ca="1">(BY662*DCF!K$46-DCF!K$5*MAX(BY662*DCF!K$46,0)-MAX(BY662-BX662,0)/Inputs!$B$24)*DCF!K$6</f>
        <v>-754.16818050541997</v>
      </c>
      <c r="DG662" s="15">
        <f ca="1">(BZ662*DCF!L$46-DCF!L$5*MAX(BZ662*DCF!L$46,0)-MAX(BZ662-BY662,0)/Inputs!$B$24)*DCF!L$6</f>
        <v>482.06201636889472</v>
      </c>
      <c r="DH662" s="15">
        <f ca="1">(CA662*DCF!M$46-DCF!M$5*MAX(CA662*DCF!M$46,0)-MAX(CA662-BZ662,0)/Inputs!$B$24)*DCF!M$6</f>
        <v>-76.719420215925254</v>
      </c>
      <c r="DI662" s="15">
        <f ca="1">SUM(CB662:CL662)+BE662*DCF!M$10*(1+Inputs!$B$30)*(1-Inputs!$B$33)*(1-Inputs!$B$30/Inputs!$B$31)/(Inputs!$B$29-Inputs!$B$30)*DCF!M$6</f>
        <v>129988.23918518348</v>
      </c>
      <c r="DJ662" s="15">
        <f ca="1">SUM(CM662:CW662)+BP662*DCF!M$28*(1+Inputs!$B$30)*(1-Inputs!$B$33)*(1-Inputs!$B$30/Inputs!$B$31)/(Inputs!$B$29-Inputs!$B$30)*DCF!M$6</f>
        <v>263649.25212129031</v>
      </c>
      <c r="DK662" s="15">
        <f ca="1">SUM(CX662:DH662)+CA662*DCF!M$46*(1+Inputs!$B$30)*(1-Inputs!$B$33)*(1-Inputs!$B$30/Inputs!$B$31)/(Inputs!$B$29-Inputs!$B$30)*DCF!M$6</f>
        <v>58396.999689269549</v>
      </c>
      <c r="DM662" s="15">
        <f ca="1">DI662+DJ662+DK662+Inputs!$B$34+Inputs!$B$36-Inputs!$B$35</f>
        <v>528885.49099574331</v>
      </c>
    </row>
    <row r="663" spans="1:117" x14ac:dyDescent="0.75">
      <c r="A663" s="11">
        <v>650</v>
      </c>
      <c r="C663" s="23">
        <f t="shared" ca="1" si="364"/>
        <v>-6.3073053100361652E-3</v>
      </c>
      <c r="D663" s="23">
        <f t="shared" ca="1" si="364"/>
        <v>-0.79074980796498506</v>
      </c>
      <c r="E663" s="23">
        <f t="shared" ca="1" si="364"/>
        <v>0.67156334774759208</v>
      </c>
      <c r="F663" s="23">
        <f t="shared" ca="1" si="364"/>
        <v>0.28838207805493066</v>
      </c>
      <c r="G663" s="23">
        <f t="shared" ca="1" si="364"/>
        <v>0.15948856216683027</v>
      </c>
      <c r="H663" s="23">
        <f t="shared" ca="1" si="364"/>
        <v>-0.19341741383047747</v>
      </c>
      <c r="I663" s="23">
        <f t="shared" ca="1" si="364"/>
        <v>-1.4013168299782113</v>
      </c>
      <c r="J663" s="23">
        <f t="shared" ca="1" si="364"/>
        <v>-1.5396742777401073</v>
      </c>
      <c r="K663" s="23">
        <f t="shared" ca="1" si="364"/>
        <v>-0.8973162225581055</v>
      </c>
      <c r="L663" s="23">
        <f t="shared" ca="1" si="364"/>
        <v>-1.0457286418025238</v>
      </c>
      <c r="M663" s="23">
        <f t="shared" ca="1" si="364"/>
        <v>-1.3888826374692287</v>
      </c>
      <c r="N663" s="23">
        <f ca="1">SQRT(Inputs!$B$38)*C663+SQRT(1-Inputs!$B$38)*_xlfn.NORM.S.INV(RAND())</f>
        <v>-2.3247552678748975E-2</v>
      </c>
      <c r="O663" s="23">
        <f ca="1">SQRT(Inputs!$B$38)*D663+SQRT(1-Inputs!$B$38)*_xlfn.NORM.S.INV(RAND())</f>
        <v>0.46657575536280649</v>
      </c>
      <c r="P663" s="23">
        <f ca="1">SQRT(Inputs!$B$38)*E663+SQRT(1-Inputs!$B$38)*_xlfn.NORM.S.INV(RAND())</f>
        <v>1.784618822925399E-2</v>
      </c>
      <c r="Q663" s="23">
        <f ca="1">SQRT(Inputs!$B$38)*F663+SQRT(1-Inputs!$B$38)*_xlfn.NORM.S.INV(RAND())</f>
        <v>-0.84291278331463482</v>
      </c>
      <c r="R663" s="23">
        <f ca="1">SQRT(Inputs!$B$38)*G663+SQRT(1-Inputs!$B$38)*_xlfn.NORM.S.INV(RAND())</f>
        <v>-0.18361991459136004</v>
      </c>
      <c r="S663" s="23">
        <f ca="1">SQRT(Inputs!$B$38)*H663+SQRT(1-Inputs!$B$38)*_xlfn.NORM.S.INV(RAND())</f>
        <v>-0.13790014843051254</v>
      </c>
      <c r="T663" s="23">
        <f ca="1">SQRT(Inputs!$B$38)*I663+SQRT(1-Inputs!$B$38)*_xlfn.NORM.S.INV(RAND())</f>
        <v>-1.9254108786995576</v>
      </c>
      <c r="U663" s="23">
        <f ca="1">SQRT(Inputs!$B$38)*J663+SQRT(1-Inputs!$B$38)*_xlfn.NORM.S.INV(RAND())</f>
        <v>-0.86893675749778743</v>
      </c>
      <c r="V663" s="23">
        <f ca="1">SQRT(Inputs!$B$38)*K663+SQRT(1-Inputs!$B$38)*_xlfn.NORM.S.INV(RAND())</f>
        <v>0.37186333589526599</v>
      </c>
      <c r="W663" s="23">
        <f ca="1">SQRT(Inputs!$B$38)*L663+SQRT(1-Inputs!$B$38)*_xlfn.NORM.S.INV(RAND())</f>
        <v>-0.63462902684949074</v>
      </c>
      <c r="X663" s="23">
        <f ca="1">SQRT(Inputs!$B$38)*M663+SQRT(1-Inputs!$B$38)*_xlfn.NORM.S.INV(RAND())</f>
        <v>-0.21471162452311676</v>
      </c>
      <c r="Y663" s="23">
        <f ca="1">SQRT(Inputs!$B$38)*C663+SQRT(1-Inputs!$B$38)*_xlfn.NORM.S.INV(RAND())</f>
        <v>0.41446550446625685</v>
      </c>
      <c r="Z663" s="23">
        <f ca="1">SQRT(Inputs!$B$38)*D663+SQRT(1-Inputs!$B$38)*_xlfn.NORM.S.INV(RAND())</f>
        <v>-0.71109551469760834</v>
      </c>
      <c r="AA663" s="23">
        <f ca="1">SQRT(Inputs!$B$38)*E663+SQRT(1-Inputs!$B$38)*_xlfn.NORM.S.INV(RAND())</f>
        <v>-0.10670755510119923</v>
      </c>
      <c r="AB663" s="23">
        <f ca="1">SQRT(Inputs!$B$38)*F663+SQRT(1-Inputs!$B$38)*_xlfn.NORM.S.INV(RAND())</f>
        <v>-0.35278876020891498</v>
      </c>
      <c r="AC663" s="23">
        <f ca="1">SQRT(Inputs!$B$38)*G663+SQRT(1-Inputs!$B$38)*_xlfn.NORM.S.INV(RAND())</f>
        <v>-7.9665577873125254E-2</v>
      </c>
      <c r="AD663" s="23">
        <f ca="1">SQRT(Inputs!$B$38)*H663+SQRT(1-Inputs!$B$38)*_xlfn.NORM.S.INV(RAND())</f>
        <v>-0.5876551953133381</v>
      </c>
      <c r="AE663" s="23">
        <f ca="1">SQRT(Inputs!$B$38)*I663+SQRT(1-Inputs!$B$38)*_xlfn.NORM.S.INV(RAND())</f>
        <v>-0.50745268743708616</v>
      </c>
      <c r="AF663" s="23">
        <f ca="1">SQRT(Inputs!$B$38)*J663+SQRT(1-Inputs!$B$38)*_xlfn.NORM.S.INV(RAND())</f>
        <v>-1.7324426353558628</v>
      </c>
      <c r="AG663" s="23">
        <f ca="1">SQRT(Inputs!$B$38)*K663+SQRT(1-Inputs!$B$38)*_xlfn.NORM.S.INV(RAND())</f>
        <v>-0.88605749843092374</v>
      </c>
      <c r="AH663" s="23">
        <f ca="1">SQRT(Inputs!$B$38)*L663+SQRT(1-Inputs!$B$38)*_xlfn.NORM.S.INV(RAND())</f>
        <v>-1.1197808241379617</v>
      </c>
      <c r="AI663" s="23">
        <f ca="1">SQRT(Inputs!$B$38)*M663+SQRT(1-Inputs!$B$38)*_xlfn.NORM.S.INV(RAND())</f>
        <v>0.31785047969519542</v>
      </c>
      <c r="AJ663" s="23">
        <f ca="1">SQRT(Inputs!$B$38)*C663+SQRT(1-Inputs!$B$38)*_xlfn.NORM.S.INV(RAND())</f>
        <v>-0.92087568790774654</v>
      </c>
      <c r="AK663" s="23">
        <f ca="1">SQRT(Inputs!$B$38)*D663+SQRT(1-Inputs!$B$38)*_xlfn.NORM.S.INV(RAND())</f>
        <v>1.2929605527364711</v>
      </c>
      <c r="AL663" s="23">
        <f ca="1">SQRT(Inputs!$B$38)*E663+SQRT(1-Inputs!$B$38)*_xlfn.NORM.S.INV(RAND())</f>
        <v>0.50795357291850451</v>
      </c>
      <c r="AM663" s="23">
        <f ca="1">SQRT(Inputs!$B$38)*F663+SQRT(1-Inputs!$B$38)*_xlfn.NORM.S.INV(RAND())</f>
        <v>-0.20880344232564457</v>
      </c>
      <c r="AN663" s="23">
        <f ca="1">SQRT(Inputs!$B$38)*G663+SQRT(1-Inputs!$B$38)*_xlfn.NORM.S.INV(RAND())</f>
        <v>2.0706997513295704</v>
      </c>
      <c r="AO663" s="23">
        <f ca="1">SQRT(Inputs!$B$38)*H663+SQRT(1-Inputs!$B$38)*_xlfn.NORM.S.INV(RAND())</f>
        <v>1.1492469997120758</v>
      </c>
      <c r="AP663" s="23">
        <f ca="1">SQRT(Inputs!$B$38)*I663+SQRT(1-Inputs!$B$38)*_xlfn.NORM.S.INV(RAND())</f>
        <v>1.080453329787521</v>
      </c>
      <c r="AQ663" s="23">
        <f ca="1">SQRT(Inputs!$B$38)*J663+SQRT(1-Inputs!$B$38)*_xlfn.NORM.S.INV(RAND())</f>
        <v>-0.53571627564791191</v>
      </c>
      <c r="AR663" s="23">
        <f ca="1">SQRT(Inputs!$B$38)*K663+SQRT(1-Inputs!$B$38)*_xlfn.NORM.S.INV(RAND())</f>
        <v>-1.2268323659546696</v>
      </c>
      <c r="AS663" s="23">
        <f ca="1">SQRT(Inputs!$B$38)*L663+SQRT(1-Inputs!$B$38)*_xlfn.NORM.S.INV(RAND())</f>
        <v>5.0982129239729446E-4</v>
      </c>
      <c r="AT663" s="23">
        <f ca="1">SQRT(Inputs!$B$38)*M663+SQRT(1-Inputs!$B$38)*_xlfn.NORM.S.INV(RAND())</f>
        <v>1.518835781925798E-2</v>
      </c>
      <c r="AU663" s="15">
        <f ca="1">Inputs!$B$6*EXP($B$8-0.5*C$5^2+C$5*N663)</f>
        <v>4943.6008583425828</v>
      </c>
      <c r="AV663" s="15">
        <f t="shared" ca="1" si="365"/>
        <v>6444.8311332623089</v>
      </c>
      <c r="AW663" s="15">
        <f t="shared" ca="1" si="366"/>
        <v>7877.2682296304201</v>
      </c>
      <c r="AX663" s="15">
        <f t="shared" ca="1" si="367"/>
        <v>8656.0769315372945</v>
      </c>
      <c r="AY663" s="15">
        <f t="shared" ca="1" si="368"/>
        <v>10354.170573564315</v>
      </c>
      <c r="AZ663" s="15">
        <f t="shared" ca="1" si="369"/>
        <v>12472.582703400712</v>
      </c>
      <c r="BA663" s="15">
        <f t="shared" ca="1" si="370"/>
        <v>12477.601969932344</v>
      </c>
      <c r="BB663" s="15">
        <f t="shared" ca="1" si="371"/>
        <v>14002.695227900429</v>
      </c>
      <c r="BC663" s="15">
        <f t="shared" ca="1" si="372"/>
        <v>17776.526146918819</v>
      </c>
      <c r="BD663" s="15">
        <f t="shared" ca="1" si="373"/>
        <v>20522.822626295019</v>
      </c>
      <c r="BE663" s="15">
        <f t="shared" ca="1" si="374"/>
        <v>24661.068800331548</v>
      </c>
      <c r="BF663" s="15">
        <f ca="1">Inputs!$B$13*EXP($B$9-0.5*C$6^2+C$6*Y663)</f>
        <v>15015.466669638752</v>
      </c>
      <c r="BG663" s="15">
        <f t="shared" ca="1" si="375"/>
        <v>16096.236758537372</v>
      </c>
      <c r="BH663" s="15">
        <f t="shared" ca="1" si="376"/>
        <v>19321.637839046569</v>
      </c>
      <c r="BI663" s="15">
        <f t="shared" ca="1" si="377"/>
        <v>22402.478670920107</v>
      </c>
      <c r="BJ663" s="15">
        <f t="shared" ca="1" si="378"/>
        <v>27150.402597335098</v>
      </c>
      <c r="BK663" s="15">
        <f t="shared" ca="1" si="379"/>
        <v>30759.894845192695</v>
      </c>
      <c r="BL663" s="15">
        <f t="shared" ca="1" si="380"/>
        <v>35379.967777905396</v>
      </c>
      <c r="BM663" s="15">
        <f t="shared" ca="1" si="381"/>
        <v>35068.561445983556</v>
      </c>
      <c r="BN663" s="15">
        <f t="shared" ca="1" si="382"/>
        <v>38785.091375875352</v>
      </c>
      <c r="BO663" s="15">
        <f t="shared" ca="1" si="383"/>
        <v>41896.786128531618</v>
      </c>
      <c r="BP663" s="15">
        <f t="shared" ca="1" si="384"/>
        <v>53457.934093642616</v>
      </c>
      <c r="BQ663" s="15">
        <f ca="1">Inputs!$B$20*EXP($B$10-0.5*C$7^2+C$7*AJ663)</f>
        <v>3094.2784415718365</v>
      </c>
      <c r="BR663" s="15">
        <f t="shared" ca="1" si="385"/>
        <v>6330.3446888928484</v>
      </c>
      <c r="BS663" s="15">
        <f t="shared" ca="1" si="386"/>
        <v>10030.272063654895</v>
      </c>
      <c r="BT663" s="15">
        <f t="shared" ca="1" si="387"/>
        <v>13092.411658776591</v>
      </c>
      <c r="BU663" s="15">
        <f t="shared" ca="1" si="388"/>
        <v>29946.578359987805</v>
      </c>
      <c r="BV663" s="15">
        <f t="shared" ca="1" si="389"/>
        <v>53977.597016008782</v>
      </c>
      <c r="BW663" s="15">
        <f t="shared" ca="1" si="390"/>
        <v>94675.813599825109</v>
      </c>
      <c r="BX663" s="15">
        <f t="shared" ca="1" si="391"/>
        <v>118934.91674962481</v>
      </c>
      <c r="BY663" s="15">
        <f t="shared" ca="1" si="392"/>
        <v>131783.51518186845</v>
      </c>
      <c r="BZ663" s="15">
        <f t="shared" ca="1" si="393"/>
        <v>184928.05835651676</v>
      </c>
      <c r="CA663" s="15">
        <f t="shared" ca="1" si="394"/>
        <v>260469.85219306778</v>
      </c>
      <c r="CB663" s="15">
        <f ca="1">(AU663*DCF!C$10-DCF!C$5*MAX(AU663*DCF!C$10,0)-MAX(AU663-Inputs!$B$6,0)/Inputs!$B$10)*DCF!C$6</f>
        <v>1043.2071998588526</v>
      </c>
      <c r="CC663" s="15">
        <f ca="1">(AV663*DCF!D$10-DCF!D$5*MAX(AV663*DCF!D$10,0)-MAX(AV663-AU663,0)/Inputs!$B$10)*DCF!D$6</f>
        <v>1204.848213883213</v>
      </c>
      <c r="CD663" s="15">
        <f ca="1">(AW663*DCF!E$10-DCF!E$5*MAX(AW663*DCF!E$10,0)-MAX(AW663-AV663,0)/Inputs!$B$10)*DCF!E$6</f>
        <v>1496.0916849401033</v>
      </c>
      <c r="CE663" s="15">
        <f ca="1">(AX663*DCF!F$10-DCF!F$5*MAX(AX663*DCF!F$10,0)-MAX(AX663-AW663,0)/Inputs!$B$10)*DCF!F$6</f>
        <v>1727.5570171754048</v>
      </c>
      <c r="CF663" s="15">
        <f ca="1">(AY663*DCF!G$10-DCF!G$5*MAX(AY663*DCF!G$10,0)-MAX(AY663-AX663,0)/Inputs!$B$10)*DCF!G$6</f>
        <v>1806.9687927439577</v>
      </c>
      <c r="CG663" s="15">
        <f ca="1">(AZ663*DCF!H$10-DCF!H$5*MAX(AZ663*DCF!H$10,0)-MAX(AZ663-AY663,0)/Inputs!$B$10)*DCF!H$6</f>
        <v>2045.3988270120358</v>
      </c>
      <c r="CH663" s="15">
        <f ca="1">(BA663*DCF!I$10-DCF!I$5*MAX(BA663*DCF!I$10,0)-MAX(BA663-AZ663,0)/Inputs!$B$10)*DCF!I$6</f>
        <v>2278.3793600263339</v>
      </c>
      <c r="CI663" s="15">
        <f ca="1">(BB663*DCF!J$10-DCF!J$5*MAX(BB663*DCF!J$10,0)-MAX(BB663-BA663,0)/Inputs!$B$10)*DCF!J$6</f>
        <v>2171.7922401770306</v>
      </c>
      <c r="CJ663" s="15">
        <f ca="1">(BC663*DCF!K$10-DCF!K$5*MAX(BC663*DCF!K$10,0)-MAX(BC663-BB663,0)/Inputs!$B$10)*DCF!K$6</f>
        <v>2333.4563366008542</v>
      </c>
      <c r="CK663" s="15">
        <f ca="1">(BD663*DCF!L$10-DCF!L$5*MAX(BD663*DCF!L$10,0)-MAX(BD663-BC663,0)/Inputs!$B$10)*DCF!L$6</f>
        <v>2740.0913121703352</v>
      </c>
      <c r="CL663" s="15">
        <f ca="1">(BE663*DCF!M$10-DCF!M$5*MAX(BE663*DCF!M$10,0)-MAX(BE663-BD663,0)/Inputs!$B$10)*DCF!M$6</f>
        <v>2985.6380528736108</v>
      </c>
      <c r="CM663" s="15">
        <f ca="1">(BF663*DCF!C$28-DCF!C$5*MAX(BF663*DCF!C$28,0)-MAX(BF663-Inputs!$B$13,0)/Inputs!$B$17)*DCF!C$6</f>
        <v>3744.6388896397361</v>
      </c>
      <c r="CN663" s="15">
        <f ca="1">(BG663*DCF!D$28-DCF!D$5*MAX(BG663*DCF!D$28,0)-MAX(BG663-BF663,0)/Inputs!$B$17)*DCF!D$6</f>
        <v>4510.1351530782467</v>
      </c>
      <c r="CO663" s="15">
        <f ca="1">(BH663*DCF!E$28-DCF!E$5*MAX(BH663*DCF!E$28,0)-MAX(BH663-BG663,0)/Inputs!$B$17)*DCF!E$6</f>
        <v>4836.5497296446683</v>
      </c>
      <c r="CP663" s="15">
        <f ca="1">(BI663*DCF!F$28-DCF!F$5*MAX(BI663*DCF!F$28,0)-MAX(BI663-BH663,0)/Inputs!$B$17)*DCF!F$6</f>
        <v>5520.7670886983296</v>
      </c>
      <c r="CQ663" s="15">
        <f ca="1">(BJ663*DCF!G$28-DCF!G$5*MAX(BJ663*DCF!G$28,0)-MAX(BJ663-BI663,0)/Inputs!$B$17)*DCF!G$6</f>
        <v>6245.8240427278342</v>
      </c>
      <c r="CR663" s="15">
        <f ca="1">(BK663*DCF!H$28-DCF!H$5*MAX(BK663*DCF!H$28,0)-MAX(BK663-BJ663,0)/Inputs!$B$17)*DCF!H$6</f>
        <v>7046.4475606271062</v>
      </c>
      <c r="CS663" s="15">
        <f ca="1">(BL663*DCF!I$28-DCF!I$5*MAX(BL663*DCF!I$28,0)-MAX(BL663-BK663,0)/Inputs!$B$17)*DCF!I$6</f>
        <v>7656.5847709295413</v>
      </c>
      <c r="CT663" s="15">
        <f ca="1">(BM663*DCF!J$28-DCF!J$5*MAX(BM663*DCF!J$28,0)-MAX(BM663-BL663,0)/Inputs!$B$17)*DCF!J$6</f>
        <v>7823.2004689383984</v>
      </c>
      <c r="CU663" s="15">
        <f ca="1">(BN663*DCF!K$28-DCF!K$5*MAX(BN663*DCF!K$28,0)-MAX(BN663-BM663,0)/Inputs!$B$17)*DCF!K$6</f>
        <v>7735.535576418637</v>
      </c>
      <c r="CV663" s="15">
        <f ca="1">(BO663*DCF!L$28-DCF!L$5*MAX(BO663*DCF!L$28,0)-MAX(BO663-BN663,0)/Inputs!$B$17)*DCF!L$6</f>
        <v>8007.1947909158644</v>
      </c>
      <c r="CW663" s="15">
        <f ca="1">(BP663*DCF!M$28-DCF!M$5*MAX(BP663*DCF!M$28,0)-MAX(BP663-BO663,0)/Inputs!$B$17)*DCF!M$6</f>
        <v>8849.6764149137507</v>
      </c>
      <c r="CX663" s="15">
        <f ca="1">(BQ663*DCF!C$46-DCF!C$5*MAX(BQ663*DCF!C$46,0)-MAX(BQ663-Inputs!$B$20,0)/Inputs!$B$24)*DCF!C$6</f>
        <v>-714.61395879257191</v>
      </c>
      <c r="CY663" s="15">
        <f ca="1">(BR663*DCF!D$46-DCF!D$5*MAX(BR663*DCF!D$46,0)-MAX(BR663-BQ663,0)/Inputs!$B$24)*DCF!D$6</f>
        <v>-2461.2448187907135</v>
      </c>
      <c r="CZ663" s="15">
        <f ca="1">(BS663*DCF!E$46-DCF!E$5*MAX(BS663*DCF!E$46,0)-MAX(BS663-BR663,0)/Inputs!$B$24)*DCF!E$6</f>
        <v>-2644.5066492827464</v>
      </c>
      <c r="DA663" s="15">
        <f ca="1">(BT663*DCF!F$46-DCF!F$5*MAX(BT663*DCF!F$46,0)-MAX(BT663-BS663,0)/Inputs!$B$24)*DCF!F$6</f>
        <v>-2068.4940217337648</v>
      </c>
      <c r="DB663" s="15">
        <f ca="1">(BU663*DCF!G$46-DCF!G$5*MAX(BU663*DCF!G$46,0)-MAX(BU663-BT663,0)/Inputs!$B$24)*DCF!G$6</f>
        <v>-6676.7524094290311</v>
      </c>
      <c r="DC663" s="15">
        <f ca="1">(BV663*DCF!H$46-DCF!H$5*MAX(BV663*DCF!H$46,0)-MAX(BV663-BU663,0)/Inputs!$B$24)*DCF!H$6</f>
        <v>-7467.4918068643165</v>
      </c>
      <c r="DD663" s="15">
        <f ca="1">(BW663*DCF!I$46-DCF!I$5*MAX(BW663*DCF!I$46,0)-MAX(BW663-BV663,0)/Inputs!$B$24)*DCF!I$6</f>
        <v>-9496.3089397610402</v>
      </c>
      <c r="DE663" s="15">
        <f ca="1">(BX663*DCF!J$46-DCF!J$5*MAX(BX663*DCF!J$46,0)-MAX(BX663-BW663,0)/Inputs!$B$24)*DCF!J$6</f>
        <v>-1444.1270510687846</v>
      </c>
      <c r="DF663" s="15">
        <f ca="1">(BY663*DCF!K$46-DCF!K$5*MAX(BY663*DCF!K$46,0)-MAX(BY663-BX663,0)/Inputs!$B$24)*DCF!K$6</f>
        <v>4380.3493589965874</v>
      </c>
      <c r="DG663" s="15">
        <f ca="1">(BZ663*DCF!L$46-DCF!L$5*MAX(BZ663*DCF!L$46,0)-MAX(BZ663-BY663,0)/Inputs!$B$24)*DCF!L$6</f>
        <v>756.43537936284667</v>
      </c>
      <c r="DH663" s="15">
        <f ca="1">(CA663*DCF!M$46-DCF!M$5*MAX(CA663*DCF!M$46,0)-MAX(CA663-BZ663,0)/Inputs!$B$24)*DCF!M$6</f>
        <v>4627.3336758481946</v>
      </c>
      <c r="DI663" s="15">
        <f ca="1">SUM(CB663:CL663)+BE663*DCF!M$10*(1+Inputs!$B$30)*(1-Inputs!$B$33)*(1-Inputs!$B$30/Inputs!$B$31)/(Inputs!$B$29-Inputs!$B$30)*DCF!M$6</f>
        <v>90465.509617658929</v>
      </c>
      <c r="DJ663" s="15">
        <f ca="1">SUM(CM663:CW663)+BP663*DCF!M$28*(1+Inputs!$B$30)*(1-Inputs!$B$33)*(1-Inputs!$B$30/Inputs!$B$31)/(Inputs!$B$29-Inputs!$B$30)*DCF!M$6</f>
        <v>270342.07114066975</v>
      </c>
      <c r="DK663" s="15">
        <f ca="1">SUM(CX663:DH663)+CA663*DCF!M$46*(1+Inputs!$B$30)*(1-Inputs!$B$33)*(1-Inputs!$B$30/Inputs!$B$31)/(Inputs!$B$29-Inputs!$B$30)*DCF!M$6</f>
        <v>379507.82487544377</v>
      </c>
      <c r="DM663" s="15">
        <f ca="1">DI663+DJ663+DK663+Inputs!$B$34+Inputs!$B$36-Inputs!$B$35</f>
        <v>817166.40563377249</v>
      </c>
    </row>
    <row r="664" spans="1:117" x14ac:dyDescent="0.75">
      <c r="A664" s="11">
        <v>651</v>
      </c>
      <c r="C664" s="23">
        <f t="shared" ref="C664:M673" ca="1" si="395">_xlfn.NORM.S.INV(RAND())</f>
        <v>4.9824444550133622E-2</v>
      </c>
      <c r="D664" s="23">
        <f t="shared" ca="1" si="395"/>
        <v>-0.10579925839956719</v>
      </c>
      <c r="E664" s="23">
        <f t="shared" ca="1" si="395"/>
        <v>-0.93063406184324293</v>
      </c>
      <c r="F664" s="23">
        <f t="shared" ca="1" si="395"/>
        <v>1.6837035085584626</v>
      </c>
      <c r="G664" s="23">
        <f t="shared" ca="1" si="395"/>
        <v>0.4345873169642453</v>
      </c>
      <c r="H664" s="23">
        <f t="shared" ca="1" si="395"/>
        <v>1.3359545862399422</v>
      </c>
      <c r="I664" s="23">
        <f t="shared" ca="1" si="395"/>
        <v>1.4158554279423001</v>
      </c>
      <c r="J664" s="23">
        <f t="shared" ca="1" si="395"/>
        <v>-1.6427067983841648</v>
      </c>
      <c r="K664" s="23">
        <f t="shared" ca="1" si="395"/>
        <v>0.29649693858008513</v>
      </c>
      <c r="L664" s="23">
        <f t="shared" ca="1" si="395"/>
        <v>0.80120088963241998</v>
      </c>
      <c r="M664" s="23">
        <f t="shared" ca="1" si="395"/>
        <v>0.33903617957986276</v>
      </c>
      <c r="N664" s="23">
        <f ca="1">SQRT(Inputs!$B$38)*C664+SQRT(1-Inputs!$B$38)*_xlfn.NORM.S.INV(RAND())</f>
        <v>0.63264658769082049</v>
      </c>
      <c r="O664" s="23">
        <f ca="1">SQRT(Inputs!$B$38)*D664+SQRT(1-Inputs!$B$38)*_xlfn.NORM.S.INV(RAND())</f>
        <v>-0.93833163194779301</v>
      </c>
      <c r="P664" s="23">
        <f ca="1">SQRT(Inputs!$B$38)*E664+SQRT(1-Inputs!$B$38)*_xlfn.NORM.S.INV(RAND())</f>
        <v>-0.33134893565555601</v>
      </c>
      <c r="Q664" s="23">
        <f ca="1">SQRT(Inputs!$B$38)*F664+SQRT(1-Inputs!$B$38)*_xlfn.NORM.S.INV(RAND())</f>
        <v>2.0579636767114002</v>
      </c>
      <c r="R664" s="23">
        <f ca="1">SQRT(Inputs!$B$38)*G664+SQRT(1-Inputs!$B$38)*_xlfn.NORM.S.INV(RAND())</f>
        <v>-0.82996929272118547</v>
      </c>
      <c r="S664" s="23">
        <f ca="1">SQRT(Inputs!$B$38)*H664+SQRT(1-Inputs!$B$38)*_xlfn.NORM.S.INV(RAND())</f>
        <v>0.28880860930806546</v>
      </c>
      <c r="T664" s="23">
        <f ca="1">SQRT(Inputs!$B$38)*I664+SQRT(1-Inputs!$B$38)*_xlfn.NORM.S.INV(RAND())</f>
        <v>1.8256481854622999</v>
      </c>
      <c r="U664" s="23">
        <f ca="1">SQRT(Inputs!$B$38)*J664+SQRT(1-Inputs!$B$38)*_xlfn.NORM.S.INV(RAND())</f>
        <v>-1.4639684479250032</v>
      </c>
      <c r="V664" s="23">
        <f ca="1">SQRT(Inputs!$B$38)*K664+SQRT(1-Inputs!$B$38)*_xlfn.NORM.S.INV(RAND())</f>
        <v>0.60471702352419265</v>
      </c>
      <c r="W664" s="23">
        <f ca="1">SQRT(Inputs!$B$38)*L664+SQRT(1-Inputs!$B$38)*_xlfn.NORM.S.INV(RAND())</f>
        <v>6.5659346019755871E-2</v>
      </c>
      <c r="X664" s="23">
        <f ca="1">SQRT(Inputs!$B$38)*M664+SQRT(1-Inputs!$B$38)*_xlfn.NORM.S.INV(RAND())</f>
        <v>-0.17172470548524277</v>
      </c>
      <c r="Y664" s="23">
        <f ca="1">SQRT(Inputs!$B$38)*C664+SQRT(1-Inputs!$B$38)*_xlfn.NORM.S.INV(RAND())</f>
        <v>-0.64424804159023308</v>
      </c>
      <c r="Z664" s="23">
        <f ca="1">SQRT(Inputs!$B$38)*D664+SQRT(1-Inputs!$B$38)*_xlfn.NORM.S.INV(RAND())</f>
        <v>-7.4912599999588228E-2</v>
      </c>
      <c r="AA664" s="23">
        <f ca="1">SQRT(Inputs!$B$38)*E664+SQRT(1-Inputs!$B$38)*_xlfn.NORM.S.INV(RAND())</f>
        <v>-0.89325400509774378</v>
      </c>
      <c r="AB664" s="23">
        <f ca="1">SQRT(Inputs!$B$38)*F664+SQRT(1-Inputs!$B$38)*_xlfn.NORM.S.INV(RAND())</f>
        <v>0.3246256328175392</v>
      </c>
      <c r="AC664" s="23">
        <f ca="1">SQRT(Inputs!$B$38)*G664+SQRT(1-Inputs!$B$38)*_xlfn.NORM.S.INV(RAND())</f>
        <v>2.1908704966547297</v>
      </c>
      <c r="AD664" s="23">
        <f ca="1">SQRT(Inputs!$B$38)*H664+SQRT(1-Inputs!$B$38)*_xlfn.NORM.S.INV(RAND())</f>
        <v>-0.48502912480187177</v>
      </c>
      <c r="AE664" s="23">
        <f ca="1">SQRT(Inputs!$B$38)*I664+SQRT(1-Inputs!$B$38)*_xlfn.NORM.S.INV(RAND())</f>
        <v>2.5506579567264005</v>
      </c>
      <c r="AF664" s="23">
        <f ca="1">SQRT(Inputs!$B$38)*J664+SQRT(1-Inputs!$B$38)*_xlfn.NORM.S.INV(RAND())</f>
        <v>-1.6415269184590189</v>
      </c>
      <c r="AG664" s="23">
        <f ca="1">SQRT(Inputs!$B$38)*K664+SQRT(1-Inputs!$B$38)*_xlfn.NORM.S.INV(RAND())</f>
        <v>1.1536022121943796</v>
      </c>
      <c r="AH664" s="23">
        <f ca="1">SQRT(Inputs!$B$38)*L664+SQRT(1-Inputs!$B$38)*_xlfn.NORM.S.INV(RAND())</f>
        <v>-7.3085876394482829E-2</v>
      </c>
      <c r="AI664" s="23">
        <f ca="1">SQRT(Inputs!$B$38)*M664+SQRT(1-Inputs!$B$38)*_xlfn.NORM.S.INV(RAND())</f>
        <v>-0.98281127319809325</v>
      </c>
      <c r="AJ664" s="23">
        <f ca="1">SQRT(Inputs!$B$38)*C664+SQRT(1-Inputs!$B$38)*_xlfn.NORM.S.INV(RAND())</f>
        <v>-1.1618295638414045</v>
      </c>
      <c r="AK664" s="23">
        <f ca="1">SQRT(Inputs!$B$38)*D664+SQRT(1-Inputs!$B$38)*_xlfn.NORM.S.INV(RAND())</f>
        <v>0.87368922607161414</v>
      </c>
      <c r="AL664" s="23">
        <f ca="1">SQRT(Inputs!$B$38)*E664+SQRT(1-Inputs!$B$38)*_xlfn.NORM.S.INV(RAND())</f>
        <v>-0.93223337376988713</v>
      </c>
      <c r="AM664" s="23">
        <f ca="1">SQRT(Inputs!$B$38)*F664+SQRT(1-Inputs!$B$38)*_xlfn.NORM.S.INV(RAND())</f>
        <v>-0.78184792637130807</v>
      </c>
      <c r="AN664" s="23">
        <f ca="1">SQRT(Inputs!$B$38)*G664+SQRT(1-Inputs!$B$38)*_xlfn.NORM.S.INV(RAND())</f>
        <v>3.0032559882387511E-2</v>
      </c>
      <c r="AO664" s="23">
        <f ca="1">SQRT(Inputs!$B$38)*H664+SQRT(1-Inputs!$B$38)*_xlfn.NORM.S.INV(RAND())</f>
        <v>0.55874381010016516</v>
      </c>
      <c r="AP664" s="23">
        <f ca="1">SQRT(Inputs!$B$38)*I664+SQRT(1-Inputs!$B$38)*_xlfn.NORM.S.INV(RAND())</f>
        <v>-7.3017671757256708E-2</v>
      </c>
      <c r="AQ664" s="23">
        <f ca="1">SQRT(Inputs!$B$38)*J664+SQRT(1-Inputs!$B$38)*_xlfn.NORM.S.INV(RAND())</f>
        <v>3.2151148393475437E-2</v>
      </c>
      <c r="AR664" s="23">
        <f ca="1">SQRT(Inputs!$B$38)*K664+SQRT(1-Inputs!$B$38)*_xlfn.NORM.S.INV(RAND())</f>
        <v>1.5174703891099952</v>
      </c>
      <c r="AS664" s="23">
        <f ca="1">SQRT(Inputs!$B$38)*L664+SQRT(1-Inputs!$B$38)*_xlfn.NORM.S.INV(RAND())</f>
        <v>1.3553008358127316</v>
      </c>
      <c r="AT664" s="23">
        <f ca="1">SQRT(Inputs!$B$38)*M664+SQRT(1-Inputs!$B$38)*_xlfn.NORM.S.INV(RAND())</f>
        <v>-8.3544149271841117E-2</v>
      </c>
      <c r="AU664" s="15">
        <f ca="1">Inputs!$B$6*EXP($B$8-0.5*C$5^2+C$5*N664)</f>
        <v>5497.3468554810524</v>
      </c>
      <c r="AV664" s="15">
        <f t="shared" ca="1" si="365"/>
        <v>5829.2228348239214</v>
      </c>
      <c r="AW664" s="15">
        <f t="shared" ca="1" si="366"/>
        <v>6797.0356268218557</v>
      </c>
      <c r="AX664" s="15">
        <f t="shared" ca="1" si="367"/>
        <v>10731.484693309943</v>
      </c>
      <c r="AY664" s="15">
        <f t="shared" ca="1" si="368"/>
        <v>11903.397734231512</v>
      </c>
      <c r="AZ664" s="15">
        <f t="shared" ca="1" si="369"/>
        <v>15028.618205006984</v>
      </c>
      <c r="BA664" s="15">
        <f t="shared" ca="1" si="370"/>
        <v>22263.382970117636</v>
      </c>
      <c r="BB664" s="15">
        <f t="shared" ca="1" si="371"/>
        <v>23538.60700578483</v>
      </c>
      <c r="BC664" s="15">
        <f t="shared" ca="1" si="372"/>
        <v>30561.720715633783</v>
      </c>
      <c r="BD664" s="15">
        <f t="shared" ca="1" si="373"/>
        <v>37671.635819658077</v>
      </c>
      <c r="BE664" s="15">
        <f t="shared" ca="1" si="374"/>
        <v>45445.371599574661</v>
      </c>
      <c r="BF664" s="15">
        <f ca="1">Inputs!$B$13*EXP($B$9-0.5*C$6^2+C$6*Y664)</f>
        <v>12172.669890798112</v>
      </c>
      <c r="BG664" s="15">
        <f t="shared" ca="1" si="375"/>
        <v>14636.081541588059</v>
      </c>
      <c r="BH664" s="15">
        <f t="shared" ca="1" si="376"/>
        <v>15420.154208870134</v>
      </c>
      <c r="BI664" s="15">
        <f t="shared" ca="1" si="377"/>
        <v>19843.741050305332</v>
      </c>
      <c r="BJ664" s="15">
        <f t="shared" ca="1" si="378"/>
        <v>33361.299975385125</v>
      </c>
      <c r="BK664" s="15">
        <f t="shared" ca="1" si="379"/>
        <v>38328.289334331232</v>
      </c>
      <c r="BL664" s="15">
        <f t="shared" ca="1" si="380"/>
        <v>65524.745213388007</v>
      </c>
      <c r="BM664" s="15">
        <f t="shared" ca="1" si="381"/>
        <v>65685.707917427237</v>
      </c>
      <c r="BN664" s="15">
        <f t="shared" ca="1" si="382"/>
        <v>92761.959946083283</v>
      </c>
      <c r="BO664" s="15">
        <f t="shared" ca="1" si="383"/>
        <v>113168.50444040308</v>
      </c>
      <c r="BP664" s="15">
        <f t="shared" ca="1" si="384"/>
        <v>124611.83380597208</v>
      </c>
      <c r="BQ664" s="15">
        <f ca="1">Inputs!$B$20*EXP($B$10-0.5*C$7^2+C$7*AJ664)</f>
        <v>2840.8195192996259</v>
      </c>
      <c r="BR664" s="15">
        <f t="shared" ca="1" si="385"/>
        <v>5087.2648403964286</v>
      </c>
      <c r="BS664" s="15">
        <f t="shared" ca="1" si="386"/>
        <v>5330.0865949719555</v>
      </c>
      <c r="BT664" s="15">
        <f t="shared" ca="1" si="387"/>
        <v>5986.2460578025184</v>
      </c>
      <c r="BU664" s="15">
        <f t="shared" ca="1" si="388"/>
        <v>8356.7269075050208</v>
      </c>
      <c r="BV664" s="15">
        <f t="shared" ca="1" si="389"/>
        <v>13186.338552274949</v>
      </c>
      <c r="BW664" s="15">
        <f t="shared" ca="1" si="390"/>
        <v>18118.609340698389</v>
      </c>
      <c r="BX664" s="15">
        <f t="shared" ca="1" si="391"/>
        <v>25505.653565482557</v>
      </c>
      <c r="BY664" s="15">
        <f t="shared" ca="1" si="392"/>
        <v>47776.658876632209</v>
      </c>
      <c r="BZ664" s="15">
        <f t="shared" ca="1" si="393"/>
        <v>86004.528922687416</v>
      </c>
      <c r="CA664" s="15">
        <f t="shared" ca="1" si="394"/>
        <v>119029.9759991522</v>
      </c>
      <c r="CB664" s="15">
        <f ca="1">(AU664*DCF!C$10-DCF!C$5*MAX(AU664*DCF!C$10,0)-MAX(AU664-Inputs!$B$6,0)/Inputs!$B$10)*DCF!C$6</f>
        <v>1039.2588921991132</v>
      </c>
      <c r="CC664" s="15">
        <f ca="1">(AV664*DCF!D$10-DCF!D$5*MAX(AV664*DCF!D$10,0)-MAX(AV664-AU664,0)/Inputs!$B$10)*DCF!D$6</f>
        <v>1339.9143025485869</v>
      </c>
      <c r="CD664" s="15">
        <f ca="1">(AW664*DCF!E$10-DCF!E$5*MAX(AW664*DCF!E$10,0)-MAX(AW664-AV664,0)/Inputs!$B$10)*DCF!E$6</f>
        <v>1351.335807023351</v>
      </c>
      <c r="CE664" s="15">
        <f ca="1">(AX664*DCF!F$10-DCF!F$5*MAX(AX664*DCF!F$10,0)-MAX(AX664-AW664,0)/Inputs!$B$10)*DCF!F$6</f>
        <v>1524.004701658843</v>
      </c>
      <c r="CF664" s="15">
        <f ca="1">(AY664*DCF!G$10-DCF!G$5*MAX(AY664*DCF!G$10,0)-MAX(AY664-AX664,0)/Inputs!$B$10)*DCF!G$6</f>
        <v>2227.3123268516347</v>
      </c>
      <c r="CG664" s="15">
        <f ca="1">(AZ664*DCF!H$10-DCF!H$5*MAX(AZ664*DCF!H$10,0)-MAX(AZ664-AY664,0)/Inputs!$B$10)*DCF!H$6</f>
        <v>2362.8780826871325</v>
      </c>
      <c r="CH664" s="15">
        <f ca="1">(BA664*DCF!I$10-DCF!I$5*MAX(BA664*DCF!I$10,0)-MAX(BA664-AZ664,0)/Inputs!$B$10)*DCF!I$6</f>
        <v>2879.95299323478</v>
      </c>
      <c r="CI664" s="15">
        <f ca="1">(BB664*DCF!J$10-DCF!J$5*MAX(BB664*DCF!J$10,0)-MAX(BB664-BA664,0)/Inputs!$B$10)*DCF!J$6</f>
        <v>3846.0403907957666</v>
      </c>
      <c r="CJ664" s="15">
        <f ca="1">(BC664*DCF!K$10-DCF!K$5*MAX(BC664*DCF!K$10,0)-MAX(BC664-BB664,0)/Inputs!$B$10)*DCF!K$6</f>
        <v>3936.8172032136245</v>
      </c>
      <c r="CK664" s="15">
        <f ca="1">(BD664*DCF!L$10-DCF!L$5*MAX(BD664*DCF!L$10,0)-MAX(BD664-BC664,0)/Inputs!$B$10)*DCF!L$6</f>
        <v>4762.1719016883626</v>
      </c>
      <c r="CL664" s="15">
        <f ca="1">(BE664*DCF!M$10-DCF!M$5*MAX(BE664*DCF!M$10,0)-MAX(BE664-BD664,0)/Inputs!$B$10)*DCF!M$6</f>
        <v>5484.2739246952997</v>
      </c>
      <c r="CM664" s="15">
        <f ca="1">(BF664*DCF!C$28-DCF!C$5*MAX(BF664*DCF!C$28,0)-MAX(BF664-Inputs!$B$13,0)/Inputs!$B$17)*DCF!C$6</f>
        <v>3533.5710090127423</v>
      </c>
      <c r="CN664" s="15">
        <f ca="1">(BG664*DCF!D$28-DCF!D$5*MAX(BG664*DCF!D$28,0)-MAX(BG664-BF664,0)/Inputs!$B$17)*DCF!D$6</f>
        <v>3785.1049261976073</v>
      </c>
      <c r="CO664" s="15">
        <f ca="1">(BH664*DCF!E$28-DCF!E$5*MAX(BH664*DCF!E$28,0)-MAX(BH664-BG664,0)/Inputs!$B$17)*DCF!E$6</f>
        <v>4212.7323199240755</v>
      </c>
      <c r="CP664" s="15">
        <f ca="1">(BI664*DCF!F$28-DCF!F$5*MAX(BI664*DCF!F$28,0)-MAX(BI664-BH664,0)/Inputs!$B$17)*DCF!F$6</f>
        <v>4581.6690892968145</v>
      </c>
      <c r="CQ664" s="15">
        <f ca="1">(BJ664*DCF!G$28-DCF!G$5*MAX(BJ664*DCF!G$28,0)-MAX(BJ664-BI664,0)/Inputs!$B$17)*DCF!G$6</f>
        <v>6382.3225160457168</v>
      </c>
      <c r="CR664" s="15">
        <f ca="1">(BK664*DCF!H$28-DCF!H$5*MAX(BK664*DCF!H$28,0)-MAX(BK664-BJ664,0)/Inputs!$B$17)*DCF!H$6</f>
        <v>8707.2780629562931</v>
      </c>
      <c r="CS664" s="15">
        <f ca="1">(BL664*DCF!I$28-DCF!I$5*MAX(BL664*DCF!I$28,0)-MAX(BL664-BK664,0)/Inputs!$B$17)*DCF!I$6</f>
        <v>11504.817655408509</v>
      </c>
      <c r="CT664" s="15">
        <f ca="1">(BM664*DCF!J$28-DCF!J$5*MAX(BM664*DCF!J$28,0)-MAX(BM664-BL664,0)/Inputs!$B$17)*DCF!J$6</f>
        <v>14632.02351833528</v>
      </c>
      <c r="CU664" s="15">
        <f ca="1">(BN664*DCF!K$28-DCF!K$5*MAX(BN664*DCF!K$28,0)-MAX(BN664-BM664,0)/Inputs!$B$17)*DCF!K$6</f>
        <v>16273.290381300834</v>
      </c>
      <c r="CV664" s="15">
        <f ca="1">(BO664*DCF!L$28-DCF!L$5*MAX(BO664*DCF!L$28,0)-MAX(BO664-BN664,0)/Inputs!$B$17)*DCF!L$6</f>
        <v>20270.457491308902</v>
      </c>
      <c r="CW664" s="15">
        <f ca="1">(BP664*DCF!M$28-DCF!M$5*MAX(BP664*DCF!M$28,0)-MAX(BP664-BO664,0)/Inputs!$B$17)*DCF!M$6</f>
        <v>22249.639178865094</v>
      </c>
      <c r="CX664" s="15">
        <f ca="1">(BQ664*DCF!C$46-DCF!C$5*MAX(BQ664*DCF!C$46,0)-MAX(BQ664-Inputs!$B$20,0)/Inputs!$B$24)*DCF!C$6</f>
        <v>-656.07841092370109</v>
      </c>
      <c r="CY664" s="15">
        <f ca="1">(BR664*DCF!D$46-DCF!D$5*MAX(BR664*DCF!D$46,0)-MAX(BR664-BQ664,0)/Inputs!$B$24)*DCF!D$6</f>
        <v>-1826.8170430288171</v>
      </c>
      <c r="CZ664" s="15">
        <f ca="1">(BS664*DCF!E$46-DCF!E$5*MAX(BS664*DCF!E$46,0)-MAX(BS664-BR664,0)/Inputs!$B$24)*DCF!E$6</f>
        <v>-726.0056711089652</v>
      </c>
      <c r="DA664" s="15">
        <f ca="1">(BT664*DCF!F$46-DCF!F$5*MAX(BT664*DCF!F$46,0)-MAX(BT664-BS664,0)/Inputs!$B$24)*DCF!F$6</f>
        <v>-674.88468906345224</v>
      </c>
      <c r="DB664" s="15">
        <f ca="1">(BU664*DCF!G$46-DCF!G$5*MAX(BU664*DCF!G$46,0)-MAX(BU664-BT664,0)/Inputs!$B$24)*DCF!G$6</f>
        <v>-1078.4867051491401</v>
      </c>
      <c r="DC664" s="15">
        <f ca="1">(BV664*DCF!H$46-DCF!H$5*MAX(BV664*DCF!H$46,0)-MAX(BV664-BU664,0)/Inputs!$B$24)*DCF!H$6</f>
        <v>-1500.7722270907489</v>
      </c>
      <c r="DD664" s="15">
        <f ca="1">(BW664*DCF!I$46-DCF!I$5*MAX(BW664*DCF!I$46,0)-MAX(BW664-BV664,0)/Inputs!$B$24)*DCF!I$6</f>
        <v>-997.40783078521997</v>
      </c>
      <c r="DE664" s="15">
        <f ca="1">(BX664*DCF!J$46-DCF!J$5*MAX(BX664*DCF!J$46,0)-MAX(BX664-BW664,0)/Inputs!$B$24)*DCF!J$6</f>
        <v>-889.03182642091133</v>
      </c>
      <c r="DF664" s="15">
        <f ca="1">(BY664*DCF!K$46-DCF!K$5*MAX(BY664*DCF!K$46,0)-MAX(BY664-BX664,0)/Inputs!$B$24)*DCF!K$6</f>
        <v>-2726.6409847390487</v>
      </c>
      <c r="DG664" s="15">
        <f ca="1">(BZ664*DCF!L$46-DCF!L$5*MAX(BZ664*DCF!L$46,0)-MAX(BZ664-BY664,0)/Inputs!$B$24)*DCF!L$6</f>
        <v>-2705.9985373635086</v>
      </c>
      <c r="DH664" s="15">
        <f ca="1">(CA664*DCF!M$46-DCF!M$5*MAX(CA664*DCF!M$46,0)-MAX(CA664-BZ664,0)/Inputs!$B$24)*DCF!M$6</f>
        <v>2427.308440170209</v>
      </c>
      <c r="DI664" s="15">
        <f ca="1">SUM(CB664:CL664)+BE664*DCF!M$10*(1+Inputs!$B$30)*(1-Inputs!$B$33)*(1-Inputs!$B$30/Inputs!$B$31)/(Inputs!$B$29-Inputs!$B$30)*DCF!M$6</f>
        <v>157229.03064103861</v>
      </c>
      <c r="DJ664" s="15">
        <f ca="1">SUM(CM664:CW664)+BP664*DCF!M$28*(1+Inputs!$B$30)*(1-Inputs!$B$33)*(1-Inputs!$B$30/Inputs!$B$31)/(Inputs!$B$29-Inputs!$B$30)*DCF!M$6</f>
        <v>578528.08121922775</v>
      </c>
      <c r="DK664" s="15">
        <f ca="1">SUM(CX664:DH664)+CA664*DCF!M$46*(1+Inputs!$B$30)*(1-Inputs!$B$33)*(1-Inputs!$B$30/Inputs!$B$31)/(Inputs!$B$29-Inputs!$B$30)*DCF!M$6</f>
        <v>172679.62741123236</v>
      </c>
      <c r="DM664" s="15">
        <f ca="1">DI664+DJ664+DK664+Inputs!$B$34+Inputs!$B$36-Inputs!$B$35</f>
        <v>985287.73927149875</v>
      </c>
    </row>
    <row r="665" spans="1:117" x14ac:dyDescent="0.75">
      <c r="A665" s="11">
        <v>652</v>
      </c>
      <c r="C665" s="23">
        <f t="shared" ca="1" si="395"/>
        <v>0.26356787657926622</v>
      </c>
      <c r="D665" s="23">
        <f t="shared" ca="1" si="395"/>
        <v>0.40306844057811908</v>
      </c>
      <c r="E665" s="23">
        <f t="shared" ca="1" si="395"/>
        <v>0.15565660229137668</v>
      </c>
      <c r="F665" s="23">
        <f t="shared" ca="1" si="395"/>
        <v>0.30417908453205578</v>
      </c>
      <c r="G665" s="23">
        <f t="shared" ca="1" si="395"/>
        <v>-2.0976060165229216</v>
      </c>
      <c r="H665" s="23">
        <f t="shared" ca="1" si="395"/>
        <v>-1.307803014191105</v>
      </c>
      <c r="I665" s="23">
        <f t="shared" ca="1" si="395"/>
        <v>1.2436938169322282</v>
      </c>
      <c r="J665" s="23">
        <f t="shared" ca="1" si="395"/>
        <v>0.7883249344167429</v>
      </c>
      <c r="K665" s="23">
        <f t="shared" ca="1" si="395"/>
        <v>2.1305849965249544</v>
      </c>
      <c r="L665" s="23">
        <f t="shared" ca="1" si="395"/>
        <v>-1.0174672466493948</v>
      </c>
      <c r="M665" s="23">
        <f t="shared" ca="1" si="395"/>
        <v>-0.56058761550269387</v>
      </c>
      <c r="N665" s="23">
        <f ca="1">SQRT(Inputs!$B$38)*C665+SQRT(1-Inputs!$B$38)*_xlfn.NORM.S.INV(RAND())</f>
        <v>-0.6079348029564855</v>
      </c>
      <c r="O665" s="23">
        <f ca="1">SQRT(Inputs!$B$38)*D665+SQRT(1-Inputs!$B$38)*_xlfn.NORM.S.INV(RAND())</f>
        <v>0.28466856614817121</v>
      </c>
      <c r="P665" s="23">
        <f ca="1">SQRT(Inputs!$B$38)*E665+SQRT(1-Inputs!$B$38)*_xlfn.NORM.S.INV(RAND())</f>
        <v>1.6194614625901889</v>
      </c>
      <c r="Q665" s="23">
        <f ca="1">SQRT(Inputs!$B$38)*F665+SQRT(1-Inputs!$B$38)*_xlfn.NORM.S.INV(RAND())</f>
        <v>-0.87416606393350049</v>
      </c>
      <c r="R665" s="23">
        <f ca="1">SQRT(Inputs!$B$38)*G665+SQRT(1-Inputs!$B$38)*_xlfn.NORM.S.INV(RAND())</f>
        <v>-2.6334278154827953</v>
      </c>
      <c r="S665" s="23">
        <f ca="1">SQRT(Inputs!$B$38)*H665+SQRT(1-Inputs!$B$38)*_xlfn.NORM.S.INV(RAND())</f>
        <v>-1.4202453885587683</v>
      </c>
      <c r="T665" s="23">
        <f ca="1">SQRT(Inputs!$B$38)*I665+SQRT(1-Inputs!$B$38)*_xlfn.NORM.S.INV(RAND())</f>
        <v>-0.56000354561196286</v>
      </c>
      <c r="U665" s="23">
        <f ca="1">SQRT(Inputs!$B$38)*J665+SQRT(1-Inputs!$B$38)*_xlfn.NORM.S.INV(RAND())</f>
        <v>0.52180520044446932</v>
      </c>
      <c r="V665" s="23">
        <f ca="1">SQRT(Inputs!$B$38)*K665+SQRT(1-Inputs!$B$38)*_xlfn.NORM.S.INV(RAND())</f>
        <v>0.39726338929396132</v>
      </c>
      <c r="W665" s="23">
        <f ca="1">SQRT(Inputs!$B$38)*L665+SQRT(1-Inputs!$B$38)*_xlfn.NORM.S.INV(RAND())</f>
        <v>-1.9240225478035391</v>
      </c>
      <c r="X665" s="23">
        <f ca="1">SQRT(Inputs!$B$38)*M665+SQRT(1-Inputs!$B$38)*_xlfn.NORM.S.INV(RAND())</f>
        <v>-1.0209414015858171</v>
      </c>
      <c r="Y665" s="23">
        <f ca="1">SQRT(Inputs!$B$38)*C665+SQRT(1-Inputs!$B$38)*_xlfn.NORM.S.INV(RAND())</f>
        <v>-0.25093128914951485</v>
      </c>
      <c r="Z665" s="23">
        <f ca="1">SQRT(Inputs!$B$38)*D665+SQRT(1-Inputs!$B$38)*_xlfn.NORM.S.INV(RAND())</f>
        <v>1.1997621994433585</v>
      </c>
      <c r="AA665" s="23">
        <f ca="1">SQRT(Inputs!$B$38)*E665+SQRT(1-Inputs!$B$38)*_xlfn.NORM.S.INV(RAND())</f>
        <v>0.66901430999828659</v>
      </c>
      <c r="AB665" s="23">
        <f ca="1">SQRT(Inputs!$B$38)*F665+SQRT(1-Inputs!$B$38)*_xlfn.NORM.S.INV(RAND())</f>
        <v>-2.3688554490534641E-2</v>
      </c>
      <c r="AC665" s="23">
        <f ca="1">SQRT(Inputs!$B$38)*G665+SQRT(1-Inputs!$B$38)*_xlfn.NORM.S.INV(RAND())</f>
        <v>-0.71657366936890643</v>
      </c>
      <c r="AD665" s="23">
        <f ca="1">SQRT(Inputs!$B$38)*H665+SQRT(1-Inputs!$B$38)*_xlfn.NORM.S.INV(RAND())</f>
        <v>-0.31030752982947352</v>
      </c>
      <c r="AE665" s="23">
        <f ca="1">SQRT(Inputs!$B$38)*I665+SQRT(1-Inputs!$B$38)*_xlfn.NORM.S.INV(RAND())</f>
        <v>1.0820902725753965</v>
      </c>
      <c r="AF665" s="23">
        <f ca="1">SQRT(Inputs!$B$38)*J665+SQRT(1-Inputs!$B$38)*_xlfn.NORM.S.INV(RAND())</f>
        <v>0.7616007869611483</v>
      </c>
      <c r="AG665" s="23">
        <f ca="1">SQRT(Inputs!$B$38)*K665+SQRT(1-Inputs!$B$38)*_xlfn.NORM.S.INV(RAND())</f>
        <v>7.8026370258517108E-2</v>
      </c>
      <c r="AH665" s="23">
        <f ca="1">SQRT(Inputs!$B$38)*L665+SQRT(1-Inputs!$B$38)*_xlfn.NORM.S.INV(RAND())</f>
        <v>-0.56707646217196339</v>
      </c>
      <c r="AI665" s="23">
        <f ca="1">SQRT(Inputs!$B$38)*M665+SQRT(1-Inputs!$B$38)*_xlfn.NORM.S.INV(RAND())</f>
        <v>0.30004982649995887</v>
      </c>
      <c r="AJ665" s="23">
        <f ca="1">SQRT(Inputs!$B$38)*C665+SQRT(1-Inputs!$B$38)*_xlfn.NORM.S.INV(RAND())</f>
        <v>-0.68653987618672163</v>
      </c>
      <c r="AK665" s="23">
        <f ca="1">SQRT(Inputs!$B$38)*D665+SQRT(1-Inputs!$B$38)*_xlfn.NORM.S.INV(RAND())</f>
        <v>-0.97847005394683295</v>
      </c>
      <c r="AL665" s="23">
        <f ca="1">SQRT(Inputs!$B$38)*E665+SQRT(1-Inputs!$B$38)*_xlfn.NORM.S.INV(RAND())</f>
        <v>1.0730101283167124</v>
      </c>
      <c r="AM665" s="23">
        <f ca="1">SQRT(Inputs!$B$38)*F665+SQRT(1-Inputs!$B$38)*_xlfn.NORM.S.INV(RAND())</f>
        <v>1.1293744603896976</v>
      </c>
      <c r="AN665" s="23">
        <f ca="1">SQRT(Inputs!$B$38)*G665+SQRT(1-Inputs!$B$38)*_xlfn.NORM.S.INV(RAND())</f>
        <v>-4.2620168551774418E-2</v>
      </c>
      <c r="AO665" s="23">
        <f ca="1">SQRT(Inputs!$B$38)*H665+SQRT(1-Inputs!$B$38)*_xlfn.NORM.S.INV(RAND())</f>
        <v>-1.09445731941702</v>
      </c>
      <c r="AP665" s="23">
        <f ca="1">SQRT(Inputs!$B$38)*I665+SQRT(1-Inputs!$B$38)*_xlfn.NORM.S.INV(RAND())</f>
        <v>3.5231819334576158</v>
      </c>
      <c r="AQ665" s="23">
        <f ca="1">SQRT(Inputs!$B$38)*J665+SQRT(1-Inputs!$B$38)*_xlfn.NORM.S.INV(RAND())</f>
        <v>0.43019107578590499</v>
      </c>
      <c r="AR665" s="23">
        <f ca="1">SQRT(Inputs!$B$38)*K665+SQRT(1-Inputs!$B$38)*_xlfn.NORM.S.INV(RAND())</f>
        <v>1.7104883674103495</v>
      </c>
      <c r="AS665" s="23">
        <f ca="1">SQRT(Inputs!$B$38)*L665+SQRT(1-Inputs!$B$38)*_xlfn.NORM.S.INV(RAND())</f>
        <v>-0.8850766224602411</v>
      </c>
      <c r="AT665" s="23">
        <f ca="1">SQRT(Inputs!$B$38)*M665+SQRT(1-Inputs!$B$38)*_xlfn.NORM.S.INV(RAND())</f>
        <v>-0.72630757814972102</v>
      </c>
      <c r="AU665" s="15">
        <f ca="1">Inputs!$B$6*EXP($B$8-0.5*C$5^2+C$5*N665)</f>
        <v>4497.1724779904634</v>
      </c>
      <c r="AV665" s="15">
        <f t="shared" ca="1" si="365"/>
        <v>5708.1052179892104</v>
      </c>
      <c r="AW665" s="15">
        <f t="shared" ca="1" si="366"/>
        <v>8659.1589791032675</v>
      </c>
      <c r="AX665" s="15">
        <f t="shared" ca="1" si="367"/>
        <v>9478.1910138244657</v>
      </c>
      <c r="AY665" s="15">
        <f t="shared" ca="1" si="368"/>
        <v>8516.5661988569736</v>
      </c>
      <c r="AZ665" s="15">
        <f t="shared" ca="1" si="369"/>
        <v>8907.9628124840856</v>
      </c>
      <c r="BA665" s="15">
        <f t="shared" ca="1" si="370"/>
        <v>10280.521977337539</v>
      </c>
      <c r="BB665" s="15">
        <f t="shared" ca="1" si="371"/>
        <v>13262.010835562831</v>
      </c>
      <c r="BC665" s="15">
        <f t="shared" ca="1" si="372"/>
        <v>16877.55255998881</v>
      </c>
      <c r="BD665" s="15">
        <f t="shared" ca="1" si="373"/>
        <v>17271.222847536432</v>
      </c>
      <c r="BE665" s="15">
        <f t="shared" ca="1" si="374"/>
        <v>19284.435254764121</v>
      </c>
      <c r="BF665" s="15">
        <f ca="1">Inputs!$B$13*EXP($B$9-0.5*C$6^2+C$6*Y665)</f>
        <v>13159.808888849571</v>
      </c>
      <c r="BG665" s="15">
        <f t="shared" ca="1" si="375"/>
        <v>19914.821322208008</v>
      </c>
      <c r="BH665" s="15">
        <f t="shared" ca="1" si="376"/>
        <v>27187.669679147341</v>
      </c>
      <c r="BI665" s="15">
        <f t="shared" ca="1" si="377"/>
        <v>33160.66847822853</v>
      </c>
      <c r="BJ665" s="15">
        <f t="shared" ca="1" si="378"/>
        <v>36663.338329258302</v>
      </c>
      <c r="BK665" s="15">
        <f t="shared" ca="1" si="379"/>
        <v>43135.925115181213</v>
      </c>
      <c r="BL665" s="15">
        <f t="shared" ca="1" si="380"/>
        <v>60963.88888234186</v>
      </c>
      <c r="BM665" s="15">
        <f t="shared" ca="1" si="381"/>
        <v>82374.008251824838</v>
      </c>
      <c r="BN665" s="15">
        <f t="shared" ca="1" si="382"/>
        <v>102261.43938365376</v>
      </c>
      <c r="BO665" s="15">
        <f t="shared" ca="1" si="383"/>
        <v>117795.76741984779</v>
      </c>
      <c r="BP665" s="15">
        <f t="shared" ca="1" si="384"/>
        <v>149997.9363280244</v>
      </c>
      <c r="BQ665" s="15">
        <f ca="1">Inputs!$B$20*EXP($B$10-0.5*C$7^2+C$7*AJ665)</f>
        <v>3362.4490681833931</v>
      </c>
      <c r="BR665" s="15">
        <f t="shared" ca="1" si="385"/>
        <v>3343.8023424016901</v>
      </c>
      <c r="BS665" s="15">
        <f t="shared" ca="1" si="386"/>
        <v>6231.6896662673835</v>
      </c>
      <c r="BT665" s="15">
        <f t="shared" ca="1" si="387"/>
        <v>11555.017887035241</v>
      </c>
      <c r="BU665" s="15">
        <f t="shared" ca="1" si="388"/>
        <v>15849.569502468401</v>
      </c>
      <c r="BV665" s="15">
        <f t="shared" ca="1" si="389"/>
        <v>17232.429079573882</v>
      </c>
      <c r="BW665" s="15">
        <f t="shared" ca="1" si="390"/>
        <v>50687.744326519809</v>
      </c>
      <c r="BX665" s="15">
        <f t="shared" ca="1" si="391"/>
        <v>77280.483444700789</v>
      </c>
      <c r="BY665" s="15">
        <f t="shared" ca="1" si="392"/>
        <v>150205.99212833965</v>
      </c>
      <c r="BZ665" s="15">
        <f t="shared" ca="1" si="393"/>
        <v>179112.34402084586</v>
      </c>
      <c r="CA665" s="15">
        <f t="shared" ca="1" si="394"/>
        <v>221134.04677817746</v>
      </c>
      <c r="CB665" s="15">
        <f ca="1">(AU665*DCF!C$10-DCF!C$5*MAX(AU665*DCF!C$10,0)-MAX(AU665-Inputs!$B$6,0)/Inputs!$B$10)*DCF!C$6</f>
        <v>1046.390313782525</v>
      </c>
      <c r="CC665" s="15">
        <f ca="1">(AV665*DCF!D$10-DCF!D$5*MAX(AV665*DCF!D$10,0)-MAX(AV665-AU665,0)/Inputs!$B$10)*DCF!D$6</f>
        <v>1096.057719453901</v>
      </c>
      <c r="CD665" s="15">
        <f ca="1">(AW665*DCF!E$10-DCF!E$5*MAX(AW665*DCF!E$10,0)-MAX(AW665-AV665,0)/Inputs!$B$10)*DCF!E$6</f>
        <v>1334.5624509760137</v>
      </c>
      <c r="CE665" s="15">
        <f ca="1">(AX665*DCF!F$10-DCF!F$5*MAX(AX665*DCF!F$10,0)-MAX(AX665-AW665,0)/Inputs!$B$10)*DCF!F$6</f>
        <v>1898.6537328439861</v>
      </c>
      <c r="CF665" s="15">
        <f ca="1">(AY665*DCF!G$10-DCF!G$5*MAX(AY665*DCF!G$10,0)-MAX(AY665-AX665,0)/Inputs!$B$10)*DCF!G$6</f>
        <v>1754.7520092048528</v>
      </c>
      <c r="CG665" s="15">
        <f ca="1">(AZ665*DCF!H$10-DCF!H$5*MAX(AZ665*DCF!H$10,0)-MAX(AZ665-AY665,0)/Inputs!$B$10)*DCF!H$6</f>
        <v>1659.9878841030466</v>
      </c>
      <c r="CH665" s="15">
        <f ca="1">(BA665*DCF!I$10-DCF!I$5*MAX(BA665*DCF!I$10,0)-MAX(BA665-AZ665,0)/Inputs!$B$10)*DCF!I$6</f>
        <v>1652.7285375119063</v>
      </c>
      <c r="CI665" s="15">
        <f ca="1">(BB665*DCF!J$10-DCF!J$5*MAX(BB665*DCF!J$10,0)-MAX(BB665-BA665,0)/Inputs!$B$10)*DCF!J$6</f>
        <v>1823.9963260779593</v>
      </c>
      <c r="CJ665" s="15">
        <f ca="1">(BC665*DCF!K$10-DCF!K$5*MAX(BC665*DCF!K$10,0)-MAX(BC665-BB665,0)/Inputs!$B$10)*DCF!K$6</f>
        <v>2210.8941043426416</v>
      </c>
      <c r="CK665" s="15">
        <f ca="1">(BD665*DCF!L$10-DCF!L$5*MAX(BD665*DCF!L$10,0)-MAX(BD665-BC665,0)/Inputs!$B$10)*DCF!L$6</f>
        <v>2553.9208921614359</v>
      </c>
      <c r="CL665" s="15">
        <f ca="1">(BE665*DCF!M$10-DCF!M$5*MAX(BE665*DCF!M$10,0)-MAX(BE665-BD665,0)/Inputs!$B$10)*DCF!M$6</f>
        <v>2480.7835071993018</v>
      </c>
      <c r="CM665" s="15">
        <f ca="1">(BF665*DCF!C$28-DCF!C$5*MAX(BF665*DCF!C$28,0)-MAX(BF665-Inputs!$B$13,0)/Inputs!$B$17)*DCF!C$6</f>
        <v>3606.8626835192636</v>
      </c>
      <c r="CN665" s="15">
        <f ca="1">(BG665*DCF!D$28-DCF!D$5*MAX(BG665*DCF!D$28,0)-MAX(BG665-BF665,0)/Inputs!$B$17)*DCF!D$6</f>
        <v>4424.2203242429423</v>
      </c>
      <c r="CO665" s="15">
        <f ca="1">(BH665*DCF!E$28-DCF!E$5*MAX(BH665*DCF!E$28,0)-MAX(BH665-BG665,0)/Inputs!$B$17)*DCF!E$6</f>
        <v>6266.6538668584681</v>
      </c>
      <c r="CP665" s="15">
        <f ca="1">(BI665*DCF!F$28-DCF!F$5*MAX(BI665*DCF!F$28,0)-MAX(BI665-BH665,0)/Inputs!$B$17)*DCF!F$6</f>
        <v>7914.7691694103096</v>
      </c>
      <c r="CQ665" s="15">
        <f ca="1">(BJ665*DCF!G$28-DCF!G$5*MAX(BJ665*DCF!G$28,0)-MAX(BJ665-BI665,0)/Inputs!$B$17)*DCF!G$6</f>
        <v>8923.466826682321</v>
      </c>
      <c r="CR665" s="15">
        <f ca="1">(BK665*DCF!H$28-DCF!H$5*MAX(BK665*DCF!H$28,0)-MAX(BK665-BJ665,0)/Inputs!$B$17)*DCF!H$6</f>
        <v>9662.331845157003</v>
      </c>
      <c r="CS665" s="15">
        <f ca="1">(BL665*DCF!I$28-DCF!I$5*MAX(BL665*DCF!I$28,0)-MAX(BL665-BK665,0)/Inputs!$B$17)*DCF!I$6</f>
        <v>11776.984267450125</v>
      </c>
      <c r="CT665" s="15">
        <f ca="1">(BM665*DCF!J$28-DCF!J$5*MAX(BM665*DCF!J$28,0)-MAX(BM665-BL665,0)/Inputs!$B$17)*DCF!J$6</f>
        <v>15537.435303061919</v>
      </c>
      <c r="CU665" s="15">
        <f ca="1">(BN665*DCF!K$28-DCF!K$5*MAX(BN665*DCF!K$28,0)-MAX(BN665-BM665,0)/Inputs!$B$17)*DCF!K$6</f>
        <v>19159.955965865371</v>
      </c>
      <c r="CV665" s="15">
        <f ca="1">(BO665*DCF!L$28-DCF!L$5*MAX(BO665*DCF!L$28,0)-MAX(BO665-BN665,0)/Inputs!$B$17)*DCF!L$6</f>
        <v>21744.992997959951</v>
      </c>
      <c r="CW665" s="15">
        <f ca="1">(BP665*DCF!M$28-DCF!M$5*MAX(BP665*DCF!M$28,0)-MAX(BP665-BO665,0)/Inputs!$B$17)*DCF!M$6</f>
        <v>24856.16701912343</v>
      </c>
      <c r="CX665" s="15">
        <f ca="1">(BQ665*DCF!C$46-DCF!C$5*MAX(BQ665*DCF!C$46,0)-MAX(BQ665-Inputs!$B$20,0)/Inputs!$B$24)*DCF!C$6</f>
        <v>-851.11944677833242</v>
      </c>
      <c r="CY665" s="15">
        <f ca="1">(BR665*DCF!D$46-DCF!D$5*MAX(BR665*DCF!D$46,0)-MAX(BR665-BQ665,0)/Inputs!$B$24)*DCF!D$6</f>
        <v>-570.70908136932871</v>
      </c>
      <c r="CZ665" s="15">
        <f ca="1">(BS665*DCF!E$46-DCF!E$5*MAX(BS665*DCF!E$46,0)-MAX(BS665-BR665,0)/Inputs!$B$24)*DCF!E$6</f>
        <v>-1875.2338340091815</v>
      </c>
      <c r="DA665" s="15">
        <f ca="1">(BT665*DCF!F$46-DCF!F$5*MAX(BT665*DCF!F$46,0)-MAX(BT665-BS665,0)/Inputs!$B$24)*DCF!F$6</f>
        <v>-2779.9015473537006</v>
      </c>
      <c r="DB665" s="15">
        <f ca="1">(BU665*DCF!G$46-DCF!G$5*MAX(BU665*DCF!G$46,0)-MAX(BU665-BT665,0)/Inputs!$B$24)*DCF!G$6</f>
        <v>-1977.7505165895582</v>
      </c>
      <c r="DC665" s="15">
        <f ca="1">(BV665*DCF!H$46-DCF!H$5*MAX(BV665*DCF!H$46,0)-MAX(BV665-BU665,0)/Inputs!$B$24)*DCF!H$6</f>
        <v>-429.71514066432326</v>
      </c>
      <c r="DD665" s="15">
        <f ca="1">(BW665*DCF!I$46-DCF!I$5*MAX(BW665*DCF!I$46,0)-MAX(BW665-BV665,0)/Inputs!$B$24)*DCF!I$6</f>
        <v>-8433.0736699420595</v>
      </c>
      <c r="DE665" s="15">
        <f ca="1">(BX665*DCF!J$46-DCF!J$5*MAX(BX665*DCF!J$46,0)-MAX(BX665-BW665,0)/Inputs!$B$24)*DCF!J$6</f>
        <v>-3810.2574386987685</v>
      </c>
      <c r="DF665" s="15">
        <f ca="1">(BY665*DCF!K$46-DCF!K$5*MAX(BY665*DCF!K$46,0)-MAX(BY665-BX665,0)/Inputs!$B$24)*DCF!K$6</f>
        <v>-9284.5399152786849</v>
      </c>
      <c r="DG665" s="15">
        <f ca="1">(BZ665*DCF!L$46-DCF!L$5*MAX(BZ665*DCF!L$46,0)-MAX(BZ665-BY665,0)/Inputs!$B$24)*DCF!L$6</f>
        <v>5839.6054232670522</v>
      </c>
      <c r="DH665" s="15">
        <f ca="1">(CA665*DCF!M$46-DCF!M$5*MAX(CA665*DCF!M$46,0)-MAX(CA665-BZ665,0)/Inputs!$B$24)*DCF!M$6</f>
        <v>8551.1437625203926</v>
      </c>
      <c r="DI665" s="15">
        <f ca="1">SUM(CB665:CL665)+BE665*DCF!M$10*(1+Inputs!$B$30)*(1-Inputs!$B$33)*(1-Inputs!$B$30/Inputs!$B$31)/(Inputs!$B$29-Inputs!$B$30)*DCF!M$6</f>
        <v>73181.565801922465</v>
      </c>
      <c r="DJ665" s="15">
        <f ca="1">SUM(CM665:CW665)+BP665*DCF!M$28*(1+Inputs!$B$30)*(1-Inputs!$B$33)*(1-Inputs!$B$30/Inputs!$B$31)/(Inputs!$B$29-Inputs!$B$30)*DCF!M$6</f>
        <v>690468.8273603397</v>
      </c>
      <c r="DK665" s="15">
        <f ca="1">SUM(CX665:DH665)+CA665*DCF!M$46*(1+Inputs!$B$30)*(1-Inputs!$B$33)*(1-Inputs!$B$30/Inputs!$B$31)/(Inputs!$B$29-Inputs!$B$30)*DCF!M$6</f>
        <v>326277.87991660892</v>
      </c>
      <c r="DM665" s="15">
        <f ca="1">DI665+DJ665+DK665+Inputs!$B$34+Inputs!$B$36-Inputs!$B$35</f>
        <v>1166779.273078871</v>
      </c>
    </row>
    <row r="666" spans="1:117" x14ac:dyDescent="0.75">
      <c r="A666" s="11">
        <v>653</v>
      </c>
      <c r="C666" s="23">
        <f t="shared" ca="1" si="395"/>
        <v>-1.3458067417702608</v>
      </c>
      <c r="D666" s="23">
        <f t="shared" ca="1" si="395"/>
        <v>-0.19046608037194807</v>
      </c>
      <c r="E666" s="23">
        <f t="shared" ca="1" si="395"/>
        <v>-0.56992990543115229</v>
      </c>
      <c r="F666" s="23">
        <f t="shared" ca="1" si="395"/>
        <v>0.43136739500854659</v>
      </c>
      <c r="G666" s="23">
        <f t="shared" ca="1" si="395"/>
        <v>-0.8909454688209113</v>
      </c>
      <c r="H666" s="23">
        <f t="shared" ca="1" si="395"/>
        <v>-0.27331700155627842</v>
      </c>
      <c r="I666" s="23">
        <f t="shared" ca="1" si="395"/>
        <v>1.1010223778774104</v>
      </c>
      <c r="J666" s="23">
        <f t="shared" ca="1" si="395"/>
        <v>0.4511296550903347</v>
      </c>
      <c r="K666" s="23">
        <f t="shared" ca="1" si="395"/>
        <v>-1.6023007145926849</v>
      </c>
      <c r="L666" s="23">
        <f t="shared" ca="1" si="395"/>
        <v>0.81961335764011201</v>
      </c>
      <c r="M666" s="23">
        <f t="shared" ca="1" si="395"/>
        <v>-0.2975762986622838</v>
      </c>
      <c r="N666" s="23">
        <f ca="1">SQRT(Inputs!$B$38)*C666+SQRT(1-Inputs!$B$38)*_xlfn.NORM.S.INV(RAND())</f>
        <v>-2.1618018840238551</v>
      </c>
      <c r="O666" s="23">
        <f ca="1">SQRT(Inputs!$B$38)*D666+SQRT(1-Inputs!$B$38)*_xlfn.NORM.S.INV(RAND())</f>
        <v>0.95489712533204663</v>
      </c>
      <c r="P666" s="23">
        <f ca="1">SQRT(Inputs!$B$38)*E666+SQRT(1-Inputs!$B$38)*_xlfn.NORM.S.INV(RAND())</f>
        <v>-0.35508708830550118</v>
      </c>
      <c r="Q666" s="23">
        <f ca="1">SQRT(Inputs!$B$38)*F666+SQRT(1-Inputs!$B$38)*_xlfn.NORM.S.INV(RAND())</f>
        <v>0.31922106617868162</v>
      </c>
      <c r="R666" s="23">
        <f ca="1">SQRT(Inputs!$B$38)*G666+SQRT(1-Inputs!$B$38)*_xlfn.NORM.S.INV(RAND())</f>
        <v>-1.52987820590282</v>
      </c>
      <c r="S666" s="23">
        <f ca="1">SQRT(Inputs!$B$38)*H666+SQRT(1-Inputs!$B$38)*_xlfn.NORM.S.INV(RAND())</f>
        <v>1.1600333568101057E-2</v>
      </c>
      <c r="T666" s="23">
        <f ca="1">SQRT(Inputs!$B$38)*I666+SQRT(1-Inputs!$B$38)*_xlfn.NORM.S.INV(RAND())</f>
        <v>2.1419460592118673</v>
      </c>
      <c r="U666" s="23">
        <f ca="1">SQRT(Inputs!$B$38)*J666+SQRT(1-Inputs!$B$38)*_xlfn.NORM.S.INV(RAND())</f>
        <v>1.934680241386151</v>
      </c>
      <c r="V666" s="23">
        <f ca="1">SQRT(Inputs!$B$38)*K666+SQRT(1-Inputs!$B$38)*_xlfn.NORM.S.INV(RAND())</f>
        <v>-1.811121180864343</v>
      </c>
      <c r="W666" s="23">
        <f ca="1">SQRT(Inputs!$B$38)*L666+SQRT(1-Inputs!$B$38)*_xlfn.NORM.S.INV(RAND())</f>
        <v>0.40198756136379343</v>
      </c>
      <c r="X666" s="23">
        <f ca="1">SQRT(Inputs!$B$38)*M666+SQRT(1-Inputs!$B$38)*_xlfn.NORM.S.INV(RAND())</f>
        <v>-1.6951076323231538</v>
      </c>
      <c r="Y666" s="23">
        <f ca="1">SQRT(Inputs!$B$38)*C666+SQRT(1-Inputs!$B$38)*_xlfn.NORM.S.INV(RAND())</f>
        <v>-1.5177146633257044</v>
      </c>
      <c r="Z666" s="23">
        <f ca="1">SQRT(Inputs!$B$38)*D666+SQRT(1-Inputs!$B$38)*_xlfn.NORM.S.INV(RAND())</f>
        <v>1.4534845199603141</v>
      </c>
      <c r="AA666" s="23">
        <f ca="1">SQRT(Inputs!$B$38)*E666+SQRT(1-Inputs!$B$38)*_xlfn.NORM.S.INV(RAND())</f>
        <v>-2.2224999733688118</v>
      </c>
      <c r="AB666" s="23">
        <f ca="1">SQRT(Inputs!$B$38)*F666+SQRT(1-Inputs!$B$38)*_xlfn.NORM.S.INV(RAND())</f>
        <v>5.5052109342907052E-2</v>
      </c>
      <c r="AC666" s="23">
        <f ca="1">SQRT(Inputs!$B$38)*G666+SQRT(1-Inputs!$B$38)*_xlfn.NORM.S.INV(RAND())</f>
        <v>-2.0637681144140578</v>
      </c>
      <c r="AD666" s="23">
        <f ca="1">SQRT(Inputs!$B$38)*H666+SQRT(1-Inputs!$B$38)*_xlfn.NORM.S.INV(RAND())</f>
        <v>0.23309317450729425</v>
      </c>
      <c r="AE666" s="23">
        <f ca="1">SQRT(Inputs!$B$38)*I666+SQRT(1-Inputs!$B$38)*_xlfn.NORM.S.INV(RAND())</f>
        <v>0.17116254817093812</v>
      </c>
      <c r="AF666" s="23">
        <f ca="1">SQRT(Inputs!$B$38)*J666+SQRT(1-Inputs!$B$38)*_xlfn.NORM.S.INV(RAND())</f>
        <v>2.5186991540340022</v>
      </c>
      <c r="AG666" s="23">
        <f ca="1">SQRT(Inputs!$B$38)*K666+SQRT(1-Inputs!$B$38)*_xlfn.NORM.S.INV(RAND())</f>
        <v>-1.2236509585737447</v>
      </c>
      <c r="AH666" s="23">
        <f ca="1">SQRT(Inputs!$B$38)*L666+SQRT(1-Inputs!$B$38)*_xlfn.NORM.S.INV(RAND())</f>
        <v>3.1428472031900689E-2</v>
      </c>
      <c r="AI666" s="23">
        <f ca="1">SQRT(Inputs!$B$38)*M666+SQRT(1-Inputs!$B$38)*_xlfn.NORM.S.INV(RAND())</f>
        <v>-0.76581627122039375</v>
      </c>
      <c r="AJ666" s="23">
        <f ca="1">SQRT(Inputs!$B$38)*C666+SQRT(1-Inputs!$B$38)*_xlfn.NORM.S.INV(RAND())</f>
        <v>-0.46045956694244727</v>
      </c>
      <c r="AK666" s="23">
        <f ca="1">SQRT(Inputs!$B$38)*D666+SQRT(1-Inputs!$B$38)*_xlfn.NORM.S.INV(RAND())</f>
        <v>1.1583725188929384</v>
      </c>
      <c r="AL666" s="23">
        <f ca="1">SQRT(Inputs!$B$38)*E666+SQRT(1-Inputs!$B$38)*_xlfn.NORM.S.INV(RAND())</f>
        <v>-0.56174833136299784</v>
      </c>
      <c r="AM666" s="23">
        <f ca="1">SQRT(Inputs!$B$38)*F666+SQRT(1-Inputs!$B$38)*_xlfn.NORM.S.INV(RAND())</f>
        <v>-1.1359045665816137</v>
      </c>
      <c r="AN666" s="23">
        <f ca="1">SQRT(Inputs!$B$38)*G666+SQRT(1-Inputs!$B$38)*_xlfn.NORM.S.INV(RAND())</f>
        <v>-0.71301684562534384</v>
      </c>
      <c r="AO666" s="23">
        <f ca="1">SQRT(Inputs!$B$38)*H666+SQRT(1-Inputs!$B$38)*_xlfn.NORM.S.INV(RAND())</f>
        <v>-0.98981078915818321</v>
      </c>
      <c r="AP666" s="23">
        <f ca="1">SQRT(Inputs!$B$38)*I666+SQRT(1-Inputs!$B$38)*_xlfn.NORM.S.INV(RAND())</f>
        <v>1.1677482032738076</v>
      </c>
      <c r="AQ666" s="23">
        <f ca="1">SQRT(Inputs!$B$38)*J666+SQRT(1-Inputs!$B$38)*_xlfn.NORM.S.INV(RAND())</f>
        <v>1.0762563395175335</v>
      </c>
      <c r="AR666" s="23">
        <f ca="1">SQRT(Inputs!$B$38)*K666+SQRT(1-Inputs!$B$38)*_xlfn.NORM.S.INV(RAND())</f>
        <v>-0.84769940740379224</v>
      </c>
      <c r="AS666" s="23">
        <f ca="1">SQRT(Inputs!$B$38)*L666+SQRT(1-Inputs!$B$38)*_xlfn.NORM.S.INV(RAND())</f>
        <v>0.1073010995587792</v>
      </c>
      <c r="AT666" s="23">
        <f ca="1">SQRT(Inputs!$B$38)*M666+SQRT(1-Inputs!$B$38)*_xlfn.NORM.S.INV(RAND())</f>
        <v>-0.48698226576990489</v>
      </c>
      <c r="AU666" s="15">
        <f ca="1">Inputs!$B$6*EXP($B$8-0.5*C$5^2+C$5*N666)</f>
        <v>3497.0495177012399</v>
      </c>
      <c r="AV666" s="15">
        <f t="shared" ca="1" si="365"/>
        <v>4898.3721637229673</v>
      </c>
      <c r="AW666" s="15">
        <f t="shared" ca="1" si="366"/>
        <v>5693.3794609545894</v>
      </c>
      <c r="AX666" s="15">
        <f t="shared" ca="1" si="367"/>
        <v>7233.8629410625927</v>
      </c>
      <c r="AY666" s="15">
        <f t="shared" ca="1" si="368"/>
        <v>7394.0397136115598</v>
      </c>
      <c r="AZ666" s="15">
        <f t="shared" ca="1" si="369"/>
        <v>9054.6695514610801</v>
      </c>
      <c r="BA666" s="15">
        <f t="shared" ca="1" si="370"/>
        <v>13865.049961281116</v>
      </c>
      <c r="BB666" s="15">
        <f t="shared" ca="1" si="371"/>
        <v>20605.938812175602</v>
      </c>
      <c r="BC666" s="15">
        <f t="shared" ca="1" si="372"/>
        <v>21189.061408369169</v>
      </c>
      <c r="BD666" s="15">
        <f t="shared" ca="1" si="373"/>
        <v>26953.205122902928</v>
      </c>
      <c r="BE666" s="15">
        <f t="shared" ca="1" si="374"/>
        <v>28302.653269138485</v>
      </c>
      <c r="BF666" s="15">
        <f ca="1">Inputs!$B$13*EXP($B$9-0.5*C$6^2+C$6*Y666)</f>
        <v>10237.224372945057</v>
      </c>
      <c r="BG666" s="15">
        <f t="shared" ca="1" si="375"/>
        <v>16217.787235532995</v>
      </c>
      <c r="BH666" s="15">
        <f t="shared" ca="1" si="376"/>
        <v>13705.934198682176</v>
      </c>
      <c r="BI666" s="15">
        <f t="shared" ca="1" si="377"/>
        <v>16920.900152558377</v>
      </c>
      <c r="BJ666" s="15">
        <f t="shared" ca="1" si="378"/>
        <v>15406.204269658203</v>
      </c>
      <c r="BK666" s="15">
        <f t="shared" ca="1" si="379"/>
        <v>19517.852315428325</v>
      </c>
      <c r="BL666" s="15">
        <f t="shared" ca="1" si="380"/>
        <v>24513.070384890867</v>
      </c>
      <c r="BM666" s="15">
        <f t="shared" ca="1" si="381"/>
        <v>41201.50530126955</v>
      </c>
      <c r="BN666" s="15">
        <f t="shared" ca="1" si="382"/>
        <v>43761.300358899658</v>
      </c>
      <c r="BO666" s="15">
        <f t="shared" ca="1" si="383"/>
        <v>54040.831624948929</v>
      </c>
      <c r="BP666" s="15">
        <f t="shared" ca="1" si="384"/>
        <v>60986.365847874004</v>
      </c>
      <c r="BQ666" s="15">
        <f ca="1">Inputs!$B$20*EXP($B$10-0.5*C$7^2+C$7*AJ666)</f>
        <v>3643.1779708195281</v>
      </c>
      <c r="BR666" s="15">
        <f t="shared" ca="1" si="385"/>
        <v>7141.4357820941505</v>
      </c>
      <c r="BS666" s="15">
        <f t="shared" ca="1" si="386"/>
        <v>8322.3559853887509</v>
      </c>
      <c r="BT666" s="15">
        <f t="shared" ca="1" si="387"/>
        <v>8517.8328108898786</v>
      </c>
      <c r="BU666" s="15">
        <f t="shared" ca="1" si="388"/>
        <v>9934.0544791919256</v>
      </c>
      <c r="BV666" s="15">
        <f t="shared" ca="1" si="389"/>
        <v>11058.463845813187</v>
      </c>
      <c r="BW666" s="15">
        <f t="shared" ca="1" si="390"/>
        <v>19758.059110253533</v>
      </c>
      <c r="BX666" s="15">
        <f t="shared" ca="1" si="391"/>
        <v>34289.463802013954</v>
      </c>
      <c r="BY666" s="15">
        <f t="shared" ca="1" si="392"/>
        <v>40852.162253297254</v>
      </c>
      <c r="BZ666" s="15">
        <f t="shared" ca="1" si="393"/>
        <v>58463.225702365125</v>
      </c>
      <c r="CA666" s="15">
        <f t="shared" ca="1" si="394"/>
        <v>75315.207107306996</v>
      </c>
      <c r="CB666" s="15">
        <f ca="1">(AU666*DCF!C$10-DCF!C$5*MAX(AU666*DCF!C$10,0)-MAX(AU666-Inputs!$B$6,0)/Inputs!$B$10)*DCF!C$6</f>
        <v>898.07419427538355</v>
      </c>
      <c r="CC666" s="15">
        <f ca="1">(AV666*DCF!D$10-DCF!D$5*MAX(AV666*DCF!D$10,0)-MAX(AV666-AU666,0)/Inputs!$B$10)*DCF!D$6</f>
        <v>852.26917751199187</v>
      </c>
      <c r="CD666" s="15">
        <f ca="1">(AW666*DCF!E$10-DCF!E$5*MAX(AW666*DCF!E$10,0)-MAX(AW666-AV666,0)/Inputs!$B$10)*DCF!E$6</f>
        <v>1135.4421206388965</v>
      </c>
      <c r="CE666" s="15">
        <f ca="1">(AX666*DCF!F$10-DCF!F$5*MAX(AX666*DCF!F$10,0)-MAX(AX666-AW666,0)/Inputs!$B$10)*DCF!F$6</f>
        <v>1258.6043324021998</v>
      </c>
      <c r="CF666" s="15">
        <f ca="1">(AY666*DCF!G$10-DCF!G$5*MAX(AY666*DCF!G$10,0)-MAX(AY666-AX666,0)/Inputs!$B$10)*DCF!G$6</f>
        <v>1492.6780785077865</v>
      </c>
      <c r="CG666" s="15">
        <f ca="1">(AZ666*DCF!H$10-DCF!H$5*MAX(AZ666*DCF!H$10,0)-MAX(AZ666-AY666,0)/Inputs!$B$10)*DCF!H$6</f>
        <v>1463.0959897305963</v>
      </c>
      <c r="CH666" s="15">
        <f ca="1">(BA666*DCF!I$10-DCF!I$5*MAX(BA666*DCF!I$10,0)-MAX(BA666-AZ666,0)/Inputs!$B$10)*DCF!I$6</f>
        <v>1743.5679016587869</v>
      </c>
      <c r="CI666" s="15">
        <f ca="1">(BB666*DCF!J$10-DCF!J$5*MAX(BB666*DCF!J$10,0)-MAX(BB666-BA666,0)/Inputs!$B$10)*DCF!J$6</f>
        <v>2514.556288209852</v>
      </c>
      <c r="CJ666" s="15">
        <f ca="1">(BC666*DCF!K$10-DCF!K$5*MAX(BC666*DCF!K$10,0)-MAX(BC666-BB666,0)/Inputs!$B$10)*DCF!K$6</f>
        <v>3329.4703017548713</v>
      </c>
      <c r="CK666" s="15">
        <f ca="1">(BD666*DCF!L$10-DCF!L$5*MAX(BD666*DCF!L$10,0)-MAX(BD666-BC666,0)/Inputs!$B$10)*DCF!L$6</f>
        <v>3319.658761889058</v>
      </c>
      <c r="CL666" s="15">
        <f ca="1">(BE666*DCF!M$10-DCF!M$5*MAX(BE666*DCF!M$10,0)-MAX(BE666-BD666,0)/Inputs!$B$10)*DCF!M$6</f>
        <v>3832.6644443139885</v>
      </c>
      <c r="CM666" s="15">
        <f ca="1">(BF666*DCF!C$28-DCF!C$5*MAX(BF666*DCF!C$28,0)-MAX(BF666-Inputs!$B$13,0)/Inputs!$B$17)*DCF!C$6</f>
        <v>3124.3337415950878</v>
      </c>
      <c r="CN666" s="15">
        <f ca="1">(BG666*DCF!D$28-DCF!D$5*MAX(BG666*DCF!D$28,0)-MAX(BG666-BF666,0)/Inputs!$B$17)*DCF!D$6</f>
        <v>3500.5841196903566</v>
      </c>
      <c r="CO666" s="15">
        <f ca="1">(BH666*DCF!E$28-DCF!E$5*MAX(BH666*DCF!E$28,0)-MAX(BH666-BG666,0)/Inputs!$B$17)*DCF!E$6</f>
        <v>3881.7646190089235</v>
      </c>
      <c r="CP666" s="15">
        <f ca="1">(BI666*DCF!F$28-DCF!F$5*MAX(BI666*DCF!F$28,0)-MAX(BI666-BH666,0)/Inputs!$B$17)*DCF!F$6</f>
        <v>4008.2433119991802</v>
      </c>
      <c r="CQ666" s="15">
        <f ca="1">(BJ666*DCF!G$28-DCF!G$5*MAX(BJ666*DCF!G$28,0)-MAX(BJ666-BI666,0)/Inputs!$B$17)*DCF!G$6</f>
        <v>3997.2565842977979</v>
      </c>
      <c r="CR666" s="15">
        <f ca="1">(BK666*DCF!H$28-DCF!H$5*MAX(BK666*DCF!H$28,0)-MAX(BK666-BJ666,0)/Inputs!$B$17)*DCF!H$6</f>
        <v>4188.1454938960414</v>
      </c>
      <c r="CS666" s="15">
        <f ca="1">(BL666*DCF!I$28-DCF!I$5*MAX(BL666*DCF!I$28,0)-MAX(BL666-BK666,0)/Inputs!$B$17)*DCF!I$6</f>
        <v>5047.3560170967021</v>
      </c>
      <c r="CT666" s="15">
        <f ca="1">(BM666*DCF!J$28-DCF!J$5*MAX(BM666*DCF!J$28,0)-MAX(BM666-BL666,0)/Inputs!$B$17)*DCF!J$6</f>
        <v>6978.6059390067521</v>
      </c>
      <c r="CU666" s="15">
        <f ca="1">(BN666*DCF!K$28-DCF!K$5*MAX(BN666*DCF!K$28,0)-MAX(BN666-BM666,0)/Inputs!$B$17)*DCF!K$6</f>
        <v>8928.1120917282442</v>
      </c>
      <c r="CV666" s="15">
        <f ca="1">(BO666*DCF!L$28-DCF!L$5*MAX(BO666*DCF!L$28,0)-MAX(BO666-BN666,0)/Inputs!$B$17)*DCF!L$6</f>
        <v>9619.1341156767576</v>
      </c>
      <c r="CW666" s="15">
        <f ca="1">(BP666*DCF!M$28-DCF!M$5*MAX(BP666*DCF!M$28,0)-MAX(BP666-BO666,0)/Inputs!$B$17)*DCF!M$6</f>
        <v>10748.616537936743</v>
      </c>
      <c r="CX666" s="15">
        <f ca="1">(BQ666*DCF!C$46-DCF!C$5*MAX(BQ666*DCF!C$46,0)-MAX(BQ666-Inputs!$B$20,0)/Inputs!$B$24)*DCF!C$6</f>
        <v>-1045.6198412144536</v>
      </c>
      <c r="CY666" s="15">
        <f ca="1">(BR666*DCF!D$46-DCF!D$5*MAX(BR666*DCF!D$46,0)-MAX(BR666-BQ666,0)/Inputs!$B$24)*DCF!D$6</f>
        <v>-2711.5541174627983</v>
      </c>
      <c r="CZ666" s="15">
        <f ca="1">(BS666*DCF!E$46-DCF!E$5*MAX(BS666*DCF!E$46,0)-MAX(BS666-BR666,0)/Inputs!$B$24)*DCF!E$6</f>
        <v>-1449.6193195008836</v>
      </c>
      <c r="DA666" s="15">
        <f ca="1">(BT666*DCF!F$46-DCF!F$5*MAX(BT666*DCF!F$46,0)-MAX(BT666-BS666,0)/Inputs!$B$24)*DCF!F$6</f>
        <v>-691.50173079496085</v>
      </c>
      <c r="DB666" s="15">
        <f ca="1">(BU666*DCF!G$46-DCF!G$5*MAX(BU666*DCF!G$46,0)-MAX(BU666-BT666,0)/Inputs!$B$24)*DCF!G$6</f>
        <v>-810.55095347813108</v>
      </c>
      <c r="DC666" s="15">
        <f ca="1">(BV666*DCF!H$46-DCF!H$5*MAX(BV666*DCF!H$46,0)-MAX(BV666-BU666,0)/Inputs!$B$24)*DCF!H$6</f>
        <v>-349.40332130706469</v>
      </c>
      <c r="DD666" s="15">
        <f ca="1">(BW666*DCF!I$46-DCF!I$5*MAX(BW666*DCF!I$46,0)-MAX(BW666-BV666,0)/Inputs!$B$24)*DCF!I$6</f>
        <v>-2040.9972190190326</v>
      </c>
      <c r="DE666" s="15">
        <f ca="1">(BX666*DCF!J$46-DCF!J$5*MAX(BX666*DCF!J$46,0)-MAX(BX666-BW666,0)/Inputs!$B$24)*DCF!J$6</f>
        <v>-2415.1429578027178</v>
      </c>
      <c r="DF666" s="15">
        <f ca="1">(BY666*DCF!K$46-DCF!K$5*MAX(BY666*DCF!K$46,0)-MAX(BY666-BX666,0)/Inputs!$B$24)*DCF!K$6</f>
        <v>725.92539825635424</v>
      </c>
      <c r="DG666" s="15">
        <f ca="1">(BZ666*DCF!L$46-DCF!L$5*MAX(BZ666*DCF!L$46,0)-MAX(BZ666-BY666,0)/Inputs!$B$24)*DCF!L$6</f>
        <v>55.850437333789749</v>
      </c>
      <c r="DH666" s="15">
        <f ca="1">(CA666*DCF!M$46-DCF!M$5*MAX(CA666*DCF!M$46,0)-MAX(CA666-BZ666,0)/Inputs!$B$24)*DCF!M$6</f>
        <v>2381.4054139466275</v>
      </c>
      <c r="DI666" s="15">
        <f ca="1">SUM(CB666:CL666)+BE666*DCF!M$10*(1+Inputs!$B$30)*(1-Inputs!$B$33)*(1-Inputs!$B$30/Inputs!$B$31)/(Inputs!$B$29-Inputs!$B$30)*DCF!M$6</f>
        <v>100606.73990274969</v>
      </c>
      <c r="DJ666" s="15">
        <f ca="1">SUM(CM666:CW666)+BP666*DCF!M$28*(1+Inputs!$B$30)*(1-Inputs!$B$33)*(1-Inputs!$B$30/Inputs!$B$31)/(Inputs!$B$29-Inputs!$B$30)*DCF!M$6</f>
        <v>290323.30272637645</v>
      </c>
      <c r="DK666" s="15">
        <f ca="1">SUM(CX666:DH666)+CA666*DCF!M$46*(1+Inputs!$B$30)*(1-Inputs!$B$33)*(1-Inputs!$B$30/Inputs!$B$31)/(Inputs!$B$29-Inputs!$B$30)*DCF!M$6</f>
        <v>108095.02363348161</v>
      </c>
      <c r="DM666" s="15">
        <f ca="1">DI666+DJ666+DK666+Inputs!$B$34+Inputs!$B$36-Inputs!$B$35</f>
        <v>575876.0662626077</v>
      </c>
    </row>
    <row r="667" spans="1:117" x14ac:dyDescent="0.75">
      <c r="A667" s="11">
        <v>654</v>
      </c>
      <c r="C667" s="23">
        <f t="shared" ca="1" si="395"/>
        <v>0.42501504764958037</v>
      </c>
      <c r="D667" s="23">
        <f t="shared" ca="1" si="395"/>
        <v>-1.185662793436026</v>
      </c>
      <c r="E667" s="23">
        <f t="shared" ca="1" si="395"/>
        <v>-0.87536261758978151</v>
      </c>
      <c r="F667" s="23">
        <f t="shared" ca="1" si="395"/>
        <v>0.55269905166210287</v>
      </c>
      <c r="G667" s="23">
        <f t="shared" ca="1" si="395"/>
        <v>0.13057071965704786</v>
      </c>
      <c r="H667" s="23">
        <f t="shared" ca="1" si="395"/>
        <v>0.29282439887089418</v>
      </c>
      <c r="I667" s="23">
        <f t="shared" ca="1" si="395"/>
        <v>-0.57310960342289841</v>
      </c>
      <c r="J667" s="23">
        <f t="shared" ca="1" si="395"/>
        <v>-0.14203802908418162</v>
      </c>
      <c r="K667" s="23">
        <f t="shared" ca="1" si="395"/>
        <v>-0.60170786659426667</v>
      </c>
      <c r="L667" s="23">
        <f t="shared" ca="1" si="395"/>
        <v>8.4275986699799937E-2</v>
      </c>
      <c r="M667" s="23">
        <f t="shared" ca="1" si="395"/>
        <v>-2.8168729985345378E-2</v>
      </c>
      <c r="N667" s="23">
        <f ca="1">SQRT(Inputs!$B$38)*C667+SQRT(1-Inputs!$B$38)*_xlfn.NORM.S.INV(RAND())</f>
        <v>-0.88692220142999945</v>
      </c>
      <c r="O667" s="23">
        <f ca="1">SQRT(Inputs!$B$38)*D667+SQRT(1-Inputs!$B$38)*_xlfn.NORM.S.INV(RAND())</f>
        <v>-1.6404814510155212</v>
      </c>
      <c r="P667" s="23">
        <f ca="1">SQRT(Inputs!$B$38)*E667+SQRT(1-Inputs!$B$38)*_xlfn.NORM.S.INV(RAND())</f>
        <v>0.1042176090696606</v>
      </c>
      <c r="Q667" s="23">
        <f ca="1">SQRT(Inputs!$B$38)*F667+SQRT(1-Inputs!$B$38)*_xlfn.NORM.S.INV(RAND())</f>
        <v>0.77937540196850374</v>
      </c>
      <c r="R667" s="23">
        <f ca="1">SQRT(Inputs!$B$38)*G667+SQRT(1-Inputs!$B$38)*_xlfn.NORM.S.INV(RAND())</f>
        <v>-0.41360172501245696</v>
      </c>
      <c r="S667" s="23">
        <f ca="1">SQRT(Inputs!$B$38)*H667+SQRT(1-Inputs!$B$38)*_xlfn.NORM.S.INV(RAND())</f>
        <v>0.34932606707746194</v>
      </c>
      <c r="T667" s="23">
        <f ca="1">SQRT(Inputs!$B$38)*I667+SQRT(1-Inputs!$B$38)*_xlfn.NORM.S.INV(RAND())</f>
        <v>0.63892266991659674</v>
      </c>
      <c r="U667" s="23">
        <f ca="1">SQRT(Inputs!$B$38)*J667+SQRT(1-Inputs!$B$38)*_xlfn.NORM.S.INV(RAND())</f>
        <v>-8.1554643639878938E-2</v>
      </c>
      <c r="V667" s="23">
        <f ca="1">SQRT(Inputs!$B$38)*K667+SQRT(1-Inputs!$B$38)*_xlfn.NORM.S.INV(RAND())</f>
        <v>-0.20783720423926902</v>
      </c>
      <c r="W667" s="23">
        <f ca="1">SQRT(Inputs!$B$38)*L667+SQRT(1-Inputs!$B$38)*_xlfn.NORM.S.INV(RAND())</f>
        <v>0.84437701884180771</v>
      </c>
      <c r="X667" s="23">
        <f ca="1">SQRT(Inputs!$B$38)*M667+SQRT(1-Inputs!$B$38)*_xlfn.NORM.S.INV(RAND())</f>
        <v>0.10430196170278118</v>
      </c>
      <c r="Y667" s="23">
        <f ca="1">SQRT(Inputs!$B$38)*C667+SQRT(1-Inputs!$B$38)*_xlfn.NORM.S.INV(RAND())</f>
        <v>0.93605193509746687</v>
      </c>
      <c r="Z667" s="23">
        <f ca="1">SQRT(Inputs!$B$38)*D667+SQRT(1-Inputs!$B$38)*_xlfn.NORM.S.INV(RAND())</f>
        <v>-1.6098174432653174</v>
      </c>
      <c r="AA667" s="23">
        <f ca="1">SQRT(Inputs!$B$38)*E667+SQRT(1-Inputs!$B$38)*_xlfn.NORM.S.INV(RAND())</f>
        <v>-0.11765562723076667</v>
      </c>
      <c r="AB667" s="23">
        <f ca="1">SQRT(Inputs!$B$38)*F667+SQRT(1-Inputs!$B$38)*_xlfn.NORM.S.INV(RAND())</f>
        <v>0.33430083417551426</v>
      </c>
      <c r="AC667" s="23">
        <f ca="1">SQRT(Inputs!$B$38)*G667+SQRT(1-Inputs!$B$38)*_xlfn.NORM.S.INV(RAND())</f>
        <v>-0.11871067996395414</v>
      </c>
      <c r="AD667" s="23">
        <f ca="1">SQRT(Inputs!$B$38)*H667+SQRT(1-Inputs!$B$38)*_xlfn.NORM.S.INV(RAND())</f>
        <v>-1.2384318430313532</v>
      </c>
      <c r="AE667" s="23">
        <f ca="1">SQRT(Inputs!$B$38)*I667+SQRT(1-Inputs!$B$38)*_xlfn.NORM.S.INV(RAND())</f>
        <v>1.788492829235933</v>
      </c>
      <c r="AF667" s="23">
        <f ca="1">SQRT(Inputs!$B$38)*J667+SQRT(1-Inputs!$B$38)*_xlfn.NORM.S.INV(RAND())</f>
        <v>-0.14779470707285486</v>
      </c>
      <c r="AG667" s="23">
        <f ca="1">SQRT(Inputs!$B$38)*K667+SQRT(1-Inputs!$B$38)*_xlfn.NORM.S.INV(RAND())</f>
        <v>0.24224266933506727</v>
      </c>
      <c r="AH667" s="23">
        <f ca="1">SQRT(Inputs!$B$38)*L667+SQRT(1-Inputs!$B$38)*_xlfn.NORM.S.INV(RAND())</f>
        <v>0.96041001498718082</v>
      </c>
      <c r="AI667" s="23">
        <f ca="1">SQRT(Inputs!$B$38)*M667+SQRT(1-Inputs!$B$38)*_xlfn.NORM.S.INV(RAND())</f>
        <v>-9.3456311833761158E-2</v>
      </c>
      <c r="AJ667" s="23">
        <f ca="1">SQRT(Inputs!$B$38)*C667+SQRT(1-Inputs!$B$38)*_xlfn.NORM.S.INV(RAND())</f>
        <v>2.0474680675826735</v>
      </c>
      <c r="AK667" s="23">
        <f ca="1">SQRT(Inputs!$B$38)*D667+SQRT(1-Inputs!$B$38)*_xlfn.NORM.S.INV(RAND())</f>
        <v>-2.0540330695835496E-2</v>
      </c>
      <c r="AL667" s="23">
        <f ca="1">SQRT(Inputs!$B$38)*E667+SQRT(1-Inputs!$B$38)*_xlfn.NORM.S.INV(RAND())</f>
        <v>0.43275757571043716</v>
      </c>
      <c r="AM667" s="23">
        <f ca="1">SQRT(Inputs!$B$38)*F667+SQRT(1-Inputs!$B$38)*_xlfn.NORM.S.INV(RAND())</f>
        <v>1.3510656170835298</v>
      </c>
      <c r="AN667" s="23">
        <f ca="1">SQRT(Inputs!$B$38)*G667+SQRT(1-Inputs!$B$38)*_xlfn.NORM.S.INV(RAND())</f>
        <v>0.81496725859869512</v>
      </c>
      <c r="AO667" s="23">
        <f ca="1">SQRT(Inputs!$B$38)*H667+SQRT(1-Inputs!$B$38)*_xlfn.NORM.S.INV(RAND())</f>
        <v>-0.14600574782239426</v>
      </c>
      <c r="AP667" s="23">
        <f ca="1">SQRT(Inputs!$B$38)*I667+SQRT(1-Inputs!$B$38)*_xlfn.NORM.S.INV(RAND())</f>
        <v>-0.89716542776052144</v>
      </c>
      <c r="AQ667" s="23">
        <f ca="1">SQRT(Inputs!$B$38)*J667+SQRT(1-Inputs!$B$38)*_xlfn.NORM.S.INV(RAND())</f>
        <v>-0.89761805235578784</v>
      </c>
      <c r="AR667" s="23">
        <f ca="1">SQRT(Inputs!$B$38)*K667+SQRT(1-Inputs!$B$38)*_xlfn.NORM.S.INV(RAND())</f>
        <v>-1.3738336621474594</v>
      </c>
      <c r="AS667" s="23">
        <f ca="1">SQRT(Inputs!$B$38)*L667+SQRT(1-Inputs!$B$38)*_xlfn.NORM.S.INV(RAND())</f>
        <v>0.16705755130785296</v>
      </c>
      <c r="AT667" s="23">
        <f ca="1">SQRT(Inputs!$B$38)*M667+SQRT(1-Inputs!$B$38)*_xlfn.NORM.S.INV(RAND())</f>
        <v>-0.72408853039530374</v>
      </c>
      <c r="AU667" s="15">
        <f ca="1">Inputs!$B$6*EXP($B$8-0.5*C$5^2+C$5*N667)</f>
        <v>4298.5953773339206</v>
      </c>
      <c r="AV667" s="15">
        <f t="shared" ca="1" si="365"/>
        <v>4111.0066212010124</v>
      </c>
      <c r="AW667" s="15">
        <f t="shared" ca="1" si="366"/>
        <v>5083.6043810052352</v>
      </c>
      <c r="AX667" s="15">
        <f t="shared" ca="1" si="367"/>
        <v>6841.3024689196445</v>
      </c>
      <c r="AY667" s="15">
        <f t="shared" ca="1" si="368"/>
        <v>7966.5124545450981</v>
      </c>
      <c r="AZ667" s="15">
        <f t="shared" ca="1" si="369"/>
        <v>10125.361750806589</v>
      </c>
      <c r="BA667" s="15">
        <f t="shared" ca="1" si="370"/>
        <v>13247.754343019289</v>
      </c>
      <c r="BB667" s="15">
        <f t="shared" ca="1" si="371"/>
        <v>16087.301387410376</v>
      </c>
      <c r="BC667" s="15">
        <f t="shared" ca="1" si="372"/>
        <v>19311.500556596857</v>
      </c>
      <c r="BD667" s="15">
        <f t="shared" ca="1" si="373"/>
        <v>25602.658419781801</v>
      </c>
      <c r="BE667" s="15">
        <f t="shared" ca="1" si="374"/>
        <v>31672.231571500495</v>
      </c>
      <c r="BF667" s="15">
        <f ca="1">Inputs!$B$13*EXP($B$9-0.5*C$6^2+C$6*Y667)</f>
        <v>16651.229980188076</v>
      </c>
      <c r="BG667" s="15">
        <f t="shared" ca="1" si="375"/>
        <v>15177.663740921733</v>
      </c>
      <c r="BH667" s="15">
        <f t="shared" ca="1" si="376"/>
        <v>18185.946657397773</v>
      </c>
      <c r="BI667" s="15">
        <f t="shared" ca="1" si="377"/>
        <v>23437.835363604736</v>
      </c>
      <c r="BJ667" s="15">
        <f t="shared" ca="1" si="378"/>
        <v>28245.769739237872</v>
      </c>
      <c r="BK667" s="15">
        <f t="shared" ca="1" si="379"/>
        <v>29287.613227423608</v>
      </c>
      <c r="BL667" s="15">
        <f t="shared" ca="1" si="380"/>
        <v>45360.154102172281</v>
      </c>
      <c r="BM667" s="15">
        <f t="shared" ca="1" si="381"/>
        <v>54743.04360880921</v>
      </c>
      <c r="BN667" s="15">
        <f t="shared" ca="1" si="382"/>
        <v>69310.195578380532</v>
      </c>
      <c r="BO667" s="15">
        <f t="shared" ca="1" si="383"/>
        <v>95351.215363853393</v>
      </c>
      <c r="BP667" s="15">
        <f t="shared" ca="1" si="384"/>
        <v>116123.40403824081</v>
      </c>
      <c r="BQ667" s="15">
        <f ca="1">Inputs!$B$20*EXP($B$10-0.5*C$7^2+C$7*AJ667)</f>
        <v>8867.3401859036549</v>
      </c>
      <c r="BR667" s="15">
        <f t="shared" ca="1" si="385"/>
        <v>11953.608569344045</v>
      </c>
      <c r="BS667" s="15">
        <f t="shared" ca="1" si="386"/>
        <v>18535.535633589636</v>
      </c>
      <c r="BT667" s="15">
        <f t="shared" ca="1" si="387"/>
        <v>36427.3094819373</v>
      </c>
      <c r="BU667" s="15">
        <f t="shared" ca="1" si="388"/>
        <v>61488.588901409799</v>
      </c>
      <c r="BV667" s="15">
        <f t="shared" ca="1" si="389"/>
        <v>82780.047403619828</v>
      </c>
      <c r="BW667" s="15">
        <f t="shared" ca="1" si="390"/>
        <v>95537.135654540602</v>
      </c>
      <c r="BX667" s="15">
        <f t="shared" ca="1" si="391"/>
        <v>111617.84530628765</v>
      </c>
      <c r="BY667" s="15">
        <f t="shared" ca="1" si="392"/>
        <v>120246.05160157026</v>
      </c>
      <c r="BZ667" s="15">
        <f t="shared" ca="1" si="393"/>
        <v>173984.0302854694</v>
      </c>
      <c r="CA667" s="15">
        <f t="shared" ca="1" si="394"/>
        <v>214887.2939567304</v>
      </c>
      <c r="CB667" s="15">
        <f ca="1">(AU667*DCF!C$10-DCF!C$5*MAX(AU667*DCF!C$10,0)-MAX(AU667-Inputs!$B$6,0)/Inputs!$B$10)*DCF!C$6</f>
        <v>1047.806203904752</v>
      </c>
      <c r="CC667" s="15">
        <f ca="1">(AV667*DCF!D$10-DCF!D$5*MAX(AV667*DCF!D$10,0)-MAX(AV667-AU667,0)/Inputs!$B$10)*DCF!D$6</f>
        <v>1002.0300127620983</v>
      </c>
      <c r="CD667" s="15">
        <f ca="1">(AW667*DCF!E$10-DCF!E$5*MAX(AW667*DCF!E$10,0)-MAX(AW667-AV667,0)/Inputs!$B$10)*DCF!E$6</f>
        <v>954.65403499061631</v>
      </c>
      <c r="CE667" s="15">
        <f ca="1">(AX667*DCF!F$10-DCF!F$5*MAX(AX667*DCF!F$10,0)-MAX(AX667-AW667,0)/Inputs!$B$10)*DCF!F$6</f>
        <v>1127.7120324476498</v>
      </c>
      <c r="CF667" s="15">
        <f ca="1">(AY667*DCF!G$10-DCF!G$5*MAX(AY667*DCF!G$10,0)-MAX(AY667-AX667,0)/Inputs!$B$10)*DCF!G$6</f>
        <v>1425.1342146526072</v>
      </c>
      <c r="CG667" s="15">
        <f ca="1">(AZ667*DCF!H$10-DCF!H$5*MAX(AZ667*DCF!H$10,0)-MAX(AZ667-AY667,0)/Inputs!$B$10)*DCF!H$6</f>
        <v>1582.5038516158477</v>
      </c>
      <c r="CH667" s="15">
        <f ca="1">(BA667*DCF!I$10-DCF!I$5*MAX(BA667*DCF!I$10,0)-MAX(BA667-AZ667,0)/Inputs!$B$10)*DCF!I$6</f>
        <v>1907.6996550482161</v>
      </c>
      <c r="CI667" s="15">
        <f ca="1">(BB667*DCF!J$10-DCF!J$5*MAX(BB667*DCF!J$10,0)-MAX(BB667-BA667,0)/Inputs!$B$10)*DCF!J$6</f>
        <v>2330.3316832387081</v>
      </c>
      <c r="CJ667" s="15">
        <f ca="1">(BC667*DCF!K$10-DCF!K$5*MAX(BC667*DCF!K$10,0)-MAX(BC667-BB667,0)/Inputs!$B$10)*DCF!K$6</f>
        <v>2657.5026427724692</v>
      </c>
      <c r="CK667" s="15">
        <f ca="1">(BD667*DCF!L$10-DCF!L$5*MAX(BD667*DCF!L$10,0)-MAX(BD667-BC667,0)/Inputs!$B$10)*DCF!L$6</f>
        <v>3047.8191745825243</v>
      </c>
      <c r="CL667" s="15">
        <f ca="1">(BE667*DCF!M$10-DCF!M$5*MAX(BE667*DCF!M$10,0)-MAX(BE667-BD667,0)/Inputs!$B$10)*DCF!M$6</f>
        <v>3744.2861590575958</v>
      </c>
      <c r="CM667" s="15">
        <f ca="1">(BF667*DCF!C$28-DCF!C$5*MAX(BF667*DCF!C$28,0)-MAX(BF667-Inputs!$B$13,0)/Inputs!$B$17)*DCF!C$6</f>
        <v>3866.0886878577589</v>
      </c>
      <c r="CN667" s="15">
        <f ca="1">(BG667*DCF!D$28-DCF!D$5*MAX(BG667*DCF!D$28,0)-MAX(BG667-BF667,0)/Inputs!$B$17)*DCF!D$6</f>
        <v>4470.1720264599389</v>
      </c>
      <c r="CO667" s="15">
        <f ca="1">(BH667*DCF!E$28-DCF!E$5*MAX(BH667*DCF!E$28,0)-MAX(BH667-BG667,0)/Inputs!$B$17)*DCF!E$6</f>
        <v>4557.6927659276134</v>
      </c>
      <c r="CP667" s="15">
        <f ca="1">(BI667*DCF!F$28-DCF!F$5*MAX(BI667*DCF!F$28,0)-MAX(BI667-BH667,0)/Inputs!$B$17)*DCF!F$6</f>
        <v>5406.5655770221692</v>
      </c>
      <c r="CQ667" s="15">
        <f ca="1">(BJ667*DCF!G$28-DCF!G$5*MAX(BJ667*DCF!G$28,0)-MAX(BJ667-BI667,0)/Inputs!$B$17)*DCF!G$6</f>
        <v>6519.9321934934269</v>
      </c>
      <c r="CR667" s="15">
        <f ca="1">(BK667*DCF!H$28-DCF!H$5*MAX(BK667*DCF!H$28,0)-MAX(BK667-BJ667,0)/Inputs!$B$17)*DCF!H$6</f>
        <v>7081.27663318144</v>
      </c>
      <c r="CS667" s="15">
        <f ca="1">(BL667*DCF!I$28-DCF!I$5*MAX(BL667*DCF!I$28,0)-MAX(BL667-BK667,0)/Inputs!$B$17)*DCF!I$6</f>
        <v>8359.6756452828868</v>
      </c>
      <c r="CT667" s="15">
        <f ca="1">(BM667*DCF!J$28-DCF!J$5*MAX(BM667*DCF!J$28,0)-MAX(BM667-BL667,0)/Inputs!$B$17)*DCF!J$6</f>
        <v>10968.14879512329</v>
      </c>
      <c r="CU667" s="15">
        <f ca="1">(BN667*DCF!K$28-DCF!K$5*MAX(BN667*DCF!K$28,0)-MAX(BN667-BM667,0)/Inputs!$B$17)*DCF!K$6</f>
        <v>12852.869099329346</v>
      </c>
      <c r="CV667" s="15">
        <f ca="1">(BO667*DCF!L$28-DCF!L$5*MAX(BO667*DCF!L$28,0)-MAX(BO667-BN667,0)/Inputs!$B$17)*DCF!L$6</f>
        <v>16077.984063293059</v>
      </c>
      <c r="CW667" s="15">
        <f ca="1">(BP667*DCF!M$28-DCF!M$5*MAX(BP667*DCF!M$28,0)-MAX(BP667-BO667,0)/Inputs!$B$17)*DCF!M$6</f>
        <v>19677.408273438985</v>
      </c>
      <c r="CX667" s="15">
        <f ca="1">(BQ667*DCF!C$46-DCF!C$5*MAX(BQ667*DCF!C$46,0)-MAX(BQ667-Inputs!$B$20,0)/Inputs!$B$24)*DCF!C$6</f>
        <v>-4665.1317685244721</v>
      </c>
      <c r="CY667" s="15">
        <f ca="1">(BR667*DCF!D$46-DCF!D$5*MAX(BR667*DCF!D$46,0)-MAX(BR667-BQ667,0)/Inputs!$B$24)*DCF!D$6</f>
        <v>-3357.0873218921679</v>
      </c>
      <c r="CZ667" s="15">
        <f ca="1">(BS667*DCF!E$46-DCF!E$5*MAX(BS667*DCF!E$46,0)-MAX(BS667-BR667,0)/Inputs!$B$24)*DCF!E$6</f>
        <v>-4786.2738126003233</v>
      </c>
      <c r="DA667" s="15">
        <f ca="1">(BT667*DCF!F$46-DCF!F$5*MAX(BT667*DCF!F$46,0)-MAX(BT667-BS667,0)/Inputs!$B$24)*DCF!F$6</f>
        <v>-9167.8274477944797</v>
      </c>
      <c r="DB667" s="15">
        <f ca="1">(BU667*DCF!G$46-DCF!G$5*MAX(BU667*DCF!G$46,0)-MAX(BU667-BT667,0)/Inputs!$B$24)*DCF!G$6</f>
        <v>-10498.473890314104</v>
      </c>
      <c r="DC667" s="15">
        <f ca="1">(BV667*DCF!H$46-DCF!H$5*MAX(BV667*DCF!H$46,0)-MAX(BV667-BU667,0)/Inputs!$B$24)*DCF!H$6</f>
        <v>-6616.1902746311198</v>
      </c>
      <c r="DD667" s="15">
        <f ca="1">(BW667*DCF!I$46-DCF!I$5*MAX(BW667*DCF!I$46,0)-MAX(BW667-BV667,0)/Inputs!$B$24)*DCF!I$6</f>
        <v>-1455.5993464653122</v>
      </c>
      <c r="DE667" s="15">
        <f ca="1">(BX667*DCF!J$46-DCF!J$5*MAX(BX667*DCF!J$46,0)-MAX(BX667-BW667,0)/Inputs!$B$24)*DCF!J$6</f>
        <v>417.71838161365815</v>
      </c>
      <c r="DF667" s="15">
        <f ca="1">(BY667*DCF!K$46-DCF!K$5*MAX(BY667*DCF!K$46,0)-MAX(BY667-BX667,0)/Inputs!$B$24)*DCF!K$6</f>
        <v>4755.1746217311511</v>
      </c>
      <c r="DG667" s="15">
        <f ca="1">(BZ667*DCF!L$46-DCF!L$5*MAX(BZ667*DCF!L$46,0)-MAX(BZ667-BY667,0)/Inputs!$B$24)*DCF!L$6</f>
        <v>-134.37117998515401</v>
      </c>
      <c r="DH667" s="15">
        <f ca="1">(CA667*DCF!M$46-DCF!M$5*MAX(CA667*DCF!M$46,0)-MAX(CA667-BZ667,0)/Inputs!$B$24)*DCF!M$6</f>
        <v>8295.2394868182364</v>
      </c>
      <c r="DI667" s="15">
        <f ca="1">SUM(CB667:CL667)+BE667*DCF!M$10*(1+Inputs!$B$30)*(1-Inputs!$B$33)*(1-Inputs!$B$30/Inputs!$B$31)/(Inputs!$B$29-Inputs!$B$30)*DCF!M$6</f>
        <v>108971.71895046302</v>
      </c>
      <c r="DJ667" s="15">
        <f ca="1">SUM(CM667:CW667)+BP667*DCF!M$28*(1+Inputs!$B$30)*(1-Inputs!$B$33)*(1-Inputs!$B$30/Inputs!$B$31)/(Inputs!$B$29-Inputs!$B$30)*DCF!M$6</f>
        <v>530735.1057757067</v>
      </c>
      <c r="DK667" s="15">
        <f ca="1">SUM(CX667:DH667)+CA667*DCF!M$46*(1+Inputs!$B$30)*(1-Inputs!$B$33)*(1-Inputs!$B$30/Inputs!$B$31)/(Inputs!$B$29-Inputs!$B$30)*DCF!M$6</f>
        <v>305028.38893232722</v>
      </c>
      <c r="DM667" s="15">
        <f ca="1">DI667+DJ667+DK667+Inputs!$B$34+Inputs!$B$36-Inputs!$B$35</f>
        <v>1021586.213658497</v>
      </c>
    </row>
    <row r="668" spans="1:117" x14ac:dyDescent="0.75">
      <c r="A668" s="11">
        <v>655</v>
      </c>
      <c r="C668" s="23">
        <f t="shared" ca="1" si="395"/>
        <v>-0.17722327028399054</v>
      </c>
      <c r="D668" s="23">
        <f t="shared" ca="1" si="395"/>
        <v>-0.63453424371483091</v>
      </c>
      <c r="E668" s="23">
        <f t="shared" ca="1" si="395"/>
        <v>1.0797903550453456</v>
      </c>
      <c r="F668" s="23">
        <f t="shared" ca="1" si="395"/>
        <v>1.958329965738933</v>
      </c>
      <c r="G668" s="23">
        <f t="shared" ca="1" si="395"/>
        <v>-0.86187945213540396</v>
      </c>
      <c r="H668" s="23">
        <f t="shared" ca="1" si="395"/>
        <v>-1.3877683621972898</v>
      </c>
      <c r="I668" s="23">
        <f t="shared" ca="1" si="395"/>
        <v>1.2294339556537621</v>
      </c>
      <c r="J668" s="23">
        <f t="shared" ca="1" si="395"/>
        <v>0.55593461434473923</v>
      </c>
      <c r="K668" s="23">
        <f t="shared" ca="1" si="395"/>
        <v>-0.19333535800088178</v>
      </c>
      <c r="L668" s="23">
        <f t="shared" ca="1" si="395"/>
        <v>-0.51252593258885915</v>
      </c>
      <c r="M668" s="23">
        <f t="shared" ca="1" si="395"/>
        <v>-0.74564700288723651</v>
      </c>
      <c r="N668" s="23">
        <f ca="1">SQRT(Inputs!$B$38)*C668+SQRT(1-Inputs!$B$38)*_xlfn.NORM.S.INV(RAND())</f>
        <v>-0.29508971197890432</v>
      </c>
      <c r="O668" s="23">
        <f ca="1">SQRT(Inputs!$B$38)*D668+SQRT(1-Inputs!$B$38)*_xlfn.NORM.S.INV(RAND())</f>
        <v>0.59041416304406935</v>
      </c>
      <c r="P668" s="23">
        <f ca="1">SQRT(Inputs!$B$38)*E668+SQRT(1-Inputs!$B$38)*_xlfn.NORM.S.INV(RAND())</f>
        <v>-0.23519766204251036</v>
      </c>
      <c r="Q668" s="23">
        <f ca="1">SQRT(Inputs!$B$38)*F668+SQRT(1-Inputs!$B$38)*_xlfn.NORM.S.INV(RAND())</f>
        <v>2.3921320420725443</v>
      </c>
      <c r="R668" s="23">
        <f ca="1">SQRT(Inputs!$B$38)*G668+SQRT(1-Inputs!$B$38)*_xlfn.NORM.S.INV(RAND())</f>
        <v>-0.24625315656959551</v>
      </c>
      <c r="S668" s="23">
        <f ca="1">SQRT(Inputs!$B$38)*H668+SQRT(1-Inputs!$B$38)*_xlfn.NORM.S.INV(RAND())</f>
        <v>-1.219617144738417</v>
      </c>
      <c r="T668" s="23">
        <f ca="1">SQRT(Inputs!$B$38)*I668+SQRT(1-Inputs!$B$38)*_xlfn.NORM.S.INV(RAND())</f>
        <v>1.1880432880982252</v>
      </c>
      <c r="U668" s="23">
        <f ca="1">SQRT(Inputs!$B$38)*J668+SQRT(1-Inputs!$B$38)*_xlfn.NORM.S.INV(RAND())</f>
        <v>-0.38643791476199751</v>
      </c>
      <c r="V668" s="23">
        <f ca="1">SQRT(Inputs!$B$38)*K668+SQRT(1-Inputs!$B$38)*_xlfn.NORM.S.INV(RAND())</f>
        <v>-0.72245156464960936</v>
      </c>
      <c r="W668" s="23">
        <f ca="1">SQRT(Inputs!$B$38)*L668+SQRT(1-Inputs!$B$38)*_xlfn.NORM.S.INV(RAND())</f>
        <v>-0.26806884516619445</v>
      </c>
      <c r="X668" s="23">
        <f ca="1">SQRT(Inputs!$B$38)*M668+SQRT(1-Inputs!$B$38)*_xlfn.NORM.S.INV(RAND())</f>
        <v>-2.1985141709325764</v>
      </c>
      <c r="Y668" s="23">
        <f ca="1">SQRT(Inputs!$B$38)*C668+SQRT(1-Inputs!$B$38)*_xlfn.NORM.S.INV(RAND())</f>
        <v>-0.58761065678853397</v>
      </c>
      <c r="Z668" s="23">
        <f ca="1">SQRT(Inputs!$B$38)*D668+SQRT(1-Inputs!$B$38)*_xlfn.NORM.S.INV(RAND())</f>
        <v>-0.64537558509500603</v>
      </c>
      <c r="AA668" s="23">
        <f ca="1">SQRT(Inputs!$B$38)*E668+SQRT(1-Inputs!$B$38)*_xlfn.NORM.S.INV(RAND())</f>
        <v>-6.9762623387651157E-2</v>
      </c>
      <c r="AB668" s="23">
        <f ca="1">SQRT(Inputs!$B$38)*F668+SQRT(1-Inputs!$B$38)*_xlfn.NORM.S.INV(RAND())</f>
        <v>1.4709316701552617</v>
      </c>
      <c r="AC668" s="23">
        <f ca="1">SQRT(Inputs!$B$38)*G668+SQRT(1-Inputs!$B$38)*_xlfn.NORM.S.INV(RAND())</f>
        <v>0.54915148496288557</v>
      </c>
      <c r="AD668" s="23">
        <f ca="1">SQRT(Inputs!$B$38)*H668+SQRT(1-Inputs!$B$38)*_xlfn.NORM.S.INV(RAND())</f>
        <v>-0.65767044349929149</v>
      </c>
      <c r="AE668" s="23">
        <f ca="1">SQRT(Inputs!$B$38)*I668+SQRT(1-Inputs!$B$38)*_xlfn.NORM.S.INV(RAND())</f>
        <v>-0.18379711248497221</v>
      </c>
      <c r="AF668" s="23">
        <f ca="1">SQRT(Inputs!$B$38)*J668+SQRT(1-Inputs!$B$38)*_xlfn.NORM.S.INV(RAND())</f>
        <v>-0.71742499915383873</v>
      </c>
      <c r="AG668" s="23">
        <f ca="1">SQRT(Inputs!$B$38)*K668+SQRT(1-Inputs!$B$38)*_xlfn.NORM.S.INV(RAND())</f>
        <v>0.92335926242232702</v>
      </c>
      <c r="AH668" s="23">
        <f ca="1">SQRT(Inputs!$B$38)*L668+SQRT(1-Inputs!$B$38)*_xlfn.NORM.S.INV(RAND())</f>
        <v>-1.3238080646290904</v>
      </c>
      <c r="AI668" s="23">
        <f ca="1">SQRT(Inputs!$B$38)*M668+SQRT(1-Inputs!$B$38)*_xlfn.NORM.S.INV(RAND())</f>
        <v>-1.7390882385924282</v>
      </c>
      <c r="AJ668" s="23">
        <f ca="1">SQRT(Inputs!$B$38)*C668+SQRT(1-Inputs!$B$38)*_xlfn.NORM.S.INV(RAND())</f>
        <v>-0.59338062488680721</v>
      </c>
      <c r="AK668" s="23">
        <f ca="1">SQRT(Inputs!$B$38)*D668+SQRT(1-Inputs!$B$38)*_xlfn.NORM.S.INV(RAND())</f>
        <v>0.38157185473163208</v>
      </c>
      <c r="AL668" s="23">
        <f ca="1">SQRT(Inputs!$B$38)*E668+SQRT(1-Inputs!$B$38)*_xlfn.NORM.S.INV(RAND())</f>
        <v>1.3138189719262354</v>
      </c>
      <c r="AM668" s="23">
        <f ca="1">SQRT(Inputs!$B$38)*F668+SQRT(1-Inputs!$B$38)*_xlfn.NORM.S.INV(RAND())</f>
        <v>0.80431633939091252</v>
      </c>
      <c r="AN668" s="23">
        <f ca="1">SQRT(Inputs!$B$38)*G668+SQRT(1-Inputs!$B$38)*_xlfn.NORM.S.INV(RAND())</f>
        <v>0.1717129021468497</v>
      </c>
      <c r="AO668" s="23">
        <f ca="1">SQRT(Inputs!$B$38)*H668+SQRT(1-Inputs!$B$38)*_xlfn.NORM.S.INV(RAND())</f>
        <v>0.47510745375983188</v>
      </c>
      <c r="AP668" s="23">
        <f ca="1">SQRT(Inputs!$B$38)*I668+SQRT(1-Inputs!$B$38)*_xlfn.NORM.S.INV(RAND())</f>
        <v>-0.16560921096298387</v>
      </c>
      <c r="AQ668" s="23">
        <f ca="1">SQRT(Inputs!$B$38)*J668+SQRT(1-Inputs!$B$38)*_xlfn.NORM.S.INV(RAND())</f>
        <v>0.81649494042406001</v>
      </c>
      <c r="AR668" s="23">
        <f ca="1">SQRT(Inputs!$B$38)*K668+SQRT(1-Inputs!$B$38)*_xlfn.NORM.S.INV(RAND())</f>
        <v>-0.30799622301539986</v>
      </c>
      <c r="AS668" s="23">
        <f ca="1">SQRT(Inputs!$B$38)*L668+SQRT(1-Inputs!$B$38)*_xlfn.NORM.S.INV(RAND())</f>
        <v>-0.58222010255094503</v>
      </c>
      <c r="AT668" s="23">
        <f ca="1">SQRT(Inputs!$B$38)*M668+SQRT(1-Inputs!$B$38)*_xlfn.NORM.S.INV(RAND())</f>
        <v>-0.68333547760788371</v>
      </c>
      <c r="AU668" s="15">
        <f ca="1">Inputs!$B$6*EXP($B$8-0.5*C$5^2+C$5*N668)</f>
        <v>4730.7798309461505</v>
      </c>
      <c r="AV668" s="15">
        <f t="shared" ca="1" si="365"/>
        <v>6280.7080306016069</v>
      </c>
      <c r="AW668" s="15">
        <f t="shared" ca="1" si="366"/>
        <v>7419.0766329271328</v>
      </c>
      <c r="AX668" s="15">
        <f t="shared" ca="1" si="367"/>
        <v>12212.97075750564</v>
      </c>
      <c r="AY668" s="15">
        <f t="shared" ca="1" si="368"/>
        <v>14502.362091818715</v>
      </c>
      <c r="AZ668" s="15">
        <f t="shared" ca="1" si="369"/>
        <v>15507.704246414134</v>
      </c>
      <c r="BA668" s="15">
        <f t="shared" ca="1" si="370"/>
        <v>21490.102052280014</v>
      </c>
      <c r="BB668" s="15">
        <f t="shared" ca="1" si="371"/>
        <v>25311.237909263898</v>
      </c>
      <c r="BC668" s="15">
        <f t="shared" ca="1" si="372"/>
        <v>28911.614245119683</v>
      </c>
      <c r="BD668" s="15">
        <f t="shared" ca="1" si="373"/>
        <v>34542.408224687963</v>
      </c>
      <c r="BE668" s="15">
        <f t="shared" ca="1" si="374"/>
        <v>34646.291867702617</v>
      </c>
      <c r="BF668" s="15">
        <f ca="1">Inputs!$B$13*EXP($B$9-0.5*C$6^2+C$6*Y668)</f>
        <v>12310.117640363349</v>
      </c>
      <c r="BG668" s="15">
        <f t="shared" ca="1" si="375"/>
        <v>13353.581389279912</v>
      </c>
      <c r="BH668" s="15">
        <f t="shared" ca="1" si="376"/>
        <v>16127.926013411667</v>
      </c>
      <c r="BI668" s="15">
        <f t="shared" ca="1" si="377"/>
        <v>24759.379949921284</v>
      </c>
      <c r="BJ668" s="15">
        <f t="shared" ca="1" si="378"/>
        <v>32853.748333683114</v>
      </c>
      <c r="BK668" s="15">
        <f t="shared" ca="1" si="379"/>
        <v>36868.354696607028</v>
      </c>
      <c r="BL668" s="15">
        <f t="shared" ca="1" si="380"/>
        <v>44222.366657552069</v>
      </c>
      <c r="BM668" s="15">
        <f t="shared" ca="1" si="381"/>
        <v>49723.772898672898</v>
      </c>
      <c r="BN668" s="15">
        <f t="shared" ca="1" si="382"/>
        <v>68309.377670283357</v>
      </c>
      <c r="BO668" s="15">
        <f t="shared" ca="1" si="383"/>
        <v>72060.358106180865</v>
      </c>
      <c r="BP668" s="15">
        <f t="shared" ca="1" si="384"/>
        <v>72831.336691027493</v>
      </c>
      <c r="BQ668" s="15">
        <f ca="1">Inputs!$B$20*EXP($B$10-0.5*C$7^2+C$7*AJ668)</f>
        <v>3475.4069201774741</v>
      </c>
      <c r="BR668" s="15">
        <f t="shared" ca="1" si="385"/>
        <v>5323.1896610721806</v>
      </c>
      <c r="BS668" s="15">
        <f t="shared" ca="1" si="386"/>
        <v>10630.982440921656</v>
      </c>
      <c r="BT668" s="15">
        <f t="shared" ca="1" si="387"/>
        <v>18101.081094606663</v>
      </c>
      <c r="BU668" s="15">
        <f t="shared" ca="1" si="388"/>
        <v>26150.187382283602</v>
      </c>
      <c r="BV668" s="15">
        <f t="shared" ca="1" si="389"/>
        <v>40492.942893899875</v>
      </c>
      <c r="BW668" s="15">
        <f t="shared" ca="1" si="390"/>
        <v>54559.344293206479</v>
      </c>
      <c r="BX668" s="15">
        <f t="shared" ca="1" si="391"/>
        <v>89881.327768212926</v>
      </c>
      <c r="BY668" s="15">
        <f t="shared" ca="1" si="392"/>
        <v>118732.18420044715</v>
      </c>
      <c r="BZ668" s="15">
        <f t="shared" ca="1" si="393"/>
        <v>149687.72210857892</v>
      </c>
      <c r="CA668" s="15">
        <f t="shared" ca="1" si="394"/>
        <v>186222.70246439113</v>
      </c>
      <c r="CB668" s="15">
        <f ca="1">(AU668*DCF!C$10-DCF!C$5*MAX(AU668*DCF!C$10,0)-MAX(AU668-Inputs!$B$6,0)/Inputs!$B$10)*DCF!C$6</f>
        <v>1044.7246517175843</v>
      </c>
      <c r="CC668" s="15">
        <f ca="1">(AV668*DCF!D$10-DCF!D$5*MAX(AV668*DCF!D$10,0)-MAX(AV668-AU668,0)/Inputs!$B$10)*DCF!D$6</f>
        <v>1152.9706050756126</v>
      </c>
      <c r="CD668" s="15">
        <f ca="1">(AW668*DCF!E$10-DCF!E$5*MAX(AW668*DCF!E$10,0)-MAX(AW668-AV668,0)/Inputs!$B$10)*DCF!E$6</f>
        <v>1456.5389417856618</v>
      </c>
      <c r="CE668" s="15">
        <f ca="1">(AX668*DCF!F$10-DCF!F$5*MAX(AX668*DCF!F$10,0)-MAX(AX668-AW668,0)/Inputs!$B$10)*DCF!F$6</f>
        <v>1668.5815400066688</v>
      </c>
      <c r="CF668" s="15">
        <f ca="1">(AY668*DCF!G$10-DCF!G$5*MAX(AY668*DCF!G$10,0)-MAX(AY668-AX668,0)/Inputs!$B$10)*DCF!G$6</f>
        <v>2548.0039097454264</v>
      </c>
      <c r="CG668" s="15">
        <f ca="1">(AZ668*DCF!H$10-DCF!H$5*MAX(AZ668*DCF!H$10,0)-MAX(AZ668-AY668,0)/Inputs!$B$10)*DCF!H$6</f>
        <v>2832.3153801478165</v>
      </c>
      <c r="CH668" s="15">
        <f ca="1">(BA668*DCF!I$10-DCF!I$5*MAX(BA668*DCF!I$10,0)-MAX(BA668-AZ668,0)/Inputs!$B$10)*DCF!I$6</f>
        <v>2944.1348392065902</v>
      </c>
      <c r="CI668" s="15">
        <f ca="1">(BB668*DCF!J$10-DCF!J$5*MAX(BB668*DCF!J$10,0)-MAX(BB668-BA668,0)/Inputs!$B$10)*DCF!J$6</f>
        <v>3764.4369836501514</v>
      </c>
      <c r="CJ668" s="15">
        <f ca="1">(BC668*DCF!K$10-DCF!K$5*MAX(BC668*DCF!K$10,0)-MAX(BC668-BB668,0)/Inputs!$B$10)*DCF!K$6</f>
        <v>4150.3076910474247</v>
      </c>
      <c r="CK668" s="15">
        <f ca="1">(BD668*DCF!L$10-DCF!L$5*MAX(BD668*DCF!L$10,0)-MAX(BD668-BC668,0)/Inputs!$B$10)*DCF!L$6</f>
        <v>4481.4991855285571</v>
      </c>
      <c r="CL668" s="15">
        <f ca="1">(BE668*DCF!M$10-DCF!M$5*MAX(BE668*DCF!M$10,0)-MAX(BE668-BD668,0)/Inputs!$B$10)*DCF!M$6</f>
        <v>4876.6298881390003</v>
      </c>
      <c r="CM668" s="15">
        <f ca="1">(BF668*DCF!C$28-DCF!C$5*MAX(BF668*DCF!C$28,0)-MAX(BF668-Inputs!$B$13,0)/Inputs!$B$17)*DCF!C$6</f>
        <v>3543.7760315502719</v>
      </c>
      <c r="CN668" s="15">
        <f ca="1">(BG668*DCF!D$28-DCF!D$5*MAX(BG668*DCF!D$28,0)-MAX(BG668-BF668,0)/Inputs!$B$17)*DCF!D$6</f>
        <v>3710.3190435483616</v>
      </c>
      <c r="CO668" s="15">
        <f ca="1">(BH668*DCF!E$28-DCF!E$5*MAX(BH668*DCF!E$28,0)-MAX(BH668-BG668,0)/Inputs!$B$17)*DCF!E$6</f>
        <v>4020.9306908339445</v>
      </c>
      <c r="CP668" s="15">
        <f ca="1">(BI668*DCF!F$28-DCF!F$5*MAX(BI668*DCF!F$28,0)-MAX(BI668-BH668,0)/Inputs!$B$17)*DCF!F$6</f>
        <v>5150.0268533029557</v>
      </c>
      <c r="CQ668" s="15">
        <f ca="1">(BJ668*DCF!G$28-DCF!G$5*MAX(BJ668*DCF!G$28,0)-MAX(BJ668-BI668,0)/Inputs!$B$17)*DCF!G$6</f>
        <v>7162.7614662916612</v>
      </c>
      <c r="CR668" s="15">
        <f ca="1">(BK668*DCF!H$28-DCF!H$5*MAX(BK668*DCF!H$28,0)-MAX(BK668-BJ668,0)/Inputs!$B$17)*DCF!H$6</f>
        <v>8494.1937103183009</v>
      </c>
      <c r="CS668" s="15">
        <f ca="1">(BL668*DCF!I$28-DCF!I$5*MAX(BL668*DCF!I$28,0)-MAX(BL668-BK668,0)/Inputs!$B$17)*DCF!I$6</f>
        <v>9343.4976571669577</v>
      </c>
      <c r="CT668" s="15">
        <f ca="1">(BM668*DCF!J$28-DCF!J$5*MAX(BM668*DCF!J$28,0)-MAX(BM668-BL668,0)/Inputs!$B$17)*DCF!J$6</f>
        <v>10363.087718650724</v>
      </c>
      <c r="CU668" s="15">
        <f ca="1">(BN668*DCF!K$28-DCF!K$5*MAX(BN668*DCF!K$28,0)-MAX(BN668-BM668,0)/Inputs!$B$17)*DCF!K$6</f>
        <v>12149.306195184394</v>
      </c>
      <c r="CV668" s="15">
        <f ca="1">(BO668*DCF!L$28-DCF!L$5*MAX(BO668*DCF!L$28,0)-MAX(BO668-BN668,0)/Inputs!$B$17)*DCF!L$6</f>
        <v>13953.124288959929</v>
      </c>
      <c r="CW668" s="15">
        <f ca="1">(BP668*DCF!M$28-DCF!M$5*MAX(BP668*DCF!M$28,0)-MAX(BP668-BO668,0)/Inputs!$B$17)*DCF!M$6</f>
        <v>13622.669221932563</v>
      </c>
      <c r="CX668" s="15">
        <f ca="1">(BQ668*DCF!C$46-DCF!C$5*MAX(BQ668*DCF!C$46,0)-MAX(BQ668-Inputs!$B$20,0)/Inputs!$B$24)*DCF!C$6</f>
        <v>-929.38123799824996</v>
      </c>
      <c r="CY668" s="15">
        <f ca="1">(BR668*DCF!D$46-DCF!D$5*MAX(BR668*DCF!D$46,0)-MAX(BR668-BQ668,0)/Inputs!$B$24)*DCF!D$6</f>
        <v>-1696.9778943078595</v>
      </c>
      <c r="CZ668" s="15">
        <f ca="1">(BS668*DCF!E$46-DCF!E$5*MAX(BS668*DCF!E$46,0)-MAX(BS668-BR668,0)/Inputs!$B$24)*DCF!E$6</f>
        <v>-3349.317976160758</v>
      </c>
      <c r="DA668" s="15">
        <f ca="1">(BT668*DCF!F$46-DCF!F$5*MAX(BT668*DCF!F$46,0)-MAX(BT668-BS668,0)/Inputs!$B$24)*DCF!F$6</f>
        <v>-4038.3342367132204</v>
      </c>
      <c r="DB668" s="15">
        <f ca="1">(BU668*DCF!G$46-DCF!G$5*MAX(BU668*DCF!G$46,0)-MAX(BU668-BT668,0)/Inputs!$B$24)*DCF!G$6</f>
        <v>-3587.2009613307782</v>
      </c>
      <c r="DC668" s="15">
        <f ca="1">(BV668*DCF!H$46-DCF!H$5*MAX(BV668*DCF!H$46,0)-MAX(BV668-BU668,0)/Inputs!$B$24)*DCF!H$6</f>
        <v>-4456.9233957137103</v>
      </c>
      <c r="DD668" s="15">
        <f ca="1">(BW668*DCF!I$46-DCF!I$5*MAX(BW668*DCF!I$46,0)-MAX(BW668-BV668,0)/Inputs!$B$24)*DCF!I$6</f>
        <v>-2777.8504732146757</v>
      </c>
      <c r="DE668" s="15">
        <f ca="1">(BX668*DCF!J$46-DCF!J$5*MAX(BX668*DCF!J$46,0)-MAX(BX668-BW668,0)/Inputs!$B$24)*DCF!J$6</f>
        <v>-5596.5398628475095</v>
      </c>
      <c r="DF668" s="15">
        <f ca="1">(BY668*DCF!K$46-DCF!K$5*MAX(BY668*DCF!K$46,0)-MAX(BY668-BX668,0)/Inputs!$B$24)*DCF!K$6</f>
        <v>-285.31308501932801</v>
      </c>
      <c r="DG668" s="15">
        <f ca="1">(BZ668*DCF!L$46-DCF!L$5*MAX(BZ668*DCF!L$46,0)-MAX(BZ668-BY668,0)/Inputs!$B$24)*DCF!L$6</f>
        <v>3341.8795546956053</v>
      </c>
      <c r="DH668" s="15">
        <f ca="1">(CA668*DCF!M$46-DCF!M$5*MAX(CA668*DCF!M$46,0)-MAX(CA668-BZ668,0)/Inputs!$B$24)*DCF!M$6</f>
        <v>6961.2647418048909</v>
      </c>
      <c r="DI668" s="15">
        <f ca="1">SUM(CB668:CL668)+BE668*DCF!M$10*(1+Inputs!$B$30)*(1-Inputs!$B$33)*(1-Inputs!$B$30/Inputs!$B$31)/(Inputs!$B$29-Inputs!$B$30)*DCF!M$6</f>
        <v>127341.23203364693</v>
      </c>
      <c r="DJ668" s="15">
        <f ca="1">SUM(CM668:CW668)+BP668*DCF!M$28*(1+Inputs!$B$30)*(1-Inputs!$B$33)*(1-Inputs!$B$30/Inputs!$B$31)/(Inputs!$B$29-Inputs!$B$30)*DCF!M$6</f>
        <v>361767.79035221069</v>
      </c>
      <c r="DK668" s="15">
        <f ca="1">SUM(CX668:DH668)+CA668*DCF!M$46*(1+Inputs!$B$30)*(1-Inputs!$B$33)*(1-Inputs!$B$30/Inputs!$B$31)/(Inputs!$B$29-Inputs!$B$30)*DCF!M$6</f>
        <v>271507.6626724758</v>
      </c>
      <c r="DM668" s="15">
        <f ca="1">DI668+DJ668+DK668+Inputs!$B$34+Inputs!$B$36-Inputs!$B$35</f>
        <v>837467.68505833345</v>
      </c>
    </row>
    <row r="669" spans="1:117" x14ac:dyDescent="0.75">
      <c r="A669" s="11">
        <v>656</v>
      </c>
      <c r="C669" s="23">
        <f t="shared" ca="1" si="395"/>
        <v>0.41797431786267036</v>
      </c>
      <c r="D669" s="23">
        <f t="shared" ca="1" si="395"/>
        <v>1.606859045828269</v>
      </c>
      <c r="E669" s="23">
        <f t="shared" ca="1" si="395"/>
        <v>0.57722106795025385</v>
      </c>
      <c r="F669" s="23">
        <f t="shared" ca="1" si="395"/>
        <v>-0.35376005901185598</v>
      </c>
      <c r="G669" s="23">
        <f t="shared" ca="1" si="395"/>
        <v>-1.1956588903568819</v>
      </c>
      <c r="H669" s="23">
        <f t="shared" ca="1" si="395"/>
        <v>0.50612466459286387</v>
      </c>
      <c r="I669" s="23">
        <f t="shared" ca="1" si="395"/>
        <v>-0.72450394587559608</v>
      </c>
      <c r="J669" s="23">
        <f t="shared" ca="1" si="395"/>
        <v>-1.0872739422573485</v>
      </c>
      <c r="K669" s="23">
        <f t="shared" ca="1" si="395"/>
        <v>0.44610958624966957</v>
      </c>
      <c r="L669" s="23">
        <f t="shared" ca="1" si="395"/>
        <v>0.67087493668826537</v>
      </c>
      <c r="M669" s="23">
        <f t="shared" ca="1" si="395"/>
        <v>-0.25276434903247447</v>
      </c>
      <c r="N669" s="23">
        <f ca="1">SQRT(Inputs!$B$38)*C669+SQRT(1-Inputs!$B$38)*_xlfn.NORM.S.INV(RAND())</f>
        <v>0.62444817256592511</v>
      </c>
      <c r="O669" s="23">
        <f ca="1">SQRT(Inputs!$B$38)*D669+SQRT(1-Inputs!$B$38)*_xlfn.NORM.S.INV(RAND())</f>
        <v>2.1689021985310384</v>
      </c>
      <c r="P669" s="23">
        <f ca="1">SQRT(Inputs!$B$38)*E669+SQRT(1-Inputs!$B$38)*_xlfn.NORM.S.INV(RAND())</f>
        <v>0.85884604448542401</v>
      </c>
      <c r="Q669" s="23">
        <f ca="1">SQRT(Inputs!$B$38)*F669+SQRT(1-Inputs!$B$38)*_xlfn.NORM.S.INV(RAND())</f>
        <v>-0.98573576196115975</v>
      </c>
      <c r="R669" s="23">
        <f ca="1">SQRT(Inputs!$B$38)*G669+SQRT(1-Inputs!$B$38)*_xlfn.NORM.S.INV(RAND())</f>
        <v>-1.1701669501560423</v>
      </c>
      <c r="S669" s="23">
        <f ca="1">SQRT(Inputs!$B$38)*H669+SQRT(1-Inputs!$B$38)*_xlfn.NORM.S.INV(RAND())</f>
        <v>0.71294904321804453</v>
      </c>
      <c r="T669" s="23">
        <f ca="1">SQRT(Inputs!$B$38)*I669+SQRT(1-Inputs!$B$38)*_xlfn.NORM.S.INV(RAND())</f>
        <v>-1.6597426226290666</v>
      </c>
      <c r="U669" s="23">
        <f ca="1">SQRT(Inputs!$B$38)*J669+SQRT(1-Inputs!$B$38)*_xlfn.NORM.S.INV(RAND())</f>
        <v>-1.7359372139281208</v>
      </c>
      <c r="V669" s="23">
        <f ca="1">SQRT(Inputs!$B$38)*K669+SQRT(1-Inputs!$B$38)*_xlfn.NORM.S.INV(RAND())</f>
        <v>-0.41255506966593025</v>
      </c>
      <c r="W669" s="23">
        <f ca="1">SQRT(Inputs!$B$38)*L669+SQRT(1-Inputs!$B$38)*_xlfn.NORM.S.INV(RAND())</f>
        <v>0.27373999302213126</v>
      </c>
      <c r="X669" s="23">
        <f ca="1">SQRT(Inputs!$B$38)*M669+SQRT(1-Inputs!$B$38)*_xlfn.NORM.S.INV(RAND())</f>
        <v>-0.86049354729927519</v>
      </c>
      <c r="Y669" s="23">
        <f ca="1">SQRT(Inputs!$B$38)*C669+SQRT(1-Inputs!$B$38)*_xlfn.NORM.S.INV(RAND())</f>
        <v>-1.3126323630545043</v>
      </c>
      <c r="Z669" s="23">
        <f ca="1">SQRT(Inputs!$B$38)*D669+SQRT(1-Inputs!$B$38)*_xlfn.NORM.S.INV(RAND())</f>
        <v>0.69182399745885914</v>
      </c>
      <c r="AA669" s="23">
        <f ca="1">SQRT(Inputs!$B$38)*E669+SQRT(1-Inputs!$B$38)*_xlfn.NORM.S.INV(RAND())</f>
        <v>0.85039343913721566</v>
      </c>
      <c r="AB669" s="23">
        <f ca="1">SQRT(Inputs!$B$38)*F669+SQRT(1-Inputs!$B$38)*_xlfn.NORM.S.INV(RAND())</f>
        <v>-0.17235387791587523</v>
      </c>
      <c r="AC669" s="23">
        <f ca="1">SQRT(Inputs!$B$38)*G669+SQRT(1-Inputs!$B$38)*_xlfn.NORM.S.INV(RAND())</f>
        <v>-0.70764356454667521</v>
      </c>
      <c r="AD669" s="23">
        <f ca="1">SQRT(Inputs!$B$38)*H669+SQRT(1-Inputs!$B$38)*_xlfn.NORM.S.INV(RAND())</f>
        <v>1.806204340061454</v>
      </c>
      <c r="AE669" s="23">
        <f ca="1">SQRT(Inputs!$B$38)*I669+SQRT(1-Inputs!$B$38)*_xlfn.NORM.S.INV(RAND())</f>
        <v>-0.5684368059053837</v>
      </c>
      <c r="AF669" s="23">
        <f ca="1">SQRT(Inputs!$B$38)*J669+SQRT(1-Inputs!$B$38)*_xlfn.NORM.S.INV(RAND())</f>
        <v>-0.79752768655459161</v>
      </c>
      <c r="AG669" s="23">
        <f ca="1">SQRT(Inputs!$B$38)*K669+SQRT(1-Inputs!$B$38)*_xlfn.NORM.S.INV(RAND())</f>
        <v>0.30342657641260673</v>
      </c>
      <c r="AH669" s="23">
        <f ca="1">SQRT(Inputs!$B$38)*L669+SQRT(1-Inputs!$B$38)*_xlfn.NORM.S.INV(RAND())</f>
        <v>0.7912122034175717</v>
      </c>
      <c r="AI669" s="23">
        <f ca="1">SQRT(Inputs!$B$38)*M669+SQRT(1-Inputs!$B$38)*_xlfn.NORM.S.INV(RAND())</f>
        <v>0.80055526474351313</v>
      </c>
      <c r="AJ669" s="23">
        <f ca="1">SQRT(Inputs!$B$38)*C669+SQRT(1-Inputs!$B$38)*_xlfn.NORM.S.INV(RAND())</f>
        <v>-8.8831336263201555E-2</v>
      </c>
      <c r="AK669" s="23">
        <f ca="1">SQRT(Inputs!$B$38)*D669+SQRT(1-Inputs!$B$38)*_xlfn.NORM.S.INV(RAND())</f>
        <v>0.64785696454375929</v>
      </c>
      <c r="AL669" s="23">
        <f ca="1">SQRT(Inputs!$B$38)*E669+SQRT(1-Inputs!$B$38)*_xlfn.NORM.S.INV(RAND())</f>
        <v>1.2393233984073082</v>
      </c>
      <c r="AM669" s="23">
        <f ca="1">SQRT(Inputs!$B$38)*F669+SQRT(1-Inputs!$B$38)*_xlfn.NORM.S.INV(RAND())</f>
        <v>0.96408037894135301</v>
      </c>
      <c r="AN669" s="23">
        <f ca="1">SQRT(Inputs!$B$38)*G669+SQRT(1-Inputs!$B$38)*_xlfn.NORM.S.INV(RAND())</f>
        <v>-1.2847840048860717</v>
      </c>
      <c r="AO669" s="23">
        <f ca="1">SQRT(Inputs!$B$38)*H669+SQRT(1-Inputs!$B$38)*_xlfn.NORM.S.INV(RAND())</f>
        <v>1.1066555488760537</v>
      </c>
      <c r="AP669" s="23">
        <f ca="1">SQRT(Inputs!$B$38)*I669+SQRT(1-Inputs!$B$38)*_xlfn.NORM.S.INV(RAND())</f>
        <v>-1.531138211841653</v>
      </c>
      <c r="AQ669" s="23">
        <f ca="1">SQRT(Inputs!$B$38)*J669+SQRT(1-Inputs!$B$38)*_xlfn.NORM.S.INV(RAND())</f>
        <v>-1.2683726965147171</v>
      </c>
      <c r="AR669" s="23">
        <f ca="1">SQRT(Inputs!$B$38)*K669+SQRT(1-Inputs!$B$38)*_xlfn.NORM.S.INV(RAND())</f>
        <v>1.0765925894086565</v>
      </c>
      <c r="AS669" s="23">
        <f ca="1">SQRT(Inputs!$B$38)*L669+SQRT(1-Inputs!$B$38)*_xlfn.NORM.S.INV(RAND())</f>
        <v>0.95611346768101368</v>
      </c>
      <c r="AT669" s="23">
        <f ca="1">SQRT(Inputs!$B$38)*M669+SQRT(1-Inputs!$B$38)*_xlfn.NORM.S.INV(RAND())</f>
        <v>1.3322716548666662</v>
      </c>
      <c r="AU669" s="15">
        <f ca="1">Inputs!$B$6*EXP($B$8-0.5*C$5^2+C$5*N669)</f>
        <v>5490.0561506241538</v>
      </c>
      <c r="AV669" s="15">
        <f t="shared" ca="1" si="365"/>
        <v>9192.7892832586476</v>
      </c>
      <c r="AW669" s="15">
        <f t="shared" ca="1" si="366"/>
        <v>12585.648790542209</v>
      </c>
      <c r="AX669" s="15">
        <f t="shared" ca="1" si="367"/>
        <v>13585.381553522444</v>
      </c>
      <c r="AY669" s="15">
        <f t="shared" ca="1" si="368"/>
        <v>14481.982804636173</v>
      </c>
      <c r="AZ669" s="15">
        <f t="shared" ca="1" si="369"/>
        <v>19158.448460036332</v>
      </c>
      <c r="BA669" s="15">
        <f t="shared" ca="1" si="370"/>
        <v>19706.546560385566</v>
      </c>
      <c r="BB669" s="15">
        <f t="shared" ca="1" si="371"/>
        <v>20275.252468731294</v>
      </c>
      <c r="BC669" s="15">
        <f t="shared" ca="1" si="372"/>
        <v>23862.548809125234</v>
      </c>
      <c r="BD669" s="15">
        <f t="shared" ca="1" si="373"/>
        <v>29992.037461350232</v>
      </c>
      <c r="BE669" s="15">
        <f t="shared" ca="1" si="374"/>
        <v>33981.021565258212</v>
      </c>
      <c r="BF669" s="15">
        <f ca="1">Inputs!$B$13*EXP($B$9-0.5*C$6^2+C$6*Y669)</f>
        <v>10662.017053913889</v>
      </c>
      <c r="BG669" s="15">
        <f t="shared" ca="1" si="375"/>
        <v>14721.851689859725</v>
      </c>
      <c r="BH669" s="15">
        <f t="shared" ca="1" si="376"/>
        <v>20712.042097696707</v>
      </c>
      <c r="BI669" s="15">
        <f t="shared" ca="1" si="377"/>
        <v>24690.87459253113</v>
      </c>
      <c r="BJ669" s="15">
        <f t="shared" ca="1" si="378"/>
        <v>27334.066224321923</v>
      </c>
      <c r="BK669" s="15">
        <f t="shared" ca="1" si="379"/>
        <v>42899.560124577867</v>
      </c>
      <c r="BL669" s="15">
        <f t="shared" ca="1" si="380"/>
        <v>48954.563510347507</v>
      </c>
      <c r="BM669" s="15">
        <f t="shared" ca="1" si="381"/>
        <v>54499.639232413763</v>
      </c>
      <c r="BN669" s="15">
        <f t="shared" ca="1" si="382"/>
        <v>69509.80508997482</v>
      </c>
      <c r="BO669" s="15">
        <f t="shared" ca="1" si="383"/>
        <v>93763.465865550359</v>
      </c>
      <c r="BP669" s="15">
        <f t="shared" ca="1" si="384"/>
        <v>126361.89088593685</v>
      </c>
      <c r="BQ669" s="15">
        <f ca="1">Inputs!$B$20*EXP($B$10-0.5*C$7^2+C$7*AJ669)</f>
        <v>4156.4713017829381</v>
      </c>
      <c r="BR669" s="15">
        <f t="shared" ca="1" si="385"/>
        <v>6928.1610021692231</v>
      </c>
      <c r="BS669" s="15">
        <f t="shared" ca="1" si="386"/>
        <v>13543.395215069553</v>
      </c>
      <c r="BT669" s="15">
        <f t="shared" ca="1" si="387"/>
        <v>24046.977305052209</v>
      </c>
      <c r="BU669" s="15">
        <f t="shared" ca="1" si="388"/>
        <v>24421.542751970934</v>
      </c>
      <c r="BV669" s="15">
        <f t="shared" ca="1" si="389"/>
        <v>43598.5488981827</v>
      </c>
      <c r="BW669" s="15">
        <f t="shared" ca="1" si="390"/>
        <v>43999.22310467653</v>
      </c>
      <c r="BX669" s="15">
        <f t="shared" ca="1" si="391"/>
        <v>47722.890950562869</v>
      </c>
      <c r="BY669" s="15">
        <f t="shared" ca="1" si="392"/>
        <v>82162.371581817366</v>
      </c>
      <c r="BZ669" s="15">
        <f t="shared" ca="1" si="393"/>
        <v>137438.43014382455</v>
      </c>
      <c r="CA669" s="15">
        <f t="shared" ca="1" si="394"/>
        <v>244629.06091361708</v>
      </c>
      <c r="CB669" s="15">
        <f ca="1">(AU669*DCF!C$10-DCF!C$5*MAX(AU669*DCF!C$10,0)-MAX(AU669-Inputs!$B$6,0)/Inputs!$B$10)*DCF!C$6</f>
        <v>1039.3108762242439</v>
      </c>
      <c r="CC669" s="15">
        <f ca="1">(AV669*DCF!D$10-DCF!D$5*MAX(AV669*DCF!D$10,0)-MAX(AV669-AU669,0)/Inputs!$B$10)*DCF!D$6</f>
        <v>1337.8655417085781</v>
      </c>
      <c r="CD669" s="15">
        <f ca="1">(AW669*DCF!E$10-DCF!E$5*MAX(AW669*DCF!E$10,0)-MAX(AW669-AV669,0)/Inputs!$B$10)*DCF!E$6</f>
        <v>2141.6134940256297</v>
      </c>
      <c r="CE669" s="15">
        <f ca="1">(AX669*DCF!F$10-DCF!F$5*MAX(AX669*DCF!F$10,0)-MAX(AX669-AW669,0)/Inputs!$B$10)*DCF!F$6</f>
        <v>2757.6475406451432</v>
      </c>
      <c r="CF669" s="15">
        <f ca="1">(AY669*DCF!G$10-DCF!G$5*MAX(AY669*DCF!G$10,0)-MAX(AY669-AX669,0)/Inputs!$B$10)*DCF!G$6</f>
        <v>2811.5232878257307</v>
      </c>
      <c r="CG669" s="15">
        <f ca="1">(AZ669*DCF!H$10-DCF!H$5*MAX(AZ669*DCF!H$10,0)-MAX(AZ669-AY669,0)/Inputs!$B$10)*DCF!H$6</f>
        <v>2889.2361966764934</v>
      </c>
      <c r="CH669" s="15">
        <f ca="1">(BA669*DCF!I$10-DCF!I$5*MAX(BA669*DCF!I$10,0)-MAX(BA669-AZ669,0)/Inputs!$B$10)*DCF!I$6</f>
        <v>3509.7598674902724</v>
      </c>
      <c r="CI669" s="15">
        <f ca="1">(BB669*DCF!J$10-DCF!J$5*MAX(BB669*DCF!J$10,0)-MAX(BB669-BA669,0)/Inputs!$B$10)*DCF!J$6</f>
        <v>3393.1023599077298</v>
      </c>
      <c r="CJ669" s="15">
        <f ca="1">(BC669*DCF!K$10-DCF!K$5*MAX(BC669*DCF!K$10,0)-MAX(BC669-BB669,0)/Inputs!$B$10)*DCF!K$6</f>
        <v>3339.3202445598322</v>
      </c>
      <c r="CK669" s="15">
        <f ca="1">(BD669*DCF!L$10-DCF!L$5*MAX(BD669*DCF!L$10,0)-MAX(BD669-BC669,0)/Inputs!$B$10)*DCF!L$6</f>
        <v>3730.727448969727</v>
      </c>
      <c r="CL669" s="15">
        <f ca="1">(BE669*DCF!M$10-DCF!M$5*MAX(BE669*DCF!M$10,0)-MAX(BE669-BD669,0)/Inputs!$B$10)*DCF!M$6</f>
        <v>4318.6348818357556</v>
      </c>
      <c r="CM669" s="15">
        <f ca="1">(BF669*DCF!C$28-DCF!C$5*MAX(BF669*DCF!C$28,0)-MAX(BF669-Inputs!$B$13,0)/Inputs!$B$17)*DCF!C$6</f>
        <v>3253.9776819820027</v>
      </c>
      <c r="CN669" s="15">
        <f ca="1">(BG669*DCF!D$28-DCF!D$5*MAX(BG669*DCF!D$28,0)-MAX(BG669-BF669,0)/Inputs!$B$17)*DCF!D$6</f>
        <v>3469.7759949239949</v>
      </c>
      <c r="CO669" s="15">
        <f ca="1">(BH669*DCF!E$28-DCF!E$5*MAX(BH669*DCF!E$28,0)-MAX(BH669-BG669,0)/Inputs!$B$17)*DCF!E$6</f>
        <v>4685.4350541560261</v>
      </c>
      <c r="CP669" s="15">
        <f ca="1">(BI669*DCF!F$28-DCF!F$5*MAX(BI669*DCF!F$28,0)-MAX(BI669-BH669,0)/Inputs!$B$17)*DCF!F$6</f>
        <v>5978.5127270104449</v>
      </c>
      <c r="CQ669" s="15">
        <f ca="1">(BJ669*DCF!G$28-DCF!G$5*MAX(BJ669*DCF!G$28,0)-MAX(BJ669-BI669,0)/Inputs!$B$17)*DCF!G$6</f>
        <v>6647.472143940995</v>
      </c>
      <c r="CR669" s="15">
        <f ca="1">(BK669*DCF!H$28-DCF!H$5*MAX(BK669*DCF!H$28,0)-MAX(BK669-BJ669,0)/Inputs!$B$17)*DCF!H$6</f>
        <v>8191.093588923728</v>
      </c>
      <c r="CS669" s="15">
        <f ca="1">(BL669*DCF!I$28-DCF!I$5*MAX(BL669*DCF!I$28,0)-MAX(BL669-BK669,0)/Inputs!$B$17)*DCF!I$6</f>
        <v>10642.735673786792</v>
      </c>
      <c r="CT669" s="15">
        <f ca="1">(BM669*DCF!J$28-DCF!J$5*MAX(BM669*DCF!J$28,0)-MAX(BM669-BL669,0)/Inputs!$B$17)*DCF!J$6</f>
        <v>11422.712169964052</v>
      </c>
      <c r="CU669" s="15">
        <f ca="1">(BN669*DCF!K$28-DCF!K$5*MAX(BN669*DCF!K$28,0)-MAX(BN669-BM669,0)/Inputs!$B$17)*DCF!K$6</f>
        <v>12840.759980967576</v>
      </c>
      <c r="CV669" s="15">
        <f ca="1">(BO669*DCF!L$28-DCF!L$5*MAX(BO669*DCF!L$28,0)-MAX(BO669-BN669,0)/Inputs!$B$17)*DCF!L$6</f>
        <v>15963.437364085465</v>
      </c>
      <c r="CW669" s="15">
        <f ca="1">(BP669*DCF!M$28-DCF!M$5*MAX(BP669*DCF!M$28,0)-MAX(BP669-BO669,0)/Inputs!$B$17)*DCF!M$6</f>
        <v>20367.61149209362</v>
      </c>
      <c r="CX669" s="15">
        <f ca="1">(BQ669*DCF!C$46-DCF!C$5*MAX(BQ669*DCF!C$46,0)-MAX(BQ669-Inputs!$B$20,0)/Inputs!$B$24)*DCF!C$6</f>
        <v>-1401.2503245609271</v>
      </c>
      <c r="CY669" s="15">
        <f ca="1">(BR669*DCF!D$46-DCF!D$5*MAX(BR669*DCF!D$46,0)-MAX(BR669-BQ669,0)/Inputs!$B$24)*DCF!D$6</f>
        <v>-2365.1325043086149</v>
      </c>
      <c r="CZ669" s="15">
        <f ca="1">(BS669*DCF!E$46-DCF!E$5*MAX(BS669*DCF!E$46,0)-MAX(BS669-BR669,0)/Inputs!$B$24)*DCF!E$6</f>
        <v>-4209.0732772101319</v>
      </c>
      <c r="DA669" s="15">
        <f ca="1">(BT669*DCF!F$46-DCF!F$5*MAX(BT669*DCF!F$46,0)-MAX(BT669-BS669,0)/Inputs!$B$24)*DCF!F$6</f>
        <v>-5575.9392064639906</v>
      </c>
      <c r="DB669" s="15">
        <f ca="1">(BU669*DCF!G$46-DCF!G$5*MAX(BU669*DCF!G$46,0)-MAX(BU669-BT669,0)/Inputs!$B$24)*DCF!G$6</f>
        <v>-947.48886293326836</v>
      </c>
      <c r="DC669" s="15">
        <f ca="1">(BV669*DCF!H$46-DCF!H$5*MAX(BV669*DCF!H$46,0)-MAX(BV669-BU669,0)/Inputs!$B$24)*DCF!H$6</f>
        <v>-5959.1371604691913</v>
      </c>
      <c r="DD669" s="15">
        <f ca="1">(BW669*DCF!I$46-DCF!I$5*MAX(BW669*DCF!I$46,0)-MAX(BW669-BV669,0)/Inputs!$B$24)*DCF!I$6</f>
        <v>901.16104609010847</v>
      </c>
      <c r="DE669" s="15">
        <f ca="1">(BX669*DCF!J$46-DCF!J$5*MAX(BX669*DCF!J$46,0)-MAX(BX669-BW669,0)/Inputs!$B$24)*DCF!J$6</f>
        <v>1014.3873904225399</v>
      </c>
      <c r="DF669" s="15">
        <f ca="1">(BY669*DCF!K$46-DCF!K$5*MAX(BY669*DCF!K$46,0)-MAX(BY669-BX669,0)/Inputs!$B$24)*DCF!K$6</f>
        <v>-3743.3667362413826</v>
      </c>
      <c r="DG669" s="15">
        <f ca="1">(BZ669*DCF!L$46-DCF!L$5*MAX(BZ669*DCF!L$46,0)-MAX(BZ669-BY669,0)/Inputs!$B$24)*DCF!L$6</f>
        <v>-3008.6723676989732</v>
      </c>
      <c r="DH669" s="15">
        <f ca="1">(CA669*DCF!M$46-DCF!M$5*MAX(CA669*DCF!M$46,0)-MAX(CA669-BZ669,0)/Inputs!$B$24)*DCF!M$6</f>
        <v>-3230.9077159420012</v>
      </c>
      <c r="DI669" s="15">
        <f ca="1">SUM(CB669:CL669)+BE669*DCF!M$10*(1+Inputs!$B$30)*(1-Inputs!$B$33)*(1-Inputs!$B$30/Inputs!$B$31)/(Inputs!$B$29-Inputs!$B$30)*DCF!M$6</f>
        <v>125838.37410847377</v>
      </c>
      <c r="DJ669" s="15">
        <f ca="1">SUM(CM669:CW669)+BP669*DCF!M$28*(1+Inputs!$B$30)*(1-Inputs!$B$33)*(1-Inputs!$B$30/Inputs!$B$31)/(Inputs!$B$29-Inputs!$B$30)*DCF!M$6</f>
        <v>572352.60826994537</v>
      </c>
      <c r="DK669" s="15">
        <f ca="1">SUM(CX669:DH669)+CA669*DCF!M$46*(1+Inputs!$B$30)*(1-Inputs!$B$33)*(1-Inputs!$B$30/Inputs!$B$31)/(Inputs!$B$29-Inputs!$B$30)*DCF!M$6</f>
        <v>349700.08661792648</v>
      </c>
      <c r="DM669" s="15">
        <f ca="1">DI669+DJ669+DK669+Inputs!$B$34+Inputs!$B$36-Inputs!$B$35</f>
        <v>1124742.0689963456</v>
      </c>
    </row>
    <row r="670" spans="1:117" x14ac:dyDescent="0.75">
      <c r="A670" s="11">
        <v>657</v>
      </c>
      <c r="C670" s="23">
        <f t="shared" ca="1" si="395"/>
        <v>-1.0732874616793615</v>
      </c>
      <c r="D670" s="23">
        <f t="shared" ca="1" si="395"/>
        <v>0.69119106931798224</v>
      </c>
      <c r="E670" s="23">
        <f t="shared" ca="1" si="395"/>
        <v>-0.81835768912216866</v>
      </c>
      <c r="F670" s="23">
        <f t="shared" ca="1" si="395"/>
        <v>-1.1757934470626652</v>
      </c>
      <c r="G670" s="23">
        <f t="shared" ca="1" si="395"/>
        <v>-1.1289021880437491</v>
      </c>
      <c r="H670" s="23">
        <f t="shared" ca="1" si="395"/>
        <v>0.16946941315806446</v>
      </c>
      <c r="I670" s="23">
        <f t="shared" ca="1" si="395"/>
        <v>1.2622189621837159</v>
      </c>
      <c r="J670" s="23">
        <f t="shared" ca="1" si="395"/>
        <v>1.7647462355550201</v>
      </c>
      <c r="K670" s="23">
        <f t="shared" ca="1" si="395"/>
        <v>-1.60295615024531</v>
      </c>
      <c r="L670" s="23">
        <f t="shared" ca="1" si="395"/>
        <v>1.6573526780021652</v>
      </c>
      <c r="M670" s="23">
        <f t="shared" ca="1" si="395"/>
        <v>0.55620905294249801</v>
      </c>
      <c r="N670" s="23">
        <f ca="1">SQRT(Inputs!$B$38)*C670+SQRT(1-Inputs!$B$38)*_xlfn.NORM.S.INV(RAND())</f>
        <v>0.23956707531943267</v>
      </c>
      <c r="O670" s="23">
        <f ca="1">SQRT(Inputs!$B$38)*D670+SQRT(1-Inputs!$B$38)*_xlfn.NORM.S.INV(RAND())</f>
        <v>6.1970072053989134E-2</v>
      </c>
      <c r="P670" s="23">
        <f ca="1">SQRT(Inputs!$B$38)*E670+SQRT(1-Inputs!$B$38)*_xlfn.NORM.S.INV(RAND())</f>
        <v>0.21750423789700402</v>
      </c>
      <c r="Q670" s="23">
        <f ca="1">SQRT(Inputs!$B$38)*F670+SQRT(1-Inputs!$B$38)*_xlfn.NORM.S.INV(RAND())</f>
        <v>0.44133873438793114</v>
      </c>
      <c r="R670" s="23">
        <f ca="1">SQRT(Inputs!$B$38)*G670+SQRT(1-Inputs!$B$38)*_xlfn.NORM.S.INV(RAND())</f>
        <v>6.0578773025096067E-2</v>
      </c>
      <c r="S670" s="23">
        <f ca="1">SQRT(Inputs!$B$38)*H670+SQRT(1-Inputs!$B$38)*_xlfn.NORM.S.INV(RAND())</f>
        <v>-9.7168012843836291E-2</v>
      </c>
      <c r="T670" s="23">
        <f ca="1">SQRT(Inputs!$B$38)*I670+SQRT(1-Inputs!$B$38)*_xlfn.NORM.S.INV(RAND())</f>
        <v>1.0290778756278081</v>
      </c>
      <c r="U670" s="23">
        <f ca="1">SQRT(Inputs!$B$38)*J670+SQRT(1-Inputs!$B$38)*_xlfn.NORM.S.INV(RAND())</f>
        <v>0.80458692565981416</v>
      </c>
      <c r="V670" s="23">
        <f ca="1">SQRT(Inputs!$B$38)*K670+SQRT(1-Inputs!$B$38)*_xlfn.NORM.S.INV(RAND())</f>
        <v>-1.0388745987848573</v>
      </c>
      <c r="W670" s="23">
        <f ca="1">SQRT(Inputs!$B$38)*L670+SQRT(1-Inputs!$B$38)*_xlfn.NORM.S.INV(RAND())</f>
        <v>1.113237976858745</v>
      </c>
      <c r="X670" s="23">
        <f ca="1">SQRT(Inputs!$B$38)*M670+SQRT(1-Inputs!$B$38)*_xlfn.NORM.S.INV(RAND())</f>
        <v>0.80768833326744005</v>
      </c>
      <c r="Y670" s="23">
        <f ca="1">SQRT(Inputs!$B$38)*C670+SQRT(1-Inputs!$B$38)*_xlfn.NORM.S.INV(RAND())</f>
        <v>-0.11118118719006737</v>
      </c>
      <c r="Z670" s="23">
        <f ca="1">SQRT(Inputs!$B$38)*D670+SQRT(1-Inputs!$B$38)*_xlfn.NORM.S.INV(RAND())</f>
        <v>0.70697148989704028</v>
      </c>
      <c r="AA670" s="23">
        <f ca="1">SQRT(Inputs!$B$38)*E670+SQRT(1-Inputs!$B$38)*_xlfn.NORM.S.INV(RAND())</f>
        <v>0.8894163781151655</v>
      </c>
      <c r="AB670" s="23">
        <f ca="1">SQRT(Inputs!$B$38)*F670+SQRT(1-Inputs!$B$38)*_xlfn.NORM.S.INV(RAND())</f>
        <v>-0.32943650069292946</v>
      </c>
      <c r="AC670" s="23">
        <f ca="1">SQRT(Inputs!$B$38)*G670+SQRT(1-Inputs!$B$38)*_xlfn.NORM.S.INV(RAND())</f>
        <v>-1.7832025372138733</v>
      </c>
      <c r="AD670" s="23">
        <f ca="1">SQRT(Inputs!$B$38)*H670+SQRT(1-Inputs!$B$38)*_xlfn.NORM.S.INV(RAND())</f>
        <v>2.1941929301427572</v>
      </c>
      <c r="AE670" s="23">
        <f ca="1">SQRT(Inputs!$B$38)*I670+SQRT(1-Inputs!$B$38)*_xlfn.NORM.S.INV(RAND())</f>
        <v>-0.27162451169106017</v>
      </c>
      <c r="AF670" s="23">
        <f ca="1">SQRT(Inputs!$B$38)*J670+SQRT(1-Inputs!$B$38)*_xlfn.NORM.S.INV(RAND())</f>
        <v>0.5990910873235662</v>
      </c>
      <c r="AG670" s="23">
        <f ca="1">SQRT(Inputs!$B$38)*K670+SQRT(1-Inputs!$B$38)*_xlfn.NORM.S.INV(RAND())</f>
        <v>-1.3664176856984718</v>
      </c>
      <c r="AH670" s="23">
        <f ca="1">SQRT(Inputs!$B$38)*L670+SQRT(1-Inputs!$B$38)*_xlfn.NORM.S.INV(RAND())</f>
        <v>0.35364642955733716</v>
      </c>
      <c r="AI670" s="23">
        <f ca="1">SQRT(Inputs!$B$38)*M670+SQRT(1-Inputs!$B$38)*_xlfn.NORM.S.INV(RAND())</f>
        <v>-3.7754130476366332E-2</v>
      </c>
      <c r="AJ670" s="23">
        <f ca="1">SQRT(Inputs!$B$38)*C670+SQRT(1-Inputs!$B$38)*_xlfn.NORM.S.INV(RAND())</f>
        <v>-0.81762124822374138</v>
      </c>
      <c r="AK670" s="23">
        <f ca="1">SQRT(Inputs!$B$38)*D670+SQRT(1-Inputs!$B$38)*_xlfn.NORM.S.INV(RAND())</f>
        <v>-1.0157332356700621</v>
      </c>
      <c r="AL670" s="23">
        <f ca="1">SQRT(Inputs!$B$38)*E670+SQRT(1-Inputs!$B$38)*_xlfn.NORM.S.INV(RAND())</f>
        <v>-0.64670353290417049</v>
      </c>
      <c r="AM670" s="23">
        <f ca="1">SQRT(Inputs!$B$38)*F670+SQRT(1-Inputs!$B$38)*_xlfn.NORM.S.INV(RAND())</f>
        <v>-0.48359518053856942</v>
      </c>
      <c r="AN670" s="23">
        <f ca="1">SQRT(Inputs!$B$38)*G670+SQRT(1-Inputs!$B$38)*_xlfn.NORM.S.INV(RAND())</f>
        <v>-0.202033021282019</v>
      </c>
      <c r="AO670" s="23">
        <f ca="1">SQRT(Inputs!$B$38)*H670+SQRT(1-Inputs!$B$38)*_xlfn.NORM.S.INV(RAND())</f>
        <v>-0.46749444842295429</v>
      </c>
      <c r="AP670" s="23">
        <f ca="1">SQRT(Inputs!$B$38)*I670+SQRT(1-Inputs!$B$38)*_xlfn.NORM.S.INV(RAND())</f>
        <v>6.4915749733982397E-2</v>
      </c>
      <c r="AQ670" s="23">
        <f ca="1">SQRT(Inputs!$B$38)*J670+SQRT(1-Inputs!$B$38)*_xlfn.NORM.S.INV(RAND())</f>
        <v>0.68466908646962399</v>
      </c>
      <c r="AR670" s="23">
        <f ca="1">SQRT(Inputs!$B$38)*K670+SQRT(1-Inputs!$B$38)*_xlfn.NORM.S.INV(RAND())</f>
        <v>-0.19129606507067176</v>
      </c>
      <c r="AS670" s="23">
        <f ca="1">SQRT(Inputs!$B$38)*L670+SQRT(1-Inputs!$B$38)*_xlfn.NORM.S.INV(RAND())</f>
        <v>2.5951319407820357</v>
      </c>
      <c r="AT670" s="23">
        <f ca="1">SQRT(Inputs!$B$38)*M670+SQRT(1-Inputs!$B$38)*_xlfn.NORM.S.INV(RAND())</f>
        <v>-0.1896588771521362</v>
      </c>
      <c r="AU670" s="15">
        <f ca="1">Inputs!$B$6*EXP($B$8-0.5*C$5^2+C$5*N670)</f>
        <v>5158.452319545112</v>
      </c>
      <c r="AV670" s="15">
        <f t="shared" ca="1" si="365"/>
        <v>6336.5284933173689</v>
      </c>
      <c r="AW670" s="15">
        <f t="shared" ca="1" si="366"/>
        <v>7956.2987442527537</v>
      </c>
      <c r="AX670" s="15">
        <f t="shared" ca="1" si="367"/>
        <v>10264.482231247735</v>
      </c>
      <c r="AY670" s="15">
        <f t="shared" ca="1" si="368"/>
        <v>12633.308458922167</v>
      </c>
      <c r="AZ670" s="15">
        <f t="shared" ca="1" si="369"/>
        <v>15286.433148976268</v>
      </c>
      <c r="BA670" s="15">
        <f t="shared" ca="1" si="370"/>
        <v>20833.951753638012</v>
      </c>
      <c r="BB670" s="15">
        <f t="shared" ca="1" si="371"/>
        <v>27648.413258086985</v>
      </c>
      <c r="BC670" s="15">
        <f t="shared" ca="1" si="372"/>
        <v>30631.196021191845</v>
      </c>
      <c r="BD670" s="15">
        <f t="shared" ca="1" si="373"/>
        <v>41644.190284049277</v>
      </c>
      <c r="BE670" s="15">
        <f t="shared" ca="1" si="374"/>
        <v>54925.111784815061</v>
      </c>
      <c r="BF670" s="15">
        <f ca="1">Inputs!$B$13*EXP($B$9-0.5*C$6^2+C$6*Y670)</f>
        <v>13529.500703876731</v>
      </c>
      <c r="BG670" s="15">
        <f t="shared" ca="1" si="375"/>
        <v>18732.331902248428</v>
      </c>
      <c r="BH670" s="15">
        <f t="shared" ca="1" si="376"/>
        <v>26525.475958790441</v>
      </c>
      <c r="BI670" s="15">
        <f t="shared" ca="1" si="377"/>
        <v>30865.714472434949</v>
      </c>
      <c r="BJ670" s="15">
        <f t="shared" ca="1" si="378"/>
        <v>29262.564242610828</v>
      </c>
      <c r="BK670" s="15">
        <f t="shared" ca="1" si="379"/>
        <v>48417.381849885089</v>
      </c>
      <c r="BL670" s="15">
        <f t="shared" ca="1" si="380"/>
        <v>57417.795954587476</v>
      </c>
      <c r="BM670" s="15">
        <f t="shared" ca="1" si="381"/>
        <v>76032.003644724566</v>
      </c>
      <c r="BN670" s="15">
        <f t="shared" ca="1" si="382"/>
        <v>79385.907017325808</v>
      </c>
      <c r="BO670" s="15">
        <f t="shared" ca="1" si="383"/>
        <v>101775.11033136267</v>
      </c>
      <c r="BP670" s="15">
        <f t="shared" ca="1" si="384"/>
        <v>124731.42293072572</v>
      </c>
      <c r="BQ670" s="15">
        <f ca="1">Inputs!$B$20*EXP($B$10-0.5*C$7^2+C$7*AJ670)</f>
        <v>3209.6994529320596</v>
      </c>
      <c r="BR670" s="15">
        <f t="shared" ca="1" si="385"/>
        <v>3154.3493617636586</v>
      </c>
      <c r="BS670" s="15">
        <f t="shared" ca="1" si="386"/>
        <v>3587.3522990071815</v>
      </c>
      <c r="BT670" s="15">
        <f t="shared" ca="1" si="387"/>
        <v>4356.8649467571049</v>
      </c>
      <c r="BU670" s="15">
        <f t="shared" ca="1" si="388"/>
        <v>5750.0134366725506</v>
      </c>
      <c r="BV670" s="15">
        <f t="shared" ca="1" si="389"/>
        <v>7200.18485690952</v>
      </c>
      <c r="BW670" s="15">
        <f t="shared" ca="1" si="390"/>
        <v>10186.450136835056</v>
      </c>
      <c r="BX670" s="15">
        <f t="shared" ca="1" si="391"/>
        <v>16343.527875725898</v>
      </c>
      <c r="BY670" s="15">
        <f t="shared" ca="1" si="392"/>
        <v>22077.075879966887</v>
      </c>
      <c r="BZ670" s="15">
        <f t="shared" ca="1" si="393"/>
        <v>49915.19240298785</v>
      </c>
      <c r="CA670" s="15">
        <f t="shared" ca="1" si="394"/>
        <v>67791.996770525278</v>
      </c>
      <c r="CB670" s="15">
        <f ca="1">(AU670*DCF!C$10-DCF!C$5*MAX(AU670*DCF!C$10,0)-MAX(AU670-Inputs!$B$6,0)/Inputs!$B$10)*DCF!C$6</f>
        <v>1041.6752706451775</v>
      </c>
      <c r="CC670" s="15">
        <f ca="1">(AV670*DCF!D$10-DCF!D$5*MAX(AV670*DCF!D$10,0)-MAX(AV670-AU670,0)/Inputs!$B$10)*DCF!D$6</f>
        <v>1257.2428491441021</v>
      </c>
      <c r="CD670" s="15">
        <f ca="1">(AW670*DCF!E$10-DCF!E$5*MAX(AW670*DCF!E$10,0)-MAX(AW670-AV670,0)/Inputs!$B$10)*DCF!E$6</f>
        <v>1472.143388517778</v>
      </c>
      <c r="CE670" s="15">
        <f ca="1">(AX670*DCF!F$10-DCF!F$5*MAX(AX670*DCF!F$10,0)-MAX(AX670-AW670,0)/Inputs!$B$10)*DCF!F$6</f>
        <v>1760.4443556847255</v>
      </c>
      <c r="CF670" s="15">
        <f ca="1">(AY670*DCF!G$10-DCF!G$5*MAX(AY670*DCF!G$10,0)-MAX(AY670-AX670,0)/Inputs!$B$10)*DCF!G$6</f>
        <v>2147.6356231689824</v>
      </c>
      <c r="CG670" s="15">
        <f ca="1">(AZ670*DCF!H$10-DCF!H$5*MAX(AZ670*DCF!H$10,0)-MAX(AZ670-AY670,0)/Inputs!$B$10)*DCF!H$6</f>
        <v>2496.7621082878159</v>
      </c>
      <c r="CH670" s="15">
        <f ca="1">(BA670*DCF!I$10-DCF!I$5*MAX(BA670*DCF!I$10,0)-MAX(BA670-AZ670,0)/Inputs!$B$10)*DCF!I$6</f>
        <v>2895.6155418676162</v>
      </c>
      <c r="CI670" s="15">
        <f ca="1">(BB670*DCF!J$10-DCF!J$5*MAX(BB670*DCF!J$10,0)-MAX(BB670-BA670,0)/Inputs!$B$10)*DCF!J$6</f>
        <v>3711.9125206870535</v>
      </c>
      <c r="CJ670" s="15">
        <f ca="1">(BC670*DCF!K$10-DCF!K$5*MAX(BC670*DCF!K$10,0)-MAX(BC670-BB670,0)/Inputs!$B$10)*DCF!K$6</f>
        <v>4513.5864390368079</v>
      </c>
      <c r="CK670" s="15">
        <f ca="1">(BD670*DCF!L$10-DCF!L$5*MAX(BD670*DCF!L$10,0)-MAX(BD670-BC670,0)/Inputs!$B$10)*DCF!L$6</f>
        <v>4856.5773252850595</v>
      </c>
      <c r="CL670" s="15">
        <f ca="1">(BE670*DCF!M$10-DCF!M$5*MAX(BE670*DCF!M$10,0)-MAX(BE670-BD670,0)/Inputs!$B$10)*DCF!M$6</f>
        <v>6164.0956981100708</v>
      </c>
      <c r="CM670" s="15">
        <f ca="1">(BF670*DCF!C$28-DCF!C$5*MAX(BF670*DCF!C$28,0)-MAX(BF670-Inputs!$B$13,0)/Inputs!$B$17)*DCF!C$6</f>
        <v>3634.311028917612</v>
      </c>
      <c r="CN670" s="15">
        <f ca="1">(BG670*DCF!D$28-DCF!D$5*MAX(BG670*DCF!D$28,0)-MAX(BG670-BF670,0)/Inputs!$B$17)*DCF!D$6</f>
        <v>4407.1013417004906</v>
      </c>
      <c r="CO670" s="15">
        <f ca="1">(BH670*DCF!E$28-DCF!E$5*MAX(BH670*DCF!E$28,0)-MAX(BH670-BG670,0)/Inputs!$B$17)*DCF!E$6</f>
        <v>5976.5656933037044</v>
      </c>
      <c r="CP670" s="15">
        <f ca="1">(BI670*DCF!F$28-DCF!F$5*MAX(BI670*DCF!F$28,0)-MAX(BI670-BH670,0)/Inputs!$B$17)*DCF!F$6</f>
        <v>7589.0194256139612</v>
      </c>
      <c r="CQ670" s="15">
        <f ca="1">(BJ670*DCF!G$28-DCF!G$5*MAX(BJ670*DCF!G$28,0)-MAX(BJ670-BI670,0)/Inputs!$B$17)*DCF!G$6</f>
        <v>7592.3943071805379</v>
      </c>
      <c r="CR670" s="15">
        <f ca="1">(BK670*DCF!H$28-DCF!H$5*MAX(BK670*DCF!H$28,0)-MAX(BK670-BJ670,0)/Inputs!$B$17)*DCF!H$6</f>
        <v>8998.0316033171202</v>
      </c>
      <c r="CS670" s="15">
        <f ca="1">(BL670*DCF!I$28-DCF!I$5*MAX(BL670*DCF!I$28,0)-MAX(BL670-BK670,0)/Inputs!$B$17)*DCF!I$6</f>
        <v>12210.133750421395</v>
      </c>
      <c r="CT670" s="15">
        <f ca="1">(BM670*DCF!J$28-DCF!J$5*MAX(BM670*DCF!J$28,0)-MAX(BM670-BL670,0)/Inputs!$B$17)*DCF!J$6</f>
        <v>14493.356834468714</v>
      </c>
      <c r="CU670" s="15">
        <f ca="1">(BN670*DCF!K$28-DCF!K$5*MAX(BN670*DCF!K$28,0)-MAX(BN670-BM670,0)/Inputs!$B$17)*DCF!K$6</f>
        <v>16354.164009004551</v>
      </c>
      <c r="CV670" s="15">
        <f ca="1">(BO670*DCF!L$28-DCF!L$5*MAX(BO670*DCF!L$28,0)-MAX(BO670-BN670,0)/Inputs!$B$17)*DCF!L$6</f>
        <v>17772.895069148035</v>
      </c>
      <c r="CW670" s="15">
        <f ca="1">(BP670*DCF!M$28-DCF!M$5*MAX(BP670*DCF!M$28,0)-MAX(BP670-BO670,0)/Inputs!$B$17)*DCF!M$6</f>
        <v>21068.70968726807</v>
      </c>
      <c r="CX670" s="15">
        <f ca="1">(BQ670*DCF!C$46-DCF!C$5*MAX(BQ670*DCF!C$46,0)-MAX(BQ670-Inputs!$B$20,0)/Inputs!$B$24)*DCF!C$6</f>
        <v>-745.28830457186575</v>
      </c>
      <c r="CY670" s="15">
        <f ca="1">(BR670*DCF!D$46-DCF!D$5*MAX(BR670*DCF!D$46,0)-MAX(BR670-BQ670,0)/Inputs!$B$24)*DCF!D$6</f>
        <v>-538.37387567503731</v>
      </c>
      <c r="CZ670" s="15">
        <f ca="1">(BS670*DCF!E$46-DCF!E$5*MAX(BS670*DCF!E$46,0)-MAX(BS670-BR670,0)/Inputs!$B$24)*DCF!E$6</f>
        <v>-594.88849288564461</v>
      </c>
      <c r="DA670" s="15">
        <f ca="1">(BT670*DCF!F$46-DCF!F$5*MAX(BT670*DCF!F$46,0)-MAX(BT670-BS670,0)/Inputs!$B$24)*DCF!F$6</f>
        <v>-597.49833282055943</v>
      </c>
      <c r="DB670" s="15">
        <f ca="1">(BU670*DCF!G$46-DCF!G$5*MAX(BU670*DCF!G$46,0)-MAX(BU670-BT670,0)/Inputs!$B$24)*DCF!G$6</f>
        <v>-662.0467181245865</v>
      </c>
      <c r="DC670" s="15">
        <f ca="1">(BV670*DCF!H$46-DCF!H$5*MAX(BV670*DCF!H$46,0)-MAX(BV670-BU670,0)/Inputs!$B$24)*DCF!H$6</f>
        <v>-450.63188349092792</v>
      </c>
      <c r="DD670" s="15">
        <f ca="1">(BW670*DCF!I$46-DCF!I$5*MAX(BW670*DCF!I$46,0)-MAX(BW670-BV670,0)/Inputs!$B$24)*DCF!I$6</f>
        <v>-621.98122267468386</v>
      </c>
      <c r="DE670" s="15">
        <f ca="1">(BX670*DCF!J$46-DCF!J$5*MAX(BX670*DCF!J$46,0)-MAX(BX670-BW670,0)/Inputs!$B$24)*DCF!J$6</f>
        <v>-947.19063810332591</v>
      </c>
      <c r="DF670" s="15">
        <f ca="1">(BY670*DCF!K$46-DCF!K$5*MAX(BY670*DCF!K$46,0)-MAX(BY670-BX670,0)/Inputs!$B$24)*DCF!K$6</f>
        <v>-143.45035138684315</v>
      </c>
      <c r="DG670" s="15">
        <f ca="1">(BZ670*DCF!L$46-DCF!L$5*MAX(BZ670*DCF!L$46,0)-MAX(BZ670-BY670,0)/Inputs!$B$24)*DCF!L$6</f>
        <v>-2849.4518501162697</v>
      </c>
      <c r="DH670" s="15">
        <f ca="1">(CA670*DCF!M$46-DCF!M$5*MAX(CA670*DCF!M$46,0)-MAX(CA670-BZ670,0)/Inputs!$B$24)*DCF!M$6</f>
        <v>1577.3696633432039</v>
      </c>
      <c r="DI670" s="15">
        <f ca="1">SUM(CB670:CL670)+BE670*DCF!M$10*(1+Inputs!$B$30)*(1-Inputs!$B$33)*(1-Inputs!$B$30/Inputs!$B$31)/(Inputs!$B$29-Inputs!$B$30)*DCF!M$6</f>
        <v>185175.0035269878</v>
      </c>
      <c r="DJ670" s="15">
        <f ca="1">SUM(CM670:CW670)+BP670*DCF!M$28*(1+Inputs!$B$30)*(1-Inputs!$B$33)*(1-Inputs!$B$30/Inputs!$B$31)/(Inputs!$B$29-Inputs!$B$30)*DCF!M$6</f>
        <v>582935.61530837591</v>
      </c>
      <c r="DK670" s="15">
        <f ca="1">SUM(CX670:DH670)+CA670*DCF!M$46*(1+Inputs!$B$30)*(1-Inputs!$B$33)*(1-Inputs!$B$30/Inputs!$B$31)/(Inputs!$B$29-Inputs!$B$30)*DCF!M$6</f>
        <v>98241.025476117691</v>
      </c>
      <c r="DM670" s="15">
        <f ca="1">DI670+DJ670+DK670+Inputs!$B$34+Inputs!$B$36-Inputs!$B$35</f>
        <v>943202.6443114815</v>
      </c>
    </row>
    <row r="671" spans="1:117" x14ac:dyDescent="0.75">
      <c r="A671" s="11">
        <v>658</v>
      </c>
      <c r="C671" s="23">
        <f t="shared" ca="1" si="395"/>
        <v>-0.20699944483507052</v>
      </c>
      <c r="D671" s="23">
        <f t="shared" ca="1" si="395"/>
        <v>0.83958228990402195</v>
      </c>
      <c r="E671" s="23">
        <f t="shared" ca="1" si="395"/>
        <v>2.0648044635576346</v>
      </c>
      <c r="F671" s="23">
        <f t="shared" ca="1" si="395"/>
        <v>0.52326803351427653</v>
      </c>
      <c r="G671" s="23">
        <f t="shared" ca="1" si="395"/>
        <v>0.35958111343870436</v>
      </c>
      <c r="H671" s="23">
        <f t="shared" ca="1" si="395"/>
        <v>0.5776011803831147</v>
      </c>
      <c r="I671" s="23">
        <f t="shared" ca="1" si="395"/>
        <v>0.53673093069564015</v>
      </c>
      <c r="J671" s="23">
        <f t="shared" ca="1" si="395"/>
        <v>0.50821354127432039</v>
      </c>
      <c r="K671" s="23">
        <f t="shared" ca="1" si="395"/>
        <v>-0.25158960990271007</v>
      </c>
      <c r="L671" s="23">
        <f t="shared" ca="1" si="395"/>
        <v>0.21518408665675554</v>
      </c>
      <c r="M671" s="23">
        <f t="shared" ca="1" si="395"/>
        <v>-0.8066753155964137</v>
      </c>
      <c r="N671" s="23">
        <f ca="1">SQRT(Inputs!$B$38)*C671+SQRT(1-Inputs!$B$38)*_xlfn.NORM.S.INV(RAND())</f>
        <v>1.5156359427216182</v>
      </c>
      <c r="O671" s="23">
        <f ca="1">SQRT(Inputs!$B$38)*D671+SQRT(1-Inputs!$B$38)*_xlfn.NORM.S.INV(RAND())</f>
        <v>0.82058048127551386</v>
      </c>
      <c r="P671" s="23">
        <f ca="1">SQRT(Inputs!$B$38)*E671+SQRT(1-Inputs!$B$38)*_xlfn.NORM.S.INV(RAND())</f>
        <v>1.3345578389135964</v>
      </c>
      <c r="Q671" s="23">
        <f ca="1">SQRT(Inputs!$B$38)*F671+SQRT(1-Inputs!$B$38)*_xlfn.NORM.S.INV(RAND())</f>
        <v>-9.2265261049954972E-2</v>
      </c>
      <c r="R671" s="23">
        <f ca="1">SQRT(Inputs!$B$38)*G671+SQRT(1-Inputs!$B$38)*_xlfn.NORM.S.INV(RAND())</f>
        <v>-0.45658649006313179</v>
      </c>
      <c r="S671" s="23">
        <f ca="1">SQRT(Inputs!$B$38)*H671+SQRT(1-Inputs!$B$38)*_xlfn.NORM.S.INV(RAND())</f>
        <v>0.26983487701121983</v>
      </c>
      <c r="T671" s="23">
        <f ca="1">SQRT(Inputs!$B$38)*I671+SQRT(1-Inputs!$B$38)*_xlfn.NORM.S.INV(RAND())</f>
        <v>0.49442427546841089</v>
      </c>
      <c r="U671" s="23">
        <f ca="1">SQRT(Inputs!$B$38)*J671+SQRT(1-Inputs!$B$38)*_xlfn.NORM.S.INV(RAND())</f>
        <v>-8.4663071354197816E-2</v>
      </c>
      <c r="V671" s="23">
        <f ca="1">SQRT(Inputs!$B$38)*K671+SQRT(1-Inputs!$B$38)*_xlfn.NORM.S.INV(RAND())</f>
        <v>2.1860630877651999E-3</v>
      </c>
      <c r="W671" s="23">
        <f ca="1">SQRT(Inputs!$B$38)*L671+SQRT(1-Inputs!$B$38)*_xlfn.NORM.S.INV(RAND())</f>
        <v>0.52521903910941825</v>
      </c>
      <c r="X671" s="23">
        <f ca="1">SQRT(Inputs!$B$38)*M671+SQRT(1-Inputs!$B$38)*_xlfn.NORM.S.INV(RAND())</f>
        <v>0.73802263228426679</v>
      </c>
      <c r="Y671" s="23">
        <f ca="1">SQRT(Inputs!$B$38)*C671+SQRT(1-Inputs!$B$38)*_xlfn.NORM.S.INV(RAND())</f>
        <v>0.55423736565588422</v>
      </c>
      <c r="Z671" s="23">
        <f ca="1">SQRT(Inputs!$B$38)*D671+SQRT(1-Inputs!$B$38)*_xlfn.NORM.S.INV(RAND())</f>
        <v>-0.41201218133435025</v>
      </c>
      <c r="AA671" s="23">
        <f ca="1">SQRT(Inputs!$B$38)*E671+SQRT(1-Inputs!$B$38)*_xlfn.NORM.S.INV(RAND())</f>
        <v>0.74319376320850283</v>
      </c>
      <c r="AB671" s="23">
        <f ca="1">SQRT(Inputs!$B$38)*F671+SQRT(1-Inputs!$B$38)*_xlfn.NORM.S.INV(RAND())</f>
        <v>0.62632949952941852</v>
      </c>
      <c r="AC671" s="23">
        <f ca="1">SQRT(Inputs!$B$38)*G671+SQRT(1-Inputs!$B$38)*_xlfn.NORM.S.INV(RAND())</f>
        <v>-0.12946250552351962</v>
      </c>
      <c r="AD671" s="23">
        <f ca="1">SQRT(Inputs!$B$38)*H671+SQRT(1-Inputs!$B$38)*_xlfn.NORM.S.INV(RAND())</f>
        <v>-1.490587194235099E-2</v>
      </c>
      <c r="AE671" s="23">
        <f ca="1">SQRT(Inputs!$B$38)*I671+SQRT(1-Inputs!$B$38)*_xlfn.NORM.S.INV(RAND())</f>
        <v>0.63141572698038217</v>
      </c>
      <c r="AF671" s="23">
        <f ca="1">SQRT(Inputs!$B$38)*J671+SQRT(1-Inputs!$B$38)*_xlfn.NORM.S.INV(RAND())</f>
        <v>0.45394866823464053</v>
      </c>
      <c r="AG671" s="23">
        <f ca="1">SQRT(Inputs!$B$38)*K671+SQRT(1-Inputs!$B$38)*_xlfn.NORM.S.INV(RAND())</f>
        <v>-0.26460780886327967</v>
      </c>
      <c r="AH671" s="23">
        <f ca="1">SQRT(Inputs!$B$38)*L671+SQRT(1-Inputs!$B$38)*_xlfn.NORM.S.INV(RAND())</f>
        <v>1.4785413521526234</v>
      </c>
      <c r="AI671" s="23">
        <f ca="1">SQRT(Inputs!$B$38)*M671+SQRT(1-Inputs!$B$38)*_xlfn.NORM.S.INV(RAND())</f>
        <v>0.35262611610493155</v>
      </c>
      <c r="AJ671" s="23">
        <f ca="1">SQRT(Inputs!$B$38)*C671+SQRT(1-Inputs!$B$38)*_xlfn.NORM.S.INV(RAND())</f>
        <v>0.15037092806492075</v>
      </c>
      <c r="AK671" s="23">
        <f ca="1">SQRT(Inputs!$B$38)*D671+SQRT(1-Inputs!$B$38)*_xlfn.NORM.S.INV(RAND())</f>
        <v>1.6606068178304727</v>
      </c>
      <c r="AL671" s="23">
        <f ca="1">SQRT(Inputs!$B$38)*E671+SQRT(1-Inputs!$B$38)*_xlfn.NORM.S.INV(RAND())</f>
        <v>2.9270196066947309</v>
      </c>
      <c r="AM671" s="23">
        <f ca="1">SQRT(Inputs!$B$38)*F671+SQRT(1-Inputs!$B$38)*_xlfn.NORM.S.INV(RAND())</f>
        <v>0.16566787350035367</v>
      </c>
      <c r="AN671" s="23">
        <f ca="1">SQRT(Inputs!$B$38)*G671+SQRT(1-Inputs!$B$38)*_xlfn.NORM.S.INV(RAND())</f>
        <v>0.42504301373291886</v>
      </c>
      <c r="AO671" s="23">
        <f ca="1">SQRT(Inputs!$B$38)*H671+SQRT(1-Inputs!$B$38)*_xlfn.NORM.S.INV(RAND())</f>
        <v>-0.5170981999644555</v>
      </c>
      <c r="AP671" s="23">
        <f ca="1">SQRT(Inputs!$B$38)*I671+SQRT(1-Inputs!$B$38)*_xlfn.NORM.S.INV(RAND())</f>
        <v>-7.0516668939253901E-3</v>
      </c>
      <c r="AQ671" s="23">
        <f ca="1">SQRT(Inputs!$B$38)*J671+SQRT(1-Inputs!$B$38)*_xlfn.NORM.S.INV(RAND())</f>
        <v>-0.23167748634936475</v>
      </c>
      <c r="AR671" s="23">
        <f ca="1">SQRT(Inputs!$B$38)*K671+SQRT(1-Inputs!$B$38)*_xlfn.NORM.S.INV(RAND())</f>
        <v>-0.26065211920876685</v>
      </c>
      <c r="AS671" s="23">
        <f ca="1">SQRT(Inputs!$B$38)*L671+SQRT(1-Inputs!$B$38)*_xlfn.NORM.S.INV(RAND())</f>
        <v>8.2384134363394618E-2</v>
      </c>
      <c r="AT671" s="23">
        <f ca="1">SQRT(Inputs!$B$38)*M671+SQRT(1-Inputs!$B$38)*_xlfn.NORM.S.INV(RAND())</f>
        <v>0.15068101292594882</v>
      </c>
      <c r="AU671" s="15">
        <f ca="1">Inputs!$B$6*EXP($B$8-0.5*C$5^2+C$5*N671)</f>
        <v>6342.0229085197452</v>
      </c>
      <c r="AV671" s="15">
        <f t="shared" ca="1" si="365"/>
        <v>8709.655721529025</v>
      </c>
      <c r="AW671" s="15">
        <f t="shared" ca="1" si="366"/>
        <v>12714.392257079238</v>
      </c>
      <c r="AX671" s="15">
        <f t="shared" ca="1" si="367"/>
        <v>15345.090824278526</v>
      </c>
      <c r="AY671" s="15">
        <f t="shared" ca="1" si="368"/>
        <v>17779.465797632696</v>
      </c>
      <c r="AZ671" s="15">
        <f t="shared" ca="1" si="369"/>
        <v>22400.587553503854</v>
      </c>
      <c r="BA671" s="15">
        <f t="shared" ca="1" si="370"/>
        <v>28868.433859715951</v>
      </c>
      <c r="BB671" s="15">
        <f t="shared" ca="1" si="371"/>
        <v>35045.229002130589</v>
      </c>
      <c r="BC671" s="15">
        <f t="shared" ca="1" si="372"/>
        <v>42930.545213822188</v>
      </c>
      <c r="BD671" s="15">
        <f t="shared" ca="1" si="373"/>
        <v>55242.191422890879</v>
      </c>
      <c r="BE671" s="15">
        <f t="shared" ca="1" si="374"/>
        <v>72398.863969449085</v>
      </c>
      <c r="BF671" s="15">
        <f ca="1">Inputs!$B$13*EXP($B$9-0.5*C$6^2+C$6*Y671)</f>
        <v>15437.35512672943</v>
      </c>
      <c r="BG671" s="15">
        <f t="shared" ca="1" si="375"/>
        <v>17466.086237220217</v>
      </c>
      <c r="BH671" s="15">
        <f t="shared" ca="1" si="376"/>
        <v>24139.840001658329</v>
      </c>
      <c r="BI671" s="15">
        <f t="shared" ca="1" si="377"/>
        <v>32541.459885352375</v>
      </c>
      <c r="BJ671" s="15">
        <f t="shared" ca="1" si="378"/>
        <v>39156.139405482543</v>
      </c>
      <c r="BK671" s="15">
        <f t="shared" ca="1" si="379"/>
        <v>47959.315842623379</v>
      </c>
      <c r="BL671" s="15">
        <f t="shared" ca="1" si="380"/>
        <v>63935.511174005049</v>
      </c>
      <c r="BM671" s="15">
        <f t="shared" ca="1" si="381"/>
        <v>83149.842258273915</v>
      </c>
      <c r="BN671" s="15">
        <f t="shared" ca="1" si="382"/>
        <v>99072.029545030018</v>
      </c>
      <c r="BO671" s="15">
        <f t="shared" ca="1" si="383"/>
        <v>144756.05194332995</v>
      </c>
      <c r="BP671" s="15">
        <f t="shared" ca="1" si="384"/>
        <v>185429.69810865997</v>
      </c>
      <c r="BQ671" s="15">
        <f ca="1">Inputs!$B$20*EXP($B$10-0.5*C$7^2+C$7*AJ671)</f>
        <v>4524.5013478002993</v>
      </c>
      <c r="BR671" s="15">
        <f t="shared" ca="1" si="385"/>
        <v>10402.689958382847</v>
      </c>
      <c r="BS671" s="15">
        <f t="shared" ca="1" si="386"/>
        <v>33018.904572324966</v>
      </c>
      <c r="BT671" s="15">
        <f t="shared" ca="1" si="387"/>
        <v>47548.071736545753</v>
      </c>
      <c r="BU671" s="15">
        <f t="shared" ca="1" si="388"/>
        <v>73033.933691327038</v>
      </c>
      <c r="BV671" s="15">
        <f t="shared" ca="1" si="389"/>
        <v>90436.960002538559</v>
      </c>
      <c r="BW671" s="15">
        <f t="shared" ca="1" si="390"/>
        <v>126011.46605691522</v>
      </c>
      <c r="BX671" s="15">
        <f t="shared" ca="1" si="391"/>
        <v>168248.60427523102</v>
      </c>
      <c r="BY671" s="15">
        <f t="shared" ca="1" si="392"/>
        <v>224276.78904759089</v>
      </c>
      <c r="BZ671" s="15">
        <f t="shared" ca="1" si="393"/>
        <v>319494.02041081642</v>
      </c>
      <c r="CA671" s="15">
        <f t="shared" ca="1" si="394"/>
        <v>460971.37981196825</v>
      </c>
      <c r="CB671" s="15">
        <f ca="1">(AU671*DCF!C$10-DCF!C$5*MAX(AU671*DCF!C$10,0)-MAX(AU671-Inputs!$B$6,0)/Inputs!$B$10)*DCF!C$6</f>
        <v>1033.2362013851928</v>
      </c>
      <c r="CC671" s="15">
        <f ca="1">(AV671*DCF!D$10-DCF!D$5*MAX(AV671*DCF!D$10,0)-MAX(AV671-AU671,0)/Inputs!$B$10)*DCF!D$6</f>
        <v>1545.6342800424154</v>
      </c>
      <c r="CD671" s="15">
        <f ca="1">(AW671*DCF!E$10-DCF!E$5*MAX(AW671*DCF!E$10,0)-MAX(AW671-AV671,0)/Inputs!$B$10)*DCF!E$6</f>
        <v>2033.518265405781</v>
      </c>
      <c r="CE671" s="15">
        <f ca="1">(AX671*DCF!F$10-DCF!F$5*MAX(AX671*DCF!F$10,0)-MAX(AX671-AW671,0)/Inputs!$B$10)*DCF!F$6</f>
        <v>2802.4257225587394</v>
      </c>
      <c r="CF671" s="15">
        <f ca="1">(AY671*DCF!G$10-DCF!G$5*MAX(AY671*DCF!G$10,0)-MAX(AY671-AX671,0)/Inputs!$B$10)*DCF!G$6</f>
        <v>3195.3494998123856</v>
      </c>
      <c r="CG671" s="15">
        <f ca="1">(AZ671*DCF!H$10-DCF!H$5*MAX(AZ671*DCF!H$10,0)-MAX(AZ671-AY671,0)/Inputs!$B$10)*DCF!H$6</f>
        <v>3528.5271287329988</v>
      </c>
      <c r="CH671" s="15">
        <f ca="1">(BA671*DCF!I$10-DCF!I$5*MAX(BA671*DCF!I$10,0)-MAX(BA671-AZ671,0)/Inputs!$B$10)*DCF!I$6</f>
        <v>4212.2563354245631</v>
      </c>
      <c r="CI671" s="15">
        <f ca="1">(BB671*DCF!J$10-DCF!J$5*MAX(BB671*DCF!J$10,0)-MAX(BB671-BA671,0)/Inputs!$B$10)*DCF!J$6</f>
        <v>5077.8510946447741</v>
      </c>
      <c r="CJ671" s="15">
        <f ca="1">(BC671*DCF!K$10-DCF!K$5*MAX(BC671*DCF!K$10,0)-MAX(BC671-BB671,0)/Inputs!$B$10)*DCF!K$6</f>
        <v>5807.3040778340946</v>
      </c>
      <c r="CK671" s="15">
        <f ca="1">(BD671*DCF!L$10-DCF!L$5*MAX(BD671*DCF!L$10,0)-MAX(BD671-BC671,0)/Inputs!$B$10)*DCF!L$6</f>
        <v>6739.4777525149848</v>
      </c>
      <c r="CL671" s="15">
        <f ca="1">(BE671*DCF!M$10-DCF!M$5*MAX(BE671*DCF!M$10,0)-MAX(BE671-BD671,0)/Inputs!$B$10)*DCF!M$6</f>
        <v>8166.8682632260025</v>
      </c>
      <c r="CM671" s="15">
        <f ca="1">(BF671*DCF!C$28-DCF!C$5*MAX(BF671*DCF!C$28,0)-MAX(BF671-Inputs!$B$13,0)/Inputs!$B$17)*DCF!C$6</f>
        <v>3775.9626561368395</v>
      </c>
      <c r="CN671" s="15">
        <f ca="1">(BG671*DCF!D$28-DCF!D$5*MAX(BG671*DCF!D$28,0)-MAX(BG671-BF671,0)/Inputs!$B$17)*DCF!D$6</f>
        <v>4711.3438689377308</v>
      </c>
      <c r="CO671" s="15">
        <f ca="1">(BH671*DCF!E$28-DCF!E$5*MAX(BH671*DCF!E$28,0)-MAX(BH671-BG671,0)/Inputs!$B$17)*DCF!E$6</f>
        <v>5521.5275289621632</v>
      </c>
      <c r="CP671" s="15">
        <f ca="1">(BI671*DCF!F$28-DCF!F$5*MAX(BI671*DCF!F$28,0)-MAX(BI671-BH671,0)/Inputs!$B$17)*DCF!F$6</f>
        <v>7304.5014911945191</v>
      </c>
      <c r="CQ671" s="15">
        <f ca="1">(BJ671*DCF!G$28-DCF!G$5*MAX(BJ671*DCF!G$28,0)-MAX(BJ671-BI671,0)/Inputs!$B$17)*DCF!G$6</f>
        <v>9046.8336952950158</v>
      </c>
      <c r="CR671" s="15">
        <f ca="1">(BK671*DCF!H$28-DCF!H$5*MAX(BK671*DCF!H$28,0)-MAX(BK671-BJ671,0)/Inputs!$B$17)*DCF!H$6</f>
        <v>10493.101360034156</v>
      </c>
      <c r="CS671" s="15">
        <f ca="1">(BL671*DCF!I$28-DCF!I$5*MAX(BL671*DCF!I$28,0)-MAX(BL671-BK671,0)/Inputs!$B$17)*DCF!I$6</f>
        <v>12741.555815063915</v>
      </c>
      <c r="CT671" s="15">
        <f ca="1">(BM671*DCF!J$28-DCF!J$5*MAX(BM671*DCF!J$28,0)-MAX(BM671-BL671,0)/Inputs!$B$17)*DCF!J$6</f>
        <v>16001.654283033564</v>
      </c>
      <c r="CU671" s="15">
        <f ca="1">(BN671*DCF!K$28-DCF!K$5*MAX(BN671*DCF!K$28,0)-MAX(BN671-BM671,0)/Inputs!$B$17)*DCF!K$6</f>
        <v>18972.095638975388</v>
      </c>
      <c r="CV671" s="15">
        <f ca="1">(BO671*DCF!L$28-DCF!L$5*MAX(BO671*DCF!L$28,0)-MAX(BO671-BN671,0)/Inputs!$B$17)*DCF!L$6</f>
        <v>23712.647462108067</v>
      </c>
      <c r="CW671" s="15">
        <f ca="1">(BP671*DCF!M$28-DCF!M$5*MAX(BP671*DCF!M$28,0)-MAX(BP671-BO671,0)/Inputs!$B$17)*DCF!M$6</f>
        <v>30637.16608762768</v>
      </c>
      <c r="CX671" s="15">
        <f ca="1">(BQ671*DCF!C$46-DCF!C$5*MAX(BQ671*DCF!C$46,0)-MAX(BQ671-Inputs!$B$20,0)/Inputs!$B$24)*DCF!C$6</f>
        <v>-1656.2364996306924</v>
      </c>
      <c r="CY671" s="15">
        <f ca="1">(BR671*DCF!D$46-DCF!D$5*MAX(BR671*DCF!D$46,0)-MAX(BR671-BQ671,0)/Inputs!$B$24)*DCF!D$6</f>
        <v>-4283.6708687701939</v>
      </c>
      <c r="CZ671" s="15">
        <f ca="1">(BS671*DCF!E$46-DCF!E$5*MAX(BS671*DCF!E$46,0)-MAX(BS671-BR671,0)/Inputs!$B$24)*DCF!E$6</f>
        <v>-12819.232142179037</v>
      </c>
      <c r="DA671" s="15">
        <f ca="1">(BT671*DCF!F$46-DCF!F$5*MAX(BT671*DCF!F$46,0)-MAX(BT671-BS671,0)/Inputs!$B$24)*DCF!F$6</f>
        <v>-8753.2802722007946</v>
      </c>
      <c r="DB671" s="15">
        <f ca="1">(BU671*DCF!G$46-DCF!G$5*MAX(BU671*DCF!G$46,0)-MAX(BU671-BT671,0)/Inputs!$B$24)*DCF!G$6</f>
        <v>-11029.657654382147</v>
      </c>
      <c r="DC671" s="15">
        <f ca="1">(BV671*DCF!H$46-DCF!H$5*MAX(BV671*DCF!H$46,0)-MAX(BV671-BU671,0)/Inputs!$B$24)*DCF!H$6</f>
        <v>-5407.8837960976498</v>
      </c>
      <c r="DD671" s="15">
        <f ca="1">(BW671*DCF!I$46-DCF!I$5*MAX(BW671*DCF!I$46,0)-MAX(BW671-BV671,0)/Inputs!$B$24)*DCF!I$6</f>
        <v>-7301.7808219675571</v>
      </c>
      <c r="DE671" s="15">
        <f ca="1">(BX671*DCF!J$46-DCF!J$5*MAX(BX671*DCF!J$46,0)-MAX(BX671-BW671,0)/Inputs!$B$24)*DCF!J$6</f>
        <v>-4143.0354487705463</v>
      </c>
      <c r="DF671" s="15">
        <f ca="1">(BY671*DCF!K$46-DCF!K$5*MAX(BY671*DCF!K$46,0)-MAX(BY671-BX671,0)/Inputs!$B$24)*DCF!K$6</f>
        <v>-913.97486374561481</v>
      </c>
      <c r="DG671" s="15">
        <f ca="1">(BZ671*DCF!L$46-DCF!L$5*MAX(BZ671*DCF!L$46,0)-MAX(BZ671-BY671,0)/Inputs!$B$24)*DCF!L$6</f>
        <v>537.16930514162243</v>
      </c>
      <c r="DH671" s="15">
        <f ca="1">(CA671*DCF!M$46-DCF!M$5*MAX(CA671*DCF!M$46,0)-MAX(CA671-BZ671,0)/Inputs!$B$24)*DCF!M$6</f>
        <v>6561.6276778182673</v>
      </c>
      <c r="DI671" s="15">
        <f ca="1">SUM(CB671:CL671)+BE671*DCF!M$10*(1+Inputs!$B$30)*(1-Inputs!$B$33)*(1-Inputs!$B$30/Inputs!$B$31)/(Inputs!$B$29-Inputs!$B$30)*DCF!M$6</f>
        <v>245629.44442442252</v>
      </c>
      <c r="DJ671" s="15">
        <f ca="1">SUM(CM671:CW671)+BP671*DCF!M$28*(1+Inputs!$B$30)*(1-Inputs!$B$33)*(1-Inputs!$B$30/Inputs!$B$31)/(Inputs!$B$29-Inputs!$B$30)*DCF!M$6</f>
        <v>830989.45907444844</v>
      </c>
      <c r="DK671" s="15">
        <f ca="1">SUM(CX671:DH671)+CA671*DCF!M$46*(1+Inputs!$B$30)*(1-Inputs!$B$33)*(1-Inputs!$B$30/Inputs!$B$31)/(Inputs!$B$29-Inputs!$B$30)*DCF!M$6</f>
        <v>663506.40335529763</v>
      </c>
      <c r="DM671" s="15">
        <f ca="1">DI671+DJ671+DK671+Inputs!$B$34+Inputs!$B$36-Inputs!$B$35</f>
        <v>1816976.3068541687</v>
      </c>
    </row>
    <row r="672" spans="1:117" x14ac:dyDescent="0.75">
      <c r="A672" s="11">
        <v>659</v>
      </c>
      <c r="C672" s="23">
        <f t="shared" ca="1" si="395"/>
        <v>-0.78554007059578745</v>
      </c>
      <c r="D672" s="23">
        <f t="shared" ca="1" si="395"/>
        <v>1.0532427893582628</v>
      </c>
      <c r="E672" s="23">
        <f t="shared" ca="1" si="395"/>
        <v>0.38280901503567227</v>
      </c>
      <c r="F672" s="23">
        <f t="shared" ca="1" si="395"/>
        <v>-2.6513271453188172E-2</v>
      </c>
      <c r="G672" s="23">
        <f t="shared" ca="1" si="395"/>
        <v>-9.6404145729913071E-2</v>
      </c>
      <c r="H672" s="23">
        <f t="shared" ca="1" si="395"/>
        <v>-0.19564353971267961</v>
      </c>
      <c r="I672" s="23">
        <f t="shared" ca="1" si="395"/>
        <v>-1.2361143507122594</v>
      </c>
      <c r="J672" s="23">
        <f t="shared" ca="1" si="395"/>
        <v>2.1529884877721552</v>
      </c>
      <c r="K672" s="23">
        <f t="shared" ca="1" si="395"/>
        <v>-0.55245248404811198</v>
      </c>
      <c r="L672" s="23">
        <f t="shared" ca="1" si="395"/>
        <v>-0.16819776196239353</v>
      </c>
      <c r="M672" s="23">
        <f t="shared" ca="1" si="395"/>
        <v>-0.39612628373755776</v>
      </c>
      <c r="N672" s="23">
        <f ca="1">SQRT(Inputs!$B$38)*C672+SQRT(1-Inputs!$B$38)*_xlfn.NORM.S.INV(RAND())</f>
        <v>0.7308527780142513</v>
      </c>
      <c r="O672" s="23">
        <f ca="1">SQRT(Inputs!$B$38)*D672+SQRT(1-Inputs!$B$38)*_xlfn.NORM.S.INV(RAND())</f>
        <v>0.22299688357068931</v>
      </c>
      <c r="P672" s="23">
        <f ca="1">SQRT(Inputs!$B$38)*E672+SQRT(1-Inputs!$B$38)*_xlfn.NORM.S.INV(RAND())</f>
        <v>4.9852199140261594E-2</v>
      </c>
      <c r="Q672" s="23">
        <f ca="1">SQRT(Inputs!$B$38)*F672+SQRT(1-Inputs!$B$38)*_xlfn.NORM.S.INV(RAND())</f>
        <v>-2.0715547891013205E-3</v>
      </c>
      <c r="R672" s="23">
        <f ca="1">SQRT(Inputs!$B$38)*G672+SQRT(1-Inputs!$B$38)*_xlfn.NORM.S.INV(RAND())</f>
        <v>-0.49565425613990394</v>
      </c>
      <c r="S672" s="23">
        <f ca="1">SQRT(Inputs!$B$38)*H672+SQRT(1-Inputs!$B$38)*_xlfn.NORM.S.INV(RAND())</f>
        <v>-0.41060674240190637</v>
      </c>
      <c r="T672" s="23">
        <f ca="1">SQRT(Inputs!$B$38)*I672+SQRT(1-Inputs!$B$38)*_xlfn.NORM.S.INV(RAND())</f>
        <v>-1.6676119056449625</v>
      </c>
      <c r="U672" s="23">
        <f ca="1">SQRT(Inputs!$B$38)*J672+SQRT(1-Inputs!$B$38)*_xlfn.NORM.S.INV(RAND())</f>
        <v>2.1418095374065031</v>
      </c>
      <c r="V672" s="23">
        <f ca="1">SQRT(Inputs!$B$38)*K672+SQRT(1-Inputs!$B$38)*_xlfn.NORM.S.INV(RAND())</f>
        <v>-0.13913323384797394</v>
      </c>
      <c r="W672" s="23">
        <f ca="1">SQRT(Inputs!$B$38)*L672+SQRT(1-Inputs!$B$38)*_xlfn.NORM.S.INV(RAND())</f>
        <v>-0.1902799424823208</v>
      </c>
      <c r="X672" s="23">
        <f ca="1">SQRT(Inputs!$B$38)*M672+SQRT(1-Inputs!$B$38)*_xlfn.NORM.S.INV(RAND())</f>
        <v>0.55530710321055277</v>
      </c>
      <c r="Y672" s="23">
        <f ca="1">SQRT(Inputs!$B$38)*C672+SQRT(1-Inputs!$B$38)*_xlfn.NORM.S.INV(RAND())</f>
        <v>-0.59200497743343106</v>
      </c>
      <c r="Z672" s="23">
        <f ca="1">SQRT(Inputs!$B$38)*D672+SQRT(1-Inputs!$B$38)*_xlfn.NORM.S.INV(RAND())</f>
        <v>-0.35177627104559173</v>
      </c>
      <c r="AA672" s="23">
        <f ca="1">SQRT(Inputs!$B$38)*E672+SQRT(1-Inputs!$B$38)*_xlfn.NORM.S.INV(RAND())</f>
        <v>-0.6776123644724148</v>
      </c>
      <c r="AB672" s="23">
        <f ca="1">SQRT(Inputs!$B$38)*F672+SQRT(1-Inputs!$B$38)*_xlfn.NORM.S.INV(RAND())</f>
        <v>1.5218976966257194</v>
      </c>
      <c r="AC672" s="23">
        <f ca="1">SQRT(Inputs!$B$38)*G672+SQRT(1-Inputs!$B$38)*_xlfn.NORM.S.INV(RAND())</f>
        <v>0.85657938058132366</v>
      </c>
      <c r="AD672" s="23">
        <f ca="1">SQRT(Inputs!$B$38)*H672+SQRT(1-Inputs!$B$38)*_xlfn.NORM.S.INV(RAND())</f>
        <v>0.11597936547533512</v>
      </c>
      <c r="AE672" s="23">
        <f ca="1">SQRT(Inputs!$B$38)*I672+SQRT(1-Inputs!$B$38)*_xlfn.NORM.S.INV(RAND())</f>
        <v>-1.1693667468763391</v>
      </c>
      <c r="AF672" s="23">
        <f ca="1">SQRT(Inputs!$B$38)*J672+SQRT(1-Inputs!$B$38)*_xlfn.NORM.S.INV(RAND())</f>
        <v>1.6278245681552146</v>
      </c>
      <c r="AG672" s="23">
        <f ca="1">SQRT(Inputs!$B$38)*K672+SQRT(1-Inputs!$B$38)*_xlfn.NORM.S.INV(RAND())</f>
        <v>9.0825833669560596E-2</v>
      </c>
      <c r="AH672" s="23">
        <f ca="1">SQRT(Inputs!$B$38)*L672+SQRT(1-Inputs!$B$38)*_xlfn.NORM.S.INV(RAND())</f>
        <v>-0.11702086924747562</v>
      </c>
      <c r="AI672" s="23">
        <f ca="1">SQRT(Inputs!$B$38)*M672+SQRT(1-Inputs!$B$38)*_xlfn.NORM.S.INV(RAND())</f>
        <v>-0.70508454753575323</v>
      </c>
      <c r="AJ672" s="23">
        <f ca="1">SQRT(Inputs!$B$38)*C672+SQRT(1-Inputs!$B$38)*_xlfn.NORM.S.INV(RAND())</f>
        <v>-3.2188736757012837E-3</v>
      </c>
      <c r="AK672" s="23">
        <f ca="1">SQRT(Inputs!$B$38)*D672+SQRT(1-Inputs!$B$38)*_xlfn.NORM.S.INV(RAND())</f>
        <v>0.78433446212894997</v>
      </c>
      <c r="AL672" s="23">
        <f ca="1">SQRT(Inputs!$B$38)*E672+SQRT(1-Inputs!$B$38)*_xlfn.NORM.S.INV(RAND())</f>
        <v>-0.18637029984097686</v>
      </c>
      <c r="AM672" s="23">
        <f ca="1">SQRT(Inputs!$B$38)*F672+SQRT(1-Inputs!$B$38)*_xlfn.NORM.S.INV(RAND())</f>
        <v>-1.3736857540482001</v>
      </c>
      <c r="AN672" s="23">
        <f ca="1">SQRT(Inputs!$B$38)*G672+SQRT(1-Inputs!$B$38)*_xlfn.NORM.S.INV(RAND())</f>
        <v>-9.909098139479211E-3</v>
      </c>
      <c r="AO672" s="23">
        <f ca="1">SQRT(Inputs!$B$38)*H672+SQRT(1-Inputs!$B$38)*_xlfn.NORM.S.INV(RAND())</f>
        <v>0.24765700006619357</v>
      </c>
      <c r="AP672" s="23">
        <f ca="1">SQRT(Inputs!$B$38)*I672+SQRT(1-Inputs!$B$38)*_xlfn.NORM.S.INV(RAND())</f>
        <v>-0.80937157727222664</v>
      </c>
      <c r="AQ672" s="23">
        <f ca="1">SQRT(Inputs!$B$38)*J672+SQRT(1-Inputs!$B$38)*_xlfn.NORM.S.INV(RAND())</f>
        <v>0.13344031516572619</v>
      </c>
      <c r="AR672" s="23">
        <f ca="1">SQRT(Inputs!$B$38)*K672+SQRT(1-Inputs!$B$38)*_xlfn.NORM.S.INV(RAND())</f>
        <v>0.68656789665754281</v>
      </c>
      <c r="AS672" s="23">
        <f ca="1">SQRT(Inputs!$B$38)*L672+SQRT(1-Inputs!$B$38)*_xlfn.NORM.S.INV(RAND())</f>
        <v>-0.59724894157854957</v>
      </c>
      <c r="AT672" s="23">
        <f ca="1">SQRT(Inputs!$B$38)*M672+SQRT(1-Inputs!$B$38)*_xlfn.NORM.S.INV(RAND())</f>
        <v>0.93060831386608089</v>
      </c>
      <c r="AU672" s="15">
        <f ca="1">Inputs!$B$6*EXP($B$8-0.5*C$5^2+C$5*N672)</f>
        <v>5585.4361578294956</v>
      </c>
      <c r="AV672" s="15">
        <f t="shared" ca="1" si="365"/>
        <v>7025.4065446405784</v>
      </c>
      <c r="AW672" s="15">
        <f t="shared" ca="1" si="366"/>
        <v>8624.0329096559562</v>
      </c>
      <c r="AX672" s="15">
        <f t="shared" ca="1" si="367"/>
        <v>10526.353792226699</v>
      </c>
      <c r="AY672" s="15">
        <f t="shared" ca="1" si="368"/>
        <v>12140.754470511734</v>
      </c>
      <c r="AZ672" s="15">
        <f t="shared" ca="1" si="369"/>
        <v>14192.037926960493</v>
      </c>
      <c r="BA672" s="15">
        <f t="shared" ca="1" si="370"/>
        <v>14586.035571103612</v>
      </c>
      <c r="BB672" s="15">
        <f t="shared" ca="1" si="371"/>
        <v>22132.007390178354</v>
      </c>
      <c r="BC672" s="15">
        <f t="shared" ca="1" si="372"/>
        <v>26744.461915237447</v>
      </c>
      <c r="BD672" s="15">
        <f t="shared" ca="1" si="373"/>
        <v>32186.518762714841</v>
      </c>
      <c r="BE672" s="15">
        <f t="shared" ca="1" si="374"/>
        <v>41486.559792582113</v>
      </c>
      <c r="BF672" s="15">
        <f ca="1">Inputs!$B$13*EXP($B$9-0.5*C$6^2+C$6*Y672)</f>
        <v>12299.398179922948</v>
      </c>
      <c r="BG672" s="15">
        <f t="shared" ca="1" si="375"/>
        <v>14067.821777692579</v>
      </c>
      <c r="BH672" s="15">
        <f t="shared" ca="1" si="376"/>
        <v>15361.146351148389</v>
      </c>
      <c r="BI672" s="15">
        <f t="shared" ca="1" si="377"/>
        <v>23767.952078039802</v>
      </c>
      <c r="BJ672" s="15">
        <f t="shared" ca="1" si="378"/>
        <v>32967.226038885841</v>
      </c>
      <c r="BK672" s="15">
        <f t="shared" ca="1" si="379"/>
        <v>41104.964449076426</v>
      </c>
      <c r="BL672" s="15">
        <f t="shared" ca="1" si="380"/>
        <v>43392.405182527211</v>
      </c>
      <c r="BM672" s="15">
        <f t="shared" ca="1" si="381"/>
        <v>65292.78668367456</v>
      </c>
      <c r="BN672" s="15">
        <f t="shared" ca="1" si="382"/>
        <v>81180.746961460609</v>
      </c>
      <c r="BO672" s="15">
        <f t="shared" ca="1" si="383"/>
        <v>98535.053224318617</v>
      </c>
      <c r="BP672" s="15">
        <f t="shared" ca="1" si="384"/>
        <v>111966.91949519122</v>
      </c>
      <c r="BQ672" s="15">
        <f ca="1">Inputs!$B$20*EXP($B$10-0.5*C$7^2+C$7*AJ672)</f>
        <v>4284.619405533851</v>
      </c>
      <c r="BR672" s="15">
        <f t="shared" ca="1" si="385"/>
        <v>7458.1112160938519</v>
      </c>
      <c r="BS672" s="15">
        <f t="shared" ca="1" si="386"/>
        <v>9680.7889068315089</v>
      </c>
      <c r="BT672" s="15">
        <f t="shared" ca="1" si="387"/>
        <v>9309.0056616210459</v>
      </c>
      <c r="BU672" s="15">
        <f t="shared" ca="1" si="388"/>
        <v>12870.269003346866</v>
      </c>
      <c r="BV672" s="15">
        <f t="shared" ca="1" si="389"/>
        <v>18933.768446409205</v>
      </c>
      <c r="BW672" s="15">
        <f t="shared" ca="1" si="390"/>
        <v>22261.450109226127</v>
      </c>
      <c r="BX672" s="15">
        <f t="shared" ca="1" si="391"/>
        <v>31980.390913105981</v>
      </c>
      <c r="BY672" s="15">
        <f t="shared" ca="1" si="392"/>
        <v>51100.169731342976</v>
      </c>
      <c r="BZ672" s="15">
        <f t="shared" ca="1" si="393"/>
        <v>64245.127055287718</v>
      </c>
      <c r="CA672" s="15">
        <f t="shared" ca="1" si="394"/>
        <v>106473.59015696525</v>
      </c>
      <c r="CB672" s="15">
        <f ca="1">(AU672*DCF!C$10-DCF!C$5*MAX(AU672*DCF!C$10,0)-MAX(AU672-Inputs!$B$6,0)/Inputs!$B$10)*DCF!C$6</f>
        <v>1038.6307997722593</v>
      </c>
      <c r="CC672" s="15">
        <f ca="1">(AV672*DCF!D$10-DCF!D$5*MAX(AV672*DCF!D$10,0)-MAX(AV672-AU672,0)/Inputs!$B$10)*DCF!D$6</f>
        <v>1361.2961575674883</v>
      </c>
      <c r="CD672" s="15">
        <f ca="1">(AW672*DCF!E$10-DCF!E$5*MAX(AW672*DCF!E$10,0)-MAX(AW672-AV672,0)/Inputs!$B$10)*DCF!E$6</f>
        <v>1631.0750565890378</v>
      </c>
      <c r="CE672" s="15">
        <f ca="1">(AX672*DCF!F$10-DCF!F$5*MAX(AX672*DCF!F$10,0)-MAX(AX672-AW672,0)/Inputs!$B$10)*DCF!F$6</f>
        <v>1902.0604455727025</v>
      </c>
      <c r="CF672" s="15">
        <f ca="1">(AY672*DCF!G$10-DCF!G$5*MAX(AY672*DCF!G$10,0)-MAX(AY672-AX672,0)/Inputs!$B$10)*DCF!G$6</f>
        <v>2191.1635021335237</v>
      </c>
      <c r="CG672" s="15">
        <f ca="1">(AZ672*DCF!H$10-DCF!H$5*MAX(AZ672*DCF!H$10,0)-MAX(AZ672-AY672,0)/Inputs!$B$10)*DCF!H$6</f>
        <v>2391.1521914009195</v>
      </c>
      <c r="CH672" s="15">
        <f ca="1">(BA672*DCF!I$10-DCF!I$5*MAX(BA672*DCF!I$10,0)-MAX(BA672-AZ672,0)/Inputs!$B$10)*DCF!I$6</f>
        <v>2599.7071805693695</v>
      </c>
      <c r="CI672" s="15">
        <f ca="1">(BB672*DCF!J$10-DCF!J$5*MAX(BB672*DCF!J$10,0)-MAX(BB672-BA672,0)/Inputs!$B$10)*DCF!J$6</f>
        <v>2654.4361400439043</v>
      </c>
      <c r="CJ672" s="15">
        <f ca="1">(BC672*DCF!K$10-DCF!K$5*MAX(BC672*DCF!K$10,0)-MAX(BC672-BB672,0)/Inputs!$B$10)*DCF!K$6</f>
        <v>3659.7554307747546</v>
      </c>
      <c r="CK672" s="15">
        <f ca="1">(BD672*DCF!L$10-DCF!L$5*MAX(BD672*DCF!L$10,0)-MAX(BD672-BC672,0)/Inputs!$B$10)*DCF!L$6</f>
        <v>4150.5930222458092</v>
      </c>
      <c r="CL672" s="15">
        <f ca="1">(BE672*DCF!M$10-DCF!M$5*MAX(BE672*DCF!M$10,0)-MAX(BE672-BD672,0)/Inputs!$B$10)*DCF!M$6</f>
        <v>4743.3009047360656</v>
      </c>
      <c r="CM672" s="15">
        <f ca="1">(BF672*DCF!C$28-DCF!C$5*MAX(BF672*DCF!C$28,0)-MAX(BF672-Inputs!$B$13,0)/Inputs!$B$17)*DCF!C$6</f>
        <v>3542.9801484912155</v>
      </c>
      <c r="CN672" s="15">
        <f ca="1">(BG672*DCF!D$28-DCF!D$5*MAX(BG672*DCF!D$28,0)-MAX(BG672-BF672,0)/Inputs!$B$17)*DCF!D$6</f>
        <v>3766.0121361445258</v>
      </c>
      <c r="CO672" s="15">
        <f ca="1">(BH672*DCF!E$28-DCF!E$5*MAX(BH672*DCF!E$28,0)-MAX(BH672-BG672,0)/Inputs!$B$17)*DCF!E$6</f>
        <v>4095.6537029319688</v>
      </c>
      <c r="CP672" s="15">
        <f ca="1">(BI672*DCF!F$28-DCF!F$5*MAX(BI672*DCF!F$28,0)-MAX(BI672-BH672,0)/Inputs!$B$17)*DCF!F$6</f>
        <v>4921.7810585491798</v>
      </c>
      <c r="CQ672" s="15">
        <f ca="1">(BJ672*DCF!G$28-DCF!G$5*MAX(BJ672*DCF!G$28,0)-MAX(BJ672-BI672,0)/Inputs!$B$17)*DCF!G$6</f>
        <v>7006.3699149281465</v>
      </c>
      <c r="CR672" s="15">
        <f ca="1">(BK672*DCF!H$28-DCF!H$5*MAX(BK672*DCF!H$28,0)-MAX(BK672-BJ672,0)/Inputs!$B$17)*DCF!H$6</f>
        <v>8901.3350330483518</v>
      </c>
      <c r="CS672" s="15">
        <f ca="1">(BL672*DCF!I$28-DCF!I$5*MAX(BL672*DCF!I$28,0)-MAX(BL672-BK672,0)/Inputs!$B$17)*DCF!I$6</f>
        <v>9875.537993814638</v>
      </c>
      <c r="CT672" s="15">
        <f ca="1">(BM672*DCF!J$28-DCF!J$5*MAX(BM672*DCF!J$28,0)-MAX(BM672-BL672,0)/Inputs!$B$17)*DCF!J$6</f>
        <v>11661.900117687705</v>
      </c>
      <c r="CU672" s="15">
        <f ca="1">(BN672*DCF!K$28-DCF!K$5*MAX(BN672*DCF!K$28,0)-MAX(BN672-BM672,0)/Inputs!$B$17)*DCF!K$6</f>
        <v>15197.94909320779</v>
      </c>
      <c r="CV672" s="15">
        <f ca="1">(BO672*DCF!L$28-DCF!L$5*MAX(BO672*DCF!L$28,0)-MAX(BO672-BN672,0)/Inputs!$B$17)*DCF!L$6</f>
        <v>17696.142664862335</v>
      </c>
      <c r="CW672" s="15">
        <f ca="1">(BP672*DCF!M$28-DCF!M$5*MAX(BP672*DCF!M$28,0)-MAX(BP672-BO672,0)/Inputs!$B$17)*DCF!M$6</f>
        <v>19662.633250229839</v>
      </c>
      <c r="CX672" s="15">
        <f ca="1">(BQ672*DCF!C$46-DCF!C$5*MAX(BQ672*DCF!C$46,0)-MAX(BQ672-Inputs!$B$20,0)/Inputs!$B$24)*DCF!C$6</f>
        <v>-1490.0365396308437</v>
      </c>
      <c r="CY672" s="15">
        <f ca="1">(BR672*DCF!D$46-DCF!D$5*MAX(BR672*DCF!D$46,0)-MAX(BR672-BQ672,0)/Inputs!$B$24)*DCF!D$6</f>
        <v>-2627.0282723775977</v>
      </c>
      <c r="CZ672" s="15">
        <f ca="1">(BS672*DCF!E$46-DCF!E$5*MAX(BS672*DCF!E$46,0)-MAX(BS672-BR672,0)/Inputs!$B$24)*DCF!E$6</f>
        <v>-2020.8885000906964</v>
      </c>
      <c r="DA672" s="15">
        <f ca="1">(BT672*DCF!F$46-DCF!F$5*MAX(BT672*DCF!F$46,0)-MAX(BT672-BS672,0)/Inputs!$B$24)*DCF!F$6</f>
        <v>-677.94064830274294</v>
      </c>
      <c r="DB672" s="15">
        <f ca="1">(BU672*DCF!G$46-DCF!G$5*MAX(BU672*DCF!G$46,0)-MAX(BU672-BT672,0)/Inputs!$B$24)*DCF!G$6</f>
        <v>-1630.8690469102651</v>
      </c>
      <c r="DC672" s="15">
        <f ca="1">(BV672*DCF!H$46-DCF!H$5*MAX(BV672*DCF!H$46,0)-MAX(BV672-BU672,0)/Inputs!$B$24)*DCF!H$6</f>
        <v>-1884.1953002541434</v>
      </c>
      <c r="DD672" s="15">
        <f ca="1">(BW672*DCF!I$46-DCF!I$5*MAX(BW672*DCF!I$46,0)-MAX(BW672-BV672,0)/Inputs!$B$24)*DCF!I$6</f>
        <v>-441.11185402848491</v>
      </c>
      <c r="DE672" s="15">
        <f ca="1">(BX672*DCF!J$46-DCF!J$5*MAX(BX672*DCF!J$46,0)-MAX(BX672-BW672,0)/Inputs!$B$24)*DCF!J$6</f>
        <v>-1235.8153797209734</v>
      </c>
      <c r="DF672" s="15">
        <f ca="1">(BY672*DCF!K$46-DCF!K$5*MAX(BY672*DCF!K$46,0)-MAX(BY672-BX672,0)/Inputs!$B$24)*DCF!K$6</f>
        <v>-1764.8244233186288</v>
      </c>
      <c r="DG672" s="15">
        <f ca="1">(BZ672*DCF!L$46-DCF!L$5*MAX(BZ672*DCF!L$46,0)-MAX(BZ672-BY672,0)/Inputs!$B$24)*DCF!L$6</f>
        <v>1466.2212893312433</v>
      </c>
      <c r="DH672" s="15">
        <f ca="1">(CA672*DCF!M$46-DCF!M$5*MAX(CA672*DCF!M$46,0)-MAX(CA672-BZ672,0)/Inputs!$B$24)*DCF!M$6</f>
        <v>-481.01046516214473</v>
      </c>
      <c r="DI672" s="15">
        <f ca="1">SUM(CB672:CL672)+BE672*DCF!M$10*(1+Inputs!$B$30)*(1-Inputs!$B$33)*(1-Inputs!$B$30/Inputs!$B$31)/(Inputs!$B$29-Inputs!$B$30)*DCF!M$6</f>
        <v>143780.81533712108</v>
      </c>
      <c r="DJ672" s="15">
        <f ca="1">SUM(CM672:CW672)+BP672*DCF!M$28*(1+Inputs!$B$30)*(1-Inputs!$B$33)*(1-Inputs!$B$30/Inputs!$B$31)/(Inputs!$B$29-Inputs!$B$30)*DCF!M$6</f>
        <v>521802.1851996925</v>
      </c>
      <c r="DK672" s="15">
        <f ca="1">SUM(CX672:DH672)+CA672*DCF!M$46*(1+Inputs!$B$30)*(1-Inputs!$B$33)*(1-Inputs!$B$30/Inputs!$B$31)/(Inputs!$B$29-Inputs!$B$30)*DCF!M$6</f>
        <v>151833.28384525946</v>
      </c>
      <c r="DM672" s="15">
        <f ca="1">DI672+DJ672+DK672+Inputs!$B$34+Inputs!$B$36-Inputs!$B$35</f>
        <v>894267.28438207309</v>
      </c>
    </row>
    <row r="673" spans="1:117" x14ac:dyDescent="0.75">
      <c r="A673" s="11">
        <v>660</v>
      </c>
      <c r="C673" s="23">
        <f t="shared" ca="1" si="395"/>
        <v>-1.4328822056108867</v>
      </c>
      <c r="D673" s="23">
        <f t="shared" ca="1" si="395"/>
        <v>0.32346756301272245</v>
      </c>
      <c r="E673" s="23">
        <f t="shared" ca="1" si="395"/>
        <v>-1.9955599508488417</v>
      </c>
      <c r="F673" s="23">
        <f t="shared" ca="1" si="395"/>
        <v>-2.0171582259517447</v>
      </c>
      <c r="G673" s="23">
        <f t="shared" ca="1" si="395"/>
        <v>-0.32508028829241919</v>
      </c>
      <c r="H673" s="23">
        <f t="shared" ca="1" si="395"/>
        <v>-1.8929065419567122</v>
      </c>
      <c r="I673" s="23">
        <f t="shared" ca="1" si="395"/>
        <v>0.62728252236176529</v>
      </c>
      <c r="J673" s="23">
        <f t="shared" ca="1" si="395"/>
        <v>0.89716791201869028</v>
      </c>
      <c r="K673" s="23">
        <f t="shared" ca="1" si="395"/>
        <v>1.1951462153193353</v>
      </c>
      <c r="L673" s="23">
        <f t="shared" ca="1" si="395"/>
        <v>0.68934311786684854</v>
      </c>
      <c r="M673" s="23">
        <f t="shared" ca="1" si="395"/>
        <v>0.71643617709333496</v>
      </c>
      <c r="N673" s="23">
        <f ca="1">SQRT(Inputs!$B$38)*C673+SQRT(1-Inputs!$B$38)*_xlfn.NORM.S.INV(RAND())</f>
        <v>-1.6447988910895841</v>
      </c>
      <c r="O673" s="23">
        <f ca="1">SQRT(Inputs!$B$38)*D673+SQRT(1-Inputs!$B$38)*_xlfn.NORM.S.INV(RAND())</f>
        <v>-0.18374943308791575</v>
      </c>
      <c r="P673" s="23">
        <f ca="1">SQRT(Inputs!$B$38)*E673+SQRT(1-Inputs!$B$38)*_xlfn.NORM.S.INV(RAND())</f>
        <v>-0.64075301750645541</v>
      </c>
      <c r="Q673" s="23">
        <f ca="1">SQRT(Inputs!$B$38)*F673+SQRT(1-Inputs!$B$38)*_xlfn.NORM.S.INV(RAND())</f>
        <v>-1.3915152820911898</v>
      </c>
      <c r="R673" s="23">
        <f ca="1">SQRT(Inputs!$B$38)*G673+SQRT(1-Inputs!$B$38)*_xlfn.NORM.S.INV(RAND())</f>
        <v>-0.65152906873491079</v>
      </c>
      <c r="S673" s="23">
        <f ca="1">SQRT(Inputs!$B$38)*H673+SQRT(1-Inputs!$B$38)*_xlfn.NORM.S.INV(RAND())</f>
        <v>0.39624278073917618</v>
      </c>
      <c r="T673" s="23">
        <f ca="1">SQRT(Inputs!$B$38)*I673+SQRT(1-Inputs!$B$38)*_xlfn.NORM.S.INV(RAND())</f>
        <v>-0.56451885128907697</v>
      </c>
      <c r="U673" s="23">
        <f ca="1">SQRT(Inputs!$B$38)*J673+SQRT(1-Inputs!$B$38)*_xlfn.NORM.S.INV(RAND())</f>
        <v>2.0843210772175351</v>
      </c>
      <c r="V673" s="23">
        <f ca="1">SQRT(Inputs!$B$38)*K673+SQRT(1-Inputs!$B$38)*_xlfn.NORM.S.INV(RAND())</f>
        <v>1.0176848773727305</v>
      </c>
      <c r="W673" s="23">
        <f ca="1">SQRT(Inputs!$B$38)*L673+SQRT(1-Inputs!$B$38)*_xlfn.NORM.S.INV(RAND())</f>
        <v>1.1883903889025627</v>
      </c>
      <c r="X673" s="23">
        <f ca="1">SQRT(Inputs!$B$38)*M673+SQRT(1-Inputs!$B$38)*_xlfn.NORM.S.INV(RAND())</f>
        <v>-6.9045419306439537E-2</v>
      </c>
      <c r="Y673" s="23">
        <f ca="1">SQRT(Inputs!$B$38)*C673+SQRT(1-Inputs!$B$38)*_xlfn.NORM.S.INV(RAND())</f>
        <v>-1.1044912091439951</v>
      </c>
      <c r="Z673" s="23">
        <f ca="1">SQRT(Inputs!$B$38)*D673+SQRT(1-Inputs!$B$38)*_xlfn.NORM.S.INV(RAND())</f>
        <v>-0.30706360747803746</v>
      </c>
      <c r="AA673" s="23">
        <f ca="1">SQRT(Inputs!$B$38)*E673+SQRT(1-Inputs!$B$38)*_xlfn.NORM.S.INV(RAND())</f>
        <v>-2.0879203773856849</v>
      </c>
      <c r="AB673" s="23">
        <f ca="1">SQRT(Inputs!$B$38)*F673+SQRT(1-Inputs!$B$38)*_xlfn.NORM.S.INV(RAND())</f>
        <v>-0.69900827107551988</v>
      </c>
      <c r="AC673" s="23">
        <f ca="1">SQRT(Inputs!$B$38)*G673+SQRT(1-Inputs!$B$38)*_xlfn.NORM.S.INV(RAND())</f>
        <v>0.74596499424302054</v>
      </c>
      <c r="AD673" s="23">
        <f ca="1">SQRT(Inputs!$B$38)*H673+SQRT(1-Inputs!$B$38)*_xlfn.NORM.S.INV(RAND())</f>
        <v>-1.8345675483080695</v>
      </c>
      <c r="AE673" s="23">
        <f ca="1">SQRT(Inputs!$B$38)*I673+SQRT(1-Inputs!$B$38)*_xlfn.NORM.S.INV(RAND())</f>
        <v>-0.26636142277990116</v>
      </c>
      <c r="AF673" s="23">
        <f ca="1">SQRT(Inputs!$B$38)*J673+SQRT(1-Inputs!$B$38)*_xlfn.NORM.S.INV(RAND())</f>
        <v>0.58337419606795526</v>
      </c>
      <c r="AG673" s="23">
        <f ca="1">SQRT(Inputs!$B$38)*K673+SQRT(1-Inputs!$B$38)*_xlfn.NORM.S.INV(RAND())</f>
        <v>0.44783667908931712</v>
      </c>
      <c r="AH673" s="23">
        <f ca="1">SQRT(Inputs!$B$38)*L673+SQRT(1-Inputs!$B$38)*_xlfn.NORM.S.INV(RAND())</f>
        <v>2.0216223890886327</v>
      </c>
      <c r="AI673" s="23">
        <f ca="1">SQRT(Inputs!$B$38)*M673+SQRT(1-Inputs!$B$38)*_xlfn.NORM.S.INV(RAND())</f>
        <v>0.79687357667341729</v>
      </c>
      <c r="AJ673" s="23">
        <f ca="1">SQRT(Inputs!$B$38)*C673+SQRT(1-Inputs!$B$38)*_xlfn.NORM.S.INV(RAND())</f>
        <v>-2.4778947802972437</v>
      </c>
      <c r="AK673" s="23">
        <f ca="1">SQRT(Inputs!$B$38)*D673+SQRT(1-Inputs!$B$38)*_xlfn.NORM.S.INV(RAND())</f>
        <v>0.63579256430059383</v>
      </c>
      <c r="AL673" s="23">
        <f ca="1">SQRT(Inputs!$B$38)*E673+SQRT(1-Inputs!$B$38)*_xlfn.NORM.S.INV(RAND())</f>
        <v>-1.0897232626763687</v>
      </c>
      <c r="AM673" s="23">
        <f ca="1">SQRT(Inputs!$B$38)*F673+SQRT(1-Inputs!$B$38)*_xlfn.NORM.S.INV(RAND())</f>
        <v>-1.1912272479032195</v>
      </c>
      <c r="AN673" s="23">
        <f ca="1">SQRT(Inputs!$B$38)*G673+SQRT(1-Inputs!$B$38)*_xlfn.NORM.S.INV(RAND())</f>
        <v>-0.38864588925047561</v>
      </c>
      <c r="AO673" s="23">
        <f ca="1">SQRT(Inputs!$B$38)*H673+SQRT(1-Inputs!$B$38)*_xlfn.NORM.S.INV(RAND())</f>
        <v>-0.37436986573737119</v>
      </c>
      <c r="AP673" s="23">
        <f ca="1">SQRT(Inputs!$B$38)*I673+SQRT(1-Inputs!$B$38)*_xlfn.NORM.S.INV(RAND())</f>
        <v>1.1597798980771612</v>
      </c>
      <c r="AQ673" s="23">
        <f ca="1">SQRT(Inputs!$B$38)*J673+SQRT(1-Inputs!$B$38)*_xlfn.NORM.S.INV(RAND())</f>
        <v>2.0798941023179811</v>
      </c>
      <c r="AR673" s="23">
        <f ca="1">SQRT(Inputs!$B$38)*K673+SQRT(1-Inputs!$B$38)*_xlfn.NORM.S.INV(RAND())</f>
        <v>0.66786979748798214</v>
      </c>
      <c r="AS673" s="23">
        <f ca="1">SQRT(Inputs!$B$38)*L673+SQRT(1-Inputs!$B$38)*_xlfn.NORM.S.INV(RAND())</f>
        <v>-1.824868801024798</v>
      </c>
      <c r="AT673" s="23">
        <f ca="1">SQRT(Inputs!$B$38)*M673+SQRT(1-Inputs!$B$38)*_xlfn.NORM.S.INV(RAND())</f>
        <v>1.4717316312902848</v>
      </c>
      <c r="AU673" s="15">
        <f ca="1">Inputs!$B$6*EXP($B$8-0.5*C$5^2+C$5*N673)</f>
        <v>3802.3088808525645</v>
      </c>
      <c r="AV673" s="15">
        <f t="shared" ca="1" si="365"/>
        <v>4504.9388484948431</v>
      </c>
      <c r="AW673" s="15">
        <f t="shared" ca="1" si="366"/>
        <v>5038.1775887318263</v>
      </c>
      <c r="AX673" s="15">
        <f t="shared" ca="1" si="367"/>
        <v>5169.553728348702</v>
      </c>
      <c r="AY673" s="15">
        <f t="shared" ca="1" si="368"/>
        <v>5854.8360794277796</v>
      </c>
      <c r="AZ673" s="15">
        <f t="shared" ca="1" si="369"/>
        <v>7479.9863659120183</v>
      </c>
      <c r="BA673" s="15">
        <f t="shared" ca="1" si="370"/>
        <v>8628.4411624259537</v>
      </c>
      <c r="BB673" s="15">
        <f t="shared" ca="1" si="371"/>
        <v>13017.106350411525</v>
      </c>
      <c r="BC673" s="15">
        <f t="shared" ca="1" si="372"/>
        <v>17588.309545638353</v>
      </c>
      <c r="BD673" s="15">
        <f t="shared" ca="1" si="373"/>
        <v>24080.602085745446</v>
      </c>
      <c r="BE673" s="15">
        <f t="shared" ca="1" si="374"/>
        <v>29322.707626812786</v>
      </c>
      <c r="BF673" s="15">
        <f ca="1">Inputs!$B$13*EXP($B$9-0.5*C$6^2+C$6*Y673)</f>
        <v>11111.172358893251</v>
      </c>
      <c r="BG673" s="15">
        <f t="shared" ca="1" si="375"/>
        <v>12811.69871771985</v>
      </c>
      <c r="BH673" s="15">
        <f t="shared" ca="1" si="376"/>
        <v>11071.785351285003</v>
      </c>
      <c r="BI673" s="15">
        <f t="shared" ca="1" si="377"/>
        <v>12171.000265376786</v>
      </c>
      <c r="BJ673" s="15">
        <f t="shared" ca="1" si="378"/>
        <v>16614.691278385999</v>
      </c>
      <c r="BK673" s="15">
        <f t="shared" ca="1" si="379"/>
        <v>15884.573253157561</v>
      </c>
      <c r="BL673" s="15">
        <f t="shared" ca="1" si="380"/>
        <v>18850.244145745091</v>
      </c>
      <c r="BM673" s="15">
        <f t="shared" ca="1" si="381"/>
        <v>24912.593965401342</v>
      </c>
      <c r="BN673" s="15">
        <f t="shared" ca="1" si="382"/>
        <v>32328.613603022302</v>
      </c>
      <c r="BO673" s="15">
        <f t="shared" ca="1" si="383"/>
        <v>50313.998742603289</v>
      </c>
      <c r="BP673" s="15">
        <f t="shared" ca="1" si="384"/>
        <v>67778.217745967908</v>
      </c>
      <c r="BQ673" s="15">
        <f ca="1">Inputs!$B$20*EXP($B$10-0.5*C$7^2+C$7*AJ673)</f>
        <v>1781.2351439650915</v>
      </c>
      <c r="BR673" s="15">
        <f t="shared" ca="1" si="385"/>
        <v>2957.6751966005772</v>
      </c>
      <c r="BS673" s="15">
        <f t="shared" ca="1" si="386"/>
        <v>2961.8058211467282</v>
      </c>
      <c r="BT673" s="15">
        <f t="shared" ca="1" si="387"/>
        <v>2987.6968059438627</v>
      </c>
      <c r="BU673" s="15">
        <f t="shared" ca="1" si="388"/>
        <v>3768.9541296082507</v>
      </c>
      <c r="BV673" s="15">
        <f t="shared" ca="1" si="389"/>
        <v>4819.5611979076812</v>
      </c>
      <c r="BW673" s="15">
        <f t="shared" ca="1" si="390"/>
        <v>8596.5569724728502</v>
      </c>
      <c r="BX673" s="15">
        <f t="shared" ca="1" si="391"/>
        <v>18244.101873105297</v>
      </c>
      <c r="BY673" s="15">
        <f t="shared" ca="1" si="392"/>
        <v>29047.409976347099</v>
      </c>
      <c r="BZ673" s="15">
        <f t="shared" ca="1" si="393"/>
        <v>29141.67648690486</v>
      </c>
      <c r="CA673" s="15">
        <f t="shared" ca="1" si="394"/>
        <v>53171.283633348059</v>
      </c>
      <c r="CB673" s="15">
        <f ca="1">(AU673*DCF!C$10-DCF!C$5*MAX(AU673*DCF!C$10,0)-MAX(AU673-Inputs!$B$6,0)/Inputs!$B$10)*DCF!C$6</f>
        <v>976.46758139200358</v>
      </c>
      <c r="CC673" s="15">
        <f ca="1">(AV673*DCF!D$10-DCF!D$5*MAX(AV673*DCF!D$10,0)-MAX(AV673-AU673,0)/Inputs!$B$10)*DCF!D$6</f>
        <v>926.73039588476365</v>
      </c>
      <c r="CD673" s="15">
        <f ca="1">(AW673*DCF!E$10-DCF!E$5*MAX(AW673*DCF!E$10,0)-MAX(AW673-AV673,0)/Inputs!$B$10)*DCF!E$6</f>
        <v>1043.1275575888772</v>
      </c>
      <c r="CE673" s="15">
        <f ca="1">(AX673*DCF!F$10-DCF!F$5*MAX(AX673*DCF!F$10,0)-MAX(AX673-AW673,0)/Inputs!$B$10)*DCF!F$6</f>
        <v>1101.1692228096711</v>
      </c>
      <c r="CF673" s="15">
        <f ca="1">(AY673*DCF!G$10-DCF!G$5*MAX(AY673*DCF!G$10,0)-MAX(AY673-AX673,0)/Inputs!$B$10)*DCF!G$6</f>
        <v>1074.6064281948663</v>
      </c>
      <c r="CG673" s="15">
        <f ca="1">(AZ673*DCF!H$10-DCF!H$5*MAX(AZ673*DCF!H$10,0)-MAX(AZ673-AY673,0)/Inputs!$B$10)*DCF!H$6</f>
        <v>1163.6701501644027</v>
      </c>
      <c r="CH673" s="15">
        <f ca="1">(BA673*DCF!I$10-DCF!I$5*MAX(BA673*DCF!I$10,0)-MAX(BA673-AZ673,0)/Inputs!$B$10)*DCF!I$6</f>
        <v>1387.7146090344888</v>
      </c>
      <c r="CI673" s="15">
        <f ca="1">(BB673*DCF!J$10-DCF!J$5*MAX(BB673*DCF!J$10,0)-MAX(BB673-BA673,0)/Inputs!$B$10)*DCF!J$6</f>
        <v>1568.7357637975845</v>
      </c>
      <c r="CJ673" s="15">
        <f ca="1">(BC673*DCF!K$10-DCF!K$5*MAX(BC673*DCF!K$10,0)-MAX(BC673-BB673,0)/Inputs!$B$10)*DCF!K$6</f>
        <v>2191.5365061374468</v>
      </c>
      <c r="CK673" s="15">
        <f ca="1">(BD673*DCF!L$10-DCF!L$5*MAX(BD673*DCF!L$10,0)-MAX(BD673-BC673,0)/Inputs!$B$10)*DCF!L$6</f>
        <v>2792.2541656557637</v>
      </c>
      <c r="CL673" s="15">
        <f ca="1">(BE673*DCF!M$10-DCF!M$5*MAX(BE673*DCF!M$10,0)-MAX(BE673-BD673,0)/Inputs!$B$10)*DCF!M$6</f>
        <v>3511.5877891169907</v>
      </c>
      <c r="CM673" s="15">
        <f ca="1">(BF673*DCF!C$28-DCF!C$5*MAX(BF673*DCF!C$28,0)-MAX(BF673-Inputs!$B$13,0)/Inputs!$B$17)*DCF!C$6</f>
        <v>3391.0569354437248</v>
      </c>
      <c r="CN673" s="15">
        <f ca="1">(BG673*DCF!D$28-DCF!D$5*MAX(BG673*DCF!D$28,0)-MAX(BG673-BF673,0)/Inputs!$B$17)*DCF!D$6</f>
        <v>3410.5405181278607</v>
      </c>
      <c r="CO673" s="15">
        <f ca="1">(BH673*DCF!E$28-DCF!E$5*MAX(BH673*DCF!E$28,0)-MAX(BH673-BG673,0)/Inputs!$B$17)*DCF!E$6</f>
        <v>3135.7267606035748</v>
      </c>
      <c r="CP673" s="15">
        <f ca="1">(BI673*DCF!F$28-DCF!F$5*MAX(BI673*DCF!F$28,0)-MAX(BI673-BH673,0)/Inputs!$B$17)*DCF!F$6</f>
        <v>3103.9765278780815</v>
      </c>
      <c r="CQ673" s="15">
        <f ca="1">(BJ673*DCF!G$28-DCF!G$5*MAX(BJ673*DCF!G$28,0)-MAX(BJ673-BI673,0)/Inputs!$B$17)*DCF!G$6</f>
        <v>3563.42277739569</v>
      </c>
      <c r="CR673" s="15">
        <f ca="1">(BK673*DCF!H$28-DCF!H$5*MAX(BK673*DCF!H$28,0)-MAX(BK673-BJ673,0)/Inputs!$B$17)*DCF!H$6</f>
        <v>3928.4302156849203</v>
      </c>
      <c r="CS673" s="15">
        <f ca="1">(BL673*DCF!I$28-DCF!I$5*MAX(BL673*DCF!I$28,0)-MAX(BL673-BK673,0)/Inputs!$B$17)*DCF!I$6</f>
        <v>4007.0274685753834</v>
      </c>
      <c r="CT673" s="15">
        <f ca="1">(BM673*DCF!J$28-DCF!J$5*MAX(BM673*DCF!J$28,0)-MAX(BM673-BL673,0)/Inputs!$B$17)*DCF!J$6</f>
        <v>4753.7585449849312</v>
      </c>
      <c r="CU673" s="15">
        <f ca="1">(BN673*DCF!K$28-DCF!K$5*MAX(BN673*DCF!K$28,0)-MAX(BN673-BM673,0)/Inputs!$B$17)*DCF!K$6</f>
        <v>5918.8975143829985</v>
      </c>
      <c r="CV673" s="15">
        <f ca="1">(BO673*DCF!L$28-DCF!L$5*MAX(BO673*DCF!L$28,0)-MAX(BO673-BN673,0)/Inputs!$B$17)*DCF!L$6</f>
        <v>8003.6225147084597</v>
      </c>
      <c r="CW673" s="15">
        <f ca="1">(BP673*DCF!M$28-DCF!M$5*MAX(BP673*DCF!M$28,0)-MAX(BP673-BO673,0)/Inputs!$B$17)*DCF!M$6</f>
        <v>10927.009276033599</v>
      </c>
      <c r="CX673" s="15">
        <f ca="1">(BQ673*DCF!C$46-DCF!C$5*MAX(BQ673*DCF!C$46,0)-MAX(BQ673-Inputs!$B$20,0)/Inputs!$B$24)*DCF!C$6</f>
        <v>-411.37070299424744</v>
      </c>
      <c r="CY673" s="15">
        <f ca="1">(BR673*DCF!D$46-DCF!D$5*MAX(BR673*DCF!D$46,0)-MAX(BR673-BQ673,0)/Inputs!$B$24)*DCF!D$6</f>
        <v>-1006.7833873030276</v>
      </c>
      <c r="CZ673" s="15">
        <f ca="1">(BS673*DCF!E$46-DCF!E$5*MAX(BS673*DCF!E$46,0)-MAX(BS673-BR673,0)/Inputs!$B$24)*DCF!E$6</f>
        <v>-351.86687372323274</v>
      </c>
      <c r="DA673" s="15">
        <f ca="1">(BT673*DCF!F$46-DCF!F$5*MAX(BT673*DCF!F$46,0)-MAX(BT673-BS673,0)/Inputs!$B$24)*DCF!F$6</f>
        <v>-227.01069711009833</v>
      </c>
      <c r="DB673" s="15">
        <f ca="1">(BU673*DCF!G$46-DCF!G$5*MAX(BU673*DCF!G$46,0)-MAX(BU673-BT673,0)/Inputs!$B$24)*DCF!G$6</f>
        <v>-389.57969829664006</v>
      </c>
      <c r="DC673" s="15">
        <f ca="1">(BV673*DCF!H$46-DCF!H$5*MAX(BV673*DCF!H$46,0)-MAX(BV673-BU673,0)/Inputs!$B$24)*DCF!H$6</f>
        <v>-326.46970929774005</v>
      </c>
      <c r="DD673" s="15">
        <f ca="1">(BW673*DCF!I$46-DCF!I$5*MAX(BW673*DCF!I$46,0)-MAX(BW673-BV673,0)/Inputs!$B$24)*DCF!I$6</f>
        <v>-885.68855667538992</v>
      </c>
      <c r="DE673" s="15">
        <f ca="1">(BX673*DCF!J$46-DCF!J$5*MAX(BX673*DCF!J$46,0)-MAX(BX673-BW673,0)/Inputs!$B$24)*DCF!J$6</f>
        <v>-1793.0816813126967</v>
      </c>
      <c r="DF673" s="15">
        <f ca="1">(BY673*DCF!K$46-DCF!K$5*MAX(BY673*DCF!K$46,0)-MAX(BY673-BX673,0)/Inputs!$B$24)*DCF!K$6</f>
        <v>-987.23779846762909</v>
      </c>
      <c r="DG673" s="15">
        <f ca="1">(BZ673*DCF!L$46-DCF!L$5*MAX(BZ673*DCF!L$46,0)-MAX(BZ673-BY673,0)/Inputs!$B$24)*DCF!L$6</f>
        <v>1993.0967028409086</v>
      </c>
      <c r="DH673" s="15">
        <f ca="1">(CA673*DCF!M$46-DCF!M$5*MAX(CA673*DCF!M$46,0)-MAX(CA673-BZ673,0)/Inputs!$B$24)*DCF!M$6</f>
        <v>-855.11841218421762</v>
      </c>
      <c r="DI673" s="15">
        <f ca="1">SUM(CB673:CL673)+BE673*DCF!M$10*(1+Inputs!$B$30)*(1-Inputs!$B$33)*(1-Inputs!$B$30/Inputs!$B$31)/(Inputs!$B$29-Inputs!$B$30)*DCF!M$6</f>
        <v>99343.083247863164</v>
      </c>
      <c r="DJ673" s="15">
        <f ca="1">SUM(CM673:CW673)+BP673*DCF!M$28*(1+Inputs!$B$30)*(1-Inputs!$B$33)*(1-Inputs!$B$30/Inputs!$B$31)/(Inputs!$B$29-Inputs!$B$30)*DCF!M$6</f>
        <v>305647.03740204812</v>
      </c>
      <c r="DK673" s="15">
        <f ca="1">SUM(CX673:DH673)+CA673*DCF!M$46*(1+Inputs!$B$30)*(1-Inputs!$B$33)*(1-Inputs!$B$30/Inputs!$B$31)/(Inputs!$B$29-Inputs!$B$30)*DCF!M$6</f>
        <v>76967.992223833542</v>
      </c>
      <c r="DM673" s="15">
        <f ca="1">DI673+DJ673+DK673+Inputs!$B$34+Inputs!$B$36-Inputs!$B$35</f>
        <v>558809.1128737448</v>
      </c>
    </row>
    <row r="674" spans="1:117" x14ac:dyDescent="0.75">
      <c r="A674" s="11">
        <v>661</v>
      </c>
      <c r="C674" s="23">
        <f t="shared" ref="C674:M683" ca="1" si="396">_xlfn.NORM.S.INV(RAND())</f>
        <v>-0.64981355437665445</v>
      </c>
      <c r="D674" s="23">
        <f t="shared" ca="1" si="396"/>
        <v>0.34577427875283417</v>
      </c>
      <c r="E674" s="23">
        <f t="shared" ca="1" si="396"/>
        <v>0.47691515511772525</v>
      </c>
      <c r="F674" s="23">
        <f t="shared" ca="1" si="396"/>
        <v>1.3241958124391928</v>
      </c>
      <c r="G674" s="23">
        <f t="shared" ca="1" si="396"/>
        <v>-1.0000912636426764</v>
      </c>
      <c r="H674" s="23">
        <f t="shared" ca="1" si="396"/>
        <v>-0.88384941185580046</v>
      </c>
      <c r="I674" s="23">
        <f t="shared" ca="1" si="396"/>
        <v>-1.2859814757832426</v>
      </c>
      <c r="J674" s="23">
        <f t="shared" ca="1" si="396"/>
        <v>0.11691661443732453</v>
      </c>
      <c r="K674" s="23">
        <f t="shared" ca="1" si="396"/>
        <v>0.58351941148394337</v>
      </c>
      <c r="L674" s="23">
        <f t="shared" ca="1" si="396"/>
        <v>1.1138180407282621</v>
      </c>
      <c r="M674" s="23">
        <f t="shared" ca="1" si="396"/>
        <v>-1.4533374591671178E-3</v>
      </c>
      <c r="N674" s="23">
        <f ca="1">SQRT(Inputs!$B$38)*C674+SQRT(1-Inputs!$B$38)*_xlfn.NORM.S.INV(RAND())</f>
        <v>0.64568182990962242</v>
      </c>
      <c r="O674" s="23">
        <f ca="1">SQRT(Inputs!$B$38)*D674+SQRT(1-Inputs!$B$38)*_xlfn.NORM.S.INV(RAND())</f>
        <v>0.53847889286233619</v>
      </c>
      <c r="P674" s="23">
        <f ca="1">SQRT(Inputs!$B$38)*E674+SQRT(1-Inputs!$B$38)*_xlfn.NORM.S.INV(RAND())</f>
        <v>-0.51177423588512072</v>
      </c>
      <c r="Q674" s="23">
        <f ca="1">SQRT(Inputs!$B$38)*F674+SQRT(1-Inputs!$B$38)*_xlfn.NORM.S.INV(RAND())</f>
        <v>-0.28035936691375007</v>
      </c>
      <c r="R674" s="23">
        <f ca="1">SQRT(Inputs!$B$38)*G674+SQRT(1-Inputs!$B$38)*_xlfn.NORM.S.INV(RAND())</f>
        <v>-0.15641028773485832</v>
      </c>
      <c r="S674" s="23">
        <f ca="1">SQRT(Inputs!$B$38)*H674+SQRT(1-Inputs!$B$38)*_xlfn.NORM.S.INV(RAND())</f>
        <v>-8.9180165327552019E-2</v>
      </c>
      <c r="T674" s="23">
        <f ca="1">SQRT(Inputs!$B$38)*I674+SQRT(1-Inputs!$B$38)*_xlfn.NORM.S.INV(RAND())</f>
        <v>-1.0342161999069857</v>
      </c>
      <c r="U674" s="23">
        <f ca="1">SQRT(Inputs!$B$38)*J674+SQRT(1-Inputs!$B$38)*_xlfn.NORM.S.INV(RAND())</f>
        <v>-0.70727819447520746</v>
      </c>
      <c r="V674" s="23">
        <f ca="1">SQRT(Inputs!$B$38)*K674+SQRT(1-Inputs!$B$38)*_xlfn.NORM.S.INV(RAND())</f>
        <v>1.6209811507878504</v>
      </c>
      <c r="W674" s="23">
        <f ca="1">SQRT(Inputs!$B$38)*L674+SQRT(1-Inputs!$B$38)*_xlfn.NORM.S.INV(RAND())</f>
        <v>-0.11024656729002791</v>
      </c>
      <c r="X674" s="23">
        <f ca="1">SQRT(Inputs!$B$38)*M674+SQRT(1-Inputs!$B$38)*_xlfn.NORM.S.INV(RAND())</f>
        <v>3.6583249706614931E-2</v>
      </c>
      <c r="Y674" s="23">
        <f ca="1">SQRT(Inputs!$B$38)*C674+SQRT(1-Inputs!$B$38)*_xlfn.NORM.S.INV(RAND())</f>
        <v>-0.72211364455129812</v>
      </c>
      <c r="Z674" s="23">
        <f ca="1">SQRT(Inputs!$B$38)*D674+SQRT(1-Inputs!$B$38)*_xlfn.NORM.S.INV(RAND())</f>
        <v>1.2472073765255844</v>
      </c>
      <c r="AA674" s="23">
        <f ca="1">SQRT(Inputs!$B$38)*E674+SQRT(1-Inputs!$B$38)*_xlfn.NORM.S.INV(RAND())</f>
        <v>-1.0059742477222862</v>
      </c>
      <c r="AB674" s="23">
        <f ca="1">SQRT(Inputs!$B$38)*F674+SQRT(1-Inputs!$B$38)*_xlfn.NORM.S.INV(RAND())</f>
        <v>0.46303331418334803</v>
      </c>
      <c r="AC674" s="23">
        <f ca="1">SQRT(Inputs!$B$38)*G674+SQRT(1-Inputs!$B$38)*_xlfn.NORM.S.INV(RAND())</f>
        <v>0.553812927578895</v>
      </c>
      <c r="AD674" s="23">
        <f ca="1">SQRT(Inputs!$B$38)*H674+SQRT(1-Inputs!$B$38)*_xlfn.NORM.S.INV(RAND())</f>
        <v>0.57930254762962141</v>
      </c>
      <c r="AE674" s="23">
        <f ca="1">SQRT(Inputs!$B$38)*I674+SQRT(1-Inputs!$B$38)*_xlfn.NORM.S.INV(RAND())</f>
        <v>-0.6893998247280001</v>
      </c>
      <c r="AF674" s="23">
        <f ca="1">SQRT(Inputs!$B$38)*J674+SQRT(1-Inputs!$B$38)*_xlfn.NORM.S.INV(RAND())</f>
        <v>0.5479851890759061</v>
      </c>
      <c r="AG674" s="23">
        <f ca="1">SQRT(Inputs!$B$38)*K674+SQRT(1-Inputs!$B$38)*_xlfn.NORM.S.INV(RAND())</f>
        <v>-0.92202495255406003</v>
      </c>
      <c r="AH674" s="23">
        <f ca="1">SQRT(Inputs!$B$38)*L674+SQRT(1-Inputs!$B$38)*_xlfn.NORM.S.INV(RAND())</f>
        <v>0.75789089895717909</v>
      </c>
      <c r="AI674" s="23">
        <f ca="1">SQRT(Inputs!$B$38)*M674+SQRT(1-Inputs!$B$38)*_xlfn.NORM.S.INV(RAND())</f>
        <v>-5.2203334103682485E-4</v>
      </c>
      <c r="AJ674" s="23">
        <f ca="1">SQRT(Inputs!$B$38)*C674+SQRT(1-Inputs!$B$38)*_xlfn.NORM.S.INV(RAND())</f>
        <v>0.44438958203888235</v>
      </c>
      <c r="AK674" s="23">
        <f ca="1">SQRT(Inputs!$B$38)*D674+SQRT(1-Inputs!$B$38)*_xlfn.NORM.S.INV(RAND())</f>
        <v>0.20746206698650607</v>
      </c>
      <c r="AL674" s="23">
        <f ca="1">SQRT(Inputs!$B$38)*E674+SQRT(1-Inputs!$B$38)*_xlfn.NORM.S.INV(RAND())</f>
        <v>-1.1369823225053597</v>
      </c>
      <c r="AM674" s="23">
        <f ca="1">SQRT(Inputs!$B$38)*F674+SQRT(1-Inputs!$B$38)*_xlfn.NORM.S.INV(RAND())</f>
        <v>1.6535981195752827</v>
      </c>
      <c r="AN674" s="23">
        <f ca="1">SQRT(Inputs!$B$38)*G674+SQRT(1-Inputs!$B$38)*_xlfn.NORM.S.INV(RAND())</f>
        <v>0.55794298052582891</v>
      </c>
      <c r="AO674" s="23">
        <f ca="1">SQRT(Inputs!$B$38)*H674+SQRT(1-Inputs!$B$38)*_xlfn.NORM.S.INV(RAND())</f>
        <v>-0.74085660659040953</v>
      </c>
      <c r="AP674" s="23">
        <f ca="1">SQRT(Inputs!$B$38)*I674+SQRT(1-Inputs!$B$38)*_xlfn.NORM.S.INV(RAND())</f>
        <v>-2.6428306636503245</v>
      </c>
      <c r="AQ674" s="23">
        <f ca="1">SQRT(Inputs!$B$38)*J674+SQRT(1-Inputs!$B$38)*_xlfn.NORM.S.INV(RAND())</f>
        <v>0.67421427707311687</v>
      </c>
      <c r="AR674" s="23">
        <f ca="1">SQRT(Inputs!$B$38)*K674+SQRT(1-Inputs!$B$38)*_xlfn.NORM.S.INV(RAND())</f>
        <v>0.20372634240854676</v>
      </c>
      <c r="AS674" s="23">
        <f ca="1">SQRT(Inputs!$B$38)*L674+SQRT(1-Inputs!$B$38)*_xlfn.NORM.S.INV(RAND())</f>
        <v>1.2102152212988275</v>
      </c>
      <c r="AT674" s="23">
        <f ca="1">SQRT(Inputs!$B$38)*M674+SQRT(1-Inputs!$B$38)*_xlfn.NORM.S.INV(RAND())</f>
        <v>-1.4329507231516962</v>
      </c>
      <c r="AU674" s="15">
        <f ca="1">Inputs!$B$6*EXP($B$8-0.5*C$5^2+C$5*N674)</f>
        <v>5508.9588049163885</v>
      </c>
      <c r="AV674" s="15">
        <f t="shared" ca="1" si="365"/>
        <v>7258.2021005434744</v>
      </c>
      <c r="AW674" s="15">
        <f t="shared" ca="1" si="366"/>
        <v>8259.7892451304851</v>
      </c>
      <c r="AX674" s="15">
        <f t="shared" ca="1" si="367"/>
        <v>9737.2714237396776</v>
      </c>
      <c r="AY674" s="15">
        <f t="shared" ca="1" si="368"/>
        <v>11684.538548519373</v>
      </c>
      <c r="AZ674" s="15">
        <f t="shared" ca="1" si="369"/>
        <v>14150.853661443245</v>
      </c>
      <c r="BA674" s="15">
        <f t="shared" ca="1" si="370"/>
        <v>15540.499064438907</v>
      </c>
      <c r="BB674" s="15">
        <f t="shared" ca="1" si="371"/>
        <v>17724.725879784284</v>
      </c>
      <c r="BC674" s="15">
        <f t="shared" ca="1" si="372"/>
        <v>25385.212380443325</v>
      </c>
      <c r="BD674" s="15">
        <f t="shared" ca="1" si="373"/>
        <v>30780.238930983611</v>
      </c>
      <c r="BE674" s="15">
        <f t="shared" ca="1" si="374"/>
        <v>37843.119498246771</v>
      </c>
      <c r="BF674" s="15">
        <f ca="1">Inputs!$B$13*EXP($B$9-0.5*C$6^2+C$6*Y674)</f>
        <v>11986.207214927808</v>
      </c>
      <c r="BG674" s="15">
        <f t="shared" ca="1" si="375"/>
        <v>18294.75419923064</v>
      </c>
      <c r="BH674" s="15">
        <f t="shared" ca="1" si="376"/>
        <v>18917.821744918696</v>
      </c>
      <c r="BI674" s="15">
        <f t="shared" ca="1" si="377"/>
        <v>24868.982429735479</v>
      </c>
      <c r="BJ674" s="15">
        <f t="shared" ca="1" si="378"/>
        <v>33021.362661142455</v>
      </c>
      <c r="BK674" s="15">
        <f t="shared" ca="1" si="379"/>
        <v>43853.215294935537</v>
      </c>
      <c r="BL674" s="15">
        <f t="shared" ca="1" si="380"/>
        <v>49264.476611286867</v>
      </c>
      <c r="BM674" s="15">
        <f t="shared" ca="1" si="381"/>
        <v>64822.616758098899</v>
      </c>
      <c r="BN674" s="15">
        <f t="shared" ca="1" si="382"/>
        <v>71384.107573583911</v>
      </c>
      <c r="BO674" s="15">
        <f t="shared" ca="1" si="383"/>
        <v>95919.514838313116</v>
      </c>
      <c r="BP674" s="15">
        <f t="shared" ca="1" si="384"/>
        <v>118051.96928881228</v>
      </c>
      <c r="BQ674" s="15">
        <f ca="1">Inputs!$B$20*EXP($B$10-0.5*C$7^2+C$7*AJ674)</f>
        <v>5021.8113649481083</v>
      </c>
      <c r="BR674" s="15">
        <f t="shared" ca="1" si="385"/>
        <v>7278.0139974523163</v>
      </c>
      <c r="BS674" s="15">
        <f t="shared" ca="1" si="386"/>
        <v>7189.9246138842664</v>
      </c>
      <c r="BT674" s="15">
        <f t="shared" ca="1" si="387"/>
        <v>15297.260121501615</v>
      </c>
      <c r="BU674" s="15">
        <f t="shared" ca="1" si="388"/>
        <v>24264.502118103163</v>
      </c>
      <c r="BV674" s="15">
        <f t="shared" ca="1" si="389"/>
        <v>28569.247414789093</v>
      </c>
      <c r="BW674" s="15">
        <f t="shared" ca="1" si="390"/>
        <v>22786.998221541129</v>
      </c>
      <c r="BX674" s="15">
        <f t="shared" ca="1" si="391"/>
        <v>36483.779050779885</v>
      </c>
      <c r="BY674" s="15">
        <f t="shared" ca="1" si="392"/>
        <v>53151.860763128127</v>
      </c>
      <c r="BZ674" s="15">
        <f t="shared" ca="1" si="393"/>
        <v>93162.400810291379</v>
      </c>
      <c r="CA674" s="15">
        <f t="shared" ca="1" si="394"/>
        <v>101446.24026842797</v>
      </c>
      <c r="CB674" s="15">
        <f ca="1">(AU674*DCF!C$10-DCF!C$5*MAX(AU674*DCF!C$10,0)-MAX(AU674-Inputs!$B$6,0)/Inputs!$B$10)*DCF!C$6</f>
        <v>1039.176096929916</v>
      </c>
      <c r="CC674" s="15">
        <f ca="1">(AV674*DCF!D$10-DCF!D$5*MAX(AV674*DCF!D$10,0)-MAX(AV674-AU674,0)/Inputs!$B$10)*DCF!D$6</f>
        <v>1342.6303926129467</v>
      </c>
      <c r="CD674" s="15">
        <f ca="1">(AW674*DCF!E$10-DCF!E$5*MAX(AW674*DCF!E$10,0)-MAX(AW674-AV674,0)/Inputs!$B$10)*DCF!E$6</f>
        <v>1681.4549495572992</v>
      </c>
      <c r="CE674" s="15">
        <f ca="1">(AX674*DCF!F$10-DCF!F$5*MAX(AX674*DCF!F$10,0)-MAX(AX674-AW674,0)/Inputs!$B$10)*DCF!F$6</f>
        <v>1818.2034233869381</v>
      </c>
      <c r="CF674" s="15">
        <f ca="1">(AY674*DCF!G$10-DCF!G$5*MAX(AY674*DCF!G$10,0)-MAX(AY674-AX674,0)/Inputs!$B$10)*DCF!G$6</f>
        <v>2033.182159283509</v>
      </c>
      <c r="CG674" s="15">
        <f ca="1">(AZ674*DCF!H$10-DCF!H$5*MAX(AZ674*DCF!H$10,0)-MAX(AZ674-AY674,0)/Inputs!$B$10)*DCF!H$6</f>
        <v>2309.4599256765919</v>
      </c>
      <c r="CH674" s="15">
        <f ca="1">(BA674*DCF!I$10-DCF!I$5*MAX(BA674*DCF!I$10,0)-MAX(BA674-AZ674,0)/Inputs!$B$10)*DCF!I$6</f>
        <v>2610.7317250722303</v>
      </c>
      <c r="CI674" s="15">
        <f ca="1">(BB674*DCF!J$10-DCF!J$5*MAX(BB674*DCF!J$10,0)-MAX(BB674-BA674,0)/Inputs!$B$10)*DCF!J$6</f>
        <v>2710.6205073873139</v>
      </c>
      <c r="CJ674" s="15">
        <f ca="1">(BC674*DCF!K$10-DCF!K$5*MAX(BC674*DCF!K$10,0)-MAX(BC674-BB674,0)/Inputs!$B$10)*DCF!K$6</f>
        <v>3014.2600083325633</v>
      </c>
      <c r="CK674" s="15">
        <f ca="1">(BD674*DCF!L$10-DCF!L$5*MAX(BD674*DCF!L$10,0)-MAX(BD674-BC674,0)/Inputs!$B$10)*DCF!L$6</f>
        <v>3944.5810607301823</v>
      </c>
      <c r="CL674" s="15">
        <f ca="1">(BE674*DCF!M$10-DCF!M$5*MAX(BE674*DCF!M$10,0)-MAX(BE674-BD674,0)/Inputs!$B$10)*DCF!M$6</f>
        <v>4496.4170758888486</v>
      </c>
      <c r="CM674" s="15">
        <f ca="1">(BF674*DCF!C$28-DCF!C$5*MAX(BF674*DCF!C$28,0)-MAX(BF674-Inputs!$B$13,0)/Inputs!$B$17)*DCF!C$6</f>
        <v>3519.7267968253227</v>
      </c>
      <c r="CN674" s="15">
        <f ca="1">(BG674*DCF!D$28-DCF!D$5*MAX(BG674*DCF!D$28,0)-MAX(BG674-BF674,0)/Inputs!$B$17)*DCF!D$6</f>
        <v>4042.3247421613464</v>
      </c>
      <c r="CO674" s="15">
        <f ca="1">(BH674*DCF!E$28-DCF!E$5*MAX(BH674*DCF!E$28,0)-MAX(BH674-BG674,0)/Inputs!$B$17)*DCF!E$6</f>
        <v>5235.0659404179241</v>
      </c>
      <c r="CP674" s="15">
        <f ca="1">(BI674*DCF!F$28-DCF!F$5*MAX(BI674*DCF!F$28,0)-MAX(BI674-BH674,0)/Inputs!$B$17)*DCF!F$6</f>
        <v>5667.7707912859278</v>
      </c>
      <c r="CQ674" s="15">
        <f ca="1">(BJ674*DCF!G$28-DCF!G$5*MAX(BJ674*DCF!G$28,0)-MAX(BJ674-BI674,0)/Inputs!$B$17)*DCF!G$6</f>
        <v>7196.493255550391</v>
      </c>
      <c r="CR674" s="15">
        <f ca="1">(BK674*DCF!H$28-DCF!H$5*MAX(BK674*DCF!H$28,0)-MAX(BK674-BJ674,0)/Inputs!$B$17)*DCF!H$6</f>
        <v>9162.4180439975025</v>
      </c>
      <c r="CS674" s="15">
        <f ca="1">(BL674*DCF!I$28-DCF!I$5*MAX(BL674*DCF!I$28,0)-MAX(BL674-BK674,0)/Inputs!$B$17)*DCF!I$6</f>
        <v>10808.009403017972</v>
      </c>
      <c r="CT674" s="15">
        <f ca="1">(BM674*DCF!J$28-DCF!J$5*MAX(BM674*DCF!J$28,0)-MAX(BM674-BL674,0)/Inputs!$B$17)*DCF!J$6</f>
        <v>12397.942587272972</v>
      </c>
      <c r="CU674" s="15">
        <f ca="1">(BN674*DCF!K$28-DCF!K$5*MAX(BN674*DCF!K$28,0)-MAX(BN674-BM674,0)/Inputs!$B$17)*DCF!K$6</f>
        <v>14271.431395821463</v>
      </c>
      <c r="CV674" s="15">
        <f ca="1">(BO674*DCF!L$28-DCF!L$5*MAX(BO674*DCF!L$28,0)-MAX(BO674-BN674,0)/Inputs!$B$17)*DCF!L$6</f>
        <v>16361.734304291012</v>
      </c>
      <c r="CW674" s="15">
        <f ca="1">(BP674*DCF!M$28-DCF!M$5*MAX(BP674*DCF!M$28,0)-MAX(BP674-BO674,0)/Inputs!$B$17)*DCF!M$6</f>
        <v>19898.082945338825</v>
      </c>
      <c r="CX674" s="15">
        <f ca="1">(BQ674*DCF!C$46-DCF!C$5*MAX(BQ674*DCF!C$46,0)-MAX(BQ674-Inputs!$B$20,0)/Inputs!$B$24)*DCF!C$6</f>
        <v>-2000.7930934975343</v>
      </c>
      <c r="CY674" s="15">
        <f ca="1">(BR674*DCF!D$46-DCF!D$5*MAX(BR674*DCF!D$46,0)-MAX(BR674-BQ674,0)/Inputs!$B$24)*DCF!D$6</f>
        <v>-2204.8901989919987</v>
      </c>
      <c r="CZ674" s="15">
        <f ca="1">(BS674*DCF!E$46-DCF!E$5*MAX(BS674*DCF!E$46,0)-MAX(BS674-BR674,0)/Inputs!$B$24)*DCF!E$6</f>
        <v>-850.22110418978536</v>
      </c>
      <c r="DA674" s="15">
        <f ca="1">(BT674*DCF!F$46-DCF!F$5*MAX(BT674*DCF!F$46,0)-MAX(BT674-BS674,0)/Inputs!$B$24)*DCF!F$6</f>
        <v>-4066.1803494536498</v>
      </c>
      <c r="DB674" s="15">
        <f ca="1">(BU674*DCF!G$46-DCF!G$5*MAX(BU674*DCF!G$46,0)-MAX(BU674-BT674,0)/Inputs!$B$24)*DCF!G$6</f>
        <v>-3832.6129470385094</v>
      </c>
      <c r="DC674" s="15">
        <f ca="1">(BV674*DCF!H$46-DCF!H$5*MAX(BV674*DCF!H$46,0)-MAX(BV674-BU674,0)/Inputs!$B$24)*DCF!H$6</f>
        <v>-1337.6732253331172</v>
      </c>
      <c r="DD674" s="15">
        <f ca="1">(BW674*DCF!I$46-DCF!I$5*MAX(BW674*DCF!I$46,0)-MAX(BW674-BV674,0)/Inputs!$B$24)*DCF!I$6</f>
        <v>526.27455553173172</v>
      </c>
      <c r="DE674" s="15">
        <f ca="1">(BX674*DCF!J$46-DCF!J$5*MAX(BX674*DCF!J$46,0)-MAX(BX674-BW674,0)/Inputs!$B$24)*DCF!J$6</f>
        <v>-2101.7688903878111</v>
      </c>
      <c r="DF674" s="15">
        <f ca="1">(BY674*DCF!K$46-DCF!K$5*MAX(BY674*DCF!K$46,0)-MAX(BY674-BX674,0)/Inputs!$B$24)*DCF!K$6</f>
        <v>-1047.0245142471383</v>
      </c>
      <c r="DG674" s="15">
        <f ca="1">(BZ674*DCF!L$46-DCF!L$5*MAX(BZ674*DCF!L$46,0)-MAX(BZ674-BY674,0)/Inputs!$B$24)*DCF!L$6</f>
        <v>-2614.6320729501895</v>
      </c>
      <c r="DH674" s="15">
        <f ca="1">(CA674*DCF!M$46-DCF!M$5*MAX(CA674*DCF!M$46,0)-MAX(CA674-BZ674,0)/Inputs!$B$24)*DCF!M$6</f>
        <v>6221.1990199885831</v>
      </c>
      <c r="DI674" s="15">
        <f ca="1">SUM(CB674:CL674)+BE674*DCF!M$10*(1+Inputs!$B$30)*(1-Inputs!$B$33)*(1-Inputs!$B$30/Inputs!$B$31)/(Inputs!$B$29-Inputs!$B$30)*DCF!M$6</f>
        <v>132318.61931192817</v>
      </c>
      <c r="DJ674" s="15">
        <f ca="1">SUM(CM674:CW674)+BP674*DCF!M$28*(1+Inputs!$B$30)*(1-Inputs!$B$33)*(1-Inputs!$B$30/Inputs!$B$31)/(Inputs!$B$29-Inputs!$B$30)*DCF!M$6</f>
        <v>546614.58901457826</v>
      </c>
      <c r="DK674" s="15">
        <f ca="1">SUM(CX674:DH674)+CA674*DCF!M$46*(1+Inputs!$B$30)*(1-Inputs!$B$33)*(1-Inputs!$B$30/Inputs!$B$31)/(Inputs!$B$29-Inputs!$B$30)*DCF!M$6</f>
        <v>143539.58170981135</v>
      </c>
      <c r="DM674" s="15">
        <f ca="1">DI674+DJ674+DK674+Inputs!$B$34+Inputs!$B$36-Inputs!$B$35</f>
        <v>899323.79003631778</v>
      </c>
    </row>
    <row r="675" spans="1:117" x14ac:dyDescent="0.75">
      <c r="A675" s="11">
        <v>662</v>
      </c>
      <c r="C675" s="23">
        <f t="shared" ca="1" si="396"/>
        <v>-0.90731120005354371</v>
      </c>
      <c r="D675" s="23">
        <f t="shared" ca="1" si="396"/>
        <v>0.61922164243053235</v>
      </c>
      <c r="E675" s="23">
        <f t="shared" ca="1" si="396"/>
        <v>6.2185936247445332E-2</v>
      </c>
      <c r="F675" s="23">
        <f t="shared" ca="1" si="396"/>
        <v>-0.36906520555730771</v>
      </c>
      <c r="G675" s="23">
        <f t="shared" ca="1" si="396"/>
        <v>1.3446374262014451</v>
      </c>
      <c r="H675" s="23">
        <f t="shared" ca="1" si="396"/>
        <v>-1.5449745342693673</v>
      </c>
      <c r="I675" s="23">
        <f t="shared" ca="1" si="396"/>
        <v>0.96382944506854051</v>
      </c>
      <c r="J675" s="23">
        <f t="shared" ca="1" si="396"/>
        <v>1.7161964730204169</v>
      </c>
      <c r="K675" s="23">
        <f t="shared" ca="1" si="396"/>
        <v>-3.4525566563150215E-2</v>
      </c>
      <c r="L675" s="23">
        <f t="shared" ca="1" si="396"/>
        <v>-0.7410433935007249</v>
      </c>
      <c r="M675" s="23">
        <f t="shared" ca="1" si="396"/>
        <v>0.54575260971872908</v>
      </c>
      <c r="N675" s="23">
        <f ca="1">SQRT(Inputs!$B$38)*C675+SQRT(1-Inputs!$B$38)*_xlfn.NORM.S.INV(RAND())</f>
        <v>-6.68323006963078E-2</v>
      </c>
      <c r="O675" s="23">
        <f ca="1">SQRT(Inputs!$B$38)*D675+SQRT(1-Inputs!$B$38)*_xlfn.NORM.S.INV(RAND())</f>
        <v>1.5179777063171529E-2</v>
      </c>
      <c r="P675" s="23">
        <f ca="1">SQRT(Inputs!$B$38)*E675+SQRT(1-Inputs!$B$38)*_xlfn.NORM.S.INV(RAND())</f>
        <v>-0.40913114009183565</v>
      </c>
      <c r="Q675" s="23">
        <f ca="1">SQRT(Inputs!$B$38)*F675+SQRT(1-Inputs!$B$38)*_xlfn.NORM.S.INV(RAND())</f>
        <v>-0.98091126002600659</v>
      </c>
      <c r="R675" s="23">
        <f ca="1">SQRT(Inputs!$B$38)*G675+SQRT(1-Inputs!$B$38)*_xlfn.NORM.S.INV(RAND())</f>
        <v>1.5859305939803998</v>
      </c>
      <c r="S675" s="23">
        <f ca="1">SQRT(Inputs!$B$38)*H675+SQRT(1-Inputs!$B$38)*_xlfn.NORM.S.INV(RAND())</f>
        <v>-0.99292410591385871</v>
      </c>
      <c r="T675" s="23">
        <f ca="1">SQRT(Inputs!$B$38)*I675+SQRT(1-Inputs!$B$38)*_xlfn.NORM.S.INV(RAND())</f>
        <v>1.1588036773711194</v>
      </c>
      <c r="U675" s="23">
        <f ca="1">SQRT(Inputs!$B$38)*J675+SQRT(1-Inputs!$B$38)*_xlfn.NORM.S.INV(RAND())</f>
        <v>0.37089060774472937</v>
      </c>
      <c r="V675" s="23">
        <f ca="1">SQRT(Inputs!$B$38)*K675+SQRT(1-Inputs!$B$38)*_xlfn.NORM.S.INV(RAND())</f>
        <v>0.51675127955558153</v>
      </c>
      <c r="W675" s="23">
        <f ca="1">SQRT(Inputs!$B$38)*L675+SQRT(1-Inputs!$B$38)*_xlfn.NORM.S.INV(RAND())</f>
        <v>-0.14603234908197993</v>
      </c>
      <c r="X675" s="23">
        <f ca="1">SQRT(Inputs!$B$38)*M675+SQRT(1-Inputs!$B$38)*_xlfn.NORM.S.INV(RAND())</f>
        <v>1.1788742889924859</v>
      </c>
      <c r="Y675" s="23">
        <f ca="1">SQRT(Inputs!$B$38)*C675+SQRT(1-Inputs!$B$38)*_xlfn.NORM.S.INV(RAND())</f>
        <v>-2.0319127543599653</v>
      </c>
      <c r="Z675" s="23">
        <f ca="1">SQRT(Inputs!$B$38)*D675+SQRT(1-Inputs!$B$38)*_xlfn.NORM.S.INV(RAND())</f>
        <v>9.3997098963721326E-2</v>
      </c>
      <c r="AA675" s="23">
        <f ca="1">SQRT(Inputs!$B$38)*E675+SQRT(1-Inputs!$B$38)*_xlfn.NORM.S.INV(RAND())</f>
        <v>-0.46585600806426486</v>
      </c>
      <c r="AB675" s="23">
        <f ca="1">SQRT(Inputs!$B$38)*F675+SQRT(1-Inputs!$B$38)*_xlfn.NORM.S.INV(RAND())</f>
        <v>-0.88885488852715633</v>
      </c>
      <c r="AC675" s="23">
        <f ca="1">SQRT(Inputs!$B$38)*G675+SQRT(1-Inputs!$B$38)*_xlfn.NORM.S.INV(RAND())</f>
        <v>0.95450341106442149</v>
      </c>
      <c r="AD675" s="23">
        <f ca="1">SQRT(Inputs!$B$38)*H675+SQRT(1-Inputs!$B$38)*_xlfn.NORM.S.INV(RAND())</f>
        <v>-3.1825964777728837</v>
      </c>
      <c r="AE675" s="23">
        <f ca="1">SQRT(Inputs!$B$38)*I675+SQRT(1-Inputs!$B$38)*_xlfn.NORM.S.INV(RAND())</f>
        <v>0.4440031093759903</v>
      </c>
      <c r="AF675" s="23">
        <f ca="1">SQRT(Inputs!$B$38)*J675+SQRT(1-Inputs!$B$38)*_xlfn.NORM.S.INV(RAND())</f>
        <v>-0.20656502020659906</v>
      </c>
      <c r="AG675" s="23">
        <f ca="1">SQRT(Inputs!$B$38)*K675+SQRT(1-Inputs!$B$38)*_xlfn.NORM.S.INV(RAND())</f>
        <v>1.2291131905762176</v>
      </c>
      <c r="AH675" s="23">
        <f ca="1">SQRT(Inputs!$B$38)*L675+SQRT(1-Inputs!$B$38)*_xlfn.NORM.S.INV(RAND())</f>
        <v>-1.6688265908305411E-2</v>
      </c>
      <c r="AI675" s="23">
        <f ca="1">SQRT(Inputs!$B$38)*M675+SQRT(1-Inputs!$B$38)*_xlfn.NORM.S.INV(RAND())</f>
        <v>1.4782829482511071</v>
      </c>
      <c r="AJ675" s="23">
        <f ca="1">SQRT(Inputs!$B$38)*C675+SQRT(1-Inputs!$B$38)*_xlfn.NORM.S.INV(RAND())</f>
        <v>-0.64775793054913233</v>
      </c>
      <c r="AK675" s="23">
        <f ca="1">SQRT(Inputs!$B$38)*D675+SQRT(1-Inputs!$B$38)*_xlfn.NORM.S.INV(RAND())</f>
        <v>1.0514240608430754</v>
      </c>
      <c r="AL675" s="23">
        <f ca="1">SQRT(Inputs!$B$38)*E675+SQRT(1-Inputs!$B$38)*_xlfn.NORM.S.INV(RAND())</f>
        <v>0.4382083703438116</v>
      </c>
      <c r="AM675" s="23">
        <f ca="1">SQRT(Inputs!$B$38)*F675+SQRT(1-Inputs!$B$38)*_xlfn.NORM.S.INV(RAND())</f>
        <v>-0.43084057536780773</v>
      </c>
      <c r="AN675" s="23">
        <f ca="1">SQRT(Inputs!$B$38)*G675+SQRT(1-Inputs!$B$38)*_xlfn.NORM.S.INV(RAND())</f>
        <v>0.8285101884320083</v>
      </c>
      <c r="AO675" s="23">
        <f ca="1">SQRT(Inputs!$B$38)*H675+SQRT(1-Inputs!$B$38)*_xlfn.NORM.S.INV(RAND())</f>
        <v>1.4619515669502436</v>
      </c>
      <c r="AP675" s="23">
        <f ca="1">SQRT(Inputs!$B$38)*I675+SQRT(1-Inputs!$B$38)*_xlfn.NORM.S.INV(RAND())</f>
        <v>0.52568392550108245</v>
      </c>
      <c r="AQ675" s="23">
        <f ca="1">SQRT(Inputs!$B$38)*J675+SQRT(1-Inputs!$B$38)*_xlfn.NORM.S.INV(RAND())</f>
        <v>1.0661596980626751</v>
      </c>
      <c r="AR675" s="23">
        <f ca="1">SQRT(Inputs!$B$38)*K675+SQRT(1-Inputs!$B$38)*_xlfn.NORM.S.INV(RAND())</f>
        <v>0.34846366686150476</v>
      </c>
      <c r="AS675" s="23">
        <f ca="1">SQRT(Inputs!$B$38)*L675+SQRT(1-Inputs!$B$38)*_xlfn.NORM.S.INV(RAND())</f>
        <v>-8.9925334993973594E-2</v>
      </c>
      <c r="AT675" s="23">
        <f ca="1">SQRT(Inputs!$B$38)*M675+SQRT(1-Inputs!$B$38)*_xlfn.NORM.S.INV(RAND())</f>
        <v>-0.50602711926372623</v>
      </c>
      <c r="AU675" s="15">
        <f ca="1">Inputs!$B$6*EXP($B$8-0.5*C$5^2+C$5*N675)</f>
        <v>4908.8455264427512</v>
      </c>
      <c r="AV675" s="15">
        <f t="shared" ca="1" si="365"/>
        <v>5988.5755674682869</v>
      </c>
      <c r="AW675" s="15">
        <f t="shared" ca="1" si="366"/>
        <v>6909.9687874817746</v>
      </c>
      <c r="AX675" s="15">
        <f t="shared" ca="1" si="367"/>
        <v>7463.3547288325226</v>
      </c>
      <c r="AY675" s="15">
        <f t="shared" ca="1" si="368"/>
        <v>10976.920775818275</v>
      </c>
      <c r="AZ675" s="15">
        <f t="shared" ca="1" si="369"/>
        <v>12034.573991750627</v>
      </c>
      <c r="BA675" s="15">
        <f t="shared" ca="1" si="370"/>
        <v>16626.186879775738</v>
      </c>
      <c r="BB675" s="15">
        <f t="shared" ca="1" si="371"/>
        <v>21126.147261504437</v>
      </c>
      <c r="BC675" s="15">
        <f t="shared" ca="1" si="372"/>
        <v>27197.539262445745</v>
      </c>
      <c r="BD675" s="15">
        <f t="shared" ca="1" si="373"/>
        <v>32867.535466495094</v>
      </c>
      <c r="BE675" s="15">
        <f t="shared" ca="1" si="374"/>
        <v>44840.059463733785</v>
      </c>
      <c r="BF675" s="15">
        <f ca="1">Inputs!$B$13*EXP($B$9-0.5*C$6^2+C$6*Y675)</f>
        <v>9245.0839150283009</v>
      </c>
      <c r="BG675" s="15">
        <f t="shared" ca="1" si="375"/>
        <v>11460.041022318457</v>
      </c>
      <c r="BH675" s="15">
        <f t="shared" ca="1" si="376"/>
        <v>12960.923681310254</v>
      </c>
      <c r="BI675" s="15">
        <f t="shared" ca="1" si="377"/>
        <v>13837.384497064881</v>
      </c>
      <c r="BJ675" s="15">
        <f t="shared" ca="1" si="378"/>
        <v>19465.916377576224</v>
      </c>
      <c r="BK675" s="15">
        <f t="shared" ca="1" si="379"/>
        <v>15490.098692231246</v>
      </c>
      <c r="BL675" s="15">
        <f t="shared" ca="1" si="380"/>
        <v>20154.665310529992</v>
      </c>
      <c r="BM675" s="15">
        <f t="shared" ca="1" si="381"/>
        <v>24146.782544985621</v>
      </c>
      <c r="BN675" s="15">
        <f t="shared" ca="1" si="382"/>
        <v>34410.279480914636</v>
      </c>
      <c r="BO675" s="15">
        <f t="shared" ca="1" si="383"/>
        <v>42256.249906776306</v>
      </c>
      <c r="BP675" s="15">
        <f t="shared" ca="1" si="384"/>
        <v>61492.241464504121</v>
      </c>
      <c r="BQ675" s="15">
        <f ca="1">Inputs!$B$20*EXP($B$10-0.5*C$7^2+C$7*AJ675)</f>
        <v>3409.0200769687667</v>
      </c>
      <c r="BR675" s="15">
        <f t="shared" ca="1" si="385"/>
        <v>6459.2787723453212</v>
      </c>
      <c r="BS675" s="15">
        <f t="shared" ca="1" si="386"/>
        <v>10031.595679972821</v>
      </c>
      <c r="BT675" s="15">
        <f t="shared" ca="1" si="387"/>
        <v>12353.226134511237</v>
      </c>
      <c r="BU675" s="15">
        <f t="shared" ca="1" si="388"/>
        <v>20920.448812397666</v>
      </c>
      <c r="BV675" s="15">
        <f t="shared" ca="1" si="389"/>
        <v>40460.775420554201</v>
      </c>
      <c r="BW675" s="15">
        <f t="shared" ca="1" si="390"/>
        <v>63105.375133336143</v>
      </c>
      <c r="BX675" s="15">
        <f t="shared" ca="1" si="391"/>
        <v>109295.85810718742</v>
      </c>
      <c r="BY675" s="15">
        <f t="shared" ca="1" si="392"/>
        <v>163700.0336122048</v>
      </c>
      <c r="BZ675" s="15">
        <f t="shared" ca="1" si="393"/>
        <v>225928.14027697901</v>
      </c>
      <c r="CA675" s="15">
        <f t="shared" ca="1" si="394"/>
        <v>290068.42161724751</v>
      </c>
      <c r="CB675" s="15">
        <f ca="1">(AU675*DCF!C$10-DCF!C$5*MAX(AU675*DCF!C$10,0)-MAX(AU675-Inputs!$B$6,0)/Inputs!$B$10)*DCF!C$6</f>
        <v>1043.4550115701174</v>
      </c>
      <c r="CC675" s="15">
        <f ca="1">(AV675*DCF!D$10-DCF!D$5*MAX(AV675*DCF!D$10,0)-MAX(AV675-AU675,0)/Inputs!$B$10)*DCF!D$6</f>
        <v>1196.4108113412294</v>
      </c>
      <c r="CD675" s="15">
        <f ca="1">(AW675*DCF!E$10-DCF!E$5*MAX(AW675*DCF!E$10,0)-MAX(AW675-AV675,0)/Inputs!$B$10)*DCF!E$6</f>
        <v>1387.8658859983489</v>
      </c>
      <c r="CE675" s="15">
        <f ca="1">(AX675*DCF!F$10-DCF!F$5*MAX(AX675*DCF!F$10,0)-MAX(AX675-AW675,0)/Inputs!$B$10)*DCF!F$6</f>
        <v>1514.0925487323548</v>
      </c>
      <c r="CF675" s="15">
        <f ca="1">(AY675*DCF!G$10-DCF!G$5*MAX(AY675*DCF!G$10,0)-MAX(AY675-AX675,0)/Inputs!$B$10)*DCF!G$6</f>
        <v>1586.3149799599564</v>
      </c>
      <c r="CG675" s="15">
        <f ca="1">(AZ675*DCF!H$10-DCF!H$5*MAX(AZ675*DCF!H$10,0)-MAX(AZ675-AY675,0)/Inputs!$B$10)*DCF!H$6</f>
        <v>2148.7158832511382</v>
      </c>
      <c r="CH675" s="15">
        <f ca="1">(BA675*DCF!I$10-DCF!I$5*MAX(BA675*DCF!I$10,0)-MAX(BA675-AZ675,0)/Inputs!$B$10)*DCF!I$6</f>
        <v>2283.8124285806098</v>
      </c>
      <c r="CI675" s="15">
        <f ca="1">(BB675*DCF!J$10-DCF!J$5*MAX(BB675*DCF!J$10,0)-MAX(BB675-BA675,0)/Inputs!$B$10)*DCF!J$6</f>
        <v>2943.4010471320598</v>
      </c>
      <c r="CJ675" s="15">
        <f ca="1">(BC675*DCF!K$10-DCF!K$5*MAX(BC675*DCF!K$10,0)-MAX(BC675-BB675,0)/Inputs!$B$10)*DCF!K$6</f>
        <v>3528.4645696961438</v>
      </c>
      <c r="CK675" s="15">
        <f ca="1">(BD675*DCF!L$10-DCF!L$5*MAX(BD675*DCF!L$10,0)-MAX(BD675-BC675,0)/Inputs!$B$10)*DCF!L$6</f>
        <v>4223.8270419025321</v>
      </c>
      <c r="CL675" s="15">
        <f ca="1">(BE675*DCF!M$10-DCF!M$5*MAX(BE675*DCF!M$10,0)-MAX(BE675-BD675,0)/Inputs!$B$10)*DCF!M$6</f>
        <v>4897.2664369715694</v>
      </c>
      <c r="CM675" s="15">
        <f ca="1">(BF675*DCF!C$28-DCF!C$5*MAX(BF675*DCF!C$28,0)-MAX(BF675-Inputs!$B$13,0)/Inputs!$B$17)*DCF!C$6</f>
        <v>2821.5389804230053</v>
      </c>
      <c r="CN675" s="15">
        <f ca="1">(BG675*DCF!D$28-DCF!D$5*MAX(BG675*DCF!D$28,0)-MAX(BG675-BF675,0)/Inputs!$B$17)*DCF!D$6</f>
        <v>2902.6944873521243</v>
      </c>
      <c r="CO675" s="15">
        <f ca="1">(BH675*DCF!E$28-DCF!E$5*MAX(BH675*DCF!E$28,0)-MAX(BH675-BG675,0)/Inputs!$B$17)*DCF!E$6</f>
        <v>3374.961061737305</v>
      </c>
      <c r="CP675" s="15">
        <f ca="1">(BI675*DCF!F$28-DCF!F$5*MAX(BI675*DCF!F$28,0)-MAX(BI675-BH675,0)/Inputs!$B$17)*DCF!F$6</f>
        <v>3596.9118572829038</v>
      </c>
      <c r="CQ675" s="15">
        <f ca="1">(BJ675*DCF!G$28-DCF!G$5*MAX(BJ675*DCF!G$28,0)-MAX(BJ675-BI675,0)/Inputs!$B$17)*DCF!G$6</f>
        <v>4103.916232447812</v>
      </c>
      <c r="CR675" s="15">
        <f ca="1">(BK675*DCF!H$28-DCF!H$5*MAX(BK675*DCF!H$28,0)-MAX(BK675-BJ675,0)/Inputs!$B$17)*DCF!H$6</f>
        <v>3830.8723046372361</v>
      </c>
      <c r="CS675" s="15">
        <f ca="1">(BL675*DCF!I$28-DCF!I$5*MAX(BL675*DCF!I$28,0)-MAX(BL675-BK675,0)/Inputs!$B$17)*DCF!I$6</f>
        <v>4069.9224470564604</v>
      </c>
      <c r="CT675" s="15">
        <f ca="1">(BM675*DCF!J$28-DCF!J$5*MAX(BM675*DCF!J$28,0)-MAX(BM675-BL675,0)/Inputs!$B$17)*DCF!J$6</f>
        <v>4857.414952701879</v>
      </c>
      <c r="CU675" s="15">
        <f ca="1">(BN675*DCF!K$28-DCF!K$5*MAX(BN675*DCF!K$28,0)-MAX(BN675-BM675,0)/Inputs!$B$17)*DCF!K$6</f>
        <v>6009.7324037001526</v>
      </c>
      <c r="CV675" s="15">
        <f ca="1">(BO675*DCF!L$28-DCF!L$5*MAX(BO675*DCF!L$28,0)-MAX(BO675-BN675,0)/Inputs!$B$17)*DCF!L$6</f>
        <v>7543.2241730158694</v>
      </c>
      <c r="CW675" s="15">
        <f ca="1">(BP675*DCF!M$28-DCF!M$5*MAX(BP675*DCF!M$28,0)-MAX(BP675-BO675,0)/Inputs!$B$17)*DCF!M$6</f>
        <v>9559.0991833128228</v>
      </c>
      <c r="CX675" s="15">
        <f ca="1">(BQ675*DCF!C$46-DCF!C$5*MAX(BQ675*DCF!C$46,0)-MAX(BQ675-Inputs!$B$20,0)/Inputs!$B$24)*DCF!C$6</f>
        <v>-883.38573462039255</v>
      </c>
      <c r="CY675" s="15">
        <f ca="1">(BR675*DCF!D$46-DCF!D$5*MAX(BR675*DCF!D$46,0)-MAX(BR675-BQ675,0)/Inputs!$B$24)*DCF!D$6</f>
        <v>-2403.9683199823703</v>
      </c>
      <c r="CZ675" s="15">
        <f ca="1">(BS675*DCF!E$46-DCF!E$5*MAX(BS675*DCF!E$46,0)-MAX(BS675-BR675,0)/Inputs!$B$24)*DCF!E$6</f>
        <v>-2594.3626361330862</v>
      </c>
      <c r="DA675" s="15">
        <f ca="1">(BT675*DCF!F$46-DCF!F$5*MAX(BT675*DCF!F$46,0)-MAX(BT675-BS675,0)/Inputs!$B$24)*DCF!F$6</f>
        <v>-1745.0190710033369</v>
      </c>
      <c r="DB675" s="15">
        <f ca="1">(BU675*DCF!G$46-DCF!G$5*MAX(BU675*DCF!G$46,0)-MAX(BU675-BT675,0)/Inputs!$B$24)*DCF!G$6</f>
        <v>-3585.5670054781131</v>
      </c>
      <c r="DC675" s="15">
        <f ca="1">(BV675*DCF!H$46-DCF!H$5*MAX(BV675*DCF!H$46,0)-MAX(BV675-BU675,0)/Inputs!$B$24)*DCF!H$6</f>
        <v>-6072.0367679171241</v>
      </c>
      <c r="DD675" s="15">
        <f ca="1">(BW675*DCF!I$46-DCF!I$5*MAX(BW675*DCF!I$46,0)-MAX(BW675-BV675,0)/Inputs!$B$24)*DCF!I$6</f>
        <v>-5042.9454622868661</v>
      </c>
      <c r="DE675" s="15">
        <f ca="1">(BX675*DCF!J$46-DCF!J$5*MAX(BX675*DCF!J$46,0)-MAX(BX675-BW675,0)/Inputs!$B$24)*DCF!J$6</f>
        <v>-7664.302519463452</v>
      </c>
      <c r="DF675" s="15">
        <f ca="1">(BY675*DCF!K$46-DCF!K$5*MAX(BY675*DCF!K$46,0)-MAX(BY675-BX675,0)/Inputs!$B$24)*DCF!K$6</f>
        <v>-3976.4820607118909</v>
      </c>
      <c r="DG675" s="15">
        <f ca="1">(BZ675*DCF!L$46-DCF!L$5*MAX(BZ675*DCF!L$46,0)-MAX(BZ675-BY675,0)/Inputs!$B$24)*DCF!L$6</f>
        <v>1534.9410059645586</v>
      </c>
      <c r="DH675" s="15">
        <f ca="1">(CA675*DCF!M$46-DCF!M$5*MAX(CA675*DCF!M$46,0)-MAX(CA675-BZ675,0)/Inputs!$B$24)*DCF!M$6</f>
        <v>9331.3021892607394</v>
      </c>
      <c r="DI675" s="15">
        <f ca="1">SUM(CB675:CL675)+BE675*DCF!M$10*(1+Inputs!$B$30)*(1-Inputs!$B$33)*(1-Inputs!$B$30/Inputs!$B$31)/(Inputs!$B$29-Inputs!$B$30)*DCF!M$6</f>
        <v>151544.10508110869</v>
      </c>
      <c r="DJ675" s="15">
        <f ca="1">SUM(CM675:CW675)+BP675*DCF!M$28*(1+Inputs!$B$30)*(1-Inputs!$B$33)*(1-Inputs!$B$30/Inputs!$B$31)/(Inputs!$B$29-Inputs!$B$30)*DCF!M$6</f>
        <v>280848.58294557023</v>
      </c>
      <c r="DK675" s="15">
        <f ca="1">SUM(CX675:DH675)+CA675*DCF!M$46*(1+Inputs!$B$30)*(1-Inputs!$B$33)*(1-Inputs!$B$30/Inputs!$B$31)/(Inputs!$B$29-Inputs!$B$30)*DCF!M$6</f>
        <v>425378.31423906173</v>
      </c>
      <c r="DM675" s="15">
        <f ca="1">DI675+DJ675+DK675+Inputs!$B$34+Inputs!$B$36-Inputs!$B$35</f>
        <v>934622.00226574065</v>
      </c>
    </row>
    <row r="676" spans="1:117" x14ac:dyDescent="0.75">
      <c r="A676" s="11">
        <v>663</v>
      </c>
      <c r="C676" s="23">
        <f t="shared" ca="1" si="396"/>
        <v>-0.18918807032232737</v>
      </c>
      <c r="D676" s="23">
        <f t="shared" ca="1" si="396"/>
        <v>-0.23923990348353769</v>
      </c>
      <c r="E676" s="23">
        <f t="shared" ca="1" si="396"/>
        <v>-7.7976989837124575E-2</v>
      </c>
      <c r="F676" s="23">
        <f t="shared" ca="1" si="396"/>
        <v>0.1915426997052902</v>
      </c>
      <c r="G676" s="23">
        <f t="shared" ca="1" si="396"/>
        <v>-0.56278563930897774</v>
      </c>
      <c r="H676" s="23">
        <f t="shared" ca="1" si="396"/>
        <v>0.2846733784868789</v>
      </c>
      <c r="I676" s="23">
        <f t="shared" ca="1" si="396"/>
        <v>-0.56693677900969386</v>
      </c>
      <c r="J676" s="23">
        <f t="shared" ca="1" si="396"/>
        <v>0.48981277666643402</v>
      </c>
      <c r="K676" s="23">
        <f t="shared" ca="1" si="396"/>
        <v>-0.83782546726977503</v>
      </c>
      <c r="L676" s="23">
        <f t="shared" ca="1" si="396"/>
        <v>0.474736739551744</v>
      </c>
      <c r="M676" s="23">
        <f t="shared" ca="1" si="396"/>
        <v>-0.54745662380213067</v>
      </c>
      <c r="N676" s="23">
        <f ca="1">SQRT(Inputs!$B$38)*C676+SQRT(1-Inputs!$B$38)*_xlfn.NORM.S.INV(RAND())</f>
        <v>-1.588623928009347</v>
      </c>
      <c r="O676" s="23">
        <f ca="1">SQRT(Inputs!$B$38)*D676+SQRT(1-Inputs!$B$38)*_xlfn.NORM.S.INV(RAND())</f>
        <v>0.48900350246827318</v>
      </c>
      <c r="P676" s="23">
        <f ca="1">SQRT(Inputs!$B$38)*E676+SQRT(1-Inputs!$B$38)*_xlfn.NORM.S.INV(RAND())</f>
        <v>-0.7242839531119114</v>
      </c>
      <c r="Q676" s="23">
        <f ca="1">SQRT(Inputs!$B$38)*F676+SQRT(1-Inputs!$B$38)*_xlfn.NORM.S.INV(RAND())</f>
        <v>0.4644475606816203</v>
      </c>
      <c r="R676" s="23">
        <f ca="1">SQRT(Inputs!$B$38)*G676+SQRT(1-Inputs!$B$38)*_xlfn.NORM.S.INV(RAND())</f>
        <v>-0.3290788733664532</v>
      </c>
      <c r="S676" s="23">
        <f ca="1">SQRT(Inputs!$B$38)*H676+SQRT(1-Inputs!$B$38)*_xlfn.NORM.S.INV(RAND())</f>
        <v>1.132440204995494</v>
      </c>
      <c r="T676" s="23">
        <f ca="1">SQRT(Inputs!$B$38)*I676+SQRT(1-Inputs!$B$38)*_xlfn.NORM.S.INV(RAND())</f>
        <v>-0.28122643353959298</v>
      </c>
      <c r="U676" s="23">
        <f ca="1">SQRT(Inputs!$B$38)*J676+SQRT(1-Inputs!$B$38)*_xlfn.NORM.S.INV(RAND())</f>
        <v>3.403648919747343E-2</v>
      </c>
      <c r="V676" s="23">
        <f ca="1">SQRT(Inputs!$B$38)*K676+SQRT(1-Inputs!$B$38)*_xlfn.NORM.S.INV(RAND())</f>
        <v>7.9186514000963992E-2</v>
      </c>
      <c r="W676" s="23">
        <f ca="1">SQRT(Inputs!$B$38)*L676+SQRT(1-Inputs!$B$38)*_xlfn.NORM.S.INV(RAND())</f>
        <v>0.96380407387616729</v>
      </c>
      <c r="X676" s="23">
        <f ca="1">SQRT(Inputs!$B$38)*M676+SQRT(1-Inputs!$B$38)*_xlfn.NORM.S.INV(RAND())</f>
        <v>0.78444204794863559</v>
      </c>
      <c r="Y676" s="23">
        <f ca="1">SQRT(Inputs!$B$38)*C676+SQRT(1-Inputs!$B$38)*_xlfn.NORM.S.INV(RAND())</f>
        <v>-0.15708508942430877</v>
      </c>
      <c r="Z676" s="23">
        <f ca="1">SQRT(Inputs!$B$38)*D676+SQRT(1-Inputs!$B$38)*_xlfn.NORM.S.INV(RAND())</f>
        <v>-1.667582149011654</v>
      </c>
      <c r="AA676" s="23">
        <f ca="1">SQRT(Inputs!$B$38)*E676+SQRT(1-Inputs!$B$38)*_xlfn.NORM.S.INV(RAND())</f>
        <v>3.8622744580432952E-2</v>
      </c>
      <c r="AB676" s="23">
        <f ca="1">SQRT(Inputs!$B$38)*F676+SQRT(1-Inputs!$B$38)*_xlfn.NORM.S.INV(RAND())</f>
        <v>-0.81163247939190242</v>
      </c>
      <c r="AC676" s="23">
        <f ca="1">SQRT(Inputs!$B$38)*G676+SQRT(1-Inputs!$B$38)*_xlfn.NORM.S.INV(RAND())</f>
        <v>1.0943746858696479</v>
      </c>
      <c r="AD676" s="23">
        <f ca="1">SQRT(Inputs!$B$38)*H676+SQRT(1-Inputs!$B$38)*_xlfn.NORM.S.INV(RAND())</f>
        <v>-0.46934955516092114</v>
      </c>
      <c r="AE676" s="23">
        <f ca="1">SQRT(Inputs!$B$38)*I676+SQRT(1-Inputs!$B$38)*_xlfn.NORM.S.INV(RAND())</f>
        <v>0.67924140509940756</v>
      </c>
      <c r="AF676" s="23">
        <f ca="1">SQRT(Inputs!$B$38)*J676+SQRT(1-Inputs!$B$38)*_xlfn.NORM.S.INV(RAND())</f>
        <v>1.3242579025254184</v>
      </c>
      <c r="AG676" s="23">
        <f ca="1">SQRT(Inputs!$B$38)*K676+SQRT(1-Inputs!$B$38)*_xlfn.NORM.S.INV(RAND())</f>
        <v>-1.1714471451623187</v>
      </c>
      <c r="AH676" s="23">
        <f ca="1">SQRT(Inputs!$B$38)*L676+SQRT(1-Inputs!$B$38)*_xlfn.NORM.S.INV(RAND())</f>
        <v>0.48098273120765411</v>
      </c>
      <c r="AI676" s="23">
        <f ca="1">SQRT(Inputs!$B$38)*M676+SQRT(1-Inputs!$B$38)*_xlfn.NORM.S.INV(RAND())</f>
        <v>-7.243940583063696E-2</v>
      </c>
      <c r="AJ676" s="23">
        <f ca="1">SQRT(Inputs!$B$38)*C676+SQRT(1-Inputs!$B$38)*_xlfn.NORM.S.INV(RAND())</f>
        <v>-0.3581219142131582</v>
      </c>
      <c r="AK676" s="23">
        <f ca="1">SQRT(Inputs!$B$38)*D676+SQRT(1-Inputs!$B$38)*_xlfn.NORM.S.INV(RAND())</f>
        <v>-1.1917391246925333</v>
      </c>
      <c r="AL676" s="23">
        <f ca="1">SQRT(Inputs!$B$38)*E676+SQRT(1-Inputs!$B$38)*_xlfn.NORM.S.INV(RAND())</f>
        <v>-0.43734002654322535</v>
      </c>
      <c r="AM676" s="23">
        <f ca="1">SQRT(Inputs!$B$38)*F676+SQRT(1-Inputs!$B$38)*_xlfn.NORM.S.INV(RAND())</f>
        <v>-0.56257627780005293</v>
      </c>
      <c r="AN676" s="23">
        <f ca="1">SQRT(Inputs!$B$38)*G676+SQRT(1-Inputs!$B$38)*_xlfn.NORM.S.INV(RAND())</f>
        <v>-2.0849496525499434</v>
      </c>
      <c r="AO676" s="23">
        <f ca="1">SQRT(Inputs!$B$38)*H676+SQRT(1-Inputs!$B$38)*_xlfn.NORM.S.INV(RAND())</f>
        <v>-0.54968619002509211</v>
      </c>
      <c r="AP676" s="23">
        <f ca="1">SQRT(Inputs!$B$38)*I676+SQRT(1-Inputs!$B$38)*_xlfn.NORM.S.INV(RAND())</f>
        <v>-0.41706191774535539</v>
      </c>
      <c r="AQ676" s="23">
        <f ca="1">SQRT(Inputs!$B$38)*J676+SQRT(1-Inputs!$B$38)*_xlfn.NORM.S.INV(RAND())</f>
        <v>0.20106808922260572</v>
      </c>
      <c r="AR676" s="23">
        <f ca="1">SQRT(Inputs!$B$38)*K676+SQRT(1-Inputs!$B$38)*_xlfn.NORM.S.INV(RAND())</f>
        <v>-0.88360611650560927</v>
      </c>
      <c r="AS676" s="23">
        <f ca="1">SQRT(Inputs!$B$38)*L676+SQRT(1-Inputs!$B$38)*_xlfn.NORM.S.INV(RAND())</f>
        <v>-0.5600618200330596</v>
      </c>
      <c r="AT676" s="23">
        <f ca="1">SQRT(Inputs!$B$38)*M676+SQRT(1-Inputs!$B$38)*_xlfn.NORM.S.INV(RAND())</f>
        <v>0.27565970157314285</v>
      </c>
      <c r="AU676" s="15">
        <f ca="1">Inputs!$B$6*EXP($B$8-0.5*C$5^2+C$5*N676)</f>
        <v>3837.0417667654442</v>
      </c>
      <c r="AV676" s="15">
        <f t="shared" ca="1" si="365"/>
        <v>5018.7642776669863</v>
      </c>
      <c r="AW676" s="15">
        <f t="shared" ca="1" si="366"/>
        <v>5549.9399290861902</v>
      </c>
      <c r="AX676" s="15">
        <f t="shared" ca="1" si="367"/>
        <v>7180.7214309546962</v>
      </c>
      <c r="AY676" s="15">
        <f t="shared" ca="1" si="368"/>
        <v>8444.7064201551912</v>
      </c>
      <c r="AZ676" s="15">
        <f t="shared" ca="1" si="369"/>
        <v>11699.807508690199</v>
      </c>
      <c r="BA676" s="15">
        <f t="shared" ca="1" si="370"/>
        <v>13902.303937601473</v>
      </c>
      <c r="BB676" s="15">
        <f t="shared" ca="1" si="371"/>
        <v>17078.797556531183</v>
      </c>
      <c r="BC676" s="15">
        <f t="shared" ca="1" si="372"/>
        <v>21077.681417690776</v>
      </c>
      <c r="BD676" s="15">
        <f t="shared" ca="1" si="373"/>
        <v>28258.111530433525</v>
      </c>
      <c r="BE676" s="15">
        <f t="shared" ca="1" si="374"/>
        <v>37191.195560285087</v>
      </c>
      <c r="BF676" s="15">
        <f ca="1">Inputs!$B$13*EXP($B$9-0.5*C$6^2+C$6*Y676)</f>
        <v>13406.936147891676</v>
      </c>
      <c r="BG676" s="15">
        <f t="shared" ca="1" si="375"/>
        <v>12093.764565283609</v>
      </c>
      <c r="BH676" s="15">
        <f t="shared" ca="1" si="376"/>
        <v>14871.315097622164</v>
      </c>
      <c r="BI676" s="15">
        <f t="shared" ca="1" si="377"/>
        <v>16066.803030904286</v>
      </c>
      <c r="BJ676" s="15">
        <f t="shared" ca="1" si="378"/>
        <v>23062.505181531036</v>
      </c>
      <c r="BK676" s="15">
        <f t="shared" ca="1" si="379"/>
        <v>26552.781812087978</v>
      </c>
      <c r="BL676" s="15">
        <f t="shared" ca="1" si="380"/>
        <v>35618.109379619891</v>
      </c>
      <c r="BM676" s="15">
        <f t="shared" ca="1" si="381"/>
        <v>51611.26599962102</v>
      </c>
      <c r="BN676" s="15">
        <f t="shared" ca="1" si="382"/>
        <v>55161.814767321033</v>
      </c>
      <c r="BO676" s="15">
        <f t="shared" ca="1" si="383"/>
        <v>71773.639688673109</v>
      </c>
      <c r="BP676" s="15">
        <f t="shared" ca="1" si="384"/>
        <v>87617.853826970488</v>
      </c>
      <c r="BQ676" s="15">
        <f ca="1">Inputs!$B$20*EXP($B$10-0.5*C$7^2+C$7*AJ676)</f>
        <v>3777.8450838457984</v>
      </c>
      <c r="BR676" s="15">
        <f t="shared" ca="1" si="385"/>
        <v>3510.8660924610049</v>
      </c>
      <c r="BS676" s="15">
        <f t="shared" ca="1" si="386"/>
        <v>4240.2605765267581</v>
      </c>
      <c r="BT676" s="15">
        <f t="shared" ca="1" si="387"/>
        <v>5044.2237483279996</v>
      </c>
      <c r="BU676" s="15">
        <f t="shared" ca="1" si="388"/>
        <v>4221.0509782448953</v>
      </c>
      <c r="BV676" s="15">
        <f t="shared" ca="1" si="389"/>
        <v>5188.6366365336398</v>
      </c>
      <c r="BW676" s="15">
        <f t="shared" ca="1" si="390"/>
        <v>6628.7250374333516</v>
      </c>
      <c r="BX676" s="15">
        <f t="shared" ca="1" si="391"/>
        <v>9652.6891594500339</v>
      </c>
      <c r="BY676" s="15">
        <f t="shared" ca="1" si="392"/>
        <v>11421.394727302211</v>
      </c>
      <c r="BZ676" s="15">
        <f t="shared" ca="1" si="393"/>
        <v>14457.923975878439</v>
      </c>
      <c r="CA676" s="15">
        <f t="shared" ca="1" si="394"/>
        <v>21328.598995853641</v>
      </c>
      <c r="CB676" s="15">
        <f ca="1">(AU676*DCF!C$10-DCF!C$5*MAX(AU676*DCF!C$10,0)-MAX(AU676-Inputs!$B$6,0)/Inputs!$B$10)*DCF!C$6</f>
        <v>985.38730310974825</v>
      </c>
      <c r="CC676" s="15">
        <f ca="1">(AV676*DCF!D$10-DCF!D$5*MAX(AV676*DCF!D$10,0)-MAX(AV676-AU676,0)/Inputs!$B$10)*DCF!D$6</f>
        <v>935.15768526128261</v>
      </c>
      <c r="CD676" s="15">
        <f ca="1">(AW676*DCF!E$10-DCF!E$5*MAX(AW676*DCF!E$10,0)-MAX(AW676-AV676,0)/Inputs!$B$10)*DCF!E$6</f>
        <v>1161.7500284436137</v>
      </c>
      <c r="CE676" s="15">
        <f ca="1">(AX676*DCF!F$10-DCF!F$5*MAX(AX676*DCF!F$10,0)-MAX(AX676-AW676,0)/Inputs!$B$10)*DCF!F$6</f>
        <v>1228.2148458585398</v>
      </c>
      <c r="CF676" s="15">
        <f ca="1">(AY676*DCF!G$10-DCF!G$5*MAX(AY676*DCF!G$10,0)-MAX(AY676-AX676,0)/Inputs!$B$10)*DCF!G$6</f>
        <v>1496.9862729617303</v>
      </c>
      <c r="CG676" s="15">
        <f ca="1">(AZ676*DCF!H$10-DCF!H$5*MAX(AZ676*DCF!H$10,0)-MAX(AZ676-AY676,0)/Inputs!$B$10)*DCF!H$6</f>
        <v>1693.5244662002742</v>
      </c>
      <c r="CH676" s="15">
        <f ca="1">(BA676*DCF!I$10-DCF!I$5*MAX(BA676*DCF!I$10,0)-MAX(BA676-AZ676,0)/Inputs!$B$10)*DCF!I$6</f>
        <v>2178.1571889648817</v>
      </c>
      <c r="CI676" s="15">
        <f ca="1">(BB676*DCF!J$10-DCF!J$5*MAX(BB676*DCF!J$10,0)-MAX(BB676-BA676,0)/Inputs!$B$10)*DCF!J$6</f>
        <v>2449.4160255150791</v>
      </c>
      <c r="CJ676" s="15">
        <f ca="1">(BC676*DCF!K$10-DCF!K$5*MAX(BC676*DCF!K$10,0)-MAX(BC676-BB676,0)/Inputs!$B$10)*DCF!K$6</f>
        <v>2833.3853323721551</v>
      </c>
      <c r="CK676" s="15">
        <f ca="1">(BD676*DCF!L$10-DCF!L$5*MAX(BD676*DCF!L$10,0)-MAX(BD676-BC676,0)/Inputs!$B$10)*DCF!L$6</f>
        <v>3333.3146992374318</v>
      </c>
      <c r="CL676" s="15">
        <f ca="1">(BE676*DCF!M$10-DCF!M$5*MAX(BE676*DCF!M$10,0)-MAX(BE676-BD676,0)/Inputs!$B$10)*DCF!M$6</f>
        <v>4181.0063896714237</v>
      </c>
      <c r="CM676" s="15">
        <f ca="1">(BF676*DCF!C$28-DCF!C$5*MAX(BF676*DCF!C$28,0)-MAX(BF676-Inputs!$B$13,0)/Inputs!$B$17)*DCF!C$6</f>
        <v>3625.2110323000893</v>
      </c>
      <c r="CN676" s="15">
        <f ca="1">(BG676*DCF!D$28-DCF!D$5*MAX(BG676*DCF!D$28,0)-MAX(BG676-BF676,0)/Inputs!$B$17)*DCF!D$6</f>
        <v>3561.8925927687023</v>
      </c>
      <c r="CO676" s="15">
        <f ca="1">(BH676*DCF!E$28-DCF!E$5*MAX(BH676*DCF!E$28,0)-MAX(BH676-BG676,0)/Inputs!$B$17)*DCF!E$6</f>
        <v>3664.4042633322242</v>
      </c>
      <c r="CP676" s="15">
        <f ca="1">(BI676*DCF!F$28-DCF!F$5*MAX(BI676*DCF!F$28,0)-MAX(BI676-BH676,0)/Inputs!$B$17)*DCF!F$6</f>
        <v>4144.0563350591574</v>
      </c>
      <c r="CQ676" s="15">
        <f ca="1">(BJ676*DCF!G$28-DCF!G$5*MAX(BJ676*DCF!G$28,0)-MAX(BJ676-BI676,0)/Inputs!$B$17)*DCF!G$6</f>
        <v>4807.1339514342508</v>
      </c>
      <c r="CR676" s="15">
        <f ca="1">(BK676*DCF!H$28-DCF!H$5*MAX(BK676*DCF!H$28,0)-MAX(BK676-BJ676,0)/Inputs!$B$17)*DCF!H$6</f>
        <v>6024.5048529207534</v>
      </c>
      <c r="CS676" s="15">
        <f ca="1">(BL676*DCF!I$28-DCF!I$5*MAX(BL676*DCF!I$28,0)-MAX(BL676-BK676,0)/Inputs!$B$17)*DCF!I$6</f>
        <v>7074.5541725512321</v>
      </c>
      <c r="CT676" s="15">
        <f ca="1">(BM676*DCF!J$28-DCF!J$5*MAX(BM676*DCF!J$28,0)-MAX(BM676-BL676,0)/Inputs!$B$17)*DCF!J$6</f>
        <v>9393.0349783033489</v>
      </c>
      <c r="CU676" s="15">
        <f ca="1">(BN676*DCF!K$28-DCF!K$5*MAX(BN676*DCF!K$28,0)-MAX(BN676-BM676,0)/Inputs!$B$17)*DCF!K$6</f>
        <v>11214.355449633036</v>
      </c>
      <c r="CV676" s="15">
        <f ca="1">(BO676*DCF!L$28-DCF!L$5*MAX(BO676*DCF!L$28,0)-MAX(BO676-BN676,0)/Inputs!$B$17)*DCF!L$6</f>
        <v>12440.69194768339</v>
      </c>
      <c r="CW676" s="15">
        <f ca="1">(BP676*DCF!M$28-DCF!M$5*MAX(BP676*DCF!M$28,0)-MAX(BP676-BO676,0)/Inputs!$B$17)*DCF!M$6</f>
        <v>14829.184315833414</v>
      </c>
      <c r="CX676" s="15">
        <f ca="1">(BQ676*DCF!C$46-DCF!C$5*MAX(BQ676*DCF!C$46,0)-MAX(BQ676-Inputs!$B$20,0)/Inputs!$B$24)*DCF!C$6</f>
        <v>-1138.9226908862345</v>
      </c>
      <c r="CY676" s="15">
        <f ca="1">(BR676*DCF!D$46-DCF!D$5*MAX(BR676*DCF!D$46,0)-MAX(BR676-BQ676,0)/Inputs!$B$24)*DCF!D$6</f>
        <v>-599.22296752743978</v>
      </c>
      <c r="CZ676" s="15">
        <f ca="1">(BS676*DCF!E$46-DCF!E$5*MAX(BS676*DCF!E$46,0)-MAX(BS676-BR676,0)/Inputs!$B$24)*DCF!E$6</f>
        <v>-788.9254217280328</v>
      </c>
      <c r="DA676" s="15">
        <f ca="1">(BT676*DCF!F$46-DCF!F$5*MAX(BT676*DCF!F$46,0)-MAX(BT676-BS676,0)/Inputs!$B$24)*DCF!F$6</f>
        <v>-660.10067143603374</v>
      </c>
      <c r="DB676" s="15">
        <f ca="1">(BU676*DCF!G$46-DCF!G$5*MAX(BU676*DCF!G$46,0)-MAX(BU676-BT676,0)/Inputs!$B$24)*DCF!G$6</f>
        <v>-141.98781512973582</v>
      </c>
      <c r="DC676" s="15">
        <f ca="1">(BV676*DCF!H$46-DCF!H$5*MAX(BV676*DCF!H$46,0)-MAX(BV676-BU676,0)/Inputs!$B$24)*DCF!H$6</f>
        <v>-300.67131481753819</v>
      </c>
      <c r="DD676" s="15">
        <f ca="1">(BW676*DCF!I$46-DCF!I$5*MAX(BW676*DCF!I$46,0)-MAX(BW676-BV676,0)/Inputs!$B$24)*DCF!I$6</f>
        <v>-260.3006954461955</v>
      </c>
      <c r="DE676" s="15">
        <f ca="1">(BX676*DCF!J$46-DCF!J$5*MAX(BX676*DCF!J$46,0)-MAX(BX676-BW676,0)/Inputs!$B$24)*DCF!J$6</f>
        <v>-397.00227106386734</v>
      </c>
      <c r="DF676" s="15">
        <f ca="1">(BY676*DCF!K$46-DCF!K$5*MAX(BY676*DCF!K$46,0)-MAX(BY676-BX676,0)/Inputs!$B$24)*DCF!K$6</f>
        <v>219.14239422638772</v>
      </c>
      <c r="DG676" s="15">
        <f ca="1">(BZ676*DCF!L$46-DCF!L$5*MAX(BZ676*DCF!L$46,0)-MAX(BZ676-BY676,0)/Inputs!$B$24)*DCF!L$6</f>
        <v>312.23282667328374</v>
      </c>
      <c r="DH676" s="15">
        <f ca="1">(CA676*DCF!M$46-DCF!M$5*MAX(CA676*DCF!M$46,0)-MAX(CA676-BZ676,0)/Inputs!$B$24)*DCF!M$6</f>
        <v>235.72123382022005</v>
      </c>
      <c r="DI676" s="15">
        <f ca="1">SUM(CB676:CL676)+BE676*DCF!M$10*(1+Inputs!$B$30)*(1-Inputs!$B$33)*(1-Inputs!$B$30/Inputs!$B$31)/(Inputs!$B$29-Inputs!$B$30)*DCF!M$6</f>
        <v>125979.88928451703</v>
      </c>
      <c r="DJ676" s="15">
        <f ca="1">SUM(CM676:CW676)+BP676*DCF!M$28*(1+Inputs!$B$30)*(1-Inputs!$B$33)*(1-Inputs!$B$30/Inputs!$B$31)/(Inputs!$B$29-Inputs!$B$30)*DCF!M$6</f>
        <v>405901.21832732501</v>
      </c>
      <c r="DK676" s="15">
        <f ca="1">SUM(CX676:DH676)+CA676*DCF!M$46*(1+Inputs!$B$30)*(1-Inputs!$B$33)*(1-Inputs!$B$30/Inputs!$B$31)/(Inputs!$B$29-Inputs!$B$30)*DCF!M$6</f>
        <v>29456.503188342649</v>
      </c>
      <c r="DM676" s="15">
        <f ca="1">DI676+DJ676+DK676+Inputs!$B$34+Inputs!$B$36-Inputs!$B$35</f>
        <v>638188.61080018466</v>
      </c>
    </row>
    <row r="677" spans="1:117" x14ac:dyDescent="0.75">
      <c r="A677" s="11">
        <v>664</v>
      </c>
      <c r="C677" s="23">
        <f t="shared" ca="1" si="396"/>
        <v>2.5337066101918819E-2</v>
      </c>
      <c r="D677" s="23">
        <f t="shared" ca="1" si="396"/>
        <v>-0.80187210047497615</v>
      </c>
      <c r="E677" s="23">
        <f t="shared" ca="1" si="396"/>
        <v>-1.4932499802401813</v>
      </c>
      <c r="F677" s="23">
        <f t="shared" ca="1" si="396"/>
        <v>-2.9012206007757504</v>
      </c>
      <c r="G677" s="23">
        <f t="shared" ca="1" si="396"/>
        <v>-0.18497122985377115</v>
      </c>
      <c r="H677" s="23">
        <f t="shared" ca="1" si="396"/>
        <v>-1.4214461234396583</v>
      </c>
      <c r="I677" s="23">
        <f t="shared" ca="1" si="396"/>
        <v>-0.44782026298398192</v>
      </c>
      <c r="J677" s="23">
        <f t="shared" ca="1" si="396"/>
        <v>0.37875005658194277</v>
      </c>
      <c r="K677" s="23">
        <f t="shared" ca="1" si="396"/>
        <v>-0.37156877298339225</v>
      </c>
      <c r="L677" s="23">
        <f t="shared" ca="1" si="396"/>
        <v>0.78459472345498105</v>
      </c>
      <c r="M677" s="23">
        <f t="shared" ca="1" si="396"/>
        <v>1.8413628811977121</v>
      </c>
      <c r="N677" s="23">
        <f ca="1">SQRT(Inputs!$B$38)*C677+SQRT(1-Inputs!$B$38)*_xlfn.NORM.S.INV(RAND())</f>
        <v>2.7841004973263077</v>
      </c>
      <c r="O677" s="23">
        <f ca="1">SQRT(Inputs!$B$38)*D677+SQRT(1-Inputs!$B$38)*_xlfn.NORM.S.INV(RAND())</f>
        <v>1.2570601513555193</v>
      </c>
      <c r="P677" s="23">
        <f ca="1">SQRT(Inputs!$B$38)*E677+SQRT(1-Inputs!$B$38)*_xlfn.NORM.S.INV(RAND())</f>
        <v>-0.39619035660378954</v>
      </c>
      <c r="Q677" s="23">
        <f ca="1">SQRT(Inputs!$B$38)*F677+SQRT(1-Inputs!$B$38)*_xlfn.NORM.S.INV(RAND())</f>
        <v>-1.1272876775150629</v>
      </c>
      <c r="R677" s="23">
        <f ca="1">SQRT(Inputs!$B$38)*G677+SQRT(1-Inputs!$B$38)*_xlfn.NORM.S.INV(RAND())</f>
        <v>-1.1438260105132267</v>
      </c>
      <c r="S677" s="23">
        <f ca="1">SQRT(Inputs!$B$38)*H677+SQRT(1-Inputs!$B$38)*_xlfn.NORM.S.INV(RAND())</f>
        <v>-0.75555873334645973</v>
      </c>
      <c r="T677" s="23">
        <f ca="1">SQRT(Inputs!$B$38)*I677+SQRT(1-Inputs!$B$38)*_xlfn.NORM.S.INV(RAND())</f>
        <v>0.50878030983010203</v>
      </c>
      <c r="U677" s="23">
        <f ca="1">SQRT(Inputs!$B$38)*J677+SQRT(1-Inputs!$B$38)*_xlfn.NORM.S.INV(RAND())</f>
        <v>0.73245387280028096</v>
      </c>
      <c r="V677" s="23">
        <f ca="1">SQRT(Inputs!$B$38)*K677+SQRT(1-Inputs!$B$38)*_xlfn.NORM.S.INV(RAND())</f>
        <v>-0.13311168808046153</v>
      </c>
      <c r="W677" s="23">
        <f ca="1">SQRT(Inputs!$B$38)*L677+SQRT(1-Inputs!$B$38)*_xlfn.NORM.S.INV(RAND())</f>
        <v>-1.1281175879277139</v>
      </c>
      <c r="X677" s="23">
        <f ca="1">SQRT(Inputs!$B$38)*M677+SQRT(1-Inputs!$B$38)*_xlfn.NORM.S.INV(RAND())</f>
        <v>1.1434750728710523</v>
      </c>
      <c r="Y677" s="23">
        <f ca="1">SQRT(Inputs!$B$38)*C677+SQRT(1-Inputs!$B$38)*_xlfn.NORM.S.INV(RAND())</f>
        <v>-0.55911925296680409</v>
      </c>
      <c r="Z677" s="23">
        <f ca="1">SQRT(Inputs!$B$38)*D677+SQRT(1-Inputs!$B$38)*_xlfn.NORM.S.INV(RAND())</f>
        <v>0.62894793836876739</v>
      </c>
      <c r="AA677" s="23">
        <f ca="1">SQRT(Inputs!$B$38)*E677+SQRT(1-Inputs!$B$38)*_xlfn.NORM.S.INV(RAND())</f>
        <v>-0.74654171944948666</v>
      </c>
      <c r="AB677" s="23">
        <f ca="1">SQRT(Inputs!$B$38)*F677+SQRT(1-Inputs!$B$38)*_xlfn.NORM.S.INV(RAND())</f>
        <v>-2.3460481885025484</v>
      </c>
      <c r="AC677" s="23">
        <f ca="1">SQRT(Inputs!$B$38)*G677+SQRT(1-Inputs!$B$38)*_xlfn.NORM.S.INV(RAND())</f>
        <v>-0.45446669338963058</v>
      </c>
      <c r="AD677" s="23">
        <f ca="1">SQRT(Inputs!$B$38)*H677+SQRT(1-Inputs!$B$38)*_xlfn.NORM.S.INV(RAND())</f>
        <v>-1.3187237538733396</v>
      </c>
      <c r="AE677" s="23">
        <f ca="1">SQRT(Inputs!$B$38)*I677+SQRT(1-Inputs!$B$38)*_xlfn.NORM.S.INV(RAND())</f>
        <v>0.46257387863783572</v>
      </c>
      <c r="AF677" s="23">
        <f ca="1">SQRT(Inputs!$B$38)*J677+SQRT(1-Inputs!$B$38)*_xlfn.NORM.S.INV(RAND())</f>
        <v>-0.49506899478925381</v>
      </c>
      <c r="AG677" s="23">
        <f ca="1">SQRT(Inputs!$B$38)*K677+SQRT(1-Inputs!$B$38)*_xlfn.NORM.S.INV(RAND())</f>
        <v>-1.4516598327597543</v>
      </c>
      <c r="AH677" s="23">
        <f ca="1">SQRT(Inputs!$B$38)*L677+SQRT(1-Inputs!$B$38)*_xlfn.NORM.S.INV(RAND())</f>
        <v>-0.29475420882625103</v>
      </c>
      <c r="AI677" s="23">
        <f ca="1">SQRT(Inputs!$B$38)*M677+SQRT(1-Inputs!$B$38)*_xlfn.NORM.S.INV(RAND())</f>
        <v>1.4940206380550984</v>
      </c>
      <c r="AJ677" s="23">
        <f ca="1">SQRT(Inputs!$B$38)*C677+SQRT(1-Inputs!$B$38)*_xlfn.NORM.S.INV(RAND())</f>
        <v>-0.35727121267806938</v>
      </c>
      <c r="AK677" s="23">
        <f ca="1">SQRT(Inputs!$B$38)*D677+SQRT(1-Inputs!$B$38)*_xlfn.NORM.S.INV(RAND())</f>
        <v>0.45626957893732201</v>
      </c>
      <c r="AL677" s="23">
        <f ca="1">SQRT(Inputs!$B$38)*E677+SQRT(1-Inputs!$B$38)*_xlfn.NORM.S.INV(RAND())</f>
        <v>-0.80661779352005192</v>
      </c>
      <c r="AM677" s="23">
        <f ca="1">SQRT(Inputs!$B$38)*F677+SQRT(1-Inputs!$B$38)*_xlfn.NORM.S.INV(RAND())</f>
        <v>-1.3615463388160356</v>
      </c>
      <c r="AN677" s="23">
        <f ca="1">SQRT(Inputs!$B$38)*G677+SQRT(1-Inputs!$B$38)*_xlfn.NORM.S.INV(RAND())</f>
        <v>-1.4282435303708403</v>
      </c>
      <c r="AO677" s="23">
        <f ca="1">SQRT(Inputs!$B$38)*H677+SQRT(1-Inputs!$B$38)*_xlfn.NORM.S.INV(RAND())</f>
        <v>0.2202929093039413</v>
      </c>
      <c r="AP677" s="23">
        <f ca="1">SQRT(Inputs!$B$38)*I677+SQRT(1-Inputs!$B$38)*_xlfn.NORM.S.INV(RAND())</f>
        <v>0.18782314106748968</v>
      </c>
      <c r="AQ677" s="23">
        <f ca="1">SQRT(Inputs!$B$38)*J677+SQRT(1-Inputs!$B$38)*_xlfn.NORM.S.INV(RAND())</f>
        <v>0.79846525169250948</v>
      </c>
      <c r="AR677" s="23">
        <f ca="1">SQRT(Inputs!$B$38)*K677+SQRT(1-Inputs!$B$38)*_xlfn.NORM.S.INV(RAND())</f>
        <v>0.72016540551176922</v>
      </c>
      <c r="AS677" s="23">
        <f ca="1">SQRT(Inputs!$B$38)*L677+SQRT(1-Inputs!$B$38)*_xlfn.NORM.S.INV(RAND())</f>
        <v>-0.3201665747340583</v>
      </c>
      <c r="AT677" s="23">
        <f ca="1">SQRT(Inputs!$B$38)*M677+SQRT(1-Inputs!$B$38)*_xlfn.NORM.S.INV(RAND())</f>
        <v>0.10111145700802926</v>
      </c>
      <c r="AU677" s="15">
        <f ca="1">Inputs!$B$6*EXP($B$8-0.5*C$5^2+C$5*N677)</f>
        <v>7787.5635661997549</v>
      </c>
      <c r="AV677" s="15">
        <f t="shared" ca="1" si="365"/>
        <v>11403.712981595572</v>
      </c>
      <c r="AW677" s="15">
        <f t="shared" ca="1" si="366"/>
        <v>13181.258487068873</v>
      </c>
      <c r="AX677" s="15">
        <f t="shared" ca="1" si="367"/>
        <v>13978.894651176581</v>
      </c>
      <c r="AY677" s="15">
        <f t="shared" ca="1" si="368"/>
        <v>14947.378812014593</v>
      </c>
      <c r="AZ677" s="15">
        <f t="shared" ca="1" si="369"/>
        <v>16821.590453810597</v>
      </c>
      <c r="BA677" s="15">
        <f t="shared" ca="1" si="370"/>
        <v>21711.178391828533</v>
      </c>
      <c r="BB677" s="15">
        <f t="shared" ca="1" si="371"/>
        <v>28605.089700581175</v>
      </c>
      <c r="BC677" s="15">
        <f t="shared" ca="1" si="372"/>
        <v>34586.674729068749</v>
      </c>
      <c r="BD677" s="15">
        <f t="shared" ca="1" si="373"/>
        <v>38128.784389981753</v>
      </c>
      <c r="BE677" s="15">
        <f t="shared" ca="1" si="374"/>
        <v>51850.357968488577</v>
      </c>
      <c r="BF677" s="15">
        <f ca="1">Inputs!$B$13*EXP($B$9-0.5*C$6^2+C$6*Y677)</f>
        <v>12379.846295640078</v>
      </c>
      <c r="BG677" s="15">
        <f t="shared" ca="1" si="375"/>
        <v>16900.950744665235</v>
      </c>
      <c r="BH677" s="15">
        <f t="shared" ca="1" si="376"/>
        <v>18244.957588864705</v>
      </c>
      <c r="BI677" s="15">
        <f t="shared" ca="1" si="377"/>
        <v>15565.132358384068</v>
      </c>
      <c r="BJ677" s="15">
        <f t="shared" ca="1" si="378"/>
        <v>17871.864634200105</v>
      </c>
      <c r="BK677" s="15">
        <f t="shared" ca="1" si="379"/>
        <v>18329.603478350164</v>
      </c>
      <c r="BL677" s="15">
        <f t="shared" ca="1" si="380"/>
        <v>23906.701341378921</v>
      </c>
      <c r="BM677" s="15">
        <f t="shared" ca="1" si="381"/>
        <v>27633.643890321247</v>
      </c>
      <c r="BN677" s="15">
        <f t="shared" ca="1" si="382"/>
        <v>28559.380672987507</v>
      </c>
      <c r="BO677" s="15">
        <f t="shared" ca="1" si="383"/>
        <v>33955.808514582495</v>
      </c>
      <c r="BP677" s="15">
        <f t="shared" ca="1" si="384"/>
        <v>49501.436782449615</v>
      </c>
      <c r="BQ677" s="15">
        <f ca="1">Inputs!$B$20*EXP($B$10-0.5*C$7^2+C$7*AJ677)</f>
        <v>3778.985141656432</v>
      </c>
      <c r="BR677" s="15">
        <f t="shared" ca="1" si="385"/>
        <v>5927.1240320476027</v>
      </c>
      <c r="BS677" s="15">
        <f t="shared" ca="1" si="386"/>
        <v>6438.1641354666635</v>
      </c>
      <c r="BT677" s="15">
        <f t="shared" ca="1" si="387"/>
        <v>6210.6581527581538</v>
      </c>
      <c r="BU677" s="15">
        <f t="shared" ca="1" si="388"/>
        <v>6092.2064873337204</v>
      </c>
      <c r="BV677" s="15">
        <f t="shared" ca="1" si="389"/>
        <v>8907.3104138253548</v>
      </c>
      <c r="BW677" s="15">
        <f t="shared" ca="1" si="390"/>
        <v>12933.712951072612</v>
      </c>
      <c r="BX677" s="15">
        <f t="shared" ca="1" si="391"/>
        <v>21230.186231589596</v>
      </c>
      <c r="BY677" s="15">
        <f t="shared" ca="1" si="392"/>
        <v>34141.613228244831</v>
      </c>
      <c r="BZ677" s="15">
        <f t="shared" ca="1" si="393"/>
        <v>45167.244204599017</v>
      </c>
      <c r="CA677" s="15">
        <f t="shared" ca="1" si="394"/>
        <v>64596.549058204604</v>
      </c>
      <c r="CB677" s="15">
        <f ca="1">(AU677*DCF!C$10-DCF!C$5*MAX(AU677*DCF!C$10,0)-MAX(AU677-Inputs!$B$6,0)/Inputs!$B$10)*DCF!C$6</f>
        <v>1022.9292388415778</v>
      </c>
      <c r="CC677" s="15">
        <f ca="1">(AV677*DCF!D$10-DCF!D$5*MAX(AV677*DCF!D$10,0)-MAX(AV677-AU677,0)/Inputs!$B$10)*DCF!D$6</f>
        <v>1897.8743880536078</v>
      </c>
      <c r="CD677" s="15">
        <f ca="1">(AW677*DCF!E$10-DCF!E$5*MAX(AW677*DCF!E$10,0)-MAX(AW677-AV677,0)/Inputs!$B$10)*DCF!E$6</f>
        <v>2642.9658977152403</v>
      </c>
      <c r="CE677" s="15">
        <f ca="1">(AX677*DCF!F$10-DCF!F$5*MAX(AX677*DCF!F$10,0)-MAX(AX677-AW677,0)/Inputs!$B$10)*DCF!F$6</f>
        <v>2885.6021143908629</v>
      </c>
      <c r="CF677" s="15">
        <f ca="1">(AY677*DCF!G$10-DCF!G$5*MAX(AY677*DCF!G$10,0)-MAX(AY677-AX677,0)/Inputs!$B$10)*DCF!G$6</f>
        <v>2893.5962731856234</v>
      </c>
      <c r="CG677" s="15">
        <f ca="1">(AZ677*DCF!H$10-DCF!H$5*MAX(AZ677*DCF!H$10,0)-MAX(AZ677-AY677,0)/Inputs!$B$10)*DCF!H$6</f>
        <v>2933.1239757430267</v>
      </c>
      <c r="CH677" s="15">
        <f ca="1">(BA677*DCF!I$10-DCF!I$5*MAX(BA677*DCF!I$10,0)-MAX(BA677-AZ677,0)/Inputs!$B$10)*DCF!I$6</f>
        <v>3163.7765284752595</v>
      </c>
      <c r="CI677" s="15">
        <f ca="1">(BB677*DCF!J$10-DCF!J$5*MAX(BB677*DCF!J$10,0)-MAX(BB677-BA677,0)/Inputs!$B$10)*DCF!J$6</f>
        <v>3864.0411094041701</v>
      </c>
      <c r="CJ677" s="15">
        <f ca="1">(BC677*DCF!K$10-DCF!K$5*MAX(BC677*DCF!K$10,0)-MAX(BC677-BB677,0)/Inputs!$B$10)*DCF!K$6</f>
        <v>4730.5683186550377</v>
      </c>
      <c r="CK677" s="15">
        <f ca="1">(BD677*DCF!L$10-DCF!L$5*MAX(BD677*DCF!L$10,0)-MAX(BD677-BC677,0)/Inputs!$B$10)*DCF!L$6</f>
        <v>5292.4936108174907</v>
      </c>
      <c r="CL677" s="15">
        <f ca="1">(BE677*DCF!M$10-DCF!M$5*MAX(BE677*DCF!M$10,0)-MAX(BE677-BD677,0)/Inputs!$B$10)*DCF!M$6</f>
        <v>5677.5675666047646</v>
      </c>
      <c r="CM677" s="15">
        <f ca="1">(BF677*DCF!C$28-DCF!C$5*MAX(BF677*DCF!C$28,0)-MAX(BF677-Inputs!$B$13,0)/Inputs!$B$17)*DCF!C$6</f>
        <v>3548.9531443139322</v>
      </c>
      <c r="CN677" s="15">
        <f ca="1">(BG677*DCF!D$28-DCF!D$5*MAX(BG677*DCF!D$28,0)-MAX(BG677-BF677,0)/Inputs!$B$17)*DCF!D$6</f>
        <v>4013.1609247146785</v>
      </c>
      <c r="CO677" s="15">
        <f ca="1">(BH677*DCF!E$28-DCF!E$5*MAX(BH677*DCF!E$28,0)-MAX(BH677-BG677,0)/Inputs!$B$17)*DCF!E$6</f>
        <v>4902.4116179417788</v>
      </c>
      <c r="CP677" s="15">
        <f ca="1">(BI677*DCF!F$28-DCF!F$5*MAX(BI677*DCF!F$28,0)-MAX(BI677-BH677,0)/Inputs!$B$17)*DCF!F$6</f>
        <v>4225.5234362903584</v>
      </c>
      <c r="CQ677" s="15">
        <f ca="1">(BJ677*DCF!G$28-DCF!G$5*MAX(BJ677*DCF!G$28,0)-MAX(BJ677-BI677,0)/Inputs!$B$17)*DCF!G$6</f>
        <v>4249.0212917296558</v>
      </c>
      <c r="CR677" s="15">
        <f ca="1">(BK677*DCF!H$28-DCF!H$5*MAX(BK677*DCF!H$28,0)-MAX(BK677-BJ677,0)/Inputs!$B$17)*DCF!H$6</f>
        <v>4461.9933951253324</v>
      </c>
      <c r="CS677" s="15">
        <f ca="1">(BL677*DCF!I$28-DCF!I$5*MAX(BL677*DCF!I$28,0)-MAX(BL677-BK677,0)/Inputs!$B$17)*DCF!I$6</f>
        <v>4821.2489057145031</v>
      </c>
      <c r="CT677" s="15">
        <f ca="1">(BM677*DCF!J$28-DCF!J$5*MAX(BM677*DCF!J$28,0)-MAX(BM677-BL677,0)/Inputs!$B$17)*DCF!J$6</f>
        <v>5670.4344965922373</v>
      </c>
      <c r="CU677" s="15">
        <f ca="1">(BN677*DCF!K$28-DCF!K$5*MAX(BN677*DCF!K$28,0)-MAX(BN677-BM677,0)/Inputs!$B$17)*DCF!K$6</f>
        <v>5917.8719178071851</v>
      </c>
      <c r="CV677" s="15">
        <f ca="1">(BO677*DCF!L$28-DCF!L$5*MAX(BO677*DCF!L$28,0)-MAX(BO677-BN677,0)/Inputs!$B$17)*DCF!L$6</f>
        <v>6164.2817180444717</v>
      </c>
      <c r="CW677" s="15">
        <f ca="1">(BP677*DCF!M$28-DCF!M$5*MAX(BP677*DCF!M$28,0)-MAX(BP677-BO677,0)/Inputs!$B$17)*DCF!M$6</f>
        <v>7688.7690033537765</v>
      </c>
      <c r="CX677" s="15">
        <f ca="1">(BQ677*DCF!C$46-DCF!C$5*MAX(BQ677*DCF!C$46,0)-MAX(BQ677-Inputs!$B$20,0)/Inputs!$B$24)*DCF!C$6</f>
        <v>-1139.7125692769735</v>
      </c>
      <c r="CY677" s="15">
        <f ca="1">(BR677*DCF!D$46-DCF!D$5*MAX(BR677*DCF!D$46,0)-MAX(BR677-BQ677,0)/Inputs!$B$24)*DCF!D$6</f>
        <v>-1928.2148833095114</v>
      </c>
      <c r="CZ677" s="15">
        <f ca="1">(BS677*DCF!E$46-DCF!E$5*MAX(BS677*DCF!E$46,0)-MAX(BS677-BR677,0)/Inputs!$B$24)*DCF!E$6</f>
        <v>-962.76205875997869</v>
      </c>
      <c r="DA677" s="15">
        <f ca="1">(BT677*DCF!F$46-DCF!F$5*MAX(BT677*DCF!F$46,0)-MAX(BT677-BS677,0)/Inputs!$B$24)*DCF!F$6</f>
        <v>-452.29939346007234</v>
      </c>
      <c r="DB677" s="15">
        <f ca="1">(BU677*DCF!G$46-DCF!G$5*MAX(BU677*DCF!G$46,0)-MAX(BU677-BT677,0)/Inputs!$B$24)*DCF!G$6</f>
        <v>-204.9297895036062</v>
      </c>
      <c r="DC677" s="15">
        <f ca="1">(BV677*DCF!H$46-DCF!H$5*MAX(BV677*DCF!H$46,0)-MAX(BV677-BU677,0)/Inputs!$B$24)*DCF!H$6</f>
        <v>-874.77629672934575</v>
      </c>
      <c r="DD677" s="15">
        <f ca="1">(BW677*DCF!I$46-DCF!I$5*MAX(BW677*DCF!I$46,0)-MAX(BW677-BV677,0)/Inputs!$B$24)*DCF!I$6</f>
        <v>-857.11529151855757</v>
      </c>
      <c r="DE677" s="15">
        <f ca="1">(BX677*DCF!J$46-DCF!J$5*MAX(BX677*DCF!J$46,0)-MAX(BX677-BW677,0)/Inputs!$B$24)*DCF!J$6</f>
        <v>-1309.5415821386566</v>
      </c>
      <c r="DF677" s="15">
        <f ca="1">(BY677*DCF!K$46-DCF!K$5*MAX(BY677*DCF!K$46,0)-MAX(BY677-BX677,0)/Inputs!$B$24)*DCF!K$6</f>
        <v>-1212.6728959355441</v>
      </c>
      <c r="DG677" s="15">
        <f ca="1">(BZ677*DCF!L$46-DCF!L$5*MAX(BZ677*DCF!L$46,0)-MAX(BZ677-BY677,0)/Inputs!$B$24)*DCF!L$6</f>
        <v>627.06596380338385</v>
      </c>
      <c r="DH677" s="15">
        <f ca="1">(CA677*DCF!M$46-DCF!M$5*MAX(CA677*DCF!M$46,0)-MAX(CA677-BZ677,0)/Inputs!$B$24)*DCF!M$6</f>
        <v>1002.2992565995726</v>
      </c>
      <c r="DI677" s="15">
        <f ca="1">SUM(CB677:CL677)+BE677*DCF!M$10*(1+Inputs!$B$30)*(1-Inputs!$B$33)*(1-Inputs!$B$30/Inputs!$B$31)/(Inputs!$B$29-Inputs!$B$30)*DCF!M$6</f>
        <v>181304.77089819271</v>
      </c>
      <c r="DJ677" s="15">
        <f ca="1">SUM(CM677:CW677)+BP677*DCF!M$28*(1+Inputs!$B$30)*(1-Inputs!$B$33)*(1-Inputs!$B$30/Inputs!$B$31)/(Inputs!$B$29-Inputs!$B$30)*DCF!M$6</f>
        <v>239347.87405735126</v>
      </c>
      <c r="DK677" s="15">
        <f ca="1">SUM(CX677:DH677)+CA677*DCF!M$46*(1+Inputs!$B$30)*(1-Inputs!$B$33)*(1-Inputs!$B$30/Inputs!$B$31)/(Inputs!$B$29-Inputs!$B$30)*DCF!M$6</f>
        <v>92561.257254167227</v>
      </c>
      <c r="DM677" s="15">
        <f ca="1">DI677+DJ677+DK677+Inputs!$B$34+Inputs!$B$36-Inputs!$B$35</f>
        <v>590064.90220971126</v>
      </c>
    </row>
    <row r="678" spans="1:117" x14ac:dyDescent="0.75">
      <c r="A678" s="11">
        <v>665</v>
      </c>
      <c r="C678" s="23">
        <f t="shared" ca="1" si="396"/>
        <v>1.2980927132101865</v>
      </c>
      <c r="D678" s="23">
        <f t="shared" ca="1" si="396"/>
        <v>0.60852806226113798</v>
      </c>
      <c r="E678" s="23">
        <f t="shared" ca="1" si="396"/>
        <v>1.0317924731206751</v>
      </c>
      <c r="F678" s="23">
        <f t="shared" ca="1" si="396"/>
        <v>0.8591967850691562</v>
      </c>
      <c r="G678" s="23">
        <f t="shared" ca="1" si="396"/>
        <v>-0.49570203371674076</v>
      </c>
      <c r="H678" s="23">
        <f t="shared" ca="1" si="396"/>
        <v>0.89958497721147623</v>
      </c>
      <c r="I678" s="23">
        <f t="shared" ca="1" si="396"/>
        <v>0.42757861512356915</v>
      </c>
      <c r="J678" s="23">
        <f t="shared" ca="1" si="396"/>
        <v>-0.29931437817100731</v>
      </c>
      <c r="K678" s="23">
        <f t="shared" ca="1" si="396"/>
        <v>0.66486899951572354</v>
      </c>
      <c r="L678" s="23">
        <f t="shared" ca="1" si="396"/>
        <v>-0.34939103190650178</v>
      </c>
      <c r="M678" s="23">
        <f t="shared" ca="1" si="396"/>
        <v>-0.62369622845079264</v>
      </c>
      <c r="N678" s="23">
        <f ca="1">SQRT(Inputs!$B$38)*C678+SQRT(1-Inputs!$B$38)*_xlfn.NORM.S.INV(RAND())</f>
        <v>0.37055761615815896</v>
      </c>
      <c r="O678" s="23">
        <f ca="1">SQRT(Inputs!$B$38)*D678+SQRT(1-Inputs!$B$38)*_xlfn.NORM.S.INV(RAND())</f>
        <v>0.92959414861480272</v>
      </c>
      <c r="P678" s="23">
        <f ca="1">SQRT(Inputs!$B$38)*E678+SQRT(1-Inputs!$B$38)*_xlfn.NORM.S.INV(RAND())</f>
        <v>-0.88965735180249517</v>
      </c>
      <c r="Q678" s="23">
        <f ca="1">SQRT(Inputs!$B$38)*F678+SQRT(1-Inputs!$B$38)*_xlfn.NORM.S.INV(RAND())</f>
        <v>2.3466024847576317E-2</v>
      </c>
      <c r="R678" s="23">
        <f ca="1">SQRT(Inputs!$B$38)*G678+SQRT(1-Inputs!$B$38)*_xlfn.NORM.S.INV(RAND())</f>
        <v>4.9604925104545006E-2</v>
      </c>
      <c r="S678" s="23">
        <f ca="1">SQRT(Inputs!$B$38)*H678+SQRT(1-Inputs!$B$38)*_xlfn.NORM.S.INV(RAND())</f>
        <v>0.40385616685578152</v>
      </c>
      <c r="T678" s="23">
        <f ca="1">SQRT(Inputs!$B$38)*I678+SQRT(1-Inputs!$B$38)*_xlfn.NORM.S.INV(RAND())</f>
        <v>-1.1990252194415161</v>
      </c>
      <c r="U678" s="23">
        <f ca="1">SQRT(Inputs!$B$38)*J678+SQRT(1-Inputs!$B$38)*_xlfn.NORM.S.INV(RAND())</f>
        <v>-1.2796981196485575</v>
      </c>
      <c r="V678" s="23">
        <f ca="1">SQRT(Inputs!$B$38)*K678+SQRT(1-Inputs!$B$38)*_xlfn.NORM.S.INV(RAND())</f>
        <v>0.98158532649100927</v>
      </c>
      <c r="W678" s="23">
        <f ca="1">SQRT(Inputs!$B$38)*L678+SQRT(1-Inputs!$B$38)*_xlfn.NORM.S.INV(RAND())</f>
        <v>2.8444710509317683E-2</v>
      </c>
      <c r="X678" s="23">
        <f ca="1">SQRT(Inputs!$B$38)*M678+SQRT(1-Inputs!$B$38)*_xlfn.NORM.S.INV(RAND())</f>
        <v>-1.1907155558015028</v>
      </c>
      <c r="Y678" s="23">
        <f ca="1">SQRT(Inputs!$B$38)*C678+SQRT(1-Inputs!$B$38)*_xlfn.NORM.S.INV(RAND())</f>
        <v>1.5985395772494706</v>
      </c>
      <c r="Z678" s="23">
        <f ca="1">SQRT(Inputs!$B$38)*D678+SQRT(1-Inputs!$B$38)*_xlfn.NORM.S.INV(RAND())</f>
        <v>0.7437338533613711</v>
      </c>
      <c r="AA678" s="23">
        <f ca="1">SQRT(Inputs!$B$38)*E678+SQRT(1-Inputs!$B$38)*_xlfn.NORM.S.INV(RAND())</f>
        <v>1.8003590303969808E-2</v>
      </c>
      <c r="AB678" s="23">
        <f ca="1">SQRT(Inputs!$B$38)*F678+SQRT(1-Inputs!$B$38)*_xlfn.NORM.S.INV(RAND())</f>
        <v>-0.29428394764178073</v>
      </c>
      <c r="AC678" s="23">
        <f ca="1">SQRT(Inputs!$B$38)*G678+SQRT(1-Inputs!$B$38)*_xlfn.NORM.S.INV(RAND())</f>
        <v>0.84042572061858234</v>
      </c>
      <c r="AD678" s="23">
        <f ca="1">SQRT(Inputs!$B$38)*H678+SQRT(1-Inputs!$B$38)*_xlfn.NORM.S.INV(RAND())</f>
        <v>1.1239846956167012</v>
      </c>
      <c r="AE678" s="23">
        <f ca="1">SQRT(Inputs!$B$38)*I678+SQRT(1-Inputs!$B$38)*_xlfn.NORM.S.INV(RAND())</f>
        <v>0.16628807592959644</v>
      </c>
      <c r="AF678" s="23">
        <f ca="1">SQRT(Inputs!$B$38)*J678+SQRT(1-Inputs!$B$38)*_xlfn.NORM.S.INV(RAND())</f>
        <v>-2.5047600611198817E-3</v>
      </c>
      <c r="AG678" s="23">
        <f ca="1">SQRT(Inputs!$B$38)*K678+SQRT(1-Inputs!$B$38)*_xlfn.NORM.S.INV(RAND())</f>
        <v>-0.13877387550356896</v>
      </c>
      <c r="AH678" s="23">
        <f ca="1">SQRT(Inputs!$B$38)*L678+SQRT(1-Inputs!$B$38)*_xlfn.NORM.S.INV(RAND())</f>
        <v>-0.73133115186399467</v>
      </c>
      <c r="AI678" s="23">
        <f ca="1">SQRT(Inputs!$B$38)*M678+SQRT(1-Inputs!$B$38)*_xlfn.NORM.S.INV(RAND())</f>
        <v>-1.0968732694442935</v>
      </c>
      <c r="AJ678" s="23">
        <f ca="1">SQRT(Inputs!$B$38)*C678+SQRT(1-Inputs!$B$38)*_xlfn.NORM.S.INV(RAND())</f>
        <v>-0.12197754639973735</v>
      </c>
      <c r="AK678" s="23">
        <f ca="1">SQRT(Inputs!$B$38)*D678+SQRT(1-Inputs!$B$38)*_xlfn.NORM.S.INV(RAND())</f>
        <v>1.8523204689325945</v>
      </c>
      <c r="AL678" s="23">
        <f ca="1">SQRT(Inputs!$B$38)*E678+SQRT(1-Inputs!$B$38)*_xlfn.NORM.S.INV(RAND())</f>
        <v>0.8357242769092621</v>
      </c>
      <c r="AM678" s="23">
        <f ca="1">SQRT(Inputs!$B$38)*F678+SQRT(1-Inputs!$B$38)*_xlfn.NORM.S.INV(RAND())</f>
        <v>-0.51971329879134376</v>
      </c>
      <c r="AN678" s="23">
        <f ca="1">SQRT(Inputs!$B$38)*G678+SQRT(1-Inputs!$B$38)*_xlfn.NORM.S.INV(RAND())</f>
        <v>7.3953870027391289E-2</v>
      </c>
      <c r="AO678" s="23">
        <f ca="1">SQRT(Inputs!$B$38)*H678+SQRT(1-Inputs!$B$38)*_xlfn.NORM.S.INV(RAND())</f>
        <v>0.64630418347865826</v>
      </c>
      <c r="AP678" s="23">
        <f ca="1">SQRT(Inputs!$B$38)*I678+SQRT(1-Inputs!$B$38)*_xlfn.NORM.S.INV(RAND())</f>
        <v>0.24375581489916237</v>
      </c>
      <c r="AQ678" s="23">
        <f ca="1">SQRT(Inputs!$B$38)*J678+SQRT(1-Inputs!$B$38)*_xlfn.NORM.S.INV(RAND())</f>
        <v>-0.53428730792086276</v>
      </c>
      <c r="AR678" s="23">
        <f ca="1">SQRT(Inputs!$B$38)*K678+SQRT(1-Inputs!$B$38)*_xlfn.NORM.S.INV(RAND())</f>
        <v>0.25421939982241365</v>
      </c>
      <c r="AS678" s="23">
        <f ca="1">SQRT(Inputs!$B$38)*L678+SQRT(1-Inputs!$B$38)*_xlfn.NORM.S.INV(RAND())</f>
        <v>-0.73693956982881603</v>
      </c>
      <c r="AT678" s="23">
        <f ca="1">SQRT(Inputs!$B$38)*M678+SQRT(1-Inputs!$B$38)*_xlfn.NORM.S.INV(RAND())</f>
        <v>1.4385567251106064</v>
      </c>
      <c r="AU678" s="15">
        <f ca="1">Inputs!$B$6*EXP($B$8-0.5*C$5^2+C$5*N678)</f>
        <v>5268.9991932373696</v>
      </c>
      <c r="AV678" s="15">
        <f t="shared" ca="1" si="365"/>
        <v>7352.9633668065344</v>
      </c>
      <c r="AW678" s="15">
        <f t="shared" ca="1" si="366"/>
        <v>7951.8214467244861</v>
      </c>
      <c r="AX678" s="15">
        <f t="shared" ca="1" si="367"/>
        <v>9736.8793051482935</v>
      </c>
      <c r="AY678" s="15">
        <f t="shared" ca="1" si="368"/>
        <v>11968.596949309918</v>
      </c>
      <c r="AZ678" s="15">
        <f t="shared" ca="1" si="369"/>
        <v>15303.593188027251</v>
      </c>
      <c r="BA678" s="15">
        <f t="shared" ca="1" si="370"/>
        <v>16519.034058055953</v>
      </c>
      <c r="BB678" s="15">
        <f t="shared" ca="1" si="371"/>
        <v>17790.665154366303</v>
      </c>
      <c r="BC678" s="15">
        <f t="shared" ca="1" si="372"/>
        <v>23954.57407561388</v>
      </c>
      <c r="BD678" s="15">
        <f t="shared" ca="1" si="373"/>
        <v>29424.793954644334</v>
      </c>
      <c r="BE678" s="15">
        <f t="shared" ca="1" si="374"/>
        <v>32350.555001014145</v>
      </c>
      <c r="BF678" s="15">
        <f ca="1">Inputs!$B$13*EXP($B$9-0.5*C$6^2+C$6*Y678)</f>
        <v>18988.256921678083</v>
      </c>
      <c r="BG678" s="15">
        <f t="shared" ca="1" si="375"/>
        <v>26465.24981201077</v>
      </c>
      <c r="BH678" s="15">
        <f t="shared" ca="1" si="376"/>
        <v>32432.367043703725</v>
      </c>
      <c r="BI678" s="15">
        <f t="shared" ca="1" si="377"/>
        <v>37943.869347648491</v>
      </c>
      <c r="BJ678" s="15">
        <f t="shared" ca="1" si="378"/>
        <v>52507.460436828929</v>
      </c>
      <c r="BK678" s="15">
        <f t="shared" ca="1" si="379"/>
        <v>75098.713391827536</v>
      </c>
      <c r="BL678" s="15">
        <f t="shared" ca="1" si="380"/>
        <v>94259.219968941863</v>
      </c>
      <c r="BM678" s="15">
        <f t="shared" ca="1" si="381"/>
        <v>115828.8779087617</v>
      </c>
      <c r="BN678" s="15">
        <f t="shared" ca="1" si="382"/>
        <v>140105.56555351356</v>
      </c>
      <c r="BO678" s="15">
        <f t="shared" ca="1" si="383"/>
        <v>158336.55295948058</v>
      </c>
      <c r="BP678" s="15">
        <f t="shared" ca="1" si="384"/>
        <v>172108.60758074082</v>
      </c>
      <c r="BQ678" s="15">
        <f ca="1">Inputs!$B$20*EXP($B$10-0.5*C$7^2+C$7*AJ678)</f>
        <v>4107.8923330429716</v>
      </c>
      <c r="BR678" s="15">
        <f t="shared" ca="1" si="385"/>
        <v>10037.735660471746</v>
      </c>
      <c r="BS678" s="15">
        <f t="shared" ca="1" si="386"/>
        <v>17474.475884766682</v>
      </c>
      <c r="BT678" s="15">
        <f t="shared" ca="1" si="387"/>
        <v>21022.73958085481</v>
      </c>
      <c r="BU678" s="15">
        <f t="shared" ca="1" si="388"/>
        <v>29661.047125972746</v>
      </c>
      <c r="BV678" s="15">
        <f t="shared" ca="1" si="389"/>
        <v>47735.548367157091</v>
      </c>
      <c r="BW678" s="15">
        <f t="shared" ca="1" si="390"/>
        <v>70139.032593706506</v>
      </c>
      <c r="BX678" s="15">
        <f t="shared" ca="1" si="391"/>
        <v>88136.238426139898</v>
      </c>
      <c r="BY678" s="15">
        <f t="shared" ca="1" si="392"/>
        <v>129648.85921725471</v>
      </c>
      <c r="BZ678" s="15">
        <f t="shared" ca="1" si="393"/>
        <v>158867.08507918153</v>
      </c>
      <c r="CA678" s="15">
        <f t="shared" ca="1" si="394"/>
        <v>288161.71723634197</v>
      </c>
      <c r="CB678" s="15">
        <f ca="1">(AU678*DCF!C$10-DCF!C$5*MAX(AU678*DCF!C$10,0)-MAX(AU678-Inputs!$B$6,0)/Inputs!$B$10)*DCF!C$6</f>
        <v>1040.8870517317857</v>
      </c>
      <c r="CC678" s="15">
        <f ca="1">(AV678*DCF!D$10-DCF!D$5*MAX(AV678*DCF!D$10,0)-MAX(AV678-AU678,0)/Inputs!$B$10)*DCF!D$6</f>
        <v>1284.1148834595831</v>
      </c>
      <c r="CD678" s="15">
        <f ca="1">(AW678*DCF!E$10-DCF!E$5*MAX(AW678*DCF!E$10,0)-MAX(AW678-AV678,0)/Inputs!$B$10)*DCF!E$6</f>
        <v>1701.0613503896748</v>
      </c>
      <c r="CE678" s="15">
        <f ca="1">(AX678*DCF!F$10-DCF!F$5*MAX(AX678*DCF!F$10,0)-MAX(AX678-AW678,0)/Inputs!$B$10)*DCF!F$6</f>
        <v>1754.1189512493775</v>
      </c>
      <c r="CF678" s="15">
        <f ca="1">(AY678*DCF!G$10-DCF!G$5*MAX(AY678*DCF!G$10,0)-MAX(AY678-AX678,0)/Inputs!$B$10)*DCF!G$6</f>
        <v>2037.0332036203035</v>
      </c>
      <c r="CG678" s="15">
        <f ca="1">(AZ678*DCF!H$10-DCF!H$5*MAX(AZ678*DCF!H$10,0)-MAX(AZ678-AY678,0)/Inputs!$B$10)*DCF!H$6</f>
        <v>2379.0152245491199</v>
      </c>
      <c r="CH678" s="15">
        <f ca="1">(BA678*DCF!I$10-DCF!I$5*MAX(BA678*DCF!I$10,0)-MAX(BA678-AZ678,0)/Inputs!$B$10)*DCF!I$6</f>
        <v>2818.0500183219956</v>
      </c>
      <c r="CI678" s="15">
        <f ca="1">(BB678*DCF!J$10-DCF!J$5*MAX(BB678*DCF!J$10,0)-MAX(BB678-BA678,0)/Inputs!$B$10)*DCF!J$6</f>
        <v>2860.2246827555186</v>
      </c>
      <c r="CJ678" s="15">
        <f ca="1">(BC678*DCF!K$10-DCF!K$5*MAX(BC678*DCF!K$10,0)-MAX(BC678-BB678,0)/Inputs!$B$10)*DCF!K$6</f>
        <v>2993.4482964598401</v>
      </c>
      <c r="CK678" s="15">
        <f ca="1">(BD678*DCF!L$10-DCF!L$5*MAX(BD678*DCF!L$10,0)-MAX(BD678-BC678,0)/Inputs!$B$10)*DCF!L$6</f>
        <v>3730.4304683407977</v>
      </c>
      <c r="CL678" s="15">
        <f ca="1">(BE678*DCF!M$10-DCF!M$5*MAX(BE678*DCF!M$10,0)-MAX(BE678-BD678,0)/Inputs!$B$10)*DCF!M$6</f>
        <v>4215.568315753052</v>
      </c>
      <c r="CM678" s="15">
        <f ca="1">(BF678*DCF!C$28-DCF!C$5*MAX(BF678*DCF!C$28,0)-MAX(BF678-Inputs!$B$13,0)/Inputs!$B$17)*DCF!C$6</f>
        <v>4039.6048980842424</v>
      </c>
      <c r="CN678" s="15">
        <f ca="1">(BG678*DCF!D$28-DCF!D$5*MAX(BG678*DCF!D$28,0)-MAX(BG678-BF678,0)/Inputs!$B$17)*DCF!D$6</f>
        <v>6199.4410583259323</v>
      </c>
      <c r="CO678" s="15">
        <f ca="1">(BH678*DCF!E$28-DCF!E$5*MAX(BH678*DCF!E$28,0)-MAX(BH678-BG678,0)/Inputs!$B$17)*DCF!E$6</f>
        <v>8009.3871815892298</v>
      </c>
      <c r="CP678" s="15">
        <f ca="1">(BI678*DCF!F$28-DCF!F$5*MAX(BI678*DCF!F$28,0)-MAX(BI678-BH678,0)/Inputs!$B$17)*DCF!F$6</f>
        <v>9297.3049432696553</v>
      </c>
      <c r="CQ678" s="15">
        <f ca="1">(BJ678*DCF!G$28-DCF!G$5*MAX(BJ678*DCF!G$28,0)-MAX(BJ678-BI678,0)/Inputs!$B$17)*DCF!G$6</f>
        <v>11174.00683280245</v>
      </c>
      <c r="CR678" s="15">
        <f ca="1">(BK678*DCF!H$28-DCF!H$5*MAX(BK678*DCF!H$28,0)-MAX(BK678-BJ678,0)/Inputs!$B$17)*DCF!H$6</f>
        <v>15062.693647059721</v>
      </c>
      <c r="CS678" s="15">
        <f ca="1">(BL678*DCF!I$28-DCF!I$5*MAX(BL678*DCF!I$28,0)-MAX(BL678-BK678,0)/Inputs!$B$17)*DCF!I$6</f>
        <v>19415.221748349384</v>
      </c>
      <c r="CT678" s="15">
        <f ca="1">(BM678*DCF!J$28-DCF!J$5*MAX(BM678*DCF!J$28,0)-MAX(BM678-BL678,0)/Inputs!$B$17)*DCF!J$6</f>
        <v>22979.495028943715</v>
      </c>
      <c r="CU678" s="15">
        <f ca="1">(BN678*DCF!K$28-DCF!K$5*MAX(BN678*DCF!K$28,0)-MAX(BN678-BM678,0)/Inputs!$B$17)*DCF!K$6</f>
        <v>26614.375422200887</v>
      </c>
      <c r="CV678" s="15">
        <f ca="1">(BO678*DCF!L$28-DCF!L$5*MAX(BO678*DCF!L$28,0)-MAX(BO678-BN678,0)/Inputs!$B$17)*DCF!L$6</f>
        <v>29528.599154748325</v>
      </c>
      <c r="CW678" s="15">
        <f ca="1">(BP678*DCF!M$28-DCF!M$5*MAX(BP678*DCF!M$28,0)-MAX(BP678-BO678,0)/Inputs!$B$17)*DCF!M$6</f>
        <v>30942.767427579991</v>
      </c>
      <c r="CX678" s="15">
        <f ca="1">(BQ678*DCF!C$46-DCF!C$5*MAX(BQ678*DCF!C$46,0)-MAX(BQ678-Inputs!$B$20,0)/Inputs!$B$24)*DCF!C$6</f>
        <v>-1367.5928404454769</v>
      </c>
      <c r="CY678" s="15">
        <f ca="1">(BR678*DCF!D$46-DCF!D$5*MAX(BR678*DCF!D$46,0)-MAX(BR678-BQ678,0)/Inputs!$B$24)*DCF!D$6</f>
        <v>-4243.4223198662203</v>
      </c>
      <c r="CZ678" s="15">
        <f ca="1">(BS678*DCF!E$46-DCF!E$5*MAX(BS678*DCF!E$46,0)-MAX(BS678-BR678,0)/Inputs!$B$24)*DCF!E$6</f>
        <v>-4997.7454649157498</v>
      </c>
      <c r="DA678" s="15">
        <f ca="1">(BT678*DCF!F$46-DCF!F$5*MAX(BT678*DCF!F$46,0)-MAX(BT678-BS678,0)/Inputs!$B$24)*DCF!F$6</f>
        <v>-2823.0437930943876</v>
      </c>
      <c r="DB678" s="15">
        <f ca="1">(BU678*DCF!G$46-DCF!G$5*MAX(BU678*DCF!G$46,0)-MAX(BU678-BT678,0)/Inputs!$B$24)*DCF!G$6</f>
        <v>-3903.4950083043345</v>
      </c>
      <c r="DC678" s="15">
        <f ca="1">(BV678*DCF!H$46-DCF!H$5*MAX(BV678*DCF!H$46,0)-MAX(BV678-BU678,0)/Inputs!$B$24)*DCF!H$6</f>
        <v>-5616.5405163915502</v>
      </c>
      <c r="DD678" s="15">
        <f ca="1">(BW678*DCF!I$46-DCF!I$5*MAX(BW678*DCF!I$46,0)-MAX(BW678-BV678,0)/Inputs!$B$24)*DCF!I$6</f>
        <v>-4811.2854887765243</v>
      </c>
      <c r="DE678" s="15">
        <f ca="1">(BX678*DCF!J$46-DCF!J$5*MAX(BX678*DCF!J$46,0)-MAX(BX678-BW678,0)/Inputs!$B$24)*DCF!J$6</f>
        <v>-1075.4935495342418</v>
      </c>
      <c r="DF678" s="15">
        <f ca="1">(BY678*DCF!K$46-DCF!K$5*MAX(BY678*DCF!K$46,0)-MAX(BY678-BX678,0)/Inputs!$B$24)*DCF!K$6</f>
        <v>-2763.5111770181834</v>
      </c>
      <c r="DG678" s="15">
        <f ca="1">(BZ678*DCF!L$46-DCF!L$5*MAX(BZ678*DCF!L$46,0)-MAX(BZ678-BY678,0)/Inputs!$B$24)*DCF!L$6</f>
        <v>4369.5660394191482</v>
      </c>
      <c r="DH678" s="15">
        <f ca="1">(CA678*DCF!M$46-DCF!M$5*MAX(CA678*DCF!M$46,0)-MAX(CA678-BZ678,0)/Inputs!$B$24)*DCF!M$6</f>
        <v>-4439.0968525908784</v>
      </c>
      <c r="DI678" s="15">
        <f ca="1">SUM(CB678:CL678)+BE678*DCF!M$10*(1+Inputs!$B$30)*(1-Inputs!$B$33)*(1-Inputs!$B$30/Inputs!$B$31)/(Inputs!$B$29-Inputs!$B$30)*DCF!M$6</f>
        <v>116845.97480625621</v>
      </c>
      <c r="DJ678" s="15">
        <f ca="1">SUM(CM678:CW678)+BP678*DCF!M$28*(1+Inputs!$B$30)*(1-Inputs!$B$33)*(1-Inputs!$B$30/Inputs!$B$31)/(Inputs!$B$29-Inputs!$B$30)*DCF!M$6</f>
        <v>821903.60507351952</v>
      </c>
      <c r="DK678" s="15">
        <f ca="1">SUM(CX678:DH678)+CA678*DCF!M$46*(1+Inputs!$B$30)*(1-Inputs!$B$33)*(1-Inputs!$B$30/Inputs!$B$31)/(Inputs!$B$29-Inputs!$B$30)*DCF!M$6</f>
        <v>413860.48881346174</v>
      </c>
      <c r="DM678" s="15">
        <f ca="1">DI678+DJ678+DK678+Inputs!$B$34+Inputs!$B$36-Inputs!$B$35</f>
        <v>1429461.0686932374</v>
      </c>
    </row>
    <row r="679" spans="1:117" x14ac:dyDescent="0.75">
      <c r="A679" s="11">
        <v>666</v>
      </c>
      <c r="C679" s="23">
        <f t="shared" ca="1" si="396"/>
        <v>-0.22898846806649495</v>
      </c>
      <c r="D679" s="23">
        <f t="shared" ca="1" si="396"/>
        <v>9.8194643734066278E-2</v>
      </c>
      <c r="E679" s="23">
        <f t="shared" ca="1" si="396"/>
        <v>5.5101343931030682E-3</v>
      </c>
      <c r="F679" s="23">
        <f t="shared" ca="1" si="396"/>
        <v>-1.5690227306670084</v>
      </c>
      <c r="G679" s="23">
        <f t="shared" ca="1" si="396"/>
        <v>1.4386866738255659</v>
      </c>
      <c r="H679" s="23">
        <f t="shared" ca="1" si="396"/>
        <v>-0.11595231674238819</v>
      </c>
      <c r="I679" s="23">
        <f t="shared" ca="1" si="396"/>
        <v>-1.3809815398240199</v>
      </c>
      <c r="J679" s="23">
        <f t="shared" ca="1" si="396"/>
        <v>1.007547844825853</v>
      </c>
      <c r="K679" s="23">
        <f t="shared" ca="1" si="396"/>
        <v>0.13477482903670074</v>
      </c>
      <c r="L679" s="23">
        <f t="shared" ca="1" si="396"/>
        <v>0.18027367425955174</v>
      </c>
      <c r="M679" s="23">
        <f t="shared" ca="1" si="396"/>
        <v>0.74719474844270262</v>
      </c>
      <c r="N679" s="23">
        <f ca="1">SQRT(Inputs!$B$38)*C679+SQRT(1-Inputs!$B$38)*_xlfn.NORM.S.INV(RAND())</f>
        <v>0.19695025679436567</v>
      </c>
      <c r="O679" s="23">
        <f ca="1">SQRT(Inputs!$B$38)*D679+SQRT(1-Inputs!$B$38)*_xlfn.NORM.S.INV(RAND())</f>
        <v>0.20242398126480693</v>
      </c>
      <c r="P679" s="23">
        <f ca="1">SQRT(Inputs!$B$38)*E679+SQRT(1-Inputs!$B$38)*_xlfn.NORM.S.INV(RAND())</f>
        <v>-1.0216618963380499</v>
      </c>
      <c r="Q679" s="23">
        <f ca="1">SQRT(Inputs!$B$38)*F679+SQRT(1-Inputs!$B$38)*_xlfn.NORM.S.INV(RAND())</f>
        <v>-1.4582748341806933</v>
      </c>
      <c r="R679" s="23">
        <f ca="1">SQRT(Inputs!$B$38)*G679+SQRT(1-Inputs!$B$38)*_xlfn.NORM.S.INV(RAND())</f>
        <v>0.13274119877524659</v>
      </c>
      <c r="S679" s="23">
        <f ca="1">SQRT(Inputs!$B$38)*H679+SQRT(1-Inputs!$B$38)*_xlfn.NORM.S.INV(RAND())</f>
        <v>3.3499963058785734E-2</v>
      </c>
      <c r="T679" s="23">
        <f ca="1">SQRT(Inputs!$B$38)*I679+SQRT(1-Inputs!$B$38)*_xlfn.NORM.S.INV(RAND())</f>
        <v>-0.68773892153305494</v>
      </c>
      <c r="U679" s="23">
        <f ca="1">SQRT(Inputs!$B$38)*J679+SQRT(1-Inputs!$B$38)*_xlfn.NORM.S.INV(RAND())</f>
        <v>0.19136101242101683</v>
      </c>
      <c r="V679" s="23">
        <f ca="1">SQRT(Inputs!$B$38)*K679+SQRT(1-Inputs!$B$38)*_xlfn.NORM.S.INV(RAND())</f>
        <v>-0.33940410147916145</v>
      </c>
      <c r="W679" s="23">
        <f ca="1">SQRT(Inputs!$B$38)*L679+SQRT(1-Inputs!$B$38)*_xlfn.NORM.S.INV(RAND())</f>
        <v>0.84685506432894264</v>
      </c>
      <c r="X679" s="23">
        <f ca="1">SQRT(Inputs!$B$38)*M679+SQRT(1-Inputs!$B$38)*_xlfn.NORM.S.INV(RAND())</f>
        <v>0.99437247762290026</v>
      </c>
      <c r="Y679" s="23">
        <f ca="1">SQRT(Inputs!$B$38)*C679+SQRT(1-Inputs!$B$38)*_xlfn.NORM.S.INV(RAND())</f>
        <v>0.4926109829393146</v>
      </c>
      <c r="Z679" s="23">
        <f ca="1">SQRT(Inputs!$B$38)*D679+SQRT(1-Inputs!$B$38)*_xlfn.NORM.S.INV(RAND())</f>
        <v>0.55453190483779191</v>
      </c>
      <c r="AA679" s="23">
        <f ca="1">SQRT(Inputs!$B$38)*E679+SQRT(1-Inputs!$B$38)*_xlfn.NORM.S.INV(RAND())</f>
        <v>0.51179566841930368</v>
      </c>
      <c r="AB679" s="23">
        <f ca="1">SQRT(Inputs!$B$38)*F679+SQRT(1-Inputs!$B$38)*_xlfn.NORM.S.INV(RAND())</f>
        <v>-2.3591193284401912</v>
      </c>
      <c r="AC679" s="23">
        <f ca="1">SQRT(Inputs!$B$38)*G679+SQRT(1-Inputs!$B$38)*_xlfn.NORM.S.INV(RAND())</f>
        <v>1.0247889410405759</v>
      </c>
      <c r="AD679" s="23">
        <f ca="1">SQRT(Inputs!$B$38)*H679+SQRT(1-Inputs!$B$38)*_xlfn.NORM.S.INV(RAND())</f>
        <v>0.32756420582565055</v>
      </c>
      <c r="AE679" s="23">
        <f ca="1">SQRT(Inputs!$B$38)*I679+SQRT(1-Inputs!$B$38)*_xlfn.NORM.S.INV(RAND())</f>
        <v>0.2004306625052793</v>
      </c>
      <c r="AF679" s="23">
        <f ca="1">SQRT(Inputs!$B$38)*J679+SQRT(1-Inputs!$B$38)*_xlfn.NORM.S.INV(RAND())</f>
        <v>1.948638210265603</v>
      </c>
      <c r="AG679" s="23">
        <f ca="1">SQRT(Inputs!$B$38)*K679+SQRT(1-Inputs!$B$38)*_xlfn.NORM.S.INV(RAND())</f>
        <v>0.85391495157140629</v>
      </c>
      <c r="AH679" s="23">
        <f ca="1">SQRT(Inputs!$B$38)*L679+SQRT(1-Inputs!$B$38)*_xlfn.NORM.S.INV(RAND())</f>
        <v>-5.5519230017559276E-2</v>
      </c>
      <c r="AI679" s="23">
        <f ca="1">SQRT(Inputs!$B$38)*M679+SQRT(1-Inputs!$B$38)*_xlfn.NORM.S.INV(RAND())</f>
        <v>-0.78740380099747576</v>
      </c>
      <c r="AJ679" s="23">
        <f ca="1">SQRT(Inputs!$B$38)*C679+SQRT(1-Inputs!$B$38)*_xlfn.NORM.S.INV(RAND())</f>
        <v>-0.5170350577095697</v>
      </c>
      <c r="AK679" s="23">
        <f ca="1">SQRT(Inputs!$B$38)*D679+SQRT(1-Inputs!$B$38)*_xlfn.NORM.S.INV(RAND())</f>
        <v>-0.7187375967179368</v>
      </c>
      <c r="AL679" s="23">
        <f ca="1">SQRT(Inputs!$B$38)*E679+SQRT(1-Inputs!$B$38)*_xlfn.NORM.S.INV(RAND())</f>
        <v>-0.41576691974261104</v>
      </c>
      <c r="AM679" s="23">
        <f ca="1">SQRT(Inputs!$B$38)*F679+SQRT(1-Inputs!$B$38)*_xlfn.NORM.S.INV(RAND())</f>
        <v>-0.45595143171280583</v>
      </c>
      <c r="AN679" s="23">
        <f ca="1">SQRT(Inputs!$B$38)*G679+SQRT(1-Inputs!$B$38)*_xlfn.NORM.S.INV(RAND())</f>
        <v>1.104919395065264</v>
      </c>
      <c r="AO679" s="23">
        <f ca="1">SQRT(Inputs!$B$38)*H679+SQRT(1-Inputs!$B$38)*_xlfn.NORM.S.INV(RAND())</f>
        <v>0.30342150875659313</v>
      </c>
      <c r="AP679" s="23">
        <f ca="1">SQRT(Inputs!$B$38)*I679+SQRT(1-Inputs!$B$38)*_xlfn.NORM.S.INV(RAND())</f>
        <v>0.65433316019573584</v>
      </c>
      <c r="AQ679" s="23">
        <f ca="1">SQRT(Inputs!$B$38)*J679+SQRT(1-Inputs!$B$38)*_xlfn.NORM.S.INV(RAND())</f>
        <v>0.85415658563215602</v>
      </c>
      <c r="AR679" s="23">
        <f ca="1">SQRT(Inputs!$B$38)*K679+SQRT(1-Inputs!$B$38)*_xlfn.NORM.S.INV(RAND())</f>
        <v>-0.39644602773350113</v>
      </c>
      <c r="AS679" s="23">
        <f ca="1">SQRT(Inputs!$B$38)*L679+SQRT(1-Inputs!$B$38)*_xlfn.NORM.S.INV(RAND())</f>
        <v>0.11210746394596001</v>
      </c>
      <c r="AT679" s="23">
        <f ca="1">SQRT(Inputs!$B$38)*M679+SQRT(1-Inputs!$B$38)*_xlfn.NORM.S.INV(RAND())</f>
        <v>0.30763172854705195</v>
      </c>
      <c r="AU679" s="15">
        <f ca="1">Inputs!$B$6*EXP($B$8-0.5*C$5^2+C$5*N679)</f>
        <v>5122.989118753645</v>
      </c>
      <c r="AV679" s="15">
        <f t="shared" ca="1" si="365"/>
        <v>6424.2748884114026</v>
      </c>
      <c r="AW679" s="15">
        <f t="shared" ca="1" si="366"/>
        <v>6824.89150404264</v>
      </c>
      <c r="AX679" s="15">
        <f t="shared" ca="1" si="367"/>
        <v>6944.6940229489774</v>
      </c>
      <c r="AY679" s="15">
        <f t="shared" ca="1" si="368"/>
        <v>8619.7222699168051</v>
      </c>
      <c r="AZ679" s="15">
        <f t="shared" ca="1" si="369"/>
        <v>10581.114964383807</v>
      </c>
      <c r="BA679" s="15">
        <f t="shared" ca="1" si="370"/>
        <v>12049.31147559567</v>
      </c>
      <c r="BB679" s="15">
        <f t="shared" ca="1" si="371"/>
        <v>15037.58925012182</v>
      </c>
      <c r="BC679" s="15">
        <f t="shared" ca="1" si="372"/>
        <v>17823.600566394292</v>
      </c>
      <c r="BD679" s="15">
        <f t="shared" ca="1" si="373"/>
        <v>23635.518985966995</v>
      </c>
      <c r="BE679" s="15">
        <f t="shared" ca="1" si="374"/>
        <v>31707.798395288668</v>
      </c>
      <c r="BF679" s="15">
        <f ca="1">Inputs!$B$13*EXP($B$9-0.5*C$6^2+C$6*Y679)</f>
        <v>15249.899941235342</v>
      </c>
      <c r="BG679" s="15">
        <f t="shared" ca="1" si="375"/>
        <v>20541.463581598422</v>
      </c>
      <c r="BH679" s="15">
        <f t="shared" ca="1" si="376"/>
        <v>27321.362024218557</v>
      </c>
      <c r="BI679" s="15">
        <f t="shared" ca="1" si="377"/>
        <v>23261.544513737485</v>
      </c>
      <c r="BJ679" s="15">
        <f t="shared" ca="1" si="378"/>
        <v>33056.691093634676</v>
      </c>
      <c r="BK679" s="15">
        <f t="shared" ca="1" si="379"/>
        <v>42421.056100332782</v>
      </c>
      <c r="BL679" s="15">
        <f t="shared" ca="1" si="380"/>
        <v>53480.369332765134</v>
      </c>
      <c r="BM679" s="15">
        <f t="shared" ca="1" si="381"/>
        <v>83744.098052818634</v>
      </c>
      <c r="BN679" s="15">
        <f t="shared" ca="1" si="382"/>
        <v>114092.29084502596</v>
      </c>
      <c r="BO679" s="15">
        <f t="shared" ca="1" si="383"/>
        <v>139475.77037708188</v>
      </c>
      <c r="BP679" s="15">
        <f t="shared" ca="1" si="384"/>
        <v>157017.228442655</v>
      </c>
      <c r="BQ679" s="15">
        <f ca="1">Inputs!$B$20*EXP($B$10-0.5*C$7^2+C$7*AJ679)</f>
        <v>3570.8012932498082</v>
      </c>
      <c r="BR679" s="15">
        <f t="shared" ca="1" si="385"/>
        <v>3856.3257302383454</v>
      </c>
      <c r="BS679" s="15">
        <f t="shared" ca="1" si="386"/>
        <v>4686.4373778594863</v>
      </c>
      <c r="BT679" s="15">
        <f t="shared" ca="1" si="387"/>
        <v>5733.1370553716379</v>
      </c>
      <c r="BU679" s="15">
        <f t="shared" ca="1" si="388"/>
        <v>10380.773522536731</v>
      </c>
      <c r="BV679" s="15">
        <f t="shared" ca="1" si="389"/>
        <v>15464.485759628447</v>
      </c>
      <c r="BW679" s="15">
        <f t="shared" ca="1" si="390"/>
        <v>24785.222786345814</v>
      </c>
      <c r="BX679" s="15">
        <f t="shared" ca="1" si="391"/>
        <v>41140.746533686986</v>
      </c>
      <c r="BY679" s="15">
        <f t="shared" ca="1" si="392"/>
        <v>53434.498672221933</v>
      </c>
      <c r="BZ679" s="15">
        <f t="shared" ca="1" si="393"/>
        <v>76537.310195284779</v>
      </c>
      <c r="CA679" s="15">
        <f t="shared" ca="1" si="394"/>
        <v>113552.58153171229</v>
      </c>
      <c r="CB679" s="15">
        <f ca="1">(AU679*DCF!C$10-DCF!C$5*MAX(AU679*DCF!C$10,0)-MAX(AU679-Inputs!$B$6,0)/Inputs!$B$10)*DCF!C$6</f>
        <v>1041.9281295878104</v>
      </c>
      <c r="CC679" s="15">
        <f ca="1">(AV679*DCF!D$10-DCF!D$5*MAX(AV679*DCF!D$10,0)-MAX(AV679-AU679,0)/Inputs!$B$10)*DCF!D$6</f>
        <v>1248.5890031534789</v>
      </c>
      <c r="CD679" s="15">
        <f ca="1">(AW679*DCF!E$10-DCF!E$5*MAX(AW679*DCF!E$10,0)-MAX(AW679-AV679,0)/Inputs!$B$10)*DCF!E$6</f>
        <v>1485.5233531082379</v>
      </c>
      <c r="CE679" s="15">
        <f ca="1">(AX679*DCF!F$10-DCF!F$5*MAX(AX679*DCF!F$10,0)-MAX(AX679-AW679,0)/Inputs!$B$10)*DCF!F$6</f>
        <v>1491.0877036357451</v>
      </c>
      <c r="CF679" s="15">
        <f ca="1">(AY679*DCF!G$10-DCF!G$5*MAX(AY679*DCF!G$10,0)-MAX(AY679-AX679,0)/Inputs!$B$10)*DCF!G$6</f>
        <v>1454.0368945916555</v>
      </c>
      <c r="CG679" s="15">
        <f ca="1">(AZ679*DCF!H$10-DCF!H$5*MAX(AZ679*DCF!H$10,0)-MAX(AZ679-AY679,0)/Inputs!$B$10)*DCF!H$6</f>
        <v>1706.0506244616799</v>
      </c>
      <c r="CH679" s="15">
        <f ca="1">(BA679*DCF!I$10-DCF!I$5*MAX(BA679*DCF!I$10,0)-MAX(BA679-AZ679,0)/Inputs!$B$10)*DCF!I$6</f>
        <v>1960.1339775733172</v>
      </c>
      <c r="CI679" s="15">
        <f ca="1">(BB679*DCF!J$10-DCF!J$5*MAX(BB679*DCF!J$10,0)-MAX(BB679-BA679,0)/Inputs!$B$10)*DCF!J$6</f>
        <v>2127.660953541088</v>
      </c>
      <c r="CJ679" s="15">
        <f ca="1">(BC679*DCF!K$10-DCF!K$5*MAX(BC679*DCF!K$10,0)-MAX(BC679-BB679,0)/Inputs!$B$10)*DCF!K$6</f>
        <v>2479.3142691244657</v>
      </c>
      <c r="CK679" s="15">
        <f ca="1">(BD679*DCF!L$10-DCF!L$5*MAX(BD679*DCF!L$10,0)-MAX(BD679-BC679,0)/Inputs!$B$10)*DCF!L$6</f>
        <v>2813.1105605262255</v>
      </c>
      <c r="CL679" s="15">
        <f ca="1">(BE679*DCF!M$10-DCF!M$5*MAX(BE679*DCF!M$10,0)-MAX(BE679-BD679,0)/Inputs!$B$10)*DCF!M$6</f>
        <v>3510.0604367160317</v>
      </c>
      <c r="CM679" s="15">
        <f ca="1">(BF679*DCF!C$28-DCF!C$5*MAX(BF679*DCF!C$28,0)-MAX(BF679-Inputs!$B$13,0)/Inputs!$B$17)*DCF!C$6</f>
        <v>3762.0447535244298</v>
      </c>
      <c r="CN679" s="15">
        <f ca="1">(BG679*DCF!D$28-DCF!D$5*MAX(BG679*DCF!D$28,0)-MAX(BG679-BF679,0)/Inputs!$B$17)*DCF!D$6</f>
        <v>4921.0016485132719</v>
      </c>
      <c r="CO679" s="15">
        <f ca="1">(BH679*DCF!E$28-DCF!E$5*MAX(BH679*DCF!E$28,0)-MAX(BH679-BG679,0)/Inputs!$B$17)*DCF!E$6</f>
        <v>6401.6715623318833</v>
      </c>
      <c r="CP679" s="15">
        <f ca="1">(BI679*DCF!F$28-DCF!F$5*MAX(BI679*DCF!F$28,0)-MAX(BI679-BH679,0)/Inputs!$B$17)*DCF!F$6</f>
        <v>6314.8966063346479</v>
      </c>
      <c r="CQ679" s="15">
        <f ca="1">(BJ679*DCF!G$28-DCF!G$5*MAX(BJ679*DCF!G$28,0)-MAX(BJ679-BI679,0)/Inputs!$B$17)*DCF!G$6</f>
        <v>6929.3624141304608</v>
      </c>
      <c r="CR679" s="15">
        <f ca="1">(BK679*DCF!H$28-DCF!H$5*MAX(BK679*DCF!H$28,0)-MAX(BK679-BJ679,0)/Inputs!$B$17)*DCF!H$6</f>
        <v>9036.2356688860727</v>
      </c>
      <c r="CS679" s="15">
        <f ca="1">(BL679*DCF!I$28-DCF!I$5*MAX(BL679*DCF!I$28,0)-MAX(BL679-BK679,0)/Inputs!$B$17)*DCF!I$6</f>
        <v>10988.720776980526</v>
      </c>
      <c r="CT679" s="15">
        <f ca="1">(BM679*DCF!J$28-DCF!J$5*MAX(BM679*DCF!J$28,0)-MAX(BM679-BL679,0)/Inputs!$B$17)*DCF!J$6</f>
        <v>14669.162792491848</v>
      </c>
      <c r="CU679" s="15">
        <f ca="1">(BN679*DCF!K$28-DCF!K$5*MAX(BN679*DCF!K$28,0)-MAX(BN679-BM679,0)/Inputs!$B$17)*DCF!K$6</f>
        <v>20377.129459981861</v>
      </c>
      <c r="CV679" s="15">
        <f ca="1">(BO679*DCF!L$28-DCF!L$5*MAX(BO679*DCF!L$28,0)-MAX(BO679-BN679,0)/Inputs!$B$17)*DCF!L$6</f>
        <v>24956.160733374883</v>
      </c>
      <c r="CW679" s="15">
        <f ca="1">(BP679*DCF!M$28-DCF!M$5*MAX(BP679*DCF!M$28,0)-MAX(BP679-BO679,0)/Inputs!$B$17)*DCF!M$6</f>
        <v>27709.307131429421</v>
      </c>
      <c r="CX679" s="15">
        <f ca="1">(BQ679*DCF!C$46-DCF!C$5*MAX(BQ679*DCF!C$46,0)-MAX(BQ679-Inputs!$B$20,0)/Inputs!$B$24)*DCF!C$6</f>
        <v>-995.47433712457848</v>
      </c>
      <c r="CY679" s="15">
        <f ca="1">(BR679*DCF!D$46-DCF!D$5*MAX(BR679*DCF!D$46,0)-MAX(BR679-BQ679,0)/Inputs!$B$24)*DCF!D$6</f>
        <v>-780.01577866813534</v>
      </c>
      <c r="CZ679" s="15">
        <f ca="1">(BS679*DCF!E$46-DCF!E$5*MAX(BS679*DCF!E$46,0)-MAX(BS679-BR679,0)/Inputs!$B$24)*DCF!E$6</f>
        <v>-881.38653851159961</v>
      </c>
      <c r="DA679" s="15">
        <f ca="1">(BT679*DCF!F$46-DCF!F$5*MAX(BT679*DCF!F$46,0)-MAX(BT679-BS679,0)/Inputs!$B$24)*DCF!F$6</f>
        <v>-798.6597293127827</v>
      </c>
      <c r="DB679" s="15">
        <f ca="1">(BU679*DCF!G$46-DCF!G$5*MAX(BU679*DCF!G$46,0)-MAX(BU679-BT679,0)/Inputs!$B$24)*DCF!G$6</f>
        <v>-1912.5617928639433</v>
      </c>
      <c r="DC679" s="15">
        <f ca="1">(BV679*DCF!H$46-DCF!H$5*MAX(BV679*DCF!H$46,0)-MAX(BV679-BU679,0)/Inputs!$B$24)*DCF!H$6</f>
        <v>-1579.7324292545848</v>
      </c>
      <c r="DD679" s="15">
        <f ca="1">(BW679*DCF!I$46-DCF!I$5*MAX(BW679*DCF!I$46,0)-MAX(BW679-BV679,0)/Inputs!$B$24)*DCF!I$6</f>
        <v>-2103.198696273791</v>
      </c>
      <c r="DE679" s="15">
        <f ca="1">(BX679*DCF!J$46-DCF!J$5*MAX(BX679*DCF!J$46,0)-MAX(BX679-BW679,0)/Inputs!$B$24)*DCF!J$6</f>
        <v>-2611.4771704934351</v>
      </c>
      <c r="DF679" s="15">
        <f ca="1">(BY679*DCF!K$46-DCF!K$5*MAX(BY679*DCF!K$46,0)-MAX(BY679-BX679,0)/Inputs!$B$24)*DCF!K$6</f>
        <v>40.714919206403962</v>
      </c>
      <c r="DG679" s="15">
        <f ca="1">(BZ679*DCF!L$46-DCF!L$5*MAX(BZ679*DCF!L$46,0)-MAX(BZ679-BY679,0)/Inputs!$B$24)*DCF!L$6</f>
        <v>62.427533996557941</v>
      </c>
      <c r="DH679" s="15">
        <f ca="1">(CA679*DCF!M$46-DCF!M$5*MAX(CA679*DCF!M$46,0)-MAX(CA679-BZ679,0)/Inputs!$B$24)*DCF!M$6</f>
        <v>1163.8047227777508</v>
      </c>
      <c r="DI679" s="15">
        <f ca="1">SUM(CB679:CL679)+BE679*DCF!M$10*(1+Inputs!$B$30)*(1-Inputs!$B$33)*(1-Inputs!$B$30/Inputs!$B$31)/(Inputs!$B$29-Inputs!$B$30)*DCF!M$6</f>
        <v>109560.7181323347</v>
      </c>
      <c r="DJ679" s="15">
        <f ca="1">SUM(CM679:CW679)+BP679*DCF!M$28*(1+Inputs!$B$30)*(1-Inputs!$B$33)*(1-Inputs!$B$30/Inputs!$B$31)/(Inputs!$B$29-Inputs!$B$30)*DCF!M$6</f>
        <v>718707.05767304916</v>
      </c>
      <c r="DK679" s="15">
        <f ca="1">SUM(CX679:DH679)+CA679*DCF!M$46*(1+Inputs!$B$30)*(1-Inputs!$B$33)*(1-Inputs!$B$30/Inputs!$B$31)/(Inputs!$B$29-Inputs!$B$30)*DCF!M$6</f>
        <v>165170.18291469762</v>
      </c>
      <c r="DM679" s="15">
        <f ca="1">DI679+DJ679+DK679+Inputs!$B$34+Inputs!$B$36-Inputs!$B$35</f>
        <v>1070288.9587200815</v>
      </c>
    </row>
    <row r="680" spans="1:117" x14ac:dyDescent="0.75">
      <c r="A680" s="11">
        <v>667</v>
      </c>
      <c r="C680" s="23">
        <f t="shared" ca="1" si="396"/>
        <v>-1.3470456747091237</v>
      </c>
      <c r="D680" s="23">
        <f t="shared" ca="1" si="396"/>
        <v>-0.25257749857750994</v>
      </c>
      <c r="E680" s="23">
        <f t="shared" ca="1" si="396"/>
        <v>1.1539335588181332</v>
      </c>
      <c r="F680" s="23">
        <f t="shared" ca="1" si="396"/>
        <v>-0.14939161301620649</v>
      </c>
      <c r="G680" s="23">
        <f t="shared" ca="1" si="396"/>
        <v>-0.3038290938573126</v>
      </c>
      <c r="H680" s="23">
        <f t="shared" ca="1" si="396"/>
        <v>-2.2574526085834634</v>
      </c>
      <c r="I680" s="23">
        <f t="shared" ca="1" si="396"/>
        <v>1.2725813608213272</v>
      </c>
      <c r="J680" s="23">
        <f t="shared" ca="1" si="396"/>
        <v>-8.3166489701831631E-2</v>
      </c>
      <c r="K680" s="23">
        <f t="shared" ca="1" si="396"/>
        <v>0.93458684967952843</v>
      </c>
      <c r="L680" s="23">
        <f t="shared" ca="1" si="396"/>
        <v>-1.6602031002245499E-2</v>
      </c>
      <c r="M680" s="23">
        <f t="shared" ca="1" si="396"/>
        <v>0.51550084833558685</v>
      </c>
      <c r="N680" s="23">
        <f ca="1">SQRT(Inputs!$B$38)*C680+SQRT(1-Inputs!$B$38)*_xlfn.NORM.S.INV(RAND())</f>
        <v>-0.34221753088310503</v>
      </c>
      <c r="O680" s="23">
        <f ca="1">SQRT(Inputs!$B$38)*D680+SQRT(1-Inputs!$B$38)*_xlfn.NORM.S.INV(RAND())</f>
        <v>-0.12537247781135386</v>
      </c>
      <c r="P680" s="23">
        <f ca="1">SQRT(Inputs!$B$38)*E680+SQRT(1-Inputs!$B$38)*_xlfn.NORM.S.INV(RAND())</f>
        <v>1.800429285486588</v>
      </c>
      <c r="Q680" s="23">
        <f ca="1">SQRT(Inputs!$B$38)*F680+SQRT(1-Inputs!$B$38)*_xlfn.NORM.S.INV(RAND())</f>
        <v>1.3312286776915361</v>
      </c>
      <c r="R680" s="23">
        <f ca="1">SQRT(Inputs!$B$38)*G680+SQRT(1-Inputs!$B$38)*_xlfn.NORM.S.INV(RAND())</f>
        <v>-0.27161347739930819</v>
      </c>
      <c r="S680" s="23">
        <f ca="1">SQRT(Inputs!$B$38)*H680+SQRT(1-Inputs!$B$38)*_xlfn.NORM.S.INV(RAND())</f>
        <v>-1.6641262614742565</v>
      </c>
      <c r="T680" s="23">
        <f ca="1">SQRT(Inputs!$B$38)*I680+SQRT(1-Inputs!$B$38)*_xlfn.NORM.S.INV(RAND())</f>
        <v>-0.52321098032017033</v>
      </c>
      <c r="U680" s="23">
        <f ca="1">SQRT(Inputs!$B$38)*J680+SQRT(1-Inputs!$B$38)*_xlfn.NORM.S.INV(RAND())</f>
        <v>-0.43090050765656118</v>
      </c>
      <c r="V680" s="23">
        <f ca="1">SQRT(Inputs!$B$38)*K680+SQRT(1-Inputs!$B$38)*_xlfn.NORM.S.INV(RAND())</f>
        <v>0.23461505380064834</v>
      </c>
      <c r="W680" s="23">
        <f ca="1">SQRT(Inputs!$B$38)*L680+SQRT(1-Inputs!$B$38)*_xlfn.NORM.S.INV(RAND())</f>
        <v>0.96788921982155451</v>
      </c>
      <c r="X680" s="23">
        <f ca="1">SQRT(Inputs!$B$38)*M680+SQRT(1-Inputs!$B$38)*_xlfn.NORM.S.INV(RAND())</f>
        <v>-0.38428023154739793</v>
      </c>
      <c r="Y680" s="23">
        <f ca="1">SQRT(Inputs!$B$38)*C680+SQRT(1-Inputs!$B$38)*_xlfn.NORM.S.INV(RAND())</f>
        <v>-0.2963233606027858</v>
      </c>
      <c r="Z680" s="23">
        <f ca="1">SQRT(Inputs!$B$38)*D680+SQRT(1-Inputs!$B$38)*_xlfn.NORM.S.INV(RAND())</f>
        <v>-0.58812822949578569</v>
      </c>
      <c r="AA680" s="23">
        <f ca="1">SQRT(Inputs!$B$38)*E680+SQRT(1-Inputs!$B$38)*_xlfn.NORM.S.INV(RAND())</f>
        <v>-0.72677853708639284</v>
      </c>
      <c r="AB680" s="23">
        <f ca="1">SQRT(Inputs!$B$38)*F680+SQRT(1-Inputs!$B$38)*_xlfn.NORM.S.INV(RAND())</f>
        <v>-0.50493275869364351</v>
      </c>
      <c r="AC680" s="23">
        <f ca="1">SQRT(Inputs!$B$38)*G680+SQRT(1-Inputs!$B$38)*_xlfn.NORM.S.INV(RAND())</f>
        <v>-0.59501986708630294</v>
      </c>
      <c r="AD680" s="23">
        <f ca="1">SQRT(Inputs!$B$38)*H680+SQRT(1-Inputs!$B$38)*_xlfn.NORM.S.INV(RAND())</f>
        <v>-1.1261848344371046</v>
      </c>
      <c r="AE680" s="23">
        <f ca="1">SQRT(Inputs!$B$38)*I680+SQRT(1-Inputs!$B$38)*_xlfn.NORM.S.INV(RAND())</f>
        <v>-0.90276633247943505</v>
      </c>
      <c r="AF680" s="23">
        <f ca="1">SQRT(Inputs!$B$38)*J680+SQRT(1-Inputs!$B$38)*_xlfn.NORM.S.INV(RAND())</f>
        <v>-9.1576154310862606E-2</v>
      </c>
      <c r="AG680" s="23">
        <f ca="1">SQRT(Inputs!$B$38)*K680+SQRT(1-Inputs!$B$38)*_xlfn.NORM.S.INV(RAND())</f>
        <v>0.30325683200322118</v>
      </c>
      <c r="AH680" s="23">
        <f ca="1">SQRT(Inputs!$B$38)*L680+SQRT(1-Inputs!$B$38)*_xlfn.NORM.S.INV(RAND())</f>
        <v>2.0102448432018138</v>
      </c>
      <c r="AI680" s="23">
        <f ca="1">SQRT(Inputs!$B$38)*M680+SQRT(1-Inputs!$B$38)*_xlfn.NORM.S.INV(RAND())</f>
        <v>0.48601401501092584</v>
      </c>
      <c r="AJ680" s="23">
        <f ca="1">SQRT(Inputs!$B$38)*C680+SQRT(1-Inputs!$B$38)*_xlfn.NORM.S.INV(RAND())</f>
        <v>-1.0182386567879971</v>
      </c>
      <c r="AK680" s="23">
        <f ca="1">SQRT(Inputs!$B$38)*D680+SQRT(1-Inputs!$B$38)*_xlfn.NORM.S.INV(RAND())</f>
        <v>0.10894465358499425</v>
      </c>
      <c r="AL680" s="23">
        <f ca="1">SQRT(Inputs!$B$38)*E680+SQRT(1-Inputs!$B$38)*_xlfn.NORM.S.INV(RAND())</f>
        <v>-0.20514171848820661</v>
      </c>
      <c r="AM680" s="23">
        <f ca="1">SQRT(Inputs!$B$38)*F680+SQRT(1-Inputs!$B$38)*_xlfn.NORM.S.INV(RAND())</f>
        <v>4.2082227702482489E-2</v>
      </c>
      <c r="AN680" s="23">
        <f ca="1">SQRT(Inputs!$B$38)*G680+SQRT(1-Inputs!$B$38)*_xlfn.NORM.S.INV(RAND())</f>
        <v>1.2157889044526762</v>
      </c>
      <c r="AO680" s="23">
        <f ca="1">SQRT(Inputs!$B$38)*H680+SQRT(1-Inputs!$B$38)*_xlfn.NORM.S.INV(RAND())</f>
        <v>-2.0988000735631989</v>
      </c>
      <c r="AP680" s="23">
        <f ca="1">SQRT(Inputs!$B$38)*I680+SQRT(1-Inputs!$B$38)*_xlfn.NORM.S.INV(RAND())</f>
        <v>0.91668105131737909</v>
      </c>
      <c r="AQ680" s="23">
        <f ca="1">SQRT(Inputs!$B$38)*J680+SQRT(1-Inputs!$B$38)*_xlfn.NORM.S.INV(RAND())</f>
        <v>0.55493102989519127</v>
      </c>
      <c r="AR680" s="23">
        <f ca="1">SQRT(Inputs!$B$38)*K680+SQRT(1-Inputs!$B$38)*_xlfn.NORM.S.INV(RAND())</f>
        <v>1.4013142035193704</v>
      </c>
      <c r="AS680" s="23">
        <f ca="1">SQRT(Inputs!$B$38)*L680+SQRT(1-Inputs!$B$38)*_xlfn.NORM.S.INV(RAND())</f>
        <v>-0.95496510831925419</v>
      </c>
      <c r="AT680" s="23">
        <f ca="1">SQRT(Inputs!$B$38)*M680+SQRT(1-Inputs!$B$38)*_xlfn.NORM.S.INV(RAND())</f>
        <v>5.9225127506047831E-2</v>
      </c>
      <c r="AU680" s="15">
        <f ca="1">Inputs!$B$6*EXP($B$8-0.5*C$5^2+C$5*N680)</f>
        <v>4694.8273229414544</v>
      </c>
      <c r="AV680" s="15">
        <f t="shared" ca="1" si="365"/>
        <v>5610.3350878164929</v>
      </c>
      <c r="AW680" s="15">
        <f t="shared" ca="1" si="366"/>
        <v>8721.1409141356598</v>
      </c>
      <c r="AX680" s="15">
        <f t="shared" ca="1" si="367"/>
        <v>12574.265382491853</v>
      </c>
      <c r="AY680" s="15">
        <f t="shared" ca="1" si="368"/>
        <v>14887.225420614441</v>
      </c>
      <c r="AZ680" s="15">
        <f t="shared" ca="1" si="369"/>
        <v>15158.778662250277</v>
      </c>
      <c r="BA680" s="15">
        <f t="shared" ca="1" si="370"/>
        <v>17561.973578784524</v>
      </c>
      <c r="BB680" s="15">
        <f t="shared" ca="1" si="371"/>
        <v>20592.713601527154</v>
      </c>
      <c r="BC680" s="15">
        <f t="shared" ca="1" si="372"/>
        <v>25798.536021601594</v>
      </c>
      <c r="BD680" s="15">
        <f t="shared" ca="1" si="373"/>
        <v>34600.414692705337</v>
      </c>
      <c r="BE680" s="15">
        <f t="shared" ca="1" si="374"/>
        <v>40940.081771056917</v>
      </c>
      <c r="BF680" s="15">
        <f ca="1">Inputs!$B$13*EXP($B$9-0.5*C$6^2+C$6*Y680)</f>
        <v>13041.916679755375</v>
      </c>
      <c r="BG680" s="15">
        <f t="shared" ca="1" si="375"/>
        <v>14294.305954884818</v>
      </c>
      <c r="BH680" s="15">
        <f t="shared" ca="1" si="376"/>
        <v>15481.68962163353</v>
      </c>
      <c r="BI680" s="15">
        <f t="shared" ca="1" si="377"/>
        <v>17534.77574706759</v>
      </c>
      <c r="BJ680" s="15">
        <f t="shared" ca="1" si="378"/>
        <v>19729.605860461765</v>
      </c>
      <c r="BK680" s="15">
        <f t="shared" ca="1" si="379"/>
        <v>20772.35444028565</v>
      </c>
      <c r="BL680" s="15">
        <f t="shared" ca="1" si="380"/>
        <v>22699.15500290996</v>
      </c>
      <c r="BM680" s="15">
        <f t="shared" ca="1" si="381"/>
        <v>27586.536359943206</v>
      </c>
      <c r="BN680" s="15">
        <f t="shared" ca="1" si="382"/>
        <v>35183.641349144942</v>
      </c>
      <c r="BO680" s="15">
        <f t="shared" ca="1" si="383"/>
        <v>54684.994425795572</v>
      </c>
      <c r="BP680" s="15">
        <f t="shared" ca="1" si="384"/>
        <v>71117.085609740709</v>
      </c>
      <c r="BQ680" s="15">
        <f ca="1">Inputs!$B$20*EXP($B$10-0.5*C$7^2+C$7*AJ680)</f>
        <v>2989.2477962888183</v>
      </c>
      <c r="BR680" s="15">
        <f t="shared" ca="1" si="385"/>
        <v>4198.8133324543087</v>
      </c>
      <c r="BS680" s="15">
        <f t="shared" ca="1" si="386"/>
        <v>5420.8462723542616</v>
      </c>
      <c r="BT680" s="15">
        <f t="shared" ca="1" si="387"/>
        <v>7557.1370034574347</v>
      </c>
      <c r="BU680" s="15">
        <f t="shared" ca="1" si="388"/>
        <v>14055.475431871504</v>
      </c>
      <c r="BV680" s="15">
        <f t="shared" ca="1" si="389"/>
        <v>12187.19416860234</v>
      </c>
      <c r="BW680" s="15">
        <f t="shared" ca="1" si="390"/>
        <v>20647.885987276757</v>
      </c>
      <c r="BX680" s="15">
        <f t="shared" ca="1" si="391"/>
        <v>32277.725131157677</v>
      </c>
      <c r="BY680" s="15">
        <f t="shared" ca="1" si="392"/>
        <v>59133.103479581594</v>
      </c>
      <c r="BZ680" s="15">
        <f t="shared" ca="1" si="393"/>
        <v>69612.811460221055</v>
      </c>
      <c r="CA680" s="15">
        <f t="shared" ca="1" si="394"/>
        <v>98819.429482626219</v>
      </c>
      <c r="CB680" s="15">
        <f ca="1">(AU680*DCF!C$10-DCF!C$5*MAX(AU680*DCF!C$10,0)-MAX(AU680-Inputs!$B$6,0)/Inputs!$B$10)*DCF!C$6</f>
        <v>1044.9809995078624</v>
      </c>
      <c r="CC680" s="15">
        <f ca="1">(AV680*DCF!D$10-DCF!D$5*MAX(AV680*DCF!D$10,0)-MAX(AV680-AU680,0)/Inputs!$B$10)*DCF!D$6</f>
        <v>1144.2585609582466</v>
      </c>
      <c r="CD680" s="15">
        <f ca="1">(AW680*DCF!E$10-DCF!E$5*MAX(AW680*DCF!E$10,0)-MAX(AW680-AV680,0)/Inputs!$B$10)*DCF!E$6</f>
        <v>1312.890312420451</v>
      </c>
      <c r="CE680" s="15">
        <f ca="1">(AX680*DCF!F$10-DCF!F$5*MAX(AX680*DCF!F$10,0)-MAX(AX680-AW680,0)/Inputs!$B$10)*DCF!F$6</f>
        <v>1943.2024218965626</v>
      </c>
      <c r="CF680" s="15">
        <f ca="1">(AY680*DCF!G$10-DCF!G$5*MAX(AY680*DCF!G$10,0)-MAX(AY680-AX680,0)/Inputs!$B$10)*DCF!G$6</f>
        <v>2622.7707795251417</v>
      </c>
      <c r="CG680" s="15">
        <f ca="1">(AZ680*DCF!H$10-DCF!H$5*MAX(AZ680*DCF!H$10,0)-MAX(AZ680-AY680,0)/Inputs!$B$10)*DCF!H$6</f>
        <v>2894.8686041060564</v>
      </c>
      <c r="CH680" s="15">
        <f ca="1">(BA680*DCF!I$10-DCF!I$5*MAX(BA680*DCF!I$10,0)-MAX(BA680-AZ680,0)/Inputs!$B$10)*DCF!I$6</f>
        <v>2813.7237434434805</v>
      </c>
      <c r="CI680" s="15">
        <f ca="1">(BB680*DCF!J$10-DCF!J$5*MAX(BB680*DCF!J$10,0)-MAX(BB680-BA680,0)/Inputs!$B$10)*DCF!J$6</f>
        <v>3074.4987279370484</v>
      </c>
      <c r="CJ680" s="15">
        <f ca="1">(BC680*DCF!K$10-DCF!K$5*MAX(BC680*DCF!K$10,0)-MAX(BC680-BB680,0)/Inputs!$B$10)*DCF!K$6</f>
        <v>3424.4140809731489</v>
      </c>
      <c r="CK680" s="15">
        <f ca="1">(BD680*DCF!L$10-DCF!L$5*MAX(BD680*DCF!L$10,0)-MAX(BD680-BC680,0)/Inputs!$B$10)*DCF!L$6</f>
        <v>4080.175069000551</v>
      </c>
      <c r="CL680" s="15">
        <f ca="1">(BE680*DCF!M$10-DCF!M$5*MAX(BE680*DCF!M$10,0)-MAX(BE680-BD680,0)/Inputs!$B$10)*DCF!M$6</f>
        <v>5019.8340875559634</v>
      </c>
      <c r="CM680" s="15">
        <f ca="1">(BF680*DCF!C$28-DCF!C$5*MAX(BF680*DCF!C$28,0)-MAX(BF680-Inputs!$B$13,0)/Inputs!$B$17)*DCF!C$6</f>
        <v>3598.1095925839018</v>
      </c>
      <c r="CN680" s="15">
        <f ca="1">(BG680*DCF!D$28-DCF!D$5*MAX(BG680*DCF!D$28,0)-MAX(BG680-BF680,0)/Inputs!$B$17)*DCF!D$6</f>
        <v>3942.8107309141487</v>
      </c>
      <c r="CO680" s="15">
        <f ca="1">(BH680*DCF!E$28-DCF!E$5*MAX(BH680*DCF!E$28,0)-MAX(BH680-BG680,0)/Inputs!$B$17)*DCF!E$6</f>
        <v>4150.6731980387422</v>
      </c>
      <c r="CP680" s="15">
        <f ca="1">(BI680*DCF!F$28-DCF!F$5*MAX(BI680*DCF!F$28,0)-MAX(BI680-BH680,0)/Inputs!$B$17)*DCF!F$6</f>
        <v>4386.432953575325</v>
      </c>
      <c r="CQ680" s="15">
        <f ca="1">(BJ680*DCF!G$28-DCF!G$5*MAX(BJ680*DCF!G$28,0)-MAX(BJ680-BI680,0)/Inputs!$B$17)*DCF!G$6</f>
        <v>4749.8471857862842</v>
      </c>
      <c r="CR680" s="15">
        <f ca="1">(BK680*DCF!H$28-DCF!H$5*MAX(BK680*DCF!H$28,0)-MAX(BK680-BJ680,0)/Inputs!$B$17)*DCF!H$6</f>
        <v>4975.2185627461067</v>
      </c>
      <c r="CS680" s="15">
        <f ca="1">(BL680*DCF!I$28-DCF!I$5*MAX(BL680*DCF!I$28,0)-MAX(BL680-BK680,0)/Inputs!$B$17)*DCF!I$6</f>
        <v>5061.2202873911829</v>
      </c>
      <c r="CT680" s="15">
        <f ca="1">(BM680*DCF!J$28-DCF!J$5*MAX(BM680*DCF!J$28,0)-MAX(BM680-BL680,0)/Inputs!$B$17)*DCF!J$6</f>
        <v>5506.0609001084567</v>
      </c>
      <c r="CU680" s="15">
        <f ca="1">(BN680*DCF!K$28-DCF!K$5*MAX(BN680*DCF!K$28,0)-MAX(BN680-BM680,0)/Inputs!$B$17)*DCF!K$6</f>
        <v>6499.6509605844931</v>
      </c>
      <c r="CV680" s="15">
        <f ca="1">(BO680*DCF!L$28-DCF!L$5*MAX(BO680*DCF!L$28,0)-MAX(BO680-BN680,0)/Inputs!$B$17)*DCF!L$6</f>
        <v>8704.1936002180319</v>
      </c>
      <c r="CW680" s="15">
        <f ca="1">(BP680*DCF!M$28-DCF!M$5*MAX(BP680*DCF!M$28,0)-MAX(BP680-BO680,0)/Inputs!$B$17)*DCF!M$6</f>
        <v>11663.105556093262</v>
      </c>
      <c r="CX680" s="15">
        <f ca="1">(BQ680*DCF!C$46-DCF!C$5*MAX(BQ680*DCF!C$46,0)-MAX(BQ680-Inputs!$B$20,0)/Inputs!$B$24)*DCF!C$6</f>
        <v>-690.35745872720975</v>
      </c>
      <c r="CY680" s="15">
        <f ca="1">(BR680*DCF!D$46-DCF!D$5*MAX(BR680*DCF!D$46,0)-MAX(BR680-BQ680,0)/Inputs!$B$24)*DCF!D$6</f>
        <v>-1232.7510922335555</v>
      </c>
      <c r="CZ680" s="15">
        <f ca="1">(BS680*DCF!E$46-DCF!E$5*MAX(BS680*DCF!E$46,0)-MAX(BS680-BR680,0)/Inputs!$B$24)*DCF!E$6</f>
        <v>-1122.7162529812144</v>
      </c>
      <c r="DA680" s="15">
        <f ca="1">(BT680*DCF!F$46-DCF!F$5*MAX(BT680*DCF!F$46,0)-MAX(BT680-BS680,0)/Inputs!$B$24)*DCF!F$6</f>
        <v>-1328.2494849529996</v>
      </c>
      <c r="DB680" s="15">
        <f ca="1">(BU680*DCF!G$46-DCF!G$5*MAX(BU680*DCF!G$46,0)-MAX(BU680-BT680,0)/Inputs!$B$24)*DCF!G$6</f>
        <v>-2658.7110791276396</v>
      </c>
      <c r="DC680" s="15">
        <f ca="1">(BV680*DCF!H$46-DCF!H$5*MAX(BV680*DCF!H$46,0)-MAX(BV680-BU680,0)/Inputs!$B$24)*DCF!H$6</f>
        <v>0</v>
      </c>
      <c r="DD680" s="15">
        <f ca="1">(BW680*DCF!I$46-DCF!I$5*MAX(BW680*DCF!I$46,0)-MAX(BW680-BV680,0)/Inputs!$B$24)*DCF!I$6</f>
        <v>-1951.8663852525167</v>
      </c>
      <c r="DE680" s="15">
        <f ca="1">(BX680*DCF!J$46-DCF!J$5*MAX(BX680*DCF!J$46,0)-MAX(BX680-BW680,0)/Inputs!$B$24)*DCF!J$6</f>
        <v>-1730.0820518553603</v>
      </c>
      <c r="DF680" s="15">
        <f ca="1">(BY680*DCF!K$46-DCF!K$5*MAX(BY680*DCF!K$46,0)-MAX(BY680-BX680,0)/Inputs!$B$24)*DCF!K$6</f>
        <v>-3200.972279053517</v>
      </c>
      <c r="DG680" s="15">
        <f ca="1">(BZ680*DCF!L$46-DCF!L$5*MAX(BZ680*DCF!L$46,0)-MAX(BZ680-BY680,0)/Inputs!$B$24)*DCF!L$6</f>
        <v>2440.4193409057907</v>
      </c>
      <c r="DH680" s="15">
        <f ca="1">(CA680*DCF!M$46-DCF!M$5*MAX(CA680*DCF!M$46,0)-MAX(CA680-BZ680,0)/Inputs!$B$24)*DCF!M$6</f>
        <v>1641.23081547227</v>
      </c>
      <c r="DI680" s="15">
        <f ca="1">SUM(CB680:CL680)+BE680*DCF!M$10*(1+Inputs!$B$30)*(1-Inputs!$B$33)*(1-Inputs!$B$30/Inputs!$B$31)/(Inputs!$B$29-Inputs!$B$30)*DCF!M$6</f>
        <v>143312.40633271137</v>
      </c>
      <c r="DJ680" s="15">
        <f ca="1">SUM(CM680:CW680)+BP680*DCF!M$28*(1+Inputs!$B$30)*(1-Inputs!$B$33)*(1-Inputs!$B$30/Inputs!$B$31)/(Inputs!$B$29-Inputs!$B$30)*DCF!M$6</f>
        <v>327130.3764320506</v>
      </c>
      <c r="DK680" s="15">
        <f ca="1">SUM(CX680:DH680)+CA680*DCF!M$46*(1+Inputs!$B$30)*(1-Inputs!$B$33)*(1-Inputs!$B$30/Inputs!$B$31)/(Inputs!$B$29-Inputs!$B$30)*DCF!M$6</f>
        <v>142952.48796209542</v>
      </c>
      <c r="DM680" s="15">
        <f ca="1">DI680+DJ680+DK680+Inputs!$B$34+Inputs!$B$36-Inputs!$B$35</f>
        <v>690246.27072685736</v>
      </c>
    </row>
    <row r="681" spans="1:117" x14ac:dyDescent="0.75">
      <c r="A681" s="11">
        <v>668</v>
      </c>
      <c r="C681" s="23">
        <f t="shared" ca="1" si="396"/>
        <v>-7.7624706229375035E-2</v>
      </c>
      <c r="D681" s="23">
        <f t="shared" ca="1" si="396"/>
        <v>-0.6350384678906934</v>
      </c>
      <c r="E681" s="23">
        <f t="shared" ca="1" si="396"/>
        <v>1.5460058353296695</v>
      </c>
      <c r="F681" s="23">
        <f t="shared" ca="1" si="396"/>
        <v>1.6859785217901997</v>
      </c>
      <c r="G681" s="23">
        <f t="shared" ca="1" si="396"/>
        <v>-0.34849010199505659</v>
      </c>
      <c r="H681" s="23">
        <f t="shared" ca="1" si="396"/>
        <v>0.90056323008447403</v>
      </c>
      <c r="I681" s="23">
        <f t="shared" ca="1" si="396"/>
        <v>0.30114134787616509</v>
      </c>
      <c r="J681" s="23">
        <f t="shared" ca="1" si="396"/>
        <v>-0.64337662085845515</v>
      </c>
      <c r="K681" s="23">
        <f t="shared" ca="1" si="396"/>
        <v>-2.0836462067007524</v>
      </c>
      <c r="L681" s="23">
        <f t="shared" ca="1" si="396"/>
        <v>-0.71849022800953533</v>
      </c>
      <c r="M681" s="23">
        <f t="shared" ca="1" si="396"/>
        <v>0.5570790584904608</v>
      </c>
      <c r="N681" s="23">
        <f ca="1">SQRT(Inputs!$B$38)*C681+SQRT(1-Inputs!$B$38)*_xlfn.NORM.S.INV(RAND())</f>
        <v>1.0126080908050179</v>
      </c>
      <c r="O681" s="23">
        <f ca="1">SQRT(Inputs!$B$38)*D681+SQRT(1-Inputs!$B$38)*_xlfn.NORM.S.INV(RAND())</f>
        <v>-3.3618718289934513E-2</v>
      </c>
      <c r="P681" s="23">
        <f ca="1">SQRT(Inputs!$B$38)*E681+SQRT(1-Inputs!$B$38)*_xlfn.NORM.S.INV(RAND())</f>
        <v>0.43751736341513803</v>
      </c>
      <c r="Q681" s="23">
        <f ca="1">SQRT(Inputs!$B$38)*F681+SQRT(1-Inputs!$B$38)*_xlfn.NORM.S.INV(RAND())</f>
        <v>1.1615967243885086</v>
      </c>
      <c r="R681" s="23">
        <f ca="1">SQRT(Inputs!$B$38)*G681+SQRT(1-Inputs!$B$38)*_xlfn.NORM.S.INV(RAND())</f>
        <v>0.20602743855690092</v>
      </c>
      <c r="S681" s="23">
        <f ca="1">SQRT(Inputs!$B$38)*H681+SQRT(1-Inputs!$B$38)*_xlfn.NORM.S.INV(RAND())</f>
        <v>0.56937350485094051</v>
      </c>
      <c r="T681" s="23">
        <f ca="1">SQRT(Inputs!$B$38)*I681+SQRT(1-Inputs!$B$38)*_xlfn.NORM.S.INV(RAND())</f>
        <v>0.76483370885471991</v>
      </c>
      <c r="U681" s="23">
        <f ca="1">SQRT(Inputs!$B$38)*J681+SQRT(1-Inputs!$B$38)*_xlfn.NORM.S.INV(RAND())</f>
        <v>1.1930179988460838</v>
      </c>
      <c r="V681" s="23">
        <f ca="1">SQRT(Inputs!$B$38)*K681+SQRT(1-Inputs!$B$38)*_xlfn.NORM.S.INV(RAND())</f>
        <v>-1.2807464095955592</v>
      </c>
      <c r="W681" s="23">
        <f ca="1">SQRT(Inputs!$B$38)*L681+SQRT(1-Inputs!$B$38)*_xlfn.NORM.S.INV(RAND())</f>
        <v>-0.3035415196892895</v>
      </c>
      <c r="X681" s="23">
        <f ca="1">SQRT(Inputs!$B$38)*M681+SQRT(1-Inputs!$B$38)*_xlfn.NORM.S.INV(RAND())</f>
        <v>1.5646414238841302</v>
      </c>
      <c r="Y681" s="23">
        <f ca="1">SQRT(Inputs!$B$38)*C681+SQRT(1-Inputs!$B$38)*_xlfn.NORM.S.INV(RAND())</f>
        <v>-1.6173566243632096</v>
      </c>
      <c r="Z681" s="23">
        <f ca="1">SQRT(Inputs!$B$38)*D681+SQRT(1-Inputs!$B$38)*_xlfn.NORM.S.INV(RAND())</f>
        <v>1.3196506117940521</v>
      </c>
      <c r="AA681" s="23">
        <f ca="1">SQRT(Inputs!$B$38)*E681+SQRT(1-Inputs!$B$38)*_xlfn.NORM.S.INV(RAND())</f>
        <v>-6.5557401617781452E-2</v>
      </c>
      <c r="AB681" s="23">
        <f ca="1">SQRT(Inputs!$B$38)*F681+SQRT(1-Inputs!$B$38)*_xlfn.NORM.S.INV(RAND())</f>
        <v>-0.32543512101096683</v>
      </c>
      <c r="AC681" s="23">
        <f ca="1">SQRT(Inputs!$B$38)*G681+SQRT(1-Inputs!$B$38)*_xlfn.NORM.S.INV(RAND())</f>
        <v>-0.15550834049395376</v>
      </c>
      <c r="AD681" s="23">
        <f ca="1">SQRT(Inputs!$B$38)*H681+SQRT(1-Inputs!$B$38)*_xlfn.NORM.S.INV(RAND())</f>
        <v>2.6216477752663514</v>
      </c>
      <c r="AE681" s="23">
        <f ca="1">SQRT(Inputs!$B$38)*I681+SQRT(1-Inputs!$B$38)*_xlfn.NORM.S.INV(RAND())</f>
        <v>0.72293946149641797</v>
      </c>
      <c r="AF681" s="23">
        <f ca="1">SQRT(Inputs!$B$38)*J681+SQRT(1-Inputs!$B$38)*_xlfn.NORM.S.INV(RAND())</f>
        <v>0.75562062202870728</v>
      </c>
      <c r="AG681" s="23">
        <f ca="1">SQRT(Inputs!$B$38)*K681+SQRT(1-Inputs!$B$38)*_xlfn.NORM.S.INV(RAND())</f>
        <v>-0.40480852714586768</v>
      </c>
      <c r="AH681" s="23">
        <f ca="1">SQRT(Inputs!$B$38)*L681+SQRT(1-Inputs!$B$38)*_xlfn.NORM.S.INV(RAND())</f>
        <v>-1.0375831260012451</v>
      </c>
      <c r="AI681" s="23">
        <f ca="1">SQRT(Inputs!$B$38)*M681+SQRT(1-Inputs!$B$38)*_xlfn.NORM.S.INV(RAND())</f>
        <v>3.3975954791987117E-2</v>
      </c>
      <c r="AJ681" s="23">
        <f ca="1">SQRT(Inputs!$B$38)*C681+SQRT(1-Inputs!$B$38)*_xlfn.NORM.S.INV(RAND())</f>
        <v>-0.32358410607734789</v>
      </c>
      <c r="AK681" s="23">
        <f ca="1">SQRT(Inputs!$B$38)*D681+SQRT(1-Inputs!$B$38)*_xlfn.NORM.S.INV(RAND())</f>
        <v>0.3892630047410256</v>
      </c>
      <c r="AL681" s="23">
        <f ca="1">SQRT(Inputs!$B$38)*E681+SQRT(1-Inputs!$B$38)*_xlfn.NORM.S.INV(RAND())</f>
        <v>1.3743433002382666</v>
      </c>
      <c r="AM681" s="23">
        <f ca="1">SQRT(Inputs!$B$38)*F681+SQRT(1-Inputs!$B$38)*_xlfn.NORM.S.INV(RAND())</f>
        <v>4.7990852256346916E-2</v>
      </c>
      <c r="AN681" s="23">
        <f ca="1">SQRT(Inputs!$B$38)*G681+SQRT(1-Inputs!$B$38)*_xlfn.NORM.S.INV(RAND())</f>
        <v>0.10731686927870032</v>
      </c>
      <c r="AO681" s="23">
        <f ca="1">SQRT(Inputs!$B$38)*H681+SQRT(1-Inputs!$B$38)*_xlfn.NORM.S.INV(RAND())</f>
        <v>1.4200225827110577</v>
      </c>
      <c r="AP681" s="23">
        <f ca="1">SQRT(Inputs!$B$38)*I681+SQRT(1-Inputs!$B$38)*_xlfn.NORM.S.INV(RAND())</f>
        <v>-0.85335350883500261</v>
      </c>
      <c r="AQ681" s="23">
        <f ca="1">SQRT(Inputs!$B$38)*J681+SQRT(1-Inputs!$B$38)*_xlfn.NORM.S.INV(RAND())</f>
        <v>0.86017905620933421</v>
      </c>
      <c r="AR681" s="23">
        <f ca="1">SQRT(Inputs!$B$38)*K681+SQRT(1-Inputs!$B$38)*_xlfn.NORM.S.INV(RAND())</f>
        <v>-1.7974505775416167</v>
      </c>
      <c r="AS681" s="23">
        <f ca="1">SQRT(Inputs!$B$38)*L681+SQRT(1-Inputs!$B$38)*_xlfn.NORM.S.INV(RAND())</f>
        <v>-0.70814681385300249</v>
      </c>
      <c r="AT681" s="23">
        <f ca="1">SQRT(Inputs!$B$38)*M681+SQRT(1-Inputs!$B$38)*_xlfn.NORM.S.INV(RAND())</f>
        <v>-0.37382220462296806</v>
      </c>
      <c r="AU681" s="15">
        <f ca="1">Inputs!$B$6*EXP($B$8-0.5*C$5^2+C$5*N681)</f>
        <v>5846.0786658080397</v>
      </c>
      <c r="AV681" s="15">
        <f t="shared" ca="1" si="365"/>
        <v>7080.9705191006897</v>
      </c>
      <c r="AW681" s="15">
        <f t="shared" ca="1" si="366"/>
        <v>9158.8392504561762</v>
      </c>
      <c r="AX681" s="15">
        <f t="shared" ca="1" si="367"/>
        <v>12928.433942038768</v>
      </c>
      <c r="AY681" s="15">
        <f t="shared" ca="1" si="368"/>
        <v>16184.645163932199</v>
      </c>
      <c r="AZ681" s="15">
        <f t="shared" ca="1" si="369"/>
        <v>21075.07342307975</v>
      </c>
      <c r="BA681" s="15">
        <f t="shared" ca="1" si="370"/>
        <v>27939.836795926491</v>
      </c>
      <c r="BB681" s="15">
        <f t="shared" ca="1" si="371"/>
        <v>38549.945041807237</v>
      </c>
      <c r="BC681" s="15">
        <f t="shared" ca="1" si="372"/>
        <v>41723.204764002585</v>
      </c>
      <c r="BD681" s="15">
        <f t="shared" ca="1" si="373"/>
        <v>49684.050220001947</v>
      </c>
      <c r="BE681" s="15">
        <f t="shared" ca="1" si="374"/>
        <v>70206.175035114895</v>
      </c>
      <c r="BF681" s="15">
        <f ca="1">Inputs!$B$13*EXP($B$9-0.5*C$6^2+C$6*Y681)</f>
        <v>10036.984664157004</v>
      </c>
      <c r="BG681" s="15">
        <f t="shared" ca="1" si="375"/>
        <v>15521.187899926786</v>
      </c>
      <c r="BH681" s="15">
        <f t="shared" ca="1" si="376"/>
        <v>18758.954384509751</v>
      </c>
      <c r="BI681" s="15">
        <f t="shared" ca="1" si="377"/>
        <v>21841.841642611413</v>
      </c>
      <c r="BJ681" s="15">
        <f t="shared" ca="1" si="378"/>
        <v>26183.130867719978</v>
      </c>
      <c r="BK681" s="15">
        <f t="shared" ca="1" si="379"/>
        <v>45918.142899179853</v>
      </c>
      <c r="BL681" s="15">
        <f t="shared" ca="1" si="380"/>
        <v>61944.752068576017</v>
      </c>
      <c r="BM681" s="15">
        <f t="shared" ca="1" si="381"/>
        <v>83637.186907712676</v>
      </c>
      <c r="BN681" s="15">
        <f t="shared" ca="1" si="382"/>
        <v>97992.408782640749</v>
      </c>
      <c r="BO681" s="15">
        <f t="shared" ca="1" si="383"/>
        <v>106870.50679020589</v>
      </c>
      <c r="BP681" s="15">
        <f t="shared" ca="1" si="384"/>
        <v>132044.88125061424</v>
      </c>
      <c r="BQ681" s="15">
        <f ca="1">Inputs!$B$20*EXP($B$10-0.5*C$7^2+C$7*AJ681)</f>
        <v>3824.4081606692625</v>
      </c>
      <c r="BR681" s="15">
        <f t="shared" ca="1" si="385"/>
        <v>5872.071068155893</v>
      </c>
      <c r="BS681" s="15">
        <f t="shared" ca="1" si="386"/>
        <v>11932.790117972927</v>
      </c>
      <c r="BT681" s="15">
        <f t="shared" ca="1" si="387"/>
        <v>16661.1652742884</v>
      </c>
      <c r="BU681" s="15">
        <f t="shared" ca="1" si="388"/>
        <v>23697.827335593331</v>
      </c>
      <c r="BV681" s="15">
        <f t="shared" ca="1" si="389"/>
        <v>45401.390612755422</v>
      </c>
      <c r="BW681" s="15">
        <f t="shared" ca="1" si="390"/>
        <v>52886.254308467935</v>
      </c>
      <c r="BX681" s="15">
        <f t="shared" ca="1" si="391"/>
        <v>87891.422878195634</v>
      </c>
      <c r="BY681" s="15">
        <f t="shared" ca="1" si="392"/>
        <v>87314.187621133548</v>
      </c>
      <c r="BZ681" s="15">
        <f t="shared" ca="1" si="393"/>
        <v>107559.50662465717</v>
      </c>
      <c r="CA681" s="15">
        <f t="shared" ca="1" si="394"/>
        <v>141377.9793855919</v>
      </c>
      <c r="CB681" s="15">
        <f ca="1">(AU681*DCF!C$10-DCF!C$5*MAX(AU681*DCF!C$10,0)-MAX(AU681-Inputs!$B$6,0)/Inputs!$B$10)*DCF!C$6</f>
        <v>1036.7723722332371</v>
      </c>
      <c r="CC681" s="15">
        <f ca="1">(AV681*DCF!D$10-DCF!D$5*MAX(AV681*DCF!D$10,0)-MAX(AV681-AU681,0)/Inputs!$B$10)*DCF!D$6</f>
        <v>1424.84253302053</v>
      </c>
      <c r="CD681" s="15">
        <f ca="1">(AW681*DCF!E$10-DCF!E$5*MAX(AW681*DCF!E$10,0)-MAX(AW681-AV681,0)/Inputs!$B$10)*DCF!E$6</f>
        <v>1646.6081001493176</v>
      </c>
      <c r="CE681" s="15">
        <f ca="1">(AX681*DCF!F$10-DCF!F$5*MAX(AX681*DCF!F$10,0)-MAX(AX681-AW681,0)/Inputs!$B$10)*DCF!F$6</f>
        <v>2037.8973296136985</v>
      </c>
      <c r="CF681" s="15">
        <f ca="1">(AY681*DCF!G$10-DCF!G$5*MAX(AY681*DCF!G$10,0)-MAX(AY681-AX681,0)/Inputs!$B$10)*DCF!G$6</f>
        <v>2708.7817686551884</v>
      </c>
      <c r="CG681" s="15">
        <f ca="1">(AZ681*DCF!H$10-DCF!H$5*MAX(AZ681*DCF!H$10,0)-MAX(AZ681-AY681,0)/Inputs!$B$10)*DCF!H$6</f>
        <v>3223.35741192963</v>
      </c>
      <c r="CH681" s="15">
        <f ca="1">(BA681*DCF!I$10-DCF!I$5*MAX(BA681*DCF!I$10,0)-MAX(BA681-AZ681,0)/Inputs!$B$10)*DCF!I$6</f>
        <v>3977.5272215499594</v>
      </c>
      <c r="CI681" s="15">
        <f ca="1">(BB681*DCF!J$10-DCF!J$5*MAX(BB681*DCF!J$10,0)-MAX(BB681-BA681,0)/Inputs!$B$10)*DCF!J$6</f>
        <v>5007.4729534368553</v>
      </c>
      <c r="CJ681" s="15">
        <f ca="1">(BC681*DCF!K$10-DCF!K$5*MAX(BC681*DCF!K$10,0)-MAX(BC681-BB681,0)/Inputs!$B$10)*DCF!K$6</f>
        <v>6272.5578332643872</v>
      </c>
      <c r="CK681" s="15">
        <f ca="1">(BD681*DCF!L$10-DCF!L$5*MAX(BD681*DCF!L$10,0)-MAX(BD681-BC681,0)/Inputs!$B$10)*DCF!L$6</f>
        <v>6463.8333486666161</v>
      </c>
      <c r="CL681" s="15">
        <f ca="1">(BE681*DCF!M$10-DCF!M$5*MAX(BE681*DCF!M$10,0)-MAX(BE681-BD681,0)/Inputs!$B$10)*DCF!M$6</f>
        <v>7455.4122612269575</v>
      </c>
      <c r="CM681" s="15">
        <f ca="1">(BF681*DCF!C$28-DCF!C$5*MAX(BF681*DCF!C$28,0)-MAX(BF681-Inputs!$B$13,0)/Inputs!$B$17)*DCF!C$6</f>
        <v>3063.2218956706138</v>
      </c>
      <c r="CN681" s="15">
        <f ca="1">(BG681*DCF!D$28-DCF!D$5*MAX(BG681*DCF!D$28,0)-MAX(BG681-BF681,0)/Inputs!$B$17)*DCF!D$6</f>
        <v>3401.3158154215048</v>
      </c>
      <c r="CO681" s="15">
        <f ca="1">(BH681*DCF!E$28-DCF!E$5*MAX(BH681*DCF!E$28,0)-MAX(BH681-BG681,0)/Inputs!$B$17)*DCF!E$6</f>
        <v>4674.7507049928872</v>
      </c>
      <c r="CP681" s="15">
        <f ca="1">(BI681*DCF!F$28-DCF!F$5*MAX(BI681*DCF!F$28,0)-MAX(BI681-BH681,0)/Inputs!$B$17)*DCF!F$6</f>
        <v>5368.1963189343178</v>
      </c>
      <c r="CQ681" s="15">
        <f ca="1">(BJ681*DCF!G$28-DCF!G$5*MAX(BJ681*DCF!G$28,0)-MAX(BJ681-BI681,0)/Inputs!$B$17)*DCF!G$6</f>
        <v>6063.24999350911</v>
      </c>
      <c r="CR681" s="15">
        <f ca="1">(BK681*DCF!H$28-DCF!H$5*MAX(BK681*DCF!H$28,0)-MAX(BK681-BJ681,0)/Inputs!$B$17)*DCF!H$6</f>
        <v>8289.7963061809714</v>
      </c>
      <c r="CS681" s="15">
        <f ca="1">(BL681*DCF!I$28-DCF!I$5*MAX(BL681*DCF!I$28,0)-MAX(BL681-BK681,0)/Inputs!$B$17)*DCF!I$6</f>
        <v>12266.186833988257</v>
      </c>
      <c r="CT681" s="15">
        <f ca="1">(BM681*DCF!J$28-DCF!J$5*MAX(BM681*DCF!J$28,0)-MAX(BM681-BL681,0)/Inputs!$B$17)*DCF!J$6</f>
        <v>15781.796282811396</v>
      </c>
      <c r="CU681" s="15">
        <f ca="1">(BN681*DCF!K$28-DCF!K$5*MAX(BN681*DCF!K$28,0)-MAX(BN681-BM681,0)/Inputs!$B$17)*DCF!K$6</f>
        <v>18936.03022701585</v>
      </c>
      <c r="CV681" s="15">
        <f ca="1">(BO681*DCF!L$28-DCF!L$5*MAX(BO681*DCF!L$28,0)-MAX(BO681-BN681,0)/Inputs!$B$17)*DCF!L$6</f>
        <v>20318.337709413543</v>
      </c>
      <c r="CW681" s="15">
        <f ca="1">(BP681*DCF!M$28-DCF!M$5*MAX(BP681*DCF!M$28,0)-MAX(BP681-BO681,0)/Inputs!$B$17)*DCF!M$6</f>
        <v>22212.891312212458</v>
      </c>
      <c r="CX681" s="15">
        <f ca="1">(BQ681*DCF!C$46-DCF!C$5*MAX(BQ681*DCF!C$46,0)-MAX(BQ681-Inputs!$B$20,0)/Inputs!$B$24)*DCF!C$6</f>
        <v>-1171.1834831426761</v>
      </c>
      <c r="CY681" s="15">
        <f ca="1">(BR681*DCF!D$46-DCF!D$5*MAX(BR681*DCF!D$46,0)-MAX(BR681-BQ681,0)/Inputs!$B$24)*DCF!D$6</f>
        <v>-1875.9463583459244</v>
      </c>
      <c r="CZ681" s="15">
        <f ca="1">(BS681*DCF!E$46-DCF!E$5*MAX(BS681*DCF!E$46,0)-MAX(BS681-BR681,0)/Inputs!$B$24)*DCF!E$6</f>
        <v>-3800.041808478139</v>
      </c>
      <c r="DA681" s="15">
        <f ca="1">(BT681*DCF!F$46-DCF!F$5*MAX(BT681*DCF!F$46,0)-MAX(BT681-BS681,0)/Inputs!$B$24)*DCF!F$6</f>
        <v>-2935.1222649517367</v>
      </c>
      <c r="DB681" s="15">
        <f ca="1">(BU681*DCF!G$46-DCF!G$5*MAX(BU681*DCF!G$46,0)-MAX(BU681-BT681,0)/Inputs!$B$24)*DCF!G$6</f>
        <v>-3164.1421803358389</v>
      </c>
      <c r="DC681" s="15">
        <f ca="1">(BV681*DCF!H$46-DCF!H$5*MAX(BV681*DCF!H$46,0)-MAX(BV681-BU681,0)/Inputs!$B$24)*DCF!H$6</f>
        <v>-6744.2493084396237</v>
      </c>
      <c r="DD681" s="15">
        <f ca="1">(BW681*DCF!I$46-DCF!I$5*MAX(BW681*DCF!I$46,0)-MAX(BW681-BV681,0)/Inputs!$B$24)*DCF!I$6</f>
        <v>-927.18627052148145</v>
      </c>
      <c r="DE681" s="15">
        <f ca="1">(BX681*DCF!J$46-DCF!J$5*MAX(BX681*DCF!J$46,0)-MAX(BX681-BW681,0)/Inputs!$B$24)*DCF!J$6</f>
        <v>-5595.9967317646542</v>
      </c>
      <c r="DF681" s="15">
        <f ca="1">(BY681*DCF!K$46-DCF!K$5*MAX(BY681*DCF!K$46,0)-MAX(BY681-BX681,0)/Inputs!$B$24)*DCF!K$6</f>
        <v>4987.6774601285715</v>
      </c>
      <c r="DG681" s="15">
        <f ca="1">(BZ681*DCF!L$46-DCF!L$5*MAX(BZ681*DCF!L$46,0)-MAX(BZ681-BY681,0)/Inputs!$B$24)*DCF!L$6</f>
        <v>2853.5088093593931</v>
      </c>
      <c r="DH681" s="15">
        <f ca="1">(CA681*DCF!M$46-DCF!M$5*MAX(CA681*DCF!M$46,0)-MAX(CA681-BZ681,0)/Inputs!$B$24)*DCF!M$6</f>
        <v>4013.5172429385029</v>
      </c>
      <c r="DI681" s="15">
        <f ca="1">SUM(CB681:CL681)+BE681*DCF!M$10*(1+Inputs!$B$30)*(1-Inputs!$B$33)*(1-Inputs!$B$30/Inputs!$B$31)/(Inputs!$B$29-Inputs!$B$30)*DCF!M$6</f>
        <v>236639.7766370255</v>
      </c>
      <c r="DJ681" s="15">
        <f ca="1">SUM(CM681:CW681)+BP681*DCF!M$28*(1+Inputs!$B$30)*(1-Inputs!$B$33)*(1-Inputs!$B$30/Inputs!$B$31)/(Inputs!$B$29-Inputs!$B$30)*DCF!M$6</f>
        <v>610352.64091114816</v>
      </c>
      <c r="DK681" s="15">
        <f ca="1">SUM(CX681:DH681)+CA681*DCF!M$46*(1+Inputs!$B$30)*(1-Inputs!$B$33)*(1-Inputs!$B$30/Inputs!$B$31)/(Inputs!$B$29-Inputs!$B$30)*DCF!M$6</f>
        <v>204227.93852885571</v>
      </c>
      <c r="DM681" s="15">
        <f ca="1">DI681+DJ681+DK681+Inputs!$B$34+Inputs!$B$36-Inputs!$B$35</f>
        <v>1128071.3560770294</v>
      </c>
    </row>
    <row r="682" spans="1:117" x14ac:dyDescent="0.75">
      <c r="A682" s="11">
        <v>669</v>
      </c>
      <c r="C682" s="23">
        <f t="shared" ca="1" si="396"/>
        <v>8.2246681550950745E-2</v>
      </c>
      <c r="D682" s="23">
        <f t="shared" ca="1" si="396"/>
        <v>-5.0846203780050359E-3</v>
      </c>
      <c r="E682" s="23">
        <f t="shared" ca="1" si="396"/>
        <v>0.95434969515852508</v>
      </c>
      <c r="F682" s="23">
        <f t="shared" ca="1" si="396"/>
        <v>0.30682414091170146</v>
      </c>
      <c r="G682" s="23">
        <f t="shared" ca="1" si="396"/>
        <v>-0.76690499333398054</v>
      </c>
      <c r="H682" s="23">
        <f t="shared" ca="1" si="396"/>
        <v>-1.8035364828793201</v>
      </c>
      <c r="I682" s="23">
        <f t="shared" ca="1" si="396"/>
        <v>-0.33825855059248355</v>
      </c>
      <c r="J682" s="23">
        <f t="shared" ca="1" si="396"/>
        <v>0.8108109217365993</v>
      </c>
      <c r="K682" s="23">
        <f t="shared" ca="1" si="396"/>
        <v>-1.5028054239799404</v>
      </c>
      <c r="L682" s="23">
        <f t="shared" ca="1" si="396"/>
        <v>1.3272568579193822</v>
      </c>
      <c r="M682" s="23">
        <f t="shared" ca="1" si="396"/>
        <v>-0.5849046046347901</v>
      </c>
      <c r="N682" s="23">
        <f ca="1">SQRT(Inputs!$B$38)*C682+SQRT(1-Inputs!$B$38)*_xlfn.NORM.S.INV(RAND())</f>
        <v>-0.81791838256676686</v>
      </c>
      <c r="O682" s="23">
        <f ca="1">SQRT(Inputs!$B$38)*D682+SQRT(1-Inputs!$B$38)*_xlfn.NORM.S.INV(RAND())</f>
        <v>0.71515754291096933</v>
      </c>
      <c r="P682" s="23">
        <f ca="1">SQRT(Inputs!$B$38)*E682+SQRT(1-Inputs!$B$38)*_xlfn.NORM.S.INV(RAND())</f>
        <v>0.75939496088949832</v>
      </c>
      <c r="Q682" s="23">
        <f ca="1">SQRT(Inputs!$B$38)*F682+SQRT(1-Inputs!$B$38)*_xlfn.NORM.S.INV(RAND())</f>
        <v>7.2040716437483956E-2</v>
      </c>
      <c r="R682" s="23">
        <f ca="1">SQRT(Inputs!$B$38)*G682+SQRT(1-Inputs!$B$38)*_xlfn.NORM.S.INV(RAND())</f>
        <v>-1.0730175764803942</v>
      </c>
      <c r="S682" s="23">
        <f ca="1">SQRT(Inputs!$B$38)*H682+SQRT(1-Inputs!$B$38)*_xlfn.NORM.S.INV(RAND())</f>
        <v>-0.75250007429580068</v>
      </c>
      <c r="T682" s="23">
        <f ca="1">SQRT(Inputs!$B$38)*I682+SQRT(1-Inputs!$B$38)*_xlfn.NORM.S.INV(RAND())</f>
        <v>3.354657259062116E-2</v>
      </c>
      <c r="U682" s="23">
        <f ca="1">SQRT(Inputs!$B$38)*J682+SQRT(1-Inputs!$B$38)*_xlfn.NORM.S.INV(RAND())</f>
        <v>-0.39358249427864067</v>
      </c>
      <c r="V682" s="23">
        <f ca="1">SQRT(Inputs!$B$38)*K682+SQRT(1-Inputs!$B$38)*_xlfn.NORM.S.INV(RAND())</f>
        <v>-0.92372586175774873</v>
      </c>
      <c r="W682" s="23">
        <f ca="1">SQRT(Inputs!$B$38)*L682+SQRT(1-Inputs!$B$38)*_xlfn.NORM.S.INV(RAND())</f>
        <v>7.4070189703891676E-2</v>
      </c>
      <c r="X682" s="23">
        <f ca="1">SQRT(Inputs!$B$38)*M682+SQRT(1-Inputs!$B$38)*_xlfn.NORM.S.INV(RAND())</f>
        <v>-1.2607649837863384</v>
      </c>
      <c r="Y682" s="23">
        <f ca="1">SQRT(Inputs!$B$38)*C682+SQRT(1-Inputs!$B$38)*_xlfn.NORM.S.INV(RAND())</f>
        <v>-0.26872115241292682</v>
      </c>
      <c r="Z682" s="23">
        <f ca="1">SQRT(Inputs!$B$38)*D682+SQRT(1-Inputs!$B$38)*_xlfn.NORM.S.INV(RAND())</f>
        <v>-0.1300764553415209</v>
      </c>
      <c r="AA682" s="23">
        <f ca="1">SQRT(Inputs!$B$38)*E682+SQRT(1-Inputs!$B$38)*_xlfn.NORM.S.INV(RAND())</f>
        <v>0.76671037971662881</v>
      </c>
      <c r="AB682" s="23">
        <f ca="1">SQRT(Inputs!$B$38)*F682+SQRT(1-Inputs!$B$38)*_xlfn.NORM.S.INV(RAND())</f>
        <v>0.93867486120627752</v>
      </c>
      <c r="AC682" s="23">
        <f ca="1">SQRT(Inputs!$B$38)*G682+SQRT(1-Inputs!$B$38)*_xlfn.NORM.S.INV(RAND())</f>
        <v>-1.0795270521277331</v>
      </c>
      <c r="AD682" s="23">
        <f ca="1">SQRT(Inputs!$B$38)*H682+SQRT(1-Inputs!$B$38)*_xlfn.NORM.S.INV(RAND())</f>
        <v>-1.6046567695258664</v>
      </c>
      <c r="AE682" s="23">
        <f ca="1">SQRT(Inputs!$B$38)*I682+SQRT(1-Inputs!$B$38)*_xlfn.NORM.S.INV(RAND())</f>
        <v>0.16560621253128038</v>
      </c>
      <c r="AF682" s="23">
        <f ca="1">SQRT(Inputs!$B$38)*J682+SQRT(1-Inputs!$B$38)*_xlfn.NORM.S.INV(RAND())</f>
        <v>-1.7221001878036528</v>
      </c>
      <c r="AG682" s="23">
        <f ca="1">SQRT(Inputs!$B$38)*K682+SQRT(1-Inputs!$B$38)*_xlfn.NORM.S.INV(RAND())</f>
        <v>2.9393300077339424E-3</v>
      </c>
      <c r="AH682" s="23">
        <f ca="1">SQRT(Inputs!$B$38)*L682+SQRT(1-Inputs!$B$38)*_xlfn.NORM.S.INV(RAND())</f>
        <v>1.1115914031455556</v>
      </c>
      <c r="AI682" s="23">
        <f ca="1">SQRT(Inputs!$B$38)*M682+SQRT(1-Inputs!$B$38)*_xlfn.NORM.S.INV(RAND())</f>
        <v>0.1531652544757422</v>
      </c>
      <c r="AJ682" s="23">
        <f ca="1">SQRT(Inputs!$B$38)*C682+SQRT(1-Inputs!$B$38)*_xlfn.NORM.S.INV(RAND())</f>
        <v>-0.53341143554173531</v>
      </c>
      <c r="AK682" s="23">
        <f ca="1">SQRT(Inputs!$B$38)*D682+SQRT(1-Inputs!$B$38)*_xlfn.NORM.S.INV(RAND())</f>
        <v>0.19817085881020441</v>
      </c>
      <c r="AL682" s="23">
        <f ca="1">SQRT(Inputs!$B$38)*E682+SQRT(1-Inputs!$B$38)*_xlfn.NORM.S.INV(RAND())</f>
        <v>0.5516964306850638</v>
      </c>
      <c r="AM682" s="23">
        <f ca="1">SQRT(Inputs!$B$38)*F682+SQRT(1-Inputs!$B$38)*_xlfn.NORM.S.INV(RAND())</f>
        <v>1.1025428609374859</v>
      </c>
      <c r="AN682" s="23">
        <f ca="1">SQRT(Inputs!$B$38)*G682+SQRT(1-Inputs!$B$38)*_xlfn.NORM.S.INV(RAND())</f>
        <v>0.3176971513204217</v>
      </c>
      <c r="AO682" s="23">
        <f ca="1">SQRT(Inputs!$B$38)*H682+SQRT(1-Inputs!$B$38)*_xlfn.NORM.S.INV(RAND())</f>
        <v>-0.77439406017859302</v>
      </c>
      <c r="AP682" s="23">
        <f ca="1">SQRT(Inputs!$B$38)*I682+SQRT(1-Inputs!$B$38)*_xlfn.NORM.S.INV(RAND())</f>
        <v>0.35486599495065785</v>
      </c>
      <c r="AQ682" s="23">
        <f ca="1">SQRT(Inputs!$B$38)*J682+SQRT(1-Inputs!$B$38)*_xlfn.NORM.S.INV(RAND())</f>
        <v>-0.35046910037486412</v>
      </c>
      <c r="AR682" s="23">
        <f ca="1">SQRT(Inputs!$B$38)*K682+SQRT(1-Inputs!$B$38)*_xlfn.NORM.S.INV(RAND())</f>
        <v>-0.90568148311278618</v>
      </c>
      <c r="AS682" s="23">
        <f ca="1">SQRT(Inputs!$B$38)*L682+SQRT(1-Inputs!$B$38)*_xlfn.NORM.S.INV(RAND())</f>
        <v>0.95278841048669116</v>
      </c>
      <c r="AT682" s="23">
        <f ca="1">SQRT(Inputs!$B$38)*M682+SQRT(1-Inputs!$B$38)*_xlfn.NORM.S.INV(RAND())</f>
        <v>0.73778405385489076</v>
      </c>
      <c r="AU682" s="15">
        <f ca="1">Inputs!$B$6*EXP($B$8-0.5*C$5^2+C$5*N682)</f>
        <v>4346.8792475049631</v>
      </c>
      <c r="AV682" s="15">
        <f t="shared" ca="1" si="365"/>
        <v>5877.8561923179514</v>
      </c>
      <c r="AW682" s="15">
        <f t="shared" ca="1" si="366"/>
        <v>7940.0200557423459</v>
      </c>
      <c r="AX682" s="15">
        <f t="shared" ca="1" si="367"/>
        <v>9781.6093849279823</v>
      </c>
      <c r="AY682" s="15">
        <f t="shared" ca="1" si="368"/>
        <v>10546.15024515792</v>
      </c>
      <c r="AZ682" s="15">
        <f t="shared" ca="1" si="369"/>
        <v>11872.501866240736</v>
      </c>
      <c r="BA682" s="15">
        <f t="shared" ca="1" si="370"/>
        <v>14580.006811688385</v>
      </c>
      <c r="BB682" s="15">
        <f t="shared" ca="1" si="371"/>
        <v>17160.176930120091</v>
      </c>
      <c r="BC682" s="15">
        <f t="shared" ca="1" si="372"/>
        <v>19223.958260804902</v>
      </c>
      <c r="BD682" s="15">
        <f t="shared" ca="1" si="373"/>
        <v>23714.891876244157</v>
      </c>
      <c r="BE682" s="15">
        <f t="shared" ca="1" si="374"/>
        <v>25907.088077266788</v>
      </c>
      <c r="BF682" s="15">
        <f ca="1">Inputs!$B$13*EXP($B$9-0.5*C$6^2+C$6*Y682)</f>
        <v>13113.47863080358</v>
      </c>
      <c r="BG682" s="15">
        <f t="shared" ca="1" si="375"/>
        <v>15611.119968189898</v>
      </c>
      <c r="BH682" s="15">
        <f t="shared" ca="1" si="376"/>
        <v>21660.414972884366</v>
      </c>
      <c r="BI682" s="15">
        <f t="shared" ca="1" si="377"/>
        <v>30637.164911309574</v>
      </c>
      <c r="BJ682" s="15">
        <f t="shared" ca="1" si="378"/>
        <v>32146.658600399547</v>
      </c>
      <c r="BK682" s="15">
        <f t="shared" ca="1" si="379"/>
        <v>31711.215163394441</v>
      </c>
      <c r="BL682" s="15">
        <f t="shared" ca="1" si="380"/>
        <v>39798.422054072369</v>
      </c>
      <c r="BM682" s="15">
        <f t="shared" ca="1" si="381"/>
        <v>39498.841710537985</v>
      </c>
      <c r="BN682" s="15">
        <f t="shared" ca="1" si="382"/>
        <v>48595.743225353559</v>
      </c>
      <c r="BO682" s="15">
        <f t="shared" ca="1" si="383"/>
        <v>68039.223811754389</v>
      </c>
      <c r="BP682" s="15">
        <f t="shared" ca="1" si="384"/>
        <v>85209.426325336666</v>
      </c>
      <c r="BQ682" s="15">
        <f ca="1">Inputs!$B$20*EXP($B$10-0.5*C$7^2+C$7*AJ682)</f>
        <v>3550.1207066519542</v>
      </c>
      <c r="BR682" s="15">
        <f t="shared" ca="1" si="385"/>
        <v>5129.9618727149364</v>
      </c>
      <c r="BS682" s="15">
        <f t="shared" ca="1" si="386"/>
        <v>8231.056198546934</v>
      </c>
      <c r="BT682" s="15">
        <f t="shared" ca="1" si="387"/>
        <v>15155.262467348868</v>
      </c>
      <c r="BU682" s="15">
        <f t="shared" ca="1" si="388"/>
        <v>22681.651831470921</v>
      </c>
      <c r="BV682" s="15">
        <f t="shared" ca="1" si="389"/>
        <v>26504.559597879346</v>
      </c>
      <c r="BW682" s="15">
        <f t="shared" ca="1" si="390"/>
        <v>39870.481846197625</v>
      </c>
      <c r="BX682" s="15">
        <f t="shared" ca="1" si="391"/>
        <v>51981.681154601618</v>
      </c>
      <c r="BY682" s="15">
        <f t="shared" ca="1" si="392"/>
        <v>61247.28909364991</v>
      </c>
      <c r="BZ682" s="15">
        <f t="shared" ca="1" si="393"/>
        <v>102389.78340799871</v>
      </c>
      <c r="CA682" s="15">
        <f t="shared" ca="1" si="394"/>
        <v>163974.84144193408</v>
      </c>
      <c r="CB682" s="15">
        <f ca="1">(AU682*DCF!C$10-DCF!C$5*MAX(AU682*DCF!C$10,0)-MAX(AU682-Inputs!$B$6,0)/Inputs!$B$10)*DCF!C$6</f>
        <v>1047.4619313042758</v>
      </c>
      <c r="CC682" s="15">
        <f ca="1">(AV682*DCF!D$10-DCF!D$5*MAX(AV682*DCF!D$10,0)-MAX(AV682-AU682,0)/Inputs!$B$10)*DCF!D$6</f>
        <v>1059.3989662293516</v>
      </c>
      <c r="CD682" s="15">
        <f ca="1">(AW682*DCF!E$10-DCF!E$5*MAX(AW682*DCF!E$10,0)-MAX(AW682-AV682,0)/Inputs!$B$10)*DCF!E$6</f>
        <v>1368.7395366815515</v>
      </c>
      <c r="CE682" s="15">
        <f ca="1">(AX682*DCF!F$10-DCF!F$5*MAX(AX682*DCF!F$10,0)-MAX(AX682-AW682,0)/Inputs!$B$10)*DCF!F$6</f>
        <v>1752.1206588937068</v>
      </c>
      <c r="CF682" s="15">
        <f ca="1">(AY682*DCF!G$10-DCF!G$5*MAX(AY682*DCF!G$10,0)-MAX(AY682-AX682,0)/Inputs!$B$10)*DCF!G$6</f>
        <v>2025.9692329312663</v>
      </c>
      <c r="CG682" s="15">
        <f ca="1">(AZ682*DCF!H$10-DCF!H$5*MAX(AZ682*DCF!H$10,0)-MAX(AZ682-AY682,0)/Inputs!$B$10)*DCF!H$6</f>
        <v>2069.5372449416618</v>
      </c>
      <c r="CH682" s="15">
        <f ca="1">(BA682*DCF!I$10-DCF!I$5*MAX(BA682*DCF!I$10,0)-MAX(BA682-AZ682,0)/Inputs!$B$10)*DCF!I$6</f>
        <v>2219.1096907737701</v>
      </c>
      <c r="CI682" s="15">
        <f ca="1">(BB682*DCF!J$10-DCF!J$5*MAX(BB682*DCF!J$10,0)-MAX(BB682-BA682,0)/Inputs!$B$10)*DCF!J$6</f>
        <v>2553.7439147274372</v>
      </c>
      <c r="CJ682" s="15">
        <f ca="1">(BC682*DCF!K$10-DCF!K$5*MAX(BC682*DCF!K$10,0)-MAX(BC682-BB682,0)/Inputs!$B$10)*DCF!K$6</f>
        <v>2805.8505716728746</v>
      </c>
      <c r="CK682" s="15">
        <f ca="1">(BD682*DCF!L$10-DCF!L$5*MAX(BD682*DCF!L$10,0)-MAX(BD682-BC682,0)/Inputs!$B$10)*DCF!L$6</f>
        <v>2995.9062255159247</v>
      </c>
      <c r="CL682" s="15">
        <f ca="1">(BE682*DCF!M$10-DCF!M$5*MAX(BE682*DCF!M$10,0)-MAX(BE682-BD682,0)/Inputs!$B$10)*DCF!M$6</f>
        <v>3393.9439515602116</v>
      </c>
      <c r="CM682" s="15">
        <f ca="1">(BF682*DCF!C$28-DCF!C$5*MAX(BF682*DCF!C$28,0)-MAX(BF682-Inputs!$B$13,0)/Inputs!$B$17)*DCF!C$6</f>
        <v>3603.4228212514249</v>
      </c>
      <c r="CN682" s="15">
        <f ca="1">(BG682*DCF!D$28-DCF!D$5*MAX(BG682*DCF!D$28,0)-MAX(BG682-BF682,0)/Inputs!$B$17)*DCF!D$6</f>
        <v>4064.9734693639916</v>
      </c>
      <c r="CO682" s="15">
        <f ca="1">(BH682*DCF!E$28-DCF!E$5*MAX(BH682*DCF!E$28,0)-MAX(BH682-BG682,0)/Inputs!$B$17)*DCF!E$6</f>
        <v>4942.3824370784314</v>
      </c>
      <c r="CP682" s="15">
        <f ca="1">(BI682*DCF!F$28-DCF!F$5*MAX(BI682*DCF!F$28,0)-MAX(BI682-BH682,0)/Inputs!$B$17)*DCF!F$6</f>
        <v>6682.8240494261472</v>
      </c>
      <c r="CQ682" s="15">
        <f ca="1">(BJ682*DCF!G$28-DCF!G$5*MAX(BJ682*DCF!G$28,0)-MAX(BJ682-BI682,0)/Inputs!$B$17)*DCF!G$6</f>
        <v>8086.8125433415807</v>
      </c>
      <c r="CR682" s="15">
        <f ca="1">(BK682*DCF!H$28-DCF!H$5*MAX(BK682*DCF!H$28,0)-MAX(BK682-BJ682,0)/Inputs!$B$17)*DCF!H$6</f>
        <v>7842.5333711247977</v>
      </c>
      <c r="CS682" s="15">
        <f ca="1">(BL682*DCF!I$28-DCF!I$5*MAX(BL682*DCF!I$28,0)-MAX(BL682-BK682,0)/Inputs!$B$17)*DCF!I$6</f>
        <v>8197.9576975648615</v>
      </c>
      <c r="CT682" s="15">
        <f ca="1">(BM682*DCF!J$28-DCF!J$5*MAX(BM682*DCF!J$28,0)-MAX(BM682-BL682,0)/Inputs!$B$17)*DCF!J$6</f>
        <v>8811.5207539485582</v>
      </c>
      <c r="CU682" s="15">
        <f ca="1">(BN682*DCF!K$28-DCF!K$5*MAX(BN682*DCF!K$28,0)-MAX(BN682-BM682,0)/Inputs!$B$17)*DCF!K$6</f>
        <v>9148.3568989124069</v>
      </c>
      <c r="CV682" s="15">
        <f ca="1">(BO682*DCF!L$28-DCF!L$5*MAX(BO682*DCF!L$28,0)-MAX(BO682-BN682,0)/Inputs!$B$17)*DCF!L$6</f>
        <v>11375.191035076174</v>
      </c>
      <c r="CW682" s="15">
        <f ca="1">(BP682*DCF!M$28-DCF!M$5*MAX(BP682*DCF!M$28,0)-MAX(BP682-BO682,0)/Inputs!$B$17)*DCF!M$6</f>
        <v>14237.434243020742</v>
      </c>
      <c r="CX682" s="15">
        <f ca="1">(BQ682*DCF!C$46-DCF!C$5*MAX(BQ682*DCF!C$46,0)-MAX(BQ682-Inputs!$B$20,0)/Inputs!$B$24)*DCF!C$6</f>
        <v>-981.14598613299347</v>
      </c>
      <c r="CY682" s="15">
        <f ca="1">(BR682*DCF!D$46-DCF!D$5*MAX(BR682*DCF!D$46,0)-MAX(BR682-BQ682,0)/Inputs!$B$24)*DCF!D$6</f>
        <v>-1549.6699711018596</v>
      </c>
      <c r="CZ682" s="15">
        <f ca="1">(BS682*DCF!E$46-DCF!E$5*MAX(BS682*DCF!E$46,0)-MAX(BS682-BR682,0)/Inputs!$B$24)*DCF!E$6</f>
        <v>-2195.7027382887381</v>
      </c>
      <c r="DA682" s="15">
        <f ca="1">(BT682*DCF!F$46-DCF!F$5*MAX(BT682*DCF!F$46,0)-MAX(BT682-BS682,0)/Inputs!$B$24)*DCF!F$6</f>
        <v>-3625.0244250795622</v>
      </c>
      <c r="DB682" s="15">
        <f ca="1">(BU682*DCF!G$46-DCF!G$5*MAX(BU682*DCF!G$46,0)-MAX(BU682-BT682,0)/Inputs!$B$24)*DCF!G$6</f>
        <v>-3294.6946329324319</v>
      </c>
      <c r="DC682" s="15">
        <f ca="1">(BV682*DCF!H$46-DCF!H$5*MAX(BV682*DCF!H$46,0)-MAX(BV682-BU682,0)/Inputs!$B$24)*DCF!H$6</f>
        <v>-1187.9451650669121</v>
      </c>
      <c r="DD682" s="15">
        <f ca="1">(BW682*DCF!I$46-DCF!I$5*MAX(BW682*DCF!I$46,0)-MAX(BW682-BV682,0)/Inputs!$B$24)*DCF!I$6</f>
        <v>-2916.0149785903704</v>
      </c>
      <c r="DE682" s="15">
        <f ca="1">(BX682*DCF!J$46-DCF!J$5*MAX(BX682*DCF!J$46,0)-MAX(BX682-BW682,0)/Inputs!$B$24)*DCF!J$6</f>
        <v>-1031.2044519513124</v>
      </c>
      <c r="DF682" s="15">
        <f ca="1">(BY682*DCF!K$46-DCF!K$5*MAX(BY682*DCF!K$46,0)-MAX(BY682-BX682,0)/Inputs!$B$24)*DCF!K$6</f>
        <v>1228.822211571204</v>
      </c>
      <c r="DG682" s="15">
        <f ca="1">(BZ682*DCF!L$46-DCF!L$5*MAX(BZ682*DCF!L$46,0)-MAX(BZ682-BY682,0)/Inputs!$B$24)*DCF!L$6</f>
        <v>-2232.950748784252</v>
      </c>
      <c r="DH682" s="15">
        <f ca="1">(CA682*DCF!M$46-DCF!M$5*MAX(CA682*DCF!M$46,0)-MAX(CA682-BZ682,0)/Inputs!$B$24)*DCF!M$6</f>
        <v>-19.754241425551676</v>
      </c>
      <c r="DI682" s="15">
        <f ca="1">SUM(CB682:CL682)+BE682*DCF!M$10*(1+Inputs!$B$30)*(1-Inputs!$B$33)*(1-Inputs!$B$30/Inputs!$B$31)/(Inputs!$B$29-Inputs!$B$30)*DCF!M$6</f>
        <v>95391.550630039186</v>
      </c>
      <c r="DJ682" s="15">
        <f ca="1">SUM(CM682:CW682)+BP682*DCF!M$28*(1+Inputs!$B$30)*(1-Inputs!$B$33)*(1-Inputs!$B$30/Inputs!$B$31)/(Inputs!$B$29-Inputs!$B$30)*DCF!M$6</f>
        <v>403178.68964200979</v>
      </c>
      <c r="DK682" s="15">
        <f ca="1">SUM(CX682:DH682)+CA682*DCF!M$46*(1+Inputs!$B$30)*(1-Inputs!$B$33)*(1-Inputs!$B$30/Inputs!$B$31)/(Inputs!$B$29-Inputs!$B$30)*DCF!M$6</f>
        <v>235719.24380316347</v>
      </c>
      <c r="DM682" s="15">
        <f ca="1">DI682+DJ682+DK682+Inputs!$B$34+Inputs!$B$36-Inputs!$B$35</f>
        <v>811140.48407521239</v>
      </c>
    </row>
    <row r="683" spans="1:117" x14ac:dyDescent="0.75">
      <c r="A683" s="11">
        <v>670</v>
      </c>
      <c r="C683" s="23">
        <f t="shared" ca="1" si="396"/>
        <v>1.6438137406180764</v>
      </c>
      <c r="D683" s="23">
        <f t="shared" ca="1" si="396"/>
        <v>-0.97426123572118972</v>
      </c>
      <c r="E683" s="23">
        <f t="shared" ca="1" si="396"/>
        <v>-0.88704712193395441</v>
      </c>
      <c r="F683" s="23">
        <f t="shared" ca="1" si="396"/>
        <v>-6.3144752023578605E-3</v>
      </c>
      <c r="G683" s="23">
        <f t="shared" ca="1" si="396"/>
        <v>-3.1038817763547454E-2</v>
      </c>
      <c r="H683" s="23">
        <f t="shared" ca="1" si="396"/>
        <v>-2.6554755527545191</v>
      </c>
      <c r="I683" s="23">
        <f t="shared" ca="1" si="396"/>
        <v>-2.4136250054870589</v>
      </c>
      <c r="J683" s="23">
        <f t="shared" ca="1" si="396"/>
        <v>-0.23665884746265614</v>
      </c>
      <c r="K683" s="23">
        <f t="shared" ca="1" si="396"/>
        <v>-3.4239889690213028E-2</v>
      </c>
      <c r="L683" s="23">
        <f t="shared" ca="1" si="396"/>
        <v>-1.6261275182161883</v>
      </c>
      <c r="M683" s="23">
        <f t="shared" ca="1" si="396"/>
        <v>1.0950961045585379</v>
      </c>
      <c r="N683" s="23">
        <f ca="1">SQRT(Inputs!$B$38)*C683+SQRT(1-Inputs!$B$38)*_xlfn.NORM.S.INV(RAND())</f>
        <v>1.5606661616084692</v>
      </c>
      <c r="O683" s="23">
        <f ca="1">SQRT(Inputs!$B$38)*D683+SQRT(1-Inputs!$B$38)*_xlfn.NORM.S.INV(RAND())</f>
        <v>0.46839308068671426</v>
      </c>
      <c r="P683" s="23">
        <f ca="1">SQRT(Inputs!$B$38)*E683+SQRT(1-Inputs!$B$38)*_xlfn.NORM.S.INV(RAND())</f>
        <v>-0.64110883047725864</v>
      </c>
      <c r="Q683" s="23">
        <f ca="1">SQRT(Inputs!$B$38)*F683+SQRT(1-Inputs!$B$38)*_xlfn.NORM.S.INV(RAND())</f>
        <v>1.2994658168213542</v>
      </c>
      <c r="R683" s="23">
        <f ca="1">SQRT(Inputs!$B$38)*G683+SQRT(1-Inputs!$B$38)*_xlfn.NORM.S.INV(RAND())</f>
        <v>-0.52854554667202491</v>
      </c>
      <c r="S683" s="23">
        <f ca="1">SQRT(Inputs!$B$38)*H683+SQRT(1-Inputs!$B$38)*_xlfn.NORM.S.INV(RAND())</f>
        <v>-0.76676511818369353</v>
      </c>
      <c r="T683" s="23">
        <f ca="1">SQRT(Inputs!$B$38)*I683+SQRT(1-Inputs!$B$38)*_xlfn.NORM.S.INV(RAND())</f>
        <v>-0.78972357636562274</v>
      </c>
      <c r="U683" s="23">
        <f ca="1">SQRT(Inputs!$B$38)*J683+SQRT(1-Inputs!$B$38)*_xlfn.NORM.S.INV(RAND())</f>
        <v>-1.0729424012726108</v>
      </c>
      <c r="V683" s="23">
        <f ca="1">SQRT(Inputs!$B$38)*K683+SQRT(1-Inputs!$B$38)*_xlfn.NORM.S.INV(RAND())</f>
        <v>0.45036839327368489</v>
      </c>
      <c r="W683" s="23">
        <f ca="1">SQRT(Inputs!$B$38)*L683+SQRT(1-Inputs!$B$38)*_xlfn.NORM.S.INV(RAND())</f>
        <v>-1.4262578070447507</v>
      </c>
      <c r="X683" s="23">
        <f ca="1">SQRT(Inputs!$B$38)*M683+SQRT(1-Inputs!$B$38)*_xlfn.NORM.S.INV(RAND())</f>
        <v>0.56897005774423048</v>
      </c>
      <c r="Y683" s="23">
        <f ca="1">SQRT(Inputs!$B$38)*C683+SQRT(1-Inputs!$B$38)*_xlfn.NORM.S.INV(RAND())</f>
        <v>-0.3439208633032842</v>
      </c>
      <c r="Z683" s="23">
        <f ca="1">SQRT(Inputs!$B$38)*D683+SQRT(1-Inputs!$B$38)*_xlfn.NORM.S.INV(RAND())</f>
        <v>-1.7609971952618455</v>
      </c>
      <c r="AA683" s="23">
        <f ca="1">SQRT(Inputs!$B$38)*E683+SQRT(1-Inputs!$B$38)*_xlfn.NORM.S.INV(RAND())</f>
        <v>-0.25159585980893545</v>
      </c>
      <c r="AB683" s="23">
        <f ca="1">SQRT(Inputs!$B$38)*F683+SQRT(1-Inputs!$B$38)*_xlfn.NORM.S.INV(RAND())</f>
        <v>-3.1336067087861512E-2</v>
      </c>
      <c r="AC683" s="23">
        <f ca="1">SQRT(Inputs!$B$38)*G683+SQRT(1-Inputs!$B$38)*_xlfn.NORM.S.INV(RAND())</f>
        <v>-0.15851833830042295</v>
      </c>
      <c r="AD683" s="23">
        <f ca="1">SQRT(Inputs!$B$38)*H683+SQRT(1-Inputs!$B$38)*_xlfn.NORM.S.INV(RAND())</f>
        <v>-2.6385267154371101</v>
      </c>
      <c r="AE683" s="23">
        <f ca="1">SQRT(Inputs!$B$38)*I683+SQRT(1-Inputs!$B$38)*_xlfn.NORM.S.INV(RAND())</f>
        <v>0.98234363344491116</v>
      </c>
      <c r="AF683" s="23">
        <f ca="1">SQRT(Inputs!$B$38)*J683+SQRT(1-Inputs!$B$38)*_xlfn.NORM.S.INV(RAND())</f>
        <v>0.13769070465972855</v>
      </c>
      <c r="AG683" s="23">
        <f ca="1">SQRT(Inputs!$B$38)*K683+SQRT(1-Inputs!$B$38)*_xlfn.NORM.S.INV(RAND())</f>
        <v>-1.2969131285525604</v>
      </c>
      <c r="AH683" s="23">
        <f ca="1">SQRT(Inputs!$B$38)*L683+SQRT(1-Inputs!$B$38)*_xlfn.NORM.S.INV(RAND())</f>
        <v>-2.388709855861773</v>
      </c>
      <c r="AI683" s="23">
        <f ca="1">SQRT(Inputs!$B$38)*M683+SQRT(1-Inputs!$B$38)*_xlfn.NORM.S.INV(RAND())</f>
        <v>0.24366607148314462</v>
      </c>
      <c r="AJ683" s="23">
        <f ca="1">SQRT(Inputs!$B$38)*C683+SQRT(1-Inputs!$B$38)*_xlfn.NORM.S.INV(RAND())</f>
        <v>3.3233794170288027</v>
      </c>
      <c r="AK683" s="23">
        <f ca="1">SQRT(Inputs!$B$38)*D683+SQRT(1-Inputs!$B$38)*_xlfn.NORM.S.INV(RAND())</f>
        <v>0.31736691533398032</v>
      </c>
      <c r="AL683" s="23">
        <f ca="1">SQRT(Inputs!$B$38)*E683+SQRT(1-Inputs!$B$38)*_xlfn.NORM.S.INV(RAND())</f>
        <v>-2.987620900262089E-2</v>
      </c>
      <c r="AM683" s="23">
        <f ca="1">SQRT(Inputs!$B$38)*F683+SQRT(1-Inputs!$B$38)*_xlfn.NORM.S.INV(RAND())</f>
        <v>-0.39391588155781476</v>
      </c>
      <c r="AN683" s="23">
        <f ca="1">SQRT(Inputs!$B$38)*G683+SQRT(1-Inputs!$B$38)*_xlfn.NORM.S.INV(RAND())</f>
        <v>-0.11042026830491189</v>
      </c>
      <c r="AO683" s="23">
        <f ca="1">SQRT(Inputs!$B$38)*H683+SQRT(1-Inputs!$B$38)*_xlfn.NORM.S.INV(RAND())</f>
        <v>-2.0979966811724653</v>
      </c>
      <c r="AP683" s="23">
        <f ca="1">SQRT(Inputs!$B$38)*I683+SQRT(1-Inputs!$B$38)*_xlfn.NORM.S.INV(RAND())</f>
        <v>-1.9615217432161467</v>
      </c>
      <c r="AQ683" s="23">
        <f ca="1">SQRT(Inputs!$B$38)*J683+SQRT(1-Inputs!$B$38)*_xlfn.NORM.S.INV(RAND())</f>
        <v>1.0868157441892969</v>
      </c>
      <c r="AR683" s="23">
        <f ca="1">SQRT(Inputs!$B$38)*K683+SQRT(1-Inputs!$B$38)*_xlfn.NORM.S.INV(RAND())</f>
        <v>0.79911502984119664</v>
      </c>
      <c r="AS683" s="23">
        <f ca="1">SQRT(Inputs!$B$38)*L683+SQRT(1-Inputs!$B$38)*_xlfn.NORM.S.INV(RAND())</f>
        <v>-1.7986099351213114</v>
      </c>
      <c r="AT683" s="23">
        <f ca="1">SQRT(Inputs!$B$38)*M683+SQRT(1-Inputs!$B$38)*_xlfn.NORM.S.INV(RAND())</f>
        <v>0.54901233264819627</v>
      </c>
      <c r="AU683" s="15">
        <f ca="1">Inputs!$B$6*EXP($B$8-0.5*C$5^2+C$5*N683)</f>
        <v>6388.4199479015588</v>
      </c>
      <c r="AV683" s="15">
        <f t="shared" ca="1" si="365"/>
        <v>8330.6261697067639</v>
      </c>
      <c r="AW683" s="15">
        <f t="shared" ca="1" si="366"/>
        <v>9316.2551652544862</v>
      </c>
      <c r="AX683" s="15">
        <f t="shared" ca="1" si="367"/>
        <v>13379.112774782128</v>
      </c>
      <c r="AY683" s="15">
        <f t="shared" ca="1" si="368"/>
        <v>15371.872372094766</v>
      </c>
      <c r="AZ683" s="15">
        <f t="shared" ca="1" si="369"/>
        <v>17277.975235616123</v>
      </c>
      <c r="BA683" s="15">
        <f t="shared" ca="1" si="370"/>
        <v>19466.511182788101</v>
      </c>
      <c r="BB683" s="15">
        <f t="shared" ca="1" si="371"/>
        <v>21403.853850062704</v>
      </c>
      <c r="BC683" s="15">
        <f t="shared" ca="1" si="372"/>
        <v>27379.048854061286</v>
      </c>
      <c r="BD683" s="15">
        <f t="shared" ca="1" si="373"/>
        <v>29352.947941219594</v>
      </c>
      <c r="BE683" s="15">
        <f t="shared" ca="1" si="374"/>
        <v>37881.362246091281</v>
      </c>
      <c r="BF683" s="15">
        <f ca="1">Inputs!$B$13*EXP($B$9-0.5*C$6^2+C$6*Y683)</f>
        <v>12919.430718697984</v>
      </c>
      <c r="BG683" s="15">
        <f t="shared" ca="1" si="375"/>
        <v>11459.219149767594</v>
      </c>
      <c r="BH683" s="15">
        <f t="shared" ca="1" si="376"/>
        <v>13428.829773411115</v>
      </c>
      <c r="BI683" s="15">
        <f t="shared" ca="1" si="377"/>
        <v>16359.809873498087</v>
      </c>
      <c r="BJ683" s="15">
        <f t="shared" ca="1" si="378"/>
        <v>19602.982121464171</v>
      </c>
      <c r="BK683" s="15">
        <f t="shared" ca="1" si="379"/>
        <v>16798.49211178605</v>
      </c>
      <c r="BL683" s="15">
        <f t="shared" ca="1" si="380"/>
        <v>23436.35199738442</v>
      </c>
      <c r="BM683" s="15">
        <f t="shared" ca="1" si="381"/>
        <v>29305.339357435547</v>
      </c>
      <c r="BN683" s="15">
        <f t="shared" ca="1" si="382"/>
        <v>30853.968346146034</v>
      </c>
      <c r="BO683" s="15">
        <f t="shared" ca="1" si="383"/>
        <v>28758.631803183998</v>
      </c>
      <c r="BP683" s="15">
        <f t="shared" ca="1" si="384"/>
        <v>36387.273317590196</v>
      </c>
      <c r="BQ683" s="15">
        <f ca="1">Inputs!$B$20*EXP($B$10-0.5*C$7^2+C$7*AJ683)</f>
        <v>13942.176860993317</v>
      </c>
      <c r="BR683" s="15">
        <f t="shared" ca="1" si="385"/>
        <v>20923.845876746771</v>
      </c>
      <c r="BS683" s="15">
        <f t="shared" ca="1" si="386"/>
        <v>28408.154106846589</v>
      </c>
      <c r="BT683" s="15">
        <f t="shared" ca="1" si="387"/>
        <v>35323.212737380818</v>
      </c>
      <c r="BU683" s="15">
        <f t="shared" ca="1" si="388"/>
        <v>47663.08978493297</v>
      </c>
      <c r="BV683" s="15">
        <f t="shared" ca="1" si="389"/>
        <v>41335.099847819154</v>
      </c>
      <c r="BW683" s="15">
        <f t="shared" ca="1" si="390"/>
        <v>38083.068077147698</v>
      </c>
      <c r="BX683" s="15">
        <f t="shared" ca="1" si="391"/>
        <v>66231.973402733478</v>
      </c>
      <c r="BY683" s="15">
        <f t="shared" ca="1" si="392"/>
        <v>108132.92582410506</v>
      </c>
      <c r="BZ683" s="15">
        <f t="shared" ca="1" si="393"/>
        <v>109008.79227132456</v>
      </c>
      <c r="CA683" s="15">
        <f t="shared" ca="1" si="394"/>
        <v>168816.06207331657</v>
      </c>
      <c r="CB683" s="15">
        <f ca="1">(AU683*DCF!C$10-DCF!C$5*MAX(AU683*DCF!C$10,0)-MAX(AU683-Inputs!$B$6,0)/Inputs!$B$10)*DCF!C$6</f>
        <v>1032.9053822245539</v>
      </c>
      <c r="CC683" s="15">
        <f ca="1">(AV683*DCF!D$10-DCF!D$5*MAX(AV683*DCF!D$10,0)-MAX(AV683-AU683,0)/Inputs!$B$10)*DCF!D$6</f>
        <v>1556.9775346869221</v>
      </c>
      <c r="CD683" s="15">
        <f ca="1">(AW683*DCF!E$10-DCF!E$5*MAX(AW683*DCF!E$10,0)-MAX(AW683-AV683,0)/Inputs!$B$10)*DCF!E$6</f>
        <v>1928.970549009264</v>
      </c>
      <c r="CE683" s="15">
        <f ca="1">(AX683*DCF!F$10-DCF!F$5*MAX(AX683*DCF!F$10,0)-MAX(AX683-AW683,0)/Inputs!$B$10)*DCF!F$6</f>
        <v>2075.2590581783743</v>
      </c>
      <c r="CF683" s="15">
        <f ca="1">(AY683*DCF!G$10-DCF!G$5*MAX(AY683*DCF!G$10,0)-MAX(AY683-AX683,0)/Inputs!$B$10)*DCF!G$6</f>
        <v>2784.1754222044215</v>
      </c>
      <c r="CG683" s="15">
        <f ca="1">(AZ683*DCF!H$10-DCF!H$5*MAX(AZ683*DCF!H$10,0)-MAX(AZ683-AY683,0)/Inputs!$B$10)*DCF!H$6</f>
        <v>3016.0685503440482</v>
      </c>
      <c r="CH683" s="15">
        <f ca="1">(BA683*DCF!I$10-DCF!I$5*MAX(BA683*DCF!I$10,0)-MAX(BA683-AZ683,0)/Inputs!$B$10)*DCF!I$6</f>
        <v>3196.824877896594</v>
      </c>
      <c r="CI683" s="15">
        <f ca="1">(BB683*DCF!J$10-DCF!J$5*MAX(BB683*DCF!J$10,0)-MAX(BB683-BA683,0)/Inputs!$B$10)*DCF!J$6</f>
        <v>3379.3786281732523</v>
      </c>
      <c r="CJ683" s="15">
        <f ca="1">(BC683*DCF!K$10-DCF!K$5*MAX(BC683*DCF!K$10,0)-MAX(BC683-BB683,0)/Inputs!$B$10)*DCF!K$6</f>
        <v>3571.1508140701185</v>
      </c>
      <c r="CK683" s="15">
        <f ca="1">(BD683*DCF!L$10-DCF!L$5*MAX(BD683*DCF!L$10,0)-MAX(BD683-BC683,0)/Inputs!$B$10)*DCF!L$6</f>
        <v>4171.725612054247</v>
      </c>
      <c r="CL683" s="15">
        <f ca="1">(BE683*DCF!M$10-DCF!M$5*MAX(BE683*DCF!M$10,0)-MAX(BE683-BD683,0)/Inputs!$B$10)*DCF!M$6</f>
        <v>4326.7399581939808</v>
      </c>
      <c r="CM683" s="15">
        <f ca="1">(BF683*DCF!C$28-DCF!C$5*MAX(BF683*DCF!C$28,0)-MAX(BF683-Inputs!$B$13,0)/Inputs!$B$17)*DCF!C$6</f>
        <v>3589.0154313693647</v>
      </c>
      <c r="CN683" s="15">
        <f ca="1">(BG683*DCF!D$28-DCF!D$5*MAX(BG683*DCF!D$28,0)-MAX(BG683-BF683,0)/Inputs!$B$17)*DCF!D$6</f>
        <v>3375.0043328640968</v>
      </c>
      <c r="CO683" s="15">
        <f ca="1">(BH683*DCF!E$28-DCF!E$5*MAX(BH683*DCF!E$28,0)-MAX(BH683-BG683,0)/Inputs!$B$17)*DCF!E$6</f>
        <v>3415.1005688691635</v>
      </c>
      <c r="CP683" s="15">
        <f ca="1">(BI683*DCF!F$28-DCF!F$5*MAX(BI683*DCF!F$28,0)-MAX(BI683-BH683,0)/Inputs!$B$17)*DCF!F$6</f>
        <v>3907.6261942573515</v>
      </c>
      <c r="CQ683" s="15">
        <f ca="1">(BJ683*DCF!G$28-DCF!G$5*MAX(BJ683*DCF!G$28,0)-MAX(BJ683-BI683,0)/Inputs!$B$17)*DCF!G$6</f>
        <v>4540.6729053325735</v>
      </c>
      <c r="CR683" s="15">
        <f ca="1">(BK683*DCF!H$28-DCF!H$5*MAX(BK683*DCF!H$28,0)-MAX(BK683-BJ683,0)/Inputs!$B$17)*DCF!H$6</f>
        <v>4154.4524324420972</v>
      </c>
      <c r="CS683" s="15">
        <f ca="1">(BL683*DCF!I$28-DCF!I$5*MAX(BL683*DCF!I$28,0)-MAX(BL683-BK683,0)/Inputs!$B$17)*DCF!I$6</f>
        <v>4558.392958715378</v>
      </c>
      <c r="CT683" s="15">
        <f ca="1">(BM683*DCF!J$28-DCF!J$5*MAX(BM683*DCF!J$28,0)-MAX(BM683-BL683,0)/Inputs!$B$17)*DCF!J$6</f>
        <v>5759.3437200084163</v>
      </c>
      <c r="CU683" s="15">
        <f ca="1">(BN683*DCF!K$28-DCF!K$5*MAX(BN683*DCF!K$28,0)-MAX(BN683-BM683,0)/Inputs!$B$17)*DCF!K$6</f>
        <v>6326.1543626710436</v>
      </c>
      <c r="CV683" s="15">
        <f ca="1">(BO683*DCF!L$28-DCF!L$5*MAX(BO683*DCF!L$28,0)-MAX(BO683-BN683,0)/Inputs!$B$17)*DCF!L$6</f>
        <v>5737.9506847799812</v>
      </c>
      <c r="CW683" s="15">
        <f ca="1">(BP683*DCF!M$28-DCF!M$5*MAX(BP683*DCF!M$28,0)-MAX(BP683-BO683,0)/Inputs!$B$17)*DCF!M$6</f>
        <v>6048.8791353704137</v>
      </c>
      <c r="CX683" s="15">
        <f ca="1">(BQ683*DCF!C$46-DCF!C$5*MAX(BQ683*DCF!C$46,0)-MAX(BQ683-Inputs!$B$20,0)/Inputs!$B$24)*DCF!C$6</f>
        <v>-8181.1848921431747</v>
      </c>
      <c r="CY683" s="15">
        <f ca="1">(BR683*DCF!D$46-DCF!D$5*MAX(BR683*DCF!D$46,0)-MAX(BR683-BQ683,0)/Inputs!$B$24)*DCF!D$6</f>
        <v>-6550.2327566746471</v>
      </c>
      <c r="CZ683" s="15">
        <f ca="1">(BS683*DCF!E$46-DCF!E$5*MAX(BS683*DCF!E$46,0)-MAX(BS683-BR683,0)/Inputs!$B$24)*DCF!E$6</f>
        <v>-6309.4219500005447</v>
      </c>
      <c r="DA683" s="15">
        <f ca="1">(BT683*DCF!F$46-DCF!F$5*MAX(BT683*DCF!F$46,0)-MAX(BT683-BS683,0)/Inputs!$B$24)*DCF!F$6</f>
        <v>-5090.4511309796617</v>
      </c>
      <c r="DB683" s="15">
        <f ca="1">(BU683*DCF!G$46-DCF!G$5*MAX(BU683*DCF!G$46,0)-MAX(BU683-BT683,0)/Inputs!$B$24)*DCF!G$6</f>
        <v>-5754.1830021937594</v>
      </c>
      <c r="DC683" s="15">
        <f ca="1">(BV683*DCF!H$46-DCF!H$5*MAX(BV683*DCF!H$46,0)-MAX(BV683-BU683,0)/Inputs!$B$24)*DCF!H$6</f>
        <v>0</v>
      </c>
      <c r="DD683" s="15">
        <f ca="1">(BW683*DCF!I$46-DCF!I$5*MAX(BW683*DCF!I$46,0)-MAX(BW683-BV683,0)/Inputs!$B$24)*DCF!I$6</f>
        <v>879.54321717720745</v>
      </c>
      <c r="DE683" s="15">
        <f ca="1">(BX683*DCF!J$46-DCF!J$5*MAX(BX683*DCF!J$46,0)-MAX(BX683-BW683,0)/Inputs!$B$24)*DCF!J$6</f>
        <v>-4686.3817272513979</v>
      </c>
      <c r="DF683" s="15">
        <f ca="1">(BY683*DCF!K$46-DCF!K$5*MAX(BY683*DCF!K$46,0)-MAX(BY683-BX683,0)/Inputs!$B$24)*DCF!K$6</f>
        <v>-4087.7039204346693</v>
      </c>
      <c r="DG683" s="15">
        <f ca="1">(BZ683*DCF!L$46-DCF!L$5*MAX(BZ683*DCF!L$46,0)-MAX(BZ683-BY683,0)/Inputs!$B$24)*DCF!L$6</f>
        <v>7337.062943826606</v>
      </c>
      <c r="DH683" s="15">
        <f ca="1">(CA683*DCF!M$46-DCF!M$5*MAX(CA683*DCF!M$46,0)-MAX(CA683-BZ683,0)/Inputs!$B$24)*DCF!M$6</f>
        <v>731.43610138305883</v>
      </c>
      <c r="DI683" s="15">
        <f ca="1">SUM(CB683:CL683)+BE683*DCF!M$10*(1+Inputs!$B$30)*(1-Inputs!$B$33)*(1-Inputs!$B$30/Inputs!$B$31)/(Inputs!$B$29-Inputs!$B$30)*DCF!M$6</f>
        <v>136464.50844706487</v>
      </c>
      <c r="DJ683" s="15">
        <f ca="1">SUM(CM683:CW683)+BP683*DCF!M$28*(1+Inputs!$B$30)*(1-Inputs!$B$33)*(1-Inputs!$B$30/Inputs!$B$31)/(Inputs!$B$29-Inputs!$B$30)*DCF!M$6</f>
        <v>186434.27647965305</v>
      </c>
      <c r="DK683" s="15">
        <f ca="1">SUM(CX683:DH683)+CA683*DCF!M$46*(1+Inputs!$B$30)*(1-Inputs!$B$33)*(1-Inputs!$B$30/Inputs!$B$31)/(Inputs!$B$29-Inputs!$B$30)*DCF!M$6</f>
        <v>229298.11238901797</v>
      </c>
      <c r="DM683" s="15">
        <f ca="1">DI683+DJ683+DK683+Inputs!$B$34+Inputs!$B$36-Inputs!$B$35</f>
        <v>629047.89731573593</v>
      </c>
    </row>
    <row r="684" spans="1:117" x14ac:dyDescent="0.75">
      <c r="A684" s="11">
        <v>671</v>
      </c>
      <c r="C684" s="23">
        <f t="shared" ref="C684:M693" ca="1" si="397">_xlfn.NORM.S.INV(RAND())</f>
        <v>0.17419378822397893</v>
      </c>
      <c r="D684" s="23">
        <f t="shared" ca="1" si="397"/>
        <v>3.5205178468028564E-2</v>
      </c>
      <c r="E684" s="23">
        <f t="shared" ca="1" si="397"/>
        <v>0.4257701364392843</v>
      </c>
      <c r="F684" s="23">
        <f t="shared" ca="1" si="397"/>
        <v>0.87771759320650722</v>
      </c>
      <c r="G684" s="23">
        <f t="shared" ca="1" si="397"/>
        <v>-1.2126793878847972</v>
      </c>
      <c r="H684" s="23">
        <f t="shared" ca="1" si="397"/>
        <v>-0.91656970085903444</v>
      </c>
      <c r="I684" s="23">
        <f t="shared" ca="1" si="397"/>
        <v>-0.28860892737009303</v>
      </c>
      <c r="J684" s="23">
        <f t="shared" ca="1" si="397"/>
        <v>-1.1447165463727598</v>
      </c>
      <c r="K684" s="23">
        <f t="shared" ca="1" si="397"/>
        <v>1.3275880047880961</v>
      </c>
      <c r="L684" s="23">
        <f t="shared" ca="1" si="397"/>
        <v>-1.6345021685039027</v>
      </c>
      <c r="M684" s="23">
        <f t="shared" ca="1" si="397"/>
        <v>-0.80191435495230234</v>
      </c>
      <c r="N684" s="23">
        <f ca="1">SQRT(Inputs!$B$38)*C684+SQRT(1-Inputs!$B$38)*_xlfn.NORM.S.INV(RAND())</f>
        <v>-0.65565767985265511</v>
      </c>
      <c r="O684" s="23">
        <f ca="1">SQRT(Inputs!$B$38)*D684+SQRT(1-Inputs!$B$38)*_xlfn.NORM.S.INV(RAND())</f>
        <v>0.54711522511515176</v>
      </c>
      <c r="P684" s="23">
        <f ca="1">SQRT(Inputs!$B$38)*E684+SQRT(1-Inputs!$B$38)*_xlfn.NORM.S.INV(RAND())</f>
        <v>0.45364349778181201</v>
      </c>
      <c r="Q684" s="23">
        <f ca="1">SQRT(Inputs!$B$38)*F684+SQRT(1-Inputs!$B$38)*_xlfn.NORM.S.INV(RAND())</f>
        <v>-5.8075830356427494E-2</v>
      </c>
      <c r="R684" s="23">
        <f ca="1">SQRT(Inputs!$B$38)*G684+SQRT(1-Inputs!$B$38)*_xlfn.NORM.S.INV(RAND())</f>
        <v>-0.48757097729418897</v>
      </c>
      <c r="S684" s="23">
        <f ca="1">SQRT(Inputs!$B$38)*H684+SQRT(1-Inputs!$B$38)*_xlfn.NORM.S.INV(RAND())</f>
        <v>-0.74257155423554744</v>
      </c>
      <c r="T684" s="23">
        <f ca="1">SQRT(Inputs!$B$38)*I684+SQRT(1-Inputs!$B$38)*_xlfn.NORM.S.INV(RAND())</f>
        <v>-1.0245267835663456</v>
      </c>
      <c r="U684" s="23">
        <f ca="1">SQRT(Inputs!$B$38)*J684+SQRT(1-Inputs!$B$38)*_xlfn.NORM.S.INV(RAND())</f>
        <v>-0.53179249524767946</v>
      </c>
      <c r="V684" s="23">
        <f ca="1">SQRT(Inputs!$B$38)*K684+SQRT(1-Inputs!$B$38)*_xlfn.NORM.S.INV(RAND())</f>
        <v>0.61301642514016152</v>
      </c>
      <c r="W684" s="23">
        <f ca="1">SQRT(Inputs!$B$38)*L684+SQRT(1-Inputs!$B$38)*_xlfn.NORM.S.INV(RAND())</f>
        <v>-0.14672461531502834</v>
      </c>
      <c r="X684" s="23">
        <f ca="1">SQRT(Inputs!$B$38)*M684+SQRT(1-Inputs!$B$38)*_xlfn.NORM.S.INV(RAND())</f>
        <v>0.3121163262541865</v>
      </c>
      <c r="Y684" s="23">
        <f ca="1">SQRT(Inputs!$B$38)*C684+SQRT(1-Inputs!$B$38)*_xlfn.NORM.S.INV(RAND())</f>
        <v>0.22718527905259517</v>
      </c>
      <c r="Z684" s="23">
        <f ca="1">SQRT(Inputs!$B$38)*D684+SQRT(1-Inputs!$B$38)*_xlfn.NORM.S.INV(RAND())</f>
        <v>1.1268819263480254</v>
      </c>
      <c r="AA684" s="23">
        <f ca="1">SQRT(Inputs!$B$38)*E684+SQRT(1-Inputs!$B$38)*_xlfn.NORM.S.INV(RAND())</f>
        <v>2.1800068480989196</v>
      </c>
      <c r="AB684" s="23">
        <f ca="1">SQRT(Inputs!$B$38)*F684+SQRT(1-Inputs!$B$38)*_xlfn.NORM.S.INV(RAND())</f>
        <v>-1.5346989646663969</v>
      </c>
      <c r="AC684" s="23">
        <f ca="1">SQRT(Inputs!$B$38)*G684+SQRT(1-Inputs!$B$38)*_xlfn.NORM.S.INV(RAND())</f>
        <v>-1.4363402806213379</v>
      </c>
      <c r="AD684" s="23">
        <f ca="1">SQRT(Inputs!$B$38)*H684+SQRT(1-Inputs!$B$38)*_xlfn.NORM.S.INV(RAND())</f>
        <v>0.49341077772883313</v>
      </c>
      <c r="AE684" s="23">
        <f ca="1">SQRT(Inputs!$B$38)*I684+SQRT(1-Inputs!$B$38)*_xlfn.NORM.S.INV(RAND())</f>
        <v>-0.74952391083038161</v>
      </c>
      <c r="AF684" s="23">
        <f ca="1">SQRT(Inputs!$B$38)*J684+SQRT(1-Inputs!$B$38)*_xlfn.NORM.S.INV(RAND())</f>
        <v>-1.0163735401226708</v>
      </c>
      <c r="AG684" s="23">
        <f ca="1">SQRT(Inputs!$B$38)*K684+SQRT(1-Inputs!$B$38)*_xlfn.NORM.S.INV(RAND())</f>
        <v>0.33563268009355873</v>
      </c>
      <c r="AH684" s="23">
        <f ca="1">SQRT(Inputs!$B$38)*L684+SQRT(1-Inputs!$B$38)*_xlfn.NORM.S.INV(RAND())</f>
        <v>0.32549253037139692</v>
      </c>
      <c r="AI684" s="23">
        <f ca="1">SQRT(Inputs!$B$38)*M684+SQRT(1-Inputs!$B$38)*_xlfn.NORM.S.INV(RAND())</f>
        <v>-0.63584993688277236</v>
      </c>
      <c r="AJ684" s="23">
        <f ca="1">SQRT(Inputs!$B$38)*C684+SQRT(1-Inputs!$B$38)*_xlfn.NORM.S.INV(RAND())</f>
        <v>-0.79335565834898647</v>
      </c>
      <c r="AK684" s="23">
        <f ca="1">SQRT(Inputs!$B$38)*D684+SQRT(1-Inputs!$B$38)*_xlfn.NORM.S.INV(RAND())</f>
        <v>1.1359259475751569</v>
      </c>
      <c r="AL684" s="23">
        <f ca="1">SQRT(Inputs!$B$38)*E684+SQRT(1-Inputs!$B$38)*_xlfn.NORM.S.INV(RAND())</f>
        <v>-0.64098167037495912</v>
      </c>
      <c r="AM684" s="23">
        <f ca="1">SQRT(Inputs!$B$38)*F684+SQRT(1-Inputs!$B$38)*_xlfn.NORM.S.INV(RAND())</f>
        <v>-0.40110776685742811</v>
      </c>
      <c r="AN684" s="23">
        <f ca="1">SQRT(Inputs!$B$38)*G684+SQRT(1-Inputs!$B$38)*_xlfn.NORM.S.INV(RAND())</f>
        <v>-1.69915228360375</v>
      </c>
      <c r="AO684" s="23">
        <f ca="1">SQRT(Inputs!$B$38)*H684+SQRT(1-Inputs!$B$38)*_xlfn.NORM.S.INV(RAND())</f>
        <v>-1.031270511757735</v>
      </c>
      <c r="AP684" s="23">
        <f ca="1">SQRT(Inputs!$B$38)*I684+SQRT(1-Inputs!$B$38)*_xlfn.NORM.S.INV(RAND())</f>
        <v>-0.20591019815706621</v>
      </c>
      <c r="AQ684" s="23">
        <f ca="1">SQRT(Inputs!$B$38)*J684+SQRT(1-Inputs!$B$38)*_xlfn.NORM.S.INV(RAND())</f>
        <v>-1.3778059708776602</v>
      </c>
      <c r="AR684" s="23">
        <f ca="1">SQRT(Inputs!$B$38)*K684+SQRT(1-Inputs!$B$38)*_xlfn.NORM.S.INV(RAND())</f>
        <v>1.7469116894018306</v>
      </c>
      <c r="AS684" s="23">
        <f ca="1">SQRT(Inputs!$B$38)*L684+SQRT(1-Inputs!$B$38)*_xlfn.NORM.S.INV(RAND())</f>
        <v>-0.4840545975257492</v>
      </c>
      <c r="AT684" s="23">
        <f ca="1">SQRT(Inputs!$B$38)*M684+SQRT(1-Inputs!$B$38)*_xlfn.NORM.S.INV(RAND())</f>
        <v>-2.8993853931212383</v>
      </c>
      <c r="AU684" s="15">
        <f ca="1">Inputs!$B$6*EXP($B$8-0.5*C$5^2+C$5*N684)</f>
        <v>4462.5654435478091</v>
      </c>
      <c r="AV684" s="15">
        <f t="shared" ca="1" si="365"/>
        <v>5887.0212659261151</v>
      </c>
      <c r="AW684" s="15">
        <f t="shared" ca="1" si="366"/>
        <v>7631.1131674049357</v>
      </c>
      <c r="AX684" s="15">
        <f t="shared" ca="1" si="367"/>
        <v>9249.4687664344801</v>
      </c>
      <c r="AY684" s="15">
        <f t="shared" ca="1" si="368"/>
        <v>10678.112463549771</v>
      </c>
      <c r="AZ684" s="15">
        <f t="shared" ca="1" si="369"/>
        <v>12034.21058901709</v>
      </c>
      <c r="BA684" s="15">
        <f t="shared" ca="1" si="370"/>
        <v>13229.405945932227</v>
      </c>
      <c r="BB684" s="15">
        <f t="shared" ca="1" si="371"/>
        <v>15356.442211675367</v>
      </c>
      <c r="BC684" s="15">
        <f t="shared" ca="1" si="372"/>
        <v>19954.25809202814</v>
      </c>
      <c r="BD684" s="15">
        <f t="shared" ca="1" si="373"/>
        <v>24112.652781355864</v>
      </c>
      <c r="BE684" s="15">
        <f t="shared" ca="1" si="374"/>
        <v>30398.967471208944</v>
      </c>
      <c r="BF684" s="15">
        <f ca="1">Inputs!$B$13*EXP($B$9-0.5*C$6^2+C$6*Y684)</f>
        <v>14468.19669309346</v>
      </c>
      <c r="BG684" s="15">
        <f t="shared" ca="1" si="375"/>
        <v>21608.772136440701</v>
      </c>
      <c r="BH684" s="15">
        <f t="shared" ca="1" si="376"/>
        <v>37902.153962184551</v>
      </c>
      <c r="BI684" s="15">
        <f t="shared" ca="1" si="377"/>
        <v>36636.131484731261</v>
      </c>
      <c r="BJ684" s="15">
        <f t="shared" ca="1" si="378"/>
        <v>36514.031874814602</v>
      </c>
      <c r="BK684" s="15">
        <f t="shared" ca="1" si="379"/>
        <v>47927.831436946472</v>
      </c>
      <c r="BL684" s="15">
        <f t="shared" ca="1" si="380"/>
        <v>53423.996297325546</v>
      </c>
      <c r="BM684" s="15">
        <f t="shared" ca="1" si="381"/>
        <v>57880.168448928576</v>
      </c>
      <c r="BN684" s="15">
        <f t="shared" ca="1" si="382"/>
        <v>74106.852129405888</v>
      </c>
      <c r="BO684" s="15">
        <f t="shared" ca="1" si="383"/>
        <v>94696.789992676233</v>
      </c>
      <c r="BP684" s="15">
        <f t="shared" ca="1" si="384"/>
        <v>108452.82052716814</v>
      </c>
      <c r="BQ684" s="15">
        <f ca="1">Inputs!$B$20*EXP($B$10-0.5*C$7^2+C$7*AJ684)</f>
        <v>3237.4432212617662</v>
      </c>
      <c r="BR684" s="15">
        <f t="shared" ca="1" si="385"/>
        <v>6301.0279268055328</v>
      </c>
      <c r="BS684" s="15">
        <f t="shared" ca="1" si="386"/>
        <v>7177.766610372375</v>
      </c>
      <c r="BT684" s="15">
        <f t="shared" ca="1" si="387"/>
        <v>8908.1423233251026</v>
      </c>
      <c r="BU684" s="15">
        <f t="shared" ca="1" si="388"/>
        <v>8183.8068656296564</v>
      </c>
      <c r="BV684" s="15">
        <f t="shared" ca="1" si="389"/>
        <v>9025.4106694428247</v>
      </c>
      <c r="BW684" s="15">
        <f t="shared" ca="1" si="390"/>
        <v>12057.364310386673</v>
      </c>
      <c r="BX684" s="15">
        <f t="shared" ca="1" si="391"/>
        <v>12793.999587806813</v>
      </c>
      <c r="BY684" s="15">
        <f t="shared" ca="1" si="392"/>
        <v>25040.916524836077</v>
      </c>
      <c r="BZ684" s="15">
        <f t="shared" ca="1" si="393"/>
        <v>32144.396894864778</v>
      </c>
      <c r="CA684" s="15">
        <f t="shared" ca="1" si="394"/>
        <v>26972.999490674938</v>
      </c>
      <c r="CB684" s="15">
        <f ca="1">(AU684*DCF!C$10-DCF!C$5*MAX(AU684*DCF!C$10,0)-MAX(AU684-Inputs!$B$6,0)/Inputs!$B$10)*DCF!C$6</f>
        <v>1046.6370681064877</v>
      </c>
      <c r="CC684" s="15">
        <f ca="1">(AV684*DCF!D$10-DCF!D$5*MAX(AV684*DCF!D$10,0)-MAX(AV684-AU684,0)/Inputs!$B$10)*DCF!D$6</f>
        <v>1087.6052786798821</v>
      </c>
      <c r="CD684" s="15">
        <f ca="1">(AW684*DCF!E$10-DCF!E$5*MAX(AW684*DCF!E$10,0)-MAX(AW684-AV684,0)/Inputs!$B$10)*DCF!E$6</f>
        <v>1369.0608312718621</v>
      </c>
      <c r="CE684" s="15">
        <f ca="1">(AX684*DCF!F$10-DCF!F$5*MAX(AX684*DCF!F$10,0)-MAX(AX684-AW684,0)/Inputs!$B$10)*DCF!F$6</f>
        <v>1682.4046145723657</v>
      </c>
      <c r="CF684" s="15">
        <f ca="1">(AY684*DCF!G$10-DCF!G$5*MAX(AY684*DCF!G$10,0)-MAX(AY684-AX684,0)/Inputs!$B$10)*DCF!G$6</f>
        <v>1925.5066665522727</v>
      </c>
      <c r="CG684" s="15">
        <f ca="1">(AZ684*DCF!H$10-DCF!H$5*MAX(AZ684*DCF!H$10,0)-MAX(AZ684-AY684,0)/Inputs!$B$10)*DCF!H$6</f>
        <v>2095.6510843293645</v>
      </c>
      <c r="CH684" s="15">
        <f ca="1">(BA684*DCF!I$10-DCF!I$5*MAX(BA684*DCF!I$10,0)-MAX(BA684-AZ684,0)/Inputs!$B$10)*DCF!I$6</f>
        <v>2220.4759417262626</v>
      </c>
      <c r="CI684" s="15">
        <f ca="1">(BB684*DCF!J$10-DCF!J$5*MAX(BB684*DCF!J$10,0)-MAX(BB684-BA684,0)/Inputs!$B$10)*DCF!J$6</f>
        <v>2312.8838201211579</v>
      </c>
      <c r="CJ684" s="15">
        <f ca="1">(BC684*DCF!K$10-DCF!K$5*MAX(BC684*DCF!K$10,0)-MAX(BC684-BB684,0)/Inputs!$B$10)*DCF!K$6</f>
        <v>2568.6908539560136</v>
      </c>
      <c r="CK684" s="15">
        <f ca="1">(BD684*DCF!L$10-DCF!L$5*MAX(BD684*DCF!L$10,0)-MAX(BD684-BC684,0)/Inputs!$B$10)*DCF!L$6</f>
        <v>3098.898801236141</v>
      </c>
      <c r="CL684" s="15">
        <f ca="1">(BE684*DCF!M$10-DCF!M$5*MAX(BE684*DCF!M$10,0)-MAX(BE684-BD684,0)/Inputs!$B$10)*DCF!M$6</f>
        <v>3538.7200334559748</v>
      </c>
      <c r="CM684" s="15">
        <f ca="1">(BF684*DCF!C$28-DCF!C$5*MAX(BF684*DCF!C$28,0)-MAX(BF684-Inputs!$B$13,0)/Inputs!$B$17)*DCF!C$6</f>
        <v>3704.0059766788222</v>
      </c>
      <c r="CN684" s="15">
        <f ca="1">(BG684*DCF!D$28-DCF!D$5*MAX(BG684*DCF!D$28,0)-MAX(BG684-BF684,0)/Inputs!$B$17)*DCF!D$6</f>
        <v>4840.8696400455065</v>
      </c>
      <c r="CO684" s="15">
        <f ca="1">(BH684*DCF!E$28-DCF!E$5*MAX(BH684*DCF!E$28,0)-MAX(BH684-BG684,0)/Inputs!$B$17)*DCF!E$6</f>
        <v>7523.363621650913</v>
      </c>
      <c r="CP684" s="15">
        <f ca="1">(BI684*DCF!F$28-DCF!F$5*MAX(BI684*DCF!F$28,0)-MAX(BI684-BH684,0)/Inputs!$B$17)*DCF!F$6</f>
        <v>9945.7446708033458</v>
      </c>
      <c r="CQ684" s="15">
        <f ca="1">(BJ684*DCF!G$28-DCF!G$5*MAX(BJ684*DCF!G$28,0)-MAX(BJ684-BI684,0)/Inputs!$B$17)*DCF!G$6</f>
        <v>9473.8426010821986</v>
      </c>
      <c r="CR684" s="15">
        <f ca="1">(BK684*DCF!H$28-DCF!H$5*MAX(BK684*DCF!H$28,0)-MAX(BK684-BJ684,0)/Inputs!$B$17)*DCF!H$6</f>
        <v>10079.697348882521</v>
      </c>
      <c r="CS684" s="15">
        <f ca="1">(BL684*DCF!I$28-DCF!I$5*MAX(BL684*DCF!I$28,0)-MAX(BL684-BK684,0)/Inputs!$B$17)*DCF!I$6</f>
        <v>11773.946828583454</v>
      </c>
      <c r="CT684" s="15">
        <f ca="1">(BM684*DCF!J$28-DCF!J$5*MAX(BM684*DCF!J$28,0)-MAX(BM684-BL684,0)/Inputs!$B$17)*DCF!J$6</f>
        <v>12321.23054304727</v>
      </c>
      <c r="CU684" s="15">
        <f ca="1">(BN684*DCF!K$28-DCF!K$5*MAX(BN684*DCF!K$28,0)-MAX(BN684-BM684,0)/Inputs!$B$17)*DCF!K$6</f>
        <v>13662.57200764045</v>
      </c>
      <c r="CV684" s="15">
        <f ca="1">(BO684*DCF!L$28-DCF!L$5*MAX(BO684*DCF!L$28,0)-MAX(BO684-BN684,0)/Inputs!$B$17)*DCF!L$6</f>
        <v>16564.21147453451</v>
      </c>
      <c r="CW684" s="15">
        <f ca="1">(BP684*DCF!M$28-DCF!M$5*MAX(BP684*DCF!M$28,0)-MAX(BP684-BO684,0)/Inputs!$B$17)*DCF!M$6</f>
        <v>18967.569221351234</v>
      </c>
      <c r="CX684" s="15">
        <f ca="1">(BQ684*DCF!C$46-DCF!C$5*MAX(BQ684*DCF!C$46,0)-MAX(BQ684-Inputs!$B$20,0)/Inputs!$B$24)*DCF!C$6</f>
        <v>-764.51031496196265</v>
      </c>
      <c r="CY684" s="15">
        <f ca="1">(BR684*DCF!D$46-DCF!D$5*MAX(BR684*DCF!D$46,0)-MAX(BR684-BQ684,0)/Inputs!$B$24)*DCF!D$6</f>
        <v>-2382.6446890285742</v>
      </c>
      <c r="CZ684" s="15">
        <f ca="1">(BS684*DCF!E$46-DCF!E$5*MAX(BS684*DCF!E$46,0)-MAX(BS684-BR684,0)/Inputs!$B$24)*DCF!E$6</f>
        <v>-1194.3696519336829</v>
      </c>
      <c r="DA684" s="15">
        <f ca="1">(BT684*DCF!F$46-DCF!F$5*MAX(BT684*DCF!F$46,0)-MAX(BT684-BS684,0)/Inputs!$B$24)*DCF!F$6</f>
        <v>-1278.8317439918223</v>
      </c>
      <c r="DB684" s="15">
        <f ca="1">(BU684*DCF!G$46-DCF!G$5*MAX(BU684*DCF!G$46,0)-MAX(BU684-BT684,0)/Inputs!$B$24)*DCF!G$6</f>
        <v>-275.28709373172364</v>
      </c>
      <c r="DC684" s="15">
        <f ca="1">(BV684*DCF!H$46-DCF!H$5*MAX(BV684*DCF!H$46,0)-MAX(BV684-BU684,0)/Inputs!$B$24)*DCF!H$6</f>
        <v>-261.52322544288205</v>
      </c>
      <c r="DD684" s="15">
        <f ca="1">(BW684*DCF!I$46-DCF!I$5*MAX(BW684*DCF!I$46,0)-MAX(BW684-BV684,0)/Inputs!$B$24)*DCF!I$6</f>
        <v>-591.88709569157947</v>
      </c>
      <c r="DE684" s="15">
        <f ca="1">(BX684*DCF!J$46-DCF!J$5*MAX(BX684*DCF!J$46,0)-MAX(BX684-BW684,0)/Inputs!$B$24)*DCF!J$6</f>
        <v>341.32925202038643</v>
      </c>
      <c r="DF684" s="15">
        <f ca="1">(BY684*DCF!K$46-DCF!K$5*MAX(BY684*DCF!K$46,0)-MAX(BY684-BX684,0)/Inputs!$B$24)*DCF!K$6</f>
        <v>-1569.7477668181534</v>
      </c>
      <c r="DG684" s="15">
        <f ca="1">(BZ684*DCF!L$46-DCF!L$5*MAX(BZ684*DCF!L$46,0)-MAX(BZ684-BY684,0)/Inputs!$B$24)*DCF!L$6</f>
        <v>614.45242711365927</v>
      </c>
      <c r="DH684" s="15">
        <f ca="1">(CA684*DCF!M$46-DCF!M$5*MAX(CA684*DCF!M$46,0)-MAX(CA684-BZ684,0)/Inputs!$B$24)*DCF!M$6</f>
        <v>2114.5772767582662</v>
      </c>
      <c r="DI684" s="15">
        <f ca="1">SUM(CB684:CL684)+BE684*DCF!M$10*(1+Inputs!$B$30)*(1-Inputs!$B$33)*(1-Inputs!$B$30/Inputs!$B$31)/(Inputs!$B$29-Inputs!$B$30)*DCF!M$6</f>
        <v>107547.26345111166</v>
      </c>
      <c r="DJ684" s="15">
        <f ca="1">SUM(CM684:CW684)+BP684*DCF!M$28*(1+Inputs!$B$30)*(1-Inputs!$B$33)*(1-Inputs!$B$30/Inputs!$B$31)/(Inputs!$B$29-Inputs!$B$30)*DCF!M$6</f>
        <v>521291.23215722176</v>
      </c>
      <c r="DK684" s="15">
        <f ca="1">SUM(CX684:DH684)+CA684*DCF!M$46*(1+Inputs!$B$30)*(1-Inputs!$B$33)*(1-Inputs!$B$30/Inputs!$B$31)/(Inputs!$B$29-Inputs!$B$30)*DCF!M$6</f>
        <v>36455.009742925962</v>
      </c>
      <c r="DM684" s="15">
        <f ca="1">DI684+DJ684+DK684+Inputs!$B$34+Inputs!$B$36-Inputs!$B$35</f>
        <v>742144.50535125937</v>
      </c>
    </row>
    <row r="685" spans="1:117" x14ac:dyDescent="0.75">
      <c r="A685" s="11">
        <v>672</v>
      </c>
      <c r="C685" s="23">
        <f t="shared" ca="1" si="397"/>
        <v>-2.4732767539290483</v>
      </c>
      <c r="D685" s="23">
        <f t="shared" ca="1" si="397"/>
        <v>-0.67880627460136667</v>
      </c>
      <c r="E685" s="23">
        <f t="shared" ca="1" si="397"/>
        <v>-1.3681659217606361</v>
      </c>
      <c r="F685" s="23">
        <f t="shared" ca="1" si="397"/>
        <v>0.9968344213170367</v>
      </c>
      <c r="G685" s="23">
        <f t="shared" ca="1" si="397"/>
        <v>-2.1078940051980499</v>
      </c>
      <c r="H685" s="23">
        <f t="shared" ca="1" si="397"/>
        <v>-0.30463006376564028</v>
      </c>
      <c r="I685" s="23">
        <f t="shared" ca="1" si="397"/>
        <v>-0.25051698827365587</v>
      </c>
      <c r="J685" s="23">
        <f t="shared" ca="1" si="397"/>
        <v>-0.16520677580793924</v>
      </c>
      <c r="K685" s="23">
        <f t="shared" ca="1" si="397"/>
        <v>0.3363396425285054</v>
      </c>
      <c r="L685" s="23">
        <f t="shared" ca="1" si="397"/>
        <v>0.33177203220256035</v>
      </c>
      <c r="M685" s="23">
        <f t="shared" ca="1" si="397"/>
        <v>2.997483900624312E-2</v>
      </c>
      <c r="N685" s="23">
        <f ca="1">SQRT(Inputs!$B$38)*C685+SQRT(1-Inputs!$B$38)*_xlfn.NORM.S.INV(RAND())</f>
        <v>-0.81270358854602076</v>
      </c>
      <c r="O685" s="23">
        <f ca="1">SQRT(Inputs!$B$38)*D685+SQRT(1-Inputs!$B$38)*_xlfn.NORM.S.INV(RAND())</f>
        <v>0.82269921299477899</v>
      </c>
      <c r="P685" s="23">
        <f ca="1">SQRT(Inputs!$B$38)*E685+SQRT(1-Inputs!$B$38)*_xlfn.NORM.S.INV(RAND())</f>
        <v>-0.96100122092797269</v>
      </c>
      <c r="Q685" s="23">
        <f ca="1">SQRT(Inputs!$B$38)*F685+SQRT(1-Inputs!$B$38)*_xlfn.NORM.S.INV(RAND())</f>
        <v>-0.58488606327320425</v>
      </c>
      <c r="R685" s="23">
        <f ca="1">SQRT(Inputs!$B$38)*G685+SQRT(1-Inputs!$B$38)*_xlfn.NORM.S.INV(RAND())</f>
        <v>-1.5080559444124666</v>
      </c>
      <c r="S685" s="23">
        <f ca="1">SQRT(Inputs!$B$38)*H685+SQRT(1-Inputs!$B$38)*_xlfn.NORM.S.INV(RAND())</f>
        <v>-0.3870177071037299</v>
      </c>
      <c r="T685" s="23">
        <f ca="1">SQRT(Inputs!$B$38)*I685+SQRT(1-Inputs!$B$38)*_xlfn.NORM.S.INV(RAND())</f>
        <v>-0.889861865217496</v>
      </c>
      <c r="U685" s="23">
        <f ca="1">SQRT(Inputs!$B$38)*J685+SQRT(1-Inputs!$B$38)*_xlfn.NORM.S.INV(RAND())</f>
        <v>0.30366933556903358</v>
      </c>
      <c r="V685" s="23">
        <f ca="1">SQRT(Inputs!$B$38)*K685+SQRT(1-Inputs!$B$38)*_xlfn.NORM.S.INV(RAND())</f>
        <v>0.1606604986851301</v>
      </c>
      <c r="W685" s="23">
        <f ca="1">SQRT(Inputs!$B$38)*L685+SQRT(1-Inputs!$B$38)*_xlfn.NORM.S.INV(RAND())</f>
        <v>-0.93565271749778811</v>
      </c>
      <c r="X685" s="23">
        <f ca="1">SQRT(Inputs!$B$38)*M685+SQRT(1-Inputs!$B$38)*_xlfn.NORM.S.INV(RAND())</f>
        <v>-0.24268554719108301</v>
      </c>
      <c r="Y685" s="23">
        <f ca="1">SQRT(Inputs!$B$38)*C685+SQRT(1-Inputs!$B$38)*_xlfn.NORM.S.INV(RAND())</f>
        <v>-1.3835895833201104</v>
      </c>
      <c r="Z685" s="23">
        <f ca="1">SQRT(Inputs!$B$38)*D685+SQRT(1-Inputs!$B$38)*_xlfn.NORM.S.INV(RAND())</f>
        <v>-2.0699124035350271</v>
      </c>
      <c r="AA685" s="23">
        <f ca="1">SQRT(Inputs!$B$38)*E685+SQRT(1-Inputs!$B$38)*_xlfn.NORM.S.INV(RAND())</f>
        <v>-1.2642848676101854</v>
      </c>
      <c r="AB685" s="23">
        <f ca="1">SQRT(Inputs!$B$38)*F685+SQRT(1-Inputs!$B$38)*_xlfn.NORM.S.INV(RAND())</f>
        <v>2.2809150262526394</v>
      </c>
      <c r="AC685" s="23">
        <f ca="1">SQRT(Inputs!$B$38)*G685+SQRT(1-Inputs!$B$38)*_xlfn.NORM.S.INV(RAND())</f>
        <v>-1.1414316973253231</v>
      </c>
      <c r="AD685" s="23">
        <f ca="1">SQRT(Inputs!$B$38)*H685+SQRT(1-Inputs!$B$38)*_xlfn.NORM.S.INV(RAND())</f>
        <v>-1.2354093507675414</v>
      </c>
      <c r="AE685" s="23">
        <f ca="1">SQRT(Inputs!$B$38)*I685+SQRT(1-Inputs!$B$38)*_xlfn.NORM.S.INV(RAND())</f>
        <v>0.91419904287769194</v>
      </c>
      <c r="AF685" s="23">
        <f ca="1">SQRT(Inputs!$B$38)*J685+SQRT(1-Inputs!$B$38)*_xlfn.NORM.S.INV(RAND())</f>
        <v>-0.69450143711550294</v>
      </c>
      <c r="AG685" s="23">
        <f ca="1">SQRT(Inputs!$B$38)*K685+SQRT(1-Inputs!$B$38)*_xlfn.NORM.S.INV(RAND())</f>
        <v>-0.47789668603821522</v>
      </c>
      <c r="AH685" s="23">
        <f ca="1">SQRT(Inputs!$B$38)*L685+SQRT(1-Inputs!$B$38)*_xlfn.NORM.S.INV(RAND())</f>
        <v>0.61452664361462195</v>
      </c>
      <c r="AI685" s="23">
        <f ca="1">SQRT(Inputs!$B$38)*M685+SQRT(1-Inputs!$B$38)*_xlfn.NORM.S.INV(RAND())</f>
        <v>0.37978671494770272</v>
      </c>
      <c r="AJ685" s="23">
        <f ca="1">SQRT(Inputs!$B$38)*C685+SQRT(1-Inputs!$B$38)*_xlfn.NORM.S.INV(RAND())</f>
        <v>-1.0845063942297524</v>
      </c>
      <c r="AK685" s="23">
        <f ca="1">SQRT(Inputs!$B$38)*D685+SQRT(1-Inputs!$B$38)*_xlfn.NORM.S.INV(RAND())</f>
        <v>-2.4635067341519501</v>
      </c>
      <c r="AL685" s="23">
        <f ca="1">SQRT(Inputs!$B$38)*E685+SQRT(1-Inputs!$B$38)*_xlfn.NORM.S.INV(RAND())</f>
        <v>-1.4782386830686425</v>
      </c>
      <c r="AM685" s="23">
        <f ca="1">SQRT(Inputs!$B$38)*F685+SQRT(1-Inputs!$B$38)*_xlfn.NORM.S.INV(RAND())</f>
        <v>1.1388395497697945</v>
      </c>
      <c r="AN685" s="23">
        <f ca="1">SQRT(Inputs!$B$38)*G685+SQRT(1-Inputs!$B$38)*_xlfn.NORM.S.INV(RAND())</f>
        <v>-1.2224179416737122</v>
      </c>
      <c r="AO685" s="23">
        <f ca="1">SQRT(Inputs!$B$38)*H685+SQRT(1-Inputs!$B$38)*_xlfn.NORM.S.INV(RAND())</f>
        <v>1.3741558153522553</v>
      </c>
      <c r="AP685" s="23">
        <f ca="1">SQRT(Inputs!$B$38)*I685+SQRT(1-Inputs!$B$38)*_xlfn.NORM.S.INV(RAND())</f>
        <v>-1.1590573200907461</v>
      </c>
      <c r="AQ685" s="23">
        <f ca="1">SQRT(Inputs!$B$38)*J685+SQRT(1-Inputs!$B$38)*_xlfn.NORM.S.INV(RAND())</f>
        <v>0.9991037572347844</v>
      </c>
      <c r="AR685" s="23">
        <f ca="1">SQRT(Inputs!$B$38)*K685+SQRT(1-Inputs!$B$38)*_xlfn.NORM.S.INV(RAND())</f>
        <v>0.46057957147077672</v>
      </c>
      <c r="AS685" s="23">
        <f ca="1">SQRT(Inputs!$B$38)*L685+SQRT(1-Inputs!$B$38)*_xlfn.NORM.S.INV(RAND())</f>
        <v>1.3251423315241317</v>
      </c>
      <c r="AT685" s="23">
        <f ca="1">SQRT(Inputs!$B$38)*M685+SQRT(1-Inputs!$B$38)*_xlfn.NORM.S.INV(RAND())</f>
        <v>-0.22097780098737099</v>
      </c>
      <c r="AU685" s="15">
        <f ca="1">Inputs!$B$6*EXP($B$8-0.5*C$5^2+C$5*N685)</f>
        <v>4350.5501484606648</v>
      </c>
      <c r="AV685" s="15">
        <f t="shared" ca="1" si="365"/>
        <v>5976.5788426709923</v>
      </c>
      <c r="AW685" s="15">
        <f t="shared" ca="1" si="366"/>
        <v>6401.4399956113293</v>
      </c>
      <c r="AX685" s="15">
        <f t="shared" ca="1" si="367"/>
        <v>7264.7902636104245</v>
      </c>
      <c r="AY685" s="15">
        <f t="shared" ca="1" si="368"/>
        <v>7444.600830650279</v>
      </c>
      <c r="AZ685" s="15">
        <f t="shared" ca="1" si="369"/>
        <v>8725.0642036237459</v>
      </c>
      <c r="BA685" s="15">
        <f t="shared" ca="1" si="370"/>
        <v>9727.7479489699072</v>
      </c>
      <c r="BB685" s="15">
        <f t="shared" ca="1" si="371"/>
        <v>12277.643954534298</v>
      </c>
      <c r="BC685" s="15">
        <f t="shared" ca="1" si="372"/>
        <v>15272.008780357113</v>
      </c>
      <c r="BD685" s="15">
        <f t="shared" ca="1" si="373"/>
        <v>17141.8799297974</v>
      </c>
      <c r="BE685" s="15">
        <f t="shared" ca="1" si="374"/>
        <v>20545.973537273763</v>
      </c>
      <c r="BF685" s="15">
        <f ca="1">Inputs!$B$13*EXP($B$9-0.5*C$6^2+C$6*Y685)</f>
        <v>10513.08332928161</v>
      </c>
      <c r="BG685" s="15">
        <f t="shared" ca="1" si="375"/>
        <v>8819.299823977808</v>
      </c>
      <c r="BH685" s="15">
        <f t="shared" ca="1" si="376"/>
        <v>8737.2004108735928</v>
      </c>
      <c r="BI685" s="15">
        <f t="shared" ca="1" si="377"/>
        <v>15194.205429113801</v>
      </c>
      <c r="BJ685" s="15">
        <f t="shared" ca="1" si="378"/>
        <v>15801.194800574563</v>
      </c>
      <c r="BK685" s="15">
        <f t="shared" ca="1" si="379"/>
        <v>16390.764186028555</v>
      </c>
      <c r="BL685" s="15">
        <f t="shared" ca="1" si="380"/>
        <v>22666.458707797065</v>
      </c>
      <c r="BM685" s="15">
        <f t="shared" ca="1" si="381"/>
        <v>25558.921482770354</v>
      </c>
      <c r="BN685" s="15">
        <f t="shared" ca="1" si="382"/>
        <v>29684.636543217111</v>
      </c>
      <c r="BO685" s="15">
        <f t="shared" ca="1" si="383"/>
        <v>39228.327276718657</v>
      </c>
      <c r="BP685" s="15">
        <f t="shared" ca="1" si="384"/>
        <v>50405.596823866013</v>
      </c>
      <c r="BQ685" s="15">
        <f ca="1">Inputs!$B$20*EXP($B$10-0.5*C$7^2+C$7*AJ685)</f>
        <v>2919.807715757142</v>
      </c>
      <c r="BR685" s="15">
        <f t="shared" ca="1" si="385"/>
        <v>1811.8325377516558</v>
      </c>
      <c r="BS685" s="15">
        <f t="shared" ca="1" si="386"/>
        <v>1622.797691474954</v>
      </c>
      <c r="BT685" s="15">
        <f t="shared" ca="1" si="387"/>
        <v>3016.5292306357746</v>
      </c>
      <c r="BU685" s="15">
        <f t="shared" ca="1" si="388"/>
        <v>3110.0971208581082</v>
      </c>
      <c r="BV685" s="15">
        <f t="shared" ca="1" si="389"/>
        <v>5897.2114432092312</v>
      </c>
      <c r="BW685" s="15">
        <f t="shared" ca="1" si="390"/>
        <v>6439.0328493432289</v>
      </c>
      <c r="BX685" s="15">
        <f t="shared" ca="1" si="391"/>
        <v>11003.219571176454</v>
      </c>
      <c r="BY685" s="15">
        <f t="shared" ca="1" si="392"/>
        <v>16837.619728067035</v>
      </c>
      <c r="BZ685" s="15">
        <f t="shared" ca="1" si="393"/>
        <v>30142.442969527776</v>
      </c>
      <c r="CA685" s="15">
        <f t="shared" ca="1" si="394"/>
        <v>40710.562486711569</v>
      </c>
      <c r="CB685" s="15">
        <f ca="1">(AU685*DCF!C$10-DCF!C$5*MAX(AU685*DCF!C$10,0)-MAX(AU685-Inputs!$B$6,0)/Inputs!$B$10)*DCF!C$6</f>
        <v>1047.4357571261571</v>
      </c>
      <c r="CC685" s="15">
        <f ca="1">(AV685*DCF!D$10-DCF!D$5*MAX(AV685*DCF!D$10,0)-MAX(AV685-AU685,0)/Inputs!$B$10)*DCF!D$6</f>
        <v>1060.286062019366</v>
      </c>
      <c r="CD685" s="15">
        <f ca="1">(AW685*DCF!E$10-DCF!E$5*MAX(AW685*DCF!E$10,0)-MAX(AW685-AV685,0)/Inputs!$B$10)*DCF!E$6</f>
        <v>1382.2942667831712</v>
      </c>
      <c r="CE685" s="15">
        <f ca="1">(AX685*DCF!F$10-DCF!F$5*MAX(AX685*DCF!F$10,0)-MAX(AX685-AW685,0)/Inputs!$B$10)*DCF!F$6</f>
        <v>1406.2503509646558</v>
      </c>
      <c r="CF685" s="15">
        <f ca="1">(AY685*DCF!G$10-DCF!G$5*MAX(AY685*DCF!G$10,0)-MAX(AY685-AX685,0)/Inputs!$B$10)*DCF!G$6</f>
        <v>1499.3217288013734</v>
      </c>
      <c r="CG685" s="15">
        <f ca="1">(AZ685*DCF!H$10-DCF!H$5*MAX(AZ685*DCF!H$10,0)-MAX(AZ685-AY685,0)/Inputs!$B$10)*DCF!H$6</f>
        <v>1466.6082462518186</v>
      </c>
      <c r="CH685" s="15">
        <f ca="1">(BA685*DCF!I$10-DCF!I$5*MAX(BA685*DCF!I$10,0)-MAX(BA685-AZ685,0)/Inputs!$B$10)*DCF!I$6</f>
        <v>1612.4294158493524</v>
      </c>
      <c r="CI685" s="15">
        <f ca="1">(BB685*DCF!J$10-DCF!J$5*MAX(BB685*DCF!J$10,0)-MAX(BB685-BA685,0)/Inputs!$B$10)*DCF!J$6</f>
        <v>1720.4774699844431</v>
      </c>
      <c r="CJ685" s="15">
        <f ca="1">(BC685*DCF!K$10-DCF!K$5*MAX(BC685*DCF!K$10,0)-MAX(BC685-BB685,0)/Inputs!$B$10)*DCF!K$6</f>
        <v>2039.3826507581327</v>
      </c>
      <c r="CK685" s="15">
        <f ca="1">(BD685*DCF!L$10-DCF!L$5*MAX(BD685*DCF!L$10,0)-MAX(BD685-BC685,0)/Inputs!$B$10)*DCF!L$6</f>
        <v>2343.5168473666727</v>
      </c>
      <c r="CL685" s="15">
        <f ca="1">(BE685*DCF!M$10-DCF!M$5*MAX(BE685*DCF!M$10,0)-MAX(BE685-BD685,0)/Inputs!$B$10)*DCF!M$6</f>
        <v>2492.6472548501206</v>
      </c>
      <c r="CM685" s="15">
        <f ca="1">(BF685*DCF!C$28-DCF!C$5*MAX(BF685*DCF!C$28,0)-MAX(BF685-Inputs!$B$13,0)/Inputs!$B$17)*DCF!C$6</f>
        <v>3208.5240859506594</v>
      </c>
      <c r="CN685" s="15">
        <f ca="1">(BG685*DCF!D$28-DCF!D$5*MAX(BG685*DCF!D$28,0)-MAX(BG685-BF685,0)/Inputs!$B$17)*DCF!D$6</f>
        <v>2597.4872048202642</v>
      </c>
      <c r="CO685" s="15">
        <f ca="1">(BH685*DCF!E$28-DCF!E$5*MAX(BH685*DCF!E$28,0)-MAX(BH685-BG685,0)/Inputs!$B$17)*DCF!E$6</f>
        <v>2474.5307348243609</v>
      </c>
      <c r="CP685" s="15">
        <f ca="1">(BI685*DCF!F$28-DCF!F$5*MAX(BI685*DCF!F$28,0)-MAX(BI685-BH685,0)/Inputs!$B$17)*DCF!F$6</f>
        <v>2949.2267212082861</v>
      </c>
      <c r="CQ685" s="15">
        <f ca="1">(BJ685*DCF!G$28-DCF!G$5*MAX(BJ685*DCF!G$28,0)-MAX(BJ685-BI685,0)/Inputs!$B$17)*DCF!G$6</f>
        <v>3997.6502583716924</v>
      </c>
      <c r="CR685" s="15">
        <f ca="1">(BK685*DCF!H$28-DCF!H$5*MAX(BK685*DCF!H$28,0)-MAX(BK685-BJ685,0)/Inputs!$B$17)*DCF!H$6</f>
        <v>3962.014280961755</v>
      </c>
      <c r="CS685" s="15">
        <f ca="1">(BL685*DCF!I$28-DCF!I$5*MAX(BL685*DCF!I$28,0)-MAX(BL685-BK685,0)/Inputs!$B$17)*DCF!I$6</f>
        <v>4429.3320461232424</v>
      </c>
      <c r="CT685" s="15">
        <f ca="1">(BM685*DCF!J$28-DCF!J$5*MAX(BM685*DCF!J$28,0)-MAX(BM685-BL685,0)/Inputs!$B$17)*DCF!J$6</f>
        <v>5318.2443649725301</v>
      </c>
      <c r="CU685" s="15">
        <f ca="1">(BN685*DCF!K$28-DCF!K$5*MAX(BN685*DCF!K$28,0)-MAX(BN685-BM685,0)/Inputs!$B$17)*DCF!K$6</f>
        <v>5763.5523749442418</v>
      </c>
      <c r="CV685" s="15">
        <f ca="1">(BO685*DCF!L$28-DCF!L$5*MAX(BO685*DCF!L$28,0)-MAX(BO685-BN685,0)/Inputs!$B$17)*DCF!L$6</f>
        <v>6746.990168872886</v>
      </c>
      <c r="CW685" s="15">
        <f ca="1">(BP685*DCF!M$28-DCF!M$5*MAX(BP685*DCF!M$28,0)-MAX(BP685-BO685,0)/Inputs!$B$17)*DCF!M$6</f>
        <v>8315.5034725196783</v>
      </c>
      <c r="CX685" s="15">
        <f ca="1">(BQ685*DCF!C$46-DCF!C$5*MAX(BQ685*DCF!C$46,0)-MAX(BQ685-Inputs!$B$20,0)/Inputs!$B$24)*DCF!C$6</f>
        <v>-674.32048862751549</v>
      </c>
      <c r="CY685" s="15">
        <f ca="1">(BR685*DCF!D$46-DCF!D$5*MAX(BR685*DCF!D$46,0)-MAX(BR685-BQ685,0)/Inputs!$B$24)*DCF!D$6</f>
        <v>-309.2375617132364</v>
      </c>
      <c r="CZ685" s="15">
        <f ca="1">(BS685*DCF!E$46-DCF!E$5*MAX(BS685*DCF!E$46,0)-MAX(BS685-BR685,0)/Inputs!$B$24)*DCF!E$6</f>
        <v>-191.89865251967981</v>
      </c>
      <c r="DA685" s="15">
        <f ca="1">(BT685*DCF!F$46-DCF!F$5*MAX(BT685*DCF!F$46,0)-MAX(BT685-BS685,0)/Inputs!$B$24)*DCF!F$6</f>
        <v>-727.18444315092677</v>
      </c>
      <c r="DB685" s="15">
        <f ca="1">(BU685*DCF!G$46-DCF!G$5*MAX(BU685*DCF!G$46,0)-MAX(BU685-BT685,0)/Inputs!$B$24)*DCF!G$6</f>
        <v>-136.09191193906435</v>
      </c>
      <c r="DC685" s="15">
        <f ca="1">(BV685*DCF!H$46-DCF!H$5*MAX(BV685*DCF!H$46,0)-MAX(BV685-BU685,0)/Inputs!$B$24)*DCF!H$6</f>
        <v>-866.0786987378317</v>
      </c>
      <c r="DD685" s="15">
        <f ca="1">(BW685*DCF!I$46-DCF!I$5*MAX(BW685*DCF!I$46,0)-MAX(BW685-BV685,0)/Inputs!$B$24)*DCF!I$6</f>
        <v>-6.8240057998828796</v>
      </c>
      <c r="DE685" s="15">
        <f ca="1">(BX685*DCF!J$46-DCF!J$5*MAX(BX685*DCF!J$46,0)-MAX(BX685-BW685,0)/Inputs!$B$24)*DCF!J$6</f>
        <v>-748.79312585143816</v>
      </c>
      <c r="DF685" s="15">
        <f ca="1">(BY685*DCF!K$46-DCF!K$5*MAX(BY685*DCF!K$46,0)-MAX(BY685-BX685,0)/Inputs!$B$24)*DCF!K$6</f>
        <v>-467.45164330085026</v>
      </c>
      <c r="DG685" s="15">
        <f ca="1">(BZ685*DCF!L$46-DCF!L$5*MAX(BZ685*DCF!L$46,0)-MAX(BZ685-BY685,0)/Inputs!$B$24)*DCF!L$6</f>
        <v>-927.3179764623236</v>
      </c>
      <c r="DH685" s="15">
        <f ca="1">(CA685*DCF!M$46-DCF!M$5*MAX(CA685*DCF!M$46,0)-MAX(CA685-BZ685,0)/Inputs!$B$24)*DCF!M$6</f>
        <v>982.21739595556141</v>
      </c>
      <c r="DI685" s="15">
        <f ca="1">SUM(CB685:CL685)+BE685*DCF!M$10*(1+Inputs!$B$30)*(1-Inputs!$B$33)*(1-Inputs!$B$30/Inputs!$B$31)/(Inputs!$B$29-Inputs!$B$30)*DCF!M$6</f>
        <v>75250.366097361257</v>
      </c>
      <c r="DJ685" s="15">
        <f ca="1">SUM(CM685:CW685)+BP685*DCF!M$28*(1+Inputs!$B$30)*(1-Inputs!$B$33)*(1-Inputs!$B$30/Inputs!$B$31)/(Inputs!$B$29-Inputs!$B$30)*DCF!M$6</f>
        <v>236802.31238801379</v>
      </c>
      <c r="DK685" s="15">
        <f ca="1">SUM(CX685:DH685)+CA685*DCF!M$46*(1+Inputs!$B$30)*(1-Inputs!$B$33)*(1-Inputs!$B$30/Inputs!$B$31)/(Inputs!$B$29-Inputs!$B$30)*DCF!M$6</f>
        <v>58870.370966728071</v>
      </c>
      <c r="DM685" s="15">
        <f ca="1">DI685+DJ685+DK685+Inputs!$B$34+Inputs!$B$36-Inputs!$B$35</f>
        <v>447774.04945210309</v>
      </c>
    </row>
    <row r="686" spans="1:117" x14ac:dyDescent="0.75">
      <c r="A686" s="11">
        <v>673</v>
      </c>
      <c r="C686" s="23">
        <f t="shared" ca="1" si="397"/>
        <v>-0.50489664291430258</v>
      </c>
      <c r="D686" s="23">
        <f t="shared" ca="1" si="397"/>
        <v>-3.8814606942731221E-2</v>
      </c>
      <c r="E686" s="23">
        <f t="shared" ca="1" si="397"/>
        <v>-2.0303004000872775</v>
      </c>
      <c r="F686" s="23">
        <f t="shared" ca="1" si="397"/>
        <v>-1.176194913240836</v>
      </c>
      <c r="G686" s="23">
        <f t="shared" ca="1" si="397"/>
        <v>0.47387227607087368</v>
      </c>
      <c r="H686" s="23">
        <f t="shared" ca="1" si="397"/>
        <v>0.72266376508936192</v>
      </c>
      <c r="I686" s="23">
        <f t="shared" ca="1" si="397"/>
        <v>0.33479366675950628</v>
      </c>
      <c r="J686" s="23">
        <f t="shared" ca="1" si="397"/>
        <v>-1.4104089596230585</v>
      </c>
      <c r="K686" s="23">
        <f t="shared" ca="1" si="397"/>
        <v>-1.3290981288832295</v>
      </c>
      <c r="L686" s="23">
        <f t="shared" ca="1" si="397"/>
        <v>0.68691019668564601</v>
      </c>
      <c r="M686" s="23">
        <f t="shared" ca="1" si="397"/>
        <v>-2.7165792820762698</v>
      </c>
      <c r="N686" s="23">
        <f ca="1">SQRT(Inputs!$B$38)*C686+SQRT(1-Inputs!$B$38)*_xlfn.NORM.S.INV(RAND())</f>
        <v>0.51583033604004669</v>
      </c>
      <c r="O686" s="23">
        <f ca="1">SQRT(Inputs!$B$38)*D686+SQRT(1-Inputs!$B$38)*_xlfn.NORM.S.INV(RAND())</f>
        <v>-0.3726035591357163</v>
      </c>
      <c r="P686" s="23">
        <f ca="1">SQRT(Inputs!$B$38)*E686+SQRT(1-Inputs!$B$38)*_xlfn.NORM.S.INV(RAND())</f>
        <v>-1.601079731664135</v>
      </c>
      <c r="Q686" s="23">
        <f ca="1">SQRT(Inputs!$B$38)*F686+SQRT(1-Inputs!$B$38)*_xlfn.NORM.S.INV(RAND())</f>
        <v>-0.69393650405210017</v>
      </c>
      <c r="R686" s="23">
        <f ca="1">SQRT(Inputs!$B$38)*G686+SQRT(1-Inputs!$B$38)*_xlfn.NORM.S.INV(RAND())</f>
        <v>-0.8197923196778405</v>
      </c>
      <c r="S686" s="23">
        <f ca="1">SQRT(Inputs!$B$38)*H686+SQRT(1-Inputs!$B$38)*_xlfn.NORM.S.INV(RAND())</f>
        <v>-0.16475789336938129</v>
      </c>
      <c r="T686" s="23">
        <f ca="1">SQRT(Inputs!$B$38)*I686+SQRT(1-Inputs!$B$38)*_xlfn.NORM.S.INV(RAND())</f>
        <v>1.1586483531200478</v>
      </c>
      <c r="U686" s="23">
        <f ca="1">SQRT(Inputs!$B$38)*J686+SQRT(1-Inputs!$B$38)*_xlfn.NORM.S.INV(RAND())</f>
        <v>-0.70970901765209449</v>
      </c>
      <c r="V686" s="23">
        <f ca="1">SQRT(Inputs!$B$38)*K686+SQRT(1-Inputs!$B$38)*_xlfn.NORM.S.INV(RAND())</f>
        <v>-0.10436275957203067</v>
      </c>
      <c r="W686" s="23">
        <f ca="1">SQRT(Inputs!$B$38)*L686+SQRT(1-Inputs!$B$38)*_xlfn.NORM.S.INV(RAND())</f>
        <v>-1.4906493436052672</v>
      </c>
      <c r="X686" s="23">
        <f ca="1">SQRT(Inputs!$B$38)*M686+SQRT(1-Inputs!$B$38)*_xlfn.NORM.S.INV(RAND())</f>
        <v>-2.9793726709043051</v>
      </c>
      <c r="Y686" s="23">
        <f ca="1">SQRT(Inputs!$B$38)*C686+SQRT(1-Inputs!$B$38)*_xlfn.NORM.S.INV(RAND())</f>
        <v>-0.82237256647822154</v>
      </c>
      <c r="Z686" s="23">
        <f ca="1">SQRT(Inputs!$B$38)*D686+SQRT(1-Inputs!$B$38)*_xlfn.NORM.S.INV(RAND())</f>
        <v>0.54632615770006876</v>
      </c>
      <c r="AA686" s="23">
        <f ca="1">SQRT(Inputs!$B$38)*E686+SQRT(1-Inputs!$B$38)*_xlfn.NORM.S.INV(RAND())</f>
        <v>-1.963768116428263</v>
      </c>
      <c r="AB686" s="23">
        <f ca="1">SQRT(Inputs!$B$38)*F686+SQRT(1-Inputs!$B$38)*_xlfn.NORM.S.INV(RAND())</f>
        <v>-0.53780101473762265</v>
      </c>
      <c r="AC686" s="23">
        <f ca="1">SQRT(Inputs!$B$38)*G686+SQRT(1-Inputs!$B$38)*_xlfn.NORM.S.INV(RAND())</f>
        <v>-0.29095295867205456</v>
      </c>
      <c r="AD686" s="23">
        <f ca="1">SQRT(Inputs!$B$38)*H686+SQRT(1-Inputs!$B$38)*_xlfn.NORM.S.INV(RAND())</f>
        <v>-0.89130567151398643</v>
      </c>
      <c r="AE686" s="23">
        <f ca="1">SQRT(Inputs!$B$38)*I686+SQRT(1-Inputs!$B$38)*_xlfn.NORM.S.INV(RAND())</f>
        <v>-0.40089573881241869</v>
      </c>
      <c r="AF686" s="23">
        <f ca="1">SQRT(Inputs!$B$38)*J686+SQRT(1-Inputs!$B$38)*_xlfn.NORM.S.INV(RAND())</f>
        <v>-1.7165676895172322</v>
      </c>
      <c r="AG686" s="23">
        <f ca="1">SQRT(Inputs!$B$38)*K686+SQRT(1-Inputs!$B$38)*_xlfn.NORM.S.INV(RAND())</f>
        <v>0.12953873734529475</v>
      </c>
      <c r="AH686" s="23">
        <f ca="1">SQRT(Inputs!$B$38)*L686+SQRT(1-Inputs!$B$38)*_xlfn.NORM.S.INV(RAND())</f>
        <v>1.1087938542496829</v>
      </c>
      <c r="AI686" s="23">
        <f ca="1">SQRT(Inputs!$B$38)*M686+SQRT(1-Inputs!$B$38)*_xlfn.NORM.S.INV(RAND())</f>
        <v>-2.4192528077112518</v>
      </c>
      <c r="AJ686" s="23">
        <f ca="1">SQRT(Inputs!$B$38)*C686+SQRT(1-Inputs!$B$38)*_xlfn.NORM.S.INV(RAND())</f>
        <v>6.0161714749095929E-2</v>
      </c>
      <c r="AK686" s="23">
        <f ca="1">SQRT(Inputs!$B$38)*D686+SQRT(1-Inputs!$B$38)*_xlfn.NORM.S.INV(RAND())</f>
        <v>-0.34979009832920382</v>
      </c>
      <c r="AL686" s="23">
        <f ca="1">SQRT(Inputs!$B$38)*E686+SQRT(1-Inputs!$B$38)*_xlfn.NORM.S.INV(RAND())</f>
        <v>-0.47944145893760581</v>
      </c>
      <c r="AM686" s="23">
        <f ca="1">SQRT(Inputs!$B$38)*F686+SQRT(1-Inputs!$B$38)*_xlfn.NORM.S.INV(RAND())</f>
        <v>-1.5724478236302923</v>
      </c>
      <c r="AN686" s="23">
        <f ca="1">SQRT(Inputs!$B$38)*G686+SQRT(1-Inputs!$B$38)*_xlfn.NORM.S.INV(RAND())</f>
        <v>0.41666430372654506</v>
      </c>
      <c r="AO686" s="23">
        <f ca="1">SQRT(Inputs!$B$38)*H686+SQRT(1-Inputs!$B$38)*_xlfn.NORM.S.INV(RAND())</f>
        <v>-0.10158643433014397</v>
      </c>
      <c r="AP686" s="23">
        <f ca="1">SQRT(Inputs!$B$38)*I686+SQRT(1-Inputs!$B$38)*_xlfn.NORM.S.INV(RAND())</f>
        <v>-0.38156207115805352</v>
      </c>
      <c r="AQ686" s="23">
        <f ca="1">SQRT(Inputs!$B$38)*J686+SQRT(1-Inputs!$B$38)*_xlfn.NORM.S.INV(RAND())</f>
        <v>-0.71215549339643158</v>
      </c>
      <c r="AR686" s="23">
        <f ca="1">SQRT(Inputs!$B$38)*K686+SQRT(1-Inputs!$B$38)*_xlfn.NORM.S.INV(RAND())</f>
        <v>-2.3297055817475791</v>
      </c>
      <c r="AS686" s="23">
        <f ca="1">SQRT(Inputs!$B$38)*L686+SQRT(1-Inputs!$B$38)*_xlfn.NORM.S.INV(RAND())</f>
        <v>0.65909482090011662</v>
      </c>
      <c r="AT686" s="23">
        <f ca="1">SQRT(Inputs!$B$38)*M686+SQRT(1-Inputs!$B$38)*_xlfn.NORM.S.INV(RAND())</f>
        <v>-1.4002149354729982</v>
      </c>
      <c r="AU686" s="15">
        <f ca="1">Inputs!$B$6*EXP($B$8-0.5*C$5^2+C$5*N686)</f>
        <v>5394.3719578216023</v>
      </c>
      <c r="AV686" s="15">
        <f t="shared" ca="1" si="365"/>
        <v>6216.1728110980475</v>
      </c>
      <c r="AW686" s="15">
        <f t="shared" ca="1" si="366"/>
        <v>6107.3596220759264</v>
      </c>
      <c r="AX686" s="15">
        <f t="shared" ca="1" si="367"/>
        <v>6837.2596456423307</v>
      </c>
      <c r="AY686" s="15">
        <f t="shared" ca="1" si="368"/>
        <v>7592.9298412064345</v>
      </c>
      <c r="AZ686" s="15">
        <f t="shared" ca="1" si="369"/>
        <v>9119.3946884841607</v>
      </c>
      <c r="BA686" s="15">
        <f t="shared" ca="1" si="370"/>
        <v>12598.559422992948</v>
      </c>
      <c r="BB686" s="15">
        <f t="shared" ca="1" si="371"/>
        <v>14365.795671018604</v>
      </c>
      <c r="BC686" s="15">
        <f t="shared" ca="1" si="372"/>
        <v>17418.084964421429</v>
      </c>
      <c r="BD686" s="15">
        <f t="shared" ca="1" si="373"/>
        <v>18561.715744752371</v>
      </c>
      <c r="BE686" s="15">
        <f t="shared" ca="1" si="374"/>
        <v>17339.432403743704</v>
      </c>
      <c r="BF686" s="15">
        <f ca="1">Inputs!$B$13*EXP($B$9-0.5*C$6^2+C$6*Y686)</f>
        <v>11750.320187932484</v>
      </c>
      <c r="BG686" s="15">
        <f t="shared" ca="1" si="375"/>
        <v>15804.14699569695</v>
      </c>
      <c r="BH686" s="15">
        <f t="shared" ca="1" si="376"/>
        <v>13941.991266553458</v>
      </c>
      <c r="BI686" s="15">
        <f t="shared" ca="1" si="377"/>
        <v>15711.206690463834</v>
      </c>
      <c r="BJ686" s="15">
        <f t="shared" ca="1" si="378"/>
        <v>18469.826392961808</v>
      </c>
      <c r="BK686" s="15">
        <f t="shared" ca="1" si="379"/>
        <v>20077.871062301132</v>
      </c>
      <c r="BL686" s="15">
        <f t="shared" ca="1" si="380"/>
        <v>23414.633908195665</v>
      </c>
      <c r="BM686" s="15">
        <f t="shared" ca="1" si="381"/>
        <v>23254.358563101887</v>
      </c>
      <c r="BN686" s="15">
        <f t="shared" ca="1" si="382"/>
        <v>29047.380893231304</v>
      </c>
      <c r="BO686" s="15">
        <f t="shared" ca="1" si="383"/>
        <v>40656.20843823559</v>
      </c>
      <c r="BP686" s="15">
        <f t="shared" ca="1" si="384"/>
        <v>38043.62803754145</v>
      </c>
      <c r="BQ686" s="15">
        <f ca="1">Inputs!$B$20*EXP($B$10-0.5*C$7^2+C$7*AJ686)</f>
        <v>4382.0284140297608</v>
      </c>
      <c r="BR686" s="15">
        <f t="shared" ca="1" si="385"/>
        <v>5320.71078424808</v>
      </c>
      <c r="BS686" s="15">
        <f t="shared" ca="1" si="386"/>
        <v>6348.8723451103224</v>
      </c>
      <c r="BT686" s="15">
        <f t="shared" ca="1" si="387"/>
        <v>5794.877862770134</v>
      </c>
      <c r="BU686" s="15">
        <f t="shared" ca="1" si="388"/>
        <v>8882.9165852232582</v>
      </c>
      <c r="BV686" s="15">
        <f t="shared" ca="1" si="389"/>
        <v>12079.055496839892</v>
      </c>
      <c r="BW686" s="15">
        <f t="shared" ca="1" si="390"/>
        <v>15547.938059129548</v>
      </c>
      <c r="BX686" s="15">
        <f t="shared" ca="1" si="391"/>
        <v>18853.044044242033</v>
      </c>
      <c r="BY686" s="15">
        <f t="shared" ca="1" si="392"/>
        <v>16915.85912171442</v>
      </c>
      <c r="BZ686" s="15">
        <f t="shared" ca="1" si="393"/>
        <v>26792.66414777828</v>
      </c>
      <c r="CA686" s="15">
        <f t="shared" ca="1" si="394"/>
        <v>29345.232285755545</v>
      </c>
      <c r="CB686" s="15">
        <f ca="1">(AU686*DCF!C$10-DCF!C$5*MAX(AU686*DCF!C$10,0)-MAX(AU686-Inputs!$B$6,0)/Inputs!$B$10)*DCF!C$6</f>
        <v>1039.9931215737556</v>
      </c>
      <c r="CC686" s="15">
        <f ca="1">(AV686*DCF!D$10-DCF!D$5*MAX(AV686*DCF!D$10,0)-MAX(AV686-AU686,0)/Inputs!$B$10)*DCF!D$6</f>
        <v>1314.7753795014953</v>
      </c>
      <c r="CD686" s="15">
        <f ca="1">(AW686*DCF!E$10-DCF!E$5*MAX(AW686*DCF!E$10,0)-MAX(AW686-AV686,0)/Inputs!$B$10)*DCF!E$6</f>
        <v>1410.0921157545602</v>
      </c>
      <c r="CE686" s="15">
        <f ca="1">(AX686*DCF!F$10-DCF!F$5*MAX(AX686*DCF!F$10,0)-MAX(AX686-AW686,0)/Inputs!$B$10)*DCF!F$6</f>
        <v>1340.6887856574444</v>
      </c>
      <c r="CF686" s="15">
        <f ca="1">(AY686*DCF!G$10-DCF!G$5*MAX(AY686*DCF!G$10,0)-MAX(AY686-AX686,0)/Inputs!$B$10)*DCF!G$6</f>
        <v>1419.1932434113526</v>
      </c>
      <c r="CG686" s="15">
        <f ca="1">(AZ686*DCF!H$10-DCF!H$5*MAX(AZ686*DCF!H$10,0)-MAX(AZ686-AY686,0)/Inputs!$B$10)*DCF!H$6</f>
        <v>1499.4858208113135</v>
      </c>
      <c r="CH686" s="15">
        <f ca="1">(BA686*DCF!I$10-DCF!I$5*MAX(BA686*DCF!I$10,0)-MAX(BA686-AZ686,0)/Inputs!$B$10)*DCF!I$6</f>
        <v>1730.5922943602909</v>
      </c>
      <c r="CI686" s="15">
        <f ca="1">(BB686*DCF!J$10-DCF!J$5*MAX(BB686*DCF!J$10,0)-MAX(BB686-BA686,0)/Inputs!$B$10)*DCF!J$6</f>
        <v>2197.4083387798728</v>
      </c>
      <c r="CJ686" s="15">
        <f ca="1">(BC686*DCF!K$10-DCF!K$5*MAX(BC686*DCF!K$10,0)-MAX(BC686-BB686,0)/Inputs!$B$10)*DCF!K$6</f>
        <v>2376.757906522058</v>
      </c>
      <c r="CK686" s="15">
        <f ca="1">(BD686*DCF!L$10-DCF!L$5*MAX(BD686*DCF!L$10,0)-MAX(BD686-BC686,0)/Inputs!$B$10)*DCF!L$6</f>
        <v>2651.5697263962907</v>
      </c>
      <c r="CL686" s="15">
        <f ca="1">(BE686*DCF!M$10-DCF!M$5*MAX(BE686*DCF!M$10,0)-MAX(BE686-BD686,0)/Inputs!$B$10)*DCF!M$6</f>
        <v>2446.8181811938648</v>
      </c>
      <c r="CM686" s="15">
        <f ca="1">(BF686*DCF!C$28-DCF!C$5*MAX(BF686*DCF!C$28,0)-MAX(BF686-Inputs!$B$13,0)/Inputs!$B$17)*DCF!C$6</f>
        <v>3502.2129966036937</v>
      </c>
      <c r="CN686" s="15">
        <f ca="1">(BG686*DCF!D$28-DCF!D$5*MAX(BG686*DCF!D$28,0)-MAX(BG686-BF686,0)/Inputs!$B$17)*DCF!D$6</f>
        <v>3789.8186695545087</v>
      </c>
      <c r="CO686" s="15">
        <f ca="1">(BH686*DCF!E$28-DCF!E$5*MAX(BH686*DCF!E$28,0)-MAX(BH686-BG686,0)/Inputs!$B$17)*DCF!E$6</f>
        <v>3948.6201839668984</v>
      </c>
      <c r="CP686" s="15">
        <f ca="1">(BI686*DCF!F$28-DCF!F$5*MAX(BI686*DCF!F$28,0)-MAX(BI686-BH686,0)/Inputs!$B$17)*DCF!F$6</f>
        <v>3943.0651372202447</v>
      </c>
      <c r="CQ686" s="15">
        <f ca="1">(BJ686*DCF!G$28-DCF!G$5*MAX(BJ686*DCF!G$28,0)-MAX(BJ686-BI686,0)/Inputs!$B$17)*DCF!G$6</f>
        <v>4328.1640056979641</v>
      </c>
      <c r="CR686" s="15">
        <f ca="1">(BK686*DCF!H$28-DCF!H$5*MAX(BK686*DCF!H$28,0)-MAX(BK686-BJ686,0)/Inputs!$B$17)*DCF!H$6</f>
        <v>4715.6340132290388</v>
      </c>
      <c r="CS686" s="15">
        <f ca="1">(BL686*DCF!I$28-DCF!I$5*MAX(BL686*DCF!I$28,0)-MAX(BL686-BK686,0)/Inputs!$B$17)*DCF!I$6</f>
        <v>5027.0945117643532</v>
      </c>
      <c r="CT686" s="15">
        <f ca="1">(BM686*DCF!J$28-DCF!J$5*MAX(BM686*DCF!J$28,0)-MAX(BM686-BL686,0)/Inputs!$B$17)*DCF!J$6</f>
        <v>5187.6524532076655</v>
      </c>
      <c r="CU686" s="15">
        <f ca="1">(BN686*DCF!K$28-DCF!K$5*MAX(BN686*DCF!K$28,0)-MAX(BN686-BM686,0)/Inputs!$B$17)*DCF!K$6</f>
        <v>5424.7517344428288</v>
      </c>
      <c r="CV686" s="15">
        <f ca="1">(BO686*DCF!L$28-DCF!L$5*MAX(BO686*DCF!L$28,0)-MAX(BO686-BN686,0)/Inputs!$B$17)*DCF!L$6</f>
        <v>6798.2087578333767</v>
      </c>
      <c r="CW686" s="15">
        <f ca="1">(BP686*DCF!M$28-DCF!M$5*MAX(BP686*DCF!M$28,0)-MAX(BP686-BO686,0)/Inputs!$B$17)*DCF!M$6</f>
        <v>7157.9306322034108</v>
      </c>
      <c r="CX686" s="15">
        <f ca="1">(BQ686*DCF!C$46-DCF!C$5*MAX(BQ686*DCF!C$46,0)-MAX(BQ686-Inputs!$B$20,0)/Inputs!$B$24)*DCF!C$6</f>
        <v>-1557.5254600668088</v>
      </c>
      <c r="CY686" s="15">
        <f ca="1">(BR686*DCF!D$46-DCF!D$5*MAX(BR686*DCF!D$46,0)-MAX(BR686-BQ686,0)/Inputs!$B$24)*DCF!D$6</f>
        <v>-1308.649225892741</v>
      </c>
      <c r="CZ686" s="15">
        <f ca="1">(BS686*DCF!E$46-DCF!E$5*MAX(BS686*DCF!E$46,0)-MAX(BS686-BR686,0)/Inputs!$B$24)*DCF!E$6</f>
        <v>-1156.0381914772206</v>
      </c>
      <c r="DA686" s="15">
        <f ca="1">(BT686*DCF!F$46-DCF!F$5*MAX(BT686*DCF!F$46,0)-MAX(BT686-BS686,0)/Inputs!$B$24)*DCF!F$6</f>
        <v>-422.01964397962183</v>
      </c>
      <c r="DB686" s="15">
        <f ca="1">(BU686*DCF!G$46-DCF!G$5*MAX(BU686*DCF!G$46,0)-MAX(BU686-BT686,0)/Inputs!$B$24)*DCF!G$6</f>
        <v>-1337.5589774645409</v>
      </c>
      <c r="DC686" s="15">
        <f ca="1">(BV686*DCF!H$46-DCF!H$5*MAX(BV686*DCF!H$46,0)-MAX(BV686-BU686,0)/Inputs!$B$24)*DCF!H$6</f>
        <v>-993.18058371685095</v>
      </c>
      <c r="DD686" s="15">
        <f ca="1">(BW686*DCF!I$46-DCF!I$5*MAX(BW686*DCF!I$46,0)-MAX(BW686-BV686,0)/Inputs!$B$24)*DCF!I$6</f>
        <v>-636.696332600549</v>
      </c>
      <c r="DE686" s="15">
        <f ca="1">(BX686*DCF!J$46-DCF!J$5*MAX(BX686*DCF!J$46,0)-MAX(BX686-BW686,0)/Inputs!$B$24)*DCF!J$6</f>
        <v>-85.627062029255086</v>
      </c>
      <c r="DF686" s="15">
        <f ca="1">(BY686*DCF!K$46-DCF!K$5*MAX(BY686*DCF!K$46,0)-MAX(BY686-BX686,0)/Inputs!$B$24)*DCF!K$6</f>
        <v>966.29026231315675</v>
      </c>
      <c r="DG686" s="15">
        <f ca="1">(BZ686*DCF!L$46-DCF!L$5*MAX(BZ686*DCF!L$46,0)-MAX(BZ686-BY686,0)/Inputs!$B$24)*DCF!L$6</f>
        <v>-383.10076371241036</v>
      </c>
      <c r="DH686" s="15">
        <f ca="1">(CA686*DCF!M$46-DCF!M$5*MAX(CA686*DCF!M$46,0)-MAX(CA686-BZ686,0)/Inputs!$B$24)*DCF!M$6</f>
        <v>1766.9208240612863</v>
      </c>
      <c r="DI686" s="15">
        <f ca="1">SUM(CB686:CL686)+BE686*DCF!M$10*(1+Inputs!$B$30)*(1-Inputs!$B$33)*(1-Inputs!$B$30/Inputs!$B$31)/(Inputs!$B$29-Inputs!$B$30)*DCF!M$6</f>
        <v>67683.24458383731</v>
      </c>
      <c r="DJ686" s="15">
        <f ca="1">SUM(CM686:CW686)+BP686*DCF!M$28*(1+Inputs!$B$30)*(1-Inputs!$B$33)*(1-Inputs!$B$30/Inputs!$B$31)/(Inputs!$B$29-Inputs!$B$30)*DCF!M$6</f>
        <v>194991.04630022784</v>
      </c>
      <c r="DK686" s="15">
        <f ca="1">SUM(CX686:DH686)+CA686*DCF!M$46*(1+Inputs!$B$30)*(1-Inputs!$B$33)*(1-Inputs!$B$30/Inputs!$B$31)/(Inputs!$B$29-Inputs!$B$30)*DCF!M$6</f>
        <v>40224.020124202107</v>
      </c>
      <c r="DM686" s="15">
        <f ca="1">DI686+DJ686+DK686+Inputs!$B$34+Inputs!$B$36-Inputs!$B$35</f>
        <v>379749.31100826728</v>
      </c>
    </row>
    <row r="687" spans="1:117" x14ac:dyDescent="0.75">
      <c r="A687" s="11">
        <v>674</v>
      </c>
      <c r="C687" s="23">
        <f t="shared" ca="1" si="397"/>
        <v>2.6709947954259194E-2</v>
      </c>
      <c r="D687" s="23">
        <f t="shared" ca="1" si="397"/>
        <v>-9.3671063194458337E-2</v>
      </c>
      <c r="E687" s="23">
        <f t="shared" ca="1" si="397"/>
        <v>0.34544546785400315</v>
      </c>
      <c r="F687" s="23">
        <f t="shared" ca="1" si="397"/>
        <v>1.1158389266474451</v>
      </c>
      <c r="G687" s="23">
        <f t="shared" ca="1" si="397"/>
        <v>-1.5481581699559728</v>
      </c>
      <c r="H687" s="23">
        <f t="shared" ca="1" si="397"/>
        <v>0.19580030917899599</v>
      </c>
      <c r="I687" s="23">
        <f t="shared" ca="1" si="397"/>
        <v>1.7359184569286763</v>
      </c>
      <c r="J687" s="23">
        <f t="shared" ca="1" si="397"/>
        <v>-0.16821464139593692</v>
      </c>
      <c r="K687" s="23">
        <f t="shared" ca="1" si="397"/>
        <v>0.68518566875228393</v>
      </c>
      <c r="L687" s="23">
        <f t="shared" ca="1" si="397"/>
        <v>3.7969915632921993E-2</v>
      </c>
      <c r="M687" s="23">
        <f t="shared" ca="1" si="397"/>
        <v>0.73266974974936394</v>
      </c>
      <c r="N687" s="23">
        <f ca="1">SQRT(Inputs!$B$38)*C687+SQRT(1-Inputs!$B$38)*_xlfn.NORM.S.INV(RAND())</f>
        <v>-1.8418896208953175</v>
      </c>
      <c r="O687" s="23">
        <f ca="1">SQRT(Inputs!$B$38)*D687+SQRT(1-Inputs!$B$38)*_xlfn.NORM.S.INV(RAND())</f>
        <v>0.62793976826923703</v>
      </c>
      <c r="P687" s="23">
        <f ca="1">SQRT(Inputs!$B$38)*E687+SQRT(1-Inputs!$B$38)*_xlfn.NORM.S.INV(RAND())</f>
        <v>8.1069458329031049E-2</v>
      </c>
      <c r="Q687" s="23">
        <f ca="1">SQRT(Inputs!$B$38)*F687+SQRT(1-Inputs!$B$38)*_xlfn.NORM.S.INV(RAND())</f>
        <v>0.13742693320529764</v>
      </c>
      <c r="R687" s="23">
        <f ca="1">SQRT(Inputs!$B$38)*G687+SQRT(1-Inputs!$B$38)*_xlfn.NORM.S.INV(RAND())</f>
        <v>-5.7055200472901468E-2</v>
      </c>
      <c r="S687" s="23">
        <f ca="1">SQRT(Inputs!$B$38)*H687+SQRT(1-Inputs!$B$38)*_xlfn.NORM.S.INV(RAND())</f>
        <v>9.0302759597995622E-2</v>
      </c>
      <c r="T687" s="23">
        <f ca="1">SQRT(Inputs!$B$38)*I687+SQRT(1-Inputs!$B$38)*_xlfn.NORM.S.INV(RAND())</f>
        <v>0.16513792242143688</v>
      </c>
      <c r="U687" s="23">
        <f ca="1">SQRT(Inputs!$B$38)*J687+SQRT(1-Inputs!$B$38)*_xlfn.NORM.S.INV(RAND())</f>
        <v>-0.70286356288322827</v>
      </c>
      <c r="V687" s="23">
        <f ca="1">SQRT(Inputs!$B$38)*K687+SQRT(1-Inputs!$B$38)*_xlfn.NORM.S.INV(RAND())</f>
        <v>-0.12768015138865968</v>
      </c>
      <c r="W687" s="23">
        <f ca="1">SQRT(Inputs!$B$38)*L687+SQRT(1-Inputs!$B$38)*_xlfn.NORM.S.INV(RAND())</f>
        <v>0.35615985963469093</v>
      </c>
      <c r="X687" s="23">
        <f ca="1">SQRT(Inputs!$B$38)*M687+SQRT(1-Inputs!$B$38)*_xlfn.NORM.S.INV(RAND())</f>
        <v>-0.81049732744098191</v>
      </c>
      <c r="Y687" s="23">
        <f ca="1">SQRT(Inputs!$B$38)*C687+SQRT(1-Inputs!$B$38)*_xlfn.NORM.S.INV(RAND())</f>
        <v>-0.50530327529963914</v>
      </c>
      <c r="Z687" s="23">
        <f ca="1">SQRT(Inputs!$B$38)*D687+SQRT(1-Inputs!$B$38)*_xlfn.NORM.S.INV(RAND())</f>
        <v>0.98851245791478859</v>
      </c>
      <c r="AA687" s="23">
        <f ca="1">SQRT(Inputs!$B$38)*E687+SQRT(1-Inputs!$B$38)*_xlfn.NORM.S.INV(RAND())</f>
        <v>0.42941534925326441</v>
      </c>
      <c r="AB687" s="23">
        <f ca="1">SQRT(Inputs!$B$38)*F687+SQRT(1-Inputs!$B$38)*_xlfn.NORM.S.INV(RAND())</f>
        <v>0.78857114181708676</v>
      </c>
      <c r="AC687" s="23">
        <f ca="1">SQRT(Inputs!$B$38)*G687+SQRT(1-Inputs!$B$38)*_xlfn.NORM.S.INV(RAND())</f>
        <v>0.23003597557073452</v>
      </c>
      <c r="AD687" s="23">
        <f ca="1">SQRT(Inputs!$B$38)*H687+SQRT(1-Inputs!$B$38)*_xlfn.NORM.S.INV(RAND())</f>
        <v>0.27865555136997056</v>
      </c>
      <c r="AE687" s="23">
        <f ca="1">SQRT(Inputs!$B$38)*I687+SQRT(1-Inputs!$B$38)*_xlfn.NORM.S.INV(RAND())</f>
        <v>0.93692191398111213</v>
      </c>
      <c r="AF687" s="23">
        <f ca="1">SQRT(Inputs!$B$38)*J687+SQRT(1-Inputs!$B$38)*_xlfn.NORM.S.INV(RAND())</f>
        <v>0.33938463615461617</v>
      </c>
      <c r="AG687" s="23">
        <f ca="1">SQRT(Inputs!$B$38)*K687+SQRT(1-Inputs!$B$38)*_xlfn.NORM.S.INV(RAND())</f>
        <v>0.43098675476204357</v>
      </c>
      <c r="AH687" s="23">
        <f ca="1">SQRT(Inputs!$B$38)*L687+SQRT(1-Inputs!$B$38)*_xlfn.NORM.S.INV(RAND())</f>
        <v>-1.4113497734724636</v>
      </c>
      <c r="AI687" s="23">
        <f ca="1">SQRT(Inputs!$B$38)*M687+SQRT(1-Inputs!$B$38)*_xlfn.NORM.S.INV(RAND())</f>
        <v>-0.47217769346451338</v>
      </c>
      <c r="AJ687" s="23">
        <f ca="1">SQRT(Inputs!$B$38)*C687+SQRT(1-Inputs!$B$38)*_xlfn.NORM.S.INV(RAND())</f>
        <v>1.2902450433116417</v>
      </c>
      <c r="AK687" s="23">
        <f ca="1">SQRT(Inputs!$B$38)*D687+SQRT(1-Inputs!$B$38)*_xlfn.NORM.S.INV(RAND())</f>
        <v>1.1837739001944125</v>
      </c>
      <c r="AL687" s="23">
        <f ca="1">SQRT(Inputs!$B$38)*E687+SQRT(1-Inputs!$B$38)*_xlfn.NORM.S.INV(RAND())</f>
        <v>-0.63130802495762006</v>
      </c>
      <c r="AM687" s="23">
        <f ca="1">SQRT(Inputs!$B$38)*F687+SQRT(1-Inputs!$B$38)*_xlfn.NORM.S.INV(RAND())</f>
        <v>1.7346002503301687</v>
      </c>
      <c r="AN687" s="23">
        <f ca="1">SQRT(Inputs!$B$38)*G687+SQRT(1-Inputs!$B$38)*_xlfn.NORM.S.INV(RAND())</f>
        <v>-0.72197603394994669</v>
      </c>
      <c r="AO687" s="23">
        <f ca="1">SQRT(Inputs!$B$38)*H687+SQRT(1-Inputs!$B$38)*_xlfn.NORM.S.INV(RAND())</f>
        <v>-0.8594241865800244</v>
      </c>
      <c r="AP687" s="23">
        <f ca="1">SQRT(Inputs!$B$38)*I687+SQRT(1-Inputs!$B$38)*_xlfn.NORM.S.INV(RAND())</f>
        <v>1.1800330631282079</v>
      </c>
      <c r="AQ687" s="23">
        <f ca="1">SQRT(Inputs!$B$38)*J687+SQRT(1-Inputs!$B$38)*_xlfn.NORM.S.INV(RAND())</f>
        <v>1.5444450745748473</v>
      </c>
      <c r="AR687" s="23">
        <f ca="1">SQRT(Inputs!$B$38)*K687+SQRT(1-Inputs!$B$38)*_xlfn.NORM.S.INV(RAND())</f>
        <v>0.56460001305042407</v>
      </c>
      <c r="AS687" s="23">
        <f ca="1">SQRT(Inputs!$B$38)*L687+SQRT(1-Inputs!$B$38)*_xlfn.NORM.S.INV(RAND())</f>
        <v>-0.46061327666457996</v>
      </c>
      <c r="AT687" s="23">
        <f ca="1">SQRT(Inputs!$B$38)*M687+SQRT(1-Inputs!$B$38)*_xlfn.NORM.S.INV(RAND())</f>
        <v>0.12697395676018597</v>
      </c>
      <c r="AU687" s="15">
        <f ca="1">Inputs!$B$6*EXP($B$8-0.5*C$5^2+C$5*N687)</f>
        <v>3682.9158901944684</v>
      </c>
      <c r="AV687" s="15">
        <f t="shared" ca="1" si="365"/>
        <v>4916.5886424985838</v>
      </c>
      <c r="AW687" s="15">
        <f t="shared" ca="1" si="366"/>
        <v>6060.8211273160259</v>
      </c>
      <c r="AX687" s="15">
        <f t="shared" ca="1" si="367"/>
        <v>7527.7967900192361</v>
      </c>
      <c r="AY687" s="15">
        <f t="shared" ca="1" si="368"/>
        <v>9138.6385898284498</v>
      </c>
      <c r="AZ687" s="15">
        <f t="shared" ca="1" si="369"/>
        <v>11288.499395091521</v>
      </c>
      <c r="BA687" s="15">
        <f t="shared" ca="1" si="370"/>
        <v>14055.067412377213</v>
      </c>
      <c r="BB687" s="15">
        <f t="shared" ca="1" si="371"/>
        <v>16037.607756420613</v>
      </c>
      <c r="BC687" s="15">
        <f t="shared" ca="1" si="372"/>
        <v>19401.387332107213</v>
      </c>
      <c r="BD687" s="15">
        <f t="shared" ca="1" si="373"/>
        <v>24573.663755157722</v>
      </c>
      <c r="BE687" s="15">
        <f t="shared" ca="1" si="374"/>
        <v>27969.068774431333</v>
      </c>
      <c r="BF687" s="15">
        <f ca="1">Inputs!$B$13*EXP($B$9-0.5*C$6^2+C$6*Y687)</f>
        <v>12512.632636676011</v>
      </c>
      <c r="BG687" s="15">
        <f t="shared" ca="1" si="375"/>
        <v>18227.255326554219</v>
      </c>
      <c r="BH687" s="15">
        <f t="shared" ca="1" si="376"/>
        <v>23914.334878062382</v>
      </c>
      <c r="BI687" s="15">
        <f t="shared" ca="1" si="377"/>
        <v>33052.644914007404</v>
      </c>
      <c r="BJ687" s="15">
        <f t="shared" ca="1" si="378"/>
        <v>41886.515670870918</v>
      </c>
      <c r="BK687" s="15">
        <f t="shared" ca="1" si="379"/>
        <v>53395.486140593464</v>
      </c>
      <c r="BL687" s="15">
        <f t="shared" ca="1" si="380"/>
        <v>74057.301061421793</v>
      </c>
      <c r="BM687" s="15">
        <f t="shared" ca="1" si="381"/>
        <v>94952.473800487249</v>
      </c>
      <c r="BN687" s="15">
        <f t="shared" ca="1" si="382"/>
        <v>122969.51955212935</v>
      </c>
      <c r="BO687" s="15">
        <f t="shared" ca="1" si="383"/>
        <v>128408.63810574311</v>
      </c>
      <c r="BP687" s="15">
        <f t="shared" ca="1" si="384"/>
        <v>149814.26267801298</v>
      </c>
      <c r="BQ687" s="15">
        <f ca="1">Inputs!$B$20*EXP($B$10-0.5*C$7^2+C$7*AJ687)</f>
        <v>6778.8060470026458</v>
      </c>
      <c r="BR687" s="15">
        <f t="shared" ca="1" si="385"/>
        <v>13395.58847623926</v>
      </c>
      <c r="BS687" s="15">
        <f t="shared" ca="1" si="386"/>
        <v>15301.934039408505</v>
      </c>
      <c r="BT687" s="15">
        <f t="shared" ca="1" si="387"/>
        <v>33255.552552413668</v>
      </c>
      <c r="BU687" s="15">
        <f t="shared" ca="1" si="388"/>
        <v>38700.814676585855</v>
      </c>
      <c r="BV687" s="15">
        <f t="shared" ca="1" si="389"/>
        <v>44365.580580587208</v>
      </c>
      <c r="BW687" s="15">
        <f t="shared" ca="1" si="390"/>
        <v>79473.959026576369</v>
      </c>
      <c r="BX687" s="15">
        <f t="shared" ca="1" si="391"/>
        <v>151496.99693740677</v>
      </c>
      <c r="BY687" s="15">
        <f t="shared" ca="1" si="392"/>
        <v>236487.46842079904</v>
      </c>
      <c r="BZ687" s="15">
        <f t="shared" ca="1" si="393"/>
        <v>304884.04800926783</v>
      </c>
      <c r="CA687" s="15">
        <f t="shared" ca="1" si="394"/>
        <v>438042.60236153839</v>
      </c>
      <c r="CB687" s="15">
        <f ca="1">(AU687*DCF!C$10-DCF!C$5*MAX(AU687*DCF!C$10,0)-MAX(AU687-Inputs!$B$6,0)/Inputs!$B$10)*DCF!C$6</f>
        <v>945.80637303774483</v>
      </c>
      <c r="CC687" s="15">
        <f ca="1">(AV687*DCF!D$10-DCF!D$5*MAX(AV687*DCF!D$10,0)-MAX(AV687-AU687,0)/Inputs!$B$10)*DCF!D$6</f>
        <v>897.58635967457826</v>
      </c>
      <c r="CD687" s="15">
        <f ca="1">(AW687*DCF!E$10-DCF!E$5*MAX(AW687*DCF!E$10,0)-MAX(AW687-AV687,0)/Inputs!$B$10)*DCF!E$6</f>
        <v>1141.6185779775767</v>
      </c>
      <c r="CE687" s="15">
        <f ca="1">(AX687*DCF!F$10-DCF!F$5*MAX(AX687*DCF!F$10,0)-MAX(AX687-AW687,0)/Inputs!$B$10)*DCF!F$6</f>
        <v>1338.0647775213929</v>
      </c>
      <c r="CF687" s="15">
        <f ca="1">(AY687*DCF!G$10-DCF!G$5*MAX(AY687*DCF!G$10,0)-MAX(AY687-AX687,0)/Inputs!$B$10)*DCF!G$6</f>
        <v>1573.2920788955953</v>
      </c>
      <c r="CG687" s="15">
        <f ca="1">(AZ687*DCF!H$10-DCF!H$5*MAX(AZ687*DCF!H$10,0)-MAX(AZ687-AY687,0)/Inputs!$B$10)*DCF!H$6</f>
        <v>1809.9239272681716</v>
      </c>
      <c r="CH687" s="15">
        <f ca="1">(BA687*DCF!I$10-DCF!I$5*MAX(BA687*DCF!I$10,0)-MAX(BA687-AZ687,0)/Inputs!$B$10)*DCF!I$6</f>
        <v>2113.5339992030308</v>
      </c>
      <c r="CI687" s="15">
        <f ca="1">(BB687*DCF!J$10-DCF!J$5*MAX(BB687*DCF!J$10,0)-MAX(BB687-BA687,0)/Inputs!$B$10)*DCF!J$6</f>
        <v>2451.6693839563809</v>
      </c>
      <c r="CJ687" s="15">
        <f ca="1">(BC687*DCF!K$10-DCF!K$5*MAX(BC687*DCF!K$10,0)-MAX(BC687-BB687,0)/Inputs!$B$10)*DCF!K$6</f>
        <v>2652.4338379338392</v>
      </c>
      <c r="CK687" s="15">
        <f ca="1">(BD687*DCF!L$10-DCF!L$5*MAX(BD687*DCF!L$10,0)-MAX(BD687-BC687,0)/Inputs!$B$10)*DCF!L$6</f>
        <v>3037.3166983079268</v>
      </c>
      <c r="CL687" s="15">
        <f ca="1">(BE687*DCF!M$10-DCF!M$5*MAX(BE687*DCF!M$10,0)-MAX(BE687-BD687,0)/Inputs!$B$10)*DCF!M$6</f>
        <v>3541.1799481698736</v>
      </c>
      <c r="CM687" s="15">
        <f ca="1">(BF687*DCF!C$28-DCF!C$5*MAX(BF687*DCF!C$28,0)-MAX(BF687-Inputs!$B$13,0)/Inputs!$B$17)*DCF!C$6</f>
        <v>3558.812073305015</v>
      </c>
      <c r="CN687" s="15">
        <f ca="1">(BG687*DCF!D$28-DCF!D$5*MAX(BG687*DCF!D$28,0)-MAX(BG687-BF687,0)/Inputs!$B$17)*DCF!D$6</f>
        <v>4149.1560505828083</v>
      </c>
      <c r="CO687" s="15">
        <f ca="1">(BH687*DCF!E$28-DCF!E$5*MAX(BH687*DCF!E$28,0)-MAX(BH687-BG687,0)/Inputs!$B$17)*DCF!E$6</f>
        <v>5652.120368528329</v>
      </c>
      <c r="CP687" s="15">
        <f ca="1">(BI687*DCF!F$28-DCF!F$5*MAX(BI687*DCF!F$28,0)-MAX(BI687-BH687,0)/Inputs!$B$17)*DCF!F$6</f>
        <v>7309.1486749264141</v>
      </c>
      <c r="CQ687" s="15">
        <f ca="1">(BJ687*DCF!G$28-DCF!G$5*MAX(BJ687*DCF!G$28,0)-MAX(BJ687-BI687,0)/Inputs!$B$17)*DCF!G$6</f>
        <v>9382.0044895690808</v>
      </c>
      <c r="CR687" s="15">
        <f ca="1">(BK687*DCF!H$28-DCF!H$5*MAX(BK687*DCF!H$28,0)-MAX(BK687-BJ687,0)/Inputs!$B$17)*DCF!H$6</f>
        <v>11417.121792036593</v>
      </c>
      <c r="CS687" s="15">
        <f ca="1">(BL687*DCF!I$28-DCF!I$5*MAX(BL687*DCF!I$28,0)-MAX(BL687-BK687,0)/Inputs!$B$17)*DCF!I$6</f>
        <v>14449.195388764334</v>
      </c>
      <c r="CT687" s="15">
        <f ca="1">(BM687*DCF!J$28-DCF!J$5*MAX(BM687*DCF!J$28,0)-MAX(BM687-BL687,0)/Inputs!$B$17)*DCF!J$6</f>
        <v>18411.755056288865</v>
      </c>
      <c r="CU687" s="15">
        <f ca="1">(BN687*DCF!K$28-DCF!K$5*MAX(BN687*DCF!K$28,0)-MAX(BN687-BM687,0)/Inputs!$B$17)*DCF!K$6</f>
        <v>22537.38578011766</v>
      </c>
      <c r="CV687" s="15">
        <f ca="1">(BO687*DCF!L$28-DCF!L$5*MAX(BO687*DCF!L$28,0)-MAX(BO687-BN687,0)/Inputs!$B$17)*DCF!L$6</f>
        <v>25004.773249178699</v>
      </c>
      <c r="CW687" s="15">
        <f ca="1">(BP687*DCF!M$28-DCF!M$5*MAX(BP687*DCF!M$28,0)-MAX(BP687-BO687,0)/Inputs!$B$17)*DCF!M$6</f>
        <v>25950.150973949389</v>
      </c>
      <c r="CX687" s="15">
        <f ca="1">(BQ687*DCF!C$46-DCF!C$5*MAX(BQ687*DCF!C$46,0)-MAX(BQ687-Inputs!$B$20,0)/Inputs!$B$24)*DCF!C$6</f>
        <v>-3218.110425175043</v>
      </c>
      <c r="CY687" s="15">
        <f ca="1">(BR687*DCF!D$46-DCF!D$5*MAX(BR687*DCF!D$46,0)-MAX(BR687-BQ687,0)/Inputs!$B$24)*DCF!D$6</f>
        <v>-5109.6407020069737</v>
      </c>
      <c r="CZ687" s="15">
        <f ca="1">(BS687*DCF!E$46-DCF!E$5*MAX(BS687*DCF!E$46,0)-MAX(BS687-BR687,0)/Inputs!$B$24)*DCF!E$6</f>
        <v>-2560.9092829641531</v>
      </c>
      <c r="DA687" s="15">
        <f ca="1">(BT687*DCF!F$46-DCF!F$5*MAX(BT687*DCF!F$46,0)-MAX(BT687-BS687,0)/Inputs!$B$24)*DCF!F$6</f>
        <v>-8959.3596522703137</v>
      </c>
      <c r="DB687" s="15">
        <f ca="1">(BU687*DCF!G$46-DCF!G$5*MAX(BU687*DCF!G$46,0)-MAX(BU687-BT687,0)/Inputs!$B$24)*DCF!G$6</f>
        <v>-3133.4975355753663</v>
      </c>
      <c r="DC687" s="15">
        <f ca="1">(BV687*DCF!H$46-DCF!H$5*MAX(BV687*DCF!H$46,0)-MAX(BV687-BU687,0)/Inputs!$B$24)*DCF!H$6</f>
        <v>-1760.2912960718695</v>
      </c>
      <c r="DD687" s="15">
        <f ca="1">(BW687*DCF!I$46-DCF!I$5*MAX(BW687*DCF!I$46,0)-MAX(BW687-BV687,0)/Inputs!$B$24)*DCF!I$6</f>
        <v>-8242.7753795057251</v>
      </c>
      <c r="DE687" s="15">
        <f ca="1">(BX687*DCF!J$46-DCF!J$5*MAX(BX687*DCF!J$46,0)-MAX(BX687-BW687,0)/Inputs!$B$24)*DCF!J$6</f>
        <v>-12744.453005053565</v>
      </c>
      <c r="DF687" s="15">
        <f ca="1">(BY687*DCF!K$46-DCF!K$5*MAX(BY687*DCF!K$46,0)-MAX(BY687-BX687,0)/Inputs!$B$24)*DCF!K$6</f>
        <v>-7311.4488454131706</v>
      </c>
      <c r="DG687" s="15">
        <f ca="1">(BZ687*DCF!L$46-DCF!L$5*MAX(BZ687*DCF!L$46,0)-MAX(BZ687-BY687,0)/Inputs!$B$24)*DCF!L$6</f>
        <v>5596.8523199447809</v>
      </c>
      <c r="DH687" s="15">
        <f ca="1">(CA687*DCF!M$46-DCF!M$5*MAX(CA687*DCF!M$46,0)-MAX(CA687-BZ687,0)/Inputs!$B$24)*DCF!M$6</f>
        <v>6503.1992936107808</v>
      </c>
      <c r="DI687" s="15">
        <f ca="1">SUM(CB687:CL687)+BE687*DCF!M$10*(1+Inputs!$B$30)*(1-Inputs!$B$33)*(1-Inputs!$B$30/Inputs!$B$31)/(Inputs!$B$29-Inputs!$B$30)*DCF!M$6</f>
        <v>99340.714213834086</v>
      </c>
      <c r="DJ687" s="15">
        <f ca="1">SUM(CM687:CW687)+BP687*DCF!M$28*(1+Inputs!$B$30)*(1-Inputs!$B$33)*(1-Inputs!$B$30/Inputs!$B$31)/(Inputs!$B$29-Inputs!$B$30)*DCF!M$6</f>
        <v>703735.05605917005</v>
      </c>
      <c r="DK687" s="15">
        <f ca="1">SUM(CX687:DH687)+CA687*DCF!M$46*(1+Inputs!$B$30)*(1-Inputs!$B$33)*(1-Inputs!$B$30/Inputs!$B$31)/(Inputs!$B$29-Inputs!$B$30)*DCF!M$6</f>
        <v>636325.31820391305</v>
      </c>
      <c r="DM687" s="15">
        <f ca="1">DI687+DJ687+DK687+Inputs!$B$34+Inputs!$B$36-Inputs!$B$35</f>
        <v>1516252.0884769172</v>
      </c>
    </row>
    <row r="688" spans="1:117" x14ac:dyDescent="0.75">
      <c r="A688" s="11">
        <v>675</v>
      </c>
      <c r="C688" s="23">
        <f t="shared" ca="1" si="397"/>
        <v>-1.1306481525882264</v>
      </c>
      <c r="D688" s="23">
        <f t="shared" ca="1" si="397"/>
        <v>1.137025706692006</v>
      </c>
      <c r="E688" s="23">
        <f t="shared" ca="1" si="397"/>
        <v>0.41337570952111519</v>
      </c>
      <c r="F688" s="23">
        <f t="shared" ca="1" si="397"/>
        <v>0.57185732837602155</v>
      </c>
      <c r="G688" s="23">
        <f t="shared" ca="1" si="397"/>
        <v>-0.78609127204074869</v>
      </c>
      <c r="H688" s="23">
        <f t="shared" ca="1" si="397"/>
        <v>0.89091893269911138</v>
      </c>
      <c r="I688" s="23">
        <f t="shared" ca="1" si="397"/>
        <v>-2.4122258230353024</v>
      </c>
      <c r="J688" s="23">
        <f t="shared" ca="1" si="397"/>
        <v>1.2800029696536301</v>
      </c>
      <c r="K688" s="23">
        <f t="shared" ca="1" si="397"/>
        <v>-1.2394366063852136</v>
      </c>
      <c r="L688" s="23">
        <f t="shared" ca="1" si="397"/>
        <v>-1.0495301500189373</v>
      </c>
      <c r="M688" s="23">
        <f t="shared" ca="1" si="397"/>
        <v>1.1976698790108367</v>
      </c>
      <c r="N688" s="23">
        <f ca="1">SQRT(Inputs!$B$38)*C688+SQRT(1-Inputs!$B$38)*_xlfn.NORM.S.INV(RAND())</f>
        <v>0.13200748836267351</v>
      </c>
      <c r="O688" s="23">
        <f ca="1">SQRT(Inputs!$B$38)*D688+SQRT(1-Inputs!$B$38)*_xlfn.NORM.S.INV(RAND())</f>
        <v>0.31888850970698285</v>
      </c>
      <c r="P688" s="23">
        <f ca="1">SQRT(Inputs!$B$38)*E688+SQRT(1-Inputs!$B$38)*_xlfn.NORM.S.INV(RAND())</f>
        <v>0.21196702417517491</v>
      </c>
      <c r="Q688" s="23">
        <f ca="1">SQRT(Inputs!$B$38)*F688+SQRT(1-Inputs!$B$38)*_xlfn.NORM.S.INV(RAND())</f>
        <v>-1.740415906657794E-2</v>
      </c>
      <c r="R688" s="23">
        <f ca="1">SQRT(Inputs!$B$38)*G688+SQRT(1-Inputs!$B$38)*_xlfn.NORM.S.INV(RAND())</f>
        <v>0.11492216497570018</v>
      </c>
      <c r="S688" s="23">
        <f ca="1">SQRT(Inputs!$B$38)*H688+SQRT(1-Inputs!$B$38)*_xlfn.NORM.S.INV(RAND())</f>
        <v>-0.43122930009846</v>
      </c>
      <c r="T688" s="23">
        <f ca="1">SQRT(Inputs!$B$38)*I688+SQRT(1-Inputs!$B$38)*_xlfn.NORM.S.INV(RAND())</f>
        <v>-0.96674400062305166</v>
      </c>
      <c r="U688" s="23">
        <f ca="1">SQRT(Inputs!$B$38)*J688+SQRT(1-Inputs!$B$38)*_xlfn.NORM.S.INV(RAND())</f>
        <v>1.7047499490547935</v>
      </c>
      <c r="V688" s="23">
        <f ca="1">SQRT(Inputs!$B$38)*K688+SQRT(1-Inputs!$B$38)*_xlfn.NORM.S.INV(RAND())</f>
        <v>-0.94499371010967459</v>
      </c>
      <c r="W688" s="23">
        <f ca="1">SQRT(Inputs!$B$38)*L688+SQRT(1-Inputs!$B$38)*_xlfn.NORM.S.INV(RAND())</f>
        <v>-1.1627682311406287</v>
      </c>
      <c r="X688" s="23">
        <f ca="1">SQRT(Inputs!$B$38)*M688+SQRT(1-Inputs!$B$38)*_xlfn.NORM.S.INV(RAND())</f>
        <v>0.41875703772033274</v>
      </c>
      <c r="Y688" s="23">
        <f ca="1">SQRT(Inputs!$B$38)*C688+SQRT(1-Inputs!$B$38)*_xlfn.NORM.S.INV(RAND())</f>
        <v>-1.1695674870764505E-2</v>
      </c>
      <c r="Z688" s="23">
        <f ca="1">SQRT(Inputs!$B$38)*D688+SQRT(1-Inputs!$B$38)*_xlfn.NORM.S.INV(RAND())</f>
        <v>-6.8343377702539954E-2</v>
      </c>
      <c r="AA688" s="23">
        <f ca="1">SQRT(Inputs!$B$38)*E688+SQRT(1-Inputs!$B$38)*_xlfn.NORM.S.INV(RAND())</f>
        <v>0.85874084478223889</v>
      </c>
      <c r="AB688" s="23">
        <f ca="1">SQRT(Inputs!$B$38)*F688+SQRT(1-Inputs!$B$38)*_xlfn.NORM.S.INV(RAND())</f>
        <v>0.65450671989020992</v>
      </c>
      <c r="AC688" s="23">
        <f ca="1">SQRT(Inputs!$B$38)*G688+SQRT(1-Inputs!$B$38)*_xlfn.NORM.S.INV(RAND())</f>
        <v>-1.1974622861024087</v>
      </c>
      <c r="AD688" s="23">
        <f ca="1">SQRT(Inputs!$B$38)*H688+SQRT(1-Inputs!$B$38)*_xlfn.NORM.S.INV(RAND())</f>
        <v>2.6382983876331756</v>
      </c>
      <c r="AE688" s="23">
        <f ca="1">SQRT(Inputs!$B$38)*I688+SQRT(1-Inputs!$B$38)*_xlfn.NORM.S.INV(RAND())</f>
        <v>-1.1091559566235298</v>
      </c>
      <c r="AF688" s="23">
        <f ca="1">SQRT(Inputs!$B$38)*J688+SQRT(1-Inputs!$B$38)*_xlfn.NORM.S.INV(RAND())</f>
        <v>-0.58599839632065731</v>
      </c>
      <c r="AG688" s="23">
        <f ca="1">SQRT(Inputs!$B$38)*K688+SQRT(1-Inputs!$B$38)*_xlfn.NORM.S.INV(RAND())</f>
        <v>-0.68148755299694652</v>
      </c>
      <c r="AH688" s="23">
        <f ca="1">SQRT(Inputs!$B$38)*L688+SQRT(1-Inputs!$B$38)*_xlfn.NORM.S.INV(RAND())</f>
        <v>-1.7642620820834267</v>
      </c>
      <c r="AI688" s="23">
        <f ca="1">SQRT(Inputs!$B$38)*M688+SQRT(1-Inputs!$B$38)*_xlfn.NORM.S.INV(RAND())</f>
        <v>-0.10654659943349176</v>
      </c>
      <c r="AJ688" s="23">
        <f ca="1">SQRT(Inputs!$B$38)*C688+SQRT(1-Inputs!$B$38)*_xlfn.NORM.S.INV(RAND())</f>
        <v>-0.61596704894100429</v>
      </c>
      <c r="AK688" s="23">
        <f ca="1">SQRT(Inputs!$B$38)*D688+SQRT(1-Inputs!$B$38)*_xlfn.NORM.S.INV(RAND())</f>
        <v>0.57632247218373278</v>
      </c>
      <c r="AL688" s="23">
        <f ca="1">SQRT(Inputs!$B$38)*E688+SQRT(1-Inputs!$B$38)*_xlfn.NORM.S.INV(RAND())</f>
        <v>1.6143171304767037</v>
      </c>
      <c r="AM688" s="23">
        <f ca="1">SQRT(Inputs!$B$38)*F688+SQRT(1-Inputs!$B$38)*_xlfn.NORM.S.INV(RAND())</f>
        <v>-0.13344271321523171</v>
      </c>
      <c r="AN688" s="23">
        <f ca="1">SQRT(Inputs!$B$38)*G688+SQRT(1-Inputs!$B$38)*_xlfn.NORM.S.INV(RAND())</f>
        <v>0.42077604204293684</v>
      </c>
      <c r="AO688" s="23">
        <f ca="1">SQRT(Inputs!$B$38)*H688+SQRT(1-Inputs!$B$38)*_xlfn.NORM.S.INV(RAND())</f>
        <v>0.98297104145340797</v>
      </c>
      <c r="AP688" s="23">
        <f ca="1">SQRT(Inputs!$B$38)*I688+SQRT(1-Inputs!$B$38)*_xlfn.NORM.S.INV(RAND())</f>
        <v>-1.5630992748282968</v>
      </c>
      <c r="AQ688" s="23">
        <f ca="1">SQRT(Inputs!$B$38)*J688+SQRT(1-Inputs!$B$38)*_xlfn.NORM.S.INV(RAND())</f>
        <v>0.71867411827409022</v>
      </c>
      <c r="AR688" s="23">
        <f ca="1">SQRT(Inputs!$B$38)*K688+SQRT(1-Inputs!$B$38)*_xlfn.NORM.S.INV(RAND())</f>
        <v>-1.2944477744667831</v>
      </c>
      <c r="AS688" s="23">
        <f ca="1">SQRT(Inputs!$B$38)*L688+SQRT(1-Inputs!$B$38)*_xlfn.NORM.S.INV(RAND())</f>
        <v>0.94538688015437777</v>
      </c>
      <c r="AT688" s="23">
        <f ca="1">SQRT(Inputs!$B$38)*M688+SQRT(1-Inputs!$B$38)*_xlfn.NORM.S.INV(RAND())</f>
        <v>-0.46609434386531889</v>
      </c>
      <c r="AU688" s="15">
        <f ca="1">Inputs!$B$6*EXP($B$8-0.5*C$5^2+C$5*N688)</f>
        <v>5069.4158566322567</v>
      </c>
      <c r="AV688" s="15">
        <f t="shared" ca="1" si="365"/>
        <v>6466.889877952256</v>
      </c>
      <c r="AW688" s="15">
        <f t="shared" ca="1" si="366"/>
        <v>8113.9213839557478</v>
      </c>
      <c r="AX688" s="15">
        <f t="shared" ca="1" si="367"/>
        <v>9884.7671115225112</v>
      </c>
      <c r="AY688" s="15">
        <f t="shared" ca="1" si="368"/>
        <v>12243.421778232532</v>
      </c>
      <c r="AZ688" s="15">
        <f t="shared" ca="1" si="369"/>
        <v>14279.586754562377</v>
      </c>
      <c r="BA688" s="15">
        <f t="shared" ca="1" si="370"/>
        <v>15793.005390044835</v>
      </c>
      <c r="BB688" s="15">
        <f t="shared" ca="1" si="371"/>
        <v>22936.706997098441</v>
      </c>
      <c r="BC688" s="15">
        <f t="shared" ca="1" si="372"/>
        <v>25642.509263532334</v>
      </c>
      <c r="BD688" s="15">
        <f t="shared" ca="1" si="373"/>
        <v>28177.153887918168</v>
      </c>
      <c r="BE688" s="15">
        <f t="shared" ca="1" si="374"/>
        <v>35869.821030274477</v>
      </c>
      <c r="BF688" s="15">
        <f ca="1">Inputs!$B$13*EXP($B$9-0.5*C$6^2+C$6*Y688)</f>
        <v>13798.988766007828</v>
      </c>
      <c r="BG688" s="15">
        <f t="shared" ca="1" si="375"/>
        <v>16611.200623420118</v>
      </c>
      <c r="BH688" s="15">
        <f t="shared" ca="1" si="376"/>
        <v>23402.528184120027</v>
      </c>
      <c r="BI688" s="15">
        <f t="shared" ca="1" si="377"/>
        <v>31684.653881170019</v>
      </c>
      <c r="BJ688" s="15">
        <f t="shared" ca="1" si="378"/>
        <v>32685.361723311144</v>
      </c>
      <c r="BK688" s="15">
        <f t="shared" ca="1" si="379"/>
        <v>57451.387708770904</v>
      </c>
      <c r="BL688" s="15">
        <f t="shared" ca="1" si="380"/>
        <v>61123.566779047178</v>
      </c>
      <c r="BM688" s="15">
        <f t="shared" ca="1" si="381"/>
        <v>69858.848889810833</v>
      </c>
      <c r="BN688" s="15">
        <f t="shared" ca="1" si="382"/>
        <v>79179.898884061971</v>
      </c>
      <c r="BO688" s="15">
        <f t="shared" ca="1" si="383"/>
        <v>79358.931833307346</v>
      </c>
      <c r="BP688" s="15">
        <f t="shared" ca="1" si="384"/>
        <v>96503.984359178459</v>
      </c>
      <c r="BQ688" s="15">
        <f ca="1">Inputs!$B$20*EXP($B$10-0.5*C$7^2+C$7*AJ688)</f>
        <v>3447.6766103147356</v>
      </c>
      <c r="BR688" s="15">
        <f t="shared" ca="1" si="385"/>
        <v>5617.633971633195</v>
      </c>
      <c r="BS688" s="15">
        <f t="shared" ca="1" si="386"/>
        <v>12230.275116227323</v>
      </c>
      <c r="BT688" s="15">
        <f t="shared" ca="1" si="387"/>
        <v>16282.795615371135</v>
      </c>
      <c r="BU688" s="15">
        <f t="shared" ca="1" si="388"/>
        <v>24984.597388218703</v>
      </c>
      <c r="BV688" s="15">
        <f t="shared" ca="1" si="389"/>
        <v>43377.97462578478</v>
      </c>
      <c r="BW688" s="15">
        <f t="shared" ca="1" si="390"/>
        <v>43481.492590114118</v>
      </c>
      <c r="BX688" s="15">
        <f t="shared" ca="1" si="391"/>
        <v>70240.570412755143</v>
      </c>
      <c r="BY688" s="15">
        <f t="shared" ca="1" si="392"/>
        <v>76828.347897020591</v>
      </c>
      <c r="BZ688" s="15">
        <f t="shared" ca="1" si="393"/>
        <v>128262.6841816458</v>
      </c>
      <c r="CA688" s="15">
        <f t="shared" ca="1" si="394"/>
        <v>165848.76407636635</v>
      </c>
      <c r="CB688" s="15">
        <f ca="1">(AU688*DCF!C$10-DCF!C$5*MAX(AU688*DCF!C$10,0)-MAX(AU688-Inputs!$B$6,0)/Inputs!$B$10)*DCF!C$6</f>
        <v>1042.3101164956784</v>
      </c>
      <c r="CC688" s="15">
        <f ca="1">(AV688*DCF!D$10-DCF!D$5*MAX(AV688*DCF!D$10,0)-MAX(AV688-AU688,0)/Inputs!$B$10)*DCF!D$6</f>
        <v>1235.5231304045283</v>
      </c>
      <c r="CD688" s="15">
        <f ca="1">(AW688*DCF!E$10-DCF!E$5*MAX(AW688*DCF!E$10,0)-MAX(AW688-AV688,0)/Inputs!$B$10)*DCF!E$6</f>
        <v>1502.3955833083146</v>
      </c>
      <c r="CE688" s="15">
        <f ca="1">(AX688*DCF!F$10-DCF!F$5*MAX(AX688*DCF!F$10,0)-MAX(AX688-AW688,0)/Inputs!$B$10)*DCF!F$6</f>
        <v>1789.3598157658541</v>
      </c>
      <c r="CF688" s="15">
        <f ca="1">(AY688*DCF!G$10-DCF!G$5*MAX(AY688*DCF!G$10,0)-MAX(AY688-AX688,0)/Inputs!$B$10)*DCF!G$6</f>
        <v>2069.2585803502461</v>
      </c>
      <c r="CG688" s="15">
        <f ca="1">(AZ688*DCF!H$10-DCF!H$5*MAX(AZ688*DCF!H$10,0)-MAX(AZ688-AY688,0)/Inputs!$B$10)*DCF!H$6</f>
        <v>2410.8344162567255</v>
      </c>
      <c r="CH688" s="15">
        <f ca="1">(BA688*DCF!I$10-DCF!I$5*MAX(BA688*DCF!I$10,0)-MAX(BA688-AZ688,0)/Inputs!$B$10)*DCF!I$6</f>
        <v>2636.5522725517753</v>
      </c>
      <c r="CI688" s="15">
        <f ca="1">(BB688*DCF!J$10-DCF!J$5*MAX(BB688*DCF!J$10,0)-MAX(BB688-BA688,0)/Inputs!$B$10)*DCF!J$6</f>
        <v>2853.4818815062918</v>
      </c>
      <c r="CJ688" s="15">
        <f ca="1">(BC688*DCF!K$10-DCF!K$5*MAX(BC688*DCF!K$10,0)-MAX(BC688-BB688,0)/Inputs!$B$10)*DCF!K$6</f>
        <v>3749.2610429396295</v>
      </c>
      <c r="CK688" s="15">
        <f ca="1">(BD688*DCF!L$10-DCF!L$5*MAX(BD688*DCF!L$10,0)-MAX(BD688-BC688,0)/Inputs!$B$10)*DCF!L$6</f>
        <v>3921.880032729488</v>
      </c>
      <c r="CL688" s="15">
        <f ca="1">(BE688*DCF!M$10-DCF!M$5*MAX(BE688*DCF!M$10,0)-MAX(BE688-BD688,0)/Inputs!$B$10)*DCF!M$6</f>
        <v>4142.7244037178043</v>
      </c>
      <c r="CM688" s="15">
        <f ca="1">(BF688*DCF!C$28-DCF!C$5*MAX(BF688*DCF!C$28,0)-MAX(BF688-Inputs!$B$13,0)/Inputs!$B$17)*DCF!C$6</f>
        <v>3654.3195903989158</v>
      </c>
      <c r="CN688" s="15">
        <f ca="1">(BG688*DCF!D$28-DCF!D$5*MAX(BG688*DCF!D$28,0)-MAX(BG688-BF688,0)/Inputs!$B$17)*DCF!D$6</f>
        <v>4292.40797313854</v>
      </c>
      <c r="CO688" s="15">
        <f ca="1">(BH688*DCF!E$28-DCF!E$5*MAX(BH688*DCF!E$28,0)-MAX(BH688-BG688,0)/Inputs!$B$17)*DCF!E$6</f>
        <v>5289.5355164686443</v>
      </c>
      <c r="CP688" s="15">
        <f ca="1">(BI688*DCF!F$28-DCF!F$5*MAX(BI688*DCF!F$28,0)-MAX(BI688-BH688,0)/Inputs!$B$17)*DCF!F$6</f>
        <v>7093.6570354963869</v>
      </c>
      <c r="CQ688" s="15">
        <f ca="1">(BJ688*DCF!G$28-DCF!G$5*MAX(BJ688*DCF!G$28,0)-MAX(BJ688-BI688,0)/Inputs!$B$17)*DCF!G$6</f>
        <v>8312.1559089761522</v>
      </c>
      <c r="CR688" s="15">
        <f ca="1">(BK688*DCF!H$28-DCF!H$5*MAX(BK688*DCF!H$28,0)-MAX(BK688-BJ688,0)/Inputs!$B$17)*DCF!H$6</f>
        <v>10360.41661041216</v>
      </c>
      <c r="CS688" s="15">
        <f ca="1">(BL688*DCF!I$28-DCF!I$5*MAX(BL688*DCF!I$28,0)-MAX(BL688-BK688,0)/Inputs!$B$17)*DCF!I$6</f>
        <v>13846.322090937871</v>
      </c>
      <c r="CT688" s="15">
        <f ca="1">(BM688*DCF!J$28-DCF!J$5*MAX(BM688*DCF!J$28,0)-MAX(BM688-BL688,0)/Inputs!$B$17)*DCF!J$6</f>
        <v>14426.09568334152</v>
      </c>
      <c r="CU688" s="15">
        <f ca="1">(BN688*DCF!K$28-DCF!K$5*MAX(BN688*DCF!K$28,0)-MAX(BN688-BM688,0)/Inputs!$B$17)*DCF!K$6</f>
        <v>15579.762566322723</v>
      </c>
      <c r="CV688" s="15">
        <f ca="1">(BO688*DCF!L$28-DCF!L$5*MAX(BO688*DCF!L$28,0)-MAX(BO688-BN688,0)/Inputs!$B$17)*DCF!L$6</f>
        <v>15813.514757946423</v>
      </c>
      <c r="CW688" s="15">
        <f ca="1">(BP688*DCF!M$28-DCF!M$5*MAX(BP688*DCF!M$28,0)-MAX(BP688-BO688,0)/Inputs!$B$17)*DCF!M$6</f>
        <v>16365.140753985845</v>
      </c>
      <c r="CX688" s="15">
        <f ca="1">(BQ688*DCF!C$46-DCF!C$5*MAX(BQ688*DCF!C$46,0)-MAX(BQ688-Inputs!$B$20,0)/Inputs!$B$24)*DCF!C$6</f>
        <v>-910.16855218111004</v>
      </c>
      <c r="CY688" s="15">
        <f ca="1">(BR688*DCF!D$46-DCF!D$5*MAX(BR688*DCF!D$46,0)-MAX(BR688-BQ688,0)/Inputs!$B$24)*DCF!D$6</f>
        <v>-1884.7019078332009</v>
      </c>
      <c r="CZ688" s="15">
        <f ca="1">(BS688*DCF!E$46-DCF!E$5*MAX(BS688*DCF!E$46,0)-MAX(BS688-BR688,0)/Inputs!$B$24)*DCF!E$6</f>
        <v>-4052.7724230681501</v>
      </c>
      <c r="DA688" s="15">
        <f ca="1">(BT688*DCF!F$46-DCF!F$5*MAX(BT688*DCF!F$46,0)-MAX(BT688-BS688,0)/Inputs!$B$24)*DCF!F$6</f>
        <v>-2661.4669480821826</v>
      </c>
      <c r="DB688" s="15">
        <f ca="1">(BU688*DCF!G$46-DCF!G$5*MAX(BU688*DCF!G$46,0)-MAX(BU688-BT688,0)/Inputs!$B$24)*DCF!G$6</f>
        <v>-3767.5466823782822</v>
      </c>
      <c r="DC688" s="15">
        <f ca="1">(BV688*DCF!H$46-DCF!H$5*MAX(BV688*DCF!H$46,0)-MAX(BV688-BU688,0)/Inputs!$B$24)*DCF!H$6</f>
        <v>-5715.6292784815278</v>
      </c>
      <c r="DD688" s="15">
        <f ca="1">(BW688*DCF!I$46-DCF!I$5*MAX(BW688*DCF!I$46,0)-MAX(BW688-BV688,0)/Inputs!$B$24)*DCF!I$6</f>
        <v>974.50592067284458</v>
      </c>
      <c r="DE688" s="15">
        <f ca="1">(BX688*DCF!J$46-DCF!J$5*MAX(BX688*DCF!J$46,0)-MAX(BX688-BW688,0)/Inputs!$B$24)*DCF!J$6</f>
        <v>-4149.6726238165993</v>
      </c>
      <c r="DF688" s="15">
        <f ca="1">(BY688*DCF!K$46-DCF!K$5*MAX(BY688*DCF!K$46,0)-MAX(BY688-BX688,0)/Inputs!$B$24)*DCF!K$6</f>
        <v>2774.8613544252457</v>
      </c>
      <c r="DG688" s="15">
        <f ca="1">(BZ688*DCF!L$46-DCF!L$5*MAX(BZ688*DCF!L$46,0)-MAX(BZ688-BY688,0)/Inputs!$B$24)*DCF!L$6</f>
        <v>-2773.554751987378</v>
      </c>
      <c r="DH688" s="15">
        <f ca="1">(CA688*DCF!M$46-DCF!M$5*MAX(CA688*DCF!M$46,0)-MAX(CA688-BZ688,0)/Inputs!$B$24)*DCF!M$6</f>
        <v>5144.2890767428235</v>
      </c>
      <c r="DI688" s="15">
        <f ca="1">SUM(CB688:CL688)+BE688*DCF!M$10*(1+Inputs!$B$30)*(1-Inputs!$B$33)*(1-Inputs!$B$30/Inputs!$B$31)/(Inputs!$B$29-Inputs!$B$30)*DCF!M$6</f>
        <v>127179.76753255846</v>
      </c>
      <c r="DJ688" s="15">
        <f ca="1">SUM(CM688:CW688)+BP688*DCF!M$28*(1+Inputs!$B$30)*(1-Inputs!$B$33)*(1-Inputs!$B$30/Inputs!$B$31)/(Inputs!$B$29-Inputs!$B$30)*DCF!M$6</f>
        <v>473129.14796032553</v>
      </c>
      <c r="DK688" s="15">
        <f ca="1">SUM(CX688:DH688)+CA688*DCF!M$46*(1+Inputs!$B$30)*(1-Inputs!$B$33)*(1-Inputs!$B$30/Inputs!$B$31)/(Inputs!$B$29-Inputs!$B$30)*DCF!M$6</f>
        <v>239399.97848811786</v>
      </c>
      <c r="DM688" s="15">
        <f ca="1">DI688+DJ688+DK688+Inputs!$B$34+Inputs!$B$36-Inputs!$B$35</f>
        <v>916559.89398100181</v>
      </c>
    </row>
    <row r="689" spans="1:117" x14ac:dyDescent="0.75">
      <c r="A689" s="11">
        <v>676</v>
      </c>
      <c r="C689" s="23">
        <f t="shared" ca="1" si="397"/>
        <v>-1.4994837270285402</v>
      </c>
      <c r="D689" s="23">
        <f t="shared" ca="1" si="397"/>
        <v>0.45390183105824705</v>
      </c>
      <c r="E689" s="23">
        <f t="shared" ca="1" si="397"/>
        <v>0.18057015159269069</v>
      </c>
      <c r="F689" s="23">
        <f t="shared" ca="1" si="397"/>
        <v>-0.88525764823274389</v>
      </c>
      <c r="G689" s="23">
        <f t="shared" ca="1" si="397"/>
        <v>-0.80457167252631856</v>
      </c>
      <c r="H689" s="23">
        <f t="shared" ca="1" si="397"/>
        <v>-0.1942910636557304</v>
      </c>
      <c r="I689" s="23">
        <f t="shared" ca="1" si="397"/>
        <v>0.3742623493216059</v>
      </c>
      <c r="J689" s="23">
        <f t="shared" ca="1" si="397"/>
        <v>-0.5922516782599283</v>
      </c>
      <c r="K689" s="23">
        <f t="shared" ca="1" si="397"/>
        <v>-0.93468062269839625</v>
      </c>
      <c r="L689" s="23">
        <f t="shared" ca="1" si="397"/>
        <v>-1.0815207925228725</v>
      </c>
      <c r="M689" s="23">
        <f t="shared" ca="1" si="397"/>
        <v>-0.52221928816424656</v>
      </c>
      <c r="N689" s="23">
        <f ca="1">SQRT(Inputs!$B$38)*C689+SQRT(1-Inputs!$B$38)*_xlfn.NORM.S.INV(RAND())</f>
        <v>-1.6840033225512436</v>
      </c>
      <c r="O689" s="23">
        <f ca="1">SQRT(Inputs!$B$38)*D689+SQRT(1-Inputs!$B$38)*_xlfn.NORM.S.INV(RAND())</f>
        <v>0.81798682270845358</v>
      </c>
      <c r="P689" s="23">
        <f ca="1">SQRT(Inputs!$B$38)*E689+SQRT(1-Inputs!$B$38)*_xlfn.NORM.S.INV(RAND())</f>
        <v>-0.14358542543411079</v>
      </c>
      <c r="Q689" s="23">
        <f ca="1">SQRT(Inputs!$B$38)*F689+SQRT(1-Inputs!$B$38)*_xlfn.NORM.S.INV(RAND())</f>
        <v>-1.390144091547121</v>
      </c>
      <c r="R689" s="23">
        <f ca="1">SQRT(Inputs!$B$38)*G689+SQRT(1-Inputs!$B$38)*_xlfn.NORM.S.INV(RAND())</f>
        <v>-0.54220416576674713</v>
      </c>
      <c r="S689" s="23">
        <f ca="1">SQRT(Inputs!$B$38)*H689+SQRT(1-Inputs!$B$38)*_xlfn.NORM.S.INV(RAND())</f>
        <v>-0.39084024934245043</v>
      </c>
      <c r="T689" s="23">
        <f ca="1">SQRT(Inputs!$B$38)*I689+SQRT(1-Inputs!$B$38)*_xlfn.NORM.S.INV(RAND())</f>
        <v>-9.3709114509534369E-2</v>
      </c>
      <c r="U689" s="23">
        <f ca="1">SQRT(Inputs!$B$38)*J689+SQRT(1-Inputs!$B$38)*_xlfn.NORM.S.INV(RAND())</f>
        <v>1.0826878051740243</v>
      </c>
      <c r="V689" s="23">
        <f ca="1">SQRT(Inputs!$B$38)*K689+SQRT(1-Inputs!$B$38)*_xlfn.NORM.S.INV(RAND())</f>
        <v>0.70420750254278153</v>
      </c>
      <c r="W689" s="23">
        <f ca="1">SQRT(Inputs!$B$38)*L689+SQRT(1-Inputs!$B$38)*_xlfn.NORM.S.INV(RAND())</f>
        <v>-0.33826716502745569</v>
      </c>
      <c r="X689" s="23">
        <f ca="1">SQRT(Inputs!$B$38)*M689+SQRT(1-Inputs!$B$38)*_xlfn.NORM.S.INV(RAND())</f>
        <v>-1.0274443851407316</v>
      </c>
      <c r="Y689" s="23">
        <f ca="1">SQRT(Inputs!$B$38)*C689+SQRT(1-Inputs!$B$38)*_xlfn.NORM.S.INV(RAND())</f>
        <v>-0.73792089134381866</v>
      </c>
      <c r="Z689" s="23">
        <f ca="1">SQRT(Inputs!$B$38)*D689+SQRT(1-Inputs!$B$38)*_xlfn.NORM.S.INV(RAND())</f>
        <v>0.61633952786059887</v>
      </c>
      <c r="AA689" s="23">
        <f ca="1">SQRT(Inputs!$B$38)*E689+SQRT(1-Inputs!$B$38)*_xlfn.NORM.S.INV(RAND())</f>
        <v>-0.16355695997274644</v>
      </c>
      <c r="AB689" s="23">
        <f ca="1">SQRT(Inputs!$B$38)*F689+SQRT(1-Inputs!$B$38)*_xlfn.NORM.S.INV(RAND())</f>
        <v>-1.334368011901329</v>
      </c>
      <c r="AC689" s="23">
        <f ca="1">SQRT(Inputs!$B$38)*G689+SQRT(1-Inputs!$B$38)*_xlfn.NORM.S.INV(RAND())</f>
        <v>0.50677862671813423</v>
      </c>
      <c r="AD689" s="23">
        <f ca="1">SQRT(Inputs!$B$38)*H689+SQRT(1-Inputs!$B$38)*_xlfn.NORM.S.INV(RAND())</f>
        <v>-0.61704605943679558</v>
      </c>
      <c r="AE689" s="23">
        <f ca="1">SQRT(Inputs!$B$38)*I689+SQRT(1-Inputs!$B$38)*_xlfn.NORM.S.INV(RAND())</f>
        <v>-0.10564714438587133</v>
      </c>
      <c r="AF689" s="23">
        <f ca="1">SQRT(Inputs!$B$38)*J689+SQRT(1-Inputs!$B$38)*_xlfn.NORM.S.INV(RAND())</f>
        <v>-0.82570106461333559</v>
      </c>
      <c r="AG689" s="23">
        <f ca="1">SQRT(Inputs!$B$38)*K689+SQRT(1-Inputs!$B$38)*_xlfn.NORM.S.INV(RAND())</f>
        <v>-0.74395868644444607</v>
      </c>
      <c r="AH689" s="23">
        <f ca="1">SQRT(Inputs!$B$38)*L689+SQRT(1-Inputs!$B$38)*_xlfn.NORM.S.INV(RAND())</f>
        <v>-0.68094126868726512</v>
      </c>
      <c r="AI689" s="23">
        <f ca="1">SQRT(Inputs!$B$38)*M689+SQRT(1-Inputs!$B$38)*_xlfn.NORM.S.INV(RAND())</f>
        <v>0.29777399281608286</v>
      </c>
      <c r="AJ689" s="23">
        <f ca="1">SQRT(Inputs!$B$38)*C689+SQRT(1-Inputs!$B$38)*_xlfn.NORM.S.INV(RAND())</f>
        <v>-1.4171401649082853</v>
      </c>
      <c r="AK689" s="23">
        <f ca="1">SQRT(Inputs!$B$38)*D689+SQRT(1-Inputs!$B$38)*_xlfn.NORM.S.INV(RAND())</f>
        <v>2.2517456765854278</v>
      </c>
      <c r="AL689" s="23">
        <f ca="1">SQRT(Inputs!$B$38)*E689+SQRT(1-Inputs!$B$38)*_xlfn.NORM.S.INV(RAND())</f>
        <v>1.3590128537067336</v>
      </c>
      <c r="AM689" s="23">
        <f ca="1">SQRT(Inputs!$B$38)*F689+SQRT(1-Inputs!$B$38)*_xlfn.NORM.S.INV(RAND())</f>
        <v>0.98707816930499304</v>
      </c>
      <c r="AN689" s="23">
        <f ca="1">SQRT(Inputs!$B$38)*G689+SQRT(1-Inputs!$B$38)*_xlfn.NORM.S.INV(RAND())</f>
        <v>-0.26547761790747504</v>
      </c>
      <c r="AO689" s="23">
        <f ca="1">SQRT(Inputs!$B$38)*H689+SQRT(1-Inputs!$B$38)*_xlfn.NORM.S.INV(RAND())</f>
        <v>-0.86107036727330744</v>
      </c>
      <c r="AP689" s="23">
        <f ca="1">SQRT(Inputs!$B$38)*I689+SQRT(1-Inputs!$B$38)*_xlfn.NORM.S.INV(RAND())</f>
        <v>-0.23053842853629306</v>
      </c>
      <c r="AQ689" s="23">
        <f ca="1">SQRT(Inputs!$B$38)*J689+SQRT(1-Inputs!$B$38)*_xlfn.NORM.S.INV(RAND())</f>
        <v>-3.4850286254944352E-2</v>
      </c>
      <c r="AR689" s="23">
        <f ca="1">SQRT(Inputs!$B$38)*K689+SQRT(1-Inputs!$B$38)*_xlfn.NORM.S.INV(RAND())</f>
        <v>-0.63905204648778702</v>
      </c>
      <c r="AS689" s="23">
        <f ca="1">SQRT(Inputs!$B$38)*L689+SQRT(1-Inputs!$B$38)*_xlfn.NORM.S.INV(RAND())</f>
        <v>-0.82650698527854649</v>
      </c>
      <c r="AT689" s="23">
        <f ca="1">SQRT(Inputs!$B$38)*M689+SQRT(1-Inputs!$B$38)*_xlfn.NORM.S.INV(RAND())</f>
        <v>-0.16689898118851254</v>
      </c>
      <c r="AU689" s="15">
        <f ca="1">Inputs!$B$6*EXP($B$8-0.5*C$5^2+C$5*N689)</f>
        <v>3778.2552936641955</v>
      </c>
      <c r="AV689" s="15">
        <f t="shared" ca="1" si="365"/>
        <v>5186.7923651501615</v>
      </c>
      <c r="AW689" s="15">
        <f t="shared" ca="1" si="366"/>
        <v>6203.0686823578408</v>
      </c>
      <c r="AX689" s="15">
        <f t="shared" ca="1" si="367"/>
        <v>6365.9110961687456</v>
      </c>
      <c r="AY689" s="15">
        <f t="shared" ca="1" si="368"/>
        <v>7302.4275111868501</v>
      </c>
      <c r="AZ689" s="15">
        <f t="shared" ca="1" si="369"/>
        <v>8554.8354280144413</v>
      </c>
      <c r="BA689" s="15">
        <f t="shared" ca="1" si="370"/>
        <v>10366.758238667839</v>
      </c>
      <c r="BB689" s="15">
        <f t="shared" ca="1" si="371"/>
        <v>14146.278442499268</v>
      </c>
      <c r="BC689" s="15">
        <f t="shared" ca="1" si="372"/>
        <v>18544.286406457915</v>
      </c>
      <c r="BD689" s="15">
        <f t="shared" ca="1" si="373"/>
        <v>22010.953951251242</v>
      </c>
      <c r="BE689" s="15">
        <f t="shared" ca="1" si="374"/>
        <v>24562.098717990946</v>
      </c>
      <c r="BF689" s="15">
        <f ca="1">Inputs!$B$13*EXP($B$9-0.5*C$6^2+C$6*Y689)</f>
        <v>11948.704229242752</v>
      </c>
      <c r="BG689" s="15">
        <f t="shared" ca="1" si="375"/>
        <v>16275.287028463856</v>
      </c>
      <c r="BH689" s="15">
        <f t="shared" ca="1" si="376"/>
        <v>19353.224111159743</v>
      </c>
      <c r="BI689" s="15">
        <f t="shared" ca="1" si="377"/>
        <v>19292.585879357051</v>
      </c>
      <c r="BJ689" s="15">
        <f t="shared" ca="1" si="378"/>
        <v>25443.859844185117</v>
      </c>
      <c r="BK689" s="15">
        <f t="shared" ca="1" si="379"/>
        <v>28711.361978649238</v>
      </c>
      <c r="BL689" s="15">
        <f t="shared" ca="1" si="380"/>
        <v>34788.873952076399</v>
      </c>
      <c r="BM689" s="15">
        <f t="shared" ca="1" si="381"/>
        <v>38594.091717252428</v>
      </c>
      <c r="BN689" s="15">
        <f t="shared" ca="1" si="382"/>
        <v>43417.327857087708</v>
      </c>
      <c r="BO689" s="15">
        <f t="shared" ca="1" si="383"/>
        <v>49355.175025639226</v>
      </c>
      <c r="BP689" s="15">
        <f t="shared" ca="1" si="384"/>
        <v>62831.338910954772</v>
      </c>
      <c r="BQ689" s="15">
        <f ca="1">Inputs!$B$20*EXP($B$10-0.5*C$7^2+C$7*AJ689)</f>
        <v>2594.8749414843464</v>
      </c>
      <c r="BR689" s="15">
        <f t="shared" ca="1" si="385"/>
        <v>7198.1875111316576</v>
      </c>
      <c r="BS689" s="15">
        <f t="shared" ca="1" si="386"/>
        <v>14563.363120716484</v>
      </c>
      <c r="BT689" s="15">
        <f t="shared" ca="1" si="387"/>
        <v>26014.455802811666</v>
      </c>
      <c r="BU689" s="15">
        <f t="shared" ca="1" si="388"/>
        <v>33809.780940174394</v>
      </c>
      <c r="BV689" s="15">
        <f t="shared" ca="1" si="389"/>
        <v>38744.257884599319</v>
      </c>
      <c r="BW689" s="15">
        <f t="shared" ca="1" si="390"/>
        <v>51490.721560236278</v>
      </c>
      <c r="BX689" s="15">
        <f t="shared" ca="1" si="391"/>
        <v>71516.640640114696</v>
      </c>
      <c r="BY689" s="15">
        <f t="shared" ca="1" si="392"/>
        <v>88674.395129031313</v>
      </c>
      <c r="BZ689" s="15">
        <f t="shared" ca="1" si="393"/>
        <v>106883.97025492474</v>
      </c>
      <c r="CA689" s="15">
        <f t="shared" ca="1" si="394"/>
        <v>145752.07185832475</v>
      </c>
      <c r="CB689" s="15">
        <f ca="1">(AU689*DCF!C$10-DCF!C$5*MAX(AU689*DCF!C$10,0)-MAX(AU689-Inputs!$B$6,0)/Inputs!$B$10)*DCF!C$6</f>
        <v>970.290400936227</v>
      </c>
      <c r="CC689" s="15">
        <f ca="1">(AV689*DCF!D$10-DCF!D$5*MAX(AV689*DCF!D$10,0)-MAX(AV689-AU689,0)/Inputs!$B$10)*DCF!D$6</f>
        <v>920.81059879261807</v>
      </c>
      <c r="CD689" s="15">
        <f ca="1">(AW689*DCF!E$10-DCF!E$5*MAX(AW689*DCF!E$10,0)-MAX(AW689-AV689,0)/Inputs!$B$10)*DCF!E$6</f>
        <v>1203.2823018714853</v>
      </c>
      <c r="CE689" s="15">
        <f ca="1">(AX689*DCF!F$10-DCF!F$5*MAX(AX689*DCF!F$10,0)-MAX(AX689-AW689,0)/Inputs!$B$10)*DCF!F$6</f>
        <v>1355.7847780707673</v>
      </c>
      <c r="CF689" s="15">
        <f ca="1">(AY689*DCF!G$10-DCF!G$5*MAX(AY689*DCF!G$10,0)-MAX(AY689-AX689,0)/Inputs!$B$10)*DCF!G$6</f>
        <v>1324.5764186992274</v>
      </c>
      <c r="CG689" s="15">
        <f ca="1">(AZ689*DCF!H$10-DCF!H$5*MAX(AZ689*DCF!H$10,0)-MAX(AZ689-AY689,0)/Inputs!$B$10)*DCF!H$6</f>
        <v>1438.5399565645023</v>
      </c>
      <c r="CH689" s="15">
        <f ca="1">(BA689*DCF!I$10-DCF!I$5*MAX(BA689*DCF!I$10,0)-MAX(BA689-AZ689,0)/Inputs!$B$10)*DCF!I$6</f>
        <v>1596.4097247271602</v>
      </c>
      <c r="CI689" s="15">
        <f ca="1">(BB689*DCF!J$10-DCF!J$5*MAX(BB689*DCF!J$10,0)-MAX(BB689-BA689,0)/Inputs!$B$10)*DCF!J$6</f>
        <v>1854.8101992903025</v>
      </c>
      <c r="CJ689" s="15">
        <f ca="1">(BC689*DCF!K$10-DCF!K$5*MAX(BC689*DCF!K$10,0)-MAX(BC689-BB689,0)/Inputs!$B$10)*DCF!K$6</f>
        <v>2369.678123514544</v>
      </c>
      <c r="CK689" s="15">
        <f ca="1">(BD689*DCF!L$10-DCF!L$5*MAX(BD689*DCF!L$10,0)-MAX(BD689-BC689,0)/Inputs!$B$10)*DCF!L$6</f>
        <v>2871.3741716473805</v>
      </c>
      <c r="CL689" s="15">
        <f ca="1">(BE689*DCF!M$10-DCF!M$5*MAX(BE689*DCF!M$10,0)-MAX(BE689-BD689,0)/Inputs!$B$10)*DCF!M$6</f>
        <v>3161.268315304435</v>
      </c>
      <c r="CM689" s="15">
        <f ca="1">(BF689*DCF!C$28-DCF!C$5*MAX(BF689*DCF!C$28,0)-MAX(BF689-Inputs!$B$13,0)/Inputs!$B$17)*DCF!C$6</f>
        <v>3516.9423291614198</v>
      </c>
      <c r="CN689" s="15">
        <f ca="1">(BG689*DCF!D$28-DCF!D$5*MAX(BG689*DCF!D$28,0)-MAX(BG689-BF689,0)/Inputs!$B$17)*DCF!D$6</f>
        <v>3870.3889167516109</v>
      </c>
      <c r="CO689" s="15">
        <f ca="1">(BH689*DCF!E$28-DCF!E$5*MAX(BH689*DCF!E$28,0)-MAX(BH689-BG689,0)/Inputs!$B$17)*DCF!E$6</f>
        <v>4874.5586485054655</v>
      </c>
      <c r="CP689" s="15">
        <f ca="1">(BI689*DCF!F$28-DCF!F$5*MAX(BI689*DCF!F$28,0)-MAX(BI689-BH689,0)/Inputs!$B$17)*DCF!F$6</f>
        <v>5237.4288828939325</v>
      </c>
      <c r="CQ689" s="15">
        <f ca="1">(BJ689*DCF!G$28-DCF!G$5*MAX(BJ689*DCF!G$28,0)-MAX(BJ689-BI689,0)/Inputs!$B$17)*DCF!G$6</f>
        <v>5567.0189648650512</v>
      </c>
      <c r="CR689" s="15">
        <f ca="1">(BK689*DCF!H$28-DCF!H$5*MAX(BK689*DCF!H$28,0)-MAX(BK689-BJ689,0)/Inputs!$B$17)*DCF!H$6</f>
        <v>6592.9584479890291</v>
      </c>
      <c r="CS689" s="15">
        <f ca="1">(BL689*DCF!I$28-DCF!I$5*MAX(BL689*DCF!I$28,0)-MAX(BL689-BK689,0)/Inputs!$B$17)*DCF!I$6</f>
        <v>7308.4000791926928</v>
      </c>
      <c r="CT689" s="15">
        <f ca="1">(BM689*DCF!J$28-DCF!J$5*MAX(BM689*DCF!J$28,0)-MAX(BM689-BL689,0)/Inputs!$B$17)*DCF!J$6</f>
        <v>8105.1456049016251</v>
      </c>
      <c r="CU689" s="15">
        <f ca="1">(BN689*DCF!K$28-DCF!K$5*MAX(BN689*DCF!K$28,0)-MAX(BN689-BM689,0)/Inputs!$B$17)*DCF!K$6</f>
        <v>8578.229483078554</v>
      </c>
      <c r="CV689" s="15">
        <f ca="1">(BO689*DCF!L$28-DCF!L$5*MAX(BO689*DCF!L$28,0)-MAX(BO689-BN689,0)/Inputs!$B$17)*DCF!L$6</f>
        <v>9175.5160681019843</v>
      </c>
      <c r="CW689" s="15">
        <f ca="1">(BP689*DCF!M$28-DCF!M$5*MAX(BP689*DCF!M$28,0)-MAX(BP689-BO689,0)/Inputs!$B$17)*DCF!M$6</f>
        <v>10413.114981693347</v>
      </c>
      <c r="CX689" s="15">
        <f ca="1">(BQ689*DCF!C$46-DCF!C$5*MAX(BQ689*DCF!C$46,0)-MAX(BQ689-Inputs!$B$20,0)/Inputs!$B$24)*DCF!C$6</f>
        <v>-599.27827747906383</v>
      </c>
      <c r="CY689" s="15">
        <f ca="1">(BR689*DCF!D$46-DCF!D$5*MAX(BR689*DCF!D$46,0)-MAX(BR689-BQ689,0)/Inputs!$B$24)*DCF!D$6</f>
        <v>-3192.758006752385</v>
      </c>
      <c r="CZ689" s="15">
        <f ca="1">(BS689*DCF!E$46-DCF!E$5*MAX(BS689*DCF!E$46,0)-MAX(BS689-BR689,0)/Inputs!$B$24)*DCF!E$6</f>
        <v>-4625.2925109631697</v>
      </c>
      <c r="DA689" s="15">
        <f ca="1">(BT689*DCF!F$46-DCF!F$5*MAX(BT689*DCF!F$46,0)-MAX(BT689-BS689,0)/Inputs!$B$24)*DCF!F$6</f>
        <v>-6064.2419897017016</v>
      </c>
      <c r="DB689" s="15">
        <f ca="1">(BU689*DCF!G$46-DCF!G$5*MAX(BU689*DCF!G$46,0)-MAX(BU689-BT689,0)/Inputs!$B$24)*DCF!G$6</f>
        <v>-3759.4875902467916</v>
      </c>
      <c r="DC689" s="15">
        <f ca="1">(BV689*DCF!H$46-DCF!H$5*MAX(BV689*DCF!H$46,0)-MAX(BV689-BU689,0)/Inputs!$B$24)*DCF!H$6</f>
        <v>-1533.3584764381881</v>
      </c>
      <c r="DD689" s="15">
        <f ca="1">(BW689*DCF!I$46-DCF!I$5*MAX(BW689*DCF!I$46,0)-MAX(BW689-BV689,0)/Inputs!$B$24)*DCF!I$6</f>
        <v>-2469.8184465889121</v>
      </c>
      <c r="DE689" s="15">
        <f ca="1">(BX689*DCF!J$46-DCF!J$5*MAX(BX689*DCF!J$46,0)-MAX(BX689-BW689,0)/Inputs!$B$24)*DCF!J$6</f>
        <v>-2310.6213132189691</v>
      </c>
      <c r="DF689" s="15">
        <f ca="1">(BY689*DCF!K$46-DCF!K$5*MAX(BY689*DCF!K$46,0)-MAX(BY689-BX689,0)/Inputs!$B$24)*DCF!K$6</f>
        <v>862.18427822848298</v>
      </c>
      <c r="DG689" s="15">
        <f ca="1">(BZ689*DCF!L$46-DCF!L$5*MAX(BZ689*DCF!L$46,0)-MAX(BZ689-BY689,0)/Inputs!$B$24)*DCF!L$6</f>
        <v>3267.507728186019</v>
      </c>
      <c r="DH689" s="15">
        <f ca="1">(CA689*DCF!M$46-DCF!M$5*MAX(CA689*DCF!M$46,0)-MAX(CA689-BZ689,0)/Inputs!$B$24)*DCF!M$6</f>
        <v>3300.7727120874429</v>
      </c>
      <c r="DI689" s="15">
        <f ca="1">SUM(CB689:CL689)+BE689*DCF!M$10*(1+Inputs!$B$30)*(1-Inputs!$B$33)*(1-Inputs!$B$30/Inputs!$B$31)/(Inputs!$B$29-Inputs!$B$30)*DCF!M$6</f>
        <v>87423.470521718104</v>
      </c>
      <c r="DJ689" s="15">
        <f ca="1">SUM(CM689:CW689)+BP689*DCF!M$28*(1+Inputs!$B$30)*(1-Inputs!$B$33)*(1-Inputs!$B$30/Inputs!$B$31)/(Inputs!$B$29-Inputs!$B$30)*DCF!M$6</f>
        <v>306386.96513730759</v>
      </c>
      <c r="DK689" s="15">
        <f ca="1">SUM(CX689:DH689)+CA689*DCF!M$46*(1+Inputs!$B$30)*(1-Inputs!$B$33)*(1-Inputs!$B$30/Inputs!$B$31)/(Inputs!$B$29-Inputs!$B$30)*DCF!M$6</f>
        <v>208225.5766367446</v>
      </c>
      <c r="DM689" s="15">
        <f ca="1">DI689+DJ689+DK689+Inputs!$B$34+Inputs!$B$36-Inputs!$B$35</f>
        <v>678887.01229577023</v>
      </c>
    </row>
    <row r="690" spans="1:117" x14ac:dyDescent="0.75">
      <c r="A690" s="11">
        <v>677</v>
      </c>
      <c r="C690" s="23">
        <f t="shared" ca="1" si="397"/>
        <v>1.054209772574733</v>
      </c>
      <c r="D690" s="23">
        <f t="shared" ca="1" si="397"/>
        <v>1.0531461602805741</v>
      </c>
      <c r="E690" s="23">
        <f t="shared" ca="1" si="397"/>
        <v>0.20251652884166002</v>
      </c>
      <c r="F690" s="23">
        <f t="shared" ca="1" si="397"/>
        <v>-0.77899715963361038</v>
      </c>
      <c r="G690" s="23">
        <f t="shared" ca="1" si="397"/>
        <v>-1.1959689963118827</v>
      </c>
      <c r="H690" s="23">
        <f t="shared" ca="1" si="397"/>
        <v>2.8077290470800271</v>
      </c>
      <c r="I690" s="23">
        <f t="shared" ca="1" si="397"/>
        <v>1.1093654727612305</v>
      </c>
      <c r="J690" s="23">
        <f t="shared" ca="1" si="397"/>
        <v>0.19976085925875026</v>
      </c>
      <c r="K690" s="23">
        <f t="shared" ca="1" si="397"/>
        <v>0.28802881102345212</v>
      </c>
      <c r="L690" s="23">
        <f t="shared" ca="1" si="397"/>
        <v>-0.48885365450554802</v>
      </c>
      <c r="M690" s="23">
        <f t="shared" ca="1" si="397"/>
        <v>-0.26758216010708546</v>
      </c>
      <c r="N690" s="23">
        <f ca="1">SQRT(Inputs!$B$38)*C690+SQRT(1-Inputs!$B$38)*_xlfn.NORM.S.INV(RAND())</f>
        <v>-0.22747621537876472</v>
      </c>
      <c r="O690" s="23">
        <f ca="1">SQRT(Inputs!$B$38)*D690+SQRT(1-Inputs!$B$38)*_xlfn.NORM.S.INV(RAND())</f>
        <v>0.1034663733951518</v>
      </c>
      <c r="P690" s="23">
        <f ca="1">SQRT(Inputs!$B$38)*E690+SQRT(1-Inputs!$B$38)*_xlfn.NORM.S.INV(RAND())</f>
        <v>0.29554798819260319</v>
      </c>
      <c r="Q690" s="23">
        <f ca="1">SQRT(Inputs!$B$38)*F690+SQRT(1-Inputs!$B$38)*_xlfn.NORM.S.INV(RAND())</f>
        <v>-0.86848525840223378</v>
      </c>
      <c r="R690" s="23">
        <f ca="1">SQRT(Inputs!$B$38)*G690+SQRT(1-Inputs!$B$38)*_xlfn.NORM.S.INV(RAND())</f>
        <v>-0.51141427303575338</v>
      </c>
      <c r="S690" s="23">
        <f ca="1">SQRT(Inputs!$B$38)*H690+SQRT(1-Inputs!$B$38)*_xlfn.NORM.S.INV(RAND())</f>
        <v>1.3542067488271359</v>
      </c>
      <c r="T690" s="23">
        <f ca="1">SQRT(Inputs!$B$38)*I690+SQRT(1-Inputs!$B$38)*_xlfn.NORM.S.INV(RAND())</f>
        <v>0.44935922674583223</v>
      </c>
      <c r="U690" s="23">
        <f ca="1">SQRT(Inputs!$B$38)*J690+SQRT(1-Inputs!$B$38)*_xlfn.NORM.S.INV(RAND())</f>
        <v>2.0214330443259348E-3</v>
      </c>
      <c r="V690" s="23">
        <f ca="1">SQRT(Inputs!$B$38)*K690+SQRT(1-Inputs!$B$38)*_xlfn.NORM.S.INV(RAND())</f>
        <v>0.27518479248766703</v>
      </c>
      <c r="W690" s="23">
        <f ca="1">SQRT(Inputs!$B$38)*L690+SQRT(1-Inputs!$B$38)*_xlfn.NORM.S.INV(RAND())</f>
        <v>1.0012352361075654</v>
      </c>
      <c r="X690" s="23">
        <f ca="1">SQRT(Inputs!$B$38)*M690+SQRT(1-Inputs!$B$38)*_xlfn.NORM.S.INV(RAND())</f>
        <v>0.7856724016581077</v>
      </c>
      <c r="Y690" s="23">
        <f ca="1">SQRT(Inputs!$B$38)*C690+SQRT(1-Inputs!$B$38)*_xlfn.NORM.S.INV(RAND())</f>
        <v>1.0047591091934323</v>
      </c>
      <c r="Z690" s="23">
        <f ca="1">SQRT(Inputs!$B$38)*D690+SQRT(1-Inputs!$B$38)*_xlfn.NORM.S.INV(RAND())</f>
        <v>0.48879128325787169</v>
      </c>
      <c r="AA690" s="23">
        <f ca="1">SQRT(Inputs!$B$38)*E690+SQRT(1-Inputs!$B$38)*_xlfn.NORM.S.INV(RAND())</f>
        <v>-0.31829488722517651</v>
      </c>
      <c r="AB690" s="23">
        <f ca="1">SQRT(Inputs!$B$38)*F690+SQRT(1-Inputs!$B$38)*_xlfn.NORM.S.INV(RAND())</f>
        <v>-1.728673808583248</v>
      </c>
      <c r="AC690" s="23">
        <f ca="1">SQRT(Inputs!$B$38)*G690+SQRT(1-Inputs!$B$38)*_xlfn.NORM.S.INV(RAND())</f>
        <v>-0.44031021819912308</v>
      </c>
      <c r="AD690" s="23">
        <f ca="1">SQRT(Inputs!$B$38)*H690+SQRT(1-Inputs!$B$38)*_xlfn.NORM.S.INV(RAND())</f>
        <v>4.070300975188804</v>
      </c>
      <c r="AE690" s="23">
        <f ca="1">SQRT(Inputs!$B$38)*I690+SQRT(1-Inputs!$B$38)*_xlfn.NORM.S.INV(RAND())</f>
        <v>-0.82503095893400025</v>
      </c>
      <c r="AF690" s="23">
        <f ca="1">SQRT(Inputs!$B$38)*J690+SQRT(1-Inputs!$B$38)*_xlfn.NORM.S.INV(RAND())</f>
        <v>0.51060916168282722</v>
      </c>
      <c r="AG690" s="23">
        <f ca="1">SQRT(Inputs!$B$38)*K690+SQRT(1-Inputs!$B$38)*_xlfn.NORM.S.INV(RAND())</f>
        <v>0.79274426420056698</v>
      </c>
      <c r="AH690" s="23">
        <f ca="1">SQRT(Inputs!$B$38)*L690+SQRT(1-Inputs!$B$38)*_xlfn.NORM.S.INV(RAND())</f>
        <v>-2.1366744059325096</v>
      </c>
      <c r="AI690" s="23">
        <f ca="1">SQRT(Inputs!$B$38)*M690+SQRT(1-Inputs!$B$38)*_xlfn.NORM.S.INV(RAND())</f>
        <v>-9.269185746627466E-2</v>
      </c>
      <c r="AJ690" s="23">
        <f ca="1">SQRT(Inputs!$B$38)*C690+SQRT(1-Inputs!$B$38)*_xlfn.NORM.S.INV(RAND())</f>
        <v>-0.32092876008495896</v>
      </c>
      <c r="AK690" s="23">
        <f ca="1">SQRT(Inputs!$B$38)*D690+SQRT(1-Inputs!$B$38)*_xlfn.NORM.S.INV(RAND())</f>
        <v>1.018732187666642</v>
      </c>
      <c r="AL690" s="23">
        <f ca="1">SQRT(Inputs!$B$38)*E690+SQRT(1-Inputs!$B$38)*_xlfn.NORM.S.INV(RAND())</f>
        <v>-0.63099629397945001</v>
      </c>
      <c r="AM690" s="23">
        <f ca="1">SQRT(Inputs!$B$38)*F690+SQRT(1-Inputs!$B$38)*_xlfn.NORM.S.INV(RAND())</f>
        <v>-0.63022937952084557</v>
      </c>
      <c r="AN690" s="23">
        <f ca="1">SQRT(Inputs!$B$38)*G690+SQRT(1-Inputs!$B$38)*_xlfn.NORM.S.INV(RAND())</f>
        <v>1.2585353223438309</v>
      </c>
      <c r="AO690" s="23">
        <f ca="1">SQRT(Inputs!$B$38)*H690+SQRT(1-Inputs!$B$38)*_xlfn.NORM.S.INV(RAND())</f>
        <v>1.2392094938319</v>
      </c>
      <c r="AP690" s="23">
        <f ca="1">SQRT(Inputs!$B$38)*I690+SQRT(1-Inputs!$B$38)*_xlfn.NORM.S.INV(RAND())</f>
        <v>1.3086618763642199</v>
      </c>
      <c r="AQ690" s="23">
        <f ca="1">SQRT(Inputs!$B$38)*J690+SQRT(1-Inputs!$B$38)*_xlfn.NORM.S.INV(RAND())</f>
        <v>0.7828504481438332</v>
      </c>
      <c r="AR690" s="23">
        <f ca="1">SQRT(Inputs!$B$38)*K690+SQRT(1-Inputs!$B$38)*_xlfn.NORM.S.INV(RAND())</f>
        <v>0.11142725664237424</v>
      </c>
      <c r="AS690" s="23">
        <f ca="1">SQRT(Inputs!$B$38)*L690+SQRT(1-Inputs!$B$38)*_xlfn.NORM.S.INV(RAND())</f>
        <v>5.5504362222161319E-2</v>
      </c>
      <c r="AT690" s="23">
        <f ca="1">SQRT(Inputs!$B$38)*M690+SQRT(1-Inputs!$B$38)*_xlfn.NORM.S.INV(RAND())</f>
        <v>-9.2990418985453016E-3</v>
      </c>
      <c r="AU690" s="15">
        <f ca="1">Inputs!$B$6*EXP($B$8-0.5*C$5^2+C$5*N690)</f>
        <v>4782.8416755872659</v>
      </c>
      <c r="AV690" s="15">
        <f t="shared" ca="1" si="365"/>
        <v>5911.0921590412336</v>
      </c>
      <c r="AW690" s="15">
        <f t="shared" ca="1" si="366"/>
        <v>7500.6530665832761</v>
      </c>
      <c r="AX690" s="15">
        <f t="shared" ca="1" si="367"/>
        <v>8215.9360272599697</v>
      </c>
      <c r="AY690" s="15">
        <f t="shared" ca="1" si="368"/>
        <v>9458.5684011999965</v>
      </c>
      <c r="AZ690" s="15">
        <f t="shared" ca="1" si="369"/>
        <v>13428.434639902867</v>
      </c>
      <c r="BA690" s="15">
        <f t="shared" ca="1" si="370"/>
        <v>17224.271245590091</v>
      </c>
      <c r="BB690" s="15">
        <f t="shared" ca="1" si="371"/>
        <v>21092.027777390991</v>
      </c>
      <c r="BC690" s="15">
        <f t="shared" ca="1" si="372"/>
        <v>26527.761101832446</v>
      </c>
      <c r="BD690" s="15">
        <f t="shared" ca="1" si="373"/>
        <v>35689.576248736703</v>
      </c>
      <c r="BE690" s="15">
        <f t="shared" ca="1" si="374"/>
        <v>46977.193060684593</v>
      </c>
      <c r="BF690" s="15">
        <f ca="1">Inputs!$B$13*EXP($B$9-0.5*C$6^2+C$6*Y690)</f>
        <v>16879.588737153514</v>
      </c>
      <c r="BG690" s="15">
        <f t="shared" ca="1" si="375"/>
        <v>22468.526492124034</v>
      </c>
      <c r="BH690" s="15">
        <f t="shared" ca="1" si="376"/>
        <v>26040.7411749737</v>
      </c>
      <c r="BI690" s="15">
        <f t="shared" ca="1" si="377"/>
        <v>24430.510532900185</v>
      </c>
      <c r="BJ690" s="15">
        <f t="shared" ca="1" si="378"/>
        <v>28108.379540250255</v>
      </c>
      <c r="BK690" s="15">
        <f t="shared" ca="1" si="379"/>
        <v>60041.568875973047</v>
      </c>
      <c r="BL690" s="15">
        <f t="shared" ca="1" si="380"/>
        <v>66275.19544639354</v>
      </c>
      <c r="BM690" s="15">
        <f t="shared" ca="1" si="381"/>
        <v>86801.497030686805</v>
      </c>
      <c r="BN690" s="15">
        <f t="shared" ca="1" si="382"/>
        <v>117393.95536646924</v>
      </c>
      <c r="BO690" s="15">
        <f t="shared" ca="1" si="383"/>
        <v>112674.67243223272</v>
      </c>
      <c r="BP690" s="15">
        <f t="shared" ca="1" si="384"/>
        <v>137232.64805146237</v>
      </c>
      <c r="BQ690" s="15">
        <f ca="1">Inputs!$B$20*EXP($B$10-0.5*C$7^2+C$7*AJ690)</f>
        <v>3828.0117050238773</v>
      </c>
      <c r="BR690" s="15">
        <f t="shared" ca="1" si="385"/>
        <v>7178.2529357430376</v>
      </c>
      <c r="BS690" s="15">
        <f t="shared" ca="1" si="386"/>
        <v>8200.5346505864272</v>
      </c>
      <c r="BT690" s="15">
        <f t="shared" ca="1" si="387"/>
        <v>9583.7678267195224</v>
      </c>
      <c r="BU690" s="15">
        <f t="shared" ca="1" si="388"/>
        <v>18010.119166477401</v>
      </c>
      <c r="BV690" s="15">
        <f t="shared" ca="1" si="389"/>
        <v>33127.250215922417</v>
      </c>
      <c r="BW690" s="15">
        <f t="shared" ca="1" si="390"/>
        <v>60979.994762181821</v>
      </c>
      <c r="BX690" s="15">
        <f t="shared" ca="1" si="391"/>
        <v>99783.439220367509</v>
      </c>
      <c r="BY690" s="15">
        <f t="shared" ca="1" si="392"/>
        <v>142826.19829526849</v>
      </c>
      <c r="BZ690" s="15">
        <f t="shared" ca="1" si="393"/>
        <v>202460.47596125948</v>
      </c>
      <c r="CA690" s="15">
        <f t="shared" ca="1" si="394"/>
        <v>283925.96144780435</v>
      </c>
      <c r="CB690" s="15">
        <f ca="1">(AU690*DCF!C$10-DCF!C$5*MAX(AU690*DCF!C$10,0)-MAX(AU690-Inputs!$B$6,0)/Inputs!$B$10)*DCF!C$6</f>
        <v>1044.3534414857472</v>
      </c>
      <c r="CC690" s="15">
        <f ca="1">(AV690*DCF!D$10-DCF!D$5*MAX(AV690*DCF!D$10,0)-MAX(AV690-AU690,0)/Inputs!$B$10)*DCF!D$6</f>
        <v>1165.6943154540122</v>
      </c>
      <c r="CD690" s="15">
        <f ca="1">(AW690*DCF!E$10-DCF!E$5*MAX(AW690*DCF!E$10,0)-MAX(AW690-AV690,0)/Inputs!$B$10)*DCF!E$6</f>
        <v>1373.7464499643902</v>
      </c>
      <c r="CE690" s="15">
        <f ca="1">(AX690*DCF!F$10-DCF!F$5*MAX(AX690*DCF!F$10,0)-MAX(AX690-AW690,0)/Inputs!$B$10)*DCF!F$6</f>
        <v>1644.693090979003</v>
      </c>
      <c r="CF690" s="15">
        <f ca="1">(AY690*DCF!G$10-DCF!G$5*MAX(AY690*DCF!G$10,0)-MAX(AY690-AX690,0)/Inputs!$B$10)*DCF!G$6</f>
        <v>1709.9865835741987</v>
      </c>
      <c r="CG690" s="15">
        <f ca="1">(AZ690*DCF!H$10-DCF!H$5*MAX(AZ690*DCF!H$10,0)-MAX(AZ690-AY690,0)/Inputs!$B$10)*DCF!H$6</f>
        <v>1902.2192973662779</v>
      </c>
      <c r="CH690" s="15">
        <f ca="1">(BA690*DCF!I$10-DCF!I$5*MAX(BA690*DCF!I$10,0)-MAX(BA690-AZ690,0)/Inputs!$B$10)*DCF!I$6</f>
        <v>2523.5958158138096</v>
      </c>
      <c r="CI690" s="15">
        <f ca="1">(BB690*DCF!J$10-DCF!J$5*MAX(BB690*DCF!J$10,0)-MAX(BB690-BA690,0)/Inputs!$B$10)*DCF!J$6</f>
        <v>3033.3461400632682</v>
      </c>
      <c r="CJ690" s="15">
        <f ca="1">(BC690*DCF!K$10-DCF!K$5*MAX(BC690*DCF!K$10,0)-MAX(BC690-BB690,0)/Inputs!$B$10)*DCF!K$6</f>
        <v>3509.6235807437561</v>
      </c>
      <c r="CK690" s="15">
        <f ca="1">(BD690*DCF!L$10-DCF!L$5*MAX(BD690*DCF!L$10,0)-MAX(BD690-BC690,0)/Inputs!$B$10)*DCF!L$6</f>
        <v>4197.8957289099599</v>
      </c>
      <c r="CL690" s="15">
        <f ca="1">(BE690*DCF!M$10-DCF!M$5*MAX(BE690*DCF!M$10,0)-MAX(BE690-BD690,0)/Inputs!$B$10)*DCF!M$6</f>
        <v>5280.6631107393741</v>
      </c>
      <c r="CM690" s="15">
        <f ca="1">(BF690*DCF!C$28-DCF!C$5*MAX(BF690*DCF!C$28,0)-MAX(BF690-Inputs!$B$13,0)/Inputs!$B$17)*DCF!C$6</f>
        <v>3883.0435399295152</v>
      </c>
      <c r="CN690" s="15">
        <f ca="1">(BG690*DCF!D$28-DCF!D$5*MAX(BG690*DCF!D$28,0)-MAX(BG690-BF690,0)/Inputs!$B$17)*DCF!D$6</f>
        <v>5425.1225879397543</v>
      </c>
      <c r="CO690" s="15">
        <f ca="1">(BH690*DCF!E$28-DCF!E$5*MAX(BH690*DCF!E$28,0)-MAX(BH690-BG690,0)/Inputs!$B$17)*DCF!E$6</f>
        <v>6671.1672505051874</v>
      </c>
      <c r="CP690" s="15">
        <f ca="1">(BI690*DCF!F$28-DCF!F$5*MAX(BI690*DCF!F$28,0)-MAX(BI690-BH690,0)/Inputs!$B$17)*DCF!F$6</f>
        <v>6632.2400889641685</v>
      </c>
      <c r="CQ690" s="15">
        <f ca="1">(BJ690*DCF!G$28-DCF!G$5*MAX(BJ690*DCF!G$28,0)-MAX(BJ690-BI690,0)/Inputs!$B$17)*DCF!G$6</f>
        <v>6674.3510952521428</v>
      </c>
      <c r="CR690" s="15">
        <f ca="1">(BK690*DCF!H$28-DCF!H$5*MAX(BK690*DCF!H$28,0)-MAX(BK690-BJ690,0)/Inputs!$B$17)*DCF!H$6</f>
        <v>9887.4209412481159</v>
      </c>
      <c r="CS690" s="15">
        <f ca="1">(BL690*DCF!I$28-DCF!I$5*MAX(BL690*DCF!I$28,0)-MAX(BL690-BK690,0)/Inputs!$B$17)*DCF!I$6</f>
        <v>14690.096974914906</v>
      </c>
      <c r="CT690" s="15">
        <f ca="1">(BM690*DCF!J$28-DCF!J$5*MAX(BM690*DCF!J$28,0)-MAX(BM690-BL690,0)/Inputs!$B$17)*DCF!J$6</f>
        <v>16642.319873571276</v>
      </c>
      <c r="CU690" s="15">
        <f ca="1">(BN690*DCF!K$28-DCF!K$5*MAX(BN690*DCF!K$28,0)-MAX(BN690-BM690,0)/Inputs!$B$17)*DCF!K$6</f>
        <v>21044.466372408508</v>
      </c>
      <c r="CV690" s="15">
        <f ca="1">(BO690*DCF!L$28-DCF!L$5*MAX(BO690*DCF!L$28,0)-MAX(BO690-BN690,0)/Inputs!$B$17)*DCF!L$6</f>
        <v>22480.962177356101</v>
      </c>
      <c r="CW690" s="15">
        <f ca="1">(BP690*DCF!M$28-DCF!M$5*MAX(BP690*DCF!M$28,0)-MAX(BP690-BO690,0)/Inputs!$B$17)*DCF!M$6</f>
        <v>23253.403637376916</v>
      </c>
      <c r="CX690" s="15">
        <f ca="1">(BQ690*DCF!C$46-DCF!C$5*MAX(BQ690*DCF!C$46,0)-MAX(BQ690-Inputs!$B$20,0)/Inputs!$B$24)*DCF!C$6</f>
        <v>-1173.680165143564</v>
      </c>
      <c r="CY690" s="15">
        <f ca="1">(BR690*DCF!D$46-DCF!D$5*MAX(BR690*DCF!D$46,0)-MAX(BR690-BQ690,0)/Inputs!$B$24)*DCF!D$6</f>
        <v>-2654.6805007296962</v>
      </c>
      <c r="CZ690" s="15">
        <f ca="1">(BS690*DCF!E$46-DCF!E$5*MAX(BS690*DCF!E$46,0)-MAX(BS690-BR690,0)/Inputs!$B$24)*DCF!E$6</f>
        <v>-1372.6828096546947</v>
      </c>
      <c r="DA690" s="15">
        <f ca="1">(BT690*DCF!F$46-DCF!F$5*MAX(BT690*DCF!F$46,0)-MAX(BT690-BS690,0)/Inputs!$B$24)*DCF!F$6</f>
        <v>-1201.6294931105424</v>
      </c>
      <c r="DB690" s="15">
        <f ca="1">(BU690*DCF!G$46-DCF!G$5*MAX(BU690*DCF!G$46,0)-MAX(BU690-BT690,0)/Inputs!$B$24)*DCF!G$6</f>
        <v>-3440.2829314299815</v>
      </c>
      <c r="DC690" s="15">
        <f ca="1">(BV690*DCF!H$46-DCF!H$5*MAX(BV690*DCF!H$46,0)-MAX(BV690-BU690,0)/Inputs!$B$24)*DCF!H$6</f>
        <v>-4697.5558494163524</v>
      </c>
      <c r="DD690" s="15">
        <f ca="1">(BW690*DCF!I$46-DCF!I$5*MAX(BW690*DCF!I$46,0)-MAX(BW690-BV690,0)/Inputs!$B$24)*DCF!I$6</f>
        <v>-6587.0888474707908</v>
      </c>
      <c r="DE690" s="15">
        <f ca="1">(BX690*DCF!J$46-DCF!J$5*MAX(BX690*DCF!J$46,0)-MAX(BX690-BW690,0)/Inputs!$B$24)*DCF!J$6</f>
        <v>-6104.4002518107354</v>
      </c>
      <c r="DF690" s="15">
        <f ca="1">(BY690*DCF!K$46-DCF!K$5*MAX(BY690*DCF!K$46,0)-MAX(BY690-BX690,0)/Inputs!$B$24)*DCF!K$6</f>
        <v>-2385.6207588221878</v>
      </c>
      <c r="DG690" s="15">
        <f ca="1">(BZ690*DCF!L$46-DCF!L$5*MAX(BZ690*DCF!L$46,0)-MAX(BZ690-BY690,0)/Inputs!$B$24)*DCF!L$6</f>
        <v>499.72189078969825</v>
      </c>
      <c r="DH690" s="15">
        <f ca="1">(CA690*DCF!M$46-DCF!M$5*MAX(CA690*DCF!M$46,0)-MAX(CA690-BZ690,0)/Inputs!$B$24)*DCF!M$6</f>
        <v>5227.8161058139658</v>
      </c>
      <c r="DI690" s="15">
        <f ca="1">SUM(CB690:CL690)+BE690*DCF!M$10*(1+Inputs!$B$30)*(1-Inputs!$B$33)*(1-Inputs!$B$30/Inputs!$B$31)/(Inputs!$B$29-Inputs!$B$30)*DCF!M$6</f>
        <v>158123.96705204665</v>
      </c>
      <c r="DJ690" s="15">
        <f ca="1">SUM(CM690:CW690)+BP690*DCF!M$28*(1+Inputs!$B$30)*(1-Inputs!$B$33)*(1-Inputs!$B$30/Inputs!$B$31)/(Inputs!$B$29-Inputs!$B$30)*DCF!M$6</f>
        <v>646511.62686096283</v>
      </c>
      <c r="DK690" s="15">
        <f ca="1">SUM(CX690:DH690)+CA690*DCF!M$46*(1+Inputs!$B$30)*(1-Inputs!$B$33)*(1-Inputs!$B$30/Inputs!$B$31)/(Inputs!$B$29-Inputs!$B$30)*DCF!M$6</f>
        <v>415093.08596756641</v>
      </c>
      <c r="DM690" s="15">
        <f ca="1">DI690+DJ690+DK690+Inputs!$B$34+Inputs!$B$36-Inputs!$B$35</f>
        <v>1296579.679880576</v>
      </c>
    </row>
    <row r="691" spans="1:117" x14ac:dyDescent="0.75">
      <c r="A691" s="11">
        <v>678</v>
      </c>
      <c r="C691" s="23">
        <f t="shared" ca="1" si="397"/>
        <v>1.9678323993786868</v>
      </c>
      <c r="D691" s="23">
        <f t="shared" ca="1" si="397"/>
        <v>0.10274336553481159</v>
      </c>
      <c r="E691" s="23">
        <f t="shared" ca="1" si="397"/>
        <v>-0.76951742049737437</v>
      </c>
      <c r="F691" s="23">
        <f t="shared" ca="1" si="397"/>
        <v>-0.86193491407418721</v>
      </c>
      <c r="G691" s="23">
        <f t="shared" ca="1" si="397"/>
        <v>-0.695058027258732</v>
      </c>
      <c r="H691" s="23">
        <f t="shared" ca="1" si="397"/>
        <v>-9.9371014122323145E-2</v>
      </c>
      <c r="I691" s="23">
        <f t="shared" ca="1" si="397"/>
        <v>1.712748705305057</v>
      </c>
      <c r="J691" s="23">
        <f t="shared" ca="1" si="397"/>
        <v>1.9295119454054188</v>
      </c>
      <c r="K691" s="23">
        <f t="shared" ca="1" si="397"/>
        <v>5.9159619638464174E-2</v>
      </c>
      <c r="L691" s="23">
        <f t="shared" ca="1" si="397"/>
        <v>0.4863824696673178</v>
      </c>
      <c r="M691" s="23">
        <f t="shared" ca="1" si="397"/>
        <v>-1.1209809422732777</v>
      </c>
      <c r="N691" s="23">
        <f ca="1">SQRT(Inputs!$B$38)*C691+SQRT(1-Inputs!$B$38)*_xlfn.NORM.S.INV(RAND())</f>
        <v>0.96036693225969572</v>
      </c>
      <c r="O691" s="23">
        <f ca="1">SQRT(Inputs!$B$38)*D691+SQRT(1-Inputs!$B$38)*_xlfn.NORM.S.INV(RAND())</f>
        <v>0.26988674413761726</v>
      </c>
      <c r="P691" s="23">
        <f ca="1">SQRT(Inputs!$B$38)*E691+SQRT(1-Inputs!$B$38)*_xlfn.NORM.S.INV(RAND())</f>
        <v>-0.10684902666467255</v>
      </c>
      <c r="Q691" s="23">
        <f ca="1">SQRT(Inputs!$B$38)*F691+SQRT(1-Inputs!$B$38)*_xlfn.NORM.S.INV(RAND())</f>
        <v>-0.30817145932145273</v>
      </c>
      <c r="R691" s="23">
        <f ca="1">SQRT(Inputs!$B$38)*G691+SQRT(1-Inputs!$B$38)*_xlfn.NORM.S.INV(RAND())</f>
        <v>-1.5108995817904289</v>
      </c>
      <c r="S691" s="23">
        <f ca="1">SQRT(Inputs!$B$38)*H691+SQRT(1-Inputs!$B$38)*_xlfn.NORM.S.INV(RAND())</f>
        <v>0.59323266989340417</v>
      </c>
      <c r="T691" s="23">
        <f ca="1">SQRT(Inputs!$B$38)*I691+SQRT(1-Inputs!$B$38)*_xlfn.NORM.S.INV(RAND())</f>
        <v>2.0338984711764883</v>
      </c>
      <c r="U691" s="23">
        <f ca="1">SQRT(Inputs!$B$38)*J691+SQRT(1-Inputs!$B$38)*_xlfn.NORM.S.INV(RAND())</f>
        <v>0.83799161943204759</v>
      </c>
      <c r="V691" s="23">
        <f ca="1">SQRT(Inputs!$B$38)*K691+SQRT(1-Inputs!$B$38)*_xlfn.NORM.S.INV(RAND())</f>
        <v>-0.90039248731115362</v>
      </c>
      <c r="W691" s="23">
        <f ca="1">SQRT(Inputs!$B$38)*L691+SQRT(1-Inputs!$B$38)*_xlfn.NORM.S.INV(RAND())</f>
        <v>0.76638430628890619</v>
      </c>
      <c r="X691" s="23">
        <f ca="1">SQRT(Inputs!$B$38)*M691+SQRT(1-Inputs!$B$38)*_xlfn.NORM.S.INV(RAND())</f>
        <v>-0.21891607492362025</v>
      </c>
      <c r="Y691" s="23">
        <f ca="1">SQRT(Inputs!$B$38)*C691+SQRT(1-Inputs!$B$38)*_xlfn.NORM.S.INV(RAND())</f>
        <v>1.0001563944620535</v>
      </c>
      <c r="Z691" s="23">
        <f ca="1">SQRT(Inputs!$B$38)*D691+SQRT(1-Inputs!$B$38)*_xlfn.NORM.S.INV(RAND())</f>
        <v>-0.15238691355824024</v>
      </c>
      <c r="AA691" s="23">
        <f ca="1">SQRT(Inputs!$B$38)*E691+SQRT(1-Inputs!$B$38)*_xlfn.NORM.S.INV(RAND())</f>
        <v>0.24237537877645748</v>
      </c>
      <c r="AB691" s="23">
        <f ca="1">SQRT(Inputs!$B$38)*F691+SQRT(1-Inputs!$B$38)*_xlfn.NORM.S.INV(RAND())</f>
        <v>-1.0673525968180468</v>
      </c>
      <c r="AC691" s="23">
        <f ca="1">SQRT(Inputs!$B$38)*G691+SQRT(1-Inputs!$B$38)*_xlfn.NORM.S.INV(RAND())</f>
        <v>0.41112881634663523</v>
      </c>
      <c r="AD691" s="23">
        <f ca="1">SQRT(Inputs!$B$38)*H691+SQRT(1-Inputs!$B$38)*_xlfn.NORM.S.INV(RAND())</f>
        <v>-0.57415634589280662</v>
      </c>
      <c r="AE691" s="23">
        <f ca="1">SQRT(Inputs!$B$38)*I691+SQRT(1-Inputs!$B$38)*_xlfn.NORM.S.INV(RAND())</f>
        <v>0.82334310132492761</v>
      </c>
      <c r="AF691" s="23">
        <f ca="1">SQRT(Inputs!$B$38)*J691+SQRT(1-Inputs!$B$38)*_xlfn.NORM.S.INV(RAND())</f>
        <v>1.9191485903951566</v>
      </c>
      <c r="AG691" s="23">
        <f ca="1">SQRT(Inputs!$B$38)*K691+SQRT(1-Inputs!$B$38)*_xlfn.NORM.S.INV(RAND())</f>
        <v>0.87094677192549563</v>
      </c>
      <c r="AH691" s="23">
        <f ca="1">SQRT(Inputs!$B$38)*L691+SQRT(1-Inputs!$B$38)*_xlfn.NORM.S.INV(RAND())</f>
        <v>0.314433361061146</v>
      </c>
      <c r="AI691" s="23">
        <f ca="1">SQRT(Inputs!$B$38)*M691+SQRT(1-Inputs!$B$38)*_xlfn.NORM.S.INV(RAND())</f>
        <v>2.5197876321987112E-2</v>
      </c>
      <c r="AJ691" s="23">
        <f ca="1">SQRT(Inputs!$B$38)*C691+SQRT(1-Inputs!$B$38)*_xlfn.NORM.S.INV(RAND())</f>
        <v>1.1157160923138143</v>
      </c>
      <c r="AK691" s="23">
        <f ca="1">SQRT(Inputs!$B$38)*D691+SQRT(1-Inputs!$B$38)*_xlfn.NORM.S.INV(RAND())</f>
        <v>-0.34462573120692935</v>
      </c>
      <c r="AL691" s="23">
        <f ca="1">SQRT(Inputs!$B$38)*E691+SQRT(1-Inputs!$B$38)*_xlfn.NORM.S.INV(RAND())</f>
        <v>-1.4386092768856094</v>
      </c>
      <c r="AM691" s="23">
        <f ca="1">SQRT(Inputs!$B$38)*F691+SQRT(1-Inputs!$B$38)*_xlfn.NORM.S.INV(RAND())</f>
        <v>-1.3552861779023604</v>
      </c>
      <c r="AN691" s="23">
        <f ca="1">SQRT(Inputs!$B$38)*G691+SQRT(1-Inputs!$B$38)*_xlfn.NORM.S.INV(RAND())</f>
        <v>-6.1766528588271918E-2</v>
      </c>
      <c r="AO691" s="23">
        <f ca="1">SQRT(Inputs!$B$38)*H691+SQRT(1-Inputs!$B$38)*_xlfn.NORM.S.INV(RAND())</f>
        <v>-0.55475979292346933</v>
      </c>
      <c r="AP691" s="23">
        <f ca="1">SQRT(Inputs!$B$38)*I691+SQRT(1-Inputs!$B$38)*_xlfn.NORM.S.INV(RAND())</f>
        <v>0.21029238901141312</v>
      </c>
      <c r="AQ691" s="23">
        <f ca="1">SQRT(Inputs!$B$38)*J691+SQRT(1-Inputs!$B$38)*_xlfn.NORM.S.INV(RAND())</f>
        <v>0.48290686673169259</v>
      </c>
      <c r="AR691" s="23">
        <f ca="1">SQRT(Inputs!$B$38)*K691+SQRT(1-Inputs!$B$38)*_xlfn.NORM.S.INV(RAND())</f>
        <v>-0.94246649955992545</v>
      </c>
      <c r="AS691" s="23">
        <f ca="1">SQRT(Inputs!$B$38)*L691+SQRT(1-Inputs!$B$38)*_xlfn.NORM.S.INV(RAND())</f>
        <v>1.7642123423560165</v>
      </c>
      <c r="AT691" s="23">
        <f ca="1">SQRT(Inputs!$B$38)*M691+SQRT(1-Inputs!$B$38)*_xlfn.NORM.S.INV(RAND())</f>
        <v>-0.79879618439330802</v>
      </c>
      <c r="AU691" s="15">
        <f ca="1">Inputs!$B$6*EXP($B$8-0.5*C$5^2+C$5*N691)</f>
        <v>5796.8501123704291</v>
      </c>
      <c r="AV691" s="15">
        <f t="shared" ca="1" si="365"/>
        <v>7341.7670549796367</v>
      </c>
      <c r="AW691" s="15">
        <f t="shared" ca="1" si="366"/>
        <v>8823.8939075363614</v>
      </c>
      <c r="AX691" s="15">
        <f t="shared" ca="1" si="367"/>
        <v>10366.199637586349</v>
      </c>
      <c r="AY691" s="15">
        <f t="shared" ca="1" si="368"/>
        <v>10619.245813993546</v>
      </c>
      <c r="AZ691" s="15">
        <f t="shared" ca="1" si="369"/>
        <v>13864.385800160544</v>
      </c>
      <c r="BA691" s="15">
        <f t="shared" ca="1" si="370"/>
        <v>20991.253207630885</v>
      </c>
      <c r="BB691" s="15">
        <f t="shared" ca="1" si="371"/>
        <v>27950.554251121961</v>
      </c>
      <c r="BC691" s="15">
        <f t="shared" ca="1" si="372"/>
        <v>31382.654008080237</v>
      </c>
      <c r="BD691" s="15">
        <f t="shared" ca="1" si="373"/>
        <v>41303.852437422909</v>
      </c>
      <c r="BE691" s="15">
        <f t="shared" ca="1" si="374"/>
        <v>49613.407258056126</v>
      </c>
      <c r="BF691" s="15">
        <f ca="1">Inputs!$B$13*EXP($B$9-0.5*C$6^2+C$6*Y691)</f>
        <v>16864.193516090803</v>
      </c>
      <c r="BG691" s="15">
        <f t="shared" ca="1" si="375"/>
        <v>19995.552189911697</v>
      </c>
      <c r="BH691" s="15">
        <f t="shared" ca="1" si="376"/>
        <v>25433.010121406409</v>
      </c>
      <c r="BI691" s="15">
        <f t="shared" ca="1" si="377"/>
        <v>26417.024202603916</v>
      </c>
      <c r="BJ691" s="15">
        <f t="shared" ca="1" si="378"/>
        <v>34362.805543051138</v>
      </c>
      <c r="BK691" s="15">
        <f t="shared" ca="1" si="379"/>
        <v>39002.758498674768</v>
      </c>
      <c r="BL691" s="15">
        <f t="shared" ca="1" si="380"/>
        <v>53304.802446000976</v>
      </c>
      <c r="BM691" s="15">
        <f t="shared" ca="1" si="381"/>
        <v>83163.956940676057</v>
      </c>
      <c r="BN691" s="15">
        <f t="shared" ca="1" si="382"/>
        <v>113533.39918084702</v>
      </c>
      <c r="BO691" s="15">
        <f t="shared" ca="1" si="383"/>
        <v>144891.27632705131</v>
      </c>
      <c r="BP691" s="15">
        <f t="shared" ca="1" si="384"/>
        <v>178843.85520377359</v>
      </c>
      <c r="BQ691" s="15">
        <f ca="1">Inputs!$B$20*EXP($B$10-0.5*C$7^2+C$7*AJ691)</f>
        <v>6371.9056798963729</v>
      </c>
      <c r="BR691" s="15">
        <f t="shared" ca="1" si="385"/>
        <v>7749.5429273518266</v>
      </c>
      <c r="BS691" s="15">
        <f t="shared" ca="1" si="386"/>
        <v>7020.4575231412755</v>
      </c>
      <c r="BT691" s="15">
        <f t="shared" ca="1" si="387"/>
        <v>6783.5060031729527</v>
      </c>
      <c r="BU691" s="15">
        <f t="shared" ca="1" si="388"/>
        <v>9261.6644928946153</v>
      </c>
      <c r="BV691" s="15">
        <f t="shared" ca="1" si="389"/>
        <v>11371.696853490243</v>
      </c>
      <c r="BW691" s="15">
        <f t="shared" ca="1" si="390"/>
        <v>16590.796442944098</v>
      </c>
      <c r="BX691" s="15">
        <f t="shared" ca="1" si="391"/>
        <v>25563.704596817424</v>
      </c>
      <c r="BY691" s="15">
        <f t="shared" ca="1" si="392"/>
        <v>29909.133170487177</v>
      </c>
      <c r="BZ691" s="15">
        <f t="shared" ca="1" si="393"/>
        <v>58043.829147476499</v>
      </c>
      <c r="CA691" s="15">
        <f t="shared" ca="1" si="394"/>
        <v>70744.369655183822</v>
      </c>
      <c r="CB691" s="15">
        <f ca="1">(AU691*DCF!C$10-DCF!C$5*MAX(AU691*DCF!C$10,0)-MAX(AU691-Inputs!$B$6,0)/Inputs!$B$10)*DCF!C$6</f>
        <v>1037.123380593785</v>
      </c>
      <c r="CC691" s="15">
        <f ca="1">(AV691*DCF!D$10-DCF!D$5*MAX(AV691*DCF!D$10,0)-MAX(AV691-AU691,0)/Inputs!$B$10)*DCF!D$6</f>
        <v>1412.8184177056405</v>
      </c>
      <c r="CD691" s="15">
        <f ca="1">(AW691*DCF!E$10-DCF!E$5*MAX(AW691*DCF!E$10,0)-MAX(AW691-AV691,0)/Inputs!$B$10)*DCF!E$6</f>
        <v>1703.4602941262178</v>
      </c>
      <c r="CE691" s="15">
        <f ca="1">(AX691*DCF!F$10-DCF!F$5*MAX(AX691*DCF!F$10,0)-MAX(AX691-AW691,0)/Inputs!$B$10)*DCF!F$6</f>
        <v>1942.0092762668185</v>
      </c>
      <c r="CF691" s="15">
        <f ca="1">(AY691*DCF!G$10-DCF!G$5*MAX(AY691*DCF!G$10,0)-MAX(AY691-AX691,0)/Inputs!$B$10)*DCF!G$6</f>
        <v>2139.3479504228972</v>
      </c>
      <c r="CG691" s="15">
        <f ca="1">(AZ691*DCF!H$10-DCF!H$5*MAX(AZ691*DCF!H$10,0)-MAX(AZ691-AY691,0)/Inputs!$B$10)*DCF!H$6</f>
        <v>2115.5476664039716</v>
      </c>
      <c r="CH691" s="15">
        <f ca="1">(BA691*DCF!I$10-DCF!I$5*MAX(BA691*DCF!I$10,0)-MAX(BA691-AZ691,0)/Inputs!$B$10)*DCF!I$6</f>
        <v>2665.2802400984951</v>
      </c>
      <c r="CI691" s="15">
        <f ca="1">(BB691*DCF!J$10-DCF!J$5*MAX(BB691*DCF!J$10,0)-MAX(BB691-BA691,0)/Inputs!$B$10)*DCF!J$6</f>
        <v>3741.8125707791505</v>
      </c>
      <c r="CJ691" s="15">
        <f ca="1">(BC691*DCF!K$10-DCF!K$5*MAX(BC691*DCF!K$10,0)-MAX(BC691-BB691,0)/Inputs!$B$10)*DCF!K$6</f>
        <v>4571.6615671629133</v>
      </c>
      <c r="CK691" s="15">
        <f ca="1">(BD691*DCF!L$10-DCF!L$5*MAX(BD691*DCF!L$10,0)-MAX(BD691-BC691,0)/Inputs!$B$10)*DCF!L$6</f>
        <v>4946.4347851499788</v>
      </c>
      <c r="CL691" s="15">
        <f ca="1">(BE691*DCF!M$10-DCF!M$5*MAX(BE691*DCF!M$10,0)-MAX(BE691-BD691,0)/Inputs!$B$10)*DCF!M$6</f>
        <v>6008.4283560839222</v>
      </c>
      <c r="CM691" s="15">
        <f ca="1">(BF691*DCF!C$28-DCF!C$5*MAX(BF691*DCF!C$28,0)-MAX(BF691-Inputs!$B$13,0)/Inputs!$B$17)*DCF!C$6</f>
        <v>3881.900497730483</v>
      </c>
      <c r="CN691" s="15">
        <f ca="1">(BG691*DCF!D$28-DCF!D$5*MAX(BG691*DCF!D$28,0)-MAX(BG691-BF691,0)/Inputs!$B$17)*DCF!D$6</f>
        <v>5221.0889168118629</v>
      </c>
      <c r="CO691" s="15">
        <f ca="1">(BH691*DCF!E$28-DCF!E$5*MAX(BH691*DCF!E$28,0)-MAX(BH691-BG691,0)/Inputs!$B$17)*DCF!E$6</f>
        <v>6131.4332249655827</v>
      </c>
      <c r="CP691" s="15">
        <f ca="1">(BI691*DCF!F$28-DCF!F$5*MAX(BI691*DCF!F$28,0)-MAX(BI691-BH691,0)/Inputs!$B$17)*DCF!F$6</f>
        <v>6992.3709067943164</v>
      </c>
      <c r="CQ691" s="15">
        <f ca="1">(BJ691*DCF!G$28-DCF!G$5*MAX(BJ691*DCF!G$28,0)-MAX(BJ691-BI691,0)/Inputs!$B$17)*DCF!G$6</f>
        <v>7579.2886812710094</v>
      </c>
      <c r="CR691" s="15">
        <f ca="1">(BK691*DCF!H$28-DCF!H$5*MAX(BK691*DCF!H$28,0)-MAX(BK691-BJ691,0)/Inputs!$B$17)*DCF!H$6</f>
        <v>8924.8940078069954</v>
      </c>
      <c r="CS691" s="15">
        <f ca="1">(BL691*DCF!I$28-DCF!I$5*MAX(BL691*DCF!I$28,0)-MAX(BL691-BK691,0)/Inputs!$B$17)*DCF!I$6</f>
        <v>10482.004419622375</v>
      </c>
      <c r="CT691" s="15">
        <f ca="1">(BM691*DCF!J$28-DCF!J$5*MAX(BM691*DCF!J$28,0)-MAX(BM691-BL691,0)/Inputs!$B$17)*DCF!J$6</f>
        <v>14593.386400626874</v>
      </c>
      <c r="CU691" s="15">
        <f ca="1">(BN691*DCF!K$28-DCF!K$5*MAX(BN691*DCF!K$28,0)-MAX(BN691-BM691,0)/Inputs!$B$17)*DCF!K$6</f>
        <v>20256.498137111346</v>
      </c>
      <c r="CV691" s="15">
        <f ca="1">(BO691*DCF!L$28-DCF!L$5*MAX(BO691*DCF!L$28,0)-MAX(BO691-BN691,0)/Inputs!$B$17)*DCF!L$6</f>
        <v>25360.654788916774</v>
      </c>
      <c r="CW691" s="15">
        <f ca="1">(BP691*DCF!M$28-DCF!M$5*MAX(BP691*DCF!M$28,0)-MAX(BP691-BO691,0)/Inputs!$B$17)*DCF!M$6</f>
        <v>30100.57632256034</v>
      </c>
      <c r="CX691" s="15">
        <f ca="1">(BQ691*DCF!C$46-DCF!C$5*MAX(BQ691*DCF!C$46,0)-MAX(BQ691-Inputs!$B$20,0)/Inputs!$B$24)*DCF!C$6</f>
        <v>-2936.1933117064941</v>
      </c>
      <c r="CY691" s="15">
        <f ca="1">(BR691*DCF!D$46-DCF!D$5*MAX(BR691*DCF!D$46,0)-MAX(BR691-BQ691,0)/Inputs!$B$24)*DCF!D$6</f>
        <v>-1910.4926340835716</v>
      </c>
      <c r="CZ691" s="15">
        <f ca="1">(BS691*DCF!E$46-DCF!E$5*MAX(BS691*DCF!E$46,0)-MAX(BS691-BR691,0)/Inputs!$B$24)*DCF!E$6</f>
        <v>-830.18132564508414</v>
      </c>
      <c r="DA691" s="15">
        <f ca="1">(BT691*DCF!F$46-DCF!F$5*MAX(BT691*DCF!F$46,0)-MAX(BT691-BS691,0)/Inputs!$B$24)*DCF!F$6</f>
        <v>-494.01779574767107</v>
      </c>
      <c r="DB691" s="15">
        <f ca="1">(BU691*DCF!G$46-DCF!G$5*MAX(BU691*DCF!G$46,0)-MAX(BU691-BT691,0)/Inputs!$B$24)*DCF!G$6</f>
        <v>-1145.1476482353362</v>
      </c>
      <c r="DC691" s="15">
        <f ca="1">(BV691*DCF!H$46-DCF!H$5*MAX(BV691*DCF!H$46,0)-MAX(BV691-BU691,0)/Inputs!$B$24)*DCF!H$6</f>
        <v>-655.67962767232041</v>
      </c>
      <c r="DD691" s="15">
        <f ca="1">(BW691*DCF!I$46-DCF!I$5*MAX(BW691*DCF!I$46,0)-MAX(BW691-BV691,0)/Inputs!$B$24)*DCF!I$6</f>
        <v>-1115.0307144440974</v>
      </c>
      <c r="DE691" s="15">
        <f ca="1">(BX691*DCF!J$46-DCF!J$5*MAX(BX691*DCF!J$46,0)-MAX(BX691-BW691,0)/Inputs!$B$24)*DCF!J$6</f>
        <v>-1307.1419508826273</v>
      </c>
      <c r="DF691" s="15">
        <f ca="1">(BY691*DCF!K$46-DCF!K$5*MAX(BY691*DCF!K$46,0)-MAX(BY691-BX691,0)/Inputs!$B$24)*DCF!K$6</f>
        <v>643.99515046859597</v>
      </c>
      <c r="DG691" s="15">
        <f ca="1">(BZ691*DCF!L$46-DCF!L$5*MAX(BZ691*DCF!L$46,0)-MAX(BZ691-BY691,0)/Inputs!$B$24)*DCF!L$6</f>
        <v>-2354.6736469430562</v>
      </c>
      <c r="DH691" s="15">
        <f ca="1">(CA691*DCF!M$46-DCF!M$5*MAX(CA691*DCF!M$46,0)-MAX(CA691-BZ691,0)/Inputs!$B$24)*DCF!M$6</f>
        <v>2890.9541532947273</v>
      </c>
      <c r="DI691" s="15">
        <f ca="1">SUM(CB691:CL691)+BE691*DCF!M$10*(1+Inputs!$B$30)*(1-Inputs!$B$33)*(1-Inputs!$B$30/Inputs!$B$31)/(Inputs!$B$29-Inputs!$B$30)*DCF!M$6</f>
        <v>170358.6929733555</v>
      </c>
      <c r="DJ691" s="15">
        <f ca="1">SUM(CM691:CW691)+BP691*DCF!M$28*(1+Inputs!$B$30)*(1-Inputs!$B$33)*(1-Inputs!$B$30/Inputs!$B$31)/(Inputs!$B$29-Inputs!$B$30)*DCF!M$6</f>
        <v>803157.18163389037</v>
      </c>
      <c r="DK691" s="15">
        <f ca="1">SUM(CX691:DH691)+CA691*DCF!M$46*(1+Inputs!$B$30)*(1-Inputs!$B$33)*(1-Inputs!$B$30/Inputs!$B$31)/(Inputs!$B$29-Inputs!$B$30)*DCF!M$6</f>
        <v>100165.56634163529</v>
      </c>
      <c r="DM691" s="15">
        <f ca="1">DI691+DJ691+DK691+Inputs!$B$34+Inputs!$B$36-Inputs!$B$35</f>
        <v>1150532.4409488812</v>
      </c>
    </row>
    <row r="692" spans="1:117" x14ac:dyDescent="0.75">
      <c r="A692" s="11">
        <v>679</v>
      </c>
      <c r="C692" s="23">
        <f t="shared" ca="1" si="397"/>
        <v>0.69950830929470242</v>
      </c>
      <c r="D692" s="23">
        <f t="shared" ca="1" si="397"/>
        <v>-1.4619315410573235</v>
      </c>
      <c r="E692" s="23">
        <f t="shared" ca="1" si="397"/>
        <v>-1.8205873945311377</v>
      </c>
      <c r="F692" s="23">
        <f t="shared" ca="1" si="397"/>
        <v>0.6338673139473493</v>
      </c>
      <c r="G692" s="23">
        <f t="shared" ca="1" si="397"/>
        <v>-0.57910384900167011</v>
      </c>
      <c r="H692" s="23">
        <f t="shared" ca="1" si="397"/>
        <v>0.45591260828275032</v>
      </c>
      <c r="I692" s="23">
        <f t="shared" ca="1" si="397"/>
        <v>0.26192796365800791</v>
      </c>
      <c r="J692" s="23">
        <f t="shared" ca="1" si="397"/>
        <v>-0.9887558448030892</v>
      </c>
      <c r="K692" s="23">
        <f t="shared" ca="1" si="397"/>
        <v>-0.83766442888897819</v>
      </c>
      <c r="L692" s="23">
        <f t="shared" ca="1" si="397"/>
        <v>5.7496203334430514E-3</v>
      </c>
      <c r="M692" s="23">
        <f t="shared" ca="1" si="397"/>
        <v>-0.5616328735338032</v>
      </c>
      <c r="N692" s="23">
        <f ca="1">SQRT(Inputs!$B$38)*C692+SQRT(1-Inputs!$B$38)*_xlfn.NORM.S.INV(RAND())</f>
        <v>1.0800366569195767</v>
      </c>
      <c r="O692" s="23">
        <f ca="1">SQRT(Inputs!$B$38)*D692+SQRT(1-Inputs!$B$38)*_xlfn.NORM.S.INV(RAND())</f>
        <v>-2.3371998809481234</v>
      </c>
      <c r="P692" s="23">
        <f ca="1">SQRT(Inputs!$B$38)*E692+SQRT(1-Inputs!$B$38)*_xlfn.NORM.S.INV(RAND())</f>
        <v>-0.78590773742832309</v>
      </c>
      <c r="Q692" s="23">
        <f ca="1">SQRT(Inputs!$B$38)*F692+SQRT(1-Inputs!$B$38)*_xlfn.NORM.S.INV(RAND())</f>
        <v>0.13440691836347954</v>
      </c>
      <c r="R692" s="23">
        <f ca="1">SQRT(Inputs!$B$38)*G692+SQRT(1-Inputs!$B$38)*_xlfn.NORM.S.INV(RAND())</f>
        <v>0.42975386645526564</v>
      </c>
      <c r="S692" s="23">
        <f ca="1">SQRT(Inputs!$B$38)*H692+SQRT(1-Inputs!$B$38)*_xlfn.NORM.S.INV(RAND())</f>
        <v>1.102273478898411</v>
      </c>
      <c r="T692" s="23">
        <f ca="1">SQRT(Inputs!$B$38)*I692+SQRT(1-Inputs!$B$38)*_xlfn.NORM.S.INV(RAND())</f>
        <v>-0.47061915406737426</v>
      </c>
      <c r="U692" s="23">
        <f ca="1">SQRT(Inputs!$B$38)*J692+SQRT(1-Inputs!$B$38)*_xlfn.NORM.S.INV(RAND())</f>
        <v>-0.44089392512359882</v>
      </c>
      <c r="V692" s="23">
        <f ca="1">SQRT(Inputs!$B$38)*K692+SQRT(1-Inputs!$B$38)*_xlfn.NORM.S.INV(RAND())</f>
        <v>-0.81258045859673256</v>
      </c>
      <c r="W692" s="23">
        <f ca="1">SQRT(Inputs!$B$38)*L692+SQRT(1-Inputs!$B$38)*_xlfn.NORM.S.INV(RAND())</f>
        <v>0.17024679358535785</v>
      </c>
      <c r="X692" s="23">
        <f ca="1">SQRT(Inputs!$B$38)*M692+SQRT(1-Inputs!$B$38)*_xlfn.NORM.S.INV(RAND())</f>
        <v>0.66554754062447286</v>
      </c>
      <c r="Y692" s="23">
        <f ca="1">SQRT(Inputs!$B$38)*C692+SQRT(1-Inputs!$B$38)*_xlfn.NORM.S.INV(RAND())</f>
        <v>0.75783593511122871</v>
      </c>
      <c r="Z692" s="23">
        <f ca="1">SQRT(Inputs!$B$38)*D692+SQRT(1-Inputs!$B$38)*_xlfn.NORM.S.INV(RAND())</f>
        <v>-0.4730397220921726</v>
      </c>
      <c r="AA692" s="23">
        <f ca="1">SQRT(Inputs!$B$38)*E692+SQRT(1-Inputs!$B$38)*_xlfn.NORM.S.INV(RAND())</f>
        <v>-2.4245367679149532E-2</v>
      </c>
      <c r="AB692" s="23">
        <f ca="1">SQRT(Inputs!$B$38)*F692+SQRT(1-Inputs!$B$38)*_xlfn.NORM.S.INV(RAND())</f>
        <v>-0.32646987747522127</v>
      </c>
      <c r="AC692" s="23">
        <f ca="1">SQRT(Inputs!$B$38)*G692+SQRT(1-Inputs!$B$38)*_xlfn.NORM.S.INV(RAND())</f>
        <v>-0.46508637666669639</v>
      </c>
      <c r="AD692" s="23">
        <f ca="1">SQRT(Inputs!$B$38)*H692+SQRT(1-Inputs!$B$38)*_xlfn.NORM.S.INV(RAND())</f>
        <v>0.47292831746760766</v>
      </c>
      <c r="AE692" s="23">
        <f ca="1">SQRT(Inputs!$B$38)*I692+SQRT(1-Inputs!$B$38)*_xlfn.NORM.S.INV(RAND())</f>
        <v>-0.85921682926422038</v>
      </c>
      <c r="AF692" s="23">
        <f ca="1">SQRT(Inputs!$B$38)*J692+SQRT(1-Inputs!$B$38)*_xlfn.NORM.S.INV(RAND())</f>
        <v>0.1693998731023153</v>
      </c>
      <c r="AG692" s="23">
        <f ca="1">SQRT(Inputs!$B$38)*K692+SQRT(1-Inputs!$B$38)*_xlfn.NORM.S.INV(RAND())</f>
        <v>0.18127903594815931</v>
      </c>
      <c r="AH692" s="23">
        <f ca="1">SQRT(Inputs!$B$38)*L692+SQRT(1-Inputs!$B$38)*_xlfn.NORM.S.INV(RAND())</f>
        <v>0.53896023873175547</v>
      </c>
      <c r="AI692" s="23">
        <f ca="1">SQRT(Inputs!$B$38)*M692+SQRT(1-Inputs!$B$38)*_xlfn.NORM.S.INV(RAND())</f>
        <v>-1.7864262216857947</v>
      </c>
      <c r="AJ692" s="23">
        <f ca="1">SQRT(Inputs!$B$38)*C692+SQRT(1-Inputs!$B$38)*_xlfn.NORM.S.INV(RAND())</f>
        <v>-0.26378938107984917</v>
      </c>
      <c r="AK692" s="23">
        <f ca="1">SQRT(Inputs!$B$38)*D692+SQRT(1-Inputs!$B$38)*_xlfn.NORM.S.INV(RAND())</f>
        <v>-0.2315056352063557</v>
      </c>
      <c r="AL692" s="23">
        <f ca="1">SQRT(Inputs!$B$38)*E692+SQRT(1-Inputs!$B$38)*_xlfn.NORM.S.INV(RAND())</f>
        <v>-0.47348917585624894</v>
      </c>
      <c r="AM692" s="23">
        <f ca="1">SQRT(Inputs!$B$38)*F692+SQRT(1-Inputs!$B$38)*_xlfn.NORM.S.INV(RAND())</f>
        <v>-0.24606814215573913</v>
      </c>
      <c r="AN692" s="23">
        <f ca="1">SQRT(Inputs!$B$38)*G692+SQRT(1-Inputs!$B$38)*_xlfn.NORM.S.INV(RAND())</f>
        <v>0.58088007416067788</v>
      </c>
      <c r="AO692" s="23">
        <f ca="1">SQRT(Inputs!$B$38)*H692+SQRT(1-Inputs!$B$38)*_xlfn.NORM.S.INV(RAND())</f>
        <v>-0.67011724637425185</v>
      </c>
      <c r="AP692" s="23">
        <f ca="1">SQRT(Inputs!$B$38)*I692+SQRT(1-Inputs!$B$38)*_xlfn.NORM.S.INV(RAND())</f>
        <v>-0.55422940436478751</v>
      </c>
      <c r="AQ692" s="23">
        <f ca="1">SQRT(Inputs!$B$38)*J692+SQRT(1-Inputs!$B$38)*_xlfn.NORM.S.INV(RAND())</f>
        <v>-3.9060977762695903E-2</v>
      </c>
      <c r="AR692" s="23">
        <f ca="1">SQRT(Inputs!$B$38)*K692+SQRT(1-Inputs!$B$38)*_xlfn.NORM.S.INV(RAND())</f>
        <v>-0.80867021062244648</v>
      </c>
      <c r="AS692" s="23">
        <f ca="1">SQRT(Inputs!$B$38)*L692+SQRT(1-Inputs!$B$38)*_xlfn.NORM.S.INV(RAND())</f>
        <v>-0.74131481282589917</v>
      </c>
      <c r="AT692" s="23">
        <f ca="1">SQRT(Inputs!$B$38)*M692+SQRT(1-Inputs!$B$38)*_xlfn.NORM.S.INV(RAND())</f>
        <v>7.7109633983216463E-2</v>
      </c>
      <c r="AU692" s="15">
        <f ca="1">Inputs!$B$6*EXP($B$8-0.5*C$5^2+C$5*N692)</f>
        <v>5910.2373556181865</v>
      </c>
      <c r="AV692" s="15">
        <f t="shared" ca="1" si="365"/>
        <v>5101.96464738738</v>
      </c>
      <c r="AW692" s="15">
        <f t="shared" ca="1" si="366"/>
        <v>5595.2451870410077</v>
      </c>
      <c r="AX692" s="15">
        <f t="shared" ca="1" si="367"/>
        <v>6946.9101758132865</v>
      </c>
      <c r="AY692" s="15">
        <f t="shared" ca="1" si="368"/>
        <v>8926.8128488772618</v>
      </c>
      <c r="AZ692" s="15">
        <f t="shared" ca="1" si="369"/>
        <v>12326.730163528742</v>
      </c>
      <c r="BA692" s="15">
        <f t="shared" ca="1" si="370"/>
        <v>14359.769209296797</v>
      </c>
      <c r="BB692" s="15">
        <f t="shared" ca="1" si="371"/>
        <v>16821.041732416648</v>
      </c>
      <c r="BC692" s="15">
        <f t="shared" ca="1" si="372"/>
        <v>19047.300067682772</v>
      </c>
      <c r="BD692" s="15">
        <f t="shared" ca="1" si="373"/>
        <v>23709.290432323669</v>
      </c>
      <c r="BE692" s="15">
        <f t="shared" ca="1" si="374"/>
        <v>30868.292611510573</v>
      </c>
      <c r="BF692" s="15">
        <f ca="1">Inputs!$B$13*EXP($B$9-0.5*C$6^2+C$6*Y692)</f>
        <v>16073.198187915101</v>
      </c>
      <c r="BG692" s="15">
        <f t="shared" ca="1" si="375"/>
        <v>17986.335045079108</v>
      </c>
      <c r="BH692" s="15">
        <f t="shared" ca="1" si="376"/>
        <v>21887.799160803366</v>
      </c>
      <c r="BI692" s="15">
        <f t="shared" ca="1" si="377"/>
        <v>25480.828923234491</v>
      </c>
      <c r="BJ692" s="15">
        <f t="shared" ca="1" si="378"/>
        <v>29212.302622920786</v>
      </c>
      <c r="BK692" s="15">
        <f t="shared" ca="1" si="379"/>
        <v>38236.904648906864</v>
      </c>
      <c r="BL692" s="15">
        <f t="shared" ca="1" si="380"/>
        <v>42020.159908215042</v>
      </c>
      <c r="BM692" s="15">
        <f t="shared" ca="1" si="381"/>
        <v>52750.331844531815</v>
      </c>
      <c r="BN692" s="15">
        <f t="shared" ca="1" si="382"/>
        <v>66301.077427895128</v>
      </c>
      <c r="BO692" s="15">
        <f t="shared" ca="1" si="383"/>
        <v>86850.807287990523</v>
      </c>
      <c r="BP692" s="15">
        <f t="shared" ca="1" si="384"/>
        <v>87310.506287819429</v>
      </c>
      <c r="BQ692" s="15">
        <f ca="1">Inputs!$B$20*EXP($B$10-0.5*C$7^2+C$7*AJ692)</f>
        <v>3906.3829920051776</v>
      </c>
      <c r="BR692" s="15">
        <f t="shared" ca="1" si="385"/>
        <v>4924.7417471099761</v>
      </c>
      <c r="BS692" s="15">
        <f t="shared" ca="1" si="386"/>
        <v>5886.4415402297018</v>
      </c>
      <c r="BT692" s="15">
        <f t="shared" ca="1" si="387"/>
        <v>7608.7659964090863</v>
      </c>
      <c r="BU692" s="15">
        <f t="shared" ca="1" si="388"/>
        <v>12136.189023072971</v>
      </c>
      <c r="BV692" s="15">
        <f t="shared" ca="1" si="389"/>
        <v>14518.819476089244</v>
      </c>
      <c r="BW692" s="15">
        <f t="shared" ca="1" si="390"/>
        <v>18017.721832660234</v>
      </c>
      <c r="BX692" s="15">
        <f t="shared" ca="1" si="391"/>
        <v>25004.1101256162</v>
      </c>
      <c r="BY692" s="15">
        <f t="shared" ca="1" si="392"/>
        <v>30012.954011580907</v>
      </c>
      <c r="BZ692" s="15">
        <f t="shared" ca="1" si="393"/>
        <v>36747.234382694325</v>
      </c>
      <c r="CA692" s="15">
        <f t="shared" ca="1" si="394"/>
        <v>52330.882054156587</v>
      </c>
      <c r="CB692" s="15">
        <f ca="1">(AU692*DCF!C$10-DCF!C$5*MAX(AU692*DCF!C$10,0)-MAX(AU692-Inputs!$B$6,0)/Inputs!$B$10)*DCF!C$6</f>
        <v>1036.3149093391928</v>
      </c>
      <c r="CC692" s="15">
        <f ca="1">(AV692*DCF!D$10-DCF!D$5*MAX(AV692*DCF!D$10,0)-MAX(AV692-AU692,0)/Inputs!$B$10)*DCF!D$6</f>
        <v>1243.5693181247682</v>
      </c>
      <c r="CD692" s="15">
        <f ca="1">(AW692*DCF!E$10-DCF!E$5*MAX(AW692*DCF!E$10,0)-MAX(AW692-AV692,0)/Inputs!$B$10)*DCF!E$6</f>
        <v>1180.7458397761236</v>
      </c>
      <c r="CE692" s="15">
        <f ca="1">(AX692*DCF!F$10-DCF!F$5*MAX(AX692*DCF!F$10,0)-MAX(AX692-AW692,0)/Inputs!$B$10)*DCF!F$6</f>
        <v>1235.2514477476182</v>
      </c>
      <c r="CF692" s="15">
        <f ca="1">(AY692*DCF!G$10-DCF!G$5*MAX(AY692*DCF!G$10,0)-MAX(AY692-AX692,0)/Inputs!$B$10)*DCF!G$6</f>
        <v>1458.7076576050674</v>
      </c>
      <c r="CG692" s="15">
        <f ca="1">(AZ692*DCF!H$10-DCF!H$5*MAX(AZ692*DCF!H$10,0)-MAX(AZ692-AY692,0)/Inputs!$B$10)*DCF!H$6</f>
        <v>1789.5272321963587</v>
      </c>
      <c r="CH692" s="15">
        <f ca="1">(BA692*DCF!I$10-DCF!I$5*MAX(BA692*DCF!I$10,0)-MAX(BA692-AZ692,0)/Inputs!$B$10)*DCF!I$6</f>
        <v>2289.5163538048701</v>
      </c>
      <c r="CI692" s="15">
        <f ca="1">(BB692*DCF!J$10-DCF!J$5*MAX(BB692*DCF!J$10,0)-MAX(BB692-BA692,0)/Inputs!$B$10)*DCF!J$6</f>
        <v>2513.5644991922773</v>
      </c>
      <c r="CJ692" s="15">
        <f ca="1">(BC692*DCF!K$10-DCF!K$5*MAX(BC692*DCF!K$10,0)-MAX(BC692-BB692,0)/Inputs!$B$10)*DCF!K$6</f>
        <v>2754.6671324401023</v>
      </c>
      <c r="CK692" s="15">
        <f ca="1">(BD692*DCF!L$10-DCF!L$5*MAX(BD692*DCF!L$10,0)-MAX(BD692-BC692,0)/Inputs!$B$10)*DCF!L$6</f>
        <v>2972.9410139337733</v>
      </c>
      <c r="CL692" s="15">
        <f ca="1">(BE692*DCF!M$10-DCF!M$5*MAX(BE692*DCF!M$10,0)-MAX(BE692-BD692,0)/Inputs!$B$10)*DCF!M$6</f>
        <v>3500.6960358400461</v>
      </c>
      <c r="CM692" s="15">
        <f ca="1">(BF692*DCF!C$28-DCF!C$5*MAX(BF692*DCF!C$28,0)-MAX(BF692-Inputs!$B$13,0)/Inputs!$B$17)*DCF!C$6</f>
        <v>3823.1718159103252</v>
      </c>
      <c r="CN692" s="15">
        <f ca="1">(BG692*DCF!D$28-DCF!D$5*MAX(BG692*DCF!D$28,0)-MAX(BG692-BF692,0)/Inputs!$B$17)*DCF!D$6</f>
        <v>4889.2306959595853</v>
      </c>
      <c r="CO692" s="15">
        <f ca="1">(BH692*DCF!E$28-DCF!E$5*MAX(BH692*DCF!E$28,0)-MAX(BH692-BG692,0)/Inputs!$B$17)*DCF!E$6</f>
        <v>5430.0895917922344</v>
      </c>
      <c r="CP692" s="15">
        <f ca="1">(BI692*DCF!F$28-DCF!F$5*MAX(BI692*DCF!F$28,0)-MAX(BI692-BH692,0)/Inputs!$B$17)*DCF!F$6</f>
        <v>6263.2060052294019</v>
      </c>
      <c r="CQ692" s="15">
        <f ca="1">(BJ692*DCF!G$28-DCF!G$5*MAX(BJ692*DCF!G$28,0)-MAX(BJ692-BI692,0)/Inputs!$B$17)*DCF!G$6</f>
        <v>6951.7565347900545</v>
      </c>
      <c r="CR692" s="15">
        <f ca="1">(BK692*DCF!H$28-DCF!H$5*MAX(BK692*DCF!H$28,0)-MAX(BK692-BJ692,0)/Inputs!$B$17)*DCF!H$6</f>
        <v>8054.2384845897614</v>
      </c>
      <c r="CS692" s="15">
        <f ca="1">(BL692*DCF!I$28-DCF!I$5*MAX(BL692*DCF!I$28,0)-MAX(BL692-BK692,0)/Inputs!$B$17)*DCF!I$6</f>
        <v>9338.155107929495</v>
      </c>
      <c r="CT692" s="15">
        <f ca="1">(BM692*DCF!J$28-DCF!J$5*MAX(BM692*DCF!J$28,0)-MAX(BM692-BL692,0)/Inputs!$B$17)*DCF!J$6</f>
        <v>10344.969999451932</v>
      </c>
      <c r="CU692" s="15">
        <f ca="1">(BN692*DCF!K$28-DCF!K$5*MAX(BN692*DCF!K$28,0)-MAX(BN692-BM692,0)/Inputs!$B$17)*DCF!K$6</f>
        <v>12341.890043670617</v>
      </c>
      <c r="CV692" s="15">
        <f ca="1">(BO692*DCF!L$28-DCF!L$5*MAX(BO692*DCF!L$28,0)-MAX(BO692-BN692,0)/Inputs!$B$17)*DCF!L$6</f>
        <v>15003.322841370438</v>
      </c>
      <c r="CW692" s="15">
        <f ca="1">(BP692*DCF!M$28-DCF!M$5*MAX(BP692*DCF!M$28,0)-MAX(BP692-BO692,0)/Inputs!$B$17)*DCF!M$6</f>
        <v>16379.470824451033</v>
      </c>
      <c r="CX692" s="15">
        <f ca="1">(BQ692*DCF!C$46-DCF!C$5*MAX(BQ692*DCF!C$46,0)-MAX(BQ692-Inputs!$B$20,0)/Inputs!$B$24)*DCF!C$6</f>
        <v>-1227.9789782945802</v>
      </c>
      <c r="CY692" s="15">
        <f ca="1">(BR692*DCF!D$46-DCF!D$5*MAX(BR692*DCF!D$46,0)-MAX(BR692-BQ692,0)/Inputs!$B$24)*DCF!D$6</f>
        <v>-1275.063797427599</v>
      </c>
      <c r="CZ692" s="15">
        <f ca="1">(BS692*DCF!E$46-DCF!E$5*MAX(BS692*DCF!E$46,0)-MAX(BS692-BR692,0)/Inputs!$B$24)*DCF!E$6</f>
        <v>-1075.157544467075</v>
      </c>
      <c r="DA692" s="15">
        <f ca="1">(BT692*DCF!F$46-DCF!F$5*MAX(BT692*DCF!F$46,0)-MAX(BT692-BS692,0)/Inputs!$B$24)*DCF!F$6</f>
        <v>-1181.2712274711575</v>
      </c>
      <c r="DB692" s="15">
        <f ca="1">(BU692*DCF!G$46-DCF!G$5*MAX(BU692*DCF!G$46,0)-MAX(BU692-BT692,0)/Inputs!$B$24)*DCF!G$6</f>
        <v>-1931.1730757674081</v>
      </c>
      <c r="DC692" s="15">
        <f ca="1">(BV692*DCF!H$46-DCF!H$5*MAX(BV692*DCF!H$46,0)-MAX(BV692-BU692,0)/Inputs!$B$24)*DCF!H$6</f>
        <v>-740.38781465581246</v>
      </c>
      <c r="DD692" s="15">
        <f ca="1">(BW692*DCF!I$46-DCF!I$5*MAX(BW692*DCF!I$46,0)-MAX(BW692-BV692,0)/Inputs!$B$24)*DCF!I$6</f>
        <v>-588.27324073761213</v>
      </c>
      <c r="DE692" s="15">
        <f ca="1">(BX692*DCF!J$46-DCF!J$5*MAX(BX692*DCF!J$46,0)-MAX(BX692-BW692,0)/Inputs!$B$24)*DCF!J$6</f>
        <v>-803.82277905212027</v>
      </c>
      <c r="DF692" s="15">
        <f ca="1">(BY692*DCF!K$46-DCF!K$5*MAX(BY692*DCF!K$46,0)-MAX(BY692-BX692,0)/Inputs!$B$24)*DCF!K$6</f>
        <v>487.40666480158126</v>
      </c>
      <c r="DG692" s="15">
        <f ca="1">(BZ692*DCF!L$46-DCF!L$5*MAX(BZ692*DCF!L$46,0)-MAX(BZ692-BY692,0)/Inputs!$B$24)*DCF!L$6</f>
        <v>1016.1765192350966</v>
      </c>
      <c r="DH692" s="15">
        <f ca="1">(CA692*DCF!M$46-DCF!M$5*MAX(CA692*DCF!M$46,0)-MAX(CA692-BZ692,0)/Inputs!$B$24)*DCF!M$6</f>
        <v>844.67758429179946</v>
      </c>
      <c r="DI692" s="15">
        <f ca="1">SUM(CB692:CL692)+BE692*DCF!M$10*(1+Inputs!$B$30)*(1-Inputs!$B$33)*(1-Inputs!$B$30/Inputs!$B$31)/(Inputs!$B$29-Inputs!$B$30)*DCF!M$6</f>
        <v>107882.36796874601</v>
      </c>
      <c r="DJ692" s="15">
        <f ca="1">SUM(CM692:CW692)+BP692*DCF!M$28*(1+Inputs!$B$30)*(1-Inputs!$B$33)*(1-Inputs!$B$30/Inputs!$B$31)/(Inputs!$B$29-Inputs!$B$30)*DCF!M$6</f>
        <v>422801.22669303999</v>
      </c>
      <c r="DK692" s="15">
        <f ca="1">SUM(CX692:DH692)+CA692*DCF!M$46*(1+Inputs!$B$30)*(1-Inputs!$B$33)*(1-Inputs!$B$30/Inputs!$B$31)/(Inputs!$B$29-Inputs!$B$30)*DCF!M$6</f>
        <v>74434.874955451392</v>
      </c>
      <c r="DM692" s="15">
        <f ca="1">DI692+DJ692+DK692+Inputs!$B$34+Inputs!$B$36-Inputs!$B$35</f>
        <v>681969.46961723734</v>
      </c>
    </row>
    <row r="693" spans="1:117" x14ac:dyDescent="0.75">
      <c r="A693" s="11">
        <v>680</v>
      </c>
      <c r="C693" s="23">
        <f t="shared" ca="1" si="397"/>
        <v>-0.66893731837095105</v>
      </c>
      <c r="D693" s="23">
        <f t="shared" ca="1" si="397"/>
        <v>-0.49505434812726595</v>
      </c>
      <c r="E693" s="23">
        <f t="shared" ca="1" si="397"/>
        <v>1.3646336333373674</v>
      </c>
      <c r="F693" s="23">
        <f t="shared" ca="1" si="397"/>
        <v>-9.0768494340064718E-2</v>
      </c>
      <c r="G693" s="23">
        <f t="shared" ca="1" si="397"/>
        <v>0.13964900223526666</v>
      </c>
      <c r="H693" s="23">
        <f t="shared" ca="1" si="397"/>
        <v>0.27454288964487306</v>
      </c>
      <c r="I693" s="23">
        <f t="shared" ca="1" si="397"/>
        <v>2.3948198715719586</v>
      </c>
      <c r="J693" s="23">
        <f t="shared" ca="1" si="397"/>
        <v>0.56977875584933846</v>
      </c>
      <c r="K693" s="23">
        <f t="shared" ca="1" si="397"/>
        <v>0.58279710215602443</v>
      </c>
      <c r="L693" s="23">
        <f t="shared" ca="1" si="397"/>
        <v>0.53916327891402649</v>
      </c>
      <c r="M693" s="23">
        <f t="shared" ca="1" si="397"/>
        <v>-1.5246746962573394</v>
      </c>
      <c r="N693" s="23">
        <f ca="1">SQRT(Inputs!$B$38)*C693+SQRT(1-Inputs!$B$38)*_xlfn.NORM.S.INV(RAND())</f>
        <v>0.29381821897350774</v>
      </c>
      <c r="O693" s="23">
        <f ca="1">SQRT(Inputs!$B$38)*D693+SQRT(1-Inputs!$B$38)*_xlfn.NORM.S.INV(RAND())</f>
        <v>-0.33927763705866065</v>
      </c>
      <c r="P693" s="23">
        <f ca="1">SQRT(Inputs!$B$38)*E693+SQRT(1-Inputs!$B$38)*_xlfn.NORM.S.INV(RAND())</f>
        <v>1.0616975603663952</v>
      </c>
      <c r="Q693" s="23">
        <f ca="1">SQRT(Inputs!$B$38)*F693+SQRT(1-Inputs!$B$38)*_xlfn.NORM.S.INV(RAND())</f>
        <v>1.5689947554071926</v>
      </c>
      <c r="R693" s="23">
        <f ca="1">SQRT(Inputs!$B$38)*G693+SQRT(1-Inputs!$B$38)*_xlfn.NORM.S.INV(RAND())</f>
        <v>-4.4117547509674962E-2</v>
      </c>
      <c r="S693" s="23">
        <f ca="1">SQRT(Inputs!$B$38)*H693+SQRT(1-Inputs!$B$38)*_xlfn.NORM.S.INV(RAND())</f>
        <v>-2.1848604703592893</v>
      </c>
      <c r="T693" s="23">
        <f ca="1">SQRT(Inputs!$B$38)*I693+SQRT(1-Inputs!$B$38)*_xlfn.NORM.S.INV(RAND())</f>
        <v>2.1872979109421804</v>
      </c>
      <c r="U693" s="23">
        <f ca="1">SQRT(Inputs!$B$38)*J693+SQRT(1-Inputs!$B$38)*_xlfn.NORM.S.INV(RAND())</f>
        <v>0.93527071677077589</v>
      </c>
      <c r="V693" s="23">
        <f ca="1">SQRT(Inputs!$B$38)*K693+SQRT(1-Inputs!$B$38)*_xlfn.NORM.S.INV(RAND())</f>
        <v>-1.0510649898222735</v>
      </c>
      <c r="W693" s="23">
        <f ca="1">SQRT(Inputs!$B$38)*L693+SQRT(1-Inputs!$B$38)*_xlfn.NORM.S.INV(RAND())</f>
        <v>-2.5423487997945637E-2</v>
      </c>
      <c r="X693" s="23">
        <f ca="1">SQRT(Inputs!$B$38)*M693+SQRT(1-Inputs!$B$38)*_xlfn.NORM.S.INV(RAND())</f>
        <v>-0.71823145645208952</v>
      </c>
      <c r="Y693" s="23">
        <f ca="1">SQRT(Inputs!$B$38)*C693+SQRT(1-Inputs!$B$38)*_xlfn.NORM.S.INV(RAND())</f>
        <v>-1.0254243615354546</v>
      </c>
      <c r="Z693" s="23">
        <f ca="1">SQRT(Inputs!$B$38)*D693+SQRT(1-Inputs!$B$38)*_xlfn.NORM.S.INV(RAND())</f>
        <v>0.40836500640377815</v>
      </c>
      <c r="AA693" s="23">
        <f ca="1">SQRT(Inputs!$B$38)*E693+SQRT(1-Inputs!$B$38)*_xlfn.NORM.S.INV(RAND())</f>
        <v>1.4394748981354635</v>
      </c>
      <c r="AB693" s="23">
        <f ca="1">SQRT(Inputs!$B$38)*F693+SQRT(1-Inputs!$B$38)*_xlfn.NORM.S.INV(RAND())</f>
        <v>-0.14260244262714267</v>
      </c>
      <c r="AC693" s="23">
        <f ca="1">SQRT(Inputs!$B$38)*G693+SQRT(1-Inputs!$B$38)*_xlfn.NORM.S.INV(RAND())</f>
        <v>-0.88459341739203601</v>
      </c>
      <c r="AD693" s="23">
        <f ca="1">SQRT(Inputs!$B$38)*H693+SQRT(1-Inputs!$B$38)*_xlfn.NORM.S.INV(RAND())</f>
        <v>-0.35381079450405184</v>
      </c>
      <c r="AE693" s="23">
        <f ca="1">SQRT(Inputs!$B$38)*I693+SQRT(1-Inputs!$B$38)*_xlfn.NORM.S.INV(RAND())</f>
        <v>2.5800252423349592</v>
      </c>
      <c r="AF693" s="23">
        <f ca="1">SQRT(Inputs!$B$38)*J693+SQRT(1-Inputs!$B$38)*_xlfn.NORM.S.INV(RAND())</f>
        <v>1.0874957078058844</v>
      </c>
      <c r="AG693" s="23">
        <f ca="1">SQRT(Inputs!$B$38)*K693+SQRT(1-Inputs!$B$38)*_xlfn.NORM.S.INV(RAND())</f>
        <v>0.80228434216847877</v>
      </c>
      <c r="AH693" s="23">
        <f ca="1">SQRT(Inputs!$B$38)*L693+SQRT(1-Inputs!$B$38)*_xlfn.NORM.S.INV(RAND())</f>
        <v>0.13136049555698345</v>
      </c>
      <c r="AI693" s="23">
        <f ca="1">SQRT(Inputs!$B$38)*M693+SQRT(1-Inputs!$B$38)*_xlfn.NORM.S.INV(RAND())</f>
        <v>-0.96704700243237895</v>
      </c>
      <c r="AJ693" s="23">
        <f ca="1">SQRT(Inputs!$B$38)*C693+SQRT(1-Inputs!$B$38)*_xlfn.NORM.S.INV(RAND())</f>
        <v>-1.6034867890523561</v>
      </c>
      <c r="AK693" s="23">
        <f ca="1">SQRT(Inputs!$B$38)*D693+SQRT(1-Inputs!$B$38)*_xlfn.NORM.S.INV(RAND())</f>
        <v>-0.15675500795841557</v>
      </c>
      <c r="AL693" s="23">
        <f ca="1">SQRT(Inputs!$B$38)*E693+SQRT(1-Inputs!$B$38)*_xlfn.NORM.S.INV(RAND())</f>
        <v>2.0709609030536007</v>
      </c>
      <c r="AM693" s="23">
        <f ca="1">SQRT(Inputs!$B$38)*F693+SQRT(1-Inputs!$B$38)*_xlfn.NORM.S.INV(RAND())</f>
        <v>-0.15930034536941126</v>
      </c>
      <c r="AN693" s="23">
        <f ca="1">SQRT(Inputs!$B$38)*G693+SQRT(1-Inputs!$B$38)*_xlfn.NORM.S.INV(RAND())</f>
        <v>0.77742497356324347</v>
      </c>
      <c r="AO693" s="23">
        <f ca="1">SQRT(Inputs!$B$38)*H693+SQRT(1-Inputs!$B$38)*_xlfn.NORM.S.INV(RAND())</f>
        <v>0.44203023079767023</v>
      </c>
      <c r="AP693" s="23">
        <f ca="1">SQRT(Inputs!$B$38)*I693+SQRT(1-Inputs!$B$38)*_xlfn.NORM.S.INV(RAND())</f>
        <v>2.8330547466129028</v>
      </c>
      <c r="AQ693" s="23">
        <f ca="1">SQRT(Inputs!$B$38)*J693+SQRT(1-Inputs!$B$38)*_xlfn.NORM.S.INV(RAND())</f>
        <v>1.5596954411538226</v>
      </c>
      <c r="AR693" s="23">
        <f ca="1">SQRT(Inputs!$B$38)*K693+SQRT(1-Inputs!$B$38)*_xlfn.NORM.S.INV(RAND())</f>
        <v>-0.15523776702541292</v>
      </c>
      <c r="AS693" s="23">
        <f ca="1">SQRT(Inputs!$B$38)*L693+SQRT(1-Inputs!$B$38)*_xlfn.NORM.S.INV(RAND())</f>
        <v>-0.84400615986849137</v>
      </c>
      <c r="AT693" s="23">
        <f ca="1">SQRT(Inputs!$B$38)*M693+SQRT(1-Inputs!$B$38)*_xlfn.NORM.S.INV(RAND())</f>
        <v>-0.18141355513467805</v>
      </c>
      <c r="AU693" s="15">
        <f ca="1">Inputs!$B$6*EXP($B$8-0.5*C$5^2+C$5*N693)</f>
        <v>5203.9523068199451</v>
      </c>
      <c r="AV693" s="15">
        <f t="shared" ca="1" si="365"/>
        <v>6026.1998614319727</v>
      </c>
      <c r="AW693" s="15">
        <f t="shared" ca="1" si="366"/>
        <v>8479.1925909188212</v>
      </c>
      <c r="AX693" s="15">
        <f t="shared" ca="1" si="367"/>
        <v>12594.022088376138</v>
      </c>
      <c r="AY693" s="15">
        <f t="shared" ca="1" si="368"/>
        <v>15312.082787337664</v>
      </c>
      <c r="AZ693" s="15">
        <f t="shared" ca="1" si="369"/>
        <v>14722.480548351125</v>
      </c>
      <c r="BA693" s="15">
        <f t="shared" ca="1" si="370"/>
        <v>22651.199553361934</v>
      </c>
      <c r="BB693" s="15">
        <f t="shared" ca="1" si="371"/>
        <v>30456.223645709997</v>
      </c>
      <c r="BC693" s="15">
        <f t="shared" ca="1" si="372"/>
        <v>33702.238282392413</v>
      </c>
      <c r="BD693" s="15">
        <f t="shared" ca="1" si="373"/>
        <v>41190.355168490634</v>
      </c>
      <c r="BE693" s="15">
        <f t="shared" ca="1" si="374"/>
        <v>47277.365877731987</v>
      </c>
      <c r="BF693" s="15">
        <f ca="1">Inputs!$B$13*EXP($B$9-0.5*C$6^2+C$6*Y693)</f>
        <v>11286.710152283556</v>
      </c>
      <c r="BG693" s="15">
        <f t="shared" ca="1" si="375"/>
        <v>14807.35969882712</v>
      </c>
      <c r="BH693" s="15">
        <f t="shared" ca="1" si="376"/>
        <v>22970.487195852475</v>
      </c>
      <c r="BI693" s="15">
        <f t="shared" ca="1" si="377"/>
        <v>27508.856368575303</v>
      </c>
      <c r="BJ693" s="15">
        <f t="shared" ca="1" si="378"/>
        <v>29686.770753365614</v>
      </c>
      <c r="BK693" s="15">
        <f t="shared" ca="1" si="379"/>
        <v>34721.45231450037</v>
      </c>
      <c r="BL693" s="15">
        <f t="shared" ca="1" si="380"/>
        <v>59584.953562203715</v>
      </c>
      <c r="BM693" s="15">
        <f t="shared" ca="1" si="381"/>
        <v>83837.170669398489</v>
      </c>
      <c r="BN693" s="15">
        <f t="shared" ca="1" si="382"/>
        <v>113514.5777354672</v>
      </c>
      <c r="BO693" s="15">
        <f t="shared" ca="1" si="383"/>
        <v>141816.9891168731</v>
      </c>
      <c r="BP693" s="15">
        <f t="shared" ca="1" si="384"/>
        <v>156436.33633118268</v>
      </c>
      <c r="BQ693" s="15">
        <f ca="1">Inputs!$B$20*EXP($B$10-0.5*C$7^2+C$7*AJ693)</f>
        <v>2428.9143834585475</v>
      </c>
      <c r="BR693" s="15">
        <f t="shared" ca="1" si="385"/>
        <v>3135.6724950196835</v>
      </c>
      <c r="BS693" s="15">
        <f t="shared" ca="1" si="386"/>
        <v>7783.4287446866811</v>
      </c>
      <c r="BT693" s="15">
        <f t="shared" ca="1" si="387"/>
        <v>10292.426003104138</v>
      </c>
      <c r="BU693" s="15">
        <f t="shared" ca="1" si="388"/>
        <v>17216.307432976271</v>
      </c>
      <c r="BV693" s="15">
        <f t="shared" ca="1" si="389"/>
        <v>26461.110954415646</v>
      </c>
      <c r="BW693" s="15">
        <f t="shared" ca="1" si="390"/>
        <v>67255.740844824133</v>
      </c>
      <c r="BX693" s="15">
        <f t="shared" ca="1" si="391"/>
        <v>128598.61970406414</v>
      </c>
      <c r="BY693" s="15">
        <f t="shared" ca="1" si="392"/>
        <v>174915.45302662448</v>
      </c>
      <c r="BZ693" s="15">
        <f t="shared" ca="1" si="393"/>
        <v>210157.75605707834</v>
      </c>
      <c r="CA693" s="15">
        <f t="shared" ca="1" si="394"/>
        <v>285842.91197648033</v>
      </c>
      <c r="CB693" s="15">
        <f ca="1">(AU693*DCF!C$10-DCF!C$5*MAX(AU693*DCF!C$10,0)-MAX(AU693-Inputs!$B$6,0)/Inputs!$B$10)*DCF!C$6</f>
        <v>1041.3508476259524</v>
      </c>
      <c r="CC693" s="15">
        <f ca="1">(AV693*DCF!D$10-DCF!D$5*MAX(AV693*DCF!D$10,0)-MAX(AV693-AU693,0)/Inputs!$B$10)*DCF!D$6</f>
        <v>1268.3618436151996</v>
      </c>
      <c r="CD693" s="15">
        <f ca="1">(AW693*DCF!E$10-DCF!E$5*MAX(AW693*DCF!E$10,0)-MAX(AW693-AV693,0)/Inputs!$B$10)*DCF!E$6</f>
        <v>1405.1950466332221</v>
      </c>
      <c r="CE693" s="15">
        <f ca="1">(AX693*DCF!F$10-DCF!F$5*MAX(AX693*DCF!F$10,0)-MAX(AX693-AW693,0)/Inputs!$B$10)*DCF!F$6</f>
        <v>1893.0609511778641</v>
      </c>
      <c r="CF693" s="15">
        <f ca="1">(AY693*DCF!G$10-DCF!G$5*MAX(AY693*DCF!G$10,0)-MAX(AY693-AX693,0)/Inputs!$B$10)*DCF!G$6</f>
        <v>2632.440979280414</v>
      </c>
      <c r="CG693" s="15">
        <f ca="1">(AZ693*DCF!H$10-DCF!H$5*MAX(AZ693*DCF!H$10,0)-MAX(AZ693-AY693,0)/Inputs!$B$10)*DCF!H$6</f>
        <v>2858.3801586317891</v>
      </c>
      <c r="CH693" s="15">
        <f ca="1">(BA693*DCF!I$10-DCF!I$5*MAX(BA693*DCF!I$10,0)-MAX(BA693-AZ693,0)/Inputs!$B$10)*DCF!I$6</f>
        <v>2836.9601260997083</v>
      </c>
      <c r="CI693" s="15">
        <f ca="1">(BB693*DCF!J$10-DCF!J$5*MAX(BB693*DCF!J$10,0)-MAX(BB693-BA693,0)/Inputs!$B$10)*DCF!J$6</f>
        <v>4043.6358611990859</v>
      </c>
      <c r="CJ693" s="15">
        <f ca="1">(BC693*DCF!K$10-DCF!K$5*MAX(BC693*DCF!K$10,0)-MAX(BC693-BB693,0)/Inputs!$B$10)*DCF!K$6</f>
        <v>4971.1264666923071</v>
      </c>
      <c r="CK693" s="15">
        <f ca="1">(BD693*DCF!L$10-DCF!L$5*MAX(BD693*DCF!L$10,0)-MAX(BD693-BC693,0)/Inputs!$B$10)*DCF!L$6</f>
        <v>5243.9540773017288</v>
      </c>
      <c r="CL693" s="15">
        <f ca="1">(BE693*DCF!M$10-DCF!M$5*MAX(BE693*DCF!M$10,0)-MAX(BE693-BD693,0)/Inputs!$B$10)*DCF!M$6</f>
        <v>5944.289344635421</v>
      </c>
      <c r="CM693" s="15">
        <f ca="1">(BF693*DCF!C$28-DCF!C$5*MAX(BF693*DCF!C$28,0)-MAX(BF693-Inputs!$B$13,0)/Inputs!$B$17)*DCF!C$6</f>
        <v>3444.6299187871291</v>
      </c>
      <c r="CN693" s="15">
        <f ca="1">(BG693*DCF!D$28-DCF!D$5*MAX(BG693*DCF!D$28,0)-MAX(BG693-BF693,0)/Inputs!$B$17)*DCF!D$6</f>
        <v>3609.9929767080739</v>
      </c>
      <c r="CO693" s="15">
        <f ca="1">(BH693*DCF!E$28-DCF!E$5*MAX(BH693*DCF!E$28,0)-MAX(BH693-BG693,0)/Inputs!$B$17)*DCF!E$6</f>
        <v>4896.8109305555672</v>
      </c>
      <c r="CP693" s="15">
        <f ca="1">(BI693*DCF!F$28-DCF!F$5*MAX(BI693*DCF!F$28,0)-MAX(BI693-BH693,0)/Inputs!$B$17)*DCF!F$6</f>
        <v>6641.6480547745723</v>
      </c>
      <c r="CQ693" s="15">
        <f ca="1">(BJ693*DCF!G$28-DCF!G$5*MAX(BJ693*DCF!G$28,0)-MAX(BJ693-BI693,0)/Inputs!$B$17)*DCF!G$6</f>
        <v>7336.1542204867173</v>
      </c>
      <c r="CR693" s="15">
        <f ca="1">(BK693*DCF!H$28-DCF!H$5*MAX(BK693*DCF!H$28,0)-MAX(BK693-BJ693,0)/Inputs!$B$17)*DCF!H$6</f>
        <v>7804.7500061631099</v>
      </c>
      <c r="CS693" s="15">
        <f ca="1">(BL693*DCF!I$28-DCF!I$5*MAX(BL693*DCF!I$28,0)-MAX(BL693-BK693,0)/Inputs!$B$17)*DCF!I$6</f>
        <v>10442.908120424367</v>
      </c>
      <c r="CT693" s="15">
        <f ca="1">(BM693*DCF!J$28-DCF!J$5*MAX(BM693*DCF!J$28,0)-MAX(BM693-BL693,0)/Inputs!$B$17)*DCF!J$6</f>
        <v>15487.003045317584</v>
      </c>
      <c r="CU693" s="15">
        <f ca="1">(BN693*DCF!K$28-DCF!K$5*MAX(BN693*DCF!K$28,0)-MAX(BN693-BM693,0)/Inputs!$B$17)*DCF!K$6</f>
        <v>20337.288454382051</v>
      </c>
      <c r="CV693" s="15">
        <f ca="1">(BO693*DCF!L$28-DCF!L$5*MAX(BO693*DCF!L$28,0)-MAX(BO693-BN693,0)/Inputs!$B$17)*DCF!L$6</f>
        <v>25093.001007818129</v>
      </c>
      <c r="CW693" s="15">
        <f ca="1">(BP693*DCF!M$28-DCF!M$5*MAX(BP693*DCF!M$28,0)-MAX(BP693-BO693,0)/Inputs!$B$17)*DCF!M$6</f>
        <v>27905.454637685125</v>
      </c>
      <c r="CX693" s="15">
        <f ca="1">(BQ693*DCF!C$46-DCF!C$5*MAX(BQ693*DCF!C$46,0)-MAX(BQ693-Inputs!$B$20,0)/Inputs!$B$24)*DCF!C$6</f>
        <v>-560.95020403199715</v>
      </c>
      <c r="CY693" s="15">
        <f ca="1">(BR693*DCF!D$46-DCF!D$5*MAX(BR693*DCF!D$46,0)-MAX(BR693-BQ693,0)/Inputs!$B$24)*DCF!D$6</f>
        <v>-836.75398965017018</v>
      </c>
      <c r="CZ693" s="15">
        <f ca="1">(BS693*DCF!E$46-DCF!E$5*MAX(BS693*DCF!E$46,0)-MAX(BS693-BR693,0)/Inputs!$B$24)*DCF!E$6</f>
        <v>-2752.4215639383538</v>
      </c>
      <c r="DA693" s="15">
        <f ca="1">(BT693*DCF!F$46-DCF!F$5*MAX(BT693*DCF!F$46,0)-MAX(BT693-BS693,0)/Inputs!$B$24)*DCF!F$6</f>
        <v>-1663.1647524707851</v>
      </c>
      <c r="DB693" s="15">
        <f ca="1">(BU693*DCF!G$46-DCF!G$5*MAX(BU693*DCF!G$46,0)-MAX(BU693-BT693,0)/Inputs!$B$24)*DCF!G$6</f>
        <v>-2908.1794805906952</v>
      </c>
      <c r="DC693" s="15">
        <f ca="1">(BV693*DCF!H$46-DCF!H$5*MAX(BV693*DCF!H$46,0)-MAX(BV693-BU693,0)/Inputs!$B$24)*DCF!H$6</f>
        <v>-2872.7660504363207</v>
      </c>
      <c r="DD693" s="15">
        <f ca="1">(BW693*DCF!I$46-DCF!I$5*MAX(BW693*DCF!I$46,0)-MAX(BW693-BV693,0)/Inputs!$B$24)*DCF!I$6</f>
        <v>-10157.262677814921</v>
      </c>
      <c r="DE693" s="15">
        <f ca="1">(BX693*DCF!J$46-DCF!J$5*MAX(BX693*DCF!J$46,0)-MAX(BX693-BW693,0)/Inputs!$B$24)*DCF!J$6</f>
        <v>-10872.772898402825</v>
      </c>
      <c r="DF693" s="15">
        <f ca="1">(BY693*DCF!K$46-DCF!K$5*MAX(BY693*DCF!K$46,0)-MAX(BY693-BX693,0)/Inputs!$B$24)*DCF!K$6</f>
        <v>-1354.6365282205659</v>
      </c>
      <c r="DG693" s="15">
        <f ca="1">(BZ693*DCF!L$46-DCF!L$5*MAX(BZ693*DCF!L$46,0)-MAX(BZ693-BY693,0)/Inputs!$B$24)*DCF!L$6</f>
        <v>6551.7845267732482</v>
      </c>
      <c r="DH693" s="15">
        <f ca="1">(CA693*DCF!M$46-DCF!M$5*MAX(CA693*DCF!M$46,0)-MAX(CA693-BZ693,0)/Inputs!$B$24)*DCF!M$6</f>
        <v>6586.5112281055244</v>
      </c>
      <c r="DI693" s="15">
        <f ca="1">SUM(CB693:CL693)+BE693*DCF!M$10*(1+Inputs!$B$30)*(1-Inputs!$B$33)*(1-Inputs!$B$30/Inputs!$B$31)/(Inputs!$B$29-Inputs!$B$30)*DCF!M$6</f>
        <v>165712.29011906299</v>
      </c>
      <c r="DJ693" s="15">
        <f ca="1">SUM(CM693:CW693)+BP693*DCF!M$28*(1+Inputs!$B$30)*(1-Inputs!$B$33)*(1-Inputs!$B$30/Inputs!$B$31)/(Inputs!$B$29-Inputs!$B$30)*DCF!M$6</f>
        <v>713485.4982611984</v>
      </c>
      <c r="DK693" s="15">
        <f ca="1">SUM(CX693:DH693)+CA693*DCF!M$46*(1+Inputs!$B$30)*(1-Inputs!$B$33)*(1-Inputs!$B$30/Inputs!$B$31)/(Inputs!$B$29-Inputs!$B$30)*DCF!M$6</f>
        <v>421106.38978251326</v>
      </c>
      <c r="DM693" s="15">
        <f ca="1">DI693+DJ693+DK693+Inputs!$B$34+Inputs!$B$36-Inputs!$B$35</f>
        <v>1377155.1781627745</v>
      </c>
    </row>
    <row r="694" spans="1:117" x14ac:dyDescent="0.75">
      <c r="A694" s="11">
        <v>681</v>
      </c>
      <c r="C694" s="23">
        <f t="shared" ref="C694:M703" ca="1" si="398">_xlfn.NORM.S.INV(RAND())</f>
        <v>0.25319021324905788</v>
      </c>
      <c r="D694" s="23">
        <f t="shared" ca="1" si="398"/>
        <v>-0.40717628868395739</v>
      </c>
      <c r="E694" s="23">
        <f t="shared" ca="1" si="398"/>
        <v>-8.1494606008713541E-2</v>
      </c>
      <c r="F694" s="23">
        <f t="shared" ca="1" si="398"/>
        <v>-0.36689652884283641</v>
      </c>
      <c r="G694" s="23">
        <f t="shared" ca="1" si="398"/>
        <v>-0.87315332912187293</v>
      </c>
      <c r="H694" s="23">
        <f t="shared" ca="1" si="398"/>
        <v>-1.4679424284850584</v>
      </c>
      <c r="I694" s="23">
        <f t="shared" ca="1" si="398"/>
        <v>-3.014111080954195E-2</v>
      </c>
      <c r="J694" s="23">
        <f t="shared" ca="1" si="398"/>
        <v>1.5894870661688474</v>
      </c>
      <c r="K694" s="23">
        <f t="shared" ca="1" si="398"/>
        <v>-0.67259763083879576</v>
      </c>
      <c r="L694" s="23">
        <f t="shared" ca="1" si="398"/>
        <v>0.10166279772781431</v>
      </c>
      <c r="M694" s="23">
        <f t="shared" ca="1" si="398"/>
        <v>0.48364098089619212</v>
      </c>
      <c r="N694" s="23">
        <f ca="1">SQRT(Inputs!$B$38)*C694+SQRT(1-Inputs!$B$38)*_xlfn.NORM.S.INV(RAND())</f>
        <v>0.93521310606192987</v>
      </c>
      <c r="O694" s="23">
        <f ca="1">SQRT(Inputs!$B$38)*D694+SQRT(1-Inputs!$B$38)*_xlfn.NORM.S.INV(RAND())</f>
        <v>-1.6788804069074108</v>
      </c>
      <c r="P694" s="23">
        <f ca="1">SQRT(Inputs!$B$38)*E694+SQRT(1-Inputs!$B$38)*_xlfn.NORM.S.INV(RAND())</f>
        <v>-0.2327244501812186</v>
      </c>
      <c r="Q694" s="23">
        <f ca="1">SQRT(Inputs!$B$38)*F694+SQRT(1-Inputs!$B$38)*_xlfn.NORM.S.INV(RAND())</f>
        <v>0.72916060775136926</v>
      </c>
      <c r="R694" s="23">
        <f ca="1">SQRT(Inputs!$B$38)*G694+SQRT(1-Inputs!$B$38)*_xlfn.NORM.S.INV(RAND())</f>
        <v>-0.15976156076937503</v>
      </c>
      <c r="S694" s="23">
        <f ca="1">SQRT(Inputs!$B$38)*H694+SQRT(1-Inputs!$B$38)*_xlfn.NORM.S.INV(RAND())</f>
        <v>0.29132219031982454</v>
      </c>
      <c r="T694" s="23">
        <f ca="1">SQRT(Inputs!$B$38)*I694+SQRT(1-Inputs!$B$38)*_xlfn.NORM.S.INV(RAND())</f>
        <v>0.58887916995883127</v>
      </c>
      <c r="U694" s="23">
        <f ca="1">SQRT(Inputs!$B$38)*J694+SQRT(1-Inputs!$B$38)*_xlfn.NORM.S.INV(RAND())</f>
        <v>1.0618088248347857</v>
      </c>
      <c r="V694" s="23">
        <f ca="1">SQRT(Inputs!$B$38)*K694+SQRT(1-Inputs!$B$38)*_xlfn.NORM.S.INV(RAND())</f>
        <v>-0.40087157285312203</v>
      </c>
      <c r="W694" s="23">
        <f ca="1">SQRT(Inputs!$B$38)*L694+SQRT(1-Inputs!$B$38)*_xlfn.NORM.S.INV(RAND())</f>
        <v>0.61484690617528603</v>
      </c>
      <c r="X694" s="23">
        <f ca="1">SQRT(Inputs!$B$38)*M694+SQRT(1-Inputs!$B$38)*_xlfn.NORM.S.INV(RAND())</f>
        <v>-1.3756218444657091</v>
      </c>
      <c r="Y694" s="23">
        <f ca="1">SQRT(Inputs!$B$38)*C694+SQRT(1-Inputs!$B$38)*_xlfn.NORM.S.INV(RAND())</f>
        <v>1.043117946557661</v>
      </c>
      <c r="Z694" s="23">
        <f ca="1">SQRT(Inputs!$B$38)*D694+SQRT(1-Inputs!$B$38)*_xlfn.NORM.S.INV(RAND())</f>
        <v>-0.16867761416710203</v>
      </c>
      <c r="AA694" s="23">
        <f ca="1">SQRT(Inputs!$B$38)*E694+SQRT(1-Inputs!$B$38)*_xlfn.NORM.S.INV(RAND())</f>
        <v>0.59946853597452332</v>
      </c>
      <c r="AB694" s="23">
        <f ca="1">SQRT(Inputs!$B$38)*F694+SQRT(1-Inputs!$B$38)*_xlfn.NORM.S.INV(RAND())</f>
        <v>-0.5473302747547415</v>
      </c>
      <c r="AC694" s="23">
        <f ca="1">SQRT(Inputs!$B$38)*G694+SQRT(1-Inputs!$B$38)*_xlfn.NORM.S.INV(RAND())</f>
        <v>1.3020773514220152E-2</v>
      </c>
      <c r="AD694" s="23">
        <f ca="1">SQRT(Inputs!$B$38)*H694+SQRT(1-Inputs!$B$38)*_xlfn.NORM.S.INV(RAND())</f>
        <v>-1.2084770406609118</v>
      </c>
      <c r="AE694" s="23">
        <f ca="1">SQRT(Inputs!$B$38)*I694+SQRT(1-Inputs!$B$38)*_xlfn.NORM.S.INV(RAND())</f>
        <v>-0.92231675026995985</v>
      </c>
      <c r="AF694" s="23">
        <f ca="1">SQRT(Inputs!$B$38)*J694+SQRT(1-Inputs!$B$38)*_xlfn.NORM.S.INV(RAND())</f>
        <v>1.5845137631640454</v>
      </c>
      <c r="AG694" s="23">
        <f ca="1">SQRT(Inputs!$B$38)*K694+SQRT(1-Inputs!$B$38)*_xlfn.NORM.S.INV(RAND())</f>
        <v>-0.96511968263803016</v>
      </c>
      <c r="AH694" s="23">
        <f ca="1">SQRT(Inputs!$B$38)*L694+SQRT(1-Inputs!$B$38)*_xlfn.NORM.S.INV(RAND())</f>
        <v>1.2250994065860614</v>
      </c>
      <c r="AI694" s="23">
        <f ca="1">SQRT(Inputs!$B$38)*M694+SQRT(1-Inputs!$B$38)*_xlfn.NORM.S.INV(RAND())</f>
        <v>-8.1023134381430273E-2</v>
      </c>
      <c r="AJ694" s="23">
        <f ca="1">SQRT(Inputs!$B$38)*C694+SQRT(1-Inputs!$B$38)*_xlfn.NORM.S.INV(RAND())</f>
        <v>-0.10207507225312318</v>
      </c>
      <c r="AK694" s="23">
        <f ca="1">SQRT(Inputs!$B$38)*D694+SQRT(1-Inputs!$B$38)*_xlfn.NORM.S.INV(RAND())</f>
        <v>-1.7130650128170744</v>
      </c>
      <c r="AL694" s="23">
        <f ca="1">SQRT(Inputs!$B$38)*E694+SQRT(1-Inputs!$B$38)*_xlfn.NORM.S.INV(RAND())</f>
        <v>0.66722648684771535</v>
      </c>
      <c r="AM694" s="23">
        <f ca="1">SQRT(Inputs!$B$38)*F694+SQRT(1-Inputs!$B$38)*_xlfn.NORM.S.INV(RAND())</f>
        <v>-0.41973458786168316</v>
      </c>
      <c r="AN694" s="23">
        <f ca="1">SQRT(Inputs!$B$38)*G694+SQRT(1-Inputs!$B$38)*_xlfn.NORM.S.INV(RAND())</f>
        <v>8.0153928161666055E-2</v>
      </c>
      <c r="AO694" s="23">
        <f ca="1">SQRT(Inputs!$B$38)*H694+SQRT(1-Inputs!$B$38)*_xlfn.NORM.S.INV(RAND())</f>
        <v>-0.56281676987124007</v>
      </c>
      <c r="AP694" s="23">
        <f ca="1">SQRT(Inputs!$B$38)*I694+SQRT(1-Inputs!$B$38)*_xlfn.NORM.S.INV(RAND())</f>
        <v>-0.93614036549594715</v>
      </c>
      <c r="AQ694" s="23">
        <f ca="1">SQRT(Inputs!$B$38)*J694+SQRT(1-Inputs!$B$38)*_xlfn.NORM.S.INV(RAND())</f>
        <v>0.53149489007261908</v>
      </c>
      <c r="AR694" s="23">
        <f ca="1">SQRT(Inputs!$B$38)*K694+SQRT(1-Inputs!$B$38)*_xlfn.NORM.S.INV(RAND())</f>
        <v>0.96342224243867847</v>
      </c>
      <c r="AS694" s="23">
        <f ca="1">SQRT(Inputs!$B$38)*L694+SQRT(1-Inputs!$B$38)*_xlfn.NORM.S.INV(RAND())</f>
        <v>-0.83778293690124794</v>
      </c>
      <c r="AT694" s="23">
        <f ca="1">SQRT(Inputs!$B$38)*M694+SQRT(1-Inputs!$B$38)*_xlfn.NORM.S.INV(RAND())</f>
        <v>-5.9594108255558609E-2</v>
      </c>
      <c r="AU694" s="15">
        <f ca="1">Inputs!$B$6*EXP($B$8-0.5*C$5^2+C$5*N694)</f>
        <v>5773.2949078066968</v>
      </c>
      <c r="AV694" s="15">
        <f t="shared" ca="1" si="365"/>
        <v>5490.2659057510327</v>
      </c>
      <c r="AW694" s="15">
        <f t="shared" ca="1" si="366"/>
        <v>6487.531910117159</v>
      </c>
      <c r="AX694" s="15">
        <f t="shared" ca="1" si="367"/>
        <v>8676.049398345609</v>
      </c>
      <c r="AY694" s="15">
        <f t="shared" ca="1" si="368"/>
        <v>10407.018533413151</v>
      </c>
      <c r="AZ694" s="15">
        <f t="shared" ca="1" si="369"/>
        <v>13143.004134740057</v>
      </c>
      <c r="BA694" s="15">
        <f t="shared" ca="1" si="370"/>
        <v>17106.128451471814</v>
      </c>
      <c r="BB694" s="15">
        <f t="shared" ca="1" si="371"/>
        <v>23293.914556283013</v>
      </c>
      <c r="BC694" s="15">
        <f t="shared" ca="1" si="372"/>
        <v>27446.238774575959</v>
      </c>
      <c r="BD694" s="15">
        <f t="shared" ca="1" si="373"/>
        <v>35614.603510840505</v>
      </c>
      <c r="BE694" s="15">
        <f t="shared" ca="1" si="374"/>
        <v>38501.914516431432</v>
      </c>
      <c r="BF694" s="15">
        <f ca="1">Inputs!$B$13*EXP($B$9-0.5*C$6^2+C$6*Y694)</f>
        <v>17008.439735132797</v>
      </c>
      <c r="BG694" s="15">
        <f t="shared" ca="1" si="375"/>
        <v>20107.390192356692</v>
      </c>
      <c r="BH694" s="15">
        <f t="shared" ca="1" si="376"/>
        <v>27135.74990128498</v>
      </c>
      <c r="BI694" s="15">
        <f t="shared" ca="1" si="377"/>
        <v>30534.412411570713</v>
      </c>
      <c r="BJ694" s="15">
        <f t="shared" ca="1" si="378"/>
        <v>37503.524457937536</v>
      </c>
      <c r="BK694" s="15">
        <f t="shared" ca="1" si="379"/>
        <v>39045.749673367449</v>
      </c>
      <c r="BL694" s="15">
        <f t="shared" ca="1" si="380"/>
        <v>42559.588087825687</v>
      </c>
      <c r="BM694" s="15">
        <f t="shared" ca="1" si="381"/>
        <v>63696.00889677801</v>
      </c>
      <c r="BN694" s="15">
        <f t="shared" ca="1" si="382"/>
        <v>69782.154205281593</v>
      </c>
      <c r="BO694" s="15">
        <f t="shared" ca="1" si="383"/>
        <v>99000.106319905928</v>
      </c>
      <c r="BP694" s="15">
        <f t="shared" ca="1" si="384"/>
        <v>120737.15780644555</v>
      </c>
      <c r="BQ694" s="15">
        <f ca="1">Inputs!$B$20*EXP($B$10-0.5*C$7^2+C$7*AJ694)</f>
        <v>4136.9927941109272</v>
      </c>
      <c r="BR694" s="15">
        <f t="shared" ca="1" si="385"/>
        <v>3258.0063450519315</v>
      </c>
      <c r="BS694" s="15">
        <f t="shared" ca="1" si="386"/>
        <v>5403.8525837017896</v>
      </c>
      <c r="BT694" s="15">
        <f t="shared" ca="1" si="387"/>
        <v>6673.8918371068385</v>
      </c>
      <c r="BU694" s="15">
        <f t="shared" ca="1" si="388"/>
        <v>9430.3513257765826</v>
      </c>
      <c r="BV694" s="15">
        <f t="shared" ca="1" si="389"/>
        <v>11557.815556491332</v>
      </c>
      <c r="BW694" s="15">
        <f t="shared" ca="1" si="390"/>
        <v>13229.389496259262</v>
      </c>
      <c r="BX694" s="15">
        <f t="shared" ca="1" si="391"/>
        <v>20583.852705177695</v>
      </c>
      <c r="BY694" s="15">
        <f t="shared" ca="1" si="392"/>
        <v>34679.227884658438</v>
      </c>
      <c r="BZ694" s="15">
        <f t="shared" ca="1" si="393"/>
        <v>41714.160976525833</v>
      </c>
      <c r="CA694" s="15">
        <f t="shared" ca="1" si="394"/>
        <v>57978.485837846994</v>
      </c>
      <c r="CB694" s="15">
        <f ca="1">(AU694*DCF!C$10-DCF!C$5*MAX(AU694*DCF!C$10,0)-MAX(AU694-Inputs!$B$6,0)/Inputs!$B$10)*DCF!C$6</f>
        <v>1037.2913334008233</v>
      </c>
      <c r="CC694" s="15">
        <f ca="1">(AV694*DCF!D$10-DCF!D$5*MAX(AV694*DCF!D$10,0)-MAX(AV694-AU694,0)/Inputs!$B$10)*DCF!D$6</f>
        <v>1338.2151191962341</v>
      </c>
      <c r="CD694" s="15">
        <f ca="1">(AW694*DCF!E$10-DCF!E$5*MAX(AW694*DCF!E$10,0)-MAX(AW694-AV694,0)/Inputs!$B$10)*DCF!E$6</f>
        <v>1273.2422425884997</v>
      </c>
      <c r="CE694" s="15">
        <f ca="1">(AX694*DCF!F$10-DCF!F$5*MAX(AX694*DCF!F$10,0)-MAX(AX694-AW694,0)/Inputs!$B$10)*DCF!F$6</f>
        <v>1438.5915271962099</v>
      </c>
      <c r="CF694" s="15">
        <f ca="1">(AY694*DCF!G$10-DCF!G$5*MAX(AY694*DCF!G$10,0)-MAX(AY694-AX694,0)/Inputs!$B$10)*DCF!G$6</f>
        <v>1811.5383404876002</v>
      </c>
      <c r="CG694" s="15">
        <f ca="1">(AZ694*DCF!H$10-DCF!H$5*MAX(AZ694*DCF!H$10,0)-MAX(AZ694-AY694,0)/Inputs!$B$10)*DCF!H$6</f>
        <v>2065.9003874561913</v>
      </c>
      <c r="CH694" s="15">
        <f ca="1">(BA694*DCF!I$10-DCF!I$5*MAX(BA694*DCF!I$10,0)-MAX(BA694-AZ694,0)/Inputs!$B$10)*DCF!I$6</f>
        <v>2474.5743913479851</v>
      </c>
      <c r="CI694" s="15">
        <f ca="1">(BB694*DCF!J$10-DCF!J$5*MAX(BB694*DCF!J$10,0)-MAX(BB694-BA694,0)/Inputs!$B$10)*DCF!J$6</f>
        <v>3059.6327696415401</v>
      </c>
      <c r="CJ694" s="15">
        <f ca="1">(BC694*DCF!K$10-DCF!K$5*MAX(BC694*DCF!K$10,0)-MAX(BC694-BB694,0)/Inputs!$B$10)*DCF!K$6</f>
        <v>3837.1414730043275</v>
      </c>
      <c r="CK694" s="15">
        <f ca="1">(BD694*DCF!L$10-DCF!L$5*MAX(BD694*DCF!L$10,0)-MAX(BD694-BC694,0)/Inputs!$B$10)*DCF!L$6</f>
        <v>4315.057637816647</v>
      </c>
      <c r="CL694" s="15">
        <f ca="1">(BE694*DCF!M$10-DCF!M$5*MAX(BE694*DCF!M$10,0)-MAX(BE694-BD694,0)/Inputs!$B$10)*DCF!M$6</f>
        <v>5088.1979735548184</v>
      </c>
      <c r="CM694" s="15">
        <f ca="1">(BF694*DCF!C$28-DCF!C$5*MAX(BF694*DCF!C$28,0)-MAX(BF694-Inputs!$B$13,0)/Inputs!$B$17)*DCF!C$6</f>
        <v>3892.6102832375796</v>
      </c>
      <c r="CN694" s="15">
        <f ca="1">(BG694*DCF!D$28-DCF!D$5*MAX(BG694*DCF!D$28,0)-MAX(BG694-BF694,0)/Inputs!$B$17)*DCF!D$6</f>
        <v>5260.9419464470539</v>
      </c>
      <c r="CO694" s="15">
        <f ca="1">(BH694*DCF!E$28-DCF!E$5*MAX(BH694*DCF!E$28,0)-MAX(BH694-BG694,0)/Inputs!$B$17)*DCF!E$6</f>
        <v>6300.1346084512243</v>
      </c>
      <c r="CP694" s="15">
        <f ca="1">(BI694*DCF!F$28-DCF!F$5*MAX(BI694*DCF!F$28,0)-MAX(BI694-BH694,0)/Inputs!$B$17)*DCF!F$6</f>
        <v>7670.5084370268405</v>
      </c>
      <c r="CQ694" s="15">
        <f ca="1">(BJ694*DCF!G$28-DCF!G$5*MAX(BJ694*DCF!G$28,0)-MAX(BJ694-BI694,0)/Inputs!$B$17)*DCF!G$6</f>
        <v>8558.4381592538139</v>
      </c>
      <c r="CR694" s="15">
        <f ca="1">(BK694*DCF!H$28-DCF!H$5*MAX(BK694*DCF!H$28,0)-MAX(BK694-BJ694,0)/Inputs!$B$17)*DCF!H$6</f>
        <v>9416.8261572046558</v>
      </c>
      <c r="CS694" s="15">
        <f ca="1">(BL694*DCF!I$28-DCF!I$5*MAX(BL694*DCF!I$28,0)-MAX(BL694-BK694,0)/Inputs!$B$17)*DCF!I$6</f>
        <v>9503.6728594707347</v>
      </c>
      <c r="CT694" s="15">
        <f ca="1">(BM694*DCF!J$28-DCF!J$5*MAX(BM694*DCF!J$28,0)-MAX(BM694-BL694,0)/Inputs!$B$17)*DCF!J$6</f>
        <v>11406.981059542119</v>
      </c>
      <c r="CU694" s="15">
        <f ca="1">(BN694*DCF!K$28-DCF!K$5*MAX(BN694*DCF!K$28,0)-MAX(BN694-BM694,0)/Inputs!$B$17)*DCF!K$6</f>
        <v>13991.349197420914</v>
      </c>
      <c r="CV694" s="15">
        <f ca="1">(BO694*DCF!L$28-DCF!L$5*MAX(BO694*DCF!L$28,0)-MAX(BO694-BN694,0)/Inputs!$B$17)*DCF!L$6</f>
        <v>16446.539208253307</v>
      </c>
      <c r="CW694" s="15">
        <f ca="1">(BP694*DCF!M$28-DCF!M$5*MAX(BP694*DCF!M$28,0)-MAX(BP694-BO694,0)/Inputs!$B$17)*DCF!M$6</f>
        <v>20444.633439205023</v>
      </c>
      <c r="CX694" s="15">
        <f ca="1">(BQ694*DCF!C$46-DCF!C$5*MAX(BQ694*DCF!C$46,0)-MAX(BQ694-Inputs!$B$20,0)/Inputs!$B$24)*DCF!C$6</f>
        <v>-1387.7548227096493</v>
      </c>
      <c r="CY694" s="15">
        <f ca="1">(BR694*DCF!D$46-DCF!D$5*MAX(BR694*DCF!D$46,0)-MAX(BR694-BQ694,0)/Inputs!$B$24)*DCF!D$6</f>
        <v>-556.06570541024701</v>
      </c>
      <c r="CZ694" s="15">
        <f ca="1">(BS694*DCF!E$46-DCF!E$5*MAX(BS694*DCF!E$46,0)-MAX(BS694-BR694,0)/Inputs!$B$24)*DCF!E$6</f>
        <v>-1484.8484898991842</v>
      </c>
      <c r="DA694" s="15">
        <f ca="1">(BT694*DCF!F$46-DCF!F$5*MAX(BT694*DCF!F$46,0)-MAX(BT694-BS694,0)/Inputs!$B$24)*DCF!F$6</f>
        <v>-948.49644030937145</v>
      </c>
      <c r="DB694" s="15">
        <f ca="1">(BU694*DCF!G$46-DCF!G$5*MAX(BU694*DCF!G$46,0)-MAX(BU694-BT694,0)/Inputs!$B$24)*DCF!G$6</f>
        <v>-1244.4368974987835</v>
      </c>
      <c r="DC694" s="15">
        <f ca="1">(BV694*DCF!H$46-DCF!H$5*MAX(BV694*DCF!H$46,0)-MAX(BV694-BU694,0)/Inputs!$B$24)*DCF!H$6</f>
        <v>-661.09647450499745</v>
      </c>
      <c r="DD694" s="15">
        <f ca="1">(BW694*DCF!I$46-DCF!I$5*MAX(BW694*DCF!I$46,0)-MAX(BW694-BV694,0)/Inputs!$B$24)*DCF!I$6</f>
        <v>-174.30633460109181</v>
      </c>
      <c r="DE694" s="15">
        <f ca="1">(BX694*DCF!J$46-DCF!J$5*MAX(BX694*DCF!J$46,0)-MAX(BX694-BW694,0)/Inputs!$B$24)*DCF!J$6</f>
        <v>-1086.8478049968096</v>
      </c>
      <c r="DF694" s="15">
        <f ca="1">(BY694*DCF!K$46-DCF!K$5*MAX(BY694*DCF!K$46,0)-MAX(BY694-BX694,0)/Inputs!$B$24)*DCF!K$6</f>
        <v>-1471.9983191525287</v>
      </c>
      <c r="DG694" s="15">
        <f ca="1">(BZ694*DCF!L$46-DCF!L$5*MAX(BZ694*DCF!L$46,0)-MAX(BZ694-BY694,0)/Inputs!$B$24)*DCF!L$6</f>
        <v>1291.4785056063818</v>
      </c>
      <c r="DH694" s="15">
        <f ca="1">(CA694*DCF!M$46-DCF!M$5*MAX(CA694*DCF!M$46,0)-MAX(CA694-BZ694,0)/Inputs!$B$24)*DCF!M$6</f>
        <v>1145.1277653196328</v>
      </c>
      <c r="DI694" s="15">
        <f ca="1">SUM(CB694:CL694)+BE694*DCF!M$10*(1+Inputs!$B$30)*(1-Inputs!$B$33)*(1-Inputs!$B$30/Inputs!$B$31)/(Inputs!$B$29-Inputs!$B$30)*DCF!M$6</f>
        <v>134890.72043003089</v>
      </c>
      <c r="DJ694" s="15">
        <f ca="1">SUM(CM694:CW694)+BP694*DCF!M$28*(1+Inputs!$B$30)*(1-Inputs!$B$33)*(1-Inputs!$B$30/Inputs!$B$31)/(Inputs!$B$29-Inputs!$B$30)*DCF!M$6</f>
        <v>560910.11103413161</v>
      </c>
      <c r="DK694" s="15">
        <f ca="1">SUM(CX694:DH694)+CA694*DCF!M$46*(1+Inputs!$B$30)*(1-Inputs!$B$33)*(1-Inputs!$B$30/Inputs!$B$31)/(Inputs!$B$29-Inputs!$B$30)*DCF!M$6</f>
        <v>83062.362077861326</v>
      </c>
      <c r="DM694" s="15">
        <f ca="1">DI694+DJ694+DK694+Inputs!$B$34+Inputs!$B$36-Inputs!$B$35</f>
        <v>855714.19354202389</v>
      </c>
    </row>
    <row r="695" spans="1:117" x14ac:dyDescent="0.75">
      <c r="A695" s="11">
        <v>682</v>
      </c>
      <c r="C695" s="23">
        <f t="shared" ca="1" si="398"/>
        <v>0.17142204557108084</v>
      </c>
      <c r="D695" s="23">
        <f t="shared" ca="1" si="398"/>
        <v>1.4867814092957872</v>
      </c>
      <c r="E695" s="23">
        <f t="shared" ca="1" si="398"/>
        <v>0.21476540042349523</v>
      </c>
      <c r="F695" s="23">
        <f t="shared" ca="1" si="398"/>
        <v>2.1403636126079579</v>
      </c>
      <c r="G695" s="23">
        <f t="shared" ca="1" si="398"/>
        <v>0.11784914922858777</v>
      </c>
      <c r="H695" s="23">
        <f t="shared" ca="1" si="398"/>
        <v>0.60169802933672378</v>
      </c>
      <c r="I695" s="23">
        <f t="shared" ca="1" si="398"/>
        <v>-0.13864452790795007</v>
      </c>
      <c r="J695" s="23">
        <f t="shared" ca="1" si="398"/>
        <v>-1.1710807723628587</v>
      </c>
      <c r="K695" s="23">
        <f t="shared" ca="1" si="398"/>
        <v>-0.22737606811186187</v>
      </c>
      <c r="L695" s="23">
        <f t="shared" ca="1" si="398"/>
        <v>-0.77465059896724076</v>
      </c>
      <c r="M695" s="23">
        <f t="shared" ca="1" si="398"/>
        <v>1.1673863507740738</v>
      </c>
      <c r="N695" s="23">
        <f ca="1">SQRT(Inputs!$B$38)*C695+SQRT(1-Inputs!$B$38)*_xlfn.NORM.S.INV(RAND())</f>
        <v>-1.3487318570316473</v>
      </c>
      <c r="O695" s="23">
        <f ca="1">SQRT(Inputs!$B$38)*D695+SQRT(1-Inputs!$B$38)*_xlfn.NORM.S.INV(RAND())</f>
        <v>0.55390514795194168</v>
      </c>
      <c r="P695" s="23">
        <f ca="1">SQRT(Inputs!$B$38)*E695+SQRT(1-Inputs!$B$38)*_xlfn.NORM.S.INV(RAND())</f>
        <v>0.45522523212571531</v>
      </c>
      <c r="Q695" s="23">
        <f ca="1">SQRT(Inputs!$B$38)*F695+SQRT(1-Inputs!$B$38)*_xlfn.NORM.S.INV(RAND())</f>
        <v>0.19394448151653976</v>
      </c>
      <c r="R695" s="23">
        <f ca="1">SQRT(Inputs!$B$38)*G695+SQRT(1-Inputs!$B$38)*_xlfn.NORM.S.INV(RAND())</f>
        <v>0.63146317891014236</v>
      </c>
      <c r="S695" s="23">
        <f ca="1">SQRT(Inputs!$B$38)*H695+SQRT(1-Inputs!$B$38)*_xlfn.NORM.S.INV(RAND())</f>
        <v>0.18275287337409535</v>
      </c>
      <c r="T695" s="23">
        <f ca="1">SQRT(Inputs!$B$38)*I695+SQRT(1-Inputs!$B$38)*_xlfn.NORM.S.INV(RAND())</f>
        <v>-0.92556407615067449</v>
      </c>
      <c r="U695" s="23">
        <f ca="1">SQRT(Inputs!$B$38)*J695+SQRT(1-Inputs!$B$38)*_xlfn.NORM.S.INV(RAND())</f>
        <v>0.53256497282182036</v>
      </c>
      <c r="V695" s="23">
        <f ca="1">SQRT(Inputs!$B$38)*K695+SQRT(1-Inputs!$B$38)*_xlfn.NORM.S.INV(RAND())</f>
        <v>-0.36266675391399922</v>
      </c>
      <c r="W695" s="23">
        <f ca="1">SQRT(Inputs!$B$38)*L695+SQRT(1-Inputs!$B$38)*_xlfn.NORM.S.INV(RAND())</f>
        <v>0.37373391467666922</v>
      </c>
      <c r="X695" s="23">
        <f ca="1">SQRT(Inputs!$B$38)*M695+SQRT(1-Inputs!$B$38)*_xlfn.NORM.S.INV(RAND())</f>
        <v>0.27218602664150859</v>
      </c>
      <c r="Y695" s="23">
        <f ca="1">SQRT(Inputs!$B$38)*C695+SQRT(1-Inputs!$B$38)*_xlfn.NORM.S.INV(RAND())</f>
        <v>-9.7558196283229148E-2</v>
      </c>
      <c r="Z695" s="23">
        <f ca="1">SQRT(Inputs!$B$38)*D695+SQRT(1-Inputs!$B$38)*_xlfn.NORM.S.INV(RAND())</f>
        <v>0.66157532621026161</v>
      </c>
      <c r="AA695" s="23">
        <f ca="1">SQRT(Inputs!$B$38)*E695+SQRT(1-Inputs!$B$38)*_xlfn.NORM.S.INV(RAND())</f>
        <v>1.7271668916442116</v>
      </c>
      <c r="AB695" s="23">
        <f ca="1">SQRT(Inputs!$B$38)*F695+SQRT(1-Inputs!$B$38)*_xlfn.NORM.S.INV(RAND())</f>
        <v>0.10596360422978757</v>
      </c>
      <c r="AC695" s="23">
        <f ca="1">SQRT(Inputs!$B$38)*G695+SQRT(1-Inputs!$B$38)*_xlfn.NORM.S.INV(RAND())</f>
        <v>0.55145659575015582</v>
      </c>
      <c r="AD695" s="23">
        <f ca="1">SQRT(Inputs!$B$38)*H695+SQRT(1-Inputs!$B$38)*_xlfn.NORM.S.INV(RAND())</f>
        <v>1.7649669746328773</v>
      </c>
      <c r="AE695" s="23">
        <f ca="1">SQRT(Inputs!$B$38)*I695+SQRT(1-Inputs!$B$38)*_xlfn.NORM.S.INV(RAND())</f>
        <v>-0.14024467937725488</v>
      </c>
      <c r="AF695" s="23">
        <f ca="1">SQRT(Inputs!$B$38)*J695+SQRT(1-Inputs!$B$38)*_xlfn.NORM.S.INV(RAND())</f>
        <v>-2.0868029366283918</v>
      </c>
      <c r="AG695" s="23">
        <f ca="1">SQRT(Inputs!$B$38)*K695+SQRT(1-Inputs!$B$38)*_xlfn.NORM.S.INV(RAND())</f>
        <v>0.28155600729143981</v>
      </c>
      <c r="AH695" s="23">
        <f ca="1">SQRT(Inputs!$B$38)*L695+SQRT(1-Inputs!$B$38)*_xlfn.NORM.S.INV(RAND())</f>
        <v>-1.2604379756267683</v>
      </c>
      <c r="AI695" s="23">
        <f ca="1">SQRT(Inputs!$B$38)*M695+SQRT(1-Inputs!$B$38)*_xlfn.NORM.S.INV(RAND())</f>
        <v>-0.54071103615057969</v>
      </c>
      <c r="AJ695" s="23">
        <f ca="1">SQRT(Inputs!$B$38)*C695+SQRT(1-Inputs!$B$38)*_xlfn.NORM.S.INV(RAND())</f>
        <v>1.0684310188077384</v>
      </c>
      <c r="AK695" s="23">
        <f ca="1">SQRT(Inputs!$B$38)*D695+SQRT(1-Inputs!$B$38)*_xlfn.NORM.S.INV(RAND())</f>
        <v>0.83524263697872358</v>
      </c>
      <c r="AL695" s="23">
        <f ca="1">SQRT(Inputs!$B$38)*E695+SQRT(1-Inputs!$B$38)*_xlfn.NORM.S.INV(RAND())</f>
        <v>0.38107282686584415</v>
      </c>
      <c r="AM695" s="23">
        <f ca="1">SQRT(Inputs!$B$38)*F695+SQRT(1-Inputs!$B$38)*_xlfn.NORM.S.INV(RAND())</f>
        <v>1.9007873491360421</v>
      </c>
      <c r="AN695" s="23">
        <f ca="1">SQRT(Inputs!$B$38)*G695+SQRT(1-Inputs!$B$38)*_xlfn.NORM.S.INV(RAND())</f>
        <v>-7.4080304037045033E-2</v>
      </c>
      <c r="AO695" s="23">
        <f ca="1">SQRT(Inputs!$B$38)*H695+SQRT(1-Inputs!$B$38)*_xlfn.NORM.S.INV(RAND())</f>
        <v>-0.37467640283356946</v>
      </c>
      <c r="AP695" s="23">
        <f ca="1">SQRT(Inputs!$B$38)*I695+SQRT(1-Inputs!$B$38)*_xlfn.NORM.S.INV(RAND())</f>
        <v>0.49931778935121329</v>
      </c>
      <c r="AQ695" s="23">
        <f ca="1">SQRT(Inputs!$B$38)*J695+SQRT(1-Inputs!$B$38)*_xlfn.NORM.S.INV(RAND())</f>
        <v>-2.9814477937285222</v>
      </c>
      <c r="AR695" s="23">
        <f ca="1">SQRT(Inputs!$B$38)*K695+SQRT(1-Inputs!$B$38)*_xlfn.NORM.S.INV(RAND())</f>
        <v>1.8556386780082472</v>
      </c>
      <c r="AS695" s="23">
        <f ca="1">SQRT(Inputs!$B$38)*L695+SQRT(1-Inputs!$B$38)*_xlfn.NORM.S.INV(RAND())</f>
        <v>-0.30077015708185029</v>
      </c>
      <c r="AT695" s="23">
        <f ca="1">SQRT(Inputs!$B$38)*M695+SQRT(1-Inputs!$B$38)*_xlfn.NORM.S.INV(RAND())</f>
        <v>2.3173741967938635</v>
      </c>
      <c r="AU695" s="15">
        <f ca="1">Inputs!$B$6*EXP($B$8-0.5*C$5^2+C$5*N695)</f>
        <v>3988.9728382709295</v>
      </c>
      <c r="AV695" s="15">
        <f t="shared" ca="1" si="365"/>
        <v>5267.5135016021113</v>
      </c>
      <c r="AW695" s="15">
        <f t="shared" ca="1" si="366"/>
        <v>6829.526617019842</v>
      </c>
      <c r="AX695" s="15">
        <f t="shared" ca="1" si="367"/>
        <v>8542.6680786486813</v>
      </c>
      <c r="AY695" s="15">
        <f t="shared" ca="1" si="368"/>
        <v>11239.035621266043</v>
      </c>
      <c r="AZ695" s="15">
        <f t="shared" ca="1" si="369"/>
        <v>14025.072576711085</v>
      </c>
      <c r="BA695" s="15">
        <f t="shared" ca="1" si="370"/>
        <v>15578.513608039639</v>
      </c>
      <c r="BB695" s="15">
        <f t="shared" ca="1" si="371"/>
        <v>20118.16694830127</v>
      </c>
      <c r="BC695" s="15">
        <f t="shared" ca="1" si="372"/>
        <v>23791.970053661244</v>
      </c>
      <c r="BD695" s="15">
        <f t="shared" ca="1" si="373"/>
        <v>30184.320757452409</v>
      </c>
      <c r="BE695" s="15">
        <f t="shared" ca="1" si="374"/>
        <v>37915.411818360677</v>
      </c>
      <c r="BF695" s="15">
        <f ca="1">Inputs!$B$13*EXP($B$9-0.5*C$6^2+C$6*Y695)</f>
        <v>13566.089570753396</v>
      </c>
      <c r="BG695" s="15">
        <f t="shared" ca="1" si="375"/>
        <v>18629.764147638733</v>
      </c>
      <c r="BH695" s="15">
        <f t="shared" ca="1" si="376"/>
        <v>30312.563458136334</v>
      </c>
      <c r="BI695" s="15">
        <f t="shared" ca="1" si="377"/>
        <v>37717.312018617071</v>
      </c>
      <c r="BJ695" s="15">
        <f t="shared" ca="1" si="378"/>
        <v>50064.53649574532</v>
      </c>
      <c r="BK695" s="15">
        <f t="shared" ca="1" si="379"/>
        <v>78134.094656469068</v>
      </c>
      <c r="BL695" s="15">
        <f t="shared" ca="1" si="380"/>
        <v>94249.700744082729</v>
      </c>
      <c r="BM695" s="15">
        <f t="shared" ca="1" si="381"/>
        <v>89396.863133532301</v>
      </c>
      <c r="BN695" s="15">
        <f t="shared" ca="1" si="382"/>
        <v>113719.90551901437</v>
      </c>
      <c r="BO695" s="15">
        <f t="shared" ca="1" si="383"/>
        <v>120851.39211799414</v>
      </c>
      <c r="BP695" s="15">
        <f t="shared" ca="1" si="384"/>
        <v>139906.68448259091</v>
      </c>
      <c r="BQ695" s="15">
        <f ca="1">Inputs!$B$20*EXP($B$10-0.5*C$7^2+C$7*AJ695)</f>
        <v>6265.9323284798929</v>
      </c>
      <c r="BR695" s="15">
        <f t="shared" ca="1" si="385"/>
        <v>11084.69443956999</v>
      </c>
      <c r="BS695" s="15">
        <f t="shared" ca="1" si="386"/>
        <v>16934.920584139785</v>
      </c>
      <c r="BT695" s="15">
        <f t="shared" ca="1" si="387"/>
        <v>38444.534871615469</v>
      </c>
      <c r="BU695" s="15">
        <f t="shared" ca="1" si="388"/>
        <v>52332.976217800213</v>
      </c>
      <c r="BV695" s="15">
        <f t="shared" ca="1" si="389"/>
        <v>66916.325970697129</v>
      </c>
      <c r="BW695" s="15">
        <f t="shared" ca="1" si="390"/>
        <v>103786.46359549992</v>
      </c>
      <c r="BX695" s="15">
        <f t="shared" ca="1" si="391"/>
        <v>79849.811557343637</v>
      </c>
      <c r="BY695" s="15">
        <f t="shared" ca="1" si="392"/>
        <v>159570.2947793855</v>
      </c>
      <c r="BZ695" s="15">
        <f t="shared" ca="1" si="393"/>
        <v>211855.71029702039</v>
      </c>
      <c r="CA695" s="15">
        <f t="shared" ca="1" si="394"/>
        <v>449225.91864548478</v>
      </c>
      <c r="CB695" s="15">
        <f ca="1">(AU695*DCF!C$10-DCF!C$5*MAX(AU695*DCF!C$10,0)-MAX(AU695-Inputs!$B$6,0)/Inputs!$B$10)*DCF!C$6</f>
        <v>1024.4045872337019</v>
      </c>
      <c r="CC695" s="15">
        <f ca="1">(AV695*DCF!D$10-DCF!D$5*MAX(AV695*DCF!D$10,0)-MAX(AV695-AU695,0)/Inputs!$B$10)*DCF!D$6</f>
        <v>972.18205081588258</v>
      </c>
      <c r="CD695" s="15">
        <f ca="1">(AW695*DCF!E$10-DCF!E$5*MAX(AW695*DCF!E$10,0)-MAX(AW695-AV695,0)/Inputs!$B$10)*DCF!E$6</f>
        <v>1224.9989397807956</v>
      </c>
      <c r="CE695" s="15">
        <f ca="1">(AX695*DCF!F$10-DCF!F$5*MAX(AX695*DCF!F$10,0)-MAX(AX695-AW695,0)/Inputs!$B$10)*DCF!F$6</f>
        <v>1508.3885628553605</v>
      </c>
      <c r="CF695" s="15">
        <f ca="1">(AY695*DCF!G$10-DCF!G$5*MAX(AY695*DCF!G$10,0)-MAX(AY695-AX695,0)/Inputs!$B$10)*DCF!G$6</f>
        <v>1797.4007578573712</v>
      </c>
      <c r="CG695" s="15">
        <f ca="1">(AZ695*DCF!H$10-DCF!H$5*MAX(AZ695*DCF!H$10,0)-MAX(AZ695-AY695,0)/Inputs!$B$10)*DCF!H$6</f>
        <v>2228.2670929437868</v>
      </c>
      <c r="CH695" s="15">
        <f ca="1">(BA695*DCF!I$10-DCF!I$5*MAX(BA695*DCF!I$10,0)-MAX(BA695-AZ695,0)/Inputs!$B$10)*DCF!I$6</f>
        <v>2590.8073734868158</v>
      </c>
      <c r="CI695" s="15">
        <f ca="1">(BB695*DCF!J$10-DCF!J$5*MAX(BB695*DCF!J$10,0)-MAX(BB695-BA695,0)/Inputs!$B$10)*DCF!J$6</f>
        <v>2764.4144727669141</v>
      </c>
      <c r="CJ695" s="15">
        <f ca="1">(BC695*DCF!K$10-DCF!K$5*MAX(BC695*DCF!K$10,0)-MAX(BC695-BB695,0)/Inputs!$B$10)*DCF!K$6</f>
        <v>3315.8485682110968</v>
      </c>
      <c r="CK695" s="15">
        <f ca="1">(BD695*DCF!L$10-DCF!L$5*MAX(BD695*DCF!L$10,0)-MAX(BD695-BC695,0)/Inputs!$B$10)*DCF!L$6</f>
        <v>3725.7351070995546</v>
      </c>
      <c r="CL695" s="15">
        <f ca="1">(BE695*DCF!M$10-DCF!M$5*MAX(BE695*DCF!M$10,0)-MAX(BE695-BD695,0)/Inputs!$B$10)*DCF!M$6</f>
        <v>4426.7935740561834</v>
      </c>
      <c r="CM695" s="15">
        <f ca="1">(BF695*DCF!C$28-DCF!C$5*MAX(BF695*DCF!C$28,0)-MAX(BF695-Inputs!$B$13,0)/Inputs!$B$17)*DCF!C$6</f>
        <v>3637.0276264048766</v>
      </c>
      <c r="CN695" s="15">
        <f ca="1">(BG695*DCF!D$28-DCF!D$5*MAX(BG695*DCF!D$28,0)-MAX(BG695-BF695,0)/Inputs!$B$17)*DCF!D$6</f>
        <v>4406.5812600063909</v>
      </c>
      <c r="CO695" s="15">
        <f ca="1">(BH695*DCF!E$28-DCF!E$5*MAX(BH695*DCF!E$28,0)-MAX(BH695-BG695,0)/Inputs!$B$17)*DCF!E$6</f>
        <v>6282.5387973809111</v>
      </c>
      <c r="CP695" s="15">
        <f ca="1">(BI695*DCF!F$28-DCF!F$5*MAX(BI695*DCF!F$28,0)-MAX(BI695-BH695,0)/Inputs!$B$17)*DCF!F$6</f>
        <v>8891.1051901108476</v>
      </c>
      <c r="CQ695" s="15">
        <f ca="1">(BJ695*DCF!G$28-DCF!G$5*MAX(BJ695*DCF!G$28,0)-MAX(BJ695-BI695,0)/Inputs!$B$17)*DCF!G$6</f>
        <v>10912.942650996269</v>
      </c>
      <c r="CR695" s="15">
        <f ca="1">(BK695*DCF!H$28-DCF!H$5*MAX(BK695*DCF!H$28,0)-MAX(BK695-BJ695,0)/Inputs!$B$17)*DCF!H$6</f>
        <v>14962.202034068911</v>
      </c>
      <c r="CS695" s="15">
        <f ca="1">(BL695*DCF!I$28-DCF!I$5*MAX(BL695*DCF!I$28,0)-MAX(BL695-BK695,0)/Inputs!$B$17)*DCF!I$6</f>
        <v>19850.019842164442</v>
      </c>
      <c r="CT695" s="15">
        <f ca="1">(BM695*DCF!J$28-DCF!J$5*MAX(BM695*DCF!J$28,0)-MAX(BM695-BL695,0)/Inputs!$B$17)*DCF!J$6</f>
        <v>19942.92188646282</v>
      </c>
      <c r="CU695" s="15">
        <f ca="1">(BN695*DCF!K$28-DCF!K$5*MAX(BN695*DCF!K$28,0)-MAX(BN695-BM695,0)/Inputs!$B$17)*DCF!K$6</f>
        <v>21036.488593053862</v>
      </c>
      <c r="CV695" s="15">
        <f ca="1">(BO695*DCF!L$28-DCF!L$5*MAX(BO695*DCF!L$28,0)-MAX(BO695-BN695,0)/Inputs!$B$17)*DCF!L$6</f>
        <v>23305.449782652893</v>
      </c>
      <c r="CW695" s="15">
        <f ca="1">(BP695*DCF!M$28-DCF!M$5*MAX(BP695*DCF!M$28,0)-MAX(BP695-BO695,0)/Inputs!$B$17)*DCF!M$6</f>
        <v>24331.710161057632</v>
      </c>
      <c r="CX695" s="15">
        <f ca="1">(BQ695*DCF!C$46-DCF!C$5*MAX(BQ695*DCF!C$46,0)-MAX(BQ695-Inputs!$B$20,0)/Inputs!$B$24)*DCF!C$6</f>
        <v>-2862.7706663832978</v>
      </c>
      <c r="CY695" s="15">
        <f ca="1">(BR695*DCF!D$46-DCF!D$5*MAX(BR695*DCF!D$46,0)-MAX(BR695-BQ695,0)/Inputs!$B$24)*DCF!D$6</f>
        <v>-3948.02463586369</v>
      </c>
      <c r="CZ695" s="15">
        <f ca="1">(BS695*DCF!E$46-DCF!E$5*MAX(BS695*DCF!E$46,0)-MAX(BS695-BR695,0)/Inputs!$B$24)*DCF!E$6</f>
        <v>-4308.5819369945029</v>
      </c>
      <c r="DA695" s="15">
        <f ca="1">(BT695*DCF!F$46-DCF!F$5*MAX(BT695*DCF!F$46,0)-MAX(BT695-BS695,0)/Inputs!$B$24)*DCF!F$6</f>
        <v>-10632.10462708982</v>
      </c>
      <c r="DB695" s="15">
        <f ca="1">(BU695*DCF!G$46-DCF!G$5*MAX(BU695*DCF!G$46,0)-MAX(BU695-BT695,0)/Inputs!$B$24)*DCF!G$6</f>
        <v>-6432.1751893917199</v>
      </c>
      <c r="DC695" s="15">
        <f ca="1">(BV695*DCF!H$46-DCF!H$5*MAX(BV695*DCF!H$46,0)-MAX(BV695-BU695,0)/Inputs!$B$24)*DCF!H$6</f>
        <v>-4531.6865820462963</v>
      </c>
      <c r="DD695" s="15">
        <f ca="1">(BW695*DCF!I$46-DCF!I$5*MAX(BW695*DCF!I$46,0)-MAX(BW695-BV695,0)/Inputs!$B$24)*DCF!I$6</f>
        <v>-8187.001569262181</v>
      </c>
      <c r="DE695" s="15">
        <f ca="1">(BX695*DCF!J$46-DCF!J$5*MAX(BX695*DCF!J$46,0)-MAX(BX695-BW695,0)/Inputs!$B$24)*DCF!J$6</f>
        <v>3349.4787188384325</v>
      </c>
      <c r="DF695" s="15">
        <f ca="1">(BY695*DCF!K$46-DCF!K$5*MAX(BY695*DCF!K$46,0)-MAX(BY695-BX695,0)/Inputs!$B$24)*DCF!K$6</f>
        <v>-10414.20747630916</v>
      </c>
      <c r="DG695" s="15">
        <f ca="1">(BZ695*DCF!L$46-DCF!L$5*MAX(BZ695*DCF!L$46,0)-MAX(BZ695-BY695,0)/Inputs!$B$24)*DCF!L$6</f>
        <v>2812.2430686346547</v>
      </c>
      <c r="DH695" s="15">
        <f ca="1">(CA695*DCF!M$46-DCF!M$5*MAX(CA695*DCF!M$46,0)-MAX(CA695-BZ695,0)/Inputs!$B$24)*DCF!M$6</f>
        <v>-14406.164843124199</v>
      </c>
      <c r="DI695" s="15">
        <f ca="1">SUM(CB695:CL695)+BE695*DCF!M$10*(1+Inputs!$B$30)*(1-Inputs!$B$33)*(1-Inputs!$B$30/Inputs!$B$31)/(Inputs!$B$29-Inputs!$B$30)*DCF!M$6</f>
        <v>131098.33355702125</v>
      </c>
      <c r="DJ695" s="15">
        <f ca="1">SUM(CM695:CW695)+BP695*DCF!M$28*(1+Inputs!$B$30)*(1-Inputs!$B$33)*(1-Inputs!$B$30/Inputs!$B$31)/(Inputs!$B$29-Inputs!$B$30)*DCF!M$6</f>
        <v>676708.52514359192</v>
      </c>
      <c r="DK695" s="15">
        <f ca="1">SUM(CX695:DH695)+CA695*DCF!M$46*(1+Inputs!$B$30)*(1-Inputs!$B$33)*(1-Inputs!$B$30/Inputs!$B$31)/(Inputs!$B$29-Inputs!$B$30)*DCF!M$6</f>
        <v>634995.48869888578</v>
      </c>
      <c r="DM695" s="15">
        <f ca="1">DI695+DJ695+DK695+Inputs!$B$34+Inputs!$B$36-Inputs!$B$35</f>
        <v>1519653.3473994988</v>
      </c>
    </row>
    <row r="696" spans="1:117" x14ac:dyDescent="0.75">
      <c r="A696" s="11">
        <v>683</v>
      </c>
      <c r="C696" s="23">
        <f t="shared" ca="1" si="398"/>
        <v>-1.0507942653132414</v>
      </c>
      <c r="D696" s="23">
        <f t="shared" ca="1" si="398"/>
        <v>-0.28877251034145179</v>
      </c>
      <c r="E696" s="23">
        <f t="shared" ca="1" si="398"/>
        <v>0.9307848660868755</v>
      </c>
      <c r="F696" s="23">
        <f t="shared" ca="1" si="398"/>
        <v>-1.4200021444081004</v>
      </c>
      <c r="G696" s="23">
        <f t="shared" ca="1" si="398"/>
        <v>1.3410789960574894</v>
      </c>
      <c r="H696" s="23">
        <f t="shared" ca="1" si="398"/>
        <v>0.39545761657137346</v>
      </c>
      <c r="I696" s="23">
        <f t="shared" ca="1" si="398"/>
        <v>-0.28632812931418333</v>
      </c>
      <c r="J696" s="23">
        <f t="shared" ca="1" si="398"/>
        <v>0.92054142878998724</v>
      </c>
      <c r="K696" s="23">
        <f t="shared" ca="1" si="398"/>
        <v>1.3604671165050579</v>
      </c>
      <c r="L696" s="23">
        <f t="shared" ca="1" si="398"/>
        <v>0.39699371644136072</v>
      </c>
      <c r="M696" s="23">
        <f t="shared" ca="1" si="398"/>
        <v>-0.60339189722261177</v>
      </c>
      <c r="N696" s="23">
        <f ca="1">SQRT(Inputs!$B$38)*C696+SQRT(1-Inputs!$B$38)*_xlfn.NORM.S.INV(RAND())</f>
        <v>-0.38624133832162399</v>
      </c>
      <c r="O696" s="23">
        <f ca="1">SQRT(Inputs!$B$38)*D696+SQRT(1-Inputs!$B$38)*_xlfn.NORM.S.INV(RAND())</f>
        <v>-8.3654078882552482E-2</v>
      </c>
      <c r="P696" s="23">
        <f ca="1">SQRT(Inputs!$B$38)*E696+SQRT(1-Inputs!$B$38)*_xlfn.NORM.S.INV(RAND())</f>
        <v>-0.40579863098465618</v>
      </c>
      <c r="Q696" s="23">
        <f ca="1">SQRT(Inputs!$B$38)*F696+SQRT(1-Inputs!$B$38)*_xlfn.NORM.S.INV(RAND())</f>
        <v>-2.2787243944944011</v>
      </c>
      <c r="R696" s="23">
        <f ca="1">SQRT(Inputs!$B$38)*G696+SQRT(1-Inputs!$B$38)*_xlfn.NORM.S.INV(RAND())</f>
        <v>0.96183333313995456</v>
      </c>
      <c r="S696" s="23">
        <f ca="1">SQRT(Inputs!$B$38)*H696+SQRT(1-Inputs!$B$38)*_xlfn.NORM.S.INV(RAND())</f>
        <v>0.17217549092345302</v>
      </c>
      <c r="T696" s="23">
        <f ca="1">SQRT(Inputs!$B$38)*I696+SQRT(1-Inputs!$B$38)*_xlfn.NORM.S.INV(RAND())</f>
        <v>1.5618879107330847</v>
      </c>
      <c r="U696" s="23">
        <f ca="1">SQRT(Inputs!$B$38)*J696+SQRT(1-Inputs!$B$38)*_xlfn.NORM.S.INV(RAND())</f>
        <v>-1.037110931804226</v>
      </c>
      <c r="V696" s="23">
        <f ca="1">SQRT(Inputs!$B$38)*K696+SQRT(1-Inputs!$B$38)*_xlfn.NORM.S.INV(RAND())</f>
        <v>-1.0611489118398829</v>
      </c>
      <c r="W696" s="23">
        <f ca="1">SQRT(Inputs!$B$38)*L696+SQRT(1-Inputs!$B$38)*_xlfn.NORM.S.INV(RAND())</f>
        <v>0.28632083330226554</v>
      </c>
      <c r="X696" s="23">
        <f ca="1">SQRT(Inputs!$B$38)*M696+SQRT(1-Inputs!$B$38)*_xlfn.NORM.S.INV(RAND())</f>
        <v>-1.0851610392534867</v>
      </c>
      <c r="Y696" s="23">
        <f ca="1">SQRT(Inputs!$B$38)*C696+SQRT(1-Inputs!$B$38)*_xlfn.NORM.S.INV(RAND())</f>
        <v>-9.9069859243272773E-2</v>
      </c>
      <c r="Z696" s="23">
        <f ca="1">SQRT(Inputs!$B$38)*D696+SQRT(1-Inputs!$B$38)*_xlfn.NORM.S.INV(RAND())</f>
        <v>-0.14256658818196041</v>
      </c>
      <c r="AA696" s="23">
        <f ca="1">SQRT(Inputs!$B$38)*E696+SQRT(1-Inputs!$B$38)*_xlfn.NORM.S.INV(RAND())</f>
        <v>1.7626747122034541</v>
      </c>
      <c r="AB696" s="23">
        <f ca="1">SQRT(Inputs!$B$38)*F696+SQRT(1-Inputs!$B$38)*_xlfn.NORM.S.INV(RAND())</f>
        <v>1.0606325649853332</v>
      </c>
      <c r="AC696" s="23">
        <f ca="1">SQRT(Inputs!$B$38)*G696+SQRT(1-Inputs!$B$38)*_xlfn.NORM.S.INV(RAND())</f>
        <v>-0.3758681996768336</v>
      </c>
      <c r="AD696" s="23">
        <f ca="1">SQRT(Inputs!$B$38)*H696+SQRT(1-Inputs!$B$38)*_xlfn.NORM.S.INV(RAND())</f>
        <v>1.1087911465219356</v>
      </c>
      <c r="AE696" s="23">
        <f ca="1">SQRT(Inputs!$B$38)*I696+SQRT(1-Inputs!$B$38)*_xlfn.NORM.S.INV(RAND())</f>
        <v>-0.71137393139054139</v>
      </c>
      <c r="AF696" s="23">
        <f ca="1">SQRT(Inputs!$B$38)*J696+SQRT(1-Inputs!$B$38)*_xlfn.NORM.S.INV(RAND())</f>
        <v>-0.71808790708242776</v>
      </c>
      <c r="AG696" s="23">
        <f ca="1">SQRT(Inputs!$B$38)*K696+SQRT(1-Inputs!$B$38)*_xlfn.NORM.S.INV(RAND())</f>
        <v>0.63470310723119638</v>
      </c>
      <c r="AH696" s="23">
        <f ca="1">SQRT(Inputs!$B$38)*L696+SQRT(1-Inputs!$B$38)*_xlfn.NORM.S.INV(RAND())</f>
        <v>0.90511495370810102</v>
      </c>
      <c r="AI696" s="23">
        <f ca="1">SQRT(Inputs!$B$38)*M696+SQRT(1-Inputs!$B$38)*_xlfn.NORM.S.INV(RAND())</f>
        <v>0.76733461966632777</v>
      </c>
      <c r="AJ696" s="23">
        <f ca="1">SQRT(Inputs!$B$38)*C696+SQRT(1-Inputs!$B$38)*_xlfn.NORM.S.INV(RAND())</f>
        <v>9.5431138742263499E-4</v>
      </c>
      <c r="AK696" s="23">
        <f ca="1">SQRT(Inputs!$B$38)*D696+SQRT(1-Inputs!$B$38)*_xlfn.NORM.S.INV(RAND())</f>
        <v>-5.6008730451610589E-2</v>
      </c>
      <c r="AL696" s="23">
        <f ca="1">SQRT(Inputs!$B$38)*E696+SQRT(1-Inputs!$B$38)*_xlfn.NORM.S.INV(RAND())</f>
        <v>0.51838746965721483</v>
      </c>
      <c r="AM696" s="23">
        <f ca="1">SQRT(Inputs!$B$38)*F696+SQRT(1-Inputs!$B$38)*_xlfn.NORM.S.INV(RAND())</f>
        <v>-1.3999762140339449</v>
      </c>
      <c r="AN696" s="23">
        <f ca="1">SQRT(Inputs!$B$38)*G696+SQRT(1-Inputs!$B$38)*_xlfn.NORM.S.INV(RAND())</f>
        <v>0.50956697645668747</v>
      </c>
      <c r="AO696" s="23">
        <f ca="1">SQRT(Inputs!$B$38)*H696+SQRT(1-Inputs!$B$38)*_xlfn.NORM.S.INV(RAND())</f>
        <v>0.79457236164347411</v>
      </c>
      <c r="AP696" s="23">
        <f ca="1">SQRT(Inputs!$B$38)*I696+SQRT(1-Inputs!$B$38)*_xlfn.NORM.S.INV(RAND())</f>
        <v>0.30778421911336951</v>
      </c>
      <c r="AQ696" s="23">
        <f ca="1">SQRT(Inputs!$B$38)*J696+SQRT(1-Inputs!$B$38)*_xlfn.NORM.S.INV(RAND())</f>
        <v>1.9513496571381568</v>
      </c>
      <c r="AR696" s="23">
        <f ca="1">SQRT(Inputs!$B$38)*K696+SQRT(1-Inputs!$B$38)*_xlfn.NORM.S.INV(RAND())</f>
        <v>1.762506254953538</v>
      </c>
      <c r="AS696" s="23">
        <f ca="1">SQRT(Inputs!$B$38)*L696+SQRT(1-Inputs!$B$38)*_xlfn.NORM.S.INV(RAND())</f>
        <v>0.82601049850442887</v>
      </c>
      <c r="AT696" s="23">
        <f ca="1">SQRT(Inputs!$B$38)*M696+SQRT(1-Inputs!$B$38)*_xlfn.NORM.S.INV(RAND())</f>
        <v>6.6119479866444952E-3</v>
      </c>
      <c r="AU696" s="15">
        <f ca="1">Inputs!$B$6*EXP($B$8-0.5*C$5^2+C$5*N696)</f>
        <v>4661.4896477812645</v>
      </c>
      <c r="AV696" s="15">
        <f t="shared" ca="1" si="365"/>
        <v>5604.7705494586071</v>
      </c>
      <c r="AW696" s="15">
        <f t="shared" ca="1" si="366"/>
        <v>6470.0196804228144</v>
      </c>
      <c r="AX696" s="15">
        <f t="shared" ca="1" si="367"/>
        <v>5942.2002921424764</v>
      </c>
      <c r="AY696" s="15">
        <f t="shared" ca="1" si="368"/>
        <v>8125.2979394908825</v>
      </c>
      <c r="AZ696" s="15">
        <f t="shared" ca="1" si="369"/>
        <v>10127.669231249878</v>
      </c>
      <c r="BA696" s="15">
        <f t="shared" ca="1" si="370"/>
        <v>14594.623122563724</v>
      </c>
      <c r="BB696" s="15">
        <f t="shared" ca="1" si="371"/>
        <v>16104.818330018212</v>
      </c>
      <c r="BC696" s="15">
        <f t="shared" ca="1" si="372"/>
        <v>17803.925972599533</v>
      </c>
      <c r="BD696" s="15">
        <f t="shared" ca="1" si="373"/>
        <v>22403.504950225972</v>
      </c>
      <c r="BE696" s="15">
        <f t="shared" ca="1" si="374"/>
        <v>24869.070493861454</v>
      </c>
      <c r="BF696" s="15">
        <f ca="1">Inputs!$B$13*EXP($B$9-0.5*C$6^2+C$6*Y696)</f>
        <v>13562.024644092451</v>
      </c>
      <c r="BG696" s="15">
        <f t="shared" ca="1" si="375"/>
        <v>16108.752473641474</v>
      </c>
      <c r="BH696" s="15">
        <f t="shared" ca="1" si="376"/>
        <v>26365.431211171766</v>
      </c>
      <c r="BI696" s="15">
        <f t="shared" ca="1" si="377"/>
        <v>37998.732572664601</v>
      </c>
      <c r="BJ696" s="15">
        <f t="shared" ca="1" si="378"/>
        <v>44127.218351781055</v>
      </c>
      <c r="BK696" s="15">
        <f t="shared" ca="1" si="379"/>
        <v>62982.47114517646</v>
      </c>
      <c r="BL696" s="15">
        <f t="shared" ca="1" si="380"/>
        <v>70552.9870054575</v>
      </c>
      <c r="BM696" s="15">
        <f t="shared" ca="1" si="381"/>
        <v>79323.475383490295</v>
      </c>
      <c r="BN696" s="15">
        <f t="shared" ca="1" si="382"/>
        <v>105267.70411689498</v>
      </c>
      <c r="BO696" s="15">
        <f t="shared" ca="1" si="383"/>
        <v>143890.73377005305</v>
      </c>
      <c r="BP696" s="15">
        <f t="shared" ca="1" si="384"/>
        <v>193188.2474938099</v>
      </c>
      <c r="BQ696" s="15">
        <f ca="1">Inputs!$B$20*EXP($B$10-0.5*C$7^2+C$7*AJ696)</f>
        <v>4290.966008607591</v>
      </c>
      <c r="BR696" s="15">
        <f t="shared" ca="1" si="385"/>
        <v>5719.6416206286076</v>
      </c>
      <c r="BS696" s="15">
        <f t="shared" ca="1" si="386"/>
        <v>9089.8266162697546</v>
      </c>
      <c r="BT696" s="15">
        <f t="shared" ca="1" si="387"/>
        <v>8680.6627923153501</v>
      </c>
      <c r="BU696" s="15">
        <f t="shared" ca="1" si="388"/>
        <v>13609.023674027465</v>
      </c>
      <c r="BV696" s="15">
        <f t="shared" ca="1" si="389"/>
        <v>22645.913424158087</v>
      </c>
      <c r="BW696" s="15">
        <f t="shared" ca="1" si="390"/>
        <v>33728.192455934128</v>
      </c>
      <c r="BX696" s="15">
        <f t="shared" ca="1" si="391"/>
        <v>69758.850041595957</v>
      </c>
      <c r="BY696" s="15">
        <f t="shared" ca="1" si="392"/>
        <v>136942.72737590421</v>
      </c>
      <c r="BZ696" s="15">
        <f t="shared" ca="1" si="393"/>
        <v>223659.33528086246</v>
      </c>
      <c r="CA696" s="15">
        <f t="shared" ca="1" si="394"/>
        <v>314542.83998794609</v>
      </c>
      <c r="CB696" s="15">
        <f ca="1">(AU696*DCF!C$10-DCF!C$5*MAX(AU696*DCF!C$10,0)-MAX(AU696-Inputs!$B$6,0)/Inputs!$B$10)*DCF!C$6</f>
        <v>1045.2187030738892</v>
      </c>
      <c r="CC696" s="15">
        <f ca="1">(AV696*DCF!D$10-DCF!D$5*MAX(AV696*DCF!D$10,0)-MAX(AV696-AU696,0)/Inputs!$B$10)*DCF!D$6</f>
        <v>1136.1304898974067</v>
      </c>
      <c r="CD696" s="15">
        <f ca="1">(AW696*DCF!E$10-DCF!E$5*MAX(AW696*DCF!E$10,0)-MAX(AW696-AV696,0)/Inputs!$B$10)*DCF!E$6</f>
        <v>1298.9346144535934</v>
      </c>
      <c r="CE696" s="15">
        <f ca="1">(AX696*DCF!F$10-DCF!F$5*MAX(AX696*DCF!F$10,0)-MAX(AX696-AW696,0)/Inputs!$B$10)*DCF!F$6</f>
        <v>1297.1728537897457</v>
      </c>
      <c r="CF696" s="15">
        <f ca="1">(AY696*DCF!G$10-DCF!G$5*MAX(AY696*DCF!G$10,0)-MAX(AY696-AX696,0)/Inputs!$B$10)*DCF!G$6</f>
        <v>1254.5060615717848</v>
      </c>
      <c r="CG696" s="15">
        <f ca="1">(AZ696*DCF!H$10-DCF!H$5*MAX(AZ696*DCF!H$10,0)-MAX(AZ696-AY696,0)/Inputs!$B$10)*DCF!H$6</f>
        <v>1610.7373255376035</v>
      </c>
      <c r="CH696" s="15">
        <f ca="1">(BA696*DCF!I$10-DCF!I$5*MAX(BA696*DCF!I$10,0)-MAX(BA696-AZ696,0)/Inputs!$B$10)*DCF!I$6</f>
        <v>1933.1682849271172</v>
      </c>
      <c r="CI696" s="15">
        <f ca="1">(BB696*DCF!J$10-DCF!J$5*MAX(BB696*DCF!J$10,0)-MAX(BB696-BA696,0)/Inputs!$B$10)*DCF!J$6</f>
        <v>2534.7789961630428</v>
      </c>
      <c r="CJ696" s="15">
        <f ca="1">(BC696*DCF!K$10-DCF!K$5*MAX(BC696*DCF!K$10,0)-MAX(BC696-BB696,0)/Inputs!$B$10)*DCF!K$6</f>
        <v>2628.2969441025639</v>
      </c>
      <c r="CK696" s="15">
        <f ca="1">(BD696*DCF!L$10-DCF!L$5*MAX(BD696*DCF!L$10,0)-MAX(BD696-BC696,0)/Inputs!$B$10)*DCF!L$6</f>
        <v>2784.0745353287275</v>
      </c>
      <c r="CL696" s="15">
        <f ca="1">(BE696*DCF!M$10-DCF!M$5*MAX(BE696*DCF!M$10,0)-MAX(BE696-BD696,0)/Inputs!$B$10)*DCF!M$6</f>
        <v>3214.8093558728483</v>
      </c>
      <c r="CM696" s="15">
        <f ca="1">(BF696*DCF!C$28-DCF!C$5*MAX(BF696*DCF!C$28,0)-MAX(BF696-Inputs!$B$13,0)/Inputs!$B$17)*DCF!C$6</f>
        <v>3636.7258195850513</v>
      </c>
      <c r="CN696" s="15">
        <f ca="1">(BG696*DCF!D$28-DCF!D$5*MAX(BG696*DCF!D$28,0)-MAX(BG696-BF696,0)/Inputs!$B$17)*DCF!D$6</f>
        <v>4201.0653201457499</v>
      </c>
      <c r="CO696" s="15">
        <f ca="1">(BH696*DCF!E$28-DCF!E$5*MAX(BH696*DCF!E$28,0)-MAX(BH696-BG696,0)/Inputs!$B$17)*DCF!E$6</f>
        <v>5445.7093953460908</v>
      </c>
      <c r="CP696" s="15">
        <f ca="1">(BI696*DCF!F$28-DCF!F$5*MAX(BI696*DCF!F$28,0)-MAX(BI696-BH696,0)/Inputs!$B$17)*DCF!F$6</f>
        <v>8197.6285828748223</v>
      </c>
      <c r="CQ696" s="15">
        <f ca="1">(BJ696*DCF!G$28-DCF!G$5*MAX(BJ696*DCF!G$28,0)-MAX(BJ696-BI696,0)/Inputs!$B$17)*DCF!G$6</f>
        <v>10418.390827610256</v>
      </c>
      <c r="CR696" s="15">
        <f ca="1">(BK696*DCF!H$28-DCF!H$5*MAX(BK696*DCF!H$28,0)-MAX(BK696-BJ696,0)/Inputs!$B$17)*DCF!H$6</f>
        <v>12646.682843938272</v>
      </c>
      <c r="CS696" s="15">
        <f ca="1">(BL696*DCF!I$28-DCF!I$5*MAX(BL696*DCF!I$28,0)-MAX(BL696-BK696,0)/Inputs!$B$17)*DCF!I$6</f>
        <v>15504.148053686235</v>
      </c>
      <c r="CT696" s="15">
        <f ca="1">(BM696*DCF!J$28-DCF!J$5*MAX(BM696*DCF!J$28,0)-MAX(BM696-BL696,0)/Inputs!$B$17)*DCF!J$6</f>
        <v>16532.825047410472</v>
      </c>
      <c r="CU696" s="15">
        <f ca="1">(BN696*DCF!K$28-DCF!K$5*MAX(BN696*DCF!K$28,0)-MAX(BN696-BM696,0)/Inputs!$B$17)*DCF!K$6</f>
        <v>19052.95164150661</v>
      </c>
      <c r="CV696" s="15">
        <f ca="1">(BO696*DCF!L$28-DCF!L$5*MAX(BO696*DCF!L$28,0)-MAX(BO696-BN696,0)/Inputs!$B$17)*DCF!L$6</f>
        <v>24338.96142683586</v>
      </c>
      <c r="CW696" s="15">
        <f ca="1">(BP696*DCF!M$28-DCF!M$5*MAX(BP696*DCF!M$28,0)-MAX(BP696-BO696,0)/Inputs!$B$17)*DCF!M$6</f>
        <v>31195.50516009573</v>
      </c>
      <c r="CX696" s="15">
        <f ca="1">(BQ696*DCF!C$46-DCF!C$5*MAX(BQ696*DCF!C$46,0)-MAX(BQ696-Inputs!$B$20,0)/Inputs!$B$24)*DCF!C$6</f>
        <v>-1494.4337242084925</v>
      </c>
      <c r="CY696" s="15">
        <f ca="1">(BR696*DCF!D$46-DCF!D$5*MAX(BR696*DCF!D$46,0)-MAX(BR696-BQ696,0)/Inputs!$B$24)*DCF!D$6</f>
        <v>-1585.8134654395553</v>
      </c>
      <c r="CZ696" s="15">
        <f ca="1">(BS696*DCF!E$46-DCF!E$5*MAX(BS696*DCF!E$46,0)-MAX(BS696-BR696,0)/Inputs!$B$24)*DCF!E$6</f>
        <v>-2403.3219695057373</v>
      </c>
      <c r="DA696" s="15">
        <f ca="1">(BT696*DCF!F$46-DCF!F$5*MAX(BT696*DCF!F$46,0)-MAX(BT696-BS696,0)/Inputs!$B$24)*DCF!F$6</f>
        <v>-632.18074787323451</v>
      </c>
      <c r="DB696" s="15">
        <f ca="1">(BU696*DCF!G$46-DCF!G$5*MAX(BU696*DCF!G$46,0)-MAX(BU696-BT696,0)/Inputs!$B$24)*DCF!G$6</f>
        <v>-2115.5838963330166</v>
      </c>
      <c r="DC696" s="15">
        <f ca="1">(BV696*DCF!H$46-DCF!H$5*MAX(BV696*DCF!H$46,0)-MAX(BV696-BU696,0)/Inputs!$B$24)*DCF!H$6</f>
        <v>-2808.1581199109382</v>
      </c>
      <c r="DD696" s="15">
        <f ca="1">(BW696*DCF!I$46-DCF!I$5*MAX(BW696*DCF!I$46,0)-MAX(BW696-BV696,0)/Inputs!$B$24)*DCF!I$6</f>
        <v>-2402.3279091500749</v>
      </c>
      <c r="DE696" s="15">
        <f ca="1">(BX696*DCF!J$46-DCF!J$5*MAX(BX696*DCF!J$46,0)-MAX(BX696-BW696,0)/Inputs!$B$24)*DCF!J$6</f>
        <v>-6628.5509378807465</v>
      </c>
      <c r="DF696" s="15">
        <f ca="1">(BY696*DCF!K$46-DCF!K$5*MAX(BY696*DCF!K$46,0)-MAX(BY696-BX696,0)/Inputs!$B$24)*DCF!K$6</f>
        <v>-8635.6350871025643</v>
      </c>
      <c r="DG696" s="15">
        <f ca="1">(BZ696*DCF!L$46-DCF!L$5*MAX(BZ696*DCF!L$46,0)-MAX(BZ696-BY696,0)/Inputs!$B$24)*DCF!L$6</f>
        <v>-4163.7205058912105</v>
      </c>
      <c r="DH696" s="15">
        <f ca="1">(CA696*DCF!M$46-DCF!M$5*MAX(CA696*DCF!M$46,0)-MAX(CA696-BZ696,0)/Inputs!$B$24)*DCF!M$6</f>
        <v>5659.1638994255081</v>
      </c>
      <c r="DI696" s="15">
        <f ca="1">SUM(CB696:CL696)+BE696*DCF!M$10*(1+Inputs!$B$30)*(1-Inputs!$B$33)*(1-Inputs!$B$30/Inputs!$B$31)/(Inputs!$B$29-Inputs!$B$30)*DCF!M$6</f>
        <v>89948.780208546901</v>
      </c>
      <c r="DJ696" s="15">
        <f ca="1">SUM(CM696:CW696)+BP696*DCF!M$28*(1+Inputs!$B$30)*(1-Inputs!$B$33)*(1-Inputs!$B$30/Inputs!$B$31)/(Inputs!$B$29-Inputs!$B$30)*DCF!M$6</f>
        <v>868031.19068620354</v>
      </c>
      <c r="DK696" s="15">
        <f ca="1">SUM(CX696:DH696)+CA696*DCF!M$46*(1+Inputs!$B$30)*(1-Inputs!$B$33)*(1-Inputs!$B$30/Inputs!$B$31)/(Inputs!$B$29-Inputs!$B$30)*DCF!M$6</f>
        <v>459109.92813885876</v>
      </c>
      <c r="DM696" s="15">
        <f ca="1">DI696+DJ696+DK696+Inputs!$B$34+Inputs!$B$36-Inputs!$B$35</f>
        <v>1493940.8990336093</v>
      </c>
    </row>
    <row r="697" spans="1:117" x14ac:dyDescent="0.75">
      <c r="A697" s="11">
        <v>684</v>
      </c>
      <c r="C697" s="23">
        <f t="shared" ca="1" si="398"/>
        <v>-1.4440440149902656</v>
      </c>
      <c r="D697" s="23">
        <f t="shared" ca="1" si="398"/>
        <v>-0.57221559909017972</v>
      </c>
      <c r="E697" s="23">
        <f t="shared" ca="1" si="398"/>
        <v>-0.46363633638112051</v>
      </c>
      <c r="F697" s="23">
        <f t="shared" ca="1" si="398"/>
        <v>-1.0317819632708294</v>
      </c>
      <c r="G697" s="23">
        <f t="shared" ca="1" si="398"/>
        <v>-0.78887026235371216</v>
      </c>
      <c r="H697" s="23">
        <f t="shared" ca="1" si="398"/>
        <v>0.56802870890293877</v>
      </c>
      <c r="I697" s="23">
        <f t="shared" ca="1" si="398"/>
        <v>0.28901454099782331</v>
      </c>
      <c r="J697" s="23">
        <f t="shared" ca="1" si="398"/>
        <v>-0.79386569807097629</v>
      </c>
      <c r="K697" s="23">
        <f t="shared" ca="1" si="398"/>
        <v>0.30060810017908901</v>
      </c>
      <c r="L697" s="23">
        <f t="shared" ca="1" si="398"/>
        <v>1.185217252736843</v>
      </c>
      <c r="M697" s="23">
        <f t="shared" ca="1" si="398"/>
        <v>-0.92659936739846882</v>
      </c>
      <c r="N697" s="23">
        <f ca="1">SQRT(Inputs!$B$38)*C697+SQRT(1-Inputs!$B$38)*_xlfn.NORM.S.INV(RAND())</f>
        <v>-0.60953930571707149</v>
      </c>
      <c r="O697" s="23">
        <f ca="1">SQRT(Inputs!$B$38)*D697+SQRT(1-Inputs!$B$38)*_xlfn.NORM.S.INV(RAND())</f>
        <v>-1.110781076152459</v>
      </c>
      <c r="P697" s="23">
        <f ca="1">SQRT(Inputs!$B$38)*E697+SQRT(1-Inputs!$B$38)*_xlfn.NORM.S.INV(RAND())</f>
        <v>-1.0082678545677588</v>
      </c>
      <c r="Q697" s="23">
        <f ca="1">SQRT(Inputs!$B$38)*F697+SQRT(1-Inputs!$B$38)*_xlfn.NORM.S.INV(RAND())</f>
        <v>-0.79489827888937281</v>
      </c>
      <c r="R697" s="23">
        <f ca="1">SQRT(Inputs!$B$38)*G697+SQRT(1-Inputs!$B$38)*_xlfn.NORM.S.INV(RAND())</f>
        <v>-0.12513313058206937</v>
      </c>
      <c r="S697" s="23">
        <f ca="1">SQRT(Inputs!$B$38)*H697+SQRT(1-Inputs!$B$38)*_xlfn.NORM.S.INV(RAND())</f>
        <v>5.702379011555242E-2</v>
      </c>
      <c r="T697" s="23">
        <f ca="1">SQRT(Inputs!$B$38)*I697+SQRT(1-Inputs!$B$38)*_xlfn.NORM.S.INV(RAND())</f>
        <v>-0.59755180301017385</v>
      </c>
      <c r="U697" s="23">
        <f ca="1">SQRT(Inputs!$B$38)*J697+SQRT(1-Inputs!$B$38)*_xlfn.NORM.S.INV(RAND())</f>
        <v>-0.68069524472072929</v>
      </c>
      <c r="V697" s="23">
        <f ca="1">SQRT(Inputs!$B$38)*K697+SQRT(1-Inputs!$B$38)*_xlfn.NORM.S.INV(RAND())</f>
        <v>-0.75959063302673258</v>
      </c>
      <c r="W697" s="23">
        <f ca="1">SQRT(Inputs!$B$38)*L697+SQRT(1-Inputs!$B$38)*_xlfn.NORM.S.INV(RAND())</f>
        <v>0.43206780498424147</v>
      </c>
      <c r="X697" s="23">
        <f ca="1">SQRT(Inputs!$B$38)*M697+SQRT(1-Inputs!$B$38)*_xlfn.NORM.S.INV(RAND())</f>
        <v>0.17374993114150805</v>
      </c>
      <c r="Y697" s="23">
        <f ca="1">SQRT(Inputs!$B$38)*C697+SQRT(1-Inputs!$B$38)*_xlfn.NORM.S.INV(RAND())</f>
        <v>-1.4217320146023784</v>
      </c>
      <c r="Z697" s="23">
        <f ca="1">SQRT(Inputs!$B$38)*D697+SQRT(1-Inputs!$B$38)*_xlfn.NORM.S.INV(RAND())</f>
        <v>0.5435558003379134</v>
      </c>
      <c r="AA697" s="23">
        <f ca="1">SQRT(Inputs!$B$38)*E697+SQRT(1-Inputs!$B$38)*_xlfn.NORM.S.INV(RAND())</f>
        <v>-0.73235291368065991</v>
      </c>
      <c r="AB697" s="23">
        <f ca="1">SQRT(Inputs!$B$38)*F697+SQRT(1-Inputs!$B$38)*_xlfn.NORM.S.INV(RAND())</f>
        <v>0.39965118687590695</v>
      </c>
      <c r="AC697" s="23">
        <f ca="1">SQRT(Inputs!$B$38)*G697+SQRT(1-Inputs!$B$38)*_xlfn.NORM.S.INV(RAND())</f>
        <v>1.0741400289022789</v>
      </c>
      <c r="AD697" s="23">
        <f ca="1">SQRT(Inputs!$B$38)*H697+SQRT(1-Inputs!$B$38)*_xlfn.NORM.S.INV(RAND())</f>
        <v>-0.81891077443566485</v>
      </c>
      <c r="AE697" s="23">
        <f ca="1">SQRT(Inputs!$B$38)*I697+SQRT(1-Inputs!$B$38)*_xlfn.NORM.S.INV(RAND())</f>
        <v>-0.9981786896773357</v>
      </c>
      <c r="AF697" s="23">
        <f ca="1">SQRT(Inputs!$B$38)*J697+SQRT(1-Inputs!$B$38)*_xlfn.NORM.S.INV(RAND())</f>
        <v>-1.194456068744</v>
      </c>
      <c r="AG697" s="23">
        <f ca="1">SQRT(Inputs!$B$38)*K697+SQRT(1-Inputs!$B$38)*_xlfn.NORM.S.INV(RAND())</f>
        <v>6.5329085237264176E-2</v>
      </c>
      <c r="AH697" s="23">
        <f ca="1">SQRT(Inputs!$B$38)*L697+SQRT(1-Inputs!$B$38)*_xlfn.NORM.S.INV(RAND())</f>
        <v>-0.50007749530708767</v>
      </c>
      <c r="AI697" s="23">
        <f ca="1">SQRT(Inputs!$B$38)*M697+SQRT(1-Inputs!$B$38)*_xlfn.NORM.S.INV(RAND())</f>
        <v>-0.10367690094125226</v>
      </c>
      <c r="AJ697" s="23">
        <f ca="1">SQRT(Inputs!$B$38)*C697+SQRT(1-Inputs!$B$38)*_xlfn.NORM.S.INV(RAND())</f>
        <v>-0.28193704801335262</v>
      </c>
      <c r="AK697" s="23">
        <f ca="1">SQRT(Inputs!$B$38)*D697+SQRT(1-Inputs!$B$38)*_xlfn.NORM.S.INV(RAND())</f>
        <v>-0.39798024911672869</v>
      </c>
      <c r="AL697" s="23">
        <f ca="1">SQRT(Inputs!$B$38)*E697+SQRT(1-Inputs!$B$38)*_xlfn.NORM.S.INV(RAND())</f>
        <v>8.7334695750238223E-2</v>
      </c>
      <c r="AM697" s="23">
        <f ca="1">SQRT(Inputs!$B$38)*F697+SQRT(1-Inputs!$B$38)*_xlfn.NORM.S.INV(RAND())</f>
        <v>-1.6243717362415788</v>
      </c>
      <c r="AN697" s="23">
        <f ca="1">SQRT(Inputs!$B$38)*G697+SQRT(1-Inputs!$B$38)*_xlfn.NORM.S.INV(RAND())</f>
        <v>-0.8901930050934419</v>
      </c>
      <c r="AO697" s="23">
        <f ca="1">SQRT(Inputs!$B$38)*H697+SQRT(1-Inputs!$B$38)*_xlfn.NORM.S.INV(RAND())</f>
        <v>2.3262899628139708</v>
      </c>
      <c r="AP697" s="23">
        <f ca="1">SQRT(Inputs!$B$38)*I697+SQRT(1-Inputs!$B$38)*_xlfn.NORM.S.INV(RAND())</f>
        <v>0.55790641536459296</v>
      </c>
      <c r="AQ697" s="23">
        <f ca="1">SQRT(Inputs!$B$38)*J697+SQRT(1-Inputs!$B$38)*_xlfn.NORM.S.INV(RAND())</f>
        <v>-4.755911573374344E-2</v>
      </c>
      <c r="AR697" s="23">
        <f ca="1">SQRT(Inputs!$B$38)*K697+SQRT(1-Inputs!$B$38)*_xlfn.NORM.S.INV(RAND())</f>
        <v>-0.78109398063307178</v>
      </c>
      <c r="AS697" s="23">
        <f ca="1">SQRT(Inputs!$B$38)*L697+SQRT(1-Inputs!$B$38)*_xlfn.NORM.S.INV(RAND())</f>
        <v>-0.32256448728894305</v>
      </c>
      <c r="AT697" s="23">
        <f ca="1">SQRT(Inputs!$B$38)*M697+SQRT(1-Inputs!$B$38)*_xlfn.NORM.S.INV(RAND())</f>
        <v>1.0771983790256714</v>
      </c>
      <c r="AU697" s="15">
        <f ca="1">Inputs!$B$6*EXP($B$8-0.5*C$5^2+C$5*N697)</f>
        <v>4496.0045979588367</v>
      </c>
      <c r="AV697" s="15">
        <f t="shared" ca="1" si="365"/>
        <v>4648.067997451154</v>
      </c>
      <c r="AW697" s="15">
        <f t="shared" ca="1" si="366"/>
        <v>4946.8496038888516</v>
      </c>
      <c r="AX697" s="15">
        <f t="shared" ca="1" si="367"/>
        <v>5468.6400114722719</v>
      </c>
      <c r="AY697" s="15">
        <f t="shared" ca="1" si="368"/>
        <v>6586.2773346433587</v>
      </c>
      <c r="AZ697" s="15">
        <f t="shared" ca="1" si="369"/>
        <v>8105.9362461623896</v>
      </c>
      <c r="BA697" s="15">
        <f t="shared" ca="1" si="370"/>
        <v>9318.2266213630246</v>
      </c>
      <c r="BB697" s="15">
        <f t="shared" ca="1" si="371"/>
        <v>10656.25259780616</v>
      </c>
      <c r="BC697" s="15">
        <f t="shared" ca="1" si="372"/>
        <v>12128.483520944308</v>
      </c>
      <c r="BD697" s="15">
        <f t="shared" ca="1" si="373"/>
        <v>15471.310125496771</v>
      </c>
      <c r="BE697" s="15">
        <f t="shared" ca="1" si="374"/>
        <v>19260.508787953124</v>
      </c>
      <c r="BF697" s="15">
        <f ca="1">Inputs!$B$13*EXP($B$9-0.5*C$6^2+C$6*Y697)</f>
        <v>10433.886889415315</v>
      </c>
      <c r="BG697" s="15">
        <f t="shared" ca="1" si="375"/>
        <v>14026.53465893499</v>
      </c>
      <c r="BH697" s="15">
        <f t="shared" ca="1" si="376"/>
        <v>15177.636397807224</v>
      </c>
      <c r="BI697" s="15">
        <f t="shared" ca="1" si="377"/>
        <v>19758.508825852841</v>
      </c>
      <c r="BJ697" s="15">
        <f t="shared" ca="1" si="378"/>
        <v>28279.026491152301</v>
      </c>
      <c r="BK697" s="15">
        <f t="shared" ca="1" si="379"/>
        <v>31045.577564011521</v>
      </c>
      <c r="BL697" s="15">
        <f t="shared" ca="1" si="380"/>
        <v>33508.409438733368</v>
      </c>
      <c r="BM697" s="15">
        <f t="shared" ca="1" si="381"/>
        <v>35509.081177089953</v>
      </c>
      <c r="BN697" s="15">
        <f t="shared" ca="1" si="382"/>
        <v>44014.960759153029</v>
      </c>
      <c r="BO697" s="15">
        <f t="shared" ca="1" si="383"/>
        <v>51097.585419893243</v>
      </c>
      <c r="BP697" s="15">
        <f t="shared" ca="1" si="384"/>
        <v>62157.138063428567</v>
      </c>
      <c r="BQ697" s="15">
        <f ca="1">Inputs!$B$20*EXP($B$10-0.5*C$7^2+C$7*AJ697)</f>
        <v>3881.3196686082892</v>
      </c>
      <c r="BR697" s="15">
        <f t="shared" ca="1" si="385"/>
        <v>4641.1684841660463</v>
      </c>
      <c r="BS697" s="15">
        <f t="shared" ca="1" si="386"/>
        <v>6517.0136157013767</v>
      </c>
      <c r="BT697" s="15">
        <f t="shared" ca="1" si="387"/>
        <v>5867.8723520719814</v>
      </c>
      <c r="BU697" s="15">
        <f t="shared" ca="1" si="388"/>
        <v>6556.3075662311039</v>
      </c>
      <c r="BV697" s="15">
        <f t="shared" ca="1" si="389"/>
        <v>15406.16366467509</v>
      </c>
      <c r="BW697" s="15">
        <f t="shared" ca="1" si="390"/>
        <v>24192.931082078765</v>
      </c>
      <c r="BX697" s="15">
        <f t="shared" ca="1" si="391"/>
        <v>33516.612994979747</v>
      </c>
      <c r="BY697" s="15">
        <f t="shared" ca="1" si="392"/>
        <v>40443.507070899075</v>
      </c>
      <c r="BZ697" s="15">
        <f t="shared" ca="1" si="393"/>
        <v>53480.67986205365</v>
      </c>
      <c r="CA697" s="15">
        <f t="shared" ca="1" si="394"/>
        <v>90972.81559665961</v>
      </c>
      <c r="CB697" s="15">
        <f ca="1">(AU697*DCF!C$10-DCF!C$5*MAX(AU697*DCF!C$10,0)-MAX(AU697-Inputs!$B$6,0)/Inputs!$B$10)*DCF!C$6</f>
        <v>1046.3986409753145</v>
      </c>
      <c r="CC697" s="15">
        <f ca="1">(AV697*DCF!D$10-DCF!D$5*MAX(AV697*DCF!D$10,0)-MAX(AV697-AU697,0)/Inputs!$B$10)*DCF!D$6</f>
        <v>1095.8584045673617</v>
      </c>
      <c r="CD697" s="15">
        <f ca="1">(AW697*DCF!E$10-DCF!E$5*MAX(AW697*DCF!E$10,0)-MAX(AW697-AV697,0)/Inputs!$B$10)*DCF!E$6</f>
        <v>1074.8508355025808</v>
      </c>
      <c r="CE697" s="15">
        <f ca="1">(AX697*DCF!F$10-DCF!F$5*MAX(AX697*DCF!F$10,0)-MAX(AX697-AW697,0)/Inputs!$B$10)*DCF!F$6</f>
        <v>1085.2237521078341</v>
      </c>
      <c r="CF697" s="15">
        <f ca="1">(AY697*DCF!G$10-DCF!G$5*MAX(AY697*DCF!G$10,0)-MAX(AY697-AX697,0)/Inputs!$B$10)*DCF!G$6</f>
        <v>1142.2063762674118</v>
      </c>
      <c r="CG697" s="15">
        <f ca="1">(AZ697*DCF!H$10-DCF!H$5*MAX(AZ697*DCF!H$10,0)-MAX(AZ697-AY697,0)/Inputs!$B$10)*DCF!H$6</f>
        <v>1303.9306532055914</v>
      </c>
      <c r="CH697" s="15">
        <f ca="1">(BA697*DCF!I$10-DCF!I$5*MAX(BA697*DCF!I$10,0)-MAX(BA697-AZ697,0)/Inputs!$B$10)*DCF!I$6</f>
        <v>1503.2419774308487</v>
      </c>
      <c r="CI697" s="15">
        <f ca="1">(BB697*DCF!J$10-DCF!J$5*MAX(BB697*DCF!J$10,0)-MAX(BB697-BA697,0)/Inputs!$B$10)*DCF!J$6</f>
        <v>1625.8818839142625</v>
      </c>
      <c r="CJ697" s="15">
        <f ca="1">(BC697*DCF!K$10-DCF!K$5*MAX(BC697*DCF!K$10,0)-MAX(BC697-BB697,0)/Inputs!$B$10)*DCF!K$6</f>
        <v>1746.4011445396293</v>
      </c>
      <c r="CK697" s="15">
        <f ca="1">(BD697*DCF!L$10-DCF!L$5*MAX(BD697*DCF!L$10,0)-MAX(BD697-BC697,0)/Inputs!$B$10)*DCF!L$6</f>
        <v>1901.0861638026233</v>
      </c>
      <c r="CL697" s="15">
        <f ca="1">(BE697*DCF!M$10-DCF!M$5*MAX(BE697*DCF!M$10,0)-MAX(BE697-BD697,0)/Inputs!$B$10)*DCF!M$6</f>
        <v>2265.2466388309858</v>
      </c>
      <c r="CM697" s="15">
        <f ca="1">(BF697*DCF!C$28-DCF!C$5*MAX(BF697*DCF!C$28,0)-MAX(BF697-Inputs!$B$13,0)/Inputs!$B$17)*DCF!C$6</f>
        <v>3184.3538518838559</v>
      </c>
      <c r="CN697" s="15">
        <f ca="1">(BG697*DCF!D$28-DCF!D$5*MAX(BG697*DCF!D$28,0)-MAX(BG697-BF697,0)/Inputs!$B$17)*DCF!D$6</f>
        <v>3364.6614716069871</v>
      </c>
      <c r="CO697" s="15">
        <f ca="1">(BH697*DCF!E$28-DCF!E$5*MAX(BH697*DCF!E$28,0)-MAX(BH697-BG697,0)/Inputs!$B$17)*DCF!E$6</f>
        <v>4071.7105795162142</v>
      </c>
      <c r="CP697" s="15">
        <f ca="1">(BI697*DCF!F$28-DCF!F$5*MAX(BI697*DCF!F$28,0)-MAX(BI697-BH697,0)/Inputs!$B$17)*DCF!F$6</f>
        <v>4529.8944583174971</v>
      </c>
      <c r="CQ697" s="15">
        <f ca="1">(BJ697*DCF!G$28-DCF!G$5*MAX(BJ697*DCF!G$28,0)-MAX(BJ697-BI697,0)/Inputs!$B$17)*DCF!G$6</f>
        <v>5904.1410766186773</v>
      </c>
      <c r="CR697" s="15">
        <f ca="1">(BK697*DCF!H$28-DCF!H$5*MAX(BK697*DCF!H$28,0)-MAX(BK697-BJ697,0)/Inputs!$B$17)*DCF!H$6</f>
        <v>7248.0694515230252</v>
      </c>
      <c r="CS697" s="15">
        <f ca="1">(BL697*DCF!I$28-DCF!I$5*MAX(BL697*DCF!I$28,0)-MAX(BL697-BK697,0)/Inputs!$B$17)*DCF!I$6</f>
        <v>7526.1123702195991</v>
      </c>
      <c r="CT697" s="15">
        <f ca="1">(BM697*DCF!J$28-DCF!J$5*MAX(BM697*DCF!J$28,0)-MAX(BM697-BL697,0)/Inputs!$B$17)*DCF!J$6</f>
        <v>7656.2002100133377</v>
      </c>
      <c r="CU697" s="15">
        <f ca="1">(BN697*DCF!K$28-DCF!K$5*MAX(BN697*DCF!K$28,0)-MAX(BN697-BM697,0)/Inputs!$B$17)*DCF!K$6</f>
        <v>8253.3647624247114</v>
      </c>
      <c r="CV697" s="15">
        <f ca="1">(BO697*DCF!L$28-DCF!L$5*MAX(BO697*DCF!L$28,0)-MAX(BO697-BN697,0)/Inputs!$B$17)*DCF!L$6</f>
        <v>9393.6300325885168</v>
      </c>
      <c r="CW697" s="15">
        <f ca="1">(BP697*DCF!M$28-DCF!M$5*MAX(BP697*DCF!M$28,0)-MAX(BP697-BO697,0)/Inputs!$B$17)*DCF!M$6</f>
        <v>10538.867481887048</v>
      </c>
      <c r="CX697" s="15">
        <f ca="1">(BQ697*DCF!C$46-DCF!C$5*MAX(BQ697*DCF!C$46,0)-MAX(BQ697-Inputs!$B$20,0)/Inputs!$B$24)*DCF!C$6</f>
        <v>-1210.6140891050502</v>
      </c>
      <c r="CY697" s="15">
        <f ca="1">(BR697*DCF!D$46-DCF!D$5*MAX(BR697*DCF!D$46,0)-MAX(BR697-BQ697,0)/Inputs!$B$24)*DCF!D$6</f>
        <v>-1116.3604090796475</v>
      </c>
      <c r="CZ697" s="15">
        <f ca="1">(BS697*DCF!E$46-DCF!E$5*MAX(BS697*DCF!E$46,0)-MAX(BS697-BR697,0)/Inputs!$B$24)*DCF!E$6</f>
        <v>-1510.0547166802687</v>
      </c>
      <c r="DA697" s="15">
        <f ca="1">(BT697*DCF!F$46-DCF!F$5*MAX(BT697*DCF!F$46,0)-MAX(BT697-BS697,0)/Inputs!$B$24)*DCF!F$6</f>
        <v>-427.33556419694878</v>
      </c>
      <c r="DB697" s="15">
        <f ca="1">(BU697*DCF!G$46-DCF!G$5*MAX(BU697*DCF!G$46,0)-MAX(BU697-BT697,0)/Inputs!$B$24)*DCF!G$6</f>
        <v>-452.11723707006234</v>
      </c>
      <c r="DC697" s="15">
        <f ca="1">(BV697*DCF!H$46-DCF!H$5*MAX(BV697*DCF!H$46,0)-MAX(BV697-BU697,0)/Inputs!$B$24)*DCF!H$6</f>
        <v>-2750.0385586235129</v>
      </c>
      <c r="DD697" s="15">
        <f ca="1">(BW697*DCF!I$46-DCF!I$5*MAX(BW697*DCF!I$46,0)-MAX(BW697-BV697,0)/Inputs!$B$24)*DCF!I$6</f>
        <v>-1963.5958848105815</v>
      </c>
      <c r="DE697" s="15">
        <f ca="1">(BX697*DCF!J$46-DCF!J$5*MAX(BX697*DCF!J$46,0)-MAX(BX697-BW697,0)/Inputs!$B$24)*DCF!J$6</f>
        <v>-1066.5589125239737</v>
      </c>
      <c r="DF697" s="15">
        <f ca="1">(BY697*DCF!K$46-DCF!K$5*MAX(BY697*DCF!K$46,0)-MAX(BY697-BX697,0)/Inputs!$B$24)*DCF!K$6</f>
        <v>613.36342607632946</v>
      </c>
      <c r="DG697" s="15">
        <f ca="1">(BZ697*DCF!L$46-DCF!L$5*MAX(BZ697*DCF!L$46,0)-MAX(BZ697-BY697,0)/Inputs!$B$24)*DCF!L$6</f>
        <v>746.51676088149179</v>
      </c>
      <c r="DH697" s="15">
        <f ca="1">(CA697*DCF!M$46-DCF!M$5*MAX(CA697*DCF!M$46,0)-MAX(CA697-BZ697,0)/Inputs!$B$24)*DCF!M$6</f>
        <v>-706.05174731342436</v>
      </c>
      <c r="DI697" s="15">
        <f ca="1">SUM(CB697:CL697)+BE697*DCF!M$10*(1+Inputs!$B$30)*(1-Inputs!$B$33)*(1-Inputs!$B$30/Inputs!$B$31)/(Inputs!$B$29-Inputs!$B$30)*DCF!M$6</f>
        <v>69392.577121879571</v>
      </c>
      <c r="DJ697" s="15">
        <f ca="1">SUM(CM697:CW697)+BP697*DCF!M$28*(1+Inputs!$B$30)*(1-Inputs!$B$33)*(1-Inputs!$B$30/Inputs!$B$31)/(Inputs!$B$29-Inputs!$B$30)*DCF!M$6</f>
        <v>302316.52197804081</v>
      </c>
      <c r="DK697" s="15">
        <f ca="1">SUM(CX697:DH697)+CA697*DCF!M$46*(1+Inputs!$B$30)*(1-Inputs!$B$33)*(1-Inputs!$B$30/Inputs!$B$31)/(Inputs!$B$29-Inputs!$B$30)*DCF!M$6</f>
        <v>130811.90239891576</v>
      </c>
      <c r="DM697" s="15">
        <f ca="1">DI697+DJ697+DK697+Inputs!$B$34+Inputs!$B$36-Inputs!$B$35</f>
        <v>579372.00149883609</v>
      </c>
    </row>
    <row r="698" spans="1:117" x14ac:dyDescent="0.75">
      <c r="A698" s="11">
        <v>685</v>
      </c>
      <c r="C698" s="23">
        <f t="shared" ca="1" si="398"/>
        <v>-1.0117393098029517</v>
      </c>
      <c r="D698" s="23">
        <f t="shared" ca="1" si="398"/>
        <v>-1.3715843774914562</v>
      </c>
      <c r="E698" s="23">
        <f t="shared" ca="1" si="398"/>
        <v>-1.1148340525709273</v>
      </c>
      <c r="F698" s="23">
        <f t="shared" ca="1" si="398"/>
        <v>0.5490309347504474</v>
      </c>
      <c r="G698" s="23">
        <f t="shared" ca="1" si="398"/>
        <v>0.85398915693959299</v>
      </c>
      <c r="H698" s="23">
        <f t="shared" ca="1" si="398"/>
        <v>0.72719568332009521</v>
      </c>
      <c r="I698" s="23">
        <f t="shared" ca="1" si="398"/>
        <v>-0.37210391174108992</v>
      </c>
      <c r="J698" s="23">
        <f t="shared" ca="1" si="398"/>
        <v>-0.44203850877455159</v>
      </c>
      <c r="K698" s="23">
        <f t="shared" ca="1" si="398"/>
        <v>6.3675348764875878E-2</v>
      </c>
      <c r="L698" s="23">
        <f t="shared" ca="1" si="398"/>
        <v>-0.9943676666550858</v>
      </c>
      <c r="M698" s="23">
        <f t="shared" ca="1" si="398"/>
        <v>-2.3126734710963177</v>
      </c>
      <c r="N698" s="23">
        <f ca="1">SQRT(Inputs!$B$38)*C698+SQRT(1-Inputs!$B$38)*_xlfn.NORM.S.INV(RAND())</f>
        <v>-0.92617005411349496</v>
      </c>
      <c r="O698" s="23">
        <f ca="1">SQRT(Inputs!$B$38)*D698+SQRT(1-Inputs!$B$38)*_xlfn.NORM.S.INV(RAND())</f>
        <v>-1.1860759292254177</v>
      </c>
      <c r="P698" s="23">
        <f ca="1">SQRT(Inputs!$B$38)*E698+SQRT(1-Inputs!$B$38)*_xlfn.NORM.S.INV(RAND())</f>
        <v>-0.19066013244034197</v>
      </c>
      <c r="Q698" s="23">
        <f ca="1">SQRT(Inputs!$B$38)*F698+SQRT(1-Inputs!$B$38)*_xlfn.NORM.S.INV(RAND())</f>
        <v>9.8284420917214677E-2</v>
      </c>
      <c r="R698" s="23">
        <f ca="1">SQRT(Inputs!$B$38)*G698+SQRT(1-Inputs!$B$38)*_xlfn.NORM.S.INV(RAND())</f>
        <v>0.32935560917259882</v>
      </c>
      <c r="S698" s="23">
        <f ca="1">SQRT(Inputs!$B$38)*H698+SQRT(1-Inputs!$B$38)*_xlfn.NORM.S.INV(RAND())</f>
        <v>0.62517164459471164</v>
      </c>
      <c r="T698" s="23">
        <f ca="1">SQRT(Inputs!$B$38)*I698+SQRT(1-Inputs!$B$38)*_xlfn.NORM.S.INV(RAND())</f>
        <v>0.93104879617691705</v>
      </c>
      <c r="U698" s="23">
        <f ca="1">SQRT(Inputs!$B$38)*J698+SQRT(1-Inputs!$B$38)*_xlfn.NORM.S.INV(RAND())</f>
        <v>0.26258175962943786</v>
      </c>
      <c r="V698" s="23">
        <f ca="1">SQRT(Inputs!$B$38)*K698+SQRT(1-Inputs!$B$38)*_xlfn.NORM.S.INV(RAND())</f>
        <v>0.28202056122906433</v>
      </c>
      <c r="W698" s="23">
        <f ca="1">SQRT(Inputs!$B$38)*L698+SQRT(1-Inputs!$B$38)*_xlfn.NORM.S.INV(RAND())</f>
        <v>-0.92992231515957868</v>
      </c>
      <c r="X698" s="23">
        <f ca="1">SQRT(Inputs!$B$38)*M698+SQRT(1-Inputs!$B$38)*_xlfn.NORM.S.INV(RAND())</f>
        <v>-0.27014651235452758</v>
      </c>
      <c r="Y698" s="23">
        <f ca="1">SQRT(Inputs!$B$38)*C698+SQRT(1-Inputs!$B$38)*_xlfn.NORM.S.INV(RAND())</f>
        <v>-1.9665237150169423</v>
      </c>
      <c r="Z698" s="23">
        <f ca="1">SQRT(Inputs!$B$38)*D698+SQRT(1-Inputs!$B$38)*_xlfn.NORM.S.INV(RAND())</f>
        <v>-1.6992244467328783</v>
      </c>
      <c r="AA698" s="23">
        <f ca="1">SQRT(Inputs!$B$38)*E698+SQRT(1-Inputs!$B$38)*_xlfn.NORM.S.INV(RAND())</f>
        <v>-0.44234049634004191</v>
      </c>
      <c r="AB698" s="23">
        <f ca="1">SQRT(Inputs!$B$38)*F698+SQRT(1-Inputs!$B$38)*_xlfn.NORM.S.INV(RAND())</f>
        <v>-8.3580848815450581E-2</v>
      </c>
      <c r="AC698" s="23">
        <f ca="1">SQRT(Inputs!$B$38)*G698+SQRT(1-Inputs!$B$38)*_xlfn.NORM.S.INV(RAND())</f>
        <v>-0.21396766991493166</v>
      </c>
      <c r="AD698" s="23">
        <f ca="1">SQRT(Inputs!$B$38)*H698+SQRT(1-Inputs!$B$38)*_xlfn.NORM.S.INV(RAND())</f>
        <v>1.8496954216840518</v>
      </c>
      <c r="AE698" s="23">
        <f ca="1">SQRT(Inputs!$B$38)*I698+SQRT(1-Inputs!$B$38)*_xlfn.NORM.S.INV(RAND())</f>
        <v>0.88796736695758616</v>
      </c>
      <c r="AF698" s="23">
        <f ca="1">SQRT(Inputs!$B$38)*J698+SQRT(1-Inputs!$B$38)*_xlfn.NORM.S.INV(RAND())</f>
        <v>0.39176210520879118</v>
      </c>
      <c r="AG698" s="23">
        <f ca="1">SQRT(Inputs!$B$38)*K698+SQRT(1-Inputs!$B$38)*_xlfn.NORM.S.INV(RAND())</f>
        <v>2.2755434644756405</v>
      </c>
      <c r="AH698" s="23">
        <f ca="1">SQRT(Inputs!$B$38)*L698+SQRT(1-Inputs!$B$38)*_xlfn.NORM.S.INV(RAND())</f>
        <v>-1.5502173739468161</v>
      </c>
      <c r="AI698" s="23">
        <f ca="1">SQRT(Inputs!$B$38)*M698+SQRT(1-Inputs!$B$38)*_xlfn.NORM.S.INV(RAND())</f>
        <v>-1.6783978159408222</v>
      </c>
      <c r="AJ698" s="23">
        <f ca="1">SQRT(Inputs!$B$38)*C698+SQRT(1-Inputs!$B$38)*_xlfn.NORM.S.INV(RAND())</f>
        <v>-1.7752515631993537E-3</v>
      </c>
      <c r="AK698" s="23">
        <f ca="1">SQRT(Inputs!$B$38)*D698+SQRT(1-Inputs!$B$38)*_xlfn.NORM.S.INV(RAND())</f>
        <v>-1.6769137295870711</v>
      </c>
      <c r="AL698" s="23">
        <f ca="1">SQRT(Inputs!$B$38)*E698+SQRT(1-Inputs!$B$38)*_xlfn.NORM.S.INV(RAND())</f>
        <v>-1.4667056071879971</v>
      </c>
      <c r="AM698" s="23">
        <f ca="1">SQRT(Inputs!$B$38)*F698+SQRT(1-Inputs!$B$38)*_xlfn.NORM.S.INV(RAND())</f>
        <v>-0.22271785930449323</v>
      </c>
      <c r="AN698" s="23">
        <f ca="1">SQRT(Inputs!$B$38)*G698+SQRT(1-Inputs!$B$38)*_xlfn.NORM.S.INV(RAND())</f>
        <v>0.93519541991167721</v>
      </c>
      <c r="AO698" s="23">
        <f ca="1">SQRT(Inputs!$B$38)*H698+SQRT(1-Inputs!$B$38)*_xlfn.NORM.S.INV(RAND())</f>
        <v>0.79750717767121659</v>
      </c>
      <c r="AP698" s="23">
        <f ca="1">SQRT(Inputs!$B$38)*I698+SQRT(1-Inputs!$B$38)*_xlfn.NORM.S.INV(RAND())</f>
        <v>-0.26031318308351331</v>
      </c>
      <c r="AQ698" s="23">
        <f ca="1">SQRT(Inputs!$B$38)*J698+SQRT(1-Inputs!$B$38)*_xlfn.NORM.S.INV(RAND())</f>
        <v>0.65907996903994293</v>
      </c>
      <c r="AR698" s="23">
        <f ca="1">SQRT(Inputs!$B$38)*K698+SQRT(1-Inputs!$B$38)*_xlfn.NORM.S.INV(RAND())</f>
        <v>-1.1472879668518454</v>
      </c>
      <c r="AS698" s="23">
        <f ca="1">SQRT(Inputs!$B$38)*L698+SQRT(1-Inputs!$B$38)*_xlfn.NORM.S.INV(RAND())</f>
        <v>-1.9259869632911908</v>
      </c>
      <c r="AT698" s="23">
        <f ca="1">SQRT(Inputs!$B$38)*M698+SQRT(1-Inputs!$B$38)*_xlfn.NORM.S.INV(RAND())</f>
        <v>-1.141201112453643</v>
      </c>
      <c r="AU698" s="15">
        <f ca="1">Inputs!$B$6*EXP($B$8-0.5*C$5^2+C$5*N698)</f>
        <v>4271.372235703454</v>
      </c>
      <c r="AV698" s="15">
        <f t="shared" ca="1" si="365"/>
        <v>4367.2210988396309</v>
      </c>
      <c r="AW698" s="15">
        <f t="shared" ca="1" si="366"/>
        <v>5189.8565913861748</v>
      </c>
      <c r="AX698" s="15">
        <f t="shared" ca="1" si="367"/>
        <v>6414.576605694373</v>
      </c>
      <c r="AY698" s="15">
        <f t="shared" ca="1" si="368"/>
        <v>8146.6771692051871</v>
      </c>
      <c r="AZ698" s="15">
        <f t="shared" ca="1" si="369"/>
        <v>10673.698358692816</v>
      </c>
      <c r="BA698" s="15">
        <f t="shared" ca="1" si="370"/>
        <v>14398.746633376422</v>
      </c>
      <c r="BB698" s="15">
        <f t="shared" ca="1" si="371"/>
        <v>18098.37657775679</v>
      </c>
      <c r="BC698" s="15">
        <f t="shared" ca="1" si="372"/>
        <v>22777.625881910426</v>
      </c>
      <c r="BD698" s="15">
        <f t="shared" ca="1" si="373"/>
        <v>25580.175183475116</v>
      </c>
      <c r="BE698" s="15">
        <f t="shared" ca="1" si="374"/>
        <v>30583.385072643352</v>
      </c>
      <c r="BF698" s="15">
        <f ca="1">Inputs!$B$13*EXP($B$9-0.5*C$6^2+C$6*Y698)</f>
        <v>9365.7101910636175</v>
      </c>
      <c r="BG698" s="15">
        <f t="shared" ca="1" si="375"/>
        <v>8400.2669109460876</v>
      </c>
      <c r="BH698" s="15">
        <f t="shared" ca="1" si="376"/>
        <v>9537.5474453255811</v>
      </c>
      <c r="BI698" s="15">
        <f t="shared" ca="1" si="377"/>
        <v>11526.154068936396</v>
      </c>
      <c r="BJ698" s="15">
        <f t="shared" ca="1" si="378"/>
        <v>13701.152324584797</v>
      </c>
      <c r="BK698" s="15">
        <f t="shared" ca="1" si="379"/>
        <v>21631.027909661414</v>
      </c>
      <c r="BL698" s="15">
        <f t="shared" ca="1" si="380"/>
        <v>29811.600028089084</v>
      </c>
      <c r="BM698" s="15">
        <f t="shared" ca="1" si="381"/>
        <v>38472.421702778935</v>
      </c>
      <c r="BN698" s="15">
        <f t="shared" ca="1" si="382"/>
        <v>62149.684560527174</v>
      </c>
      <c r="BO698" s="15">
        <f t="shared" ca="1" si="383"/>
        <v>63859.470005507734</v>
      </c>
      <c r="BP698" s="15">
        <f t="shared" ca="1" si="384"/>
        <v>64988.031998016158</v>
      </c>
      <c r="BQ698" s="15">
        <f ca="1">Inputs!$B$20*EXP($B$10-0.5*C$7^2+C$7*AJ698)</f>
        <v>4286.8138114111134</v>
      </c>
      <c r="BR698" s="15">
        <f t="shared" ca="1" si="385"/>
        <v>3414.9778014262529</v>
      </c>
      <c r="BS698" s="15">
        <f t="shared" ca="1" si="386"/>
        <v>3068.8293526752414</v>
      </c>
      <c r="BT698" s="15">
        <f t="shared" ca="1" si="387"/>
        <v>3991.1166081913839</v>
      </c>
      <c r="BU698" s="15">
        <f t="shared" ca="1" si="388"/>
        <v>6935.7936764402139</v>
      </c>
      <c r="BV698" s="15">
        <f t="shared" ca="1" si="389"/>
        <v>11549.048317145522</v>
      </c>
      <c r="BW698" s="15">
        <f t="shared" ca="1" si="390"/>
        <v>15252.147288616105</v>
      </c>
      <c r="BX698" s="15">
        <f t="shared" ca="1" si="391"/>
        <v>24345.91062879478</v>
      </c>
      <c r="BY698" s="15">
        <f t="shared" ca="1" si="392"/>
        <v>27389.694197919584</v>
      </c>
      <c r="BZ698" s="15">
        <f t="shared" ca="1" si="393"/>
        <v>26972.501653242703</v>
      </c>
      <c r="CA698" s="15">
        <f t="shared" ca="1" si="394"/>
        <v>30933.718917377406</v>
      </c>
      <c r="CB698" s="15">
        <f ca="1">(AU698*DCF!C$10-DCF!C$5*MAX(AU698*DCF!C$10,0)-MAX(AU698-Inputs!$B$6,0)/Inputs!$B$10)*DCF!C$6</f>
        <v>1048.0003097568526</v>
      </c>
      <c r="CC698" s="15">
        <f ca="1">(AV698*DCF!D$10-DCF!D$5*MAX(AV698*DCF!D$10,0)-MAX(AV698-AU698,0)/Inputs!$B$10)*DCF!D$6</f>
        <v>1041.110319157599</v>
      </c>
      <c r="CD698" s="15">
        <f ca="1">(AW698*DCF!E$10-DCF!E$5*MAX(AW698*DCF!E$10,0)-MAX(AW698-AV698,0)/Inputs!$B$10)*DCF!E$6</f>
        <v>1012.9636917502004</v>
      </c>
      <c r="CE698" s="15">
        <f ca="1">(AX698*DCF!F$10-DCF!F$5*MAX(AX698*DCF!F$10,0)-MAX(AX698-AW698,0)/Inputs!$B$10)*DCF!F$6</f>
        <v>1145.4579796126804</v>
      </c>
      <c r="CF698" s="15">
        <f ca="1">(AY698*DCF!G$10-DCF!G$5*MAX(AY698*DCF!G$10,0)-MAX(AY698-AX698,0)/Inputs!$B$10)*DCF!G$6</f>
        <v>1345.6004681877102</v>
      </c>
      <c r="CG698" s="15">
        <f ca="1">(AZ698*DCF!H$10-DCF!H$5*MAX(AZ698*DCF!H$10,0)-MAX(AZ698-AY698,0)/Inputs!$B$10)*DCF!H$6</f>
        <v>1623.588277352673</v>
      </c>
      <c r="CH698" s="15">
        <f ca="1">(BA698*DCF!I$10-DCF!I$5*MAX(BA698*DCF!I$10,0)-MAX(BA698-AZ698,0)/Inputs!$B$10)*DCF!I$6</f>
        <v>2019.0873110984448</v>
      </c>
      <c r="CI698" s="15">
        <f ca="1">(BB698*DCF!J$10-DCF!J$5*MAX(BB698*DCF!J$10,0)-MAX(BB698-BA698,0)/Inputs!$B$10)*DCF!J$6</f>
        <v>2545.1054617840564</v>
      </c>
      <c r="CJ698" s="15">
        <f ca="1">(BC698*DCF!K$10-DCF!K$5*MAX(BC698*DCF!K$10,0)-MAX(BC698-BB698,0)/Inputs!$B$10)*DCF!K$6</f>
        <v>3011.8082848920626</v>
      </c>
      <c r="CK698" s="15">
        <f ca="1">(BD698*DCF!L$10-DCF!L$5*MAX(BD698*DCF!L$10,0)-MAX(BD698-BC698,0)/Inputs!$B$10)*DCF!L$6</f>
        <v>3495.5618475228694</v>
      </c>
      <c r="CL698" s="15">
        <f ca="1">(BE698*DCF!M$10-DCF!M$5*MAX(BE698*DCF!M$10,0)-MAX(BE698-BD698,0)/Inputs!$B$10)*DCF!M$6</f>
        <v>3718.024320581635</v>
      </c>
      <c r="CM698" s="15">
        <f ca="1">(BF698*DCF!C$28-DCF!C$5*MAX(BF698*DCF!C$28,0)-MAX(BF698-Inputs!$B$13,0)/Inputs!$B$17)*DCF!C$6</f>
        <v>2858.3533287864257</v>
      </c>
      <c r="CN698" s="15">
        <f ca="1">(BG698*DCF!D$28-DCF!D$5*MAX(BG698*DCF!D$28,0)-MAX(BG698-BF698,0)/Inputs!$B$17)*DCF!D$6</f>
        <v>2474.0723474367742</v>
      </c>
      <c r="CO698" s="15">
        <f ca="1">(BH698*DCF!E$28-DCF!E$5*MAX(BH698*DCF!E$28,0)-MAX(BH698-BG698,0)/Inputs!$B$17)*DCF!E$6</f>
        <v>2477.0609274081198</v>
      </c>
      <c r="CP698" s="15">
        <f ca="1">(BI698*DCF!F$28-DCF!F$5*MAX(BI698*DCF!F$28,0)-MAX(BI698-BH698,0)/Inputs!$B$17)*DCF!F$6</f>
        <v>2766.9899527232101</v>
      </c>
      <c r="CQ698" s="15">
        <f ca="1">(BJ698*DCF!G$28-DCF!G$5*MAX(BJ698*DCF!G$28,0)-MAX(BJ698-BI698,0)/Inputs!$B$17)*DCF!G$6</f>
        <v>3189.0547007158316</v>
      </c>
      <c r="CR698" s="15">
        <f ca="1">(BK698*DCF!H$28-DCF!H$5*MAX(BK698*DCF!H$28,0)-MAX(BK698-BJ698,0)/Inputs!$B$17)*DCF!H$6</f>
        <v>4117.5117258562186</v>
      </c>
      <c r="CS698" s="15">
        <f ca="1">(BL698*DCF!I$28-DCF!I$5*MAX(BL698*DCF!I$28,0)-MAX(BL698-BK698,0)/Inputs!$B$17)*DCF!I$6</f>
        <v>5836.1253946969155</v>
      </c>
      <c r="CT698" s="15">
        <f ca="1">(BM698*DCF!J$28-DCF!J$5*MAX(BM698*DCF!J$28,0)-MAX(BM698-BL698,0)/Inputs!$B$17)*DCF!J$6</f>
        <v>7434.1896773274002</v>
      </c>
      <c r="CU698" s="15">
        <f ca="1">(BN698*DCF!K$28-DCF!K$5*MAX(BN698*DCF!K$28,0)-MAX(BN698-BM698,0)/Inputs!$B$17)*DCF!K$6</f>
        <v>10224.821995059472</v>
      </c>
      <c r="CV698" s="15">
        <f ca="1">(BO698*DCF!L$28-DCF!L$5*MAX(BO698*DCF!L$28,0)-MAX(BO698-BN698,0)/Inputs!$B$17)*DCF!L$6</f>
        <v>12547.839594156705</v>
      </c>
      <c r="CW698" s="15">
        <f ca="1">(BP698*DCF!M$28-DCF!M$5*MAX(BP698*DCF!M$28,0)-MAX(BP698-BO698,0)/Inputs!$B$17)*DCF!M$6</f>
        <v>12109.569390854967</v>
      </c>
      <c r="CX698" s="15">
        <f ca="1">(BQ698*DCF!C$46-DCF!C$5*MAX(BQ698*DCF!C$46,0)-MAX(BQ698-Inputs!$B$20,0)/Inputs!$B$24)*DCF!C$6</f>
        <v>-1491.5569132178614</v>
      </c>
      <c r="CY698" s="15">
        <f ca="1">(BR698*DCF!D$46-DCF!D$5*MAX(BR698*DCF!D$46,0)-MAX(BR698-BQ698,0)/Inputs!$B$24)*DCF!D$6</f>
        <v>-582.85707239166084</v>
      </c>
      <c r="CZ698" s="15">
        <f ca="1">(BS698*DCF!E$46-DCF!E$5*MAX(BS698*DCF!E$46,0)-MAX(BS698-BR698,0)/Inputs!$B$24)*DCF!E$6</f>
        <v>-362.89441418663068</v>
      </c>
      <c r="DA698" s="15">
        <f ca="1">(BT698*DCF!F$46-DCF!F$5*MAX(BT698*DCF!F$46,0)-MAX(BT698-BS698,0)/Inputs!$B$24)*DCF!F$6</f>
        <v>-626.49229063025348</v>
      </c>
      <c r="DB698" s="15">
        <f ca="1">(BU698*DCF!G$46-DCF!G$5*MAX(BU698*DCF!G$46,0)-MAX(BU698-BT698,0)/Inputs!$B$24)*DCF!G$6</f>
        <v>-1223.8375818643206</v>
      </c>
      <c r="DC698" s="15">
        <f ca="1">(BV698*DCF!H$46-DCF!H$5*MAX(BV698*DCF!H$46,0)-MAX(BV698-BU698,0)/Inputs!$B$24)*DCF!H$6</f>
        <v>-1433.5406137190259</v>
      </c>
      <c r="DD698" s="15">
        <f ca="1">(BW698*DCF!I$46-DCF!I$5*MAX(BW698*DCF!I$46,0)-MAX(BW698-BV698,0)/Inputs!$B$24)*DCF!I$6</f>
        <v>-710.76220537239476</v>
      </c>
      <c r="DE698" s="15">
        <f ca="1">(BX698*DCF!J$46-DCF!J$5*MAX(BX698*DCF!J$46,0)-MAX(BX698-BW698,0)/Inputs!$B$24)*DCF!J$6</f>
        <v>-1390.2738601631829</v>
      </c>
      <c r="DF698" s="15">
        <f ca="1">(BY698*DCF!K$46-DCF!K$5*MAX(BY698*DCF!K$46,0)-MAX(BY698-BX698,0)/Inputs!$B$24)*DCF!K$6</f>
        <v>818.9447481949361</v>
      </c>
      <c r="DG698" s="15">
        <f ca="1">(BZ698*DCF!L$46-DCF!L$5*MAX(BZ698*DCF!L$46,0)-MAX(BZ698-BY698,0)/Inputs!$B$24)*DCF!L$6</f>
        <v>1864.4844888638709</v>
      </c>
      <c r="DH698" s="15">
        <f ca="1">(CA698*DCF!M$46-DCF!M$5*MAX(CA698*DCF!M$46,0)-MAX(CA698-BZ698,0)/Inputs!$B$24)*DCF!M$6</f>
        <v>1596.9651088709634</v>
      </c>
      <c r="DI698" s="15">
        <f ca="1">SUM(CB698:CL698)+BE698*DCF!M$10*(1+Inputs!$B$30)*(1-Inputs!$B$33)*(1-Inputs!$B$30/Inputs!$B$31)/(Inputs!$B$29-Inputs!$B$30)*DCF!M$6</f>
        <v>107120.27335226294</v>
      </c>
      <c r="DJ698" s="15">
        <f ca="1">SUM(CM698:CW698)+BP698*DCF!M$28*(1+Inputs!$B$30)*(1-Inputs!$B$33)*(1-Inputs!$B$30/Inputs!$B$31)/(Inputs!$B$29-Inputs!$B$30)*DCF!M$6</f>
        <v>307185.65893933561</v>
      </c>
      <c r="DK698" s="15">
        <f ca="1">SUM(CX698:DH698)+CA698*DCF!M$46*(1+Inputs!$B$30)*(1-Inputs!$B$33)*(1-Inputs!$B$30/Inputs!$B$31)/(Inputs!$B$29-Inputs!$B$30)*DCF!M$6</f>
        <v>44285.373173910295</v>
      </c>
      <c r="DM698" s="15">
        <f ca="1">DI698+DJ698+DK698+Inputs!$B$34+Inputs!$B$36-Inputs!$B$35</f>
        <v>535442.30546550883</v>
      </c>
    </row>
    <row r="699" spans="1:117" x14ac:dyDescent="0.75">
      <c r="A699" s="11">
        <v>686</v>
      </c>
      <c r="C699" s="23">
        <f t="shared" ca="1" si="398"/>
        <v>2.449588592829433</v>
      </c>
      <c r="D699" s="23">
        <f t="shared" ca="1" si="398"/>
        <v>-0.72350113910701319</v>
      </c>
      <c r="E699" s="23">
        <f t="shared" ca="1" si="398"/>
        <v>-0.67287615918070032</v>
      </c>
      <c r="F699" s="23">
        <f t="shared" ca="1" si="398"/>
        <v>-1.1035211980200903</v>
      </c>
      <c r="G699" s="23">
        <f t="shared" ca="1" si="398"/>
        <v>0.8085010843873216</v>
      </c>
      <c r="H699" s="23">
        <f t="shared" ca="1" si="398"/>
        <v>-0.81931521500221927</v>
      </c>
      <c r="I699" s="23">
        <f t="shared" ca="1" si="398"/>
        <v>-0.29871516269472775</v>
      </c>
      <c r="J699" s="23">
        <f t="shared" ca="1" si="398"/>
        <v>0.23366814417257151</v>
      </c>
      <c r="K699" s="23">
        <f t="shared" ca="1" si="398"/>
        <v>-0.73320866366108861</v>
      </c>
      <c r="L699" s="23">
        <f t="shared" ca="1" si="398"/>
        <v>-1.1166512684812562</v>
      </c>
      <c r="M699" s="23">
        <f t="shared" ca="1" si="398"/>
        <v>-1.0942169124393182</v>
      </c>
      <c r="N699" s="23">
        <f ca="1">SQRT(Inputs!$B$38)*C699+SQRT(1-Inputs!$B$38)*_xlfn.NORM.S.INV(RAND())</f>
        <v>1.5302977062866685</v>
      </c>
      <c r="O699" s="23">
        <f ca="1">SQRT(Inputs!$B$38)*D699+SQRT(1-Inputs!$B$38)*_xlfn.NORM.S.INV(RAND())</f>
        <v>0.29971661128168742</v>
      </c>
      <c r="P699" s="23">
        <f ca="1">SQRT(Inputs!$B$38)*E699+SQRT(1-Inputs!$B$38)*_xlfn.NORM.S.INV(RAND())</f>
        <v>-1.0588011982608858</v>
      </c>
      <c r="Q699" s="23">
        <f ca="1">SQRT(Inputs!$B$38)*F699+SQRT(1-Inputs!$B$38)*_xlfn.NORM.S.INV(RAND())</f>
        <v>0.45514879394708863</v>
      </c>
      <c r="R699" s="23">
        <f ca="1">SQRT(Inputs!$B$38)*G699+SQRT(1-Inputs!$B$38)*_xlfn.NORM.S.INV(RAND())</f>
        <v>0.13829277909056192</v>
      </c>
      <c r="S699" s="23">
        <f ca="1">SQRT(Inputs!$B$38)*H699+SQRT(1-Inputs!$B$38)*_xlfn.NORM.S.INV(RAND())</f>
        <v>-1.811549559182509</v>
      </c>
      <c r="T699" s="23">
        <f ca="1">SQRT(Inputs!$B$38)*I699+SQRT(1-Inputs!$B$38)*_xlfn.NORM.S.INV(RAND())</f>
        <v>0.8266814575762067</v>
      </c>
      <c r="U699" s="23">
        <f ca="1">SQRT(Inputs!$B$38)*J699+SQRT(1-Inputs!$B$38)*_xlfn.NORM.S.INV(RAND())</f>
        <v>-1.2681547431215003</v>
      </c>
      <c r="V699" s="23">
        <f ca="1">SQRT(Inputs!$B$38)*K699+SQRT(1-Inputs!$B$38)*_xlfn.NORM.S.INV(RAND())</f>
        <v>-1.7905322210640686</v>
      </c>
      <c r="W699" s="23">
        <f ca="1">SQRT(Inputs!$B$38)*L699+SQRT(1-Inputs!$B$38)*_xlfn.NORM.S.INV(RAND())</f>
        <v>-2.7373811163098014</v>
      </c>
      <c r="X699" s="23">
        <f ca="1">SQRT(Inputs!$B$38)*M699+SQRT(1-Inputs!$B$38)*_xlfn.NORM.S.INV(RAND())</f>
        <v>0.12178348079868995</v>
      </c>
      <c r="Y699" s="23">
        <f ca="1">SQRT(Inputs!$B$38)*C699+SQRT(1-Inputs!$B$38)*_xlfn.NORM.S.INV(RAND())</f>
        <v>0.88376941661131525</v>
      </c>
      <c r="Z699" s="23">
        <f ca="1">SQRT(Inputs!$B$38)*D699+SQRT(1-Inputs!$B$38)*_xlfn.NORM.S.INV(RAND())</f>
        <v>-1.0506150804032608</v>
      </c>
      <c r="AA699" s="23">
        <f ca="1">SQRT(Inputs!$B$38)*E699+SQRT(1-Inputs!$B$38)*_xlfn.NORM.S.INV(RAND())</f>
        <v>0.12598678796564711</v>
      </c>
      <c r="AB699" s="23">
        <f ca="1">SQRT(Inputs!$B$38)*F699+SQRT(1-Inputs!$B$38)*_xlfn.NORM.S.INV(RAND())</f>
        <v>-1.2373836736985289</v>
      </c>
      <c r="AC699" s="23">
        <f ca="1">SQRT(Inputs!$B$38)*G699+SQRT(1-Inputs!$B$38)*_xlfn.NORM.S.INV(RAND())</f>
        <v>1.4133919330039291</v>
      </c>
      <c r="AD699" s="23">
        <f ca="1">SQRT(Inputs!$B$38)*H699+SQRT(1-Inputs!$B$38)*_xlfn.NORM.S.INV(RAND())</f>
        <v>-0.68656940834447544</v>
      </c>
      <c r="AE699" s="23">
        <f ca="1">SQRT(Inputs!$B$38)*I699+SQRT(1-Inputs!$B$38)*_xlfn.NORM.S.INV(RAND())</f>
        <v>0.65332159547351765</v>
      </c>
      <c r="AF699" s="23">
        <f ca="1">SQRT(Inputs!$B$38)*J699+SQRT(1-Inputs!$B$38)*_xlfn.NORM.S.INV(RAND())</f>
        <v>0.3571575366855696</v>
      </c>
      <c r="AG699" s="23">
        <f ca="1">SQRT(Inputs!$B$38)*K699+SQRT(1-Inputs!$B$38)*_xlfn.NORM.S.INV(RAND())</f>
        <v>-0.67932000318059049</v>
      </c>
      <c r="AH699" s="23">
        <f ca="1">SQRT(Inputs!$B$38)*L699+SQRT(1-Inputs!$B$38)*_xlfn.NORM.S.INV(RAND())</f>
        <v>-0.31627717713009262</v>
      </c>
      <c r="AI699" s="23">
        <f ca="1">SQRT(Inputs!$B$38)*M699+SQRT(1-Inputs!$B$38)*_xlfn.NORM.S.INV(RAND())</f>
        <v>0.33421273202485302</v>
      </c>
      <c r="AJ699" s="23">
        <f ca="1">SQRT(Inputs!$B$38)*C699+SQRT(1-Inputs!$B$38)*_xlfn.NORM.S.INV(RAND())</f>
        <v>0.47627525306540486</v>
      </c>
      <c r="AK699" s="23">
        <f ca="1">SQRT(Inputs!$B$38)*D699+SQRT(1-Inputs!$B$38)*_xlfn.NORM.S.INV(RAND())</f>
        <v>-0.51563852961298451</v>
      </c>
      <c r="AL699" s="23">
        <f ca="1">SQRT(Inputs!$B$38)*E699+SQRT(1-Inputs!$B$38)*_xlfn.NORM.S.INV(RAND())</f>
        <v>-0.26551469196072708</v>
      </c>
      <c r="AM699" s="23">
        <f ca="1">SQRT(Inputs!$B$38)*F699+SQRT(1-Inputs!$B$38)*_xlfn.NORM.S.INV(RAND())</f>
        <v>-0.64968526957482631</v>
      </c>
      <c r="AN699" s="23">
        <f ca="1">SQRT(Inputs!$B$38)*G699+SQRT(1-Inputs!$B$38)*_xlfn.NORM.S.INV(RAND())</f>
        <v>0.86741577132722036</v>
      </c>
      <c r="AO699" s="23">
        <f ca="1">SQRT(Inputs!$B$38)*H699+SQRT(1-Inputs!$B$38)*_xlfn.NORM.S.INV(RAND())</f>
        <v>-2.0226077678731249</v>
      </c>
      <c r="AP699" s="23">
        <f ca="1">SQRT(Inputs!$B$38)*I699+SQRT(1-Inputs!$B$38)*_xlfn.NORM.S.INV(RAND())</f>
        <v>-0.46924833039272174</v>
      </c>
      <c r="AQ699" s="23">
        <f ca="1">SQRT(Inputs!$B$38)*J699+SQRT(1-Inputs!$B$38)*_xlfn.NORM.S.INV(RAND())</f>
        <v>0.78840831349210827</v>
      </c>
      <c r="AR699" s="23">
        <f ca="1">SQRT(Inputs!$B$38)*K699+SQRT(1-Inputs!$B$38)*_xlfn.NORM.S.INV(RAND())</f>
        <v>0.60839808703351739</v>
      </c>
      <c r="AS699" s="23">
        <f ca="1">SQRT(Inputs!$B$38)*L699+SQRT(1-Inputs!$B$38)*_xlfn.NORM.S.INV(RAND())</f>
        <v>-0.73251213924607272</v>
      </c>
      <c r="AT699" s="23">
        <f ca="1">SQRT(Inputs!$B$38)*M699+SQRT(1-Inputs!$B$38)*_xlfn.NORM.S.INV(RAND())</f>
        <v>-0.81500670814325027</v>
      </c>
      <c r="AU699" s="15">
        <f ca="1">Inputs!$B$6*EXP($B$8-0.5*C$5^2+C$5*N699)</f>
        <v>6357.092591045307</v>
      </c>
      <c r="AV699" s="15">
        <f t="shared" ca="1" si="365"/>
        <v>8086.7098031434371</v>
      </c>
      <c r="AW699" s="15">
        <f t="shared" ca="1" si="366"/>
        <v>8548.0675030777184</v>
      </c>
      <c r="AX699" s="15">
        <f t="shared" ca="1" si="367"/>
        <v>11046.970906307257</v>
      </c>
      <c r="AY699" s="15">
        <f t="shared" ca="1" si="368"/>
        <v>13720.342269378585</v>
      </c>
      <c r="AZ699" s="15">
        <f t="shared" ca="1" si="369"/>
        <v>13745.640556725006</v>
      </c>
      <c r="BA699" s="15">
        <f t="shared" ca="1" si="370"/>
        <v>18341.334246822316</v>
      </c>
      <c r="BB699" s="15">
        <f t="shared" ca="1" si="371"/>
        <v>19776.103929318135</v>
      </c>
      <c r="BC699" s="15">
        <f t="shared" ca="1" si="372"/>
        <v>20376.199686295411</v>
      </c>
      <c r="BD699" s="15">
        <f t="shared" ca="1" si="373"/>
        <v>19324.011660884451</v>
      </c>
      <c r="BE699" s="15">
        <f t="shared" ca="1" si="374"/>
        <v>23943.210641006051</v>
      </c>
      <c r="BF699" s="15">
        <f ca="1">Inputs!$B$13*EXP($B$9-0.5*C$6^2+C$6*Y699)</f>
        <v>16479.533183651583</v>
      </c>
      <c r="BG699" s="15">
        <f t="shared" ca="1" si="375"/>
        <v>16615.924629543682</v>
      </c>
      <c r="BH699" s="15">
        <f t="shared" ca="1" si="376"/>
        <v>20730.286044614077</v>
      </c>
      <c r="BI699" s="15">
        <f t="shared" ca="1" si="377"/>
        <v>20976.134684173561</v>
      </c>
      <c r="BJ699" s="15">
        <f t="shared" ca="1" si="378"/>
        <v>31526.333656967246</v>
      </c>
      <c r="BK699" s="15">
        <f t="shared" ca="1" si="379"/>
        <v>35239.814211229997</v>
      </c>
      <c r="BL699" s="15">
        <f t="shared" ca="1" si="380"/>
        <v>47112.446303301789</v>
      </c>
      <c r="BM699" s="15">
        <f t="shared" ca="1" si="381"/>
        <v>60538.67770673136</v>
      </c>
      <c r="BN699" s="15">
        <f t="shared" ca="1" si="382"/>
        <v>68633.991484521364</v>
      </c>
      <c r="BO699" s="15">
        <f t="shared" ca="1" si="383"/>
        <v>81398.802154225021</v>
      </c>
      <c r="BP699" s="15">
        <f t="shared" ca="1" si="384"/>
        <v>104052.98979913024</v>
      </c>
      <c r="BQ699" s="15">
        <f ca="1">Inputs!$B$20*EXP($B$10-0.5*C$7^2+C$7*AJ699)</f>
        <v>5078.926873028885</v>
      </c>
      <c r="BR699" s="15">
        <f t="shared" ca="1" si="385"/>
        <v>5850.4876817464537</v>
      </c>
      <c r="BS699" s="15">
        <f t="shared" ca="1" si="386"/>
        <v>7423.3892502455046</v>
      </c>
      <c r="BT699" s="15">
        <f t="shared" ca="1" si="387"/>
        <v>8631.3703403019572</v>
      </c>
      <c r="BU699" s="15">
        <f t="shared" ca="1" si="388"/>
        <v>14755.665300593393</v>
      </c>
      <c r="BV699" s="15">
        <f t="shared" ca="1" si="389"/>
        <v>13015.836719950361</v>
      </c>
      <c r="BW699" s="15">
        <f t="shared" ca="1" si="390"/>
        <v>16445.68482439101</v>
      </c>
      <c r="BX699" s="15">
        <f t="shared" ca="1" si="391"/>
        <v>26940.580119681064</v>
      </c>
      <c r="BY699" s="15">
        <f t="shared" ca="1" si="392"/>
        <v>42408.243909623787</v>
      </c>
      <c r="BZ699" s="15">
        <f t="shared" ca="1" si="393"/>
        <v>52007.861163255897</v>
      </c>
      <c r="CA699" s="15">
        <f t="shared" ca="1" si="394"/>
        <v>63205.341367408269</v>
      </c>
      <c r="CB699" s="15">
        <f ca="1">(AU699*DCF!C$10-DCF!C$5*MAX(AU699*DCF!C$10,0)-MAX(AU699-Inputs!$B$6,0)/Inputs!$B$10)*DCF!C$6</f>
        <v>1033.1287518627528</v>
      </c>
      <c r="CC699" s="15">
        <f ca="1">(AV699*DCF!D$10-DCF!D$5*MAX(AV699*DCF!D$10,0)-MAX(AV699-AU699,0)/Inputs!$B$10)*DCF!D$6</f>
        <v>1549.3588389836875</v>
      </c>
      <c r="CD699" s="15">
        <f ca="1">(AW699*DCF!E$10-DCF!E$5*MAX(AW699*DCF!E$10,0)-MAX(AW699-AV699,0)/Inputs!$B$10)*DCF!E$6</f>
        <v>1869.6958530569466</v>
      </c>
      <c r="CE699" s="15">
        <f ca="1">(AX699*DCF!F$10-DCF!F$5*MAX(AX699*DCF!F$10,0)-MAX(AX699-AW699,0)/Inputs!$B$10)*DCF!F$6</f>
        <v>1891.5763003440127</v>
      </c>
      <c r="CF699" s="15">
        <f ca="1">(AY699*DCF!G$10-DCF!G$5*MAX(AY699*DCF!G$10,0)-MAX(AY699-AX699,0)/Inputs!$B$10)*DCF!G$6</f>
        <v>2313.0690667878753</v>
      </c>
      <c r="CG699" s="15">
        <f ca="1">(AZ699*DCF!H$10-DCF!H$5*MAX(AZ699*DCF!H$10,0)-MAX(AZ699-AY699,0)/Inputs!$B$10)*DCF!H$6</f>
        <v>2664.233809137766</v>
      </c>
      <c r="CH699" s="15">
        <f ca="1">(BA699*DCF!I$10-DCF!I$5*MAX(BA699*DCF!I$10,0)-MAX(BA699-AZ699,0)/Inputs!$B$10)*DCF!I$6</f>
        <v>2596.4378892547779</v>
      </c>
      <c r="CI699" s="15">
        <f ca="1">(BB699*DCF!J$10-DCF!J$5*MAX(BB699*DCF!J$10,0)-MAX(BB699-BA699,0)/Inputs!$B$10)*DCF!J$6</f>
        <v>3176.2096189709027</v>
      </c>
      <c r="CJ699" s="15">
        <f ca="1">(BC699*DCF!K$10-DCF!K$5*MAX(BC699*DCF!K$10,0)-MAX(BC699-BB699,0)/Inputs!$B$10)*DCF!K$6</f>
        <v>3196.2366350045399</v>
      </c>
      <c r="CK699" s="15">
        <f ca="1">(BD699*DCF!L$10-DCF!L$5*MAX(BD699*DCF!L$10,0)-MAX(BD699-BC699,0)/Inputs!$B$10)*DCF!L$6</f>
        <v>2914.4284232371833</v>
      </c>
      <c r="CL699" s="15">
        <f ca="1">(BE699*DCF!M$10-DCF!M$5*MAX(BE699*DCF!M$10,0)-MAX(BE699-BD699,0)/Inputs!$B$10)*DCF!M$6</f>
        <v>2826.8840301590194</v>
      </c>
      <c r="CM699" s="15">
        <f ca="1">(BF699*DCF!C$28-DCF!C$5*MAX(BF699*DCF!C$28,0)-MAX(BF699-Inputs!$B$13,0)/Inputs!$B$17)*DCF!C$6</f>
        <v>3853.3407914111544</v>
      </c>
      <c r="CN699" s="15">
        <f ca="1">(BG699*DCF!D$28-DCF!D$5*MAX(BG699*DCF!D$28,0)-MAX(BG699-BF699,0)/Inputs!$B$17)*DCF!D$6</f>
        <v>4864.674481030328</v>
      </c>
      <c r="CO699" s="15">
        <f ca="1">(BH699*DCF!E$28-DCF!E$5*MAX(BH699*DCF!E$28,0)-MAX(BH699-BG699,0)/Inputs!$B$17)*DCF!E$6</f>
        <v>5060.3021388794414</v>
      </c>
      <c r="CP699" s="15">
        <f ca="1">(BI699*DCF!F$28-DCF!F$5*MAX(BI699*DCF!F$28,0)-MAX(BI699-BH699,0)/Inputs!$B$17)*DCF!F$6</f>
        <v>5649.7074065080878</v>
      </c>
      <c r="CQ699" s="15">
        <f ca="1">(BJ699*DCF!G$28-DCF!G$5*MAX(BJ699*DCF!G$28,0)-MAX(BJ699-BI699,0)/Inputs!$B$17)*DCF!G$6</f>
        <v>6405.3072129203665</v>
      </c>
      <c r="CR699" s="15">
        <f ca="1">(BK699*DCF!H$28-DCF!H$5*MAX(BK699*DCF!H$28,0)-MAX(BK699-BJ699,0)/Inputs!$B$17)*DCF!H$6</f>
        <v>8138.2241810465548</v>
      </c>
      <c r="CS699" s="15">
        <f ca="1">(BL699*DCF!I$28-DCF!I$5*MAX(BL699*DCF!I$28,0)-MAX(BL699-BK699,0)/Inputs!$B$17)*DCF!I$6</f>
        <v>9374.5481461362906</v>
      </c>
      <c r="CT699" s="15">
        <f ca="1">(BM699*DCF!J$28-DCF!J$5*MAX(BM699*DCF!J$28,0)-MAX(BM699-BL699,0)/Inputs!$B$17)*DCF!J$6</f>
        <v>11724.942225672876</v>
      </c>
      <c r="CU699" s="15">
        <f ca="1">(BN699*DCF!K$28-DCF!K$5*MAX(BN699*DCF!K$28,0)-MAX(BN699-BM699,0)/Inputs!$B$17)*DCF!K$6</f>
        <v>13502.780106573828</v>
      </c>
      <c r="CV699" s="15">
        <f ca="1">(BO699*DCF!L$28-DCF!L$5*MAX(BO699*DCF!L$28,0)-MAX(BO699-BN699,0)/Inputs!$B$17)*DCF!L$6</f>
        <v>14796.409967918325</v>
      </c>
      <c r="CW699" s="15">
        <f ca="1">(BP699*DCF!M$28-DCF!M$5*MAX(BP699*DCF!M$28,0)-MAX(BP699-BO699,0)/Inputs!$B$17)*DCF!M$6</f>
        <v>17209.631073594017</v>
      </c>
      <c r="CX699" s="15">
        <f ca="1">(BQ699*DCF!C$46-DCF!C$5*MAX(BQ699*DCF!C$46,0)-MAX(BQ699-Inputs!$B$20,0)/Inputs!$B$24)*DCF!C$6</f>
        <v>-2040.3650390500354</v>
      </c>
      <c r="CY699" s="15">
        <f ca="1">(BR699*DCF!D$46-DCF!D$5*MAX(BR699*DCF!D$46,0)-MAX(BR699-BQ699,0)/Inputs!$B$24)*DCF!D$6</f>
        <v>-1327.7604046812987</v>
      </c>
      <c r="CZ699" s="15">
        <f ca="1">(BS699*DCF!E$46-DCF!E$5*MAX(BS699*DCF!E$46,0)-MAX(BS699-BR699,0)/Inputs!$B$24)*DCF!E$6</f>
        <v>-1497.8232009389687</v>
      </c>
      <c r="DA699" s="15">
        <f ca="1">(BT699*DCF!F$46-DCF!F$5*MAX(BT699*DCF!F$46,0)-MAX(BT699-BS699,0)/Inputs!$B$24)*DCF!F$6</f>
        <v>-1068.4550619518034</v>
      </c>
      <c r="DB699" s="15">
        <f ca="1">(BU699*DCF!G$46-DCF!G$5*MAX(BU699*DCF!G$46,0)-MAX(BU699-BT699,0)/Inputs!$B$24)*DCF!G$6</f>
        <v>-2556.4432504252936</v>
      </c>
      <c r="DC699" s="15">
        <f ca="1">(BV699*DCF!H$46-DCF!H$5*MAX(BV699*DCF!H$46,0)-MAX(BV699-BU699,0)/Inputs!$B$24)*DCF!H$6</f>
        <v>0</v>
      </c>
      <c r="DD699" s="15">
        <f ca="1">(BW699*DCF!I$46-DCF!I$5*MAX(BW699*DCF!I$46,0)-MAX(BW699-BV699,0)/Inputs!$B$24)*DCF!I$6</f>
        <v>-604.75724033601387</v>
      </c>
      <c r="DE699" s="15">
        <f ca="1">(BX699*DCF!J$46-DCF!J$5*MAX(BX699*DCF!J$46,0)-MAX(BX699-BW699,0)/Inputs!$B$24)*DCF!J$6</f>
        <v>-1652.9919554898834</v>
      </c>
      <c r="DF699" s="15">
        <f ca="1">(BY699*DCF!K$46-DCF!K$5*MAX(BY699*DCF!K$46,0)-MAX(BY699-BX699,0)/Inputs!$B$24)*DCF!K$6</f>
        <v>-1366.6653109508652</v>
      </c>
      <c r="DG699" s="15">
        <f ca="1">(BZ699*DCF!L$46-DCF!L$5*MAX(BZ699*DCF!L$46,0)-MAX(BZ699-BY699,0)/Inputs!$B$24)*DCF!L$6</f>
        <v>1422.637887530532</v>
      </c>
      <c r="DH699" s="15">
        <f ca="1">(CA699*DCF!M$46-DCF!M$5*MAX(CA699*DCF!M$46,0)-MAX(CA699-BZ699,0)/Inputs!$B$24)*DCF!M$6</f>
        <v>2614.148003521505</v>
      </c>
      <c r="DI699" s="15">
        <f ca="1">SUM(CB699:CL699)+BE699*DCF!M$10*(1+Inputs!$B$30)*(1-Inputs!$B$33)*(1-Inputs!$B$30/Inputs!$B$31)/(Inputs!$B$29-Inputs!$B$30)*DCF!M$6</f>
        <v>92665.531046902383</v>
      </c>
      <c r="DJ699" s="15">
        <f ca="1">SUM(CM699:CW699)+BP699*DCF!M$28*(1+Inputs!$B$30)*(1-Inputs!$B$33)*(1-Inputs!$B$30/Inputs!$B$31)/(Inputs!$B$29-Inputs!$B$30)*DCF!M$6</f>
        <v>486687.66315745609</v>
      </c>
      <c r="DK699" s="15">
        <f ca="1">SUM(CX699:DH699)+CA699*DCF!M$46*(1+Inputs!$B$30)*(1-Inputs!$B$33)*(1-Inputs!$B$30/Inputs!$B$31)/(Inputs!$B$29-Inputs!$B$30)*DCF!M$6</f>
        <v>89644.469332566921</v>
      </c>
      <c r="DM699" s="15">
        <f ca="1">DI699+DJ699+DK699+Inputs!$B$34+Inputs!$B$36-Inputs!$B$35</f>
        <v>745848.66353692545</v>
      </c>
    </row>
    <row r="700" spans="1:117" x14ac:dyDescent="0.75">
      <c r="A700" s="11">
        <v>687</v>
      </c>
      <c r="C700" s="23">
        <f t="shared" ca="1" si="398"/>
        <v>0.80520446643306665</v>
      </c>
      <c r="D700" s="23">
        <f t="shared" ca="1" si="398"/>
        <v>0.31614145564188256</v>
      </c>
      <c r="E700" s="23">
        <f t="shared" ca="1" si="398"/>
        <v>-0.64243679077135507</v>
      </c>
      <c r="F700" s="23">
        <f t="shared" ca="1" si="398"/>
        <v>0.9509741434551815</v>
      </c>
      <c r="G700" s="23">
        <f t="shared" ca="1" si="398"/>
        <v>-2.4816102300687111</v>
      </c>
      <c r="H700" s="23">
        <f t="shared" ca="1" si="398"/>
        <v>-0.48264507179545557</v>
      </c>
      <c r="I700" s="23">
        <f t="shared" ca="1" si="398"/>
        <v>0.38049095564650171</v>
      </c>
      <c r="J700" s="23">
        <f t="shared" ca="1" si="398"/>
        <v>1.7220828996011837</v>
      </c>
      <c r="K700" s="23">
        <f t="shared" ca="1" si="398"/>
        <v>-0.30275495210845627</v>
      </c>
      <c r="L700" s="23">
        <f t="shared" ca="1" si="398"/>
        <v>0.23949990474176283</v>
      </c>
      <c r="M700" s="23">
        <f t="shared" ca="1" si="398"/>
        <v>-1.7035514224566628</v>
      </c>
      <c r="N700" s="23">
        <f ca="1">SQRT(Inputs!$B$38)*C700+SQRT(1-Inputs!$B$38)*_xlfn.NORM.S.INV(RAND())</f>
        <v>-0.49668433660333411</v>
      </c>
      <c r="O700" s="23">
        <f ca="1">SQRT(Inputs!$B$38)*D700+SQRT(1-Inputs!$B$38)*_xlfn.NORM.S.INV(RAND())</f>
        <v>0.82295699736390759</v>
      </c>
      <c r="P700" s="23">
        <f ca="1">SQRT(Inputs!$B$38)*E700+SQRT(1-Inputs!$B$38)*_xlfn.NORM.S.INV(RAND())</f>
        <v>-1.3969425695497049</v>
      </c>
      <c r="Q700" s="23">
        <f ca="1">SQRT(Inputs!$B$38)*F700+SQRT(1-Inputs!$B$38)*_xlfn.NORM.S.INV(RAND())</f>
        <v>-0.20603425967643929</v>
      </c>
      <c r="R700" s="23">
        <f ca="1">SQRT(Inputs!$B$38)*G700+SQRT(1-Inputs!$B$38)*_xlfn.NORM.S.INV(RAND())</f>
        <v>-1.1921053213726558</v>
      </c>
      <c r="S700" s="23">
        <f ca="1">SQRT(Inputs!$B$38)*H700+SQRT(1-Inputs!$B$38)*_xlfn.NORM.S.INV(RAND())</f>
        <v>-1.1614369624115926</v>
      </c>
      <c r="T700" s="23">
        <f ca="1">SQRT(Inputs!$B$38)*I700+SQRT(1-Inputs!$B$38)*_xlfn.NORM.S.INV(RAND())</f>
        <v>0.54495972400415738</v>
      </c>
      <c r="U700" s="23">
        <f ca="1">SQRT(Inputs!$B$38)*J700+SQRT(1-Inputs!$B$38)*_xlfn.NORM.S.INV(RAND())</f>
        <v>0.97179346408122202</v>
      </c>
      <c r="V700" s="23">
        <f ca="1">SQRT(Inputs!$B$38)*K700+SQRT(1-Inputs!$B$38)*_xlfn.NORM.S.INV(RAND())</f>
        <v>0.34870697117291705</v>
      </c>
      <c r="W700" s="23">
        <f ca="1">SQRT(Inputs!$B$38)*L700+SQRT(1-Inputs!$B$38)*_xlfn.NORM.S.INV(RAND())</f>
        <v>-0.56240085393798234</v>
      </c>
      <c r="X700" s="23">
        <f ca="1">SQRT(Inputs!$B$38)*M700+SQRT(1-Inputs!$B$38)*_xlfn.NORM.S.INV(RAND())</f>
        <v>-0.41484195452170736</v>
      </c>
      <c r="Y700" s="23">
        <f ca="1">SQRT(Inputs!$B$38)*C700+SQRT(1-Inputs!$B$38)*_xlfn.NORM.S.INV(RAND())</f>
        <v>0.17317576098842979</v>
      </c>
      <c r="Z700" s="23">
        <f ca="1">SQRT(Inputs!$B$38)*D700+SQRT(1-Inputs!$B$38)*_xlfn.NORM.S.INV(RAND())</f>
        <v>-0.92297150784472748</v>
      </c>
      <c r="AA700" s="23">
        <f ca="1">SQRT(Inputs!$B$38)*E700+SQRT(1-Inputs!$B$38)*_xlfn.NORM.S.INV(RAND())</f>
        <v>0.44169708997324253</v>
      </c>
      <c r="AB700" s="23">
        <f ca="1">SQRT(Inputs!$B$38)*F700+SQRT(1-Inputs!$B$38)*_xlfn.NORM.S.INV(RAND())</f>
        <v>1.0684949459184425</v>
      </c>
      <c r="AC700" s="23">
        <f ca="1">SQRT(Inputs!$B$38)*G700+SQRT(1-Inputs!$B$38)*_xlfn.NORM.S.INV(RAND())</f>
        <v>-0.89084170632538773</v>
      </c>
      <c r="AD700" s="23">
        <f ca="1">SQRT(Inputs!$B$38)*H700+SQRT(1-Inputs!$B$38)*_xlfn.NORM.S.INV(RAND())</f>
        <v>-1.5455197379931351</v>
      </c>
      <c r="AE700" s="23">
        <f ca="1">SQRT(Inputs!$B$38)*I700+SQRT(1-Inputs!$B$38)*_xlfn.NORM.S.INV(RAND())</f>
        <v>0.97046918233342228</v>
      </c>
      <c r="AF700" s="23">
        <f ca="1">SQRT(Inputs!$B$38)*J700+SQRT(1-Inputs!$B$38)*_xlfn.NORM.S.INV(RAND())</f>
        <v>-0.77524095713374996</v>
      </c>
      <c r="AG700" s="23">
        <f ca="1">SQRT(Inputs!$B$38)*K700+SQRT(1-Inputs!$B$38)*_xlfn.NORM.S.INV(RAND())</f>
        <v>0.98490548964249236</v>
      </c>
      <c r="AH700" s="23">
        <f ca="1">SQRT(Inputs!$B$38)*L700+SQRT(1-Inputs!$B$38)*_xlfn.NORM.S.INV(RAND())</f>
        <v>-0.24707548240431926</v>
      </c>
      <c r="AI700" s="23">
        <f ca="1">SQRT(Inputs!$B$38)*M700+SQRT(1-Inputs!$B$38)*_xlfn.NORM.S.INV(RAND())</f>
        <v>6.1464384802181748E-2</v>
      </c>
      <c r="AJ700" s="23">
        <f ca="1">SQRT(Inputs!$B$38)*C700+SQRT(1-Inputs!$B$38)*_xlfn.NORM.S.INV(RAND())</f>
        <v>0.65318267693203258</v>
      </c>
      <c r="AK700" s="23">
        <f ca="1">SQRT(Inputs!$B$38)*D700+SQRT(1-Inputs!$B$38)*_xlfn.NORM.S.INV(RAND())</f>
        <v>-0.49023170009453687</v>
      </c>
      <c r="AL700" s="23">
        <f ca="1">SQRT(Inputs!$B$38)*E700+SQRT(1-Inputs!$B$38)*_xlfn.NORM.S.INV(RAND())</f>
        <v>-0.48827739922186386</v>
      </c>
      <c r="AM700" s="23">
        <f ca="1">SQRT(Inputs!$B$38)*F700+SQRT(1-Inputs!$B$38)*_xlfn.NORM.S.INV(RAND())</f>
        <v>-0.20777702934583775</v>
      </c>
      <c r="AN700" s="23">
        <f ca="1">SQRT(Inputs!$B$38)*G700+SQRT(1-Inputs!$B$38)*_xlfn.NORM.S.INV(RAND())</f>
        <v>-1.1376953076588887</v>
      </c>
      <c r="AO700" s="23">
        <f ca="1">SQRT(Inputs!$B$38)*H700+SQRT(1-Inputs!$B$38)*_xlfn.NORM.S.INV(RAND())</f>
        <v>-0.96779943787804412</v>
      </c>
      <c r="AP700" s="23">
        <f ca="1">SQRT(Inputs!$B$38)*I700+SQRT(1-Inputs!$B$38)*_xlfn.NORM.S.INV(RAND())</f>
        <v>0.62434806276277932</v>
      </c>
      <c r="AQ700" s="23">
        <f ca="1">SQRT(Inputs!$B$38)*J700+SQRT(1-Inputs!$B$38)*_xlfn.NORM.S.INV(RAND())</f>
        <v>0.23494125060427207</v>
      </c>
      <c r="AR700" s="23">
        <f ca="1">SQRT(Inputs!$B$38)*K700+SQRT(1-Inputs!$B$38)*_xlfn.NORM.S.INV(RAND())</f>
        <v>-0.84480640033599241</v>
      </c>
      <c r="AS700" s="23">
        <f ca="1">SQRT(Inputs!$B$38)*L700+SQRT(1-Inputs!$B$38)*_xlfn.NORM.S.INV(RAND())</f>
        <v>-0.33485170452352953</v>
      </c>
      <c r="AT700" s="23">
        <f ca="1">SQRT(Inputs!$B$38)*M700+SQRT(1-Inputs!$B$38)*_xlfn.NORM.S.INV(RAND())</f>
        <v>-1.3671080070360144</v>
      </c>
      <c r="AU700" s="15">
        <f ca="1">Inputs!$B$6*EXP($B$8-0.5*C$5^2+C$5*N700)</f>
        <v>4578.8932304479886</v>
      </c>
      <c r="AV700" s="15">
        <f t="shared" ca="1" si="365"/>
        <v>6290.5041282998436</v>
      </c>
      <c r="AW700" s="15">
        <f t="shared" ca="1" si="366"/>
        <v>6352.9266641890154</v>
      </c>
      <c r="AX700" s="15">
        <f t="shared" ca="1" si="367"/>
        <v>7559.1829931758766</v>
      </c>
      <c r="AY700" s="15">
        <f t="shared" ca="1" si="368"/>
        <v>8037.4507348378129</v>
      </c>
      <c r="AZ700" s="15">
        <f t="shared" ca="1" si="369"/>
        <v>8649.8686658001061</v>
      </c>
      <c r="BA700" s="15">
        <f t="shared" ca="1" si="370"/>
        <v>11206.508414786704</v>
      </c>
      <c r="BB700" s="15">
        <f t="shared" ca="1" si="371"/>
        <v>15123.222414177471</v>
      </c>
      <c r="BC700" s="15">
        <f t="shared" ca="1" si="372"/>
        <v>19156.176440992316</v>
      </c>
      <c r="BD700" s="15">
        <f t="shared" ca="1" si="373"/>
        <v>22265.528684497436</v>
      </c>
      <c r="BE700" s="15">
        <f t="shared" ca="1" si="374"/>
        <v>26271.902509354048</v>
      </c>
      <c r="BF700" s="15">
        <f ca="1">Inputs!$B$13*EXP($B$9-0.5*C$6^2+C$6*Y700)</f>
        <v>14314.108321757085</v>
      </c>
      <c r="BG700" s="15">
        <f t="shared" ca="1" si="375"/>
        <v>14768.843638352882</v>
      </c>
      <c r="BH700" s="15">
        <f t="shared" ca="1" si="376"/>
        <v>19416.376613593144</v>
      </c>
      <c r="BI700" s="15">
        <f t="shared" ca="1" si="377"/>
        <v>28017.410384711791</v>
      </c>
      <c r="BJ700" s="15">
        <f t="shared" ca="1" si="378"/>
        <v>30208.367884165003</v>
      </c>
      <c r="BK700" s="15">
        <f t="shared" ca="1" si="379"/>
        <v>30040.064512211957</v>
      </c>
      <c r="BL700" s="15">
        <f t="shared" ca="1" si="380"/>
        <v>41845.837886144589</v>
      </c>
      <c r="BM700" s="15">
        <f t="shared" ca="1" si="381"/>
        <v>46714.866514362315</v>
      </c>
      <c r="BN700" s="15">
        <f t="shared" ca="1" si="382"/>
        <v>64650.886143964141</v>
      </c>
      <c r="BO700" s="15">
        <f t="shared" ca="1" si="383"/>
        <v>77294.165628339135</v>
      </c>
      <c r="BP700" s="15">
        <f t="shared" ca="1" si="384"/>
        <v>95799.43669620734</v>
      </c>
      <c r="BQ700" s="15">
        <f ca="1">Inputs!$B$20*EXP($B$10-0.5*C$7^2+C$7*AJ700)</f>
        <v>5407.8196772448009</v>
      </c>
      <c r="BR700" s="15">
        <f t="shared" ca="1" si="385"/>
        <v>6279.8099925120641</v>
      </c>
      <c r="BS700" s="15">
        <f t="shared" ca="1" si="386"/>
        <v>7474.3139028795595</v>
      </c>
      <c r="BT700" s="15">
        <f t="shared" ca="1" si="387"/>
        <v>9758.7728876668152</v>
      </c>
      <c r="BU700" s="15">
        <f t="shared" ca="1" si="388"/>
        <v>10269.866582764887</v>
      </c>
      <c r="BV700" s="15">
        <f t="shared" ca="1" si="389"/>
        <v>11489.120583312544</v>
      </c>
      <c r="BW700" s="15">
        <f t="shared" ca="1" si="390"/>
        <v>18297.340011808836</v>
      </c>
      <c r="BX700" s="15">
        <f t="shared" ca="1" si="391"/>
        <v>26825.970036491239</v>
      </c>
      <c r="BY700" s="15">
        <f t="shared" ca="1" si="392"/>
        <v>31977.917150692942</v>
      </c>
      <c r="BZ700" s="15">
        <f t="shared" ca="1" si="393"/>
        <v>42190.754984314095</v>
      </c>
      <c r="CA700" s="15">
        <f t="shared" ca="1" si="394"/>
        <v>46482.979513044811</v>
      </c>
      <c r="CB700" s="15">
        <f ca="1">(AU700*DCF!C$10-DCF!C$5*MAX(AU700*DCF!C$10,0)-MAX(AU700-Inputs!$B$6,0)/Inputs!$B$10)*DCF!C$6</f>
        <v>1045.8076302515287</v>
      </c>
      <c r="CC700" s="15">
        <f ca="1">(AV700*DCF!D$10-DCF!D$5*MAX(AV700*DCF!D$10,0)-MAX(AV700-AU700,0)/Inputs!$B$10)*DCF!D$6</f>
        <v>1115.9362431047989</v>
      </c>
      <c r="CD700" s="15">
        <f ca="1">(AW700*DCF!E$10-DCF!E$5*MAX(AW700*DCF!E$10,0)-MAX(AW700-AV700,0)/Inputs!$B$10)*DCF!E$6</f>
        <v>1452.7294965760041</v>
      </c>
      <c r="CE700" s="15">
        <f ca="1">(AX700*DCF!F$10-DCF!F$5*MAX(AX700*DCF!F$10,0)-MAX(AX700-AW700,0)/Inputs!$B$10)*DCF!F$6</f>
        <v>1399.1655650068114</v>
      </c>
      <c r="CF700" s="15">
        <f ca="1">(AY700*DCF!G$10-DCF!G$5*MAX(AY700*DCF!G$10,0)-MAX(AY700-AX700,0)/Inputs!$B$10)*DCF!G$6</f>
        <v>1564.1038065193413</v>
      </c>
      <c r="CG700" s="15">
        <f ca="1">(AZ700*DCF!H$10-DCF!H$5*MAX(AZ700*DCF!H$10,0)-MAX(AZ700-AY700,0)/Inputs!$B$10)*DCF!H$6</f>
        <v>1570.6324231741794</v>
      </c>
      <c r="CH700" s="15">
        <f ca="1">(BA700*DCF!I$10-DCF!I$5*MAX(BA700*DCF!I$10,0)-MAX(BA700-AZ700,0)/Inputs!$B$10)*DCF!I$6</f>
        <v>1627.641777315308</v>
      </c>
      <c r="CI700" s="15">
        <f ca="1">(BB700*DCF!J$10-DCF!J$5*MAX(BB700*DCF!J$10,0)-MAX(BB700-BA700,0)/Inputs!$B$10)*DCF!J$6</f>
        <v>2001.6665927124363</v>
      </c>
      <c r="CJ700" s="15">
        <f ca="1">(BC700*DCF!K$10-DCF!K$5*MAX(BC700*DCF!K$10,0)-MAX(BC700-BB700,0)/Inputs!$B$10)*DCF!K$6</f>
        <v>2519.2845861224619</v>
      </c>
      <c r="CK700" s="15">
        <f ca="1">(BD700*DCF!L$10-DCF!L$5*MAX(BD700*DCF!L$10,0)-MAX(BD700-BC700,0)/Inputs!$B$10)*DCF!L$6</f>
        <v>2955.9755363015429</v>
      </c>
      <c r="CL700" s="15">
        <f ca="1">(BE700*DCF!M$10-DCF!M$5*MAX(BE700*DCF!M$10,0)-MAX(BE700-BD700,0)/Inputs!$B$10)*DCF!M$6</f>
        <v>3228.7010849681847</v>
      </c>
      <c r="CM700" s="15">
        <f ca="1">(BF700*DCF!C$28-DCF!C$5*MAX(BF700*DCF!C$28,0)-MAX(BF700-Inputs!$B$13,0)/Inputs!$B$17)*DCF!C$6</f>
        <v>3692.5654452242675</v>
      </c>
      <c r="CN700" s="15">
        <f ca="1">(BG700*DCF!D$28-DCF!D$5*MAX(BG700*DCF!D$28,0)-MAX(BG700-BF700,0)/Inputs!$B$17)*DCF!D$6</f>
        <v>4252.7491848312939</v>
      </c>
      <c r="CO700" s="15">
        <f ca="1">(BH700*DCF!E$28-DCF!E$5*MAX(BH700*DCF!E$28,0)-MAX(BH700-BG700,0)/Inputs!$B$17)*DCF!E$6</f>
        <v>4583.0988164413056</v>
      </c>
      <c r="CP700" s="15">
        <f ca="1">(BI700*DCF!F$28-DCF!F$5*MAX(BI700*DCF!F$28,0)-MAX(BI700-BH700,0)/Inputs!$B$17)*DCF!F$6</f>
        <v>6040.0347689537639</v>
      </c>
      <c r="CQ700" s="15">
        <f ca="1">(BJ700*DCF!G$28-DCF!G$5*MAX(BJ700*DCF!G$28,0)-MAX(BJ700-BI700,0)/Inputs!$B$17)*DCF!G$6</f>
        <v>7469.2928303825884</v>
      </c>
      <c r="CR700" s="15">
        <f ca="1">(BK700*DCF!H$28-DCF!H$5*MAX(BK700*DCF!H$28,0)-MAX(BK700-BJ700,0)/Inputs!$B$17)*DCF!H$6</f>
        <v>7429.2393777364759</v>
      </c>
      <c r="CS700" s="15">
        <f ca="1">(BL700*DCF!I$28-DCF!I$5*MAX(BL700*DCF!I$28,0)-MAX(BL700-BK700,0)/Inputs!$B$17)*DCF!I$6</f>
        <v>8145.6854573920091</v>
      </c>
      <c r="CT700" s="15">
        <f ca="1">(BM700*DCF!J$28-DCF!J$5*MAX(BM700*DCF!J$28,0)-MAX(BM700-BL700,0)/Inputs!$B$17)*DCF!J$6</f>
        <v>9775.699911986083</v>
      </c>
      <c r="CU700" s="15">
        <f ca="1">(BN700*DCF!K$28-DCF!K$5*MAX(BN700*DCF!K$28,0)-MAX(BN700-BM700,0)/Inputs!$B$17)*DCF!K$6</f>
        <v>11456.259654219886</v>
      </c>
      <c r="CV700" s="15">
        <f ca="1">(BO700*DCF!L$28-DCF!L$5*MAX(BO700*DCF!L$28,0)-MAX(BO700-BN700,0)/Inputs!$B$17)*DCF!L$6</f>
        <v>13991.200281473903</v>
      </c>
      <c r="CW700" s="15">
        <f ca="1">(BP700*DCF!M$28-DCF!M$5*MAX(BP700*DCF!M$28,0)-MAX(BP700-BO700,0)/Inputs!$B$17)*DCF!M$6</f>
        <v>16090.398644636818</v>
      </c>
      <c r="CX700" s="15">
        <f ca="1">(BQ700*DCF!C$46-DCF!C$5*MAX(BQ700*DCF!C$46,0)-MAX(BQ700-Inputs!$B$20,0)/Inputs!$B$24)*DCF!C$6</f>
        <v>-2268.2353422019405</v>
      </c>
      <c r="CY700" s="15">
        <f ca="1">(BR700*DCF!D$46-DCF!D$5*MAX(BR700*DCF!D$46,0)-MAX(BR700-BQ700,0)/Inputs!$B$24)*DCF!D$6</f>
        <v>-1443.888148007441</v>
      </c>
      <c r="CZ700" s="15">
        <f ca="1">(BS700*DCF!E$46-DCF!E$5*MAX(BS700*DCF!E$46,0)-MAX(BS700-BR700,0)/Inputs!$B$24)*DCF!E$6</f>
        <v>-1354.6911900667208</v>
      </c>
      <c r="DA700" s="15">
        <f ca="1">(BT700*DCF!F$46-DCF!F$5*MAX(BT700*DCF!F$46,0)-MAX(BT700-BS700,0)/Inputs!$B$24)*DCF!F$6</f>
        <v>-1542.5392749672083</v>
      </c>
      <c r="DB700" s="15">
        <f ca="1">(BU700*DCF!G$46-DCF!G$5*MAX(BU700*DCF!G$46,0)-MAX(BU700-BT700,0)/Inputs!$B$24)*DCF!G$6</f>
        <v>-517.37984211797288</v>
      </c>
      <c r="DC700" s="15">
        <f ca="1">(BV700*DCF!H$46-DCF!H$5*MAX(BV700*DCF!H$46,0)-MAX(BV700-BU700,0)/Inputs!$B$24)*DCF!H$6</f>
        <v>-378.87571017697854</v>
      </c>
      <c r="DD700" s="15">
        <f ca="1">(BW700*DCF!I$46-DCF!I$5*MAX(BW700*DCF!I$46,0)-MAX(BW700-BV700,0)/Inputs!$B$24)*DCF!I$6</f>
        <v>-1531.7922591356787</v>
      </c>
      <c r="DE700" s="15">
        <f ca="1">(BX700*DCF!J$46-DCF!J$5*MAX(BX700*DCF!J$46,0)-MAX(BX700-BW700,0)/Inputs!$B$24)*DCF!J$6</f>
        <v>-1136.378105909733</v>
      </c>
      <c r="DF700" s="15">
        <f ca="1">(BY700*DCF!K$46-DCF!K$5*MAX(BY700*DCF!K$46,0)-MAX(BY700-BX700,0)/Inputs!$B$24)*DCF!K$6</f>
        <v>564.59543087976613</v>
      </c>
      <c r="DG700" s="15">
        <f ca="1">(BZ700*DCF!L$46-DCF!L$5*MAX(BZ700*DCF!L$46,0)-MAX(BZ700-BY700,0)/Inputs!$B$24)*DCF!L$6</f>
        <v>605.25280732660156</v>
      </c>
      <c r="DH700" s="15">
        <f ca="1">(CA700*DCF!M$46-DCF!M$5*MAX(CA700*DCF!M$46,0)-MAX(CA700-BZ700,0)/Inputs!$B$24)*DCF!M$6</f>
        <v>2746.7669800457006</v>
      </c>
      <c r="DI700" s="15">
        <f ca="1">SUM(CB700:CL700)+BE700*DCF!M$10*(1+Inputs!$B$30)*(1-Inputs!$B$33)*(1-Inputs!$B$30/Inputs!$B$31)/(Inputs!$B$29-Inputs!$B$30)*DCF!M$6</f>
        <v>93596.69683553002</v>
      </c>
      <c r="DJ700" s="15">
        <f ca="1">SUM(CM700:CW700)+BP700*DCF!M$28*(1+Inputs!$B$30)*(1-Inputs!$B$33)*(1-Inputs!$B$30/Inputs!$B$31)/(Inputs!$B$29-Inputs!$B$30)*DCF!M$6</f>
        <v>448407.68989587616</v>
      </c>
      <c r="DK700" s="15">
        <f ca="1">SUM(CX700:DH700)+CA700*DCF!M$46*(1+Inputs!$B$30)*(1-Inputs!$B$33)*(1-Inputs!$B$30/Inputs!$B$31)/(Inputs!$B$29-Inputs!$B$30)*DCF!M$6</f>
        <v>65611.027933764926</v>
      </c>
      <c r="DM700" s="15">
        <f ca="1">DI700+DJ700+DK700+Inputs!$B$34+Inputs!$B$36-Inputs!$B$35</f>
        <v>684466.41466517118</v>
      </c>
    </row>
    <row r="701" spans="1:117" x14ac:dyDescent="0.75">
      <c r="A701" s="11">
        <v>688</v>
      </c>
      <c r="C701" s="23">
        <f t="shared" ca="1" si="398"/>
        <v>-1.1865408855059678</v>
      </c>
      <c r="D701" s="23">
        <f t="shared" ca="1" si="398"/>
        <v>0.60380793506088337</v>
      </c>
      <c r="E701" s="23">
        <f t="shared" ca="1" si="398"/>
        <v>0.83697251649663973</v>
      </c>
      <c r="F701" s="23">
        <f t="shared" ca="1" si="398"/>
        <v>-0.12692923652754787</v>
      </c>
      <c r="G701" s="23">
        <f t="shared" ca="1" si="398"/>
        <v>-1.4085516909168525</v>
      </c>
      <c r="H701" s="23">
        <f t="shared" ca="1" si="398"/>
        <v>0.89217124802299264</v>
      </c>
      <c r="I701" s="23">
        <f t="shared" ca="1" si="398"/>
        <v>9.8467865756330167E-2</v>
      </c>
      <c r="J701" s="23">
        <f t="shared" ca="1" si="398"/>
        <v>0.7034642709636858</v>
      </c>
      <c r="K701" s="23">
        <f t="shared" ca="1" si="398"/>
        <v>-0.37178257024761663</v>
      </c>
      <c r="L701" s="23">
        <f t="shared" ca="1" si="398"/>
        <v>0.67957353627087458</v>
      </c>
      <c r="M701" s="23">
        <f t="shared" ca="1" si="398"/>
        <v>-0.75842832092279144</v>
      </c>
      <c r="N701" s="23">
        <f ca="1">SQRT(Inputs!$B$38)*C701+SQRT(1-Inputs!$B$38)*_xlfn.NORM.S.INV(RAND())</f>
        <v>0.36444344361328296</v>
      </c>
      <c r="O701" s="23">
        <f ca="1">SQRT(Inputs!$B$38)*D701+SQRT(1-Inputs!$B$38)*_xlfn.NORM.S.INV(RAND())</f>
        <v>-7.5463163466022498E-2</v>
      </c>
      <c r="P701" s="23">
        <f ca="1">SQRT(Inputs!$B$38)*E701+SQRT(1-Inputs!$B$38)*_xlfn.NORM.S.INV(RAND())</f>
        <v>1.340730817887358</v>
      </c>
      <c r="Q701" s="23">
        <f ca="1">SQRT(Inputs!$B$38)*F701+SQRT(1-Inputs!$B$38)*_xlfn.NORM.S.INV(RAND())</f>
        <v>0.51417392977463838</v>
      </c>
      <c r="R701" s="23">
        <f ca="1">SQRT(Inputs!$B$38)*G701+SQRT(1-Inputs!$B$38)*_xlfn.NORM.S.INV(RAND())</f>
        <v>-0.38638160207564448</v>
      </c>
      <c r="S701" s="23">
        <f ca="1">SQRT(Inputs!$B$38)*H701+SQRT(1-Inputs!$B$38)*_xlfn.NORM.S.INV(RAND())</f>
        <v>3.8173743953486938E-2</v>
      </c>
      <c r="T701" s="23">
        <f ca="1">SQRT(Inputs!$B$38)*I701+SQRT(1-Inputs!$B$38)*_xlfn.NORM.S.INV(RAND())</f>
        <v>-1.4019254126345921</v>
      </c>
      <c r="U701" s="23">
        <f ca="1">SQRT(Inputs!$B$38)*J701+SQRT(1-Inputs!$B$38)*_xlfn.NORM.S.INV(RAND())</f>
        <v>0.73743282106809493</v>
      </c>
      <c r="V701" s="23">
        <f ca="1">SQRT(Inputs!$B$38)*K701+SQRT(1-Inputs!$B$38)*_xlfn.NORM.S.INV(RAND())</f>
        <v>-0.64604521326548403</v>
      </c>
      <c r="W701" s="23">
        <f ca="1">SQRT(Inputs!$B$38)*L701+SQRT(1-Inputs!$B$38)*_xlfn.NORM.S.INV(RAND())</f>
        <v>8.8389642385938438E-2</v>
      </c>
      <c r="X701" s="23">
        <f ca="1">SQRT(Inputs!$B$38)*M701+SQRT(1-Inputs!$B$38)*_xlfn.NORM.S.INV(RAND())</f>
        <v>-0.51967968718780455</v>
      </c>
      <c r="Y701" s="23">
        <f ca="1">SQRT(Inputs!$B$38)*C701+SQRT(1-Inputs!$B$38)*_xlfn.NORM.S.INV(RAND())</f>
        <v>3.2380716192916825E-3</v>
      </c>
      <c r="Z701" s="23">
        <f ca="1">SQRT(Inputs!$B$38)*D701+SQRT(1-Inputs!$B$38)*_xlfn.NORM.S.INV(RAND())</f>
        <v>-0.39288081765441096</v>
      </c>
      <c r="AA701" s="23">
        <f ca="1">SQRT(Inputs!$B$38)*E701+SQRT(1-Inputs!$B$38)*_xlfn.NORM.S.INV(RAND())</f>
        <v>0.51113508748993319</v>
      </c>
      <c r="AB701" s="23">
        <f ca="1">SQRT(Inputs!$B$38)*F701+SQRT(1-Inputs!$B$38)*_xlfn.NORM.S.INV(RAND())</f>
        <v>-1.5656653846351067</v>
      </c>
      <c r="AC701" s="23">
        <f ca="1">SQRT(Inputs!$B$38)*G701+SQRT(1-Inputs!$B$38)*_xlfn.NORM.S.INV(RAND())</f>
        <v>-1.5153566754928254</v>
      </c>
      <c r="AD701" s="23">
        <f ca="1">SQRT(Inputs!$B$38)*H701+SQRT(1-Inputs!$B$38)*_xlfn.NORM.S.INV(RAND())</f>
        <v>1.6730074429961315</v>
      </c>
      <c r="AE701" s="23">
        <f ca="1">SQRT(Inputs!$B$38)*I701+SQRT(1-Inputs!$B$38)*_xlfn.NORM.S.INV(RAND())</f>
        <v>-0.35687119029496495</v>
      </c>
      <c r="AF701" s="23">
        <f ca="1">SQRT(Inputs!$B$38)*J701+SQRT(1-Inputs!$B$38)*_xlfn.NORM.S.INV(RAND())</f>
        <v>1.7104225092099268</v>
      </c>
      <c r="AG701" s="23">
        <f ca="1">SQRT(Inputs!$B$38)*K701+SQRT(1-Inputs!$B$38)*_xlfn.NORM.S.INV(RAND())</f>
        <v>-0.61643713451377191</v>
      </c>
      <c r="AH701" s="23">
        <f ca="1">SQRT(Inputs!$B$38)*L701+SQRT(1-Inputs!$B$38)*_xlfn.NORM.S.INV(RAND())</f>
        <v>-6.1871552357811554E-2</v>
      </c>
      <c r="AI701" s="23">
        <f ca="1">SQRT(Inputs!$B$38)*M701+SQRT(1-Inputs!$B$38)*_xlfn.NORM.S.INV(RAND())</f>
        <v>0.34459218012483933</v>
      </c>
      <c r="AJ701" s="23">
        <f ca="1">SQRT(Inputs!$B$38)*C701+SQRT(1-Inputs!$B$38)*_xlfn.NORM.S.INV(RAND())</f>
        <v>-1.0889883920222247</v>
      </c>
      <c r="AK701" s="23">
        <f ca="1">SQRT(Inputs!$B$38)*D701+SQRT(1-Inputs!$B$38)*_xlfn.NORM.S.INV(RAND())</f>
        <v>-0.36197330663810556</v>
      </c>
      <c r="AL701" s="23">
        <f ca="1">SQRT(Inputs!$B$38)*E701+SQRT(1-Inputs!$B$38)*_xlfn.NORM.S.INV(RAND())</f>
        <v>0.35142863614939701</v>
      </c>
      <c r="AM701" s="23">
        <f ca="1">SQRT(Inputs!$B$38)*F701+SQRT(1-Inputs!$B$38)*_xlfn.NORM.S.INV(RAND())</f>
        <v>-1.6536665576920606</v>
      </c>
      <c r="AN701" s="23">
        <f ca="1">SQRT(Inputs!$B$38)*G701+SQRT(1-Inputs!$B$38)*_xlfn.NORM.S.INV(RAND())</f>
        <v>-1.1742655061231968</v>
      </c>
      <c r="AO701" s="23">
        <f ca="1">SQRT(Inputs!$B$38)*H701+SQRT(1-Inputs!$B$38)*_xlfn.NORM.S.INV(RAND())</f>
        <v>0.57267126257575285</v>
      </c>
      <c r="AP701" s="23">
        <f ca="1">SQRT(Inputs!$B$38)*I701+SQRT(1-Inputs!$B$38)*_xlfn.NORM.S.INV(RAND())</f>
        <v>-0.67537149977559308</v>
      </c>
      <c r="AQ701" s="23">
        <f ca="1">SQRT(Inputs!$B$38)*J701+SQRT(1-Inputs!$B$38)*_xlfn.NORM.S.INV(RAND())</f>
        <v>-0.60924101051018242</v>
      </c>
      <c r="AR701" s="23">
        <f ca="1">SQRT(Inputs!$B$38)*K701+SQRT(1-Inputs!$B$38)*_xlfn.NORM.S.INV(RAND())</f>
        <v>-0.38509974260490559</v>
      </c>
      <c r="AS701" s="23">
        <f ca="1">SQRT(Inputs!$B$38)*L701+SQRT(1-Inputs!$B$38)*_xlfn.NORM.S.INV(RAND())</f>
        <v>0.49052458323767878</v>
      </c>
      <c r="AT701" s="23">
        <f ca="1">SQRT(Inputs!$B$38)*M701+SQRT(1-Inputs!$B$38)*_xlfn.NORM.S.INV(RAND())</f>
        <v>-6.317852058380713E-2</v>
      </c>
      <c r="AU701" s="15">
        <f ca="1">Inputs!$B$6*EXP($B$8-0.5*C$5^2+C$5*N701)</f>
        <v>5263.7869395763764</v>
      </c>
      <c r="AV701" s="15">
        <f t="shared" ca="1" si="365"/>
        <v>6336.5730877524911</v>
      </c>
      <c r="AW701" s="15">
        <f t="shared" ca="1" si="366"/>
        <v>9257.8612512943273</v>
      </c>
      <c r="AX701" s="15">
        <f t="shared" ca="1" si="367"/>
        <v>12052.815289921802</v>
      </c>
      <c r="AY701" s="15">
        <f t="shared" ca="1" si="368"/>
        <v>14079.867340352625</v>
      </c>
      <c r="AZ701" s="15">
        <f t="shared" ca="1" si="369"/>
        <v>17292.597902377798</v>
      </c>
      <c r="BA701" s="15">
        <f t="shared" ca="1" si="370"/>
        <v>18273.806871129978</v>
      </c>
      <c r="BB701" s="15">
        <f t="shared" ca="1" si="371"/>
        <v>24088.268975466213</v>
      </c>
      <c r="BC701" s="15">
        <f t="shared" ca="1" si="372"/>
        <v>27718.369776522337</v>
      </c>
      <c r="BD701" s="15">
        <f t="shared" ca="1" si="373"/>
        <v>34239.521762049757</v>
      </c>
      <c r="BE701" s="15">
        <f t="shared" ca="1" si="374"/>
        <v>40016.516004326557</v>
      </c>
      <c r="BF701" s="15">
        <f ca="1">Inputs!$B$13*EXP($B$9-0.5*C$6^2+C$6*Y701)</f>
        <v>13839.902320577878</v>
      </c>
      <c r="BG701" s="15">
        <f t="shared" ca="1" si="375"/>
        <v>15712.848708504662</v>
      </c>
      <c r="BH701" s="15">
        <f t="shared" ca="1" si="376"/>
        <v>20896.728910913942</v>
      </c>
      <c r="BI701" s="15">
        <f t="shared" ca="1" si="377"/>
        <v>20102.68341505327</v>
      </c>
      <c r="BJ701" s="15">
        <f t="shared" ca="1" si="378"/>
        <v>19808.776918556327</v>
      </c>
      <c r="BK701" s="15">
        <f t="shared" ca="1" si="379"/>
        <v>30530.282301947802</v>
      </c>
      <c r="BL701" s="15">
        <f t="shared" ca="1" si="380"/>
        <v>35807.852317761404</v>
      </c>
      <c r="BM701" s="15">
        <f t="shared" ca="1" si="381"/>
        <v>54435.977494580082</v>
      </c>
      <c r="BN701" s="15">
        <f t="shared" ca="1" si="382"/>
        <v>62182.049342969585</v>
      </c>
      <c r="BO701" s="15">
        <f t="shared" ca="1" si="383"/>
        <v>75960.325745891256</v>
      </c>
      <c r="BP701" s="15">
        <f t="shared" ca="1" si="384"/>
        <v>97215.178583220448</v>
      </c>
      <c r="BQ701" s="15">
        <f ca="1">Inputs!$B$20*EXP($B$10-0.5*C$7^2+C$7*AJ701)</f>
        <v>2915.1698226893423</v>
      </c>
      <c r="BR701" s="15">
        <f t="shared" ca="1" si="385"/>
        <v>3525.9648247474902</v>
      </c>
      <c r="BS701" s="15">
        <f t="shared" ca="1" si="386"/>
        <v>5341.2127262775048</v>
      </c>
      <c r="BT701" s="15">
        <f t="shared" ca="1" si="387"/>
        <v>4772.3727998678742</v>
      </c>
      <c r="BU701" s="15">
        <f t="shared" ca="1" si="388"/>
        <v>4978.0692089645927</v>
      </c>
      <c r="BV701" s="15">
        <f t="shared" ca="1" si="389"/>
        <v>7879.7363485496298</v>
      </c>
      <c r="BW701" s="15">
        <f t="shared" ca="1" si="390"/>
        <v>9531.1456873965381</v>
      </c>
      <c r="BX701" s="15">
        <f t="shared" ca="1" si="391"/>
        <v>11798.152841056568</v>
      </c>
      <c r="BY701" s="15">
        <f t="shared" ca="1" si="392"/>
        <v>15356.999365983105</v>
      </c>
      <c r="BZ701" s="15">
        <f t="shared" ca="1" si="393"/>
        <v>23581.416767534676</v>
      </c>
      <c r="CA701" s="15">
        <f t="shared" ca="1" si="394"/>
        <v>32754.92619140138</v>
      </c>
      <c r="CB701" s="15">
        <f ca="1">(AU701*DCF!C$10-DCF!C$5*MAX(AU701*DCF!C$10,0)-MAX(AU701-Inputs!$B$6,0)/Inputs!$B$10)*DCF!C$6</f>
        <v>1040.9242160294252</v>
      </c>
      <c r="CC701" s="15">
        <f ca="1">(AV701*DCF!D$10-DCF!D$5*MAX(AV701*DCF!D$10,0)-MAX(AV701-AU701,0)/Inputs!$B$10)*DCF!D$6</f>
        <v>1282.9259358414374</v>
      </c>
      <c r="CD701" s="15">
        <f ca="1">(AW701*DCF!E$10-DCF!E$5*MAX(AW701*DCF!E$10,0)-MAX(AW701-AV701,0)/Inputs!$B$10)*DCF!E$6</f>
        <v>1479.4977203034632</v>
      </c>
      <c r="CE701" s="15">
        <f ca="1">(AX701*DCF!F$10-DCF!F$5*MAX(AX701*DCF!F$10,0)-MAX(AX701-AW701,0)/Inputs!$B$10)*DCF!F$6</f>
        <v>2049.5497290195153</v>
      </c>
      <c r="CF701" s="15">
        <f ca="1">(AY701*DCF!G$10-DCF!G$5*MAX(AY701*DCF!G$10,0)-MAX(AY701-AX701,0)/Inputs!$B$10)*DCF!G$6</f>
        <v>2511.379299115285</v>
      </c>
      <c r="CG701" s="15">
        <f ca="1">(AZ701*DCF!H$10-DCF!H$5*MAX(AZ701*DCF!H$10,0)-MAX(AZ701-AY701,0)/Inputs!$B$10)*DCF!H$6</f>
        <v>2786.8923793162157</v>
      </c>
      <c r="CH701" s="15">
        <f ca="1">(BA701*DCF!I$10-DCF!I$5*MAX(BA701*DCF!I$10,0)-MAX(BA701-AZ701,0)/Inputs!$B$10)*DCF!I$6</f>
        <v>3177.0052355159992</v>
      </c>
      <c r="CI701" s="15">
        <f ca="1">(BB701*DCF!J$10-DCF!J$5*MAX(BB701*DCF!J$10,0)-MAX(BB701-BA701,0)/Inputs!$B$10)*DCF!J$6</f>
        <v>3252.5169315195435</v>
      </c>
      <c r="CJ701" s="15">
        <f ca="1">(BC701*DCF!K$10-DCF!K$5*MAX(BC701*DCF!K$10,0)-MAX(BC701-BB701,0)/Inputs!$B$10)*DCF!K$6</f>
        <v>3954.0535225810008</v>
      </c>
      <c r="CK701" s="15">
        <f ca="1">(BD701*DCF!L$10-DCF!L$5*MAX(BD701*DCF!L$10,0)-MAX(BD701-BC701,0)/Inputs!$B$10)*DCF!L$6</f>
        <v>4320.6804409598344</v>
      </c>
      <c r="CL701" s="15">
        <f ca="1">(BE701*DCF!M$10-DCF!M$5*MAX(BE701*DCF!M$10,0)-MAX(BE701-BD701,0)/Inputs!$B$10)*DCF!M$6</f>
        <v>4956.7242948038293</v>
      </c>
      <c r="CM701" s="15">
        <f ca="1">(BF701*DCF!C$28-DCF!C$5*MAX(BF701*DCF!C$28,0)-MAX(BF701-Inputs!$B$13,0)/Inputs!$B$17)*DCF!C$6</f>
        <v>3657.3572810689957</v>
      </c>
      <c r="CN701" s="15">
        <f ca="1">(BG701*DCF!D$28-DCF!D$5*MAX(BG701*DCF!D$28,0)-MAX(BG701-BF701,0)/Inputs!$B$17)*DCF!D$6</f>
        <v>4228.2110043868188</v>
      </c>
      <c r="CO701" s="15">
        <f ca="1">(BH701*DCF!E$28-DCF!E$5*MAX(BH701*DCF!E$28,0)-MAX(BH701-BG701,0)/Inputs!$B$17)*DCF!E$6</f>
        <v>4896.6542910798089</v>
      </c>
      <c r="CP701" s="15">
        <f ca="1">(BI701*DCF!F$28-DCF!F$5*MAX(BI701*DCF!F$28,0)-MAX(BI701-BH701,0)/Inputs!$B$17)*DCF!F$6</f>
        <v>5457.3490251676731</v>
      </c>
      <c r="CQ701" s="15">
        <f ca="1">(BJ701*DCF!G$28-DCF!G$5*MAX(BJ701*DCF!G$28,0)-MAX(BJ701-BI701,0)/Inputs!$B$17)*DCF!G$6</f>
        <v>5139.5374602768525</v>
      </c>
      <c r="CR701" s="15">
        <f ca="1">(BK701*DCF!H$28-DCF!H$5*MAX(BK701*DCF!H$28,0)-MAX(BK701-BJ701,0)/Inputs!$B$17)*DCF!H$6</f>
        <v>5884.6545925100199</v>
      </c>
      <c r="CS701" s="15">
        <f ca="1">(BL701*DCF!I$28-DCF!I$5*MAX(BL701*DCF!I$28,0)-MAX(BL701-BK701,0)/Inputs!$B$17)*DCF!I$6</f>
        <v>7662.8321315410649</v>
      </c>
      <c r="CT701" s="15">
        <f ca="1">(BM701*DCF!J$28-DCF!J$5*MAX(BM701*DCF!J$28,0)-MAX(BM701-BL701,0)/Inputs!$B$17)*DCF!J$6</f>
        <v>9673.8048331291775</v>
      </c>
      <c r="CU701" s="15">
        <f ca="1">(BN701*DCF!K$28-DCF!K$5*MAX(BN701*DCF!K$28,0)-MAX(BN701-BM701,0)/Inputs!$B$17)*DCF!K$6</f>
        <v>12183.015590477695</v>
      </c>
      <c r="CV701" s="15">
        <f ca="1">(BO701*DCF!L$28-DCF!L$5*MAX(BO701*DCF!L$28,0)-MAX(BO701-BN701,0)/Inputs!$B$17)*DCF!L$6</f>
        <v>13596.644433870673</v>
      </c>
      <c r="CW701" s="15">
        <f ca="1">(BP701*DCF!M$28-DCF!M$5*MAX(BP701*DCF!M$28,0)-MAX(BP701-BO701,0)/Inputs!$B$17)*DCF!M$6</f>
        <v>16069.362743794367</v>
      </c>
      <c r="CX701" s="15">
        <f ca="1">(BQ701*DCF!C$46-DCF!C$5*MAX(BQ701*DCF!C$46,0)-MAX(BQ701-Inputs!$B$20,0)/Inputs!$B$24)*DCF!C$6</f>
        <v>-673.24938168345079</v>
      </c>
      <c r="CY701" s="15">
        <f ca="1">(BR701*DCF!D$46-DCF!D$5*MAX(BR701*DCF!D$46,0)-MAX(BR701-BQ701,0)/Inputs!$B$24)*DCF!D$6</f>
        <v>-862.42112634112675</v>
      </c>
      <c r="CZ701" s="15">
        <f ca="1">(BS701*DCF!E$46-DCF!E$5*MAX(BS701*DCF!E$46,0)-MAX(BS701-BR701,0)/Inputs!$B$24)*DCF!E$6</f>
        <v>-1347.1284544302134</v>
      </c>
      <c r="DA701" s="15">
        <f ca="1">(BT701*DCF!F$46-DCF!F$5*MAX(BT701*DCF!F$46,0)-MAX(BT701-BS701,0)/Inputs!$B$24)*DCF!F$6</f>
        <v>-347.55436052892048</v>
      </c>
      <c r="DB701" s="15">
        <f ca="1">(BU701*DCF!G$46-DCF!G$5*MAX(BU701*DCF!G$46,0)-MAX(BU701-BT701,0)/Inputs!$B$24)*DCF!G$6</f>
        <v>-236.64462068107611</v>
      </c>
      <c r="DC701" s="15">
        <f ca="1">(BV701*DCF!H$46-DCF!H$5*MAX(BV701*DCF!H$46,0)-MAX(BV701-BU701,0)/Inputs!$B$24)*DCF!H$6</f>
        <v>-901.67528481651425</v>
      </c>
      <c r="DD701" s="15">
        <f ca="1">(BW701*DCF!I$46-DCF!I$5*MAX(BW701*DCF!I$46,0)-MAX(BW701-BV701,0)/Inputs!$B$24)*DCF!I$6</f>
        <v>-253.93023185711058</v>
      </c>
      <c r="DE701" s="15">
        <f ca="1">(BX701*DCF!J$46-DCF!J$5*MAX(BX701*DCF!J$46,0)-MAX(BX701-BW701,0)/Inputs!$B$24)*DCF!J$6</f>
        <v>-106.27338319617218</v>
      </c>
      <c r="DF701" s="15">
        <f ca="1">(BY701*DCF!K$46-DCF!K$5*MAX(BY701*DCF!K$46,0)-MAX(BY701-BX701,0)/Inputs!$B$24)*DCF!K$6</f>
        <v>5.4204052695010301</v>
      </c>
      <c r="DG701" s="15">
        <f ca="1">(BZ701*DCF!L$46-DCF!L$5*MAX(BZ701*DCF!L$46,0)-MAX(BZ701-BY701,0)/Inputs!$B$24)*DCF!L$6</f>
        <v>-231.13863649886625</v>
      </c>
      <c r="DH701" s="15">
        <f ca="1">(CA701*DCF!M$46-DCF!M$5*MAX(CA701*DCF!M$46,0)-MAX(CA701-BZ701,0)/Inputs!$B$24)*DCF!M$6</f>
        <v>650.07862511039275</v>
      </c>
      <c r="DI701" s="15">
        <f ca="1">SUM(CB701:CL701)+BE701*DCF!M$10*(1+Inputs!$B$30)*(1-Inputs!$B$33)*(1-Inputs!$B$30/Inputs!$B$31)/(Inputs!$B$29-Inputs!$B$30)*DCF!M$6</f>
        <v>142178.64290868893</v>
      </c>
      <c r="DJ701" s="15">
        <f ca="1">SUM(CM701:CW701)+BP701*DCF!M$28*(1+Inputs!$B$30)*(1-Inputs!$B$33)*(1-Inputs!$B$30/Inputs!$B$31)/(Inputs!$B$29-Inputs!$B$30)*DCF!M$6</f>
        <v>449184.26010030863</v>
      </c>
      <c r="DK701" s="15">
        <f ca="1">SUM(CX701:DH701)+CA701*DCF!M$46*(1+Inputs!$B$30)*(1-Inputs!$B$33)*(1-Inputs!$B$30/Inputs!$B$31)/(Inputs!$B$29-Inputs!$B$30)*DCF!M$6</f>
        <v>46338.479511306592</v>
      </c>
      <c r="DM701" s="15">
        <f ca="1">DI701+DJ701+DK701+Inputs!$B$34+Inputs!$B$36-Inputs!$B$35</f>
        <v>714552.38252030418</v>
      </c>
    </row>
    <row r="702" spans="1:117" x14ac:dyDescent="0.75">
      <c r="A702" s="11">
        <v>689</v>
      </c>
      <c r="C702" s="23">
        <f t="shared" ca="1" si="398"/>
        <v>0.6236174183017209</v>
      </c>
      <c r="D702" s="23">
        <f t="shared" ca="1" si="398"/>
        <v>1.149455685785596</v>
      </c>
      <c r="E702" s="23">
        <f t="shared" ca="1" si="398"/>
        <v>-1.0146195453792688</v>
      </c>
      <c r="F702" s="23">
        <f t="shared" ca="1" si="398"/>
        <v>-2.2055394154304389</v>
      </c>
      <c r="G702" s="23">
        <f t="shared" ca="1" si="398"/>
        <v>-1.9810161176067167</v>
      </c>
      <c r="H702" s="23">
        <f t="shared" ca="1" si="398"/>
        <v>-0.50367747690154463</v>
      </c>
      <c r="I702" s="23">
        <f t="shared" ca="1" si="398"/>
        <v>0.83379721006893126</v>
      </c>
      <c r="J702" s="23">
        <f t="shared" ca="1" si="398"/>
        <v>1.0586044377149886</v>
      </c>
      <c r="K702" s="23">
        <f t="shared" ca="1" si="398"/>
        <v>9.5943845450918178E-2</v>
      </c>
      <c r="L702" s="23">
        <f t="shared" ca="1" si="398"/>
        <v>0.57278427414882138</v>
      </c>
      <c r="M702" s="23">
        <f t="shared" ca="1" si="398"/>
        <v>-1.3059063472843269</v>
      </c>
      <c r="N702" s="23">
        <f ca="1">SQRT(Inputs!$B$38)*C702+SQRT(1-Inputs!$B$38)*_xlfn.NORM.S.INV(RAND())</f>
        <v>1.2816597186151144</v>
      </c>
      <c r="O702" s="23">
        <f ca="1">SQRT(Inputs!$B$38)*D702+SQRT(1-Inputs!$B$38)*_xlfn.NORM.S.INV(RAND())</f>
        <v>0.46998687354907331</v>
      </c>
      <c r="P702" s="23">
        <f ca="1">SQRT(Inputs!$B$38)*E702+SQRT(1-Inputs!$B$38)*_xlfn.NORM.S.INV(RAND())</f>
        <v>-0.31423682551550869</v>
      </c>
      <c r="Q702" s="23">
        <f ca="1">SQRT(Inputs!$B$38)*F702+SQRT(1-Inputs!$B$38)*_xlfn.NORM.S.INV(RAND())</f>
        <v>-1.4776549322478743</v>
      </c>
      <c r="R702" s="23">
        <f ca="1">SQRT(Inputs!$B$38)*G702+SQRT(1-Inputs!$B$38)*_xlfn.NORM.S.INV(RAND())</f>
        <v>-0.55217937594171307</v>
      </c>
      <c r="S702" s="23">
        <f ca="1">SQRT(Inputs!$B$38)*H702+SQRT(1-Inputs!$B$38)*_xlfn.NORM.S.INV(RAND())</f>
        <v>0.77088639299803263</v>
      </c>
      <c r="T702" s="23">
        <f ca="1">SQRT(Inputs!$B$38)*I702+SQRT(1-Inputs!$B$38)*_xlfn.NORM.S.INV(RAND())</f>
        <v>0.56486888388977841</v>
      </c>
      <c r="U702" s="23">
        <f ca="1">SQRT(Inputs!$B$38)*J702+SQRT(1-Inputs!$B$38)*_xlfn.NORM.S.INV(RAND())</f>
        <v>0.17115983885981889</v>
      </c>
      <c r="V702" s="23">
        <f ca="1">SQRT(Inputs!$B$38)*K702+SQRT(1-Inputs!$B$38)*_xlfn.NORM.S.INV(RAND())</f>
        <v>-1.8712446064299109</v>
      </c>
      <c r="W702" s="23">
        <f ca="1">SQRT(Inputs!$B$38)*L702+SQRT(1-Inputs!$B$38)*_xlfn.NORM.S.INV(RAND())</f>
        <v>1.0251128317363869</v>
      </c>
      <c r="X702" s="23">
        <f ca="1">SQRT(Inputs!$B$38)*M702+SQRT(1-Inputs!$B$38)*_xlfn.NORM.S.INV(RAND())</f>
        <v>-0.28367716153895273</v>
      </c>
      <c r="Y702" s="23">
        <f ca="1">SQRT(Inputs!$B$38)*C702+SQRT(1-Inputs!$B$38)*_xlfn.NORM.S.INV(RAND())</f>
        <v>1.3437578976393052</v>
      </c>
      <c r="Z702" s="23">
        <f ca="1">SQRT(Inputs!$B$38)*D702+SQRT(1-Inputs!$B$38)*_xlfn.NORM.S.INV(RAND())</f>
        <v>0.40668764480530351</v>
      </c>
      <c r="AA702" s="23">
        <f ca="1">SQRT(Inputs!$B$38)*E702+SQRT(1-Inputs!$B$38)*_xlfn.NORM.S.INV(RAND())</f>
        <v>-0.43521609292941527</v>
      </c>
      <c r="AB702" s="23">
        <f ca="1">SQRT(Inputs!$B$38)*F702+SQRT(1-Inputs!$B$38)*_xlfn.NORM.S.INV(RAND())</f>
        <v>-0.45431205319509249</v>
      </c>
      <c r="AC702" s="23">
        <f ca="1">SQRT(Inputs!$B$38)*G702+SQRT(1-Inputs!$B$38)*_xlfn.NORM.S.INV(RAND())</f>
        <v>-0.3953412192665462</v>
      </c>
      <c r="AD702" s="23">
        <f ca="1">SQRT(Inputs!$B$38)*H702+SQRT(1-Inputs!$B$38)*_xlfn.NORM.S.INV(RAND())</f>
        <v>-1.7409077796847336</v>
      </c>
      <c r="AE702" s="23">
        <f ca="1">SQRT(Inputs!$B$38)*I702+SQRT(1-Inputs!$B$38)*_xlfn.NORM.S.INV(RAND())</f>
        <v>1.7812827770739232</v>
      </c>
      <c r="AF702" s="23">
        <f ca="1">SQRT(Inputs!$B$38)*J702+SQRT(1-Inputs!$B$38)*_xlfn.NORM.S.INV(RAND())</f>
        <v>0.88910064765727603</v>
      </c>
      <c r="AG702" s="23">
        <f ca="1">SQRT(Inputs!$B$38)*K702+SQRT(1-Inputs!$B$38)*_xlfn.NORM.S.INV(RAND())</f>
        <v>-9.9698669925500291E-2</v>
      </c>
      <c r="AH702" s="23">
        <f ca="1">SQRT(Inputs!$B$38)*L702+SQRT(1-Inputs!$B$38)*_xlfn.NORM.S.INV(RAND())</f>
        <v>1.4382574739015546</v>
      </c>
      <c r="AI702" s="23">
        <f ca="1">SQRT(Inputs!$B$38)*M702+SQRT(1-Inputs!$B$38)*_xlfn.NORM.S.INV(RAND())</f>
        <v>-1.2298487360237957</v>
      </c>
      <c r="AJ702" s="23">
        <f ca="1">SQRT(Inputs!$B$38)*C702+SQRT(1-Inputs!$B$38)*_xlfn.NORM.S.INV(RAND())</f>
        <v>0.10152929201304642</v>
      </c>
      <c r="AK702" s="23">
        <f ca="1">SQRT(Inputs!$B$38)*D702+SQRT(1-Inputs!$B$38)*_xlfn.NORM.S.INV(RAND())</f>
        <v>0.85406002441998796</v>
      </c>
      <c r="AL702" s="23">
        <f ca="1">SQRT(Inputs!$B$38)*E702+SQRT(1-Inputs!$B$38)*_xlfn.NORM.S.INV(RAND())</f>
        <v>-1.1335565129184193</v>
      </c>
      <c r="AM702" s="23">
        <f ca="1">SQRT(Inputs!$B$38)*F702+SQRT(1-Inputs!$B$38)*_xlfn.NORM.S.INV(RAND())</f>
        <v>-0.8636890164953076</v>
      </c>
      <c r="AN702" s="23">
        <f ca="1">SQRT(Inputs!$B$38)*G702+SQRT(1-Inputs!$B$38)*_xlfn.NORM.S.INV(RAND())</f>
        <v>-0.50600428688135812</v>
      </c>
      <c r="AO702" s="23">
        <f ca="1">SQRT(Inputs!$B$38)*H702+SQRT(1-Inputs!$B$38)*_xlfn.NORM.S.INV(RAND())</f>
        <v>-0.89962666888919651</v>
      </c>
      <c r="AP702" s="23">
        <f ca="1">SQRT(Inputs!$B$38)*I702+SQRT(1-Inputs!$B$38)*_xlfn.NORM.S.INV(RAND())</f>
        <v>7.7929963809430514E-3</v>
      </c>
      <c r="AQ702" s="23">
        <f ca="1">SQRT(Inputs!$B$38)*J702+SQRT(1-Inputs!$B$38)*_xlfn.NORM.S.INV(RAND())</f>
        <v>1.8019697865774278</v>
      </c>
      <c r="AR702" s="23">
        <f ca="1">SQRT(Inputs!$B$38)*K702+SQRT(1-Inputs!$B$38)*_xlfn.NORM.S.INV(RAND())</f>
        <v>-0.26142708207713788</v>
      </c>
      <c r="AS702" s="23">
        <f ca="1">SQRT(Inputs!$B$38)*L702+SQRT(1-Inputs!$B$38)*_xlfn.NORM.S.INV(RAND())</f>
        <v>1.8268406203208778</v>
      </c>
      <c r="AT702" s="23">
        <f ca="1">SQRT(Inputs!$B$38)*M702+SQRT(1-Inputs!$B$38)*_xlfn.NORM.S.INV(RAND())</f>
        <v>-0.73761072537592309</v>
      </c>
      <c r="AU702" s="15">
        <f ca="1">Inputs!$B$6*EXP($B$8-0.5*C$5^2+C$5*N702)</f>
        <v>6106.31411930388</v>
      </c>
      <c r="AV702" s="15">
        <f t="shared" ca="1" si="365"/>
        <v>7964.6207796550379</v>
      </c>
      <c r="AW702" s="15">
        <f t="shared" ca="1" si="366"/>
        <v>9308.4289242958857</v>
      </c>
      <c r="AX702" s="15">
        <f t="shared" ca="1" si="367"/>
        <v>9448.9213091473775</v>
      </c>
      <c r="AY702" s="15">
        <f t="shared" ca="1" si="368"/>
        <v>10826.372642259614</v>
      </c>
      <c r="AZ702" s="15">
        <f t="shared" ca="1" si="369"/>
        <v>14414.052169150089</v>
      </c>
      <c r="BA702" s="15">
        <f t="shared" ca="1" si="370"/>
        <v>18713.36253551257</v>
      </c>
      <c r="BB702" s="15">
        <f t="shared" ca="1" si="371"/>
        <v>23307.131607731339</v>
      </c>
      <c r="BC702" s="15">
        <f t="shared" ca="1" si="372"/>
        <v>23828.001789188067</v>
      </c>
      <c r="BD702" s="15">
        <f t="shared" ca="1" si="373"/>
        <v>32129.084578365051</v>
      </c>
      <c r="BE702" s="15">
        <f t="shared" ca="1" si="374"/>
        <v>38365.881083135959</v>
      </c>
      <c r="BF702" s="15">
        <f ca="1">Inputs!$B$13*EXP($B$9-0.5*C$6^2+C$6*Y702)</f>
        <v>18052.981511050879</v>
      </c>
      <c r="BG702" s="15">
        <f t="shared" ca="1" si="375"/>
        <v>23677.058525092012</v>
      </c>
      <c r="BH702" s="15">
        <f t="shared" ca="1" si="376"/>
        <v>26914.390606788635</v>
      </c>
      <c r="BI702" s="15">
        <f t="shared" ca="1" si="377"/>
        <v>30722.052111531149</v>
      </c>
      <c r="BJ702" s="15">
        <f t="shared" ca="1" si="378"/>
        <v>35576.94231366177</v>
      </c>
      <c r="BK702" s="15">
        <f t="shared" ca="1" si="379"/>
        <v>34450.033591582098</v>
      </c>
      <c r="BL702" s="15">
        <f t="shared" ca="1" si="380"/>
        <v>53305.792199261137</v>
      </c>
      <c r="BM702" s="15">
        <f t="shared" ca="1" si="381"/>
        <v>73176.347437734992</v>
      </c>
      <c r="BN702" s="15">
        <f t="shared" ca="1" si="382"/>
        <v>88928.895554936127</v>
      </c>
      <c r="BO702" s="15">
        <f t="shared" ca="1" si="383"/>
        <v>129328.70769845691</v>
      </c>
      <c r="BP702" s="15">
        <f t="shared" ca="1" si="384"/>
        <v>138475.65216896083</v>
      </c>
      <c r="BQ702" s="15">
        <f ca="1">Inputs!$B$20*EXP($B$10-0.5*C$7^2+C$7*AJ702)</f>
        <v>4446.7971209054203</v>
      </c>
      <c r="BR702" s="15">
        <f t="shared" ca="1" si="385"/>
        <v>7913.7202994622839</v>
      </c>
      <c r="BS702" s="15">
        <f t="shared" ca="1" si="386"/>
        <v>7825.6325224328484</v>
      </c>
      <c r="BT702" s="15">
        <f t="shared" ca="1" si="387"/>
        <v>8602.3209047159125</v>
      </c>
      <c r="BU702" s="15">
        <f t="shared" ca="1" si="388"/>
        <v>10547.929625428073</v>
      </c>
      <c r="BV702" s="15">
        <f t="shared" ca="1" si="389"/>
        <v>11982.83658422042</v>
      </c>
      <c r="BW702" s="15">
        <f t="shared" ca="1" si="390"/>
        <v>16748.975175657302</v>
      </c>
      <c r="BX702" s="15">
        <f t="shared" ca="1" si="391"/>
        <v>33619.306806783803</v>
      </c>
      <c r="BY702" s="15">
        <f t="shared" ca="1" si="392"/>
        <v>44808.171449978501</v>
      </c>
      <c r="BZ702" s="15">
        <f t="shared" ca="1" si="393"/>
        <v>87964.931204948312</v>
      </c>
      <c r="CA702" s="15">
        <f t="shared" ca="1" si="394"/>
        <v>108384.5425877036</v>
      </c>
      <c r="CB702" s="15">
        <f ca="1">(AU702*DCF!C$10-DCF!C$5*MAX(AU702*DCF!C$10,0)-MAX(AU702-Inputs!$B$6,0)/Inputs!$B$10)*DCF!C$6</f>
        <v>1034.9168470652303</v>
      </c>
      <c r="CC702" s="15">
        <f ca="1">(AV702*DCF!D$10-DCF!D$5*MAX(AV702*DCF!D$10,0)-MAX(AV702-AU702,0)/Inputs!$B$10)*DCF!D$6</f>
        <v>1488.2229127199969</v>
      </c>
      <c r="CD702" s="15">
        <f ca="1">(AW702*DCF!E$10-DCF!E$5*MAX(AW702*DCF!E$10,0)-MAX(AW702-AV702,0)/Inputs!$B$10)*DCF!E$6</f>
        <v>1846.4868173800521</v>
      </c>
      <c r="CE702" s="15">
        <f ca="1">(AX702*DCF!F$10-DCF!F$5*MAX(AX702*DCF!F$10,0)-MAX(AX702-AW702,0)/Inputs!$B$10)*DCF!F$6</f>
        <v>2033.4514811265758</v>
      </c>
      <c r="CF702" s="15">
        <f ca="1">(AY702*DCF!G$10-DCF!G$5*MAX(AY702*DCF!G$10,0)-MAX(AY702-AX702,0)/Inputs!$B$10)*DCF!G$6</f>
        <v>1965.8942283456659</v>
      </c>
      <c r="CG702" s="15">
        <f ca="1">(AZ702*DCF!H$10-DCF!H$5*MAX(AZ702*DCF!H$10,0)-MAX(AZ702-AY702,0)/Inputs!$B$10)*DCF!H$6</f>
        <v>2161.4417499203473</v>
      </c>
      <c r="CH702" s="15">
        <f ca="1">(BA702*DCF!I$10-DCF!I$5*MAX(BA702*DCF!I$10,0)-MAX(BA702-AZ702,0)/Inputs!$B$10)*DCF!I$6</f>
        <v>2713.0111353902612</v>
      </c>
      <c r="CI702" s="15">
        <f ca="1">(BB702*DCF!J$10-DCF!J$5*MAX(BB702*DCF!J$10,0)-MAX(BB702-BA702,0)/Inputs!$B$10)*DCF!J$6</f>
        <v>3303.4478603350585</v>
      </c>
      <c r="CJ702" s="15">
        <f ca="1">(BC702*DCF!K$10-DCF!K$5*MAX(BC702*DCF!K$10,0)-MAX(BC702-BB702,0)/Inputs!$B$10)*DCF!K$6</f>
        <v>3763.0117118479188</v>
      </c>
      <c r="CK702" s="15">
        <f ca="1">(BD702*DCF!L$10-DCF!L$5*MAX(BD702*DCF!L$10,0)-MAX(BD702-BC702,0)/Inputs!$B$10)*DCF!L$6</f>
        <v>3772.2125091507041</v>
      </c>
      <c r="CL702" s="15">
        <f ca="1">(BE702*DCF!M$10-DCF!M$5*MAX(BE702*DCF!M$10,0)-MAX(BE702-BD702,0)/Inputs!$B$10)*DCF!M$6</f>
        <v>4668.8700648355598</v>
      </c>
      <c r="CM702" s="15">
        <f ca="1">(BF702*DCF!C$28-DCF!C$5*MAX(BF702*DCF!C$28,0)-MAX(BF702-Inputs!$B$13,0)/Inputs!$B$17)*DCF!C$6</f>
        <v>3970.1639165153342</v>
      </c>
      <c r="CN702" s="15">
        <f ca="1">(BG702*DCF!D$28-DCF!D$5*MAX(BG702*DCF!D$28,0)-MAX(BG702-BF702,0)/Inputs!$B$17)*DCF!D$6</f>
        <v>5773.5663299209182</v>
      </c>
      <c r="CO702" s="15">
        <f ca="1">(BH702*DCF!E$28-DCF!E$5*MAX(BH702*DCF!E$28,0)-MAX(BH702-BG702,0)/Inputs!$B$17)*DCF!E$6</f>
        <v>6984.6010772855416</v>
      </c>
      <c r="CP702" s="15">
        <f ca="1">(BI702*DCF!F$28-DCF!F$5*MAX(BI702*DCF!F$28,0)-MAX(BI702-BH702,0)/Inputs!$B$17)*DCF!F$6</f>
        <v>7646.9829413114558</v>
      </c>
      <c r="CQ702" s="15">
        <f ca="1">(BJ702*DCF!G$28-DCF!G$5*MAX(BJ702*DCF!G$28,0)-MAX(BJ702-BI702,0)/Inputs!$B$17)*DCF!G$6</f>
        <v>8414.1630332238001</v>
      </c>
      <c r="CR702" s="15">
        <f ca="1">(BK702*DCF!H$28-DCF!H$5*MAX(BK702*DCF!H$28,0)-MAX(BK702-BJ702,0)/Inputs!$B$17)*DCF!H$6</f>
        <v>8519.8733850548742</v>
      </c>
      <c r="CS702" s="15">
        <f ca="1">(BL702*DCF!I$28-DCF!I$5*MAX(BL702*DCF!I$28,0)-MAX(BL702-BK702,0)/Inputs!$B$17)*DCF!I$6</f>
        <v>9828.6395050788415</v>
      </c>
      <c r="CT702" s="15">
        <f ca="1">(BM702*DCF!J$28-DCF!J$5*MAX(BM702*DCF!J$28,0)-MAX(BM702-BL702,0)/Inputs!$B$17)*DCF!J$6</f>
        <v>13689.727011946172</v>
      </c>
      <c r="CU702" s="15">
        <f ca="1">(BN702*DCF!K$28-DCF!K$5*MAX(BN702*DCF!K$28,0)-MAX(BN702-BM702,0)/Inputs!$B$17)*DCF!K$6</f>
        <v>16850.814348909422</v>
      </c>
      <c r="CV702" s="15">
        <f ca="1">(BO702*DCF!L$28-DCF!L$5*MAX(BO702*DCF!L$28,0)-MAX(BO702-BN702,0)/Inputs!$B$17)*DCF!L$6</f>
        <v>21232.485668923164</v>
      </c>
      <c r="CW702" s="15">
        <f ca="1">(BP702*DCF!M$28-DCF!M$5*MAX(BP702*DCF!M$28,0)-MAX(BP702-BO702,0)/Inputs!$B$17)*DCF!M$6</f>
        <v>25098.161375579206</v>
      </c>
      <c r="CX702" s="15">
        <f ca="1">(BQ702*DCF!C$46-DCF!C$5*MAX(BQ702*DCF!C$46,0)-MAX(BQ702-Inputs!$B$20,0)/Inputs!$B$24)*DCF!C$6</f>
        <v>-1602.3998528213074</v>
      </c>
      <c r="CY702" s="15">
        <f ca="1">(BR702*DCF!D$46-DCF!D$5*MAX(BR702*DCF!D$46,0)-MAX(BR702-BQ702,0)/Inputs!$B$24)*DCF!D$6</f>
        <v>-2829.9948469901815</v>
      </c>
      <c r="CZ702" s="15">
        <f ca="1">(BS702*DCF!E$46-DCF!E$5*MAX(BS702*DCF!E$46,0)-MAX(BS702-BR702,0)/Inputs!$B$24)*DCF!E$6</f>
        <v>-925.39467122616622</v>
      </c>
      <c r="DA702" s="15">
        <f ca="1">(BT702*DCF!F$46-DCF!F$5*MAX(BT702*DCF!F$46,0)-MAX(BT702-BS702,0)/Inputs!$B$24)*DCF!F$6</f>
        <v>-909.29218928504611</v>
      </c>
      <c r="DB702" s="15">
        <f ca="1">(BU702*DCF!G$46-DCF!G$5*MAX(BU702*DCF!G$46,0)-MAX(BU702-BT702,0)/Inputs!$B$24)*DCF!G$6</f>
        <v>-1009.2758455480509</v>
      </c>
      <c r="DC702" s="15">
        <f ca="1">(BV702*DCF!H$46-DCF!H$5*MAX(BV702*DCF!H$46,0)-MAX(BV702-BU702,0)/Inputs!$B$24)*DCF!H$6</f>
        <v>-445.88854562391867</v>
      </c>
      <c r="DD702" s="15">
        <f ca="1">(BW702*DCF!I$46-DCF!I$5*MAX(BW702*DCF!I$46,0)-MAX(BW702-BV702,0)/Inputs!$B$24)*DCF!I$6</f>
        <v>-981.34993581848039</v>
      </c>
      <c r="DE702" s="15">
        <f ca="1">(BX702*DCF!J$46-DCF!J$5*MAX(BX702*DCF!J$46,0)-MAX(BX702-BW702,0)/Inputs!$B$24)*DCF!J$6</f>
        <v>-3063.4994016703722</v>
      </c>
      <c r="DF702" s="15">
        <f ca="1">(BY702*DCF!K$46-DCF!K$5*MAX(BY702*DCF!K$46,0)-MAX(BY702-BX702,0)/Inputs!$B$24)*DCF!K$6</f>
        <v>-181.38164545215733</v>
      </c>
      <c r="DG702" s="15">
        <f ca="1">(BZ702*DCF!L$46-DCF!L$5*MAX(BZ702*DCF!L$46,0)-MAX(BZ702-BY702,0)/Inputs!$B$24)*DCF!L$6</f>
        <v>-3685.9091589356331</v>
      </c>
      <c r="DH702" s="15">
        <f ca="1">(CA702*DCF!M$46-DCF!M$5*MAX(CA702*DCF!M$46,0)-MAX(CA702-BZ702,0)/Inputs!$B$24)*DCF!M$6</f>
        <v>4228.0763398227291</v>
      </c>
      <c r="DI702" s="15">
        <f ca="1">SUM(CB702:CL702)+BE702*DCF!M$10*(1+Inputs!$B$30)*(1-Inputs!$B$33)*(1-Inputs!$B$30/Inputs!$B$31)/(Inputs!$B$29-Inputs!$B$30)*DCF!M$6</f>
        <v>135523.72170874014</v>
      </c>
      <c r="DJ702" s="15">
        <f ca="1">SUM(CM702:CW702)+BP702*DCF!M$28*(1+Inputs!$B$30)*(1-Inputs!$B$33)*(1-Inputs!$B$30/Inputs!$B$31)/(Inputs!$B$29-Inputs!$B$30)*DCF!M$6</f>
        <v>641848.60677661304</v>
      </c>
      <c r="DK702" s="15">
        <f ca="1">SUM(CX702:DH702)+CA702*DCF!M$46*(1+Inputs!$B$30)*(1-Inputs!$B$33)*(1-Inputs!$B$30/Inputs!$B$31)/(Inputs!$B$29-Inputs!$B$30)*DCF!M$6</f>
        <v>156169.03205688435</v>
      </c>
      <c r="DM702" s="15">
        <f ca="1">DI702+DJ702+DK702+Inputs!$B$34+Inputs!$B$36-Inputs!$B$35</f>
        <v>1010392.3605422375</v>
      </c>
    </row>
    <row r="703" spans="1:117" x14ac:dyDescent="0.75">
      <c r="A703" s="11">
        <v>690</v>
      </c>
      <c r="C703" s="23">
        <f t="shared" ca="1" si="398"/>
        <v>-0.85887485892354443</v>
      </c>
      <c r="D703" s="23">
        <f t="shared" ca="1" si="398"/>
        <v>-0.9167639335026011</v>
      </c>
      <c r="E703" s="23">
        <f t="shared" ca="1" si="398"/>
        <v>0.25853897229640249</v>
      </c>
      <c r="F703" s="23">
        <f t="shared" ca="1" si="398"/>
        <v>1.0615607194458823</v>
      </c>
      <c r="G703" s="23">
        <f t="shared" ca="1" si="398"/>
        <v>0.14609699630980569</v>
      </c>
      <c r="H703" s="23">
        <f t="shared" ca="1" si="398"/>
        <v>2.4219784609598193E-2</v>
      </c>
      <c r="I703" s="23">
        <f t="shared" ca="1" si="398"/>
        <v>-0.56086510048065374</v>
      </c>
      <c r="J703" s="23">
        <f t="shared" ca="1" si="398"/>
        <v>0.270384355335473</v>
      </c>
      <c r="K703" s="23">
        <f t="shared" ca="1" si="398"/>
        <v>0.11005408101421955</v>
      </c>
      <c r="L703" s="23">
        <f t="shared" ca="1" si="398"/>
        <v>0.13981745106335325</v>
      </c>
      <c r="M703" s="23">
        <f t="shared" ca="1" si="398"/>
        <v>-1.3057904415129085</v>
      </c>
      <c r="N703" s="23">
        <f ca="1">SQRT(Inputs!$B$38)*C703+SQRT(1-Inputs!$B$38)*_xlfn.NORM.S.INV(RAND())</f>
        <v>-0.88707830129204179</v>
      </c>
      <c r="O703" s="23">
        <f ca="1">SQRT(Inputs!$B$38)*D703+SQRT(1-Inputs!$B$38)*_xlfn.NORM.S.INV(RAND())</f>
        <v>-2.5436359626661611</v>
      </c>
      <c r="P703" s="23">
        <f ca="1">SQRT(Inputs!$B$38)*E703+SQRT(1-Inputs!$B$38)*_xlfn.NORM.S.INV(RAND())</f>
        <v>0.26153470898026959</v>
      </c>
      <c r="Q703" s="23">
        <f ca="1">SQRT(Inputs!$B$38)*F703+SQRT(1-Inputs!$B$38)*_xlfn.NORM.S.INV(RAND())</f>
        <v>-0.24908975388961485</v>
      </c>
      <c r="R703" s="23">
        <f ca="1">SQRT(Inputs!$B$38)*G703+SQRT(1-Inputs!$B$38)*_xlfn.NORM.S.INV(RAND())</f>
        <v>0.63572389094850568</v>
      </c>
      <c r="S703" s="23">
        <f ca="1">SQRT(Inputs!$B$38)*H703+SQRT(1-Inputs!$B$38)*_xlfn.NORM.S.INV(RAND())</f>
        <v>0.67154186256626125</v>
      </c>
      <c r="T703" s="23">
        <f ca="1">SQRT(Inputs!$B$38)*I703+SQRT(1-Inputs!$B$38)*_xlfn.NORM.S.INV(RAND())</f>
        <v>0.74982347597724686</v>
      </c>
      <c r="U703" s="23">
        <f ca="1">SQRT(Inputs!$B$38)*J703+SQRT(1-Inputs!$B$38)*_xlfn.NORM.S.INV(RAND())</f>
        <v>1.8253375867400972</v>
      </c>
      <c r="V703" s="23">
        <f ca="1">SQRT(Inputs!$B$38)*K703+SQRT(1-Inputs!$B$38)*_xlfn.NORM.S.INV(RAND())</f>
        <v>-0.25664685074488069</v>
      </c>
      <c r="W703" s="23">
        <f ca="1">SQRT(Inputs!$B$38)*L703+SQRT(1-Inputs!$B$38)*_xlfn.NORM.S.INV(RAND())</f>
        <v>-0.94420425138455888</v>
      </c>
      <c r="X703" s="23">
        <f ca="1">SQRT(Inputs!$B$38)*M703+SQRT(1-Inputs!$B$38)*_xlfn.NORM.S.INV(RAND())</f>
        <v>-0.50474744292563523</v>
      </c>
      <c r="Y703" s="23">
        <f ca="1">SQRT(Inputs!$B$38)*C703+SQRT(1-Inputs!$B$38)*_xlfn.NORM.S.INV(RAND())</f>
        <v>-1.0315732867739098</v>
      </c>
      <c r="Z703" s="23">
        <f ca="1">SQRT(Inputs!$B$38)*D703+SQRT(1-Inputs!$B$38)*_xlfn.NORM.S.INV(RAND())</f>
        <v>-1.0730605727331823</v>
      </c>
      <c r="AA703" s="23">
        <f ca="1">SQRT(Inputs!$B$38)*E703+SQRT(1-Inputs!$B$38)*_xlfn.NORM.S.INV(RAND())</f>
        <v>0.11479966309607356</v>
      </c>
      <c r="AB703" s="23">
        <f ca="1">SQRT(Inputs!$B$38)*F703+SQRT(1-Inputs!$B$38)*_xlfn.NORM.S.INV(RAND())</f>
        <v>0.70053252650607722</v>
      </c>
      <c r="AC703" s="23">
        <f ca="1">SQRT(Inputs!$B$38)*G703+SQRT(1-Inputs!$B$38)*_xlfn.NORM.S.INV(RAND())</f>
        <v>0.5618118050871701</v>
      </c>
      <c r="AD703" s="23">
        <f ca="1">SQRT(Inputs!$B$38)*H703+SQRT(1-Inputs!$B$38)*_xlfn.NORM.S.INV(RAND())</f>
        <v>4.7739276914779485E-2</v>
      </c>
      <c r="AE703" s="23">
        <f ca="1">SQRT(Inputs!$B$38)*I703+SQRT(1-Inputs!$B$38)*_xlfn.NORM.S.INV(RAND())</f>
        <v>0.96005793409865481</v>
      </c>
      <c r="AF703" s="23">
        <f ca="1">SQRT(Inputs!$B$38)*J703+SQRT(1-Inputs!$B$38)*_xlfn.NORM.S.INV(RAND())</f>
        <v>-0.95876733436967687</v>
      </c>
      <c r="AG703" s="23">
        <f ca="1">SQRT(Inputs!$B$38)*K703+SQRT(1-Inputs!$B$38)*_xlfn.NORM.S.INV(RAND())</f>
        <v>0.38425815416298253</v>
      </c>
      <c r="AH703" s="23">
        <f ca="1">SQRT(Inputs!$B$38)*L703+SQRT(1-Inputs!$B$38)*_xlfn.NORM.S.INV(RAND())</f>
        <v>0.34582836301951142</v>
      </c>
      <c r="AI703" s="23">
        <f ca="1">SQRT(Inputs!$B$38)*M703+SQRT(1-Inputs!$B$38)*_xlfn.NORM.S.INV(RAND())</f>
        <v>-1.7404747491220922</v>
      </c>
      <c r="AJ703" s="23">
        <f ca="1">SQRT(Inputs!$B$38)*C703+SQRT(1-Inputs!$B$38)*_xlfn.NORM.S.INV(RAND())</f>
        <v>0.71530187370678022</v>
      </c>
      <c r="AK703" s="23">
        <f ca="1">SQRT(Inputs!$B$38)*D703+SQRT(1-Inputs!$B$38)*_xlfn.NORM.S.INV(RAND())</f>
        <v>-1.9793048769105894</v>
      </c>
      <c r="AL703" s="23">
        <f ca="1">SQRT(Inputs!$B$38)*E703+SQRT(1-Inputs!$B$38)*_xlfn.NORM.S.INV(RAND())</f>
        <v>0.51145642342161346</v>
      </c>
      <c r="AM703" s="23">
        <f ca="1">SQRT(Inputs!$B$38)*F703+SQRT(1-Inputs!$B$38)*_xlfn.NORM.S.INV(RAND())</f>
        <v>2.136432687307932</v>
      </c>
      <c r="AN703" s="23">
        <f ca="1">SQRT(Inputs!$B$38)*G703+SQRT(1-Inputs!$B$38)*_xlfn.NORM.S.INV(RAND())</f>
        <v>-1.172734814208102</v>
      </c>
      <c r="AO703" s="23">
        <f ca="1">SQRT(Inputs!$B$38)*H703+SQRT(1-Inputs!$B$38)*_xlfn.NORM.S.INV(RAND())</f>
        <v>0.36145205716515155</v>
      </c>
      <c r="AP703" s="23">
        <f ca="1">SQRT(Inputs!$B$38)*I703+SQRT(1-Inputs!$B$38)*_xlfn.NORM.S.INV(RAND())</f>
        <v>-1.7867956136652883</v>
      </c>
      <c r="AQ703" s="23">
        <f ca="1">SQRT(Inputs!$B$38)*J703+SQRT(1-Inputs!$B$38)*_xlfn.NORM.S.INV(RAND())</f>
        <v>-1.2585393954882464</v>
      </c>
      <c r="AR703" s="23">
        <f ca="1">SQRT(Inputs!$B$38)*K703+SQRT(1-Inputs!$B$38)*_xlfn.NORM.S.INV(RAND())</f>
        <v>1.7015011262371966</v>
      </c>
      <c r="AS703" s="23">
        <f ca="1">SQRT(Inputs!$B$38)*L703+SQRT(1-Inputs!$B$38)*_xlfn.NORM.S.INV(RAND())</f>
        <v>0.1808312093707809</v>
      </c>
      <c r="AT703" s="23">
        <f ca="1">SQRT(Inputs!$B$38)*M703+SQRT(1-Inputs!$B$38)*_xlfn.NORM.S.INV(RAND())</f>
        <v>-1.4586905420592042</v>
      </c>
      <c r="AU703" s="15">
        <f ca="1">Inputs!$B$6*EXP($B$8-0.5*C$5^2+C$5*N703)</f>
        <v>4298.4867602304193</v>
      </c>
      <c r="AV703" s="15">
        <f t="shared" ca="1" si="365"/>
        <v>3599.6982836080006</v>
      </c>
      <c r="AW703" s="15">
        <f t="shared" ca="1" si="366"/>
        <v>4546.791232864166</v>
      </c>
      <c r="AX703" s="15">
        <f t="shared" ca="1" si="367"/>
        <v>5381.0860884268413</v>
      </c>
      <c r="AY703" s="15">
        <f t="shared" ca="1" si="368"/>
        <v>7083.070430658061</v>
      </c>
      <c r="AZ703" s="15">
        <f t="shared" ca="1" si="369"/>
        <v>9327.6791740748504</v>
      </c>
      <c r="BA703" s="15">
        <f t="shared" ca="1" si="370"/>
        <v>12346.563849395172</v>
      </c>
      <c r="BB703" s="15">
        <f t="shared" ca="1" si="371"/>
        <v>18149.278986786037</v>
      </c>
      <c r="BC703" s="15">
        <f t="shared" ca="1" si="372"/>
        <v>21684.328702790215</v>
      </c>
      <c r="BD703" s="15">
        <f t="shared" ca="1" si="373"/>
        <v>24319.850054797178</v>
      </c>
      <c r="BE703" s="15">
        <f t="shared" ca="1" si="374"/>
        <v>28461.85045783472</v>
      </c>
      <c r="BF703" s="15">
        <f ca="1">Inputs!$B$13*EXP($B$9-0.5*C$6^2+C$6*Y703)</f>
        <v>11272.959919721025</v>
      </c>
      <c r="BG703" s="15">
        <f t="shared" ca="1" si="375"/>
        <v>11320.319021480478</v>
      </c>
      <c r="BH703" s="15">
        <f t="shared" ca="1" si="376"/>
        <v>14097.224886775928</v>
      </c>
      <c r="BI703" s="15">
        <f t="shared" ca="1" si="377"/>
        <v>19221.907224893705</v>
      </c>
      <c r="BJ703" s="15">
        <f t="shared" ca="1" si="378"/>
        <v>25552.546942751003</v>
      </c>
      <c r="BK703" s="15">
        <f t="shared" ca="1" si="379"/>
        <v>31565.398964681768</v>
      </c>
      <c r="BL703" s="15">
        <f t="shared" ca="1" si="380"/>
        <v>43911.34456040131</v>
      </c>
      <c r="BM703" s="15">
        <f t="shared" ca="1" si="381"/>
        <v>47915.727114199246</v>
      </c>
      <c r="BN703" s="15">
        <f t="shared" ca="1" si="382"/>
        <v>61707.411541481692</v>
      </c>
      <c r="BO703" s="15">
        <f t="shared" ca="1" si="383"/>
        <v>79038.888551072116</v>
      </c>
      <c r="BP703" s="15">
        <f t="shared" ca="1" si="384"/>
        <v>79871.983093724804</v>
      </c>
      <c r="BQ703" s="15">
        <f ca="1">Inputs!$B$20*EXP($B$10-0.5*C$7^2+C$7*AJ703)</f>
        <v>5528.2902924091768</v>
      </c>
      <c r="BR703" s="15">
        <f t="shared" ca="1" si="385"/>
        <v>4000.712423465618</v>
      </c>
      <c r="BS703" s="15">
        <f t="shared" ca="1" si="386"/>
        <v>6345.4087423080846</v>
      </c>
      <c r="BT703" s="15">
        <f t="shared" ca="1" si="387"/>
        <v>15323.500668831952</v>
      </c>
      <c r="BU703" s="15">
        <f t="shared" ca="1" si="388"/>
        <v>15989.887736804274</v>
      </c>
      <c r="BV703" s="15">
        <f t="shared" ca="1" si="389"/>
        <v>24133.995853328019</v>
      </c>
      <c r="BW703" s="15">
        <f t="shared" ca="1" si="390"/>
        <v>23072.925576832924</v>
      </c>
      <c r="BX703" s="15">
        <f t="shared" ca="1" si="391"/>
        <v>25074.976571790994</v>
      </c>
      <c r="BY703" s="15">
        <f t="shared" ca="1" si="392"/>
        <v>48653.176787959725</v>
      </c>
      <c r="BZ703" s="15">
        <f t="shared" ca="1" si="393"/>
        <v>70574.762648039774</v>
      </c>
      <c r="CA703" s="15">
        <f t="shared" ca="1" si="394"/>
        <v>76499.439575899742</v>
      </c>
      <c r="CB703" s="15">
        <f ca="1">(AU703*DCF!C$10-DCF!C$5*MAX(AU703*DCF!C$10,0)-MAX(AU703-Inputs!$B$6,0)/Inputs!$B$10)*DCF!C$6</f>
        <v>1047.8069783640599</v>
      </c>
      <c r="CC703" s="15">
        <f ca="1">(AV703*DCF!D$10-DCF!D$5*MAX(AV703*DCF!D$10,0)-MAX(AV703-AU703,0)/Inputs!$B$10)*DCF!D$6</f>
        <v>877.40206947408342</v>
      </c>
      <c r="CD703" s="15">
        <f ca="1">(AW703*DCF!E$10-DCF!E$5*MAX(AW703*DCF!E$10,0)-MAX(AW703-AV703,0)/Inputs!$B$10)*DCF!E$6</f>
        <v>836.45716396336854</v>
      </c>
      <c r="CE703" s="15">
        <f ca="1">(AX703*DCF!F$10-DCF!F$5*MAX(AX703*DCF!F$10,0)-MAX(AX703-AW703,0)/Inputs!$B$10)*DCF!F$6</f>
        <v>1001.0864425096942</v>
      </c>
      <c r="CF703" s="15">
        <f ca="1">(AY703*DCF!G$10-DCF!G$5*MAX(AY703*DCF!G$10,0)-MAX(AY703-AX703,0)/Inputs!$B$10)*DCF!G$6</f>
        <v>1132.2439551121054</v>
      </c>
      <c r="CG703" s="15">
        <f ca="1">(AZ703*DCF!H$10-DCF!H$5*MAX(AZ703*DCF!H$10,0)-MAX(AZ703-AY703,0)/Inputs!$B$10)*DCF!H$6</f>
        <v>1412.4050798962694</v>
      </c>
      <c r="CH703" s="15">
        <f ca="1">(BA703*DCF!I$10-DCF!I$5*MAX(BA703*DCF!I$10,0)-MAX(BA703-AZ703,0)/Inputs!$B$10)*DCF!I$6</f>
        <v>1760.0639523525233</v>
      </c>
      <c r="CI703" s="15">
        <f ca="1">(BB703*DCF!J$10-DCF!J$5*MAX(BB703*DCF!J$10,0)-MAX(BB703-BA703,0)/Inputs!$B$10)*DCF!J$6</f>
        <v>2235.1525283450032</v>
      </c>
      <c r="CJ703" s="15">
        <f ca="1">(BC703*DCF!K$10-DCF!K$5*MAX(BC703*DCF!K$10,0)-MAX(BC703-BB703,0)/Inputs!$B$10)*DCF!K$6</f>
        <v>2995.9755219306994</v>
      </c>
      <c r="CK703" s="15">
        <f ca="1">(BD703*DCF!L$10-DCF!L$5*MAX(BD703*DCF!L$10,0)-MAX(BD703-BC703,0)/Inputs!$B$10)*DCF!L$6</f>
        <v>3327.0802701128273</v>
      </c>
      <c r="CL703" s="15">
        <f ca="1">(BE703*DCF!M$10-DCF!M$5*MAX(BE703*DCF!M$10,0)-MAX(BE703-BD703,0)/Inputs!$B$10)*DCF!M$6</f>
        <v>3521.5290214663833</v>
      </c>
      <c r="CM703" s="15">
        <f ca="1">(BF703*DCF!C$28-DCF!C$5*MAX(BF703*DCF!C$28,0)-MAX(BF703-Inputs!$B$13,0)/Inputs!$B$17)*DCF!C$6</f>
        <v>3440.4334379848297</v>
      </c>
      <c r="CN703" s="15">
        <f ca="1">(BG703*DCF!D$28-DCF!D$5*MAX(BG703*DCF!D$28,0)-MAX(BG703-BF703,0)/Inputs!$B$17)*DCF!D$6</f>
        <v>3323.9911737150601</v>
      </c>
      <c r="CO703" s="15">
        <f ca="1">(BH703*DCF!E$28-DCF!E$5*MAX(BH703*DCF!E$28,0)-MAX(BH703-BG703,0)/Inputs!$B$17)*DCF!E$6</f>
        <v>3445.2951868275063</v>
      </c>
      <c r="CP703" s="15">
        <f ca="1">(BI703*DCF!F$28-DCF!F$5*MAX(BI703*DCF!F$28,0)-MAX(BI703-BH703,0)/Inputs!$B$17)*DCF!F$6</f>
        <v>4285.2120685061082</v>
      </c>
      <c r="CQ703" s="15">
        <f ca="1">(BJ703*DCF!G$28-DCF!G$5*MAX(BJ703*DCF!G$28,0)-MAX(BJ703-BI703,0)/Inputs!$B$17)*DCF!G$6</f>
        <v>5565.051109452379</v>
      </c>
      <c r="CR703" s="15">
        <f ca="1">(BK703*DCF!H$28-DCF!H$5*MAX(BK703*DCF!H$28,0)-MAX(BK703-BJ703,0)/Inputs!$B$17)*DCF!H$6</f>
        <v>6872.242954202964</v>
      </c>
      <c r="CS703" s="15">
        <f ca="1">(BL703*DCF!I$28-DCF!I$5*MAX(BL703*DCF!I$28,0)-MAX(BL703-BK703,0)/Inputs!$B$17)*DCF!I$6</f>
        <v>8553.8643509802732</v>
      </c>
      <c r="CT703" s="15">
        <f ca="1">(BM703*DCF!J$28-DCF!J$5*MAX(BM703*DCF!J$28,0)-MAX(BM703-BL703,0)/Inputs!$B$17)*DCF!J$6</f>
        <v>10158.236523209998</v>
      </c>
      <c r="CU703" s="15">
        <f ca="1">(BN703*DCF!K$28-DCF!K$5*MAX(BN703*DCF!K$28,0)-MAX(BN703-BM703,0)/Inputs!$B$17)*DCF!K$6</f>
        <v>11342.273031381463</v>
      </c>
      <c r="CV703" s="15">
        <f ca="1">(BO703*DCF!L$28-DCF!L$5*MAX(BO703*DCF!L$28,0)-MAX(BO703-BN703,0)/Inputs!$B$17)*DCF!L$6</f>
        <v>13808.831758593296</v>
      </c>
      <c r="CW703" s="15">
        <f ca="1">(BP703*DCF!M$28-DCF!M$5*MAX(BP703*DCF!M$28,0)-MAX(BP703-BO703,0)/Inputs!$B$17)*DCF!M$6</f>
        <v>14940.878054219034</v>
      </c>
      <c r="CX703" s="15">
        <f ca="1">(BQ703*DCF!C$46-DCF!C$5*MAX(BQ703*DCF!C$46,0)-MAX(BQ703-Inputs!$B$20,0)/Inputs!$B$24)*DCF!C$6</f>
        <v>-2351.7022811149031</v>
      </c>
      <c r="CY703" s="15">
        <f ca="1">(BR703*DCF!D$46-DCF!D$5*MAX(BR703*DCF!D$46,0)-MAX(BR703-BQ703,0)/Inputs!$B$24)*DCF!D$6</f>
        <v>-682.82831286582018</v>
      </c>
      <c r="CZ703" s="15">
        <f ca="1">(BS703*DCF!E$46-DCF!E$5*MAX(BS703*DCF!E$46,0)-MAX(BS703-BR703,0)/Inputs!$B$24)*DCF!E$6</f>
        <v>-1674.5703723824502</v>
      </c>
      <c r="DA703" s="15">
        <f ca="1">(BT703*DCF!F$46-DCF!F$5*MAX(BT703*DCF!F$46,0)-MAX(BT703-BS703,0)/Inputs!$B$24)*DCF!F$6</f>
        <v>-4385.1612908497218</v>
      </c>
      <c r="DB703" s="15">
        <f ca="1">(BU703*DCF!G$46-DCF!G$5*MAX(BU703*DCF!G$46,0)-MAX(BU703-BT703,0)/Inputs!$B$24)*DCF!G$6</f>
        <v>-762.02767477047655</v>
      </c>
      <c r="DC703" s="15">
        <f ca="1">(BV703*DCF!H$46-DCF!H$5*MAX(BV703*DCF!H$46,0)-MAX(BV703-BU703,0)/Inputs!$B$24)*DCF!H$6</f>
        <v>-2530.7316974314267</v>
      </c>
      <c r="DD703" s="15">
        <f ca="1">(BW703*DCF!I$46-DCF!I$5*MAX(BW703*DCF!I$46,0)-MAX(BW703-BV703,0)/Inputs!$B$24)*DCF!I$6</f>
        <v>532.87815861966749</v>
      </c>
      <c r="DE703" s="15">
        <f ca="1">(BX703*DCF!J$46-DCF!J$5*MAX(BX703*DCF!J$46,0)-MAX(BX703-BW703,0)/Inputs!$B$24)*DCF!J$6</f>
        <v>520.91469123341028</v>
      </c>
      <c r="DF703" s="15">
        <f ca="1">(BY703*DCF!K$46-DCF!K$5*MAX(BY703*DCF!K$46,0)-MAX(BY703-BX703,0)/Inputs!$B$24)*DCF!K$6</f>
        <v>-2996.7992879538656</v>
      </c>
      <c r="DG703" s="15">
        <f ca="1">(BZ703*DCF!L$46-DCF!L$5*MAX(BZ703*DCF!L$46,0)-MAX(BZ703-BY703,0)/Inputs!$B$24)*DCF!L$6</f>
        <v>-82.420537912093835</v>
      </c>
      <c r="DH703" s="15">
        <f ca="1">(CA703*DCF!M$46-DCF!M$5*MAX(CA703*DCF!M$46,0)-MAX(CA703-BZ703,0)/Inputs!$B$24)*DCF!M$6</f>
        <v>4758.665325531063</v>
      </c>
      <c r="DI703" s="15">
        <f ca="1">SUM(CB703:CL703)+BE703*DCF!M$10*(1+Inputs!$B$30)*(1-Inputs!$B$33)*(1-Inputs!$B$30/Inputs!$B$31)/(Inputs!$B$29-Inputs!$B$30)*DCF!M$6</f>
        <v>99356.909176689805</v>
      </c>
      <c r="DJ703" s="15">
        <f ca="1">SUM(CM703:CW703)+BP703*DCF!M$28*(1+Inputs!$B$30)*(1-Inputs!$B$33)*(1-Inputs!$B$30/Inputs!$B$31)/(Inputs!$B$29-Inputs!$B$30)*DCF!M$6</f>
        <v>382116.02317903261</v>
      </c>
      <c r="DK703" s="15">
        <f ca="1">SUM(CX703:DH703)+CA703*DCF!M$46*(1+Inputs!$B$30)*(1-Inputs!$B$33)*(1-Inputs!$B$30/Inputs!$B$31)/(Inputs!$B$29-Inputs!$B$30)*DCF!M$6</f>
        <v>108623.41224237651</v>
      </c>
      <c r="DM703" s="15">
        <f ca="1">DI703+DJ703+DK703+Inputs!$B$34+Inputs!$B$36-Inputs!$B$35</f>
        <v>666947.34459809889</v>
      </c>
    </row>
    <row r="704" spans="1:117" x14ac:dyDescent="0.75">
      <c r="A704" s="11">
        <v>691</v>
      </c>
      <c r="C704" s="23">
        <f t="shared" ref="C704:M713" ca="1" si="399">_xlfn.NORM.S.INV(RAND())</f>
        <v>1.0604479422346698</v>
      </c>
      <c r="D704" s="23">
        <f t="shared" ca="1" si="399"/>
        <v>1.5678901392055824</v>
      </c>
      <c r="E704" s="23">
        <f t="shared" ca="1" si="399"/>
        <v>-0.54770537333650604</v>
      </c>
      <c r="F704" s="23">
        <f t="shared" ca="1" si="399"/>
        <v>0.25469003767941484</v>
      </c>
      <c r="G704" s="23">
        <f t="shared" ca="1" si="399"/>
        <v>-0.15869448465427416</v>
      </c>
      <c r="H704" s="23">
        <f t="shared" ca="1" si="399"/>
        <v>-0.29776838339409689</v>
      </c>
      <c r="I704" s="23">
        <f t="shared" ca="1" si="399"/>
        <v>-0.81190024304859876</v>
      </c>
      <c r="J704" s="23">
        <f t="shared" ca="1" si="399"/>
        <v>0.57199578957250929</v>
      </c>
      <c r="K704" s="23">
        <f t="shared" ca="1" si="399"/>
        <v>1.2851834361046071</v>
      </c>
      <c r="L704" s="23">
        <f t="shared" ca="1" si="399"/>
        <v>1.432803730321875</v>
      </c>
      <c r="M704" s="23">
        <f t="shared" ca="1" si="399"/>
        <v>-0.82730628192921751</v>
      </c>
      <c r="N704" s="23">
        <f ca="1">SQRT(Inputs!$B$38)*C704+SQRT(1-Inputs!$B$38)*_xlfn.NORM.S.INV(RAND())</f>
        <v>0.91809873616648185</v>
      </c>
      <c r="O704" s="23">
        <f ca="1">SQRT(Inputs!$B$38)*D704+SQRT(1-Inputs!$B$38)*_xlfn.NORM.S.INV(RAND())</f>
        <v>1.4640394335830598</v>
      </c>
      <c r="P704" s="23">
        <f ca="1">SQRT(Inputs!$B$38)*E704+SQRT(1-Inputs!$B$38)*_xlfn.NORM.S.INV(RAND())</f>
        <v>-1.0737842651655785</v>
      </c>
      <c r="Q704" s="23">
        <f ca="1">SQRT(Inputs!$B$38)*F704+SQRT(1-Inputs!$B$38)*_xlfn.NORM.S.INV(RAND())</f>
        <v>0.80268750215258877</v>
      </c>
      <c r="R704" s="23">
        <f ca="1">SQRT(Inputs!$B$38)*G704+SQRT(1-Inputs!$B$38)*_xlfn.NORM.S.INV(RAND())</f>
        <v>1.0136653096980692</v>
      </c>
      <c r="S704" s="23">
        <f ca="1">SQRT(Inputs!$B$38)*H704+SQRT(1-Inputs!$B$38)*_xlfn.NORM.S.INV(RAND())</f>
        <v>-0.92239431539265371</v>
      </c>
      <c r="T704" s="23">
        <f ca="1">SQRT(Inputs!$B$38)*I704+SQRT(1-Inputs!$B$38)*_xlfn.NORM.S.INV(RAND())</f>
        <v>-2.6129026821151262</v>
      </c>
      <c r="U704" s="23">
        <f ca="1">SQRT(Inputs!$B$38)*J704+SQRT(1-Inputs!$B$38)*_xlfn.NORM.S.INV(RAND())</f>
        <v>1.1200813194749284</v>
      </c>
      <c r="V704" s="23">
        <f ca="1">SQRT(Inputs!$B$38)*K704+SQRT(1-Inputs!$B$38)*_xlfn.NORM.S.INV(RAND())</f>
        <v>-0.24684499507499347</v>
      </c>
      <c r="W704" s="23">
        <f ca="1">SQRT(Inputs!$B$38)*L704+SQRT(1-Inputs!$B$38)*_xlfn.NORM.S.INV(RAND())</f>
        <v>0.19100892986809659</v>
      </c>
      <c r="X704" s="23">
        <f ca="1">SQRT(Inputs!$B$38)*M704+SQRT(1-Inputs!$B$38)*_xlfn.NORM.S.INV(RAND())</f>
        <v>-0.5419338782242169</v>
      </c>
      <c r="Y704" s="23">
        <f ca="1">SQRT(Inputs!$B$38)*C704+SQRT(1-Inputs!$B$38)*_xlfn.NORM.S.INV(RAND())</f>
        <v>0.51179258958189833</v>
      </c>
      <c r="Z704" s="23">
        <f ca="1">SQRT(Inputs!$B$38)*D704+SQRT(1-Inputs!$B$38)*_xlfn.NORM.S.INV(RAND())</f>
        <v>0.81813426379292031</v>
      </c>
      <c r="AA704" s="23">
        <f ca="1">SQRT(Inputs!$B$38)*E704+SQRT(1-Inputs!$B$38)*_xlfn.NORM.S.INV(RAND())</f>
        <v>-0.40165900850403413</v>
      </c>
      <c r="AB704" s="23">
        <f ca="1">SQRT(Inputs!$B$38)*F704+SQRT(1-Inputs!$B$38)*_xlfn.NORM.S.INV(RAND())</f>
        <v>0.35238656553254333</v>
      </c>
      <c r="AC704" s="23">
        <f ca="1">SQRT(Inputs!$B$38)*G704+SQRT(1-Inputs!$B$38)*_xlfn.NORM.S.INV(RAND())</f>
        <v>0.8253405104874928</v>
      </c>
      <c r="AD704" s="23">
        <f ca="1">SQRT(Inputs!$B$38)*H704+SQRT(1-Inputs!$B$38)*_xlfn.NORM.S.INV(RAND())</f>
        <v>1.3060891409696631</v>
      </c>
      <c r="AE704" s="23">
        <f ca="1">SQRT(Inputs!$B$38)*I704+SQRT(1-Inputs!$B$38)*_xlfn.NORM.S.INV(RAND())</f>
        <v>0.48515893524132481</v>
      </c>
      <c r="AF704" s="23">
        <f ca="1">SQRT(Inputs!$B$38)*J704+SQRT(1-Inputs!$B$38)*_xlfn.NORM.S.INV(RAND())</f>
        <v>0.87867663862351686</v>
      </c>
      <c r="AG704" s="23">
        <f ca="1">SQRT(Inputs!$B$38)*K704+SQRT(1-Inputs!$B$38)*_xlfn.NORM.S.INV(RAND())</f>
        <v>0.26691988311234993</v>
      </c>
      <c r="AH704" s="23">
        <f ca="1">SQRT(Inputs!$B$38)*L704+SQRT(1-Inputs!$B$38)*_xlfn.NORM.S.INV(RAND())</f>
        <v>0.35071193708555493</v>
      </c>
      <c r="AI704" s="23">
        <f ca="1">SQRT(Inputs!$B$38)*M704+SQRT(1-Inputs!$B$38)*_xlfn.NORM.S.INV(RAND())</f>
        <v>6.2422005131321623E-2</v>
      </c>
      <c r="AJ704" s="23">
        <f ca="1">SQRT(Inputs!$B$38)*C704+SQRT(1-Inputs!$B$38)*_xlfn.NORM.S.INV(RAND())</f>
        <v>2.2960326128360298</v>
      </c>
      <c r="AK704" s="23">
        <f ca="1">SQRT(Inputs!$B$38)*D704+SQRT(1-Inputs!$B$38)*_xlfn.NORM.S.INV(RAND())</f>
        <v>1.3285905718893365</v>
      </c>
      <c r="AL704" s="23">
        <f ca="1">SQRT(Inputs!$B$38)*E704+SQRT(1-Inputs!$B$38)*_xlfn.NORM.S.INV(RAND())</f>
        <v>5.1390146932422942E-2</v>
      </c>
      <c r="AM704" s="23">
        <f ca="1">SQRT(Inputs!$B$38)*F704+SQRT(1-Inputs!$B$38)*_xlfn.NORM.S.INV(RAND())</f>
        <v>0.32048051505879016</v>
      </c>
      <c r="AN704" s="23">
        <f ca="1">SQRT(Inputs!$B$38)*G704+SQRT(1-Inputs!$B$38)*_xlfn.NORM.S.INV(RAND())</f>
        <v>0.75936321639816573</v>
      </c>
      <c r="AO704" s="23">
        <f ca="1">SQRT(Inputs!$B$38)*H704+SQRT(1-Inputs!$B$38)*_xlfn.NORM.S.INV(RAND())</f>
        <v>1.2919773555652041</v>
      </c>
      <c r="AP704" s="23">
        <f ca="1">SQRT(Inputs!$B$38)*I704+SQRT(1-Inputs!$B$38)*_xlfn.NORM.S.INV(RAND())</f>
        <v>-0.75987445312798652</v>
      </c>
      <c r="AQ704" s="23">
        <f ca="1">SQRT(Inputs!$B$38)*J704+SQRT(1-Inputs!$B$38)*_xlfn.NORM.S.INV(RAND())</f>
        <v>0.48011719435880185</v>
      </c>
      <c r="AR704" s="23">
        <f ca="1">SQRT(Inputs!$B$38)*K704+SQRT(1-Inputs!$B$38)*_xlfn.NORM.S.INV(RAND())</f>
        <v>0.41706691087241793</v>
      </c>
      <c r="AS704" s="23">
        <f ca="1">SQRT(Inputs!$B$38)*L704+SQRT(1-Inputs!$B$38)*_xlfn.NORM.S.INV(RAND())</f>
        <v>2.240435108766309</v>
      </c>
      <c r="AT704" s="23">
        <f ca="1">SQRT(Inputs!$B$38)*M704+SQRT(1-Inputs!$B$38)*_xlfn.NORM.S.INV(RAND())</f>
        <v>-0.87848956892229713</v>
      </c>
      <c r="AU704" s="15">
        <f ca="1">Inputs!$B$6*EXP($B$8-0.5*C$5^2+C$5*N704)</f>
        <v>5757.322961627704</v>
      </c>
      <c r="AV704" s="15">
        <f t="shared" ca="1" si="365"/>
        <v>8691.2444832235014</v>
      </c>
      <c r="AW704" s="15">
        <f t="shared" ca="1" si="366"/>
        <v>9168.5439487523799</v>
      </c>
      <c r="AX704" s="15">
        <f t="shared" ca="1" si="367"/>
        <v>12374.631580836854</v>
      </c>
      <c r="AY704" s="15">
        <f t="shared" ca="1" si="368"/>
        <v>17023.671206220472</v>
      </c>
      <c r="AZ704" s="15">
        <f t="shared" ca="1" si="369"/>
        <v>18809.465269356719</v>
      </c>
      <c r="BA704" s="15">
        <f t="shared" ca="1" si="370"/>
        <v>17510.660633875432</v>
      </c>
      <c r="BB704" s="15">
        <f t="shared" ca="1" si="371"/>
        <v>23984.398004838578</v>
      </c>
      <c r="BC704" s="15">
        <f t="shared" ca="1" si="372"/>
        <v>28683.117040232293</v>
      </c>
      <c r="BD704" s="15">
        <f t="shared" ca="1" si="373"/>
        <v>35772.958506049814</v>
      </c>
      <c r="BE704" s="15">
        <f t="shared" ca="1" si="374"/>
        <v>41724.02180029537</v>
      </c>
      <c r="BF704" s="15">
        <f ca="1">Inputs!$B$13*EXP($B$9-0.5*C$6^2+C$6*Y704)</f>
        <v>15308.00127748995</v>
      </c>
      <c r="BG704" s="15">
        <f t="shared" ca="1" si="375"/>
        <v>21624.180490535738</v>
      </c>
      <c r="BH704" s="15">
        <f t="shared" ca="1" si="376"/>
        <v>24718.016040543047</v>
      </c>
      <c r="BI704" s="15">
        <f t="shared" ca="1" si="377"/>
        <v>31945.093365382174</v>
      </c>
      <c r="BJ704" s="15">
        <f t="shared" ca="1" si="378"/>
        <v>44110.217672629195</v>
      </c>
      <c r="BK704" s="15">
        <f t="shared" ca="1" si="379"/>
        <v>64672.231035009012</v>
      </c>
      <c r="BL704" s="15">
        <f t="shared" ca="1" si="380"/>
        <v>84597.112033586018</v>
      </c>
      <c r="BM704" s="15">
        <f t="shared" ca="1" si="381"/>
        <v>115981.70106990507</v>
      </c>
      <c r="BN704" s="15">
        <f t="shared" ca="1" si="382"/>
        <v>147279.38468093338</v>
      </c>
      <c r="BO704" s="15">
        <f t="shared" ca="1" si="383"/>
        <v>188752.18654068472</v>
      </c>
      <c r="BP704" s="15">
        <f t="shared" ca="1" si="384"/>
        <v>233967.40166058042</v>
      </c>
      <c r="BQ704" s="15">
        <f ca="1">Inputs!$B$20*EXP($B$10-0.5*C$7^2+C$7*AJ704)</f>
        <v>9684.5944908651618</v>
      </c>
      <c r="BR704" s="15">
        <f t="shared" ca="1" si="385"/>
        <v>20038.426472791278</v>
      </c>
      <c r="BS704" s="15">
        <f t="shared" ca="1" si="386"/>
        <v>27848.481716288668</v>
      </c>
      <c r="BT704" s="15">
        <f t="shared" ca="1" si="387"/>
        <v>41764.711821426776</v>
      </c>
      <c r="BU704" s="15">
        <f t="shared" ca="1" si="388"/>
        <v>69555.856699960088</v>
      </c>
      <c r="BV704" s="15">
        <f t="shared" ca="1" si="389"/>
        <v>129468.9499150819</v>
      </c>
      <c r="BW704" s="15">
        <f t="shared" ca="1" si="390"/>
        <v>153826.69043848023</v>
      </c>
      <c r="BX704" s="15">
        <f t="shared" ca="1" si="391"/>
        <v>236889.25906623495</v>
      </c>
      <c r="BY704" s="15">
        <f t="shared" ca="1" si="392"/>
        <v>359493.27022368333</v>
      </c>
      <c r="BZ704" s="15">
        <f t="shared" ca="1" si="393"/>
        <v>761489.06851496571</v>
      </c>
      <c r="CA704" s="15">
        <f t="shared" ca="1" si="394"/>
        <v>915059.22692706797</v>
      </c>
      <c r="CB704" s="15">
        <f ca="1">(AU704*DCF!C$10-DCF!C$5*MAX(AU704*DCF!C$10,0)-MAX(AU704-Inputs!$B$6,0)/Inputs!$B$10)*DCF!C$6</f>
        <v>1037.4052162239325</v>
      </c>
      <c r="CC704" s="15">
        <f ca="1">(AV704*DCF!D$10-DCF!D$5*MAX(AV704*DCF!D$10,0)-MAX(AV704-AU704,0)/Inputs!$B$10)*DCF!D$6</f>
        <v>1403.0719846770289</v>
      </c>
      <c r="CD704" s="15">
        <f ca="1">(AW704*DCF!E$10-DCF!E$5*MAX(AW704*DCF!E$10,0)-MAX(AW704-AV704,0)/Inputs!$B$10)*DCF!E$6</f>
        <v>2009.3632414223448</v>
      </c>
      <c r="CE704" s="15">
        <f ca="1">(AX704*DCF!F$10-DCF!F$5*MAX(AX704*DCF!F$10,0)-MAX(AX704-AW704,0)/Inputs!$B$10)*DCF!F$6</f>
        <v>2034.2550048518874</v>
      </c>
      <c r="CF704" s="15">
        <f ca="1">(AY704*DCF!G$10-DCF!G$5*MAX(AY704*DCF!G$10,0)-MAX(AY704-AX704,0)/Inputs!$B$10)*DCF!G$6</f>
        <v>2613.9288781355467</v>
      </c>
      <c r="CG704" s="15">
        <f ca="1">(AZ704*DCF!H$10-DCF!H$5*MAX(AZ704*DCF!H$10,0)-MAX(AZ704-AY704,0)/Inputs!$B$10)*DCF!H$6</f>
        <v>3334.7714232337412</v>
      </c>
      <c r="CH704" s="15">
        <f ca="1">(BA704*DCF!I$10-DCF!I$5*MAX(BA704*DCF!I$10,0)-MAX(BA704-AZ704,0)/Inputs!$B$10)*DCF!I$6</f>
        <v>3198.5589069583561</v>
      </c>
      <c r="CI704" s="15">
        <f ca="1">(BB704*DCF!J$10-DCF!J$5*MAX(BB704*DCF!J$10,0)-MAX(BB704-BA704,0)/Inputs!$B$10)*DCF!J$6</f>
        <v>3134.7901292725405</v>
      </c>
      <c r="CJ704" s="15">
        <f ca="1">(BC704*DCF!K$10-DCF!K$5*MAX(BC704*DCF!K$10,0)-MAX(BC704-BB704,0)/Inputs!$B$10)*DCF!K$6</f>
        <v>3959.7720526589101</v>
      </c>
      <c r="CK704" s="15">
        <f ca="1">(BD704*DCF!L$10-DCF!L$5*MAX(BD704*DCF!L$10,0)-MAX(BD704-BC704,0)/Inputs!$B$10)*DCF!L$6</f>
        <v>4478.411104051017</v>
      </c>
      <c r="CL704" s="15">
        <f ca="1">(BE704*DCF!M$10-DCF!M$5*MAX(BE704*DCF!M$10,0)-MAX(BE704-BD704,0)/Inputs!$B$10)*DCF!M$6</f>
        <v>5176.8810394051343</v>
      </c>
      <c r="CM704" s="15">
        <f ca="1">(BF704*DCF!C$28-DCF!C$5*MAX(BF704*DCF!C$28,0)-MAX(BF704-Inputs!$B$13,0)/Inputs!$B$17)*DCF!C$6</f>
        <v>3766.3585778526872</v>
      </c>
      <c r="CN704" s="15">
        <f ca="1">(BG704*DCF!D$28-DCF!D$5*MAX(BG704*DCF!D$28,0)-MAX(BG704-BF704,0)/Inputs!$B$17)*DCF!D$6</f>
        <v>5021.2892698816604</v>
      </c>
      <c r="CO704" s="15">
        <f ca="1">(BH704*DCF!E$28-DCF!E$5*MAX(BH704*DCF!E$28,0)-MAX(BH704-BG704,0)/Inputs!$B$17)*DCF!E$6</f>
        <v>6390.829881702748</v>
      </c>
      <c r="CP704" s="15">
        <f ca="1">(BI704*DCF!F$28-DCF!F$5*MAX(BI704*DCF!F$28,0)-MAX(BI704-BH704,0)/Inputs!$B$17)*DCF!F$6</f>
        <v>7356.4477277319756</v>
      </c>
      <c r="CQ704" s="15">
        <f ca="1">(BJ704*DCF!G$28-DCF!G$5*MAX(BJ704*DCF!G$28,0)-MAX(BJ704-BI704,0)/Inputs!$B$17)*DCF!G$6</f>
        <v>9398.6769066960551</v>
      </c>
      <c r="CR704" s="15">
        <f ca="1">(BK704*DCF!H$28-DCF!H$5*MAX(BK704*DCF!H$28,0)-MAX(BK704-BJ704,0)/Inputs!$B$17)*DCF!H$6</f>
        <v>12799.396412697231</v>
      </c>
      <c r="CS704" s="15">
        <f ca="1">(BL704*DCF!I$28-DCF!I$5*MAX(BL704*DCF!I$28,0)-MAX(BL704-BK704,0)/Inputs!$B$17)*DCF!I$6</f>
        <v>17033.436559501424</v>
      </c>
      <c r="CT704" s="15">
        <f ca="1">(BM704*DCF!J$28-DCF!J$5*MAX(BM704*DCF!J$28,0)-MAX(BM704-BL704,0)/Inputs!$B$17)*DCF!J$6</f>
        <v>21712.20759394225</v>
      </c>
      <c r="CU704" s="15">
        <f ca="1">(BN704*DCF!K$28-DCF!K$5*MAX(BN704*DCF!K$28,0)-MAX(BN704-BM704,0)/Inputs!$B$17)*DCF!K$6</f>
        <v>27269.387251891669</v>
      </c>
      <c r="CV704" s="15">
        <f ca="1">(BO704*DCF!L$28-DCF!L$5*MAX(BO704*DCF!L$28,0)-MAX(BO704-BN704,0)/Inputs!$B$17)*DCF!L$6</f>
        <v>32967.306413667655</v>
      </c>
      <c r="CW704" s="15">
        <f ca="1">(BP704*DCF!M$28-DCF!M$5*MAX(BP704*DCF!M$28,0)-MAX(BP704-BO704,0)/Inputs!$B$17)*DCF!M$6</f>
        <v>39294.84153045217</v>
      </c>
      <c r="CX704" s="15">
        <f ca="1">(BQ704*DCF!C$46-DCF!C$5*MAX(BQ704*DCF!C$46,0)-MAX(BQ704-Inputs!$B$20,0)/Inputs!$B$24)*DCF!C$6</f>
        <v>-5231.3587696525365</v>
      </c>
      <c r="CY704" s="15">
        <f ca="1">(BR704*DCF!D$46-DCF!D$5*MAX(BR704*DCF!D$46,0)-MAX(BR704-BQ704,0)/Inputs!$B$24)*DCF!D$6</f>
        <v>-7837.986258838705</v>
      </c>
      <c r="CZ704" s="15">
        <f ca="1">(BS704*DCF!E$46-DCF!E$5*MAX(BS704*DCF!E$46,0)-MAX(BS704-BR704,0)/Inputs!$B$24)*DCF!E$6</f>
        <v>-6371.6402203622138</v>
      </c>
      <c r="DA704" s="15">
        <f ca="1">(BT704*DCF!F$46-DCF!F$5*MAX(BT704*DCF!F$46,0)-MAX(BT704-BS704,0)/Inputs!$B$24)*DCF!F$6</f>
        <v>-8108.9096783606174</v>
      </c>
      <c r="DB704" s="15">
        <f ca="1">(BU704*DCF!G$46-DCF!G$5*MAX(BU704*DCF!G$46,0)-MAX(BU704-BT704,0)/Inputs!$B$24)*DCF!G$6</f>
        <v>-11688.11364495463</v>
      </c>
      <c r="DC704" s="15">
        <f ca="1">(BV704*DCF!H$46-DCF!H$5*MAX(BV704*DCF!H$46,0)-MAX(BV704-BU704,0)/Inputs!$B$24)*DCF!H$6</f>
        <v>-18617.626622986452</v>
      </c>
      <c r="DD704" s="15">
        <f ca="1">(BW704*DCF!I$46-DCF!I$5*MAX(BW704*DCF!I$46,0)-MAX(BW704-BV704,0)/Inputs!$B$24)*DCF!I$6</f>
        <v>-3439.4779772052616</v>
      </c>
      <c r="DE704" s="15">
        <f ca="1">(BX704*DCF!J$46-DCF!J$5*MAX(BX704*DCF!J$46,0)-MAX(BX704-BW704,0)/Inputs!$B$24)*DCF!J$6</f>
        <v>-12089.987001702306</v>
      </c>
      <c r="DF704" s="15">
        <f ca="1">(BY704*DCF!K$46-DCF!K$5*MAX(BY704*DCF!K$46,0)-MAX(BY704-BX704,0)/Inputs!$B$24)*DCF!K$6</f>
        <v>-9499.2626041040967</v>
      </c>
      <c r="DG704" s="15">
        <f ca="1">(BZ704*DCF!L$46-DCF!L$5*MAX(BZ704*DCF!L$46,0)-MAX(BZ704-BY704,0)/Inputs!$B$24)*DCF!L$6</f>
        <v>-38334.766805243911</v>
      </c>
      <c r="DH704" s="15">
        <f ca="1">(CA704*DCF!M$46-DCF!M$5*MAX(CA704*DCF!M$46,0)-MAX(CA704-BZ704,0)/Inputs!$B$24)*DCF!M$6</f>
        <v>39632.257764799469</v>
      </c>
      <c r="DI704" s="15">
        <f ca="1">SUM(CB704:CL704)+BE704*DCF!M$10*(1+Inputs!$B$30)*(1-Inputs!$B$33)*(1-Inputs!$B$30/Inputs!$B$31)/(Inputs!$B$29-Inputs!$B$30)*DCF!M$6</f>
        <v>148499.71339418163</v>
      </c>
      <c r="DJ704" s="15">
        <f ca="1">SUM(CM704:CW704)+BP704*DCF!M$28*(1+Inputs!$B$30)*(1-Inputs!$B$33)*(1-Inputs!$B$30/Inputs!$B$31)/(Inputs!$B$29-Inputs!$B$30)*DCF!M$6</f>
        <v>1051189.3417526665</v>
      </c>
      <c r="DK704" s="15">
        <f ca="1">SUM(CX704:DH704)+CA704*DCF!M$46*(1+Inputs!$B$30)*(1-Inputs!$B$33)*(1-Inputs!$B$30/Inputs!$B$31)/(Inputs!$B$29-Inputs!$B$30)*DCF!M$6</f>
        <v>1333203.0887056184</v>
      </c>
      <c r="DM704" s="15">
        <f ca="1">DI704+DJ704+DK704+Inputs!$B$34+Inputs!$B$36-Inputs!$B$35</f>
        <v>2609743.1438524667</v>
      </c>
    </row>
    <row r="705" spans="1:117" x14ac:dyDescent="0.75">
      <c r="A705" s="11">
        <v>692</v>
      </c>
      <c r="C705" s="23">
        <f t="shared" ca="1" si="399"/>
        <v>-1.8369942143641582</v>
      </c>
      <c r="D705" s="23">
        <f t="shared" ca="1" si="399"/>
        <v>9.2195718274589028E-3</v>
      </c>
      <c r="E705" s="23">
        <f t="shared" ca="1" si="399"/>
        <v>1.0659787115698142E-2</v>
      </c>
      <c r="F705" s="23">
        <f t="shared" ca="1" si="399"/>
        <v>-0.25635895924179147</v>
      </c>
      <c r="G705" s="23">
        <f t="shared" ca="1" si="399"/>
        <v>0.46178996351103763</v>
      </c>
      <c r="H705" s="23">
        <f t="shared" ca="1" si="399"/>
        <v>-0.65285807310639676</v>
      </c>
      <c r="I705" s="23">
        <f t="shared" ca="1" si="399"/>
        <v>-0.74836730044143429</v>
      </c>
      <c r="J705" s="23">
        <f t="shared" ca="1" si="399"/>
        <v>-0.19893337753929446</v>
      </c>
      <c r="K705" s="23">
        <f t="shared" ca="1" si="399"/>
        <v>0.7709138397909292</v>
      </c>
      <c r="L705" s="23">
        <f t="shared" ca="1" si="399"/>
        <v>0.19620981742627627</v>
      </c>
      <c r="M705" s="23">
        <f t="shared" ca="1" si="399"/>
        <v>0.21228417205349687</v>
      </c>
      <c r="N705" s="23">
        <f ca="1">SQRT(Inputs!$B$38)*C705+SQRT(1-Inputs!$B$38)*_xlfn.NORM.S.INV(RAND())</f>
        <v>0.21682267359140539</v>
      </c>
      <c r="O705" s="23">
        <f ca="1">SQRT(Inputs!$B$38)*D705+SQRT(1-Inputs!$B$38)*_xlfn.NORM.S.INV(RAND())</f>
        <v>-0.33547235804061648</v>
      </c>
      <c r="P705" s="23">
        <f ca="1">SQRT(Inputs!$B$38)*E705+SQRT(1-Inputs!$B$38)*_xlfn.NORM.S.INV(RAND())</f>
        <v>-0.27864111777136125</v>
      </c>
      <c r="Q705" s="23">
        <f ca="1">SQRT(Inputs!$B$38)*F705+SQRT(1-Inputs!$B$38)*_xlfn.NORM.S.INV(RAND())</f>
        <v>-1.0896425916952257</v>
      </c>
      <c r="R705" s="23">
        <f ca="1">SQRT(Inputs!$B$38)*G705+SQRT(1-Inputs!$B$38)*_xlfn.NORM.S.INV(RAND())</f>
        <v>0.27099366718000828</v>
      </c>
      <c r="S705" s="23">
        <f ca="1">SQRT(Inputs!$B$38)*H705+SQRT(1-Inputs!$B$38)*_xlfn.NORM.S.INV(RAND())</f>
        <v>-0.45841489285494014</v>
      </c>
      <c r="T705" s="23">
        <f ca="1">SQRT(Inputs!$B$38)*I705+SQRT(1-Inputs!$B$38)*_xlfn.NORM.S.INV(RAND())</f>
        <v>0.29610433379868256</v>
      </c>
      <c r="U705" s="23">
        <f ca="1">SQRT(Inputs!$B$38)*J705+SQRT(1-Inputs!$B$38)*_xlfn.NORM.S.INV(RAND())</f>
        <v>0.29703510426357793</v>
      </c>
      <c r="V705" s="23">
        <f ca="1">SQRT(Inputs!$B$38)*K705+SQRT(1-Inputs!$B$38)*_xlfn.NORM.S.INV(RAND())</f>
        <v>1.0212151972289882</v>
      </c>
      <c r="W705" s="23">
        <f ca="1">SQRT(Inputs!$B$38)*L705+SQRT(1-Inputs!$B$38)*_xlfn.NORM.S.INV(RAND())</f>
        <v>1.6419667600378671</v>
      </c>
      <c r="X705" s="23">
        <f ca="1">SQRT(Inputs!$B$38)*M705+SQRT(1-Inputs!$B$38)*_xlfn.NORM.S.INV(RAND())</f>
        <v>8.0826278729655462E-2</v>
      </c>
      <c r="Y705" s="23">
        <f ca="1">SQRT(Inputs!$B$38)*C705+SQRT(1-Inputs!$B$38)*_xlfn.NORM.S.INV(RAND())</f>
        <v>-1.5123261006690616</v>
      </c>
      <c r="Z705" s="23">
        <f ca="1">SQRT(Inputs!$B$38)*D705+SQRT(1-Inputs!$B$38)*_xlfn.NORM.S.INV(RAND())</f>
        <v>0.1264894035491573</v>
      </c>
      <c r="AA705" s="23">
        <f ca="1">SQRT(Inputs!$B$38)*E705+SQRT(1-Inputs!$B$38)*_xlfn.NORM.S.INV(RAND())</f>
        <v>-1.2359622725527017</v>
      </c>
      <c r="AB705" s="23">
        <f ca="1">SQRT(Inputs!$B$38)*F705+SQRT(1-Inputs!$B$38)*_xlfn.NORM.S.INV(RAND())</f>
        <v>-0.14484041063463385</v>
      </c>
      <c r="AC705" s="23">
        <f ca="1">SQRT(Inputs!$B$38)*G705+SQRT(1-Inputs!$B$38)*_xlfn.NORM.S.INV(RAND())</f>
        <v>-0.87303820833937595</v>
      </c>
      <c r="AD705" s="23">
        <f ca="1">SQRT(Inputs!$B$38)*H705+SQRT(1-Inputs!$B$38)*_xlfn.NORM.S.INV(RAND())</f>
        <v>-0.81072173215216337</v>
      </c>
      <c r="AE705" s="23">
        <f ca="1">SQRT(Inputs!$B$38)*I705+SQRT(1-Inputs!$B$38)*_xlfn.NORM.S.INV(RAND())</f>
        <v>0.17545940851326353</v>
      </c>
      <c r="AF705" s="23">
        <f ca="1">SQRT(Inputs!$B$38)*J705+SQRT(1-Inputs!$B$38)*_xlfn.NORM.S.INV(RAND())</f>
        <v>-0.53403313761993121</v>
      </c>
      <c r="AG705" s="23">
        <f ca="1">SQRT(Inputs!$B$38)*K705+SQRT(1-Inputs!$B$38)*_xlfn.NORM.S.INV(RAND())</f>
        <v>-0.5785702675511023</v>
      </c>
      <c r="AH705" s="23">
        <f ca="1">SQRT(Inputs!$B$38)*L705+SQRT(1-Inputs!$B$38)*_xlfn.NORM.S.INV(RAND())</f>
        <v>0.3255450173320299</v>
      </c>
      <c r="AI705" s="23">
        <f ca="1">SQRT(Inputs!$B$38)*M705+SQRT(1-Inputs!$B$38)*_xlfn.NORM.S.INV(RAND())</f>
        <v>-6.8433935354578451E-2</v>
      </c>
      <c r="AJ705" s="23">
        <f ca="1">SQRT(Inputs!$B$38)*C705+SQRT(1-Inputs!$B$38)*_xlfn.NORM.S.INV(RAND())</f>
        <v>-0.89205971308795984</v>
      </c>
      <c r="AK705" s="23">
        <f ca="1">SQRT(Inputs!$B$38)*D705+SQRT(1-Inputs!$B$38)*_xlfn.NORM.S.INV(RAND())</f>
        <v>0.61833048548694858</v>
      </c>
      <c r="AL705" s="23">
        <f ca="1">SQRT(Inputs!$B$38)*E705+SQRT(1-Inputs!$B$38)*_xlfn.NORM.S.INV(RAND())</f>
        <v>-0.65623977889031326</v>
      </c>
      <c r="AM705" s="23">
        <f ca="1">SQRT(Inputs!$B$38)*F705+SQRT(1-Inputs!$B$38)*_xlfn.NORM.S.INV(RAND())</f>
        <v>-0.55118824557165313</v>
      </c>
      <c r="AN705" s="23">
        <f ca="1">SQRT(Inputs!$B$38)*G705+SQRT(1-Inputs!$B$38)*_xlfn.NORM.S.INV(RAND())</f>
        <v>9.5731973964028272E-2</v>
      </c>
      <c r="AO705" s="23">
        <f ca="1">SQRT(Inputs!$B$38)*H705+SQRT(1-Inputs!$B$38)*_xlfn.NORM.S.INV(RAND())</f>
        <v>0.53864560750009527</v>
      </c>
      <c r="AP705" s="23">
        <f ca="1">SQRT(Inputs!$B$38)*I705+SQRT(1-Inputs!$B$38)*_xlfn.NORM.S.INV(RAND())</f>
        <v>0.54800266802900865</v>
      </c>
      <c r="AQ705" s="23">
        <f ca="1">SQRT(Inputs!$B$38)*J705+SQRT(1-Inputs!$B$38)*_xlfn.NORM.S.INV(RAND())</f>
        <v>1.2666514557484709</v>
      </c>
      <c r="AR705" s="23">
        <f ca="1">SQRT(Inputs!$B$38)*K705+SQRT(1-Inputs!$B$38)*_xlfn.NORM.S.INV(RAND())</f>
        <v>-0.37544931224060873</v>
      </c>
      <c r="AS705" s="23">
        <f ca="1">SQRT(Inputs!$B$38)*L705+SQRT(1-Inputs!$B$38)*_xlfn.NORM.S.INV(RAND())</f>
        <v>-0.63955627215408295</v>
      </c>
      <c r="AT705" s="23">
        <f ca="1">SQRT(Inputs!$B$38)*M705+SQRT(1-Inputs!$B$38)*_xlfn.NORM.S.INV(RAND())</f>
        <v>-1.2824271459367769</v>
      </c>
      <c r="AU705" s="15">
        <f ca="1">Inputs!$B$6*EXP($B$8-0.5*C$5^2+C$5*N705)</f>
        <v>5139.4953318241151</v>
      </c>
      <c r="AV705" s="15">
        <f t="shared" ca="1" si="365"/>
        <v>5954.8892139368118</v>
      </c>
      <c r="AW705" s="15">
        <f t="shared" ca="1" si="366"/>
        <v>6993.1058381926141</v>
      </c>
      <c r="AX705" s="15">
        <f t="shared" ca="1" si="367"/>
        <v>7451.2406685090991</v>
      </c>
      <c r="AY705" s="15">
        <f t="shared" ca="1" si="368"/>
        <v>9398.985139746701</v>
      </c>
      <c r="AZ705" s="15">
        <f t="shared" ca="1" si="369"/>
        <v>10929.333053596894</v>
      </c>
      <c r="BA705" s="15">
        <f t="shared" ca="1" si="370"/>
        <v>13795.683194640118</v>
      </c>
      <c r="BB705" s="15">
        <f t="shared" ca="1" si="371"/>
        <v>17400.321426105376</v>
      </c>
      <c r="BC705" s="15">
        <f t="shared" ca="1" si="372"/>
        <v>23518.786930446207</v>
      </c>
      <c r="BD705" s="15">
        <f t="shared" ca="1" si="373"/>
        <v>33595.640672946385</v>
      </c>
      <c r="BE705" s="15">
        <f t="shared" ca="1" si="374"/>
        <v>41471.3270824055</v>
      </c>
      <c r="BF705" s="15">
        <f ca="1">Inputs!$B$13*EXP($B$9-0.5*C$6^2+C$6*Y705)</f>
        <v>10248.166337106823</v>
      </c>
      <c r="BG705" s="15">
        <f t="shared" ca="1" si="375"/>
        <v>12778.141355888149</v>
      </c>
      <c r="BH705" s="15">
        <f t="shared" ca="1" si="376"/>
        <v>12718.795421195871</v>
      </c>
      <c r="BI705" s="15">
        <f t="shared" ca="1" si="377"/>
        <v>15226.451763827748</v>
      </c>
      <c r="BJ705" s="15">
        <f t="shared" ca="1" si="378"/>
        <v>16459.343494771241</v>
      </c>
      <c r="BK705" s="15">
        <f t="shared" ca="1" si="379"/>
        <v>18089.725860386923</v>
      </c>
      <c r="BL705" s="15">
        <f t="shared" ca="1" si="380"/>
        <v>22732.097045350547</v>
      </c>
      <c r="BM705" s="15">
        <f t="shared" ca="1" si="381"/>
        <v>26149.045076475726</v>
      </c>
      <c r="BN705" s="15">
        <f t="shared" ca="1" si="382"/>
        <v>30005.825842588223</v>
      </c>
      <c r="BO705" s="15">
        <f t="shared" ca="1" si="383"/>
        <v>38342.914896145463</v>
      </c>
      <c r="BP705" s="15">
        <f t="shared" ca="1" si="384"/>
        <v>46828.457397333339</v>
      </c>
      <c r="BQ705" s="15">
        <f ca="1">Inputs!$B$20*EXP($B$10-0.5*C$7^2+C$7*AJ705)</f>
        <v>3126.0657641057533</v>
      </c>
      <c r="BR705" s="15">
        <f t="shared" ca="1" si="385"/>
        <v>5162.0107859668415</v>
      </c>
      <c r="BS705" s="15">
        <f t="shared" ca="1" si="386"/>
        <v>5854.5521982366608</v>
      </c>
      <c r="BT705" s="15">
        <f t="shared" ca="1" si="387"/>
        <v>6985.4262365135601</v>
      </c>
      <c r="BU705" s="15">
        <f t="shared" ca="1" si="388"/>
        <v>9907.8325266688717</v>
      </c>
      <c r="BV705" s="15">
        <f t="shared" ca="1" si="389"/>
        <v>15563.244555151408</v>
      </c>
      <c r="BW705" s="15">
        <f t="shared" ca="1" si="390"/>
        <v>24388.426951373727</v>
      </c>
      <c r="BX705" s="15">
        <f t="shared" ca="1" si="391"/>
        <v>43972.070656417498</v>
      </c>
      <c r="BY705" s="15">
        <f t="shared" ca="1" si="392"/>
        <v>57341.774961437892</v>
      </c>
      <c r="BZ705" s="15">
        <f t="shared" ca="1" si="393"/>
        <v>71533.792142077</v>
      </c>
      <c r="CA705" s="15">
        <f t="shared" ca="1" si="394"/>
        <v>80006.101784643601</v>
      </c>
      <c r="CB705" s="15">
        <f ca="1">(AU705*DCF!C$10-DCF!C$5*MAX(AU705*DCF!C$10,0)-MAX(AU705-Inputs!$B$6,0)/Inputs!$B$10)*DCF!C$6</f>
        <v>1041.8104373465374</v>
      </c>
      <c r="CC705" s="15">
        <f ca="1">(AV705*DCF!D$10-DCF!D$5*MAX(AV705*DCF!D$10,0)-MAX(AV705-AU705,0)/Inputs!$B$10)*DCF!D$6</f>
        <v>1252.651445067643</v>
      </c>
      <c r="CD705" s="15">
        <f ca="1">(AW705*DCF!E$10-DCF!E$5*MAX(AW705*DCF!E$10,0)-MAX(AW705-AV705,0)/Inputs!$B$10)*DCF!E$6</f>
        <v>1380.7474390885216</v>
      </c>
      <c r="CE705" s="15">
        <f ca="1">(AX705*DCF!F$10-DCF!F$5*MAX(AX705*DCF!F$10,0)-MAX(AX705-AW705,0)/Inputs!$B$10)*DCF!F$6</f>
        <v>1531.2674633239499</v>
      </c>
      <c r="CF705" s="15">
        <f ca="1">(AY705*DCF!G$10-DCF!G$5*MAX(AY705*DCF!G$10,0)-MAX(AY705-AX705,0)/Inputs!$B$10)*DCF!G$6</f>
        <v>1562.1753270025954</v>
      </c>
      <c r="CG705" s="15">
        <f ca="1">(AZ705*DCF!H$10-DCF!H$5*MAX(AZ705*DCF!H$10,0)-MAX(AZ705-AY705,0)/Inputs!$B$10)*DCF!H$6</f>
        <v>1850.1971445509387</v>
      </c>
      <c r="CH705" s="15">
        <f ca="1">(BA705*DCF!I$10-DCF!I$5*MAX(BA705*DCF!I$10,0)-MAX(BA705-AZ705,0)/Inputs!$B$10)*DCF!I$6</f>
        <v>2049.7862006418959</v>
      </c>
      <c r="CI705" s="15">
        <f ca="1">(BB705*DCF!J$10-DCF!J$5*MAX(BB705*DCF!J$10,0)-MAX(BB705-BA705,0)/Inputs!$B$10)*DCF!J$6</f>
        <v>2439.7120068008085</v>
      </c>
      <c r="CJ705" s="15">
        <f ca="1">(BC705*DCF!K$10-DCF!K$5*MAX(BC705*DCF!K$10,0)-MAX(BC705-BB705,0)/Inputs!$B$10)*DCF!K$6</f>
        <v>2929.6549514606768</v>
      </c>
      <c r="CK705" s="15">
        <f ca="1">(BD705*DCF!L$10-DCF!L$5*MAX(BD705*DCF!L$10,0)-MAX(BD705-BC705,0)/Inputs!$B$10)*DCF!L$6</f>
        <v>3763.7611196927187</v>
      </c>
      <c r="CL705" s="15">
        <f ca="1">(BE705*DCF!M$10-DCF!M$5*MAX(BE705*DCF!M$10,0)-MAX(BE705-BD705,0)/Inputs!$B$10)*DCF!M$6</f>
        <v>4911.3057508141455</v>
      </c>
      <c r="CM705" s="15">
        <f ca="1">(BF705*DCF!C$28-DCF!C$5*MAX(BF705*DCF!C$28,0)-MAX(BF705-Inputs!$B$13,0)/Inputs!$B$17)*DCF!C$6</f>
        <v>3127.6731572984572</v>
      </c>
      <c r="CN705" s="15">
        <f ca="1">(BG705*DCF!D$28-DCF!D$5*MAX(BG705*DCF!D$28,0)-MAX(BG705-BF705,0)/Inputs!$B$17)*DCF!D$6</f>
        <v>3223.6976720309476</v>
      </c>
      <c r="CO705" s="15">
        <f ca="1">(BH705*DCF!E$28-DCF!E$5*MAX(BH705*DCF!E$28,0)-MAX(BH705-BG705,0)/Inputs!$B$17)*DCF!E$6</f>
        <v>3602.1893397939912</v>
      </c>
      <c r="CP705" s="15">
        <f ca="1">(BI705*DCF!F$28-DCF!F$5*MAX(BI705*DCF!F$28,0)-MAX(BI705-BH705,0)/Inputs!$B$17)*DCF!F$6</f>
        <v>3677.0221022990668</v>
      </c>
      <c r="CQ705" s="15">
        <f ca="1">(BJ705*DCF!G$28-DCF!G$5*MAX(BJ705*DCF!G$28,0)-MAX(BJ705-BI705,0)/Inputs!$B$17)*DCF!G$6</f>
        <v>4063.1413367361097</v>
      </c>
      <c r="CR705" s="15">
        <f ca="1">(BK705*DCF!H$28-DCF!H$5*MAX(BK705*DCF!H$28,0)-MAX(BK705-BJ705,0)/Inputs!$B$17)*DCF!H$6</f>
        <v>4220.4731190037764</v>
      </c>
      <c r="CS705" s="15">
        <f ca="1">(BL705*DCF!I$28-DCF!I$5*MAX(BL705*DCF!I$28,0)-MAX(BL705-BK705,0)/Inputs!$B$17)*DCF!I$6</f>
        <v>4679.199072546231</v>
      </c>
      <c r="CT705" s="15">
        <f ca="1">(BM705*DCF!J$28-DCF!J$5*MAX(BM705*DCF!J$28,0)-MAX(BM705-BL705,0)/Inputs!$B$17)*DCF!J$6</f>
        <v>5380.3484557896836</v>
      </c>
      <c r="CU705" s="15">
        <f ca="1">(BN705*DCF!K$28-DCF!K$5*MAX(BN705*DCF!K$28,0)-MAX(BN705-BM705,0)/Inputs!$B$17)*DCF!K$6</f>
        <v>5864.3230384549397</v>
      </c>
      <c r="CV705" s="15">
        <f ca="1">(BO705*DCF!L$28-DCF!L$5*MAX(BO705*DCF!L$28,0)-MAX(BO705-BN705,0)/Inputs!$B$17)*DCF!L$6</f>
        <v>6706.8608063310921</v>
      </c>
      <c r="CW705" s="15">
        <f ca="1">(BP705*DCF!M$28-DCF!M$5*MAX(BP705*DCF!M$28,0)-MAX(BP705-BO705,0)/Inputs!$B$17)*DCF!M$6</f>
        <v>7923.8237311559251</v>
      </c>
      <c r="CX705" s="15">
        <f ca="1">(BQ705*DCF!C$46-DCF!C$5*MAX(BQ705*DCF!C$46,0)-MAX(BQ705-Inputs!$B$20,0)/Inputs!$B$24)*DCF!C$6</f>
        <v>-721.95514182580905</v>
      </c>
      <c r="CY705" s="15">
        <f ca="1">(BR705*DCF!D$46-DCF!D$5*MAX(BR705*DCF!D$46,0)-MAX(BR705-BQ705,0)/Inputs!$B$24)*DCF!D$6</f>
        <v>-1749.75570246695</v>
      </c>
      <c r="CZ705" s="15">
        <f ca="1">(BS705*DCF!E$46-DCF!E$5*MAX(BS705*DCF!E$46,0)-MAX(BS705-BR705,0)/Inputs!$B$24)*DCF!E$6</f>
        <v>-965.291750334879</v>
      </c>
      <c r="DA705" s="15">
        <f ca="1">(BT705*DCF!F$46-DCF!F$5*MAX(BT705*DCF!F$46,0)-MAX(BT705-BS705,0)/Inputs!$B$24)*DCF!F$6</f>
        <v>-920.50989076868973</v>
      </c>
      <c r="DB705" s="15">
        <f ca="1">(BU705*DCF!G$46-DCF!G$5*MAX(BU705*DCF!G$46,0)-MAX(BU705-BT705,0)/Inputs!$B$24)*DCF!G$6</f>
        <v>-1316.3196470204246</v>
      </c>
      <c r="DC705" s="15">
        <f ca="1">(BV705*DCF!H$46-DCF!H$5*MAX(BV705*DCF!H$46,0)-MAX(BV705-BU705,0)/Inputs!$B$24)*DCF!H$6</f>
        <v>-1757.3846365665433</v>
      </c>
      <c r="DD705" s="15">
        <f ca="1">(BW705*DCF!I$46-DCF!I$5*MAX(BW705*DCF!I$46,0)-MAX(BW705-BV705,0)/Inputs!$B$24)*DCF!I$6</f>
        <v>-1970.1082862549351</v>
      </c>
      <c r="DE705" s="15">
        <f ca="1">(BX705*DCF!J$46-DCF!J$5*MAX(BX705*DCF!J$46,0)-MAX(BX705-BW705,0)/Inputs!$B$24)*DCF!J$6</f>
        <v>-3348.7556281671054</v>
      </c>
      <c r="DF705" s="15">
        <f ca="1">(BY705*DCF!K$46-DCF!K$5*MAX(BY705*DCF!K$46,0)-MAX(BY705-BX705,0)/Inputs!$B$24)*DCF!K$6</f>
        <v>0.33194827571101659</v>
      </c>
      <c r="DG705" s="15">
        <f ca="1">(BZ705*DCF!L$46-DCF!L$5*MAX(BZ705*DCF!L$46,0)-MAX(BZ705-BY705,0)/Inputs!$B$24)*DCF!L$6</f>
        <v>1733.0999125621543</v>
      </c>
      <c r="DH705" s="15">
        <f ca="1">(CA705*DCF!M$46-DCF!M$5*MAX(CA705*DCF!M$46,0)-MAX(CA705-BZ705,0)/Inputs!$B$24)*DCF!M$6</f>
        <v>4500.9754664563025</v>
      </c>
      <c r="DI705" s="15">
        <f ca="1">SUM(CB705:CL705)+BE705*DCF!M$10*(1+Inputs!$B$30)*(1-Inputs!$B$33)*(1-Inputs!$B$30/Inputs!$B$31)/(Inputs!$B$29-Inputs!$B$30)*DCF!M$6</f>
        <v>140128.32095765241</v>
      </c>
      <c r="DJ705" s="15">
        <f ca="1">SUM(CM705:CW705)+BP705*DCF!M$28*(1+Inputs!$B$30)*(1-Inputs!$B$33)*(1-Inputs!$B$30/Inputs!$B$31)/(Inputs!$B$29-Inputs!$B$30)*DCF!M$6</f>
        <v>226234.37340346794</v>
      </c>
      <c r="DK705" s="15">
        <f ca="1">SUM(CX705:DH705)+CA705*DCF!M$46*(1+Inputs!$B$30)*(1-Inputs!$B$33)*(1-Inputs!$B$30/Inputs!$B$31)/(Inputs!$B$29-Inputs!$B$30)*DCF!M$6</f>
        <v>117183.23733157379</v>
      </c>
      <c r="DM705" s="15">
        <f ca="1">DI705+DJ705+DK705+Inputs!$B$34+Inputs!$B$36-Inputs!$B$35</f>
        <v>560396.93169269408</v>
      </c>
    </row>
    <row r="706" spans="1:117" x14ac:dyDescent="0.75">
      <c r="A706" s="11">
        <v>693</v>
      </c>
      <c r="C706" s="23">
        <f t="shared" ca="1" si="399"/>
        <v>-1.5884793126906265</v>
      </c>
      <c r="D706" s="23">
        <f t="shared" ca="1" si="399"/>
        <v>-1.1769551759578982</v>
      </c>
      <c r="E706" s="23">
        <f t="shared" ca="1" si="399"/>
        <v>-0.44658714232540003</v>
      </c>
      <c r="F706" s="23">
        <f t="shared" ca="1" si="399"/>
        <v>-1.3217133447838585</v>
      </c>
      <c r="G706" s="23">
        <f t="shared" ca="1" si="399"/>
        <v>-1.0192304742307268</v>
      </c>
      <c r="H706" s="23">
        <f t="shared" ca="1" si="399"/>
        <v>7.3740486179350806E-2</v>
      </c>
      <c r="I706" s="23">
        <f t="shared" ca="1" si="399"/>
        <v>1.1502705371090167</v>
      </c>
      <c r="J706" s="23">
        <f t="shared" ca="1" si="399"/>
        <v>0.44577101377327033</v>
      </c>
      <c r="K706" s="23">
        <f t="shared" ca="1" si="399"/>
        <v>1.120379560759128</v>
      </c>
      <c r="L706" s="23">
        <f t="shared" ca="1" si="399"/>
        <v>1.8157599197612071</v>
      </c>
      <c r="M706" s="23">
        <f t="shared" ca="1" si="399"/>
        <v>-0.54053294951577391</v>
      </c>
      <c r="N706" s="23">
        <f ca="1">SQRT(Inputs!$B$38)*C706+SQRT(1-Inputs!$B$38)*_xlfn.NORM.S.INV(RAND())</f>
        <v>-1.278226161847821</v>
      </c>
      <c r="O706" s="23">
        <f ca="1">SQRT(Inputs!$B$38)*D706+SQRT(1-Inputs!$B$38)*_xlfn.NORM.S.INV(RAND())</f>
        <v>-1.6238629505425517</v>
      </c>
      <c r="P706" s="23">
        <f ca="1">SQRT(Inputs!$B$38)*E706+SQRT(1-Inputs!$B$38)*_xlfn.NORM.S.INV(RAND())</f>
        <v>-0.49588024779560702</v>
      </c>
      <c r="Q706" s="23">
        <f ca="1">SQRT(Inputs!$B$38)*F706+SQRT(1-Inputs!$B$38)*_xlfn.NORM.S.INV(RAND())</f>
        <v>-5.6575065440864103E-2</v>
      </c>
      <c r="R706" s="23">
        <f ca="1">SQRT(Inputs!$B$38)*G706+SQRT(1-Inputs!$B$38)*_xlfn.NORM.S.INV(RAND())</f>
        <v>-0.69186425026619891</v>
      </c>
      <c r="S706" s="23">
        <f ca="1">SQRT(Inputs!$B$38)*H706+SQRT(1-Inputs!$B$38)*_xlfn.NORM.S.INV(RAND())</f>
        <v>-0.26600597699091322</v>
      </c>
      <c r="T706" s="23">
        <f ca="1">SQRT(Inputs!$B$38)*I706+SQRT(1-Inputs!$B$38)*_xlfn.NORM.S.INV(RAND())</f>
        <v>-0.23471218951108985</v>
      </c>
      <c r="U706" s="23">
        <f ca="1">SQRT(Inputs!$B$38)*J706+SQRT(1-Inputs!$B$38)*_xlfn.NORM.S.INV(RAND())</f>
        <v>0.7183998551981321</v>
      </c>
      <c r="V706" s="23">
        <f ca="1">SQRT(Inputs!$B$38)*K706+SQRT(1-Inputs!$B$38)*_xlfn.NORM.S.INV(RAND())</f>
        <v>1.1808774441635519</v>
      </c>
      <c r="W706" s="23">
        <f ca="1">SQRT(Inputs!$B$38)*L706+SQRT(1-Inputs!$B$38)*_xlfn.NORM.S.INV(RAND())</f>
        <v>0.59585920453096408</v>
      </c>
      <c r="X706" s="23">
        <f ca="1">SQRT(Inputs!$B$38)*M706+SQRT(1-Inputs!$B$38)*_xlfn.NORM.S.INV(RAND())</f>
        <v>1.1913397223697531</v>
      </c>
      <c r="Y706" s="23">
        <f ca="1">SQRT(Inputs!$B$38)*C706+SQRT(1-Inputs!$B$38)*_xlfn.NORM.S.INV(RAND())</f>
        <v>-0.64209856062814241</v>
      </c>
      <c r="Z706" s="23">
        <f ca="1">SQRT(Inputs!$B$38)*D706+SQRT(1-Inputs!$B$38)*_xlfn.NORM.S.INV(RAND())</f>
        <v>-0.89209821569908632</v>
      </c>
      <c r="AA706" s="23">
        <f ca="1">SQRT(Inputs!$B$38)*E706+SQRT(1-Inputs!$B$38)*_xlfn.NORM.S.INV(RAND())</f>
        <v>-0.22367465916776419</v>
      </c>
      <c r="AB706" s="23">
        <f ca="1">SQRT(Inputs!$B$38)*F706+SQRT(1-Inputs!$B$38)*_xlfn.NORM.S.INV(RAND())</f>
        <v>-0.23513086724337412</v>
      </c>
      <c r="AC706" s="23">
        <f ca="1">SQRT(Inputs!$B$38)*G706+SQRT(1-Inputs!$B$38)*_xlfn.NORM.S.INV(RAND())</f>
        <v>-0.78029561809755621</v>
      </c>
      <c r="AD706" s="23">
        <f ca="1">SQRT(Inputs!$B$38)*H706+SQRT(1-Inputs!$B$38)*_xlfn.NORM.S.INV(RAND())</f>
        <v>-0.94772157523047407</v>
      </c>
      <c r="AE706" s="23">
        <f ca="1">SQRT(Inputs!$B$38)*I706+SQRT(1-Inputs!$B$38)*_xlfn.NORM.S.INV(RAND())</f>
        <v>0.11070697677849306</v>
      </c>
      <c r="AF706" s="23">
        <f ca="1">SQRT(Inputs!$B$38)*J706+SQRT(1-Inputs!$B$38)*_xlfn.NORM.S.INV(RAND())</f>
        <v>0.81584235872972521</v>
      </c>
      <c r="AG706" s="23">
        <f ca="1">SQRT(Inputs!$B$38)*K706+SQRT(1-Inputs!$B$38)*_xlfn.NORM.S.INV(RAND())</f>
        <v>7.5545897445116195E-2</v>
      </c>
      <c r="AH706" s="23">
        <f ca="1">SQRT(Inputs!$B$38)*L706+SQRT(1-Inputs!$B$38)*_xlfn.NORM.S.INV(RAND())</f>
        <v>-0.25016618348050235</v>
      </c>
      <c r="AI706" s="23">
        <f ca="1">SQRT(Inputs!$B$38)*M706+SQRT(1-Inputs!$B$38)*_xlfn.NORM.S.INV(RAND())</f>
        <v>-6.7582167451108455E-3</v>
      </c>
      <c r="AJ706" s="23">
        <f ca="1">SQRT(Inputs!$B$38)*C706+SQRT(1-Inputs!$B$38)*_xlfn.NORM.S.INV(RAND())</f>
        <v>0.11508051174776679</v>
      </c>
      <c r="AK706" s="23">
        <f ca="1">SQRT(Inputs!$B$38)*D706+SQRT(1-Inputs!$B$38)*_xlfn.NORM.S.INV(RAND())</f>
        <v>-0.71782707980236193</v>
      </c>
      <c r="AL706" s="23">
        <f ca="1">SQRT(Inputs!$B$38)*E706+SQRT(1-Inputs!$B$38)*_xlfn.NORM.S.INV(RAND())</f>
        <v>-0.11890336350177116</v>
      </c>
      <c r="AM706" s="23">
        <f ca="1">SQRT(Inputs!$B$38)*F706+SQRT(1-Inputs!$B$38)*_xlfn.NORM.S.INV(RAND())</f>
        <v>-0.59110113272786657</v>
      </c>
      <c r="AN706" s="23">
        <f ca="1">SQRT(Inputs!$B$38)*G706+SQRT(1-Inputs!$B$38)*_xlfn.NORM.S.INV(RAND())</f>
        <v>-0.44289077266950627</v>
      </c>
      <c r="AO706" s="23">
        <f ca="1">SQRT(Inputs!$B$38)*H706+SQRT(1-Inputs!$B$38)*_xlfn.NORM.S.INV(RAND())</f>
        <v>-0.41966015723140471</v>
      </c>
      <c r="AP706" s="23">
        <f ca="1">SQRT(Inputs!$B$38)*I706+SQRT(1-Inputs!$B$38)*_xlfn.NORM.S.INV(RAND())</f>
        <v>0.62105994133258646</v>
      </c>
      <c r="AQ706" s="23">
        <f ca="1">SQRT(Inputs!$B$38)*J706+SQRT(1-Inputs!$B$38)*_xlfn.NORM.S.INV(RAND())</f>
        <v>-0.91202415012023108</v>
      </c>
      <c r="AR706" s="23">
        <f ca="1">SQRT(Inputs!$B$38)*K706+SQRT(1-Inputs!$B$38)*_xlfn.NORM.S.INV(RAND())</f>
        <v>1.3185079972600748</v>
      </c>
      <c r="AS706" s="23">
        <f ca="1">SQRT(Inputs!$B$38)*L706+SQRT(1-Inputs!$B$38)*_xlfn.NORM.S.INV(RAND())</f>
        <v>1.4081023809718431</v>
      </c>
      <c r="AT706" s="23">
        <f ca="1">SQRT(Inputs!$B$38)*M706+SQRT(1-Inputs!$B$38)*_xlfn.NORM.S.INV(RAND())</f>
        <v>-0.43933054324252296</v>
      </c>
      <c r="AU706" s="15">
        <f ca="1">Inputs!$B$6*EXP($B$8-0.5*C$5^2+C$5*N706)</f>
        <v>4034.7596653155697</v>
      </c>
      <c r="AV706" s="15">
        <f t="shared" ca="1" si="365"/>
        <v>3868.1246170323811</v>
      </c>
      <c r="AW706" s="15">
        <f t="shared" ca="1" si="366"/>
        <v>4411.3488862536915</v>
      </c>
      <c r="AX706" s="15">
        <f t="shared" ca="1" si="367"/>
        <v>5347.8809512158568</v>
      </c>
      <c r="AY706" s="15">
        <f t="shared" ca="1" si="368"/>
        <v>6028.3381171080637</v>
      </c>
      <c r="AZ706" s="15">
        <f t="shared" ca="1" si="369"/>
        <v>7159.9850262753516</v>
      </c>
      <c r="BA706" s="15">
        <f t="shared" ca="1" si="370"/>
        <v>8549.3755416276381</v>
      </c>
      <c r="BB706" s="15">
        <f t="shared" ca="1" si="371"/>
        <v>11248.193966601619</v>
      </c>
      <c r="BC706" s="15">
        <f t="shared" ca="1" si="372"/>
        <v>15439.522611989467</v>
      </c>
      <c r="BD706" s="15">
        <f t="shared" ca="1" si="373"/>
        <v>19998.979866836347</v>
      </c>
      <c r="BE706" s="15">
        <f t="shared" ca="1" si="374"/>
        <v>27314.921798027284</v>
      </c>
      <c r="BF706" s="15">
        <f ca="1">Inputs!$B$13*EXP($B$9-0.5*C$6^2+C$6*Y706)</f>
        <v>12177.858131543655</v>
      </c>
      <c r="BG706" s="15">
        <f t="shared" ca="1" si="375"/>
        <v>12634.918349433576</v>
      </c>
      <c r="BH706" s="15">
        <f t="shared" ca="1" si="376"/>
        <v>14875.335647807413</v>
      </c>
      <c r="BI706" s="15">
        <f t="shared" ca="1" si="377"/>
        <v>17562.4019674546</v>
      </c>
      <c r="BJ706" s="15">
        <f t="shared" ca="1" si="378"/>
        <v>19239.932594401111</v>
      </c>
      <c r="BK706" s="15">
        <f t="shared" ca="1" si="379"/>
        <v>20754.999675280615</v>
      </c>
      <c r="BL706" s="15">
        <f t="shared" ca="1" si="380"/>
        <v>25863.418049541622</v>
      </c>
      <c r="BM706" s="15">
        <f t="shared" ca="1" si="381"/>
        <v>35182.756451936613</v>
      </c>
      <c r="BN706" s="15">
        <f t="shared" ca="1" si="382"/>
        <v>43663.894657953344</v>
      </c>
      <c r="BO706" s="15">
        <f t="shared" ca="1" si="383"/>
        <v>52184.157435666719</v>
      </c>
      <c r="BP706" s="15">
        <f t="shared" ca="1" si="384"/>
        <v>64179.760688043112</v>
      </c>
      <c r="BQ706" s="15">
        <f ca="1">Inputs!$B$20*EXP($B$10-0.5*C$7^2+C$7*AJ706)</f>
        <v>4468.2215770180765</v>
      </c>
      <c r="BR706" s="15">
        <f t="shared" ca="1" si="385"/>
        <v>4826.9000896469179</v>
      </c>
      <c r="BS706" s="15">
        <f t="shared" ca="1" si="386"/>
        <v>6388.0072242052001</v>
      </c>
      <c r="BT706" s="15">
        <f t="shared" ca="1" si="387"/>
        <v>7542.5356943952738</v>
      </c>
      <c r="BU706" s="15">
        <f t="shared" ca="1" si="388"/>
        <v>9390.7724213205965</v>
      </c>
      <c r="BV706" s="15">
        <f t="shared" ca="1" si="389"/>
        <v>11886.568379719773</v>
      </c>
      <c r="BW706" s="15">
        <f t="shared" ca="1" si="390"/>
        <v>18917.137741759569</v>
      </c>
      <c r="BX706" s="15">
        <f t="shared" ca="1" si="391"/>
        <v>22037.512931987942</v>
      </c>
      <c r="BY706" s="15">
        <f t="shared" ca="1" si="392"/>
        <v>39738.352782222442</v>
      </c>
      <c r="BZ706" s="15">
        <f t="shared" ca="1" si="393"/>
        <v>72232.222455018622</v>
      </c>
      <c r="CA706" s="15">
        <f t="shared" ca="1" si="394"/>
        <v>93844.402797816088</v>
      </c>
      <c r="CB706" s="15">
        <f ca="1">(AU706*DCF!C$10-DCF!C$5*MAX(AU706*DCF!C$10,0)-MAX(AU706-Inputs!$B$6,0)/Inputs!$B$10)*DCF!C$6</f>
        <v>1036.1630617987323</v>
      </c>
      <c r="CC706" s="15">
        <f ca="1">(AV706*DCF!D$10-DCF!D$5*MAX(AV706*DCF!D$10,0)-MAX(AV706-AU706,0)/Inputs!$B$10)*DCF!D$6</f>
        <v>942.82916971756026</v>
      </c>
      <c r="CD706" s="15">
        <f ca="1">(AW706*DCF!E$10-DCF!E$5*MAX(AW706*DCF!E$10,0)-MAX(AW706-AV706,0)/Inputs!$B$10)*DCF!E$6</f>
        <v>896.15363381504221</v>
      </c>
      <c r="CE706" s="15">
        <f ca="1">(AX706*DCF!F$10-DCF!F$5*MAX(AX706*DCF!F$10,0)-MAX(AX706-AW706,0)/Inputs!$B$10)*DCF!F$6</f>
        <v>972.56478545667142</v>
      </c>
      <c r="CF706" s="15">
        <f ca="1">(AY706*DCF!G$10-DCF!G$5*MAX(AY706*DCF!G$10,0)-MAX(AY706-AX706,0)/Inputs!$B$10)*DCF!G$6</f>
        <v>1111.2822457287095</v>
      </c>
      <c r="CG706" s="15">
        <f ca="1">(AZ706*DCF!H$10-DCF!H$5*MAX(AZ706*DCF!H$10,0)-MAX(AZ706-AY706,0)/Inputs!$B$10)*DCF!H$6</f>
        <v>1189.1720324032658</v>
      </c>
      <c r="CH706" s="15">
        <f ca="1">(BA706*DCF!I$10-DCF!I$5*MAX(BA706*DCF!I$10,0)-MAX(BA706-AZ706,0)/Inputs!$B$10)*DCF!I$6</f>
        <v>1333.7503049235331</v>
      </c>
      <c r="CI706" s="15">
        <f ca="1">(BB706*DCF!J$10-DCF!J$5*MAX(BB706*DCF!J$10,0)-MAX(BB706-BA706,0)/Inputs!$B$10)*DCF!J$6</f>
        <v>1521.2547247802806</v>
      </c>
      <c r="CJ706" s="15">
        <f ca="1">(BC706*DCF!K$10-DCF!K$5*MAX(BC706*DCF!K$10,0)-MAX(BC706-BB706,0)/Inputs!$B$10)*DCF!K$6</f>
        <v>1898.7929737609475</v>
      </c>
      <c r="CK706" s="15">
        <f ca="1">(BD706*DCF!L$10-DCF!L$5*MAX(BD706*DCF!L$10,0)-MAX(BD706-BC706,0)/Inputs!$B$10)*DCF!L$6</f>
        <v>2426.6148167657088</v>
      </c>
      <c r="CL706" s="15">
        <f ca="1">(BE706*DCF!M$10-DCF!M$5*MAX(BE706*DCF!M$10,0)-MAX(BE706-BD706,0)/Inputs!$B$10)*DCF!M$6</f>
        <v>2980.5213243305348</v>
      </c>
      <c r="CM706" s="15">
        <f ca="1">(BF706*DCF!C$28-DCF!C$5*MAX(BF706*DCF!C$28,0)-MAX(BF706-Inputs!$B$13,0)/Inputs!$B$17)*DCF!C$6</f>
        <v>3533.9562180387607</v>
      </c>
      <c r="CN706" s="15">
        <f ca="1">(BG706*DCF!D$28-DCF!D$5*MAX(BG706*DCF!D$28,0)-MAX(BG706-BF706,0)/Inputs!$B$17)*DCF!D$6</f>
        <v>3623.7629627544507</v>
      </c>
      <c r="CO706" s="15">
        <f ca="1">(BH706*DCF!E$28-DCF!E$5*MAX(BH706*DCF!E$28,0)-MAX(BH706-BG706,0)/Inputs!$B$17)*DCF!E$6</f>
        <v>3771.4045216288091</v>
      </c>
      <c r="CP706" s="15">
        <f ca="1">(BI706*DCF!F$28-DCF!F$5*MAX(BI706*DCF!F$28,0)-MAX(BI706-BH706,0)/Inputs!$B$17)*DCF!F$6</f>
        <v>4278.5066295340403</v>
      </c>
      <c r="CQ706" s="15">
        <f ca="1">(BJ706*DCF!G$28-DCF!G$5*MAX(BJ706*DCF!G$28,0)-MAX(BJ706-BI706,0)/Inputs!$B$17)*DCF!G$6</f>
        <v>4709.8024050920358</v>
      </c>
      <c r="CR706" s="15">
        <f ca="1">(BK706*DCF!H$28-DCF!H$5*MAX(BK706*DCF!H$28,0)-MAX(BK706-BJ706,0)/Inputs!$B$17)*DCF!H$6</f>
        <v>4897.541497760174</v>
      </c>
      <c r="CS706" s="15">
        <f ca="1">(BL706*DCF!I$28-DCF!I$5*MAX(BL706*DCF!I$28,0)-MAX(BL706-BK706,0)/Inputs!$B$17)*DCF!I$6</f>
        <v>5348.6466574313472</v>
      </c>
      <c r="CT706" s="15">
        <f ca="1">(BM706*DCF!J$28-DCF!J$5*MAX(BM706*DCF!J$28,0)-MAX(BM706-BL706,0)/Inputs!$B$17)*DCF!J$6</f>
        <v>6613.0072913777767</v>
      </c>
      <c r="CU706" s="15">
        <f ca="1">(BN706*DCF!K$28-DCF!K$5*MAX(BN706*DCF!K$28,0)-MAX(BN706-BM706,0)/Inputs!$B$17)*DCF!K$6</f>
        <v>8182.2559771895039</v>
      </c>
      <c r="CV706" s="15">
        <f ca="1">(BO706*DCF!L$28-DCF!L$5*MAX(BO706*DCF!L$28,0)-MAX(BO706-BN706,0)/Inputs!$B$17)*DCF!L$6</f>
        <v>9447.7528065683546</v>
      </c>
      <c r="CW706" s="15">
        <f ca="1">(BP706*DCF!M$28-DCF!M$5*MAX(BP706*DCF!M$28,0)-MAX(BP706-BO706,0)/Inputs!$B$17)*DCF!M$6</f>
        <v>10821.581508273171</v>
      </c>
      <c r="CX706" s="15">
        <f ca="1">(BQ706*DCF!C$46-DCF!C$5*MAX(BQ706*DCF!C$46,0)-MAX(BQ706-Inputs!$B$20,0)/Inputs!$B$24)*DCF!C$6</f>
        <v>-1617.2435868485518</v>
      </c>
      <c r="CY706" s="15">
        <f ca="1">(BR706*DCF!D$46-DCF!D$5*MAX(BR706*DCF!D$46,0)-MAX(BR706-BQ706,0)/Inputs!$B$24)*DCF!D$6</f>
        <v>-976.884424574288</v>
      </c>
      <c r="CZ706" s="15">
        <f ca="1">(BS706*DCF!E$46-DCF!E$5*MAX(BS706*DCF!E$46,0)-MAX(BS706-BR706,0)/Inputs!$B$24)*DCF!E$6</f>
        <v>-1370.7384324605234</v>
      </c>
      <c r="DA706" s="15">
        <f ca="1">(BT706*DCF!F$46-DCF!F$5*MAX(BT706*DCF!F$46,0)-MAX(BT706-BS706,0)/Inputs!$B$24)*DCF!F$6</f>
        <v>-969.69545023954311</v>
      </c>
      <c r="DB706" s="15">
        <f ca="1">(BU706*DCF!G$46-DCF!G$5*MAX(BU706*DCF!G$46,0)-MAX(BU706-BT706,0)/Inputs!$B$24)*DCF!G$6</f>
        <v>-937.59734859115099</v>
      </c>
      <c r="DC706" s="15">
        <f ca="1">(BV706*DCF!H$46-DCF!H$5*MAX(BV706*DCF!H$46,0)-MAX(BV706-BU706,0)/Inputs!$B$24)*DCF!H$6</f>
        <v>-775.55330207699433</v>
      </c>
      <c r="DD706" s="15">
        <f ca="1">(BW706*DCF!I$46-DCF!I$5*MAX(BW706*DCF!I$46,0)-MAX(BW706-BV706,0)/Inputs!$B$24)*DCF!I$6</f>
        <v>-1581.3058545382914</v>
      </c>
      <c r="DE706" s="15">
        <f ca="1">(BX706*DCF!J$46-DCF!J$5*MAX(BX706*DCF!J$46,0)-MAX(BX706-BW706,0)/Inputs!$B$24)*DCF!J$6</f>
        <v>96.940187845257398</v>
      </c>
      <c r="DF706" s="15">
        <f ca="1">(BY706*DCF!K$46-DCF!K$5*MAX(BY706*DCF!K$46,0)-MAX(BY706-BX706,0)/Inputs!$B$24)*DCF!K$6</f>
        <v>-2066.2470354698621</v>
      </c>
      <c r="DG706" s="15">
        <f ca="1">(BZ706*DCF!L$46-DCF!L$5*MAX(BZ706*DCF!L$46,0)-MAX(BZ706-BY706,0)/Inputs!$B$24)*DCF!L$6</f>
        <v>-2360.3910801541219</v>
      </c>
      <c r="DH706" s="15">
        <f ca="1">(CA706*DCF!M$46-DCF!M$5*MAX(CA706*DCF!M$46,0)-MAX(CA706-BZ706,0)/Inputs!$B$24)*DCF!M$6</f>
        <v>2838.8725247063426</v>
      </c>
      <c r="DI706" s="15">
        <f ca="1">SUM(CB706:CL706)+BE706*DCF!M$10*(1+Inputs!$B$30)*(1-Inputs!$B$33)*(1-Inputs!$B$30/Inputs!$B$31)/(Inputs!$B$29-Inputs!$B$30)*DCF!M$6</f>
        <v>92326.887639838256</v>
      </c>
      <c r="DJ706" s="15">
        <f ca="1">SUM(CM706:CW706)+BP706*DCF!M$28*(1+Inputs!$B$30)*(1-Inputs!$B$33)*(1-Inputs!$B$30/Inputs!$B$31)/(Inputs!$B$29-Inputs!$B$30)*DCF!M$6</f>
        <v>303379.04872137989</v>
      </c>
      <c r="DK706" s="15">
        <f ca="1">SUM(CX706:DH706)+CA706*DCF!M$46*(1+Inputs!$B$30)*(1-Inputs!$B$33)*(1-Inputs!$B$30/Inputs!$B$31)/(Inputs!$B$29-Inputs!$B$30)*DCF!M$6</f>
        <v>135374.71950319747</v>
      </c>
      <c r="DM706" s="15">
        <f ca="1">DI706+DJ706+DK706+Inputs!$B$34+Inputs!$B$36-Inputs!$B$35</f>
        <v>607931.65586441569</v>
      </c>
    </row>
    <row r="707" spans="1:117" x14ac:dyDescent="0.75">
      <c r="A707" s="11">
        <v>694</v>
      </c>
      <c r="C707" s="23">
        <f t="shared" ca="1" si="399"/>
        <v>0.64481697360585011</v>
      </c>
      <c r="D707" s="23">
        <f t="shared" ca="1" si="399"/>
        <v>0.55942941272830327</v>
      </c>
      <c r="E707" s="23">
        <f t="shared" ca="1" si="399"/>
        <v>-0.82614954914475558</v>
      </c>
      <c r="F707" s="23">
        <f t="shared" ca="1" si="399"/>
        <v>0.15602948664433949</v>
      </c>
      <c r="G707" s="23">
        <f t="shared" ca="1" si="399"/>
        <v>0.61555951145884569</v>
      </c>
      <c r="H707" s="23">
        <f t="shared" ca="1" si="399"/>
        <v>0.81265712197745321</v>
      </c>
      <c r="I707" s="23">
        <f t="shared" ca="1" si="399"/>
        <v>-1.4877015283690367</v>
      </c>
      <c r="J707" s="23">
        <f t="shared" ca="1" si="399"/>
        <v>1.2965209298511764</v>
      </c>
      <c r="K707" s="23">
        <f t="shared" ca="1" si="399"/>
        <v>9.1430554838874981E-2</v>
      </c>
      <c r="L707" s="23">
        <f t="shared" ca="1" si="399"/>
        <v>0.86118294759004321</v>
      </c>
      <c r="M707" s="23">
        <f t="shared" ca="1" si="399"/>
        <v>-0.11155689092015697</v>
      </c>
      <c r="N707" s="23">
        <f ca="1">SQRT(Inputs!$B$38)*C707+SQRT(1-Inputs!$B$38)*_xlfn.NORM.S.INV(RAND())</f>
        <v>9.3827510855379992E-2</v>
      </c>
      <c r="O707" s="23">
        <f ca="1">SQRT(Inputs!$B$38)*D707+SQRT(1-Inputs!$B$38)*_xlfn.NORM.S.INV(RAND())</f>
        <v>1.2235607649704245</v>
      </c>
      <c r="P707" s="23">
        <f ca="1">SQRT(Inputs!$B$38)*E707+SQRT(1-Inputs!$B$38)*_xlfn.NORM.S.INV(RAND())</f>
        <v>-0.53590006320929917</v>
      </c>
      <c r="Q707" s="23">
        <f ca="1">SQRT(Inputs!$B$38)*F707+SQRT(1-Inputs!$B$38)*_xlfn.NORM.S.INV(RAND())</f>
        <v>0.86090754361983068</v>
      </c>
      <c r="R707" s="23">
        <f ca="1">SQRT(Inputs!$B$38)*G707+SQRT(1-Inputs!$B$38)*_xlfn.NORM.S.INV(RAND())</f>
        <v>-0.85429668283044069</v>
      </c>
      <c r="S707" s="23">
        <f ca="1">SQRT(Inputs!$B$38)*H707+SQRT(1-Inputs!$B$38)*_xlfn.NORM.S.INV(RAND())</f>
        <v>-2.7785510001913705E-2</v>
      </c>
      <c r="T707" s="23">
        <f ca="1">SQRT(Inputs!$B$38)*I707+SQRT(1-Inputs!$B$38)*_xlfn.NORM.S.INV(RAND())</f>
        <v>-1.7851371674556884</v>
      </c>
      <c r="U707" s="23">
        <f ca="1">SQRT(Inputs!$B$38)*J707+SQRT(1-Inputs!$B$38)*_xlfn.NORM.S.INV(RAND())</f>
        <v>1.793813152824681</v>
      </c>
      <c r="V707" s="23">
        <f ca="1">SQRT(Inputs!$B$38)*K707+SQRT(1-Inputs!$B$38)*_xlfn.NORM.S.INV(RAND())</f>
        <v>0.17124451577482044</v>
      </c>
      <c r="W707" s="23">
        <f ca="1">SQRT(Inputs!$B$38)*L707+SQRT(1-Inputs!$B$38)*_xlfn.NORM.S.INV(RAND())</f>
        <v>0.27427837793942733</v>
      </c>
      <c r="X707" s="23">
        <f ca="1">SQRT(Inputs!$B$38)*M707+SQRT(1-Inputs!$B$38)*_xlfn.NORM.S.INV(RAND())</f>
        <v>0.45652242936810128</v>
      </c>
      <c r="Y707" s="23">
        <f ca="1">SQRT(Inputs!$B$38)*C707+SQRT(1-Inputs!$B$38)*_xlfn.NORM.S.INV(RAND())</f>
        <v>2.0668730670072963</v>
      </c>
      <c r="Z707" s="23">
        <f ca="1">SQRT(Inputs!$B$38)*D707+SQRT(1-Inputs!$B$38)*_xlfn.NORM.S.INV(RAND())</f>
        <v>1.2615398511068783</v>
      </c>
      <c r="AA707" s="23">
        <f ca="1">SQRT(Inputs!$B$38)*E707+SQRT(1-Inputs!$B$38)*_xlfn.NORM.S.INV(RAND())</f>
        <v>-0.34930311137321413</v>
      </c>
      <c r="AB707" s="23">
        <f ca="1">SQRT(Inputs!$B$38)*F707+SQRT(1-Inputs!$B$38)*_xlfn.NORM.S.INV(RAND())</f>
        <v>0.66096391599777249</v>
      </c>
      <c r="AC707" s="23">
        <f ca="1">SQRT(Inputs!$B$38)*G707+SQRT(1-Inputs!$B$38)*_xlfn.NORM.S.INV(RAND())</f>
        <v>0.94983146871867508</v>
      </c>
      <c r="AD707" s="23">
        <f ca="1">SQRT(Inputs!$B$38)*H707+SQRT(1-Inputs!$B$38)*_xlfn.NORM.S.INV(RAND())</f>
        <v>0.57246902084297591</v>
      </c>
      <c r="AE707" s="23">
        <f ca="1">SQRT(Inputs!$B$38)*I707+SQRT(1-Inputs!$B$38)*_xlfn.NORM.S.INV(RAND())</f>
        <v>-1.7986319782747915</v>
      </c>
      <c r="AF707" s="23">
        <f ca="1">SQRT(Inputs!$B$38)*J707+SQRT(1-Inputs!$B$38)*_xlfn.NORM.S.INV(RAND())</f>
        <v>0.39636005979773359</v>
      </c>
      <c r="AG707" s="23">
        <f ca="1">SQRT(Inputs!$B$38)*K707+SQRT(1-Inputs!$B$38)*_xlfn.NORM.S.INV(RAND())</f>
        <v>-0.31577635577912577</v>
      </c>
      <c r="AH707" s="23">
        <f ca="1">SQRT(Inputs!$B$38)*L707+SQRT(1-Inputs!$B$38)*_xlfn.NORM.S.INV(RAND())</f>
        <v>0.85524544877618158</v>
      </c>
      <c r="AI707" s="23">
        <f ca="1">SQRT(Inputs!$B$38)*M707+SQRT(1-Inputs!$B$38)*_xlfn.NORM.S.INV(RAND())</f>
        <v>-0.50352027504992314</v>
      </c>
      <c r="AJ707" s="23">
        <f ca="1">SQRT(Inputs!$B$38)*C707+SQRT(1-Inputs!$B$38)*_xlfn.NORM.S.INV(RAND())</f>
        <v>1.6385831646198494</v>
      </c>
      <c r="AK707" s="23">
        <f ca="1">SQRT(Inputs!$B$38)*D707+SQRT(1-Inputs!$B$38)*_xlfn.NORM.S.INV(RAND())</f>
        <v>0.260297098872526</v>
      </c>
      <c r="AL707" s="23">
        <f ca="1">SQRT(Inputs!$B$38)*E707+SQRT(1-Inputs!$B$38)*_xlfn.NORM.S.INV(RAND())</f>
        <v>-0.9113776635824189</v>
      </c>
      <c r="AM707" s="23">
        <f ca="1">SQRT(Inputs!$B$38)*F707+SQRT(1-Inputs!$B$38)*_xlfn.NORM.S.INV(RAND())</f>
        <v>-0.16934838134262142</v>
      </c>
      <c r="AN707" s="23">
        <f ca="1">SQRT(Inputs!$B$38)*G707+SQRT(1-Inputs!$B$38)*_xlfn.NORM.S.INV(RAND())</f>
        <v>0.46788296546688696</v>
      </c>
      <c r="AO707" s="23">
        <f ca="1">SQRT(Inputs!$B$38)*H707+SQRT(1-Inputs!$B$38)*_xlfn.NORM.S.INV(RAND())</f>
        <v>0.94447081818336098</v>
      </c>
      <c r="AP707" s="23">
        <f ca="1">SQRT(Inputs!$B$38)*I707+SQRT(1-Inputs!$B$38)*_xlfn.NORM.S.INV(RAND())</f>
        <v>-0.53068837310789063</v>
      </c>
      <c r="AQ707" s="23">
        <f ca="1">SQRT(Inputs!$B$38)*J707+SQRT(1-Inputs!$B$38)*_xlfn.NORM.S.INV(RAND())</f>
        <v>1.0179276666455066</v>
      </c>
      <c r="AR707" s="23">
        <f ca="1">SQRT(Inputs!$B$38)*K707+SQRT(1-Inputs!$B$38)*_xlfn.NORM.S.INV(RAND())</f>
        <v>1.1593892229920071</v>
      </c>
      <c r="AS707" s="23">
        <f ca="1">SQRT(Inputs!$B$38)*L707+SQRT(1-Inputs!$B$38)*_xlfn.NORM.S.INV(RAND())</f>
        <v>1.1872444006731742</v>
      </c>
      <c r="AT707" s="23">
        <f ca="1">SQRT(Inputs!$B$38)*M707+SQRT(1-Inputs!$B$38)*_xlfn.NORM.S.INV(RAND())</f>
        <v>1.0073298517316285</v>
      </c>
      <c r="AU707" s="15">
        <f ca="1">Inputs!$B$6*EXP($B$8-0.5*C$5^2+C$5*N707)</f>
        <v>5038.1819103811576</v>
      </c>
      <c r="AV707" s="15">
        <f t="shared" ca="1" si="365"/>
        <v>7341.4088001957452</v>
      </c>
      <c r="AW707" s="15">
        <f t="shared" ca="1" si="366"/>
        <v>8327.3356714679685</v>
      </c>
      <c r="AX707" s="15">
        <f t="shared" ca="1" si="367"/>
        <v>11321.314674822403</v>
      </c>
      <c r="AY707" s="15">
        <f t="shared" ca="1" si="368"/>
        <v>12522.011619497283</v>
      </c>
      <c r="AZ707" s="15">
        <f t="shared" ca="1" si="369"/>
        <v>15267.97113878942</v>
      </c>
      <c r="BA707" s="15">
        <f t="shared" ca="1" si="370"/>
        <v>15500.008799687215</v>
      </c>
      <c r="BB707" s="15">
        <f t="shared" ca="1" si="371"/>
        <v>22712.949189572057</v>
      </c>
      <c r="BC707" s="15">
        <f t="shared" ca="1" si="372"/>
        <v>28281.234763178883</v>
      </c>
      <c r="BD707" s="15">
        <f t="shared" ca="1" si="373"/>
        <v>35547.525696859229</v>
      </c>
      <c r="BE707" s="15">
        <f t="shared" ca="1" si="374"/>
        <v>45408.305794418076</v>
      </c>
      <c r="BF707" s="15">
        <f ca="1">Inputs!$B$13*EXP($B$9-0.5*C$6^2+C$6*Y707)</f>
        <v>20835.677130366956</v>
      </c>
      <c r="BG707" s="15">
        <f t="shared" ca="1" si="375"/>
        <v>31884.202441925336</v>
      </c>
      <c r="BH707" s="15">
        <f t="shared" ca="1" si="376"/>
        <v>36763.830502083067</v>
      </c>
      <c r="BI707" s="15">
        <f t="shared" ca="1" si="377"/>
        <v>49823.99940355416</v>
      </c>
      <c r="BJ707" s="15">
        <f t="shared" ca="1" si="378"/>
        <v>70043.358072288305</v>
      </c>
      <c r="BK707" s="15">
        <f t="shared" ca="1" si="379"/>
        <v>92932.874037870672</v>
      </c>
      <c r="BL707" s="15">
        <f t="shared" ca="1" si="380"/>
        <v>90421.806772621596</v>
      </c>
      <c r="BM707" s="15">
        <f t="shared" ca="1" si="381"/>
        <v>116757.68761615486</v>
      </c>
      <c r="BN707" s="15">
        <f t="shared" ca="1" si="382"/>
        <v>138264.94864953001</v>
      </c>
      <c r="BO707" s="15">
        <f t="shared" ca="1" si="383"/>
        <v>187902.36052905567</v>
      </c>
      <c r="BP707" s="15">
        <f t="shared" ca="1" si="384"/>
        <v>218448.45484053929</v>
      </c>
      <c r="BQ707" s="15">
        <f ca="1">Inputs!$B$20*EXP($B$10-0.5*C$7^2+C$7*AJ707)</f>
        <v>7670.2598110468889</v>
      </c>
      <c r="BR707" s="15">
        <f t="shared" ca="1" si="385"/>
        <v>11304.458016607992</v>
      </c>
      <c r="BS707" s="15">
        <f t="shared" ca="1" si="386"/>
        <v>11915.19100876905</v>
      </c>
      <c r="BT707" s="15">
        <f t="shared" ca="1" si="387"/>
        <v>15714.589510304872</v>
      </c>
      <c r="BU707" s="15">
        <f t="shared" ca="1" si="388"/>
        <v>24389.152616480573</v>
      </c>
      <c r="BV707" s="15">
        <f t="shared" ca="1" si="389"/>
        <v>41978.463317723908</v>
      </c>
      <c r="BW707" s="15">
        <f t="shared" ca="1" si="390"/>
        <v>52355.095458536241</v>
      </c>
      <c r="BX707" s="15">
        <f t="shared" ca="1" si="391"/>
        <v>89804.271588868127</v>
      </c>
      <c r="BY707" s="15">
        <f t="shared" ca="1" si="392"/>
        <v>157080.72396233806</v>
      </c>
      <c r="BZ707" s="15">
        <f t="shared" ca="1" si="393"/>
        <v>274164.45485348819</v>
      </c>
      <c r="CA707" s="15">
        <f t="shared" ca="1" si="394"/>
        <v>460610.46230464056</v>
      </c>
      <c r="CB707" s="15">
        <f ca="1">(AU707*DCF!C$10-DCF!C$5*MAX(AU707*DCF!C$10,0)-MAX(AU707-Inputs!$B$6,0)/Inputs!$B$10)*DCF!C$6</f>
        <v>1042.532820099613</v>
      </c>
      <c r="CC707" s="15">
        <f ca="1">(AV707*DCF!D$10-DCF!D$5*MAX(AV707*DCF!D$10,0)-MAX(AV707-AU707,0)/Inputs!$B$10)*DCF!D$6</f>
        <v>1227.8370612843187</v>
      </c>
      <c r="CD707" s="15">
        <f ca="1">(AW707*DCF!E$10-DCF!E$5*MAX(AW707*DCF!E$10,0)-MAX(AW707-AV707,0)/Inputs!$B$10)*DCF!E$6</f>
        <v>1700.5776862186897</v>
      </c>
      <c r="CE707" s="15">
        <f ca="1">(AX707*DCF!F$10-DCF!F$5*MAX(AX707*DCF!F$10,0)-MAX(AX707-AW707,0)/Inputs!$B$10)*DCF!F$6</f>
        <v>1848.4521497714843</v>
      </c>
      <c r="CF707" s="15">
        <f ca="1">(AY707*DCF!G$10-DCF!G$5*MAX(AY707*DCF!G$10,0)-MAX(AY707-AX707,0)/Inputs!$B$10)*DCF!G$6</f>
        <v>2349.2386743141274</v>
      </c>
      <c r="CG707" s="15">
        <f ca="1">(AZ707*DCF!H$10-DCF!H$5*MAX(AZ707*DCF!H$10,0)-MAX(AZ707-AY707,0)/Inputs!$B$10)*DCF!H$6</f>
        <v>2476.6932075519826</v>
      </c>
      <c r="CH707" s="15">
        <f ca="1">(BA707*DCF!I$10-DCF!I$5*MAX(BA707*DCF!I$10,0)-MAX(BA707-AZ707,0)/Inputs!$B$10)*DCF!I$6</f>
        <v>2793.2238594033283</v>
      </c>
      <c r="CI707" s="15">
        <f ca="1">(BB707*DCF!J$10-DCF!J$5*MAX(BB707*DCF!J$10,0)-MAX(BB707-BA707,0)/Inputs!$B$10)*DCF!J$6</f>
        <v>2804.5925259695568</v>
      </c>
      <c r="CJ707" s="15">
        <f ca="1">(BC707*DCF!K$10-DCF!K$5*MAX(BC707*DCF!K$10,0)-MAX(BC707-BB707,0)/Inputs!$B$10)*DCF!K$6</f>
        <v>3773.3493822044434</v>
      </c>
      <c r="CK707" s="15">
        <f ca="1">(BD707*DCF!L$10-DCF!L$5*MAX(BD707*DCF!L$10,0)-MAX(BD707-BC707,0)/Inputs!$B$10)*DCF!L$6</f>
        <v>4421.5937764414393</v>
      </c>
      <c r="CL707" s="15">
        <f ca="1">(BE707*DCF!M$10-DCF!M$5*MAX(BE707*DCF!M$10,0)-MAX(BE707-BD707,0)/Inputs!$B$10)*DCF!M$6</f>
        <v>5229.723716559798</v>
      </c>
      <c r="CM707" s="15">
        <f ca="1">(BF707*DCF!C$28-DCF!C$5*MAX(BF707*DCF!C$28,0)-MAX(BF707-Inputs!$B$13,0)/Inputs!$B$17)*DCF!C$6</f>
        <v>4176.7694928163573</v>
      </c>
      <c r="CN707" s="15">
        <f ca="1">(BG707*DCF!D$28-DCF!D$5*MAX(BG707*DCF!D$28,0)-MAX(BG707-BF707,0)/Inputs!$B$17)*DCF!D$6</f>
        <v>7033.4759706685491</v>
      </c>
      <c r="CO707" s="15">
        <f ca="1">(BH707*DCF!E$28-DCF!E$5*MAX(BH707*DCF!E$28,0)-MAX(BH707-BG707,0)/Inputs!$B$17)*DCF!E$6</f>
        <v>9450.4639076192634</v>
      </c>
      <c r="CP707" s="15">
        <f ca="1">(BI707*DCF!F$28-DCF!F$5*MAX(BI707*DCF!F$28,0)-MAX(BI707-BH707,0)/Inputs!$B$17)*DCF!F$6</f>
        <v>11148.093250719025</v>
      </c>
      <c r="CQ707" s="15">
        <f ca="1">(BJ707*DCF!G$28-DCF!G$5*MAX(BJ707*DCF!G$28,0)-MAX(BJ707-BI707,0)/Inputs!$B$17)*DCF!G$6</f>
        <v>14772.584284074972</v>
      </c>
      <c r="CR707" s="15">
        <f ca="1">(BK707*DCF!H$28-DCF!H$5*MAX(BK707*DCF!H$28,0)-MAX(BK707-BJ707,0)/Inputs!$B$17)*DCF!H$6</f>
        <v>19426.936632747467</v>
      </c>
      <c r="CS707" s="15">
        <f ca="1">(BL707*DCF!I$28-DCF!I$5*MAX(BL707*DCF!I$28,0)-MAX(BL707-BK707,0)/Inputs!$B$17)*DCF!I$6</f>
        <v>21262.962482467072</v>
      </c>
      <c r="CT707" s="15">
        <f ca="1">(BM707*DCF!J$28-DCF!J$5*MAX(BM707*DCF!J$28,0)-MAX(BM707-BL707,0)/Inputs!$B$17)*DCF!J$6</f>
        <v>22554.734477643058</v>
      </c>
      <c r="CU707" s="15">
        <f ca="1">(BN707*DCF!K$28-DCF!K$5*MAX(BN707*DCF!K$28,0)-MAX(BN707-BM707,0)/Inputs!$B$17)*DCF!K$6</f>
        <v>26564.885864986365</v>
      </c>
      <c r="CV707" s="15">
        <f ca="1">(BO707*DCF!L$28-DCF!L$5*MAX(BO707*DCF!L$28,0)-MAX(BO707-BN707,0)/Inputs!$B$17)*DCF!L$6</f>
        <v>31873.909048501155</v>
      </c>
      <c r="CW707" s="15">
        <f ca="1">(BP707*DCF!M$28-DCF!M$5*MAX(BP707*DCF!M$28,0)-MAX(BP707-BO707,0)/Inputs!$B$17)*DCF!M$6</f>
        <v>37908.278021414706</v>
      </c>
      <c r="CX707" s="15">
        <f ca="1">(BQ707*DCF!C$46-DCF!C$5*MAX(BQ707*DCF!C$46,0)-MAX(BQ707-Inputs!$B$20,0)/Inputs!$B$24)*DCF!C$6</f>
        <v>-3835.7458275151653</v>
      </c>
      <c r="CY707" s="15">
        <f ca="1">(BR707*DCF!D$46-DCF!D$5*MAX(BR707*DCF!D$46,0)-MAX(BR707-BQ707,0)/Inputs!$B$24)*DCF!D$6</f>
        <v>-3480.0895677951453</v>
      </c>
      <c r="CZ707" s="15">
        <f ca="1">(BS707*DCF!E$46-DCF!E$5*MAX(BS707*DCF!E$46,0)-MAX(BS707-BR707,0)/Inputs!$B$24)*DCF!E$6</f>
        <v>-1649.7262149875125</v>
      </c>
      <c r="DA707" s="15">
        <f ca="1">(BT707*DCF!F$46-DCF!F$5*MAX(BT707*DCF!F$46,0)-MAX(BT707-BS707,0)/Inputs!$B$24)*DCF!F$6</f>
        <v>-2527.9168659124034</v>
      </c>
      <c r="DB707" s="15">
        <f ca="1">(BU707*DCF!G$46-DCF!G$5*MAX(BU707*DCF!G$46,0)-MAX(BU707-BT707,0)/Inputs!$B$24)*DCF!G$6</f>
        <v>-3738.354547414157</v>
      </c>
      <c r="DC707" s="15">
        <f ca="1">(BV707*DCF!H$46-DCF!H$5*MAX(BV707*DCF!H$46,0)-MAX(BV707-BU707,0)/Inputs!$B$24)*DCF!H$6</f>
        <v>-5465.7705289166415</v>
      </c>
      <c r="DD707" s="15">
        <f ca="1">(BW707*DCF!I$46-DCF!I$5*MAX(BW707*DCF!I$46,0)-MAX(BW707-BV707,0)/Inputs!$B$24)*DCF!I$6</f>
        <v>-1769.5684409750165</v>
      </c>
      <c r="DE707" s="15">
        <f ca="1">(BX707*DCF!J$46-DCF!J$5*MAX(BX707*DCF!J$46,0)-MAX(BX707-BW707,0)/Inputs!$B$24)*DCF!J$6</f>
        <v>-6163.8688952109096</v>
      </c>
      <c r="DF707" s="15">
        <f ca="1">(BY707*DCF!K$46-DCF!K$5*MAX(BY707*DCF!K$46,0)-MAX(BY707-BX707,0)/Inputs!$B$24)*DCF!K$6</f>
        <v>-7507.9640101644063</v>
      </c>
      <c r="DG707" s="15">
        <f ca="1">(BZ707*DCF!L$46-DCF!L$5*MAX(BZ707*DCF!L$46,0)-MAX(BZ707-BY707,0)/Inputs!$B$24)*DCF!L$6</f>
        <v>-7544.7160116448631</v>
      </c>
      <c r="DH707" s="15">
        <f ca="1">(CA707*DCF!M$46-DCF!M$5*MAX(CA707*DCF!M$46,0)-MAX(CA707-BZ707,0)/Inputs!$B$24)*DCF!M$6</f>
        <v>-2867.641454914406</v>
      </c>
      <c r="DI707" s="15">
        <f ca="1">SUM(CB707:CL707)+BE707*DCF!M$10*(1+Inputs!$B$30)*(1-Inputs!$B$33)*(1-Inputs!$B$30/Inputs!$B$31)/(Inputs!$B$29-Inputs!$B$30)*DCF!M$6</f>
        <v>156039.73034836561</v>
      </c>
      <c r="DJ707" s="15">
        <f ca="1">SUM(CM707:CW707)+BP707*DCF!M$28*(1+Inputs!$B$30)*(1-Inputs!$B$33)*(1-Inputs!$B$30/Inputs!$B$31)/(Inputs!$B$29-Inputs!$B$30)*DCF!M$6</f>
        <v>1016766.3447709722</v>
      </c>
      <c r="DK707" s="15">
        <f ca="1">SUM(CX707:DH707)+CA707*DCF!M$46*(1+Inputs!$B$30)*(1-Inputs!$B$33)*(1-Inputs!$B$30/Inputs!$B$31)/(Inputs!$B$29-Inputs!$B$30)*DCF!M$6</f>
        <v>665606.97515489103</v>
      </c>
      <c r="DM707" s="15">
        <f ca="1">DI707+DJ707+DK707+Inputs!$B$34+Inputs!$B$36-Inputs!$B$35</f>
        <v>1915264.0502742287</v>
      </c>
    </row>
    <row r="708" spans="1:117" x14ac:dyDescent="0.75">
      <c r="A708" s="11">
        <v>695</v>
      </c>
      <c r="C708" s="23">
        <f t="shared" ca="1" si="399"/>
        <v>-0.41921306528866925</v>
      </c>
      <c r="D708" s="23">
        <f t="shared" ca="1" si="399"/>
        <v>0.69952928062489572</v>
      </c>
      <c r="E708" s="23">
        <f t="shared" ca="1" si="399"/>
        <v>1.1967916466259161</v>
      </c>
      <c r="F708" s="23">
        <f t="shared" ca="1" si="399"/>
        <v>0.92686488201481343</v>
      </c>
      <c r="G708" s="23">
        <f t="shared" ca="1" si="399"/>
        <v>-0.86391903889668797</v>
      </c>
      <c r="H708" s="23">
        <f t="shared" ca="1" si="399"/>
        <v>-0.22171812562696647</v>
      </c>
      <c r="I708" s="23">
        <f t="shared" ca="1" si="399"/>
        <v>0.13171786289056209</v>
      </c>
      <c r="J708" s="23">
        <f t="shared" ca="1" si="399"/>
        <v>-1.3673649434737336</v>
      </c>
      <c r="K708" s="23">
        <f t="shared" ca="1" si="399"/>
        <v>-5.120095620732304E-2</v>
      </c>
      <c r="L708" s="23">
        <f t="shared" ca="1" si="399"/>
        <v>0.75247164676374878</v>
      </c>
      <c r="M708" s="23">
        <f t="shared" ca="1" si="399"/>
        <v>0.90862842859166149</v>
      </c>
      <c r="N708" s="23">
        <f ca="1">SQRT(Inputs!$B$38)*C708+SQRT(1-Inputs!$B$38)*_xlfn.NORM.S.INV(RAND())</f>
        <v>-0.34411402821493564</v>
      </c>
      <c r="O708" s="23">
        <f ca="1">SQRT(Inputs!$B$38)*D708+SQRT(1-Inputs!$B$38)*_xlfn.NORM.S.INV(RAND())</f>
        <v>0.24568567553847667</v>
      </c>
      <c r="P708" s="23">
        <f ca="1">SQRT(Inputs!$B$38)*E708+SQRT(1-Inputs!$B$38)*_xlfn.NORM.S.INV(RAND())</f>
        <v>-0.18604052316507658</v>
      </c>
      <c r="Q708" s="23">
        <f ca="1">SQRT(Inputs!$B$38)*F708+SQRT(1-Inputs!$B$38)*_xlfn.NORM.S.INV(RAND())</f>
        <v>-0.39734294590896102</v>
      </c>
      <c r="R708" s="23">
        <f ca="1">SQRT(Inputs!$B$38)*G708+SQRT(1-Inputs!$B$38)*_xlfn.NORM.S.INV(RAND())</f>
        <v>-1.4120368411575921</v>
      </c>
      <c r="S708" s="23">
        <f ca="1">SQRT(Inputs!$B$38)*H708+SQRT(1-Inputs!$B$38)*_xlfn.NORM.S.INV(RAND())</f>
        <v>-0.71837861011769211</v>
      </c>
      <c r="T708" s="23">
        <f ca="1">SQRT(Inputs!$B$38)*I708+SQRT(1-Inputs!$B$38)*_xlfn.NORM.S.INV(RAND())</f>
        <v>0.35080459496639249</v>
      </c>
      <c r="U708" s="23">
        <f ca="1">SQRT(Inputs!$B$38)*J708+SQRT(1-Inputs!$B$38)*_xlfn.NORM.S.INV(RAND())</f>
        <v>5.156499888910504E-2</v>
      </c>
      <c r="V708" s="23">
        <f ca="1">SQRT(Inputs!$B$38)*K708+SQRT(1-Inputs!$B$38)*_xlfn.NORM.S.INV(RAND())</f>
        <v>-0.24293639065854938</v>
      </c>
      <c r="W708" s="23">
        <f ca="1">SQRT(Inputs!$B$38)*L708+SQRT(1-Inputs!$B$38)*_xlfn.NORM.S.INV(RAND())</f>
        <v>0.23420024727444561</v>
      </c>
      <c r="X708" s="23">
        <f ca="1">SQRT(Inputs!$B$38)*M708+SQRT(1-Inputs!$B$38)*_xlfn.NORM.S.INV(RAND())</f>
        <v>0.79926589244988211</v>
      </c>
      <c r="Y708" s="23">
        <f ca="1">SQRT(Inputs!$B$38)*C708+SQRT(1-Inputs!$B$38)*_xlfn.NORM.S.INV(RAND())</f>
        <v>-1.7754236784502508</v>
      </c>
      <c r="Z708" s="23">
        <f ca="1">SQRT(Inputs!$B$38)*D708+SQRT(1-Inputs!$B$38)*_xlfn.NORM.S.INV(RAND())</f>
        <v>0.53043955323533343</v>
      </c>
      <c r="AA708" s="23">
        <f ca="1">SQRT(Inputs!$B$38)*E708+SQRT(1-Inputs!$B$38)*_xlfn.NORM.S.INV(RAND())</f>
        <v>1.0597196944361262</v>
      </c>
      <c r="AB708" s="23">
        <f ca="1">SQRT(Inputs!$B$38)*F708+SQRT(1-Inputs!$B$38)*_xlfn.NORM.S.INV(RAND())</f>
        <v>0.90374309447292256</v>
      </c>
      <c r="AC708" s="23">
        <f ca="1">SQRT(Inputs!$B$38)*G708+SQRT(1-Inputs!$B$38)*_xlfn.NORM.S.INV(RAND())</f>
        <v>-2.1128290359275455</v>
      </c>
      <c r="AD708" s="23">
        <f ca="1">SQRT(Inputs!$B$38)*H708+SQRT(1-Inputs!$B$38)*_xlfn.NORM.S.INV(RAND())</f>
        <v>-5.0640269008767336E-2</v>
      </c>
      <c r="AE708" s="23">
        <f ca="1">SQRT(Inputs!$B$38)*I708+SQRT(1-Inputs!$B$38)*_xlfn.NORM.S.INV(RAND())</f>
        <v>1.942958532296239</v>
      </c>
      <c r="AF708" s="23">
        <f ca="1">SQRT(Inputs!$B$38)*J708+SQRT(1-Inputs!$B$38)*_xlfn.NORM.S.INV(RAND())</f>
        <v>-0.27467305413281912</v>
      </c>
      <c r="AG708" s="23">
        <f ca="1">SQRT(Inputs!$B$38)*K708+SQRT(1-Inputs!$B$38)*_xlfn.NORM.S.INV(RAND())</f>
        <v>0.77414863374751752</v>
      </c>
      <c r="AH708" s="23">
        <f ca="1">SQRT(Inputs!$B$38)*L708+SQRT(1-Inputs!$B$38)*_xlfn.NORM.S.INV(RAND())</f>
        <v>1.8410578339778678</v>
      </c>
      <c r="AI708" s="23">
        <f ca="1">SQRT(Inputs!$B$38)*M708+SQRT(1-Inputs!$B$38)*_xlfn.NORM.S.INV(RAND())</f>
        <v>-0.89856181821593539</v>
      </c>
      <c r="AJ708" s="23">
        <f ca="1">SQRT(Inputs!$B$38)*C708+SQRT(1-Inputs!$B$38)*_xlfn.NORM.S.INV(RAND())</f>
        <v>0.23137090171263933</v>
      </c>
      <c r="AK708" s="23">
        <f ca="1">SQRT(Inputs!$B$38)*D708+SQRT(1-Inputs!$B$38)*_xlfn.NORM.S.INV(RAND())</f>
        <v>1.6119007261548544</v>
      </c>
      <c r="AL708" s="23">
        <f ca="1">SQRT(Inputs!$B$38)*E708+SQRT(1-Inputs!$B$38)*_xlfn.NORM.S.INV(RAND())</f>
        <v>0.32770019575074655</v>
      </c>
      <c r="AM708" s="23">
        <f ca="1">SQRT(Inputs!$B$38)*F708+SQRT(1-Inputs!$B$38)*_xlfn.NORM.S.INV(RAND())</f>
        <v>1.7309608456423793</v>
      </c>
      <c r="AN708" s="23">
        <f ca="1">SQRT(Inputs!$B$38)*G708+SQRT(1-Inputs!$B$38)*_xlfn.NORM.S.INV(RAND())</f>
        <v>0.56734148349509317</v>
      </c>
      <c r="AO708" s="23">
        <f ca="1">SQRT(Inputs!$B$38)*H708+SQRT(1-Inputs!$B$38)*_xlfn.NORM.S.INV(RAND())</f>
        <v>0.14659782917830894</v>
      </c>
      <c r="AP708" s="23">
        <f ca="1">SQRT(Inputs!$B$38)*I708+SQRT(1-Inputs!$B$38)*_xlfn.NORM.S.INV(RAND())</f>
        <v>3.6317007544943054E-2</v>
      </c>
      <c r="AQ708" s="23">
        <f ca="1">SQRT(Inputs!$B$38)*J708+SQRT(1-Inputs!$B$38)*_xlfn.NORM.S.INV(RAND())</f>
        <v>0.82664232111781988</v>
      </c>
      <c r="AR708" s="23">
        <f ca="1">SQRT(Inputs!$B$38)*K708+SQRT(1-Inputs!$B$38)*_xlfn.NORM.S.INV(RAND())</f>
        <v>0.99955437243297385</v>
      </c>
      <c r="AS708" s="23">
        <f ca="1">SQRT(Inputs!$B$38)*L708+SQRT(1-Inputs!$B$38)*_xlfn.NORM.S.INV(RAND())</f>
        <v>1.0843648961608281</v>
      </c>
      <c r="AT708" s="23">
        <f ca="1">SQRT(Inputs!$B$38)*M708+SQRT(1-Inputs!$B$38)*_xlfn.NORM.S.INV(RAND())</f>
        <v>0.55364410886252258</v>
      </c>
      <c r="AU708" s="15">
        <f ca="1">Inputs!$B$6*EXP($B$8-0.5*C$5^2+C$5*N708)</f>
        <v>4693.3862703977402</v>
      </c>
      <c r="AV708" s="15">
        <f t="shared" ca="1" si="365"/>
        <v>5923.1054490592678</v>
      </c>
      <c r="AW708" s="15">
        <f t="shared" ca="1" si="366"/>
        <v>7043.2037243006434</v>
      </c>
      <c r="AX708" s="15">
        <f t="shared" ca="1" si="367"/>
        <v>8182.5996748923399</v>
      </c>
      <c r="AY708" s="15">
        <f t="shared" ca="1" si="368"/>
        <v>8479.6858592174212</v>
      </c>
      <c r="AZ708" s="15">
        <f t="shared" ca="1" si="369"/>
        <v>9582.082143142854</v>
      </c>
      <c r="BA708" s="15">
        <f t="shared" ca="1" si="370"/>
        <v>12164.54136726226</v>
      </c>
      <c r="BB708" s="15">
        <f t="shared" ca="1" si="371"/>
        <v>14970.246397336743</v>
      </c>
      <c r="BC708" s="15">
        <f t="shared" ca="1" si="372"/>
        <v>17909.783222210528</v>
      </c>
      <c r="BD708" s="15">
        <f t="shared" ca="1" si="373"/>
        <v>22427.110435145634</v>
      </c>
      <c r="BE708" s="15">
        <f t="shared" ca="1" si="374"/>
        <v>29556.751040240732</v>
      </c>
      <c r="BF708" s="15">
        <f ca="1">Inputs!$B$13*EXP($B$9-0.5*C$6^2+C$6*Y708)</f>
        <v>9727.3383558445203</v>
      </c>
      <c r="BG708" s="15">
        <f t="shared" ca="1" si="375"/>
        <v>13045.792113270183</v>
      </c>
      <c r="BH708" s="15">
        <f t="shared" ca="1" si="376"/>
        <v>19002.419657815099</v>
      </c>
      <c r="BI708" s="15">
        <f t="shared" ca="1" si="377"/>
        <v>26733.489129037924</v>
      </c>
      <c r="BJ708" s="15">
        <f t="shared" ca="1" si="378"/>
        <v>24168.880863912262</v>
      </c>
      <c r="BK708" s="15">
        <f t="shared" ca="1" si="379"/>
        <v>29458.919374631678</v>
      </c>
      <c r="BL708" s="15">
        <f t="shared" ca="1" si="380"/>
        <v>46547.978632624683</v>
      </c>
      <c r="BM708" s="15">
        <f t="shared" ca="1" si="381"/>
        <v>55298.071552139147</v>
      </c>
      <c r="BN708" s="15">
        <f t="shared" ca="1" si="382"/>
        <v>74620.939793111596</v>
      </c>
      <c r="BO708" s="15">
        <f t="shared" ca="1" si="383"/>
        <v>113722.68887855708</v>
      </c>
      <c r="BP708" s="15">
        <f t="shared" ca="1" si="384"/>
        <v>126423.04307331084</v>
      </c>
      <c r="BQ708" s="15">
        <f ca="1">Inputs!$B$20*EXP($B$10-0.5*C$7^2+C$7*AJ708)</f>
        <v>4656.3722605552557</v>
      </c>
      <c r="BR708" s="15">
        <f t="shared" ca="1" si="385"/>
        <v>10541.560949211178</v>
      </c>
      <c r="BS708" s="15">
        <f t="shared" ca="1" si="386"/>
        <v>15860.145246650924</v>
      </c>
      <c r="BT708" s="15">
        <f t="shared" ca="1" si="387"/>
        <v>34435.815121646017</v>
      </c>
      <c r="BU708" s="15">
        <f t="shared" ca="1" si="388"/>
        <v>54746.423549688523</v>
      </c>
      <c r="BV708" s="15">
        <f t="shared" ca="1" si="389"/>
        <v>78725.778315812888</v>
      </c>
      <c r="BW708" s="15">
        <f t="shared" ca="1" si="390"/>
        <v>110705.05142272561</v>
      </c>
      <c r="BX708" s="15">
        <f t="shared" ca="1" si="391"/>
        <v>182747.4202287386</v>
      </c>
      <c r="BY708" s="15">
        <f t="shared" ca="1" si="392"/>
        <v>310024.68407917378</v>
      </c>
      <c r="BZ708" s="15">
        <f t="shared" ca="1" si="393"/>
        <v>530971.03723084438</v>
      </c>
      <c r="CA708" s="15">
        <f t="shared" ca="1" si="394"/>
        <v>822963.40663573903</v>
      </c>
      <c r="CB708" s="15">
        <f ca="1">(AU708*DCF!C$10-DCF!C$5*MAX(AU708*DCF!C$10,0)-MAX(AU708-Inputs!$B$6,0)/Inputs!$B$10)*DCF!C$6</f>
        <v>1044.9912744693536</v>
      </c>
      <c r="CC708" s="15">
        <f ca="1">(AV708*DCF!D$10-DCF!D$5*MAX(AV708*DCF!D$10,0)-MAX(AV708-AU708,0)/Inputs!$B$10)*DCF!D$6</f>
        <v>1143.8819878065829</v>
      </c>
      <c r="CD708" s="15">
        <f ca="1">(AW708*DCF!E$10-DCF!E$5*MAX(AW708*DCF!E$10,0)-MAX(AW708-AV708,0)/Inputs!$B$10)*DCF!E$6</f>
        <v>1373.8711048411719</v>
      </c>
      <c r="CE708" s="15">
        <f ca="1">(AX708*DCF!F$10-DCF!F$5*MAX(AX708*DCF!F$10,0)-MAX(AX708-AW708,0)/Inputs!$B$10)*DCF!F$6</f>
        <v>1549.1684201776461</v>
      </c>
      <c r="CF708" s="15">
        <f ca="1">(AY708*DCF!G$10-DCF!G$5*MAX(AY708*DCF!G$10,0)-MAX(AY708-AX708,0)/Inputs!$B$10)*DCF!G$6</f>
        <v>1690.0480909274379</v>
      </c>
      <c r="CG708" s="15">
        <f ca="1">(AZ708*DCF!H$10-DCF!H$5*MAX(AZ708*DCF!H$10,0)-MAX(AZ708-AY708,0)/Inputs!$B$10)*DCF!H$6</f>
        <v>1664.6178978680989</v>
      </c>
      <c r="CH708" s="15">
        <f ca="1">(BA708*DCF!I$10-DCF!I$5*MAX(BA708*DCF!I$10,0)-MAX(BA708-AZ708,0)/Inputs!$B$10)*DCF!I$6</f>
        <v>1798.4041500293674</v>
      </c>
      <c r="CI708" s="15">
        <f ca="1">(BB708*DCF!J$10-DCF!J$5*MAX(BB708*DCF!J$10,0)-MAX(BB708-BA708,0)/Inputs!$B$10)*DCF!J$6</f>
        <v>2143.7706546102227</v>
      </c>
      <c r="CJ708" s="15">
        <f ca="1">(BC708*DCF!K$10-DCF!K$5*MAX(BC708*DCF!K$10,0)-MAX(BC708-BB708,0)/Inputs!$B$10)*DCF!K$6</f>
        <v>2471.6970584928717</v>
      </c>
      <c r="CK708" s="15">
        <f ca="1">(BD708*DCF!L$10-DCF!L$5*MAX(BD708*DCF!L$10,0)-MAX(BD708-BC708,0)/Inputs!$B$10)*DCF!L$6</f>
        <v>2798.2711762825393</v>
      </c>
      <c r="CL708" s="15">
        <f ca="1">(BE708*DCF!M$10-DCF!M$5*MAX(BE708*DCF!M$10,0)-MAX(BE708-BD708,0)/Inputs!$B$10)*DCF!M$6</f>
        <v>3319.128110345112</v>
      </c>
      <c r="CM708" s="15">
        <f ca="1">(BF708*DCF!C$28-DCF!C$5*MAX(BF708*DCF!C$28,0)-MAX(BF708-Inputs!$B$13,0)/Inputs!$B$17)*DCF!C$6</f>
        <v>2968.7198730737668</v>
      </c>
      <c r="CN708" s="15">
        <f ca="1">(BG708*DCF!D$28-DCF!D$5*MAX(BG708*DCF!D$28,0)-MAX(BG708-BF708,0)/Inputs!$B$17)*DCF!D$6</f>
        <v>3134.3083267203847</v>
      </c>
      <c r="CO708" s="15">
        <f ca="1">(BH708*DCF!E$28-DCF!E$5*MAX(BH708*DCF!E$28,0)-MAX(BH708-BG708,0)/Inputs!$B$17)*DCF!E$6</f>
        <v>4207.8543152556313</v>
      </c>
      <c r="CP708" s="15">
        <f ca="1">(BI708*DCF!F$28-DCF!F$5*MAX(BI708*DCF!F$28,0)-MAX(BI708-BH708,0)/Inputs!$B$17)*DCF!F$6</f>
        <v>5849.8747192622832</v>
      </c>
      <c r="CQ708" s="15">
        <f ca="1">(BJ708*DCF!G$28-DCF!G$5*MAX(BJ708*DCF!G$28,0)-MAX(BJ708-BI708,0)/Inputs!$B$17)*DCF!G$6</f>
        <v>6270.7995089127608</v>
      </c>
      <c r="CR708" s="15">
        <f ca="1">(BK708*DCF!H$28-DCF!H$5*MAX(BK708*DCF!H$28,0)-MAX(BK708-BJ708,0)/Inputs!$B$17)*DCF!H$6</f>
        <v>6463.592246295364</v>
      </c>
      <c r="CS708" s="15">
        <f ca="1">(BL708*DCF!I$28-DCF!I$5*MAX(BL708*DCF!I$28,0)-MAX(BL708-BK708,0)/Inputs!$B$17)*DCF!I$6</f>
        <v>8493.0946395269566</v>
      </c>
      <c r="CT708" s="15">
        <f ca="1">(BM708*DCF!J$28-DCF!J$5*MAX(BM708*DCF!J$28,0)-MAX(BM708-BL708,0)/Inputs!$B$17)*DCF!J$6</f>
        <v>11175.869761156358</v>
      </c>
      <c r="CU708" s="15">
        <f ca="1">(BN708*DCF!K$28-DCF!K$5*MAX(BN708*DCF!K$28,0)-MAX(BN708-BM708,0)/Inputs!$B$17)*DCF!K$6</f>
        <v>13391.897334859341</v>
      </c>
      <c r="CV708" s="15">
        <f ca="1">(BO708*DCF!L$28-DCF!L$5*MAX(BO708*DCF!L$28,0)-MAX(BO708-BN708,0)/Inputs!$B$17)*DCF!L$6</f>
        <v>18265.635345514129</v>
      </c>
      <c r="CW708" s="15">
        <f ca="1">(BP708*DCF!M$28-DCF!M$5*MAX(BP708*DCF!M$28,0)-MAX(BP708-BO708,0)/Inputs!$B$17)*DCF!M$6</f>
        <v>22459.024834553984</v>
      </c>
      <c r="CX708" s="15">
        <f ca="1">(BQ708*DCF!C$46-DCF!C$5*MAX(BQ708*DCF!C$46,0)-MAX(BQ708-Inputs!$B$20,0)/Inputs!$B$24)*DCF!C$6</f>
        <v>-1747.6020280983296</v>
      </c>
      <c r="CY708" s="15">
        <f ca="1">(BR708*DCF!D$46-DCF!D$5*MAX(BR708*DCF!D$46,0)-MAX(BR708-BQ708,0)/Inputs!$B$24)*DCF!D$6</f>
        <v>-4310.3597835992059</v>
      </c>
      <c r="CZ708" s="15">
        <f ca="1">(BS708*DCF!E$46-DCF!E$5*MAX(BS708*DCF!E$46,0)-MAX(BS708-BR708,0)/Inputs!$B$24)*DCF!E$6</f>
        <v>-3971.9293017420773</v>
      </c>
      <c r="DA708" s="15">
        <f ca="1">(BT708*DCF!F$46-DCF!F$5*MAX(BT708*DCF!F$46,0)-MAX(BT708-BS708,0)/Inputs!$B$24)*DCF!F$6</f>
        <v>-9271.8224001951676</v>
      </c>
      <c r="DB708" s="15">
        <f ca="1">(BU708*DCF!G$46-DCF!G$5*MAX(BU708*DCF!G$46,0)-MAX(BU708-BT708,0)/Inputs!$B$24)*DCF!G$6</f>
        <v>-8673.6489090553678</v>
      </c>
      <c r="DC708" s="15">
        <f ca="1">(BV708*DCF!H$46-DCF!H$5*MAX(BV708*DCF!H$46,0)-MAX(BV708-BU708,0)/Inputs!$B$24)*DCF!H$6</f>
        <v>-7451.4375696288498</v>
      </c>
      <c r="DD708" s="15">
        <f ca="1">(BW708*DCF!I$46-DCF!I$5*MAX(BW708*DCF!I$46,0)-MAX(BW708-BV708,0)/Inputs!$B$24)*DCF!I$6</f>
        <v>-6623.2361046101541</v>
      </c>
      <c r="DE708" s="15">
        <f ca="1">(BX708*DCF!J$46-DCF!J$5*MAX(BX708*DCF!J$46,0)-MAX(BX708-BW708,0)/Inputs!$B$24)*DCF!J$6</f>
        <v>-11438.710428700153</v>
      </c>
      <c r="DF708" s="15">
        <f ca="1">(BY708*DCF!K$46-DCF!K$5*MAX(BY708*DCF!K$46,0)-MAX(BY708-BX708,0)/Inputs!$B$24)*DCF!K$6</f>
        <v>-13469.895563809265</v>
      </c>
      <c r="DG708" s="15">
        <f ca="1">(BZ708*DCF!L$46-DCF!L$5*MAX(BZ708*DCF!L$46,0)-MAX(BZ708-BY708,0)/Inputs!$B$24)*DCF!L$6</f>
        <v>-13297.320619311857</v>
      </c>
      <c r="DH708" s="15">
        <f ca="1">(CA708*DCF!M$46-DCF!M$5*MAX(CA708*DCF!M$46,0)-MAX(CA708-BZ708,0)/Inputs!$B$24)*DCF!M$6</f>
        <v>3474.2857486125276</v>
      </c>
      <c r="DI708" s="15">
        <f ca="1">SUM(CB708:CL708)+BE708*DCF!M$10*(1+Inputs!$B$30)*(1-Inputs!$B$33)*(1-Inputs!$B$30/Inputs!$B$31)/(Inputs!$B$29-Inputs!$B$30)*DCF!M$6</f>
        <v>103254.67891841043</v>
      </c>
      <c r="DJ708" s="15">
        <f ca="1">SUM(CM708:CW708)+BP708*DCF!M$28*(1+Inputs!$B$30)*(1-Inputs!$B$33)*(1-Inputs!$B$30/Inputs!$B$31)/(Inputs!$B$29-Inputs!$B$30)*DCF!M$6</f>
        <v>571796.67176472931</v>
      </c>
      <c r="DK708" s="15">
        <f ca="1">SUM(CX708:DH708)+CA708*DCF!M$46*(1+Inputs!$B$30)*(1-Inputs!$B$33)*(1-Inputs!$B$30/Inputs!$B$31)/(Inputs!$B$29-Inputs!$B$30)*DCF!M$6</f>
        <v>1195617.2359463617</v>
      </c>
      <c r="DM708" s="15">
        <f ca="1">DI708+DJ708+DK708+Inputs!$B$34+Inputs!$B$36-Inputs!$B$35</f>
        <v>1947519.5866295015</v>
      </c>
    </row>
    <row r="709" spans="1:117" x14ac:dyDescent="0.75">
      <c r="A709" s="11">
        <v>696</v>
      </c>
      <c r="C709" s="23">
        <f t="shared" ca="1" si="399"/>
        <v>0.85646406454022772</v>
      </c>
      <c r="D709" s="23">
        <f t="shared" ca="1" si="399"/>
        <v>1.0806470606048111</v>
      </c>
      <c r="E709" s="23">
        <f t="shared" ca="1" si="399"/>
        <v>0.57155767337904495</v>
      </c>
      <c r="F709" s="23">
        <f t="shared" ca="1" si="399"/>
        <v>-0.71360061583978784</v>
      </c>
      <c r="G709" s="23">
        <f t="shared" ca="1" si="399"/>
        <v>-8.0808247698828772E-2</v>
      </c>
      <c r="H709" s="23">
        <f t="shared" ca="1" si="399"/>
        <v>-1.4774101426666608</v>
      </c>
      <c r="I709" s="23">
        <f t="shared" ca="1" si="399"/>
        <v>-1.3631258141801059</v>
      </c>
      <c r="J709" s="23">
        <f t="shared" ca="1" si="399"/>
        <v>0.14534354894733512</v>
      </c>
      <c r="K709" s="23">
        <f t="shared" ca="1" si="399"/>
        <v>0.81380172232414572</v>
      </c>
      <c r="L709" s="23">
        <f t="shared" ca="1" si="399"/>
        <v>-4.5875427323530366E-2</v>
      </c>
      <c r="M709" s="23">
        <f t="shared" ca="1" si="399"/>
        <v>-0.17351284467088568</v>
      </c>
      <c r="N709" s="23">
        <f ca="1">SQRT(Inputs!$B$38)*C709+SQRT(1-Inputs!$B$38)*_xlfn.NORM.S.INV(RAND())</f>
        <v>0.4356187266500986</v>
      </c>
      <c r="O709" s="23">
        <f ca="1">SQRT(Inputs!$B$38)*D709+SQRT(1-Inputs!$B$38)*_xlfn.NORM.S.INV(RAND())</f>
        <v>2.0973348074383522</v>
      </c>
      <c r="P709" s="23">
        <f ca="1">SQRT(Inputs!$B$38)*E709+SQRT(1-Inputs!$B$38)*_xlfn.NORM.S.INV(RAND())</f>
        <v>5.0899411190443999E-2</v>
      </c>
      <c r="Q709" s="23">
        <f ca="1">SQRT(Inputs!$B$38)*F709+SQRT(1-Inputs!$B$38)*_xlfn.NORM.S.INV(RAND())</f>
        <v>-1.2782843372384862</v>
      </c>
      <c r="R709" s="23">
        <f ca="1">SQRT(Inputs!$B$38)*G709+SQRT(1-Inputs!$B$38)*_xlfn.NORM.S.INV(RAND())</f>
        <v>0.99158219915981394</v>
      </c>
      <c r="S709" s="23">
        <f ca="1">SQRT(Inputs!$B$38)*H709+SQRT(1-Inputs!$B$38)*_xlfn.NORM.S.INV(RAND())</f>
        <v>-9.3062394046023234E-2</v>
      </c>
      <c r="T709" s="23">
        <f ca="1">SQRT(Inputs!$B$38)*I709+SQRT(1-Inputs!$B$38)*_xlfn.NORM.S.INV(RAND())</f>
        <v>-0.68610082674600514</v>
      </c>
      <c r="U709" s="23">
        <f ca="1">SQRT(Inputs!$B$38)*J709+SQRT(1-Inputs!$B$38)*_xlfn.NORM.S.INV(RAND())</f>
        <v>-0.74588693669373041</v>
      </c>
      <c r="V709" s="23">
        <f ca="1">SQRT(Inputs!$B$38)*K709+SQRT(1-Inputs!$B$38)*_xlfn.NORM.S.INV(RAND())</f>
        <v>0.73909582849004563</v>
      </c>
      <c r="W709" s="23">
        <f ca="1">SQRT(Inputs!$B$38)*L709+SQRT(1-Inputs!$B$38)*_xlfn.NORM.S.INV(RAND())</f>
        <v>0.29471584227356445</v>
      </c>
      <c r="X709" s="23">
        <f ca="1">SQRT(Inputs!$B$38)*M709+SQRT(1-Inputs!$B$38)*_xlfn.NORM.S.INV(RAND())</f>
        <v>0.13875898947873666</v>
      </c>
      <c r="Y709" s="23">
        <f ca="1">SQRT(Inputs!$B$38)*C709+SQRT(1-Inputs!$B$38)*_xlfn.NORM.S.INV(RAND())</f>
        <v>1.6842557118554122</v>
      </c>
      <c r="Z709" s="23">
        <f ca="1">SQRT(Inputs!$B$38)*D709+SQRT(1-Inputs!$B$38)*_xlfn.NORM.S.INV(RAND())</f>
        <v>0.85189140748332925</v>
      </c>
      <c r="AA709" s="23">
        <f ca="1">SQRT(Inputs!$B$38)*E709+SQRT(1-Inputs!$B$38)*_xlfn.NORM.S.INV(RAND())</f>
        <v>0.54230650056491458</v>
      </c>
      <c r="AB709" s="23">
        <f ca="1">SQRT(Inputs!$B$38)*F709+SQRT(1-Inputs!$B$38)*_xlfn.NORM.S.INV(RAND())</f>
        <v>-0.80329677960871104</v>
      </c>
      <c r="AC709" s="23">
        <f ca="1">SQRT(Inputs!$B$38)*G709+SQRT(1-Inputs!$B$38)*_xlfn.NORM.S.INV(RAND())</f>
        <v>1.3631182150474945</v>
      </c>
      <c r="AD709" s="23">
        <f ca="1">SQRT(Inputs!$B$38)*H709+SQRT(1-Inputs!$B$38)*_xlfn.NORM.S.INV(RAND())</f>
        <v>-1.3341470443740531</v>
      </c>
      <c r="AE709" s="23">
        <f ca="1">SQRT(Inputs!$B$38)*I709+SQRT(1-Inputs!$B$38)*_xlfn.NORM.S.INV(RAND())</f>
        <v>1.6859435403172141E-2</v>
      </c>
      <c r="AF709" s="23">
        <f ca="1">SQRT(Inputs!$B$38)*J709+SQRT(1-Inputs!$B$38)*_xlfn.NORM.S.INV(RAND())</f>
        <v>0.66549142696017272</v>
      </c>
      <c r="AG709" s="23">
        <f ca="1">SQRT(Inputs!$B$38)*K709+SQRT(1-Inputs!$B$38)*_xlfn.NORM.S.INV(RAND())</f>
        <v>0.90132110075810368</v>
      </c>
      <c r="AH709" s="23">
        <f ca="1">SQRT(Inputs!$B$38)*L709+SQRT(1-Inputs!$B$38)*_xlfn.NORM.S.INV(RAND())</f>
        <v>0.92274685684974544</v>
      </c>
      <c r="AI709" s="23">
        <f ca="1">SQRT(Inputs!$B$38)*M709+SQRT(1-Inputs!$B$38)*_xlfn.NORM.S.INV(RAND())</f>
        <v>-0.13927585724118907</v>
      </c>
      <c r="AJ709" s="23">
        <f ca="1">SQRT(Inputs!$B$38)*C709+SQRT(1-Inputs!$B$38)*_xlfn.NORM.S.INV(RAND())</f>
        <v>-0.40122374629122348</v>
      </c>
      <c r="AK709" s="23">
        <f ca="1">SQRT(Inputs!$B$38)*D709+SQRT(1-Inputs!$B$38)*_xlfn.NORM.S.INV(RAND())</f>
        <v>1.328407380862199</v>
      </c>
      <c r="AL709" s="23">
        <f ca="1">SQRT(Inputs!$B$38)*E709+SQRT(1-Inputs!$B$38)*_xlfn.NORM.S.INV(RAND())</f>
        <v>-0.12910999034281101</v>
      </c>
      <c r="AM709" s="23">
        <f ca="1">SQRT(Inputs!$B$38)*F709+SQRT(1-Inputs!$B$38)*_xlfn.NORM.S.INV(RAND())</f>
        <v>-3.3734745532163046E-2</v>
      </c>
      <c r="AN709" s="23">
        <f ca="1">SQRT(Inputs!$B$38)*G709+SQRT(1-Inputs!$B$38)*_xlfn.NORM.S.INV(RAND())</f>
        <v>-1.1301921473169878</v>
      </c>
      <c r="AO709" s="23">
        <f ca="1">SQRT(Inputs!$B$38)*H709+SQRT(1-Inputs!$B$38)*_xlfn.NORM.S.INV(RAND())</f>
        <v>0.27939068105969678</v>
      </c>
      <c r="AP709" s="23">
        <f ca="1">SQRT(Inputs!$B$38)*I709+SQRT(1-Inputs!$B$38)*_xlfn.NORM.S.INV(RAND())</f>
        <v>-1.6228555738062558</v>
      </c>
      <c r="AQ709" s="23">
        <f ca="1">SQRT(Inputs!$B$38)*J709+SQRT(1-Inputs!$B$38)*_xlfn.NORM.S.INV(RAND())</f>
        <v>1.2482401229810505</v>
      </c>
      <c r="AR709" s="23">
        <f ca="1">SQRT(Inputs!$B$38)*K709+SQRT(1-Inputs!$B$38)*_xlfn.NORM.S.INV(RAND())</f>
        <v>0.38949718369256064</v>
      </c>
      <c r="AS709" s="23">
        <f ca="1">SQRT(Inputs!$B$38)*L709+SQRT(1-Inputs!$B$38)*_xlfn.NORM.S.INV(RAND())</f>
        <v>-0.22589896684180683</v>
      </c>
      <c r="AT709" s="23">
        <f ca="1">SQRT(Inputs!$B$38)*M709+SQRT(1-Inputs!$B$38)*_xlfn.NORM.S.INV(RAND())</f>
        <v>-0.52837135907883703</v>
      </c>
      <c r="AU709" s="15">
        <f ca="1">Inputs!$B$6*EXP($B$8-0.5*C$5^2+C$5*N709)</f>
        <v>5324.7836419507512</v>
      </c>
      <c r="AV709" s="15">
        <f t="shared" ca="1" si="365"/>
        <v>8822.7207992542717</v>
      </c>
      <c r="AW709" s="15">
        <f t="shared" ca="1" si="366"/>
        <v>10831.854653352613</v>
      </c>
      <c r="AX709" s="15">
        <f t="shared" ca="1" si="367"/>
        <v>11272.650765906843</v>
      </c>
      <c r="AY709" s="15">
        <f t="shared" ca="1" si="368"/>
        <v>15467.742517577133</v>
      </c>
      <c r="AZ709" s="15">
        <f t="shared" ca="1" si="369"/>
        <v>18724.591138552649</v>
      </c>
      <c r="BA709" s="15">
        <f t="shared" ca="1" si="370"/>
        <v>21326.402325807194</v>
      </c>
      <c r="BB709" s="15">
        <f t="shared" ca="1" si="371"/>
        <v>24229.933792322659</v>
      </c>
      <c r="BC709" s="15">
        <f t="shared" ca="1" si="372"/>
        <v>31870.050655134561</v>
      </c>
      <c r="BD709" s="15">
        <f t="shared" ca="1" si="373"/>
        <v>40135.063632494144</v>
      </c>
      <c r="BE709" s="15">
        <f t="shared" ca="1" si="374"/>
        <v>49805.869808705414</v>
      </c>
      <c r="BF709" s="15">
        <f ca="1">Inputs!$B$13*EXP($B$9-0.5*C$6^2+C$6*Y709)</f>
        <v>19313.682007364001</v>
      </c>
      <c r="BG709" s="15">
        <f t="shared" ca="1" si="375"/>
        <v>27449.31867116646</v>
      </c>
      <c r="BH709" s="15">
        <f t="shared" ca="1" si="376"/>
        <v>36694.439263928078</v>
      </c>
      <c r="BI709" s="15">
        <f t="shared" ca="1" si="377"/>
        <v>39695.160359758287</v>
      </c>
      <c r="BJ709" s="15">
        <f t="shared" ca="1" si="378"/>
        <v>59229.538637777259</v>
      </c>
      <c r="BK709" s="15">
        <f t="shared" ca="1" si="379"/>
        <v>60619.120571535968</v>
      </c>
      <c r="BL709" s="15">
        <f t="shared" ca="1" si="380"/>
        <v>74626.142524506256</v>
      </c>
      <c r="BM709" s="15">
        <f t="shared" ca="1" si="381"/>
        <v>99637.609462831926</v>
      </c>
      <c r="BN709" s="15">
        <f t="shared" ca="1" si="382"/>
        <v>136518.84283006861</v>
      </c>
      <c r="BO709" s="15">
        <f t="shared" ca="1" si="383"/>
        <v>186990.85914561737</v>
      </c>
      <c r="BP709" s="15">
        <f t="shared" ca="1" si="384"/>
        <v>226547.56451899419</v>
      </c>
      <c r="BQ709" s="15">
        <f ca="1">Inputs!$B$20*EXP($B$10-0.5*C$7^2+C$7*AJ709)</f>
        <v>3720.5305897321941</v>
      </c>
      <c r="BR709" s="15">
        <f t="shared" ca="1" si="385"/>
        <v>7697.7142919902872</v>
      </c>
      <c r="BS709" s="15">
        <f t="shared" ca="1" si="386"/>
        <v>10157.475833470775</v>
      </c>
      <c r="BT709" s="15">
        <f t="shared" ca="1" si="387"/>
        <v>13881.55813501768</v>
      </c>
      <c r="BU709" s="15">
        <f t="shared" ca="1" si="388"/>
        <v>14635.11991896524</v>
      </c>
      <c r="BV709" s="15">
        <f t="shared" ca="1" si="389"/>
        <v>21684.565965296624</v>
      </c>
      <c r="BW709" s="15">
        <f t="shared" ca="1" si="390"/>
        <v>21463.138192306433</v>
      </c>
      <c r="BX709" s="15">
        <f t="shared" ca="1" si="391"/>
        <v>38555.236414982763</v>
      </c>
      <c r="BY709" s="15">
        <f t="shared" ca="1" si="392"/>
        <v>58202.007153586339</v>
      </c>
      <c r="BZ709" s="15">
        <f t="shared" ca="1" si="393"/>
        <v>78343.623813168902</v>
      </c>
      <c r="CA709" s="15">
        <f t="shared" ca="1" si="394"/>
        <v>100186.53937440066</v>
      </c>
      <c r="CB709" s="15">
        <f ca="1">(AU709*DCF!C$10-DCF!C$5*MAX(AU709*DCF!C$10,0)-MAX(AU709-Inputs!$B$6,0)/Inputs!$B$10)*DCF!C$6</f>
        <v>1040.4892986693935</v>
      </c>
      <c r="CC709" s="15">
        <f ca="1">(AV709*DCF!D$10-DCF!D$5*MAX(AV709*DCF!D$10,0)-MAX(AV709-AU709,0)/Inputs!$B$10)*DCF!D$6</f>
        <v>1297.597994557216</v>
      </c>
      <c r="CD709" s="15">
        <f ca="1">(AW709*DCF!E$10-DCF!E$5*MAX(AW709*DCF!E$10,0)-MAX(AW709-AV709,0)/Inputs!$B$10)*DCF!E$6</f>
        <v>2048.3626652992061</v>
      </c>
      <c r="CE709" s="15">
        <f ca="1">(AX709*DCF!F$10-DCF!F$5*MAX(AX709*DCF!F$10,0)-MAX(AX709-AW709,0)/Inputs!$B$10)*DCF!F$6</f>
        <v>2369.082954757785</v>
      </c>
      <c r="CF709" s="15">
        <f ca="1">(AY709*DCF!G$10-DCF!G$5*MAX(AY709*DCF!G$10,0)-MAX(AY709-AX709,0)/Inputs!$B$10)*DCF!G$6</f>
        <v>2380.6021930504307</v>
      </c>
      <c r="CG709" s="15">
        <f ca="1">(AZ709*DCF!H$10-DCF!H$5*MAX(AZ709*DCF!H$10,0)-MAX(AZ709-AY709,0)/Inputs!$B$10)*DCF!H$6</f>
        <v>3057.0809409750295</v>
      </c>
      <c r="CH709" s="15">
        <f ca="1">(BA709*DCF!I$10-DCF!I$5*MAX(BA709*DCF!I$10,0)-MAX(BA709-AZ709,0)/Inputs!$B$10)*DCF!I$6</f>
        <v>3468.7675214614483</v>
      </c>
      <c r="CI709" s="15">
        <f ca="1">(BB709*DCF!J$10-DCF!J$5*MAX(BB709*DCF!J$10,0)-MAX(BB709-BA709,0)/Inputs!$B$10)*DCF!J$6</f>
        <v>3717.9305126756326</v>
      </c>
      <c r="CJ709" s="15">
        <f ca="1">(BC709*DCF!K$10-DCF!K$5*MAX(BC709*DCF!K$10,0)-MAX(BC709-BB709,0)/Inputs!$B$10)*DCF!K$6</f>
        <v>4061.066262672312</v>
      </c>
      <c r="CK709" s="15">
        <f ca="1">(BD709*DCF!L$10-DCF!L$5*MAX(BD709*DCF!L$10,0)-MAX(BD709-BC709,0)/Inputs!$B$10)*DCF!L$6</f>
        <v>4984.3308026392542</v>
      </c>
      <c r="CL709" s="15">
        <f ca="1">(BE709*DCF!M$10-DCF!M$5*MAX(BE709*DCF!M$10,0)-MAX(BE709-BD709,0)/Inputs!$B$10)*DCF!M$6</f>
        <v>5872.9712920320217</v>
      </c>
      <c r="CM709" s="15">
        <f ca="1">(BF709*DCF!C$28-DCF!C$5*MAX(BF709*DCF!C$28,0)-MAX(BF709-Inputs!$B$13,0)/Inputs!$B$17)*DCF!C$6</f>
        <v>4063.7665911218278</v>
      </c>
      <c r="CN709" s="15">
        <f ca="1">(BG709*DCF!D$28-DCF!D$5*MAX(BG709*DCF!D$28,0)-MAX(BG709-BF709,0)/Inputs!$B$17)*DCF!D$6</f>
        <v>6348.7531182749244</v>
      </c>
      <c r="CO709" s="15">
        <f ca="1">(BH709*DCF!E$28-DCF!E$5*MAX(BH709*DCF!E$28,0)-MAX(BH709-BG709,0)/Inputs!$B$17)*DCF!E$6</f>
        <v>8570.4325852406582</v>
      </c>
      <c r="CP709" s="15">
        <f ca="1">(BI709*DCF!F$28-DCF!F$5*MAX(BI709*DCF!F$28,0)-MAX(BI709-BH709,0)/Inputs!$B$17)*DCF!F$6</f>
        <v>10229.861727403362</v>
      </c>
      <c r="CQ709" s="15">
        <f ca="1">(BJ709*DCF!G$28-DCF!G$5*MAX(BJ709*DCF!G$28,0)-MAX(BJ709-BI709,0)/Inputs!$B$17)*DCF!G$6</f>
        <v>12082.063722517725</v>
      </c>
      <c r="CR709" s="15">
        <f ca="1">(BK709*DCF!H$28-DCF!H$5*MAX(BK709*DCF!H$28,0)-MAX(BK709-BJ709,0)/Inputs!$B$17)*DCF!H$6</f>
        <v>14775.875275718121</v>
      </c>
      <c r="CS709" s="15">
        <f ca="1">(BL709*DCF!I$28-DCF!I$5*MAX(BL709*DCF!I$28,0)-MAX(BL709-BK709,0)/Inputs!$B$17)*DCF!I$6</f>
        <v>15538.126994827984</v>
      </c>
      <c r="CT709" s="15">
        <f ca="1">(BM709*DCF!J$28-DCF!J$5*MAX(BM709*DCF!J$28,0)-MAX(BM709-BL709,0)/Inputs!$B$17)*DCF!J$6</f>
        <v>18911.142266726973</v>
      </c>
      <c r="CU709" s="15">
        <f ca="1">(BN709*DCF!K$28-DCF!K$5*MAX(BN709*DCF!K$28,0)-MAX(BN709-BM709,0)/Inputs!$B$17)*DCF!K$6</f>
        <v>24313.030762475712</v>
      </c>
      <c r="CV709" s="15">
        <f ca="1">(BO709*DCF!L$28-DCF!L$5*MAX(BO709*DCF!L$28,0)-MAX(BO709-BN709,0)/Inputs!$B$17)*DCF!L$6</f>
        <v>31597.608506579672</v>
      </c>
      <c r="CW709" s="15">
        <f ca="1">(BP709*DCF!M$28-DCF!M$5*MAX(BP709*DCF!M$28,0)-MAX(BP709-BO709,0)/Inputs!$B$17)*DCF!M$6</f>
        <v>38490.268146828574</v>
      </c>
      <c r="CX709" s="15">
        <f ca="1">(BQ709*DCF!C$46-DCF!C$5*MAX(BQ709*DCF!C$46,0)-MAX(BQ709-Inputs!$B$20,0)/Inputs!$B$24)*DCF!C$6</f>
        <v>-1099.2128797220744</v>
      </c>
      <c r="CY709" s="15">
        <f ca="1">(BR709*DCF!D$46-DCF!D$5*MAX(BR709*DCF!D$46,0)-MAX(BR709-BQ709,0)/Inputs!$B$24)*DCF!D$6</f>
        <v>-3010.8515887563358</v>
      </c>
      <c r="CZ709" s="15">
        <f ca="1">(BS709*DCF!E$46-DCF!E$5*MAX(BS709*DCF!E$46,0)-MAX(BS709-BR709,0)/Inputs!$B$24)*DCF!E$6</f>
        <v>-2170.7094862876456</v>
      </c>
      <c r="DA709" s="15">
        <f ca="1">(BT709*DCF!F$46-DCF!F$5*MAX(BT709*DCF!F$46,0)-MAX(BT709-BS709,0)/Inputs!$B$24)*DCF!F$6</f>
        <v>-2366.9989225129002</v>
      </c>
      <c r="DB709" s="15">
        <f ca="1">(BU709*DCF!G$46-DCF!G$5*MAX(BU709*DCF!G$46,0)-MAX(BU709-BT709,0)/Inputs!$B$24)*DCF!G$6</f>
        <v>-745.77981416473506</v>
      </c>
      <c r="DC709" s="15">
        <f ca="1">(BV709*DCF!H$46-DCF!H$5*MAX(BV709*DCF!H$46,0)-MAX(BV709-BU709,0)/Inputs!$B$24)*DCF!H$6</f>
        <v>-2190.5721662249334</v>
      </c>
      <c r="DD709" s="15">
        <f ca="1">(BW709*DCF!I$46-DCF!I$5*MAX(BW709*DCF!I$46,0)-MAX(BW709-BV709,0)/Inputs!$B$24)*DCF!I$6</f>
        <v>495.69949506531663</v>
      </c>
      <c r="DE709" s="15">
        <f ca="1">(BX709*DCF!J$46-DCF!J$5*MAX(BX709*DCF!J$46,0)-MAX(BX709-BW709,0)/Inputs!$B$24)*DCF!J$6</f>
        <v>-2915.25968501949</v>
      </c>
      <c r="DF709" s="15">
        <f ca="1">(BY709*DCF!K$46-DCF!K$5*MAX(BY709*DCF!K$46,0)-MAX(BY709-BX709,0)/Inputs!$B$24)*DCF!K$6</f>
        <v>-1488.2427771549471</v>
      </c>
      <c r="DG709" s="15">
        <f ca="1">(BZ709*DCF!L$46-DCF!L$5*MAX(BZ709*DCF!L$46,0)-MAX(BZ709-BY709,0)/Inputs!$B$24)*DCF!L$6</f>
        <v>857.41792652408401</v>
      </c>
      <c r="DH709" s="15">
        <f ca="1">(CA709*DCF!M$46-DCF!M$5*MAX(CA709*DCF!M$46,0)-MAX(CA709-BZ709,0)/Inputs!$B$24)*DCF!M$6</f>
        <v>3287.8345084189486</v>
      </c>
      <c r="DI709" s="15">
        <f ca="1">SUM(CB709:CL709)+BE709*DCF!M$10*(1+Inputs!$B$30)*(1-Inputs!$B$33)*(1-Inputs!$B$30/Inputs!$B$31)/(Inputs!$B$29-Inputs!$B$30)*DCF!M$6</f>
        <v>172908.67673086212</v>
      </c>
      <c r="DJ709" s="15">
        <f ca="1">SUM(CM709:CW709)+BP709*DCF!M$28*(1+Inputs!$B$30)*(1-Inputs!$B$33)*(1-Inputs!$B$30/Inputs!$B$31)/(Inputs!$B$29-Inputs!$B$30)*DCF!M$6</f>
        <v>1025567.4201480672</v>
      </c>
      <c r="DK709" s="15">
        <f ca="1">SUM(CX709:DH709)+CA709*DCF!M$46*(1+Inputs!$B$30)*(1-Inputs!$B$33)*(1-Inputs!$B$30/Inputs!$B$31)/(Inputs!$B$29-Inputs!$B$30)*DCF!M$6</f>
        <v>143553.58233726947</v>
      </c>
      <c r="DM709" s="15">
        <f ca="1">DI709+DJ709+DK709+Inputs!$B$34+Inputs!$B$36-Inputs!$B$35</f>
        <v>1418880.6792161989</v>
      </c>
    </row>
    <row r="710" spans="1:117" x14ac:dyDescent="0.75">
      <c r="A710" s="11">
        <v>697</v>
      </c>
      <c r="C710" s="23">
        <f t="shared" ca="1" si="399"/>
        <v>-0.29649353561878683</v>
      </c>
      <c r="D710" s="23">
        <f t="shared" ca="1" si="399"/>
        <v>0.86942172635537374</v>
      </c>
      <c r="E710" s="23">
        <f t="shared" ca="1" si="399"/>
        <v>0.21287309297674187</v>
      </c>
      <c r="F710" s="23">
        <f t="shared" ca="1" si="399"/>
        <v>1.4773120551294885</v>
      </c>
      <c r="G710" s="23">
        <f t="shared" ca="1" si="399"/>
        <v>-0.60870955171535601</v>
      </c>
      <c r="H710" s="23">
        <f t="shared" ca="1" si="399"/>
        <v>-1.5779879706804647</v>
      </c>
      <c r="I710" s="23">
        <f t="shared" ca="1" si="399"/>
        <v>-0.12659091726175167</v>
      </c>
      <c r="J710" s="23">
        <f t="shared" ca="1" si="399"/>
        <v>0.7510905040151834</v>
      </c>
      <c r="K710" s="23">
        <f t="shared" ca="1" si="399"/>
        <v>1.3095193581583942</v>
      </c>
      <c r="L710" s="23">
        <f t="shared" ca="1" si="399"/>
        <v>-0.13786755179413437</v>
      </c>
      <c r="M710" s="23">
        <f t="shared" ca="1" si="399"/>
        <v>-0.9056516101736688</v>
      </c>
      <c r="N710" s="23">
        <f ca="1">SQRT(Inputs!$B$38)*C710+SQRT(1-Inputs!$B$38)*_xlfn.NORM.S.INV(RAND())</f>
        <v>-5.6587062653069869E-2</v>
      </c>
      <c r="O710" s="23">
        <f ca="1">SQRT(Inputs!$B$38)*D710+SQRT(1-Inputs!$B$38)*_xlfn.NORM.S.INV(RAND())</f>
        <v>-2.3240374150380312</v>
      </c>
      <c r="P710" s="23">
        <f ca="1">SQRT(Inputs!$B$38)*E710+SQRT(1-Inputs!$B$38)*_xlfn.NORM.S.INV(RAND())</f>
        <v>0.80371768760627949</v>
      </c>
      <c r="Q710" s="23">
        <f ca="1">SQRT(Inputs!$B$38)*F710+SQRT(1-Inputs!$B$38)*_xlfn.NORM.S.INV(RAND())</f>
        <v>1.8482184068984777</v>
      </c>
      <c r="R710" s="23">
        <f ca="1">SQRT(Inputs!$B$38)*G710+SQRT(1-Inputs!$B$38)*_xlfn.NORM.S.INV(RAND())</f>
        <v>-0.81919853027137379</v>
      </c>
      <c r="S710" s="23">
        <f ca="1">SQRT(Inputs!$B$38)*H710+SQRT(1-Inputs!$B$38)*_xlfn.NORM.S.INV(RAND())</f>
        <v>-0.89940232340952164</v>
      </c>
      <c r="T710" s="23">
        <f ca="1">SQRT(Inputs!$B$38)*I710+SQRT(1-Inputs!$B$38)*_xlfn.NORM.S.INV(RAND())</f>
        <v>-1.0037778804261392</v>
      </c>
      <c r="U710" s="23">
        <f ca="1">SQRT(Inputs!$B$38)*J710+SQRT(1-Inputs!$B$38)*_xlfn.NORM.S.INV(RAND())</f>
        <v>-5.0927183136027898E-2</v>
      </c>
      <c r="V710" s="23">
        <f ca="1">SQRT(Inputs!$B$38)*K710+SQRT(1-Inputs!$B$38)*_xlfn.NORM.S.INV(RAND())</f>
        <v>1.1417316703746432</v>
      </c>
      <c r="W710" s="23">
        <f ca="1">SQRT(Inputs!$B$38)*L710+SQRT(1-Inputs!$B$38)*_xlfn.NORM.S.INV(RAND())</f>
        <v>1.0532123050078659</v>
      </c>
      <c r="X710" s="23">
        <f ca="1">SQRT(Inputs!$B$38)*M710+SQRT(1-Inputs!$B$38)*_xlfn.NORM.S.INV(RAND())</f>
        <v>-0.92126223295773912</v>
      </c>
      <c r="Y710" s="23">
        <f ca="1">SQRT(Inputs!$B$38)*C710+SQRT(1-Inputs!$B$38)*_xlfn.NORM.S.INV(RAND())</f>
        <v>0.40706984985481331</v>
      </c>
      <c r="Z710" s="23">
        <f ca="1">SQRT(Inputs!$B$38)*D710+SQRT(1-Inputs!$B$38)*_xlfn.NORM.S.INV(RAND())</f>
        <v>0.8283862178669531</v>
      </c>
      <c r="AA710" s="23">
        <f ca="1">SQRT(Inputs!$B$38)*E710+SQRT(1-Inputs!$B$38)*_xlfn.NORM.S.INV(RAND())</f>
        <v>-6.2148260303805311E-2</v>
      </c>
      <c r="AB710" s="23">
        <f ca="1">SQRT(Inputs!$B$38)*F710+SQRT(1-Inputs!$B$38)*_xlfn.NORM.S.INV(RAND())</f>
        <v>0.22000029728762605</v>
      </c>
      <c r="AC710" s="23">
        <f ca="1">SQRT(Inputs!$B$38)*G710+SQRT(1-Inputs!$B$38)*_xlfn.NORM.S.INV(RAND())</f>
        <v>-0.6459978373214188</v>
      </c>
      <c r="AD710" s="23">
        <f ca="1">SQRT(Inputs!$B$38)*H710+SQRT(1-Inputs!$B$38)*_xlfn.NORM.S.INV(RAND())</f>
        <v>-2.5690974301329579</v>
      </c>
      <c r="AE710" s="23">
        <f ca="1">SQRT(Inputs!$B$38)*I710+SQRT(1-Inputs!$B$38)*_xlfn.NORM.S.INV(RAND())</f>
        <v>1.6456410103690882</v>
      </c>
      <c r="AF710" s="23">
        <f ca="1">SQRT(Inputs!$B$38)*J710+SQRT(1-Inputs!$B$38)*_xlfn.NORM.S.INV(RAND())</f>
        <v>1.585829935546593</v>
      </c>
      <c r="AG710" s="23">
        <f ca="1">SQRT(Inputs!$B$38)*K710+SQRT(1-Inputs!$B$38)*_xlfn.NORM.S.INV(RAND())</f>
        <v>0.83206894582970681</v>
      </c>
      <c r="AH710" s="23">
        <f ca="1">SQRT(Inputs!$B$38)*L710+SQRT(1-Inputs!$B$38)*_xlfn.NORM.S.INV(RAND())</f>
        <v>2.0275470441818575</v>
      </c>
      <c r="AI710" s="23">
        <f ca="1">SQRT(Inputs!$B$38)*M710+SQRT(1-Inputs!$B$38)*_xlfn.NORM.S.INV(RAND())</f>
        <v>2.1070262514703444</v>
      </c>
      <c r="AJ710" s="23">
        <f ca="1">SQRT(Inputs!$B$38)*C710+SQRT(1-Inputs!$B$38)*_xlfn.NORM.S.INV(RAND())</f>
        <v>-0.72048335048727596</v>
      </c>
      <c r="AK710" s="23">
        <f ca="1">SQRT(Inputs!$B$38)*D710+SQRT(1-Inputs!$B$38)*_xlfn.NORM.S.INV(RAND())</f>
        <v>0.82934049272520216</v>
      </c>
      <c r="AL710" s="23">
        <f ca="1">SQRT(Inputs!$B$38)*E710+SQRT(1-Inputs!$B$38)*_xlfn.NORM.S.INV(RAND())</f>
        <v>-0.97310096958388603</v>
      </c>
      <c r="AM710" s="23">
        <f ca="1">SQRT(Inputs!$B$38)*F710+SQRT(1-Inputs!$B$38)*_xlfn.NORM.S.INV(RAND())</f>
        <v>1.1102660838677367</v>
      </c>
      <c r="AN710" s="23">
        <f ca="1">SQRT(Inputs!$B$38)*G710+SQRT(1-Inputs!$B$38)*_xlfn.NORM.S.INV(RAND())</f>
        <v>-0.37271125711754544</v>
      </c>
      <c r="AO710" s="23">
        <f ca="1">SQRT(Inputs!$B$38)*H710+SQRT(1-Inputs!$B$38)*_xlfn.NORM.S.INV(RAND())</f>
        <v>-1.507157476188405</v>
      </c>
      <c r="AP710" s="23">
        <f ca="1">SQRT(Inputs!$B$38)*I710+SQRT(1-Inputs!$B$38)*_xlfn.NORM.S.INV(RAND())</f>
        <v>0.54143612447379463</v>
      </c>
      <c r="AQ710" s="23">
        <f ca="1">SQRT(Inputs!$B$38)*J710+SQRT(1-Inputs!$B$38)*_xlfn.NORM.S.INV(RAND())</f>
        <v>0.70825553594481838</v>
      </c>
      <c r="AR710" s="23">
        <f ca="1">SQRT(Inputs!$B$38)*K710+SQRT(1-Inputs!$B$38)*_xlfn.NORM.S.INV(RAND())</f>
        <v>0.43806002665213239</v>
      </c>
      <c r="AS710" s="23">
        <f ca="1">SQRT(Inputs!$B$38)*L710+SQRT(1-Inputs!$B$38)*_xlfn.NORM.S.INV(RAND())</f>
        <v>0.99704448744027119</v>
      </c>
      <c r="AT710" s="23">
        <f ca="1">SQRT(Inputs!$B$38)*M710+SQRT(1-Inputs!$B$38)*_xlfn.NORM.S.INV(RAND())</f>
        <v>-1.971343926787136</v>
      </c>
      <c r="AU710" s="15">
        <f ca="1">Inputs!$B$6*EXP($B$8-0.5*C$5^2+C$5*N710)</f>
        <v>4916.993248579407</v>
      </c>
      <c r="AV710" s="15">
        <f t="shared" ca="1" si="365"/>
        <v>4252.7771531036788</v>
      </c>
      <c r="AW710" s="15">
        <f t="shared" ca="1" si="366"/>
        <v>5779.251737685674</v>
      </c>
      <c r="AX710" s="15">
        <f t="shared" ca="1" si="367"/>
        <v>8888.5636624494782</v>
      </c>
      <c r="AY710" s="15">
        <f t="shared" ca="1" si="368"/>
        <v>9871.6334049181551</v>
      </c>
      <c r="AZ710" s="15">
        <f t="shared" ca="1" si="369"/>
        <v>10934.824580413748</v>
      </c>
      <c r="BA710" s="15">
        <f t="shared" ca="1" si="370"/>
        <v>12046.965286794262</v>
      </c>
      <c r="BB710" s="15">
        <f t="shared" ca="1" si="371"/>
        <v>14674.092324158612</v>
      </c>
      <c r="BC710" s="15">
        <f t="shared" ca="1" si="372"/>
        <v>20066.019664791067</v>
      </c>
      <c r="BD710" s="15">
        <f t="shared" ca="1" si="373"/>
        <v>27127.726151042261</v>
      </c>
      <c r="BE710" s="15">
        <f t="shared" ca="1" si="374"/>
        <v>30566.105450504332</v>
      </c>
      <c r="BF710" s="15">
        <f ca="1">Inputs!$B$13*EXP($B$9-0.5*C$6^2+C$6*Y710)</f>
        <v>14993.46755234673</v>
      </c>
      <c r="BG710" s="15">
        <f t="shared" ca="1" si="375"/>
        <v>21219.083899095924</v>
      </c>
      <c r="BH710" s="15">
        <f t="shared" ca="1" si="376"/>
        <v>25659.953468485179</v>
      </c>
      <c r="BI710" s="15">
        <f t="shared" ca="1" si="377"/>
        <v>32493.528467593311</v>
      </c>
      <c r="BJ710" s="15">
        <f t="shared" ca="1" si="378"/>
        <v>36293.074838952132</v>
      </c>
      <c r="BK710" s="15">
        <f t="shared" ca="1" si="379"/>
        <v>31396.194870162821</v>
      </c>
      <c r="BL710" s="15">
        <f t="shared" ca="1" si="380"/>
        <v>47733.988392043138</v>
      </c>
      <c r="BM710" s="15">
        <f t="shared" ca="1" si="381"/>
        <v>71451.859791448791</v>
      </c>
      <c r="BN710" s="15">
        <f t="shared" ca="1" si="382"/>
        <v>97090.932784289995</v>
      </c>
      <c r="BO710" s="15">
        <f t="shared" ca="1" si="383"/>
        <v>151209.65375860443</v>
      </c>
      <c r="BP710" s="15">
        <f t="shared" ca="1" si="384"/>
        <v>236290.12448655319</v>
      </c>
      <c r="BQ710" s="15">
        <f ca="1">Inputs!$B$20*EXP($B$10-0.5*C$7^2+C$7*AJ710)</f>
        <v>3322.2107008753183</v>
      </c>
      <c r="BR710" s="15">
        <f t="shared" ca="1" si="385"/>
        <v>5866.122872227993</v>
      </c>
      <c r="BS710" s="15">
        <f t="shared" ca="1" si="386"/>
        <v>6074.4034235400577</v>
      </c>
      <c r="BT710" s="15">
        <f t="shared" ca="1" si="387"/>
        <v>11207.053092305681</v>
      </c>
      <c r="BU710" s="15">
        <f t="shared" ca="1" si="388"/>
        <v>14192.217818239769</v>
      </c>
      <c r="BV710" s="15">
        <f t="shared" ca="1" si="389"/>
        <v>14060.419274467597</v>
      </c>
      <c r="BW710" s="15">
        <f t="shared" ca="1" si="390"/>
        <v>22002.81942613914</v>
      </c>
      <c r="BX710" s="15">
        <f t="shared" ca="1" si="391"/>
        <v>35469.480588684259</v>
      </c>
      <c r="BY710" s="15">
        <f t="shared" ca="1" si="392"/>
        <v>54043.637041445108</v>
      </c>
      <c r="BZ710" s="15">
        <f t="shared" ca="1" si="393"/>
        <v>91085.162887646249</v>
      </c>
      <c r="CA710" s="15">
        <f t="shared" ca="1" si="394"/>
        <v>90134.844162281821</v>
      </c>
      <c r="CB710" s="15">
        <f ca="1">(AU710*DCF!C$10-DCF!C$5*MAX(AU710*DCF!C$10,0)-MAX(AU710-Inputs!$B$6,0)/Inputs!$B$10)*DCF!C$6</f>
        <v>1043.3969168590265</v>
      </c>
      <c r="CC710" s="15">
        <f ca="1">(AV710*DCF!D$10-DCF!D$5*MAX(AV710*DCF!D$10,0)-MAX(AV710-AU710,0)/Inputs!$B$10)*DCF!D$6</f>
        <v>1036.5856194495468</v>
      </c>
      <c r="CD710" s="15">
        <f ca="1">(AW710*DCF!E$10-DCF!E$5*MAX(AW710*DCF!E$10,0)-MAX(AW710-AV710,0)/Inputs!$B$10)*DCF!E$6</f>
        <v>990.51193796587768</v>
      </c>
      <c r="CE710" s="15">
        <f ca="1">(AX710*DCF!F$10-DCF!F$5*MAX(AX710*DCF!F$10,0)-MAX(AX710-AW710,0)/Inputs!$B$10)*DCF!F$6</f>
        <v>1293.3885592981551</v>
      </c>
      <c r="CF710" s="15">
        <f ca="1">(AY710*DCF!G$10-DCF!G$5*MAX(AY710*DCF!G$10,0)-MAX(AY710-AX710,0)/Inputs!$B$10)*DCF!G$6</f>
        <v>1844.9868577226534</v>
      </c>
      <c r="CG710" s="15">
        <f ca="1">(AZ710*DCF!H$10-DCF!H$5*MAX(AZ710*DCF!H$10,0)-MAX(AZ710-AY710,0)/Inputs!$B$10)*DCF!H$6</f>
        <v>1934.215382208185</v>
      </c>
      <c r="CH710" s="15">
        <f ca="1">(BA710*DCF!I$10-DCF!I$5*MAX(BA710*DCF!I$10,0)-MAX(BA710-AZ710,0)/Inputs!$B$10)*DCF!I$6</f>
        <v>2018.1110415282346</v>
      </c>
      <c r="CI710" s="15">
        <f ca="1">(BB710*DCF!J$10-DCF!J$5*MAX(BB710*DCF!J$10,0)-MAX(BB710-BA710,0)/Inputs!$B$10)*DCF!J$6</f>
        <v>2120.010480545458</v>
      </c>
      <c r="CJ710" s="15">
        <f ca="1">(BC710*DCF!K$10-DCF!K$5*MAX(BC710*DCF!K$10,0)-MAX(BC710-BB710,0)/Inputs!$B$10)*DCF!K$6</f>
        <v>2475.5191564277166</v>
      </c>
      <c r="CK710" s="15">
        <f ca="1">(BD710*DCF!L$10-DCF!L$5*MAX(BD710*DCF!L$10,0)-MAX(BD710-BC710,0)/Inputs!$B$10)*DCF!L$6</f>
        <v>3178.1839758622077</v>
      </c>
      <c r="CL710" s="15">
        <f ca="1">(BE710*DCF!M$10-DCF!M$5*MAX(BE710*DCF!M$10,0)-MAX(BE710-BD710,0)/Inputs!$B$10)*DCF!M$6</f>
        <v>3902.5216764122947</v>
      </c>
      <c r="CM710" s="15">
        <f ca="1">(BF710*DCF!C$28-DCF!C$5*MAX(BF710*DCF!C$28,0)-MAX(BF710-Inputs!$B$13,0)/Inputs!$B$17)*DCF!C$6</f>
        <v>3743.0055308653587</v>
      </c>
      <c r="CN710" s="15">
        <f ca="1">(BG710*DCF!D$28-DCF!D$5*MAX(BG710*DCF!D$28,0)-MAX(BG710-BF710,0)/Inputs!$B$17)*DCF!D$6</f>
        <v>4921.300192286024</v>
      </c>
      <c r="CO710" s="15">
        <f ca="1">(BH710*DCF!E$28-DCF!E$5*MAX(BH710*DCF!E$28,0)-MAX(BH710-BG710,0)/Inputs!$B$17)*DCF!E$6</f>
        <v>6392.1214702613197</v>
      </c>
      <c r="CP710" s="15">
        <f ca="1">(BI710*DCF!F$28-DCF!F$5*MAX(BI710*DCF!F$28,0)-MAX(BI710-BH710,0)/Inputs!$B$17)*DCF!F$6</f>
        <v>7576.9767299067416</v>
      </c>
      <c r="CQ710" s="15">
        <f ca="1">(BJ710*DCF!G$28-DCF!G$5*MAX(BJ710*DCF!G$28,0)-MAX(BJ710-BI710,0)/Inputs!$B$17)*DCF!G$6</f>
        <v>8777.4674570039515</v>
      </c>
      <c r="CR710" s="15">
        <f ca="1">(BK710*DCF!H$28-DCF!H$5*MAX(BK710*DCF!H$28,0)-MAX(BK710-BJ710,0)/Inputs!$B$17)*DCF!H$6</f>
        <v>7764.6253770753483</v>
      </c>
      <c r="CS710" s="15">
        <f ca="1">(BL710*DCF!I$28-DCF!I$5*MAX(BL710*DCF!I$28,0)-MAX(BL710-BK710,0)/Inputs!$B$17)*DCF!I$6</f>
        <v>8879.818101339064</v>
      </c>
      <c r="CT710" s="15">
        <f ca="1">(BM710*DCF!J$28-DCF!J$5*MAX(BM710*DCF!J$28,0)-MAX(BM710-BL710,0)/Inputs!$B$17)*DCF!J$6</f>
        <v>12794.900411211398</v>
      </c>
      <c r="CU710" s="15">
        <f ca="1">(BN710*DCF!K$28-DCF!K$5*MAX(BN710*DCF!K$28,0)-MAX(BN710-BM710,0)/Inputs!$B$17)*DCF!K$6</f>
        <v>17363.532149569095</v>
      </c>
      <c r="CV710" s="15">
        <f ca="1">(BO710*DCF!L$28-DCF!L$5*MAX(BO710*DCF!L$28,0)-MAX(BO710-BN710,0)/Inputs!$B$17)*DCF!L$6</f>
        <v>24045.876275928011</v>
      </c>
      <c r="CW710" s="15">
        <f ca="1">(BP710*DCF!M$28-DCF!M$5*MAX(BP710*DCF!M$28,0)-MAX(BP710-BO710,0)/Inputs!$B$17)*DCF!M$6</f>
        <v>35564.823777816819</v>
      </c>
      <c r="CX710" s="15">
        <f ca="1">(BQ710*DCF!C$46-DCF!C$5*MAX(BQ710*DCF!C$46,0)-MAX(BQ710-Inputs!$B$20,0)/Inputs!$B$24)*DCF!C$6</f>
        <v>-823.24067035241444</v>
      </c>
      <c r="CY710" s="15">
        <f ca="1">(BR710*DCF!D$46-DCF!D$5*MAX(BR710*DCF!D$46,0)-MAX(BR710-BQ710,0)/Inputs!$B$24)*DCF!D$6</f>
        <v>-2086.6765816635098</v>
      </c>
      <c r="CZ710" s="15">
        <f ca="1">(BS710*DCF!E$46-DCF!E$5*MAX(BS710*DCF!E$46,0)-MAX(BS710-BR710,0)/Inputs!$B$24)*DCF!E$6</f>
        <v>-800.40724061780043</v>
      </c>
      <c r="DA710" s="15">
        <f ca="1">(BT710*DCF!F$46-DCF!F$5*MAX(BT710*DCF!F$46,0)-MAX(BT710-BS710,0)/Inputs!$B$24)*DCF!F$6</f>
        <v>-2685.1284624073787</v>
      </c>
      <c r="DB710" s="15">
        <f ca="1">(BU710*DCF!G$46-DCF!G$5*MAX(BU710*DCF!G$46,0)-MAX(BU710-BT710,0)/Inputs!$B$24)*DCF!G$6</f>
        <v>-1481.5486011578146</v>
      </c>
      <c r="DC710" s="15">
        <f ca="1">(BV710*DCF!H$46-DCF!H$5*MAX(BV710*DCF!H$46,0)-MAX(BV710-BU710,0)/Inputs!$B$24)*DCF!H$6</f>
        <v>0</v>
      </c>
      <c r="DD710" s="15">
        <f ca="1">(BW710*DCF!I$46-DCF!I$5*MAX(BW710*DCF!I$46,0)-MAX(BW710-BV710,0)/Inputs!$B$24)*DCF!I$6</f>
        <v>-1771.7921851462584</v>
      </c>
      <c r="DE710" s="15">
        <f ca="1">(BX710*DCF!J$46-DCF!J$5*MAX(BX710*DCF!J$46,0)-MAX(BX710-BW710,0)/Inputs!$B$24)*DCF!J$6</f>
        <v>-2083.2919291937228</v>
      </c>
      <c r="DF710" s="15">
        <f ca="1">(BY710*DCF!K$46-DCF!K$5*MAX(BY710*DCF!K$46,0)-MAX(BY710-BX710,0)/Inputs!$B$24)*DCF!K$6</f>
        <v>-1463.0208142516101</v>
      </c>
      <c r="DG710" s="15">
        <f ca="1">(BZ710*DCF!L$46-DCF!L$5*MAX(BZ710*DCF!L$46,0)-MAX(BZ710-BY710,0)/Inputs!$B$24)*DCF!L$6</f>
        <v>-2086.3241232655282</v>
      </c>
      <c r="DH710" s="15">
        <f ca="1">(CA710*DCF!M$46-DCF!M$5*MAX(CA710*DCF!M$46,0)-MAX(CA710-BZ710,0)/Inputs!$B$24)*DCF!M$6</f>
        <v>7066.2179553149617</v>
      </c>
      <c r="DI710" s="15">
        <f ca="1">SUM(CB710:CL710)+BE710*DCF!M$10*(1+Inputs!$B$30)*(1-Inputs!$B$33)*(1-Inputs!$B$30/Inputs!$B$31)/(Inputs!$B$29-Inputs!$B$30)*DCF!M$6</f>
        <v>106903.30726793327</v>
      </c>
      <c r="DJ710" s="15">
        <f ca="1">SUM(CM710:CW710)+BP710*DCF!M$28*(1+Inputs!$B$30)*(1-Inputs!$B$33)*(1-Inputs!$B$30/Inputs!$B$31)/(Inputs!$B$29-Inputs!$B$30)*DCF!M$6</f>
        <v>1014622.5022192614</v>
      </c>
      <c r="DK710" s="15">
        <f ca="1">SUM(CX710:DH710)+CA710*DCF!M$46*(1+Inputs!$B$30)*(1-Inputs!$B$33)*(1-Inputs!$B$30/Inputs!$B$31)/(Inputs!$B$29-Inputs!$B$30)*DCF!M$6</f>
        <v>131143.93357701006</v>
      </c>
      <c r="DM710" s="15">
        <f ca="1">DI710+DJ710+DK710+Inputs!$B$34+Inputs!$B$36-Inputs!$B$35</f>
        <v>1329520.7430642047</v>
      </c>
    </row>
    <row r="711" spans="1:117" x14ac:dyDescent="0.75">
      <c r="A711" s="11">
        <v>698</v>
      </c>
      <c r="C711" s="23">
        <f t="shared" ca="1" si="399"/>
        <v>2.0537154128290047</v>
      </c>
      <c r="D711" s="23">
        <f t="shared" ca="1" si="399"/>
        <v>-1.0933957796973579</v>
      </c>
      <c r="E711" s="23">
        <f t="shared" ca="1" si="399"/>
        <v>1.9629697130068198</v>
      </c>
      <c r="F711" s="23">
        <f t="shared" ca="1" si="399"/>
        <v>-2.2045188006446326</v>
      </c>
      <c r="G711" s="23">
        <f t="shared" ca="1" si="399"/>
        <v>-1.1468242891734235</v>
      </c>
      <c r="H711" s="23">
        <f t="shared" ca="1" si="399"/>
        <v>-2.1822140008829338</v>
      </c>
      <c r="I711" s="23">
        <f t="shared" ca="1" si="399"/>
        <v>-1.397859800724333</v>
      </c>
      <c r="J711" s="23">
        <f t="shared" ca="1" si="399"/>
        <v>-0.30690699334991506</v>
      </c>
      <c r="K711" s="23">
        <f t="shared" ca="1" si="399"/>
        <v>-0.82392364713259403</v>
      </c>
      <c r="L711" s="23">
        <f t="shared" ca="1" si="399"/>
        <v>-1.2431171689026568</v>
      </c>
      <c r="M711" s="23">
        <f t="shared" ca="1" si="399"/>
        <v>0.37874455635326193</v>
      </c>
      <c r="N711" s="23">
        <f ca="1">SQRT(Inputs!$B$38)*C711+SQRT(1-Inputs!$B$38)*_xlfn.NORM.S.INV(RAND())</f>
        <v>0.5857284192815424</v>
      </c>
      <c r="O711" s="23">
        <f ca="1">SQRT(Inputs!$B$38)*D711+SQRT(1-Inputs!$B$38)*_xlfn.NORM.S.INV(RAND())</f>
        <v>-0.1209540842999402</v>
      </c>
      <c r="P711" s="23">
        <f ca="1">SQRT(Inputs!$B$38)*E711+SQRT(1-Inputs!$B$38)*_xlfn.NORM.S.INV(RAND())</f>
        <v>2.3659245119855763</v>
      </c>
      <c r="Q711" s="23">
        <f ca="1">SQRT(Inputs!$B$38)*F711+SQRT(1-Inputs!$B$38)*_xlfn.NORM.S.INV(RAND())</f>
        <v>-1.6574609304172232</v>
      </c>
      <c r="R711" s="23">
        <f ca="1">SQRT(Inputs!$B$38)*G711+SQRT(1-Inputs!$B$38)*_xlfn.NORM.S.INV(RAND())</f>
        <v>-0.53351024886511411</v>
      </c>
      <c r="S711" s="23">
        <f ca="1">SQRT(Inputs!$B$38)*H711+SQRT(1-Inputs!$B$38)*_xlfn.NORM.S.INV(RAND())</f>
        <v>-1.224794370363848</v>
      </c>
      <c r="T711" s="23">
        <f ca="1">SQRT(Inputs!$B$38)*I711+SQRT(1-Inputs!$B$38)*_xlfn.NORM.S.INV(RAND())</f>
        <v>0.19797231584979469</v>
      </c>
      <c r="U711" s="23">
        <f ca="1">SQRT(Inputs!$B$38)*J711+SQRT(1-Inputs!$B$38)*_xlfn.NORM.S.INV(RAND())</f>
        <v>-0.92402498191942528</v>
      </c>
      <c r="V711" s="23">
        <f ca="1">SQRT(Inputs!$B$38)*K711+SQRT(1-Inputs!$B$38)*_xlfn.NORM.S.INV(RAND())</f>
        <v>-0.18974609068818921</v>
      </c>
      <c r="W711" s="23">
        <f ca="1">SQRT(Inputs!$B$38)*L711+SQRT(1-Inputs!$B$38)*_xlfn.NORM.S.INV(RAND())</f>
        <v>-0.5093685706647022</v>
      </c>
      <c r="X711" s="23">
        <f ca="1">SQRT(Inputs!$B$38)*M711+SQRT(1-Inputs!$B$38)*_xlfn.NORM.S.INV(RAND())</f>
        <v>1.6859868571839829</v>
      </c>
      <c r="Y711" s="23">
        <f ca="1">SQRT(Inputs!$B$38)*C711+SQRT(1-Inputs!$B$38)*_xlfn.NORM.S.INV(RAND())</f>
        <v>0.82314738520650366</v>
      </c>
      <c r="Z711" s="23">
        <f ca="1">SQRT(Inputs!$B$38)*D711+SQRT(1-Inputs!$B$38)*_xlfn.NORM.S.INV(RAND())</f>
        <v>-1.6087590270621077</v>
      </c>
      <c r="AA711" s="23">
        <f ca="1">SQRT(Inputs!$B$38)*E711+SQRT(1-Inputs!$B$38)*_xlfn.NORM.S.INV(RAND())</f>
        <v>2.936262362001953</v>
      </c>
      <c r="AB711" s="23">
        <f ca="1">SQRT(Inputs!$B$38)*F711+SQRT(1-Inputs!$B$38)*_xlfn.NORM.S.INV(RAND())</f>
        <v>-1.1501116401747584</v>
      </c>
      <c r="AC711" s="23">
        <f ca="1">SQRT(Inputs!$B$38)*G711+SQRT(1-Inputs!$B$38)*_xlfn.NORM.S.INV(RAND())</f>
        <v>1.668949373176362</v>
      </c>
      <c r="AD711" s="23">
        <f ca="1">SQRT(Inputs!$B$38)*H711+SQRT(1-Inputs!$B$38)*_xlfn.NORM.S.INV(RAND())</f>
        <v>-1.2512914106615807</v>
      </c>
      <c r="AE711" s="23">
        <f ca="1">SQRT(Inputs!$B$38)*I711+SQRT(1-Inputs!$B$38)*_xlfn.NORM.S.INV(RAND())</f>
        <v>-0.31258139487288961</v>
      </c>
      <c r="AF711" s="23">
        <f ca="1">SQRT(Inputs!$B$38)*J711+SQRT(1-Inputs!$B$38)*_xlfn.NORM.S.INV(RAND())</f>
        <v>1.490279964585038</v>
      </c>
      <c r="AG711" s="23">
        <f ca="1">SQRT(Inputs!$B$38)*K711+SQRT(1-Inputs!$B$38)*_xlfn.NORM.S.INV(RAND())</f>
        <v>0.53144716987035012</v>
      </c>
      <c r="AH711" s="23">
        <f ca="1">SQRT(Inputs!$B$38)*L711+SQRT(1-Inputs!$B$38)*_xlfn.NORM.S.INV(RAND())</f>
        <v>0.77710053119915656</v>
      </c>
      <c r="AI711" s="23">
        <f ca="1">SQRT(Inputs!$B$38)*M711+SQRT(1-Inputs!$B$38)*_xlfn.NORM.S.INV(RAND())</f>
        <v>0.98563865056056621</v>
      </c>
      <c r="AJ711" s="23">
        <f ca="1">SQRT(Inputs!$B$38)*C711+SQRT(1-Inputs!$B$38)*_xlfn.NORM.S.INV(RAND())</f>
        <v>1.4320482768306984</v>
      </c>
      <c r="AK711" s="23">
        <f ca="1">SQRT(Inputs!$B$38)*D711+SQRT(1-Inputs!$B$38)*_xlfn.NORM.S.INV(RAND())</f>
        <v>-0.74066491075157614</v>
      </c>
      <c r="AL711" s="23">
        <f ca="1">SQRT(Inputs!$B$38)*E711+SQRT(1-Inputs!$B$38)*_xlfn.NORM.S.INV(RAND())</f>
        <v>3.2385991087795949</v>
      </c>
      <c r="AM711" s="23">
        <f ca="1">SQRT(Inputs!$B$38)*F711+SQRT(1-Inputs!$B$38)*_xlfn.NORM.S.INV(RAND())</f>
        <v>-0.31199391686224265</v>
      </c>
      <c r="AN711" s="23">
        <f ca="1">SQRT(Inputs!$B$38)*G711+SQRT(1-Inputs!$B$38)*_xlfn.NORM.S.INV(RAND())</f>
        <v>-1.1724134990153743</v>
      </c>
      <c r="AO711" s="23">
        <f ca="1">SQRT(Inputs!$B$38)*H711+SQRT(1-Inputs!$B$38)*_xlfn.NORM.S.INV(RAND())</f>
        <v>-2.19799586995244</v>
      </c>
      <c r="AP711" s="23">
        <f ca="1">SQRT(Inputs!$B$38)*I711+SQRT(1-Inputs!$B$38)*_xlfn.NORM.S.INV(RAND())</f>
        <v>-1.1542323197694522</v>
      </c>
      <c r="AQ711" s="23">
        <f ca="1">SQRT(Inputs!$B$38)*J711+SQRT(1-Inputs!$B$38)*_xlfn.NORM.S.INV(RAND())</f>
        <v>-2.1940238305921678E-2</v>
      </c>
      <c r="AR711" s="23">
        <f ca="1">SQRT(Inputs!$B$38)*K711+SQRT(1-Inputs!$B$38)*_xlfn.NORM.S.INV(RAND())</f>
        <v>1.2021519276049424</v>
      </c>
      <c r="AS711" s="23">
        <f ca="1">SQRT(Inputs!$B$38)*L711+SQRT(1-Inputs!$B$38)*_xlfn.NORM.S.INV(RAND())</f>
        <v>-1.2535796476147401</v>
      </c>
      <c r="AT711" s="23">
        <f ca="1">SQRT(Inputs!$B$38)*M711+SQRT(1-Inputs!$B$38)*_xlfn.NORM.S.INV(RAND())</f>
        <v>0.99800428334987779</v>
      </c>
      <c r="AU711" s="15">
        <f ca="1">Inputs!$B$6*EXP($B$8-0.5*C$5^2+C$5*N711)</f>
        <v>5455.7538154978465</v>
      </c>
      <c r="AV711" s="15">
        <f t="shared" ca="1" si="365"/>
        <v>6523.8817429265728</v>
      </c>
      <c r="AW711" s="15">
        <f t="shared" ca="1" si="366"/>
        <v>10945.01205327398</v>
      </c>
      <c r="AX711" s="15">
        <f t="shared" ca="1" si="367"/>
        <v>10863.411615745363</v>
      </c>
      <c r="AY711" s="15">
        <f t="shared" ca="1" si="368"/>
        <v>12474.233791823099</v>
      </c>
      <c r="AZ711" s="15">
        <f t="shared" ca="1" si="369"/>
        <v>13331.378160341388</v>
      </c>
      <c r="BA711" s="15">
        <f t="shared" ca="1" si="370"/>
        <v>16655.749967973657</v>
      </c>
      <c r="BB711" s="15">
        <f t="shared" ca="1" si="371"/>
        <v>18588.644117279186</v>
      </c>
      <c r="BC711" s="15">
        <f t="shared" ca="1" si="372"/>
        <v>22353.161635327986</v>
      </c>
      <c r="BD711" s="15">
        <f t="shared" ca="1" si="373"/>
        <v>26110.631230226743</v>
      </c>
      <c r="BE711" s="15">
        <f t="shared" ca="1" si="374"/>
        <v>37305.734275784722</v>
      </c>
      <c r="BF711" s="15">
        <f ca="1">Inputs!$B$13*EXP($B$9-0.5*C$6^2+C$6*Y711)</f>
        <v>16282.664595665978</v>
      </c>
      <c r="BG711" s="15">
        <f t="shared" ca="1" si="375"/>
        <v>14844.549621872404</v>
      </c>
      <c r="BH711" s="15">
        <f t="shared" ca="1" si="376"/>
        <v>29517.164249769525</v>
      </c>
      <c r="BI711" s="15">
        <f t="shared" ca="1" si="377"/>
        <v>30271.129051598869</v>
      </c>
      <c r="BJ711" s="15">
        <f t="shared" ca="1" si="378"/>
        <v>47203.579327880383</v>
      </c>
      <c r="BK711" s="15">
        <f t="shared" ca="1" si="379"/>
        <v>48859.065821267359</v>
      </c>
      <c r="BL711" s="15">
        <f t="shared" ca="1" si="380"/>
        <v>57634.865454530795</v>
      </c>
      <c r="BM711" s="15">
        <f t="shared" ca="1" si="381"/>
        <v>85254.251849666995</v>
      </c>
      <c r="BN711" s="15">
        <f t="shared" ca="1" si="382"/>
        <v>111746.93171173618</v>
      </c>
      <c r="BO711" s="15">
        <f t="shared" ca="1" si="383"/>
        <v>150491.0929982677</v>
      </c>
      <c r="BP711" s="15">
        <f t="shared" ca="1" si="384"/>
        <v>207109.53891225177</v>
      </c>
      <c r="BQ711" s="15">
        <f ca="1">Inputs!$B$20*EXP($B$10-0.5*C$7^2+C$7*AJ711)</f>
        <v>7128.4665363391969</v>
      </c>
      <c r="BR711" s="15">
        <f t="shared" ca="1" si="385"/>
        <v>7645.041646418822</v>
      </c>
      <c r="BS711" s="15">
        <f t="shared" ca="1" si="386"/>
        <v>26537.522291145106</v>
      </c>
      <c r="BT711" s="15">
        <f t="shared" ca="1" si="387"/>
        <v>33714.046198454969</v>
      </c>
      <c r="BU711" s="15">
        <f t="shared" ca="1" si="388"/>
        <v>35182.935032616202</v>
      </c>
      <c r="BV711" s="15">
        <f t="shared" ca="1" si="389"/>
        <v>29832.136165823875</v>
      </c>
      <c r="BW711" s="15">
        <f t="shared" ca="1" si="390"/>
        <v>32606.320914765627</v>
      </c>
      <c r="BX711" s="15">
        <f t="shared" ca="1" si="391"/>
        <v>45405.026945083875</v>
      </c>
      <c r="BY711" s="15">
        <f t="shared" ca="1" si="392"/>
        <v>80072.436700441787</v>
      </c>
      <c r="BZ711" s="15">
        <f t="shared" ca="1" si="393"/>
        <v>89227.916956799294</v>
      </c>
      <c r="CA711" s="15">
        <f t="shared" ca="1" si="394"/>
        <v>149659.29967933535</v>
      </c>
      <c r="CB711" s="15">
        <f ca="1">(AU711*DCF!C$10-DCF!C$5*MAX(AU711*DCF!C$10,0)-MAX(AU711-Inputs!$B$6,0)/Inputs!$B$10)*DCF!C$6</f>
        <v>1039.5554579877712</v>
      </c>
      <c r="CC711" s="15">
        <f ca="1">(AV711*DCF!D$10-DCF!D$5*MAX(AV711*DCF!D$10,0)-MAX(AV711-AU711,0)/Inputs!$B$10)*DCF!D$6</f>
        <v>1329.7169367805884</v>
      </c>
      <c r="CD711" s="15">
        <f ca="1">(AW711*DCF!E$10-DCF!E$5*MAX(AW711*DCF!E$10,0)-MAX(AW711-AV711,0)/Inputs!$B$10)*DCF!E$6</f>
        <v>1531.2074208604449</v>
      </c>
      <c r="CE711" s="15">
        <f ca="1">(AX711*DCF!F$10-DCF!F$5*MAX(AX711*DCF!F$10,0)-MAX(AX711-AW711,0)/Inputs!$B$10)*DCF!F$6</f>
        <v>2371.4654428802965</v>
      </c>
      <c r="CF711" s="15">
        <f ca="1">(AY711*DCF!G$10-DCF!G$5*MAX(AY711*DCF!G$10,0)-MAX(AY711-AX711,0)/Inputs!$B$10)*DCF!G$6</f>
        <v>2260.5613809343049</v>
      </c>
      <c r="CG711" s="15">
        <f ca="1">(AZ711*DCF!H$10-DCF!H$5*MAX(AZ711*DCF!H$10,0)-MAX(AZ711-AY711,0)/Inputs!$B$10)*DCF!H$6</f>
        <v>2436.0952832120042</v>
      </c>
      <c r="CH711" s="15">
        <f ca="1">(BA711*DCF!I$10-DCF!I$5*MAX(BA711*DCF!I$10,0)-MAX(BA711-AZ711,0)/Inputs!$B$10)*DCF!I$6</f>
        <v>2497.0844636266979</v>
      </c>
      <c r="CI711" s="15">
        <f ca="1">(BB711*DCF!J$10-DCF!J$5*MAX(BB711*DCF!J$10,0)-MAX(BB711-BA711,0)/Inputs!$B$10)*DCF!J$6</f>
        <v>2896.9562054204143</v>
      </c>
      <c r="CJ711" s="15">
        <f ca="1">(BC711*DCF!K$10-DCF!K$5*MAX(BC711*DCF!K$10,0)-MAX(BC711-BB711,0)/Inputs!$B$10)*DCF!K$6</f>
        <v>3071.5248834060653</v>
      </c>
      <c r="CK711" s="15">
        <f ca="1">(BD711*DCF!L$10-DCF!L$5*MAX(BD711*DCF!L$10,0)-MAX(BD711-BC711,0)/Inputs!$B$10)*DCF!L$6</f>
        <v>3452.078051071956</v>
      </c>
      <c r="CL711" s="15">
        <f ca="1">(BE711*DCF!M$10-DCF!M$5*MAX(BE711*DCF!M$10,0)-MAX(BE711-BD711,0)/Inputs!$B$10)*DCF!M$6</f>
        <v>3926.9469429882779</v>
      </c>
      <c r="CM711" s="15">
        <f ca="1">(BF711*DCF!C$28-DCF!C$5*MAX(BF711*DCF!C$28,0)-MAX(BF711-Inputs!$B$13,0)/Inputs!$B$17)*DCF!C$6</f>
        <v>3838.723976049102</v>
      </c>
      <c r="CN711" s="15">
        <f ca="1">(BG711*DCF!D$28-DCF!D$5*MAX(BG711*DCF!D$28,0)-MAX(BG711-BF711,0)/Inputs!$B$17)*DCF!D$6</f>
        <v>4372.0622355190362</v>
      </c>
      <c r="CO711" s="15">
        <f ca="1">(BH711*DCF!E$28-DCF!E$5*MAX(BH711*DCF!E$28,0)-MAX(BH711-BG711,0)/Inputs!$B$17)*DCF!E$6</f>
        <v>5468.0161334378799</v>
      </c>
      <c r="CP711" s="15">
        <f ca="1">(BI711*DCF!F$28-DCF!F$5*MAX(BI711*DCF!F$28,0)-MAX(BI711-BH711,0)/Inputs!$B$17)*DCF!F$6</f>
        <v>8080.5429603658567</v>
      </c>
      <c r="CQ711" s="15">
        <f ca="1">(BJ711*DCF!G$28-DCF!G$5*MAX(BJ711*DCF!G$28,0)-MAX(BJ711-BI711,0)/Inputs!$B$17)*DCF!G$6</f>
        <v>9399.455924856713</v>
      </c>
      <c r="CR711" s="15">
        <f ca="1">(BK711*DCF!H$28-DCF!H$5*MAX(BK711*DCF!H$28,0)-MAX(BK711-BJ711,0)/Inputs!$B$17)*DCF!H$6</f>
        <v>11826.169884149069</v>
      </c>
      <c r="CS711" s="15">
        <f ca="1">(BL711*DCF!I$28-DCF!I$5*MAX(BL711*DCF!I$28,0)-MAX(BL711-BK711,0)/Inputs!$B$17)*DCF!I$6</f>
        <v>12293.417365302925</v>
      </c>
      <c r="CT711" s="15">
        <f ca="1">(BM711*DCF!J$28-DCF!J$5*MAX(BM711*DCF!J$28,0)-MAX(BM711-BL711,0)/Inputs!$B$17)*DCF!J$6</f>
        <v>15356.670647821176</v>
      </c>
      <c r="CU711" s="15">
        <f ca="1">(BN711*DCF!K$28-DCF!K$5*MAX(BN711*DCF!K$28,0)-MAX(BN711-BM711,0)/Inputs!$B$17)*DCF!K$6</f>
        <v>20354.077914388326</v>
      </c>
      <c r="CV711" s="15">
        <f ca="1">(BO711*DCF!L$28-DCF!L$5*MAX(BO711*DCF!L$28,0)-MAX(BO711-BN711,0)/Inputs!$B$17)*DCF!L$6</f>
        <v>25642.165387268768</v>
      </c>
      <c r="CW711" s="15">
        <f ca="1">(BP711*DCF!M$28-DCF!M$5*MAX(BP711*DCF!M$28,0)-MAX(BP711-BO711,0)/Inputs!$B$17)*DCF!M$6</f>
        <v>33049.561070223936</v>
      </c>
      <c r="CX711" s="15">
        <f ca="1">(BQ711*DCF!C$46-DCF!C$5*MAX(BQ711*DCF!C$46,0)-MAX(BQ711-Inputs!$B$20,0)/Inputs!$B$24)*DCF!C$6</f>
        <v>-3460.3694247153785</v>
      </c>
      <c r="CY711" s="15">
        <f ca="1">(BR711*DCF!D$46-DCF!D$5*MAX(BR711*DCF!D$46,0)-MAX(BR711-BQ711,0)/Inputs!$B$24)*DCF!D$6</f>
        <v>-1525.2486358760902</v>
      </c>
      <c r="CZ711" s="15">
        <f ca="1">(BS711*DCF!E$46-DCF!E$5*MAX(BS711*DCF!E$46,0)-MAX(BS711-BR711,0)/Inputs!$B$24)*DCF!E$6</f>
        <v>-10585.003984606159</v>
      </c>
      <c r="DA711" s="15">
        <f ca="1">(BT711*DCF!F$46-DCF!F$5*MAX(BT711*DCF!F$46,0)-MAX(BT711-BS711,0)/Inputs!$B$24)*DCF!F$6</f>
        <v>-5068.4692225100534</v>
      </c>
      <c r="DB711" s="15">
        <f ca="1">(BU711*DCF!G$46-DCF!G$5*MAX(BU711*DCF!G$46,0)-MAX(BU711-BT711,0)/Inputs!$B$24)*DCF!G$6</f>
        <v>-1677.5896036174247</v>
      </c>
      <c r="DC711" s="15">
        <f ca="1">(BV711*DCF!H$46-DCF!H$5*MAX(BV711*DCF!H$46,0)-MAX(BV711-BU711,0)/Inputs!$B$24)*DCF!H$6</f>
        <v>0</v>
      </c>
      <c r="DD711" s="15">
        <f ca="1">(BW711*DCF!I$46-DCF!I$5*MAX(BW711*DCF!I$46,0)-MAX(BW711-BV711,0)/Inputs!$B$24)*DCF!I$6</f>
        <v>-43.305501746822735</v>
      </c>
      <c r="DE711" s="15">
        <f ca="1">(BX711*DCF!J$46-DCF!J$5*MAX(BX711*DCF!J$46,0)-MAX(BX711-BW711,0)/Inputs!$B$24)*DCF!J$6</f>
        <v>-1489.3924544582499</v>
      </c>
      <c r="DF711" s="15">
        <f ca="1">(BY711*DCF!K$46-DCF!K$5*MAX(BY711*DCF!K$46,0)-MAX(BY711-BX711,0)/Inputs!$B$24)*DCF!K$6</f>
        <v>-3918.5873468937925</v>
      </c>
      <c r="DG711" s="15">
        <f ca="1">(BZ711*DCF!L$46-DCF!L$5*MAX(BZ711*DCF!L$46,0)-MAX(BZ711-BY711,0)/Inputs!$B$24)*DCF!L$6</f>
        <v>4095.9981578383281</v>
      </c>
      <c r="DH711" s="15">
        <f ca="1">(CA711*DCF!M$46-DCF!M$5*MAX(CA711*DCF!M$46,0)-MAX(CA711-BZ711,0)/Inputs!$B$24)*DCF!M$6</f>
        <v>-900.85354452355705</v>
      </c>
      <c r="DI711" s="15">
        <f ca="1">SUM(CB711:CL711)+BE711*DCF!M$10*(1+Inputs!$B$30)*(1-Inputs!$B$33)*(1-Inputs!$B$30/Inputs!$B$31)/(Inputs!$B$29-Inputs!$B$30)*DCF!M$6</f>
        <v>130635.54427594288</v>
      </c>
      <c r="DJ711" s="15">
        <f ca="1">SUM(CM711:CW711)+BP711*DCF!M$28*(1+Inputs!$B$30)*(1-Inputs!$B$33)*(1-Inputs!$B$30/Inputs!$B$31)/(Inputs!$B$29-Inputs!$B$30)*DCF!M$6</f>
        <v>918198.97754327743</v>
      </c>
      <c r="DK711" s="15">
        <f ca="1">SUM(CX711:DH711)+CA711*DCF!M$46*(1+Inputs!$B$30)*(1-Inputs!$B$33)*(1-Inputs!$B$30/Inputs!$B$31)/(Inputs!$B$29-Inputs!$B$30)*DCF!M$6</f>
        <v>206818.18402052904</v>
      </c>
      <c r="DM711" s="15">
        <f ca="1">DI711+DJ711+DK711+Inputs!$B$34+Inputs!$B$36-Inputs!$B$35</f>
        <v>1332503.7058397494</v>
      </c>
    </row>
    <row r="712" spans="1:117" x14ac:dyDescent="0.75">
      <c r="A712" s="11">
        <v>699</v>
      </c>
      <c r="C712" s="23">
        <f t="shared" ca="1" si="399"/>
        <v>-0.35797828876562993</v>
      </c>
      <c r="D712" s="23">
        <f t="shared" ca="1" si="399"/>
        <v>0.2682100615037098</v>
      </c>
      <c r="E712" s="23">
        <f t="shared" ca="1" si="399"/>
        <v>-0.46800265895721177</v>
      </c>
      <c r="F712" s="23">
        <f t="shared" ca="1" si="399"/>
        <v>-0.62348928640357959</v>
      </c>
      <c r="G712" s="23">
        <f t="shared" ca="1" si="399"/>
        <v>0.48331710222829383</v>
      </c>
      <c r="H712" s="23">
        <f t="shared" ca="1" si="399"/>
        <v>0.6778392799935048</v>
      </c>
      <c r="I712" s="23">
        <f t="shared" ca="1" si="399"/>
        <v>0.81746114485669552</v>
      </c>
      <c r="J712" s="23">
        <f t="shared" ca="1" si="399"/>
        <v>-0.52566411610017294</v>
      </c>
      <c r="K712" s="23">
        <f t="shared" ca="1" si="399"/>
        <v>0.16911005849923946</v>
      </c>
      <c r="L712" s="23">
        <f t="shared" ca="1" si="399"/>
        <v>-0.94005720016103378</v>
      </c>
      <c r="M712" s="23">
        <f t="shared" ca="1" si="399"/>
        <v>-1.3677652797365318</v>
      </c>
      <c r="N712" s="23">
        <f ca="1">SQRT(Inputs!$B$38)*C712+SQRT(1-Inputs!$B$38)*_xlfn.NORM.S.INV(RAND())</f>
        <v>0.84341173321094942</v>
      </c>
      <c r="O712" s="23">
        <f ca="1">SQRT(Inputs!$B$38)*D712+SQRT(1-Inputs!$B$38)*_xlfn.NORM.S.INV(RAND())</f>
        <v>1.3929388102022628</v>
      </c>
      <c r="P712" s="23">
        <f ca="1">SQRT(Inputs!$B$38)*E712+SQRT(1-Inputs!$B$38)*_xlfn.NORM.S.INV(RAND())</f>
        <v>-0.75780767747355848</v>
      </c>
      <c r="Q712" s="23">
        <f ca="1">SQRT(Inputs!$B$38)*F712+SQRT(1-Inputs!$B$38)*_xlfn.NORM.S.INV(RAND())</f>
        <v>0.89380552597032814</v>
      </c>
      <c r="R712" s="23">
        <f ca="1">SQRT(Inputs!$B$38)*G712+SQRT(1-Inputs!$B$38)*_xlfn.NORM.S.INV(RAND())</f>
        <v>-0.68699784188036306</v>
      </c>
      <c r="S712" s="23">
        <f ca="1">SQRT(Inputs!$B$38)*H712+SQRT(1-Inputs!$B$38)*_xlfn.NORM.S.INV(RAND())</f>
        <v>0.79636690703459956</v>
      </c>
      <c r="T712" s="23">
        <f ca="1">SQRT(Inputs!$B$38)*I712+SQRT(1-Inputs!$B$38)*_xlfn.NORM.S.INV(RAND())</f>
        <v>1.8887190204263598</v>
      </c>
      <c r="U712" s="23">
        <f ca="1">SQRT(Inputs!$B$38)*J712+SQRT(1-Inputs!$B$38)*_xlfn.NORM.S.INV(RAND())</f>
        <v>0.1673092264772334</v>
      </c>
      <c r="V712" s="23">
        <f ca="1">SQRT(Inputs!$B$38)*K712+SQRT(1-Inputs!$B$38)*_xlfn.NORM.S.INV(RAND())</f>
        <v>0.86277247176320015</v>
      </c>
      <c r="W712" s="23">
        <f ca="1">SQRT(Inputs!$B$38)*L712+SQRT(1-Inputs!$B$38)*_xlfn.NORM.S.INV(RAND())</f>
        <v>0.17980777680209059</v>
      </c>
      <c r="X712" s="23">
        <f ca="1">SQRT(Inputs!$B$38)*M712+SQRT(1-Inputs!$B$38)*_xlfn.NORM.S.INV(RAND())</f>
        <v>-0.70864704934764722</v>
      </c>
      <c r="Y712" s="23">
        <f ca="1">SQRT(Inputs!$B$38)*C712+SQRT(1-Inputs!$B$38)*_xlfn.NORM.S.INV(RAND())</f>
        <v>-1.303626689549833</v>
      </c>
      <c r="Z712" s="23">
        <f ca="1">SQRT(Inputs!$B$38)*D712+SQRT(1-Inputs!$B$38)*_xlfn.NORM.S.INV(RAND())</f>
        <v>-0.16212123016646271</v>
      </c>
      <c r="AA712" s="23">
        <f ca="1">SQRT(Inputs!$B$38)*E712+SQRT(1-Inputs!$B$38)*_xlfn.NORM.S.INV(RAND())</f>
        <v>-0.84207411723897119</v>
      </c>
      <c r="AB712" s="23">
        <f ca="1">SQRT(Inputs!$B$38)*F712+SQRT(1-Inputs!$B$38)*_xlfn.NORM.S.INV(RAND())</f>
        <v>-1.9308282888254162</v>
      </c>
      <c r="AC712" s="23">
        <f ca="1">SQRT(Inputs!$B$38)*G712+SQRT(1-Inputs!$B$38)*_xlfn.NORM.S.INV(RAND())</f>
        <v>-0.33017203683942969</v>
      </c>
      <c r="AD712" s="23">
        <f ca="1">SQRT(Inputs!$B$38)*H712+SQRT(1-Inputs!$B$38)*_xlfn.NORM.S.INV(RAND())</f>
        <v>-9.1378960779571361E-2</v>
      </c>
      <c r="AE712" s="23">
        <f ca="1">SQRT(Inputs!$B$38)*I712+SQRT(1-Inputs!$B$38)*_xlfn.NORM.S.INV(RAND())</f>
        <v>0.34757948951195994</v>
      </c>
      <c r="AF712" s="23">
        <f ca="1">SQRT(Inputs!$B$38)*J712+SQRT(1-Inputs!$B$38)*_xlfn.NORM.S.INV(RAND())</f>
        <v>-0.10707358915829926</v>
      </c>
      <c r="AG712" s="23">
        <f ca="1">SQRT(Inputs!$B$38)*K712+SQRT(1-Inputs!$B$38)*_xlfn.NORM.S.INV(RAND())</f>
        <v>1.8120937974938987</v>
      </c>
      <c r="AH712" s="23">
        <f ca="1">SQRT(Inputs!$B$38)*L712+SQRT(1-Inputs!$B$38)*_xlfn.NORM.S.INV(RAND())</f>
        <v>3.1259657442815225E-2</v>
      </c>
      <c r="AI712" s="23">
        <f ca="1">SQRT(Inputs!$B$38)*M712+SQRT(1-Inputs!$B$38)*_xlfn.NORM.S.INV(RAND())</f>
        <v>-1.0736394629969079</v>
      </c>
      <c r="AJ712" s="23">
        <f ca="1">SQRT(Inputs!$B$38)*C712+SQRT(1-Inputs!$B$38)*_xlfn.NORM.S.INV(RAND())</f>
        <v>-0.23289293653470305</v>
      </c>
      <c r="AK712" s="23">
        <f ca="1">SQRT(Inputs!$B$38)*D712+SQRT(1-Inputs!$B$38)*_xlfn.NORM.S.INV(RAND())</f>
        <v>1.2146472563801476</v>
      </c>
      <c r="AL712" s="23">
        <f ca="1">SQRT(Inputs!$B$38)*E712+SQRT(1-Inputs!$B$38)*_xlfn.NORM.S.INV(RAND())</f>
        <v>-0.21356475146874621</v>
      </c>
      <c r="AM712" s="23">
        <f ca="1">SQRT(Inputs!$B$38)*F712+SQRT(1-Inputs!$B$38)*_xlfn.NORM.S.INV(RAND())</f>
        <v>-0.19848266621606497</v>
      </c>
      <c r="AN712" s="23">
        <f ca="1">SQRT(Inputs!$B$38)*G712+SQRT(1-Inputs!$B$38)*_xlfn.NORM.S.INV(RAND())</f>
        <v>-0.14993346363680143</v>
      </c>
      <c r="AO712" s="23">
        <f ca="1">SQRT(Inputs!$B$38)*H712+SQRT(1-Inputs!$B$38)*_xlfn.NORM.S.INV(RAND())</f>
        <v>-0.26939039604790105</v>
      </c>
      <c r="AP712" s="23">
        <f ca="1">SQRT(Inputs!$B$38)*I712+SQRT(1-Inputs!$B$38)*_xlfn.NORM.S.INV(RAND())</f>
        <v>-3.2023856152535446E-2</v>
      </c>
      <c r="AQ712" s="23">
        <f ca="1">SQRT(Inputs!$B$38)*J712+SQRT(1-Inputs!$B$38)*_xlfn.NORM.S.INV(RAND())</f>
        <v>-1.1946707956944378</v>
      </c>
      <c r="AR712" s="23">
        <f ca="1">SQRT(Inputs!$B$38)*K712+SQRT(1-Inputs!$B$38)*_xlfn.NORM.S.INV(RAND())</f>
        <v>-0.25825666813235809</v>
      </c>
      <c r="AS712" s="23">
        <f ca="1">SQRT(Inputs!$B$38)*L712+SQRT(1-Inputs!$B$38)*_xlfn.NORM.S.INV(RAND())</f>
        <v>-0.2617890934382146</v>
      </c>
      <c r="AT712" s="23">
        <f ca="1">SQRT(Inputs!$B$38)*M712+SQRT(1-Inputs!$B$38)*_xlfn.NORM.S.INV(RAND())</f>
        <v>-0.87369718308865274</v>
      </c>
      <c r="AU712" s="15">
        <f ca="1">Inputs!$B$6*EXP($B$8-0.5*C$5^2+C$5*N712)</f>
        <v>5688.1370580528219</v>
      </c>
      <c r="AV712" s="15">
        <f t="shared" ca="1" si="365"/>
        <v>8497.5021503261178</v>
      </c>
      <c r="AW712" s="15">
        <f t="shared" ca="1" si="366"/>
        <v>9354.4661955731826</v>
      </c>
      <c r="AX712" s="15">
        <f t="shared" ca="1" si="367"/>
        <v>12770.113821248115</v>
      </c>
      <c r="AY712" s="15">
        <f t="shared" ca="1" si="368"/>
        <v>14403.149424939391</v>
      </c>
      <c r="AZ712" s="15">
        <f t="shared" ca="1" si="369"/>
        <v>19229.99499241267</v>
      </c>
      <c r="BA712" s="15">
        <f t="shared" ca="1" si="370"/>
        <v>28675.965115593528</v>
      </c>
      <c r="BB712" s="15">
        <f t="shared" ca="1" si="371"/>
        <v>35701.584677756488</v>
      </c>
      <c r="BC712" s="15">
        <f t="shared" ca="1" si="372"/>
        <v>47522.889760251295</v>
      </c>
      <c r="BD712" s="15">
        <f t="shared" ca="1" si="373"/>
        <v>59207.449317993814</v>
      </c>
      <c r="BE712" s="15">
        <f t="shared" ca="1" si="374"/>
        <v>68016.331474017803</v>
      </c>
      <c r="BF712" s="15">
        <f ca="1">Inputs!$B$13*EXP($B$9-0.5*C$6^2+C$6*Y712)</f>
        <v>10681.069531063275</v>
      </c>
      <c r="BG712" s="15">
        <f t="shared" ca="1" si="375"/>
        <v>12642.115474856544</v>
      </c>
      <c r="BH712" s="15">
        <f t="shared" ca="1" si="376"/>
        <v>13432.912488483742</v>
      </c>
      <c r="BI712" s="15">
        <f t="shared" ca="1" si="377"/>
        <v>12216.198814935524</v>
      </c>
      <c r="BJ712" s="15">
        <f t="shared" ca="1" si="378"/>
        <v>14280.196580002032</v>
      </c>
      <c r="BK712" s="15">
        <f t="shared" ca="1" si="379"/>
        <v>17309.548074417333</v>
      </c>
      <c r="BL712" s="15">
        <f t="shared" ca="1" si="380"/>
        <v>22242.332252429835</v>
      </c>
      <c r="BM712" s="15">
        <f t="shared" ca="1" si="381"/>
        <v>26979.36363332465</v>
      </c>
      <c r="BN712" s="15">
        <f t="shared" ca="1" si="382"/>
        <v>41228.858027134556</v>
      </c>
      <c r="BO712" s="15">
        <f t="shared" ca="1" si="383"/>
        <v>50912.519416026742</v>
      </c>
      <c r="BP712" s="15">
        <f t="shared" ca="1" si="384"/>
        <v>55486.737475906819</v>
      </c>
      <c r="BQ712" s="15">
        <f ca="1">Inputs!$B$20*EXP($B$10-0.5*C$7^2+C$7*AJ712)</f>
        <v>3949.4262448159066</v>
      </c>
      <c r="BR712" s="15">
        <f t="shared" ca="1" si="385"/>
        <v>7881.3524675241233</v>
      </c>
      <c r="BS712" s="15">
        <f t="shared" ca="1" si="386"/>
        <v>10150.575456482104</v>
      </c>
      <c r="BT712" s="15">
        <f t="shared" ca="1" si="387"/>
        <v>13285.363552973771</v>
      </c>
      <c r="BU712" s="15">
        <f t="shared" ca="1" si="388"/>
        <v>17755.918713762618</v>
      </c>
      <c r="BV712" s="15">
        <f t="shared" ca="1" si="389"/>
        <v>23248.857103483038</v>
      </c>
      <c r="BW712" s="15">
        <f t="shared" ca="1" si="390"/>
        <v>32223.3227354138</v>
      </c>
      <c r="BX712" s="15">
        <f t="shared" ca="1" si="391"/>
        <v>35470.629754718051</v>
      </c>
      <c r="BY712" s="15">
        <f t="shared" ca="1" si="392"/>
        <v>47304.319548332765</v>
      </c>
      <c r="BZ712" s="15">
        <f t="shared" ca="1" si="393"/>
        <v>63255.908480714766</v>
      </c>
      <c r="CA712" s="15">
        <f t="shared" ca="1" si="394"/>
        <v>76077.543074112691</v>
      </c>
      <c r="CB712" s="15">
        <f ca="1">(AU712*DCF!C$10-DCF!C$5*MAX(AU712*DCF!C$10,0)-MAX(AU712-Inputs!$B$6,0)/Inputs!$B$10)*DCF!C$6</f>
        <v>1037.8985240481738</v>
      </c>
      <c r="CC712" s="15">
        <f ca="1">(AV712*DCF!D$10-DCF!D$5*MAX(AV712*DCF!D$10,0)-MAX(AV712-AU712,0)/Inputs!$B$10)*DCF!D$6</f>
        <v>1386.2184290114708</v>
      </c>
      <c r="CD712" s="15">
        <f ca="1">(AW712*DCF!E$10-DCF!E$5*MAX(AW712*DCF!E$10,0)-MAX(AW712-AV712,0)/Inputs!$B$10)*DCF!E$6</f>
        <v>1966.7735426805634</v>
      </c>
      <c r="CE712" s="15">
        <f ca="1">(AX712*DCF!F$10-DCF!F$5*MAX(AX712*DCF!F$10,0)-MAX(AX712-AW712,0)/Inputs!$B$10)*DCF!F$6</f>
        <v>2076.983908595661</v>
      </c>
      <c r="CF712" s="15">
        <f ca="1">(AY712*DCF!G$10-DCF!G$5*MAX(AY712*DCF!G$10,0)-MAX(AY712-AX712,0)/Inputs!$B$10)*DCF!G$6</f>
        <v>2653.7250610514047</v>
      </c>
      <c r="CG712" s="15">
        <f ca="1">(AZ712*DCF!H$10-DCF!H$5*MAX(AZ712*DCF!H$10,0)-MAX(AZ712-AY712,0)/Inputs!$B$10)*DCF!H$6</f>
        <v>2876.4243579514159</v>
      </c>
      <c r="CH712" s="15">
        <f ca="1">(BA712*DCF!I$10-DCF!I$5*MAX(BA712*DCF!I$10,0)-MAX(BA712-AZ712,0)/Inputs!$B$10)*DCF!I$6</f>
        <v>3688.5826671483296</v>
      </c>
      <c r="CI712" s="15">
        <f ca="1">(BB712*DCF!J$10-DCF!J$5*MAX(BB712*DCF!J$10,0)-MAX(BB712-BA712,0)/Inputs!$B$10)*DCF!J$6</f>
        <v>5061.8578982310537</v>
      </c>
      <c r="CJ712" s="15">
        <f ca="1">(BC712*DCF!K$10-DCF!K$5*MAX(BC712*DCF!K$10,0)-MAX(BC712-BB712,0)/Inputs!$B$10)*DCF!K$6</f>
        <v>5995.6192711772328</v>
      </c>
      <c r="CK712" s="15">
        <f ca="1">(BD712*DCF!L$10-DCF!L$5*MAX(BD712*DCF!L$10,0)-MAX(BD712-BC712,0)/Inputs!$B$10)*DCF!L$6</f>
        <v>7418.6065037461576</v>
      </c>
      <c r="CL712" s="15">
        <f ca="1">(BE712*DCF!M$10-DCF!M$5*MAX(BE712*DCF!M$10,0)-MAX(BE712-BD712,0)/Inputs!$B$10)*DCF!M$6</f>
        <v>8545.6690017557048</v>
      </c>
      <c r="CM712" s="15">
        <f ca="1">(BF712*DCF!C$28-DCF!C$5*MAX(BF712*DCF!C$28,0)-MAX(BF712-Inputs!$B$13,0)/Inputs!$B$17)*DCF!C$6</f>
        <v>3259.7923730594116</v>
      </c>
      <c r="CN712" s="15">
        <f ca="1">(BG712*DCF!D$28-DCF!D$5*MAX(BG712*DCF!D$28,0)-MAX(BG712-BF712,0)/Inputs!$B$17)*DCF!D$6</f>
        <v>3305.0135696706684</v>
      </c>
      <c r="CO712" s="15">
        <f ca="1">(BH712*DCF!E$28-DCF!E$5*MAX(BH712*DCF!E$28,0)-MAX(BH712-BG712,0)/Inputs!$B$17)*DCF!E$6</f>
        <v>3648.584802897888</v>
      </c>
      <c r="CP712" s="15">
        <f ca="1">(BI712*DCF!F$28-DCF!F$5*MAX(BI712*DCF!F$28,0)-MAX(BI712-BH712,0)/Inputs!$B$17)*DCF!F$6</f>
        <v>3316.3761930419978</v>
      </c>
      <c r="CQ712" s="15">
        <f ca="1">(BJ712*DCF!G$28-DCF!G$5*MAX(BJ712*DCF!G$28,0)-MAX(BJ712-BI712,0)/Inputs!$B$17)*DCF!G$6</f>
        <v>3357.9613119448586</v>
      </c>
      <c r="CR712" s="15">
        <f ca="1">(BK712*DCF!H$28-DCF!H$5*MAX(BK712*DCF!H$28,0)-MAX(BK712-BJ712,0)/Inputs!$B$17)*DCF!H$6</f>
        <v>3810.1660024698394</v>
      </c>
      <c r="CS712" s="15">
        <f ca="1">(BL712*DCF!I$28-DCF!I$5*MAX(BL712*DCF!I$28,0)-MAX(BL712-BK712,0)/Inputs!$B$17)*DCF!I$6</f>
        <v>4522.3462262674529</v>
      </c>
      <c r="CT712" s="15">
        <f ca="1">(BM712*DCF!J$28-DCF!J$5*MAX(BM712*DCF!J$28,0)-MAX(BM712-BL712,0)/Inputs!$B$17)*DCF!J$6</f>
        <v>5390.5461554160893</v>
      </c>
      <c r="CU712" s="15">
        <f ca="1">(BN712*DCF!K$28-DCF!K$5*MAX(BN712*DCF!K$28,0)-MAX(BN712-BM712,0)/Inputs!$B$17)*DCF!K$6</f>
        <v>6961.4702702205623</v>
      </c>
      <c r="CV712" s="15">
        <f ca="1">(BO712*DCF!L$28-DCF!L$5*MAX(BO712*DCF!L$28,0)-MAX(BO712-BN712,0)/Inputs!$B$17)*DCF!L$6</f>
        <v>9062.3938373238016</v>
      </c>
      <c r="CW712" s="15">
        <f ca="1">(BP712*DCF!M$28-DCF!M$5*MAX(BP712*DCF!M$28,0)-MAX(BP712-BO712,0)/Inputs!$B$17)*DCF!M$6</f>
        <v>9961.7274483058518</v>
      </c>
      <c r="CX712" s="15">
        <f ca="1">(BQ712*DCF!C$46-DCF!C$5*MAX(BQ712*DCF!C$46,0)-MAX(BQ712-Inputs!$B$20,0)/Inputs!$B$24)*DCF!C$6</f>
        <v>-1257.80109340594</v>
      </c>
      <c r="CY712" s="15">
        <f ca="1">(BR712*DCF!D$46-DCF!D$5*MAX(BR712*DCF!D$46,0)-MAX(BR712-BQ712,0)/Inputs!$B$24)*DCF!D$6</f>
        <v>-3022.8833519696054</v>
      </c>
      <c r="CZ712" s="15">
        <f ca="1">(BS712*DCF!E$46-DCF!E$5*MAX(BS712*DCF!E$46,0)-MAX(BS712-BR712,0)/Inputs!$B$24)*DCF!E$6</f>
        <v>-2094.788452733289</v>
      </c>
      <c r="DA712" s="15">
        <f ca="1">(BT712*DCF!F$46-DCF!F$5*MAX(BT712*DCF!F$46,0)-MAX(BT712-BS712,0)/Inputs!$B$24)*DCF!F$6</f>
        <v>-2108.9996145472642</v>
      </c>
      <c r="DB712" s="15">
        <f ca="1">(BU712*DCF!G$46-DCF!G$5*MAX(BU712*DCF!G$46,0)-MAX(BU712-BT712,0)/Inputs!$B$24)*DCF!G$6</f>
        <v>-2101.0804528235503</v>
      </c>
      <c r="DC712" s="15">
        <f ca="1">(BV712*DCF!H$46-DCF!H$5*MAX(BV712*DCF!H$46,0)-MAX(BV712-BU712,0)/Inputs!$B$24)*DCF!H$6</f>
        <v>-1706.896948813717</v>
      </c>
      <c r="DD712" s="15">
        <f ca="1">(BW712*DCF!I$46-DCF!I$5*MAX(BW712*DCF!I$46,0)-MAX(BW712-BV712,0)/Inputs!$B$24)*DCF!I$6</f>
        <v>-1832.0117734040225</v>
      </c>
      <c r="DE712" s="15">
        <f ca="1">(BX712*DCF!J$46-DCF!J$5*MAX(BX712*DCF!J$46,0)-MAX(BX712-BW712,0)/Inputs!$B$24)*DCF!J$6</f>
        <v>626.76203333893113</v>
      </c>
      <c r="DF712" s="15">
        <f ca="1">(BY712*DCF!K$46-DCF!K$5*MAX(BY712*DCF!K$46,0)-MAX(BY712-BX712,0)/Inputs!$B$24)*DCF!K$6</f>
        <v>-196.7583289047204</v>
      </c>
      <c r="DG712" s="15">
        <f ca="1">(BZ712*DCF!L$46-DCF!L$5*MAX(BZ712*DCF!L$46,0)-MAX(BZ712-BY712,0)/Inputs!$B$24)*DCF!L$6</f>
        <v>762.69108414326365</v>
      </c>
      <c r="DH712" s="15">
        <f ca="1">(CA712*DCF!M$46-DCF!M$5*MAX(CA712*DCF!M$46,0)-MAX(CA712-BZ712,0)/Inputs!$B$24)*DCF!M$6</f>
        <v>3283.7385445821878</v>
      </c>
      <c r="DI712" s="15">
        <f ca="1">SUM(CB712:CL712)+BE712*DCF!M$10*(1+Inputs!$B$30)*(1-Inputs!$B$33)*(1-Inputs!$B$30/Inputs!$B$31)/(Inputs!$B$29-Inputs!$B$30)*DCF!M$6</f>
        <v>231998.70908045984</v>
      </c>
      <c r="DJ712" s="15">
        <f ca="1">SUM(CM712:CW712)+BP712*DCF!M$28*(1+Inputs!$B$30)*(1-Inputs!$B$33)*(1-Inputs!$B$30/Inputs!$B$31)/(Inputs!$B$29-Inputs!$B$30)*DCF!M$6</f>
        <v>262490.14369940752</v>
      </c>
      <c r="DK712" s="15">
        <f ca="1">SUM(CX712:DH712)+CA712*DCF!M$46*(1+Inputs!$B$30)*(1-Inputs!$B$33)*(1-Inputs!$B$30/Inputs!$B$31)/(Inputs!$B$29-Inputs!$B$30)*DCF!M$6</f>
        <v>107976.86519913704</v>
      </c>
      <c r="DM712" s="15">
        <f ca="1">DI712+DJ712+DK712+Inputs!$B$34+Inputs!$B$36-Inputs!$B$35</f>
        <v>679316.71797900437</v>
      </c>
    </row>
    <row r="713" spans="1:117" x14ac:dyDescent="0.75">
      <c r="A713" s="11">
        <v>700</v>
      </c>
      <c r="C713" s="23">
        <f t="shared" ca="1" si="399"/>
        <v>1.0961645113319924</v>
      </c>
      <c r="D713" s="23">
        <f t="shared" ca="1" si="399"/>
        <v>-1.9409523574124417</v>
      </c>
      <c r="E713" s="23">
        <f t="shared" ca="1" si="399"/>
        <v>-1.3237267963428587</v>
      </c>
      <c r="F713" s="23">
        <f t="shared" ca="1" si="399"/>
        <v>-1.7700650558563495</v>
      </c>
      <c r="G713" s="23">
        <f t="shared" ca="1" si="399"/>
        <v>1.3057513666659855</v>
      </c>
      <c r="H713" s="23">
        <f t="shared" ca="1" si="399"/>
        <v>-0.37555496120774495</v>
      </c>
      <c r="I713" s="23">
        <f t="shared" ca="1" si="399"/>
        <v>-1.4579267890696925</v>
      </c>
      <c r="J713" s="23">
        <f t="shared" ca="1" si="399"/>
        <v>-1.1222242866988383</v>
      </c>
      <c r="K713" s="23">
        <f t="shared" ca="1" si="399"/>
        <v>-0.30455419476144163</v>
      </c>
      <c r="L713" s="23">
        <f t="shared" ca="1" si="399"/>
        <v>-1.1857791623145848</v>
      </c>
      <c r="M713" s="23">
        <f t="shared" ca="1" si="399"/>
        <v>0.82818591548971621</v>
      </c>
      <c r="N713" s="23">
        <f ca="1">SQRT(Inputs!$B$38)*C713+SQRT(1-Inputs!$B$38)*_xlfn.NORM.S.INV(RAND())</f>
        <v>0.27691828513667094</v>
      </c>
      <c r="O713" s="23">
        <f ca="1">SQRT(Inputs!$B$38)*D713+SQRT(1-Inputs!$B$38)*_xlfn.NORM.S.INV(RAND())</f>
        <v>-1.1170990030249033</v>
      </c>
      <c r="P713" s="23">
        <f ca="1">SQRT(Inputs!$B$38)*E713+SQRT(1-Inputs!$B$38)*_xlfn.NORM.S.INV(RAND())</f>
        <v>-0.12250791867379629</v>
      </c>
      <c r="Q713" s="23">
        <f ca="1">SQRT(Inputs!$B$38)*F713+SQRT(1-Inputs!$B$38)*_xlfn.NORM.S.INV(RAND())</f>
        <v>-2.0213405441670154</v>
      </c>
      <c r="R713" s="23">
        <f ca="1">SQRT(Inputs!$B$38)*G713+SQRT(1-Inputs!$B$38)*_xlfn.NORM.S.INV(RAND())</f>
        <v>2.7037497296682158</v>
      </c>
      <c r="S713" s="23">
        <f ca="1">SQRT(Inputs!$B$38)*H713+SQRT(1-Inputs!$B$38)*_xlfn.NORM.S.INV(RAND())</f>
        <v>-0.64769093737920491</v>
      </c>
      <c r="T713" s="23">
        <f ca="1">SQRT(Inputs!$B$38)*I713+SQRT(1-Inputs!$B$38)*_xlfn.NORM.S.INV(RAND())</f>
        <v>-4.9833937706201148E-2</v>
      </c>
      <c r="U713" s="23">
        <f ca="1">SQRT(Inputs!$B$38)*J713+SQRT(1-Inputs!$B$38)*_xlfn.NORM.S.INV(RAND())</f>
        <v>0.46226251628406256</v>
      </c>
      <c r="V713" s="23">
        <f ca="1">SQRT(Inputs!$B$38)*K713+SQRT(1-Inputs!$B$38)*_xlfn.NORM.S.INV(RAND())</f>
        <v>-0.10339497291570394</v>
      </c>
      <c r="W713" s="23">
        <f ca="1">SQRT(Inputs!$B$38)*L713+SQRT(1-Inputs!$B$38)*_xlfn.NORM.S.INV(RAND())</f>
        <v>-1.4416070261118814</v>
      </c>
      <c r="X713" s="23">
        <f ca="1">SQRT(Inputs!$B$38)*M713+SQRT(1-Inputs!$B$38)*_xlfn.NORM.S.INV(RAND())</f>
        <v>0.78637906549656389</v>
      </c>
      <c r="Y713" s="23">
        <f ca="1">SQRT(Inputs!$B$38)*C713+SQRT(1-Inputs!$B$38)*_xlfn.NORM.S.INV(RAND())</f>
        <v>0.50554271069247769</v>
      </c>
      <c r="Z713" s="23">
        <f ca="1">SQRT(Inputs!$B$38)*D713+SQRT(1-Inputs!$B$38)*_xlfn.NORM.S.INV(RAND())</f>
        <v>0.28089964932810974</v>
      </c>
      <c r="AA713" s="23">
        <f ca="1">SQRT(Inputs!$B$38)*E713+SQRT(1-Inputs!$B$38)*_xlfn.NORM.S.INV(RAND())</f>
        <v>-0.81336110064008382</v>
      </c>
      <c r="AB713" s="23">
        <f ca="1">SQRT(Inputs!$B$38)*F713+SQRT(1-Inputs!$B$38)*_xlfn.NORM.S.INV(RAND())</f>
        <v>-0.22010726198170938</v>
      </c>
      <c r="AC713" s="23">
        <f ca="1">SQRT(Inputs!$B$38)*G713+SQRT(1-Inputs!$B$38)*_xlfn.NORM.S.INV(RAND())</f>
        <v>-0.34839038728782534</v>
      </c>
      <c r="AD713" s="23">
        <f ca="1">SQRT(Inputs!$B$38)*H713+SQRT(1-Inputs!$B$38)*_xlfn.NORM.S.INV(RAND())</f>
        <v>-1.8071831146445014</v>
      </c>
      <c r="AE713" s="23">
        <f ca="1">SQRT(Inputs!$B$38)*I713+SQRT(1-Inputs!$B$38)*_xlfn.NORM.S.INV(RAND())</f>
        <v>-0.49461098169262702</v>
      </c>
      <c r="AF713" s="23">
        <f ca="1">SQRT(Inputs!$B$38)*J713+SQRT(1-Inputs!$B$38)*_xlfn.NORM.S.INV(RAND())</f>
        <v>-0.1241373116447953</v>
      </c>
      <c r="AG713" s="23">
        <f ca="1">SQRT(Inputs!$B$38)*K713+SQRT(1-Inputs!$B$38)*_xlfn.NORM.S.INV(RAND())</f>
        <v>-0.57293302404137014</v>
      </c>
      <c r="AH713" s="23">
        <f ca="1">SQRT(Inputs!$B$38)*L713+SQRT(1-Inputs!$B$38)*_xlfn.NORM.S.INV(RAND())</f>
        <v>-0.75291793284704855</v>
      </c>
      <c r="AI713" s="23">
        <f ca="1">SQRT(Inputs!$B$38)*M713+SQRT(1-Inputs!$B$38)*_xlfn.NORM.S.INV(RAND())</f>
        <v>0.35515021235672994</v>
      </c>
      <c r="AJ713" s="23">
        <f ca="1">SQRT(Inputs!$B$38)*C713+SQRT(1-Inputs!$B$38)*_xlfn.NORM.S.INV(RAND())</f>
        <v>0.16806774582128581</v>
      </c>
      <c r="AK713" s="23">
        <f ca="1">SQRT(Inputs!$B$38)*D713+SQRT(1-Inputs!$B$38)*_xlfn.NORM.S.INV(RAND())</f>
        <v>-0.59089892336277217</v>
      </c>
      <c r="AL713" s="23">
        <f ca="1">SQRT(Inputs!$B$38)*E713+SQRT(1-Inputs!$B$38)*_xlfn.NORM.S.INV(RAND())</f>
        <v>-1.0724956606716431</v>
      </c>
      <c r="AM713" s="23">
        <f ca="1">SQRT(Inputs!$B$38)*F713+SQRT(1-Inputs!$B$38)*_xlfn.NORM.S.INV(RAND())</f>
        <v>-0.56485081690257388</v>
      </c>
      <c r="AN713" s="23">
        <f ca="1">SQRT(Inputs!$B$38)*G713+SQRT(1-Inputs!$B$38)*_xlfn.NORM.S.INV(RAND())</f>
        <v>1.4737877214254196</v>
      </c>
      <c r="AO713" s="23">
        <f ca="1">SQRT(Inputs!$B$38)*H713+SQRT(1-Inputs!$B$38)*_xlfn.NORM.S.INV(RAND())</f>
        <v>-0.69218881223831286</v>
      </c>
      <c r="AP713" s="23">
        <f ca="1">SQRT(Inputs!$B$38)*I713+SQRT(1-Inputs!$B$38)*_xlfn.NORM.S.INV(RAND())</f>
        <v>-0.4735916726250658</v>
      </c>
      <c r="AQ713" s="23">
        <f ca="1">SQRT(Inputs!$B$38)*J713+SQRT(1-Inputs!$B$38)*_xlfn.NORM.S.INV(RAND())</f>
        <v>-0.98985449793060643</v>
      </c>
      <c r="AR713" s="23">
        <f ca="1">SQRT(Inputs!$B$38)*K713+SQRT(1-Inputs!$B$38)*_xlfn.NORM.S.INV(RAND())</f>
        <v>0.64894950483946312</v>
      </c>
      <c r="AS713" s="23">
        <f ca="1">SQRT(Inputs!$B$38)*L713+SQRT(1-Inputs!$B$38)*_xlfn.NORM.S.INV(RAND())</f>
        <v>-0.54472264268139436</v>
      </c>
      <c r="AT713" s="23">
        <f ca="1">SQRT(Inputs!$B$38)*M713+SQRT(1-Inputs!$B$38)*_xlfn.NORM.S.INV(RAND())</f>
        <v>0.37709785398250412</v>
      </c>
      <c r="AU713" s="15">
        <f ca="1">Inputs!$B$6*EXP($B$8-0.5*C$5^2+C$5*N713)</f>
        <v>5189.7355993419123</v>
      </c>
      <c r="AV713" s="15">
        <f t="shared" ca="1" si="365"/>
        <v>5360.2806176476961</v>
      </c>
      <c r="AW713" s="15">
        <f t="shared" ca="1" si="366"/>
        <v>6428.8002854867782</v>
      </c>
      <c r="AX713" s="15">
        <f t="shared" ca="1" si="367"/>
        <v>6097.2874014616227</v>
      </c>
      <c r="AY713" s="15">
        <f t="shared" ca="1" si="368"/>
        <v>10218.315337838119</v>
      </c>
      <c r="AZ713" s="15">
        <f t="shared" ca="1" si="369"/>
        <v>11636.972615713081</v>
      </c>
      <c r="BA713" s="15">
        <f t="shared" ca="1" si="370"/>
        <v>14166.598566284512</v>
      </c>
      <c r="BB713" s="15">
        <f t="shared" ca="1" si="371"/>
        <v>18166.404916165542</v>
      </c>
      <c r="BC713" s="15">
        <f t="shared" ca="1" si="372"/>
        <v>22028.26445476701</v>
      </c>
      <c r="BD713" s="15">
        <f t="shared" ca="1" si="373"/>
        <v>23582.516511870817</v>
      </c>
      <c r="BE713" s="15">
        <f t="shared" ca="1" si="374"/>
        <v>31043.00621910578</v>
      </c>
      <c r="BF713" s="15">
        <f ca="1">Inputs!$B$13*EXP($B$9-0.5*C$6^2+C$6*Y713)</f>
        <v>15289.046041096361</v>
      </c>
      <c r="BG713" s="15">
        <f t="shared" ca="1" si="375"/>
        <v>19602.073950253864</v>
      </c>
      <c r="BH713" s="15">
        <f t="shared" ca="1" si="376"/>
        <v>20927.660518931636</v>
      </c>
      <c r="BI713" s="15">
        <f t="shared" ca="1" si="377"/>
        <v>24765.21452984913</v>
      </c>
      <c r="BJ713" s="15">
        <f t="shared" ca="1" si="378"/>
        <v>28873.517194964094</v>
      </c>
      <c r="BK713" s="15">
        <f t="shared" ca="1" si="379"/>
        <v>27707.803938333196</v>
      </c>
      <c r="BL713" s="15">
        <f t="shared" ca="1" si="380"/>
        <v>31922.53969211641</v>
      </c>
      <c r="BM713" s="15">
        <f t="shared" ca="1" si="381"/>
        <v>38639.206803078407</v>
      </c>
      <c r="BN713" s="15">
        <f t="shared" ca="1" si="382"/>
        <v>44368.151792959863</v>
      </c>
      <c r="BO713" s="15">
        <f t="shared" ca="1" si="383"/>
        <v>50015.818686858169</v>
      </c>
      <c r="BP713" s="15">
        <f t="shared" ca="1" si="384"/>
        <v>64087.619334728166</v>
      </c>
      <c r="BQ713" s="15">
        <f ca="1">Inputs!$B$20*EXP($B$10-0.5*C$7^2+C$7*AJ713)</f>
        <v>4552.9898479201393</v>
      </c>
      <c r="BR713" s="15">
        <f t="shared" ca="1" si="385"/>
        <v>5120.7860785976354</v>
      </c>
      <c r="BS713" s="15">
        <f t="shared" ca="1" si="386"/>
        <v>5153.3726276597044</v>
      </c>
      <c r="BT713" s="15">
        <f t="shared" ca="1" si="387"/>
        <v>6126.8070830984352</v>
      </c>
      <c r="BU713" s="15">
        <f t="shared" ca="1" si="388"/>
        <v>12129.267087898215</v>
      </c>
      <c r="BV713" s="15">
        <f t="shared" ca="1" si="389"/>
        <v>14438.561267726653</v>
      </c>
      <c r="BW713" s="15">
        <f t="shared" ca="1" si="390"/>
        <v>18226.553695351711</v>
      </c>
      <c r="BX713" s="15">
        <f t="shared" ca="1" si="391"/>
        <v>20904.290360676088</v>
      </c>
      <c r="BY713" s="15">
        <f t="shared" ca="1" si="392"/>
        <v>33162.574889217576</v>
      </c>
      <c r="BZ713" s="15">
        <f t="shared" ca="1" si="393"/>
        <v>42097.827943876458</v>
      </c>
      <c r="CA713" s="15">
        <f t="shared" ca="1" si="394"/>
        <v>63233.106312387215</v>
      </c>
      <c r="CB713" s="15">
        <f ca="1">(AU713*DCF!C$10-DCF!C$5*MAX(AU713*DCF!C$10,0)-MAX(AU713-Inputs!$B$6,0)/Inputs!$B$10)*DCF!C$6</f>
        <v>1041.4522152842687</v>
      </c>
      <c r="CC713" s="15">
        <f ca="1">(AV713*DCF!D$10-DCF!D$5*MAX(AV713*DCF!D$10,0)-MAX(AV713-AU713,0)/Inputs!$B$10)*DCF!D$6</f>
        <v>1264.9491466088118</v>
      </c>
      <c r="CD713" s="15">
        <f ca="1">(AW713*DCF!E$10-DCF!E$5*MAX(AW713*DCF!E$10,0)-MAX(AW713-AV713,0)/Inputs!$B$10)*DCF!E$6</f>
        <v>1243.6327696422879</v>
      </c>
      <c r="CE713" s="15">
        <f ca="1">(AX713*DCF!F$10-DCF!F$5*MAX(AX713*DCF!F$10,0)-MAX(AX713-AW713,0)/Inputs!$B$10)*DCF!F$6</f>
        <v>1331.0281225943902</v>
      </c>
      <c r="CF713" s="15">
        <f ca="1">(AY713*DCF!G$10-DCF!G$5*MAX(AY713*DCF!G$10,0)-MAX(AY713-AX713,0)/Inputs!$B$10)*DCF!G$6</f>
        <v>1313.2473575406548</v>
      </c>
      <c r="CG713" s="15">
        <f ca="1">(AZ713*DCF!H$10-DCF!H$5*MAX(AZ713*DCF!H$10,0)-MAX(AZ713-AY713,0)/Inputs!$B$10)*DCF!H$6</f>
        <v>2007.4185478496877</v>
      </c>
      <c r="CH713" s="15">
        <f ca="1">(BA713*DCF!I$10-DCF!I$5*MAX(BA713*DCF!I$10,0)-MAX(BA713-AZ713,0)/Inputs!$B$10)*DCF!I$6</f>
        <v>2172.7734729934646</v>
      </c>
      <c r="CI713" s="15">
        <f ca="1">(BB713*DCF!J$10-DCF!J$5*MAX(BB713*DCF!J$10,0)-MAX(BB713-BA713,0)/Inputs!$B$10)*DCF!J$6</f>
        <v>2511.2924947592942</v>
      </c>
      <c r="CJ713" s="15">
        <f ca="1">(BC713*DCF!K$10-DCF!K$5*MAX(BC713*DCF!K$10,0)-MAX(BC713-BB713,0)/Inputs!$B$10)*DCF!K$6</f>
        <v>3005.59525415486</v>
      </c>
      <c r="CK713" s="15">
        <f ca="1">(BD713*DCF!L$10-DCF!L$5*MAX(BD713*DCF!L$10,0)-MAX(BD713-BC713,0)/Inputs!$B$10)*DCF!L$6</f>
        <v>3355.7019778364861</v>
      </c>
      <c r="CL713" s="15">
        <f ca="1">(BE713*DCF!M$10-DCF!M$5*MAX(BE713*DCF!M$10,0)-MAX(BE713-BD713,0)/Inputs!$B$10)*DCF!M$6</f>
        <v>3489.3344790340848</v>
      </c>
      <c r="CM713" s="15">
        <f ca="1">(BF713*DCF!C$28-DCF!C$5*MAX(BF713*DCF!C$28,0)-MAX(BF713-Inputs!$B$13,0)/Inputs!$B$17)*DCF!C$6</f>
        <v>3764.9512167630182</v>
      </c>
      <c r="CN713" s="15">
        <f ca="1">(BG713*DCF!D$28-DCF!D$5*MAX(BG713*DCF!D$28,0)-MAX(BG713-BF713,0)/Inputs!$B$17)*DCF!D$6</f>
        <v>4853.0962731386644</v>
      </c>
      <c r="CO713" s="15">
        <f ca="1">(BH713*DCF!E$28-DCF!E$5*MAX(BH713*DCF!E$28,0)-MAX(BH713-BG713,0)/Inputs!$B$17)*DCF!E$6</f>
        <v>5665.8312398889739</v>
      </c>
      <c r="CP713" s="15">
        <f ca="1">(BI713*DCF!F$28-DCF!F$5*MAX(BI713*DCF!F$28,0)-MAX(BI713-BH713,0)/Inputs!$B$17)*DCF!F$6</f>
        <v>6024.4160428880759</v>
      </c>
      <c r="CQ713" s="15">
        <f ca="1">(BJ713*DCF!G$28-DCF!G$5*MAX(BJ713*DCF!G$28,0)-MAX(BJ713-BI713,0)/Inputs!$B$17)*DCF!G$6</f>
        <v>6800.4771757795888</v>
      </c>
      <c r="CR713" s="15">
        <f ca="1">(BK713*DCF!H$28-DCF!H$5*MAX(BK713*DCF!H$28,0)-MAX(BK713-BJ713,0)/Inputs!$B$17)*DCF!H$6</f>
        <v>6852.4456066192879</v>
      </c>
      <c r="CS713" s="15">
        <f ca="1">(BL713*DCF!I$28-DCF!I$5*MAX(BL713*DCF!I$28,0)-MAX(BL713-BK713,0)/Inputs!$B$17)*DCF!I$6</f>
        <v>6901.7383676991085</v>
      </c>
      <c r="CT713" s="15">
        <f ca="1">(BM713*DCF!J$28-DCF!J$5*MAX(BM713*DCF!J$28,0)-MAX(BM713-BL713,0)/Inputs!$B$17)*DCF!J$6</f>
        <v>7729.1756142540635</v>
      </c>
      <c r="CU713" s="15">
        <f ca="1">(BN713*DCF!K$28-DCF!K$5*MAX(BN713*DCF!K$28,0)-MAX(BN713-BM713,0)/Inputs!$B$17)*DCF!K$6</f>
        <v>8668.0902857303572</v>
      </c>
      <c r="CV713" s="15">
        <f ca="1">(BO713*DCF!L$28-DCF!L$5*MAX(BO713*DCF!L$28,0)-MAX(BO713-BN713,0)/Inputs!$B$17)*DCF!L$6</f>
        <v>9340.1627272904716</v>
      </c>
      <c r="CW713" s="15">
        <f ca="1">(BP713*DCF!M$28-DCF!M$5*MAX(BP713*DCF!M$28,0)-MAX(BP713-BO713,0)/Inputs!$B$17)*DCF!M$6</f>
        <v>10587.224091812577</v>
      </c>
      <c r="CX713" s="15">
        <f ca="1">(BQ713*DCF!C$46-DCF!C$5*MAX(BQ713*DCF!C$46,0)-MAX(BQ713-Inputs!$B$20,0)/Inputs!$B$24)*DCF!C$6</f>
        <v>-1675.974490475847</v>
      </c>
      <c r="CY713" s="15">
        <f ca="1">(BR713*DCF!D$46-DCF!D$5*MAX(BR713*DCF!D$46,0)-MAX(BR713-BQ713,0)/Inputs!$B$24)*DCF!D$6</f>
        <v>-1116.2727038350197</v>
      </c>
      <c r="CZ713" s="15">
        <f ca="1">(BS713*DCF!E$46-DCF!E$5*MAX(BS713*DCF!E$46,0)-MAX(BS713-BR713,0)/Inputs!$B$24)*DCF!E$6</f>
        <v>-622.24000646244974</v>
      </c>
      <c r="DA713" s="15">
        <f ca="1">(BT713*DCF!F$46-DCF!F$5*MAX(BT713*DCF!F$46,0)-MAX(BT713-BS713,0)/Inputs!$B$24)*DCF!F$6</f>
        <v>-800.65108625634912</v>
      </c>
      <c r="DB713" s="15">
        <f ca="1">(BU713*DCF!G$46-DCF!G$5*MAX(BU713*DCF!G$46,0)-MAX(BU713-BT713,0)/Inputs!$B$24)*DCF!G$6</f>
        <v>-2427.1135318168945</v>
      </c>
      <c r="DC713" s="15">
        <f ca="1">(BV713*DCF!H$46-DCF!H$5*MAX(BV713*DCF!H$46,0)-MAX(BV713-BU713,0)/Inputs!$B$24)*DCF!H$6</f>
        <v>-717.59901710149359</v>
      </c>
      <c r="DD713" s="15">
        <f ca="1">(BW713*DCF!I$46-DCF!I$5*MAX(BW713*DCF!I$46,0)-MAX(BW713-BV713,0)/Inputs!$B$24)*DCF!I$6</f>
        <v>-666.4367637242301</v>
      </c>
      <c r="DE713" s="15">
        <f ca="1">(BX713*DCF!J$46-DCF!J$5*MAX(BX713*DCF!J$46,0)-MAX(BX713-BW713,0)/Inputs!$B$24)*DCF!J$6</f>
        <v>166.78514074998685</v>
      </c>
      <c r="DF713" s="15">
        <f ca="1">(BY713*DCF!K$46-DCF!K$5*MAX(BY713*DCF!K$46,0)-MAX(BY713-BX713,0)/Inputs!$B$24)*DCF!K$6</f>
        <v>-1108.5963244586201</v>
      </c>
      <c r="DG713" s="15">
        <f ca="1">(BZ713*DCF!L$46-DCF!L$5*MAX(BZ713*DCF!L$46,0)-MAX(BZ713-BY713,0)/Inputs!$B$24)*DCF!L$6</f>
        <v>887.95088631589022</v>
      </c>
      <c r="DH713" s="15">
        <f ca="1">(CA713*DCF!M$46-DCF!M$5*MAX(CA713*DCF!M$46,0)-MAX(CA713-BZ713,0)/Inputs!$B$24)*DCF!M$6</f>
        <v>538.76635964552042</v>
      </c>
      <c r="DI713" s="15">
        <f ca="1">SUM(CB713:CL713)+BE713*DCF!M$10*(1+Inputs!$B$30)*(1-Inputs!$B$33)*(1-Inputs!$B$30/Inputs!$B$31)/(Inputs!$B$29-Inputs!$B$30)*DCF!M$6</f>
        <v>109129.52264732984</v>
      </c>
      <c r="DJ713" s="15">
        <f ca="1">SUM(CM713:CW713)+BP713*DCF!M$28*(1+Inputs!$B$30)*(1-Inputs!$B$33)*(1-Inputs!$B$30/Inputs!$B$31)/(Inputs!$B$29-Inputs!$B$30)*DCF!M$6</f>
        <v>314996.53141463734</v>
      </c>
      <c r="DK713" s="15">
        <f ca="1">SUM(CX713:DH713)+CA713*DCF!M$46*(1+Inputs!$B$30)*(1-Inputs!$B$33)*(1-Inputs!$B$30/Inputs!$B$31)/(Inputs!$B$29-Inputs!$B$30)*DCF!M$6</f>
        <v>90224.491261825009</v>
      </c>
      <c r="DM713" s="15">
        <f ca="1">DI713+DJ713+DK713+Inputs!$B$34+Inputs!$B$36-Inputs!$B$35</f>
        <v>591201.54532379215</v>
      </c>
    </row>
    <row r="714" spans="1:117" x14ac:dyDescent="0.75">
      <c r="A714" s="11">
        <v>701</v>
      </c>
      <c r="C714" s="23">
        <f t="shared" ref="C714:M723" ca="1" si="400">_xlfn.NORM.S.INV(RAND())</f>
        <v>0.42102049804549202</v>
      </c>
      <c r="D714" s="23">
        <f t="shared" ca="1" si="400"/>
        <v>-0.53611007574802727</v>
      </c>
      <c r="E714" s="23">
        <f t="shared" ca="1" si="400"/>
        <v>-0.18780530033888002</v>
      </c>
      <c r="F714" s="23">
        <f t="shared" ca="1" si="400"/>
        <v>0.31886153047008636</v>
      </c>
      <c r="G714" s="23">
        <f t="shared" ca="1" si="400"/>
        <v>0.31498382233753131</v>
      </c>
      <c r="H714" s="23">
        <f t="shared" ca="1" si="400"/>
        <v>1.5571055393458333</v>
      </c>
      <c r="I714" s="23">
        <f t="shared" ca="1" si="400"/>
        <v>1.2259553755360337</v>
      </c>
      <c r="J714" s="23">
        <f t="shared" ca="1" si="400"/>
        <v>0.69826172649751461</v>
      </c>
      <c r="K714" s="23">
        <f t="shared" ca="1" si="400"/>
        <v>-1.1957749710718422</v>
      </c>
      <c r="L714" s="23">
        <f t="shared" ca="1" si="400"/>
        <v>3.0735646178288372</v>
      </c>
      <c r="M714" s="23">
        <f t="shared" ca="1" si="400"/>
        <v>-0.45268628710698616</v>
      </c>
      <c r="N714" s="23">
        <f ca="1">SQRT(Inputs!$B$38)*C714+SQRT(1-Inputs!$B$38)*_xlfn.NORM.S.INV(RAND())</f>
        <v>0.84362199368274915</v>
      </c>
      <c r="O714" s="23">
        <f ca="1">SQRT(Inputs!$B$38)*D714+SQRT(1-Inputs!$B$38)*_xlfn.NORM.S.INV(RAND())</f>
        <v>0.1318763278846769</v>
      </c>
      <c r="P714" s="23">
        <f ca="1">SQRT(Inputs!$B$38)*E714+SQRT(1-Inputs!$B$38)*_xlfn.NORM.S.INV(RAND())</f>
        <v>1.2094467371924502</v>
      </c>
      <c r="Q714" s="23">
        <f ca="1">SQRT(Inputs!$B$38)*F714+SQRT(1-Inputs!$B$38)*_xlfn.NORM.S.INV(RAND())</f>
        <v>1.5884753363936714</v>
      </c>
      <c r="R714" s="23">
        <f ca="1">SQRT(Inputs!$B$38)*G714+SQRT(1-Inputs!$B$38)*_xlfn.NORM.S.INV(RAND())</f>
        <v>0.72761867292329341</v>
      </c>
      <c r="S714" s="23">
        <f ca="1">SQRT(Inputs!$B$38)*H714+SQRT(1-Inputs!$B$38)*_xlfn.NORM.S.INV(RAND())</f>
        <v>2.1366822161019665</v>
      </c>
      <c r="T714" s="23">
        <f ca="1">SQRT(Inputs!$B$38)*I714+SQRT(1-Inputs!$B$38)*_xlfn.NORM.S.INV(RAND())</f>
        <v>0.6951312113008552</v>
      </c>
      <c r="U714" s="23">
        <f ca="1">SQRT(Inputs!$B$38)*J714+SQRT(1-Inputs!$B$38)*_xlfn.NORM.S.INV(RAND())</f>
        <v>-0.13773837918889698</v>
      </c>
      <c r="V714" s="23">
        <f ca="1">SQRT(Inputs!$B$38)*K714+SQRT(1-Inputs!$B$38)*_xlfn.NORM.S.INV(RAND())</f>
        <v>-2.2310726898329705</v>
      </c>
      <c r="W714" s="23">
        <f ca="1">SQRT(Inputs!$B$38)*L714+SQRT(1-Inputs!$B$38)*_xlfn.NORM.S.INV(RAND())</f>
        <v>1.2577298734925393</v>
      </c>
      <c r="X714" s="23">
        <f ca="1">SQRT(Inputs!$B$38)*M714+SQRT(1-Inputs!$B$38)*_xlfn.NORM.S.INV(RAND())</f>
        <v>1.9774814839198545</v>
      </c>
      <c r="Y714" s="23">
        <f ca="1">SQRT(Inputs!$B$38)*C714+SQRT(1-Inputs!$B$38)*_xlfn.NORM.S.INV(RAND())</f>
        <v>0.56100609734909201</v>
      </c>
      <c r="Z714" s="23">
        <f ca="1">SQRT(Inputs!$B$38)*D714+SQRT(1-Inputs!$B$38)*_xlfn.NORM.S.INV(RAND())</f>
        <v>5.4098953908852221E-2</v>
      </c>
      <c r="AA714" s="23">
        <f ca="1">SQRT(Inputs!$B$38)*E714+SQRT(1-Inputs!$B$38)*_xlfn.NORM.S.INV(RAND())</f>
        <v>4.995718974209358E-2</v>
      </c>
      <c r="AB714" s="23">
        <f ca="1">SQRT(Inputs!$B$38)*F714+SQRT(1-Inputs!$B$38)*_xlfn.NORM.S.INV(RAND())</f>
        <v>-1.0187768307489646</v>
      </c>
      <c r="AC714" s="23">
        <f ca="1">SQRT(Inputs!$B$38)*G714+SQRT(1-Inputs!$B$38)*_xlfn.NORM.S.INV(RAND())</f>
        <v>-0.1084347170161066</v>
      </c>
      <c r="AD714" s="23">
        <f ca="1">SQRT(Inputs!$B$38)*H714+SQRT(1-Inputs!$B$38)*_xlfn.NORM.S.INV(RAND())</f>
        <v>0.72066573305652204</v>
      </c>
      <c r="AE714" s="23">
        <f ca="1">SQRT(Inputs!$B$38)*I714+SQRT(1-Inputs!$B$38)*_xlfn.NORM.S.INV(RAND())</f>
        <v>0.28265985339382788</v>
      </c>
      <c r="AF714" s="23">
        <f ca="1">SQRT(Inputs!$B$38)*J714+SQRT(1-Inputs!$B$38)*_xlfn.NORM.S.INV(RAND())</f>
        <v>3.9798699639133128E-2</v>
      </c>
      <c r="AG714" s="23">
        <f ca="1">SQRT(Inputs!$B$38)*K714+SQRT(1-Inputs!$B$38)*_xlfn.NORM.S.INV(RAND())</f>
        <v>-1.4960754460055417</v>
      </c>
      <c r="AH714" s="23">
        <f ca="1">SQRT(Inputs!$B$38)*L714+SQRT(1-Inputs!$B$38)*_xlfn.NORM.S.INV(RAND())</f>
        <v>0.84985669446102563</v>
      </c>
      <c r="AI714" s="23">
        <f ca="1">SQRT(Inputs!$B$38)*M714+SQRT(1-Inputs!$B$38)*_xlfn.NORM.S.INV(RAND())</f>
        <v>-0.2801076198232178</v>
      </c>
      <c r="AJ714" s="23">
        <f ca="1">SQRT(Inputs!$B$38)*C714+SQRT(1-Inputs!$B$38)*_xlfn.NORM.S.INV(RAND())</f>
        <v>1.8531673664233286</v>
      </c>
      <c r="AK714" s="23">
        <f ca="1">SQRT(Inputs!$B$38)*D714+SQRT(1-Inputs!$B$38)*_xlfn.NORM.S.INV(RAND())</f>
        <v>-0.39399347464919343</v>
      </c>
      <c r="AL714" s="23">
        <f ca="1">SQRT(Inputs!$B$38)*E714+SQRT(1-Inputs!$B$38)*_xlfn.NORM.S.INV(RAND())</f>
        <v>-0.85082585458087112</v>
      </c>
      <c r="AM714" s="23">
        <f ca="1">SQRT(Inputs!$B$38)*F714+SQRT(1-Inputs!$B$38)*_xlfn.NORM.S.INV(RAND())</f>
        <v>-0.2226384637604607</v>
      </c>
      <c r="AN714" s="23">
        <f ca="1">SQRT(Inputs!$B$38)*G714+SQRT(1-Inputs!$B$38)*_xlfn.NORM.S.INV(RAND())</f>
        <v>-0.81498088778643429</v>
      </c>
      <c r="AO714" s="23">
        <f ca="1">SQRT(Inputs!$B$38)*H714+SQRT(1-Inputs!$B$38)*_xlfn.NORM.S.INV(RAND())</f>
        <v>0.43341561780579174</v>
      </c>
      <c r="AP714" s="23">
        <f ca="1">SQRT(Inputs!$B$38)*I714+SQRT(1-Inputs!$B$38)*_xlfn.NORM.S.INV(RAND())</f>
        <v>0.91801850790015316</v>
      </c>
      <c r="AQ714" s="23">
        <f ca="1">SQRT(Inputs!$B$38)*J714+SQRT(1-Inputs!$B$38)*_xlfn.NORM.S.INV(RAND())</f>
        <v>-0.33382683026741333</v>
      </c>
      <c r="AR714" s="23">
        <f ca="1">SQRT(Inputs!$B$38)*K714+SQRT(1-Inputs!$B$38)*_xlfn.NORM.S.INV(RAND())</f>
        <v>-1.0642779992135627</v>
      </c>
      <c r="AS714" s="23">
        <f ca="1">SQRT(Inputs!$B$38)*L714+SQRT(1-Inputs!$B$38)*_xlfn.NORM.S.INV(RAND())</f>
        <v>2.0749801757749378</v>
      </c>
      <c r="AT714" s="23">
        <f ca="1">SQRT(Inputs!$B$38)*M714+SQRT(1-Inputs!$B$38)*_xlfn.NORM.S.INV(RAND())</f>
        <v>-0.57478740030663933</v>
      </c>
      <c r="AU714" s="15">
        <f ca="1">Inputs!$B$6*EXP($B$8-0.5*C$5^2+C$5*N714)</f>
        <v>5688.3306599885636</v>
      </c>
      <c r="AV714" s="15">
        <f t="shared" ca="1" si="365"/>
        <v>7059.6095570775205</v>
      </c>
      <c r="AW714" s="15">
        <f t="shared" ca="1" si="366"/>
        <v>10133.19788050072</v>
      </c>
      <c r="AX714" s="15">
        <f t="shared" ca="1" si="367"/>
        <v>15087.366681281525</v>
      </c>
      <c r="AY714" s="15">
        <f t="shared" ca="1" si="368"/>
        <v>20073.634027329452</v>
      </c>
      <c r="AZ714" s="15">
        <f t="shared" ca="1" si="369"/>
        <v>31063.278519896332</v>
      </c>
      <c r="BA714" s="15">
        <f t="shared" ca="1" si="370"/>
        <v>40882.162741315711</v>
      </c>
      <c r="BB714" s="15">
        <f t="shared" ca="1" si="371"/>
        <v>49366.250022275271</v>
      </c>
      <c r="BC714" s="15">
        <f t="shared" ca="1" si="372"/>
        <v>48746.571726972063</v>
      </c>
      <c r="BD714" s="15">
        <f t="shared" ca="1" si="373"/>
        <v>67174.426077456475</v>
      </c>
      <c r="BE714" s="15">
        <f t="shared" ca="1" si="374"/>
        <v>98558.129763091682</v>
      </c>
      <c r="BF714" s="15">
        <f ca="1">Inputs!$B$13*EXP($B$9-0.5*C$6^2+C$6*Y714)</f>
        <v>15458.0841934789</v>
      </c>
      <c r="BG714" s="15">
        <f t="shared" ca="1" si="375"/>
        <v>19024.113515217126</v>
      </c>
      <c r="BH714" s="15">
        <f t="shared" ca="1" si="376"/>
        <v>23437.361867533229</v>
      </c>
      <c r="BI714" s="15">
        <f t="shared" ca="1" si="377"/>
        <v>24526.860983356615</v>
      </c>
      <c r="BJ714" s="15">
        <f t="shared" ca="1" si="378"/>
        <v>29602.008328477546</v>
      </c>
      <c r="BK714" s="15">
        <f t="shared" ca="1" si="379"/>
        <v>40076.142009192939</v>
      </c>
      <c r="BL714" s="15">
        <f t="shared" ca="1" si="380"/>
        <v>51065.403022048245</v>
      </c>
      <c r="BM714" s="15">
        <f t="shared" ca="1" si="381"/>
        <v>63081.512872471525</v>
      </c>
      <c r="BN714" s="15">
        <f t="shared" ca="1" si="382"/>
        <v>64848.682984465238</v>
      </c>
      <c r="BO714" s="15">
        <f t="shared" ca="1" si="383"/>
        <v>88074.312527134942</v>
      </c>
      <c r="BP714" s="15">
        <f t="shared" ca="1" si="384"/>
        <v>105016.80411843318</v>
      </c>
      <c r="BQ714" s="15">
        <f ca="1">Inputs!$B$20*EXP($B$10-0.5*C$7^2+C$7*AJ714)</f>
        <v>8276.8278909089313</v>
      </c>
      <c r="BR714" s="15">
        <f t="shared" ca="1" si="385"/>
        <v>9909.7275580905207</v>
      </c>
      <c r="BS714" s="15">
        <f t="shared" ca="1" si="386"/>
        <v>10628.345020803219</v>
      </c>
      <c r="BT714" s="15">
        <f t="shared" ca="1" si="387"/>
        <v>13822.810905074552</v>
      </c>
      <c r="BU714" s="15">
        <f t="shared" ca="1" si="388"/>
        <v>15728.19126047616</v>
      </c>
      <c r="BV714" s="15">
        <f t="shared" ca="1" si="389"/>
        <v>24127.034294738245</v>
      </c>
      <c r="BW714" s="15">
        <f t="shared" ca="1" si="390"/>
        <v>40888.270495083227</v>
      </c>
      <c r="BX714" s="15">
        <f t="shared" ca="1" si="391"/>
        <v>53486.789909990228</v>
      </c>
      <c r="BY714" s="15">
        <f t="shared" ca="1" si="392"/>
        <v>61137.137048469151</v>
      </c>
      <c r="BZ714" s="15">
        <f t="shared" ca="1" si="393"/>
        <v>125622.78371271226</v>
      </c>
      <c r="CA714" s="15">
        <f t="shared" ca="1" si="394"/>
        <v>159327.96117246011</v>
      </c>
      <c r="CB714" s="15">
        <f ca="1">(AU714*DCF!C$10-DCF!C$5*MAX(AU714*DCF!C$10,0)-MAX(AU714-Inputs!$B$6,0)/Inputs!$B$10)*DCF!C$6</f>
        <v>1037.8971436318641</v>
      </c>
      <c r="CC714" s="15">
        <f ca="1">(AV714*DCF!D$10-DCF!D$5*MAX(AV714*DCF!D$10,0)-MAX(AV714-AU714,0)/Inputs!$B$10)*DCF!D$6</f>
        <v>1386.3815321159311</v>
      </c>
      <c r="CD714" s="15">
        <f ca="1">(AW714*DCF!E$10-DCF!E$5*MAX(AW714*DCF!E$10,0)-MAX(AW714-AV714,0)/Inputs!$B$10)*DCF!E$6</f>
        <v>1647.2947107904547</v>
      </c>
      <c r="CE714" s="15">
        <f ca="1">(AX714*DCF!F$10-DCF!F$5*MAX(AX714*DCF!F$10,0)-MAX(AX714-AW714,0)/Inputs!$B$10)*DCF!F$6</f>
        <v>2262.7084028479235</v>
      </c>
      <c r="CF714" s="15">
        <f ca="1">(AY714*DCF!G$10-DCF!G$5*MAX(AY714*DCF!G$10,0)-MAX(AY714-AX714,0)/Inputs!$B$10)*DCF!G$6</f>
        <v>3177.5217600029446</v>
      </c>
      <c r="CG714" s="15">
        <f ca="1">(AZ714*DCF!H$10-DCF!H$5*MAX(AZ714*DCF!H$10,0)-MAX(AZ714-AY714,0)/Inputs!$B$10)*DCF!H$6</f>
        <v>4079.5494106830333</v>
      </c>
      <c r="CH714" s="15">
        <f ca="1">(BA714*DCF!I$10-DCF!I$5*MAX(BA714*DCF!I$10,0)-MAX(BA714-AZ714,0)/Inputs!$B$10)*DCF!I$6</f>
        <v>5857.038712078891</v>
      </c>
      <c r="CI714" s="15">
        <f ca="1">(BB714*DCF!J$10-DCF!J$5*MAX(BB714*DCF!J$10,0)-MAX(BB714-BA714,0)/Inputs!$B$10)*DCF!J$6</f>
        <v>7185.7394286415047</v>
      </c>
      <c r="CJ714" s="15">
        <f ca="1">(BC714*DCF!K$10-DCF!K$5*MAX(BC714*DCF!K$10,0)-MAX(BC714-BB714,0)/Inputs!$B$10)*DCF!K$6</f>
        <v>7847.4151736009244</v>
      </c>
      <c r="CK714" s="15">
        <f ca="1">(BD714*DCF!L$10-DCF!L$5*MAX(BD714*DCF!L$10,0)-MAX(BD714-BC714,0)/Inputs!$B$10)*DCF!L$6</f>
        <v>7748.1608986780002</v>
      </c>
      <c r="CL714" s="15">
        <f ca="1">(BE714*DCF!M$10-DCF!M$5*MAX(BE714*DCF!M$10,0)-MAX(BE714-BD714,0)/Inputs!$B$10)*DCF!M$6</f>
        <v>10158.708127801034</v>
      </c>
      <c r="CM714" s="15">
        <f ca="1">(BF714*DCF!C$28-DCF!C$5*MAX(BF714*DCF!C$28,0)-MAX(BF714-Inputs!$B$13,0)/Inputs!$B$17)*DCF!C$6</f>
        <v>3777.5017180278446</v>
      </c>
      <c r="CN714" s="15">
        <f ca="1">(BG714*DCF!D$28-DCF!D$5*MAX(BG714*DCF!D$28,0)-MAX(BG714-BF714,0)/Inputs!$B$17)*DCF!D$6</f>
        <v>4842.2426433507462</v>
      </c>
      <c r="CO714" s="15">
        <f ca="1">(BH714*DCF!E$28-DCF!E$5*MAX(BH714*DCF!E$28,0)-MAX(BH714-BG714,0)/Inputs!$B$17)*DCF!E$6</f>
        <v>5768.0877141051687</v>
      </c>
      <c r="CP714" s="15">
        <f ca="1">(BI714*DCF!F$28-DCF!F$5*MAX(BI714*DCF!F$28,0)-MAX(BI714-BH714,0)/Inputs!$B$17)*DCF!F$6</f>
        <v>6460.0361634262945</v>
      </c>
      <c r="CQ714" s="15">
        <f ca="1">(BJ714*DCF!G$28-DCF!G$5*MAX(BJ714*DCF!G$28,0)-MAX(BJ714-BI714,0)/Inputs!$B$17)*DCF!G$6</f>
        <v>6826.8760034981569</v>
      </c>
      <c r="CR714" s="15">
        <f ca="1">(BK714*DCF!H$28-DCF!H$5*MAX(BK714*DCF!H$28,0)-MAX(BK714-BJ714,0)/Inputs!$B$17)*DCF!H$6</f>
        <v>8283.8856354547079</v>
      </c>
      <c r="CS714" s="15">
        <f ca="1">(BL714*DCF!I$28-DCF!I$5*MAX(BL714*DCF!I$28,0)-MAX(BL714-BK714,0)/Inputs!$B$17)*DCF!I$6</f>
        <v>10430.888755642352</v>
      </c>
      <c r="CT714" s="15">
        <f ca="1">(BM714*DCF!J$28-DCF!J$5*MAX(BM714*DCF!J$28,0)-MAX(BM714-BL714,0)/Inputs!$B$17)*DCF!J$6</f>
        <v>12479.176163576871</v>
      </c>
      <c r="CU714" s="15">
        <f ca="1">(BN714*DCF!K$28-DCF!K$5*MAX(BN714*DCF!K$28,0)-MAX(BN714-BM714,0)/Inputs!$B$17)*DCF!K$6</f>
        <v>13478.499728162138</v>
      </c>
      <c r="CV714" s="15">
        <f ca="1">(BO714*DCF!L$28-DCF!L$5*MAX(BO714*DCF!L$28,0)-MAX(BO714-BN714,0)/Inputs!$B$17)*DCF!L$6</f>
        <v>14944.655306692894</v>
      </c>
      <c r="CW714" s="15">
        <f ca="1">(BP714*DCF!M$28-DCF!M$5*MAX(BP714*DCF!M$28,0)-MAX(BP714-BO714,0)/Inputs!$B$17)*DCF!M$6</f>
        <v>17988.00602778493</v>
      </c>
      <c r="CX714" s="15">
        <f ca="1">(BQ714*DCF!C$46-DCF!C$5*MAX(BQ714*DCF!C$46,0)-MAX(BQ714-Inputs!$B$20,0)/Inputs!$B$24)*DCF!C$6</f>
        <v>-4256.0008482048024</v>
      </c>
      <c r="CY714" s="15">
        <f ca="1">(BR714*DCF!D$46-DCF!D$5*MAX(BR714*DCF!D$46,0)-MAX(BR714-BQ714,0)/Inputs!$B$24)*DCF!D$6</f>
        <v>-2388.1041300205547</v>
      </c>
      <c r="CZ714" s="15">
        <f ca="1">(BS714*DCF!E$46-DCF!E$5*MAX(BS714*DCF!E$46,0)-MAX(BS714-BR714,0)/Inputs!$B$24)*DCF!E$6</f>
        <v>-1540.0795246225466</v>
      </c>
      <c r="DA714" s="15">
        <f ca="1">(BT714*DCF!F$46-DCF!F$5*MAX(BT714*DCF!F$46,0)-MAX(BT714-BS714,0)/Inputs!$B$24)*DCF!F$6</f>
        <v>-2169.8704978179721</v>
      </c>
      <c r="DB714" s="15">
        <f ca="1">(BU714*DCF!G$46-DCF!G$5*MAX(BU714*DCF!G$46,0)-MAX(BU714-BT714,0)/Inputs!$B$24)*DCF!G$6</f>
        <v>-1169.9975847287735</v>
      </c>
      <c r="DC714" s="15">
        <f ca="1">(BV714*DCF!H$46-DCF!H$5*MAX(BV714*DCF!H$46,0)-MAX(BV714-BU714,0)/Inputs!$B$24)*DCF!H$6</f>
        <v>-2609.8890123318797</v>
      </c>
      <c r="DD714" s="15">
        <f ca="1">(BW714*DCF!I$46-DCF!I$5*MAX(BW714*DCF!I$46,0)-MAX(BW714-BV714,0)/Inputs!$B$24)*DCF!I$6</f>
        <v>-3867.1720413365679</v>
      </c>
      <c r="DE714" s="15">
        <f ca="1">(BX714*DCF!J$46-DCF!J$5*MAX(BX714*DCF!J$46,0)-MAX(BX714-BW714,0)/Inputs!$B$24)*DCF!J$6</f>
        <v>-1097.2986335708056</v>
      </c>
      <c r="DF714" s="15">
        <f ca="1">(BY714*DCF!K$46-DCF!K$5*MAX(BY714*DCF!K$46,0)-MAX(BY714-BX714,0)/Inputs!$B$24)*DCF!K$6</f>
        <v>1618.2258253199464</v>
      </c>
      <c r="DG714" s="15">
        <f ca="1">(BZ714*DCF!L$46-DCF!L$5*MAX(BZ714*DCF!L$46,0)-MAX(BZ714-BY714,0)/Inputs!$B$24)*DCF!L$6</f>
        <v>-5909.5939458331213</v>
      </c>
      <c r="DH714" s="15">
        <f ca="1">(CA714*DCF!M$46-DCF!M$5*MAX(CA714*DCF!M$46,0)-MAX(CA714-BZ714,0)/Inputs!$B$24)*DCF!M$6</f>
        <v>5444.4104368262697</v>
      </c>
      <c r="DI714" s="15">
        <f ca="1">SUM(CB714:CL714)+BE714*DCF!M$10*(1+Inputs!$B$30)*(1-Inputs!$B$33)*(1-Inputs!$B$30/Inputs!$B$31)/(Inputs!$B$29-Inputs!$B$30)*DCF!M$6</f>
        <v>326676.99372789916</v>
      </c>
      <c r="DJ714" s="15">
        <f ca="1">SUM(CM714:CW714)+BP714*DCF!M$28*(1+Inputs!$B$30)*(1-Inputs!$B$33)*(1-Inputs!$B$30/Inputs!$B$31)/(Inputs!$B$29-Inputs!$B$30)*DCF!M$6</f>
        <v>494964.0619464803</v>
      </c>
      <c r="DK714" s="15">
        <f ca="1">SUM(CX714:DH714)+CA714*DCF!M$46*(1+Inputs!$B$30)*(1-Inputs!$B$33)*(1-Inputs!$B$30/Inputs!$B$31)/(Inputs!$B$29-Inputs!$B$30)*DCF!M$6</f>
        <v>228394.53161986097</v>
      </c>
      <c r="DM714" s="15">
        <f ca="1">DI714+DJ714+DK714+Inputs!$B$34+Inputs!$B$36-Inputs!$B$35</f>
        <v>1126886.5872942405</v>
      </c>
    </row>
    <row r="715" spans="1:117" x14ac:dyDescent="0.75">
      <c r="A715" s="11">
        <v>702</v>
      </c>
      <c r="C715" s="23">
        <f t="shared" ca="1" si="400"/>
        <v>0.28674540855558323</v>
      </c>
      <c r="D715" s="23">
        <f t="shared" ca="1" si="400"/>
        <v>0.93572925262430795</v>
      </c>
      <c r="E715" s="23">
        <f t="shared" ca="1" si="400"/>
        <v>-0.99688576809211149</v>
      </c>
      <c r="F715" s="23">
        <f t="shared" ca="1" si="400"/>
        <v>0.11916903294905778</v>
      </c>
      <c r="G715" s="23">
        <f t="shared" ca="1" si="400"/>
        <v>-0.39476137996720512</v>
      </c>
      <c r="H715" s="23">
        <f t="shared" ca="1" si="400"/>
        <v>-0.55499519519565332</v>
      </c>
      <c r="I715" s="23">
        <f t="shared" ca="1" si="400"/>
        <v>-6.7822754368110985E-3</v>
      </c>
      <c r="J715" s="23">
        <f t="shared" ca="1" si="400"/>
        <v>-0.28448275832830078</v>
      </c>
      <c r="K715" s="23">
        <f t="shared" ca="1" si="400"/>
        <v>2.024667055115176</v>
      </c>
      <c r="L715" s="23">
        <f t="shared" ca="1" si="400"/>
        <v>-1.2795348109855604</v>
      </c>
      <c r="M715" s="23">
        <f t="shared" ca="1" si="400"/>
        <v>1.3784805207449362</v>
      </c>
      <c r="N715" s="23">
        <f ca="1">SQRT(Inputs!$B$38)*C715+SQRT(1-Inputs!$B$38)*_xlfn.NORM.S.INV(RAND())</f>
        <v>0.37563971770832383</v>
      </c>
      <c r="O715" s="23">
        <f ca="1">SQRT(Inputs!$B$38)*D715+SQRT(1-Inputs!$B$38)*_xlfn.NORM.S.INV(RAND())</f>
        <v>0.2942286343796513</v>
      </c>
      <c r="P715" s="23">
        <f ca="1">SQRT(Inputs!$B$38)*E715+SQRT(1-Inputs!$B$38)*_xlfn.NORM.S.INV(RAND())</f>
        <v>0.99798498967381255</v>
      </c>
      <c r="Q715" s="23">
        <f ca="1">SQRT(Inputs!$B$38)*F715+SQRT(1-Inputs!$B$38)*_xlfn.NORM.S.INV(RAND())</f>
        <v>-1.058469598200495</v>
      </c>
      <c r="R715" s="23">
        <f ca="1">SQRT(Inputs!$B$38)*G715+SQRT(1-Inputs!$B$38)*_xlfn.NORM.S.INV(RAND())</f>
        <v>-0.34087397848293949</v>
      </c>
      <c r="S715" s="23">
        <f ca="1">SQRT(Inputs!$B$38)*H715+SQRT(1-Inputs!$B$38)*_xlfn.NORM.S.INV(RAND())</f>
        <v>1.5244376587378363</v>
      </c>
      <c r="T715" s="23">
        <f ca="1">SQRT(Inputs!$B$38)*I715+SQRT(1-Inputs!$B$38)*_xlfn.NORM.S.INV(RAND())</f>
        <v>1.1881269632448836</v>
      </c>
      <c r="U715" s="23">
        <f ca="1">SQRT(Inputs!$B$38)*J715+SQRT(1-Inputs!$B$38)*_xlfn.NORM.S.INV(RAND())</f>
        <v>0.60472567436216229</v>
      </c>
      <c r="V715" s="23">
        <f ca="1">SQRT(Inputs!$B$38)*K715+SQRT(1-Inputs!$B$38)*_xlfn.NORM.S.INV(RAND())</f>
        <v>1.801221348377297</v>
      </c>
      <c r="W715" s="23">
        <f ca="1">SQRT(Inputs!$B$38)*L715+SQRT(1-Inputs!$B$38)*_xlfn.NORM.S.INV(RAND())</f>
        <v>-0.37893946997674344</v>
      </c>
      <c r="X715" s="23">
        <f ca="1">SQRT(Inputs!$B$38)*M715+SQRT(1-Inputs!$B$38)*_xlfn.NORM.S.INV(RAND())</f>
        <v>-0.15680032438735658</v>
      </c>
      <c r="Y715" s="23">
        <f ca="1">SQRT(Inputs!$B$38)*C715+SQRT(1-Inputs!$B$38)*_xlfn.NORM.S.INV(RAND())</f>
        <v>-0.20805974892464602</v>
      </c>
      <c r="Z715" s="23">
        <f ca="1">SQRT(Inputs!$B$38)*D715+SQRT(1-Inputs!$B$38)*_xlfn.NORM.S.INV(RAND())</f>
        <v>0.38900666952308932</v>
      </c>
      <c r="AA715" s="23">
        <f ca="1">SQRT(Inputs!$B$38)*E715+SQRT(1-Inputs!$B$38)*_xlfn.NORM.S.INV(RAND())</f>
        <v>-0.37253325161979367</v>
      </c>
      <c r="AB715" s="23">
        <f ca="1">SQRT(Inputs!$B$38)*F715+SQRT(1-Inputs!$B$38)*_xlfn.NORM.S.INV(RAND())</f>
        <v>0.94395940110081189</v>
      </c>
      <c r="AC715" s="23">
        <f ca="1">SQRT(Inputs!$B$38)*G715+SQRT(1-Inputs!$B$38)*_xlfn.NORM.S.INV(RAND())</f>
        <v>-0.93813178487600701</v>
      </c>
      <c r="AD715" s="23">
        <f ca="1">SQRT(Inputs!$B$38)*H715+SQRT(1-Inputs!$B$38)*_xlfn.NORM.S.INV(RAND())</f>
        <v>-0.64643175831091204</v>
      </c>
      <c r="AE715" s="23">
        <f ca="1">SQRT(Inputs!$B$38)*I715+SQRT(1-Inputs!$B$38)*_xlfn.NORM.S.INV(RAND())</f>
        <v>0.9493438266717501</v>
      </c>
      <c r="AF715" s="23">
        <f ca="1">SQRT(Inputs!$B$38)*J715+SQRT(1-Inputs!$B$38)*_xlfn.NORM.S.INV(RAND())</f>
        <v>0.85482792925852347</v>
      </c>
      <c r="AG715" s="23">
        <f ca="1">SQRT(Inputs!$B$38)*K715+SQRT(1-Inputs!$B$38)*_xlfn.NORM.S.INV(RAND())</f>
        <v>2.8199311117615369</v>
      </c>
      <c r="AH715" s="23">
        <f ca="1">SQRT(Inputs!$B$38)*L715+SQRT(1-Inputs!$B$38)*_xlfn.NORM.S.INV(RAND())</f>
        <v>-1.3286634256866514</v>
      </c>
      <c r="AI715" s="23">
        <f ca="1">SQRT(Inputs!$B$38)*M715+SQRT(1-Inputs!$B$38)*_xlfn.NORM.S.INV(RAND())</f>
        <v>1.2011316456810515</v>
      </c>
      <c r="AJ715" s="23">
        <f ca="1">SQRT(Inputs!$B$38)*C715+SQRT(1-Inputs!$B$38)*_xlfn.NORM.S.INV(RAND())</f>
        <v>-1.8820599363499784</v>
      </c>
      <c r="AK715" s="23">
        <f ca="1">SQRT(Inputs!$B$38)*D715+SQRT(1-Inputs!$B$38)*_xlfn.NORM.S.INV(RAND())</f>
        <v>-1.692308924081404</v>
      </c>
      <c r="AL715" s="23">
        <f ca="1">SQRT(Inputs!$B$38)*E715+SQRT(1-Inputs!$B$38)*_xlfn.NORM.S.INV(RAND())</f>
        <v>9.0766405875970735E-2</v>
      </c>
      <c r="AM715" s="23">
        <f ca="1">SQRT(Inputs!$B$38)*F715+SQRT(1-Inputs!$B$38)*_xlfn.NORM.S.INV(RAND())</f>
        <v>-0.20415919817492892</v>
      </c>
      <c r="AN715" s="23">
        <f ca="1">SQRT(Inputs!$B$38)*G715+SQRT(1-Inputs!$B$38)*_xlfn.NORM.S.INV(RAND())</f>
        <v>1.0005874860778714</v>
      </c>
      <c r="AO715" s="23">
        <f ca="1">SQRT(Inputs!$B$38)*H715+SQRT(1-Inputs!$B$38)*_xlfn.NORM.S.INV(RAND())</f>
        <v>-0.65582058276342103</v>
      </c>
      <c r="AP715" s="23">
        <f ca="1">SQRT(Inputs!$B$38)*I715+SQRT(1-Inputs!$B$38)*_xlfn.NORM.S.INV(RAND())</f>
        <v>0.43716239515677768</v>
      </c>
      <c r="AQ715" s="23">
        <f ca="1">SQRT(Inputs!$B$38)*J715+SQRT(1-Inputs!$B$38)*_xlfn.NORM.S.INV(RAND())</f>
        <v>0.85414281714932527</v>
      </c>
      <c r="AR715" s="23">
        <f ca="1">SQRT(Inputs!$B$38)*K715+SQRT(1-Inputs!$B$38)*_xlfn.NORM.S.INV(RAND())</f>
        <v>1.1514134962954452</v>
      </c>
      <c r="AS715" s="23">
        <f ca="1">SQRT(Inputs!$B$38)*L715+SQRT(1-Inputs!$B$38)*_xlfn.NORM.S.INV(RAND())</f>
        <v>-1.2873878201457298</v>
      </c>
      <c r="AT715" s="23">
        <f ca="1">SQRT(Inputs!$B$38)*M715+SQRT(1-Inputs!$B$38)*_xlfn.NORM.S.INV(RAND())</f>
        <v>1.6088238949095874</v>
      </c>
      <c r="AU715" s="15">
        <f ca="1">Inputs!$B$6*EXP($B$8-0.5*C$5^2+C$5*N715)</f>
        <v>5273.3355473309248</v>
      </c>
      <c r="AV715" s="15">
        <f t="shared" ca="1" si="365"/>
        <v>6702.6770166509059</v>
      </c>
      <c r="AW715" s="15">
        <f t="shared" ca="1" si="366"/>
        <v>9350.3334045839674</v>
      </c>
      <c r="AX715" s="15">
        <f t="shared" ca="1" si="367"/>
        <v>10001.772237128194</v>
      </c>
      <c r="AY715" s="15">
        <f t="shared" ca="1" si="368"/>
        <v>11746.140340566155</v>
      </c>
      <c r="AZ715" s="15">
        <f t="shared" ca="1" si="369"/>
        <v>16991.680487826186</v>
      </c>
      <c r="BA715" s="15">
        <f t="shared" ca="1" si="370"/>
        <v>23546.757129935708</v>
      </c>
      <c r="BB715" s="15">
        <f t="shared" ca="1" si="371"/>
        <v>30629.036618860857</v>
      </c>
      <c r="BC715" s="15">
        <f t="shared" ca="1" si="372"/>
        <v>44636.559456337738</v>
      </c>
      <c r="BD715" s="15">
        <f t="shared" ca="1" si="373"/>
        <v>52779.746227711257</v>
      </c>
      <c r="BE715" s="15">
        <f t="shared" ca="1" si="374"/>
        <v>63757.726390661075</v>
      </c>
      <c r="BF715" s="15">
        <f ca="1">Inputs!$B$13*EXP($B$9-0.5*C$6^2+C$6*Y715)</f>
        <v>13272.133180036613</v>
      </c>
      <c r="BG715" s="15">
        <f t="shared" ca="1" si="375"/>
        <v>17351.379152928355</v>
      </c>
      <c r="BH715" s="15">
        <f t="shared" ca="1" si="376"/>
        <v>19929.936178163385</v>
      </c>
      <c r="BI715" s="15">
        <f t="shared" ca="1" si="377"/>
        <v>28212.460364118673</v>
      </c>
      <c r="BJ715" s="15">
        <f t="shared" ca="1" si="378"/>
        <v>30212.022328995001</v>
      </c>
      <c r="BK715" s="15">
        <f t="shared" ca="1" si="379"/>
        <v>33955.734541777514</v>
      </c>
      <c r="BL715" s="15">
        <f t="shared" ca="1" si="380"/>
        <v>47171.05420734013</v>
      </c>
      <c r="BM715" s="15">
        <f t="shared" ca="1" si="381"/>
        <v>64479.676337444362</v>
      </c>
      <c r="BN715" s="15">
        <f t="shared" ca="1" si="382"/>
        <v>111184.53755241624</v>
      </c>
      <c r="BO715" s="15">
        <f t="shared" ca="1" si="383"/>
        <v>117223.68528390443</v>
      </c>
      <c r="BP715" s="15">
        <f t="shared" ca="1" si="384"/>
        <v>165313.29857304128</v>
      </c>
      <c r="BQ715" s="15">
        <f ca="1">Inputs!$B$20*EXP($B$10-0.5*C$7^2+C$7*AJ715)</f>
        <v>2200.4003673933489</v>
      </c>
      <c r="BR715" s="15">
        <f t="shared" ca="1" si="385"/>
        <v>1744.3419175823369</v>
      </c>
      <c r="BS715" s="15">
        <f t="shared" ca="1" si="386"/>
        <v>2451.7769089853191</v>
      </c>
      <c r="BT715" s="15">
        <f t="shared" ca="1" si="387"/>
        <v>3204.180741148476</v>
      </c>
      <c r="BU715" s="15">
        <f t="shared" ca="1" si="388"/>
        <v>5657.0570245844574</v>
      </c>
      <c r="BV715" s="15">
        <f t="shared" ca="1" si="389"/>
        <v>6789.509495805105</v>
      </c>
      <c r="BW715" s="15">
        <f t="shared" ca="1" si="390"/>
        <v>10392.829930905251</v>
      </c>
      <c r="BX715" s="15">
        <f t="shared" ca="1" si="391"/>
        <v>17250.908150254356</v>
      </c>
      <c r="BY715" s="15">
        <f t="shared" ca="1" si="392"/>
        <v>30128.336214362131</v>
      </c>
      <c r="BZ715" s="15">
        <f t="shared" ca="1" si="393"/>
        <v>33365.196077911831</v>
      </c>
      <c r="CA715" s="15">
        <f t="shared" ca="1" si="394"/>
        <v>62378.699604278627</v>
      </c>
      <c r="CB715" s="15">
        <f ca="1">(AU715*DCF!C$10-DCF!C$5*MAX(AU715*DCF!C$10,0)-MAX(AU715-Inputs!$B$6,0)/Inputs!$B$10)*DCF!C$6</f>
        <v>1040.8561327541836</v>
      </c>
      <c r="CC715" s="15">
        <f ca="1">(AV715*DCF!D$10-DCF!D$5*MAX(AV715*DCF!D$10,0)-MAX(AV715-AU715,0)/Inputs!$B$10)*DCF!D$6</f>
        <v>1285.2246048924615</v>
      </c>
      <c r="CD715" s="15">
        <f ca="1">(AW715*DCF!E$10-DCF!E$5*MAX(AW715*DCF!E$10,0)-MAX(AW715-AV715,0)/Inputs!$B$10)*DCF!E$6</f>
        <v>1562.4812758831624</v>
      </c>
      <c r="CE715" s="15">
        <f ca="1">(AX715*DCF!F$10-DCF!F$5*MAX(AX715*DCF!F$10,0)-MAX(AX715-AW715,0)/Inputs!$B$10)*DCF!F$6</f>
        <v>2047.8226697188059</v>
      </c>
      <c r="CF715" s="15">
        <f ca="1">(AY715*DCF!G$10-DCF!G$5*MAX(AY715*DCF!G$10,0)-MAX(AY715-AX715,0)/Inputs!$B$10)*DCF!G$6</f>
        <v>2084.8752814597628</v>
      </c>
      <c r="CG715" s="15">
        <f ca="1">(AZ715*DCF!H$10-DCF!H$5*MAX(AZ715*DCF!H$10,0)-MAX(AZ715-AY715,0)/Inputs!$B$10)*DCF!H$6</f>
        <v>2367.5072626493902</v>
      </c>
      <c r="CH715" s="15">
        <f ca="1">(BA715*DCF!I$10-DCF!I$5*MAX(BA715*DCF!I$10,0)-MAX(BA715-AZ715,0)/Inputs!$B$10)*DCF!I$6</f>
        <v>3225.8713008918826</v>
      </c>
      <c r="CI715" s="15">
        <f ca="1">(BB715*DCF!J$10-DCF!J$5*MAX(BB715*DCF!J$10,0)-MAX(BB715-BA715,0)/Inputs!$B$10)*DCF!J$6</f>
        <v>4182.8110031475962</v>
      </c>
      <c r="CJ715" s="15">
        <f ca="1">(BC715*DCF!K$10-DCF!K$5*MAX(BC715*DCF!K$10,0)-MAX(BC715-BB715,0)/Inputs!$B$10)*DCF!K$6</f>
        <v>5224.9292416288772</v>
      </c>
      <c r="CK715" s="15">
        <f ca="1">(BD715*DCF!L$10-DCF!L$5*MAX(BD715*DCF!L$10,0)-MAX(BD715-BC715,0)/Inputs!$B$10)*DCF!L$6</f>
        <v>6907.143489842314</v>
      </c>
      <c r="CL715" s="15">
        <f ca="1">(BE715*DCF!M$10-DCF!M$5*MAX(BE715*DCF!M$10,0)-MAX(BE715-BD715,0)/Inputs!$B$10)*DCF!M$6</f>
        <v>7685.6028099597115</v>
      </c>
      <c r="CM715" s="15">
        <f ca="1">(BF715*DCF!C$28-DCF!C$5*MAX(BF715*DCF!C$28,0)-MAX(BF715-Inputs!$B$13,0)/Inputs!$B$17)*DCF!C$6</f>
        <v>3615.202375705579</v>
      </c>
      <c r="CN715" s="15">
        <f ca="1">(BG715*DCF!D$28-DCF!D$5*MAX(BG715*DCF!D$28,0)-MAX(BG715-BF715,0)/Inputs!$B$17)*DCF!D$6</f>
        <v>4240.09115154745</v>
      </c>
      <c r="CO715" s="15">
        <f ca="1">(BH715*DCF!E$28-DCF!E$5*MAX(BH715*DCF!E$28,0)-MAX(BH715-BG715,0)/Inputs!$B$17)*DCF!E$6</f>
        <v>5136.3147105394683</v>
      </c>
      <c r="CP715" s="15">
        <f ca="1">(BI715*DCF!F$28-DCF!F$5*MAX(BI715*DCF!F$28,0)-MAX(BI715-BH715,0)/Inputs!$B$17)*DCF!F$6</f>
        <v>6150.9754049850717</v>
      </c>
      <c r="CQ715" s="15">
        <f ca="1">(BJ715*DCF!G$28-DCF!G$5*MAX(BJ715*DCF!G$28,0)-MAX(BJ715-BI715,0)/Inputs!$B$17)*DCF!G$6</f>
        <v>7502.4318419787423</v>
      </c>
      <c r="CR715" s="15">
        <f ca="1">(BK715*DCF!H$28-DCF!H$5*MAX(BK715*DCF!H$28,0)-MAX(BK715-BJ715,0)/Inputs!$B$17)*DCF!H$6</f>
        <v>7815.9599605627081</v>
      </c>
      <c r="CS715" s="15">
        <f ca="1">(BL715*DCF!I$28-DCF!I$5*MAX(BL715*DCF!I$28,0)-MAX(BL715-BK715,0)/Inputs!$B$17)*DCF!I$6</f>
        <v>9195.6131428940171</v>
      </c>
      <c r="CT715" s="15">
        <f ca="1">(BM715*DCF!J$28-DCF!J$5*MAX(BM715*DCF!J$28,0)-MAX(BM715-BL715,0)/Inputs!$B$17)*DCF!J$6</f>
        <v>12089.338792207713</v>
      </c>
      <c r="CU715" s="15">
        <f ca="1">(BN715*DCF!K$28-DCF!K$5*MAX(BN715*DCF!K$28,0)-MAX(BN715-BM715,0)/Inputs!$B$17)*DCF!K$6</f>
        <v>17759.586707057915</v>
      </c>
      <c r="CV715" s="15">
        <f ca="1">(BO715*DCF!L$28-DCF!L$5*MAX(BO715*DCF!L$28,0)-MAX(BO715-BN715,0)/Inputs!$B$17)*DCF!L$6</f>
        <v>22705.246088460157</v>
      </c>
      <c r="CW715" s="15">
        <f ca="1">(BP715*DCF!M$28-DCF!M$5*MAX(BP715*DCF!M$28,0)-MAX(BP715-BO715,0)/Inputs!$B$17)*DCF!M$6</f>
        <v>26077.076925186633</v>
      </c>
      <c r="CX715" s="15">
        <f ca="1">(BQ715*DCF!C$46-DCF!C$5*MAX(BQ715*DCF!C$46,0)-MAX(BQ715-Inputs!$B$20,0)/Inputs!$B$24)*DCF!C$6</f>
        <v>-508.17560447883346</v>
      </c>
      <c r="CY715" s="15">
        <f ca="1">(BR715*DCF!D$46-DCF!D$5*MAX(BR715*DCF!D$46,0)-MAX(BR715-BQ715,0)/Inputs!$B$24)*DCF!D$6</f>
        <v>-297.71848675194161</v>
      </c>
      <c r="CZ715" s="15">
        <f ca="1">(BS715*DCF!E$46-DCF!E$5*MAX(BS715*DCF!E$46,0)-MAX(BS715-BR715,0)/Inputs!$B$24)*DCF!E$6</f>
        <v>-568.77828658517001</v>
      </c>
      <c r="DA715" s="15">
        <f ca="1">(BT715*DCF!F$46-DCF!F$5*MAX(BT715*DCF!F$46,0)-MAX(BT715-BS715,0)/Inputs!$B$24)*DCF!F$6</f>
        <v>-507.32272053659511</v>
      </c>
      <c r="DB715" s="15">
        <f ca="1">(BU715*DCF!G$46-DCF!G$5*MAX(BU715*DCF!G$46,0)-MAX(BU715-BT715,0)/Inputs!$B$24)*DCF!G$6</f>
        <v>-1015.3913401570444</v>
      </c>
      <c r="DC715" s="15">
        <f ca="1">(BV715*DCF!H$46-DCF!H$5*MAX(BV715*DCF!H$46,0)-MAX(BV715-BU715,0)/Inputs!$B$24)*DCF!H$6</f>
        <v>-351.9026667804045</v>
      </c>
      <c r="DD715" s="15">
        <f ca="1">(BW715*DCF!I$46-DCF!I$5*MAX(BW715*DCF!I$46,0)-MAX(BW715-BV715,0)/Inputs!$B$24)*DCF!I$6</f>
        <v>-794.34746527969548</v>
      </c>
      <c r="DE715" s="15">
        <f ca="1">(BX715*DCF!J$46-DCF!J$5*MAX(BX715*DCF!J$46,0)-MAX(BX715-BW715,0)/Inputs!$B$24)*DCF!J$6</f>
        <v>-1095.022420222733</v>
      </c>
      <c r="DF715" s="15">
        <f ca="1">(BY715*DCF!K$46-DCF!K$5*MAX(BY715*DCF!K$46,0)-MAX(BY715-BX715,0)/Inputs!$B$24)*DCF!K$6</f>
        <v>-1433.5958245440202</v>
      </c>
      <c r="DG715" s="15">
        <f ca="1">(BZ715*DCF!L$46-DCF!L$5*MAX(BZ715*DCF!L$46,0)-MAX(BZ715-BY715,0)/Inputs!$B$24)*DCF!L$6</f>
        <v>1573.8697530589416</v>
      </c>
      <c r="DH715" s="15">
        <f ca="1">(CA715*DCF!M$46-DCF!M$5*MAX(CA715*DCF!M$46,0)-MAX(CA715-BZ715,0)/Inputs!$B$24)*DCF!M$6</f>
        <v>-1175.2075753887714</v>
      </c>
      <c r="DI715" s="15">
        <f ca="1">SUM(CB715:CL715)+BE715*DCF!M$10*(1+Inputs!$B$30)*(1-Inputs!$B$33)*(1-Inputs!$B$30/Inputs!$B$31)/(Inputs!$B$29-Inputs!$B$30)*DCF!M$6</f>
        <v>215053.72072668673</v>
      </c>
      <c r="DJ715" s="15">
        <f ca="1">SUM(CM715:CW715)+BP715*DCF!M$28*(1+Inputs!$B$30)*(1-Inputs!$B$33)*(1-Inputs!$B$30/Inputs!$B$31)/(Inputs!$B$29-Inputs!$B$30)*DCF!M$6</f>
        <v>735713.29839557572</v>
      </c>
      <c r="DK715" s="15">
        <f ca="1">SUM(CX715:DH715)+CA715*DCF!M$46*(1+Inputs!$B$30)*(1-Inputs!$B$33)*(1-Inputs!$B$30/Inputs!$B$31)/(Inputs!$B$29-Inputs!$B$30)*DCF!M$6</f>
        <v>90271.266179897531</v>
      </c>
      <c r="DM715" s="15">
        <f ca="1">DI715+DJ715+DK715+Inputs!$B$34+Inputs!$B$36-Inputs!$B$35</f>
        <v>1117889.2853021601</v>
      </c>
    </row>
    <row r="716" spans="1:117" x14ac:dyDescent="0.75">
      <c r="A716" s="11">
        <v>703</v>
      </c>
      <c r="C716" s="23">
        <f t="shared" ca="1" si="400"/>
        <v>-1.2361094498821181</v>
      </c>
      <c r="D716" s="23">
        <f t="shared" ca="1" si="400"/>
        <v>0.65579989855184617</v>
      </c>
      <c r="E716" s="23">
        <f t="shared" ca="1" si="400"/>
        <v>-9.930269643290017E-2</v>
      </c>
      <c r="F716" s="23">
        <f t="shared" ca="1" si="400"/>
        <v>-0.61512785696022565</v>
      </c>
      <c r="G716" s="23">
        <f t="shared" ca="1" si="400"/>
        <v>9.1028512808812606E-2</v>
      </c>
      <c r="H716" s="23">
        <f t="shared" ca="1" si="400"/>
        <v>0.35327739230339494</v>
      </c>
      <c r="I716" s="23">
        <f t="shared" ca="1" si="400"/>
        <v>0.6516992293949927</v>
      </c>
      <c r="J716" s="23">
        <f t="shared" ca="1" si="400"/>
        <v>0.35761519231003053</v>
      </c>
      <c r="K716" s="23">
        <f t="shared" ca="1" si="400"/>
        <v>-1.9731141255390705</v>
      </c>
      <c r="L716" s="23">
        <f t="shared" ca="1" si="400"/>
        <v>0.69839124476963832</v>
      </c>
      <c r="M716" s="23">
        <f t="shared" ca="1" si="400"/>
        <v>-1.4901003176424874</v>
      </c>
      <c r="N716" s="23">
        <f ca="1">SQRT(Inputs!$B$38)*C716+SQRT(1-Inputs!$B$38)*_xlfn.NORM.S.INV(RAND())</f>
        <v>-1.1095576064436363</v>
      </c>
      <c r="O716" s="23">
        <f ca="1">SQRT(Inputs!$B$38)*D716+SQRT(1-Inputs!$B$38)*_xlfn.NORM.S.INV(RAND())</f>
        <v>0.32842931530894609</v>
      </c>
      <c r="P716" s="23">
        <f ca="1">SQRT(Inputs!$B$38)*E716+SQRT(1-Inputs!$B$38)*_xlfn.NORM.S.INV(RAND())</f>
        <v>0.67641670309736879</v>
      </c>
      <c r="Q716" s="23">
        <f ca="1">SQRT(Inputs!$B$38)*F716+SQRT(1-Inputs!$B$38)*_xlfn.NORM.S.INV(RAND())</f>
        <v>1.9257261650133117</v>
      </c>
      <c r="R716" s="23">
        <f ca="1">SQRT(Inputs!$B$38)*G716+SQRT(1-Inputs!$B$38)*_xlfn.NORM.S.INV(RAND())</f>
        <v>-0.58659520253991948</v>
      </c>
      <c r="S716" s="23">
        <f ca="1">SQRT(Inputs!$B$38)*H716+SQRT(1-Inputs!$B$38)*_xlfn.NORM.S.INV(RAND())</f>
        <v>-1.5266980716452494</v>
      </c>
      <c r="T716" s="23">
        <f ca="1">SQRT(Inputs!$B$38)*I716+SQRT(1-Inputs!$B$38)*_xlfn.NORM.S.INV(RAND())</f>
        <v>2.1944968517946704</v>
      </c>
      <c r="U716" s="23">
        <f ca="1">SQRT(Inputs!$B$38)*J716+SQRT(1-Inputs!$B$38)*_xlfn.NORM.S.INV(RAND())</f>
        <v>9.5487054989450967E-2</v>
      </c>
      <c r="V716" s="23">
        <f ca="1">SQRT(Inputs!$B$38)*K716+SQRT(1-Inputs!$B$38)*_xlfn.NORM.S.INV(RAND())</f>
        <v>-0.2670939032261026</v>
      </c>
      <c r="W716" s="23">
        <f ca="1">SQRT(Inputs!$B$38)*L716+SQRT(1-Inputs!$B$38)*_xlfn.NORM.S.INV(RAND())</f>
        <v>-0.90986217681808457</v>
      </c>
      <c r="X716" s="23">
        <f ca="1">SQRT(Inputs!$B$38)*M716+SQRT(1-Inputs!$B$38)*_xlfn.NORM.S.INV(RAND())</f>
        <v>-0.79432132247137099</v>
      </c>
      <c r="Y716" s="23">
        <f ca="1">SQRT(Inputs!$B$38)*C716+SQRT(1-Inputs!$B$38)*_xlfn.NORM.S.INV(RAND())</f>
        <v>-1.2315546333081324</v>
      </c>
      <c r="Z716" s="23">
        <f ca="1">SQRT(Inputs!$B$38)*D716+SQRT(1-Inputs!$B$38)*_xlfn.NORM.S.INV(RAND())</f>
        <v>0.73385346013929631</v>
      </c>
      <c r="AA716" s="23">
        <f ca="1">SQRT(Inputs!$B$38)*E716+SQRT(1-Inputs!$B$38)*_xlfn.NORM.S.INV(RAND())</f>
        <v>0.56749600372017095</v>
      </c>
      <c r="AB716" s="23">
        <f ca="1">SQRT(Inputs!$B$38)*F716+SQRT(1-Inputs!$B$38)*_xlfn.NORM.S.INV(RAND())</f>
        <v>1.0044142399487255E-2</v>
      </c>
      <c r="AC716" s="23">
        <f ca="1">SQRT(Inputs!$B$38)*G716+SQRT(1-Inputs!$B$38)*_xlfn.NORM.S.INV(RAND())</f>
        <v>-0.43254742901879362</v>
      </c>
      <c r="AD716" s="23">
        <f ca="1">SQRT(Inputs!$B$38)*H716+SQRT(1-Inputs!$B$38)*_xlfn.NORM.S.INV(RAND())</f>
        <v>-0.33012324485750794</v>
      </c>
      <c r="AE716" s="23">
        <f ca="1">SQRT(Inputs!$B$38)*I716+SQRT(1-Inputs!$B$38)*_xlfn.NORM.S.INV(RAND())</f>
        <v>0.76912147166456646</v>
      </c>
      <c r="AF716" s="23">
        <f ca="1">SQRT(Inputs!$B$38)*J716+SQRT(1-Inputs!$B$38)*_xlfn.NORM.S.INV(RAND())</f>
        <v>0.25314954534261991</v>
      </c>
      <c r="AG716" s="23">
        <f ca="1">SQRT(Inputs!$B$38)*K716+SQRT(1-Inputs!$B$38)*_xlfn.NORM.S.INV(RAND())</f>
        <v>-1.6868480119998126</v>
      </c>
      <c r="AH716" s="23">
        <f ca="1">SQRT(Inputs!$B$38)*L716+SQRT(1-Inputs!$B$38)*_xlfn.NORM.S.INV(RAND())</f>
        <v>4.6486076087558947E-2</v>
      </c>
      <c r="AI716" s="23">
        <f ca="1">SQRT(Inputs!$B$38)*M716+SQRT(1-Inputs!$B$38)*_xlfn.NORM.S.INV(RAND())</f>
        <v>-1.1026086642921882</v>
      </c>
      <c r="AJ716" s="23">
        <f ca="1">SQRT(Inputs!$B$38)*C716+SQRT(1-Inputs!$B$38)*_xlfn.NORM.S.INV(RAND())</f>
        <v>-1.499566124422461</v>
      </c>
      <c r="AK716" s="23">
        <f ca="1">SQRT(Inputs!$B$38)*D716+SQRT(1-Inputs!$B$38)*_xlfn.NORM.S.INV(RAND())</f>
        <v>-0.49961217866758367</v>
      </c>
      <c r="AL716" s="23">
        <f ca="1">SQRT(Inputs!$B$38)*E716+SQRT(1-Inputs!$B$38)*_xlfn.NORM.S.INV(RAND())</f>
        <v>9.7989054809793419E-2</v>
      </c>
      <c r="AM716" s="23">
        <f ca="1">SQRT(Inputs!$B$38)*F716+SQRT(1-Inputs!$B$38)*_xlfn.NORM.S.INV(RAND())</f>
        <v>-0.21003955515458486</v>
      </c>
      <c r="AN716" s="23">
        <f ca="1">SQRT(Inputs!$B$38)*G716+SQRT(1-Inputs!$B$38)*_xlfn.NORM.S.INV(RAND())</f>
        <v>-1.1131396439829175</v>
      </c>
      <c r="AO716" s="23">
        <f ca="1">SQRT(Inputs!$B$38)*H716+SQRT(1-Inputs!$B$38)*_xlfn.NORM.S.INV(RAND())</f>
        <v>1.2682614531200738</v>
      </c>
      <c r="AP716" s="23">
        <f ca="1">SQRT(Inputs!$B$38)*I716+SQRT(1-Inputs!$B$38)*_xlfn.NORM.S.INV(RAND())</f>
        <v>-0.22081543997864334</v>
      </c>
      <c r="AQ716" s="23">
        <f ca="1">SQRT(Inputs!$B$38)*J716+SQRT(1-Inputs!$B$38)*_xlfn.NORM.S.INV(RAND())</f>
        <v>0.27141390925066977</v>
      </c>
      <c r="AR716" s="23">
        <f ca="1">SQRT(Inputs!$B$38)*K716+SQRT(1-Inputs!$B$38)*_xlfn.NORM.S.INV(RAND())</f>
        <v>-1.2379364142394347</v>
      </c>
      <c r="AS716" s="23">
        <f ca="1">SQRT(Inputs!$B$38)*L716+SQRT(1-Inputs!$B$38)*_xlfn.NORM.S.INV(RAND())</f>
        <v>0.55127810156452262</v>
      </c>
      <c r="AT716" s="23">
        <f ca="1">SQRT(Inputs!$B$38)*M716+SQRT(1-Inputs!$B$38)*_xlfn.NORM.S.INV(RAND())</f>
        <v>-0.80035486760342645</v>
      </c>
      <c r="AU716" s="15">
        <f ca="1">Inputs!$B$6*EXP($B$8-0.5*C$5^2+C$5*N716)</f>
        <v>4146.4379286476415</v>
      </c>
      <c r="AV716" s="15">
        <f t="shared" ca="1" si="365"/>
        <v>5296.9020865711582</v>
      </c>
      <c r="AW716" s="15">
        <f t="shared" ca="1" si="366"/>
        <v>7075.6098140412687</v>
      </c>
      <c r="AX716" s="15">
        <f t="shared" ca="1" si="367"/>
        <v>10988.267941609816</v>
      </c>
      <c r="AY716" s="15">
        <f t="shared" ca="1" si="368"/>
        <v>12539.620608628633</v>
      </c>
      <c r="AZ716" s="15">
        <f t="shared" ca="1" si="369"/>
        <v>12963.05146650626</v>
      </c>
      <c r="BA716" s="15">
        <f t="shared" ca="1" si="370"/>
        <v>19959.271079621703</v>
      </c>
      <c r="BB716" s="15">
        <f t="shared" ca="1" si="371"/>
        <v>24671.128414593964</v>
      </c>
      <c r="BC716" s="15">
        <f t="shared" ca="1" si="372"/>
        <v>29446.769285982253</v>
      </c>
      <c r="BD716" s="15">
        <f t="shared" ca="1" si="373"/>
        <v>33131.994254859033</v>
      </c>
      <c r="BE716" s="15">
        <f t="shared" ca="1" si="374"/>
        <v>37765.524927396284</v>
      </c>
      <c r="BF716" s="15">
        <f ca="1">Inputs!$B$13*EXP($B$9-0.5*C$6^2+C$6*Y716)</f>
        <v>10834.77740347189</v>
      </c>
      <c r="BG716" s="15">
        <f t="shared" ca="1" si="375"/>
        <v>15074.281826286537</v>
      </c>
      <c r="BH716" s="15">
        <f t="shared" ca="1" si="376"/>
        <v>20235.770289739368</v>
      </c>
      <c r="BI716" s="15">
        <f t="shared" ca="1" si="377"/>
        <v>24809.952996333228</v>
      </c>
      <c r="BJ716" s="15">
        <f t="shared" ca="1" si="378"/>
        <v>28576.903678117731</v>
      </c>
      <c r="BK716" s="15">
        <f t="shared" ca="1" si="379"/>
        <v>33531.32008708705</v>
      </c>
      <c r="BL716" s="15">
        <f t="shared" ca="1" si="380"/>
        <v>45506.142428768413</v>
      </c>
      <c r="BM716" s="15">
        <f t="shared" ca="1" si="381"/>
        <v>57723.934499875635</v>
      </c>
      <c r="BN716" s="15">
        <f t="shared" ca="1" si="382"/>
        <v>57999.788141439247</v>
      </c>
      <c r="BO716" s="15">
        <f t="shared" ca="1" si="383"/>
        <v>71749.413894728175</v>
      </c>
      <c r="BP716" s="15">
        <f t="shared" ca="1" si="384"/>
        <v>77939.489793526751</v>
      </c>
      <c r="BQ716" s="15">
        <f ca="1">Inputs!$B$20*EXP($B$10-0.5*C$7^2+C$7*AJ716)</f>
        <v>2520.1117920063916</v>
      </c>
      <c r="BR716" s="15">
        <f t="shared" ca="1" si="385"/>
        <v>2917.7650796015241</v>
      </c>
      <c r="BS716" s="15">
        <f t="shared" ca="1" si="386"/>
        <v>4109.6093528831689</v>
      </c>
      <c r="BT716" s="15">
        <f t="shared" ca="1" si="387"/>
        <v>5362.4919166387172</v>
      </c>
      <c r="BU716" s="15">
        <f t="shared" ca="1" si="388"/>
        <v>5676.9713441524591</v>
      </c>
      <c r="BV716" s="15">
        <f t="shared" ca="1" si="389"/>
        <v>10510.61478111442</v>
      </c>
      <c r="BW716" s="15">
        <f t="shared" ca="1" si="390"/>
        <v>13997.274156665766</v>
      </c>
      <c r="BX716" s="15">
        <f t="shared" ca="1" si="391"/>
        <v>20672.187273465814</v>
      </c>
      <c r="BY716" s="15">
        <f t="shared" ca="1" si="392"/>
        <v>22856.803569070988</v>
      </c>
      <c r="BZ716" s="15">
        <f t="shared" ca="1" si="393"/>
        <v>35491.917535516048</v>
      </c>
      <c r="CA716" s="15">
        <f t="shared" ca="1" si="394"/>
        <v>43245.905944443293</v>
      </c>
      <c r="CB716" s="15">
        <f ca="1">(AU716*DCF!C$10-DCF!C$5*MAX(AU716*DCF!C$10,0)-MAX(AU716-Inputs!$B$6,0)/Inputs!$B$10)*DCF!C$6</f>
        <v>1048.8911136345541</v>
      </c>
      <c r="CC716" s="15">
        <f ca="1">(AV716*DCF!D$10-DCF!D$5*MAX(AV716*DCF!D$10,0)-MAX(AV716-AU716,0)/Inputs!$B$10)*DCF!D$6</f>
        <v>1010.5734231443496</v>
      </c>
      <c r="CD716" s="15">
        <f ca="1">(AW716*DCF!E$10-DCF!E$5*MAX(AW716*DCF!E$10,0)-MAX(AW716-AV716,0)/Inputs!$B$10)*DCF!E$6</f>
        <v>1233.0070323366772</v>
      </c>
      <c r="CE716" s="15">
        <f ca="1">(AX716*DCF!F$10-DCF!F$5*MAX(AX716*DCF!F$10,0)-MAX(AX716-AW716,0)/Inputs!$B$10)*DCF!F$6</f>
        <v>1584.5942296599667</v>
      </c>
      <c r="CF716" s="15">
        <f ca="1">(AY716*DCF!G$10-DCF!G$5*MAX(AY716*DCF!G$10,0)-MAX(AY716-AX716,0)/Inputs!$B$10)*DCF!G$6</f>
        <v>2285.4647381179016</v>
      </c>
      <c r="CG716" s="15">
        <f ca="1">(AZ716*DCF!H$10-DCF!H$5*MAX(AZ716*DCF!H$10,0)-MAX(AZ716-AY716,0)/Inputs!$B$10)*DCF!H$6</f>
        <v>2441.5980005668671</v>
      </c>
      <c r="CH716" s="15">
        <f ca="1">(BA716*DCF!I$10-DCF!I$5*MAX(BA716*DCF!I$10,0)-MAX(BA716-AZ716,0)/Inputs!$B$10)*DCF!I$6</f>
        <v>2498.2055678932202</v>
      </c>
      <c r="CI716" s="15">
        <f ca="1">(BB716*DCF!J$10-DCF!J$5*MAX(BB716*DCF!J$10,0)-MAX(BB716-BA716,0)/Inputs!$B$10)*DCF!J$6</f>
        <v>3519.6185470257756</v>
      </c>
      <c r="CJ716" s="15">
        <f ca="1">(BC716*DCF!K$10-DCF!K$5*MAX(BC716*DCF!K$10,0)-MAX(BC716-BB716,0)/Inputs!$B$10)*DCF!K$6</f>
        <v>4071.9399138253161</v>
      </c>
      <c r="CK716" s="15">
        <f ca="1">(BD716*DCF!L$10-DCF!L$5*MAX(BD716*DCF!L$10,0)-MAX(BD716-BC716,0)/Inputs!$B$10)*DCF!L$6</f>
        <v>4520.3755130840382</v>
      </c>
      <c r="CL716" s="15">
        <f ca="1">(BE716*DCF!M$10-DCF!M$5*MAX(BE716*DCF!M$10,0)-MAX(BE716-BD716,0)/Inputs!$B$10)*DCF!M$6</f>
        <v>4775.6792806330532</v>
      </c>
      <c r="CM716" s="15">
        <f ca="1">(BF716*DCF!C$28-DCF!C$5*MAX(BF716*DCF!C$28,0)-MAX(BF716-Inputs!$B$13,0)/Inputs!$B$17)*DCF!C$6</f>
        <v>3306.7030076826195</v>
      </c>
      <c r="CN716" s="15">
        <f ca="1">(BG716*DCF!D$28-DCF!D$5*MAX(BG716*DCF!D$28,0)-MAX(BG716-BF716,0)/Inputs!$B$17)*DCF!D$6</f>
        <v>3535.2429951523873</v>
      </c>
      <c r="CO716" s="15">
        <f ca="1">(BH716*DCF!E$28-DCF!E$5*MAX(BH716*DCF!E$28,0)-MAX(BH716-BG716,0)/Inputs!$B$17)*DCF!E$6</f>
        <v>4713.8721437717686</v>
      </c>
      <c r="CP716" s="15">
        <f ca="1">(BI716*DCF!F$28-DCF!F$5*MAX(BI716*DCF!F$28,0)-MAX(BI716-BH716,0)/Inputs!$B$17)*DCF!F$6</f>
        <v>5902.4464607361151</v>
      </c>
      <c r="CQ716" s="15">
        <f ca="1">(BJ716*DCF!G$28-DCF!G$5*MAX(BJ716*DCF!G$28,0)-MAX(BJ716-BI716,0)/Inputs!$B$17)*DCF!G$6</f>
        <v>6780.9305798838705</v>
      </c>
      <c r="CR716" s="15">
        <f ca="1">(BK716*DCF!H$28-DCF!H$5*MAX(BK716*DCF!H$28,0)-MAX(BK716-BJ716,0)/Inputs!$B$17)*DCF!H$6</f>
        <v>7522.8881280397563</v>
      </c>
      <c r="CS716" s="15">
        <f ca="1">(BL716*DCF!I$28-DCF!I$5*MAX(BL716*DCF!I$28,0)-MAX(BL716-BK716,0)/Inputs!$B$17)*DCF!I$6</f>
        <v>8982.1534778488003</v>
      </c>
      <c r="CT716" s="15">
        <f ca="1">(BM716*DCF!J$28-DCF!J$5*MAX(BM716*DCF!J$28,0)-MAX(BM716-BL716,0)/Inputs!$B$17)*DCF!J$6</f>
        <v>11257.250004550351</v>
      </c>
      <c r="CU716" s="15">
        <f ca="1">(BN716*DCF!K$28-DCF!K$5*MAX(BN716*DCF!K$28,0)-MAX(BN716-BM716,0)/Inputs!$B$17)*DCF!K$6</f>
        <v>12214.794376125496</v>
      </c>
      <c r="CV716" s="15">
        <f ca="1">(BO716*DCF!L$28-DCF!L$5*MAX(BO716*DCF!L$28,0)-MAX(BO716-BN716,0)/Inputs!$B$17)*DCF!L$6</f>
        <v>12759.721001836877</v>
      </c>
      <c r="CW716" s="15">
        <f ca="1">(BP716*DCF!M$28-DCF!M$5*MAX(BP716*DCF!M$28,0)-MAX(BP716-BO716,0)/Inputs!$B$17)*DCF!M$6</f>
        <v>14017.323242287523</v>
      </c>
      <c r="CX716" s="15">
        <f ca="1">(BQ716*DCF!C$46-DCF!C$5*MAX(BQ716*DCF!C$46,0)-MAX(BQ716-Inputs!$B$20,0)/Inputs!$B$24)*DCF!C$6</f>
        <v>-582.0119612023999</v>
      </c>
      <c r="CY716" s="15">
        <f ca="1">(BR716*DCF!D$46-DCF!D$5*MAX(BR716*DCF!D$46,0)-MAX(BR716-BQ716,0)/Inputs!$B$24)*DCF!D$6</f>
        <v>-667.66981292160801</v>
      </c>
      <c r="CZ716" s="15">
        <f ca="1">(BS716*DCF!E$46-DCF!E$5*MAX(BS716*DCF!E$46,0)-MAX(BS716-BR716,0)/Inputs!$B$24)*DCF!E$6</f>
        <v>-955.76066291890413</v>
      </c>
      <c r="DA716" s="15">
        <f ca="1">(BT716*DCF!F$46-DCF!F$5*MAX(BT716*DCF!F$46,0)-MAX(BT716-BS716,0)/Inputs!$B$24)*DCF!F$6</f>
        <v>-846.74471373238521</v>
      </c>
      <c r="DB716" s="15">
        <f ca="1">(BU716*DCF!G$46-DCF!G$5*MAX(BU716*DCF!G$46,0)-MAX(BU716-BT716,0)/Inputs!$B$24)*DCF!G$6</f>
        <v>-296.74676575226113</v>
      </c>
      <c r="DC716" s="15">
        <f ca="1">(BV716*DCF!H$46-DCF!H$5*MAX(BV716*DCF!H$46,0)-MAX(BV716-BU716,0)/Inputs!$B$24)*DCF!H$6</f>
        <v>-1502.0250818112224</v>
      </c>
      <c r="DD716" s="15">
        <f ca="1">(BW716*DCF!I$46-DCF!I$5*MAX(BW716*DCF!I$46,0)-MAX(BW716-BV716,0)/Inputs!$B$24)*DCF!I$6</f>
        <v>-677.61255180378316</v>
      </c>
      <c r="DE716" s="15">
        <f ca="1">(BX716*DCF!J$46-DCF!J$5*MAX(BX716*DCF!J$46,0)-MAX(BX716-BW716,0)/Inputs!$B$24)*DCF!J$6</f>
        <v>-902.93683204886838</v>
      </c>
      <c r="DF716" s="15">
        <f ca="1">(BY716*DCF!K$46-DCF!K$5*MAX(BY716*DCF!K$46,0)-MAX(BY716-BX716,0)/Inputs!$B$24)*DCF!K$6</f>
        <v>770.48401890056959</v>
      </c>
      <c r="DG716" s="15">
        <f ca="1">(BZ716*DCF!L$46-DCF!L$5*MAX(BZ716*DCF!L$46,0)-MAX(BZ716-BY716,0)/Inputs!$B$24)*DCF!L$6</f>
        <v>-405.97605948885797</v>
      </c>
      <c r="DH716" s="15">
        <f ca="1">(CA716*DCF!M$46-DCF!M$5*MAX(CA716*DCF!M$46,0)-MAX(CA716-BZ716,0)/Inputs!$B$24)*DCF!M$6</f>
        <v>1769.2899222945148</v>
      </c>
      <c r="DI716" s="15">
        <f ca="1">SUM(CB716:CL716)+BE716*DCF!M$10*(1+Inputs!$B$30)*(1-Inputs!$B$33)*(1-Inputs!$B$30/Inputs!$B$31)/(Inputs!$B$29-Inputs!$B$30)*DCF!M$6</f>
        <v>134091.90263023271</v>
      </c>
      <c r="DJ716" s="15">
        <f ca="1">SUM(CM716:CW716)+BP716*DCF!M$28*(1+Inputs!$B$30)*(1-Inputs!$B$33)*(1-Inputs!$B$30/Inputs!$B$31)/(Inputs!$B$29-Inputs!$B$30)*DCF!M$6</f>
        <v>380202.16640250257</v>
      </c>
      <c r="DK716" s="15">
        <f ca="1">SUM(CX716:DH716)+CA716*DCF!M$46*(1+Inputs!$B$30)*(1-Inputs!$B$33)*(1-Inputs!$B$30/Inputs!$B$31)/(Inputs!$B$29-Inputs!$B$30)*DCF!M$6</f>
        <v>62565.582894675506</v>
      </c>
      <c r="DM716" s="15">
        <f ca="1">DI716+DJ716+DK716+Inputs!$B$34+Inputs!$B$36-Inputs!$B$35</f>
        <v>653710.65192741086</v>
      </c>
    </row>
    <row r="717" spans="1:117" x14ac:dyDescent="0.75">
      <c r="A717" s="11">
        <v>704</v>
      </c>
      <c r="C717" s="23">
        <f t="shared" ca="1" si="400"/>
        <v>-1.2824590069632749</v>
      </c>
      <c r="D717" s="23">
        <f t="shared" ca="1" si="400"/>
        <v>2.047541964943449</v>
      </c>
      <c r="E717" s="23">
        <f t="shared" ca="1" si="400"/>
        <v>0.8248322639838106</v>
      </c>
      <c r="F717" s="23">
        <f t="shared" ca="1" si="400"/>
        <v>-1.1043193148182253</v>
      </c>
      <c r="G717" s="23">
        <f t="shared" ca="1" si="400"/>
        <v>8.5109602887517372E-2</v>
      </c>
      <c r="H717" s="23">
        <f t="shared" ca="1" si="400"/>
        <v>-0.56448411911504759</v>
      </c>
      <c r="I717" s="23">
        <f t="shared" ca="1" si="400"/>
        <v>1.7599556246526193</v>
      </c>
      <c r="J717" s="23">
        <f t="shared" ca="1" si="400"/>
        <v>1.1642630684916087</v>
      </c>
      <c r="K717" s="23">
        <f t="shared" ca="1" si="400"/>
        <v>-0.58091851157368879</v>
      </c>
      <c r="L717" s="23">
        <f t="shared" ca="1" si="400"/>
        <v>1.1758329876733575</v>
      </c>
      <c r="M717" s="23">
        <f t="shared" ca="1" si="400"/>
        <v>1.5790530402147096</v>
      </c>
      <c r="N717" s="23">
        <f ca="1">SQRT(Inputs!$B$38)*C717+SQRT(1-Inputs!$B$38)*_xlfn.NORM.S.INV(RAND())</f>
        <v>-0.89789840465892767</v>
      </c>
      <c r="O717" s="23">
        <f ca="1">SQRT(Inputs!$B$38)*D717+SQRT(1-Inputs!$B$38)*_xlfn.NORM.S.INV(RAND())</f>
        <v>1.4064502852839675</v>
      </c>
      <c r="P717" s="23">
        <f ca="1">SQRT(Inputs!$B$38)*E717+SQRT(1-Inputs!$B$38)*_xlfn.NORM.S.INV(RAND())</f>
        <v>1.1755736778001071</v>
      </c>
      <c r="Q717" s="23">
        <f ca="1">SQRT(Inputs!$B$38)*F717+SQRT(1-Inputs!$B$38)*_xlfn.NORM.S.INV(RAND())</f>
        <v>-0.41030724723833728</v>
      </c>
      <c r="R717" s="23">
        <f ca="1">SQRT(Inputs!$B$38)*G717+SQRT(1-Inputs!$B$38)*_xlfn.NORM.S.INV(RAND())</f>
        <v>9.267522146476978E-2</v>
      </c>
      <c r="S717" s="23">
        <f ca="1">SQRT(Inputs!$B$38)*H717+SQRT(1-Inputs!$B$38)*_xlfn.NORM.S.INV(RAND())</f>
        <v>1.1568769145734707</v>
      </c>
      <c r="T717" s="23">
        <f ca="1">SQRT(Inputs!$B$38)*I717+SQRT(1-Inputs!$B$38)*_xlfn.NORM.S.INV(RAND())</f>
        <v>-0.44828516246788275</v>
      </c>
      <c r="U717" s="23">
        <f ca="1">SQRT(Inputs!$B$38)*J717+SQRT(1-Inputs!$B$38)*_xlfn.NORM.S.INV(RAND())</f>
        <v>0.31991630690344247</v>
      </c>
      <c r="V717" s="23">
        <f ca="1">SQRT(Inputs!$B$38)*K717+SQRT(1-Inputs!$B$38)*_xlfn.NORM.S.INV(RAND())</f>
        <v>-0.50748131612472391</v>
      </c>
      <c r="W717" s="23">
        <f ca="1">SQRT(Inputs!$B$38)*L717+SQRT(1-Inputs!$B$38)*_xlfn.NORM.S.INV(RAND())</f>
        <v>-1.0651517632674752</v>
      </c>
      <c r="X717" s="23">
        <f ca="1">SQRT(Inputs!$B$38)*M717+SQRT(1-Inputs!$B$38)*_xlfn.NORM.S.INV(RAND())</f>
        <v>0.91677753810424534</v>
      </c>
      <c r="Y717" s="23">
        <f ca="1">SQRT(Inputs!$B$38)*C717+SQRT(1-Inputs!$B$38)*_xlfn.NORM.S.INV(RAND())</f>
        <v>-0.61295794114291735</v>
      </c>
      <c r="Z717" s="23">
        <f ca="1">SQRT(Inputs!$B$38)*D717+SQRT(1-Inputs!$B$38)*_xlfn.NORM.S.INV(RAND())</f>
        <v>0.42947630962591354</v>
      </c>
      <c r="AA717" s="23">
        <f ca="1">SQRT(Inputs!$B$38)*E717+SQRT(1-Inputs!$B$38)*_xlfn.NORM.S.INV(RAND())</f>
        <v>0.4999783591601884</v>
      </c>
      <c r="AB717" s="23">
        <f ca="1">SQRT(Inputs!$B$38)*F717+SQRT(1-Inputs!$B$38)*_xlfn.NORM.S.INV(RAND())</f>
        <v>0.31987891172991967</v>
      </c>
      <c r="AC717" s="23">
        <f ca="1">SQRT(Inputs!$B$38)*G717+SQRT(1-Inputs!$B$38)*_xlfn.NORM.S.INV(RAND())</f>
        <v>-0.77534699679327268</v>
      </c>
      <c r="AD717" s="23">
        <f ca="1">SQRT(Inputs!$B$38)*H717+SQRT(1-Inputs!$B$38)*_xlfn.NORM.S.INV(RAND())</f>
        <v>-0.28218751193561326</v>
      </c>
      <c r="AE717" s="23">
        <f ca="1">SQRT(Inputs!$B$38)*I717+SQRT(1-Inputs!$B$38)*_xlfn.NORM.S.INV(RAND())</f>
        <v>1.1808437354382417</v>
      </c>
      <c r="AF717" s="23">
        <f ca="1">SQRT(Inputs!$B$38)*J717+SQRT(1-Inputs!$B$38)*_xlfn.NORM.S.INV(RAND())</f>
        <v>0.13763923199666372</v>
      </c>
      <c r="AG717" s="23">
        <f ca="1">SQRT(Inputs!$B$38)*K717+SQRT(1-Inputs!$B$38)*_xlfn.NORM.S.INV(RAND())</f>
        <v>-0.75518533258173992</v>
      </c>
      <c r="AH717" s="23">
        <f ca="1">SQRT(Inputs!$B$38)*L717+SQRT(1-Inputs!$B$38)*_xlfn.NORM.S.INV(RAND())</f>
        <v>0.20913588034674402</v>
      </c>
      <c r="AI717" s="23">
        <f ca="1">SQRT(Inputs!$B$38)*M717+SQRT(1-Inputs!$B$38)*_xlfn.NORM.S.INV(RAND())</f>
        <v>1.5503185661832053</v>
      </c>
      <c r="AJ717" s="23">
        <f ca="1">SQRT(Inputs!$B$38)*C717+SQRT(1-Inputs!$B$38)*_xlfn.NORM.S.INV(RAND())</f>
        <v>-0.21694916127365921</v>
      </c>
      <c r="AK717" s="23">
        <f ca="1">SQRT(Inputs!$B$38)*D717+SQRT(1-Inputs!$B$38)*_xlfn.NORM.S.INV(RAND())</f>
        <v>2.3480004483802328</v>
      </c>
      <c r="AL717" s="23">
        <f ca="1">SQRT(Inputs!$B$38)*E717+SQRT(1-Inputs!$B$38)*_xlfn.NORM.S.INV(RAND())</f>
        <v>-0.17415227973806796</v>
      </c>
      <c r="AM717" s="23">
        <f ca="1">SQRT(Inputs!$B$38)*F717+SQRT(1-Inputs!$B$38)*_xlfn.NORM.S.INV(RAND())</f>
        <v>-1.230132175569318</v>
      </c>
      <c r="AN717" s="23">
        <f ca="1">SQRT(Inputs!$B$38)*G717+SQRT(1-Inputs!$B$38)*_xlfn.NORM.S.INV(RAND())</f>
        <v>1.1357173245354617</v>
      </c>
      <c r="AO717" s="23">
        <f ca="1">SQRT(Inputs!$B$38)*H717+SQRT(1-Inputs!$B$38)*_xlfn.NORM.S.INV(RAND())</f>
        <v>1.1545539867717518</v>
      </c>
      <c r="AP717" s="23">
        <f ca="1">SQRT(Inputs!$B$38)*I717+SQRT(1-Inputs!$B$38)*_xlfn.NORM.S.INV(RAND())</f>
        <v>1.0019229183260343</v>
      </c>
      <c r="AQ717" s="23">
        <f ca="1">SQRT(Inputs!$B$38)*J717+SQRT(1-Inputs!$B$38)*_xlfn.NORM.S.INV(RAND())</f>
        <v>3.1371721127488374</v>
      </c>
      <c r="AR717" s="23">
        <f ca="1">SQRT(Inputs!$B$38)*K717+SQRT(1-Inputs!$B$38)*_xlfn.NORM.S.INV(RAND())</f>
        <v>-0.90122578136854159</v>
      </c>
      <c r="AS717" s="23">
        <f ca="1">SQRT(Inputs!$B$38)*L717+SQRT(1-Inputs!$B$38)*_xlfn.NORM.S.INV(RAND())</f>
        <v>0.86980162526502558</v>
      </c>
      <c r="AT717" s="23">
        <f ca="1">SQRT(Inputs!$B$38)*M717+SQRT(1-Inputs!$B$38)*_xlfn.NORM.S.INV(RAND())</f>
        <v>0.62781155521921683</v>
      </c>
      <c r="AU717" s="15">
        <f ca="1">Inputs!$B$6*EXP($B$8-0.5*C$5^2+C$5*N717)</f>
        <v>4290.9646213677088</v>
      </c>
      <c r="AV717" s="15">
        <f t="shared" ca="1" si="365"/>
        <v>6423.0150911850114</v>
      </c>
      <c r="AW717" s="15">
        <f t="shared" ca="1" si="366"/>
        <v>9177.4190541210501</v>
      </c>
      <c r="AX717" s="15">
        <f t="shared" ca="1" si="367"/>
        <v>10644.817098275125</v>
      </c>
      <c r="AY717" s="15">
        <f t="shared" ca="1" si="368"/>
        <v>13150.619134219076</v>
      </c>
      <c r="AZ717" s="15">
        <f t="shared" ca="1" si="369"/>
        <v>18268.758219368599</v>
      </c>
      <c r="BA717" s="15">
        <f t="shared" ca="1" si="370"/>
        <v>21331.615581451078</v>
      </c>
      <c r="BB717" s="15">
        <f t="shared" ca="1" si="371"/>
        <v>26967.048078588323</v>
      </c>
      <c r="BC717" s="15">
        <f t="shared" ca="1" si="372"/>
        <v>31448.825625503123</v>
      </c>
      <c r="BD717" s="15">
        <f t="shared" ca="1" si="373"/>
        <v>34874.36616284083</v>
      </c>
      <c r="BE717" s="15">
        <f t="shared" ca="1" si="374"/>
        <v>46455.586552054017</v>
      </c>
      <c r="BF717" s="15">
        <f ca="1">Inputs!$B$13*EXP($B$9-0.5*C$6^2+C$6*Y717)</f>
        <v>12248.41396125694</v>
      </c>
      <c r="BG717" s="15">
        <f t="shared" ca="1" si="375"/>
        <v>16130.374979584794</v>
      </c>
      <c r="BH717" s="15">
        <f t="shared" ca="1" si="376"/>
        <v>21412.344078865313</v>
      </c>
      <c r="BI717" s="15">
        <f t="shared" ca="1" si="377"/>
        <v>27534.788607222461</v>
      </c>
      <c r="BJ717" s="15">
        <f t="shared" ca="1" si="378"/>
        <v>30186.389493428622</v>
      </c>
      <c r="BK717" s="15">
        <f t="shared" ca="1" si="379"/>
        <v>35651.755028501466</v>
      </c>
      <c r="BL717" s="15">
        <f t="shared" ca="1" si="380"/>
        <v>51035.50270021629</v>
      </c>
      <c r="BM717" s="15">
        <f t="shared" ca="1" si="381"/>
        <v>63815.527376939091</v>
      </c>
      <c r="BN717" s="15">
        <f t="shared" ca="1" si="382"/>
        <v>71694.253794157426</v>
      </c>
      <c r="BO717" s="15">
        <f t="shared" ca="1" si="383"/>
        <v>90383.107088337201</v>
      </c>
      <c r="BP717" s="15">
        <f t="shared" ca="1" si="384"/>
        <v>132605.35986904465</v>
      </c>
      <c r="BQ717" s="15">
        <f ca="1">Inputs!$B$20*EXP($B$10-0.5*C$7^2+C$7*AJ717)</f>
        <v>3971.8234436521152</v>
      </c>
      <c r="BR717" s="15">
        <f t="shared" ca="1" si="385"/>
        <v>11359.845614262616</v>
      </c>
      <c r="BS717" s="15">
        <f t="shared" ca="1" si="386"/>
        <v>14797.157129331679</v>
      </c>
      <c r="BT717" s="15">
        <f t="shared" ca="1" si="387"/>
        <v>14774.942833212721</v>
      </c>
      <c r="BU717" s="15">
        <f t="shared" ca="1" si="388"/>
        <v>26952.536191517989</v>
      </c>
      <c r="BV717" s="15">
        <f t="shared" ca="1" si="389"/>
        <v>48639.067897018424</v>
      </c>
      <c r="BW717" s="15">
        <f t="shared" ca="1" si="390"/>
        <v>83905.876198519836</v>
      </c>
      <c r="BX717" s="15">
        <f t="shared" ca="1" si="391"/>
        <v>220111.14198367071</v>
      </c>
      <c r="BY717" s="15">
        <f t="shared" ca="1" si="392"/>
        <v>259566.59900496461</v>
      </c>
      <c r="BZ717" s="15">
        <f t="shared" ca="1" si="393"/>
        <v>427359.20235433971</v>
      </c>
      <c r="CA717" s="15">
        <f t="shared" ca="1" si="394"/>
        <v>671160.80434639403</v>
      </c>
      <c r="CB717" s="15">
        <f ca="1">(AU717*DCF!C$10-DCF!C$5*MAX(AU717*DCF!C$10,0)-MAX(AU717-Inputs!$B$6,0)/Inputs!$B$10)*DCF!C$6</f>
        <v>1047.8606125549031</v>
      </c>
      <c r="CC717" s="15">
        <f ca="1">(AV717*DCF!D$10-DCF!D$5*MAX(AV717*DCF!D$10,0)-MAX(AV717-AU717,0)/Inputs!$B$10)*DCF!D$6</f>
        <v>1045.7217066372689</v>
      </c>
      <c r="CD717" s="15">
        <f ca="1">(AW717*DCF!E$10-DCF!E$5*MAX(AW717*DCF!E$10,0)-MAX(AW717-AV717,0)/Inputs!$B$10)*DCF!E$6</f>
        <v>1498.5141304392614</v>
      </c>
      <c r="CE717" s="15">
        <f ca="1">(AX717*DCF!F$10-DCF!F$5*MAX(AX717*DCF!F$10,0)-MAX(AX717-AW717,0)/Inputs!$B$10)*DCF!F$6</f>
        <v>2018.4174561627985</v>
      </c>
      <c r="CF717" s="15">
        <f ca="1">(AY717*DCF!G$10-DCF!G$5*MAX(AY717*DCF!G$10,0)-MAX(AY717-AX717,0)/Inputs!$B$10)*DCF!G$6</f>
        <v>2227.893118845413</v>
      </c>
      <c r="CG717" s="15">
        <f ca="1">(AZ717*DCF!H$10-DCF!H$5*MAX(AZ717*DCF!H$10,0)-MAX(AZ717-AY717,0)/Inputs!$B$10)*DCF!H$6</f>
        <v>2638.0751627969034</v>
      </c>
      <c r="CH717" s="15">
        <f ca="1">(BA717*DCF!I$10-DCF!I$5*MAX(BA717*DCF!I$10,0)-MAX(BA717-AZ717,0)/Inputs!$B$10)*DCF!I$6</f>
        <v>3394.0920668183535</v>
      </c>
      <c r="CI717" s="15">
        <f ca="1">(BB717*DCF!J$10-DCF!J$5*MAX(BB717*DCF!J$10,0)-MAX(BB717-BA717,0)/Inputs!$B$10)*DCF!J$6</f>
        <v>3773.6510921164504</v>
      </c>
      <c r="CJ717" s="15">
        <f ca="1">(BC717*DCF!K$10-DCF!K$5*MAX(BC717*DCF!K$10,0)-MAX(BC717-BB717,0)/Inputs!$B$10)*DCF!K$6</f>
        <v>4435.3752232832448</v>
      </c>
      <c r="CK717" s="15">
        <f ca="1">(BD717*DCF!L$10-DCF!L$5*MAX(BD717*DCF!L$10,0)-MAX(BD717-BC717,0)/Inputs!$B$10)*DCF!L$6</f>
        <v>4816.739731350709</v>
      </c>
      <c r="CL717" s="15">
        <f ca="1">(BE717*DCF!M$10-DCF!M$5*MAX(BE717*DCF!M$10,0)-MAX(BE717-BD717,0)/Inputs!$B$10)*DCF!M$6</f>
        <v>5171.9836014574503</v>
      </c>
      <c r="CM717" s="15">
        <f ca="1">(BF717*DCF!C$28-DCF!C$5*MAX(BF717*DCF!C$28,0)-MAX(BF717-Inputs!$B$13,0)/Inputs!$B$17)*DCF!C$6</f>
        <v>3539.1947456585699</v>
      </c>
      <c r="CN717" s="15">
        <f ca="1">(BG717*DCF!D$28-DCF!D$5*MAX(BG717*DCF!D$28,0)-MAX(BG717-BF717,0)/Inputs!$B$17)*DCF!D$6</f>
        <v>3922.5671877383502</v>
      </c>
      <c r="CO717" s="15">
        <f ca="1">(BH717*DCF!E$28-DCF!E$5*MAX(BH717*DCF!E$28,0)-MAX(BH717-BG717,0)/Inputs!$B$17)*DCF!E$6</f>
        <v>5023.3537165149519</v>
      </c>
      <c r="CP717" s="15">
        <f ca="1">(BI717*DCF!F$28-DCF!F$5*MAX(BI717*DCF!F$28,0)-MAX(BI717-BH717,0)/Inputs!$B$17)*DCF!F$6</f>
        <v>6360.2820177755339</v>
      </c>
      <c r="CQ717" s="15">
        <f ca="1">(BJ717*DCF!G$28-DCF!G$5*MAX(BJ717*DCF!G$28,0)-MAX(BJ717-BI717,0)/Inputs!$B$17)*DCF!G$6</f>
        <v>7386.1147031056362</v>
      </c>
      <c r="CR717" s="15">
        <f ca="1">(BK717*DCF!H$28-DCF!H$5*MAX(BK717*DCF!H$28,0)-MAX(BK717-BJ717,0)/Inputs!$B$17)*DCF!H$6</f>
        <v>7967.9079280841706</v>
      </c>
      <c r="CS717" s="15">
        <f ca="1">(BL717*DCF!I$28-DCF!I$5*MAX(BL717*DCF!I$28,0)-MAX(BL717-BK717,0)/Inputs!$B$17)*DCF!I$6</f>
        <v>9793.114045828137</v>
      </c>
      <c r="CT717" s="15">
        <f ca="1">(BM717*DCF!J$28-DCF!J$5*MAX(BM717*DCF!J$28,0)-MAX(BM717-BL717,0)/Inputs!$B$17)*DCF!J$6</f>
        <v>12541.633467663418</v>
      </c>
      <c r="CU717" s="15">
        <f ca="1">(BN717*DCF!K$28-DCF!K$5*MAX(BN717*DCF!K$28,0)-MAX(BN717-BM717,0)/Inputs!$B$17)*DCF!K$6</f>
        <v>14175.585261680084</v>
      </c>
      <c r="CV717" s="15">
        <f ca="1">(BO717*DCF!L$28-DCF!L$5*MAX(BO717*DCF!L$28,0)-MAX(BO717-BN717,0)/Inputs!$B$17)*DCF!L$6</f>
        <v>15918.652080483696</v>
      </c>
      <c r="CW717" s="15">
        <f ca="1">(BP717*DCF!M$28-DCF!M$5*MAX(BP717*DCF!M$28,0)-MAX(BP717-BO717,0)/Inputs!$B$17)*DCF!M$6</f>
        <v>20536.363370823543</v>
      </c>
      <c r="CX717" s="15">
        <f ca="1">(BQ717*DCF!C$46-DCF!C$5*MAX(BQ717*DCF!C$46,0)-MAX(BQ717-Inputs!$B$20,0)/Inputs!$B$24)*DCF!C$6</f>
        <v>-1273.3187831307957</v>
      </c>
      <c r="CY717" s="15">
        <f ca="1">(BR717*DCF!D$46-DCF!D$5*MAX(BR717*DCF!D$46,0)-MAX(BR717-BQ717,0)/Inputs!$B$24)*DCF!D$6</f>
        <v>-5091.2684653779361</v>
      </c>
      <c r="CZ717" s="15">
        <f ca="1">(BS717*DCF!E$46-DCF!E$5*MAX(BS717*DCF!E$46,0)-MAX(BS717-BR717,0)/Inputs!$B$24)*DCF!E$6</f>
        <v>-3104.6831658779142</v>
      </c>
      <c r="DA717" s="15">
        <f ca="1">(BT717*DCF!F$46-DCF!F$5*MAX(BT717*DCF!F$46,0)-MAX(BT717-BS717,0)/Inputs!$B$24)*DCF!F$6</f>
        <v>-1076.0047514290525</v>
      </c>
      <c r="DB717" s="15">
        <f ca="1">(BU717*DCF!G$46-DCF!G$5*MAX(BU717*DCF!G$46,0)-MAX(BU717-BT717,0)/Inputs!$B$24)*DCF!G$6</f>
        <v>-5002.9318716403923</v>
      </c>
      <c r="DC717" s="15">
        <f ca="1">(BV717*DCF!H$46-DCF!H$5*MAX(BV717*DCF!H$46,0)-MAX(BV717-BU717,0)/Inputs!$B$24)*DCF!H$6</f>
        <v>-6738.9568518999349</v>
      </c>
      <c r="DD717" s="15">
        <f ca="1">(BW717*DCF!I$46-DCF!I$5*MAX(BW717*DCF!I$46,0)-MAX(BW717-BV717,0)/Inputs!$B$24)*DCF!I$6</f>
        <v>-8185.8976173045321</v>
      </c>
      <c r="DE717" s="15">
        <f ca="1">(BX717*DCF!J$46-DCF!J$5*MAX(BX717*DCF!J$46,0)-MAX(BX717-BW717,0)/Inputs!$B$24)*DCF!J$6</f>
        <v>-26886.357660129186</v>
      </c>
      <c r="DF717" s="15">
        <f ca="1">(BY717*DCF!K$46-DCF!K$5*MAX(BY717*DCF!K$46,0)-MAX(BY717-BX717,0)/Inputs!$B$24)*DCF!K$6</f>
        <v>5161.773523453815</v>
      </c>
      <c r="DG717" s="15">
        <f ca="1">(BZ717*DCF!L$46-DCF!L$5*MAX(BZ717*DCF!L$46,0)-MAX(BZ717-BY717,0)/Inputs!$B$24)*DCF!L$6</f>
        <v>-8430.6574713906393</v>
      </c>
      <c r="DH717" s="15">
        <f ca="1">(CA717*DCF!M$46-DCF!M$5*MAX(CA717*DCF!M$46,0)-MAX(CA717-BZ717,0)/Inputs!$B$24)*DCF!M$6</f>
        <v>1648.136277092904</v>
      </c>
      <c r="DI717" s="15">
        <f ca="1">SUM(CB717:CL717)+BE717*DCF!M$10*(1+Inputs!$B$30)*(1-Inputs!$B$33)*(1-Inputs!$B$30/Inputs!$B$31)/(Inputs!$B$29-Inputs!$B$30)*DCF!M$6</f>
        <v>161354.83558836472</v>
      </c>
      <c r="DJ717" s="15">
        <f ca="1">SUM(CM717:CW717)+BP717*DCF!M$28*(1+Inputs!$B$30)*(1-Inputs!$B$33)*(1-Inputs!$B$30/Inputs!$B$31)/(Inputs!$B$29-Inputs!$B$30)*DCF!M$6</f>
        <v>599221.39524522563</v>
      </c>
      <c r="DK717" s="15">
        <f ca="1">SUM(CX717:DH717)+CA717*DCF!M$46*(1+Inputs!$B$30)*(1-Inputs!$B$33)*(1-Inputs!$B$30/Inputs!$B$31)/(Inputs!$B$29-Inputs!$B$30)*DCF!M$6</f>
        <v>978713.94076172751</v>
      </c>
      <c r="DM717" s="15">
        <f ca="1">DI717+DJ717+DK717+Inputs!$B$34+Inputs!$B$36-Inputs!$B$35</f>
        <v>1816141.1715953178</v>
      </c>
    </row>
    <row r="718" spans="1:117" x14ac:dyDescent="0.75">
      <c r="A718" s="11">
        <v>705</v>
      </c>
      <c r="C718" s="23">
        <f t="shared" ca="1" si="400"/>
        <v>0.51463046157256587</v>
      </c>
      <c r="D718" s="23">
        <f t="shared" ca="1" si="400"/>
        <v>-0.63006635825373536</v>
      </c>
      <c r="E718" s="23">
        <f t="shared" ca="1" si="400"/>
        <v>0.73641282144538689</v>
      </c>
      <c r="F718" s="23">
        <f t="shared" ca="1" si="400"/>
        <v>1.316684474265583</v>
      </c>
      <c r="G718" s="23">
        <f t="shared" ca="1" si="400"/>
        <v>0.75289790849503291</v>
      </c>
      <c r="H718" s="23">
        <f t="shared" ca="1" si="400"/>
        <v>0.13315827612677189</v>
      </c>
      <c r="I718" s="23">
        <f t="shared" ca="1" si="400"/>
        <v>-1.2886279157559963</v>
      </c>
      <c r="J718" s="23">
        <f t="shared" ca="1" si="400"/>
        <v>-0.78803325691028436</v>
      </c>
      <c r="K718" s="23">
        <f t="shared" ca="1" si="400"/>
        <v>-1.1118877487566619</v>
      </c>
      <c r="L718" s="23">
        <f t="shared" ca="1" si="400"/>
        <v>-1.1633434045064646</v>
      </c>
      <c r="M718" s="23">
        <f t="shared" ca="1" si="400"/>
        <v>-0.34213434073270999</v>
      </c>
      <c r="N718" s="23">
        <f ca="1">SQRT(Inputs!$B$38)*C718+SQRT(1-Inputs!$B$38)*_xlfn.NORM.S.INV(RAND())</f>
        <v>0.59368980159660867</v>
      </c>
      <c r="O718" s="23">
        <f ca="1">SQRT(Inputs!$B$38)*D718+SQRT(1-Inputs!$B$38)*_xlfn.NORM.S.INV(RAND())</f>
        <v>-1.4867988636615714</v>
      </c>
      <c r="P718" s="23">
        <f ca="1">SQRT(Inputs!$B$38)*E718+SQRT(1-Inputs!$B$38)*_xlfn.NORM.S.INV(RAND())</f>
        <v>0.3067837147599794</v>
      </c>
      <c r="Q718" s="23">
        <f ca="1">SQRT(Inputs!$B$38)*F718+SQRT(1-Inputs!$B$38)*_xlfn.NORM.S.INV(RAND())</f>
        <v>1.357303548242432</v>
      </c>
      <c r="R718" s="23">
        <f ca="1">SQRT(Inputs!$B$38)*G718+SQRT(1-Inputs!$B$38)*_xlfn.NORM.S.INV(RAND())</f>
        <v>0.5333780861131735</v>
      </c>
      <c r="S718" s="23">
        <f ca="1">SQRT(Inputs!$B$38)*H718+SQRT(1-Inputs!$B$38)*_xlfn.NORM.S.INV(RAND())</f>
        <v>-0.79961292149838892</v>
      </c>
      <c r="T718" s="23">
        <f ca="1">SQRT(Inputs!$B$38)*I718+SQRT(1-Inputs!$B$38)*_xlfn.NORM.S.INV(RAND())</f>
        <v>-0.40606687685573745</v>
      </c>
      <c r="U718" s="23">
        <f ca="1">SQRT(Inputs!$B$38)*J718+SQRT(1-Inputs!$B$38)*_xlfn.NORM.S.INV(RAND())</f>
        <v>-0.78549321356959523</v>
      </c>
      <c r="V718" s="23">
        <f ca="1">SQRT(Inputs!$B$38)*K718+SQRT(1-Inputs!$B$38)*_xlfn.NORM.S.INV(RAND())</f>
        <v>3.9554052354195957E-2</v>
      </c>
      <c r="W718" s="23">
        <f ca="1">SQRT(Inputs!$B$38)*L718+SQRT(1-Inputs!$B$38)*_xlfn.NORM.S.INV(RAND())</f>
        <v>-1.3471533361011243</v>
      </c>
      <c r="X718" s="23">
        <f ca="1">SQRT(Inputs!$B$38)*M718+SQRT(1-Inputs!$B$38)*_xlfn.NORM.S.INV(RAND())</f>
        <v>-0.97285337494440238</v>
      </c>
      <c r="Y718" s="23">
        <f ca="1">SQRT(Inputs!$B$38)*C718+SQRT(1-Inputs!$B$38)*_xlfn.NORM.S.INV(RAND())</f>
        <v>0.82182410056471467</v>
      </c>
      <c r="Z718" s="23">
        <f ca="1">SQRT(Inputs!$B$38)*D718+SQRT(1-Inputs!$B$38)*_xlfn.NORM.S.INV(RAND())</f>
        <v>-1.6895052744926158</v>
      </c>
      <c r="AA718" s="23">
        <f ca="1">SQRT(Inputs!$B$38)*E718+SQRT(1-Inputs!$B$38)*_xlfn.NORM.S.INV(RAND())</f>
        <v>-0.54433020424940459</v>
      </c>
      <c r="AB718" s="23">
        <f ca="1">SQRT(Inputs!$B$38)*F718+SQRT(1-Inputs!$B$38)*_xlfn.NORM.S.INV(RAND())</f>
        <v>0.6816163009854348</v>
      </c>
      <c r="AC718" s="23">
        <f ca="1">SQRT(Inputs!$B$38)*G718+SQRT(1-Inputs!$B$38)*_xlfn.NORM.S.INV(RAND())</f>
        <v>0.88831902419353437</v>
      </c>
      <c r="AD718" s="23">
        <f ca="1">SQRT(Inputs!$B$38)*H718+SQRT(1-Inputs!$B$38)*_xlfn.NORM.S.INV(RAND())</f>
        <v>0.54859015499889718</v>
      </c>
      <c r="AE718" s="23">
        <f ca="1">SQRT(Inputs!$B$38)*I718+SQRT(1-Inputs!$B$38)*_xlfn.NORM.S.INV(RAND())</f>
        <v>0.55808406829928359</v>
      </c>
      <c r="AF718" s="23">
        <f ca="1">SQRT(Inputs!$B$38)*J718+SQRT(1-Inputs!$B$38)*_xlfn.NORM.S.INV(RAND())</f>
        <v>-0.85798858923805277</v>
      </c>
      <c r="AG718" s="23">
        <f ca="1">SQRT(Inputs!$B$38)*K718+SQRT(1-Inputs!$B$38)*_xlfn.NORM.S.INV(RAND())</f>
        <v>-0.40498453665649031</v>
      </c>
      <c r="AH718" s="23">
        <f ca="1">SQRT(Inputs!$B$38)*L718+SQRT(1-Inputs!$B$38)*_xlfn.NORM.S.INV(RAND())</f>
        <v>0.12066384949761766</v>
      </c>
      <c r="AI718" s="23">
        <f ca="1">SQRT(Inputs!$B$38)*M718+SQRT(1-Inputs!$B$38)*_xlfn.NORM.S.INV(RAND())</f>
        <v>0.35460234811367897</v>
      </c>
      <c r="AJ718" s="23">
        <f ca="1">SQRT(Inputs!$B$38)*C718+SQRT(1-Inputs!$B$38)*_xlfn.NORM.S.INV(RAND())</f>
        <v>-1.3496061526011627E-2</v>
      </c>
      <c r="AK718" s="23">
        <f ca="1">SQRT(Inputs!$B$38)*D718+SQRT(1-Inputs!$B$38)*_xlfn.NORM.S.INV(RAND())</f>
        <v>0.76603847160618055</v>
      </c>
      <c r="AL718" s="23">
        <f ca="1">SQRT(Inputs!$B$38)*E718+SQRT(1-Inputs!$B$38)*_xlfn.NORM.S.INV(RAND())</f>
        <v>0.48863736945043362</v>
      </c>
      <c r="AM718" s="23">
        <f ca="1">SQRT(Inputs!$B$38)*F718+SQRT(1-Inputs!$B$38)*_xlfn.NORM.S.INV(RAND())</f>
        <v>-0.38395002441491988</v>
      </c>
      <c r="AN718" s="23">
        <f ca="1">SQRT(Inputs!$B$38)*G718+SQRT(1-Inputs!$B$38)*_xlfn.NORM.S.INV(RAND())</f>
        <v>-6.5722739094622784E-2</v>
      </c>
      <c r="AO718" s="23">
        <f ca="1">SQRT(Inputs!$B$38)*H718+SQRT(1-Inputs!$B$38)*_xlfn.NORM.S.INV(RAND())</f>
        <v>0.5976165724015029</v>
      </c>
      <c r="AP718" s="23">
        <f ca="1">SQRT(Inputs!$B$38)*I718+SQRT(1-Inputs!$B$38)*_xlfn.NORM.S.INV(RAND())</f>
        <v>-1.8243562715164972</v>
      </c>
      <c r="AQ718" s="23">
        <f ca="1">SQRT(Inputs!$B$38)*J718+SQRT(1-Inputs!$B$38)*_xlfn.NORM.S.INV(RAND())</f>
        <v>3.0799030913169545E-2</v>
      </c>
      <c r="AR718" s="23">
        <f ca="1">SQRT(Inputs!$B$38)*K718+SQRT(1-Inputs!$B$38)*_xlfn.NORM.S.INV(RAND())</f>
        <v>-2.5199978804437473</v>
      </c>
      <c r="AS718" s="23">
        <f ca="1">SQRT(Inputs!$B$38)*L718+SQRT(1-Inputs!$B$38)*_xlfn.NORM.S.INV(RAND())</f>
        <v>-1.015055484809257</v>
      </c>
      <c r="AT718" s="23">
        <f ca="1">SQRT(Inputs!$B$38)*M718+SQRT(1-Inputs!$B$38)*_xlfn.NORM.S.INV(RAND())</f>
        <v>-0.76951870766747543</v>
      </c>
      <c r="AU718" s="15">
        <f ca="1">Inputs!$B$6*EXP($B$8-0.5*C$5^2+C$5*N718)</f>
        <v>5462.789360372285</v>
      </c>
      <c r="AV718" s="15">
        <f t="shared" ref="AV718:AV781" ca="1" si="401">AU718*EXP($B$8-0.5*D$5^2+D$5*O718)</f>
        <v>5343.7913713461012</v>
      </c>
      <c r="AW718" s="15">
        <f t="shared" ref="AW718:AW781" ca="1" si="402">AV718*EXP($B$8-0.5*E$5^2+E$5*P718)</f>
        <v>6791.0825579271732</v>
      </c>
      <c r="AX718" s="15">
        <f t="shared" ref="AX718:AX781" ca="1" si="403">AW718*EXP($B$8-0.5*F$5^2+F$5*Q718)</f>
        <v>9823.4285345888202</v>
      </c>
      <c r="AY718" s="15">
        <f t="shared" ref="AY718:AY781" ca="1" si="404">AX718*EXP($B$8-0.5*G$5^2+G$5*R718)</f>
        <v>12776.846996323397</v>
      </c>
      <c r="AZ718" s="15">
        <f t="shared" ref="AZ718:AZ781" ca="1" si="405">AY718*EXP($B$8-0.5*H$5^2+H$5*S718)</f>
        <v>14309.315176286043</v>
      </c>
      <c r="BA718" s="15">
        <f t="shared" ref="BA718:BA781" ca="1" si="406">AZ718*EXP($B$8-0.5*I$5^2+I$5*T718)</f>
        <v>16782.34030321231</v>
      </c>
      <c r="BB718" s="15">
        <f t="shared" ref="BB718:BB781" ca="1" si="407">BA718*EXP($B$8-0.5*J$5^2+J$5*U718)</f>
        <v>18991.69870547609</v>
      </c>
      <c r="BC718" s="15">
        <f t="shared" ref="BC718:BC781" ca="1" si="408">BB718*EXP($B$8-0.5*K$5^2+K$5*V718)</f>
        <v>23348.977641788562</v>
      </c>
      <c r="BD718" s="15">
        <f t="shared" ref="BD718:BD781" ca="1" si="409">BC718*EXP($B$8-0.5*L$5^2+L$5*W718)</f>
        <v>25218.22685494096</v>
      </c>
      <c r="BE718" s="15">
        <f t="shared" ref="BE718:BE781" ca="1" si="410">BD718*EXP($B$8-0.5*M$5^2+M$5*X718)</f>
        <v>28281.376205689314</v>
      </c>
      <c r="BF718" s="15">
        <f ca="1">Inputs!$B$13*EXP($B$9-0.5*C$6^2+C$6*Y718)</f>
        <v>16278.393592231281</v>
      </c>
      <c r="BG718" s="15">
        <f t="shared" ref="BG718:BG781" ca="1" si="411">BF718*EXP($B$9-0.5*D$6^2+D$6*Z718)</f>
        <v>14625.999121502147</v>
      </c>
      <c r="BH718" s="15">
        <f t="shared" ref="BH718:BH781" ca="1" si="412">BG718*EXP($B$9-0.5*E$6^2+E$6*AA718)</f>
        <v>16327.615065732314</v>
      </c>
      <c r="BI718" s="15">
        <f t="shared" ref="BI718:BI781" ca="1" si="413">BH718*EXP($B$9-0.5*F$6^2+F$6*AB718)</f>
        <v>22198.371781743866</v>
      </c>
      <c r="BJ718" s="15">
        <f t="shared" ref="BJ718:BJ781" ca="1" si="414">BI718*EXP($B$9-0.5*G$6^2+G$6*AC718)</f>
        <v>30931.338675661438</v>
      </c>
      <c r="BK718" s="15">
        <f t="shared" ref="BK718:BK781" ca="1" si="415">BJ718*EXP($B$9-0.5*H$6^2+H$6*AD718)</f>
        <v>40906.211237705058</v>
      </c>
      <c r="BL718" s="15">
        <f t="shared" ref="BL718:BL781" ca="1" si="416">BK718*EXP($B$9-0.5*I$6^2+I$6*AE718)</f>
        <v>54017.097589611963</v>
      </c>
      <c r="BM718" s="15">
        <f t="shared" ref="BM718:BM781" ca="1" si="417">BL718*EXP($B$9-0.5*J$6^2+J$6*AF718)</f>
        <v>59685.624523833627</v>
      </c>
      <c r="BN718" s="15">
        <f t="shared" ref="BN718:BN781" ca="1" si="418">BM718*EXP($B$9-0.5*K$6^2+K$6*AG718)</f>
        <v>69928.401124748576</v>
      </c>
      <c r="BO718" s="15">
        <f t="shared" ref="BO718:BO781" ca="1" si="419">BN718*EXP($B$9-0.5*L$6^2+L$6*AH718)</f>
        <v>87254.980918062647</v>
      </c>
      <c r="BP718" s="15">
        <f t="shared" ref="BP718:BP781" ca="1" si="420">BO718*EXP($B$9-0.5*M$6^2+M$6*AI718)</f>
        <v>111796.96865352509</v>
      </c>
      <c r="BQ718" s="15">
        <f ca="1">Inputs!$B$20*EXP($B$10-0.5*C$7^2+C$7*AJ718)</f>
        <v>4269.0297957422072</v>
      </c>
      <c r="BR718" s="15">
        <f t="shared" ref="BR718:BR781" ca="1" si="421">BQ718*EXP($B$10-0.5*D$7^2+D$7*AK718)</f>
        <v>7387.9227967976249</v>
      </c>
      <c r="BS718" s="15">
        <f t="shared" ref="BS718:BS781" ca="1" si="422">BR718*EXP($B$10-0.5*E$7^2+E$7*AL718)</f>
        <v>11641.216898057504</v>
      </c>
      <c r="BT718" s="15">
        <f t="shared" ref="BT718:BT781" ca="1" si="423">BS718*EXP($B$10-0.5*F$7^2+F$7*AM718)</f>
        <v>14512.791878593478</v>
      </c>
      <c r="BU718" s="15">
        <f t="shared" ref="BU718:BU781" ca="1" si="424">BT718*EXP($B$10-0.5*G$7^2+G$7*AN718)</f>
        <v>19795.663148118314</v>
      </c>
      <c r="BV718" s="15">
        <f t="shared" ref="BV718:BV781" ca="1" si="425">BU718*EXP($B$10-0.5*H$7^2+H$7*AO718)</f>
        <v>31510.958089146221</v>
      </c>
      <c r="BW718" s="15">
        <f t="shared" ref="BW718:BW781" ca="1" si="426">BV718*EXP($B$10-0.5*I$7^2+I$7*AP718)</f>
        <v>29887.014571944848</v>
      </c>
      <c r="BX718" s="15">
        <f t="shared" ref="BX718:BX781" ca="1" si="427">BW718*EXP($B$10-0.5*J$7^2+J$7*AQ718)</f>
        <v>42060.691536626669</v>
      </c>
      <c r="BY718" s="15">
        <f t="shared" ref="BY718:BY781" ca="1" si="428">BX718*EXP($B$10-0.5*K$7^2+K$7*AR718)</f>
        <v>36389.606330747461</v>
      </c>
      <c r="BZ718" s="15">
        <f t="shared" ref="BZ718:BZ781" ca="1" si="429">BY718*EXP($B$10-0.5*L$7^2+L$7*AS718)</f>
        <v>42368.038920671403</v>
      </c>
      <c r="CA718" s="15">
        <f t="shared" ref="CA718:CA781" ca="1" si="430">BZ718*EXP($B$10-0.5*M$7^2+M$7*AT718)</f>
        <v>51907.924276198893</v>
      </c>
      <c r="CB718" s="15">
        <f ca="1">(AU718*DCF!C$10-DCF!C$5*MAX(AU718*DCF!C$10,0)-MAX(AU718-Inputs!$B$6,0)/Inputs!$B$10)*DCF!C$6</f>
        <v>1039.5052932987951</v>
      </c>
      <c r="CC718" s="15">
        <f ca="1">(AV718*DCF!D$10-DCF!D$5*MAX(AV718*DCF!D$10,0)-MAX(AV718-AU718,0)/Inputs!$B$10)*DCF!D$6</f>
        <v>1302.5129437674295</v>
      </c>
      <c r="CD718" s="15">
        <f ca="1">(AW718*DCF!E$10-DCF!E$5*MAX(AW718*DCF!E$10,0)-MAX(AW718-AV718,0)/Inputs!$B$10)*DCF!E$6</f>
        <v>1241.9629477157353</v>
      </c>
      <c r="CE718" s="15">
        <f ca="1">(AX718*DCF!F$10-DCF!F$5*MAX(AX718*DCF!F$10,0)-MAX(AX718-AW718,0)/Inputs!$B$10)*DCF!F$6</f>
        <v>1513.482776598114</v>
      </c>
      <c r="CF718" s="15">
        <f ca="1">(AY718*DCF!G$10-DCF!G$5*MAX(AY718*DCF!G$10,0)-MAX(AY718-AX718,0)/Inputs!$B$10)*DCF!G$6</f>
        <v>2064.8415517204985</v>
      </c>
      <c r="CG718" s="15">
        <f ca="1">(AZ718*DCF!H$10-DCF!H$5*MAX(AZ718*DCF!H$10,0)-MAX(AZ718-AY718,0)/Inputs!$B$10)*DCF!H$6</f>
        <v>2506.0466068121113</v>
      </c>
      <c r="CH718" s="15">
        <f ca="1">(BA718*DCF!I$10-DCF!I$5*MAX(BA718*DCF!I$10,0)-MAX(BA718-AZ718,0)/Inputs!$B$10)*DCF!I$6</f>
        <v>2659.8585839715533</v>
      </c>
      <c r="CI718" s="15">
        <f ca="1">(BB718*DCF!J$10-DCF!J$5*MAX(BB718*DCF!J$10,0)-MAX(BB718-BA718,0)/Inputs!$B$10)*DCF!J$6</f>
        <v>2924.2277062017583</v>
      </c>
      <c r="CJ718" s="15">
        <f ca="1">(BC718*DCF!K$10-DCF!K$5*MAX(BC718*DCF!K$10,0)-MAX(BC718-BB718,0)/Inputs!$B$10)*DCF!K$6</f>
        <v>3148.8576924787958</v>
      </c>
      <c r="CK718" s="15">
        <f ca="1">(BD718*DCF!L$10-DCF!L$5*MAX(BD718*DCF!L$10,0)-MAX(BD718-BC718,0)/Inputs!$B$10)*DCF!L$6</f>
        <v>3561.6639696602238</v>
      </c>
      <c r="CL718" s="15">
        <f ca="1">(BE718*DCF!M$10-DCF!M$5*MAX(BE718*DCF!M$10,0)-MAX(BE718-BD718,0)/Inputs!$B$10)*DCF!M$6</f>
        <v>3624.9420558455249</v>
      </c>
      <c r="CM718" s="15">
        <f ca="1">(BF718*DCF!C$28-DCF!C$5*MAX(BF718*DCF!C$28,0)-MAX(BF718-Inputs!$B$13,0)/Inputs!$B$17)*DCF!C$6</f>
        <v>3838.4068687378017</v>
      </c>
      <c r="CN718" s="15">
        <f ca="1">(BG718*DCF!D$28-DCF!D$5*MAX(BG718*DCF!D$28,0)-MAX(BG718-BF718,0)/Inputs!$B$17)*DCF!D$6</f>
        <v>4307.6940725526965</v>
      </c>
      <c r="CO718" s="15">
        <f ca="1">(BH718*DCF!E$28-DCF!E$5*MAX(BH718*DCF!E$28,0)-MAX(BH718-BG718,0)/Inputs!$B$17)*DCF!E$6</f>
        <v>4288.906243134842</v>
      </c>
      <c r="CP718" s="15">
        <f ca="1">(BI718*DCF!F$28-DCF!F$5*MAX(BI718*DCF!F$28,0)-MAX(BI718-BH718,0)/Inputs!$B$17)*DCF!F$6</f>
        <v>4957.4091599466847</v>
      </c>
      <c r="CQ718" s="15">
        <f ca="1">(BJ718*DCF!G$28-DCF!G$5*MAX(BJ718*DCF!G$28,0)-MAX(BJ718-BI718,0)/Inputs!$B$17)*DCF!G$6</f>
        <v>6556.5717344126788</v>
      </c>
      <c r="CR718" s="15">
        <f ca="1">(BK718*DCF!H$28-DCF!H$5*MAX(BK718*DCF!H$28,0)-MAX(BK718-BJ718,0)/Inputs!$B$17)*DCF!H$6</f>
        <v>8566.7420803957411</v>
      </c>
      <c r="CS718" s="15">
        <f ca="1">(BL718*DCF!I$28-DCF!I$5*MAX(BL718*DCF!I$28,0)-MAX(BL718-BK718,0)/Inputs!$B$17)*DCF!I$6</f>
        <v>10820.470418485134</v>
      </c>
      <c r="CT718" s="15">
        <f ca="1">(BM718*DCF!J$28-DCF!J$5*MAX(BM718*DCF!J$28,0)-MAX(BM718-BL718,0)/Inputs!$B$17)*DCF!J$6</f>
        <v>12563.248789614079</v>
      </c>
      <c r="CU718" s="15">
        <f ca="1">(BN718*DCF!K$28-DCF!K$5*MAX(BN718*DCF!K$28,0)-MAX(BN718-BM718,0)/Inputs!$B$17)*DCF!K$6</f>
        <v>13513.10212747789</v>
      </c>
      <c r="CV718" s="15">
        <f ca="1">(BO718*DCF!L$28-DCF!L$5*MAX(BO718*DCF!L$28,0)-MAX(BO718-BN718,0)/Inputs!$B$17)*DCF!L$6</f>
        <v>15448.668768735402</v>
      </c>
      <c r="CW718" s="15">
        <f ca="1">(BP718*DCF!M$28-DCF!M$5*MAX(BP718*DCF!M$28,0)-MAX(BP718-BO718,0)/Inputs!$B$17)*DCF!M$6</f>
        <v>18469.337021398864</v>
      </c>
      <c r="CX718" s="15">
        <f ca="1">(BQ718*DCF!C$46-DCF!C$5*MAX(BQ718*DCF!C$46,0)-MAX(BQ718-Inputs!$B$20,0)/Inputs!$B$24)*DCF!C$6</f>
        <v>-1479.2354243017601</v>
      </c>
      <c r="CY718" s="15">
        <f ca="1">(BR718*DCF!D$46-DCF!D$5*MAX(BR718*DCF!D$46,0)-MAX(BR718-BQ718,0)/Inputs!$B$24)*DCF!D$6</f>
        <v>-2591.7518872144897</v>
      </c>
      <c r="CZ718" s="15">
        <f ca="1">(BS718*DCF!E$46-DCF!E$5*MAX(BS718*DCF!E$46,0)-MAX(BS718-BR718,0)/Inputs!$B$24)*DCF!E$6</f>
        <v>-3053.1256104566683</v>
      </c>
      <c r="DA718" s="15">
        <f ca="1">(BT718*DCF!F$46-DCF!F$5*MAX(BT718*DCF!F$46,0)-MAX(BT718-BS718,0)/Inputs!$B$24)*DCF!F$6</f>
        <v>-2102.5444892919527</v>
      </c>
      <c r="DB718" s="15">
        <f ca="1">(BU718*DCF!G$46-DCF!G$5*MAX(BU718*DCF!G$46,0)-MAX(BU718-BT718,0)/Inputs!$B$24)*DCF!G$6</f>
        <v>-2442.9405151245096</v>
      </c>
      <c r="DC718" s="15">
        <f ca="1">(BV718*DCF!H$46-DCF!H$5*MAX(BV718*DCF!H$46,0)-MAX(BV718-BU718,0)/Inputs!$B$24)*DCF!H$6</f>
        <v>-3640.4561221213889</v>
      </c>
      <c r="DD718" s="15">
        <f ca="1">(BW718*DCF!I$46-DCF!I$5*MAX(BW718*DCF!I$46,0)-MAX(BW718-BV718,0)/Inputs!$B$24)*DCF!I$6</f>
        <v>690.25218491270414</v>
      </c>
      <c r="DE718" s="15">
        <f ca="1">(BX718*DCF!J$46-DCF!J$5*MAX(BX718*DCF!J$46,0)-MAX(BX718-BW718,0)/Inputs!$B$24)*DCF!J$6</f>
        <v>-1463.9305772546161</v>
      </c>
      <c r="DF718" s="15">
        <f ca="1">(BY718*DCF!K$46-DCF!K$5*MAX(BY718*DCF!K$46,0)-MAX(BY718-BX718,0)/Inputs!$B$24)*DCF!K$6</f>
        <v>2078.6956189338794</v>
      </c>
      <c r="DG718" s="15">
        <f ca="1">(BZ718*DCF!L$46-DCF!L$5*MAX(BZ718*DCF!L$46,0)-MAX(BZ718-BY718,0)/Inputs!$B$24)*DCF!L$6</f>
        <v>1575.7676554732711</v>
      </c>
      <c r="DH718" s="15">
        <f ca="1">(CA718*DCF!M$46-DCF!M$5*MAX(CA718*DCF!M$46,0)-MAX(CA718-BZ718,0)/Inputs!$B$24)*DCF!M$6</f>
        <v>2075.0053297687127</v>
      </c>
      <c r="DI718" s="15">
        <f ca="1">SUM(CB718:CL718)+BE718*DCF!M$10*(1+Inputs!$B$30)*(1-Inputs!$B$33)*(1-Inputs!$B$30/Inputs!$B$31)/(Inputs!$B$29-Inputs!$B$30)*DCF!M$6</f>
        <v>104295.34609098773</v>
      </c>
      <c r="DJ718" s="15">
        <f ca="1">SUM(CM718:CW718)+BP718*DCF!M$28*(1+Inputs!$B$30)*(1-Inputs!$B$33)*(1-Inputs!$B$30/Inputs!$B$31)/(Inputs!$B$29-Inputs!$B$30)*DCF!M$6</f>
        <v>518173.8134510566</v>
      </c>
      <c r="DK718" s="15">
        <f ca="1">SUM(CX718:DH718)+CA718*DCF!M$46*(1+Inputs!$B$30)*(1-Inputs!$B$33)*(1-Inputs!$B$30/Inputs!$B$31)/(Inputs!$B$29-Inputs!$B$30)*DCF!M$6</f>
        <v>69901.535981045105</v>
      </c>
      <c r="DM718" s="15">
        <f ca="1">DI718+DJ718+DK718+Inputs!$B$34+Inputs!$B$36-Inputs!$B$35</f>
        <v>769221.6955230895</v>
      </c>
    </row>
    <row r="719" spans="1:117" x14ac:dyDescent="0.75">
      <c r="A719" s="11">
        <v>706</v>
      </c>
      <c r="C719" s="23">
        <f t="shared" ca="1" si="400"/>
        <v>-7.271617607479397E-2</v>
      </c>
      <c r="D719" s="23">
        <f t="shared" ca="1" si="400"/>
        <v>1.0742753219106982</v>
      </c>
      <c r="E719" s="23">
        <f t="shared" ca="1" si="400"/>
        <v>-1.2787870188098409</v>
      </c>
      <c r="F719" s="23">
        <f t="shared" ca="1" si="400"/>
        <v>-4.316663140642351E-2</v>
      </c>
      <c r="G719" s="23">
        <f t="shared" ca="1" si="400"/>
        <v>0.13745007250622843</v>
      </c>
      <c r="H719" s="23">
        <f t="shared" ca="1" si="400"/>
        <v>-1.0742775338470343</v>
      </c>
      <c r="I719" s="23">
        <f t="shared" ca="1" si="400"/>
        <v>-0.15926687264836348</v>
      </c>
      <c r="J719" s="23">
        <f t="shared" ca="1" si="400"/>
        <v>-1.1460222468083974</v>
      </c>
      <c r="K719" s="23">
        <f t="shared" ca="1" si="400"/>
        <v>0.86822913627807252</v>
      </c>
      <c r="L719" s="23">
        <f t="shared" ca="1" si="400"/>
        <v>-1.7926787950483458</v>
      </c>
      <c r="M719" s="23">
        <f t="shared" ca="1" si="400"/>
        <v>-0.59074527402313881</v>
      </c>
      <c r="N719" s="23">
        <f ca="1">SQRT(Inputs!$B$38)*C719+SQRT(1-Inputs!$B$38)*_xlfn.NORM.S.INV(RAND())</f>
        <v>-0.67168350207324712</v>
      </c>
      <c r="O719" s="23">
        <f ca="1">SQRT(Inputs!$B$38)*D719+SQRT(1-Inputs!$B$38)*_xlfn.NORM.S.INV(RAND())</f>
        <v>1.4587080684513607</v>
      </c>
      <c r="P719" s="23">
        <f ca="1">SQRT(Inputs!$B$38)*E719+SQRT(1-Inputs!$B$38)*_xlfn.NORM.S.INV(RAND())</f>
        <v>-0.60387897691596448</v>
      </c>
      <c r="Q719" s="23">
        <f ca="1">SQRT(Inputs!$B$38)*F719+SQRT(1-Inputs!$B$38)*_xlfn.NORM.S.INV(RAND())</f>
        <v>0.20002896448879612</v>
      </c>
      <c r="R719" s="23">
        <f ca="1">SQRT(Inputs!$B$38)*G719+SQRT(1-Inputs!$B$38)*_xlfn.NORM.S.INV(RAND())</f>
        <v>-0.62374302657025493</v>
      </c>
      <c r="S719" s="23">
        <f ca="1">SQRT(Inputs!$B$38)*H719+SQRT(1-Inputs!$B$38)*_xlfn.NORM.S.INV(RAND())</f>
        <v>-1.5039972789505409</v>
      </c>
      <c r="T719" s="23">
        <f ca="1">SQRT(Inputs!$B$38)*I719+SQRT(1-Inputs!$B$38)*_xlfn.NORM.S.INV(RAND())</f>
        <v>-1.3933935084081941</v>
      </c>
      <c r="U719" s="23">
        <f ca="1">SQRT(Inputs!$B$38)*J719+SQRT(1-Inputs!$B$38)*_xlfn.NORM.S.INV(RAND())</f>
        <v>-0.19644543185286534</v>
      </c>
      <c r="V719" s="23">
        <f ca="1">SQRT(Inputs!$B$38)*K719+SQRT(1-Inputs!$B$38)*_xlfn.NORM.S.INV(RAND())</f>
        <v>0.22211675691614535</v>
      </c>
      <c r="W719" s="23">
        <f ca="1">SQRT(Inputs!$B$38)*L719+SQRT(1-Inputs!$B$38)*_xlfn.NORM.S.INV(RAND())</f>
        <v>-2.1615441790179935</v>
      </c>
      <c r="X719" s="23">
        <f ca="1">SQRT(Inputs!$B$38)*M719+SQRT(1-Inputs!$B$38)*_xlfn.NORM.S.INV(RAND())</f>
        <v>-1.8271314967923771</v>
      </c>
      <c r="Y719" s="23">
        <f ca="1">SQRT(Inputs!$B$38)*C719+SQRT(1-Inputs!$B$38)*_xlfn.NORM.S.INV(RAND())</f>
        <v>0.41410728579270001</v>
      </c>
      <c r="Z719" s="23">
        <f ca="1">SQRT(Inputs!$B$38)*D719+SQRT(1-Inputs!$B$38)*_xlfn.NORM.S.INV(RAND())</f>
        <v>-0.40624883607277285</v>
      </c>
      <c r="AA719" s="23">
        <f ca="1">SQRT(Inputs!$B$38)*E719+SQRT(1-Inputs!$B$38)*_xlfn.NORM.S.INV(RAND())</f>
        <v>-1.2339671950940816</v>
      </c>
      <c r="AB719" s="23">
        <f ca="1">SQRT(Inputs!$B$38)*F719+SQRT(1-Inputs!$B$38)*_xlfn.NORM.S.INV(RAND())</f>
        <v>0.74414565896934137</v>
      </c>
      <c r="AC719" s="23">
        <f ca="1">SQRT(Inputs!$B$38)*G719+SQRT(1-Inputs!$B$38)*_xlfn.NORM.S.INV(RAND())</f>
        <v>-0.16275003012864517</v>
      </c>
      <c r="AD719" s="23">
        <f ca="1">SQRT(Inputs!$B$38)*H719+SQRT(1-Inputs!$B$38)*_xlfn.NORM.S.INV(RAND())</f>
        <v>-0.58888045092256891</v>
      </c>
      <c r="AE719" s="23">
        <f ca="1">SQRT(Inputs!$B$38)*I719+SQRT(1-Inputs!$B$38)*_xlfn.NORM.S.INV(RAND())</f>
        <v>-0.65792199681856889</v>
      </c>
      <c r="AF719" s="23">
        <f ca="1">SQRT(Inputs!$B$38)*J719+SQRT(1-Inputs!$B$38)*_xlfn.NORM.S.INV(RAND())</f>
        <v>1.4689427769410788</v>
      </c>
      <c r="AG719" s="23">
        <f ca="1">SQRT(Inputs!$B$38)*K719+SQRT(1-Inputs!$B$38)*_xlfn.NORM.S.INV(RAND())</f>
        <v>1.5767789246551001</v>
      </c>
      <c r="AH719" s="23">
        <f ca="1">SQRT(Inputs!$B$38)*L719+SQRT(1-Inputs!$B$38)*_xlfn.NORM.S.INV(RAND())</f>
        <v>-0.69128760776396958</v>
      </c>
      <c r="AI719" s="23">
        <f ca="1">SQRT(Inputs!$B$38)*M719+SQRT(1-Inputs!$B$38)*_xlfn.NORM.S.INV(RAND())</f>
        <v>-1.4883385426303444</v>
      </c>
      <c r="AJ719" s="23">
        <f ca="1">SQRT(Inputs!$B$38)*C719+SQRT(1-Inputs!$B$38)*_xlfn.NORM.S.INV(RAND())</f>
        <v>1.0460592343290467</v>
      </c>
      <c r="AK719" s="23">
        <f ca="1">SQRT(Inputs!$B$38)*D719+SQRT(1-Inputs!$B$38)*_xlfn.NORM.S.INV(RAND())</f>
        <v>1.0431275270656994</v>
      </c>
      <c r="AL719" s="23">
        <f ca="1">SQRT(Inputs!$B$38)*E719+SQRT(1-Inputs!$B$38)*_xlfn.NORM.S.INV(RAND())</f>
        <v>-0.30133350188997732</v>
      </c>
      <c r="AM719" s="23">
        <f ca="1">SQRT(Inputs!$B$38)*F719+SQRT(1-Inputs!$B$38)*_xlfn.NORM.S.INV(RAND())</f>
        <v>6.8294770050814926E-2</v>
      </c>
      <c r="AN719" s="23">
        <f ca="1">SQRT(Inputs!$B$38)*G719+SQRT(1-Inputs!$B$38)*_xlfn.NORM.S.INV(RAND())</f>
        <v>9.2913924750566951E-2</v>
      </c>
      <c r="AO719" s="23">
        <f ca="1">SQRT(Inputs!$B$38)*H719+SQRT(1-Inputs!$B$38)*_xlfn.NORM.S.INV(RAND())</f>
        <v>-1.3027567491371048</v>
      </c>
      <c r="AP719" s="23">
        <f ca="1">SQRT(Inputs!$B$38)*I719+SQRT(1-Inputs!$B$38)*_xlfn.NORM.S.INV(RAND())</f>
        <v>0.38881029146840718</v>
      </c>
      <c r="AQ719" s="23">
        <f ca="1">SQRT(Inputs!$B$38)*J719+SQRT(1-Inputs!$B$38)*_xlfn.NORM.S.INV(RAND())</f>
        <v>-0.73216110964718728</v>
      </c>
      <c r="AR719" s="23">
        <f ca="1">SQRT(Inputs!$B$38)*K719+SQRT(1-Inputs!$B$38)*_xlfn.NORM.S.INV(RAND())</f>
        <v>0.65847362983830193</v>
      </c>
      <c r="AS719" s="23">
        <f ca="1">SQRT(Inputs!$B$38)*L719+SQRT(1-Inputs!$B$38)*_xlfn.NORM.S.INV(RAND())</f>
        <v>-2.5190892365321926</v>
      </c>
      <c r="AT719" s="23">
        <f ca="1">SQRT(Inputs!$B$38)*M719+SQRT(1-Inputs!$B$38)*_xlfn.NORM.S.INV(RAND())</f>
        <v>-0.39441587288044982</v>
      </c>
      <c r="AU719" s="15">
        <f ca="1">Inputs!$B$6*EXP($B$8-0.5*C$5^2+C$5*N719)</f>
        <v>4451.0038859833949</v>
      </c>
      <c r="AV719" s="15">
        <f t="shared" ca="1" si="401"/>
        <v>6713.9625215242559</v>
      </c>
      <c r="AW719" s="15">
        <f t="shared" ca="1" si="402"/>
        <v>7546.1163503565358</v>
      </c>
      <c r="AX719" s="15">
        <f t="shared" ca="1" si="403"/>
        <v>9446.1874050553815</v>
      </c>
      <c r="AY719" s="15">
        <f t="shared" ca="1" si="404"/>
        <v>10733.158986825418</v>
      </c>
      <c r="AZ719" s="15">
        <f t="shared" ca="1" si="405"/>
        <v>11123.361697469649</v>
      </c>
      <c r="BA719" s="15">
        <f t="shared" ca="1" si="406"/>
        <v>11765.019428418964</v>
      </c>
      <c r="BB719" s="15">
        <f t="shared" ca="1" si="407"/>
        <v>14123.244385827074</v>
      </c>
      <c r="BC719" s="15">
        <f t="shared" ca="1" si="408"/>
        <v>17672.256159599008</v>
      </c>
      <c r="BD719" s="15">
        <f t="shared" ca="1" si="409"/>
        <v>17687.124299332874</v>
      </c>
      <c r="BE719" s="15">
        <f t="shared" ca="1" si="410"/>
        <v>18350.65916121424</v>
      </c>
      <c r="BF719" s="15">
        <f ca="1">Inputs!$B$13*EXP($B$9-0.5*C$6^2+C$6*Y719)</f>
        <v>15014.400368749833</v>
      </c>
      <c r="BG719" s="15">
        <f t="shared" ca="1" si="411"/>
        <v>17005.223057738436</v>
      </c>
      <c r="BH719" s="15">
        <f t="shared" ca="1" si="412"/>
        <v>16931.846944343899</v>
      </c>
      <c r="BI719" s="15">
        <f t="shared" ca="1" si="413"/>
        <v>23242.485188279796</v>
      </c>
      <c r="BJ719" s="15">
        <f t="shared" ca="1" si="414"/>
        <v>27833.097682046831</v>
      </c>
      <c r="BK719" s="15">
        <f t="shared" ca="1" si="415"/>
        <v>31528.090724217374</v>
      </c>
      <c r="BL719" s="15">
        <f t="shared" ca="1" si="416"/>
        <v>35563.271485949248</v>
      </c>
      <c r="BM719" s="15">
        <f t="shared" ca="1" si="417"/>
        <v>52466.403981919517</v>
      </c>
      <c r="BN719" s="15">
        <f t="shared" ca="1" si="418"/>
        <v>77947.853926926473</v>
      </c>
      <c r="BO719" s="15">
        <f t="shared" ca="1" si="419"/>
        <v>88501.668607975793</v>
      </c>
      <c r="BP719" s="15">
        <f t="shared" ca="1" si="420"/>
        <v>92026.140773130552</v>
      </c>
      <c r="BQ719" s="15">
        <f ca="1">Inputs!$B$20*EXP($B$10-0.5*C$7^2+C$7*AJ719)</f>
        <v>6216.4096165067904</v>
      </c>
      <c r="BR719" s="15">
        <f t="shared" ca="1" si="421"/>
        <v>11747.617788104722</v>
      </c>
      <c r="BS719" s="15">
        <f t="shared" ca="1" si="422"/>
        <v>14753.405170790609</v>
      </c>
      <c r="BT719" s="15">
        <f t="shared" ca="1" si="423"/>
        <v>20709.463781414928</v>
      </c>
      <c r="BU719" s="15">
        <f t="shared" ca="1" si="424"/>
        <v>29353.403334468829</v>
      </c>
      <c r="BV719" s="15">
        <f t="shared" ca="1" si="425"/>
        <v>30451.328355813461</v>
      </c>
      <c r="BW719" s="15">
        <f t="shared" ca="1" si="426"/>
        <v>46137.836891288956</v>
      </c>
      <c r="BX719" s="15">
        <f t="shared" ca="1" si="427"/>
        <v>55721.670081182368</v>
      </c>
      <c r="BY719" s="15">
        <f t="shared" ca="1" si="428"/>
        <v>88558.104195547974</v>
      </c>
      <c r="BZ719" s="15">
        <f t="shared" ca="1" si="429"/>
        <v>78200.629344591129</v>
      </c>
      <c r="CA719" s="15">
        <f t="shared" ca="1" si="430"/>
        <v>102412.72253986793</v>
      </c>
      <c r="CB719" s="15">
        <f ca="1">(AU719*DCF!C$10-DCF!C$5*MAX(AU719*DCF!C$10,0)-MAX(AU719-Inputs!$B$6,0)/Inputs!$B$10)*DCF!C$6</f>
        <v>1046.7195040726633</v>
      </c>
      <c r="CC719" s="15">
        <f ca="1">(AV719*DCF!D$10-DCF!D$5*MAX(AV719*DCF!D$10,0)-MAX(AV719-AU719,0)/Inputs!$B$10)*DCF!D$6</f>
        <v>1084.7196415767155</v>
      </c>
      <c r="CD719" s="15">
        <f ca="1">(AW719*DCF!E$10-DCF!E$5*MAX(AW719*DCF!E$10,0)-MAX(AW719-AV719,0)/Inputs!$B$10)*DCF!E$6</f>
        <v>1554.8426380961034</v>
      </c>
      <c r="CE719" s="15">
        <f ca="1">(AX719*DCF!F$10-DCF!F$5*MAX(AX719*DCF!F$10,0)-MAX(AX719-AW719,0)/Inputs!$B$10)*DCF!F$6</f>
        <v>1666.7299780966277</v>
      </c>
      <c r="CF719" s="15">
        <f ca="1">(AY719*DCF!G$10-DCF!G$5*MAX(AY719*DCF!G$10,0)-MAX(AY719-AX719,0)/Inputs!$B$10)*DCF!G$6</f>
        <v>1964.0802727262958</v>
      </c>
      <c r="CG719" s="15">
        <f ca="1">(AZ719*DCF!H$10-DCF!H$5*MAX(AZ719*DCF!H$10,0)-MAX(AZ719-AY719,0)/Inputs!$B$10)*DCF!H$6</f>
        <v>2090.321165566756</v>
      </c>
      <c r="CH719" s="15">
        <f ca="1">(BA719*DCF!I$10-DCF!I$5*MAX(BA719*DCF!I$10,0)-MAX(BA719-AZ719,0)/Inputs!$B$10)*DCF!I$6</f>
        <v>2043.7855108230083</v>
      </c>
      <c r="CI719" s="15">
        <f ca="1">(BB719*DCF!J$10-DCF!J$5*MAX(BB719*DCF!J$10,0)-MAX(BB719-BA719,0)/Inputs!$B$10)*DCF!J$6</f>
        <v>2066.2313752486539</v>
      </c>
      <c r="CJ719" s="15">
        <f ca="1">(BC719*DCF!K$10-DCF!K$5*MAX(BC719*DCF!K$10,0)-MAX(BC719-BB719,0)/Inputs!$B$10)*DCF!K$6</f>
        <v>2348.1418011863793</v>
      </c>
      <c r="CK719" s="15">
        <f ca="1">(BD719*DCF!L$10-DCF!L$5*MAX(BD719*DCF!L$10,0)-MAX(BD719-BC719,0)/Inputs!$B$10)*DCF!L$6</f>
        <v>2665.6319909147337</v>
      </c>
      <c r="CL719" s="15">
        <f ca="1">(BE719*DCF!M$10-DCF!M$5*MAX(BE719*DCF!M$10,0)-MAX(BE719-BD719,0)/Inputs!$B$10)*DCF!M$6</f>
        <v>2510.2490268667975</v>
      </c>
      <c r="CM719" s="15">
        <f ca="1">(BF719*DCF!C$28-DCF!C$5*MAX(BF719*DCF!C$28,0)-MAX(BF719-Inputs!$B$13,0)/Inputs!$B$17)*DCF!C$6</f>
        <v>3744.5597204671776</v>
      </c>
      <c r="CN719" s="15">
        <f ca="1">(BG719*DCF!D$28-DCF!D$5*MAX(BG719*DCF!D$28,0)-MAX(BG719-BF719,0)/Inputs!$B$17)*DCF!D$6</f>
        <v>4583.6966377126219</v>
      </c>
      <c r="CO719" s="15">
        <f ca="1">(BH719*DCF!E$28-DCF!E$5*MAX(BH719*DCF!E$28,0)-MAX(BH719-BG719,0)/Inputs!$B$17)*DCF!E$6</f>
        <v>4795.4005506131789</v>
      </c>
      <c r="CP719" s="15">
        <f ca="1">(BI719*DCF!F$28-DCF!F$5*MAX(BI719*DCF!F$28,0)-MAX(BI719-BH719,0)/Inputs!$B$17)*DCF!F$6</f>
        <v>5160.7710619569762</v>
      </c>
      <c r="CQ719" s="15">
        <f ca="1">(BJ719*DCF!G$28-DCF!G$5*MAX(BJ719*DCF!G$28,0)-MAX(BJ719-BI719,0)/Inputs!$B$17)*DCF!G$6</f>
        <v>6449.4126909731585</v>
      </c>
      <c r="CR719" s="15">
        <f ca="1">(BK719*DCF!H$28-DCF!H$5*MAX(BK719*DCF!H$28,0)-MAX(BK719-BJ719,0)/Inputs!$B$17)*DCF!H$6</f>
        <v>7223.146452825893</v>
      </c>
      <c r="CS719" s="15">
        <f ca="1">(BL719*DCF!I$28-DCF!I$5*MAX(BL719*DCF!I$28,0)-MAX(BL719-BK719,0)/Inputs!$B$17)*DCF!I$6</f>
        <v>7783.6391522956883</v>
      </c>
      <c r="CT719" s="15">
        <f ca="1">(BM719*DCF!J$28-DCF!J$5*MAX(BM719*DCF!J$28,0)-MAX(BM719-BL719,0)/Inputs!$B$17)*DCF!J$6</f>
        <v>9463.1463711474335</v>
      </c>
      <c r="CU719" s="15">
        <f ca="1">(BN719*DCF!K$28-DCF!K$5*MAX(BN719*DCF!K$28,0)-MAX(BN719-BM719,0)/Inputs!$B$17)*DCF!K$6</f>
        <v>13340.141590779991</v>
      </c>
      <c r="CV719" s="15">
        <f ca="1">(BO719*DCF!L$28-DCF!L$5*MAX(BO719*DCF!L$28,0)-MAX(BO719-BN719,0)/Inputs!$B$17)*DCF!L$6</f>
        <v>16463.758796630162</v>
      </c>
      <c r="CW719" s="15">
        <f ca="1">(BP719*DCF!M$28-DCF!M$5*MAX(BP719*DCF!M$28,0)-MAX(BP719-BO719,0)/Inputs!$B$17)*DCF!M$6</f>
        <v>16946.365268197464</v>
      </c>
      <c r="CX719" s="15">
        <f ca="1">(BQ719*DCF!C$46-DCF!C$5*MAX(BQ719*DCF!C$46,0)-MAX(BQ719-Inputs!$B$20,0)/Inputs!$B$24)*DCF!C$6</f>
        <v>-2828.4593185959288</v>
      </c>
      <c r="CY719" s="15">
        <f ca="1">(BR719*DCF!D$46-DCF!D$5*MAX(BR719*DCF!D$46,0)-MAX(BR719-BQ719,0)/Inputs!$B$24)*DCF!D$6</f>
        <v>-4365.1650120656977</v>
      </c>
      <c r="CZ719" s="15">
        <f ca="1">(BS719*DCF!E$46-DCF!E$5*MAX(BS719*DCF!E$46,0)-MAX(BS719-BR719,0)/Inputs!$B$24)*DCF!E$6</f>
        <v>-2929.4144872885745</v>
      </c>
      <c r="DA719" s="15">
        <f ca="1">(BT719*DCF!F$46-DCF!F$5*MAX(BT719*DCF!F$46,0)-MAX(BT719-BS719,0)/Inputs!$B$24)*DCF!F$6</f>
        <v>-3676.9833132847166</v>
      </c>
      <c r="DB719" s="15">
        <f ca="1">(BU719*DCF!G$46-DCF!G$5*MAX(BU719*DCF!G$46,0)-MAX(BU719-BT719,0)/Inputs!$B$24)*DCF!G$6</f>
        <v>-3895.0409751828256</v>
      </c>
      <c r="DC719" s="15">
        <f ca="1">(BV719*DCF!H$46-DCF!H$5*MAX(BV719*DCF!H$46,0)-MAX(BV719-BU719,0)/Inputs!$B$24)*DCF!H$6</f>
        <v>-341.17347328462802</v>
      </c>
      <c r="DD719" s="15">
        <f ca="1">(BW719*DCF!I$46-DCF!I$5*MAX(BW719*DCF!I$46,0)-MAX(BW719-BV719,0)/Inputs!$B$24)*DCF!I$6</f>
        <v>-3437.4185346712243</v>
      </c>
      <c r="DE719" s="15">
        <f ca="1">(BX719*DCF!J$46-DCF!J$5*MAX(BX719*DCF!J$46,0)-MAX(BX719-BW719,0)/Inputs!$B$24)*DCF!J$6</f>
        <v>-204.10605850828185</v>
      </c>
      <c r="DF719" s="15">
        <f ca="1">(BY719*DCF!K$46-DCF!K$5*MAX(BY719*DCF!K$46,0)-MAX(BY719-BX719,0)/Inputs!$B$24)*DCF!K$6</f>
        <v>-2985.3174774219001</v>
      </c>
      <c r="DG719" s="15">
        <f ca="1">(BZ719*DCF!L$46-DCF!L$5*MAX(BZ719*DCF!L$46,0)-MAX(BZ719-BY719,0)/Inputs!$B$24)*DCF!L$6</f>
        <v>5405.6484009837504</v>
      </c>
      <c r="DH719" s="15">
        <f ca="1">(CA719*DCF!M$46-DCF!M$5*MAX(CA719*DCF!M$46,0)-MAX(CA719-BZ719,0)/Inputs!$B$24)*DCF!M$6</f>
        <v>2967.067259691551</v>
      </c>
      <c r="DI719" s="15">
        <f ca="1">SUM(CB719:CL719)+BE719*DCF!M$10*(1+Inputs!$B$30)*(1-Inputs!$B$33)*(1-Inputs!$B$30/Inputs!$B$31)/(Inputs!$B$29-Inputs!$B$30)*DCF!M$6</f>
        <v>72111.580013179773</v>
      </c>
      <c r="DJ719" s="15">
        <f ca="1">SUM(CM719:CW719)+BP719*DCF!M$28*(1+Inputs!$B$30)*(1-Inputs!$B$33)*(1-Inputs!$B$30/Inputs!$B$31)/(Inputs!$B$29-Inputs!$B$30)*DCF!M$6</f>
        <v>437433.99388206983</v>
      </c>
      <c r="DK719" s="15">
        <f ca="1">SUM(CX719:DH719)+CA719*DCF!M$46*(1+Inputs!$B$30)*(1-Inputs!$B$33)*(1-Inputs!$B$30/Inputs!$B$31)/(Inputs!$B$29-Inputs!$B$30)*DCF!M$6</f>
        <v>142051.83761954244</v>
      </c>
      <c r="DM719" s="15">
        <f ca="1">DI719+DJ719+DK719+Inputs!$B$34+Inputs!$B$36-Inputs!$B$35</f>
        <v>728448.41151479213</v>
      </c>
    </row>
    <row r="720" spans="1:117" x14ac:dyDescent="0.75">
      <c r="A720" s="11">
        <v>707</v>
      </c>
      <c r="C720" s="23">
        <f t="shared" ca="1" si="400"/>
        <v>-0.62647992054310486</v>
      </c>
      <c r="D720" s="23">
        <f t="shared" ca="1" si="400"/>
        <v>0.97345843131000409</v>
      </c>
      <c r="E720" s="23">
        <f t="shared" ca="1" si="400"/>
        <v>0.21768310818775924</v>
      </c>
      <c r="F720" s="23">
        <f t="shared" ca="1" si="400"/>
        <v>-1.7315160528385221</v>
      </c>
      <c r="G720" s="23">
        <f t="shared" ca="1" si="400"/>
        <v>-0.22203658659642331</v>
      </c>
      <c r="H720" s="23">
        <f t="shared" ca="1" si="400"/>
        <v>-0.28862006467174794</v>
      </c>
      <c r="I720" s="23">
        <f t="shared" ca="1" si="400"/>
        <v>-2.2634326306341683</v>
      </c>
      <c r="J720" s="23">
        <f t="shared" ca="1" si="400"/>
        <v>0.36218436948553118</v>
      </c>
      <c r="K720" s="23">
        <f t="shared" ca="1" si="400"/>
        <v>0.42049631464293585</v>
      </c>
      <c r="L720" s="23">
        <f t="shared" ca="1" si="400"/>
        <v>-0.17532711442242824</v>
      </c>
      <c r="M720" s="23">
        <f t="shared" ca="1" si="400"/>
        <v>0.33080320055545653</v>
      </c>
      <c r="N720" s="23">
        <f ca="1">SQRT(Inputs!$B$38)*C720+SQRT(1-Inputs!$B$38)*_xlfn.NORM.S.INV(RAND())</f>
        <v>-0.73503152474495215</v>
      </c>
      <c r="O720" s="23">
        <f ca="1">SQRT(Inputs!$B$38)*D720+SQRT(1-Inputs!$B$38)*_xlfn.NORM.S.INV(RAND())</f>
        <v>0.33581524053525014</v>
      </c>
      <c r="P720" s="23">
        <f ca="1">SQRT(Inputs!$B$38)*E720+SQRT(1-Inputs!$B$38)*_xlfn.NORM.S.INV(RAND())</f>
        <v>-1.0861586939810259</v>
      </c>
      <c r="Q720" s="23">
        <f ca="1">SQRT(Inputs!$B$38)*F720+SQRT(1-Inputs!$B$38)*_xlfn.NORM.S.INV(RAND())</f>
        <v>0.44357407566817775</v>
      </c>
      <c r="R720" s="23">
        <f ca="1">SQRT(Inputs!$B$38)*G720+SQRT(1-Inputs!$B$38)*_xlfn.NORM.S.INV(RAND())</f>
        <v>-0.55635563066786597</v>
      </c>
      <c r="S720" s="23">
        <f ca="1">SQRT(Inputs!$B$38)*H720+SQRT(1-Inputs!$B$38)*_xlfn.NORM.S.INV(RAND())</f>
        <v>-5.7754029811478064E-2</v>
      </c>
      <c r="T720" s="23">
        <f ca="1">SQRT(Inputs!$B$38)*I720+SQRT(1-Inputs!$B$38)*_xlfn.NORM.S.INV(RAND())</f>
        <v>-1.3979477934303939</v>
      </c>
      <c r="U720" s="23">
        <f ca="1">SQRT(Inputs!$B$38)*J720+SQRT(1-Inputs!$B$38)*_xlfn.NORM.S.INV(RAND())</f>
        <v>-0.13145627413871125</v>
      </c>
      <c r="V720" s="23">
        <f ca="1">SQRT(Inputs!$B$38)*K720+SQRT(1-Inputs!$B$38)*_xlfn.NORM.S.INV(RAND())</f>
        <v>-0.13457653460817598</v>
      </c>
      <c r="W720" s="23">
        <f ca="1">SQRT(Inputs!$B$38)*L720+SQRT(1-Inputs!$B$38)*_xlfn.NORM.S.INV(RAND())</f>
        <v>0.12417579785595637</v>
      </c>
      <c r="X720" s="23">
        <f ca="1">SQRT(Inputs!$B$38)*M720+SQRT(1-Inputs!$B$38)*_xlfn.NORM.S.INV(RAND())</f>
        <v>0.43472229647400562</v>
      </c>
      <c r="Y720" s="23">
        <f ca="1">SQRT(Inputs!$B$38)*C720+SQRT(1-Inputs!$B$38)*_xlfn.NORM.S.INV(RAND())</f>
        <v>-0.69350103188094403</v>
      </c>
      <c r="Z720" s="23">
        <f ca="1">SQRT(Inputs!$B$38)*D720+SQRT(1-Inputs!$B$38)*_xlfn.NORM.S.INV(RAND())</f>
        <v>-0.74792253638917505</v>
      </c>
      <c r="AA720" s="23">
        <f ca="1">SQRT(Inputs!$B$38)*E720+SQRT(1-Inputs!$B$38)*_xlfn.NORM.S.INV(RAND())</f>
        <v>0.59082343360210909</v>
      </c>
      <c r="AB720" s="23">
        <f ca="1">SQRT(Inputs!$B$38)*F720+SQRT(1-Inputs!$B$38)*_xlfn.NORM.S.INV(RAND())</f>
        <v>-1.187797322958021</v>
      </c>
      <c r="AC720" s="23">
        <f ca="1">SQRT(Inputs!$B$38)*G720+SQRT(1-Inputs!$B$38)*_xlfn.NORM.S.INV(RAND())</f>
        <v>1.1910139155901631</v>
      </c>
      <c r="AD720" s="23">
        <f ca="1">SQRT(Inputs!$B$38)*H720+SQRT(1-Inputs!$B$38)*_xlfn.NORM.S.INV(RAND())</f>
        <v>-0.54581966615176125</v>
      </c>
      <c r="AE720" s="23">
        <f ca="1">SQRT(Inputs!$B$38)*I720+SQRT(1-Inputs!$B$38)*_xlfn.NORM.S.INV(RAND())</f>
        <v>-1.6448705886893489</v>
      </c>
      <c r="AF720" s="23">
        <f ca="1">SQRT(Inputs!$B$38)*J720+SQRT(1-Inputs!$B$38)*_xlfn.NORM.S.INV(RAND())</f>
        <v>0.74858528683840297</v>
      </c>
      <c r="AG720" s="23">
        <f ca="1">SQRT(Inputs!$B$38)*K720+SQRT(1-Inputs!$B$38)*_xlfn.NORM.S.INV(RAND())</f>
        <v>-1.0421699131100943</v>
      </c>
      <c r="AH720" s="23">
        <f ca="1">SQRT(Inputs!$B$38)*L720+SQRT(1-Inputs!$B$38)*_xlfn.NORM.S.INV(RAND())</f>
        <v>-0.69307445237295806</v>
      </c>
      <c r="AI720" s="23">
        <f ca="1">SQRT(Inputs!$B$38)*M720+SQRT(1-Inputs!$B$38)*_xlfn.NORM.S.INV(RAND())</f>
        <v>-0.74753715372424301</v>
      </c>
      <c r="AJ720" s="23">
        <f ca="1">SQRT(Inputs!$B$38)*C720+SQRT(1-Inputs!$B$38)*_xlfn.NORM.S.INV(RAND())</f>
        <v>0.84248494104120852</v>
      </c>
      <c r="AK720" s="23">
        <f ca="1">SQRT(Inputs!$B$38)*D720+SQRT(1-Inputs!$B$38)*_xlfn.NORM.S.INV(RAND())</f>
        <v>-6.6192639263090824E-2</v>
      </c>
      <c r="AL720" s="23">
        <f ca="1">SQRT(Inputs!$B$38)*E720+SQRT(1-Inputs!$B$38)*_xlfn.NORM.S.INV(RAND())</f>
        <v>-5.0940843876773917E-2</v>
      </c>
      <c r="AM720" s="23">
        <f ca="1">SQRT(Inputs!$B$38)*F720+SQRT(1-Inputs!$B$38)*_xlfn.NORM.S.INV(RAND())</f>
        <v>-0.13755621949693986</v>
      </c>
      <c r="AN720" s="23">
        <f ca="1">SQRT(Inputs!$B$38)*G720+SQRT(1-Inputs!$B$38)*_xlfn.NORM.S.INV(RAND())</f>
        <v>0.35712742529338748</v>
      </c>
      <c r="AO720" s="23">
        <f ca="1">SQRT(Inputs!$B$38)*H720+SQRT(1-Inputs!$B$38)*_xlfn.NORM.S.INV(RAND())</f>
        <v>0.31223342725728565</v>
      </c>
      <c r="AP720" s="23">
        <f ca="1">SQRT(Inputs!$B$38)*I720+SQRT(1-Inputs!$B$38)*_xlfn.NORM.S.INV(RAND())</f>
        <v>-2.4396092041229256</v>
      </c>
      <c r="AQ720" s="23">
        <f ca="1">SQRT(Inputs!$B$38)*J720+SQRT(1-Inputs!$B$38)*_xlfn.NORM.S.INV(RAND())</f>
        <v>-6.6363006860975571E-2</v>
      </c>
      <c r="AR720" s="23">
        <f ca="1">SQRT(Inputs!$B$38)*K720+SQRT(1-Inputs!$B$38)*_xlfn.NORM.S.INV(RAND())</f>
        <v>0.88575185728442363</v>
      </c>
      <c r="AS720" s="23">
        <f ca="1">SQRT(Inputs!$B$38)*L720+SQRT(1-Inputs!$B$38)*_xlfn.NORM.S.INV(RAND())</f>
        <v>-0.1941868636882132</v>
      </c>
      <c r="AT720" s="23">
        <f ca="1">SQRT(Inputs!$B$38)*M720+SQRT(1-Inputs!$B$38)*_xlfn.NORM.S.INV(RAND())</f>
        <v>0.59383290319315418</v>
      </c>
      <c r="AU720" s="15">
        <f ca="1">Inputs!$B$6*EXP($B$8-0.5*C$5^2+C$5*N720)</f>
        <v>4405.5949991233065</v>
      </c>
      <c r="AV720" s="15">
        <f t="shared" ca="1" si="401"/>
        <v>5634.0795766534893</v>
      </c>
      <c r="AW720" s="15">
        <f t="shared" ca="1" si="402"/>
        <v>5933.5760086301025</v>
      </c>
      <c r="AX720" s="15">
        <f t="shared" ca="1" si="403"/>
        <v>7657.0901448774512</v>
      </c>
      <c r="AY720" s="15">
        <f t="shared" ca="1" si="404"/>
        <v>8769.0526575829263</v>
      </c>
      <c r="AZ720" s="15">
        <f t="shared" ca="1" si="405"/>
        <v>10656.796770600689</v>
      </c>
      <c r="BA720" s="15">
        <f t="shared" ca="1" si="406"/>
        <v>11266.169125913942</v>
      </c>
      <c r="BB720" s="15">
        <f t="shared" ca="1" si="407"/>
        <v>13612.750604804072</v>
      </c>
      <c r="BC720" s="15">
        <f t="shared" ca="1" si="408"/>
        <v>16456.973649119533</v>
      </c>
      <c r="BD720" s="15">
        <f t="shared" ca="1" si="409"/>
        <v>20396.875850253989</v>
      </c>
      <c r="BE720" s="15">
        <f t="shared" ca="1" si="410"/>
        <v>26003.227467676792</v>
      </c>
      <c r="BF720" s="15">
        <f ca="1">Inputs!$B$13*EXP($B$9-0.5*C$6^2+C$6*Y720)</f>
        <v>12054.390788373141</v>
      </c>
      <c r="BG720" s="15">
        <f t="shared" ca="1" si="411"/>
        <v>12836.448803228892</v>
      </c>
      <c r="BH720" s="15">
        <f t="shared" ca="1" si="412"/>
        <v>17298.494199153349</v>
      </c>
      <c r="BI720" s="15">
        <f t="shared" ca="1" si="413"/>
        <v>17637.748127308059</v>
      </c>
      <c r="BJ720" s="15">
        <f t="shared" ca="1" si="414"/>
        <v>25672.603849309358</v>
      </c>
      <c r="BK720" s="15">
        <f t="shared" ca="1" si="415"/>
        <v>29251.764704562178</v>
      </c>
      <c r="BL720" s="15">
        <f t="shared" ca="1" si="416"/>
        <v>29034.190238500058</v>
      </c>
      <c r="BM720" s="15">
        <f t="shared" ca="1" si="417"/>
        <v>39167.427691419543</v>
      </c>
      <c r="BN720" s="15">
        <f t="shared" ca="1" si="418"/>
        <v>42515.490621830526</v>
      </c>
      <c r="BO720" s="15">
        <f t="shared" ca="1" si="419"/>
        <v>48261.885736181677</v>
      </c>
      <c r="BP720" s="15">
        <f t="shared" ca="1" si="420"/>
        <v>54577.598694273256</v>
      </c>
      <c r="BQ720" s="15">
        <f ca="1">Inputs!$B$20*EXP($B$10-0.5*C$7^2+C$7*AJ720)</f>
        <v>5783.3796735472488</v>
      </c>
      <c r="BR720" s="15">
        <f t="shared" ca="1" si="421"/>
        <v>7684.0618172255408</v>
      </c>
      <c r="BS720" s="15">
        <f t="shared" ca="1" si="422"/>
        <v>10369.670279903337</v>
      </c>
      <c r="BT720" s="15">
        <f t="shared" ca="1" si="423"/>
        <v>13790.786756744852</v>
      </c>
      <c r="BU720" s="15">
        <f t="shared" ca="1" si="424"/>
        <v>20837.414811215585</v>
      </c>
      <c r="BV720" s="15">
        <f t="shared" ca="1" si="425"/>
        <v>31103.682812293519</v>
      </c>
      <c r="BW720" s="15">
        <f t="shared" ca="1" si="426"/>
        <v>25898.813167412973</v>
      </c>
      <c r="BX720" s="15">
        <f t="shared" ca="1" si="427"/>
        <v>35744.92103367197</v>
      </c>
      <c r="BY720" s="15">
        <f t="shared" ca="1" si="428"/>
        <v>59333.964174104352</v>
      </c>
      <c r="BZ720" s="15">
        <f t="shared" ca="1" si="429"/>
        <v>80334.277202472556</v>
      </c>
      <c r="CA720" s="15">
        <f t="shared" ca="1" si="430"/>
        <v>125404.21436614566</v>
      </c>
      <c r="CB720" s="15">
        <f ca="1">(AU720*DCF!C$10-DCF!C$5*MAX(AU720*DCF!C$10,0)-MAX(AU720-Inputs!$B$6,0)/Inputs!$B$10)*DCF!C$6</f>
        <v>1047.0432775296931</v>
      </c>
      <c r="CC720" s="15">
        <f ca="1">(AV720*DCF!D$10-DCF!D$5*MAX(AV720*DCF!D$10,0)-MAX(AV720-AU720,0)/Inputs!$B$10)*DCF!D$6</f>
        <v>1073.7349146677575</v>
      </c>
      <c r="CD720" s="15">
        <f ca="1">(AW720*DCF!E$10-DCF!E$5*MAX(AW720*DCF!E$10,0)-MAX(AW720-AV720,0)/Inputs!$B$10)*DCF!E$6</f>
        <v>1302.5092466814633</v>
      </c>
      <c r="CE720" s="15">
        <f ca="1">(AX720*DCF!F$10-DCF!F$5*MAX(AX720*DCF!F$10,0)-MAX(AX720-AW720,0)/Inputs!$B$10)*DCF!F$6</f>
        <v>1312.9100148244561</v>
      </c>
      <c r="CF720" s="15">
        <f ca="1">(AY720*DCF!G$10-DCF!G$5*MAX(AY720*DCF!G$10,0)-MAX(AY720-AX720,0)/Inputs!$B$10)*DCF!G$6</f>
        <v>1593.0358697175618</v>
      </c>
      <c r="CG720" s="15">
        <f ca="1">(AZ720*DCF!H$10-DCF!H$5*MAX(AZ720*DCF!H$10,0)-MAX(AZ720-AY720,0)/Inputs!$B$10)*DCF!H$6</f>
        <v>1733.8219273855984</v>
      </c>
      <c r="CH720" s="15">
        <f ca="1">(BA720*DCF!I$10-DCF!I$5*MAX(BA720*DCF!I$10,0)-MAX(BA720-AZ720,0)/Inputs!$B$10)*DCF!I$6</f>
        <v>1957.9596914515419</v>
      </c>
      <c r="CI720" s="15">
        <f ca="1">(BB720*DCF!J$10-DCF!J$5*MAX(BB720*DCF!J$10,0)-MAX(BB720-BA720,0)/Inputs!$B$10)*DCF!J$6</f>
        <v>1980.3938352142284</v>
      </c>
      <c r="CJ720" s="15">
        <f ca="1">(BC720*DCF!K$10-DCF!K$5*MAX(BC720*DCF!K$10,0)-MAX(BC720-BB720,0)/Inputs!$B$10)*DCF!K$6</f>
        <v>2251.160527816945</v>
      </c>
      <c r="CK720" s="15">
        <f ca="1">(BD720*DCF!L$10-DCF!L$5*MAX(BD720*DCF!L$10,0)-MAX(BD720-BC720,0)/Inputs!$B$10)*DCF!L$6</f>
        <v>2566.7435973582615</v>
      </c>
      <c r="CL720" s="15">
        <f ca="1">(BE720*DCF!M$10-DCF!M$5*MAX(BE720*DCF!M$10,0)-MAX(BE720-BD720,0)/Inputs!$B$10)*DCF!M$6</f>
        <v>2999.6531185958916</v>
      </c>
      <c r="CM720" s="15">
        <f ca="1">(BF720*DCF!C$28-DCF!C$5*MAX(BF720*DCF!C$28,0)-MAX(BF720-Inputs!$B$13,0)/Inputs!$B$17)*DCF!C$6</f>
        <v>3524.7891925786171</v>
      </c>
      <c r="CN720" s="15">
        <f ca="1">(BG720*DCF!D$28-DCF!D$5*MAX(BG720*DCF!D$28,0)-MAX(BG720-BF720,0)/Inputs!$B$17)*DCF!D$6</f>
        <v>3613.7813983380061</v>
      </c>
      <c r="CO720" s="15">
        <f ca="1">(BH720*DCF!E$28-DCF!E$5*MAX(BH720*DCF!E$28,0)-MAX(BH720-BG720,0)/Inputs!$B$17)*DCF!E$6</f>
        <v>4019.8338534055247</v>
      </c>
      <c r="CP720" s="15">
        <f ca="1">(BI720*DCF!F$28-DCF!F$5*MAX(BI720*DCF!F$28,0)-MAX(BI720-BH720,0)/Inputs!$B$17)*DCF!F$6</f>
        <v>4726.4174831283299</v>
      </c>
      <c r="CQ720" s="15">
        <f ca="1">(BJ720*DCF!G$28-DCF!G$5*MAX(BJ720*DCF!G$28,0)-MAX(BJ720-BI720,0)/Inputs!$B$17)*DCF!G$6</f>
        <v>5309.5684884294933</v>
      </c>
      <c r="CR720" s="15">
        <f ca="1">(BK720*DCF!H$28-DCF!H$5*MAX(BK720*DCF!H$28,0)-MAX(BK720-BJ720,0)/Inputs!$B$17)*DCF!H$6</f>
        <v>6678.1829852634728</v>
      </c>
      <c r="CS720" s="15">
        <f ca="1">(BL720*DCF!I$28-DCF!I$5*MAX(BL720*DCF!I$28,0)-MAX(BL720-BK720,0)/Inputs!$B$17)*DCF!I$6</f>
        <v>6827.4780142633008</v>
      </c>
      <c r="CT720" s="15">
        <f ca="1">(BM720*DCF!J$28-DCF!J$5*MAX(BM720*DCF!J$28,0)-MAX(BM720-BL720,0)/Inputs!$B$17)*DCF!J$6</f>
        <v>7394.0034054439675</v>
      </c>
      <c r="CU720" s="15">
        <f ca="1">(BN720*DCF!K$28-DCF!K$5*MAX(BN720*DCF!K$28,0)-MAX(BN720-BM720,0)/Inputs!$B$17)*DCF!K$6</f>
        <v>8568.4656490252273</v>
      </c>
      <c r="CV720" s="15">
        <f ca="1">(BO720*DCF!L$28-DCF!L$5*MAX(BO720*DCF!L$28,0)-MAX(BO720-BN720,0)/Inputs!$B$17)*DCF!L$6</f>
        <v>8979.0450260275629</v>
      </c>
      <c r="CW720" s="15">
        <f ca="1">(BP720*DCF!M$28-DCF!M$5*MAX(BP720*DCF!M$28,0)-MAX(BP720-BO720,0)/Inputs!$B$17)*DCF!M$6</f>
        <v>9608.6373087569991</v>
      </c>
      <c r="CX720" s="15">
        <f ca="1">(BQ720*DCF!C$46-DCF!C$5*MAX(BQ720*DCF!C$46,0)-MAX(BQ720-Inputs!$B$20,0)/Inputs!$B$24)*DCF!C$6</f>
        <v>-2528.4385728964771</v>
      </c>
      <c r="CY720" s="15">
        <f ca="1">(BR720*DCF!D$46-DCF!D$5*MAX(BR720*DCF!D$46,0)-MAX(BR720-BQ720,0)/Inputs!$B$24)*DCF!D$6</f>
        <v>-2122.4954511756991</v>
      </c>
      <c r="CZ720" s="15">
        <f ca="1">(BS720*DCF!E$46-DCF!E$5*MAX(BS720*DCF!E$46,0)-MAX(BS720-BR720,0)/Inputs!$B$24)*DCF!E$6</f>
        <v>-2284.8244879051254</v>
      </c>
      <c r="DA720" s="15">
        <f ca="1">(BT720*DCF!F$46-DCF!F$5*MAX(BT720*DCF!F$46,0)-MAX(BT720-BS720,0)/Inputs!$B$24)*DCF!F$6</f>
        <v>-2250.0689425910914</v>
      </c>
      <c r="DB720" s="15">
        <f ca="1">(BU720*DCF!G$46-DCF!G$5*MAX(BU720*DCF!G$46,0)-MAX(BU720-BT720,0)/Inputs!$B$24)*DCF!G$6</f>
        <v>-3071.2759176978511</v>
      </c>
      <c r="DC720" s="15">
        <f ca="1">(BV720*DCF!H$46-DCF!H$5*MAX(BV720*DCF!H$46,0)-MAX(BV720-BU720,0)/Inputs!$B$24)*DCF!H$6</f>
        <v>-3190.1798788672977</v>
      </c>
      <c r="DD720" s="15">
        <f ca="1">(BW720*DCF!I$46-DCF!I$5*MAX(BW720*DCF!I$46,0)-MAX(BW720-BV720,0)/Inputs!$B$24)*DCF!I$6</f>
        <v>598.14312775936185</v>
      </c>
      <c r="DE720" s="15">
        <f ca="1">(BX720*DCF!J$46-DCF!J$5*MAX(BX720*DCF!J$46,0)-MAX(BX720-BW720,0)/Inputs!$B$24)*DCF!J$6</f>
        <v>-1111.6263817191411</v>
      </c>
      <c r="DF720" s="15">
        <f ca="1">(BY720*DCF!K$46-DCF!K$5*MAX(BY720*DCF!K$46,0)-MAX(BY720-BX720,0)/Inputs!$B$24)*DCF!K$6</f>
        <v>-2389.3333354758011</v>
      </c>
      <c r="DG720" s="15">
        <f ca="1">(BZ720*DCF!L$46-DCF!L$5*MAX(BZ720*DCF!L$46,0)-MAX(BZ720-BY720,0)/Inputs!$B$24)*DCF!L$6</f>
        <v>800.69675113948654</v>
      </c>
      <c r="DH720" s="15">
        <f ca="1">(CA720*DCF!M$46-DCF!M$5*MAX(CA720*DCF!M$46,0)-MAX(CA720-BZ720,0)/Inputs!$B$24)*DCF!M$6</f>
        <v>409.04839432432431</v>
      </c>
      <c r="DI720" s="15">
        <f ca="1">SUM(CB720:CL720)+BE720*DCF!M$10*(1+Inputs!$B$30)*(1-Inputs!$B$33)*(1-Inputs!$B$30/Inputs!$B$31)/(Inputs!$B$29-Inputs!$B$30)*DCF!M$6</f>
        <v>92186.291920873395</v>
      </c>
      <c r="DJ720" s="15">
        <f ca="1">SUM(CM720:CW720)+BP720*DCF!M$28*(1+Inputs!$B$30)*(1-Inputs!$B$33)*(1-Inputs!$B$30/Inputs!$B$31)/(Inputs!$B$29-Inputs!$B$30)*DCF!M$6</f>
        <v>271770.4413115803</v>
      </c>
      <c r="DK720" s="15">
        <f ca="1">SUM(CX720:DH720)+CA720*DCF!M$46*(1+Inputs!$B$30)*(1-Inputs!$B$33)*(1-Inputs!$B$30/Inputs!$B$31)/(Inputs!$B$29-Inputs!$B$30)*DCF!M$6</f>
        <v>176749.4157938076</v>
      </c>
      <c r="DM720" s="15">
        <f ca="1">DI720+DJ720+DK720+Inputs!$B$34+Inputs!$B$36-Inputs!$B$35</f>
        <v>617557.14902626129</v>
      </c>
    </row>
    <row r="721" spans="1:117" x14ac:dyDescent="0.75">
      <c r="A721" s="11">
        <v>708</v>
      </c>
      <c r="C721" s="23">
        <f t="shared" ca="1" si="400"/>
        <v>0.30347593123188948</v>
      </c>
      <c r="D721" s="23">
        <f t="shared" ca="1" si="400"/>
        <v>-1.40099847066004</v>
      </c>
      <c r="E721" s="23">
        <f t="shared" ca="1" si="400"/>
        <v>-1.7812992635367688</v>
      </c>
      <c r="F721" s="23">
        <f t="shared" ca="1" si="400"/>
        <v>-1.9110106331497956</v>
      </c>
      <c r="G721" s="23">
        <f t="shared" ca="1" si="400"/>
        <v>-1.9807608366161367</v>
      </c>
      <c r="H721" s="23">
        <f t="shared" ca="1" si="400"/>
        <v>-0.18754305533609672</v>
      </c>
      <c r="I721" s="23">
        <f t="shared" ca="1" si="400"/>
        <v>-1.3311192479323217</v>
      </c>
      <c r="J721" s="23">
        <f t="shared" ca="1" si="400"/>
        <v>-0.45010754464564506</v>
      </c>
      <c r="K721" s="23">
        <f t="shared" ca="1" si="400"/>
        <v>1.0275516836120484</v>
      </c>
      <c r="L721" s="23">
        <f t="shared" ca="1" si="400"/>
        <v>0.46927969977479911</v>
      </c>
      <c r="M721" s="23">
        <f t="shared" ca="1" si="400"/>
        <v>1.1009142110472934</v>
      </c>
      <c r="N721" s="23">
        <f ca="1">SQRT(Inputs!$B$38)*C721+SQRT(1-Inputs!$B$38)*_xlfn.NORM.S.INV(RAND())</f>
        <v>-2.8333646985637895E-2</v>
      </c>
      <c r="O721" s="23">
        <f ca="1">SQRT(Inputs!$B$38)*D721+SQRT(1-Inputs!$B$38)*_xlfn.NORM.S.INV(RAND())</f>
        <v>-0.45807937109857499</v>
      </c>
      <c r="P721" s="23">
        <f ca="1">SQRT(Inputs!$B$38)*E721+SQRT(1-Inputs!$B$38)*_xlfn.NORM.S.INV(RAND())</f>
        <v>-1.1311086129725718</v>
      </c>
      <c r="Q721" s="23">
        <f ca="1">SQRT(Inputs!$B$38)*F721+SQRT(1-Inputs!$B$38)*_xlfn.NORM.S.INV(RAND())</f>
        <v>-2.5178783531349627</v>
      </c>
      <c r="R721" s="23">
        <f ca="1">SQRT(Inputs!$B$38)*G721+SQRT(1-Inputs!$B$38)*_xlfn.NORM.S.INV(RAND())</f>
        <v>-1.6405939167388435</v>
      </c>
      <c r="S721" s="23">
        <f ca="1">SQRT(Inputs!$B$38)*H721+SQRT(1-Inputs!$B$38)*_xlfn.NORM.S.INV(RAND())</f>
        <v>1.5387145838740879</v>
      </c>
      <c r="T721" s="23">
        <f ca="1">SQRT(Inputs!$B$38)*I721+SQRT(1-Inputs!$B$38)*_xlfn.NORM.S.INV(RAND())</f>
        <v>3.9648028209377406E-2</v>
      </c>
      <c r="U721" s="23">
        <f ca="1">SQRT(Inputs!$B$38)*J721+SQRT(1-Inputs!$B$38)*_xlfn.NORM.S.INV(RAND())</f>
        <v>-0.60418268622267168</v>
      </c>
      <c r="V721" s="23">
        <f ca="1">SQRT(Inputs!$B$38)*K721+SQRT(1-Inputs!$B$38)*_xlfn.NORM.S.INV(RAND())</f>
        <v>0.64045829149762035</v>
      </c>
      <c r="W721" s="23">
        <f ca="1">SQRT(Inputs!$B$38)*L721+SQRT(1-Inputs!$B$38)*_xlfn.NORM.S.INV(RAND())</f>
        <v>-0.19046263017977899</v>
      </c>
      <c r="X721" s="23">
        <f ca="1">SQRT(Inputs!$B$38)*M721+SQRT(1-Inputs!$B$38)*_xlfn.NORM.S.INV(RAND())</f>
        <v>-0.35426305923409951</v>
      </c>
      <c r="Y721" s="23">
        <f ca="1">SQRT(Inputs!$B$38)*C721+SQRT(1-Inputs!$B$38)*_xlfn.NORM.S.INV(RAND())</f>
        <v>1.1667706138770211</v>
      </c>
      <c r="Z721" s="23">
        <f ca="1">SQRT(Inputs!$B$38)*D721+SQRT(1-Inputs!$B$38)*_xlfn.NORM.S.INV(RAND())</f>
        <v>-0.96042699565705558</v>
      </c>
      <c r="AA721" s="23">
        <f ca="1">SQRT(Inputs!$B$38)*E721+SQRT(1-Inputs!$B$38)*_xlfn.NORM.S.INV(RAND())</f>
        <v>-0.35483066960325038</v>
      </c>
      <c r="AB721" s="23">
        <f ca="1">SQRT(Inputs!$B$38)*F721+SQRT(1-Inputs!$B$38)*_xlfn.NORM.S.INV(RAND())</f>
        <v>-0.3258715874925634</v>
      </c>
      <c r="AC721" s="23">
        <f ca="1">SQRT(Inputs!$B$38)*G721+SQRT(1-Inputs!$B$38)*_xlfn.NORM.S.INV(RAND())</f>
        <v>-0.52760046997813226</v>
      </c>
      <c r="AD721" s="23">
        <f ca="1">SQRT(Inputs!$B$38)*H721+SQRT(1-Inputs!$B$38)*_xlfn.NORM.S.INV(RAND())</f>
        <v>-0.40232814269322087</v>
      </c>
      <c r="AE721" s="23">
        <f ca="1">SQRT(Inputs!$B$38)*I721+SQRT(1-Inputs!$B$38)*_xlfn.NORM.S.INV(RAND())</f>
        <v>-1.9943315450590249</v>
      </c>
      <c r="AF721" s="23">
        <f ca="1">SQRT(Inputs!$B$38)*J721+SQRT(1-Inputs!$B$38)*_xlfn.NORM.S.INV(RAND())</f>
        <v>-0.22533812218576399</v>
      </c>
      <c r="AG721" s="23">
        <f ca="1">SQRT(Inputs!$B$38)*K721+SQRT(1-Inputs!$B$38)*_xlfn.NORM.S.INV(RAND())</f>
        <v>0.76265652320738575</v>
      </c>
      <c r="AH721" s="23">
        <f ca="1">SQRT(Inputs!$B$38)*L721+SQRT(1-Inputs!$B$38)*_xlfn.NORM.S.INV(RAND())</f>
        <v>-0.716801633249603</v>
      </c>
      <c r="AI721" s="23">
        <f ca="1">SQRT(Inputs!$B$38)*M721+SQRT(1-Inputs!$B$38)*_xlfn.NORM.S.INV(RAND())</f>
        <v>-1.0407661158613353</v>
      </c>
      <c r="AJ721" s="23">
        <f ca="1">SQRT(Inputs!$B$38)*C721+SQRT(1-Inputs!$B$38)*_xlfn.NORM.S.INV(RAND())</f>
        <v>-0.20327937906751689</v>
      </c>
      <c r="AK721" s="23">
        <f ca="1">SQRT(Inputs!$B$38)*D721+SQRT(1-Inputs!$B$38)*_xlfn.NORM.S.INV(RAND())</f>
        <v>-0.68835619164353967</v>
      </c>
      <c r="AL721" s="23">
        <f ca="1">SQRT(Inputs!$B$38)*E721+SQRT(1-Inputs!$B$38)*_xlfn.NORM.S.INV(RAND())</f>
        <v>-1.5793624652166252</v>
      </c>
      <c r="AM721" s="23">
        <f ca="1">SQRT(Inputs!$B$38)*F721+SQRT(1-Inputs!$B$38)*_xlfn.NORM.S.INV(RAND())</f>
        <v>-1.0190107262825769</v>
      </c>
      <c r="AN721" s="23">
        <f ca="1">SQRT(Inputs!$B$38)*G721+SQRT(1-Inputs!$B$38)*_xlfn.NORM.S.INV(RAND())</f>
        <v>-0.92865819602477373</v>
      </c>
      <c r="AO721" s="23">
        <f ca="1">SQRT(Inputs!$B$38)*H721+SQRT(1-Inputs!$B$38)*_xlfn.NORM.S.INV(RAND())</f>
        <v>0.65920520311731445</v>
      </c>
      <c r="AP721" s="23">
        <f ca="1">SQRT(Inputs!$B$38)*I721+SQRT(1-Inputs!$B$38)*_xlfn.NORM.S.INV(RAND())</f>
        <v>0.37092323426000284</v>
      </c>
      <c r="AQ721" s="23">
        <f ca="1">SQRT(Inputs!$B$38)*J721+SQRT(1-Inputs!$B$38)*_xlfn.NORM.S.INV(RAND())</f>
        <v>0.81258512117159576</v>
      </c>
      <c r="AR721" s="23">
        <f ca="1">SQRT(Inputs!$B$38)*K721+SQRT(1-Inputs!$B$38)*_xlfn.NORM.S.INV(RAND())</f>
        <v>0.41187229169678397</v>
      </c>
      <c r="AS721" s="23">
        <f ca="1">SQRT(Inputs!$B$38)*L721+SQRT(1-Inputs!$B$38)*_xlfn.NORM.S.INV(RAND())</f>
        <v>-0.10033582034345767</v>
      </c>
      <c r="AT721" s="23">
        <f ca="1">SQRT(Inputs!$B$38)*M721+SQRT(1-Inputs!$B$38)*_xlfn.NORM.S.INV(RAND())</f>
        <v>-0.41401023133965009</v>
      </c>
      <c r="AU721" s="15">
        <f ca="1">Inputs!$B$6*EXP($B$8-0.5*C$5^2+C$5*N721)</f>
        <v>4939.5324582097228</v>
      </c>
      <c r="AV721" s="15">
        <f t="shared" ca="1" si="401"/>
        <v>5620.9530777181762</v>
      </c>
      <c r="AW721" s="15">
        <f t="shared" ca="1" si="402"/>
        <v>5883.9694656580823</v>
      </c>
      <c r="AX721" s="15">
        <f t="shared" ca="1" si="403"/>
        <v>5244.8872797898739</v>
      </c>
      <c r="AY721" s="15">
        <f t="shared" ca="1" si="404"/>
        <v>5292.1497066245956</v>
      </c>
      <c r="AZ721" s="15">
        <f t="shared" ca="1" si="405"/>
        <v>7667.5400324153434</v>
      </c>
      <c r="BA721" s="15">
        <f t="shared" ca="1" si="406"/>
        <v>9422.1250251385172</v>
      </c>
      <c r="BB721" s="15">
        <f t="shared" ca="1" si="407"/>
        <v>10857.986591925566</v>
      </c>
      <c r="BC721" s="15">
        <f t="shared" ca="1" si="408"/>
        <v>14146.359978305702</v>
      </c>
      <c r="BD721" s="15">
        <f t="shared" ca="1" si="409"/>
        <v>17024.61997902608</v>
      </c>
      <c r="BE721" s="15">
        <f t="shared" ca="1" si="410"/>
        <v>20199.107377776083</v>
      </c>
      <c r="BF721" s="15">
        <f ca="1">Inputs!$B$13*EXP($B$9-0.5*C$6^2+C$6*Y721)</f>
        <v>17430.534621911138</v>
      </c>
      <c r="BG721" s="15">
        <f t="shared" ca="1" si="411"/>
        <v>17863.13833193788</v>
      </c>
      <c r="BH721" s="15">
        <f t="shared" ca="1" si="412"/>
        <v>20578.077729362267</v>
      </c>
      <c r="BI721" s="15">
        <f t="shared" ca="1" si="413"/>
        <v>23958.31407406928</v>
      </c>
      <c r="BJ721" s="15">
        <f t="shared" ca="1" si="414"/>
        <v>27220.431789543629</v>
      </c>
      <c r="BK721" s="15">
        <f t="shared" ca="1" si="415"/>
        <v>31627.239183167498</v>
      </c>
      <c r="BL721" s="15">
        <f t="shared" ca="1" si="416"/>
        <v>30002.05074397727</v>
      </c>
      <c r="BM721" s="15">
        <f t="shared" ca="1" si="417"/>
        <v>35860.949758668285</v>
      </c>
      <c r="BN721" s="15">
        <f t="shared" ca="1" si="418"/>
        <v>48325.284516414729</v>
      </c>
      <c r="BO721" s="15">
        <f t="shared" ca="1" si="419"/>
        <v>54705.841690052257</v>
      </c>
      <c r="BP721" s="15">
        <f t="shared" ca="1" si="420"/>
        <v>59843.337356891512</v>
      </c>
      <c r="BQ721" s="15">
        <f ca="1">Inputs!$B$20*EXP($B$10-0.5*C$7^2+C$7*AJ721)</f>
        <v>3991.127330857973</v>
      </c>
      <c r="BR721" s="15">
        <f t="shared" ca="1" si="421"/>
        <v>4352.0503606355505</v>
      </c>
      <c r="BS721" s="15">
        <f t="shared" ca="1" si="422"/>
        <v>3786.4044763281763</v>
      </c>
      <c r="BT721" s="15">
        <f t="shared" ca="1" si="423"/>
        <v>3996.01838811879</v>
      </c>
      <c r="BU721" s="15">
        <f t="shared" ca="1" si="424"/>
        <v>4423.4790957152645</v>
      </c>
      <c r="BV721" s="15">
        <f t="shared" ca="1" si="425"/>
        <v>7139.7290108801335</v>
      </c>
      <c r="BW721" s="15">
        <f t="shared" ca="1" si="426"/>
        <v>10776.768934268954</v>
      </c>
      <c r="BX721" s="15">
        <f t="shared" ca="1" si="427"/>
        <v>17739.79107308184</v>
      </c>
      <c r="BY721" s="15">
        <f t="shared" ca="1" si="428"/>
        <v>26894.425297742313</v>
      </c>
      <c r="BZ721" s="15">
        <f t="shared" ca="1" si="429"/>
        <v>37046.968386204127</v>
      </c>
      <c r="CA721" s="15">
        <f t="shared" ca="1" si="430"/>
        <v>48348.627925231012</v>
      </c>
      <c r="CB721" s="15">
        <f ca="1">(AU721*DCF!C$10-DCF!C$5*MAX(AU721*DCF!C$10,0)-MAX(AU721-Inputs!$B$6,0)/Inputs!$B$10)*DCF!C$6</f>
        <v>1043.2362082769548</v>
      </c>
      <c r="CC721" s="15">
        <f ca="1">(AV721*DCF!D$10-DCF!D$5*MAX(AV721*DCF!D$10,0)-MAX(AV721-AU721,0)/Inputs!$B$10)*DCF!D$6</f>
        <v>1203.9226479640881</v>
      </c>
      <c r="CD721" s="15">
        <f ca="1">(AW721*DCF!E$10-DCF!E$5*MAX(AW721*DCF!E$10,0)-MAX(AW721-AV721,0)/Inputs!$B$10)*DCF!E$6</f>
        <v>1299.2727021958081</v>
      </c>
      <c r="CE721" s="15">
        <f ca="1">(AX721*DCF!F$10-DCF!F$5*MAX(AX721*DCF!F$10,0)-MAX(AX721-AW721,0)/Inputs!$B$10)*DCF!F$6</f>
        <v>1144.9505344892266</v>
      </c>
      <c r="CF721" s="15">
        <f ca="1">(AY721*DCF!G$10-DCF!G$5*MAX(AY721*DCF!G$10,0)-MAX(AY721-AX721,0)/Inputs!$B$10)*DCF!G$6</f>
        <v>1081.3090685028496</v>
      </c>
      <c r="CG721" s="15">
        <f ca="1">(AZ721*DCF!H$10-DCF!H$5*MAX(AZ721*DCF!H$10,0)-MAX(AZ721-AY721,0)/Inputs!$B$10)*DCF!H$6</f>
        <v>1066.865260234875</v>
      </c>
      <c r="CH721" s="15">
        <f ca="1">(BA721*DCF!I$10-DCF!I$5*MAX(BA721*DCF!I$10,0)-MAX(BA721-AZ721,0)/Inputs!$B$10)*DCF!I$6</f>
        <v>1433.2651080162609</v>
      </c>
      <c r="CI721" s="15">
        <f ca="1">(BB721*DCF!J$10-DCF!J$5*MAX(BB721*DCF!J$10,0)-MAX(BB721-BA721,0)/Inputs!$B$10)*DCF!J$6</f>
        <v>1645.674533877951</v>
      </c>
      <c r="CJ721" s="15">
        <f ca="1">(BC721*DCF!K$10-DCF!K$5*MAX(BC721*DCF!K$10,0)-MAX(BC721-BB721,0)/Inputs!$B$10)*DCF!K$6</f>
        <v>1817.0145488059991</v>
      </c>
      <c r="CK721" s="15">
        <f ca="1">(BD721*DCF!L$10-DCF!L$5*MAX(BD721*DCF!L$10,0)-MAX(BD721-BC721,0)/Inputs!$B$10)*DCF!L$6</f>
        <v>2195.4308112691356</v>
      </c>
      <c r="CL721" s="15">
        <f ca="1">(BE721*DCF!M$10-DCF!M$5*MAX(BE721*DCF!M$10,0)-MAX(BE721-BD721,0)/Inputs!$B$10)*DCF!M$6</f>
        <v>2471.1288683153271</v>
      </c>
      <c r="CM721" s="15">
        <f ca="1">(BF721*DCF!C$28-DCF!C$5*MAX(BF721*DCF!C$28,0)-MAX(BF721-Inputs!$B$13,0)/Inputs!$B$17)*DCF!C$6</f>
        <v>3923.9493764288036</v>
      </c>
      <c r="CN721" s="15">
        <f ca="1">(BG721*DCF!D$28-DCF!D$5*MAX(BG721*DCF!D$28,0)-MAX(BG721-BF721,0)/Inputs!$B$17)*DCF!D$6</f>
        <v>5168.8120247251409</v>
      </c>
      <c r="CO721" s="15">
        <f ca="1">(BH721*DCF!E$28-DCF!E$5*MAX(BH721*DCF!E$28,0)-MAX(BH721-BG721,0)/Inputs!$B$17)*DCF!E$6</f>
        <v>5293.0008506500035</v>
      </c>
      <c r="CP721" s="15">
        <f ca="1">(BI721*DCF!F$28-DCF!F$5*MAX(BI721*DCF!F$28,0)-MAX(BI721-BH721,0)/Inputs!$B$17)*DCF!F$6</f>
        <v>5888.6257331885272</v>
      </c>
      <c r="CQ721" s="15">
        <f ca="1">(BJ721*DCF!G$28-DCF!G$5*MAX(BJ721*DCF!G$28,0)-MAX(BJ721-BI721,0)/Inputs!$B$17)*DCF!G$6</f>
        <v>6513.8915746633611</v>
      </c>
      <c r="CR721" s="15">
        <f ca="1">(BK721*DCF!H$28-DCF!H$5*MAX(BK721*DCF!H$28,0)-MAX(BK721-BJ721,0)/Inputs!$B$17)*DCF!H$6</f>
        <v>7137.070986424641</v>
      </c>
      <c r="CS721" s="15">
        <f ca="1">(BL721*DCF!I$28-DCF!I$5*MAX(BL721*DCF!I$28,0)-MAX(BL721-BK721,0)/Inputs!$B$17)*DCF!I$6</f>
        <v>7055.073351613436</v>
      </c>
      <c r="CT721" s="15">
        <f ca="1">(BM721*DCF!J$28-DCF!J$5*MAX(BM721*DCF!J$28,0)-MAX(BM721-BL721,0)/Inputs!$B$17)*DCF!J$6</f>
        <v>7223.1266949852807</v>
      </c>
      <c r="CU721" s="15">
        <f ca="1">(BN721*DCF!K$28-DCF!K$5*MAX(BN721*DCF!K$28,0)-MAX(BN721-BM721,0)/Inputs!$B$17)*DCF!K$6</f>
        <v>8678.7748361396989</v>
      </c>
      <c r="CV721" s="15">
        <f ca="1">(BO721*DCF!L$28-DCF!L$5*MAX(BO721*DCF!L$28,0)-MAX(BO721-BN721,0)/Inputs!$B$17)*DCF!L$6</f>
        <v>10192.993002181056</v>
      </c>
      <c r="CW721" s="15">
        <f ca="1">(BP721*DCF!M$28-DCF!M$5*MAX(BP721*DCF!M$28,0)-MAX(BP721-BO721,0)/Inputs!$B$17)*DCF!M$6</f>
        <v>10722.545899572409</v>
      </c>
      <c r="CX721" s="15">
        <f ca="1">(BQ721*DCF!C$46-DCF!C$5*MAX(BQ721*DCF!C$46,0)-MAX(BQ721-Inputs!$B$20,0)/Inputs!$B$24)*DCF!C$6</f>
        <v>-1286.6933008253854</v>
      </c>
      <c r="CY721" s="15">
        <f ca="1">(BR721*DCF!D$46-DCF!D$5*MAX(BR721*DCF!D$46,0)-MAX(BR721-BQ721,0)/Inputs!$B$24)*DCF!D$6</f>
        <v>-896.79636630705716</v>
      </c>
      <c r="CZ721" s="15">
        <f ca="1">(BS721*DCF!E$46-DCF!E$5*MAX(BS721*DCF!E$46,0)-MAX(BS721-BR721,0)/Inputs!$B$24)*DCF!E$6</f>
        <v>-447.74892195061716</v>
      </c>
      <c r="DA721" s="15">
        <f ca="1">(BT721*DCF!F$46-DCF!F$5*MAX(BT721*DCF!F$46,0)-MAX(BT721-BS721,0)/Inputs!$B$24)*DCF!F$6</f>
        <v>-367.34237546252263</v>
      </c>
      <c r="DB721" s="15">
        <f ca="1">(BU721*DCF!G$46-DCF!G$5*MAX(BU721*DCF!G$46,0)-MAX(BU721-BT721,0)/Inputs!$B$24)*DCF!G$6</f>
        <v>-292.58643349541649</v>
      </c>
      <c r="DC721" s="15">
        <f ca="1">(BV721*DCF!H$46-DCF!H$5*MAX(BV721*DCF!H$46,0)-MAX(BV721-BU721,0)/Inputs!$B$24)*DCF!H$6</f>
        <v>-844.05801839812989</v>
      </c>
      <c r="DD721" s="15">
        <f ca="1">(BW721*DCF!I$46-DCF!I$5*MAX(BW721*DCF!I$46,0)-MAX(BW721-BV721,0)/Inputs!$B$24)*DCF!I$6</f>
        <v>-795.15980582387863</v>
      </c>
      <c r="DE721" s="15">
        <f ca="1">(BX721*DCF!J$46-DCF!J$5*MAX(BX721*DCF!J$46,0)-MAX(BX721-BW721,0)/Inputs!$B$24)*DCF!J$6</f>
        <v>-1102.3445468312354</v>
      </c>
      <c r="DF721" s="15">
        <f ca="1">(BY721*DCF!K$46-DCF!K$5*MAX(BY721*DCF!K$46,0)-MAX(BY721-BX721,0)/Inputs!$B$24)*DCF!K$6</f>
        <v>-706.34228056251163</v>
      </c>
      <c r="DG721" s="15">
        <f ca="1">(BZ721*DCF!L$46-DCF!L$5*MAX(BZ721*DCF!L$46,0)-MAX(BZ721-BY721,0)/Inputs!$B$24)*DCF!L$6</f>
        <v>263.33149407880796</v>
      </c>
      <c r="DH721" s="15">
        <f ca="1">(CA721*DCF!M$46-DCF!M$5*MAX(CA721*DCF!M$46,0)-MAX(CA721-BZ721,0)/Inputs!$B$24)*DCF!M$6</f>
        <v>1427.6606544044619</v>
      </c>
      <c r="DI721" s="15">
        <f ca="1">SUM(CB721:CL721)+BE721*DCF!M$10*(1+Inputs!$B$30)*(1-Inputs!$B$33)*(1-Inputs!$B$30/Inputs!$B$31)/(Inputs!$B$29-Inputs!$B$30)*DCF!M$6</f>
        <v>72616.453229842329</v>
      </c>
      <c r="DJ721" s="15">
        <f ca="1">SUM(CM721:CW721)+BP721*DCF!M$28*(1+Inputs!$B$30)*(1-Inputs!$B$33)*(1-Inputs!$B$30/Inputs!$B$31)/(Inputs!$B$29-Inputs!$B$30)*DCF!M$6</f>
        <v>299857.59661116119</v>
      </c>
      <c r="DK721" s="15">
        <f ca="1">SUM(CX721:DH721)+CA721*DCF!M$46*(1+Inputs!$B$30)*(1-Inputs!$B$33)*(1-Inputs!$B$30/Inputs!$B$31)/(Inputs!$B$29-Inputs!$B$30)*DCF!M$6</f>
        <v>69704.626132345511</v>
      </c>
      <c r="DM721" s="15">
        <f ca="1">DI721+DJ721+DK721+Inputs!$B$34+Inputs!$B$36-Inputs!$B$35</f>
        <v>519029.67597334902</v>
      </c>
    </row>
    <row r="722" spans="1:117" x14ac:dyDescent="0.75">
      <c r="A722" s="11">
        <v>709</v>
      </c>
      <c r="C722" s="23">
        <f t="shared" ca="1" si="400"/>
        <v>-9.2512880462166068E-3</v>
      </c>
      <c r="D722" s="23">
        <f t="shared" ca="1" si="400"/>
        <v>0.19856946942861425</v>
      </c>
      <c r="E722" s="23">
        <f t="shared" ca="1" si="400"/>
        <v>0.76265037457945817</v>
      </c>
      <c r="F722" s="23">
        <f t="shared" ca="1" si="400"/>
        <v>-0.57047727856292529</v>
      </c>
      <c r="G722" s="23">
        <f t="shared" ca="1" si="400"/>
        <v>-1.6763956131350156E-2</v>
      </c>
      <c r="H722" s="23">
        <f t="shared" ca="1" si="400"/>
        <v>0.10414310487700973</v>
      </c>
      <c r="I722" s="23">
        <f t="shared" ca="1" si="400"/>
        <v>-1.0294589019207547</v>
      </c>
      <c r="J722" s="23">
        <f t="shared" ca="1" si="400"/>
        <v>-1.6629398632752952</v>
      </c>
      <c r="K722" s="23">
        <f t="shared" ca="1" si="400"/>
        <v>2.2280250592323689</v>
      </c>
      <c r="L722" s="23">
        <f t="shared" ca="1" si="400"/>
        <v>1.2206948250443725</v>
      </c>
      <c r="M722" s="23">
        <f t="shared" ca="1" si="400"/>
        <v>0.62559483885854505</v>
      </c>
      <c r="N722" s="23">
        <f ca="1">SQRT(Inputs!$B$38)*C722+SQRT(1-Inputs!$B$38)*_xlfn.NORM.S.INV(RAND())</f>
        <v>0.68820259261673056</v>
      </c>
      <c r="O722" s="23">
        <f ca="1">SQRT(Inputs!$B$38)*D722+SQRT(1-Inputs!$B$38)*_xlfn.NORM.S.INV(RAND())</f>
        <v>-0.20395130498359493</v>
      </c>
      <c r="P722" s="23">
        <f ca="1">SQRT(Inputs!$B$38)*E722+SQRT(1-Inputs!$B$38)*_xlfn.NORM.S.INV(RAND())</f>
        <v>0.39761470376691593</v>
      </c>
      <c r="Q722" s="23">
        <f ca="1">SQRT(Inputs!$B$38)*F722+SQRT(1-Inputs!$B$38)*_xlfn.NORM.S.INV(RAND())</f>
        <v>-1.6984145117211167</v>
      </c>
      <c r="R722" s="23">
        <f ca="1">SQRT(Inputs!$B$38)*G722+SQRT(1-Inputs!$B$38)*_xlfn.NORM.S.INV(RAND())</f>
        <v>0.92700638701572191</v>
      </c>
      <c r="S722" s="23">
        <f ca="1">SQRT(Inputs!$B$38)*H722+SQRT(1-Inputs!$B$38)*_xlfn.NORM.S.INV(RAND())</f>
        <v>-0.72123454398963716</v>
      </c>
      <c r="T722" s="23">
        <f ca="1">SQRT(Inputs!$B$38)*I722+SQRT(1-Inputs!$B$38)*_xlfn.NORM.S.INV(RAND())</f>
        <v>-0.50371324813863694</v>
      </c>
      <c r="U722" s="23">
        <f ca="1">SQRT(Inputs!$B$38)*J722+SQRT(1-Inputs!$B$38)*_xlfn.NORM.S.INV(RAND())</f>
        <v>0.45777153845300589</v>
      </c>
      <c r="V722" s="23">
        <f ca="1">SQRT(Inputs!$B$38)*K722+SQRT(1-Inputs!$B$38)*_xlfn.NORM.S.INV(RAND())</f>
        <v>1.702733074299557</v>
      </c>
      <c r="W722" s="23">
        <f ca="1">SQRT(Inputs!$B$38)*L722+SQRT(1-Inputs!$B$38)*_xlfn.NORM.S.INV(RAND())</f>
        <v>0.25436505123927872</v>
      </c>
      <c r="X722" s="23">
        <f ca="1">SQRT(Inputs!$B$38)*M722+SQRT(1-Inputs!$B$38)*_xlfn.NORM.S.INV(RAND())</f>
        <v>-0.21155973001665551</v>
      </c>
      <c r="Y722" s="23">
        <f ca="1">SQRT(Inputs!$B$38)*C722+SQRT(1-Inputs!$B$38)*_xlfn.NORM.S.INV(RAND())</f>
        <v>-3.9084962583898007E-2</v>
      </c>
      <c r="Z722" s="23">
        <f ca="1">SQRT(Inputs!$B$38)*D722+SQRT(1-Inputs!$B$38)*_xlfn.NORM.S.INV(RAND())</f>
        <v>0.40426499543217032</v>
      </c>
      <c r="AA722" s="23">
        <f ca="1">SQRT(Inputs!$B$38)*E722+SQRT(1-Inputs!$B$38)*_xlfn.NORM.S.INV(RAND())</f>
        <v>-0.55268444960766261</v>
      </c>
      <c r="AB722" s="23">
        <f ca="1">SQRT(Inputs!$B$38)*F722+SQRT(1-Inputs!$B$38)*_xlfn.NORM.S.INV(RAND())</f>
        <v>0.26239401208164592</v>
      </c>
      <c r="AC722" s="23">
        <f ca="1">SQRT(Inputs!$B$38)*G722+SQRT(1-Inputs!$B$38)*_xlfn.NORM.S.INV(RAND())</f>
        <v>-0.18131095509322578</v>
      </c>
      <c r="AD722" s="23">
        <f ca="1">SQRT(Inputs!$B$38)*H722+SQRT(1-Inputs!$B$38)*_xlfn.NORM.S.INV(RAND())</f>
        <v>-0.27508782659083486</v>
      </c>
      <c r="AE722" s="23">
        <f ca="1">SQRT(Inputs!$B$38)*I722+SQRT(1-Inputs!$B$38)*_xlfn.NORM.S.INV(RAND())</f>
        <v>-0.92634365358339799</v>
      </c>
      <c r="AF722" s="23">
        <f ca="1">SQRT(Inputs!$B$38)*J722+SQRT(1-Inputs!$B$38)*_xlfn.NORM.S.INV(RAND())</f>
        <v>1.2413439860084778</v>
      </c>
      <c r="AG722" s="23">
        <f ca="1">SQRT(Inputs!$B$38)*K722+SQRT(1-Inputs!$B$38)*_xlfn.NORM.S.INV(RAND())</f>
        <v>1.7965427605396975</v>
      </c>
      <c r="AH722" s="23">
        <f ca="1">SQRT(Inputs!$B$38)*L722+SQRT(1-Inputs!$B$38)*_xlfn.NORM.S.INV(RAND())</f>
        <v>0.5804562047907238</v>
      </c>
      <c r="AI722" s="23">
        <f ca="1">SQRT(Inputs!$B$38)*M722+SQRT(1-Inputs!$B$38)*_xlfn.NORM.S.INV(RAND())</f>
        <v>-0.27632797280329391</v>
      </c>
      <c r="AJ722" s="23">
        <f ca="1">SQRT(Inputs!$B$38)*C722+SQRT(1-Inputs!$B$38)*_xlfn.NORM.S.INV(RAND())</f>
        <v>0.42337485714271827</v>
      </c>
      <c r="AK722" s="23">
        <f ca="1">SQRT(Inputs!$B$38)*D722+SQRT(1-Inputs!$B$38)*_xlfn.NORM.S.INV(RAND())</f>
        <v>1.2023614698493339</v>
      </c>
      <c r="AL722" s="23">
        <f ca="1">SQRT(Inputs!$B$38)*E722+SQRT(1-Inputs!$B$38)*_xlfn.NORM.S.INV(RAND())</f>
        <v>9.890844593602599E-2</v>
      </c>
      <c r="AM722" s="23">
        <f ca="1">SQRT(Inputs!$B$38)*F722+SQRT(1-Inputs!$B$38)*_xlfn.NORM.S.INV(RAND())</f>
        <v>-0.41390790900373498</v>
      </c>
      <c r="AN722" s="23">
        <f ca="1">SQRT(Inputs!$B$38)*G722+SQRT(1-Inputs!$B$38)*_xlfn.NORM.S.INV(RAND())</f>
        <v>0.18544819745088134</v>
      </c>
      <c r="AO722" s="23">
        <f ca="1">SQRT(Inputs!$B$38)*H722+SQRT(1-Inputs!$B$38)*_xlfn.NORM.S.INV(RAND())</f>
        <v>0.84683218838449048</v>
      </c>
      <c r="AP722" s="23">
        <f ca="1">SQRT(Inputs!$B$38)*I722+SQRT(1-Inputs!$B$38)*_xlfn.NORM.S.INV(RAND())</f>
        <v>0.36779655057072025</v>
      </c>
      <c r="AQ722" s="23">
        <f ca="1">SQRT(Inputs!$B$38)*J722+SQRT(1-Inputs!$B$38)*_xlfn.NORM.S.INV(RAND())</f>
        <v>-1.6208968443571383</v>
      </c>
      <c r="AR722" s="23">
        <f ca="1">SQRT(Inputs!$B$38)*K722+SQRT(1-Inputs!$B$38)*_xlfn.NORM.S.INV(RAND())</f>
        <v>0.19139823349784946</v>
      </c>
      <c r="AS722" s="23">
        <f ca="1">SQRT(Inputs!$B$38)*L722+SQRT(1-Inputs!$B$38)*_xlfn.NORM.S.INV(RAND())</f>
        <v>0.4449333747336347</v>
      </c>
      <c r="AT722" s="23">
        <f ca="1">SQRT(Inputs!$B$38)*M722+SQRT(1-Inputs!$B$38)*_xlfn.NORM.S.INV(RAND())</f>
        <v>0.13664057400978447</v>
      </c>
      <c r="AU722" s="15">
        <f ca="1">Inputs!$B$6*EXP($B$8-0.5*C$5^2+C$5*N722)</f>
        <v>5547.0075785080562</v>
      </c>
      <c r="AV722" s="15">
        <f t="shared" ca="1" si="401"/>
        <v>6552.5489064396997</v>
      </c>
      <c r="AW722" s="15">
        <f t="shared" ca="1" si="402"/>
        <v>8429.8626324681027</v>
      </c>
      <c r="AX722" s="15">
        <f t="shared" ca="1" si="403"/>
        <v>8324.3137938621476</v>
      </c>
      <c r="AY722" s="15">
        <f t="shared" ca="1" si="404"/>
        <v>11336.370105582326</v>
      </c>
      <c r="AZ722" s="15">
        <f t="shared" ca="1" si="405"/>
        <v>12806.119769033627</v>
      </c>
      <c r="BA722" s="15">
        <f t="shared" ca="1" si="406"/>
        <v>14866.642563173027</v>
      </c>
      <c r="BB722" s="15">
        <f t="shared" ca="1" si="407"/>
        <v>19055.523822715353</v>
      </c>
      <c r="BC722" s="15">
        <f t="shared" ca="1" si="408"/>
        <v>27507.391096083036</v>
      </c>
      <c r="BD722" s="15">
        <f t="shared" ca="1" si="409"/>
        <v>34510.520618719456</v>
      </c>
      <c r="BE722" s="15">
        <f t="shared" ca="1" si="410"/>
        <v>41481.169243538418</v>
      </c>
      <c r="BF722" s="15">
        <f ca="1">Inputs!$B$13*EXP($B$9-0.5*C$6^2+C$6*Y722)</f>
        <v>13724.265200012313</v>
      </c>
      <c r="BG722" s="15">
        <f t="shared" ca="1" si="411"/>
        <v>17991.942925503317</v>
      </c>
      <c r="BH722" s="15">
        <f t="shared" ca="1" si="412"/>
        <v>20057.348039951412</v>
      </c>
      <c r="BI722" s="15">
        <f t="shared" ca="1" si="413"/>
        <v>25565.152415230656</v>
      </c>
      <c r="BJ722" s="15">
        <f t="shared" ca="1" si="414"/>
        <v>30532.714963657894</v>
      </c>
      <c r="BK722" s="15">
        <f t="shared" ca="1" si="415"/>
        <v>36095.656388300798</v>
      </c>
      <c r="BL722" s="15">
        <f t="shared" ca="1" si="416"/>
        <v>39323.481059652986</v>
      </c>
      <c r="BM722" s="15">
        <f t="shared" ca="1" si="417"/>
        <v>56396.517522119539</v>
      </c>
      <c r="BN722" s="15">
        <f t="shared" ca="1" si="418"/>
        <v>86022.597500191405</v>
      </c>
      <c r="BO722" s="15">
        <f t="shared" ca="1" si="419"/>
        <v>113229.77533276749</v>
      </c>
      <c r="BP722" s="15">
        <f t="shared" ca="1" si="420"/>
        <v>135069.14633648438</v>
      </c>
      <c r="BQ722" s="15">
        <f ca="1">Inputs!$B$20*EXP($B$10-0.5*C$7^2+C$7*AJ722)</f>
        <v>4984.5201458503407</v>
      </c>
      <c r="BR722" s="15">
        <f t="shared" ca="1" si="421"/>
        <v>9908.219122879309</v>
      </c>
      <c r="BS722" s="15">
        <f t="shared" ca="1" si="422"/>
        <v>13959.198971815413</v>
      </c>
      <c r="BT722" s="15">
        <f t="shared" ca="1" si="423"/>
        <v>17266.328477166833</v>
      </c>
      <c r="BU722" s="15">
        <f t="shared" ca="1" si="424"/>
        <v>25027.281560914049</v>
      </c>
      <c r="BV722" s="15">
        <f t="shared" ca="1" si="425"/>
        <v>42139.556773472119</v>
      </c>
      <c r="BW722" s="15">
        <f t="shared" ca="1" si="426"/>
        <v>63563.734847402469</v>
      </c>
      <c r="BX722" s="15">
        <f t="shared" ca="1" si="427"/>
        <v>64238.988837162527</v>
      </c>
      <c r="BY722" s="15">
        <f t="shared" ca="1" si="428"/>
        <v>93366.911763909186</v>
      </c>
      <c r="BZ722" s="15">
        <f t="shared" ca="1" si="429"/>
        <v>142172.83061630235</v>
      </c>
      <c r="CA722" s="15">
        <f t="shared" ca="1" si="430"/>
        <v>204618.20693247864</v>
      </c>
      <c r="CB722" s="15">
        <f ca="1">(AU722*DCF!C$10-DCF!C$5*MAX(AU722*DCF!C$10,0)-MAX(AU722-Inputs!$B$6,0)/Inputs!$B$10)*DCF!C$6</f>
        <v>1038.9048023923626</v>
      </c>
      <c r="CC722" s="15">
        <f ca="1">(AV722*DCF!D$10-DCF!D$5*MAX(AV722*DCF!D$10,0)-MAX(AV722-AU722,0)/Inputs!$B$10)*DCF!D$6</f>
        <v>1351.964467952947</v>
      </c>
      <c r="CD722" s="15">
        <f ca="1">(AW722*DCF!E$10-DCF!E$5*MAX(AW722*DCF!E$10,0)-MAX(AW722-AV722,0)/Inputs!$B$10)*DCF!E$6</f>
        <v>1523.4722959058129</v>
      </c>
      <c r="CE722" s="15">
        <f ca="1">(AX722*DCF!F$10-DCF!F$5*MAX(AX722*DCF!F$10,0)-MAX(AX722-AW722,0)/Inputs!$B$10)*DCF!F$6</f>
        <v>1817.1844348808095</v>
      </c>
      <c r="CF722" s="15">
        <f ca="1">(AY722*DCF!G$10-DCF!G$5*MAX(AY722*DCF!G$10,0)-MAX(AY722-AX722,0)/Inputs!$B$10)*DCF!G$6</f>
        <v>1756.7747032993511</v>
      </c>
      <c r="CG722" s="15">
        <f ca="1">(AZ722*DCF!H$10-DCF!H$5*MAX(AZ722*DCF!H$10,0)-MAX(AZ722-AY722,0)/Inputs!$B$10)*DCF!H$6</f>
        <v>2225.3369372638067</v>
      </c>
      <c r="CH722" s="15">
        <f ca="1">(BA722*DCF!I$10-DCF!I$5*MAX(BA722*DCF!I$10,0)-MAX(BA722-AZ722,0)/Inputs!$B$10)*DCF!I$6</f>
        <v>2377.5953270852692</v>
      </c>
      <c r="CI722" s="15">
        <f ca="1">(BB722*DCF!J$10-DCF!J$5*MAX(BB722*DCF!J$10,0)-MAX(BB722-BA722,0)/Inputs!$B$10)*DCF!J$6</f>
        <v>2635.2161753127421</v>
      </c>
      <c r="CJ722" s="15">
        <f ca="1">(BC722*DCF!K$10-DCF!K$5*MAX(BC722*DCF!K$10,0)-MAX(BC722-BB722,0)/Inputs!$B$10)*DCF!K$6</f>
        <v>3245.1154380137818</v>
      </c>
      <c r="CK722" s="15">
        <f ca="1">(BD722*DCF!L$10-DCF!L$5*MAX(BD722*DCF!L$10,0)-MAX(BD722-BC722,0)/Inputs!$B$10)*DCF!L$6</f>
        <v>4299.2247224059975</v>
      </c>
      <c r="CL722" s="15">
        <f ca="1">(BE722*DCF!M$10-DCF!M$5*MAX(BE722*DCF!M$10,0)-MAX(BE722-BD722,0)/Inputs!$B$10)*DCF!M$6</f>
        <v>5020.8110406689057</v>
      </c>
      <c r="CM722" s="15">
        <f ca="1">(BF722*DCF!C$28-DCF!C$5*MAX(BF722*DCF!C$28,0)-MAX(BF722-Inputs!$B$13,0)/Inputs!$B$17)*DCF!C$6</f>
        <v>3648.7716226986022</v>
      </c>
      <c r="CN722" s="15">
        <f ca="1">(BG722*DCF!D$28-DCF!D$5*MAX(BG722*DCF!D$28,0)-MAX(BG722-BF722,0)/Inputs!$B$17)*DCF!D$6</f>
        <v>4388.5508240578874</v>
      </c>
      <c r="CO722" s="15">
        <f ca="1">(BH722*DCF!E$28-DCF!E$5*MAX(BH722*DCF!E$28,0)-MAX(BH722-BG722,0)/Inputs!$B$17)*DCF!E$6</f>
        <v>5273.5351967417228</v>
      </c>
      <c r="CP722" s="15">
        <f ca="1">(BI722*DCF!F$28-DCF!F$5*MAX(BI722*DCF!F$28,0)-MAX(BI722-BH722,0)/Inputs!$B$17)*DCF!F$6</f>
        <v>5937.4826285623731</v>
      </c>
      <c r="CQ722" s="15">
        <f ca="1">(BJ722*DCF!G$28-DCF!G$5*MAX(BJ722*DCF!G$28,0)-MAX(BJ722-BI722,0)/Inputs!$B$17)*DCF!G$6</f>
        <v>7086.4496012424515</v>
      </c>
      <c r="CR722" s="15">
        <f ca="1">(BK722*DCF!H$28-DCF!H$5*MAX(BK722*DCF!H$28,0)-MAX(BK722-BJ722,0)/Inputs!$B$17)*DCF!H$6</f>
        <v>8062.5290768923378</v>
      </c>
      <c r="CS722" s="15">
        <f ca="1">(BL722*DCF!I$28-DCF!I$5*MAX(BL722*DCF!I$28,0)-MAX(BL722-BK722,0)/Inputs!$B$17)*DCF!I$6</f>
        <v>8783.7442039460784</v>
      </c>
      <c r="CT722" s="15">
        <f ca="1">(BM722*DCF!J$28-DCF!J$5*MAX(BM722*DCF!J$28,0)-MAX(BM722-BL722,0)/Inputs!$B$17)*DCF!J$6</f>
        <v>10317.360076536224</v>
      </c>
      <c r="CU722" s="15">
        <f ca="1">(BN722*DCF!K$28-DCF!K$5*MAX(BN722*DCF!K$28,0)-MAX(BN722-BM722,0)/Inputs!$B$17)*DCF!K$6</f>
        <v>14537.730071407217</v>
      </c>
      <c r="CV722" s="15">
        <f ca="1">(BO722*DCF!L$28-DCF!L$5*MAX(BO722*DCF!L$28,0)-MAX(BO722-BN722,0)/Inputs!$B$17)*DCF!L$6</f>
        <v>19513.179318222948</v>
      </c>
      <c r="CW722" s="15">
        <f ca="1">(BP722*DCF!M$28-DCF!M$5*MAX(BP722*DCF!M$28,0)-MAX(BP722-BO722,0)/Inputs!$B$17)*DCF!M$6</f>
        <v>23130.51011081395</v>
      </c>
      <c r="CX722" s="15">
        <f ca="1">(BQ722*DCF!C$46-DCF!C$5*MAX(BQ722*DCF!C$46,0)-MAX(BQ722-Inputs!$B$20,0)/Inputs!$B$24)*DCF!C$6</f>
        <v>-1974.9562211434231</v>
      </c>
      <c r="CY722" s="15">
        <f ca="1">(BR722*DCF!D$46-DCF!D$5*MAX(BR722*DCF!D$46,0)-MAX(BR722-BQ722,0)/Inputs!$B$24)*DCF!D$6</f>
        <v>-3792.0034247046779</v>
      </c>
      <c r="CZ722" s="15">
        <f ca="1">(BS722*DCF!E$46-DCF!E$5*MAX(BS722*DCF!E$46,0)-MAX(BS722-BR722,0)/Inputs!$B$24)*DCF!E$6</f>
        <v>-3247.4843179453687</v>
      </c>
      <c r="DA722" s="15">
        <f ca="1">(BT722*DCF!F$46-DCF!F$5*MAX(BT722*DCF!F$46,0)-MAX(BT722-BS722,0)/Inputs!$B$24)*DCF!F$6</f>
        <v>-2461.6736050006298</v>
      </c>
      <c r="DB722" s="15">
        <f ca="1">(BU722*DCF!G$46-DCF!G$5*MAX(BU722*DCF!G$46,0)-MAX(BU722-BT722,0)/Inputs!$B$24)*DCF!G$6</f>
        <v>-3452.4995835011068</v>
      </c>
      <c r="DC722" s="15">
        <f ca="1">(BV722*DCF!H$46-DCF!H$5*MAX(BV722*DCF!H$46,0)-MAX(BV722-BU722,0)/Inputs!$B$24)*DCF!H$6</f>
        <v>-5317.534673652628</v>
      </c>
      <c r="DD722" s="15">
        <f ca="1">(BW722*DCF!I$46-DCF!I$5*MAX(BW722*DCF!I$46,0)-MAX(BW722-BV722,0)/Inputs!$B$24)*DCF!I$6</f>
        <v>-4682.0236272040838</v>
      </c>
      <c r="DE722" s="15">
        <f ca="1">(BX722*DCF!J$46-DCF!J$5*MAX(BX722*DCF!J$46,0)-MAX(BX722-BW722,0)/Inputs!$B$24)*DCF!J$6</f>
        <v>2515.5815614965823</v>
      </c>
      <c r="DF722" s="15">
        <f ca="1">(BY722*DCF!K$46-DCF!K$5*MAX(BY722*DCF!K$46,0)-MAX(BY722-BX722,0)/Inputs!$B$24)*DCF!K$6</f>
        <v>-1802.1359122600898</v>
      </c>
      <c r="DG722" s="15">
        <f ca="1">(BZ722*DCF!L$46-DCF!L$5*MAX(BZ722*DCF!L$46,0)-MAX(BZ722-BY722,0)/Inputs!$B$24)*DCF!L$6</f>
        <v>-1217.190930977089</v>
      </c>
      <c r="DH722" s="15">
        <f ca="1">(CA722*DCF!M$46-DCF!M$5*MAX(CA722*DCF!M$46,0)-MAX(CA722-BZ722,0)/Inputs!$B$24)*DCF!M$6</f>
        <v>2986.6711966341459</v>
      </c>
      <c r="DI722" s="15">
        <f ca="1">SUM(CB722:CL722)+BE722*DCF!M$10*(1+Inputs!$B$30)*(1-Inputs!$B$33)*(1-Inputs!$B$30/Inputs!$B$31)/(Inputs!$B$29-Inputs!$B$30)*DCF!M$6</f>
        <v>142734.2428816258</v>
      </c>
      <c r="DJ722" s="15">
        <f ca="1">SUM(CM722:CW722)+BP722*DCF!M$28*(1+Inputs!$B$30)*(1-Inputs!$B$33)*(1-Inputs!$B$30/Inputs!$B$31)/(Inputs!$B$29-Inputs!$B$30)*DCF!M$6</f>
        <v>611878.80320977524</v>
      </c>
      <c r="DK722" s="15">
        <f ca="1">SUM(CX722:DH722)+CA722*DCF!M$46*(1+Inputs!$B$30)*(1-Inputs!$B$33)*(1-Inputs!$B$30/Inputs!$B$31)/(Inputs!$B$29-Inputs!$B$30)*DCF!M$6</f>
        <v>293918.73695549596</v>
      </c>
      <c r="DM722" s="15">
        <f ca="1">DI722+DJ722+DK722+Inputs!$B$34+Inputs!$B$36-Inputs!$B$35</f>
        <v>1125382.783046897</v>
      </c>
    </row>
    <row r="723" spans="1:117" x14ac:dyDescent="0.75">
      <c r="A723" s="11">
        <v>710</v>
      </c>
      <c r="C723" s="23">
        <f t="shared" ca="1" si="400"/>
        <v>-0.12601190753107647</v>
      </c>
      <c r="D723" s="23">
        <f t="shared" ca="1" si="400"/>
        <v>-0.11165023161165491</v>
      </c>
      <c r="E723" s="23">
        <f t="shared" ca="1" si="400"/>
        <v>0.67388634707879524</v>
      </c>
      <c r="F723" s="23">
        <f t="shared" ca="1" si="400"/>
        <v>-0.81446478446726689</v>
      </c>
      <c r="G723" s="23">
        <f t="shared" ca="1" si="400"/>
        <v>-1.1840676795790444</v>
      </c>
      <c r="H723" s="23">
        <f t="shared" ca="1" si="400"/>
        <v>-1.4411797782170976E-2</v>
      </c>
      <c r="I723" s="23">
        <f t="shared" ca="1" si="400"/>
        <v>-0.96157006400543998</v>
      </c>
      <c r="J723" s="23">
        <f t="shared" ca="1" si="400"/>
        <v>1.5544773574512087</v>
      </c>
      <c r="K723" s="23">
        <f t="shared" ca="1" si="400"/>
        <v>0.83111927962657228</v>
      </c>
      <c r="L723" s="23">
        <f t="shared" ca="1" si="400"/>
        <v>1.4741093505559864</v>
      </c>
      <c r="M723" s="23">
        <f t="shared" ca="1" si="400"/>
        <v>-0.49980238025487561</v>
      </c>
      <c r="N723" s="23">
        <f ca="1">SQRT(Inputs!$B$38)*C723+SQRT(1-Inputs!$B$38)*_xlfn.NORM.S.INV(RAND())</f>
        <v>1.5504216861121154</v>
      </c>
      <c r="O723" s="23">
        <f ca="1">SQRT(Inputs!$B$38)*D723+SQRT(1-Inputs!$B$38)*_xlfn.NORM.S.INV(RAND())</f>
        <v>0.92546371777228653</v>
      </c>
      <c r="P723" s="23">
        <f ca="1">SQRT(Inputs!$B$38)*E723+SQRT(1-Inputs!$B$38)*_xlfn.NORM.S.INV(RAND())</f>
        <v>1.7132912362071613</v>
      </c>
      <c r="Q723" s="23">
        <f ca="1">SQRT(Inputs!$B$38)*F723+SQRT(1-Inputs!$B$38)*_xlfn.NORM.S.INV(RAND())</f>
        <v>0.26455455570940178</v>
      </c>
      <c r="R723" s="23">
        <f ca="1">SQRT(Inputs!$B$38)*G723+SQRT(1-Inputs!$B$38)*_xlfn.NORM.S.INV(RAND())</f>
        <v>2.8014362151553174E-2</v>
      </c>
      <c r="S723" s="23">
        <f ca="1">SQRT(Inputs!$B$38)*H723+SQRT(1-Inputs!$B$38)*_xlfn.NORM.S.INV(RAND())</f>
        <v>-3.0268315059893362E-2</v>
      </c>
      <c r="T723" s="23">
        <f ca="1">SQRT(Inputs!$B$38)*I723+SQRT(1-Inputs!$B$38)*_xlfn.NORM.S.INV(RAND())</f>
        <v>-0.19314701992753508</v>
      </c>
      <c r="U723" s="23">
        <f ca="1">SQRT(Inputs!$B$38)*J723+SQRT(1-Inputs!$B$38)*_xlfn.NORM.S.INV(RAND())</f>
        <v>0.56538535344005858</v>
      </c>
      <c r="V723" s="23">
        <f ca="1">SQRT(Inputs!$B$38)*K723+SQRT(1-Inputs!$B$38)*_xlfn.NORM.S.INV(RAND())</f>
        <v>0.9800241739836284</v>
      </c>
      <c r="W723" s="23">
        <f ca="1">SQRT(Inputs!$B$38)*L723+SQRT(1-Inputs!$B$38)*_xlfn.NORM.S.INV(RAND())</f>
        <v>2.2436936701540331</v>
      </c>
      <c r="X723" s="23">
        <f ca="1">SQRT(Inputs!$B$38)*M723+SQRT(1-Inputs!$B$38)*_xlfn.NORM.S.INV(RAND())</f>
        <v>-2.3495324064941996</v>
      </c>
      <c r="Y723" s="23">
        <f ca="1">SQRT(Inputs!$B$38)*C723+SQRT(1-Inputs!$B$38)*_xlfn.NORM.S.INV(RAND())</f>
        <v>-1.2886082197812323</v>
      </c>
      <c r="Z723" s="23">
        <f ca="1">SQRT(Inputs!$B$38)*D723+SQRT(1-Inputs!$B$38)*_xlfn.NORM.S.INV(RAND())</f>
        <v>-0.61419998484045635</v>
      </c>
      <c r="AA723" s="23">
        <f ca="1">SQRT(Inputs!$B$38)*E723+SQRT(1-Inputs!$B$38)*_xlfn.NORM.S.INV(RAND())</f>
        <v>-0.82815635005403698</v>
      </c>
      <c r="AB723" s="23">
        <f ca="1">SQRT(Inputs!$B$38)*F723+SQRT(1-Inputs!$B$38)*_xlfn.NORM.S.INV(RAND())</f>
        <v>0.37648044215465715</v>
      </c>
      <c r="AC723" s="23">
        <f ca="1">SQRT(Inputs!$B$38)*G723+SQRT(1-Inputs!$B$38)*_xlfn.NORM.S.INV(RAND())</f>
        <v>-0.89264628670883539</v>
      </c>
      <c r="AD723" s="23">
        <f ca="1">SQRT(Inputs!$B$38)*H723+SQRT(1-Inputs!$B$38)*_xlfn.NORM.S.INV(RAND())</f>
        <v>0.69913291157189372</v>
      </c>
      <c r="AE723" s="23">
        <f ca="1">SQRT(Inputs!$B$38)*I723+SQRT(1-Inputs!$B$38)*_xlfn.NORM.S.INV(RAND())</f>
        <v>0.77503990337148509</v>
      </c>
      <c r="AF723" s="23">
        <f ca="1">SQRT(Inputs!$B$38)*J723+SQRT(1-Inputs!$B$38)*_xlfn.NORM.S.INV(RAND())</f>
        <v>0.69680434437879624</v>
      </c>
      <c r="AG723" s="23">
        <f ca="1">SQRT(Inputs!$B$38)*K723+SQRT(1-Inputs!$B$38)*_xlfn.NORM.S.INV(RAND())</f>
        <v>1.7565100124114459</v>
      </c>
      <c r="AH723" s="23">
        <f ca="1">SQRT(Inputs!$B$38)*L723+SQRT(1-Inputs!$B$38)*_xlfn.NORM.S.INV(RAND())</f>
        <v>1.9567546507988016</v>
      </c>
      <c r="AI723" s="23">
        <f ca="1">SQRT(Inputs!$B$38)*M723+SQRT(1-Inputs!$B$38)*_xlfn.NORM.S.INV(RAND())</f>
        <v>0.12306395826736877</v>
      </c>
      <c r="AJ723" s="23">
        <f ca="1">SQRT(Inputs!$B$38)*C723+SQRT(1-Inputs!$B$38)*_xlfn.NORM.S.INV(RAND())</f>
        <v>-0.35082986878997524</v>
      </c>
      <c r="AK723" s="23">
        <f ca="1">SQRT(Inputs!$B$38)*D723+SQRT(1-Inputs!$B$38)*_xlfn.NORM.S.INV(RAND())</f>
        <v>-0.18500534399139459</v>
      </c>
      <c r="AL723" s="23">
        <f ca="1">SQRT(Inputs!$B$38)*E723+SQRT(1-Inputs!$B$38)*_xlfn.NORM.S.INV(RAND())</f>
        <v>0.40604789597272212</v>
      </c>
      <c r="AM723" s="23">
        <f ca="1">SQRT(Inputs!$B$38)*F723+SQRT(1-Inputs!$B$38)*_xlfn.NORM.S.INV(RAND())</f>
        <v>-0.99931414959545595</v>
      </c>
      <c r="AN723" s="23">
        <f ca="1">SQRT(Inputs!$B$38)*G723+SQRT(1-Inputs!$B$38)*_xlfn.NORM.S.INV(RAND())</f>
        <v>-0.17351480568755817</v>
      </c>
      <c r="AO723" s="23">
        <f ca="1">SQRT(Inputs!$B$38)*H723+SQRT(1-Inputs!$B$38)*_xlfn.NORM.S.INV(RAND())</f>
        <v>0.2455857388838634</v>
      </c>
      <c r="AP723" s="23">
        <f ca="1">SQRT(Inputs!$B$38)*I723+SQRT(1-Inputs!$B$38)*_xlfn.NORM.S.INV(RAND())</f>
        <v>-1.1065464996987875</v>
      </c>
      <c r="AQ723" s="23">
        <f ca="1">SQRT(Inputs!$B$38)*J723+SQRT(1-Inputs!$B$38)*_xlfn.NORM.S.INV(RAND())</f>
        <v>1.1201065506519738</v>
      </c>
      <c r="AR723" s="23">
        <f ca="1">SQRT(Inputs!$B$38)*K723+SQRT(1-Inputs!$B$38)*_xlfn.NORM.S.INV(RAND())</f>
        <v>0.9651906018225902</v>
      </c>
      <c r="AS723" s="23">
        <f ca="1">SQRT(Inputs!$B$38)*L723+SQRT(1-Inputs!$B$38)*_xlfn.NORM.S.INV(RAND())</f>
        <v>0.47040640964863922</v>
      </c>
      <c r="AT723" s="23">
        <f ca="1">SQRT(Inputs!$B$38)*M723+SQRT(1-Inputs!$B$38)*_xlfn.NORM.S.INV(RAND())</f>
        <v>-0.87634714853117335</v>
      </c>
      <c r="AU723" s="15">
        <f ca="1">Inputs!$B$6*EXP($B$8-0.5*C$5^2+C$5*N723)</f>
        <v>6377.8347798775058</v>
      </c>
      <c r="AV723" s="15">
        <f t="shared" ca="1" si="401"/>
        <v>8894.9556134504764</v>
      </c>
      <c r="AW723" s="15">
        <f t="shared" ca="1" si="402"/>
        <v>13665.448904366598</v>
      </c>
      <c r="AX723" s="15">
        <f t="shared" ca="1" si="403"/>
        <v>17244.79241947503</v>
      </c>
      <c r="AY723" s="15">
        <f t="shared" ca="1" si="404"/>
        <v>21143.960814980008</v>
      </c>
      <c r="AZ723" s="15">
        <f t="shared" ca="1" si="405"/>
        <v>25773.585208372104</v>
      </c>
      <c r="BA723" s="15">
        <f t="shared" ca="1" si="406"/>
        <v>30909.10160634034</v>
      </c>
      <c r="BB723" s="15">
        <f t="shared" ca="1" si="407"/>
        <v>40047.632433332903</v>
      </c>
      <c r="BC723" s="15">
        <f t="shared" ca="1" si="408"/>
        <v>53914.75878835273</v>
      </c>
      <c r="BD723" s="15">
        <f t="shared" ca="1" si="409"/>
        <v>81473.895673149411</v>
      </c>
      <c r="BE723" s="15">
        <f t="shared" ca="1" si="410"/>
        <v>80602.59071800379</v>
      </c>
      <c r="BF723" s="15">
        <f ca="1">Inputs!$B$13*EXP($B$9-0.5*C$6^2+C$6*Y723)</f>
        <v>10712.918490879256</v>
      </c>
      <c r="BG723" s="15">
        <f t="shared" ca="1" si="411"/>
        <v>11686.551608340447</v>
      </c>
      <c r="BH723" s="15">
        <f t="shared" ca="1" si="412"/>
        <v>12446.273032811114</v>
      </c>
      <c r="BI723" s="15">
        <f t="shared" ca="1" si="413"/>
        <v>16145.089775816918</v>
      </c>
      <c r="BJ723" s="15">
        <f t="shared" ca="1" si="414"/>
        <v>17403.10597246317</v>
      </c>
      <c r="BK723" s="15">
        <f t="shared" ca="1" si="415"/>
        <v>23491.910594953933</v>
      </c>
      <c r="BL723" s="15">
        <f t="shared" ca="1" si="416"/>
        <v>31905.885665155991</v>
      </c>
      <c r="BM723" s="15">
        <f t="shared" ca="1" si="417"/>
        <v>42765.394719694639</v>
      </c>
      <c r="BN723" s="15">
        <f t="shared" ca="1" si="418"/>
        <v>64918.620599852278</v>
      </c>
      <c r="BO723" s="15">
        <f t="shared" ca="1" si="419"/>
        <v>100275.85006122496</v>
      </c>
      <c r="BP723" s="15">
        <f t="shared" ca="1" si="420"/>
        <v>125153.6555440941</v>
      </c>
      <c r="BQ723" s="15">
        <f ca="1">Inputs!$B$20*EXP($B$10-0.5*C$7^2+C$7*AJ723)</f>
        <v>3787.6286062593758</v>
      </c>
      <c r="BR723" s="15">
        <f t="shared" ca="1" si="421"/>
        <v>4846.0679538492714</v>
      </c>
      <c r="BS723" s="15">
        <f t="shared" ca="1" si="422"/>
        <v>7456.9991665971957</v>
      </c>
      <c r="BT723" s="15">
        <f t="shared" ca="1" si="423"/>
        <v>7910.5847502455235</v>
      </c>
      <c r="BU723" s="15">
        <f t="shared" ca="1" si="424"/>
        <v>10512.359865524859</v>
      </c>
      <c r="BV723" s="15">
        <f t="shared" ca="1" si="425"/>
        <v>15457.775385391258</v>
      </c>
      <c r="BW723" s="15">
        <f t="shared" ca="1" si="426"/>
        <v>17066.624299883075</v>
      </c>
      <c r="BX723" s="15">
        <f t="shared" ca="1" si="427"/>
        <v>29880.086605976441</v>
      </c>
      <c r="BY723" s="15">
        <f t="shared" ca="1" si="428"/>
        <v>50358.355718424908</v>
      </c>
      <c r="BZ723" s="15">
        <f t="shared" ca="1" si="429"/>
        <v>77042.235099480458</v>
      </c>
      <c r="CA723" s="15">
        <f t="shared" ca="1" si="430"/>
        <v>92614.661818339082</v>
      </c>
      <c r="CB723" s="15">
        <f ca="1">(AU723*DCF!C$10-DCF!C$5*MAX(AU723*DCF!C$10,0)-MAX(AU723-Inputs!$B$6,0)/Inputs!$B$10)*DCF!C$6</f>
        <v>1032.9808563592744</v>
      </c>
      <c r="CC723" s="15">
        <f ca="1">(AV723*DCF!D$10-DCF!D$5*MAX(AV723*DCF!D$10,0)-MAX(AV723-AU723,0)/Inputs!$B$10)*DCF!D$6</f>
        <v>1554.3511318976828</v>
      </c>
      <c r="CD723" s="15">
        <f ca="1">(AW723*DCF!E$10-DCF!E$5*MAX(AW723*DCF!E$10,0)-MAX(AW723-AV723,0)/Inputs!$B$10)*DCF!E$6</f>
        <v>2080.6219731366828</v>
      </c>
      <c r="CE723" s="15">
        <f ca="1">(AX723*DCF!F$10-DCF!F$5*MAX(AX723*DCF!F$10,0)-MAX(AX723-AW723,0)/Inputs!$B$10)*DCF!F$6</f>
        <v>3019.7380592743229</v>
      </c>
      <c r="CF723" s="15">
        <f ca="1">(AY723*DCF!G$10-DCF!G$5*MAX(AY723*DCF!G$10,0)-MAX(AY723-AX723,0)/Inputs!$B$10)*DCF!G$6</f>
        <v>3607.0109340202121</v>
      </c>
      <c r="CG723" s="15">
        <f ca="1">(AZ723*DCF!H$10-DCF!H$5*MAX(AZ723*DCF!H$10,0)-MAX(AZ723-AY723,0)/Inputs!$B$10)*DCF!H$6</f>
        <v>4181.8872470941969</v>
      </c>
      <c r="CH723" s="15">
        <f ca="1">(BA723*DCF!I$10-DCF!I$5*MAX(BA723*DCF!I$10,0)-MAX(BA723-AZ723,0)/Inputs!$B$10)*DCF!I$6</f>
        <v>4803.5606745170653</v>
      </c>
      <c r="CI723" s="15">
        <f ca="1">(BB723*DCF!J$10-DCF!J$5*MAX(BB723*DCF!J$10,0)-MAX(BB723-BA723,0)/Inputs!$B$10)*DCF!J$6</f>
        <v>5487.4728931263298</v>
      </c>
      <c r="CJ723" s="15">
        <f ca="1">(BC723*DCF!K$10-DCF!K$5*MAX(BC723*DCF!K$10,0)-MAX(BC723-BB723,0)/Inputs!$B$10)*DCF!K$6</f>
        <v>6738.2236956624765</v>
      </c>
      <c r="CK723" s="15">
        <f ca="1">(BD723*DCF!L$10-DCF!L$5*MAX(BD723*DCF!L$10,0)-MAX(BD723-BC723,0)/Inputs!$B$10)*DCF!L$6</f>
        <v>8723.9701519123882</v>
      </c>
      <c r="CL723" s="15">
        <f ca="1">(BE723*DCF!M$10-DCF!M$5*MAX(BE723*DCF!M$10,0)-MAX(BE723-BD723,0)/Inputs!$B$10)*DCF!M$6</f>
        <v>11374.068067969652</v>
      </c>
      <c r="CM723" s="15">
        <f ca="1">(BF723*DCF!C$28-DCF!C$5*MAX(BF723*DCF!C$28,0)-MAX(BF723-Inputs!$B$13,0)/Inputs!$B$17)*DCF!C$6</f>
        <v>3269.5124667256937</v>
      </c>
      <c r="CN723" s="15">
        <f ca="1">(BG723*DCF!D$28-DCF!D$5*MAX(BG723*DCF!D$28,0)-MAX(BG723-BF723,0)/Inputs!$B$17)*DCF!D$6</f>
        <v>3234.238400400498</v>
      </c>
      <c r="CO723" s="15">
        <f ca="1">(BH723*DCF!E$28-DCF!E$5*MAX(BH723*DCF!E$28,0)-MAX(BH723-BG723,0)/Inputs!$B$17)*DCF!E$6</f>
        <v>3375.2755113857684</v>
      </c>
      <c r="CP723" s="15">
        <f ca="1">(BI723*DCF!F$28-DCF!F$5*MAX(BI723*DCF!F$28,0)-MAX(BI723-BH723,0)/Inputs!$B$17)*DCF!F$6</f>
        <v>3709.5385462221502</v>
      </c>
      <c r="CQ723" s="15">
        <f ca="1">(BJ723*DCF!G$28-DCF!G$5*MAX(BJ723*DCF!G$28,0)-MAX(BJ723-BI723,0)/Inputs!$B$17)*DCF!G$6</f>
        <v>4303.7819849467769</v>
      </c>
      <c r="CR723" s="15">
        <f ca="1">(BK723*DCF!H$28-DCF!H$5*MAX(BK723*DCF!H$28,0)-MAX(BK723-BJ723,0)/Inputs!$B$17)*DCF!H$6</f>
        <v>4863.7793051392173</v>
      </c>
      <c r="CS723" s="15">
        <f ca="1">(BL723*DCF!I$28-DCF!I$5*MAX(BL723*DCF!I$28,0)-MAX(BL723-BK723,0)/Inputs!$B$17)*DCF!I$6</f>
        <v>6295.1025437367371</v>
      </c>
      <c r="CT723" s="15">
        <f ca="1">(BM723*DCF!J$28-DCF!J$5*MAX(BM723*DCF!J$28,0)-MAX(BM723-BL723,0)/Inputs!$B$17)*DCF!J$6</f>
        <v>8100.3510615209643</v>
      </c>
      <c r="CU723" s="15">
        <f ca="1">(BN723*DCF!K$28-DCF!K$5*MAX(BN723*DCF!K$28,0)-MAX(BN723-BM723,0)/Inputs!$B$17)*DCF!K$6</f>
        <v>10996.249089469682</v>
      </c>
      <c r="CV723" s="15">
        <f ca="1">(BO723*DCF!L$28-DCF!L$5*MAX(BO723*DCF!L$28,0)-MAX(BO723-BN723,0)/Inputs!$B$17)*DCF!L$6</f>
        <v>16006.407393405945</v>
      </c>
      <c r="CW723" s="15">
        <f ca="1">(BP723*DCF!M$28-DCF!M$5*MAX(BP723*DCF!M$28,0)-MAX(BP723-BO723,0)/Inputs!$B$17)*DCF!M$6</f>
        <v>20947.302998912146</v>
      </c>
      <c r="CX723" s="15">
        <f ca="1">(BQ723*DCF!C$46-DCF!C$5*MAX(BQ723*DCF!C$46,0)-MAX(BQ723-Inputs!$B$20,0)/Inputs!$B$24)*DCF!C$6</f>
        <v>-1145.7011128817846</v>
      </c>
      <c r="CY723" s="15">
        <f ca="1">(BR723*DCF!D$46-DCF!D$5*MAX(BR723*DCF!D$46,0)-MAX(BR723-BQ723,0)/Inputs!$B$24)*DCF!D$6</f>
        <v>-1278.738071728839</v>
      </c>
      <c r="CZ723" s="15">
        <f ca="1">(BS723*DCF!E$46-DCF!E$5*MAX(BS723*DCF!E$46,0)-MAX(BS723-BR723,0)/Inputs!$B$24)*DCF!E$6</f>
        <v>-1910.9603413256027</v>
      </c>
      <c r="DA723" s="15">
        <f ca="1">(BT723*DCF!F$46-DCF!F$5*MAX(BT723*DCF!F$46,0)-MAX(BT723-BS723,0)/Inputs!$B$24)*DCF!F$6</f>
        <v>-741.26364598539158</v>
      </c>
      <c r="DB723" s="15">
        <f ca="1">(BU723*DCF!G$46-DCF!G$5*MAX(BU723*DCF!G$46,0)-MAX(BU723-BT723,0)/Inputs!$B$24)*DCF!G$6</f>
        <v>-1228.8007599695861</v>
      </c>
      <c r="DC723" s="15">
        <f ca="1">(BV723*DCF!H$46-DCF!H$5*MAX(BV723*DCF!H$46,0)-MAX(BV723-BU723,0)/Inputs!$B$24)*DCF!H$6</f>
        <v>-1536.7575717348625</v>
      </c>
      <c r="DD723" s="15">
        <f ca="1">(BW723*DCF!I$46-DCF!I$5*MAX(BW723*DCF!I$46,0)-MAX(BW723-BV723,0)/Inputs!$B$24)*DCF!I$6</f>
        <v>-67.677981401136066</v>
      </c>
      <c r="DE723" s="15">
        <f ca="1">(BX723*DCF!J$46-DCF!J$5*MAX(BX723*DCF!J$46,0)-MAX(BX723-BW723,0)/Inputs!$B$24)*DCF!J$6</f>
        <v>-2144.5338807319381</v>
      </c>
      <c r="DF723" s="15">
        <f ca="1">(BY723*DCF!K$46-DCF!K$5*MAX(BY723*DCF!K$46,0)-MAX(BY723-BX723,0)/Inputs!$B$24)*DCF!K$6</f>
        <v>-2139.9932446295293</v>
      </c>
      <c r="DG723" s="15">
        <f ca="1">(BZ723*DCF!L$46-DCF!L$5*MAX(BZ723*DCF!L$46,0)-MAX(BZ723-BY723,0)/Inputs!$B$24)*DCF!L$6</f>
        <v>-713.0769379797822</v>
      </c>
      <c r="DH723" s="15">
        <f ca="1">(CA723*DCF!M$46-DCF!M$5*MAX(CA723*DCF!M$46,0)-MAX(CA723-BZ723,0)/Inputs!$B$24)*DCF!M$6</f>
        <v>4005.1135923255856</v>
      </c>
      <c r="DI723" s="15">
        <f ca="1">SUM(CB723:CL723)+BE723*DCF!M$10*(1+Inputs!$B$30)*(1-Inputs!$B$33)*(1-Inputs!$B$30/Inputs!$B$31)/(Inputs!$B$29-Inputs!$B$30)*DCF!M$6</f>
        <v>276921.96151209419</v>
      </c>
      <c r="DJ723" s="15">
        <f ca="1">SUM(CM723:CW723)+BP723*DCF!M$28*(1+Inputs!$B$30)*(1-Inputs!$B$33)*(1-Inputs!$B$30/Inputs!$B$31)/(Inputs!$B$29-Inputs!$B$30)*DCF!M$6</f>
        <v>549507.24378850067</v>
      </c>
      <c r="DK723" s="15">
        <f ca="1">SUM(CX723:DH723)+CA723*DCF!M$46*(1+Inputs!$B$30)*(1-Inputs!$B$33)*(1-Inputs!$B$30/Inputs!$B$31)/(Inputs!$B$29-Inputs!$B$30)*DCF!M$6</f>
        <v>134290.84812315332</v>
      </c>
      <c r="DM723" s="15">
        <f ca="1">DI723+DJ723+DK723+Inputs!$B$34+Inputs!$B$36-Inputs!$B$35</f>
        <v>1037571.0534237484</v>
      </c>
    </row>
    <row r="724" spans="1:117" x14ac:dyDescent="0.75">
      <c r="A724" s="11">
        <v>711</v>
      </c>
      <c r="C724" s="23">
        <f t="shared" ref="C724:M733" ca="1" si="431">_xlfn.NORM.S.INV(RAND())</f>
        <v>0.65300501756701779</v>
      </c>
      <c r="D724" s="23">
        <f t="shared" ca="1" si="431"/>
        <v>1.927332895391568</v>
      </c>
      <c r="E724" s="23">
        <f t="shared" ca="1" si="431"/>
        <v>-0.76757313459805443</v>
      </c>
      <c r="F724" s="23">
        <f t="shared" ca="1" si="431"/>
        <v>-0.36893678232897942</v>
      </c>
      <c r="G724" s="23">
        <f t="shared" ca="1" si="431"/>
        <v>0.85535708421234236</v>
      </c>
      <c r="H724" s="23">
        <f t="shared" ca="1" si="431"/>
        <v>1.0625844668631192</v>
      </c>
      <c r="I724" s="23">
        <f t="shared" ca="1" si="431"/>
        <v>-0.82841016886054963</v>
      </c>
      <c r="J724" s="23">
        <f t="shared" ca="1" si="431"/>
        <v>1.4419421914832393</v>
      </c>
      <c r="K724" s="23">
        <f t="shared" ca="1" si="431"/>
        <v>-0.79769230100135069</v>
      </c>
      <c r="L724" s="23">
        <f t="shared" ca="1" si="431"/>
        <v>-1.1718752768480416</v>
      </c>
      <c r="M724" s="23">
        <f t="shared" ca="1" si="431"/>
        <v>-0.26040712972931807</v>
      </c>
      <c r="N724" s="23">
        <f ca="1">SQRT(Inputs!$B$38)*C724+SQRT(1-Inputs!$B$38)*_xlfn.NORM.S.INV(RAND())</f>
        <v>-0.33641109687231346</v>
      </c>
      <c r="O724" s="23">
        <f ca="1">SQRT(Inputs!$B$38)*D724+SQRT(1-Inputs!$B$38)*_xlfn.NORM.S.INV(RAND())</f>
        <v>-0.76269408245877668</v>
      </c>
      <c r="P724" s="23">
        <f ca="1">SQRT(Inputs!$B$38)*E724+SQRT(1-Inputs!$B$38)*_xlfn.NORM.S.INV(RAND())</f>
        <v>-1.449380974095752</v>
      </c>
      <c r="Q724" s="23">
        <f ca="1">SQRT(Inputs!$B$38)*F724+SQRT(1-Inputs!$B$38)*_xlfn.NORM.S.INV(RAND())</f>
        <v>1.5072697104257267</v>
      </c>
      <c r="R724" s="23">
        <f ca="1">SQRT(Inputs!$B$38)*G724+SQRT(1-Inputs!$B$38)*_xlfn.NORM.S.INV(RAND())</f>
        <v>1.6884531151614417</v>
      </c>
      <c r="S724" s="23">
        <f ca="1">SQRT(Inputs!$B$38)*H724+SQRT(1-Inputs!$B$38)*_xlfn.NORM.S.INV(RAND())</f>
        <v>1.3897033102634091</v>
      </c>
      <c r="T724" s="23">
        <f ca="1">SQRT(Inputs!$B$38)*I724+SQRT(1-Inputs!$B$38)*_xlfn.NORM.S.INV(RAND())</f>
        <v>-0.42659315643664847</v>
      </c>
      <c r="U724" s="23">
        <f ca="1">SQRT(Inputs!$B$38)*J724+SQRT(1-Inputs!$B$38)*_xlfn.NORM.S.INV(RAND())</f>
        <v>0.63079358687751119</v>
      </c>
      <c r="V724" s="23">
        <f ca="1">SQRT(Inputs!$B$38)*K724+SQRT(1-Inputs!$B$38)*_xlfn.NORM.S.INV(RAND())</f>
        <v>-0.51026800827876206</v>
      </c>
      <c r="W724" s="23">
        <f ca="1">SQRT(Inputs!$B$38)*L724+SQRT(1-Inputs!$B$38)*_xlfn.NORM.S.INV(RAND())</f>
        <v>-1.4377288629994496</v>
      </c>
      <c r="X724" s="23">
        <f ca="1">SQRT(Inputs!$B$38)*M724+SQRT(1-Inputs!$B$38)*_xlfn.NORM.S.INV(RAND())</f>
        <v>0.25404473645894471</v>
      </c>
      <c r="Y724" s="23">
        <f ca="1">SQRT(Inputs!$B$38)*C724+SQRT(1-Inputs!$B$38)*_xlfn.NORM.S.INV(RAND())</f>
        <v>-0.27285354506355514</v>
      </c>
      <c r="Z724" s="23">
        <f ca="1">SQRT(Inputs!$B$38)*D724+SQRT(1-Inputs!$B$38)*_xlfn.NORM.S.INV(RAND())</f>
        <v>0.91319054695896162</v>
      </c>
      <c r="AA724" s="23">
        <f ca="1">SQRT(Inputs!$B$38)*E724+SQRT(1-Inputs!$B$38)*_xlfn.NORM.S.INV(RAND())</f>
        <v>-1.3756640068159509</v>
      </c>
      <c r="AB724" s="23">
        <f ca="1">SQRT(Inputs!$B$38)*F724+SQRT(1-Inputs!$B$38)*_xlfn.NORM.S.INV(RAND())</f>
        <v>2.8545960156269007E-2</v>
      </c>
      <c r="AC724" s="23">
        <f ca="1">SQRT(Inputs!$B$38)*G724+SQRT(1-Inputs!$B$38)*_xlfn.NORM.S.INV(RAND())</f>
        <v>0.78998038967340445</v>
      </c>
      <c r="AD724" s="23">
        <f ca="1">SQRT(Inputs!$B$38)*H724+SQRT(1-Inputs!$B$38)*_xlfn.NORM.S.INV(RAND())</f>
        <v>1.397546463520396</v>
      </c>
      <c r="AE724" s="23">
        <f ca="1">SQRT(Inputs!$B$38)*I724+SQRT(1-Inputs!$B$38)*_xlfn.NORM.S.INV(RAND())</f>
        <v>-0.5129826966720803</v>
      </c>
      <c r="AF724" s="23">
        <f ca="1">SQRT(Inputs!$B$38)*J724+SQRT(1-Inputs!$B$38)*_xlfn.NORM.S.INV(RAND())</f>
        <v>1.4766667325430127</v>
      </c>
      <c r="AG724" s="23">
        <f ca="1">SQRT(Inputs!$B$38)*K724+SQRT(1-Inputs!$B$38)*_xlfn.NORM.S.INV(RAND())</f>
        <v>0.24329462674197494</v>
      </c>
      <c r="AH724" s="23">
        <f ca="1">SQRT(Inputs!$B$38)*L724+SQRT(1-Inputs!$B$38)*_xlfn.NORM.S.INV(RAND())</f>
        <v>-1.0710681952926053</v>
      </c>
      <c r="AI724" s="23">
        <f ca="1">SQRT(Inputs!$B$38)*M724+SQRT(1-Inputs!$B$38)*_xlfn.NORM.S.INV(RAND())</f>
        <v>-0.78798970190541895</v>
      </c>
      <c r="AJ724" s="23">
        <f ca="1">SQRT(Inputs!$B$38)*C724+SQRT(1-Inputs!$B$38)*_xlfn.NORM.S.INV(RAND())</f>
        <v>0.23871813616993565</v>
      </c>
      <c r="AK724" s="23">
        <f ca="1">SQRT(Inputs!$B$38)*D724+SQRT(1-Inputs!$B$38)*_xlfn.NORM.S.INV(RAND())</f>
        <v>0.32902243648669061</v>
      </c>
      <c r="AL724" s="23">
        <f ca="1">SQRT(Inputs!$B$38)*E724+SQRT(1-Inputs!$B$38)*_xlfn.NORM.S.INV(RAND())</f>
        <v>-1.0831355904114464</v>
      </c>
      <c r="AM724" s="23">
        <f ca="1">SQRT(Inputs!$B$38)*F724+SQRT(1-Inputs!$B$38)*_xlfn.NORM.S.INV(RAND())</f>
        <v>0.27365017152422483</v>
      </c>
      <c r="AN724" s="23">
        <f ca="1">SQRT(Inputs!$B$38)*G724+SQRT(1-Inputs!$B$38)*_xlfn.NORM.S.INV(RAND())</f>
        <v>1.0662844528940503</v>
      </c>
      <c r="AO724" s="23">
        <f ca="1">SQRT(Inputs!$B$38)*H724+SQRT(1-Inputs!$B$38)*_xlfn.NORM.S.INV(RAND())</f>
        <v>1.9850395142721586</v>
      </c>
      <c r="AP724" s="23">
        <f ca="1">SQRT(Inputs!$B$38)*I724+SQRT(1-Inputs!$B$38)*_xlfn.NORM.S.INV(RAND())</f>
        <v>0.49185290600176096</v>
      </c>
      <c r="AQ724" s="23">
        <f ca="1">SQRT(Inputs!$B$38)*J724+SQRT(1-Inputs!$B$38)*_xlfn.NORM.S.INV(RAND())</f>
        <v>9.4460442750795459E-2</v>
      </c>
      <c r="AR724" s="23">
        <f ca="1">SQRT(Inputs!$B$38)*K724+SQRT(1-Inputs!$B$38)*_xlfn.NORM.S.INV(RAND())</f>
        <v>0.21467067744635143</v>
      </c>
      <c r="AS724" s="23">
        <f ca="1">SQRT(Inputs!$B$38)*L724+SQRT(1-Inputs!$B$38)*_xlfn.NORM.S.INV(RAND())</f>
        <v>0.35171517867126501</v>
      </c>
      <c r="AT724" s="23">
        <f ca="1">SQRT(Inputs!$B$38)*M724+SQRT(1-Inputs!$B$38)*_xlfn.NORM.S.INV(RAND())</f>
        <v>0.4383999204680033</v>
      </c>
      <c r="AU724" s="15">
        <f ca="1">Inputs!$B$6*EXP($B$8-0.5*C$5^2+C$5*N724)</f>
        <v>4699.2420905720455</v>
      </c>
      <c r="AV724" s="15">
        <f t="shared" ca="1" si="401"/>
        <v>5113.2933121959968</v>
      </c>
      <c r="AW724" s="15">
        <f t="shared" ca="1" si="402"/>
        <v>5127.637931984902</v>
      </c>
      <c r="AX724" s="15">
        <f t="shared" ca="1" si="403"/>
        <v>7557.5015623359086</v>
      </c>
      <c r="AY724" s="15">
        <f t="shared" ca="1" si="404"/>
        <v>11249.278548542849</v>
      </c>
      <c r="AZ724" s="15">
        <f t="shared" ca="1" si="405"/>
        <v>16033.275242897969</v>
      </c>
      <c r="BA724" s="15">
        <f t="shared" ca="1" si="406"/>
        <v>18763.892588996707</v>
      </c>
      <c r="BB724" s="15">
        <f t="shared" ca="1" si="407"/>
        <v>24471.434777149727</v>
      </c>
      <c r="BC724" s="15">
        <f t="shared" ca="1" si="408"/>
        <v>28530.779104409969</v>
      </c>
      <c r="BD724" s="15">
        <f t="shared" ca="1" si="409"/>
        <v>30554.911636071731</v>
      </c>
      <c r="BE724" s="15">
        <f t="shared" ca="1" si="410"/>
        <v>38317.556917658701</v>
      </c>
      <c r="BF724" s="15">
        <f ca="1">Inputs!$B$13*EXP($B$9-0.5*C$6^2+C$6*Y724)</f>
        <v>13102.739979346212</v>
      </c>
      <c r="BG724" s="15">
        <f t="shared" ca="1" si="411"/>
        <v>18829.215431597677</v>
      </c>
      <c r="BH724" s="15">
        <f t="shared" ca="1" si="412"/>
        <v>18312.501327967635</v>
      </c>
      <c r="BI724" s="15">
        <f t="shared" ca="1" si="413"/>
        <v>22515.969381346149</v>
      </c>
      <c r="BJ724" s="15">
        <f t="shared" ca="1" si="414"/>
        <v>30932.291061089607</v>
      </c>
      <c r="BK724" s="15">
        <f t="shared" ca="1" si="415"/>
        <v>45919.617550012699</v>
      </c>
      <c r="BL724" s="15">
        <f t="shared" ca="1" si="416"/>
        <v>52778.812529751252</v>
      </c>
      <c r="BM724" s="15">
        <f t="shared" ca="1" si="417"/>
        <v>77939.196902582364</v>
      </c>
      <c r="BN724" s="15">
        <f t="shared" ca="1" si="418"/>
        <v>98691.297616319367</v>
      </c>
      <c r="BO724" s="15">
        <f t="shared" ca="1" si="419"/>
        <v>107214.58897809245</v>
      </c>
      <c r="BP724" s="15">
        <f t="shared" ca="1" si="420"/>
        <v>120690.64122988952</v>
      </c>
      <c r="BQ724" s="15">
        <f ca="1">Inputs!$B$20*EXP($B$10-0.5*C$7^2+C$7*AJ724)</f>
        <v>4668.5222969413162</v>
      </c>
      <c r="BR724" s="15">
        <f t="shared" ca="1" si="421"/>
        <v>7032.3087417053912</v>
      </c>
      <c r="BS724" s="15">
        <f t="shared" ca="1" si="422"/>
        <v>7055.4662227830931</v>
      </c>
      <c r="BT724" s="15">
        <f t="shared" ca="1" si="423"/>
        <v>10451.974186564004</v>
      </c>
      <c r="BU724" s="15">
        <f t="shared" ca="1" si="424"/>
        <v>18748.896958067857</v>
      </c>
      <c r="BV724" s="15">
        <f t="shared" ca="1" si="425"/>
        <v>40796.316005546338</v>
      </c>
      <c r="BW724" s="15">
        <f t="shared" ca="1" si="426"/>
        <v>63174.733028718889</v>
      </c>
      <c r="BX724" s="15">
        <f t="shared" ca="1" si="427"/>
        <v>90049.220428097906</v>
      </c>
      <c r="BY724" s="15">
        <f t="shared" ca="1" si="428"/>
        <v>131464.34812397812</v>
      </c>
      <c r="BZ724" s="15">
        <f t="shared" ca="1" si="429"/>
        <v>196783.75915858673</v>
      </c>
      <c r="CA724" s="15">
        <f t="shared" ca="1" si="430"/>
        <v>298816.81707244937</v>
      </c>
      <c r="CB724" s="15">
        <f ca="1">(AU724*DCF!C$10-DCF!C$5*MAX(AU724*DCF!C$10,0)-MAX(AU724-Inputs!$B$6,0)/Inputs!$B$10)*DCF!C$6</f>
        <v>1044.9495214277645</v>
      </c>
      <c r="CC724" s="15">
        <f ca="1">(AV724*DCF!D$10-DCF!D$5*MAX(AV724*DCF!D$10,0)-MAX(AV724-AU724,0)/Inputs!$B$10)*DCF!D$6</f>
        <v>1145.3750495199677</v>
      </c>
      <c r="CD724" s="15">
        <f ca="1">(AW724*DCF!E$10-DCF!E$5*MAX(AW724*DCF!E$10,0)-MAX(AW724-AV724,0)/Inputs!$B$10)*DCF!E$6</f>
        <v>1180.658970958026</v>
      </c>
      <c r="CE724" s="15">
        <f ca="1">(AX724*DCF!F$10-DCF!F$5*MAX(AX724*DCF!F$10,0)-MAX(AX724-AW724,0)/Inputs!$B$10)*DCF!F$6</f>
        <v>1144.1961687031476</v>
      </c>
      <c r="CF724" s="15">
        <f ca="1">(AY724*DCF!G$10-DCF!G$5*MAX(AY724*DCF!G$10,0)-MAX(AY724-AX724,0)/Inputs!$B$10)*DCF!G$6</f>
        <v>1608.1763119361822</v>
      </c>
      <c r="CG724" s="15">
        <f ca="1">(AZ724*DCF!H$10-DCF!H$5*MAX(AZ724*DCF!H$10,0)-MAX(AZ724-AY724,0)/Inputs!$B$10)*DCF!H$6</f>
        <v>2263.3875112235437</v>
      </c>
      <c r="CH724" s="15">
        <f ca="1">(BA724*DCF!I$10-DCF!I$5*MAX(BA724*DCF!I$10,0)-MAX(BA724-AZ724,0)/Inputs!$B$10)*DCF!I$6</f>
        <v>2979.5617501766683</v>
      </c>
      <c r="CI724" s="15">
        <f ca="1">(BB724*DCF!J$10-DCF!J$5*MAX(BB724*DCF!J$10,0)-MAX(BB724-BA724,0)/Inputs!$B$10)*DCF!J$6</f>
        <v>3334.4710235561488</v>
      </c>
      <c r="CJ724" s="15">
        <f ca="1">(BC724*DCF!K$10-DCF!K$5*MAX(BC724*DCF!K$10,0)-MAX(BC724-BB724,0)/Inputs!$B$10)*DCF!K$6</f>
        <v>4024.7508176204078</v>
      </c>
      <c r="CK724" s="15">
        <f ca="1">(BD724*DCF!L$10-DCF!L$5*MAX(BD724*DCF!L$10,0)-MAX(BD724-BC724,0)/Inputs!$B$10)*DCF!L$6</f>
        <v>4346.5085960156975</v>
      </c>
      <c r="CL724" s="15">
        <f ca="1">(BE724*DCF!M$10-DCF!M$5*MAX(BE724*DCF!M$10,0)-MAX(BE724-BD724,0)/Inputs!$B$10)*DCF!M$6</f>
        <v>4479.7719601165754</v>
      </c>
      <c r="CM724" s="15">
        <f ca="1">(BF724*DCF!C$28-DCF!C$5*MAX(BF724*DCF!C$28,0)-MAX(BF724-Inputs!$B$13,0)/Inputs!$B$17)*DCF!C$6</f>
        <v>3602.6255133253817</v>
      </c>
      <c r="CN724" s="15">
        <f ca="1">(BG724*DCF!D$28-DCF!D$5*MAX(BG724*DCF!D$28,0)-MAX(BG724-BF724,0)/Inputs!$B$17)*DCF!D$6</f>
        <v>4323.9184473529194</v>
      </c>
      <c r="CO724" s="15">
        <f ca="1">(BH724*DCF!E$28-DCF!E$5*MAX(BH724*DCF!E$28,0)-MAX(BH724-BG724,0)/Inputs!$B$17)*DCF!E$6</f>
        <v>5186.4264565996154</v>
      </c>
      <c r="CP724" s="15">
        <f ca="1">(BI724*DCF!F$28-DCF!F$5*MAX(BI724*DCF!F$28,0)-MAX(BI724-BH724,0)/Inputs!$B$17)*DCF!F$6</f>
        <v>5347.1847969839873</v>
      </c>
      <c r="CQ724" s="15">
        <f ca="1">(BJ724*DCF!G$28-DCF!G$5*MAX(BJ724*DCF!G$28,0)-MAX(BJ724-BI724,0)/Inputs!$B$17)*DCF!G$6</f>
        <v>6610.0754349890622</v>
      </c>
      <c r="CR724" s="15">
        <f ca="1">(BK724*DCF!H$28-DCF!H$5*MAX(BK724*DCF!H$28,0)-MAX(BK724-BJ724,0)/Inputs!$B$17)*DCF!H$6</f>
        <v>9027.8180999970318</v>
      </c>
      <c r="CS724" s="15">
        <f ca="1">(BL724*DCF!I$28-DCF!I$5*MAX(BL724*DCF!I$28,0)-MAX(BL724-BK724,0)/Inputs!$B$17)*DCF!I$6</f>
        <v>11426.593297298998</v>
      </c>
      <c r="CT724" s="15">
        <f ca="1">(BM724*DCF!J$28-DCF!J$5*MAX(BM724*DCF!J$28,0)-MAX(BM724-BL724,0)/Inputs!$B$17)*DCF!J$6</f>
        <v>14050.849705892486</v>
      </c>
      <c r="CU724" s="15">
        <f ca="1">(BN724*DCF!K$28-DCF!K$5*MAX(BN724*DCF!K$28,0)-MAX(BN724-BM724,0)/Inputs!$B$17)*DCF!K$6</f>
        <v>18300.091378750647</v>
      </c>
      <c r="CV724" s="15">
        <f ca="1">(BO724*DCF!L$28-DCF!L$5*MAX(BO724*DCF!L$28,0)-MAX(BO724-BN724,0)/Inputs!$B$17)*DCF!L$6</f>
        <v>20427.136291744817</v>
      </c>
      <c r="CW724" s="15">
        <f ca="1">(BP724*DCF!M$28-DCF!M$5*MAX(BP724*DCF!M$28,0)-MAX(BP724-BO724,0)/Inputs!$B$17)*DCF!M$6</f>
        <v>21299.387866680136</v>
      </c>
      <c r="CX724" s="15">
        <f ca="1">(BQ724*DCF!C$46-DCF!C$5*MAX(BQ724*DCF!C$46,0)-MAX(BQ724-Inputs!$B$20,0)/Inputs!$B$24)*DCF!C$6</f>
        <v>-1756.020067164884</v>
      </c>
      <c r="CY724" s="15">
        <f ca="1">(BR724*DCF!D$46-DCF!D$5*MAX(BR724*DCF!D$46,0)-MAX(BR724-BQ724,0)/Inputs!$B$24)*DCF!D$6</f>
        <v>-2208.8591614211955</v>
      </c>
      <c r="CZ724" s="15">
        <f ca="1">(BS724*DCF!E$46-DCF!E$5*MAX(BS724*DCF!E$46,0)-MAX(BS724-BR724,0)/Inputs!$B$24)*DCF!E$6</f>
        <v>-843.44920685790794</v>
      </c>
      <c r="DA724" s="15">
        <f ca="1">(BT724*DCF!F$46-DCF!F$5*MAX(BT724*DCF!F$46,0)-MAX(BT724-BS724,0)/Inputs!$B$24)*DCF!F$6</f>
        <v>-1997.9547641073475</v>
      </c>
      <c r="DB724" s="15">
        <f ca="1">(BU724*DCF!G$46-DCF!G$5*MAX(BU724*DCF!G$46,0)-MAX(BU724-BT724,0)/Inputs!$B$24)*DCF!G$6</f>
        <v>-3421.5967435280086</v>
      </c>
      <c r="DC724" s="15">
        <f ca="1">(BV724*DCF!H$46-DCF!H$5*MAX(BV724*DCF!H$46,0)-MAX(BV724-BU724,0)/Inputs!$B$24)*DCF!H$6</f>
        <v>-6851.1003822261828</v>
      </c>
      <c r="DD724" s="15">
        <f ca="1">(BW724*DCF!I$46-DCF!I$5*MAX(BW724*DCF!I$46,0)-MAX(BW724-BV724,0)/Inputs!$B$24)*DCF!I$6</f>
        <v>-4964.932862047177</v>
      </c>
      <c r="DE724" s="15">
        <f ca="1">(BX724*DCF!J$46-DCF!J$5*MAX(BX724*DCF!J$46,0)-MAX(BX724-BW724,0)/Inputs!$B$24)*DCF!J$6</f>
        <v>-3349.359283455849</v>
      </c>
      <c r="DF724" s="15">
        <f ca="1">(BY724*DCF!K$46-DCF!K$5*MAX(BY724*DCF!K$46,0)-MAX(BY724-BX724,0)/Inputs!$B$24)*DCF!K$6</f>
        <v>-2635.9211875787346</v>
      </c>
      <c r="DG724" s="15">
        <f ca="1">(BZ724*DCF!L$46-DCF!L$5*MAX(BZ724*DCF!L$46,0)-MAX(BZ724-BY724,0)/Inputs!$B$24)*DCF!L$6</f>
        <v>-1179.2479695809664</v>
      </c>
      <c r="DH724" s="15">
        <f ca="1">(CA724*DCF!M$46-DCF!M$5*MAX(CA724*DCF!M$46,0)-MAX(CA724-BZ724,0)/Inputs!$B$24)*DCF!M$6</f>
        <v>2095.4222264627515</v>
      </c>
      <c r="DI724" s="15">
        <f ca="1">SUM(CB724:CL724)+BE724*DCF!M$10*(1+Inputs!$B$30)*(1-Inputs!$B$33)*(1-Inputs!$B$30/Inputs!$B$31)/(Inputs!$B$29-Inputs!$B$30)*DCF!M$6</f>
        <v>134190.07528033276</v>
      </c>
      <c r="DJ724" s="15">
        <f ca="1">SUM(CM724:CW724)+BP724*DCF!M$28*(1+Inputs!$B$30)*(1-Inputs!$B$33)*(1-Inputs!$B$30/Inputs!$B$31)/(Inputs!$B$29-Inputs!$B$30)*DCF!M$6</f>
        <v>567446.97463800211</v>
      </c>
      <c r="DK724" s="15">
        <f ca="1">SUM(CX724:DH724)+CA724*DCF!M$46*(1+Inputs!$B$30)*(1-Inputs!$B$33)*(1-Inputs!$B$30/Inputs!$B$31)/(Inputs!$B$29-Inputs!$B$30)*DCF!M$6</f>
        <v>434893.17690736102</v>
      </c>
      <c r="DM724" s="15">
        <f ca="1">DI724+DJ724+DK724+Inputs!$B$34+Inputs!$B$36-Inputs!$B$35</f>
        <v>1213381.226825696</v>
      </c>
    </row>
    <row r="725" spans="1:117" x14ac:dyDescent="0.75">
      <c r="A725" s="11">
        <v>712</v>
      </c>
      <c r="C725" s="23">
        <f t="shared" ca="1" si="431"/>
        <v>0.66113495236697051</v>
      </c>
      <c r="D725" s="23">
        <f t="shared" ca="1" si="431"/>
        <v>1.3229109493681821</v>
      </c>
      <c r="E725" s="23">
        <f t="shared" ca="1" si="431"/>
        <v>1.4894592223954348</v>
      </c>
      <c r="F725" s="23">
        <f t="shared" ca="1" si="431"/>
        <v>-0.14269311750183067</v>
      </c>
      <c r="G725" s="23">
        <f t="shared" ca="1" si="431"/>
        <v>0.5877644067172797</v>
      </c>
      <c r="H725" s="23">
        <f t="shared" ca="1" si="431"/>
        <v>-0.6683052398042002</v>
      </c>
      <c r="I725" s="23">
        <f t="shared" ca="1" si="431"/>
        <v>0.41613981370946329</v>
      </c>
      <c r="J725" s="23">
        <f t="shared" ca="1" si="431"/>
        <v>0.92175879762037627</v>
      </c>
      <c r="K725" s="23">
        <f t="shared" ca="1" si="431"/>
        <v>0.43267772188512454</v>
      </c>
      <c r="L725" s="23">
        <f t="shared" ca="1" si="431"/>
        <v>-1.3745942861613607</v>
      </c>
      <c r="M725" s="23">
        <f t="shared" ca="1" si="431"/>
        <v>-0.85062393471830289</v>
      </c>
      <c r="N725" s="23">
        <f ca="1">SQRT(Inputs!$B$38)*C725+SQRT(1-Inputs!$B$38)*_xlfn.NORM.S.INV(RAND())</f>
        <v>0.21939284829418659</v>
      </c>
      <c r="O725" s="23">
        <f ca="1">SQRT(Inputs!$B$38)*D725+SQRT(1-Inputs!$B$38)*_xlfn.NORM.S.INV(RAND())</f>
        <v>0.61661474974727848</v>
      </c>
      <c r="P725" s="23">
        <f ca="1">SQRT(Inputs!$B$38)*E725+SQRT(1-Inputs!$B$38)*_xlfn.NORM.S.INV(RAND())</f>
        <v>1.0441345650864826</v>
      </c>
      <c r="Q725" s="23">
        <f ca="1">SQRT(Inputs!$B$38)*F725+SQRT(1-Inputs!$B$38)*_xlfn.NORM.S.INV(RAND())</f>
        <v>0.11870556545424966</v>
      </c>
      <c r="R725" s="23">
        <f ca="1">SQRT(Inputs!$B$38)*G725+SQRT(1-Inputs!$B$38)*_xlfn.NORM.S.INV(RAND())</f>
        <v>-0.29825823491208914</v>
      </c>
      <c r="S725" s="23">
        <f ca="1">SQRT(Inputs!$B$38)*H725+SQRT(1-Inputs!$B$38)*_xlfn.NORM.S.INV(RAND())</f>
        <v>-1.0247442323957976</v>
      </c>
      <c r="T725" s="23">
        <f ca="1">SQRT(Inputs!$B$38)*I725+SQRT(1-Inputs!$B$38)*_xlfn.NORM.S.INV(RAND())</f>
        <v>0.82007440797006859</v>
      </c>
      <c r="U725" s="23">
        <f ca="1">SQRT(Inputs!$B$38)*J725+SQRT(1-Inputs!$B$38)*_xlfn.NORM.S.INV(RAND())</f>
        <v>1.091845310329747</v>
      </c>
      <c r="V725" s="23">
        <f ca="1">SQRT(Inputs!$B$38)*K725+SQRT(1-Inputs!$B$38)*_xlfn.NORM.S.INV(RAND())</f>
        <v>1.5826656121129976</v>
      </c>
      <c r="W725" s="23">
        <f ca="1">SQRT(Inputs!$B$38)*L725+SQRT(1-Inputs!$B$38)*_xlfn.NORM.S.INV(RAND())</f>
        <v>-0.32936373685131032</v>
      </c>
      <c r="X725" s="23">
        <f ca="1">SQRT(Inputs!$B$38)*M725+SQRT(1-Inputs!$B$38)*_xlfn.NORM.S.INV(RAND())</f>
        <v>0.28876520110363302</v>
      </c>
      <c r="Y725" s="23">
        <f ca="1">SQRT(Inputs!$B$38)*C725+SQRT(1-Inputs!$B$38)*_xlfn.NORM.S.INV(RAND())</f>
        <v>-0.2461351860847904</v>
      </c>
      <c r="Z725" s="23">
        <f ca="1">SQRT(Inputs!$B$38)*D725+SQRT(1-Inputs!$B$38)*_xlfn.NORM.S.INV(RAND())</f>
        <v>1.24880220390268</v>
      </c>
      <c r="AA725" s="23">
        <f ca="1">SQRT(Inputs!$B$38)*E725+SQRT(1-Inputs!$B$38)*_xlfn.NORM.S.INV(RAND())</f>
        <v>2.0037738898887669</v>
      </c>
      <c r="AB725" s="23">
        <f ca="1">SQRT(Inputs!$B$38)*F725+SQRT(1-Inputs!$B$38)*_xlfn.NORM.S.INV(RAND())</f>
        <v>0.21916535170434087</v>
      </c>
      <c r="AC725" s="23">
        <f ca="1">SQRT(Inputs!$B$38)*G725+SQRT(1-Inputs!$B$38)*_xlfn.NORM.S.INV(RAND())</f>
        <v>-0.72800307237164918</v>
      </c>
      <c r="AD725" s="23">
        <f ca="1">SQRT(Inputs!$B$38)*H725+SQRT(1-Inputs!$B$38)*_xlfn.NORM.S.INV(RAND())</f>
        <v>0.63201945399147585</v>
      </c>
      <c r="AE725" s="23">
        <f ca="1">SQRT(Inputs!$B$38)*I725+SQRT(1-Inputs!$B$38)*_xlfn.NORM.S.INV(RAND())</f>
        <v>0.94958651225752111</v>
      </c>
      <c r="AF725" s="23">
        <f ca="1">SQRT(Inputs!$B$38)*J725+SQRT(1-Inputs!$B$38)*_xlfn.NORM.S.INV(RAND())</f>
        <v>0.79538492748243028</v>
      </c>
      <c r="AG725" s="23">
        <f ca="1">SQRT(Inputs!$B$38)*K725+SQRT(1-Inputs!$B$38)*_xlfn.NORM.S.INV(RAND())</f>
        <v>0.39983578684185761</v>
      </c>
      <c r="AH725" s="23">
        <f ca="1">SQRT(Inputs!$B$38)*L725+SQRT(1-Inputs!$B$38)*_xlfn.NORM.S.INV(RAND())</f>
        <v>-0.73053694516395717</v>
      </c>
      <c r="AI725" s="23">
        <f ca="1">SQRT(Inputs!$B$38)*M725+SQRT(1-Inputs!$B$38)*_xlfn.NORM.S.INV(RAND())</f>
        <v>-0.62199899828994831</v>
      </c>
      <c r="AJ725" s="23">
        <f ca="1">SQRT(Inputs!$B$38)*C725+SQRT(1-Inputs!$B$38)*_xlfn.NORM.S.INV(RAND())</f>
        <v>0.13676440052013367</v>
      </c>
      <c r="AK725" s="23">
        <f ca="1">SQRT(Inputs!$B$38)*D725+SQRT(1-Inputs!$B$38)*_xlfn.NORM.S.INV(RAND())</f>
        <v>1.8015956266267041</v>
      </c>
      <c r="AL725" s="23">
        <f ca="1">SQRT(Inputs!$B$38)*E725+SQRT(1-Inputs!$B$38)*_xlfn.NORM.S.INV(RAND())</f>
        <v>1.9595631630347043</v>
      </c>
      <c r="AM725" s="23">
        <f ca="1">SQRT(Inputs!$B$38)*F725+SQRT(1-Inputs!$B$38)*_xlfn.NORM.S.INV(RAND())</f>
        <v>0.14370653428237673</v>
      </c>
      <c r="AN725" s="23">
        <f ca="1">SQRT(Inputs!$B$38)*G725+SQRT(1-Inputs!$B$38)*_xlfn.NORM.S.INV(RAND())</f>
        <v>-6.9424023243391253E-3</v>
      </c>
      <c r="AO725" s="23">
        <f ca="1">SQRT(Inputs!$B$38)*H725+SQRT(1-Inputs!$B$38)*_xlfn.NORM.S.INV(RAND())</f>
        <v>-0.15949766421529624</v>
      </c>
      <c r="AP725" s="23">
        <f ca="1">SQRT(Inputs!$B$38)*I725+SQRT(1-Inputs!$B$38)*_xlfn.NORM.S.INV(RAND())</f>
        <v>-0.6416305538765853</v>
      </c>
      <c r="AQ725" s="23">
        <f ca="1">SQRT(Inputs!$B$38)*J725+SQRT(1-Inputs!$B$38)*_xlfn.NORM.S.INV(RAND())</f>
        <v>-0.36480393371470532</v>
      </c>
      <c r="AR725" s="23">
        <f ca="1">SQRT(Inputs!$B$38)*K725+SQRT(1-Inputs!$B$38)*_xlfn.NORM.S.INV(RAND())</f>
        <v>2.0941616785880551E-2</v>
      </c>
      <c r="AS725" s="23">
        <f ca="1">SQRT(Inputs!$B$38)*L725+SQRT(1-Inputs!$B$38)*_xlfn.NORM.S.INV(RAND())</f>
        <v>-0.7147781835992697</v>
      </c>
      <c r="AT725" s="23">
        <f ca="1">SQRT(Inputs!$B$38)*M725+SQRT(1-Inputs!$B$38)*_xlfn.NORM.S.INV(RAND())</f>
        <v>0.33014913289990211</v>
      </c>
      <c r="AU725" s="15">
        <f ca="1">Inputs!$B$6*EXP($B$8-0.5*C$5^2+C$5*N725)</f>
        <v>5141.6340230305768</v>
      </c>
      <c r="AV725" s="15">
        <f t="shared" ca="1" si="401"/>
        <v>6852.5162244434478</v>
      </c>
      <c r="AW725" s="15">
        <f t="shared" ca="1" si="402"/>
        <v>9619.0511319500838</v>
      </c>
      <c r="AX725" s="15">
        <f t="shared" ca="1" si="403"/>
        <v>11919.358317399339</v>
      </c>
      <c r="AY725" s="15">
        <f t="shared" ca="1" si="404"/>
        <v>14068.007346197313</v>
      </c>
      <c r="AZ725" s="15">
        <f t="shared" ca="1" si="405"/>
        <v>15369.544764498132</v>
      </c>
      <c r="BA725" s="15">
        <f t="shared" ca="1" si="406"/>
        <v>20493.995448050035</v>
      </c>
      <c r="BB725" s="15">
        <f t="shared" ca="1" si="407"/>
        <v>27991.38106349979</v>
      </c>
      <c r="BC725" s="15">
        <f t="shared" ca="1" si="408"/>
        <v>39941.035600431744</v>
      </c>
      <c r="BD725" s="15">
        <f t="shared" ca="1" si="409"/>
        <v>47447.105908497178</v>
      </c>
      <c r="BE725" s="15">
        <f t="shared" ca="1" si="410"/>
        <v>59689.768963644456</v>
      </c>
      <c r="BF725" s="15">
        <f ca="1">Inputs!$B$13*EXP($B$9-0.5*C$6^2+C$6*Y725)</f>
        <v>13172.327400834291</v>
      </c>
      <c r="BG725" s="15">
        <f t="shared" ca="1" si="411"/>
        <v>20110.936290204656</v>
      </c>
      <c r="BH725" s="15">
        <f t="shared" ca="1" si="412"/>
        <v>34258.777701106672</v>
      </c>
      <c r="BI725" s="15">
        <f t="shared" ca="1" si="413"/>
        <v>43376.755079050243</v>
      </c>
      <c r="BJ725" s="15">
        <f t="shared" ca="1" si="414"/>
        <v>47879.575460290071</v>
      </c>
      <c r="BK725" s="15">
        <f t="shared" ca="1" si="415"/>
        <v>64043.299121993172</v>
      </c>
      <c r="BL725" s="15">
        <f t="shared" ca="1" si="416"/>
        <v>88971.27354077519</v>
      </c>
      <c r="BM725" s="15">
        <f t="shared" ca="1" si="417"/>
        <v>120723.00669364867</v>
      </c>
      <c r="BN725" s="15">
        <f t="shared" ca="1" si="418"/>
        <v>155761.46130031298</v>
      </c>
      <c r="BO725" s="15">
        <f t="shared" ca="1" si="419"/>
        <v>176045.89587221685</v>
      </c>
      <c r="BP725" s="15">
        <f t="shared" ca="1" si="420"/>
        <v>201935.66079896744</v>
      </c>
      <c r="BQ725" s="15">
        <f ca="1">Inputs!$B$20*EXP($B$10-0.5*C$7^2+C$7*AJ725)</f>
        <v>4502.7187091288524</v>
      </c>
      <c r="BR725" s="15">
        <f t="shared" ca="1" si="421"/>
        <v>10826.682080331186</v>
      </c>
      <c r="BS725" s="15">
        <f t="shared" ca="1" si="422"/>
        <v>26028.007923357105</v>
      </c>
      <c r="BT725" s="15">
        <f t="shared" ca="1" si="423"/>
        <v>37265.687282826104</v>
      </c>
      <c r="BU725" s="15">
        <f t="shared" ca="1" si="424"/>
        <v>51559.087645206208</v>
      </c>
      <c r="BV725" s="15">
        <f t="shared" ca="1" si="425"/>
        <v>69201.616442801867</v>
      </c>
      <c r="BW725" s="15">
        <f t="shared" ca="1" si="426"/>
        <v>84304.559607091869</v>
      </c>
      <c r="BX725" s="15">
        <f t="shared" ca="1" si="427"/>
        <v>109597.80121971009</v>
      </c>
      <c r="BY725" s="15">
        <f t="shared" ca="1" si="428"/>
        <v>154181.64760400009</v>
      </c>
      <c r="BZ725" s="15">
        <f t="shared" ca="1" si="429"/>
        <v>189699.95623568387</v>
      </c>
      <c r="CA725" s="15">
        <f t="shared" ca="1" si="430"/>
        <v>282571.79867955571</v>
      </c>
      <c r="CB725" s="15">
        <f ca="1">(AU725*DCF!C$10-DCF!C$5*MAX(AU725*DCF!C$10,0)-MAX(AU725-Inputs!$B$6,0)/Inputs!$B$10)*DCF!C$6</f>
        <v>1041.7951880970331</v>
      </c>
      <c r="CC725" s="15">
        <f ca="1">(AV725*DCF!D$10-DCF!D$5*MAX(AV725*DCF!D$10,0)-MAX(AV725-AU725,0)/Inputs!$B$10)*DCF!D$6</f>
        <v>1253.1005575881379</v>
      </c>
      <c r="CD725" s="15">
        <f ca="1">(AW725*DCF!E$10-DCF!E$5*MAX(AW725*DCF!E$10,0)-MAX(AW725-AV725,0)/Inputs!$B$10)*DCF!E$6</f>
        <v>1597.7475559389268</v>
      </c>
      <c r="CE725" s="15">
        <f ca="1">(AX725*DCF!F$10-DCF!F$5*MAX(AX725*DCF!F$10,0)-MAX(AX725-AW725,0)/Inputs!$B$10)*DCF!F$6</f>
        <v>2123.3400310186025</v>
      </c>
      <c r="CF725" s="15">
        <f ca="1">(AY725*DCF!G$10-DCF!G$5*MAX(AY725*DCF!G$10,0)-MAX(AY725-AX725,0)/Inputs!$B$10)*DCF!G$6</f>
        <v>2485.56262711094</v>
      </c>
      <c r="CG725" s="15">
        <f ca="1">(AZ725*DCF!H$10-DCF!H$5*MAX(AZ725*DCF!H$10,0)-MAX(AZ725-AY725,0)/Inputs!$B$10)*DCF!H$6</f>
        <v>2752.8968385614025</v>
      </c>
      <c r="CH725" s="15">
        <f ca="1">(BA725*DCF!I$10-DCF!I$5*MAX(BA725*DCF!I$10,0)-MAX(BA725-AZ725,0)/Inputs!$B$10)*DCF!I$6</f>
        <v>2902.9158885022216</v>
      </c>
      <c r="CI725" s="15">
        <f ca="1">(BB725*DCF!J$10-DCF!J$5*MAX(BB725*DCF!J$10,0)-MAX(BB725-BA725,0)/Inputs!$B$10)*DCF!J$6</f>
        <v>3667.2806965563009</v>
      </c>
      <c r="CJ725" s="15">
        <f ca="1">(BC725*DCF!K$10-DCF!K$5*MAX(BC725*DCF!K$10,0)-MAX(BC725-BB725,0)/Inputs!$B$10)*DCF!K$6</f>
        <v>4757.0955469403816</v>
      </c>
      <c r="CK725" s="15">
        <f ca="1">(BD725*DCF!L$10-DCF!L$5*MAX(BD725*DCF!L$10,0)-MAX(BD725-BC725,0)/Inputs!$B$10)*DCF!L$6</f>
        <v>6185.2693989112149</v>
      </c>
      <c r="CL725" s="15">
        <f ca="1">(BE725*DCF!M$10-DCF!M$5*MAX(BE725*DCF!M$10,0)-MAX(BE725-BD725,0)/Inputs!$B$10)*DCF!M$6</f>
        <v>6960.4815173647685</v>
      </c>
      <c r="CM725" s="15">
        <f ca="1">(BF725*DCF!C$28-DCF!C$5*MAX(BF725*DCF!C$28,0)-MAX(BF725-Inputs!$B$13,0)/Inputs!$B$17)*DCF!C$6</f>
        <v>3607.7921399661282</v>
      </c>
      <c r="CN725" s="15">
        <f ca="1">(BG725*DCF!D$28-DCF!D$5*MAX(BG725*DCF!D$28,0)-MAX(BG725-BF725,0)/Inputs!$B$17)*DCF!D$6</f>
        <v>4442.8111635807209</v>
      </c>
      <c r="CO725" s="15">
        <f ca="1">(BH725*DCF!E$28-DCF!E$5*MAX(BH725*DCF!E$28,0)-MAX(BH725-BG725,0)/Inputs!$B$17)*DCF!E$6</f>
        <v>6914.3510718089619</v>
      </c>
      <c r="CP725" s="15">
        <f ca="1">(BI725*DCF!F$28-DCF!F$5*MAX(BI725*DCF!F$28,0)-MAX(BI725-BH725,0)/Inputs!$B$17)*DCF!F$6</f>
        <v>10115.574520540809</v>
      </c>
      <c r="CQ725" s="15">
        <f ca="1">(BJ725*DCF!G$28-DCF!G$5*MAX(BJ725*DCF!G$28,0)-MAX(BJ725-BI725,0)/Inputs!$B$17)*DCF!G$6</f>
        <v>11665.38920877391</v>
      </c>
      <c r="CR725" s="15">
        <f ca="1">(BK725*DCF!H$28-DCF!H$5*MAX(BK725*DCF!H$28,0)-MAX(BK725-BJ725,0)/Inputs!$B$17)*DCF!H$6</f>
        <v>13327.22539963216</v>
      </c>
      <c r="CS725" s="15">
        <f ca="1">(BL725*DCF!I$28-DCF!I$5*MAX(BL725*DCF!I$28,0)-MAX(BL725-BK725,0)/Inputs!$B$17)*DCF!I$6</f>
        <v>17343.936635899488</v>
      </c>
      <c r="CT725" s="15">
        <f ca="1">(BM725*DCF!J$28-DCF!J$5*MAX(BM725*DCF!J$28,0)-MAX(BM725-BL725,0)/Inputs!$B$17)*DCF!J$6</f>
        <v>22721.232043551347</v>
      </c>
      <c r="CU725" s="15">
        <f ca="1">(BN725*DCF!K$28-DCF!K$5*MAX(BN725*DCF!K$28,0)-MAX(BN725-BM725,0)/Inputs!$B$17)*DCF!K$6</f>
        <v>28602.464994808055</v>
      </c>
      <c r="CV725" s="15">
        <f ca="1">(BO725*DCF!L$28-DCF!L$5*MAX(BO725*DCF!L$28,0)-MAX(BO725-BN725,0)/Inputs!$B$17)*DCF!L$6</f>
        <v>32829.633811788393</v>
      </c>
      <c r="CW725" s="15">
        <f ca="1">(BP725*DCF!M$28-DCF!M$5*MAX(BP725*DCF!M$28,0)-MAX(BP725-BO725,0)/Inputs!$B$17)*DCF!M$6</f>
        <v>35288.103526336577</v>
      </c>
      <c r="CX725" s="15">
        <f ca="1">(BQ725*DCF!C$46-DCF!C$5*MAX(BQ725*DCF!C$46,0)-MAX(BQ725-Inputs!$B$20,0)/Inputs!$B$24)*DCF!C$6</f>
        <v>-1641.1446021677962</v>
      </c>
      <c r="CY725" s="15">
        <f ca="1">(BR725*DCF!D$46-DCF!D$5*MAX(BR725*DCF!D$46,0)-MAX(BR725-BQ725,0)/Inputs!$B$24)*DCF!D$6</f>
        <v>-4546.2448264526693</v>
      </c>
      <c r="CZ725" s="15">
        <f ca="1">(BS725*DCF!E$46-DCF!E$5*MAX(BS725*DCF!E$46,0)-MAX(BS725-BR725,0)/Inputs!$B$24)*DCF!E$6</f>
        <v>-9069.8014165383156</v>
      </c>
      <c r="DA725" s="15">
        <f ca="1">(BT725*DCF!F$46-DCF!F$5*MAX(BT725*DCF!F$46,0)-MAX(BT725-BS725,0)/Inputs!$B$24)*DCF!F$6</f>
        <v>-6805.9172645102399</v>
      </c>
      <c r="DB725" s="15">
        <f ca="1">(BU725*DCF!G$46-DCF!G$5*MAX(BU725*DCF!G$46,0)-MAX(BU725-BT725,0)/Inputs!$B$24)*DCF!G$6</f>
        <v>-6542.3633188616859</v>
      </c>
      <c r="DC725" s="15">
        <f ca="1">(BV725*DCF!H$46-DCF!H$5*MAX(BV725*DCF!H$46,0)-MAX(BV725-BU725,0)/Inputs!$B$24)*DCF!H$6</f>
        <v>-5482.3077262854404</v>
      </c>
      <c r="DD725" s="15">
        <f ca="1">(BW725*DCF!I$46-DCF!I$5*MAX(BW725*DCF!I$46,0)-MAX(BW725-BV725,0)/Inputs!$B$24)*DCF!I$6</f>
        <v>-2388.424238668706</v>
      </c>
      <c r="DE725" s="15">
        <f ca="1">(BX725*DCF!J$46-DCF!J$5*MAX(BX725*DCF!J$46,0)-MAX(BX725-BW725,0)/Inputs!$B$24)*DCF!J$6</f>
        <v>-2110.0298446633346</v>
      </c>
      <c r="DF725" s="15">
        <f ca="1">(BY725*DCF!K$46-DCF!K$5*MAX(BY725*DCF!K$46,0)-MAX(BY725-BX725,0)/Inputs!$B$24)*DCF!K$6</f>
        <v>-2114.4849771374338</v>
      </c>
      <c r="DG725" s="15">
        <f ca="1">(BZ725*DCF!L$46-DCF!L$5*MAX(BZ725*DCF!L$46,0)-MAX(BZ725-BY725,0)/Inputs!$B$24)*DCF!L$6</f>
        <v>5075.170304697227</v>
      </c>
      <c r="DH725" s="15">
        <f ca="1">(CA725*DCF!M$46-DCF!M$5*MAX(CA725*DCF!M$46,0)-MAX(CA725-BZ725,0)/Inputs!$B$24)*DCF!M$6</f>
        <v>2737.0854353590212</v>
      </c>
      <c r="DI725" s="15">
        <f ca="1">SUM(CB725:CL725)+BE725*DCF!M$10*(1+Inputs!$B$30)*(1-Inputs!$B$33)*(1-Inputs!$B$30/Inputs!$B$31)/(Inputs!$B$29-Inputs!$B$30)*DCF!M$6</f>
        <v>201844.9021878932</v>
      </c>
      <c r="DJ725" s="15">
        <f ca="1">SUM(CM725:CW725)+BP725*DCF!M$28*(1+Inputs!$B$30)*(1-Inputs!$B$33)*(1-Inputs!$B$30/Inputs!$B$31)/(Inputs!$B$29-Inputs!$B$30)*DCF!M$6</f>
        <v>936178.00028494734</v>
      </c>
      <c r="DK725" s="15">
        <f ca="1">SUM(CX725:DH725)+CA725*DCF!M$46*(1+Inputs!$B$30)*(1-Inputs!$B$33)*(1-Inputs!$B$30/Inputs!$B$31)/(Inputs!$B$29-Inputs!$B$30)*DCF!M$6</f>
        <v>404001.01105277485</v>
      </c>
      <c r="DM725" s="15">
        <f ca="1">DI725+DJ725+DK725+Inputs!$B$34+Inputs!$B$36-Inputs!$B$35</f>
        <v>1618874.9135256154</v>
      </c>
    </row>
    <row r="726" spans="1:117" x14ac:dyDescent="0.75">
      <c r="A726" s="11">
        <v>713</v>
      </c>
      <c r="C726" s="23">
        <f t="shared" ca="1" si="431"/>
        <v>0.87495646196651822</v>
      </c>
      <c r="D726" s="23">
        <f t="shared" ca="1" si="431"/>
        <v>0.51002503829872581</v>
      </c>
      <c r="E726" s="23">
        <f t="shared" ca="1" si="431"/>
        <v>-0.22631450309534984</v>
      </c>
      <c r="F726" s="23">
        <f t="shared" ca="1" si="431"/>
        <v>0.68573415469269672</v>
      </c>
      <c r="G726" s="23">
        <f t="shared" ca="1" si="431"/>
        <v>-0.80790472358779231</v>
      </c>
      <c r="H726" s="23">
        <f t="shared" ca="1" si="431"/>
        <v>0.98800195320042006</v>
      </c>
      <c r="I726" s="23">
        <f t="shared" ca="1" si="431"/>
        <v>1.3198900843018517</v>
      </c>
      <c r="J726" s="23">
        <f t="shared" ca="1" si="431"/>
        <v>-2.3010909653834446</v>
      </c>
      <c r="K726" s="23">
        <f t="shared" ca="1" si="431"/>
        <v>-0.48343493935885562</v>
      </c>
      <c r="L726" s="23">
        <f t="shared" ca="1" si="431"/>
        <v>-0.76443188707573229</v>
      </c>
      <c r="M726" s="23">
        <f t="shared" ca="1" si="431"/>
        <v>0.4037044471406912</v>
      </c>
      <c r="N726" s="23">
        <f ca="1">SQRT(Inputs!$B$38)*C726+SQRT(1-Inputs!$B$38)*_xlfn.NORM.S.INV(RAND())</f>
        <v>1.3369693423510516</v>
      </c>
      <c r="O726" s="23">
        <f ca="1">SQRT(Inputs!$B$38)*D726+SQRT(1-Inputs!$B$38)*_xlfn.NORM.S.INV(RAND())</f>
        <v>2.0531031132289272</v>
      </c>
      <c r="P726" s="23">
        <f ca="1">SQRT(Inputs!$B$38)*E726+SQRT(1-Inputs!$B$38)*_xlfn.NORM.S.INV(RAND())</f>
        <v>0.60918402686278217</v>
      </c>
      <c r="Q726" s="23">
        <f ca="1">SQRT(Inputs!$B$38)*F726+SQRT(1-Inputs!$B$38)*_xlfn.NORM.S.INV(RAND())</f>
        <v>0.75493966125449052</v>
      </c>
      <c r="R726" s="23">
        <f ca="1">SQRT(Inputs!$B$38)*G726+SQRT(1-Inputs!$B$38)*_xlfn.NORM.S.INV(RAND())</f>
        <v>-1.820165834396946</v>
      </c>
      <c r="S726" s="23">
        <f ca="1">SQRT(Inputs!$B$38)*H726+SQRT(1-Inputs!$B$38)*_xlfn.NORM.S.INV(RAND())</f>
        <v>0.57042175224003766</v>
      </c>
      <c r="T726" s="23">
        <f ca="1">SQRT(Inputs!$B$38)*I726+SQRT(1-Inputs!$B$38)*_xlfn.NORM.S.INV(RAND())</f>
        <v>0.21927052558824356</v>
      </c>
      <c r="U726" s="23">
        <f ca="1">SQRT(Inputs!$B$38)*J726+SQRT(1-Inputs!$B$38)*_xlfn.NORM.S.INV(RAND())</f>
        <v>-0.23617859003350272</v>
      </c>
      <c r="V726" s="23">
        <f ca="1">SQRT(Inputs!$B$38)*K726+SQRT(1-Inputs!$B$38)*_xlfn.NORM.S.INV(RAND())</f>
        <v>-3.0704162500560434E-2</v>
      </c>
      <c r="W726" s="23">
        <f ca="1">SQRT(Inputs!$B$38)*L726+SQRT(1-Inputs!$B$38)*_xlfn.NORM.S.INV(RAND())</f>
        <v>2.0533866364789066</v>
      </c>
      <c r="X726" s="23">
        <f ca="1">SQRT(Inputs!$B$38)*M726+SQRT(1-Inputs!$B$38)*_xlfn.NORM.S.INV(RAND())</f>
        <v>1.0101620409720733</v>
      </c>
      <c r="Y726" s="23">
        <f ca="1">SQRT(Inputs!$B$38)*C726+SQRT(1-Inputs!$B$38)*_xlfn.NORM.S.INV(RAND())</f>
        <v>0.70616995452733322</v>
      </c>
      <c r="Z726" s="23">
        <f ca="1">SQRT(Inputs!$B$38)*D726+SQRT(1-Inputs!$B$38)*_xlfn.NORM.S.INV(RAND())</f>
        <v>-0.54873112249874856</v>
      </c>
      <c r="AA726" s="23">
        <f ca="1">SQRT(Inputs!$B$38)*E726+SQRT(1-Inputs!$B$38)*_xlfn.NORM.S.INV(RAND())</f>
        <v>0.19142535863120735</v>
      </c>
      <c r="AB726" s="23">
        <f ca="1">SQRT(Inputs!$B$38)*F726+SQRT(1-Inputs!$B$38)*_xlfn.NORM.S.INV(RAND())</f>
        <v>0.3366595677718846</v>
      </c>
      <c r="AC726" s="23">
        <f ca="1">SQRT(Inputs!$B$38)*G726+SQRT(1-Inputs!$B$38)*_xlfn.NORM.S.INV(RAND())</f>
        <v>-0.29770149102841692</v>
      </c>
      <c r="AD726" s="23">
        <f ca="1">SQRT(Inputs!$B$38)*H726+SQRT(1-Inputs!$B$38)*_xlfn.NORM.S.INV(RAND())</f>
        <v>1.2952692335003506</v>
      </c>
      <c r="AE726" s="23">
        <f ca="1">SQRT(Inputs!$B$38)*I726+SQRT(1-Inputs!$B$38)*_xlfn.NORM.S.INV(RAND())</f>
        <v>0.86971569367275947</v>
      </c>
      <c r="AF726" s="23">
        <f ca="1">SQRT(Inputs!$B$38)*J726+SQRT(1-Inputs!$B$38)*_xlfn.NORM.S.INV(RAND())</f>
        <v>-2.192291286659068</v>
      </c>
      <c r="AG726" s="23">
        <f ca="1">SQRT(Inputs!$B$38)*K726+SQRT(1-Inputs!$B$38)*_xlfn.NORM.S.INV(RAND())</f>
        <v>-0.72319237429183936</v>
      </c>
      <c r="AH726" s="23">
        <f ca="1">SQRT(Inputs!$B$38)*L726+SQRT(1-Inputs!$B$38)*_xlfn.NORM.S.INV(RAND())</f>
        <v>1.5685286745427629E-2</v>
      </c>
      <c r="AI726" s="23">
        <f ca="1">SQRT(Inputs!$B$38)*M726+SQRT(1-Inputs!$B$38)*_xlfn.NORM.S.INV(RAND())</f>
        <v>1.7510888814227388</v>
      </c>
      <c r="AJ726" s="23">
        <f ca="1">SQRT(Inputs!$B$38)*C726+SQRT(1-Inputs!$B$38)*_xlfn.NORM.S.INV(RAND())</f>
        <v>1.6505126101678229</v>
      </c>
      <c r="AK726" s="23">
        <f ca="1">SQRT(Inputs!$B$38)*D726+SQRT(1-Inputs!$B$38)*_xlfn.NORM.S.INV(RAND())</f>
        <v>0.76286894371435698</v>
      </c>
      <c r="AL726" s="23">
        <f ca="1">SQRT(Inputs!$B$38)*E726+SQRT(1-Inputs!$B$38)*_xlfn.NORM.S.INV(RAND())</f>
        <v>-0.29146346332388917</v>
      </c>
      <c r="AM726" s="23">
        <f ca="1">SQRT(Inputs!$B$38)*F726+SQRT(1-Inputs!$B$38)*_xlfn.NORM.S.INV(RAND())</f>
        <v>-0.6966997722690611</v>
      </c>
      <c r="AN726" s="23">
        <f ca="1">SQRT(Inputs!$B$38)*G726+SQRT(1-Inputs!$B$38)*_xlfn.NORM.S.INV(RAND())</f>
        <v>3.30769335226751E-2</v>
      </c>
      <c r="AO726" s="23">
        <f ca="1">SQRT(Inputs!$B$38)*H726+SQRT(1-Inputs!$B$38)*_xlfn.NORM.S.INV(RAND())</f>
        <v>0.43487178317087238</v>
      </c>
      <c r="AP726" s="23">
        <f ca="1">SQRT(Inputs!$B$38)*I726+SQRT(1-Inputs!$B$38)*_xlfn.NORM.S.INV(RAND())</f>
        <v>0.22433900696360848</v>
      </c>
      <c r="AQ726" s="23">
        <f ca="1">SQRT(Inputs!$B$38)*J726+SQRT(1-Inputs!$B$38)*_xlfn.NORM.S.INV(RAND())</f>
        <v>-0.67143146252375541</v>
      </c>
      <c r="AR726" s="23">
        <f ca="1">SQRT(Inputs!$B$38)*K726+SQRT(1-Inputs!$B$38)*_xlfn.NORM.S.INV(RAND())</f>
        <v>-0.70468706957907523</v>
      </c>
      <c r="AS726" s="23">
        <f ca="1">SQRT(Inputs!$B$38)*L726+SQRT(1-Inputs!$B$38)*_xlfn.NORM.S.INV(RAND())</f>
        <v>-0.64516848262164939</v>
      </c>
      <c r="AT726" s="23">
        <f ca="1">SQRT(Inputs!$B$38)*M726+SQRT(1-Inputs!$B$38)*_xlfn.NORM.S.INV(RAND())</f>
        <v>0.17385666355785442</v>
      </c>
      <c r="AU726" s="15">
        <f ca="1">Inputs!$B$6*EXP($B$8-0.5*C$5^2+C$5*N726)</f>
        <v>6161.2302668238799</v>
      </c>
      <c r="AV726" s="15">
        <f t="shared" ca="1" si="401"/>
        <v>10142.466615188619</v>
      </c>
      <c r="AW726" s="15">
        <f t="shared" ca="1" si="402"/>
        <v>13426.015739481278</v>
      </c>
      <c r="AX726" s="15">
        <f t="shared" ca="1" si="403"/>
        <v>18013.096363448869</v>
      </c>
      <c r="AY726" s="15">
        <f t="shared" ca="1" si="404"/>
        <v>17798.212278403706</v>
      </c>
      <c r="AZ726" s="15">
        <f t="shared" ca="1" si="405"/>
        <v>23178.878980653939</v>
      </c>
      <c r="BA726" s="15">
        <f t="shared" ca="1" si="406"/>
        <v>29023.4906041301</v>
      </c>
      <c r="BB726" s="15">
        <f t="shared" ca="1" si="407"/>
        <v>34702.64733550667</v>
      </c>
      <c r="BC726" s="15">
        <f t="shared" ca="1" si="408"/>
        <v>42376.127969135487</v>
      </c>
      <c r="BD726" s="15">
        <f t="shared" ca="1" si="409"/>
        <v>62907.381377472666</v>
      </c>
      <c r="BE726" s="15">
        <f t="shared" ca="1" si="410"/>
        <v>84513.700781917447</v>
      </c>
      <c r="BF726" s="15">
        <f ca="1">Inputs!$B$13*EXP($B$9-0.5*C$6^2+C$6*Y726)</f>
        <v>15909.406127801973</v>
      </c>
      <c r="BG726" s="15">
        <f t="shared" ca="1" si="411"/>
        <v>17561.552728993884</v>
      </c>
      <c r="BH726" s="15">
        <f t="shared" ca="1" si="412"/>
        <v>22149.161801107777</v>
      </c>
      <c r="BI726" s="15">
        <f t="shared" ca="1" si="413"/>
        <v>28555.946188592785</v>
      </c>
      <c r="BJ726" s="15">
        <f t="shared" ca="1" si="414"/>
        <v>33537.242962141543</v>
      </c>
      <c r="BK726" s="15">
        <f t="shared" ca="1" si="415"/>
        <v>49098.277774819566</v>
      </c>
      <c r="BL726" s="15">
        <f t="shared" ca="1" si="416"/>
        <v>67506.744630216679</v>
      </c>
      <c r="BM726" s="15">
        <f t="shared" ca="1" si="417"/>
        <v>63197.256666951864</v>
      </c>
      <c r="BN726" s="15">
        <f t="shared" ca="1" si="418"/>
        <v>71272.379097101511</v>
      </c>
      <c r="BO726" s="15">
        <f t="shared" ca="1" si="419"/>
        <v>87853.345823537093</v>
      </c>
      <c r="BP726" s="15">
        <f t="shared" ca="1" si="420"/>
        <v>131859.31596711735</v>
      </c>
      <c r="BQ726" s="15">
        <f ca="1">Inputs!$B$20*EXP($B$10-0.5*C$7^2+C$7*AJ726)</f>
        <v>7702.7827239340195</v>
      </c>
      <c r="BR726" s="15">
        <f t="shared" ca="1" si="421"/>
        <v>13316.915946388475</v>
      </c>
      <c r="BS726" s="15">
        <f t="shared" ca="1" si="422"/>
        <v>16771.705046987216</v>
      </c>
      <c r="BT726" s="15">
        <f t="shared" ca="1" si="423"/>
        <v>19261.867775270704</v>
      </c>
      <c r="BU726" s="15">
        <f t="shared" ca="1" si="424"/>
        <v>26909.149080576433</v>
      </c>
      <c r="BV726" s="15">
        <f t="shared" ca="1" si="425"/>
        <v>41292.160278371099</v>
      </c>
      <c r="BW726" s="15">
        <f t="shared" ca="1" si="426"/>
        <v>60422.780142220501</v>
      </c>
      <c r="BX726" s="15">
        <f t="shared" ca="1" si="427"/>
        <v>73867.774410733255</v>
      </c>
      <c r="BY726" s="15">
        <f t="shared" ca="1" si="428"/>
        <v>90446.641546618048</v>
      </c>
      <c r="BZ726" s="15">
        <f t="shared" ca="1" si="429"/>
        <v>112715.72116110843</v>
      </c>
      <c r="CA726" s="15">
        <f t="shared" ca="1" si="430"/>
        <v>163299.28776337291</v>
      </c>
      <c r="CB726" s="15">
        <f ca="1">(AU726*DCF!C$10-DCF!C$5*MAX(AU726*DCF!C$10,0)-MAX(AU726-Inputs!$B$6,0)/Inputs!$B$10)*DCF!C$6</f>
        <v>1034.5252851451135</v>
      </c>
      <c r="CC726" s="15">
        <f ca="1">(AV726*DCF!D$10-DCF!D$5*MAX(AV726*DCF!D$10,0)-MAX(AV726-AU726,0)/Inputs!$B$10)*DCF!D$6</f>
        <v>1501.4372373049112</v>
      </c>
      <c r="CD726" s="15">
        <f ca="1">(AW726*DCF!E$10-DCF!E$5*MAX(AW726*DCF!E$10,0)-MAX(AW726-AV726,0)/Inputs!$B$10)*DCF!E$6</f>
        <v>2360.2620699955928</v>
      </c>
      <c r="CE726" s="15">
        <f ca="1">(AX726*DCF!F$10-DCF!F$5*MAX(AX726*DCF!F$10,0)-MAX(AX726-AW726,0)/Inputs!$B$10)*DCF!F$6</f>
        <v>2977.7724781902589</v>
      </c>
      <c r="CF726" s="15">
        <f ca="1">(AY726*DCF!G$10-DCF!G$5*MAX(AY726*DCF!G$10,0)-MAX(AY726-AX726,0)/Inputs!$B$10)*DCF!G$6</f>
        <v>3667.1409611041386</v>
      </c>
      <c r="CG726" s="15">
        <f ca="1">(AZ726*DCF!H$10-DCF!H$5*MAX(AZ726*DCF!H$10,0)-MAX(AZ726-AY726,0)/Inputs!$B$10)*DCF!H$6</f>
        <v>3544.7621456953157</v>
      </c>
      <c r="CH726" s="15">
        <f ca="1">(BA726*DCF!I$10-DCF!I$5*MAX(BA726*DCF!I$10,0)-MAX(BA726-AZ726,0)/Inputs!$B$10)*DCF!I$6</f>
        <v>4342.8118702791962</v>
      </c>
      <c r="CI726" s="15">
        <f ca="1">(BB726*DCF!J$10-DCF!J$5*MAX(BB726*DCF!J$10,0)-MAX(BB726-BA726,0)/Inputs!$B$10)*DCF!J$6</f>
        <v>5094.4721865215715</v>
      </c>
      <c r="CJ726" s="15">
        <f ca="1">(BC726*DCF!K$10-DCF!K$5*MAX(BC726*DCF!K$10,0)-MAX(BC726-BB726,0)/Inputs!$B$10)*DCF!K$6</f>
        <v>5747.7055616305424</v>
      </c>
      <c r="CK726" s="15">
        <f ca="1">(BD726*DCF!L$10-DCF!L$5*MAX(BD726*DCF!L$10,0)-MAX(BD726-BC726,0)/Inputs!$B$10)*DCF!L$6</f>
        <v>6832.6058607565064</v>
      </c>
      <c r="CL726" s="15">
        <f ca="1">(BE726*DCF!M$10-DCF!M$5*MAX(BE726*DCF!M$10,0)-MAX(BE726-BD726,0)/Inputs!$B$10)*DCF!M$6</f>
        <v>9344.8705700904575</v>
      </c>
      <c r="CM726" s="15">
        <f ca="1">(BF726*DCF!C$28-DCF!C$5*MAX(BF726*DCF!C$28,0)-MAX(BF726-Inputs!$B$13,0)/Inputs!$B$17)*DCF!C$6</f>
        <v>3811.0108189481352</v>
      </c>
      <c r="CN726" s="15">
        <f ca="1">(BG726*DCF!D$28-DCF!D$5*MAX(BG726*DCF!D$28,0)-MAX(BG726-BF726,0)/Inputs!$B$17)*DCF!D$6</f>
        <v>4819.8036946774346</v>
      </c>
      <c r="CO726" s="15">
        <f ca="1">(BH726*DCF!E$28-DCF!E$5*MAX(BH726*DCF!E$28,0)-MAX(BH726-BG726,0)/Inputs!$B$17)*DCF!E$6</f>
        <v>5368.8824191970589</v>
      </c>
      <c r="CP726" s="15">
        <f ca="1">(BI726*DCF!F$28-DCF!F$5*MAX(BI726*DCF!F$28,0)-MAX(BI726-BH726,0)/Inputs!$B$17)*DCF!F$6</f>
        <v>6585.7308372576153</v>
      </c>
      <c r="CQ726" s="15">
        <f ca="1">(BJ726*DCF!G$28-DCF!G$5*MAX(BJ726*DCF!G$28,0)-MAX(BJ726-BI726,0)/Inputs!$B$17)*DCF!G$6</f>
        <v>7863.6872247494102</v>
      </c>
      <c r="CR726" s="15">
        <f ca="1">(BK726*DCF!H$28-DCF!H$5*MAX(BK726*DCF!H$28,0)-MAX(BK726-BJ726,0)/Inputs!$B$17)*DCF!H$6</f>
        <v>9724.7976696672158</v>
      </c>
      <c r="CS726" s="15">
        <f ca="1">(BL726*DCF!I$28-DCF!I$5*MAX(BL726*DCF!I$28,0)-MAX(BL726-BK726,0)/Inputs!$B$17)*DCF!I$6</f>
        <v>13232.236678079358</v>
      </c>
      <c r="CT726" s="15">
        <f ca="1">(BM726*DCF!J$28-DCF!J$5*MAX(BM726*DCF!J$28,0)-MAX(BM726-BL726,0)/Inputs!$B$17)*DCF!J$6</f>
        <v>14098.234646837585</v>
      </c>
      <c r="CU726" s="15">
        <f ca="1">(BN726*DCF!K$28-DCF!K$5*MAX(BN726*DCF!K$28,0)-MAX(BN726-BM726,0)/Inputs!$B$17)*DCF!K$6</f>
        <v>14062.436503636503</v>
      </c>
      <c r="CV726" s="15">
        <f ca="1">(BO726*DCF!L$28-DCF!L$5*MAX(BO726*DCF!L$28,0)-MAX(BO726-BN726,0)/Inputs!$B$17)*DCF!L$6</f>
        <v>15652.422488797502</v>
      </c>
      <c r="CW726" s="15">
        <f ca="1">(BP726*DCF!M$28-DCF!M$5*MAX(BP726*DCF!M$28,0)-MAX(BP726-BO726,0)/Inputs!$B$17)*DCF!M$6</f>
        <v>20209.546193300568</v>
      </c>
      <c r="CX726" s="15">
        <f ca="1">(BQ726*DCF!C$46-DCF!C$5*MAX(BQ726*DCF!C$46,0)-MAX(BQ726-Inputs!$B$20,0)/Inputs!$B$24)*DCF!C$6</f>
        <v>-3858.2790235108682</v>
      </c>
      <c r="CY726" s="15">
        <f ca="1">(BR726*DCF!D$46-DCF!D$5*MAX(BR726*DCF!D$46,0)-MAX(BR726-BQ726,0)/Inputs!$B$24)*DCF!D$6</f>
        <v>-4668.3910420386674</v>
      </c>
      <c r="CZ726" s="15">
        <f ca="1">(BS726*DCF!E$46-DCF!E$5*MAX(BS726*DCF!E$46,0)-MAX(BS726-BR726,0)/Inputs!$B$24)*DCF!E$6</f>
        <v>-3345.0660781520205</v>
      </c>
      <c r="DA726" s="15">
        <f ca="1">(BT726*DCF!F$46-DCF!F$5*MAX(BT726*DCF!F$46,0)-MAX(BT726-BS726,0)/Inputs!$B$24)*DCF!F$6</f>
        <v>-2309.5179636300791</v>
      </c>
      <c r="DB726" s="15">
        <f ca="1">(BU726*DCF!G$46-DCF!G$5*MAX(BU726*DCF!G$46,0)-MAX(BU726-BT726,0)/Inputs!$B$24)*DCF!G$6</f>
        <v>-3477.5649483587199</v>
      </c>
      <c r="DC726" s="15">
        <f ca="1">(BV726*DCF!H$46-DCF!H$5*MAX(BV726*DCF!H$46,0)-MAX(BV726-BU726,0)/Inputs!$B$24)*DCF!H$6</f>
        <v>-4469.4326035429649</v>
      </c>
      <c r="DD726" s="15">
        <f ca="1">(BW726*DCF!I$46-DCF!I$5*MAX(BW726*DCF!I$46,0)-MAX(BW726-BV726,0)/Inputs!$B$24)*DCF!I$6</f>
        <v>-4096.1733589001369</v>
      </c>
      <c r="DE726" s="15">
        <f ca="1">(BX726*DCF!J$46-DCF!J$5*MAX(BX726*DCF!J$46,0)-MAX(BX726-BW726,0)/Inputs!$B$24)*DCF!J$6</f>
        <v>-466.84401221746634</v>
      </c>
      <c r="DF726" s="15">
        <f ca="1">(BY726*DCF!K$46-DCF!K$5*MAX(BY726*DCF!K$46,0)-MAX(BY726-BX726,0)/Inputs!$B$24)*DCF!K$6</f>
        <v>1105.2328814072664</v>
      </c>
      <c r="DG726" s="15">
        <f ca="1">(BZ726*DCF!L$46-DCF!L$5*MAX(BZ726*DCF!L$46,0)-MAX(BZ726-BY726,0)/Inputs!$B$24)*DCF!L$6</f>
        <v>2751.9503350626583</v>
      </c>
      <c r="DH726" s="15">
        <f ca="1">(CA726*DCF!M$46-DCF!M$5*MAX(CA726*DCF!M$46,0)-MAX(CA726-BZ726,0)/Inputs!$B$24)*DCF!M$6</f>
        <v>2227.2149795789323</v>
      </c>
      <c r="DI726" s="15">
        <f ca="1">SUM(CB726:CL726)+BE726*DCF!M$10*(1+Inputs!$B$30)*(1-Inputs!$B$33)*(1-Inputs!$B$30/Inputs!$B$31)/(Inputs!$B$29-Inputs!$B$30)*DCF!M$6</f>
        <v>281651.11308078561</v>
      </c>
      <c r="DJ726" s="15">
        <f ca="1">SUM(CM726:CW726)+BP726*DCF!M$28*(1+Inputs!$B$30)*(1-Inputs!$B$33)*(1-Inputs!$B$30/Inputs!$B$31)/(Inputs!$B$29-Inputs!$B$30)*DCF!M$6</f>
        <v>604717.08250238723</v>
      </c>
      <c r="DK726" s="15">
        <f ca="1">SUM(CX726:DH726)+CA726*DCF!M$46*(1+Inputs!$B$30)*(1-Inputs!$B$33)*(1-Inputs!$B$30/Inputs!$B$31)/(Inputs!$B$29-Inputs!$B$30)*DCF!M$6</f>
        <v>231873.17208513958</v>
      </c>
      <c r="DM726" s="15">
        <f ca="1">DI726+DJ726+DK726+Inputs!$B$34+Inputs!$B$36-Inputs!$B$35</f>
        <v>1195092.3676683125</v>
      </c>
    </row>
    <row r="727" spans="1:117" x14ac:dyDescent="0.75">
      <c r="A727" s="11">
        <v>714</v>
      </c>
      <c r="C727" s="23">
        <f t="shared" ca="1" si="431"/>
        <v>-0.42510633877178133</v>
      </c>
      <c r="D727" s="23">
        <f t="shared" ca="1" si="431"/>
        <v>-0.14720659805621192</v>
      </c>
      <c r="E727" s="23">
        <f t="shared" ca="1" si="431"/>
        <v>-1.2989000618415385</v>
      </c>
      <c r="F727" s="23">
        <f t="shared" ca="1" si="431"/>
        <v>-0.59105112470072507</v>
      </c>
      <c r="G727" s="23">
        <f t="shared" ca="1" si="431"/>
        <v>-0.34134131960287162</v>
      </c>
      <c r="H727" s="23">
        <f t="shared" ca="1" si="431"/>
        <v>-0.21799847080697363</v>
      </c>
      <c r="I727" s="23">
        <f t="shared" ca="1" si="431"/>
        <v>1.4076228851604289</v>
      </c>
      <c r="J727" s="23">
        <f t="shared" ca="1" si="431"/>
        <v>0.23517389594804641</v>
      </c>
      <c r="K727" s="23">
        <f t="shared" ca="1" si="431"/>
        <v>-1.3666125048258464</v>
      </c>
      <c r="L727" s="23">
        <f t="shared" ca="1" si="431"/>
        <v>0.78386572776804364</v>
      </c>
      <c r="M727" s="23">
        <f t="shared" ca="1" si="431"/>
        <v>-1.3845261347966411</v>
      </c>
      <c r="N727" s="23">
        <f ca="1">SQRT(Inputs!$B$38)*C727+SQRT(1-Inputs!$B$38)*_xlfn.NORM.S.INV(RAND())</f>
        <v>-0.26559130583148283</v>
      </c>
      <c r="O727" s="23">
        <f ca="1">SQRT(Inputs!$B$38)*D727+SQRT(1-Inputs!$B$38)*_xlfn.NORM.S.INV(RAND())</f>
        <v>-0.58693064630353731</v>
      </c>
      <c r="P727" s="23">
        <f ca="1">SQRT(Inputs!$B$38)*E727+SQRT(1-Inputs!$B$38)*_xlfn.NORM.S.INV(RAND())</f>
        <v>-2.1359199978330889</v>
      </c>
      <c r="Q727" s="23">
        <f ca="1">SQRT(Inputs!$B$38)*F727+SQRT(1-Inputs!$B$38)*_xlfn.NORM.S.INV(RAND())</f>
        <v>-0.83380488902257954</v>
      </c>
      <c r="R727" s="23">
        <f ca="1">SQRT(Inputs!$B$38)*G727+SQRT(1-Inputs!$B$38)*_xlfn.NORM.S.INV(RAND())</f>
        <v>3.7550551299082746E-2</v>
      </c>
      <c r="S727" s="23">
        <f ca="1">SQRT(Inputs!$B$38)*H727+SQRT(1-Inputs!$B$38)*_xlfn.NORM.S.INV(RAND())</f>
        <v>-0.81719186796479426</v>
      </c>
      <c r="T727" s="23">
        <f ca="1">SQRT(Inputs!$B$38)*I727+SQRT(1-Inputs!$B$38)*_xlfn.NORM.S.INV(RAND())</f>
        <v>0.99546933816204797</v>
      </c>
      <c r="U727" s="23">
        <f ca="1">SQRT(Inputs!$B$38)*J727+SQRT(1-Inputs!$B$38)*_xlfn.NORM.S.INV(RAND())</f>
        <v>-0.21877717486045917</v>
      </c>
      <c r="V727" s="23">
        <f ca="1">SQRT(Inputs!$B$38)*K727+SQRT(1-Inputs!$B$38)*_xlfn.NORM.S.INV(RAND())</f>
        <v>-1.1790344901658076</v>
      </c>
      <c r="W727" s="23">
        <f ca="1">SQRT(Inputs!$B$38)*L727+SQRT(1-Inputs!$B$38)*_xlfn.NORM.S.INV(RAND())</f>
        <v>2.442601292814456</v>
      </c>
      <c r="X727" s="23">
        <f ca="1">SQRT(Inputs!$B$38)*M727+SQRT(1-Inputs!$B$38)*_xlfn.NORM.S.INV(RAND())</f>
        <v>-1.9182788075474897</v>
      </c>
      <c r="Y727" s="23">
        <f ca="1">SQRT(Inputs!$B$38)*C727+SQRT(1-Inputs!$B$38)*_xlfn.NORM.S.INV(RAND())</f>
        <v>1.9450837809498994E-2</v>
      </c>
      <c r="Z727" s="23">
        <f ca="1">SQRT(Inputs!$B$38)*D727+SQRT(1-Inputs!$B$38)*_xlfn.NORM.S.INV(RAND())</f>
        <v>0.89584418606052796</v>
      </c>
      <c r="AA727" s="23">
        <f ca="1">SQRT(Inputs!$B$38)*E727+SQRT(1-Inputs!$B$38)*_xlfn.NORM.S.INV(RAND())</f>
        <v>0.41446287904641232</v>
      </c>
      <c r="AB727" s="23">
        <f ca="1">SQRT(Inputs!$B$38)*F727+SQRT(1-Inputs!$B$38)*_xlfn.NORM.S.INV(RAND())</f>
        <v>-0.61786984227833486</v>
      </c>
      <c r="AC727" s="23">
        <f ca="1">SQRT(Inputs!$B$38)*G727+SQRT(1-Inputs!$B$38)*_xlfn.NORM.S.INV(RAND())</f>
        <v>-0.48068394692250127</v>
      </c>
      <c r="AD727" s="23">
        <f ca="1">SQRT(Inputs!$B$38)*H727+SQRT(1-Inputs!$B$38)*_xlfn.NORM.S.INV(RAND())</f>
        <v>0.83818488456438756</v>
      </c>
      <c r="AE727" s="23">
        <f ca="1">SQRT(Inputs!$B$38)*I727+SQRT(1-Inputs!$B$38)*_xlfn.NORM.S.INV(RAND())</f>
        <v>0.15374930679507426</v>
      </c>
      <c r="AF727" s="23">
        <f ca="1">SQRT(Inputs!$B$38)*J727+SQRT(1-Inputs!$B$38)*_xlfn.NORM.S.INV(RAND())</f>
        <v>0.51713968567722413</v>
      </c>
      <c r="AG727" s="23">
        <f ca="1">SQRT(Inputs!$B$38)*K727+SQRT(1-Inputs!$B$38)*_xlfn.NORM.S.INV(RAND())</f>
        <v>-2.1269355041821614</v>
      </c>
      <c r="AH727" s="23">
        <f ca="1">SQRT(Inputs!$B$38)*L727+SQRT(1-Inputs!$B$38)*_xlfn.NORM.S.INV(RAND())</f>
        <v>2.0069810006429365</v>
      </c>
      <c r="AI727" s="23">
        <f ca="1">SQRT(Inputs!$B$38)*M727+SQRT(1-Inputs!$B$38)*_xlfn.NORM.S.INV(RAND())</f>
        <v>-1.0939244908663059</v>
      </c>
      <c r="AJ727" s="23">
        <f ca="1">SQRT(Inputs!$B$38)*C727+SQRT(1-Inputs!$B$38)*_xlfn.NORM.S.INV(RAND())</f>
        <v>-0.68114378315847202</v>
      </c>
      <c r="AK727" s="23">
        <f ca="1">SQRT(Inputs!$B$38)*D727+SQRT(1-Inputs!$B$38)*_xlfn.NORM.S.INV(RAND())</f>
        <v>-0.39752211869231396</v>
      </c>
      <c r="AL727" s="23">
        <f ca="1">SQRT(Inputs!$B$38)*E727+SQRT(1-Inputs!$B$38)*_xlfn.NORM.S.INV(RAND())</f>
        <v>-2.6679284509931502</v>
      </c>
      <c r="AM727" s="23">
        <f ca="1">SQRT(Inputs!$B$38)*F727+SQRT(1-Inputs!$B$38)*_xlfn.NORM.S.INV(RAND())</f>
        <v>0.72264445918653131</v>
      </c>
      <c r="AN727" s="23">
        <f ca="1">SQRT(Inputs!$B$38)*G727+SQRT(1-Inputs!$B$38)*_xlfn.NORM.S.INV(RAND())</f>
        <v>0.28139410989605806</v>
      </c>
      <c r="AO727" s="23">
        <f ca="1">SQRT(Inputs!$B$38)*H727+SQRT(1-Inputs!$B$38)*_xlfn.NORM.S.INV(RAND())</f>
        <v>0.10158928921888559</v>
      </c>
      <c r="AP727" s="23">
        <f ca="1">SQRT(Inputs!$B$38)*I727+SQRT(1-Inputs!$B$38)*_xlfn.NORM.S.INV(RAND())</f>
        <v>1.8601542764791255</v>
      </c>
      <c r="AQ727" s="23">
        <f ca="1">SQRT(Inputs!$B$38)*J727+SQRT(1-Inputs!$B$38)*_xlfn.NORM.S.INV(RAND())</f>
        <v>-0.56499943138729747</v>
      </c>
      <c r="AR727" s="23">
        <f ca="1">SQRT(Inputs!$B$38)*K727+SQRT(1-Inputs!$B$38)*_xlfn.NORM.S.INV(RAND())</f>
        <v>-0.2915286144406507</v>
      </c>
      <c r="AS727" s="23">
        <f ca="1">SQRT(Inputs!$B$38)*L727+SQRT(1-Inputs!$B$38)*_xlfn.NORM.S.INV(RAND())</f>
        <v>0.37657417044007008</v>
      </c>
      <c r="AT727" s="23">
        <f ca="1">SQRT(Inputs!$B$38)*M727+SQRT(1-Inputs!$B$38)*_xlfn.NORM.S.INV(RAND())</f>
        <v>-0.86970101994742721</v>
      </c>
      <c r="AU727" s="15">
        <f ca="1">Inputs!$B$6*EXP($B$8-0.5*C$5^2+C$5*N727)</f>
        <v>4753.4233121133466</v>
      </c>
      <c r="AV727" s="15">
        <f t="shared" ca="1" si="401"/>
        <v>5307.6562208544801</v>
      </c>
      <c r="AW727" s="15">
        <f t="shared" ca="1" si="402"/>
        <v>4851.804008845239</v>
      </c>
      <c r="AX727" s="15">
        <f t="shared" ca="1" si="403"/>
        <v>5337.5615457632157</v>
      </c>
      <c r="AY727" s="15">
        <f t="shared" ca="1" si="404"/>
        <v>6551.714270667474</v>
      </c>
      <c r="AZ727" s="15">
        <f t="shared" ca="1" si="405"/>
        <v>7323.3434870656602</v>
      </c>
      <c r="BA727" s="15">
        <f t="shared" ca="1" si="406"/>
        <v>9945.9731823163766</v>
      </c>
      <c r="BB727" s="15">
        <f t="shared" ca="1" si="407"/>
        <v>11912.897763950448</v>
      </c>
      <c r="BC727" s="15">
        <f t="shared" ca="1" si="408"/>
        <v>13020.729546722328</v>
      </c>
      <c r="BD727" s="15">
        <f t="shared" ca="1" si="409"/>
        <v>20045.919399048853</v>
      </c>
      <c r="BE727" s="15">
        <f t="shared" ca="1" si="410"/>
        <v>20626.00064655337</v>
      </c>
      <c r="BF727" s="15">
        <f ca="1">Inputs!$B$13*EXP($B$9-0.5*C$6^2+C$6*Y727)</f>
        <v>13884.457316711272</v>
      </c>
      <c r="BG727" s="15">
        <f t="shared" ca="1" si="411"/>
        <v>19890.22480100732</v>
      </c>
      <c r="BH727" s="15">
        <f t="shared" ca="1" si="412"/>
        <v>26031.529145164124</v>
      </c>
      <c r="BI727" s="15">
        <f t="shared" ca="1" si="413"/>
        <v>28975.577784672329</v>
      </c>
      <c r="BJ727" s="15">
        <f t="shared" ca="1" si="414"/>
        <v>33144.228221626501</v>
      </c>
      <c r="BK727" s="15">
        <f t="shared" ca="1" si="415"/>
        <v>45595.40861454152</v>
      </c>
      <c r="BL727" s="15">
        <f t="shared" ca="1" si="416"/>
        <v>57135.596174306942</v>
      </c>
      <c r="BM727" s="15">
        <f t="shared" ca="1" si="417"/>
        <v>74891.97646281487</v>
      </c>
      <c r="BN727" s="15">
        <f t="shared" ca="1" si="418"/>
        <v>71384.15717386562</v>
      </c>
      <c r="BO727" s="15">
        <f t="shared" ca="1" si="419"/>
        <v>110908.40419803288</v>
      </c>
      <c r="BP727" s="15">
        <f t="shared" ca="1" si="420"/>
        <v>120595.45855683551</v>
      </c>
      <c r="BQ727" s="15">
        <f ca="1">Inputs!$B$20*EXP($B$10-0.5*C$7^2+C$7*AJ727)</f>
        <v>3368.8906243658585</v>
      </c>
      <c r="BR727" s="15">
        <f t="shared" ca="1" si="421"/>
        <v>4029.0069777442923</v>
      </c>
      <c r="BS727" s="15">
        <f t="shared" ca="1" si="422"/>
        <v>2564.2099533965243</v>
      </c>
      <c r="BT727" s="15">
        <f t="shared" ca="1" si="423"/>
        <v>4273.4621611977864</v>
      </c>
      <c r="BU727" s="15">
        <f t="shared" ca="1" si="424"/>
        <v>6339.8083957117269</v>
      </c>
      <c r="BV727" s="15">
        <f t="shared" ca="1" si="425"/>
        <v>9024.7138536900093</v>
      </c>
      <c r="BW727" s="15">
        <f t="shared" ca="1" si="426"/>
        <v>18669.279925317966</v>
      </c>
      <c r="BX727" s="15">
        <f t="shared" ca="1" si="427"/>
        <v>23315.694818795495</v>
      </c>
      <c r="BY727" s="15">
        <f t="shared" ca="1" si="428"/>
        <v>30896.953159885747</v>
      </c>
      <c r="BZ727" s="15">
        <f t="shared" ca="1" si="429"/>
        <v>46460.256951423558</v>
      </c>
      <c r="CA727" s="15">
        <f t="shared" ca="1" si="430"/>
        <v>55917.196639567468</v>
      </c>
      <c r="CB727" s="15">
        <f ca="1">(AU727*DCF!C$10-DCF!C$5*MAX(AU727*DCF!C$10,0)-MAX(AU727-Inputs!$B$6,0)/Inputs!$B$10)*DCF!C$6</f>
        <v>1044.5631996608693</v>
      </c>
      <c r="CC727" s="15">
        <f ca="1">(AV727*DCF!D$10-DCF!D$5*MAX(AV727*DCF!D$10,0)-MAX(AV727-AU727,0)/Inputs!$B$10)*DCF!D$6</f>
        <v>1158.5700561518458</v>
      </c>
      <c r="CD727" s="15">
        <f ca="1">(AW727*DCF!E$10-DCF!E$5*MAX(AW727*DCF!E$10,0)-MAX(AW727-AV727,0)/Inputs!$B$10)*DCF!E$6</f>
        <v>1120.2043114228106</v>
      </c>
      <c r="CE727" s="15">
        <f ca="1">(AX727*DCF!F$10-DCF!F$5*MAX(AX727*DCF!F$10,0)-MAX(AX727-AW727,0)/Inputs!$B$10)*DCF!F$6</f>
        <v>1064.1070789669411</v>
      </c>
      <c r="CF727" s="15">
        <f ca="1">(AY727*DCF!G$10-DCF!G$5*MAX(AY727*DCF!G$10,0)-MAX(AY727-AX727,0)/Inputs!$B$10)*DCF!G$6</f>
        <v>1116.5330796704161</v>
      </c>
      <c r="CG727" s="15">
        <f ca="1">(AZ727*DCF!H$10-DCF!H$5*MAX(AZ727*DCF!H$10,0)-MAX(AZ727-AY727,0)/Inputs!$B$10)*DCF!H$6</f>
        <v>1284.8157902614905</v>
      </c>
      <c r="CH727" s="15">
        <f ca="1">(BA727*DCF!I$10-DCF!I$5*MAX(BA727*DCF!I$10,0)-MAX(BA727-AZ727,0)/Inputs!$B$10)*DCF!I$6</f>
        <v>1386.5633115427215</v>
      </c>
      <c r="CI727" s="15">
        <f ca="1">(BB727*DCF!J$10-DCF!J$5*MAX(BB727*DCF!J$10,0)-MAX(BB727-BA727,0)/Inputs!$B$10)*DCF!J$6</f>
        <v>1746.2258900494719</v>
      </c>
      <c r="CJ727" s="15">
        <f ca="1">(BC727*DCF!K$10-DCF!K$5*MAX(BC727*DCF!K$10,0)-MAX(BC727-BB727,0)/Inputs!$B$10)*DCF!K$6</f>
        <v>1941.048757613655</v>
      </c>
      <c r="CK727" s="15">
        <f ca="1">(BD727*DCF!L$10-DCF!L$5*MAX(BD727*DCF!L$10,0)-MAX(BD727-BC727,0)/Inputs!$B$10)*DCF!L$6</f>
        <v>2114.8350422775857</v>
      </c>
      <c r="CL727" s="15">
        <f ca="1">(BE727*DCF!M$10-DCF!M$5*MAX(BE727*DCF!M$10,0)-MAX(BE727-BD727,0)/Inputs!$B$10)*DCF!M$6</f>
        <v>2841.2985657522404</v>
      </c>
      <c r="CM727" s="15">
        <f ca="1">(BF727*DCF!C$28-DCF!C$5*MAX(BF727*DCF!C$28,0)-MAX(BF727-Inputs!$B$13,0)/Inputs!$B$17)*DCF!C$6</f>
        <v>3660.6653362473385</v>
      </c>
      <c r="CN727" s="15">
        <f ca="1">(BG727*DCF!D$28-DCF!D$5*MAX(BG727*DCF!D$28,0)-MAX(BG727-BF727,0)/Inputs!$B$17)*DCF!D$6</f>
        <v>4576.8243816934291</v>
      </c>
      <c r="CO727" s="15">
        <f ca="1">(BH727*DCF!E$28-DCF!E$5*MAX(BH727*DCF!E$28,0)-MAX(BH727-BG727,0)/Inputs!$B$17)*DCF!E$6</f>
        <v>6162.2260303458452</v>
      </c>
      <c r="CP727" s="15">
        <f ca="1">(BI727*DCF!F$28-DCF!F$5*MAX(BI727*DCF!F$28,0)-MAX(BI727-BH727,0)/Inputs!$B$17)*DCF!F$6</f>
        <v>7330.0955377678883</v>
      </c>
      <c r="CQ727" s="15">
        <f ca="1">(BJ727*DCF!G$28-DCF!G$5*MAX(BJ727*DCF!G$28,0)-MAX(BJ727-BI727,0)/Inputs!$B$17)*DCF!G$6</f>
        <v>7898.3956543781796</v>
      </c>
      <c r="CR727" s="15">
        <f ca="1">(BK727*DCF!H$28-DCF!H$5*MAX(BK727*DCF!H$28,0)-MAX(BK727-BJ727,0)/Inputs!$B$17)*DCF!H$6</f>
        <v>9341.6835834007306</v>
      </c>
      <c r="CS727" s="15">
        <f ca="1">(BL727*DCF!I$28-DCF!I$5*MAX(BL727*DCF!I$28,0)-MAX(BL727-BK727,0)/Inputs!$B$17)*DCF!I$6</f>
        <v>11779.238261804947</v>
      </c>
      <c r="CT727" s="15">
        <f ca="1">(BM727*DCF!J$28-DCF!J$5*MAX(BM727*DCF!J$28,0)-MAX(BM727-BL727,0)/Inputs!$B$17)*DCF!J$6</f>
        <v>14352.777037924605</v>
      </c>
      <c r="CU727" s="15">
        <f ca="1">(BN727*DCF!K$28-DCF!K$5*MAX(BN727*DCF!K$28,0)-MAX(BN727-BM727,0)/Inputs!$B$17)*DCF!K$6</f>
        <v>15075.137096756414</v>
      </c>
      <c r="CV727" s="15">
        <f ca="1">(BO727*DCF!L$28-DCF!L$5*MAX(BO727*DCF!L$28,0)-MAX(BO727-BN727,0)/Inputs!$B$17)*DCF!L$6</f>
        <v>17656.320133994461</v>
      </c>
      <c r="CW727" s="15">
        <f ca="1">(BP727*DCF!M$28-DCF!M$5*MAX(BP727*DCF!M$28,0)-MAX(BP727-BO727,0)/Inputs!$B$17)*DCF!M$6</f>
        <v>21677.535939642734</v>
      </c>
      <c r="CX727" s="15">
        <f ca="1">(BQ727*DCF!C$46-DCF!C$5*MAX(BQ727*DCF!C$46,0)-MAX(BQ727-Inputs!$B$20,0)/Inputs!$B$24)*DCF!C$6</f>
        <v>-855.58241872923213</v>
      </c>
      <c r="CY727" s="15">
        <f ca="1">(BR727*DCF!D$46-DCF!D$5*MAX(BR727*DCF!D$46,0)-MAX(BR727-BQ727,0)/Inputs!$B$24)*DCF!D$6</f>
        <v>-969.3237019670064</v>
      </c>
      <c r="CZ727" s="15">
        <f ca="1">(BS727*DCF!E$46-DCF!E$5*MAX(BS727*DCF!E$46,0)-MAX(BS727-BR727,0)/Inputs!$B$24)*DCF!E$6</f>
        <v>-303.22229161362998</v>
      </c>
      <c r="DA727" s="15">
        <f ca="1">(BT727*DCF!F$46-DCF!F$5*MAX(BT727*DCF!F$46,0)-MAX(BT727-BS727,0)/Inputs!$B$24)*DCF!F$6</f>
        <v>-933.61329591184835</v>
      </c>
      <c r="DB727" s="15">
        <f ca="1">(BU727*DCF!G$46-DCF!G$5*MAX(BU727*DCF!G$46,0)-MAX(BU727-BT727,0)/Inputs!$B$24)*DCF!G$6</f>
        <v>-908.33667577367214</v>
      </c>
      <c r="DC727" s="15">
        <f ca="1">(BV727*DCF!H$46-DCF!H$5*MAX(BV727*DCF!H$46,0)-MAX(BV727-BU727,0)/Inputs!$B$24)*DCF!H$6</f>
        <v>-834.31792037807361</v>
      </c>
      <c r="DD727" s="15">
        <f ca="1">(BW727*DCF!I$46-DCF!I$5*MAX(BW727*DCF!I$46,0)-MAX(BW727-BV727,0)/Inputs!$B$24)*DCF!I$6</f>
        <v>-2337.4075583091599</v>
      </c>
      <c r="DE727" s="15">
        <f ca="1">(BX727*DCF!J$46-DCF!J$5*MAX(BX727*DCF!J$46,0)-MAX(BX727-BW727,0)/Inputs!$B$24)*DCF!J$6</f>
        <v>-254.12441498232749</v>
      </c>
      <c r="DF727" s="15">
        <f ca="1">(BY727*DCF!K$46-DCF!K$5*MAX(BY727*DCF!K$46,0)-MAX(BY727-BX727,0)/Inputs!$B$24)*DCF!K$6</f>
        <v>-92.269369679689646</v>
      </c>
      <c r="DG727" s="15">
        <f ca="1">(BZ727*DCF!L$46-DCF!L$5*MAX(BZ727*DCF!L$46,0)-MAX(BZ727-BY727,0)/Inputs!$B$24)*DCF!L$6</f>
        <v>-310.44452681278494</v>
      </c>
      <c r="DH727" s="15">
        <f ca="1">(CA727*DCF!M$46-DCF!M$5*MAX(CA727*DCF!M$46,0)-MAX(CA727-BZ727,0)/Inputs!$B$24)*DCF!M$6</f>
        <v>2406.6568504515749</v>
      </c>
      <c r="DI727" s="15">
        <f ca="1">SUM(CB727:CL727)+BE727*DCF!M$10*(1+Inputs!$B$30)*(1-Inputs!$B$33)*(1-Inputs!$B$30/Inputs!$B$31)/(Inputs!$B$29-Inputs!$B$30)*DCF!M$6</f>
        <v>74221.197633350152</v>
      </c>
      <c r="DJ727" s="15">
        <f ca="1">SUM(CM727:CW727)+BP727*DCF!M$28*(1+Inputs!$B$30)*(1-Inputs!$B$33)*(1-Inputs!$B$30/Inputs!$B$31)/(Inputs!$B$29-Inputs!$B$30)*DCF!M$6</f>
        <v>567002.57349198393</v>
      </c>
      <c r="DK727" s="15">
        <f ca="1">SUM(CX727:DH727)+CA727*DCF!M$46*(1+Inputs!$B$30)*(1-Inputs!$B$33)*(1-Inputs!$B$30/Inputs!$B$31)/(Inputs!$B$29-Inputs!$B$30)*DCF!M$6</f>
        <v>81062.624496456716</v>
      </c>
      <c r="DM727" s="15">
        <f ca="1">DI727+DJ727+DK727+Inputs!$B$34+Inputs!$B$36-Inputs!$B$35</f>
        <v>799137.39562179078</v>
      </c>
    </row>
    <row r="728" spans="1:117" x14ac:dyDescent="0.75">
      <c r="A728" s="11">
        <v>715</v>
      </c>
      <c r="C728" s="23">
        <f t="shared" ca="1" si="431"/>
        <v>0.34402464885895973</v>
      </c>
      <c r="D728" s="23">
        <f t="shared" ca="1" si="431"/>
        <v>-0.9832863496825528</v>
      </c>
      <c r="E728" s="23">
        <f t="shared" ca="1" si="431"/>
        <v>-1.8745809971463641</v>
      </c>
      <c r="F728" s="23">
        <f t="shared" ca="1" si="431"/>
        <v>-0.61882752358353965</v>
      </c>
      <c r="G728" s="23">
        <f t="shared" ca="1" si="431"/>
        <v>9.06994270833376E-2</v>
      </c>
      <c r="H728" s="23">
        <f t="shared" ca="1" si="431"/>
        <v>-0.81717887987931481</v>
      </c>
      <c r="I728" s="23">
        <f t="shared" ca="1" si="431"/>
        <v>-0.63243315842917369</v>
      </c>
      <c r="J728" s="23">
        <f t="shared" ca="1" si="431"/>
        <v>-0.27113066746728365</v>
      </c>
      <c r="K728" s="23">
        <f t="shared" ca="1" si="431"/>
        <v>0.28666124361677253</v>
      </c>
      <c r="L728" s="23">
        <f t="shared" ca="1" si="431"/>
        <v>-2.7801382923844944E-2</v>
      </c>
      <c r="M728" s="23">
        <f t="shared" ca="1" si="431"/>
        <v>0.34283739490727921</v>
      </c>
      <c r="N728" s="23">
        <f ca="1">SQRT(Inputs!$B$38)*C728+SQRT(1-Inputs!$B$38)*_xlfn.NORM.S.INV(RAND())</f>
        <v>0.47269942394344278</v>
      </c>
      <c r="O728" s="23">
        <f ca="1">SQRT(Inputs!$B$38)*D728+SQRT(1-Inputs!$B$38)*_xlfn.NORM.S.INV(RAND())</f>
        <v>-0.12140853584027456</v>
      </c>
      <c r="P728" s="23">
        <f ca="1">SQRT(Inputs!$B$38)*E728+SQRT(1-Inputs!$B$38)*_xlfn.NORM.S.INV(RAND())</f>
        <v>-1.9089947258233173</v>
      </c>
      <c r="Q728" s="23">
        <f ca="1">SQRT(Inputs!$B$38)*F728+SQRT(1-Inputs!$B$38)*_xlfn.NORM.S.INV(RAND())</f>
        <v>0.29265227762217305</v>
      </c>
      <c r="R728" s="23">
        <f ca="1">SQRT(Inputs!$B$38)*G728+SQRT(1-Inputs!$B$38)*_xlfn.NORM.S.INV(RAND())</f>
        <v>-0.17079683246799579</v>
      </c>
      <c r="S728" s="23">
        <f ca="1">SQRT(Inputs!$B$38)*H728+SQRT(1-Inputs!$B$38)*_xlfn.NORM.S.INV(RAND())</f>
        <v>-1.5522478963417861</v>
      </c>
      <c r="T728" s="23">
        <f ca="1">SQRT(Inputs!$B$38)*I728+SQRT(1-Inputs!$B$38)*_xlfn.NORM.S.INV(RAND())</f>
        <v>-0.62576501087100556</v>
      </c>
      <c r="U728" s="23">
        <f ca="1">SQRT(Inputs!$B$38)*J728+SQRT(1-Inputs!$B$38)*_xlfn.NORM.S.INV(RAND())</f>
        <v>0.47649684564950318</v>
      </c>
      <c r="V728" s="23">
        <f ca="1">SQRT(Inputs!$B$38)*K728+SQRT(1-Inputs!$B$38)*_xlfn.NORM.S.INV(RAND())</f>
        <v>-3.6438813492606636E-3</v>
      </c>
      <c r="W728" s="23">
        <f ca="1">SQRT(Inputs!$B$38)*L728+SQRT(1-Inputs!$B$38)*_xlfn.NORM.S.INV(RAND())</f>
        <v>-0.18917927949732571</v>
      </c>
      <c r="X728" s="23">
        <f ca="1">SQRT(Inputs!$B$38)*M728+SQRT(1-Inputs!$B$38)*_xlfn.NORM.S.INV(RAND())</f>
        <v>2.0202791099644457E-2</v>
      </c>
      <c r="Y728" s="23">
        <f ca="1">SQRT(Inputs!$B$38)*C728+SQRT(1-Inputs!$B$38)*_xlfn.NORM.S.INV(RAND())</f>
        <v>-0.93841212932571105</v>
      </c>
      <c r="Z728" s="23">
        <f ca="1">SQRT(Inputs!$B$38)*D728+SQRT(1-Inputs!$B$38)*_xlfn.NORM.S.INV(RAND())</f>
        <v>4.6316213511398807E-2</v>
      </c>
      <c r="AA728" s="23">
        <f ca="1">SQRT(Inputs!$B$38)*E728+SQRT(1-Inputs!$B$38)*_xlfn.NORM.S.INV(RAND())</f>
        <v>-3.910069498334225</v>
      </c>
      <c r="AB728" s="23">
        <f ca="1">SQRT(Inputs!$B$38)*F728+SQRT(1-Inputs!$B$38)*_xlfn.NORM.S.INV(RAND())</f>
        <v>-0.3159202431217753</v>
      </c>
      <c r="AC728" s="23">
        <f ca="1">SQRT(Inputs!$B$38)*G728+SQRT(1-Inputs!$B$38)*_xlfn.NORM.S.INV(RAND())</f>
        <v>-1.0900545453605861</v>
      </c>
      <c r="AD728" s="23">
        <f ca="1">SQRT(Inputs!$B$38)*H728+SQRT(1-Inputs!$B$38)*_xlfn.NORM.S.INV(RAND())</f>
        <v>-0.59787596064711979</v>
      </c>
      <c r="AE728" s="23">
        <f ca="1">SQRT(Inputs!$B$38)*I728+SQRT(1-Inputs!$B$38)*_xlfn.NORM.S.INV(RAND())</f>
        <v>-1.245131493799128</v>
      </c>
      <c r="AF728" s="23">
        <f ca="1">SQRT(Inputs!$B$38)*J728+SQRT(1-Inputs!$B$38)*_xlfn.NORM.S.INV(RAND())</f>
        <v>1.3823500086783012</v>
      </c>
      <c r="AG728" s="23">
        <f ca="1">SQRT(Inputs!$B$38)*K728+SQRT(1-Inputs!$B$38)*_xlfn.NORM.S.INV(RAND())</f>
        <v>0.41890838671912989</v>
      </c>
      <c r="AH728" s="23">
        <f ca="1">SQRT(Inputs!$B$38)*L728+SQRT(1-Inputs!$B$38)*_xlfn.NORM.S.INV(RAND())</f>
        <v>-0.83747608502905968</v>
      </c>
      <c r="AI728" s="23">
        <f ca="1">SQRT(Inputs!$B$38)*M728+SQRT(1-Inputs!$B$38)*_xlfn.NORM.S.INV(RAND())</f>
        <v>0.15281305385929767</v>
      </c>
      <c r="AJ728" s="23">
        <f ca="1">SQRT(Inputs!$B$38)*C728+SQRT(1-Inputs!$B$38)*_xlfn.NORM.S.INV(RAND())</f>
        <v>1.6503639745313461</v>
      </c>
      <c r="AK728" s="23">
        <f ca="1">SQRT(Inputs!$B$38)*D728+SQRT(1-Inputs!$B$38)*_xlfn.NORM.S.INV(RAND())</f>
        <v>-0.15190329581397127</v>
      </c>
      <c r="AL728" s="23">
        <f ca="1">SQRT(Inputs!$B$38)*E728+SQRT(1-Inputs!$B$38)*_xlfn.NORM.S.INV(RAND())</f>
        <v>-0.69298740789967828</v>
      </c>
      <c r="AM728" s="23">
        <f ca="1">SQRT(Inputs!$B$38)*F728+SQRT(1-Inputs!$B$38)*_xlfn.NORM.S.INV(RAND())</f>
        <v>-2.0217397373986481</v>
      </c>
      <c r="AN728" s="23">
        <f ca="1">SQRT(Inputs!$B$38)*G728+SQRT(1-Inputs!$B$38)*_xlfn.NORM.S.INV(RAND())</f>
        <v>-0.14844786342946481</v>
      </c>
      <c r="AO728" s="23">
        <f ca="1">SQRT(Inputs!$B$38)*H728+SQRT(1-Inputs!$B$38)*_xlfn.NORM.S.INV(RAND())</f>
        <v>1.4711674003413875</v>
      </c>
      <c r="AP728" s="23">
        <f ca="1">SQRT(Inputs!$B$38)*I728+SQRT(1-Inputs!$B$38)*_xlfn.NORM.S.INV(RAND())</f>
        <v>3.0516471626998498E-2</v>
      </c>
      <c r="AQ728" s="23">
        <f ca="1">SQRT(Inputs!$B$38)*J728+SQRT(1-Inputs!$B$38)*_xlfn.NORM.S.INV(RAND())</f>
        <v>-5.5023256107503443E-2</v>
      </c>
      <c r="AR728" s="23">
        <f ca="1">SQRT(Inputs!$B$38)*K728+SQRT(1-Inputs!$B$38)*_xlfn.NORM.S.INV(RAND())</f>
        <v>0.15074084069723515</v>
      </c>
      <c r="AS728" s="23">
        <f ca="1">SQRT(Inputs!$B$38)*L728+SQRT(1-Inputs!$B$38)*_xlfn.NORM.S.INV(RAND())</f>
        <v>0.15884638545369548</v>
      </c>
      <c r="AT728" s="23">
        <f ca="1">SQRT(Inputs!$B$38)*M728+SQRT(1-Inputs!$B$38)*_xlfn.NORM.S.INV(RAND())</f>
        <v>-0.38622950159514047</v>
      </c>
      <c r="AU728" s="15">
        <f ca="1">Inputs!$B$6*EXP($B$8-0.5*C$5^2+C$5*N728)</f>
        <v>5356.8410588665647</v>
      </c>
      <c r="AV728" s="15">
        <f t="shared" ca="1" si="401"/>
        <v>6405.1758374891497</v>
      </c>
      <c r="AW728" s="15">
        <f t="shared" ca="1" si="402"/>
        <v>6037.044561019552</v>
      </c>
      <c r="AX728" s="15">
        <f t="shared" ca="1" si="403"/>
        <v>7645.0964130157099</v>
      </c>
      <c r="AY728" s="15">
        <f t="shared" ca="1" si="404"/>
        <v>9158.5678182907195</v>
      </c>
      <c r="AZ728" s="15">
        <f t="shared" ca="1" si="405"/>
        <v>9441.2285855175087</v>
      </c>
      <c r="BA728" s="15">
        <f t="shared" ca="1" si="406"/>
        <v>10821.219807682675</v>
      </c>
      <c r="BB728" s="15">
        <f t="shared" ca="1" si="407"/>
        <v>13896.293645879354</v>
      </c>
      <c r="BC728" s="15">
        <f t="shared" ca="1" si="408"/>
        <v>17013.437862158655</v>
      </c>
      <c r="BD728" s="15">
        <f t="shared" ca="1" si="409"/>
        <v>20477.499856359707</v>
      </c>
      <c r="BE728" s="15">
        <f t="shared" ca="1" si="410"/>
        <v>25138.764749397542</v>
      </c>
      <c r="BF728" s="15">
        <f ca="1">Inputs!$B$13*EXP($B$9-0.5*C$6^2+C$6*Y728)</f>
        <v>11483.094552969094</v>
      </c>
      <c r="BG728" s="15">
        <f t="shared" ca="1" si="411"/>
        <v>14112.300617169512</v>
      </c>
      <c r="BH728" s="15">
        <f t="shared" ca="1" si="412"/>
        <v>9014.8317087882588</v>
      </c>
      <c r="BI728" s="15">
        <f t="shared" ca="1" si="413"/>
        <v>10511.732135263115</v>
      </c>
      <c r="BJ728" s="15">
        <f t="shared" ca="1" si="414"/>
        <v>11012.920678535525</v>
      </c>
      <c r="BK728" s="15">
        <f t="shared" ca="1" si="415"/>
        <v>12459.676538418584</v>
      </c>
      <c r="BL728" s="15">
        <f t="shared" ca="1" si="416"/>
        <v>13024.531293126221</v>
      </c>
      <c r="BM728" s="15">
        <f t="shared" ca="1" si="417"/>
        <v>19009.465260660036</v>
      </c>
      <c r="BN728" s="15">
        <f t="shared" ca="1" si="418"/>
        <v>24582.864385836518</v>
      </c>
      <c r="BO728" s="15">
        <f t="shared" ca="1" si="419"/>
        <v>27440.992998097987</v>
      </c>
      <c r="BP728" s="15">
        <f t="shared" ca="1" si="420"/>
        <v>34364.559726990476</v>
      </c>
      <c r="BQ728" s="15">
        <f ca="1">Inputs!$B$20*EXP($B$10-0.5*C$7^2+C$7*AJ728)</f>
        <v>7702.376655585962</v>
      </c>
      <c r="BR728" s="15">
        <f t="shared" ca="1" si="421"/>
        <v>9958.9237238457063</v>
      </c>
      <c r="BS728" s="15">
        <f t="shared" ca="1" si="422"/>
        <v>11176.443465693112</v>
      </c>
      <c r="BT728" s="15">
        <f t="shared" ca="1" si="423"/>
        <v>9067.0025808142545</v>
      </c>
      <c r="BU728" s="15">
        <f t="shared" ca="1" si="424"/>
        <v>12122.426516910602</v>
      </c>
      <c r="BV728" s="15">
        <f t="shared" ca="1" si="425"/>
        <v>23493.866478124775</v>
      </c>
      <c r="BW728" s="15">
        <f t="shared" ca="1" si="426"/>
        <v>32996.797918677548</v>
      </c>
      <c r="BX728" s="15">
        <f t="shared" ca="1" si="427"/>
        <v>45645.03764302058</v>
      </c>
      <c r="BY728" s="15">
        <f t="shared" ca="1" si="428"/>
        <v>65827.838206467219</v>
      </c>
      <c r="BZ728" s="15">
        <f t="shared" ca="1" si="429"/>
        <v>95102.644184359917</v>
      </c>
      <c r="CA728" s="15">
        <f t="shared" ca="1" si="430"/>
        <v>124729.17054301396</v>
      </c>
      <c r="CB728" s="15">
        <f ca="1">(AU728*DCF!C$10-DCF!C$5*MAX(AU728*DCF!C$10,0)-MAX(AU728-Inputs!$B$6,0)/Inputs!$B$10)*DCF!C$6</f>
        <v>1040.2607235728433</v>
      </c>
      <c r="CC728" s="15">
        <f ca="1">(AV728*DCF!D$10-DCF!D$5*MAX(AV728*DCF!D$10,0)-MAX(AV728-AU728,0)/Inputs!$B$10)*DCF!D$6</f>
        <v>1305.6092178492008</v>
      </c>
      <c r="CD728" s="15">
        <f ca="1">(AW728*DCF!E$10-DCF!E$5*MAX(AW728*DCF!E$10,0)-MAX(AW728-AV728,0)/Inputs!$B$10)*DCF!E$6</f>
        <v>1393.8574874782103</v>
      </c>
      <c r="CE728" s="15">
        <f ca="1">(AX728*DCF!F$10-DCF!F$5*MAX(AX728*DCF!F$10,0)-MAX(AX728-AW728,0)/Inputs!$B$10)*DCF!F$6</f>
        <v>1334.3166409801613</v>
      </c>
      <c r="CF728" s="15">
        <f ca="1">(AY728*DCF!G$10-DCF!G$5*MAX(AY728*DCF!G$10,0)-MAX(AY728-AX728,0)/Inputs!$B$10)*DCF!G$6</f>
        <v>1596.1145666324589</v>
      </c>
      <c r="CG728" s="15">
        <f ca="1">(AZ728*DCF!H$10-DCF!H$5*MAX(AZ728*DCF!H$10,0)-MAX(AZ728-AY728,0)/Inputs!$B$10)*DCF!H$6</f>
        <v>1782.829815315574</v>
      </c>
      <c r="CH728" s="15">
        <f ca="1">(BA728*DCF!I$10-DCF!I$5*MAX(BA728*DCF!I$10,0)-MAX(BA728-AZ728,0)/Inputs!$B$10)*DCF!I$6</f>
        <v>1750.2751886040121</v>
      </c>
      <c r="CI728" s="15">
        <f ca="1">(BB728*DCF!J$10-DCF!J$5*MAX(BB728*DCF!J$10,0)-MAX(BB728-BA728,0)/Inputs!$B$10)*DCF!J$6</f>
        <v>1918.6594665121461</v>
      </c>
      <c r="CJ728" s="15">
        <f ca="1">(BC728*DCF!K$10-DCF!K$5*MAX(BC728*DCF!K$10,0)-MAX(BC728-BB728,0)/Inputs!$B$10)*DCF!K$6</f>
        <v>2302.5375197981557</v>
      </c>
      <c r="CK728" s="15">
        <f ca="1">(BD728*DCF!L$10-DCF!L$5*MAX(BD728*DCF!L$10,0)-MAX(BD728-BC728,0)/Inputs!$B$10)*DCF!L$6</f>
        <v>2640.4370739037809</v>
      </c>
      <c r="CL728" s="15">
        <f ca="1">(BE728*DCF!M$10-DCF!M$5*MAX(BE728*DCF!M$10,0)-MAX(BE728-BD728,0)/Inputs!$B$10)*DCF!M$6</f>
        <v>2990.5669554373171</v>
      </c>
      <c r="CM728" s="15">
        <f ca="1">(BF728*DCF!C$28-DCF!C$5*MAX(BF728*DCF!C$28,0)-MAX(BF728-Inputs!$B$13,0)/Inputs!$B$17)*DCF!C$6</f>
        <v>3482.372412556062</v>
      </c>
      <c r="CN728" s="15">
        <f ca="1">(BG728*DCF!D$28-DCF!D$5*MAX(BG728*DCF!D$28,0)-MAX(BG728-BF728,0)/Inputs!$B$17)*DCF!D$6</f>
        <v>3595.4678135805907</v>
      </c>
      <c r="CO728" s="15">
        <f ca="1">(BH728*DCF!E$28-DCF!E$5*MAX(BH728*DCF!E$28,0)-MAX(BH728-BG728,0)/Inputs!$B$17)*DCF!E$6</f>
        <v>2553.1608620197981</v>
      </c>
      <c r="CP728" s="15">
        <f ca="1">(BI728*DCF!F$28-DCF!F$5*MAX(BI728*DCF!F$28,0)-MAX(BI728-BH728,0)/Inputs!$B$17)*DCF!F$6</f>
        <v>2581.124003677483</v>
      </c>
      <c r="CQ728" s="15">
        <f ca="1">(BJ728*DCF!G$28-DCF!G$5*MAX(BJ728*DCF!G$28,0)-MAX(BJ728-BI728,0)/Inputs!$B$17)*DCF!G$6</f>
        <v>2773.090862994301</v>
      </c>
      <c r="CR728" s="15">
        <f ca="1">(BK728*DCF!H$28-DCF!H$5*MAX(BK728*DCF!H$28,0)-MAX(BK728-BJ728,0)/Inputs!$B$17)*DCF!H$6</f>
        <v>2856.6302126562341</v>
      </c>
      <c r="CS728" s="15">
        <f ca="1">(BL728*DCF!I$28-DCF!I$5*MAX(BL728*DCF!I$28,0)-MAX(BL728-BK728,0)/Inputs!$B$17)*DCF!I$6</f>
        <v>2981.6841161746065</v>
      </c>
      <c r="CT728" s="15">
        <f ca="1">(BM728*DCF!J$28-DCF!J$5*MAX(BM728*DCF!J$28,0)-MAX(BM728-BL728,0)/Inputs!$B$17)*DCF!J$6</f>
        <v>3447.135496799468</v>
      </c>
      <c r="CU728" s="15">
        <f ca="1">(BN728*DCF!K$28-DCF!K$5*MAX(BN728*DCF!K$28,0)-MAX(BN728-BM728,0)/Inputs!$B$17)*DCF!K$6</f>
        <v>4508.8216218791677</v>
      </c>
      <c r="CV728" s="15">
        <f ca="1">(BO728*DCF!L$28-DCF!L$5*MAX(BO728*DCF!L$28,0)-MAX(BO728-BN728,0)/Inputs!$B$17)*DCF!L$6</f>
        <v>5151.6520677281305</v>
      </c>
      <c r="CW728" s="15">
        <f ca="1">(BP728*DCF!M$28-DCF!M$5*MAX(BP728*DCF!M$28,0)-MAX(BP728-BO728,0)/Inputs!$B$17)*DCF!M$6</f>
        <v>5742.0045298863215</v>
      </c>
      <c r="CX728" s="15">
        <f ca="1">(BQ728*DCF!C$46-DCF!C$5*MAX(BQ728*DCF!C$46,0)-MAX(BQ728-Inputs!$B$20,0)/Inputs!$B$24)*DCF!C$6</f>
        <v>-3857.9976828540152</v>
      </c>
      <c r="CY728" s="15">
        <f ca="1">(BR728*DCF!D$46-DCF!D$5*MAX(BR728*DCF!D$46,0)-MAX(BR728-BQ728,0)/Inputs!$B$24)*DCF!D$6</f>
        <v>-2662.6059375421605</v>
      </c>
      <c r="CZ728" s="15">
        <f ca="1">(BS728*DCF!E$46-DCF!E$5*MAX(BS728*DCF!E$46,0)-MAX(BS728-BR728,0)/Inputs!$B$24)*DCF!E$6</f>
        <v>-1801.5466639141621</v>
      </c>
      <c r="DA728" s="15">
        <f ca="1">(BT728*DCF!F$46-DCF!F$5*MAX(BT728*DCF!F$46,0)-MAX(BT728-BS728,0)/Inputs!$B$24)*DCF!F$6</f>
        <v>-660.31645389819812</v>
      </c>
      <c r="DB728" s="15">
        <f ca="1">(BU728*DCF!G$46-DCF!G$5*MAX(BU728*DCF!G$46,0)-MAX(BU728-BT728,0)/Inputs!$B$24)*DCF!G$6</f>
        <v>-1435.5587213354731</v>
      </c>
      <c r="DC728" s="15">
        <f ca="1">(BV728*DCF!H$46-DCF!H$5*MAX(BV728*DCF!H$46,0)-MAX(BV728-BU728,0)/Inputs!$B$24)*DCF!H$6</f>
        <v>-3533.6052939786873</v>
      </c>
      <c r="DD728" s="15">
        <f ca="1">(BW728*DCF!I$46-DCF!I$5*MAX(BW728*DCF!I$46,0)-MAX(BW728-BV728,0)/Inputs!$B$24)*DCF!I$6</f>
        <v>-1965.8501539370818</v>
      </c>
      <c r="DE728" s="15">
        <f ca="1">(BX728*DCF!J$46-DCF!J$5*MAX(BX728*DCF!J$46,0)-MAX(BX728-BW728,0)/Inputs!$B$24)*DCF!J$6</f>
        <v>-1439.423463510218</v>
      </c>
      <c r="DF728" s="15">
        <f ca="1">(BY728*DCF!K$46-DCF!K$5*MAX(BY728*DCF!K$46,0)-MAX(BY728-BX728,0)/Inputs!$B$24)*DCF!K$6</f>
        <v>-1183.9429138962125</v>
      </c>
      <c r="DG728" s="15">
        <f ca="1">(BZ728*DCF!L$46-DCF!L$5*MAX(BZ728*DCF!L$46,0)-MAX(BZ728-BY728,0)/Inputs!$B$24)*DCF!L$6</f>
        <v>-50.979584690045044</v>
      </c>
      <c r="DH728" s="15">
        <f ca="1">(CA728*DCF!M$46-DCF!M$5*MAX(CA728*DCF!M$46,0)-MAX(CA728-BZ728,0)/Inputs!$B$24)*DCF!M$6</f>
        <v>3584.6683646171937</v>
      </c>
      <c r="DI728" s="15">
        <f ca="1">SUM(CB728:CL728)+BE728*DCF!M$10*(1+Inputs!$B$30)*(1-Inputs!$B$33)*(1-Inputs!$B$30/Inputs!$B$31)/(Inputs!$B$29-Inputs!$B$30)*DCF!M$6</f>
        <v>90016.979379406708</v>
      </c>
      <c r="DJ728" s="15">
        <f ca="1">SUM(CM728:CW728)+BP728*DCF!M$28*(1+Inputs!$B$30)*(1-Inputs!$B$33)*(1-Inputs!$B$30/Inputs!$B$31)/(Inputs!$B$29-Inputs!$B$30)*DCF!M$6</f>
        <v>167189.17619258238</v>
      </c>
      <c r="DK728" s="15">
        <f ca="1">SUM(CX728:DH728)+CA728*DCF!M$46*(1+Inputs!$B$30)*(1-Inputs!$B$33)*(1-Inputs!$B$30/Inputs!$B$31)/(Inputs!$B$29-Inputs!$B$30)*DCF!M$6</f>
        <v>177838.9142693594</v>
      </c>
      <c r="DM728" s="15">
        <f ca="1">DI728+DJ728+DK728+Inputs!$B$34+Inputs!$B$36-Inputs!$B$35</f>
        <v>511896.06984134845</v>
      </c>
    </row>
    <row r="729" spans="1:117" x14ac:dyDescent="0.75">
      <c r="A729" s="11">
        <v>716</v>
      </c>
      <c r="C729" s="23">
        <f t="shared" ca="1" si="431"/>
        <v>0.57380538381476076</v>
      </c>
      <c r="D729" s="23">
        <f t="shared" ca="1" si="431"/>
        <v>0.41774546172934096</v>
      </c>
      <c r="E729" s="23">
        <f t="shared" ca="1" si="431"/>
        <v>-0.23433851821381091</v>
      </c>
      <c r="F729" s="23">
        <f t="shared" ca="1" si="431"/>
        <v>0.25395094091897619</v>
      </c>
      <c r="G729" s="23">
        <f t="shared" ca="1" si="431"/>
        <v>0.13177852532442424</v>
      </c>
      <c r="H729" s="23">
        <f t="shared" ca="1" si="431"/>
        <v>-0.55653227222942447</v>
      </c>
      <c r="I729" s="23">
        <f t="shared" ca="1" si="431"/>
        <v>0.82788821529483947</v>
      </c>
      <c r="J729" s="23">
        <f t="shared" ca="1" si="431"/>
        <v>-0.65087958868918383</v>
      </c>
      <c r="K729" s="23">
        <f t="shared" ca="1" si="431"/>
        <v>-1.099113373370376</v>
      </c>
      <c r="L729" s="23">
        <f t="shared" ca="1" si="431"/>
        <v>-0.12513112027839587</v>
      </c>
      <c r="M729" s="23">
        <f t="shared" ca="1" si="431"/>
        <v>0.34718292489061525</v>
      </c>
      <c r="N729" s="23">
        <f ca="1">SQRT(Inputs!$B$38)*C729+SQRT(1-Inputs!$B$38)*_xlfn.NORM.S.INV(RAND())</f>
        <v>0.23850680524298928</v>
      </c>
      <c r="O729" s="23">
        <f ca="1">SQRT(Inputs!$B$38)*D729+SQRT(1-Inputs!$B$38)*_xlfn.NORM.S.INV(RAND())</f>
        <v>1.0545795528750661</v>
      </c>
      <c r="P729" s="23">
        <f ca="1">SQRT(Inputs!$B$38)*E729+SQRT(1-Inputs!$B$38)*_xlfn.NORM.S.INV(RAND())</f>
        <v>-0.9380829774715842</v>
      </c>
      <c r="Q729" s="23">
        <f ca="1">SQRT(Inputs!$B$38)*F729+SQRT(1-Inputs!$B$38)*_xlfn.NORM.S.INV(RAND())</f>
        <v>-0.68223713830105259</v>
      </c>
      <c r="R729" s="23">
        <f ca="1">SQRT(Inputs!$B$38)*G729+SQRT(1-Inputs!$B$38)*_xlfn.NORM.S.INV(RAND())</f>
        <v>-0.4942930857322429</v>
      </c>
      <c r="S729" s="23">
        <f ca="1">SQRT(Inputs!$B$38)*H729+SQRT(1-Inputs!$B$38)*_xlfn.NORM.S.INV(RAND())</f>
        <v>-0.76975534271636703</v>
      </c>
      <c r="T729" s="23">
        <f ca="1">SQRT(Inputs!$B$38)*I729+SQRT(1-Inputs!$B$38)*_xlfn.NORM.S.INV(RAND())</f>
        <v>-8.1386877449437511E-2</v>
      </c>
      <c r="U729" s="23">
        <f ca="1">SQRT(Inputs!$B$38)*J729+SQRT(1-Inputs!$B$38)*_xlfn.NORM.S.INV(RAND())</f>
        <v>-0.6210727794669767</v>
      </c>
      <c r="V729" s="23">
        <f ca="1">SQRT(Inputs!$B$38)*K729+SQRT(1-Inputs!$B$38)*_xlfn.NORM.S.INV(RAND())</f>
        <v>-1.6246555261910789</v>
      </c>
      <c r="W729" s="23">
        <f ca="1">SQRT(Inputs!$B$38)*L729+SQRT(1-Inputs!$B$38)*_xlfn.NORM.S.INV(RAND())</f>
        <v>-1.1656196817637774</v>
      </c>
      <c r="X729" s="23">
        <f ca="1">SQRT(Inputs!$B$38)*M729+SQRT(1-Inputs!$B$38)*_xlfn.NORM.S.INV(RAND())</f>
        <v>-4.7473955495107967E-2</v>
      </c>
      <c r="Y729" s="23">
        <f ca="1">SQRT(Inputs!$B$38)*C729+SQRT(1-Inputs!$B$38)*_xlfn.NORM.S.INV(RAND())</f>
        <v>3.734029506922143E-3</v>
      </c>
      <c r="Z729" s="23">
        <f ca="1">SQRT(Inputs!$B$38)*D729+SQRT(1-Inputs!$B$38)*_xlfn.NORM.S.INV(RAND())</f>
        <v>-0.2009092189103919</v>
      </c>
      <c r="AA729" s="23">
        <f ca="1">SQRT(Inputs!$B$38)*E729+SQRT(1-Inputs!$B$38)*_xlfn.NORM.S.INV(RAND())</f>
        <v>-0.20267819728681913</v>
      </c>
      <c r="AB729" s="23">
        <f ca="1">SQRT(Inputs!$B$38)*F729+SQRT(1-Inputs!$B$38)*_xlfn.NORM.S.INV(RAND())</f>
        <v>1.4491679879385437</v>
      </c>
      <c r="AC729" s="23">
        <f ca="1">SQRT(Inputs!$B$38)*G729+SQRT(1-Inputs!$B$38)*_xlfn.NORM.S.INV(RAND())</f>
        <v>-1.4034720399442036</v>
      </c>
      <c r="AD729" s="23">
        <f ca="1">SQRT(Inputs!$B$38)*H729+SQRT(1-Inputs!$B$38)*_xlfn.NORM.S.INV(RAND())</f>
        <v>1.0343375626524318</v>
      </c>
      <c r="AE729" s="23">
        <f ca="1">SQRT(Inputs!$B$38)*I729+SQRT(1-Inputs!$B$38)*_xlfn.NORM.S.INV(RAND())</f>
        <v>-0.14301449194337845</v>
      </c>
      <c r="AF729" s="23">
        <f ca="1">SQRT(Inputs!$B$38)*J729+SQRT(1-Inputs!$B$38)*_xlfn.NORM.S.INV(RAND())</f>
        <v>0.82509392343355448</v>
      </c>
      <c r="AG729" s="23">
        <f ca="1">SQRT(Inputs!$B$38)*K729+SQRT(1-Inputs!$B$38)*_xlfn.NORM.S.INV(RAND())</f>
        <v>-0.4110443457266546</v>
      </c>
      <c r="AH729" s="23">
        <f ca="1">SQRT(Inputs!$B$38)*L729+SQRT(1-Inputs!$B$38)*_xlfn.NORM.S.INV(RAND())</f>
        <v>-0.92160527490029165</v>
      </c>
      <c r="AI729" s="23">
        <f ca="1">SQRT(Inputs!$B$38)*M729+SQRT(1-Inputs!$B$38)*_xlfn.NORM.S.INV(RAND())</f>
        <v>1.4085507218656412</v>
      </c>
      <c r="AJ729" s="23">
        <f ca="1">SQRT(Inputs!$B$38)*C729+SQRT(1-Inputs!$B$38)*_xlfn.NORM.S.INV(RAND())</f>
        <v>-0.50400569975306642</v>
      </c>
      <c r="AK729" s="23">
        <f ca="1">SQRT(Inputs!$B$38)*D729+SQRT(1-Inputs!$B$38)*_xlfn.NORM.S.INV(RAND())</f>
        <v>0.18260694552056733</v>
      </c>
      <c r="AL729" s="23">
        <f ca="1">SQRT(Inputs!$B$38)*E729+SQRT(1-Inputs!$B$38)*_xlfn.NORM.S.INV(RAND())</f>
        <v>-0.32721485688111918</v>
      </c>
      <c r="AM729" s="23">
        <f ca="1">SQRT(Inputs!$B$38)*F729+SQRT(1-Inputs!$B$38)*_xlfn.NORM.S.INV(RAND())</f>
        <v>0.63150741937129984</v>
      </c>
      <c r="AN729" s="23">
        <f ca="1">SQRT(Inputs!$B$38)*G729+SQRT(1-Inputs!$B$38)*_xlfn.NORM.S.INV(RAND())</f>
        <v>0.18124408781486434</v>
      </c>
      <c r="AO729" s="23">
        <f ca="1">SQRT(Inputs!$B$38)*H729+SQRT(1-Inputs!$B$38)*_xlfn.NORM.S.INV(RAND())</f>
        <v>-1.8123518717494467</v>
      </c>
      <c r="AP729" s="23">
        <f ca="1">SQRT(Inputs!$B$38)*I729+SQRT(1-Inputs!$B$38)*_xlfn.NORM.S.INV(RAND())</f>
        <v>-8.5353581785602151E-3</v>
      </c>
      <c r="AQ729" s="23">
        <f ca="1">SQRT(Inputs!$B$38)*J729+SQRT(1-Inputs!$B$38)*_xlfn.NORM.S.INV(RAND())</f>
        <v>0.66468859259745161</v>
      </c>
      <c r="AR729" s="23">
        <f ca="1">SQRT(Inputs!$B$38)*K729+SQRT(1-Inputs!$B$38)*_xlfn.NORM.S.INV(RAND())</f>
        <v>-0.11317310008746134</v>
      </c>
      <c r="AS729" s="23">
        <f ca="1">SQRT(Inputs!$B$38)*L729+SQRT(1-Inputs!$B$38)*_xlfn.NORM.S.INV(RAND())</f>
        <v>0.55523526594807593</v>
      </c>
      <c r="AT729" s="23">
        <f ca="1">SQRT(Inputs!$B$38)*M729+SQRT(1-Inputs!$B$38)*_xlfn.NORM.S.INV(RAND())</f>
        <v>0.91630092006822983</v>
      </c>
      <c r="AU729" s="15">
        <f ca="1">Inputs!$B$6*EXP($B$8-0.5*C$5^2+C$5*N729)</f>
        <v>5157.5670545849352</v>
      </c>
      <c r="AV729" s="15">
        <f t="shared" ca="1" si="401"/>
        <v>7330.9476756186132</v>
      </c>
      <c r="AW729" s="15">
        <f t="shared" ca="1" si="402"/>
        <v>7876.3980109466002</v>
      </c>
      <c r="AX729" s="15">
        <f t="shared" ca="1" si="403"/>
        <v>8830.6162722773643</v>
      </c>
      <c r="AY729" s="15">
        <f t="shared" ca="1" si="404"/>
        <v>10186.565120427673</v>
      </c>
      <c r="AZ729" s="15">
        <f t="shared" ca="1" si="405"/>
        <v>11445.923470628815</v>
      </c>
      <c r="BA729" s="15">
        <f t="shared" ca="1" si="406"/>
        <v>13888.080760055531</v>
      </c>
      <c r="BB729" s="15">
        <f t="shared" ca="1" si="407"/>
        <v>15977.460517081869</v>
      </c>
      <c r="BC729" s="15">
        <f t="shared" ca="1" si="408"/>
        <v>16728.005173724374</v>
      </c>
      <c r="BD729" s="15">
        <f t="shared" ca="1" si="409"/>
        <v>18376.590083247829</v>
      </c>
      <c r="BE729" s="15">
        <f t="shared" ca="1" si="410"/>
        <v>22420.997512474725</v>
      </c>
      <c r="BF729" s="15">
        <f ca="1">Inputs!$B$13*EXP($B$9-0.5*C$6^2+C$6*Y729)</f>
        <v>13841.263161352817</v>
      </c>
      <c r="BG729" s="15">
        <f t="shared" ca="1" si="411"/>
        <v>16268.26273646005</v>
      </c>
      <c r="BH729" s="15">
        <f t="shared" ca="1" si="412"/>
        <v>19219.757647883751</v>
      </c>
      <c r="BI729" s="15">
        <f t="shared" ca="1" si="413"/>
        <v>29407.244048794262</v>
      </c>
      <c r="BJ729" s="15">
        <f t="shared" ca="1" si="414"/>
        <v>29448.427686998821</v>
      </c>
      <c r="BK729" s="15">
        <f t="shared" ca="1" si="415"/>
        <v>41607.640907505003</v>
      </c>
      <c r="BL729" s="15">
        <f t="shared" ca="1" si="416"/>
        <v>50171.443980351287</v>
      </c>
      <c r="BM729" s="15">
        <f t="shared" ca="1" si="417"/>
        <v>68328.152370804281</v>
      </c>
      <c r="BN729" s="15">
        <f t="shared" ca="1" si="418"/>
        <v>79995.978728691814</v>
      </c>
      <c r="BO729" s="15">
        <f t="shared" ca="1" si="419"/>
        <v>88427.723120972514</v>
      </c>
      <c r="BP729" s="15">
        <f t="shared" ca="1" si="420"/>
        <v>127669.36854794796</v>
      </c>
      <c r="BQ729" s="15">
        <f ca="1">Inputs!$B$20*EXP($B$10-0.5*C$7^2+C$7*AJ729)</f>
        <v>3587.3411817241818</v>
      </c>
      <c r="BR729" s="15">
        <f t="shared" ca="1" si="421"/>
        <v>5158.1869145290175</v>
      </c>
      <c r="BS729" s="15">
        <f t="shared" ca="1" si="422"/>
        <v>6430.0054171673319</v>
      </c>
      <c r="BT729" s="15">
        <f t="shared" ca="1" si="423"/>
        <v>10462.95669298039</v>
      </c>
      <c r="BU729" s="15">
        <f t="shared" ca="1" si="424"/>
        <v>15150.477288876798</v>
      </c>
      <c r="BV729" s="15">
        <f t="shared" ca="1" si="425"/>
        <v>14012.39244724395</v>
      </c>
      <c r="BW729" s="15">
        <f t="shared" ca="1" si="426"/>
        <v>19518.211651686626</v>
      </c>
      <c r="BX729" s="15">
        <f t="shared" ca="1" si="427"/>
        <v>31190.574183217304</v>
      </c>
      <c r="BY729" s="15">
        <f t="shared" ca="1" si="428"/>
        <v>42767.163641240404</v>
      </c>
      <c r="BZ729" s="15">
        <f t="shared" ca="1" si="429"/>
        <v>66456.941215786239</v>
      </c>
      <c r="CA729" s="15">
        <f t="shared" ca="1" si="430"/>
        <v>109859.56842550571</v>
      </c>
      <c r="CB729" s="15">
        <f ca="1">(AU729*DCF!C$10-DCF!C$5*MAX(AU729*DCF!C$10,0)-MAX(AU729-Inputs!$B$6,0)/Inputs!$B$10)*DCF!C$6</f>
        <v>1041.6815827421337</v>
      </c>
      <c r="CC729" s="15">
        <f ca="1">(AV729*DCF!D$10-DCF!D$5*MAX(AV729*DCF!D$10,0)-MAX(AV729-AU729,0)/Inputs!$B$10)*DCF!D$6</f>
        <v>1256.9468473643931</v>
      </c>
      <c r="CD729" s="15">
        <f ca="1">(AW729*DCF!E$10-DCF!E$5*MAX(AW729*DCF!E$10,0)-MAX(AW729-AV729,0)/Inputs!$B$10)*DCF!E$6</f>
        <v>1695.676915494558</v>
      </c>
      <c r="CE729" s="15">
        <f ca="1">(AX729*DCF!F$10-DCF!F$5*MAX(AX729*DCF!F$10,0)-MAX(AX729-AW729,0)/Inputs!$B$10)*DCF!F$6</f>
        <v>1729.1602966954506</v>
      </c>
      <c r="CF729" s="15">
        <f ca="1">(AY729*DCF!G$10-DCF!G$5*MAX(AY729*DCF!G$10,0)-MAX(AY729-AX729,0)/Inputs!$B$10)*DCF!G$6</f>
        <v>1838.2015326916248</v>
      </c>
      <c r="CG729" s="15">
        <f ca="1">(AZ729*DCF!H$10-DCF!H$5*MAX(AZ729*DCF!H$10,0)-MAX(AZ729-AY729,0)/Inputs!$B$10)*DCF!H$6</f>
        <v>1998.6125997148561</v>
      </c>
      <c r="CH729" s="15">
        <f ca="1">(BA729*DCF!I$10-DCF!I$5*MAX(BA729*DCF!I$10,0)-MAX(BA729-AZ729,0)/Inputs!$B$10)*DCF!I$6</f>
        <v>2136.2463552085355</v>
      </c>
      <c r="CI729" s="15">
        <f ca="1">(BB729*DCF!J$10-DCF!J$5*MAX(BB729*DCF!J$10,0)-MAX(BB729-BA729,0)/Inputs!$B$10)*DCF!J$6</f>
        <v>2425.1582256593897</v>
      </c>
      <c r="CJ729" s="15">
        <f ca="1">(BC729*DCF!K$10-DCF!K$5*MAX(BC729*DCF!K$10,0)-MAX(BC729-BB729,0)/Inputs!$B$10)*DCF!K$6</f>
        <v>2587.8753531210873</v>
      </c>
      <c r="CK729" s="15">
        <f ca="1">(BD729*DCF!L$10-DCF!L$5*MAX(BD729*DCF!L$10,0)-MAX(BD729-BC729,0)/Inputs!$B$10)*DCF!L$6</f>
        <v>2558.3505114729437</v>
      </c>
      <c r="CL729" s="15">
        <f ca="1">(BE729*DCF!M$10-DCF!M$5*MAX(BE729*DCF!M$10,0)-MAX(BE729-BD729,0)/Inputs!$B$10)*DCF!M$6</f>
        <v>2680.7450616965139</v>
      </c>
      <c r="CM729" s="15">
        <f ca="1">(BF729*DCF!C$28-DCF!C$5*MAX(BF729*DCF!C$28,0)-MAX(BF729-Inputs!$B$13,0)/Inputs!$B$17)*DCF!C$6</f>
        <v>3657.4583188147735</v>
      </c>
      <c r="CN729" s="15">
        <f ca="1">(BG729*DCF!D$28-DCF!D$5*MAX(BG729*DCF!D$28,0)-MAX(BG729-BF729,0)/Inputs!$B$17)*DCF!D$6</f>
        <v>4273.58829762806</v>
      </c>
      <c r="CO729" s="15">
        <f ca="1">(BH729*DCF!E$28-DCF!E$5*MAX(BH729*DCF!E$28,0)-MAX(BH729-BG729,0)/Inputs!$B$17)*DCF!E$6</f>
        <v>4861.6785810514639</v>
      </c>
      <c r="CP729" s="15">
        <f ca="1">(BI729*DCF!F$28-DCF!F$5*MAX(BI729*DCF!F$28,0)-MAX(BI729-BH729,0)/Inputs!$B$17)*DCF!F$6</f>
        <v>6128.499222284463</v>
      </c>
      <c r="CQ729" s="15">
        <f ca="1">(BJ729*DCF!G$28-DCF!G$5*MAX(BJ729*DCF!G$28,0)-MAX(BJ729-BI729,0)/Inputs!$B$17)*DCF!G$6</f>
        <v>7633.691306867554</v>
      </c>
      <c r="CR729" s="15">
        <f ca="1">(BK729*DCF!H$28-DCF!H$5*MAX(BK729*DCF!H$28,0)-MAX(BK729-BJ729,0)/Inputs!$B$17)*DCF!H$6</f>
        <v>8400.8281384501715</v>
      </c>
      <c r="CS729" s="15">
        <f ca="1">(BL729*DCF!I$28-DCF!I$5*MAX(BL729*DCF!I$28,0)-MAX(BL729-BK729,0)/Inputs!$B$17)*DCF!I$6</f>
        <v>10568.799144154185</v>
      </c>
      <c r="CT729" s="15">
        <f ca="1">(BM729*DCF!J$28-DCF!J$5*MAX(BM729*DCF!J$28,0)-MAX(BM729-BL729,0)/Inputs!$B$17)*DCF!J$6</f>
        <v>12835.419124117052</v>
      </c>
      <c r="CU729" s="15">
        <f ca="1">(BN729*DCF!K$28-DCF!K$5*MAX(BN729*DCF!K$28,0)-MAX(BN729-BM729,0)/Inputs!$B$17)*DCF!K$6</f>
        <v>15464.656100686791</v>
      </c>
      <c r="CV729" s="15">
        <f ca="1">(BO729*DCF!L$28-DCF!L$5*MAX(BO729*DCF!L$28,0)-MAX(BO729-BN729,0)/Inputs!$B$17)*DCF!L$6</f>
        <v>16689.120911562113</v>
      </c>
      <c r="CW729" s="15">
        <f ca="1">(BP729*DCF!M$28-DCF!M$5*MAX(BP729*DCF!M$28,0)-MAX(BP729-BO729,0)/Inputs!$B$17)*DCF!M$6</f>
        <v>19919.210968585805</v>
      </c>
      <c r="CX729" s="15">
        <f ca="1">(BQ729*DCF!C$46-DCF!C$5*MAX(BQ729*DCF!C$46,0)-MAX(BQ729-Inputs!$B$20,0)/Inputs!$B$24)*DCF!C$6</f>
        <v>-1006.9338441507034</v>
      </c>
      <c r="CY729" s="15">
        <f ca="1">(BR729*DCF!D$46-DCF!D$5*MAX(BR729*DCF!D$46,0)-MAX(BR729-BQ729,0)/Inputs!$B$24)*DCF!D$6</f>
        <v>-1550.6490508206637</v>
      </c>
      <c r="CZ729" s="15">
        <f ca="1">(BS729*DCF!E$46-DCF!E$5*MAX(BS729*DCF!E$46,0)-MAX(BS729-BR729,0)/Inputs!$B$24)*DCF!E$6</f>
        <v>-1261.6751771898555</v>
      </c>
      <c r="DA729" s="15">
        <f ca="1">(BT729*DCF!F$46-DCF!F$5*MAX(BT729*DCF!F$46,0)-MAX(BT729-BS729,0)/Inputs!$B$24)*DCF!F$6</f>
        <v>-2230.5037090800624</v>
      </c>
      <c r="DB729" s="15">
        <f ca="1">(BU729*DCF!G$46-DCF!G$5*MAX(BU729*DCF!G$46,0)-MAX(BU729-BT729,0)/Inputs!$B$24)*DCF!G$6</f>
        <v>-2086.4214366707015</v>
      </c>
      <c r="DC729" s="15">
        <f ca="1">(BV729*DCF!H$46-DCF!H$5*MAX(BV729*DCF!H$46,0)-MAX(BV729-BU729,0)/Inputs!$B$24)*DCF!H$6</f>
        <v>0</v>
      </c>
      <c r="DD729" s="15">
        <f ca="1">(BW729*DCF!I$46-DCF!I$5*MAX(BW729*DCF!I$46,0)-MAX(BW729-BV729,0)/Inputs!$B$24)*DCF!I$6</f>
        <v>-1129.7270351726022</v>
      </c>
      <c r="DE729" s="15">
        <f ca="1">(BX729*DCF!J$46-DCF!J$5*MAX(BX729*DCF!J$46,0)-MAX(BX729-BW729,0)/Inputs!$B$24)*DCF!J$6</f>
        <v>-1786.9615345775385</v>
      </c>
      <c r="DF729" s="15">
        <f ca="1">(BY729*DCF!K$46-DCF!K$5*MAX(BY729*DCF!K$46,0)-MAX(BY729-BX729,0)/Inputs!$B$24)*DCF!K$6</f>
        <v>-392.95306590371678</v>
      </c>
      <c r="DG729" s="15">
        <f ca="1">(BZ729*DCF!L$46-DCF!L$5*MAX(BZ729*DCF!L$46,0)-MAX(BZ729-BY729,0)/Inputs!$B$24)*DCF!L$6</f>
        <v>-767.21420058705769</v>
      </c>
      <c r="DH729" s="15">
        <f ca="1">(CA729*DCF!M$46-DCF!M$5*MAX(CA729*DCF!M$46,0)-MAX(CA729-BZ729,0)/Inputs!$B$24)*DCF!M$6</f>
        <v>-461.02934561192166</v>
      </c>
      <c r="DI729" s="15">
        <f ca="1">SUM(CB729:CL729)+BE729*DCF!M$10*(1+Inputs!$B$30)*(1-Inputs!$B$33)*(1-Inputs!$B$30/Inputs!$B$31)/(Inputs!$B$29-Inputs!$B$30)*DCF!M$6</f>
        <v>84346.587846076989</v>
      </c>
      <c r="DJ729" s="15">
        <f ca="1">SUM(CM729:CW729)+BP729*DCF!M$28*(1+Inputs!$B$30)*(1-Inputs!$B$33)*(1-Inputs!$B$30/Inputs!$B$31)/(Inputs!$B$29-Inputs!$B$30)*DCF!M$6</f>
        <v>584173.67134295183</v>
      </c>
      <c r="DK729" s="15">
        <f ca="1">SUM(CX729:DH729)+CA729*DCF!M$46*(1+Inputs!$B$30)*(1-Inputs!$B$33)*(1-Inputs!$B$30/Inputs!$B$31)/(Inputs!$B$29-Inputs!$B$30)*DCF!M$6</f>
        <v>157181.8380838907</v>
      </c>
      <c r="DM729" s="15">
        <f ca="1">DI729+DJ729+DK729+Inputs!$B$34+Inputs!$B$36-Inputs!$B$35</f>
        <v>902553.09727291949</v>
      </c>
    </row>
    <row r="730" spans="1:117" x14ac:dyDescent="0.75">
      <c r="A730" s="11">
        <v>717</v>
      </c>
      <c r="C730" s="23">
        <f t="shared" ca="1" si="431"/>
        <v>0.48883174746050961</v>
      </c>
      <c r="D730" s="23">
        <f t="shared" ca="1" si="431"/>
        <v>0.77069379108275471</v>
      </c>
      <c r="E730" s="23">
        <f t="shared" ca="1" si="431"/>
        <v>1.7219771850178067</v>
      </c>
      <c r="F730" s="23">
        <f t="shared" ca="1" si="431"/>
        <v>-0.42711319716169988</v>
      </c>
      <c r="G730" s="23">
        <f t="shared" ca="1" si="431"/>
        <v>-0.24355899209131149</v>
      </c>
      <c r="H730" s="23">
        <f t="shared" ca="1" si="431"/>
        <v>0.90562652263599197</v>
      </c>
      <c r="I730" s="23">
        <f t="shared" ca="1" si="431"/>
        <v>-1.2671944814210201</v>
      </c>
      <c r="J730" s="23">
        <f t="shared" ca="1" si="431"/>
        <v>0.62324981554392322</v>
      </c>
      <c r="K730" s="23">
        <f t="shared" ca="1" si="431"/>
        <v>-1.0998367251997165</v>
      </c>
      <c r="L730" s="23">
        <f t="shared" ca="1" si="431"/>
        <v>0.25060365842766757</v>
      </c>
      <c r="M730" s="23">
        <f t="shared" ca="1" si="431"/>
        <v>-1.534645844187202</v>
      </c>
      <c r="N730" s="23">
        <f ca="1">SQRT(Inputs!$B$38)*C730+SQRT(1-Inputs!$B$38)*_xlfn.NORM.S.INV(RAND())</f>
        <v>6.5525927921139843E-2</v>
      </c>
      <c r="O730" s="23">
        <f ca="1">SQRT(Inputs!$B$38)*D730+SQRT(1-Inputs!$B$38)*_xlfn.NORM.S.INV(RAND())</f>
        <v>0.75971669902678207</v>
      </c>
      <c r="P730" s="23">
        <f ca="1">SQRT(Inputs!$B$38)*E730+SQRT(1-Inputs!$B$38)*_xlfn.NORM.S.INV(RAND())</f>
        <v>1.139038875196384</v>
      </c>
      <c r="Q730" s="23">
        <f ca="1">SQRT(Inputs!$B$38)*F730+SQRT(1-Inputs!$B$38)*_xlfn.NORM.S.INV(RAND())</f>
        <v>-0.13179261675951781</v>
      </c>
      <c r="R730" s="23">
        <f ca="1">SQRT(Inputs!$B$38)*G730+SQRT(1-Inputs!$B$38)*_xlfn.NORM.S.INV(RAND())</f>
        <v>-8.4337079581156452E-2</v>
      </c>
      <c r="S730" s="23">
        <f ca="1">SQRT(Inputs!$B$38)*H730+SQRT(1-Inputs!$B$38)*_xlfn.NORM.S.INV(RAND())</f>
        <v>-0.13665630461571937</v>
      </c>
      <c r="T730" s="23">
        <f ca="1">SQRT(Inputs!$B$38)*I730+SQRT(1-Inputs!$B$38)*_xlfn.NORM.S.INV(RAND())</f>
        <v>-5.0277432369364439E-2</v>
      </c>
      <c r="U730" s="23">
        <f ca="1">SQRT(Inputs!$B$38)*J730+SQRT(1-Inputs!$B$38)*_xlfn.NORM.S.INV(RAND())</f>
        <v>0.50570564747492341</v>
      </c>
      <c r="V730" s="23">
        <f ca="1">SQRT(Inputs!$B$38)*K730+SQRT(1-Inputs!$B$38)*_xlfn.NORM.S.INV(RAND())</f>
        <v>-0.94148564864057993</v>
      </c>
      <c r="W730" s="23">
        <f ca="1">SQRT(Inputs!$B$38)*L730+SQRT(1-Inputs!$B$38)*_xlfn.NORM.S.INV(RAND())</f>
        <v>-0.85663392111920134</v>
      </c>
      <c r="X730" s="23">
        <f ca="1">SQRT(Inputs!$B$38)*M730+SQRT(1-Inputs!$B$38)*_xlfn.NORM.S.INV(RAND())</f>
        <v>0.35684136467730088</v>
      </c>
      <c r="Y730" s="23">
        <f ca="1">SQRT(Inputs!$B$38)*C730+SQRT(1-Inputs!$B$38)*_xlfn.NORM.S.INV(RAND())</f>
        <v>1.5750873214741292</v>
      </c>
      <c r="Z730" s="23">
        <f ca="1">SQRT(Inputs!$B$38)*D730+SQRT(1-Inputs!$B$38)*_xlfn.NORM.S.INV(RAND())</f>
        <v>-0.10907105344669504</v>
      </c>
      <c r="AA730" s="23">
        <f ca="1">SQRT(Inputs!$B$38)*E730+SQRT(1-Inputs!$B$38)*_xlfn.NORM.S.INV(RAND())</f>
        <v>0.68657870321710268</v>
      </c>
      <c r="AB730" s="23">
        <f ca="1">SQRT(Inputs!$B$38)*F730+SQRT(1-Inputs!$B$38)*_xlfn.NORM.S.INV(RAND())</f>
        <v>1.2135821338052588</v>
      </c>
      <c r="AC730" s="23">
        <f ca="1">SQRT(Inputs!$B$38)*G730+SQRT(1-Inputs!$B$38)*_xlfn.NORM.S.INV(RAND())</f>
        <v>0.49998669746704255</v>
      </c>
      <c r="AD730" s="23">
        <f ca="1">SQRT(Inputs!$B$38)*H730+SQRT(1-Inputs!$B$38)*_xlfn.NORM.S.INV(RAND())</f>
        <v>-0.14038919030660196</v>
      </c>
      <c r="AE730" s="23">
        <f ca="1">SQRT(Inputs!$B$38)*I730+SQRT(1-Inputs!$B$38)*_xlfn.NORM.S.INV(RAND())</f>
        <v>0.81285015997640508</v>
      </c>
      <c r="AF730" s="23">
        <f ca="1">SQRT(Inputs!$B$38)*J730+SQRT(1-Inputs!$B$38)*_xlfn.NORM.S.INV(RAND())</f>
        <v>-1.010946533573142</v>
      </c>
      <c r="AG730" s="23">
        <f ca="1">SQRT(Inputs!$B$38)*K730+SQRT(1-Inputs!$B$38)*_xlfn.NORM.S.INV(RAND())</f>
        <v>0.12179094549670055</v>
      </c>
      <c r="AH730" s="23">
        <f ca="1">SQRT(Inputs!$B$38)*L730+SQRT(1-Inputs!$B$38)*_xlfn.NORM.S.INV(RAND())</f>
        <v>0.29063510850748131</v>
      </c>
      <c r="AI730" s="23">
        <f ca="1">SQRT(Inputs!$B$38)*M730+SQRT(1-Inputs!$B$38)*_xlfn.NORM.S.INV(RAND())</f>
        <v>-1.6152170492174338</v>
      </c>
      <c r="AJ730" s="23">
        <f ca="1">SQRT(Inputs!$B$38)*C730+SQRT(1-Inputs!$B$38)*_xlfn.NORM.S.INV(RAND())</f>
        <v>1.3284562428426654</v>
      </c>
      <c r="AK730" s="23">
        <f ca="1">SQRT(Inputs!$B$38)*D730+SQRT(1-Inputs!$B$38)*_xlfn.NORM.S.INV(RAND())</f>
        <v>-0.21445619838989188</v>
      </c>
      <c r="AL730" s="23">
        <f ca="1">SQRT(Inputs!$B$38)*E730+SQRT(1-Inputs!$B$38)*_xlfn.NORM.S.INV(RAND())</f>
        <v>0.12395116540169537</v>
      </c>
      <c r="AM730" s="23">
        <f ca="1">SQRT(Inputs!$B$38)*F730+SQRT(1-Inputs!$B$38)*_xlfn.NORM.S.INV(RAND())</f>
        <v>-2.3368281881043504</v>
      </c>
      <c r="AN730" s="23">
        <f ca="1">SQRT(Inputs!$B$38)*G730+SQRT(1-Inputs!$B$38)*_xlfn.NORM.S.INV(RAND())</f>
        <v>-0.20806636988693145</v>
      </c>
      <c r="AO730" s="23">
        <f ca="1">SQRT(Inputs!$B$38)*H730+SQRT(1-Inputs!$B$38)*_xlfn.NORM.S.INV(RAND())</f>
        <v>4.5744680861570297E-2</v>
      </c>
      <c r="AP730" s="23">
        <f ca="1">SQRT(Inputs!$B$38)*I730+SQRT(1-Inputs!$B$38)*_xlfn.NORM.S.INV(RAND())</f>
        <v>0.23505204814715353</v>
      </c>
      <c r="AQ730" s="23">
        <f ca="1">SQRT(Inputs!$B$38)*J730+SQRT(1-Inputs!$B$38)*_xlfn.NORM.S.INV(RAND())</f>
        <v>1.6798673242053332</v>
      </c>
      <c r="AR730" s="23">
        <f ca="1">SQRT(Inputs!$B$38)*K730+SQRT(1-Inputs!$B$38)*_xlfn.NORM.S.INV(RAND())</f>
        <v>0.46531300549745847</v>
      </c>
      <c r="AS730" s="23">
        <f ca="1">SQRT(Inputs!$B$38)*L730+SQRT(1-Inputs!$B$38)*_xlfn.NORM.S.INV(RAND())</f>
        <v>0.54106217343830809</v>
      </c>
      <c r="AT730" s="23">
        <f ca="1">SQRT(Inputs!$B$38)*M730+SQRT(1-Inputs!$B$38)*_xlfn.NORM.S.INV(RAND())</f>
        <v>-0.75789674694392772</v>
      </c>
      <c r="AU730" s="15">
        <f ca="1">Inputs!$B$6*EXP($B$8-0.5*C$5^2+C$5*N730)</f>
        <v>5015.1534576218892</v>
      </c>
      <c r="AV730" s="15">
        <f t="shared" ca="1" si="401"/>
        <v>6826.0731836556033</v>
      </c>
      <c r="AW730" s="15">
        <f t="shared" ca="1" si="402"/>
        <v>9705.3772107401655</v>
      </c>
      <c r="AX730" s="15">
        <f t="shared" ca="1" si="403"/>
        <v>11655.787327356733</v>
      </c>
      <c r="AY730" s="15">
        <f t="shared" ca="1" si="404"/>
        <v>14104.94780439701</v>
      </c>
      <c r="AZ730" s="15">
        <f t="shared" ca="1" si="405"/>
        <v>16993.077825207733</v>
      </c>
      <c r="BA730" s="15">
        <f t="shared" ca="1" si="406"/>
        <v>20686.044922976209</v>
      </c>
      <c r="BB730" s="15">
        <f t="shared" ca="1" si="407"/>
        <v>26642.265710511962</v>
      </c>
      <c r="BC730" s="15">
        <f t="shared" ca="1" si="408"/>
        <v>29795.294060418866</v>
      </c>
      <c r="BD730" s="15">
        <f t="shared" ca="1" si="409"/>
        <v>33691.456775909537</v>
      </c>
      <c r="BE730" s="15">
        <f t="shared" ca="1" si="410"/>
        <v>42648.401612269947</v>
      </c>
      <c r="BF730" s="15">
        <f ca="1">Inputs!$B$13*EXP($B$9-0.5*C$6^2+C$6*Y730)</f>
        <v>18900.178676338473</v>
      </c>
      <c r="BG730" s="15">
        <f t="shared" ca="1" si="411"/>
        <v>22585.416975912594</v>
      </c>
      <c r="BH730" s="15">
        <f t="shared" ca="1" si="412"/>
        <v>30923.515729302897</v>
      </c>
      <c r="BI730" s="15">
        <f t="shared" ca="1" si="413"/>
        <v>45629.65875000463</v>
      </c>
      <c r="BJ730" s="15">
        <f t="shared" ca="1" si="414"/>
        <v>60119.393076842185</v>
      </c>
      <c r="BK730" s="15">
        <f t="shared" ca="1" si="415"/>
        <v>72388.293413901265</v>
      </c>
      <c r="BL730" s="15">
        <f t="shared" ca="1" si="416"/>
        <v>98798.147110238278</v>
      </c>
      <c r="BM730" s="15">
        <f t="shared" ca="1" si="417"/>
        <v>107111.23058708604</v>
      </c>
      <c r="BN730" s="15">
        <f t="shared" ca="1" si="418"/>
        <v>133670.1382801751</v>
      </c>
      <c r="BO730" s="15">
        <f t="shared" ca="1" si="419"/>
        <v>170118.52146441594</v>
      </c>
      <c r="BP730" s="15">
        <f t="shared" ca="1" si="420"/>
        <v>174368.65646330049</v>
      </c>
      <c r="BQ730" s="15">
        <f ca="1">Inputs!$B$20*EXP($B$10-0.5*C$7^2+C$7*AJ730)</f>
        <v>6871.3035819538945</v>
      </c>
      <c r="BR730" s="15">
        <f t="shared" ca="1" si="421"/>
        <v>8709.6216795093987</v>
      </c>
      <c r="BS730" s="15">
        <f t="shared" ca="1" si="422"/>
        <v>12359.126585426358</v>
      </c>
      <c r="BT730" s="15">
        <f t="shared" ca="1" si="423"/>
        <v>9231.0274389442693</v>
      </c>
      <c r="BU730" s="15">
        <f t="shared" ca="1" si="424"/>
        <v>12164.962708661407</v>
      </c>
      <c r="BV730" s="15">
        <f t="shared" ca="1" si="425"/>
        <v>17100.307615766054</v>
      </c>
      <c r="BW730" s="15">
        <f t="shared" ca="1" si="426"/>
        <v>25079.665790454183</v>
      </c>
      <c r="BX730" s="15">
        <f t="shared" ca="1" si="427"/>
        <v>49123.741007583849</v>
      </c>
      <c r="BY730" s="15">
        <f t="shared" ca="1" si="428"/>
        <v>75239.457843627111</v>
      </c>
      <c r="BZ730" s="15">
        <f t="shared" ca="1" si="429"/>
        <v>116612.20457592281</v>
      </c>
      <c r="CA730" s="15">
        <f t="shared" ca="1" si="430"/>
        <v>143164.79131880542</v>
      </c>
      <c r="CB730" s="15">
        <f ca="1">(AU730*DCF!C$10-DCF!C$5*MAX(AU730*DCF!C$10,0)-MAX(AU730-Inputs!$B$6,0)/Inputs!$B$10)*DCF!C$6</f>
        <v>1042.6970170723969</v>
      </c>
      <c r="CC730" s="15">
        <f ca="1">(AV730*DCF!D$10-DCF!D$5*MAX(AV730*DCF!D$10,0)-MAX(AV730-AU730,0)/Inputs!$B$10)*DCF!D$6</f>
        <v>1222.2637133310404</v>
      </c>
      <c r="CD730" s="15">
        <f ca="1">(AW730*DCF!E$10-DCF!E$5*MAX(AW730*DCF!E$10,0)-MAX(AW730-AV730,0)/Inputs!$B$10)*DCF!E$6</f>
        <v>1592.27859764869</v>
      </c>
      <c r="CE730" s="15">
        <f ca="1">(AX730*DCF!F$10-DCF!F$5*MAX(AX730*DCF!F$10,0)-MAX(AX730-AW730,0)/Inputs!$B$10)*DCF!F$6</f>
        <v>2138.6078089993102</v>
      </c>
      <c r="CF730" s="15">
        <f ca="1">(AY730*DCF!G$10-DCF!G$5*MAX(AY730*DCF!G$10,0)-MAX(AY730-AX730,0)/Inputs!$B$10)*DCF!G$6</f>
        <v>2435.4103399170194</v>
      </c>
      <c r="CG730" s="15">
        <f ca="1">(AZ730*DCF!H$10-DCF!H$5*MAX(AZ730*DCF!H$10,0)-MAX(AZ730-AY730,0)/Inputs!$B$10)*DCF!H$6</f>
        <v>2786.378986820092</v>
      </c>
      <c r="CH730" s="15">
        <f ca="1">(BA730*DCF!I$10-DCF!I$5*MAX(BA730*DCF!I$10,0)-MAX(BA730-AZ730,0)/Inputs!$B$10)*DCF!I$6</f>
        <v>3172.8097843031724</v>
      </c>
      <c r="CI730" s="15">
        <f ca="1">(BB730*DCF!J$10-DCF!J$5*MAX(BB730*DCF!J$10,0)-MAX(BB730-BA730,0)/Inputs!$B$10)*DCF!J$6</f>
        <v>3669.3075049109234</v>
      </c>
      <c r="CJ730" s="15">
        <f ca="1">(BC730*DCF!K$10-DCF!K$5*MAX(BC730*DCF!K$10,0)-MAX(BC730-BB730,0)/Inputs!$B$10)*DCF!K$6</f>
        <v>4355.1878574766524</v>
      </c>
      <c r="CK730" s="15">
        <f ca="1">(BD730*DCF!L$10-DCF!L$5*MAX(BD730*DCF!L$10,0)-MAX(BD730-BC730,0)/Inputs!$B$10)*DCF!L$6</f>
        <v>4577.4754339623878</v>
      </c>
      <c r="CL730" s="15">
        <f ca="1">(BE730*DCF!M$10-DCF!M$5*MAX(BE730*DCF!M$10,0)-MAX(BE730-BD730,0)/Inputs!$B$10)*DCF!M$6</f>
        <v>4948.2383190755399</v>
      </c>
      <c r="CM730" s="15">
        <f ca="1">(BF730*DCF!C$28-DCF!C$5*MAX(BF730*DCF!C$28,0)-MAX(BF730-Inputs!$B$13,0)/Inputs!$B$17)*DCF!C$6</f>
        <v>4033.0653913873343</v>
      </c>
      <c r="CN730" s="15">
        <f ca="1">(BG730*DCF!D$28-DCF!D$5*MAX(BG730*DCF!D$28,0)-MAX(BG730-BF730,0)/Inputs!$B$17)*DCF!D$6</f>
        <v>5865.6959090941646</v>
      </c>
      <c r="CO730" s="15">
        <f ca="1">(BH730*DCF!E$28-DCF!E$5*MAX(BH730*DCF!E$28,0)-MAX(BH730-BG730,0)/Inputs!$B$17)*DCF!E$6</f>
        <v>7114.7658001932205</v>
      </c>
      <c r="CP730" s="15">
        <f ca="1">(BI730*DCF!F$28-DCF!F$5*MAX(BI730*DCF!F$28,0)-MAX(BI730-BH730,0)/Inputs!$B$17)*DCF!F$6</f>
        <v>9709.7646408191558</v>
      </c>
      <c r="CQ730" s="15">
        <f ca="1">(BJ730*DCF!G$28-DCF!G$5*MAX(BJ730*DCF!G$28,0)-MAX(BJ730-BI730,0)/Inputs!$B$17)*DCF!G$6</f>
        <v>13161.402485630762</v>
      </c>
      <c r="CR730" s="15">
        <f ca="1">(BK730*DCF!H$28-DCF!H$5*MAX(BK730*DCF!H$28,0)-MAX(BK730-BJ730,0)/Inputs!$B$17)*DCF!H$6</f>
        <v>15996.180798152111</v>
      </c>
      <c r="CS730" s="15">
        <f ca="1">(BL730*DCF!I$28-DCF!I$5*MAX(BL730*DCF!I$28,0)-MAX(BL730-BK730,0)/Inputs!$B$17)*DCF!I$6</f>
        <v>19442.060694296593</v>
      </c>
      <c r="CT730" s="15">
        <f ca="1">(BM730*DCF!J$28-DCF!J$5*MAX(BM730*DCF!J$28,0)-MAX(BM730-BL730,0)/Inputs!$B$17)*DCF!J$6</f>
        <v>22792.449451243825</v>
      </c>
      <c r="CU730" s="15">
        <f ca="1">(BN730*DCF!K$28-DCF!K$5*MAX(BN730*DCF!K$28,0)-MAX(BN730-BM730,0)/Inputs!$B$17)*DCF!K$6</f>
        <v>24975.779528027735</v>
      </c>
      <c r="CV730" s="15">
        <f ca="1">(BO730*DCF!L$28-DCF!L$5*MAX(BO730*DCF!L$28,0)-MAX(BO730-BN730,0)/Inputs!$B$17)*DCF!L$6</f>
        <v>29818.02046395759</v>
      </c>
      <c r="CW730" s="15">
        <f ca="1">(BP730*DCF!M$28-DCF!M$5*MAX(BP730*DCF!M$28,0)-MAX(BP730-BO730,0)/Inputs!$B$17)*DCF!M$6</f>
        <v>32363.305092543393</v>
      </c>
      <c r="CX730" s="15">
        <f ca="1">(BQ730*DCF!C$46-DCF!C$5*MAX(BQ730*DCF!C$46,0)-MAX(BQ730-Inputs!$B$20,0)/Inputs!$B$24)*DCF!C$6</f>
        <v>-3282.1964771043149</v>
      </c>
      <c r="CY730" s="15">
        <f ca="1">(BR730*DCF!D$46-DCF!D$5*MAX(BR730*DCF!D$46,0)-MAX(BR730-BQ730,0)/Inputs!$B$24)*DCF!D$6</f>
        <v>-2270.924382490392</v>
      </c>
      <c r="CZ730" s="15">
        <f ca="1">(BS730*DCF!E$46-DCF!E$5*MAX(BS730*DCF!E$46,0)-MAX(BS730-BR730,0)/Inputs!$B$24)*DCF!E$6</f>
        <v>-2900.0226022120405</v>
      </c>
      <c r="DA730" s="15">
        <f ca="1">(BT730*DCF!F$46-DCF!F$5*MAX(BT730*DCF!F$46,0)-MAX(BT730-BS730,0)/Inputs!$B$24)*DCF!F$6</f>
        <v>-672.26178111148761</v>
      </c>
      <c r="DB730" s="15">
        <f ca="1">(BU730*DCF!G$46-DCF!G$5*MAX(BU730*DCF!G$46,0)-MAX(BU730-BT730,0)/Inputs!$B$24)*DCF!G$6</f>
        <v>-1396.1231677377123</v>
      </c>
      <c r="DC730" s="15">
        <f ca="1">(BV730*DCF!H$46-DCF!H$5*MAX(BV730*DCF!H$46,0)-MAX(BV730-BU730,0)/Inputs!$B$24)*DCF!H$6</f>
        <v>-1533.6281905228161</v>
      </c>
      <c r="DD730" s="15">
        <f ca="1">(BW730*DCF!I$46-DCF!I$5*MAX(BW730*DCF!I$46,0)-MAX(BW730-BV730,0)/Inputs!$B$24)*DCF!I$6</f>
        <v>-1711.3404445293568</v>
      </c>
      <c r="DE730" s="15">
        <f ca="1">(BX730*DCF!J$46-DCF!J$5*MAX(BX730*DCF!J$46,0)-MAX(BX730-BW730,0)/Inputs!$B$24)*DCF!J$6</f>
        <v>-4315.4908710713962</v>
      </c>
      <c r="DF730" s="15">
        <f ca="1">(BY730*DCF!K$46-DCF!K$5*MAX(BY730*DCF!K$46,0)-MAX(BY730-BX730,0)/Inputs!$B$24)*DCF!K$6</f>
        <v>-2099.7262609661766</v>
      </c>
      <c r="DG730" s="15">
        <f ca="1">(BZ730*DCF!L$46-DCF!L$5*MAX(BZ730*DCF!L$46,0)-MAX(BZ730-BY730,0)/Inputs!$B$24)*DCF!L$6</f>
        <v>-1301.9273381248045</v>
      </c>
      <c r="DH730" s="15">
        <f ca="1">(CA730*DCF!M$46-DCF!M$5*MAX(CA730*DCF!M$46,0)-MAX(CA730-BZ730,0)/Inputs!$B$24)*DCF!M$6</f>
        <v>5672.5747946228921</v>
      </c>
      <c r="DI730" s="15">
        <f ca="1">SUM(CB730:CL730)+BE730*DCF!M$10*(1+Inputs!$B$30)*(1-Inputs!$B$33)*(1-Inputs!$B$30/Inputs!$B$31)/(Inputs!$B$29-Inputs!$B$30)*DCF!M$6</f>
        <v>150631.72101719124</v>
      </c>
      <c r="DJ730" s="15">
        <f ca="1">SUM(CM730:CW730)+BP730*DCF!M$28*(1+Inputs!$B$30)*(1-Inputs!$B$33)*(1-Inputs!$B$30/Inputs!$B$31)/(Inputs!$B$29-Inputs!$B$30)*DCF!M$6</f>
        <v>832299.52588753332</v>
      </c>
      <c r="DK730" s="15">
        <f ca="1">SUM(CX730:DH730)+CA730*DCF!M$46*(1+Inputs!$B$30)*(1-Inputs!$B$33)*(1-Inputs!$B$30/Inputs!$B$31)/(Inputs!$B$29-Inputs!$B$30)*DCF!M$6</f>
        <v>205538.65961131451</v>
      </c>
      <c r="DM730" s="15">
        <f ca="1">DI730+DJ730+DK730+Inputs!$B$34+Inputs!$B$36-Inputs!$B$35</f>
        <v>1265320.906516039</v>
      </c>
    </row>
    <row r="731" spans="1:117" x14ac:dyDescent="0.75">
      <c r="A731" s="11">
        <v>718</v>
      </c>
      <c r="C731" s="23">
        <f t="shared" ca="1" si="431"/>
        <v>0.12712498467011285</v>
      </c>
      <c r="D731" s="23">
        <f t="shared" ca="1" si="431"/>
        <v>-0.66569504453125916</v>
      </c>
      <c r="E731" s="23">
        <f t="shared" ca="1" si="431"/>
        <v>0.33906392389352402</v>
      </c>
      <c r="F731" s="23">
        <f t="shared" ca="1" si="431"/>
        <v>0.2119666845042921</v>
      </c>
      <c r="G731" s="23">
        <f t="shared" ca="1" si="431"/>
        <v>1.4847995291613849</v>
      </c>
      <c r="H731" s="23">
        <f t="shared" ca="1" si="431"/>
        <v>0.72148096569593156</v>
      </c>
      <c r="I731" s="23">
        <f t="shared" ca="1" si="431"/>
        <v>0.43769104965480748</v>
      </c>
      <c r="J731" s="23">
        <f t="shared" ca="1" si="431"/>
        <v>-2.1552413063068458</v>
      </c>
      <c r="K731" s="23">
        <f t="shared" ca="1" si="431"/>
        <v>-0.21375057895873487</v>
      </c>
      <c r="L731" s="23">
        <f t="shared" ca="1" si="431"/>
        <v>0.90820650570585659</v>
      </c>
      <c r="M731" s="23">
        <f t="shared" ca="1" si="431"/>
        <v>-0.31180831972679407</v>
      </c>
      <c r="N731" s="23">
        <f ca="1">SQRT(Inputs!$B$38)*C731+SQRT(1-Inputs!$B$38)*_xlfn.NORM.S.INV(RAND())</f>
        <v>-1.2729502182381101</v>
      </c>
      <c r="O731" s="23">
        <f ca="1">SQRT(Inputs!$B$38)*D731+SQRT(1-Inputs!$B$38)*_xlfn.NORM.S.INV(RAND())</f>
        <v>0.11678662686596059</v>
      </c>
      <c r="P731" s="23">
        <f ca="1">SQRT(Inputs!$B$38)*E731+SQRT(1-Inputs!$B$38)*_xlfn.NORM.S.INV(RAND())</f>
        <v>0.8707397063812633</v>
      </c>
      <c r="Q731" s="23">
        <f ca="1">SQRT(Inputs!$B$38)*F731+SQRT(1-Inputs!$B$38)*_xlfn.NORM.S.INV(RAND())</f>
        <v>-1.4485415810402684</v>
      </c>
      <c r="R731" s="23">
        <f ca="1">SQRT(Inputs!$B$38)*G731+SQRT(1-Inputs!$B$38)*_xlfn.NORM.S.INV(RAND())</f>
        <v>0.37120369083712706</v>
      </c>
      <c r="S731" s="23">
        <f ca="1">SQRT(Inputs!$B$38)*H731+SQRT(1-Inputs!$B$38)*_xlfn.NORM.S.INV(RAND())</f>
        <v>0.62557141487762002</v>
      </c>
      <c r="T731" s="23">
        <f ca="1">SQRT(Inputs!$B$38)*I731+SQRT(1-Inputs!$B$38)*_xlfn.NORM.S.INV(RAND())</f>
        <v>1.0183565427057586</v>
      </c>
      <c r="U731" s="23">
        <f ca="1">SQRT(Inputs!$B$38)*J731+SQRT(1-Inputs!$B$38)*_xlfn.NORM.S.INV(RAND())</f>
        <v>-0.78390835312171814</v>
      </c>
      <c r="V731" s="23">
        <f ca="1">SQRT(Inputs!$B$38)*K731+SQRT(1-Inputs!$B$38)*_xlfn.NORM.S.INV(RAND())</f>
        <v>-0.41964842377947764</v>
      </c>
      <c r="W731" s="23">
        <f ca="1">SQRT(Inputs!$B$38)*L731+SQRT(1-Inputs!$B$38)*_xlfn.NORM.S.INV(RAND())</f>
        <v>0.81509102535742461</v>
      </c>
      <c r="X731" s="23">
        <f ca="1">SQRT(Inputs!$B$38)*M731+SQRT(1-Inputs!$B$38)*_xlfn.NORM.S.INV(RAND())</f>
        <v>-0.92533582707481365</v>
      </c>
      <c r="Y731" s="23">
        <f ca="1">SQRT(Inputs!$B$38)*C731+SQRT(1-Inputs!$B$38)*_xlfn.NORM.S.INV(RAND())</f>
        <v>0.44098606441817612</v>
      </c>
      <c r="Z731" s="23">
        <f ca="1">SQRT(Inputs!$B$38)*D731+SQRT(1-Inputs!$B$38)*_xlfn.NORM.S.INV(RAND())</f>
        <v>-1.3159770486866542</v>
      </c>
      <c r="AA731" s="23">
        <f ca="1">SQRT(Inputs!$B$38)*E731+SQRT(1-Inputs!$B$38)*_xlfn.NORM.S.INV(RAND())</f>
        <v>-0.70366788013906434</v>
      </c>
      <c r="AB731" s="23">
        <f ca="1">SQRT(Inputs!$B$38)*F731+SQRT(1-Inputs!$B$38)*_xlfn.NORM.S.INV(RAND())</f>
        <v>-4.6480482406378948E-2</v>
      </c>
      <c r="AC731" s="23">
        <f ca="1">SQRT(Inputs!$B$38)*G731+SQRT(1-Inputs!$B$38)*_xlfn.NORM.S.INV(RAND())</f>
        <v>1.5334860744435694</v>
      </c>
      <c r="AD731" s="23">
        <f ca="1">SQRT(Inputs!$B$38)*H731+SQRT(1-Inputs!$B$38)*_xlfn.NORM.S.INV(RAND())</f>
        <v>0.2959943995196801</v>
      </c>
      <c r="AE731" s="23">
        <f ca="1">SQRT(Inputs!$B$38)*I731+SQRT(1-Inputs!$B$38)*_xlfn.NORM.S.INV(RAND())</f>
        <v>-0.49098337943876069</v>
      </c>
      <c r="AF731" s="23">
        <f ca="1">SQRT(Inputs!$B$38)*J731+SQRT(1-Inputs!$B$38)*_xlfn.NORM.S.INV(RAND())</f>
        <v>-1.6595998141022177</v>
      </c>
      <c r="AG731" s="23">
        <f ca="1">SQRT(Inputs!$B$38)*K731+SQRT(1-Inputs!$B$38)*_xlfn.NORM.S.INV(RAND())</f>
        <v>1.9379438385969667</v>
      </c>
      <c r="AH731" s="23">
        <f ca="1">SQRT(Inputs!$B$38)*L731+SQRT(1-Inputs!$B$38)*_xlfn.NORM.S.INV(RAND())</f>
        <v>1.4334323270298861</v>
      </c>
      <c r="AI731" s="23">
        <f ca="1">SQRT(Inputs!$B$38)*M731+SQRT(1-Inputs!$B$38)*_xlfn.NORM.S.INV(RAND())</f>
        <v>1.2694054763857515E-2</v>
      </c>
      <c r="AJ731" s="23">
        <f ca="1">SQRT(Inputs!$B$38)*C731+SQRT(1-Inputs!$B$38)*_xlfn.NORM.S.INV(RAND())</f>
        <v>-1.1320315873614921</v>
      </c>
      <c r="AK731" s="23">
        <f ca="1">SQRT(Inputs!$B$38)*D731+SQRT(1-Inputs!$B$38)*_xlfn.NORM.S.INV(RAND())</f>
        <v>0.42674330613844352</v>
      </c>
      <c r="AL731" s="23">
        <f ca="1">SQRT(Inputs!$B$38)*E731+SQRT(1-Inputs!$B$38)*_xlfn.NORM.S.INV(RAND())</f>
        <v>-0.62530117325602252</v>
      </c>
      <c r="AM731" s="23">
        <f ca="1">SQRT(Inputs!$B$38)*F731+SQRT(1-Inputs!$B$38)*_xlfn.NORM.S.INV(RAND())</f>
        <v>-4.2077956557354051E-2</v>
      </c>
      <c r="AN731" s="23">
        <f ca="1">SQRT(Inputs!$B$38)*G731+SQRT(1-Inputs!$B$38)*_xlfn.NORM.S.INV(RAND())</f>
        <v>-0.6602397091494332</v>
      </c>
      <c r="AO731" s="23">
        <f ca="1">SQRT(Inputs!$B$38)*H731+SQRT(1-Inputs!$B$38)*_xlfn.NORM.S.INV(RAND())</f>
        <v>1.0656488643338466</v>
      </c>
      <c r="AP731" s="23">
        <f ca="1">SQRT(Inputs!$B$38)*I731+SQRT(1-Inputs!$B$38)*_xlfn.NORM.S.INV(RAND())</f>
        <v>-1.3375894511937312</v>
      </c>
      <c r="AQ731" s="23">
        <f ca="1">SQRT(Inputs!$B$38)*J731+SQRT(1-Inputs!$B$38)*_xlfn.NORM.S.INV(RAND())</f>
        <v>-2.0829681028125417</v>
      </c>
      <c r="AR731" s="23">
        <f ca="1">SQRT(Inputs!$B$38)*K731+SQRT(1-Inputs!$B$38)*_xlfn.NORM.S.INV(RAND())</f>
        <v>-7.7282407696108446E-3</v>
      </c>
      <c r="AS731" s="23">
        <f ca="1">SQRT(Inputs!$B$38)*L731+SQRT(1-Inputs!$B$38)*_xlfn.NORM.S.INV(RAND())</f>
        <v>1.5056300065169399</v>
      </c>
      <c r="AT731" s="23">
        <f ca="1">SQRT(Inputs!$B$38)*M731+SQRT(1-Inputs!$B$38)*_xlfn.NORM.S.INV(RAND())</f>
        <v>-0.36576572626646009</v>
      </c>
      <c r="AU731" s="15">
        <f ca="1">Inputs!$B$6*EXP($B$8-0.5*C$5^2+C$5*N731)</f>
        <v>4038.2069559342062</v>
      </c>
      <c r="AV731" s="15">
        <f t="shared" ca="1" si="401"/>
        <v>5000.5855941261143</v>
      </c>
      <c r="AW731" s="15">
        <f t="shared" ca="1" si="402"/>
        <v>6857.1851676516162</v>
      </c>
      <c r="AX731" s="15">
        <f t="shared" ca="1" si="403"/>
        <v>6986.0444534682301</v>
      </c>
      <c r="AY731" s="15">
        <f t="shared" ca="1" si="404"/>
        <v>8915.9249729246712</v>
      </c>
      <c r="AZ731" s="15">
        <f t="shared" ca="1" si="405"/>
        <v>11682.073721983999</v>
      </c>
      <c r="BA731" s="15">
        <f t="shared" ca="1" si="406"/>
        <v>15903.697891095066</v>
      </c>
      <c r="BB731" s="15">
        <f t="shared" ca="1" si="407"/>
        <v>18000.242911925205</v>
      </c>
      <c r="BC731" s="15">
        <f t="shared" ca="1" si="408"/>
        <v>21170.521411258724</v>
      </c>
      <c r="BD731" s="15">
        <f t="shared" ca="1" si="409"/>
        <v>27990.519979308607</v>
      </c>
      <c r="BE731" s="15">
        <f t="shared" ca="1" si="410"/>
        <v>31526.557201411335</v>
      </c>
      <c r="BF731" s="15">
        <f ca="1">Inputs!$B$13*EXP($B$9-0.5*C$6^2+C$6*Y731)</f>
        <v>15094.620482964632</v>
      </c>
      <c r="BG731" s="15">
        <f t="shared" ca="1" si="411"/>
        <v>14507.986388250649</v>
      </c>
      <c r="BH731" s="15">
        <f t="shared" ca="1" si="412"/>
        <v>15773.464947155957</v>
      </c>
      <c r="BI731" s="15">
        <f t="shared" ca="1" si="413"/>
        <v>19171.444612911098</v>
      </c>
      <c r="BJ731" s="15">
        <f t="shared" ca="1" si="414"/>
        <v>29317.09473864808</v>
      </c>
      <c r="BK731" s="15">
        <f t="shared" ca="1" si="415"/>
        <v>37460.74601988036</v>
      </c>
      <c r="BL731" s="15">
        <f t="shared" ca="1" si="416"/>
        <v>43179.331721799237</v>
      </c>
      <c r="BM731" s="15">
        <f t="shared" ca="1" si="417"/>
        <v>43188.329218825216</v>
      </c>
      <c r="BN731" s="15">
        <f t="shared" ca="1" si="418"/>
        <v>67001.689489661221</v>
      </c>
      <c r="BO731" s="15">
        <f t="shared" ca="1" si="419"/>
        <v>97385.47966899992</v>
      </c>
      <c r="BP731" s="15">
        <f t="shared" ca="1" si="420"/>
        <v>120035.7899114137</v>
      </c>
      <c r="BQ731" s="15">
        <f ca="1">Inputs!$B$20*EXP($B$10-0.5*C$7^2+C$7*AJ731)</f>
        <v>2871.0028679708394</v>
      </c>
      <c r="BR731" s="15">
        <f t="shared" ca="1" si="421"/>
        <v>4460.9781703418139</v>
      </c>
      <c r="BS731" s="15">
        <f t="shared" ca="1" si="422"/>
        <v>5104.6252557449852</v>
      </c>
      <c r="BT731" s="15">
        <f t="shared" ca="1" si="423"/>
        <v>6960.905629252823</v>
      </c>
      <c r="BU731" s="15">
        <f t="shared" ca="1" si="424"/>
        <v>8222.602942268175</v>
      </c>
      <c r="BV731" s="15">
        <f t="shared" ca="1" si="425"/>
        <v>14544.403742191076</v>
      </c>
      <c r="BW731" s="15">
        <f t="shared" ca="1" si="426"/>
        <v>15291.832384591307</v>
      </c>
      <c r="BX731" s="15">
        <f t="shared" ca="1" si="427"/>
        <v>14087.005119375597</v>
      </c>
      <c r="BY731" s="15">
        <f t="shared" ca="1" si="428"/>
        <v>19709.122939470701</v>
      </c>
      <c r="BZ731" s="15">
        <f t="shared" ca="1" si="429"/>
        <v>36473.280531953926</v>
      </c>
      <c r="CA731" s="15">
        <f t="shared" ca="1" si="430"/>
        <v>48009.761701305215</v>
      </c>
      <c r="CB731" s="15">
        <f ca="1">(AU731*DCF!C$10-DCF!C$5*MAX(AU731*DCF!C$10,0)-MAX(AU731-Inputs!$B$6,0)/Inputs!$B$10)*DCF!C$6</f>
        <v>1037.0483574541397</v>
      </c>
      <c r="CC731" s="15">
        <f ca="1">(AV731*DCF!D$10-DCF!D$5*MAX(AV731*DCF!D$10,0)-MAX(AV731-AU731,0)/Inputs!$B$10)*DCF!D$6</f>
        <v>984.20801702801919</v>
      </c>
      <c r="CD731" s="15">
        <f ca="1">(AW731*DCF!E$10-DCF!E$5*MAX(AW731*DCF!E$10,0)-MAX(AW731-AV731,0)/Inputs!$B$10)*DCF!E$6</f>
        <v>1165.0317891493653</v>
      </c>
      <c r="CE731" s="15">
        <f ca="1">(AX731*DCF!F$10-DCF!F$5*MAX(AX731*DCF!F$10,0)-MAX(AX731-AW731,0)/Inputs!$B$10)*DCF!F$6</f>
        <v>1498.2299480681681</v>
      </c>
      <c r="CF731" s="15">
        <f ca="1">(AY731*DCF!G$10-DCF!G$5*MAX(AY731*DCF!G$10,0)-MAX(AY731-AX731,0)/Inputs!$B$10)*DCF!G$6</f>
        <v>1466.0794436686383</v>
      </c>
      <c r="CG731" s="15">
        <f ca="1">(AZ731*DCF!H$10-DCF!H$5*MAX(AZ731*DCF!H$10,0)-MAX(AZ731-AY731,0)/Inputs!$B$10)*DCF!H$6</f>
        <v>1776.9036922947857</v>
      </c>
      <c r="CH731" s="15">
        <f ca="1">(BA731*DCF!I$10-DCF!I$5*MAX(BA731*DCF!I$10,0)-MAX(BA731-AZ731,0)/Inputs!$B$10)*DCF!I$6</f>
        <v>2212.5311599618817</v>
      </c>
      <c r="CI731" s="15">
        <f ca="1">(BB731*DCF!J$10-DCF!J$5*MAX(BB731*DCF!J$10,0)-MAX(BB731-BA731,0)/Inputs!$B$10)*DCF!J$6</f>
        <v>2771.1866004703661</v>
      </c>
      <c r="CJ731" s="15">
        <f ca="1">(BC731*DCF!K$10-DCF!K$5*MAX(BC731*DCF!K$10,0)-MAX(BC731-BB731,0)/Inputs!$B$10)*DCF!K$6</f>
        <v>2964.3232172825315</v>
      </c>
      <c r="CK731" s="15">
        <f ca="1">(BD731*DCF!L$10-DCF!L$5*MAX(BD731*DCF!L$10,0)-MAX(BD731-BC731,0)/Inputs!$B$10)*DCF!L$6</f>
        <v>3339.5664394399919</v>
      </c>
      <c r="CL731" s="15">
        <f ca="1">(BE731*DCF!M$10-DCF!M$5*MAX(BE731*DCF!M$10,0)-MAX(BE731-BD731,0)/Inputs!$B$10)*DCF!M$6</f>
        <v>4026.3875586676559</v>
      </c>
      <c r="CM731" s="15">
        <f ca="1">(BF731*DCF!C$28-DCF!C$5*MAX(BF731*DCF!C$28,0)-MAX(BF731-Inputs!$B$13,0)/Inputs!$B$17)*DCF!C$6</f>
        <v>3750.5157879627495</v>
      </c>
      <c r="CN731" s="15">
        <f ca="1">(BG731*DCF!D$28-DCF!D$5*MAX(BG731*DCF!D$28,0)-MAX(BG731-BF731,0)/Inputs!$B$17)*DCF!D$6</f>
        <v>4272.9366007868293</v>
      </c>
      <c r="CO731" s="15">
        <f ca="1">(BH731*DCF!E$28-DCF!E$5*MAX(BH731*DCF!E$28,0)-MAX(BH731-BG731,0)/Inputs!$B$17)*DCF!E$6</f>
        <v>4217.9177374226483</v>
      </c>
      <c r="CP731" s="15">
        <f ca="1">(BI731*DCF!F$28-DCF!F$5*MAX(BI731*DCF!F$28,0)-MAX(BI731-BH731,0)/Inputs!$B$17)*DCF!F$6</f>
        <v>4585.8863127028671</v>
      </c>
      <c r="CQ731" s="15">
        <f ca="1">(BJ731*DCF!G$28-DCF!G$5*MAX(BJ731*DCF!G$28,0)-MAX(BJ731-BI731,0)/Inputs!$B$17)*DCF!G$6</f>
        <v>5900.1445337353925</v>
      </c>
      <c r="CR731" s="15">
        <f ca="1">(BK731*DCF!H$28-DCF!H$5*MAX(BK731*DCF!H$28,0)-MAX(BK731-BJ731,0)/Inputs!$B$17)*DCF!H$6</f>
        <v>7999.1609156130617</v>
      </c>
      <c r="CS731" s="15">
        <f ca="1">(BL731*DCF!I$28-DCF!I$5*MAX(BL731*DCF!I$28,0)-MAX(BL731-BK731,0)/Inputs!$B$17)*DCF!I$6</f>
        <v>9332.9586300311494</v>
      </c>
      <c r="CT731" s="15">
        <f ca="1">(BM731*DCF!J$28-DCF!J$5*MAX(BM731*DCF!J$28,0)-MAX(BM731-BL731,0)/Inputs!$B$17)*DCF!J$6</f>
        <v>9633.3897617408074</v>
      </c>
      <c r="CU731" s="15">
        <f ca="1">(BN731*DCF!K$28-DCF!K$5*MAX(BN731*DCF!K$28,0)-MAX(BN731-BM731,0)/Inputs!$B$17)*DCF!K$6</f>
        <v>11232.813962219372</v>
      </c>
      <c r="CV731" s="15">
        <f ca="1">(BO731*DCF!L$28-DCF!L$5*MAX(BO731*DCF!L$28,0)-MAX(BO731-BN731,0)/Inputs!$B$17)*DCF!L$6</f>
        <v>15992.470779547881</v>
      </c>
      <c r="CW731" s="15">
        <f ca="1">(BP731*DCF!M$28-DCF!M$5*MAX(BP731*DCF!M$28,0)-MAX(BP731-BO731,0)/Inputs!$B$17)*DCF!M$6</f>
        <v>20217.209461938157</v>
      </c>
      <c r="CX731" s="15">
        <f ca="1">(BQ731*DCF!C$46-DCF!C$5*MAX(BQ731*DCF!C$46,0)-MAX(BQ731-Inputs!$B$20,0)/Inputs!$B$24)*DCF!C$6</f>
        <v>-663.0491611941892</v>
      </c>
      <c r="CY731" s="15">
        <f ca="1">(BR731*DCF!D$46-DCF!D$5*MAX(BR731*DCF!D$46,0)-MAX(BR731-BQ731,0)/Inputs!$B$24)*DCF!D$6</f>
        <v>-1439.8142058500287</v>
      </c>
      <c r="CZ731" s="15">
        <f ca="1">(BS731*DCF!E$46-DCF!E$5*MAX(BS731*DCF!E$46,0)-MAX(BS731-BR731,0)/Inputs!$B$24)*DCF!E$6</f>
        <v>-857.33878605316443</v>
      </c>
      <c r="DA731" s="15">
        <f ca="1">(BT731*DCF!F$46-DCF!F$5*MAX(BT731*DCF!F$46,0)-MAX(BT731-BS731,0)/Inputs!$B$24)*DCF!F$6</f>
        <v>-1182.8675236180054</v>
      </c>
      <c r="DB731" s="15">
        <f ca="1">(BU731*DCF!G$46-DCF!G$5*MAX(BU731*DCF!G$46,0)-MAX(BU731-BT731,0)/Inputs!$B$24)*DCF!G$6</f>
        <v>-701.00216510140558</v>
      </c>
      <c r="DC731" s="15">
        <f ca="1">(BV731*DCF!H$46-DCF!H$5*MAX(BV731*DCF!H$46,0)-MAX(BV731-BU731,0)/Inputs!$B$24)*DCF!H$6</f>
        <v>-1964.4608642598917</v>
      </c>
      <c r="DD731" s="15">
        <f ca="1">(BW731*DCF!I$46-DCF!I$5*MAX(BW731*DCF!I$46,0)-MAX(BW731-BV731,0)/Inputs!$B$24)*DCF!I$6</f>
        <v>138.61294706076913</v>
      </c>
      <c r="DE731" s="15">
        <f ca="1">(BX731*DCF!J$46-DCF!J$5*MAX(BX731*DCF!J$46,0)-MAX(BX731-BW731,0)/Inputs!$B$24)*DCF!J$6</f>
        <v>590.91089808811432</v>
      </c>
      <c r="DF731" s="15">
        <f ca="1">(BY731*DCF!K$46-DCF!K$5*MAX(BY731*DCF!K$46,0)-MAX(BY731-BX731,0)/Inputs!$B$24)*DCF!K$6</f>
        <v>-251.41829032867952</v>
      </c>
      <c r="DG731" s="15">
        <f ca="1">(BZ731*DCF!L$46-DCF!L$5*MAX(BZ731*DCF!L$46,0)-MAX(BZ731-BY731,0)/Inputs!$B$24)*DCF!L$6</f>
        <v>-1272.5553099798533</v>
      </c>
      <c r="DH731" s="15">
        <f ca="1">(CA731*DCF!M$46-DCF!M$5*MAX(CA731*DCF!M$46,0)-MAX(CA731-BZ731,0)/Inputs!$B$24)*DCF!M$6</f>
        <v>1352.0039552963756</v>
      </c>
      <c r="DI731" s="15">
        <f ca="1">SUM(CB731:CL731)+BE731*DCF!M$10*(1+Inputs!$B$30)*(1-Inputs!$B$33)*(1-Inputs!$B$30/Inputs!$B$31)/(Inputs!$B$29-Inputs!$B$30)*DCF!M$6</f>
        <v>110980.32181057321</v>
      </c>
      <c r="DJ731" s="15">
        <f ca="1">SUM(CM731:CW731)+BP731*DCF!M$28*(1+Inputs!$B$30)*(1-Inputs!$B$33)*(1-Inputs!$B$30/Inputs!$B$31)/(Inputs!$B$29-Inputs!$B$30)*DCF!M$6</f>
        <v>542550.32532698079</v>
      </c>
      <c r="DK731" s="15">
        <f ca="1">SUM(CX731:DH731)+CA731*DCF!M$46*(1+Inputs!$B$30)*(1-Inputs!$B$33)*(1-Inputs!$B$30/Inputs!$B$31)/(Inputs!$B$29-Inputs!$B$30)*DCF!M$6</f>
        <v>67977.800204119369</v>
      </c>
      <c r="DM731" s="15">
        <f ca="1">DI731+DJ731+DK731+Inputs!$B$34+Inputs!$B$36-Inputs!$B$35</f>
        <v>798359.44734167343</v>
      </c>
    </row>
    <row r="732" spans="1:117" x14ac:dyDescent="0.75">
      <c r="A732" s="11">
        <v>719</v>
      </c>
      <c r="C732" s="23">
        <f t="shared" ca="1" si="431"/>
        <v>-0.67780251651798307</v>
      </c>
      <c r="D732" s="23">
        <f t="shared" ca="1" si="431"/>
        <v>-0.77930017339373892</v>
      </c>
      <c r="E732" s="23">
        <f t="shared" ca="1" si="431"/>
        <v>0.49114403529700301</v>
      </c>
      <c r="F732" s="23">
        <f t="shared" ca="1" si="431"/>
        <v>0.95166794389997145</v>
      </c>
      <c r="G732" s="23">
        <f t="shared" ca="1" si="431"/>
        <v>1.7572631153662706</v>
      </c>
      <c r="H732" s="23">
        <f t="shared" ca="1" si="431"/>
        <v>-0.19162808089916514</v>
      </c>
      <c r="I732" s="23">
        <f t="shared" ca="1" si="431"/>
        <v>0.38257519455327377</v>
      </c>
      <c r="J732" s="23">
        <f t="shared" ca="1" si="431"/>
        <v>0.37804214358058702</v>
      </c>
      <c r="K732" s="23">
        <f t="shared" ca="1" si="431"/>
        <v>-1.0618762879581223</v>
      </c>
      <c r="L732" s="23">
        <f t="shared" ca="1" si="431"/>
        <v>-0.9061017921208866</v>
      </c>
      <c r="M732" s="23">
        <f t="shared" ca="1" si="431"/>
        <v>-0.89681524831364812</v>
      </c>
      <c r="N732" s="23">
        <f ca="1">SQRT(Inputs!$B$38)*C732+SQRT(1-Inputs!$B$38)*_xlfn.NORM.S.INV(RAND())</f>
        <v>-1.1883400621329319</v>
      </c>
      <c r="O732" s="23">
        <f ca="1">SQRT(Inputs!$B$38)*D732+SQRT(1-Inputs!$B$38)*_xlfn.NORM.S.INV(RAND())</f>
        <v>-0.22853527585933178</v>
      </c>
      <c r="P732" s="23">
        <f ca="1">SQRT(Inputs!$B$38)*E732+SQRT(1-Inputs!$B$38)*_xlfn.NORM.S.INV(RAND())</f>
        <v>1.4478176222428769</v>
      </c>
      <c r="Q732" s="23">
        <f ca="1">SQRT(Inputs!$B$38)*F732+SQRT(1-Inputs!$B$38)*_xlfn.NORM.S.INV(RAND())</f>
        <v>0.38035468699937991</v>
      </c>
      <c r="R732" s="23">
        <f ca="1">SQRT(Inputs!$B$38)*G732+SQRT(1-Inputs!$B$38)*_xlfn.NORM.S.INV(RAND())</f>
        <v>0.35704921244907351</v>
      </c>
      <c r="S732" s="23">
        <f ca="1">SQRT(Inputs!$B$38)*H732+SQRT(1-Inputs!$B$38)*_xlfn.NORM.S.INV(RAND())</f>
        <v>6.4008027712743429E-2</v>
      </c>
      <c r="T732" s="23">
        <f ca="1">SQRT(Inputs!$B$38)*I732+SQRT(1-Inputs!$B$38)*_xlfn.NORM.S.INV(RAND())</f>
        <v>0.65816547496683819</v>
      </c>
      <c r="U732" s="23">
        <f ca="1">SQRT(Inputs!$B$38)*J732+SQRT(1-Inputs!$B$38)*_xlfn.NORM.S.INV(RAND())</f>
        <v>0.58600914991185737</v>
      </c>
      <c r="V732" s="23">
        <f ca="1">SQRT(Inputs!$B$38)*K732+SQRT(1-Inputs!$B$38)*_xlfn.NORM.S.INV(RAND())</f>
        <v>-0.96036876997206666</v>
      </c>
      <c r="W732" s="23">
        <f ca="1">SQRT(Inputs!$B$38)*L732+SQRT(1-Inputs!$B$38)*_xlfn.NORM.S.INV(RAND())</f>
        <v>-1.2686710505559882</v>
      </c>
      <c r="X732" s="23">
        <f ca="1">SQRT(Inputs!$B$38)*M732+SQRT(1-Inputs!$B$38)*_xlfn.NORM.S.INV(RAND())</f>
        <v>-1.3962201275261397</v>
      </c>
      <c r="Y732" s="23">
        <f ca="1">SQRT(Inputs!$B$38)*C732+SQRT(1-Inputs!$B$38)*_xlfn.NORM.S.INV(RAND())</f>
        <v>8.7547003599667717E-2</v>
      </c>
      <c r="Z732" s="23">
        <f ca="1">SQRT(Inputs!$B$38)*D732+SQRT(1-Inputs!$B$38)*_xlfn.NORM.S.INV(RAND())</f>
        <v>-0.50312808988061242</v>
      </c>
      <c r="AA732" s="23">
        <f ca="1">SQRT(Inputs!$B$38)*E732+SQRT(1-Inputs!$B$38)*_xlfn.NORM.S.INV(RAND())</f>
        <v>0.49544146834804809</v>
      </c>
      <c r="AB732" s="23">
        <f ca="1">SQRT(Inputs!$B$38)*F732+SQRT(1-Inputs!$B$38)*_xlfn.NORM.S.INV(RAND())</f>
        <v>1.06979486914797</v>
      </c>
      <c r="AC732" s="23">
        <f ca="1">SQRT(Inputs!$B$38)*G732+SQRT(1-Inputs!$B$38)*_xlfn.NORM.S.INV(RAND())</f>
        <v>0.58359779103752518</v>
      </c>
      <c r="AD732" s="23">
        <f ca="1">SQRT(Inputs!$B$38)*H732+SQRT(1-Inputs!$B$38)*_xlfn.NORM.S.INV(RAND())</f>
        <v>-1.6743496963604072</v>
      </c>
      <c r="AE732" s="23">
        <f ca="1">SQRT(Inputs!$B$38)*I732+SQRT(1-Inputs!$B$38)*_xlfn.NORM.S.INV(RAND())</f>
        <v>0.69655237495525779</v>
      </c>
      <c r="AF732" s="23">
        <f ca="1">SQRT(Inputs!$B$38)*J732+SQRT(1-Inputs!$B$38)*_xlfn.NORM.S.INV(RAND())</f>
        <v>0.70755061915333628</v>
      </c>
      <c r="AG732" s="23">
        <f ca="1">SQRT(Inputs!$B$38)*K732+SQRT(1-Inputs!$B$38)*_xlfn.NORM.S.INV(RAND())</f>
        <v>-1.250634711910273</v>
      </c>
      <c r="AH732" s="23">
        <f ca="1">SQRT(Inputs!$B$38)*L732+SQRT(1-Inputs!$B$38)*_xlfn.NORM.S.INV(RAND())</f>
        <v>-1.2506781038857659</v>
      </c>
      <c r="AI732" s="23">
        <f ca="1">SQRT(Inputs!$B$38)*M732+SQRT(1-Inputs!$B$38)*_xlfn.NORM.S.INV(RAND())</f>
        <v>1.6872479760920442</v>
      </c>
      <c r="AJ732" s="23">
        <f ca="1">SQRT(Inputs!$B$38)*C732+SQRT(1-Inputs!$B$38)*_xlfn.NORM.S.INV(RAND())</f>
        <v>-1.1306536298192396</v>
      </c>
      <c r="AK732" s="23">
        <f ca="1">SQRT(Inputs!$B$38)*D732+SQRT(1-Inputs!$B$38)*_xlfn.NORM.S.INV(RAND())</f>
        <v>0.93478010980636894</v>
      </c>
      <c r="AL732" s="23">
        <f ca="1">SQRT(Inputs!$B$38)*E732+SQRT(1-Inputs!$B$38)*_xlfn.NORM.S.INV(RAND())</f>
        <v>-0.59264703370036542</v>
      </c>
      <c r="AM732" s="23">
        <f ca="1">SQRT(Inputs!$B$38)*F732+SQRT(1-Inputs!$B$38)*_xlfn.NORM.S.INV(RAND())</f>
        <v>1.5916663806077835</v>
      </c>
      <c r="AN732" s="23">
        <f ca="1">SQRT(Inputs!$B$38)*G732+SQRT(1-Inputs!$B$38)*_xlfn.NORM.S.INV(RAND())</f>
        <v>0.99047843422231163</v>
      </c>
      <c r="AO732" s="23">
        <f ca="1">SQRT(Inputs!$B$38)*H732+SQRT(1-Inputs!$B$38)*_xlfn.NORM.S.INV(RAND())</f>
        <v>1.1564489872053976</v>
      </c>
      <c r="AP732" s="23">
        <f ca="1">SQRT(Inputs!$B$38)*I732+SQRT(1-Inputs!$B$38)*_xlfn.NORM.S.INV(RAND())</f>
        <v>1.3715949388405624</v>
      </c>
      <c r="AQ732" s="23">
        <f ca="1">SQRT(Inputs!$B$38)*J732+SQRT(1-Inputs!$B$38)*_xlfn.NORM.S.INV(RAND())</f>
        <v>-0.47843632511083711</v>
      </c>
      <c r="AR732" s="23">
        <f ca="1">SQRT(Inputs!$B$38)*K732+SQRT(1-Inputs!$B$38)*_xlfn.NORM.S.INV(RAND())</f>
        <v>-0.82121436970057871</v>
      </c>
      <c r="AS732" s="23">
        <f ca="1">SQRT(Inputs!$B$38)*L732+SQRT(1-Inputs!$B$38)*_xlfn.NORM.S.INV(RAND())</f>
        <v>1.5629745552385448</v>
      </c>
      <c r="AT732" s="23">
        <f ca="1">SQRT(Inputs!$B$38)*M732+SQRT(1-Inputs!$B$38)*_xlfn.NORM.S.INV(RAND())</f>
        <v>-1.0146322712646212</v>
      </c>
      <c r="AU732" s="15">
        <f ca="1">Inputs!$B$6*EXP($B$8-0.5*C$5^2+C$5*N732)</f>
        <v>4093.8951523565329</v>
      </c>
      <c r="AV732" s="15">
        <f t="shared" ca="1" si="401"/>
        <v>4818.5726764033279</v>
      </c>
      <c r="AW732" s="15">
        <f t="shared" ca="1" si="402"/>
        <v>7142.4560906004335</v>
      </c>
      <c r="AX732" s="15">
        <f t="shared" ca="1" si="403"/>
        <v>9144.5995593753814</v>
      </c>
      <c r="AY732" s="15">
        <f t="shared" ca="1" si="404"/>
        <v>11651.49981888523</v>
      </c>
      <c r="AZ732" s="15">
        <f t="shared" ca="1" si="405"/>
        <v>14350.896040613497</v>
      </c>
      <c r="BA732" s="15">
        <f t="shared" ca="1" si="406"/>
        <v>18814.183783365748</v>
      </c>
      <c r="BB732" s="15">
        <f t="shared" ca="1" si="407"/>
        <v>24427.173936204297</v>
      </c>
      <c r="BC732" s="15">
        <f t="shared" ca="1" si="408"/>
        <v>27268.30354290723</v>
      </c>
      <c r="BD732" s="15">
        <f t="shared" ca="1" si="409"/>
        <v>29668.311763804348</v>
      </c>
      <c r="BE732" s="15">
        <f t="shared" ca="1" si="410"/>
        <v>32013.434318306216</v>
      </c>
      <c r="BF732" s="15">
        <f ca="1">Inputs!$B$13*EXP($B$9-0.5*C$6^2+C$6*Y732)</f>
        <v>14073.167123934054</v>
      </c>
      <c r="BG732" s="15">
        <f t="shared" ca="1" si="411"/>
        <v>15662.980149751416</v>
      </c>
      <c r="BH732" s="15">
        <f t="shared" ca="1" si="412"/>
        <v>20776.259018924233</v>
      </c>
      <c r="BI732" s="15">
        <f t="shared" ca="1" si="413"/>
        <v>29985.690246571041</v>
      </c>
      <c r="BJ732" s="15">
        <f t="shared" ca="1" si="414"/>
        <v>39986.703849224061</v>
      </c>
      <c r="BK732" s="15">
        <f t="shared" ca="1" si="415"/>
        <v>39072.569164678622</v>
      </c>
      <c r="BL732" s="15">
        <f t="shared" ca="1" si="416"/>
        <v>52529.961507952554</v>
      </c>
      <c r="BM732" s="15">
        <f t="shared" ca="1" si="417"/>
        <v>70503.152879531219</v>
      </c>
      <c r="BN732" s="15">
        <f t="shared" ca="1" si="418"/>
        <v>74641.667009891549</v>
      </c>
      <c r="BO732" s="15">
        <f t="shared" ca="1" si="419"/>
        <v>79412.560669836792</v>
      </c>
      <c r="BP732" s="15">
        <f t="shared" ca="1" si="420"/>
        <v>118331.53147545688</v>
      </c>
      <c r="BQ732" s="15">
        <f ca="1">Inputs!$B$20*EXP($B$10-0.5*C$7^2+C$7*AJ732)</f>
        <v>2872.4063782135654</v>
      </c>
      <c r="BR732" s="15">
        <f t="shared" ca="1" si="421"/>
        <v>5244.6008312586882</v>
      </c>
      <c r="BS732" s="15">
        <f t="shared" ca="1" si="422"/>
        <v>6057.8592411740783</v>
      </c>
      <c r="BT732" s="15">
        <f t="shared" ca="1" si="423"/>
        <v>12680.974936345969</v>
      </c>
      <c r="BU732" s="15">
        <f t="shared" ca="1" si="424"/>
        <v>22333.86431794539</v>
      </c>
      <c r="BV732" s="15">
        <f t="shared" ca="1" si="425"/>
        <v>40321.334489769739</v>
      </c>
      <c r="BW732" s="15">
        <f t="shared" ca="1" si="426"/>
        <v>75217.964962759375</v>
      </c>
      <c r="BX732" s="15">
        <f t="shared" ca="1" si="427"/>
        <v>95582.6295706081</v>
      </c>
      <c r="BY732" s="15">
        <f t="shared" ca="1" si="428"/>
        <v>114454.79816705587</v>
      </c>
      <c r="BZ732" s="15">
        <f t="shared" ca="1" si="429"/>
        <v>214052.25491980932</v>
      </c>
      <c r="CA732" s="15">
        <f t="shared" ca="1" si="430"/>
        <v>251072.18223393158</v>
      </c>
      <c r="CB732" s="15">
        <f ca="1">(AU732*DCF!C$10-DCF!C$5*MAX(AU732*DCF!C$10,0)-MAX(AU732-Inputs!$B$6,0)/Inputs!$B$10)*DCF!C$6</f>
        <v>1049.2657529947774</v>
      </c>
      <c r="CC732" s="15">
        <f ca="1">(AV732*DCF!D$10-DCF!D$5*MAX(AV732*DCF!D$10,0)-MAX(AV732-AU732,0)/Inputs!$B$10)*DCF!D$6</f>
        <v>997.80079703432</v>
      </c>
      <c r="CD732" s="15">
        <f ca="1">(AW732*DCF!E$10-DCF!E$5*MAX(AW732*DCF!E$10,0)-MAX(AW732-AV732,0)/Inputs!$B$10)*DCF!E$6</f>
        <v>1125.6446322004449</v>
      </c>
      <c r="CE732" s="15">
        <f ca="1">(AX732*DCF!F$10-DCF!F$5*MAX(AX732*DCF!F$10,0)-MAX(AX732-AW732,0)/Inputs!$B$10)*DCF!F$6</f>
        <v>1579.6550933228823</v>
      </c>
      <c r="CF732" s="15">
        <f ca="1">(AY732*DCF!G$10-DCF!G$5*MAX(AY732*DCF!G$10,0)-MAX(AY732-AX732,0)/Inputs!$B$10)*DCF!G$6</f>
        <v>1918.8037047084474</v>
      </c>
      <c r="CG732" s="15">
        <f ca="1">(AZ732*DCF!H$10-DCF!H$5*MAX(AZ732*DCF!H$10,0)-MAX(AZ732-AY732,0)/Inputs!$B$10)*DCF!H$6</f>
        <v>2306.9105676796721</v>
      </c>
      <c r="CH732" s="15">
        <f ca="1">(BA732*DCF!I$10-DCF!I$5*MAX(BA732*DCF!I$10,0)-MAX(BA732-AZ732,0)/Inputs!$B$10)*DCF!I$6</f>
        <v>2704.5294644269957</v>
      </c>
      <c r="CI732" s="15">
        <f ca="1">(BB732*DCF!J$10-DCF!J$5*MAX(BB732*DCF!J$10,0)-MAX(BB732-BA732,0)/Inputs!$B$10)*DCF!J$6</f>
        <v>3341.2035634098388</v>
      </c>
      <c r="CJ732" s="15">
        <f ca="1">(BC732*DCF!K$10-DCF!K$5*MAX(BC732*DCF!K$10,0)-MAX(BC732-BB732,0)/Inputs!$B$10)*DCF!K$6</f>
        <v>3992.0440439356926</v>
      </c>
      <c r="CK732" s="15">
        <f ca="1">(BD732*DCF!L$10-DCF!L$5*MAX(BD732*DCF!L$10,0)-MAX(BD732-BC732,0)/Inputs!$B$10)*DCF!L$6</f>
        <v>4164.1856631472456</v>
      </c>
      <c r="CL732" s="15">
        <f ca="1">(BE732*DCF!M$10-DCF!M$5*MAX(BE732*DCF!M$10,0)-MAX(BE732-BD732,0)/Inputs!$B$10)*DCF!M$6</f>
        <v>4237.359699010346</v>
      </c>
      <c r="CM732" s="15">
        <f ca="1">(BF732*DCF!C$28-DCF!C$5*MAX(BF732*DCF!C$28,0)-MAX(BF732-Inputs!$B$13,0)/Inputs!$B$17)*DCF!C$6</f>
        <v>3674.6763902067728</v>
      </c>
      <c r="CN732" s="15">
        <f ca="1">(BG732*DCF!D$28-DCF!D$5*MAX(BG732*DCF!D$28,0)-MAX(BG732-BF732,0)/Inputs!$B$17)*DCF!D$6</f>
        <v>4273.928891370907</v>
      </c>
      <c r="CO732" s="15">
        <f ca="1">(BH732*DCF!E$28-DCF!E$5*MAX(BH732*DCF!E$28,0)-MAX(BH732-BG732,0)/Inputs!$B$17)*DCF!E$6</f>
        <v>4876.4496234969311</v>
      </c>
      <c r="CP732" s="15">
        <f ca="1">(BI732*DCF!F$28-DCF!F$5*MAX(BI732*DCF!F$28,0)-MAX(BI732-BH732,0)/Inputs!$B$17)*DCF!F$6</f>
        <v>6463.6025318430657</v>
      </c>
      <c r="CQ732" s="15">
        <f ca="1">(BJ732*DCF!G$28-DCF!G$5*MAX(BJ732*DCF!G$28,0)-MAX(BJ732-BI732,0)/Inputs!$B$17)*DCF!G$6</f>
        <v>8692.7820019137289</v>
      </c>
      <c r="CR732" s="15">
        <f ca="1">(BK732*DCF!H$28-DCF!H$5*MAX(BK732*DCF!H$28,0)-MAX(BK732-BJ732,0)/Inputs!$B$17)*DCF!H$6</f>
        <v>9663.0774314601531</v>
      </c>
      <c r="CS732" s="15">
        <f ca="1">(BL732*DCF!I$28-DCF!I$5*MAX(BL732*DCF!I$28,0)-MAX(BL732-BK732,0)/Inputs!$B$17)*DCF!I$6</f>
        <v>10421.031619630654</v>
      </c>
      <c r="CT732" s="15">
        <f ca="1">(BM732*DCF!J$28-DCF!J$5*MAX(BM732*DCF!J$28,0)-MAX(BM732-BL732,0)/Inputs!$B$17)*DCF!J$6</f>
        <v>13344.957655903598</v>
      </c>
      <c r="CU732" s="15">
        <f ca="1">(BN732*DCF!K$28-DCF!K$5*MAX(BN732*DCF!K$28,0)-MAX(BN732-BM732,0)/Inputs!$B$17)*DCF!K$6</f>
        <v>15256.155699268187</v>
      </c>
      <c r="CV732" s="15">
        <f ca="1">(BO732*DCF!L$28-DCF!L$5*MAX(BO732*DCF!L$28,0)-MAX(BO732-BN732,0)/Inputs!$B$17)*DCF!L$6</f>
        <v>15304.638140219873</v>
      </c>
      <c r="CW732" s="15">
        <f ca="1">(BP732*DCF!M$28-DCF!M$5*MAX(BP732*DCF!M$28,0)-MAX(BP732-BO732,0)/Inputs!$B$17)*DCF!M$6</f>
        <v>18196.02008418275</v>
      </c>
      <c r="CX732" s="15">
        <f ca="1">(BQ732*DCF!C$46-DCF!C$5*MAX(BQ732*DCF!C$46,0)-MAX(BQ732-Inputs!$B$20,0)/Inputs!$B$24)*DCF!C$6</f>
        <v>-663.37329750890649</v>
      </c>
      <c r="CY732" s="15">
        <f ca="1">(BR732*DCF!D$46-DCF!D$5*MAX(BR732*DCF!D$46,0)-MAX(BR732-BQ732,0)/Inputs!$B$24)*DCF!D$6</f>
        <v>-1907.326738336051</v>
      </c>
      <c r="CZ732" s="15">
        <f ca="1">(BS732*DCF!E$46-DCF!E$5*MAX(BS732*DCF!E$46,0)-MAX(BS732-BR732,0)/Inputs!$B$24)*DCF!E$6</f>
        <v>-1036.9164793318512</v>
      </c>
      <c r="DA732" s="15">
        <f ca="1">(BT732*DCF!F$46-DCF!F$5*MAX(BT732*DCF!F$46,0)-MAX(BT732-BS732,0)/Inputs!$B$24)*DCF!F$6</f>
        <v>-3335.1945673750115</v>
      </c>
      <c r="DB732" s="15">
        <f ca="1">(BU732*DCF!G$46-DCF!G$5*MAX(BU732*DCF!G$46,0)-MAX(BU732-BT732,0)/Inputs!$B$24)*DCF!G$6</f>
        <v>-3998.3083394907899</v>
      </c>
      <c r="DC732" s="15">
        <f ca="1">(BV732*DCF!H$46-DCF!H$5*MAX(BV732*DCF!H$46,0)-MAX(BV732-BU732,0)/Inputs!$B$24)*DCF!H$6</f>
        <v>-5589.49614483614</v>
      </c>
      <c r="DD732" s="15">
        <f ca="1">(BW732*DCF!I$46-DCF!I$5*MAX(BW732*DCF!I$46,0)-MAX(BW732-BV732,0)/Inputs!$B$24)*DCF!I$6</f>
        <v>-8280.2845604516442</v>
      </c>
      <c r="DE732" s="15">
        <f ca="1">(BX732*DCF!J$46-DCF!J$5*MAX(BX732*DCF!J$46,0)-MAX(BX732-BW732,0)/Inputs!$B$24)*DCF!J$6</f>
        <v>-1390.9494272499526</v>
      </c>
      <c r="DF732" s="15">
        <f ca="1">(BY732*DCF!K$46-DCF!K$5*MAX(BY732*DCF!K$46,0)-MAX(BY732-BX732,0)/Inputs!$B$24)*DCF!K$6</f>
        <v>1914.8610546019152</v>
      </c>
      <c r="DG732" s="15">
        <f ca="1">(BZ732*DCF!L$46-DCF!L$5*MAX(BZ732*DCF!L$46,0)-MAX(BZ732-BY732,0)/Inputs!$B$24)*DCF!L$6</f>
        <v>-7742.7926603250062</v>
      </c>
      <c r="DH732" s="15">
        <f ca="1">(CA732*DCF!M$46-DCF!M$5*MAX(CA732*DCF!M$46,0)-MAX(CA732-BZ732,0)/Inputs!$B$24)*DCF!M$6</f>
        <v>11943.828219557025</v>
      </c>
      <c r="DI732" s="15">
        <f ca="1">SUM(CB732:CL732)+BE732*DCF!M$10*(1+Inputs!$B$30)*(1-Inputs!$B$33)*(1-Inputs!$B$30/Inputs!$B$31)/(Inputs!$B$29-Inputs!$B$30)*DCF!M$6</f>
        <v>116511.21402356013</v>
      </c>
      <c r="DJ732" s="15">
        <f ca="1">SUM(CM732:CW732)+BP732*DCF!M$28*(1+Inputs!$B$30)*(1-Inputs!$B$33)*(1-Inputs!$B$30/Inputs!$B$31)/(Inputs!$B$29-Inputs!$B$30)*DCF!M$6</f>
        <v>549258.27589443978</v>
      </c>
      <c r="DK732" s="15">
        <f ca="1">SUM(CX732:DH732)+CA732*DCF!M$46*(1+Inputs!$B$30)*(1-Inputs!$B$33)*(1-Inputs!$B$30/Inputs!$B$31)/(Inputs!$B$29-Inputs!$B$30)*DCF!M$6</f>
        <v>368101.38219421485</v>
      </c>
      <c r="DM732" s="15">
        <f ca="1">DI732+DJ732+DK732+Inputs!$B$34+Inputs!$B$36-Inputs!$B$35</f>
        <v>1110721.8721122148</v>
      </c>
    </row>
    <row r="733" spans="1:117" x14ac:dyDescent="0.75">
      <c r="A733" s="11">
        <v>720</v>
      </c>
      <c r="C733" s="23">
        <f t="shared" ca="1" si="431"/>
        <v>4.8302270166606369E-2</v>
      </c>
      <c r="D733" s="23">
        <f t="shared" ca="1" si="431"/>
        <v>1.4519860283723078</v>
      </c>
      <c r="E733" s="23">
        <f t="shared" ca="1" si="431"/>
        <v>1.7600328358959674</v>
      </c>
      <c r="F733" s="23">
        <f t="shared" ca="1" si="431"/>
        <v>-1.0840148932399944</v>
      </c>
      <c r="G733" s="23">
        <f t="shared" ca="1" si="431"/>
        <v>0.59117099220133218</v>
      </c>
      <c r="H733" s="23">
        <f t="shared" ca="1" si="431"/>
        <v>-5.4410328191695841E-2</v>
      </c>
      <c r="I733" s="23">
        <f t="shared" ca="1" si="431"/>
        <v>-0.26659215872240005</v>
      </c>
      <c r="J733" s="23">
        <f t="shared" ca="1" si="431"/>
        <v>-0.26853296942865157</v>
      </c>
      <c r="K733" s="23">
        <f t="shared" ca="1" si="431"/>
        <v>-0.76490779126200814</v>
      </c>
      <c r="L733" s="23">
        <f t="shared" ca="1" si="431"/>
        <v>8.2554363727196392E-2</v>
      </c>
      <c r="M733" s="23">
        <f t="shared" ca="1" si="431"/>
        <v>1.5282962797787771</v>
      </c>
      <c r="N733" s="23">
        <f ca="1">SQRT(Inputs!$B$38)*C733+SQRT(1-Inputs!$B$38)*_xlfn.NORM.S.INV(RAND())</f>
        <v>-0.89106721959431767</v>
      </c>
      <c r="O733" s="23">
        <f ca="1">SQRT(Inputs!$B$38)*D733+SQRT(1-Inputs!$B$38)*_xlfn.NORM.S.INV(RAND())</f>
        <v>1.502863234779622</v>
      </c>
      <c r="P733" s="23">
        <f ca="1">SQRT(Inputs!$B$38)*E733+SQRT(1-Inputs!$B$38)*_xlfn.NORM.S.INV(RAND())</f>
        <v>2.34513274895694</v>
      </c>
      <c r="Q733" s="23">
        <f ca="1">SQRT(Inputs!$B$38)*F733+SQRT(1-Inputs!$B$38)*_xlfn.NORM.S.INV(RAND())</f>
        <v>0.30940583105100039</v>
      </c>
      <c r="R733" s="23">
        <f ca="1">SQRT(Inputs!$B$38)*G733+SQRT(1-Inputs!$B$38)*_xlfn.NORM.S.INV(RAND())</f>
        <v>1.3667944132542338</v>
      </c>
      <c r="S733" s="23">
        <f ca="1">SQRT(Inputs!$B$38)*H733+SQRT(1-Inputs!$B$38)*_xlfn.NORM.S.INV(RAND())</f>
        <v>0.19517255780665718</v>
      </c>
      <c r="T733" s="23">
        <f ca="1">SQRT(Inputs!$B$38)*I733+SQRT(1-Inputs!$B$38)*_xlfn.NORM.S.INV(RAND())</f>
        <v>0.68943393851724355</v>
      </c>
      <c r="U733" s="23">
        <f ca="1">SQRT(Inputs!$B$38)*J733+SQRT(1-Inputs!$B$38)*_xlfn.NORM.S.INV(RAND())</f>
        <v>0.76659141468892633</v>
      </c>
      <c r="V733" s="23">
        <f ca="1">SQRT(Inputs!$B$38)*K733+SQRT(1-Inputs!$B$38)*_xlfn.NORM.S.INV(RAND())</f>
        <v>-0.55132740416894355</v>
      </c>
      <c r="W733" s="23">
        <f ca="1">SQRT(Inputs!$B$38)*L733+SQRT(1-Inputs!$B$38)*_xlfn.NORM.S.INV(RAND())</f>
        <v>-0.21619295990955195</v>
      </c>
      <c r="X733" s="23">
        <f ca="1">SQRT(Inputs!$B$38)*M733+SQRT(1-Inputs!$B$38)*_xlfn.NORM.S.INV(RAND())</f>
        <v>0.53567397553544005</v>
      </c>
      <c r="Y733" s="23">
        <f ca="1">SQRT(Inputs!$B$38)*C733+SQRT(1-Inputs!$B$38)*_xlfn.NORM.S.INV(RAND())</f>
        <v>0.13876211328051766</v>
      </c>
      <c r="Z733" s="23">
        <f ca="1">SQRT(Inputs!$B$38)*D733+SQRT(1-Inputs!$B$38)*_xlfn.NORM.S.INV(RAND())</f>
        <v>1.6849147190855338</v>
      </c>
      <c r="AA733" s="23">
        <f ca="1">SQRT(Inputs!$B$38)*E733+SQRT(1-Inputs!$B$38)*_xlfn.NORM.S.INV(RAND())</f>
        <v>2.1957924185661821</v>
      </c>
      <c r="AB733" s="23">
        <f ca="1">SQRT(Inputs!$B$38)*F733+SQRT(1-Inputs!$B$38)*_xlfn.NORM.S.INV(RAND())</f>
        <v>-1.6246110873313189</v>
      </c>
      <c r="AC733" s="23">
        <f ca="1">SQRT(Inputs!$B$38)*G733+SQRT(1-Inputs!$B$38)*_xlfn.NORM.S.INV(RAND())</f>
        <v>-1.2083355710794612</v>
      </c>
      <c r="AD733" s="23">
        <f ca="1">SQRT(Inputs!$B$38)*H733+SQRT(1-Inputs!$B$38)*_xlfn.NORM.S.INV(RAND())</f>
        <v>1.6495353798824566</v>
      </c>
      <c r="AE733" s="23">
        <f ca="1">SQRT(Inputs!$B$38)*I733+SQRT(1-Inputs!$B$38)*_xlfn.NORM.S.INV(RAND())</f>
        <v>-0.23823999935016721</v>
      </c>
      <c r="AF733" s="23">
        <f ca="1">SQRT(Inputs!$B$38)*J733+SQRT(1-Inputs!$B$38)*_xlfn.NORM.S.INV(RAND())</f>
        <v>-0.67667573123374236</v>
      </c>
      <c r="AG733" s="23">
        <f ca="1">SQRT(Inputs!$B$38)*K733+SQRT(1-Inputs!$B$38)*_xlfn.NORM.S.INV(RAND())</f>
        <v>-0.83760511828940576</v>
      </c>
      <c r="AH733" s="23">
        <f ca="1">SQRT(Inputs!$B$38)*L733+SQRT(1-Inputs!$B$38)*_xlfn.NORM.S.INV(RAND())</f>
        <v>-0.92962196035738631</v>
      </c>
      <c r="AI733" s="23">
        <f ca="1">SQRT(Inputs!$B$38)*M733+SQRT(1-Inputs!$B$38)*_xlfn.NORM.S.INV(RAND())</f>
        <v>1.4655931282402039</v>
      </c>
      <c r="AJ733" s="23">
        <f ca="1">SQRT(Inputs!$B$38)*C733+SQRT(1-Inputs!$B$38)*_xlfn.NORM.S.INV(RAND())</f>
        <v>0.95095059929576864</v>
      </c>
      <c r="AK733" s="23">
        <f ca="1">SQRT(Inputs!$B$38)*D733+SQRT(1-Inputs!$B$38)*_xlfn.NORM.S.INV(RAND())</f>
        <v>-7.3798393246147787E-2</v>
      </c>
      <c r="AL733" s="23">
        <f ca="1">SQRT(Inputs!$B$38)*E733+SQRT(1-Inputs!$B$38)*_xlfn.NORM.S.INV(RAND())</f>
        <v>2.2389972346577744</v>
      </c>
      <c r="AM733" s="23">
        <f ca="1">SQRT(Inputs!$B$38)*F733+SQRT(1-Inputs!$B$38)*_xlfn.NORM.S.INV(RAND())</f>
        <v>0.6349593199740029</v>
      </c>
      <c r="AN733" s="23">
        <f ca="1">SQRT(Inputs!$B$38)*G733+SQRT(1-Inputs!$B$38)*_xlfn.NORM.S.INV(RAND())</f>
        <v>0.81668625270050277</v>
      </c>
      <c r="AO733" s="23">
        <f ca="1">SQRT(Inputs!$B$38)*H733+SQRT(1-Inputs!$B$38)*_xlfn.NORM.S.INV(RAND())</f>
        <v>-0.17125502583135446</v>
      </c>
      <c r="AP733" s="23">
        <f ca="1">SQRT(Inputs!$B$38)*I733+SQRT(1-Inputs!$B$38)*_xlfn.NORM.S.INV(RAND())</f>
        <v>-0.74465894748646022</v>
      </c>
      <c r="AQ733" s="23">
        <f ca="1">SQRT(Inputs!$B$38)*J733+SQRT(1-Inputs!$B$38)*_xlfn.NORM.S.INV(RAND())</f>
        <v>-0.20503692716876001</v>
      </c>
      <c r="AR733" s="23">
        <f ca="1">SQRT(Inputs!$B$38)*K733+SQRT(1-Inputs!$B$38)*_xlfn.NORM.S.INV(RAND())</f>
        <v>0.98589375010305202</v>
      </c>
      <c r="AS733" s="23">
        <f ca="1">SQRT(Inputs!$B$38)*L733+SQRT(1-Inputs!$B$38)*_xlfn.NORM.S.INV(RAND())</f>
        <v>-1.0304868706350783</v>
      </c>
      <c r="AT733" s="23">
        <f ca="1">SQRT(Inputs!$B$38)*M733+SQRT(1-Inputs!$B$38)*_xlfn.NORM.S.INV(RAND())</f>
        <v>1.3226189806234903</v>
      </c>
      <c r="AU733" s="15">
        <f ca="1">Inputs!$B$6*EXP($B$8-0.5*C$5^2+C$5*N733)</f>
        <v>4295.7121297779659</v>
      </c>
      <c r="AV733" s="15">
        <f t="shared" ca="1" si="401"/>
        <v>6521.9226797235169</v>
      </c>
      <c r="AW733" s="15">
        <f t="shared" ca="1" si="402"/>
        <v>10911.083188369326</v>
      </c>
      <c r="AX733" s="15">
        <f t="shared" ca="1" si="403"/>
        <v>13846.354961389892</v>
      </c>
      <c r="AY733" s="15">
        <f t="shared" ca="1" si="404"/>
        <v>19850.307595080791</v>
      </c>
      <c r="AZ733" s="15">
        <f t="shared" ca="1" si="405"/>
        <v>24804.888128105387</v>
      </c>
      <c r="BA733" s="15">
        <f t="shared" ca="1" si="406"/>
        <v>32626.079180273438</v>
      </c>
      <c r="BB733" s="15">
        <f t="shared" ca="1" si="407"/>
        <v>43133.052140771651</v>
      </c>
      <c r="BC733" s="15">
        <f t="shared" ca="1" si="408"/>
        <v>50089.082919536369</v>
      </c>
      <c r="BD733" s="15">
        <f t="shared" ca="1" si="409"/>
        <v>60135.455828127553</v>
      </c>
      <c r="BE733" s="15">
        <f t="shared" ca="1" si="410"/>
        <v>77372.641165093213</v>
      </c>
      <c r="BF733" s="15">
        <f ca="1">Inputs!$B$13*EXP($B$9-0.5*C$6^2+C$6*Y733)</f>
        <v>14216.783746832141</v>
      </c>
      <c r="BG733" s="15">
        <f t="shared" ca="1" si="411"/>
        <v>23482.611442347923</v>
      </c>
      <c r="BH733" s="15">
        <f t="shared" ca="1" si="412"/>
        <v>41296.880144922703</v>
      </c>
      <c r="BI733" s="15">
        <f t="shared" ca="1" si="413"/>
        <v>39368.843851102327</v>
      </c>
      <c r="BJ733" s="15">
        <f t="shared" ca="1" si="414"/>
        <v>40548.641080664333</v>
      </c>
      <c r="BK733" s="15">
        <f t="shared" ca="1" si="415"/>
        <v>62296.213083264869</v>
      </c>
      <c r="BL733" s="15">
        <f t="shared" ca="1" si="416"/>
        <v>74196.902444571038</v>
      </c>
      <c r="BM733" s="15">
        <f t="shared" ca="1" si="417"/>
        <v>83850.633123896012</v>
      </c>
      <c r="BN733" s="15">
        <f t="shared" ca="1" si="418"/>
        <v>93277.065025143602</v>
      </c>
      <c r="BO733" s="15">
        <f t="shared" ca="1" si="419"/>
        <v>103012.62561460208</v>
      </c>
      <c r="BP733" s="15">
        <f t="shared" ca="1" si="420"/>
        <v>149690.91342168581</v>
      </c>
      <c r="BQ733" s="15">
        <f ca="1">Inputs!$B$20*EXP($B$10-0.5*C$7^2+C$7*AJ733)</f>
        <v>6010.2065859854065</v>
      </c>
      <c r="BR733" s="15">
        <f t="shared" ca="1" si="421"/>
        <v>7966.1693658073182</v>
      </c>
      <c r="BS733" s="15">
        <f t="shared" ca="1" si="422"/>
        <v>20751.479796305754</v>
      </c>
      <c r="BT733" s="15">
        <f t="shared" ca="1" si="423"/>
        <v>33797.566708813414</v>
      </c>
      <c r="BU733" s="15">
        <f t="shared" ca="1" si="424"/>
        <v>57073.368752926268</v>
      </c>
      <c r="BV733" s="15">
        <f t="shared" ca="1" si="425"/>
        <v>76400.132703896248</v>
      </c>
      <c r="BW733" s="15">
        <f t="shared" ca="1" si="426"/>
        <v>91066.524862963386</v>
      </c>
      <c r="BX733" s="15">
        <f t="shared" ca="1" si="427"/>
        <v>122241.76871130866</v>
      </c>
      <c r="BY733" s="15">
        <f t="shared" ca="1" si="428"/>
        <v>206837.63591940852</v>
      </c>
      <c r="BZ733" s="15">
        <f t="shared" ca="1" si="429"/>
        <v>240136.71158699298</v>
      </c>
      <c r="CA733" s="15">
        <f t="shared" ca="1" si="430"/>
        <v>426690.99879091326</v>
      </c>
      <c r="CB733" s="15">
        <f ca="1">(AU733*DCF!C$10-DCF!C$5*MAX(AU733*DCF!C$10,0)-MAX(AU733-Inputs!$B$6,0)/Inputs!$B$10)*DCF!C$6</f>
        <v>1047.8267619737385</v>
      </c>
      <c r="CC733" s="15">
        <f ca="1">(AV733*DCF!D$10-DCF!D$5*MAX(AV733*DCF!D$10,0)-MAX(AV733-AU733,0)/Inputs!$B$10)*DCF!D$6</f>
        <v>1046.8712900717005</v>
      </c>
      <c r="CD733" s="15">
        <f ca="1">(AW733*DCF!E$10-DCF!E$5*MAX(AW733*DCF!E$10,0)-MAX(AW733-AV733,0)/Inputs!$B$10)*DCF!E$6</f>
        <v>1530.574709322347</v>
      </c>
      <c r="CE733" s="15">
        <f ca="1">(AX733*DCF!F$10-DCF!F$5*MAX(AX733*DCF!F$10,0)-MAX(AX733-AW733,0)/Inputs!$B$10)*DCF!F$6</f>
        <v>2411.8799393243407</v>
      </c>
      <c r="CF733" s="15">
        <f ca="1">(AY733*DCF!G$10-DCF!G$5*MAX(AY733*DCF!G$10,0)-MAX(AY733-AX733,0)/Inputs!$B$10)*DCF!G$6</f>
        <v>2935.8909164505853</v>
      </c>
      <c r="CG733" s="15">
        <f ca="1">(AZ733*DCF!H$10-DCF!H$5*MAX(AZ733*DCF!H$10,0)-MAX(AZ733-AY733,0)/Inputs!$B$10)*DCF!H$6</f>
        <v>3936.1122259306367</v>
      </c>
      <c r="CH733" s="15">
        <f ca="1">(BA733*DCF!I$10-DCF!I$5*MAX(BA733*DCF!I$10,0)-MAX(BA733-AZ733,0)/Inputs!$B$10)*DCF!I$6</f>
        <v>4676.6451009214225</v>
      </c>
      <c r="CI733" s="15">
        <f ca="1">(BB733*DCF!J$10-DCF!J$5*MAX(BB733*DCF!J$10,0)-MAX(BB733-BA733,0)/Inputs!$B$10)*DCF!J$6</f>
        <v>5809.5732188808124</v>
      </c>
      <c r="CJ733" s="15">
        <f ca="1">(BC733*DCF!K$10-DCF!K$5*MAX(BC733*DCF!K$10,0)-MAX(BC733-BB733,0)/Inputs!$B$10)*DCF!K$6</f>
        <v>7089.7994959644175</v>
      </c>
      <c r="CK733" s="15">
        <f ca="1">(BD733*DCF!L$10-DCF!L$5*MAX(BD733*DCF!L$10,0)-MAX(BD733-BC733,0)/Inputs!$B$10)*DCF!L$6</f>
        <v>7770.4115907060423</v>
      </c>
      <c r="CL733" s="15">
        <f ca="1">(BE733*DCF!M$10-DCF!M$5*MAX(BE733*DCF!M$10,0)-MAX(BE733-BD733,0)/Inputs!$B$10)*DCF!M$6</f>
        <v>8859.1144435112419</v>
      </c>
      <c r="CM733" s="15">
        <f ca="1">(BF733*DCF!C$28-DCF!C$5*MAX(BF733*DCF!C$28,0)-MAX(BF733-Inputs!$B$13,0)/Inputs!$B$17)*DCF!C$6</f>
        <v>3685.339430366213</v>
      </c>
      <c r="CN733" s="15">
        <f ca="1">(BG733*DCF!D$28-DCF!D$5*MAX(BG733*DCF!D$28,0)-MAX(BG733-BF733,0)/Inputs!$B$17)*DCF!D$6</f>
        <v>4939.3447861071418</v>
      </c>
      <c r="CO733" s="15">
        <f ca="1">(BH733*DCF!E$28-DCF!E$5*MAX(BH733*DCF!E$28,0)-MAX(BH733-BG733,0)/Inputs!$B$17)*DCF!E$6</f>
        <v>8185.0646558554945</v>
      </c>
      <c r="CP733" s="15">
        <f ca="1">(BI733*DCF!F$28-DCF!F$5*MAX(BI733*DCF!F$28,0)-MAX(BI733-BH733,0)/Inputs!$B$17)*DCF!F$6</f>
        <v>10687.604096272455</v>
      </c>
      <c r="CQ733" s="15">
        <f ca="1">(BJ733*DCF!G$28-DCF!G$5*MAX(BJ733*DCF!G$28,0)-MAX(BJ733-BI733,0)/Inputs!$B$17)*DCF!G$6</f>
        <v>10322.222330992941</v>
      </c>
      <c r="CR733" s="15">
        <f ca="1">(BK733*DCF!H$28-DCF!H$5*MAX(BK733*DCF!H$28,0)-MAX(BK733-BJ733,0)/Inputs!$B$17)*DCF!H$6</f>
        <v>12027.578417565539</v>
      </c>
      <c r="CS733" s="15">
        <f ca="1">(BL733*DCF!I$28-DCF!I$5*MAX(BL733*DCF!I$28,0)-MAX(BL733-BK733,0)/Inputs!$B$17)*DCF!I$6</f>
        <v>15739.513187609085</v>
      </c>
      <c r="CT733" s="15">
        <f ca="1">(BM733*DCF!J$28-DCF!J$5*MAX(BM733*DCF!J$28,0)-MAX(BM733-BL733,0)/Inputs!$B$17)*DCF!J$6</f>
        <v>17425.646337872862</v>
      </c>
      <c r="CU733" s="15">
        <f ca="1">(BN733*DCF!K$28-DCF!K$5*MAX(BN733*DCF!K$28,0)-MAX(BN733-BM733,0)/Inputs!$B$17)*DCF!K$6</f>
        <v>18543.939808169202</v>
      </c>
      <c r="CV733" s="15">
        <f ca="1">(BO733*DCF!L$28-DCF!L$5*MAX(BO733*DCF!L$28,0)-MAX(BO733-BN733,0)/Inputs!$B$17)*DCF!L$6</f>
        <v>19451.586117494942</v>
      </c>
      <c r="CW733" s="15">
        <f ca="1">(BP733*DCF!M$28-DCF!M$5*MAX(BP733*DCF!M$28,0)-MAX(BP733-BO733,0)/Inputs!$B$17)*DCF!M$6</f>
        <v>23285.239287960034</v>
      </c>
      <c r="CX733" s="15">
        <f ca="1">(BQ733*DCF!C$46-DCF!C$5*MAX(BQ733*DCF!C$46,0)-MAX(BQ733-Inputs!$B$20,0)/Inputs!$B$24)*DCF!C$6</f>
        <v>-2685.5934775880414</v>
      </c>
      <c r="CY733" s="15">
        <f ca="1">(BR733*DCF!D$46-DCF!D$5*MAX(BR733*DCF!D$46,0)-MAX(BR733-BQ733,0)/Inputs!$B$24)*DCF!D$6</f>
        <v>-2194.2324194570729</v>
      </c>
      <c r="CZ733" s="15">
        <f ca="1">(BS733*DCF!E$46-DCF!E$5*MAX(BS733*DCF!E$46,0)-MAX(BS733-BR733,0)/Inputs!$B$24)*DCF!E$6</f>
        <v>-7493.516014623714</v>
      </c>
      <c r="DA733" s="15">
        <f ca="1">(BT733*DCF!F$46-DCF!F$5*MAX(BT733*DCF!F$46,0)-MAX(BT733-BS733,0)/Inputs!$B$24)*DCF!F$6</f>
        <v>-7211.8451553647792</v>
      </c>
      <c r="DB733" s="15">
        <f ca="1">(BU733*DCF!G$46-DCF!G$5*MAX(BU733*DCF!G$46,0)-MAX(BU733-BT733,0)/Inputs!$B$24)*DCF!G$6</f>
        <v>-9749.3552955835439</v>
      </c>
      <c r="DC733" s="15">
        <f ca="1">(BV733*DCF!H$46-DCF!H$5*MAX(BV733*DCF!H$46,0)-MAX(BV733-BU733,0)/Inputs!$B$24)*DCF!H$6</f>
        <v>-6005.673480716513</v>
      </c>
      <c r="DD733" s="15">
        <f ca="1">(BW733*DCF!I$46-DCF!I$5*MAX(BW733*DCF!I$46,0)-MAX(BW733-BV733,0)/Inputs!$B$24)*DCF!I$6</f>
        <v>-2106.9371249488827</v>
      </c>
      <c r="DE733" s="15">
        <f ca="1">(BX733*DCF!J$46-DCF!J$5*MAX(BX733*DCF!J$46,0)-MAX(BX733-BW733,0)/Inputs!$B$24)*DCF!J$6</f>
        <v>-3139.4612780259267</v>
      </c>
      <c r="DF733" s="15">
        <f ca="1">(BY733*DCF!K$46-DCF!K$5*MAX(BY733*DCF!K$46,0)-MAX(BY733-BX733,0)/Inputs!$B$24)*DCF!K$6</f>
        <v>-8908.4785808421748</v>
      </c>
      <c r="DG733" s="15">
        <f ca="1">(BZ733*DCF!L$46-DCF!L$5*MAX(BZ733*DCF!L$46,0)-MAX(BZ733-BY733,0)/Inputs!$B$24)*DCF!L$6</f>
        <v>9063.8501221087827</v>
      </c>
      <c r="DH733" s="15">
        <f ca="1">(CA733*DCF!M$46-DCF!M$5*MAX(CA733*DCF!M$46,0)-MAX(CA733-BZ733,0)/Inputs!$B$24)*DCF!M$6</f>
        <v>-5549.4307960267797</v>
      </c>
      <c r="DI733" s="15">
        <f ca="1">SUM(CB733:CL733)+BE733*DCF!M$10*(1+Inputs!$B$30)*(1-Inputs!$B$33)*(1-Inputs!$B$30/Inputs!$B$31)/(Inputs!$B$29-Inputs!$B$30)*DCF!M$6</f>
        <v>262443.78320276993</v>
      </c>
      <c r="DJ733" s="15">
        <f ca="1">SUM(CM733:CW733)+BP733*DCF!M$28*(1+Inputs!$B$30)*(1-Inputs!$B$33)*(1-Inputs!$B$30/Inputs!$B$31)/(Inputs!$B$29-Inputs!$B$30)*DCF!M$6</f>
        <v>699748.80046954402</v>
      </c>
      <c r="DK733" s="15">
        <f ca="1">SUM(CX733:DH733)+CA733*DCF!M$46*(1+Inputs!$B$30)*(1-Inputs!$B$33)*(1-Inputs!$B$30/Inputs!$B$31)/(Inputs!$B$29-Inputs!$B$30)*DCF!M$6</f>
        <v>613734.15540973237</v>
      </c>
      <c r="DM733" s="15">
        <f ca="1">DI733+DJ733+DK733+Inputs!$B$34+Inputs!$B$36-Inputs!$B$35</f>
        <v>1652777.7390820463</v>
      </c>
    </row>
    <row r="734" spans="1:117" x14ac:dyDescent="0.75">
      <c r="A734" s="11">
        <v>721</v>
      </c>
      <c r="C734" s="23">
        <f t="shared" ref="C734:M743" ca="1" si="432">_xlfn.NORM.S.INV(RAND())</f>
        <v>-0.56277650872531981</v>
      </c>
      <c r="D734" s="23">
        <f t="shared" ca="1" si="432"/>
        <v>-0.54792259734340509</v>
      </c>
      <c r="E734" s="23">
        <f t="shared" ca="1" si="432"/>
        <v>-0.79481126574239602</v>
      </c>
      <c r="F734" s="23">
        <f t="shared" ca="1" si="432"/>
        <v>0.14033567760506416</v>
      </c>
      <c r="G734" s="23">
        <f t="shared" ca="1" si="432"/>
        <v>0.36002631907394561</v>
      </c>
      <c r="H734" s="23">
        <f t="shared" ca="1" si="432"/>
        <v>-3.1018933594691912E-2</v>
      </c>
      <c r="I734" s="23">
        <f t="shared" ca="1" si="432"/>
        <v>0.12674394273241835</v>
      </c>
      <c r="J734" s="23">
        <f t="shared" ca="1" si="432"/>
        <v>-0.49909682708243097</v>
      </c>
      <c r="K734" s="23">
        <f t="shared" ca="1" si="432"/>
        <v>-0.9742376578547064</v>
      </c>
      <c r="L734" s="23">
        <f t="shared" ca="1" si="432"/>
        <v>-0.9097433847670956</v>
      </c>
      <c r="M734" s="23">
        <f t="shared" ca="1" si="432"/>
        <v>0.21633826941838616</v>
      </c>
      <c r="N734" s="23">
        <f ca="1">SQRT(Inputs!$B$38)*C734+SQRT(1-Inputs!$B$38)*_xlfn.NORM.S.INV(RAND())</f>
        <v>9.2909356888467354E-2</v>
      </c>
      <c r="O734" s="23">
        <f ca="1">SQRT(Inputs!$B$38)*D734+SQRT(1-Inputs!$B$38)*_xlfn.NORM.S.INV(RAND())</f>
        <v>-0.99797802272115876</v>
      </c>
      <c r="P734" s="23">
        <f ca="1">SQRT(Inputs!$B$38)*E734+SQRT(1-Inputs!$B$38)*_xlfn.NORM.S.INV(RAND())</f>
        <v>-0.68393209312457759</v>
      </c>
      <c r="Q734" s="23">
        <f ca="1">SQRT(Inputs!$B$38)*F734+SQRT(1-Inputs!$B$38)*_xlfn.NORM.S.INV(RAND())</f>
        <v>0.48583228973585663</v>
      </c>
      <c r="R734" s="23">
        <f ca="1">SQRT(Inputs!$B$38)*G734+SQRT(1-Inputs!$B$38)*_xlfn.NORM.S.INV(RAND())</f>
        <v>-0.17716153914954352</v>
      </c>
      <c r="S734" s="23">
        <f ca="1">SQRT(Inputs!$B$38)*H734+SQRT(1-Inputs!$B$38)*_xlfn.NORM.S.INV(RAND())</f>
        <v>0.67879910140924837</v>
      </c>
      <c r="T734" s="23">
        <f ca="1">SQRT(Inputs!$B$38)*I734+SQRT(1-Inputs!$B$38)*_xlfn.NORM.S.INV(RAND())</f>
        <v>3.1142898701565343E-2</v>
      </c>
      <c r="U734" s="23">
        <f ca="1">SQRT(Inputs!$B$38)*J734+SQRT(1-Inputs!$B$38)*_xlfn.NORM.S.INV(RAND())</f>
        <v>0.99971921105443273</v>
      </c>
      <c r="V734" s="23">
        <f ca="1">SQRT(Inputs!$B$38)*K734+SQRT(1-Inputs!$B$38)*_xlfn.NORM.S.INV(RAND())</f>
        <v>-1.5324487086890524</v>
      </c>
      <c r="W734" s="23">
        <f ca="1">SQRT(Inputs!$B$38)*L734+SQRT(1-Inputs!$B$38)*_xlfn.NORM.S.INV(RAND())</f>
        <v>-1.9953565257551376E-2</v>
      </c>
      <c r="X734" s="23">
        <f ca="1">SQRT(Inputs!$B$38)*M734+SQRT(1-Inputs!$B$38)*_xlfn.NORM.S.INV(RAND())</f>
        <v>0.29556333118521738</v>
      </c>
      <c r="Y734" s="23">
        <f ca="1">SQRT(Inputs!$B$38)*C734+SQRT(1-Inputs!$B$38)*_xlfn.NORM.S.INV(RAND())</f>
        <v>0.12161643761027557</v>
      </c>
      <c r="Z734" s="23">
        <f ca="1">SQRT(Inputs!$B$38)*D734+SQRT(1-Inputs!$B$38)*_xlfn.NORM.S.INV(RAND())</f>
        <v>-1.1319058042931929</v>
      </c>
      <c r="AA734" s="23">
        <f ca="1">SQRT(Inputs!$B$38)*E734+SQRT(1-Inputs!$B$38)*_xlfn.NORM.S.INV(RAND())</f>
        <v>-0.48145733436764604</v>
      </c>
      <c r="AB734" s="23">
        <f ca="1">SQRT(Inputs!$B$38)*F734+SQRT(1-Inputs!$B$38)*_xlfn.NORM.S.INV(RAND())</f>
        <v>-0.15668242431293139</v>
      </c>
      <c r="AC734" s="23">
        <f ca="1">SQRT(Inputs!$B$38)*G734+SQRT(1-Inputs!$B$38)*_xlfn.NORM.S.INV(RAND())</f>
        <v>1.5717952959732344</v>
      </c>
      <c r="AD734" s="23">
        <f ca="1">SQRT(Inputs!$B$38)*H734+SQRT(1-Inputs!$B$38)*_xlfn.NORM.S.INV(RAND())</f>
        <v>1.2317002801581671</v>
      </c>
      <c r="AE734" s="23">
        <f ca="1">SQRT(Inputs!$B$38)*I734+SQRT(1-Inputs!$B$38)*_xlfn.NORM.S.INV(RAND())</f>
        <v>-0.50024505008788422</v>
      </c>
      <c r="AF734" s="23">
        <f ca="1">SQRT(Inputs!$B$38)*J734+SQRT(1-Inputs!$B$38)*_xlfn.NORM.S.INV(RAND())</f>
        <v>-1.3960601002207556</v>
      </c>
      <c r="AG734" s="23">
        <f ca="1">SQRT(Inputs!$B$38)*K734+SQRT(1-Inputs!$B$38)*_xlfn.NORM.S.INV(RAND())</f>
        <v>-0.65817133807232997</v>
      </c>
      <c r="AH734" s="23">
        <f ca="1">SQRT(Inputs!$B$38)*L734+SQRT(1-Inputs!$B$38)*_xlfn.NORM.S.INV(RAND())</f>
        <v>-0.45182596574974604</v>
      </c>
      <c r="AI734" s="23">
        <f ca="1">SQRT(Inputs!$B$38)*M734+SQRT(1-Inputs!$B$38)*_xlfn.NORM.S.INV(RAND())</f>
        <v>0.61955080073382396</v>
      </c>
      <c r="AJ734" s="23">
        <f ca="1">SQRT(Inputs!$B$38)*C734+SQRT(1-Inputs!$B$38)*_xlfn.NORM.S.INV(RAND())</f>
        <v>-3.2050481181118196E-2</v>
      </c>
      <c r="AK734" s="23">
        <f ca="1">SQRT(Inputs!$B$38)*D734+SQRT(1-Inputs!$B$38)*_xlfn.NORM.S.INV(RAND())</f>
        <v>0.14797365555143299</v>
      </c>
      <c r="AL734" s="23">
        <f ca="1">SQRT(Inputs!$B$38)*E734+SQRT(1-Inputs!$B$38)*_xlfn.NORM.S.INV(RAND())</f>
        <v>-1.4699413622489923</v>
      </c>
      <c r="AM734" s="23">
        <f ca="1">SQRT(Inputs!$B$38)*F734+SQRT(1-Inputs!$B$38)*_xlfn.NORM.S.INV(RAND())</f>
        <v>-1.3439805662008395</v>
      </c>
      <c r="AN734" s="23">
        <f ca="1">SQRT(Inputs!$B$38)*G734+SQRT(1-Inputs!$B$38)*_xlfn.NORM.S.INV(RAND())</f>
        <v>1.4366635418618574</v>
      </c>
      <c r="AO734" s="23">
        <f ca="1">SQRT(Inputs!$B$38)*H734+SQRT(1-Inputs!$B$38)*_xlfn.NORM.S.INV(RAND())</f>
        <v>5.7061421796480827E-2</v>
      </c>
      <c r="AP734" s="23">
        <f ca="1">SQRT(Inputs!$B$38)*I734+SQRT(1-Inputs!$B$38)*_xlfn.NORM.S.INV(RAND())</f>
        <v>0.33706963177513727</v>
      </c>
      <c r="AQ734" s="23">
        <f ca="1">SQRT(Inputs!$B$38)*J734+SQRT(1-Inputs!$B$38)*_xlfn.NORM.S.INV(RAND())</f>
        <v>-1.4639744479205477</v>
      </c>
      <c r="AR734" s="23">
        <f ca="1">SQRT(Inputs!$B$38)*K734+SQRT(1-Inputs!$B$38)*_xlfn.NORM.S.INV(RAND())</f>
        <v>-0.30090852176279226</v>
      </c>
      <c r="AS734" s="23">
        <f ca="1">SQRT(Inputs!$B$38)*L734+SQRT(1-Inputs!$B$38)*_xlfn.NORM.S.INV(RAND())</f>
        <v>0.34138432045639122</v>
      </c>
      <c r="AT734" s="23">
        <f ca="1">SQRT(Inputs!$B$38)*M734+SQRT(1-Inputs!$B$38)*_xlfn.NORM.S.INV(RAND())</f>
        <v>0.74438484251529458</v>
      </c>
      <c r="AU734" s="15">
        <f ca="1">Inputs!$B$6*EXP($B$8-0.5*C$5^2+C$5*N734)</f>
        <v>5037.4331692282303</v>
      </c>
      <c r="AV734" s="15">
        <f t="shared" ca="1" si="401"/>
        <v>5294.9039184500516</v>
      </c>
      <c r="AW734" s="15">
        <f t="shared" ca="1" si="402"/>
        <v>5887.2612090191251</v>
      </c>
      <c r="AX734" s="15">
        <f t="shared" ca="1" si="403"/>
        <v>7637.5380572539207</v>
      </c>
      <c r="AY734" s="15">
        <f t="shared" ca="1" si="404"/>
        <v>9142.7146645460907</v>
      </c>
      <c r="AZ734" s="15">
        <f t="shared" ca="1" si="405"/>
        <v>12049.645716372665</v>
      </c>
      <c r="BA734" s="15">
        <f t="shared" ca="1" si="406"/>
        <v>14793.825913686554</v>
      </c>
      <c r="BB734" s="15">
        <f t="shared" ca="1" si="407"/>
        <v>20020.25576522819</v>
      </c>
      <c r="BC734" s="15">
        <f t="shared" ca="1" si="408"/>
        <v>21148.10964822493</v>
      </c>
      <c r="BD734" s="15">
        <f t="shared" ca="1" si="409"/>
        <v>25860.120225058534</v>
      </c>
      <c r="BE734" s="15">
        <f t="shared" ca="1" si="410"/>
        <v>32552.894813411644</v>
      </c>
      <c r="BF734" s="15">
        <f ca="1">Inputs!$B$13*EXP($B$9-0.5*C$6^2+C$6*Y734)</f>
        <v>14168.541646898069</v>
      </c>
      <c r="BG734" s="15">
        <f t="shared" ca="1" si="411"/>
        <v>14077.791914099229</v>
      </c>
      <c r="BH734" s="15">
        <f t="shared" ca="1" si="412"/>
        <v>15880.367343129052</v>
      </c>
      <c r="BI734" s="15">
        <f t="shared" ca="1" si="413"/>
        <v>18976.743072929828</v>
      </c>
      <c r="BJ734" s="15">
        <f t="shared" ca="1" si="414"/>
        <v>29180.047053379083</v>
      </c>
      <c r="BK734" s="15">
        <f t="shared" ca="1" si="415"/>
        <v>42351.255860116064</v>
      </c>
      <c r="BL734" s="15">
        <f t="shared" ca="1" si="416"/>
        <v>48757.848355663496</v>
      </c>
      <c r="BM734" s="15">
        <f t="shared" ca="1" si="417"/>
        <v>50391.042506490121</v>
      </c>
      <c r="BN734" s="15">
        <f t="shared" ca="1" si="418"/>
        <v>57274.371381621437</v>
      </c>
      <c r="BO734" s="15">
        <f t="shared" ca="1" si="419"/>
        <v>66864.599563903917</v>
      </c>
      <c r="BP734" s="15">
        <f t="shared" ca="1" si="420"/>
        <v>88282.08259395395</v>
      </c>
      <c r="BQ734" s="15">
        <f ca="1">Inputs!$B$20*EXP($B$10-0.5*C$7^2+C$7*AJ734)</f>
        <v>4241.0278438535361</v>
      </c>
      <c r="BR734" s="15">
        <f t="shared" ca="1" si="421"/>
        <v>6031.409007123857</v>
      </c>
      <c r="BS734" s="15">
        <f t="shared" ca="1" si="422"/>
        <v>5415.0196497628349</v>
      </c>
      <c r="BT734" s="15">
        <f t="shared" ca="1" si="423"/>
        <v>5247.7951839120606</v>
      </c>
      <c r="BU734" s="15">
        <f t="shared" ca="1" si="424"/>
        <v>10296.176818676715</v>
      </c>
      <c r="BV734" s="15">
        <f t="shared" ca="1" si="425"/>
        <v>14510.301287926952</v>
      </c>
      <c r="BW734" s="15">
        <f t="shared" ca="1" si="426"/>
        <v>21745.605961008812</v>
      </c>
      <c r="BX734" s="15">
        <f t="shared" ca="1" si="427"/>
        <v>22678.964511899903</v>
      </c>
      <c r="BY734" s="15">
        <f t="shared" ca="1" si="428"/>
        <v>29999.300293384778</v>
      </c>
      <c r="BZ734" s="15">
        <f t="shared" ca="1" si="429"/>
        <v>44819.560183799753</v>
      </c>
      <c r="CA734" s="15">
        <f t="shared" ca="1" si="430"/>
        <v>71861.718411875234</v>
      </c>
      <c r="CB734" s="15">
        <f ca="1">(AU734*DCF!C$10-DCF!C$5*MAX(AU734*DCF!C$10,0)-MAX(AU734-Inputs!$B$6,0)/Inputs!$B$10)*DCF!C$6</f>
        <v>1042.5381587574898</v>
      </c>
      <c r="CC734" s="15">
        <f ca="1">(AV734*DCF!D$10-DCF!D$5*MAX(AV734*DCF!D$10,0)-MAX(AV734-AU734,0)/Inputs!$B$10)*DCF!D$6</f>
        <v>1227.8194546161014</v>
      </c>
      <c r="CD734" s="15">
        <f ca="1">(AW734*DCF!E$10-DCF!E$5*MAX(AW734*DCF!E$10,0)-MAX(AW734-AV734,0)/Inputs!$B$10)*DCF!E$6</f>
        <v>1225.8515035064293</v>
      </c>
      <c r="CE734" s="15">
        <f ca="1">(AX734*DCF!F$10-DCF!F$5*MAX(AX734*DCF!F$10,0)-MAX(AX734-AW734,0)/Inputs!$B$10)*DCF!F$6</f>
        <v>1303.0731684169348</v>
      </c>
      <c r="CF734" s="15">
        <f ca="1">(AY734*DCF!G$10-DCF!G$5*MAX(AY734*DCF!G$10,0)-MAX(AY734-AX734,0)/Inputs!$B$10)*DCF!G$6</f>
        <v>1594.4425887547893</v>
      </c>
      <c r="CG734" s="15">
        <f ca="1">(AZ734*DCF!H$10-DCF!H$5*MAX(AZ734*DCF!H$10,0)-MAX(AZ734-AY734,0)/Inputs!$B$10)*DCF!H$6</f>
        <v>1823.2696369452749</v>
      </c>
      <c r="CH734" s="15">
        <f ca="1">(BA734*DCF!I$10-DCF!I$5*MAX(BA734*DCF!I$10,0)-MAX(BA734-AZ734,0)/Inputs!$B$10)*DCF!I$6</f>
        <v>2252.1506142734788</v>
      </c>
      <c r="CI734" s="15">
        <f ca="1">(BB734*DCF!J$10-DCF!J$5*MAX(BB734*DCF!J$10,0)-MAX(BB734-BA734,0)/Inputs!$B$10)*DCF!J$6</f>
        <v>2643.5430234498726</v>
      </c>
      <c r="CJ734" s="15">
        <f ca="1">(BC734*DCF!K$10-DCF!K$5*MAX(BC734*DCF!K$10,0)-MAX(BC734-BB734,0)/Inputs!$B$10)*DCF!K$6</f>
        <v>3246.6236382418087</v>
      </c>
      <c r="CK734" s="15">
        <f ca="1">(BD734*DCF!L$10-DCF!L$5*MAX(BD734*DCF!L$10,0)-MAX(BD734-BC734,0)/Inputs!$B$10)*DCF!L$6</f>
        <v>3290.8586234530362</v>
      </c>
      <c r="CL734" s="15">
        <f ca="1">(BE734*DCF!M$10-DCF!M$5*MAX(BE734*DCF!M$10,0)-MAX(BE734-BD734,0)/Inputs!$B$10)*DCF!M$6</f>
        <v>3794.1110625751639</v>
      </c>
      <c r="CM734" s="15">
        <f ca="1">(BF734*DCF!C$28-DCF!C$5*MAX(BF734*DCF!C$28,0)-MAX(BF734-Inputs!$B$13,0)/Inputs!$B$17)*DCF!C$6</f>
        <v>3681.7576204155794</v>
      </c>
      <c r="CN734" s="15">
        <f ca="1">(BG734*DCF!D$28-DCF!D$5*MAX(BG734*DCF!D$28,0)-MAX(BG734-BF734,0)/Inputs!$B$17)*DCF!D$6</f>
        <v>4146.2344062254588</v>
      </c>
      <c r="CO734" s="15">
        <f ca="1">(BH734*DCF!E$28-DCF!E$5*MAX(BH734*DCF!E$28,0)-MAX(BH734-BG734,0)/Inputs!$B$17)*DCF!E$6</f>
        <v>4142.3399994336369</v>
      </c>
      <c r="CP734" s="15">
        <f ca="1">(BI734*DCF!F$28-DCF!F$5*MAX(BI734*DCF!F$28,0)-MAX(BI734-BH734,0)/Inputs!$B$17)*DCF!F$6</f>
        <v>4587.9417369587973</v>
      </c>
      <c r="CQ734" s="15">
        <f ca="1">(BJ734*DCF!G$28-DCF!G$5*MAX(BJ734*DCF!G$28,0)-MAX(BJ734-BI734,0)/Inputs!$B$17)*DCF!G$6</f>
        <v>5854.8896632024944</v>
      </c>
      <c r="CR734" s="15">
        <f ca="1">(BK734*DCF!H$28-DCF!H$5*MAX(BK734*DCF!H$28,0)-MAX(BK734-BJ734,0)/Inputs!$B$17)*DCF!H$6</f>
        <v>8427.4966064218388</v>
      </c>
      <c r="CS734" s="15">
        <f ca="1">(BL734*DCF!I$28-DCF!I$5*MAX(BL734*DCF!I$28,0)-MAX(BL734-BK734,0)/Inputs!$B$17)*DCF!I$6</f>
        <v>10546.013691719081</v>
      </c>
      <c r="CT734" s="15">
        <f ca="1">(BM734*DCF!J$28-DCF!J$5*MAX(BM734*DCF!J$28,0)-MAX(BM734-BL734,0)/Inputs!$B$17)*DCF!J$6</f>
        <v>11024.837559886346</v>
      </c>
      <c r="CU734" s="15">
        <f ca="1">(BN734*DCF!K$28-DCF!K$5*MAX(BN734*DCF!K$28,0)-MAX(BN734-BM734,0)/Inputs!$B$17)*DCF!K$6</f>
        <v>11252.270814624602</v>
      </c>
      <c r="CV734" s="15">
        <f ca="1">(BO734*DCF!L$28-DCF!L$5*MAX(BO734*DCF!L$28,0)-MAX(BO734-BN734,0)/Inputs!$B$17)*DCF!L$6</f>
        <v>12255.740782096727</v>
      </c>
      <c r="CW734" s="15">
        <f ca="1">(BP734*DCF!M$28-DCF!M$5*MAX(BP734*DCF!M$28,0)-MAX(BP734-BO734,0)/Inputs!$B$17)*DCF!M$6</f>
        <v>14371.596138641829</v>
      </c>
      <c r="CX734" s="15">
        <f ca="1">(BQ734*DCF!C$46-DCF!C$5*MAX(BQ734*DCF!C$46,0)-MAX(BQ734-Inputs!$B$20,0)/Inputs!$B$24)*DCF!C$6</f>
        <v>-1459.8345338477154</v>
      </c>
      <c r="CY734" s="15">
        <f ca="1">(BR734*DCF!D$46-DCF!D$5*MAX(BR734*DCF!D$46,0)-MAX(BR734-BQ734,0)/Inputs!$B$24)*DCF!D$6</f>
        <v>-1793.3616440942621</v>
      </c>
      <c r="CZ734" s="15">
        <f ca="1">(BS734*DCF!E$46-DCF!E$5*MAX(BS734*DCF!E$46,0)-MAX(BS734-BR734,0)/Inputs!$B$24)*DCF!E$6</f>
        <v>-640.33550184102808</v>
      </c>
      <c r="DA734" s="15">
        <f ca="1">(BT734*DCF!F$46-DCF!F$5*MAX(BT734*DCF!F$46,0)-MAX(BT734-BS734,0)/Inputs!$B$24)*DCF!F$6</f>
        <v>-382.17762438462483</v>
      </c>
      <c r="DB734" s="15">
        <f ca="1">(BU734*DCF!G$46-DCF!G$5*MAX(BU734*DCF!G$46,0)-MAX(BU734-BT734,0)/Inputs!$B$24)*DCF!G$6</f>
        <v>-2044.5188835115321</v>
      </c>
      <c r="DC734" s="15">
        <f ca="1">(BV734*DCF!H$46-DCF!H$5*MAX(BV734*DCF!H$46,0)-MAX(BV734-BU734,0)/Inputs!$B$24)*DCF!H$6</f>
        <v>-1309.5133584504972</v>
      </c>
      <c r="DD734" s="15">
        <f ca="1">(BW734*DCF!I$46-DCF!I$5*MAX(BW734*DCF!I$46,0)-MAX(BW734-BV734,0)/Inputs!$B$24)*DCF!I$6</f>
        <v>-1574.7528722825434</v>
      </c>
      <c r="DE734" s="15">
        <f ca="1">(BX734*DCF!J$46-DCF!J$5*MAX(BX734*DCF!J$46,0)-MAX(BX734-BW734,0)/Inputs!$B$24)*DCF!J$6</f>
        <v>703.80838923862234</v>
      </c>
      <c r="DF734" s="15">
        <f ca="1">(BY734*DCF!K$46-DCF!K$5*MAX(BY734*DCF!K$46,0)-MAX(BY734-BX734,0)/Inputs!$B$24)*DCF!K$6</f>
        <v>-79.627217600093545</v>
      </c>
      <c r="DG734" s="15">
        <f ca="1">(BZ734*DCF!L$46-DCF!L$5*MAX(BZ734*DCF!L$46,0)-MAX(BZ734-BY734,0)/Inputs!$B$24)*DCF!L$6</f>
        <v>-255.70500528942503</v>
      </c>
      <c r="DH734" s="15">
        <f ca="1">(CA734*DCF!M$46-DCF!M$5*MAX(CA734*DCF!M$46,0)-MAX(CA734-BZ734,0)/Inputs!$B$24)*DCF!M$6</f>
        <v>-19.654172581142376</v>
      </c>
      <c r="DI734" s="15">
        <f ca="1">SUM(CB734:CL734)+BE734*DCF!M$10*(1+Inputs!$B$30)*(1-Inputs!$B$33)*(1-Inputs!$B$30/Inputs!$B$31)/(Inputs!$B$29-Inputs!$B$30)*DCF!M$6</f>
        <v>114039.4182061848</v>
      </c>
      <c r="DJ734" s="15">
        <f ca="1">SUM(CM734:CW734)+BP734*DCF!M$28*(1+Inputs!$B$30)*(1-Inputs!$B$33)*(1-Inputs!$B$30/Inputs!$B$31)/(Inputs!$B$29-Inputs!$B$30)*DCF!M$6</f>
        <v>417878.05671117333</v>
      </c>
      <c r="DK734" s="15">
        <f ca="1">SUM(CX734:DH734)+CA734*DCF!M$46*(1+Inputs!$B$30)*(1-Inputs!$B$33)*(1-Inputs!$B$30/Inputs!$B$31)/(Inputs!$B$29-Inputs!$B$30)*DCF!M$6</f>
        <v>102251.05680485461</v>
      </c>
      <c r="DM734" s="15">
        <f ca="1">DI734+DJ734+DK734+Inputs!$B$34+Inputs!$B$36-Inputs!$B$35</f>
        <v>711019.53172221279</v>
      </c>
    </row>
    <row r="735" spans="1:117" x14ac:dyDescent="0.75">
      <c r="A735" s="11">
        <v>722</v>
      </c>
      <c r="C735" s="23">
        <f t="shared" ca="1" si="432"/>
        <v>-0.12281148352991456</v>
      </c>
      <c r="D735" s="23">
        <f t="shared" ca="1" si="432"/>
        <v>1.2655485287637485</v>
      </c>
      <c r="E735" s="23">
        <f t="shared" ca="1" si="432"/>
        <v>0.11710777986448001</v>
      </c>
      <c r="F735" s="23">
        <f t="shared" ca="1" si="432"/>
        <v>-0.47658497687940143</v>
      </c>
      <c r="G735" s="23">
        <f t="shared" ca="1" si="432"/>
        <v>0.19143957313399415</v>
      </c>
      <c r="H735" s="23">
        <f t="shared" ca="1" si="432"/>
        <v>-0.24616142032241914</v>
      </c>
      <c r="I735" s="23">
        <f t="shared" ca="1" si="432"/>
        <v>-0.3909420305754796</v>
      </c>
      <c r="J735" s="23">
        <f t="shared" ca="1" si="432"/>
        <v>0.46411650666714599</v>
      </c>
      <c r="K735" s="23">
        <f t="shared" ca="1" si="432"/>
        <v>1.4384081719849575</v>
      </c>
      <c r="L735" s="23">
        <f t="shared" ca="1" si="432"/>
        <v>0.98505640949088547</v>
      </c>
      <c r="M735" s="23">
        <f t="shared" ca="1" si="432"/>
        <v>-1.2626800653465484</v>
      </c>
      <c r="N735" s="23">
        <f ca="1">SQRT(Inputs!$B$38)*C735+SQRT(1-Inputs!$B$38)*_xlfn.NORM.S.INV(RAND())</f>
        <v>-1.2921829009798531</v>
      </c>
      <c r="O735" s="23">
        <f ca="1">SQRT(Inputs!$B$38)*D735+SQRT(1-Inputs!$B$38)*_xlfn.NORM.S.INV(RAND())</f>
        <v>0.9962944470679026</v>
      </c>
      <c r="P735" s="23">
        <f ca="1">SQRT(Inputs!$B$38)*E735+SQRT(1-Inputs!$B$38)*_xlfn.NORM.S.INV(RAND())</f>
        <v>0.54597052132986523</v>
      </c>
      <c r="Q735" s="23">
        <f ca="1">SQRT(Inputs!$B$38)*F735+SQRT(1-Inputs!$B$38)*_xlfn.NORM.S.INV(RAND())</f>
        <v>0.6295784549186223</v>
      </c>
      <c r="R735" s="23">
        <f ca="1">SQRT(Inputs!$B$38)*G735+SQRT(1-Inputs!$B$38)*_xlfn.NORM.S.INV(RAND())</f>
        <v>0.22534903351968144</v>
      </c>
      <c r="S735" s="23">
        <f ca="1">SQRT(Inputs!$B$38)*H735+SQRT(1-Inputs!$B$38)*_xlfn.NORM.S.INV(RAND())</f>
        <v>-0.29548918678662672</v>
      </c>
      <c r="T735" s="23">
        <f ca="1">SQRT(Inputs!$B$38)*I735+SQRT(1-Inputs!$B$38)*_xlfn.NORM.S.INV(RAND())</f>
        <v>7.9904964718448407E-2</v>
      </c>
      <c r="U735" s="23">
        <f ca="1">SQRT(Inputs!$B$38)*J735+SQRT(1-Inputs!$B$38)*_xlfn.NORM.S.INV(RAND())</f>
        <v>1.2095199936865826</v>
      </c>
      <c r="V735" s="23">
        <f ca="1">SQRT(Inputs!$B$38)*K735+SQRT(1-Inputs!$B$38)*_xlfn.NORM.S.INV(RAND())</f>
        <v>1.6809046240650301</v>
      </c>
      <c r="W735" s="23">
        <f ca="1">SQRT(Inputs!$B$38)*L735+SQRT(1-Inputs!$B$38)*_xlfn.NORM.S.INV(RAND())</f>
        <v>0.84295497628653471</v>
      </c>
      <c r="X735" s="23">
        <f ca="1">SQRT(Inputs!$B$38)*M735+SQRT(1-Inputs!$B$38)*_xlfn.NORM.S.INV(RAND())</f>
        <v>1.6063986406965935E-2</v>
      </c>
      <c r="Y735" s="23">
        <f ca="1">SQRT(Inputs!$B$38)*C735+SQRT(1-Inputs!$B$38)*_xlfn.NORM.S.INV(RAND())</f>
        <v>0.2804141838399567</v>
      </c>
      <c r="Z735" s="23">
        <f ca="1">SQRT(Inputs!$B$38)*D735+SQRT(1-Inputs!$B$38)*_xlfn.NORM.S.INV(RAND())</f>
        <v>0.56343861065630163</v>
      </c>
      <c r="AA735" s="23">
        <f ca="1">SQRT(Inputs!$B$38)*E735+SQRT(1-Inputs!$B$38)*_xlfn.NORM.S.INV(RAND())</f>
        <v>1.3298791580014897</v>
      </c>
      <c r="AB735" s="23">
        <f ca="1">SQRT(Inputs!$B$38)*F735+SQRT(1-Inputs!$B$38)*_xlfn.NORM.S.INV(RAND())</f>
        <v>-4.8878799591480643E-2</v>
      </c>
      <c r="AC735" s="23">
        <f ca="1">SQRT(Inputs!$B$38)*G735+SQRT(1-Inputs!$B$38)*_xlfn.NORM.S.INV(RAND())</f>
        <v>0.4212184177114659</v>
      </c>
      <c r="AD735" s="23">
        <f ca="1">SQRT(Inputs!$B$38)*H735+SQRT(1-Inputs!$B$38)*_xlfn.NORM.S.INV(RAND())</f>
        <v>-0.68324705036798539</v>
      </c>
      <c r="AE735" s="23">
        <f ca="1">SQRT(Inputs!$B$38)*I735+SQRT(1-Inputs!$B$38)*_xlfn.NORM.S.INV(RAND())</f>
        <v>0.54223051743074702</v>
      </c>
      <c r="AF735" s="23">
        <f ca="1">SQRT(Inputs!$B$38)*J735+SQRT(1-Inputs!$B$38)*_xlfn.NORM.S.INV(RAND())</f>
        <v>-0.18848532281486419</v>
      </c>
      <c r="AG735" s="23">
        <f ca="1">SQRT(Inputs!$B$38)*K735+SQRT(1-Inputs!$B$38)*_xlfn.NORM.S.INV(RAND())</f>
        <v>2.0311872685429972</v>
      </c>
      <c r="AH735" s="23">
        <f ca="1">SQRT(Inputs!$B$38)*L735+SQRT(1-Inputs!$B$38)*_xlfn.NORM.S.INV(RAND())</f>
        <v>0.25167880848290985</v>
      </c>
      <c r="AI735" s="23">
        <f ca="1">SQRT(Inputs!$B$38)*M735+SQRT(1-Inputs!$B$38)*_xlfn.NORM.S.INV(RAND())</f>
        <v>-0.1768090796142594</v>
      </c>
      <c r="AJ735" s="23">
        <f ca="1">SQRT(Inputs!$B$38)*C735+SQRT(1-Inputs!$B$38)*_xlfn.NORM.S.INV(RAND())</f>
        <v>0.57651326344758458</v>
      </c>
      <c r="AK735" s="23">
        <f ca="1">SQRT(Inputs!$B$38)*D735+SQRT(1-Inputs!$B$38)*_xlfn.NORM.S.INV(RAND())</f>
        <v>1.6728152370694818</v>
      </c>
      <c r="AL735" s="23">
        <f ca="1">SQRT(Inputs!$B$38)*E735+SQRT(1-Inputs!$B$38)*_xlfn.NORM.S.INV(RAND())</f>
        <v>-9.5321646229554705E-2</v>
      </c>
      <c r="AM735" s="23">
        <f ca="1">SQRT(Inputs!$B$38)*F735+SQRT(1-Inputs!$B$38)*_xlfn.NORM.S.INV(RAND())</f>
        <v>-0.35863866084298968</v>
      </c>
      <c r="AN735" s="23">
        <f ca="1">SQRT(Inputs!$B$38)*G735+SQRT(1-Inputs!$B$38)*_xlfn.NORM.S.INV(RAND())</f>
        <v>0.79229081934134504</v>
      </c>
      <c r="AO735" s="23">
        <f ca="1">SQRT(Inputs!$B$38)*H735+SQRT(1-Inputs!$B$38)*_xlfn.NORM.S.INV(RAND())</f>
        <v>0.14122813199562392</v>
      </c>
      <c r="AP735" s="23">
        <f ca="1">SQRT(Inputs!$B$38)*I735+SQRT(1-Inputs!$B$38)*_xlfn.NORM.S.INV(RAND())</f>
        <v>-0.13773993095231085</v>
      </c>
      <c r="AQ735" s="23">
        <f ca="1">SQRT(Inputs!$B$38)*J735+SQRT(1-Inputs!$B$38)*_xlfn.NORM.S.INV(RAND())</f>
        <v>1.7770778824670157</v>
      </c>
      <c r="AR735" s="23">
        <f ca="1">SQRT(Inputs!$B$38)*K735+SQRT(1-Inputs!$B$38)*_xlfn.NORM.S.INV(RAND())</f>
        <v>1.1955836389872827</v>
      </c>
      <c r="AS735" s="23">
        <f ca="1">SQRT(Inputs!$B$38)*L735+SQRT(1-Inputs!$B$38)*_xlfn.NORM.S.INV(RAND())</f>
        <v>-0.26969875882895944</v>
      </c>
      <c r="AT735" s="23">
        <f ca="1">SQRT(Inputs!$B$38)*M735+SQRT(1-Inputs!$B$38)*_xlfn.NORM.S.INV(RAND())</f>
        <v>-0.26944841990216589</v>
      </c>
      <c r="AU735" s="15">
        <f ca="1">Inputs!$B$6*EXP($B$8-0.5*C$5^2+C$5*N735)</f>
        <v>4025.6545435469866</v>
      </c>
      <c r="AV735" s="15">
        <f t="shared" ca="1" si="401"/>
        <v>5673.2240335988927</v>
      </c>
      <c r="AW735" s="15">
        <f t="shared" ca="1" si="402"/>
        <v>7446.1292297895416</v>
      </c>
      <c r="AX735" s="15">
        <f t="shared" ca="1" si="403"/>
        <v>9834.9007821842697</v>
      </c>
      <c r="AY735" s="15">
        <f t="shared" ca="1" si="404"/>
        <v>12339.77505037471</v>
      </c>
      <c r="AZ735" s="15">
        <f t="shared" ca="1" si="405"/>
        <v>14608.705737411234</v>
      </c>
      <c r="BA735" s="15">
        <f t="shared" ca="1" si="406"/>
        <v>18027.452316821233</v>
      </c>
      <c r="BB735" s="15">
        <f t="shared" ca="1" si="407"/>
        <v>24914.506288276403</v>
      </c>
      <c r="BC735" s="15">
        <f t="shared" ca="1" si="408"/>
        <v>35889.358449146035</v>
      </c>
      <c r="BD735" s="15">
        <f t="shared" ca="1" si="409"/>
        <v>47574.799999688454</v>
      </c>
      <c r="BE735" s="15">
        <f t="shared" ca="1" si="410"/>
        <v>58382.17363917741</v>
      </c>
      <c r="BF735" s="15">
        <f ca="1">Inputs!$B$13*EXP($B$9-0.5*C$6^2+C$6*Y735)</f>
        <v>14621.680843314729</v>
      </c>
      <c r="BG735" s="15">
        <f t="shared" ca="1" si="411"/>
        <v>19726.936634237572</v>
      </c>
      <c r="BH735" s="15">
        <f t="shared" ca="1" si="412"/>
        <v>30050.931894612724</v>
      </c>
      <c r="BI735" s="15">
        <f t="shared" ca="1" si="413"/>
        <v>36511.13716982364</v>
      </c>
      <c r="BJ735" s="15">
        <f t="shared" ca="1" si="414"/>
        <v>47562.174866712572</v>
      </c>
      <c r="BK735" s="15">
        <f t="shared" ca="1" si="415"/>
        <v>53188.566601048049</v>
      </c>
      <c r="BL735" s="15">
        <f t="shared" ca="1" si="416"/>
        <v>70091.93062721951</v>
      </c>
      <c r="BM735" s="15">
        <f t="shared" ca="1" si="417"/>
        <v>84164.147156030696</v>
      </c>
      <c r="BN735" s="15">
        <f t="shared" ca="1" si="418"/>
        <v>132038.09317430959</v>
      </c>
      <c r="BO735" s="15">
        <f t="shared" ca="1" si="419"/>
        <v>167282.23986065586</v>
      </c>
      <c r="BP735" s="15">
        <f t="shared" ca="1" si="420"/>
        <v>201809.71599186119</v>
      </c>
      <c r="BQ735" s="15">
        <f ca="1">Inputs!$B$20*EXP($B$10-0.5*C$7^2+C$7*AJ735)</f>
        <v>5262.7446160986474</v>
      </c>
      <c r="BR735" s="15">
        <f t="shared" ca="1" si="421"/>
        <v>12147.056554753606</v>
      </c>
      <c r="BS735" s="15">
        <f t="shared" ca="1" si="422"/>
        <v>16184.880798093665</v>
      </c>
      <c r="BT735" s="15">
        <f t="shared" ca="1" si="423"/>
        <v>20311.677903237021</v>
      </c>
      <c r="BU735" s="15">
        <f t="shared" ca="1" si="424"/>
        <v>34098.105631680584</v>
      </c>
      <c r="BV735" s="15">
        <f t="shared" ca="1" si="425"/>
        <v>48974.054339590199</v>
      </c>
      <c r="BW735" s="15">
        <f t="shared" ca="1" si="426"/>
        <v>66376.989486376886</v>
      </c>
      <c r="BX735" s="15">
        <f t="shared" ca="1" si="427"/>
        <v>132571.7099462612</v>
      </c>
      <c r="BY735" s="15">
        <f t="shared" ca="1" si="428"/>
        <v>233498.55516101493</v>
      </c>
      <c r="BZ735" s="15">
        <f t="shared" ca="1" si="429"/>
        <v>311783.41048789938</v>
      </c>
      <c r="CA735" s="15">
        <f t="shared" ca="1" si="430"/>
        <v>417485.0844121491</v>
      </c>
      <c r="CB735" s="15">
        <f ca="1">(AU735*DCF!C$10-DCF!C$5*MAX(AU735*DCF!C$10,0)-MAX(AU735-Inputs!$B$6,0)/Inputs!$B$10)*DCF!C$6</f>
        <v>1033.8247835288055</v>
      </c>
      <c r="CC735" s="15">
        <f ca="1">(AV735*DCF!D$10-DCF!D$5*MAX(AV735*DCF!D$10,0)-MAX(AV735-AU735,0)/Inputs!$B$10)*DCF!D$6</f>
        <v>981.09322316612042</v>
      </c>
      <c r="CD735" s="15">
        <f ca="1">(AW735*DCF!E$10-DCF!E$5*MAX(AW735*DCF!E$10,0)-MAX(AW735-AV735,0)/Inputs!$B$10)*DCF!E$6</f>
        <v>1319.8610375969508</v>
      </c>
      <c r="CE735" s="15">
        <f ca="1">(AX735*DCF!F$10-DCF!F$5*MAX(AX735*DCF!F$10,0)-MAX(AX735-AW735,0)/Inputs!$B$10)*DCF!F$6</f>
        <v>1649.899031573704</v>
      </c>
      <c r="CF735" s="15">
        <f ca="1">(AY735*DCF!G$10-DCF!G$5*MAX(AY735*DCF!G$10,0)-MAX(AY735-AX735,0)/Inputs!$B$10)*DCF!G$6</f>
        <v>2061.0052596624059</v>
      </c>
      <c r="CG735" s="15">
        <f ca="1">(AZ735*DCF!H$10-DCF!H$5*MAX(AZ735*DCF!H$10,0)-MAX(AZ735-AY735,0)/Inputs!$B$10)*DCF!H$6</f>
        <v>2433.4013780348319</v>
      </c>
      <c r="CH735" s="15">
        <f ca="1">(BA735*DCF!I$10-DCF!I$5*MAX(BA735*DCF!I$10,0)-MAX(BA735-AZ735,0)/Inputs!$B$10)*DCF!I$6</f>
        <v>2732.1636737420922</v>
      </c>
      <c r="CI735" s="15">
        <f ca="1">(BB735*DCF!J$10-DCF!J$5*MAX(BB735*DCF!J$10,0)-MAX(BB735-BA735,0)/Inputs!$B$10)*DCF!J$6</f>
        <v>3231.767548969678</v>
      </c>
      <c r="CJ735" s="15">
        <f ca="1">(BC735*DCF!K$10-DCF!K$5*MAX(BC735*DCF!K$10,0)-MAX(BC735-BB735,0)/Inputs!$B$10)*DCF!K$6</f>
        <v>4241.2980893229033</v>
      </c>
      <c r="CK735" s="15">
        <f ca="1">(BD735*DCF!L$10-DCF!L$5*MAX(BD735*DCF!L$10,0)-MAX(BD735-BC735,0)/Inputs!$B$10)*DCF!L$6</f>
        <v>5664.0677245157458</v>
      </c>
      <c r="CL735" s="15">
        <f ca="1">(BE735*DCF!M$10-DCF!M$5*MAX(BE735*DCF!M$10,0)-MAX(BE735-BD735,0)/Inputs!$B$10)*DCF!M$6</f>
        <v>6947.4235612181737</v>
      </c>
      <c r="CM735" s="15">
        <f ca="1">(BF735*DCF!C$28-DCF!C$5*MAX(BF735*DCF!C$28,0)-MAX(BF735-Inputs!$B$13,0)/Inputs!$B$17)*DCF!C$6</f>
        <v>3715.4016467943093</v>
      </c>
      <c r="CN735" s="15">
        <f ca="1">(BG735*DCF!D$28-DCF!D$5*MAX(BG735*DCF!D$28,0)-MAX(BG735-BF735,0)/Inputs!$B$17)*DCF!D$6</f>
        <v>4720.8526828507374</v>
      </c>
      <c r="CO735" s="15">
        <f ca="1">(BH735*DCF!E$28-DCF!E$5*MAX(BH735*DCF!E$28,0)-MAX(BH735-BG735,0)/Inputs!$B$17)*DCF!E$6</f>
        <v>6476.2416545006054</v>
      </c>
      <c r="CP735" s="15">
        <f ca="1">(BI735*DCF!F$28-DCF!F$5*MAX(BI735*DCF!F$28,0)-MAX(BI735-BH735,0)/Inputs!$B$17)*DCF!F$6</f>
        <v>8735.6295250781204</v>
      </c>
      <c r="CQ735" s="15">
        <f ca="1">(BJ735*DCF!G$28-DCF!G$5*MAX(BJ735*DCF!G$28,0)-MAX(BJ735-BI735,0)/Inputs!$B$17)*DCF!G$6</f>
        <v>10481.691752655115</v>
      </c>
      <c r="CR735" s="15">
        <f ca="1">(BK735*DCF!H$28-DCF!H$5*MAX(BK735*DCF!H$28,0)-MAX(BK735-BJ735,0)/Inputs!$B$17)*DCF!H$6</f>
        <v>12279.935956451785</v>
      </c>
      <c r="CS735" s="15">
        <f ca="1">(BL735*DCF!I$28-DCF!I$5*MAX(BL735*DCF!I$28,0)-MAX(BL735-BK735,0)/Inputs!$B$17)*DCF!I$6</f>
        <v>14056.179415011988</v>
      </c>
      <c r="CT735" s="15">
        <f ca="1">(BM735*DCF!J$28-DCF!J$5*MAX(BM735*DCF!J$28,0)-MAX(BM735-BL735,0)/Inputs!$B$17)*DCF!J$6</f>
        <v>16909.730864125602</v>
      </c>
      <c r="CU735" s="15">
        <f ca="1">(BN735*DCF!K$28-DCF!K$5*MAX(BN735*DCF!K$28,0)-MAX(BN735-BM735,0)/Inputs!$B$17)*DCF!K$6</f>
        <v>22020.310686518551</v>
      </c>
      <c r="CV735" s="15">
        <f ca="1">(BO735*DCF!L$28-DCF!L$5*MAX(BO735*DCF!L$28,0)-MAX(BO735-BN735,0)/Inputs!$B$17)*DCF!L$6</f>
        <v>29388.384118598889</v>
      </c>
      <c r="CW735" s="15">
        <f ca="1">(BP735*DCF!M$28-DCF!M$5*MAX(BP735*DCF!M$28,0)-MAX(BP735-BO735,0)/Inputs!$B$17)*DCF!M$6</f>
        <v>34361.523403541833</v>
      </c>
      <c r="CX735" s="15">
        <f ca="1">(BQ735*DCF!C$46-DCF!C$5*MAX(BQ735*DCF!C$46,0)-MAX(BQ735-Inputs!$B$20,0)/Inputs!$B$24)*DCF!C$6</f>
        <v>-2167.7214430244671</v>
      </c>
      <c r="CY735" s="15">
        <f ca="1">(BR735*DCF!D$46-DCF!D$5*MAX(BR735*DCF!D$46,0)-MAX(BR735-BQ735,0)/Inputs!$B$24)*DCF!D$6</f>
        <v>-5010.6980401224191</v>
      </c>
      <c r="CZ735" s="15">
        <f ca="1">(BS735*DCF!E$46-DCF!E$5*MAX(BS735*DCF!E$46,0)-MAX(BS735-BR735,0)/Inputs!$B$24)*DCF!E$6</f>
        <v>-3505.4894915477043</v>
      </c>
      <c r="DA735" s="15">
        <f ca="1">(BT735*DCF!F$46-DCF!F$5*MAX(BT735*DCF!F$46,0)-MAX(BT735-BS735,0)/Inputs!$B$24)*DCF!F$6</f>
        <v>-2981.922089128585</v>
      </c>
      <c r="DB735" s="15">
        <f ca="1">(BU735*DCF!G$46-DCF!G$5*MAX(BU735*DCF!G$46,0)-MAX(BU735-BT735,0)/Inputs!$B$24)*DCF!G$6</f>
        <v>-5784.4748051146998</v>
      </c>
      <c r="DC735" s="15">
        <f ca="1">(BV735*DCF!H$46-DCF!H$5*MAX(BV735*DCF!H$46,0)-MAX(BV735-BU735,0)/Inputs!$B$24)*DCF!H$6</f>
        <v>-4622.6099145329508</v>
      </c>
      <c r="DD735" s="15">
        <f ca="1">(BW735*DCF!I$46-DCF!I$5*MAX(BW735*DCF!I$46,0)-MAX(BW735-BV735,0)/Inputs!$B$24)*DCF!I$6</f>
        <v>-3462.7071405661745</v>
      </c>
      <c r="DE735" s="15">
        <f ca="1">(BX735*DCF!J$46-DCF!J$5*MAX(BX735*DCF!J$46,0)-MAX(BX735-BW735,0)/Inputs!$B$24)*DCF!J$6</f>
        <v>-11992.741877508206</v>
      </c>
      <c r="DF735" s="15">
        <f ca="1">(BY735*DCF!K$46-DCF!K$5*MAX(BY735*DCF!K$46,0)-MAX(BY735-BX735,0)/Inputs!$B$24)*DCF!K$6</f>
        <v>-11386.172555278185</v>
      </c>
      <c r="DG735" s="15">
        <f ca="1">(BZ735*DCF!L$46-DCF!L$5*MAX(BZ735*DCF!L$46,0)-MAX(BZ735-BY735,0)/Inputs!$B$24)*DCF!L$6</f>
        <v>3836.0236123177851</v>
      </c>
      <c r="DH735" s="15">
        <f ca="1">(CA735*DCF!M$46-DCF!M$5*MAX(CA735*DCF!M$46,0)-MAX(CA735-BZ735,0)/Inputs!$B$24)*DCF!M$6</f>
        <v>10631.601632878483</v>
      </c>
      <c r="DI735" s="15">
        <f ca="1">SUM(CB735:CL735)+BE735*DCF!M$10*(1+Inputs!$B$30)*(1-Inputs!$B$33)*(1-Inputs!$B$30/Inputs!$B$31)/(Inputs!$B$29-Inputs!$B$30)*DCF!M$6</f>
        <v>194774.16657348481</v>
      </c>
      <c r="DJ735" s="15">
        <f ca="1">SUM(CM735:CW735)+BP735*DCF!M$28*(1+Inputs!$B$30)*(1-Inputs!$B$33)*(1-Inputs!$B$30/Inputs!$B$31)/(Inputs!$B$29-Inputs!$B$30)*DCF!M$6</f>
        <v>911998.02605622262</v>
      </c>
      <c r="DK735" s="15">
        <f ca="1">SUM(CX735:DH735)+CA735*DCF!M$46*(1+Inputs!$B$30)*(1-Inputs!$B$33)*(1-Inputs!$B$30/Inputs!$B$31)/(Inputs!$B$29-Inputs!$B$30)*DCF!M$6</f>
        <v>609034.48265933187</v>
      </c>
      <c r="DM735" s="15">
        <f ca="1">DI735+DJ735+DK735+Inputs!$B$34+Inputs!$B$36-Inputs!$B$35</f>
        <v>1792657.6752890395</v>
      </c>
    </row>
    <row r="736" spans="1:117" x14ac:dyDescent="0.75">
      <c r="A736" s="11">
        <v>723</v>
      </c>
      <c r="C736" s="23">
        <f t="shared" ca="1" si="432"/>
        <v>-2.5279519534731752E-2</v>
      </c>
      <c r="D736" s="23">
        <f t="shared" ca="1" si="432"/>
        <v>-2.1607161403460453</v>
      </c>
      <c r="E736" s="23">
        <f t="shared" ca="1" si="432"/>
        <v>1.39478209574457</v>
      </c>
      <c r="F736" s="23">
        <f t="shared" ca="1" si="432"/>
        <v>0.9101609430181925</v>
      </c>
      <c r="G736" s="23">
        <f t="shared" ca="1" si="432"/>
        <v>9.6751435405810372E-3</v>
      </c>
      <c r="H736" s="23">
        <f t="shared" ca="1" si="432"/>
        <v>-0.53611786053794741</v>
      </c>
      <c r="I736" s="23">
        <f t="shared" ca="1" si="432"/>
        <v>-1.1570936809595114E-2</v>
      </c>
      <c r="J736" s="23">
        <f t="shared" ca="1" si="432"/>
        <v>-0.10971438270124591</v>
      </c>
      <c r="K736" s="23">
        <f t="shared" ca="1" si="432"/>
        <v>-0.71024381111162926</v>
      </c>
      <c r="L736" s="23">
        <f t="shared" ca="1" si="432"/>
        <v>-0.99306725853181632</v>
      </c>
      <c r="M736" s="23">
        <f t="shared" ca="1" si="432"/>
        <v>0.83527421003898183</v>
      </c>
      <c r="N736" s="23">
        <f ca="1">SQRT(Inputs!$B$38)*C736+SQRT(1-Inputs!$B$38)*_xlfn.NORM.S.INV(RAND())</f>
        <v>0.6086897000665239</v>
      </c>
      <c r="O736" s="23">
        <f ca="1">SQRT(Inputs!$B$38)*D736+SQRT(1-Inputs!$B$38)*_xlfn.NORM.S.INV(RAND())</f>
        <v>-0.38990362742120499</v>
      </c>
      <c r="P736" s="23">
        <f ca="1">SQRT(Inputs!$B$38)*E736+SQRT(1-Inputs!$B$38)*_xlfn.NORM.S.INV(RAND())</f>
        <v>0.57162403941927575</v>
      </c>
      <c r="Q736" s="23">
        <f ca="1">SQRT(Inputs!$B$38)*F736+SQRT(1-Inputs!$B$38)*_xlfn.NORM.S.INV(RAND())</f>
        <v>1.6149353618234104</v>
      </c>
      <c r="R736" s="23">
        <f ca="1">SQRT(Inputs!$B$38)*G736+SQRT(1-Inputs!$B$38)*_xlfn.NORM.S.INV(RAND())</f>
        <v>1.0567566801627968</v>
      </c>
      <c r="S736" s="23">
        <f ca="1">SQRT(Inputs!$B$38)*H736+SQRT(1-Inputs!$B$38)*_xlfn.NORM.S.INV(RAND())</f>
        <v>8.3182016041368601E-2</v>
      </c>
      <c r="T736" s="23">
        <f ca="1">SQRT(Inputs!$B$38)*I736+SQRT(1-Inputs!$B$38)*_xlfn.NORM.S.INV(RAND())</f>
        <v>0.46608491174435385</v>
      </c>
      <c r="U736" s="23">
        <f ca="1">SQRT(Inputs!$B$38)*J736+SQRT(1-Inputs!$B$38)*_xlfn.NORM.S.INV(RAND())</f>
        <v>-1.0058673894756209</v>
      </c>
      <c r="V736" s="23">
        <f ca="1">SQRT(Inputs!$B$38)*K736+SQRT(1-Inputs!$B$38)*_xlfn.NORM.S.INV(RAND())</f>
        <v>8.1108305664128189E-3</v>
      </c>
      <c r="W736" s="23">
        <f ca="1">SQRT(Inputs!$B$38)*L736+SQRT(1-Inputs!$B$38)*_xlfn.NORM.S.INV(RAND())</f>
        <v>-0.78626261845394507</v>
      </c>
      <c r="X736" s="23">
        <f ca="1">SQRT(Inputs!$B$38)*M736+SQRT(1-Inputs!$B$38)*_xlfn.NORM.S.INV(RAND())</f>
        <v>-1.4003821328813981</v>
      </c>
      <c r="Y736" s="23">
        <f ca="1">SQRT(Inputs!$B$38)*C736+SQRT(1-Inputs!$B$38)*_xlfn.NORM.S.INV(RAND())</f>
        <v>0.96168103775447245</v>
      </c>
      <c r="Z736" s="23">
        <f ca="1">SQRT(Inputs!$B$38)*D736+SQRT(1-Inputs!$B$38)*_xlfn.NORM.S.INV(RAND())</f>
        <v>-1.9444698017575242</v>
      </c>
      <c r="AA736" s="23">
        <f ca="1">SQRT(Inputs!$B$38)*E736+SQRT(1-Inputs!$B$38)*_xlfn.NORM.S.INV(RAND())</f>
        <v>1.1568304982861735</v>
      </c>
      <c r="AB736" s="23">
        <f ca="1">SQRT(Inputs!$B$38)*F736+SQRT(1-Inputs!$B$38)*_xlfn.NORM.S.INV(RAND())</f>
        <v>0.1580203746085429</v>
      </c>
      <c r="AC736" s="23">
        <f ca="1">SQRT(Inputs!$B$38)*G736+SQRT(1-Inputs!$B$38)*_xlfn.NORM.S.INV(RAND())</f>
        <v>-0.48052321014696592</v>
      </c>
      <c r="AD736" s="23">
        <f ca="1">SQRT(Inputs!$B$38)*H736+SQRT(1-Inputs!$B$38)*_xlfn.NORM.S.INV(RAND())</f>
        <v>-1.8521062491609743</v>
      </c>
      <c r="AE736" s="23">
        <f ca="1">SQRT(Inputs!$B$38)*I736+SQRT(1-Inputs!$B$38)*_xlfn.NORM.S.INV(RAND())</f>
        <v>-4.0573372685418357E-2</v>
      </c>
      <c r="AF736" s="23">
        <f ca="1">SQRT(Inputs!$B$38)*J736+SQRT(1-Inputs!$B$38)*_xlfn.NORM.S.INV(RAND())</f>
        <v>-0.71455407698934625</v>
      </c>
      <c r="AG736" s="23">
        <f ca="1">SQRT(Inputs!$B$38)*K736+SQRT(1-Inputs!$B$38)*_xlfn.NORM.S.INV(RAND())</f>
        <v>-0.74994146869932266</v>
      </c>
      <c r="AH736" s="23">
        <f ca="1">SQRT(Inputs!$B$38)*L736+SQRT(1-Inputs!$B$38)*_xlfn.NORM.S.INV(RAND())</f>
        <v>-1.0554220025292651</v>
      </c>
      <c r="AI736" s="23">
        <f ca="1">SQRT(Inputs!$B$38)*M736+SQRT(1-Inputs!$B$38)*_xlfn.NORM.S.INV(RAND())</f>
        <v>-0.29024640200602647</v>
      </c>
      <c r="AJ736" s="23">
        <f ca="1">SQRT(Inputs!$B$38)*C736+SQRT(1-Inputs!$B$38)*_xlfn.NORM.S.INV(RAND())</f>
        <v>-8.1869323263347379E-4</v>
      </c>
      <c r="AK736" s="23">
        <f ca="1">SQRT(Inputs!$B$38)*D736+SQRT(1-Inputs!$B$38)*_xlfn.NORM.S.INV(RAND())</f>
        <v>-1.4155439242188383</v>
      </c>
      <c r="AL736" s="23">
        <f ca="1">SQRT(Inputs!$B$38)*E736+SQRT(1-Inputs!$B$38)*_xlfn.NORM.S.INV(RAND())</f>
        <v>0.81943335793106709</v>
      </c>
      <c r="AM736" s="23">
        <f ca="1">SQRT(Inputs!$B$38)*F736+SQRT(1-Inputs!$B$38)*_xlfn.NORM.S.INV(RAND())</f>
        <v>0.4031195892587886</v>
      </c>
      <c r="AN736" s="23">
        <f ca="1">SQRT(Inputs!$B$38)*G736+SQRT(1-Inputs!$B$38)*_xlfn.NORM.S.INV(RAND())</f>
        <v>0.33246877648855738</v>
      </c>
      <c r="AO736" s="23">
        <f ca="1">SQRT(Inputs!$B$38)*H736+SQRT(1-Inputs!$B$38)*_xlfn.NORM.S.INV(RAND())</f>
        <v>-0.76391748082358268</v>
      </c>
      <c r="AP736" s="23">
        <f ca="1">SQRT(Inputs!$B$38)*I736+SQRT(1-Inputs!$B$38)*_xlfn.NORM.S.INV(RAND())</f>
        <v>0.220581138784083</v>
      </c>
      <c r="AQ736" s="23">
        <f ca="1">SQRT(Inputs!$B$38)*J736+SQRT(1-Inputs!$B$38)*_xlfn.NORM.S.INV(RAND())</f>
        <v>0.71932861052786912</v>
      </c>
      <c r="AR736" s="23">
        <f ca="1">SQRT(Inputs!$B$38)*K736+SQRT(1-Inputs!$B$38)*_xlfn.NORM.S.INV(RAND())</f>
        <v>-0.29856820833668568</v>
      </c>
      <c r="AS736" s="23">
        <f ca="1">SQRT(Inputs!$B$38)*L736+SQRT(1-Inputs!$B$38)*_xlfn.NORM.S.INV(RAND())</f>
        <v>-2.210436650844037</v>
      </c>
      <c r="AT736" s="23">
        <f ca="1">SQRT(Inputs!$B$38)*M736+SQRT(1-Inputs!$B$38)*_xlfn.NORM.S.INV(RAND())</f>
        <v>7.2143695967907817E-2</v>
      </c>
      <c r="AU736" s="15">
        <f ca="1">Inputs!$B$6*EXP($B$8-0.5*C$5^2+C$5*N736)</f>
        <v>5476.0695644666648</v>
      </c>
      <c r="AV736" s="15">
        <f t="shared" ca="1" si="401"/>
        <v>6294.285641772517</v>
      </c>
      <c r="AW736" s="15">
        <f t="shared" ca="1" si="402"/>
        <v>8289.9100552495474</v>
      </c>
      <c r="AX736" s="15">
        <f t="shared" ca="1" si="403"/>
        <v>12383.756377967291</v>
      </c>
      <c r="AY736" s="15">
        <f t="shared" ca="1" si="404"/>
        <v>17122.175899316197</v>
      </c>
      <c r="AZ736" s="15">
        <f t="shared" ca="1" si="405"/>
        <v>21133.582409069022</v>
      </c>
      <c r="BA736" s="15">
        <f t="shared" ca="1" si="406"/>
        <v>27154.93845420246</v>
      </c>
      <c r="BB736" s="15">
        <f t="shared" ca="1" si="407"/>
        <v>30058.771806259116</v>
      </c>
      <c r="BC736" s="15">
        <f t="shared" ca="1" si="408"/>
        <v>36843.180495724439</v>
      </c>
      <c r="BD736" s="15">
        <f t="shared" ca="1" si="409"/>
        <v>41936.075630217376</v>
      </c>
      <c r="BE736" s="15">
        <f t="shared" ca="1" si="410"/>
        <v>45233.749482771986</v>
      </c>
      <c r="BF736" s="15">
        <f ca="1">Inputs!$B$13*EXP($B$9-0.5*C$6^2+C$6*Y736)</f>
        <v>16736.048683545843</v>
      </c>
      <c r="BG736" s="15">
        <f t="shared" ca="1" si="411"/>
        <v>14361.077976438202</v>
      </c>
      <c r="BH736" s="15">
        <f t="shared" ca="1" si="412"/>
        <v>21257.905654969833</v>
      </c>
      <c r="BI736" s="15">
        <f t="shared" ca="1" si="413"/>
        <v>26663.573337647184</v>
      </c>
      <c r="BJ736" s="15">
        <f t="shared" ca="1" si="414"/>
        <v>30500.307624503039</v>
      </c>
      <c r="BK736" s="15">
        <f t="shared" ca="1" si="415"/>
        <v>29090.453873102368</v>
      </c>
      <c r="BL736" s="15">
        <f t="shared" ca="1" si="416"/>
        <v>35546.716202129253</v>
      </c>
      <c r="BM736" s="15">
        <f t="shared" ca="1" si="417"/>
        <v>39983.100648963758</v>
      </c>
      <c r="BN736" s="15">
        <f t="shared" ca="1" si="418"/>
        <v>44947.689117915266</v>
      </c>
      <c r="BO736" s="15">
        <f t="shared" ca="1" si="419"/>
        <v>48918.401022772239</v>
      </c>
      <c r="BP736" s="15">
        <f t="shared" ca="1" si="420"/>
        <v>58261.668812290925</v>
      </c>
      <c r="BQ736" s="15">
        <f ca="1">Inputs!$B$20*EXP($B$10-0.5*C$7^2+C$7*AJ736)</f>
        <v>4288.2684655456405</v>
      </c>
      <c r="BR736" s="15">
        <f t="shared" ca="1" si="421"/>
        <v>3711.7968783858082</v>
      </c>
      <c r="BS736" s="15">
        <f t="shared" ca="1" si="422"/>
        <v>6431.6237412347264</v>
      </c>
      <c r="BT736" s="15">
        <f t="shared" ca="1" si="423"/>
        <v>9856.9742026608401</v>
      </c>
      <c r="BU736" s="15">
        <f t="shared" ca="1" si="424"/>
        <v>14804.956341698164</v>
      </c>
      <c r="BV736" s="15">
        <f t="shared" ca="1" si="425"/>
        <v>17341.159559065778</v>
      </c>
      <c r="BW736" s="15">
        <f t="shared" ca="1" si="426"/>
        <v>25355.128605159374</v>
      </c>
      <c r="BX736" s="15">
        <f t="shared" ca="1" si="427"/>
        <v>40964.380078383234</v>
      </c>
      <c r="BY736" s="15">
        <f t="shared" ca="1" si="428"/>
        <v>54211.166260781065</v>
      </c>
      <c r="BZ736" s="15">
        <f t="shared" ca="1" si="429"/>
        <v>50665.565843352793</v>
      </c>
      <c r="CA736" s="15">
        <f t="shared" ca="1" si="430"/>
        <v>72088.012042041883</v>
      </c>
      <c r="CB736" s="15">
        <f ca="1">(AU736*DCF!C$10-DCF!C$5*MAX(AU736*DCF!C$10,0)-MAX(AU736-Inputs!$B$6,0)/Inputs!$B$10)*DCF!C$6</f>
        <v>1039.4106030765279</v>
      </c>
      <c r="CC736" s="15">
        <f ca="1">(AV736*DCF!D$10-DCF!D$5*MAX(AV736*DCF!D$10,0)-MAX(AV736-AU736,0)/Inputs!$B$10)*DCF!D$6</f>
        <v>1334.6889065815171</v>
      </c>
      <c r="CD736" s="15">
        <f ca="1">(AW736*DCF!E$10-DCF!E$5*MAX(AW736*DCF!E$10,0)-MAX(AW736-AV736,0)/Inputs!$B$10)*DCF!E$6</f>
        <v>1464.5110074261229</v>
      </c>
      <c r="CE736" s="15">
        <f ca="1">(AX736*DCF!F$10-DCF!F$5*MAX(AX736*DCF!F$10,0)-MAX(AX736-AW736,0)/Inputs!$B$10)*DCF!F$6</f>
        <v>1851.5263601219394</v>
      </c>
      <c r="CF736" s="15">
        <f ca="1">(AY736*DCF!G$10-DCF!G$5*MAX(AY736*DCF!G$10,0)-MAX(AY736-AX736,0)/Inputs!$B$10)*DCF!G$6</f>
        <v>2617.0444095634739</v>
      </c>
      <c r="CG736" s="15">
        <f ca="1">(AZ736*DCF!H$10-DCF!H$5*MAX(AZ736*DCF!H$10,0)-MAX(AZ736-AY736,0)/Inputs!$B$10)*DCF!H$6</f>
        <v>3390.8030436804825</v>
      </c>
      <c r="CH736" s="15">
        <f ca="1">(BA736*DCF!I$10-DCF!I$5*MAX(BA736*DCF!I$10,0)-MAX(BA736-AZ736,0)/Inputs!$B$10)*DCF!I$6</f>
        <v>3972.5032797616336</v>
      </c>
      <c r="CI736" s="15">
        <f ca="1">(BB736*DCF!J$10-DCF!J$5*MAX(BB736*DCF!J$10,0)-MAX(BB736-BA736,0)/Inputs!$B$10)*DCF!J$6</f>
        <v>4718.126894882842</v>
      </c>
      <c r="CJ736" s="15">
        <f ca="1">(BC736*DCF!K$10-DCF!K$5*MAX(BC736*DCF!K$10,0)-MAX(BC736-BB736,0)/Inputs!$B$10)*DCF!K$6</f>
        <v>4981.4464160800762</v>
      </c>
      <c r="CK736" s="15">
        <f ca="1">(BD736*DCF!L$10-DCF!L$5*MAX(BD736*DCF!L$10,0)-MAX(BD736-BC736,0)/Inputs!$B$10)*DCF!L$6</f>
        <v>5666.1638580307872</v>
      </c>
      <c r="CL736" s="15">
        <f ca="1">(BE736*DCF!M$10-DCF!M$5*MAX(BE736*DCF!M$10,0)-MAX(BE736-BD736,0)/Inputs!$B$10)*DCF!M$6</f>
        <v>5989.124730413484</v>
      </c>
      <c r="CM736" s="15">
        <f ca="1">(BF736*DCF!C$28-DCF!C$5*MAX(BF736*DCF!C$28,0)-MAX(BF736-Inputs!$B$13,0)/Inputs!$B$17)*DCF!C$6</f>
        <v>3872.3861847764642</v>
      </c>
      <c r="CN736" s="15">
        <f ca="1">(BG736*DCF!D$28-DCF!D$5*MAX(BG736*DCF!D$28,0)-MAX(BG736-BF736,0)/Inputs!$B$17)*DCF!D$6</f>
        <v>4229.66868524031</v>
      </c>
      <c r="CO736" s="15">
        <f ca="1">(BH736*DCF!E$28-DCF!E$5*MAX(BH736*DCF!E$28,0)-MAX(BH736-BG736,0)/Inputs!$B$17)*DCF!E$6</f>
        <v>4661.3476070750612</v>
      </c>
      <c r="CP736" s="15">
        <f ca="1">(BI736*DCF!F$28-DCF!F$5*MAX(BI736*DCF!F$28,0)-MAX(BI736-BH736,0)/Inputs!$B$17)*DCF!F$6</f>
        <v>6254.270574925752</v>
      </c>
      <c r="CQ736" s="15">
        <f ca="1">(BJ736*DCF!G$28-DCF!G$5*MAX(BJ736*DCF!G$28,0)-MAX(BJ736-BI736,0)/Inputs!$B$17)*DCF!G$6</f>
        <v>7268.2354136020713</v>
      </c>
      <c r="CR736" s="15">
        <f ca="1">(BK736*DCF!H$28-DCF!H$5*MAX(BK736*DCF!H$28,0)-MAX(BK736-BJ736,0)/Inputs!$B$17)*DCF!H$6</f>
        <v>7194.3901898886097</v>
      </c>
      <c r="CS736" s="15">
        <f ca="1">(BL736*DCF!I$28-DCF!I$5*MAX(BL736*DCF!I$28,0)-MAX(BL736-BK736,0)/Inputs!$B$17)*DCF!I$6</f>
        <v>7432.2466984692574</v>
      </c>
      <c r="CT736" s="15">
        <f ca="1">(BM736*DCF!J$28-DCF!J$5*MAX(BM736*DCF!J$28,0)-MAX(BM736-BL736,0)/Inputs!$B$17)*DCF!J$6</f>
        <v>8331.3223611377871</v>
      </c>
      <c r="CU736" s="15">
        <f ca="1">(BN736*DCF!K$28-DCF!K$5*MAX(BN736*DCF!K$28,0)-MAX(BN736-BM736,0)/Inputs!$B$17)*DCF!K$6</f>
        <v>8884.1023442825626</v>
      </c>
      <c r="CV736" s="15">
        <f ca="1">(BO736*DCF!L$28-DCF!L$5*MAX(BO736*DCF!L$28,0)-MAX(BO736-BN736,0)/Inputs!$B$17)*DCF!L$6</f>
        <v>9310.9551219554305</v>
      </c>
      <c r="CW736" s="15">
        <f ca="1">(BP736*DCF!M$28-DCF!M$5*MAX(BP736*DCF!M$28,0)-MAX(BP736-BO736,0)/Inputs!$B$17)*DCF!M$6</f>
        <v>9985.3326815025612</v>
      </c>
      <c r="CX736" s="15">
        <f ca="1">(BQ736*DCF!C$46-DCF!C$5*MAX(BQ736*DCF!C$46,0)-MAX(BQ736-Inputs!$B$20,0)/Inputs!$B$24)*DCF!C$6</f>
        <v>-1492.5647567290812</v>
      </c>
      <c r="CY736" s="15">
        <f ca="1">(BR736*DCF!D$46-DCF!D$5*MAX(BR736*DCF!D$46,0)-MAX(BR736-BQ736,0)/Inputs!$B$24)*DCF!D$6</f>
        <v>-633.51716691830381</v>
      </c>
      <c r="CZ736" s="15">
        <f ca="1">(BS736*DCF!E$46-DCF!E$5*MAX(BS736*DCF!E$46,0)-MAX(BS736-BR736,0)/Inputs!$B$24)*DCF!E$6</f>
        <v>-1832.6315793839117</v>
      </c>
      <c r="DA736" s="15">
        <f ca="1">(BT736*DCF!F$46-DCF!F$5*MAX(BT736*DCF!F$46,0)-MAX(BT736-BS736,0)/Inputs!$B$24)*DCF!F$6</f>
        <v>-1965.125568576176</v>
      </c>
      <c r="DB736" s="15">
        <f ca="1">(BU736*DCF!G$46-DCF!G$5*MAX(BU736*DCF!G$46,0)-MAX(BU736-BT736,0)/Inputs!$B$24)*DCF!G$6</f>
        <v>-2162.4129116945119</v>
      </c>
      <c r="DC736" s="15">
        <f ca="1">(BV736*DCF!H$46-DCF!H$5*MAX(BV736*DCF!H$46,0)-MAX(BV736-BU736,0)/Inputs!$B$24)*DCF!H$6</f>
        <v>-788.10961022205322</v>
      </c>
      <c r="DD736" s="15">
        <f ca="1">(BW736*DCF!I$46-DCF!I$5*MAX(BW736*DCF!I$46,0)-MAX(BW736-BV736,0)/Inputs!$B$24)*DCF!I$6</f>
        <v>-1714.9139663021454</v>
      </c>
      <c r="DE736" s="15">
        <f ca="1">(BX736*DCF!J$46-DCF!J$5*MAX(BX736*DCF!J$46,0)-MAX(BX736-BW736,0)/Inputs!$B$24)*DCF!J$6</f>
        <v>-2420.9760407041977</v>
      </c>
      <c r="DF736" s="15">
        <f ca="1">(BY736*DCF!K$46-DCF!K$5*MAX(BY736*DCF!K$46,0)-MAX(BY736-BX736,0)/Inputs!$B$24)*DCF!K$6</f>
        <v>-148.38719112207755</v>
      </c>
      <c r="DG736" s="15">
        <f ca="1">(BZ736*DCF!L$46-DCF!L$5*MAX(BZ736*DCF!L$46,0)-MAX(BZ736-BY736,0)/Inputs!$B$24)*DCF!L$6</f>
        <v>3502.2766092994407</v>
      </c>
      <c r="DH736" s="15">
        <f ca="1">(CA736*DCF!M$46-DCF!M$5*MAX(CA736*DCF!M$46,0)-MAX(CA736-BZ736,0)/Inputs!$B$24)*DCF!M$6</f>
        <v>1172.9219937213049</v>
      </c>
      <c r="DI736" s="15">
        <f ca="1">SUM(CB736:CL736)+BE736*DCF!M$10*(1+Inputs!$B$30)*(1-Inputs!$B$33)*(1-Inputs!$B$30/Inputs!$B$31)/(Inputs!$B$29-Inputs!$B$30)*DCF!M$6</f>
        <v>162911.47247458634</v>
      </c>
      <c r="DJ736" s="15">
        <f ca="1">SUM(CM736:CW736)+BP736*DCF!M$28*(1+Inputs!$B$30)*(1-Inputs!$B$33)*(1-Inputs!$B$30/Inputs!$B$31)/(Inputs!$B$29-Inputs!$B$30)*DCF!M$6</f>
        <v>293614.91751007841</v>
      </c>
      <c r="DK736" s="15">
        <f ca="1">SUM(CX736:DH736)+CA736*DCF!M$46*(1+Inputs!$B$30)*(1-Inputs!$B$33)*(1-Inputs!$B$30/Inputs!$B$31)/(Inputs!$B$29-Inputs!$B$30)*DCF!M$6</f>
        <v>102973.16579929895</v>
      </c>
      <c r="DM736" s="15">
        <f ca="1">DI736+DJ736+DK736+Inputs!$B$34+Inputs!$B$36-Inputs!$B$35</f>
        <v>636350.55578396365</v>
      </c>
    </row>
    <row r="737" spans="1:117" x14ac:dyDescent="0.75">
      <c r="A737" s="11">
        <v>724</v>
      </c>
      <c r="C737" s="23">
        <f t="shared" ca="1" si="432"/>
        <v>0.85794068979230376</v>
      </c>
      <c r="D737" s="23">
        <f t="shared" ca="1" si="432"/>
        <v>-1.6679456666720043</v>
      </c>
      <c r="E737" s="23">
        <f t="shared" ca="1" si="432"/>
        <v>0.18418674725296219</v>
      </c>
      <c r="F737" s="23">
        <f t="shared" ca="1" si="432"/>
        <v>-0.34836520352882616</v>
      </c>
      <c r="G737" s="23">
        <f t="shared" ca="1" si="432"/>
        <v>-0.96269216828908089</v>
      </c>
      <c r="H737" s="23">
        <f t="shared" ca="1" si="432"/>
        <v>-0.55702302623176703</v>
      </c>
      <c r="I737" s="23">
        <f t="shared" ca="1" si="432"/>
        <v>0.12596805722792184</v>
      </c>
      <c r="J737" s="23">
        <f t="shared" ca="1" si="432"/>
        <v>-5.9573623780414711E-2</v>
      </c>
      <c r="K737" s="23">
        <f t="shared" ca="1" si="432"/>
        <v>-1.7864141258931685</v>
      </c>
      <c r="L737" s="23">
        <f t="shared" ca="1" si="432"/>
        <v>-1.360207662453623</v>
      </c>
      <c r="M737" s="23">
        <f t="shared" ca="1" si="432"/>
        <v>-9.1982308035339896E-2</v>
      </c>
      <c r="N737" s="23">
        <f ca="1">SQRT(Inputs!$B$38)*C737+SQRT(1-Inputs!$B$38)*_xlfn.NORM.S.INV(RAND())</f>
        <v>0.57020029999366317</v>
      </c>
      <c r="O737" s="23">
        <f ca="1">SQRT(Inputs!$B$38)*D737+SQRT(1-Inputs!$B$38)*_xlfn.NORM.S.INV(RAND())</f>
        <v>-1.0071897744120761</v>
      </c>
      <c r="P737" s="23">
        <f ca="1">SQRT(Inputs!$B$38)*E737+SQRT(1-Inputs!$B$38)*_xlfn.NORM.S.INV(RAND())</f>
        <v>-0.39189156191379676</v>
      </c>
      <c r="Q737" s="23">
        <f ca="1">SQRT(Inputs!$B$38)*F737+SQRT(1-Inputs!$B$38)*_xlfn.NORM.S.INV(RAND())</f>
        <v>0.38806628627415951</v>
      </c>
      <c r="R737" s="23">
        <f ca="1">SQRT(Inputs!$B$38)*G737+SQRT(1-Inputs!$B$38)*_xlfn.NORM.S.INV(RAND())</f>
        <v>-1.221499792754658</v>
      </c>
      <c r="S737" s="23">
        <f ca="1">SQRT(Inputs!$B$38)*H737+SQRT(1-Inputs!$B$38)*_xlfn.NORM.S.INV(RAND())</f>
        <v>-1.0932975139637731</v>
      </c>
      <c r="T737" s="23">
        <f ca="1">SQRT(Inputs!$B$38)*I737+SQRT(1-Inputs!$B$38)*_xlfn.NORM.S.INV(RAND())</f>
        <v>-0.11675131017353547</v>
      </c>
      <c r="U737" s="23">
        <f ca="1">SQRT(Inputs!$B$38)*J737+SQRT(1-Inputs!$B$38)*_xlfn.NORM.S.INV(RAND())</f>
        <v>-0.55937413294849603</v>
      </c>
      <c r="V737" s="23">
        <f ca="1">SQRT(Inputs!$B$38)*K737+SQRT(1-Inputs!$B$38)*_xlfn.NORM.S.INV(RAND())</f>
        <v>-2.0556358237615013</v>
      </c>
      <c r="W737" s="23">
        <f ca="1">SQRT(Inputs!$B$38)*L737+SQRT(1-Inputs!$B$38)*_xlfn.NORM.S.INV(RAND())</f>
        <v>-0.65740801020301787</v>
      </c>
      <c r="X737" s="23">
        <f ca="1">SQRT(Inputs!$B$38)*M737+SQRT(1-Inputs!$B$38)*_xlfn.NORM.S.INV(RAND())</f>
        <v>-1.4740977227182281</v>
      </c>
      <c r="Y737" s="23">
        <f ca="1">SQRT(Inputs!$B$38)*C737+SQRT(1-Inputs!$B$38)*_xlfn.NORM.S.INV(RAND())</f>
        <v>1.0696917995179114</v>
      </c>
      <c r="Z737" s="23">
        <f ca="1">SQRT(Inputs!$B$38)*D737+SQRT(1-Inputs!$B$38)*_xlfn.NORM.S.INV(RAND())</f>
        <v>-1.0657945365435024</v>
      </c>
      <c r="AA737" s="23">
        <f ca="1">SQRT(Inputs!$B$38)*E737+SQRT(1-Inputs!$B$38)*_xlfn.NORM.S.INV(RAND())</f>
        <v>0.37979366978980145</v>
      </c>
      <c r="AB737" s="23">
        <f ca="1">SQRT(Inputs!$B$38)*F737+SQRT(1-Inputs!$B$38)*_xlfn.NORM.S.INV(RAND())</f>
        <v>-0.13666526607741064</v>
      </c>
      <c r="AC737" s="23">
        <f ca="1">SQRT(Inputs!$B$38)*G737+SQRT(1-Inputs!$B$38)*_xlfn.NORM.S.INV(RAND())</f>
        <v>-1.0256475556497058</v>
      </c>
      <c r="AD737" s="23">
        <f ca="1">SQRT(Inputs!$B$38)*H737+SQRT(1-Inputs!$B$38)*_xlfn.NORM.S.INV(RAND())</f>
        <v>0.50089386834431959</v>
      </c>
      <c r="AE737" s="23">
        <f ca="1">SQRT(Inputs!$B$38)*I737+SQRT(1-Inputs!$B$38)*_xlfn.NORM.S.INV(RAND())</f>
        <v>1.3490662750836475</v>
      </c>
      <c r="AF737" s="23">
        <f ca="1">SQRT(Inputs!$B$38)*J737+SQRT(1-Inputs!$B$38)*_xlfn.NORM.S.INV(RAND())</f>
        <v>1.0808346080476721</v>
      </c>
      <c r="AG737" s="23">
        <f ca="1">SQRT(Inputs!$B$38)*K737+SQRT(1-Inputs!$B$38)*_xlfn.NORM.S.INV(RAND())</f>
        <v>-0.46174038437953779</v>
      </c>
      <c r="AH737" s="23">
        <f ca="1">SQRT(Inputs!$B$38)*L737+SQRT(1-Inputs!$B$38)*_xlfn.NORM.S.INV(RAND())</f>
        <v>-0.52782724598161446</v>
      </c>
      <c r="AI737" s="23">
        <f ca="1">SQRT(Inputs!$B$38)*M737+SQRT(1-Inputs!$B$38)*_xlfn.NORM.S.INV(RAND())</f>
        <v>-0.64303559800643606</v>
      </c>
      <c r="AJ737" s="23">
        <f ca="1">SQRT(Inputs!$B$38)*C737+SQRT(1-Inputs!$B$38)*_xlfn.NORM.S.INV(RAND())</f>
        <v>-8.0278425451504876E-3</v>
      </c>
      <c r="AK737" s="23">
        <f ca="1">SQRT(Inputs!$B$38)*D737+SQRT(1-Inputs!$B$38)*_xlfn.NORM.S.INV(RAND())</f>
        <v>-0.14224270209932011</v>
      </c>
      <c r="AL737" s="23">
        <f ca="1">SQRT(Inputs!$B$38)*E737+SQRT(1-Inputs!$B$38)*_xlfn.NORM.S.INV(RAND())</f>
        <v>-3.88841593653379E-2</v>
      </c>
      <c r="AM737" s="23">
        <f ca="1">SQRT(Inputs!$B$38)*F737+SQRT(1-Inputs!$B$38)*_xlfn.NORM.S.INV(RAND())</f>
        <v>-1.3686747695129446</v>
      </c>
      <c r="AN737" s="23">
        <f ca="1">SQRT(Inputs!$B$38)*G737+SQRT(1-Inputs!$B$38)*_xlfn.NORM.S.INV(RAND())</f>
        <v>-0.38445654304521104</v>
      </c>
      <c r="AO737" s="23">
        <f ca="1">SQRT(Inputs!$B$38)*H737+SQRT(1-Inputs!$B$38)*_xlfn.NORM.S.INV(RAND())</f>
        <v>0.32982882031861649</v>
      </c>
      <c r="AP737" s="23">
        <f ca="1">SQRT(Inputs!$B$38)*I737+SQRT(1-Inputs!$B$38)*_xlfn.NORM.S.INV(RAND())</f>
        <v>-1.4952434867483833</v>
      </c>
      <c r="AQ737" s="23">
        <f ca="1">SQRT(Inputs!$B$38)*J737+SQRT(1-Inputs!$B$38)*_xlfn.NORM.S.INV(RAND())</f>
        <v>-0.61884930669584581</v>
      </c>
      <c r="AR737" s="23">
        <f ca="1">SQRT(Inputs!$B$38)*K737+SQRT(1-Inputs!$B$38)*_xlfn.NORM.S.INV(RAND())</f>
        <v>-0.68708662023566514</v>
      </c>
      <c r="AS737" s="23">
        <f ca="1">SQRT(Inputs!$B$38)*L737+SQRT(1-Inputs!$B$38)*_xlfn.NORM.S.INV(RAND())</f>
        <v>-0.16807970057880106</v>
      </c>
      <c r="AT737" s="23">
        <f ca="1">SQRT(Inputs!$B$38)*M737+SQRT(1-Inputs!$B$38)*_xlfn.NORM.S.INV(RAND())</f>
        <v>-0.23043512194322441</v>
      </c>
      <c r="AU737" s="15">
        <f ca="1">Inputs!$B$6*EXP($B$8-0.5*C$5^2+C$5*N737)</f>
        <v>5442.0575382779152</v>
      </c>
      <c r="AV737" s="15">
        <f t="shared" ca="1" si="401"/>
        <v>5712.4669099566299</v>
      </c>
      <c r="AW737" s="15">
        <f t="shared" ca="1" si="402"/>
        <v>6606.7231964515677</v>
      </c>
      <c r="AX737" s="15">
        <f t="shared" ca="1" si="403"/>
        <v>8466.8455626459017</v>
      </c>
      <c r="AY737" s="15">
        <f t="shared" ca="1" si="404"/>
        <v>8971.6888878899281</v>
      </c>
      <c r="AZ737" s="15">
        <f t="shared" ca="1" si="405"/>
        <v>9728.0123459704773</v>
      </c>
      <c r="BA737" s="15">
        <f t="shared" ca="1" si="406"/>
        <v>11760.020653328012</v>
      </c>
      <c r="BB737" s="15">
        <f t="shared" ca="1" si="407"/>
        <v>13613.137280578358</v>
      </c>
      <c r="BC737" s="15">
        <f t="shared" ca="1" si="408"/>
        <v>13671.837810128862</v>
      </c>
      <c r="BD737" s="15">
        <f t="shared" ca="1" si="409"/>
        <v>15750.407196496786</v>
      </c>
      <c r="BE737" s="15">
        <f t="shared" ca="1" si="410"/>
        <v>16875.269510497845</v>
      </c>
      <c r="BF737" s="15">
        <f ca="1">Inputs!$B$13*EXP($B$9-0.5*C$6^2+C$6*Y737)</f>
        <v>17098.280122941651</v>
      </c>
      <c r="BG737" s="15">
        <f t="shared" ca="1" si="411"/>
        <v>17192.638133203218</v>
      </c>
      <c r="BH737" s="15">
        <f t="shared" ca="1" si="412"/>
        <v>22372.022879910612</v>
      </c>
      <c r="BI737" s="15">
        <f t="shared" ca="1" si="413"/>
        <v>26816.646232786217</v>
      </c>
      <c r="BJ737" s="15">
        <f t="shared" ca="1" si="414"/>
        <v>28357.28641795443</v>
      </c>
      <c r="BK737" s="15">
        <f t="shared" ca="1" si="415"/>
        <v>37259.335559735999</v>
      </c>
      <c r="BL737" s="15">
        <f t="shared" ca="1" si="416"/>
        <v>54512.275421745981</v>
      </c>
      <c r="BM737" s="15">
        <f t="shared" ca="1" si="417"/>
        <v>76636.373132398759</v>
      </c>
      <c r="BN737" s="15">
        <f t="shared" ca="1" si="418"/>
        <v>89179.492128219819</v>
      </c>
      <c r="BO737" s="15">
        <f t="shared" ca="1" si="419"/>
        <v>103196.31214937428</v>
      </c>
      <c r="BP737" s="15">
        <f t="shared" ca="1" si="420"/>
        <v>118090.83890961793</v>
      </c>
      <c r="BQ737" s="15">
        <f ca="1">Inputs!$B$20*EXP($B$10-0.5*C$7^2+C$7*AJ737)</f>
        <v>4277.3175391540208</v>
      </c>
      <c r="BR737" s="15">
        <f t="shared" ca="1" si="421"/>
        <v>5547.4266273441945</v>
      </c>
      <c r="BS737" s="15">
        <f t="shared" ca="1" si="422"/>
        <v>7512.2408295706973</v>
      </c>
      <c r="BT737" s="15">
        <f t="shared" ca="1" si="423"/>
        <v>7233.2411620564626</v>
      </c>
      <c r="BU737" s="15">
        <f t="shared" ca="1" si="424"/>
        <v>9133.9265829666547</v>
      </c>
      <c r="BV737" s="15">
        <f t="shared" ca="1" si="425"/>
        <v>13688.224864385891</v>
      </c>
      <c r="BW737" s="15">
        <f t="shared" ca="1" si="426"/>
        <v>13919.366795263853</v>
      </c>
      <c r="BX737" s="15">
        <f t="shared" ca="1" si="427"/>
        <v>17196.966484107335</v>
      </c>
      <c r="BY737" s="15">
        <f t="shared" ca="1" si="428"/>
        <v>21127.675585719371</v>
      </c>
      <c r="BZ737" s="15">
        <f t="shared" ca="1" si="429"/>
        <v>28743.098899749391</v>
      </c>
      <c r="CA737" s="15">
        <f t="shared" ca="1" si="430"/>
        <v>38755.413997973672</v>
      </c>
      <c r="CB737" s="15">
        <f ca="1">(AU737*DCF!C$10-DCF!C$5*MAX(AU737*DCF!C$10,0)-MAX(AU737-Inputs!$B$6,0)/Inputs!$B$10)*DCF!C$6</f>
        <v>1039.653114885585</v>
      </c>
      <c r="CC737" s="15">
        <f ca="1">(AV737*DCF!D$10-DCF!D$5*MAX(AV737*DCF!D$10,0)-MAX(AV737-AU737,0)/Inputs!$B$10)*DCF!D$6</f>
        <v>1326.4428604411125</v>
      </c>
      <c r="CD737" s="15">
        <f ca="1">(AW737*DCF!E$10-DCF!E$5*MAX(AW737*DCF!E$10,0)-MAX(AW737-AV737,0)/Inputs!$B$10)*DCF!E$6</f>
        <v>1323.9636675073202</v>
      </c>
      <c r="CE737" s="15">
        <f ca="1">(AX737*DCF!F$10-DCF!F$5*MAX(AX737*DCF!F$10,0)-MAX(AX737-AW737,0)/Inputs!$B$10)*DCF!F$6</f>
        <v>1461.2535462929507</v>
      </c>
      <c r="CF737" s="15">
        <f ca="1">(AY737*DCF!G$10-DCF!G$5*MAX(AY737*DCF!G$10,0)-MAX(AY737-AX737,0)/Inputs!$B$10)*DCF!G$6</f>
        <v>1751.4858075937016</v>
      </c>
      <c r="CG737" s="15">
        <f ca="1">(AZ737*DCF!H$10-DCF!H$5*MAX(AZ737*DCF!H$10,0)-MAX(AZ737-AY737,0)/Inputs!$B$10)*DCF!H$6</f>
        <v>1754.401785824703</v>
      </c>
      <c r="CH737" s="15">
        <f ca="1">(BA737*DCF!I$10-DCF!I$5*MAX(BA737*DCF!I$10,0)-MAX(BA737-AZ737,0)/Inputs!$B$10)*DCF!I$6</f>
        <v>1814.8062089594514</v>
      </c>
      <c r="CI737" s="15">
        <f ca="1">(BB737*DCF!J$10-DCF!J$5*MAX(BB737*DCF!J$10,0)-MAX(BB737-BA737,0)/Inputs!$B$10)*DCF!J$6</f>
        <v>2055.2366562922834</v>
      </c>
      <c r="CJ737" s="15">
        <f ca="1">(BC737*DCF!K$10-DCF!K$5*MAX(BC737*DCF!K$10,0)-MAX(BC737-BB737,0)/Inputs!$B$10)*DCF!K$6</f>
        <v>2192.7291359026599</v>
      </c>
      <c r="CK737" s="15">
        <f ca="1">(BD737*DCF!L$10-DCF!L$5*MAX(BD737*DCF!L$10,0)-MAX(BD737-BC737,0)/Inputs!$B$10)*DCF!L$6</f>
        <v>2106.6682378309315</v>
      </c>
      <c r="CL737" s="15">
        <f ca="1">(BE737*DCF!M$10-DCF!M$5*MAX(BE737*DCF!M$10,0)-MAX(BE737-BD737,0)/Inputs!$B$10)*DCF!M$6</f>
        <v>2246.9419709956373</v>
      </c>
      <c r="CM737" s="15">
        <f ca="1">(BF737*DCF!C$28-DCF!C$5*MAX(BF737*DCF!C$28,0)-MAX(BF737-Inputs!$B$13,0)/Inputs!$B$17)*DCF!C$6</f>
        <v>3899.2806229504508</v>
      </c>
      <c r="CN737" s="15">
        <f ca="1">(BG737*DCF!D$28-DCF!D$5*MAX(BG737*DCF!D$28,0)-MAX(BG737-BF737,0)/Inputs!$B$17)*DCF!D$6</f>
        <v>5043.4975681061287</v>
      </c>
      <c r="CO737" s="15">
        <f ca="1">(BH737*DCF!E$28-DCF!E$5*MAX(BH737*DCF!E$28,0)-MAX(BH737-BG737,0)/Inputs!$B$17)*DCF!E$6</f>
        <v>5315.3698052781592</v>
      </c>
      <c r="CP737" s="15">
        <f ca="1">(BI737*DCF!F$28-DCF!F$5*MAX(BI737*DCF!F$28,0)-MAX(BI737-BH737,0)/Inputs!$B$17)*DCF!F$6</f>
        <v>6470.7991445887319</v>
      </c>
      <c r="CQ737" s="15">
        <f ca="1">(BJ737*DCF!G$28-DCF!G$5*MAX(BJ737*DCF!G$28,0)-MAX(BJ737-BI737,0)/Inputs!$B$17)*DCF!G$6</f>
        <v>7098.3926477717414</v>
      </c>
      <c r="CR737" s="15">
        <f ca="1">(BK737*DCF!H$28-DCF!H$5*MAX(BK737*DCF!H$28,0)-MAX(BK737-BJ737,0)/Inputs!$B$17)*DCF!H$6</f>
        <v>7831.5161425200486</v>
      </c>
      <c r="CS737" s="15">
        <f ca="1">(BL737*DCF!I$28-DCF!I$5*MAX(BL737*DCF!I$28,0)-MAX(BL737-BK737,0)/Inputs!$B$17)*DCF!I$6</f>
        <v>10342.401327036921</v>
      </c>
      <c r="CT737" s="15">
        <f ca="1">(BM737*DCF!J$28-DCF!J$5*MAX(BM737*DCF!J$28,0)-MAX(BM737-BL737,0)/Inputs!$B$17)*DCF!J$6</f>
        <v>14162.798657831068</v>
      </c>
      <c r="CU737" s="15">
        <f ca="1">(BN737*DCF!K$28-DCF!K$5*MAX(BN737*DCF!K$28,0)-MAX(BN737-BM737,0)/Inputs!$B$17)*DCF!K$6</f>
        <v>17296.848461376798</v>
      </c>
      <c r="CV737" s="15">
        <f ca="1">(BO737*DCF!L$28-DCF!L$5*MAX(BO737*DCF!L$28,0)-MAX(BO737-BN737,0)/Inputs!$B$17)*DCF!L$6</f>
        <v>19003.803793104868</v>
      </c>
      <c r="CW737" s="15">
        <f ca="1">(BP737*DCF!M$28-DCF!M$5*MAX(BP737*DCF!M$28,0)-MAX(BP737-BO737,0)/Inputs!$B$17)*DCF!M$6</f>
        <v>20661.963111276247</v>
      </c>
      <c r="CX737" s="15">
        <f ca="1">(BQ737*DCF!C$46-DCF!C$5*MAX(BQ737*DCF!C$46,0)-MAX(BQ737-Inputs!$B$20,0)/Inputs!$B$24)*DCF!C$6</f>
        <v>-1484.9775098064808</v>
      </c>
      <c r="CY737" s="15">
        <f ca="1">(BR737*DCF!D$46-DCF!D$5*MAX(BR737*DCF!D$46,0)-MAX(BR737-BQ737,0)/Inputs!$B$24)*DCF!D$6</f>
        <v>-1488.7613626944947</v>
      </c>
      <c r="CZ737" s="15">
        <f ca="1">(BS737*DCF!E$46-DCF!E$5*MAX(BS737*DCF!E$46,0)-MAX(BS737-BR737,0)/Inputs!$B$24)*DCF!E$6</f>
        <v>-1662.8112259275856</v>
      </c>
      <c r="DA737" s="15">
        <f ca="1">(BT737*DCF!F$46-DCF!F$5*MAX(BT737*DCF!F$46,0)-MAX(BT737-BS737,0)/Inputs!$B$24)*DCF!F$6</f>
        <v>-526.77035346014873</v>
      </c>
      <c r="DB737" s="15">
        <f ca="1">(BU737*DCF!G$46-DCF!G$5*MAX(BU737*DCF!G$46,0)-MAX(BU737-BT737,0)/Inputs!$B$24)*DCF!G$6</f>
        <v>-946.60026645118512</v>
      </c>
      <c r="DC737" s="15">
        <f ca="1">(BV737*DCF!H$46-DCF!H$5*MAX(BV737*DCF!H$46,0)-MAX(BV737-BU737,0)/Inputs!$B$24)*DCF!H$6</f>
        <v>-1415.2202863024859</v>
      </c>
      <c r="DD737" s="15">
        <f ca="1">(BW737*DCF!I$46-DCF!I$5*MAX(BW737*DCF!I$46,0)-MAX(BW737-BV737,0)/Inputs!$B$24)*DCF!I$6</f>
        <v>255.12126439146826</v>
      </c>
      <c r="DE737" s="15">
        <f ca="1">(BX737*DCF!J$46-DCF!J$5*MAX(BX737*DCF!J$46,0)-MAX(BX737-BW737,0)/Inputs!$B$24)*DCF!J$6</f>
        <v>-147.80071434833283</v>
      </c>
      <c r="DF737" s="15">
        <f ca="1">(BY737*DCF!K$46-DCF!K$5*MAX(BY737*DCF!K$46,0)-MAX(BY737-BX737,0)/Inputs!$B$24)*DCF!K$6</f>
        <v>243.96424267189605</v>
      </c>
      <c r="DG737" s="15">
        <f ca="1">(BZ737*DCF!L$46-DCF!L$5*MAX(BZ737*DCF!L$46,0)-MAX(BZ737-BY737,0)/Inputs!$B$24)*DCF!L$6</f>
        <v>263.48200728019378</v>
      </c>
      <c r="DH737" s="15">
        <f ca="1">(CA737*DCF!M$46-DCF!M$5*MAX(CA737*DCF!M$46,0)-MAX(CA737-BZ737,0)/Inputs!$B$24)*DCF!M$6</f>
        <v>945.1357884177628</v>
      </c>
      <c r="DI737" s="15">
        <f ca="1">SUM(CB737:CL737)+BE737*DCF!M$10*(1+Inputs!$B$30)*(1-Inputs!$B$33)*(1-Inputs!$B$30/Inputs!$B$31)/(Inputs!$B$29-Inputs!$B$30)*DCF!M$6</f>
        <v>66037.681192579301</v>
      </c>
      <c r="DJ737" s="15">
        <f ca="1">SUM(CM737:CW737)+BP737*DCF!M$28*(1+Inputs!$B$30)*(1-Inputs!$B$33)*(1-Inputs!$B$30/Inputs!$B$31)/(Inputs!$B$29-Inputs!$B$30)*DCF!M$6</f>
        <v>555324.4929820383</v>
      </c>
      <c r="DK737" s="15">
        <f ca="1">SUM(CX737:DH737)+CA737*DCF!M$46*(1+Inputs!$B$30)*(1-Inputs!$B$33)*(1-Inputs!$B$30/Inputs!$B$31)/(Inputs!$B$29-Inputs!$B$30)*DCF!M$6</f>
        <v>53955.222496912655</v>
      </c>
      <c r="DM737" s="15">
        <f ca="1">DI737+DJ737+DK737+Inputs!$B$34+Inputs!$B$36-Inputs!$B$35</f>
        <v>752168.39667153032</v>
      </c>
    </row>
    <row r="738" spans="1:117" x14ac:dyDescent="0.75">
      <c r="A738" s="11">
        <v>725</v>
      </c>
      <c r="C738" s="23">
        <f t="shared" ca="1" si="432"/>
        <v>1.2903861364385112</v>
      </c>
      <c r="D738" s="23">
        <f t="shared" ca="1" si="432"/>
        <v>-0.75728524986288015</v>
      </c>
      <c r="E738" s="23">
        <f t="shared" ca="1" si="432"/>
        <v>-0.44927367694536763</v>
      </c>
      <c r="F738" s="23">
        <f t="shared" ca="1" si="432"/>
        <v>0.39577903292453054</v>
      </c>
      <c r="G738" s="23">
        <f t="shared" ca="1" si="432"/>
        <v>-0.1300963706595655</v>
      </c>
      <c r="H738" s="23">
        <f t="shared" ca="1" si="432"/>
        <v>-0.7387412511378848</v>
      </c>
      <c r="I738" s="23">
        <f t="shared" ca="1" si="432"/>
        <v>1.052382950180299</v>
      </c>
      <c r="J738" s="23">
        <f t="shared" ca="1" si="432"/>
        <v>-2.4308224903888096</v>
      </c>
      <c r="K738" s="23">
        <f t="shared" ca="1" si="432"/>
        <v>-1.0682965950818144</v>
      </c>
      <c r="L738" s="23">
        <f t="shared" ca="1" si="432"/>
        <v>6.8594654748392409E-2</v>
      </c>
      <c r="M738" s="23">
        <f t="shared" ca="1" si="432"/>
        <v>-1.5942080031831829</v>
      </c>
      <c r="N738" s="23">
        <f ca="1">SQRT(Inputs!$B$38)*C738+SQRT(1-Inputs!$B$38)*_xlfn.NORM.S.INV(RAND())</f>
        <v>1.6193779771362931</v>
      </c>
      <c r="O738" s="23">
        <f ca="1">SQRT(Inputs!$B$38)*D738+SQRT(1-Inputs!$B$38)*_xlfn.NORM.S.INV(RAND())</f>
        <v>-5.164447049083154E-2</v>
      </c>
      <c r="P738" s="23">
        <f ca="1">SQRT(Inputs!$B$38)*E738+SQRT(1-Inputs!$B$38)*_xlfn.NORM.S.INV(RAND())</f>
        <v>-0.23365096856671472</v>
      </c>
      <c r="Q738" s="23">
        <f ca="1">SQRT(Inputs!$B$38)*F738+SQRT(1-Inputs!$B$38)*_xlfn.NORM.S.INV(RAND())</f>
        <v>0.14892667012465097</v>
      </c>
      <c r="R738" s="23">
        <f ca="1">SQRT(Inputs!$B$38)*G738+SQRT(1-Inputs!$B$38)*_xlfn.NORM.S.INV(RAND())</f>
        <v>-1.0795318409875436</v>
      </c>
      <c r="S738" s="23">
        <f ca="1">SQRT(Inputs!$B$38)*H738+SQRT(1-Inputs!$B$38)*_xlfn.NORM.S.INV(RAND())</f>
        <v>0.25825187581492487</v>
      </c>
      <c r="T738" s="23">
        <f ca="1">SQRT(Inputs!$B$38)*I738+SQRT(1-Inputs!$B$38)*_xlfn.NORM.S.INV(RAND())</f>
        <v>0.61385532497483264</v>
      </c>
      <c r="U738" s="23">
        <f ca="1">SQRT(Inputs!$B$38)*J738+SQRT(1-Inputs!$B$38)*_xlfn.NORM.S.INV(RAND())</f>
        <v>-2.5018658361211745</v>
      </c>
      <c r="V738" s="23">
        <f ca="1">SQRT(Inputs!$B$38)*K738+SQRT(1-Inputs!$B$38)*_xlfn.NORM.S.INV(RAND())</f>
        <v>-0.603110414313898</v>
      </c>
      <c r="W738" s="23">
        <f ca="1">SQRT(Inputs!$B$38)*L738+SQRT(1-Inputs!$B$38)*_xlfn.NORM.S.INV(RAND())</f>
        <v>-0.72925190144592034</v>
      </c>
      <c r="X738" s="23">
        <f ca="1">SQRT(Inputs!$B$38)*M738+SQRT(1-Inputs!$B$38)*_xlfn.NORM.S.INV(RAND())</f>
        <v>-1.3815019754974123E-2</v>
      </c>
      <c r="Y738" s="23">
        <f ca="1">SQRT(Inputs!$B$38)*C738+SQRT(1-Inputs!$B$38)*_xlfn.NORM.S.INV(RAND())</f>
        <v>1.5083639636900585</v>
      </c>
      <c r="Z738" s="23">
        <f ca="1">SQRT(Inputs!$B$38)*D738+SQRT(1-Inputs!$B$38)*_xlfn.NORM.S.INV(RAND())</f>
        <v>0.28425733635462097</v>
      </c>
      <c r="AA738" s="23">
        <f ca="1">SQRT(Inputs!$B$38)*E738+SQRT(1-Inputs!$B$38)*_xlfn.NORM.S.INV(RAND())</f>
        <v>-8.5044490455594812E-2</v>
      </c>
      <c r="AB738" s="23">
        <f ca="1">SQRT(Inputs!$B$38)*F738+SQRT(1-Inputs!$B$38)*_xlfn.NORM.S.INV(RAND())</f>
        <v>-0.38847954725090295</v>
      </c>
      <c r="AC738" s="23">
        <f ca="1">SQRT(Inputs!$B$38)*G738+SQRT(1-Inputs!$B$38)*_xlfn.NORM.S.INV(RAND())</f>
        <v>1.4792450721657024E-2</v>
      </c>
      <c r="AD738" s="23">
        <f ca="1">SQRT(Inputs!$B$38)*H738+SQRT(1-Inputs!$B$38)*_xlfn.NORM.S.INV(RAND())</f>
        <v>-0.40666125262728281</v>
      </c>
      <c r="AE738" s="23">
        <f ca="1">SQRT(Inputs!$B$38)*I738+SQRT(1-Inputs!$B$38)*_xlfn.NORM.S.INV(RAND())</f>
        <v>-0.13610387329091533</v>
      </c>
      <c r="AF738" s="23">
        <f ca="1">SQRT(Inputs!$B$38)*J738+SQRT(1-Inputs!$B$38)*_xlfn.NORM.S.INV(RAND())</f>
        <v>-0.79505230085067968</v>
      </c>
      <c r="AG738" s="23">
        <f ca="1">SQRT(Inputs!$B$38)*K738+SQRT(1-Inputs!$B$38)*_xlfn.NORM.S.INV(RAND())</f>
        <v>-0.57912142994727334</v>
      </c>
      <c r="AH738" s="23">
        <f ca="1">SQRT(Inputs!$B$38)*L738+SQRT(1-Inputs!$B$38)*_xlfn.NORM.S.INV(RAND())</f>
        <v>-0.1345651997344417</v>
      </c>
      <c r="AI738" s="23">
        <f ca="1">SQRT(Inputs!$B$38)*M738+SQRT(1-Inputs!$B$38)*_xlfn.NORM.S.INV(RAND())</f>
        <v>-0.10059861081522881</v>
      </c>
      <c r="AJ738" s="23">
        <f ca="1">SQRT(Inputs!$B$38)*C738+SQRT(1-Inputs!$B$38)*_xlfn.NORM.S.INV(RAND())</f>
        <v>2.7370677781506418</v>
      </c>
      <c r="AK738" s="23">
        <f ca="1">SQRT(Inputs!$B$38)*D738+SQRT(1-Inputs!$B$38)*_xlfn.NORM.S.INV(RAND())</f>
        <v>-1.2741456577917294</v>
      </c>
      <c r="AL738" s="23">
        <f ca="1">SQRT(Inputs!$B$38)*E738+SQRT(1-Inputs!$B$38)*_xlfn.NORM.S.INV(RAND())</f>
        <v>0.63144705756307662</v>
      </c>
      <c r="AM738" s="23">
        <f ca="1">SQRT(Inputs!$B$38)*F738+SQRT(1-Inputs!$B$38)*_xlfn.NORM.S.INV(RAND())</f>
        <v>0.54334513771140025</v>
      </c>
      <c r="AN738" s="23">
        <f ca="1">SQRT(Inputs!$B$38)*G738+SQRT(1-Inputs!$B$38)*_xlfn.NORM.S.INV(RAND())</f>
        <v>-1.4490910513402468</v>
      </c>
      <c r="AO738" s="23">
        <f ca="1">SQRT(Inputs!$B$38)*H738+SQRT(1-Inputs!$B$38)*_xlfn.NORM.S.INV(RAND())</f>
        <v>-0.21960072713678125</v>
      </c>
      <c r="AP738" s="23">
        <f ca="1">SQRT(Inputs!$B$38)*I738+SQRT(1-Inputs!$B$38)*_xlfn.NORM.S.INV(RAND())</f>
        <v>0.47064825077111422</v>
      </c>
      <c r="AQ738" s="23">
        <f ca="1">SQRT(Inputs!$B$38)*J738+SQRT(1-Inputs!$B$38)*_xlfn.NORM.S.INV(RAND())</f>
        <v>-0.76126124866318956</v>
      </c>
      <c r="AR738" s="23">
        <f ca="1">SQRT(Inputs!$B$38)*K738+SQRT(1-Inputs!$B$38)*_xlfn.NORM.S.INV(RAND())</f>
        <v>-0.52907178392661192</v>
      </c>
      <c r="AS738" s="23">
        <f ca="1">SQRT(Inputs!$B$38)*L738+SQRT(1-Inputs!$B$38)*_xlfn.NORM.S.INV(RAND())</f>
        <v>1.1088179807755258</v>
      </c>
      <c r="AT738" s="23">
        <f ca="1">SQRT(Inputs!$B$38)*M738+SQRT(1-Inputs!$B$38)*_xlfn.NORM.S.INV(RAND())</f>
        <v>-0.68003857296161885</v>
      </c>
      <c r="AU738" s="15">
        <f ca="1">Inputs!$B$6*EXP($B$8-0.5*C$5^2+C$5*N738)</f>
        <v>6449.4240384147706</v>
      </c>
      <c r="AV738" s="15">
        <f t="shared" ca="1" si="401"/>
        <v>7791.0864880242689</v>
      </c>
      <c r="AW738" s="15">
        <f t="shared" ca="1" si="402"/>
        <v>9205.1290183446254</v>
      </c>
      <c r="AX738" s="15">
        <f t="shared" ca="1" si="403"/>
        <v>11449.598269098822</v>
      </c>
      <c r="AY738" s="15">
        <f t="shared" ca="1" si="404"/>
        <v>12335.122913176529</v>
      </c>
      <c r="AZ738" s="15">
        <f t="shared" ca="1" si="405"/>
        <v>15521.376536874481</v>
      </c>
      <c r="BA738" s="15">
        <f t="shared" ca="1" si="406"/>
        <v>20254.548349647477</v>
      </c>
      <c r="BB738" s="15">
        <f t="shared" ca="1" si="407"/>
        <v>19299.735962584899</v>
      </c>
      <c r="BC738" s="15">
        <f t="shared" ca="1" si="408"/>
        <v>22300.437814894918</v>
      </c>
      <c r="BD738" s="15">
        <f t="shared" ca="1" si="409"/>
        <v>25518.77956013419</v>
      </c>
      <c r="BE738" s="15">
        <f t="shared" ca="1" si="410"/>
        <v>31230.670262193209</v>
      </c>
      <c r="BF738" s="15">
        <f ca="1">Inputs!$B$13*EXP($B$9-0.5*C$6^2+C$6*Y738)</f>
        <v>18651.818055756292</v>
      </c>
      <c r="BG738" s="15">
        <f t="shared" ca="1" si="411"/>
        <v>23927.973824045519</v>
      </c>
      <c r="BH738" s="15">
        <f t="shared" ca="1" si="412"/>
        <v>28826.102209232715</v>
      </c>
      <c r="BI738" s="15">
        <f t="shared" ca="1" si="413"/>
        <v>33239.32970192928</v>
      </c>
      <c r="BJ738" s="15">
        <f t="shared" ca="1" si="414"/>
        <v>40836.233956417622</v>
      </c>
      <c r="BK738" s="15">
        <f t="shared" ca="1" si="415"/>
        <v>47419.367355863316</v>
      </c>
      <c r="BL738" s="15">
        <f t="shared" ca="1" si="416"/>
        <v>57230.586895367487</v>
      </c>
      <c r="BM738" s="15">
        <f t="shared" ca="1" si="417"/>
        <v>63732.681985997806</v>
      </c>
      <c r="BN738" s="15">
        <f t="shared" ca="1" si="418"/>
        <v>73127.926689703381</v>
      </c>
      <c r="BO738" s="15">
        <f t="shared" ca="1" si="419"/>
        <v>88579.921587557837</v>
      </c>
      <c r="BP738" s="15">
        <f t="shared" ca="1" si="420"/>
        <v>107789.7307540968</v>
      </c>
      <c r="BQ738" s="15">
        <f ca="1">Inputs!$B$20*EXP($B$10-0.5*C$7^2+C$7*AJ738)</f>
        <v>11324.448405026304</v>
      </c>
      <c r="BR738" s="15">
        <f t="shared" ca="1" si="421"/>
        <v>10252.302249702134</v>
      </c>
      <c r="BS738" s="15">
        <f t="shared" ca="1" si="422"/>
        <v>16831.009975452434</v>
      </c>
      <c r="BT738" s="15">
        <f t="shared" ca="1" si="423"/>
        <v>26761.409680060482</v>
      </c>
      <c r="BU738" s="15">
        <f t="shared" ca="1" si="424"/>
        <v>26118.918460788038</v>
      </c>
      <c r="BV738" s="15">
        <f t="shared" ca="1" si="425"/>
        <v>34584.807717817101</v>
      </c>
      <c r="BW738" s="15">
        <f t="shared" ca="1" si="426"/>
        <v>53316.14520229827</v>
      </c>
      <c r="BX738" s="15">
        <f t="shared" ca="1" si="427"/>
        <v>64016.516674674182</v>
      </c>
      <c r="BY738" s="15">
        <f t="shared" ca="1" si="428"/>
        <v>81062.793833757416</v>
      </c>
      <c r="BZ738" s="15">
        <f t="shared" ca="1" si="429"/>
        <v>139459.59899656739</v>
      </c>
      <c r="CA738" s="15">
        <f t="shared" ca="1" si="430"/>
        <v>173599.82950223464</v>
      </c>
      <c r="CB738" s="15">
        <f ca="1">(AU738*DCF!C$10-DCF!C$5*MAX(AU738*DCF!C$10,0)-MAX(AU738-Inputs!$B$6,0)/Inputs!$B$10)*DCF!C$6</f>
        <v>1032.4704121857756</v>
      </c>
      <c r="CC738" s="15">
        <f ca="1">(AV738*DCF!D$10-DCF!D$5*MAX(AV738*DCF!D$10,0)-MAX(AV738-AU738,0)/Inputs!$B$10)*DCF!D$6</f>
        <v>1571.8952740410323</v>
      </c>
      <c r="CD738" s="15">
        <f ca="1">(AW738*DCF!E$10-DCF!E$5*MAX(AW738*DCF!E$10,0)-MAX(AW738-AV738,0)/Inputs!$B$10)*DCF!E$6</f>
        <v>1806.8168213132647</v>
      </c>
      <c r="CE738" s="15">
        <f ca="1">(AX738*DCF!F$10-DCF!F$5*MAX(AX738*DCF!F$10,0)-MAX(AX738-AW738,0)/Inputs!$B$10)*DCF!F$6</f>
        <v>2032.4106509485898</v>
      </c>
      <c r="CF738" s="15">
        <f ca="1">(AY738*DCF!G$10-DCF!G$5*MAX(AY738*DCF!G$10,0)-MAX(AY738-AX738,0)/Inputs!$B$10)*DCF!G$6</f>
        <v>2371.3137163672941</v>
      </c>
      <c r="CG738" s="15">
        <f ca="1">(AZ738*DCF!H$10-DCF!H$5*MAX(AZ738*DCF!H$10,0)-MAX(AZ738-AY738,0)/Inputs!$B$10)*DCF!H$6</f>
        <v>2447.7099358005294</v>
      </c>
      <c r="CH738" s="15">
        <f ca="1">(BA738*DCF!I$10-DCF!I$5*MAX(BA738*DCF!I$10,0)-MAX(BA738-AZ738,0)/Inputs!$B$10)*DCF!I$6</f>
        <v>2923.3610826606437</v>
      </c>
      <c r="CI738" s="15">
        <f ca="1">(BB738*DCF!J$10-DCF!J$5*MAX(BB738*DCF!J$10,0)-MAX(BB738-BA738,0)/Inputs!$B$10)*DCF!J$6</f>
        <v>3311.87947282697</v>
      </c>
      <c r="CJ738" s="15">
        <f ca="1">(BC738*DCF!K$10-DCF!K$5*MAX(BC738*DCF!K$10,0)-MAX(BC738-BB738,0)/Inputs!$B$10)*DCF!K$6</f>
        <v>3169.9597608587087</v>
      </c>
      <c r="CK738" s="15">
        <f ca="1">(BD738*DCF!L$10-DCF!L$5*MAX(BD738*DCF!L$10,0)-MAX(BD738-BC738,0)/Inputs!$B$10)*DCF!L$6</f>
        <v>3432.533524792017</v>
      </c>
      <c r="CL738" s="15">
        <f ca="1">(BE738*DCF!M$10-DCF!M$5*MAX(BE738*DCF!M$10,0)-MAX(BE738-BD738,0)/Inputs!$B$10)*DCF!M$6</f>
        <v>3724.7051375554165</v>
      </c>
      <c r="CM738" s="15">
        <f ca="1">(BF738*DCF!C$28-DCF!C$5*MAX(BF738*DCF!C$28,0)-MAX(BF738-Inputs!$B$13,0)/Inputs!$B$17)*DCF!C$6</f>
        <v>4014.6254697553472</v>
      </c>
      <c r="CN738" s="15">
        <f ca="1">(BG738*DCF!D$28-DCF!D$5*MAX(BG738*DCF!D$28,0)-MAX(BG738-BF738,0)/Inputs!$B$17)*DCF!D$6</f>
        <v>5921.6942263024966</v>
      </c>
      <c r="CO738" s="15">
        <f ca="1">(BH738*DCF!E$28-DCF!E$5*MAX(BH738*DCF!E$28,0)-MAX(BH738-BG738,0)/Inputs!$B$17)*DCF!E$6</f>
        <v>7198.7117529637762</v>
      </c>
      <c r="CP738" s="15">
        <f ca="1">(BI738*DCF!F$28-DCF!F$5*MAX(BI738*DCF!F$28,0)-MAX(BI738-BH738,0)/Inputs!$B$17)*DCF!F$6</f>
        <v>8220.1046400340874</v>
      </c>
      <c r="CQ738" s="15">
        <f ca="1">(BJ738*DCF!G$28-DCF!G$5*MAX(BJ738*DCF!G$28,0)-MAX(BJ738-BI738,0)/Inputs!$B$17)*DCF!G$6</f>
        <v>9317.5464762522934</v>
      </c>
      <c r="CR738" s="15">
        <f ca="1">(BK738*DCF!H$28-DCF!H$5*MAX(BK738*DCF!H$28,0)-MAX(BK738-BJ738,0)/Inputs!$B$17)*DCF!H$6</f>
        <v>10704.498527920699</v>
      </c>
      <c r="CS738" s="15">
        <f ca="1">(BL738*DCF!I$28-DCF!I$5*MAX(BL738*DCF!I$28,0)-MAX(BL738-BK738,0)/Inputs!$B$17)*DCF!I$6</f>
        <v>12049.735534632531</v>
      </c>
      <c r="CT738" s="15">
        <f ca="1">(BM738*DCF!J$28-DCF!J$5*MAX(BM738*DCF!J$28,0)-MAX(BM738-BL738,0)/Inputs!$B$17)*DCF!J$6</f>
        <v>13355.554247652748</v>
      </c>
      <c r="CU738" s="15">
        <f ca="1">(BN738*DCF!K$28-DCF!K$5*MAX(BN738*DCF!K$28,0)-MAX(BN738-BM738,0)/Inputs!$B$17)*DCF!K$6</f>
        <v>14292.599648670415</v>
      </c>
      <c r="CV738" s="15">
        <f ca="1">(BO738*DCF!L$28-DCF!L$5*MAX(BO738*DCF!L$28,0)-MAX(BO738-BN738,0)/Inputs!$B$17)*DCF!L$6</f>
        <v>15925.134649401114</v>
      </c>
      <c r="CW738" s="15">
        <f ca="1">(BP738*DCF!M$28-DCF!M$5*MAX(BP738*DCF!M$28,0)-MAX(BP738-BO738,0)/Inputs!$B$17)*DCF!M$6</f>
        <v>18272.735382422125</v>
      </c>
      <c r="CX738" s="15">
        <f ca="1">(BQ738*DCF!C$46-DCF!C$5*MAX(BQ738*DCF!C$46,0)-MAX(BQ738-Inputs!$B$20,0)/Inputs!$B$24)*DCF!C$6</f>
        <v>-6367.5162159535585</v>
      </c>
      <c r="CY738" s="15">
        <f ca="1">(BR738*DCF!D$46-DCF!D$5*MAX(BR738*DCF!D$46,0)-MAX(BR738-BQ738,0)/Inputs!$B$24)*DCF!D$6</f>
        <v>-1749.8289072450559</v>
      </c>
      <c r="CZ738" s="15">
        <f ca="1">(BS738*DCF!E$46-DCF!E$5*MAX(BS738*DCF!E$46,0)-MAX(BS738-BR738,0)/Inputs!$B$24)*DCF!E$6</f>
        <v>-4583.4417111159109</v>
      </c>
      <c r="DA738" s="15">
        <f ca="1">(BT738*DCF!F$46-DCF!F$5*MAX(BT738*DCF!F$46,0)-MAX(BT738-BS738,0)/Inputs!$B$24)*DCF!F$6</f>
        <v>-5564.9075077704138</v>
      </c>
      <c r="DB738" s="15">
        <f ca="1">(BU738*DCF!G$46-DCF!G$5*MAX(BU738*DCF!G$46,0)-MAX(BU738-BT738,0)/Inputs!$B$24)*DCF!G$6</f>
        <v>-878.5888123391087</v>
      </c>
      <c r="DC738" s="15">
        <f ca="1">(BV738*DCF!H$46-DCF!H$5*MAX(BV738*DCF!H$46,0)-MAX(BV738-BU738,0)/Inputs!$B$24)*DCF!H$6</f>
        <v>-2630.7232152576953</v>
      </c>
      <c r="DD738" s="15">
        <f ca="1">(BW738*DCF!I$46-DCF!I$5*MAX(BW738*DCF!I$46,0)-MAX(BW738-BV738,0)/Inputs!$B$24)*DCF!I$6</f>
        <v>-4145.6853225107579</v>
      </c>
      <c r="DE738" s="15">
        <f ca="1">(BX738*DCF!J$46-DCF!J$5*MAX(BX738*DCF!J$46,0)-MAX(BX738-BW738,0)/Inputs!$B$24)*DCF!J$6</f>
        <v>-152.24789950596423</v>
      </c>
      <c r="DF738" s="15">
        <f ca="1">(BY738*DCF!K$46-DCF!K$5*MAX(BY738*DCF!K$46,0)-MAX(BY738-BX738,0)/Inputs!$B$24)*DCF!K$6</f>
        <v>454.69321491545912</v>
      </c>
      <c r="DG738" s="15">
        <f ca="1">(BZ738*DCF!L$46-DCF!L$5*MAX(BZ738*DCF!L$46,0)-MAX(BZ738-BY738,0)/Inputs!$B$24)*DCF!L$6</f>
        <v>-3575.1936613839562</v>
      </c>
      <c r="DH738" s="15">
        <f ca="1">(CA738*DCF!M$46-DCF!M$5*MAX(CA738*DCF!M$46,0)-MAX(CA738-BZ738,0)/Inputs!$B$24)*DCF!M$6</f>
        <v>6472.3183532737557</v>
      </c>
      <c r="DI738" s="15">
        <f ca="1">SUM(CB738:CL738)+BE738*DCF!M$10*(1+Inputs!$B$30)*(1-Inputs!$B$33)*(1-Inputs!$B$30/Inputs!$B$31)/(Inputs!$B$29-Inputs!$B$30)*DCF!M$6</f>
        <v>114740.42411189416</v>
      </c>
      <c r="DJ738" s="15">
        <f ca="1">SUM(CM738:CW738)+BP738*DCF!M$28*(1+Inputs!$B$30)*(1-Inputs!$B$33)*(1-Inputs!$B$30/Inputs!$B$31)/(Inputs!$B$29-Inputs!$B$30)*DCF!M$6</f>
        <v>519246.60196971317</v>
      </c>
      <c r="DK738" s="15">
        <f ca="1">SUM(CX738:DH738)+CA738*DCF!M$46*(1+Inputs!$B$30)*(1-Inputs!$B$33)*(1-Inputs!$B$30/Inputs!$B$31)/(Inputs!$B$29-Inputs!$B$30)*DCF!M$6</f>
        <v>245684.77894000156</v>
      </c>
      <c r="DM738" s="15">
        <f ca="1">DI738+DJ738+DK738+Inputs!$B$34+Inputs!$B$36-Inputs!$B$35</f>
        <v>956522.80502160895</v>
      </c>
    </row>
    <row r="739" spans="1:117" x14ac:dyDescent="0.75">
      <c r="A739" s="11">
        <v>726</v>
      </c>
      <c r="C739" s="23">
        <f t="shared" ca="1" si="432"/>
        <v>-1.4118043010905037</v>
      </c>
      <c r="D739" s="23">
        <f t="shared" ca="1" si="432"/>
        <v>-2.2290870741953213</v>
      </c>
      <c r="E739" s="23">
        <f t="shared" ca="1" si="432"/>
        <v>0.18594257800262859</v>
      </c>
      <c r="F739" s="23">
        <f t="shared" ca="1" si="432"/>
        <v>1.8416133914825175</v>
      </c>
      <c r="G739" s="23">
        <f t="shared" ca="1" si="432"/>
        <v>-0.63033630354555614</v>
      </c>
      <c r="H739" s="23">
        <f t="shared" ca="1" si="432"/>
        <v>-0.3524076211177064</v>
      </c>
      <c r="I739" s="23">
        <f t="shared" ca="1" si="432"/>
        <v>0.53116596810823835</v>
      </c>
      <c r="J739" s="23">
        <f t="shared" ca="1" si="432"/>
        <v>-0.57592435638361905</v>
      </c>
      <c r="K739" s="23">
        <f t="shared" ca="1" si="432"/>
        <v>1.7302152250323111</v>
      </c>
      <c r="L739" s="23">
        <f t="shared" ca="1" si="432"/>
        <v>-0.49678756889811265</v>
      </c>
      <c r="M739" s="23">
        <f t="shared" ca="1" si="432"/>
        <v>0.29246452698163533</v>
      </c>
      <c r="N739" s="23">
        <f ca="1">SQRT(Inputs!$B$38)*C739+SQRT(1-Inputs!$B$38)*_xlfn.NORM.S.INV(RAND())</f>
        <v>0.24688791645404029</v>
      </c>
      <c r="O739" s="23">
        <f ca="1">SQRT(Inputs!$B$38)*D739+SQRT(1-Inputs!$B$38)*_xlfn.NORM.S.INV(RAND())</f>
        <v>-3.0340369627755837</v>
      </c>
      <c r="P739" s="23">
        <f ca="1">SQRT(Inputs!$B$38)*E739+SQRT(1-Inputs!$B$38)*_xlfn.NORM.S.INV(RAND())</f>
        <v>0.12997176452658005</v>
      </c>
      <c r="Q739" s="23">
        <f ca="1">SQRT(Inputs!$B$38)*F739+SQRT(1-Inputs!$B$38)*_xlfn.NORM.S.INV(RAND())</f>
        <v>1.0349829015449872</v>
      </c>
      <c r="R739" s="23">
        <f ca="1">SQRT(Inputs!$B$38)*G739+SQRT(1-Inputs!$B$38)*_xlfn.NORM.S.INV(RAND())</f>
        <v>-1.8284535449767341</v>
      </c>
      <c r="S739" s="23">
        <f ca="1">SQRT(Inputs!$B$38)*H739+SQRT(1-Inputs!$B$38)*_xlfn.NORM.S.INV(RAND())</f>
        <v>0.11978701001512351</v>
      </c>
      <c r="T739" s="23">
        <f ca="1">SQRT(Inputs!$B$38)*I739+SQRT(1-Inputs!$B$38)*_xlfn.NORM.S.INV(RAND())</f>
        <v>-0.18618906707356003</v>
      </c>
      <c r="U739" s="23">
        <f ca="1">SQRT(Inputs!$B$38)*J739+SQRT(1-Inputs!$B$38)*_xlfn.NORM.S.INV(RAND())</f>
        <v>0.60037308504755194</v>
      </c>
      <c r="V739" s="23">
        <f ca="1">SQRT(Inputs!$B$38)*K739+SQRT(1-Inputs!$B$38)*_xlfn.NORM.S.INV(RAND())</f>
        <v>0.65909332122050768</v>
      </c>
      <c r="W739" s="23">
        <f ca="1">SQRT(Inputs!$B$38)*L739+SQRT(1-Inputs!$B$38)*_xlfn.NORM.S.INV(RAND())</f>
        <v>-0.79828543194344226</v>
      </c>
      <c r="X739" s="23">
        <f ca="1">SQRT(Inputs!$B$38)*M739+SQRT(1-Inputs!$B$38)*_xlfn.NORM.S.INV(RAND())</f>
        <v>-0.31802408032126572</v>
      </c>
      <c r="Y739" s="23">
        <f ca="1">SQRT(Inputs!$B$38)*C739+SQRT(1-Inputs!$B$38)*_xlfn.NORM.S.INV(RAND())</f>
        <v>-0.91576970563549387</v>
      </c>
      <c r="Z739" s="23">
        <f ca="1">SQRT(Inputs!$B$38)*D739+SQRT(1-Inputs!$B$38)*_xlfn.NORM.S.INV(RAND())</f>
        <v>-1.329255442419861</v>
      </c>
      <c r="AA739" s="23">
        <f ca="1">SQRT(Inputs!$B$38)*E739+SQRT(1-Inputs!$B$38)*_xlfn.NORM.S.INV(RAND())</f>
        <v>0.9659151788429986</v>
      </c>
      <c r="AB739" s="23">
        <f ca="1">SQRT(Inputs!$B$38)*F739+SQRT(1-Inputs!$B$38)*_xlfn.NORM.S.INV(RAND())</f>
        <v>2.6377343172366357</v>
      </c>
      <c r="AC739" s="23">
        <f ca="1">SQRT(Inputs!$B$38)*G739+SQRT(1-Inputs!$B$38)*_xlfn.NORM.S.INV(RAND())</f>
        <v>-0.53976575564242935</v>
      </c>
      <c r="AD739" s="23">
        <f ca="1">SQRT(Inputs!$B$38)*H739+SQRT(1-Inputs!$B$38)*_xlfn.NORM.S.INV(RAND())</f>
        <v>0.14952592444444232</v>
      </c>
      <c r="AE739" s="23">
        <f ca="1">SQRT(Inputs!$B$38)*I739+SQRT(1-Inputs!$B$38)*_xlfn.NORM.S.INV(RAND())</f>
        <v>-1.6490290892693347</v>
      </c>
      <c r="AF739" s="23">
        <f ca="1">SQRT(Inputs!$B$38)*J739+SQRT(1-Inputs!$B$38)*_xlfn.NORM.S.INV(RAND())</f>
        <v>-4.3265268845051108E-2</v>
      </c>
      <c r="AG739" s="23">
        <f ca="1">SQRT(Inputs!$B$38)*K739+SQRT(1-Inputs!$B$38)*_xlfn.NORM.S.INV(RAND())</f>
        <v>2.2970071325463266</v>
      </c>
      <c r="AH739" s="23">
        <f ca="1">SQRT(Inputs!$B$38)*L739+SQRT(1-Inputs!$B$38)*_xlfn.NORM.S.INV(RAND())</f>
        <v>-1.2340153280427453</v>
      </c>
      <c r="AI739" s="23">
        <f ca="1">SQRT(Inputs!$B$38)*M739+SQRT(1-Inputs!$B$38)*_xlfn.NORM.S.INV(RAND())</f>
        <v>0.92320081637426299</v>
      </c>
      <c r="AJ739" s="23">
        <f ca="1">SQRT(Inputs!$B$38)*C739+SQRT(1-Inputs!$B$38)*_xlfn.NORM.S.INV(RAND())</f>
        <v>-0.23913609735865127</v>
      </c>
      <c r="AK739" s="23">
        <f ca="1">SQRT(Inputs!$B$38)*D739+SQRT(1-Inputs!$B$38)*_xlfn.NORM.S.INV(RAND())</f>
        <v>-2.366590170220582</v>
      </c>
      <c r="AL739" s="23">
        <f ca="1">SQRT(Inputs!$B$38)*E739+SQRT(1-Inputs!$B$38)*_xlfn.NORM.S.INV(RAND())</f>
        <v>0.26334737087230831</v>
      </c>
      <c r="AM739" s="23">
        <f ca="1">SQRT(Inputs!$B$38)*F739+SQRT(1-Inputs!$B$38)*_xlfn.NORM.S.INV(RAND())</f>
        <v>-0.47508362243645963</v>
      </c>
      <c r="AN739" s="23">
        <f ca="1">SQRT(Inputs!$B$38)*G739+SQRT(1-Inputs!$B$38)*_xlfn.NORM.S.INV(RAND())</f>
        <v>7.4000725722111749E-2</v>
      </c>
      <c r="AO739" s="23">
        <f ca="1">SQRT(Inputs!$B$38)*H739+SQRT(1-Inputs!$B$38)*_xlfn.NORM.S.INV(RAND())</f>
        <v>-1.0632456957547716</v>
      </c>
      <c r="AP739" s="23">
        <f ca="1">SQRT(Inputs!$B$38)*I739+SQRT(1-Inputs!$B$38)*_xlfn.NORM.S.INV(RAND())</f>
        <v>-0.78230442390346933</v>
      </c>
      <c r="AQ739" s="23">
        <f ca="1">SQRT(Inputs!$B$38)*J739+SQRT(1-Inputs!$B$38)*_xlfn.NORM.S.INV(RAND())</f>
        <v>-0.35181244914484805</v>
      </c>
      <c r="AR739" s="23">
        <f ca="1">SQRT(Inputs!$B$38)*K739+SQRT(1-Inputs!$B$38)*_xlfn.NORM.S.INV(RAND())</f>
        <v>1.2638359291453103</v>
      </c>
      <c r="AS739" s="23">
        <f ca="1">SQRT(Inputs!$B$38)*L739+SQRT(1-Inputs!$B$38)*_xlfn.NORM.S.INV(RAND())</f>
        <v>-0.32616441959141534</v>
      </c>
      <c r="AT739" s="23">
        <f ca="1">SQRT(Inputs!$B$38)*M739+SQRT(1-Inputs!$B$38)*_xlfn.NORM.S.INV(RAND())</f>
        <v>0.9802783890919109</v>
      </c>
      <c r="AU739" s="15">
        <f ca="1">Inputs!$B$6*EXP($B$8-0.5*C$5^2+C$5*N739)</f>
        <v>5164.5689518761355</v>
      </c>
      <c r="AV739" s="15">
        <f t="shared" ca="1" si="401"/>
        <v>4024.1108864673843</v>
      </c>
      <c r="AW739" s="15">
        <f t="shared" ca="1" si="402"/>
        <v>4993.4664824851598</v>
      </c>
      <c r="AX739" s="15">
        <f t="shared" ca="1" si="403"/>
        <v>6938.0568244725828</v>
      </c>
      <c r="AY739" s="15">
        <f t="shared" ca="1" si="404"/>
        <v>6848.6584304716289</v>
      </c>
      <c r="AZ739" s="15">
        <f t="shared" ca="1" si="405"/>
        <v>8487.3142145182428</v>
      </c>
      <c r="BA739" s="15">
        <f t="shared" ca="1" si="406"/>
        <v>10185.869056613257</v>
      </c>
      <c r="BB739" s="15">
        <f t="shared" ca="1" si="407"/>
        <v>13243.748733316099</v>
      </c>
      <c r="BC739" s="15">
        <f t="shared" ca="1" si="408"/>
        <v>17285.723502758508</v>
      </c>
      <c r="BD739" s="15">
        <f t="shared" ca="1" si="409"/>
        <v>19653.045297992579</v>
      </c>
      <c r="BE739" s="15">
        <f t="shared" ca="1" si="410"/>
        <v>23394.731436444326</v>
      </c>
      <c r="BF739" s="15">
        <f ca="1">Inputs!$B$13*EXP($B$9-0.5*C$6^2+C$6*Y739)</f>
        <v>11534.755823994001</v>
      </c>
      <c r="BG739" s="15">
        <f t="shared" ca="1" si="411"/>
        <v>11059.94090769216</v>
      </c>
      <c r="BH739" s="15">
        <f t="shared" ca="1" si="412"/>
        <v>15861.141126689694</v>
      </c>
      <c r="BI739" s="15">
        <f t="shared" ca="1" si="413"/>
        <v>29140.178197041474</v>
      </c>
      <c r="BJ739" s="15">
        <f t="shared" ca="1" si="414"/>
        <v>33049.842402577829</v>
      </c>
      <c r="BK739" s="15">
        <f t="shared" ca="1" si="415"/>
        <v>41396.607099292756</v>
      </c>
      <c r="BL739" s="15">
        <f t="shared" ca="1" si="416"/>
        <v>41066.562344006896</v>
      </c>
      <c r="BM739" s="15">
        <f t="shared" ca="1" si="417"/>
        <v>50209.081062746802</v>
      </c>
      <c r="BN739" s="15">
        <f t="shared" ca="1" si="418"/>
        <v>81318.382869388486</v>
      </c>
      <c r="BO739" s="15">
        <f t="shared" ca="1" si="419"/>
        <v>86683.768159285944</v>
      </c>
      <c r="BP739" s="15">
        <f t="shared" ca="1" si="420"/>
        <v>118455.40899529104</v>
      </c>
      <c r="BQ739" s="15">
        <f ca="1">Inputs!$B$20*EXP($B$10-0.5*C$7^2+C$7*AJ739)</f>
        <v>3940.6905435819099</v>
      </c>
      <c r="BR739" s="15">
        <f t="shared" ca="1" si="421"/>
        <v>2521.756689969362</v>
      </c>
      <c r="BS739" s="15">
        <f t="shared" ca="1" si="422"/>
        <v>3724.5915088525176</v>
      </c>
      <c r="BT739" s="15">
        <f t="shared" ca="1" si="423"/>
        <v>4533.6546510010121</v>
      </c>
      <c r="BU739" s="15">
        <f t="shared" ca="1" si="424"/>
        <v>6396.6196392714264</v>
      </c>
      <c r="BV739" s="15">
        <f t="shared" ca="1" si="425"/>
        <v>7003.7959745366779</v>
      </c>
      <c r="BW739" s="15">
        <f t="shared" ca="1" si="426"/>
        <v>8282.0497854818568</v>
      </c>
      <c r="BX739" s="15">
        <f t="shared" ca="1" si="427"/>
        <v>10794.927134251431</v>
      </c>
      <c r="BY739" s="15">
        <f t="shared" ca="1" si="428"/>
        <v>19263.013293959346</v>
      </c>
      <c r="BZ739" s="15">
        <f t="shared" ca="1" si="429"/>
        <v>25455.692954060592</v>
      </c>
      <c r="CA739" s="15">
        <f t="shared" ca="1" si="430"/>
        <v>42561.790685624183</v>
      </c>
      <c r="CB739" s="15">
        <f ca="1">(AU739*DCF!C$10-DCF!C$5*MAX(AU739*DCF!C$10,0)-MAX(AU739-Inputs!$B$6,0)/Inputs!$B$10)*DCF!C$6</f>
        <v>1041.6316579664237</v>
      </c>
      <c r="CC739" s="15">
        <f ca="1">(AV739*DCF!D$10-DCF!D$5*MAX(AV739*DCF!D$10,0)-MAX(AV739-AU739,0)/Inputs!$B$10)*DCF!D$6</f>
        <v>980.84976612005528</v>
      </c>
      <c r="CD739" s="15">
        <f ca="1">(AW739*DCF!E$10-DCF!E$5*MAX(AW739*DCF!E$10,0)-MAX(AW739-AV739,0)/Inputs!$B$10)*DCF!E$6</f>
        <v>934.57289864506049</v>
      </c>
      <c r="CE739" s="15">
        <f ca="1">(AX739*DCF!F$10-DCF!F$5*MAX(AX739*DCF!F$10,0)-MAX(AX739-AW739,0)/Inputs!$B$10)*DCF!F$6</f>
        <v>1109.9457095988776</v>
      </c>
      <c r="CF739" s="15">
        <f ca="1">(AY739*DCF!G$10-DCF!G$5*MAX(AY739*DCF!G$10,0)-MAX(AY739-AX739,0)/Inputs!$B$10)*DCF!G$6</f>
        <v>1411.0965453237202</v>
      </c>
      <c r="CG739" s="15">
        <f ca="1">(AZ739*DCF!H$10-DCF!H$5*MAX(AZ739*DCF!H$10,0)-MAX(AZ739-AY739,0)/Inputs!$B$10)*DCF!H$6</f>
        <v>1356.8454312991171</v>
      </c>
      <c r="CH739" s="15">
        <f ca="1">(BA739*DCF!I$10-DCF!I$5*MAX(BA739*DCF!I$10,0)-MAX(BA739-AZ739,0)/Inputs!$B$10)*DCF!I$6</f>
        <v>1581.9641889213283</v>
      </c>
      <c r="CI739" s="15">
        <f ca="1">(BB739*DCF!J$10-DCF!J$5*MAX(BB739*DCF!J$10,0)-MAX(BB739-BA739,0)/Inputs!$B$10)*DCF!J$6</f>
        <v>1809.2867372377909</v>
      </c>
      <c r="CJ739" s="15">
        <f ca="1">(BC739*DCF!K$10-DCF!K$5*MAX(BC739*DCF!K$10,0)-MAX(BC739-BB739,0)/Inputs!$B$10)*DCF!K$6</f>
        <v>2216.9089360667331</v>
      </c>
      <c r="CK739" s="15">
        <f ca="1">(BD739*DCF!L$10-DCF!L$5*MAX(BD739*DCF!L$10,0)-MAX(BD739-BC739,0)/Inputs!$B$10)*DCF!L$6</f>
        <v>2657.919914199816</v>
      </c>
      <c r="CL739" s="15">
        <f ca="1">(BE739*DCF!M$10-DCF!M$5*MAX(BE739*DCF!M$10,0)-MAX(BE739-BD739,0)/Inputs!$B$10)*DCF!M$6</f>
        <v>2854.3148054204789</v>
      </c>
      <c r="CM739" s="15">
        <f ca="1">(BF739*DCF!C$28-DCF!C$5*MAX(BF739*DCF!C$28,0)-MAX(BF739-Inputs!$B$13,0)/Inputs!$B$17)*DCF!C$6</f>
        <v>3486.2080841970615</v>
      </c>
      <c r="CN739" s="15">
        <f ca="1">(BG739*DCF!D$28-DCF!D$5*MAX(BG739*DCF!D$28,0)-MAX(BG739-BF739,0)/Inputs!$B$17)*DCF!D$6</f>
        <v>3257.4076816952193</v>
      </c>
      <c r="CO739" s="15">
        <f ca="1">(BH739*DCF!E$28-DCF!E$5*MAX(BH739*DCF!E$28,0)-MAX(BH739-BG739,0)/Inputs!$B$17)*DCF!E$6</f>
        <v>3545.9071219022239</v>
      </c>
      <c r="CP739" s="15">
        <f ca="1">(BI739*DCF!F$28-DCF!F$5*MAX(BI739*DCF!F$28,0)-MAX(BI739-BH739,0)/Inputs!$B$17)*DCF!F$6</f>
        <v>5493.132213220727</v>
      </c>
      <c r="CQ739" s="15">
        <f ca="1">(BJ739*DCF!G$28-DCF!G$5*MAX(BJ739*DCF!G$28,0)-MAX(BJ739-BI739,0)/Inputs!$B$17)*DCF!G$6</f>
        <v>7917.4654631757639</v>
      </c>
      <c r="CR739" s="15">
        <f ca="1">(BK739*DCF!H$28-DCF!H$5*MAX(BK739*DCF!H$28,0)-MAX(BK739-BJ739,0)/Inputs!$B$17)*DCF!H$6</f>
        <v>8940.9846591548721</v>
      </c>
      <c r="CS739" s="15">
        <f ca="1">(BL739*DCF!I$28-DCF!I$5*MAX(BL739*DCF!I$28,0)-MAX(BL739-BK739,0)/Inputs!$B$17)*DCF!I$6</f>
        <v>9656.9268583660396</v>
      </c>
      <c r="CT739" s="15">
        <f ca="1">(BM739*DCF!J$28-DCF!J$5*MAX(BM739*DCF!J$28,0)-MAX(BM739-BL739,0)/Inputs!$B$17)*DCF!J$6</f>
        <v>9988.5699569288627</v>
      </c>
      <c r="CU739" s="15">
        <f ca="1">(BN739*DCF!K$28-DCF!K$5*MAX(BN739*DCF!K$28,0)-MAX(BN739-BM739,0)/Inputs!$B$17)*DCF!K$6</f>
        <v>13362.6038993979</v>
      </c>
      <c r="CV739" s="15">
        <f ca="1">(BO739*DCF!L$28-DCF!L$5*MAX(BO739*DCF!L$28,0)-MAX(BO739-BN739,0)/Inputs!$B$17)*DCF!L$6</f>
        <v>16688.128936855432</v>
      </c>
      <c r="CW739" s="15">
        <f ca="1">(BP739*DCF!M$28-DCF!M$5*MAX(BP739*DCF!M$28,0)-MAX(BP739-BO739,0)/Inputs!$B$17)*DCF!M$6</f>
        <v>18966.424527980005</v>
      </c>
      <c r="CX739" s="15">
        <f ca="1">(BQ739*DCF!C$46-DCF!C$5*MAX(BQ739*DCF!C$46,0)-MAX(BQ739-Inputs!$B$20,0)/Inputs!$B$24)*DCF!C$6</f>
        <v>-1251.7486445140253</v>
      </c>
      <c r="CY739" s="15">
        <f ca="1">(BR739*DCF!D$46-DCF!D$5*MAX(BR739*DCF!D$46,0)-MAX(BR739-BQ739,0)/Inputs!$B$24)*DCF!D$6</f>
        <v>-430.40505885155704</v>
      </c>
      <c r="CZ739" s="15">
        <f ca="1">(BS739*DCF!E$46-DCF!E$5*MAX(BS739*DCF!E$46,0)-MAX(BS739-BR739,0)/Inputs!$B$24)*DCF!E$6</f>
        <v>-914.56380300709907</v>
      </c>
      <c r="DA739" s="15">
        <f ca="1">(BT739*DCF!F$46-DCF!F$5*MAX(BT739*DCF!F$46,0)-MAX(BT739-BS739,0)/Inputs!$B$24)*DCF!F$6</f>
        <v>-624.77486213039936</v>
      </c>
      <c r="DB739" s="15">
        <f ca="1">(BU739*DCF!G$46-DCF!G$5*MAX(BU739*DCF!G$46,0)-MAX(BU739-BT739,0)/Inputs!$B$24)*DCF!G$6</f>
        <v>-841.83426084816358</v>
      </c>
      <c r="DC739" s="15">
        <f ca="1">(BV739*DCF!H$46-DCF!H$5*MAX(BV739*DCF!H$46,0)-MAX(BV739-BU739,0)/Inputs!$B$24)*DCF!H$6</f>
        <v>-188.67632595254764</v>
      </c>
      <c r="DD739" s="15">
        <f ca="1">(BW739*DCF!I$46-DCF!I$5*MAX(BW739*DCF!I$46,0)-MAX(BW739-BV739,0)/Inputs!$B$24)*DCF!I$6</f>
        <v>-175.66006949068071</v>
      </c>
      <c r="DE739" s="15">
        <f ca="1">(BX739*DCF!J$46-DCF!J$5*MAX(BX739*DCF!J$46,0)-MAX(BX739-BW739,0)/Inputs!$B$24)*DCF!J$6</f>
        <v>-213.55668532414373</v>
      </c>
      <c r="DF739" s="15">
        <f ca="1">(BY739*DCF!K$46-DCF!K$5*MAX(BY739*DCF!K$46,0)-MAX(BY739-BX739,0)/Inputs!$B$24)*DCF!K$6</f>
        <v>-974.08798730409148</v>
      </c>
      <c r="DG739" s="15">
        <f ca="1">(BZ739*DCF!L$46-DCF!L$5*MAX(BZ739*DCF!L$46,0)-MAX(BZ739-BY739,0)/Inputs!$B$24)*DCF!L$6</f>
        <v>358.21044814150395</v>
      </c>
      <c r="DH739" s="15">
        <f ca="1">(CA739*DCF!M$46-DCF!M$5*MAX(CA739*DCF!M$46,0)-MAX(CA739-BZ739,0)/Inputs!$B$24)*DCF!M$6</f>
        <v>-239.4584522468503</v>
      </c>
      <c r="DI739" s="15">
        <f ca="1">SUM(CB739:CL739)+BE739*DCF!M$10*(1+Inputs!$B$30)*(1-Inputs!$B$33)*(1-Inputs!$B$30/Inputs!$B$31)/(Inputs!$B$29-Inputs!$B$30)*DCF!M$6</f>
        <v>83063.183541720427</v>
      </c>
      <c r="DJ739" s="15">
        <f ca="1">SUM(CM739:CW739)+BP739*DCF!M$28*(1+Inputs!$B$30)*(1-Inputs!$B$33)*(1-Inputs!$B$30/Inputs!$B$31)/(Inputs!$B$29-Inputs!$B$30)*DCF!M$6</f>
        <v>540854.38559556263</v>
      </c>
      <c r="DK739" s="15">
        <f ca="1">SUM(CX739:DH739)+CA739*DCF!M$46*(1+Inputs!$B$30)*(1-Inputs!$B$33)*(1-Inputs!$B$30/Inputs!$B$31)/(Inputs!$B$29-Inputs!$B$30)*DCF!M$6</f>
        <v>60309.014464865228</v>
      </c>
      <c r="DM739" s="15">
        <f ca="1">DI739+DJ739+DK739+Inputs!$B$34+Inputs!$B$36-Inputs!$B$35</f>
        <v>761077.58360214822</v>
      </c>
    </row>
    <row r="740" spans="1:117" x14ac:dyDescent="0.75">
      <c r="A740" s="11">
        <v>727</v>
      </c>
      <c r="C740" s="23">
        <f t="shared" ca="1" si="432"/>
        <v>-0.65741637896444405</v>
      </c>
      <c r="D740" s="23">
        <f t="shared" ca="1" si="432"/>
        <v>-0.25602494285032201</v>
      </c>
      <c r="E740" s="23">
        <f t="shared" ca="1" si="432"/>
        <v>-1.4297809863836515</v>
      </c>
      <c r="F740" s="23">
        <f t="shared" ca="1" si="432"/>
        <v>0.92153971769841814</v>
      </c>
      <c r="G740" s="23">
        <f t="shared" ca="1" si="432"/>
        <v>-1.6795883277163242</v>
      </c>
      <c r="H740" s="23">
        <f t="shared" ca="1" si="432"/>
        <v>0.16677959139099821</v>
      </c>
      <c r="I740" s="23">
        <f t="shared" ca="1" si="432"/>
        <v>0.59737585473977839</v>
      </c>
      <c r="J740" s="23">
        <f t="shared" ca="1" si="432"/>
        <v>0.13091294218714572</v>
      </c>
      <c r="K740" s="23">
        <f t="shared" ca="1" si="432"/>
        <v>1.2970538968225518</v>
      </c>
      <c r="L740" s="23">
        <f t="shared" ca="1" si="432"/>
        <v>-0.32887046183776691</v>
      </c>
      <c r="M740" s="23">
        <f t="shared" ca="1" si="432"/>
        <v>-0.63160429564159826</v>
      </c>
      <c r="N740" s="23">
        <f ca="1">SQRT(Inputs!$B$38)*C740+SQRT(1-Inputs!$B$38)*_xlfn.NORM.S.INV(RAND())</f>
        <v>0.49148634356757459</v>
      </c>
      <c r="O740" s="23">
        <f ca="1">SQRT(Inputs!$B$38)*D740+SQRT(1-Inputs!$B$38)*_xlfn.NORM.S.INV(RAND())</f>
        <v>-3.6172947169332947E-2</v>
      </c>
      <c r="P740" s="23">
        <f ca="1">SQRT(Inputs!$B$38)*E740+SQRT(1-Inputs!$B$38)*_xlfn.NORM.S.INV(RAND())</f>
        <v>-2.5479998557806316</v>
      </c>
      <c r="Q740" s="23">
        <f ca="1">SQRT(Inputs!$B$38)*F740+SQRT(1-Inputs!$B$38)*_xlfn.NORM.S.INV(RAND())</f>
        <v>0.69597302676653405</v>
      </c>
      <c r="R740" s="23">
        <f ca="1">SQRT(Inputs!$B$38)*G740+SQRT(1-Inputs!$B$38)*_xlfn.NORM.S.INV(RAND())</f>
        <v>-1.6080682617471287</v>
      </c>
      <c r="S740" s="23">
        <f ca="1">SQRT(Inputs!$B$38)*H740+SQRT(1-Inputs!$B$38)*_xlfn.NORM.S.INV(RAND())</f>
        <v>0.23832381269351172</v>
      </c>
      <c r="T740" s="23">
        <f ca="1">SQRT(Inputs!$B$38)*I740+SQRT(1-Inputs!$B$38)*_xlfn.NORM.S.INV(RAND())</f>
        <v>1.2815159651475998</v>
      </c>
      <c r="U740" s="23">
        <f ca="1">SQRT(Inputs!$B$38)*J740+SQRT(1-Inputs!$B$38)*_xlfn.NORM.S.INV(RAND())</f>
        <v>1.0319205430603067</v>
      </c>
      <c r="V740" s="23">
        <f ca="1">SQRT(Inputs!$B$38)*K740+SQRT(1-Inputs!$B$38)*_xlfn.NORM.S.INV(RAND())</f>
        <v>2.4547870554460838</v>
      </c>
      <c r="W740" s="23">
        <f ca="1">SQRT(Inputs!$B$38)*L740+SQRT(1-Inputs!$B$38)*_xlfn.NORM.S.INV(RAND())</f>
        <v>-0.77216824810260554</v>
      </c>
      <c r="X740" s="23">
        <f ca="1">SQRT(Inputs!$B$38)*M740+SQRT(1-Inputs!$B$38)*_xlfn.NORM.S.INV(RAND())</f>
        <v>-1.0781610122207634</v>
      </c>
      <c r="Y740" s="23">
        <f ca="1">SQRT(Inputs!$B$38)*C740+SQRT(1-Inputs!$B$38)*_xlfn.NORM.S.INV(RAND())</f>
        <v>0.5204587026866736</v>
      </c>
      <c r="Z740" s="23">
        <f ca="1">SQRT(Inputs!$B$38)*D740+SQRT(1-Inputs!$B$38)*_xlfn.NORM.S.INV(RAND())</f>
        <v>-0.78149381446761401</v>
      </c>
      <c r="AA740" s="23">
        <f ca="1">SQRT(Inputs!$B$38)*E740+SQRT(1-Inputs!$B$38)*_xlfn.NORM.S.INV(RAND())</f>
        <v>-0.47747935215566867</v>
      </c>
      <c r="AB740" s="23">
        <f ca="1">SQRT(Inputs!$B$38)*F740+SQRT(1-Inputs!$B$38)*_xlfn.NORM.S.INV(RAND())</f>
        <v>1.2832475374356909</v>
      </c>
      <c r="AC740" s="23">
        <f ca="1">SQRT(Inputs!$B$38)*G740+SQRT(1-Inputs!$B$38)*_xlfn.NORM.S.INV(RAND())</f>
        <v>0.38043142897339377</v>
      </c>
      <c r="AD740" s="23">
        <f ca="1">SQRT(Inputs!$B$38)*H740+SQRT(1-Inputs!$B$38)*_xlfn.NORM.S.INV(RAND())</f>
        <v>0.55912202494627183</v>
      </c>
      <c r="AE740" s="23">
        <f ca="1">SQRT(Inputs!$B$38)*I740+SQRT(1-Inputs!$B$38)*_xlfn.NORM.S.INV(RAND())</f>
        <v>0.85796261906645221</v>
      </c>
      <c r="AF740" s="23">
        <f ca="1">SQRT(Inputs!$B$38)*J740+SQRT(1-Inputs!$B$38)*_xlfn.NORM.S.INV(RAND())</f>
        <v>0.55999869018236414</v>
      </c>
      <c r="AG740" s="23">
        <f ca="1">SQRT(Inputs!$B$38)*K740+SQRT(1-Inputs!$B$38)*_xlfn.NORM.S.INV(RAND())</f>
        <v>-0.17792768715201168</v>
      </c>
      <c r="AH740" s="23">
        <f ca="1">SQRT(Inputs!$B$38)*L740+SQRT(1-Inputs!$B$38)*_xlfn.NORM.S.INV(RAND())</f>
        <v>-0.2038075619653433</v>
      </c>
      <c r="AI740" s="23">
        <f ca="1">SQRT(Inputs!$B$38)*M740+SQRT(1-Inputs!$B$38)*_xlfn.NORM.S.INV(RAND())</f>
        <v>-0.31641374250946791</v>
      </c>
      <c r="AJ740" s="23">
        <f ca="1">SQRT(Inputs!$B$38)*C740+SQRT(1-Inputs!$B$38)*_xlfn.NORM.S.INV(RAND())</f>
        <v>1.0640561982875905</v>
      </c>
      <c r="AK740" s="23">
        <f ca="1">SQRT(Inputs!$B$38)*D740+SQRT(1-Inputs!$B$38)*_xlfn.NORM.S.INV(RAND())</f>
        <v>1.2699218408354067</v>
      </c>
      <c r="AL740" s="23">
        <f ca="1">SQRT(Inputs!$B$38)*E740+SQRT(1-Inputs!$B$38)*_xlfn.NORM.S.INV(RAND())</f>
        <v>-2.3757746695748292</v>
      </c>
      <c r="AM740" s="23">
        <f ca="1">SQRT(Inputs!$B$38)*F740+SQRT(1-Inputs!$B$38)*_xlfn.NORM.S.INV(RAND())</f>
        <v>-6.0753715437751099E-2</v>
      </c>
      <c r="AN740" s="23">
        <f ca="1">SQRT(Inputs!$B$38)*G740+SQRT(1-Inputs!$B$38)*_xlfn.NORM.S.INV(RAND())</f>
        <v>-1.6449229918748294</v>
      </c>
      <c r="AO740" s="23">
        <f ca="1">SQRT(Inputs!$B$38)*H740+SQRT(1-Inputs!$B$38)*_xlfn.NORM.S.INV(RAND())</f>
        <v>0.2915020792533014</v>
      </c>
      <c r="AP740" s="23">
        <f ca="1">SQRT(Inputs!$B$38)*I740+SQRT(1-Inputs!$B$38)*_xlfn.NORM.S.INV(RAND())</f>
        <v>-9.2175842710407685E-2</v>
      </c>
      <c r="AQ740" s="23">
        <f ca="1">SQRT(Inputs!$B$38)*J740+SQRT(1-Inputs!$B$38)*_xlfn.NORM.S.INV(RAND())</f>
        <v>0.49193551112560385</v>
      </c>
      <c r="AR740" s="23">
        <f ca="1">SQRT(Inputs!$B$38)*K740+SQRT(1-Inputs!$B$38)*_xlfn.NORM.S.INV(RAND())</f>
        <v>-1.7910289592346973E-2</v>
      </c>
      <c r="AS740" s="23">
        <f ca="1">SQRT(Inputs!$B$38)*L740+SQRT(1-Inputs!$B$38)*_xlfn.NORM.S.INV(RAND())</f>
        <v>1.596359891542062</v>
      </c>
      <c r="AT740" s="23">
        <f ca="1">SQRT(Inputs!$B$38)*M740+SQRT(1-Inputs!$B$38)*_xlfn.NORM.S.INV(RAND())</f>
        <v>0.38624801182242624</v>
      </c>
      <c r="AU740" s="15">
        <f ca="1">Inputs!$B$6*EXP($B$8-0.5*C$5^2+C$5*N740)</f>
        <v>5373.1565251004331</v>
      </c>
      <c r="AV740" s="15">
        <f t="shared" ca="1" si="401"/>
        <v>6505.707340688803</v>
      </c>
      <c r="AW740" s="15">
        <f t="shared" ca="1" si="402"/>
        <v>5625.4350175047302</v>
      </c>
      <c r="AX740" s="15">
        <f t="shared" ca="1" si="403"/>
        <v>7492.002965217328</v>
      </c>
      <c r="AY740" s="15">
        <f t="shared" ca="1" si="404"/>
        <v>7588.284685275371</v>
      </c>
      <c r="AZ740" s="15">
        <f t="shared" ca="1" si="405"/>
        <v>9527.4641704184887</v>
      </c>
      <c r="BA740" s="15">
        <f t="shared" ca="1" si="406"/>
        <v>13332.663490712412</v>
      </c>
      <c r="BB740" s="15">
        <f t="shared" ca="1" si="407"/>
        <v>18101.191951592657</v>
      </c>
      <c r="BC740" s="15">
        <f t="shared" ca="1" si="408"/>
        <v>28097.23544260277</v>
      </c>
      <c r="BD740" s="15">
        <f t="shared" ca="1" si="409"/>
        <v>32023.35225340238</v>
      </c>
      <c r="BE740" s="15">
        <f t="shared" ca="1" si="410"/>
        <v>35570.278805791044</v>
      </c>
      <c r="BF740" s="15">
        <f ca="1">Inputs!$B$13*EXP($B$9-0.5*C$6^2+C$6*Y740)</f>
        <v>15334.323593545469</v>
      </c>
      <c r="BG740" s="15">
        <f t="shared" ca="1" si="411"/>
        <v>16230.559477482673</v>
      </c>
      <c r="BH740" s="15">
        <f t="shared" ca="1" si="412"/>
        <v>18320.867382956243</v>
      </c>
      <c r="BI740" s="15">
        <f t="shared" ca="1" si="413"/>
        <v>27325.069068552777</v>
      </c>
      <c r="BJ740" s="15">
        <f t="shared" ca="1" si="414"/>
        <v>35387.043743293973</v>
      </c>
      <c r="BK740" s="15">
        <f t="shared" ca="1" si="415"/>
        <v>46865.961751244715</v>
      </c>
      <c r="BL740" s="15">
        <f t="shared" ca="1" si="416"/>
        <v>64339.394098327328</v>
      </c>
      <c r="BM740" s="15">
        <f t="shared" ca="1" si="417"/>
        <v>84784.760326272022</v>
      </c>
      <c r="BN740" s="15">
        <f t="shared" ca="1" si="418"/>
        <v>102074.81748919115</v>
      </c>
      <c r="BO740" s="15">
        <f t="shared" ca="1" si="419"/>
        <v>122652.13603278506</v>
      </c>
      <c r="BP740" s="15">
        <f t="shared" ca="1" si="420"/>
        <v>145645.8939668572</v>
      </c>
      <c r="BQ740" s="15">
        <f ca="1">Inputs!$B$20*EXP($B$10-0.5*C$7^2+C$7*AJ740)</f>
        <v>6256.2171891313956</v>
      </c>
      <c r="BR740" s="15">
        <f t="shared" ca="1" si="421"/>
        <v>12705.805702448564</v>
      </c>
      <c r="BS740" s="15">
        <f t="shared" ca="1" si="422"/>
        <v>8794.2397171319644</v>
      </c>
      <c r="BT740" s="15">
        <f t="shared" ca="1" si="423"/>
        <v>11933.627070461023</v>
      </c>
      <c r="BU740" s="15">
        <f t="shared" ca="1" si="424"/>
        <v>11108.091164159121</v>
      </c>
      <c r="BV740" s="15">
        <f t="shared" ca="1" si="425"/>
        <v>16503.60933446389</v>
      </c>
      <c r="BW740" s="15">
        <f t="shared" ca="1" si="426"/>
        <v>22584.921812125391</v>
      </c>
      <c r="BX740" s="15">
        <f t="shared" ca="1" si="427"/>
        <v>34862.716484874974</v>
      </c>
      <c r="BY740" s="15">
        <f t="shared" ca="1" si="428"/>
        <v>48681.484230326947</v>
      </c>
      <c r="BZ740" s="15">
        <f t="shared" ca="1" si="429"/>
        <v>91604.125509818929</v>
      </c>
      <c r="CA740" s="15">
        <f t="shared" ca="1" si="430"/>
        <v>137818.02433796044</v>
      </c>
      <c r="CB740" s="15">
        <f ca="1">(AU740*DCF!C$10-DCF!C$5*MAX(AU740*DCF!C$10,0)-MAX(AU740-Inputs!$B$6,0)/Inputs!$B$10)*DCF!C$6</f>
        <v>1040.1443913905136</v>
      </c>
      <c r="CC740" s="15">
        <f ca="1">(AV740*DCF!D$10-DCF!D$5*MAX(AV740*DCF!D$10,0)-MAX(AV740-AU740,0)/Inputs!$B$10)*DCF!D$6</f>
        <v>1309.5792141516956</v>
      </c>
      <c r="CD740" s="15">
        <f ca="1">(AW740*DCF!E$10-DCF!E$5*MAX(AW740*DCF!E$10,0)-MAX(AW740-AV740,0)/Inputs!$B$10)*DCF!E$6</f>
        <v>1298.8233961531112</v>
      </c>
      <c r="CE740" s="15">
        <f ca="1">(AX740*DCF!F$10-DCF!F$5*MAX(AX740*DCF!F$10,0)-MAX(AX740-AW740,0)/Inputs!$B$10)*DCF!F$6</f>
        <v>1247.1057951553498</v>
      </c>
      <c r="CF740" s="15">
        <f ca="1">(AY740*DCF!G$10-DCF!G$5*MAX(AY740*DCF!G$10,0)-MAX(AY740-AX740,0)/Inputs!$B$10)*DCF!G$6</f>
        <v>1544.9820163212573</v>
      </c>
      <c r="CG740" s="15">
        <f ca="1">(AZ740*DCF!H$10-DCF!H$5*MAX(AZ740*DCF!H$10,0)-MAX(AZ740-AY740,0)/Inputs!$B$10)*DCF!H$6</f>
        <v>1505.4279205885161</v>
      </c>
      <c r="CH740" s="15">
        <f ca="1">(BA740*DCF!I$10-DCF!I$5*MAX(BA740*DCF!I$10,0)-MAX(BA740-AZ740,0)/Inputs!$B$10)*DCF!I$6</f>
        <v>1811.2052320467405</v>
      </c>
      <c r="CI740" s="15">
        <f ca="1">(BB740*DCF!J$10-DCF!J$5*MAX(BB740*DCF!J$10,0)-MAX(BB740-BA740,0)/Inputs!$B$10)*DCF!J$6</f>
        <v>2383.6146303250039</v>
      </c>
      <c r="CJ740" s="15">
        <f ca="1">(BC740*DCF!K$10-DCF!K$5*MAX(BC740*DCF!K$10,0)-MAX(BC740-BB740,0)/Inputs!$B$10)*DCF!K$6</f>
        <v>3123.909741059274</v>
      </c>
      <c r="CK740" s="15">
        <f ca="1">(BD740*DCF!L$10-DCF!L$5*MAX(BD740*DCF!L$10,0)-MAX(BD740-BC740,0)/Inputs!$B$10)*DCF!L$6</f>
        <v>4322.0200018245432</v>
      </c>
      <c r="CL740" s="15">
        <f ca="1">(BE740*DCF!M$10-DCF!M$5*MAX(BE740*DCF!M$10,0)-MAX(BE740-BD740,0)/Inputs!$B$10)*DCF!M$6</f>
        <v>4595.7081318749078</v>
      </c>
      <c r="CM740" s="15">
        <f ca="1">(BF740*DCF!C$28-DCF!C$5*MAX(BF740*DCF!C$28,0)-MAX(BF740-Inputs!$B$13,0)/Inputs!$B$17)*DCF!C$6</f>
        <v>3768.3129192619595</v>
      </c>
      <c r="CN740" s="15">
        <f ca="1">(BG740*DCF!D$28-DCF!D$5*MAX(BG740*DCF!D$28,0)-MAX(BG740-BF740,0)/Inputs!$B$17)*DCF!D$6</f>
        <v>4589.0658985433884</v>
      </c>
      <c r="CO740" s="15">
        <f ca="1">(BH740*DCF!E$28-DCF!E$5*MAX(BH740*DCF!E$28,0)-MAX(BH740-BG740,0)/Inputs!$B$17)*DCF!E$6</f>
        <v>4776.8249568064584</v>
      </c>
      <c r="CP740" s="15">
        <f ca="1">(BI740*DCF!F$28-DCF!F$5*MAX(BI740*DCF!F$28,0)-MAX(BI740-BH740,0)/Inputs!$B$17)*DCF!F$6</f>
        <v>5778.6792470982837</v>
      </c>
      <c r="CQ740" s="15">
        <f ca="1">(BJ740*DCF!G$28-DCF!G$5*MAX(BJ740*DCF!G$28,0)-MAX(BJ740-BI740,0)/Inputs!$B$17)*DCF!G$6</f>
        <v>7825.4924822185858</v>
      </c>
      <c r="CR740" s="15">
        <f ca="1">(BK740*DCF!H$28-DCF!H$5*MAX(BK740*DCF!H$28,0)-MAX(BK740-BJ740,0)/Inputs!$B$17)*DCF!H$6</f>
        <v>9806.9676812634243</v>
      </c>
      <c r="CS740" s="15">
        <f ca="1">(BL740*DCF!I$28-DCF!I$5*MAX(BL740*DCF!I$28,0)-MAX(BL740-BK740,0)/Inputs!$B$17)*DCF!I$6</f>
        <v>12621.630698460853</v>
      </c>
      <c r="CT740" s="15">
        <f ca="1">(BM740*DCF!J$28-DCF!J$5*MAX(BM740*DCF!J$28,0)-MAX(BM740-BL740,0)/Inputs!$B$17)*DCF!J$6</f>
        <v>16203.151533325778</v>
      </c>
      <c r="CU740" s="15">
        <f ca="1">(BN740*DCF!K$28-DCF!K$5*MAX(BN740*DCF!K$28,0)-MAX(BN740-BM740,0)/Inputs!$B$17)*DCF!K$6</f>
        <v>19438.688265152578</v>
      </c>
      <c r="CV740" s="15">
        <f ca="1">(BO740*DCF!L$28-DCF!L$5*MAX(BO740*DCF!L$28,0)-MAX(BO740-BN740,0)/Inputs!$B$17)*DCF!L$6</f>
        <v>22143.317685778333</v>
      </c>
      <c r="CW740" s="15">
        <f ca="1">(BP740*DCF!M$28-DCF!M$5*MAX(BP740*DCF!M$28,0)-MAX(BP740-BO740,0)/Inputs!$B$17)*DCF!M$6</f>
        <v>24999.865426856602</v>
      </c>
      <c r="CX740" s="15">
        <f ca="1">(BQ740*DCF!C$46-DCF!C$5*MAX(BQ740*DCF!C$46,0)-MAX(BQ740-Inputs!$B$20,0)/Inputs!$B$24)*DCF!C$6</f>
        <v>-2856.0396229547773</v>
      </c>
      <c r="CY740" s="15">
        <f ca="1">(BR740*DCF!D$46-DCF!D$5*MAX(BR740*DCF!D$46,0)-MAX(BR740-BQ740,0)/Inputs!$B$24)*DCF!D$6</f>
        <v>-4920.5706123758055</v>
      </c>
      <c r="CZ740" s="15">
        <f ca="1">(BS740*DCF!E$46-DCF!E$5*MAX(BS740*DCF!E$46,0)-MAX(BS740-BR740,0)/Inputs!$B$24)*DCF!E$6</f>
        <v>-1039.9341584709916</v>
      </c>
      <c r="DA740" s="15">
        <f ca="1">(BT740*DCF!F$46-DCF!F$5*MAX(BT740*DCF!F$46,0)-MAX(BT740-BS740,0)/Inputs!$B$24)*DCF!F$6</f>
        <v>-2012.2323523687987</v>
      </c>
      <c r="DB740" s="15">
        <f ca="1">(BU740*DCF!G$46-DCF!G$5*MAX(BU740*DCF!G$46,0)-MAX(BU740-BT740,0)/Inputs!$B$24)*DCF!G$6</f>
        <v>-373.65423985395205</v>
      </c>
      <c r="DC740" s="15">
        <f ca="1">(BV740*DCF!H$46-DCF!H$5*MAX(BV740*DCF!H$46,0)-MAX(BV740-BU740,0)/Inputs!$B$24)*DCF!H$6</f>
        <v>-1676.6242125338911</v>
      </c>
      <c r="DD740" s="15">
        <f ca="1">(BW740*DCF!I$46-DCF!I$5*MAX(BW740*DCF!I$46,0)-MAX(BW740-BV740,0)/Inputs!$B$24)*DCF!I$6</f>
        <v>-1224.1020309165415</v>
      </c>
      <c r="DE740" s="15">
        <f ca="1">(BX740*DCF!J$46-DCF!J$5*MAX(BX740*DCF!J$46,0)-MAX(BX740-BW740,0)/Inputs!$B$24)*DCF!J$6</f>
        <v>-1793.4760351849907</v>
      </c>
      <c r="DF740" s="15">
        <f ca="1">(BY740*DCF!K$46-DCF!K$5*MAX(BY740*DCF!K$46,0)-MAX(BY740-BX740,0)/Inputs!$B$24)*DCF!K$6</f>
        <v>-604.38130740318218</v>
      </c>
      <c r="DG740" s="15">
        <f ca="1">(BZ740*DCF!L$46-DCF!L$5*MAX(BZ740*DCF!L$46,0)-MAX(BZ740-BY740,0)/Inputs!$B$24)*DCF!L$6</f>
        <v>-3381.3666695015932</v>
      </c>
      <c r="DH740" s="15">
        <f ca="1">(CA740*DCF!M$46-DCF!M$5*MAX(CA740*DCF!M$46,0)-MAX(CA740-BZ740,0)/Inputs!$B$24)*DCF!M$6</f>
        <v>1143.0900884312948</v>
      </c>
      <c r="DI740" s="15">
        <f ca="1">SUM(CB740:CL740)+BE740*DCF!M$10*(1+Inputs!$B$30)*(1-Inputs!$B$33)*(1-Inputs!$B$30/Inputs!$B$31)/(Inputs!$B$29-Inputs!$B$30)*DCF!M$6</f>
        <v>123175.07675564977</v>
      </c>
      <c r="DJ740" s="15">
        <f ca="1">SUM(CM740:CW740)+BP740*DCF!M$28*(1+Inputs!$B$30)*(1-Inputs!$B$33)*(1-Inputs!$B$30/Inputs!$B$31)/(Inputs!$B$29-Inputs!$B$30)*DCF!M$6</f>
        <v>672397.92863120069</v>
      </c>
      <c r="DK740" s="15">
        <f ca="1">SUM(CX740:DH740)+CA740*DCF!M$46*(1+Inputs!$B$30)*(1-Inputs!$B$33)*(1-Inputs!$B$30/Inputs!$B$31)/(Inputs!$B$29-Inputs!$B$30)*DCF!M$6</f>
        <v>194343.70006200369</v>
      </c>
      <c r="DM740" s="15">
        <f ca="1">DI740+DJ740+DK740+Inputs!$B$34+Inputs!$B$36-Inputs!$B$35</f>
        <v>1066767.7054488542</v>
      </c>
    </row>
    <row r="741" spans="1:117" x14ac:dyDescent="0.75">
      <c r="A741" s="11">
        <v>728</v>
      </c>
      <c r="C741" s="23">
        <f t="shared" ca="1" si="432"/>
        <v>0.16971360679821329</v>
      </c>
      <c r="D741" s="23">
        <f t="shared" ca="1" si="432"/>
        <v>-1.9358388300456164</v>
      </c>
      <c r="E741" s="23">
        <f t="shared" ca="1" si="432"/>
        <v>0.58903275510506503</v>
      </c>
      <c r="F741" s="23">
        <f t="shared" ca="1" si="432"/>
        <v>-0.73033665325931862</v>
      </c>
      <c r="G741" s="23">
        <f t="shared" ca="1" si="432"/>
        <v>1.9364209199269899</v>
      </c>
      <c r="H741" s="23">
        <f t="shared" ca="1" si="432"/>
        <v>-1.4262239673669017</v>
      </c>
      <c r="I741" s="23">
        <f t="shared" ca="1" si="432"/>
        <v>-0.85913240331915097</v>
      </c>
      <c r="J741" s="23">
        <f t="shared" ca="1" si="432"/>
        <v>-0.64901066399198459</v>
      </c>
      <c r="K741" s="23">
        <f t="shared" ca="1" si="432"/>
        <v>0.46615836222291146</v>
      </c>
      <c r="L741" s="23">
        <f t="shared" ca="1" si="432"/>
        <v>0.12385818678011778</v>
      </c>
      <c r="M741" s="23">
        <f t="shared" ca="1" si="432"/>
        <v>1.272762602993039</v>
      </c>
      <c r="N741" s="23">
        <f ca="1">SQRT(Inputs!$B$38)*C741+SQRT(1-Inputs!$B$38)*_xlfn.NORM.S.INV(RAND())</f>
        <v>0.20033283554560849</v>
      </c>
      <c r="O741" s="23">
        <f ca="1">SQRT(Inputs!$B$38)*D741+SQRT(1-Inputs!$B$38)*_xlfn.NORM.S.INV(RAND())</f>
        <v>-1.056243431696402</v>
      </c>
      <c r="P741" s="23">
        <f ca="1">SQRT(Inputs!$B$38)*E741+SQRT(1-Inputs!$B$38)*_xlfn.NORM.S.INV(RAND())</f>
        <v>-1.2911916975218667</v>
      </c>
      <c r="Q741" s="23">
        <f ca="1">SQRT(Inputs!$B$38)*F741+SQRT(1-Inputs!$B$38)*_xlfn.NORM.S.INV(RAND())</f>
        <v>0.12489972904872804</v>
      </c>
      <c r="R741" s="23">
        <f ca="1">SQRT(Inputs!$B$38)*G741+SQRT(1-Inputs!$B$38)*_xlfn.NORM.S.INV(RAND())</f>
        <v>0.2644388534076717</v>
      </c>
      <c r="S741" s="23">
        <f ca="1">SQRT(Inputs!$B$38)*H741+SQRT(1-Inputs!$B$38)*_xlfn.NORM.S.INV(RAND())</f>
        <v>-1.2601673409312473</v>
      </c>
      <c r="T741" s="23">
        <f ca="1">SQRT(Inputs!$B$38)*I741+SQRT(1-Inputs!$B$38)*_xlfn.NORM.S.INV(RAND())</f>
        <v>-0.18025502547574312</v>
      </c>
      <c r="U741" s="23">
        <f ca="1">SQRT(Inputs!$B$38)*J741+SQRT(1-Inputs!$B$38)*_xlfn.NORM.S.INV(RAND())</f>
        <v>7.3298968381914631E-2</v>
      </c>
      <c r="V741" s="23">
        <f ca="1">SQRT(Inputs!$B$38)*K741+SQRT(1-Inputs!$B$38)*_xlfn.NORM.S.INV(RAND())</f>
        <v>2.1363146915492166</v>
      </c>
      <c r="W741" s="23">
        <f ca="1">SQRT(Inputs!$B$38)*L741+SQRT(1-Inputs!$B$38)*_xlfn.NORM.S.INV(RAND())</f>
        <v>-0.21199119836083011</v>
      </c>
      <c r="X741" s="23">
        <f ca="1">SQRT(Inputs!$B$38)*M741+SQRT(1-Inputs!$B$38)*_xlfn.NORM.S.INV(RAND())</f>
        <v>1.0643392073965185</v>
      </c>
      <c r="Y741" s="23">
        <f ca="1">SQRT(Inputs!$B$38)*C741+SQRT(1-Inputs!$B$38)*_xlfn.NORM.S.INV(RAND())</f>
        <v>-1.2231227761789982</v>
      </c>
      <c r="Z741" s="23">
        <f ca="1">SQRT(Inputs!$B$38)*D741+SQRT(1-Inputs!$B$38)*_xlfn.NORM.S.INV(RAND())</f>
        <v>-1.0439014427809188</v>
      </c>
      <c r="AA741" s="23">
        <f ca="1">SQRT(Inputs!$B$38)*E741+SQRT(1-Inputs!$B$38)*_xlfn.NORM.S.INV(RAND())</f>
        <v>0.88296327655996065</v>
      </c>
      <c r="AB741" s="23">
        <f ca="1">SQRT(Inputs!$B$38)*F741+SQRT(1-Inputs!$B$38)*_xlfn.NORM.S.INV(RAND())</f>
        <v>-0.46246532558126785</v>
      </c>
      <c r="AC741" s="23">
        <f ca="1">SQRT(Inputs!$B$38)*G741+SQRT(1-Inputs!$B$38)*_xlfn.NORM.S.INV(RAND())</f>
        <v>1.1648985129193286</v>
      </c>
      <c r="AD741" s="23">
        <f ca="1">SQRT(Inputs!$B$38)*H741+SQRT(1-Inputs!$B$38)*_xlfn.NORM.S.INV(RAND())</f>
        <v>-1.2016015282506378</v>
      </c>
      <c r="AE741" s="23">
        <f ca="1">SQRT(Inputs!$B$38)*I741+SQRT(1-Inputs!$B$38)*_xlfn.NORM.S.INV(RAND())</f>
        <v>-4.6135299882307523E-2</v>
      </c>
      <c r="AF741" s="23">
        <f ca="1">SQRT(Inputs!$B$38)*J741+SQRT(1-Inputs!$B$38)*_xlfn.NORM.S.INV(RAND())</f>
        <v>1.2069977093788424</v>
      </c>
      <c r="AG741" s="23">
        <f ca="1">SQRT(Inputs!$B$38)*K741+SQRT(1-Inputs!$B$38)*_xlfn.NORM.S.INV(RAND())</f>
        <v>-0.41414656321012244</v>
      </c>
      <c r="AH741" s="23">
        <f ca="1">SQRT(Inputs!$B$38)*L741+SQRT(1-Inputs!$B$38)*_xlfn.NORM.S.INV(RAND())</f>
        <v>-0.87076967413643924</v>
      </c>
      <c r="AI741" s="23">
        <f ca="1">SQRT(Inputs!$B$38)*M741+SQRT(1-Inputs!$B$38)*_xlfn.NORM.S.INV(RAND())</f>
        <v>0.94858087555009796</v>
      </c>
      <c r="AJ741" s="23">
        <f ca="1">SQRT(Inputs!$B$38)*C741+SQRT(1-Inputs!$B$38)*_xlfn.NORM.S.INV(RAND())</f>
        <v>1.4681503256749362</v>
      </c>
      <c r="AK741" s="23">
        <f ca="1">SQRT(Inputs!$B$38)*D741+SQRT(1-Inputs!$B$38)*_xlfn.NORM.S.INV(RAND())</f>
        <v>-1.1167823502517904</v>
      </c>
      <c r="AL741" s="23">
        <f ca="1">SQRT(Inputs!$B$38)*E741+SQRT(1-Inputs!$B$38)*_xlfn.NORM.S.INV(RAND())</f>
        <v>0.12327238560247006</v>
      </c>
      <c r="AM741" s="23">
        <f ca="1">SQRT(Inputs!$B$38)*F741+SQRT(1-Inputs!$B$38)*_xlfn.NORM.S.INV(RAND())</f>
        <v>-0.26155071845670175</v>
      </c>
      <c r="AN741" s="23">
        <f ca="1">SQRT(Inputs!$B$38)*G741+SQRT(1-Inputs!$B$38)*_xlfn.NORM.S.INV(RAND())</f>
        <v>0.96597699330060338</v>
      </c>
      <c r="AO741" s="23">
        <f ca="1">SQRT(Inputs!$B$38)*H741+SQRT(1-Inputs!$B$38)*_xlfn.NORM.S.INV(RAND())</f>
        <v>-0.50019437983984671</v>
      </c>
      <c r="AP741" s="23">
        <f ca="1">SQRT(Inputs!$B$38)*I741+SQRT(1-Inputs!$B$38)*_xlfn.NORM.S.INV(RAND())</f>
        <v>-1.1087473928523144</v>
      </c>
      <c r="AQ741" s="23">
        <f ca="1">SQRT(Inputs!$B$38)*J741+SQRT(1-Inputs!$B$38)*_xlfn.NORM.S.INV(RAND())</f>
        <v>-1.2973856322115753</v>
      </c>
      <c r="AR741" s="23">
        <f ca="1">SQRT(Inputs!$B$38)*K741+SQRT(1-Inputs!$B$38)*_xlfn.NORM.S.INV(RAND())</f>
        <v>0.22423188912305711</v>
      </c>
      <c r="AS741" s="23">
        <f ca="1">SQRT(Inputs!$B$38)*L741+SQRT(1-Inputs!$B$38)*_xlfn.NORM.S.INV(RAND())</f>
        <v>-0.26836929832393874</v>
      </c>
      <c r="AT741" s="23">
        <f ca="1">SQRT(Inputs!$B$38)*M741+SQRT(1-Inputs!$B$38)*_xlfn.NORM.S.INV(RAND())</f>
        <v>0.30564377180101754</v>
      </c>
      <c r="AU741" s="15">
        <f ca="1">Inputs!$B$6*EXP($B$8-0.5*C$5^2+C$5*N741)</f>
        <v>5125.7949714765928</v>
      </c>
      <c r="AV741" s="15">
        <f t="shared" ca="1" si="401"/>
        <v>5341.8226883825882</v>
      </c>
      <c r="AW741" s="15">
        <f t="shared" ca="1" si="402"/>
        <v>5472.3333979824329</v>
      </c>
      <c r="AX741" s="15">
        <f t="shared" ca="1" si="403"/>
        <v>6786.2408921396827</v>
      </c>
      <c r="AY741" s="15">
        <f t="shared" ca="1" si="404"/>
        <v>8553.6048098879019</v>
      </c>
      <c r="AZ741" s="15">
        <f t="shared" ca="1" si="405"/>
        <v>9105.8116697349233</v>
      </c>
      <c r="BA741" s="15">
        <f t="shared" ca="1" si="406"/>
        <v>10934.934667657531</v>
      </c>
      <c r="BB741" s="15">
        <f t="shared" ca="1" si="407"/>
        <v>13486.370481840877</v>
      </c>
      <c r="BC741" s="15">
        <f t="shared" ca="1" si="408"/>
        <v>20300.202848507492</v>
      </c>
      <c r="BD741" s="15">
        <f t="shared" ca="1" si="409"/>
        <v>24381.396924562348</v>
      </c>
      <c r="BE741" s="15">
        <f t="shared" ca="1" si="410"/>
        <v>32917.5202574676</v>
      </c>
      <c r="BF741" s="15">
        <f ca="1">Inputs!$B$13*EXP($B$9-0.5*C$6^2+C$6*Y741)</f>
        <v>10852.90392211132</v>
      </c>
      <c r="BG741" s="15">
        <f t="shared" ca="1" si="411"/>
        <v>10955.991083306937</v>
      </c>
      <c r="BH741" s="15">
        <f t="shared" ca="1" si="412"/>
        <v>15497.376652993087</v>
      </c>
      <c r="BI741" s="15">
        <f t="shared" ca="1" si="413"/>
        <v>17667.652234580757</v>
      </c>
      <c r="BJ741" s="15">
        <f t="shared" ca="1" si="414"/>
        <v>25619.506437467608</v>
      </c>
      <c r="BK741" s="15">
        <f t="shared" ca="1" si="415"/>
        <v>26698.014506760526</v>
      </c>
      <c r="BL741" s="15">
        <f t="shared" ca="1" si="416"/>
        <v>32599.799118005267</v>
      </c>
      <c r="BM741" s="15">
        <f t="shared" ca="1" si="417"/>
        <v>46554.560045005535</v>
      </c>
      <c r="BN741" s="15">
        <f t="shared" ca="1" si="418"/>
        <v>54484.033805007297</v>
      </c>
      <c r="BO741" s="15">
        <f t="shared" ca="1" si="419"/>
        <v>60583.707639496657</v>
      </c>
      <c r="BP741" s="15">
        <f t="shared" ca="1" si="420"/>
        <v>83027.462076409211</v>
      </c>
      <c r="BQ741" s="15">
        <f ca="1">Inputs!$B$20*EXP($B$10-0.5*C$7^2+C$7*AJ741)</f>
        <v>7220.3318249920485</v>
      </c>
      <c r="BR741" s="15">
        <f t="shared" ca="1" si="421"/>
        <v>6871.7216428528882</v>
      </c>
      <c r="BS741" s="15">
        <f t="shared" ca="1" si="422"/>
        <v>9749.2090684188206</v>
      </c>
      <c r="BT741" s="15">
        <f t="shared" ca="1" si="423"/>
        <v>12550.66839167165</v>
      </c>
      <c r="BU741" s="15">
        <f t="shared" ca="1" si="424"/>
        <v>21973.706605933869</v>
      </c>
      <c r="BV741" s="15">
        <f t="shared" ca="1" si="425"/>
        <v>27313.575392782845</v>
      </c>
      <c r="BW741" s="15">
        <f t="shared" ca="1" si="426"/>
        <v>30142.334679679614</v>
      </c>
      <c r="BX741" s="15">
        <f t="shared" ca="1" si="427"/>
        <v>32503.686322593898</v>
      </c>
      <c r="BY741" s="15">
        <f t="shared" ca="1" si="428"/>
        <v>47539.554357170739</v>
      </c>
      <c r="BZ741" s="15">
        <f t="shared" ca="1" si="429"/>
        <v>63493.614886754302</v>
      </c>
      <c r="CA741" s="15">
        <f t="shared" ca="1" si="430"/>
        <v>94167.372035828186</v>
      </c>
      <c r="CB741" s="15">
        <f ca="1">(AU741*DCF!C$10-DCF!C$5*MAX(AU741*DCF!C$10,0)-MAX(AU741-Inputs!$B$6,0)/Inputs!$B$10)*DCF!C$6</f>
        <v>1041.9081233577783</v>
      </c>
      <c r="CC741" s="15">
        <f ca="1">(AV741*DCF!D$10-DCF!D$5*MAX(AV741*DCF!D$10,0)-MAX(AV741-AU741,0)/Inputs!$B$10)*DCF!D$6</f>
        <v>1249.360385711931</v>
      </c>
      <c r="CD741" s="15">
        <f ca="1">(AW741*DCF!E$10-DCF!E$5*MAX(AW741*DCF!E$10,0)-MAX(AW741-AV741,0)/Inputs!$B$10)*DCF!E$6</f>
        <v>1234.078252908789</v>
      </c>
      <c r="CE741" s="15">
        <f ca="1">(AX741*DCF!F$10-DCF!F$5*MAX(AX741*DCF!F$10,0)-MAX(AX741-AW741,0)/Inputs!$B$10)*DCF!F$6</f>
        <v>1208.0339976889211</v>
      </c>
      <c r="CF741" s="15">
        <f ca="1">(AY741*DCF!G$10-DCF!G$5*MAX(AY741*DCF!G$10,0)-MAX(AY741-AX741,0)/Inputs!$B$10)*DCF!G$6</f>
        <v>1422.6655515335722</v>
      </c>
      <c r="CG741" s="15">
        <f ca="1">(AZ741*DCF!H$10-DCF!H$5*MAX(AZ741*DCF!H$10,0)-MAX(AZ741-AY741,0)/Inputs!$B$10)*DCF!H$6</f>
        <v>1669.8456395305025</v>
      </c>
      <c r="CH741" s="15">
        <f ca="1">(BA741*DCF!I$10-DCF!I$5*MAX(BA741*DCF!I$10,0)-MAX(BA741-AZ741,0)/Inputs!$B$10)*DCF!I$6</f>
        <v>1697.3733978119305</v>
      </c>
      <c r="CI741" s="15">
        <f ca="1">(BB741*DCF!J$10-DCF!J$5*MAX(BB741*DCF!J$10,0)-MAX(BB741-BA741,0)/Inputs!$B$10)*DCF!J$6</f>
        <v>1927.6644140856588</v>
      </c>
      <c r="CJ741" s="15">
        <f ca="1">(BC741*DCF!K$10-DCF!K$5*MAX(BC741*DCF!K$10,0)-MAX(BC741-BB741,0)/Inputs!$B$10)*DCF!K$6</f>
        <v>2314.1738297286629</v>
      </c>
      <c r="CK741" s="15">
        <f ca="1">(BD741*DCF!L$10-DCF!L$5*MAX(BD741*DCF!L$10,0)-MAX(BD741-BC741,0)/Inputs!$B$10)*DCF!L$6</f>
        <v>3149.4138177446603</v>
      </c>
      <c r="CL741" s="15">
        <f ca="1">(BE741*DCF!M$10-DCF!M$5*MAX(BE741*DCF!M$10,0)-MAX(BE741-BD741,0)/Inputs!$B$10)*DCF!M$6</f>
        <v>3625.3567252670414</v>
      </c>
      <c r="CM741" s="15">
        <f ca="1">(BF741*DCF!C$28-DCF!C$5*MAX(BF741*DCF!C$28,0)-MAX(BF741-Inputs!$B$13,0)/Inputs!$B$17)*DCF!C$6</f>
        <v>3312.2351022953444</v>
      </c>
      <c r="CN741" s="15">
        <f ca="1">(BG741*DCF!D$28-DCF!D$5*MAX(BG741*DCF!D$28,0)-MAX(BG741-BF741,0)/Inputs!$B$17)*DCF!D$6</f>
        <v>3204.7988429442116</v>
      </c>
      <c r="CO741" s="15">
        <f ca="1">(BH741*DCF!E$28-DCF!E$5*MAX(BH741*DCF!E$28,0)-MAX(BH741-BG741,0)/Inputs!$B$17)*DCF!E$6</f>
        <v>3494.0884366870091</v>
      </c>
      <c r="CP741" s="15">
        <f ca="1">(BI741*DCF!F$28-DCF!F$5*MAX(BI741*DCF!F$28,0)-MAX(BI741-BH741,0)/Inputs!$B$17)*DCF!F$6</f>
        <v>4401.1692270404465</v>
      </c>
      <c r="CQ741" s="15">
        <f ca="1">(BJ741*DCF!G$28-DCF!G$5*MAX(BJ741*DCF!G$28,0)-MAX(BJ741-BI741,0)/Inputs!$B$17)*DCF!G$6</f>
        <v>5309.7519976384101</v>
      </c>
      <c r="CR741" s="15">
        <f ca="1">(BK741*DCF!H$28-DCF!H$5*MAX(BK741*DCF!H$28,0)-MAX(BK741-BJ741,0)/Inputs!$B$17)*DCF!H$6</f>
        <v>6435.1436522569438</v>
      </c>
      <c r="CS741" s="15">
        <f ca="1">(BL741*DCF!I$28-DCF!I$5*MAX(BL741*DCF!I$28,0)-MAX(BL741-BK741,0)/Inputs!$B$17)*DCF!I$6</f>
        <v>6818.8547473131121</v>
      </c>
      <c r="CT741" s="15">
        <f ca="1">(BM741*DCF!J$28-DCF!J$5*MAX(BM741*DCF!J$28,0)-MAX(BM741-BL741,0)/Inputs!$B$17)*DCF!J$6</f>
        <v>8535.2443783486651</v>
      </c>
      <c r="CU741" s="15">
        <f ca="1">(BN741*DCF!K$28-DCF!K$5*MAX(BN741*DCF!K$28,0)-MAX(BN741-BM741,0)/Inputs!$B$17)*DCF!K$6</f>
        <v>10534.859490239463</v>
      </c>
      <c r="CV741" s="15">
        <f ca="1">(BO741*DCF!L$28-DCF!L$5*MAX(BO741*DCF!L$28,0)-MAX(BO741-BN741,0)/Inputs!$B$17)*DCF!L$6</f>
        <v>11397.533052951685</v>
      </c>
      <c r="CW741" s="15">
        <f ca="1">(BP741*DCF!M$28-DCF!M$5*MAX(BP741*DCF!M$28,0)-MAX(BP741-BO741,0)/Inputs!$B$17)*DCF!M$6</f>
        <v>13275.662047747161</v>
      </c>
      <c r="CX741" s="15">
        <f ca="1">(BQ741*DCF!C$46-DCF!C$5*MAX(BQ741*DCF!C$46,0)-MAX(BQ741-Inputs!$B$20,0)/Inputs!$B$24)*DCF!C$6</f>
        <v>-3524.0174307104262</v>
      </c>
      <c r="CY741" s="15">
        <f ca="1">(BR741*DCF!D$46-DCF!D$5*MAX(BR741*DCF!D$46,0)-MAX(BR741-BQ741,0)/Inputs!$B$24)*DCF!D$6</f>
        <v>-1172.8426338147433</v>
      </c>
      <c r="CZ741" s="15">
        <f ca="1">(BS741*DCF!E$46-DCF!E$5*MAX(BS741*DCF!E$46,0)-MAX(BS741-BR741,0)/Inputs!$B$24)*DCF!E$6</f>
        <v>-2287.0872741692665</v>
      </c>
      <c r="DA741" s="15">
        <f ca="1">(BT741*DCF!F$46-DCF!F$5*MAX(BT741*DCF!F$46,0)-MAX(BT741-BS741,0)/Inputs!$B$24)*DCF!F$6</f>
        <v>-1934.1189241414922</v>
      </c>
      <c r="DB741" s="15">
        <f ca="1">(BU741*DCF!G$46-DCF!G$5*MAX(BU741*DCF!G$46,0)-MAX(BU741-BT741,0)/Inputs!$B$24)*DCF!G$6</f>
        <v>-3908.8759542557996</v>
      </c>
      <c r="DC741" s="15">
        <f ca="1">(BV741*DCF!H$46-DCF!H$5*MAX(BV741*DCF!H$46,0)-MAX(BV741-BU741,0)/Inputs!$B$24)*DCF!H$6</f>
        <v>-1659.3315075944329</v>
      </c>
      <c r="DD741" s="15">
        <f ca="1">(BW741*DCF!I$46-DCF!I$5*MAX(BW741*DCF!I$46,0)-MAX(BW741-BV741,0)/Inputs!$B$24)*DCF!I$6</f>
        <v>-115.87845741968847</v>
      </c>
      <c r="DE741" s="15">
        <f ca="1">(BX741*DCF!J$46-DCF!J$5*MAX(BX741*DCF!J$46,0)-MAX(BX741-BW741,0)/Inputs!$B$24)*DCF!J$6</f>
        <v>737.24785470949496</v>
      </c>
      <c r="DF741" s="15">
        <f ca="1">(BY741*DCF!K$46-DCF!K$5*MAX(BY741*DCF!K$46,0)-MAX(BY741-BX741,0)/Inputs!$B$24)*DCF!K$6</f>
        <v>-967.76929581188699</v>
      </c>
      <c r="DG741" s="15">
        <f ca="1">(BZ741*DCF!L$46-DCF!L$5*MAX(BZ741*DCF!L$46,0)-MAX(BZ741-BY741,0)/Inputs!$B$24)*DCF!L$6</f>
        <v>778.56329965085934</v>
      </c>
      <c r="DH741" s="15">
        <f ca="1">(CA741*DCF!M$46-DCF!M$5*MAX(CA741*DCF!M$46,0)-MAX(CA741-BZ741,0)/Inputs!$B$24)*DCF!M$6</f>
        <v>969.81324481269496</v>
      </c>
      <c r="DI741" s="15">
        <f ca="1">SUM(CB741:CL741)+BE741*DCF!M$10*(1+Inputs!$B$30)*(1-Inputs!$B$33)*(1-Inputs!$B$30/Inputs!$B$31)/(Inputs!$B$29-Inputs!$B$30)*DCF!M$6</f>
        <v>112149.76830104394</v>
      </c>
      <c r="DJ741" s="15">
        <f ca="1">SUM(CM741:CW741)+BP741*DCF!M$28*(1+Inputs!$B$30)*(1-Inputs!$B$33)*(1-Inputs!$B$30/Inputs!$B$31)/(Inputs!$B$29-Inputs!$B$30)*DCF!M$6</f>
        <v>384808.04081968952</v>
      </c>
      <c r="DK741" s="15">
        <f ca="1">SUM(CX741:DH741)+CA741*DCF!M$46*(1+Inputs!$B$30)*(1-Inputs!$B$33)*(1-Inputs!$B$30/Inputs!$B$31)/(Inputs!$B$29-Inputs!$B$30)*DCF!M$6</f>
        <v>132509.61492697327</v>
      </c>
      <c r="DM741" s="15">
        <f ca="1">DI741+DJ741+DK741+Inputs!$B$34+Inputs!$B$36-Inputs!$B$35</f>
        <v>706318.42404770677</v>
      </c>
    </row>
    <row r="742" spans="1:117" x14ac:dyDescent="0.75">
      <c r="A742" s="11">
        <v>729</v>
      </c>
      <c r="C742" s="23">
        <f t="shared" ca="1" si="432"/>
        <v>0.57300162899102758</v>
      </c>
      <c r="D742" s="23">
        <f t="shared" ca="1" si="432"/>
        <v>-0.42680787013312893</v>
      </c>
      <c r="E742" s="23">
        <f t="shared" ca="1" si="432"/>
        <v>0.86312226899064703</v>
      </c>
      <c r="F742" s="23">
        <f t="shared" ca="1" si="432"/>
        <v>0.56214215585778449</v>
      </c>
      <c r="G742" s="23">
        <f t="shared" ca="1" si="432"/>
        <v>-1.8084436110809312</v>
      </c>
      <c r="H742" s="23">
        <f t="shared" ca="1" si="432"/>
        <v>1.0718533453966539</v>
      </c>
      <c r="I742" s="23">
        <f t="shared" ca="1" si="432"/>
        <v>-6.6367190354035308E-2</v>
      </c>
      <c r="J742" s="23">
        <f t="shared" ca="1" si="432"/>
        <v>0.12316173597456176</v>
      </c>
      <c r="K742" s="23">
        <f t="shared" ca="1" si="432"/>
        <v>-0.88101105296209303</v>
      </c>
      <c r="L742" s="23">
        <f t="shared" ca="1" si="432"/>
        <v>-8.6235642815934335E-2</v>
      </c>
      <c r="M742" s="23">
        <f t="shared" ca="1" si="432"/>
        <v>-8.0685569475040606E-3</v>
      </c>
      <c r="N742" s="23">
        <f ca="1">SQRT(Inputs!$B$38)*C742+SQRT(1-Inputs!$B$38)*_xlfn.NORM.S.INV(RAND())</f>
        <v>-0.70061535897222482</v>
      </c>
      <c r="O742" s="23">
        <f ca="1">SQRT(Inputs!$B$38)*D742+SQRT(1-Inputs!$B$38)*_xlfn.NORM.S.INV(RAND())</f>
        <v>0.55954822501826418</v>
      </c>
      <c r="P742" s="23">
        <f ca="1">SQRT(Inputs!$B$38)*E742+SQRT(1-Inputs!$B$38)*_xlfn.NORM.S.INV(RAND())</f>
        <v>-0.13045471195761066</v>
      </c>
      <c r="Q742" s="23">
        <f ca="1">SQRT(Inputs!$B$38)*F742+SQRT(1-Inputs!$B$38)*_xlfn.NORM.S.INV(RAND())</f>
        <v>0.89148831585326671</v>
      </c>
      <c r="R742" s="23">
        <f ca="1">SQRT(Inputs!$B$38)*G742+SQRT(1-Inputs!$B$38)*_xlfn.NORM.S.INV(RAND())</f>
        <v>-1.0238805390260073</v>
      </c>
      <c r="S742" s="23">
        <f ca="1">SQRT(Inputs!$B$38)*H742+SQRT(1-Inputs!$B$38)*_xlfn.NORM.S.INV(RAND())</f>
        <v>1.1494804299956258</v>
      </c>
      <c r="T742" s="23">
        <f ca="1">SQRT(Inputs!$B$38)*I742+SQRT(1-Inputs!$B$38)*_xlfn.NORM.S.INV(RAND())</f>
        <v>0.98808777218101795</v>
      </c>
      <c r="U742" s="23">
        <f ca="1">SQRT(Inputs!$B$38)*J742+SQRT(1-Inputs!$B$38)*_xlfn.NORM.S.INV(RAND())</f>
        <v>0.30080030769483967</v>
      </c>
      <c r="V742" s="23">
        <f ca="1">SQRT(Inputs!$B$38)*K742+SQRT(1-Inputs!$B$38)*_xlfn.NORM.S.INV(RAND())</f>
        <v>-0.59436459516108897</v>
      </c>
      <c r="W742" s="23">
        <f ca="1">SQRT(Inputs!$B$38)*L742+SQRT(1-Inputs!$B$38)*_xlfn.NORM.S.INV(RAND())</f>
        <v>1.2044919455320877</v>
      </c>
      <c r="X742" s="23">
        <f ca="1">SQRT(Inputs!$B$38)*M742+SQRT(1-Inputs!$B$38)*_xlfn.NORM.S.INV(RAND())</f>
        <v>-0.33638215737386157</v>
      </c>
      <c r="Y742" s="23">
        <f ca="1">SQRT(Inputs!$B$38)*C742+SQRT(1-Inputs!$B$38)*_xlfn.NORM.S.INV(RAND())</f>
        <v>1.4608273010660571</v>
      </c>
      <c r="Z742" s="23">
        <f ca="1">SQRT(Inputs!$B$38)*D742+SQRT(1-Inputs!$B$38)*_xlfn.NORM.S.INV(RAND())</f>
        <v>0.7369613953124976</v>
      </c>
      <c r="AA742" s="23">
        <f ca="1">SQRT(Inputs!$B$38)*E742+SQRT(1-Inputs!$B$38)*_xlfn.NORM.S.INV(RAND())</f>
        <v>-0.59558479159260513</v>
      </c>
      <c r="AB742" s="23">
        <f ca="1">SQRT(Inputs!$B$38)*F742+SQRT(1-Inputs!$B$38)*_xlfn.NORM.S.INV(RAND())</f>
        <v>-8.5844825216382314E-2</v>
      </c>
      <c r="AC742" s="23">
        <f ca="1">SQRT(Inputs!$B$38)*G742+SQRT(1-Inputs!$B$38)*_xlfn.NORM.S.INV(RAND())</f>
        <v>-0.11420408617772482</v>
      </c>
      <c r="AD742" s="23">
        <f ca="1">SQRT(Inputs!$B$38)*H742+SQRT(1-Inputs!$B$38)*_xlfn.NORM.S.INV(RAND())</f>
        <v>-0.6722445211144068</v>
      </c>
      <c r="AE742" s="23">
        <f ca="1">SQRT(Inputs!$B$38)*I742+SQRT(1-Inputs!$B$38)*_xlfn.NORM.S.INV(RAND())</f>
        <v>0.50799161449180852</v>
      </c>
      <c r="AF742" s="23">
        <f ca="1">SQRT(Inputs!$B$38)*J742+SQRT(1-Inputs!$B$38)*_xlfn.NORM.S.INV(RAND())</f>
        <v>0.39678931958435776</v>
      </c>
      <c r="AG742" s="23">
        <f ca="1">SQRT(Inputs!$B$38)*K742+SQRT(1-Inputs!$B$38)*_xlfn.NORM.S.INV(RAND())</f>
        <v>-2.5678920539806653</v>
      </c>
      <c r="AH742" s="23">
        <f ca="1">SQRT(Inputs!$B$38)*L742+SQRT(1-Inputs!$B$38)*_xlfn.NORM.S.INV(RAND())</f>
        <v>0.71341867653988777</v>
      </c>
      <c r="AI742" s="23">
        <f ca="1">SQRT(Inputs!$B$38)*M742+SQRT(1-Inputs!$B$38)*_xlfn.NORM.S.INV(RAND())</f>
        <v>0.53859385515073466</v>
      </c>
      <c r="AJ742" s="23">
        <f ca="1">SQRT(Inputs!$B$38)*C742+SQRT(1-Inputs!$B$38)*_xlfn.NORM.S.INV(RAND())</f>
        <v>0.26686716224876594</v>
      </c>
      <c r="AK742" s="23">
        <f ca="1">SQRT(Inputs!$B$38)*D742+SQRT(1-Inputs!$B$38)*_xlfn.NORM.S.INV(RAND())</f>
        <v>-1.1050598209167306</v>
      </c>
      <c r="AL742" s="23">
        <f ca="1">SQRT(Inputs!$B$38)*E742+SQRT(1-Inputs!$B$38)*_xlfn.NORM.S.INV(RAND())</f>
        <v>0.29398393251066557</v>
      </c>
      <c r="AM742" s="23">
        <f ca="1">SQRT(Inputs!$B$38)*F742+SQRT(1-Inputs!$B$38)*_xlfn.NORM.S.INV(RAND())</f>
        <v>0.8563738246260606</v>
      </c>
      <c r="AN742" s="23">
        <f ca="1">SQRT(Inputs!$B$38)*G742+SQRT(1-Inputs!$B$38)*_xlfn.NORM.S.INV(RAND())</f>
        <v>-1.704779897626481</v>
      </c>
      <c r="AO742" s="23">
        <f ca="1">SQRT(Inputs!$B$38)*H742+SQRT(1-Inputs!$B$38)*_xlfn.NORM.S.INV(RAND())</f>
        <v>0.49832391432391787</v>
      </c>
      <c r="AP742" s="23">
        <f ca="1">SQRT(Inputs!$B$38)*I742+SQRT(1-Inputs!$B$38)*_xlfn.NORM.S.INV(RAND())</f>
        <v>-0.43490543940119991</v>
      </c>
      <c r="AQ742" s="23">
        <f ca="1">SQRT(Inputs!$B$38)*J742+SQRT(1-Inputs!$B$38)*_xlfn.NORM.S.INV(RAND())</f>
        <v>-0.26475879549120118</v>
      </c>
      <c r="AR742" s="23">
        <f ca="1">SQRT(Inputs!$B$38)*K742+SQRT(1-Inputs!$B$38)*_xlfn.NORM.S.INV(RAND())</f>
        <v>-2.157739780770257E-2</v>
      </c>
      <c r="AS742" s="23">
        <f ca="1">SQRT(Inputs!$B$38)*L742+SQRT(1-Inputs!$B$38)*_xlfn.NORM.S.INV(RAND())</f>
        <v>1.0152020124598626</v>
      </c>
      <c r="AT742" s="23">
        <f ca="1">SQRT(Inputs!$B$38)*M742+SQRT(1-Inputs!$B$38)*_xlfn.NORM.S.INV(RAND())</f>
        <v>1.2070602185376265</v>
      </c>
      <c r="AU742" s="15">
        <f ca="1">Inputs!$B$6*EXP($B$8-0.5*C$5^2+C$5*N742)</f>
        <v>4430.2072862514324</v>
      </c>
      <c r="AV742" s="15">
        <f t="shared" ca="1" si="401"/>
        <v>5855.02784916766</v>
      </c>
      <c r="AW742" s="15">
        <f t="shared" ca="1" si="402"/>
        <v>7014.6477122483075</v>
      </c>
      <c r="AX742" s="15">
        <f t="shared" ca="1" si="403"/>
        <v>9573.1727683548725</v>
      </c>
      <c r="AY742" s="15">
        <f t="shared" ca="1" si="404"/>
        <v>10380.822932769632</v>
      </c>
      <c r="AZ742" s="15">
        <f t="shared" ca="1" si="405"/>
        <v>14409.233529756775</v>
      </c>
      <c r="BA742" s="15">
        <f t="shared" ca="1" si="406"/>
        <v>19554.343696611711</v>
      </c>
      <c r="BB742" s="15">
        <f t="shared" ca="1" si="407"/>
        <v>24672.953105954199</v>
      </c>
      <c r="BC742" s="15">
        <f t="shared" ca="1" si="408"/>
        <v>28533.155351220175</v>
      </c>
      <c r="BD742" s="15">
        <f t="shared" ca="1" si="409"/>
        <v>39124.347244608958</v>
      </c>
      <c r="BE742" s="15">
        <f t="shared" ca="1" si="410"/>
        <v>46495.309979048114</v>
      </c>
      <c r="BF742" s="15">
        <f ca="1">Inputs!$B$13*EXP($B$9-0.5*C$6^2+C$6*Y742)</f>
        <v>18476.868356924409</v>
      </c>
      <c r="BG742" s="15">
        <f t="shared" ca="1" si="411"/>
        <v>25721.041501321106</v>
      </c>
      <c r="BH742" s="15">
        <f t="shared" ca="1" si="412"/>
        <v>28470.418000355636</v>
      </c>
      <c r="BI742" s="15">
        <f t="shared" ca="1" si="413"/>
        <v>34394.596104429642</v>
      </c>
      <c r="BJ742" s="15">
        <f t="shared" ca="1" si="414"/>
        <v>41477.087136685419</v>
      </c>
      <c r="BK742" s="15">
        <f t="shared" ca="1" si="415"/>
        <v>46453.171392395103</v>
      </c>
      <c r="BL742" s="15">
        <f t="shared" ca="1" si="416"/>
        <v>60945.003666317221</v>
      </c>
      <c r="BM742" s="15">
        <f t="shared" ca="1" si="417"/>
        <v>78699.789578465075</v>
      </c>
      <c r="BN742" s="15">
        <f t="shared" ca="1" si="418"/>
        <v>71152.628460466702</v>
      </c>
      <c r="BO742" s="15">
        <f t="shared" ca="1" si="419"/>
        <v>95115.505078414601</v>
      </c>
      <c r="BP742" s="15">
        <f t="shared" ca="1" si="420"/>
        <v>124435.48222320691</v>
      </c>
      <c r="BQ742" s="15">
        <f ca="1">Inputs!$B$20*EXP($B$10-0.5*C$7^2+C$7*AJ742)</f>
        <v>4715.3661487076552</v>
      </c>
      <c r="BR742" s="15">
        <f t="shared" ca="1" si="421"/>
        <v>4504.4381986336157</v>
      </c>
      <c r="BS742" s="15">
        <f t="shared" ca="1" si="422"/>
        <v>6711.7754435051984</v>
      </c>
      <c r="BT742" s="15">
        <f t="shared" ca="1" si="423"/>
        <v>11585.089985268069</v>
      </c>
      <c r="BU742" s="15">
        <f t="shared" ca="1" si="424"/>
        <v>10628.604616840903</v>
      </c>
      <c r="BV742" s="15">
        <f t="shared" ca="1" si="425"/>
        <v>16544.453398099908</v>
      </c>
      <c r="BW742" s="15">
        <f t="shared" ca="1" si="426"/>
        <v>21056.637838648665</v>
      </c>
      <c r="BX742" s="15">
        <f t="shared" ca="1" si="427"/>
        <v>27928.667498461</v>
      </c>
      <c r="BY742" s="15">
        <f t="shared" ca="1" si="428"/>
        <v>38971.587552023615</v>
      </c>
      <c r="BZ742" s="15">
        <f t="shared" ca="1" si="429"/>
        <v>65902.339043673754</v>
      </c>
      <c r="CA742" s="15">
        <f t="shared" ca="1" si="430"/>
        <v>114719.58435349306</v>
      </c>
      <c r="CB742" s="15">
        <f ca="1">(AU742*DCF!C$10-DCF!C$5*MAX(AU742*DCF!C$10,0)-MAX(AU742-Inputs!$B$6,0)/Inputs!$B$10)*DCF!C$6</f>
        <v>1046.8677875355554</v>
      </c>
      <c r="CC742" s="15">
        <f ca="1">(AV742*DCF!D$10-DCF!D$5*MAX(AV742*DCF!D$10,0)-MAX(AV742-AU742,0)/Inputs!$B$10)*DCF!D$6</f>
        <v>1079.7181676590585</v>
      </c>
      <c r="CD742" s="15">
        <f ca="1">(AW742*DCF!E$10-DCF!E$5*MAX(AW742*DCF!E$10,0)-MAX(AW742-AV742,0)/Inputs!$B$10)*DCF!E$6</f>
        <v>1358.376077995091</v>
      </c>
      <c r="CE742" s="15">
        <f ca="1">(AX742*DCF!F$10-DCF!F$5*MAX(AX742*DCF!F$10,0)-MAX(AX742-AW742,0)/Inputs!$B$10)*DCF!F$6</f>
        <v>1557.4427278268133</v>
      </c>
      <c r="CF742" s="15">
        <f ca="1">(AY742*DCF!G$10-DCF!G$5*MAX(AY742*DCF!G$10,0)-MAX(AY742-AX742,0)/Inputs!$B$10)*DCF!G$6</f>
        <v>1983.6188652842143</v>
      </c>
      <c r="CG742" s="15">
        <f ca="1">(AZ742*DCF!H$10-DCF!H$5*MAX(AZ742*DCF!H$10,0)-MAX(AZ742-AY742,0)/Inputs!$B$10)*DCF!H$6</f>
        <v>2082.2465049809721</v>
      </c>
      <c r="CH742" s="15">
        <f ca="1">(BA742*DCF!I$10-DCF!I$5*MAX(BA742*DCF!I$10,0)-MAX(BA742-AZ742,0)/Inputs!$B$10)*DCF!I$6</f>
        <v>2727.8869130104731</v>
      </c>
      <c r="CI742" s="15">
        <f ca="1">(BB742*DCF!J$10-DCF!J$5*MAX(BB742*DCF!J$10,0)-MAX(BB742-BA742,0)/Inputs!$B$10)*DCF!J$6</f>
        <v>3458.2950941624226</v>
      </c>
      <c r="CJ742" s="15">
        <f ca="1">(BC742*DCF!K$10-DCF!K$5*MAX(BC742*DCF!K$10,0)-MAX(BC742-BB742,0)/Inputs!$B$10)*DCF!K$6</f>
        <v>4053.0102151739065</v>
      </c>
      <c r="CK742" s="15">
        <f ca="1">(BD742*DCF!L$10-DCF!L$5*MAX(BD742*DCF!L$10,0)-MAX(BD742-BC742,0)/Inputs!$B$10)*DCF!L$6</f>
        <v>4531.0829536325891</v>
      </c>
      <c r="CL742" s="15">
        <f ca="1">(BE742*DCF!M$10-DCF!M$5*MAX(BE742*DCF!M$10,0)-MAX(BE742-BD742,0)/Inputs!$B$10)*DCF!M$6</f>
        <v>5680.5493538657256</v>
      </c>
      <c r="CM742" s="15">
        <f ca="1">(BF742*DCF!C$28-DCF!C$5*MAX(BF742*DCF!C$28,0)-MAX(BF742-Inputs!$B$13,0)/Inputs!$B$17)*DCF!C$6</f>
        <v>4001.6360565044165</v>
      </c>
      <c r="CN742" s="15">
        <f ca="1">(BG742*DCF!D$28-DCF!D$5*MAX(BG742*DCF!D$28,0)-MAX(BG742-BF742,0)/Inputs!$B$17)*DCF!D$6</f>
        <v>6029.9256730542329</v>
      </c>
      <c r="CO742" s="15">
        <f ca="1">(BH742*DCF!E$28-DCF!E$5*MAX(BH742*DCF!E$28,0)-MAX(BH742-BG742,0)/Inputs!$B$17)*DCF!E$6</f>
        <v>7521.4650711978347</v>
      </c>
      <c r="CP742" s="15">
        <f ca="1">(BI742*DCF!F$28-DCF!F$5*MAX(BI742*DCF!F$28,0)-MAX(BI742-BH742,0)/Inputs!$B$17)*DCF!F$6</f>
        <v>8258.636596402006</v>
      </c>
      <c r="CQ742" s="15">
        <f ca="1">(BJ742*DCF!G$28-DCF!G$5*MAX(BJ742*DCF!G$28,0)-MAX(BJ742-BI742,0)/Inputs!$B$17)*DCF!G$6</f>
        <v>9570.3399182092217</v>
      </c>
      <c r="CR742" s="15">
        <f ca="1">(BK742*DCF!H$28-DCF!H$5*MAX(BK742*DCF!H$28,0)-MAX(BK742-BJ742,0)/Inputs!$B$17)*DCF!H$6</f>
        <v>10715.237943808817</v>
      </c>
      <c r="CS742" s="15">
        <f ca="1">(BL742*DCF!I$28-DCF!I$5*MAX(BL742*DCF!I$28,0)-MAX(BL742-BK742,0)/Inputs!$B$17)*DCF!I$6</f>
        <v>12251.380497368809</v>
      </c>
      <c r="CT742" s="15">
        <f ca="1">(BM742*DCF!J$28-DCF!J$5*MAX(BM742*DCF!J$28,0)-MAX(BM742-BL742,0)/Inputs!$B$17)*DCF!J$6</f>
        <v>15202.446875014955</v>
      </c>
      <c r="CU742" s="15">
        <f ca="1">(BN742*DCF!K$28-DCF!K$5*MAX(BN742*DCF!K$28,0)-MAX(BN742-BM742,0)/Inputs!$B$17)*DCF!K$6</f>
        <v>15026.242114529152</v>
      </c>
      <c r="CV742" s="15">
        <f ca="1">(BO742*DCF!L$28-DCF!L$5*MAX(BO742*DCF!L$28,0)-MAX(BO742-BN742,0)/Inputs!$B$17)*DCF!L$6</f>
        <v>16266.100278497905</v>
      </c>
      <c r="CW742" s="15">
        <f ca="1">(BP742*DCF!M$28-DCF!M$5*MAX(BP742*DCF!M$28,0)-MAX(BP742-BO742,0)/Inputs!$B$17)*DCF!M$6</f>
        <v>20347.846512402397</v>
      </c>
      <c r="CX742" s="15">
        <f ca="1">(BQ742*DCF!C$46-DCF!C$5*MAX(BQ742*DCF!C$46,0)-MAX(BQ742-Inputs!$B$20,0)/Inputs!$B$24)*DCF!C$6</f>
        <v>-1788.4753917143107</v>
      </c>
      <c r="CY742" s="15">
        <f ca="1">(BR742*DCF!D$46-DCF!D$5*MAX(BR742*DCF!D$46,0)-MAX(BR742-BQ742,0)/Inputs!$B$24)*DCF!D$6</f>
        <v>-768.80255565006848</v>
      </c>
      <c r="CZ742" s="15">
        <f ca="1">(BS742*DCF!E$46-DCF!E$5*MAX(BS742*DCF!E$46,0)-MAX(BS742-BR742,0)/Inputs!$B$24)*DCF!E$6</f>
        <v>-1663.7507071674675</v>
      </c>
      <c r="DA742" s="15">
        <f ca="1">(BT742*DCF!F$46-DCF!F$5*MAX(BT742*DCF!F$46,0)-MAX(BT742-BS742,0)/Inputs!$B$24)*DCF!F$6</f>
        <v>-2618.2273811340133</v>
      </c>
      <c r="DB742" s="15">
        <f ca="1">(BU742*DCF!G$46-DCF!G$5*MAX(BU742*DCF!G$46,0)-MAX(BU742-BT742,0)/Inputs!$B$24)*DCF!G$6</f>
        <v>-357.5252597519106</v>
      </c>
      <c r="DC742" s="15">
        <f ca="1">(BV742*DCF!H$46-DCF!H$5*MAX(BV742*DCF!H$46,0)-MAX(BV742-BU742,0)/Inputs!$B$24)*DCF!H$6</f>
        <v>-1838.3137617693717</v>
      </c>
      <c r="DD742" s="15">
        <f ca="1">(BW742*DCF!I$46-DCF!I$5*MAX(BW742*DCF!I$46,0)-MAX(BW742-BV742,0)/Inputs!$B$24)*DCF!I$6</f>
        <v>-808.96238472130085</v>
      </c>
      <c r="DE742" s="15">
        <f ca="1">(BX742*DCF!J$46-DCF!J$5*MAX(BX742*DCF!J$46,0)-MAX(BX742-BW742,0)/Inputs!$B$24)*DCF!J$6</f>
        <v>-650.81964585065703</v>
      </c>
      <c r="DF742" s="15">
        <f ca="1">(BY742*DCF!K$46-DCF!K$5*MAX(BY742*DCF!K$46,0)-MAX(BY742-BX742,0)/Inputs!$B$24)*DCF!K$6</f>
        <v>-479.03423753554102</v>
      </c>
      <c r="DG742" s="15">
        <f ca="1">(BZ742*DCF!L$46-DCF!L$5*MAX(BZ742*DCF!L$46,0)-MAX(BZ742-BY742,0)/Inputs!$B$24)*DCF!L$6</f>
        <v>-1538.994493763438</v>
      </c>
      <c r="DH742" s="15">
        <f ca="1">(CA742*DCF!M$46-DCF!M$5*MAX(CA742*DCF!M$46,0)-MAX(CA742-BZ742,0)/Inputs!$B$24)*DCF!M$6</f>
        <v>-1211.982651804324</v>
      </c>
      <c r="DI742" s="15">
        <f ca="1">SUM(CB742:CL742)+BE742*DCF!M$10*(1+Inputs!$B$30)*(1-Inputs!$B$33)*(1-Inputs!$B$30/Inputs!$B$31)/(Inputs!$B$29-Inputs!$B$30)*DCF!M$6</f>
        <v>158956.15716964129</v>
      </c>
      <c r="DJ742" s="15">
        <f ca="1">SUM(CM742:CW742)+BP742*DCF!M$28*(1+Inputs!$B$30)*(1-Inputs!$B$33)*(1-Inputs!$B$30/Inputs!$B$31)/(Inputs!$B$29-Inputs!$B$30)*DCF!M$6</f>
        <v>586932.04755844071</v>
      </c>
      <c r="DK742" s="15">
        <f ca="1">SUM(CX742:DH742)+CA742*DCF!M$46*(1+Inputs!$B$30)*(1-Inputs!$B$33)*(1-Inputs!$B$30/Inputs!$B$31)/(Inputs!$B$29-Inputs!$B$30)*DCF!M$6</f>
        <v>163645.1783431521</v>
      </c>
      <c r="DM742" s="15">
        <f ca="1">DI742+DJ742+DK742+Inputs!$B$34+Inputs!$B$36-Inputs!$B$35</f>
        <v>986384.38307123422</v>
      </c>
    </row>
    <row r="743" spans="1:117" x14ac:dyDescent="0.75">
      <c r="A743" s="11">
        <v>730</v>
      </c>
      <c r="C743" s="23">
        <f t="shared" ca="1" si="432"/>
        <v>0.19629418313495345</v>
      </c>
      <c r="D743" s="23">
        <f t="shared" ca="1" si="432"/>
        <v>-0.16485987375671043</v>
      </c>
      <c r="E743" s="23">
        <f t="shared" ca="1" si="432"/>
        <v>-0.90831588205670788</v>
      </c>
      <c r="F743" s="23">
        <f t="shared" ca="1" si="432"/>
        <v>0.99248297938159014</v>
      </c>
      <c r="G743" s="23">
        <f t="shared" ca="1" si="432"/>
        <v>0.17651585912666909</v>
      </c>
      <c r="H743" s="23">
        <f t="shared" ca="1" si="432"/>
        <v>0.50303915294435941</v>
      </c>
      <c r="I743" s="23">
        <f t="shared" ca="1" si="432"/>
        <v>0.78076959260506362</v>
      </c>
      <c r="J743" s="23">
        <f t="shared" ca="1" si="432"/>
        <v>4.5741765690144303E-3</v>
      </c>
      <c r="K743" s="23">
        <f t="shared" ca="1" si="432"/>
        <v>-0.40212725155974144</v>
      </c>
      <c r="L743" s="23">
        <f t="shared" ca="1" si="432"/>
        <v>-0.81315621454200393</v>
      </c>
      <c r="M743" s="23">
        <f t="shared" ca="1" si="432"/>
        <v>0.45918982823919896</v>
      </c>
      <c r="N743" s="23">
        <f ca="1">SQRT(Inputs!$B$38)*C743+SQRT(1-Inputs!$B$38)*_xlfn.NORM.S.INV(RAND())</f>
        <v>2.7846585826333634E-2</v>
      </c>
      <c r="O743" s="23">
        <f ca="1">SQRT(Inputs!$B$38)*D743+SQRT(1-Inputs!$B$38)*_xlfn.NORM.S.INV(RAND())</f>
        <v>0.11120667410350803</v>
      </c>
      <c r="P743" s="23">
        <f ca="1">SQRT(Inputs!$B$38)*E743+SQRT(1-Inputs!$B$38)*_xlfn.NORM.S.INV(RAND())</f>
        <v>0.2348267707272047</v>
      </c>
      <c r="Q743" s="23">
        <f ca="1">SQRT(Inputs!$B$38)*F743+SQRT(1-Inputs!$B$38)*_xlfn.NORM.S.INV(RAND())</f>
        <v>0.96218079175941762</v>
      </c>
      <c r="R743" s="23">
        <f ca="1">SQRT(Inputs!$B$38)*G743+SQRT(1-Inputs!$B$38)*_xlfn.NORM.S.INV(RAND())</f>
        <v>0.24829788392454355</v>
      </c>
      <c r="S743" s="23">
        <f ca="1">SQRT(Inputs!$B$38)*H743+SQRT(1-Inputs!$B$38)*_xlfn.NORM.S.INV(RAND())</f>
        <v>-0.86566285099690621</v>
      </c>
      <c r="T743" s="23">
        <f ca="1">SQRT(Inputs!$B$38)*I743+SQRT(1-Inputs!$B$38)*_xlfn.NORM.S.INV(RAND())</f>
        <v>0.5916696281089886</v>
      </c>
      <c r="U743" s="23">
        <f ca="1">SQRT(Inputs!$B$38)*J743+SQRT(1-Inputs!$B$38)*_xlfn.NORM.S.INV(RAND())</f>
        <v>-1.6227408966615922</v>
      </c>
      <c r="V743" s="23">
        <f ca="1">SQRT(Inputs!$B$38)*K743+SQRT(1-Inputs!$B$38)*_xlfn.NORM.S.INV(RAND())</f>
        <v>0.53470544394486563</v>
      </c>
      <c r="W743" s="23">
        <f ca="1">SQRT(Inputs!$B$38)*L743+SQRT(1-Inputs!$B$38)*_xlfn.NORM.S.INV(RAND())</f>
        <v>-6.3273805466985633E-2</v>
      </c>
      <c r="X743" s="23">
        <f ca="1">SQRT(Inputs!$B$38)*M743+SQRT(1-Inputs!$B$38)*_xlfn.NORM.S.INV(RAND())</f>
        <v>0.16373505557431484</v>
      </c>
      <c r="Y743" s="23">
        <f ca="1">SQRT(Inputs!$B$38)*C743+SQRT(1-Inputs!$B$38)*_xlfn.NORM.S.INV(RAND())</f>
        <v>0.4519883730658526</v>
      </c>
      <c r="Z743" s="23">
        <f ca="1">SQRT(Inputs!$B$38)*D743+SQRT(1-Inputs!$B$38)*_xlfn.NORM.S.INV(RAND())</f>
        <v>-0.28638490380025577</v>
      </c>
      <c r="AA743" s="23">
        <f ca="1">SQRT(Inputs!$B$38)*E743+SQRT(1-Inputs!$B$38)*_xlfn.NORM.S.INV(RAND())</f>
        <v>-0.4201612281500462</v>
      </c>
      <c r="AB743" s="23">
        <f ca="1">SQRT(Inputs!$B$38)*F743+SQRT(1-Inputs!$B$38)*_xlfn.NORM.S.INV(RAND())</f>
        <v>1.3013041106816443</v>
      </c>
      <c r="AC743" s="23">
        <f ca="1">SQRT(Inputs!$B$38)*G743+SQRT(1-Inputs!$B$38)*_xlfn.NORM.S.INV(RAND())</f>
        <v>0.31262917732544243</v>
      </c>
      <c r="AD743" s="23">
        <f ca="1">SQRT(Inputs!$B$38)*H743+SQRT(1-Inputs!$B$38)*_xlfn.NORM.S.INV(RAND())</f>
        <v>1.1426647386796021</v>
      </c>
      <c r="AE743" s="23">
        <f ca="1">SQRT(Inputs!$B$38)*I743+SQRT(1-Inputs!$B$38)*_xlfn.NORM.S.INV(RAND())</f>
        <v>-1.4607922851798982</v>
      </c>
      <c r="AF743" s="23">
        <f ca="1">SQRT(Inputs!$B$38)*J743+SQRT(1-Inputs!$B$38)*_xlfn.NORM.S.INV(RAND())</f>
        <v>1.0680574035784416</v>
      </c>
      <c r="AG743" s="23">
        <f ca="1">SQRT(Inputs!$B$38)*K743+SQRT(1-Inputs!$B$38)*_xlfn.NORM.S.INV(RAND())</f>
        <v>-0.11569881911620074</v>
      </c>
      <c r="AH743" s="23">
        <f ca="1">SQRT(Inputs!$B$38)*L743+SQRT(1-Inputs!$B$38)*_xlfn.NORM.S.INV(RAND())</f>
        <v>-1.4015515015460998</v>
      </c>
      <c r="AI743" s="23">
        <f ca="1">SQRT(Inputs!$B$38)*M743+SQRT(1-Inputs!$B$38)*_xlfn.NORM.S.INV(RAND())</f>
        <v>-0.26203940166046685</v>
      </c>
      <c r="AJ743" s="23">
        <f ca="1">SQRT(Inputs!$B$38)*C743+SQRT(1-Inputs!$B$38)*_xlfn.NORM.S.INV(RAND())</f>
        <v>-0.59622589719628771</v>
      </c>
      <c r="AK743" s="23">
        <f ca="1">SQRT(Inputs!$B$38)*D743+SQRT(1-Inputs!$B$38)*_xlfn.NORM.S.INV(RAND())</f>
        <v>7.1163837788303361E-2</v>
      </c>
      <c r="AL743" s="23">
        <f ca="1">SQRT(Inputs!$B$38)*E743+SQRT(1-Inputs!$B$38)*_xlfn.NORM.S.INV(RAND())</f>
        <v>-1.7015253923158702</v>
      </c>
      <c r="AM743" s="23">
        <f ca="1">SQRT(Inputs!$B$38)*F743+SQRT(1-Inputs!$B$38)*_xlfn.NORM.S.INV(RAND())</f>
        <v>2.388666945615503</v>
      </c>
      <c r="AN743" s="23">
        <f ca="1">SQRT(Inputs!$B$38)*G743+SQRT(1-Inputs!$B$38)*_xlfn.NORM.S.INV(RAND())</f>
        <v>0.43220659833186242</v>
      </c>
      <c r="AO743" s="23">
        <f ca="1">SQRT(Inputs!$B$38)*H743+SQRT(1-Inputs!$B$38)*_xlfn.NORM.S.INV(RAND())</f>
        <v>0.68311837438893264</v>
      </c>
      <c r="AP743" s="23">
        <f ca="1">SQRT(Inputs!$B$38)*I743+SQRT(1-Inputs!$B$38)*_xlfn.NORM.S.INV(RAND())</f>
        <v>1.9551598105930068</v>
      </c>
      <c r="AQ743" s="23">
        <f ca="1">SQRT(Inputs!$B$38)*J743+SQRT(1-Inputs!$B$38)*_xlfn.NORM.S.INV(RAND())</f>
        <v>-6.2625511508373921E-2</v>
      </c>
      <c r="AR743" s="23">
        <f ca="1">SQRT(Inputs!$B$38)*K743+SQRT(1-Inputs!$B$38)*_xlfn.NORM.S.INV(RAND())</f>
        <v>-0.79488367154930117</v>
      </c>
      <c r="AS743" s="23">
        <f ca="1">SQRT(Inputs!$B$38)*L743+SQRT(1-Inputs!$B$38)*_xlfn.NORM.S.INV(RAND())</f>
        <v>-1.0748137035431089</v>
      </c>
      <c r="AT743" s="23">
        <f ca="1">SQRT(Inputs!$B$38)*M743+SQRT(1-Inputs!$B$38)*_xlfn.NORM.S.INV(RAND())</f>
        <v>0.80665391628484184</v>
      </c>
      <c r="AU743" s="15">
        <f ca="1">Inputs!$B$6*EXP($B$8-0.5*C$5^2+C$5*N743)</f>
        <v>4984.6577729369474</v>
      </c>
      <c r="AV743" s="15">
        <f t="shared" ca="1" si="401"/>
        <v>6167.5308521588931</v>
      </c>
      <c r="AW743" s="15">
        <f t="shared" ca="1" si="402"/>
        <v>7762.2163286991927</v>
      </c>
      <c r="AX743" s="15">
        <f t="shared" ca="1" si="403"/>
        <v>10687.383234043962</v>
      </c>
      <c r="AY743" s="15">
        <f t="shared" ca="1" si="404"/>
        <v>13445.365621911451</v>
      </c>
      <c r="AZ743" s="15">
        <f t="shared" ca="1" si="405"/>
        <v>14948.89127307819</v>
      </c>
      <c r="BA743" s="15">
        <f t="shared" ca="1" si="406"/>
        <v>19462.243530211239</v>
      </c>
      <c r="BB743" s="15">
        <f t="shared" ca="1" si="407"/>
        <v>20252.284822715312</v>
      </c>
      <c r="BC743" s="15">
        <f t="shared" ca="1" si="408"/>
        <v>26117.765475639582</v>
      </c>
      <c r="BD743" s="15">
        <f t="shared" ca="1" si="409"/>
        <v>31807.92131340165</v>
      </c>
      <c r="BE743" s="15">
        <f t="shared" ca="1" si="410"/>
        <v>39562.142848840536</v>
      </c>
      <c r="BF743" s="15">
        <f ca="1">Inputs!$B$13*EXP($B$9-0.5*C$6^2+C$6*Y743)</f>
        <v>15127.580534529954</v>
      </c>
      <c r="BG743" s="15">
        <f t="shared" ca="1" si="411"/>
        <v>17508.008948509643</v>
      </c>
      <c r="BH743" s="15">
        <f t="shared" ca="1" si="412"/>
        <v>19951.611496930745</v>
      </c>
      <c r="BI743" s="15">
        <f t="shared" ca="1" si="413"/>
        <v>29840.097194567297</v>
      </c>
      <c r="BJ743" s="15">
        <f t="shared" ca="1" si="414"/>
        <v>38268.260164847903</v>
      </c>
      <c r="BK743" s="15">
        <f t="shared" ca="1" si="415"/>
        <v>54872.491794140529</v>
      </c>
      <c r="BL743" s="15">
        <f t="shared" ca="1" si="416"/>
        <v>55779.218785229423</v>
      </c>
      <c r="BM743" s="15">
        <f t="shared" ca="1" si="417"/>
        <v>78293.140305361143</v>
      </c>
      <c r="BN743" s="15">
        <f t="shared" ca="1" si="418"/>
        <v>94964.912124739159</v>
      </c>
      <c r="BO743" s="15">
        <f t="shared" ca="1" si="419"/>
        <v>99278.355704647387</v>
      </c>
      <c r="BP743" s="15">
        <f t="shared" ca="1" si="420"/>
        <v>118618.69444679104</v>
      </c>
      <c r="BQ743" s="15">
        <f ca="1">Inputs!$B$20*EXP($B$10-0.5*C$7^2+C$7*AJ743)</f>
        <v>3471.9014169563575</v>
      </c>
      <c r="BR743" s="15">
        <f t="shared" ca="1" si="421"/>
        <v>4818.6033931423608</v>
      </c>
      <c r="BS743" s="15">
        <f t="shared" ca="1" si="422"/>
        <v>4047.7792041807375</v>
      </c>
      <c r="BT743" s="15">
        <f t="shared" ca="1" si="423"/>
        <v>10443.645288087615</v>
      </c>
      <c r="BU743" s="15">
        <f t="shared" ca="1" si="424"/>
        <v>16069.290063066159</v>
      </c>
      <c r="BV743" s="15">
        <f t="shared" ca="1" si="425"/>
        <v>26076.796962333767</v>
      </c>
      <c r="BW743" s="15">
        <f t="shared" ca="1" si="426"/>
        <v>55040.339032460935</v>
      </c>
      <c r="BX743" s="15">
        <f t="shared" ca="1" si="427"/>
        <v>76022.296368891853</v>
      </c>
      <c r="BY743" s="15">
        <f t="shared" ca="1" si="428"/>
        <v>91492.156634096333</v>
      </c>
      <c r="BZ743" s="15">
        <f t="shared" ca="1" si="429"/>
        <v>105359.54643622228</v>
      </c>
      <c r="CA743" s="15">
        <f t="shared" ca="1" si="430"/>
        <v>170808.50162811647</v>
      </c>
      <c r="CB743" s="15">
        <f ca="1">(AU743*DCF!C$10-DCF!C$5*MAX(AU743*DCF!C$10,0)-MAX(AU743-Inputs!$B$6,0)/Inputs!$B$10)*DCF!C$6</f>
        <v>1042.9144567397766</v>
      </c>
      <c r="CC743" s="15">
        <f ca="1">(AV743*DCF!D$10-DCF!D$5*MAX(AV743*DCF!D$10,0)-MAX(AV743-AU743,0)/Inputs!$B$10)*DCF!D$6</f>
        <v>1214.8812191831883</v>
      </c>
      <c r="CD743" s="15">
        <f ca="1">(AW743*DCF!E$10-DCF!E$5*MAX(AW743*DCF!E$10,0)-MAX(AW743-AV743,0)/Inputs!$B$10)*DCF!E$6</f>
        <v>1432.9829782948498</v>
      </c>
      <c r="CE743" s="15">
        <f ca="1">(AX743*DCF!F$10-DCF!F$5*MAX(AX743*DCF!F$10,0)-MAX(AX743-AW743,0)/Inputs!$B$10)*DCF!F$6</f>
        <v>1724.3840180792722</v>
      </c>
      <c r="CF743" s="15">
        <f ca="1">(AY743*DCF!G$10-DCF!G$5*MAX(AY743*DCF!G$10,0)-MAX(AY743-AX743,0)/Inputs!$B$10)*DCF!G$6</f>
        <v>2240.1492188465118</v>
      </c>
      <c r="CG743" s="15">
        <f ca="1">(AZ743*DCF!H$10-DCF!H$5*MAX(AZ743*DCF!H$10,0)-MAX(AZ743-AY743,0)/Inputs!$B$10)*DCF!H$6</f>
        <v>2635.3600296118393</v>
      </c>
      <c r="CH743" s="15">
        <f ca="1">(BA743*DCF!I$10-DCF!I$5*MAX(BA743*DCF!I$10,0)-MAX(BA743-AZ743,0)/Inputs!$B$10)*DCF!I$6</f>
        <v>2814.694004423483</v>
      </c>
      <c r="CI743" s="15">
        <f ca="1">(BB743*DCF!J$10-DCF!J$5*MAX(BB743*DCF!J$10,0)-MAX(BB743-BA743,0)/Inputs!$B$10)*DCF!J$6</f>
        <v>3355.621328404166</v>
      </c>
      <c r="CJ743" s="15">
        <f ca="1">(BC743*DCF!K$10-DCF!K$5*MAX(BC743*DCF!K$10,0)-MAX(BC743-BB743,0)/Inputs!$B$10)*DCF!K$6</f>
        <v>3383.4627854628643</v>
      </c>
      <c r="CK743" s="15">
        <f ca="1">(BD743*DCF!L$10-DCF!L$5*MAX(BD743*DCF!L$10,0)-MAX(BD743-BC743,0)/Inputs!$B$10)*DCF!L$6</f>
        <v>4061.4101109758594</v>
      </c>
      <c r="CL743" s="15">
        <f ca="1">(BE743*DCF!M$10-DCF!M$5*MAX(BE743*DCF!M$10,0)-MAX(BE743-BD743,0)/Inputs!$B$10)*DCF!M$6</f>
        <v>4656.4054390230176</v>
      </c>
      <c r="CM743" s="15">
        <f ca="1">(BF743*DCF!C$28-DCF!C$5*MAX(BF743*DCF!C$28,0)-MAX(BF743-Inputs!$B$13,0)/Inputs!$B$17)*DCF!C$6</f>
        <v>3752.9629583975247</v>
      </c>
      <c r="CN743" s="15">
        <f ca="1">(BG743*DCF!D$28-DCF!D$5*MAX(BG743*DCF!D$28,0)-MAX(BG743-BF743,0)/Inputs!$B$17)*DCF!D$6</f>
        <v>4648.6579142869095</v>
      </c>
      <c r="CO743" s="15">
        <f ca="1">(BH743*DCF!E$28-DCF!E$5*MAX(BH743*DCF!E$28,0)-MAX(BH743-BG743,0)/Inputs!$B$17)*DCF!E$6</f>
        <v>5169.0512165357559</v>
      </c>
      <c r="CP743" s="15">
        <f ca="1">(BI743*DCF!F$28-DCF!F$5*MAX(BI743*DCF!F$28,0)-MAX(BI743-BH743,0)/Inputs!$B$17)*DCF!F$6</f>
        <v>6300.445253734315</v>
      </c>
      <c r="CQ743" s="15">
        <f ca="1">(BJ743*DCF!G$28-DCF!G$5*MAX(BJ743*DCF!G$28,0)-MAX(BJ743-BI743,0)/Inputs!$B$17)*DCF!G$6</f>
        <v>8511.456688705679</v>
      </c>
      <c r="CR743" s="15">
        <f ca="1">(BK743*DCF!H$28-DCF!H$5*MAX(BK743*DCF!H$28,0)-MAX(BK743-BJ743,0)/Inputs!$B$17)*DCF!H$6</f>
        <v>10990.740992484032</v>
      </c>
      <c r="CS743" s="15">
        <f ca="1">(BL743*DCF!I$28-DCF!I$5*MAX(BL743*DCF!I$28,0)-MAX(BL743-BK743,0)/Inputs!$B$17)*DCF!I$6</f>
        <v>12986.509583341172</v>
      </c>
      <c r="CT743" s="15">
        <f ca="1">(BM743*DCF!J$28-DCF!J$5*MAX(BM743*DCF!J$28,0)-MAX(BM743-BL743,0)/Inputs!$B$17)*DCF!J$6</f>
        <v>14480.707823556346</v>
      </c>
      <c r="CU743" s="15">
        <f ca="1">(BN743*DCF!K$28-DCF!K$5*MAX(BN743*DCF!K$28,0)-MAX(BN743-BM743,0)/Inputs!$B$17)*DCF!K$6</f>
        <v>18012.927183039341</v>
      </c>
      <c r="CV743" s="15">
        <f ca="1">(BO743*DCF!L$28-DCF!L$5*MAX(BO743*DCF!L$28,0)-MAX(BO743-BN743,0)/Inputs!$B$17)*DCF!L$6</f>
        <v>19320.042469537715</v>
      </c>
      <c r="CW743" s="15">
        <f ca="1">(BP743*DCF!M$28-DCF!M$5*MAX(BP743*DCF!M$28,0)-MAX(BP743-BO743,0)/Inputs!$B$17)*DCF!M$6</f>
        <v>20296.567159795221</v>
      </c>
      <c r="CX743" s="15">
        <f ca="1">(BQ743*DCF!C$46-DCF!C$5*MAX(BQ743*DCF!C$46,0)-MAX(BQ743-Inputs!$B$20,0)/Inputs!$B$24)*DCF!C$6</f>
        <v>-926.95248287969332</v>
      </c>
      <c r="CY743" s="15">
        <f ca="1">(BR743*DCF!D$46-DCF!D$5*MAX(BR743*DCF!D$46,0)-MAX(BR743-BQ743,0)/Inputs!$B$24)*DCF!D$6</f>
        <v>-1397.049782522899</v>
      </c>
      <c r="CZ743" s="15">
        <f ca="1">(BS743*DCF!E$46-DCF!E$5*MAX(BS743*DCF!E$46,0)-MAX(BS743-BR743,0)/Inputs!$B$24)*DCF!E$6</f>
        <v>-478.65693860672701</v>
      </c>
      <c r="DA743" s="15">
        <f ca="1">(BT743*DCF!F$46-DCF!F$5*MAX(BT743*DCF!F$46,0)-MAX(BT743-BS743,0)/Inputs!$B$24)*DCF!F$6</f>
        <v>-3089.5093095419325</v>
      </c>
      <c r="DB743" s="15">
        <f ca="1">(BU743*DCF!G$46-DCF!G$5*MAX(BU743*DCF!G$46,0)-MAX(BU743-BT743,0)/Inputs!$B$24)*DCF!G$6</f>
        <v>-2432.8949218146854</v>
      </c>
      <c r="DC743" s="15">
        <f ca="1">(BV743*DCF!H$46-DCF!H$5*MAX(BV743*DCF!H$46,0)-MAX(BV743-BU743,0)/Inputs!$B$24)*DCF!H$6</f>
        <v>-3109.7714519353144</v>
      </c>
      <c r="DD743" s="15">
        <f ca="1">(BW743*DCF!I$46-DCF!I$5*MAX(BW743*DCF!I$46,0)-MAX(BW743-BV743,0)/Inputs!$B$24)*DCF!I$6</f>
        <v>-7043.1344958893333</v>
      </c>
      <c r="DE743" s="15">
        <f ca="1">(BX743*DCF!J$46-DCF!J$5*MAX(BX743*DCF!J$46,0)-MAX(BX743-BW743,0)/Inputs!$B$24)*DCF!J$6</f>
        <v>-2375.1472448701561</v>
      </c>
      <c r="DF743" s="15">
        <f ca="1">(BY743*DCF!K$46-DCF!K$5*MAX(BY743*DCF!K$46,0)-MAX(BY743-BX743,0)/Inputs!$B$24)*DCF!K$6</f>
        <v>1436.6333279361431</v>
      </c>
      <c r="DG743" s="15">
        <f ca="1">(BZ743*DCF!L$46-DCF!L$5*MAX(BZ743*DCF!L$46,0)-MAX(BZ743-BY743,0)/Inputs!$B$24)*DCF!L$6</f>
        <v>4144.7823687333457</v>
      </c>
      <c r="DH743" s="15">
        <f ca="1">(CA743*DCF!M$46-DCF!M$5*MAX(CA743*DCF!M$46,0)-MAX(CA743-BZ743,0)/Inputs!$B$24)*DCF!M$6</f>
        <v>-291.79376014065093</v>
      </c>
      <c r="DI743" s="15">
        <f ca="1">SUM(CB743:CL743)+BE743*DCF!M$10*(1+Inputs!$B$30)*(1-Inputs!$B$33)*(1-Inputs!$B$30/Inputs!$B$31)/(Inputs!$B$29-Inputs!$B$30)*DCF!M$6</f>
        <v>138664.23229254765</v>
      </c>
      <c r="DJ743" s="15">
        <f ca="1">SUM(CM743:CW743)+BP743*DCF!M$28*(1+Inputs!$B$30)*(1-Inputs!$B$33)*(1-Inputs!$B$30/Inputs!$B$31)/(Inputs!$B$29-Inputs!$B$30)*DCF!M$6</f>
        <v>564626.59619710408</v>
      </c>
      <c r="DK743" s="15">
        <f ca="1">SUM(CX743:DH743)+CA743*DCF!M$46*(1+Inputs!$B$30)*(1-Inputs!$B$33)*(1-Inputs!$B$30/Inputs!$B$31)/(Inputs!$B$29-Inputs!$B$30)*DCF!M$6</f>
        <v>248526.68238605131</v>
      </c>
      <c r="DM743" s="15">
        <f ca="1">DI743+DJ743+DK743+Inputs!$B$34+Inputs!$B$36-Inputs!$B$35</f>
        <v>1028668.5108757028</v>
      </c>
    </row>
    <row r="744" spans="1:117" x14ac:dyDescent="0.75">
      <c r="A744" s="11">
        <v>731</v>
      </c>
      <c r="C744" s="23">
        <f t="shared" ref="C744:M753" ca="1" si="433">_xlfn.NORM.S.INV(RAND())</f>
        <v>0.96588019204312814</v>
      </c>
      <c r="D744" s="23">
        <f t="shared" ca="1" si="433"/>
        <v>-0.32120485856272851</v>
      </c>
      <c r="E744" s="23">
        <f t="shared" ca="1" si="433"/>
        <v>-0.466152193968772</v>
      </c>
      <c r="F744" s="23">
        <f t="shared" ca="1" si="433"/>
        <v>-3.8109681802718925E-2</v>
      </c>
      <c r="G744" s="23">
        <f t="shared" ca="1" si="433"/>
        <v>-5.0262358184791474E-2</v>
      </c>
      <c r="H744" s="23">
        <f t="shared" ca="1" si="433"/>
        <v>1.8947708723657828</v>
      </c>
      <c r="I744" s="23">
        <f t="shared" ca="1" si="433"/>
        <v>0.85698010519714884</v>
      </c>
      <c r="J744" s="23">
        <f t="shared" ca="1" si="433"/>
        <v>-0.76925473545806511</v>
      </c>
      <c r="K744" s="23">
        <f t="shared" ca="1" si="433"/>
        <v>0.42587316835088063</v>
      </c>
      <c r="L744" s="23">
        <f t="shared" ca="1" si="433"/>
        <v>1.2139239189404685</v>
      </c>
      <c r="M744" s="23">
        <f t="shared" ca="1" si="433"/>
        <v>-0.85914848571377389</v>
      </c>
      <c r="N744" s="23">
        <f ca="1">SQRT(Inputs!$B$38)*C744+SQRT(1-Inputs!$B$38)*_xlfn.NORM.S.INV(RAND())</f>
        <v>-0.1495037362341447</v>
      </c>
      <c r="O744" s="23">
        <f ca="1">SQRT(Inputs!$B$38)*D744+SQRT(1-Inputs!$B$38)*_xlfn.NORM.S.INV(RAND())</f>
        <v>5.8935117526870917E-2</v>
      </c>
      <c r="P744" s="23">
        <f ca="1">SQRT(Inputs!$B$38)*E744+SQRT(1-Inputs!$B$38)*_xlfn.NORM.S.INV(RAND())</f>
        <v>-1.3912958587254796</v>
      </c>
      <c r="Q744" s="23">
        <f ca="1">SQRT(Inputs!$B$38)*F744+SQRT(1-Inputs!$B$38)*_xlfn.NORM.S.INV(RAND())</f>
        <v>-0.30426934154356355</v>
      </c>
      <c r="R744" s="23">
        <f ca="1">SQRT(Inputs!$B$38)*G744+SQRT(1-Inputs!$B$38)*_xlfn.NORM.S.INV(RAND())</f>
        <v>-1.157947697764355</v>
      </c>
      <c r="S744" s="23">
        <f ca="1">SQRT(Inputs!$B$38)*H744+SQRT(1-Inputs!$B$38)*_xlfn.NORM.S.INV(RAND())</f>
        <v>0.71147098239291351</v>
      </c>
      <c r="T744" s="23">
        <f ca="1">SQRT(Inputs!$B$38)*I744+SQRT(1-Inputs!$B$38)*_xlfn.NORM.S.INV(RAND())</f>
        <v>1.4783899428548728</v>
      </c>
      <c r="U744" s="23">
        <f ca="1">SQRT(Inputs!$B$38)*J744+SQRT(1-Inputs!$B$38)*_xlfn.NORM.S.INV(RAND())</f>
        <v>-2.0566388073711548</v>
      </c>
      <c r="V744" s="23">
        <f ca="1">SQRT(Inputs!$B$38)*K744+SQRT(1-Inputs!$B$38)*_xlfn.NORM.S.INV(RAND())</f>
        <v>0.37062938282750479</v>
      </c>
      <c r="W744" s="23">
        <f ca="1">SQRT(Inputs!$B$38)*L744+SQRT(1-Inputs!$B$38)*_xlfn.NORM.S.INV(RAND())</f>
        <v>1.1136597006169504</v>
      </c>
      <c r="X744" s="23">
        <f ca="1">SQRT(Inputs!$B$38)*M744+SQRT(1-Inputs!$B$38)*_xlfn.NORM.S.INV(RAND())</f>
        <v>-4.879414367771906E-2</v>
      </c>
      <c r="Y744" s="23">
        <f ca="1">SQRT(Inputs!$B$38)*C744+SQRT(1-Inputs!$B$38)*_xlfn.NORM.S.INV(RAND())</f>
        <v>0.39533844401432428</v>
      </c>
      <c r="Z744" s="23">
        <f ca="1">SQRT(Inputs!$B$38)*D744+SQRT(1-Inputs!$B$38)*_xlfn.NORM.S.INV(RAND())</f>
        <v>-1.2604857941389513</v>
      </c>
      <c r="AA744" s="23">
        <f ca="1">SQRT(Inputs!$B$38)*E744+SQRT(1-Inputs!$B$38)*_xlfn.NORM.S.INV(RAND())</f>
        <v>0.14934510581276733</v>
      </c>
      <c r="AB744" s="23">
        <f ca="1">SQRT(Inputs!$B$38)*F744+SQRT(1-Inputs!$B$38)*_xlfn.NORM.S.INV(RAND())</f>
        <v>-0.1758471277214827</v>
      </c>
      <c r="AC744" s="23">
        <f ca="1">SQRT(Inputs!$B$38)*G744+SQRT(1-Inputs!$B$38)*_xlfn.NORM.S.INV(RAND())</f>
        <v>-1.0061280835095106</v>
      </c>
      <c r="AD744" s="23">
        <f ca="1">SQRT(Inputs!$B$38)*H744+SQRT(1-Inputs!$B$38)*_xlfn.NORM.S.INV(RAND())</f>
        <v>1.1719433499454439</v>
      </c>
      <c r="AE744" s="23">
        <f ca="1">SQRT(Inputs!$B$38)*I744+SQRT(1-Inputs!$B$38)*_xlfn.NORM.S.INV(RAND())</f>
        <v>5.2357819526279936E-2</v>
      </c>
      <c r="AF744" s="23">
        <f ca="1">SQRT(Inputs!$B$38)*J744+SQRT(1-Inputs!$B$38)*_xlfn.NORM.S.INV(RAND())</f>
        <v>4.2883885561523727E-2</v>
      </c>
      <c r="AG744" s="23">
        <f ca="1">SQRT(Inputs!$B$38)*K744+SQRT(1-Inputs!$B$38)*_xlfn.NORM.S.INV(RAND())</f>
        <v>-0.70520500343744119</v>
      </c>
      <c r="AH744" s="23">
        <f ca="1">SQRT(Inputs!$B$38)*L744+SQRT(1-Inputs!$B$38)*_xlfn.NORM.S.INV(RAND())</f>
        <v>0.77175053430670804</v>
      </c>
      <c r="AI744" s="23">
        <f ca="1">SQRT(Inputs!$B$38)*M744+SQRT(1-Inputs!$B$38)*_xlfn.NORM.S.INV(RAND())</f>
        <v>0.92127686138485132</v>
      </c>
      <c r="AJ744" s="23">
        <f ca="1">SQRT(Inputs!$B$38)*C744+SQRT(1-Inputs!$B$38)*_xlfn.NORM.S.INV(RAND())</f>
        <v>1.2059208563376782</v>
      </c>
      <c r="AK744" s="23">
        <f ca="1">SQRT(Inputs!$B$38)*D744+SQRT(1-Inputs!$B$38)*_xlfn.NORM.S.INV(RAND())</f>
        <v>5.3799831654377128E-2</v>
      </c>
      <c r="AL744" s="23">
        <f ca="1">SQRT(Inputs!$B$38)*E744+SQRT(1-Inputs!$B$38)*_xlfn.NORM.S.INV(RAND())</f>
        <v>1.3860980404081094</v>
      </c>
      <c r="AM744" s="23">
        <f ca="1">SQRT(Inputs!$B$38)*F744+SQRT(1-Inputs!$B$38)*_xlfn.NORM.S.INV(RAND())</f>
        <v>-0.16676972359716893</v>
      </c>
      <c r="AN744" s="23">
        <f ca="1">SQRT(Inputs!$B$38)*G744+SQRT(1-Inputs!$B$38)*_xlfn.NORM.S.INV(RAND())</f>
        <v>-0.48342721936586341</v>
      </c>
      <c r="AO744" s="23">
        <f ca="1">SQRT(Inputs!$B$38)*H744+SQRT(1-Inputs!$B$38)*_xlfn.NORM.S.INV(RAND())</f>
        <v>0.75953890841761562</v>
      </c>
      <c r="AP744" s="23">
        <f ca="1">SQRT(Inputs!$B$38)*I744+SQRT(1-Inputs!$B$38)*_xlfn.NORM.S.INV(RAND())</f>
        <v>0.14284510840069536</v>
      </c>
      <c r="AQ744" s="23">
        <f ca="1">SQRT(Inputs!$B$38)*J744+SQRT(1-Inputs!$B$38)*_xlfn.NORM.S.INV(RAND())</f>
        <v>-0.51182783750443794</v>
      </c>
      <c r="AR744" s="23">
        <f ca="1">SQRT(Inputs!$B$38)*K744+SQRT(1-Inputs!$B$38)*_xlfn.NORM.S.INV(RAND())</f>
        <v>-5.6649849315048489E-2</v>
      </c>
      <c r="AS744" s="23">
        <f ca="1">SQRT(Inputs!$B$38)*L744+SQRT(1-Inputs!$B$38)*_xlfn.NORM.S.INV(RAND())</f>
        <v>1.7682080342514439</v>
      </c>
      <c r="AT744" s="23">
        <f ca="1">SQRT(Inputs!$B$38)*M744+SQRT(1-Inputs!$B$38)*_xlfn.NORM.S.INV(RAND())</f>
        <v>0.62710281660691802</v>
      </c>
      <c r="AU744" s="15">
        <f ca="1">Inputs!$B$6*EXP($B$8-0.5*C$5^2+C$5*N744)</f>
        <v>4843.5915806372768</v>
      </c>
      <c r="AV744" s="15">
        <f t="shared" ca="1" si="401"/>
        <v>5947.1061386929532</v>
      </c>
      <c r="AW744" s="15">
        <f t="shared" ca="1" si="402"/>
        <v>6010.6972486410932</v>
      </c>
      <c r="AX744" s="15">
        <f t="shared" ca="1" si="403"/>
        <v>7064.7348065276565</v>
      </c>
      <c r="AY744" s="15">
        <f t="shared" ca="1" si="404"/>
        <v>7541.7445150609637</v>
      </c>
      <c r="AZ744" s="15">
        <f t="shared" ca="1" si="405"/>
        <v>9975.471598292399</v>
      </c>
      <c r="BA744" s="15">
        <f t="shared" ca="1" si="406"/>
        <v>14250.219972963223</v>
      </c>
      <c r="BB744" s="15">
        <f t="shared" ca="1" si="407"/>
        <v>14197.863864424233</v>
      </c>
      <c r="BC744" s="15">
        <f t="shared" ca="1" si="408"/>
        <v>18022.147382020823</v>
      </c>
      <c r="BD744" s="15">
        <f t="shared" ca="1" si="409"/>
        <v>24502.710876003985</v>
      </c>
      <c r="BE744" s="15">
        <f t="shared" ca="1" si="410"/>
        <v>29891.78963410257</v>
      </c>
      <c r="BF744" s="15">
        <f ca="1">Inputs!$B$13*EXP($B$9-0.5*C$6^2+C$6*Y744)</f>
        <v>14958.637401688096</v>
      </c>
      <c r="BG744" s="15">
        <f t="shared" ca="1" si="411"/>
        <v>14521.967476763812</v>
      </c>
      <c r="BH744" s="15">
        <f t="shared" ca="1" si="412"/>
        <v>18188.159865548114</v>
      </c>
      <c r="BI744" s="15">
        <f t="shared" ca="1" si="413"/>
        <v>21670.493681062766</v>
      </c>
      <c r="BJ744" s="15">
        <f t="shared" ca="1" si="414"/>
        <v>22980.049642112015</v>
      </c>
      <c r="BK744" s="15">
        <f t="shared" ca="1" si="415"/>
        <v>33082.480294032364</v>
      </c>
      <c r="BL744" s="15">
        <f t="shared" ca="1" si="416"/>
        <v>40914.505471636105</v>
      </c>
      <c r="BM744" s="15">
        <f t="shared" ca="1" si="417"/>
        <v>50561.400248143211</v>
      </c>
      <c r="BN744" s="15">
        <f t="shared" ca="1" si="418"/>
        <v>57145.002768190076</v>
      </c>
      <c r="BO744" s="15">
        <f t="shared" ca="1" si="419"/>
        <v>76910.098224500282</v>
      </c>
      <c r="BP744" s="15">
        <f t="shared" ca="1" si="420"/>
        <v>105076.55225739216</v>
      </c>
      <c r="BQ744" s="15">
        <f ca="1">Inputs!$B$20*EXP($B$10-0.5*C$7^2+C$7*AJ744)</f>
        <v>6579.0651308232709</v>
      </c>
      <c r="BR744" s="15">
        <f t="shared" ca="1" si="421"/>
        <v>9080.7785065781045</v>
      </c>
      <c r="BS744" s="15">
        <f t="shared" ca="1" si="422"/>
        <v>18515.692427464102</v>
      </c>
      <c r="BT744" s="15">
        <f t="shared" ca="1" si="423"/>
        <v>24436.31839789265</v>
      </c>
      <c r="BU744" s="15">
        <f t="shared" ca="1" si="424"/>
        <v>30127.278131723797</v>
      </c>
      <c r="BV744" s="15">
        <f t="shared" ca="1" si="425"/>
        <v>49738.752616133366</v>
      </c>
      <c r="BW744" s="15">
        <f t="shared" ca="1" si="426"/>
        <v>71538.070928390298</v>
      </c>
      <c r="BX744" s="15">
        <f t="shared" ca="1" si="427"/>
        <v>90299.925955577884</v>
      </c>
      <c r="BY744" s="15">
        <f t="shared" ca="1" si="428"/>
        <v>125161.58712846949</v>
      </c>
      <c r="BZ744" s="15">
        <f t="shared" ca="1" si="429"/>
        <v>243076.12162165085</v>
      </c>
      <c r="CA744" s="15">
        <f t="shared" ca="1" si="430"/>
        <v>381699.09269165137</v>
      </c>
      <c r="CB744" s="15">
        <f ca="1">(AU744*DCF!C$10-DCF!C$5*MAX(AU744*DCF!C$10,0)-MAX(AU744-Inputs!$B$6,0)/Inputs!$B$10)*DCF!C$6</f>
        <v>1043.9202838346273</v>
      </c>
      <c r="CC744" s="15">
        <f ca="1">(AV744*DCF!D$10-DCF!D$5*MAX(AV744*DCF!D$10,0)-MAX(AV744-AU744,0)/Inputs!$B$10)*DCF!D$6</f>
        <v>1180.5036870306312</v>
      </c>
      <c r="CD744" s="15">
        <f ca="1">(AW744*DCF!E$10-DCF!E$5*MAX(AW744*DCF!E$10,0)-MAX(AW744-AV744,0)/Inputs!$B$10)*DCF!E$6</f>
        <v>1373.4509610890866</v>
      </c>
      <c r="CE744" s="15">
        <f ca="1">(AX744*DCF!F$10-DCF!F$5*MAX(AX744*DCF!F$10,0)-MAX(AX744-AW744,0)/Inputs!$B$10)*DCF!F$6</f>
        <v>1322.901266175315</v>
      </c>
      <c r="CF744" s="15">
        <f ca="1">(AY744*DCF!G$10-DCF!G$5*MAX(AY744*DCF!G$10,0)-MAX(AY744-AX744,0)/Inputs!$B$10)*DCF!G$6</f>
        <v>1462.2103878124865</v>
      </c>
      <c r="CG744" s="15">
        <f ca="1">(AZ744*DCF!H$10-DCF!H$5*MAX(AZ744*DCF!H$10,0)-MAX(AZ744-AY744,0)/Inputs!$B$10)*DCF!H$6</f>
        <v>1504.59309207928</v>
      </c>
      <c r="CH744" s="15">
        <f ca="1">(BA744*DCF!I$10-DCF!I$5*MAX(BA744*DCF!I$10,0)-MAX(BA744-AZ744,0)/Inputs!$B$10)*DCF!I$6</f>
        <v>1901.7868323621947</v>
      </c>
      <c r="CI744" s="15">
        <f ca="1">(BB744*DCF!J$10-DCF!J$5*MAX(BB744*DCF!J$10,0)-MAX(BB744-BA744,0)/Inputs!$B$10)*DCF!J$6</f>
        <v>2436.3863827845139</v>
      </c>
      <c r="CJ744" s="15">
        <f ca="1">(BC744*DCF!K$10-DCF!K$5*MAX(BC744*DCF!K$10,0)-MAX(BC744-BB744,0)/Inputs!$B$10)*DCF!K$6</f>
        <v>2365.9348149812645</v>
      </c>
      <c r="CK744" s="15">
        <f ca="1">(BD744*DCF!L$10-DCF!L$5*MAX(BD744*DCF!L$10,0)-MAX(BD744-BC744,0)/Inputs!$B$10)*DCF!L$6</f>
        <v>2857.4329536073888</v>
      </c>
      <c r="CL744" s="15">
        <f ca="1">(BE744*DCF!M$10-DCF!M$5*MAX(BE744*DCF!M$10,0)-MAX(BE744-BD744,0)/Inputs!$B$10)*DCF!M$6</f>
        <v>3574.3350997091884</v>
      </c>
      <c r="CM744" s="15">
        <f ca="1">(BF744*DCF!C$28-DCF!C$5*MAX(BF744*DCF!C$28,0)-MAX(BF744-Inputs!$B$13,0)/Inputs!$B$17)*DCF!C$6</f>
        <v>3740.4195120066934</v>
      </c>
      <c r="CN744" s="15">
        <f ca="1">(BG744*DCF!D$28-DCF!D$5*MAX(BG744*DCF!D$28,0)-MAX(BG744-BF744,0)/Inputs!$B$17)*DCF!D$6</f>
        <v>4277.0543538111306</v>
      </c>
      <c r="CO744" s="15">
        <f ca="1">(BH744*DCF!E$28-DCF!E$5*MAX(BH744*DCF!E$28,0)-MAX(BH744-BG744,0)/Inputs!$B$17)*DCF!E$6</f>
        <v>4428.6546848738444</v>
      </c>
      <c r="CP744" s="15">
        <f ca="1">(BI744*DCF!F$28-DCF!F$5*MAX(BI744*DCF!F$28,0)-MAX(BI744-BH744,0)/Inputs!$B$17)*DCF!F$6</f>
        <v>5248.9543013154471</v>
      </c>
      <c r="CQ744" s="15">
        <f ca="1">(BJ744*DCF!G$28-DCF!G$5*MAX(BJ744*DCF!G$28,0)-MAX(BJ744-BI744,0)/Inputs!$B$17)*DCF!G$6</f>
        <v>5742.0938529649857</v>
      </c>
      <c r="CR744" s="15">
        <f ca="1">(BK744*DCF!H$28-DCF!H$5*MAX(BK744*DCF!H$28,0)-MAX(BK744-BJ744,0)/Inputs!$B$17)*DCF!H$6</f>
        <v>6612.0281534946762</v>
      </c>
      <c r="CS744" s="15">
        <f ca="1">(BL744*DCF!I$28-DCF!I$5*MAX(BL744*DCF!I$28,0)-MAX(BL744-BK744,0)/Inputs!$B$17)*DCF!I$6</f>
        <v>8497.0345018497192</v>
      </c>
      <c r="CT744" s="15">
        <f ca="1">(BM744*DCF!J$28-DCF!J$5*MAX(BM744*DCF!J$28,0)-MAX(BM744-BL744,0)/Inputs!$B$17)*DCF!J$6</f>
        <v>10000.290238459018</v>
      </c>
      <c r="CU744" s="15">
        <f ca="1">(BN744*DCF!K$28-DCF!K$5*MAX(BN744*DCF!K$28,0)-MAX(BN744-BM744,0)/Inputs!$B$17)*DCF!K$6</f>
        <v>11261.662818750487</v>
      </c>
      <c r="CV744" s="15">
        <f ca="1">(BO744*DCF!L$28-DCF!L$5*MAX(BO744*DCF!L$28,0)-MAX(BO744-BN744,0)/Inputs!$B$17)*DCF!L$6</f>
        <v>13108.72542013274</v>
      </c>
      <c r="CW744" s="15">
        <f ca="1">(BP744*DCF!M$28-DCF!M$5*MAX(BP744*DCF!M$28,0)-MAX(BP744-BO744,0)/Inputs!$B$17)*DCF!M$6</f>
        <v>16826.028214144018</v>
      </c>
      <c r="CX744" s="15">
        <f ca="1">(BQ744*DCF!C$46-DCF!C$5*MAX(BQ744*DCF!C$46,0)-MAX(BQ744-Inputs!$B$20,0)/Inputs!$B$24)*DCF!C$6</f>
        <v>-3079.7217996466079</v>
      </c>
      <c r="CY744" s="15">
        <f ca="1">(BR744*DCF!D$46-DCF!D$5*MAX(BR744*DCF!D$46,0)-MAX(BR744-BQ744,0)/Inputs!$B$24)*DCF!D$6</f>
        <v>-2617.3374559088056</v>
      </c>
      <c r="CZ744" s="15">
        <f ca="1">(BS744*DCF!E$46-DCF!E$5*MAX(BS744*DCF!E$46,0)-MAX(BS744-BR744,0)/Inputs!$B$24)*DCF!E$6</f>
        <v>-5908.4961963281339</v>
      </c>
      <c r="DA744" s="15">
        <f ca="1">(BT744*DCF!F$46-DCF!F$5*MAX(BT744*DCF!F$46,0)-MAX(BT744-BS744,0)/Inputs!$B$24)*DCF!F$6</f>
        <v>-3935.4942850224784</v>
      </c>
      <c r="DB744" s="15">
        <f ca="1">(BU744*DCF!G$46-DCF!G$5*MAX(BU744*DCF!G$46,0)-MAX(BU744-BT744,0)/Inputs!$B$24)*DCF!G$6</f>
        <v>-2927.7485269433328</v>
      </c>
      <c r="DC744" s="15">
        <f ca="1">(BV744*DCF!H$46-DCF!H$5*MAX(BV744*DCF!H$46,0)-MAX(BV744-BU744,0)/Inputs!$B$24)*DCF!H$6</f>
        <v>-6094.1455345324848</v>
      </c>
      <c r="DD744" s="15">
        <f ca="1">(BW744*DCF!I$46-DCF!I$5*MAX(BW744*DCF!I$46,0)-MAX(BW744-BV744,0)/Inputs!$B$24)*DCF!I$6</f>
        <v>-4605.5414947025893</v>
      </c>
      <c r="DE744" s="15">
        <f ca="1">(BX744*DCF!J$46-DCF!J$5*MAX(BX744*DCF!J$46,0)-MAX(BX744-BW744,0)/Inputs!$B$24)*DCF!J$6</f>
        <v>-1187.5053165942547</v>
      </c>
      <c r="DF744" s="15">
        <f ca="1">(BY744*DCF!K$46-DCF!K$5*MAX(BY744*DCF!K$46,0)-MAX(BY744-BX744,0)/Inputs!$B$24)*DCF!K$6</f>
        <v>-1390.5311915156046</v>
      </c>
      <c r="DG744" s="15">
        <f ca="1">(BZ744*DCF!L$46-DCF!L$5*MAX(BZ744*DCF!L$46,0)-MAX(BZ744-BY744,0)/Inputs!$B$24)*DCF!L$6</f>
        <v>-9881.7225577827267</v>
      </c>
      <c r="DH744" s="15">
        <f ca="1">(CA744*DCF!M$46-DCF!M$5*MAX(CA744*DCF!M$46,0)-MAX(CA744-BZ744,0)/Inputs!$B$24)*DCF!M$6</f>
        <v>943.71912710594609</v>
      </c>
      <c r="DI744" s="15">
        <f ca="1">SUM(CB744:CL744)+BE744*DCF!M$10*(1+Inputs!$B$30)*(1-Inputs!$B$33)*(1-Inputs!$B$30/Inputs!$B$31)/(Inputs!$B$29-Inputs!$B$30)*DCF!M$6</f>
        <v>104212.70159117023</v>
      </c>
      <c r="DJ744" s="15">
        <f ca="1">SUM(CM744:CW744)+BP744*DCF!M$28*(1+Inputs!$B$30)*(1-Inputs!$B$33)*(1-Inputs!$B$30/Inputs!$B$31)/(Inputs!$B$29-Inputs!$B$30)*DCF!M$6</f>
        <v>479648.85861964116</v>
      </c>
      <c r="DK744" s="15">
        <f ca="1">SUM(CX744:DH744)+CA744*DCF!M$46*(1+Inputs!$B$30)*(1-Inputs!$B$33)*(1-Inputs!$B$30/Inputs!$B$31)/(Inputs!$B$29-Inputs!$B$30)*DCF!M$6</f>
        <v>549467.48721747915</v>
      </c>
      <c r="DM744" s="15">
        <f ca="1">DI744+DJ744+DK744+Inputs!$B$34+Inputs!$B$36-Inputs!$B$35</f>
        <v>1210180.0474282906</v>
      </c>
    </row>
    <row r="745" spans="1:117" x14ac:dyDescent="0.75">
      <c r="A745" s="11">
        <v>732</v>
      </c>
      <c r="C745" s="23">
        <f t="shared" ca="1" si="433"/>
        <v>-1.0897317789307877</v>
      </c>
      <c r="D745" s="23">
        <f t="shared" ca="1" si="433"/>
        <v>-1.5490920080282327</v>
      </c>
      <c r="E745" s="23">
        <f t="shared" ca="1" si="433"/>
        <v>0.73779556442700478</v>
      </c>
      <c r="F745" s="23">
        <f t="shared" ca="1" si="433"/>
        <v>0.36615294442021751</v>
      </c>
      <c r="G745" s="23">
        <f t="shared" ca="1" si="433"/>
        <v>-1.4202371716906581E-2</v>
      </c>
      <c r="H745" s="23">
        <f t="shared" ca="1" si="433"/>
        <v>0.5554583508011729</v>
      </c>
      <c r="I745" s="23">
        <f t="shared" ca="1" si="433"/>
        <v>-0.56467164735520559</v>
      </c>
      <c r="J745" s="23">
        <f t="shared" ca="1" si="433"/>
        <v>1.830941503933575</v>
      </c>
      <c r="K745" s="23">
        <f t="shared" ca="1" si="433"/>
        <v>0.3963587900630523</v>
      </c>
      <c r="L745" s="23">
        <f t="shared" ca="1" si="433"/>
        <v>9.1566229418756639E-2</v>
      </c>
      <c r="M745" s="23">
        <f t="shared" ca="1" si="433"/>
        <v>-0.375415133217473</v>
      </c>
      <c r="N745" s="23">
        <f ca="1">SQRT(Inputs!$B$38)*C745+SQRT(1-Inputs!$B$38)*_xlfn.NORM.S.INV(RAND())</f>
        <v>1.4948499234166301E-2</v>
      </c>
      <c r="O745" s="23">
        <f ca="1">SQRT(Inputs!$B$38)*D745+SQRT(1-Inputs!$B$38)*_xlfn.NORM.S.INV(RAND())</f>
        <v>-0.62216488298231987</v>
      </c>
      <c r="P745" s="23">
        <f ca="1">SQRT(Inputs!$B$38)*E745+SQRT(1-Inputs!$B$38)*_xlfn.NORM.S.INV(RAND())</f>
        <v>1.2870531087631125</v>
      </c>
      <c r="Q745" s="23">
        <f ca="1">SQRT(Inputs!$B$38)*F745+SQRT(1-Inputs!$B$38)*_xlfn.NORM.S.INV(RAND())</f>
        <v>1.2455232399362797</v>
      </c>
      <c r="R745" s="23">
        <f ca="1">SQRT(Inputs!$B$38)*G745+SQRT(1-Inputs!$B$38)*_xlfn.NORM.S.INV(RAND())</f>
        <v>0.25779204449845028</v>
      </c>
      <c r="S745" s="23">
        <f ca="1">SQRT(Inputs!$B$38)*H745+SQRT(1-Inputs!$B$38)*_xlfn.NORM.S.INV(RAND())</f>
        <v>0.85175205400953202</v>
      </c>
      <c r="T745" s="23">
        <f ca="1">SQRT(Inputs!$B$38)*I745+SQRT(1-Inputs!$B$38)*_xlfn.NORM.S.INV(RAND())</f>
        <v>-1.12325295191449</v>
      </c>
      <c r="U745" s="23">
        <f ca="1">SQRT(Inputs!$B$38)*J745+SQRT(1-Inputs!$B$38)*_xlfn.NORM.S.INV(RAND())</f>
        <v>1.1041611030011507</v>
      </c>
      <c r="V745" s="23">
        <f ca="1">SQRT(Inputs!$B$38)*K745+SQRT(1-Inputs!$B$38)*_xlfn.NORM.S.INV(RAND())</f>
        <v>2.8181962760392891</v>
      </c>
      <c r="W745" s="23">
        <f ca="1">SQRT(Inputs!$B$38)*L745+SQRT(1-Inputs!$B$38)*_xlfn.NORM.S.INV(RAND())</f>
        <v>-0.16705209869931006</v>
      </c>
      <c r="X745" s="23">
        <f ca="1">SQRT(Inputs!$B$38)*M745+SQRT(1-Inputs!$B$38)*_xlfn.NORM.S.INV(RAND())</f>
        <v>-0.44596096347022002</v>
      </c>
      <c r="Y745" s="23">
        <f ca="1">SQRT(Inputs!$B$38)*C745+SQRT(1-Inputs!$B$38)*_xlfn.NORM.S.INV(RAND())</f>
        <v>-0.81989367754444631</v>
      </c>
      <c r="Z745" s="23">
        <f ca="1">SQRT(Inputs!$B$38)*D745+SQRT(1-Inputs!$B$38)*_xlfn.NORM.S.INV(RAND())</f>
        <v>-1.0172478815920862</v>
      </c>
      <c r="AA745" s="23">
        <f ca="1">SQRT(Inputs!$B$38)*E745+SQRT(1-Inputs!$B$38)*_xlfn.NORM.S.INV(RAND())</f>
        <v>1.0356843802140849</v>
      </c>
      <c r="AB745" s="23">
        <f ca="1">SQRT(Inputs!$B$38)*F745+SQRT(1-Inputs!$B$38)*_xlfn.NORM.S.INV(RAND())</f>
        <v>0.36652524473401427</v>
      </c>
      <c r="AC745" s="23">
        <f ca="1">SQRT(Inputs!$B$38)*G745+SQRT(1-Inputs!$B$38)*_xlfn.NORM.S.INV(RAND())</f>
        <v>-0.51120313985332488</v>
      </c>
      <c r="AD745" s="23">
        <f ca="1">SQRT(Inputs!$B$38)*H745+SQRT(1-Inputs!$B$38)*_xlfn.NORM.S.INV(RAND())</f>
        <v>-0.58475881979265687</v>
      </c>
      <c r="AE745" s="23">
        <f ca="1">SQRT(Inputs!$B$38)*I745+SQRT(1-Inputs!$B$38)*_xlfn.NORM.S.INV(RAND())</f>
        <v>-0.46269005604585622</v>
      </c>
      <c r="AF745" s="23">
        <f ca="1">SQRT(Inputs!$B$38)*J745+SQRT(1-Inputs!$B$38)*_xlfn.NORM.S.INV(RAND())</f>
        <v>0.27707227520070843</v>
      </c>
      <c r="AG745" s="23">
        <f ca="1">SQRT(Inputs!$B$38)*K745+SQRT(1-Inputs!$B$38)*_xlfn.NORM.S.INV(RAND())</f>
        <v>1.2351656997533207</v>
      </c>
      <c r="AH745" s="23">
        <f ca="1">SQRT(Inputs!$B$38)*L745+SQRT(1-Inputs!$B$38)*_xlfn.NORM.S.INV(RAND())</f>
        <v>-2.4120814072328085</v>
      </c>
      <c r="AI745" s="23">
        <f ca="1">SQRT(Inputs!$B$38)*M745+SQRT(1-Inputs!$B$38)*_xlfn.NORM.S.INV(RAND())</f>
        <v>-1.0461620620767691</v>
      </c>
      <c r="AJ745" s="23">
        <f ca="1">SQRT(Inputs!$B$38)*C745+SQRT(1-Inputs!$B$38)*_xlfn.NORM.S.INV(RAND())</f>
        <v>-1.9739409283447431</v>
      </c>
      <c r="AK745" s="23">
        <f ca="1">SQRT(Inputs!$B$38)*D745+SQRT(1-Inputs!$B$38)*_xlfn.NORM.S.INV(RAND())</f>
        <v>-3.2236930335688649</v>
      </c>
      <c r="AL745" s="23">
        <f ca="1">SQRT(Inputs!$B$38)*E745+SQRT(1-Inputs!$B$38)*_xlfn.NORM.S.INV(RAND())</f>
        <v>1.3578271000636977</v>
      </c>
      <c r="AM745" s="23">
        <f ca="1">SQRT(Inputs!$B$38)*F745+SQRT(1-Inputs!$B$38)*_xlfn.NORM.S.INV(RAND())</f>
        <v>-0.35489870504594767</v>
      </c>
      <c r="AN745" s="23">
        <f ca="1">SQRT(Inputs!$B$38)*G745+SQRT(1-Inputs!$B$38)*_xlfn.NORM.S.INV(RAND())</f>
        <v>-0.10354770852548791</v>
      </c>
      <c r="AO745" s="23">
        <f ca="1">SQRT(Inputs!$B$38)*H745+SQRT(1-Inputs!$B$38)*_xlfn.NORM.S.INV(RAND())</f>
        <v>7.7247486008710231E-3</v>
      </c>
      <c r="AP745" s="23">
        <f ca="1">SQRT(Inputs!$B$38)*I745+SQRT(1-Inputs!$B$38)*_xlfn.NORM.S.INV(RAND())</f>
        <v>-0.82730507819150678</v>
      </c>
      <c r="AQ745" s="23">
        <f ca="1">SQRT(Inputs!$B$38)*J745+SQRT(1-Inputs!$B$38)*_xlfn.NORM.S.INV(RAND())</f>
        <v>1.2028555277206958</v>
      </c>
      <c r="AR745" s="23">
        <f ca="1">SQRT(Inputs!$B$38)*K745+SQRT(1-Inputs!$B$38)*_xlfn.NORM.S.INV(RAND())</f>
        <v>0.61300747353763929</v>
      </c>
      <c r="AS745" s="23">
        <f ca="1">SQRT(Inputs!$B$38)*L745+SQRT(1-Inputs!$B$38)*_xlfn.NORM.S.INV(RAND())</f>
        <v>-0.77819491781920291</v>
      </c>
      <c r="AT745" s="23">
        <f ca="1">SQRT(Inputs!$B$38)*M745+SQRT(1-Inputs!$B$38)*_xlfn.NORM.S.INV(RAND())</f>
        <v>9.6671973212479195E-2</v>
      </c>
      <c r="AU745" s="15">
        <f ca="1">Inputs!$B$6*EXP($B$8-0.5*C$5^2+C$5*N745)</f>
        <v>4974.2613973678162</v>
      </c>
      <c r="AV745" s="15">
        <f t="shared" ca="1" si="401"/>
        <v>5525.5435833219144</v>
      </c>
      <c r="AW745" s="15">
        <f t="shared" ca="1" si="402"/>
        <v>8014.6929230069318</v>
      </c>
      <c r="AX745" s="15">
        <f t="shared" ca="1" si="403"/>
        <v>11432.626840468009</v>
      </c>
      <c r="AY745" s="15">
        <f t="shared" ca="1" si="404"/>
        <v>14398.883217326853</v>
      </c>
      <c r="AZ745" s="15">
        <f t="shared" ca="1" si="405"/>
        <v>19341.905973291287</v>
      </c>
      <c r="BA745" s="15">
        <f t="shared" ca="1" si="406"/>
        <v>21044.305145738053</v>
      </c>
      <c r="BB745" s="15">
        <f t="shared" ca="1" si="407"/>
        <v>28778.500687786189</v>
      </c>
      <c r="BC745" s="15">
        <f t="shared" ca="1" si="408"/>
        <v>46265.74576654558</v>
      </c>
      <c r="BD745" s="15">
        <f t="shared" ca="1" si="409"/>
        <v>55801.162886221471</v>
      </c>
      <c r="BE745" s="15">
        <f t="shared" ca="1" si="410"/>
        <v>65655.456947877145</v>
      </c>
      <c r="BF745" s="15">
        <f ca="1">Inputs!$B$13*EXP($B$9-0.5*C$6^2+C$6*Y745)</f>
        <v>11756.0961139789</v>
      </c>
      <c r="BG745" s="15">
        <f t="shared" ca="1" si="411"/>
        <v>11924.975724763161</v>
      </c>
      <c r="BH745" s="15">
        <f t="shared" ca="1" si="412"/>
        <v>17300.739557881341</v>
      </c>
      <c r="BI745" s="15">
        <f t="shared" ca="1" si="413"/>
        <v>22407.85780745935</v>
      </c>
      <c r="BJ745" s="15">
        <f t="shared" ca="1" si="414"/>
        <v>25519.114195776372</v>
      </c>
      <c r="BK745" s="15">
        <f t="shared" ca="1" si="415"/>
        <v>28923.138675641261</v>
      </c>
      <c r="BL745" s="15">
        <f t="shared" ca="1" si="416"/>
        <v>33460.874654550353</v>
      </c>
      <c r="BM745" s="15">
        <f t="shared" ca="1" si="417"/>
        <v>42571.000413156216</v>
      </c>
      <c r="BN745" s="15">
        <f t="shared" ca="1" si="418"/>
        <v>60709.657421651027</v>
      </c>
      <c r="BO745" s="15">
        <f t="shared" ca="1" si="419"/>
        <v>56433.257393227024</v>
      </c>
      <c r="BP745" s="15">
        <f t="shared" ca="1" si="420"/>
        <v>61695.248504899799</v>
      </c>
      <c r="BQ745" s="15">
        <f ca="1">Inputs!$B$20*EXP($B$10-0.5*C$7^2+C$7*AJ745)</f>
        <v>2129.8482472148089</v>
      </c>
      <c r="BR745" s="15">
        <f t="shared" ca="1" si="421"/>
        <v>1038.1619352632454</v>
      </c>
      <c r="BS745" s="15">
        <f t="shared" ca="1" si="422"/>
        <v>2099.6926304674444</v>
      </c>
      <c r="BT745" s="15">
        <f t="shared" ca="1" si="423"/>
        <v>2637.6557336267274</v>
      </c>
      <c r="BU745" s="15">
        <f t="shared" ca="1" si="424"/>
        <v>3565.022845637699</v>
      </c>
      <c r="BV745" s="15">
        <f t="shared" ca="1" si="425"/>
        <v>4968.6151937763416</v>
      </c>
      <c r="BW745" s="15">
        <f t="shared" ca="1" si="426"/>
        <v>5819.7367348519338</v>
      </c>
      <c r="BX745" s="15">
        <f t="shared" ca="1" si="427"/>
        <v>10359.578524889677</v>
      </c>
      <c r="BY745" s="15">
        <f t="shared" ca="1" si="428"/>
        <v>16321.814293824076</v>
      </c>
      <c r="BZ745" s="15">
        <f t="shared" ca="1" si="429"/>
        <v>19849.058629342318</v>
      </c>
      <c r="CA745" s="15">
        <f t="shared" ca="1" si="430"/>
        <v>28365.01537559849</v>
      </c>
      <c r="CB745" s="15">
        <f ca="1">(AU745*DCF!C$10-DCF!C$5*MAX(AU745*DCF!C$10,0)-MAX(AU745-Inputs!$B$6,0)/Inputs!$B$10)*DCF!C$6</f>
        <v>1042.988584750643</v>
      </c>
      <c r="CC745" s="15">
        <f ca="1">(AV745*DCF!D$10-DCF!D$5*MAX(AV745*DCF!D$10,0)-MAX(AV745-AU745,0)/Inputs!$B$10)*DCF!D$6</f>
        <v>1212.3980811405731</v>
      </c>
      <c r="CD745" s="15">
        <f ca="1">(AW745*DCF!E$10-DCF!E$5*MAX(AW745*DCF!E$10,0)-MAX(AW745-AV745,0)/Inputs!$B$10)*DCF!E$6</f>
        <v>1289.8055016022561</v>
      </c>
      <c r="CE745" s="15">
        <f ca="1">(AX745*DCF!F$10-DCF!F$5*MAX(AX745*DCF!F$10,0)-MAX(AX745-AW745,0)/Inputs!$B$10)*DCF!F$6</f>
        <v>1784.5369115850597</v>
      </c>
      <c r="CF745" s="15">
        <f ca="1">(AY745*DCF!G$10-DCF!G$5*MAX(AY745*DCF!G$10,0)-MAX(AY745-AX745,0)/Inputs!$B$10)*DCF!G$6</f>
        <v>2396.5779797856476</v>
      </c>
      <c r="CG745" s="15">
        <f ca="1">(AZ745*DCF!H$10-DCF!H$5*MAX(AZ745*DCF!H$10,0)-MAX(AZ745-AY745,0)/Inputs!$B$10)*DCF!H$6</f>
        <v>2877.5226125926206</v>
      </c>
      <c r="CH745" s="15">
        <f ca="1">(BA745*DCF!I$10-DCF!I$5*MAX(BA745*DCF!I$10,0)-MAX(BA745-AZ745,0)/Inputs!$B$10)*DCF!I$6</f>
        <v>3564.7737405753783</v>
      </c>
      <c r="CI745" s="15">
        <f ca="1">(BB745*DCF!J$10-DCF!J$5*MAX(BB745*DCF!J$10,0)-MAX(BB745-BA745,0)/Inputs!$B$10)*DCF!J$6</f>
        <v>3766.4676083950517</v>
      </c>
      <c r="CJ745" s="15">
        <f ca="1">(BC745*DCF!K$10-DCF!K$5*MAX(BC745*DCF!K$10,0)-MAX(BC745-BB745,0)/Inputs!$B$10)*DCF!K$6</f>
        <v>5000.0939300140089</v>
      </c>
      <c r="CK745" s="15">
        <f ca="1">(BD745*DCF!L$10-DCF!L$5*MAX(BD745*DCF!L$10,0)-MAX(BD745-BC745,0)/Inputs!$B$10)*DCF!L$6</f>
        <v>7182.7926508957307</v>
      </c>
      <c r="CL745" s="15">
        <f ca="1">(BE745*DCF!M$10-DCF!M$5*MAX(BE745*DCF!M$10,0)-MAX(BE745-BD745,0)/Inputs!$B$10)*DCF!M$6</f>
        <v>8087.63344819945</v>
      </c>
      <c r="CM745" s="15">
        <f ca="1">(BF745*DCF!C$28-DCF!C$5*MAX(BF745*DCF!C$28,0)-MAX(BF745-Inputs!$B$13,0)/Inputs!$B$17)*DCF!C$6</f>
        <v>3502.6418392414612</v>
      </c>
      <c r="CN745" s="15">
        <f ca="1">(BG745*DCF!D$28-DCF!D$5*MAX(BG745*DCF!D$28,0)-MAX(BG745-BF745,0)/Inputs!$B$17)*DCF!D$6</f>
        <v>3476.1506222748194</v>
      </c>
      <c r="CO745" s="15">
        <f ca="1">(BH745*DCF!E$28-DCF!E$5*MAX(BH745*DCF!E$28,0)-MAX(BH745-BG745,0)/Inputs!$B$17)*DCF!E$6</f>
        <v>3840.3884521436194</v>
      </c>
      <c r="CP745" s="15">
        <f ca="1">(BI745*DCF!F$28-DCF!F$5*MAX(BI745*DCF!F$28,0)-MAX(BI745-BH745,0)/Inputs!$B$17)*DCF!F$6</f>
        <v>5153.3115509267845</v>
      </c>
      <c r="CQ745" s="15">
        <f ca="1">(BJ745*DCF!G$28-DCF!G$5*MAX(BJ745*DCF!G$28,0)-MAX(BJ745-BI745,0)/Inputs!$B$17)*DCF!G$6</f>
        <v>6097.84520200098</v>
      </c>
      <c r="CR745" s="15">
        <f ca="1">(BK745*DCF!H$28-DCF!H$5*MAX(BK745*DCF!H$28,0)-MAX(BK745-BJ745,0)/Inputs!$B$17)*DCF!H$6</f>
        <v>6624.1214204563894</v>
      </c>
      <c r="CS745" s="15">
        <f ca="1">(BL745*DCF!I$28-DCF!I$5*MAX(BL745*DCF!I$28,0)-MAX(BL745-BK745,0)/Inputs!$B$17)*DCF!I$6</f>
        <v>7217.1220715923637</v>
      </c>
      <c r="CT745" s="15">
        <f ca="1">(BM745*DCF!J$28-DCF!J$5*MAX(BM745*DCF!J$28,0)-MAX(BM745-BL745,0)/Inputs!$B$17)*DCF!J$6</f>
        <v>8288.9389278470499</v>
      </c>
      <c r="CU745" s="15">
        <f ca="1">(BN745*DCF!K$28-DCF!K$5*MAX(BN745*DCF!K$28,0)-MAX(BN745-BM745,0)/Inputs!$B$17)*DCF!K$6</f>
        <v>10599.117850865177</v>
      </c>
      <c r="CV745" s="15">
        <f ca="1">(BO745*DCF!L$28-DCF!L$5*MAX(BO745*DCF!L$28,0)-MAX(BO745-BN745,0)/Inputs!$B$17)*DCF!L$6</f>
        <v>11259.619376885006</v>
      </c>
      <c r="CW745" s="15">
        <f ca="1">(BP745*DCF!M$28-DCF!M$5*MAX(BP745*DCF!M$28,0)-MAX(BP745-BO745,0)/Inputs!$B$17)*DCF!M$6</f>
        <v>11057.970781605152</v>
      </c>
      <c r="CX745" s="15">
        <f ca="1">(BQ745*DCF!C$46-DCF!C$5*MAX(BQ745*DCF!C$46,0)-MAX(BQ745-Inputs!$B$20,0)/Inputs!$B$24)*DCF!C$6</f>
        <v>-491.8818122897942</v>
      </c>
      <c r="CY745" s="15">
        <f ca="1">(BR745*DCF!D$46-DCF!D$5*MAX(BR745*DCF!D$46,0)-MAX(BR745-BQ745,0)/Inputs!$B$24)*DCF!D$6</f>
        <v>-177.19003210014375</v>
      </c>
      <c r="CZ745" s="15">
        <f ca="1">(BS745*DCF!E$46-DCF!E$5*MAX(BS745*DCF!E$46,0)-MAX(BS745-BR745,0)/Inputs!$B$24)*DCF!E$6</f>
        <v>-666.7184859636086</v>
      </c>
      <c r="DA745" s="15">
        <f ca="1">(BT745*DCF!F$46-DCF!F$5*MAX(BT745*DCF!F$46,0)-MAX(BT745-BS745,0)/Inputs!$B$24)*DCF!F$6</f>
        <v>-387.98013922565565</v>
      </c>
      <c r="DB745" s="15">
        <f ca="1">(BU745*DCF!G$46-DCF!G$5*MAX(BU745*DCF!G$46,0)-MAX(BU745-BT745,0)/Inputs!$B$24)*DCF!G$6</f>
        <v>-431.86829884574689</v>
      </c>
      <c r="DC745" s="15">
        <f ca="1">(BV745*DCF!H$46-DCF!H$5*MAX(BV745*DCF!H$46,0)-MAX(BV745-BU745,0)/Inputs!$B$24)*DCF!H$6</f>
        <v>-436.15772223108263</v>
      </c>
      <c r="DD745" s="15">
        <f ca="1">(BW745*DCF!I$46-DCF!I$5*MAX(BW745*DCF!I$46,0)-MAX(BW745-BV745,0)/Inputs!$B$24)*DCF!I$6</f>
        <v>-109.9149928836416</v>
      </c>
      <c r="DE745" s="15">
        <f ca="1">(BX745*DCF!J$46-DCF!J$5*MAX(BX745*DCF!J$46,0)-MAX(BX745-BW745,0)/Inputs!$B$24)*DCF!J$6</f>
        <v>-769.33620916770599</v>
      </c>
      <c r="DF745" s="15">
        <f ca="1">(BY745*DCF!K$46-DCF!K$5*MAX(BY745*DCF!K$46,0)-MAX(BY745-BX745,0)/Inputs!$B$24)*DCF!K$6</f>
        <v>-528.23248857387182</v>
      </c>
      <c r="DG745" s="15">
        <f ca="1">(BZ745*DCF!L$46-DCF!L$5*MAX(BZ745*DCF!L$46,0)-MAX(BZ745-BY745,0)/Inputs!$B$24)*DCF!L$6</f>
        <v>573.84661002838152</v>
      </c>
      <c r="DH745" s="15">
        <f ca="1">(CA745*DCF!M$46-DCF!M$5*MAX(CA745*DCF!M$46,0)-MAX(CA745-BZ745,0)/Inputs!$B$24)*DCF!M$6</f>
        <v>443.39231302900703</v>
      </c>
      <c r="DI745" s="15">
        <f ca="1">SUM(CB745:CL745)+BE745*DCF!M$10*(1+Inputs!$B$30)*(1-Inputs!$B$33)*(1-Inputs!$B$30/Inputs!$B$31)/(Inputs!$B$29-Inputs!$B$30)*DCF!M$6</f>
        <v>220925.595939016</v>
      </c>
      <c r="DJ745" s="15">
        <f ca="1">SUM(CM745:CW745)+BP745*DCF!M$28*(1+Inputs!$B$30)*(1-Inputs!$B$33)*(1-Inputs!$B$30/Inputs!$B$31)/(Inputs!$B$29-Inputs!$B$30)*DCF!M$6</f>
        <v>306048.81799495663</v>
      </c>
      <c r="DK745" s="15">
        <f ca="1">SUM(CX745:DH745)+CA745*DCF!M$46*(1+Inputs!$B$30)*(1-Inputs!$B$33)*(1-Inputs!$B$30/Inputs!$B$31)/(Inputs!$B$29-Inputs!$B$30)*DCF!M$6</f>
        <v>40873.632563325002</v>
      </c>
      <c r="DM745" s="15">
        <f ca="1">DI745+DJ745+DK745+Inputs!$B$34+Inputs!$B$36-Inputs!$B$35</f>
        <v>644699.04649729759</v>
      </c>
    </row>
    <row r="746" spans="1:117" x14ac:dyDescent="0.75">
      <c r="A746" s="11">
        <v>733</v>
      </c>
      <c r="C746" s="23">
        <f t="shared" ca="1" si="433"/>
        <v>0.17308479347769337</v>
      </c>
      <c r="D746" s="23">
        <f t="shared" ca="1" si="433"/>
        <v>-2.5357121142671661</v>
      </c>
      <c r="E746" s="23">
        <f t="shared" ca="1" si="433"/>
        <v>0.38830818694950453</v>
      </c>
      <c r="F746" s="23">
        <f t="shared" ca="1" si="433"/>
        <v>0.24974101742590607</v>
      </c>
      <c r="G746" s="23">
        <f t="shared" ca="1" si="433"/>
        <v>-0.69154403358160044</v>
      </c>
      <c r="H746" s="23">
        <f t="shared" ca="1" si="433"/>
        <v>-1.1486761586814538</v>
      </c>
      <c r="I746" s="23">
        <f t="shared" ca="1" si="433"/>
        <v>-0.14614568544435472</v>
      </c>
      <c r="J746" s="23">
        <f t="shared" ca="1" si="433"/>
        <v>-2.0986889873522704E-2</v>
      </c>
      <c r="K746" s="23">
        <f t="shared" ca="1" si="433"/>
        <v>-1.1569613083672325</v>
      </c>
      <c r="L746" s="23">
        <f t="shared" ca="1" si="433"/>
        <v>-0.33697997422834952</v>
      </c>
      <c r="M746" s="23">
        <f t="shared" ca="1" si="433"/>
        <v>-1.6457254583586223</v>
      </c>
      <c r="N746" s="23">
        <f ca="1">SQRT(Inputs!$B$38)*C746+SQRT(1-Inputs!$B$38)*_xlfn.NORM.S.INV(RAND())</f>
        <v>-0.21736907071872796</v>
      </c>
      <c r="O746" s="23">
        <f ca="1">SQRT(Inputs!$B$38)*D746+SQRT(1-Inputs!$B$38)*_xlfn.NORM.S.INV(RAND())</f>
        <v>0.68684011287619651</v>
      </c>
      <c r="P746" s="23">
        <f ca="1">SQRT(Inputs!$B$38)*E746+SQRT(1-Inputs!$B$38)*_xlfn.NORM.S.INV(RAND())</f>
        <v>2.0061215302782101</v>
      </c>
      <c r="Q746" s="23">
        <f ca="1">SQRT(Inputs!$B$38)*F746+SQRT(1-Inputs!$B$38)*_xlfn.NORM.S.INV(RAND())</f>
        <v>0.81403983693934756</v>
      </c>
      <c r="R746" s="23">
        <f ca="1">SQRT(Inputs!$B$38)*G746+SQRT(1-Inputs!$B$38)*_xlfn.NORM.S.INV(RAND())</f>
        <v>-0.89631755139152469</v>
      </c>
      <c r="S746" s="23">
        <f ca="1">SQRT(Inputs!$B$38)*H746+SQRT(1-Inputs!$B$38)*_xlfn.NORM.S.INV(RAND())</f>
        <v>-0.99825218104239766</v>
      </c>
      <c r="T746" s="23">
        <f ca="1">SQRT(Inputs!$B$38)*I746+SQRT(1-Inputs!$B$38)*_xlfn.NORM.S.INV(RAND())</f>
        <v>-2.7573556302062117E-2</v>
      </c>
      <c r="U746" s="23">
        <f ca="1">SQRT(Inputs!$B$38)*J746+SQRT(1-Inputs!$B$38)*_xlfn.NORM.S.INV(RAND())</f>
        <v>-1.1491376704431759</v>
      </c>
      <c r="V746" s="23">
        <f ca="1">SQRT(Inputs!$B$38)*K746+SQRT(1-Inputs!$B$38)*_xlfn.NORM.S.INV(RAND())</f>
        <v>-1.925690823373275</v>
      </c>
      <c r="W746" s="23">
        <f ca="1">SQRT(Inputs!$B$38)*L746+SQRT(1-Inputs!$B$38)*_xlfn.NORM.S.INV(RAND())</f>
        <v>-3.1658273653060148E-2</v>
      </c>
      <c r="X746" s="23">
        <f ca="1">SQRT(Inputs!$B$38)*M746+SQRT(1-Inputs!$B$38)*_xlfn.NORM.S.INV(RAND())</f>
        <v>-1.198218879235881</v>
      </c>
      <c r="Y746" s="23">
        <f ca="1">SQRT(Inputs!$B$38)*C746+SQRT(1-Inputs!$B$38)*_xlfn.NORM.S.INV(RAND())</f>
        <v>9.916614837317328E-2</v>
      </c>
      <c r="Z746" s="23">
        <f ca="1">SQRT(Inputs!$B$38)*D746+SQRT(1-Inputs!$B$38)*_xlfn.NORM.S.INV(RAND())</f>
        <v>-0.34378385652583066</v>
      </c>
      <c r="AA746" s="23">
        <f ca="1">SQRT(Inputs!$B$38)*E746+SQRT(1-Inputs!$B$38)*_xlfn.NORM.S.INV(RAND())</f>
        <v>1.1962054820150543</v>
      </c>
      <c r="AB746" s="23">
        <f ca="1">SQRT(Inputs!$B$38)*F746+SQRT(1-Inputs!$B$38)*_xlfn.NORM.S.INV(RAND())</f>
        <v>-0.50916145798304813</v>
      </c>
      <c r="AC746" s="23">
        <f ca="1">SQRT(Inputs!$B$38)*G746+SQRT(1-Inputs!$B$38)*_xlfn.NORM.S.INV(RAND())</f>
        <v>0.31317636023191686</v>
      </c>
      <c r="AD746" s="23">
        <f ca="1">SQRT(Inputs!$B$38)*H746+SQRT(1-Inputs!$B$38)*_xlfn.NORM.S.INV(RAND())</f>
        <v>-0.44416822002762035</v>
      </c>
      <c r="AE746" s="23">
        <f ca="1">SQRT(Inputs!$B$38)*I746+SQRT(1-Inputs!$B$38)*_xlfn.NORM.S.INV(RAND())</f>
        <v>-1.0269679551816986</v>
      </c>
      <c r="AF746" s="23">
        <f ca="1">SQRT(Inputs!$B$38)*J746+SQRT(1-Inputs!$B$38)*_xlfn.NORM.S.INV(RAND())</f>
        <v>3.1370052531832733E-2</v>
      </c>
      <c r="AG746" s="23">
        <f ca="1">SQRT(Inputs!$B$38)*K746+SQRT(1-Inputs!$B$38)*_xlfn.NORM.S.INV(RAND())</f>
        <v>0.52130465864739883</v>
      </c>
      <c r="AH746" s="23">
        <f ca="1">SQRT(Inputs!$B$38)*L746+SQRT(1-Inputs!$B$38)*_xlfn.NORM.S.INV(RAND())</f>
        <v>0.2878821871123487</v>
      </c>
      <c r="AI746" s="23">
        <f ca="1">SQRT(Inputs!$B$38)*M746+SQRT(1-Inputs!$B$38)*_xlfn.NORM.S.INV(RAND())</f>
        <v>-0.16058247294051686</v>
      </c>
      <c r="AJ746" s="23">
        <f ca="1">SQRT(Inputs!$B$38)*C746+SQRT(1-Inputs!$B$38)*_xlfn.NORM.S.INV(RAND())</f>
        <v>-0.27826121519557007</v>
      </c>
      <c r="AK746" s="23">
        <f ca="1">SQRT(Inputs!$B$38)*D746+SQRT(1-Inputs!$B$38)*_xlfn.NORM.S.INV(RAND())</f>
        <v>-1.7708784179595098</v>
      </c>
      <c r="AL746" s="23">
        <f ca="1">SQRT(Inputs!$B$38)*E746+SQRT(1-Inputs!$B$38)*_xlfn.NORM.S.INV(RAND())</f>
        <v>0.98470134379470142</v>
      </c>
      <c r="AM746" s="23">
        <f ca="1">SQRT(Inputs!$B$38)*F746+SQRT(1-Inputs!$B$38)*_xlfn.NORM.S.INV(RAND())</f>
        <v>-2.5737273497496466E-2</v>
      </c>
      <c r="AN746" s="23">
        <f ca="1">SQRT(Inputs!$B$38)*G746+SQRT(1-Inputs!$B$38)*_xlfn.NORM.S.INV(RAND())</f>
        <v>-0.66996335263384621</v>
      </c>
      <c r="AO746" s="23">
        <f ca="1">SQRT(Inputs!$B$38)*H746+SQRT(1-Inputs!$B$38)*_xlfn.NORM.S.INV(RAND())</f>
        <v>0.18479700581734038</v>
      </c>
      <c r="AP746" s="23">
        <f ca="1">SQRT(Inputs!$B$38)*I746+SQRT(1-Inputs!$B$38)*_xlfn.NORM.S.INV(RAND())</f>
        <v>0.83274762534173752</v>
      </c>
      <c r="AQ746" s="23">
        <f ca="1">SQRT(Inputs!$B$38)*J746+SQRT(1-Inputs!$B$38)*_xlfn.NORM.S.INV(RAND())</f>
        <v>-0.16630000206483661</v>
      </c>
      <c r="AR746" s="23">
        <f ca="1">SQRT(Inputs!$B$38)*K746+SQRT(1-Inputs!$B$38)*_xlfn.NORM.S.INV(RAND())</f>
        <v>-1.0406481824695255</v>
      </c>
      <c r="AS746" s="23">
        <f ca="1">SQRT(Inputs!$B$38)*L746+SQRT(1-Inputs!$B$38)*_xlfn.NORM.S.INV(RAND())</f>
        <v>-0.41371943843605496</v>
      </c>
      <c r="AT746" s="23">
        <f ca="1">SQRT(Inputs!$B$38)*M746+SQRT(1-Inputs!$B$38)*_xlfn.NORM.S.INV(RAND())</f>
        <v>-1.0636304036770989</v>
      </c>
      <c r="AU746" s="15">
        <f ca="1">Inputs!$B$6*EXP($B$8-0.5*C$5^2+C$5*N746)</f>
        <v>4790.6731660188125</v>
      </c>
      <c r="AV746" s="15">
        <f t="shared" ca="1" si="401"/>
        <v>6451.0396106587423</v>
      </c>
      <c r="AW746" s="15">
        <f t="shared" ca="1" si="402"/>
        <v>10310.109585578766</v>
      </c>
      <c r="AX746" s="15">
        <f t="shared" ca="1" si="403"/>
        <v>13935.13368580375</v>
      </c>
      <c r="AY746" s="15">
        <f t="shared" ca="1" si="404"/>
        <v>15337.587966870902</v>
      </c>
      <c r="AZ746" s="15">
        <f t="shared" ca="1" si="405"/>
        <v>16805.539037071689</v>
      </c>
      <c r="BA746" s="15">
        <f t="shared" ca="1" si="406"/>
        <v>20506.418970935101</v>
      </c>
      <c r="BB746" s="15">
        <f t="shared" ca="1" si="407"/>
        <v>22375.785249523964</v>
      </c>
      <c r="BC746" s="15">
        <f t="shared" ca="1" si="408"/>
        <v>22755.928725332498</v>
      </c>
      <c r="BD746" s="15">
        <f t="shared" ca="1" si="409"/>
        <v>27795.730543397232</v>
      </c>
      <c r="BE746" s="15">
        <f t="shared" ca="1" si="410"/>
        <v>30538.633447220211</v>
      </c>
      <c r="BF746" s="15">
        <f ca="1">Inputs!$B$13*EXP($B$9-0.5*C$6^2+C$6*Y746)</f>
        <v>14105.621587292217</v>
      </c>
      <c r="BG746" s="15">
        <f t="shared" ca="1" si="411"/>
        <v>16157.030237509887</v>
      </c>
      <c r="BH746" s="15">
        <f t="shared" ca="1" si="412"/>
        <v>24073.054014007128</v>
      </c>
      <c r="BI746" s="15">
        <f t="shared" ca="1" si="413"/>
        <v>27247.733104672025</v>
      </c>
      <c r="BJ746" s="15">
        <f t="shared" ca="1" si="414"/>
        <v>34946.454079125433</v>
      </c>
      <c r="BK746" s="15">
        <f t="shared" ca="1" si="415"/>
        <v>40373.420048213222</v>
      </c>
      <c r="BL746" s="15">
        <f t="shared" ca="1" si="416"/>
        <v>43413.952145637384</v>
      </c>
      <c r="BM746" s="15">
        <f t="shared" ca="1" si="417"/>
        <v>53573.488001462778</v>
      </c>
      <c r="BN746" s="15">
        <f t="shared" ca="1" si="418"/>
        <v>70136.102003859269</v>
      </c>
      <c r="BO746" s="15">
        <f t="shared" ca="1" si="419"/>
        <v>89231.840946388329</v>
      </c>
      <c r="BP746" s="15">
        <f t="shared" ca="1" si="420"/>
        <v>107847.6045268412</v>
      </c>
      <c r="BQ746" s="15">
        <f ca="1">Inputs!$B$20*EXP($B$10-0.5*C$7^2+C$7*AJ746)</f>
        <v>3886.3832558012286</v>
      </c>
      <c r="BR746" s="15">
        <f t="shared" ca="1" si="421"/>
        <v>3004.9619360123743</v>
      </c>
      <c r="BS746" s="15">
        <f t="shared" ca="1" si="422"/>
        <v>5459.959031770707</v>
      </c>
      <c r="BT746" s="15">
        <f t="shared" ca="1" si="423"/>
        <v>7477.4402271803838</v>
      </c>
      <c r="BU746" s="15">
        <f t="shared" ca="1" si="424"/>
        <v>8812.0043510349369</v>
      </c>
      <c r="BV746" s="15">
        <f t="shared" ca="1" si="425"/>
        <v>12781.256376103333</v>
      </c>
      <c r="BW746" s="15">
        <f t="shared" ca="1" si="426"/>
        <v>21273.081725363241</v>
      </c>
      <c r="BX746" s="15">
        <f t="shared" ca="1" si="427"/>
        <v>28778.217629267914</v>
      </c>
      <c r="BY746" s="15">
        <f t="shared" ca="1" si="428"/>
        <v>33043.488266197957</v>
      </c>
      <c r="BZ746" s="15">
        <f t="shared" ca="1" si="429"/>
        <v>42969.110994090101</v>
      </c>
      <c r="CA746" s="15">
        <f t="shared" ca="1" si="430"/>
        <v>49963.603536657225</v>
      </c>
      <c r="CB746" s="15">
        <f ca="1">(AU746*DCF!C$10-DCF!C$5*MAX(AU746*DCF!C$10,0)-MAX(AU746-Inputs!$B$6,0)/Inputs!$B$10)*DCF!C$6</f>
        <v>1044.2976015630788</v>
      </c>
      <c r="CC746" s="15">
        <f ca="1">(AV746*DCF!D$10-DCF!D$5*MAX(AV746*DCF!D$10,0)-MAX(AV746-AU746,0)/Inputs!$B$10)*DCF!D$6</f>
        <v>1167.5602980906999</v>
      </c>
      <c r="CD746" s="15">
        <f ca="1">(AW746*DCF!E$10-DCF!E$5*MAX(AW746*DCF!E$10,0)-MAX(AW746-AV746,0)/Inputs!$B$10)*DCF!E$6</f>
        <v>1511.2178112658182</v>
      </c>
      <c r="CE746" s="15">
        <f ca="1">(AX746*DCF!F$10-DCF!F$5*MAX(AX746*DCF!F$10,0)-MAX(AX746-AW746,0)/Inputs!$B$10)*DCF!F$6</f>
        <v>2287.7398350532821</v>
      </c>
      <c r="CF746" s="15">
        <f ca="1">(AY746*DCF!G$10-DCF!G$5*MAX(AY746*DCF!G$10,0)-MAX(AY746-AX746,0)/Inputs!$B$10)*DCF!G$6</f>
        <v>2890.5783516187898</v>
      </c>
      <c r="CG746" s="15">
        <f ca="1">(AZ746*DCF!H$10-DCF!H$5*MAX(AZ746*DCF!H$10,0)-MAX(AZ746-AY746,0)/Inputs!$B$10)*DCF!H$6</f>
        <v>3002.146429340286</v>
      </c>
      <c r="CH746" s="15">
        <f ca="1">(BA746*DCF!I$10-DCF!I$5*MAX(BA746*DCF!I$10,0)-MAX(BA746-AZ746,0)/Inputs!$B$10)*DCF!I$6</f>
        <v>3138.7006932797262</v>
      </c>
      <c r="CI746" s="15">
        <f ca="1">(BB746*DCF!J$10-DCF!J$5*MAX(BB746*DCF!J$10,0)-MAX(BB746-BA746,0)/Inputs!$B$10)*DCF!J$6</f>
        <v>3556.4650130612554</v>
      </c>
      <c r="CJ746" s="15">
        <f ca="1">(BC746*DCF!K$10-DCF!K$5*MAX(BC746*DCF!K$10,0)-MAX(BC746-BB746,0)/Inputs!$B$10)*DCF!K$6</f>
        <v>3610.124762696275</v>
      </c>
      <c r="CK746" s="15">
        <f ca="1">(BD746*DCF!L$10-DCF!L$5*MAX(BD746*DCF!L$10,0)-MAX(BD746-BC746,0)/Inputs!$B$10)*DCF!L$6</f>
        <v>3540.3967520670194</v>
      </c>
      <c r="CL746" s="15">
        <f ca="1">(BE746*DCF!M$10-DCF!M$5*MAX(BE746*DCF!M$10,0)-MAX(BE746-BD746,0)/Inputs!$B$10)*DCF!M$6</f>
        <v>3981.7271079845182</v>
      </c>
      <c r="CM746" s="15">
        <f ca="1">(BF746*DCF!C$28-DCF!C$5*MAX(BF746*DCF!C$28,0)-MAX(BF746-Inputs!$B$13,0)/Inputs!$B$17)*DCF!C$6</f>
        <v>3677.0860224565631</v>
      </c>
      <c r="CN746" s="15">
        <f ca="1">(BG746*DCF!D$28-DCF!D$5*MAX(BG746*DCF!D$28,0)-MAX(BG746-BF746,0)/Inputs!$B$17)*DCF!D$6</f>
        <v>4320.9585262232913</v>
      </c>
      <c r="CO746" s="15">
        <f ca="1">(BH746*DCF!E$28-DCF!E$5*MAX(BH746*DCF!E$28,0)-MAX(BH746-BG746,0)/Inputs!$B$17)*DCF!E$6</f>
        <v>5257.7782282378303</v>
      </c>
      <c r="CP746" s="15">
        <f ca="1">(BI746*DCF!F$28-DCF!F$5*MAX(BI746*DCF!F$28,0)-MAX(BI746-BH746,0)/Inputs!$B$17)*DCF!F$6</f>
        <v>6819.0413010414695</v>
      </c>
      <c r="CQ746" s="15">
        <f ca="1">(BJ746*DCF!G$28-DCF!G$5*MAX(BJ746*DCF!G$28,0)-MAX(BJ746-BI746,0)/Inputs!$B$17)*DCF!G$6</f>
        <v>7772.2738349859237</v>
      </c>
      <c r="CR746" s="15">
        <f ca="1">(BK746*DCF!H$28-DCF!H$5*MAX(BK746*DCF!H$28,0)-MAX(BK746-BJ746,0)/Inputs!$B$17)*DCF!H$6</f>
        <v>9141.5939952315402</v>
      </c>
      <c r="CS746" s="15">
        <f ca="1">(BL746*DCF!I$28-DCF!I$5*MAX(BL746*DCF!I$28,0)-MAX(BL746-BK746,0)/Inputs!$B$17)*DCF!I$6</f>
        <v>9772.5131292064998</v>
      </c>
      <c r="CT746" s="15">
        <f ca="1">(BM746*DCF!J$28-DCF!J$5*MAX(BM746*DCF!J$28,0)-MAX(BM746-BL746,0)/Inputs!$B$17)*DCF!J$6</f>
        <v>10604.26384076298</v>
      </c>
      <c r="CU746" s="15">
        <f ca="1">(BN746*DCF!K$28-DCF!K$5*MAX(BN746*DCF!K$28,0)-MAX(BN746-BM746,0)/Inputs!$B$17)*DCF!K$6</f>
        <v>12782.869168842502</v>
      </c>
      <c r="CV746" s="15">
        <f ca="1">(BO746*DCF!L$28-DCF!L$5*MAX(BO746*DCF!L$28,0)-MAX(BO746-BN746,0)/Inputs!$B$17)*DCF!L$6</f>
        <v>15642.910530647539</v>
      </c>
      <c r="CW746" s="15">
        <f ca="1">(BP746*DCF!M$28-DCF!M$5*MAX(BP746*DCF!M$28,0)-MAX(BP746-BO746,0)/Inputs!$B$17)*DCF!M$6</f>
        <v>18345.718822264607</v>
      </c>
      <c r="CX746" s="15">
        <f ca="1">(BQ746*DCF!C$46-DCF!C$5*MAX(BQ746*DCF!C$46,0)-MAX(BQ746-Inputs!$B$20,0)/Inputs!$B$24)*DCF!C$6</f>
        <v>-1214.1223481301813</v>
      </c>
      <c r="CY746" s="15">
        <f ca="1">(BR746*DCF!D$46-DCF!D$5*MAX(BR746*DCF!D$46,0)-MAX(BR746-BQ746,0)/Inputs!$B$24)*DCF!D$6</f>
        <v>-512.87692585909554</v>
      </c>
      <c r="CZ746" s="15">
        <f ca="1">(BS746*DCF!E$46-DCF!E$5*MAX(BS746*DCF!E$46,0)-MAX(BS746-BR746,0)/Inputs!$B$24)*DCF!E$6</f>
        <v>-1613.3419321556678</v>
      </c>
      <c r="DA746" s="15">
        <f ca="1">(BT746*DCF!F$46-DCF!F$5*MAX(BT746*DCF!F$46,0)-MAX(BT746-BS746,0)/Inputs!$B$24)*DCF!F$6</f>
        <v>-1279.1831540211149</v>
      </c>
      <c r="DB746" s="15">
        <f ca="1">(BU746*DCF!G$46-DCF!G$5*MAX(BU746*DCF!G$46,0)-MAX(BU746-BT746,0)/Inputs!$B$24)*DCF!G$6</f>
        <v>-745.33941947123947</v>
      </c>
      <c r="DC746" s="15">
        <f ca="1">(BV746*DCF!H$46-DCF!H$5*MAX(BV746*DCF!H$46,0)-MAX(BV746-BU746,0)/Inputs!$B$24)*DCF!H$6</f>
        <v>-1233.4207467793483</v>
      </c>
      <c r="DD746" s="15">
        <f ca="1">(BW746*DCF!I$46-DCF!I$5*MAX(BW746*DCF!I$46,0)-MAX(BW746-BV746,0)/Inputs!$B$24)*DCF!I$6</f>
        <v>-1946.3644795864902</v>
      </c>
      <c r="DE746" s="15">
        <f ca="1">(BX746*DCF!J$46-DCF!J$5*MAX(BX746*DCF!J$46,0)-MAX(BX746-BW746,0)/Inputs!$B$24)*DCF!J$6</f>
        <v>-783.07280028315836</v>
      </c>
      <c r="DF746" s="15">
        <f ca="1">(BY746*DCF!K$46-DCF!K$5*MAX(BY746*DCF!K$46,0)-MAX(BY746-BX746,0)/Inputs!$B$24)*DCF!K$6</f>
        <v>842.67652105959996</v>
      </c>
      <c r="DG746" s="15">
        <f ca="1">(BZ746*DCF!L$46-DCF!L$5*MAX(BZ746*DCF!L$46,0)-MAX(BZ746-BY746,0)/Inputs!$B$24)*DCF!L$6</f>
        <v>724.05470036268878</v>
      </c>
      <c r="DH746" s="15">
        <f ca="1">(CA746*DCF!M$46-DCF!M$5*MAX(CA746*DCF!M$46,0)-MAX(CA746-BZ746,0)/Inputs!$B$24)*DCF!M$6</f>
        <v>2454.7083616667992</v>
      </c>
      <c r="DI746" s="15">
        <f ca="1">SUM(CB746:CL746)+BE746*DCF!M$10*(1+Inputs!$B$30)*(1-Inputs!$B$33)*(1-Inputs!$B$30/Inputs!$B$31)/(Inputs!$B$29-Inputs!$B$30)*DCF!M$6</f>
        <v>114720.37537125533</v>
      </c>
      <c r="DJ746" s="15">
        <f ca="1">SUM(CM746:CW746)+BP746*DCF!M$28*(1+Inputs!$B$30)*(1-Inputs!$B$33)*(1-Inputs!$B$30/Inputs!$B$31)/(Inputs!$B$29-Inputs!$B$30)*DCF!M$6</f>
        <v>504325.4201134051</v>
      </c>
      <c r="DK746" s="15">
        <f ca="1">SUM(CX746:DH746)+CA746*DCF!M$46*(1+Inputs!$B$30)*(1-Inputs!$B$33)*(1-Inputs!$B$30/Inputs!$B$31)/(Inputs!$B$29-Inputs!$B$30)*DCF!M$6</f>
        <v>71943.367411677769</v>
      </c>
      <c r="DM746" s="15">
        <f ca="1">DI746+DJ746+DK746+Inputs!$B$34+Inputs!$B$36-Inputs!$B$35</f>
        <v>767840.16289633815</v>
      </c>
    </row>
    <row r="747" spans="1:117" x14ac:dyDescent="0.75">
      <c r="A747" s="11">
        <v>734</v>
      </c>
      <c r="C747" s="23">
        <f t="shared" ca="1" si="433"/>
        <v>1.7265801556712217</v>
      </c>
      <c r="D747" s="23">
        <f t="shared" ca="1" si="433"/>
        <v>-0.5094490688029002</v>
      </c>
      <c r="E747" s="23">
        <f t="shared" ca="1" si="433"/>
        <v>0.35800757538451639</v>
      </c>
      <c r="F747" s="23">
        <f t="shared" ca="1" si="433"/>
        <v>-0.94314025100609233</v>
      </c>
      <c r="G747" s="23">
        <f t="shared" ca="1" si="433"/>
        <v>-0.27248871202330766</v>
      </c>
      <c r="H747" s="23">
        <f t="shared" ca="1" si="433"/>
        <v>1.1413320419246336</v>
      </c>
      <c r="I747" s="23">
        <f t="shared" ca="1" si="433"/>
        <v>0.75209464797948489</v>
      </c>
      <c r="J747" s="23">
        <f t="shared" ca="1" si="433"/>
        <v>-1.2520301290485638</v>
      </c>
      <c r="K747" s="23">
        <f t="shared" ca="1" si="433"/>
        <v>-1.2445930229759514</v>
      </c>
      <c r="L747" s="23">
        <f t="shared" ca="1" si="433"/>
        <v>-0.31676670517583094</v>
      </c>
      <c r="M747" s="23">
        <f t="shared" ca="1" si="433"/>
        <v>0.19799483362724504</v>
      </c>
      <c r="N747" s="23">
        <f ca="1">SQRT(Inputs!$B$38)*C747+SQRT(1-Inputs!$B$38)*_xlfn.NORM.S.INV(RAND())</f>
        <v>0.85683552343942093</v>
      </c>
      <c r="O747" s="23">
        <f ca="1">SQRT(Inputs!$B$38)*D747+SQRT(1-Inputs!$B$38)*_xlfn.NORM.S.INV(RAND())</f>
        <v>-0.57085104726257208</v>
      </c>
      <c r="P747" s="23">
        <f ca="1">SQRT(Inputs!$B$38)*E747+SQRT(1-Inputs!$B$38)*_xlfn.NORM.S.INV(RAND())</f>
        <v>-0.15119172110381579</v>
      </c>
      <c r="Q747" s="23">
        <f ca="1">SQRT(Inputs!$B$38)*F747+SQRT(1-Inputs!$B$38)*_xlfn.NORM.S.INV(RAND())</f>
        <v>-0.39218900992105754</v>
      </c>
      <c r="R747" s="23">
        <f ca="1">SQRT(Inputs!$B$38)*G747+SQRT(1-Inputs!$B$38)*_xlfn.NORM.S.INV(RAND())</f>
        <v>-0.57635105502544526</v>
      </c>
      <c r="S747" s="23">
        <f ca="1">SQRT(Inputs!$B$38)*H747+SQRT(1-Inputs!$B$38)*_xlfn.NORM.S.INV(RAND())</f>
        <v>0.13664868463090291</v>
      </c>
      <c r="T747" s="23">
        <f ca="1">SQRT(Inputs!$B$38)*I747+SQRT(1-Inputs!$B$38)*_xlfn.NORM.S.INV(RAND())</f>
        <v>0.11430838519557196</v>
      </c>
      <c r="U747" s="23">
        <f ca="1">SQRT(Inputs!$B$38)*J747+SQRT(1-Inputs!$B$38)*_xlfn.NORM.S.INV(RAND())</f>
        <v>1.0087574889025361</v>
      </c>
      <c r="V747" s="23">
        <f ca="1">SQRT(Inputs!$B$38)*K747+SQRT(1-Inputs!$B$38)*_xlfn.NORM.S.INV(RAND())</f>
        <v>-5.8703960754525553E-2</v>
      </c>
      <c r="W747" s="23">
        <f ca="1">SQRT(Inputs!$B$38)*L747+SQRT(1-Inputs!$B$38)*_xlfn.NORM.S.INV(RAND())</f>
        <v>0.35487145734463926</v>
      </c>
      <c r="X747" s="23">
        <f ca="1">SQRT(Inputs!$B$38)*M747+SQRT(1-Inputs!$B$38)*_xlfn.NORM.S.INV(RAND())</f>
        <v>1.2435116521194431</v>
      </c>
      <c r="Y747" s="23">
        <f ca="1">SQRT(Inputs!$B$38)*C747+SQRT(1-Inputs!$B$38)*_xlfn.NORM.S.INV(RAND())</f>
        <v>1.4834425899117714</v>
      </c>
      <c r="Z747" s="23">
        <f ca="1">SQRT(Inputs!$B$38)*D747+SQRT(1-Inputs!$B$38)*_xlfn.NORM.S.INV(RAND())</f>
        <v>-0.35802402589912252</v>
      </c>
      <c r="AA747" s="23">
        <f ca="1">SQRT(Inputs!$B$38)*E747+SQRT(1-Inputs!$B$38)*_xlfn.NORM.S.INV(RAND())</f>
        <v>0.27675332368439881</v>
      </c>
      <c r="AB747" s="23">
        <f ca="1">SQRT(Inputs!$B$38)*F747+SQRT(1-Inputs!$B$38)*_xlfn.NORM.S.INV(RAND())</f>
        <v>-0.68452719933334094</v>
      </c>
      <c r="AC747" s="23">
        <f ca="1">SQRT(Inputs!$B$38)*G747+SQRT(1-Inputs!$B$38)*_xlfn.NORM.S.INV(RAND())</f>
        <v>-0.67245740365622608</v>
      </c>
      <c r="AD747" s="23">
        <f ca="1">SQRT(Inputs!$B$38)*H747+SQRT(1-Inputs!$B$38)*_xlfn.NORM.S.INV(RAND())</f>
        <v>2.0568181701659296</v>
      </c>
      <c r="AE747" s="23">
        <f ca="1">SQRT(Inputs!$B$38)*I747+SQRT(1-Inputs!$B$38)*_xlfn.NORM.S.INV(RAND())</f>
        <v>-1.2330574752681049</v>
      </c>
      <c r="AF747" s="23">
        <f ca="1">SQRT(Inputs!$B$38)*J747+SQRT(1-Inputs!$B$38)*_xlfn.NORM.S.INV(RAND())</f>
        <v>-0.92424674990029132</v>
      </c>
      <c r="AG747" s="23">
        <f ca="1">SQRT(Inputs!$B$38)*K747+SQRT(1-Inputs!$B$38)*_xlfn.NORM.S.INV(RAND())</f>
        <v>0.31341845261903167</v>
      </c>
      <c r="AH747" s="23">
        <f ca="1">SQRT(Inputs!$B$38)*L747+SQRT(1-Inputs!$B$38)*_xlfn.NORM.S.INV(RAND())</f>
        <v>0.8623043363716556</v>
      </c>
      <c r="AI747" s="23">
        <f ca="1">SQRT(Inputs!$B$38)*M747+SQRT(1-Inputs!$B$38)*_xlfn.NORM.S.INV(RAND())</f>
        <v>-0.10019011439239696</v>
      </c>
      <c r="AJ747" s="23">
        <f ca="1">SQRT(Inputs!$B$38)*C747+SQRT(1-Inputs!$B$38)*_xlfn.NORM.S.INV(RAND())</f>
        <v>1.2442094762369793</v>
      </c>
      <c r="AK747" s="23">
        <f ca="1">SQRT(Inputs!$B$38)*D747+SQRT(1-Inputs!$B$38)*_xlfn.NORM.S.INV(RAND())</f>
        <v>-0.79410528918546608</v>
      </c>
      <c r="AL747" s="23">
        <f ca="1">SQRT(Inputs!$B$38)*E747+SQRT(1-Inputs!$B$38)*_xlfn.NORM.S.INV(RAND())</f>
        <v>-0.33431279987143553</v>
      </c>
      <c r="AM747" s="23">
        <f ca="1">SQRT(Inputs!$B$38)*F747+SQRT(1-Inputs!$B$38)*_xlfn.NORM.S.INV(RAND())</f>
        <v>-0.27310031962167236</v>
      </c>
      <c r="AN747" s="23">
        <f ca="1">SQRT(Inputs!$B$38)*G747+SQRT(1-Inputs!$B$38)*_xlfn.NORM.S.INV(RAND())</f>
        <v>-5.5182839774754272E-2</v>
      </c>
      <c r="AO747" s="23">
        <f ca="1">SQRT(Inputs!$B$38)*H747+SQRT(1-Inputs!$B$38)*_xlfn.NORM.S.INV(RAND())</f>
        <v>0.36722252806197209</v>
      </c>
      <c r="AP747" s="23">
        <f ca="1">SQRT(Inputs!$B$38)*I747+SQRT(1-Inputs!$B$38)*_xlfn.NORM.S.INV(RAND())</f>
        <v>0.92436641069179692</v>
      </c>
      <c r="AQ747" s="23">
        <f ca="1">SQRT(Inputs!$B$38)*J747+SQRT(1-Inputs!$B$38)*_xlfn.NORM.S.INV(RAND())</f>
        <v>-0.87260740865276354</v>
      </c>
      <c r="AR747" s="23">
        <f ca="1">SQRT(Inputs!$B$38)*K747+SQRT(1-Inputs!$B$38)*_xlfn.NORM.S.INV(RAND())</f>
        <v>-0.41104477313029358</v>
      </c>
      <c r="AS747" s="23">
        <f ca="1">SQRT(Inputs!$B$38)*L747+SQRT(1-Inputs!$B$38)*_xlfn.NORM.S.INV(RAND())</f>
        <v>0.89340888720781897</v>
      </c>
      <c r="AT747" s="23">
        <f ca="1">SQRT(Inputs!$B$38)*M747+SQRT(1-Inputs!$B$38)*_xlfn.NORM.S.INV(RAND())</f>
        <v>-0.28020216564496175</v>
      </c>
      <c r="AU747" s="15">
        <f ca="1">Inputs!$B$6*EXP($B$8-0.5*C$5^2+C$5*N747)</f>
        <v>5700.5105352543669</v>
      </c>
      <c r="AV747" s="15">
        <f t="shared" ca="1" si="401"/>
        <v>6380.2370158438125</v>
      </c>
      <c r="AW747" s="15">
        <f t="shared" ca="1" si="402"/>
        <v>7622.5270923308308</v>
      </c>
      <c r="AX747" s="15">
        <f t="shared" ca="1" si="403"/>
        <v>8861.3455226355873</v>
      </c>
      <c r="AY747" s="15">
        <f t="shared" ca="1" si="404"/>
        <v>10124.519329717776</v>
      </c>
      <c r="AZ747" s="15">
        <f t="shared" ca="1" si="405"/>
        <v>12570.298331335991</v>
      </c>
      <c r="BA747" s="15">
        <f t="shared" ca="1" si="406"/>
        <v>15567.968434450646</v>
      </c>
      <c r="BB747" s="15">
        <f t="shared" ca="1" si="407"/>
        <v>21086.977362118549</v>
      </c>
      <c r="BC747" s="15">
        <f t="shared" ca="1" si="408"/>
        <v>25680.245888075795</v>
      </c>
      <c r="BD747" s="15">
        <f t="shared" ca="1" si="409"/>
        <v>32522.503332742108</v>
      </c>
      <c r="BE747" s="15">
        <f t="shared" ca="1" si="410"/>
        <v>44631.325104336152</v>
      </c>
      <c r="BF747" s="15">
        <f ca="1">Inputs!$B$13*EXP($B$9-0.5*C$6^2+C$6*Y747)</f>
        <v>18559.894061133065</v>
      </c>
      <c r="BG747" s="15">
        <f t="shared" ca="1" si="411"/>
        <v>21204.541865802679</v>
      </c>
      <c r="BH747" s="15">
        <f t="shared" ca="1" si="412"/>
        <v>27124.986580747518</v>
      </c>
      <c r="BI747" s="15">
        <f t="shared" ca="1" si="413"/>
        <v>29884.510979897055</v>
      </c>
      <c r="BJ747" s="15">
        <f t="shared" ca="1" si="414"/>
        <v>33251.912768043738</v>
      </c>
      <c r="BK747" s="15">
        <f t="shared" ca="1" si="415"/>
        <v>53998.673884911725</v>
      </c>
      <c r="BL747" s="15">
        <f t="shared" ca="1" si="416"/>
        <v>56535.07427543489</v>
      </c>
      <c r="BM747" s="15">
        <f t="shared" ca="1" si="417"/>
        <v>61955.768289711748</v>
      </c>
      <c r="BN747" s="15">
        <f t="shared" ca="1" si="418"/>
        <v>79114.157566392707</v>
      </c>
      <c r="BO747" s="15">
        <f t="shared" ca="1" si="419"/>
        <v>107604.56531993378</v>
      </c>
      <c r="BP747" s="15">
        <f t="shared" ca="1" si="420"/>
        <v>130946.197830365</v>
      </c>
      <c r="BQ747" s="15">
        <f ca="1">Inputs!$B$20*EXP($B$10-0.5*C$7^2+C$7*AJ747)</f>
        <v>6669.0203061131606</v>
      </c>
      <c r="BR747" s="15">
        <f t="shared" ca="1" si="421"/>
        <v>7031.9392421379562</v>
      </c>
      <c r="BS747" s="15">
        <f t="shared" ca="1" si="422"/>
        <v>8747.9046787933094</v>
      </c>
      <c r="BT747" s="15">
        <f t="shared" ca="1" si="423"/>
        <v>11227.567473039753</v>
      </c>
      <c r="BU747" s="15">
        <f t="shared" ca="1" si="424"/>
        <v>15353.675556347283</v>
      </c>
      <c r="BV747" s="15">
        <f t="shared" ca="1" si="425"/>
        <v>23203.889857441216</v>
      </c>
      <c r="BW747" s="15">
        <f t="shared" ca="1" si="426"/>
        <v>39376.678699824435</v>
      </c>
      <c r="BX747" s="15">
        <f t="shared" ca="1" si="427"/>
        <v>46235.764931893864</v>
      </c>
      <c r="BY747" s="15">
        <f t="shared" ca="1" si="428"/>
        <v>59884.522341584103</v>
      </c>
      <c r="BZ747" s="15">
        <f t="shared" ca="1" si="429"/>
        <v>99024.714751756357</v>
      </c>
      <c r="CA747" s="15">
        <f t="shared" ca="1" si="430"/>
        <v>132343.20443317568</v>
      </c>
      <c r="CB747" s="15">
        <f ca="1">(AU747*DCF!C$10-DCF!C$5*MAX(AU747*DCF!C$10,0)-MAX(AU747-Inputs!$B$6,0)/Inputs!$B$10)*DCF!C$6</f>
        <v>1037.8102989502684</v>
      </c>
      <c r="CC747" s="15">
        <f ca="1">(AV747*DCF!D$10-DCF!D$5*MAX(AV747*DCF!D$10,0)-MAX(AV747-AU747,0)/Inputs!$B$10)*DCF!D$6</f>
        <v>1389.4060353390166</v>
      </c>
      <c r="CD747" s="15">
        <f ca="1">(AW747*DCF!E$10-DCF!E$5*MAX(AW747*DCF!E$10,0)-MAX(AW747-AV747,0)/Inputs!$B$10)*DCF!E$6</f>
        <v>1480.1049946595069</v>
      </c>
      <c r="CE747" s="15">
        <f ca="1">(AX747*DCF!F$10-DCF!F$5*MAX(AX747*DCF!F$10,0)-MAX(AX747-AW747,0)/Inputs!$B$10)*DCF!F$6</f>
        <v>1676.6502039781992</v>
      </c>
      <c r="CF747" s="15">
        <f ca="1">(AY747*DCF!G$10-DCF!G$5*MAX(AY747*DCF!G$10,0)-MAX(AY747-AX747,0)/Inputs!$B$10)*DCF!G$6</f>
        <v>1843.2505935486695</v>
      </c>
      <c r="CG747" s="15">
        <f ca="1">(AZ747*DCF!H$10-DCF!H$5*MAX(AZ747*DCF!H$10,0)-MAX(AZ747-AY747,0)/Inputs!$B$10)*DCF!H$6</f>
        <v>2006.2405293532695</v>
      </c>
      <c r="CH747" s="15">
        <f ca="1">(BA747*DCF!I$10-DCF!I$5*MAX(BA747*DCF!I$10,0)-MAX(BA747-AZ747,0)/Inputs!$B$10)*DCF!I$6</f>
        <v>2351.9769859771463</v>
      </c>
      <c r="CI747" s="15">
        <f ca="1">(BB747*DCF!J$10-DCF!J$5*MAX(BB747*DCF!J$10,0)-MAX(BB747-BA747,0)/Inputs!$B$10)*DCF!J$6</f>
        <v>2782.2593869455945</v>
      </c>
      <c r="CJ747" s="15">
        <f ca="1">(BC747*DCF!K$10-DCF!K$5*MAX(BC747*DCF!K$10,0)-MAX(BC747-BB747,0)/Inputs!$B$10)*DCF!K$6</f>
        <v>3491.1194896190573</v>
      </c>
      <c r="CK747" s="15">
        <f ca="1">(BD747*DCF!L$10-DCF!L$5*MAX(BD747*DCF!L$10,0)-MAX(BD747-BC747,0)/Inputs!$B$10)*DCF!L$6</f>
        <v>4020.197276036331</v>
      </c>
      <c r="CL747" s="15">
        <f ca="1">(BE747*DCF!M$10-DCF!M$5*MAX(BE747*DCF!M$10,0)-MAX(BE747-BD747,0)/Inputs!$B$10)*DCF!M$6</f>
        <v>4851.5290936048395</v>
      </c>
      <c r="CM747" s="15">
        <f ca="1">(BF747*DCF!C$28-DCF!C$5*MAX(BF747*DCF!C$28,0)-MAX(BF747-Inputs!$B$13,0)/Inputs!$B$17)*DCF!C$6</f>
        <v>4007.800429404836</v>
      </c>
      <c r="CN747" s="15">
        <f ca="1">(BG747*DCF!D$28-DCF!D$5*MAX(BG747*DCF!D$28,0)-MAX(BG747-BF747,0)/Inputs!$B$17)*DCF!D$6</f>
        <v>5681.0020041703056</v>
      </c>
      <c r="CO747" s="15">
        <f ca="1">(BH747*DCF!E$28-DCF!E$5*MAX(BH747*DCF!E$28,0)-MAX(BH747-BG747,0)/Inputs!$B$17)*DCF!E$6</f>
        <v>6515.4410395240138</v>
      </c>
      <c r="CP747" s="15">
        <f ca="1">(BI747*DCF!F$28-DCF!F$5*MAX(BI747*DCF!F$28,0)-MAX(BI747-BH747,0)/Inputs!$B$17)*DCF!F$6</f>
        <v>7610.4425127725071</v>
      </c>
      <c r="CQ747" s="15">
        <f ca="1">(BJ747*DCF!G$28-DCF!G$5*MAX(BJ747*DCF!G$28,0)-MAX(BJ747-BI747,0)/Inputs!$B$17)*DCF!G$6</f>
        <v>8061.0973343056903</v>
      </c>
      <c r="CR747" s="15">
        <f ca="1">(BK747*DCF!H$28-DCF!H$5*MAX(BK747*DCF!H$28,0)-MAX(BK747-BJ747,0)/Inputs!$B$17)*DCF!H$6</f>
        <v>10131.003354653891</v>
      </c>
      <c r="CS747" s="15">
        <f ca="1">(BL747*DCF!I$28-DCF!I$5*MAX(BL747*DCF!I$28,0)-MAX(BL747-BK747,0)/Inputs!$B$17)*DCF!I$6</f>
        <v>12930.343203382576</v>
      </c>
      <c r="CT747" s="15">
        <f ca="1">(BM747*DCF!J$28-DCF!J$5*MAX(BM747*DCF!J$28,0)-MAX(BM747-BL747,0)/Inputs!$B$17)*DCF!J$6</f>
        <v>13102.539929293564</v>
      </c>
      <c r="CU747" s="15">
        <f ca="1">(BN747*DCF!K$28-DCF!K$5*MAX(BN747*DCF!K$28,0)-MAX(BN747-BM747,0)/Inputs!$B$17)*DCF!K$6</f>
        <v>14605.909433161929</v>
      </c>
      <c r="CV747" s="15">
        <f ca="1">(BO747*DCF!L$28-DCF!L$5*MAX(BO747*DCF!L$28,0)-MAX(BO747-BN747,0)/Inputs!$B$17)*DCF!L$6</f>
        <v>18245.632242891381</v>
      </c>
      <c r="CW747" s="15">
        <f ca="1">(BP747*DCF!M$28-DCF!M$5*MAX(BP747*DCF!M$28,0)-MAX(BP747-BO747,0)/Inputs!$B$17)*DCF!M$6</f>
        <v>22197.746423379907</v>
      </c>
      <c r="CX747" s="15">
        <f ca="1">(BQ747*DCF!C$46-DCF!C$5*MAX(BQ747*DCF!C$46,0)-MAX(BQ747-Inputs!$B$20,0)/Inputs!$B$24)*DCF!C$6</f>
        <v>-3142.0464014640834</v>
      </c>
      <c r="CY747" s="15">
        <f ca="1">(BR747*DCF!D$46-DCF!D$5*MAX(BR747*DCF!D$46,0)-MAX(BR747-BQ747,0)/Inputs!$B$24)*DCF!D$6</f>
        <v>-1355.0425391910896</v>
      </c>
      <c r="CZ747" s="15">
        <f ca="1">(BS747*DCF!E$46-DCF!E$5*MAX(BS747*DCF!E$46,0)-MAX(BS747-BR747,0)/Inputs!$B$24)*DCF!E$6</f>
        <v>-1710.8412948603477</v>
      </c>
      <c r="DA747" s="15">
        <f ca="1">(BT747*DCF!F$46-DCF!F$5*MAX(BT747*DCF!F$46,0)-MAX(BT747-BS747,0)/Inputs!$B$24)*DCF!F$6</f>
        <v>-1720.5860609890681</v>
      </c>
      <c r="DB747" s="15">
        <f ca="1">(BU747*DCF!G$46-DCF!G$5*MAX(BU747*DCF!G$46,0)-MAX(BU747-BT747,0)/Inputs!$B$24)*DCF!G$6</f>
        <v>-1904.4085478396189</v>
      </c>
      <c r="DC747" s="15">
        <f ca="1">(BV747*DCF!H$46-DCF!H$5*MAX(BV747*DCF!H$46,0)-MAX(BV747-BU747,0)/Inputs!$B$24)*DCF!H$6</f>
        <v>-2439.4059950038959</v>
      </c>
      <c r="DD747" s="15">
        <f ca="1">(BW747*DCF!I$46-DCF!I$5*MAX(BW747*DCF!I$46,0)-MAX(BW747-BV747,0)/Inputs!$B$24)*DCF!I$6</f>
        <v>-3733.1623676343952</v>
      </c>
      <c r="DE747" s="15">
        <f ca="1">(BX747*DCF!J$46-DCF!J$5*MAX(BX747*DCF!J$46,0)-MAX(BX747-BW747,0)/Inputs!$B$24)*DCF!J$6</f>
        <v>120.54483700538906</v>
      </c>
      <c r="DF747" s="15">
        <f ca="1">(BY747*DCF!K$46-DCF!K$5*MAX(BY747*DCF!K$46,0)-MAX(BY747-BX747,0)/Inputs!$B$24)*DCF!K$6</f>
        <v>77.221578218813917</v>
      </c>
      <c r="DG747" s="15">
        <f ca="1">(BZ747*DCF!L$46-DCF!L$5*MAX(BZ747*DCF!L$46,0)-MAX(BZ747-BY747,0)/Inputs!$B$24)*DCF!L$6</f>
        <v>-2012.4348076408526</v>
      </c>
      <c r="DH747" s="15">
        <f ca="1">(CA747*DCF!M$46-DCF!M$5*MAX(CA747*DCF!M$46,0)-MAX(CA747-BZ747,0)/Inputs!$B$24)*DCF!M$6</f>
        <v>3409.7509149080406</v>
      </c>
      <c r="DI747" s="15">
        <f ca="1">SUM(CB747:CL747)+BE747*DCF!M$10*(1+Inputs!$B$30)*(1-Inputs!$B$33)*(1-Inputs!$B$30/Inputs!$B$31)/(Inputs!$B$29-Inputs!$B$30)*DCF!M$6</f>
        <v>151140.11284155477</v>
      </c>
      <c r="DJ747" s="15">
        <f ca="1">SUM(CM747:CW747)+BP747*DCF!M$28*(1+Inputs!$B$30)*(1-Inputs!$B$33)*(1-Inputs!$B$30/Inputs!$B$31)/(Inputs!$B$29-Inputs!$B$30)*DCF!M$6</f>
        <v>608988.95810175384</v>
      </c>
      <c r="DK747" s="15">
        <f ca="1">SUM(CX747:DH747)+CA747*DCF!M$46*(1+Inputs!$B$30)*(1-Inputs!$B$33)*(1-Inputs!$B$30/Inputs!$B$31)/(Inputs!$B$29-Inputs!$B$30)*DCF!M$6</f>
        <v>190207.86042397117</v>
      </c>
      <c r="DM747" s="15">
        <f ca="1">DI747+DJ747+DK747+Inputs!$B$34+Inputs!$B$36-Inputs!$B$35</f>
        <v>1027187.93136728</v>
      </c>
    </row>
    <row r="748" spans="1:117" x14ac:dyDescent="0.75">
      <c r="A748" s="11">
        <v>735</v>
      </c>
      <c r="C748" s="23">
        <f t="shared" ca="1" si="433"/>
        <v>8.9526907095113573E-2</v>
      </c>
      <c r="D748" s="23">
        <f t="shared" ca="1" si="433"/>
        <v>-0.78088280728208082</v>
      </c>
      <c r="E748" s="23">
        <f t="shared" ca="1" si="433"/>
        <v>0.80421903619903101</v>
      </c>
      <c r="F748" s="23">
        <f t="shared" ca="1" si="433"/>
        <v>-0.56409991904066492</v>
      </c>
      <c r="G748" s="23">
        <f t="shared" ca="1" si="433"/>
        <v>-0.91350940118388568</v>
      </c>
      <c r="H748" s="23">
        <f t="shared" ca="1" si="433"/>
        <v>1.417346591527918</v>
      </c>
      <c r="I748" s="23">
        <f t="shared" ca="1" si="433"/>
        <v>-1.053229761528476</v>
      </c>
      <c r="J748" s="23">
        <f t="shared" ca="1" si="433"/>
        <v>-1.8041237455411421</v>
      </c>
      <c r="K748" s="23">
        <f t="shared" ca="1" si="433"/>
        <v>0.37378334600456131</v>
      </c>
      <c r="L748" s="23">
        <f t="shared" ca="1" si="433"/>
        <v>0.80555316360092466</v>
      </c>
      <c r="M748" s="23">
        <f t="shared" ca="1" si="433"/>
        <v>-1.4716124408526392</v>
      </c>
      <c r="N748" s="23">
        <f ca="1">SQRT(Inputs!$B$38)*C748+SQRT(1-Inputs!$B$38)*_xlfn.NORM.S.INV(RAND())</f>
        <v>-0.56485881538148341</v>
      </c>
      <c r="O748" s="23">
        <f ca="1">SQRT(Inputs!$B$38)*D748+SQRT(1-Inputs!$B$38)*_xlfn.NORM.S.INV(RAND())</f>
        <v>-0.94214395998263067</v>
      </c>
      <c r="P748" s="23">
        <f ca="1">SQRT(Inputs!$B$38)*E748+SQRT(1-Inputs!$B$38)*_xlfn.NORM.S.INV(RAND())</f>
        <v>-0.95600524871641057</v>
      </c>
      <c r="Q748" s="23">
        <f ca="1">SQRT(Inputs!$B$38)*F748+SQRT(1-Inputs!$B$38)*_xlfn.NORM.S.INV(RAND())</f>
        <v>0.44717518465903683</v>
      </c>
      <c r="R748" s="23">
        <f ca="1">SQRT(Inputs!$B$38)*G748+SQRT(1-Inputs!$B$38)*_xlfn.NORM.S.INV(RAND())</f>
        <v>1.0784261769504679</v>
      </c>
      <c r="S748" s="23">
        <f ca="1">SQRT(Inputs!$B$38)*H748+SQRT(1-Inputs!$B$38)*_xlfn.NORM.S.INV(RAND())</f>
        <v>1.0253217731964954</v>
      </c>
      <c r="T748" s="23">
        <f ca="1">SQRT(Inputs!$B$38)*I748+SQRT(1-Inputs!$B$38)*_xlfn.NORM.S.INV(RAND())</f>
        <v>-0.82049063441695269</v>
      </c>
      <c r="U748" s="23">
        <f ca="1">SQRT(Inputs!$B$38)*J748+SQRT(1-Inputs!$B$38)*_xlfn.NORM.S.INV(RAND())</f>
        <v>-0.71730733446238704</v>
      </c>
      <c r="V748" s="23">
        <f ca="1">SQRT(Inputs!$B$38)*K748+SQRT(1-Inputs!$B$38)*_xlfn.NORM.S.INV(RAND())</f>
        <v>0.4133951698040465</v>
      </c>
      <c r="W748" s="23">
        <f ca="1">SQRT(Inputs!$B$38)*L748+SQRT(1-Inputs!$B$38)*_xlfn.NORM.S.INV(RAND())</f>
        <v>0.66762421840410702</v>
      </c>
      <c r="X748" s="23">
        <f ca="1">SQRT(Inputs!$B$38)*M748+SQRT(1-Inputs!$B$38)*_xlfn.NORM.S.INV(RAND())</f>
        <v>-4.9805709636572271E-2</v>
      </c>
      <c r="Y748" s="23">
        <f ca="1">SQRT(Inputs!$B$38)*C748+SQRT(1-Inputs!$B$38)*_xlfn.NORM.S.INV(RAND())</f>
        <v>0.24087226918318153</v>
      </c>
      <c r="Z748" s="23">
        <f ca="1">SQRT(Inputs!$B$38)*D748+SQRT(1-Inputs!$B$38)*_xlfn.NORM.S.INV(RAND())</f>
        <v>0.38030236128810724</v>
      </c>
      <c r="AA748" s="23">
        <f ca="1">SQRT(Inputs!$B$38)*E748+SQRT(1-Inputs!$B$38)*_xlfn.NORM.S.INV(RAND())</f>
        <v>0.85940499769845657</v>
      </c>
      <c r="AB748" s="23">
        <f ca="1">SQRT(Inputs!$B$38)*F748+SQRT(1-Inputs!$B$38)*_xlfn.NORM.S.INV(RAND())</f>
        <v>0.40130784580895906</v>
      </c>
      <c r="AC748" s="23">
        <f ca="1">SQRT(Inputs!$B$38)*G748+SQRT(1-Inputs!$B$38)*_xlfn.NORM.S.INV(RAND())</f>
        <v>-0.5308275289199631</v>
      </c>
      <c r="AD748" s="23">
        <f ca="1">SQRT(Inputs!$B$38)*H748+SQRT(1-Inputs!$B$38)*_xlfn.NORM.S.INV(RAND())</f>
        <v>1.9772673184166334</v>
      </c>
      <c r="AE748" s="23">
        <f ca="1">SQRT(Inputs!$B$38)*I748+SQRT(1-Inputs!$B$38)*_xlfn.NORM.S.INV(RAND())</f>
        <v>-1.4659030120822849</v>
      </c>
      <c r="AF748" s="23">
        <f ca="1">SQRT(Inputs!$B$38)*J748+SQRT(1-Inputs!$B$38)*_xlfn.NORM.S.INV(RAND())</f>
        <v>-0.12386506184687773</v>
      </c>
      <c r="AG748" s="23">
        <f ca="1">SQRT(Inputs!$B$38)*K748+SQRT(1-Inputs!$B$38)*_xlfn.NORM.S.INV(RAND())</f>
        <v>-1.2111201289255211</v>
      </c>
      <c r="AH748" s="23">
        <f ca="1">SQRT(Inputs!$B$38)*L748+SQRT(1-Inputs!$B$38)*_xlfn.NORM.S.INV(RAND())</f>
        <v>1.1674171619249034</v>
      </c>
      <c r="AI748" s="23">
        <f ca="1">SQRT(Inputs!$B$38)*M748+SQRT(1-Inputs!$B$38)*_xlfn.NORM.S.INV(RAND())</f>
        <v>-2.2881497520129002</v>
      </c>
      <c r="AJ748" s="23">
        <f ca="1">SQRT(Inputs!$B$38)*C748+SQRT(1-Inputs!$B$38)*_xlfn.NORM.S.INV(RAND())</f>
        <v>0.77897493783387051</v>
      </c>
      <c r="AK748" s="23">
        <f ca="1">SQRT(Inputs!$B$38)*D748+SQRT(1-Inputs!$B$38)*_xlfn.NORM.S.INV(RAND())</f>
        <v>-0.17485530557643103</v>
      </c>
      <c r="AL748" s="23">
        <f ca="1">SQRT(Inputs!$B$38)*E748+SQRT(1-Inputs!$B$38)*_xlfn.NORM.S.INV(RAND())</f>
        <v>3.5616817239107279</v>
      </c>
      <c r="AM748" s="23">
        <f ca="1">SQRT(Inputs!$B$38)*F748+SQRT(1-Inputs!$B$38)*_xlfn.NORM.S.INV(RAND())</f>
        <v>-0.79716318703358557</v>
      </c>
      <c r="AN748" s="23">
        <f ca="1">SQRT(Inputs!$B$38)*G748+SQRT(1-Inputs!$B$38)*_xlfn.NORM.S.INV(RAND())</f>
        <v>-0.60759596726727583</v>
      </c>
      <c r="AO748" s="23">
        <f ca="1">SQRT(Inputs!$B$38)*H748+SQRT(1-Inputs!$B$38)*_xlfn.NORM.S.INV(RAND())</f>
        <v>1.8319364375433866</v>
      </c>
      <c r="AP748" s="23">
        <f ca="1">SQRT(Inputs!$B$38)*I748+SQRT(1-Inputs!$B$38)*_xlfn.NORM.S.INV(RAND())</f>
        <v>-2.2284749045221823</v>
      </c>
      <c r="AQ748" s="23">
        <f ca="1">SQRT(Inputs!$B$38)*J748+SQRT(1-Inputs!$B$38)*_xlfn.NORM.S.INV(RAND())</f>
        <v>-2.4350525546506185E-2</v>
      </c>
      <c r="AR748" s="23">
        <f ca="1">SQRT(Inputs!$B$38)*K748+SQRT(1-Inputs!$B$38)*_xlfn.NORM.S.INV(RAND())</f>
        <v>0.50709727842471808</v>
      </c>
      <c r="AS748" s="23">
        <f ca="1">SQRT(Inputs!$B$38)*L748+SQRT(1-Inputs!$B$38)*_xlfn.NORM.S.INV(RAND())</f>
        <v>0.49012869042002893</v>
      </c>
      <c r="AT748" s="23">
        <f ca="1">SQRT(Inputs!$B$38)*M748+SQRT(1-Inputs!$B$38)*_xlfn.NORM.S.INV(RAND())</f>
        <v>-0.56250697191176924</v>
      </c>
      <c r="AU748" s="15">
        <f ca="1">Inputs!$B$6*EXP($B$8-0.5*C$5^2+C$5*N748)</f>
        <v>4528.6401357519053</v>
      </c>
      <c r="AV748" s="15">
        <f t="shared" ca="1" si="401"/>
        <v>4799.344137035906</v>
      </c>
      <c r="AW748" s="15">
        <f t="shared" ca="1" si="402"/>
        <v>5143.9835704946017</v>
      </c>
      <c r="AX748" s="15">
        <f t="shared" ca="1" si="403"/>
        <v>6641.1335003220356</v>
      </c>
      <c r="AY748" s="15">
        <f t="shared" ca="1" si="404"/>
        <v>9205.5099096527301</v>
      </c>
      <c r="AZ748" s="15">
        <f t="shared" ca="1" si="405"/>
        <v>12604.312178664826</v>
      </c>
      <c r="BA748" s="15">
        <f t="shared" ca="1" si="406"/>
        <v>14155.198646921881</v>
      </c>
      <c r="BB748" s="15">
        <f t="shared" ca="1" si="407"/>
        <v>16128.506299699127</v>
      </c>
      <c r="BC748" s="15">
        <f t="shared" ca="1" si="408"/>
        <v>20557.510551178453</v>
      </c>
      <c r="BD748" s="15">
        <f t="shared" ca="1" si="409"/>
        <v>26807.707151716339</v>
      </c>
      <c r="BE748" s="15">
        <f t="shared" ca="1" si="410"/>
        <v>32700.729345434673</v>
      </c>
      <c r="BF748" s="15">
        <f ca="1">Inputs!$B$13*EXP($B$9-0.5*C$6^2+C$6*Y748)</f>
        <v>14507.508213279736</v>
      </c>
      <c r="BG748" s="15">
        <f t="shared" ca="1" si="411"/>
        <v>18936.686732702503</v>
      </c>
      <c r="BH748" s="15">
        <f t="shared" ca="1" si="412"/>
        <v>26681.705588688674</v>
      </c>
      <c r="BI748" s="15">
        <f t="shared" ca="1" si="413"/>
        <v>34743.562708741694</v>
      </c>
      <c r="BJ748" s="15">
        <f t="shared" ca="1" si="414"/>
        <v>39455.821241490747</v>
      </c>
      <c r="BK748" s="15">
        <f t="shared" ca="1" si="415"/>
        <v>63383.176843260087</v>
      </c>
      <c r="BL748" s="15">
        <f t="shared" ca="1" si="416"/>
        <v>64387.877858883607</v>
      </c>
      <c r="BM748" s="15">
        <f t="shared" ca="1" si="417"/>
        <v>77938.055574654834</v>
      </c>
      <c r="BN748" s="15">
        <f t="shared" ca="1" si="418"/>
        <v>82904.643674903898</v>
      </c>
      <c r="BO748" s="15">
        <f t="shared" ca="1" si="419"/>
        <v>116831.02916124572</v>
      </c>
      <c r="BP748" s="15">
        <f t="shared" ca="1" si="420"/>
        <v>110959.38696852601</v>
      </c>
      <c r="BQ748" s="15">
        <f ca="1">Inputs!$B$20*EXP($B$10-0.5*C$7^2+C$7*AJ748)</f>
        <v>5654.5601834873978</v>
      </c>
      <c r="BR748" s="15">
        <f t="shared" ca="1" si="421"/>
        <v>7258.0652607669781</v>
      </c>
      <c r="BS748" s="15">
        <f t="shared" ca="1" si="422"/>
        <v>27643.923733569205</v>
      </c>
      <c r="BT748" s="15">
        <f t="shared" ca="1" si="423"/>
        <v>30922.537595714151</v>
      </c>
      <c r="BU748" s="15">
        <f t="shared" ca="1" si="424"/>
        <v>36995.664218633072</v>
      </c>
      <c r="BV748" s="15">
        <f t="shared" ca="1" si="425"/>
        <v>77770.616696457306</v>
      </c>
      <c r="BW748" s="15">
        <f t="shared" ca="1" si="426"/>
        <v>67715.899870582245</v>
      </c>
      <c r="BX748" s="15">
        <f t="shared" ca="1" si="427"/>
        <v>94250.343584652364</v>
      </c>
      <c r="BY748" s="15">
        <f t="shared" ca="1" si="428"/>
        <v>145515.4393543211</v>
      </c>
      <c r="BZ748" s="15">
        <f t="shared" ca="1" si="429"/>
        <v>223429.7477228551</v>
      </c>
      <c r="CA748" s="15">
        <f t="shared" ca="1" si="430"/>
        <v>283996.06112783548</v>
      </c>
      <c r="CB748" s="15">
        <f ca="1">(AU748*DCF!C$10-DCF!C$5*MAX(AU748*DCF!C$10,0)-MAX(AU748-Inputs!$B$6,0)/Inputs!$B$10)*DCF!C$6</f>
        <v>1046.1659437738649</v>
      </c>
      <c r="CC748" s="15">
        <f ca="1">(AV748*DCF!D$10-DCF!D$5*MAX(AV748*DCF!D$10,0)-MAX(AV748-AU748,0)/Inputs!$B$10)*DCF!D$6</f>
        <v>1103.8035330271671</v>
      </c>
      <c r="CD748" s="15">
        <f ca="1">(AW748*DCF!E$10-DCF!E$5*MAX(AW748*DCF!E$10,0)-MAX(AW748-AV748,0)/Inputs!$B$10)*DCF!E$6</f>
        <v>1110.0368485885458</v>
      </c>
      <c r="CE748" s="15">
        <f ca="1">(AX748*DCF!F$10-DCF!F$5*MAX(AX748*DCF!F$10,0)-MAX(AX748-AW748,0)/Inputs!$B$10)*DCF!F$6</f>
        <v>1138.2290775601791</v>
      </c>
      <c r="CF748" s="15">
        <f ca="1">(AY748*DCF!G$10-DCF!G$5*MAX(AY748*DCF!G$10,0)-MAX(AY748-AX748,0)/Inputs!$B$10)*DCF!G$6</f>
        <v>1403.7844051574509</v>
      </c>
      <c r="CG748" s="15">
        <f ca="1">(AZ748*DCF!H$10-DCF!H$5*MAX(AZ748*DCF!H$10,0)-MAX(AZ748-AY748,0)/Inputs!$B$10)*DCF!H$6</f>
        <v>1843.6179758827052</v>
      </c>
      <c r="CH748" s="15">
        <f ca="1">(BA748*DCF!I$10-DCF!I$5*MAX(BA748*DCF!I$10,0)-MAX(BA748-AZ748,0)/Inputs!$B$10)*DCF!I$6</f>
        <v>2331.2386906264687</v>
      </c>
      <c r="CI748" s="15">
        <f ca="1">(BB748*DCF!J$10-DCF!J$5*MAX(BB748*DCF!J$10,0)-MAX(BB748-BA748,0)/Inputs!$B$10)*DCF!J$6</f>
        <v>2468.6668471159237</v>
      </c>
      <c r="CJ748" s="15">
        <f ca="1">(BC748*DCF!K$10-DCF!K$5*MAX(BC748*DCF!K$10,0)-MAX(BC748-BB748,0)/Inputs!$B$10)*DCF!K$6</f>
        <v>2689.4358698462361</v>
      </c>
      <c r="CK748" s="15">
        <f ca="1">(BD748*DCF!L$10-DCF!L$5*MAX(BD748*DCF!L$10,0)-MAX(BD748-BC748,0)/Inputs!$B$10)*DCF!L$6</f>
        <v>3234.8603930065983</v>
      </c>
      <c r="CL748" s="15">
        <f ca="1">(BE748*DCF!M$10-DCF!M$5*MAX(BE748*DCF!M$10,0)-MAX(BE748-BD748,0)/Inputs!$B$10)*DCF!M$6</f>
        <v>3910.5113959615101</v>
      </c>
      <c r="CM748" s="15">
        <f ca="1">(BF748*DCF!C$28-DCF!C$5*MAX(BF748*DCF!C$28,0)-MAX(BF748-Inputs!$B$13,0)/Inputs!$B$17)*DCF!C$6</f>
        <v>3706.9247218074574</v>
      </c>
      <c r="CN748" s="15">
        <f ca="1">(BG748*DCF!D$28-DCF!D$5*MAX(BG748*DCF!D$28,0)-MAX(BG748-BF748,0)/Inputs!$B$17)*DCF!D$6</f>
        <v>4632.3441405738822</v>
      </c>
      <c r="CO748" s="15">
        <f ca="1">(BH748*DCF!E$28-DCF!E$5*MAX(BH748*DCF!E$28,0)-MAX(BH748-BG748,0)/Inputs!$B$17)*DCF!E$6</f>
        <v>6030.2975209816013</v>
      </c>
      <c r="CP748" s="15">
        <f ca="1">(BI748*DCF!F$28-DCF!F$5*MAX(BI748*DCF!F$28,0)-MAX(BI748-BH748,0)/Inputs!$B$17)*DCF!F$6</f>
        <v>7964.173583938079</v>
      </c>
      <c r="CQ748" s="15">
        <f ca="1">(BJ748*DCF!G$28-DCF!G$5*MAX(BJ748*DCF!G$28,0)-MAX(BJ748-BI748,0)/Inputs!$B$17)*DCF!G$6</f>
        <v>9444.5568377797863</v>
      </c>
      <c r="CR748" s="15">
        <f ca="1">(BK748*DCF!H$28-DCF!H$5*MAX(BK748*DCF!H$28,0)-MAX(BK748-BJ748,0)/Inputs!$B$17)*DCF!H$6</f>
        <v>11957.719348745062</v>
      </c>
      <c r="CS748" s="15">
        <f ca="1">(BL748*DCF!I$28-DCF!I$5*MAX(BL748*DCF!I$28,0)-MAX(BL748-BK748,0)/Inputs!$B$17)*DCF!I$6</f>
        <v>14996.799633719171</v>
      </c>
      <c r="CT748" s="15">
        <f ca="1">(BM748*DCF!J$28-DCF!J$5*MAX(BM748*DCF!J$28,0)-MAX(BM748-BL748,0)/Inputs!$B$17)*DCF!J$6</f>
        <v>15590.013655790959</v>
      </c>
      <c r="CU748" s="15">
        <f ca="1">(BN748*DCF!K$28-DCF!K$5*MAX(BN748*DCF!K$28,0)-MAX(BN748-BM748,0)/Inputs!$B$17)*DCF!K$6</f>
        <v>16899.729794155832</v>
      </c>
      <c r="CV748" s="15">
        <f ca="1">(BO748*DCF!L$28-DCF!L$5*MAX(BO748*DCF!L$28,0)-MAX(BO748-BN748,0)/Inputs!$B$17)*DCF!L$6</f>
        <v>19471.415496662124</v>
      </c>
      <c r="CW748" s="15">
        <f ca="1">(BP748*DCF!M$28-DCF!M$5*MAX(BP748*DCF!M$28,0)-MAX(BP748-BO748,0)/Inputs!$B$17)*DCF!M$6</f>
        <v>20877.072873511657</v>
      </c>
      <c r="CX748" s="15">
        <f ca="1">(BQ748*DCF!C$46-DCF!C$5*MAX(BQ748*DCF!C$46,0)-MAX(BQ748-Inputs!$B$20,0)/Inputs!$B$24)*DCF!C$6</f>
        <v>-2439.1871941021232</v>
      </c>
      <c r="CY748" s="15">
        <f ca="1">(BR748*DCF!D$46-DCF!D$5*MAX(BR748*DCF!D$46,0)-MAX(BR748-BQ748,0)/Inputs!$B$24)*DCF!D$6</f>
        <v>-1922.9847859176257</v>
      </c>
      <c r="CZ748" s="15">
        <f ca="1">(BS748*DCF!E$46-DCF!E$5*MAX(BS748*DCF!E$46,0)-MAX(BS748-BR748,0)/Inputs!$B$24)*DCF!E$6</f>
        <v>-11304.486309348446</v>
      </c>
      <c r="DA748" s="15">
        <f ca="1">(BT748*DCF!F$46-DCF!F$5*MAX(BT748*DCF!F$46,0)-MAX(BT748-BS748,0)/Inputs!$B$24)*DCF!F$6</f>
        <v>-3445.8216470139182</v>
      </c>
      <c r="DB748" s="15">
        <f ca="1">(BU748*DCF!G$46-DCF!G$5*MAX(BU748*DCF!G$46,0)-MAX(BU748-BT748,0)/Inputs!$B$24)*DCF!G$6</f>
        <v>-3287.3408554263819</v>
      </c>
      <c r="DC748" s="15">
        <f ca="1">(BV748*DCF!H$46-DCF!H$5*MAX(BV748*DCF!H$46,0)-MAX(BV748-BU748,0)/Inputs!$B$24)*DCF!H$6</f>
        <v>-12670.566650205032</v>
      </c>
      <c r="DD748" s="15">
        <f ca="1">(BW748*DCF!I$46-DCF!I$5*MAX(BW748*DCF!I$46,0)-MAX(BW748-BV748,0)/Inputs!$B$24)*DCF!I$6</f>
        <v>1563.9249523060573</v>
      </c>
      <c r="DE748" s="15">
        <f ca="1">(BX748*DCF!J$46-DCF!J$5*MAX(BX748*DCF!J$46,0)-MAX(BX748-BW748,0)/Inputs!$B$24)*DCF!J$6</f>
        <v>-3082.9597581283024</v>
      </c>
      <c r="DF748" s="15">
        <f ca="1">(BY748*DCF!K$46-DCF!K$5*MAX(BY748*DCF!K$46,0)-MAX(BY748-BX748,0)/Inputs!$B$24)*DCF!K$6</f>
        <v>-4246.2557929423465</v>
      </c>
      <c r="DG748" s="15">
        <f ca="1">(BZ748*DCF!L$46-DCF!L$5*MAX(BZ748*DCF!L$46,0)-MAX(BZ748-BY748,0)/Inputs!$B$24)*DCF!L$6</f>
        <v>-2187.6010931081642</v>
      </c>
      <c r="DH748" s="15">
        <f ca="1">(CA748*DCF!M$46-DCF!M$5*MAX(CA748*DCF!M$46,0)-MAX(CA748-BZ748,0)/Inputs!$B$24)*DCF!M$6</f>
        <v>9602.4131145471129</v>
      </c>
      <c r="DI748" s="15">
        <f ca="1">SUM(CB748:CL748)+BE748*DCF!M$10*(1+Inputs!$B$30)*(1-Inputs!$B$33)*(1-Inputs!$B$30/Inputs!$B$31)/(Inputs!$B$29-Inputs!$B$30)*DCF!M$6</f>
        <v>113286.91317127048</v>
      </c>
      <c r="DJ748" s="15">
        <f ca="1">SUM(CM748:CW748)+BP748*DCF!M$28*(1+Inputs!$B$30)*(1-Inputs!$B$33)*(1-Inputs!$B$30/Inputs!$B$31)/(Inputs!$B$29-Inputs!$B$30)*DCF!M$6</f>
        <v>543306.30256686546</v>
      </c>
      <c r="DK748" s="15">
        <f ca="1">SUM(CX748:DH748)+CA748*DCF!M$46*(1+Inputs!$B$30)*(1-Inputs!$B$33)*(1-Inputs!$B$30/Inputs!$B$31)/(Inputs!$B$29-Inputs!$B$30)*DCF!M$6</f>
        <v>405670.68596837821</v>
      </c>
      <c r="DM748" s="15">
        <f ca="1">DI748+DJ748+DK748+Inputs!$B$34+Inputs!$B$36-Inputs!$B$35</f>
        <v>1139114.9017065142</v>
      </c>
    </row>
    <row r="749" spans="1:117" x14ac:dyDescent="0.75">
      <c r="A749" s="11">
        <v>736</v>
      </c>
      <c r="C749" s="23">
        <f t="shared" ca="1" si="433"/>
        <v>-1.2618078660354282</v>
      </c>
      <c r="D749" s="23">
        <f t="shared" ca="1" si="433"/>
        <v>-0.85850022822493588</v>
      </c>
      <c r="E749" s="23">
        <f t="shared" ca="1" si="433"/>
        <v>2.3093234850753732</v>
      </c>
      <c r="F749" s="23">
        <f t="shared" ca="1" si="433"/>
        <v>0.73945306602078187</v>
      </c>
      <c r="G749" s="23">
        <f t="shared" ca="1" si="433"/>
        <v>-0.52481808497874916</v>
      </c>
      <c r="H749" s="23">
        <f t="shared" ca="1" si="433"/>
        <v>0.76991543806462714</v>
      </c>
      <c r="I749" s="23">
        <f t="shared" ca="1" si="433"/>
        <v>-9.6554886220375502E-2</v>
      </c>
      <c r="J749" s="23">
        <f t="shared" ca="1" si="433"/>
        <v>0.81297210690780242</v>
      </c>
      <c r="K749" s="23">
        <f t="shared" ca="1" si="433"/>
        <v>-0.19759731497122462</v>
      </c>
      <c r="L749" s="23">
        <f t="shared" ca="1" si="433"/>
        <v>0.31814311221211866</v>
      </c>
      <c r="M749" s="23">
        <f t="shared" ca="1" si="433"/>
        <v>1.0089868184055883</v>
      </c>
      <c r="N749" s="23">
        <f ca="1">SQRT(Inputs!$B$38)*C749+SQRT(1-Inputs!$B$38)*_xlfn.NORM.S.INV(RAND())</f>
        <v>-2.0896128739980169</v>
      </c>
      <c r="O749" s="23">
        <f ca="1">SQRT(Inputs!$B$38)*D749+SQRT(1-Inputs!$B$38)*_xlfn.NORM.S.INV(RAND())</f>
        <v>0.29592256159283475</v>
      </c>
      <c r="P749" s="23">
        <f ca="1">SQRT(Inputs!$B$38)*E749+SQRT(1-Inputs!$B$38)*_xlfn.NORM.S.INV(RAND())</f>
        <v>1.2804021182210765</v>
      </c>
      <c r="Q749" s="23">
        <f ca="1">SQRT(Inputs!$B$38)*F749+SQRT(1-Inputs!$B$38)*_xlfn.NORM.S.INV(RAND())</f>
        <v>-2.6110099143065946E-2</v>
      </c>
      <c r="R749" s="23">
        <f ca="1">SQRT(Inputs!$B$38)*G749+SQRT(1-Inputs!$B$38)*_xlfn.NORM.S.INV(RAND())</f>
        <v>-0.61424669148661415</v>
      </c>
      <c r="S749" s="23">
        <f ca="1">SQRT(Inputs!$B$38)*H749+SQRT(1-Inputs!$B$38)*_xlfn.NORM.S.INV(RAND())</f>
        <v>1.2339747538086396</v>
      </c>
      <c r="T749" s="23">
        <f ca="1">SQRT(Inputs!$B$38)*I749+SQRT(1-Inputs!$B$38)*_xlfn.NORM.S.INV(RAND())</f>
        <v>0.82568847879943763</v>
      </c>
      <c r="U749" s="23">
        <f ca="1">SQRT(Inputs!$B$38)*J749+SQRT(1-Inputs!$B$38)*_xlfn.NORM.S.INV(RAND())</f>
        <v>0.89115380215790974</v>
      </c>
      <c r="V749" s="23">
        <f ca="1">SQRT(Inputs!$B$38)*K749+SQRT(1-Inputs!$B$38)*_xlfn.NORM.S.INV(RAND())</f>
        <v>-1.156393468820986</v>
      </c>
      <c r="W749" s="23">
        <f ca="1">SQRT(Inputs!$B$38)*L749+SQRT(1-Inputs!$B$38)*_xlfn.NORM.S.INV(RAND())</f>
        <v>1.0164612338405441</v>
      </c>
      <c r="X749" s="23">
        <f ca="1">SQRT(Inputs!$B$38)*M749+SQRT(1-Inputs!$B$38)*_xlfn.NORM.S.INV(RAND())</f>
        <v>0.36797060136311927</v>
      </c>
      <c r="Y749" s="23">
        <f ca="1">SQRT(Inputs!$B$38)*C749+SQRT(1-Inputs!$B$38)*_xlfn.NORM.S.INV(RAND())</f>
        <v>-1.1888432544158771</v>
      </c>
      <c r="Z749" s="23">
        <f ca="1">SQRT(Inputs!$B$38)*D749+SQRT(1-Inputs!$B$38)*_xlfn.NORM.S.INV(RAND())</f>
        <v>-1.255083756861223</v>
      </c>
      <c r="AA749" s="23">
        <f ca="1">SQRT(Inputs!$B$38)*E749+SQRT(1-Inputs!$B$38)*_xlfn.NORM.S.INV(RAND())</f>
        <v>1.8271389784289922</v>
      </c>
      <c r="AB749" s="23">
        <f ca="1">SQRT(Inputs!$B$38)*F749+SQRT(1-Inputs!$B$38)*_xlfn.NORM.S.INV(RAND())</f>
        <v>-0.25455493210511765</v>
      </c>
      <c r="AC749" s="23">
        <f ca="1">SQRT(Inputs!$B$38)*G749+SQRT(1-Inputs!$B$38)*_xlfn.NORM.S.INV(RAND())</f>
        <v>-2.0959695883843272</v>
      </c>
      <c r="AD749" s="23">
        <f ca="1">SQRT(Inputs!$B$38)*H749+SQRT(1-Inputs!$B$38)*_xlfn.NORM.S.INV(RAND())</f>
        <v>-0.3854994539343487</v>
      </c>
      <c r="AE749" s="23">
        <f ca="1">SQRT(Inputs!$B$38)*I749+SQRT(1-Inputs!$B$38)*_xlfn.NORM.S.INV(RAND())</f>
        <v>-0.27046185022338703</v>
      </c>
      <c r="AF749" s="23">
        <f ca="1">SQRT(Inputs!$B$38)*J749+SQRT(1-Inputs!$B$38)*_xlfn.NORM.S.INV(RAND())</f>
        <v>1.4074929064472039</v>
      </c>
      <c r="AG749" s="23">
        <f ca="1">SQRT(Inputs!$B$38)*K749+SQRT(1-Inputs!$B$38)*_xlfn.NORM.S.INV(RAND())</f>
        <v>-1.0507274340900565</v>
      </c>
      <c r="AH749" s="23">
        <f ca="1">SQRT(Inputs!$B$38)*L749+SQRT(1-Inputs!$B$38)*_xlfn.NORM.S.INV(RAND())</f>
        <v>-0.82487533631570098</v>
      </c>
      <c r="AI749" s="23">
        <f ca="1">SQRT(Inputs!$B$38)*M749+SQRT(1-Inputs!$B$38)*_xlfn.NORM.S.INV(RAND())</f>
        <v>1.7323124643950822</v>
      </c>
      <c r="AJ749" s="23">
        <f ca="1">SQRT(Inputs!$B$38)*C749+SQRT(1-Inputs!$B$38)*_xlfn.NORM.S.INV(RAND())</f>
        <v>-0.1246104396155221</v>
      </c>
      <c r="AK749" s="23">
        <f ca="1">SQRT(Inputs!$B$38)*D749+SQRT(1-Inputs!$B$38)*_xlfn.NORM.S.INV(RAND())</f>
        <v>-0.83056766867585585</v>
      </c>
      <c r="AL749" s="23">
        <f ca="1">SQRT(Inputs!$B$38)*E749+SQRT(1-Inputs!$B$38)*_xlfn.NORM.S.INV(RAND())</f>
        <v>1.5657706236896662</v>
      </c>
      <c r="AM749" s="23">
        <f ca="1">SQRT(Inputs!$B$38)*F749+SQRT(1-Inputs!$B$38)*_xlfn.NORM.S.INV(RAND())</f>
        <v>0.14061595304764962</v>
      </c>
      <c r="AN749" s="23">
        <f ca="1">SQRT(Inputs!$B$38)*G749+SQRT(1-Inputs!$B$38)*_xlfn.NORM.S.INV(RAND())</f>
        <v>0.33536075525765807</v>
      </c>
      <c r="AO749" s="23">
        <f ca="1">SQRT(Inputs!$B$38)*H749+SQRT(1-Inputs!$B$38)*_xlfn.NORM.S.INV(RAND())</f>
        <v>0.96789277755266401</v>
      </c>
      <c r="AP749" s="23">
        <f ca="1">SQRT(Inputs!$B$38)*I749+SQRT(1-Inputs!$B$38)*_xlfn.NORM.S.INV(RAND())</f>
        <v>-0.6487491527500675</v>
      </c>
      <c r="AQ749" s="23">
        <f ca="1">SQRT(Inputs!$B$38)*J749+SQRT(1-Inputs!$B$38)*_xlfn.NORM.S.INV(RAND())</f>
        <v>1.3587230714773681</v>
      </c>
      <c r="AR749" s="23">
        <f ca="1">SQRT(Inputs!$B$38)*K749+SQRT(1-Inputs!$B$38)*_xlfn.NORM.S.INV(RAND())</f>
        <v>0.31003932561705794</v>
      </c>
      <c r="AS749" s="23">
        <f ca="1">SQRT(Inputs!$B$38)*L749+SQRT(1-Inputs!$B$38)*_xlfn.NORM.S.INV(RAND())</f>
        <v>-1.7193356368682211</v>
      </c>
      <c r="AT749" s="23">
        <f ca="1">SQRT(Inputs!$B$38)*M749+SQRT(1-Inputs!$B$38)*_xlfn.NORM.S.INV(RAND())</f>
        <v>1.8021528698847211</v>
      </c>
      <c r="AU749" s="15">
        <f ca="1">Inputs!$B$6*EXP($B$8-0.5*C$5^2+C$5*N749)</f>
        <v>3538.1538332899668</v>
      </c>
      <c r="AV749" s="15">
        <f t="shared" ca="1" si="401"/>
        <v>4498.293238077259</v>
      </c>
      <c r="AW749" s="15">
        <f t="shared" ca="1" si="402"/>
        <v>6518.8357556827905</v>
      </c>
      <c r="AX749" s="15">
        <f t="shared" ca="1" si="403"/>
        <v>7932.9245023599533</v>
      </c>
      <c r="AY749" s="15">
        <f t="shared" ca="1" si="404"/>
        <v>9023.7277450642378</v>
      </c>
      <c r="AZ749" s="15">
        <f t="shared" ca="1" si="405"/>
        <v>12642.587227119715</v>
      </c>
      <c r="BA749" s="15">
        <f t="shared" ca="1" si="406"/>
        <v>16867.73490673659</v>
      </c>
      <c r="BB749" s="15">
        <f t="shared" ca="1" si="407"/>
        <v>22579.899616976338</v>
      </c>
      <c r="BC749" s="15">
        <f t="shared" ca="1" si="408"/>
        <v>24733.699288284748</v>
      </c>
      <c r="BD749" s="15">
        <f t="shared" ca="1" si="409"/>
        <v>33323.327912206936</v>
      </c>
      <c r="BE749" s="15">
        <f t="shared" ca="1" si="410"/>
        <v>42225.184972254057</v>
      </c>
      <c r="BF749" s="15">
        <f ca="1">Inputs!$B$13*EXP($B$9-0.5*C$6^2+C$6*Y749)</f>
        <v>10926.909658072396</v>
      </c>
      <c r="BG749" s="15">
        <f t="shared" ca="1" si="411"/>
        <v>10618.278188491464</v>
      </c>
      <c r="BH749" s="15">
        <f t="shared" ca="1" si="412"/>
        <v>17565.903483744238</v>
      </c>
      <c r="BI749" s="15">
        <f t="shared" ca="1" si="413"/>
        <v>20677.079753571685</v>
      </c>
      <c r="BJ749" s="15">
        <f t="shared" ca="1" si="414"/>
        <v>18738.961884494853</v>
      </c>
      <c r="BK749" s="15">
        <f t="shared" ca="1" si="415"/>
        <v>21822.616400661398</v>
      </c>
      <c r="BL749" s="15">
        <f t="shared" ca="1" si="416"/>
        <v>25883.170341538484</v>
      </c>
      <c r="BM749" s="15">
        <f t="shared" ca="1" si="417"/>
        <v>37894.986842248079</v>
      </c>
      <c r="BN749" s="15">
        <f t="shared" ca="1" si="418"/>
        <v>41092.119016828736</v>
      </c>
      <c r="BO749" s="15">
        <f t="shared" ca="1" si="419"/>
        <v>45936.932599432708</v>
      </c>
      <c r="BP749" s="15">
        <f t="shared" ca="1" si="420"/>
        <v>68800.347225839141</v>
      </c>
      <c r="BQ749" s="15">
        <f ca="1">Inputs!$B$20*EXP($B$10-0.5*C$7^2+C$7*AJ749)</f>
        <v>4104.0580027218484</v>
      </c>
      <c r="BR749" s="15">
        <f t="shared" ca="1" si="421"/>
        <v>4277.57418513421</v>
      </c>
      <c r="BS749" s="15">
        <f t="shared" ca="1" si="422"/>
        <v>9183.8567588169954</v>
      </c>
      <c r="BT749" s="15">
        <f t="shared" ca="1" si="423"/>
        <v>13138.361225057288</v>
      </c>
      <c r="BU749" s="15">
        <f t="shared" ca="1" si="424"/>
        <v>19747.3405701999</v>
      </c>
      <c r="BV749" s="15">
        <f t="shared" ca="1" si="425"/>
        <v>34168.836022167976</v>
      </c>
      <c r="BW749" s="15">
        <f t="shared" ca="1" si="426"/>
        <v>41563.363130005579</v>
      </c>
      <c r="BX749" s="15">
        <f t="shared" ca="1" si="427"/>
        <v>76334.349140055579</v>
      </c>
      <c r="BY749" s="15">
        <f t="shared" ca="1" si="428"/>
        <v>113493.85402097474</v>
      </c>
      <c r="BZ749" s="15">
        <f t="shared" ca="1" si="429"/>
        <v>116092.72903876082</v>
      </c>
      <c r="CA749" s="15">
        <f t="shared" ca="1" si="430"/>
        <v>224629.97952963554</v>
      </c>
      <c r="CB749" s="15">
        <f ca="1">(AU749*DCF!C$10-DCF!C$5*MAX(AU749*DCF!C$10,0)-MAX(AU749-Inputs!$B$6,0)/Inputs!$B$10)*DCF!C$6</f>
        <v>908.63015721406464</v>
      </c>
      <c r="CC749" s="15">
        <f ca="1">(AV749*DCF!D$10-DCF!D$5*MAX(AV749*DCF!D$10,0)-MAX(AV749-AU749,0)/Inputs!$B$10)*DCF!D$6</f>
        <v>862.3236366209369</v>
      </c>
      <c r="CD749" s="15">
        <f ca="1">(AW749*DCF!E$10-DCF!E$5*MAX(AW749*DCF!E$10,0)-MAX(AW749-AV749,0)/Inputs!$B$10)*DCF!E$6</f>
        <v>1049.9855558359611</v>
      </c>
      <c r="CE749" s="15">
        <f ca="1">(AX749*DCF!F$10-DCF!F$5*MAX(AX749*DCF!F$10,0)-MAX(AX749-AW749,0)/Inputs!$B$10)*DCF!F$6</f>
        <v>1437.5079674847216</v>
      </c>
      <c r="CF749" s="15">
        <f ca="1">(AY749*DCF!G$10-DCF!G$5*MAX(AY749*DCF!G$10,0)-MAX(AY749-AX749,0)/Inputs!$B$10)*DCF!G$6</f>
        <v>1649.5762635100971</v>
      </c>
      <c r="CG749" s="15">
        <f ca="1">(AZ749*DCF!H$10-DCF!H$5*MAX(AZ749*DCF!H$10,0)-MAX(AZ749-AY749,0)/Inputs!$B$10)*DCF!H$6</f>
        <v>1811.9740007711848</v>
      </c>
      <c r="CH749" s="15">
        <f ca="1">(BA749*DCF!I$10-DCF!I$5*MAX(BA749*DCF!I$10,0)-MAX(BA749-AZ749,0)/Inputs!$B$10)*DCF!I$6</f>
        <v>2388.0475753662622</v>
      </c>
      <c r="CI749" s="15">
        <f ca="1">(BB749*DCF!J$10-DCF!J$5*MAX(BB749*DCF!J$10,0)-MAX(BB749-BA749,0)/Inputs!$B$10)*DCF!J$6</f>
        <v>3009.178734046101</v>
      </c>
      <c r="CJ749" s="15">
        <f ca="1">(BC749*DCF!K$10-DCF!K$5*MAX(BC749*DCF!K$10,0)-MAX(BC749-BB749,0)/Inputs!$B$10)*DCF!K$6</f>
        <v>3680.2291927912242</v>
      </c>
      <c r="CK749" s="15">
        <f ca="1">(BD749*DCF!L$10-DCF!L$5*MAX(BD749*DCF!L$10,0)-MAX(BD749-BC749,0)/Inputs!$B$10)*DCF!L$6</f>
        <v>3915.0134651893327</v>
      </c>
      <c r="CL749" s="15">
        <f ca="1">(BE749*DCF!M$10-DCF!M$5*MAX(BE749*DCF!M$10,0)-MAX(BE749-BD749,0)/Inputs!$B$10)*DCF!M$6</f>
        <v>4895.0978007539761</v>
      </c>
      <c r="CM749" s="15">
        <f ca="1">(BF749*DCF!C$28-DCF!C$5*MAX(BF749*DCF!C$28,0)-MAX(BF749-Inputs!$B$13,0)/Inputs!$B$17)*DCF!C$6</f>
        <v>3334.8211675715761</v>
      </c>
      <c r="CN749" s="15">
        <f ca="1">(BG749*DCF!D$28-DCF!D$5*MAX(BG749*DCF!D$28,0)-MAX(BG749-BF749,0)/Inputs!$B$17)*DCF!D$6</f>
        <v>3127.3278244654075</v>
      </c>
      <c r="CO749" s="15">
        <f ca="1">(BH749*DCF!E$28-DCF!E$5*MAX(BH749*DCF!E$28,0)-MAX(BH749-BG749,0)/Inputs!$B$17)*DCF!E$6</f>
        <v>3605.6953397185198</v>
      </c>
      <c r="CP749" s="15">
        <f ca="1">(BI749*DCF!F$28-DCF!F$5*MAX(BI749*DCF!F$28,0)-MAX(BI749-BH749,0)/Inputs!$B$17)*DCF!F$6</f>
        <v>5046.8436851661527</v>
      </c>
      <c r="CQ749" s="15">
        <f ca="1">(BJ749*DCF!G$28-DCF!G$5*MAX(BJ749*DCF!G$28,0)-MAX(BJ749-BI749,0)/Inputs!$B$17)*DCF!G$6</f>
        <v>4861.9658330263292</v>
      </c>
      <c r="CR749" s="15">
        <f ca="1">(BK749*DCF!H$28-DCF!H$5*MAX(BK749*DCF!H$28,0)-MAX(BK749-BJ749,0)/Inputs!$B$17)*DCF!H$6</f>
        <v>4917.860425361594</v>
      </c>
      <c r="CS749" s="15">
        <f ca="1">(BL749*DCF!I$28-DCF!I$5*MAX(BL749*DCF!I$28,0)-MAX(BL749-BK749,0)/Inputs!$B$17)*DCF!I$6</f>
        <v>5503.6921396933631</v>
      </c>
      <c r="CT749" s="15">
        <f ca="1">(BM749*DCF!J$28-DCF!J$5*MAX(BM749*DCF!J$28,0)-MAX(BM749-BL749,0)/Inputs!$B$17)*DCF!J$6</f>
        <v>6861.0592266722642</v>
      </c>
      <c r="CU749" s="15">
        <f ca="1">(BN749*DCF!K$28-DCF!K$5*MAX(BN749*DCF!K$28,0)-MAX(BN749-BM749,0)/Inputs!$B$17)*DCF!K$6</f>
        <v>8286.3604389241009</v>
      </c>
      <c r="CV749" s="15">
        <f ca="1">(BO749*DCF!L$28-DCF!L$5*MAX(BO749*DCF!L$28,0)-MAX(BO749-BN749,0)/Inputs!$B$17)*DCF!L$6</f>
        <v>8617.1835284651079</v>
      </c>
      <c r="CW749" s="15">
        <f ca="1">(BP749*DCF!M$28-DCF!M$5*MAX(BP749*DCF!M$28,0)-MAX(BP749-BO749,0)/Inputs!$B$17)*DCF!M$6</f>
        <v>10554.955873015459</v>
      </c>
      <c r="CX749" s="15">
        <f ca="1">(BQ749*DCF!C$46-DCF!C$5*MAX(BQ749*DCF!C$46,0)-MAX(BQ749-Inputs!$B$20,0)/Inputs!$B$24)*DCF!C$6</f>
        <v>-1364.9362605463152</v>
      </c>
      <c r="CY749" s="15">
        <f ca="1">(BR749*DCF!D$46-DCF!D$5*MAX(BR749*DCF!D$46,0)-MAX(BR749-BQ749,0)/Inputs!$B$24)*DCF!D$6</f>
        <v>-804.12007380317596</v>
      </c>
      <c r="CZ749" s="15">
        <f ca="1">(BS749*DCF!E$46-DCF!E$5*MAX(BS749*DCF!E$46,0)-MAX(BS749-BR749,0)/Inputs!$B$24)*DCF!E$6</f>
        <v>-3019.9285747472677</v>
      </c>
      <c r="DA749" s="15">
        <f ca="1">(BT749*DCF!F$46-DCF!F$5*MAX(BT749*DCF!F$46,0)-MAX(BT749-BS749,0)/Inputs!$B$24)*DCF!F$6</f>
        <v>-2396.7786190454262</v>
      </c>
      <c r="DB749" s="15">
        <f ca="1">(BU749*DCF!G$46-DCF!G$5*MAX(BU749*DCF!G$46,0)-MAX(BU749-BT749,0)/Inputs!$B$24)*DCF!G$6</f>
        <v>-2887.3915950185151</v>
      </c>
      <c r="DC749" s="15">
        <f ca="1">(BV749*DCF!H$46-DCF!H$5*MAX(BV749*DCF!H$46,0)-MAX(BV749-BU749,0)/Inputs!$B$24)*DCF!H$6</f>
        <v>-4481.3913497304147</v>
      </c>
      <c r="DD749" s="15">
        <f ca="1">(BW749*DCF!I$46-DCF!I$5*MAX(BW749*DCF!I$46,0)-MAX(BW749-BV749,0)/Inputs!$B$24)*DCF!I$6</f>
        <v>-1162.7606910662043</v>
      </c>
      <c r="DE749" s="15">
        <f ca="1">(BX749*DCF!J$46-DCF!J$5*MAX(BX749*DCF!J$46,0)-MAX(BX749-BW749,0)/Inputs!$B$24)*DCF!J$6</f>
        <v>-6018.6826177361736</v>
      </c>
      <c r="DF749" s="15">
        <f ca="1">(BY749*DCF!K$46-DCF!K$5*MAX(BY749*DCF!K$46,0)-MAX(BY749-BX749,0)/Inputs!$B$24)*DCF!K$6</f>
        <v>-2619.941495340428</v>
      </c>
      <c r="DG749" s="15">
        <f ca="1">(BZ749*DCF!L$46-DCF!L$5*MAX(BZ749*DCF!L$46,0)-MAX(BZ749-BY749,0)/Inputs!$B$24)*DCF!L$6</f>
        <v>7436.8201954922497</v>
      </c>
      <c r="DH749" s="15">
        <f ca="1">(CA749*DCF!M$46-DCF!M$5*MAX(CA749*DCF!M$46,0)-MAX(CA749-BZ749,0)/Inputs!$B$24)*DCF!M$6</f>
        <v>-5080.2763892905214</v>
      </c>
      <c r="DI749" s="15">
        <f ca="1">SUM(CB749:CL749)+BE749*DCF!M$10*(1+Inputs!$B$30)*(1-Inputs!$B$33)*(1-Inputs!$B$30/Inputs!$B$31)/(Inputs!$B$29-Inputs!$B$30)*DCF!M$6</f>
        <v>143120.81249763296</v>
      </c>
      <c r="DJ749" s="15">
        <f ca="1">SUM(CM749:CW749)+BP749*DCF!M$28*(1+Inputs!$B$30)*(1-Inputs!$B$33)*(1-Inputs!$B$30/Inputs!$B$31)/(Inputs!$B$29-Inputs!$B$30)*DCF!M$6</f>
        <v>320014.13364196848</v>
      </c>
      <c r="DK749" s="15">
        <f ca="1">SUM(CX749:DH749)+CA749*DCF!M$46*(1+Inputs!$B$30)*(1-Inputs!$B$33)*(1-Inputs!$B$30/Inputs!$B$31)/(Inputs!$B$29-Inputs!$B$30)*DCF!M$6</f>
        <v>324905.17000413581</v>
      </c>
      <c r="DM749" s="15">
        <f ca="1">DI749+DJ749+DK749+Inputs!$B$34+Inputs!$B$36-Inputs!$B$35</f>
        <v>864891.11614373722</v>
      </c>
    </row>
    <row r="750" spans="1:117" x14ac:dyDescent="0.75">
      <c r="A750" s="11">
        <v>737</v>
      </c>
      <c r="C750" s="23">
        <f t="shared" ca="1" si="433"/>
        <v>-0.9964667277707997</v>
      </c>
      <c r="D750" s="23">
        <f t="shared" ca="1" si="433"/>
        <v>0.261997652027122</v>
      </c>
      <c r="E750" s="23">
        <f t="shared" ca="1" si="433"/>
        <v>0.34318885114659547</v>
      </c>
      <c r="F750" s="23">
        <f t="shared" ca="1" si="433"/>
        <v>0.17285491439024067</v>
      </c>
      <c r="G750" s="23">
        <f t="shared" ca="1" si="433"/>
        <v>-0.48521647255196326</v>
      </c>
      <c r="H750" s="23">
        <f t="shared" ca="1" si="433"/>
        <v>1.2752522391941521</v>
      </c>
      <c r="I750" s="23">
        <f t="shared" ca="1" si="433"/>
        <v>0.36878189289467195</v>
      </c>
      <c r="J750" s="23">
        <f t="shared" ca="1" si="433"/>
        <v>0.95510592281053641</v>
      </c>
      <c r="K750" s="23">
        <f t="shared" ca="1" si="433"/>
        <v>-1.8636614600431192</v>
      </c>
      <c r="L750" s="23">
        <f t="shared" ca="1" si="433"/>
        <v>0.60157275937442356</v>
      </c>
      <c r="M750" s="23">
        <f t="shared" ca="1" si="433"/>
        <v>-0.44874406504571973</v>
      </c>
      <c r="N750" s="23">
        <f ca="1">SQRT(Inputs!$B$38)*C750+SQRT(1-Inputs!$B$38)*_xlfn.NORM.S.INV(RAND())</f>
        <v>-0.35102515092674136</v>
      </c>
      <c r="O750" s="23">
        <f ca="1">SQRT(Inputs!$B$38)*D750+SQRT(1-Inputs!$B$38)*_xlfn.NORM.S.INV(RAND())</f>
        <v>0.7468774106972329</v>
      </c>
      <c r="P750" s="23">
        <f ca="1">SQRT(Inputs!$B$38)*E750+SQRT(1-Inputs!$B$38)*_xlfn.NORM.S.INV(RAND())</f>
        <v>-0.44702207222617152</v>
      </c>
      <c r="Q750" s="23">
        <f ca="1">SQRT(Inputs!$B$38)*F750+SQRT(1-Inputs!$B$38)*_xlfn.NORM.S.INV(RAND())</f>
        <v>1.2360749932383535</v>
      </c>
      <c r="R750" s="23">
        <f ca="1">SQRT(Inputs!$B$38)*G750+SQRT(1-Inputs!$B$38)*_xlfn.NORM.S.INV(RAND())</f>
        <v>-0.52050883468233788</v>
      </c>
      <c r="S750" s="23">
        <f ca="1">SQRT(Inputs!$B$38)*H750+SQRT(1-Inputs!$B$38)*_xlfn.NORM.S.INV(RAND())</f>
        <v>-0.50762311504292479</v>
      </c>
      <c r="T750" s="23">
        <f ca="1">SQRT(Inputs!$B$38)*I750+SQRT(1-Inputs!$B$38)*_xlfn.NORM.S.INV(RAND())</f>
        <v>-5.0547982842768485E-2</v>
      </c>
      <c r="U750" s="23">
        <f ca="1">SQRT(Inputs!$B$38)*J750+SQRT(1-Inputs!$B$38)*_xlfn.NORM.S.INV(RAND())</f>
        <v>0.81380899711515364</v>
      </c>
      <c r="V750" s="23">
        <f ca="1">SQRT(Inputs!$B$38)*K750+SQRT(1-Inputs!$B$38)*_xlfn.NORM.S.INV(RAND())</f>
        <v>-1.6434652857006138</v>
      </c>
      <c r="W750" s="23">
        <f ca="1">SQRT(Inputs!$B$38)*L750+SQRT(1-Inputs!$B$38)*_xlfn.NORM.S.INV(RAND())</f>
        <v>-0.33811413099919035</v>
      </c>
      <c r="X750" s="23">
        <f ca="1">SQRT(Inputs!$B$38)*M750+SQRT(1-Inputs!$B$38)*_xlfn.NORM.S.INV(RAND())</f>
        <v>0.53613036015393367</v>
      </c>
      <c r="Y750" s="23">
        <f ca="1">SQRT(Inputs!$B$38)*C750+SQRT(1-Inputs!$B$38)*_xlfn.NORM.S.INV(RAND())</f>
        <v>-0.11194890546792824</v>
      </c>
      <c r="Z750" s="23">
        <f ca="1">SQRT(Inputs!$B$38)*D750+SQRT(1-Inputs!$B$38)*_xlfn.NORM.S.INV(RAND())</f>
        <v>-0.82701610357889765</v>
      </c>
      <c r="AA750" s="23">
        <f ca="1">SQRT(Inputs!$B$38)*E750+SQRT(1-Inputs!$B$38)*_xlfn.NORM.S.INV(RAND())</f>
        <v>7.7509914990050874E-2</v>
      </c>
      <c r="AB750" s="23">
        <f ca="1">SQRT(Inputs!$B$38)*F750+SQRT(1-Inputs!$B$38)*_xlfn.NORM.S.INV(RAND())</f>
        <v>-1.4039970430226563</v>
      </c>
      <c r="AC750" s="23">
        <f ca="1">SQRT(Inputs!$B$38)*G750+SQRT(1-Inputs!$B$38)*_xlfn.NORM.S.INV(RAND())</f>
        <v>-7.6833631480604375E-2</v>
      </c>
      <c r="AD750" s="23">
        <f ca="1">SQRT(Inputs!$B$38)*H750+SQRT(1-Inputs!$B$38)*_xlfn.NORM.S.INV(RAND())</f>
        <v>0.47549493095476597</v>
      </c>
      <c r="AE750" s="23">
        <f ca="1">SQRT(Inputs!$B$38)*I750+SQRT(1-Inputs!$B$38)*_xlfn.NORM.S.INV(RAND())</f>
        <v>-0.57506051174701212</v>
      </c>
      <c r="AF750" s="23">
        <f ca="1">SQRT(Inputs!$B$38)*J750+SQRT(1-Inputs!$B$38)*_xlfn.NORM.S.INV(RAND())</f>
        <v>1.0304325629233229</v>
      </c>
      <c r="AG750" s="23">
        <f ca="1">SQRT(Inputs!$B$38)*K750+SQRT(1-Inputs!$B$38)*_xlfn.NORM.S.INV(RAND())</f>
        <v>-0.16864962464738764</v>
      </c>
      <c r="AH750" s="23">
        <f ca="1">SQRT(Inputs!$B$38)*L750+SQRT(1-Inputs!$B$38)*_xlfn.NORM.S.INV(RAND())</f>
        <v>0.24602805090281338</v>
      </c>
      <c r="AI750" s="23">
        <f ca="1">SQRT(Inputs!$B$38)*M750+SQRT(1-Inputs!$B$38)*_xlfn.NORM.S.INV(RAND())</f>
        <v>-0.77400369016849657</v>
      </c>
      <c r="AJ750" s="23">
        <f ca="1">SQRT(Inputs!$B$38)*C750+SQRT(1-Inputs!$B$38)*_xlfn.NORM.S.INV(RAND())</f>
        <v>-1.5428674992162184</v>
      </c>
      <c r="AK750" s="23">
        <f ca="1">SQRT(Inputs!$B$38)*D750+SQRT(1-Inputs!$B$38)*_xlfn.NORM.S.INV(RAND())</f>
        <v>0.93714704713377328</v>
      </c>
      <c r="AL750" s="23">
        <f ca="1">SQRT(Inputs!$B$38)*E750+SQRT(1-Inputs!$B$38)*_xlfn.NORM.S.INV(RAND())</f>
        <v>0.2666211805988315</v>
      </c>
      <c r="AM750" s="23">
        <f ca="1">SQRT(Inputs!$B$38)*F750+SQRT(1-Inputs!$B$38)*_xlfn.NORM.S.INV(RAND())</f>
        <v>-0.114021973335867</v>
      </c>
      <c r="AN750" s="23">
        <f ca="1">SQRT(Inputs!$B$38)*G750+SQRT(1-Inputs!$B$38)*_xlfn.NORM.S.INV(RAND())</f>
        <v>-0.8730858892918526</v>
      </c>
      <c r="AO750" s="23">
        <f ca="1">SQRT(Inputs!$B$38)*H750+SQRT(1-Inputs!$B$38)*_xlfn.NORM.S.INV(RAND())</f>
        <v>1.5420459421886539</v>
      </c>
      <c r="AP750" s="23">
        <f ca="1">SQRT(Inputs!$B$38)*I750+SQRT(1-Inputs!$B$38)*_xlfn.NORM.S.INV(RAND())</f>
        <v>1.2937048753924925</v>
      </c>
      <c r="AQ750" s="23">
        <f ca="1">SQRT(Inputs!$B$38)*J750+SQRT(1-Inputs!$B$38)*_xlfn.NORM.S.INV(RAND())</f>
        <v>-0.44831368711962649</v>
      </c>
      <c r="AR750" s="23">
        <f ca="1">SQRT(Inputs!$B$38)*K750+SQRT(1-Inputs!$B$38)*_xlfn.NORM.S.INV(RAND())</f>
        <v>-0.41924435718369446</v>
      </c>
      <c r="AS750" s="23">
        <f ca="1">SQRT(Inputs!$B$38)*L750+SQRT(1-Inputs!$B$38)*_xlfn.NORM.S.INV(RAND())</f>
        <v>1.3769483432154526</v>
      </c>
      <c r="AT750" s="23">
        <f ca="1">SQRT(Inputs!$B$38)*M750+SQRT(1-Inputs!$B$38)*_xlfn.NORM.S.INV(RAND())</f>
        <v>-0.60438267022870173</v>
      </c>
      <c r="AU750" s="15">
        <f ca="1">Inputs!$B$6*EXP($B$8-0.5*C$5^2+C$5*N750)</f>
        <v>4688.1385992074929</v>
      </c>
      <c r="AV750" s="15">
        <f t="shared" ca="1" si="401"/>
        <v>6368.9421053538408</v>
      </c>
      <c r="AW750" s="15">
        <f t="shared" ca="1" si="402"/>
        <v>7311.3954160699741</v>
      </c>
      <c r="AX750" s="15">
        <f t="shared" ca="1" si="403"/>
        <v>10417.098563859268</v>
      </c>
      <c r="AY750" s="15">
        <f t="shared" ca="1" si="404"/>
        <v>11979.918231032972</v>
      </c>
      <c r="AZ750" s="15">
        <f t="shared" ca="1" si="405"/>
        <v>13855.212937530836</v>
      </c>
      <c r="BA750" s="15">
        <f t="shared" ca="1" si="406"/>
        <v>16865.775861625218</v>
      </c>
      <c r="BB750" s="15">
        <f t="shared" ca="1" si="407"/>
        <v>22402.998592897668</v>
      </c>
      <c r="BC750" s="15">
        <f t="shared" ca="1" si="408"/>
        <v>23412.834892956762</v>
      </c>
      <c r="BD750" s="15">
        <f t="shared" ca="1" si="409"/>
        <v>27790.026314191513</v>
      </c>
      <c r="BE750" s="15">
        <f t="shared" ca="1" si="410"/>
        <v>35757.22648951225</v>
      </c>
      <c r="BF750" s="15">
        <f ca="1">Inputs!$B$13*EXP($B$9-0.5*C$6^2+C$6*Y750)</f>
        <v>13527.44169254215</v>
      </c>
      <c r="BG750" s="15">
        <f t="shared" ca="1" si="411"/>
        <v>14200.94534227622</v>
      </c>
      <c r="BH750" s="15">
        <f t="shared" ca="1" si="412"/>
        <v>17575.439811944234</v>
      </c>
      <c r="BI750" s="15">
        <f t="shared" ca="1" si="413"/>
        <v>17333.603957624659</v>
      </c>
      <c r="BJ750" s="15">
        <f t="shared" ca="1" si="414"/>
        <v>21015.820733869354</v>
      </c>
      <c r="BK750" s="15">
        <f t="shared" ca="1" si="415"/>
        <v>27517.88469677851</v>
      </c>
      <c r="BL750" s="15">
        <f t="shared" ca="1" si="416"/>
        <v>31374.918168449829</v>
      </c>
      <c r="BM750" s="15">
        <f t="shared" ca="1" si="417"/>
        <v>43833.28063827505</v>
      </c>
      <c r="BN750" s="15">
        <f t="shared" ca="1" si="418"/>
        <v>52830.857435099395</v>
      </c>
      <c r="BO750" s="15">
        <f t="shared" ca="1" si="419"/>
        <v>66888.735518211746</v>
      </c>
      <c r="BP750" s="15">
        <f t="shared" ca="1" si="420"/>
        <v>75415.543169190161</v>
      </c>
      <c r="BQ750" s="15">
        <f ca="1">Inputs!$B$20*EXP($B$10-0.5*C$7^2+C$7*AJ750)</f>
        <v>2481.7029909911976</v>
      </c>
      <c r="BR750" s="15">
        <f t="shared" ca="1" si="421"/>
        <v>4534.6400232996466</v>
      </c>
      <c r="BS750" s="15">
        <f t="shared" ca="1" si="422"/>
        <v>6703.8861226671224</v>
      </c>
      <c r="BT750" s="15">
        <f t="shared" ca="1" si="423"/>
        <v>8970.8163855610237</v>
      </c>
      <c r="BU750" s="15">
        <f t="shared" ca="1" si="424"/>
        <v>10064.874176267904</v>
      </c>
      <c r="BV750" s="15">
        <f t="shared" ca="1" si="425"/>
        <v>19820.219602765428</v>
      </c>
      <c r="BW750" s="15">
        <f t="shared" ca="1" si="426"/>
        <v>36369.3582357591</v>
      </c>
      <c r="BX750" s="15">
        <f t="shared" ca="1" si="427"/>
        <v>46496.00659991752</v>
      </c>
      <c r="BY750" s="15">
        <f t="shared" ca="1" si="428"/>
        <v>60127.186578434295</v>
      </c>
      <c r="BZ750" s="15">
        <f t="shared" ca="1" si="429"/>
        <v>108668.7629553882</v>
      </c>
      <c r="CA750" s="15">
        <f t="shared" ca="1" si="430"/>
        <v>137102.16404539184</v>
      </c>
      <c r="CB750" s="15">
        <f ca="1">(AU750*DCF!C$10-DCF!C$5*MAX(AU750*DCF!C$10,0)-MAX(AU750-Inputs!$B$6,0)/Inputs!$B$10)*DCF!C$6</f>
        <v>1045.0286913002892</v>
      </c>
      <c r="CC750" s="15">
        <f ca="1">(AV750*DCF!D$10-DCF!D$5*MAX(AV750*DCF!D$10,0)-MAX(AV750-AU750,0)/Inputs!$B$10)*DCF!D$6</f>
        <v>1142.5665447925285</v>
      </c>
      <c r="CD750" s="15">
        <f ca="1">(AW750*DCF!E$10-DCF!E$5*MAX(AW750*DCF!E$10,0)-MAX(AW750-AV750,0)/Inputs!$B$10)*DCF!E$6</f>
        <v>1475.8052998053363</v>
      </c>
      <c r="CE750" s="15">
        <f ca="1">(AX750*DCF!F$10-DCF!F$5*MAX(AX750*DCF!F$10,0)-MAX(AX750-AW750,0)/Inputs!$B$10)*DCF!F$6</f>
        <v>1627.8161892917935</v>
      </c>
      <c r="CF750" s="15">
        <f ca="1">(AY750*DCF!G$10-DCF!G$5*MAX(AY750*DCF!G$10,0)-MAX(AY750-AX750,0)/Inputs!$B$10)*DCF!G$6</f>
        <v>2167.9395894473791</v>
      </c>
      <c r="CG750" s="15">
        <f ca="1">(AZ750*DCF!H$10-DCF!H$5*MAX(AZ750*DCF!H$10,0)-MAX(AZ750-AY750,0)/Inputs!$B$10)*DCF!H$6</f>
        <v>2357.0073356739726</v>
      </c>
      <c r="CH750" s="15">
        <f ca="1">(BA750*DCF!I$10-DCF!I$5*MAX(BA750*DCF!I$10,0)-MAX(BA750-AZ750,0)/Inputs!$B$10)*DCF!I$6</f>
        <v>2586.9241843981399</v>
      </c>
      <c r="CI750" s="15">
        <f ca="1">(BB750*DCF!J$10-DCF!J$5*MAX(BB750*DCF!J$10,0)-MAX(BB750-BA750,0)/Inputs!$B$10)*DCF!J$6</f>
        <v>3005.3316819465276</v>
      </c>
      <c r="CJ750" s="15">
        <f ca="1">(BC750*DCF!K$10-DCF!K$5*MAX(BC750*DCF!K$10,0)-MAX(BC750-BB750,0)/Inputs!$B$10)*DCF!K$6</f>
        <v>3627.7286960007696</v>
      </c>
      <c r="CK750" s="15">
        <f ca="1">(BD750*DCF!L$10-DCF!L$5*MAX(BD750*DCF!L$10,0)-MAX(BD750-BC750,0)/Inputs!$B$10)*DCF!L$6</f>
        <v>3625.2226987393801</v>
      </c>
      <c r="CL750" s="15">
        <f ca="1">(BE750*DCF!M$10-DCF!M$5*MAX(BE750*DCF!M$10,0)-MAX(BE750-BD750,0)/Inputs!$B$10)*DCF!M$6</f>
        <v>4094.0399535656647</v>
      </c>
      <c r="CM750" s="15">
        <f ca="1">(BF750*DCF!C$28-DCF!C$5*MAX(BF750*DCF!C$28,0)-MAX(BF750-Inputs!$B$13,0)/Inputs!$B$17)*DCF!C$6</f>
        <v>3634.1581544097294</v>
      </c>
      <c r="CN750" s="15">
        <f ca="1">(BG750*DCF!D$28-DCF!D$5*MAX(BG750*DCF!D$28,0)-MAX(BG750-BF750,0)/Inputs!$B$17)*DCF!D$6</f>
        <v>4038.8167228340712</v>
      </c>
      <c r="CO750" s="15">
        <f ca="1">(BH750*DCF!E$28-DCF!E$5*MAX(BH750*DCF!E$28,0)-MAX(BH750-BG750,0)/Inputs!$B$17)*DCF!E$6</f>
        <v>4312.6111000277169</v>
      </c>
      <c r="CP750" s="15">
        <f ca="1">(BI750*DCF!F$28-DCF!F$5*MAX(BI750*DCF!F$28,0)-MAX(BI750-BH750,0)/Inputs!$B$17)*DCF!F$6</f>
        <v>4705.616892416986</v>
      </c>
      <c r="CQ750" s="15">
        <f ca="1">(BJ750*DCF!G$28-DCF!G$5*MAX(BJ750*DCF!G$28,0)-MAX(BJ750-BI750,0)/Inputs!$B$17)*DCF!G$6</f>
        <v>4833.4016500706512</v>
      </c>
      <c r="CR750" s="15">
        <f ca="1">(BK750*DCF!H$28-DCF!H$5*MAX(BK750*DCF!H$28,0)-MAX(BK750-BJ750,0)/Inputs!$B$17)*DCF!H$6</f>
        <v>5795.2382140218715</v>
      </c>
      <c r="CS750" s="15">
        <f ca="1">(BL750*DCF!I$28-DCF!I$5*MAX(BL750*DCF!I$28,0)-MAX(BL750-BK750,0)/Inputs!$B$17)*DCF!I$6</f>
        <v>6824.3047468721297</v>
      </c>
      <c r="CT750" s="15">
        <f ca="1">(BM750*DCF!J$28-DCF!J$5*MAX(BM750*DCF!J$28,0)-MAX(BM750-BL750,0)/Inputs!$B$17)*DCF!J$6</f>
        <v>8126.5833713470083</v>
      </c>
      <c r="CU750" s="15">
        <f ca="1">(BN750*DCF!K$28-DCF!K$5*MAX(BN750*DCF!K$28,0)-MAX(BN750-BM750,0)/Inputs!$B$17)*DCF!K$6</f>
        <v>10054.907964792814</v>
      </c>
      <c r="CV750" s="15">
        <f ca="1">(BO750*DCF!L$28-DCF!L$5*MAX(BO750*DCF!L$28,0)-MAX(BO750-BN750,0)/Inputs!$B$17)*DCF!L$6</f>
        <v>11755.0343755716</v>
      </c>
      <c r="CW750" s="15">
        <f ca="1">(BP750*DCF!M$28-DCF!M$5*MAX(BP750*DCF!M$28,0)-MAX(BP750-BO750,0)/Inputs!$B$17)*DCF!M$6</f>
        <v>13298.187095623538</v>
      </c>
      <c r="CX750" s="15">
        <f ca="1">(BQ750*DCF!C$46-DCF!C$5*MAX(BQ750*DCF!C$46,0)-MAX(BQ750-Inputs!$B$20,0)/Inputs!$B$24)*DCF!C$6</f>
        <v>-573.14156835824417</v>
      </c>
      <c r="CY750" s="15">
        <f ca="1">(BR750*DCF!D$46-DCF!D$5*MAX(BR750*DCF!D$46,0)-MAX(BR750-BQ750,0)/Inputs!$B$24)*DCF!D$6</f>
        <v>-1649.9284935663673</v>
      </c>
      <c r="CZ750" s="15">
        <f ca="1">(BS750*DCF!E$46-DCF!E$5*MAX(BS750*DCF!E$46,0)-MAX(BS750-BR750,0)/Inputs!$B$24)*DCF!E$6</f>
        <v>-1647.8033003169576</v>
      </c>
      <c r="DA750" s="15">
        <f ca="1">(BT750*DCF!F$46-DCF!F$5*MAX(BT750*DCF!F$46,0)-MAX(BT750-BS750,0)/Inputs!$B$24)*DCF!F$6</f>
        <v>-1478.7725388762892</v>
      </c>
      <c r="DB750" s="15">
        <f ca="1">(BU750*DCF!G$46-DCF!G$5*MAX(BU750*DCF!G$46,0)-MAX(BU750-BT750,0)/Inputs!$B$24)*DCF!G$6</f>
        <v>-706.58190637760583</v>
      </c>
      <c r="DC750" s="15">
        <f ca="1">(BV750*DCF!H$46-DCF!H$5*MAX(BV750*DCF!H$46,0)-MAX(BV750-BU750,0)/Inputs!$B$24)*DCF!H$6</f>
        <v>-3031.4138192909886</v>
      </c>
      <c r="DD750" s="15">
        <f ca="1">(BW750*DCF!I$46-DCF!I$5*MAX(BW750*DCF!I$46,0)-MAX(BW750-BV750,0)/Inputs!$B$24)*DCF!I$6</f>
        <v>-3910.6530648933367</v>
      </c>
      <c r="DE750" s="15">
        <f ca="1">(BX750*DCF!J$46-DCF!J$5*MAX(BX750*DCF!J$46,0)-MAX(BX750-BW750,0)/Inputs!$B$24)*DCF!J$6</f>
        <v>-735.04283791510693</v>
      </c>
      <c r="DF750" s="15">
        <f ca="1">(BY750*DCF!K$46-DCF!K$5*MAX(BY750*DCF!K$46,0)-MAX(BY750-BX750,0)/Inputs!$B$24)*DCF!K$6</f>
        <v>95.389370729319893</v>
      </c>
      <c r="DG750" s="15">
        <f ca="1">(BZ750*DCF!L$46-DCF!L$5*MAX(BZ750*DCF!L$46,0)-MAX(BZ750-BY750,0)/Inputs!$B$24)*DCF!L$6</f>
        <v>-3473.3508334926887</v>
      </c>
      <c r="DH750" s="15">
        <f ca="1">(CA750*DCF!M$46-DCF!M$5*MAX(CA750*DCF!M$46,0)-MAX(CA750-BZ750,0)/Inputs!$B$24)*DCF!M$6</f>
        <v>4804.092717752821</v>
      </c>
      <c r="DI750" s="15">
        <f ca="1">SUM(CB750:CL750)+BE750*DCF!M$10*(1+Inputs!$B$30)*(1-Inputs!$B$33)*(1-Inputs!$B$30/Inputs!$B$31)/(Inputs!$B$29-Inputs!$B$30)*DCF!M$6</f>
        <v>126268.24502564396</v>
      </c>
      <c r="DJ750" s="15">
        <f ca="1">SUM(CM750:CW750)+BP750*DCF!M$28*(1+Inputs!$B$30)*(1-Inputs!$B$33)*(1-Inputs!$B$30/Inputs!$B$31)/(Inputs!$B$29-Inputs!$B$30)*DCF!M$6</f>
        <v>357222.13216421835</v>
      </c>
      <c r="DK750" s="15">
        <f ca="1">SUM(CX750:DH750)+CA750*DCF!M$46*(1+Inputs!$B$30)*(1-Inputs!$B$33)*(1-Inputs!$B$30/Inputs!$B$31)/(Inputs!$B$29-Inputs!$B$30)*DCF!M$6</f>
        <v>199668.98012914771</v>
      </c>
      <c r="DM750" s="15">
        <f ca="1">DI750+DJ750+DK750+Inputs!$B$34+Inputs!$B$36-Inputs!$B$35</f>
        <v>760010.35731900996</v>
      </c>
    </row>
    <row r="751" spans="1:117" x14ac:dyDescent="0.75">
      <c r="A751" s="11">
        <v>738</v>
      </c>
      <c r="C751" s="23">
        <f t="shared" ca="1" si="433"/>
        <v>-4.689093136056826E-2</v>
      </c>
      <c r="D751" s="23">
        <f t="shared" ca="1" si="433"/>
        <v>-0.8289636428064</v>
      </c>
      <c r="E751" s="23">
        <f t="shared" ca="1" si="433"/>
        <v>-0.58230568055223375</v>
      </c>
      <c r="F751" s="23">
        <f t="shared" ca="1" si="433"/>
        <v>-0.68840748557598219</v>
      </c>
      <c r="G751" s="23">
        <f t="shared" ca="1" si="433"/>
        <v>1.009228331248182</v>
      </c>
      <c r="H751" s="23">
        <f t="shared" ca="1" si="433"/>
        <v>0.15782495606835642</v>
      </c>
      <c r="I751" s="23">
        <f t="shared" ca="1" si="433"/>
        <v>-0.60250708035127343</v>
      </c>
      <c r="J751" s="23">
        <f t="shared" ca="1" si="433"/>
        <v>0.41264982434938657</v>
      </c>
      <c r="K751" s="23">
        <f t="shared" ca="1" si="433"/>
        <v>0.25634799323834673</v>
      </c>
      <c r="L751" s="23">
        <f t="shared" ca="1" si="433"/>
        <v>1.1996718482020647</v>
      </c>
      <c r="M751" s="23">
        <f t="shared" ca="1" si="433"/>
        <v>0.23539657267051323</v>
      </c>
      <c r="N751" s="23">
        <f ca="1">SQRT(Inputs!$B$38)*C751+SQRT(1-Inputs!$B$38)*_xlfn.NORM.S.INV(RAND())</f>
        <v>1.7545066265435545</v>
      </c>
      <c r="O751" s="23">
        <f ca="1">SQRT(Inputs!$B$38)*D751+SQRT(1-Inputs!$B$38)*_xlfn.NORM.S.INV(RAND())</f>
        <v>0.56657338132514934</v>
      </c>
      <c r="P751" s="23">
        <f ca="1">SQRT(Inputs!$B$38)*E751+SQRT(1-Inputs!$B$38)*_xlfn.NORM.S.INV(RAND())</f>
        <v>1.2034015055844507</v>
      </c>
      <c r="Q751" s="23">
        <f ca="1">SQRT(Inputs!$B$38)*F751+SQRT(1-Inputs!$B$38)*_xlfn.NORM.S.INV(RAND())</f>
        <v>-0.78644722511063914</v>
      </c>
      <c r="R751" s="23">
        <f ca="1">SQRT(Inputs!$B$38)*G751+SQRT(1-Inputs!$B$38)*_xlfn.NORM.S.INV(RAND())</f>
        <v>0.6690508993951696</v>
      </c>
      <c r="S751" s="23">
        <f ca="1">SQRT(Inputs!$B$38)*H751+SQRT(1-Inputs!$B$38)*_xlfn.NORM.S.INV(RAND())</f>
        <v>-0.85775200774185878</v>
      </c>
      <c r="T751" s="23">
        <f ca="1">SQRT(Inputs!$B$38)*I751+SQRT(1-Inputs!$B$38)*_xlfn.NORM.S.INV(RAND())</f>
        <v>0.8865242393599635</v>
      </c>
      <c r="U751" s="23">
        <f ca="1">SQRT(Inputs!$B$38)*J751+SQRT(1-Inputs!$B$38)*_xlfn.NORM.S.INV(RAND())</f>
        <v>-0.63743249470359409</v>
      </c>
      <c r="V751" s="23">
        <f ca="1">SQRT(Inputs!$B$38)*K751+SQRT(1-Inputs!$B$38)*_xlfn.NORM.S.INV(RAND())</f>
        <v>-0.17586580831246354</v>
      </c>
      <c r="W751" s="23">
        <f ca="1">SQRT(Inputs!$B$38)*L751+SQRT(1-Inputs!$B$38)*_xlfn.NORM.S.INV(RAND())</f>
        <v>0.52052433179618807</v>
      </c>
      <c r="X751" s="23">
        <f ca="1">SQRT(Inputs!$B$38)*M751+SQRT(1-Inputs!$B$38)*_xlfn.NORM.S.INV(RAND())</f>
        <v>-0.28780700029175876</v>
      </c>
      <c r="Y751" s="23">
        <f ca="1">SQRT(Inputs!$B$38)*C751+SQRT(1-Inputs!$B$38)*_xlfn.NORM.S.INV(RAND())</f>
        <v>3.9893432371428936E-2</v>
      </c>
      <c r="Z751" s="23">
        <f ca="1">SQRT(Inputs!$B$38)*D751+SQRT(1-Inputs!$B$38)*_xlfn.NORM.S.INV(RAND())</f>
        <v>0.51709899797575454</v>
      </c>
      <c r="AA751" s="23">
        <f ca="1">SQRT(Inputs!$B$38)*E751+SQRT(1-Inputs!$B$38)*_xlfn.NORM.S.INV(RAND())</f>
        <v>-1.0326379081013961</v>
      </c>
      <c r="AB751" s="23">
        <f ca="1">SQRT(Inputs!$B$38)*F751+SQRT(1-Inputs!$B$38)*_xlfn.NORM.S.INV(RAND())</f>
        <v>2.3133554117524102E-2</v>
      </c>
      <c r="AC751" s="23">
        <f ca="1">SQRT(Inputs!$B$38)*G751+SQRT(1-Inputs!$B$38)*_xlfn.NORM.S.INV(RAND())</f>
        <v>1.1530601526229507</v>
      </c>
      <c r="AD751" s="23">
        <f ca="1">SQRT(Inputs!$B$38)*H751+SQRT(1-Inputs!$B$38)*_xlfn.NORM.S.INV(RAND())</f>
        <v>1.4580477156739471</v>
      </c>
      <c r="AE751" s="23">
        <f ca="1">SQRT(Inputs!$B$38)*I751+SQRT(1-Inputs!$B$38)*_xlfn.NORM.S.INV(RAND())</f>
        <v>-1.2992843093027906</v>
      </c>
      <c r="AF751" s="23">
        <f ca="1">SQRT(Inputs!$B$38)*J751+SQRT(1-Inputs!$B$38)*_xlfn.NORM.S.INV(RAND())</f>
        <v>0.66823012700782591</v>
      </c>
      <c r="AG751" s="23">
        <f ca="1">SQRT(Inputs!$B$38)*K751+SQRT(1-Inputs!$B$38)*_xlfn.NORM.S.INV(RAND())</f>
        <v>0.95759653722805849</v>
      </c>
      <c r="AH751" s="23">
        <f ca="1">SQRT(Inputs!$B$38)*L751+SQRT(1-Inputs!$B$38)*_xlfn.NORM.S.INV(RAND())</f>
        <v>-0.48227744948539086</v>
      </c>
      <c r="AI751" s="23">
        <f ca="1">SQRT(Inputs!$B$38)*M751+SQRT(1-Inputs!$B$38)*_xlfn.NORM.S.INV(RAND())</f>
        <v>-1.3520443401577564</v>
      </c>
      <c r="AJ751" s="23">
        <f ca="1">SQRT(Inputs!$B$38)*C751+SQRT(1-Inputs!$B$38)*_xlfn.NORM.S.INV(RAND())</f>
        <v>-0.26840988606864186</v>
      </c>
      <c r="AK751" s="23">
        <f ca="1">SQRT(Inputs!$B$38)*D751+SQRT(1-Inputs!$B$38)*_xlfn.NORM.S.INV(RAND())</f>
        <v>0.13301147928801738</v>
      </c>
      <c r="AL751" s="23">
        <f ca="1">SQRT(Inputs!$B$38)*E751+SQRT(1-Inputs!$B$38)*_xlfn.NORM.S.INV(RAND())</f>
        <v>0.49051630507109961</v>
      </c>
      <c r="AM751" s="23">
        <f ca="1">SQRT(Inputs!$B$38)*F751+SQRT(1-Inputs!$B$38)*_xlfn.NORM.S.INV(RAND())</f>
        <v>-0.32809137175824293</v>
      </c>
      <c r="AN751" s="23">
        <f ca="1">SQRT(Inputs!$B$38)*G751+SQRT(1-Inputs!$B$38)*_xlfn.NORM.S.INV(RAND())</f>
        <v>0.78410414993596023</v>
      </c>
      <c r="AO751" s="23">
        <f ca="1">SQRT(Inputs!$B$38)*H751+SQRT(1-Inputs!$B$38)*_xlfn.NORM.S.INV(RAND())</f>
        <v>0.91444069675262607</v>
      </c>
      <c r="AP751" s="23">
        <f ca="1">SQRT(Inputs!$B$38)*I751+SQRT(1-Inputs!$B$38)*_xlfn.NORM.S.INV(RAND())</f>
        <v>1.0117675467268827E-3</v>
      </c>
      <c r="AQ751" s="23">
        <f ca="1">SQRT(Inputs!$B$38)*J751+SQRT(1-Inputs!$B$38)*_xlfn.NORM.S.INV(RAND())</f>
        <v>-7.0512227695270852E-2</v>
      </c>
      <c r="AR751" s="23">
        <f ca="1">SQRT(Inputs!$B$38)*K751+SQRT(1-Inputs!$B$38)*_xlfn.NORM.S.INV(RAND())</f>
        <v>-0.58957681289894837</v>
      </c>
      <c r="AS751" s="23">
        <f ca="1">SQRT(Inputs!$B$38)*L751+SQRT(1-Inputs!$B$38)*_xlfn.NORM.S.INV(RAND())</f>
        <v>1.300829176403177</v>
      </c>
      <c r="AT751" s="23">
        <f ca="1">SQRT(Inputs!$B$38)*M751+SQRT(1-Inputs!$B$38)*_xlfn.NORM.S.INV(RAND())</f>
        <v>-1.3385453846043907</v>
      </c>
      <c r="AU751" s="15">
        <f ca="1">Inputs!$B$6*EXP($B$8-0.5*C$5^2+C$5*N751)</f>
        <v>6592.0509424166839</v>
      </c>
      <c r="AV751" s="15">
        <f t="shared" ca="1" si="401"/>
        <v>8721.1562131311566</v>
      </c>
      <c r="AW751" s="15">
        <f t="shared" ca="1" si="402"/>
        <v>12507.939975053972</v>
      </c>
      <c r="AX751" s="15">
        <f t="shared" ca="1" si="403"/>
        <v>13841.875911101455</v>
      </c>
      <c r="AY751" s="15">
        <f t="shared" ca="1" si="404"/>
        <v>18290.978092702189</v>
      </c>
      <c r="AZ751" s="15">
        <f t="shared" ca="1" si="405"/>
        <v>20354.086995209756</v>
      </c>
      <c r="BA751" s="15">
        <f t="shared" ca="1" si="406"/>
        <v>27329.8727984828</v>
      </c>
      <c r="BB751" s="15">
        <f t="shared" ca="1" si="407"/>
        <v>31389.998085370018</v>
      </c>
      <c r="BC751" s="15">
        <f t="shared" ca="1" si="408"/>
        <v>37797.617830489165</v>
      </c>
      <c r="BD751" s="15">
        <f t="shared" ca="1" si="409"/>
        <v>48615.887667289797</v>
      </c>
      <c r="BE751" s="15">
        <f t="shared" ca="1" si="410"/>
        <v>58031.217982886599</v>
      </c>
      <c r="BF751" s="15">
        <f ca="1">Inputs!$B$13*EXP($B$9-0.5*C$6^2+C$6*Y751)</f>
        <v>13940.840993216663</v>
      </c>
      <c r="BG751" s="15">
        <f t="shared" ca="1" si="411"/>
        <v>18651.767511497019</v>
      </c>
      <c r="BH751" s="15">
        <f t="shared" ca="1" si="412"/>
        <v>19201.888110879561</v>
      </c>
      <c r="BI751" s="15">
        <f t="shared" ca="1" si="413"/>
        <v>23589.846515284884</v>
      </c>
      <c r="BJ751" s="15">
        <f t="shared" ca="1" si="414"/>
        <v>34148.838087774886</v>
      </c>
      <c r="BK751" s="15">
        <f t="shared" ca="1" si="415"/>
        <v>51113.935431165955</v>
      </c>
      <c r="BL751" s="15">
        <f t="shared" ca="1" si="416"/>
        <v>53057.512457184857</v>
      </c>
      <c r="BM751" s="15">
        <f t="shared" ca="1" si="417"/>
        <v>70864.209571801883</v>
      </c>
      <c r="BN751" s="15">
        <f t="shared" ca="1" si="418"/>
        <v>97751.86419171821</v>
      </c>
      <c r="BO751" s="15">
        <f t="shared" ca="1" si="419"/>
        <v>113716.55604929122</v>
      </c>
      <c r="BP751" s="15">
        <f t="shared" ca="1" si="420"/>
        <v>120085.25043332634</v>
      </c>
      <c r="BQ751" s="15">
        <f ca="1">Inputs!$B$20*EXP($B$10-0.5*C$7^2+C$7*AJ751)</f>
        <v>3899.9864031033321</v>
      </c>
      <c r="BR751" s="15">
        <f t="shared" ca="1" si="421"/>
        <v>5520.1021877978746</v>
      </c>
      <c r="BS751" s="15">
        <f t="shared" ca="1" si="422"/>
        <v>8702.7700979970741</v>
      </c>
      <c r="BT751" s="15">
        <f t="shared" ca="1" si="423"/>
        <v>11009.663424423647</v>
      </c>
      <c r="BU751" s="15">
        <f t="shared" ca="1" si="424"/>
        <v>18445.829390433399</v>
      </c>
      <c r="BV751" s="15">
        <f t="shared" ca="1" si="425"/>
        <v>31534.771456608982</v>
      </c>
      <c r="BW751" s="15">
        <f t="shared" ca="1" si="426"/>
        <v>44014.41889570011</v>
      </c>
      <c r="BX751" s="15">
        <f t="shared" ca="1" si="427"/>
        <v>60697.136178786379</v>
      </c>
      <c r="BY751" s="15">
        <f t="shared" ca="1" si="428"/>
        <v>75974.926617413759</v>
      </c>
      <c r="BZ751" s="15">
        <f t="shared" ca="1" si="429"/>
        <v>135402.57583534002</v>
      </c>
      <c r="CA751" s="15">
        <f t="shared" ca="1" si="430"/>
        <v>149936.6808817416</v>
      </c>
      <c r="CB751" s="15">
        <f ca="1">(AU751*DCF!C$10-DCF!C$5*MAX(AU751*DCF!C$10,0)-MAX(AU751-Inputs!$B$6,0)/Inputs!$B$10)*DCF!C$6</f>
        <v>1031.453456938305</v>
      </c>
      <c r="CC751" s="15">
        <f ca="1">(AV751*DCF!D$10-DCF!D$5*MAX(AV751*DCF!D$10,0)-MAX(AV751-AU751,0)/Inputs!$B$10)*DCF!D$6</f>
        <v>1606.5961454364926</v>
      </c>
      <c r="CD751" s="15">
        <f ca="1">(AW751*DCF!E$10-DCF!E$5*MAX(AW751*DCF!E$10,0)-MAX(AW751-AV751,0)/Inputs!$B$10)*DCF!E$6</f>
        <v>2034.9437103407179</v>
      </c>
      <c r="CE751" s="15">
        <f ca="1">(AX751*DCF!F$10-DCF!F$5*MAX(AX751*DCF!F$10,0)-MAX(AX751-AW751,0)/Inputs!$B$10)*DCF!F$6</f>
        <v>2744.1004556870212</v>
      </c>
      <c r="CF751" s="15">
        <f ca="1">(AY751*DCF!G$10-DCF!G$5*MAX(AY751*DCF!G$10,0)-MAX(AY751-AX751,0)/Inputs!$B$10)*DCF!G$6</f>
        <v>2913.4760288969665</v>
      </c>
      <c r="CG751" s="15">
        <f ca="1">(AZ751*DCF!H$10-DCF!H$5*MAX(AZ751*DCF!H$10,0)-MAX(AZ751-AY751,0)/Inputs!$B$10)*DCF!H$6</f>
        <v>3585.4186179811336</v>
      </c>
      <c r="CH751" s="15">
        <f ca="1">(BA751*DCF!I$10-DCF!I$5*MAX(BA751*DCF!I$10,0)-MAX(BA751-AZ751,0)/Inputs!$B$10)*DCF!I$6</f>
        <v>3847.8974823074354</v>
      </c>
      <c r="CI751" s="15">
        <f ca="1">(BB751*DCF!J$10-DCF!J$5*MAX(BB751*DCF!J$10,0)-MAX(BB751-BA751,0)/Inputs!$B$10)*DCF!J$6</f>
        <v>4771.3514246930827</v>
      </c>
      <c r="CJ751" s="15">
        <f ca="1">(BC751*DCF!K$10-DCF!K$5*MAX(BC751*DCF!K$10,0)-MAX(BC751-BB751,0)/Inputs!$B$10)*DCF!K$6</f>
        <v>5187.8402150525208</v>
      </c>
      <c r="CK751" s="15">
        <f ca="1">(BD751*DCF!L$10-DCF!L$5*MAX(BD751*DCF!L$10,0)-MAX(BD751-BC751,0)/Inputs!$B$10)*DCF!L$6</f>
        <v>5933.222885400447</v>
      </c>
      <c r="CL751" s="15">
        <f ca="1">(BE751*DCF!M$10-DCF!M$5*MAX(BE751*DCF!M$10,0)-MAX(BE751-BD751,0)/Inputs!$B$10)*DCF!M$6</f>
        <v>7064.1936277312925</v>
      </c>
      <c r="CM751" s="15">
        <f ca="1">(BF751*DCF!C$28-DCF!C$5*MAX(BF751*DCF!C$28,0)-MAX(BF751-Inputs!$B$13,0)/Inputs!$B$17)*DCF!C$6</f>
        <v>3664.85163024856</v>
      </c>
      <c r="CN751" s="15">
        <f ca="1">(BG751*DCF!D$28-DCF!D$5*MAX(BG751*DCF!D$28,0)-MAX(BG751-BF751,0)/Inputs!$B$17)*DCF!D$6</f>
        <v>4488.3190924100736</v>
      </c>
      <c r="CO751" s="15">
        <f ca="1">(BH751*DCF!E$28-DCF!E$5*MAX(BH751*DCF!E$28,0)-MAX(BH751-BG751,0)/Inputs!$B$17)*DCF!E$6</f>
        <v>5329.8954324877022</v>
      </c>
      <c r="CP751" s="15">
        <f ca="1">(BI751*DCF!F$28-DCF!F$5*MAX(BI751*DCF!F$28,0)-MAX(BI751-BH751,0)/Inputs!$B$17)*DCF!F$6</f>
        <v>5605.1247675015738</v>
      </c>
      <c r="CQ751" s="15">
        <f ca="1">(BJ751*DCF!G$28-DCF!G$5*MAX(BJ751*DCF!G$28,0)-MAX(BJ751-BI751,0)/Inputs!$B$17)*DCF!G$6</f>
        <v>7084.2570559685473</v>
      </c>
      <c r="CR751" s="15">
        <f ca="1">(BK751*DCF!H$28-DCF!H$5*MAX(BK751*DCF!H$28,0)-MAX(BK751-BJ751,0)/Inputs!$B$17)*DCF!H$6</f>
        <v>10005.140131992104</v>
      </c>
      <c r="CS751" s="15">
        <f ca="1">(BL751*DCF!I$28-DCF!I$5*MAX(BL751*DCF!I$28,0)-MAX(BL751-BK751,0)/Inputs!$B$17)*DCF!I$6</f>
        <v>12197.672307252504</v>
      </c>
      <c r="CT751" s="15">
        <f ca="1">(BM751*DCF!J$28-DCF!J$5*MAX(BM751*DCF!J$28,0)-MAX(BM751-BL751,0)/Inputs!$B$17)*DCF!J$6</f>
        <v>13447.5790503223</v>
      </c>
      <c r="CU751" s="15">
        <f ca="1">(BN751*DCF!K$28-DCF!K$5*MAX(BN751*DCF!K$28,0)-MAX(BN751-BM751,0)/Inputs!$B$17)*DCF!K$6</f>
        <v>17350.175162703545</v>
      </c>
      <c r="CV751" s="15">
        <f ca="1">(BO751*DCF!L$28-DCF!L$5*MAX(BO751*DCF!L$28,0)-MAX(BO751-BN751,0)/Inputs!$B$17)*DCF!L$6</f>
        <v>20882.408323388645</v>
      </c>
      <c r="CW751" s="15">
        <f ca="1">(BP751*DCF!M$28-DCF!M$5*MAX(BP751*DCF!M$28,0)-MAX(BP751-BO751,0)/Inputs!$B$17)*DCF!M$6</f>
        <v>21928.401846867233</v>
      </c>
      <c r="CX751" s="15">
        <f ca="1">(BQ751*DCF!C$46-DCF!C$5*MAX(BQ751*DCF!C$46,0)-MAX(BQ751-Inputs!$B$20,0)/Inputs!$B$24)*DCF!C$6</f>
        <v>-1223.5471615034633</v>
      </c>
      <c r="CY751" s="15">
        <f ca="1">(BR751*DCF!D$46-DCF!D$5*MAX(BR751*DCF!D$46,0)-MAX(BR751-BQ751,0)/Inputs!$B$24)*DCF!D$6</f>
        <v>-1633.4426701571581</v>
      </c>
      <c r="CZ751" s="15">
        <f ca="1">(BS751*DCF!E$46-DCF!E$5*MAX(BS751*DCF!E$46,0)-MAX(BS751-BR751,0)/Inputs!$B$24)*DCF!E$6</f>
        <v>-2283.6377894865291</v>
      </c>
      <c r="DA751" s="15">
        <f ca="1">(BT751*DCF!F$46-DCF!F$5*MAX(BT751*DCF!F$46,0)-MAX(BT751-BS751,0)/Inputs!$B$24)*DCF!F$6</f>
        <v>-1641.8060855816291</v>
      </c>
      <c r="DB751" s="15">
        <f ca="1">(BU751*DCF!G$46-DCF!G$5*MAX(BU751*DCF!G$46,0)-MAX(BU751-BT751,0)/Inputs!$B$24)*DCF!G$6</f>
        <v>-3121.8605664509073</v>
      </c>
      <c r="DC751" s="15">
        <f ca="1">(BV751*DCF!H$46-DCF!H$5*MAX(BV751*DCF!H$46,0)-MAX(BV751-BU751,0)/Inputs!$B$24)*DCF!H$6</f>
        <v>-4067.308549785454</v>
      </c>
      <c r="DD751" s="15">
        <f ca="1">(BW751*DCF!I$46-DCF!I$5*MAX(BW751*DCF!I$46,0)-MAX(BW751-BV751,0)/Inputs!$B$24)*DCF!I$6</f>
        <v>-2565.8939346518778</v>
      </c>
      <c r="DE751" s="15">
        <f ca="1">(BX751*DCF!J$46-DCF!J$5*MAX(BX751*DCF!J$46,0)-MAX(BX751-BW751,0)/Inputs!$B$24)*DCF!J$6</f>
        <v>-1877.9071007451801</v>
      </c>
      <c r="DF751" s="15">
        <f ca="1">(BY751*DCF!K$46-DCF!K$5*MAX(BY751*DCF!K$46,0)-MAX(BY751-BX751,0)/Inputs!$B$24)*DCF!K$6</f>
        <v>597.28941324596599</v>
      </c>
      <c r="DG751" s="15">
        <f ca="1">(BZ751*DCF!L$46-DCF!L$5*MAX(BZ751*DCF!L$46,0)-MAX(BZ751-BY751,0)/Inputs!$B$24)*DCF!L$6</f>
        <v>-4088.9203859861373</v>
      </c>
      <c r="DH751" s="15">
        <f ca="1">(CA751*DCF!M$46-DCF!M$5*MAX(CA751*DCF!M$46,0)-MAX(CA751-BZ751,0)/Inputs!$B$24)*DCF!M$6</f>
        <v>8716.0024493627825</v>
      </c>
      <c r="DI751" s="15">
        <f ca="1">SUM(CB751:CL751)+BE751*DCF!M$10*(1+Inputs!$B$30)*(1-Inputs!$B$33)*(1-Inputs!$B$30/Inputs!$B$31)/(Inputs!$B$29-Inputs!$B$30)*DCF!M$6</f>
        <v>202222.14108025335</v>
      </c>
      <c r="DJ751" s="15">
        <f ca="1">SUM(CM751:CW751)+BP751*DCF!M$28*(1+Inputs!$B$30)*(1-Inputs!$B$33)*(1-Inputs!$B$30/Inputs!$B$31)/(Inputs!$B$29-Inputs!$B$30)*DCF!M$6</f>
        <v>567582.27802646358</v>
      </c>
      <c r="DK751" s="15">
        <f ca="1">SUM(CX751:DH751)+CA751*DCF!M$46*(1+Inputs!$B$30)*(1-Inputs!$B$33)*(1-Inputs!$B$30/Inputs!$B$31)/(Inputs!$B$29-Inputs!$B$30)*DCF!M$6</f>
        <v>218628.83739672272</v>
      </c>
      <c r="DM751" s="15">
        <f ca="1">DI751+DJ751+DK751+Inputs!$B$34+Inputs!$B$36-Inputs!$B$35</f>
        <v>1065284.2565034397</v>
      </c>
    </row>
    <row r="752" spans="1:117" x14ac:dyDescent="0.75">
      <c r="A752" s="11">
        <v>739</v>
      </c>
      <c r="C752" s="23">
        <f t="shared" ca="1" si="433"/>
        <v>0.3178170867393581</v>
      </c>
      <c r="D752" s="23">
        <f t="shared" ca="1" si="433"/>
        <v>-1.073714489610665</v>
      </c>
      <c r="E752" s="23">
        <f t="shared" ca="1" si="433"/>
        <v>1.3843604263652429</v>
      </c>
      <c r="F752" s="23">
        <f t="shared" ca="1" si="433"/>
        <v>0.68814149783074063</v>
      </c>
      <c r="G752" s="23">
        <f t="shared" ca="1" si="433"/>
        <v>-9.0051285037113293E-2</v>
      </c>
      <c r="H752" s="23">
        <f t="shared" ca="1" si="433"/>
        <v>-0.36557682612465292</v>
      </c>
      <c r="I752" s="23">
        <f t="shared" ca="1" si="433"/>
        <v>-0.70140530185128092</v>
      </c>
      <c r="J752" s="23">
        <f t="shared" ca="1" si="433"/>
        <v>-0.57194674018415859</v>
      </c>
      <c r="K752" s="23">
        <f t="shared" ca="1" si="433"/>
        <v>-2.3505018818454264</v>
      </c>
      <c r="L752" s="23">
        <f t="shared" ca="1" si="433"/>
        <v>7.0616048407223159E-2</v>
      </c>
      <c r="M752" s="23">
        <f t="shared" ca="1" si="433"/>
        <v>0.71071365423301103</v>
      </c>
      <c r="N752" s="23">
        <f ca="1">SQRT(Inputs!$B$38)*C752+SQRT(1-Inputs!$B$38)*_xlfn.NORM.S.INV(RAND())</f>
        <v>0.47784458329098323</v>
      </c>
      <c r="O752" s="23">
        <f ca="1">SQRT(Inputs!$B$38)*D752+SQRT(1-Inputs!$B$38)*_xlfn.NORM.S.INV(RAND())</f>
        <v>0.50050502462113955</v>
      </c>
      <c r="P752" s="23">
        <f ca="1">SQRT(Inputs!$B$38)*E752+SQRT(1-Inputs!$B$38)*_xlfn.NORM.S.INV(RAND())</f>
        <v>0.9779819780473904</v>
      </c>
      <c r="Q752" s="23">
        <f ca="1">SQRT(Inputs!$B$38)*F752+SQRT(1-Inputs!$B$38)*_xlfn.NORM.S.INV(RAND())</f>
        <v>1.2379144084422447</v>
      </c>
      <c r="R752" s="23">
        <f ca="1">SQRT(Inputs!$B$38)*G752+SQRT(1-Inputs!$B$38)*_xlfn.NORM.S.INV(RAND())</f>
        <v>0.61323385840924416</v>
      </c>
      <c r="S752" s="23">
        <f ca="1">SQRT(Inputs!$B$38)*H752+SQRT(1-Inputs!$B$38)*_xlfn.NORM.S.INV(RAND())</f>
        <v>0.83565008309109623</v>
      </c>
      <c r="T752" s="23">
        <f ca="1">SQRT(Inputs!$B$38)*I752+SQRT(1-Inputs!$B$38)*_xlfn.NORM.S.INV(RAND())</f>
        <v>-5.1360882567456134E-2</v>
      </c>
      <c r="U752" s="23">
        <f ca="1">SQRT(Inputs!$B$38)*J752+SQRT(1-Inputs!$B$38)*_xlfn.NORM.S.INV(RAND())</f>
        <v>-2.3530156378547662E-2</v>
      </c>
      <c r="V752" s="23">
        <f ca="1">SQRT(Inputs!$B$38)*K752+SQRT(1-Inputs!$B$38)*_xlfn.NORM.S.INV(RAND())</f>
        <v>-1.7257539970912559</v>
      </c>
      <c r="W752" s="23">
        <f ca="1">SQRT(Inputs!$B$38)*L752+SQRT(1-Inputs!$B$38)*_xlfn.NORM.S.INV(RAND())</f>
        <v>-1.1112175817573455</v>
      </c>
      <c r="X752" s="23">
        <f ca="1">SQRT(Inputs!$B$38)*M752+SQRT(1-Inputs!$B$38)*_xlfn.NORM.S.INV(RAND())</f>
        <v>-0.65361355186646564</v>
      </c>
      <c r="Y752" s="23">
        <f ca="1">SQRT(Inputs!$B$38)*C752+SQRT(1-Inputs!$B$38)*_xlfn.NORM.S.INV(RAND())</f>
        <v>1.30742442361986</v>
      </c>
      <c r="Z752" s="23">
        <f ca="1">SQRT(Inputs!$B$38)*D752+SQRT(1-Inputs!$B$38)*_xlfn.NORM.S.INV(RAND())</f>
        <v>-0.32504261290648345</v>
      </c>
      <c r="AA752" s="23">
        <f ca="1">SQRT(Inputs!$B$38)*E752+SQRT(1-Inputs!$B$38)*_xlfn.NORM.S.INV(RAND())</f>
        <v>-3.7532176555912788E-2</v>
      </c>
      <c r="AB752" s="23">
        <f ca="1">SQRT(Inputs!$B$38)*F752+SQRT(1-Inputs!$B$38)*_xlfn.NORM.S.INV(RAND())</f>
        <v>1.1555264641232006</v>
      </c>
      <c r="AC752" s="23">
        <f ca="1">SQRT(Inputs!$B$38)*G752+SQRT(1-Inputs!$B$38)*_xlfn.NORM.S.INV(RAND())</f>
        <v>-0.59114400729791772</v>
      </c>
      <c r="AD752" s="23">
        <f ca="1">SQRT(Inputs!$B$38)*H752+SQRT(1-Inputs!$B$38)*_xlfn.NORM.S.INV(RAND())</f>
        <v>-8.1637055601593539E-2</v>
      </c>
      <c r="AE752" s="23">
        <f ca="1">SQRT(Inputs!$B$38)*I752+SQRT(1-Inputs!$B$38)*_xlfn.NORM.S.INV(RAND())</f>
        <v>-0.31908660615430129</v>
      </c>
      <c r="AF752" s="23">
        <f ca="1">SQRT(Inputs!$B$38)*J752+SQRT(1-Inputs!$B$38)*_xlfn.NORM.S.INV(RAND())</f>
        <v>-1.5720882070202444</v>
      </c>
      <c r="AG752" s="23">
        <f ca="1">SQRT(Inputs!$B$38)*K752+SQRT(1-Inputs!$B$38)*_xlfn.NORM.S.INV(RAND())</f>
        <v>-0.51330944947500734</v>
      </c>
      <c r="AH752" s="23">
        <f ca="1">SQRT(Inputs!$B$38)*L752+SQRT(1-Inputs!$B$38)*_xlfn.NORM.S.INV(RAND())</f>
        <v>1.092526795284178</v>
      </c>
      <c r="AI752" s="23">
        <f ca="1">SQRT(Inputs!$B$38)*M752+SQRT(1-Inputs!$B$38)*_xlfn.NORM.S.INV(RAND())</f>
        <v>0.40355602759207482</v>
      </c>
      <c r="AJ752" s="23">
        <f ca="1">SQRT(Inputs!$B$38)*C752+SQRT(1-Inputs!$B$38)*_xlfn.NORM.S.INV(RAND())</f>
        <v>1.1876684042224155</v>
      </c>
      <c r="AK752" s="23">
        <f ca="1">SQRT(Inputs!$B$38)*D752+SQRT(1-Inputs!$B$38)*_xlfn.NORM.S.INV(RAND())</f>
        <v>-5.0067224443956726E-2</v>
      </c>
      <c r="AL752" s="23">
        <f ca="1">SQRT(Inputs!$B$38)*E752+SQRT(1-Inputs!$B$38)*_xlfn.NORM.S.INV(RAND())</f>
        <v>0.83209830558101239</v>
      </c>
      <c r="AM752" s="23">
        <f ca="1">SQRT(Inputs!$B$38)*F752+SQRT(1-Inputs!$B$38)*_xlfn.NORM.S.INV(RAND())</f>
        <v>0.50521298181970908</v>
      </c>
      <c r="AN752" s="23">
        <f ca="1">SQRT(Inputs!$B$38)*G752+SQRT(1-Inputs!$B$38)*_xlfn.NORM.S.INV(RAND())</f>
        <v>-0.4214861022396329</v>
      </c>
      <c r="AO752" s="23">
        <f ca="1">SQRT(Inputs!$B$38)*H752+SQRT(1-Inputs!$B$38)*_xlfn.NORM.S.INV(RAND())</f>
        <v>0.44315287607481996</v>
      </c>
      <c r="AP752" s="23">
        <f ca="1">SQRT(Inputs!$B$38)*I752+SQRT(1-Inputs!$B$38)*_xlfn.NORM.S.INV(RAND())</f>
        <v>-0.21621611072800506</v>
      </c>
      <c r="AQ752" s="23">
        <f ca="1">SQRT(Inputs!$B$38)*J752+SQRT(1-Inputs!$B$38)*_xlfn.NORM.S.INV(RAND())</f>
        <v>-0.77470826014115901</v>
      </c>
      <c r="AR752" s="23">
        <f ca="1">SQRT(Inputs!$B$38)*K752+SQRT(1-Inputs!$B$38)*_xlfn.NORM.S.INV(RAND())</f>
        <v>-7.2333959434719208E-2</v>
      </c>
      <c r="AS752" s="23">
        <f ca="1">SQRT(Inputs!$B$38)*L752+SQRT(1-Inputs!$B$38)*_xlfn.NORM.S.INV(RAND())</f>
        <v>5.6926412239579449E-2</v>
      </c>
      <c r="AT752" s="23">
        <f ca="1">SQRT(Inputs!$B$38)*M752+SQRT(1-Inputs!$B$38)*_xlfn.NORM.S.INV(RAND())</f>
        <v>-0.63750844282824781</v>
      </c>
      <c r="AU752" s="15">
        <f ca="1">Inputs!$B$6*EXP($B$8-0.5*C$5^2+C$5*N752)</f>
        <v>5361.304430760867</v>
      </c>
      <c r="AV752" s="15">
        <f t="shared" ca="1" si="401"/>
        <v>7024.3342945158838</v>
      </c>
      <c r="AW752" s="15">
        <f t="shared" ca="1" si="402"/>
        <v>9772.6475639405799</v>
      </c>
      <c r="AX752" s="15">
        <f t="shared" ca="1" si="403"/>
        <v>13927.030942152896</v>
      </c>
      <c r="AY752" s="15">
        <f t="shared" ca="1" si="404"/>
        <v>18283.926133592799</v>
      </c>
      <c r="AZ752" s="15">
        <f t="shared" ca="1" si="405"/>
        <v>24517.142520320158</v>
      </c>
      <c r="BA752" s="15">
        <f t="shared" ca="1" si="406"/>
        <v>29841.869203749397</v>
      </c>
      <c r="BB752" s="15">
        <f t="shared" ca="1" si="407"/>
        <v>36449.510899775574</v>
      </c>
      <c r="BC752" s="15">
        <f t="shared" ca="1" si="408"/>
        <v>37791.124590048734</v>
      </c>
      <c r="BD752" s="15">
        <f t="shared" ca="1" si="409"/>
        <v>41727.317126641305</v>
      </c>
      <c r="BE752" s="15">
        <f t="shared" ca="1" si="410"/>
        <v>48176.384249427814</v>
      </c>
      <c r="BF752" s="15">
        <f ca="1">Inputs!$B$13*EXP($B$9-0.5*C$6^2+C$6*Y752)</f>
        <v>17923.412596668157</v>
      </c>
      <c r="BG752" s="15">
        <f t="shared" ca="1" si="411"/>
        <v>20599.5929589685</v>
      </c>
      <c r="BH752" s="15">
        <f t="shared" ca="1" si="412"/>
        <v>25012.724140493996</v>
      </c>
      <c r="BI752" s="15">
        <f t="shared" ca="1" si="413"/>
        <v>36579.565241189106</v>
      </c>
      <c r="BJ752" s="15">
        <f t="shared" ca="1" si="414"/>
        <v>41181.23511193283</v>
      </c>
      <c r="BK752" s="15">
        <f t="shared" ca="1" si="415"/>
        <v>49983.528815979553</v>
      </c>
      <c r="BL752" s="15">
        <f t="shared" ca="1" si="416"/>
        <v>58911.613710401121</v>
      </c>
      <c r="BM752" s="15">
        <f t="shared" ca="1" si="417"/>
        <v>59567.96661670554</v>
      </c>
      <c r="BN752" s="15">
        <f t="shared" ca="1" si="418"/>
        <v>68890.440805074308</v>
      </c>
      <c r="BO752" s="15">
        <f t="shared" ca="1" si="419"/>
        <v>96240.452583616905</v>
      </c>
      <c r="BP752" s="15">
        <f t="shared" ca="1" si="420"/>
        <v>123995.57108838497</v>
      </c>
      <c r="BQ752" s="15">
        <f ca="1">Inputs!$B$20*EXP($B$10-0.5*C$7^2+C$7*AJ752)</f>
        <v>6536.6109584035894</v>
      </c>
      <c r="BR752" s="15">
        <f t="shared" ca="1" si="421"/>
        <v>8729.4293214549252</v>
      </c>
      <c r="BS752" s="15">
        <f t="shared" ca="1" si="422"/>
        <v>15181.056182084933</v>
      </c>
      <c r="BT752" s="15">
        <f t="shared" ca="1" si="423"/>
        <v>23897.71741007028</v>
      </c>
      <c r="BU752" s="15">
        <f t="shared" ca="1" si="424"/>
        <v>29908.160183210228</v>
      </c>
      <c r="BV752" s="15">
        <f t="shared" ca="1" si="425"/>
        <v>45979.856210649712</v>
      </c>
      <c r="BW752" s="15">
        <f t="shared" ca="1" si="426"/>
        <v>61292.271981149192</v>
      </c>
      <c r="BX752" s="15">
        <f t="shared" ca="1" si="427"/>
        <v>73395.30097753217</v>
      </c>
      <c r="BY752" s="15">
        <f t="shared" ca="1" si="428"/>
        <v>101425.8627415729</v>
      </c>
      <c r="BZ752" s="15">
        <f t="shared" ca="1" si="429"/>
        <v>143811.8328380186</v>
      </c>
      <c r="CA752" s="15">
        <f t="shared" ca="1" si="430"/>
        <v>180375.58134869134</v>
      </c>
      <c r="CB752" s="15">
        <f ca="1">(AU752*DCF!C$10-DCF!C$5*MAX(AU752*DCF!C$10,0)-MAX(AU752-Inputs!$B$6,0)/Inputs!$B$10)*DCF!C$6</f>
        <v>1040.2288989356819</v>
      </c>
      <c r="CC752" s="15">
        <f ca="1">(AV752*DCF!D$10-DCF!D$5*MAX(AV752*DCF!D$10,0)-MAX(AV752-AU752,0)/Inputs!$B$10)*DCF!D$6</f>
        <v>1306.6475882923014</v>
      </c>
      <c r="CD752" s="15">
        <f ca="1">(AW752*DCF!E$10-DCF!E$5*MAX(AW752*DCF!E$10,0)-MAX(AW752-AV752,0)/Inputs!$B$10)*DCF!E$6</f>
        <v>1637.3147945207688</v>
      </c>
      <c r="CE752" s="15">
        <f ca="1">(AX752*DCF!F$10-DCF!F$5*MAX(AX752*DCF!F$10,0)-MAX(AX752-AW752,0)/Inputs!$B$10)*DCF!F$6</f>
        <v>2175.8244776340748</v>
      </c>
      <c r="CF752" s="15">
        <f ca="1">(AY752*DCF!G$10-DCF!G$5*MAX(AY752*DCF!G$10,0)-MAX(AY752-AX752,0)/Inputs!$B$10)*DCF!G$6</f>
        <v>2929.7468212833755</v>
      </c>
      <c r="CG752" s="15">
        <f ca="1">(AZ752*DCF!H$10-DCF!H$5*MAX(AZ752*DCF!H$10,0)-MAX(AZ752-AY752,0)/Inputs!$B$10)*DCF!H$6</f>
        <v>3653.2014913808189</v>
      </c>
      <c r="CH752" s="15">
        <f ca="1">(BA752*DCF!I$10-DCF!I$5*MAX(BA752*DCF!I$10,0)-MAX(BA752-AZ752,0)/Inputs!$B$10)*DCF!I$6</f>
        <v>4577.5791311760804</v>
      </c>
      <c r="CI752" s="15">
        <f ca="1">(BB752*DCF!J$10-DCF!J$5*MAX(BB752*DCF!J$10,0)-MAX(BB752-BA752,0)/Inputs!$B$10)*DCF!J$6</f>
        <v>5253.5414312516241</v>
      </c>
      <c r="CJ752" s="15">
        <f ca="1">(BC752*DCF!K$10-DCF!K$5*MAX(BC752*DCF!K$10,0)-MAX(BC752-BB752,0)/Inputs!$B$10)*DCF!K$6</f>
        <v>5895.9586365225705</v>
      </c>
      <c r="CK752" s="15">
        <f ca="1">(BD752*DCF!L$10-DCF!L$5*MAX(BD752*DCF!L$10,0)-MAX(BD752-BC752,0)/Inputs!$B$10)*DCF!L$6</f>
        <v>5784.2594805034096</v>
      </c>
      <c r="CL752" s="15">
        <f ca="1">(BE752*DCF!M$10-DCF!M$5*MAX(BE752*DCF!M$10,0)-MAX(BE752-BD752,0)/Inputs!$B$10)*DCF!M$6</f>
        <v>6027.9009576900398</v>
      </c>
      <c r="CM752" s="15">
        <f ca="1">(BF752*DCF!C$28-DCF!C$5*MAX(BF752*DCF!C$28,0)-MAX(BF752-Inputs!$B$13,0)/Inputs!$B$17)*DCF!C$6</f>
        <v>3960.5438703841937</v>
      </c>
      <c r="CN752" s="15">
        <f ca="1">(BG752*DCF!D$28-DCF!D$5*MAX(BG752*DCF!D$28,0)-MAX(BG752-BF752,0)/Inputs!$B$17)*DCF!D$6</f>
        <v>5496.1032583822443</v>
      </c>
      <c r="CO752" s="15">
        <f ca="1">(BH752*DCF!E$28-DCF!E$5*MAX(BH752*DCF!E$28,0)-MAX(BH752-BG752,0)/Inputs!$B$17)*DCF!E$6</f>
        <v>6214.2814541568714</v>
      </c>
      <c r="CP752" s="15">
        <f ca="1">(BI752*DCF!F$28-DCF!F$5*MAX(BI752*DCF!F$28,0)-MAX(BI752-BH752,0)/Inputs!$B$17)*DCF!F$6</f>
        <v>7824.4621754335185</v>
      </c>
      <c r="CQ752" s="15">
        <f ca="1">(BJ752*DCF!G$28-DCF!G$5*MAX(BJ752*DCF!G$28,0)-MAX(BJ752-BI752,0)/Inputs!$B$17)*DCF!G$6</f>
        <v>9910.8284776100063</v>
      </c>
      <c r="CR752" s="15">
        <f ca="1">(BK752*DCF!H$28-DCF!H$5*MAX(BK752*DCF!H$28,0)-MAX(BK752-BJ752,0)/Inputs!$B$17)*DCF!H$6</f>
        <v>10993.848712886862</v>
      </c>
      <c r="CS752" s="15">
        <f ca="1">(BL752*DCF!I$28-DCF!I$5*MAX(BL752*DCF!I$28,0)-MAX(BL752-BK752,0)/Inputs!$B$17)*DCF!I$6</f>
        <v>12571.790991660217</v>
      </c>
      <c r="CT752" s="15">
        <f ca="1">(BM752*DCF!J$28-DCF!J$5*MAX(BM752*DCF!J$28,0)-MAX(BM752-BL752,0)/Inputs!$B$17)*DCF!J$6</f>
        <v>13201.574641227136</v>
      </c>
      <c r="CU752" s="15">
        <f ca="1">(BN752*DCF!K$28-DCF!K$5*MAX(BN752*DCF!K$28,0)-MAX(BN752-BM752,0)/Inputs!$B$17)*DCF!K$6</f>
        <v>13406.627098603847</v>
      </c>
      <c r="CV752" s="15">
        <f ca="1">(BO752*DCF!L$28-DCF!L$5*MAX(BO752*DCF!L$28,0)-MAX(BO752-BN752,0)/Inputs!$B$17)*DCF!L$6</f>
        <v>16107.29092687171</v>
      </c>
      <c r="CW752" s="15">
        <f ca="1">(BP752*DCF!M$28-DCF!M$5*MAX(BP752*DCF!M$28,0)-MAX(BP752-BO752,0)/Inputs!$B$17)*DCF!M$6</f>
        <v>20428.648677101548</v>
      </c>
      <c r="CX752" s="15">
        <f ca="1">(BQ752*DCF!C$46-DCF!C$5*MAX(BQ752*DCF!C$46,0)-MAX(BQ752-Inputs!$B$20,0)/Inputs!$B$24)*DCF!C$6</f>
        <v>-3050.3078233743113</v>
      </c>
      <c r="CY752" s="15">
        <f ca="1">(BR752*DCF!D$46-DCF!D$5*MAX(BR752*DCF!D$46,0)-MAX(BR752-BQ752,0)/Inputs!$B$24)*DCF!D$6</f>
        <v>-2425.5674057180127</v>
      </c>
      <c r="CZ752" s="15">
        <f ca="1">(BS752*DCF!E$46-DCF!E$5*MAX(BS752*DCF!E$46,0)-MAX(BS752-BR752,0)/Inputs!$B$24)*DCF!E$6</f>
        <v>-4338.240023715578</v>
      </c>
      <c r="DA752" s="15">
        <f ca="1">(BT752*DCF!F$46-DCF!F$5*MAX(BT752*DCF!F$46,0)-MAX(BT752-BS752,0)/Inputs!$B$24)*DCF!F$6</f>
        <v>-4914.3947824875622</v>
      </c>
      <c r="DB752" s="15">
        <f ca="1">(BU752*DCF!G$46-DCF!G$5*MAX(BU752*DCF!G$46,0)-MAX(BU752-BT752,0)/Inputs!$B$24)*DCF!G$6</f>
        <v>-3027.8456142889045</v>
      </c>
      <c r="DC752" s="15">
        <f ca="1">(BV752*DCF!H$46-DCF!H$5*MAX(BV752*DCF!H$46,0)-MAX(BV752-BU752,0)/Inputs!$B$24)*DCF!H$6</f>
        <v>-4994.1810676114756</v>
      </c>
      <c r="DD752" s="15">
        <f ca="1">(BW752*DCF!I$46-DCF!I$5*MAX(BW752*DCF!I$46,0)-MAX(BW752-BV752,0)/Inputs!$B$24)*DCF!I$6</f>
        <v>-2980.0334219919473</v>
      </c>
      <c r="DE752" s="15">
        <f ca="1">(BX752*DCF!J$46-DCF!J$5*MAX(BX752*DCF!J$46,0)-MAX(BX752-BW752,0)/Inputs!$B$24)*DCF!J$6</f>
        <v>-130.79570024858347</v>
      </c>
      <c r="DF752" s="15">
        <f ca="1">(BY752*DCF!K$46-DCF!K$5*MAX(BY752*DCF!K$46,0)-MAX(BY752-BX752,0)/Inputs!$B$24)*DCF!K$6</f>
        <v>-1072.957516498938</v>
      </c>
      <c r="DG752" s="15">
        <f ca="1">(BZ752*DCF!L$46-DCF!L$5*MAX(BZ752*DCF!L$46,0)-MAX(BZ752-BY752,0)/Inputs!$B$24)*DCF!L$6</f>
        <v>348.96153803310716</v>
      </c>
      <c r="DH752" s="15">
        <f ca="1">(CA752*DCF!M$46-DCF!M$5*MAX(CA752*DCF!M$46,0)-MAX(CA752-BZ752,0)/Inputs!$B$24)*DCF!M$6</f>
        <v>6496.8592382861189</v>
      </c>
      <c r="DI752" s="15">
        <f ca="1">SUM(CB752:CL752)+BE752*DCF!M$10*(1+Inputs!$B$30)*(1-Inputs!$B$33)*(1-Inputs!$B$30/Inputs!$B$31)/(Inputs!$B$29-Inputs!$B$30)*DCF!M$6</f>
        <v>174357.71814207779</v>
      </c>
      <c r="DJ752" s="15">
        <f ca="1">SUM(CM752:CW752)+BP752*DCF!M$28*(1+Inputs!$B$30)*(1-Inputs!$B$33)*(1-Inputs!$B$30/Inputs!$B$31)/(Inputs!$B$29-Inputs!$B$30)*DCF!M$6</f>
        <v>580224.41896519309</v>
      </c>
      <c r="DK752" s="15">
        <f ca="1">SUM(CX752:DH752)+CA752*DCF!M$46*(1+Inputs!$B$30)*(1-Inputs!$B$33)*(1-Inputs!$B$30/Inputs!$B$31)/(Inputs!$B$29-Inputs!$B$30)*DCF!M$6</f>
        <v>258793.51303901826</v>
      </c>
      <c r="DM752" s="15">
        <f ca="1">DI752+DJ752+DK752+Inputs!$B$34+Inputs!$B$36-Inputs!$B$35</f>
        <v>1090226.6501462893</v>
      </c>
    </row>
    <row r="753" spans="1:117" x14ac:dyDescent="0.75">
      <c r="A753" s="11">
        <v>740</v>
      </c>
      <c r="C753" s="23">
        <f t="shared" ca="1" si="433"/>
        <v>-1.3860801443733417</v>
      </c>
      <c r="D753" s="23">
        <f t="shared" ca="1" si="433"/>
        <v>0.15540472669033323</v>
      </c>
      <c r="E753" s="23">
        <f t="shared" ca="1" si="433"/>
        <v>1.7377588088103777E-2</v>
      </c>
      <c r="F753" s="23">
        <f t="shared" ca="1" si="433"/>
        <v>-0.11787519776903529</v>
      </c>
      <c r="G753" s="23">
        <f t="shared" ca="1" si="433"/>
        <v>-7.1322508588876274E-2</v>
      </c>
      <c r="H753" s="23">
        <f t="shared" ca="1" si="433"/>
        <v>-0.55295682961665271</v>
      </c>
      <c r="I753" s="23">
        <f t="shared" ca="1" si="433"/>
        <v>0.35763352008454646</v>
      </c>
      <c r="J753" s="23">
        <f t="shared" ca="1" si="433"/>
        <v>1.0864644520222677</v>
      </c>
      <c r="K753" s="23">
        <f t="shared" ca="1" si="433"/>
        <v>0.1771886004810716</v>
      </c>
      <c r="L753" s="23">
        <f t="shared" ca="1" si="433"/>
        <v>1.0677136208485816</v>
      </c>
      <c r="M753" s="23">
        <f t="shared" ca="1" si="433"/>
        <v>-0.39180056744676717</v>
      </c>
      <c r="N753" s="23">
        <f ca="1">SQRT(Inputs!$B$38)*C753+SQRT(1-Inputs!$B$38)*_xlfn.NORM.S.INV(RAND())</f>
        <v>0.18096763589652076</v>
      </c>
      <c r="O753" s="23">
        <f ca="1">SQRT(Inputs!$B$38)*D753+SQRT(1-Inputs!$B$38)*_xlfn.NORM.S.INV(RAND())</f>
        <v>-0.51126872152349934</v>
      </c>
      <c r="P753" s="23">
        <f ca="1">SQRT(Inputs!$B$38)*E753+SQRT(1-Inputs!$B$38)*_xlfn.NORM.S.INV(RAND())</f>
        <v>-7.3949679933023135E-2</v>
      </c>
      <c r="Q753" s="23">
        <f ca="1">SQRT(Inputs!$B$38)*F753+SQRT(1-Inputs!$B$38)*_xlfn.NORM.S.INV(RAND())</f>
        <v>-1.4505195674209881</v>
      </c>
      <c r="R753" s="23">
        <f ca="1">SQRT(Inputs!$B$38)*G753+SQRT(1-Inputs!$B$38)*_xlfn.NORM.S.INV(RAND())</f>
        <v>0.50465077607967057</v>
      </c>
      <c r="S753" s="23">
        <f ca="1">SQRT(Inputs!$B$38)*H753+SQRT(1-Inputs!$B$38)*_xlfn.NORM.S.INV(RAND())</f>
        <v>-1.3207149771300746</v>
      </c>
      <c r="T753" s="23">
        <f ca="1">SQRT(Inputs!$B$38)*I753+SQRT(1-Inputs!$B$38)*_xlfn.NORM.S.INV(RAND())</f>
        <v>-1.2685276656258562</v>
      </c>
      <c r="U753" s="23">
        <f ca="1">SQRT(Inputs!$B$38)*J753+SQRT(1-Inputs!$B$38)*_xlfn.NORM.S.INV(RAND())</f>
        <v>0.96113466312118989</v>
      </c>
      <c r="V753" s="23">
        <f ca="1">SQRT(Inputs!$B$38)*K753+SQRT(1-Inputs!$B$38)*_xlfn.NORM.S.INV(RAND())</f>
        <v>0.95933139205936935</v>
      </c>
      <c r="W753" s="23">
        <f ca="1">SQRT(Inputs!$B$38)*L753+SQRT(1-Inputs!$B$38)*_xlfn.NORM.S.INV(RAND())</f>
        <v>-0.12087636393255696</v>
      </c>
      <c r="X753" s="23">
        <f ca="1">SQRT(Inputs!$B$38)*M753+SQRT(1-Inputs!$B$38)*_xlfn.NORM.S.INV(RAND())</f>
        <v>1.0388755678597326</v>
      </c>
      <c r="Y753" s="23">
        <f ca="1">SQRT(Inputs!$B$38)*C753+SQRT(1-Inputs!$B$38)*_xlfn.NORM.S.INV(RAND())</f>
        <v>-0.47573355943231793</v>
      </c>
      <c r="Z753" s="23">
        <f ca="1">SQRT(Inputs!$B$38)*D753+SQRT(1-Inputs!$B$38)*_xlfn.NORM.S.INV(RAND())</f>
        <v>-0.98803578456424757</v>
      </c>
      <c r="AA753" s="23">
        <f ca="1">SQRT(Inputs!$B$38)*E753+SQRT(1-Inputs!$B$38)*_xlfn.NORM.S.INV(RAND())</f>
        <v>-0.66640965360366478</v>
      </c>
      <c r="AB753" s="23">
        <f ca="1">SQRT(Inputs!$B$38)*F753+SQRT(1-Inputs!$B$38)*_xlfn.NORM.S.INV(RAND())</f>
        <v>1.4515321136184911</v>
      </c>
      <c r="AC753" s="23">
        <f ca="1">SQRT(Inputs!$B$38)*G753+SQRT(1-Inputs!$B$38)*_xlfn.NORM.S.INV(RAND())</f>
        <v>-0.40685972472918158</v>
      </c>
      <c r="AD753" s="23">
        <f ca="1">SQRT(Inputs!$B$38)*H753+SQRT(1-Inputs!$B$38)*_xlfn.NORM.S.INV(RAND())</f>
        <v>-1.3498577422632234</v>
      </c>
      <c r="AE753" s="23">
        <f ca="1">SQRT(Inputs!$B$38)*I753+SQRT(1-Inputs!$B$38)*_xlfn.NORM.S.INV(RAND())</f>
        <v>-1.2656623175823232</v>
      </c>
      <c r="AF753" s="23">
        <f ca="1">SQRT(Inputs!$B$38)*J753+SQRT(1-Inputs!$B$38)*_xlfn.NORM.S.INV(RAND())</f>
        <v>1.3178475268855756</v>
      </c>
      <c r="AG753" s="23">
        <f ca="1">SQRT(Inputs!$B$38)*K753+SQRT(1-Inputs!$B$38)*_xlfn.NORM.S.INV(RAND())</f>
        <v>0.2191284190940323</v>
      </c>
      <c r="AH753" s="23">
        <f ca="1">SQRT(Inputs!$B$38)*L753+SQRT(1-Inputs!$B$38)*_xlfn.NORM.S.INV(RAND())</f>
        <v>0.41667251732803356</v>
      </c>
      <c r="AI753" s="23">
        <f ca="1">SQRT(Inputs!$B$38)*M753+SQRT(1-Inputs!$B$38)*_xlfn.NORM.S.INV(RAND())</f>
        <v>2.2338868035666151</v>
      </c>
      <c r="AJ753" s="23">
        <f ca="1">SQRT(Inputs!$B$38)*C753+SQRT(1-Inputs!$B$38)*_xlfn.NORM.S.INV(RAND())</f>
        <v>-7.9619591604378703E-2</v>
      </c>
      <c r="AK753" s="23">
        <f ca="1">SQRT(Inputs!$B$38)*D753+SQRT(1-Inputs!$B$38)*_xlfn.NORM.S.INV(RAND())</f>
        <v>7.2163587962352047E-2</v>
      </c>
      <c r="AL753" s="23">
        <f ca="1">SQRT(Inputs!$B$38)*E753+SQRT(1-Inputs!$B$38)*_xlfn.NORM.S.INV(RAND())</f>
        <v>1.0582400467579696</v>
      </c>
      <c r="AM753" s="23">
        <f ca="1">SQRT(Inputs!$B$38)*F753+SQRT(1-Inputs!$B$38)*_xlfn.NORM.S.INV(RAND())</f>
        <v>-1.2639805706928045</v>
      </c>
      <c r="AN753" s="23">
        <f ca="1">SQRT(Inputs!$B$38)*G753+SQRT(1-Inputs!$B$38)*_xlfn.NORM.S.INV(RAND())</f>
        <v>-6.5343861811833631E-2</v>
      </c>
      <c r="AO753" s="23">
        <f ca="1">SQRT(Inputs!$B$38)*H753+SQRT(1-Inputs!$B$38)*_xlfn.NORM.S.INV(RAND())</f>
        <v>-1.0488608837347488</v>
      </c>
      <c r="AP753" s="23">
        <f ca="1">SQRT(Inputs!$B$38)*I753+SQRT(1-Inputs!$B$38)*_xlfn.NORM.S.INV(RAND())</f>
        <v>1.5600975462060378</v>
      </c>
      <c r="AQ753" s="23">
        <f ca="1">SQRT(Inputs!$B$38)*J753+SQRT(1-Inputs!$B$38)*_xlfn.NORM.S.INV(RAND())</f>
        <v>1.0961755654914089</v>
      </c>
      <c r="AR753" s="23">
        <f ca="1">SQRT(Inputs!$B$38)*K753+SQRT(1-Inputs!$B$38)*_xlfn.NORM.S.INV(RAND())</f>
        <v>1.0336922896726219</v>
      </c>
      <c r="AS753" s="23">
        <f ca="1">SQRT(Inputs!$B$38)*L753+SQRT(1-Inputs!$B$38)*_xlfn.NORM.S.INV(RAND())</f>
        <v>1.6004380930126452</v>
      </c>
      <c r="AT753" s="23">
        <f ca="1">SQRT(Inputs!$B$38)*M753+SQRT(1-Inputs!$B$38)*_xlfn.NORM.S.INV(RAND())</f>
        <v>-0.55568802267916673</v>
      </c>
      <c r="AU753" s="15">
        <f ca="1">Inputs!$B$6*EXP($B$8-0.5*C$5^2+C$5*N753)</f>
        <v>5109.7522770070391</v>
      </c>
      <c r="AV753" s="15">
        <f t="shared" ca="1" si="401"/>
        <v>5769.3587653314025</v>
      </c>
      <c r="AW753" s="15">
        <f t="shared" ca="1" si="402"/>
        <v>6964.8923123679688</v>
      </c>
      <c r="AX753" s="15">
        <f t="shared" ca="1" si="403"/>
        <v>7094.0223561358962</v>
      </c>
      <c r="AY753" s="15">
        <f t="shared" ca="1" si="404"/>
        <v>9195.9393306519123</v>
      </c>
      <c r="AZ753" s="15">
        <f t="shared" ca="1" si="405"/>
        <v>9724.5594166704341</v>
      </c>
      <c r="BA753" s="15">
        <f t="shared" ca="1" si="406"/>
        <v>10420.824136252399</v>
      </c>
      <c r="BB753" s="15">
        <f t="shared" ca="1" si="407"/>
        <v>14047.928906169842</v>
      </c>
      <c r="BC753" s="15">
        <f t="shared" ca="1" si="408"/>
        <v>18874.507575261054</v>
      </c>
      <c r="BD753" s="15">
        <f t="shared" ca="1" si="409"/>
        <v>22863.095030490782</v>
      </c>
      <c r="BE753" s="15">
        <f t="shared" ca="1" si="410"/>
        <v>30796.142227978242</v>
      </c>
      <c r="BF753" s="15">
        <f ca="1">Inputs!$B$13*EXP($B$9-0.5*C$6^2+C$6*Y753)</f>
        <v>12586.198705431558</v>
      </c>
      <c r="BG753" s="15">
        <f t="shared" ca="1" si="411"/>
        <v>12834.475309926474</v>
      </c>
      <c r="BH753" s="15">
        <f t="shared" ca="1" si="412"/>
        <v>14040.475949823665</v>
      </c>
      <c r="BI753" s="15">
        <f t="shared" ca="1" si="413"/>
        <v>21490.488216098482</v>
      </c>
      <c r="BJ753" s="15">
        <f t="shared" ca="1" si="414"/>
        <v>24845.263263257966</v>
      </c>
      <c r="BK753" s="15">
        <f t="shared" ca="1" si="415"/>
        <v>25373.82670966606</v>
      </c>
      <c r="BL753" s="15">
        <f t="shared" ca="1" si="416"/>
        <v>26453.66267148453</v>
      </c>
      <c r="BM753" s="15">
        <f t="shared" ca="1" si="417"/>
        <v>38301.308556463788</v>
      </c>
      <c r="BN753" s="15">
        <f t="shared" ca="1" si="418"/>
        <v>48359.169863240284</v>
      </c>
      <c r="BO753" s="15">
        <f t="shared" ca="1" si="419"/>
        <v>62453.778956967493</v>
      </c>
      <c r="BP753" s="15">
        <f t="shared" ca="1" si="420"/>
        <v>99007.209368262105</v>
      </c>
      <c r="BQ753" s="15">
        <f ca="1">Inputs!$B$20*EXP($B$10-0.5*C$7^2+C$7*AJ753)</f>
        <v>4170.0737266471724</v>
      </c>
      <c r="BR753" s="15">
        <f t="shared" ca="1" si="421"/>
        <v>5789.4248265050855</v>
      </c>
      <c r="BS753" s="15">
        <f t="shared" ca="1" si="422"/>
        <v>10743.810940521544</v>
      </c>
      <c r="BT753" s="15">
        <f t="shared" ca="1" si="423"/>
        <v>10632.846694132963</v>
      </c>
      <c r="BU753" s="15">
        <f t="shared" ca="1" si="424"/>
        <v>14504.69011395515</v>
      </c>
      <c r="BV753" s="15">
        <f t="shared" ca="1" si="425"/>
        <v>15933.049634090898</v>
      </c>
      <c r="BW753" s="15">
        <f t="shared" ca="1" si="426"/>
        <v>30932.312718875277</v>
      </c>
      <c r="BX753" s="15">
        <f t="shared" ca="1" si="427"/>
        <v>53896.810994087667</v>
      </c>
      <c r="BY753" s="15">
        <f t="shared" ca="1" si="428"/>
        <v>92033.227166500335</v>
      </c>
      <c r="BZ753" s="15">
        <f t="shared" ca="1" si="429"/>
        <v>173309.1406259666</v>
      </c>
      <c r="CA753" s="15">
        <f t="shared" ca="1" si="430"/>
        <v>220556.08240796655</v>
      </c>
      <c r="CB753" s="15">
        <f ca="1">(AU753*DCF!C$10-DCF!C$5*MAX(AU753*DCF!C$10,0)-MAX(AU753-Inputs!$B$6,0)/Inputs!$B$10)*DCF!C$6</f>
        <v>1042.0225106288094</v>
      </c>
      <c r="CC753" s="15">
        <f ca="1">(AV753*DCF!D$10-DCF!D$5*MAX(AV753*DCF!D$10,0)-MAX(AV753-AU753,0)/Inputs!$B$10)*DCF!D$6</f>
        <v>1245.4143338771512</v>
      </c>
      <c r="CD753" s="15">
        <f ca="1">(AW753*DCF!E$10-DCF!E$5*MAX(AW753*DCF!E$10,0)-MAX(AW753-AV753,0)/Inputs!$B$10)*DCF!E$6</f>
        <v>1338.7990993292603</v>
      </c>
      <c r="CE753" s="15">
        <f ca="1">(AX753*DCF!F$10-DCF!F$5*MAX(AX753*DCF!F$10,0)-MAX(AX753-AW753,0)/Inputs!$B$10)*DCF!F$6</f>
        <v>1521.7450141211552</v>
      </c>
      <c r="CF753" s="15">
        <f ca="1">(AY753*DCF!G$10-DCF!G$5*MAX(AY753*DCF!G$10,0)-MAX(AY753-AX753,0)/Inputs!$B$10)*DCF!G$6</f>
        <v>1490.7051798181683</v>
      </c>
      <c r="CG753" s="15">
        <f ca="1">(AZ753*DCF!H$10-DCF!H$5*MAX(AZ753*DCF!H$10,0)-MAX(AZ753-AY753,0)/Inputs!$B$10)*DCF!H$6</f>
        <v>1794.1642129566997</v>
      </c>
      <c r="CH753" s="15">
        <f ca="1">(BA753*DCF!I$10-DCF!I$5*MAX(BA753*DCF!I$10,0)-MAX(BA753-AZ753,0)/Inputs!$B$10)*DCF!I$6</f>
        <v>1789.2926079465508</v>
      </c>
      <c r="CI753" s="15">
        <f ca="1">(BB753*DCF!J$10-DCF!J$5*MAX(BB753*DCF!J$10,0)-MAX(BB753-BA753,0)/Inputs!$B$10)*DCF!J$6</f>
        <v>1861.0292380582671</v>
      </c>
      <c r="CJ753" s="15">
        <f ca="1">(BC753*DCF!K$10-DCF!K$5*MAX(BC753*DCF!K$10,0)-MAX(BC753-BB753,0)/Inputs!$B$10)*DCF!K$6</f>
        <v>2362.8450536354917</v>
      </c>
      <c r="CK753" s="15">
        <f ca="1">(BD753*DCF!L$10-DCF!L$5*MAX(BD753*DCF!L$10,0)-MAX(BD753-BC753,0)/Inputs!$B$10)*DCF!L$6</f>
        <v>2932.4005556439815</v>
      </c>
      <c r="CL753" s="15">
        <f ca="1">(BE753*DCF!M$10-DCF!M$5*MAX(BE753*DCF!M$10,0)-MAX(BE753-BD753,0)/Inputs!$B$10)*DCF!M$6</f>
        <v>3398.0467354920866</v>
      </c>
      <c r="CM753" s="15">
        <f ca="1">(BF753*DCF!C$28-DCF!C$5*MAX(BF753*DCF!C$28,0)-MAX(BF753-Inputs!$B$13,0)/Inputs!$B$17)*DCF!C$6</f>
        <v>3564.2741008174517</v>
      </c>
      <c r="CN753" s="15">
        <f ca="1">(BG753*DCF!D$28-DCF!D$5*MAX(BG753*DCF!D$28,0)-MAX(BG753-BF753,0)/Inputs!$B$17)*DCF!D$6</f>
        <v>3727.0802075506599</v>
      </c>
      <c r="CO753" s="15">
        <f ca="1">(BH753*DCF!E$28-DCF!E$5*MAX(BH753*DCF!E$28,0)-MAX(BH753-BG753,0)/Inputs!$B$17)*DCF!E$6</f>
        <v>3738.82667414347</v>
      </c>
      <c r="CP753" s="15">
        <f ca="1">(BI753*DCF!F$28-DCF!F$5*MAX(BI753*DCF!F$28,0)-MAX(BI753-BH753,0)/Inputs!$B$17)*DCF!F$6</f>
        <v>4477.7089831740404</v>
      </c>
      <c r="CQ753" s="15">
        <f ca="1">(BJ753*DCF!G$28-DCF!G$5*MAX(BJ753*DCF!G$28,0)-MAX(BJ753-BI753,0)/Inputs!$B$17)*DCF!G$6</f>
        <v>5882.0520323200953</v>
      </c>
      <c r="CR753" s="15">
        <f ca="1">(BK753*DCF!H$28-DCF!H$5*MAX(BK753*DCF!H$28,0)-MAX(BK753-BJ753,0)/Inputs!$B$17)*DCF!H$6</f>
        <v>6193.1033616288742</v>
      </c>
      <c r="CS753" s="15">
        <f ca="1">(BL753*DCF!I$28-DCF!I$5*MAX(BL753*DCF!I$28,0)-MAX(BL753-BK753,0)/Inputs!$B$17)*DCF!I$6</f>
        <v>6065.6695542664866</v>
      </c>
      <c r="CT753" s="15">
        <f ca="1">(BM753*DCF!J$28-DCF!J$5*MAX(BM753*DCF!J$28,0)-MAX(BM753-BL753,0)/Inputs!$B$17)*DCF!J$6</f>
        <v>6973.4703828790471</v>
      </c>
      <c r="CU753" s="15">
        <f ca="1">(BN753*DCF!K$28-DCF!K$5*MAX(BN753*DCF!K$28,0)-MAX(BN753-BM753,0)/Inputs!$B$17)*DCF!K$6</f>
        <v>8980.691796878582</v>
      </c>
      <c r="CV753" s="15">
        <f ca="1">(BO753*DCF!L$28-DCF!L$5*MAX(BO753*DCF!L$28,0)-MAX(BO753-BN753,0)/Inputs!$B$17)*DCF!L$6</f>
        <v>10866.011277326492</v>
      </c>
      <c r="CW753" s="15">
        <f ca="1">(BP753*DCF!M$28-DCF!M$5*MAX(BP753*DCF!M$28,0)-MAX(BP753-BO753,0)/Inputs!$B$17)*DCF!M$6</f>
        <v>14807.403137395331</v>
      </c>
      <c r="CX753" s="15">
        <f ca="1">(BQ753*DCF!C$46-DCF!C$5*MAX(BQ753*DCF!C$46,0)-MAX(BQ753-Inputs!$B$20,0)/Inputs!$B$24)*DCF!C$6</f>
        <v>-1410.6746373998885</v>
      </c>
      <c r="CY753" s="15">
        <f ca="1">(BR753*DCF!D$46-DCF!D$5*MAX(BR753*DCF!D$46,0)-MAX(BR753-BQ753,0)/Inputs!$B$24)*DCF!D$6</f>
        <v>-1679.0834792270255</v>
      </c>
      <c r="CZ753" s="15">
        <f ca="1">(BS753*DCF!E$46-DCF!E$5*MAX(BS753*DCF!E$46,0)-MAX(BS753-BR753,0)/Inputs!$B$24)*DCF!E$6</f>
        <v>-3223.3569641478512</v>
      </c>
      <c r="DA753" s="15">
        <f ca="1">(BT753*DCF!F$46-DCF!F$5*MAX(BT753*DCF!F$46,0)-MAX(BT753-BS753,0)/Inputs!$B$24)*DCF!F$6</f>
        <v>-774.35112225175283</v>
      </c>
      <c r="DB753" s="15">
        <f ca="1">(BU753*DCF!G$46-DCF!G$5*MAX(BU753*DCF!G$46,0)-MAX(BU753-BT753,0)/Inputs!$B$24)*DCF!G$6</f>
        <v>-1790.3207458078462</v>
      </c>
      <c r="DC753" s="15">
        <f ca="1">(BV753*DCF!H$46-DCF!H$5*MAX(BV753*DCF!H$46,0)-MAX(BV753-BU753,0)/Inputs!$B$24)*DCF!H$6</f>
        <v>-443.85396917820242</v>
      </c>
      <c r="DD753" s="15">
        <f ca="1">(BW753*DCF!I$46-DCF!I$5*MAX(BW753*DCF!I$46,0)-MAX(BW753-BV753,0)/Inputs!$B$24)*DCF!I$6</f>
        <v>-3591.3144262412552</v>
      </c>
      <c r="DE753" s="15">
        <f ca="1">(BX753*DCF!J$46-DCF!J$5*MAX(BX753*DCF!J$46,0)-MAX(BX753-BW753,0)/Inputs!$B$24)*DCF!J$6</f>
        <v>-3828.9876209231752</v>
      </c>
      <c r="DF753" s="15">
        <f ca="1">(BY753*DCF!K$46-DCF!K$5*MAX(BY753*DCF!K$46,0)-MAX(BY753-BX753,0)/Inputs!$B$24)*DCF!K$6</f>
        <v>-4085.161282205805</v>
      </c>
      <c r="DG753" s="15">
        <f ca="1">(BZ753*DCF!L$46-DCF!L$5*MAX(BZ753*DCF!L$46,0)-MAX(BZ753-BY753,0)/Inputs!$B$24)*DCF!L$6</f>
        <v>-6412.9496636437243</v>
      </c>
      <c r="DH753" s="15">
        <f ca="1">(CA753*DCF!M$46-DCF!M$5*MAX(CA753*DCF!M$46,0)-MAX(CA753-BZ753,0)/Inputs!$B$24)*DCF!M$6</f>
        <v>7413.465017504137</v>
      </c>
      <c r="DI753" s="15">
        <f ca="1">SUM(CB753:CL753)+BE753*DCF!M$10*(1+Inputs!$B$30)*(1-Inputs!$B$33)*(1-Inputs!$B$30/Inputs!$B$31)/(Inputs!$B$29-Inputs!$B$30)*DCF!M$6</f>
        <v>106482.53559879291</v>
      </c>
      <c r="DJ753" s="15">
        <f ca="1">SUM(CM753:CW753)+BP753*DCF!M$28*(1+Inputs!$B$30)*(1-Inputs!$B$33)*(1-Inputs!$B$30/Inputs!$B$31)/(Inputs!$B$29-Inputs!$B$30)*DCF!M$6</f>
        <v>442660.78871728573</v>
      </c>
      <c r="DK753" s="15">
        <f ca="1">SUM(CX753:DH753)+CA753*DCF!M$46*(1+Inputs!$B$30)*(1-Inputs!$B$33)*(1-Inputs!$B$30/Inputs!$B$31)/(Inputs!$B$29-Inputs!$B$30)*DCF!M$6</f>
        <v>321179.24104738055</v>
      </c>
      <c r="DM753" s="15">
        <f ca="1">DI753+DJ753+DK753+Inputs!$B$34+Inputs!$B$36-Inputs!$B$35</f>
        <v>947173.56536345929</v>
      </c>
    </row>
    <row r="754" spans="1:117" x14ac:dyDescent="0.75">
      <c r="A754" s="11">
        <v>741</v>
      </c>
      <c r="C754" s="23">
        <f t="shared" ref="C754:M763" ca="1" si="434">_xlfn.NORM.S.INV(RAND())</f>
        <v>-1.6171409266797743</v>
      </c>
      <c r="D754" s="23">
        <f t="shared" ca="1" si="434"/>
        <v>-1.8956769908608933</v>
      </c>
      <c r="E754" s="23">
        <f t="shared" ca="1" si="434"/>
        <v>-0.69075332875559747</v>
      </c>
      <c r="F754" s="23">
        <f t="shared" ca="1" si="434"/>
        <v>1.3057725660780017</v>
      </c>
      <c r="G754" s="23">
        <f t="shared" ca="1" si="434"/>
        <v>0.47998450622405575</v>
      </c>
      <c r="H754" s="23">
        <f t="shared" ca="1" si="434"/>
        <v>-0.27485646023415522</v>
      </c>
      <c r="I754" s="23">
        <f t="shared" ca="1" si="434"/>
        <v>-0.58625759761008411</v>
      </c>
      <c r="J754" s="23">
        <f t="shared" ca="1" si="434"/>
        <v>0.31555939130273841</v>
      </c>
      <c r="K754" s="23">
        <f t="shared" ca="1" si="434"/>
        <v>5.9136738310581687E-2</v>
      </c>
      <c r="L754" s="23">
        <f t="shared" ca="1" si="434"/>
        <v>-0.65035447623419085</v>
      </c>
      <c r="M754" s="23">
        <f t="shared" ca="1" si="434"/>
        <v>1.3642953022978648</v>
      </c>
      <c r="N754" s="23">
        <f ca="1">SQRT(Inputs!$B$38)*C754+SQRT(1-Inputs!$B$38)*_xlfn.NORM.S.INV(RAND())</f>
        <v>-3.0771043821013211</v>
      </c>
      <c r="O754" s="23">
        <f ca="1">SQRT(Inputs!$B$38)*D754+SQRT(1-Inputs!$B$38)*_xlfn.NORM.S.INV(RAND())</f>
        <v>-1.4665976186997847</v>
      </c>
      <c r="P754" s="23">
        <f ca="1">SQRT(Inputs!$B$38)*E754+SQRT(1-Inputs!$B$38)*_xlfn.NORM.S.INV(RAND())</f>
        <v>-0.77899788154644711</v>
      </c>
      <c r="Q754" s="23">
        <f ca="1">SQRT(Inputs!$B$38)*F754+SQRT(1-Inputs!$B$38)*_xlfn.NORM.S.INV(RAND())</f>
        <v>0.94479703568076678</v>
      </c>
      <c r="R754" s="23">
        <f ca="1">SQRT(Inputs!$B$38)*G754+SQRT(1-Inputs!$B$38)*_xlfn.NORM.S.INV(RAND())</f>
        <v>-0.10606841079194335</v>
      </c>
      <c r="S754" s="23">
        <f ca="1">SQRT(Inputs!$B$38)*H754+SQRT(1-Inputs!$B$38)*_xlfn.NORM.S.INV(RAND())</f>
        <v>0.24653761048266953</v>
      </c>
      <c r="T754" s="23">
        <f ca="1">SQRT(Inputs!$B$38)*I754+SQRT(1-Inputs!$B$38)*_xlfn.NORM.S.INV(RAND())</f>
        <v>-0.6728748083381404</v>
      </c>
      <c r="U754" s="23">
        <f ca="1">SQRT(Inputs!$B$38)*J754+SQRT(1-Inputs!$B$38)*_xlfn.NORM.S.INV(RAND())</f>
        <v>-0.42617850236059396</v>
      </c>
      <c r="V754" s="23">
        <f ca="1">SQRT(Inputs!$B$38)*K754+SQRT(1-Inputs!$B$38)*_xlfn.NORM.S.INV(RAND())</f>
        <v>0.8746502940537707</v>
      </c>
      <c r="W754" s="23">
        <f ca="1">SQRT(Inputs!$B$38)*L754+SQRT(1-Inputs!$B$38)*_xlfn.NORM.S.INV(RAND())</f>
        <v>0.3875164641340636</v>
      </c>
      <c r="X754" s="23">
        <f ca="1">SQRT(Inputs!$B$38)*M754+SQRT(1-Inputs!$B$38)*_xlfn.NORM.S.INV(RAND())</f>
        <v>1.3242500511875761</v>
      </c>
      <c r="Y754" s="23">
        <f ca="1">SQRT(Inputs!$B$38)*C754+SQRT(1-Inputs!$B$38)*_xlfn.NORM.S.INV(RAND())</f>
        <v>-0.87995531039526487</v>
      </c>
      <c r="Z754" s="23">
        <f ca="1">SQRT(Inputs!$B$38)*D754+SQRT(1-Inputs!$B$38)*_xlfn.NORM.S.INV(RAND())</f>
        <v>-1.4742041705511482</v>
      </c>
      <c r="AA754" s="23">
        <f ca="1">SQRT(Inputs!$B$38)*E754+SQRT(1-Inputs!$B$38)*_xlfn.NORM.S.INV(RAND())</f>
        <v>-0.89709856231831275</v>
      </c>
      <c r="AB754" s="23">
        <f ca="1">SQRT(Inputs!$B$38)*F754+SQRT(1-Inputs!$B$38)*_xlfn.NORM.S.INV(RAND())</f>
        <v>2.0640113185877</v>
      </c>
      <c r="AC754" s="23">
        <f ca="1">SQRT(Inputs!$B$38)*G754+SQRT(1-Inputs!$B$38)*_xlfn.NORM.S.INV(RAND())</f>
        <v>0.74414500320621868</v>
      </c>
      <c r="AD754" s="23">
        <f ca="1">SQRT(Inputs!$B$38)*H754+SQRT(1-Inputs!$B$38)*_xlfn.NORM.S.INV(RAND())</f>
        <v>-1.3101538843683873</v>
      </c>
      <c r="AE754" s="23">
        <f ca="1">SQRT(Inputs!$B$38)*I754+SQRT(1-Inputs!$B$38)*_xlfn.NORM.S.INV(RAND())</f>
        <v>1.344709556233489</v>
      </c>
      <c r="AF754" s="23">
        <f ca="1">SQRT(Inputs!$B$38)*J754+SQRT(1-Inputs!$B$38)*_xlfn.NORM.S.INV(RAND())</f>
        <v>-0.70467365039816798</v>
      </c>
      <c r="AG754" s="23">
        <f ca="1">SQRT(Inputs!$B$38)*K754+SQRT(1-Inputs!$B$38)*_xlfn.NORM.S.INV(RAND())</f>
        <v>0.87047972330879198</v>
      </c>
      <c r="AH754" s="23">
        <f ca="1">SQRT(Inputs!$B$38)*L754+SQRT(1-Inputs!$B$38)*_xlfn.NORM.S.INV(RAND())</f>
        <v>-0.28751276886659849</v>
      </c>
      <c r="AI754" s="23">
        <f ca="1">SQRT(Inputs!$B$38)*M754+SQRT(1-Inputs!$B$38)*_xlfn.NORM.S.INV(RAND())</f>
        <v>-7.6161425823699336E-2</v>
      </c>
      <c r="AJ754" s="23">
        <f ca="1">SQRT(Inputs!$B$38)*C754+SQRT(1-Inputs!$B$38)*_xlfn.NORM.S.INV(RAND())</f>
        <v>-1.3493886733955756</v>
      </c>
      <c r="AK754" s="23">
        <f ca="1">SQRT(Inputs!$B$38)*D754+SQRT(1-Inputs!$B$38)*_xlfn.NORM.S.INV(RAND())</f>
        <v>-0.3892452198226245</v>
      </c>
      <c r="AL754" s="23">
        <f ca="1">SQRT(Inputs!$B$38)*E754+SQRT(1-Inputs!$B$38)*_xlfn.NORM.S.INV(RAND())</f>
        <v>-0.20029732599679853</v>
      </c>
      <c r="AM754" s="23">
        <f ca="1">SQRT(Inputs!$B$38)*F754+SQRT(1-Inputs!$B$38)*_xlfn.NORM.S.INV(RAND())</f>
        <v>0.28194869732263705</v>
      </c>
      <c r="AN754" s="23">
        <f ca="1">SQRT(Inputs!$B$38)*G754+SQRT(1-Inputs!$B$38)*_xlfn.NORM.S.INV(RAND())</f>
        <v>0.44754399418589813</v>
      </c>
      <c r="AO754" s="23">
        <f ca="1">SQRT(Inputs!$B$38)*H754+SQRT(1-Inputs!$B$38)*_xlfn.NORM.S.INV(RAND())</f>
        <v>1.1885256552750909</v>
      </c>
      <c r="AP754" s="23">
        <f ca="1">SQRT(Inputs!$B$38)*I754+SQRT(1-Inputs!$B$38)*_xlfn.NORM.S.INV(RAND())</f>
        <v>0.56837314409512163</v>
      </c>
      <c r="AQ754" s="23">
        <f ca="1">SQRT(Inputs!$B$38)*J754+SQRT(1-Inputs!$B$38)*_xlfn.NORM.S.INV(RAND())</f>
        <v>0.56726575116355404</v>
      </c>
      <c r="AR754" s="23">
        <f ca="1">SQRT(Inputs!$B$38)*K754+SQRT(1-Inputs!$B$38)*_xlfn.NORM.S.INV(RAND())</f>
        <v>0.90441045683279409</v>
      </c>
      <c r="AS754" s="23">
        <f ca="1">SQRT(Inputs!$B$38)*L754+SQRT(1-Inputs!$B$38)*_xlfn.NORM.S.INV(RAND())</f>
        <v>-6.0750635753640536E-2</v>
      </c>
      <c r="AT754" s="23">
        <f ca="1">SQRT(Inputs!$B$38)*M754+SQRT(1-Inputs!$B$38)*_xlfn.NORM.S.INV(RAND())</f>
        <v>2.0617820604519848</v>
      </c>
      <c r="AU754" s="15">
        <f ca="1">Inputs!$B$6*EXP($B$8-0.5*C$5^2+C$5*N754)</f>
        <v>3015.473264463928</v>
      </c>
      <c r="AV754" s="15">
        <f t="shared" ca="1" si="401"/>
        <v>2958.560646172562</v>
      </c>
      <c r="AW754" s="15">
        <f t="shared" ca="1" si="402"/>
        <v>3247.6328076901891</v>
      </c>
      <c r="AX754" s="15">
        <f t="shared" ca="1" si="403"/>
        <v>4461.7923925655277</v>
      </c>
      <c r="AY754" s="15">
        <f t="shared" ca="1" si="404"/>
        <v>5385.6361133347746</v>
      </c>
      <c r="AZ754" s="15">
        <f t="shared" ca="1" si="405"/>
        <v>6768.0496150075278</v>
      </c>
      <c r="BA754" s="15">
        <f t="shared" ca="1" si="406"/>
        <v>7719.1583879455375</v>
      </c>
      <c r="BB754" s="15">
        <f t="shared" ca="1" si="407"/>
        <v>9055.5675652526006</v>
      </c>
      <c r="BC754" s="15">
        <f t="shared" ca="1" si="408"/>
        <v>12067.824059831284</v>
      </c>
      <c r="BD754" s="15">
        <f t="shared" ca="1" si="409"/>
        <v>15329.918107661471</v>
      </c>
      <c r="BE754" s="15">
        <f t="shared" ca="1" si="410"/>
        <v>21192.847420194725</v>
      </c>
      <c r="BF754" s="15">
        <f ca="1">Inputs!$B$13*EXP($B$9-0.5*C$6^2+C$6*Y754)</f>
        <v>11616.945420414819</v>
      </c>
      <c r="BG754" s="15">
        <f t="shared" ca="1" si="411"/>
        <v>10851.197656112037</v>
      </c>
      <c r="BH754" s="15">
        <f t="shared" ca="1" si="412"/>
        <v>11425.22190001005</v>
      </c>
      <c r="BI754" s="15">
        <f t="shared" ca="1" si="413"/>
        <v>19216.359396021802</v>
      </c>
      <c r="BJ754" s="15">
        <f t="shared" ca="1" si="414"/>
        <v>26225.464089555204</v>
      </c>
      <c r="BK754" s="15">
        <f t="shared" ca="1" si="415"/>
        <v>26928.557539522233</v>
      </c>
      <c r="BL754" s="15">
        <f t="shared" ca="1" si="416"/>
        <v>39375.591870365868</v>
      </c>
      <c r="BM754" s="15">
        <f t="shared" ca="1" si="417"/>
        <v>44344.232291409106</v>
      </c>
      <c r="BN754" s="15">
        <f t="shared" ca="1" si="418"/>
        <v>60534.272772660232</v>
      </c>
      <c r="BO754" s="15">
        <f t="shared" ca="1" si="419"/>
        <v>72033.113351258333</v>
      </c>
      <c r="BP754" s="15">
        <f t="shared" ca="1" si="420"/>
        <v>87897.533513668212</v>
      </c>
      <c r="BQ754" s="15">
        <f ca="1">Inputs!$B$20*EXP($B$10-0.5*C$7^2+C$7*AJ754)</f>
        <v>2657.9857643304736</v>
      </c>
      <c r="BR754" s="15">
        <f t="shared" ca="1" si="421"/>
        <v>3187.170783792315</v>
      </c>
      <c r="BS754" s="15">
        <f t="shared" ca="1" si="422"/>
        <v>4120.5017579182222</v>
      </c>
      <c r="BT754" s="15">
        <f t="shared" ca="1" si="423"/>
        <v>6117.4180699854196</v>
      </c>
      <c r="BU754" s="15">
        <f t="shared" ca="1" si="424"/>
        <v>9447.6650375925601</v>
      </c>
      <c r="BV754" s="15">
        <f t="shared" ca="1" si="425"/>
        <v>17180.432085173834</v>
      </c>
      <c r="BW754" s="15">
        <f t="shared" ca="1" si="426"/>
        <v>27038.970062398319</v>
      </c>
      <c r="BX754" s="15">
        <f t="shared" ca="1" si="427"/>
        <v>42373.21245198125</v>
      </c>
      <c r="BY754" s="15">
        <f t="shared" ca="1" si="428"/>
        <v>70587.984289552885</v>
      </c>
      <c r="BZ754" s="15">
        <f t="shared" ca="1" si="429"/>
        <v>97944.84634815497</v>
      </c>
      <c r="CA754" s="15">
        <f t="shared" ca="1" si="430"/>
        <v>198463.67642083182</v>
      </c>
      <c r="CB754" s="15">
        <f ca="1">(AU754*DCF!C$10-DCF!C$5*MAX(AU754*DCF!C$10,0)-MAX(AU754-Inputs!$B$6,0)/Inputs!$B$10)*DCF!C$6</f>
        <v>774.40102252900476</v>
      </c>
      <c r="CC754" s="15">
        <f ca="1">(AV754*DCF!D$10-DCF!D$5*MAX(AV754*DCF!D$10,0)-MAX(AV754-AU754,0)/Inputs!$B$10)*DCF!D$6</f>
        <v>721.12911391411217</v>
      </c>
      <c r="CD754" s="15">
        <f ca="1">(AW754*DCF!E$10-DCF!E$5*MAX(AW754*DCF!E$10,0)-MAX(AW754-AV754,0)/Inputs!$B$10)*DCF!E$6</f>
        <v>684.7156955955586</v>
      </c>
      <c r="CE754" s="15">
        <f ca="1">(AX754*DCF!F$10-DCF!F$5*MAX(AX754*DCF!F$10,0)-MAX(AX754-AW754,0)/Inputs!$B$10)*DCF!F$6</f>
        <v>721.36566154733202</v>
      </c>
      <c r="CF754" s="15">
        <f ca="1">(AY754*DCF!G$10-DCF!G$5*MAX(AY754*DCF!G$10,0)-MAX(AY754-AX754,0)/Inputs!$B$10)*DCF!G$6</f>
        <v>932.07692034921774</v>
      </c>
      <c r="CG754" s="15">
        <f ca="1">(AZ754*DCF!H$10-DCF!H$5*MAX(AZ754*DCF!H$10,0)-MAX(AZ754-AY754,0)/Inputs!$B$10)*DCF!H$6</f>
        <v>1068.5493870924718</v>
      </c>
      <c r="CH754" s="15">
        <f ca="1">(BA754*DCF!I$10-DCF!I$5*MAX(BA754*DCF!I$10,0)-MAX(BA754-AZ754,0)/Inputs!$B$10)*DCF!I$6</f>
        <v>1253.9934791197245</v>
      </c>
      <c r="CI754" s="15">
        <f ca="1">(BB754*DCF!J$10-DCF!J$5*MAX(BB754*DCF!J$10,0)-MAX(BB754-BA754,0)/Inputs!$B$10)*DCF!J$6</f>
        <v>1351.4456174859663</v>
      </c>
      <c r="CJ754" s="15">
        <f ca="1">(BC754*DCF!K$10-DCF!K$5*MAX(BC754*DCF!K$10,0)-MAX(BC754-BB754,0)/Inputs!$B$10)*DCF!K$6</f>
        <v>1521.0558089912661</v>
      </c>
      <c r="CK754" s="15">
        <f ca="1">(BD754*DCF!L$10-DCF!L$5*MAX(BD754*DCF!L$10,0)-MAX(BD754-BC754,0)/Inputs!$B$10)*DCF!L$6</f>
        <v>1890.2015855653328</v>
      </c>
      <c r="CL754" s="15">
        <f ca="1">(BE754*DCF!M$10-DCF!M$5*MAX(BE754*DCF!M$10,0)-MAX(BE754-BD754,0)/Inputs!$B$10)*DCF!M$6</f>
        <v>2290.1953290269939</v>
      </c>
      <c r="CM754" s="15">
        <f ca="1">(BF754*DCF!C$28-DCF!C$5*MAX(BF754*DCF!C$28,0)-MAX(BF754-Inputs!$B$13,0)/Inputs!$B$17)*DCF!C$6</f>
        <v>3492.3103789707329</v>
      </c>
      <c r="CN754" s="15">
        <f ca="1">(BG754*DCF!D$28-DCF!D$5*MAX(BG754*DCF!D$28,0)-MAX(BG754-BF754,0)/Inputs!$B$17)*DCF!D$6</f>
        <v>3195.9279796901005</v>
      </c>
      <c r="CO754" s="15">
        <f ca="1">(BH754*DCF!E$28-DCF!E$5*MAX(BH754*DCF!E$28,0)-MAX(BH754-BG754,0)/Inputs!$B$17)*DCF!E$6</f>
        <v>3122.6940074968675</v>
      </c>
      <c r="CP754" s="15">
        <f ca="1">(BI754*DCF!F$28-DCF!F$5*MAX(BI754*DCF!F$28,0)-MAX(BI754-BH754,0)/Inputs!$B$17)*DCF!F$6</f>
        <v>3798.2356710685563</v>
      </c>
      <c r="CQ754" s="15">
        <f ca="1">(BJ754*DCF!G$28-DCF!G$5*MAX(BJ754*DCF!G$28,0)-MAX(BJ754-BI754,0)/Inputs!$B$17)*DCF!G$6</f>
        <v>5625.5334621052634</v>
      </c>
      <c r="CR754" s="15">
        <f ca="1">(BK754*DCF!H$28-DCF!H$5*MAX(BK754*DCF!H$28,0)-MAX(BK754-BJ754,0)/Inputs!$B$17)*DCF!H$6</f>
        <v>6550.488384153522</v>
      </c>
      <c r="CS754" s="15">
        <f ca="1">(BL754*DCF!I$28-DCF!I$5*MAX(BL754*DCF!I$28,0)-MAX(BL754-BK754,0)/Inputs!$B$17)*DCF!I$6</f>
        <v>7472.7589978024926</v>
      </c>
      <c r="CT754" s="15">
        <f ca="1">(BM754*DCF!J$28-DCF!J$5*MAX(BM754*DCF!J$28,0)-MAX(BM754-BL754,0)/Inputs!$B$17)*DCF!J$6</f>
        <v>9233.6439686816557</v>
      </c>
      <c r="CU754" s="15">
        <f ca="1">(BN754*DCF!K$28-DCF!K$5*MAX(BN754*DCF!K$28,0)-MAX(BN754-BM754,0)/Inputs!$B$17)*DCF!K$6</f>
        <v>10800.759122791736</v>
      </c>
      <c r="CV754" s="15">
        <f ca="1">(BO754*DCF!L$28-DCF!L$5*MAX(BO754*DCF!L$28,0)-MAX(BO754-BN754,0)/Inputs!$B$17)*DCF!L$6</f>
        <v>13071.005093898188</v>
      </c>
      <c r="CW754" s="15">
        <f ca="1">(BP754*DCF!M$28-DCF!M$5*MAX(BP754*DCF!M$28,0)-MAX(BP754-BO754,0)/Inputs!$B$17)*DCF!M$6</f>
        <v>14879.694113449488</v>
      </c>
      <c r="CX754" s="15">
        <f ca="1">(BQ754*DCF!C$46-DCF!C$5*MAX(BQ754*DCF!C$46,0)-MAX(BQ754-Inputs!$B$20,0)/Inputs!$B$24)*DCF!C$6</f>
        <v>-613.85352524953203</v>
      </c>
      <c r="CY754" s="15">
        <f ca="1">(BR754*DCF!D$46-DCF!D$5*MAX(BR754*DCF!D$46,0)-MAX(BR754-BQ754,0)/Inputs!$B$24)*DCF!D$6</f>
        <v>-769.77458217976198</v>
      </c>
      <c r="CZ754" s="15">
        <f ca="1">(BS754*DCF!E$46-DCF!E$5*MAX(BS754*DCF!E$46,0)-MAX(BS754-BR754,0)/Inputs!$B$24)*DCF!E$6</f>
        <v>-855.14988301076812</v>
      </c>
      <c r="DA754" s="15">
        <f ca="1">(BT754*DCF!F$46-DCF!F$5*MAX(BT754*DCF!F$46,0)-MAX(BT754-BS754,0)/Inputs!$B$24)*DCF!F$6</f>
        <v>-1172.6494176876142</v>
      </c>
      <c r="DB754" s="15">
        <f ca="1">(BU754*DCF!G$46-DCF!G$5*MAX(BU754*DCF!G$46,0)-MAX(BU754-BT754,0)/Inputs!$B$24)*DCF!G$6</f>
        <v>-1438.0300678147494</v>
      </c>
      <c r="DC754" s="15">
        <f ca="1">(BV754*DCF!H$46-DCF!H$5*MAX(BV754*DCF!H$46,0)-MAX(BV754-BU754,0)/Inputs!$B$24)*DCF!H$6</f>
        <v>-2402.9099805860983</v>
      </c>
      <c r="DD754" s="15">
        <f ca="1">(BW754*DCF!I$46-DCF!I$5*MAX(BW754*DCF!I$46,0)-MAX(BW754-BV754,0)/Inputs!$B$24)*DCF!I$6</f>
        <v>-2205.529377211868</v>
      </c>
      <c r="DE754" s="15">
        <f ca="1">(BX754*DCF!J$46-DCF!J$5*MAX(BX754*DCF!J$46,0)-MAX(BX754-BW754,0)/Inputs!$B$24)*DCF!J$6</f>
        <v>-2288.9515036937464</v>
      </c>
      <c r="DF754" s="15">
        <f ca="1">(BY754*DCF!K$46-DCF!K$5*MAX(BY754*DCF!K$46,0)-MAX(BY754-BX754,0)/Inputs!$B$24)*DCF!K$6</f>
        <v>-2879.6464929064769</v>
      </c>
      <c r="DG754" s="15">
        <f ca="1">(BZ754*DCF!L$46-DCF!L$5*MAX(BZ754*DCF!L$46,0)-MAX(BZ754-BY754,0)/Inputs!$B$24)*DCF!L$6</f>
        <v>579.52583173112623</v>
      </c>
      <c r="DH754" s="15">
        <f ca="1">(CA754*DCF!M$46-DCF!M$5*MAX(CA754*DCF!M$46,0)-MAX(CA754-BZ754,0)/Inputs!$B$24)*DCF!M$6</f>
        <v>-5455.3113451161571</v>
      </c>
      <c r="DI754" s="15">
        <f ca="1">SUM(CB754:CL754)+BE754*DCF!M$10*(1+Inputs!$B$30)*(1-Inputs!$B$33)*(1-Inputs!$B$30/Inputs!$B$31)/(Inputs!$B$29-Inputs!$B$30)*DCF!M$6</f>
        <v>72189.104238013577</v>
      </c>
      <c r="DJ754" s="15">
        <f ca="1">SUM(CM754:CW754)+BP754*DCF!M$28*(1+Inputs!$B$30)*(1-Inputs!$B$33)*(1-Inputs!$B$30/Inputs!$B$31)/(Inputs!$B$29-Inputs!$B$30)*DCF!M$6</f>
        <v>407403.04863756173</v>
      </c>
      <c r="DK754" s="15">
        <f ca="1">SUM(CX754:DH754)+CA754*DCF!M$46*(1+Inputs!$B$30)*(1-Inputs!$B$33)*(1-Inputs!$B$30/Inputs!$B$31)/(Inputs!$B$29-Inputs!$B$30)*DCF!M$6</f>
        <v>287346.07292827661</v>
      </c>
      <c r="DM754" s="15">
        <f ca="1">DI754+DJ754+DK754+Inputs!$B$34+Inputs!$B$36-Inputs!$B$35</f>
        <v>843789.22580385185</v>
      </c>
    </row>
    <row r="755" spans="1:117" x14ac:dyDescent="0.75">
      <c r="A755" s="11">
        <v>742</v>
      </c>
      <c r="C755" s="23">
        <f t="shared" ca="1" si="434"/>
        <v>0.19769425270991253</v>
      </c>
      <c r="D755" s="23">
        <f t="shared" ca="1" si="434"/>
        <v>0.13604704899057668</v>
      </c>
      <c r="E755" s="23">
        <f t="shared" ca="1" si="434"/>
        <v>7.8751729646311469E-2</v>
      </c>
      <c r="F755" s="23">
        <f t="shared" ca="1" si="434"/>
        <v>-0.22378854813351556</v>
      </c>
      <c r="G755" s="23">
        <f t="shared" ca="1" si="434"/>
        <v>-0.78781247967902102</v>
      </c>
      <c r="H755" s="23">
        <f t="shared" ca="1" si="434"/>
        <v>-0.24410182714323275</v>
      </c>
      <c r="I755" s="23">
        <f t="shared" ca="1" si="434"/>
        <v>-0.21375860151806012</v>
      </c>
      <c r="J755" s="23">
        <f t="shared" ca="1" si="434"/>
        <v>0.15401382511557535</v>
      </c>
      <c r="K755" s="23">
        <f t="shared" ca="1" si="434"/>
        <v>1.9081620145948099E-3</v>
      </c>
      <c r="L755" s="23">
        <f t="shared" ca="1" si="434"/>
        <v>3.6191126392811343E-2</v>
      </c>
      <c r="M755" s="23">
        <f t="shared" ca="1" si="434"/>
        <v>1.0706632970670655</v>
      </c>
      <c r="N755" s="23">
        <f ca="1">SQRT(Inputs!$B$38)*C755+SQRT(1-Inputs!$B$38)*_xlfn.NORM.S.INV(RAND())</f>
        <v>0.88062702913711144</v>
      </c>
      <c r="O755" s="23">
        <f ca="1">SQRT(Inputs!$B$38)*D755+SQRT(1-Inputs!$B$38)*_xlfn.NORM.S.INV(RAND())</f>
        <v>7.2251463213152539E-2</v>
      </c>
      <c r="P755" s="23">
        <f ca="1">SQRT(Inputs!$B$38)*E755+SQRT(1-Inputs!$B$38)*_xlfn.NORM.S.INV(RAND())</f>
        <v>-0.10269617344612006</v>
      </c>
      <c r="Q755" s="23">
        <f ca="1">SQRT(Inputs!$B$38)*F755+SQRT(1-Inputs!$B$38)*_xlfn.NORM.S.INV(RAND())</f>
        <v>-0.30461911985993451</v>
      </c>
      <c r="R755" s="23">
        <f ca="1">SQRT(Inputs!$B$38)*G755+SQRT(1-Inputs!$B$38)*_xlfn.NORM.S.INV(RAND())</f>
        <v>1.1584729133252987</v>
      </c>
      <c r="S755" s="23">
        <f ca="1">SQRT(Inputs!$B$38)*H755+SQRT(1-Inputs!$B$38)*_xlfn.NORM.S.INV(RAND())</f>
        <v>-1.1049846817436035</v>
      </c>
      <c r="T755" s="23">
        <f ca="1">SQRT(Inputs!$B$38)*I755+SQRT(1-Inputs!$B$38)*_xlfn.NORM.S.INV(RAND())</f>
        <v>-0.12189871356469135</v>
      </c>
      <c r="U755" s="23">
        <f ca="1">SQRT(Inputs!$B$38)*J755+SQRT(1-Inputs!$B$38)*_xlfn.NORM.S.INV(RAND())</f>
        <v>8.3741807608195121E-2</v>
      </c>
      <c r="V755" s="23">
        <f ca="1">SQRT(Inputs!$B$38)*K755+SQRT(1-Inputs!$B$38)*_xlfn.NORM.S.INV(RAND())</f>
        <v>1.3967354687282694</v>
      </c>
      <c r="W755" s="23">
        <f ca="1">SQRT(Inputs!$B$38)*L755+SQRT(1-Inputs!$B$38)*_xlfn.NORM.S.INV(RAND())</f>
        <v>-0.43376350298959915</v>
      </c>
      <c r="X755" s="23">
        <f ca="1">SQRT(Inputs!$B$38)*M755+SQRT(1-Inputs!$B$38)*_xlfn.NORM.S.INV(RAND())</f>
        <v>1.2890406159692391E-3</v>
      </c>
      <c r="Y755" s="23">
        <f ca="1">SQRT(Inputs!$B$38)*C755+SQRT(1-Inputs!$B$38)*_xlfn.NORM.S.INV(RAND())</f>
        <v>-0.31507933592777521</v>
      </c>
      <c r="Z755" s="23">
        <f ca="1">SQRT(Inputs!$B$38)*D755+SQRT(1-Inputs!$B$38)*_xlfn.NORM.S.INV(RAND())</f>
        <v>-0.54791798623336074</v>
      </c>
      <c r="AA755" s="23">
        <f ca="1">SQRT(Inputs!$B$38)*E755+SQRT(1-Inputs!$B$38)*_xlfn.NORM.S.INV(RAND())</f>
        <v>8.94516635667814E-2</v>
      </c>
      <c r="AB755" s="23">
        <f ca="1">SQRT(Inputs!$B$38)*F755+SQRT(1-Inputs!$B$38)*_xlfn.NORM.S.INV(RAND())</f>
        <v>-0.79282579347196913</v>
      </c>
      <c r="AC755" s="23">
        <f ca="1">SQRT(Inputs!$B$38)*G755+SQRT(1-Inputs!$B$38)*_xlfn.NORM.S.INV(RAND())</f>
        <v>-0.43068999732759805</v>
      </c>
      <c r="AD755" s="23">
        <f ca="1">SQRT(Inputs!$B$38)*H755+SQRT(1-Inputs!$B$38)*_xlfn.NORM.S.INV(RAND())</f>
        <v>0.89407286442133571</v>
      </c>
      <c r="AE755" s="23">
        <f ca="1">SQRT(Inputs!$B$38)*I755+SQRT(1-Inputs!$B$38)*_xlfn.NORM.S.INV(RAND())</f>
        <v>-0.98846799460150736</v>
      </c>
      <c r="AF755" s="23">
        <f ca="1">SQRT(Inputs!$B$38)*J755+SQRT(1-Inputs!$B$38)*_xlfn.NORM.S.INV(RAND())</f>
        <v>0.70198560438396795</v>
      </c>
      <c r="AG755" s="23">
        <f ca="1">SQRT(Inputs!$B$38)*K755+SQRT(1-Inputs!$B$38)*_xlfn.NORM.S.INV(RAND())</f>
        <v>0.64870337521025467</v>
      </c>
      <c r="AH755" s="23">
        <f ca="1">SQRT(Inputs!$B$38)*L755+SQRT(1-Inputs!$B$38)*_xlfn.NORM.S.INV(RAND())</f>
        <v>0.47874674393647376</v>
      </c>
      <c r="AI755" s="23">
        <f ca="1">SQRT(Inputs!$B$38)*M755+SQRT(1-Inputs!$B$38)*_xlfn.NORM.S.INV(RAND())</f>
        <v>1.1623288905763545</v>
      </c>
      <c r="AJ755" s="23">
        <f ca="1">SQRT(Inputs!$B$38)*C755+SQRT(1-Inputs!$B$38)*_xlfn.NORM.S.INV(RAND())</f>
        <v>3.3287331508448606E-2</v>
      </c>
      <c r="AK755" s="23">
        <f ca="1">SQRT(Inputs!$B$38)*D755+SQRT(1-Inputs!$B$38)*_xlfn.NORM.S.INV(RAND())</f>
        <v>0.97910223671382035</v>
      </c>
      <c r="AL755" s="23">
        <f ca="1">SQRT(Inputs!$B$38)*E755+SQRT(1-Inputs!$B$38)*_xlfn.NORM.S.INV(RAND())</f>
        <v>1.60671151343895</v>
      </c>
      <c r="AM755" s="23">
        <f ca="1">SQRT(Inputs!$B$38)*F755+SQRT(1-Inputs!$B$38)*_xlfn.NORM.S.INV(RAND())</f>
        <v>-0.31409581529715291</v>
      </c>
      <c r="AN755" s="23">
        <f ca="1">SQRT(Inputs!$B$38)*G755+SQRT(1-Inputs!$B$38)*_xlfn.NORM.S.INV(RAND())</f>
        <v>-0.44257565307031316</v>
      </c>
      <c r="AO755" s="23">
        <f ca="1">SQRT(Inputs!$B$38)*H755+SQRT(1-Inputs!$B$38)*_xlfn.NORM.S.INV(RAND())</f>
        <v>-0.28492707730264721</v>
      </c>
      <c r="AP755" s="23">
        <f ca="1">SQRT(Inputs!$B$38)*I755+SQRT(1-Inputs!$B$38)*_xlfn.NORM.S.INV(RAND())</f>
        <v>0.16512786173878471</v>
      </c>
      <c r="AQ755" s="23">
        <f ca="1">SQRT(Inputs!$B$38)*J755+SQRT(1-Inputs!$B$38)*_xlfn.NORM.S.INV(RAND())</f>
        <v>-6.0928415246119805E-4</v>
      </c>
      <c r="AR755" s="23">
        <f ca="1">SQRT(Inputs!$B$38)*K755+SQRT(1-Inputs!$B$38)*_xlfn.NORM.S.INV(RAND())</f>
        <v>1.0206257396953713</v>
      </c>
      <c r="AS755" s="23">
        <f ca="1">SQRT(Inputs!$B$38)*L755+SQRT(1-Inputs!$B$38)*_xlfn.NORM.S.INV(RAND())</f>
        <v>0.84949936159737061</v>
      </c>
      <c r="AT755" s="23">
        <f ca="1">SQRT(Inputs!$B$38)*M755+SQRT(1-Inputs!$B$38)*_xlfn.NORM.S.INV(RAND())</f>
        <v>1.9651488987434389</v>
      </c>
      <c r="AU755" s="15">
        <f ca="1">Inputs!$B$6*EXP($B$8-0.5*C$5^2+C$5*N755)</f>
        <v>5722.5066939953231</v>
      </c>
      <c r="AV755" s="15">
        <f t="shared" ca="1" si="401"/>
        <v>7040.0347198858635</v>
      </c>
      <c r="AW755" s="15">
        <f t="shared" ca="1" si="402"/>
        <v>8465.9898696360651</v>
      </c>
      <c r="AX755" s="15">
        <f t="shared" ca="1" si="403"/>
        <v>9950.1534117705196</v>
      </c>
      <c r="AY755" s="15">
        <f t="shared" ca="1" si="404"/>
        <v>13921.800799267547</v>
      </c>
      <c r="AZ755" s="15">
        <f t="shared" ca="1" si="405"/>
        <v>15076.009180116505</v>
      </c>
      <c r="BA755" s="15">
        <f t="shared" ca="1" si="406"/>
        <v>18215.302964506598</v>
      </c>
      <c r="BB755" s="15">
        <f t="shared" ca="1" si="407"/>
        <v>22488.975907228931</v>
      </c>
      <c r="BC755" s="15">
        <f t="shared" ca="1" si="408"/>
        <v>31518.826258980185</v>
      </c>
      <c r="BD755" s="15">
        <f t="shared" ca="1" si="409"/>
        <v>37078.282543658344</v>
      </c>
      <c r="BE755" s="15">
        <f t="shared" ca="1" si="410"/>
        <v>45440.014947244243</v>
      </c>
      <c r="BF755" s="15">
        <f ca="1">Inputs!$B$13*EXP($B$9-0.5*C$6^2+C$6*Y755)</f>
        <v>12993.512592428997</v>
      </c>
      <c r="BG755" s="15">
        <f t="shared" ca="1" si="411"/>
        <v>14344.956491020657</v>
      </c>
      <c r="BH755" s="15">
        <f t="shared" ca="1" si="412"/>
        <v>17788.869810345877</v>
      </c>
      <c r="BI755" s="15">
        <f t="shared" ca="1" si="413"/>
        <v>19274.610446450642</v>
      </c>
      <c r="BJ755" s="15">
        <f t="shared" ca="1" si="414"/>
        <v>22207.06261594249</v>
      </c>
      <c r="BK755" s="15">
        <f t="shared" ca="1" si="415"/>
        <v>30782.8458256505</v>
      </c>
      <c r="BL755" s="15">
        <f t="shared" ca="1" si="416"/>
        <v>33266.672585980901</v>
      </c>
      <c r="BM755" s="15">
        <f t="shared" ca="1" si="417"/>
        <v>44618.049415171852</v>
      </c>
      <c r="BN755" s="15">
        <f t="shared" ca="1" si="418"/>
        <v>59310.642455595342</v>
      </c>
      <c r="BO755" s="15">
        <f t="shared" ca="1" si="419"/>
        <v>77151.819867025377</v>
      </c>
      <c r="BP755" s="15">
        <f t="shared" ca="1" si="420"/>
        <v>108325.16152120258</v>
      </c>
      <c r="BQ755" s="15">
        <f ca="1">Inputs!$B$20*EXP($B$10-0.5*C$7^2+C$7*AJ755)</f>
        <v>4340.4578889758377</v>
      </c>
      <c r="BR755" s="15">
        <f t="shared" ca="1" si="421"/>
        <v>8037.3921012305664</v>
      </c>
      <c r="BS755" s="15">
        <f t="shared" ca="1" si="422"/>
        <v>17460.203064026089</v>
      </c>
      <c r="BT755" s="15">
        <f t="shared" ca="1" si="423"/>
        <v>22169.72611078716</v>
      </c>
      <c r="BU755" s="15">
        <f t="shared" ca="1" si="424"/>
        <v>27604.341036979451</v>
      </c>
      <c r="BV755" s="15">
        <f t="shared" ca="1" si="425"/>
        <v>36017.672381203978</v>
      </c>
      <c r="BW755" s="15">
        <f t="shared" ca="1" si="426"/>
        <v>52048.25421007871</v>
      </c>
      <c r="BX755" s="15">
        <f t="shared" ca="1" si="427"/>
        <v>72788.954532935721</v>
      </c>
      <c r="BY755" s="15">
        <f t="shared" ca="1" si="428"/>
        <v>123982.77342519103</v>
      </c>
      <c r="BZ755" s="15">
        <f t="shared" ca="1" si="429"/>
        <v>203368.97884509983</v>
      </c>
      <c r="CA755" s="15">
        <f t="shared" ca="1" si="430"/>
        <v>405066.69597823429</v>
      </c>
      <c r="CB755" s="15">
        <f ca="1">(AU755*DCF!C$10-DCF!C$5*MAX(AU755*DCF!C$10,0)-MAX(AU755-Inputs!$B$6,0)/Inputs!$B$10)*DCF!C$6</f>
        <v>1037.6534624178316</v>
      </c>
      <c r="CC755" s="15">
        <f ca="1">(AV755*DCF!D$10-DCF!D$5*MAX(AV755*DCF!D$10,0)-MAX(AV755-AU755,0)/Inputs!$B$10)*DCF!D$6</f>
        <v>1394.7160413471333</v>
      </c>
      <c r="CD755" s="15">
        <f ca="1">(AW755*DCF!E$10-DCF!E$5*MAX(AW755*DCF!E$10,0)-MAX(AW755-AV755,0)/Inputs!$B$10)*DCF!E$6</f>
        <v>1633.4781427642806</v>
      </c>
      <c r="CE755" s="15">
        <f ca="1">(AX755*DCF!F$10-DCF!F$5*MAX(AX755*DCF!F$10,0)-MAX(AX755-AW755,0)/Inputs!$B$10)*DCF!F$6</f>
        <v>1863.2849960084386</v>
      </c>
      <c r="CF755" s="15">
        <f ca="1">(AY755*DCF!G$10-DCF!G$5*MAX(AY755*DCF!G$10,0)-MAX(AY755-AX755,0)/Inputs!$B$10)*DCF!G$6</f>
        <v>2105.0264638676758</v>
      </c>
      <c r="CG755" s="15">
        <f ca="1">(AZ755*DCF!H$10-DCF!H$5*MAX(AZ755*DCF!H$10,0)-MAX(AZ755-AY755,0)/Inputs!$B$10)*DCF!H$6</f>
        <v>2722.0676061277504</v>
      </c>
      <c r="CH755" s="15">
        <f ca="1">(BA755*DCF!I$10-DCF!I$5*MAX(BA755*DCF!I$10,0)-MAX(BA755-AZ755,0)/Inputs!$B$10)*DCF!I$6</f>
        <v>2812.3171837855089</v>
      </c>
      <c r="CI755" s="15">
        <f ca="1">(BB755*DCF!J$10-DCF!J$5*MAX(BB755*DCF!J$10,0)-MAX(BB755-BA755,0)/Inputs!$B$10)*DCF!J$6</f>
        <v>3211.5557374066179</v>
      </c>
      <c r="CJ755" s="15">
        <f ca="1">(BC755*DCF!K$10-DCF!K$5*MAX(BC755*DCF!K$10,0)-MAX(BC755-BB755,0)/Inputs!$B$10)*DCF!K$6</f>
        <v>3809.9832427663382</v>
      </c>
      <c r="CK755" s="15">
        <f ca="1">(BD755*DCF!L$10-DCF!L$5*MAX(BD755*DCF!L$10,0)-MAX(BD755-BC755,0)/Inputs!$B$10)*DCF!L$6</f>
        <v>4873.1823739399733</v>
      </c>
      <c r="CL755" s="15">
        <f ca="1">(BE755*DCF!M$10-DCF!M$5*MAX(BE755*DCF!M$10,0)-MAX(BE755-BD755,0)/Inputs!$B$10)*DCF!M$6</f>
        <v>5413.2755523816768</v>
      </c>
      <c r="CM755" s="15">
        <f ca="1">(BF755*DCF!C$28-DCF!C$5*MAX(BF755*DCF!C$28,0)-MAX(BF755-Inputs!$B$13,0)/Inputs!$B$17)*DCF!C$6</f>
        <v>3594.5157556266813</v>
      </c>
      <c r="CN755" s="15">
        <f ca="1">(BG755*DCF!D$28-DCF!D$5*MAX(BG755*DCF!D$28,0)-MAX(BG755-BF755,0)/Inputs!$B$17)*DCF!D$6</f>
        <v>3936.5955891988638</v>
      </c>
      <c r="CO755" s="15">
        <f ca="1">(BH755*DCF!E$28-DCF!E$5*MAX(BH755*DCF!E$28,0)-MAX(BH755-BG755,0)/Inputs!$B$17)*DCF!E$6</f>
        <v>4359.3767762721745</v>
      </c>
      <c r="CP755" s="15">
        <f ca="1">(BI755*DCF!F$28-DCF!F$5*MAX(BI755*DCF!F$28,0)-MAX(BI755-BH755,0)/Inputs!$B$17)*DCF!F$6</f>
        <v>4962.0464596232014</v>
      </c>
      <c r="CQ755" s="15">
        <f ca="1">(BJ755*DCF!G$28-DCF!G$5*MAX(BJ755*DCF!G$28,0)-MAX(BJ755-BI755,0)/Inputs!$B$17)*DCF!G$6</f>
        <v>5268.5813943865433</v>
      </c>
      <c r="CR755" s="15">
        <f ca="1">(BK755*DCF!H$28-DCF!H$5*MAX(BK755*DCF!H$28,0)-MAX(BK755-BJ755,0)/Inputs!$B$17)*DCF!H$6</f>
        <v>6280.501347593532</v>
      </c>
      <c r="CS755" s="15">
        <f ca="1">(BL755*DCF!I$28-DCF!I$5*MAX(BL755*DCF!I$28,0)-MAX(BL755-BK755,0)/Inputs!$B$17)*DCF!I$6</f>
        <v>7466.2538053865364</v>
      </c>
      <c r="CT755" s="15">
        <f ca="1">(BM755*DCF!J$28-DCF!J$5*MAX(BM755*DCF!J$28,0)-MAX(BM755-BL755,0)/Inputs!$B$17)*DCF!J$6</f>
        <v>8448.429210447317</v>
      </c>
      <c r="CU755" s="15">
        <f ca="1">(BN755*DCF!K$28-DCF!K$5*MAX(BN755*DCF!K$28,0)-MAX(BN755-BM755,0)/Inputs!$B$17)*DCF!K$6</f>
        <v>10725.766282021454</v>
      </c>
      <c r="CV755" s="15">
        <f ca="1">(BO755*DCF!L$28-DCF!L$5*MAX(BO755*DCF!L$28,0)-MAX(BO755-BN755,0)/Inputs!$B$17)*DCF!L$6</f>
        <v>13374.648496406768</v>
      </c>
      <c r="CW755" s="15">
        <f ca="1">(BP755*DCF!M$28-DCF!M$5*MAX(BP755*DCF!M$28,0)-MAX(BP755-BO755,0)/Inputs!$B$17)*DCF!M$6</f>
        <v>17122.951679350615</v>
      </c>
      <c r="CX755" s="15">
        <f ca="1">(BQ755*DCF!C$46-DCF!C$5*MAX(BQ755*DCF!C$46,0)-MAX(BQ755-Inputs!$B$20,0)/Inputs!$B$24)*DCF!C$6</f>
        <v>-1528.723710606816</v>
      </c>
      <c r="CY755" s="15">
        <f ca="1">(BR755*DCF!D$46-DCF!D$5*MAX(BR755*DCF!D$46,0)-MAX(BR755-BQ755,0)/Inputs!$B$24)*DCF!D$6</f>
        <v>-2949.2465383022809</v>
      </c>
      <c r="CZ755" s="15">
        <f ca="1">(BS755*DCF!E$46-DCF!E$5*MAX(BS755*DCF!E$46,0)-MAX(BS755-BR755,0)/Inputs!$B$24)*DCF!E$6</f>
        <v>-5778.9120884666299</v>
      </c>
      <c r="DA755" s="15">
        <f ca="1">(BT755*DCF!F$46-DCF!F$5*MAX(BT755*DCF!F$46,0)-MAX(BT755-BS755,0)/Inputs!$B$24)*DCF!F$6</f>
        <v>-3329.425843794545</v>
      </c>
      <c r="DB755" s="15">
        <f ca="1">(BU755*DCF!G$46-DCF!G$5*MAX(BU755*DCF!G$46,0)-MAX(BU755-BT755,0)/Inputs!$B$24)*DCF!G$6</f>
        <v>-2756.6525792564512</v>
      </c>
      <c r="DC755" s="15">
        <f ca="1">(BV755*DCF!H$46-DCF!H$5*MAX(BV755*DCF!H$46,0)-MAX(BV755-BU755,0)/Inputs!$B$24)*DCF!H$6</f>
        <v>-2614.3911658813604</v>
      </c>
      <c r="DD755" s="15">
        <f ca="1">(BW755*DCF!I$46-DCF!I$5*MAX(BW755*DCF!I$46,0)-MAX(BW755-BV755,0)/Inputs!$B$24)*DCF!I$6</f>
        <v>-3399.685287853099</v>
      </c>
      <c r="DE755" s="15">
        <f ca="1">(BX755*DCF!J$46-DCF!J$5*MAX(BX755*DCF!J$46,0)-MAX(BX755-BW755,0)/Inputs!$B$24)*DCF!J$6</f>
        <v>-2446.7995725841843</v>
      </c>
      <c r="DF755" s="15">
        <f ca="1">(BY755*DCF!K$46-DCF!K$5*MAX(BY755*DCF!K$46,0)-MAX(BY755-BX755,0)/Inputs!$B$24)*DCF!K$6</f>
        <v>-5458.8125141349201</v>
      </c>
      <c r="DG755" s="15">
        <f ca="1">(BZ755*DCF!L$46-DCF!L$5*MAX(BZ755*DCF!L$46,0)-MAX(BZ755-BY755,0)/Inputs!$B$24)*DCF!L$6</f>
        <v>-3907.4046228438938</v>
      </c>
      <c r="DH755" s="15">
        <f ca="1">(CA755*DCF!M$46-DCF!M$5*MAX(CA755*DCF!M$46,0)-MAX(CA755-BZ755,0)/Inputs!$B$24)*DCF!M$6</f>
        <v>-10410.519144274953</v>
      </c>
      <c r="DI755" s="15">
        <f ca="1">SUM(CB755:CL755)+BE755*DCF!M$10*(1+Inputs!$B$30)*(1-Inputs!$B$33)*(1-Inputs!$B$30/Inputs!$B$31)/(Inputs!$B$29-Inputs!$B$30)*DCF!M$6</f>
        <v>157336.7032829854</v>
      </c>
      <c r="DJ755" s="15">
        <f ca="1">SUM(CM755:CW755)+BP755*DCF!M$28*(1+Inputs!$B$30)*(1-Inputs!$B$33)*(1-Inputs!$B$30/Inputs!$B$31)/(Inputs!$B$29-Inputs!$B$30)*DCF!M$6</f>
        <v>487500.14275027829</v>
      </c>
      <c r="DK755" s="15">
        <f ca="1">SUM(CX755:DH755)+CA755*DCF!M$46*(1+Inputs!$B$30)*(1-Inputs!$B$33)*(1-Inputs!$B$30/Inputs!$B$31)/(Inputs!$B$29-Inputs!$B$30)*DCF!M$6</f>
        <v>581700.52213197562</v>
      </c>
      <c r="DM755" s="15">
        <f ca="1">DI755+DJ755+DK755+Inputs!$B$34+Inputs!$B$36-Inputs!$B$35</f>
        <v>1303388.3681652392</v>
      </c>
    </row>
    <row r="756" spans="1:117" x14ac:dyDescent="0.75">
      <c r="A756" s="11">
        <v>743</v>
      </c>
      <c r="C756" s="23">
        <f t="shared" ca="1" si="434"/>
        <v>-1.710665482076448</v>
      </c>
      <c r="D756" s="23">
        <f t="shared" ca="1" si="434"/>
        <v>1.7855964017974404</v>
      </c>
      <c r="E756" s="23">
        <f t="shared" ca="1" si="434"/>
        <v>1.3241063415464556</v>
      </c>
      <c r="F756" s="23">
        <f t="shared" ca="1" si="434"/>
        <v>-2.0318521515591539</v>
      </c>
      <c r="G756" s="23">
        <f t="shared" ca="1" si="434"/>
        <v>0.11691762767087201</v>
      </c>
      <c r="H756" s="23">
        <f t="shared" ca="1" si="434"/>
        <v>4.9022772924216937E-3</v>
      </c>
      <c r="I756" s="23">
        <f t="shared" ca="1" si="434"/>
        <v>1.2960367875565875</v>
      </c>
      <c r="J756" s="23">
        <f t="shared" ca="1" si="434"/>
        <v>-0.30700344812637109</v>
      </c>
      <c r="K756" s="23">
        <f t="shared" ca="1" si="434"/>
        <v>0.87727395566555466</v>
      </c>
      <c r="L756" s="23">
        <f t="shared" ca="1" si="434"/>
        <v>0.50050190906031855</v>
      </c>
      <c r="M756" s="23">
        <f t="shared" ca="1" si="434"/>
        <v>-1.4171944021108953</v>
      </c>
      <c r="N756" s="23">
        <f ca="1">SQRT(Inputs!$B$38)*C756+SQRT(1-Inputs!$B$38)*_xlfn.NORM.S.INV(RAND())</f>
        <v>-0.62591126056535762</v>
      </c>
      <c r="O756" s="23">
        <f ca="1">SQRT(Inputs!$B$38)*D756+SQRT(1-Inputs!$B$38)*_xlfn.NORM.S.INV(RAND())</f>
        <v>0.46457519029528871</v>
      </c>
      <c r="P756" s="23">
        <f ca="1">SQRT(Inputs!$B$38)*E756+SQRT(1-Inputs!$B$38)*_xlfn.NORM.S.INV(RAND())</f>
        <v>-0.34363415887775473</v>
      </c>
      <c r="Q756" s="23">
        <f ca="1">SQRT(Inputs!$B$38)*F756+SQRT(1-Inputs!$B$38)*_xlfn.NORM.S.INV(RAND())</f>
        <v>-1.1783213246489517</v>
      </c>
      <c r="R756" s="23">
        <f ca="1">SQRT(Inputs!$B$38)*G756+SQRT(1-Inputs!$B$38)*_xlfn.NORM.S.INV(RAND())</f>
        <v>-0.75671063342993283</v>
      </c>
      <c r="S756" s="23">
        <f ca="1">SQRT(Inputs!$B$38)*H756+SQRT(1-Inputs!$B$38)*_xlfn.NORM.S.INV(RAND())</f>
        <v>-0.52976940057392718</v>
      </c>
      <c r="T756" s="23">
        <f ca="1">SQRT(Inputs!$B$38)*I756+SQRT(1-Inputs!$B$38)*_xlfn.NORM.S.INV(RAND())</f>
        <v>-0.28876838618495348</v>
      </c>
      <c r="U756" s="23">
        <f ca="1">SQRT(Inputs!$B$38)*J756+SQRT(1-Inputs!$B$38)*_xlfn.NORM.S.INV(RAND())</f>
        <v>-2.5156013201221072E-2</v>
      </c>
      <c r="V756" s="23">
        <f ca="1">SQRT(Inputs!$B$38)*K756+SQRT(1-Inputs!$B$38)*_xlfn.NORM.S.INV(RAND())</f>
        <v>1.1105105985745931</v>
      </c>
      <c r="W756" s="23">
        <f ca="1">SQRT(Inputs!$B$38)*L756+SQRT(1-Inputs!$B$38)*_xlfn.NORM.S.INV(RAND())</f>
        <v>0.87908773618749669</v>
      </c>
      <c r="X756" s="23">
        <f ca="1">SQRT(Inputs!$B$38)*M756+SQRT(1-Inputs!$B$38)*_xlfn.NORM.S.INV(RAND())</f>
        <v>-1.3582952252012883</v>
      </c>
      <c r="Y756" s="23">
        <f ca="1">SQRT(Inputs!$B$38)*C756+SQRT(1-Inputs!$B$38)*_xlfn.NORM.S.INV(RAND())</f>
        <v>-1.3081758911430759</v>
      </c>
      <c r="Z756" s="23">
        <f ca="1">SQRT(Inputs!$B$38)*D756+SQRT(1-Inputs!$B$38)*_xlfn.NORM.S.INV(RAND())</f>
        <v>2.4781831249566251</v>
      </c>
      <c r="AA756" s="23">
        <f ca="1">SQRT(Inputs!$B$38)*E756+SQRT(1-Inputs!$B$38)*_xlfn.NORM.S.INV(RAND())</f>
        <v>0.90404105380579303</v>
      </c>
      <c r="AB756" s="23">
        <f ca="1">SQRT(Inputs!$B$38)*F756+SQRT(1-Inputs!$B$38)*_xlfn.NORM.S.INV(RAND())</f>
        <v>0.53246041341029371</v>
      </c>
      <c r="AC756" s="23">
        <f ca="1">SQRT(Inputs!$B$38)*G756+SQRT(1-Inputs!$B$38)*_xlfn.NORM.S.INV(RAND())</f>
        <v>0.39887127004899942</v>
      </c>
      <c r="AD756" s="23">
        <f ca="1">SQRT(Inputs!$B$38)*H756+SQRT(1-Inputs!$B$38)*_xlfn.NORM.S.INV(RAND())</f>
        <v>0.75078852463063916</v>
      </c>
      <c r="AE756" s="23">
        <f ca="1">SQRT(Inputs!$B$38)*I756+SQRT(1-Inputs!$B$38)*_xlfn.NORM.S.INV(RAND())</f>
        <v>1.7795290170584954</v>
      </c>
      <c r="AF756" s="23">
        <f ca="1">SQRT(Inputs!$B$38)*J756+SQRT(1-Inputs!$B$38)*_xlfn.NORM.S.INV(RAND())</f>
        <v>-1.0855539875042597</v>
      </c>
      <c r="AG756" s="23">
        <f ca="1">SQRT(Inputs!$B$38)*K756+SQRT(1-Inputs!$B$38)*_xlfn.NORM.S.INV(RAND())</f>
        <v>-0.39701063504989231</v>
      </c>
      <c r="AH756" s="23">
        <f ca="1">SQRT(Inputs!$B$38)*L756+SQRT(1-Inputs!$B$38)*_xlfn.NORM.S.INV(RAND())</f>
        <v>0.16013935501964285</v>
      </c>
      <c r="AI756" s="23">
        <f ca="1">SQRT(Inputs!$B$38)*M756+SQRT(1-Inputs!$B$38)*_xlfn.NORM.S.INV(RAND())</f>
        <v>-0.59851183689482212</v>
      </c>
      <c r="AJ756" s="23">
        <f ca="1">SQRT(Inputs!$B$38)*C756+SQRT(1-Inputs!$B$38)*_xlfn.NORM.S.INV(RAND())</f>
        <v>-1.0755161637744177</v>
      </c>
      <c r="AK756" s="23">
        <f ca="1">SQRT(Inputs!$B$38)*D756+SQRT(1-Inputs!$B$38)*_xlfn.NORM.S.INV(RAND())</f>
        <v>0.98117790926144144</v>
      </c>
      <c r="AL756" s="23">
        <f ca="1">SQRT(Inputs!$B$38)*E756+SQRT(1-Inputs!$B$38)*_xlfn.NORM.S.INV(RAND())</f>
        <v>2.0787097176881169</v>
      </c>
      <c r="AM756" s="23">
        <f ca="1">SQRT(Inputs!$B$38)*F756+SQRT(1-Inputs!$B$38)*_xlfn.NORM.S.INV(RAND())</f>
        <v>-1.4917157517399502</v>
      </c>
      <c r="AN756" s="23">
        <f ca="1">SQRT(Inputs!$B$38)*G756+SQRT(1-Inputs!$B$38)*_xlfn.NORM.S.INV(RAND())</f>
        <v>0.81180061854511831</v>
      </c>
      <c r="AO756" s="23">
        <f ca="1">SQRT(Inputs!$B$38)*H756+SQRT(1-Inputs!$B$38)*_xlfn.NORM.S.INV(RAND())</f>
        <v>-0.39240781146999243</v>
      </c>
      <c r="AP756" s="23">
        <f ca="1">SQRT(Inputs!$B$38)*I756+SQRT(1-Inputs!$B$38)*_xlfn.NORM.S.INV(RAND())</f>
        <v>1.2821147383000264</v>
      </c>
      <c r="AQ756" s="23">
        <f ca="1">SQRT(Inputs!$B$38)*J756+SQRT(1-Inputs!$B$38)*_xlfn.NORM.S.INV(RAND())</f>
        <v>0.6040418668871077</v>
      </c>
      <c r="AR756" s="23">
        <f ca="1">SQRT(Inputs!$B$38)*K756+SQRT(1-Inputs!$B$38)*_xlfn.NORM.S.INV(RAND())</f>
        <v>0.73235408551893633</v>
      </c>
      <c r="AS756" s="23">
        <f ca="1">SQRT(Inputs!$B$38)*L756+SQRT(1-Inputs!$B$38)*_xlfn.NORM.S.INV(RAND())</f>
        <v>-0.34784810058026833</v>
      </c>
      <c r="AT756" s="23">
        <f ca="1">SQRT(Inputs!$B$38)*M756+SQRT(1-Inputs!$B$38)*_xlfn.NORM.S.INV(RAND())</f>
        <v>-1.4830534080175866</v>
      </c>
      <c r="AU756" s="15">
        <f ca="1">Inputs!$B$6*EXP($B$8-0.5*C$5^2+C$5*N756)</f>
        <v>4484.1051572144024</v>
      </c>
      <c r="AV756" s="15">
        <f t="shared" ca="1" si="401"/>
        <v>5844.0804496108412</v>
      </c>
      <c r="AW756" s="15">
        <f t="shared" ca="1" si="402"/>
        <v>6803.0776657486294</v>
      </c>
      <c r="AX756" s="15">
        <f t="shared" ca="1" si="403"/>
        <v>7168.8982697034435</v>
      </c>
      <c r="AY756" s="15">
        <f t="shared" ca="1" si="404"/>
        <v>8020.0902939712378</v>
      </c>
      <c r="AZ756" s="15">
        <f t="shared" ca="1" si="405"/>
        <v>9252.9343131455425</v>
      </c>
      <c r="BA756" s="15">
        <f t="shared" ca="1" si="406"/>
        <v>10986.130061347538</v>
      </c>
      <c r="BB756" s="15">
        <f t="shared" ca="1" si="407"/>
        <v>13416.513585768573</v>
      </c>
      <c r="BC756" s="15">
        <f t="shared" ca="1" si="408"/>
        <v>18291.141056067052</v>
      </c>
      <c r="BD756" s="15">
        <f t="shared" ca="1" si="409"/>
        <v>24328.751776985253</v>
      </c>
      <c r="BE756" s="15">
        <f t="shared" ca="1" si="410"/>
        <v>26342.646573037928</v>
      </c>
      <c r="BF756" s="15">
        <f ca="1">Inputs!$B$13*EXP($B$9-0.5*C$6^2+C$6*Y756)</f>
        <v>10671.440951185865</v>
      </c>
      <c r="BG756" s="15">
        <f t="shared" ca="1" si="411"/>
        <v>20339.080385116056</v>
      </c>
      <c r="BH756" s="15">
        <f t="shared" ca="1" si="412"/>
        <v>28870.618197347459</v>
      </c>
      <c r="BI756" s="15">
        <f t="shared" ca="1" si="413"/>
        <v>38360.470045384507</v>
      </c>
      <c r="BJ756" s="15">
        <f t="shared" ca="1" si="414"/>
        <v>49810.545550493014</v>
      </c>
      <c r="BK756" s="15">
        <f t="shared" ca="1" si="415"/>
        <v>67712.223869610796</v>
      </c>
      <c r="BL756" s="15">
        <f t="shared" ca="1" si="416"/>
        <v>104749.78169535966</v>
      </c>
      <c r="BM756" s="15">
        <f t="shared" ca="1" si="417"/>
        <v>112515.96843471198</v>
      </c>
      <c r="BN756" s="15">
        <f t="shared" ca="1" si="418"/>
        <v>131951.09928421731</v>
      </c>
      <c r="BO756" s="15">
        <f t="shared" ca="1" si="419"/>
        <v>165402.65026081703</v>
      </c>
      <c r="BP756" s="15">
        <f t="shared" ca="1" si="420"/>
        <v>190232.73029337975</v>
      </c>
      <c r="BQ756" s="15">
        <f ca="1">Inputs!$B$20*EXP($B$10-0.5*C$7^2+C$7*AJ756)</f>
        <v>2929.132905231219</v>
      </c>
      <c r="BR756" s="15">
        <f t="shared" ca="1" si="421"/>
        <v>5427.5642073038425</v>
      </c>
      <c r="BS756" s="15">
        <f t="shared" ca="1" si="422"/>
        <v>13502.42400891638</v>
      </c>
      <c r="BT756" s="15">
        <f t="shared" ca="1" si="423"/>
        <v>12588.013321278035</v>
      </c>
      <c r="BU756" s="15">
        <f t="shared" ca="1" si="424"/>
        <v>21232.046410227111</v>
      </c>
      <c r="BV756" s="15">
        <f t="shared" ca="1" si="425"/>
        <v>27040.428089108387</v>
      </c>
      <c r="BW756" s="15">
        <f t="shared" ca="1" si="426"/>
        <v>49496.603138029612</v>
      </c>
      <c r="BX756" s="15">
        <f t="shared" ca="1" si="427"/>
        <v>78140.924686936807</v>
      </c>
      <c r="BY756" s="15">
        <f t="shared" ca="1" si="428"/>
        <v>125956.78108975649</v>
      </c>
      <c r="BZ756" s="15">
        <f t="shared" ca="1" si="429"/>
        <v>165787.22831179647</v>
      </c>
      <c r="CA756" s="15">
        <f t="shared" ca="1" si="430"/>
        <v>178928.57654725079</v>
      </c>
      <c r="CB756" s="15">
        <f ca="1">(AU756*DCF!C$10-DCF!C$5*MAX(AU756*DCF!C$10,0)-MAX(AU756-Inputs!$B$6,0)/Inputs!$B$10)*DCF!C$6</f>
        <v>1046.4834861087884</v>
      </c>
      <c r="CC756" s="15">
        <f ca="1">(AV756*DCF!D$10-DCF!D$5*MAX(AV756*DCF!D$10,0)-MAX(AV756-AU756,0)/Inputs!$B$10)*DCF!D$6</f>
        <v>1092.8606352782404</v>
      </c>
      <c r="CD756" s="15">
        <f ca="1">(AW756*DCF!E$10-DCF!E$5*MAX(AW756*DCF!E$10,0)-MAX(AW756-AV756,0)/Inputs!$B$10)*DCF!E$6</f>
        <v>1354.7164503818667</v>
      </c>
      <c r="CE756" s="15">
        <f ca="1">(AX756*DCF!F$10-DCF!F$5*MAX(AX756*DCF!F$10,0)-MAX(AX756-AW756,0)/Inputs!$B$10)*DCF!F$6</f>
        <v>1488.8408693967895</v>
      </c>
      <c r="CF756" s="15">
        <f ca="1">(AY756*DCF!G$10-DCF!G$5*MAX(AY756*DCF!G$10,0)-MAX(AY756-AX756,0)/Inputs!$B$10)*DCF!G$6</f>
        <v>1488.8443721510571</v>
      </c>
      <c r="CG756" s="15">
        <f ca="1">(AZ756*DCF!H$10-DCF!H$5*MAX(AZ756*DCF!H$10,0)-MAX(AZ756-AY756,0)/Inputs!$B$10)*DCF!H$6</f>
        <v>1577.5502766040108</v>
      </c>
      <c r="CH756" s="15">
        <f ca="1">(BA756*DCF!I$10-DCF!I$5*MAX(BA756*DCF!I$10,0)-MAX(BA756-AZ756,0)/Inputs!$B$10)*DCF!I$6</f>
        <v>1722.4603585665284</v>
      </c>
      <c r="CI756" s="15">
        <f ca="1">(BB756*DCF!J$10-DCF!J$5*MAX(BB756*DCF!J$10,0)-MAX(BB756-BA756,0)/Inputs!$B$10)*DCF!J$6</f>
        <v>1934.0202883608561</v>
      </c>
      <c r="CJ756" s="15">
        <f ca="1">(BC756*DCF!K$10-DCF!K$5*MAX(BC756*DCF!K$10,0)-MAX(BC756-BB756,0)/Inputs!$B$10)*DCF!K$6</f>
        <v>2262.2063122335126</v>
      </c>
      <c r="CK756" s="15">
        <f ca="1">(BD756*DCF!L$10-DCF!L$5*MAX(BD756*DCF!L$10,0)-MAX(BD756-BC756,0)/Inputs!$B$10)*DCF!L$6</f>
        <v>2888.4775790629342</v>
      </c>
      <c r="CL756" s="15">
        <f ca="1">(BE756*DCF!M$10-DCF!M$5*MAX(BE756*DCF!M$10,0)-MAX(BE756-BD756,0)/Inputs!$B$10)*DCF!M$6</f>
        <v>3476.7068968049857</v>
      </c>
      <c r="CM756" s="15">
        <f ca="1">(BF756*DCF!C$28-DCF!C$5*MAX(BF756*DCF!C$28,0)-MAX(BF756-Inputs!$B$13,0)/Inputs!$B$17)*DCF!C$6</f>
        <v>3256.8537936262851</v>
      </c>
      <c r="CN756" s="15">
        <f ca="1">(BG756*DCF!D$28-DCF!D$5*MAX(BG756*DCF!D$28,0)-MAX(BG756-BF756,0)/Inputs!$B$17)*DCF!D$6</f>
        <v>3927.7775212275506</v>
      </c>
      <c r="CO756" s="15">
        <f ca="1">(BH756*DCF!E$28-DCF!E$5*MAX(BH756*DCF!E$28,0)-MAX(BH756-BG756,0)/Inputs!$B$17)*DCF!E$6</f>
        <v>6495.224488488594</v>
      </c>
      <c r="CP756" s="15">
        <f ca="1">(BI756*DCF!F$28-DCF!F$5*MAX(BI756*DCF!F$28,0)-MAX(BI756-BH756,0)/Inputs!$B$17)*DCF!F$6</f>
        <v>8686.0796419698872</v>
      </c>
      <c r="CQ756" s="15">
        <f ca="1">(BJ756*DCF!G$28-DCF!G$5*MAX(BJ756*DCF!G$28,0)-MAX(BJ756-BI756,0)/Inputs!$B$17)*DCF!G$6</f>
        <v>10997.934367570855</v>
      </c>
      <c r="CR756" s="15">
        <f ca="1">(BK756*DCF!H$28-DCF!H$5*MAX(BK756*DCF!H$28,0)-MAX(BK756-BJ756,0)/Inputs!$B$17)*DCF!H$6</f>
        <v>13964.5615873841</v>
      </c>
      <c r="CS756" s="15">
        <f ca="1">(BL756*DCF!I$28-DCF!I$5*MAX(BL756*DCF!I$28,0)-MAX(BL756-BK756,0)/Inputs!$B$17)*DCF!I$6</f>
        <v>19316.204284167306</v>
      </c>
      <c r="CT756" s="15">
        <f ca="1">(BM756*DCF!J$28-DCF!J$5*MAX(BM756*DCF!J$28,0)-MAX(BM756-BL756,0)/Inputs!$B$17)*DCF!J$6</f>
        <v>24070.668713139061</v>
      </c>
      <c r="CU756" s="15">
        <f ca="1">(BN756*DCF!K$28-DCF!K$5*MAX(BN756*DCF!K$28,0)-MAX(BN756-BM756,0)/Inputs!$B$17)*DCF!K$6</f>
        <v>25485.315090222237</v>
      </c>
      <c r="CV756" s="15">
        <f ca="1">(BO756*DCF!L$28-DCF!L$5*MAX(BO756*DCF!L$28,0)-MAX(BO756-BN756,0)/Inputs!$B$17)*DCF!L$6</f>
        <v>29216.201734768139</v>
      </c>
      <c r="CW756" s="15">
        <f ca="1">(BP756*DCF!M$28-DCF!M$5*MAX(BP756*DCF!M$28,0)-MAX(BP756-BO756,0)/Inputs!$B$17)*DCF!M$6</f>
        <v>33196.957226728038</v>
      </c>
      <c r="CX756" s="15">
        <f ca="1">(BQ756*DCF!C$46-DCF!C$5*MAX(BQ756*DCF!C$46,0)-MAX(BQ756-Inputs!$B$20,0)/Inputs!$B$24)*DCF!C$6</f>
        <v>-676.47411206263712</v>
      </c>
      <c r="CY756" s="15">
        <f ca="1">(BR756*DCF!D$46-DCF!D$5*MAX(BR756*DCF!D$46,0)-MAX(BR756-BQ756,0)/Inputs!$B$24)*DCF!D$6</f>
        <v>-1992.4185354849235</v>
      </c>
      <c r="CZ756" s="15">
        <f ca="1">(BS756*DCF!E$46-DCF!E$5*MAX(BS756*DCF!E$46,0)-MAX(BS756-BR756,0)/Inputs!$B$24)*DCF!E$6</f>
        <v>-4779.5725849597602</v>
      </c>
      <c r="DA756" s="15">
        <f ca="1">(BT756*DCF!F$46-DCF!F$5*MAX(BT756*DCF!F$46,0)-MAX(BT756-BS756,0)/Inputs!$B$24)*DCF!F$6</f>
        <v>-916.73871754684467</v>
      </c>
      <c r="DB756" s="15">
        <f ca="1">(BU756*DCF!G$46-DCF!G$5*MAX(BU756*DCF!G$46,0)-MAX(BU756-BT756,0)/Inputs!$B$24)*DCF!G$6</f>
        <v>-3621.8860377204669</v>
      </c>
      <c r="DC756" s="15">
        <f ca="1">(BV756*DCF!H$46-DCF!H$5*MAX(BV756*DCF!H$46,0)-MAX(BV756-BU756,0)/Inputs!$B$24)*DCF!H$6</f>
        <v>-1804.9190181673534</v>
      </c>
      <c r="DD756" s="15">
        <f ca="1">(BW756*DCF!I$46-DCF!I$5*MAX(BW756*DCF!I$46,0)-MAX(BW756-BV756,0)/Inputs!$B$24)*DCF!I$6</f>
        <v>-5303.1558942153615</v>
      </c>
      <c r="DE756" s="15">
        <f ca="1">(BX756*DCF!J$46-DCF!J$5*MAX(BX756*DCF!J$46,0)-MAX(BX756-BW756,0)/Inputs!$B$24)*DCF!J$6</f>
        <v>-4318.2104512110591</v>
      </c>
      <c r="DF756" s="15">
        <f ca="1">(BY756*DCF!K$46-DCF!K$5*MAX(BY756*DCF!K$46,0)-MAX(BY756-BX756,0)/Inputs!$B$24)*DCF!K$6</f>
        <v>-4518.5397946003604</v>
      </c>
      <c r="DG756" s="15">
        <f ca="1">(BZ756*DCF!L$46-DCF!L$5*MAX(BZ756*DCF!L$46,0)-MAX(BZ756-BY756,0)/Inputs!$B$24)*DCF!L$6</f>
        <v>2446.3425008283748</v>
      </c>
      <c r="DH756" s="15">
        <f ca="1">(CA756*DCF!M$46-DCF!M$5*MAX(CA756*DCF!M$46,0)-MAX(CA756-BZ756,0)/Inputs!$B$24)*DCF!M$6</f>
        <v>11280.017705444583</v>
      </c>
      <c r="DI756" s="15">
        <f ca="1">SUM(CB756:CL756)+BE756*DCF!M$10*(1+Inputs!$B$30)*(1-Inputs!$B$33)*(1-Inputs!$B$30/Inputs!$B$31)/(Inputs!$B$29-Inputs!$B$30)*DCF!M$6</f>
        <v>93645.101283152631</v>
      </c>
      <c r="DJ756" s="15">
        <f ca="1">SUM(CM756:CW756)+BP756*DCF!M$28*(1+Inputs!$B$30)*(1-Inputs!$B$33)*(1-Inputs!$B$30/Inputs!$B$31)/(Inputs!$B$29-Inputs!$B$30)*DCF!M$6</f>
        <v>884507.3837478389</v>
      </c>
      <c r="DK756" s="15">
        <f ca="1">SUM(CX756:DH756)+CA756*DCF!M$46*(1+Inputs!$B$30)*(1-Inputs!$B$33)*(1-Inputs!$B$30/Inputs!$B$31)/(Inputs!$B$29-Inputs!$B$30)*DCF!M$6</f>
        <v>262439.21984723484</v>
      </c>
      <c r="DM756" s="15">
        <f ca="1">DI756+DJ756+DK756+Inputs!$B$34+Inputs!$B$36-Inputs!$B$35</f>
        <v>1317442.7048782264</v>
      </c>
    </row>
    <row r="757" spans="1:117" x14ac:dyDescent="0.75">
      <c r="A757" s="11">
        <v>744</v>
      </c>
      <c r="C757" s="23">
        <f t="shared" ca="1" si="434"/>
        <v>1.4775859427399565</v>
      </c>
      <c r="D757" s="23">
        <f t="shared" ca="1" si="434"/>
        <v>-0.99211245721810926</v>
      </c>
      <c r="E757" s="23">
        <f t="shared" ca="1" si="434"/>
        <v>-0.35713389609564311</v>
      </c>
      <c r="F757" s="23">
        <f t="shared" ca="1" si="434"/>
        <v>-0.30982693656562443</v>
      </c>
      <c r="G757" s="23">
        <f t="shared" ca="1" si="434"/>
        <v>-0.18895400084174283</v>
      </c>
      <c r="H757" s="23">
        <f t="shared" ca="1" si="434"/>
        <v>-0.84317501855876109</v>
      </c>
      <c r="I757" s="23">
        <f t="shared" ca="1" si="434"/>
        <v>0.95261147317588801</v>
      </c>
      <c r="J757" s="23">
        <f t="shared" ca="1" si="434"/>
        <v>0.3678679897629622</v>
      </c>
      <c r="K757" s="23">
        <f t="shared" ca="1" si="434"/>
        <v>-1.997957834251036</v>
      </c>
      <c r="L757" s="23">
        <f t="shared" ca="1" si="434"/>
        <v>-4.5485710609859974E-2</v>
      </c>
      <c r="M757" s="23">
        <f t="shared" ca="1" si="434"/>
        <v>-0.59805273992228392</v>
      </c>
      <c r="N757" s="23">
        <f ca="1">SQRT(Inputs!$B$38)*C757+SQRT(1-Inputs!$B$38)*_xlfn.NORM.S.INV(RAND())</f>
        <v>0.48402118025349122</v>
      </c>
      <c r="O757" s="23">
        <f ca="1">SQRT(Inputs!$B$38)*D757+SQRT(1-Inputs!$B$38)*_xlfn.NORM.S.INV(RAND())</f>
        <v>-1.9647661078392862</v>
      </c>
      <c r="P757" s="23">
        <f ca="1">SQRT(Inputs!$B$38)*E757+SQRT(1-Inputs!$B$38)*_xlfn.NORM.S.INV(RAND())</f>
        <v>0.78240428598138823</v>
      </c>
      <c r="Q757" s="23">
        <f ca="1">SQRT(Inputs!$B$38)*F757+SQRT(1-Inputs!$B$38)*_xlfn.NORM.S.INV(RAND())</f>
        <v>-0.3813900690740063</v>
      </c>
      <c r="R757" s="23">
        <f ca="1">SQRT(Inputs!$B$38)*G757+SQRT(1-Inputs!$B$38)*_xlfn.NORM.S.INV(RAND())</f>
        <v>-0.43857687579411742</v>
      </c>
      <c r="S757" s="23">
        <f ca="1">SQRT(Inputs!$B$38)*H757+SQRT(1-Inputs!$B$38)*_xlfn.NORM.S.INV(RAND())</f>
        <v>-0.98975791279320746</v>
      </c>
      <c r="T757" s="23">
        <f ca="1">SQRT(Inputs!$B$38)*I757+SQRT(1-Inputs!$B$38)*_xlfn.NORM.S.INV(RAND())</f>
        <v>5.0700124380257061E-2</v>
      </c>
      <c r="U757" s="23">
        <f ca="1">SQRT(Inputs!$B$38)*J757+SQRT(1-Inputs!$B$38)*_xlfn.NORM.S.INV(RAND())</f>
        <v>-0.17436922567515292</v>
      </c>
      <c r="V757" s="23">
        <f ca="1">SQRT(Inputs!$B$38)*K757+SQRT(1-Inputs!$B$38)*_xlfn.NORM.S.INV(RAND())</f>
        <v>-0.46877679894215663</v>
      </c>
      <c r="W757" s="23">
        <f ca="1">SQRT(Inputs!$B$38)*L757+SQRT(1-Inputs!$B$38)*_xlfn.NORM.S.INV(RAND())</f>
        <v>-0.50866296752688778</v>
      </c>
      <c r="X757" s="23">
        <f ca="1">SQRT(Inputs!$B$38)*M757+SQRT(1-Inputs!$B$38)*_xlfn.NORM.S.INV(RAND())</f>
        <v>0.87931732918426542</v>
      </c>
      <c r="Y757" s="23">
        <f ca="1">SQRT(Inputs!$B$38)*C757+SQRT(1-Inputs!$B$38)*_xlfn.NORM.S.INV(RAND())</f>
        <v>0.73718052955743119</v>
      </c>
      <c r="Z757" s="23">
        <f ca="1">SQRT(Inputs!$B$38)*D757+SQRT(1-Inputs!$B$38)*_xlfn.NORM.S.INV(RAND())</f>
        <v>-1.2036410456088222</v>
      </c>
      <c r="AA757" s="23">
        <f ca="1">SQRT(Inputs!$B$38)*E757+SQRT(1-Inputs!$B$38)*_xlfn.NORM.S.INV(RAND())</f>
        <v>0.36621873784097336</v>
      </c>
      <c r="AB757" s="23">
        <f ca="1">SQRT(Inputs!$B$38)*F757+SQRT(1-Inputs!$B$38)*_xlfn.NORM.S.INV(RAND())</f>
        <v>0.25224260556913097</v>
      </c>
      <c r="AC757" s="23">
        <f ca="1">SQRT(Inputs!$B$38)*G757+SQRT(1-Inputs!$B$38)*_xlfn.NORM.S.INV(RAND())</f>
        <v>-1.4357217923732846</v>
      </c>
      <c r="AD757" s="23">
        <f ca="1">SQRT(Inputs!$B$38)*H757+SQRT(1-Inputs!$B$38)*_xlfn.NORM.S.INV(RAND())</f>
        <v>1.1197216400088674</v>
      </c>
      <c r="AE757" s="23">
        <f ca="1">SQRT(Inputs!$B$38)*I757+SQRT(1-Inputs!$B$38)*_xlfn.NORM.S.INV(RAND())</f>
        <v>-0.90369201358567686</v>
      </c>
      <c r="AF757" s="23">
        <f ca="1">SQRT(Inputs!$B$38)*J757+SQRT(1-Inputs!$B$38)*_xlfn.NORM.S.INV(RAND())</f>
        <v>-0.53474201383899123</v>
      </c>
      <c r="AG757" s="23">
        <f ca="1">SQRT(Inputs!$B$38)*K757+SQRT(1-Inputs!$B$38)*_xlfn.NORM.S.INV(RAND())</f>
        <v>-1.7987067120130216</v>
      </c>
      <c r="AH757" s="23">
        <f ca="1">SQRT(Inputs!$B$38)*L757+SQRT(1-Inputs!$B$38)*_xlfn.NORM.S.INV(RAND())</f>
        <v>0.21668523196119241</v>
      </c>
      <c r="AI757" s="23">
        <f ca="1">SQRT(Inputs!$B$38)*M757+SQRT(1-Inputs!$B$38)*_xlfn.NORM.S.INV(RAND())</f>
        <v>-0.17306202431278708</v>
      </c>
      <c r="AJ757" s="23">
        <f ca="1">SQRT(Inputs!$B$38)*C757+SQRT(1-Inputs!$B$38)*_xlfn.NORM.S.INV(RAND())</f>
        <v>1.6362746294169226</v>
      </c>
      <c r="AK757" s="23">
        <f ca="1">SQRT(Inputs!$B$38)*D757+SQRT(1-Inputs!$B$38)*_xlfn.NORM.S.INV(RAND())</f>
        <v>-0.70150635083106649</v>
      </c>
      <c r="AL757" s="23">
        <f ca="1">SQRT(Inputs!$B$38)*E757+SQRT(1-Inputs!$B$38)*_xlfn.NORM.S.INV(RAND())</f>
        <v>-0.27309313382346195</v>
      </c>
      <c r="AM757" s="23">
        <f ca="1">SQRT(Inputs!$B$38)*F757+SQRT(1-Inputs!$B$38)*_xlfn.NORM.S.INV(RAND())</f>
        <v>-0.39349040807936631</v>
      </c>
      <c r="AN757" s="23">
        <f ca="1">SQRT(Inputs!$B$38)*G757+SQRT(1-Inputs!$B$38)*_xlfn.NORM.S.INV(RAND())</f>
        <v>1.2647131873090001</v>
      </c>
      <c r="AO757" s="23">
        <f ca="1">SQRT(Inputs!$B$38)*H757+SQRT(1-Inputs!$B$38)*_xlfn.NORM.S.INV(RAND())</f>
        <v>-1.339290257511895</v>
      </c>
      <c r="AP757" s="23">
        <f ca="1">SQRT(Inputs!$B$38)*I757+SQRT(1-Inputs!$B$38)*_xlfn.NORM.S.INV(RAND())</f>
        <v>1.2595194882383847</v>
      </c>
      <c r="AQ757" s="23">
        <f ca="1">SQRT(Inputs!$B$38)*J757+SQRT(1-Inputs!$B$38)*_xlfn.NORM.S.INV(RAND())</f>
        <v>1.0649777431441467</v>
      </c>
      <c r="AR757" s="23">
        <f ca="1">SQRT(Inputs!$B$38)*K757+SQRT(1-Inputs!$B$38)*_xlfn.NORM.S.INV(RAND())</f>
        <v>-1.0197498562210856</v>
      </c>
      <c r="AS757" s="23">
        <f ca="1">SQRT(Inputs!$B$38)*L757+SQRT(1-Inputs!$B$38)*_xlfn.NORM.S.INV(RAND())</f>
        <v>-0.25416447584342416</v>
      </c>
      <c r="AT757" s="23">
        <f ca="1">SQRT(Inputs!$B$38)*M757+SQRT(1-Inputs!$B$38)*_xlfn.NORM.S.INV(RAND())</f>
        <v>-0.75563541675460122</v>
      </c>
      <c r="AU757" s="15">
        <f ca="1">Inputs!$B$6*EXP($B$8-0.5*C$5^2+C$5*N757)</f>
        <v>5366.6674762036109</v>
      </c>
      <c r="AV757" s="15">
        <f t="shared" ca="1" si="401"/>
        <v>4893.4937497696055</v>
      </c>
      <c r="AW757" s="15">
        <f t="shared" ca="1" si="402"/>
        <v>6630.8548998428396</v>
      </c>
      <c r="AX757" s="15">
        <f t="shared" ca="1" si="403"/>
        <v>7718.9129676630082</v>
      </c>
      <c r="AY757" s="15">
        <f t="shared" ca="1" si="404"/>
        <v>8962.2869133379481</v>
      </c>
      <c r="AZ757" s="15">
        <f t="shared" ca="1" si="405"/>
        <v>9829.2516828877961</v>
      </c>
      <c r="BA757" s="15">
        <f t="shared" ca="1" si="406"/>
        <v>12092.486702624106</v>
      </c>
      <c r="BB757" s="15">
        <f t="shared" ca="1" si="407"/>
        <v>14548.493343380169</v>
      </c>
      <c r="BC757" s="15">
        <f t="shared" ca="1" si="408"/>
        <v>17029.881614000504</v>
      </c>
      <c r="BD757" s="15">
        <f t="shared" ca="1" si="409"/>
        <v>19893.843809438207</v>
      </c>
      <c r="BE757" s="15">
        <f t="shared" ca="1" si="410"/>
        <v>26410.009941056385</v>
      </c>
      <c r="BF757" s="15">
        <f ca="1">Inputs!$B$13*EXP($B$9-0.5*C$6^2+C$6*Y757)</f>
        <v>16007.514841237709</v>
      </c>
      <c r="BG757" s="15">
        <f t="shared" ca="1" si="411"/>
        <v>15700.442255362681</v>
      </c>
      <c r="BH757" s="15">
        <f t="shared" ca="1" si="412"/>
        <v>20384.346975514592</v>
      </c>
      <c r="BI757" s="15">
        <f t="shared" ca="1" si="413"/>
        <v>25941.38111172408</v>
      </c>
      <c r="BJ757" s="15">
        <f t="shared" ca="1" si="414"/>
        <v>25857.229718754803</v>
      </c>
      <c r="BK757" s="15">
        <f t="shared" ca="1" si="415"/>
        <v>36960.804697015046</v>
      </c>
      <c r="BL757" s="15">
        <f t="shared" ca="1" si="416"/>
        <v>40384.367546260808</v>
      </c>
      <c r="BM757" s="15">
        <f t="shared" ca="1" si="417"/>
        <v>46450.604833192236</v>
      </c>
      <c r="BN757" s="15">
        <f t="shared" ca="1" si="418"/>
        <v>46051.128254202493</v>
      </c>
      <c r="BO757" s="15">
        <f t="shared" ca="1" si="419"/>
        <v>58106.444633166786</v>
      </c>
      <c r="BP757" s="15">
        <f t="shared" ca="1" si="420"/>
        <v>70129.526943430537</v>
      </c>
      <c r="BQ757" s="15">
        <f ca="1">Inputs!$B$20*EXP($B$10-0.5*C$7^2+C$7*AJ757)</f>
        <v>7663.9819921878634</v>
      </c>
      <c r="BR757" s="15">
        <f t="shared" ca="1" si="421"/>
        <v>8322.2180725719736</v>
      </c>
      <c r="BS757" s="15">
        <f t="shared" ca="1" si="422"/>
        <v>10536.684889281983</v>
      </c>
      <c r="BT757" s="15">
        <f t="shared" ca="1" si="423"/>
        <v>13102.967017858979</v>
      </c>
      <c r="BU757" s="15">
        <f t="shared" ca="1" si="424"/>
        <v>24660.345580842244</v>
      </c>
      <c r="BV757" s="15">
        <f t="shared" ca="1" si="425"/>
        <v>25373.027131413302</v>
      </c>
      <c r="BW757" s="15">
        <f t="shared" ca="1" si="426"/>
        <v>46222.901526174268</v>
      </c>
      <c r="BX757" s="15">
        <f t="shared" ca="1" si="427"/>
        <v>80037.156042065835</v>
      </c>
      <c r="BY757" s="15">
        <f t="shared" ca="1" si="428"/>
        <v>92267.788658689518</v>
      </c>
      <c r="BZ757" s="15">
        <f t="shared" ca="1" si="429"/>
        <v>123554.6640666961</v>
      </c>
      <c r="CA757" s="15">
        <f t="shared" ca="1" si="430"/>
        <v>151749.01470512102</v>
      </c>
      <c r="CB757" s="15">
        <f ca="1">(AU757*DCF!C$10-DCF!C$5*MAX(AU757*DCF!C$10,0)-MAX(AU757-Inputs!$B$6,0)/Inputs!$B$10)*DCF!C$6</f>
        <v>1040.1906594657617</v>
      </c>
      <c r="CC757" s="15">
        <f ca="1">(AV757*DCF!D$10-DCF!D$5*MAX(AV757*DCF!D$10,0)-MAX(AV757-AU757,0)/Inputs!$B$10)*DCF!D$6</f>
        <v>1192.7559491744073</v>
      </c>
      <c r="CD757" s="15">
        <f ca="1">(AW757*DCF!E$10-DCF!E$5*MAX(AW757*DCF!E$10,0)-MAX(AW757-AV757,0)/Inputs!$B$10)*DCF!E$6</f>
        <v>1139.6331640115288</v>
      </c>
      <c r="CE757" s="15">
        <f ca="1">(AX757*DCF!F$10-DCF!F$5*MAX(AX757*DCF!F$10,0)-MAX(AX757-AW757,0)/Inputs!$B$10)*DCF!F$6</f>
        <v>1458.6284915485771</v>
      </c>
      <c r="CF757" s="15">
        <f ca="1">(AY757*DCF!G$10-DCF!G$5*MAX(AY757*DCF!G$10,0)-MAX(AY757-AX757,0)/Inputs!$B$10)*DCF!G$6</f>
        <v>1607.5902781075317</v>
      </c>
      <c r="CG757" s="15">
        <f ca="1">(AZ757*DCF!H$10-DCF!H$5*MAX(AZ757*DCF!H$10,0)-MAX(AZ757-AY757,0)/Inputs!$B$10)*DCF!H$6</f>
        <v>1754.4111273451924</v>
      </c>
      <c r="CH757" s="15">
        <f ca="1">(BA757*DCF!I$10-DCF!I$5*MAX(BA757*DCF!I$10,0)-MAX(BA757-AZ757,0)/Inputs!$B$10)*DCF!I$6</f>
        <v>1837.6063454857706</v>
      </c>
      <c r="CI757" s="15">
        <f ca="1">(BB757*DCF!J$10-DCF!J$5*MAX(BB757*DCF!J$10,0)-MAX(BB757-BA757,0)/Inputs!$B$10)*DCF!J$6</f>
        <v>2124.3878802816985</v>
      </c>
      <c r="CJ757" s="15">
        <f ca="1">(BC757*DCF!K$10-DCF!K$5*MAX(BC757*DCF!K$10,0)-MAX(BC757-BB757,0)/Inputs!$B$10)*DCF!K$6</f>
        <v>2394.1808541653563</v>
      </c>
      <c r="CK757" s="15">
        <f ca="1">(BD757*DCF!L$10-DCF!L$5*MAX(BD757*DCF!L$10,0)-MAX(BD757-BC757,0)/Inputs!$B$10)*DCF!L$6</f>
        <v>2630.0132636868152</v>
      </c>
      <c r="CL757" s="15">
        <f ca="1">(BE757*DCF!M$10-DCF!M$5*MAX(BE757*DCF!M$10,0)-MAX(BE757-BD757,0)/Inputs!$B$10)*DCF!M$6</f>
        <v>2948.3683219289733</v>
      </c>
      <c r="CM757" s="15">
        <f ca="1">(BF757*DCF!C$28-DCF!C$5*MAX(BF757*DCF!C$28,0)-MAX(BF757-Inputs!$B$13,0)/Inputs!$B$17)*DCF!C$6</f>
        <v>3818.2950533929084</v>
      </c>
      <c r="CN757" s="15">
        <f ca="1">(BG757*DCF!D$28-DCF!D$5*MAX(BG757*DCF!D$28,0)-MAX(BG757-BF757,0)/Inputs!$B$17)*DCF!D$6</f>
        <v>4624.1423562273249</v>
      </c>
      <c r="CO757" s="15">
        <f ca="1">(BH757*DCF!E$28-DCF!E$5*MAX(BH757*DCF!E$28,0)-MAX(BH757-BG757,0)/Inputs!$B$17)*DCF!E$6</f>
        <v>4850.0768887740269</v>
      </c>
      <c r="CP757" s="15">
        <f ca="1">(BI757*DCF!F$28-DCF!F$5*MAX(BI757*DCF!F$28,0)-MAX(BI757-BH757,0)/Inputs!$B$17)*DCF!F$6</f>
        <v>6030.655753358903</v>
      </c>
      <c r="CQ757" s="15">
        <f ca="1">(BJ757*DCF!G$28-DCF!G$5*MAX(BJ757*DCF!G$28,0)-MAX(BJ757-BI757,0)/Inputs!$B$17)*DCF!G$6</f>
        <v>6708.8544287675086</v>
      </c>
      <c r="CR757" s="15">
        <f ca="1">(BK757*DCF!H$28-DCF!H$5*MAX(BK757*DCF!H$28,0)-MAX(BK757-BJ757,0)/Inputs!$B$17)*DCF!H$6</f>
        <v>7415.6308342027196</v>
      </c>
      <c r="CS757" s="15">
        <f ca="1">(BL757*DCF!I$28-DCF!I$5*MAX(BL757*DCF!I$28,0)-MAX(BL757-BK757,0)/Inputs!$B$17)*DCF!I$6</f>
        <v>9005.1204539704431</v>
      </c>
      <c r="CT757" s="15">
        <f ca="1">(BM757*DCF!J$28-DCF!J$5*MAX(BM757*DCF!J$28,0)-MAX(BM757-BL757,0)/Inputs!$B$17)*DCF!J$6</f>
        <v>9558.0075306896724</v>
      </c>
      <c r="CU757" s="15">
        <f ca="1">(BN757*DCF!K$28-DCF!K$5*MAX(BN757*DCF!K$28,0)-MAX(BN757-BM757,0)/Inputs!$B$17)*DCF!K$6</f>
        <v>9725.2261478906712</v>
      </c>
      <c r="CV757" s="15">
        <f ca="1">(BO757*DCF!L$28-DCF!L$5*MAX(BO757*DCF!L$28,0)-MAX(BO757-BN757,0)/Inputs!$B$17)*DCF!L$6</f>
        <v>10229.376200896935</v>
      </c>
      <c r="CW757" s="15">
        <f ca="1">(BP757*DCF!M$28-DCF!M$5*MAX(BP757*DCF!M$28,0)-MAX(BP757-BO757,0)/Inputs!$B$17)*DCF!M$6</f>
        <v>11938.161138833551</v>
      </c>
      <c r="CX757" s="15">
        <f ca="1">(BQ757*DCF!C$46-DCF!C$5*MAX(BQ757*DCF!C$46,0)-MAX(BQ757-Inputs!$B$20,0)/Inputs!$B$24)*DCF!C$6</f>
        <v>-3831.3962994373187</v>
      </c>
      <c r="CY757" s="15">
        <f ca="1">(BR757*DCF!D$46-DCF!D$5*MAX(BR757*DCF!D$46,0)-MAX(BR757-BQ757,0)/Inputs!$B$24)*DCF!D$6</f>
        <v>-1701.2724199981437</v>
      </c>
      <c r="CZ757" s="15">
        <f ca="1">(BS757*DCF!E$46-DCF!E$5*MAX(BS757*DCF!E$46,0)-MAX(BS757-BR757,0)/Inputs!$B$24)*DCF!E$6</f>
        <v>-2118.8631897422642</v>
      </c>
      <c r="DA757" s="15">
        <f ca="1">(BT757*DCF!F$46-DCF!F$5*MAX(BT757*DCF!F$46,0)-MAX(BT757-BS757,0)/Inputs!$B$24)*DCF!F$6</f>
        <v>-1888.7053508990186</v>
      </c>
      <c r="DB757" s="15">
        <f ca="1">(BU757*DCF!G$46-DCF!G$5*MAX(BU757*DCF!G$46,0)-MAX(BU757-BT757,0)/Inputs!$B$24)*DCF!G$6</f>
        <v>-4717.1991051147179</v>
      </c>
      <c r="DC757" s="15">
        <f ca="1">(BV757*DCF!H$46-DCF!H$5*MAX(BV757*DCF!H$46,0)-MAX(BV757-BU757,0)/Inputs!$B$24)*DCF!H$6</f>
        <v>-221.46142516764769</v>
      </c>
      <c r="DD757" s="15">
        <f ca="1">(BW757*DCF!I$46-DCF!I$5*MAX(BW757*DCF!I$46,0)-MAX(BW757-BV757,0)/Inputs!$B$24)*DCF!I$6</f>
        <v>-4917.6565245422717</v>
      </c>
      <c r="DE757" s="15">
        <f ca="1">(BX757*DCF!J$46-DCF!J$5*MAX(BX757*DCF!J$46,0)-MAX(BX757-BW757,0)/Inputs!$B$24)*DCF!J$6</f>
        <v>-5609.6505492171755</v>
      </c>
      <c r="DF757" s="15">
        <f ca="1">(BY757*DCF!K$46-DCF!K$5*MAX(BY757*DCF!K$46,0)-MAX(BY757-BX757,0)/Inputs!$B$24)*DCF!K$6</f>
        <v>2274.4644959835737</v>
      </c>
      <c r="DG757" s="15">
        <f ca="1">(BZ757*DCF!L$46-DCF!L$5*MAX(BZ757*DCF!L$46,0)-MAX(BZ757-BY757,0)/Inputs!$B$24)*DCF!L$6</f>
        <v>1460.4391451791187</v>
      </c>
      <c r="DH757" s="15">
        <f ca="1">(CA757*DCF!M$46-DCF!M$5*MAX(CA757*DCF!M$46,0)-MAX(CA757-BZ757,0)/Inputs!$B$24)*DCF!M$6</f>
        <v>6002.323291505948</v>
      </c>
      <c r="DI757" s="15">
        <f ca="1">SUM(CB757:CL757)+BE757*DCF!M$10*(1+Inputs!$B$30)*(1-Inputs!$B$33)*(1-Inputs!$B$30/Inputs!$B$31)/(Inputs!$B$29-Inputs!$B$30)*DCF!M$6</f>
        <v>93627.173237388357</v>
      </c>
      <c r="DJ757" s="15">
        <f ca="1">SUM(CM757:CW757)+BP757*DCF!M$28*(1+Inputs!$B$30)*(1-Inputs!$B$33)*(1-Inputs!$B$30/Inputs!$B$31)/(Inputs!$B$29-Inputs!$B$30)*DCF!M$6</f>
        <v>344132.0812544119</v>
      </c>
      <c r="DK757" s="15">
        <f ca="1">SUM(CX757:DH757)+CA757*DCF!M$46*(1+Inputs!$B$30)*(1-Inputs!$B$33)*(1-Inputs!$B$30/Inputs!$B$31)/(Inputs!$B$29-Inputs!$B$30)*DCF!M$6</f>
        <v>219352.97462262277</v>
      </c>
      <c r="DM757" s="15">
        <f ca="1">DI757+DJ757+DK757+Inputs!$B$34+Inputs!$B$36-Inputs!$B$35</f>
        <v>733963.22911442304</v>
      </c>
    </row>
    <row r="758" spans="1:117" x14ac:dyDescent="0.75">
      <c r="A758" s="11">
        <v>745</v>
      </c>
      <c r="C758" s="23">
        <f t="shared" ca="1" si="434"/>
        <v>-0.7540187659732851</v>
      </c>
      <c r="D758" s="23">
        <f t="shared" ca="1" si="434"/>
        <v>2.1528941680445142</v>
      </c>
      <c r="E758" s="23">
        <f t="shared" ca="1" si="434"/>
        <v>0.21663772966556125</v>
      </c>
      <c r="F758" s="23">
        <f t="shared" ca="1" si="434"/>
        <v>-0.30915126193339737</v>
      </c>
      <c r="G758" s="23">
        <f t="shared" ca="1" si="434"/>
        <v>1.8189231410919398</v>
      </c>
      <c r="H758" s="23">
        <f t="shared" ca="1" si="434"/>
        <v>-0.69371152442330508</v>
      </c>
      <c r="I758" s="23">
        <f t="shared" ca="1" si="434"/>
        <v>0.47175378552816521</v>
      </c>
      <c r="J758" s="23">
        <f t="shared" ca="1" si="434"/>
        <v>-1.6039457184333668</v>
      </c>
      <c r="K758" s="23">
        <f t="shared" ca="1" si="434"/>
        <v>-1.0729711057847187</v>
      </c>
      <c r="L758" s="23">
        <f t="shared" ca="1" si="434"/>
        <v>-2.062441125265051</v>
      </c>
      <c r="M758" s="23">
        <f t="shared" ca="1" si="434"/>
        <v>-0.31013440657704866</v>
      </c>
      <c r="N758" s="23">
        <f ca="1">SQRT(Inputs!$B$38)*C758+SQRT(1-Inputs!$B$38)*_xlfn.NORM.S.INV(RAND())</f>
        <v>0.36698839032464875</v>
      </c>
      <c r="O758" s="23">
        <f ca="1">SQRT(Inputs!$B$38)*D758+SQRT(1-Inputs!$B$38)*_xlfn.NORM.S.INV(RAND())</f>
        <v>1.1168151398145578</v>
      </c>
      <c r="P758" s="23">
        <f ca="1">SQRT(Inputs!$B$38)*E758+SQRT(1-Inputs!$B$38)*_xlfn.NORM.S.INV(RAND())</f>
        <v>0.79339671341329165</v>
      </c>
      <c r="Q758" s="23">
        <f ca="1">SQRT(Inputs!$B$38)*F758+SQRT(1-Inputs!$B$38)*_xlfn.NORM.S.INV(RAND())</f>
        <v>0.25934394607298333</v>
      </c>
      <c r="R758" s="23">
        <f ca="1">SQRT(Inputs!$B$38)*G758+SQRT(1-Inputs!$B$38)*_xlfn.NORM.S.INV(RAND())</f>
        <v>0.78822005509643844</v>
      </c>
      <c r="S758" s="23">
        <f ca="1">SQRT(Inputs!$B$38)*H758+SQRT(1-Inputs!$B$38)*_xlfn.NORM.S.INV(RAND())</f>
        <v>1.1801938149307785</v>
      </c>
      <c r="T758" s="23">
        <f ca="1">SQRT(Inputs!$B$38)*I758+SQRT(1-Inputs!$B$38)*_xlfn.NORM.S.INV(RAND())</f>
        <v>0.38709968532084338</v>
      </c>
      <c r="U758" s="23">
        <f ca="1">SQRT(Inputs!$B$38)*J758+SQRT(1-Inputs!$B$38)*_xlfn.NORM.S.INV(RAND())</f>
        <v>-0.19842267461503049</v>
      </c>
      <c r="V758" s="23">
        <f ca="1">SQRT(Inputs!$B$38)*K758+SQRT(1-Inputs!$B$38)*_xlfn.NORM.S.INV(RAND())</f>
        <v>-0.50877798468512647</v>
      </c>
      <c r="W758" s="23">
        <f ca="1">SQRT(Inputs!$B$38)*L758+SQRT(1-Inputs!$B$38)*_xlfn.NORM.S.INV(RAND())</f>
        <v>-0.68369157996947694</v>
      </c>
      <c r="X758" s="23">
        <f ca="1">SQRT(Inputs!$B$38)*M758+SQRT(1-Inputs!$B$38)*_xlfn.NORM.S.INV(RAND())</f>
        <v>0.91863394771765206</v>
      </c>
      <c r="Y758" s="23">
        <f ca="1">SQRT(Inputs!$B$38)*C758+SQRT(1-Inputs!$B$38)*_xlfn.NORM.S.INV(RAND())</f>
        <v>0.35934807985753653</v>
      </c>
      <c r="Z758" s="23">
        <f ca="1">SQRT(Inputs!$B$38)*D758+SQRT(1-Inputs!$B$38)*_xlfn.NORM.S.INV(RAND())</f>
        <v>1.0829178617874426</v>
      </c>
      <c r="AA758" s="23">
        <f ca="1">SQRT(Inputs!$B$38)*E758+SQRT(1-Inputs!$B$38)*_xlfn.NORM.S.INV(RAND())</f>
        <v>0.86224144173818218</v>
      </c>
      <c r="AB758" s="23">
        <f ca="1">SQRT(Inputs!$B$38)*F758+SQRT(1-Inputs!$B$38)*_xlfn.NORM.S.INV(RAND())</f>
        <v>-0.68670830304327213</v>
      </c>
      <c r="AC758" s="23">
        <f ca="1">SQRT(Inputs!$B$38)*G758+SQRT(1-Inputs!$B$38)*_xlfn.NORM.S.INV(RAND())</f>
        <v>1.98316747906747</v>
      </c>
      <c r="AD758" s="23">
        <f ca="1">SQRT(Inputs!$B$38)*H758+SQRT(1-Inputs!$B$38)*_xlfn.NORM.S.INV(RAND())</f>
        <v>-1.4034933968330683</v>
      </c>
      <c r="AE758" s="23">
        <f ca="1">SQRT(Inputs!$B$38)*I758+SQRT(1-Inputs!$B$38)*_xlfn.NORM.S.INV(RAND())</f>
        <v>0.10628757313791193</v>
      </c>
      <c r="AF758" s="23">
        <f ca="1">SQRT(Inputs!$B$38)*J758+SQRT(1-Inputs!$B$38)*_xlfn.NORM.S.INV(RAND())</f>
        <v>-0.32413277269183449</v>
      </c>
      <c r="AG758" s="23">
        <f ca="1">SQRT(Inputs!$B$38)*K758+SQRT(1-Inputs!$B$38)*_xlfn.NORM.S.INV(RAND())</f>
        <v>0.87630114067376552</v>
      </c>
      <c r="AH758" s="23">
        <f ca="1">SQRT(Inputs!$B$38)*L758+SQRT(1-Inputs!$B$38)*_xlfn.NORM.S.INV(RAND())</f>
        <v>-1.271634298325319</v>
      </c>
      <c r="AI758" s="23">
        <f ca="1">SQRT(Inputs!$B$38)*M758+SQRT(1-Inputs!$B$38)*_xlfn.NORM.S.INV(RAND())</f>
        <v>-1.1505719585499792</v>
      </c>
      <c r="AJ758" s="23">
        <f ca="1">SQRT(Inputs!$B$38)*C758+SQRT(1-Inputs!$B$38)*_xlfn.NORM.S.INV(RAND())</f>
        <v>-1.2993426370571972</v>
      </c>
      <c r="AK758" s="23">
        <f ca="1">SQRT(Inputs!$B$38)*D758+SQRT(1-Inputs!$B$38)*_xlfn.NORM.S.INV(RAND())</f>
        <v>1.4392778023569592</v>
      </c>
      <c r="AL758" s="23">
        <f ca="1">SQRT(Inputs!$B$38)*E758+SQRT(1-Inputs!$B$38)*_xlfn.NORM.S.INV(RAND())</f>
        <v>0.15208925498763814</v>
      </c>
      <c r="AM758" s="23">
        <f ca="1">SQRT(Inputs!$B$38)*F758+SQRT(1-Inputs!$B$38)*_xlfn.NORM.S.INV(RAND())</f>
        <v>-0.67583508610913468</v>
      </c>
      <c r="AN758" s="23">
        <f ca="1">SQRT(Inputs!$B$38)*G758+SQRT(1-Inputs!$B$38)*_xlfn.NORM.S.INV(RAND())</f>
        <v>1.7649626167138064</v>
      </c>
      <c r="AO758" s="23">
        <f ca="1">SQRT(Inputs!$B$38)*H758+SQRT(1-Inputs!$B$38)*_xlfn.NORM.S.INV(RAND())</f>
        <v>-0.7668197430252055</v>
      </c>
      <c r="AP758" s="23">
        <f ca="1">SQRT(Inputs!$B$38)*I758+SQRT(1-Inputs!$B$38)*_xlfn.NORM.S.INV(RAND())</f>
        <v>0.39188306126886829</v>
      </c>
      <c r="AQ758" s="23">
        <f ca="1">SQRT(Inputs!$B$38)*J758+SQRT(1-Inputs!$B$38)*_xlfn.NORM.S.INV(RAND())</f>
        <v>-1.6884049592495536</v>
      </c>
      <c r="AR758" s="23">
        <f ca="1">SQRT(Inputs!$B$38)*K758+SQRT(1-Inputs!$B$38)*_xlfn.NORM.S.INV(RAND())</f>
        <v>-1.5734301486414897</v>
      </c>
      <c r="AS758" s="23">
        <f ca="1">SQRT(Inputs!$B$38)*L758+SQRT(1-Inputs!$B$38)*_xlfn.NORM.S.INV(RAND())</f>
        <v>0.29307705732157063</v>
      </c>
      <c r="AT758" s="23">
        <f ca="1">SQRT(Inputs!$B$38)*M758+SQRT(1-Inputs!$B$38)*_xlfn.NORM.S.INV(RAND())</f>
        <v>-0.22319188900265199</v>
      </c>
      <c r="AU758" s="15">
        <f ca="1">Inputs!$B$6*EXP($B$8-0.5*C$5^2+C$5*N758)</f>
        <v>5265.9558472813933</v>
      </c>
      <c r="AV758" s="15">
        <f t="shared" ca="1" si="401"/>
        <v>7553.8179728114392</v>
      </c>
      <c r="AW758" s="15">
        <f t="shared" ca="1" si="402"/>
        <v>10250.874530884043</v>
      </c>
      <c r="AX758" s="15">
        <f t="shared" ca="1" si="403"/>
        <v>12927.432258203326</v>
      </c>
      <c r="AY758" s="15">
        <f t="shared" ca="1" si="404"/>
        <v>17322.020614938163</v>
      </c>
      <c r="AZ758" s="15">
        <f t="shared" ca="1" si="405"/>
        <v>24125.509433264629</v>
      </c>
      <c r="BA758" s="15">
        <f t="shared" ca="1" si="406"/>
        <v>30744.120108585692</v>
      </c>
      <c r="BB758" s="15">
        <f t="shared" ca="1" si="407"/>
        <v>36899.277289716403</v>
      </c>
      <c r="BC758" s="15">
        <f t="shared" ca="1" si="408"/>
        <v>43026.351787699488</v>
      </c>
      <c r="BD758" s="15">
        <f t="shared" ca="1" si="409"/>
        <v>49446.066064675993</v>
      </c>
      <c r="BE758" s="15">
        <f t="shared" ca="1" si="410"/>
        <v>65877.453193739857</v>
      </c>
      <c r="BF758" s="15">
        <f ca="1">Inputs!$B$13*EXP($B$9-0.5*C$6^2+C$6*Y758)</f>
        <v>14852.287281133784</v>
      </c>
      <c r="BG758" s="15">
        <f t="shared" ca="1" si="411"/>
        <v>22007.152496050185</v>
      </c>
      <c r="BH758" s="15">
        <f t="shared" ca="1" si="412"/>
        <v>31022.568888961381</v>
      </c>
      <c r="BI758" s="15">
        <f t="shared" ca="1" si="413"/>
        <v>34167.136312305607</v>
      </c>
      <c r="BJ758" s="15">
        <f t="shared" ca="1" si="414"/>
        <v>55747.507070275424</v>
      </c>
      <c r="BK758" s="15">
        <f t="shared" ca="1" si="415"/>
        <v>56519.269597833343</v>
      </c>
      <c r="BL758" s="15">
        <f t="shared" ca="1" si="416"/>
        <v>70390.00586875189</v>
      </c>
      <c r="BM758" s="15">
        <f t="shared" ca="1" si="417"/>
        <v>83109.705327223535</v>
      </c>
      <c r="BN758" s="15">
        <f t="shared" ca="1" si="418"/>
        <v>113532.16022999467</v>
      </c>
      <c r="BO758" s="15">
        <f t="shared" ca="1" si="419"/>
        <v>120494.95130493763</v>
      </c>
      <c r="BP758" s="15">
        <f t="shared" ca="1" si="420"/>
        <v>130181.13860002386</v>
      </c>
      <c r="BQ758" s="15">
        <f ca="1">Inputs!$B$20*EXP($B$10-0.5*C$7^2+C$7*AJ758)</f>
        <v>2705.5874677923566</v>
      </c>
      <c r="BR758" s="15">
        <f t="shared" ca="1" si="421"/>
        <v>5798.4256831515477</v>
      </c>
      <c r="BS758" s="15">
        <f t="shared" ca="1" si="422"/>
        <v>8294.8448393254712</v>
      </c>
      <c r="BT758" s="15">
        <f t="shared" ca="1" si="423"/>
        <v>9578.6995218310894</v>
      </c>
      <c r="BU758" s="15">
        <f t="shared" ca="1" si="424"/>
        <v>20347.233058651931</v>
      </c>
      <c r="BV758" s="15">
        <f t="shared" ca="1" si="425"/>
        <v>23817.292391188068</v>
      </c>
      <c r="BW758" s="15">
        <f t="shared" ca="1" si="426"/>
        <v>36109.861152809332</v>
      </c>
      <c r="BX758" s="15">
        <f t="shared" ca="1" si="427"/>
        <v>36002.903493627971</v>
      </c>
      <c r="BY758" s="15">
        <f t="shared" ca="1" si="428"/>
        <v>37332.750753693537</v>
      </c>
      <c r="BZ758" s="15">
        <f t="shared" ca="1" si="429"/>
        <v>55282.757823383334</v>
      </c>
      <c r="CA758" s="15">
        <f t="shared" ca="1" si="430"/>
        <v>74635.85013973531</v>
      </c>
      <c r="CB758" s="15">
        <f ca="1">(AU758*DCF!C$10-DCF!C$5*MAX(AU758*DCF!C$10,0)-MAX(AU758-Inputs!$B$6,0)/Inputs!$B$10)*DCF!C$6</f>
        <v>1040.9087513309005</v>
      </c>
      <c r="CC758" s="15">
        <f ca="1">(AV758*DCF!D$10-DCF!D$5*MAX(AV758*DCF!D$10,0)-MAX(AV758-AU758,0)/Inputs!$B$10)*DCF!D$6</f>
        <v>1283.3566537308232</v>
      </c>
      <c r="CD758" s="15">
        <f ca="1">(AW758*DCF!E$10-DCF!E$5*MAX(AW758*DCF!E$10,0)-MAX(AW758-AV758,0)/Inputs!$B$10)*DCF!E$6</f>
        <v>1759.2749224782965</v>
      </c>
      <c r="CE758" s="15">
        <f ca="1">(AX758*DCF!F$10-DCF!F$5*MAX(AX758*DCF!F$10,0)-MAX(AX758-AW758,0)/Inputs!$B$10)*DCF!F$6</f>
        <v>2265.1125563273904</v>
      </c>
      <c r="CF758" s="15">
        <f ca="1">(AY758*DCF!G$10-DCF!G$5*MAX(AY758*DCF!G$10,0)-MAX(AY758-AX758,0)/Inputs!$B$10)*DCF!G$6</f>
        <v>2724.3106762056154</v>
      </c>
      <c r="CG758" s="15">
        <f ca="1">(AZ758*DCF!H$10-DCF!H$5*MAX(AZ758*DCF!H$10,0)-MAX(AZ758-AY758,0)/Inputs!$B$10)*DCF!H$6</f>
        <v>3475.9035529020689</v>
      </c>
      <c r="CH758" s="15">
        <f ca="1">(BA758*DCF!I$10-DCF!I$5*MAX(BA758*DCF!I$10,0)-MAX(BA758-AZ758,0)/Inputs!$B$10)*DCF!I$6</f>
        <v>4530.1451490100253</v>
      </c>
      <c r="CI758" s="15">
        <f ca="1">(BB758*DCF!J$10-DCF!J$5*MAX(BB758*DCF!J$10,0)-MAX(BB758-BA758,0)/Inputs!$B$10)*DCF!J$6</f>
        <v>5399.2889592554957</v>
      </c>
      <c r="CJ758" s="15">
        <f ca="1">(BC758*DCF!K$10-DCF!K$5*MAX(BC758*DCF!K$10,0)-MAX(BC758-BB758,0)/Inputs!$B$10)*DCF!K$6</f>
        <v>6068.8544721292092</v>
      </c>
      <c r="CK758" s="15">
        <f ca="1">(BD758*DCF!L$10-DCF!L$5*MAX(BD758*DCF!L$10,0)-MAX(BD758-BC758,0)/Inputs!$B$10)*DCF!L$6</f>
        <v>6627.2340270819768</v>
      </c>
      <c r="CL758" s="15">
        <f ca="1">(BE758*DCF!M$10-DCF!M$5*MAX(BE758*DCF!M$10,0)-MAX(BE758-BD758,0)/Inputs!$B$10)*DCF!M$6</f>
        <v>7333.2559472699932</v>
      </c>
      <c r="CM758" s="15">
        <f ca="1">(BF758*DCF!C$28-DCF!C$5*MAX(BF758*DCF!C$28,0)-MAX(BF758-Inputs!$B$13,0)/Inputs!$B$17)*DCF!C$6</f>
        <v>3732.5233814366493</v>
      </c>
      <c r="CN758" s="15">
        <f ca="1">(BG758*DCF!D$28-DCF!D$5*MAX(BG758*DCF!D$28,0)-MAX(BG758-BF758,0)/Inputs!$B$17)*DCF!D$6</f>
        <v>4955.1531806632293</v>
      </c>
      <c r="CO758" s="15">
        <f ca="1">(BH758*DCF!E$28-DCF!E$5*MAX(BH758*DCF!E$28,0)-MAX(BH758-BG758,0)/Inputs!$B$17)*DCF!E$6</f>
        <v>7009.3294351732657</v>
      </c>
      <c r="CP758" s="15">
        <f ca="1">(BI758*DCF!F$28-DCF!F$5*MAX(BI758*DCF!F$28,0)-MAX(BI758-BH758,0)/Inputs!$B$17)*DCF!F$6</f>
        <v>8702.9593138525979</v>
      </c>
      <c r="CQ758" s="15">
        <f ca="1">(BJ758*DCF!G$28-DCF!G$5*MAX(BJ758*DCF!G$28,0)-MAX(BJ758-BI758,0)/Inputs!$B$17)*DCF!G$6</f>
        <v>10834.508491042028</v>
      </c>
      <c r="CR758" s="15">
        <f ca="1">(BK758*DCF!H$28-DCF!H$5*MAX(BK758*DCF!H$28,0)-MAX(BK758-BJ758,0)/Inputs!$B$17)*DCF!H$6</f>
        <v>13857.928694897359</v>
      </c>
      <c r="CS758" s="15">
        <f ca="1">(BL758*DCF!I$28-DCF!I$5*MAX(BL758*DCF!I$28,0)-MAX(BL758-BK758,0)/Inputs!$B$17)*DCF!I$6</f>
        <v>14561.547768180973</v>
      </c>
      <c r="CT758" s="15">
        <f ca="1">(BM758*DCF!J$28-DCF!J$5*MAX(BM758*DCF!J$28,0)-MAX(BM758-BL758,0)/Inputs!$B$17)*DCF!J$6</f>
        <v>16853.835515342071</v>
      </c>
      <c r="CU758" s="15">
        <f ca="1">(BN758*DCF!K$28-DCF!K$5*MAX(BN758*DCF!K$28,0)-MAX(BN758-BM758,0)/Inputs!$B$17)*DCF!K$6</f>
        <v>20249.743146422159</v>
      </c>
      <c r="CV758" s="15">
        <f ca="1">(BO758*DCF!L$28-DCF!L$5*MAX(BO758*DCF!L$28,0)-MAX(BO758-BN758,0)/Inputs!$B$17)*DCF!L$6</f>
        <v>23253.420538642629</v>
      </c>
      <c r="CW758" s="15">
        <f ca="1">(BP758*DCF!M$28-DCF!M$5*MAX(BP758*DCF!M$28,0)-MAX(BP758-BO758,0)/Inputs!$B$17)*DCF!M$6</f>
        <v>23481.177819799159</v>
      </c>
      <c r="CX758" s="15">
        <f ca="1">(BQ758*DCF!C$46-DCF!C$5*MAX(BQ758*DCF!C$46,0)-MAX(BQ758-Inputs!$B$20,0)/Inputs!$B$24)*DCF!C$6</f>
        <v>-624.84699025227633</v>
      </c>
      <c r="CY758" s="15">
        <f ca="1">(BR758*DCF!D$46-DCF!D$5*MAX(BR758*DCF!D$46,0)-MAX(BR758-BQ758,0)/Inputs!$B$24)*DCF!D$6</f>
        <v>-2309.344436684738</v>
      </c>
      <c r="CZ758" s="15">
        <f ca="1">(BS758*DCF!E$46-DCF!E$5*MAX(BS758*DCF!E$46,0)-MAX(BS758-BR758,0)/Inputs!$B$24)*DCF!E$6</f>
        <v>-1964.8995506900692</v>
      </c>
      <c r="DA758" s="15">
        <f ca="1">(BT758*DCF!F$46-DCF!F$5*MAX(BT758*DCF!F$46,0)-MAX(BT758-BS758,0)/Inputs!$B$24)*DCF!F$6</f>
        <v>-1165.0735359807011</v>
      </c>
      <c r="DB758" s="15">
        <f ca="1">(BU758*DCF!G$46-DCF!G$5*MAX(BU758*DCF!G$46,0)-MAX(BU758-BT758,0)/Inputs!$B$24)*DCF!G$6</f>
        <v>-4306.7626404116818</v>
      </c>
      <c r="DC758" s="15">
        <f ca="1">(BV758*DCF!H$46-DCF!H$5*MAX(BV758*DCF!H$46,0)-MAX(BV758-BU758,0)/Inputs!$B$24)*DCF!H$6</f>
        <v>-1078.299676179322</v>
      </c>
      <c r="DD758" s="15">
        <f ca="1">(BW758*DCF!I$46-DCF!I$5*MAX(BW758*DCF!I$46,0)-MAX(BW758-BV758,0)/Inputs!$B$24)*DCF!I$6</f>
        <v>-2694.7497082490108</v>
      </c>
      <c r="DE758" s="15">
        <f ca="1">(BX758*DCF!J$46-DCF!J$5*MAX(BX758*DCF!J$46,0)-MAX(BX758-BW758,0)/Inputs!$B$24)*DCF!J$6</f>
        <v>1510.2222123805402</v>
      </c>
      <c r="DF758" s="15">
        <f ca="1">(BY758*DCF!K$46-DCF!K$5*MAX(BY758*DCF!K$46,0)-MAX(BY758-BX758,0)/Inputs!$B$24)*DCF!K$6</f>
        <v>1806.7940206331803</v>
      </c>
      <c r="DG758" s="15">
        <f ca="1">(BZ758*DCF!L$46-DCF!L$5*MAX(BZ758*DCF!L$46,0)-MAX(BZ758-BY758,0)/Inputs!$B$24)*DCF!L$6</f>
        <v>-240.70469246605509</v>
      </c>
      <c r="DH758" s="15">
        <f ca="1">(CA758*DCF!M$46-DCF!M$5*MAX(CA758*DCF!M$46,0)-MAX(CA758-BZ758,0)/Inputs!$B$24)*DCF!M$6</f>
        <v>1805.2737551399437</v>
      </c>
      <c r="DI758" s="15">
        <f ca="1">SUM(CB758:CL758)+BE758*DCF!M$10*(1+Inputs!$B$30)*(1-Inputs!$B$33)*(1-Inputs!$B$30/Inputs!$B$31)/(Inputs!$B$29-Inputs!$B$30)*DCF!M$6</f>
        <v>225845.46904503374</v>
      </c>
      <c r="DJ758" s="15">
        <f ca="1">SUM(CM758:CW758)+BP758*DCF!M$28*(1+Inputs!$B$30)*(1-Inputs!$B$33)*(1-Inputs!$B$30/Inputs!$B$31)/(Inputs!$B$29-Inputs!$B$30)*DCF!M$6</f>
        <v>630553.23420706496</v>
      </c>
      <c r="DK758" s="15">
        <f ca="1">SUM(CX758:DH758)+CA758*DCF!M$46*(1+Inputs!$B$30)*(1-Inputs!$B$33)*(1-Inputs!$B$30/Inputs!$B$31)/(Inputs!$B$29-Inputs!$B$30)*DCF!M$6</f>
        <v>106133.47425492143</v>
      </c>
      <c r="DM758" s="15">
        <f ca="1">DI758+DJ758+DK758+Inputs!$B$34+Inputs!$B$36-Inputs!$B$35</f>
        <v>1039383.1775070201</v>
      </c>
    </row>
    <row r="759" spans="1:117" x14ac:dyDescent="0.75">
      <c r="A759" s="11">
        <v>746</v>
      </c>
      <c r="C759" s="23">
        <f t="shared" ca="1" si="434"/>
        <v>-0.18532234955529669</v>
      </c>
      <c r="D759" s="23">
        <f t="shared" ca="1" si="434"/>
        <v>-0.55730996660717091</v>
      </c>
      <c r="E759" s="23">
        <f t="shared" ca="1" si="434"/>
        <v>-1.1775376329113343</v>
      </c>
      <c r="F759" s="23">
        <f t="shared" ca="1" si="434"/>
        <v>-0.354289391302886</v>
      </c>
      <c r="G759" s="23">
        <f t="shared" ca="1" si="434"/>
        <v>0.50977980394641753</v>
      </c>
      <c r="H759" s="23">
        <f t="shared" ca="1" si="434"/>
        <v>-0.63214483961027057</v>
      </c>
      <c r="I759" s="23">
        <f t="shared" ca="1" si="434"/>
        <v>-0.23298298768190159</v>
      </c>
      <c r="J759" s="23">
        <f t="shared" ca="1" si="434"/>
        <v>0.35271693638775514</v>
      </c>
      <c r="K759" s="23">
        <f t="shared" ca="1" si="434"/>
        <v>0.74033799553156976</v>
      </c>
      <c r="L759" s="23">
        <f t="shared" ca="1" si="434"/>
        <v>-1.1999351699217158</v>
      </c>
      <c r="M759" s="23">
        <f t="shared" ca="1" si="434"/>
        <v>1.3272513222415716</v>
      </c>
      <c r="N759" s="23">
        <f ca="1">SQRT(Inputs!$B$38)*C759+SQRT(1-Inputs!$B$38)*_xlfn.NORM.S.INV(RAND())</f>
        <v>-3.0574179519169672E-2</v>
      </c>
      <c r="O759" s="23">
        <f ca="1">SQRT(Inputs!$B$38)*D759+SQRT(1-Inputs!$B$38)*_xlfn.NORM.S.INV(RAND())</f>
        <v>-1.2304837570099478</v>
      </c>
      <c r="P759" s="23">
        <f ca="1">SQRT(Inputs!$B$38)*E759+SQRT(1-Inputs!$B$38)*_xlfn.NORM.S.INV(RAND())</f>
        <v>-8.5246670052163021E-2</v>
      </c>
      <c r="Q759" s="23">
        <f ca="1">SQRT(Inputs!$B$38)*F759+SQRT(1-Inputs!$B$38)*_xlfn.NORM.S.INV(RAND())</f>
        <v>-1.7352659663525802</v>
      </c>
      <c r="R759" s="23">
        <f ca="1">SQRT(Inputs!$B$38)*G759+SQRT(1-Inputs!$B$38)*_xlfn.NORM.S.INV(RAND())</f>
        <v>-1.876958702688025</v>
      </c>
      <c r="S759" s="23">
        <f ca="1">SQRT(Inputs!$B$38)*H759+SQRT(1-Inputs!$B$38)*_xlfn.NORM.S.INV(RAND())</f>
        <v>-1.4276283573842923</v>
      </c>
      <c r="T759" s="23">
        <f ca="1">SQRT(Inputs!$B$38)*I759+SQRT(1-Inputs!$B$38)*_xlfn.NORM.S.INV(RAND())</f>
        <v>-0.78135724388260508</v>
      </c>
      <c r="U759" s="23">
        <f ca="1">SQRT(Inputs!$B$38)*J759+SQRT(1-Inputs!$B$38)*_xlfn.NORM.S.INV(RAND())</f>
        <v>-0.73065646427630193</v>
      </c>
      <c r="V759" s="23">
        <f ca="1">SQRT(Inputs!$B$38)*K759+SQRT(1-Inputs!$B$38)*_xlfn.NORM.S.INV(RAND())</f>
        <v>0.94430728463483105</v>
      </c>
      <c r="W759" s="23">
        <f ca="1">SQRT(Inputs!$B$38)*L759+SQRT(1-Inputs!$B$38)*_xlfn.NORM.S.INV(RAND())</f>
        <v>4.1502998661358537E-2</v>
      </c>
      <c r="X759" s="23">
        <f ca="1">SQRT(Inputs!$B$38)*M759+SQRT(1-Inputs!$B$38)*_xlfn.NORM.S.INV(RAND())</f>
        <v>1.8662935590147325</v>
      </c>
      <c r="Y759" s="23">
        <f ca="1">SQRT(Inputs!$B$38)*C759+SQRT(1-Inputs!$B$38)*_xlfn.NORM.S.INV(RAND())</f>
        <v>-0.13242370586685942</v>
      </c>
      <c r="Z759" s="23">
        <f ca="1">SQRT(Inputs!$B$38)*D759+SQRT(1-Inputs!$B$38)*_xlfn.NORM.S.INV(RAND())</f>
        <v>-4.0807945089182285E-2</v>
      </c>
      <c r="AA759" s="23">
        <f ca="1">SQRT(Inputs!$B$38)*E759+SQRT(1-Inputs!$B$38)*_xlfn.NORM.S.INV(RAND())</f>
        <v>-0.83293281049983681</v>
      </c>
      <c r="AB759" s="23">
        <f ca="1">SQRT(Inputs!$B$38)*F759+SQRT(1-Inputs!$B$38)*_xlfn.NORM.S.INV(RAND())</f>
        <v>0.35189015490106446</v>
      </c>
      <c r="AC759" s="23">
        <f ca="1">SQRT(Inputs!$B$38)*G759+SQRT(1-Inputs!$B$38)*_xlfn.NORM.S.INV(RAND())</f>
        <v>-0.27525272738301382</v>
      </c>
      <c r="AD759" s="23">
        <f ca="1">SQRT(Inputs!$B$38)*H759+SQRT(1-Inputs!$B$38)*_xlfn.NORM.S.INV(RAND())</f>
        <v>-0.79573431828274166</v>
      </c>
      <c r="AE759" s="23">
        <f ca="1">SQRT(Inputs!$B$38)*I759+SQRT(1-Inputs!$B$38)*_xlfn.NORM.S.INV(RAND())</f>
        <v>0.43673280014795784</v>
      </c>
      <c r="AF759" s="23">
        <f ca="1">SQRT(Inputs!$B$38)*J759+SQRT(1-Inputs!$B$38)*_xlfn.NORM.S.INV(RAND())</f>
        <v>-1.0735258864308446</v>
      </c>
      <c r="AG759" s="23">
        <f ca="1">SQRT(Inputs!$B$38)*K759+SQRT(1-Inputs!$B$38)*_xlfn.NORM.S.INV(RAND())</f>
        <v>0.38215231891607121</v>
      </c>
      <c r="AH759" s="23">
        <f ca="1">SQRT(Inputs!$B$38)*L759+SQRT(1-Inputs!$B$38)*_xlfn.NORM.S.INV(RAND())</f>
        <v>-0.53549064907515909</v>
      </c>
      <c r="AI759" s="23">
        <f ca="1">SQRT(Inputs!$B$38)*M759+SQRT(1-Inputs!$B$38)*_xlfn.NORM.S.INV(RAND())</f>
        <v>-0.66031142006711308</v>
      </c>
      <c r="AJ759" s="23">
        <f ca="1">SQRT(Inputs!$B$38)*C759+SQRT(1-Inputs!$B$38)*_xlfn.NORM.S.INV(RAND())</f>
        <v>-0.29151291051004169</v>
      </c>
      <c r="AK759" s="23">
        <f ca="1">SQRT(Inputs!$B$38)*D759+SQRT(1-Inputs!$B$38)*_xlfn.NORM.S.INV(RAND())</f>
        <v>-0.33682341407003508</v>
      </c>
      <c r="AL759" s="23">
        <f ca="1">SQRT(Inputs!$B$38)*E759+SQRT(1-Inputs!$B$38)*_xlfn.NORM.S.INV(RAND())</f>
        <v>-1.6044953346986448</v>
      </c>
      <c r="AM759" s="23">
        <f ca="1">SQRT(Inputs!$B$38)*F759+SQRT(1-Inputs!$B$38)*_xlfn.NORM.S.INV(RAND())</f>
        <v>2.9538348319104459</v>
      </c>
      <c r="AN759" s="23">
        <f ca="1">SQRT(Inputs!$B$38)*G759+SQRT(1-Inputs!$B$38)*_xlfn.NORM.S.INV(RAND())</f>
        <v>0.14808053087353509</v>
      </c>
      <c r="AO759" s="23">
        <f ca="1">SQRT(Inputs!$B$38)*H759+SQRT(1-Inputs!$B$38)*_xlfn.NORM.S.INV(RAND())</f>
        <v>-0.9884102358474991</v>
      </c>
      <c r="AP759" s="23">
        <f ca="1">SQRT(Inputs!$B$38)*I759+SQRT(1-Inputs!$B$38)*_xlfn.NORM.S.INV(RAND())</f>
        <v>-0.35840992290491336</v>
      </c>
      <c r="AQ759" s="23">
        <f ca="1">SQRT(Inputs!$B$38)*J759+SQRT(1-Inputs!$B$38)*_xlfn.NORM.S.INV(RAND())</f>
        <v>2.007184883082449</v>
      </c>
      <c r="AR759" s="23">
        <f ca="1">SQRT(Inputs!$B$38)*K759+SQRT(1-Inputs!$B$38)*_xlfn.NORM.S.INV(RAND())</f>
        <v>1.0350642699703556</v>
      </c>
      <c r="AS759" s="23">
        <f ca="1">SQRT(Inputs!$B$38)*L759+SQRT(1-Inputs!$B$38)*_xlfn.NORM.S.INV(RAND())</f>
        <v>-0.45256314679806942</v>
      </c>
      <c r="AT759" s="23">
        <f ca="1">SQRT(Inputs!$B$38)*M759+SQRT(1-Inputs!$B$38)*_xlfn.NORM.S.INV(RAND())</f>
        <v>1.1434247401341351</v>
      </c>
      <c r="AU759" s="15">
        <f ca="1">Inputs!$B$6*EXP($B$8-0.5*C$5^2+C$5*N759)</f>
        <v>4937.7413040637257</v>
      </c>
      <c r="AV759" s="15">
        <f t="shared" ca="1" si="401"/>
        <v>5015.6869404570589</v>
      </c>
      <c r="AW759" s="15">
        <f t="shared" ca="1" si="402"/>
        <v>6045.8243402697235</v>
      </c>
      <c r="AX759" s="15">
        <f t="shared" ca="1" si="403"/>
        <v>5942.7025912943673</v>
      </c>
      <c r="AY759" s="15">
        <f t="shared" ca="1" si="404"/>
        <v>5832.9929471472224</v>
      </c>
      <c r="AZ759" s="15">
        <f t="shared" ca="1" si="405"/>
        <v>6096.102142195341</v>
      </c>
      <c r="BA759" s="15">
        <f t="shared" ca="1" si="406"/>
        <v>6874.2890202872895</v>
      </c>
      <c r="BB759" s="15">
        <f t="shared" ca="1" si="407"/>
        <v>7822.1316751016511</v>
      </c>
      <c r="BC759" s="15">
        <f t="shared" ca="1" si="408"/>
        <v>10494.423960047008</v>
      </c>
      <c r="BD759" s="15">
        <f t="shared" ca="1" si="409"/>
        <v>12906.664594464828</v>
      </c>
      <c r="BE759" s="15">
        <f t="shared" ca="1" si="410"/>
        <v>18745.818141441319</v>
      </c>
      <c r="BF759" s="15">
        <f ca="1">Inputs!$B$13*EXP($B$9-0.5*C$6^2+C$6*Y759)</f>
        <v>13472.64398837398</v>
      </c>
      <c r="BG759" s="15">
        <f t="shared" ca="1" si="411"/>
        <v>16299.12785298267</v>
      </c>
      <c r="BH759" s="15">
        <f t="shared" ca="1" si="412"/>
        <v>17344.958137949929</v>
      </c>
      <c r="BI759" s="15">
        <f t="shared" ca="1" si="413"/>
        <v>22414.580993281928</v>
      </c>
      <c r="BJ759" s="15">
        <f t="shared" ca="1" si="414"/>
        <v>26409.899940412175</v>
      </c>
      <c r="BK759" s="15">
        <f t="shared" ca="1" si="415"/>
        <v>29085.221972334606</v>
      </c>
      <c r="BL759" s="15">
        <f t="shared" ca="1" si="416"/>
        <v>37808.078730188696</v>
      </c>
      <c r="BM759" s="15">
        <f t="shared" ca="1" si="417"/>
        <v>40671.91085461992</v>
      </c>
      <c r="BN759" s="15">
        <f t="shared" ca="1" si="418"/>
        <v>52365.37611482892</v>
      </c>
      <c r="BO759" s="15">
        <f t="shared" ca="1" si="419"/>
        <v>60541.969128474404</v>
      </c>
      <c r="BP759" s="15">
        <f t="shared" ca="1" si="420"/>
        <v>69144.642126346851</v>
      </c>
      <c r="BQ759" s="15">
        <f ca="1">Inputs!$B$20*EXP($B$10-0.5*C$7^2+C$7*AJ759)</f>
        <v>3868.159544128308</v>
      </c>
      <c r="BR759" s="15">
        <f t="shared" ca="1" si="421"/>
        <v>4716.1460854029474</v>
      </c>
      <c r="BS759" s="15">
        <f t="shared" ca="1" si="422"/>
        <v>4073.6667938721471</v>
      </c>
      <c r="BT759" s="15">
        <f t="shared" ca="1" si="423"/>
        <v>12190.178483027801</v>
      </c>
      <c r="BU759" s="15">
        <f t="shared" ca="1" si="424"/>
        <v>17510.434392672276</v>
      </c>
      <c r="BV759" s="15">
        <f t="shared" ca="1" si="425"/>
        <v>19498.545826055084</v>
      </c>
      <c r="BW759" s="15">
        <f t="shared" ca="1" si="426"/>
        <v>25221.455762256694</v>
      </c>
      <c r="BX759" s="15">
        <f t="shared" ca="1" si="427"/>
        <v>52751.848039601413</v>
      </c>
      <c r="BY759" s="15">
        <f t="shared" ca="1" si="428"/>
        <v>90101.757018224846</v>
      </c>
      <c r="BZ759" s="15">
        <f t="shared" ca="1" si="429"/>
        <v>116332.89507893403</v>
      </c>
      <c r="CA759" s="15">
        <f t="shared" ca="1" si="430"/>
        <v>200229.5804640397</v>
      </c>
      <c r="CB759" s="15">
        <f ca="1">(AU759*DCF!C$10-DCF!C$5*MAX(AU759*DCF!C$10,0)-MAX(AU759-Inputs!$B$6,0)/Inputs!$B$10)*DCF!C$6</f>
        <v>1043.2489795252725</v>
      </c>
      <c r="CC759" s="15">
        <f ca="1">(AV759*DCF!D$10-DCF!D$5*MAX(AV759*DCF!D$10,0)-MAX(AV759-AU759,0)/Inputs!$B$10)*DCF!D$6</f>
        <v>1203.5347081204891</v>
      </c>
      <c r="CD759" s="15">
        <f ca="1">(AW759*DCF!E$10-DCF!E$5*MAX(AW759*DCF!E$10,0)-MAX(AW759-AV759,0)/Inputs!$B$10)*DCF!E$6</f>
        <v>1163.8549965892712</v>
      </c>
      <c r="CE759" s="15">
        <f ca="1">(AX759*DCF!F$10-DCF!F$5*MAX(AX759*DCF!F$10,0)-MAX(AX759-AW759,0)/Inputs!$B$10)*DCF!F$6</f>
        <v>1297.2825048940979</v>
      </c>
      <c r="CF759" s="15">
        <f ca="1">(AY759*DCF!G$10-DCF!G$5*MAX(AY759*DCF!G$10,0)-MAX(AY759-AX759,0)/Inputs!$B$10)*DCF!G$6</f>
        <v>1201.8289830305137</v>
      </c>
      <c r="CG759" s="15">
        <f ca="1">(AZ759*DCF!H$10-DCF!H$5*MAX(AZ759*DCF!H$10,0)-MAX(AZ759-AY759,0)/Inputs!$B$10)*DCF!H$6</f>
        <v>1136.8428490943895</v>
      </c>
      <c r="CH759" s="15">
        <f ca="1">(BA759*DCF!I$10-DCF!I$5*MAX(BA759*DCF!I$10,0)-MAX(BA759-AZ759,0)/Inputs!$B$10)*DCF!I$6</f>
        <v>1128.0319159673245</v>
      </c>
      <c r="CI759" s="15">
        <f ca="1">(BB759*DCF!J$10-DCF!J$5*MAX(BB759*DCF!J$10,0)-MAX(BB759-BA759,0)/Inputs!$B$10)*DCF!J$6</f>
        <v>1198.6660101861735</v>
      </c>
      <c r="CJ759" s="15">
        <f ca="1">(BC759*DCF!K$10-DCF!K$5*MAX(BC759*DCF!K$10,0)-MAX(BC759-BB759,0)/Inputs!$B$10)*DCF!K$6</f>
        <v>1315.3534760195021</v>
      </c>
      <c r="CK759" s="15">
        <f ca="1">(BD759*DCF!L$10-DCF!L$5*MAX(BD759*DCF!L$10,0)-MAX(BD759-BC759,0)/Inputs!$B$10)*DCF!L$6</f>
        <v>1634.6286819464065</v>
      </c>
      <c r="CL759" s="15">
        <f ca="1">(BE759*DCF!M$10-DCF!M$5*MAX(BE759*DCF!M$10,0)-MAX(BE759-BD759,0)/Inputs!$B$10)*DCF!M$6</f>
        <v>1947.7281170419226</v>
      </c>
      <c r="CM759" s="15">
        <f ca="1">(BF759*DCF!C$28-DCF!C$5*MAX(BF759*DCF!C$28,0)-MAX(BF759-Inputs!$B$13,0)/Inputs!$B$17)*DCF!C$6</f>
        <v>3630.0896133982542</v>
      </c>
      <c r="CN759" s="15">
        <f ca="1">(BG759*DCF!D$28-DCF!D$5*MAX(BG759*DCF!D$28,0)-MAX(BG759-BF759,0)/Inputs!$B$17)*DCF!D$6</f>
        <v>4197.4504711563668</v>
      </c>
      <c r="CO759" s="15">
        <f ca="1">(BH759*DCF!E$28-DCF!E$5*MAX(BH759*DCF!E$28,0)-MAX(BH759-BG759,0)/Inputs!$B$17)*DCF!E$6</f>
        <v>4706.2822431426421</v>
      </c>
      <c r="CP759" s="15">
        <f ca="1">(BI759*DCF!F$28-DCF!F$5*MAX(BI759*DCF!F$28,0)-MAX(BI759-BH759,0)/Inputs!$B$17)*DCF!F$6</f>
        <v>5161.9633479655022</v>
      </c>
      <c r="CQ759" s="15">
        <f ca="1">(BJ759*DCF!G$28-DCF!G$5*MAX(BJ759*DCF!G$28,0)-MAX(BJ759-BI759,0)/Inputs!$B$17)*DCF!G$6</f>
        <v>6180.2757328980242</v>
      </c>
      <c r="CR759" s="15">
        <f ca="1">(BK759*DCF!H$28-DCF!H$5*MAX(BK759*DCF!H$28,0)-MAX(BK759-BJ759,0)/Inputs!$B$17)*DCF!H$6</f>
        <v>6777.426318381682</v>
      </c>
      <c r="CS759" s="15">
        <f ca="1">(BL759*DCF!I$28-DCF!I$5*MAX(BL759*DCF!I$28,0)-MAX(BL759-BK759,0)/Inputs!$B$17)*DCF!I$6</f>
        <v>7638.6871768833589</v>
      </c>
      <c r="CT759" s="15">
        <f ca="1">(BM759*DCF!J$28-DCF!J$5*MAX(BM759*DCF!J$28,0)-MAX(BM759-BL759,0)/Inputs!$B$17)*DCF!J$6</f>
        <v>8693.4918115758428</v>
      </c>
      <c r="CU759" s="15">
        <f ca="1">(BN759*DCF!K$28-DCF!K$5*MAX(BN759*DCF!K$28,0)-MAX(BN759-BM759,0)/Inputs!$B$17)*DCF!K$6</f>
        <v>9626.3956870050879</v>
      </c>
      <c r="CV759" s="15">
        <f ca="1">(BO759*DCF!L$28-DCF!L$5*MAX(BO759*DCF!L$28,0)-MAX(BO759-BN759,0)/Inputs!$B$17)*DCF!L$6</f>
        <v>11154.198475562622</v>
      </c>
      <c r="CW759" s="15">
        <f ca="1">(BP759*DCF!M$28-DCF!M$5*MAX(BP759*DCF!M$28,0)-MAX(BP759-BO759,0)/Inputs!$B$17)*DCF!M$6</f>
        <v>12110.383374748972</v>
      </c>
      <c r="CX759" s="15">
        <f ca="1">(BQ759*DCF!C$46-DCF!C$5*MAX(BQ759*DCF!C$46,0)-MAX(BQ759-Inputs!$B$20,0)/Inputs!$B$24)*DCF!C$6</f>
        <v>-1201.4962199503289</v>
      </c>
      <c r="CY759" s="15">
        <f ca="1">(BR759*DCF!D$46-DCF!D$5*MAX(BR759*DCF!D$46,0)-MAX(BR759-BQ759,0)/Inputs!$B$24)*DCF!D$6</f>
        <v>-1166.7649730643691</v>
      </c>
      <c r="CZ759" s="15">
        <f ca="1">(BS759*DCF!E$46-DCF!E$5*MAX(BS759*DCF!E$46,0)-MAX(BS759-BR759,0)/Inputs!$B$24)*DCF!E$6</f>
        <v>-481.7181911614116</v>
      </c>
      <c r="DA759" s="15">
        <f ca="1">(BT759*DCF!F$46-DCF!F$5*MAX(BT759*DCF!F$46,0)-MAX(BT759-BS759,0)/Inputs!$B$24)*DCF!F$6</f>
        <v>-3843.2443578506554</v>
      </c>
      <c r="DB759" s="15">
        <f ca="1">(BU759*DCF!G$46-DCF!G$5*MAX(BU759*DCF!G$46,0)-MAX(BU759-BT759,0)/Inputs!$B$24)*DCF!G$6</f>
        <v>-2378.6453891579704</v>
      </c>
      <c r="DC759" s="15">
        <f ca="1">(BV759*DCF!H$46-DCF!H$5*MAX(BV759*DCF!H$46,0)-MAX(BV759-BU759,0)/Inputs!$B$24)*DCF!H$6</f>
        <v>-617.79344656285195</v>
      </c>
      <c r="DD759" s="15">
        <f ca="1">(BW759*DCF!I$46-DCF!I$5*MAX(BW759*DCF!I$46,0)-MAX(BW759-BV759,0)/Inputs!$B$24)*DCF!I$6</f>
        <v>-1060.326752835447</v>
      </c>
      <c r="DE759" s="15">
        <f ca="1">(BX759*DCF!J$46-DCF!J$5*MAX(BX759*DCF!J$46,0)-MAX(BX759-BW759,0)/Inputs!$B$24)*DCF!J$6</f>
        <v>-5087.8161429592074</v>
      </c>
      <c r="DF759" s="15">
        <f ca="1">(BY759*DCF!K$46-DCF!K$5*MAX(BY759*DCF!K$46,0)-MAX(BY759-BX759,0)/Inputs!$B$24)*DCF!K$6</f>
        <v>-4002.8199856511219</v>
      </c>
      <c r="DG759" s="15">
        <f ca="1">(BZ759*DCF!L$46-DCF!L$5*MAX(BZ759*DCF!L$46,0)-MAX(BZ759-BY759,0)/Inputs!$B$24)*DCF!L$6</f>
        <v>2105.361825315425</v>
      </c>
      <c r="DH759" s="15">
        <f ca="1">(CA759*DCF!M$46-DCF!M$5*MAX(CA759*DCF!M$46,0)-MAX(CA759-BZ759,0)/Inputs!$B$24)*DCF!M$6</f>
        <v>-1841.9090194830299</v>
      </c>
      <c r="DI759" s="15">
        <f ca="1">SUM(CB759:CL759)+BE759*DCF!M$10*(1+Inputs!$B$30)*(1-Inputs!$B$33)*(1-Inputs!$B$30/Inputs!$B$31)/(Inputs!$B$29-Inputs!$B$30)*DCF!M$6</f>
        <v>66440.860997828931</v>
      </c>
      <c r="DJ759" s="15">
        <f ca="1">SUM(CM759:CW759)+BP759*DCF!M$28*(1+Inputs!$B$30)*(1-Inputs!$B$33)*(1-Inputs!$B$30/Inputs!$B$31)/(Inputs!$B$29-Inputs!$B$30)*DCF!M$6</f>
        <v>336450.58209386247</v>
      </c>
      <c r="DK759" s="15">
        <f ca="1">SUM(CX759:DH759)+CA759*DCF!M$46*(1+Inputs!$B$30)*(1-Inputs!$B$33)*(1-Inputs!$B$30/Inputs!$B$31)/(Inputs!$B$29-Inputs!$B$30)*DCF!M$6</f>
        <v>290001.47745414736</v>
      </c>
      <c r="DM759" s="15">
        <f ca="1">DI759+DJ759+DK759+Inputs!$B$34+Inputs!$B$36-Inputs!$B$35</f>
        <v>769743.92054583877</v>
      </c>
    </row>
    <row r="760" spans="1:117" x14ac:dyDescent="0.75">
      <c r="A760" s="11">
        <v>747</v>
      </c>
      <c r="C760" s="23">
        <f t="shared" ca="1" si="434"/>
        <v>-2.0885457745046967</v>
      </c>
      <c r="D760" s="23">
        <f t="shared" ca="1" si="434"/>
        <v>-0.37721147381201403</v>
      </c>
      <c r="E760" s="23">
        <f t="shared" ca="1" si="434"/>
        <v>-1.7828156393110399</v>
      </c>
      <c r="F760" s="23">
        <f t="shared" ca="1" si="434"/>
        <v>1.0836721181155184</v>
      </c>
      <c r="G760" s="23">
        <f t="shared" ca="1" si="434"/>
        <v>0.70245809756740107</v>
      </c>
      <c r="H760" s="23">
        <f t="shared" ca="1" si="434"/>
        <v>0.26151419212088844</v>
      </c>
      <c r="I760" s="23">
        <f t="shared" ca="1" si="434"/>
        <v>-1.415089971168312</v>
      </c>
      <c r="J760" s="23">
        <f t="shared" ca="1" si="434"/>
        <v>-1.9710905869277684</v>
      </c>
      <c r="K760" s="23">
        <f t="shared" ca="1" si="434"/>
        <v>2.4877881574449017</v>
      </c>
      <c r="L760" s="23">
        <f t="shared" ca="1" si="434"/>
        <v>0.34894881216755558</v>
      </c>
      <c r="M760" s="23">
        <f t="shared" ca="1" si="434"/>
        <v>-0.89079294649713558</v>
      </c>
      <c r="N760" s="23">
        <f ca="1">SQRT(Inputs!$B$38)*C760+SQRT(1-Inputs!$B$38)*_xlfn.NORM.S.INV(RAND())</f>
        <v>-1.3782504571932448</v>
      </c>
      <c r="O760" s="23">
        <f ca="1">SQRT(Inputs!$B$38)*D760+SQRT(1-Inputs!$B$38)*_xlfn.NORM.S.INV(RAND())</f>
        <v>-0.92525739321375056</v>
      </c>
      <c r="P760" s="23">
        <f ca="1">SQRT(Inputs!$B$38)*E760+SQRT(1-Inputs!$B$38)*_xlfn.NORM.S.INV(RAND())</f>
        <v>-2.3797846129192224</v>
      </c>
      <c r="Q760" s="23">
        <f ca="1">SQRT(Inputs!$B$38)*F760+SQRT(1-Inputs!$B$38)*_xlfn.NORM.S.INV(RAND())</f>
        <v>4.4123835942488809E-2</v>
      </c>
      <c r="R760" s="23">
        <f ca="1">SQRT(Inputs!$B$38)*G760+SQRT(1-Inputs!$B$38)*_xlfn.NORM.S.INV(RAND())</f>
        <v>-8.0783570513820457E-3</v>
      </c>
      <c r="S760" s="23">
        <f ca="1">SQRT(Inputs!$B$38)*H760+SQRT(1-Inputs!$B$38)*_xlfn.NORM.S.INV(RAND())</f>
        <v>2.3685728940373902</v>
      </c>
      <c r="T760" s="23">
        <f ca="1">SQRT(Inputs!$B$38)*I760+SQRT(1-Inputs!$B$38)*_xlfn.NORM.S.INV(RAND())</f>
        <v>-0.44508226952767871</v>
      </c>
      <c r="U760" s="23">
        <f ca="1">SQRT(Inputs!$B$38)*J760+SQRT(1-Inputs!$B$38)*_xlfn.NORM.S.INV(RAND())</f>
        <v>0.21688161107595638</v>
      </c>
      <c r="V760" s="23">
        <f ca="1">SQRT(Inputs!$B$38)*K760+SQRT(1-Inputs!$B$38)*_xlfn.NORM.S.INV(RAND())</f>
        <v>2.4449674013182436</v>
      </c>
      <c r="W760" s="23">
        <f ca="1">SQRT(Inputs!$B$38)*L760+SQRT(1-Inputs!$B$38)*_xlfn.NORM.S.INV(RAND())</f>
        <v>-0.70525774053529244</v>
      </c>
      <c r="X760" s="23">
        <f ca="1">SQRT(Inputs!$B$38)*M760+SQRT(1-Inputs!$B$38)*_xlfn.NORM.S.INV(RAND())</f>
        <v>-5.2856364013018242E-2</v>
      </c>
      <c r="Y760" s="23">
        <f ca="1">SQRT(Inputs!$B$38)*C760+SQRT(1-Inputs!$B$38)*_xlfn.NORM.S.INV(RAND())</f>
        <v>-2.5096744732445022</v>
      </c>
      <c r="Z760" s="23">
        <f ca="1">SQRT(Inputs!$B$38)*D760+SQRT(1-Inputs!$B$38)*_xlfn.NORM.S.INV(RAND())</f>
        <v>1.4121075291752467</v>
      </c>
      <c r="AA760" s="23">
        <f ca="1">SQRT(Inputs!$B$38)*E760+SQRT(1-Inputs!$B$38)*_xlfn.NORM.S.INV(RAND())</f>
        <v>-0.94930836778151395</v>
      </c>
      <c r="AB760" s="23">
        <f ca="1">SQRT(Inputs!$B$38)*F760+SQRT(1-Inputs!$B$38)*_xlfn.NORM.S.INV(RAND())</f>
        <v>1.0526911516702049</v>
      </c>
      <c r="AC760" s="23">
        <f ca="1">SQRT(Inputs!$B$38)*G760+SQRT(1-Inputs!$B$38)*_xlfn.NORM.S.INV(RAND())</f>
        <v>0.17633741361819782</v>
      </c>
      <c r="AD760" s="23">
        <f ca="1">SQRT(Inputs!$B$38)*H760+SQRT(1-Inputs!$B$38)*_xlfn.NORM.S.INV(RAND())</f>
        <v>0.55337471926644932</v>
      </c>
      <c r="AE760" s="23">
        <f ca="1">SQRT(Inputs!$B$38)*I760+SQRT(1-Inputs!$B$38)*_xlfn.NORM.S.INV(RAND())</f>
        <v>1.2982032439070088</v>
      </c>
      <c r="AF760" s="23">
        <f ca="1">SQRT(Inputs!$B$38)*J760+SQRT(1-Inputs!$B$38)*_xlfn.NORM.S.INV(RAND())</f>
        <v>-0.68406892720791879</v>
      </c>
      <c r="AG760" s="23">
        <f ca="1">SQRT(Inputs!$B$38)*K760+SQRT(1-Inputs!$B$38)*_xlfn.NORM.S.INV(RAND())</f>
        <v>0.97536920826641782</v>
      </c>
      <c r="AH760" s="23">
        <f ca="1">SQRT(Inputs!$B$38)*L760+SQRT(1-Inputs!$B$38)*_xlfn.NORM.S.INV(RAND())</f>
        <v>0.54205118244953576</v>
      </c>
      <c r="AI760" s="23">
        <f ca="1">SQRT(Inputs!$B$38)*M760+SQRT(1-Inputs!$B$38)*_xlfn.NORM.S.INV(RAND())</f>
        <v>-1.2788864824175512</v>
      </c>
      <c r="AJ760" s="23">
        <f ca="1">SQRT(Inputs!$B$38)*C760+SQRT(1-Inputs!$B$38)*_xlfn.NORM.S.INV(RAND())</f>
        <v>-0.77280582653093466</v>
      </c>
      <c r="AK760" s="23">
        <f ca="1">SQRT(Inputs!$B$38)*D760+SQRT(1-Inputs!$B$38)*_xlfn.NORM.S.INV(RAND())</f>
        <v>-0.49514019687543231</v>
      </c>
      <c r="AL760" s="23">
        <f ca="1">SQRT(Inputs!$B$38)*E760+SQRT(1-Inputs!$B$38)*_xlfn.NORM.S.INV(RAND())</f>
        <v>-0.95446165969117314</v>
      </c>
      <c r="AM760" s="23">
        <f ca="1">SQRT(Inputs!$B$38)*F760+SQRT(1-Inputs!$B$38)*_xlfn.NORM.S.INV(RAND())</f>
        <v>1.7140079662365491</v>
      </c>
      <c r="AN760" s="23">
        <f ca="1">SQRT(Inputs!$B$38)*G760+SQRT(1-Inputs!$B$38)*_xlfn.NORM.S.INV(RAND())</f>
        <v>5.717333015529269E-2</v>
      </c>
      <c r="AO760" s="23">
        <f ca="1">SQRT(Inputs!$B$38)*H760+SQRT(1-Inputs!$B$38)*_xlfn.NORM.S.INV(RAND())</f>
        <v>-0.47641464981892589</v>
      </c>
      <c r="AP760" s="23">
        <f ca="1">SQRT(Inputs!$B$38)*I760+SQRT(1-Inputs!$B$38)*_xlfn.NORM.S.INV(RAND())</f>
        <v>-0.9069667170999508</v>
      </c>
      <c r="AQ760" s="23">
        <f ca="1">SQRT(Inputs!$B$38)*J760+SQRT(1-Inputs!$B$38)*_xlfn.NORM.S.INV(RAND())</f>
        <v>-1.868553884939149</v>
      </c>
      <c r="AR760" s="23">
        <f ca="1">SQRT(Inputs!$B$38)*K760+SQRT(1-Inputs!$B$38)*_xlfn.NORM.S.INV(RAND())</f>
        <v>2.2519040924487999</v>
      </c>
      <c r="AS760" s="23">
        <f ca="1">SQRT(Inputs!$B$38)*L760+SQRT(1-Inputs!$B$38)*_xlfn.NORM.S.INV(RAND())</f>
        <v>-0.74755508523740588</v>
      </c>
      <c r="AT760" s="23">
        <f ca="1">SQRT(Inputs!$B$38)*M760+SQRT(1-Inputs!$B$38)*_xlfn.NORM.S.INV(RAND())</f>
        <v>-1.6526791157501919</v>
      </c>
      <c r="AU760" s="15">
        <f ca="1">Inputs!$B$6*EXP($B$8-0.5*C$5^2+C$5*N760)</f>
        <v>3969.9579279756267</v>
      </c>
      <c r="AV760" s="15">
        <f t="shared" ca="1" si="401"/>
        <v>4217.7251964540501</v>
      </c>
      <c r="AW760" s="15">
        <f t="shared" ca="1" si="402"/>
        <v>3730.7281717848364</v>
      </c>
      <c r="AX760" s="15">
        <f t="shared" ca="1" si="403"/>
        <v>4580.0225711281373</v>
      </c>
      <c r="AY760" s="15">
        <f t="shared" ca="1" si="404"/>
        <v>5591.97674730585</v>
      </c>
      <c r="AZ760" s="15">
        <f t="shared" ca="1" si="405"/>
        <v>8877.2130893833764</v>
      </c>
      <c r="BA760" s="15">
        <f t="shared" ca="1" si="406"/>
        <v>10369.001728774447</v>
      </c>
      <c r="BB760" s="15">
        <f t="shared" ca="1" si="407"/>
        <v>12973.685961740033</v>
      </c>
      <c r="BC760" s="15">
        <f t="shared" ca="1" si="408"/>
        <v>20119.080795280719</v>
      </c>
      <c r="BD760" s="15">
        <f t="shared" ca="1" si="409"/>
        <v>23074.341435857667</v>
      </c>
      <c r="BE760" s="15">
        <f t="shared" ca="1" si="410"/>
        <v>28138.854413195706</v>
      </c>
      <c r="BF760" s="15">
        <f ca="1">Inputs!$B$13*EXP($B$9-0.5*C$6^2+C$6*Y760)</f>
        <v>8409.624168009319</v>
      </c>
      <c r="BG760" s="15">
        <f t="shared" ca="1" si="411"/>
        <v>13223.411775007839</v>
      </c>
      <c r="BH760" s="15">
        <f t="shared" ca="1" si="412"/>
        <v>13802.881814149205</v>
      </c>
      <c r="BI760" s="15">
        <f t="shared" ca="1" si="413"/>
        <v>19868.869037098488</v>
      </c>
      <c r="BJ760" s="15">
        <f t="shared" ca="1" si="414"/>
        <v>24985.011165496679</v>
      </c>
      <c r="BK760" s="15">
        <f t="shared" ca="1" si="415"/>
        <v>33063.816489129465</v>
      </c>
      <c r="BL760" s="15">
        <f t="shared" ca="1" si="416"/>
        <v>48056.215627439218</v>
      </c>
      <c r="BM760" s="15">
        <f t="shared" ca="1" si="417"/>
        <v>54258.935108658581</v>
      </c>
      <c r="BN760" s="15">
        <f t="shared" ca="1" si="418"/>
        <v>75005.710444631375</v>
      </c>
      <c r="BO760" s="15">
        <f t="shared" ca="1" si="419"/>
        <v>98288.711360389614</v>
      </c>
      <c r="BP760" s="15">
        <f t="shared" ca="1" si="420"/>
        <v>104657.23809278377</v>
      </c>
      <c r="BQ760" s="15">
        <f ca="1">Inputs!$B$20*EXP($B$10-0.5*C$7^2+C$7*AJ760)</f>
        <v>3261.1260786426342</v>
      </c>
      <c r="BR760" s="15">
        <f t="shared" ca="1" si="421"/>
        <v>3781.0715478985553</v>
      </c>
      <c r="BS760" s="15">
        <f t="shared" ca="1" si="422"/>
        <v>3936.3369291110953</v>
      </c>
      <c r="BT760" s="15">
        <f t="shared" ca="1" si="423"/>
        <v>8508.7162256377305</v>
      </c>
      <c r="BU760" s="15">
        <f t="shared" ca="1" si="424"/>
        <v>11956.327580155796</v>
      </c>
      <c r="BV760" s="15">
        <f t="shared" ca="1" si="425"/>
        <v>14941.692249946764</v>
      </c>
      <c r="BW760" s="15">
        <f t="shared" ca="1" si="426"/>
        <v>17208.595124444662</v>
      </c>
      <c r="BX760" s="15">
        <f t="shared" ca="1" si="427"/>
        <v>16549.02808509535</v>
      </c>
      <c r="BY760" s="15">
        <f t="shared" ca="1" si="428"/>
        <v>35676.056391419581</v>
      </c>
      <c r="BZ760" s="15">
        <f t="shared" ca="1" si="429"/>
        <v>43630.937762157359</v>
      </c>
      <c r="CA760" s="15">
        <f t="shared" ca="1" si="430"/>
        <v>45691.183665652083</v>
      </c>
      <c r="CB760" s="15">
        <f ca="1">(AU760*DCF!C$10-DCF!C$5*MAX(AU760*DCF!C$10,0)-MAX(AU760-Inputs!$B$6,0)/Inputs!$B$10)*DCF!C$6</f>
        <v>1019.5213849352405</v>
      </c>
      <c r="CC760" s="15">
        <f ca="1">(AV760*DCF!D$10-DCF!D$5*MAX(AV760*DCF!D$10,0)-MAX(AV760-AU760,0)/Inputs!$B$10)*DCF!D$6</f>
        <v>967.63037859701876</v>
      </c>
      <c r="CD760" s="15">
        <f ca="1">(AW760*DCF!E$10-DCF!E$5*MAX(AW760*DCF!E$10,0)-MAX(AW760-AV760,0)/Inputs!$B$10)*DCF!E$6</f>
        <v>861.36574667091418</v>
      </c>
      <c r="CE760" s="15">
        <f ca="1">(AX760*DCF!F$10-DCF!F$5*MAX(AX760*DCF!F$10,0)-MAX(AX760-AW760,0)/Inputs!$B$10)*DCF!F$6</f>
        <v>823.09452014643796</v>
      </c>
      <c r="CF760" s="15">
        <f ca="1">(AY760*DCF!G$10-DCF!G$5*MAX(AY760*DCF!G$10,0)-MAX(AY760-AX760,0)/Inputs!$B$10)*DCF!G$6</f>
        <v>957.6549611087886</v>
      </c>
      <c r="CG760" s="15">
        <f ca="1">(AZ760*DCF!H$10-DCF!H$5*MAX(AZ760*DCF!H$10,0)-MAX(AZ760-AY760,0)/Inputs!$B$10)*DCF!H$6</f>
        <v>1140.1646805835232</v>
      </c>
      <c r="CH760" s="15">
        <f ca="1">(BA760*DCF!I$10-DCF!I$5*MAX(BA760*DCF!I$10,0)-MAX(BA760-AZ760,0)/Inputs!$B$10)*DCF!I$6</f>
        <v>1649.3327491010193</v>
      </c>
      <c r="CI760" s="15">
        <f ca="1">(BB760*DCF!J$10-DCF!J$5*MAX(BB760*DCF!J$10,0)-MAX(BB760-BA760,0)/Inputs!$B$10)*DCF!J$6</f>
        <v>1831.6176404390353</v>
      </c>
      <c r="CJ760" s="15">
        <f ca="1">(BC760*DCF!K$10-DCF!K$5*MAX(BC760*DCF!K$10,0)-MAX(BC760-BB760,0)/Inputs!$B$10)*DCF!K$6</f>
        <v>2238.6023899416555</v>
      </c>
      <c r="CK760" s="15">
        <f ca="1">(BD760*DCF!L$10-DCF!L$5*MAX(BD760*DCF!L$10,0)-MAX(BD760-BC760,0)/Inputs!$B$10)*DCF!L$6</f>
        <v>3097.886418782814</v>
      </c>
      <c r="CL760" s="15">
        <f ca="1">(BE760*DCF!M$10-DCF!M$5*MAX(BE760*DCF!M$10,0)-MAX(BE760-BD760,0)/Inputs!$B$10)*DCF!M$6</f>
        <v>3365.7461179605766</v>
      </c>
      <c r="CM760" s="15">
        <f ca="1">(BF760*DCF!C$28-DCF!C$5*MAX(BF760*DCF!C$28,0)-MAX(BF760-Inputs!$B$13,0)/Inputs!$B$17)*DCF!C$6</f>
        <v>2566.5621446847667</v>
      </c>
      <c r="CN760" s="15">
        <f ca="1">(BG760*DCF!D$28-DCF!D$5*MAX(BG760*DCF!D$28,0)-MAX(BG760-BF760,0)/Inputs!$B$17)*DCF!D$6</f>
        <v>2867.5981430809024</v>
      </c>
      <c r="CO760" s="15">
        <f ca="1">(BH760*DCF!E$28-DCF!E$5*MAX(BH760*DCF!E$28,0)-MAX(BH760-BG760,0)/Inputs!$B$17)*DCF!E$6</f>
        <v>3795.0163415655834</v>
      </c>
      <c r="CP760" s="15">
        <f ca="1">(BI760*DCF!F$28-DCF!F$5*MAX(BI760*DCF!F$28,0)-MAX(BI760-BH760,0)/Inputs!$B$17)*DCF!F$6</f>
        <v>4289.4657262453311</v>
      </c>
      <c r="CQ760" s="15">
        <f ca="1">(BJ760*DCF!G$28-DCF!G$5*MAX(BJ760*DCF!G$28,0)-MAX(BJ760-BI760,0)/Inputs!$B$17)*DCF!G$6</f>
        <v>5622.0661429380089</v>
      </c>
      <c r="CR760" s="15">
        <f ca="1">(BK760*DCF!H$28-DCF!H$5*MAX(BK760*DCF!H$28,0)-MAX(BK760-BJ760,0)/Inputs!$B$17)*DCF!H$6</f>
        <v>6921.8269745331354</v>
      </c>
      <c r="CS760" s="15">
        <f ca="1">(BL760*DCF!I$28-DCF!I$5*MAX(BL760*DCF!I$28,0)-MAX(BL760-BK760,0)/Inputs!$B$17)*DCF!I$6</f>
        <v>9148.6961544827063</v>
      </c>
      <c r="CT760" s="15">
        <f ca="1">(BM760*DCF!J$28-DCF!J$5*MAX(BM760*DCF!J$28,0)-MAX(BM760-BL760,0)/Inputs!$B$17)*DCF!J$6</f>
        <v>11281.816977696273</v>
      </c>
      <c r="CU760" s="15">
        <f ca="1">(BN760*DCF!K$28-DCF!K$5*MAX(BN760*DCF!K$28,0)-MAX(BN760-BM760,0)/Inputs!$B$17)*DCF!K$6</f>
        <v>13298.744792239202</v>
      </c>
      <c r="CV760" s="15">
        <f ca="1">(BO760*DCF!L$28-DCF!L$5*MAX(BO760*DCF!L$28,0)-MAX(BO760-BN760,0)/Inputs!$B$17)*DCF!L$6</f>
        <v>16976.150606336112</v>
      </c>
      <c r="CW760" s="15">
        <f ca="1">(BP760*DCF!M$28-DCF!M$5*MAX(BP760*DCF!M$28,0)-MAX(BP760-BO760,0)/Inputs!$B$17)*DCF!M$6</f>
        <v>19025.629920667754</v>
      </c>
      <c r="CX760" s="15">
        <f ca="1">(BQ760*DCF!C$46-DCF!C$5*MAX(BQ760*DCF!C$46,0)-MAX(BQ760-Inputs!$B$20,0)/Inputs!$B$24)*DCF!C$6</f>
        <v>-780.91876118427308</v>
      </c>
      <c r="CY760" s="15">
        <f ca="1">(BR760*DCF!D$46-DCF!D$5*MAX(BR760*DCF!D$46,0)-MAX(BR760-BQ760,0)/Inputs!$B$24)*DCF!D$6</f>
        <v>-867.19715329020607</v>
      </c>
      <c r="CZ760" s="15">
        <f ca="1">(BS760*DCF!E$46-DCF!E$5*MAX(BS760*DCF!E$46,0)-MAX(BS760-BR760,0)/Inputs!$B$24)*DCF!E$6</f>
        <v>-526.68003442982945</v>
      </c>
      <c r="DA760" s="15">
        <f ca="1">(BT760*DCF!F$46-DCF!F$5*MAX(BT760*DCF!F$46,0)-MAX(BT760-BS760,0)/Inputs!$B$24)*DCF!F$6</f>
        <v>-2284.6063575597818</v>
      </c>
      <c r="DB760" s="15">
        <f ca="1">(BU760*DCF!G$46-DCF!G$5*MAX(BU760*DCF!G$46,0)-MAX(BU760-BT760,0)/Inputs!$B$24)*DCF!G$6</f>
        <v>-1561.8955801542829</v>
      </c>
      <c r="DC760" s="15">
        <f ca="1">(BV760*DCF!H$46-DCF!H$5*MAX(BV760*DCF!H$46,0)-MAX(BV760-BU760,0)/Inputs!$B$24)*DCF!H$6</f>
        <v>-927.68377950473143</v>
      </c>
      <c r="DD760" s="15">
        <f ca="1">(BW760*DCF!I$46-DCF!I$5*MAX(BW760*DCF!I$46,0)-MAX(BW760-BV760,0)/Inputs!$B$24)*DCF!I$6</f>
        <v>-253.30094492610672</v>
      </c>
      <c r="DE760" s="15">
        <f ca="1">(BX760*DCF!J$46-DCF!J$5*MAX(BX760*DCF!J$46,0)-MAX(BX760-BW760,0)/Inputs!$B$24)*DCF!J$6</f>
        <v>694.18595119262454</v>
      </c>
      <c r="DF760" s="15">
        <f ca="1">(BY760*DCF!K$46-DCF!K$5*MAX(BY760*DCF!K$46,0)-MAX(BY760-BX760,0)/Inputs!$B$24)*DCF!K$6</f>
        <v>-2647.6771252737767</v>
      </c>
      <c r="DG760" s="15">
        <f ca="1">(BZ760*DCF!L$46-DCF!L$5*MAX(BZ760*DCF!L$46,0)-MAX(BZ760-BY760,0)/Inputs!$B$24)*DCF!L$6</f>
        <v>1215.7890702230482</v>
      </c>
      <c r="DH760" s="15">
        <f ca="1">(CA760*DCF!M$46-DCF!M$5*MAX(CA760*DCF!M$46,0)-MAX(CA760-BZ760,0)/Inputs!$B$24)*DCF!M$6</f>
        <v>3151.3022605485326</v>
      </c>
      <c r="DI760" s="15">
        <f ca="1">SUM(CB760:CL760)+BE760*DCF!M$10*(1+Inputs!$B$30)*(1-Inputs!$B$33)*(1-Inputs!$B$30/Inputs!$B$31)/(Inputs!$B$29-Inputs!$B$30)*DCF!M$6</f>
        <v>96263.420918018921</v>
      </c>
      <c r="DJ760" s="15">
        <f ca="1">SUM(CM760:CW760)+BP760*DCF!M$28*(1+Inputs!$B$30)*(1-Inputs!$B$33)*(1-Inputs!$B$30/Inputs!$B$31)/(Inputs!$B$29-Inputs!$B$30)*DCF!M$6</f>
        <v>484143.54400569363</v>
      </c>
      <c r="DK760" s="15">
        <f ca="1">SUM(CX760:DH760)+CA760*DCF!M$46*(1+Inputs!$B$30)*(1-Inputs!$B$33)*(1-Inputs!$B$30/Inputs!$B$31)/(Inputs!$B$29-Inputs!$B$30)*DCF!M$6</f>
        <v>65855.299959454365</v>
      </c>
      <c r="DM760" s="15">
        <f ca="1">DI760+DJ760+DK760+Inputs!$B$34+Inputs!$B$36-Inputs!$B$35</f>
        <v>723113.26488316688</v>
      </c>
    </row>
    <row r="761" spans="1:117" x14ac:dyDescent="0.75">
      <c r="A761" s="11">
        <v>748</v>
      </c>
      <c r="C761" s="23">
        <f t="shared" ca="1" si="434"/>
        <v>-0.40885237213067832</v>
      </c>
      <c r="D761" s="23">
        <f t="shared" ca="1" si="434"/>
        <v>0.30740242019752062</v>
      </c>
      <c r="E761" s="23">
        <f t="shared" ca="1" si="434"/>
        <v>0.54655803792196267</v>
      </c>
      <c r="F761" s="23">
        <f t="shared" ca="1" si="434"/>
        <v>0.4897343788785154</v>
      </c>
      <c r="G761" s="23">
        <f t="shared" ca="1" si="434"/>
        <v>-1.472696163889023</v>
      </c>
      <c r="H761" s="23">
        <f t="shared" ca="1" si="434"/>
        <v>-0.75376502337414308</v>
      </c>
      <c r="I761" s="23">
        <f t="shared" ca="1" si="434"/>
        <v>-2.925905457376123</v>
      </c>
      <c r="J761" s="23">
        <f t="shared" ca="1" si="434"/>
        <v>-0.51127907124190763</v>
      </c>
      <c r="K761" s="23">
        <f t="shared" ca="1" si="434"/>
        <v>-1.0456600124990958</v>
      </c>
      <c r="L761" s="23">
        <f t="shared" ca="1" si="434"/>
        <v>-0.29689703829327208</v>
      </c>
      <c r="M761" s="23">
        <f t="shared" ca="1" si="434"/>
        <v>-0.41118896950430028</v>
      </c>
      <c r="N761" s="23">
        <f ca="1">SQRT(Inputs!$B$38)*C761+SQRT(1-Inputs!$B$38)*_xlfn.NORM.S.INV(RAND())</f>
        <v>0.30338143464595924</v>
      </c>
      <c r="O761" s="23">
        <f ca="1">SQRT(Inputs!$B$38)*D761+SQRT(1-Inputs!$B$38)*_xlfn.NORM.S.INV(RAND())</f>
        <v>5.1234499647839618E-2</v>
      </c>
      <c r="P761" s="23">
        <f ca="1">SQRT(Inputs!$B$38)*E761+SQRT(1-Inputs!$B$38)*_xlfn.NORM.S.INV(RAND())</f>
        <v>0.713314323729066</v>
      </c>
      <c r="Q761" s="23">
        <f ca="1">SQRT(Inputs!$B$38)*F761+SQRT(1-Inputs!$B$38)*_xlfn.NORM.S.INV(RAND())</f>
        <v>1.6953570230369568</v>
      </c>
      <c r="R761" s="23">
        <f ca="1">SQRT(Inputs!$B$38)*G761+SQRT(1-Inputs!$B$38)*_xlfn.NORM.S.INV(RAND())</f>
        <v>1.6832123628880882</v>
      </c>
      <c r="S761" s="23">
        <f ca="1">SQRT(Inputs!$B$38)*H761+SQRT(1-Inputs!$B$38)*_xlfn.NORM.S.INV(RAND())</f>
        <v>-0.52681941342967553</v>
      </c>
      <c r="T761" s="23">
        <f ca="1">SQRT(Inputs!$B$38)*I761+SQRT(1-Inputs!$B$38)*_xlfn.NORM.S.INV(RAND())</f>
        <v>-1.9085041557785403</v>
      </c>
      <c r="U761" s="23">
        <f ca="1">SQRT(Inputs!$B$38)*J761+SQRT(1-Inputs!$B$38)*_xlfn.NORM.S.INV(RAND())</f>
        <v>-0.84354475622487091</v>
      </c>
      <c r="V761" s="23">
        <f ca="1">SQRT(Inputs!$B$38)*K761+SQRT(1-Inputs!$B$38)*_xlfn.NORM.S.INV(RAND())</f>
        <v>-0.56666153972501754</v>
      </c>
      <c r="W761" s="23">
        <f ca="1">SQRT(Inputs!$B$38)*L761+SQRT(1-Inputs!$B$38)*_xlfn.NORM.S.INV(RAND())</f>
        <v>-0.19235197774203605</v>
      </c>
      <c r="X761" s="23">
        <f ca="1">SQRT(Inputs!$B$38)*M761+SQRT(1-Inputs!$B$38)*_xlfn.NORM.S.INV(RAND())</f>
        <v>0.33746516471991184</v>
      </c>
      <c r="Y761" s="23">
        <f ca="1">SQRT(Inputs!$B$38)*C761+SQRT(1-Inputs!$B$38)*_xlfn.NORM.S.INV(RAND())</f>
        <v>8.6989424593432674E-2</v>
      </c>
      <c r="Z761" s="23">
        <f ca="1">SQRT(Inputs!$B$38)*D761+SQRT(1-Inputs!$B$38)*_xlfn.NORM.S.INV(RAND())</f>
        <v>-0.4203108051494947</v>
      </c>
      <c r="AA761" s="23">
        <f ca="1">SQRT(Inputs!$B$38)*E761+SQRT(1-Inputs!$B$38)*_xlfn.NORM.S.INV(RAND())</f>
        <v>0.90228587613281241</v>
      </c>
      <c r="AB761" s="23">
        <f ca="1">SQRT(Inputs!$B$38)*F761+SQRT(1-Inputs!$B$38)*_xlfn.NORM.S.INV(RAND())</f>
        <v>0.7449133772740939</v>
      </c>
      <c r="AC761" s="23">
        <f ca="1">SQRT(Inputs!$B$38)*G761+SQRT(1-Inputs!$B$38)*_xlfn.NORM.S.INV(RAND())</f>
        <v>1.0259037252142269</v>
      </c>
      <c r="AD761" s="23">
        <f ca="1">SQRT(Inputs!$B$38)*H761+SQRT(1-Inputs!$B$38)*_xlfn.NORM.S.INV(RAND())</f>
        <v>-0.16420390439845206</v>
      </c>
      <c r="AE761" s="23">
        <f ca="1">SQRT(Inputs!$B$38)*I761+SQRT(1-Inputs!$B$38)*_xlfn.NORM.S.INV(RAND())</f>
        <v>-1.2030264285735504</v>
      </c>
      <c r="AF761" s="23">
        <f ca="1">SQRT(Inputs!$B$38)*J761+SQRT(1-Inputs!$B$38)*_xlfn.NORM.S.INV(RAND())</f>
        <v>-0.71438409066853159</v>
      </c>
      <c r="AG761" s="23">
        <f ca="1">SQRT(Inputs!$B$38)*K761+SQRT(1-Inputs!$B$38)*_xlfn.NORM.S.INV(RAND())</f>
        <v>-0.68720757841854174</v>
      </c>
      <c r="AH761" s="23">
        <f ca="1">SQRT(Inputs!$B$38)*L761+SQRT(1-Inputs!$B$38)*_xlfn.NORM.S.INV(RAND())</f>
        <v>-0.19645583709878486</v>
      </c>
      <c r="AI761" s="23">
        <f ca="1">SQRT(Inputs!$B$38)*M761+SQRT(1-Inputs!$B$38)*_xlfn.NORM.S.INV(RAND())</f>
        <v>0.74662397639383493</v>
      </c>
      <c r="AJ761" s="23">
        <f ca="1">SQRT(Inputs!$B$38)*C761+SQRT(1-Inputs!$B$38)*_xlfn.NORM.S.INV(RAND())</f>
        <v>-3.0512163849701839</v>
      </c>
      <c r="AK761" s="23">
        <f ca="1">SQRT(Inputs!$B$38)*D761+SQRT(1-Inputs!$B$38)*_xlfn.NORM.S.INV(RAND())</f>
        <v>0.46368476055180174</v>
      </c>
      <c r="AL761" s="23">
        <f ca="1">SQRT(Inputs!$B$38)*E761+SQRT(1-Inputs!$B$38)*_xlfn.NORM.S.INV(RAND())</f>
        <v>0.63801537807129405</v>
      </c>
      <c r="AM761" s="23">
        <f ca="1">SQRT(Inputs!$B$38)*F761+SQRT(1-Inputs!$B$38)*_xlfn.NORM.S.INV(RAND())</f>
        <v>-0.2388551204958908</v>
      </c>
      <c r="AN761" s="23">
        <f ca="1">SQRT(Inputs!$B$38)*G761+SQRT(1-Inputs!$B$38)*_xlfn.NORM.S.INV(RAND())</f>
        <v>-8.1068334772775308E-2</v>
      </c>
      <c r="AO761" s="23">
        <f ca="1">SQRT(Inputs!$B$38)*H761+SQRT(1-Inputs!$B$38)*_xlfn.NORM.S.INV(RAND())</f>
        <v>0.40772221413426829</v>
      </c>
      <c r="AP761" s="23">
        <f ca="1">SQRT(Inputs!$B$38)*I761+SQRT(1-Inputs!$B$38)*_xlfn.NORM.S.INV(RAND())</f>
        <v>-1.5666729371204435</v>
      </c>
      <c r="AQ761" s="23">
        <f ca="1">SQRT(Inputs!$B$38)*J761+SQRT(1-Inputs!$B$38)*_xlfn.NORM.S.INV(RAND())</f>
        <v>-0.46674657913492046</v>
      </c>
      <c r="AR761" s="23">
        <f ca="1">SQRT(Inputs!$B$38)*K761+SQRT(1-Inputs!$B$38)*_xlfn.NORM.S.INV(RAND())</f>
        <v>0.17358245224898539</v>
      </c>
      <c r="AS761" s="23">
        <f ca="1">SQRT(Inputs!$B$38)*L761+SQRT(1-Inputs!$B$38)*_xlfn.NORM.S.INV(RAND())</f>
        <v>1.0945956500102223</v>
      </c>
      <c r="AT761" s="23">
        <f ca="1">SQRT(Inputs!$B$38)*M761+SQRT(1-Inputs!$B$38)*_xlfn.NORM.S.INV(RAND())</f>
        <v>-1.1851494164068803</v>
      </c>
      <c r="AU761" s="15">
        <f ca="1">Inputs!$B$6*EXP($B$8-0.5*C$5^2+C$5*N761)</f>
        <v>5212.0144047410986</v>
      </c>
      <c r="AV761" s="15">
        <f t="shared" ca="1" si="401"/>
        <v>6392.2250510939357</v>
      </c>
      <c r="AW761" s="15">
        <f t="shared" ca="1" si="402"/>
        <v>8581.3453766152052</v>
      </c>
      <c r="AX761" s="15">
        <f t="shared" ca="1" si="403"/>
        <v>12948.55943103511</v>
      </c>
      <c r="AY761" s="15">
        <f t="shared" ca="1" si="404"/>
        <v>19262.030520017266</v>
      </c>
      <c r="AZ761" s="15">
        <f t="shared" ca="1" si="405"/>
        <v>22230.199945376029</v>
      </c>
      <c r="BA761" s="15">
        <f t="shared" ca="1" si="406"/>
        <v>22278.531858765302</v>
      </c>
      <c r="BB761" s="15">
        <f t="shared" ca="1" si="407"/>
        <v>25065.243523749501</v>
      </c>
      <c r="BC761" s="15">
        <f t="shared" ca="1" si="408"/>
        <v>29064.441001776642</v>
      </c>
      <c r="BD761" s="15">
        <f t="shared" ca="1" si="409"/>
        <v>34971.796967265371</v>
      </c>
      <c r="BE761" s="15">
        <f t="shared" ca="1" si="410"/>
        <v>44191.066117146445</v>
      </c>
      <c r="BF761" s="15">
        <f ca="1">Inputs!$B$13*EXP($B$9-0.5*C$6^2+C$6*Y761)</f>
        <v>14071.611579604583</v>
      </c>
      <c r="BG761" s="15">
        <f t="shared" ca="1" si="411"/>
        <v>15897.038846589079</v>
      </c>
      <c r="BH761" s="15">
        <f t="shared" ca="1" si="412"/>
        <v>22558.726503972823</v>
      </c>
      <c r="BI761" s="15">
        <f t="shared" ca="1" si="413"/>
        <v>30970.208349859851</v>
      </c>
      <c r="BJ761" s="15">
        <f t="shared" ca="1" si="414"/>
        <v>44018.450036614471</v>
      </c>
      <c r="BK761" s="15">
        <f t="shared" ca="1" si="415"/>
        <v>52829.976938312466</v>
      </c>
      <c r="BL761" s="15">
        <f t="shared" ca="1" si="416"/>
        <v>55527.160960526468</v>
      </c>
      <c r="BM761" s="15">
        <f t="shared" ca="1" si="417"/>
        <v>62458.510545670382</v>
      </c>
      <c r="BN761" s="15">
        <f t="shared" ca="1" si="418"/>
        <v>70743.647437134496</v>
      </c>
      <c r="BO761" s="15">
        <f t="shared" ca="1" si="419"/>
        <v>85077.571556833878</v>
      </c>
      <c r="BP761" s="15">
        <f t="shared" ca="1" si="420"/>
        <v>113957.76267006007</v>
      </c>
      <c r="BQ761" s="15">
        <f ca="1">Inputs!$B$20*EXP($B$10-0.5*C$7^2+C$7*AJ761)</f>
        <v>1453.4786856903393</v>
      </c>
      <c r="BR761" s="15">
        <f t="shared" ca="1" si="421"/>
        <v>2285.0737668378388</v>
      </c>
      <c r="BS761" s="15">
        <f t="shared" ca="1" si="422"/>
        <v>3758.4456252858658</v>
      </c>
      <c r="BT761" s="15">
        <f t="shared" ca="1" si="423"/>
        <v>4867.3372585307416</v>
      </c>
      <c r="BU761" s="15">
        <f t="shared" ca="1" si="424"/>
        <v>6614.5136562042762</v>
      </c>
      <c r="BV761" s="15">
        <f t="shared" ca="1" si="425"/>
        <v>10088.093123787197</v>
      </c>
      <c r="BW761" s="15">
        <f t="shared" ca="1" si="426"/>
        <v>10104.521950592434</v>
      </c>
      <c r="BX761" s="15">
        <f t="shared" ca="1" si="427"/>
        <v>12870.367030120018</v>
      </c>
      <c r="BY761" s="15">
        <f t="shared" ca="1" si="428"/>
        <v>18642.531864084292</v>
      </c>
      <c r="BZ761" s="15">
        <f t="shared" ca="1" si="429"/>
        <v>31988.675315836495</v>
      </c>
      <c r="CA761" s="15">
        <f t="shared" ca="1" si="430"/>
        <v>36401.181094982807</v>
      </c>
      <c r="CB761" s="15">
        <f ca="1">(AU761*DCF!C$10-DCF!C$5*MAX(AU761*DCF!C$10,0)-MAX(AU761-Inputs!$B$6,0)/Inputs!$B$10)*DCF!C$6</f>
        <v>1041.2933634307799</v>
      </c>
      <c r="CC761" s="15">
        <f ca="1">(AV761*DCF!D$10-DCF!D$5*MAX(AV761*DCF!D$10,0)-MAX(AV761-AU761,0)/Inputs!$B$10)*DCF!D$6</f>
        <v>1270.2980724946888</v>
      </c>
      <c r="CD761" s="15">
        <f ca="1">(AW761*DCF!E$10-DCF!E$5*MAX(AW761*DCF!E$10,0)-MAX(AW761-AV761,0)/Inputs!$B$10)*DCF!E$6</f>
        <v>1488.2154914869432</v>
      </c>
      <c r="CE761" s="15">
        <f ca="1">(AX761*DCF!F$10-DCF!F$5*MAX(AX761*DCF!F$10,0)-MAX(AX761-AW761,0)/Inputs!$B$10)*DCF!F$6</f>
        <v>1917.9409191032175</v>
      </c>
      <c r="CF761" s="15">
        <f ca="1">(AY761*DCF!G$10-DCF!G$5*MAX(AY761*DCF!G$10,0)-MAX(AY761-AX761,0)/Inputs!$B$10)*DCF!G$6</f>
        <v>2755.1876010261135</v>
      </c>
      <c r="CG761" s="15">
        <f ca="1">(AZ761*DCF!H$10-DCF!H$5*MAX(AZ761*DCF!H$10,0)-MAX(AZ761-AY761,0)/Inputs!$B$10)*DCF!H$6</f>
        <v>3788.9575717703219</v>
      </c>
      <c r="CH761" s="15">
        <f ca="1">(BA761*DCF!I$10-DCF!I$5*MAX(BA761*DCF!I$10,0)-MAX(BA761-AZ761,0)/Inputs!$B$10)*DCF!I$6</f>
        <v>4061.5469200793273</v>
      </c>
      <c r="CI761" s="15">
        <f ca="1">(BB761*DCF!J$10-DCF!J$5*MAX(BB761*DCF!J$10,0)-MAX(BB761-BA761,0)/Inputs!$B$10)*DCF!J$6</f>
        <v>3878.9737166642476</v>
      </c>
      <c r="CJ761" s="15">
        <f ca="1">(BC761*DCF!K$10-DCF!K$5*MAX(BC761*DCF!K$10,0)-MAX(BC761-BB761,0)/Inputs!$B$10)*DCF!K$6</f>
        <v>4119.0814557264948</v>
      </c>
      <c r="CK761" s="15">
        <f ca="1">(BD761*DCF!L$10-DCF!L$5*MAX(BD761*DCF!L$10,0)-MAX(BD761-BC761,0)/Inputs!$B$10)*DCF!L$6</f>
        <v>4510.4952304430008</v>
      </c>
      <c r="CL761" s="15">
        <f ca="1">(BE761*DCF!M$10-DCF!M$5*MAX(BE761*DCF!M$10,0)-MAX(BE761-BD761,0)/Inputs!$B$10)*DCF!M$6</f>
        <v>5134.5907914471418</v>
      </c>
      <c r="CM761" s="15">
        <f ca="1">(BF761*DCF!C$28-DCF!C$5*MAX(BF761*DCF!C$28,0)-MAX(BF761-Inputs!$B$13,0)/Inputs!$B$17)*DCF!C$6</f>
        <v>3674.5608963919185</v>
      </c>
      <c r="CN761" s="15">
        <f ca="1">(BG761*DCF!D$28-DCF!D$5*MAX(BG761*DCF!D$28,0)-MAX(BG761-BF761,0)/Inputs!$B$17)*DCF!D$6</f>
        <v>4292.5972554098762</v>
      </c>
      <c r="CO761" s="15">
        <f ca="1">(BH761*DCF!E$28-DCF!E$5*MAX(BH761*DCF!E$28,0)-MAX(BH761-BG761,0)/Inputs!$B$17)*DCF!E$6</f>
        <v>5076.1060960226341</v>
      </c>
      <c r="CP761" s="15">
        <f ca="1">(BI761*DCF!F$28-DCF!F$5*MAX(BI761*DCF!F$28,0)-MAX(BI761-BH761,0)/Inputs!$B$17)*DCF!F$6</f>
        <v>6876.1525613314789</v>
      </c>
      <c r="CQ761" s="15">
        <f ca="1">(BJ761*DCF!G$28-DCF!G$5*MAX(BJ761*DCF!G$28,0)-MAX(BJ761-BI761,0)/Inputs!$B$17)*DCF!G$6</f>
        <v>9226.3354781942762</v>
      </c>
      <c r="CR761" s="15">
        <f ca="1">(BK761*DCF!H$28-DCF!H$5*MAX(BK761*DCF!H$28,0)-MAX(BK761-BJ761,0)/Inputs!$B$17)*DCF!H$6</f>
        <v>11696.372157829528</v>
      </c>
      <c r="CS761" s="15">
        <f ca="1">(BL761*DCF!I$28-DCF!I$5*MAX(BL761*DCF!I$28,0)-MAX(BL761-BK761,0)/Inputs!$B$17)*DCF!I$6</f>
        <v>12670.251945922315</v>
      </c>
      <c r="CT761" s="15">
        <f ca="1">(BM761*DCF!J$28-DCF!J$5*MAX(BM761*DCF!J$28,0)-MAX(BM761-BL761,0)/Inputs!$B$17)*DCF!J$6</f>
        <v>13014.392599846076</v>
      </c>
      <c r="CU761" s="15">
        <f ca="1">(BN761*DCF!K$28-DCF!K$5*MAX(BN761*DCF!K$28,0)-MAX(BN761-BM761,0)/Inputs!$B$17)*DCF!K$6</f>
        <v>13925.053268167167</v>
      </c>
      <c r="CV761" s="15">
        <f ca="1">(BO761*DCF!L$28-DCF!L$5*MAX(BO761*DCF!L$28,0)-MAX(BO761-BN761,0)/Inputs!$B$17)*DCF!L$6</f>
        <v>15352.853877302457</v>
      </c>
      <c r="CW761" s="15">
        <f ca="1">(BP761*DCF!M$28-DCF!M$5*MAX(BP761*DCF!M$28,0)-MAX(BP761-BO761,0)/Inputs!$B$17)*DCF!M$6</f>
        <v>18422.427512696184</v>
      </c>
      <c r="CX761" s="15">
        <f ca="1">(BQ761*DCF!C$46-DCF!C$5*MAX(BQ761*DCF!C$46,0)-MAX(BQ761-Inputs!$B$20,0)/Inputs!$B$24)*DCF!C$6</f>
        <v>-335.67637082917764</v>
      </c>
      <c r="CY761" s="15">
        <f ca="1">(BR761*DCF!D$46-DCF!D$5*MAX(BR761*DCF!D$46,0)-MAX(BR761-BQ761,0)/Inputs!$B$24)*DCF!D$6</f>
        <v>-744.84352164986103</v>
      </c>
      <c r="CZ761" s="15">
        <f ca="1">(BS761*DCF!E$46-DCF!E$5*MAX(BS761*DCF!E$46,0)-MAX(BS761-BR761,0)/Inputs!$B$24)*DCF!E$6</f>
        <v>-1025.2053644493553</v>
      </c>
      <c r="DA761" s="15">
        <f ca="1">(BT761*DCF!F$46-DCF!F$5*MAX(BT761*DCF!F$46,0)-MAX(BT761-BS761,0)/Inputs!$B$24)*DCF!F$6</f>
        <v>-758.25277122292096</v>
      </c>
      <c r="DB761" s="15">
        <f ca="1">(BU761*DCF!G$46-DCF!G$5*MAX(BU761*DCF!G$46,0)-MAX(BU761-BT761,0)/Inputs!$B$24)*DCF!G$6</f>
        <v>-810.21479089819809</v>
      </c>
      <c r="DC761" s="15">
        <f ca="1">(BV761*DCF!H$46-DCF!H$5*MAX(BV761*DCF!H$46,0)-MAX(BV761-BU761,0)/Inputs!$B$24)*DCF!H$6</f>
        <v>-1079.3935365768848</v>
      </c>
      <c r="DD761" s="15">
        <f ca="1">(BW761*DCF!I$46-DCF!I$5*MAX(BW761*DCF!I$46,0)-MAX(BW761-BV761,0)/Inputs!$B$24)*DCF!I$6</f>
        <v>228.65177006226259</v>
      </c>
      <c r="DE761" s="15">
        <f ca="1">(BX761*DCF!J$46-DCF!J$5*MAX(BX761*DCF!J$46,0)-MAX(BX761-BW761,0)/Inputs!$B$24)*DCF!J$6</f>
        <v>-193.58063194572958</v>
      </c>
      <c r="DF761" s="15">
        <f ca="1">(BY761*DCF!K$46-DCF!K$5*MAX(BY761*DCF!K$46,0)-MAX(BY761-BX761,0)/Inputs!$B$24)*DCF!K$6</f>
        <v>-349.10304921418179</v>
      </c>
      <c r="DG761" s="15">
        <f ca="1">(BZ761*DCF!L$46-DCF!L$5*MAX(BZ761*DCF!L$46,0)-MAX(BZ761-BY761,0)/Inputs!$B$24)*DCF!L$6</f>
        <v>-809.04736106580856</v>
      </c>
      <c r="DH761" s="15">
        <f ca="1">(CA761*DCF!M$46-DCF!M$5*MAX(CA761*DCF!M$46,0)-MAX(CA761-BZ761,0)/Inputs!$B$24)*DCF!M$6</f>
        <v>1931.2480194955472</v>
      </c>
      <c r="DI761" s="15">
        <f ca="1">SUM(CB761:CL761)+BE761*DCF!M$10*(1+Inputs!$B$30)*(1-Inputs!$B$33)*(1-Inputs!$B$30/Inputs!$B$31)/(Inputs!$B$29-Inputs!$B$30)*DCF!M$6</f>
        <v>156950.90250404377</v>
      </c>
      <c r="DJ761" s="15">
        <f ca="1">SUM(CM761:CW761)+BP761*DCF!M$28*(1+Inputs!$B$30)*(1-Inputs!$B$33)*(1-Inputs!$B$30/Inputs!$B$31)/(Inputs!$B$29-Inputs!$B$30)*DCF!M$6</f>
        <v>537088.38424402475</v>
      </c>
      <c r="DK761" s="15">
        <f ca="1">SUM(CX761:DH761)+CA761*DCF!M$46*(1+Inputs!$B$30)*(1-Inputs!$B$33)*(1-Inputs!$B$30/Inputs!$B$31)/(Inputs!$B$29-Inputs!$B$30)*DCF!M$6</f>
        <v>52335.120360108383</v>
      </c>
      <c r="DM761" s="15">
        <f ca="1">DI761+DJ761+DK761+Inputs!$B$34+Inputs!$B$36-Inputs!$B$35</f>
        <v>823225.40710817697</v>
      </c>
    </row>
    <row r="762" spans="1:117" x14ac:dyDescent="0.75">
      <c r="A762" s="11">
        <v>749</v>
      </c>
      <c r="C762" s="23">
        <f t="shared" ca="1" si="434"/>
        <v>2.4096106503310724</v>
      </c>
      <c r="D762" s="23">
        <f t="shared" ca="1" si="434"/>
        <v>-0.8822061820148005</v>
      </c>
      <c r="E762" s="23">
        <f t="shared" ca="1" si="434"/>
        <v>-0.24992817223867131</v>
      </c>
      <c r="F762" s="23">
        <f t="shared" ca="1" si="434"/>
        <v>0.30636348901012322</v>
      </c>
      <c r="G762" s="23">
        <f t="shared" ca="1" si="434"/>
        <v>-0.98631912055287085</v>
      </c>
      <c r="H762" s="23">
        <f t="shared" ca="1" si="434"/>
        <v>0.26582506534931394</v>
      </c>
      <c r="I762" s="23">
        <f t="shared" ca="1" si="434"/>
        <v>-0.44757956316519704</v>
      </c>
      <c r="J762" s="23">
        <f t="shared" ca="1" si="434"/>
        <v>-0.23755478861962911</v>
      </c>
      <c r="K762" s="23">
        <f t="shared" ca="1" si="434"/>
        <v>0.79547761518011439</v>
      </c>
      <c r="L762" s="23">
        <f t="shared" ca="1" si="434"/>
        <v>0.58400768229938516</v>
      </c>
      <c r="M762" s="23">
        <f t="shared" ca="1" si="434"/>
        <v>-0.23705249599910427</v>
      </c>
      <c r="N762" s="23">
        <f ca="1">SQRT(Inputs!$B$38)*C762+SQRT(1-Inputs!$B$38)*_xlfn.NORM.S.INV(RAND())</f>
        <v>2.4665115978217744</v>
      </c>
      <c r="O762" s="23">
        <f ca="1">SQRT(Inputs!$B$38)*D762+SQRT(1-Inputs!$B$38)*_xlfn.NORM.S.INV(RAND())</f>
        <v>-1.195136531544251</v>
      </c>
      <c r="P762" s="23">
        <f ca="1">SQRT(Inputs!$B$38)*E762+SQRT(1-Inputs!$B$38)*_xlfn.NORM.S.INV(RAND())</f>
        <v>0.17823183933354741</v>
      </c>
      <c r="Q762" s="23">
        <f ca="1">SQRT(Inputs!$B$38)*F762+SQRT(1-Inputs!$B$38)*_xlfn.NORM.S.INV(RAND())</f>
        <v>1.024491780871764</v>
      </c>
      <c r="R762" s="23">
        <f ca="1">SQRT(Inputs!$B$38)*G762+SQRT(1-Inputs!$B$38)*_xlfn.NORM.S.INV(RAND())</f>
        <v>-0.46243024868044275</v>
      </c>
      <c r="S762" s="23">
        <f ca="1">SQRT(Inputs!$B$38)*H762+SQRT(1-Inputs!$B$38)*_xlfn.NORM.S.INV(RAND())</f>
        <v>-8.8613305503870671E-2</v>
      </c>
      <c r="T762" s="23">
        <f ca="1">SQRT(Inputs!$B$38)*I762+SQRT(1-Inputs!$B$38)*_xlfn.NORM.S.INV(RAND())</f>
        <v>-0.50905344706791289</v>
      </c>
      <c r="U762" s="23">
        <f ca="1">SQRT(Inputs!$B$38)*J762+SQRT(1-Inputs!$B$38)*_xlfn.NORM.S.INV(RAND())</f>
        <v>-0.37374143487297479</v>
      </c>
      <c r="V762" s="23">
        <f ca="1">SQRT(Inputs!$B$38)*K762+SQRT(1-Inputs!$B$38)*_xlfn.NORM.S.INV(RAND())</f>
        <v>0.39116694240644545</v>
      </c>
      <c r="W762" s="23">
        <f ca="1">SQRT(Inputs!$B$38)*L762+SQRT(1-Inputs!$B$38)*_xlfn.NORM.S.INV(RAND())</f>
        <v>1.342178321299917</v>
      </c>
      <c r="X762" s="23">
        <f ca="1">SQRT(Inputs!$B$38)*M762+SQRT(1-Inputs!$B$38)*_xlfn.NORM.S.INV(RAND())</f>
        <v>-0.46897959117805882</v>
      </c>
      <c r="Y762" s="23">
        <f ca="1">SQRT(Inputs!$B$38)*C762+SQRT(1-Inputs!$B$38)*_xlfn.NORM.S.INV(RAND())</f>
        <v>3.4824755446110105</v>
      </c>
      <c r="Z762" s="23">
        <f ca="1">SQRT(Inputs!$B$38)*D762+SQRT(1-Inputs!$B$38)*_xlfn.NORM.S.INV(RAND())</f>
        <v>-0.23807231674033383</v>
      </c>
      <c r="AA762" s="23">
        <f ca="1">SQRT(Inputs!$B$38)*E762+SQRT(1-Inputs!$B$38)*_xlfn.NORM.S.INV(RAND())</f>
        <v>-6.0244888885612649E-2</v>
      </c>
      <c r="AB762" s="23">
        <f ca="1">SQRT(Inputs!$B$38)*F762+SQRT(1-Inputs!$B$38)*_xlfn.NORM.S.INV(RAND())</f>
        <v>-0.16909386448491087</v>
      </c>
      <c r="AC762" s="23">
        <f ca="1">SQRT(Inputs!$B$38)*G762+SQRT(1-Inputs!$B$38)*_xlfn.NORM.S.INV(RAND())</f>
        <v>-0.54129990956866225</v>
      </c>
      <c r="AD762" s="23">
        <f ca="1">SQRT(Inputs!$B$38)*H762+SQRT(1-Inputs!$B$38)*_xlfn.NORM.S.INV(RAND())</f>
        <v>0.12851903475219734</v>
      </c>
      <c r="AE762" s="23">
        <f ca="1">SQRT(Inputs!$B$38)*I762+SQRT(1-Inputs!$B$38)*_xlfn.NORM.S.INV(RAND())</f>
        <v>-1.2003836250726982</v>
      </c>
      <c r="AF762" s="23">
        <f ca="1">SQRT(Inputs!$B$38)*J762+SQRT(1-Inputs!$B$38)*_xlfn.NORM.S.INV(RAND())</f>
        <v>0.22721054174170058</v>
      </c>
      <c r="AG762" s="23">
        <f ca="1">SQRT(Inputs!$B$38)*K762+SQRT(1-Inputs!$B$38)*_xlfn.NORM.S.INV(RAND())</f>
        <v>1.9706385749006905</v>
      </c>
      <c r="AH762" s="23">
        <f ca="1">SQRT(Inputs!$B$38)*L762+SQRT(1-Inputs!$B$38)*_xlfn.NORM.S.INV(RAND())</f>
        <v>0.88004936654877153</v>
      </c>
      <c r="AI762" s="23">
        <f ca="1">SQRT(Inputs!$B$38)*M762+SQRT(1-Inputs!$B$38)*_xlfn.NORM.S.INV(RAND())</f>
        <v>0.3405349021848908</v>
      </c>
      <c r="AJ762" s="23">
        <f ca="1">SQRT(Inputs!$B$38)*C762+SQRT(1-Inputs!$B$38)*_xlfn.NORM.S.INV(RAND())</f>
        <v>0.665874633671659</v>
      </c>
      <c r="AK762" s="23">
        <f ca="1">SQRT(Inputs!$B$38)*D762+SQRT(1-Inputs!$B$38)*_xlfn.NORM.S.INV(RAND())</f>
        <v>-0.40496476246885038</v>
      </c>
      <c r="AL762" s="23">
        <f ca="1">SQRT(Inputs!$B$38)*E762+SQRT(1-Inputs!$B$38)*_xlfn.NORM.S.INV(RAND())</f>
        <v>0.18135280422902034</v>
      </c>
      <c r="AM762" s="23">
        <f ca="1">SQRT(Inputs!$B$38)*F762+SQRT(1-Inputs!$B$38)*_xlfn.NORM.S.INV(RAND())</f>
        <v>4.2494630866031169E-2</v>
      </c>
      <c r="AN762" s="23">
        <f ca="1">SQRT(Inputs!$B$38)*G762+SQRT(1-Inputs!$B$38)*_xlfn.NORM.S.INV(RAND())</f>
        <v>-1.5733059113036587</v>
      </c>
      <c r="AO762" s="23">
        <f ca="1">SQRT(Inputs!$B$38)*H762+SQRT(1-Inputs!$B$38)*_xlfn.NORM.S.INV(RAND())</f>
        <v>0.60676692195120185</v>
      </c>
      <c r="AP762" s="23">
        <f ca="1">SQRT(Inputs!$B$38)*I762+SQRT(1-Inputs!$B$38)*_xlfn.NORM.S.INV(RAND())</f>
        <v>8.4664152597648534E-2</v>
      </c>
      <c r="AQ762" s="23">
        <f ca="1">SQRT(Inputs!$B$38)*J762+SQRT(1-Inputs!$B$38)*_xlfn.NORM.S.INV(RAND())</f>
        <v>0.31829447450061832</v>
      </c>
      <c r="AR762" s="23">
        <f ca="1">SQRT(Inputs!$B$38)*K762+SQRT(1-Inputs!$B$38)*_xlfn.NORM.S.INV(RAND())</f>
        <v>-8.022106970610654E-2</v>
      </c>
      <c r="AS762" s="23">
        <f ca="1">SQRT(Inputs!$B$38)*L762+SQRT(1-Inputs!$B$38)*_xlfn.NORM.S.INV(RAND())</f>
        <v>1.2777096844358362</v>
      </c>
      <c r="AT762" s="23">
        <f ca="1">SQRT(Inputs!$B$38)*M762+SQRT(1-Inputs!$B$38)*_xlfn.NORM.S.INV(RAND())</f>
        <v>0.95048829816346991</v>
      </c>
      <c r="AU762" s="15">
        <f ca="1">Inputs!$B$6*EXP($B$8-0.5*C$5^2+C$5*N762)</f>
        <v>7397.328746421028</v>
      </c>
      <c r="AV762" s="15">
        <f t="shared" ca="1" si="401"/>
        <v>7553.2543996336581</v>
      </c>
      <c r="AW762" s="15">
        <f t="shared" ca="1" si="402"/>
        <v>9433.9440813830224</v>
      </c>
      <c r="AX762" s="15">
        <f t="shared" ca="1" si="403"/>
        <v>13090.607074211386</v>
      </c>
      <c r="AY762" s="15">
        <f t="shared" ca="1" si="404"/>
        <v>15156.97849861045</v>
      </c>
      <c r="AZ762" s="15">
        <f t="shared" ca="1" si="405"/>
        <v>18357.385086417977</v>
      </c>
      <c r="BA762" s="15">
        <f t="shared" ca="1" si="406"/>
        <v>21299.206795713581</v>
      </c>
      <c r="BB762" s="15">
        <f t="shared" ca="1" si="407"/>
        <v>25118.331345445666</v>
      </c>
      <c r="BC762" s="15">
        <f t="shared" ca="1" si="408"/>
        <v>31947.383723151557</v>
      </c>
      <c r="BD762" s="15">
        <f t="shared" ca="1" si="409"/>
        <v>44373.692896446461</v>
      </c>
      <c r="BE762" s="15">
        <f t="shared" ca="1" si="410"/>
        <v>52100.589179378141</v>
      </c>
      <c r="BF762" s="15">
        <f ca="1">Inputs!$B$13*EXP($B$9-0.5*C$6^2+C$6*Y762)</f>
        <v>27585.952773269233</v>
      </c>
      <c r="BG762" s="15">
        <f t="shared" ca="1" si="411"/>
        <v>32206.328131572231</v>
      </c>
      <c r="BH762" s="15">
        <f t="shared" ca="1" si="412"/>
        <v>38958.97745538559</v>
      </c>
      <c r="BI762" s="15">
        <f t="shared" ca="1" si="413"/>
        <v>46466.399624402497</v>
      </c>
      <c r="BJ762" s="15">
        <f t="shared" ca="1" si="414"/>
        <v>52689.026239879153</v>
      </c>
      <c r="BK762" s="15">
        <f t="shared" ca="1" si="415"/>
        <v>65807.208318206758</v>
      </c>
      <c r="BL762" s="15">
        <f t="shared" ca="1" si="416"/>
        <v>69190.625205465694</v>
      </c>
      <c r="BM762" s="15">
        <f t="shared" ca="1" si="417"/>
        <v>87485.023736462157</v>
      </c>
      <c r="BN762" s="15">
        <f t="shared" ca="1" si="418"/>
        <v>136255.68494390772</v>
      </c>
      <c r="BO762" s="15">
        <f t="shared" ca="1" si="419"/>
        <v>185706.42694427664</v>
      </c>
      <c r="BP762" s="15">
        <f t="shared" ca="1" si="420"/>
        <v>237560.67994868508</v>
      </c>
      <c r="BQ762" s="15">
        <f ca="1">Inputs!$B$20*EXP($B$10-0.5*C$7^2+C$7*AJ762)</f>
        <v>5432.2184879047654</v>
      </c>
      <c r="BR762" s="15">
        <f t="shared" ca="1" si="421"/>
        <v>6481.295520736865</v>
      </c>
      <c r="BS762" s="15">
        <f t="shared" ca="1" si="422"/>
        <v>9349.9665360831204</v>
      </c>
      <c r="BT762" s="15">
        <f t="shared" ca="1" si="423"/>
        <v>13036.086860218666</v>
      </c>
      <c r="BU762" s="15">
        <f t="shared" ca="1" si="424"/>
        <v>12346.395476737924</v>
      </c>
      <c r="BV762" s="15">
        <f t="shared" ca="1" si="425"/>
        <v>19693.688371020624</v>
      </c>
      <c r="BW762" s="15">
        <f t="shared" ca="1" si="426"/>
        <v>27978.312334538921</v>
      </c>
      <c r="BX762" s="15">
        <f t="shared" ca="1" si="427"/>
        <v>41710.569852004322</v>
      </c>
      <c r="BY762" s="15">
        <f t="shared" ca="1" si="428"/>
        <v>57553.432215935441</v>
      </c>
      <c r="BZ762" s="15">
        <f t="shared" ca="1" si="429"/>
        <v>102136.75381218047</v>
      </c>
      <c r="CA762" s="15">
        <f t="shared" ca="1" si="430"/>
        <v>169870.50731584194</v>
      </c>
      <c r="CB762" s="15">
        <f ca="1">(AU762*DCF!C$10-DCF!C$5*MAX(AU762*DCF!C$10,0)-MAX(AU762-Inputs!$B$6,0)/Inputs!$B$10)*DCF!C$6</f>
        <v>1025.7116826623753</v>
      </c>
      <c r="CC762" s="15">
        <f ca="1">(AV762*DCF!D$10-DCF!D$5*MAX(AV762*DCF!D$10,0)-MAX(AV762-AU762,0)/Inputs!$B$10)*DCF!D$6</f>
        <v>1803.0361986201931</v>
      </c>
      <c r="CD762" s="15">
        <f ca="1">(AW762*DCF!E$10-DCF!E$5*MAX(AW762*DCF!E$10,0)-MAX(AW762-AV762,0)/Inputs!$B$10)*DCF!E$6</f>
        <v>1754.538313796482</v>
      </c>
      <c r="CE762" s="15">
        <f ca="1">(AX762*DCF!F$10-DCF!F$5*MAX(AX762*DCF!F$10,0)-MAX(AX762-AW762,0)/Inputs!$B$10)*DCF!F$6</f>
        <v>2096.7977525199485</v>
      </c>
      <c r="CF762" s="15">
        <f ca="1">(AY762*DCF!G$10-DCF!G$5*MAX(AY762*DCF!G$10,0)-MAX(AY762-AX762,0)/Inputs!$B$10)*DCF!G$6</f>
        <v>2725.7492557920059</v>
      </c>
      <c r="CG762" s="15">
        <f ca="1">(AZ762*DCF!H$10-DCF!H$5*MAX(AZ762*DCF!H$10,0)-MAX(AZ762-AY762,0)/Inputs!$B$10)*DCF!H$6</f>
        <v>2995.8099174090294</v>
      </c>
      <c r="CH762" s="15">
        <f ca="1">(BA762*DCF!I$10-DCF!I$5*MAX(BA762*DCF!I$10,0)-MAX(BA762-AZ762,0)/Inputs!$B$10)*DCF!I$6</f>
        <v>3408.0262517030887</v>
      </c>
      <c r="CI762" s="15">
        <f ca="1">(BB762*DCF!J$10-DCF!J$5*MAX(BB762*DCF!J$10,0)-MAX(BB762-BA762,0)/Inputs!$B$10)*DCF!J$6</f>
        <v>3731.6385501634718</v>
      </c>
      <c r="CJ762" s="15">
        <f ca="1">(BC762*DCF!K$10-DCF!K$5*MAX(BC762*DCF!K$10,0)-MAX(BC762-BB762,0)/Inputs!$B$10)*DCF!K$6</f>
        <v>4187.0523258920293</v>
      </c>
      <c r="CK762" s="15">
        <f ca="1">(BD762*DCF!L$10-DCF!L$5*MAX(BD762*DCF!L$10,0)-MAX(BD762-BC762,0)/Inputs!$B$10)*DCF!L$6</f>
        <v>5085.4737218837472</v>
      </c>
      <c r="CL762" s="15">
        <f ca="1">(BE762*DCF!M$10-DCF!M$5*MAX(BE762*DCF!M$10,0)-MAX(BE762-BD762,0)/Inputs!$B$10)*DCF!M$6</f>
        <v>6429.0066824899814</v>
      </c>
      <c r="CM762" s="15">
        <f ca="1">(BF762*DCF!C$28-DCF!C$5*MAX(BF762*DCF!C$28,0)-MAX(BF762-Inputs!$B$13,0)/Inputs!$B$17)*DCF!C$6</f>
        <v>4677.9542360242258</v>
      </c>
      <c r="CN762" s="15">
        <f ca="1">(BG762*DCF!D$28-DCF!D$5*MAX(BG762*DCF!D$28,0)-MAX(BG762-BF762,0)/Inputs!$B$17)*DCF!D$6</f>
        <v>8499.7685289978454</v>
      </c>
      <c r="CO762" s="15">
        <f ca="1">(BH762*DCF!E$28-DCF!E$5*MAX(BH762*DCF!E$28,0)-MAX(BH762-BG762,0)/Inputs!$B$17)*DCF!E$6</f>
        <v>9703.0219032179921</v>
      </c>
      <c r="CP762" s="15">
        <f ca="1">(BI762*DCF!F$28-DCF!F$5*MAX(BI762*DCF!F$28,0)-MAX(BI762-BH762,0)/Inputs!$B$17)*DCF!F$6</f>
        <v>11247.558663253962</v>
      </c>
      <c r="CQ762" s="15">
        <f ca="1">(BJ762*DCF!G$28-DCF!G$5*MAX(BJ762*DCF!G$28,0)-MAX(BJ762-BI762,0)/Inputs!$B$17)*DCF!G$6</f>
        <v>12623.983283748697</v>
      </c>
      <c r="CR762" s="15">
        <f ca="1">(BK762*DCF!H$28-DCF!H$5*MAX(BK762*DCF!H$28,0)-MAX(BK762-BJ762,0)/Inputs!$B$17)*DCF!H$6</f>
        <v>14236.651297932014</v>
      </c>
      <c r="CS762" s="15">
        <f ca="1">(BL762*DCF!I$28-DCF!I$5*MAX(BL762*DCF!I$28,0)-MAX(BL762-BK762,0)/Inputs!$B$17)*DCF!I$6</f>
        <v>15784.761606267926</v>
      </c>
      <c r="CT762" s="15">
        <f ca="1">(BM762*DCF!J$28-DCF!J$5*MAX(BM762*DCF!J$28,0)-MAX(BM762-BL762,0)/Inputs!$B$17)*DCF!J$6</f>
        <v>17090.73518570279</v>
      </c>
      <c r="CU762" s="15">
        <f ca="1">(BN762*DCF!K$28-DCF!K$5*MAX(BN762*DCF!K$28,0)-MAX(BN762-BM762,0)/Inputs!$B$17)*DCF!K$6</f>
        <v>22801.159685410479</v>
      </c>
      <c r="CV762" s="15">
        <f ca="1">(BO762*DCF!L$28-DCF!L$5*MAX(BO762*DCF!L$28,0)-MAX(BO762-BN762,0)/Inputs!$B$17)*DCF!L$6</f>
        <v>31456.896214065386</v>
      </c>
      <c r="CW762" s="15">
        <f ca="1">(BP762*DCF!M$28-DCF!M$5*MAX(BP762*DCF!M$28,0)-MAX(BP762-BO762,0)/Inputs!$B$17)*DCF!M$6</f>
        <v>39276.952908685205</v>
      </c>
      <c r="CX762" s="15">
        <f ca="1">(BQ762*DCF!C$46-DCF!C$5*MAX(BQ762*DCF!C$46,0)-MAX(BQ762-Inputs!$B$20,0)/Inputs!$B$24)*DCF!C$6</f>
        <v>-2285.1398299571124</v>
      </c>
      <c r="CY762" s="15">
        <f ca="1">(BR762*DCF!D$46-DCF!D$5*MAX(BR762*DCF!D$46,0)-MAX(BR762-BQ762,0)/Inputs!$B$24)*DCF!D$6</f>
        <v>-1553.8384614038564</v>
      </c>
      <c r="CZ762" s="15">
        <f ca="1">(BS762*DCF!E$46-DCF!E$5*MAX(BS762*DCF!E$46,0)-MAX(BS762-BR762,0)/Inputs!$B$24)*DCF!E$6</f>
        <v>-2236.4009633905066</v>
      </c>
      <c r="DA762" s="15">
        <f ca="1">(BT762*DCF!F$46-DCF!F$5*MAX(BT762*DCF!F$46,0)-MAX(BT762-BS762,0)/Inputs!$B$24)*DCF!F$6</f>
        <v>-2291.6032027597416</v>
      </c>
      <c r="DB762" s="15">
        <f ca="1">(BU762*DCF!G$46-DCF!G$5*MAX(BU762*DCF!G$46,0)-MAX(BU762-BT762,0)/Inputs!$B$24)*DCF!G$6</f>
        <v>-415.30835033851696</v>
      </c>
      <c r="DC762" s="15">
        <f ca="1">(BV762*DCF!H$46-DCF!H$5*MAX(BV762*DCF!H$46,0)-MAX(BV762-BU762,0)/Inputs!$B$24)*DCF!H$6</f>
        <v>-2283.1262492878896</v>
      </c>
      <c r="DD762" s="15">
        <f ca="1">(BW762*DCF!I$46-DCF!I$5*MAX(BW762*DCF!I$46,0)-MAX(BW762-BV762,0)/Inputs!$B$24)*DCF!I$6</f>
        <v>-1732.0250777590882</v>
      </c>
      <c r="DE762" s="15">
        <f ca="1">(BX762*DCF!J$46-DCF!J$5*MAX(BX762*DCF!J$46,0)-MAX(BX762-BW762,0)/Inputs!$B$24)*DCF!J$6</f>
        <v>-1891.9273124376368</v>
      </c>
      <c r="DF762" s="15">
        <f ca="1">(BY762*DCF!K$46-DCF!K$5*MAX(BY762*DCF!K$46,0)-MAX(BY762-BX762,0)/Inputs!$B$24)*DCF!K$6</f>
        <v>-593.43532354928618</v>
      </c>
      <c r="DG762" s="15">
        <f ca="1">(BZ762*DCF!L$46-DCF!L$5*MAX(BZ762*DCF!L$46,0)-MAX(BZ762-BY762,0)/Inputs!$B$24)*DCF!L$6</f>
        <v>-3029.1122052851238</v>
      </c>
      <c r="DH762" s="15">
        <f ca="1">(CA762*DCF!M$46-DCF!M$5*MAX(CA762*DCF!M$46,0)-MAX(CA762-BZ762,0)/Inputs!$B$24)*DCF!M$6</f>
        <v>-842.98008169556044</v>
      </c>
      <c r="DI762" s="15">
        <f ca="1">SUM(CB762:CL762)+BE762*DCF!M$10*(1+Inputs!$B$30)*(1-Inputs!$B$33)*(1-Inputs!$B$30/Inputs!$B$31)/(Inputs!$B$29-Inputs!$B$30)*DCF!M$6</f>
        <v>180239.46929810921</v>
      </c>
      <c r="DJ762" s="15">
        <f ca="1">SUM(CM762:CW762)+BP762*DCF!M$28*(1+Inputs!$B$30)*(1-Inputs!$B$33)*(1-Inputs!$B$30/Inputs!$B$31)/(Inputs!$B$29-Inputs!$B$30)*DCF!M$6</f>
        <v>1068912.1284625975</v>
      </c>
      <c r="DK762" s="15">
        <f ca="1">SUM(CX762:DH762)+CA762*DCF!M$46*(1+Inputs!$B$30)*(1-Inputs!$B$33)*(1-Inputs!$B$30/Inputs!$B$31)/(Inputs!$B$29-Inputs!$B$30)*DCF!M$6</f>
        <v>243485.02970041291</v>
      </c>
      <c r="DM762" s="15">
        <f ca="1">DI762+DJ762+DK762+Inputs!$B$34+Inputs!$B$36-Inputs!$B$35</f>
        <v>1569487.6274611196</v>
      </c>
    </row>
    <row r="763" spans="1:117" x14ac:dyDescent="0.75">
      <c r="A763" s="11">
        <v>750</v>
      </c>
      <c r="C763" s="23">
        <f t="shared" ca="1" si="434"/>
        <v>-7.0521256096559196E-2</v>
      </c>
      <c r="D763" s="23">
        <f t="shared" ca="1" si="434"/>
        <v>-0.29120162262072918</v>
      </c>
      <c r="E763" s="23">
        <f t="shared" ca="1" si="434"/>
        <v>0.52087897227973012</v>
      </c>
      <c r="F763" s="23">
        <f t="shared" ca="1" si="434"/>
        <v>-0.39642102586454842</v>
      </c>
      <c r="G763" s="23">
        <f t="shared" ca="1" si="434"/>
        <v>0.15826871449983856</v>
      </c>
      <c r="H763" s="23">
        <f t="shared" ca="1" si="434"/>
        <v>-0.22654856220388395</v>
      </c>
      <c r="I763" s="23">
        <f t="shared" ca="1" si="434"/>
        <v>0.67558007358203076</v>
      </c>
      <c r="J763" s="23">
        <f t="shared" ca="1" si="434"/>
        <v>1.646254623847224</v>
      </c>
      <c r="K763" s="23">
        <f t="shared" ca="1" si="434"/>
        <v>0.94133211757855662</v>
      </c>
      <c r="L763" s="23">
        <f t="shared" ca="1" si="434"/>
        <v>0.70603585030096838</v>
      </c>
      <c r="M763" s="23">
        <f t="shared" ca="1" si="434"/>
        <v>0.81493159440660801</v>
      </c>
      <c r="N763" s="23">
        <f ca="1">SQRT(Inputs!$B$38)*C763+SQRT(1-Inputs!$B$38)*_xlfn.NORM.S.INV(RAND())</f>
        <v>-2.1672425397319364</v>
      </c>
      <c r="O763" s="23">
        <f ca="1">SQRT(Inputs!$B$38)*D763+SQRT(1-Inputs!$B$38)*_xlfn.NORM.S.INV(RAND())</f>
        <v>-0.25800594546635791</v>
      </c>
      <c r="P763" s="23">
        <f ca="1">SQRT(Inputs!$B$38)*E763+SQRT(1-Inputs!$B$38)*_xlfn.NORM.S.INV(RAND())</f>
        <v>-0.20543066369837543</v>
      </c>
      <c r="Q763" s="23">
        <f ca="1">SQRT(Inputs!$B$38)*F763+SQRT(1-Inputs!$B$38)*_xlfn.NORM.S.INV(RAND())</f>
        <v>4.9418336154207487E-2</v>
      </c>
      <c r="R763" s="23">
        <f ca="1">SQRT(Inputs!$B$38)*G763+SQRT(1-Inputs!$B$38)*_xlfn.NORM.S.INV(RAND())</f>
        <v>-0.18177789089142177</v>
      </c>
      <c r="S763" s="23">
        <f ca="1">SQRT(Inputs!$B$38)*H763+SQRT(1-Inputs!$B$38)*_xlfn.NORM.S.INV(RAND())</f>
        <v>-0.47426214903219466</v>
      </c>
      <c r="T763" s="23">
        <f ca="1">SQRT(Inputs!$B$38)*I763+SQRT(1-Inputs!$B$38)*_xlfn.NORM.S.INV(RAND())</f>
        <v>2.4223227182353257E-2</v>
      </c>
      <c r="U763" s="23">
        <f ca="1">SQRT(Inputs!$B$38)*J763+SQRT(1-Inputs!$B$38)*_xlfn.NORM.S.INV(RAND())</f>
        <v>2.0474308766104876</v>
      </c>
      <c r="V763" s="23">
        <f ca="1">SQRT(Inputs!$B$38)*K763+SQRT(1-Inputs!$B$38)*_xlfn.NORM.S.INV(RAND())</f>
        <v>1.8626233246992532</v>
      </c>
      <c r="W763" s="23">
        <f ca="1">SQRT(Inputs!$B$38)*L763+SQRT(1-Inputs!$B$38)*_xlfn.NORM.S.INV(RAND())</f>
        <v>0.98197126870251394</v>
      </c>
      <c r="X763" s="23">
        <f ca="1">SQRT(Inputs!$B$38)*M763+SQRT(1-Inputs!$B$38)*_xlfn.NORM.S.INV(RAND())</f>
        <v>0.73298659396685584</v>
      </c>
      <c r="Y763" s="23">
        <f ca="1">SQRT(Inputs!$B$38)*C763+SQRT(1-Inputs!$B$38)*_xlfn.NORM.S.INV(RAND())</f>
        <v>0.45352225683145481</v>
      </c>
      <c r="Z763" s="23">
        <f ca="1">SQRT(Inputs!$B$38)*D763+SQRT(1-Inputs!$B$38)*_xlfn.NORM.S.INV(RAND())</f>
        <v>-0.83135060575255537</v>
      </c>
      <c r="AA763" s="23">
        <f ca="1">SQRT(Inputs!$B$38)*E763+SQRT(1-Inputs!$B$38)*_xlfn.NORM.S.INV(RAND())</f>
        <v>1.2276866219908367E-2</v>
      </c>
      <c r="AB763" s="23">
        <f ca="1">SQRT(Inputs!$B$38)*F763+SQRT(1-Inputs!$B$38)*_xlfn.NORM.S.INV(RAND())</f>
        <v>-0.84628539442111361</v>
      </c>
      <c r="AC763" s="23">
        <f ca="1">SQRT(Inputs!$B$38)*G763+SQRT(1-Inputs!$B$38)*_xlfn.NORM.S.INV(RAND())</f>
        <v>-0.56356289852219354</v>
      </c>
      <c r="AD763" s="23">
        <f ca="1">SQRT(Inputs!$B$38)*H763+SQRT(1-Inputs!$B$38)*_xlfn.NORM.S.INV(RAND())</f>
        <v>-0.25946483696486666</v>
      </c>
      <c r="AE763" s="23">
        <f ca="1">SQRT(Inputs!$B$38)*I763+SQRT(1-Inputs!$B$38)*_xlfn.NORM.S.INV(RAND())</f>
        <v>-0.34038216134254673</v>
      </c>
      <c r="AF763" s="23">
        <f ca="1">SQRT(Inputs!$B$38)*J763+SQRT(1-Inputs!$B$38)*_xlfn.NORM.S.INV(RAND())</f>
        <v>7.8722146135518756E-2</v>
      </c>
      <c r="AG763" s="23">
        <f ca="1">SQRT(Inputs!$B$38)*K763+SQRT(1-Inputs!$B$38)*_xlfn.NORM.S.INV(RAND())</f>
        <v>-0.66307892438784344</v>
      </c>
      <c r="AH763" s="23">
        <f ca="1">SQRT(Inputs!$B$38)*L763+SQRT(1-Inputs!$B$38)*_xlfn.NORM.S.INV(RAND())</f>
        <v>-0.99425226833729141</v>
      </c>
      <c r="AI763" s="23">
        <f ca="1">SQRT(Inputs!$B$38)*M763+SQRT(1-Inputs!$B$38)*_xlfn.NORM.S.INV(RAND())</f>
        <v>0.33997833569322022</v>
      </c>
      <c r="AJ763" s="23">
        <f ca="1">SQRT(Inputs!$B$38)*C763+SQRT(1-Inputs!$B$38)*_xlfn.NORM.S.INV(RAND())</f>
        <v>-2.6704159749148064</v>
      </c>
      <c r="AK763" s="23">
        <f ca="1">SQRT(Inputs!$B$38)*D763+SQRT(1-Inputs!$B$38)*_xlfn.NORM.S.INV(RAND())</f>
        <v>-0.61766907237128255</v>
      </c>
      <c r="AL763" s="23">
        <f ca="1">SQRT(Inputs!$B$38)*E763+SQRT(1-Inputs!$B$38)*_xlfn.NORM.S.INV(RAND())</f>
        <v>0.98665962953904462</v>
      </c>
      <c r="AM763" s="23">
        <f ca="1">SQRT(Inputs!$B$38)*F763+SQRT(1-Inputs!$B$38)*_xlfn.NORM.S.INV(RAND())</f>
        <v>-0.75504275666235809</v>
      </c>
      <c r="AN763" s="23">
        <f ca="1">SQRT(Inputs!$B$38)*G763+SQRT(1-Inputs!$B$38)*_xlfn.NORM.S.INV(RAND())</f>
        <v>-0.72823446268097647</v>
      </c>
      <c r="AO763" s="23">
        <f ca="1">SQRT(Inputs!$B$38)*H763+SQRT(1-Inputs!$B$38)*_xlfn.NORM.S.INV(RAND())</f>
        <v>1.0546886504790978</v>
      </c>
      <c r="AP763" s="23">
        <f ca="1">SQRT(Inputs!$B$38)*I763+SQRT(1-Inputs!$B$38)*_xlfn.NORM.S.INV(RAND())</f>
        <v>-0.24429633395400074</v>
      </c>
      <c r="AQ763" s="23">
        <f ca="1">SQRT(Inputs!$B$38)*J763+SQRT(1-Inputs!$B$38)*_xlfn.NORM.S.INV(RAND())</f>
        <v>1.1999831598634731</v>
      </c>
      <c r="AR763" s="23">
        <f ca="1">SQRT(Inputs!$B$38)*K763+SQRT(1-Inputs!$B$38)*_xlfn.NORM.S.INV(RAND())</f>
        <v>0.29687756562948064</v>
      </c>
      <c r="AS763" s="23">
        <f ca="1">SQRT(Inputs!$B$38)*L763+SQRT(1-Inputs!$B$38)*_xlfn.NORM.S.INV(RAND())</f>
        <v>0.83134950898370119</v>
      </c>
      <c r="AT763" s="23">
        <f ca="1">SQRT(Inputs!$B$38)*M763+SQRT(1-Inputs!$B$38)*_xlfn.NORM.S.INV(RAND())</f>
        <v>1.4885027321325897</v>
      </c>
      <c r="AU763" s="15">
        <f ca="1">Inputs!$B$6*EXP($B$8-0.5*C$5^2+C$5*N763)</f>
        <v>3493.9710371304104</v>
      </c>
      <c r="AV763" s="15">
        <f t="shared" ca="1" si="401"/>
        <v>4094.6722311835579</v>
      </c>
      <c r="AW763" s="15">
        <f t="shared" ca="1" si="402"/>
        <v>4856.2841575211023</v>
      </c>
      <c r="AX763" s="15">
        <f t="shared" ca="1" si="403"/>
        <v>5965.754393034802</v>
      </c>
      <c r="AY763" s="15">
        <f t="shared" ca="1" si="404"/>
        <v>7137.6131405592805</v>
      </c>
      <c r="AZ763" s="15">
        <f t="shared" ca="1" si="405"/>
        <v>8285.2920166338354</v>
      </c>
      <c r="BA763" s="15">
        <f t="shared" ca="1" si="406"/>
        <v>10164.816078650996</v>
      </c>
      <c r="BB763" s="15">
        <f t="shared" ca="1" si="407"/>
        <v>15278.350767340724</v>
      </c>
      <c r="BC763" s="15">
        <f t="shared" ca="1" si="408"/>
        <v>22397.934474211517</v>
      </c>
      <c r="BD763" s="15">
        <f t="shared" ca="1" si="409"/>
        <v>30079.197134430131</v>
      </c>
      <c r="BE763" s="15">
        <f t="shared" ca="1" si="410"/>
        <v>39402.873034270764</v>
      </c>
      <c r="BF763" s="15">
        <f ca="1">Inputs!$B$13*EXP($B$9-0.5*C$6^2+C$6*Y763)</f>
        <v>15132.181363558608</v>
      </c>
      <c r="BG763" s="15">
        <f t="shared" ca="1" si="411"/>
        <v>15873.162293307172</v>
      </c>
      <c r="BH763" s="15">
        <f t="shared" ca="1" si="412"/>
        <v>19433.615413489795</v>
      </c>
      <c r="BI763" s="15">
        <f t="shared" ca="1" si="413"/>
        <v>20884.172697523794</v>
      </c>
      <c r="BJ763" s="15">
        <f t="shared" ca="1" si="414"/>
        <v>23605.039206109941</v>
      </c>
      <c r="BK763" s="15">
        <f t="shared" ca="1" si="415"/>
        <v>27965.202971170303</v>
      </c>
      <c r="BL763" s="15">
        <f t="shared" ca="1" si="416"/>
        <v>32869.52645441192</v>
      </c>
      <c r="BM763" s="15">
        <f t="shared" ca="1" si="417"/>
        <v>40800.807319948057</v>
      </c>
      <c r="BN763" s="15">
        <f t="shared" ca="1" si="418"/>
        <v>46346.861896036629</v>
      </c>
      <c r="BO763" s="15">
        <f t="shared" ca="1" si="419"/>
        <v>50801.112026009636</v>
      </c>
      <c r="BP763" s="15">
        <f t="shared" ca="1" si="420"/>
        <v>64982.057671632683</v>
      </c>
      <c r="BQ763" s="15">
        <f ca="1">Inputs!$B$20*EXP($B$10-0.5*C$7^2+C$7*AJ763)</f>
        <v>1663.6651495609831</v>
      </c>
      <c r="BR763" s="15">
        <f t="shared" ca="1" si="421"/>
        <v>1855.2978650742207</v>
      </c>
      <c r="BS763" s="15">
        <f t="shared" ca="1" si="422"/>
        <v>3372.9376404955519</v>
      </c>
      <c r="BT763" s="15">
        <f t="shared" ca="1" si="423"/>
        <v>3814.8942990392984</v>
      </c>
      <c r="BU763" s="15">
        <f t="shared" ca="1" si="424"/>
        <v>4432.8269145065169</v>
      </c>
      <c r="BV763" s="15">
        <f t="shared" ca="1" si="425"/>
        <v>7821.5885117152011</v>
      </c>
      <c r="BW763" s="15">
        <f t="shared" ca="1" si="426"/>
        <v>10364.586845395394</v>
      </c>
      <c r="BX763" s="15">
        <f t="shared" ca="1" si="427"/>
        <v>18439.139939513163</v>
      </c>
      <c r="BY763" s="15">
        <f t="shared" ca="1" si="428"/>
        <v>27346.350129743136</v>
      </c>
      <c r="BZ763" s="15">
        <f t="shared" ca="1" si="429"/>
        <v>44706.810031340472</v>
      </c>
      <c r="CA763" s="15">
        <f t="shared" ca="1" si="430"/>
        <v>81814.5594038649</v>
      </c>
      <c r="CB763" s="15">
        <f ca="1">(AU763*DCF!C$10-DCF!C$5*MAX(AU763*DCF!C$10,0)-MAX(AU763-Inputs!$B$6,0)/Inputs!$B$10)*DCF!C$6</f>
        <v>897.28361240222273</v>
      </c>
      <c r="CC763" s="15">
        <f ca="1">(AV763*DCF!D$10-DCF!D$5*MAX(AV763*DCF!D$10,0)-MAX(AV763-AU763,0)/Inputs!$B$10)*DCF!D$6</f>
        <v>851.58335115443083</v>
      </c>
      <c r="CD763" s="15">
        <f ca="1">(AW763*DCF!E$10-DCF!E$5*MAX(AW763*DCF!E$10,0)-MAX(AW763-AV763,0)/Inputs!$B$10)*DCF!E$6</f>
        <v>949.69216099549806</v>
      </c>
      <c r="CE763" s="15">
        <f ca="1">(AX763*DCF!F$10-DCF!F$5*MAX(AX763*DCF!F$10,0)-MAX(AX763-AW763,0)/Inputs!$B$10)*DCF!F$6</f>
        <v>1071.4614274595344</v>
      </c>
      <c r="CF763" s="15">
        <f ca="1">(AY763*DCF!G$10-DCF!G$5*MAX(AY763*DCF!G$10,0)-MAX(AY763-AX763,0)/Inputs!$B$10)*DCF!G$6</f>
        <v>1245.3812273997005</v>
      </c>
      <c r="CG763" s="15">
        <f ca="1">(AZ763*DCF!H$10-DCF!H$5*MAX(AZ763*DCF!H$10,0)-MAX(AZ763-AY763,0)/Inputs!$B$10)*DCF!H$6</f>
        <v>1404.8044286083518</v>
      </c>
      <c r="CH763" s="15">
        <f ca="1">(BA763*DCF!I$10-DCF!I$5*MAX(BA763*DCF!I$10,0)-MAX(BA763-AZ763,0)/Inputs!$B$10)*DCF!I$6</f>
        <v>1548.433285207243</v>
      </c>
      <c r="CI763" s="15">
        <f ca="1">(BB763*DCF!J$10-DCF!J$5*MAX(BB763*DCF!J$10,0)-MAX(BB763-BA763,0)/Inputs!$B$10)*DCF!J$6</f>
        <v>1846.9285246219792</v>
      </c>
      <c r="CJ763" s="15">
        <f ca="1">(BC763*DCF!K$10-DCF!K$5*MAX(BC763*DCF!K$10,0)-MAX(BC763-BB763,0)/Inputs!$B$10)*DCF!K$6</f>
        <v>2609.0743984653309</v>
      </c>
      <c r="CK763" s="15">
        <f ca="1">(BD763*DCF!L$10-DCF!L$5*MAX(BD763*DCF!L$10,0)-MAX(BD763-BC763,0)/Inputs!$B$10)*DCF!L$6</f>
        <v>3543.2032804498735</v>
      </c>
      <c r="CL763" s="15">
        <f ca="1">(BE763*DCF!M$10-DCF!M$5*MAX(BE763*DCF!M$10,0)-MAX(BE763-BD763,0)/Inputs!$B$10)*DCF!M$6</f>
        <v>4446.442314882127</v>
      </c>
      <c r="CM763" s="15">
        <f ca="1">(BF763*DCF!C$28-DCF!C$5*MAX(BF763*DCF!C$28,0)-MAX(BF763-Inputs!$B$13,0)/Inputs!$B$17)*DCF!C$6</f>
        <v>3753.3045541244624</v>
      </c>
      <c r="CN763" s="15">
        <f ca="1">(BG763*DCF!D$28-DCF!D$5*MAX(BG763*DCF!D$28,0)-MAX(BG763-BF763,0)/Inputs!$B$17)*DCF!D$6</f>
        <v>4516.9271849724</v>
      </c>
      <c r="CO763" s="15">
        <f ca="1">(BH763*DCF!E$28-DCF!E$5*MAX(BH763*DCF!E$28,0)-MAX(BH763-BG763,0)/Inputs!$B$17)*DCF!E$6</f>
        <v>4802.229627548084</v>
      </c>
      <c r="CP763" s="15">
        <f ca="1">(BI763*DCF!F$28-DCF!F$5*MAX(BI763*DCF!F$28,0)-MAX(BI763-BH763,0)/Inputs!$B$17)*DCF!F$6</f>
        <v>5405.4058988914403</v>
      </c>
      <c r="CQ763" s="15">
        <f ca="1">(BJ763*DCF!G$28-DCF!G$5*MAX(BJ763*DCF!G$28,0)-MAX(BJ763-BI763,0)/Inputs!$B$17)*DCF!G$6</f>
        <v>5666.8836450765457</v>
      </c>
      <c r="CR763" s="15">
        <f ca="1">(BK763*DCF!H$28-DCF!H$5*MAX(BK763*DCF!H$28,0)-MAX(BK763-BJ763,0)/Inputs!$B$17)*DCF!H$6</f>
        <v>6238.6561398405256</v>
      </c>
      <c r="CS763" s="15">
        <f ca="1">(BL763*DCF!I$28-DCF!I$5*MAX(BL763*DCF!I$28,0)-MAX(BL763-BK763,0)/Inputs!$B$17)*DCF!I$6</f>
        <v>7025.4482009190224</v>
      </c>
      <c r="CT763" s="15">
        <f ca="1">(BM763*DCF!J$28-DCF!J$5*MAX(BM763*DCF!J$28,0)-MAX(BM763-BL763,0)/Inputs!$B$17)*DCF!J$6</f>
        <v>8050.3441159880331</v>
      </c>
      <c r="CU763" s="15">
        <f ca="1">(BN763*DCF!K$28-DCF!K$5*MAX(BN763*DCF!K$28,0)-MAX(BN763-BM763,0)/Inputs!$B$17)*DCF!K$6</f>
        <v>9108.3623220613208</v>
      </c>
      <c r="CV763" s="15">
        <f ca="1">(BO763*DCF!L$28-DCF!L$5*MAX(BO763*DCF!L$28,0)-MAX(BO763-BN763,0)/Inputs!$B$17)*DCF!L$6</f>
        <v>9631.8823285023227</v>
      </c>
      <c r="CW763" s="15">
        <f ca="1">(BP763*DCF!M$28-DCF!M$5*MAX(BP763*DCF!M$28,0)-MAX(BP763-BO763,0)/Inputs!$B$17)*DCF!M$6</f>
        <v>10744.104463375766</v>
      </c>
      <c r="CX763" s="15">
        <f ca="1">(BQ763*DCF!C$46-DCF!C$5*MAX(BQ763*DCF!C$46,0)-MAX(BQ763-Inputs!$B$20,0)/Inputs!$B$24)*DCF!C$6</f>
        <v>-384.21827934433787</v>
      </c>
      <c r="CY763" s="15">
        <f ca="1">(BR763*DCF!D$46-DCF!D$5*MAX(BR763*DCF!D$46,0)-MAX(BR763-BQ763,0)/Inputs!$B$24)*DCF!D$6</f>
        <v>-398.42416847619893</v>
      </c>
      <c r="CZ763" s="15">
        <f ca="1">(BS763*DCF!E$46-DCF!E$5*MAX(BS763*DCF!E$46,0)-MAX(BS763-BR763,0)/Inputs!$B$24)*DCF!E$6</f>
        <v>-997.06756822253828</v>
      </c>
      <c r="DA763" s="15">
        <f ca="1">(BT763*DCF!F$46-DCF!F$5*MAX(BT763*DCF!F$46,0)-MAX(BT763-BS763,0)/Inputs!$B$24)*DCF!F$6</f>
        <v>-438.75511314923887</v>
      </c>
      <c r="DB763" s="15">
        <f ca="1">(BU763*DCF!G$46-DCF!G$5*MAX(BU763*DCF!G$46,0)-MAX(BU763-BT763,0)/Inputs!$B$24)*DCF!G$6</f>
        <v>-356.9718621928435</v>
      </c>
      <c r="DC763" s="15">
        <f ca="1">(BV763*DCF!H$46-DCF!H$5*MAX(BV763*DCF!H$46,0)-MAX(BV763-BU763,0)/Inputs!$B$24)*DCF!H$6</f>
        <v>-1053.0369030458046</v>
      </c>
      <c r="DD763" s="15">
        <f ca="1">(BW763*DCF!I$46-DCF!I$5*MAX(BW763*DCF!I$46,0)-MAX(BW763-BV763,0)/Inputs!$B$24)*DCF!I$6</f>
        <v>-490.62229410568847</v>
      </c>
      <c r="DE763" s="15">
        <f ca="1">(BX763*DCF!J$46-DCF!J$5*MAX(BX763*DCF!J$46,0)-MAX(BX763-BW763,0)/Inputs!$B$24)*DCF!J$6</f>
        <v>-1367.7686458873586</v>
      </c>
      <c r="DF763" s="15">
        <f ca="1">(BY763*DCF!K$46-DCF!K$5*MAX(BY763*DCF!K$46,0)-MAX(BY763-BX763,0)/Inputs!$B$24)*DCF!K$6</f>
        <v>-619.91453057470278</v>
      </c>
      <c r="DG763" s="15">
        <f ca="1">(BZ763*DCF!L$46-DCF!L$5*MAX(BZ763*DCF!L$46,0)-MAX(BZ763-BY763,0)/Inputs!$B$24)*DCF!L$6</f>
        <v>-838.3546367083851</v>
      </c>
      <c r="DH763" s="15">
        <f ca="1">(CA763*DCF!M$46-DCF!M$5*MAX(CA763*DCF!M$46,0)-MAX(CA763-BZ763,0)/Inputs!$B$24)*DCF!M$6</f>
        <v>-1343.6647301761986</v>
      </c>
      <c r="DI763" s="15">
        <f ca="1">SUM(CB763:CL763)+BE763*DCF!M$10*(1+Inputs!$B$30)*(1-Inputs!$B$33)*(1-Inputs!$B$30/Inputs!$B$31)/(Inputs!$B$29-Inputs!$B$30)*DCF!M$6</f>
        <v>130073.00471507618</v>
      </c>
      <c r="DJ763" s="15">
        <f ca="1">SUM(CM763:CW763)+BP763*DCF!M$28*(1+Inputs!$B$30)*(1-Inputs!$B$33)*(1-Inputs!$B$30/Inputs!$B$31)/(Inputs!$B$29-Inputs!$B$30)*DCF!M$6</f>
        <v>316071.44954651012</v>
      </c>
      <c r="DK763" s="15">
        <f ca="1">SUM(CX763:DH763)+CA763*DCF!M$46*(1+Inputs!$B$30)*(1-Inputs!$B$33)*(1-Inputs!$B$30/Inputs!$B$31)/(Inputs!$B$29-Inputs!$B$30)*DCF!M$6</f>
        <v>118206.20166061789</v>
      </c>
      <c r="DM763" s="15">
        <f ca="1">DI763+DJ763+DK763+Inputs!$B$34+Inputs!$B$36-Inputs!$B$35</f>
        <v>641201.65592220426</v>
      </c>
    </row>
    <row r="764" spans="1:117" x14ac:dyDescent="0.75">
      <c r="A764" s="11">
        <v>751</v>
      </c>
      <c r="C764" s="23">
        <f t="shared" ref="C764:M773" ca="1" si="435">_xlfn.NORM.S.INV(RAND())</f>
        <v>-0.46008371193275294</v>
      </c>
      <c r="D764" s="23">
        <f t="shared" ca="1" si="435"/>
        <v>1.6569890783403867</v>
      </c>
      <c r="E764" s="23">
        <f t="shared" ca="1" si="435"/>
        <v>-1.1073519130200664</v>
      </c>
      <c r="F764" s="23">
        <f t="shared" ca="1" si="435"/>
        <v>-1.4870059752689344</v>
      </c>
      <c r="G764" s="23">
        <f t="shared" ca="1" si="435"/>
        <v>0.98122671088003566</v>
      </c>
      <c r="H764" s="23">
        <f t="shared" ca="1" si="435"/>
        <v>0.56179394097884072</v>
      </c>
      <c r="I764" s="23">
        <f t="shared" ca="1" si="435"/>
        <v>2.4896774989597296E-2</v>
      </c>
      <c r="J764" s="23">
        <f t="shared" ca="1" si="435"/>
        <v>-2.0130990335489667</v>
      </c>
      <c r="K764" s="23">
        <f t="shared" ca="1" si="435"/>
        <v>0.11451214593532806</v>
      </c>
      <c r="L764" s="23">
        <f t="shared" ca="1" si="435"/>
        <v>0.83459048223391119</v>
      </c>
      <c r="M764" s="23">
        <f t="shared" ca="1" si="435"/>
        <v>-0.29021687324454759</v>
      </c>
      <c r="N764" s="23">
        <f ca="1">SQRT(Inputs!$B$38)*C764+SQRT(1-Inputs!$B$38)*_xlfn.NORM.S.INV(RAND())</f>
        <v>0.58477092688232857</v>
      </c>
      <c r="O764" s="23">
        <f ca="1">SQRT(Inputs!$B$38)*D764+SQRT(1-Inputs!$B$38)*_xlfn.NORM.S.INV(RAND())</f>
        <v>0.60597240956071596</v>
      </c>
      <c r="P764" s="23">
        <f ca="1">SQRT(Inputs!$B$38)*E764+SQRT(1-Inputs!$B$38)*_xlfn.NORM.S.INV(RAND())</f>
        <v>-1.118295309630307</v>
      </c>
      <c r="Q764" s="23">
        <f ca="1">SQRT(Inputs!$B$38)*F764+SQRT(1-Inputs!$B$38)*_xlfn.NORM.S.INV(RAND())</f>
        <v>-0.55665417599337275</v>
      </c>
      <c r="R764" s="23">
        <f ca="1">SQRT(Inputs!$B$38)*G764+SQRT(1-Inputs!$B$38)*_xlfn.NORM.S.INV(RAND())</f>
        <v>0.74552366761664191</v>
      </c>
      <c r="S764" s="23">
        <f ca="1">SQRT(Inputs!$B$38)*H764+SQRT(1-Inputs!$B$38)*_xlfn.NORM.S.INV(RAND())</f>
        <v>-0.8732624224464155</v>
      </c>
      <c r="T764" s="23">
        <f ca="1">SQRT(Inputs!$B$38)*I764+SQRT(1-Inputs!$B$38)*_xlfn.NORM.S.INV(RAND())</f>
        <v>-0.705238720843541</v>
      </c>
      <c r="U764" s="23">
        <f ca="1">SQRT(Inputs!$B$38)*J764+SQRT(1-Inputs!$B$38)*_xlfn.NORM.S.INV(RAND())</f>
        <v>-0.39774090317242106</v>
      </c>
      <c r="V764" s="23">
        <f ca="1">SQRT(Inputs!$B$38)*K764+SQRT(1-Inputs!$B$38)*_xlfn.NORM.S.INV(RAND())</f>
        <v>1.2209143811529561</v>
      </c>
      <c r="W764" s="23">
        <f ca="1">SQRT(Inputs!$B$38)*L764+SQRT(1-Inputs!$B$38)*_xlfn.NORM.S.INV(RAND())</f>
        <v>0.28189637322027944</v>
      </c>
      <c r="X764" s="23">
        <f ca="1">SQRT(Inputs!$B$38)*M764+SQRT(1-Inputs!$B$38)*_xlfn.NORM.S.INV(RAND())</f>
        <v>-1.2104831803133103</v>
      </c>
      <c r="Y764" s="23">
        <f ca="1">SQRT(Inputs!$B$38)*C764+SQRT(1-Inputs!$B$38)*_xlfn.NORM.S.INV(RAND())</f>
        <v>-0.18869634285351922</v>
      </c>
      <c r="Z764" s="23">
        <f ca="1">SQRT(Inputs!$B$38)*D764+SQRT(1-Inputs!$B$38)*_xlfn.NORM.S.INV(RAND())</f>
        <v>1.1940671796371956</v>
      </c>
      <c r="AA764" s="23">
        <f ca="1">SQRT(Inputs!$B$38)*E764+SQRT(1-Inputs!$B$38)*_xlfn.NORM.S.INV(RAND())</f>
        <v>-1.1091107439070489</v>
      </c>
      <c r="AB764" s="23">
        <f ca="1">SQRT(Inputs!$B$38)*F764+SQRT(1-Inputs!$B$38)*_xlfn.NORM.S.INV(RAND())</f>
        <v>-0.30906714286170367</v>
      </c>
      <c r="AC764" s="23">
        <f ca="1">SQRT(Inputs!$B$38)*G764+SQRT(1-Inputs!$B$38)*_xlfn.NORM.S.INV(RAND())</f>
        <v>-0.2565009424182354</v>
      </c>
      <c r="AD764" s="23">
        <f ca="1">SQRT(Inputs!$B$38)*H764+SQRT(1-Inputs!$B$38)*_xlfn.NORM.S.INV(RAND())</f>
        <v>0.28658970421146324</v>
      </c>
      <c r="AE764" s="23">
        <f ca="1">SQRT(Inputs!$B$38)*I764+SQRT(1-Inputs!$B$38)*_xlfn.NORM.S.INV(RAND())</f>
        <v>0.31307647956582685</v>
      </c>
      <c r="AF764" s="23">
        <f ca="1">SQRT(Inputs!$B$38)*J764+SQRT(1-Inputs!$B$38)*_xlfn.NORM.S.INV(RAND())</f>
        <v>-1.3204783388680261</v>
      </c>
      <c r="AG764" s="23">
        <f ca="1">SQRT(Inputs!$B$38)*K764+SQRT(1-Inputs!$B$38)*_xlfn.NORM.S.INV(RAND())</f>
        <v>-1.4707846849257822</v>
      </c>
      <c r="AH764" s="23">
        <f ca="1">SQRT(Inputs!$B$38)*L764+SQRT(1-Inputs!$B$38)*_xlfn.NORM.S.INV(RAND())</f>
        <v>0.28972599322891945</v>
      </c>
      <c r="AI764" s="23">
        <f ca="1">SQRT(Inputs!$B$38)*M764+SQRT(1-Inputs!$B$38)*_xlfn.NORM.S.INV(RAND())</f>
        <v>-1.0192919736941377</v>
      </c>
      <c r="AJ764" s="23">
        <f ca="1">SQRT(Inputs!$B$38)*C764+SQRT(1-Inputs!$B$38)*_xlfn.NORM.S.INV(RAND())</f>
        <v>-1.0910568120544326</v>
      </c>
      <c r="AK764" s="23">
        <f ca="1">SQRT(Inputs!$B$38)*D764+SQRT(1-Inputs!$B$38)*_xlfn.NORM.S.INV(RAND())</f>
        <v>0.15364127547532869</v>
      </c>
      <c r="AL764" s="23">
        <f ca="1">SQRT(Inputs!$B$38)*E764+SQRT(1-Inputs!$B$38)*_xlfn.NORM.S.INV(RAND())</f>
        <v>0.28925260401645803</v>
      </c>
      <c r="AM764" s="23">
        <f ca="1">SQRT(Inputs!$B$38)*F764+SQRT(1-Inputs!$B$38)*_xlfn.NORM.S.INV(RAND())</f>
        <v>-1.5380853688069911</v>
      </c>
      <c r="AN764" s="23">
        <f ca="1">SQRT(Inputs!$B$38)*G764+SQRT(1-Inputs!$B$38)*_xlfn.NORM.S.INV(RAND())</f>
        <v>-7.4676408634417601E-2</v>
      </c>
      <c r="AO764" s="23">
        <f ca="1">SQRT(Inputs!$B$38)*H764+SQRT(1-Inputs!$B$38)*_xlfn.NORM.S.INV(RAND())</f>
        <v>0.95339754292265366</v>
      </c>
      <c r="AP764" s="23">
        <f ca="1">SQRT(Inputs!$B$38)*I764+SQRT(1-Inputs!$B$38)*_xlfn.NORM.S.INV(RAND())</f>
        <v>0.761740963923631</v>
      </c>
      <c r="AQ764" s="23">
        <f ca="1">SQRT(Inputs!$B$38)*J764+SQRT(1-Inputs!$B$38)*_xlfn.NORM.S.INV(RAND())</f>
        <v>0.38618903296426677</v>
      </c>
      <c r="AR764" s="23">
        <f ca="1">SQRT(Inputs!$B$38)*K764+SQRT(1-Inputs!$B$38)*_xlfn.NORM.S.INV(RAND())</f>
        <v>-0.23863367924424161</v>
      </c>
      <c r="AS764" s="23">
        <f ca="1">SQRT(Inputs!$B$38)*L764+SQRT(1-Inputs!$B$38)*_xlfn.NORM.S.INV(RAND())</f>
        <v>1.3850706552669356</v>
      </c>
      <c r="AT764" s="23">
        <f ca="1">SQRT(Inputs!$B$38)*M764+SQRT(1-Inputs!$B$38)*_xlfn.NORM.S.INV(RAND())</f>
        <v>-1.0875571207067001</v>
      </c>
      <c r="AU764" s="15">
        <f ca="1">Inputs!$B$6*EXP($B$8-0.5*C$5^2+C$5*N764)</f>
        <v>5454.9082815245101</v>
      </c>
      <c r="AV764" s="15">
        <f t="shared" ca="1" si="401"/>
        <v>7258.6657102545878</v>
      </c>
      <c r="AW764" s="15">
        <f t="shared" ca="1" si="402"/>
        <v>7611.4574842401062</v>
      </c>
      <c r="AX764" s="15">
        <f t="shared" ca="1" si="403"/>
        <v>8668.5213642969557</v>
      </c>
      <c r="AY764" s="15">
        <f t="shared" ca="1" si="404"/>
        <v>11557.54859594254</v>
      </c>
      <c r="AZ764" s="15">
        <f t="shared" ca="1" si="405"/>
        <v>12839.220307174066</v>
      </c>
      <c r="BA764" s="15">
        <f t="shared" ca="1" si="406"/>
        <v>14593.989462640437</v>
      </c>
      <c r="BB764" s="15">
        <f t="shared" ca="1" si="407"/>
        <v>17169.479236755014</v>
      </c>
      <c r="BC764" s="15">
        <f t="shared" ca="1" si="408"/>
        <v>23658.469079233968</v>
      </c>
      <c r="BD764" s="15">
        <f t="shared" ca="1" si="409"/>
        <v>29758.230239890567</v>
      </c>
      <c r="BE764" s="15">
        <f t="shared" ca="1" si="410"/>
        <v>32658.293155604686</v>
      </c>
      <c r="BF764" s="15">
        <f ca="1">Inputs!$B$13*EXP($B$9-0.5*C$6^2+C$6*Y764)</f>
        <v>13323.179502696987</v>
      </c>
      <c r="BG764" s="15">
        <f t="shared" ca="1" si="411"/>
        <v>20141.343208627921</v>
      </c>
      <c r="BH764" s="15">
        <f t="shared" ca="1" si="412"/>
        <v>20474.059450070796</v>
      </c>
      <c r="BI764" s="15">
        <f t="shared" ca="1" si="413"/>
        <v>23898.944835487691</v>
      </c>
      <c r="BJ764" s="15">
        <f t="shared" ca="1" si="414"/>
        <v>28235.062259382765</v>
      </c>
      <c r="BK764" s="15">
        <f t="shared" ca="1" si="415"/>
        <v>36031.984044952595</v>
      </c>
      <c r="BL764" s="15">
        <f t="shared" ca="1" si="416"/>
        <v>46093.629811777726</v>
      </c>
      <c r="BM764" s="15">
        <f t="shared" ca="1" si="417"/>
        <v>48086.975114634588</v>
      </c>
      <c r="BN764" s="15">
        <f t="shared" ca="1" si="418"/>
        <v>49584.136293790951</v>
      </c>
      <c r="BO764" s="15">
        <f t="shared" ca="1" si="419"/>
        <v>63097.777228669693</v>
      </c>
      <c r="BP764" s="15">
        <f t="shared" ca="1" si="420"/>
        <v>69191.504653546232</v>
      </c>
      <c r="BQ764" s="15">
        <f ca="1">Inputs!$B$20*EXP($B$10-0.5*C$7^2+C$7*AJ764)</f>
        <v>2913.0319428607013</v>
      </c>
      <c r="BR764" s="15">
        <f t="shared" ca="1" si="421"/>
        <v>4150.253265057514</v>
      </c>
      <c r="BS764" s="15">
        <f t="shared" ca="1" si="422"/>
        <v>6175.6296463226463</v>
      </c>
      <c r="BT764" s="15">
        <f t="shared" ca="1" si="423"/>
        <v>5687.793632759448</v>
      </c>
      <c r="BU764" s="15">
        <f t="shared" ca="1" si="424"/>
        <v>7741.444625125202</v>
      </c>
      <c r="BV764" s="15">
        <f t="shared" ca="1" si="425"/>
        <v>13351.353059622597</v>
      </c>
      <c r="BW764" s="15">
        <f t="shared" ca="1" si="426"/>
        <v>21890.483064644071</v>
      </c>
      <c r="BX764" s="15">
        <f t="shared" ca="1" si="427"/>
        <v>33081.956119618197</v>
      </c>
      <c r="BY764" s="15">
        <f t="shared" ca="1" si="428"/>
        <v>44284.687151571845</v>
      </c>
      <c r="BZ764" s="15">
        <f t="shared" ca="1" si="429"/>
        <v>80155.972996179902</v>
      </c>
      <c r="CA764" s="15">
        <f t="shared" ca="1" si="430"/>
        <v>92808.28418121599</v>
      </c>
      <c r="CB764" s="15">
        <f ca="1">(AU764*DCF!C$10-DCF!C$5*MAX(AU764*DCF!C$10,0)-MAX(AU764-Inputs!$B$6,0)/Inputs!$B$10)*DCF!C$6</f>
        <v>1039.5614867957097</v>
      </c>
      <c r="CC764" s="15">
        <f ca="1">(AV764*DCF!D$10-DCF!D$5*MAX(AV764*DCF!D$10,0)-MAX(AV764-AU764,0)/Inputs!$B$10)*DCF!D$6</f>
        <v>1329.4515497182308</v>
      </c>
      <c r="CD764" s="15">
        <f ca="1">(AW764*DCF!E$10-DCF!E$5*MAX(AW764*DCF!E$10,0)-MAX(AW764-AV764,0)/Inputs!$B$10)*DCF!E$6</f>
        <v>1677.9010517047691</v>
      </c>
      <c r="CE764" s="15">
        <f ca="1">(AX764*DCF!F$10-DCF!F$5*MAX(AX764*DCF!F$10,0)-MAX(AX764-AW764,0)/Inputs!$B$10)*DCF!F$6</f>
        <v>1672.3756131963005</v>
      </c>
      <c r="CF764" s="15">
        <f ca="1">(AY764*DCF!G$10-DCF!G$5*MAX(AY764*DCF!G$10,0)-MAX(AY764-AX764,0)/Inputs!$B$10)*DCF!G$6</f>
        <v>1825.9946012432301</v>
      </c>
      <c r="CG764" s="15">
        <f ca="1">(AZ764*DCF!H$10-DCF!H$5*MAX(AZ764*DCF!H$10,0)-MAX(AZ764-AY764,0)/Inputs!$B$10)*DCF!H$6</f>
        <v>2265.1600426459413</v>
      </c>
      <c r="CH764" s="15">
        <f ca="1">(BA764*DCF!I$10-DCF!I$5*MAX(BA764*DCF!I$10,0)-MAX(BA764-AZ764,0)/Inputs!$B$10)*DCF!I$6</f>
        <v>2377.9458614146506</v>
      </c>
      <c r="CI764" s="15">
        <f ca="1">(BB764*DCF!J$10-DCF!J$5*MAX(BB764*DCF!J$10,0)-MAX(BB764-BA764,0)/Inputs!$B$10)*DCF!J$6</f>
        <v>2556.0494411857358</v>
      </c>
      <c r="CJ764" s="15">
        <f ca="1">(BC764*DCF!K$10-DCF!K$5*MAX(BC764*DCF!K$10,0)-MAX(BC764-BB764,0)/Inputs!$B$10)*DCF!K$6</f>
        <v>2900.2737671845839</v>
      </c>
      <c r="CK764" s="15">
        <f ca="1">(BD764*DCF!L$10-DCF!L$5*MAX(BD764*DCF!L$10,0)-MAX(BD764-BC764,0)/Inputs!$B$10)*DCF!L$6</f>
        <v>3699.3091198929646</v>
      </c>
      <c r="CL764" s="15">
        <f ca="1">(BE764*DCF!M$10-DCF!M$5*MAX(BE764*DCF!M$10,0)-MAX(BE764-BD764,0)/Inputs!$B$10)*DCF!M$6</f>
        <v>4262.0640659543506</v>
      </c>
      <c r="CM764" s="15">
        <f ca="1">(BF764*DCF!C$28-DCF!C$5*MAX(BF764*DCF!C$28,0)-MAX(BF764-Inputs!$B$13,0)/Inputs!$B$17)*DCF!C$6</f>
        <v>3618.9923895461461</v>
      </c>
      <c r="CN764" s="15">
        <f ca="1">(BG764*DCF!D$28-DCF!D$5*MAX(BG764*DCF!D$28,0)-MAX(BG764-BF764,0)/Inputs!$B$17)*DCF!D$6</f>
        <v>4477.4631823496766</v>
      </c>
      <c r="CO764" s="15">
        <f ca="1">(BH764*DCF!E$28-DCF!E$5*MAX(BH764*DCF!E$28,0)-MAX(BH764-BG764,0)/Inputs!$B$17)*DCF!E$6</f>
        <v>5733.0444150199146</v>
      </c>
      <c r="CP764" s="15">
        <f ca="1">(BI764*DCF!F$28-DCF!F$5*MAX(BI764*DCF!F$28,0)-MAX(BI764-BH764,0)/Inputs!$B$17)*DCF!F$6</f>
        <v>5864.3794851574175</v>
      </c>
      <c r="CQ764" s="15">
        <f ca="1">(BJ764*DCF!G$28-DCF!G$5*MAX(BJ764*DCF!G$28,0)-MAX(BJ764-BI764,0)/Inputs!$B$17)*DCF!G$6</f>
        <v>6596.5090069075814</v>
      </c>
      <c r="CR764" s="15">
        <f ca="1">(BK764*DCF!H$28-DCF!H$5*MAX(BK764*DCF!H$28,0)-MAX(BK764-BJ764,0)/Inputs!$B$17)*DCF!H$6</f>
        <v>7699.6843492360331</v>
      </c>
      <c r="CS764" s="15">
        <f ca="1">(BL764*DCF!I$28-DCF!I$5*MAX(BL764*DCF!I$28,0)-MAX(BL764-BK764,0)/Inputs!$B$17)*DCF!I$6</f>
        <v>9394.9024114022595</v>
      </c>
      <c r="CT764" s="15">
        <f ca="1">(BM764*DCF!J$28-DCF!J$5*MAX(BM764*DCF!J$28,0)-MAX(BM764-BL764,0)/Inputs!$B$17)*DCF!J$6</f>
        <v>10463.086155331292</v>
      </c>
      <c r="CU764" s="15">
        <f ca="1">(BN764*DCF!K$28-DCF!K$5*MAX(BN764*DCF!K$28,0)-MAX(BN764-BM764,0)/Inputs!$B$17)*DCF!K$6</f>
        <v>10287.955905556906</v>
      </c>
      <c r="CV764" s="15">
        <f ca="1">(BO764*DCF!L$28-DCF!L$5*MAX(BO764*DCF!L$28,0)-MAX(BO764-BN764,0)/Inputs!$B$17)*DCF!L$6</f>
        <v>11060.239965903032</v>
      </c>
      <c r="CW764" s="15">
        <f ca="1">(BP764*DCF!M$28-DCF!M$5*MAX(BP764*DCF!M$28,0)-MAX(BP764-BO764,0)/Inputs!$B$17)*DCF!M$6</f>
        <v>12381.455898338907</v>
      </c>
      <c r="CX764" s="15">
        <f ca="1">(BQ764*DCF!C$46-DCF!C$5*MAX(BQ764*DCF!C$46,0)-MAX(BQ764-Inputs!$B$20,0)/Inputs!$B$24)*DCF!C$6</f>
        <v>-672.7556450024714</v>
      </c>
      <c r="CY764" s="15">
        <f ca="1">(BR764*DCF!D$46-DCF!D$5*MAX(BR764*DCF!D$46,0)-MAX(BR764-BQ764,0)/Inputs!$B$24)*DCF!D$6</f>
        <v>-1236.2635155000319</v>
      </c>
      <c r="CZ764" s="15">
        <f ca="1">(BS764*DCF!E$46-DCF!E$5*MAX(BS764*DCF!E$46,0)-MAX(BS764-BR764,0)/Inputs!$B$24)*DCF!E$6</f>
        <v>-1528.6265700204417</v>
      </c>
      <c r="DA764" s="15">
        <f ca="1">(BT764*DCF!F$46-DCF!F$5*MAX(BT764*DCF!F$46,0)-MAX(BT764-BS764,0)/Inputs!$B$24)*DCF!F$6</f>
        <v>-414.22109331209515</v>
      </c>
      <c r="DB764" s="15">
        <f ca="1">(BU764*DCF!G$46-DCF!G$5*MAX(BU764*DCF!G$46,0)-MAX(BU764-BT764,0)/Inputs!$B$24)*DCF!G$6</f>
        <v>-951.21452060479908</v>
      </c>
      <c r="DC764" s="15">
        <f ca="1">(BV764*DCF!H$46-DCF!H$5*MAX(BV764*DCF!H$46,0)-MAX(BV764-BU764,0)/Inputs!$B$24)*DCF!H$6</f>
        <v>-1743.2446735408068</v>
      </c>
      <c r="DD764" s="15">
        <f ca="1">(BW764*DCF!I$46-DCF!I$5*MAX(BW764*DCF!I$46,0)-MAX(BW764-BV764,0)/Inputs!$B$24)*DCF!I$6</f>
        <v>-1945.6846930310442</v>
      </c>
      <c r="DE764" s="15">
        <f ca="1">(BX764*DCF!J$46-DCF!J$5*MAX(BX764*DCF!J$46,0)-MAX(BX764-BW764,0)/Inputs!$B$24)*DCF!J$6</f>
        <v>-1580.0992616164003</v>
      </c>
      <c r="DF764" s="15">
        <f ca="1">(BY764*DCF!K$46-DCF!K$5*MAX(BY764*DCF!K$46,0)-MAX(BY764-BX764,0)/Inputs!$B$24)*DCF!K$6</f>
        <v>-214.6817094670547</v>
      </c>
      <c r="DG764" s="15">
        <f ca="1">(BZ764*DCF!L$46-DCF!L$5*MAX(BZ764*DCF!L$46,0)-MAX(BZ764-BY764,0)/Inputs!$B$24)*DCF!L$6</f>
        <v>-2576.9793378665508</v>
      </c>
      <c r="DH764" s="15">
        <f ca="1">(CA764*DCF!M$46-DCF!M$5*MAX(CA764*DCF!M$46,0)-MAX(CA764-BZ764,0)/Inputs!$B$24)*DCF!M$6</f>
        <v>4630.761078441933</v>
      </c>
      <c r="DI764" s="15">
        <f ca="1">SUM(CB764:CL764)+BE764*DCF!M$10*(1+Inputs!$B$30)*(1-Inputs!$B$33)*(1-Inputs!$B$30/Inputs!$B$31)/(Inputs!$B$29-Inputs!$B$30)*DCF!M$6</f>
        <v>116494.5483142029</v>
      </c>
      <c r="DJ764" s="15">
        <f ca="1">SUM(CM764:CW764)+BP764*DCF!M$28*(1+Inputs!$B$30)*(1-Inputs!$B$33)*(1-Inputs!$B$30/Inputs!$B$31)/(Inputs!$B$29-Inputs!$B$30)*DCF!M$6</f>
        <v>344325.54304974491</v>
      </c>
      <c r="DK764" s="15">
        <f ca="1">SUM(CX764:DH764)+CA764*DCF!M$46*(1+Inputs!$B$30)*(1-Inputs!$B$33)*(1-Inputs!$B$30/Inputs!$B$31)/(Inputs!$B$29-Inputs!$B$30)*DCF!M$6</f>
        <v>135259.59124671927</v>
      </c>
      <c r="DM764" s="15">
        <f ca="1">DI764+DJ764+DK764+Inputs!$B$34+Inputs!$B$36-Inputs!$B$35</f>
        <v>672930.68261066708</v>
      </c>
    </row>
    <row r="765" spans="1:117" x14ac:dyDescent="0.75">
      <c r="A765" s="11">
        <v>752</v>
      </c>
      <c r="C765" s="23">
        <f t="shared" ca="1" si="435"/>
        <v>-0.2712221073914981</v>
      </c>
      <c r="D765" s="23">
        <f t="shared" ca="1" si="435"/>
        <v>-2.0824667217339079</v>
      </c>
      <c r="E765" s="23">
        <f t="shared" ca="1" si="435"/>
        <v>0.36463032421015412</v>
      </c>
      <c r="F765" s="23">
        <f t="shared" ca="1" si="435"/>
        <v>-0.35597081118531854</v>
      </c>
      <c r="G765" s="23">
        <f t="shared" ca="1" si="435"/>
        <v>0.78382717760321063</v>
      </c>
      <c r="H765" s="23">
        <f t="shared" ca="1" si="435"/>
        <v>-3.2954412556171458E-2</v>
      </c>
      <c r="I765" s="23">
        <f t="shared" ca="1" si="435"/>
        <v>-1.7848052392535041</v>
      </c>
      <c r="J765" s="23">
        <f t="shared" ca="1" si="435"/>
        <v>-1.605350062029258</v>
      </c>
      <c r="K765" s="23">
        <f t="shared" ca="1" si="435"/>
        <v>-0.76145191131627554</v>
      </c>
      <c r="L765" s="23">
        <f t="shared" ca="1" si="435"/>
        <v>0.1344354095604573</v>
      </c>
      <c r="M765" s="23">
        <f t="shared" ca="1" si="435"/>
        <v>1.1225819189413089</v>
      </c>
      <c r="N765" s="23">
        <f ca="1">SQRT(Inputs!$B$38)*C765+SQRT(1-Inputs!$B$38)*_xlfn.NORM.S.INV(RAND())</f>
        <v>-1.1601776406333493</v>
      </c>
      <c r="O765" s="23">
        <f ca="1">SQRT(Inputs!$B$38)*D765+SQRT(1-Inputs!$B$38)*_xlfn.NORM.S.INV(RAND())</f>
        <v>-2.0751194054614874</v>
      </c>
      <c r="P765" s="23">
        <f ca="1">SQRT(Inputs!$B$38)*E765+SQRT(1-Inputs!$B$38)*_xlfn.NORM.S.INV(RAND())</f>
        <v>-1.0184725940039947</v>
      </c>
      <c r="Q765" s="23">
        <f ca="1">SQRT(Inputs!$B$38)*F765+SQRT(1-Inputs!$B$38)*_xlfn.NORM.S.INV(RAND())</f>
        <v>0.47501413400954295</v>
      </c>
      <c r="R765" s="23">
        <f ca="1">SQRT(Inputs!$B$38)*G765+SQRT(1-Inputs!$B$38)*_xlfn.NORM.S.INV(RAND())</f>
        <v>0.51797160203672088</v>
      </c>
      <c r="S765" s="23">
        <f ca="1">SQRT(Inputs!$B$38)*H765+SQRT(1-Inputs!$B$38)*_xlfn.NORM.S.INV(RAND())</f>
        <v>1.1195045333156246</v>
      </c>
      <c r="T765" s="23">
        <f ca="1">SQRT(Inputs!$B$38)*I765+SQRT(1-Inputs!$B$38)*_xlfn.NORM.S.INV(RAND())</f>
        <v>0.40076114172108457</v>
      </c>
      <c r="U765" s="23">
        <f ca="1">SQRT(Inputs!$B$38)*J765+SQRT(1-Inputs!$B$38)*_xlfn.NORM.S.INV(RAND())</f>
        <v>-0.89973635758700288</v>
      </c>
      <c r="V765" s="23">
        <f ca="1">SQRT(Inputs!$B$38)*K765+SQRT(1-Inputs!$B$38)*_xlfn.NORM.S.INV(RAND())</f>
        <v>6.3571641650513266E-2</v>
      </c>
      <c r="W765" s="23">
        <f ca="1">SQRT(Inputs!$B$38)*L765+SQRT(1-Inputs!$B$38)*_xlfn.NORM.S.INV(RAND())</f>
        <v>1.0931795940480313</v>
      </c>
      <c r="X765" s="23">
        <f ca="1">SQRT(Inputs!$B$38)*M765+SQRT(1-Inputs!$B$38)*_xlfn.NORM.S.INV(RAND())</f>
        <v>0.295153627086992</v>
      </c>
      <c r="Y765" s="23">
        <f ca="1">SQRT(Inputs!$B$38)*C765+SQRT(1-Inputs!$B$38)*_xlfn.NORM.S.INV(RAND())</f>
        <v>0.93552339216740443</v>
      </c>
      <c r="Z765" s="23">
        <f ca="1">SQRT(Inputs!$B$38)*D765+SQRT(1-Inputs!$B$38)*_xlfn.NORM.S.INV(RAND())</f>
        <v>-0.7204877498680935</v>
      </c>
      <c r="AA765" s="23">
        <f ca="1">SQRT(Inputs!$B$38)*E765+SQRT(1-Inputs!$B$38)*_xlfn.NORM.S.INV(RAND())</f>
        <v>-0.37006892337698133</v>
      </c>
      <c r="AB765" s="23">
        <f ca="1">SQRT(Inputs!$B$38)*F765+SQRT(1-Inputs!$B$38)*_xlfn.NORM.S.INV(RAND())</f>
        <v>8.6738712644070654E-2</v>
      </c>
      <c r="AC765" s="23">
        <f ca="1">SQRT(Inputs!$B$38)*G765+SQRT(1-Inputs!$B$38)*_xlfn.NORM.S.INV(RAND())</f>
        <v>-0.14099238240337941</v>
      </c>
      <c r="AD765" s="23">
        <f ca="1">SQRT(Inputs!$B$38)*H765+SQRT(1-Inputs!$B$38)*_xlfn.NORM.S.INV(RAND())</f>
        <v>0.8902942398947904</v>
      </c>
      <c r="AE765" s="23">
        <f ca="1">SQRT(Inputs!$B$38)*I765+SQRT(1-Inputs!$B$38)*_xlfn.NORM.S.INV(RAND())</f>
        <v>-0.22973699045180507</v>
      </c>
      <c r="AF765" s="23">
        <f ca="1">SQRT(Inputs!$B$38)*J765+SQRT(1-Inputs!$B$38)*_xlfn.NORM.S.INV(RAND())</f>
        <v>-0.37209569408641563</v>
      </c>
      <c r="AG765" s="23">
        <f ca="1">SQRT(Inputs!$B$38)*K765+SQRT(1-Inputs!$B$38)*_xlfn.NORM.S.INV(RAND())</f>
        <v>0.14034404186288141</v>
      </c>
      <c r="AH765" s="23">
        <f ca="1">SQRT(Inputs!$B$38)*L765+SQRT(1-Inputs!$B$38)*_xlfn.NORM.S.INV(RAND())</f>
        <v>0.48808939175698129</v>
      </c>
      <c r="AI765" s="23">
        <f ca="1">SQRT(Inputs!$B$38)*M765+SQRT(1-Inputs!$B$38)*_xlfn.NORM.S.INV(RAND())</f>
        <v>-0.66582956161897722</v>
      </c>
      <c r="AJ765" s="23">
        <f ca="1">SQRT(Inputs!$B$38)*C765+SQRT(1-Inputs!$B$38)*_xlfn.NORM.S.INV(RAND())</f>
        <v>1.3829529922741621</v>
      </c>
      <c r="AK765" s="23">
        <f ca="1">SQRT(Inputs!$B$38)*D765+SQRT(1-Inputs!$B$38)*_xlfn.NORM.S.INV(RAND())</f>
        <v>-1.3830764314322816</v>
      </c>
      <c r="AL765" s="23">
        <f ca="1">SQRT(Inputs!$B$38)*E765+SQRT(1-Inputs!$B$38)*_xlfn.NORM.S.INV(RAND())</f>
        <v>-0.27101235074332103</v>
      </c>
      <c r="AM765" s="23">
        <f ca="1">SQRT(Inputs!$B$38)*F765+SQRT(1-Inputs!$B$38)*_xlfn.NORM.S.INV(RAND())</f>
        <v>-0.40044400320359219</v>
      </c>
      <c r="AN765" s="23">
        <f ca="1">SQRT(Inputs!$B$38)*G765+SQRT(1-Inputs!$B$38)*_xlfn.NORM.S.INV(RAND())</f>
        <v>1.1868604325832717</v>
      </c>
      <c r="AO765" s="23">
        <f ca="1">SQRT(Inputs!$B$38)*H765+SQRT(1-Inputs!$B$38)*_xlfn.NORM.S.INV(RAND())</f>
        <v>2.4697082590487796E-2</v>
      </c>
      <c r="AP765" s="23">
        <f ca="1">SQRT(Inputs!$B$38)*I765+SQRT(1-Inputs!$B$38)*_xlfn.NORM.S.INV(RAND())</f>
        <v>-1.0898238889389875</v>
      </c>
      <c r="AQ765" s="23">
        <f ca="1">SQRT(Inputs!$B$38)*J765+SQRT(1-Inputs!$B$38)*_xlfn.NORM.S.INV(RAND())</f>
        <v>-0.97432575099534169</v>
      </c>
      <c r="AR765" s="23">
        <f ca="1">SQRT(Inputs!$B$38)*K765+SQRT(1-Inputs!$B$38)*_xlfn.NORM.S.INV(RAND())</f>
        <v>-0.97507489814625237</v>
      </c>
      <c r="AS765" s="23">
        <f ca="1">SQRT(Inputs!$B$38)*L765+SQRT(1-Inputs!$B$38)*_xlfn.NORM.S.INV(RAND())</f>
        <v>-0.3265981603338145</v>
      </c>
      <c r="AT765" s="23">
        <f ca="1">SQRT(Inputs!$B$38)*M765+SQRT(1-Inputs!$B$38)*_xlfn.NORM.S.INV(RAND())</f>
        <v>1.9098871323853652</v>
      </c>
      <c r="AU765" s="15">
        <f ca="1">Inputs!$B$6*EXP($B$8-0.5*C$5^2+C$5*N765)</f>
        <v>4112.6007514049907</v>
      </c>
      <c r="AV765" s="15">
        <f t="shared" ca="1" si="401"/>
        <v>3689.6423547124914</v>
      </c>
      <c r="AW765" s="15">
        <f t="shared" ca="1" si="402"/>
        <v>3921.4143207720795</v>
      </c>
      <c r="AX765" s="15">
        <f t="shared" ca="1" si="403"/>
        <v>5080.3758709978974</v>
      </c>
      <c r="AY765" s="15">
        <f t="shared" ca="1" si="404"/>
        <v>6595.9146360603145</v>
      </c>
      <c r="AZ765" s="15">
        <f t="shared" ca="1" si="405"/>
        <v>9125.3713786735516</v>
      </c>
      <c r="BA765" s="15">
        <f t="shared" ca="1" si="406"/>
        <v>11645.471571453871</v>
      </c>
      <c r="BB765" s="15">
        <f t="shared" ca="1" si="407"/>
        <v>13028.590732126146</v>
      </c>
      <c r="BC765" s="15">
        <f t="shared" ca="1" si="408"/>
        <v>16054.928442429829</v>
      </c>
      <c r="BD765" s="15">
        <f t="shared" ca="1" si="409"/>
        <v>21786.328534745131</v>
      </c>
      <c r="BE765" s="15">
        <f t="shared" ca="1" si="410"/>
        <v>27423.754827546454</v>
      </c>
      <c r="BF765" s="15">
        <f ca="1">Inputs!$B$13*EXP($B$9-0.5*C$6^2+C$6*Y765)</f>
        <v>16649.485315502287</v>
      </c>
      <c r="BG765" s="15">
        <f t="shared" ca="1" si="411"/>
        <v>17817.645844245453</v>
      </c>
      <c r="BH765" s="15">
        <f t="shared" ca="1" si="412"/>
        <v>20473.860428848817</v>
      </c>
      <c r="BI765" s="15">
        <f t="shared" ca="1" si="413"/>
        <v>25399.940153903877</v>
      </c>
      <c r="BJ765" s="15">
        <f t="shared" ca="1" si="414"/>
        <v>30512.215150198997</v>
      </c>
      <c r="BK765" s="15">
        <f t="shared" ca="1" si="415"/>
        <v>42273.477193981176</v>
      </c>
      <c r="BL765" s="15">
        <f t="shared" ca="1" si="416"/>
        <v>50404.656215685078</v>
      </c>
      <c r="BM765" s="15">
        <f t="shared" ca="1" si="417"/>
        <v>59159.396300691049</v>
      </c>
      <c r="BN765" s="15">
        <f t="shared" ca="1" si="418"/>
        <v>73992.67023439864</v>
      </c>
      <c r="BO765" s="15">
        <f t="shared" ca="1" si="419"/>
        <v>96354.918155251435</v>
      </c>
      <c r="BP765" s="15">
        <f t="shared" ca="1" si="420"/>
        <v>109977.63169109677</v>
      </c>
      <c r="BQ765" s="15">
        <f ca="1">Inputs!$B$20*EXP($B$10-0.5*C$7^2+C$7*AJ765)</f>
        <v>7005.4112893245474</v>
      </c>
      <c r="BR765" s="15">
        <f t="shared" ca="1" si="421"/>
        <v>6126.520565815983</v>
      </c>
      <c r="BS765" s="15">
        <f t="shared" ca="1" si="422"/>
        <v>7761.3690349119624</v>
      </c>
      <c r="BT765" s="15">
        <f t="shared" ca="1" si="423"/>
        <v>9634.1137563273551</v>
      </c>
      <c r="BU765" s="15">
        <f t="shared" ca="1" si="424"/>
        <v>17793.444674191571</v>
      </c>
      <c r="BV765" s="15">
        <f t="shared" ca="1" si="425"/>
        <v>24893.946491085047</v>
      </c>
      <c r="BW765" s="15">
        <f t="shared" ca="1" si="426"/>
        <v>27582.364800108626</v>
      </c>
      <c r="BX765" s="15">
        <f t="shared" ca="1" si="427"/>
        <v>31733.236996294672</v>
      </c>
      <c r="BY765" s="15">
        <f t="shared" ca="1" si="428"/>
        <v>36896.480207778572</v>
      </c>
      <c r="BZ765" s="15">
        <f t="shared" ca="1" si="429"/>
        <v>48754.084816423732</v>
      </c>
      <c r="CA765" s="15">
        <f t="shared" ca="1" si="430"/>
        <v>96158.579802487962</v>
      </c>
      <c r="CB765" s="15">
        <f ca="1">(AU765*DCF!C$10-DCF!C$5*MAX(AU765*DCF!C$10,0)-MAX(AU765-Inputs!$B$6,0)/Inputs!$B$10)*DCF!C$6</f>
        <v>1049.1323787394606</v>
      </c>
      <c r="CC765" s="15">
        <f ca="1">(AV765*DCF!D$10-DCF!D$5*MAX(AV765*DCF!D$10,0)-MAX(AV765-AU765,0)/Inputs!$B$10)*DCF!D$6</f>
        <v>899.32532745472326</v>
      </c>
      <c r="CD765" s="15">
        <f ca="1">(AW765*DCF!E$10-DCF!E$5*MAX(AW765*DCF!E$10,0)-MAX(AW765-AV765,0)/Inputs!$B$10)*DCF!E$6</f>
        <v>853.18749818154515</v>
      </c>
      <c r="CE765" s="15">
        <f ca="1">(AX765*DCF!F$10-DCF!F$5*MAX(AX765*DCF!F$10,0)-MAX(AX765-AW765,0)/Inputs!$B$10)*DCF!F$6</f>
        <v>867.88679155378804</v>
      </c>
      <c r="CF765" s="15">
        <f ca="1">(AY765*DCF!G$10-DCF!G$5*MAX(AY765*DCF!G$10,0)-MAX(AY765-AX765,0)/Inputs!$B$10)*DCF!G$6</f>
        <v>1067.7085109741877</v>
      </c>
      <c r="CG765" s="15">
        <f ca="1">(AZ765*DCF!H$10-DCF!H$5*MAX(AZ765*DCF!H$10,0)-MAX(AZ765-AY765,0)/Inputs!$B$10)*DCF!H$6</f>
        <v>1322.5470074744369</v>
      </c>
      <c r="CH765" s="15">
        <f ca="1">(BA765*DCF!I$10-DCF!I$5*MAX(BA765*DCF!I$10,0)-MAX(BA765-AZ765,0)/Inputs!$B$10)*DCF!I$6</f>
        <v>1713.8181000616585</v>
      </c>
      <c r="CI765" s="15">
        <f ca="1">(BB765*DCF!J$10-DCF!J$5*MAX(BB765*DCF!J$10,0)-MAX(BB765-BA765,0)/Inputs!$B$10)*DCF!J$6</f>
        <v>2026.1474833636273</v>
      </c>
      <c r="CJ765" s="15">
        <f ca="1">(BC765*DCF!K$10-DCF!K$5*MAX(BC765*DCF!K$10,0)-MAX(BC765-BB765,0)/Inputs!$B$10)*DCF!K$6</f>
        <v>2160.9444254791924</v>
      </c>
      <c r="CK765" s="15">
        <f ca="1">(BD765*DCF!L$10-DCF!L$5*MAX(BD765*DCF!L$10,0)-MAX(BD765-BC765,0)/Inputs!$B$10)*DCF!L$6</f>
        <v>2544.6297997564175</v>
      </c>
      <c r="CL765" s="15">
        <f ca="1">(BE765*DCF!M$10-DCF!M$5*MAX(BE765*DCF!M$10,0)-MAX(BE765-BD765,0)/Inputs!$B$10)*DCF!M$6</f>
        <v>3196.3957002364946</v>
      </c>
      <c r="CM765" s="15">
        <f ca="1">(BF765*DCF!C$28-DCF!C$5*MAX(BF765*DCF!C$28,0)-MAX(BF765-Inputs!$B$13,0)/Inputs!$B$17)*DCF!C$6</f>
        <v>3865.9591525070882</v>
      </c>
      <c r="CN765" s="15">
        <f ca="1">(BG765*DCF!D$28-DCF!D$5*MAX(BG765*DCF!D$28,0)-MAX(BG765-BF765,0)/Inputs!$B$17)*DCF!D$6</f>
        <v>4998.4854434344325</v>
      </c>
      <c r="CO765" s="15">
        <f ca="1">(BH765*DCF!E$28-DCF!E$5*MAX(BH765*DCF!E$28,0)-MAX(BH765-BG765,0)/Inputs!$B$17)*DCF!E$6</f>
        <v>5275.058507677888</v>
      </c>
      <c r="CP765" s="15">
        <f ca="1">(BI765*DCF!F$28-DCF!F$5*MAX(BI765*DCF!F$28,0)-MAX(BI765-BH765,0)/Inputs!$B$17)*DCF!F$6</f>
        <v>5998.5440188784296</v>
      </c>
      <c r="CQ765" s="15">
        <f ca="1">(BJ765*DCF!G$28-DCF!G$5*MAX(BJ765*DCF!G$28,0)-MAX(BJ765-BI765,0)/Inputs!$B$17)*DCF!G$6</f>
        <v>7056.7915649619545</v>
      </c>
      <c r="CR765" s="15">
        <f ca="1">(BK765*DCF!H$28-DCF!H$5*MAX(BK765*DCF!H$28,0)-MAX(BK765-BJ765,0)/Inputs!$B$17)*DCF!H$6</f>
        <v>8627.3272430263278</v>
      </c>
      <c r="CS765" s="15">
        <f ca="1">(BL765*DCF!I$28-DCF!I$5*MAX(BL765*DCF!I$28,0)-MAX(BL765-BK765,0)/Inputs!$B$17)*DCF!I$6</f>
        <v>10685.734523974381</v>
      </c>
      <c r="CT765" s="15">
        <f ca="1">(BM765*DCF!J$28-DCF!J$5*MAX(BM765*DCF!J$28,0)-MAX(BM765-BL765,0)/Inputs!$B$17)*DCF!J$6</f>
        <v>12036.64955726472</v>
      </c>
      <c r="CU765" s="15">
        <f ca="1">(BN765*DCF!K$28-DCF!K$5*MAX(BN765*DCF!K$28,0)-MAX(BN765-BM765,0)/Inputs!$B$17)*DCF!K$6</f>
        <v>13809.13283973841</v>
      </c>
      <c r="CV765" s="15">
        <f ca="1">(BO765*DCF!L$28-DCF!L$5*MAX(BO765*DCF!L$28,0)-MAX(BO765-BN765,0)/Inputs!$B$17)*DCF!L$6</f>
        <v>16694.503008552001</v>
      </c>
      <c r="CW765" s="15">
        <f ca="1">(BP765*DCF!M$28-DCF!M$5*MAX(BP765*DCF!M$28,0)-MAX(BP765-BO765,0)/Inputs!$B$17)*DCF!M$6</f>
        <v>19268.398696768483</v>
      </c>
      <c r="CX765" s="15">
        <f ca="1">(BQ765*DCF!C$46-DCF!C$5*MAX(BQ765*DCF!C$46,0)-MAX(BQ765-Inputs!$B$20,0)/Inputs!$B$24)*DCF!C$6</f>
        <v>-3375.1117477999173</v>
      </c>
      <c r="CY765" s="15">
        <f ca="1">(BR765*DCF!D$46-DCF!D$5*MAX(BR765*DCF!D$46,0)-MAX(BR765-BQ765,0)/Inputs!$B$24)*DCF!D$6</f>
        <v>-1045.6541882783067</v>
      </c>
      <c r="CZ765" s="15">
        <f ca="1">(BS765*DCF!E$46-DCF!E$5*MAX(BS765*DCF!E$46,0)-MAX(BS765-BR765,0)/Inputs!$B$24)*DCF!E$6</f>
        <v>-1562.2076617868422</v>
      </c>
      <c r="DA765" s="15">
        <f ca="1">(BT765*DCF!F$46-DCF!F$5*MAX(BT765*DCF!F$46,0)-MAX(BT765-BS765,0)/Inputs!$B$24)*DCF!F$6</f>
        <v>-1383.5426302935141</v>
      </c>
      <c r="DB765" s="15">
        <f ca="1">(BU765*DCF!G$46-DCF!G$5*MAX(BU765*DCF!G$46,0)-MAX(BU765-BT765,0)/Inputs!$B$24)*DCF!G$6</f>
        <v>-3343.1740353603441</v>
      </c>
      <c r="DC765" s="15">
        <f ca="1">(BV765*DCF!H$46-DCF!H$5*MAX(BV765*DCF!H$46,0)-MAX(BV765-BU765,0)/Inputs!$B$24)*DCF!H$6</f>
        <v>-2206.4374341032076</v>
      </c>
      <c r="DD765" s="15">
        <f ca="1">(BW765*DCF!I$46-DCF!I$5*MAX(BW765*DCF!I$46,0)-MAX(BW765-BV765,0)/Inputs!$B$24)*DCF!I$6</f>
        <v>-134.71548838105434</v>
      </c>
      <c r="DE765" s="15">
        <f ca="1">(BX765*DCF!J$46-DCF!J$5*MAX(BX765*DCF!J$46,0)-MAX(BX765-BW765,0)/Inputs!$B$24)*DCF!J$6</f>
        <v>230.37802254003302</v>
      </c>
      <c r="DF765" s="15">
        <f ca="1">(BY765*DCF!K$46-DCF!K$5*MAX(BY765*DCF!K$46,0)-MAX(BY765-BX765,0)/Inputs!$B$24)*DCF!K$6</f>
        <v>842.79290590003632</v>
      </c>
      <c r="DG765" s="15">
        <f ca="1">(BZ765*DCF!L$46-DCF!L$5*MAX(BZ765*DCF!L$46,0)-MAX(BZ765-BY765,0)/Inputs!$B$24)*DCF!L$6</f>
        <v>686.7292848155804</v>
      </c>
      <c r="DH765" s="15">
        <f ca="1">(CA765*DCF!M$46-DCF!M$5*MAX(CA765*DCF!M$46,0)-MAX(CA765-BZ765,0)/Inputs!$B$24)*DCF!M$6</f>
        <v>-2371.7483345910214</v>
      </c>
      <c r="DI765" s="15">
        <f ca="1">SUM(CB765:CL765)+BE765*DCF!M$10*(1+Inputs!$B$30)*(1-Inputs!$B$33)*(1-Inputs!$B$30/Inputs!$B$31)/(Inputs!$B$29-Inputs!$B$30)*DCF!M$6</f>
        <v>94022.39534995248</v>
      </c>
      <c r="DJ765" s="15">
        <f ca="1">SUM(CM765:CW765)+BP765*DCF!M$28*(1+Inputs!$B$30)*(1-Inputs!$B$33)*(1-Inputs!$B$30/Inputs!$B$31)/(Inputs!$B$29-Inputs!$B$30)*DCF!M$6</f>
        <v>516408.85562337714</v>
      </c>
      <c r="DK765" s="15">
        <f ca="1">SUM(CX765:DH765)+CA765*DCF!M$46*(1+Inputs!$B$30)*(1-Inputs!$B$33)*(1-Inputs!$B$30/Inputs!$B$31)/(Inputs!$B$29-Inputs!$B$30)*DCF!M$6</f>
        <v>135009.86377927437</v>
      </c>
      <c r="DM765" s="15">
        <f ca="1">DI765+DJ765+DK765+Inputs!$B$34+Inputs!$B$36-Inputs!$B$35</f>
        <v>822292.11475260404</v>
      </c>
    </row>
    <row r="766" spans="1:117" x14ac:dyDescent="0.75">
      <c r="A766" s="11">
        <v>753</v>
      </c>
      <c r="C766" s="23">
        <f t="shared" ca="1" si="435"/>
        <v>0.13227150854882158</v>
      </c>
      <c r="D766" s="23">
        <f t="shared" ca="1" si="435"/>
        <v>0.94817946823146693</v>
      </c>
      <c r="E766" s="23">
        <f t="shared" ca="1" si="435"/>
        <v>-0.23747076472990869</v>
      </c>
      <c r="F766" s="23">
        <f t="shared" ca="1" si="435"/>
        <v>-0.12560259129412846</v>
      </c>
      <c r="G766" s="23">
        <f t="shared" ca="1" si="435"/>
        <v>-6.6064812265031206E-2</v>
      </c>
      <c r="H766" s="23">
        <f t="shared" ca="1" si="435"/>
        <v>-1.9046090042604464</v>
      </c>
      <c r="I766" s="23">
        <f t="shared" ca="1" si="435"/>
        <v>-7.0689636283893145E-2</v>
      </c>
      <c r="J766" s="23">
        <f t="shared" ca="1" si="435"/>
        <v>-9.3788517028148666E-2</v>
      </c>
      <c r="K766" s="23">
        <f t="shared" ca="1" si="435"/>
        <v>-1.6480503392914301</v>
      </c>
      <c r="L766" s="23">
        <f t="shared" ca="1" si="435"/>
        <v>-0.19189676678683948</v>
      </c>
      <c r="M766" s="23">
        <f t="shared" ca="1" si="435"/>
        <v>0.37315075638892808</v>
      </c>
      <c r="N766" s="23">
        <f ca="1">SQRT(Inputs!$B$38)*C766+SQRT(1-Inputs!$B$38)*_xlfn.NORM.S.INV(RAND())</f>
        <v>-0.57117449797252995</v>
      </c>
      <c r="O766" s="23">
        <f ca="1">SQRT(Inputs!$B$38)*D766+SQRT(1-Inputs!$B$38)*_xlfn.NORM.S.INV(RAND())</f>
        <v>0.59223126662014924</v>
      </c>
      <c r="P766" s="23">
        <f ca="1">SQRT(Inputs!$B$38)*E766+SQRT(1-Inputs!$B$38)*_xlfn.NORM.S.INV(RAND())</f>
        <v>1.1909319679214081</v>
      </c>
      <c r="Q766" s="23">
        <f ca="1">SQRT(Inputs!$B$38)*F766+SQRT(1-Inputs!$B$38)*_xlfn.NORM.S.INV(RAND())</f>
        <v>-1.4156832143819964</v>
      </c>
      <c r="R766" s="23">
        <f ca="1">SQRT(Inputs!$B$38)*G766+SQRT(1-Inputs!$B$38)*_xlfn.NORM.S.INV(RAND())</f>
        <v>0.8310341461925882</v>
      </c>
      <c r="S766" s="23">
        <f ca="1">SQRT(Inputs!$B$38)*H766+SQRT(1-Inputs!$B$38)*_xlfn.NORM.S.INV(RAND())</f>
        <v>-1.6205258763120447</v>
      </c>
      <c r="T766" s="23">
        <f ca="1">SQRT(Inputs!$B$38)*I766+SQRT(1-Inputs!$B$38)*_xlfn.NORM.S.INV(RAND())</f>
        <v>8.0893465901445583E-2</v>
      </c>
      <c r="U766" s="23">
        <f ca="1">SQRT(Inputs!$B$38)*J766+SQRT(1-Inputs!$B$38)*_xlfn.NORM.S.INV(RAND())</f>
        <v>-1.3606958143100791</v>
      </c>
      <c r="V766" s="23">
        <f ca="1">SQRT(Inputs!$B$38)*K766+SQRT(1-Inputs!$B$38)*_xlfn.NORM.S.INV(RAND())</f>
        <v>-2.5858182732219288</v>
      </c>
      <c r="W766" s="23">
        <f ca="1">SQRT(Inputs!$B$38)*L766+SQRT(1-Inputs!$B$38)*_xlfn.NORM.S.INV(RAND())</f>
        <v>1.1620899647596341</v>
      </c>
      <c r="X766" s="23">
        <f ca="1">SQRT(Inputs!$B$38)*M766+SQRT(1-Inputs!$B$38)*_xlfn.NORM.S.INV(RAND())</f>
        <v>0.66681063986273259</v>
      </c>
      <c r="Y766" s="23">
        <f ca="1">SQRT(Inputs!$B$38)*C766+SQRT(1-Inputs!$B$38)*_xlfn.NORM.S.INV(RAND())</f>
        <v>-0.22747956232577671</v>
      </c>
      <c r="Z766" s="23">
        <f ca="1">SQRT(Inputs!$B$38)*D766+SQRT(1-Inputs!$B$38)*_xlfn.NORM.S.INV(RAND())</f>
        <v>0.84727544349064887</v>
      </c>
      <c r="AA766" s="23">
        <f ca="1">SQRT(Inputs!$B$38)*E766+SQRT(1-Inputs!$B$38)*_xlfn.NORM.S.INV(RAND())</f>
        <v>-0.41409786315382213</v>
      </c>
      <c r="AB766" s="23">
        <f ca="1">SQRT(Inputs!$B$38)*F766+SQRT(1-Inputs!$B$38)*_xlfn.NORM.S.INV(RAND())</f>
        <v>0.59060271905569239</v>
      </c>
      <c r="AC766" s="23">
        <f ca="1">SQRT(Inputs!$B$38)*G766+SQRT(1-Inputs!$B$38)*_xlfn.NORM.S.INV(RAND())</f>
        <v>0.10088538285590762</v>
      </c>
      <c r="AD766" s="23">
        <f ca="1">SQRT(Inputs!$B$38)*H766+SQRT(1-Inputs!$B$38)*_xlfn.NORM.S.INV(RAND())</f>
        <v>-2.6312383094319696</v>
      </c>
      <c r="AE766" s="23">
        <f ca="1">SQRT(Inputs!$B$38)*I766+SQRT(1-Inputs!$B$38)*_xlfn.NORM.S.INV(RAND())</f>
        <v>-1.1724534262951549</v>
      </c>
      <c r="AF766" s="23">
        <f ca="1">SQRT(Inputs!$B$38)*J766+SQRT(1-Inputs!$B$38)*_xlfn.NORM.S.INV(RAND())</f>
        <v>2.0764135235646828</v>
      </c>
      <c r="AG766" s="23">
        <f ca="1">SQRT(Inputs!$B$38)*K766+SQRT(1-Inputs!$B$38)*_xlfn.NORM.S.INV(RAND())</f>
        <v>-0.41674328912651964</v>
      </c>
      <c r="AH766" s="23">
        <f ca="1">SQRT(Inputs!$B$38)*L766+SQRT(1-Inputs!$B$38)*_xlfn.NORM.S.INV(RAND())</f>
        <v>-0.23198676160740278</v>
      </c>
      <c r="AI766" s="23">
        <f ca="1">SQRT(Inputs!$B$38)*M766+SQRT(1-Inputs!$B$38)*_xlfn.NORM.S.INV(RAND())</f>
        <v>0.50863142072463929</v>
      </c>
      <c r="AJ766" s="23">
        <f ca="1">SQRT(Inputs!$B$38)*C766+SQRT(1-Inputs!$B$38)*_xlfn.NORM.S.INV(RAND())</f>
        <v>0.28841415445312379</v>
      </c>
      <c r="AK766" s="23">
        <f ca="1">SQRT(Inputs!$B$38)*D766+SQRT(1-Inputs!$B$38)*_xlfn.NORM.S.INV(RAND())</f>
        <v>1.7414599616470101</v>
      </c>
      <c r="AL766" s="23">
        <f ca="1">SQRT(Inputs!$B$38)*E766+SQRT(1-Inputs!$B$38)*_xlfn.NORM.S.INV(RAND())</f>
        <v>-0.26935411411765586</v>
      </c>
      <c r="AM766" s="23">
        <f ca="1">SQRT(Inputs!$B$38)*F766+SQRT(1-Inputs!$B$38)*_xlfn.NORM.S.INV(RAND())</f>
        <v>-0.44827161705996404</v>
      </c>
      <c r="AN766" s="23">
        <f ca="1">SQRT(Inputs!$B$38)*G766+SQRT(1-Inputs!$B$38)*_xlfn.NORM.S.INV(RAND())</f>
        <v>-0.28423139002226772</v>
      </c>
      <c r="AO766" s="23">
        <f ca="1">SQRT(Inputs!$B$38)*H766+SQRT(1-Inputs!$B$38)*_xlfn.NORM.S.INV(RAND())</f>
        <v>0.22722263685476696</v>
      </c>
      <c r="AP766" s="23">
        <f ca="1">SQRT(Inputs!$B$38)*I766+SQRT(1-Inputs!$B$38)*_xlfn.NORM.S.INV(RAND())</f>
        <v>-0.44908331908064147</v>
      </c>
      <c r="AQ766" s="23">
        <f ca="1">SQRT(Inputs!$B$38)*J766+SQRT(1-Inputs!$B$38)*_xlfn.NORM.S.INV(RAND())</f>
        <v>0.50931844959869887</v>
      </c>
      <c r="AR766" s="23">
        <f ca="1">SQRT(Inputs!$B$38)*K766+SQRT(1-Inputs!$B$38)*_xlfn.NORM.S.INV(RAND())</f>
        <v>-1.4702817354263522</v>
      </c>
      <c r="AS766" s="23">
        <f ca="1">SQRT(Inputs!$B$38)*L766+SQRT(1-Inputs!$B$38)*_xlfn.NORM.S.INV(RAND())</f>
        <v>-1.550968099243047</v>
      </c>
      <c r="AT766" s="23">
        <f ca="1">SQRT(Inputs!$B$38)*M766+SQRT(1-Inputs!$B$38)*_xlfn.NORM.S.INV(RAND())</f>
        <v>0.65036151169792289</v>
      </c>
      <c r="AU766" s="15">
        <f ca="1">Inputs!$B$6*EXP($B$8-0.5*C$5^2+C$5*N766)</f>
        <v>4524.0126962975073</v>
      </c>
      <c r="AV766" s="15">
        <f t="shared" ca="1" si="401"/>
        <v>6007.8034359734656</v>
      </c>
      <c r="AW766" s="15">
        <f t="shared" ca="1" si="402"/>
        <v>8601.9516142869161</v>
      </c>
      <c r="AX766" s="15">
        <f t="shared" ca="1" si="403"/>
        <v>8799.647622602557</v>
      </c>
      <c r="AY766" s="15">
        <f t="shared" ca="1" si="404"/>
        <v>11850.129814616479</v>
      </c>
      <c r="AZ766" s="15">
        <f t="shared" ca="1" si="405"/>
        <v>12124.356877910959</v>
      </c>
      <c r="BA766" s="15">
        <f t="shared" ca="1" si="406"/>
        <v>14963.261164097295</v>
      </c>
      <c r="BB766" s="15">
        <f t="shared" ca="1" si="407"/>
        <v>15984.88207255075</v>
      </c>
      <c r="BC766" s="15">
        <f t="shared" ca="1" si="408"/>
        <v>15252.870761936669</v>
      </c>
      <c r="BD766" s="15">
        <f t="shared" ca="1" si="409"/>
        <v>20831.784748929087</v>
      </c>
      <c r="BE766" s="15">
        <f t="shared" ca="1" si="410"/>
        <v>27125.046659923122</v>
      </c>
      <c r="BF766" s="15">
        <f ca="1">Inputs!$B$13*EXP($B$9-0.5*C$6^2+C$6*Y766)</f>
        <v>13221.134588056846</v>
      </c>
      <c r="BG766" s="15">
        <f t="shared" ca="1" si="411"/>
        <v>18774.721181828514</v>
      </c>
      <c r="BH766" s="15">
        <f t="shared" ca="1" si="412"/>
        <v>21416.646369801761</v>
      </c>
      <c r="BI766" s="15">
        <f t="shared" ca="1" si="413"/>
        <v>28712.1626146784</v>
      </c>
      <c r="BJ766" s="15">
        <f t="shared" ca="1" si="414"/>
        <v>35714.854659470941</v>
      </c>
      <c r="BK766" s="15">
        <f t="shared" ca="1" si="415"/>
        <v>30635.712090217341</v>
      </c>
      <c r="BL766" s="15">
        <f t="shared" ca="1" si="416"/>
        <v>32327.617914639977</v>
      </c>
      <c r="BM766" s="15">
        <f t="shared" ca="1" si="417"/>
        <v>51431.260365754963</v>
      </c>
      <c r="BN766" s="15">
        <f t="shared" ca="1" si="418"/>
        <v>60172.637775330732</v>
      </c>
      <c r="BO766" s="15">
        <f t="shared" ca="1" si="419"/>
        <v>72066.428178255766</v>
      </c>
      <c r="BP766" s="15">
        <f t="shared" ca="1" si="420"/>
        <v>93961.868193006449</v>
      </c>
      <c r="BQ766" s="15">
        <f ca="1">Inputs!$B$20*EXP($B$10-0.5*C$7^2+C$7*AJ766)</f>
        <v>4751.5406571528283</v>
      </c>
      <c r="BR766" s="15">
        <f t="shared" ca="1" si="421"/>
        <v>11208.846219014842</v>
      </c>
      <c r="BS766" s="15">
        <f t="shared" ca="1" si="422"/>
        <v>14206.666372590125</v>
      </c>
      <c r="BT766" s="15">
        <f t="shared" ca="1" si="423"/>
        <v>17414.72595337038</v>
      </c>
      <c r="BU766" s="15">
        <f t="shared" ca="1" si="424"/>
        <v>22530.638216705822</v>
      </c>
      <c r="BV766" s="15">
        <f t="shared" ca="1" si="425"/>
        <v>32993.129543730196</v>
      </c>
      <c r="BW766" s="15">
        <f t="shared" ca="1" si="426"/>
        <v>41865.56077070933</v>
      </c>
      <c r="BX766" s="15">
        <f t="shared" ca="1" si="427"/>
        <v>64850.449052143587</v>
      </c>
      <c r="BY766" s="15">
        <f t="shared" ca="1" si="428"/>
        <v>68586.112091460469</v>
      </c>
      <c r="BZ766" s="15">
        <f t="shared" ca="1" si="429"/>
        <v>72362.071549959859</v>
      </c>
      <c r="CA766" s="15">
        <f t="shared" ca="1" si="430"/>
        <v>114099.77760312264</v>
      </c>
      <c r="CB766" s="15">
        <f ca="1">(AU766*DCF!C$10-DCF!C$5*MAX(AU766*DCF!C$10,0)-MAX(AU766-Inputs!$B$6,0)/Inputs!$B$10)*DCF!C$6</f>
        <v>1046.1989382419733</v>
      </c>
      <c r="CC766" s="15">
        <f ca="1">(AV766*DCF!D$10-DCF!D$5*MAX(AV766*DCF!D$10,0)-MAX(AV766-AU766,0)/Inputs!$B$10)*DCF!D$6</f>
        <v>1102.5778476786516</v>
      </c>
      <c r="CD766" s="15">
        <f ca="1">(AW766*DCF!E$10-DCF!E$5*MAX(AW766*DCF!E$10,0)-MAX(AW766-AV766,0)/Inputs!$B$10)*DCF!E$6</f>
        <v>1401.7440984100717</v>
      </c>
      <c r="CE766" s="15">
        <f ca="1">(AX766*DCF!F$10-DCF!F$5*MAX(AX766*DCF!F$10,0)-MAX(AX766-AW766,0)/Inputs!$B$10)*DCF!F$6</f>
        <v>1879.8134142916958</v>
      </c>
      <c r="CF766" s="15">
        <f ca="1">(AY766*DCF!G$10-DCF!G$5*MAX(AY766*DCF!G$10,0)-MAX(AY766-AX766,0)/Inputs!$B$10)*DCF!G$6</f>
        <v>1855.243557660591</v>
      </c>
      <c r="CG766" s="15">
        <f ca="1">(AZ766*DCF!H$10-DCF!H$5*MAX(AZ766*DCF!H$10,0)-MAX(AZ766-AY766,0)/Inputs!$B$10)*DCF!H$6</f>
        <v>2305.2586531705474</v>
      </c>
      <c r="CH766" s="15">
        <f ca="1">(BA766*DCF!I$10-DCF!I$5*MAX(BA766*DCF!I$10,0)-MAX(BA766-AZ766,0)/Inputs!$B$10)*DCF!I$6</f>
        <v>2267.562184099655</v>
      </c>
      <c r="CI766" s="15">
        <f ca="1">(BB766*DCF!J$10-DCF!J$5*MAX(BB766*DCF!J$10,0)-MAX(BB766-BA766,0)/Inputs!$B$10)*DCF!J$6</f>
        <v>2588.2330400460173</v>
      </c>
      <c r="CJ766" s="15">
        <f ca="1">(BC766*DCF!K$10-DCF!K$5*MAX(BC766*DCF!K$10,0)-MAX(BC766-BB766,0)/Inputs!$B$10)*DCF!K$6</f>
        <v>2455.4672301594223</v>
      </c>
      <c r="CK766" s="15">
        <f ca="1">(BD766*DCF!L$10-DCF!L$5*MAX(BD766*DCF!L$10,0)-MAX(BD766-BC766,0)/Inputs!$B$10)*DCF!L$6</f>
        <v>2420.3853676654412</v>
      </c>
      <c r="CL766" s="15">
        <f ca="1">(BE766*DCF!M$10-DCF!M$5*MAX(BE766*DCF!M$10,0)-MAX(BE766-BD766,0)/Inputs!$B$10)*DCF!M$6</f>
        <v>3075.8975421437153</v>
      </c>
      <c r="CM766" s="15">
        <f ca="1">(BF766*DCF!C$28-DCF!C$5*MAX(BF766*DCF!C$28,0)-MAX(BF766-Inputs!$B$13,0)/Inputs!$B$17)*DCF!C$6</f>
        <v>3611.415905703836</v>
      </c>
      <c r="CN766" s="15">
        <f ca="1">(BG766*DCF!D$28-DCF!D$5*MAX(BG766*DCF!D$28,0)-MAX(BG766-BF766,0)/Inputs!$B$17)*DCF!D$6</f>
        <v>4344.7537543536127</v>
      </c>
      <c r="CO766" s="15">
        <f ca="1">(BH766*DCF!E$28-DCF!E$5*MAX(BH766*DCF!E$28,0)-MAX(BH766-BG766,0)/Inputs!$B$17)*DCF!E$6</f>
        <v>5544.8885172056589</v>
      </c>
      <c r="CP766" s="15">
        <f ca="1">(BI766*DCF!F$28-DCF!F$5*MAX(BI766*DCF!F$28,0)-MAX(BI766-BH766,0)/Inputs!$B$17)*DCF!F$6</f>
        <v>6466.3317999477276</v>
      </c>
      <c r="CQ766" s="15">
        <f ca="1">(BJ766*DCF!G$28-DCF!G$5*MAX(BJ766*DCF!G$28,0)-MAX(BJ766-BI766,0)/Inputs!$B$17)*DCF!G$6</f>
        <v>8088.706385437672</v>
      </c>
      <c r="CR766" s="15">
        <f ca="1">(BK766*DCF!H$28-DCF!H$5*MAX(BK766*DCF!H$28,0)-MAX(BK766-BJ766,0)/Inputs!$B$17)*DCF!H$6</f>
        <v>7576.5495953950294</v>
      </c>
      <c r="CS766" s="15">
        <f ca="1">(BL766*DCF!I$28-DCF!I$5*MAX(BL766*DCF!I$28,0)-MAX(BL766-BK766,0)/Inputs!$B$17)*DCF!I$6</f>
        <v>7359.0971798230421</v>
      </c>
      <c r="CT766" s="15">
        <f ca="1">(BM766*DCF!J$28-DCF!J$5*MAX(BM766*DCF!J$28,0)-MAX(BM766-BL766,0)/Inputs!$B$17)*DCF!J$6</f>
        <v>8940.4537663911196</v>
      </c>
      <c r="CU766" s="15">
        <f ca="1">(BN766*DCF!K$28-DCF!K$5*MAX(BN766*DCF!K$28,0)-MAX(BN766-BM766,0)/Inputs!$B$17)*DCF!K$6</f>
        <v>11636.749885373763</v>
      </c>
      <c r="CV766" s="15">
        <f ca="1">(BO766*DCF!L$28-DCF!L$5*MAX(BO766*DCF!L$28,0)-MAX(BO766-BN766,0)/Inputs!$B$17)*DCF!L$6</f>
        <v>13032.962869962497</v>
      </c>
      <c r="CW766" s="15">
        <f ca="1">(BP766*DCF!M$28-DCF!M$5*MAX(BP766*DCF!M$28,0)-MAX(BP766-BO766,0)/Inputs!$B$17)*DCF!M$6</f>
        <v>15390.291151003657</v>
      </c>
      <c r="CX766" s="15">
        <f ca="1">(BQ766*DCF!C$46-DCF!C$5*MAX(BQ766*DCF!C$46,0)-MAX(BQ766-Inputs!$B$20,0)/Inputs!$B$24)*DCF!C$6</f>
        <v>-1813.5385615377563</v>
      </c>
      <c r="CY766" s="15">
        <f ca="1">(BR766*DCF!D$46-DCF!D$5*MAX(BR766*DCF!D$46,0)-MAX(BR766-BQ766,0)/Inputs!$B$24)*DCF!D$6</f>
        <v>-4668.3673386568598</v>
      </c>
      <c r="CZ766" s="15">
        <f ca="1">(BS766*DCF!E$46-DCF!E$5*MAX(BS766*DCF!E$46,0)-MAX(BS766-BR766,0)/Inputs!$B$24)*DCF!E$6</f>
        <v>-2861.6212100766475</v>
      </c>
      <c r="DA766" s="15">
        <f ca="1">(BT766*DCF!F$46-DCF!F$5*MAX(BT766*DCF!F$46,0)-MAX(BT766-BS766,0)/Inputs!$B$24)*DCF!F$6</f>
        <v>-2436.4063560826057</v>
      </c>
      <c r="DB766" s="15">
        <f ca="1">(BU766*DCF!G$46-DCF!G$5*MAX(BU766*DCF!G$46,0)-MAX(BU766-BT766,0)/Inputs!$B$24)*DCF!G$6</f>
        <v>-2478.7779618059271</v>
      </c>
      <c r="DC766" s="15">
        <f ca="1">(BV766*DCF!H$46-DCF!H$5*MAX(BV766*DCF!H$46,0)-MAX(BV766-BU766,0)/Inputs!$B$24)*DCF!H$6</f>
        <v>-3251.1550751248892</v>
      </c>
      <c r="DD766" s="15">
        <f ca="1">(BW766*DCF!I$46-DCF!I$5*MAX(BW766*DCF!I$46,0)-MAX(BW766-BV766,0)/Inputs!$B$24)*DCF!I$6</f>
        <v>-1580.0304185110988</v>
      </c>
      <c r="DE766" s="15">
        <f ca="1">(BX766*DCF!J$46-DCF!J$5*MAX(BX766*DCF!J$46,0)-MAX(BX766-BW766,0)/Inputs!$B$24)*DCF!J$6</f>
        <v>-3374.9199002407959</v>
      </c>
      <c r="DF766" s="15">
        <f ca="1">(BY766*DCF!K$46-DCF!K$5*MAX(BY766*DCF!K$46,0)-MAX(BY766-BX766,0)/Inputs!$B$24)*DCF!K$6</f>
        <v>3002.7294285757339</v>
      </c>
      <c r="DG766" s="15">
        <f ca="1">(BZ766*DCF!L$46-DCF!L$5*MAX(BZ766*DCF!L$46,0)-MAX(BZ766-BY766,0)/Inputs!$B$24)*DCF!L$6</f>
        <v>4147.5436430684067</v>
      </c>
      <c r="DH766" s="15">
        <f ca="1">(CA766*DCF!M$46-DCF!M$5*MAX(CA766*DCF!M$46,0)-MAX(CA766-BZ766,0)/Inputs!$B$24)*DCF!M$6</f>
        <v>219.44849678376059</v>
      </c>
      <c r="DI766" s="15">
        <f ca="1">SUM(CB766:CL766)+BE766*DCF!M$10*(1+Inputs!$B$30)*(1-Inputs!$B$33)*(1-Inputs!$B$30/Inputs!$B$31)/(Inputs!$B$29-Inputs!$B$30)*DCF!M$6</f>
        <v>97887.745419742394</v>
      </c>
      <c r="DJ766" s="15">
        <f ca="1">SUM(CM766:CW766)+BP766*DCF!M$28*(1+Inputs!$B$30)*(1-Inputs!$B$33)*(1-Inputs!$B$30/Inputs!$B$31)/(Inputs!$B$29-Inputs!$B$30)*DCF!M$6</f>
        <v>440655.02974154748</v>
      </c>
      <c r="DK766" s="15">
        <f ca="1">SUM(CX766:DH766)+CA766*DCF!M$46*(1+Inputs!$B$30)*(1-Inputs!$B$33)*(1-Inputs!$B$30/Inputs!$B$31)/(Inputs!$B$29-Inputs!$B$30)*DCF!M$6</f>
        <v>161316.67690352991</v>
      </c>
      <c r="DM766" s="15">
        <f ca="1">DI766+DJ766+DK766+Inputs!$B$34+Inputs!$B$36-Inputs!$B$35</f>
        <v>776710.45206481975</v>
      </c>
    </row>
    <row r="767" spans="1:117" x14ac:dyDescent="0.75">
      <c r="A767" s="11">
        <v>754</v>
      </c>
      <c r="C767" s="23">
        <f t="shared" ca="1" si="435"/>
        <v>-1.4559130474921134</v>
      </c>
      <c r="D767" s="23">
        <f t="shared" ca="1" si="435"/>
        <v>-1.598785285788348</v>
      </c>
      <c r="E767" s="23">
        <f t="shared" ca="1" si="435"/>
        <v>-0.42030846667206717</v>
      </c>
      <c r="F767" s="23">
        <f t="shared" ca="1" si="435"/>
        <v>-2.1542907069313078</v>
      </c>
      <c r="G767" s="23">
        <f t="shared" ca="1" si="435"/>
        <v>-0.39997128604467597</v>
      </c>
      <c r="H767" s="23">
        <f t="shared" ca="1" si="435"/>
        <v>0.88467826450771803</v>
      </c>
      <c r="I767" s="23">
        <f t="shared" ca="1" si="435"/>
        <v>-0.70968059836988051</v>
      </c>
      <c r="J767" s="23">
        <f t="shared" ca="1" si="435"/>
        <v>-1.3806695814916183</v>
      </c>
      <c r="K767" s="23">
        <f t="shared" ca="1" si="435"/>
        <v>-1.0306525877960053</v>
      </c>
      <c r="L767" s="23">
        <f t="shared" ca="1" si="435"/>
        <v>0.23151298646393667</v>
      </c>
      <c r="M767" s="23">
        <f t="shared" ca="1" si="435"/>
        <v>0.37338200454057191</v>
      </c>
      <c r="N767" s="23">
        <f ca="1">SQRT(Inputs!$B$38)*C767+SQRT(1-Inputs!$B$38)*_xlfn.NORM.S.INV(RAND())</f>
        <v>-1.1689100435171398</v>
      </c>
      <c r="O767" s="23">
        <f ca="1">SQRT(Inputs!$B$38)*D767+SQRT(1-Inputs!$B$38)*_xlfn.NORM.S.INV(RAND())</f>
        <v>-0.76189900960175017</v>
      </c>
      <c r="P767" s="23">
        <f ca="1">SQRT(Inputs!$B$38)*E767+SQRT(1-Inputs!$B$38)*_xlfn.NORM.S.INV(RAND())</f>
        <v>-0.7279297680893756</v>
      </c>
      <c r="Q767" s="23">
        <f ca="1">SQRT(Inputs!$B$38)*F767+SQRT(1-Inputs!$B$38)*_xlfn.NORM.S.INV(RAND())</f>
        <v>-0.91292302622326227</v>
      </c>
      <c r="R767" s="23">
        <f ca="1">SQRT(Inputs!$B$38)*G767+SQRT(1-Inputs!$B$38)*_xlfn.NORM.S.INV(RAND())</f>
        <v>0.49445680480260223</v>
      </c>
      <c r="S767" s="23">
        <f ca="1">SQRT(Inputs!$B$38)*H767+SQRT(1-Inputs!$B$38)*_xlfn.NORM.S.INV(RAND())</f>
        <v>0.85781943923466053</v>
      </c>
      <c r="T767" s="23">
        <f ca="1">SQRT(Inputs!$B$38)*I767+SQRT(1-Inputs!$B$38)*_xlfn.NORM.S.INV(RAND())</f>
        <v>-1.3700317480325708</v>
      </c>
      <c r="U767" s="23">
        <f ca="1">SQRT(Inputs!$B$38)*J767+SQRT(1-Inputs!$B$38)*_xlfn.NORM.S.INV(RAND())</f>
        <v>-1.340251356225072</v>
      </c>
      <c r="V767" s="23">
        <f ca="1">SQRT(Inputs!$B$38)*K767+SQRT(1-Inputs!$B$38)*_xlfn.NORM.S.INV(RAND())</f>
        <v>0.47687282413425991</v>
      </c>
      <c r="W767" s="23">
        <f ca="1">SQRT(Inputs!$B$38)*L767+SQRT(1-Inputs!$B$38)*_xlfn.NORM.S.INV(RAND())</f>
        <v>0.23700278099297478</v>
      </c>
      <c r="X767" s="23">
        <f ca="1">SQRT(Inputs!$B$38)*M767+SQRT(1-Inputs!$B$38)*_xlfn.NORM.S.INV(RAND())</f>
        <v>1.6008525460093894</v>
      </c>
      <c r="Y767" s="23">
        <f ca="1">SQRT(Inputs!$B$38)*C767+SQRT(1-Inputs!$B$38)*_xlfn.NORM.S.INV(RAND())</f>
        <v>9.2704289971001441E-2</v>
      </c>
      <c r="Z767" s="23">
        <f ca="1">SQRT(Inputs!$B$38)*D767+SQRT(1-Inputs!$B$38)*_xlfn.NORM.S.INV(RAND())</f>
        <v>-1.296782937498113</v>
      </c>
      <c r="AA767" s="23">
        <f ca="1">SQRT(Inputs!$B$38)*E767+SQRT(1-Inputs!$B$38)*_xlfn.NORM.S.INV(RAND())</f>
        <v>-0.89606107132349655</v>
      </c>
      <c r="AB767" s="23">
        <f ca="1">SQRT(Inputs!$B$38)*F767+SQRT(1-Inputs!$B$38)*_xlfn.NORM.S.INV(RAND())</f>
        <v>-3.7413618319718012E-2</v>
      </c>
      <c r="AC767" s="23">
        <f ca="1">SQRT(Inputs!$B$38)*G767+SQRT(1-Inputs!$B$38)*_xlfn.NORM.S.INV(RAND())</f>
        <v>-1.1307197015972272</v>
      </c>
      <c r="AD767" s="23">
        <f ca="1">SQRT(Inputs!$B$38)*H767+SQRT(1-Inputs!$B$38)*_xlfn.NORM.S.INV(RAND())</f>
        <v>-0.75866140453216957</v>
      </c>
      <c r="AE767" s="23">
        <f ca="1">SQRT(Inputs!$B$38)*I767+SQRT(1-Inputs!$B$38)*_xlfn.NORM.S.INV(RAND())</f>
        <v>0.40921147005389941</v>
      </c>
      <c r="AF767" s="23">
        <f ca="1">SQRT(Inputs!$B$38)*J767+SQRT(1-Inputs!$B$38)*_xlfn.NORM.S.INV(RAND())</f>
        <v>-0.16912649751883102</v>
      </c>
      <c r="AG767" s="23">
        <f ca="1">SQRT(Inputs!$B$38)*K767+SQRT(1-Inputs!$B$38)*_xlfn.NORM.S.INV(RAND())</f>
        <v>-4.5791972895765976E-2</v>
      </c>
      <c r="AH767" s="23">
        <f ca="1">SQRT(Inputs!$B$38)*L767+SQRT(1-Inputs!$B$38)*_xlfn.NORM.S.INV(RAND())</f>
        <v>8.9148176108538563E-2</v>
      </c>
      <c r="AI767" s="23">
        <f ca="1">SQRT(Inputs!$B$38)*M767+SQRT(1-Inputs!$B$38)*_xlfn.NORM.S.INV(RAND())</f>
        <v>0.64556194826572555</v>
      </c>
      <c r="AJ767" s="23">
        <f ca="1">SQRT(Inputs!$B$38)*C767+SQRT(1-Inputs!$B$38)*_xlfn.NORM.S.INV(RAND())</f>
        <v>-0.93227241691149199</v>
      </c>
      <c r="AK767" s="23">
        <f ca="1">SQRT(Inputs!$B$38)*D767+SQRT(1-Inputs!$B$38)*_xlfn.NORM.S.INV(RAND())</f>
        <v>0.25791850030050012</v>
      </c>
      <c r="AL767" s="23">
        <f ca="1">SQRT(Inputs!$B$38)*E767+SQRT(1-Inputs!$B$38)*_xlfn.NORM.S.INV(RAND())</f>
        <v>-0.45669296716056784</v>
      </c>
      <c r="AM767" s="23">
        <f ca="1">SQRT(Inputs!$B$38)*F767+SQRT(1-Inputs!$B$38)*_xlfn.NORM.S.INV(RAND())</f>
        <v>-0.69908561289664417</v>
      </c>
      <c r="AN767" s="23">
        <f ca="1">SQRT(Inputs!$B$38)*G767+SQRT(1-Inputs!$B$38)*_xlfn.NORM.S.INV(RAND())</f>
        <v>1.2287174181183058</v>
      </c>
      <c r="AO767" s="23">
        <f ca="1">SQRT(Inputs!$B$38)*H767+SQRT(1-Inputs!$B$38)*_xlfn.NORM.S.INV(RAND())</f>
        <v>1.3560326563024148</v>
      </c>
      <c r="AP767" s="23">
        <f ca="1">SQRT(Inputs!$B$38)*I767+SQRT(1-Inputs!$B$38)*_xlfn.NORM.S.INV(RAND())</f>
        <v>-1.4208524331065404</v>
      </c>
      <c r="AQ767" s="23">
        <f ca="1">SQRT(Inputs!$B$38)*J767+SQRT(1-Inputs!$B$38)*_xlfn.NORM.S.INV(RAND())</f>
        <v>-0.627414855428998</v>
      </c>
      <c r="AR767" s="23">
        <f ca="1">SQRT(Inputs!$B$38)*K767+SQRT(1-Inputs!$B$38)*_xlfn.NORM.S.INV(RAND())</f>
        <v>8.2011832822359576E-2</v>
      </c>
      <c r="AS767" s="23">
        <f ca="1">SQRT(Inputs!$B$38)*L767+SQRT(1-Inputs!$B$38)*_xlfn.NORM.S.INV(RAND())</f>
        <v>0.51533558594775641</v>
      </c>
      <c r="AT767" s="23">
        <f ca="1">SQRT(Inputs!$B$38)*M767+SQRT(1-Inputs!$B$38)*_xlfn.NORM.S.INV(RAND())</f>
        <v>-0.60761136160029838</v>
      </c>
      <c r="AU767" s="15">
        <f ca="1">Inputs!$B$6*EXP($B$8-0.5*C$5^2+C$5*N767)</f>
        <v>4106.79152875214</v>
      </c>
      <c r="AV767" s="15">
        <f t="shared" ca="1" si="401"/>
        <v>4469.1642250992554</v>
      </c>
      <c r="AW767" s="15">
        <f t="shared" ca="1" si="402"/>
        <v>4939.7416174108439</v>
      </c>
      <c r="AX767" s="15">
        <f t="shared" ca="1" si="403"/>
        <v>5380.8528319432726</v>
      </c>
      <c r="AY767" s="15">
        <f t="shared" ca="1" si="404"/>
        <v>6966.8685570724883</v>
      </c>
      <c r="AZ767" s="15">
        <f t="shared" ca="1" si="405"/>
        <v>9364.7943207253193</v>
      </c>
      <c r="BA767" s="15">
        <f t="shared" ca="1" si="406"/>
        <v>9929.2557673369356</v>
      </c>
      <c r="BB767" s="15">
        <f t="shared" ca="1" si="407"/>
        <v>10628.927722969242</v>
      </c>
      <c r="BC767" s="15">
        <f t="shared" ca="1" si="408"/>
        <v>13630.97630932677</v>
      </c>
      <c r="BD767" s="15">
        <f t="shared" ca="1" si="409"/>
        <v>17073.548687782368</v>
      </c>
      <c r="BE767" s="15">
        <f t="shared" ca="1" si="410"/>
        <v>24205.523141694324</v>
      </c>
      <c r="BF767" s="15">
        <f ca="1">Inputs!$B$13*EXP($B$9-0.5*C$6^2+C$6*Y767)</f>
        <v>14087.563171186795</v>
      </c>
      <c r="BG767" s="15">
        <f t="shared" ca="1" si="411"/>
        <v>13587.042491924667</v>
      </c>
      <c r="BH767" s="15">
        <f t="shared" ca="1" si="412"/>
        <v>14308.253779766816</v>
      </c>
      <c r="BI767" s="15">
        <f t="shared" ca="1" si="413"/>
        <v>17414.878775374855</v>
      </c>
      <c r="BJ767" s="15">
        <f t="shared" ca="1" si="414"/>
        <v>18138.567152081352</v>
      </c>
      <c r="BK767" s="15">
        <f t="shared" ca="1" si="415"/>
        <v>20077.081765532355</v>
      </c>
      <c r="BL767" s="15">
        <f t="shared" ca="1" si="416"/>
        <v>26005.420922430403</v>
      </c>
      <c r="BM767" s="15">
        <f t="shared" ca="1" si="417"/>
        <v>31301.664125390565</v>
      </c>
      <c r="BN767" s="15">
        <f t="shared" ca="1" si="418"/>
        <v>38286.451872110185</v>
      </c>
      <c r="BO767" s="15">
        <f t="shared" ca="1" si="419"/>
        <v>47598.225311048118</v>
      </c>
      <c r="BP767" s="15">
        <f t="shared" ca="1" si="420"/>
        <v>63029.945905932043</v>
      </c>
      <c r="BQ767" s="15">
        <f ca="1">Inputs!$B$20*EXP($B$10-0.5*C$7^2+C$7*AJ767)</f>
        <v>3081.7959252449259</v>
      </c>
      <c r="BR767" s="15">
        <f t="shared" ca="1" si="421"/>
        <v>4538.5328475366141</v>
      </c>
      <c r="BS767" s="15">
        <f t="shared" ca="1" si="422"/>
        <v>5451.0461517345811</v>
      </c>
      <c r="BT767" s="15">
        <f t="shared" ca="1" si="423"/>
        <v>6256.4679287611343</v>
      </c>
      <c r="BU767" s="15">
        <f t="shared" ca="1" si="424"/>
        <v>11672.827711464097</v>
      </c>
      <c r="BV767" s="15">
        <f t="shared" ca="1" si="425"/>
        <v>22043.245967435592</v>
      </c>
      <c r="BW767" s="15">
        <f t="shared" ca="1" si="426"/>
        <v>22771.192731268045</v>
      </c>
      <c r="BX767" s="15">
        <f t="shared" ca="1" si="427"/>
        <v>28084.86798754874</v>
      </c>
      <c r="BY767" s="15">
        <f t="shared" ca="1" si="428"/>
        <v>39974.001983152848</v>
      </c>
      <c r="BZ767" s="15">
        <f t="shared" ca="1" si="429"/>
        <v>61662.626355016509</v>
      </c>
      <c r="CA767" s="15">
        <f t="shared" ca="1" si="430"/>
        <v>77752.154559480739</v>
      </c>
      <c r="CB767" s="15">
        <f ca="1">(AU767*DCF!C$10-DCF!C$5*MAX(AU767*DCF!C$10,0)-MAX(AU767-Inputs!$B$6,0)/Inputs!$B$10)*DCF!C$6</f>
        <v>1049.1737995324161</v>
      </c>
      <c r="CC767" s="15">
        <f ca="1">(AV767*DCF!D$10-DCF!D$5*MAX(AV767*DCF!D$10,0)-MAX(AV767-AU767,0)/Inputs!$B$10)*DCF!D$6</f>
        <v>1000.973404237128</v>
      </c>
      <c r="CD767" s="15">
        <f ca="1">(AW767*DCF!E$10-DCF!E$5*MAX(AW767*DCF!E$10,0)-MAX(AW767-AV767,0)/Inputs!$B$10)*DCF!E$6</f>
        <v>1034.5141892439688</v>
      </c>
      <c r="CE767" s="15">
        <f ca="1">(AX767*DCF!F$10-DCF!F$5*MAX(AX767*DCF!F$10,0)-MAX(AX767-AW767,0)/Inputs!$B$10)*DCF!F$6</f>
        <v>1082.8472905237322</v>
      </c>
      <c r="CF767" s="15">
        <f ca="1">(AY767*DCF!G$10-DCF!G$5*MAX(AY767*DCF!G$10,0)-MAX(AY767-AX767,0)/Inputs!$B$10)*DCF!G$6</f>
        <v>1130.592910989712</v>
      </c>
      <c r="CG767" s="15">
        <f ca="1">(AZ767*DCF!H$10-DCF!H$5*MAX(AZ767*DCF!H$10,0)-MAX(AZ767-AY767,0)/Inputs!$B$10)*DCF!H$6</f>
        <v>1392.38682672655</v>
      </c>
      <c r="CH767" s="15">
        <f ca="1">(BA767*DCF!I$10-DCF!I$5*MAX(BA767*DCF!I$10,0)-MAX(BA767-AZ767,0)/Inputs!$B$10)*DCF!I$6</f>
        <v>1721.1213541508064</v>
      </c>
      <c r="CI767" s="15">
        <f ca="1">(BB767*DCF!J$10-DCF!J$5*MAX(BB767*DCF!J$10,0)-MAX(BB767-BA767,0)/Inputs!$B$10)*DCF!J$6</f>
        <v>1717.9249046136622</v>
      </c>
      <c r="CJ767" s="15">
        <f ca="1">(BC767*DCF!K$10-DCF!K$5*MAX(BC767*DCF!K$10,0)-MAX(BC767-BB767,0)/Inputs!$B$10)*DCF!K$6</f>
        <v>1774.127168548674</v>
      </c>
      <c r="CK767" s="15">
        <f ca="1">(BD767*DCF!L$10-DCF!L$5*MAX(BD767*DCF!L$10,0)-MAX(BD767-BC767,0)/Inputs!$B$10)*DCF!L$6</f>
        <v>2129.8354635209694</v>
      </c>
      <c r="CL767" s="15">
        <f ca="1">(BE767*DCF!M$10-DCF!M$5*MAX(BE767*DCF!M$10,0)-MAX(BE767-BD767,0)/Inputs!$B$10)*DCF!M$6</f>
        <v>2563.7218376514147</v>
      </c>
      <c r="CM767" s="15">
        <f ca="1">(BF767*DCF!C$28-DCF!C$5*MAX(BF767*DCF!C$28,0)-MAX(BF767-Inputs!$B$13,0)/Inputs!$B$17)*DCF!C$6</f>
        <v>3675.7452471879178</v>
      </c>
      <c r="CN767" s="15">
        <f ca="1">(BG767*DCF!D$28-DCF!D$5*MAX(BG767*DCF!D$28,0)-MAX(BG767-BF767,0)/Inputs!$B$17)*DCF!D$6</f>
        <v>4001.6973828434352</v>
      </c>
      <c r="CO767" s="15">
        <f ca="1">(BH767*DCF!E$28-DCF!E$5*MAX(BH767*DCF!E$28,0)-MAX(BH767-BG767,0)/Inputs!$B$17)*DCF!E$6</f>
        <v>3910.211432024319</v>
      </c>
      <c r="CP767" s="15">
        <f ca="1">(BI767*DCF!F$28-DCF!F$5*MAX(BI767*DCF!F$28,0)-MAX(BI767-BH767,0)/Inputs!$B$17)*DCF!F$6</f>
        <v>4162.0706801830784</v>
      </c>
      <c r="CQ767" s="15">
        <f ca="1">(BJ767*DCF!G$28-DCF!G$5*MAX(BJ767*DCF!G$28,0)-MAX(BJ767-BI767,0)/Inputs!$B$17)*DCF!G$6</f>
        <v>4584.4716287261317</v>
      </c>
      <c r="CR767" s="15">
        <f ca="1">(BK767*DCF!H$28-DCF!H$5*MAX(BK767*DCF!H$28,0)-MAX(BK767-BJ767,0)/Inputs!$B$17)*DCF!H$6</f>
        <v>4664.0930562751419</v>
      </c>
      <c r="CS767" s="15">
        <f ca="1">(BL767*DCF!I$28-DCF!I$5*MAX(BL767*DCF!I$28,0)-MAX(BL767-BK767,0)/Inputs!$B$17)*DCF!I$6</f>
        <v>5264.3552954610959</v>
      </c>
      <c r="CT767" s="15">
        <f ca="1">(BM767*DCF!J$28-DCF!J$5*MAX(BM767*DCF!J$28,0)-MAX(BM767-BL767,0)/Inputs!$B$17)*DCF!J$6</f>
        <v>6280.6310675744826</v>
      </c>
      <c r="CU767" s="15">
        <f ca="1">(BN767*DCF!K$28-DCF!K$5*MAX(BN767*DCF!K$28,0)-MAX(BN767-BM767,0)/Inputs!$B$17)*DCF!K$6</f>
        <v>7229.9132243728418</v>
      </c>
      <c r="CV767" s="15">
        <f ca="1">(BO767*DCF!L$28-DCF!L$5*MAX(BO767*DCF!L$28,0)-MAX(BO767-BN767,0)/Inputs!$B$17)*DCF!L$6</f>
        <v>8443.2023384214972</v>
      </c>
      <c r="CW767" s="15">
        <f ca="1">(BP767*DCF!M$28-DCF!M$5*MAX(BP767*DCF!M$28,0)-MAX(BP767-BO767,0)/Inputs!$B$17)*DCF!M$6</f>
        <v>10246.072376825605</v>
      </c>
      <c r="CX767" s="15">
        <f ca="1">(BQ767*DCF!C$46-DCF!C$5*MAX(BQ767*DCF!C$46,0)-MAX(BQ767-Inputs!$B$20,0)/Inputs!$B$24)*DCF!C$6</f>
        <v>-711.73116056464801</v>
      </c>
      <c r="CY767" s="15">
        <f ca="1">(BR767*DCF!D$46-DCF!D$5*MAX(BR767*DCF!D$46,0)-MAX(BR767-BQ767,0)/Inputs!$B$24)*DCF!D$6</f>
        <v>-1396.1992698478668</v>
      </c>
      <c r="CZ767" s="15">
        <f ca="1">(BS767*DCF!E$46-DCF!E$5*MAX(BS767*DCF!E$46,0)-MAX(BS767-BR767,0)/Inputs!$B$24)*DCF!E$6</f>
        <v>-1004.2833218469452</v>
      </c>
      <c r="DA767" s="15">
        <f ca="1">(BT767*DCF!F$46-DCF!F$5*MAX(BT767*DCF!F$46,0)-MAX(BT767-BS767,0)/Inputs!$B$24)*DCF!F$6</f>
        <v>-748.91508132010961</v>
      </c>
      <c r="DB767" s="15">
        <f ca="1">(BU767*DCF!G$46-DCF!G$5*MAX(BU767*DCF!G$46,0)-MAX(BU767-BT767,0)/Inputs!$B$24)*DCF!G$6</f>
        <v>-2214.6072782208221</v>
      </c>
      <c r="DC767" s="15">
        <f ca="1">(BV767*DCF!H$46-DCF!H$5*MAX(BV767*DCF!H$46,0)-MAX(BV767-BU767,0)/Inputs!$B$24)*DCF!H$6</f>
        <v>-3222.5439324362733</v>
      </c>
      <c r="DD767" s="15">
        <f ca="1">(BW767*DCF!I$46-DCF!I$5*MAX(BW767*DCF!I$46,0)-MAX(BW767-BV767,0)/Inputs!$B$24)*DCF!I$6</f>
        <v>316.94416672855772</v>
      </c>
      <c r="DE767" s="15">
        <f ca="1">(BX767*DCF!J$46-DCF!J$5*MAX(BX767*DCF!J$46,0)-MAX(BX767-BW767,0)/Inputs!$B$24)*DCF!J$6</f>
        <v>-231.01733949342685</v>
      </c>
      <c r="DF767" s="15">
        <f ca="1">(BY767*DCF!K$46-DCF!K$5*MAX(BY767*DCF!K$46,0)-MAX(BY767-BX767,0)/Inputs!$B$24)*DCF!K$6</f>
        <v>-629.07285641573526</v>
      </c>
      <c r="DG767" s="15">
        <f ca="1">(BZ767*DCF!L$46-DCF!L$5*MAX(BZ767*DCF!L$46,0)-MAX(BZ767-BY767,0)/Inputs!$B$24)*DCF!L$6</f>
        <v>-645.75540473778744</v>
      </c>
      <c r="DH767" s="15">
        <f ca="1">(CA767*DCF!M$46-DCF!M$5*MAX(CA767*DCF!M$46,0)-MAX(CA767-BZ767,0)/Inputs!$B$24)*DCF!M$6</f>
        <v>2731.8480955801429</v>
      </c>
      <c r="DI767" s="15">
        <f ca="1">SUM(CB767:CL767)+BE767*DCF!M$10*(1+Inputs!$B$30)*(1-Inputs!$B$33)*(1-Inputs!$B$30/Inputs!$B$31)/(Inputs!$B$29-Inputs!$B$30)*DCF!M$6</f>
        <v>83961.510137981139</v>
      </c>
      <c r="DJ767" s="15">
        <f ca="1">SUM(CM767:CW767)+BP767*DCF!M$28*(1+Inputs!$B$30)*(1-Inputs!$B$33)*(1-Inputs!$B$30/Inputs!$B$31)/(Inputs!$B$29-Inputs!$B$30)*DCF!M$6</f>
        <v>296346.69431783824</v>
      </c>
      <c r="DK767" s="15">
        <f ca="1">SUM(CX767:DH767)+CA767*DCF!M$46*(1+Inputs!$B$30)*(1-Inputs!$B$33)*(1-Inputs!$B$30/Inputs!$B$31)/(Inputs!$B$29-Inputs!$B$30)*DCF!M$6</f>
        <v>112458.7078978908</v>
      </c>
      <c r="DM767" s="15">
        <f ca="1">DI767+DJ767+DK767+Inputs!$B$34+Inputs!$B$36-Inputs!$B$35</f>
        <v>569617.91235371016</v>
      </c>
    </row>
    <row r="768" spans="1:117" x14ac:dyDescent="0.75">
      <c r="A768" s="11">
        <v>755</v>
      </c>
      <c r="C768" s="23">
        <f t="shared" ca="1" si="435"/>
        <v>0.62962082149574916</v>
      </c>
      <c r="D768" s="23">
        <f t="shared" ca="1" si="435"/>
        <v>4.7016568142811766E-3</v>
      </c>
      <c r="E768" s="23">
        <f t="shared" ca="1" si="435"/>
        <v>-0.20411397318658453</v>
      </c>
      <c r="F768" s="23">
        <f t="shared" ca="1" si="435"/>
        <v>-0.19773139737874551</v>
      </c>
      <c r="G768" s="23">
        <f t="shared" ca="1" si="435"/>
        <v>-1.8992607283108418</v>
      </c>
      <c r="H768" s="23">
        <f t="shared" ca="1" si="435"/>
        <v>-1.3828599979888936</v>
      </c>
      <c r="I768" s="23">
        <f t="shared" ca="1" si="435"/>
        <v>0.31983150883803513</v>
      </c>
      <c r="J768" s="23">
        <f t="shared" ca="1" si="435"/>
        <v>9.2622444327317283E-2</v>
      </c>
      <c r="K768" s="23">
        <f t="shared" ca="1" si="435"/>
        <v>-1.9490498369756746</v>
      </c>
      <c r="L768" s="23">
        <f t="shared" ca="1" si="435"/>
        <v>0.59241962803859705</v>
      </c>
      <c r="M768" s="23">
        <f t="shared" ca="1" si="435"/>
        <v>2.1394796316267604</v>
      </c>
      <c r="N768" s="23">
        <f ca="1">SQRT(Inputs!$B$38)*C768+SQRT(1-Inputs!$B$38)*_xlfn.NORM.S.INV(RAND())</f>
        <v>0.22560436815209189</v>
      </c>
      <c r="O768" s="23">
        <f ca="1">SQRT(Inputs!$B$38)*D768+SQRT(1-Inputs!$B$38)*_xlfn.NORM.S.INV(RAND())</f>
        <v>7.8813672518505601E-2</v>
      </c>
      <c r="P768" s="23">
        <f ca="1">SQRT(Inputs!$B$38)*E768+SQRT(1-Inputs!$B$38)*_xlfn.NORM.S.INV(RAND())</f>
        <v>-0.80913660075759708</v>
      </c>
      <c r="Q768" s="23">
        <f ca="1">SQRT(Inputs!$B$38)*F768+SQRT(1-Inputs!$B$38)*_xlfn.NORM.S.INV(RAND())</f>
        <v>-0.66651647820895987</v>
      </c>
      <c r="R768" s="23">
        <f ca="1">SQRT(Inputs!$B$38)*G768+SQRT(1-Inputs!$B$38)*_xlfn.NORM.S.INV(RAND())</f>
        <v>0.16386362892679074</v>
      </c>
      <c r="S768" s="23">
        <f ca="1">SQRT(Inputs!$B$38)*H768+SQRT(1-Inputs!$B$38)*_xlfn.NORM.S.INV(RAND())</f>
        <v>-0.97076623808478635</v>
      </c>
      <c r="T768" s="23">
        <f ca="1">SQRT(Inputs!$B$38)*I768+SQRT(1-Inputs!$B$38)*_xlfn.NORM.S.INV(RAND())</f>
        <v>-1.4068035207140421</v>
      </c>
      <c r="U768" s="23">
        <f ca="1">SQRT(Inputs!$B$38)*J768+SQRT(1-Inputs!$B$38)*_xlfn.NORM.S.INV(RAND())</f>
        <v>0.22817853539729072</v>
      </c>
      <c r="V768" s="23">
        <f ca="1">SQRT(Inputs!$B$38)*K768+SQRT(1-Inputs!$B$38)*_xlfn.NORM.S.INV(RAND())</f>
        <v>-1.294901053345008</v>
      </c>
      <c r="W768" s="23">
        <f ca="1">SQRT(Inputs!$B$38)*L768+SQRT(1-Inputs!$B$38)*_xlfn.NORM.S.INV(RAND())</f>
        <v>-0.76519205696449588</v>
      </c>
      <c r="X768" s="23">
        <f ca="1">SQRT(Inputs!$B$38)*M768+SQRT(1-Inputs!$B$38)*_xlfn.NORM.S.INV(RAND())</f>
        <v>1.7670781968563876</v>
      </c>
      <c r="Y768" s="23">
        <f ca="1">SQRT(Inputs!$B$38)*C768+SQRT(1-Inputs!$B$38)*_xlfn.NORM.S.INV(RAND())</f>
        <v>-1.0747430775095408</v>
      </c>
      <c r="Z768" s="23">
        <f ca="1">SQRT(Inputs!$B$38)*D768+SQRT(1-Inputs!$B$38)*_xlfn.NORM.S.INV(RAND())</f>
        <v>4.0143877316511728E-2</v>
      </c>
      <c r="AA768" s="23">
        <f ca="1">SQRT(Inputs!$B$38)*E768+SQRT(1-Inputs!$B$38)*_xlfn.NORM.S.INV(RAND())</f>
        <v>0.11468983978445567</v>
      </c>
      <c r="AB768" s="23">
        <f ca="1">SQRT(Inputs!$B$38)*F768+SQRT(1-Inputs!$B$38)*_xlfn.NORM.S.INV(RAND())</f>
        <v>9.7904610632173261E-2</v>
      </c>
      <c r="AC768" s="23">
        <f ca="1">SQRT(Inputs!$B$38)*G768+SQRT(1-Inputs!$B$38)*_xlfn.NORM.S.INV(RAND())</f>
        <v>-1.5917718405832975</v>
      </c>
      <c r="AD768" s="23">
        <f ca="1">SQRT(Inputs!$B$38)*H768+SQRT(1-Inputs!$B$38)*_xlfn.NORM.S.INV(RAND())</f>
        <v>0.53185251249459509</v>
      </c>
      <c r="AE768" s="23">
        <f ca="1">SQRT(Inputs!$B$38)*I768+SQRT(1-Inputs!$B$38)*_xlfn.NORM.S.INV(RAND())</f>
        <v>2.2427916016187206</v>
      </c>
      <c r="AF768" s="23">
        <f ca="1">SQRT(Inputs!$B$38)*J768+SQRT(1-Inputs!$B$38)*_xlfn.NORM.S.INV(RAND())</f>
        <v>-1.244501965550749</v>
      </c>
      <c r="AG768" s="23">
        <f ca="1">SQRT(Inputs!$B$38)*K768+SQRT(1-Inputs!$B$38)*_xlfn.NORM.S.INV(RAND())</f>
        <v>-1.2106310346547577</v>
      </c>
      <c r="AH768" s="23">
        <f ca="1">SQRT(Inputs!$B$38)*L768+SQRT(1-Inputs!$B$38)*_xlfn.NORM.S.INV(RAND())</f>
        <v>3.2136992311349255E-2</v>
      </c>
      <c r="AI768" s="23">
        <f ca="1">SQRT(Inputs!$B$38)*M768+SQRT(1-Inputs!$B$38)*_xlfn.NORM.S.INV(RAND())</f>
        <v>0.40960401018437731</v>
      </c>
      <c r="AJ768" s="23">
        <f ca="1">SQRT(Inputs!$B$38)*C768+SQRT(1-Inputs!$B$38)*_xlfn.NORM.S.INV(RAND())</f>
        <v>0.19578549468526585</v>
      </c>
      <c r="AK768" s="23">
        <f ca="1">SQRT(Inputs!$B$38)*D768+SQRT(1-Inputs!$B$38)*_xlfn.NORM.S.INV(RAND())</f>
        <v>0.10986822312362403</v>
      </c>
      <c r="AL768" s="23">
        <f ca="1">SQRT(Inputs!$B$38)*E768+SQRT(1-Inputs!$B$38)*_xlfn.NORM.S.INV(RAND())</f>
        <v>0.48716215309680411</v>
      </c>
      <c r="AM768" s="23">
        <f ca="1">SQRT(Inputs!$B$38)*F768+SQRT(1-Inputs!$B$38)*_xlfn.NORM.S.INV(RAND())</f>
        <v>-0.13224597432581403</v>
      </c>
      <c r="AN768" s="23">
        <f ca="1">SQRT(Inputs!$B$38)*G768+SQRT(1-Inputs!$B$38)*_xlfn.NORM.S.INV(RAND())</f>
        <v>0.83824064005975063</v>
      </c>
      <c r="AO768" s="23">
        <f ca="1">SQRT(Inputs!$B$38)*H768+SQRT(1-Inputs!$B$38)*_xlfn.NORM.S.INV(RAND())</f>
        <v>-1.3114455926267177</v>
      </c>
      <c r="AP768" s="23">
        <f ca="1">SQRT(Inputs!$B$38)*I768+SQRT(1-Inputs!$B$38)*_xlfn.NORM.S.INV(RAND())</f>
        <v>0.77197640850386018</v>
      </c>
      <c r="AQ768" s="23">
        <f ca="1">SQRT(Inputs!$B$38)*J768+SQRT(1-Inputs!$B$38)*_xlfn.NORM.S.INV(RAND())</f>
        <v>-0.94315439131502121</v>
      </c>
      <c r="AR768" s="23">
        <f ca="1">SQRT(Inputs!$B$38)*K768+SQRT(1-Inputs!$B$38)*_xlfn.NORM.S.INV(RAND())</f>
        <v>-0.83273344028601604</v>
      </c>
      <c r="AS768" s="23">
        <f ca="1">SQRT(Inputs!$B$38)*L768+SQRT(1-Inputs!$B$38)*_xlfn.NORM.S.INV(RAND())</f>
        <v>-1.1378394795882867</v>
      </c>
      <c r="AT768" s="23">
        <f ca="1">SQRT(Inputs!$B$38)*M768+SQRT(1-Inputs!$B$38)*_xlfn.NORM.S.INV(RAND())</f>
        <v>1.7439541545223645</v>
      </c>
      <c r="AU768" s="15">
        <f ca="1">Inputs!$B$6*EXP($B$8-0.5*C$5^2+C$5*N768)</f>
        <v>5146.806421938636</v>
      </c>
      <c r="AV768" s="15">
        <f t="shared" ca="1" si="401"/>
        <v>6337.8996255711709</v>
      </c>
      <c r="AW768" s="15">
        <f t="shared" ca="1" si="402"/>
        <v>6928.9324998208531</v>
      </c>
      <c r="AX768" s="15">
        <f t="shared" ca="1" si="403"/>
        <v>7783.6384778409374</v>
      </c>
      <c r="AY768" s="15">
        <f t="shared" ca="1" si="404"/>
        <v>9696.1952956072146</v>
      </c>
      <c r="AZ768" s="15">
        <f t="shared" ca="1" si="405"/>
        <v>10656.417558782552</v>
      </c>
      <c r="BA768" s="15">
        <f t="shared" ca="1" si="406"/>
        <v>11255.331528440534</v>
      </c>
      <c r="BB768" s="15">
        <f t="shared" ca="1" si="407"/>
        <v>14098.609308810932</v>
      </c>
      <c r="BC768" s="15">
        <f t="shared" ca="1" si="408"/>
        <v>15238.308976750697</v>
      </c>
      <c r="BD768" s="15">
        <f t="shared" ca="1" si="409"/>
        <v>17378.942952839621</v>
      </c>
      <c r="BE768" s="15">
        <f t="shared" ca="1" si="410"/>
        <v>25014.348834976372</v>
      </c>
      <c r="BF768" s="15">
        <f ca="1">Inputs!$B$13*EXP($B$9-0.5*C$6^2+C$6*Y768)</f>
        <v>11176.894086388429</v>
      </c>
      <c r="BG768" s="15">
        <f t="shared" ca="1" si="411"/>
        <v>13720.701890239703</v>
      </c>
      <c r="BH768" s="15">
        <f t="shared" ca="1" si="412"/>
        <v>17086.117149141992</v>
      </c>
      <c r="BI768" s="15">
        <f t="shared" ca="1" si="413"/>
        <v>21233.556131558751</v>
      </c>
      <c r="BJ768" s="15">
        <f t="shared" ca="1" si="414"/>
        <v>20693.91448497969</v>
      </c>
      <c r="BK768" s="15">
        <f t="shared" ca="1" si="415"/>
        <v>27305.086452690477</v>
      </c>
      <c r="BL768" s="15">
        <f t="shared" ca="1" si="416"/>
        <v>44854.131822179996</v>
      </c>
      <c r="BM768" s="15">
        <f t="shared" ca="1" si="417"/>
        <v>47237.622647917655</v>
      </c>
      <c r="BN768" s="15">
        <f t="shared" ca="1" si="418"/>
        <v>50250.776531880656</v>
      </c>
      <c r="BO768" s="15">
        <f t="shared" ca="1" si="419"/>
        <v>62059.796964865731</v>
      </c>
      <c r="BP768" s="15">
        <f t="shared" ca="1" si="420"/>
        <v>80012.244209022625</v>
      </c>
      <c r="BQ768" s="15">
        <f ca="1">Inputs!$B$20*EXP($B$10-0.5*C$7^2+C$7*AJ768)</f>
        <v>4597.9710599703221</v>
      </c>
      <c r="BR768" s="15">
        <f t="shared" ca="1" si="421"/>
        <v>6460.3829897032238</v>
      </c>
      <c r="BS768" s="15">
        <f t="shared" ca="1" si="422"/>
        <v>10175.37193851823</v>
      </c>
      <c r="BT768" s="15">
        <f t="shared" ca="1" si="423"/>
        <v>13551.250759596624</v>
      </c>
      <c r="BU768" s="15">
        <f t="shared" ca="1" si="424"/>
        <v>23003.42606894144</v>
      </c>
      <c r="BV768" s="15">
        <f t="shared" ca="1" si="425"/>
        <v>23817.168863477669</v>
      </c>
      <c r="BW768" s="15">
        <f t="shared" ca="1" si="426"/>
        <v>39134.611190563286</v>
      </c>
      <c r="BX768" s="15">
        <f t="shared" ca="1" si="427"/>
        <v>45306.219942189789</v>
      </c>
      <c r="BY768" s="15">
        <f t="shared" ca="1" si="428"/>
        <v>54132.205818837996</v>
      </c>
      <c r="BZ768" s="15">
        <f t="shared" ca="1" si="429"/>
        <v>61618.894038971972</v>
      </c>
      <c r="CA768" s="15">
        <f t="shared" ca="1" si="430"/>
        <v>118000.85146748966</v>
      </c>
      <c r="CB768" s="15">
        <f ca="1">(AU768*DCF!C$10-DCF!C$5*MAX(AU768*DCF!C$10,0)-MAX(AU768-Inputs!$B$6,0)/Inputs!$B$10)*DCF!C$6</f>
        <v>1041.7583079708859</v>
      </c>
      <c r="CC768" s="15">
        <f ca="1">(AV768*DCF!D$10-DCF!D$5*MAX(AV768*DCF!D$10,0)-MAX(AV768-AU768,0)/Inputs!$B$10)*DCF!D$6</f>
        <v>1254.4031912902947</v>
      </c>
      <c r="CD768" s="15">
        <f ca="1">(AW768*DCF!E$10-DCF!E$5*MAX(AW768*DCF!E$10,0)-MAX(AW768-AV768,0)/Inputs!$B$10)*DCF!E$6</f>
        <v>1466.6551359426194</v>
      </c>
      <c r="CE768" s="15">
        <f ca="1">(AX768*DCF!F$10-DCF!F$5*MAX(AX768*DCF!F$10,0)-MAX(AX768-AW768,0)/Inputs!$B$10)*DCF!F$6</f>
        <v>1521.3127516790273</v>
      </c>
      <c r="CF768" s="15">
        <f ca="1">(AY768*DCF!G$10-DCF!G$5*MAX(AY768*DCF!G$10,0)-MAX(AY768-AX768,0)/Inputs!$B$10)*DCF!G$6</f>
        <v>1630.176137571945</v>
      </c>
      <c r="CG768" s="15">
        <f ca="1">(AZ768*DCF!H$10-DCF!H$5*MAX(AZ768*DCF!H$10,0)-MAX(AZ768-AY768,0)/Inputs!$B$10)*DCF!H$6</f>
        <v>1898.4464356064602</v>
      </c>
      <c r="CH768" s="15">
        <f ca="1">(BA768*DCF!I$10-DCF!I$5*MAX(BA768*DCF!I$10,0)-MAX(BA768-AZ768,0)/Inputs!$B$10)*DCF!I$6</f>
        <v>1957.6955994260775</v>
      </c>
      <c r="CI768" s="15">
        <f ca="1">(BB768*DCF!J$10-DCF!J$5*MAX(BB768*DCF!J$10,0)-MAX(BB768-BA768,0)/Inputs!$B$10)*DCF!J$6</f>
        <v>1988.5021765803085</v>
      </c>
      <c r="CJ768" s="15">
        <f ca="1">(BC768*DCF!K$10-DCF!K$5*MAX(BC768*DCF!K$10,0)-MAX(BC768-BB768,0)/Inputs!$B$10)*DCF!K$6</f>
        <v>2293.5824125127074</v>
      </c>
      <c r="CK768" s="15">
        <f ca="1">(BD768*DCF!L$10-DCF!L$5*MAX(BD768*DCF!L$10,0)-MAX(BD768-BC768,0)/Inputs!$B$10)*DCF!L$6</f>
        <v>2344.2564417060203</v>
      </c>
      <c r="CL768" s="15">
        <f ca="1">(BE768*DCF!M$10-DCF!M$5*MAX(BE768*DCF!M$10,0)-MAX(BE768-BD768,0)/Inputs!$B$10)*DCF!M$6</f>
        <v>2617.717341143164</v>
      </c>
      <c r="CM768" s="15">
        <f ca="1">(BF768*DCF!C$28-DCF!C$5*MAX(BF768*DCF!C$28,0)-MAX(BF768-Inputs!$B$13,0)/Inputs!$B$17)*DCF!C$6</f>
        <v>3411.1147756637515</v>
      </c>
      <c r="CN768" s="15">
        <f ca="1">(BG768*DCF!D$28-DCF!D$5*MAX(BG768*DCF!D$28,0)-MAX(BG768-BF768,0)/Inputs!$B$17)*DCF!D$6</f>
        <v>3498.3523211515094</v>
      </c>
      <c r="CO768" s="15">
        <f ca="1">(BH768*DCF!E$28-DCF!E$5*MAX(BH768*DCF!E$28,0)-MAX(BH768-BG768,0)/Inputs!$B$17)*DCF!E$6</f>
        <v>4175.8155962943674</v>
      </c>
      <c r="CP768" s="15">
        <f ca="1">(BI768*DCF!F$28-DCF!F$5*MAX(BI768*DCF!F$28,0)-MAX(BI768-BH768,0)/Inputs!$B$17)*DCF!F$6</f>
        <v>5009.2443575133739</v>
      </c>
      <c r="CQ768" s="15">
        <f ca="1">(BJ768*DCF!G$28-DCF!G$5*MAX(BJ768*DCF!G$28,0)-MAX(BJ768-BI768,0)/Inputs!$B$17)*DCF!G$6</f>
        <v>5369.1931174047595</v>
      </c>
      <c r="CR768" s="15">
        <f ca="1">(BK768*DCF!H$28-DCF!H$5*MAX(BK768*DCF!H$28,0)-MAX(BK768-BJ768,0)/Inputs!$B$17)*DCF!H$6</f>
        <v>5725.6585385255785</v>
      </c>
      <c r="CS768" s="15">
        <f ca="1">(BL768*DCF!I$28-DCF!I$5*MAX(BL768*DCF!I$28,0)-MAX(BL768-BK768,0)/Inputs!$B$17)*DCF!I$6</f>
        <v>8028.7593087734031</v>
      </c>
      <c r="CT768" s="15">
        <f ca="1">(BM768*DCF!J$28-DCF!J$5*MAX(BM768*DCF!J$28,0)-MAX(BM768-BL768,0)/Inputs!$B$17)*DCF!J$6</f>
        <v>10221.879935754278</v>
      </c>
      <c r="CU768" s="15">
        <f ca="1">(BN768*DCF!K$28-DCF!K$5*MAX(BN768*DCF!K$28,0)-MAX(BN768-BM768,0)/Inputs!$B$17)*DCF!K$6</f>
        <v>10243.050232886348</v>
      </c>
      <c r="CV768" s="15">
        <f ca="1">(BO768*DCF!L$28-DCF!L$5*MAX(BO768*DCF!L$28,0)-MAX(BO768-BN768,0)/Inputs!$B$17)*DCF!L$6</f>
        <v>11046.021768418839</v>
      </c>
      <c r="CW768" s="15">
        <f ca="1">(BP768*DCF!M$28-DCF!M$5*MAX(BP768*DCF!M$28,0)-MAX(BP768-BO768,0)/Inputs!$B$17)*DCF!M$6</f>
        <v>13177.814865208224</v>
      </c>
      <c r="CX768" s="15">
        <f ca="1">(BQ768*DCF!C$46-DCF!C$5*MAX(BQ768*DCF!C$46,0)-MAX(BQ768-Inputs!$B$20,0)/Inputs!$B$24)*DCF!C$6</f>
        <v>-1707.1393025198536</v>
      </c>
      <c r="CY768" s="15">
        <f ca="1">(BR768*DCF!D$46-DCF!D$5*MAX(BR768*DCF!D$46,0)-MAX(BR768-BQ768,0)/Inputs!$B$24)*DCF!D$6</f>
        <v>-1897.3124292579048</v>
      </c>
      <c r="CZ768" s="15">
        <f ca="1">(BS768*DCF!E$46-DCF!E$5*MAX(BS768*DCF!E$46,0)-MAX(BS768-BR768,0)/Inputs!$B$24)*DCF!E$6</f>
        <v>-2667.6018199762739</v>
      </c>
      <c r="DA768" s="15">
        <f ca="1">(BT768*DCF!F$46-DCF!F$5*MAX(BT768*DCF!F$46,0)-MAX(BT768-BS768,0)/Inputs!$B$24)*DCF!F$6</f>
        <v>-2216.1519562819149</v>
      </c>
      <c r="DB768" s="15">
        <f ca="1">(BU768*DCF!G$46-DCF!G$5*MAX(BU768*DCF!G$46,0)-MAX(BU768-BT768,0)/Inputs!$B$24)*DCF!G$6</f>
        <v>-3953.3148256212103</v>
      </c>
      <c r="DC768" s="15">
        <f ca="1">(BV768*DCF!H$46-DCF!H$5*MAX(BV768*DCF!H$46,0)-MAX(BV768-BU768,0)/Inputs!$B$24)*DCF!H$6</f>
        <v>-252.86558751730917</v>
      </c>
      <c r="DD768" s="15">
        <f ca="1">(BW768*DCF!I$46-DCF!I$5*MAX(BW768*DCF!I$46,0)-MAX(BW768-BV768,0)/Inputs!$B$24)*DCF!I$6</f>
        <v>-3493.2161155829285</v>
      </c>
      <c r="DE768" s="15">
        <f ca="1">(BX768*DCF!J$46-DCF!J$5*MAX(BX768*DCF!J$46,0)-MAX(BX768-BW768,0)/Inputs!$B$24)*DCF!J$6</f>
        <v>263.86079196439891</v>
      </c>
      <c r="DF768" s="15">
        <f ca="1">(BY768*DCF!K$46-DCF!K$5*MAX(BY768*DCF!K$46,0)-MAX(BY768-BX768,0)/Inputs!$B$24)*DCF!K$6</f>
        <v>930.08063047551116</v>
      </c>
      <c r="DG768" s="15">
        <f ca="1">(BZ768*DCF!L$46-DCF!L$5*MAX(BZ768*DCF!L$46,0)-MAX(BZ768-BY768,0)/Inputs!$B$24)*DCF!L$6</f>
        <v>2565.1670963765687</v>
      </c>
      <c r="DH768" s="15">
        <f ca="1">(CA768*DCF!M$46-DCF!M$5*MAX(CA768*DCF!M$46,0)-MAX(CA768-BZ768,0)/Inputs!$B$24)*DCF!M$6</f>
        <v>-2536.1941497220928</v>
      </c>
      <c r="DI768" s="15">
        <f ca="1">SUM(CB768:CL768)+BE768*DCF!M$10*(1+Inputs!$B$30)*(1-Inputs!$B$33)*(1-Inputs!$B$30/Inputs!$B$31)/(Inputs!$B$29-Inputs!$B$30)*DCF!M$6</f>
        <v>89629.769519688081</v>
      </c>
      <c r="DJ768" s="15">
        <f ca="1">SUM(CM768:CW768)+BP768*DCF!M$28*(1+Inputs!$B$30)*(1-Inputs!$B$33)*(1-Inputs!$B$30/Inputs!$B$31)/(Inputs!$B$29-Inputs!$B$30)*DCF!M$6</f>
        <v>376807.08306573424</v>
      </c>
      <c r="DK768" s="15">
        <f ca="1">SUM(CX768:DH768)+CA768*DCF!M$46*(1+Inputs!$B$30)*(1-Inputs!$B$33)*(1-Inputs!$B$30/Inputs!$B$31)/(Inputs!$B$29-Inputs!$B$30)*DCF!M$6</f>
        <v>167478.60679552826</v>
      </c>
      <c r="DM768" s="15">
        <f ca="1">DI768+DJ768+DK768+Inputs!$B$34+Inputs!$B$36-Inputs!$B$35</f>
        <v>710766.45938095055</v>
      </c>
    </row>
    <row r="769" spans="1:117" x14ac:dyDescent="0.75">
      <c r="A769" s="11">
        <v>756</v>
      </c>
      <c r="C769" s="23">
        <f t="shared" ca="1" si="435"/>
        <v>0.62705752929595826</v>
      </c>
      <c r="D769" s="23">
        <f t="shared" ca="1" si="435"/>
        <v>-0.49781370901343613</v>
      </c>
      <c r="E769" s="23">
        <f t="shared" ca="1" si="435"/>
        <v>-1.0108356543663595</v>
      </c>
      <c r="F769" s="23">
        <f t="shared" ca="1" si="435"/>
        <v>8.6870095763139241E-2</v>
      </c>
      <c r="G769" s="23">
        <f t="shared" ca="1" si="435"/>
        <v>-0.20265217497142007</v>
      </c>
      <c r="H769" s="23">
        <f t="shared" ca="1" si="435"/>
        <v>0.13079933505544272</v>
      </c>
      <c r="I769" s="23">
        <f t="shared" ca="1" si="435"/>
        <v>-1.4768031071351884</v>
      </c>
      <c r="J769" s="23">
        <f t="shared" ca="1" si="435"/>
        <v>0.28839219922035775</v>
      </c>
      <c r="K769" s="23">
        <f t="shared" ca="1" si="435"/>
        <v>-0.48544882038970644</v>
      </c>
      <c r="L769" s="23">
        <f t="shared" ca="1" si="435"/>
        <v>-0.77188083430090781</v>
      </c>
      <c r="M769" s="23">
        <f t="shared" ca="1" si="435"/>
        <v>0.23049895801563694</v>
      </c>
      <c r="N769" s="23">
        <f ca="1">SQRT(Inputs!$B$38)*C769+SQRT(1-Inputs!$B$38)*_xlfn.NORM.S.INV(RAND())</f>
        <v>0.36292999554012401</v>
      </c>
      <c r="O769" s="23">
        <f ca="1">SQRT(Inputs!$B$38)*D769+SQRT(1-Inputs!$B$38)*_xlfn.NORM.S.INV(RAND())</f>
        <v>0.32251788034521284</v>
      </c>
      <c r="P769" s="23">
        <f ca="1">SQRT(Inputs!$B$38)*E769+SQRT(1-Inputs!$B$38)*_xlfn.NORM.S.INV(RAND())</f>
        <v>-1.3959088516849807</v>
      </c>
      <c r="Q769" s="23">
        <f ca="1">SQRT(Inputs!$B$38)*F769+SQRT(1-Inputs!$B$38)*_xlfn.NORM.S.INV(RAND())</f>
        <v>1.6161768997726362</v>
      </c>
      <c r="R769" s="23">
        <f ca="1">SQRT(Inputs!$B$38)*G769+SQRT(1-Inputs!$B$38)*_xlfn.NORM.S.INV(RAND())</f>
        <v>0.73719552831350943</v>
      </c>
      <c r="S769" s="23">
        <f ca="1">SQRT(Inputs!$B$38)*H769+SQRT(1-Inputs!$B$38)*_xlfn.NORM.S.INV(RAND())</f>
        <v>3.5642515684201702E-2</v>
      </c>
      <c r="T769" s="23">
        <f ca="1">SQRT(Inputs!$B$38)*I769+SQRT(1-Inputs!$B$38)*_xlfn.NORM.S.INV(RAND())</f>
        <v>-1.0673900629198547</v>
      </c>
      <c r="U769" s="23">
        <f ca="1">SQRT(Inputs!$B$38)*J769+SQRT(1-Inputs!$B$38)*_xlfn.NORM.S.INV(RAND())</f>
        <v>1.5538501485267382</v>
      </c>
      <c r="V769" s="23">
        <f ca="1">SQRT(Inputs!$B$38)*K769+SQRT(1-Inputs!$B$38)*_xlfn.NORM.S.INV(RAND())</f>
        <v>0.91036702908075762</v>
      </c>
      <c r="W769" s="23">
        <f ca="1">SQRT(Inputs!$B$38)*L769+SQRT(1-Inputs!$B$38)*_xlfn.NORM.S.INV(RAND())</f>
        <v>-0.17743786253321936</v>
      </c>
      <c r="X769" s="23">
        <f ca="1">SQRT(Inputs!$B$38)*M769+SQRT(1-Inputs!$B$38)*_xlfn.NORM.S.INV(RAND())</f>
        <v>0.55511407939979329</v>
      </c>
      <c r="Y769" s="23">
        <f ca="1">SQRT(Inputs!$B$38)*C769+SQRT(1-Inputs!$B$38)*_xlfn.NORM.S.INV(RAND())</f>
        <v>0.15799940084874337</v>
      </c>
      <c r="Z769" s="23">
        <f ca="1">SQRT(Inputs!$B$38)*D769+SQRT(1-Inputs!$B$38)*_xlfn.NORM.S.INV(RAND())</f>
        <v>4.104845745132979E-3</v>
      </c>
      <c r="AA769" s="23">
        <f ca="1">SQRT(Inputs!$B$38)*E769+SQRT(1-Inputs!$B$38)*_xlfn.NORM.S.INV(RAND())</f>
        <v>-0.57480845977343309</v>
      </c>
      <c r="AB769" s="23">
        <f ca="1">SQRT(Inputs!$B$38)*F769+SQRT(1-Inputs!$B$38)*_xlfn.NORM.S.INV(RAND())</f>
        <v>0.14726051226687764</v>
      </c>
      <c r="AC769" s="23">
        <f ca="1">SQRT(Inputs!$B$38)*G769+SQRT(1-Inputs!$B$38)*_xlfn.NORM.S.INV(RAND())</f>
        <v>0.41232857033564158</v>
      </c>
      <c r="AD769" s="23">
        <f ca="1">SQRT(Inputs!$B$38)*H769+SQRT(1-Inputs!$B$38)*_xlfn.NORM.S.INV(RAND())</f>
        <v>1.0834716905671764</v>
      </c>
      <c r="AE769" s="23">
        <f ca="1">SQRT(Inputs!$B$38)*I769+SQRT(1-Inputs!$B$38)*_xlfn.NORM.S.INV(RAND())</f>
        <v>-0.87364240326108522</v>
      </c>
      <c r="AF769" s="23">
        <f ca="1">SQRT(Inputs!$B$38)*J769+SQRT(1-Inputs!$B$38)*_xlfn.NORM.S.INV(RAND())</f>
        <v>-0.2200533786131767</v>
      </c>
      <c r="AG769" s="23">
        <f ca="1">SQRT(Inputs!$B$38)*K769+SQRT(1-Inputs!$B$38)*_xlfn.NORM.S.INV(RAND())</f>
        <v>-1.5096330228904948</v>
      </c>
      <c r="AH769" s="23">
        <f ca="1">SQRT(Inputs!$B$38)*L769+SQRT(1-Inputs!$B$38)*_xlfn.NORM.S.INV(RAND())</f>
        <v>0.70723523789851761</v>
      </c>
      <c r="AI769" s="23">
        <f ca="1">SQRT(Inputs!$B$38)*M769+SQRT(1-Inputs!$B$38)*_xlfn.NORM.S.INV(RAND())</f>
        <v>-0.96073736843688551</v>
      </c>
      <c r="AJ769" s="23">
        <f ca="1">SQRT(Inputs!$B$38)*C769+SQRT(1-Inputs!$B$38)*_xlfn.NORM.S.INV(RAND())</f>
        <v>1.4652844139774079</v>
      </c>
      <c r="AK769" s="23">
        <f ca="1">SQRT(Inputs!$B$38)*D769+SQRT(1-Inputs!$B$38)*_xlfn.NORM.S.INV(RAND())</f>
        <v>-9.9029972454417664E-2</v>
      </c>
      <c r="AL769" s="23">
        <f ca="1">SQRT(Inputs!$B$38)*E769+SQRT(1-Inputs!$B$38)*_xlfn.NORM.S.INV(RAND())</f>
        <v>0.6433416051180717</v>
      </c>
      <c r="AM769" s="23">
        <f ca="1">SQRT(Inputs!$B$38)*F769+SQRT(1-Inputs!$B$38)*_xlfn.NORM.S.INV(RAND())</f>
        <v>-1.5911274222442597</v>
      </c>
      <c r="AN769" s="23">
        <f ca="1">SQRT(Inputs!$B$38)*G769+SQRT(1-Inputs!$B$38)*_xlfn.NORM.S.INV(RAND())</f>
        <v>-5.6022101431518798E-2</v>
      </c>
      <c r="AO769" s="23">
        <f ca="1">SQRT(Inputs!$B$38)*H769+SQRT(1-Inputs!$B$38)*_xlfn.NORM.S.INV(RAND())</f>
        <v>1.3956318802656438</v>
      </c>
      <c r="AP769" s="23">
        <f ca="1">SQRT(Inputs!$B$38)*I769+SQRT(1-Inputs!$B$38)*_xlfn.NORM.S.INV(RAND())</f>
        <v>-1.1863843895499713</v>
      </c>
      <c r="AQ769" s="23">
        <f ca="1">SQRT(Inputs!$B$38)*J769+SQRT(1-Inputs!$B$38)*_xlfn.NORM.S.INV(RAND())</f>
        <v>-0.54806180859903519</v>
      </c>
      <c r="AR769" s="23">
        <f ca="1">SQRT(Inputs!$B$38)*K769+SQRT(1-Inputs!$B$38)*_xlfn.NORM.S.INV(RAND())</f>
        <v>-0.43146385194328651</v>
      </c>
      <c r="AS769" s="23">
        <f ca="1">SQRT(Inputs!$B$38)*L769+SQRT(1-Inputs!$B$38)*_xlfn.NORM.S.INV(RAND())</f>
        <v>0.32144671923082019</v>
      </c>
      <c r="AT769" s="23">
        <f ca="1">SQRT(Inputs!$B$38)*M769+SQRT(1-Inputs!$B$38)*_xlfn.NORM.S.INV(RAND())</f>
        <v>-1.403610204617789</v>
      </c>
      <c r="AU769" s="15">
        <f ca="1">Inputs!$B$6*EXP($B$8-0.5*C$5^2+C$5*N769)</f>
        <v>5262.4975408183918</v>
      </c>
      <c r="AV769" s="15">
        <f t="shared" ca="1" si="401"/>
        <v>6716.7812830274133</v>
      </c>
      <c r="AW769" s="15">
        <f t="shared" ca="1" si="402"/>
        <v>6784.3797672064011</v>
      </c>
      <c r="AX769" s="15">
        <f t="shared" ca="1" si="403"/>
        <v>10136.314907144724</v>
      </c>
      <c r="AY769" s="15">
        <f t="shared" ca="1" si="404"/>
        <v>13501.387203864924</v>
      </c>
      <c r="AZ769" s="15">
        <f t="shared" ca="1" si="405"/>
        <v>16577.499312810283</v>
      </c>
      <c r="BA769" s="15">
        <f t="shared" ca="1" si="406"/>
        <v>18142.34763555057</v>
      </c>
      <c r="BB769" s="15">
        <f t="shared" ca="1" si="407"/>
        <v>25953.375109039978</v>
      </c>
      <c r="BC769" s="15">
        <f t="shared" ca="1" si="408"/>
        <v>34705.992570955357</v>
      </c>
      <c r="BD769" s="15">
        <f t="shared" ca="1" si="409"/>
        <v>41818.290093584808</v>
      </c>
      <c r="BE769" s="15">
        <f t="shared" ca="1" si="410"/>
        <v>53900.407956450035</v>
      </c>
      <c r="BF769" s="15">
        <f ca="1">Inputs!$B$13*EXP($B$9-0.5*C$6^2+C$6*Y769)</f>
        <v>14271.106495778013</v>
      </c>
      <c r="BG769" s="15">
        <f t="shared" ca="1" si="411"/>
        <v>17405.587979860997</v>
      </c>
      <c r="BH769" s="15">
        <f t="shared" ca="1" si="412"/>
        <v>19332.611832401635</v>
      </c>
      <c r="BI769" s="15">
        <f t="shared" ca="1" si="413"/>
        <v>24208.570714802689</v>
      </c>
      <c r="BJ769" s="15">
        <f t="shared" ca="1" si="414"/>
        <v>31495.534004277983</v>
      </c>
      <c r="BK769" s="15">
        <f t="shared" ca="1" si="415"/>
        <v>44798.665335000464</v>
      </c>
      <c r="BL769" s="15">
        <f t="shared" ca="1" si="416"/>
        <v>49139.209241926546</v>
      </c>
      <c r="BM769" s="15">
        <f t="shared" ca="1" si="417"/>
        <v>58773.84843634424</v>
      </c>
      <c r="BN769" s="15">
        <f t="shared" ca="1" si="418"/>
        <v>60322.259057986405</v>
      </c>
      <c r="BO769" s="15">
        <f t="shared" ca="1" si="419"/>
        <v>80579.730841022349</v>
      </c>
      <c r="BP769" s="15">
        <f t="shared" ca="1" si="420"/>
        <v>88949.93749785352</v>
      </c>
      <c r="BQ769" s="15">
        <f ca="1">Inputs!$B$20*EXP($B$10-0.5*C$7^2+C$7*AJ769)</f>
        <v>7212.9961641424861</v>
      </c>
      <c r="BR769" s="15">
        <f t="shared" ca="1" si="421"/>
        <v>9484.0932496089099</v>
      </c>
      <c r="BS769" s="15">
        <f t="shared" ca="1" si="422"/>
        <v>15623.13573991639</v>
      </c>
      <c r="BT769" s="15">
        <f t="shared" ca="1" si="423"/>
        <v>14190.174684098885</v>
      </c>
      <c r="BU769" s="15">
        <f t="shared" ca="1" si="424"/>
        <v>19401.094560980513</v>
      </c>
      <c r="BV769" s="15">
        <f t="shared" ca="1" si="425"/>
        <v>36965.818438210677</v>
      </c>
      <c r="BW769" s="15">
        <f t="shared" ca="1" si="426"/>
        <v>40129.376769760827</v>
      </c>
      <c r="BX769" s="15">
        <f t="shared" ca="1" si="427"/>
        <v>50287.24930216471</v>
      </c>
      <c r="BY769" s="15">
        <f t="shared" ca="1" si="428"/>
        <v>64878.048203201877</v>
      </c>
      <c r="BZ769" s="15">
        <f t="shared" ca="1" si="429"/>
        <v>96574.498753216845</v>
      </c>
      <c r="CA769" s="15">
        <f t="shared" ca="1" si="430"/>
        <v>105711.46366682355</v>
      </c>
      <c r="CB769" s="15">
        <f ca="1">(AU769*DCF!C$10-DCF!C$5*MAX(AU769*DCF!C$10,0)-MAX(AU769-Inputs!$B$6,0)/Inputs!$B$10)*DCF!C$6</f>
        <v>1040.9334096723931</v>
      </c>
      <c r="CC769" s="15">
        <f ca="1">(AV769*DCF!D$10-DCF!D$5*MAX(AV769*DCF!D$10,0)-MAX(AV769-AU769,0)/Inputs!$B$10)*DCF!D$6</f>
        <v>1282.5809038101295</v>
      </c>
      <c r="CD769" s="15">
        <f ca="1">(AW769*DCF!E$10-DCF!E$5*MAX(AW769*DCF!E$10,0)-MAX(AW769-AV769,0)/Inputs!$B$10)*DCF!E$6</f>
        <v>1551.1793120077957</v>
      </c>
      <c r="CE769" s="15">
        <f ca="1">(AX769*DCF!F$10-DCF!F$5*MAX(AX769*DCF!F$10,0)-MAX(AX769-AW769,0)/Inputs!$B$10)*DCF!F$6</f>
        <v>1515.2867917520605</v>
      </c>
      <c r="CF769" s="15">
        <f ca="1">(AY769*DCF!G$10-DCF!G$5*MAX(AY769*DCF!G$10,0)-MAX(AY769-AX769,0)/Inputs!$B$10)*DCF!G$6</f>
        <v>2134.9987252719452</v>
      </c>
      <c r="CG769" s="15">
        <f ca="1">(AZ769*DCF!H$10-DCF!H$5*MAX(AZ769*DCF!H$10,0)-MAX(AZ769-AY769,0)/Inputs!$B$10)*DCF!H$6</f>
        <v>2672.3145307783229</v>
      </c>
      <c r="CH769" s="15">
        <f ca="1">(BA769*DCF!I$10-DCF!I$5*MAX(BA769*DCF!I$10,0)-MAX(BA769-AZ769,0)/Inputs!$B$10)*DCF!I$6</f>
        <v>3057.2551258952421</v>
      </c>
      <c r="CI769" s="15">
        <f ca="1">(BB769*DCF!J$10-DCF!J$5*MAX(BB769*DCF!J$10,0)-MAX(BB769-BA769,0)/Inputs!$B$10)*DCF!J$6</f>
        <v>3270.0268907531918</v>
      </c>
      <c r="CJ769" s="15">
        <f ca="1">(BC769*DCF!K$10-DCF!K$5*MAX(BC769*DCF!K$10,0)-MAX(BC769-BB769,0)/Inputs!$B$10)*DCF!K$6</f>
        <v>4361.8742171263166</v>
      </c>
      <c r="CK769" s="15">
        <f ca="1">(BD769*DCF!L$10-DCF!L$5*MAX(BD769*DCF!L$10,0)-MAX(BD769-BC769,0)/Inputs!$B$10)*DCF!L$6</f>
        <v>5387.258133538644</v>
      </c>
      <c r="CL769" s="15">
        <f ca="1">(BE769*DCF!M$10-DCF!M$5*MAX(BE769*DCF!M$10,0)-MAX(BE769-BD769,0)/Inputs!$B$10)*DCF!M$6</f>
        <v>6162.7066380135111</v>
      </c>
      <c r="CM769" s="15">
        <f ca="1">(BF769*DCF!C$28-DCF!C$5*MAX(BF769*DCF!C$28,0)-MAX(BF769-Inputs!$B$13,0)/Inputs!$B$17)*DCF!C$6</f>
        <v>3689.3727075864408</v>
      </c>
      <c r="CN769" s="15">
        <f ca="1">(BG769*DCF!D$28-DCF!D$5*MAX(BG769*DCF!D$28,0)-MAX(BG769-BF769,0)/Inputs!$B$17)*DCF!D$6</f>
        <v>4457.6184838999297</v>
      </c>
      <c r="CO769" s="15">
        <f ca="1">(BH769*DCF!E$28-DCF!E$5*MAX(BH769*DCF!E$28,0)-MAX(BH769-BG769,0)/Inputs!$B$17)*DCF!E$6</f>
        <v>5095.5500397233527</v>
      </c>
      <c r="CP769" s="15">
        <f ca="1">(BI769*DCF!F$28-DCF!F$5*MAX(BI769*DCF!F$28,0)-MAX(BI769-BH769,0)/Inputs!$B$17)*DCF!F$6</f>
        <v>5684.2438894865254</v>
      </c>
      <c r="CQ769" s="15">
        <f ca="1">(BJ769*DCF!G$28-DCF!G$5*MAX(BJ769*DCF!G$28,0)-MAX(BJ769-BI769,0)/Inputs!$B$17)*DCF!G$6</f>
        <v>6946.1600144556569</v>
      </c>
      <c r="CR769" s="15">
        <f ca="1">(BK769*DCF!H$28-DCF!H$5*MAX(BK769*DCF!H$28,0)-MAX(BK769-BJ769,0)/Inputs!$B$17)*DCF!H$6</f>
        <v>9012.2709131513566</v>
      </c>
      <c r="CS769" s="15">
        <f ca="1">(BL769*DCF!I$28-DCF!I$5*MAX(BL769*DCF!I$28,0)-MAX(BL769-BK769,0)/Inputs!$B$17)*DCF!I$6</f>
        <v>10932.23317414375</v>
      </c>
      <c r="CT769" s="15">
        <f ca="1">(BM769*DCF!J$28-DCF!J$5*MAX(BM769*DCF!J$28,0)-MAX(BM769-BL769,0)/Inputs!$B$17)*DCF!J$6</f>
        <v>11833.972942560649</v>
      </c>
      <c r="CU769" s="15">
        <f ca="1">(BN769*DCF!K$28-DCF!K$5*MAX(BN769*DCF!K$28,0)-MAX(BN769-BM769,0)/Inputs!$B$17)*DCF!K$6</f>
        <v>12549.390013155757</v>
      </c>
      <c r="CV769" s="15">
        <f ca="1">(BO769*DCF!L$28-DCF!L$5*MAX(BO769*DCF!L$28,0)-MAX(BO769-BN769,0)/Inputs!$B$17)*DCF!L$6</f>
        <v>13785.180949854068</v>
      </c>
      <c r="CW769" s="15">
        <f ca="1">(BP769*DCF!M$28-DCF!M$5*MAX(BP769*DCF!M$28,0)-MAX(BP769-BO769,0)/Inputs!$B$17)*DCF!M$6</f>
        <v>15861.060425569913</v>
      </c>
      <c r="CX769" s="15">
        <f ca="1">(BQ769*DCF!C$46-DCF!C$5*MAX(BQ769*DCF!C$46,0)-MAX(BQ769-Inputs!$B$20,0)/Inputs!$B$24)*DCF!C$6</f>
        <v>-3518.9349867038009</v>
      </c>
      <c r="CY769" s="15">
        <f ca="1">(BR769*DCF!D$46-DCF!D$5*MAX(BR769*DCF!D$46,0)-MAX(BR769-BQ769,0)/Inputs!$B$24)*DCF!D$6</f>
        <v>-2587.7718203457216</v>
      </c>
      <c r="CZ769" s="15">
        <f ca="1">(BS769*DCF!E$46-DCF!E$5*MAX(BS769*DCF!E$46,0)-MAX(BS769-BR769,0)/Inputs!$B$24)*DCF!E$6</f>
        <v>-4267.3045476778716</v>
      </c>
      <c r="DA769" s="15">
        <f ca="1">(BT769*DCF!F$46-DCF!F$5*MAX(BT769*DCF!F$46,0)-MAX(BT769-BS769,0)/Inputs!$B$24)*DCF!F$6</f>
        <v>-1033.4182376243125</v>
      </c>
      <c r="DB769" s="15">
        <f ca="1">(BU769*DCF!G$46-DCF!G$5*MAX(BU769*DCF!G$46,0)-MAX(BU769-BT769,0)/Inputs!$B$24)*DCF!G$6</f>
        <v>-2405.4649805262979</v>
      </c>
      <c r="DC769" s="15">
        <f ca="1">(BV769*DCF!H$46-DCF!H$5*MAX(BV769*DCF!H$46,0)-MAX(BV769-BU769,0)/Inputs!$B$24)*DCF!H$6</f>
        <v>-5458.1303240005191</v>
      </c>
      <c r="DD769" s="15">
        <f ca="1">(BW769*DCF!I$46-DCF!I$5*MAX(BW769*DCF!I$46,0)-MAX(BW769-BV769,0)/Inputs!$B$24)*DCF!I$6</f>
        <v>18.668296513098742</v>
      </c>
      <c r="DE769" s="15">
        <f ca="1">(BX769*DCF!J$46-DCF!J$5*MAX(BX769*DCF!J$46,0)-MAX(BX769-BW769,0)/Inputs!$B$24)*DCF!J$6</f>
        <v>-584.29083296311899</v>
      </c>
      <c r="DF769" s="15">
        <f ca="1">(BY769*DCF!K$46-DCF!K$5*MAX(BY769*DCF!K$46,0)-MAX(BY769-BX769,0)/Inputs!$B$24)*DCF!K$6</f>
        <v>131.69335193639313</v>
      </c>
      <c r="DG769" s="15">
        <f ca="1">(BZ769*DCF!L$46-DCF!L$5*MAX(BZ769*DCF!L$46,0)-MAX(BZ769-BY769,0)/Inputs!$B$24)*DCF!L$6</f>
        <v>-497.26331768625096</v>
      </c>
      <c r="DH769" s="15">
        <f ca="1">(CA769*DCF!M$46-DCF!M$5*MAX(CA769*DCF!M$46,0)-MAX(CA769-BZ769,0)/Inputs!$B$24)*DCF!M$6</f>
        <v>6377.2246265228823</v>
      </c>
      <c r="DI769" s="15">
        <f ca="1">SUM(CB769:CL769)+BE769*DCF!M$10*(1+Inputs!$B$30)*(1-Inputs!$B$33)*(1-Inputs!$B$30/Inputs!$B$31)/(Inputs!$B$29-Inputs!$B$30)*DCF!M$6</f>
        <v>182441.96278052696</v>
      </c>
      <c r="DJ769" s="15">
        <f ca="1">SUM(CM769:CW769)+BP769*DCF!M$28*(1+Inputs!$B$30)*(1-Inputs!$B$33)*(1-Inputs!$B$30/Inputs!$B$31)/(Inputs!$B$29-Inputs!$B$30)*DCF!M$6</f>
        <v>429912.18995049346</v>
      </c>
      <c r="DK769" s="15">
        <f ca="1">SUM(CX769:DH769)+CA769*DCF!M$46*(1+Inputs!$B$30)*(1-Inputs!$B$33)*(1-Inputs!$B$30/Inputs!$B$31)/(Inputs!$B$29-Inputs!$B$30)*DCF!M$6</f>
        <v>149617.45237975603</v>
      </c>
      <c r="DM769" s="15">
        <f ca="1">DI769+DJ769+DK769+Inputs!$B$34+Inputs!$B$36-Inputs!$B$35</f>
        <v>838822.60511077649</v>
      </c>
    </row>
    <row r="770" spans="1:117" x14ac:dyDescent="0.75">
      <c r="A770" s="11">
        <v>757</v>
      </c>
      <c r="C770" s="23">
        <f t="shared" ca="1" si="435"/>
        <v>-0.39191113897197138</v>
      </c>
      <c r="D770" s="23">
        <f t="shared" ca="1" si="435"/>
        <v>-1.3317715156802816</v>
      </c>
      <c r="E770" s="23">
        <f t="shared" ca="1" si="435"/>
        <v>-1.1566251617255403</v>
      </c>
      <c r="F770" s="23">
        <f t="shared" ca="1" si="435"/>
        <v>-0.79977196138914108</v>
      </c>
      <c r="G770" s="23">
        <f t="shared" ca="1" si="435"/>
        <v>0.62508644883956621</v>
      </c>
      <c r="H770" s="23">
        <f t="shared" ca="1" si="435"/>
        <v>-0.25023486646866505</v>
      </c>
      <c r="I770" s="23">
        <f t="shared" ca="1" si="435"/>
        <v>-0.8255143156632917</v>
      </c>
      <c r="J770" s="23">
        <f t="shared" ca="1" si="435"/>
        <v>1.1870064941817837</v>
      </c>
      <c r="K770" s="23">
        <f t="shared" ca="1" si="435"/>
        <v>-9.0468223641752221E-2</v>
      </c>
      <c r="L770" s="23">
        <f t="shared" ca="1" si="435"/>
        <v>-0.41637735671021958</v>
      </c>
      <c r="M770" s="23">
        <f t="shared" ca="1" si="435"/>
        <v>0.97762968797500327</v>
      </c>
      <c r="N770" s="23">
        <f ca="1">SQRT(Inputs!$B$38)*C770+SQRT(1-Inputs!$B$38)*_xlfn.NORM.S.INV(RAND())</f>
        <v>-0.96989982114022588</v>
      </c>
      <c r="O770" s="23">
        <f ca="1">SQRT(Inputs!$B$38)*D770+SQRT(1-Inputs!$B$38)*_xlfn.NORM.S.INV(RAND())</f>
        <v>-1.9823540538371582</v>
      </c>
      <c r="P770" s="23">
        <f ca="1">SQRT(Inputs!$B$38)*E770+SQRT(1-Inputs!$B$38)*_xlfn.NORM.S.INV(RAND())</f>
        <v>-1.7683953103877705</v>
      </c>
      <c r="Q770" s="23">
        <f ca="1">SQRT(Inputs!$B$38)*F770+SQRT(1-Inputs!$B$38)*_xlfn.NORM.S.INV(RAND())</f>
        <v>-0.1794469773557445</v>
      </c>
      <c r="R770" s="23">
        <f ca="1">SQRT(Inputs!$B$38)*G770+SQRT(1-Inputs!$B$38)*_xlfn.NORM.S.INV(RAND())</f>
        <v>1.1376367846868902</v>
      </c>
      <c r="S770" s="23">
        <f ca="1">SQRT(Inputs!$B$38)*H770+SQRT(1-Inputs!$B$38)*_xlfn.NORM.S.INV(RAND())</f>
        <v>-0.27196120287322012</v>
      </c>
      <c r="T770" s="23">
        <f ca="1">SQRT(Inputs!$B$38)*I770+SQRT(1-Inputs!$B$38)*_xlfn.NORM.S.INV(RAND())</f>
        <v>0.96509435616451733</v>
      </c>
      <c r="U770" s="23">
        <f ca="1">SQRT(Inputs!$B$38)*J770+SQRT(1-Inputs!$B$38)*_xlfn.NORM.S.INV(RAND())</f>
        <v>1.8642356778341207</v>
      </c>
      <c r="V770" s="23">
        <f ca="1">SQRT(Inputs!$B$38)*K770+SQRT(1-Inputs!$B$38)*_xlfn.NORM.S.INV(RAND())</f>
        <v>0.63308388060443788</v>
      </c>
      <c r="W770" s="23">
        <f ca="1">SQRT(Inputs!$B$38)*L770+SQRT(1-Inputs!$B$38)*_xlfn.NORM.S.INV(RAND())</f>
        <v>-0.92957555074059106</v>
      </c>
      <c r="X770" s="23">
        <f ca="1">SQRT(Inputs!$B$38)*M770+SQRT(1-Inputs!$B$38)*_xlfn.NORM.S.INV(RAND())</f>
        <v>-0.71896083829905322</v>
      </c>
      <c r="Y770" s="23">
        <f ca="1">SQRT(Inputs!$B$38)*C770+SQRT(1-Inputs!$B$38)*_xlfn.NORM.S.INV(RAND())</f>
        <v>0.58786544784655881</v>
      </c>
      <c r="Z770" s="23">
        <f ca="1">SQRT(Inputs!$B$38)*D770+SQRT(1-Inputs!$B$38)*_xlfn.NORM.S.INV(RAND())</f>
        <v>-0.35473169523756698</v>
      </c>
      <c r="AA770" s="23">
        <f ca="1">SQRT(Inputs!$B$38)*E770+SQRT(1-Inputs!$B$38)*_xlfn.NORM.S.INV(RAND())</f>
        <v>0.14212793226625853</v>
      </c>
      <c r="AB770" s="23">
        <f ca="1">SQRT(Inputs!$B$38)*F770+SQRT(1-Inputs!$B$38)*_xlfn.NORM.S.INV(RAND())</f>
        <v>-0.18423552185504366</v>
      </c>
      <c r="AC770" s="23">
        <f ca="1">SQRT(Inputs!$B$38)*G770+SQRT(1-Inputs!$B$38)*_xlfn.NORM.S.INV(RAND())</f>
        <v>9.8827026957327535E-2</v>
      </c>
      <c r="AD770" s="23">
        <f ca="1">SQRT(Inputs!$B$38)*H770+SQRT(1-Inputs!$B$38)*_xlfn.NORM.S.INV(RAND())</f>
        <v>0.1714677906103885</v>
      </c>
      <c r="AE770" s="23">
        <f ca="1">SQRT(Inputs!$B$38)*I770+SQRT(1-Inputs!$B$38)*_xlfn.NORM.S.INV(RAND())</f>
        <v>-0.58354015261396674</v>
      </c>
      <c r="AF770" s="23">
        <f ca="1">SQRT(Inputs!$B$38)*J770+SQRT(1-Inputs!$B$38)*_xlfn.NORM.S.INV(RAND())</f>
        <v>1.4007446466731306</v>
      </c>
      <c r="AG770" s="23">
        <f ca="1">SQRT(Inputs!$B$38)*K770+SQRT(1-Inputs!$B$38)*_xlfn.NORM.S.INV(RAND())</f>
        <v>-0.36715893940380834</v>
      </c>
      <c r="AH770" s="23">
        <f ca="1">SQRT(Inputs!$B$38)*L770+SQRT(1-Inputs!$B$38)*_xlfn.NORM.S.INV(RAND())</f>
        <v>0.90266517257445855</v>
      </c>
      <c r="AI770" s="23">
        <f ca="1">SQRT(Inputs!$B$38)*M770+SQRT(1-Inputs!$B$38)*_xlfn.NORM.S.INV(RAND())</f>
        <v>0.41081067037936614</v>
      </c>
      <c r="AJ770" s="23">
        <f ca="1">SQRT(Inputs!$B$38)*C770+SQRT(1-Inputs!$B$38)*_xlfn.NORM.S.INV(RAND())</f>
        <v>-0.73000906450029746</v>
      </c>
      <c r="AK770" s="23">
        <f ca="1">SQRT(Inputs!$B$38)*D770+SQRT(1-Inputs!$B$38)*_xlfn.NORM.S.INV(RAND())</f>
        <v>-0.41580230981755734</v>
      </c>
      <c r="AL770" s="23">
        <f ca="1">SQRT(Inputs!$B$38)*E770+SQRT(1-Inputs!$B$38)*_xlfn.NORM.S.INV(RAND())</f>
        <v>0.49621311222235209</v>
      </c>
      <c r="AM770" s="23">
        <f ca="1">SQRT(Inputs!$B$38)*F770+SQRT(1-Inputs!$B$38)*_xlfn.NORM.S.INV(RAND())</f>
        <v>-1.5607883551468171</v>
      </c>
      <c r="AN770" s="23">
        <f ca="1">SQRT(Inputs!$B$38)*G770+SQRT(1-Inputs!$B$38)*_xlfn.NORM.S.INV(RAND())</f>
        <v>0.88520316523755804</v>
      </c>
      <c r="AO770" s="23">
        <f ca="1">SQRT(Inputs!$B$38)*H770+SQRT(1-Inputs!$B$38)*_xlfn.NORM.S.INV(RAND())</f>
        <v>9.7819147380872135E-2</v>
      </c>
      <c r="AP770" s="23">
        <f ca="1">SQRT(Inputs!$B$38)*I770+SQRT(1-Inputs!$B$38)*_xlfn.NORM.S.INV(RAND())</f>
        <v>1.0775507045651782</v>
      </c>
      <c r="AQ770" s="23">
        <f ca="1">SQRT(Inputs!$B$38)*J770+SQRT(1-Inputs!$B$38)*_xlfn.NORM.S.INV(RAND())</f>
        <v>2.2286833757787425</v>
      </c>
      <c r="AR770" s="23">
        <f ca="1">SQRT(Inputs!$B$38)*K770+SQRT(1-Inputs!$B$38)*_xlfn.NORM.S.INV(RAND())</f>
        <v>9.8705873343768541E-2</v>
      </c>
      <c r="AS770" s="23">
        <f ca="1">SQRT(Inputs!$B$38)*L770+SQRT(1-Inputs!$B$38)*_xlfn.NORM.S.INV(RAND())</f>
        <v>0.26270104523103577</v>
      </c>
      <c r="AT770" s="23">
        <f ca="1">SQRT(Inputs!$B$38)*M770+SQRT(1-Inputs!$B$38)*_xlfn.NORM.S.INV(RAND())</f>
        <v>8.7103898359673193E-2</v>
      </c>
      <c r="AU770" s="15">
        <f ca="1">Inputs!$B$6*EXP($B$8-0.5*C$5^2+C$5*N770)</f>
        <v>4241.243355243887</v>
      </c>
      <c r="AV770" s="15">
        <f t="shared" ca="1" si="401"/>
        <v>3857.3092770660232</v>
      </c>
      <c r="AW770" s="15">
        <f t="shared" ca="1" si="402"/>
        <v>3705.2186344499719</v>
      </c>
      <c r="AX770" s="15">
        <f t="shared" ca="1" si="403"/>
        <v>4423.4122910147598</v>
      </c>
      <c r="AY770" s="15">
        <f t="shared" ca="1" si="404"/>
        <v>6173.9945672478825</v>
      </c>
      <c r="AZ770" s="15">
        <f t="shared" ca="1" si="405"/>
        <v>7328.1769889023144</v>
      </c>
      <c r="BA770" s="15">
        <f t="shared" ca="1" si="406"/>
        <v>9920.9484126868028</v>
      </c>
      <c r="BB770" s="15">
        <f t="shared" ca="1" si="407"/>
        <v>14640.603790163734</v>
      </c>
      <c r="BC770" s="15">
        <f t="shared" ca="1" si="408"/>
        <v>19060.980584293462</v>
      </c>
      <c r="BD770" s="15">
        <f t="shared" ca="1" si="409"/>
        <v>21406.929748615992</v>
      </c>
      <c r="BE770" s="15">
        <f t="shared" ca="1" si="410"/>
        <v>24568.761653523787</v>
      </c>
      <c r="BF770" s="15">
        <f ca="1">Inputs!$B$13*EXP($B$9-0.5*C$6^2+C$6*Y770)</f>
        <v>15540.615000321086</v>
      </c>
      <c r="BG770" s="15">
        <f t="shared" ca="1" si="411"/>
        <v>17765.588584542122</v>
      </c>
      <c r="BH770" s="15">
        <f t="shared" ca="1" si="412"/>
        <v>22224.041718084027</v>
      </c>
      <c r="BI770" s="15">
        <f t="shared" ca="1" si="413"/>
        <v>26444.92576771518</v>
      </c>
      <c r="BJ770" s="15">
        <f t="shared" ca="1" si="414"/>
        <v>32884.896398464734</v>
      </c>
      <c r="BK770" s="15">
        <f t="shared" ca="1" si="415"/>
        <v>41313.232164049135</v>
      </c>
      <c r="BL770" s="15">
        <f t="shared" ca="1" si="416"/>
        <v>47052.151497450497</v>
      </c>
      <c r="BM770" s="15">
        <f t="shared" ca="1" si="417"/>
        <v>68830.305797761597</v>
      </c>
      <c r="BN770" s="15">
        <f t="shared" ca="1" si="418"/>
        <v>81008.791334951922</v>
      </c>
      <c r="BO770" s="15">
        <f t="shared" ca="1" si="419"/>
        <v>110699.62701526601</v>
      </c>
      <c r="BP770" s="15">
        <f t="shared" ca="1" si="420"/>
        <v>142741.95201457062</v>
      </c>
      <c r="BQ770" s="15">
        <f ca="1">Inputs!$B$20*EXP($B$10-0.5*C$7^2+C$7*AJ770)</f>
        <v>3311.0052004974959</v>
      </c>
      <c r="BR770" s="15">
        <f t="shared" ca="1" si="421"/>
        <v>3936.8576149412702</v>
      </c>
      <c r="BS770" s="15">
        <f t="shared" ca="1" si="422"/>
        <v>6216.8539916103146</v>
      </c>
      <c r="BT770" s="15">
        <f t="shared" ca="1" si="423"/>
        <v>5691.7617976588799</v>
      </c>
      <c r="BU770" s="15">
        <f t="shared" ca="1" si="424"/>
        <v>9772.2590327822836</v>
      </c>
      <c r="BV770" s="15">
        <f t="shared" ca="1" si="425"/>
        <v>13898.994570380702</v>
      </c>
      <c r="BW770" s="15">
        <f t="shared" ca="1" si="426"/>
        <v>24363.63478651797</v>
      </c>
      <c r="BX770" s="15">
        <f t="shared" ca="1" si="427"/>
        <v>53271.427326199533</v>
      </c>
      <c r="BY770" s="15">
        <f t="shared" ca="1" si="428"/>
        <v>76065.321479752733</v>
      </c>
      <c r="BZ770" s="15">
        <f t="shared" ca="1" si="429"/>
        <v>112011.14941771969</v>
      </c>
      <c r="CA770" s="15">
        <f t="shared" ca="1" si="430"/>
        <v>159796.01750942218</v>
      </c>
      <c r="CB770" s="15">
        <f ca="1">(AU770*DCF!C$10-DCF!C$5*MAX(AU770*DCF!C$10,0)-MAX(AU770-Inputs!$B$6,0)/Inputs!$B$10)*DCF!C$6</f>
        <v>1048.2151340447256</v>
      </c>
      <c r="CC770" s="15">
        <f ca="1">(AV770*DCF!D$10-DCF!D$5*MAX(AV770*DCF!D$10,0)-MAX(AV770-AU770,0)/Inputs!$B$10)*DCF!D$6</f>
        <v>940.19300387228373</v>
      </c>
      <c r="CD770" s="15">
        <f ca="1">(AW770*DCF!E$10-DCF!E$5*MAX(AW770*DCF!E$10,0)-MAX(AW770-AV770,0)/Inputs!$B$10)*DCF!E$6</f>
        <v>855.4760005779516</v>
      </c>
      <c r="CE770" s="15">
        <f ca="1">(AX770*DCF!F$10-DCF!F$5*MAX(AX770*DCF!F$10,0)-MAX(AX770-AW770,0)/Inputs!$B$10)*DCF!F$6</f>
        <v>816.18555978845507</v>
      </c>
      <c r="CF770" s="15">
        <f ca="1">(AY770*DCF!G$10-DCF!G$5*MAX(AY770*DCF!G$10,0)-MAX(AY770-AX770,0)/Inputs!$B$10)*DCF!G$6</f>
        <v>935.59673920138846</v>
      </c>
      <c r="CG770" s="15">
        <f ca="1">(AZ770*DCF!H$10-DCF!H$5*MAX(AZ770*DCF!H$10,0)-MAX(AZ770-AY770,0)/Inputs!$B$10)*DCF!H$6</f>
        <v>1217.8250383437744</v>
      </c>
      <c r="CH770" s="15">
        <f ca="1">(BA770*DCF!I$10-DCF!I$5*MAX(BA770*DCF!I$10,0)-MAX(BA770-AZ770,0)/Inputs!$B$10)*DCF!I$6</f>
        <v>1386.8900016974806</v>
      </c>
      <c r="CI770" s="15">
        <f ca="1">(BB770*DCF!J$10-DCF!J$5*MAX(BB770*DCF!J$10,0)-MAX(BB770-BA770,0)/Inputs!$B$10)*DCF!J$6</f>
        <v>1797.1755825628104</v>
      </c>
      <c r="CJ770" s="15">
        <f ca="1">(BC770*DCF!K$10-DCF!K$5*MAX(BC770*DCF!K$10,0)-MAX(BC770-BB770,0)/Inputs!$B$10)*DCF!K$6</f>
        <v>2449.7262922820764</v>
      </c>
      <c r="CK770" s="15">
        <f ca="1">(BD770*DCF!L$10-DCF!L$5*MAX(BD770*DCF!L$10,0)-MAX(BD770-BC770,0)/Inputs!$B$10)*DCF!L$6</f>
        <v>2925.2028683932995</v>
      </c>
      <c r="CL770" s="15">
        <f ca="1">(BE770*DCF!M$10-DCF!M$5*MAX(BE770*DCF!M$10,0)-MAX(BE770-BD770,0)/Inputs!$B$10)*DCF!M$6</f>
        <v>3089.2554378973073</v>
      </c>
      <c r="CM770" s="15">
        <f ca="1">(BF770*DCF!C$28-DCF!C$5*MAX(BF770*DCF!C$28,0)-MAX(BF770-Inputs!$B$13,0)/Inputs!$B$17)*DCF!C$6</f>
        <v>3783.6293465014214</v>
      </c>
      <c r="CN770" s="15">
        <f ca="1">(BG770*DCF!D$28-DCF!D$5*MAX(BG770*DCF!D$28,0)-MAX(BG770-BF770,0)/Inputs!$B$17)*DCF!D$6</f>
        <v>4757.6867005992426</v>
      </c>
      <c r="CO770" s="15">
        <f ca="1">(BH770*DCF!E$28-DCF!E$5*MAX(BH770*DCF!E$28,0)-MAX(BH770-BG770,0)/Inputs!$B$17)*DCF!E$6</f>
        <v>5415.5446027189028</v>
      </c>
      <c r="CP770" s="15">
        <f ca="1">(BI770*DCF!F$28-DCF!F$5*MAX(BI770*DCF!F$28,0)-MAX(BI770-BH770,0)/Inputs!$B$17)*DCF!F$6</f>
        <v>6410.6221063847088</v>
      </c>
      <c r="CQ770" s="15">
        <f ca="1">(BJ770*DCF!G$28-DCF!G$5*MAX(BJ770*DCF!G$28,0)-MAX(BJ770-BI770,0)/Inputs!$B$17)*DCF!G$6</f>
        <v>7449.0964266213878</v>
      </c>
      <c r="CR770" s="15">
        <f ca="1">(BK770*DCF!H$28-DCF!H$5*MAX(BK770*DCF!H$28,0)-MAX(BK770-BJ770,0)/Inputs!$B$17)*DCF!H$6</f>
        <v>8907.6912628876471</v>
      </c>
      <c r="CS770" s="15">
        <f ca="1">(BL770*DCF!I$28-DCF!I$5*MAX(BL770*DCF!I$28,0)-MAX(BL770-BK770,0)/Inputs!$B$17)*DCF!I$6</f>
        <v>10240.745462918077</v>
      </c>
      <c r="CT770" s="15">
        <f ca="1">(BM770*DCF!J$28-DCF!J$5*MAX(BM770*DCF!J$28,0)-MAX(BM770-BL770,0)/Inputs!$B$17)*DCF!J$6</f>
        <v>12467.266880683646</v>
      </c>
      <c r="CU770" s="15">
        <f ca="1">(BN770*DCF!K$28-DCF!K$5*MAX(BN770*DCF!K$28,0)-MAX(BN770-BM770,0)/Inputs!$B$17)*DCF!K$6</f>
        <v>15615.996193785713</v>
      </c>
      <c r="CV770" s="15">
        <f ca="1">(BO770*DCF!L$28-DCF!L$5*MAX(BO770*DCF!L$28,0)-MAX(BO770-BN770,0)/Inputs!$B$17)*DCF!L$6</f>
        <v>18727.331594453266</v>
      </c>
      <c r="CW770" s="15">
        <f ca="1">(BP770*DCF!M$28-DCF!M$5*MAX(BP770*DCF!M$28,0)-MAX(BP770-BO770,0)/Inputs!$B$17)*DCF!M$6</f>
        <v>23507.657551278688</v>
      </c>
      <c r="CX770" s="15">
        <f ca="1">(BQ770*DCF!C$46-DCF!C$5*MAX(BQ770*DCF!C$46,0)-MAX(BQ770-Inputs!$B$20,0)/Inputs!$B$24)*DCF!C$6</f>
        <v>-815.47704422459299</v>
      </c>
      <c r="CY770" s="15">
        <f ca="1">(BR770*DCF!D$46-DCF!D$5*MAX(BR770*DCF!D$46,0)-MAX(BR770-BQ770,0)/Inputs!$B$24)*DCF!D$6</f>
        <v>-938.97581636054701</v>
      </c>
      <c r="CZ770" s="15">
        <f ca="1">(BS770*DCF!E$46-DCF!E$5*MAX(BS770*DCF!E$46,0)-MAX(BS770-BR770,0)/Inputs!$B$24)*DCF!E$6</f>
        <v>-1633.8656132382973</v>
      </c>
      <c r="DA770" s="15">
        <f ca="1">(BT770*DCF!F$46-DCF!F$5*MAX(BT770*DCF!F$46,0)-MAX(BT770-BS770,0)/Inputs!$B$24)*DCF!F$6</f>
        <v>-414.51008016872407</v>
      </c>
      <c r="DB770" s="15">
        <f ca="1">(BU770*DCF!G$46-DCF!G$5*MAX(BU770*DCF!G$46,0)-MAX(BU770-BT770,0)/Inputs!$B$24)*DCF!G$6</f>
        <v>-1701.3181353506359</v>
      </c>
      <c r="DC770" s="15">
        <f ca="1">(BV770*DCF!H$46-DCF!H$5*MAX(BV770*DCF!H$46,0)-MAX(BV770-BU770,0)/Inputs!$B$24)*DCF!H$6</f>
        <v>-1282.3577833805625</v>
      </c>
      <c r="DD770" s="15">
        <f ca="1">(BW770*DCF!I$46-DCF!I$5*MAX(BW770*DCF!I$46,0)-MAX(BW770-BV770,0)/Inputs!$B$24)*DCF!I$6</f>
        <v>-2441.3057876905664</v>
      </c>
      <c r="DE770" s="15">
        <f ca="1">(BX770*DCF!J$46-DCF!J$5*MAX(BX770*DCF!J$46,0)-MAX(BX770-BW770,0)/Inputs!$B$24)*DCF!J$6</f>
        <v>-5431.2852751568053</v>
      </c>
      <c r="DF770" s="15">
        <f ca="1">(BY770*DCF!K$46-DCF!K$5*MAX(BY770*DCF!K$46,0)-MAX(BY770-BX770,0)/Inputs!$B$24)*DCF!K$6</f>
        <v>-1238.7921128353271</v>
      </c>
      <c r="DG770" s="15">
        <f ca="1">(BZ770*DCF!L$46-DCF!L$5*MAX(BZ770*DCF!L$46,0)-MAX(BZ770-BY770,0)/Inputs!$B$24)*DCF!L$6</f>
        <v>-391.84721323060967</v>
      </c>
      <c r="DH770" s="15">
        <f ca="1">(CA770*DCF!M$46-DCF!M$5*MAX(CA770*DCF!M$46,0)-MAX(CA770-BZ770,0)/Inputs!$B$24)*DCF!M$6</f>
        <v>2537.6576154711097</v>
      </c>
      <c r="DI770" s="15">
        <f ca="1">SUM(CB770:CL770)+BE770*DCF!M$10*(1+Inputs!$B$30)*(1-Inputs!$B$33)*(1-Inputs!$B$30/Inputs!$B$31)/(Inputs!$B$29-Inputs!$B$30)*DCF!M$6</f>
        <v>85836.930228657089</v>
      </c>
      <c r="DJ770" s="15">
        <f ca="1">SUM(CM770:CW770)+BP770*DCF!M$28*(1+Inputs!$B$30)*(1-Inputs!$B$33)*(1-Inputs!$B$30/Inputs!$B$31)/(Inputs!$B$29-Inputs!$B$30)*DCF!M$6</f>
        <v>646953.58816010633</v>
      </c>
      <c r="DK770" s="15">
        <f ca="1">SUM(CX770:DH770)+CA770*DCF!M$46*(1+Inputs!$B$30)*(1-Inputs!$B$33)*(1-Inputs!$B$30/Inputs!$B$31)/(Inputs!$B$29-Inputs!$B$30)*DCF!M$6</f>
        <v>233311.49487177716</v>
      </c>
      <c r="DM770" s="15">
        <f ca="1">DI770+DJ770+DK770+Inputs!$B$34+Inputs!$B$36-Inputs!$B$35</f>
        <v>1042953.0132605406</v>
      </c>
    </row>
    <row r="771" spans="1:117" x14ac:dyDescent="0.75">
      <c r="A771" s="11">
        <v>758</v>
      </c>
      <c r="C771" s="23">
        <f t="shared" ca="1" si="435"/>
        <v>0.15289829276941302</v>
      </c>
      <c r="D771" s="23">
        <f t="shared" ca="1" si="435"/>
        <v>-1.2387241401160667</v>
      </c>
      <c r="E771" s="23">
        <f t="shared" ca="1" si="435"/>
        <v>-0.47892686890041319</v>
      </c>
      <c r="F771" s="23">
        <f t="shared" ca="1" si="435"/>
        <v>-1.4356530177230999</v>
      </c>
      <c r="G771" s="23">
        <f t="shared" ca="1" si="435"/>
        <v>1.0272944139873332</v>
      </c>
      <c r="H771" s="23">
        <f t="shared" ca="1" si="435"/>
        <v>-0.28033461382348884</v>
      </c>
      <c r="I771" s="23">
        <f t="shared" ca="1" si="435"/>
        <v>-0.39781308431947604</v>
      </c>
      <c r="J771" s="23">
        <f t="shared" ca="1" si="435"/>
        <v>-1.308593904741203</v>
      </c>
      <c r="K771" s="23">
        <f t="shared" ca="1" si="435"/>
        <v>-0.17897318315296784</v>
      </c>
      <c r="L771" s="23">
        <f t="shared" ca="1" si="435"/>
        <v>1.4267594774052579</v>
      </c>
      <c r="M771" s="23">
        <f t="shared" ca="1" si="435"/>
        <v>0.47052127725280818</v>
      </c>
      <c r="N771" s="23">
        <f ca="1">SQRT(Inputs!$B$38)*C771+SQRT(1-Inputs!$B$38)*_xlfn.NORM.S.INV(RAND())</f>
        <v>-0.48012035621145888</v>
      </c>
      <c r="O771" s="23">
        <f ca="1">SQRT(Inputs!$B$38)*D771+SQRT(1-Inputs!$B$38)*_xlfn.NORM.S.INV(RAND())</f>
        <v>-1.1805658230911353</v>
      </c>
      <c r="P771" s="23">
        <f ca="1">SQRT(Inputs!$B$38)*E771+SQRT(1-Inputs!$B$38)*_xlfn.NORM.S.INV(RAND())</f>
        <v>0.86509904109958202</v>
      </c>
      <c r="Q771" s="23">
        <f ca="1">SQRT(Inputs!$B$38)*F771+SQRT(1-Inputs!$B$38)*_xlfn.NORM.S.INV(RAND())</f>
        <v>-1.2001506102892705</v>
      </c>
      <c r="R771" s="23">
        <f ca="1">SQRT(Inputs!$B$38)*G771+SQRT(1-Inputs!$B$38)*_xlfn.NORM.S.INV(RAND())</f>
        <v>1.5108899750268885</v>
      </c>
      <c r="S771" s="23">
        <f ca="1">SQRT(Inputs!$B$38)*H771+SQRT(1-Inputs!$B$38)*_xlfn.NORM.S.INV(RAND())</f>
        <v>1.0957922338314281</v>
      </c>
      <c r="T771" s="23">
        <f ca="1">SQRT(Inputs!$B$38)*I771+SQRT(1-Inputs!$B$38)*_xlfn.NORM.S.INV(RAND())</f>
        <v>0.46876847171261321</v>
      </c>
      <c r="U771" s="23">
        <f ca="1">SQRT(Inputs!$B$38)*J771+SQRT(1-Inputs!$B$38)*_xlfn.NORM.S.INV(RAND())</f>
        <v>-0.3691511249593537</v>
      </c>
      <c r="V771" s="23">
        <f ca="1">SQRT(Inputs!$B$38)*K771+SQRT(1-Inputs!$B$38)*_xlfn.NORM.S.INV(RAND())</f>
        <v>1.5056264939173378</v>
      </c>
      <c r="W771" s="23">
        <f ca="1">SQRT(Inputs!$B$38)*L771+SQRT(1-Inputs!$B$38)*_xlfn.NORM.S.INV(RAND())</f>
        <v>0.57120536265737032</v>
      </c>
      <c r="X771" s="23">
        <f ca="1">SQRT(Inputs!$B$38)*M771+SQRT(1-Inputs!$B$38)*_xlfn.NORM.S.INV(RAND())</f>
        <v>0.36041390394149231</v>
      </c>
      <c r="Y771" s="23">
        <f ca="1">SQRT(Inputs!$B$38)*C771+SQRT(1-Inputs!$B$38)*_xlfn.NORM.S.INV(RAND())</f>
        <v>-0.40186360873316967</v>
      </c>
      <c r="Z771" s="23">
        <f ca="1">SQRT(Inputs!$B$38)*D771+SQRT(1-Inputs!$B$38)*_xlfn.NORM.S.INV(RAND())</f>
        <v>0.59263044607954407</v>
      </c>
      <c r="AA771" s="23">
        <f ca="1">SQRT(Inputs!$B$38)*E771+SQRT(1-Inputs!$B$38)*_xlfn.NORM.S.INV(RAND())</f>
        <v>1.1143551957232929</v>
      </c>
      <c r="AB771" s="23">
        <f ca="1">SQRT(Inputs!$B$38)*F771+SQRT(1-Inputs!$B$38)*_xlfn.NORM.S.INV(RAND())</f>
        <v>1.8688878334438108E-2</v>
      </c>
      <c r="AC771" s="23">
        <f ca="1">SQRT(Inputs!$B$38)*G771+SQRT(1-Inputs!$B$38)*_xlfn.NORM.S.INV(RAND())</f>
        <v>0.66817922969956667</v>
      </c>
      <c r="AD771" s="23">
        <f ca="1">SQRT(Inputs!$B$38)*H771+SQRT(1-Inputs!$B$38)*_xlfn.NORM.S.INV(RAND())</f>
        <v>-0.52077418943841425</v>
      </c>
      <c r="AE771" s="23">
        <f ca="1">SQRT(Inputs!$B$38)*I771+SQRT(1-Inputs!$B$38)*_xlfn.NORM.S.INV(RAND())</f>
        <v>-0.17269718584232729</v>
      </c>
      <c r="AF771" s="23">
        <f ca="1">SQRT(Inputs!$B$38)*J771+SQRT(1-Inputs!$B$38)*_xlfn.NORM.S.INV(RAND())</f>
        <v>-1.7618280176374945</v>
      </c>
      <c r="AG771" s="23">
        <f ca="1">SQRT(Inputs!$B$38)*K771+SQRT(1-Inputs!$B$38)*_xlfn.NORM.S.INV(RAND())</f>
        <v>0.86354868659534345</v>
      </c>
      <c r="AH771" s="23">
        <f ca="1">SQRT(Inputs!$B$38)*L771+SQRT(1-Inputs!$B$38)*_xlfn.NORM.S.INV(RAND())</f>
        <v>0.91993084499014899</v>
      </c>
      <c r="AI771" s="23">
        <f ca="1">SQRT(Inputs!$B$38)*M771+SQRT(1-Inputs!$B$38)*_xlfn.NORM.S.INV(RAND())</f>
        <v>-1.4828037155910441</v>
      </c>
      <c r="AJ771" s="23">
        <f ca="1">SQRT(Inputs!$B$38)*C771+SQRT(1-Inputs!$B$38)*_xlfn.NORM.S.INV(RAND())</f>
        <v>1.5898379943911252</v>
      </c>
      <c r="AK771" s="23">
        <f ca="1">SQRT(Inputs!$B$38)*D771+SQRT(1-Inputs!$B$38)*_xlfn.NORM.S.INV(RAND())</f>
        <v>-1.969535846923514</v>
      </c>
      <c r="AL771" s="23">
        <f ca="1">SQRT(Inputs!$B$38)*E771+SQRT(1-Inputs!$B$38)*_xlfn.NORM.S.INV(RAND())</f>
        <v>-0.25155201400346638</v>
      </c>
      <c r="AM771" s="23">
        <f ca="1">SQRT(Inputs!$B$38)*F771+SQRT(1-Inputs!$B$38)*_xlfn.NORM.S.INV(RAND())</f>
        <v>0.34006477460313222</v>
      </c>
      <c r="AN771" s="23">
        <f ca="1">SQRT(Inputs!$B$38)*G771+SQRT(1-Inputs!$B$38)*_xlfn.NORM.S.INV(RAND())</f>
        <v>0.86121571279528086</v>
      </c>
      <c r="AO771" s="23">
        <f ca="1">SQRT(Inputs!$B$38)*H771+SQRT(1-Inputs!$B$38)*_xlfn.NORM.S.INV(RAND())</f>
        <v>-0.10871581938955477</v>
      </c>
      <c r="AP771" s="23">
        <f ca="1">SQRT(Inputs!$B$38)*I771+SQRT(1-Inputs!$B$38)*_xlfn.NORM.S.INV(RAND())</f>
        <v>-0.98891144522926266</v>
      </c>
      <c r="AQ771" s="23">
        <f ca="1">SQRT(Inputs!$B$38)*J771+SQRT(1-Inputs!$B$38)*_xlfn.NORM.S.INV(RAND())</f>
        <v>-1.5149678536750706</v>
      </c>
      <c r="AR771" s="23">
        <f ca="1">SQRT(Inputs!$B$38)*K771+SQRT(1-Inputs!$B$38)*_xlfn.NORM.S.INV(RAND())</f>
        <v>-0.35659146968730643</v>
      </c>
      <c r="AS771" s="23">
        <f ca="1">SQRT(Inputs!$B$38)*L771+SQRT(1-Inputs!$B$38)*_xlfn.NORM.S.INV(RAND())</f>
        <v>1.28270373567719</v>
      </c>
      <c r="AT771" s="23">
        <f ca="1">SQRT(Inputs!$B$38)*M771+SQRT(1-Inputs!$B$38)*_xlfn.NORM.S.INV(RAND())</f>
        <v>0.68363212526012918</v>
      </c>
      <c r="AU771" s="15">
        <f ca="1">Inputs!$B$6*EXP($B$8-0.5*C$5^2+C$5*N771)</f>
        <v>4591.1869188455448</v>
      </c>
      <c r="AV771" s="15">
        <f t="shared" ca="1" si="401"/>
        <v>4698.0169820430519</v>
      </c>
      <c r="AW771" s="15">
        <f t="shared" ca="1" si="402"/>
        <v>6437.3804129418813</v>
      </c>
      <c r="AX771" s="15">
        <f t="shared" ca="1" si="403"/>
        <v>6765.0616189640959</v>
      </c>
      <c r="AY771" s="15">
        <f t="shared" ca="1" si="404"/>
        <v>9863.0699998737473</v>
      </c>
      <c r="AZ771" s="15">
        <f t="shared" ca="1" si="405"/>
        <v>13609.858628785061</v>
      </c>
      <c r="BA771" s="15">
        <f t="shared" ca="1" si="406"/>
        <v>17492.476186360236</v>
      </c>
      <c r="BB771" s="15">
        <f t="shared" ca="1" si="407"/>
        <v>20638.511845484896</v>
      </c>
      <c r="BC771" s="15">
        <f t="shared" ca="1" si="408"/>
        <v>29231.002424793856</v>
      </c>
      <c r="BD771" s="15">
        <f t="shared" ca="1" si="409"/>
        <v>37776.021613391764</v>
      </c>
      <c r="BE771" s="15">
        <f t="shared" ca="1" si="410"/>
        <v>47834.418839882397</v>
      </c>
      <c r="BF771" s="15">
        <f ca="1">Inputs!$B$13*EXP($B$9-0.5*C$6^2+C$6*Y771)</f>
        <v>12771.874133272198</v>
      </c>
      <c r="BG771" s="15">
        <f t="shared" ca="1" si="411"/>
        <v>17322.259925214268</v>
      </c>
      <c r="BH771" s="15">
        <f t="shared" ca="1" si="412"/>
        <v>25461.175446051497</v>
      </c>
      <c r="BI771" s="15">
        <f t="shared" ca="1" si="413"/>
        <v>31258.095917404618</v>
      </c>
      <c r="BJ771" s="15">
        <f t="shared" ca="1" si="414"/>
        <v>42194.807461756114</v>
      </c>
      <c r="BK771" s="15">
        <f t="shared" ca="1" si="415"/>
        <v>48241.633796167233</v>
      </c>
      <c r="BL771" s="15">
        <f t="shared" ca="1" si="416"/>
        <v>57947.532254972313</v>
      </c>
      <c r="BM771" s="15">
        <f t="shared" ca="1" si="417"/>
        <v>57228.199529389873</v>
      </c>
      <c r="BN771" s="15">
        <f t="shared" ca="1" si="418"/>
        <v>78057.304898219198</v>
      </c>
      <c r="BO771" s="15">
        <f t="shared" ca="1" si="419"/>
        <v>106880.67096681365</v>
      </c>
      <c r="BP771" s="15">
        <f t="shared" ca="1" si="420"/>
        <v>111206.77795070247</v>
      </c>
      <c r="BQ771" s="15">
        <f ca="1">Inputs!$B$20*EXP($B$10-0.5*C$7^2+C$7*AJ771)</f>
        <v>7538.7879552536997</v>
      </c>
      <c r="BR771" s="15">
        <f t="shared" ca="1" si="421"/>
        <v>5472.6213356519656</v>
      </c>
      <c r="BS771" s="15">
        <f t="shared" ca="1" si="422"/>
        <v>6971.8355960157733</v>
      </c>
      <c r="BT771" s="15">
        <f t="shared" ca="1" si="423"/>
        <v>10509.603405759895</v>
      </c>
      <c r="BU771" s="15">
        <f t="shared" ca="1" si="424"/>
        <v>17939.644469540952</v>
      </c>
      <c r="BV771" s="15">
        <f t="shared" ca="1" si="425"/>
        <v>24355.308970199676</v>
      </c>
      <c r="BW771" s="15">
        <f t="shared" ca="1" si="426"/>
        <v>27568.114862275175</v>
      </c>
      <c r="BX771" s="15">
        <f t="shared" ca="1" si="427"/>
        <v>28458.961343518509</v>
      </c>
      <c r="BY771" s="15">
        <f t="shared" ca="1" si="428"/>
        <v>37246.046635888793</v>
      </c>
      <c r="BZ771" s="15">
        <f t="shared" ca="1" si="429"/>
        <v>66159.120087298536</v>
      </c>
      <c r="CA771" s="15">
        <f t="shared" ca="1" si="430"/>
        <v>104937.61013659529</v>
      </c>
      <c r="CB771" s="15">
        <f ca="1">(AU771*DCF!C$10-DCF!C$5*MAX(AU771*DCF!C$10,0)-MAX(AU771-Inputs!$B$6,0)/Inputs!$B$10)*DCF!C$6</f>
        <v>1045.7199740620169</v>
      </c>
      <c r="CC771" s="15">
        <f ca="1">(AV771*DCF!D$10-DCF!D$5*MAX(AV771*DCF!D$10,0)-MAX(AV771-AU771,0)/Inputs!$B$10)*DCF!D$6</f>
        <v>1119.0620963833537</v>
      </c>
      <c r="CD771" s="15">
        <f ca="1">(AW771*DCF!E$10-DCF!E$5*MAX(AW771*DCF!E$10,0)-MAX(AW771-AV771,0)/Inputs!$B$10)*DCF!E$6</f>
        <v>1094.5119882809875</v>
      </c>
      <c r="CE771" s="15">
        <f ca="1">(AX771*DCF!F$10-DCF!F$5*MAX(AX771*DCF!F$10,0)-MAX(AX771-AW771,0)/Inputs!$B$10)*DCF!F$6</f>
        <v>1408.6198352512886</v>
      </c>
      <c r="CF771" s="15">
        <f ca="1">(AY771*DCF!G$10-DCF!G$5*MAX(AY771*DCF!G$10,0)-MAX(AY771-AX771,0)/Inputs!$B$10)*DCF!G$6</f>
        <v>1436.694699681238</v>
      </c>
      <c r="CG771" s="15">
        <f ca="1">(AZ771*DCF!H$10-DCF!H$5*MAX(AZ771*DCF!H$10,0)-MAX(AZ771-AY771,0)/Inputs!$B$10)*DCF!H$6</f>
        <v>1977.054323753355</v>
      </c>
      <c r="CH771" s="15">
        <f ca="1">(BA771*DCF!I$10-DCF!I$5*MAX(BA771*DCF!I$10,0)-MAX(BA771-AZ771,0)/Inputs!$B$10)*DCF!I$6</f>
        <v>2558.3519577071534</v>
      </c>
      <c r="CI771" s="15">
        <f ca="1">(BB771*DCF!J$10-DCF!J$5*MAX(BB771*DCF!J$10,0)-MAX(BB771-BA771,0)/Inputs!$B$10)*DCF!J$6</f>
        <v>3064.8866590928633</v>
      </c>
      <c r="CJ771" s="15">
        <f ca="1">(BC771*DCF!K$10-DCF!K$5*MAX(BC771*DCF!K$10,0)-MAX(BC771-BB771,0)/Inputs!$B$10)*DCF!K$6</f>
        <v>3502.904058427383</v>
      </c>
      <c r="CK771" s="15">
        <f ca="1">(BD771*DCF!L$10-DCF!L$5*MAX(BD771*DCF!L$10,0)-MAX(BD771-BC771,0)/Inputs!$B$10)*DCF!L$6</f>
        <v>4592.3330698834488</v>
      </c>
      <c r="CL771" s="15">
        <f ca="1">(BE771*DCF!M$10-DCF!M$5*MAX(BE771*DCF!M$10,0)-MAX(BE771-BD771,0)/Inputs!$B$10)*DCF!M$6</f>
        <v>5548.4721691622763</v>
      </c>
      <c r="CM771" s="15">
        <f ca="1">(BF771*DCF!C$28-DCF!C$5*MAX(BF771*DCF!C$28,0)-MAX(BF771-Inputs!$B$13,0)/Inputs!$B$17)*DCF!C$6</f>
        <v>3578.059862547073</v>
      </c>
      <c r="CN771" s="15">
        <f ca="1">(BG771*DCF!D$28-DCF!D$5*MAX(BG771*DCF!D$28,0)-MAX(BG771-BF771,0)/Inputs!$B$17)*DCF!D$6</f>
        <v>4130.9991423987021</v>
      </c>
      <c r="CO771" s="15">
        <f ca="1">(BH771*DCF!E$28-DCF!E$5*MAX(BH771*DCF!E$28,0)-MAX(BH771-BG771,0)/Inputs!$B$17)*DCF!E$6</f>
        <v>5606.9900405454873</v>
      </c>
      <c r="CP771" s="15">
        <f ca="1">(BI771*DCF!F$28-DCF!F$5*MAX(BI771*DCF!F$28,0)-MAX(BI771-BH771,0)/Inputs!$B$17)*DCF!F$6</f>
        <v>7430.3286772419679</v>
      </c>
      <c r="CQ771" s="15">
        <f ca="1">(BJ771*DCF!G$28-DCF!G$5*MAX(BJ771*DCF!G$28,0)-MAX(BJ771-BI771,0)/Inputs!$B$17)*DCF!G$6</f>
        <v>9108.3160867923179</v>
      </c>
      <c r="CR771" s="15">
        <f ca="1">(BK771*DCF!H$28-DCF!H$5*MAX(BK771*DCF!H$28,0)-MAX(BK771-BJ771,0)/Inputs!$B$17)*DCF!H$6</f>
        <v>10991.181157675785</v>
      </c>
      <c r="CS771" s="15">
        <f ca="1">(BL771*DCF!I$28-DCF!I$5*MAX(BL771*DCF!I$28,0)-MAX(BL771-BK771,0)/Inputs!$B$17)*DCF!I$6</f>
        <v>12233.444217309587</v>
      </c>
      <c r="CT771" s="15">
        <f ca="1">(BM771*DCF!J$28-DCF!J$5*MAX(BM771*DCF!J$28,0)-MAX(BM771-BL771,0)/Inputs!$B$17)*DCF!J$6</f>
        <v>12766.639375397008</v>
      </c>
      <c r="CU771" s="15">
        <f ca="1">(BN771*DCF!K$28-DCF!K$5*MAX(BN771*DCF!K$28,0)-MAX(BN771-BM771,0)/Inputs!$B$17)*DCF!K$6</f>
        <v>13933.106042350915</v>
      </c>
      <c r="CV771" s="15">
        <f ca="1">(BO771*DCF!L$28-DCF!L$5*MAX(BO771*DCF!L$28,0)-MAX(BO771-BN771,0)/Inputs!$B$17)*DCF!L$6</f>
        <v>18063.525336441548</v>
      </c>
      <c r="CW771" s="15">
        <f ca="1">(BP771*DCF!M$28-DCF!M$5*MAX(BP771*DCF!M$28,0)-MAX(BP771-BO771,0)/Inputs!$B$17)*DCF!M$6</f>
        <v>20471.419889613189</v>
      </c>
      <c r="CX771" s="15">
        <f ca="1">(BQ771*DCF!C$46-DCF!C$5*MAX(BQ771*DCF!C$46,0)-MAX(BQ771-Inputs!$B$20,0)/Inputs!$B$24)*DCF!C$6</f>
        <v>-3744.6567819309698</v>
      </c>
      <c r="CY771" s="15">
        <f ca="1">(BR771*DCF!D$46-DCF!D$5*MAX(BR771*DCF!D$46,0)-MAX(BR771-BQ771,0)/Inputs!$B$24)*DCF!D$6</f>
        <v>-934.04883881647936</v>
      </c>
      <c r="CZ771" s="15">
        <f ca="1">(BS771*DCF!E$46-DCF!E$5*MAX(BS771*DCF!E$46,0)-MAX(BS771-BR771,0)/Inputs!$B$24)*DCF!E$6</f>
        <v>-1415.3806868249987</v>
      </c>
      <c r="DA771" s="15">
        <f ca="1">(BT771*DCF!F$46-DCF!F$5*MAX(BT771*DCF!F$46,0)-MAX(BT771-BS771,0)/Inputs!$B$24)*DCF!F$6</f>
        <v>-2053.588863688492</v>
      </c>
      <c r="DB771" s="15">
        <f ca="1">(BU771*DCF!G$46-DCF!G$5*MAX(BU771*DCF!G$46,0)-MAX(BU771-BT771,0)/Inputs!$B$24)*DCF!G$6</f>
        <v>-3102.7732097149328</v>
      </c>
      <c r="DC771" s="15">
        <f ca="1">(BV771*DCF!H$46-DCF!H$5*MAX(BV771*DCF!H$46,0)-MAX(BV771-BU771,0)/Inputs!$B$24)*DCF!H$6</f>
        <v>-1993.6284341511125</v>
      </c>
      <c r="DD771" s="15">
        <f ca="1">(BW771*DCF!I$46-DCF!I$5*MAX(BW771*DCF!I$46,0)-MAX(BW771-BV771,0)/Inputs!$B$24)*DCF!I$6</f>
        <v>-285.57598509335196</v>
      </c>
      <c r="DE771" s="15">
        <f ca="1">(BX771*DCF!J$46-DCF!J$5*MAX(BX771*DCF!J$46,0)-MAX(BX771-BW771,0)/Inputs!$B$24)*DCF!J$6</f>
        <v>957.53677434939334</v>
      </c>
      <c r="DF771" s="15">
        <f ca="1">(BY771*DCF!K$46-DCF!K$5*MAX(BY771*DCF!K$46,0)-MAX(BY771-BX771,0)/Inputs!$B$24)*DCF!K$6</f>
        <v>-24.983465489515638</v>
      </c>
      <c r="DG771" s="15">
        <f ca="1">(BZ771*DCF!L$46-DCF!L$5*MAX(BZ771*DCF!L$46,0)-MAX(BZ771-BY771,0)/Inputs!$B$24)*DCF!L$6</f>
        <v>-1969.8504764304605</v>
      </c>
      <c r="DH771" s="15">
        <f ca="1">(CA771*DCF!M$46-DCF!M$5*MAX(CA771*DCF!M$46,0)-MAX(CA771-BZ771,0)/Inputs!$B$24)*DCF!M$6</f>
        <v>119.8129823359492</v>
      </c>
      <c r="DI771" s="15">
        <f ca="1">SUM(CB771:CL771)+BE771*DCF!M$10*(1+Inputs!$B$30)*(1-Inputs!$B$33)*(1-Inputs!$B$30/Inputs!$B$31)/(Inputs!$B$29-Inputs!$B$30)*DCF!M$6</f>
        <v>160472.4310077831</v>
      </c>
      <c r="DJ771" s="15">
        <f ca="1">SUM(CM771:CW771)+BP771*DCF!M$28*(1+Inputs!$B$30)*(1-Inputs!$B$33)*(1-Inputs!$B$30/Inputs!$B$31)/(Inputs!$B$29-Inputs!$B$30)*DCF!M$6</f>
        <v>530967.25462058571</v>
      </c>
      <c r="DK771" s="15">
        <f ca="1">SUM(CX771:DH771)+CA771*DCF!M$46*(1+Inputs!$B$30)*(1-Inputs!$B$33)*(1-Inputs!$B$30/Inputs!$B$31)/(Inputs!$B$29-Inputs!$B$30)*DCF!M$6</f>
        <v>147798.83894031277</v>
      </c>
      <c r="DM771" s="15">
        <f ca="1">DI771+DJ771+DK771+Inputs!$B$34+Inputs!$B$36-Inputs!$B$35</f>
        <v>916089.52456868149</v>
      </c>
    </row>
    <row r="772" spans="1:117" x14ac:dyDescent="0.75">
      <c r="A772" s="11">
        <v>759</v>
      </c>
      <c r="C772" s="23">
        <f t="shared" ca="1" si="435"/>
        <v>-0.55024004344727184</v>
      </c>
      <c r="D772" s="23">
        <f t="shared" ca="1" si="435"/>
        <v>0.66276960159081466</v>
      </c>
      <c r="E772" s="23">
        <f t="shared" ca="1" si="435"/>
        <v>1.3207109152168737</v>
      </c>
      <c r="F772" s="23">
        <f t="shared" ca="1" si="435"/>
        <v>-0.11495730358778941</v>
      </c>
      <c r="G772" s="23">
        <f t="shared" ca="1" si="435"/>
        <v>0.22845226710909772</v>
      </c>
      <c r="H772" s="23">
        <f t="shared" ca="1" si="435"/>
        <v>-0.7448267139859529</v>
      </c>
      <c r="I772" s="23">
        <f t="shared" ca="1" si="435"/>
        <v>-0.50965349393864612</v>
      </c>
      <c r="J772" s="23">
        <f t="shared" ca="1" si="435"/>
        <v>-6.3157472681377891E-2</v>
      </c>
      <c r="K772" s="23">
        <f t="shared" ca="1" si="435"/>
        <v>0.1613531760573543</v>
      </c>
      <c r="L772" s="23">
        <f t="shared" ca="1" si="435"/>
        <v>-0.98952371947963857</v>
      </c>
      <c r="M772" s="23">
        <f t="shared" ca="1" si="435"/>
        <v>0.85532272997390202</v>
      </c>
      <c r="N772" s="23">
        <f ca="1">SQRT(Inputs!$B$38)*C772+SQRT(1-Inputs!$B$38)*_xlfn.NORM.S.INV(RAND())</f>
        <v>0.56701376801806203</v>
      </c>
      <c r="O772" s="23">
        <f ca="1">SQRT(Inputs!$B$38)*D772+SQRT(1-Inputs!$B$38)*_xlfn.NORM.S.INV(RAND())</f>
        <v>0.87111394338988057</v>
      </c>
      <c r="P772" s="23">
        <f ca="1">SQRT(Inputs!$B$38)*E772+SQRT(1-Inputs!$B$38)*_xlfn.NORM.S.INV(RAND())</f>
        <v>1.4062453007002595</v>
      </c>
      <c r="Q772" s="23">
        <f ca="1">SQRT(Inputs!$B$38)*F772+SQRT(1-Inputs!$B$38)*_xlfn.NORM.S.INV(RAND())</f>
        <v>0.72773311792934658</v>
      </c>
      <c r="R772" s="23">
        <f ca="1">SQRT(Inputs!$B$38)*G772+SQRT(1-Inputs!$B$38)*_xlfn.NORM.S.INV(RAND())</f>
        <v>-7.221950785396436E-2</v>
      </c>
      <c r="S772" s="23">
        <f ca="1">SQRT(Inputs!$B$38)*H772+SQRT(1-Inputs!$B$38)*_xlfn.NORM.S.INV(RAND())</f>
        <v>-0.9736231511875203</v>
      </c>
      <c r="T772" s="23">
        <f ca="1">SQRT(Inputs!$B$38)*I772+SQRT(1-Inputs!$B$38)*_xlfn.NORM.S.INV(RAND())</f>
        <v>-0.6202653204861609</v>
      </c>
      <c r="U772" s="23">
        <f ca="1">SQRT(Inputs!$B$38)*J772+SQRT(1-Inputs!$B$38)*_xlfn.NORM.S.INV(RAND())</f>
        <v>-0.60567875568658103</v>
      </c>
      <c r="V772" s="23">
        <f ca="1">SQRT(Inputs!$B$38)*K772+SQRT(1-Inputs!$B$38)*_xlfn.NORM.S.INV(RAND())</f>
        <v>-0.83636237991682683</v>
      </c>
      <c r="W772" s="23">
        <f ca="1">SQRT(Inputs!$B$38)*L772+SQRT(1-Inputs!$B$38)*_xlfn.NORM.S.INV(RAND())</f>
        <v>-0.69381447476975355</v>
      </c>
      <c r="X772" s="23">
        <f ca="1">SQRT(Inputs!$B$38)*M772+SQRT(1-Inputs!$B$38)*_xlfn.NORM.S.INV(RAND())</f>
        <v>6.7727162677124808E-2</v>
      </c>
      <c r="Y772" s="23">
        <f ca="1">SQRT(Inputs!$B$38)*C772+SQRT(1-Inputs!$B$38)*_xlfn.NORM.S.INV(RAND())</f>
        <v>-0.61984649977389816</v>
      </c>
      <c r="Z772" s="23">
        <f ca="1">SQRT(Inputs!$B$38)*D772+SQRT(1-Inputs!$B$38)*_xlfn.NORM.S.INV(RAND())</f>
        <v>0.3059498848747505</v>
      </c>
      <c r="AA772" s="23">
        <f ca="1">SQRT(Inputs!$B$38)*E772+SQRT(1-Inputs!$B$38)*_xlfn.NORM.S.INV(RAND())</f>
        <v>0.90765101175302565</v>
      </c>
      <c r="AB772" s="23">
        <f ca="1">SQRT(Inputs!$B$38)*F772+SQRT(1-Inputs!$B$38)*_xlfn.NORM.S.INV(RAND())</f>
        <v>0.94278584706365431</v>
      </c>
      <c r="AC772" s="23">
        <f ca="1">SQRT(Inputs!$B$38)*G772+SQRT(1-Inputs!$B$38)*_xlfn.NORM.S.INV(RAND())</f>
        <v>0.88182318894374712</v>
      </c>
      <c r="AD772" s="23">
        <f ca="1">SQRT(Inputs!$B$38)*H772+SQRT(1-Inputs!$B$38)*_xlfn.NORM.S.INV(RAND())</f>
        <v>0.32074098944018914</v>
      </c>
      <c r="AE772" s="23">
        <f ca="1">SQRT(Inputs!$B$38)*I772+SQRT(1-Inputs!$B$38)*_xlfn.NORM.S.INV(RAND())</f>
        <v>-8.2471394615075688E-2</v>
      </c>
      <c r="AF772" s="23">
        <f ca="1">SQRT(Inputs!$B$38)*J772+SQRT(1-Inputs!$B$38)*_xlfn.NORM.S.INV(RAND())</f>
        <v>0.20717629295391099</v>
      </c>
      <c r="AG772" s="23">
        <f ca="1">SQRT(Inputs!$B$38)*K772+SQRT(1-Inputs!$B$38)*_xlfn.NORM.S.INV(RAND())</f>
        <v>-1.3722511363872461</v>
      </c>
      <c r="AH772" s="23">
        <f ca="1">SQRT(Inputs!$B$38)*L772+SQRT(1-Inputs!$B$38)*_xlfn.NORM.S.INV(RAND())</f>
        <v>-1.0643350428952703</v>
      </c>
      <c r="AI772" s="23">
        <f ca="1">SQRT(Inputs!$B$38)*M772+SQRT(1-Inputs!$B$38)*_xlfn.NORM.S.INV(RAND())</f>
        <v>-0.83834190192345726</v>
      </c>
      <c r="AJ772" s="23">
        <f ca="1">SQRT(Inputs!$B$38)*C772+SQRT(1-Inputs!$B$38)*_xlfn.NORM.S.INV(RAND())</f>
        <v>-0.50392494091509787</v>
      </c>
      <c r="AK772" s="23">
        <f ca="1">SQRT(Inputs!$B$38)*D772+SQRT(1-Inputs!$B$38)*_xlfn.NORM.S.INV(RAND())</f>
        <v>-0.87864017193958344</v>
      </c>
      <c r="AL772" s="23">
        <f ca="1">SQRT(Inputs!$B$38)*E772+SQRT(1-Inputs!$B$38)*_xlfn.NORM.S.INV(RAND())</f>
        <v>0.43816136802545852</v>
      </c>
      <c r="AM772" s="23">
        <f ca="1">SQRT(Inputs!$B$38)*F772+SQRT(1-Inputs!$B$38)*_xlfn.NORM.S.INV(RAND())</f>
        <v>-1.2821035559746583</v>
      </c>
      <c r="AN772" s="23">
        <f ca="1">SQRT(Inputs!$B$38)*G772+SQRT(1-Inputs!$B$38)*_xlfn.NORM.S.INV(RAND())</f>
        <v>0.17113202677891404</v>
      </c>
      <c r="AO772" s="23">
        <f ca="1">SQRT(Inputs!$B$38)*H772+SQRT(1-Inputs!$B$38)*_xlfn.NORM.S.INV(RAND())</f>
        <v>-7.0668178788322933E-2</v>
      </c>
      <c r="AP772" s="23">
        <f ca="1">SQRT(Inputs!$B$38)*I772+SQRT(1-Inputs!$B$38)*_xlfn.NORM.S.INV(RAND())</f>
        <v>0.14554620922004358</v>
      </c>
      <c r="AQ772" s="23">
        <f ca="1">SQRT(Inputs!$B$38)*J772+SQRT(1-Inputs!$B$38)*_xlfn.NORM.S.INV(RAND())</f>
        <v>0.30371712402714679</v>
      </c>
      <c r="AR772" s="23">
        <f ca="1">SQRT(Inputs!$B$38)*K772+SQRT(1-Inputs!$B$38)*_xlfn.NORM.S.INV(RAND())</f>
        <v>0.41221949642088684</v>
      </c>
      <c r="AS772" s="23">
        <f ca="1">SQRT(Inputs!$B$38)*L772+SQRT(1-Inputs!$B$38)*_xlfn.NORM.S.INV(RAND())</f>
        <v>-0.25435855782415961</v>
      </c>
      <c r="AT772" s="23">
        <f ca="1">SQRT(Inputs!$B$38)*M772+SQRT(1-Inputs!$B$38)*_xlfn.NORM.S.INV(RAND())</f>
        <v>1.4485064980908033</v>
      </c>
      <c r="AU772" s="15">
        <f ca="1">Inputs!$B$6*EXP($B$8-0.5*C$5^2+C$5*N772)</f>
        <v>5439.251174120539</v>
      </c>
      <c r="AV772" s="15">
        <f t="shared" ca="1" si="401"/>
        <v>7525.5651498734642</v>
      </c>
      <c r="AW772" s="15">
        <f t="shared" ca="1" si="402"/>
        <v>11092.592422128353</v>
      </c>
      <c r="AX772" s="15">
        <f t="shared" ca="1" si="403"/>
        <v>14831.945216037677</v>
      </c>
      <c r="AY772" s="15">
        <f t="shared" ca="1" si="404"/>
        <v>17973.911086796215</v>
      </c>
      <c r="AZ772" s="15">
        <f t="shared" ca="1" si="405"/>
        <v>19747.668785292986</v>
      </c>
      <c r="BA772" s="15">
        <f t="shared" ca="1" si="406"/>
        <v>22647.148027656993</v>
      </c>
      <c r="BB772" s="15">
        <f t="shared" ca="1" si="407"/>
        <v>26094.492829786188</v>
      </c>
      <c r="BC772" s="15">
        <f t="shared" ca="1" si="408"/>
        <v>29480.334064890634</v>
      </c>
      <c r="BD772" s="15">
        <f t="shared" ca="1" si="409"/>
        <v>33846.862608963937</v>
      </c>
      <c r="BE772" s="15">
        <f t="shared" ca="1" si="410"/>
        <v>41731.623404261067</v>
      </c>
      <c r="BF772" s="15">
        <f ca="1">Inputs!$B$13*EXP($B$9-0.5*C$6^2+C$6*Y772)</f>
        <v>12231.698443238645</v>
      </c>
      <c r="BG772" s="15">
        <f t="shared" ca="1" si="411"/>
        <v>15753.295590831867</v>
      </c>
      <c r="BH772" s="15">
        <f t="shared" ca="1" si="412"/>
        <v>22374.648501257241</v>
      </c>
      <c r="BI772" s="15">
        <f t="shared" ca="1" si="413"/>
        <v>31667.430607614198</v>
      </c>
      <c r="BJ772" s="15">
        <f t="shared" ca="1" si="414"/>
        <v>44084.282146546648</v>
      </c>
      <c r="BK772" s="15">
        <f t="shared" ca="1" si="415"/>
        <v>56520.037167618466</v>
      </c>
      <c r="BL772" s="15">
        <f t="shared" ca="1" si="416"/>
        <v>68689.976643477043</v>
      </c>
      <c r="BM772" s="15">
        <f t="shared" ca="1" si="417"/>
        <v>86636.111779170373</v>
      </c>
      <c r="BN772" s="15">
        <f t="shared" ca="1" si="418"/>
        <v>90394.567715511832</v>
      </c>
      <c r="BO772" s="15">
        <f t="shared" ca="1" si="419"/>
        <v>98278.215997635052</v>
      </c>
      <c r="BP772" s="15">
        <f t="shared" ca="1" si="420"/>
        <v>110001.7121164836</v>
      </c>
      <c r="BQ772" s="15">
        <f ca="1">Inputs!$B$20*EXP($B$10-0.5*C$7^2+C$7*AJ772)</f>
        <v>3587.4439381419729</v>
      </c>
      <c r="BR772" s="15">
        <f t="shared" ca="1" si="421"/>
        <v>3682.4670315517319</v>
      </c>
      <c r="BS772" s="15">
        <f t="shared" ca="1" si="422"/>
        <v>5718.9855085001882</v>
      </c>
      <c r="BT772" s="15">
        <f t="shared" ca="1" si="423"/>
        <v>5633.0739058347244</v>
      </c>
      <c r="BU772" s="15">
        <f t="shared" ca="1" si="424"/>
        <v>8136.819805034429</v>
      </c>
      <c r="BV772" s="15">
        <f t="shared" ca="1" si="425"/>
        <v>11141.850227031951</v>
      </c>
      <c r="BW772" s="15">
        <f t="shared" ca="1" si="426"/>
        <v>16034.223454276591</v>
      </c>
      <c r="BX772" s="15">
        <f t="shared" ca="1" si="427"/>
        <v>23834.352966821476</v>
      </c>
      <c r="BY772" s="15">
        <f t="shared" ca="1" si="428"/>
        <v>36136.49145001026</v>
      </c>
      <c r="BZ772" s="15">
        <f t="shared" ca="1" si="429"/>
        <v>48388.205996990968</v>
      </c>
      <c r="CA772" s="15">
        <f t="shared" ca="1" si="430"/>
        <v>87924.467302149831</v>
      </c>
      <c r="CB772" s="15">
        <f ca="1">(AU772*DCF!C$10-DCF!C$5*MAX(AU772*DCF!C$10,0)-MAX(AU772-Inputs!$B$6,0)/Inputs!$B$10)*DCF!C$6</f>
        <v>1039.6731247622356</v>
      </c>
      <c r="CC772" s="15">
        <f ca="1">(AV772*DCF!D$10-DCF!D$5*MAX(AV772*DCF!D$10,0)-MAX(AV772-AU772,0)/Inputs!$B$10)*DCF!D$6</f>
        <v>1325.6124609796323</v>
      </c>
      <c r="CD772" s="15">
        <f ca="1">(AW772*DCF!E$10-DCF!E$5*MAX(AW772*DCF!E$10,0)-MAX(AW772-AV772,0)/Inputs!$B$10)*DCF!E$6</f>
        <v>1757.6607527650769</v>
      </c>
      <c r="CE772" s="15">
        <f ca="1">(AX772*DCF!F$10-DCF!F$5*MAX(AX772*DCF!F$10,0)-MAX(AX772-AW772,0)/Inputs!$B$10)*DCF!F$6</f>
        <v>2459.7233962548926</v>
      </c>
      <c r="CF772" s="15">
        <f ca="1">(AY772*DCF!G$10-DCF!G$5*MAX(AY772*DCF!G$10,0)-MAX(AY772-AX772,0)/Inputs!$B$10)*DCF!G$6</f>
        <v>3099.4017791025258</v>
      </c>
      <c r="CG772" s="15">
        <f ca="1">(AZ772*DCF!H$10-DCF!H$5*MAX(AZ772*DCF!H$10,0)-MAX(AZ772-AY772,0)/Inputs!$B$10)*DCF!H$6</f>
        <v>3519.0615811313132</v>
      </c>
      <c r="CH772" s="15">
        <f ca="1">(BA772*DCF!I$10-DCF!I$5*MAX(BA772*DCF!I$10,0)-MAX(BA772-AZ772,0)/Inputs!$B$10)*DCF!I$6</f>
        <v>3661.1915898555194</v>
      </c>
      <c r="CI772" s="15">
        <f ca="1">(BB772*DCF!J$10-DCF!J$5*MAX(BB772*DCF!J$10,0)-MAX(BB772-BA772,0)/Inputs!$B$10)*DCF!J$6</f>
        <v>3955.487220198313</v>
      </c>
      <c r="CJ772" s="15">
        <f ca="1">(BC772*DCF!K$10-DCF!K$5*MAX(BC772*DCF!K$10,0)-MAX(BC772-BB772,0)/Inputs!$B$10)*DCF!K$6</f>
        <v>4271.8940966187402</v>
      </c>
      <c r="CK772" s="15">
        <f ca="1">(BD772*DCF!L$10-DCF!L$5*MAX(BD772*DCF!L$10,0)-MAX(BD772-BC772,0)/Inputs!$B$10)*DCF!L$6</f>
        <v>4540.0876712566105</v>
      </c>
      <c r="CL772" s="15">
        <f ca="1">(BE772*DCF!M$10-DCF!M$5*MAX(BE772*DCF!M$10,0)-MAX(BE772-BD772,0)/Inputs!$B$10)*DCF!M$6</f>
        <v>4946.9528961653859</v>
      </c>
      <c r="CM772" s="15">
        <f ca="1">(BF772*DCF!C$28-DCF!C$5*MAX(BF772*DCF!C$28,0)-MAX(BF772-Inputs!$B$13,0)/Inputs!$B$17)*DCF!C$6</f>
        <v>3537.9536759528619</v>
      </c>
      <c r="CN772" s="15">
        <f ca="1">(BG772*DCF!D$28-DCF!D$5*MAX(BG772*DCF!D$28,0)-MAX(BG772-BF772,0)/Inputs!$B$17)*DCF!D$6</f>
        <v>3888.3907470384706</v>
      </c>
      <c r="CO772" s="15">
        <f ca="1">(BH772*DCF!E$28-DCF!E$5*MAX(BH772*DCF!E$28,0)-MAX(BH772-BG772,0)/Inputs!$B$17)*DCF!E$6</f>
        <v>5031.921351305522</v>
      </c>
      <c r="CP772" s="15">
        <f ca="1">(BI772*DCF!F$28-DCF!F$5*MAX(BI772*DCF!F$28,0)-MAX(BI772-BH772,0)/Inputs!$B$17)*DCF!F$6</f>
        <v>6904.975396444388</v>
      </c>
      <c r="CQ772" s="15">
        <f ca="1">(BJ772*DCF!G$28-DCF!G$5*MAX(BJ772*DCF!G$28,0)-MAX(BJ772-BI772,0)/Inputs!$B$17)*DCF!G$6</f>
        <v>9349.6097040735895</v>
      </c>
      <c r="CR772" s="15">
        <f ca="1">(BK772*DCF!H$28-DCF!H$5*MAX(BK772*DCF!H$28,0)-MAX(BK772-BJ772,0)/Inputs!$B$17)*DCF!H$6</f>
        <v>12045.861422927748</v>
      </c>
      <c r="CS772" s="15">
        <f ca="1">(BL772*DCF!I$28-DCF!I$5*MAX(BL772*DCF!I$28,0)-MAX(BL772-BK772,0)/Inputs!$B$17)*DCF!I$6</f>
        <v>14405.897214508312</v>
      </c>
      <c r="CT772" s="15">
        <f ca="1">(BM772*DCF!J$28-DCF!J$5*MAX(BM772*DCF!J$28,0)-MAX(BM772-BL772,0)/Inputs!$B$17)*DCF!J$6</f>
        <v>16947.534226902055</v>
      </c>
      <c r="CU772" s="15">
        <f ca="1">(BN772*DCF!K$28-DCF!K$5*MAX(BN772*DCF!K$28,0)-MAX(BN772-BM772,0)/Inputs!$B$17)*DCF!K$6</f>
        <v>18629.456265777091</v>
      </c>
      <c r="CV772" s="15">
        <f ca="1">(BO772*DCF!L$28-DCF!L$5*MAX(BO772*DCF!L$28,0)-MAX(BO772-BN772,0)/Inputs!$B$17)*DCF!L$6</f>
        <v>18716.518989862707</v>
      </c>
      <c r="CW772" s="15">
        <f ca="1">(BP772*DCF!M$28-DCF!M$5*MAX(BP772*DCF!M$28,0)-MAX(BP772-BO772,0)/Inputs!$B$17)*DCF!M$6</f>
        <v>19471.451029485273</v>
      </c>
      <c r="CX772" s="15">
        <f ca="1">(BQ772*DCF!C$46-DCF!C$5*MAX(BQ772*DCF!C$46,0)-MAX(BQ772-Inputs!$B$20,0)/Inputs!$B$24)*DCF!C$6</f>
        <v>-1007.0050379736533</v>
      </c>
      <c r="CY772" s="15">
        <f ca="1">(BR772*DCF!D$46-DCF!D$5*MAX(BR772*DCF!D$46,0)-MAX(BR772-BQ772,0)/Inputs!$B$24)*DCF!D$6</f>
        <v>-669.05681123925217</v>
      </c>
      <c r="CZ772" s="15">
        <f ca="1">(BS772*DCF!E$46-DCF!E$5*MAX(BS772*DCF!E$46,0)-MAX(BS772-BR772,0)/Inputs!$B$24)*DCF!E$6</f>
        <v>-1479.0195130271647</v>
      </c>
      <c r="DA772" s="15">
        <f ca="1">(BT772*DCF!F$46-DCF!F$5*MAX(BT772*DCF!F$46,0)-MAX(BT772-BS772,0)/Inputs!$B$24)*DCF!F$6</f>
        <v>-410.23605683293198</v>
      </c>
      <c r="DB772" s="15">
        <f ca="1">(BU772*DCF!G$46-DCF!G$5*MAX(BU772*DCF!G$46,0)-MAX(BU772-BT772,0)/Inputs!$B$24)*DCF!G$6</f>
        <v>-1115.9171943603892</v>
      </c>
      <c r="DC772" s="15">
        <f ca="1">(BV772*DCF!H$46-DCF!H$5*MAX(BV772*DCF!H$46,0)-MAX(BV772-BU772,0)/Inputs!$B$24)*DCF!H$6</f>
        <v>-933.79479150885527</v>
      </c>
      <c r="DD772" s="15">
        <f ca="1">(BW772*DCF!I$46-DCF!I$5*MAX(BW772*DCF!I$46,0)-MAX(BW772-BV772,0)/Inputs!$B$24)*DCF!I$6</f>
        <v>-1034.0944843264258</v>
      </c>
      <c r="DE772" s="15">
        <f ca="1">(BX772*DCF!J$46-DCF!J$5*MAX(BX772*DCF!J$46,0)-MAX(BX772-BW772,0)/Inputs!$B$24)*DCF!J$6</f>
        <v>-1068.68173293514</v>
      </c>
      <c r="DF772" s="15">
        <f ca="1">(BY772*DCF!K$46-DCF!K$5*MAX(BY772*DCF!K$46,0)-MAX(BY772-BX772,0)/Inputs!$B$24)*DCF!K$6</f>
        <v>-949.45934753268091</v>
      </c>
      <c r="DG772" s="15">
        <f ca="1">(BZ772*DCF!L$46-DCF!L$5*MAX(BZ772*DCF!L$46,0)-MAX(BZ772-BY772,0)/Inputs!$B$24)*DCF!L$6</f>
        <v>572.24937814956786</v>
      </c>
      <c r="DH772" s="15">
        <f ca="1">(CA772*DCF!M$46-DCF!M$5*MAX(CA772*DCF!M$46,0)-MAX(CA772-BZ772,0)/Inputs!$B$24)*DCF!M$6</f>
        <v>-1372.3674084364361</v>
      </c>
      <c r="DI772" s="15">
        <f ca="1">SUM(CB772:CL772)+BE772*DCF!M$10*(1+Inputs!$B$30)*(1-Inputs!$B$33)*(1-Inputs!$B$30/Inputs!$B$31)/(Inputs!$B$29-Inputs!$B$30)*DCF!M$6</f>
        <v>150716.4063467388</v>
      </c>
      <c r="DJ772" s="15">
        <f ca="1">SUM(CM772:CW772)+BP772*DCF!M$28*(1+Inputs!$B$30)*(1-Inputs!$B$33)*(1-Inputs!$B$30/Inputs!$B$31)/(Inputs!$B$29-Inputs!$B$30)*DCF!M$6</f>
        <v>537111.19594724732</v>
      </c>
      <c r="DK772" s="15">
        <f ca="1">SUM(CX772:DH772)+CA772*DCF!M$46*(1+Inputs!$B$30)*(1-Inputs!$B$33)*(1-Inputs!$B$30/Inputs!$B$31)/(Inputs!$B$29-Inputs!$B$30)*DCF!M$6</f>
        <v>126474.25876808593</v>
      </c>
      <c r="DM772" s="15">
        <f ca="1">DI772+DJ772+DK772+Inputs!$B$34+Inputs!$B$36-Inputs!$B$35</f>
        <v>891152.8610620721</v>
      </c>
    </row>
    <row r="773" spans="1:117" x14ac:dyDescent="0.75">
      <c r="A773" s="11">
        <v>760</v>
      </c>
      <c r="C773" s="23">
        <f t="shared" ca="1" si="435"/>
        <v>0.45914944464544233</v>
      </c>
      <c r="D773" s="23">
        <f t="shared" ca="1" si="435"/>
        <v>0.92799351301796296</v>
      </c>
      <c r="E773" s="23">
        <f t="shared" ca="1" si="435"/>
        <v>-9.9572804074012741E-2</v>
      </c>
      <c r="F773" s="23">
        <f t="shared" ca="1" si="435"/>
        <v>-0.3763991175345805</v>
      </c>
      <c r="G773" s="23">
        <f t="shared" ca="1" si="435"/>
        <v>-0.24853707786964729</v>
      </c>
      <c r="H773" s="23">
        <f t="shared" ca="1" si="435"/>
        <v>0.6126703796020293</v>
      </c>
      <c r="I773" s="23">
        <f t="shared" ca="1" si="435"/>
        <v>-1.1130514464609762</v>
      </c>
      <c r="J773" s="23">
        <f t="shared" ca="1" si="435"/>
        <v>0.35394197321603904</v>
      </c>
      <c r="K773" s="23">
        <f t="shared" ca="1" si="435"/>
        <v>0.38366447524341984</v>
      </c>
      <c r="L773" s="23">
        <f t="shared" ca="1" si="435"/>
        <v>1.1714146626077486</v>
      </c>
      <c r="M773" s="23">
        <f t="shared" ca="1" si="435"/>
        <v>0.16484542163918872</v>
      </c>
      <c r="N773" s="23">
        <f ca="1">SQRT(Inputs!$B$38)*C773+SQRT(1-Inputs!$B$38)*_xlfn.NORM.S.INV(RAND())</f>
        <v>1.2484699567153561</v>
      </c>
      <c r="O773" s="23">
        <f ca="1">SQRT(Inputs!$B$38)*D773+SQRT(1-Inputs!$B$38)*_xlfn.NORM.S.INV(RAND())</f>
        <v>1.356127382352041</v>
      </c>
      <c r="P773" s="23">
        <f ca="1">SQRT(Inputs!$B$38)*E773+SQRT(1-Inputs!$B$38)*_xlfn.NORM.S.INV(RAND())</f>
        <v>-0.47223402218444244</v>
      </c>
      <c r="Q773" s="23">
        <f ca="1">SQRT(Inputs!$B$38)*F773+SQRT(1-Inputs!$B$38)*_xlfn.NORM.S.INV(RAND())</f>
        <v>0.46794912513013659</v>
      </c>
      <c r="R773" s="23">
        <f ca="1">SQRT(Inputs!$B$38)*G773+SQRT(1-Inputs!$B$38)*_xlfn.NORM.S.INV(RAND())</f>
        <v>1.1192859730024356</v>
      </c>
      <c r="S773" s="23">
        <f ca="1">SQRT(Inputs!$B$38)*H773+SQRT(1-Inputs!$B$38)*_xlfn.NORM.S.INV(RAND())</f>
        <v>0.52032211658809258</v>
      </c>
      <c r="T773" s="23">
        <f ca="1">SQRT(Inputs!$B$38)*I773+SQRT(1-Inputs!$B$38)*_xlfn.NORM.S.INV(RAND())</f>
        <v>0.19190836663625299</v>
      </c>
      <c r="U773" s="23">
        <f ca="1">SQRT(Inputs!$B$38)*J773+SQRT(1-Inputs!$B$38)*_xlfn.NORM.S.INV(RAND())</f>
        <v>0.28267303629389684</v>
      </c>
      <c r="V773" s="23">
        <f ca="1">SQRT(Inputs!$B$38)*K773+SQRT(1-Inputs!$B$38)*_xlfn.NORM.S.INV(RAND())</f>
        <v>0.60838410526690401</v>
      </c>
      <c r="W773" s="23">
        <f ca="1">SQRT(Inputs!$B$38)*L773+SQRT(1-Inputs!$B$38)*_xlfn.NORM.S.INV(RAND())</f>
        <v>1.1571985447059419</v>
      </c>
      <c r="X773" s="23">
        <f ca="1">SQRT(Inputs!$B$38)*M773+SQRT(1-Inputs!$B$38)*_xlfn.NORM.S.INV(RAND())</f>
        <v>-0.22651686720586217</v>
      </c>
      <c r="Y773" s="23">
        <f ca="1">SQRT(Inputs!$B$38)*C773+SQRT(1-Inputs!$B$38)*_xlfn.NORM.S.INV(RAND())</f>
        <v>-0.23217688071930004</v>
      </c>
      <c r="Z773" s="23">
        <f ca="1">SQRT(Inputs!$B$38)*D773+SQRT(1-Inputs!$B$38)*_xlfn.NORM.S.INV(RAND())</f>
        <v>0.25797392020677345</v>
      </c>
      <c r="AA773" s="23">
        <f ca="1">SQRT(Inputs!$B$38)*E773+SQRT(1-Inputs!$B$38)*_xlfn.NORM.S.INV(RAND())</f>
        <v>-1.2828495161179767</v>
      </c>
      <c r="AB773" s="23">
        <f ca="1">SQRT(Inputs!$B$38)*F773+SQRT(1-Inputs!$B$38)*_xlfn.NORM.S.INV(RAND())</f>
        <v>0.86587932355285302</v>
      </c>
      <c r="AC773" s="23">
        <f ca="1">SQRT(Inputs!$B$38)*G773+SQRT(1-Inputs!$B$38)*_xlfn.NORM.S.INV(RAND())</f>
        <v>1.3329435025948868</v>
      </c>
      <c r="AD773" s="23">
        <f ca="1">SQRT(Inputs!$B$38)*H773+SQRT(1-Inputs!$B$38)*_xlfn.NORM.S.INV(RAND())</f>
        <v>-0.1179286573445818</v>
      </c>
      <c r="AE773" s="23">
        <f ca="1">SQRT(Inputs!$B$38)*I773+SQRT(1-Inputs!$B$38)*_xlfn.NORM.S.INV(RAND())</f>
        <v>-0.58541230684470558</v>
      </c>
      <c r="AF773" s="23">
        <f ca="1">SQRT(Inputs!$B$38)*J773+SQRT(1-Inputs!$B$38)*_xlfn.NORM.S.INV(RAND())</f>
        <v>-0.61901624868680982</v>
      </c>
      <c r="AG773" s="23">
        <f ca="1">SQRT(Inputs!$B$38)*K773+SQRT(1-Inputs!$B$38)*_xlfn.NORM.S.INV(RAND())</f>
        <v>-0.17489006968465362</v>
      </c>
      <c r="AH773" s="23">
        <f ca="1">SQRT(Inputs!$B$38)*L773+SQRT(1-Inputs!$B$38)*_xlfn.NORM.S.INV(RAND())</f>
        <v>0.36635114882833625</v>
      </c>
      <c r="AI773" s="23">
        <f ca="1">SQRT(Inputs!$B$38)*M773+SQRT(1-Inputs!$B$38)*_xlfn.NORM.S.INV(RAND())</f>
        <v>0.60719897208625917</v>
      </c>
      <c r="AJ773" s="23">
        <f ca="1">SQRT(Inputs!$B$38)*C773+SQRT(1-Inputs!$B$38)*_xlfn.NORM.S.INV(RAND())</f>
        <v>-0.35590746948947072</v>
      </c>
      <c r="AK773" s="23">
        <f ca="1">SQRT(Inputs!$B$38)*D773+SQRT(1-Inputs!$B$38)*_xlfn.NORM.S.INV(RAND())</f>
        <v>-5.9359885354860142E-2</v>
      </c>
      <c r="AL773" s="23">
        <f ca="1">SQRT(Inputs!$B$38)*E773+SQRT(1-Inputs!$B$38)*_xlfn.NORM.S.INV(RAND())</f>
        <v>-1.0575884383095866</v>
      </c>
      <c r="AM773" s="23">
        <f ca="1">SQRT(Inputs!$B$38)*F773+SQRT(1-Inputs!$B$38)*_xlfn.NORM.S.INV(RAND())</f>
        <v>9.8192493657791258E-2</v>
      </c>
      <c r="AN773" s="23">
        <f ca="1">SQRT(Inputs!$B$38)*G773+SQRT(1-Inputs!$B$38)*_xlfn.NORM.S.INV(RAND())</f>
        <v>-1.2467267174027836</v>
      </c>
      <c r="AO773" s="23">
        <f ca="1">SQRT(Inputs!$B$38)*H773+SQRT(1-Inputs!$B$38)*_xlfn.NORM.S.INV(RAND())</f>
        <v>0.68316000967370072</v>
      </c>
      <c r="AP773" s="23">
        <f ca="1">SQRT(Inputs!$B$38)*I773+SQRT(1-Inputs!$B$38)*_xlfn.NORM.S.INV(RAND())</f>
        <v>-2.1738074494962261</v>
      </c>
      <c r="AQ773" s="23">
        <f ca="1">SQRT(Inputs!$B$38)*J773+SQRT(1-Inputs!$B$38)*_xlfn.NORM.S.INV(RAND())</f>
        <v>-0.71885225163029398</v>
      </c>
      <c r="AR773" s="23">
        <f ca="1">SQRT(Inputs!$B$38)*K773+SQRT(1-Inputs!$B$38)*_xlfn.NORM.S.INV(RAND())</f>
        <v>0.68350209156239083</v>
      </c>
      <c r="AS773" s="23">
        <f ca="1">SQRT(Inputs!$B$38)*L773+SQRT(1-Inputs!$B$38)*_xlfn.NORM.S.INV(RAND())</f>
        <v>1.5064903302978041</v>
      </c>
      <c r="AT773" s="23">
        <f ca="1">SQRT(Inputs!$B$38)*M773+SQRT(1-Inputs!$B$38)*_xlfn.NORM.S.INV(RAND())</f>
        <v>-1.5482115403391115</v>
      </c>
      <c r="AU773" s="15">
        <f ca="1">Inputs!$B$6*EXP($B$8-0.5*C$5^2+C$5*N773)</f>
        <v>6073.5957395863325</v>
      </c>
      <c r="AV773" s="15">
        <f t="shared" ca="1" si="401"/>
        <v>9024.3620787914533</v>
      </c>
      <c r="AW773" s="15">
        <f t="shared" ca="1" si="402"/>
        <v>10324.585228218955</v>
      </c>
      <c r="AX773" s="15">
        <f t="shared" ca="1" si="403"/>
        <v>13364.182477081977</v>
      </c>
      <c r="AY773" s="15">
        <f t="shared" ca="1" si="404"/>
        <v>18613.174967620769</v>
      </c>
      <c r="AZ773" s="15">
        <f t="shared" ca="1" si="405"/>
        <v>24106.853447354675</v>
      </c>
      <c r="BA773" s="15">
        <f t="shared" ca="1" si="406"/>
        <v>30099.137230539614</v>
      </c>
      <c r="BB773" s="15">
        <f t="shared" ca="1" si="407"/>
        <v>37909.074831364596</v>
      </c>
      <c r="BC773" s="15">
        <f t="shared" ca="1" si="408"/>
        <v>49237.269765029363</v>
      </c>
      <c r="BD773" s="15">
        <f t="shared" ca="1" si="409"/>
        <v>67215.61198418097</v>
      </c>
      <c r="BE773" s="15">
        <f t="shared" ca="1" si="410"/>
        <v>80682.249062624775</v>
      </c>
      <c r="BF773" s="15">
        <f ca="1">Inputs!$B$13*EXP($B$9-0.5*C$6^2+C$6*Y773)</f>
        <v>13208.828368410124</v>
      </c>
      <c r="BG773" s="15">
        <f t="shared" ca="1" si="411"/>
        <v>16865.118371932498</v>
      </c>
      <c r="BH773" s="15">
        <f t="shared" ca="1" si="412"/>
        <v>16656.753343676257</v>
      </c>
      <c r="BI773" s="15">
        <f t="shared" ca="1" si="413"/>
        <v>23297.323928860522</v>
      </c>
      <c r="BJ773" s="15">
        <f t="shared" ca="1" si="414"/>
        <v>34611.294418844678</v>
      </c>
      <c r="BK773" s="15">
        <f t="shared" ca="1" si="415"/>
        <v>41802.244396629947</v>
      </c>
      <c r="BL773" s="15">
        <f t="shared" ca="1" si="416"/>
        <v>47597.544277908564</v>
      </c>
      <c r="BM773" s="15">
        <f t="shared" ca="1" si="417"/>
        <v>54177.121286983202</v>
      </c>
      <c r="BN773" s="15">
        <f t="shared" ca="1" si="418"/>
        <v>65249.145743128014</v>
      </c>
      <c r="BO773" s="15">
        <f t="shared" ca="1" si="419"/>
        <v>83774.986547438646</v>
      </c>
      <c r="BP773" s="15">
        <f t="shared" ca="1" si="420"/>
        <v>110454.37667072153</v>
      </c>
      <c r="BQ773" s="15">
        <f ca="1">Inputs!$B$20*EXP($B$10-0.5*C$7^2+C$7*AJ773)</f>
        <v>3780.8134641729098</v>
      </c>
      <c r="BR773" s="15">
        <f t="shared" ca="1" si="421"/>
        <v>5034.2733404553455</v>
      </c>
      <c r="BS773" s="15">
        <f t="shared" ca="1" si="422"/>
        <v>5088.0467433557096</v>
      </c>
      <c r="BT773" s="15">
        <f t="shared" ca="1" si="423"/>
        <v>7198.3657272677137</v>
      </c>
      <c r="BU773" s="15">
        <f t="shared" ca="1" si="424"/>
        <v>7378.1215378124207</v>
      </c>
      <c r="BV773" s="15">
        <f t="shared" ca="1" si="425"/>
        <v>11973.122727920592</v>
      </c>
      <c r="BW773" s="15">
        <f t="shared" ca="1" si="426"/>
        <v>10546.478556814189</v>
      </c>
      <c r="BX773" s="15">
        <f t="shared" ca="1" si="427"/>
        <v>12771.241058835551</v>
      </c>
      <c r="BY773" s="15">
        <f t="shared" ca="1" si="428"/>
        <v>20394.681871001132</v>
      </c>
      <c r="BZ773" s="15">
        <f t="shared" ca="1" si="429"/>
        <v>37747.930811260849</v>
      </c>
      <c r="CA773" s="15">
        <f t="shared" ca="1" si="430"/>
        <v>40271.076765196398</v>
      </c>
      <c r="CB773" s="15">
        <f ca="1">(AU773*DCF!C$10-DCF!C$5*MAX(AU773*DCF!C$10,0)-MAX(AU773-Inputs!$B$6,0)/Inputs!$B$10)*DCF!C$6</f>
        <v>1035.1501349443674</v>
      </c>
      <c r="CC773" s="15">
        <f ca="1">(AV773*DCF!D$10-DCF!D$5*MAX(AV773*DCF!D$10,0)-MAX(AV773-AU773,0)/Inputs!$B$10)*DCF!D$6</f>
        <v>1480.1599738852481</v>
      </c>
      <c r="CD773" s="15">
        <f ca="1">(AW773*DCF!E$10-DCF!E$5*MAX(AW773*DCF!E$10,0)-MAX(AW773-AV773,0)/Inputs!$B$10)*DCF!E$6</f>
        <v>2090.9182779587445</v>
      </c>
      <c r="CE773" s="15">
        <f ca="1">(AX773*DCF!F$10-DCF!F$5*MAX(AX773*DCF!F$10,0)-MAX(AX773-AW773,0)/Inputs!$B$10)*DCF!F$6</f>
        <v>2284.914909439206</v>
      </c>
      <c r="CF773" s="15">
        <f ca="1">(AY773*DCF!G$10-DCF!G$5*MAX(AY773*DCF!G$10,0)-MAX(AY773-AX773,0)/Inputs!$B$10)*DCF!G$6</f>
        <v>2826.1086836016507</v>
      </c>
      <c r="CG773" s="15">
        <f ca="1">(AZ773*DCF!H$10-DCF!H$5*MAX(AZ773*DCF!H$10,0)-MAX(AZ773-AY773,0)/Inputs!$B$10)*DCF!H$6</f>
        <v>3704.8617869283598</v>
      </c>
      <c r="CH773" s="15">
        <f ca="1">(BA773*DCF!I$10-DCF!I$5*MAX(BA773*DCF!I$10,0)-MAX(BA773-AZ773,0)/Inputs!$B$10)*DCF!I$6</f>
        <v>4515.0698610585823</v>
      </c>
      <c r="CI773" s="15">
        <f ca="1">(BB773*DCF!J$10-DCF!J$5*MAX(BB773*DCF!J$10,0)-MAX(BB773-BA773,0)/Inputs!$B$10)*DCF!J$6</f>
        <v>5321.8178564479786</v>
      </c>
      <c r="CJ773" s="15">
        <f ca="1">(BC773*DCF!K$10-DCF!K$5*MAX(BC773*DCF!K$10,0)-MAX(BC773-BB773,0)/Inputs!$B$10)*DCF!K$6</f>
        <v>6340.6348331661065</v>
      </c>
      <c r="CK773" s="15">
        <f ca="1">(BD773*DCF!L$10-DCF!L$5*MAX(BD773*DCF!L$10,0)-MAX(BD773-BC773,0)/Inputs!$B$10)*DCF!L$6</f>
        <v>7812.5017134193458</v>
      </c>
      <c r="CL773" s="15">
        <f ca="1">(BE773*DCF!M$10-DCF!M$5*MAX(BE773*DCF!M$10,0)-MAX(BE773-BD773,0)/Inputs!$B$10)*DCF!M$6</f>
        <v>9776.5752019138836</v>
      </c>
      <c r="CM773" s="15">
        <f ca="1">(BF773*DCF!C$28-DCF!C$5*MAX(BF773*DCF!C$28,0)-MAX(BF773-Inputs!$B$13,0)/Inputs!$B$17)*DCF!C$6</f>
        <v>3610.5022112327097</v>
      </c>
      <c r="CN773" s="15">
        <f ca="1">(BG773*DCF!D$28-DCF!D$5*MAX(BG773*DCF!D$28,0)-MAX(BG773-BF773,0)/Inputs!$B$17)*DCF!D$6</f>
        <v>4187.1120371560264</v>
      </c>
      <c r="CO773" s="15">
        <f ca="1">(BH773*DCF!E$28-DCF!E$5*MAX(BH773*DCF!E$28,0)-MAX(BH773-BG773,0)/Inputs!$B$17)*DCF!E$6</f>
        <v>4717.4891444654613</v>
      </c>
      <c r="CP773" s="15">
        <f ca="1">(BI773*DCF!F$28-DCF!F$5*MAX(BI773*DCF!F$28,0)-MAX(BI773-BH773,0)/Inputs!$B$17)*DCF!F$6</f>
        <v>5115.5889378221864</v>
      </c>
      <c r="CQ773" s="15">
        <f ca="1">(BJ773*DCF!G$28-DCF!G$5*MAX(BJ773*DCF!G$28,0)-MAX(BJ773-BI773,0)/Inputs!$B$17)*DCF!G$6</f>
        <v>7077.2648640691905</v>
      </c>
      <c r="CR773" s="15">
        <f ca="1">(BK773*DCF!H$28-DCF!H$5*MAX(BK773*DCF!H$28,0)-MAX(BK773-BJ773,0)/Inputs!$B$17)*DCF!H$6</f>
        <v>9220.8844091289575</v>
      </c>
      <c r="CS773" s="15">
        <f ca="1">(BL773*DCF!I$28-DCF!I$5*MAX(BL773*DCF!I$28,0)-MAX(BL773-BK773,0)/Inputs!$B$17)*DCF!I$6</f>
        <v>10360.903894562407</v>
      </c>
      <c r="CT773" s="15">
        <f ca="1">(BM773*DCF!J$28-DCF!J$5*MAX(BM773*DCF!J$28,0)-MAX(BM773-BL773,0)/Inputs!$B$17)*DCF!J$6</f>
        <v>11213.597473868171</v>
      </c>
      <c r="CU773" s="15">
        <f ca="1">(BN773*DCF!K$28-DCF!K$5*MAX(BN773*DCF!K$28,0)-MAX(BN773-BM773,0)/Inputs!$B$17)*DCF!K$6</f>
        <v>12423.350031239579</v>
      </c>
      <c r="CV773" s="15">
        <f ca="1">(BO773*DCF!L$28-DCF!L$5*MAX(BO773*DCF!L$28,0)-MAX(BO773-BN773,0)/Inputs!$B$17)*DCF!L$6</f>
        <v>14618.638464009584</v>
      </c>
      <c r="CW773" s="15">
        <f ca="1">(BP773*DCF!M$28-DCF!M$5*MAX(BP773*DCF!M$28,0)-MAX(BP773-BO773,0)/Inputs!$B$17)*DCF!M$6</f>
        <v>17993.308953813088</v>
      </c>
      <c r="CX773" s="15">
        <f ca="1">(BQ773*DCF!C$46-DCF!C$5*MAX(BQ773*DCF!C$46,0)-MAX(BQ773-Inputs!$B$20,0)/Inputs!$B$24)*DCF!C$6</f>
        <v>-1140.9793054315771</v>
      </c>
      <c r="CY773" s="15">
        <f ca="1">(BR773*DCF!D$46-DCF!D$5*MAX(BR773*DCF!D$46,0)-MAX(BR773-BQ773,0)/Inputs!$B$24)*DCF!D$6</f>
        <v>-1394.0739829918871</v>
      </c>
      <c r="CZ773" s="15">
        <f ca="1">(BS773*DCF!E$46-DCF!E$5*MAX(BS773*DCF!E$46,0)-MAX(BS773-BR773,0)/Inputs!$B$24)*DCF!E$6</f>
        <v>-622.86638142079948</v>
      </c>
      <c r="DA773" s="15">
        <f ca="1">(BT773*DCF!F$46-DCF!F$5*MAX(BT773*DCF!F$46,0)-MAX(BT773-BS773,0)/Inputs!$B$24)*DCF!F$6</f>
        <v>-1292.6643581139579</v>
      </c>
      <c r="DB773" s="15">
        <f ca="1">(BU773*DCF!G$46-DCF!G$5*MAX(BU773*DCF!G$46,0)-MAX(BU773-BT773,0)/Inputs!$B$24)*DCF!G$6</f>
        <v>-308.65173426986775</v>
      </c>
      <c r="DC773" s="15">
        <f ca="1">(BV773*DCF!H$46-DCF!H$5*MAX(BV773*DCF!H$46,0)-MAX(BV773-BU773,0)/Inputs!$B$24)*DCF!H$6</f>
        <v>-1427.8684657867134</v>
      </c>
      <c r="DD773" s="15">
        <f ca="1">(BW773*DCF!I$46-DCF!I$5*MAX(BW773*DCF!I$46,0)-MAX(BW773-BV773,0)/Inputs!$B$24)*DCF!I$6</f>
        <v>243.57500979069047</v>
      </c>
      <c r="DE773" s="15">
        <f ca="1">(BX773*DCF!J$46-DCF!J$5*MAX(BX773*DCF!J$46,0)-MAX(BX773-BW773,0)/Inputs!$B$24)*DCF!J$6</f>
        <v>-54.252432726689044</v>
      </c>
      <c r="DF773" s="15">
        <f ca="1">(BY773*DCF!K$46-DCF!K$5*MAX(BY773*DCF!K$46,0)-MAX(BY773-BX773,0)/Inputs!$B$24)*DCF!K$6</f>
        <v>-702.52769686320175</v>
      </c>
      <c r="DG773" s="15">
        <f ca="1">(BZ773*DCF!L$46-DCF!L$5*MAX(BZ773*DCF!L$46,0)-MAX(BZ773-BY773,0)/Inputs!$B$24)*DCF!L$6</f>
        <v>-1317.7579587048551</v>
      </c>
      <c r="DH773" s="15">
        <f ca="1">(CA773*DCF!M$46-DCF!M$5*MAX(CA773*DCF!M$46,0)-MAX(CA773-BZ773,0)/Inputs!$B$24)*DCF!M$6</f>
        <v>2629.6150314723291</v>
      </c>
      <c r="DI773" s="15">
        <f ca="1">SUM(CB773:CL773)+BE773*DCF!M$10*(1+Inputs!$B$30)*(1-Inputs!$B$33)*(1-Inputs!$B$30/Inputs!$B$31)/(Inputs!$B$29-Inputs!$B$30)*DCF!M$6</f>
        <v>271728.47928634007</v>
      </c>
      <c r="DJ773" s="15">
        <f ca="1">SUM(CM773:CW773)+BP773*DCF!M$28*(1+Inputs!$B$30)*(1-Inputs!$B$33)*(1-Inputs!$B$30/Inputs!$B$31)/(Inputs!$B$29-Inputs!$B$30)*DCF!M$6</f>
        <v>510399.96159808763</v>
      </c>
      <c r="DK773" s="15">
        <f ca="1">SUM(CX773:DH773)+CA773*DCF!M$46*(1+Inputs!$B$30)*(1-Inputs!$B$33)*(1-Inputs!$B$30/Inputs!$B$31)/(Inputs!$B$29-Inputs!$B$30)*DCF!M$6</f>
        <v>56875.40281795444</v>
      </c>
      <c r="DM773" s="15">
        <f ca="1">DI773+DJ773+DK773+Inputs!$B$34+Inputs!$B$36-Inputs!$B$35</f>
        <v>915854.84370238206</v>
      </c>
    </row>
    <row r="774" spans="1:117" x14ac:dyDescent="0.75">
      <c r="A774" s="11">
        <v>761</v>
      </c>
      <c r="C774" s="23">
        <f t="shared" ref="C774:M783" ca="1" si="436">_xlfn.NORM.S.INV(RAND())</f>
        <v>6.2483059912614602E-2</v>
      </c>
      <c r="D774" s="23">
        <f t="shared" ca="1" si="436"/>
        <v>1.2040909112371248</v>
      </c>
      <c r="E774" s="23">
        <f t="shared" ca="1" si="436"/>
        <v>0.96791171662693898</v>
      </c>
      <c r="F774" s="23">
        <f t="shared" ca="1" si="436"/>
        <v>-0.7982304920196337</v>
      </c>
      <c r="G774" s="23">
        <f t="shared" ca="1" si="436"/>
        <v>2.2099732411791129</v>
      </c>
      <c r="H774" s="23">
        <f t="shared" ca="1" si="436"/>
        <v>-0.60556722987987055</v>
      </c>
      <c r="I774" s="23">
        <f t="shared" ca="1" si="436"/>
        <v>0.65048105284787539</v>
      </c>
      <c r="J774" s="23">
        <f t="shared" ca="1" si="436"/>
        <v>1.2463339215632889</v>
      </c>
      <c r="K774" s="23">
        <f t="shared" ca="1" si="436"/>
        <v>0.12300026031441383</v>
      </c>
      <c r="L774" s="23">
        <f t="shared" ca="1" si="436"/>
        <v>-0.41844431929131359</v>
      </c>
      <c r="M774" s="23">
        <f t="shared" ca="1" si="436"/>
        <v>-0.28287690715673819</v>
      </c>
      <c r="N774" s="23">
        <f ca="1">SQRT(Inputs!$B$38)*C774+SQRT(1-Inputs!$B$38)*_xlfn.NORM.S.INV(RAND())</f>
        <v>-1.0524327876483224</v>
      </c>
      <c r="O774" s="23">
        <f ca="1">SQRT(Inputs!$B$38)*D774+SQRT(1-Inputs!$B$38)*_xlfn.NORM.S.INV(RAND())</f>
        <v>3.0924640455103556</v>
      </c>
      <c r="P774" s="23">
        <f ca="1">SQRT(Inputs!$B$38)*E774+SQRT(1-Inputs!$B$38)*_xlfn.NORM.S.INV(RAND())</f>
        <v>0.32682980803089123</v>
      </c>
      <c r="Q774" s="23">
        <f ca="1">SQRT(Inputs!$B$38)*F774+SQRT(1-Inputs!$B$38)*_xlfn.NORM.S.INV(RAND())</f>
        <v>-0.31050529106368108</v>
      </c>
      <c r="R774" s="23">
        <f ca="1">SQRT(Inputs!$B$38)*G774+SQRT(1-Inputs!$B$38)*_xlfn.NORM.S.INV(RAND())</f>
        <v>1.1999113066996325</v>
      </c>
      <c r="S774" s="23">
        <f ca="1">SQRT(Inputs!$B$38)*H774+SQRT(1-Inputs!$B$38)*_xlfn.NORM.S.INV(RAND())</f>
        <v>-0.48030165900769944</v>
      </c>
      <c r="T774" s="23">
        <f ca="1">SQRT(Inputs!$B$38)*I774+SQRT(1-Inputs!$B$38)*_xlfn.NORM.S.INV(RAND())</f>
        <v>0.29711677982097517</v>
      </c>
      <c r="U774" s="23">
        <f ca="1">SQRT(Inputs!$B$38)*J774+SQRT(1-Inputs!$B$38)*_xlfn.NORM.S.INV(RAND())</f>
        <v>0.83415341761545503</v>
      </c>
      <c r="V774" s="23">
        <f ca="1">SQRT(Inputs!$B$38)*K774+SQRT(1-Inputs!$B$38)*_xlfn.NORM.S.INV(RAND())</f>
        <v>-0.83184188533377479</v>
      </c>
      <c r="W774" s="23">
        <f ca="1">SQRT(Inputs!$B$38)*L774+SQRT(1-Inputs!$B$38)*_xlfn.NORM.S.INV(RAND())</f>
        <v>0.10792164003591623</v>
      </c>
      <c r="X774" s="23">
        <f ca="1">SQRT(Inputs!$B$38)*M774+SQRT(1-Inputs!$B$38)*_xlfn.NORM.S.INV(RAND())</f>
        <v>0.38118098298650815</v>
      </c>
      <c r="Y774" s="23">
        <f ca="1">SQRT(Inputs!$B$38)*C774+SQRT(1-Inputs!$B$38)*_xlfn.NORM.S.INV(RAND())</f>
        <v>-0.97547851874659075</v>
      </c>
      <c r="Z774" s="23">
        <f ca="1">SQRT(Inputs!$B$38)*D774+SQRT(1-Inputs!$B$38)*_xlfn.NORM.S.INV(RAND())</f>
        <v>1.5352383735227555</v>
      </c>
      <c r="AA774" s="23">
        <f ca="1">SQRT(Inputs!$B$38)*E774+SQRT(1-Inputs!$B$38)*_xlfn.NORM.S.INV(RAND())</f>
        <v>0.69456441296356441</v>
      </c>
      <c r="AB774" s="23">
        <f ca="1">SQRT(Inputs!$B$38)*F774+SQRT(1-Inputs!$B$38)*_xlfn.NORM.S.INV(RAND())</f>
        <v>-0.51363748704960166</v>
      </c>
      <c r="AC774" s="23">
        <f ca="1">SQRT(Inputs!$B$38)*G774+SQRT(1-Inputs!$B$38)*_xlfn.NORM.S.INV(RAND())</f>
        <v>1.5732359111682053</v>
      </c>
      <c r="AD774" s="23">
        <f ca="1">SQRT(Inputs!$B$38)*H774+SQRT(1-Inputs!$B$38)*_xlfn.NORM.S.INV(RAND())</f>
        <v>-1.0131481183919042</v>
      </c>
      <c r="AE774" s="23">
        <f ca="1">SQRT(Inputs!$B$38)*I774+SQRT(1-Inputs!$B$38)*_xlfn.NORM.S.INV(RAND())</f>
        <v>0.27106405760524072</v>
      </c>
      <c r="AF774" s="23">
        <f ca="1">SQRT(Inputs!$B$38)*J774+SQRT(1-Inputs!$B$38)*_xlfn.NORM.S.INV(RAND())</f>
        <v>0.59601229917800302</v>
      </c>
      <c r="AG774" s="23">
        <f ca="1">SQRT(Inputs!$B$38)*K774+SQRT(1-Inputs!$B$38)*_xlfn.NORM.S.INV(RAND())</f>
        <v>0.52282014641619057</v>
      </c>
      <c r="AH774" s="23">
        <f ca="1">SQRT(Inputs!$B$38)*L774+SQRT(1-Inputs!$B$38)*_xlfn.NORM.S.INV(RAND())</f>
        <v>-0.18217626590227876</v>
      </c>
      <c r="AI774" s="23">
        <f ca="1">SQRT(Inputs!$B$38)*M774+SQRT(1-Inputs!$B$38)*_xlfn.NORM.S.INV(RAND())</f>
        <v>0.99384507133137601</v>
      </c>
      <c r="AJ774" s="23">
        <f ca="1">SQRT(Inputs!$B$38)*C774+SQRT(1-Inputs!$B$38)*_xlfn.NORM.S.INV(RAND())</f>
        <v>0.30571636860785906</v>
      </c>
      <c r="AK774" s="23">
        <f ca="1">SQRT(Inputs!$B$38)*D774+SQRT(1-Inputs!$B$38)*_xlfn.NORM.S.INV(RAND())</f>
        <v>0.21835565470712442</v>
      </c>
      <c r="AL774" s="23">
        <f ca="1">SQRT(Inputs!$B$38)*E774+SQRT(1-Inputs!$B$38)*_xlfn.NORM.S.INV(RAND())</f>
        <v>-0.13417465397393502</v>
      </c>
      <c r="AM774" s="23">
        <f ca="1">SQRT(Inputs!$B$38)*F774+SQRT(1-Inputs!$B$38)*_xlfn.NORM.S.INV(RAND())</f>
        <v>-0.95499027701030192</v>
      </c>
      <c r="AN774" s="23">
        <f ca="1">SQRT(Inputs!$B$38)*G774+SQRT(1-Inputs!$B$38)*_xlfn.NORM.S.INV(RAND())</f>
        <v>1.6744378696872324</v>
      </c>
      <c r="AO774" s="23">
        <f ca="1">SQRT(Inputs!$B$38)*H774+SQRT(1-Inputs!$B$38)*_xlfn.NORM.S.INV(RAND())</f>
        <v>0.56943980818187701</v>
      </c>
      <c r="AP774" s="23">
        <f ca="1">SQRT(Inputs!$B$38)*I774+SQRT(1-Inputs!$B$38)*_xlfn.NORM.S.INV(RAND())</f>
        <v>1.3107177945309612</v>
      </c>
      <c r="AQ774" s="23">
        <f ca="1">SQRT(Inputs!$B$38)*J774+SQRT(1-Inputs!$B$38)*_xlfn.NORM.S.INV(RAND())</f>
        <v>0.21375379703257852</v>
      </c>
      <c r="AR774" s="23">
        <f ca="1">SQRT(Inputs!$B$38)*K774+SQRT(1-Inputs!$B$38)*_xlfn.NORM.S.INV(RAND())</f>
        <v>-0.26345696698252652</v>
      </c>
      <c r="AS774" s="23">
        <f ca="1">SQRT(Inputs!$B$38)*L774+SQRT(1-Inputs!$B$38)*_xlfn.NORM.S.INV(RAND())</f>
        <v>0.52309594332694609</v>
      </c>
      <c r="AT774" s="23">
        <f ca="1">SQRT(Inputs!$B$38)*M774+SQRT(1-Inputs!$B$38)*_xlfn.NORM.S.INV(RAND())</f>
        <v>-5.6568726184918192E-2</v>
      </c>
      <c r="AU774" s="15">
        <f ca="1">Inputs!$B$6*EXP($B$8-0.5*C$5^2+C$5*N774)</f>
        <v>4184.9577374598848</v>
      </c>
      <c r="AV774" s="15">
        <f t="shared" ca="1" si="401"/>
        <v>8026.6774480470258</v>
      </c>
      <c r="AW774" s="15">
        <f t="shared" ca="1" si="402"/>
        <v>10228.208911737258</v>
      </c>
      <c r="AX774" s="15">
        <f t="shared" ca="1" si="403"/>
        <v>12012.468236535822</v>
      </c>
      <c r="AY774" s="15">
        <f t="shared" ca="1" si="404"/>
        <v>16888.833769286663</v>
      </c>
      <c r="AZ774" s="15">
        <f t="shared" ca="1" si="405"/>
        <v>19591.407607820336</v>
      </c>
      <c r="BA774" s="15">
        <f t="shared" ca="1" si="406"/>
        <v>24732.112384307056</v>
      </c>
      <c r="BB774" s="15">
        <f t="shared" ca="1" si="407"/>
        <v>32918.971737529595</v>
      </c>
      <c r="BC774" s="15">
        <f t="shared" ca="1" si="408"/>
        <v>37206.542250639344</v>
      </c>
      <c r="BD774" s="15">
        <f t="shared" ca="1" si="409"/>
        <v>46043.966392321403</v>
      </c>
      <c r="BE774" s="15">
        <f t="shared" ca="1" si="410"/>
        <v>58414.204650139378</v>
      </c>
      <c r="BF774" s="15">
        <f ca="1">Inputs!$B$13*EXP($B$9-0.5*C$6^2+C$6*Y774)</f>
        <v>11399.022303100637</v>
      </c>
      <c r="BG774" s="15">
        <f t="shared" ca="1" si="411"/>
        <v>18326.667062794182</v>
      </c>
      <c r="BH774" s="15">
        <f t="shared" ca="1" si="412"/>
        <v>25125.774570143254</v>
      </c>
      <c r="BI774" s="15">
        <f t="shared" ca="1" si="413"/>
        <v>28419.696715260714</v>
      </c>
      <c r="BJ774" s="15">
        <f t="shared" ca="1" si="414"/>
        <v>43709.308314746966</v>
      </c>
      <c r="BK774" s="15">
        <f t="shared" ca="1" si="415"/>
        <v>46733.110723829799</v>
      </c>
      <c r="BL774" s="15">
        <f t="shared" ca="1" si="416"/>
        <v>59458.359833646427</v>
      </c>
      <c r="BM774" s="15">
        <f t="shared" ca="1" si="417"/>
        <v>78703.98782244022</v>
      </c>
      <c r="BN774" s="15">
        <f t="shared" ca="1" si="418"/>
        <v>103054.58351530622</v>
      </c>
      <c r="BO774" s="15">
        <f t="shared" ca="1" si="419"/>
        <v>124141.16541534095</v>
      </c>
      <c r="BP774" s="15">
        <f t="shared" ca="1" si="420"/>
        <v>171005.04067515739</v>
      </c>
      <c r="BQ774" s="15">
        <f ca="1">Inputs!$B$20*EXP($B$10-0.5*C$7^2+C$7*AJ774)</f>
        <v>4780.789547481686</v>
      </c>
      <c r="BR774" s="15">
        <f t="shared" ca="1" si="421"/>
        <v>6952.717706349019</v>
      </c>
      <c r="BS774" s="15">
        <f t="shared" ca="1" si="422"/>
        <v>9161.0844736504987</v>
      </c>
      <c r="BT774" s="15">
        <f t="shared" ca="1" si="423"/>
        <v>9831.9842712645041</v>
      </c>
      <c r="BU774" s="15">
        <f t="shared" ca="1" si="424"/>
        <v>20432.762421251817</v>
      </c>
      <c r="BV774" s="15">
        <f t="shared" ca="1" si="425"/>
        <v>32319.278502479679</v>
      </c>
      <c r="BW774" s="15">
        <f t="shared" ca="1" si="426"/>
        <v>59518.589122304424</v>
      </c>
      <c r="BX774" s="15">
        <f t="shared" ca="1" si="427"/>
        <v>86891.125545979623</v>
      </c>
      <c r="BY774" s="15">
        <f t="shared" ca="1" si="428"/>
        <v>115764.45301422842</v>
      </c>
      <c r="BZ774" s="15">
        <f t="shared" ca="1" si="429"/>
        <v>178829.50907410157</v>
      </c>
      <c r="CA774" s="15">
        <f t="shared" ca="1" si="430"/>
        <v>248688.68332392196</v>
      </c>
      <c r="CB774" s="15">
        <f ca="1">(AU774*DCF!C$10-DCF!C$5*MAX(AU774*DCF!C$10,0)-MAX(AU774-Inputs!$B$6,0)/Inputs!$B$10)*DCF!C$6</f>
        <v>1048.6164605319204</v>
      </c>
      <c r="CC774" s="15">
        <f ca="1">(AV774*DCF!D$10-DCF!D$5*MAX(AV774*DCF!D$10,0)-MAX(AV774-AU774,0)/Inputs!$B$10)*DCF!D$6</f>
        <v>1019.7454425275073</v>
      </c>
      <c r="CD774" s="15">
        <f ca="1">(AW774*DCF!E$10-DCF!E$5*MAX(AW774*DCF!E$10,0)-MAX(AW774-AV774,0)/Inputs!$B$10)*DCF!E$6</f>
        <v>1865.6545636038516</v>
      </c>
      <c r="CE774" s="15">
        <f ca="1">(AX774*DCF!F$10-DCF!F$5*MAX(AX774*DCF!F$10,0)-MAX(AX774-AW774,0)/Inputs!$B$10)*DCF!F$6</f>
        <v>2251.0425434527983</v>
      </c>
      <c r="CF774" s="15">
        <f ca="1">(AY774*DCF!G$10-DCF!G$5*MAX(AY774*DCF!G$10,0)-MAX(AY774-AX774,0)/Inputs!$B$10)*DCF!G$6</f>
        <v>2542.4510251588781</v>
      </c>
      <c r="CG774" s="15">
        <f ca="1">(AZ774*DCF!H$10-DCF!H$5*MAX(AZ774*DCF!H$10,0)-MAX(AZ774-AY774,0)/Inputs!$B$10)*DCF!H$6</f>
        <v>3323.7954045470724</v>
      </c>
      <c r="CH774" s="15">
        <f ca="1">(BA774*DCF!I$10-DCF!I$5*MAX(BA774*DCF!I$10,0)-MAX(BA774-AZ774,0)/Inputs!$B$10)*DCF!I$6</f>
        <v>3674.3990050451698</v>
      </c>
      <c r="CI774" s="15">
        <f ca="1">(BB774*DCF!J$10-DCF!J$5*MAX(BB774*DCF!J$10,0)-MAX(BB774-BA774,0)/Inputs!$B$10)*DCF!J$6</f>
        <v>4408.3883064842139</v>
      </c>
      <c r="CJ774" s="15">
        <f ca="1">(BC774*DCF!K$10-DCF!K$5*MAX(BC774*DCF!K$10,0)-MAX(BC774-BB774,0)/Inputs!$B$10)*DCF!K$6</f>
        <v>5389.4611588282423</v>
      </c>
      <c r="CK774" s="15">
        <f ca="1">(BD774*DCF!L$10-DCF!L$5*MAX(BD774*DCF!L$10,0)-MAX(BD774-BC774,0)/Inputs!$B$10)*DCF!L$6</f>
        <v>5801.4836706315955</v>
      </c>
      <c r="CL774" s="15">
        <f ca="1">(BE774*DCF!M$10-DCF!M$5*MAX(BE774*DCF!M$10,0)-MAX(BE774-BD774,0)/Inputs!$B$10)*DCF!M$6</f>
        <v>6765.2426734328055</v>
      </c>
      <c r="CM774" s="15">
        <f ca="1">(BF774*DCF!C$28-DCF!C$5*MAX(BF774*DCF!C$28,0)-MAX(BF774-Inputs!$B$13,0)/Inputs!$B$17)*DCF!C$6</f>
        <v>3476.1303372408797</v>
      </c>
      <c r="CN774" s="15">
        <f ca="1">(BG774*DCF!D$28-DCF!D$5*MAX(BG774*DCF!D$28,0)-MAX(BG774-BF774,0)/Inputs!$B$17)*DCF!D$6</f>
        <v>3919.641875622493</v>
      </c>
      <c r="CO774" s="15">
        <f ca="1">(BH774*DCF!E$28-DCF!E$5*MAX(BH774*DCF!E$28,0)-MAX(BH774-BG774,0)/Inputs!$B$17)*DCF!E$6</f>
        <v>5776.0562574844544</v>
      </c>
      <c r="CP774" s="15">
        <f ca="1">(BI774*DCF!F$28-DCF!F$5*MAX(BI774*DCF!F$28,0)-MAX(BI774-BH774,0)/Inputs!$B$17)*DCF!F$6</f>
        <v>7115.4884679406605</v>
      </c>
      <c r="CQ774" s="15">
        <f ca="1">(BJ774*DCF!G$28-DCF!G$5*MAX(BJ774*DCF!G$28,0)-MAX(BJ774-BI774,0)/Inputs!$B$17)*DCF!G$6</f>
        <v>8769.1500357139412</v>
      </c>
      <c r="CR774" s="15">
        <f ca="1">(BK774*DCF!H$28-DCF!H$5*MAX(BK774*DCF!H$28,0)-MAX(BK774-BJ774,0)/Inputs!$B$17)*DCF!H$6</f>
        <v>11087.799839972147</v>
      </c>
      <c r="CS774" s="15">
        <f ca="1">(BL774*DCF!I$28-DCF!I$5*MAX(BL774*DCF!I$28,0)-MAX(BL774-BK774,0)/Inputs!$B$17)*DCF!I$6</f>
        <v>12155.350527625074</v>
      </c>
      <c r="CT774" s="15">
        <f ca="1">(BM774*DCF!J$28-DCF!J$5*MAX(BM774*DCF!J$28,0)-MAX(BM774-BL774,0)/Inputs!$B$17)*DCF!J$6</f>
        <v>15005.709951035637</v>
      </c>
      <c r="CU774" s="15">
        <f ca="1">(BN774*DCF!K$28-DCF!K$5*MAX(BN774*DCF!K$28,0)-MAX(BN774-BM774,0)/Inputs!$B$17)*DCF!K$6</f>
        <v>18780.776498208787</v>
      </c>
      <c r="CV774" s="15">
        <f ca="1">(BO774*DCF!L$28-DCF!L$5*MAX(BO774*DCF!L$28,0)-MAX(BO774-BN774,0)/Inputs!$B$17)*DCF!L$6</f>
        <v>22382.786304166148</v>
      </c>
      <c r="CW774" s="15">
        <f ca="1">(BP774*DCF!M$28-DCF!M$5*MAX(BP774*DCF!M$28,0)-MAX(BP774-BO774,0)/Inputs!$B$17)*DCF!M$6</f>
        <v>27276.105562111283</v>
      </c>
      <c r="CX774" s="15">
        <f ca="1">(BQ774*DCF!C$46-DCF!C$5*MAX(BQ774*DCF!C$46,0)-MAX(BQ774-Inputs!$B$20,0)/Inputs!$B$24)*DCF!C$6</f>
        <v>-1833.803381627034</v>
      </c>
      <c r="CY774" s="15">
        <f ca="1">(BR774*DCF!D$46-DCF!D$5*MAX(BR774*DCF!D$46,0)-MAX(BR774-BQ774,0)/Inputs!$B$24)*DCF!D$6</f>
        <v>-2113.4104897490265</v>
      </c>
      <c r="CZ774" s="15">
        <f ca="1">(BS774*DCF!E$46-DCF!E$5*MAX(BS774*DCF!E$46,0)-MAX(BS774-BR774,0)/Inputs!$B$24)*DCF!E$6</f>
        <v>-1953.7915739486843</v>
      </c>
      <c r="DA774" s="15">
        <f ca="1">(BT774*DCF!F$46-DCF!F$5*MAX(BT774*DCF!F$46,0)-MAX(BT774-BS774,0)/Inputs!$B$24)*DCF!F$6</f>
        <v>-960.32308225170743</v>
      </c>
      <c r="DB774" s="15">
        <f ca="1">(BU774*DCF!G$46-DCF!G$5*MAX(BU774*DCF!G$46,0)-MAX(BU774-BT774,0)/Inputs!$B$24)*DCF!G$6</f>
        <v>-4253.2100814950973</v>
      </c>
      <c r="DC774" s="15">
        <f ca="1">(BV774*DCF!H$46-DCF!H$5*MAX(BV774*DCF!H$46,0)-MAX(BV774-BU774,0)/Inputs!$B$24)*DCF!H$6</f>
        <v>-3693.6620423491936</v>
      </c>
      <c r="DD774" s="15">
        <f ca="1">(BW774*DCF!I$46-DCF!I$5*MAX(BW774*DCF!I$46,0)-MAX(BW774-BV774,0)/Inputs!$B$24)*DCF!I$6</f>
        <v>-6433.2649752915313</v>
      </c>
      <c r="DE774" s="15">
        <f ca="1">(BX774*DCF!J$46-DCF!J$5*MAX(BX774*DCF!J$46,0)-MAX(BX774-BW774,0)/Inputs!$B$24)*DCF!J$6</f>
        <v>-3613.9070922940259</v>
      </c>
      <c r="DF774" s="15">
        <f ca="1">(BY774*DCF!K$46-DCF!K$5*MAX(BY774*DCF!K$46,0)-MAX(BY774-BX774,0)/Inputs!$B$24)*DCF!K$6</f>
        <v>-460.3445885519983</v>
      </c>
      <c r="DG774" s="15">
        <f ca="1">(BZ774*DCF!L$46-DCF!L$5*MAX(BZ774*DCF!L$46,0)-MAX(BZ774-BY774,0)/Inputs!$B$24)*DCF!L$6</f>
        <v>-1910.1743219200964</v>
      </c>
      <c r="DH774" s="15">
        <f ca="1">(CA774*DCF!M$46-DCF!M$5*MAX(CA774*DCF!M$46,0)-MAX(CA774-BZ774,0)/Inputs!$B$24)*DCF!M$6</f>
        <v>4891.7231326560395</v>
      </c>
      <c r="DI774" s="15">
        <f ca="1">SUM(CB774:CL774)+BE774*DCF!M$10*(1+Inputs!$B$30)*(1-Inputs!$B$33)*(1-Inputs!$B$30/Inputs!$B$31)/(Inputs!$B$29-Inputs!$B$30)*DCF!M$6</f>
        <v>200657.78424347084</v>
      </c>
      <c r="DJ774" s="15">
        <f ca="1">SUM(CM774:CW774)+BP774*DCF!M$28*(1+Inputs!$B$30)*(1-Inputs!$B$33)*(1-Inputs!$B$30/Inputs!$B$31)/(Inputs!$B$29-Inputs!$B$30)*DCF!M$6</f>
        <v>770290.71499915398</v>
      </c>
      <c r="DK774" s="15">
        <f ca="1">SUM(CX774:DH774)+CA774*DCF!M$46*(1+Inputs!$B$30)*(1-Inputs!$B$33)*(1-Inputs!$B$30/Inputs!$B$31)/(Inputs!$B$29-Inputs!$B$30)*DCF!M$6</f>
        <v>362167.99497976853</v>
      </c>
      <c r="DM774" s="15">
        <f ca="1">DI774+DJ774+DK774+Inputs!$B$34+Inputs!$B$36-Inputs!$B$35</f>
        <v>1409967.4942223933</v>
      </c>
    </row>
    <row r="775" spans="1:117" x14ac:dyDescent="0.75">
      <c r="A775" s="11">
        <v>762</v>
      </c>
      <c r="C775" s="23">
        <f t="shared" ca="1" si="436"/>
        <v>-0.79877778724128301</v>
      </c>
      <c r="D775" s="23">
        <f t="shared" ca="1" si="436"/>
        <v>-0.54775990834591737</v>
      </c>
      <c r="E775" s="23">
        <f t="shared" ca="1" si="436"/>
        <v>1.7255802347310907</v>
      </c>
      <c r="F775" s="23">
        <f t="shared" ca="1" si="436"/>
        <v>-0.35543747334835674</v>
      </c>
      <c r="G775" s="23">
        <f t="shared" ca="1" si="436"/>
        <v>0.60433304798429477</v>
      </c>
      <c r="H775" s="23">
        <f t="shared" ca="1" si="436"/>
        <v>0.25498516996787363</v>
      </c>
      <c r="I775" s="23">
        <f t="shared" ca="1" si="436"/>
        <v>5.5589649907884925E-2</v>
      </c>
      <c r="J775" s="23">
        <f t="shared" ca="1" si="436"/>
        <v>0.4732817058866472</v>
      </c>
      <c r="K775" s="23">
        <f t="shared" ca="1" si="436"/>
        <v>1.7447162586163849</v>
      </c>
      <c r="L775" s="23">
        <f t="shared" ca="1" si="436"/>
        <v>1.3710079557950297</v>
      </c>
      <c r="M775" s="23">
        <f t="shared" ca="1" si="436"/>
        <v>7.9906508700527734E-2</v>
      </c>
      <c r="N775" s="23">
        <f ca="1">SQRT(Inputs!$B$38)*C775+SQRT(1-Inputs!$B$38)*_xlfn.NORM.S.INV(RAND())</f>
        <v>0.89564699519686553</v>
      </c>
      <c r="O775" s="23">
        <f ca="1">SQRT(Inputs!$B$38)*D775+SQRT(1-Inputs!$B$38)*_xlfn.NORM.S.INV(RAND())</f>
        <v>0.20307548293916211</v>
      </c>
      <c r="P775" s="23">
        <f ca="1">SQRT(Inputs!$B$38)*E775+SQRT(1-Inputs!$B$38)*_xlfn.NORM.S.INV(RAND())</f>
        <v>-0.60556202573939377</v>
      </c>
      <c r="Q775" s="23">
        <f ca="1">SQRT(Inputs!$B$38)*F775+SQRT(1-Inputs!$B$38)*_xlfn.NORM.S.INV(RAND())</f>
        <v>1.1862145435456606</v>
      </c>
      <c r="R775" s="23">
        <f ca="1">SQRT(Inputs!$B$38)*G775+SQRT(1-Inputs!$B$38)*_xlfn.NORM.S.INV(RAND())</f>
        <v>0.13403212323385438</v>
      </c>
      <c r="S775" s="23">
        <f ca="1">SQRT(Inputs!$B$38)*H775+SQRT(1-Inputs!$B$38)*_xlfn.NORM.S.INV(RAND())</f>
        <v>0.3110923005576679</v>
      </c>
      <c r="T775" s="23">
        <f ca="1">SQRT(Inputs!$B$38)*I775+SQRT(1-Inputs!$B$38)*_xlfn.NORM.S.INV(RAND())</f>
        <v>1.0978872527664227</v>
      </c>
      <c r="U775" s="23">
        <f ca="1">SQRT(Inputs!$B$38)*J775+SQRT(1-Inputs!$B$38)*_xlfn.NORM.S.INV(RAND())</f>
        <v>-0.3378387570564364</v>
      </c>
      <c r="V775" s="23">
        <f ca="1">SQRT(Inputs!$B$38)*K775+SQRT(1-Inputs!$B$38)*_xlfn.NORM.S.INV(RAND())</f>
        <v>1.1040978059384052</v>
      </c>
      <c r="W775" s="23">
        <f ca="1">SQRT(Inputs!$B$38)*L775+SQRT(1-Inputs!$B$38)*_xlfn.NORM.S.INV(RAND())</f>
        <v>0.69580705057288128</v>
      </c>
      <c r="X775" s="23">
        <f ca="1">SQRT(Inputs!$B$38)*M775+SQRT(1-Inputs!$B$38)*_xlfn.NORM.S.INV(RAND())</f>
        <v>-4.9765027350790053E-2</v>
      </c>
      <c r="Y775" s="23">
        <f ca="1">SQRT(Inputs!$B$38)*C775+SQRT(1-Inputs!$B$38)*_xlfn.NORM.S.INV(RAND())</f>
        <v>-0.12293674630529783</v>
      </c>
      <c r="Z775" s="23">
        <f ca="1">SQRT(Inputs!$B$38)*D775+SQRT(1-Inputs!$B$38)*_xlfn.NORM.S.INV(RAND())</f>
        <v>-0.55417669427306426</v>
      </c>
      <c r="AA775" s="23">
        <f ca="1">SQRT(Inputs!$B$38)*E775+SQRT(1-Inputs!$B$38)*_xlfn.NORM.S.INV(RAND())</f>
        <v>0.48883384020852183</v>
      </c>
      <c r="AB775" s="23">
        <f ca="1">SQRT(Inputs!$B$38)*F775+SQRT(1-Inputs!$B$38)*_xlfn.NORM.S.INV(RAND())</f>
        <v>-0.12063415626250726</v>
      </c>
      <c r="AC775" s="23">
        <f ca="1">SQRT(Inputs!$B$38)*G775+SQRT(1-Inputs!$B$38)*_xlfn.NORM.S.INV(RAND())</f>
        <v>1.56455035239245</v>
      </c>
      <c r="AD775" s="23">
        <f ca="1">SQRT(Inputs!$B$38)*H775+SQRT(1-Inputs!$B$38)*_xlfn.NORM.S.INV(RAND())</f>
        <v>4.5208271334302025E-2</v>
      </c>
      <c r="AE775" s="23">
        <f ca="1">SQRT(Inputs!$B$38)*I775+SQRT(1-Inputs!$B$38)*_xlfn.NORM.S.INV(RAND())</f>
        <v>1.1791567834973127</v>
      </c>
      <c r="AF775" s="23">
        <f ca="1">SQRT(Inputs!$B$38)*J775+SQRT(1-Inputs!$B$38)*_xlfn.NORM.S.INV(RAND())</f>
        <v>0.83465537385591804</v>
      </c>
      <c r="AG775" s="23">
        <f ca="1">SQRT(Inputs!$B$38)*K775+SQRT(1-Inputs!$B$38)*_xlfn.NORM.S.INV(RAND())</f>
        <v>2.0184953411275366</v>
      </c>
      <c r="AH775" s="23">
        <f ca="1">SQRT(Inputs!$B$38)*L775+SQRT(1-Inputs!$B$38)*_xlfn.NORM.S.INV(RAND())</f>
        <v>0.62064001083143205</v>
      </c>
      <c r="AI775" s="23">
        <f ca="1">SQRT(Inputs!$B$38)*M775+SQRT(1-Inputs!$B$38)*_xlfn.NORM.S.INV(RAND())</f>
        <v>0.5359292720778579</v>
      </c>
      <c r="AJ775" s="23">
        <f ca="1">SQRT(Inputs!$B$38)*C775+SQRT(1-Inputs!$B$38)*_xlfn.NORM.S.INV(RAND())</f>
        <v>-0.72625345794606022</v>
      </c>
      <c r="AK775" s="23">
        <f ca="1">SQRT(Inputs!$B$38)*D775+SQRT(1-Inputs!$B$38)*_xlfn.NORM.S.INV(RAND())</f>
        <v>-0.93207713384400659</v>
      </c>
      <c r="AL775" s="23">
        <f ca="1">SQRT(Inputs!$B$38)*E775+SQRT(1-Inputs!$B$38)*_xlfn.NORM.S.INV(RAND())</f>
        <v>-0.30963295717914263</v>
      </c>
      <c r="AM775" s="23">
        <f ca="1">SQRT(Inputs!$B$38)*F775+SQRT(1-Inputs!$B$38)*_xlfn.NORM.S.INV(RAND())</f>
        <v>0.91772794704870875</v>
      </c>
      <c r="AN775" s="23">
        <f ca="1">SQRT(Inputs!$B$38)*G775+SQRT(1-Inputs!$B$38)*_xlfn.NORM.S.INV(RAND())</f>
        <v>0.65369085530868665</v>
      </c>
      <c r="AO775" s="23">
        <f ca="1">SQRT(Inputs!$B$38)*H775+SQRT(1-Inputs!$B$38)*_xlfn.NORM.S.INV(RAND())</f>
        <v>-0.30897201809590108</v>
      </c>
      <c r="AP775" s="23">
        <f ca="1">SQRT(Inputs!$B$38)*I775+SQRT(1-Inputs!$B$38)*_xlfn.NORM.S.INV(RAND())</f>
        <v>0.9972525213768223</v>
      </c>
      <c r="AQ775" s="23">
        <f ca="1">SQRT(Inputs!$B$38)*J775+SQRT(1-Inputs!$B$38)*_xlfn.NORM.S.INV(RAND())</f>
        <v>1.040027839158653</v>
      </c>
      <c r="AR775" s="23">
        <f ca="1">SQRT(Inputs!$B$38)*K775+SQRT(1-Inputs!$B$38)*_xlfn.NORM.S.INV(RAND())</f>
        <v>0.30884381332399302</v>
      </c>
      <c r="AS775" s="23">
        <f ca="1">SQRT(Inputs!$B$38)*L775+SQRT(1-Inputs!$B$38)*_xlfn.NORM.S.INV(RAND())</f>
        <v>-0.72627790935463876</v>
      </c>
      <c r="AT775" s="23">
        <f ca="1">SQRT(Inputs!$B$38)*M775+SQRT(1-Inputs!$B$38)*_xlfn.NORM.S.INV(RAND())</f>
        <v>1.3989355571988191</v>
      </c>
      <c r="AU775" s="15">
        <f ca="1">Inputs!$B$6*EXP($B$8-0.5*C$5^2+C$5*N775)</f>
        <v>5736.4369129104571</v>
      </c>
      <c r="AV775" s="15">
        <f t="shared" ca="1" si="401"/>
        <v>7194.2331084698772</v>
      </c>
      <c r="AW775" s="15">
        <f t="shared" ca="1" si="402"/>
        <v>8084.0780969401922</v>
      </c>
      <c r="AX775" s="15">
        <f t="shared" ca="1" si="403"/>
        <v>11446.473045958972</v>
      </c>
      <c r="AY775" s="15">
        <f t="shared" ca="1" si="404"/>
        <v>14209.451799535293</v>
      </c>
      <c r="AZ775" s="15">
        <f t="shared" ca="1" si="405"/>
        <v>17984.200285920248</v>
      </c>
      <c r="BA775" s="15">
        <f t="shared" ca="1" si="406"/>
        <v>24687.904272803939</v>
      </c>
      <c r="BB775" s="15">
        <f t="shared" ca="1" si="407"/>
        <v>29219.566620343143</v>
      </c>
      <c r="BC775" s="15">
        <f t="shared" ca="1" si="408"/>
        <v>39811.272084908414</v>
      </c>
      <c r="BD775" s="15">
        <f t="shared" ca="1" si="409"/>
        <v>52052.311613796148</v>
      </c>
      <c r="BE775" s="15">
        <f t="shared" ca="1" si="410"/>
        <v>63494.981175780274</v>
      </c>
      <c r="BF775" s="15">
        <f ca="1">Inputs!$B$13*EXP($B$9-0.5*C$6^2+C$6*Y775)</f>
        <v>13498.006746914416</v>
      </c>
      <c r="BG775" s="15">
        <f t="shared" ca="1" si="411"/>
        <v>14885.103231323115</v>
      </c>
      <c r="BH775" s="15">
        <f t="shared" ca="1" si="412"/>
        <v>19722.812711687773</v>
      </c>
      <c r="BI775" s="15">
        <f t="shared" ca="1" si="413"/>
        <v>23699.527105399447</v>
      </c>
      <c r="BJ775" s="15">
        <f t="shared" ca="1" si="414"/>
        <v>36404.112292530233</v>
      </c>
      <c r="BK775" s="15">
        <f t="shared" ca="1" si="415"/>
        <v>44954.987830813268</v>
      </c>
      <c r="BL775" s="15">
        <f t="shared" ca="1" si="416"/>
        <v>64339.017466338773</v>
      </c>
      <c r="BM775" s="15">
        <f t="shared" ca="1" si="417"/>
        <v>87727.01541137365</v>
      </c>
      <c r="BN775" s="15">
        <f t="shared" ca="1" si="418"/>
        <v>137418.41397162862</v>
      </c>
      <c r="BO775" s="15">
        <f t="shared" ca="1" si="419"/>
        <v>181727.89826511341</v>
      </c>
      <c r="BP775" s="15">
        <f t="shared" ca="1" si="420"/>
        <v>237674.95069052812</v>
      </c>
      <c r="BQ775" s="15">
        <f ca="1">Inputs!$B$20*EXP($B$10-0.5*C$7^2+C$7*AJ775)</f>
        <v>3315.4185591861915</v>
      </c>
      <c r="BR775" s="15">
        <f t="shared" ca="1" si="421"/>
        <v>3345.9689724796713</v>
      </c>
      <c r="BS775" s="15">
        <f t="shared" ca="1" si="422"/>
        <v>4192.0762588877187</v>
      </c>
      <c r="BT775" s="15">
        <f t="shared" ca="1" si="423"/>
        <v>7353.2817886575876</v>
      </c>
      <c r="BU775" s="15">
        <f t="shared" ca="1" si="424"/>
        <v>11937.151887263894</v>
      </c>
      <c r="BV775" s="15">
        <f t="shared" ca="1" si="425"/>
        <v>15491.243470744266</v>
      </c>
      <c r="BW775" s="15">
        <f t="shared" ca="1" si="426"/>
        <v>26697.10188596123</v>
      </c>
      <c r="BX775" s="15">
        <f t="shared" ca="1" si="427"/>
        <v>45996.660853571659</v>
      </c>
      <c r="BY775" s="15">
        <f t="shared" ca="1" si="428"/>
        <v>68372.160818961638</v>
      </c>
      <c r="BZ775" s="15">
        <f t="shared" ca="1" si="429"/>
        <v>83945.174960330332</v>
      </c>
      <c r="CA775" s="15">
        <f t="shared" ca="1" si="430"/>
        <v>151196.01761719611</v>
      </c>
      <c r="CB775" s="15">
        <f ca="1">(AU775*DCF!C$10-DCF!C$5*MAX(AU775*DCF!C$10,0)-MAX(AU775-Inputs!$B$6,0)/Inputs!$B$10)*DCF!C$6</f>
        <v>1037.554137474033</v>
      </c>
      <c r="CC775" s="15">
        <f ca="1">(AV775*DCF!D$10-DCF!D$5*MAX(AV775*DCF!D$10,0)-MAX(AV775-AU775,0)/Inputs!$B$10)*DCF!D$6</f>
        <v>1398.1001318097287</v>
      </c>
      <c r="CD775" s="15">
        <f ca="1">(AW775*DCF!E$10-DCF!E$5*MAX(AW775*DCF!E$10,0)-MAX(AW775-AV775,0)/Inputs!$B$10)*DCF!E$6</f>
        <v>1666.0550035138285</v>
      </c>
      <c r="CE775" s="15">
        <f ca="1">(AX775*DCF!F$10-DCF!F$5*MAX(AX775*DCF!F$10,0)-MAX(AX775-AW775,0)/Inputs!$B$10)*DCF!F$6</f>
        <v>1799.1157985375944</v>
      </c>
      <c r="CF775" s="15">
        <f ca="1">(AY775*DCF!G$10-DCF!G$5*MAX(AY775*DCF!G$10,0)-MAX(AY775-AX775,0)/Inputs!$B$10)*DCF!G$6</f>
        <v>2396.621031278482</v>
      </c>
      <c r="CG775" s="15">
        <f ca="1">(AZ775*DCF!H$10-DCF!H$5*MAX(AZ775*DCF!H$10,0)-MAX(AZ775-AY775,0)/Inputs!$B$10)*DCF!H$6</f>
        <v>2821.3711201812557</v>
      </c>
      <c r="CH775" s="15">
        <f ca="1">(BA775*DCF!I$10-DCF!I$5*MAX(BA775*DCF!I$10,0)-MAX(BA775-AZ775,0)/Inputs!$B$10)*DCF!I$6</f>
        <v>3409.9371627447563</v>
      </c>
      <c r="CI775" s="15">
        <f ca="1">(BB775*DCF!J$10-DCF!J$5*MAX(BB775*DCF!J$10,0)-MAX(BB775-BA775,0)/Inputs!$B$10)*DCF!J$6</f>
        <v>4327.4466779547165</v>
      </c>
      <c r="CJ775" s="15">
        <f ca="1">(BC775*DCF!K$10-DCF!K$5*MAX(BC775*DCF!K$10,0)-MAX(BC775-BB775,0)/Inputs!$B$10)*DCF!K$6</f>
        <v>4926.2979033040392</v>
      </c>
      <c r="CK775" s="15">
        <f ca="1">(BD775*DCF!L$10-DCF!L$5*MAX(BD775*DCF!L$10,0)-MAX(BD775-BC775,0)/Inputs!$B$10)*DCF!L$6</f>
        <v>6267.5138056222795</v>
      </c>
      <c r="CL775" s="15">
        <f ca="1">(BE775*DCF!M$10-DCF!M$5*MAX(BE775*DCF!M$10,0)-MAX(BE775-BD775,0)/Inputs!$B$10)*DCF!M$6</f>
        <v>7593.0139479034751</v>
      </c>
      <c r="CM775" s="15">
        <f ca="1">(BF775*DCF!C$28-DCF!C$5*MAX(BF775*DCF!C$28,0)-MAX(BF775-Inputs!$B$13,0)/Inputs!$B$17)*DCF!C$6</f>
        <v>3631.9727109632408</v>
      </c>
      <c r="CN775" s="15">
        <f ca="1">(BG775*DCF!D$28-DCF!D$5*MAX(BG775*DCF!D$28,0)-MAX(BG775-BF775,0)/Inputs!$B$17)*DCF!D$6</f>
        <v>4088.074930847532</v>
      </c>
      <c r="CO775" s="15">
        <f ca="1">(BH775*DCF!E$28-DCF!E$5*MAX(BH775*DCF!E$28,0)-MAX(BH775-BG775,0)/Inputs!$B$17)*DCF!E$6</f>
        <v>4632.4058045369247</v>
      </c>
      <c r="CP775" s="15">
        <f ca="1">(BI775*DCF!F$28-DCF!F$5*MAX(BI775*DCF!F$28,0)-MAX(BI775-BH775,0)/Inputs!$B$17)*DCF!F$6</f>
        <v>5709.7736309905586</v>
      </c>
      <c r="CQ775" s="15">
        <f ca="1">(BJ775*DCF!G$28-DCF!G$5*MAX(BJ775*DCF!G$28,0)-MAX(BJ775-BI775,0)/Inputs!$B$17)*DCF!G$6</f>
        <v>7308.5374090026662</v>
      </c>
      <c r="CR775" s="15">
        <f ca="1">(BK775*DCF!H$28-DCF!H$5*MAX(BK775*DCF!H$28,0)-MAX(BK775-BJ775,0)/Inputs!$B$17)*DCF!H$6</f>
        <v>9789.29837600258</v>
      </c>
      <c r="CS775" s="15">
        <f ca="1">(BL775*DCF!I$28-DCF!I$5*MAX(BL775*DCF!I$28,0)-MAX(BL775-BK775,0)/Inputs!$B$17)*DCF!I$6</f>
        <v>12347.312847796875</v>
      </c>
      <c r="CT775" s="15">
        <f ca="1">(BM775*DCF!J$28-DCF!J$5*MAX(BM775*DCF!J$28,0)-MAX(BM775-BL775,0)/Inputs!$B$17)*DCF!J$6</f>
        <v>16469.349745001426</v>
      </c>
      <c r="CU775" s="15">
        <f ca="1">(BN775*DCF!K$28-DCF!K$5*MAX(BN775*DCF!K$28,0)-MAX(BN775-BM775,0)/Inputs!$B$17)*DCF!K$6</f>
        <v>22933.930499037833</v>
      </c>
      <c r="CV775" s="15">
        <f ca="1">(BO775*DCF!L$28-DCF!L$5*MAX(BO775*DCF!L$28,0)-MAX(BO775-BN775,0)/Inputs!$B$17)*DCF!L$6</f>
        <v>31244.838116264906</v>
      </c>
      <c r="CW775" s="15">
        <f ca="1">(BP775*DCF!M$28-DCF!M$5*MAX(BP775*DCF!M$28,0)-MAX(BP775-BO775,0)/Inputs!$B$17)*DCF!M$6</f>
        <v>38870.640470626466</v>
      </c>
      <c r="CX775" s="15">
        <f ca="1">(BQ775*DCF!C$46-DCF!C$5*MAX(BQ775*DCF!C$46,0)-MAX(BQ775-Inputs!$B$20,0)/Inputs!$B$24)*DCF!C$6</f>
        <v>-818.53479851237284</v>
      </c>
      <c r="CY775" s="15">
        <f ca="1">(BR775*DCF!D$46-DCF!D$5*MAX(BR775*DCF!D$46,0)-MAX(BR775-BQ775,0)/Inputs!$B$24)*DCF!D$6</f>
        <v>-584.11448235804687</v>
      </c>
      <c r="CZ775" s="15">
        <f ca="1">(BS775*DCF!E$46-DCF!E$5*MAX(BS775*DCF!E$46,0)-MAX(BS775-BR775,0)/Inputs!$B$24)*DCF!E$6</f>
        <v>-829.23251590272946</v>
      </c>
      <c r="DA775" s="15">
        <f ca="1">(BT775*DCF!F$46-DCF!F$5*MAX(BT775*DCF!F$46,0)-MAX(BT775-BS775,0)/Inputs!$B$24)*DCF!F$6</f>
        <v>-1686.6073375631847</v>
      </c>
      <c r="DB775" s="15">
        <f ca="1">(BU775*DCF!G$46-DCF!G$5*MAX(BU775*DCF!G$46,0)-MAX(BU775-BT775,0)/Inputs!$B$24)*DCF!G$6</f>
        <v>-1943.4655395116192</v>
      </c>
      <c r="DC775" s="15">
        <f ca="1">(BV775*DCF!H$46-DCF!H$5*MAX(BV775*DCF!H$46,0)-MAX(BV775-BU775,0)/Inputs!$B$24)*DCF!H$6</f>
        <v>-1104.4121832860992</v>
      </c>
      <c r="DD775" s="15">
        <f ca="1">(BW775*DCF!I$46-DCF!I$5*MAX(BW775*DCF!I$46,0)-MAX(BW775-BV775,0)/Inputs!$B$24)*DCF!I$6</f>
        <v>-2600.1885311684678</v>
      </c>
      <c r="DE775" s="15">
        <f ca="1">(BX775*DCF!J$46-DCF!J$5*MAX(BX775*DCF!J$46,0)-MAX(BX775-BW775,0)/Inputs!$B$24)*DCF!J$6</f>
        <v>-3188.4950386220539</v>
      </c>
      <c r="DF775" s="15">
        <f ca="1">(BY775*DCF!K$46-DCF!K$5*MAX(BY775*DCF!K$46,0)-MAX(BY775-BX775,0)/Inputs!$B$24)*DCF!K$6</f>
        <v>-1575.7556649278667</v>
      </c>
      <c r="DG775" s="15">
        <f ca="1">(BZ775*DCF!L$46-DCF!L$5*MAX(BZ775*DCF!L$46,0)-MAX(BZ775-BY775,0)/Inputs!$B$24)*DCF!L$6</f>
        <v>2278.5172771760213</v>
      </c>
      <c r="DH775" s="15">
        <f ca="1">(CA775*DCF!M$46-DCF!M$5*MAX(CA775*DCF!M$46,0)-MAX(CA775-BZ775,0)/Inputs!$B$24)*DCF!M$6</f>
        <v>-2206.0312609176535</v>
      </c>
      <c r="DI775" s="15">
        <f ca="1">SUM(CB775:CL775)+BE775*DCF!M$10*(1+Inputs!$B$30)*(1-Inputs!$B$33)*(1-Inputs!$B$30/Inputs!$B$31)/(Inputs!$B$29-Inputs!$B$30)*DCF!M$6</f>
        <v>214350.3989667237</v>
      </c>
      <c r="DJ775" s="15">
        <f ca="1">SUM(CM775:CW775)+BP775*DCF!M$28*(1+Inputs!$B$30)*(1-Inputs!$B$33)*(1-Inputs!$B$30/Inputs!$B$31)/(Inputs!$B$29-Inputs!$B$30)*DCF!M$6</f>
        <v>1038962.8421378599</v>
      </c>
      <c r="DK775" s="15">
        <f ca="1">SUM(CX775:DH775)+CA775*DCF!M$46*(1+Inputs!$B$30)*(1-Inputs!$B$33)*(1-Inputs!$B$30/Inputs!$B$31)/(Inputs!$B$29-Inputs!$B$30)*DCF!M$6</f>
        <v>219508.6334738539</v>
      </c>
      <c r="DM775" s="15">
        <f ca="1">DI775+DJ775+DK775+Inputs!$B$34+Inputs!$B$36-Inputs!$B$35</f>
        <v>1549672.8745784375</v>
      </c>
    </row>
    <row r="776" spans="1:117" x14ac:dyDescent="0.75">
      <c r="A776" s="11">
        <v>763</v>
      </c>
      <c r="C776" s="23">
        <f t="shared" ca="1" si="436"/>
        <v>-0.45553501290543635</v>
      </c>
      <c r="D776" s="23">
        <f t="shared" ca="1" si="436"/>
        <v>1.1135361365776038</v>
      </c>
      <c r="E776" s="23">
        <f t="shared" ca="1" si="436"/>
        <v>0.75417821907109472</v>
      </c>
      <c r="F776" s="23">
        <f t="shared" ca="1" si="436"/>
        <v>0.81878500851712865</v>
      </c>
      <c r="G776" s="23">
        <f t="shared" ca="1" si="436"/>
        <v>0.50909917119680237</v>
      </c>
      <c r="H776" s="23">
        <f t="shared" ca="1" si="436"/>
        <v>0.51820998363356996</v>
      </c>
      <c r="I776" s="23">
        <f t="shared" ca="1" si="436"/>
        <v>-0.60661338908940066</v>
      </c>
      <c r="J776" s="23">
        <f t="shared" ca="1" si="436"/>
        <v>0.88454384773242012</v>
      </c>
      <c r="K776" s="23">
        <f t="shared" ca="1" si="436"/>
        <v>-0.57822123975618567</v>
      </c>
      <c r="L776" s="23">
        <f t="shared" ca="1" si="436"/>
        <v>1.1320696074943439</v>
      </c>
      <c r="M776" s="23">
        <f t="shared" ca="1" si="436"/>
        <v>0.12506437399183334</v>
      </c>
      <c r="N776" s="23">
        <f ca="1">SQRT(Inputs!$B$38)*C776+SQRT(1-Inputs!$B$38)*_xlfn.NORM.S.INV(RAND())</f>
        <v>-0.31870254750678029</v>
      </c>
      <c r="O776" s="23">
        <f ca="1">SQRT(Inputs!$B$38)*D776+SQRT(1-Inputs!$B$38)*_xlfn.NORM.S.INV(RAND())</f>
        <v>-0.41706689893986471</v>
      </c>
      <c r="P776" s="23">
        <f ca="1">SQRT(Inputs!$B$38)*E776+SQRT(1-Inputs!$B$38)*_xlfn.NORM.S.INV(RAND())</f>
        <v>0.52044757219324611</v>
      </c>
      <c r="Q776" s="23">
        <f ca="1">SQRT(Inputs!$B$38)*F776+SQRT(1-Inputs!$B$38)*_xlfn.NORM.S.INV(RAND())</f>
        <v>-0.18483387237716886</v>
      </c>
      <c r="R776" s="23">
        <f ca="1">SQRT(Inputs!$B$38)*G776+SQRT(1-Inputs!$B$38)*_xlfn.NORM.S.INV(RAND())</f>
        <v>1.502127216484805</v>
      </c>
      <c r="S776" s="23">
        <f ca="1">SQRT(Inputs!$B$38)*H776+SQRT(1-Inputs!$B$38)*_xlfn.NORM.S.INV(RAND())</f>
        <v>0.16987727306650541</v>
      </c>
      <c r="T776" s="23">
        <f ca="1">SQRT(Inputs!$B$38)*I776+SQRT(1-Inputs!$B$38)*_xlfn.NORM.S.INV(RAND())</f>
        <v>-0.55452695053603973</v>
      </c>
      <c r="U776" s="23">
        <f ca="1">SQRT(Inputs!$B$38)*J776+SQRT(1-Inputs!$B$38)*_xlfn.NORM.S.INV(RAND())</f>
        <v>1.4560406093984426</v>
      </c>
      <c r="V776" s="23">
        <f ca="1">SQRT(Inputs!$B$38)*K776+SQRT(1-Inputs!$B$38)*_xlfn.NORM.S.INV(RAND())</f>
        <v>1.317634628113733</v>
      </c>
      <c r="W776" s="23">
        <f ca="1">SQRT(Inputs!$B$38)*L776+SQRT(1-Inputs!$B$38)*_xlfn.NORM.S.INV(RAND())</f>
        <v>1.1923859355542725</v>
      </c>
      <c r="X776" s="23">
        <f ca="1">SQRT(Inputs!$B$38)*M776+SQRT(1-Inputs!$B$38)*_xlfn.NORM.S.INV(RAND())</f>
        <v>0.35998351489838459</v>
      </c>
      <c r="Y776" s="23">
        <f ca="1">SQRT(Inputs!$B$38)*C776+SQRT(1-Inputs!$B$38)*_xlfn.NORM.S.INV(RAND())</f>
        <v>-0.87926805674194308</v>
      </c>
      <c r="Z776" s="23">
        <f ca="1">SQRT(Inputs!$B$38)*D776+SQRT(1-Inputs!$B$38)*_xlfn.NORM.S.INV(RAND())</f>
        <v>8.300548254691853E-2</v>
      </c>
      <c r="AA776" s="23">
        <f ca="1">SQRT(Inputs!$B$38)*E776+SQRT(1-Inputs!$B$38)*_xlfn.NORM.S.INV(RAND())</f>
        <v>0.45949725281493115</v>
      </c>
      <c r="AB776" s="23">
        <f ca="1">SQRT(Inputs!$B$38)*F776+SQRT(1-Inputs!$B$38)*_xlfn.NORM.S.INV(RAND())</f>
        <v>0.31639797886730914</v>
      </c>
      <c r="AC776" s="23">
        <f ca="1">SQRT(Inputs!$B$38)*G776+SQRT(1-Inputs!$B$38)*_xlfn.NORM.S.INV(RAND())</f>
        <v>0.16702401915500228</v>
      </c>
      <c r="AD776" s="23">
        <f ca="1">SQRT(Inputs!$B$38)*H776+SQRT(1-Inputs!$B$38)*_xlfn.NORM.S.INV(RAND())</f>
        <v>0.69141962354704489</v>
      </c>
      <c r="AE776" s="23">
        <f ca="1">SQRT(Inputs!$B$38)*I776+SQRT(1-Inputs!$B$38)*_xlfn.NORM.S.INV(RAND())</f>
        <v>-2.1377495849063677</v>
      </c>
      <c r="AF776" s="23">
        <f ca="1">SQRT(Inputs!$B$38)*J776+SQRT(1-Inputs!$B$38)*_xlfn.NORM.S.INV(RAND())</f>
        <v>1.4400772290968609</v>
      </c>
      <c r="AG776" s="23">
        <f ca="1">SQRT(Inputs!$B$38)*K776+SQRT(1-Inputs!$B$38)*_xlfn.NORM.S.INV(RAND())</f>
        <v>-0.96405234336713996</v>
      </c>
      <c r="AH776" s="23">
        <f ca="1">SQRT(Inputs!$B$38)*L776+SQRT(1-Inputs!$B$38)*_xlfn.NORM.S.INV(RAND())</f>
        <v>1.4240325560221123</v>
      </c>
      <c r="AI776" s="23">
        <f ca="1">SQRT(Inputs!$B$38)*M776+SQRT(1-Inputs!$B$38)*_xlfn.NORM.S.INV(RAND())</f>
        <v>0.60056612441649326</v>
      </c>
      <c r="AJ776" s="23">
        <f ca="1">SQRT(Inputs!$B$38)*C776+SQRT(1-Inputs!$B$38)*_xlfn.NORM.S.INV(RAND())</f>
        <v>-0.55948065437264316</v>
      </c>
      <c r="AK776" s="23">
        <f ca="1">SQRT(Inputs!$B$38)*D776+SQRT(1-Inputs!$B$38)*_xlfn.NORM.S.INV(RAND())</f>
        <v>-5.1106751220430513E-2</v>
      </c>
      <c r="AL776" s="23">
        <f ca="1">SQRT(Inputs!$B$38)*E776+SQRT(1-Inputs!$B$38)*_xlfn.NORM.S.INV(RAND())</f>
        <v>1.2616127287336574</v>
      </c>
      <c r="AM776" s="23">
        <f ca="1">SQRT(Inputs!$B$38)*F776+SQRT(1-Inputs!$B$38)*_xlfn.NORM.S.INV(RAND())</f>
        <v>-0.12923138265219647</v>
      </c>
      <c r="AN776" s="23">
        <f ca="1">SQRT(Inputs!$B$38)*G776+SQRT(1-Inputs!$B$38)*_xlfn.NORM.S.INV(RAND())</f>
        <v>-0.39189698863126587</v>
      </c>
      <c r="AO776" s="23">
        <f ca="1">SQRT(Inputs!$B$38)*H776+SQRT(1-Inputs!$B$38)*_xlfn.NORM.S.INV(RAND())</f>
        <v>0.77105727659660228</v>
      </c>
      <c r="AP776" s="23">
        <f ca="1">SQRT(Inputs!$B$38)*I776+SQRT(1-Inputs!$B$38)*_xlfn.NORM.S.INV(RAND())</f>
        <v>-1.4218550277523052</v>
      </c>
      <c r="AQ776" s="23">
        <f ca="1">SQRT(Inputs!$B$38)*J776+SQRT(1-Inputs!$B$38)*_xlfn.NORM.S.INV(RAND())</f>
        <v>-0.12980523384510068</v>
      </c>
      <c r="AR776" s="23">
        <f ca="1">SQRT(Inputs!$B$38)*K776+SQRT(1-Inputs!$B$38)*_xlfn.NORM.S.INV(RAND())</f>
        <v>-0.30881834775994704</v>
      </c>
      <c r="AS776" s="23">
        <f ca="1">SQRT(Inputs!$B$38)*L776+SQRT(1-Inputs!$B$38)*_xlfn.NORM.S.INV(RAND())</f>
        <v>0.54712041955037982</v>
      </c>
      <c r="AT776" s="23">
        <f ca="1">SQRT(Inputs!$B$38)*M776+SQRT(1-Inputs!$B$38)*_xlfn.NORM.S.INV(RAND())</f>
        <v>2.0956648463061809</v>
      </c>
      <c r="AU776" s="15">
        <f ca="1">Inputs!$B$6*EXP($B$8-0.5*C$5^2+C$5*N776)</f>
        <v>4712.73196890082</v>
      </c>
      <c r="AV776" s="15">
        <f t="shared" ca="1" si="401"/>
        <v>5395.3014631865635</v>
      </c>
      <c r="AW776" s="15">
        <f t="shared" ca="1" si="402"/>
        <v>7057.0186335923745</v>
      </c>
      <c r="AX776" s="15">
        <f t="shared" ca="1" si="403"/>
        <v>8419.2336964314436</v>
      </c>
      <c r="AY776" s="15">
        <f t="shared" ca="1" si="404"/>
        <v>12262.202194475374</v>
      </c>
      <c r="AZ776" s="15">
        <f t="shared" ca="1" si="405"/>
        <v>15280.190780728608</v>
      </c>
      <c r="BA776" s="15">
        <f t="shared" ca="1" si="406"/>
        <v>17644.707994219909</v>
      </c>
      <c r="BB776" s="15">
        <f t="shared" ca="1" si="407"/>
        <v>24995.335154274006</v>
      </c>
      <c r="BC776" s="15">
        <f t="shared" ca="1" si="408"/>
        <v>34765.079319383971</v>
      </c>
      <c r="BD776" s="15">
        <f t="shared" ca="1" si="409"/>
        <v>47615.546041027803</v>
      </c>
      <c r="BE776" s="15">
        <f t="shared" ca="1" si="410"/>
        <v>60291.491607941542</v>
      </c>
      <c r="BF776" s="15">
        <f ca="1">Inputs!$B$13*EXP($B$9-0.5*C$6^2+C$6*Y776)</f>
        <v>11618.528295810151</v>
      </c>
      <c r="BG776" s="15">
        <f t="shared" ca="1" si="411"/>
        <v>14373.584758699422</v>
      </c>
      <c r="BH776" s="15">
        <f t="shared" ca="1" si="412"/>
        <v>18952.606760815401</v>
      </c>
      <c r="BI776" s="15">
        <f t="shared" ca="1" si="413"/>
        <v>24358.68263234591</v>
      </c>
      <c r="BJ776" s="15">
        <f t="shared" ca="1" si="414"/>
        <v>30589.837100402412</v>
      </c>
      <c r="BK776" s="15">
        <f t="shared" ca="1" si="415"/>
        <v>41248.929370817124</v>
      </c>
      <c r="BL776" s="15">
        <f t="shared" ca="1" si="416"/>
        <v>38408.791094110347</v>
      </c>
      <c r="BM776" s="15">
        <f t="shared" ca="1" si="417"/>
        <v>56461.563017430482</v>
      </c>
      <c r="BN776" s="15">
        <f t="shared" ca="1" si="418"/>
        <v>61864.370258404306</v>
      </c>
      <c r="BO776" s="15">
        <f t="shared" ca="1" si="419"/>
        <v>89820.305200863411</v>
      </c>
      <c r="BP776" s="15">
        <f t="shared" ca="1" si="420"/>
        <v>118335.95669253961</v>
      </c>
      <c r="BQ776" s="15">
        <f ca="1">Inputs!$B$20*EXP($B$10-0.5*C$7^2+C$7*AJ776)</f>
        <v>3517.4465138666483</v>
      </c>
      <c r="BR776" s="15">
        <f t="shared" ca="1" si="421"/>
        <v>4695.8838108052323</v>
      </c>
      <c r="BS776" s="15">
        <f t="shared" ca="1" si="422"/>
        <v>9238.6196015435726</v>
      </c>
      <c r="BT776" s="15">
        <f t="shared" ca="1" si="423"/>
        <v>12313.446424920437</v>
      </c>
      <c r="BU776" s="15">
        <f t="shared" ca="1" si="424"/>
        <v>15521.09326637732</v>
      </c>
      <c r="BV776" s="15">
        <f t="shared" ca="1" si="425"/>
        <v>25691.196248095352</v>
      </c>
      <c r="BW776" s="15">
        <f t="shared" ca="1" si="426"/>
        <v>26533.98030239006</v>
      </c>
      <c r="BX776" s="15">
        <f t="shared" ca="1" si="427"/>
        <v>36158.740657516311</v>
      </c>
      <c r="BY776" s="15">
        <f t="shared" ca="1" si="428"/>
        <v>47757.761545288624</v>
      </c>
      <c r="BZ776" s="15">
        <f t="shared" ca="1" si="429"/>
        <v>74101.327704921219</v>
      </c>
      <c r="CA776" s="15">
        <f t="shared" ca="1" si="430"/>
        <v>151056.81326924526</v>
      </c>
      <c r="CB776" s="15">
        <f ca="1">(AU776*DCF!C$10-DCF!C$5*MAX(AU776*DCF!C$10,0)-MAX(AU776-Inputs!$B$6,0)/Inputs!$B$10)*DCF!C$6</f>
        <v>1044.8533361908335</v>
      </c>
      <c r="CC776" s="15">
        <f ca="1">(AV776*DCF!D$10-DCF!D$5*MAX(AV776*DCF!D$10,0)-MAX(AV776-AU776,0)/Inputs!$B$10)*DCF!D$6</f>
        <v>1148.6414726152623</v>
      </c>
      <c r="CD776" s="15">
        <f ca="1">(AW776*DCF!E$10-DCF!E$5*MAX(AW776*DCF!E$10,0)-MAX(AW776-AV776,0)/Inputs!$B$10)*DCF!E$6</f>
        <v>1255.0657429437995</v>
      </c>
      <c r="CE776" s="15">
        <f ca="1">(AX776*DCF!F$10-DCF!F$5*MAX(AX776*DCF!F$10,0)-MAX(AX776-AW776,0)/Inputs!$B$10)*DCF!F$6</f>
        <v>1554.4621170349715</v>
      </c>
      <c r="CF776" s="15">
        <f ca="1">(AY776*DCF!G$10-DCF!G$5*MAX(AY776*DCF!G$10,0)-MAX(AY776-AX776,0)/Inputs!$B$10)*DCF!G$6</f>
        <v>1787.8173250957827</v>
      </c>
      <c r="CG776" s="15">
        <f ca="1">(AZ776*DCF!H$10-DCF!H$5*MAX(AZ776*DCF!H$10,0)-MAX(AZ776-AY776,0)/Inputs!$B$10)*DCF!H$6</f>
        <v>2430.7620221945963</v>
      </c>
      <c r="CH776" s="15">
        <f ca="1">(BA776*DCF!I$10-DCF!I$5*MAX(BA776*DCF!I$10,0)-MAX(BA776-AZ776,0)/Inputs!$B$10)*DCF!I$6</f>
        <v>2835.1808014260546</v>
      </c>
      <c r="CI776" s="15">
        <f ca="1">(BB776*DCF!J$10-DCF!J$5*MAX(BB776*DCF!J$10,0)-MAX(BB776-BA776,0)/Inputs!$B$10)*DCF!J$6</f>
        <v>3175.391092264852</v>
      </c>
      <c r="CJ776" s="15">
        <f ca="1">(BC776*DCF!K$10-DCF!K$5*MAX(BC776*DCF!K$10,0)-MAX(BC776-BB776,0)/Inputs!$B$10)*DCF!K$6</f>
        <v>4229.0039797503196</v>
      </c>
      <c r="CK776" s="15">
        <f ca="1">(BD776*DCF!L$10-DCF!L$5*MAX(BD776*DCF!L$10,0)-MAX(BD776-BC776,0)/Inputs!$B$10)*DCF!L$6</f>
        <v>5519.5563843492146</v>
      </c>
      <c r="CL776" s="15">
        <f ca="1">(BE776*DCF!M$10-DCF!M$5*MAX(BE776*DCF!M$10,0)-MAX(BE776-BD776,0)/Inputs!$B$10)*DCF!M$6</f>
        <v>6993.6321395698724</v>
      </c>
      <c r="CM776" s="15">
        <f ca="1">(BF776*DCF!C$28-DCF!C$5*MAX(BF776*DCF!C$28,0)-MAX(BF776-Inputs!$B$13,0)/Inputs!$B$17)*DCF!C$6</f>
        <v>3492.4279020231993</v>
      </c>
      <c r="CN776" s="15">
        <f ca="1">(BG776*DCF!D$28-DCF!D$5*MAX(BG776*DCF!D$28,0)-MAX(BG776-BF776,0)/Inputs!$B$17)*DCF!D$6</f>
        <v>3645.5723592353552</v>
      </c>
      <c r="CO776" s="15">
        <f ca="1">(BH776*DCF!E$28-DCF!E$5*MAX(BH776*DCF!E$28,0)-MAX(BH776-BG776,0)/Inputs!$B$17)*DCF!E$6</f>
        <v>4465.2535058071617</v>
      </c>
      <c r="CP776" s="15">
        <f ca="1">(BI776*DCF!F$28-DCF!F$5*MAX(BI776*DCF!F$28,0)-MAX(BI776-BH776,0)/Inputs!$B$17)*DCF!F$6</f>
        <v>5628.4791440129175</v>
      </c>
      <c r="CQ776" s="15">
        <f ca="1">(BJ776*DCF!G$28-DCF!G$5*MAX(BJ776*DCF!G$28,0)-MAX(BJ776-BI776,0)/Inputs!$B$17)*DCF!G$6</f>
        <v>6888.7466948875617</v>
      </c>
      <c r="CR776" s="15">
        <f ca="1">(BK776*DCF!H$28-DCF!H$5*MAX(BK776*DCF!H$28,0)-MAX(BK776-BJ776,0)/Inputs!$B$17)*DCF!H$6</f>
        <v>8545.1915147840591</v>
      </c>
      <c r="CS776" s="15">
        <f ca="1">(BL776*DCF!I$28-DCF!I$5*MAX(BL776*DCF!I$28,0)-MAX(BL776-BK776,0)/Inputs!$B$17)*DCF!I$6</f>
        <v>9031.943877041218</v>
      </c>
      <c r="CT776" s="15">
        <f ca="1">(BM776*DCF!J$28-DCF!J$5*MAX(BM776*DCF!J$28,0)-MAX(BM776-BL776,0)/Inputs!$B$17)*DCF!J$6</f>
        <v>10201.965703030426</v>
      </c>
      <c r="CU776" s="15">
        <f ca="1">(BN776*DCF!K$28-DCF!K$5*MAX(BN776*DCF!K$28,0)-MAX(BN776-BM776,0)/Inputs!$B$17)*DCF!K$6</f>
        <v>12402.945796591688</v>
      </c>
      <c r="CV776" s="15">
        <f ca="1">(BO776*DCF!L$28-DCF!L$5*MAX(BO776*DCF!L$28,0)-MAX(BO776-BN776,0)/Inputs!$B$17)*DCF!L$6</f>
        <v>14757.775549565484</v>
      </c>
      <c r="CW776" s="15">
        <f ca="1">(BP776*DCF!M$28-DCF!M$5*MAX(BP776*DCF!M$28,0)-MAX(BP776-BO776,0)/Inputs!$B$17)*DCF!M$6</f>
        <v>19284.291885570183</v>
      </c>
      <c r="CX776" s="15">
        <f ca="1">(BQ776*DCF!C$46-DCF!C$5*MAX(BQ776*DCF!C$46,0)-MAX(BQ776-Inputs!$B$20,0)/Inputs!$B$24)*DCF!C$6</f>
        <v>-958.50797727481404</v>
      </c>
      <c r="CY776" s="15">
        <f ca="1">(BR776*DCF!D$46-DCF!D$5*MAX(BR776*DCF!D$46,0)-MAX(BR776-BQ776,0)/Inputs!$B$24)*DCF!D$6</f>
        <v>-1304.3072697643818</v>
      </c>
      <c r="CZ776" s="15">
        <f ca="1">(BS776*DCF!E$46-DCF!E$5*MAX(BS776*DCF!E$46,0)-MAX(BS776-BR776,0)/Inputs!$B$24)*DCF!E$6</f>
        <v>-2883.104242696882</v>
      </c>
      <c r="DA776" s="15">
        <f ca="1">(BT776*DCF!F$46-DCF!F$5*MAX(BT776*DCF!F$46,0)-MAX(BT776-BS776,0)/Inputs!$B$24)*DCF!F$6</f>
        <v>-2016.3846692920456</v>
      </c>
      <c r="DB776" s="15">
        <f ca="1">(BU776*DCF!G$46-DCF!G$5*MAX(BU776*DCF!G$46,0)-MAX(BU776-BT776,0)/Inputs!$B$24)*DCF!G$6</f>
        <v>-1601.0879336478558</v>
      </c>
      <c r="DC776" s="15">
        <f ca="1">(BV776*DCF!H$46-DCF!H$5*MAX(BV776*DCF!H$46,0)-MAX(BV776-BU776,0)/Inputs!$B$24)*DCF!H$6</f>
        <v>-3160.2971883140576</v>
      </c>
      <c r="DD776" s="15">
        <f ca="1">(BW776*DCF!I$46-DCF!I$5*MAX(BW776*DCF!I$46,0)-MAX(BW776-BV776,0)/Inputs!$B$24)*DCF!I$6</f>
        <v>370.88186048655029</v>
      </c>
      <c r="DE776" s="15">
        <f ca="1">(BX776*DCF!J$46-DCF!J$5*MAX(BX776*DCF!J$46,0)-MAX(BX776-BW776,0)/Inputs!$B$24)*DCF!J$6</f>
        <v>-1035.5700495366577</v>
      </c>
      <c r="DF776" s="15">
        <f ca="1">(BY776*DCF!K$46-DCF!K$5*MAX(BY776*DCF!K$46,0)-MAX(BY776-BX776,0)/Inputs!$B$24)*DCF!K$6</f>
        <v>-113.36858010599778</v>
      </c>
      <c r="DG776" s="15">
        <f ca="1">(BZ776*DCF!L$46-DCF!L$5*MAX(BZ776*DCF!L$46,0)-MAX(BZ776-BY776,0)/Inputs!$B$24)*DCF!L$6</f>
        <v>-839.35426904896156</v>
      </c>
      <c r="DH776" s="15">
        <f ca="1">(CA776*DCF!M$46-DCF!M$5*MAX(CA776*DCF!M$46,0)-MAX(CA776-BZ776,0)/Inputs!$B$24)*DCF!M$6</f>
        <v>-4245.7600902281947</v>
      </c>
      <c r="DI776" s="15">
        <f ca="1">SUM(CB776:CL776)+BE776*DCF!M$10*(1+Inputs!$B$30)*(1-Inputs!$B$33)*(1-Inputs!$B$30/Inputs!$B$31)/(Inputs!$B$29-Inputs!$B$30)*DCF!M$6</f>
        <v>199766.38483077585</v>
      </c>
      <c r="DJ776" s="15">
        <f ca="1">SUM(CM776:CW776)+BP776*DCF!M$28*(1+Inputs!$B$30)*(1-Inputs!$B$33)*(1-Inputs!$B$30/Inputs!$B$31)/(Inputs!$B$29-Inputs!$B$30)*DCF!M$6</f>
        <v>537451.97034103738</v>
      </c>
      <c r="DK776" s="15">
        <f ca="1">SUM(CX776:DH776)+CA776*DCF!M$46*(1+Inputs!$B$30)*(1-Inputs!$B$33)*(1-Inputs!$B$30/Inputs!$B$31)/(Inputs!$B$29-Inputs!$B$30)*DCF!M$6</f>
        <v>215764.86672828346</v>
      </c>
      <c r="DM776" s="15">
        <f ca="1">DI776+DJ776+DK776+Inputs!$B$34+Inputs!$B$36-Inputs!$B$35</f>
        <v>1029834.2219000966</v>
      </c>
    </row>
    <row r="777" spans="1:117" x14ac:dyDescent="0.75">
      <c r="A777" s="11">
        <v>764</v>
      </c>
      <c r="C777" s="23">
        <f t="shared" ca="1" si="436"/>
        <v>1.8194676100525382</v>
      </c>
      <c r="D777" s="23">
        <f t="shared" ca="1" si="436"/>
        <v>0.36475073723063511</v>
      </c>
      <c r="E777" s="23">
        <f t="shared" ca="1" si="436"/>
        <v>1.738689315699435</v>
      </c>
      <c r="F777" s="23">
        <f t="shared" ca="1" si="436"/>
        <v>-0.31312652222970511</v>
      </c>
      <c r="G777" s="23">
        <f t="shared" ca="1" si="436"/>
        <v>-0.91276208499085543</v>
      </c>
      <c r="H777" s="23">
        <f t="shared" ca="1" si="436"/>
        <v>1.2480241194494124</v>
      </c>
      <c r="I777" s="23">
        <f t="shared" ca="1" si="436"/>
        <v>-1.1180065374779029</v>
      </c>
      <c r="J777" s="23">
        <f t="shared" ca="1" si="436"/>
        <v>-5.9099229574888688E-2</v>
      </c>
      <c r="K777" s="23">
        <f t="shared" ca="1" si="436"/>
        <v>0.95686164527097317</v>
      </c>
      <c r="L777" s="23">
        <f t="shared" ca="1" si="436"/>
        <v>0.89063879284455394</v>
      </c>
      <c r="M777" s="23">
        <f t="shared" ca="1" si="436"/>
        <v>5.1449128906234438E-2</v>
      </c>
      <c r="N777" s="23">
        <f ca="1">SQRT(Inputs!$B$38)*C777+SQRT(1-Inputs!$B$38)*_xlfn.NORM.S.INV(RAND())</f>
        <v>-0.38627201438999026</v>
      </c>
      <c r="O777" s="23">
        <f ca="1">SQRT(Inputs!$B$38)*D777+SQRT(1-Inputs!$B$38)*_xlfn.NORM.S.INV(RAND())</f>
        <v>-0.18049766886016108</v>
      </c>
      <c r="P777" s="23">
        <f ca="1">SQRT(Inputs!$B$38)*E777+SQRT(1-Inputs!$B$38)*_xlfn.NORM.S.INV(RAND())</f>
        <v>0.52158584436498701</v>
      </c>
      <c r="Q777" s="23">
        <f ca="1">SQRT(Inputs!$B$38)*F777+SQRT(1-Inputs!$B$38)*_xlfn.NORM.S.INV(RAND())</f>
        <v>-1.9857064117642187</v>
      </c>
      <c r="R777" s="23">
        <f ca="1">SQRT(Inputs!$B$38)*G777+SQRT(1-Inputs!$B$38)*_xlfn.NORM.S.INV(RAND())</f>
        <v>-0.52543877919198545</v>
      </c>
      <c r="S777" s="23">
        <f ca="1">SQRT(Inputs!$B$38)*H777+SQRT(1-Inputs!$B$38)*_xlfn.NORM.S.INV(RAND())</f>
        <v>2.1154249972384584</v>
      </c>
      <c r="T777" s="23">
        <f ca="1">SQRT(Inputs!$B$38)*I777+SQRT(1-Inputs!$B$38)*_xlfn.NORM.S.INV(RAND())</f>
        <v>-0.93013806266876764</v>
      </c>
      <c r="U777" s="23">
        <f ca="1">SQRT(Inputs!$B$38)*J777+SQRT(1-Inputs!$B$38)*_xlfn.NORM.S.INV(RAND())</f>
        <v>0.47047293111250421</v>
      </c>
      <c r="V777" s="23">
        <f ca="1">SQRT(Inputs!$B$38)*K777+SQRT(1-Inputs!$B$38)*_xlfn.NORM.S.INV(RAND())</f>
        <v>-0.78566136140479359</v>
      </c>
      <c r="W777" s="23">
        <f ca="1">SQRT(Inputs!$B$38)*L777+SQRT(1-Inputs!$B$38)*_xlfn.NORM.S.INV(RAND())</f>
        <v>-1.1350834440770037</v>
      </c>
      <c r="X777" s="23">
        <f ca="1">SQRT(Inputs!$B$38)*M777+SQRT(1-Inputs!$B$38)*_xlfn.NORM.S.INV(RAND())</f>
        <v>0.1586330878956573</v>
      </c>
      <c r="Y777" s="23">
        <f ca="1">SQRT(Inputs!$B$38)*C777+SQRT(1-Inputs!$B$38)*_xlfn.NORM.S.INV(RAND())</f>
        <v>0.94793297070991878</v>
      </c>
      <c r="Z777" s="23">
        <f ca="1">SQRT(Inputs!$B$38)*D777+SQRT(1-Inputs!$B$38)*_xlfn.NORM.S.INV(RAND())</f>
        <v>0.37341269468174854</v>
      </c>
      <c r="AA777" s="23">
        <f ca="1">SQRT(Inputs!$B$38)*E777+SQRT(1-Inputs!$B$38)*_xlfn.NORM.S.INV(RAND())</f>
        <v>-0.45189732249184422</v>
      </c>
      <c r="AB777" s="23">
        <f ca="1">SQRT(Inputs!$B$38)*F777+SQRT(1-Inputs!$B$38)*_xlfn.NORM.S.INV(RAND())</f>
        <v>0.78449507985434164</v>
      </c>
      <c r="AC777" s="23">
        <f ca="1">SQRT(Inputs!$B$38)*G777+SQRT(1-Inputs!$B$38)*_xlfn.NORM.S.INV(RAND())</f>
        <v>-0.54018290302590721</v>
      </c>
      <c r="AD777" s="23">
        <f ca="1">SQRT(Inputs!$B$38)*H777+SQRT(1-Inputs!$B$38)*_xlfn.NORM.S.INV(RAND())</f>
        <v>-1.2364346676539868</v>
      </c>
      <c r="AE777" s="23">
        <f ca="1">SQRT(Inputs!$B$38)*I777+SQRT(1-Inputs!$B$38)*_xlfn.NORM.S.INV(RAND())</f>
        <v>-1.362572645261301</v>
      </c>
      <c r="AF777" s="23">
        <f ca="1">SQRT(Inputs!$B$38)*J777+SQRT(1-Inputs!$B$38)*_xlfn.NORM.S.INV(RAND())</f>
        <v>-1.0452108834516136</v>
      </c>
      <c r="AG777" s="23">
        <f ca="1">SQRT(Inputs!$B$38)*K777+SQRT(1-Inputs!$B$38)*_xlfn.NORM.S.INV(RAND())</f>
        <v>0.21712082759248402</v>
      </c>
      <c r="AH777" s="23">
        <f ca="1">SQRT(Inputs!$B$38)*L777+SQRT(1-Inputs!$B$38)*_xlfn.NORM.S.INV(RAND())</f>
        <v>0.70600118079492002</v>
      </c>
      <c r="AI777" s="23">
        <f ca="1">SQRT(Inputs!$B$38)*M777+SQRT(1-Inputs!$B$38)*_xlfn.NORM.S.INV(RAND())</f>
        <v>1.0204017097789633</v>
      </c>
      <c r="AJ777" s="23">
        <f ca="1">SQRT(Inputs!$B$38)*C777+SQRT(1-Inputs!$B$38)*_xlfn.NORM.S.INV(RAND())</f>
        <v>0.60658961782635434</v>
      </c>
      <c r="AK777" s="23">
        <f ca="1">SQRT(Inputs!$B$38)*D777+SQRT(1-Inputs!$B$38)*_xlfn.NORM.S.INV(RAND())</f>
        <v>-0.85831291117652797</v>
      </c>
      <c r="AL777" s="23">
        <f ca="1">SQRT(Inputs!$B$38)*E777+SQRT(1-Inputs!$B$38)*_xlfn.NORM.S.INV(RAND())</f>
        <v>0.76367556934149095</v>
      </c>
      <c r="AM777" s="23">
        <f ca="1">SQRT(Inputs!$B$38)*F777+SQRT(1-Inputs!$B$38)*_xlfn.NORM.S.INV(RAND())</f>
        <v>1.4789182115874135</v>
      </c>
      <c r="AN777" s="23">
        <f ca="1">SQRT(Inputs!$B$38)*G777+SQRT(1-Inputs!$B$38)*_xlfn.NORM.S.INV(RAND())</f>
        <v>0.65948786685296168</v>
      </c>
      <c r="AO777" s="23">
        <f ca="1">SQRT(Inputs!$B$38)*H777+SQRT(1-Inputs!$B$38)*_xlfn.NORM.S.INV(RAND())</f>
        <v>-0.6424506750546356</v>
      </c>
      <c r="AP777" s="23">
        <f ca="1">SQRT(Inputs!$B$38)*I777+SQRT(1-Inputs!$B$38)*_xlfn.NORM.S.INV(RAND())</f>
        <v>0.15769247056900271</v>
      </c>
      <c r="AQ777" s="23">
        <f ca="1">SQRT(Inputs!$B$38)*J777+SQRT(1-Inputs!$B$38)*_xlfn.NORM.S.INV(RAND())</f>
        <v>0.32946337330116399</v>
      </c>
      <c r="AR777" s="23">
        <f ca="1">SQRT(Inputs!$B$38)*K777+SQRT(1-Inputs!$B$38)*_xlfn.NORM.S.INV(RAND())</f>
        <v>0.35126181034040294</v>
      </c>
      <c r="AS777" s="23">
        <f ca="1">SQRT(Inputs!$B$38)*L777+SQRT(1-Inputs!$B$38)*_xlfn.NORM.S.INV(RAND())</f>
        <v>1.5176072708981458</v>
      </c>
      <c r="AT777" s="23">
        <f ca="1">SQRT(Inputs!$B$38)*M777+SQRT(1-Inputs!$B$38)*_xlfn.NORM.S.INV(RAND())</f>
        <v>-0.48660564032827403</v>
      </c>
      <c r="AU777" s="15">
        <f ca="1">Inputs!$B$6*EXP($B$8-0.5*C$5^2+C$5*N777)</f>
        <v>4661.4665006081104</v>
      </c>
      <c r="AV777" s="15">
        <f t="shared" ca="1" si="401"/>
        <v>5525.5016857323344</v>
      </c>
      <c r="AW777" s="15">
        <f t="shared" ca="1" si="402"/>
        <v>7228.4293698746715</v>
      </c>
      <c r="AX777" s="15">
        <f t="shared" ca="1" si="403"/>
        <v>6886.2708252132206</v>
      </c>
      <c r="AY777" s="15">
        <f t="shared" ca="1" si="404"/>
        <v>7914.821605659421</v>
      </c>
      <c r="AZ777" s="15">
        <f t="shared" ca="1" si="405"/>
        <v>12219.285400689627</v>
      </c>
      <c r="BA777" s="15">
        <f t="shared" ca="1" si="406"/>
        <v>13566.218488404276</v>
      </c>
      <c r="BB777" s="15">
        <f t="shared" ca="1" si="407"/>
        <v>17410.829384322671</v>
      </c>
      <c r="BC777" s="15">
        <f t="shared" ca="1" si="408"/>
        <v>19766.442260456352</v>
      </c>
      <c r="BD777" s="15">
        <f t="shared" ca="1" si="409"/>
        <v>21776.581116456891</v>
      </c>
      <c r="BE777" s="15">
        <f t="shared" ca="1" si="410"/>
        <v>27072.751937222656</v>
      </c>
      <c r="BF777" s="15">
        <f ca="1">Inputs!$B$13*EXP($B$9-0.5*C$6^2+C$6*Y777)</f>
        <v>16690.496310859235</v>
      </c>
      <c r="BG777" s="15">
        <f t="shared" ca="1" si="411"/>
        <v>21759.079704708296</v>
      </c>
      <c r="BH777" s="15">
        <f t="shared" ca="1" si="412"/>
        <v>24665.831566672747</v>
      </c>
      <c r="BI777" s="15">
        <f t="shared" ca="1" si="413"/>
        <v>34069.927004583915</v>
      </c>
      <c r="BJ777" s="15">
        <f t="shared" ca="1" si="414"/>
        <v>38638.679761798448</v>
      </c>
      <c r="BK777" s="15">
        <f t="shared" ca="1" si="415"/>
        <v>40074.760028576027</v>
      </c>
      <c r="BL777" s="15">
        <f t="shared" ca="1" si="416"/>
        <v>41258.797728297017</v>
      </c>
      <c r="BM777" s="15">
        <f t="shared" ca="1" si="417"/>
        <v>44540.405815287799</v>
      </c>
      <c r="BN777" s="15">
        <f t="shared" ca="1" si="418"/>
        <v>56223.116043613394</v>
      </c>
      <c r="BO777" s="15">
        <f t="shared" ca="1" si="419"/>
        <v>75093.237492384287</v>
      </c>
      <c r="BP777" s="15">
        <f t="shared" ca="1" si="420"/>
        <v>103752.98853286804</v>
      </c>
      <c r="BQ777" s="15">
        <f ca="1">Inputs!$B$20*EXP($B$10-0.5*C$7^2+C$7*AJ777)</f>
        <v>5319.1857813484967</v>
      </c>
      <c r="BR777" s="15">
        <f t="shared" ca="1" si="421"/>
        <v>5495.4404390837935</v>
      </c>
      <c r="BS777" s="15">
        <f t="shared" ca="1" si="422"/>
        <v>9370.9631081008683</v>
      </c>
      <c r="BT777" s="15">
        <f t="shared" ca="1" si="423"/>
        <v>19044.622040047892</v>
      </c>
      <c r="BU777" s="15">
        <f t="shared" ca="1" si="424"/>
        <v>30960.007310710691</v>
      </c>
      <c r="BV777" s="15">
        <f t="shared" ca="1" si="425"/>
        <v>37269.802294870606</v>
      </c>
      <c r="BW777" s="15">
        <f t="shared" ca="1" si="426"/>
        <v>53772.987515672423</v>
      </c>
      <c r="BX777" s="15">
        <f t="shared" ca="1" si="427"/>
        <v>80345.432486135367</v>
      </c>
      <c r="BY777" s="15">
        <f t="shared" ca="1" si="428"/>
        <v>120403.40212475149</v>
      </c>
      <c r="BZ777" s="15">
        <f t="shared" ca="1" si="429"/>
        <v>223307.09817800758</v>
      </c>
      <c r="CA777" s="15">
        <f t="shared" ca="1" si="430"/>
        <v>287694.45722067764</v>
      </c>
      <c r="CB777" s="15">
        <f ca="1">(AU777*DCF!C$10-DCF!C$5*MAX(AU777*DCF!C$10,0)-MAX(AU777-Inputs!$B$6,0)/Inputs!$B$10)*DCF!C$6</f>
        <v>1045.2188681173595</v>
      </c>
      <c r="CC777" s="15">
        <f ca="1">(AV777*DCF!D$10-DCF!D$5*MAX(AV777*DCF!D$10,0)-MAX(AV777-AU777,0)/Inputs!$B$10)*DCF!D$6</f>
        <v>1136.1312353667913</v>
      </c>
      <c r="CD777" s="15">
        <f ca="1">(AW777*DCF!E$10-DCF!E$5*MAX(AW777*DCF!E$10,0)-MAX(AW777-AV777,0)/Inputs!$B$10)*DCF!E$6</f>
        <v>1285.3594390321443</v>
      </c>
      <c r="CE777" s="15">
        <f ca="1">(AX777*DCF!F$10-DCF!F$5*MAX(AX777*DCF!F$10,0)-MAX(AX777-AW777,0)/Inputs!$B$10)*DCF!F$6</f>
        <v>1503.2619466097124</v>
      </c>
      <c r="CF777" s="15">
        <f ca="1">(AY777*DCF!G$10-DCF!G$5*MAX(AY777*DCF!G$10,0)-MAX(AY777-AX777,0)/Inputs!$B$10)*DCF!G$6</f>
        <v>1433.0634096200304</v>
      </c>
      <c r="CG777" s="15">
        <f ca="1">(AZ777*DCF!H$10-DCF!H$5*MAX(AZ777*DCF!H$10,0)-MAX(AZ777-AY777,0)/Inputs!$B$10)*DCF!H$6</f>
        <v>1608.0483106918418</v>
      </c>
      <c r="CH777" s="15">
        <f ca="1">(BA777*DCF!I$10-DCF!I$5*MAX(BA777*DCF!I$10,0)-MAX(BA777-AZ777,0)/Inputs!$B$10)*DCF!I$6</f>
        <v>2257.1090020163551</v>
      </c>
      <c r="CI777" s="15">
        <f ca="1">(BB777*DCF!J$10-DCF!J$5*MAX(BB777*DCF!J$10,0)-MAX(BB777-BA777,0)/Inputs!$B$10)*DCF!J$6</f>
        <v>2405.1512939469858</v>
      </c>
      <c r="CJ777" s="15">
        <f ca="1">(BC777*DCF!K$10-DCF!K$5*MAX(BC777*DCF!K$10,0)-MAX(BC777-BB777,0)/Inputs!$B$10)*DCF!K$6</f>
        <v>2852.3298094030524</v>
      </c>
      <c r="CK777" s="15">
        <f ca="1">(BD777*DCF!L$10-DCF!L$5*MAX(BD777*DCF!L$10,0)-MAX(BD777-BC777,0)/Inputs!$B$10)*DCF!L$6</f>
        <v>3024.3790340511432</v>
      </c>
      <c r="CL777" s="15">
        <f ca="1">(BE777*DCF!M$10-DCF!M$5*MAX(BE777*DCF!M$10,0)-MAX(BE777-BD777,0)/Inputs!$B$10)*DCF!M$6</f>
        <v>3187.63126494176</v>
      </c>
      <c r="CM777" s="15">
        <f ca="1">(BF777*DCF!C$28-DCF!C$5*MAX(BF777*DCF!C$28,0)-MAX(BF777-Inputs!$B$13,0)/Inputs!$B$17)*DCF!C$6</f>
        <v>3869.0040778203647</v>
      </c>
      <c r="CN777" s="15">
        <f ca="1">(BG777*DCF!D$28-DCF!D$5*MAX(BG777*DCF!D$28,0)-MAX(BG777-BF777,0)/Inputs!$B$17)*DCF!D$6</f>
        <v>5327.189589778226</v>
      </c>
      <c r="CO777" s="15">
        <f ca="1">(BH777*DCF!E$28-DCF!E$5*MAX(BH777*DCF!E$28,0)-MAX(BH777-BG777,0)/Inputs!$B$17)*DCF!E$6</f>
        <v>6412.9219292298094</v>
      </c>
      <c r="CP777" s="15">
        <f ca="1">(BI777*DCF!F$28-DCF!F$5*MAX(BI777*DCF!F$28,0)-MAX(BI777-BH777,0)/Inputs!$B$17)*DCF!F$6</f>
        <v>7536.9235329436024</v>
      </c>
      <c r="CQ777" s="15">
        <f ca="1">(BJ777*DCF!G$28-DCF!G$5*MAX(BJ777*DCF!G$28,0)-MAX(BJ777-BI777,0)/Inputs!$B$17)*DCF!G$6</f>
        <v>9256.6795350200209</v>
      </c>
      <c r="CR777" s="15">
        <f ca="1">(BK777*DCF!H$28-DCF!H$5*MAX(BK777*DCF!H$28,0)-MAX(BK777-BJ777,0)/Inputs!$B$17)*DCF!H$6</f>
        <v>9687.8037170556981</v>
      </c>
      <c r="CS777" s="15">
        <f ca="1">(BL777*DCF!I$28-DCF!I$5*MAX(BL777*DCF!I$28,0)-MAX(BL777-BK777,0)/Inputs!$B$17)*DCF!I$6</f>
        <v>9532.1858835960211</v>
      </c>
      <c r="CT777" s="15">
        <f ca="1">(BM777*DCF!J$28-DCF!J$5*MAX(BM777*DCF!J$28,0)-MAX(BM777-BL777,0)/Inputs!$B$17)*DCF!J$6</f>
        <v>9501.0936565243192</v>
      </c>
      <c r="CU777" s="15">
        <f ca="1">(BN777*DCF!K$28-DCF!K$5*MAX(BN777*DCF!K$28,0)-MAX(BN777-BM777,0)/Inputs!$B$17)*DCF!K$6</f>
        <v>10442.4030253774</v>
      </c>
      <c r="CV777" s="15">
        <f ca="1">(BO777*DCF!L$28-DCF!L$5*MAX(BO777*DCF!L$28,0)-MAX(BO777-BN777,0)/Inputs!$B$17)*DCF!L$6</f>
        <v>12847.491369707808</v>
      </c>
      <c r="CW777" s="15">
        <f ca="1">(BP777*DCF!M$28-DCF!M$5*MAX(BP777*DCF!M$28,0)-MAX(BP777-BO777,0)/Inputs!$B$17)*DCF!M$6</f>
        <v>16525.43553479961</v>
      </c>
      <c r="CX777" s="15">
        <f ca="1">(BQ777*DCF!C$46-DCF!C$5*MAX(BQ777*DCF!C$46,0)-MAX(BQ777-Inputs!$B$20,0)/Inputs!$B$24)*DCF!C$6</f>
        <v>-2206.8261764539238</v>
      </c>
      <c r="CY777" s="15">
        <f ca="1">(BR777*DCF!D$46-DCF!D$5*MAX(BR777*DCF!D$46,0)-MAX(BR777-BQ777,0)/Inputs!$B$24)*DCF!D$6</f>
        <v>-1013.14992703308</v>
      </c>
      <c r="CZ777" s="15">
        <f ca="1">(BS777*DCF!E$46-DCF!E$5*MAX(BS777*DCF!E$46,0)-MAX(BS777-BR777,0)/Inputs!$B$24)*DCF!E$6</f>
        <v>-2635.7570482788069</v>
      </c>
      <c r="DA777" s="15">
        <f ca="1">(BT777*DCF!F$46-DCF!F$5*MAX(BT777*DCF!F$46,0)-MAX(BT777-BS777,0)/Inputs!$B$24)*DCF!F$6</f>
        <v>-4909.4348110506235</v>
      </c>
      <c r="DB777" s="15">
        <f ca="1">(BU777*DCF!G$46-DCF!G$5*MAX(BU777*DCF!G$46,0)-MAX(BU777-BT777,0)/Inputs!$B$24)*DCF!G$6</f>
        <v>-5049.5336622102077</v>
      </c>
      <c r="DC777" s="15">
        <f ca="1">(BV777*DCF!H$46-DCF!H$5*MAX(BV777*DCF!H$46,0)-MAX(BV777-BU777,0)/Inputs!$B$24)*DCF!H$6</f>
        <v>-1960.7301305723972</v>
      </c>
      <c r="DD777" s="15">
        <f ca="1">(BW777*DCF!I$46-DCF!I$5*MAX(BW777*DCF!I$46,0)-MAX(BW777-BV777,0)/Inputs!$B$24)*DCF!I$6</f>
        <v>-3495.518054604699</v>
      </c>
      <c r="DE777" s="15">
        <f ca="1">(BX777*DCF!J$46-DCF!J$5*MAX(BX777*DCF!J$46,0)-MAX(BX777-BW777,0)/Inputs!$B$24)*DCF!J$6</f>
        <v>-3676.3096280823006</v>
      </c>
      <c r="DF777" s="15">
        <f ca="1">(BY777*DCF!K$46-DCF!K$5*MAX(BY777*DCF!K$46,0)-MAX(BY777-BX777,0)/Inputs!$B$24)*DCF!K$6</f>
        <v>-2935.2917254080094</v>
      </c>
      <c r="DG777" s="15">
        <f ca="1">(BZ777*DCF!L$46-DCF!L$5*MAX(BZ777*DCF!L$46,0)-MAX(BZ777-BY777,0)/Inputs!$B$24)*DCF!L$6</f>
        <v>-7851.2610617209502</v>
      </c>
      <c r="DH777" s="15">
        <f ca="1">(CA777*DCF!M$46-DCF!M$5*MAX(CA777*DCF!M$46,0)-MAX(CA777-BZ777,0)/Inputs!$B$24)*DCF!M$6</f>
        <v>9093.5395744176167</v>
      </c>
      <c r="DI777" s="15">
        <f ca="1">SUM(CB777:CL777)+BE777*DCF!M$10*(1+Inputs!$B$30)*(1-Inputs!$B$33)*(1-Inputs!$B$30/Inputs!$B$31)/(Inputs!$B$29-Inputs!$B$30)*DCF!M$6</f>
        <v>97081.510255170288</v>
      </c>
      <c r="DJ777" s="15">
        <f ca="1">SUM(CM777:CW777)+BP777*DCF!M$28*(1+Inputs!$B$30)*(1-Inputs!$B$33)*(1-Inputs!$B$30/Inputs!$B$31)/(Inputs!$B$29-Inputs!$B$30)*DCF!M$6</f>
        <v>485933.71728946606</v>
      </c>
      <c r="DK777" s="15">
        <f ca="1">SUM(CX777:DH777)+CA777*DCF!M$46*(1+Inputs!$B$30)*(1-Inputs!$B$33)*(1-Inputs!$B$30/Inputs!$B$31)/(Inputs!$B$29-Inputs!$B$30)*DCF!M$6</f>
        <v>418169.43779927841</v>
      </c>
      <c r="DM777" s="15">
        <f ca="1">DI777+DJ777+DK777+Inputs!$B$34+Inputs!$B$36-Inputs!$B$35</f>
        <v>1078035.6653439146</v>
      </c>
    </row>
    <row r="778" spans="1:117" x14ac:dyDescent="0.75">
      <c r="A778" s="11">
        <v>765</v>
      </c>
      <c r="C778" s="23">
        <f t="shared" ca="1" si="436"/>
        <v>-0.20617109490739882</v>
      </c>
      <c r="D778" s="23">
        <f t="shared" ca="1" si="436"/>
        <v>0.32138394846224599</v>
      </c>
      <c r="E778" s="23">
        <f t="shared" ca="1" si="436"/>
        <v>0.12422052976942885</v>
      </c>
      <c r="F778" s="23">
        <f t="shared" ca="1" si="436"/>
        <v>-0.56598976084081409</v>
      </c>
      <c r="G778" s="23">
        <f t="shared" ca="1" si="436"/>
        <v>-1.0618059595065652</v>
      </c>
      <c r="H778" s="23">
        <f t="shared" ca="1" si="436"/>
        <v>-1.5659515424732313</v>
      </c>
      <c r="I778" s="23">
        <f t="shared" ca="1" si="436"/>
        <v>-1.0373514071007757</v>
      </c>
      <c r="J778" s="23">
        <f t="shared" ca="1" si="436"/>
        <v>-0.26090511907965319</v>
      </c>
      <c r="K778" s="23">
        <f t="shared" ca="1" si="436"/>
        <v>-0.8028344867245002</v>
      </c>
      <c r="L778" s="23">
        <f t="shared" ca="1" si="436"/>
        <v>0.41925407249720126</v>
      </c>
      <c r="M778" s="23">
        <f t="shared" ca="1" si="436"/>
        <v>0.28615550959093533</v>
      </c>
      <c r="N778" s="23">
        <f ca="1">SQRT(Inputs!$B$38)*C778+SQRT(1-Inputs!$B$38)*_xlfn.NORM.S.INV(RAND())</f>
        <v>-0.37412918673485224</v>
      </c>
      <c r="O778" s="23">
        <f ca="1">SQRT(Inputs!$B$38)*D778+SQRT(1-Inputs!$B$38)*_xlfn.NORM.S.INV(RAND())</f>
        <v>-0.81318076950996698</v>
      </c>
      <c r="P778" s="23">
        <f ca="1">SQRT(Inputs!$B$38)*E778+SQRT(1-Inputs!$B$38)*_xlfn.NORM.S.INV(RAND())</f>
        <v>4.6895005024024952E-2</v>
      </c>
      <c r="Q778" s="23">
        <f ca="1">SQRT(Inputs!$B$38)*F778+SQRT(1-Inputs!$B$38)*_xlfn.NORM.S.INV(RAND())</f>
        <v>-0.85413503551657599</v>
      </c>
      <c r="R778" s="23">
        <f ca="1">SQRT(Inputs!$B$38)*G778+SQRT(1-Inputs!$B$38)*_xlfn.NORM.S.INV(RAND())</f>
        <v>-0.9480839921262838</v>
      </c>
      <c r="S778" s="23">
        <f ca="1">SQRT(Inputs!$B$38)*H778+SQRT(1-Inputs!$B$38)*_xlfn.NORM.S.INV(RAND())</f>
        <v>-1.492347838495911E-2</v>
      </c>
      <c r="T778" s="23">
        <f ca="1">SQRT(Inputs!$B$38)*I778+SQRT(1-Inputs!$B$38)*_xlfn.NORM.S.INV(RAND())</f>
        <v>0.5488858424132117</v>
      </c>
      <c r="U778" s="23">
        <f ca="1">SQRT(Inputs!$B$38)*J778+SQRT(1-Inputs!$B$38)*_xlfn.NORM.S.INV(RAND())</f>
        <v>-1.3284261000250273</v>
      </c>
      <c r="V778" s="23">
        <f ca="1">SQRT(Inputs!$B$38)*K778+SQRT(1-Inputs!$B$38)*_xlfn.NORM.S.INV(RAND())</f>
        <v>-1.3016759520171011</v>
      </c>
      <c r="W778" s="23">
        <f ca="1">SQRT(Inputs!$B$38)*L778+SQRT(1-Inputs!$B$38)*_xlfn.NORM.S.INV(RAND())</f>
        <v>-0.76889299024536906</v>
      </c>
      <c r="X778" s="23">
        <f ca="1">SQRT(Inputs!$B$38)*M778+SQRT(1-Inputs!$B$38)*_xlfn.NORM.S.INV(RAND())</f>
        <v>0.83669491039528077</v>
      </c>
      <c r="Y778" s="23">
        <f ca="1">SQRT(Inputs!$B$38)*C778+SQRT(1-Inputs!$B$38)*_xlfn.NORM.S.INV(RAND())</f>
        <v>-0.62539765551339777</v>
      </c>
      <c r="Z778" s="23">
        <f ca="1">SQRT(Inputs!$B$38)*D778+SQRT(1-Inputs!$B$38)*_xlfn.NORM.S.INV(RAND())</f>
        <v>-3.8410653539994677E-2</v>
      </c>
      <c r="AA778" s="23">
        <f ca="1">SQRT(Inputs!$B$38)*E778+SQRT(1-Inputs!$B$38)*_xlfn.NORM.S.INV(RAND())</f>
        <v>0.88234001456279798</v>
      </c>
      <c r="AB778" s="23">
        <f ca="1">SQRT(Inputs!$B$38)*F778+SQRT(1-Inputs!$B$38)*_xlfn.NORM.S.INV(RAND())</f>
        <v>-1.7678016938005816</v>
      </c>
      <c r="AC778" s="23">
        <f ca="1">SQRT(Inputs!$B$38)*G778+SQRT(1-Inputs!$B$38)*_xlfn.NORM.S.INV(RAND())</f>
        <v>0.23177078942395624</v>
      </c>
      <c r="AD778" s="23">
        <f ca="1">SQRT(Inputs!$B$38)*H778+SQRT(1-Inputs!$B$38)*_xlfn.NORM.S.INV(RAND())</f>
        <v>0.36354902890936214</v>
      </c>
      <c r="AE778" s="23">
        <f ca="1">SQRT(Inputs!$B$38)*I778+SQRT(1-Inputs!$B$38)*_xlfn.NORM.S.INV(RAND())</f>
        <v>-1.1993193005657024</v>
      </c>
      <c r="AF778" s="23">
        <f ca="1">SQRT(Inputs!$B$38)*J778+SQRT(1-Inputs!$B$38)*_xlfn.NORM.S.INV(RAND())</f>
        <v>6.5863574682358372E-2</v>
      </c>
      <c r="AG778" s="23">
        <f ca="1">SQRT(Inputs!$B$38)*K778+SQRT(1-Inputs!$B$38)*_xlfn.NORM.S.INV(RAND())</f>
        <v>-1.3553441570499554</v>
      </c>
      <c r="AH778" s="23">
        <f ca="1">SQRT(Inputs!$B$38)*L778+SQRT(1-Inputs!$B$38)*_xlfn.NORM.S.INV(RAND())</f>
        <v>0.240587999179079</v>
      </c>
      <c r="AI778" s="23">
        <f ca="1">SQRT(Inputs!$B$38)*M778+SQRT(1-Inputs!$B$38)*_xlfn.NORM.S.INV(RAND())</f>
        <v>0.98868848877083138</v>
      </c>
      <c r="AJ778" s="23">
        <f ca="1">SQRT(Inputs!$B$38)*C778+SQRT(1-Inputs!$B$38)*_xlfn.NORM.S.INV(RAND())</f>
        <v>0.6655436355470854</v>
      </c>
      <c r="AK778" s="23">
        <f ca="1">SQRT(Inputs!$B$38)*D778+SQRT(1-Inputs!$B$38)*_xlfn.NORM.S.INV(RAND())</f>
        <v>0.10341173039343622</v>
      </c>
      <c r="AL778" s="23">
        <f ca="1">SQRT(Inputs!$B$38)*E778+SQRT(1-Inputs!$B$38)*_xlfn.NORM.S.INV(RAND())</f>
        <v>-5.0255794279980295E-2</v>
      </c>
      <c r="AM778" s="23">
        <f ca="1">SQRT(Inputs!$B$38)*F778+SQRT(1-Inputs!$B$38)*_xlfn.NORM.S.INV(RAND())</f>
        <v>0.59681868656704551</v>
      </c>
      <c r="AN778" s="23">
        <f ca="1">SQRT(Inputs!$B$38)*G778+SQRT(1-Inputs!$B$38)*_xlfn.NORM.S.INV(RAND())</f>
        <v>-2.1390331844482859</v>
      </c>
      <c r="AO778" s="23">
        <f ca="1">SQRT(Inputs!$B$38)*H778+SQRT(1-Inputs!$B$38)*_xlfn.NORM.S.INV(RAND())</f>
        <v>-2.3318708983758878</v>
      </c>
      <c r="AP778" s="23">
        <f ca="1">SQRT(Inputs!$B$38)*I778+SQRT(1-Inputs!$B$38)*_xlfn.NORM.S.INV(RAND())</f>
        <v>1.3643868153150631</v>
      </c>
      <c r="AQ778" s="23">
        <f ca="1">SQRT(Inputs!$B$38)*J778+SQRT(1-Inputs!$B$38)*_xlfn.NORM.S.INV(RAND())</f>
        <v>-0.2071119992986562</v>
      </c>
      <c r="AR778" s="23">
        <f ca="1">SQRT(Inputs!$B$38)*K778+SQRT(1-Inputs!$B$38)*_xlfn.NORM.S.INV(RAND())</f>
        <v>-0.13875329966730432</v>
      </c>
      <c r="AS778" s="23">
        <f ca="1">SQRT(Inputs!$B$38)*L778+SQRT(1-Inputs!$B$38)*_xlfn.NORM.S.INV(RAND())</f>
        <v>-0.81900814580983483</v>
      </c>
      <c r="AT778" s="23">
        <f ca="1">SQRT(Inputs!$B$38)*M778+SQRT(1-Inputs!$B$38)*_xlfn.NORM.S.INV(RAND())</f>
        <v>-0.85792033462291584</v>
      </c>
      <c r="AU778" s="15">
        <f ca="1">Inputs!$B$6*EXP($B$8-0.5*C$5^2+C$5*N778)</f>
        <v>4670.6380753599105</v>
      </c>
      <c r="AV778" s="15">
        <f t="shared" ca="1" si="401"/>
        <v>5044.5829199065211</v>
      </c>
      <c r="AW778" s="15">
        <f t="shared" ca="1" si="402"/>
        <v>6190.0047507197942</v>
      </c>
      <c r="AX778" s="15">
        <f t="shared" ca="1" si="403"/>
        <v>6792.4674008971042</v>
      </c>
      <c r="AY778" s="15">
        <f t="shared" ca="1" si="404"/>
        <v>7431.0105422292227</v>
      </c>
      <c r="AZ778" s="15">
        <f t="shared" ca="1" si="405"/>
        <v>9073.4034532608257</v>
      </c>
      <c r="BA778" s="15">
        <f t="shared" ca="1" si="406"/>
        <v>11760.058574949269</v>
      </c>
      <c r="BB778" s="15">
        <f t="shared" ca="1" si="407"/>
        <v>12603.662909578963</v>
      </c>
      <c r="BC778" s="15">
        <f t="shared" ca="1" si="408"/>
        <v>13613.608551539101</v>
      </c>
      <c r="BD778" s="15">
        <f t="shared" ca="1" si="409"/>
        <v>15520.635693676799</v>
      </c>
      <c r="BE778" s="15">
        <f t="shared" ca="1" si="410"/>
        <v>20524.538808804169</v>
      </c>
      <c r="BF778" s="15">
        <f ca="1">Inputs!$B$13*EXP($B$9-0.5*C$6^2+C$6*Y778)</f>
        <v>12218.244816810939</v>
      </c>
      <c r="BG778" s="15">
        <f t="shared" ca="1" si="411"/>
        <v>14787.958237118504</v>
      </c>
      <c r="BH778" s="15">
        <f t="shared" ca="1" si="412"/>
        <v>20915.576494961675</v>
      </c>
      <c r="BI778" s="15">
        <f t="shared" ca="1" si="413"/>
        <v>19504.439915087325</v>
      </c>
      <c r="BJ778" s="15">
        <f t="shared" ca="1" si="414"/>
        <v>24723.508594619543</v>
      </c>
      <c r="BK778" s="15">
        <f t="shared" ca="1" si="415"/>
        <v>31883.049162813179</v>
      </c>
      <c r="BL778" s="15">
        <f t="shared" ca="1" si="416"/>
        <v>33526.910678981476</v>
      </c>
      <c r="BM778" s="15">
        <f t="shared" ca="1" si="417"/>
        <v>41550.390454561333</v>
      </c>
      <c r="BN778" s="15">
        <f t="shared" ca="1" si="418"/>
        <v>43440.858188827711</v>
      </c>
      <c r="BO778" s="15">
        <f t="shared" ca="1" si="419"/>
        <v>54965.36239485952</v>
      </c>
      <c r="BP778" s="15">
        <f t="shared" ca="1" si="420"/>
        <v>75670.824369462265</v>
      </c>
      <c r="BQ778" s="15">
        <f ca="1">Inputs!$B$20*EXP($B$10-0.5*C$7^2+C$7*AJ778)</f>
        <v>5431.5807866652285</v>
      </c>
      <c r="BR778" s="15">
        <f t="shared" ca="1" si="421"/>
        <v>7616.0147147479838</v>
      </c>
      <c r="BS778" s="15">
        <f t="shared" ca="1" si="422"/>
        <v>10279.862805489232</v>
      </c>
      <c r="BT778" s="15">
        <f t="shared" ca="1" si="423"/>
        <v>16575.946619911469</v>
      </c>
      <c r="BU778" s="15">
        <f t="shared" ca="1" si="424"/>
        <v>13690.558418080938</v>
      </c>
      <c r="BV778" s="15">
        <f t="shared" ca="1" si="425"/>
        <v>11263.52491177617</v>
      </c>
      <c r="BW778" s="15">
        <f t="shared" ca="1" si="426"/>
        <v>20979.660161042775</v>
      </c>
      <c r="BX778" s="15">
        <f t="shared" ca="1" si="427"/>
        <v>28150.015886052803</v>
      </c>
      <c r="BY778" s="15">
        <f t="shared" ca="1" si="428"/>
        <v>38409.639555400187</v>
      </c>
      <c r="BZ778" s="15">
        <f t="shared" ca="1" si="429"/>
        <v>46361.050369056939</v>
      </c>
      <c r="CA778" s="15">
        <f t="shared" ca="1" si="430"/>
        <v>55914.728183182415</v>
      </c>
      <c r="CB778" s="15">
        <f ca="1">(AU778*DCF!C$10-DCF!C$5*MAX(AU778*DCF!C$10,0)-MAX(AU778-Inputs!$B$6,0)/Inputs!$B$10)*DCF!C$6</f>
        <v>1045.1534731546303</v>
      </c>
      <c r="CC778" s="15">
        <f ca="1">(AV778*DCF!D$10-DCF!D$5*MAX(AV778*DCF!D$10,0)-MAX(AV778-AU778,0)/Inputs!$B$10)*DCF!D$6</f>
        <v>1138.4062472888907</v>
      </c>
      <c r="CD778" s="15">
        <f ca="1">(AW778*DCF!E$10-DCF!E$5*MAX(AW778*DCF!E$10,0)-MAX(AW778-AV778,0)/Inputs!$B$10)*DCF!E$6</f>
        <v>1171.1771302202239</v>
      </c>
      <c r="CE778" s="15">
        <f ca="1">(AX778*DCF!F$10-DCF!F$5*MAX(AX778*DCF!F$10,0)-MAX(AX778-AW778,0)/Inputs!$B$10)*DCF!F$6</f>
        <v>1357.4272678734428</v>
      </c>
      <c r="CF778" s="15">
        <f ca="1">(AY778*DCF!G$10-DCF!G$5*MAX(AY778*DCF!G$10,0)-MAX(AY778-AX778,0)/Inputs!$B$10)*DCF!G$6</f>
        <v>1408.3452595240226</v>
      </c>
      <c r="CG778" s="15">
        <f ca="1">(AZ778*DCF!H$10-DCF!H$5*MAX(AZ778*DCF!H$10,0)-MAX(AZ778-AY778,0)/Inputs!$B$10)*DCF!H$6</f>
        <v>1469.9714834991714</v>
      </c>
      <c r="CH778" s="15">
        <f ca="1">(BA778*DCF!I$10-DCF!I$5*MAX(BA778*DCF!I$10,0)-MAX(BA778-AZ778,0)/Inputs!$B$10)*DCF!I$6</f>
        <v>1707.4281215556437</v>
      </c>
      <c r="CI778" s="15">
        <f ca="1">(BB778*DCF!J$10-DCF!J$5*MAX(BB778*DCF!J$10,0)-MAX(BB778-BA778,0)/Inputs!$B$10)*DCF!J$6</f>
        <v>2034.9834644402076</v>
      </c>
      <c r="CJ778" s="15">
        <f ca="1">(BC778*DCF!K$10-DCF!K$5*MAX(BC778*DCF!K$10,0)-MAX(BC778-BB778,0)/Inputs!$B$10)*DCF!K$6</f>
        <v>2050.195325310448</v>
      </c>
      <c r="CK778" s="15">
        <f ca="1">(BD778*DCF!L$10-DCF!L$5*MAX(BD778*DCF!L$10,0)-MAX(BD778-BC778,0)/Inputs!$B$10)*DCF!L$6</f>
        <v>2094.1975155683831</v>
      </c>
      <c r="CL778" s="15">
        <f ca="1">(BE778*DCF!M$10-DCF!M$5*MAX(BE778*DCF!M$10,0)-MAX(BE778-BD778,0)/Inputs!$B$10)*DCF!M$6</f>
        <v>2298.5081979203719</v>
      </c>
      <c r="CM778" s="15">
        <f ca="1">(BF778*DCF!C$28-DCF!C$5*MAX(BF778*DCF!C$28,0)-MAX(BF778-Inputs!$B$13,0)/Inputs!$B$17)*DCF!C$6</f>
        <v>3536.9547904757228</v>
      </c>
      <c r="CN778" s="15">
        <f ca="1">(BG778*DCF!D$28-DCF!D$5*MAX(BG778*DCF!D$28,0)-MAX(BG778-BF778,0)/Inputs!$B$17)*DCF!D$6</f>
        <v>3807.157074552445</v>
      </c>
      <c r="CO778" s="15">
        <f ca="1">(BH778*DCF!E$28-DCF!E$5*MAX(BH778*DCF!E$28,0)-MAX(BH778-BG778,0)/Inputs!$B$17)*DCF!E$6</f>
        <v>4715.9944821134131</v>
      </c>
      <c r="CP778" s="15">
        <f ca="1">(BI778*DCF!F$28-DCF!F$5*MAX(BI778*DCF!F$28,0)-MAX(BI778-BH778,0)/Inputs!$B$17)*DCF!F$6</f>
        <v>5294.9416731766796</v>
      </c>
      <c r="CQ778" s="15">
        <f ca="1">(BJ778*DCF!G$28-DCF!G$5*MAX(BJ778*DCF!G$28,0)-MAX(BJ778-BI778,0)/Inputs!$B$17)*DCF!G$6</f>
        <v>5536.9060877990769</v>
      </c>
      <c r="CR778" s="15">
        <f ca="1">(BK778*DCF!H$28-DCF!H$5*MAX(BK778*DCF!H$28,0)-MAX(BK778-BJ778,0)/Inputs!$B$17)*DCF!H$6</f>
        <v>6772.6381328122079</v>
      </c>
      <c r="CS778" s="15">
        <f ca="1">(BL778*DCF!I$28-DCF!I$5*MAX(BL778*DCF!I$28,0)-MAX(BL778-BK778,0)/Inputs!$B$17)*DCF!I$6</f>
        <v>7648.0103468673587</v>
      </c>
      <c r="CT778" s="15">
        <f ca="1">(BM778*DCF!J$28-DCF!J$5*MAX(BM778*DCF!J$28,0)-MAX(BM778-BL778,0)/Inputs!$B$17)*DCF!J$6</f>
        <v>8205.3385604029554</v>
      </c>
      <c r="CU778" s="15">
        <f ca="1">(BN778*DCF!K$28-DCF!K$5*MAX(BN778*DCF!K$28,0)-MAX(BN778-BM778,0)/Inputs!$B$17)*DCF!K$6</f>
        <v>8942.4237599714106</v>
      </c>
      <c r="CV778" s="15">
        <f ca="1">(BO778*DCF!L$28-DCF!L$5*MAX(BO778*DCF!L$28,0)-MAX(BO778-BN778,0)/Inputs!$B$17)*DCF!L$6</f>
        <v>9662.726645924562</v>
      </c>
      <c r="CW778" s="15">
        <f ca="1">(BP778*DCF!M$28-DCF!M$5*MAX(BP778*DCF!M$28,0)-MAX(BP778-BO778,0)/Inputs!$B$17)*DCF!M$6</f>
        <v>12073.206812789469</v>
      </c>
      <c r="CX778" s="15">
        <f ca="1">(BQ778*DCF!C$46-DCF!C$5*MAX(BQ778*DCF!C$46,0)-MAX(BQ778-Inputs!$B$20,0)/Inputs!$B$24)*DCF!C$6</f>
        <v>-2284.698004617941</v>
      </c>
      <c r="CY778" s="15">
        <f ca="1">(BR778*DCF!D$46-DCF!D$5*MAX(BR778*DCF!D$46,0)-MAX(BR778-BQ778,0)/Inputs!$B$24)*DCF!D$6</f>
        <v>-2231.9559287134498</v>
      </c>
      <c r="CZ778" s="15">
        <f ca="1">(BS778*DCF!E$46-DCF!E$5*MAX(BS778*DCF!E$46,0)-MAX(BS778-BR778,0)/Inputs!$B$24)*DCF!E$6</f>
        <v>-2265.6272581252902</v>
      </c>
      <c r="DA778" s="15">
        <f ca="1">(BT778*DCF!F$46-DCF!F$5*MAX(BT778*DCF!F$46,0)-MAX(BT778-BS778,0)/Inputs!$B$24)*DCF!F$6</f>
        <v>-3499.768385214436</v>
      </c>
      <c r="DB778" s="15">
        <f ca="1">(BU778*DCF!G$46-DCF!G$5*MAX(BU778*DCF!G$46,0)-MAX(BU778-BT778,0)/Inputs!$B$24)*DCF!G$6</f>
        <v>-460.52333594359737</v>
      </c>
      <c r="DC778" s="15">
        <f ca="1">(BV778*DCF!H$46-DCF!H$5*MAX(BV778*DCF!H$46,0)-MAX(BV778-BU778,0)/Inputs!$B$24)*DCF!H$6</f>
        <v>0</v>
      </c>
      <c r="DD778" s="15">
        <f ca="1">(BW778*DCF!I$46-DCF!I$5*MAX(BW778*DCF!I$46,0)-MAX(BW778-BV778,0)/Inputs!$B$24)*DCF!I$6</f>
        <v>-2304.5931735335935</v>
      </c>
      <c r="DE778" s="15">
        <f ca="1">(BX778*DCF!J$46-DCF!J$5*MAX(BX778*DCF!J$46,0)-MAX(BX778-BW778,0)/Inputs!$B$24)*DCF!J$6</f>
        <v>-720.64589180554026</v>
      </c>
      <c r="DF778" s="15">
        <f ca="1">(BY778*DCF!K$46-DCF!K$5*MAX(BY778*DCF!K$46,0)-MAX(BY778-BX778,0)/Inputs!$B$24)*DCF!K$6</f>
        <v>-319.24783316499503</v>
      </c>
      <c r="DG778" s="15">
        <f ca="1">(BZ778*DCF!L$46-DCF!L$5*MAX(BZ778*DCF!L$46,0)-MAX(BZ778-BY778,0)/Inputs!$B$24)*DCF!L$6</f>
        <v>1405.2945465888872</v>
      </c>
      <c r="DH778" s="15">
        <f ca="1">(CA778*DCF!M$46-DCF!M$5*MAX(CA778*DCF!M$46,0)-MAX(CA778-BZ778,0)/Inputs!$B$24)*DCF!M$6</f>
        <v>2386.2396282848044</v>
      </c>
      <c r="DI778" s="15">
        <f ca="1">SUM(CB778:CL778)+BE778*DCF!M$10*(1+Inputs!$B$30)*(1-Inputs!$B$33)*(1-Inputs!$B$30/Inputs!$B$31)/(Inputs!$B$29-Inputs!$B$30)*DCF!M$6</f>
        <v>74895.856400185599</v>
      </c>
      <c r="DJ778" s="15">
        <f ca="1">SUM(CM778:CW778)+BP778*DCF!M$28*(1+Inputs!$B$30)*(1-Inputs!$B$33)*(1-Inputs!$B$30/Inputs!$B$31)/(Inputs!$B$29-Inputs!$B$30)*DCF!M$6</f>
        <v>356986.8381845844</v>
      </c>
      <c r="DK778" s="15">
        <f ca="1">SUM(CX778:DH778)+CA778*DCF!M$46*(1+Inputs!$B$30)*(1-Inputs!$B$33)*(1-Inputs!$B$30/Inputs!$B$31)/(Inputs!$B$29-Inputs!$B$30)*DCF!M$6</f>
        <v>76155.267657938792</v>
      </c>
      <c r="DM778" s="15">
        <f ca="1">DI778+DJ778+DK778+Inputs!$B$34+Inputs!$B$36-Inputs!$B$35</f>
        <v>584888.96224270877</v>
      </c>
    </row>
    <row r="779" spans="1:117" x14ac:dyDescent="0.75">
      <c r="A779" s="11">
        <v>766</v>
      </c>
      <c r="C779" s="23">
        <f t="shared" ca="1" si="436"/>
        <v>-0.23674361960317716</v>
      </c>
      <c r="D779" s="23">
        <f t="shared" ca="1" si="436"/>
        <v>-0.59285621280280076</v>
      </c>
      <c r="E779" s="23">
        <f t="shared" ca="1" si="436"/>
        <v>0.1189849556799064</v>
      </c>
      <c r="F779" s="23">
        <f t="shared" ca="1" si="436"/>
        <v>-1.4334140091240419</v>
      </c>
      <c r="G779" s="23">
        <f t="shared" ca="1" si="436"/>
        <v>0.55118499672305987</v>
      </c>
      <c r="H779" s="23">
        <f t="shared" ca="1" si="436"/>
        <v>0.41714638223276063</v>
      </c>
      <c r="I779" s="23">
        <f t="shared" ca="1" si="436"/>
        <v>0.75245532450864894</v>
      </c>
      <c r="J779" s="23">
        <f t="shared" ca="1" si="436"/>
        <v>-0.47364434751129808</v>
      </c>
      <c r="K779" s="23">
        <f t="shared" ca="1" si="436"/>
        <v>0.27905095066901492</v>
      </c>
      <c r="L779" s="23">
        <f t="shared" ca="1" si="436"/>
        <v>-0.83970940267293537</v>
      </c>
      <c r="M779" s="23">
        <f t="shared" ca="1" si="436"/>
        <v>0.15289978562859161</v>
      </c>
      <c r="N779" s="23">
        <f ca="1">SQRT(Inputs!$B$38)*C779+SQRT(1-Inputs!$B$38)*_xlfn.NORM.S.INV(RAND())</f>
        <v>-0.53367707099844308</v>
      </c>
      <c r="O779" s="23">
        <f ca="1">SQRT(Inputs!$B$38)*D779+SQRT(1-Inputs!$B$38)*_xlfn.NORM.S.INV(RAND())</f>
        <v>0.862637250874001</v>
      </c>
      <c r="P779" s="23">
        <f ca="1">SQRT(Inputs!$B$38)*E779+SQRT(1-Inputs!$B$38)*_xlfn.NORM.S.INV(RAND())</f>
        <v>-6.5116802743428709E-2</v>
      </c>
      <c r="Q779" s="23">
        <f ca="1">SQRT(Inputs!$B$38)*F779+SQRT(1-Inputs!$B$38)*_xlfn.NORM.S.INV(RAND())</f>
        <v>-0.27124357635727925</v>
      </c>
      <c r="R779" s="23">
        <f ca="1">SQRT(Inputs!$B$38)*G779+SQRT(1-Inputs!$B$38)*_xlfn.NORM.S.INV(RAND())</f>
        <v>0.67089581496062756</v>
      </c>
      <c r="S779" s="23">
        <f ca="1">SQRT(Inputs!$B$38)*H779+SQRT(1-Inputs!$B$38)*_xlfn.NORM.S.INV(RAND())</f>
        <v>0.35207546573431997</v>
      </c>
      <c r="T779" s="23">
        <f ca="1">SQRT(Inputs!$B$38)*I779+SQRT(1-Inputs!$B$38)*_xlfn.NORM.S.INV(RAND())</f>
        <v>2.4022044291897764</v>
      </c>
      <c r="U779" s="23">
        <f ca="1">SQRT(Inputs!$B$38)*J779+SQRT(1-Inputs!$B$38)*_xlfn.NORM.S.INV(RAND())</f>
        <v>0.90945315312921449</v>
      </c>
      <c r="V779" s="23">
        <f ca="1">SQRT(Inputs!$B$38)*K779+SQRT(1-Inputs!$B$38)*_xlfn.NORM.S.INV(RAND())</f>
        <v>-3.7345682946000575E-2</v>
      </c>
      <c r="W779" s="23">
        <f ca="1">SQRT(Inputs!$B$38)*L779+SQRT(1-Inputs!$B$38)*_xlfn.NORM.S.INV(RAND())</f>
        <v>-1.0483090334391729</v>
      </c>
      <c r="X779" s="23">
        <f ca="1">SQRT(Inputs!$B$38)*M779+SQRT(1-Inputs!$B$38)*_xlfn.NORM.S.INV(RAND())</f>
        <v>0.13244542877702309</v>
      </c>
      <c r="Y779" s="23">
        <f ca="1">SQRT(Inputs!$B$38)*C779+SQRT(1-Inputs!$B$38)*_xlfn.NORM.S.INV(RAND())</f>
        <v>0.17837880488518829</v>
      </c>
      <c r="Z779" s="23">
        <f ca="1">SQRT(Inputs!$B$38)*D779+SQRT(1-Inputs!$B$38)*_xlfn.NORM.S.INV(RAND())</f>
        <v>1.0682423537335684</v>
      </c>
      <c r="AA779" s="23">
        <f ca="1">SQRT(Inputs!$B$38)*E779+SQRT(1-Inputs!$B$38)*_xlfn.NORM.S.INV(RAND())</f>
        <v>-0.99148331007208323</v>
      </c>
      <c r="AB779" s="23">
        <f ca="1">SQRT(Inputs!$B$38)*F779+SQRT(1-Inputs!$B$38)*_xlfn.NORM.S.INV(RAND())</f>
        <v>-1.204433017263062</v>
      </c>
      <c r="AC779" s="23">
        <f ca="1">SQRT(Inputs!$B$38)*G779+SQRT(1-Inputs!$B$38)*_xlfn.NORM.S.INV(RAND())</f>
        <v>0.36464532328441857</v>
      </c>
      <c r="AD779" s="23">
        <f ca="1">SQRT(Inputs!$B$38)*H779+SQRT(1-Inputs!$B$38)*_xlfn.NORM.S.INV(RAND())</f>
        <v>0.24116817194374726</v>
      </c>
      <c r="AE779" s="23">
        <f ca="1">SQRT(Inputs!$B$38)*I779+SQRT(1-Inputs!$B$38)*_xlfn.NORM.S.INV(RAND())</f>
        <v>0.32317580068495955</v>
      </c>
      <c r="AF779" s="23">
        <f ca="1">SQRT(Inputs!$B$38)*J779+SQRT(1-Inputs!$B$38)*_xlfn.NORM.S.INV(RAND())</f>
        <v>0.62982776079982783</v>
      </c>
      <c r="AG779" s="23">
        <f ca="1">SQRT(Inputs!$B$38)*K779+SQRT(1-Inputs!$B$38)*_xlfn.NORM.S.INV(RAND())</f>
        <v>0.2967386281564095</v>
      </c>
      <c r="AH779" s="23">
        <f ca="1">SQRT(Inputs!$B$38)*L779+SQRT(1-Inputs!$B$38)*_xlfn.NORM.S.INV(RAND())</f>
        <v>1.0137524054942788</v>
      </c>
      <c r="AI779" s="23">
        <f ca="1">SQRT(Inputs!$B$38)*M779+SQRT(1-Inputs!$B$38)*_xlfn.NORM.S.INV(RAND())</f>
        <v>1.465627268947306E-3</v>
      </c>
      <c r="AJ779" s="23">
        <f ca="1">SQRT(Inputs!$B$38)*C779+SQRT(1-Inputs!$B$38)*_xlfn.NORM.S.INV(RAND())</f>
        <v>0.20219537953824032</v>
      </c>
      <c r="AK779" s="23">
        <f ca="1">SQRT(Inputs!$B$38)*D779+SQRT(1-Inputs!$B$38)*_xlfn.NORM.S.INV(RAND())</f>
        <v>0.88191250467075943</v>
      </c>
      <c r="AL779" s="23">
        <f ca="1">SQRT(Inputs!$B$38)*E779+SQRT(1-Inputs!$B$38)*_xlfn.NORM.S.INV(RAND())</f>
        <v>-0.26306609154119798</v>
      </c>
      <c r="AM779" s="23">
        <f ca="1">SQRT(Inputs!$B$38)*F779+SQRT(1-Inputs!$B$38)*_xlfn.NORM.S.INV(RAND())</f>
        <v>-1.0852217986177095</v>
      </c>
      <c r="AN779" s="23">
        <f ca="1">SQRT(Inputs!$B$38)*G779+SQRT(1-Inputs!$B$38)*_xlfn.NORM.S.INV(RAND())</f>
        <v>-0.88998573400383185</v>
      </c>
      <c r="AO779" s="23">
        <f ca="1">SQRT(Inputs!$B$38)*H779+SQRT(1-Inputs!$B$38)*_xlfn.NORM.S.INV(RAND())</f>
        <v>-0.37212724106052825</v>
      </c>
      <c r="AP779" s="23">
        <f ca="1">SQRT(Inputs!$B$38)*I779+SQRT(1-Inputs!$B$38)*_xlfn.NORM.S.INV(RAND())</f>
        <v>0.15769088345028953</v>
      </c>
      <c r="AQ779" s="23">
        <f ca="1">SQRT(Inputs!$B$38)*J779+SQRT(1-Inputs!$B$38)*_xlfn.NORM.S.INV(RAND())</f>
        <v>0.92211061863239352</v>
      </c>
      <c r="AR779" s="23">
        <f ca="1">SQRT(Inputs!$B$38)*K779+SQRT(1-Inputs!$B$38)*_xlfn.NORM.S.INV(RAND())</f>
        <v>0.90152206853992967</v>
      </c>
      <c r="AS779" s="23">
        <f ca="1">SQRT(Inputs!$B$38)*L779+SQRT(1-Inputs!$B$38)*_xlfn.NORM.S.INV(RAND())</f>
        <v>0.17813761496957203</v>
      </c>
      <c r="AT779" s="23">
        <f ca="1">SQRT(Inputs!$B$38)*M779+SQRT(1-Inputs!$B$38)*_xlfn.NORM.S.INV(RAND())</f>
        <v>1.5991566032189997</v>
      </c>
      <c r="AU779" s="15">
        <f ca="1">Inputs!$B$6*EXP($B$8-0.5*C$5^2+C$5*N779)</f>
        <v>4551.5561637581131</v>
      </c>
      <c r="AV779" s="15">
        <f t="shared" ca="1" si="401"/>
        <v>6289.5363428709061</v>
      </c>
      <c r="AW779" s="15">
        <f t="shared" ca="1" si="402"/>
        <v>7601.9131616771547</v>
      </c>
      <c r="AX779" s="15">
        <f t="shared" ca="1" si="403"/>
        <v>8971.9287436705599</v>
      </c>
      <c r="AY779" s="15">
        <f t="shared" ca="1" si="404"/>
        <v>11858.270926715515</v>
      </c>
      <c r="AZ779" s="15">
        <f t="shared" ca="1" si="405"/>
        <v>15076.313694338252</v>
      </c>
      <c r="BA779" s="15">
        <f t="shared" ca="1" si="406"/>
        <v>23723.215603091114</v>
      </c>
      <c r="BB779" s="15">
        <f t="shared" ca="1" si="407"/>
        <v>31815.227540182488</v>
      </c>
      <c r="BC779" s="15">
        <f t="shared" ca="1" si="408"/>
        <v>38825.340198838181</v>
      </c>
      <c r="BD779" s="15">
        <f t="shared" ca="1" si="409"/>
        <v>43122.241810798354</v>
      </c>
      <c r="BE779" s="15">
        <f t="shared" ca="1" si="410"/>
        <v>53482.064883670617</v>
      </c>
      <c r="BF779" s="15">
        <f ca="1">Inputs!$B$13*EXP($B$9-0.5*C$6^2+C$6*Y779)</f>
        <v>14328.880819439313</v>
      </c>
      <c r="BG779" s="15">
        <f t="shared" ca="1" si="411"/>
        <v>21175.455423552739</v>
      </c>
      <c r="BH779" s="15">
        <f t="shared" ca="1" si="412"/>
        <v>21949.321795890432</v>
      </c>
      <c r="BI779" s="15">
        <f t="shared" ca="1" si="413"/>
        <v>22322.555218151774</v>
      </c>
      <c r="BJ779" s="15">
        <f t="shared" ca="1" si="414"/>
        <v>28842.88410073</v>
      </c>
      <c r="BK779" s="15">
        <f t="shared" ca="1" si="415"/>
        <v>36580.741555665263</v>
      </c>
      <c r="BL779" s="15">
        <f t="shared" ca="1" si="416"/>
        <v>46856.909130332657</v>
      </c>
      <c r="BM779" s="15">
        <f t="shared" ca="1" si="417"/>
        <v>62284.766459444712</v>
      </c>
      <c r="BN779" s="15">
        <f t="shared" ca="1" si="418"/>
        <v>79375.452795062651</v>
      </c>
      <c r="BO779" s="15">
        <f t="shared" ca="1" si="419"/>
        <v>109877.3511569001</v>
      </c>
      <c r="BP779" s="15">
        <f t="shared" ca="1" si="420"/>
        <v>135260.89127674385</v>
      </c>
      <c r="BQ779" s="15">
        <f ca="1">Inputs!$B$20*EXP($B$10-0.5*C$7^2+C$7*AJ779)</f>
        <v>4608.4363248571972</v>
      </c>
      <c r="BR779" s="15">
        <f t="shared" ca="1" si="421"/>
        <v>8274.2469109309877</v>
      </c>
      <c r="BS779" s="15">
        <f t="shared" ca="1" si="422"/>
        <v>10506.161110761837</v>
      </c>
      <c r="BT779" s="15">
        <f t="shared" ca="1" si="423"/>
        <v>10896.854167924654</v>
      </c>
      <c r="BU779" s="15">
        <f t="shared" ca="1" si="424"/>
        <v>12175.914257329307</v>
      </c>
      <c r="BV779" s="15">
        <f t="shared" ca="1" si="425"/>
        <v>15577.855111570998</v>
      </c>
      <c r="BW779" s="15">
        <f t="shared" ca="1" si="426"/>
        <v>22475.770609809002</v>
      </c>
      <c r="BX779" s="15">
        <f t="shared" ca="1" si="427"/>
        <v>37819.025754986047</v>
      </c>
      <c r="BY779" s="15">
        <f t="shared" ca="1" si="428"/>
        <v>62966.525114776297</v>
      </c>
      <c r="BZ779" s="15">
        <f t="shared" ca="1" si="429"/>
        <v>91292.037355726497</v>
      </c>
      <c r="CA779" s="15">
        <f t="shared" ca="1" si="430"/>
        <v>170384.25772379441</v>
      </c>
      <c r="CB779" s="15">
        <f ca="1">(AU779*DCF!C$10-DCF!C$5*MAX(AU779*DCF!C$10,0)-MAX(AU779-Inputs!$B$6,0)/Inputs!$B$10)*DCF!C$6</f>
        <v>1046.0025484096088</v>
      </c>
      <c r="CC779" s="15">
        <f ca="1">(AV779*DCF!D$10-DCF!D$5*MAX(AV779*DCF!D$10,0)-MAX(AV779-AU779,0)/Inputs!$B$10)*DCF!D$6</f>
        <v>1109.2708928606637</v>
      </c>
      <c r="CD779" s="15">
        <f ca="1">(AW779*DCF!E$10-DCF!E$5*MAX(AW779*DCF!E$10,0)-MAX(AW779-AV779,0)/Inputs!$B$10)*DCF!E$6</f>
        <v>1459.5591294378787</v>
      </c>
      <c r="CE779" s="15">
        <f ca="1">(AX779*DCF!F$10-DCF!F$5*MAX(AX779*DCF!F$10,0)-MAX(AX779-AW779,0)/Inputs!$B$10)*DCF!F$6</f>
        <v>1673.4914703879763</v>
      </c>
      <c r="CF779" s="15">
        <f ca="1">(AY779*DCF!G$10-DCF!G$5*MAX(AY779*DCF!G$10,0)-MAX(AY779-AX779,0)/Inputs!$B$10)*DCF!G$6</f>
        <v>1888.4714974534218</v>
      </c>
      <c r="CG779" s="15">
        <f ca="1">(AZ779*DCF!H$10-DCF!H$5*MAX(AZ779*DCF!H$10,0)-MAX(AZ779-AY779,0)/Inputs!$B$10)*DCF!H$6</f>
        <v>2355.6559332869751</v>
      </c>
      <c r="CH779" s="15">
        <f ca="1">(BA779*DCF!I$10-DCF!I$5*MAX(BA779*DCF!I$10,0)-MAX(BA779-AZ779,0)/Inputs!$B$10)*DCF!I$6</f>
        <v>2914.9711920529726</v>
      </c>
      <c r="CI779" s="15">
        <f ca="1">(BB779*DCF!J$10-DCF!J$5*MAX(BB779*DCF!J$10,0)-MAX(BB779-BA779,0)/Inputs!$B$10)*DCF!J$6</f>
        <v>4233.3558041296246</v>
      </c>
      <c r="CJ779" s="15">
        <f ca="1">(BC779*DCF!K$10-DCF!K$5*MAX(BC779*DCF!K$10,0)-MAX(BC779-BB779,0)/Inputs!$B$10)*DCF!K$6</f>
        <v>5268.947174772542</v>
      </c>
      <c r="CK779" s="15">
        <f ca="1">(BD779*DCF!L$10-DCF!L$5*MAX(BD779*DCF!L$10,0)-MAX(BD779-BC779,0)/Inputs!$B$10)*DCF!L$6</f>
        <v>5947.9951248823472</v>
      </c>
      <c r="CL779" s="15">
        <f ca="1">(BE779*DCF!M$10-DCF!M$5*MAX(BE779*DCF!M$10,0)-MAX(BE779-BD779,0)/Inputs!$B$10)*DCF!M$6</f>
        <v>6309.4195348000885</v>
      </c>
      <c r="CM779" s="15">
        <f ca="1">(BF779*DCF!C$28-DCF!C$5*MAX(BF779*DCF!C$28,0)-MAX(BF779-Inputs!$B$13,0)/Inputs!$B$17)*DCF!C$6</f>
        <v>3693.6622523546826</v>
      </c>
      <c r="CN779" s="15">
        <f ca="1">(BG779*DCF!D$28-DCF!D$5*MAX(BG779*DCF!D$28,0)-MAX(BG779-BF779,0)/Inputs!$B$17)*DCF!D$6</f>
        <v>4775.9717330017684</v>
      </c>
      <c r="CO779" s="15">
        <f ca="1">(BH779*DCF!E$28-DCF!E$5*MAX(BH779*DCF!E$28,0)-MAX(BH779-BG779,0)/Inputs!$B$17)*DCF!E$6</f>
        <v>6063.9203620676963</v>
      </c>
      <c r="CP779" s="15">
        <f ca="1">(BI779*DCF!F$28-DCF!F$5*MAX(BI779*DCF!F$28,0)-MAX(BI779-BH779,0)/Inputs!$B$17)*DCF!F$6</f>
        <v>5992.0327024440921</v>
      </c>
      <c r="CQ779" s="15">
        <f ca="1">(BJ779*DCF!G$28-DCF!G$5*MAX(BJ779*DCF!G$28,0)-MAX(BJ779-BI779,0)/Inputs!$B$17)*DCF!G$6</f>
        <v>6386.8502052001895</v>
      </c>
      <c r="CR779" s="15">
        <f ca="1">(BK779*DCF!H$28-DCF!H$5*MAX(BK779*DCF!H$28,0)-MAX(BK779-BJ779,0)/Inputs!$B$17)*DCF!H$6</f>
        <v>7844.5750753534985</v>
      </c>
      <c r="CS779" s="15">
        <f ca="1">(BL779*DCF!I$28-DCF!I$5*MAX(BL779*DCF!I$28,0)-MAX(BL779-BK779,0)/Inputs!$B$17)*DCF!I$6</f>
        <v>9543.5994052452024</v>
      </c>
      <c r="CT779" s="15">
        <f ca="1">(BM779*DCF!J$28-DCF!J$5*MAX(BM779*DCF!J$28,0)-MAX(BM779-BL779,0)/Inputs!$B$17)*DCF!J$6</f>
        <v>11849.065724789767</v>
      </c>
      <c r="CU779" s="15">
        <f ca="1">(BN779*DCF!K$28-DCF!K$5*MAX(BN779*DCF!K$28,0)-MAX(BN779-BM779,0)/Inputs!$B$17)*DCF!K$6</f>
        <v>14669.383312799824</v>
      </c>
      <c r="CV779" s="15">
        <f ca="1">(BO779*DCF!L$28-DCF!L$5*MAX(BO779*DCF!L$28,0)-MAX(BO779-BN779,0)/Inputs!$B$17)*DCF!L$6</f>
        <v>18471.497206393382</v>
      </c>
      <c r="CW779" s="15">
        <f ca="1">(BP779*DCF!M$28-DCF!M$5*MAX(BP779*DCF!M$28,0)-MAX(BP779-BO779,0)/Inputs!$B$17)*DCF!M$6</f>
        <v>22796.121771007787</v>
      </c>
      <c r="CX779" s="15">
        <f ca="1">(BQ779*DCF!C$46-DCF!C$5*MAX(BQ779*DCF!C$46,0)-MAX(BQ779-Inputs!$B$20,0)/Inputs!$B$24)*DCF!C$6</f>
        <v>-1714.390063411453</v>
      </c>
      <c r="CY779" s="15">
        <f ca="1">(BR779*DCF!D$46-DCF!D$5*MAX(BR779*DCF!D$46,0)-MAX(BR779-BQ779,0)/Inputs!$B$24)*DCF!D$6</f>
        <v>-2976.3919378507267</v>
      </c>
      <c r="CZ779" s="15">
        <f ca="1">(BS779*DCF!E$46-DCF!E$5*MAX(BS779*DCF!E$46,0)-MAX(BS779-BR779,0)/Inputs!$B$24)*DCF!E$6</f>
        <v>-2122.1309778937461</v>
      </c>
      <c r="DA779" s="15">
        <f ca="1">(BT779*DCF!F$46-DCF!F$5*MAX(BT779*DCF!F$46,0)-MAX(BT779-BS779,0)/Inputs!$B$24)*DCF!F$6</f>
        <v>-935.84150853851179</v>
      </c>
      <c r="DB779" s="15">
        <f ca="1">(BU779*DCF!G$46-DCF!G$5*MAX(BU779*DCF!G$46,0)-MAX(BU779-BT779,0)/Inputs!$B$24)*DCF!G$6</f>
        <v>-839.82424188140931</v>
      </c>
      <c r="DC779" s="15">
        <f ca="1">(BV779*DCF!H$46-DCF!H$5*MAX(BV779*DCF!H$46,0)-MAX(BV779-BU779,0)/Inputs!$B$24)*DCF!H$6</f>
        <v>-1057.1322764181641</v>
      </c>
      <c r="DD779" s="15">
        <f ca="1">(BW779*DCF!I$46-DCF!I$5*MAX(BW779*DCF!I$46,0)-MAX(BW779-BV779,0)/Inputs!$B$24)*DCF!I$6</f>
        <v>-1461.0380567132245</v>
      </c>
      <c r="DE779" s="15">
        <f ca="1">(BX779*DCF!J$46-DCF!J$5*MAX(BX779*DCF!J$46,0)-MAX(BX779-BW779,0)/Inputs!$B$24)*DCF!J$6</f>
        <v>-2482.3770736373313</v>
      </c>
      <c r="DF779" s="15">
        <f ca="1">(BY779*DCF!K$46-DCF!K$5*MAX(BY779*DCF!K$46,0)-MAX(BY779-BX779,0)/Inputs!$B$24)*DCF!K$6</f>
        <v>-2563.6096019801712</v>
      </c>
      <c r="DG779" s="15">
        <f ca="1">(BZ779*DCF!L$46-DCF!L$5*MAX(BZ779*DCF!L$46,0)-MAX(BZ779-BY779,0)/Inputs!$B$24)*DCF!L$6</f>
        <v>-99.560900047304727</v>
      </c>
      <c r="DH779" s="15">
        <f ca="1">(CA779*DCF!M$46-DCF!M$5*MAX(CA779*DCF!M$46,0)-MAX(CA779-BZ779,0)/Inputs!$B$24)*DCF!M$6</f>
        <v>-3177.2619709090277</v>
      </c>
      <c r="DI779" s="15">
        <f ca="1">SUM(CB779:CL779)+BE779*DCF!M$10*(1+Inputs!$B$30)*(1-Inputs!$B$33)*(1-Inputs!$B$30/Inputs!$B$31)/(Inputs!$B$29-Inputs!$B$30)*DCF!M$6</f>
        <v>183048.43410082191</v>
      </c>
      <c r="DJ779" s="15">
        <f ca="1">SUM(CM779:CW779)+BP779*DCF!M$28*(1+Inputs!$B$30)*(1-Inputs!$B$33)*(1-Inputs!$B$30/Inputs!$B$31)/(Inputs!$B$29-Inputs!$B$30)*DCF!M$6</f>
        <v>613997.14516838663</v>
      </c>
      <c r="DK779" s="15">
        <f ca="1">SUM(CX779:DH779)+CA779*DCF!M$46*(1+Inputs!$B$30)*(1-Inputs!$B$33)*(1-Inputs!$B$30/Inputs!$B$31)/(Inputs!$B$29-Inputs!$B$30)*DCF!M$6</f>
        <v>244004.68713731703</v>
      </c>
      <c r="DM779" s="15">
        <f ca="1">DI779+DJ779+DK779+Inputs!$B$34+Inputs!$B$36-Inputs!$B$35</f>
        <v>1117901.2664065254</v>
      </c>
    </row>
    <row r="780" spans="1:117" x14ac:dyDescent="0.75">
      <c r="A780" s="11">
        <v>767</v>
      </c>
      <c r="C780" s="23">
        <f t="shared" ca="1" si="436"/>
        <v>0.22841447668786538</v>
      </c>
      <c r="D780" s="23">
        <f t="shared" ca="1" si="436"/>
        <v>1.2642323904888311</v>
      </c>
      <c r="E780" s="23">
        <f t="shared" ca="1" si="436"/>
        <v>0.79069897894225072</v>
      </c>
      <c r="F780" s="23">
        <f t="shared" ca="1" si="436"/>
        <v>-3.6725891320263472E-2</v>
      </c>
      <c r="G780" s="23">
        <f t="shared" ca="1" si="436"/>
        <v>1.6978239222359517</v>
      </c>
      <c r="H780" s="23">
        <f t="shared" ca="1" si="436"/>
        <v>-0.52731213821890288</v>
      </c>
      <c r="I780" s="23">
        <f t="shared" ca="1" si="436"/>
        <v>-0.18037020027258668</v>
      </c>
      <c r="J780" s="23">
        <f t="shared" ca="1" si="436"/>
        <v>0.54498753078968432</v>
      </c>
      <c r="K780" s="23">
        <f t="shared" ca="1" si="436"/>
        <v>-0.66791900737337073</v>
      </c>
      <c r="L780" s="23">
        <f t="shared" ca="1" si="436"/>
        <v>0.62026963907493249</v>
      </c>
      <c r="M780" s="23">
        <f t="shared" ca="1" si="436"/>
        <v>-0.46668889927076351</v>
      </c>
      <c r="N780" s="23">
        <f ca="1">SQRT(Inputs!$B$38)*C780+SQRT(1-Inputs!$B$38)*_xlfn.NORM.S.INV(RAND())</f>
        <v>0.32355289047720098</v>
      </c>
      <c r="O780" s="23">
        <f ca="1">SQRT(Inputs!$B$38)*D780+SQRT(1-Inputs!$B$38)*_xlfn.NORM.S.INV(RAND())</f>
        <v>2.0680818809836543</v>
      </c>
      <c r="P780" s="23">
        <f ca="1">SQRT(Inputs!$B$38)*E780+SQRT(1-Inputs!$B$38)*_xlfn.NORM.S.INV(RAND())</f>
        <v>0.5291407138118891</v>
      </c>
      <c r="Q780" s="23">
        <f ca="1">SQRT(Inputs!$B$38)*F780+SQRT(1-Inputs!$B$38)*_xlfn.NORM.S.INV(RAND())</f>
        <v>-0.33645208604003052</v>
      </c>
      <c r="R780" s="23">
        <f ca="1">SQRT(Inputs!$B$38)*G780+SQRT(1-Inputs!$B$38)*_xlfn.NORM.S.INV(RAND())</f>
        <v>0.63538120271941634</v>
      </c>
      <c r="S780" s="23">
        <f ca="1">SQRT(Inputs!$B$38)*H780+SQRT(1-Inputs!$B$38)*_xlfn.NORM.S.INV(RAND())</f>
        <v>0.11744037636715204</v>
      </c>
      <c r="T780" s="23">
        <f ca="1">SQRT(Inputs!$B$38)*I780+SQRT(1-Inputs!$B$38)*_xlfn.NORM.S.INV(RAND())</f>
        <v>0.89448251509925858</v>
      </c>
      <c r="U780" s="23">
        <f ca="1">SQRT(Inputs!$B$38)*J780+SQRT(1-Inputs!$B$38)*_xlfn.NORM.S.INV(RAND())</f>
        <v>-0.22893295180282086</v>
      </c>
      <c r="V780" s="23">
        <f ca="1">SQRT(Inputs!$B$38)*K780+SQRT(1-Inputs!$B$38)*_xlfn.NORM.S.INV(RAND())</f>
        <v>0.57120570022904915</v>
      </c>
      <c r="W780" s="23">
        <f ca="1">SQRT(Inputs!$B$38)*L780+SQRT(1-Inputs!$B$38)*_xlfn.NORM.S.INV(RAND())</f>
        <v>0.30148218970187207</v>
      </c>
      <c r="X780" s="23">
        <f ca="1">SQRT(Inputs!$B$38)*M780+SQRT(1-Inputs!$B$38)*_xlfn.NORM.S.INV(RAND())</f>
        <v>-0.64714225527111546</v>
      </c>
      <c r="Y780" s="23">
        <f ca="1">SQRT(Inputs!$B$38)*C780+SQRT(1-Inputs!$B$38)*_xlfn.NORM.S.INV(RAND())</f>
        <v>3.439366738668663E-2</v>
      </c>
      <c r="Z780" s="23">
        <f ca="1">SQRT(Inputs!$B$38)*D780+SQRT(1-Inputs!$B$38)*_xlfn.NORM.S.INV(RAND())</f>
        <v>0.18548545084943779</v>
      </c>
      <c r="AA780" s="23">
        <f ca="1">SQRT(Inputs!$B$38)*E780+SQRT(1-Inputs!$B$38)*_xlfn.NORM.S.INV(RAND())</f>
        <v>1.5315945366283283</v>
      </c>
      <c r="AB780" s="23">
        <f ca="1">SQRT(Inputs!$B$38)*F780+SQRT(1-Inputs!$B$38)*_xlfn.NORM.S.INV(RAND())</f>
        <v>-0.20819188556763962</v>
      </c>
      <c r="AC780" s="23">
        <f ca="1">SQRT(Inputs!$B$38)*G780+SQRT(1-Inputs!$B$38)*_xlfn.NORM.S.INV(RAND())</f>
        <v>1.5264843140904301</v>
      </c>
      <c r="AD780" s="23">
        <f ca="1">SQRT(Inputs!$B$38)*H780+SQRT(1-Inputs!$B$38)*_xlfn.NORM.S.INV(RAND())</f>
        <v>-0.32740429886893579</v>
      </c>
      <c r="AE780" s="23">
        <f ca="1">SQRT(Inputs!$B$38)*I780+SQRT(1-Inputs!$B$38)*_xlfn.NORM.S.INV(RAND())</f>
        <v>1.6610212188015749</v>
      </c>
      <c r="AF780" s="23">
        <f ca="1">SQRT(Inputs!$B$38)*J780+SQRT(1-Inputs!$B$38)*_xlfn.NORM.S.INV(RAND())</f>
        <v>-5.3921817567411545E-2</v>
      </c>
      <c r="AG780" s="23">
        <f ca="1">SQRT(Inputs!$B$38)*K780+SQRT(1-Inputs!$B$38)*_xlfn.NORM.S.INV(RAND())</f>
        <v>0.1941516347977133</v>
      </c>
      <c r="AH780" s="23">
        <f ca="1">SQRT(Inputs!$B$38)*L780+SQRT(1-Inputs!$B$38)*_xlfn.NORM.S.INV(RAND())</f>
        <v>0.56625561545139869</v>
      </c>
      <c r="AI780" s="23">
        <f ca="1">SQRT(Inputs!$B$38)*M780+SQRT(1-Inputs!$B$38)*_xlfn.NORM.S.INV(RAND())</f>
        <v>-0.65676421700594823</v>
      </c>
      <c r="AJ780" s="23">
        <f ca="1">SQRT(Inputs!$B$38)*C780+SQRT(1-Inputs!$B$38)*_xlfn.NORM.S.INV(RAND())</f>
        <v>1.6959933499923525</v>
      </c>
      <c r="AK780" s="23">
        <f ca="1">SQRT(Inputs!$B$38)*D780+SQRT(1-Inputs!$B$38)*_xlfn.NORM.S.INV(RAND())</f>
        <v>0.37055169481706568</v>
      </c>
      <c r="AL780" s="23">
        <f ca="1">SQRT(Inputs!$B$38)*E780+SQRT(1-Inputs!$B$38)*_xlfn.NORM.S.INV(RAND())</f>
        <v>0.21399618240062579</v>
      </c>
      <c r="AM780" s="23">
        <f ca="1">SQRT(Inputs!$B$38)*F780+SQRT(1-Inputs!$B$38)*_xlfn.NORM.S.INV(RAND())</f>
        <v>-0.10468812258622688</v>
      </c>
      <c r="AN780" s="23">
        <f ca="1">SQRT(Inputs!$B$38)*G780+SQRT(1-Inputs!$B$38)*_xlfn.NORM.S.INV(RAND())</f>
        <v>0.920523629134399</v>
      </c>
      <c r="AO780" s="23">
        <f ca="1">SQRT(Inputs!$B$38)*H780+SQRT(1-Inputs!$B$38)*_xlfn.NORM.S.INV(RAND())</f>
        <v>-0.39408385813890301</v>
      </c>
      <c r="AP780" s="23">
        <f ca="1">SQRT(Inputs!$B$38)*I780+SQRT(1-Inputs!$B$38)*_xlfn.NORM.S.INV(RAND())</f>
        <v>-0.32342135665425475</v>
      </c>
      <c r="AQ780" s="23">
        <f ca="1">SQRT(Inputs!$B$38)*J780+SQRT(1-Inputs!$B$38)*_xlfn.NORM.S.INV(RAND())</f>
        <v>-0.52153232641921621</v>
      </c>
      <c r="AR780" s="23">
        <f ca="1">SQRT(Inputs!$B$38)*K780+SQRT(1-Inputs!$B$38)*_xlfn.NORM.S.INV(RAND())</f>
        <v>0.5857966711334659</v>
      </c>
      <c r="AS780" s="23">
        <f ca="1">SQRT(Inputs!$B$38)*L780+SQRT(1-Inputs!$B$38)*_xlfn.NORM.S.INV(RAND())</f>
        <v>0.7161685321547544</v>
      </c>
      <c r="AT780" s="23">
        <f ca="1">SQRT(Inputs!$B$38)*M780+SQRT(1-Inputs!$B$38)*_xlfn.NORM.S.INV(RAND())</f>
        <v>-0.39300243958989911</v>
      </c>
      <c r="AU780" s="15">
        <f ca="1">Inputs!$B$6*EXP($B$8-0.5*C$5^2+C$5*N780)</f>
        <v>5229.0605699819534</v>
      </c>
      <c r="AV780" s="15">
        <f t="shared" ca="1" si="401"/>
        <v>8626.9303375975451</v>
      </c>
      <c r="AW780" s="15">
        <f t="shared" ca="1" si="402"/>
        <v>11297.206505379392</v>
      </c>
      <c r="AX780" s="15">
        <f t="shared" ca="1" si="403"/>
        <v>13225.007202976552</v>
      </c>
      <c r="AY780" s="15">
        <f t="shared" ca="1" si="404"/>
        <v>17407.249578797975</v>
      </c>
      <c r="AZ780" s="15">
        <f t="shared" ca="1" si="405"/>
        <v>21566.650684556811</v>
      </c>
      <c r="BA780" s="15">
        <f t="shared" ca="1" si="406"/>
        <v>28982.137770886307</v>
      </c>
      <c r="BB780" s="15">
        <f t="shared" ca="1" si="407"/>
        <v>34678.368016528271</v>
      </c>
      <c r="BC780" s="15">
        <f t="shared" ca="1" si="408"/>
        <v>44879.790470520667</v>
      </c>
      <c r="BD780" s="15">
        <f t="shared" ca="1" si="409"/>
        <v>56554.462509168792</v>
      </c>
      <c r="BE780" s="15">
        <f t="shared" ca="1" si="410"/>
        <v>65333.600913937335</v>
      </c>
      <c r="BF780" s="15">
        <f ca="1">Inputs!$B$13*EXP($B$9-0.5*C$6^2+C$6*Y780)</f>
        <v>13925.649358673545</v>
      </c>
      <c r="BG780" s="15">
        <f t="shared" ca="1" si="411"/>
        <v>17549.312562803505</v>
      </c>
      <c r="BH780" s="15">
        <f t="shared" ca="1" si="412"/>
        <v>27643.189726136945</v>
      </c>
      <c r="BI780" s="15">
        <f t="shared" ca="1" si="413"/>
        <v>32772.235495614426</v>
      </c>
      <c r="BJ780" s="15">
        <f t="shared" ca="1" si="414"/>
        <v>50064.955759696531</v>
      </c>
      <c r="BK780" s="15">
        <f t="shared" ca="1" si="415"/>
        <v>58766.534161083873</v>
      </c>
      <c r="BL780" s="15">
        <f t="shared" ca="1" si="416"/>
        <v>89525.426355864445</v>
      </c>
      <c r="BM780" s="15">
        <f t="shared" ca="1" si="417"/>
        <v>109311.38219064634</v>
      </c>
      <c r="BN780" s="15">
        <f t="shared" ca="1" si="418"/>
        <v>137603.89208214768</v>
      </c>
      <c r="BO780" s="15">
        <f t="shared" ca="1" si="419"/>
        <v>180826.43915684422</v>
      </c>
      <c r="BP780" s="15">
        <f t="shared" ca="1" si="420"/>
        <v>206603.87258501892</v>
      </c>
      <c r="BQ780" s="15">
        <f ca="1">Inputs!$B$20*EXP($B$10-0.5*C$7^2+C$7*AJ780)</f>
        <v>7828.0456986145136</v>
      </c>
      <c r="BR780" s="15">
        <f t="shared" ca="1" si="421"/>
        <v>11948.123268617472</v>
      </c>
      <c r="BS780" s="15">
        <f t="shared" ca="1" si="422"/>
        <v>17398.810440734742</v>
      </c>
      <c r="BT780" s="15">
        <f t="shared" ca="1" si="423"/>
        <v>23339.325245385029</v>
      </c>
      <c r="BU780" s="15">
        <f t="shared" ca="1" si="424"/>
        <v>40415.526656897324</v>
      </c>
      <c r="BV780" s="15">
        <f t="shared" ca="1" si="425"/>
        <v>51452.437782039378</v>
      </c>
      <c r="BW780" s="15">
        <f t="shared" ca="1" si="426"/>
        <v>67048.638773556842</v>
      </c>
      <c r="BX780" s="15">
        <f t="shared" ca="1" si="427"/>
        <v>84468.584215490453</v>
      </c>
      <c r="BY780" s="15">
        <f t="shared" ca="1" si="428"/>
        <v>132391.64560327693</v>
      </c>
      <c r="BZ780" s="15">
        <f t="shared" ca="1" si="429"/>
        <v>211903.95996556981</v>
      </c>
      <c r="CA780" s="15">
        <f t="shared" ca="1" si="430"/>
        <v>277582.33010489383</v>
      </c>
      <c r="CB780" s="15">
        <f ca="1">(AU780*DCF!C$10-DCF!C$5*MAX(AU780*DCF!C$10,0)-MAX(AU780-Inputs!$B$6,0)/Inputs!$B$10)*DCF!C$6</f>
        <v>1041.1718212342898</v>
      </c>
      <c r="CC780" s="15">
        <f ca="1">(AV780*DCF!D$10-DCF!D$5*MAX(AV780*DCF!D$10,0)-MAX(AV780-AU780,0)/Inputs!$B$10)*DCF!D$6</f>
        <v>1274.2742099909922</v>
      </c>
      <c r="CD780" s="15">
        <f ca="1">(AW780*DCF!E$10-DCF!E$5*MAX(AW780*DCF!E$10,0)-MAX(AW780-AV780,0)/Inputs!$B$10)*DCF!E$6</f>
        <v>2006.888372100437</v>
      </c>
      <c r="CE780" s="15">
        <f ca="1">(AX780*DCF!F$10-DCF!F$5*MAX(AX780*DCF!F$10,0)-MAX(AX780-AW780,0)/Inputs!$B$10)*DCF!F$6</f>
        <v>2485.8704665524151</v>
      </c>
      <c r="CF780" s="15">
        <f ca="1">(AY780*DCF!G$10-DCF!G$5*MAX(AY780*DCF!G$10,0)-MAX(AY780-AX780,0)/Inputs!$B$10)*DCF!G$6</f>
        <v>2782.6878061684611</v>
      </c>
      <c r="CG780" s="15">
        <f ca="1">(AZ780*DCF!H$10-DCF!H$5*MAX(AZ780*DCF!H$10,0)-MAX(AZ780-AY780,0)/Inputs!$B$10)*DCF!H$6</f>
        <v>3448.6044663236707</v>
      </c>
      <c r="CH780" s="15">
        <f ca="1">(BA780*DCF!I$10-DCF!I$5*MAX(BA780*DCF!I$10,0)-MAX(BA780-AZ780,0)/Inputs!$B$10)*DCF!I$6</f>
        <v>4077.5796017941161</v>
      </c>
      <c r="CI780" s="15">
        <f ca="1">(BB780*DCF!J$10-DCF!J$5*MAX(BB780*DCF!J$10,0)-MAX(BB780-BA780,0)/Inputs!$B$10)*DCF!J$6</f>
        <v>5087.7185893109936</v>
      </c>
      <c r="CJ780" s="15">
        <f ca="1">(BC780*DCF!K$10-DCF!K$5*MAX(BC780*DCF!K$10,0)-MAX(BC780-BB780,0)/Inputs!$B$10)*DCF!K$6</f>
        <v>5796.8816427958127</v>
      </c>
      <c r="CK780" s="15">
        <f ca="1">(BD780*DCF!L$10-DCF!L$5*MAX(BD780*DCF!L$10,0)-MAX(BD780-BC780,0)/Inputs!$B$10)*DCF!L$6</f>
        <v>7019.7642601764728</v>
      </c>
      <c r="CL780" s="15">
        <f ca="1">(BE780*DCF!M$10-DCF!M$5*MAX(BE780*DCF!M$10,0)-MAX(BE780-BD780,0)/Inputs!$B$10)*DCF!M$6</f>
        <v>8170.6542300631236</v>
      </c>
      <c r="CM780" s="15">
        <f ca="1">(BF780*DCF!C$28-DCF!C$5*MAX(BF780*DCF!C$28,0)-MAX(BF780-Inputs!$B$13,0)/Inputs!$B$17)*DCF!C$6</f>
        <v>3663.7237036481984</v>
      </c>
      <c r="CN780" s="15">
        <f ca="1">(BG780*DCF!D$28-DCF!D$5*MAX(BG780*DCF!D$28,0)-MAX(BG780-BF780,0)/Inputs!$B$17)*DCF!D$6</f>
        <v>4395.5837987294763</v>
      </c>
      <c r="CO780" s="15">
        <f ca="1">(BH780*DCF!E$28-DCF!E$5*MAX(BH780*DCF!E$28,0)-MAX(BH780-BG780,0)/Inputs!$B$17)*DCF!E$6</f>
        <v>5839.6793084649344</v>
      </c>
      <c r="CP780" s="15">
        <f ca="1">(BI780*DCF!F$28-DCF!F$5*MAX(BI780*DCF!F$28,0)-MAX(BI780-BH780,0)/Inputs!$B$17)*DCF!F$6</f>
        <v>7962.9748350249356</v>
      </c>
      <c r="CQ780" s="15">
        <f ca="1">(BJ780*DCF!G$28-DCF!G$5*MAX(BJ780*DCF!G$28,0)-MAX(BJ780-BI780,0)/Inputs!$B$17)*DCF!G$6</f>
        <v>10081.267896376698</v>
      </c>
      <c r="CR780" s="15">
        <f ca="1">(BK780*DCF!H$28-DCF!H$5*MAX(BK780*DCF!H$28,0)-MAX(BK780-BJ780,0)/Inputs!$B$17)*DCF!H$6</f>
        <v>13181.631166846046</v>
      </c>
      <c r="CS780" s="15">
        <f ca="1">(BL780*DCF!I$28-DCF!I$5*MAX(BL780*DCF!I$28,0)-MAX(BL780-BK780,0)/Inputs!$B$17)*DCF!I$6</f>
        <v>16637.331892753355</v>
      </c>
      <c r="CT780" s="15">
        <f ca="1">(BM780*DCF!J$28-DCF!J$5*MAX(BM780*DCF!J$28,0)-MAX(BM780-BL780,0)/Inputs!$B$17)*DCF!J$6</f>
        <v>21762.056752977547</v>
      </c>
      <c r="CU780" s="15">
        <f ca="1">(BN780*DCF!K$28-DCF!K$5*MAX(BN780*DCF!K$28,0)-MAX(BN780-BM780,0)/Inputs!$B$17)*DCF!K$6</f>
        <v>25594.179195927158</v>
      </c>
      <c r="CV780" s="15">
        <f ca="1">(BO780*DCF!L$28-DCF!L$5*MAX(BO780*DCF!L$28,0)-MAX(BO780-BN780,0)/Inputs!$B$17)*DCF!L$6</f>
        <v>31187.966861410412</v>
      </c>
      <c r="CW780" s="15">
        <f ca="1">(BP780*DCF!M$28-DCF!M$5*MAX(BP780*DCF!M$28,0)-MAX(BP780-BO780,0)/Inputs!$B$17)*DCF!M$6</f>
        <v>36178.172073547321</v>
      </c>
      <c r="CX780" s="15">
        <f ca="1">(BQ780*DCF!C$46-DCF!C$5*MAX(BQ780*DCF!C$46,0)-MAX(BQ780-Inputs!$B$20,0)/Inputs!$B$24)*DCF!C$6</f>
        <v>-3945.0663038899629</v>
      </c>
      <c r="CY780" s="15">
        <f ca="1">(BR780*DCF!D$46-DCF!D$5*MAX(BR780*DCF!D$46,0)-MAX(BR780-BQ780,0)/Inputs!$B$24)*DCF!D$6</f>
        <v>-3797.2689074878831</v>
      </c>
      <c r="CZ780" s="15">
        <f ca="1">(BS780*DCF!E$46-DCF!E$5*MAX(BS780*DCF!E$46,0)-MAX(BS780-BR780,0)/Inputs!$B$24)*DCF!E$6</f>
        <v>-4205.9504564228491</v>
      </c>
      <c r="DA780" s="15">
        <f ca="1">(BT780*DCF!F$46-DCF!F$5*MAX(BT780*DCF!F$46,0)-MAX(BT780-BS780,0)/Inputs!$B$24)*DCF!F$6</f>
        <v>-3862.8464612112334</v>
      </c>
      <c r="DB780" s="15">
        <f ca="1">(BU780*DCF!G$46-DCF!G$5*MAX(BU780*DCF!G$46,0)-MAX(BU780-BT780,0)/Inputs!$B$24)*DCF!G$6</f>
        <v>-7103.5952356958778</v>
      </c>
      <c r="DC780" s="15">
        <f ca="1">(BV780*DCF!H$46-DCF!H$5*MAX(BV780*DCF!H$46,0)-MAX(BV780-BU780,0)/Inputs!$B$24)*DCF!H$6</f>
        <v>-3429.6525078614618</v>
      </c>
      <c r="DD780" s="15">
        <f ca="1">(BW780*DCF!I$46-DCF!I$5*MAX(BW780*DCF!I$46,0)-MAX(BW780-BV780,0)/Inputs!$B$24)*DCF!I$6</f>
        <v>-2928.5516584825409</v>
      </c>
      <c r="DE780" s="15">
        <f ca="1">(BX780*DCF!J$46-DCF!J$5*MAX(BX780*DCF!J$46,0)-MAX(BX780-BW780,0)/Inputs!$B$24)*DCF!J$6</f>
        <v>-1076.2614739532123</v>
      </c>
      <c r="DF780" s="15">
        <f ca="1">(BY780*DCF!K$46-DCF!K$5*MAX(BY780*DCF!K$46,0)-MAX(BY780-BX780,0)/Inputs!$B$24)*DCF!K$6</f>
        <v>-4177.2212482540544</v>
      </c>
      <c r="DG780" s="15">
        <f ca="1">(BZ780*DCF!L$46-DCF!L$5*MAX(BZ780*DCF!L$46,0)-MAX(BZ780-BY780,0)/Inputs!$B$24)*DCF!L$6</f>
        <v>-3345.9596640423206</v>
      </c>
      <c r="DH780" s="15">
        <f ca="1">(CA780*DCF!M$46-DCF!M$5*MAX(CA780*DCF!M$46,0)-MAX(CA780-BZ780,0)/Inputs!$B$24)*DCF!M$6</f>
        <v>8030.894631794803</v>
      </c>
      <c r="DI780" s="15">
        <f ca="1">SUM(CB780:CL780)+BE780*DCF!M$10*(1+Inputs!$B$30)*(1-Inputs!$B$33)*(1-Inputs!$B$30/Inputs!$B$31)/(Inputs!$B$29-Inputs!$B$30)*DCF!M$6</f>
        <v>225016.37075743038</v>
      </c>
      <c r="DJ780" s="15">
        <f ca="1">SUM(CM780:CW780)+BP780*DCF!M$28*(1+Inputs!$B$30)*(1-Inputs!$B$33)*(1-Inputs!$B$30/Inputs!$B$31)/(Inputs!$B$29-Inputs!$B$30)*DCF!M$6</f>
        <v>943126.31342902209</v>
      </c>
      <c r="DK780" s="15">
        <f ca="1">SUM(CX780:DH780)+CA780*DCF!M$46*(1+Inputs!$B$30)*(1-Inputs!$B$33)*(1-Inputs!$B$30/Inputs!$B$31)/(Inputs!$B$29-Inputs!$B$30)*DCF!M$6</f>
        <v>399333.68478573358</v>
      </c>
      <c r="DM780" s="15">
        <f ca="1">DI780+DJ780+DK780+Inputs!$B$34+Inputs!$B$36-Inputs!$B$35</f>
        <v>1644327.368972186</v>
      </c>
    </row>
    <row r="781" spans="1:117" x14ac:dyDescent="0.75">
      <c r="A781" s="11">
        <v>768</v>
      </c>
      <c r="C781" s="23">
        <f t="shared" ca="1" si="436"/>
        <v>0.40667962552696968</v>
      </c>
      <c r="D781" s="23">
        <f t="shared" ca="1" si="436"/>
        <v>-8.8752071414626085E-2</v>
      </c>
      <c r="E781" s="23">
        <f t="shared" ca="1" si="436"/>
        <v>-0.77566626143258899</v>
      </c>
      <c r="F781" s="23">
        <f t="shared" ca="1" si="436"/>
        <v>0.62602049660793135</v>
      </c>
      <c r="G781" s="23">
        <f t="shared" ca="1" si="436"/>
        <v>-0.73137206258522047</v>
      </c>
      <c r="H781" s="23">
        <f t="shared" ca="1" si="436"/>
        <v>0.21396462544269307</v>
      </c>
      <c r="I781" s="23">
        <f t="shared" ca="1" si="436"/>
        <v>-0.78779938505504832</v>
      </c>
      <c r="J781" s="23">
        <f t="shared" ca="1" si="436"/>
        <v>0.58139059862646381</v>
      </c>
      <c r="K781" s="23">
        <f t="shared" ca="1" si="436"/>
        <v>-1.1599890839596565</v>
      </c>
      <c r="L781" s="23">
        <f t="shared" ca="1" si="436"/>
        <v>-0.4166678944112544</v>
      </c>
      <c r="M781" s="23">
        <f t="shared" ca="1" si="436"/>
        <v>1.0101841300965901</v>
      </c>
      <c r="N781" s="23">
        <f ca="1">SQRT(Inputs!$B$38)*C781+SQRT(1-Inputs!$B$38)*_xlfn.NORM.S.INV(RAND())</f>
        <v>1.5092755161590723</v>
      </c>
      <c r="O781" s="23">
        <f ca="1">SQRT(Inputs!$B$38)*D781+SQRT(1-Inputs!$B$38)*_xlfn.NORM.S.INV(RAND())</f>
        <v>1.4865438390359536</v>
      </c>
      <c r="P781" s="23">
        <f ca="1">SQRT(Inputs!$B$38)*E781+SQRT(1-Inputs!$B$38)*_xlfn.NORM.S.INV(RAND())</f>
        <v>0.4433927719266586</v>
      </c>
      <c r="Q781" s="23">
        <f ca="1">SQRT(Inputs!$B$38)*F781+SQRT(1-Inputs!$B$38)*_xlfn.NORM.S.INV(RAND())</f>
        <v>-0.37652835100029131</v>
      </c>
      <c r="R781" s="23">
        <f ca="1">SQRT(Inputs!$B$38)*G781+SQRT(1-Inputs!$B$38)*_xlfn.NORM.S.INV(RAND())</f>
        <v>-0.63943383595614112</v>
      </c>
      <c r="S781" s="23">
        <f ca="1">SQRT(Inputs!$B$38)*H781+SQRT(1-Inputs!$B$38)*_xlfn.NORM.S.INV(RAND())</f>
        <v>-0.54754144175705788</v>
      </c>
      <c r="T781" s="23">
        <f ca="1">SQRT(Inputs!$B$38)*I781+SQRT(1-Inputs!$B$38)*_xlfn.NORM.S.INV(RAND())</f>
        <v>-1.5179233243468309</v>
      </c>
      <c r="U781" s="23">
        <f ca="1">SQRT(Inputs!$B$38)*J781+SQRT(1-Inputs!$B$38)*_xlfn.NORM.S.INV(RAND())</f>
        <v>-0.19104561758160554</v>
      </c>
      <c r="V781" s="23">
        <f ca="1">SQRT(Inputs!$B$38)*K781+SQRT(1-Inputs!$B$38)*_xlfn.NORM.S.INV(RAND())</f>
        <v>-1.7436836815516186</v>
      </c>
      <c r="W781" s="23">
        <f ca="1">SQRT(Inputs!$B$38)*L781+SQRT(1-Inputs!$B$38)*_xlfn.NORM.S.INV(RAND())</f>
        <v>-0.60603867578988024</v>
      </c>
      <c r="X781" s="23">
        <f ca="1">SQRT(Inputs!$B$38)*M781+SQRT(1-Inputs!$B$38)*_xlfn.NORM.S.INV(RAND())</f>
        <v>1.8026733444760636</v>
      </c>
      <c r="Y781" s="23">
        <f ca="1">SQRT(Inputs!$B$38)*C781+SQRT(1-Inputs!$B$38)*_xlfn.NORM.S.INV(RAND())</f>
        <v>-0.52543691082277699</v>
      </c>
      <c r="Z781" s="23">
        <f ca="1">SQRT(Inputs!$B$38)*D781+SQRT(1-Inputs!$B$38)*_xlfn.NORM.S.INV(RAND())</f>
        <v>0.16516581544817008</v>
      </c>
      <c r="AA781" s="23">
        <f ca="1">SQRT(Inputs!$B$38)*E781+SQRT(1-Inputs!$B$38)*_xlfn.NORM.S.INV(RAND())</f>
        <v>-1.0755830234014858</v>
      </c>
      <c r="AB781" s="23">
        <f ca="1">SQRT(Inputs!$B$38)*F781+SQRT(1-Inputs!$B$38)*_xlfn.NORM.S.INV(RAND())</f>
        <v>1.3545619067428538</v>
      </c>
      <c r="AC781" s="23">
        <f ca="1">SQRT(Inputs!$B$38)*G781+SQRT(1-Inputs!$B$38)*_xlfn.NORM.S.INV(RAND())</f>
        <v>-0.11891698886867108</v>
      </c>
      <c r="AD781" s="23">
        <f ca="1">SQRT(Inputs!$B$38)*H781+SQRT(1-Inputs!$B$38)*_xlfn.NORM.S.INV(RAND())</f>
        <v>1.1551593932145092</v>
      </c>
      <c r="AE781" s="23">
        <f ca="1">SQRT(Inputs!$B$38)*I781+SQRT(1-Inputs!$B$38)*_xlfn.NORM.S.INV(RAND())</f>
        <v>-1.4954111121894182</v>
      </c>
      <c r="AF781" s="23">
        <f ca="1">SQRT(Inputs!$B$38)*J781+SQRT(1-Inputs!$B$38)*_xlfn.NORM.S.INV(RAND())</f>
        <v>1.4870496595473739</v>
      </c>
      <c r="AG781" s="23">
        <f ca="1">SQRT(Inputs!$B$38)*K781+SQRT(1-Inputs!$B$38)*_xlfn.NORM.S.INV(RAND())</f>
        <v>-1.3045775004611357</v>
      </c>
      <c r="AH781" s="23">
        <f ca="1">SQRT(Inputs!$B$38)*L781+SQRT(1-Inputs!$B$38)*_xlfn.NORM.S.INV(RAND())</f>
        <v>-1.2001273602654625</v>
      </c>
      <c r="AI781" s="23">
        <f ca="1">SQRT(Inputs!$B$38)*M781+SQRT(1-Inputs!$B$38)*_xlfn.NORM.S.INV(RAND())</f>
        <v>1.6882778096948159</v>
      </c>
      <c r="AJ781" s="23">
        <f ca="1">SQRT(Inputs!$B$38)*C781+SQRT(1-Inputs!$B$38)*_xlfn.NORM.S.INV(RAND())</f>
        <v>0.60295984332875607</v>
      </c>
      <c r="AK781" s="23">
        <f ca="1">SQRT(Inputs!$B$38)*D781+SQRT(1-Inputs!$B$38)*_xlfn.NORM.S.INV(RAND())</f>
        <v>-0.48181042884633896</v>
      </c>
      <c r="AL781" s="23">
        <f ca="1">SQRT(Inputs!$B$38)*E781+SQRT(1-Inputs!$B$38)*_xlfn.NORM.S.INV(RAND())</f>
        <v>0.56753927495055179</v>
      </c>
      <c r="AM781" s="23">
        <f ca="1">SQRT(Inputs!$B$38)*F781+SQRT(1-Inputs!$B$38)*_xlfn.NORM.S.INV(RAND())</f>
        <v>0.1287433168014081</v>
      </c>
      <c r="AN781" s="23">
        <f ca="1">SQRT(Inputs!$B$38)*G781+SQRT(1-Inputs!$B$38)*_xlfn.NORM.S.INV(RAND())</f>
        <v>-1.8585263186032872</v>
      </c>
      <c r="AO781" s="23">
        <f ca="1">SQRT(Inputs!$B$38)*H781+SQRT(1-Inputs!$B$38)*_xlfn.NORM.S.INV(RAND())</f>
        <v>-0.22162586717194585</v>
      </c>
      <c r="AP781" s="23">
        <f ca="1">SQRT(Inputs!$B$38)*I781+SQRT(1-Inputs!$B$38)*_xlfn.NORM.S.INV(RAND())</f>
        <v>-1.0961581446828039</v>
      </c>
      <c r="AQ781" s="23">
        <f ca="1">SQRT(Inputs!$B$38)*J781+SQRT(1-Inputs!$B$38)*_xlfn.NORM.S.INV(RAND())</f>
        <v>1.6122763752883613</v>
      </c>
      <c r="AR781" s="23">
        <f ca="1">SQRT(Inputs!$B$38)*K781+SQRT(1-Inputs!$B$38)*_xlfn.NORM.S.INV(RAND())</f>
        <v>-1.4493080683307009</v>
      </c>
      <c r="AS781" s="23">
        <f ca="1">SQRT(Inputs!$B$38)*L781+SQRT(1-Inputs!$B$38)*_xlfn.NORM.S.INV(RAND())</f>
        <v>0.205467576119783</v>
      </c>
      <c r="AT781" s="23">
        <f ca="1">SQRT(Inputs!$B$38)*M781+SQRT(1-Inputs!$B$38)*_xlfn.NORM.S.INV(RAND())</f>
        <v>7.8050306341359565E-4</v>
      </c>
      <c r="AU781" s="15">
        <f ca="1">Inputs!$B$6*EXP($B$8-0.5*C$5^2+C$5*N781)</f>
        <v>6335.4966373490834</v>
      </c>
      <c r="AV781" s="15">
        <f t="shared" ca="1" si="401"/>
        <v>9595.7530403003566</v>
      </c>
      <c r="AW781" s="15">
        <f t="shared" ca="1" si="402"/>
        <v>12421.409605658817</v>
      </c>
      <c r="AX781" s="15">
        <f t="shared" ca="1" si="403"/>
        <v>14468.426032241721</v>
      </c>
      <c r="AY781" s="15">
        <f t="shared" ca="1" si="404"/>
        <v>16409.541627400504</v>
      </c>
      <c r="AZ781" s="15">
        <f t="shared" ca="1" si="405"/>
        <v>18894.993053307062</v>
      </c>
      <c r="BA781" s="15">
        <f t="shared" ca="1" si="406"/>
        <v>19726.182927686772</v>
      </c>
      <c r="BB781" s="15">
        <f t="shared" ca="1" si="407"/>
        <v>23692.988154757568</v>
      </c>
      <c r="BC781" s="15">
        <f t="shared" ca="1" si="408"/>
        <v>24522.587493666964</v>
      </c>
      <c r="BD781" s="15">
        <f t="shared" ca="1" si="409"/>
        <v>28386.892936098753</v>
      </c>
      <c r="BE781" s="15">
        <f t="shared" ca="1" si="410"/>
        <v>40991.300241796387</v>
      </c>
      <c r="BF781" s="15">
        <f ca="1">Inputs!$B$13*EXP($B$9-0.5*C$6^2+C$6*Y781)</f>
        <v>12462.788670856669</v>
      </c>
      <c r="BG781" s="15">
        <f t="shared" ca="1" si="411"/>
        <v>15648.314589002044</v>
      </c>
      <c r="BH781" s="15">
        <f t="shared" ca="1" si="412"/>
        <v>15995.511492392456</v>
      </c>
      <c r="BI781" s="15">
        <f t="shared" ca="1" si="413"/>
        <v>24120.176245581344</v>
      </c>
      <c r="BJ781" s="15">
        <f t="shared" ca="1" si="414"/>
        <v>29067.218597613541</v>
      </c>
      <c r="BK781" s="15">
        <f t="shared" ca="1" si="415"/>
        <v>41750.165715523923</v>
      </c>
      <c r="BL781" s="15">
        <f t="shared" ca="1" si="416"/>
        <v>42250.083249167925</v>
      </c>
      <c r="BM781" s="15">
        <f t="shared" ca="1" si="417"/>
        <v>62471.804914636836</v>
      </c>
      <c r="BN781" s="15">
        <f t="shared" ca="1" si="418"/>
        <v>65712.71990138547</v>
      </c>
      <c r="BO781" s="15">
        <f t="shared" ca="1" si="419"/>
        <v>70324.919037089116</v>
      </c>
      <c r="BP781" s="15">
        <f t="shared" ca="1" si="420"/>
        <v>104802.39269371003</v>
      </c>
      <c r="BQ781" s="15">
        <f ca="1">Inputs!$B$20*EXP($B$10-0.5*C$7^2+C$7*AJ781)</f>
        <v>5312.3421711281071</v>
      </c>
      <c r="BR781" s="15">
        <f t="shared" ca="1" si="421"/>
        <v>6185.457558443879</v>
      </c>
      <c r="BS781" s="15">
        <f t="shared" ca="1" si="422"/>
        <v>9969.8666374396089</v>
      </c>
      <c r="BT781" s="15">
        <f t="shared" ca="1" si="423"/>
        <v>14218.467934167245</v>
      </c>
      <c r="BU781" s="15">
        <f t="shared" ca="1" si="424"/>
        <v>12568.198167276087</v>
      </c>
      <c r="BV781" s="15">
        <f t="shared" ca="1" si="425"/>
        <v>16634.319695436028</v>
      </c>
      <c r="BW781" s="15">
        <f t="shared" ca="1" si="426"/>
        <v>18406.048310298927</v>
      </c>
      <c r="BX781" s="15">
        <f t="shared" ca="1" si="427"/>
        <v>35566.854046997585</v>
      </c>
      <c r="BY781" s="15">
        <f t="shared" ca="1" si="428"/>
        <v>37766.903505593829</v>
      </c>
      <c r="BZ781" s="15">
        <f t="shared" ca="1" si="429"/>
        <v>55032.15515482529</v>
      </c>
      <c r="CA781" s="15">
        <f t="shared" ca="1" si="430"/>
        <v>77314.198149797885</v>
      </c>
      <c r="CB781" s="15">
        <f ca="1">(AU781*DCF!C$10-DCF!C$5*MAX(AU781*DCF!C$10,0)-MAX(AU781-Inputs!$B$6,0)/Inputs!$B$10)*DCF!C$6</f>
        <v>1033.2827348618875</v>
      </c>
      <c r="CC781" s="15">
        <f ca="1">(AV781*DCF!D$10-DCF!D$5*MAX(AV781*DCF!D$10,0)-MAX(AV781-AU781,0)/Inputs!$B$10)*DCF!D$6</f>
        <v>1543.9715975922265</v>
      </c>
      <c r="CD781" s="15">
        <f ca="1">(AW781*DCF!E$10-DCF!E$5*MAX(AW781*DCF!E$10,0)-MAX(AW781-AV781,0)/Inputs!$B$10)*DCF!E$6</f>
        <v>2231.4508720506151</v>
      </c>
      <c r="CE781" s="15">
        <f ca="1">(AX781*DCF!F$10-DCF!F$5*MAX(AX781*DCF!F$10,0)-MAX(AX781-AW781,0)/Inputs!$B$10)*DCF!F$6</f>
        <v>2732.5009778679</v>
      </c>
      <c r="CF781" s="15">
        <f ca="1">(AY781*DCF!G$10-DCF!G$5*MAX(AY781*DCF!G$10,0)-MAX(AY781-AX781,0)/Inputs!$B$10)*DCF!G$6</f>
        <v>3007.9035080362301</v>
      </c>
      <c r="CG781" s="15">
        <f ca="1">(AZ781*DCF!H$10-DCF!H$5*MAX(AZ781*DCF!H$10,0)-MAX(AZ781-AY781,0)/Inputs!$B$10)*DCF!H$6</f>
        <v>3227.1399960586132</v>
      </c>
      <c r="CH781" s="15">
        <f ca="1">(BA781*DCF!I$10-DCF!I$5*MAX(BA781*DCF!I$10,0)-MAX(BA781-AZ781,0)/Inputs!$B$10)*DCF!I$6</f>
        <v>3466.9097458794513</v>
      </c>
      <c r="CI781" s="15">
        <f ca="1">(BB781*DCF!J$10-DCF!J$5*MAX(BB781*DCF!J$10,0)-MAX(BB781-BA781,0)/Inputs!$B$10)*DCF!J$6</f>
        <v>3464.6677783144128</v>
      </c>
      <c r="CJ781" s="15">
        <f ca="1">(BC781*DCF!K$10-DCF!K$5*MAX(BC781*DCF!K$10,0)-MAX(BC781-BB781,0)/Inputs!$B$10)*DCF!K$6</f>
        <v>3831.6114728362732</v>
      </c>
      <c r="CK781" s="15">
        <f ca="1">(BD781*DCF!L$10-DCF!L$5*MAX(BD781*DCF!L$10,0)-MAX(BD781-BC781,0)/Inputs!$B$10)*DCF!L$6</f>
        <v>3781.5659967266101</v>
      </c>
      <c r="CL781" s="15">
        <f ca="1">(BE781*DCF!M$10-DCF!M$5*MAX(BE781*DCF!M$10,0)-MAX(BE781-BD781,0)/Inputs!$B$10)*DCF!M$6</f>
        <v>4278.6715179154362</v>
      </c>
      <c r="CM781" s="15">
        <f ca="1">(BF781*DCF!C$28-DCF!C$5*MAX(BF781*DCF!C$28,0)-MAX(BF781-Inputs!$B$13,0)/Inputs!$B$17)*DCF!C$6</f>
        <v>3555.1113303233715</v>
      </c>
      <c r="CN781" s="15">
        <f ca="1">(BG781*DCF!D$28-DCF!D$5*MAX(BG781*DCF!D$28,0)-MAX(BG781-BF781,0)/Inputs!$B$17)*DCF!D$6</f>
        <v>3929.1708227181266</v>
      </c>
      <c r="CO781" s="15">
        <f ca="1">(BH781*DCF!E$28-DCF!E$5*MAX(BH781*DCF!E$28,0)-MAX(BH781-BG781,0)/Inputs!$B$17)*DCF!E$6</f>
        <v>4461.7859472477958</v>
      </c>
      <c r="CP781" s="15">
        <f ca="1">(BI781*DCF!F$28-DCF!F$5*MAX(BI781*DCF!F$28,0)-MAX(BI781-BH781,0)/Inputs!$B$17)*DCF!F$6</f>
        <v>5068.7688659891719</v>
      </c>
      <c r="CQ781" s="15">
        <f ca="1">(BJ781*DCF!G$28-DCF!G$5*MAX(BJ781*DCF!G$28,0)-MAX(BJ781-BI781,0)/Inputs!$B$17)*DCF!G$6</f>
        <v>6709.6667447022128</v>
      </c>
      <c r="CR781" s="15">
        <f ca="1">(BK781*DCF!H$28-DCF!H$5*MAX(BK781*DCF!H$28,0)-MAX(BK781-BJ781,0)/Inputs!$B$17)*DCF!H$6</f>
        <v>8354.7025460869518</v>
      </c>
      <c r="CS781" s="15">
        <f ca="1">(BL781*DCF!I$28-DCF!I$5*MAX(BL781*DCF!I$28,0)-MAX(BL781-BK781,0)/Inputs!$B$17)*DCF!I$6</f>
        <v>9863.4819015199246</v>
      </c>
      <c r="CT781" s="15">
        <f ca="1">(BM781*DCF!J$28-DCF!J$5*MAX(BM781*DCF!J$28,0)-MAX(BM781-BL781,0)/Inputs!$B$17)*DCF!J$6</f>
        <v>11255.16357688322</v>
      </c>
      <c r="CU781" s="15">
        <f ca="1">(BN781*DCF!K$28-DCF!K$5*MAX(BN781*DCF!K$28,0)-MAX(BN781-BM781,0)/Inputs!$B$17)*DCF!K$6</f>
        <v>13480.455720752399</v>
      </c>
      <c r="CV781" s="15">
        <f ca="1">(BO781*DCF!L$28-DCF!L$5*MAX(BO781*DCF!L$28,0)-MAX(BO781-BN781,0)/Inputs!$B$17)*DCF!L$6</f>
        <v>13509.419436076798</v>
      </c>
      <c r="CW781" s="15">
        <f ca="1">(BP781*DCF!M$28-DCF!M$5*MAX(BP781*DCF!M$28,0)-MAX(BP781-BO781,0)/Inputs!$B$17)*DCF!M$6</f>
        <v>16114.766047699382</v>
      </c>
      <c r="CX781" s="15">
        <f ca="1">(BQ781*DCF!C$46-DCF!C$5*MAX(BQ781*DCF!C$46,0)-MAX(BQ781-Inputs!$B$20,0)/Inputs!$B$24)*DCF!C$6</f>
        <v>-2202.0846451233997</v>
      </c>
      <c r="CY781" s="15">
        <f ca="1">(BR781*DCF!D$46-DCF!D$5*MAX(BR781*DCF!D$46,0)-MAX(BR781-BQ781,0)/Inputs!$B$24)*DCF!D$6</f>
        <v>-1428.2644467433602</v>
      </c>
      <c r="CZ781" s="15">
        <f ca="1">(BS781*DCF!E$46-DCF!E$5*MAX(BS781*DCF!E$46,0)-MAX(BS781-BR781,0)/Inputs!$B$24)*DCF!E$6</f>
        <v>-2670.6639645234382</v>
      </c>
      <c r="DA781" s="15">
        <f ca="1">(BT781*DCF!F$46-DCF!F$5*MAX(BT781*DCF!F$46,0)-MAX(BT781-BS781,0)/Inputs!$B$24)*DCF!F$6</f>
        <v>-2582.5287716488242</v>
      </c>
      <c r="DB781" s="15">
        <f ca="1">(BU781*DCF!G$46-DCF!G$5*MAX(BU781*DCF!G$46,0)-MAX(BU781-BT781,0)/Inputs!$B$24)*DCF!G$6</f>
        <v>-422.76935461961318</v>
      </c>
      <c r="DC781" s="15">
        <f ca="1">(BV781*DCF!H$46-DCF!H$5*MAX(BV781*DCF!H$46,0)-MAX(BV781-BU781,0)/Inputs!$B$24)*DCF!H$6</f>
        <v>-1263.5223513357532</v>
      </c>
      <c r="DD781" s="15">
        <f ca="1">(BW781*DCF!I$46-DCF!I$5*MAX(BW781*DCF!I$46,0)-MAX(BW781-BV781,0)/Inputs!$B$24)*DCF!I$6</f>
        <v>-83.49992564385775</v>
      </c>
      <c r="DE781" s="15">
        <f ca="1">(BX781*DCF!J$46-DCF!J$5*MAX(BX781*DCF!J$46,0)-MAX(BX781-BW781,0)/Inputs!$B$24)*DCF!J$6</f>
        <v>-3058.8341692606773</v>
      </c>
      <c r="DF781" s="15">
        <f ca="1">(BY781*DCF!K$46-DCF!K$5*MAX(BY781*DCF!K$46,0)-MAX(BY781-BX781,0)/Inputs!$B$24)*DCF!K$6</f>
        <v>1618.417916530997</v>
      </c>
      <c r="DG781" s="15">
        <f ca="1">(BZ781*DCF!L$46-DCF!L$5*MAX(BZ781*DCF!L$46,0)-MAX(BZ781-BY781,0)/Inputs!$B$24)*DCF!L$6</f>
        <v>-103.06526245099793</v>
      </c>
      <c r="DH781" s="15">
        <f ca="1">(CA781*DCF!M$46-DCF!M$5*MAX(CA781*DCF!M$46,0)-MAX(CA781-BZ781,0)/Inputs!$B$24)*DCF!M$6</f>
        <v>1402.9304304715911</v>
      </c>
      <c r="DI781" s="15">
        <f ca="1">SUM(CB781:CL781)+BE781*DCF!M$10*(1+Inputs!$B$30)*(1-Inputs!$B$33)*(1-Inputs!$B$30/Inputs!$B$31)/(Inputs!$B$29-Inputs!$B$30)*DCF!M$6</f>
        <v>146679.00682488864</v>
      </c>
      <c r="DJ781" s="15">
        <f ca="1">SUM(CM781:CW781)+BP781*DCF!M$28*(1+Inputs!$B$30)*(1-Inputs!$B$33)*(1-Inputs!$B$30/Inputs!$B$31)/(Inputs!$B$29-Inputs!$B$30)*DCF!M$6</f>
        <v>485191.08591968811</v>
      </c>
      <c r="DK781" s="15">
        <f ca="1">SUM(CX781:DH781)+CA781*DCF!M$46*(1+Inputs!$B$30)*(1-Inputs!$B$33)*(1-Inputs!$B$30/Inputs!$B$31)/(Inputs!$B$29-Inputs!$B$30)*DCF!M$6</f>
        <v>108743.0242474954</v>
      </c>
      <c r="DM781" s="15">
        <f ca="1">DI781+DJ781+DK781+Inputs!$B$34+Inputs!$B$36-Inputs!$B$35</f>
        <v>817464.1169920722</v>
      </c>
    </row>
    <row r="782" spans="1:117" x14ac:dyDescent="0.75">
      <c r="A782" s="11">
        <v>769</v>
      </c>
      <c r="C782" s="23">
        <f t="shared" ca="1" si="436"/>
        <v>-1.2093732993482587</v>
      </c>
      <c r="D782" s="23">
        <f t="shared" ca="1" si="436"/>
        <v>-1.0064990990459652</v>
      </c>
      <c r="E782" s="23">
        <f t="shared" ca="1" si="436"/>
        <v>0.51473194722767879</v>
      </c>
      <c r="F782" s="23">
        <f t="shared" ca="1" si="436"/>
        <v>0.24484120466087433</v>
      </c>
      <c r="G782" s="23">
        <f t="shared" ca="1" si="436"/>
        <v>-1.5995193298188946</v>
      </c>
      <c r="H782" s="23">
        <f t="shared" ca="1" si="436"/>
        <v>0.12011067172869237</v>
      </c>
      <c r="I782" s="23">
        <f t="shared" ca="1" si="436"/>
        <v>-1.8219487927484872</v>
      </c>
      <c r="J782" s="23">
        <f t="shared" ca="1" si="436"/>
        <v>-1.558954308828195</v>
      </c>
      <c r="K782" s="23">
        <f t="shared" ca="1" si="436"/>
        <v>-0.27108596557371334</v>
      </c>
      <c r="L782" s="23">
        <f t="shared" ca="1" si="436"/>
        <v>-0.35479475012469835</v>
      </c>
      <c r="M782" s="23">
        <f t="shared" ca="1" si="436"/>
        <v>1.2744618835717765</v>
      </c>
      <c r="N782" s="23">
        <f ca="1">SQRT(Inputs!$B$38)*C782+SQRT(1-Inputs!$B$38)*_xlfn.NORM.S.INV(RAND())</f>
        <v>-1.1946949107718314</v>
      </c>
      <c r="O782" s="23">
        <f ca="1">SQRT(Inputs!$B$38)*D782+SQRT(1-Inputs!$B$38)*_xlfn.NORM.S.INV(RAND())</f>
        <v>0.27319173210606984</v>
      </c>
      <c r="P782" s="23">
        <f ca="1">SQRT(Inputs!$B$38)*E782+SQRT(1-Inputs!$B$38)*_xlfn.NORM.S.INV(RAND())</f>
        <v>0.14856853628436692</v>
      </c>
      <c r="Q782" s="23">
        <f ca="1">SQRT(Inputs!$B$38)*F782+SQRT(1-Inputs!$B$38)*_xlfn.NORM.S.INV(RAND())</f>
        <v>-2.2326083470549176</v>
      </c>
      <c r="R782" s="23">
        <f ca="1">SQRT(Inputs!$B$38)*G782+SQRT(1-Inputs!$B$38)*_xlfn.NORM.S.INV(RAND())</f>
        <v>-0.88899898145448442</v>
      </c>
      <c r="S782" s="23">
        <f ca="1">SQRT(Inputs!$B$38)*H782+SQRT(1-Inputs!$B$38)*_xlfn.NORM.S.INV(RAND())</f>
        <v>-1.5449718424618173</v>
      </c>
      <c r="T782" s="23">
        <f ca="1">SQRT(Inputs!$B$38)*I782+SQRT(1-Inputs!$B$38)*_xlfn.NORM.S.INV(RAND())</f>
        <v>-0.12497851110864444</v>
      </c>
      <c r="U782" s="23">
        <f ca="1">SQRT(Inputs!$B$38)*J782+SQRT(1-Inputs!$B$38)*_xlfn.NORM.S.INV(RAND())</f>
        <v>-1.4799022794402537</v>
      </c>
      <c r="V782" s="23">
        <f ca="1">SQRT(Inputs!$B$38)*K782+SQRT(1-Inputs!$B$38)*_xlfn.NORM.S.INV(RAND())</f>
        <v>-0.60087413222153918</v>
      </c>
      <c r="W782" s="23">
        <f ca="1">SQRT(Inputs!$B$38)*L782+SQRT(1-Inputs!$B$38)*_xlfn.NORM.S.INV(RAND())</f>
        <v>0.5931176093308389</v>
      </c>
      <c r="X782" s="23">
        <f ca="1">SQRT(Inputs!$B$38)*M782+SQRT(1-Inputs!$B$38)*_xlfn.NORM.S.INV(RAND())</f>
        <v>1.0735139896861652</v>
      </c>
      <c r="Y782" s="23">
        <f ca="1">SQRT(Inputs!$B$38)*C782+SQRT(1-Inputs!$B$38)*_xlfn.NORM.S.INV(RAND())</f>
        <v>0.77702612674939808</v>
      </c>
      <c r="Z782" s="23">
        <f ca="1">SQRT(Inputs!$B$38)*D782+SQRT(1-Inputs!$B$38)*_xlfn.NORM.S.INV(RAND())</f>
        <v>-1.7277881011890162</v>
      </c>
      <c r="AA782" s="23">
        <f ca="1">SQRT(Inputs!$B$38)*E782+SQRT(1-Inputs!$B$38)*_xlfn.NORM.S.INV(RAND())</f>
        <v>-0.26130879652749905</v>
      </c>
      <c r="AB782" s="23">
        <f ca="1">SQRT(Inputs!$B$38)*F782+SQRT(1-Inputs!$B$38)*_xlfn.NORM.S.INV(RAND())</f>
        <v>0.99500763520047497</v>
      </c>
      <c r="AC782" s="23">
        <f ca="1">SQRT(Inputs!$B$38)*G782+SQRT(1-Inputs!$B$38)*_xlfn.NORM.S.INV(RAND())</f>
        <v>-2.6541955121122673E-2</v>
      </c>
      <c r="AD782" s="23">
        <f ca="1">SQRT(Inputs!$B$38)*H782+SQRT(1-Inputs!$B$38)*_xlfn.NORM.S.INV(RAND())</f>
        <v>-6.6129900522586507E-2</v>
      </c>
      <c r="AE782" s="23">
        <f ca="1">SQRT(Inputs!$B$38)*I782+SQRT(1-Inputs!$B$38)*_xlfn.NORM.S.INV(RAND())</f>
        <v>0.1589432800330205</v>
      </c>
      <c r="AF782" s="23">
        <f ca="1">SQRT(Inputs!$B$38)*J782+SQRT(1-Inputs!$B$38)*_xlfn.NORM.S.INV(RAND())</f>
        <v>-1.2779888565928581</v>
      </c>
      <c r="AG782" s="23">
        <f ca="1">SQRT(Inputs!$B$38)*K782+SQRT(1-Inputs!$B$38)*_xlfn.NORM.S.INV(RAND())</f>
        <v>0.65763475638738988</v>
      </c>
      <c r="AH782" s="23">
        <f ca="1">SQRT(Inputs!$B$38)*L782+SQRT(1-Inputs!$B$38)*_xlfn.NORM.S.INV(RAND())</f>
        <v>-0.63798305421458923</v>
      </c>
      <c r="AI782" s="23">
        <f ca="1">SQRT(Inputs!$B$38)*M782+SQRT(1-Inputs!$B$38)*_xlfn.NORM.S.INV(RAND())</f>
        <v>-0.95726321871752951</v>
      </c>
      <c r="AJ782" s="23">
        <f ca="1">SQRT(Inputs!$B$38)*C782+SQRT(1-Inputs!$B$38)*_xlfn.NORM.S.INV(RAND())</f>
        <v>-2.8638374021108639</v>
      </c>
      <c r="AK782" s="23">
        <f ca="1">SQRT(Inputs!$B$38)*D782+SQRT(1-Inputs!$B$38)*_xlfn.NORM.S.INV(RAND())</f>
        <v>-0.98268187931411843</v>
      </c>
      <c r="AL782" s="23">
        <f ca="1">SQRT(Inputs!$B$38)*E782+SQRT(1-Inputs!$B$38)*_xlfn.NORM.S.INV(RAND())</f>
        <v>0.6991414935066671</v>
      </c>
      <c r="AM782" s="23">
        <f ca="1">SQRT(Inputs!$B$38)*F782+SQRT(1-Inputs!$B$38)*_xlfn.NORM.S.INV(RAND())</f>
        <v>0.28221596661712511</v>
      </c>
      <c r="AN782" s="23">
        <f ca="1">SQRT(Inputs!$B$38)*G782+SQRT(1-Inputs!$B$38)*_xlfn.NORM.S.INV(RAND())</f>
        <v>-0.52127545731594371</v>
      </c>
      <c r="AO782" s="23">
        <f ca="1">SQRT(Inputs!$B$38)*H782+SQRT(1-Inputs!$B$38)*_xlfn.NORM.S.INV(RAND())</f>
        <v>-9.0385424912865789E-2</v>
      </c>
      <c r="AP782" s="23">
        <f ca="1">SQRT(Inputs!$B$38)*I782+SQRT(1-Inputs!$B$38)*_xlfn.NORM.S.INV(RAND())</f>
        <v>-1.9538598501658708</v>
      </c>
      <c r="AQ782" s="23">
        <f ca="1">SQRT(Inputs!$B$38)*J782+SQRT(1-Inputs!$B$38)*_xlfn.NORM.S.INV(RAND())</f>
        <v>-0.3980594951868448</v>
      </c>
      <c r="AR782" s="23">
        <f ca="1">SQRT(Inputs!$B$38)*K782+SQRT(1-Inputs!$B$38)*_xlfn.NORM.S.INV(RAND())</f>
        <v>-0.61412697062642918</v>
      </c>
      <c r="AS782" s="23">
        <f ca="1">SQRT(Inputs!$B$38)*L782+SQRT(1-Inputs!$B$38)*_xlfn.NORM.S.INV(RAND())</f>
        <v>-0.91859305914444278</v>
      </c>
      <c r="AT782" s="23">
        <f ca="1">SQRT(Inputs!$B$38)*M782+SQRT(1-Inputs!$B$38)*_xlfn.NORM.S.INV(RAND())</f>
        <v>1.1090111197334092</v>
      </c>
      <c r="AU782" s="15">
        <f ca="1">Inputs!$B$6*EXP($B$8-0.5*C$5^2+C$5*N782)</f>
        <v>4089.6860141230345</v>
      </c>
      <c r="AV782" s="15">
        <f t="shared" ref="AV782:AV845" ca="1" si="437">AU782*EXP($B$8-0.5*D$5^2+D$5*O782)</f>
        <v>5182.1447129665903</v>
      </c>
      <c r="AW782" s="15">
        <f t="shared" ref="AW782:AW845" ca="1" si="438">AV782*EXP($B$8-0.5*E$5^2+E$5*P782)</f>
        <v>6446.6055940957331</v>
      </c>
      <c r="AX782" s="15">
        <f t="shared" ref="AX782:AX845" ca="1" si="439">AW782*EXP($B$8-0.5*F$5^2+F$5*Q782)</f>
        <v>5954.9063309998364</v>
      </c>
      <c r="AY782" s="15">
        <f t="shared" ref="AY782:AY845" ca="1" si="440">AX782*EXP($B$8-0.5*G$5^2+G$5*R782)</f>
        <v>6559.8221083973513</v>
      </c>
      <c r="AZ782" s="15">
        <f t="shared" ref="AZ782:AZ845" ca="1" si="441">AY782*EXP($B$8-0.5*H$5^2+H$5*S782)</f>
        <v>6767.6981621673485</v>
      </c>
      <c r="BA782" s="15">
        <f t="shared" ref="BA782:BA845" ca="1" si="442">AZ782*EXP($B$8-0.5*I$5^2+I$5*T782)</f>
        <v>8174.3080543651195</v>
      </c>
      <c r="BB782" s="15">
        <f t="shared" ref="BB782:BB845" ca="1" si="443">BA782*EXP($B$8-0.5*J$5^2+J$5*U782)</f>
        <v>8628.7381814223554</v>
      </c>
      <c r="BC782" s="15">
        <f t="shared" ref="BC782:BC845" ca="1" si="444">BB782*EXP($B$8-0.5*K$5^2+K$5*V782)</f>
        <v>9972.4774694621356</v>
      </c>
      <c r="BD782" s="15">
        <f t="shared" ref="BD782:BD845" ca="1" si="445">BC782*EXP($B$8-0.5*L$5^2+L$5*W782)</f>
        <v>12914.145420729115</v>
      </c>
      <c r="BE782" s="15">
        <f t="shared" ref="BE782:BE845" ca="1" si="446">BD782*EXP($B$8-0.5*M$5^2+M$5*X782)</f>
        <v>17450.067610686325</v>
      </c>
      <c r="BF782" s="15">
        <f ca="1">Inputs!$B$13*EXP($B$9-0.5*C$6^2+C$6*Y782)</f>
        <v>16134.463708360106</v>
      </c>
      <c r="BG782" s="15">
        <f t="shared" ref="BG782:BG845" ca="1" si="447">BF782*EXP($B$9-0.5*D$6^2+D$6*Z782)</f>
        <v>14396.885806187815</v>
      </c>
      <c r="BH782" s="15">
        <f t="shared" ref="BH782:BH845" ca="1" si="448">BG782*EXP($B$9-0.5*E$6^2+E$6*AA782)</f>
        <v>16844.265237286825</v>
      </c>
      <c r="BI782" s="15">
        <f t="shared" ref="BI782:BI845" ca="1" si="449">BH782*EXP($B$9-0.5*F$6^2+F$6*AB782)</f>
        <v>24032.531209970737</v>
      </c>
      <c r="BJ782" s="15">
        <f t="shared" ref="BJ782:BJ845" ca="1" si="450">BI782*EXP($B$9-0.5*G$6^2+G$6*AC782)</f>
        <v>29349.81314273996</v>
      </c>
      <c r="BK782" s="15">
        <f t="shared" ref="BK782:BK845" ca="1" si="451">BJ782*EXP($B$9-0.5*H$6^2+H$6*AD782)</f>
        <v>35698.483482762276</v>
      </c>
      <c r="BL782" s="15">
        <f t="shared" ref="BL782:BL845" ca="1" si="452">BK782*EXP($B$9-0.5*I$6^2+I$6*AE782)</f>
        <v>44763.88176932936</v>
      </c>
      <c r="BM782" s="15">
        <f t="shared" ref="BM782:BM845" ca="1" si="453">BL782*EXP($B$9-0.5*J$6^2+J$6*AF782)</f>
        <v>46946.871264959227</v>
      </c>
      <c r="BN782" s="15">
        <f t="shared" ref="BN782:BN845" ca="1" si="454">BM782*EXP($B$9-0.5*K$6^2+K$6*AG782)</f>
        <v>62473.167771355111</v>
      </c>
      <c r="BO782" s="15">
        <f t="shared" ref="BO782:BO845" ca="1" si="455">BN782*EXP($B$9-0.5*L$6^2+L$6*AH782)</f>
        <v>71372.641605345096</v>
      </c>
      <c r="BP782" s="15">
        <f t="shared" ref="BP782:BP845" ca="1" si="456">BO782*EXP($B$9-0.5*M$6^2+M$6*AI782)</f>
        <v>78817.480472110226</v>
      </c>
      <c r="BQ782" s="15">
        <f ca="1">Inputs!$B$20*EXP($B$10-0.5*C$7^2+C$7*AJ782)</f>
        <v>1553.3592721628208</v>
      </c>
      <c r="BR782" s="15">
        <f t="shared" ref="BR782:BR845" ca="1" si="457">BQ782*EXP($B$10-0.5*D$7^2+D$7*AK782)</f>
        <v>1542.680139562875</v>
      </c>
      <c r="BS782" s="15">
        <f t="shared" ref="BS782:BS845" ca="1" si="458">BR782*EXP($B$10-0.5*E$7^2+E$7*AL782)</f>
        <v>2582.3091545917318</v>
      </c>
      <c r="BT782" s="15">
        <f t="shared" ref="BT782:BT845" ca="1" si="459">BS782*EXP($B$10-0.5*F$7^2+F$7*AM782)</f>
        <v>3834.0409097583583</v>
      </c>
      <c r="BU782" s="15">
        <f t="shared" ref="BU782:BU845" ca="1" si="460">BT782*EXP($B$10-0.5*G$7^2+G$7*AN782)</f>
        <v>4683.8560312584086</v>
      </c>
      <c r="BV782" s="15">
        <f t="shared" ref="BV782:BV845" ca="1" si="461">BU782*EXP($B$10-0.5*H$7^2+H$7*AO782)</f>
        <v>6385.2352625524218</v>
      </c>
      <c r="BW782" s="15">
        <f t="shared" ref="BW782:BW845" ca="1" si="462">BV782*EXP($B$10-0.5*I$7^2+I$7*AP782)</f>
        <v>5892.4256053660856</v>
      </c>
      <c r="BX782" s="15">
        <f t="shared" ref="BX782:BX845" ca="1" si="463">BW782*EXP($B$10-0.5*J$7^2+J$7*AQ782)</f>
        <v>7609.3839183224618</v>
      </c>
      <c r="BY782" s="15">
        <f t="shared" ref="BY782:BY845" ca="1" si="464">BX782*EXP($B$10-0.5*K$7^2+K$7*AR782)</f>
        <v>9480.0729892888612</v>
      </c>
      <c r="BZ782" s="15">
        <f t="shared" ref="BZ782:BZ845" ca="1" si="465">BY782*EXP($B$10-0.5*L$7^2+L$7*AS782)</f>
        <v>11235.025296868453</v>
      </c>
      <c r="CA782" s="15">
        <f t="shared" ref="CA782:CA845" ca="1" si="466">BZ782*EXP($B$10-0.5*M$7^2+M$7*AT782)</f>
        <v>19219.58044009229</v>
      </c>
      <c r="CB782" s="15">
        <f ca="1">(AU782*DCF!C$10-DCF!C$5*MAX(AU782*DCF!C$10,0)-MAX(AU782-Inputs!$B$6,0)/Inputs!$B$10)*DCF!C$6</f>
        <v>1049.2957649006223</v>
      </c>
      <c r="CC782" s="15">
        <f ca="1">(AV782*DCF!D$10-DCF!D$5*MAX(AV782*DCF!D$10,0)-MAX(AV782-AU782,0)/Inputs!$B$10)*DCF!D$6</f>
        <v>996.74520386986148</v>
      </c>
      <c r="CD782" s="15">
        <f ca="1">(AW782*DCF!E$10-DCF!E$5*MAX(AW782*DCF!E$10,0)-MAX(AW782-AV782,0)/Inputs!$B$10)*DCF!E$6</f>
        <v>1203.6096564762036</v>
      </c>
      <c r="CE782" s="15">
        <f ca="1">(AX782*DCF!F$10-DCF!F$5*MAX(AX782*DCF!F$10,0)-MAX(AX782-AW782,0)/Inputs!$B$10)*DCF!F$6</f>
        <v>1299.9465618229065</v>
      </c>
      <c r="CF782" s="15">
        <f ca="1">(AY782*DCF!G$10-DCF!G$5*MAX(AY782*DCF!G$10,0)-MAX(AY782-AX782,0)/Inputs!$B$10)*DCF!G$6</f>
        <v>1235.3094870929128</v>
      </c>
      <c r="CG782" s="15">
        <f ca="1">(AZ782*DCF!H$10-DCF!H$5*MAX(AZ782*DCF!H$10,0)-MAX(AZ782-AY782,0)/Inputs!$B$10)*DCF!H$6</f>
        <v>1277.0413325145685</v>
      </c>
      <c r="CH782" s="15">
        <f ca="1">(BA782*DCF!I$10-DCF!I$5*MAX(BA782*DCF!I$10,0)-MAX(BA782-AZ782,0)/Inputs!$B$10)*DCF!I$6</f>
        <v>1262.4145763893198</v>
      </c>
      <c r="CI782" s="15">
        <f ca="1">(BB782*DCF!J$10-DCF!J$5*MAX(BB782*DCF!J$10,0)-MAX(BB782-BA782,0)/Inputs!$B$10)*DCF!J$6</f>
        <v>1411.8500960553142</v>
      </c>
      <c r="CJ782" s="15">
        <f ca="1">(BC782*DCF!K$10-DCF!K$5*MAX(BC782*DCF!K$10,0)-MAX(BC782-BB782,0)/Inputs!$B$10)*DCF!K$6</f>
        <v>1417.305668818952</v>
      </c>
      <c r="CK782" s="15">
        <f ca="1">(BD782*DCF!L$10-DCF!L$5*MAX(BD782*DCF!L$10,0)-MAX(BD782-BC782,0)/Inputs!$B$10)*DCF!L$6</f>
        <v>1567.293408557824</v>
      </c>
      <c r="CL782" s="15">
        <f ca="1">(BE782*DCF!M$10-DCF!M$5*MAX(BE782*DCF!M$10,0)-MAX(BE782-BD782,0)/Inputs!$B$10)*DCF!M$6</f>
        <v>1920.5658683566876</v>
      </c>
      <c r="CM782" s="15">
        <f ca="1">(BF782*DCF!C$28-DCF!C$5*MAX(BF782*DCF!C$28,0)-MAX(BF782-Inputs!$B$13,0)/Inputs!$B$17)*DCF!C$6</f>
        <v>3827.720570028835</v>
      </c>
      <c r="CN782" s="15">
        <f ca="1">(BG782*DCF!D$28-DCF!D$5*MAX(BG782*DCF!D$28,0)-MAX(BG782-BF782,0)/Inputs!$B$17)*DCF!D$6</f>
        <v>4240.2149169665672</v>
      </c>
      <c r="CO782" s="15">
        <f ca="1">(BH782*DCF!E$28-DCF!E$5*MAX(BH782*DCF!E$28,0)-MAX(BH782-BG782,0)/Inputs!$B$17)*DCF!E$6</f>
        <v>4288.2510534313215</v>
      </c>
      <c r="CP782" s="15">
        <f ca="1">(BI782*DCF!F$28-DCF!F$5*MAX(BI782*DCF!F$28,0)-MAX(BI782-BH782,0)/Inputs!$B$17)*DCF!F$6</f>
        <v>5215.4617463694349</v>
      </c>
      <c r="CQ782" s="15">
        <f ca="1">(BJ782*DCF!G$28-DCF!G$5*MAX(BJ782*DCF!G$28,0)-MAX(BJ782-BI782,0)/Inputs!$B$17)*DCF!G$6</f>
        <v>6720.7174035143935</v>
      </c>
      <c r="CR782" s="15">
        <f ca="1">(BK782*DCF!H$28-DCF!H$5*MAX(BK782*DCF!H$28,0)-MAX(BK782-BJ782,0)/Inputs!$B$17)*DCF!H$6</f>
        <v>7842.223612345344</v>
      </c>
      <c r="CS782" s="15">
        <f ca="1">(BL782*DCF!I$28-DCF!I$5*MAX(BL782*DCF!I$28,0)-MAX(BL782-BK782,0)/Inputs!$B$17)*DCF!I$6</f>
        <v>9225.200176248507</v>
      </c>
      <c r="CT782" s="15">
        <f ca="1">(BM782*DCF!J$28-DCF!J$5*MAX(BM782*DCF!J$28,0)-MAX(BM782-BL782,0)/Inputs!$B$17)*DCF!J$6</f>
        <v>10183.603078723627</v>
      </c>
      <c r="CU782" s="15">
        <f ca="1">(BN782*DCF!K$28-DCF!K$5*MAX(BN782*DCF!K$28,0)-MAX(BN782-BM782,0)/Inputs!$B$17)*DCF!K$6</f>
        <v>11291.521032943408</v>
      </c>
      <c r="CV782" s="15">
        <f ca="1">(BO782*DCF!L$28-DCF!L$5*MAX(BO782*DCF!L$28,0)-MAX(BO782-BN782,0)/Inputs!$B$17)*DCF!L$6</f>
        <v>13233.349798928739</v>
      </c>
      <c r="CW782" s="15">
        <f ca="1">(BP782*DCF!M$28-DCF!M$5*MAX(BP782*DCF!M$28,0)-MAX(BP782-BO782,0)/Inputs!$B$17)*DCF!M$6</f>
        <v>14051.359708475717</v>
      </c>
      <c r="CX782" s="15">
        <f ca="1">(BQ782*DCF!C$46-DCF!C$5*MAX(BQ782*DCF!C$46,0)-MAX(BQ782-Inputs!$B$20,0)/Inputs!$B$24)*DCF!C$6</f>
        <v>-358.74348086901171</v>
      </c>
      <c r="CY782" s="15">
        <f ca="1">(BR782*DCF!D$46-DCF!D$5*MAX(BR782*DCF!D$46,0)-MAX(BR782-BQ782,0)/Inputs!$B$24)*DCF!D$6</f>
        <v>-263.29952405747537</v>
      </c>
      <c r="CZ782" s="15">
        <f ca="1">(BS782*DCF!E$46-DCF!E$5*MAX(BS782*DCF!E$46,0)-MAX(BS782-BR782,0)/Inputs!$B$24)*DCF!E$6</f>
        <v>-715.1556908583168</v>
      </c>
      <c r="DA782" s="15">
        <f ca="1">(BT782*DCF!F$46-DCF!F$5*MAX(BT782*DCF!F$46,0)-MAX(BT782-BS782,0)/Inputs!$B$24)*DCF!F$6</f>
        <v>-735.01420201986366</v>
      </c>
      <c r="DB782" s="15">
        <f ca="1">(BU782*DCF!G$46-DCF!G$5*MAX(BU782*DCF!G$46,0)-MAX(BU782-BT782,0)/Inputs!$B$24)*DCF!G$6</f>
        <v>-443.41667929793425</v>
      </c>
      <c r="DC782" s="15">
        <f ca="1">(BV782*DCF!H$46-DCF!H$5*MAX(BV782*DCF!H$46,0)-MAX(BV782-BU782,0)/Inputs!$B$24)*DCF!H$6</f>
        <v>-528.69317160110916</v>
      </c>
      <c r="DD782" s="15">
        <f ca="1">(BW782*DCF!I$46-DCF!I$5*MAX(BW782*DCF!I$46,0)-MAX(BW782-BV782,0)/Inputs!$B$24)*DCF!I$6</f>
        <v>136.08785309582137</v>
      </c>
      <c r="DE782" s="15">
        <f ca="1">(BX782*DCF!J$46-DCF!J$5*MAX(BX782*DCF!J$46,0)-MAX(BX782-BW782,0)/Inputs!$B$24)*DCF!J$6</f>
        <v>-136.1166867415125</v>
      </c>
      <c r="DF782" s="15">
        <f ca="1">(BY782*DCF!K$46-DCF!K$5*MAX(BY782*DCF!K$46,0)-MAX(BY782-BX782,0)/Inputs!$B$24)*DCF!K$6</f>
        <v>83.264383691428108</v>
      </c>
      <c r="DG782" s="15">
        <f ca="1">(BZ782*DCF!L$46-DCF!L$5*MAX(BZ782*DCF!L$46,0)-MAX(BZ782-BY782,0)/Inputs!$B$24)*DCF!L$6</f>
        <v>379.47385908265488</v>
      </c>
      <c r="DH782" s="15">
        <f ca="1">(CA782*DCF!M$46-DCF!M$5*MAX(CA782*DCF!M$46,0)-MAX(CA782-BZ782,0)/Inputs!$B$24)*DCF!M$6</f>
        <v>-162.48108618498026</v>
      </c>
      <c r="DI782" s="15">
        <f ca="1">SUM(CB782:CL782)+BE782*DCF!M$10*(1+Inputs!$B$30)*(1-Inputs!$B$33)*(1-Inputs!$B$30/Inputs!$B$31)/(Inputs!$B$29-Inputs!$B$30)*DCF!M$6</f>
        <v>63205.146538650661</v>
      </c>
      <c r="DJ782" s="15">
        <f ca="1">SUM(CM782:CW782)+BP782*DCF!M$28*(1+Inputs!$B$30)*(1-Inputs!$B$33)*(1-Inputs!$B$30/Inputs!$B$31)/(Inputs!$B$29-Inputs!$B$30)*DCF!M$6</f>
        <v>382586.41030752641</v>
      </c>
      <c r="DK782" s="15">
        <f ca="1">SUM(CX782:DH782)+CA782*DCF!M$46*(1+Inputs!$B$30)*(1-Inputs!$B$33)*(1-Inputs!$B$30/Inputs!$B$31)/(Inputs!$B$29-Inputs!$B$30)*DCF!M$6</f>
        <v>26971.653639471398</v>
      </c>
      <c r="DM782" s="15">
        <f ca="1">DI782+DJ782+DK782+Inputs!$B$34+Inputs!$B$36-Inputs!$B$35</f>
        <v>549614.21048564848</v>
      </c>
    </row>
    <row r="783" spans="1:117" x14ac:dyDescent="0.75">
      <c r="A783" s="11">
        <v>770</v>
      </c>
      <c r="C783" s="23">
        <f t="shared" ca="1" si="436"/>
        <v>1.1229384927060237</v>
      </c>
      <c r="D783" s="23">
        <f t="shared" ca="1" si="436"/>
        <v>-0.26268448707555603</v>
      </c>
      <c r="E783" s="23">
        <f t="shared" ca="1" si="436"/>
        <v>0.78363406750332532</v>
      </c>
      <c r="F783" s="23">
        <f t="shared" ca="1" si="436"/>
        <v>-1.3362798375647111</v>
      </c>
      <c r="G783" s="23">
        <f t="shared" ca="1" si="436"/>
        <v>0.55500998414967895</v>
      </c>
      <c r="H783" s="23">
        <f t="shared" ca="1" si="436"/>
        <v>-1.8877897071658922</v>
      </c>
      <c r="I783" s="23">
        <f t="shared" ca="1" si="436"/>
        <v>0.30544722513541545</v>
      </c>
      <c r="J783" s="23">
        <f t="shared" ca="1" si="436"/>
        <v>0.36567784165044004</v>
      </c>
      <c r="K783" s="23">
        <f t="shared" ca="1" si="436"/>
        <v>0.12807686134381105</v>
      </c>
      <c r="L783" s="23">
        <f t="shared" ca="1" si="436"/>
        <v>-1.1881873740561955</v>
      </c>
      <c r="M783" s="23">
        <f t="shared" ca="1" si="436"/>
        <v>0.3929683169234891</v>
      </c>
      <c r="N783" s="23">
        <f ca="1">SQRT(Inputs!$B$38)*C783+SQRT(1-Inputs!$B$38)*_xlfn.NORM.S.INV(RAND())</f>
        <v>0.54963852390456658</v>
      </c>
      <c r="O783" s="23">
        <f ca="1">SQRT(Inputs!$B$38)*D783+SQRT(1-Inputs!$B$38)*_xlfn.NORM.S.INV(RAND())</f>
        <v>-0.40657488624846089</v>
      </c>
      <c r="P783" s="23">
        <f ca="1">SQRT(Inputs!$B$38)*E783+SQRT(1-Inputs!$B$38)*_xlfn.NORM.S.INV(RAND())</f>
        <v>1.7320095160305318</v>
      </c>
      <c r="Q783" s="23">
        <f ca="1">SQRT(Inputs!$B$38)*F783+SQRT(1-Inputs!$B$38)*_xlfn.NORM.S.INV(RAND())</f>
        <v>-0.50614384881291152</v>
      </c>
      <c r="R783" s="23">
        <f ca="1">SQRT(Inputs!$B$38)*G783+SQRT(1-Inputs!$B$38)*_xlfn.NORM.S.INV(RAND())</f>
        <v>0.87670103844950276</v>
      </c>
      <c r="S783" s="23">
        <f ca="1">SQRT(Inputs!$B$38)*H783+SQRT(1-Inputs!$B$38)*_xlfn.NORM.S.INV(RAND())</f>
        <v>-1.2622777046893627</v>
      </c>
      <c r="T783" s="23">
        <f ca="1">SQRT(Inputs!$B$38)*I783+SQRT(1-Inputs!$B$38)*_xlfn.NORM.S.INV(RAND())</f>
        <v>-0.6997595811697146</v>
      </c>
      <c r="U783" s="23">
        <f ca="1">SQRT(Inputs!$B$38)*J783+SQRT(1-Inputs!$B$38)*_xlfn.NORM.S.INV(RAND())</f>
        <v>-0.54495527066341465</v>
      </c>
      <c r="V783" s="23">
        <f ca="1">SQRT(Inputs!$B$38)*K783+SQRT(1-Inputs!$B$38)*_xlfn.NORM.S.INV(RAND())</f>
        <v>0.20816067702557128</v>
      </c>
      <c r="W783" s="23">
        <f ca="1">SQRT(Inputs!$B$38)*L783+SQRT(1-Inputs!$B$38)*_xlfn.NORM.S.INV(RAND())</f>
        <v>-0.37881277811108799</v>
      </c>
      <c r="X783" s="23">
        <f ca="1">SQRT(Inputs!$B$38)*M783+SQRT(1-Inputs!$B$38)*_xlfn.NORM.S.INV(RAND())</f>
        <v>-5.6044994186790487E-2</v>
      </c>
      <c r="Y783" s="23">
        <f ca="1">SQRT(Inputs!$B$38)*C783+SQRT(1-Inputs!$B$38)*_xlfn.NORM.S.INV(RAND())</f>
        <v>1.0320307402075533</v>
      </c>
      <c r="Z783" s="23">
        <f ca="1">SQRT(Inputs!$B$38)*D783+SQRT(1-Inputs!$B$38)*_xlfn.NORM.S.INV(RAND())</f>
        <v>-2.1617735386961705</v>
      </c>
      <c r="AA783" s="23">
        <f ca="1">SQRT(Inputs!$B$38)*E783+SQRT(1-Inputs!$B$38)*_xlfn.NORM.S.INV(RAND())</f>
        <v>0.39365456958089817</v>
      </c>
      <c r="AB783" s="23">
        <f ca="1">SQRT(Inputs!$B$38)*F783+SQRT(1-Inputs!$B$38)*_xlfn.NORM.S.INV(RAND())</f>
        <v>-0.85277747018668126</v>
      </c>
      <c r="AC783" s="23">
        <f ca="1">SQRT(Inputs!$B$38)*G783+SQRT(1-Inputs!$B$38)*_xlfn.NORM.S.INV(RAND())</f>
        <v>0.23152848254955971</v>
      </c>
      <c r="AD783" s="23">
        <f ca="1">SQRT(Inputs!$B$38)*H783+SQRT(1-Inputs!$B$38)*_xlfn.NORM.S.INV(RAND())</f>
        <v>-0.62147383700469006</v>
      </c>
      <c r="AE783" s="23">
        <f ca="1">SQRT(Inputs!$B$38)*I783+SQRT(1-Inputs!$B$38)*_xlfn.NORM.S.INV(RAND())</f>
        <v>0.27894276201150625</v>
      </c>
      <c r="AF783" s="23">
        <f ca="1">SQRT(Inputs!$B$38)*J783+SQRT(1-Inputs!$B$38)*_xlfn.NORM.S.INV(RAND())</f>
        <v>0.11885865476887755</v>
      </c>
      <c r="AG783" s="23">
        <f ca="1">SQRT(Inputs!$B$38)*K783+SQRT(1-Inputs!$B$38)*_xlfn.NORM.S.INV(RAND())</f>
        <v>-0.23659455536516483</v>
      </c>
      <c r="AH783" s="23">
        <f ca="1">SQRT(Inputs!$B$38)*L783+SQRT(1-Inputs!$B$38)*_xlfn.NORM.S.INV(RAND())</f>
        <v>-1.0757931224891224</v>
      </c>
      <c r="AI783" s="23">
        <f ca="1">SQRT(Inputs!$B$38)*M783+SQRT(1-Inputs!$B$38)*_xlfn.NORM.S.INV(RAND())</f>
        <v>9.9463321039543279E-2</v>
      </c>
      <c r="AJ783" s="23">
        <f ca="1">SQRT(Inputs!$B$38)*C783+SQRT(1-Inputs!$B$38)*_xlfn.NORM.S.INV(RAND())</f>
        <v>-0.26640072262002912</v>
      </c>
      <c r="AK783" s="23">
        <f ca="1">SQRT(Inputs!$B$38)*D783+SQRT(1-Inputs!$B$38)*_xlfn.NORM.S.INV(RAND())</f>
        <v>0.14719488974379208</v>
      </c>
      <c r="AL783" s="23">
        <f ca="1">SQRT(Inputs!$B$38)*E783+SQRT(1-Inputs!$B$38)*_xlfn.NORM.S.INV(RAND())</f>
        <v>-1.2202542832696095</v>
      </c>
      <c r="AM783" s="23">
        <f ca="1">SQRT(Inputs!$B$38)*F783+SQRT(1-Inputs!$B$38)*_xlfn.NORM.S.INV(RAND())</f>
        <v>-0.12285948835575589</v>
      </c>
      <c r="AN783" s="23">
        <f ca="1">SQRT(Inputs!$B$38)*G783+SQRT(1-Inputs!$B$38)*_xlfn.NORM.S.INV(RAND())</f>
        <v>0.45194042216138619</v>
      </c>
      <c r="AO783" s="23">
        <f ca="1">SQRT(Inputs!$B$38)*H783+SQRT(1-Inputs!$B$38)*_xlfn.NORM.S.INV(RAND())</f>
        <v>-1.7084147184455931</v>
      </c>
      <c r="AP783" s="23">
        <f ca="1">SQRT(Inputs!$B$38)*I783+SQRT(1-Inputs!$B$38)*_xlfn.NORM.S.INV(RAND())</f>
        <v>-0.24586769713775486</v>
      </c>
      <c r="AQ783" s="23">
        <f ca="1">SQRT(Inputs!$B$38)*J783+SQRT(1-Inputs!$B$38)*_xlfn.NORM.S.INV(RAND())</f>
        <v>1.2504574772486283</v>
      </c>
      <c r="AR783" s="23">
        <f ca="1">SQRT(Inputs!$B$38)*K783+SQRT(1-Inputs!$B$38)*_xlfn.NORM.S.INV(RAND())</f>
        <v>0.75310522116206424</v>
      </c>
      <c r="AS783" s="23">
        <f ca="1">SQRT(Inputs!$B$38)*L783+SQRT(1-Inputs!$B$38)*_xlfn.NORM.S.INV(RAND())</f>
        <v>1.9008359670332</v>
      </c>
      <c r="AT783" s="23">
        <f ca="1">SQRT(Inputs!$B$38)*M783+SQRT(1-Inputs!$B$38)*_xlfn.NORM.S.INV(RAND())</f>
        <v>-0.16309235312303133</v>
      </c>
      <c r="AU783" s="15">
        <f ca="1">Inputs!$B$6*EXP($B$8-0.5*C$5^2+C$5*N783)</f>
        <v>5423.9743160101543</v>
      </c>
      <c r="AV783" s="15">
        <f t="shared" ca="1" si="437"/>
        <v>6219.1433781239339</v>
      </c>
      <c r="AW783" s="15">
        <f t="shared" ca="1" si="438"/>
        <v>9578.7131719530789</v>
      </c>
      <c r="AX783" s="15">
        <f t="shared" ca="1" si="439"/>
        <v>10978.04329875755</v>
      </c>
      <c r="AY783" s="15">
        <f t="shared" ca="1" si="440"/>
        <v>14862.744330326203</v>
      </c>
      <c r="AZ783" s="15">
        <f t="shared" ca="1" si="441"/>
        <v>15818.582469786696</v>
      </c>
      <c r="BA783" s="15">
        <f t="shared" ca="1" si="442"/>
        <v>17990.862504616987</v>
      </c>
      <c r="BB783" s="15">
        <f t="shared" ca="1" si="443"/>
        <v>20855.927813919196</v>
      </c>
      <c r="BC783" s="15">
        <f t="shared" ca="1" si="444"/>
        <v>26061.653510465709</v>
      </c>
      <c r="BD783" s="15">
        <f t="shared" ca="1" si="445"/>
        <v>30816.527423289055</v>
      </c>
      <c r="BE783" s="15">
        <f t="shared" ca="1" si="446"/>
        <v>37569.435344141151</v>
      </c>
      <c r="BF783" s="15">
        <f ca="1">Inputs!$B$13*EXP($B$9-0.5*C$6^2+C$6*Y783)</f>
        <v>16971.096018631248</v>
      </c>
      <c r="BG783" s="15">
        <f t="shared" ca="1" si="447"/>
        <v>14002.81463858518</v>
      </c>
      <c r="BH783" s="15">
        <f t="shared" ca="1" si="448"/>
        <v>18263.183645257213</v>
      </c>
      <c r="BI783" s="15">
        <f t="shared" ca="1" si="449"/>
        <v>19606.775962800988</v>
      </c>
      <c r="BJ783" s="15">
        <f t="shared" ca="1" si="450"/>
        <v>24852.360047841674</v>
      </c>
      <c r="BK783" s="15">
        <f t="shared" ca="1" si="451"/>
        <v>28027.001626160978</v>
      </c>
      <c r="BL783" s="15">
        <f t="shared" ca="1" si="452"/>
        <v>35695.074632060401</v>
      </c>
      <c r="BM783" s="15">
        <f t="shared" ca="1" si="453"/>
        <v>44529.623428503546</v>
      </c>
      <c r="BN783" s="15">
        <f t="shared" ca="1" si="454"/>
        <v>53234.916348846535</v>
      </c>
      <c r="BO783" s="15">
        <f t="shared" ca="1" si="455"/>
        <v>57800.697024440415</v>
      </c>
      <c r="BP783" s="15">
        <f t="shared" ca="1" si="456"/>
        <v>71948.048210868161</v>
      </c>
      <c r="BQ783" s="15">
        <f ca="1">Inputs!$B$20*EXP($B$10-0.5*C$7^2+C$7*AJ783)</f>
        <v>3902.7665843196182</v>
      </c>
      <c r="BR783" s="15">
        <f t="shared" ca="1" si="457"/>
        <v>5548.9757187667838</v>
      </c>
      <c r="BS783" s="15">
        <f t="shared" ca="1" si="458"/>
        <v>5352.2662564719039</v>
      </c>
      <c r="BT783" s="15">
        <f t="shared" ca="1" si="459"/>
        <v>7145.5587773246079</v>
      </c>
      <c r="BU783" s="15">
        <f t="shared" ca="1" si="460"/>
        <v>11047.258727632556</v>
      </c>
      <c r="BV783" s="15">
        <f t="shared" ca="1" si="461"/>
        <v>10459.485663587197</v>
      </c>
      <c r="BW783" s="15">
        <f t="shared" ca="1" si="462"/>
        <v>13855.522976138998</v>
      </c>
      <c r="BX783" s="15">
        <f t="shared" ca="1" si="463"/>
        <v>24900.38861306179</v>
      </c>
      <c r="BY783" s="15">
        <f t="shared" ca="1" si="464"/>
        <v>40297.060795053694</v>
      </c>
      <c r="BZ783" s="15">
        <f t="shared" ca="1" si="465"/>
        <v>80192.42710329665</v>
      </c>
      <c r="CA783" s="15">
        <f t="shared" ca="1" si="466"/>
        <v>109428.20919129797</v>
      </c>
      <c r="CB783" s="15">
        <f ca="1">(AU783*DCF!C$10-DCF!C$5*MAX(AU783*DCF!C$10,0)-MAX(AU783-Inputs!$B$6,0)/Inputs!$B$10)*DCF!C$6</f>
        <v>1039.7820514835223</v>
      </c>
      <c r="CC783" s="15">
        <f ca="1">(AV783*DCF!D$10-DCF!D$5*MAX(AV783*DCF!D$10,0)-MAX(AV783-AU783,0)/Inputs!$B$10)*DCF!D$6</f>
        <v>1321.9929003606508</v>
      </c>
      <c r="CD783" s="15">
        <f ca="1">(AW783*DCF!E$10-DCF!E$5*MAX(AW783*DCF!E$10,0)-MAX(AW783-AV783,0)/Inputs!$B$10)*DCF!E$6</f>
        <v>1454.8581481326755</v>
      </c>
      <c r="CE783" s="15">
        <f ca="1">(AX783*DCF!F$10-DCF!F$5*MAX(AX783*DCF!F$10,0)-MAX(AX783-AW783,0)/Inputs!$B$10)*DCF!F$6</f>
        <v>2105.3234506699632</v>
      </c>
      <c r="CF783" s="15">
        <f ca="1">(AY783*DCF!G$10-DCF!G$5*MAX(AY783*DCF!G$10,0)-MAX(AY783-AX783,0)/Inputs!$B$10)*DCF!G$6</f>
        <v>2315.6109186000435</v>
      </c>
      <c r="CG783" s="15">
        <f ca="1">(AZ783*DCF!H$10-DCF!H$5*MAX(AZ783*DCF!H$10,0)-MAX(AZ783-AY783,0)/Inputs!$B$10)*DCF!H$6</f>
        <v>2901.4629355669613</v>
      </c>
      <c r="CH783" s="15">
        <f ca="1">(BA783*DCF!I$10-DCF!I$5*MAX(BA783*DCF!I$10,0)-MAX(BA783-AZ783,0)/Inputs!$B$10)*DCF!I$6</f>
        <v>2929.9442354026091</v>
      </c>
      <c r="CI783" s="15">
        <f ca="1">(BB783*DCF!J$10-DCF!J$5*MAX(BB783*DCF!J$10,0)-MAX(BB783-BA783,0)/Inputs!$B$10)*DCF!J$6</f>
        <v>3144.7721702476315</v>
      </c>
      <c r="CJ783" s="15">
        <f ca="1">(BC783*DCF!K$10-DCF!K$5*MAX(BC783*DCF!K$10,0)-MAX(BC783-BB783,0)/Inputs!$B$10)*DCF!K$6</f>
        <v>3466.7853108106201</v>
      </c>
      <c r="CK783" s="15">
        <f ca="1">(BD783*DCF!L$10-DCF!L$5*MAX(BD783*DCF!L$10,0)-MAX(BD783-BC783,0)/Inputs!$B$10)*DCF!L$6</f>
        <v>4032.8361564625043</v>
      </c>
      <c r="CL783" s="15">
        <f ca="1">(BE783*DCF!M$10-DCF!M$5*MAX(BE783*DCF!M$10,0)-MAX(BE783-BD783,0)/Inputs!$B$10)*DCF!M$6</f>
        <v>4494.8262465436974</v>
      </c>
      <c r="CM783" s="15">
        <f ca="1">(BF783*DCF!C$28-DCF!C$5*MAX(BF783*DCF!C$28,0)-MAX(BF783-Inputs!$B$13,0)/Inputs!$B$17)*DCF!C$6</f>
        <v>3889.8376407626115</v>
      </c>
      <c r="CN783" s="15">
        <f ca="1">(BG783*DCF!D$28-DCF!D$5*MAX(BG783*DCF!D$28,0)-MAX(BG783-BF783,0)/Inputs!$B$17)*DCF!D$6</f>
        <v>4124.1518693249063</v>
      </c>
      <c r="CO783" s="15">
        <f ca="1">(BH783*DCF!E$28-DCF!E$5*MAX(BH783*DCF!E$28,0)-MAX(BH783-BG783,0)/Inputs!$B$17)*DCF!E$6</f>
        <v>4332.7987225202642</v>
      </c>
      <c r="CP783" s="15">
        <f ca="1">(BI783*DCF!F$28-DCF!F$5*MAX(BI783*DCF!F$28,0)-MAX(BI783-BH783,0)/Inputs!$B$17)*DCF!F$6</f>
        <v>5078.1009960057308</v>
      </c>
      <c r="CQ783" s="15">
        <f ca="1">(BJ783*DCF!G$28-DCF!G$5*MAX(BJ783*DCF!G$28,0)-MAX(BJ783-BI783,0)/Inputs!$B$17)*DCF!G$6</f>
        <v>5565.877945664417</v>
      </c>
      <c r="CR783" s="15">
        <f ca="1">(BK783*DCF!H$28-DCF!H$5*MAX(BK783*DCF!H$28,0)-MAX(BK783-BJ783,0)/Inputs!$B$17)*DCF!H$6</f>
        <v>6438.1365068849</v>
      </c>
      <c r="CS783" s="15">
        <f ca="1">(BL783*DCF!I$28-DCF!I$5*MAX(BL783*DCF!I$28,0)-MAX(BL783-BK783,0)/Inputs!$B$17)*DCF!I$6</f>
        <v>7293.2016509593832</v>
      </c>
      <c r="CT783" s="15">
        <f ca="1">(BM783*DCF!J$28-DCF!J$5*MAX(BM783*DCF!J$28,0)-MAX(BM783-BL783,0)/Inputs!$B$17)*DCF!J$6</f>
        <v>8762.4137121815693</v>
      </c>
      <c r="CU783" s="15">
        <f ca="1">(BN783*DCF!K$28-DCF!K$5*MAX(BN783*DCF!K$28,0)-MAX(BN783-BM783,0)/Inputs!$B$17)*DCF!K$6</f>
        <v>10176.039314182493</v>
      </c>
      <c r="CV783" s="15">
        <f ca="1">(BO783*DCF!L$28-DCF!L$5*MAX(BO783*DCF!L$28,0)-MAX(BO783-BN783,0)/Inputs!$B$17)*DCF!L$6</f>
        <v>11015.82658888066</v>
      </c>
      <c r="CW783" s="15">
        <f ca="1">(BP783*DCF!M$28-DCF!M$5*MAX(BP783*DCF!M$28,0)-MAX(BP783-BO783,0)/Inputs!$B$17)*DCF!M$6</f>
        <v>12058.271179718166</v>
      </c>
      <c r="CX783" s="15">
        <f ca="1">(BQ783*DCF!C$46-DCF!C$5*MAX(BQ783*DCF!C$46,0)-MAX(BQ783-Inputs!$B$20,0)/Inputs!$B$24)*DCF!C$6</f>
        <v>-1225.4733840551628</v>
      </c>
      <c r="CY783" s="15">
        <f ca="1">(BR783*DCF!D$46-DCF!D$5*MAX(BR783*DCF!D$46,0)-MAX(BR783-BQ783,0)/Inputs!$B$24)*DCF!D$6</f>
        <v>-1649.5045242990805</v>
      </c>
      <c r="CZ783" s="15">
        <f ca="1">(BS783*DCF!E$46-DCF!E$5*MAX(BS783*DCF!E$46,0)-MAX(BS783-BR783,0)/Inputs!$B$24)*DCF!E$6</f>
        <v>-632.91480382252041</v>
      </c>
      <c r="DA783" s="15">
        <f ca="1">(BT783*DCF!F$46-DCF!F$5*MAX(BT783*DCF!F$46,0)-MAX(BT783-BS783,0)/Inputs!$B$24)*DCF!F$6</f>
        <v>-1173.3792649772017</v>
      </c>
      <c r="DB783" s="15">
        <f ca="1">(BU783*DCF!G$46-DCF!G$5*MAX(BU783*DCF!G$46,0)-MAX(BU783-BT783,0)/Inputs!$B$24)*DCF!G$6</f>
        <v>-1684.0627319846778</v>
      </c>
      <c r="DC783" s="15">
        <f ca="1">(BV783*DCF!H$46-DCF!H$5*MAX(BV783*DCF!H$46,0)-MAX(BV783-BU783,0)/Inputs!$B$24)*DCF!H$6</f>
        <v>0</v>
      </c>
      <c r="DD783" s="15">
        <f ca="1">(BW783*DCF!I$46-DCF!I$5*MAX(BW783*DCF!I$46,0)-MAX(BW783-BV783,0)/Inputs!$B$24)*DCF!I$6</f>
        <v>-654.87226173351394</v>
      </c>
      <c r="DE783" s="15">
        <f ca="1">(BX783*DCF!J$46-DCF!J$5*MAX(BX783*DCF!J$46,0)-MAX(BX783-BW783,0)/Inputs!$B$24)*DCF!J$6</f>
        <v>-1884.4154950899167</v>
      </c>
      <c r="DF783" s="15">
        <f ca="1">(BY783*DCF!K$46-DCF!K$5*MAX(BY783*DCF!K$46,0)-MAX(BY783-BX783,0)/Inputs!$B$24)*DCF!K$6</f>
        <v>-1469.8720753779835</v>
      </c>
      <c r="DG783" s="15">
        <f ca="1">(BZ783*DCF!L$46-DCF!L$5*MAX(BZ783*DCF!L$46,0)-MAX(BZ783-BY783,0)/Inputs!$B$24)*DCF!L$6</f>
        <v>-3485.1222628869623</v>
      </c>
      <c r="DH783" s="15">
        <f ca="1">(CA783*DCF!M$46-DCF!M$5*MAX(CA783*DCF!M$46,0)-MAX(CA783-BZ783,0)/Inputs!$B$24)*DCF!M$6</f>
        <v>2466.8205708634009</v>
      </c>
      <c r="DI783" s="15">
        <f ca="1">SUM(CB783:CL783)+BE783*DCF!M$10*(1+Inputs!$B$30)*(1-Inputs!$B$33)*(1-Inputs!$B$30/Inputs!$B$31)/(Inputs!$B$29-Inputs!$B$30)*DCF!M$6</f>
        <v>133764.42989137652</v>
      </c>
      <c r="DJ783" s="15">
        <f ca="1">SUM(CM783:CW783)+BP783*DCF!M$28*(1+Inputs!$B$30)*(1-Inputs!$B$33)*(1-Inputs!$B$30/Inputs!$B$31)/(Inputs!$B$29-Inputs!$B$30)*DCF!M$6</f>
        <v>345711.14890746988</v>
      </c>
      <c r="DK783" s="15">
        <f ca="1">SUM(CX783:DH783)+CA783*DCF!M$46*(1+Inputs!$B$30)*(1-Inputs!$B$33)*(1-Inputs!$B$30/Inputs!$B$31)/(Inputs!$B$29-Inputs!$B$30)*DCF!M$6</f>
        <v>157796.17777643882</v>
      </c>
      <c r="DM783" s="15">
        <f ca="1">DI783+DJ783+DK783+Inputs!$B$34+Inputs!$B$36-Inputs!$B$35</f>
        <v>714122.75657528522</v>
      </c>
    </row>
    <row r="784" spans="1:117" x14ac:dyDescent="0.75">
      <c r="A784" s="11">
        <v>771</v>
      </c>
      <c r="C784" s="23">
        <f t="shared" ref="C784:M793" ca="1" si="467">_xlfn.NORM.S.INV(RAND())</f>
        <v>-0.94157230341646525</v>
      </c>
      <c r="D784" s="23">
        <f t="shared" ca="1" si="467"/>
        <v>0.22416096042672728</v>
      </c>
      <c r="E784" s="23">
        <f t="shared" ca="1" si="467"/>
        <v>1.6785287940736082</v>
      </c>
      <c r="F784" s="23">
        <f t="shared" ca="1" si="467"/>
        <v>-0.58261823960408021</v>
      </c>
      <c r="G784" s="23">
        <f t="shared" ca="1" si="467"/>
        <v>-0.83119693881011358</v>
      </c>
      <c r="H784" s="23">
        <f t="shared" ca="1" si="467"/>
        <v>1.5731972004247783</v>
      </c>
      <c r="I784" s="23">
        <f t="shared" ca="1" si="467"/>
        <v>0.20450709967687983</v>
      </c>
      <c r="J784" s="23">
        <f t="shared" ca="1" si="467"/>
        <v>0.68071487322914159</v>
      </c>
      <c r="K784" s="23">
        <f t="shared" ca="1" si="467"/>
        <v>0.81262071926955382</v>
      </c>
      <c r="L784" s="23">
        <f t="shared" ca="1" si="467"/>
        <v>0.2414751777657676</v>
      </c>
      <c r="M784" s="23">
        <f t="shared" ca="1" si="467"/>
        <v>1.556427723230376</v>
      </c>
      <c r="N784" s="23">
        <f ca="1">SQRT(Inputs!$B$38)*C784+SQRT(1-Inputs!$B$38)*_xlfn.NORM.S.INV(RAND())</f>
        <v>-0.86949582913899226</v>
      </c>
      <c r="O784" s="23">
        <f ca="1">SQRT(Inputs!$B$38)*D784+SQRT(1-Inputs!$B$38)*_xlfn.NORM.S.INV(RAND())</f>
        <v>-0.89023711489258861</v>
      </c>
      <c r="P784" s="23">
        <f ca="1">SQRT(Inputs!$B$38)*E784+SQRT(1-Inputs!$B$38)*_xlfn.NORM.S.INV(RAND())</f>
        <v>1.2692877258686899</v>
      </c>
      <c r="Q784" s="23">
        <f ca="1">SQRT(Inputs!$B$38)*F784+SQRT(1-Inputs!$B$38)*_xlfn.NORM.S.INV(RAND())</f>
        <v>-1.5493419388126299</v>
      </c>
      <c r="R784" s="23">
        <f ca="1">SQRT(Inputs!$B$38)*G784+SQRT(1-Inputs!$B$38)*_xlfn.NORM.S.INV(RAND())</f>
        <v>1.6099671187734517</v>
      </c>
      <c r="S784" s="23">
        <f ca="1">SQRT(Inputs!$B$38)*H784+SQRT(1-Inputs!$B$38)*_xlfn.NORM.S.INV(RAND())</f>
        <v>1.2677831129182811</v>
      </c>
      <c r="T784" s="23">
        <f ca="1">SQRT(Inputs!$B$38)*I784+SQRT(1-Inputs!$B$38)*_xlfn.NORM.S.INV(RAND())</f>
        <v>1.0932650473591194</v>
      </c>
      <c r="U784" s="23">
        <f ca="1">SQRT(Inputs!$B$38)*J784+SQRT(1-Inputs!$B$38)*_xlfn.NORM.S.INV(RAND())</f>
        <v>0.99866239747017738</v>
      </c>
      <c r="V784" s="23">
        <f ca="1">SQRT(Inputs!$B$38)*K784+SQRT(1-Inputs!$B$38)*_xlfn.NORM.S.INV(RAND())</f>
        <v>0.45707579087949046</v>
      </c>
      <c r="W784" s="23">
        <f ca="1">SQRT(Inputs!$B$38)*L784+SQRT(1-Inputs!$B$38)*_xlfn.NORM.S.INV(RAND())</f>
        <v>0.23589148466789717</v>
      </c>
      <c r="X784" s="23">
        <f ca="1">SQRT(Inputs!$B$38)*M784+SQRT(1-Inputs!$B$38)*_xlfn.NORM.S.INV(RAND())</f>
        <v>0.47236694396286222</v>
      </c>
      <c r="Y784" s="23">
        <f ca="1">SQRT(Inputs!$B$38)*C784+SQRT(1-Inputs!$B$38)*_xlfn.NORM.S.INV(RAND())</f>
        <v>-6.6413825742988375E-2</v>
      </c>
      <c r="Z784" s="23">
        <f ca="1">SQRT(Inputs!$B$38)*D784+SQRT(1-Inputs!$B$38)*_xlfn.NORM.S.INV(RAND())</f>
        <v>-0.95997258053575518</v>
      </c>
      <c r="AA784" s="23">
        <f ca="1">SQRT(Inputs!$B$38)*E784+SQRT(1-Inputs!$B$38)*_xlfn.NORM.S.INV(RAND())</f>
        <v>-0.56409745258912869</v>
      </c>
      <c r="AB784" s="23">
        <f ca="1">SQRT(Inputs!$B$38)*F784+SQRT(1-Inputs!$B$38)*_xlfn.NORM.S.INV(RAND())</f>
        <v>-0.75362256981451137</v>
      </c>
      <c r="AC784" s="23">
        <f ca="1">SQRT(Inputs!$B$38)*G784+SQRT(1-Inputs!$B$38)*_xlfn.NORM.S.INV(RAND())</f>
        <v>0.70485772190543194</v>
      </c>
      <c r="AD784" s="23">
        <f ca="1">SQRT(Inputs!$B$38)*H784+SQRT(1-Inputs!$B$38)*_xlfn.NORM.S.INV(RAND())</f>
        <v>0.91056115439594854</v>
      </c>
      <c r="AE784" s="23">
        <f ca="1">SQRT(Inputs!$B$38)*I784+SQRT(1-Inputs!$B$38)*_xlfn.NORM.S.INV(RAND())</f>
        <v>-0.69700705373915617</v>
      </c>
      <c r="AF784" s="23">
        <f ca="1">SQRT(Inputs!$B$38)*J784+SQRT(1-Inputs!$B$38)*_xlfn.NORM.S.INV(RAND())</f>
        <v>-0.4704123184164738</v>
      </c>
      <c r="AG784" s="23">
        <f ca="1">SQRT(Inputs!$B$38)*K784+SQRT(1-Inputs!$B$38)*_xlfn.NORM.S.INV(RAND())</f>
        <v>0.50309830920186493</v>
      </c>
      <c r="AH784" s="23">
        <f ca="1">SQRT(Inputs!$B$38)*L784+SQRT(1-Inputs!$B$38)*_xlfn.NORM.S.INV(RAND())</f>
        <v>-0.2275332066087753</v>
      </c>
      <c r="AI784" s="23">
        <f ca="1">SQRT(Inputs!$B$38)*M784+SQRT(1-Inputs!$B$38)*_xlfn.NORM.S.INV(RAND())</f>
        <v>1.4114951033187655</v>
      </c>
      <c r="AJ784" s="23">
        <f ca="1">SQRT(Inputs!$B$38)*C784+SQRT(1-Inputs!$B$38)*_xlfn.NORM.S.INV(RAND())</f>
        <v>-1.1036027295973849</v>
      </c>
      <c r="AK784" s="23">
        <f ca="1">SQRT(Inputs!$B$38)*D784+SQRT(1-Inputs!$B$38)*_xlfn.NORM.S.INV(RAND())</f>
        <v>0.31902071020622669</v>
      </c>
      <c r="AL784" s="23">
        <f ca="1">SQRT(Inputs!$B$38)*E784+SQRT(1-Inputs!$B$38)*_xlfn.NORM.S.INV(RAND())</f>
        <v>1.4459921923656025</v>
      </c>
      <c r="AM784" s="23">
        <f ca="1">SQRT(Inputs!$B$38)*F784+SQRT(1-Inputs!$B$38)*_xlfn.NORM.S.INV(RAND())</f>
        <v>0.79136547300798066</v>
      </c>
      <c r="AN784" s="23">
        <f ca="1">SQRT(Inputs!$B$38)*G784+SQRT(1-Inputs!$B$38)*_xlfn.NORM.S.INV(RAND())</f>
        <v>0.78627674469443853</v>
      </c>
      <c r="AO784" s="23">
        <f ca="1">SQRT(Inputs!$B$38)*H784+SQRT(1-Inputs!$B$38)*_xlfn.NORM.S.INV(RAND())</f>
        <v>2.0490150870788559</v>
      </c>
      <c r="AP784" s="23">
        <f ca="1">SQRT(Inputs!$B$38)*I784+SQRT(1-Inputs!$B$38)*_xlfn.NORM.S.INV(RAND())</f>
        <v>-0.56827334784945349</v>
      </c>
      <c r="AQ784" s="23">
        <f ca="1">SQRT(Inputs!$B$38)*J784+SQRT(1-Inputs!$B$38)*_xlfn.NORM.S.INV(RAND())</f>
        <v>-0.12239391966008079</v>
      </c>
      <c r="AR784" s="23">
        <f ca="1">SQRT(Inputs!$B$38)*K784+SQRT(1-Inputs!$B$38)*_xlfn.NORM.S.INV(RAND())</f>
        <v>0.6143964706013777</v>
      </c>
      <c r="AS784" s="23">
        <f ca="1">SQRT(Inputs!$B$38)*L784+SQRT(1-Inputs!$B$38)*_xlfn.NORM.S.INV(RAND())</f>
        <v>-1.7289919017697</v>
      </c>
      <c r="AT784" s="23">
        <f ca="1">SQRT(Inputs!$B$38)*M784+SQRT(1-Inputs!$B$38)*_xlfn.NORM.S.INV(RAND())</f>
        <v>0.95841954164784682</v>
      </c>
      <c r="AU784" s="15">
        <f ca="1">Inputs!$B$6*EXP($B$8-0.5*C$5^2+C$5*N784)</f>
        <v>4310.7382337282797</v>
      </c>
      <c r="AV784" s="15">
        <f t="shared" ca="1" si="437"/>
        <v>4603.4163272288433</v>
      </c>
      <c r="AW784" s="15">
        <f t="shared" ca="1" si="438"/>
        <v>6661.1845960763376</v>
      </c>
      <c r="AX784" s="15">
        <f t="shared" ca="1" si="439"/>
        <v>6701.4339965311037</v>
      </c>
      <c r="AY784" s="15">
        <f t="shared" ca="1" si="440"/>
        <v>9884.0135383223933</v>
      </c>
      <c r="AZ784" s="15">
        <f t="shared" ca="1" si="441"/>
        <v>13899.531632155627</v>
      </c>
      <c r="BA784" s="15">
        <f t="shared" ca="1" si="442"/>
        <v>19071.425982123561</v>
      </c>
      <c r="BB784" s="15">
        <f t="shared" ca="1" si="443"/>
        <v>25806.333202920036</v>
      </c>
      <c r="BC784" s="15">
        <f t="shared" ca="1" si="444"/>
        <v>33031.923987702059</v>
      </c>
      <c r="BD784" s="15">
        <f t="shared" ca="1" si="445"/>
        <v>41370.003988224147</v>
      </c>
      <c r="BE784" s="15">
        <f t="shared" ca="1" si="446"/>
        <v>52922.240848314497</v>
      </c>
      <c r="BF784" s="15">
        <f ca="1">Inputs!$B$13*EXP($B$9-0.5*C$6^2+C$6*Y784)</f>
        <v>13650.109787255267</v>
      </c>
      <c r="BG784" s="15">
        <f t="shared" ca="1" si="447"/>
        <v>13990.035209987916</v>
      </c>
      <c r="BH784" s="15">
        <f t="shared" ca="1" si="448"/>
        <v>15566.542576932219</v>
      </c>
      <c r="BI784" s="15">
        <f t="shared" ca="1" si="449"/>
        <v>16968.756206228059</v>
      </c>
      <c r="BJ784" s="15">
        <f t="shared" ca="1" si="450"/>
        <v>23027.279521020937</v>
      </c>
      <c r="BK784" s="15">
        <f t="shared" ca="1" si="451"/>
        <v>31991.542036734863</v>
      </c>
      <c r="BL784" s="15">
        <f t="shared" ca="1" si="452"/>
        <v>35903.72131948411</v>
      </c>
      <c r="BM784" s="15">
        <f t="shared" ca="1" si="453"/>
        <v>41628.256886117975</v>
      </c>
      <c r="BN784" s="15">
        <f t="shared" ca="1" si="454"/>
        <v>54379.147636614085</v>
      </c>
      <c r="BO784" s="15">
        <f t="shared" ca="1" si="455"/>
        <v>65161.514576334936</v>
      </c>
      <c r="BP784" s="15">
        <f t="shared" ca="1" si="456"/>
        <v>94109.683575802017</v>
      </c>
      <c r="BQ784" s="15">
        <f ca="1">Inputs!$B$20*EXP($B$10-0.5*C$7^2+C$7*AJ784)</f>
        <v>2900.0982733477085</v>
      </c>
      <c r="BR784" s="15">
        <f t="shared" ca="1" si="457"/>
        <v>4354.6347737681654</v>
      </c>
      <c r="BS784" s="15">
        <f t="shared" ca="1" si="458"/>
        <v>9033.1505266659915</v>
      </c>
      <c r="BT784" s="15">
        <f t="shared" ca="1" si="459"/>
        <v>15328.331194685512</v>
      </c>
      <c r="BU784" s="15">
        <f t="shared" ca="1" si="460"/>
        <v>25694.923571004103</v>
      </c>
      <c r="BV784" s="15">
        <f t="shared" ca="1" si="461"/>
        <v>56722.100340464262</v>
      </c>
      <c r="BW784" s="15">
        <f t="shared" ca="1" si="462"/>
        <v>70182.685727685312</v>
      </c>
      <c r="BX784" s="15">
        <f t="shared" ca="1" si="463"/>
        <v>95782.494261245185</v>
      </c>
      <c r="BY784" s="15">
        <f t="shared" ca="1" si="464"/>
        <v>150948.18705760359</v>
      </c>
      <c r="BZ784" s="15">
        <f t="shared" ca="1" si="465"/>
        <v>154130.87388923264</v>
      </c>
      <c r="CA784" s="15">
        <f t="shared" ca="1" si="466"/>
        <v>256706.97167391196</v>
      </c>
      <c r="CB784" s="15">
        <f ca="1">(AU784*DCF!C$10-DCF!C$5*MAX(AU784*DCF!C$10,0)-MAX(AU784-Inputs!$B$6,0)/Inputs!$B$10)*DCF!C$6</f>
        <v>1047.7196231743076</v>
      </c>
      <c r="CC784" s="15">
        <f ca="1">(AV784*DCF!D$10-DCF!D$5*MAX(AV784*DCF!D$10,0)-MAX(AV784-AU784,0)/Inputs!$B$10)*DCF!D$6</f>
        <v>1050.6896494698756</v>
      </c>
      <c r="CD784" s="15">
        <f ca="1">(AW784*DCF!E$10-DCF!E$5*MAX(AW784*DCF!E$10,0)-MAX(AW784-AV784,0)/Inputs!$B$10)*DCF!E$6</f>
        <v>1074.4668563195141</v>
      </c>
      <c r="CE784" s="15">
        <f ca="1">(AX784*DCF!F$10-DCF!F$5*MAX(AX784*DCF!F$10,0)-MAX(AX784-AW784,0)/Inputs!$B$10)*DCF!F$6</f>
        <v>1454.5374591447951</v>
      </c>
      <c r="CF784" s="15">
        <f ca="1">(AY784*DCF!G$10-DCF!G$5*MAX(AY784*DCF!G$10,0)-MAX(AY784-AX784,0)/Inputs!$B$10)*DCF!G$6</f>
        <v>1424.7538645421914</v>
      </c>
      <c r="CG784" s="15">
        <f ca="1">(AZ784*DCF!H$10-DCF!H$5*MAX(AZ784*DCF!H$10,0)-MAX(AZ784-AY784,0)/Inputs!$B$10)*DCF!H$6</f>
        <v>1985.5768110254</v>
      </c>
      <c r="CH784" s="15">
        <f ca="1">(BA784*DCF!I$10-DCF!I$5*MAX(BA784*DCF!I$10,0)-MAX(BA784-AZ784,0)/Inputs!$B$10)*DCF!I$6</f>
        <v>2635.2819190020605</v>
      </c>
      <c r="CI784" s="15">
        <f ca="1">(BB784*DCF!J$10-DCF!J$5*MAX(BB784*DCF!J$10,0)-MAX(BB784-BA784,0)/Inputs!$B$10)*DCF!J$6</f>
        <v>3407.8624497353603</v>
      </c>
      <c r="CJ784" s="15">
        <f ca="1">(BC784*DCF!K$10-DCF!K$5*MAX(BC784*DCF!K$10,0)-MAX(BC784-BB784,0)/Inputs!$B$10)*DCF!K$6</f>
        <v>4306.1365501007394</v>
      </c>
      <c r="CK784" s="15">
        <f ca="1">(BD784*DCF!L$10-DCF!L$5*MAX(BD784*DCF!L$10,0)-MAX(BD784-BC784,0)/Inputs!$B$10)*DCF!L$6</f>
        <v>5161.1345427157012</v>
      </c>
      <c r="CL784" s="15">
        <f ca="1">(BE784*DCF!M$10-DCF!M$5*MAX(BE784*DCF!M$10,0)-MAX(BE784-BD784,0)/Inputs!$B$10)*DCF!M$6</f>
        <v>6087.9745549074478</v>
      </c>
      <c r="CM784" s="15">
        <f ca="1">(BF784*DCF!C$28-DCF!C$5*MAX(BF784*DCF!C$28,0)-MAX(BF784-Inputs!$B$13,0)/Inputs!$B$17)*DCF!C$6</f>
        <v>3643.2658384216006</v>
      </c>
      <c r="CN784" s="15">
        <f ca="1">(BG784*DCF!D$28-DCF!D$5*MAX(BG784*DCF!D$28,0)-MAX(BG784-BF784,0)/Inputs!$B$17)*DCF!D$6</f>
        <v>4047.8663547392794</v>
      </c>
      <c r="CO784" s="15">
        <f ca="1">(BH784*DCF!E$28-DCF!E$5*MAX(BH784*DCF!E$28,0)-MAX(BH784-BG784,0)/Inputs!$B$17)*DCF!E$6</f>
        <v>4098.0141408031441</v>
      </c>
      <c r="CP784" s="15">
        <f ca="1">(BI784*DCF!F$28-DCF!F$5*MAX(BI784*DCF!F$28,0)-MAX(BI784-BH784,0)/Inputs!$B$17)*DCF!F$6</f>
        <v>4351.2751834268274</v>
      </c>
      <c r="CQ784" s="15">
        <f ca="1">(BJ784*DCF!G$28-DCF!G$5*MAX(BJ784*DCF!G$28,0)-MAX(BJ784-BI784,0)/Inputs!$B$17)*DCF!G$6</f>
        <v>4955.6186085494001</v>
      </c>
      <c r="CR784" s="15">
        <f ca="1">(BK784*DCF!H$28-DCF!H$5*MAX(BK784*DCF!H$28,0)-MAX(BK784-BJ784,0)/Inputs!$B$17)*DCF!H$6</f>
        <v>6519.0664737668812</v>
      </c>
      <c r="CS784" s="15">
        <f ca="1">(BL784*DCF!I$28-DCF!I$5*MAX(BL784*DCF!I$28,0)-MAX(BL784-BK784,0)/Inputs!$B$17)*DCF!I$6</f>
        <v>7881.3514477492827</v>
      </c>
      <c r="CT784" s="15">
        <f ca="1">(BM784*DCF!J$28-DCF!J$5*MAX(BM784*DCF!J$28,0)-MAX(BM784-BL784,0)/Inputs!$B$17)*DCF!J$6</f>
        <v>8527.530461225424</v>
      </c>
      <c r="CU784" s="15">
        <f ca="1">(BN784*DCF!K$28-DCF!K$5*MAX(BN784*DCF!K$28,0)-MAX(BN784-BM784,0)/Inputs!$B$17)*DCF!K$6</f>
        <v>9922.1499297846458</v>
      </c>
      <c r="CV784" s="15">
        <f ca="1">(BO784*DCF!L$28-DCF!L$5*MAX(BO784*DCF!L$28,0)-MAX(BO784-BN784,0)/Inputs!$B$17)*DCF!L$6</f>
        <v>11781.047091259996</v>
      </c>
      <c r="CW784" s="15">
        <f ca="1">(BP784*DCF!M$28-DCF!M$5*MAX(BP784*DCF!M$28,0)-MAX(BP784-BO784,0)/Inputs!$B$17)*DCF!M$6</f>
        <v>14680.894345215444</v>
      </c>
      <c r="CX784" s="15">
        <f ca="1">(BQ784*DCF!C$46-DCF!C$5*MAX(BQ784*DCF!C$46,0)-MAX(BQ784-Inputs!$B$20,0)/Inputs!$B$24)*DCF!C$6</f>
        <v>-669.76865435281945</v>
      </c>
      <c r="CY784" s="15">
        <f ca="1">(BR784*DCF!D$46-DCF!D$5*MAX(BR784*DCF!D$46,0)-MAX(BR784-BQ784,0)/Inputs!$B$24)*DCF!D$6</f>
        <v>-1363.8732554668159</v>
      </c>
      <c r="CZ784" s="15">
        <f ca="1">(BS784*DCF!E$46-DCF!E$5*MAX(BS784*DCF!E$46,0)-MAX(BS784-BR784,0)/Inputs!$B$24)*DCF!E$6</f>
        <v>-2912.3278899641423</v>
      </c>
      <c r="DA784" s="15">
        <f ca="1">(BT784*DCF!F$46-DCF!F$5*MAX(BT784*DCF!F$46,0)-MAX(BT784-BS784,0)/Inputs!$B$24)*DCF!F$6</f>
        <v>-3408.5802777671779</v>
      </c>
      <c r="DB784" s="15">
        <f ca="1">(BU784*DCF!G$46-DCF!G$5*MAX(BU784*DCF!G$46,0)-MAX(BU784-BT784,0)/Inputs!$B$24)*DCF!G$6</f>
        <v>-4351.4433184955724</v>
      </c>
      <c r="DC784" s="15">
        <f ca="1">(BV784*DCF!H$46-DCF!H$5*MAX(BV784*DCF!H$46,0)-MAX(BV784-BU784,0)/Inputs!$B$24)*DCF!H$6</f>
        <v>-9641.5050744435812</v>
      </c>
      <c r="DD784" s="15">
        <f ca="1">(BW784*DCF!I$46-DCF!I$5*MAX(BW784*DCF!I$46,0)-MAX(BW784-BV784,0)/Inputs!$B$24)*DCF!I$6</f>
        <v>-2243.1170068661886</v>
      </c>
      <c r="DE784" s="15">
        <f ca="1">(BX784*DCF!J$46-DCF!J$5*MAX(BX784*DCF!J$46,0)-MAX(BX784-BW784,0)/Inputs!$B$24)*DCF!J$6</f>
        <v>-2770.8402952970655</v>
      </c>
      <c r="DF784" s="15">
        <f ca="1">(BY784*DCF!K$46-DCF!K$5*MAX(BY784*DCF!K$46,0)-MAX(BY784-BX784,0)/Inputs!$B$24)*DCF!K$6</f>
        <v>-4891.4614940292031</v>
      </c>
      <c r="DG784" s="15">
        <f ca="1">(BZ784*DCF!L$46-DCF!L$5*MAX(BZ784*DCF!L$46,0)-MAX(BZ784-BY784,0)/Inputs!$B$24)*DCF!L$6</f>
        <v>9934.1029404954097</v>
      </c>
      <c r="DH784" s="15">
        <f ca="1">(CA784*DCF!M$46-DCF!M$5*MAX(CA784*DCF!M$46,0)-MAX(CA784-BZ784,0)/Inputs!$B$24)*DCF!M$6</f>
        <v>-1319.3502004080894</v>
      </c>
      <c r="DI784" s="15">
        <f ca="1">SUM(CB784:CL784)+BE784*DCF!M$10*(1+Inputs!$B$30)*(1-Inputs!$B$33)*(1-Inputs!$B$30/Inputs!$B$31)/(Inputs!$B$29-Inputs!$B$30)*DCF!M$6</f>
        <v>176919.43038518264</v>
      </c>
      <c r="DJ784" s="15">
        <f ca="1">SUM(CM784:CW784)+BP784*DCF!M$28*(1+Inputs!$B$30)*(1-Inputs!$B$33)*(1-Inputs!$B$30/Inputs!$B$31)/(Inputs!$B$29-Inputs!$B$30)*DCF!M$6</f>
        <v>429619.40502585995</v>
      </c>
      <c r="DK784" s="15">
        <f ca="1">SUM(CX784:DH784)+CA784*DCF!M$46*(1+Inputs!$B$30)*(1-Inputs!$B$33)*(1-Inputs!$B$30/Inputs!$B$31)/(Inputs!$B$29-Inputs!$B$30)*DCF!M$6</f>
        <v>373261.22256605595</v>
      </c>
      <c r="DM784" s="15">
        <f ca="1">DI784+DJ784+DK784+Inputs!$B$34+Inputs!$B$36-Inputs!$B$35</f>
        <v>1056651.0579770985</v>
      </c>
    </row>
    <row r="785" spans="1:117" x14ac:dyDescent="0.75">
      <c r="A785" s="11">
        <v>772</v>
      </c>
      <c r="C785" s="23">
        <f t="shared" ca="1" si="467"/>
        <v>-1.530519445252124</v>
      </c>
      <c r="D785" s="23">
        <f t="shared" ca="1" si="467"/>
        <v>2.5285385625132162</v>
      </c>
      <c r="E785" s="23">
        <f t="shared" ca="1" si="467"/>
        <v>-1.1182259520596889</v>
      </c>
      <c r="F785" s="23">
        <f t="shared" ca="1" si="467"/>
        <v>0.82591503588454285</v>
      </c>
      <c r="G785" s="23">
        <f t="shared" ca="1" si="467"/>
        <v>-0.43020344684459078</v>
      </c>
      <c r="H785" s="23">
        <f t="shared" ca="1" si="467"/>
        <v>-0.43028159958539414</v>
      </c>
      <c r="I785" s="23">
        <f t="shared" ca="1" si="467"/>
        <v>-0.82883357292200932</v>
      </c>
      <c r="J785" s="23">
        <f t="shared" ca="1" si="467"/>
        <v>1.593659704297772</v>
      </c>
      <c r="K785" s="23">
        <f t="shared" ca="1" si="467"/>
        <v>-1.2491229833490518</v>
      </c>
      <c r="L785" s="23">
        <f t="shared" ca="1" si="467"/>
        <v>0.73457573347498495</v>
      </c>
      <c r="M785" s="23">
        <f t="shared" ca="1" si="467"/>
        <v>-0.71805289128580696</v>
      </c>
      <c r="N785" s="23">
        <f ca="1">SQRT(Inputs!$B$38)*C785+SQRT(1-Inputs!$B$38)*_xlfn.NORM.S.INV(RAND())</f>
        <v>1.5892840613260368</v>
      </c>
      <c r="O785" s="23">
        <f ca="1">SQRT(Inputs!$B$38)*D785+SQRT(1-Inputs!$B$38)*_xlfn.NORM.S.INV(RAND())</f>
        <v>3.3874844840124041</v>
      </c>
      <c r="P785" s="23">
        <f ca="1">SQRT(Inputs!$B$38)*E785+SQRT(1-Inputs!$B$38)*_xlfn.NORM.S.INV(RAND())</f>
        <v>-1.3187743655508761</v>
      </c>
      <c r="Q785" s="23">
        <f ca="1">SQRT(Inputs!$B$38)*F785+SQRT(1-Inputs!$B$38)*_xlfn.NORM.S.INV(RAND())</f>
        <v>1.9441745989897856</v>
      </c>
      <c r="R785" s="23">
        <f ca="1">SQRT(Inputs!$B$38)*G785+SQRT(1-Inputs!$B$38)*_xlfn.NORM.S.INV(RAND())</f>
        <v>-0.14870076146297834</v>
      </c>
      <c r="S785" s="23">
        <f ca="1">SQRT(Inputs!$B$38)*H785+SQRT(1-Inputs!$B$38)*_xlfn.NORM.S.INV(RAND())</f>
        <v>-0.3930071241448353</v>
      </c>
      <c r="T785" s="23">
        <f ca="1">SQRT(Inputs!$B$38)*I785+SQRT(1-Inputs!$B$38)*_xlfn.NORM.S.INV(RAND())</f>
        <v>-0.80389814517021851</v>
      </c>
      <c r="U785" s="23">
        <f ca="1">SQRT(Inputs!$B$38)*J785+SQRT(1-Inputs!$B$38)*_xlfn.NORM.S.INV(RAND())</f>
        <v>1.489277456585945</v>
      </c>
      <c r="V785" s="23">
        <f ca="1">SQRT(Inputs!$B$38)*K785+SQRT(1-Inputs!$B$38)*_xlfn.NORM.S.INV(RAND())</f>
        <v>-0.33043731590532732</v>
      </c>
      <c r="W785" s="23">
        <f ca="1">SQRT(Inputs!$B$38)*L785+SQRT(1-Inputs!$B$38)*_xlfn.NORM.S.INV(RAND())</f>
        <v>9.9572550827577988E-2</v>
      </c>
      <c r="X785" s="23">
        <f ca="1">SQRT(Inputs!$B$38)*M785+SQRT(1-Inputs!$B$38)*_xlfn.NORM.S.INV(RAND())</f>
        <v>-0.95561989399934655</v>
      </c>
      <c r="Y785" s="23">
        <f ca="1">SQRT(Inputs!$B$38)*C785+SQRT(1-Inputs!$B$38)*_xlfn.NORM.S.INV(RAND())</f>
        <v>-0.98235972887015677</v>
      </c>
      <c r="Z785" s="23">
        <f ca="1">SQRT(Inputs!$B$38)*D785+SQRT(1-Inputs!$B$38)*_xlfn.NORM.S.INV(RAND())</f>
        <v>1.7872519591462332</v>
      </c>
      <c r="AA785" s="23">
        <f ca="1">SQRT(Inputs!$B$38)*E785+SQRT(1-Inputs!$B$38)*_xlfn.NORM.S.INV(RAND())</f>
        <v>0.13655907867509542</v>
      </c>
      <c r="AB785" s="23">
        <f ca="1">SQRT(Inputs!$B$38)*F785+SQRT(1-Inputs!$B$38)*_xlfn.NORM.S.INV(RAND())</f>
        <v>1.2218924994535394</v>
      </c>
      <c r="AC785" s="23">
        <f ca="1">SQRT(Inputs!$B$38)*G785+SQRT(1-Inputs!$B$38)*_xlfn.NORM.S.INV(RAND())</f>
        <v>-4.1748979343337739E-2</v>
      </c>
      <c r="AD785" s="23">
        <f ca="1">SQRT(Inputs!$B$38)*H785+SQRT(1-Inputs!$B$38)*_xlfn.NORM.S.INV(RAND())</f>
        <v>-0.69642144397549566</v>
      </c>
      <c r="AE785" s="23">
        <f ca="1">SQRT(Inputs!$B$38)*I785+SQRT(1-Inputs!$B$38)*_xlfn.NORM.S.INV(RAND())</f>
        <v>-7.7339391702454741E-2</v>
      </c>
      <c r="AF785" s="23">
        <f ca="1">SQRT(Inputs!$B$38)*J785+SQRT(1-Inputs!$B$38)*_xlfn.NORM.S.INV(RAND())</f>
        <v>-7.1978986798807432E-3</v>
      </c>
      <c r="AG785" s="23">
        <f ca="1">SQRT(Inputs!$B$38)*K785+SQRT(1-Inputs!$B$38)*_xlfn.NORM.S.INV(RAND())</f>
        <v>-0.2108232013473747</v>
      </c>
      <c r="AH785" s="23">
        <f ca="1">SQRT(Inputs!$B$38)*L785+SQRT(1-Inputs!$B$38)*_xlfn.NORM.S.INV(RAND())</f>
        <v>-0.75853441971889635</v>
      </c>
      <c r="AI785" s="23">
        <f ca="1">SQRT(Inputs!$B$38)*M785+SQRT(1-Inputs!$B$38)*_xlfn.NORM.S.INV(RAND())</f>
        <v>-0.70592954473350544</v>
      </c>
      <c r="AJ785" s="23">
        <f ca="1">SQRT(Inputs!$B$38)*C785+SQRT(1-Inputs!$B$38)*_xlfn.NORM.S.INV(RAND())</f>
        <v>-1.7767126921700602</v>
      </c>
      <c r="AK785" s="23">
        <f ca="1">SQRT(Inputs!$B$38)*D785+SQRT(1-Inputs!$B$38)*_xlfn.NORM.S.INV(RAND())</f>
        <v>2.9660841299422525</v>
      </c>
      <c r="AL785" s="23">
        <f ca="1">SQRT(Inputs!$B$38)*E785+SQRT(1-Inputs!$B$38)*_xlfn.NORM.S.INV(RAND())</f>
        <v>-0.71980130749147142</v>
      </c>
      <c r="AM785" s="23">
        <f ca="1">SQRT(Inputs!$B$38)*F785+SQRT(1-Inputs!$B$38)*_xlfn.NORM.S.INV(RAND())</f>
        <v>0.64975174492748722</v>
      </c>
      <c r="AN785" s="23">
        <f ca="1">SQRT(Inputs!$B$38)*G785+SQRT(1-Inputs!$B$38)*_xlfn.NORM.S.INV(RAND())</f>
        <v>1.3285093248607827E-4</v>
      </c>
      <c r="AO785" s="23">
        <f ca="1">SQRT(Inputs!$B$38)*H785+SQRT(1-Inputs!$B$38)*_xlfn.NORM.S.INV(RAND())</f>
        <v>1.4842949793971383E-2</v>
      </c>
      <c r="AP785" s="23">
        <f ca="1">SQRT(Inputs!$B$38)*I785+SQRT(1-Inputs!$B$38)*_xlfn.NORM.S.INV(RAND())</f>
        <v>-0.76454432445344223</v>
      </c>
      <c r="AQ785" s="23">
        <f ca="1">SQRT(Inputs!$B$38)*J785+SQRT(1-Inputs!$B$38)*_xlfn.NORM.S.INV(RAND())</f>
        <v>1.6877035186435509</v>
      </c>
      <c r="AR785" s="23">
        <f ca="1">SQRT(Inputs!$B$38)*K785+SQRT(1-Inputs!$B$38)*_xlfn.NORM.S.INV(RAND())</f>
        <v>-1.1604355834783373</v>
      </c>
      <c r="AS785" s="23">
        <f ca="1">SQRT(Inputs!$B$38)*L785+SQRT(1-Inputs!$B$38)*_xlfn.NORM.S.INV(RAND())</f>
        <v>8.60589716913569E-2</v>
      </c>
      <c r="AT785" s="23">
        <f ca="1">SQRT(Inputs!$B$38)*M785+SQRT(1-Inputs!$B$38)*_xlfn.NORM.S.INV(RAND())</f>
        <v>-1.4296590036311494</v>
      </c>
      <c r="AU785" s="15">
        <f ca="1">Inputs!$B$6*EXP($B$8-0.5*C$5^2+C$5*N785)</f>
        <v>6418.0827482104542</v>
      </c>
      <c r="AV785" s="15">
        <f t="shared" ca="1" si="437"/>
        <v>12855.489928257339</v>
      </c>
      <c r="AW785" s="15">
        <f t="shared" ca="1" si="438"/>
        <v>13120.668747536809</v>
      </c>
      <c r="AX785" s="15">
        <f t="shared" ca="1" si="439"/>
        <v>20423.130169208402</v>
      </c>
      <c r="AY785" s="15">
        <f t="shared" ca="1" si="440"/>
        <v>24529.439520475484</v>
      </c>
      <c r="AZ785" s="15">
        <f t="shared" ca="1" si="441"/>
        <v>28729.52201864633</v>
      </c>
      <c r="BA785" s="15">
        <f t="shared" ca="1" si="442"/>
        <v>32320.598811866988</v>
      </c>
      <c r="BB785" s="15">
        <f t="shared" ca="1" si="443"/>
        <v>45937.788387926543</v>
      </c>
      <c r="BC785" s="15">
        <f t="shared" ca="1" si="444"/>
        <v>54495.822903860666</v>
      </c>
      <c r="BD785" s="15">
        <f t="shared" ca="1" si="445"/>
        <v>67387.211083204238</v>
      </c>
      <c r="BE785" s="15">
        <f t="shared" ca="1" si="446"/>
        <v>75691.159230526071</v>
      </c>
      <c r="BF785" s="15">
        <f ca="1">Inputs!$B$13*EXP($B$9-0.5*C$6^2+C$6*Y785)</f>
        <v>11383.482541057601</v>
      </c>
      <c r="BG785" s="15">
        <f t="shared" ca="1" si="447"/>
        <v>19153.126408487511</v>
      </c>
      <c r="BH785" s="15">
        <f t="shared" ca="1" si="448"/>
        <v>23937.676211479113</v>
      </c>
      <c r="BI785" s="15">
        <f t="shared" ca="1" si="449"/>
        <v>35366.807899186766</v>
      </c>
      <c r="BJ785" s="15">
        <f t="shared" ca="1" si="450"/>
        <v>43097.264474910735</v>
      </c>
      <c r="BK785" s="15">
        <f t="shared" ca="1" si="451"/>
        <v>48109.111160859436</v>
      </c>
      <c r="BL785" s="15">
        <f t="shared" ca="1" si="452"/>
        <v>58506.90127716407</v>
      </c>
      <c r="BM785" s="15">
        <f t="shared" ca="1" si="453"/>
        <v>71853.330568510719</v>
      </c>
      <c r="BN785" s="15">
        <f t="shared" ca="1" si="454"/>
        <v>86165.954404816774</v>
      </c>
      <c r="BO785" s="15">
        <f t="shared" ca="1" si="455"/>
        <v>97070.711400966495</v>
      </c>
      <c r="BP785" s="15">
        <f t="shared" ca="1" si="456"/>
        <v>110292.40565479126</v>
      </c>
      <c r="BQ785" s="15">
        <f ca="1">Inputs!$B$20*EXP($B$10-0.5*C$7^2+C$7*AJ785)</f>
        <v>2284.1733186872634</v>
      </c>
      <c r="BR785" s="15">
        <f t="shared" ca="1" si="457"/>
        <v>7949.8632193716967</v>
      </c>
      <c r="BS785" s="15">
        <f t="shared" ca="1" si="458"/>
        <v>8853.3240634323411</v>
      </c>
      <c r="BT785" s="15">
        <f t="shared" ca="1" si="459"/>
        <v>14475.314759869096</v>
      </c>
      <c r="BU785" s="15">
        <f t="shared" ca="1" si="460"/>
        <v>20061.694648502966</v>
      </c>
      <c r="BV785" s="15">
        <f t="shared" ca="1" si="461"/>
        <v>28005.10134472061</v>
      </c>
      <c r="BW785" s="15">
        <f t="shared" ca="1" si="462"/>
        <v>33240.991839456707</v>
      </c>
      <c r="BX785" s="15">
        <f t="shared" ca="1" si="463"/>
        <v>65211.759566121313</v>
      </c>
      <c r="BY785" s="15">
        <f t="shared" ca="1" si="464"/>
        <v>73180.374302093842</v>
      </c>
      <c r="BZ785" s="15">
        <f t="shared" ca="1" si="465"/>
        <v>104319.72244073555</v>
      </c>
      <c r="CA785" s="15">
        <f t="shared" ca="1" si="466"/>
        <v>113662.11783949543</v>
      </c>
      <c r="CB785" s="15">
        <f ca="1">(AU785*DCF!C$10-DCF!C$5*MAX(AU785*DCF!C$10,0)-MAX(AU785-Inputs!$B$6,0)/Inputs!$B$10)*DCF!C$6</f>
        <v>1032.6938811712294</v>
      </c>
      <c r="CC785" s="15">
        <f ca="1">(AV785*DCF!D$10-DCF!D$5*MAX(AV785*DCF!D$10,0)-MAX(AV785-AU785,0)/Inputs!$B$10)*DCF!D$6</f>
        <v>1563.8453149873392</v>
      </c>
      <c r="CD785" s="15">
        <f ca="1">(AW785*DCF!E$10-DCF!E$5*MAX(AW785*DCF!E$10,0)-MAX(AW785-AV785,0)/Inputs!$B$10)*DCF!E$6</f>
        <v>2969.6242987369192</v>
      </c>
      <c r="CE785" s="15">
        <f ca="1">(AX785*DCF!F$10-DCF!F$5*MAX(AX785*DCF!F$10,0)-MAX(AX785-AW785,0)/Inputs!$B$10)*DCF!F$6</f>
        <v>2938.8755953404511</v>
      </c>
      <c r="CF785" s="15">
        <f ca="1">(AY785*DCF!G$10-DCF!G$5*MAX(AY785*DCF!G$10,0)-MAX(AY785-AX785,0)/Inputs!$B$10)*DCF!G$6</f>
        <v>4264.7383821629528</v>
      </c>
      <c r="CG785" s="15">
        <f ca="1">(AZ785*DCF!H$10-DCF!H$5*MAX(AZ785*DCF!H$10,0)-MAX(AZ785-AY785,0)/Inputs!$B$10)*DCF!H$6</f>
        <v>4832.0573631022553</v>
      </c>
      <c r="CH785" s="15">
        <f ca="1">(BA785*DCF!I$10-DCF!I$5*MAX(BA785*DCF!I$10,0)-MAX(BA785-AZ785,0)/Inputs!$B$10)*DCF!I$6</f>
        <v>5314.7319298408238</v>
      </c>
      <c r="CI785" s="15">
        <f ca="1">(BB785*DCF!J$10-DCF!J$5*MAX(BB785*DCF!J$10,0)-MAX(BB785-BA785,0)/Inputs!$B$10)*DCF!J$6</f>
        <v>5819.5703909579452</v>
      </c>
      <c r="CJ785" s="15">
        <f ca="1">(BC785*DCF!K$10-DCF!K$5*MAX(BC785*DCF!K$10,0)-MAX(BC785-BB785,0)/Inputs!$B$10)*DCF!K$6</f>
        <v>7574.9577245629644</v>
      </c>
      <c r="CK785" s="15">
        <f ca="1">(BD785*DCF!L$10-DCF!L$5*MAX(BD785*DCF!L$10,0)-MAX(BD785-BC785,0)/Inputs!$B$10)*DCF!L$6</f>
        <v>8496.2076429905792</v>
      </c>
      <c r="CL785" s="15">
        <f ca="1">(BE785*DCF!M$10-DCF!M$5*MAX(BE785*DCF!M$10,0)-MAX(BE785-BD785,0)/Inputs!$B$10)*DCF!M$6</f>
        <v>9689.0062272908399</v>
      </c>
      <c r="CM785" s="15">
        <f ca="1">(BF785*DCF!C$28-DCF!C$5*MAX(BF785*DCF!C$28,0)-MAX(BF785-Inputs!$B$13,0)/Inputs!$B$17)*DCF!C$6</f>
        <v>3474.1642171952553</v>
      </c>
      <c r="CN785" s="15">
        <f ca="1">(BG785*DCF!D$28-DCF!D$5*MAX(BG785*DCF!D$28,0)-MAX(BG785-BF785,0)/Inputs!$B$17)*DCF!D$6</f>
        <v>3983.4161992088393</v>
      </c>
      <c r="CO785" s="15">
        <f ca="1">(BH785*DCF!E$28-DCF!E$5*MAX(BH785*DCF!E$28,0)-MAX(BH785-BG785,0)/Inputs!$B$17)*DCF!E$6</f>
        <v>5836.6072400852008</v>
      </c>
      <c r="CP785" s="15">
        <f ca="1">(BI785*DCF!F$28-DCF!F$5*MAX(BI785*DCF!F$28,0)-MAX(BI785-BH785,0)/Inputs!$B$17)*DCF!F$6</f>
        <v>7520.3026774519303</v>
      </c>
      <c r="CQ785" s="15">
        <f ca="1">(BJ785*DCF!G$28-DCF!G$5*MAX(BJ785*DCF!G$28,0)-MAX(BJ785-BI785,0)/Inputs!$B$17)*DCF!G$6</f>
        <v>9881.7258175684492</v>
      </c>
      <c r="CR785" s="15">
        <f ca="1">(BK785*DCF!H$28-DCF!H$5*MAX(BK785*DCF!H$28,0)-MAX(BK785-BJ785,0)/Inputs!$B$17)*DCF!H$6</f>
        <v>11119.21364004504</v>
      </c>
      <c r="CS785" s="15">
        <f ca="1">(BL785*DCF!I$28-DCF!I$5*MAX(BL785*DCF!I$28,0)-MAX(BL785-BK785,0)/Inputs!$B$17)*DCF!I$6</f>
        <v>12265.673877405105</v>
      </c>
      <c r="CT785" s="15">
        <f ca="1">(BM785*DCF!J$28-DCF!J$5*MAX(BM785*DCF!J$28,0)-MAX(BM785-BL785,0)/Inputs!$B$17)*DCF!J$6</f>
        <v>14259.630224013905</v>
      </c>
      <c r="CU785" s="15">
        <f ca="1">(BN785*DCF!K$28-DCF!K$5*MAX(BN785*DCF!K$28,0)-MAX(BN785-BM785,0)/Inputs!$B$17)*DCF!K$6</f>
        <v>16443.699048940805</v>
      </c>
      <c r="CV785" s="15">
        <f ca="1">(BO785*DCF!L$28-DCF!L$5*MAX(BO785*DCF!L$28,0)-MAX(BO785-BN785,0)/Inputs!$B$17)*DCF!L$6</f>
        <v>18133.752988811582</v>
      </c>
      <c r="CW785" s="15">
        <f ca="1">(BP785*DCF!M$28-DCF!M$5*MAX(BP785*DCF!M$28,0)-MAX(BP785-BO785,0)/Inputs!$B$17)*DCF!M$6</f>
        <v>19369.541383536081</v>
      </c>
      <c r="CX785" s="15">
        <f ca="1">(BQ785*DCF!C$46-DCF!C$5*MAX(BQ785*DCF!C$46,0)-MAX(BQ785-Inputs!$B$20,0)/Inputs!$B$24)*DCF!C$6</f>
        <v>-527.52270639428718</v>
      </c>
      <c r="CY785" s="15">
        <f ca="1">(BR785*DCF!D$46-DCF!D$5*MAX(BR785*DCF!D$46,0)-MAX(BR785-BQ785,0)/Inputs!$B$24)*DCF!D$6</f>
        <v>-3774.3591094658836</v>
      </c>
      <c r="CZ785" s="15">
        <f ca="1">(BS785*DCF!E$46-DCF!E$5*MAX(BS785*DCF!E$46,0)-MAX(BS785-BR785,0)/Inputs!$B$24)*DCF!E$6</f>
        <v>-1403.0403781396415</v>
      </c>
      <c r="DA785" s="15">
        <f ca="1">(BT785*DCF!F$46-DCF!F$5*MAX(BT785*DCF!F$46,0)-MAX(BT785-BS785,0)/Inputs!$B$24)*DCF!F$6</f>
        <v>-3101.3284779908636</v>
      </c>
      <c r="DB785" s="15">
        <f ca="1">(BU785*DCF!G$46-DCF!G$5*MAX(BU785*DCF!G$46,0)-MAX(BU785-BT785,0)/Inputs!$B$24)*DCF!G$6</f>
        <v>-2553.9835920535506</v>
      </c>
      <c r="DC785" s="15">
        <f ca="1">(BV785*DCF!H$46-DCF!H$5*MAX(BV785*DCF!H$46,0)-MAX(BV785-BU785,0)/Inputs!$B$24)*DCF!H$6</f>
        <v>-2468.3649607893103</v>
      </c>
      <c r="DD785" s="15">
        <f ca="1">(BW785*DCF!I$46-DCF!I$5*MAX(BW785*DCF!I$46,0)-MAX(BW785-BV785,0)/Inputs!$B$24)*DCF!I$6</f>
        <v>-735.30801795131038</v>
      </c>
      <c r="DE785" s="15">
        <f ca="1">(BX785*DCF!J$46-DCF!J$5*MAX(BX785*DCF!J$46,0)-MAX(BX785-BW785,0)/Inputs!$B$24)*DCF!J$6</f>
        <v>-5742.672344021209</v>
      </c>
      <c r="DF785" s="15">
        <f ca="1">(BY785*DCF!K$46-DCF!K$5*MAX(BY785*DCF!K$46,0)-MAX(BY785-BX785,0)/Inputs!$B$24)*DCF!K$6</f>
        <v>2228.2086007957646</v>
      </c>
      <c r="DG785" s="15">
        <f ca="1">(BZ785*DCF!L$46-DCF!L$5*MAX(BZ785*DCF!L$46,0)-MAX(BZ785-BY785,0)/Inputs!$B$24)*DCF!L$6</f>
        <v>164.20236446906245</v>
      </c>
      <c r="DH785" s="15">
        <f ca="1">(CA785*DCF!M$46-DCF!M$5*MAX(CA785*DCF!M$46,0)-MAX(CA785-BZ785,0)/Inputs!$B$24)*DCF!M$6</f>
        <v>6957.5781868311524</v>
      </c>
      <c r="DI785" s="15">
        <f ca="1">SUM(CB785:CL785)+BE785*DCF!M$10*(1+Inputs!$B$30)*(1-Inputs!$B$33)*(1-Inputs!$B$30/Inputs!$B$31)/(Inputs!$B$29-Inputs!$B$30)*DCF!M$6</f>
        <v>265145.80580165988</v>
      </c>
      <c r="DJ785" s="15">
        <f ca="1">SUM(CM785:CW785)+BP785*DCF!M$28*(1+Inputs!$B$30)*(1-Inputs!$B$33)*(1-Inputs!$B$30/Inputs!$B$31)/(Inputs!$B$29-Inputs!$B$30)*DCF!M$6</f>
        <v>531548.02518541063</v>
      </c>
      <c r="DK785" s="15">
        <f ca="1">SUM(CX785:DH785)+CA785*DCF!M$46*(1+Inputs!$B$30)*(1-Inputs!$B$33)*(1-Inputs!$B$30/Inputs!$B$31)/(Inputs!$B$29-Inputs!$B$30)*DCF!M$6</f>
        <v>164778.50788374757</v>
      </c>
      <c r="DM785" s="15">
        <f ca="1">DI785+DJ785+DK785+Inputs!$B$34+Inputs!$B$36-Inputs!$B$35</f>
        <v>1038323.338870818</v>
      </c>
    </row>
    <row r="786" spans="1:117" x14ac:dyDescent="0.75">
      <c r="A786" s="11">
        <v>773</v>
      </c>
      <c r="C786" s="23">
        <f t="shared" ca="1" si="467"/>
        <v>0.1663956130152219</v>
      </c>
      <c r="D786" s="23">
        <f t="shared" ca="1" si="467"/>
        <v>0.43370370225539212</v>
      </c>
      <c r="E786" s="23">
        <f t="shared" ca="1" si="467"/>
        <v>0.70539925417021776</v>
      </c>
      <c r="F786" s="23">
        <f t="shared" ca="1" si="467"/>
        <v>1.7683687493895086</v>
      </c>
      <c r="G786" s="23">
        <f t="shared" ca="1" si="467"/>
        <v>-9.2989863250092942E-3</v>
      </c>
      <c r="H786" s="23">
        <f t="shared" ca="1" si="467"/>
        <v>0.11434878373358037</v>
      </c>
      <c r="I786" s="23">
        <f t="shared" ca="1" si="467"/>
        <v>0.63761561397471389</v>
      </c>
      <c r="J786" s="23">
        <f t="shared" ca="1" si="467"/>
        <v>0.37346793270428746</v>
      </c>
      <c r="K786" s="23">
        <f t="shared" ca="1" si="467"/>
        <v>-1.3978504184096732</v>
      </c>
      <c r="L786" s="23">
        <f t="shared" ca="1" si="467"/>
        <v>-1.5685065416046979</v>
      </c>
      <c r="M786" s="23">
        <f t="shared" ca="1" si="467"/>
        <v>-1.2314971406931805</v>
      </c>
      <c r="N786" s="23">
        <f ca="1">SQRT(Inputs!$B$38)*C786+SQRT(1-Inputs!$B$38)*_xlfn.NORM.S.INV(RAND())</f>
        <v>1.0582963734251822</v>
      </c>
      <c r="O786" s="23">
        <f ca="1">SQRT(Inputs!$B$38)*D786+SQRT(1-Inputs!$B$38)*_xlfn.NORM.S.INV(RAND())</f>
        <v>-0.59405803059327555</v>
      </c>
      <c r="P786" s="23">
        <f ca="1">SQRT(Inputs!$B$38)*E786+SQRT(1-Inputs!$B$38)*_xlfn.NORM.S.INV(RAND())</f>
        <v>0.76992787004657171</v>
      </c>
      <c r="Q786" s="23">
        <f ca="1">SQRT(Inputs!$B$38)*F786+SQRT(1-Inputs!$B$38)*_xlfn.NORM.S.INV(RAND())</f>
        <v>0.6938904567888784</v>
      </c>
      <c r="R786" s="23">
        <f ca="1">SQRT(Inputs!$B$38)*G786+SQRT(1-Inputs!$B$38)*_xlfn.NORM.S.INV(RAND())</f>
        <v>-0.75447577353932471</v>
      </c>
      <c r="S786" s="23">
        <f ca="1">SQRT(Inputs!$B$38)*H786+SQRT(1-Inputs!$B$38)*_xlfn.NORM.S.INV(RAND())</f>
        <v>-0.76793560697499452</v>
      </c>
      <c r="T786" s="23">
        <f ca="1">SQRT(Inputs!$B$38)*I786+SQRT(1-Inputs!$B$38)*_xlfn.NORM.S.INV(RAND())</f>
        <v>2.1946196324711824</v>
      </c>
      <c r="U786" s="23">
        <f ca="1">SQRT(Inputs!$B$38)*J786+SQRT(1-Inputs!$B$38)*_xlfn.NORM.S.INV(RAND())</f>
        <v>1.4359704789534042</v>
      </c>
      <c r="V786" s="23">
        <f ca="1">SQRT(Inputs!$B$38)*K786+SQRT(1-Inputs!$B$38)*_xlfn.NORM.S.INV(RAND())</f>
        <v>-0.5133563753435344</v>
      </c>
      <c r="W786" s="23">
        <f ca="1">SQRT(Inputs!$B$38)*L786+SQRT(1-Inputs!$B$38)*_xlfn.NORM.S.INV(RAND())</f>
        <v>5.8500487939468715E-2</v>
      </c>
      <c r="X786" s="23">
        <f ca="1">SQRT(Inputs!$B$38)*M786+SQRT(1-Inputs!$B$38)*_xlfn.NORM.S.INV(RAND())</f>
        <v>-0.34503759561564451</v>
      </c>
      <c r="Y786" s="23">
        <f ca="1">SQRT(Inputs!$B$38)*C786+SQRT(1-Inputs!$B$38)*_xlfn.NORM.S.INV(RAND())</f>
        <v>-1.72498823185811E-2</v>
      </c>
      <c r="Z786" s="23">
        <f ca="1">SQRT(Inputs!$B$38)*D786+SQRT(1-Inputs!$B$38)*_xlfn.NORM.S.INV(RAND())</f>
        <v>0.25666834534560201</v>
      </c>
      <c r="AA786" s="23">
        <f ca="1">SQRT(Inputs!$B$38)*E786+SQRT(1-Inputs!$B$38)*_xlfn.NORM.S.INV(RAND())</f>
        <v>-3.4811400994248898E-2</v>
      </c>
      <c r="AB786" s="23">
        <f ca="1">SQRT(Inputs!$B$38)*F786+SQRT(1-Inputs!$B$38)*_xlfn.NORM.S.INV(RAND())</f>
        <v>1.2525389755858451</v>
      </c>
      <c r="AC786" s="23">
        <f ca="1">SQRT(Inputs!$B$38)*G786+SQRT(1-Inputs!$B$38)*_xlfn.NORM.S.INV(RAND())</f>
        <v>-0.84337888493405344</v>
      </c>
      <c r="AD786" s="23">
        <f ca="1">SQRT(Inputs!$B$38)*H786+SQRT(1-Inputs!$B$38)*_xlfn.NORM.S.INV(RAND())</f>
        <v>0.60824877644200948</v>
      </c>
      <c r="AE786" s="23">
        <f ca="1">SQRT(Inputs!$B$38)*I786+SQRT(1-Inputs!$B$38)*_xlfn.NORM.S.INV(RAND())</f>
        <v>1.5552506085980933</v>
      </c>
      <c r="AF786" s="23">
        <f ca="1">SQRT(Inputs!$B$38)*J786+SQRT(1-Inputs!$B$38)*_xlfn.NORM.S.INV(RAND())</f>
        <v>0.32009049552921603</v>
      </c>
      <c r="AG786" s="23">
        <f ca="1">SQRT(Inputs!$B$38)*K786+SQRT(1-Inputs!$B$38)*_xlfn.NORM.S.INV(RAND())</f>
        <v>-0.37072643885387502</v>
      </c>
      <c r="AH786" s="23">
        <f ca="1">SQRT(Inputs!$B$38)*L786+SQRT(1-Inputs!$B$38)*_xlfn.NORM.S.INV(RAND())</f>
        <v>-0.18663591967351556</v>
      </c>
      <c r="AI786" s="23">
        <f ca="1">SQRT(Inputs!$B$38)*M786+SQRT(1-Inputs!$B$38)*_xlfn.NORM.S.INV(RAND())</f>
        <v>-1.4339959316705975</v>
      </c>
      <c r="AJ786" s="23">
        <f ca="1">SQRT(Inputs!$B$38)*C786+SQRT(1-Inputs!$B$38)*_xlfn.NORM.S.INV(RAND())</f>
        <v>1.4805327899118914</v>
      </c>
      <c r="AK786" s="23">
        <f ca="1">SQRT(Inputs!$B$38)*D786+SQRT(1-Inputs!$B$38)*_xlfn.NORM.S.INV(RAND())</f>
        <v>1.8542105509576556</v>
      </c>
      <c r="AL786" s="23">
        <f ca="1">SQRT(Inputs!$B$38)*E786+SQRT(1-Inputs!$B$38)*_xlfn.NORM.S.INV(RAND())</f>
        <v>-0.88065217474339286</v>
      </c>
      <c r="AM786" s="23">
        <f ca="1">SQRT(Inputs!$B$38)*F786+SQRT(1-Inputs!$B$38)*_xlfn.NORM.S.INV(RAND())</f>
        <v>0.67684612911684705</v>
      </c>
      <c r="AN786" s="23">
        <f ca="1">SQRT(Inputs!$B$38)*G786+SQRT(1-Inputs!$B$38)*_xlfn.NORM.S.INV(RAND())</f>
        <v>0.13327950650677309</v>
      </c>
      <c r="AO786" s="23">
        <f ca="1">SQRT(Inputs!$B$38)*H786+SQRT(1-Inputs!$B$38)*_xlfn.NORM.S.INV(RAND())</f>
        <v>-0.18731362702662369</v>
      </c>
      <c r="AP786" s="23">
        <f ca="1">SQRT(Inputs!$B$38)*I786+SQRT(1-Inputs!$B$38)*_xlfn.NORM.S.INV(RAND())</f>
        <v>-0.10602382741847205</v>
      </c>
      <c r="AQ786" s="23">
        <f ca="1">SQRT(Inputs!$B$38)*J786+SQRT(1-Inputs!$B$38)*_xlfn.NORM.S.INV(RAND())</f>
        <v>-0.62672087483097461</v>
      </c>
      <c r="AR786" s="23">
        <f ca="1">SQRT(Inputs!$B$38)*K786+SQRT(1-Inputs!$B$38)*_xlfn.NORM.S.INV(RAND())</f>
        <v>0.74971571843763307</v>
      </c>
      <c r="AS786" s="23">
        <f ca="1">SQRT(Inputs!$B$38)*L786+SQRT(1-Inputs!$B$38)*_xlfn.NORM.S.INV(RAND())</f>
        <v>-0.67249884545520833</v>
      </c>
      <c r="AT786" s="23">
        <f ca="1">SQRT(Inputs!$B$38)*M786+SQRT(1-Inputs!$B$38)*_xlfn.NORM.S.INV(RAND())</f>
        <v>-0.62393378385835019</v>
      </c>
      <c r="AU786" s="15">
        <f ca="1">Inputs!$B$6*EXP($B$8-0.5*C$5^2+C$5*N786)</f>
        <v>5889.4748009015584</v>
      </c>
      <c r="AV786" s="15">
        <f t="shared" ca="1" si="437"/>
        <v>6569.2795210780787</v>
      </c>
      <c r="AW786" s="15">
        <f t="shared" ca="1" si="438"/>
        <v>8886.6358156667939</v>
      </c>
      <c r="AX786" s="15">
        <f t="shared" ca="1" si="439"/>
        <v>11832.219442850846</v>
      </c>
      <c r="AY786" s="15">
        <f t="shared" ca="1" si="440"/>
        <v>13240.561678208423</v>
      </c>
      <c r="AZ786" s="15">
        <f t="shared" ca="1" si="441"/>
        <v>14880.465187034553</v>
      </c>
      <c r="BA786" s="15">
        <f t="shared" ca="1" si="442"/>
        <v>22911.816388168205</v>
      </c>
      <c r="BB786" s="15">
        <f t="shared" ca="1" si="443"/>
        <v>32391.474748991397</v>
      </c>
      <c r="BC786" s="15">
        <f t="shared" ca="1" si="444"/>
        <v>37753.34596693694</v>
      </c>
      <c r="BD786" s="15">
        <f t="shared" ca="1" si="445"/>
        <v>46505.179351953302</v>
      </c>
      <c r="BE786" s="15">
        <f t="shared" ca="1" si="446"/>
        <v>55223.126960592301</v>
      </c>
      <c r="BF786" s="15">
        <f ca="1">Inputs!$B$13*EXP($B$9-0.5*C$6^2+C$6*Y786)</f>
        <v>13783.802940226593</v>
      </c>
      <c r="BG786" s="15">
        <f t="shared" ca="1" si="447"/>
        <v>17595.104192487568</v>
      </c>
      <c r="BH786" s="15">
        <f t="shared" ca="1" si="448"/>
        <v>21374.215190153303</v>
      </c>
      <c r="BI786" s="15">
        <f t="shared" ca="1" si="449"/>
        <v>31728.72777740024</v>
      </c>
      <c r="BJ786" s="15">
        <f t="shared" ca="1" si="450"/>
        <v>34444.761160443457</v>
      </c>
      <c r="BK786" s="15">
        <f t="shared" ca="1" si="451"/>
        <v>45924.148321644301</v>
      </c>
      <c r="BL786" s="15">
        <f t="shared" ca="1" si="452"/>
        <v>69008.813746788044</v>
      </c>
      <c r="BM786" s="15">
        <f t="shared" ca="1" si="453"/>
        <v>88267.742685906051</v>
      </c>
      <c r="BN786" s="15">
        <f t="shared" ca="1" si="454"/>
        <v>103840.98680774683</v>
      </c>
      <c r="BO786" s="15">
        <f t="shared" ca="1" si="455"/>
        <v>125023.65117664511</v>
      </c>
      <c r="BP786" s="15">
        <f t="shared" ca="1" si="456"/>
        <v>130805.43880400714</v>
      </c>
      <c r="BQ786" s="15">
        <f ca="1">Inputs!$B$20*EXP($B$10-0.5*C$7^2+C$7*AJ786)</f>
        <v>7252.1121443387283</v>
      </c>
      <c r="BR786" s="15">
        <f t="shared" ca="1" si="457"/>
        <v>17731.353972114273</v>
      </c>
      <c r="BS786" s="15">
        <f t="shared" ca="1" si="458"/>
        <v>18854.95816290551</v>
      </c>
      <c r="BT786" s="15">
        <f t="shared" ca="1" si="459"/>
        <v>31048.031907512661</v>
      </c>
      <c r="BU786" s="15">
        <f t="shared" ca="1" si="460"/>
        <v>44439.130063885976</v>
      </c>
      <c r="BV786" s="15">
        <f t="shared" ca="1" si="461"/>
        <v>59272.723847253641</v>
      </c>
      <c r="BW786" s="15">
        <f t="shared" ca="1" si="462"/>
        <v>80876.372112396974</v>
      </c>
      <c r="BX786" s="15">
        <f t="shared" ca="1" si="463"/>
        <v>99762.814011203271</v>
      </c>
      <c r="BY786" s="15">
        <f t="shared" ca="1" si="464"/>
        <v>161344.54928385877</v>
      </c>
      <c r="BZ786" s="15">
        <f t="shared" ca="1" si="465"/>
        <v>200061.87971840324</v>
      </c>
      <c r="CA786" s="15">
        <f t="shared" ca="1" si="466"/>
        <v>251533.06606815569</v>
      </c>
      <c r="CB786" s="15">
        <f ca="1">(AU786*DCF!C$10-DCF!C$5*MAX(AU786*DCF!C$10,0)-MAX(AU786-Inputs!$B$6,0)/Inputs!$B$10)*DCF!C$6</f>
        <v>1036.4629500550573</v>
      </c>
      <c r="CC786" s="15">
        <f ca="1">(AV786*DCF!D$10-DCF!D$5*MAX(AV786*DCF!D$10,0)-MAX(AV786-AU786,0)/Inputs!$B$10)*DCF!D$6</f>
        <v>1435.4647885933025</v>
      </c>
      <c r="CD786" s="15">
        <f ca="1">(AW786*DCF!E$10-DCF!E$5*MAX(AW786*DCF!E$10,0)-MAX(AW786-AV786,0)/Inputs!$B$10)*DCF!E$6</f>
        <v>1529.8181433486125</v>
      </c>
      <c r="CE786" s="15">
        <f ca="1">(AX786*DCF!F$10-DCF!F$5*MAX(AX786*DCF!F$10,0)-MAX(AX786-AW786,0)/Inputs!$B$10)*DCF!F$6</f>
        <v>1970.0517243306931</v>
      </c>
      <c r="CF786" s="15">
        <f ca="1">(AY786*DCF!G$10-DCF!G$5*MAX(AY786*DCF!G$10,0)-MAX(AY786-AX786,0)/Inputs!$B$10)*DCF!G$6</f>
        <v>2457.3756062720763</v>
      </c>
      <c r="CG786" s="15">
        <f ca="1">(AZ786*DCF!H$10-DCF!H$5*MAX(AZ786*DCF!H$10,0)-MAX(AZ786-AY786,0)/Inputs!$B$10)*DCF!H$6</f>
        <v>2597.8587224018675</v>
      </c>
      <c r="CH786" s="15">
        <f ca="1">(BA786*DCF!I$10-DCF!I$5*MAX(BA786*DCF!I$10,0)-MAX(BA786-AZ786,0)/Inputs!$B$10)*DCF!I$6</f>
        <v>2867.7300384165019</v>
      </c>
      <c r="CI786" s="15">
        <f ca="1">(BB786*DCF!J$10-DCF!J$5*MAX(BB786*DCF!J$10,0)-MAX(BB786-BA786,0)/Inputs!$B$10)*DCF!J$6</f>
        <v>4121.9662133026923</v>
      </c>
      <c r="CJ786" s="15">
        <f ca="1">(BC786*DCF!K$10-DCF!K$5*MAX(BC786*DCF!K$10,0)-MAX(BC786-BB786,0)/Inputs!$B$10)*DCF!K$6</f>
        <v>5327.1020306180553</v>
      </c>
      <c r="CK786" s="15">
        <f ca="1">(BD786*DCF!L$10-DCF!L$5*MAX(BD786*DCF!L$10,0)-MAX(BD786-BC786,0)/Inputs!$B$10)*DCF!L$6</f>
        <v>5882.1116260267672</v>
      </c>
      <c r="CL786" s="15">
        <f ca="1">(BE786*DCF!M$10-DCF!M$5*MAX(BE786*DCF!M$10,0)-MAX(BE786-BD786,0)/Inputs!$B$10)*DCF!M$6</f>
        <v>6751.2454803211667</v>
      </c>
      <c r="CM786" s="15">
        <f ca="1">(BF786*DCF!C$28-DCF!C$5*MAX(BF786*DCF!C$28,0)-MAX(BF786-Inputs!$B$13,0)/Inputs!$B$17)*DCF!C$6</f>
        <v>3653.19209507914</v>
      </c>
      <c r="CN786" s="15">
        <f ca="1">(BG786*DCF!D$28-DCF!D$5*MAX(BG786*DCF!D$28,0)-MAX(BG786-BF786,0)/Inputs!$B$17)*DCF!D$6</f>
        <v>4369.038691000751</v>
      </c>
      <c r="CO786" s="15">
        <f ca="1">(BH786*DCF!E$28-DCF!E$5*MAX(BH786*DCF!E$28,0)-MAX(BH786-BG786,0)/Inputs!$B$17)*DCF!E$6</f>
        <v>5308.747581605513</v>
      </c>
      <c r="CP786" s="15">
        <f ca="1">(BI786*DCF!F$28-DCF!F$5*MAX(BI786*DCF!F$28,0)-MAX(BI786-BH786,0)/Inputs!$B$17)*DCF!F$6</f>
        <v>6728.3111474445332</v>
      </c>
      <c r="CQ786" s="15">
        <f ca="1">(BJ786*DCF!G$28-DCF!G$5*MAX(BJ786*DCF!G$28,0)-MAX(BJ786-BI786,0)/Inputs!$B$17)*DCF!G$6</f>
        <v>8480.1446308327304</v>
      </c>
      <c r="CR786" s="15">
        <f ca="1">(BK786*DCF!H$28-DCF!H$5*MAX(BK786*DCF!H$28,0)-MAX(BK786-BJ786,0)/Inputs!$B$17)*DCF!H$6</f>
        <v>9573.9739361027132</v>
      </c>
      <c r="CS786" s="15">
        <f ca="1">(BL786*DCF!I$28-DCF!I$5*MAX(BL786*DCF!I$28,0)-MAX(BL786-BK786,0)/Inputs!$B$17)*DCF!I$6</f>
        <v>12914.274938728397</v>
      </c>
      <c r="CT786" s="15">
        <f ca="1">(BM786*DCF!J$28-DCF!J$5*MAX(BM786*DCF!J$28,0)-MAX(BM786-BL786,0)/Inputs!$B$17)*DCF!J$6</f>
        <v>17137.457636935309</v>
      </c>
      <c r="CU786" s="15">
        <f ca="1">(BN786*DCF!K$28-DCF!K$5*MAX(BN786*DCF!K$28,0)-MAX(BN786-BM786,0)/Inputs!$B$17)*DCF!K$6</f>
        <v>20021.960341539016</v>
      </c>
      <c r="CV786" s="15">
        <f ca="1">(BO786*DCF!L$28-DCF!L$5*MAX(BO786*DCF!L$28,0)-MAX(BO786-BN786,0)/Inputs!$B$17)*DCF!L$6</f>
        <v>22547.988845242828</v>
      </c>
      <c r="CW786" s="15">
        <f ca="1">(BP786*DCF!M$28-DCF!M$5*MAX(BP786*DCF!M$28,0)-MAX(BP786-BO786,0)/Inputs!$B$17)*DCF!M$6</f>
        <v>24006.759740629357</v>
      </c>
      <c r="CX786" s="15">
        <f ca="1">(BQ786*DCF!C$46-DCF!C$5*MAX(BQ786*DCF!C$46,0)-MAX(BQ786-Inputs!$B$20,0)/Inputs!$B$24)*DCF!C$6</f>
        <v>-3546.0361277173638</v>
      </c>
      <c r="CY786" s="15">
        <f ca="1">(BR786*DCF!D$46-DCF!D$5*MAX(BR786*DCF!D$46,0)-MAX(BR786-BQ786,0)/Inputs!$B$24)*DCF!D$6</f>
        <v>-7497.7341248270595</v>
      </c>
      <c r="CZ786" s="15">
        <f ca="1">(BS786*DCF!E$46-DCF!E$5*MAX(BS786*DCF!E$46,0)-MAX(BS786-BR786,0)/Inputs!$B$24)*DCF!E$6</f>
        <v>-2672.5254713845434</v>
      </c>
      <c r="DA786" s="15">
        <f ca="1">(BT786*DCF!F$46-DCF!F$5*MAX(BT786*DCF!F$46,0)-MAX(BT786-BS786,0)/Inputs!$B$24)*DCF!F$6</f>
        <v>-6700.9975870131102</v>
      </c>
      <c r="DB786" s="15">
        <f ca="1">(BU786*DCF!G$46-DCF!G$5*MAX(BU786*DCF!G$46,0)-MAX(BU786-BT786,0)/Inputs!$B$24)*DCF!G$6</f>
        <v>-5999.3453783587356</v>
      </c>
      <c r="DC786" s="15">
        <f ca="1">(BV786*DCF!H$46-DCF!H$5*MAX(BV786*DCF!H$46,0)-MAX(BV786-BU786,0)/Inputs!$B$24)*DCF!H$6</f>
        <v>-4609.4483812444678</v>
      </c>
      <c r="DD786" s="15">
        <f ca="1">(BW786*DCF!I$46-DCF!I$5*MAX(BW786*DCF!I$46,0)-MAX(BW786-BV786,0)/Inputs!$B$24)*DCF!I$6</f>
        <v>-4333.7005086687086</v>
      </c>
      <c r="DE786" s="15">
        <f ca="1">(BX786*DCF!J$46-DCF!J$5*MAX(BX786*DCF!J$46,0)-MAX(BX786-BW786,0)/Inputs!$B$24)*DCF!J$6</f>
        <v>-823.60174125390392</v>
      </c>
      <c r="DF786" s="15">
        <f ca="1">(BY786*DCF!K$46-DCF!K$5*MAX(BY786*DCF!K$46,0)-MAX(BY786-BX786,0)/Inputs!$B$24)*DCF!K$6</f>
        <v>-5869.3461112310024</v>
      </c>
      <c r="DG786" s="15">
        <f ca="1">(BZ786*DCF!L$46-DCF!L$5*MAX(BZ786*DCF!L$46,0)-MAX(BZ786-BY786,0)/Inputs!$B$24)*DCF!L$6</f>
        <v>5067.4929243620472</v>
      </c>
      <c r="DH786" s="15">
        <f ca="1">(CA786*DCF!M$46-DCF!M$5*MAX(CA786*DCF!M$46,0)-MAX(CA786-BZ786,0)/Inputs!$B$24)*DCF!M$6</f>
        <v>8958.8344241554623</v>
      </c>
      <c r="DI786" s="15">
        <f ca="1">SUM(CB786:CL786)+BE786*DCF!M$10*(1+Inputs!$B$30)*(1-Inputs!$B$33)*(1-Inputs!$B$30/Inputs!$B$31)/(Inputs!$B$29-Inputs!$B$30)*DCF!M$6</f>
        <v>189663.87990527012</v>
      </c>
      <c r="DJ786" s="15">
        <f ca="1">SUM(CM786:CW786)+BP786*DCF!M$28*(1+Inputs!$B$30)*(1-Inputs!$B$33)*(1-Inputs!$B$30/Inputs!$B$31)/(Inputs!$B$29-Inputs!$B$30)*DCF!M$6</f>
        <v>620119.53747102129</v>
      </c>
      <c r="DK786" s="15">
        <f ca="1">SUM(CX786:DH786)+CA786*DCF!M$46*(1+Inputs!$B$30)*(1-Inputs!$B$33)*(1-Inputs!$B$30/Inputs!$B$31)/(Inputs!$B$29-Inputs!$B$30)*DCF!M$6</f>
        <v>360873.5080546707</v>
      </c>
      <c r="DM786" s="15">
        <f ca="1">DI786+DJ786+DK786+Inputs!$B$34+Inputs!$B$36-Inputs!$B$35</f>
        <v>1247507.9254309621</v>
      </c>
    </row>
    <row r="787" spans="1:117" x14ac:dyDescent="0.75">
      <c r="A787" s="11">
        <v>774</v>
      </c>
      <c r="C787" s="23">
        <f t="shared" ca="1" si="467"/>
        <v>0.78625799685738407</v>
      </c>
      <c r="D787" s="23">
        <f t="shared" ca="1" si="467"/>
        <v>0.10502166073380222</v>
      </c>
      <c r="E787" s="23">
        <f t="shared" ca="1" si="467"/>
        <v>0.52648812168328862</v>
      </c>
      <c r="F787" s="23">
        <f t="shared" ca="1" si="467"/>
        <v>-1.6110808429951926</v>
      </c>
      <c r="G787" s="23">
        <f t="shared" ca="1" si="467"/>
        <v>1.228583191579107</v>
      </c>
      <c r="H787" s="23">
        <f t="shared" ca="1" si="467"/>
        <v>-0.1432871268880872</v>
      </c>
      <c r="I787" s="23">
        <f t="shared" ca="1" si="467"/>
        <v>-1.2710229814127905</v>
      </c>
      <c r="J787" s="23">
        <f t="shared" ca="1" si="467"/>
        <v>0.27986185358468113</v>
      </c>
      <c r="K787" s="23">
        <f t="shared" ca="1" si="467"/>
        <v>-2.9671239521608727E-2</v>
      </c>
      <c r="L787" s="23">
        <f t="shared" ca="1" si="467"/>
        <v>0.58165023498199608</v>
      </c>
      <c r="M787" s="23">
        <f t="shared" ca="1" si="467"/>
        <v>0.85372227316372962</v>
      </c>
      <c r="N787" s="23">
        <f ca="1">SQRT(Inputs!$B$38)*C787+SQRT(1-Inputs!$B$38)*_xlfn.NORM.S.INV(RAND())</f>
        <v>-0.63820744884466163</v>
      </c>
      <c r="O787" s="23">
        <f ca="1">SQRT(Inputs!$B$38)*D787+SQRT(1-Inputs!$B$38)*_xlfn.NORM.S.INV(RAND())</f>
        <v>-1.8461231083919245</v>
      </c>
      <c r="P787" s="23">
        <f ca="1">SQRT(Inputs!$B$38)*E787+SQRT(1-Inputs!$B$38)*_xlfn.NORM.S.INV(RAND())</f>
        <v>0.59756009550253819</v>
      </c>
      <c r="Q787" s="23">
        <f ca="1">SQRT(Inputs!$B$38)*F787+SQRT(1-Inputs!$B$38)*_xlfn.NORM.S.INV(RAND())</f>
        <v>1.4220766475327262</v>
      </c>
      <c r="R787" s="23">
        <f ca="1">SQRT(Inputs!$B$38)*G787+SQRT(1-Inputs!$B$38)*_xlfn.NORM.S.INV(RAND())</f>
        <v>2.060699825206342</v>
      </c>
      <c r="S787" s="23">
        <f ca="1">SQRT(Inputs!$B$38)*H787+SQRT(1-Inputs!$B$38)*_xlfn.NORM.S.INV(RAND())</f>
        <v>-0.20785566629412761</v>
      </c>
      <c r="T787" s="23">
        <f ca="1">SQRT(Inputs!$B$38)*I787+SQRT(1-Inputs!$B$38)*_xlfn.NORM.S.INV(RAND())</f>
        <v>-1.461480979736191</v>
      </c>
      <c r="U787" s="23">
        <f ca="1">SQRT(Inputs!$B$38)*J787+SQRT(1-Inputs!$B$38)*_xlfn.NORM.S.INV(RAND())</f>
        <v>-1.2690898717357596E-2</v>
      </c>
      <c r="V787" s="23">
        <f ca="1">SQRT(Inputs!$B$38)*K787+SQRT(1-Inputs!$B$38)*_xlfn.NORM.S.INV(RAND())</f>
        <v>0.45281061779163123</v>
      </c>
      <c r="W787" s="23">
        <f ca="1">SQRT(Inputs!$B$38)*L787+SQRT(1-Inputs!$B$38)*_xlfn.NORM.S.INV(RAND())</f>
        <v>-0.46413367241856929</v>
      </c>
      <c r="X787" s="23">
        <f ca="1">SQRT(Inputs!$B$38)*M787+SQRT(1-Inputs!$B$38)*_xlfn.NORM.S.INV(RAND())</f>
        <v>0.47370940797481931</v>
      </c>
      <c r="Y787" s="23">
        <f ca="1">SQRT(Inputs!$B$38)*C787+SQRT(1-Inputs!$B$38)*_xlfn.NORM.S.INV(RAND())</f>
        <v>0.53424125956119495</v>
      </c>
      <c r="Z787" s="23">
        <f ca="1">SQRT(Inputs!$B$38)*D787+SQRT(1-Inputs!$B$38)*_xlfn.NORM.S.INV(RAND())</f>
        <v>-0.1148840776450485</v>
      </c>
      <c r="AA787" s="23">
        <f ca="1">SQRT(Inputs!$B$38)*E787+SQRT(1-Inputs!$B$38)*_xlfn.NORM.S.INV(RAND())</f>
        <v>-0.27805547655873275</v>
      </c>
      <c r="AB787" s="23">
        <f ca="1">SQRT(Inputs!$B$38)*F787+SQRT(1-Inputs!$B$38)*_xlfn.NORM.S.INV(RAND())</f>
        <v>-0.86196063660934352</v>
      </c>
      <c r="AC787" s="23">
        <f ca="1">SQRT(Inputs!$B$38)*G787+SQRT(1-Inputs!$B$38)*_xlfn.NORM.S.INV(RAND())</f>
        <v>1.4476346970590361</v>
      </c>
      <c r="AD787" s="23">
        <f ca="1">SQRT(Inputs!$B$38)*H787+SQRT(1-Inputs!$B$38)*_xlfn.NORM.S.INV(RAND())</f>
        <v>0.31771121233906086</v>
      </c>
      <c r="AE787" s="23">
        <f ca="1">SQRT(Inputs!$B$38)*I787+SQRT(1-Inputs!$B$38)*_xlfn.NORM.S.INV(RAND())</f>
        <v>-1.4106860775893404</v>
      </c>
      <c r="AF787" s="23">
        <f ca="1">SQRT(Inputs!$B$38)*J787+SQRT(1-Inputs!$B$38)*_xlfn.NORM.S.INV(RAND())</f>
        <v>2.5476380002398296</v>
      </c>
      <c r="AG787" s="23">
        <f ca="1">SQRT(Inputs!$B$38)*K787+SQRT(1-Inputs!$B$38)*_xlfn.NORM.S.INV(RAND())</f>
        <v>0.52437265325349436</v>
      </c>
      <c r="AH787" s="23">
        <f ca="1">SQRT(Inputs!$B$38)*L787+SQRT(1-Inputs!$B$38)*_xlfn.NORM.S.INV(RAND())</f>
        <v>0.37744707544445566</v>
      </c>
      <c r="AI787" s="23">
        <f ca="1">SQRT(Inputs!$B$38)*M787+SQRT(1-Inputs!$B$38)*_xlfn.NORM.S.INV(RAND())</f>
        <v>0.51000573807162086</v>
      </c>
      <c r="AJ787" s="23">
        <f ca="1">SQRT(Inputs!$B$38)*C787+SQRT(1-Inputs!$B$38)*_xlfn.NORM.S.INV(RAND())</f>
        <v>2.5010317978435368</v>
      </c>
      <c r="AK787" s="23">
        <f ca="1">SQRT(Inputs!$B$38)*D787+SQRT(1-Inputs!$B$38)*_xlfn.NORM.S.INV(RAND())</f>
        <v>0.21043373612501082</v>
      </c>
      <c r="AL787" s="23">
        <f ca="1">SQRT(Inputs!$B$38)*E787+SQRT(1-Inputs!$B$38)*_xlfn.NORM.S.INV(RAND())</f>
        <v>0.21406150068162982</v>
      </c>
      <c r="AM787" s="23">
        <f ca="1">SQRT(Inputs!$B$38)*F787+SQRT(1-Inputs!$B$38)*_xlfn.NORM.S.INV(RAND())</f>
        <v>-1.2114136634448394</v>
      </c>
      <c r="AN787" s="23">
        <f ca="1">SQRT(Inputs!$B$38)*G787+SQRT(1-Inputs!$B$38)*_xlfn.NORM.S.INV(RAND())</f>
        <v>0.21204463165382409</v>
      </c>
      <c r="AO787" s="23">
        <f ca="1">SQRT(Inputs!$B$38)*H787+SQRT(1-Inputs!$B$38)*_xlfn.NORM.S.INV(RAND())</f>
        <v>1.0100211768369891</v>
      </c>
      <c r="AP787" s="23">
        <f ca="1">SQRT(Inputs!$B$38)*I787+SQRT(1-Inputs!$B$38)*_xlfn.NORM.S.INV(RAND())</f>
        <v>-0.6008096745191156</v>
      </c>
      <c r="AQ787" s="23">
        <f ca="1">SQRT(Inputs!$B$38)*J787+SQRT(1-Inputs!$B$38)*_xlfn.NORM.S.INV(RAND())</f>
        <v>-1.2583745621387881</v>
      </c>
      <c r="AR787" s="23">
        <f ca="1">SQRT(Inputs!$B$38)*K787+SQRT(1-Inputs!$B$38)*_xlfn.NORM.S.INV(RAND())</f>
        <v>0.64203030399071725</v>
      </c>
      <c r="AS787" s="23">
        <f ca="1">SQRT(Inputs!$B$38)*L787+SQRT(1-Inputs!$B$38)*_xlfn.NORM.S.INV(RAND())</f>
        <v>-0.72667194355176379</v>
      </c>
      <c r="AT787" s="23">
        <f ca="1">SQRT(Inputs!$B$38)*M787+SQRT(1-Inputs!$B$38)*_xlfn.NORM.S.INV(RAND())</f>
        <v>1.169861771470347</v>
      </c>
      <c r="AU787" s="15">
        <f ca="1">Inputs!$B$6*EXP($B$8-0.5*C$5^2+C$5*N787)</f>
        <v>4475.1887731315719</v>
      </c>
      <c r="AV787" s="15">
        <f t="shared" ca="1" si="437"/>
        <v>4152.423896901485</v>
      </c>
      <c r="AW787" s="15">
        <f t="shared" ca="1" si="438"/>
        <v>5488.1293470058517</v>
      </c>
      <c r="AX787" s="15">
        <f t="shared" ca="1" si="439"/>
        <v>8003.1849921225239</v>
      </c>
      <c r="AY787" s="15">
        <f t="shared" ca="1" si="440"/>
        <v>12441.987701339873</v>
      </c>
      <c r="AZ787" s="15">
        <f t="shared" ca="1" si="441"/>
        <v>14872.544401513629</v>
      </c>
      <c r="BA787" s="15">
        <f t="shared" ca="1" si="442"/>
        <v>15618.778822359271</v>
      </c>
      <c r="BB787" s="15">
        <f t="shared" ca="1" si="443"/>
        <v>19097.846273530973</v>
      </c>
      <c r="BC787" s="15">
        <f t="shared" ca="1" si="444"/>
        <v>24435.0457757076</v>
      </c>
      <c r="BD787" s="15">
        <f t="shared" ca="1" si="445"/>
        <v>28663.489518597049</v>
      </c>
      <c r="BE787" s="15">
        <f t="shared" ca="1" si="446"/>
        <v>36672.019333343203</v>
      </c>
      <c r="BF787" s="15">
        <f ca="1">Inputs!$B$13*EXP($B$9-0.5*C$6^2+C$6*Y787)</f>
        <v>15376.279780600596</v>
      </c>
      <c r="BG787" s="15">
        <f t="shared" ca="1" si="447"/>
        <v>18355.150399300743</v>
      </c>
      <c r="BH787" s="15">
        <f t="shared" ca="1" si="448"/>
        <v>21415.843256830034</v>
      </c>
      <c r="BI787" s="15">
        <f t="shared" ca="1" si="449"/>
        <v>22958.896930130017</v>
      </c>
      <c r="BJ787" s="15">
        <f t="shared" ca="1" si="450"/>
        <v>34677.092362477073</v>
      </c>
      <c r="BK787" s="15">
        <f t="shared" ca="1" si="451"/>
        <v>44440.834068849028</v>
      </c>
      <c r="BL787" s="15">
        <f t="shared" ca="1" si="452"/>
        <v>45469.478219887016</v>
      </c>
      <c r="BM787" s="15">
        <f t="shared" ca="1" si="453"/>
        <v>76700.223869413574</v>
      </c>
      <c r="BN787" s="15">
        <f t="shared" ca="1" si="454"/>
        <v>100449.55214010522</v>
      </c>
      <c r="BO787" s="15">
        <f t="shared" ca="1" si="455"/>
        <v>129136.10747032495</v>
      </c>
      <c r="BP787" s="15">
        <f t="shared" ca="1" si="456"/>
        <v>168396.8481488807</v>
      </c>
      <c r="BQ787" s="15">
        <f ca="1">Inputs!$B$20*EXP($B$10-0.5*C$7^2+C$7*AJ787)</f>
        <v>10414.989725486721</v>
      </c>
      <c r="BR787" s="15">
        <f t="shared" ca="1" si="457"/>
        <v>15108.494798464999</v>
      </c>
      <c r="BS787" s="15">
        <f t="shared" ca="1" si="458"/>
        <v>22001.343852311151</v>
      </c>
      <c r="BT787" s="15">
        <f t="shared" ca="1" si="459"/>
        <v>22076.454262762629</v>
      </c>
      <c r="BU787" s="15">
        <f t="shared" ca="1" si="460"/>
        <v>32206.083917037071</v>
      </c>
      <c r="BV787" s="15">
        <f t="shared" ca="1" si="461"/>
        <v>56257.649178990061</v>
      </c>
      <c r="BW787" s="15">
        <f t="shared" ca="1" si="462"/>
        <v>69130.322525312222</v>
      </c>
      <c r="BX787" s="15">
        <f t="shared" ca="1" si="463"/>
        <v>75131.282946904583</v>
      </c>
      <c r="BY787" s="15">
        <f t="shared" ca="1" si="464"/>
        <v>119030.61962758187</v>
      </c>
      <c r="BZ787" s="15">
        <f t="shared" ca="1" si="465"/>
        <v>146131.44158149391</v>
      </c>
      <c r="CA787" s="15">
        <f t="shared" ca="1" si="466"/>
        <v>252702.55548796928</v>
      </c>
      <c r="CB787" s="15">
        <f ca="1">(AU787*DCF!C$10-DCF!C$5*MAX(AU787*DCF!C$10,0)-MAX(AU787-Inputs!$B$6,0)/Inputs!$B$10)*DCF!C$6</f>
        <v>1046.5470615165627</v>
      </c>
      <c r="CC787" s="15">
        <f ca="1">(AV787*DCF!D$10-DCF!D$5*MAX(AV787*DCF!D$10,0)-MAX(AV787-AU787,0)/Inputs!$B$10)*DCF!D$6</f>
        <v>1012.1251931212561</v>
      </c>
      <c r="CD787" s="15">
        <f ca="1">(AW787*DCF!E$10-DCF!E$5*MAX(AW787*DCF!E$10,0)-MAX(AW787-AV787,0)/Inputs!$B$10)*DCF!E$6</f>
        <v>966.2655213905465</v>
      </c>
      <c r="CE787" s="15">
        <f ca="1">(AX787*DCF!F$10-DCF!F$5*MAX(AX787*DCF!F$10,0)-MAX(AX787-AW787,0)/Inputs!$B$10)*DCF!F$6</f>
        <v>1223.7618050323833</v>
      </c>
      <c r="CF787" s="15">
        <f ca="1">(AY787*DCF!G$10-DCF!G$5*MAX(AY787*DCF!G$10,0)-MAX(AY787-AX787,0)/Inputs!$B$10)*DCF!G$6</f>
        <v>1710.3306714654332</v>
      </c>
      <c r="CG787" s="15">
        <f ca="1">(AZ787*DCF!H$10-DCF!H$5*MAX(AZ787*DCF!H$10,0)-MAX(AZ787-AY787,0)/Inputs!$B$10)*DCF!H$6</f>
        <v>2455.9262477550878</v>
      </c>
      <c r="CH787" s="15">
        <f ca="1">(BA787*DCF!I$10-DCF!I$5*MAX(BA787*DCF!I$10,0)-MAX(BA787-AZ787,0)/Inputs!$B$10)*DCF!I$6</f>
        <v>2730.5725253449891</v>
      </c>
      <c r="CI787" s="15">
        <f ca="1">(BB787*DCF!J$10-DCF!J$5*MAX(BB787*DCF!J$10,0)-MAX(BB787-BA787,0)/Inputs!$B$10)*DCF!J$6</f>
        <v>2750.0393919404132</v>
      </c>
      <c r="CJ787" s="15">
        <f ca="1">(BC787*DCF!K$10-DCF!K$5*MAX(BC787*DCF!K$10,0)-MAX(BC787-BB787,0)/Inputs!$B$10)*DCF!K$6</f>
        <v>3186.5232575957111</v>
      </c>
      <c r="CK787" s="15">
        <f ca="1">(BD787*DCF!L$10-DCF!L$5*MAX(BD787*DCF!L$10,0)-MAX(BD787-BC787,0)/Inputs!$B$10)*DCF!L$6</f>
        <v>3776.1930429565418</v>
      </c>
      <c r="CL787" s="15">
        <f ca="1">(BE787*DCF!M$10-DCF!M$5*MAX(BE787*DCF!M$10,0)-MAX(BE787-BD787,0)/Inputs!$B$10)*DCF!M$6</f>
        <v>4218.1917887707014</v>
      </c>
      <c r="CM787" s="15">
        <f ca="1">(BF787*DCF!C$28-DCF!C$5*MAX(BF787*DCF!C$28,0)-MAX(BF787-Inputs!$B$13,0)/Inputs!$B$17)*DCF!C$6</f>
        <v>3771.4280218070412</v>
      </c>
      <c r="CN787" s="15">
        <f ca="1">(BG787*DCF!D$28-DCF!D$5*MAX(BG787*DCF!D$28,0)-MAX(BG787-BF787,0)/Inputs!$B$17)*DCF!D$6</f>
        <v>4770.4854492382192</v>
      </c>
      <c r="CO787" s="15">
        <f ca="1">(BH787*DCF!E$28-DCF!E$5*MAX(BH787*DCF!E$28,0)-MAX(BH787-BG787,0)/Inputs!$B$17)*DCF!E$6</f>
        <v>5462.1277178877835</v>
      </c>
      <c r="CP787" s="15">
        <f ca="1">(BI787*DCF!F$28-DCF!F$5*MAX(BI787*DCF!F$28,0)-MAX(BI787-BH787,0)/Inputs!$B$17)*DCF!F$6</f>
        <v>5951.7984483355049</v>
      </c>
      <c r="CQ787" s="15">
        <f ca="1">(BJ787*DCF!G$28-DCF!G$5*MAX(BJ787*DCF!G$28,0)-MAX(BJ787-BI787,0)/Inputs!$B$17)*DCF!G$6</f>
        <v>7026.349997701579</v>
      </c>
      <c r="CR787" s="15">
        <f ca="1">(BK787*DCF!H$28-DCF!H$5*MAX(BK787*DCF!H$28,0)-MAX(BK787-BJ787,0)/Inputs!$B$17)*DCF!H$6</f>
        <v>9473.697112960459</v>
      </c>
      <c r="CS787" s="15">
        <f ca="1">(BL787*DCF!I$28-DCF!I$5*MAX(BL787*DCF!I$28,0)-MAX(BL787-BK787,0)/Inputs!$B$17)*DCF!I$6</f>
        <v>10544.643927613994</v>
      </c>
      <c r="CT787" s="15">
        <f ca="1">(BM787*DCF!J$28-DCF!J$5*MAX(BM787*DCF!J$28,0)-MAX(BM787-BL787,0)/Inputs!$B$17)*DCF!J$6</f>
        <v>12969.575546924152</v>
      </c>
      <c r="CU787" s="15">
        <f ca="1">(BN787*DCF!K$28-DCF!K$5*MAX(BN787*DCF!K$28,0)-MAX(BN787-BM787,0)/Inputs!$B$17)*DCF!K$6</f>
        <v>18304.284800700898</v>
      </c>
      <c r="CV787" s="15">
        <f ca="1">(BO787*DCF!L$28-DCF!L$5*MAX(BO787*DCF!L$28,0)-MAX(BO787-BN787,0)/Inputs!$B$17)*DCF!L$6</f>
        <v>22519.432420866884</v>
      </c>
      <c r="CW787" s="15">
        <f ca="1">(BP787*DCF!M$28-DCF!M$5*MAX(BP787*DCF!M$28,0)-MAX(BP787-BO787,0)/Inputs!$B$17)*DCF!M$6</f>
        <v>27580.113835310029</v>
      </c>
      <c r="CX787" s="15">
        <f ca="1">(BQ787*DCF!C$46-DCF!C$5*MAX(BQ787*DCF!C$46,0)-MAX(BQ787-Inputs!$B$20,0)/Inputs!$B$24)*DCF!C$6</f>
        <v>-5737.4062763187439</v>
      </c>
      <c r="CY787" s="15">
        <f ca="1">(BR787*DCF!D$46-DCF!D$5*MAX(BR787*DCF!D$46,0)-MAX(BR787-BQ787,0)/Inputs!$B$24)*DCF!D$6</f>
        <v>-4581.3473824551957</v>
      </c>
      <c r="CZ787" s="15">
        <f ca="1">(BS787*DCF!E$46-DCF!E$5*MAX(BS787*DCF!E$46,0)-MAX(BS787-BR787,0)/Inputs!$B$24)*DCF!E$6</f>
        <v>-5318.6685576425425</v>
      </c>
      <c r="DA787" s="15">
        <f ca="1">(BT787*DCF!F$46-DCF!F$5*MAX(BT787*DCF!F$46,0)-MAX(BT787-BS787,0)/Inputs!$B$24)*DCF!F$6</f>
        <v>-1635.0970522722166</v>
      </c>
      <c r="DB787" s="15">
        <f ca="1">(BU787*DCF!G$46-DCF!G$5*MAX(BU787*DCF!G$46,0)-MAX(BU787-BT787,0)/Inputs!$B$24)*DCF!G$6</f>
        <v>-4490.7563101701417</v>
      </c>
      <c r="DC787" s="15">
        <f ca="1">(BV787*DCF!H$46-DCF!H$5*MAX(BV787*DCF!H$46,0)-MAX(BV787-BU787,0)/Inputs!$B$24)*DCF!H$6</f>
        <v>-7473.8765387665471</v>
      </c>
      <c r="DD787" s="15">
        <f ca="1">(BW787*DCF!I$46-DCF!I$5*MAX(BW787*DCF!I$46,0)-MAX(BW787-BV787,0)/Inputs!$B$24)*DCF!I$6</f>
        <v>-2098.654939646839</v>
      </c>
      <c r="DE787" s="15">
        <f ca="1">(BX787*DCF!J$46-DCF!J$5*MAX(BX787*DCF!J$46,0)-MAX(BX787-BW787,0)/Inputs!$B$24)*DCF!J$6</f>
        <v>1560.1928337512109</v>
      </c>
      <c r="DF787" s="15">
        <f ca="1">(BY787*DCF!K$46-DCF!K$5*MAX(BY787*DCF!K$46,0)-MAX(BY787-BX787,0)/Inputs!$B$24)*DCF!K$6</f>
        <v>-3954.7422295325327</v>
      </c>
      <c r="DG787" s="15">
        <f ca="1">(BZ787*DCF!L$46-DCF!L$5*MAX(BZ787*DCF!L$46,0)-MAX(BZ787-BY787,0)/Inputs!$B$24)*DCF!L$6</f>
        <v>3968.3853794349634</v>
      </c>
      <c r="DH787" s="15">
        <f ca="1">(CA787*DCF!M$46-DCF!M$5*MAX(CA787*DCF!M$46,0)-MAX(CA787-BZ787,0)/Inputs!$B$24)*DCF!M$6</f>
        <v>-2468.4635936496225</v>
      </c>
      <c r="DI787" s="15">
        <f ca="1">SUM(CB787:CL787)+BE787*DCF!M$10*(1+Inputs!$B$30)*(1-Inputs!$B$33)*(1-Inputs!$B$30/Inputs!$B$31)/(Inputs!$B$29-Inputs!$B$30)*DCF!M$6</f>
        <v>127135.19124883637</v>
      </c>
      <c r="DJ787" s="15">
        <f ca="1">SUM(CM787:CW787)+BP787*DCF!M$28*(1+Inputs!$B$30)*(1-Inputs!$B$33)*(1-Inputs!$B$30/Inputs!$B$31)/(Inputs!$B$29-Inputs!$B$30)*DCF!M$6</f>
        <v>753241.4775675073</v>
      </c>
      <c r="DK787" s="15">
        <f ca="1">SUM(CX787:DH787)+CA787*DCF!M$46*(1+Inputs!$B$30)*(1-Inputs!$B$33)*(1-Inputs!$B$30/Inputs!$B$31)/(Inputs!$B$29-Inputs!$B$30)*DCF!M$6</f>
        <v>358477.65064849384</v>
      </c>
      <c r="DM787" s="15">
        <f ca="1">DI787+DJ787+DK787+Inputs!$B$34+Inputs!$B$36-Inputs!$B$35</f>
        <v>1315705.3194648374</v>
      </c>
    </row>
    <row r="788" spans="1:117" x14ac:dyDescent="0.75">
      <c r="A788" s="11">
        <v>775</v>
      </c>
      <c r="C788" s="23">
        <f t="shared" ca="1" si="467"/>
        <v>1.9189900688537695</v>
      </c>
      <c r="D788" s="23">
        <f t="shared" ca="1" si="467"/>
        <v>-6.690729787058243E-2</v>
      </c>
      <c r="E788" s="23">
        <f t="shared" ca="1" si="467"/>
        <v>0.16897541465297491</v>
      </c>
      <c r="F788" s="23">
        <f t="shared" ca="1" si="467"/>
        <v>1.7492417838768184</v>
      </c>
      <c r="G788" s="23">
        <f t="shared" ca="1" si="467"/>
        <v>1.5914429939406272E-2</v>
      </c>
      <c r="H788" s="23">
        <f t="shared" ca="1" si="467"/>
        <v>-0.66903681204155729</v>
      </c>
      <c r="I788" s="23">
        <f t="shared" ca="1" si="467"/>
        <v>0.64386046374215022</v>
      </c>
      <c r="J788" s="23">
        <f t="shared" ca="1" si="467"/>
        <v>1.0841826728865149</v>
      </c>
      <c r="K788" s="23">
        <f t="shared" ca="1" si="467"/>
        <v>-8.2243982186385559E-5</v>
      </c>
      <c r="L788" s="23">
        <f t="shared" ca="1" si="467"/>
        <v>-3.5460594824016736E-3</v>
      </c>
      <c r="M788" s="23">
        <f t="shared" ca="1" si="467"/>
        <v>-0.79019982398406818</v>
      </c>
      <c r="N788" s="23">
        <f ca="1">SQRT(Inputs!$B$38)*C788+SQRT(1-Inputs!$B$38)*_xlfn.NORM.S.INV(RAND())</f>
        <v>1.5258408892709121</v>
      </c>
      <c r="O788" s="23">
        <f ca="1">SQRT(Inputs!$B$38)*D788+SQRT(1-Inputs!$B$38)*_xlfn.NORM.S.INV(RAND())</f>
        <v>-1.0813799710310499</v>
      </c>
      <c r="P788" s="23">
        <f ca="1">SQRT(Inputs!$B$38)*E788+SQRT(1-Inputs!$B$38)*_xlfn.NORM.S.INV(RAND())</f>
        <v>0.20796597037343056</v>
      </c>
      <c r="Q788" s="23">
        <f ca="1">SQRT(Inputs!$B$38)*F788+SQRT(1-Inputs!$B$38)*_xlfn.NORM.S.INV(RAND())</f>
        <v>0.37604567522737598</v>
      </c>
      <c r="R788" s="23">
        <f ca="1">SQRT(Inputs!$B$38)*G788+SQRT(1-Inputs!$B$38)*_xlfn.NORM.S.INV(RAND())</f>
        <v>-1.3059002311614241</v>
      </c>
      <c r="S788" s="23">
        <f ca="1">SQRT(Inputs!$B$38)*H788+SQRT(1-Inputs!$B$38)*_xlfn.NORM.S.INV(RAND())</f>
        <v>5.8103672715147325E-2</v>
      </c>
      <c r="T788" s="23">
        <f ca="1">SQRT(Inputs!$B$38)*I788+SQRT(1-Inputs!$B$38)*_xlfn.NORM.S.INV(RAND())</f>
        <v>0.58179887761669535</v>
      </c>
      <c r="U788" s="23">
        <f ca="1">SQRT(Inputs!$B$38)*J788+SQRT(1-Inputs!$B$38)*_xlfn.NORM.S.INV(RAND())</f>
        <v>0.48410116888554516</v>
      </c>
      <c r="V788" s="23">
        <f ca="1">SQRT(Inputs!$B$38)*K788+SQRT(1-Inputs!$B$38)*_xlfn.NORM.S.INV(RAND())</f>
        <v>1.0143783112948406</v>
      </c>
      <c r="W788" s="23">
        <f ca="1">SQRT(Inputs!$B$38)*L788+SQRT(1-Inputs!$B$38)*_xlfn.NORM.S.INV(RAND())</f>
        <v>1.1085484050841719</v>
      </c>
      <c r="X788" s="23">
        <f ca="1">SQRT(Inputs!$B$38)*M788+SQRT(1-Inputs!$B$38)*_xlfn.NORM.S.INV(RAND())</f>
        <v>-0.42325733273453475</v>
      </c>
      <c r="Y788" s="23">
        <f ca="1">SQRT(Inputs!$B$38)*C788+SQRT(1-Inputs!$B$38)*_xlfn.NORM.S.INV(RAND())</f>
        <v>2.1767023216768053</v>
      </c>
      <c r="Z788" s="23">
        <f ca="1">SQRT(Inputs!$B$38)*D788+SQRT(1-Inputs!$B$38)*_xlfn.NORM.S.INV(RAND())</f>
        <v>-0.91906526061548743</v>
      </c>
      <c r="AA788" s="23">
        <f ca="1">SQRT(Inputs!$B$38)*E788+SQRT(1-Inputs!$B$38)*_xlfn.NORM.S.INV(RAND())</f>
        <v>0.51592139755126554</v>
      </c>
      <c r="AB788" s="23">
        <f ca="1">SQRT(Inputs!$B$38)*F788+SQRT(1-Inputs!$B$38)*_xlfn.NORM.S.INV(RAND())</f>
        <v>0.48029010628798008</v>
      </c>
      <c r="AC788" s="23">
        <f ca="1">SQRT(Inputs!$B$38)*G788+SQRT(1-Inputs!$B$38)*_xlfn.NORM.S.INV(RAND())</f>
        <v>-0.47404841349181381</v>
      </c>
      <c r="AD788" s="23">
        <f ca="1">SQRT(Inputs!$B$38)*H788+SQRT(1-Inputs!$B$38)*_xlfn.NORM.S.INV(RAND())</f>
        <v>-0.34338414401048617</v>
      </c>
      <c r="AE788" s="23">
        <f ca="1">SQRT(Inputs!$B$38)*I788+SQRT(1-Inputs!$B$38)*_xlfn.NORM.S.INV(RAND())</f>
        <v>2.0547037474315886</v>
      </c>
      <c r="AF788" s="23">
        <f ca="1">SQRT(Inputs!$B$38)*J788+SQRT(1-Inputs!$B$38)*_xlfn.NORM.S.INV(RAND())</f>
        <v>0.40882721677587741</v>
      </c>
      <c r="AG788" s="23">
        <f ca="1">SQRT(Inputs!$B$38)*K788+SQRT(1-Inputs!$B$38)*_xlfn.NORM.S.INV(RAND())</f>
        <v>-1.3568924042630441</v>
      </c>
      <c r="AH788" s="23">
        <f ca="1">SQRT(Inputs!$B$38)*L788+SQRT(1-Inputs!$B$38)*_xlfn.NORM.S.INV(RAND())</f>
        <v>-0.54059941409626655</v>
      </c>
      <c r="AI788" s="23">
        <f ca="1">SQRT(Inputs!$B$38)*M788+SQRT(1-Inputs!$B$38)*_xlfn.NORM.S.INV(RAND())</f>
        <v>-1.3927095166714913</v>
      </c>
      <c r="AJ788" s="23">
        <f ca="1">SQRT(Inputs!$B$38)*C788+SQRT(1-Inputs!$B$38)*_xlfn.NORM.S.INV(RAND())</f>
        <v>2.2146877315024582</v>
      </c>
      <c r="AK788" s="23">
        <f ca="1">SQRT(Inputs!$B$38)*D788+SQRT(1-Inputs!$B$38)*_xlfn.NORM.S.INV(RAND())</f>
        <v>-0.39368889945846558</v>
      </c>
      <c r="AL788" s="23">
        <f ca="1">SQRT(Inputs!$B$38)*E788+SQRT(1-Inputs!$B$38)*_xlfn.NORM.S.INV(RAND())</f>
        <v>-1.4307130818835472</v>
      </c>
      <c r="AM788" s="23">
        <f ca="1">SQRT(Inputs!$B$38)*F788+SQRT(1-Inputs!$B$38)*_xlfn.NORM.S.INV(RAND())</f>
        <v>1.1931426833614325</v>
      </c>
      <c r="AN788" s="23">
        <f ca="1">SQRT(Inputs!$B$38)*G788+SQRT(1-Inputs!$B$38)*_xlfn.NORM.S.INV(RAND())</f>
        <v>0.78078416166347975</v>
      </c>
      <c r="AO788" s="23">
        <f ca="1">SQRT(Inputs!$B$38)*H788+SQRT(1-Inputs!$B$38)*_xlfn.NORM.S.INV(RAND())</f>
        <v>0.38808868159527449</v>
      </c>
      <c r="AP788" s="23">
        <f ca="1">SQRT(Inputs!$B$38)*I788+SQRT(1-Inputs!$B$38)*_xlfn.NORM.S.INV(RAND())</f>
        <v>-0.23554135847644209</v>
      </c>
      <c r="AQ788" s="23">
        <f ca="1">SQRT(Inputs!$B$38)*J788+SQRT(1-Inputs!$B$38)*_xlfn.NORM.S.INV(RAND())</f>
        <v>-0.23710466601125113</v>
      </c>
      <c r="AR788" s="23">
        <f ca="1">SQRT(Inputs!$B$38)*K788+SQRT(1-Inputs!$B$38)*_xlfn.NORM.S.INV(RAND())</f>
        <v>-0.72920871159657619</v>
      </c>
      <c r="AS788" s="23">
        <f ca="1">SQRT(Inputs!$B$38)*L788+SQRT(1-Inputs!$B$38)*_xlfn.NORM.S.INV(RAND())</f>
        <v>0.74829879380345543</v>
      </c>
      <c r="AT788" s="23">
        <f ca="1">SQRT(Inputs!$B$38)*M788+SQRT(1-Inputs!$B$38)*_xlfn.NORM.S.INV(RAND())</f>
        <v>-0.26117230691572313</v>
      </c>
      <c r="AU788" s="15">
        <f ca="1">Inputs!$B$6*EXP($B$8-0.5*C$5^2+C$5*N788)</f>
        <v>6352.5079925327036</v>
      </c>
      <c r="AV788" s="15">
        <f t="shared" ca="1" si="437"/>
        <v>6595.8133799202787</v>
      </c>
      <c r="AW788" s="15">
        <f t="shared" ca="1" si="438"/>
        <v>8271.2150956320893</v>
      </c>
      <c r="AX788" s="15">
        <f t="shared" ca="1" si="439"/>
        <v>10584.068242797106</v>
      </c>
      <c r="AY788" s="15">
        <f t="shared" ca="1" si="440"/>
        <v>11105.148686706001</v>
      </c>
      <c r="AZ788" s="15">
        <f t="shared" ca="1" si="441"/>
        <v>13669.077061472042</v>
      </c>
      <c r="BA788" s="15">
        <f t="shared" ca="1" si="442"/>
        <v>17777.654220398577</v>
      </c>
      <c r="BB788" s="15">
        <f t="shared" ca="1" si="443"/>
        <v>22846.942917443968</v>
      </c>
      <c r="BC788" s="15">
        <f t="shared" ca="1" si="444"/>
        <v>30860.227600865957</v>
      </c>
      <c r="BD788" s="15">
        <f t="shared" ca="1" si="445"/>
        <v>41937.167759737466</v>
      </c>
      <c r="BE788" s="15">
        <f t="shared" ca="1" si="446"/>
        <v>49445.267758278962</v>
      </c>
      <c r="BF788" s="15">
        <f ca="1">Inputs!$B$13*EXP($B$9-0.5*C$6^2+C$6*Y788)</f>
        <v>21294.315519469816</v>
      </c>
      <c r="BG788" s="15">
        <f t="shared" ca="1" si="447"/>
        <v>21986.291653947468</v>
      </c>
      <c r="BH788" s="15">
        <f t="shared" ca="1" si="448"/>
        <v>29263.086226348711</v>
      </c>
      <c r="BI788" s="15">
        <f t="shared" ca="1" si="449"/>
        <v>38570.970600281056</v>
      </c>
      <c r="BJ788" s="15">
        <f t="shared" ca="1" si="450"/>
        <v>44162.308646445876</v>
      </c>
      <c r="BK788" s="15">
        <f t="shared" ca="1" si="451"/>
        <v>51725.319434980935</v>
      </c>
      <c r="BL788" s="15">
        <f t="shared" ca="1" si="452"/>
        <v>82923.251095148356</v>
      </c>
      <c r="BM788" s="15">
        <f t="shared" ca="1" si="453"/>
        <v>107241.09635682552</v>
      </c>
      <c r="BN788" s="15">
        <f t="shared" ca="1" si="454"/>
        <v>112099.57220087599</v>
      </c>
      <c r="BO788" s="15">
        <f t="shared" ca="1" si="455"/>
        <v>129526.42147705861</v>
      </c>
      <c r="BP788" s="15">
        <f t="shared" ca="1" si="456"/>
        <v>136151.8189478156</v>
      </c>
      <c r="BQ788" s="15">
        <f ca="1">Inputs!$B$20*EXP($B$10-0.5*C$7^2+C$7*AJ788)</f>
        <v>9409.1705580826674</v>
      </c>
      <c r="BR788" s="15">
        <f t="shared" ca="1" si="457"/>
        <v>11266.55495225658</v>
      </c>
      <c r="BS788" s="15">
        <f t="shared" ca="1" si="458"/>
        <v>10229.758105745563</v>
      </c>
      <c r="BT788" s="15">
        <f t="shared" ca="1" si="459"/>
        <v>19288.357511526567</v>
      </c>
      <c r="BU788" s="15">
        <f t="shared" ca="1" si="460"/>
        <v>32290.183072947613</v>
      </c>
      <c r="BV788" s="15">
        <f t="shared" ca="1" si="461"/>
        <v>49029.855289589243</v>
      </c>
      <c r="BW788" s="15">
        <f t="shared" ca="1" si="462"/>
        <v>65091.215674290797</v>
      </c>
      <c r="BX788" s="15">
        <f t="shared" ca="1" si="463"/>
        <v>86814.30088189579</v>
      </c>
      <c r="BY788" s="15">
        <f t="shared" ca="1" si="464"/>
        <v>105801.34018340558</v>
      </c>
      <c r="BZ788" s="15">
        <f t="shared" ca="1" si="465"/>
        <v>170347.15216328067</v>
      </c>
      <c r="CA788" s="15">
        <f t="shared" ca="1" si="466"/>
        <v>228434.41985592892</v>
      </c>
      <c r="CB788" s="15">
        <f ca="1">(AU788*DCF!C$10-DCF!C$5*MAX(AU788*DCF!C$10,0)-MAX(AU788-Inputs!$B$6,0)/Inputs!$B$10)*DCF!C$6</f>
        <v>1033.1614408673101</v>
      </c>
      <c r="CC788" s="15">
        <f ca="1">(AV788*DCF!D$10-DCF!D$5*MAX(AV788*DCF!D$10,0)-MAX(AV788-AU788,0)/Inputs!$B$10)*DCF!D$6</f>
        <v>1548.3611752265904</v>
      </c>
      <c r="CD788" s="15">
        <f ca="1">(AW788*DCF!E$10-DCF!E$5*MAX(AW788*DCF!E$10,0)-MAX(AW788-AV788,0)/Inputs!$B$10)*DCF!E$6</f>
        <v>1532.3220513449426</v>
      </c>
      <c r="CE788" s="15">
        <f ca="1">(AX788*DCF!F$10-DCF!F$5*MAX(AX788*DCF!F$10,0)-MAX(AX788-AW788,0)/Inputs!$B$10)*DCF!F$6</f>
        <v>1829.237832180155</v>
      </c>
      <c r="CF788" s="15">
        <f ca="1">(AY788*DCF!G$10-DCF!G$5*MAX(AY788*DCF!G$10,0)-MAX(AY788-AX788,0)/Inputs!$B$10)*DCF!G$6</f>
        <v>2187.9424864783837</v>
      </c>
      <c r="CG788" s="15">
        <f ca="1">(AZ788*DCF!H$10-DCF!H$5*MAX(AZ788*DCF!H$10,0)-MAX(AZ788-AY788,0)/Inputs!$B$10)*DCF!H$6</f>
        <v>2198.5896686333422</v>
      </c>
      <c r="CH788" s="15">
        <f ca="1">(BA788*DCF!I$10-DCF!I$5*MAX(BA788*DCF!I$10,0)-MAX(BA788-AZ788,0)/Inputs!$B$10)*DCF!I$6</f>
        <v>2573.3782896693251</v>
      </c>
      <c r="CI788" s="15">
        <f ca="1">(BB788*DCF!J$10-DCF!J$5*MAX(BB788*DCF!J$10,0)-MAX(BB788-BA788,0)/Inputs!$B$10)*DCF!J$6</f>
        <v>3152.4212500866779</v>
      </c>
      <c r="CJ788" s="15">
        <f ca="1">(BC788*DCF!K$10-DCF!K$5*MAX(BC788*DCF!K$10,0)-MAX(BC788-BB788,0)/Inputs!$B$10)*DCF!K$6</f>
        <v>3846.2631545589338</v>
      </c>
      <c r="CK788" s="15">
        <f ca="1">(BD788*DCF!L$10-DCF!L$5*MAX(BD788*DCF!L$10,0)-MAX(BD788-BC788,0)/Inputs!$B$10)*DCF!L$6</f>
        <v>4892.4946601400006</v>
      </c>
      <c r="CL788" s="15">
        <f ca="1">(BE788*DCF!M$10-DCF!M$5*MAX(BE788*DCF!M$10,0)-MAX(BE788-BD788,0)/Inputs!$B$10)*DCF!M$6</f>
        <v>6080.4440399104415</v>
      </c>
      <c r="CM788" s="15">
        <f ca="1">(BF788*DCF!C$28-DCF!C$5*MAX(BF788*DCF!C$28,0)-MAX(BF788-Inputs!$B$13,0)/Inputs!$B$17)*DCF!C$6</f>
        <v>4210.8218153329171</v>
      </c>
      <c r="CN788" s="15">
        <f ca="1">(BG788*DCF!D$28-DCF!D$5*MAX(BG788*DCF!D$28,0)-MAX(BG788-BF788,0)/Inputs!$B$17)*DCF!D$6</f>
        <v>6327.8397434200351</v>
      </c>
      <c r="CO788" s="15">
        <f ca="1">(BH788*DCF!E$28-DCF!E$5*MAX(BH788*DCF!E$28,0)-MAX(BH788-BG788,0)/Inputs!$B$17)*DCF!E$6</f>
        <v>6853.6710440645147</v>
      </c>
      <c r="CP788" s="15">
        <f ca="1">(BI788*DCF!F$28-DCF!F$5*MAX(BI788*DCF!F$28,0)-MAX(BI788-BH788,0)/Inputs!$B$17)*DCF!F$6</f>
        <v>8776.3550527342268</v>
      </c>
      <c r="CQ788" s="15">
        <f ca="1">(BJ788*DCF!G$28-DCF!G$5*MAX(BJ788*DCF!G$28,0)-MAX(BJ788-BI788,0)/Inputs!$B$17)*DCF!G$6</f>
        <v>10517.838213101129</v>
      </c>
      <c r="CR788" s="15">
        <f ca="1">(BK788*DCF!H$28-DCF!H$5*MAX(BK788*DCF!H$28,0)-MAX(BK788-BJ788,0)/Inputs!$B$17)*DCF!H$6</f>
        <v>11617.162536059785</v>
      </c>
      <c r="CS788" s="15">
        <f ca="1">(BL788*DCF!I$28-DCF!I$5*MAX(BL788*DCF!I$28,0)-MAX(BL788-BK788,0)/Inputs!$B$17)*DCF!I$6</f>
        <v>15021.794705726987</v>
      </c>
      <c r="CT788" s="15">
        <f ca="1">(BM788*DCF!J$28-DCF!J$5*MAX(BM788*DCF!J$28,0)-MAX(BM788-BL788,0)/Inputs!$B$17)*DCF!J$6</f>
        <v>20699.319626598914</v>
      </c>
      <c r="CU788" s="15">
        <f ca="1">(BN788*DCF!K$28-DCF!K$5*MAX(BN788*DCF!K$28,0)-MAX(BN788-BM788,0)/Inputs!$B$17)*DCF!K$6</f>
        <v>23078.451498727281</v>
      </c>
      <c r="CV788" s="15">
        <f ca="1">(BO788*DCF!L$28-DCF!L$5*MAX(BO788*DCF!L$28,0)-MAX(BO788-BN788,0)/Inputs!$B$17)*DCF!L$6</f>
        <v>23871.362773262368</v>
      </c>
      <c r="CW788" s="15">
        <f ca="1">(BP788*DCF!M$28-DCF!M$5*MAX(BP788*DCF!M$28,0)-MAX(BP788-BO788,0)/Inputs!$B$17)*DCF!M$6</f>
        <v>24924.503325315072</v>
      </c>
      <c r="CX788" s="15">
        <f ca="1">(BQ788*DCF!C$46-DCF!C$5*MAX(BQ788*DCF!C$46,0)-MAX(BQ788-Inputs!$B$20,0)/Inputs!$B$24)*DCF!C$6</f>
        <v>-5040.5338739602776</v>
      </c>
      <c r="CY788" s="15">
        <f ca="1">(BR788*DCF!D$46-DCF!D$5*MAX(BR788*DCF!D$46,0)-MAX(BR788-BQ788,0)/Inputs!$B$24)*DCF!D$6</f>
        <v>-2715.4686941960517</v>
      </c>
      <c r="CZ788" s="15">
        <f ca="1">(BS788*DCF!E$46-DCF!E$5*MAX(BS788*DCF!E$46,0)-MAX(BS788-BR788,0)/Inputs!$B$24)*DCF!E$6</f>
        <v>-1209.6867073495857</v>
      </c>
      <c r="DA788" s="15">
        <f ca="1">(BT788*DCF!F$46-DCF!F$5*MAX(BT788*DCF!F$46,0)-MAX(BT788-BS788,0)/Inputs!$B$24)*DCF!F$6</f>
        <v>-4703.2225521050277</v>
      </c>
      <c r="DB788" s="15">
        <f ca="1">(BU788*DCF!G$46-DCF!G$5*MAX(BU788*DCF!G$46,0)-MAX(BU788-BT788,0)/Inputs!$B$24)*DCF!G$6</f>
        <v>-5459.7351951173714</v>
      </c>
      <c r="DC788" s="15">
        <f ca="1">(BV788*DCF!H$46-DCF!H$5*MAX(BV788*DCF!H$46,0)-MAX(BV788-BU788,0)/Inputs!$B$24)*DCF!H$6</f>
        <v>-5201.7505756480277</v>
      </c>
      <c r="DD788" s="15">
        <f ca="1">(BW788*DCF!I$46-DCF!I$5*MAX(BW788*DCF!I$46,0)-MAX(BW788-BV788,0)/Inputs!$B$24)*DCF!I$6</f>
        <v>-3107.2883704415749</v>
      </c>
      <c r="DE788" s="15">
        <f ca="1">(BX788*DCF!J$46-DCF!J$5*MAX(BX788*DCF!J$46,0)-MAX(BX788-BW788,0)/Inputs!$B$24)*DCF!J$6</f>
        <v>-2118.9875108981782</v>
      </c>
      <c r="DF788" s="15">
        <f ca="1">(BY788*DCF!K$46-DCF!K$5*MAX(BY788*DCF!K$46,0)-MAX(BY788-BX788,0)/Inputs!$B$24)*DCF!K$6</f>
        <v>1392.4064255415497</v>
      </c>
      <c r="DG788" s="15">
        <f ca="1">(BZ788*DCF!L$46-DCF!L$5*MAX(BZ788*DCF!L$46,0)-MAX(BZ788-BY788,0)/Inputs!$B$24)*DCF!L$6</f>
        <v>-2831.620489316032</v>
      </c>
      <c r="DH788" s="15">
        <f ca="1">(CA788*DCF!M$46-DCF!M$5*MAX(CA788*DCF!M$46,0)-MAX(CA788-BZ788,0)/Inputs!$B$24)*DCF!M$6</f>
        <v>5764.8584204474364</v>
      </c>
      <c r="DI788" s="15">
        <f ca="1">SUM(CB788:CL788)+BE788*DCF!M$10*(1+Inputs!$B$30)*(1-Inputs!$B$33)*(1-Inputs!$B$30/Inputs!$B$31)/(Inputs!$B$29-Inputs!$B$30)*DCF!M$6</f>
        <v>168481.45006636324</v>
      </c>
      <c r="DJ788" s="15">
        <f ca="1">SUM(CM788:CW788)+BP788*DCF!M$28*(1+Inputs!$B$30)*(1-Inputs!$B$33)*(1-Inputs!$B$30/Inputs!$B$31)/(Inputs!$B$29-Inputs!$B$30)*DCF!M$6</f>
        <v>661115.53707192722</v>
      </c>
      <c r="DK788" s="15">
        <f ca="1">SUM(CX788:DH788)+CA788*DCF!M$46*(1+Inputs!$B$30)*(1-Inputs!$B$33)*(1-Inputs!$B$30/Inputs!$B$31)/(Inputs!$B$29-Inputs!$B$30)*DCF!M$6</f>
        <v>327955.64376114128</v>
      </c>
      <c r="DM788" s="15">
        <f ca="1">DI788+DJ788+DK788+Inputs!$B$34+Inputs!$B$36-Inputs!$B$35</f>
        <v>1234403.6308994316</v>
      </c>
    </row>
    <row r="789" spans="1:117" x14ac:dyDescent="0.75">
      <c r="A789" s="11">
        <v>776</v>
      </c>
      <c r="C789" s="23">
        <f t="shared" ca="1" si="467"/>
        <v>1.4634596244819789</v>
      </c>
      <c r="D789" s="23">
        <f t="shared" ca="1" si="467"/>
        <v>1.4785681800990755</v>
      </c>
      <c r="E789" s="23">
        <f t="shared" ca="1" si="467"/>
        <v>1.5703800231418292</v>
      </c>
      <c r="F789" s="23">
        <f t="shared" ca="1" si="467"/>
        <v>-0.42167652067346123</v>
      </c>
      <c r="G789" s="23">
        <f t="shared" ca="1" si="467"/>
        <v>1.4784962261199672</v>
      </c>
      <c r="H789" s="23">
        <f t="shared" ca="1" si="467"/>
        <v>0.37655735419054581</v>
      </c>
      <c r="I789" s="23">
        <f t="shared" ca="1" si="467"/>
        <v>0.51234719612734292</v>
      </c>
      <c r="J789" s="23">
        <f t="shared" ca="1" si="467"/>
        <v>-1.6521315772236562</v>
      </c>
      <c r="K789" s="23">
        <f t="shared" ca="1" si="467"/>
        <v>0.72004886315333305</v>
      </c>
      <c r="L789" s="23">
        <f t="shared" ca="1" si="467"/>
        <v>0.39707473485645561</v>
      </c>
      <c r="M789" s="23">
        <f t="shared" ca="1" si="467"/>
        <v>5.4323881781632749E-2</v>
      </c>
      <c r="N789" s="23">
        <f ca="1">SQRT(Inputs!$B$38)*C789+SQRT(1-Inputs!$B$38)*_xlfn.NORM.S.INV(RAND())</f>
        <v>1.8713893572028</v>
      </c>
      <c r="O789" s="23">
        <f ca="1">SQRT(Inputs!$B$38)*D789+SQRT(1-Inputs!$B$38)*_xlfn.NORM.S.INV(RAND())</f>
        <v>0.76595704566774492</v>
      </c>
      <c r="P789" s="23">
        <f ca="1">SQRT(Inputs!$B$38)*E789+SQRT(1-Inputs!$B$38)*_xlfn.NORM.S.INV(RAND())</f>
        <v>1.8206774385622206</v>
      </c>
      <c r="Q789" s="23">
        <f ca="1">SQRT(Inputs!$B$38)*F789+SQRT(1-Inputs!$B$38)*_xlfn.NORM.S.INV(RAND())</f>
        <v>-1.25064161022392</v>
      </c>
      <c r="R789" s="23">
        <f ca="1">SQRT(Inputs!$B$38)*G789+SQRT(1-Inputs!$B$38)*_xlfn.NORM.S.INV(RAND())</f>
        <v>1.4208465752434227</v>
      </c>
      <c r="S789" s="23">
        <f ca="1">SQRT(Inputs!$B$38)*H789+SQRT(1-Inputs!$B$38)*_xlfn.NORM.S.INV(RAND())</f>
        <v>1.7662827902888234</v>
      </c>
      <c r="T789" s="23">
        <f ca="1">SQRT(Inputs!$B$38)*I789+SQRT(1-Inputs!$B$38)*_xlfn.NORM.S.INV(RAND())</f>
        <v>0.28170861311822376</v>
      </c>
      <c r="U789" s="23">
        <f ca="1">SQRT(Inputs!$B$38)*J789+SQRT(1-Inputs!$B$38)*_xlfn.NORM.S.INV(RAND())</f>
        <v>-1.6974186082800236</v>
      </c>
      <c r="V789" s="23">
        <f ca="1">SQRT(Inputs!$B$38)*K789+SQRT(1-Inputs!$B$38)*_xlfn.NORM.S.INV(RAND())</f>
        <v>0.66990549949128164</v>
      </c>
      <c r="W789" s="23">
        <f ca="1">SQRT(Inputs!$B$38)*L789+SQRT(1-Inputs!$B$38)*_xlfn.NORM.S.INV(RAND())</f>
        <v>1.664216658954071</v>
      </c>
      <c r="X789" s="23">
        <f ca="1">SQRT(Inputs!$B$38)*M789+SQRT(1-Inputs!$B$38)*_xlfn.NORM.S.INV(RAND())</f>
        <v>7.523527271770674E-3</v>
      </c>
      <c r="Y789" s="23">
        <f ca="1">SQRT(Inputs!$B$38)*C789+SQRT(1-Inputs!$B$38)*_xlfn.NORM.S.INV(RAND())</f>
        <v>1.7174287046705699</v>
      </c>
      <c r="Z789" s="23">
        <f ca="1">SQRT(Inputs!$B$38)*D789+SQRT(1-Inputs!$B$38)*_xlfn.NORM.S.INV(RAND())</f>
        <v>0.34771728503010119</v>
      </c>
      <c r="AA789" s="23">
        <f ca="1">SQRT(Inputs!$B$38)*E789+SQRT(1-Inputs!$B$38)*_xlfn.NORM.S.INV(RAND())</f>
        <v>0.64028918208096475</v>
      </c>
      <c r="AB789" s="23">
        <f ca="1">SQRT(Inputs!$B$38)*F789+SQRT(1-Inputs!$B$38)*_xlfn.NORM.S.INV(RAND())</f>
        <v>-3.7650974496682532E-2</v>
      </c>
      <c r="AC789" s="23">
        <f ca="1">SQRT(Inputs!$B$38)*G789+SQRT(1-Inputs!$B$38)*_xlfn.NORM.S.INV(RAND())</f>
        <v>-0.36955068746765884</v>
      </c>
      <c r="AD789" s="23">
        <f ca="1">SQRT(Inputs!$B$38)*H789+SQRT(1-Inputs!$B$38)*_xlfn.NORM.S.INV(RAND())</f>
        <v>-4.9268148081135388E-2</v>
      </c>
      <c r="AE789" s="23">
        <f ca="1">SQRT(Inputs!$B$38)*I789+SQRT(1-Inputs!$B$38)*_xlfn.NORM.S.INV(RAND())</f>
        <v>-0.73180175484509424</v>
      </c>
      <c r="AF789" s="23">
        <f ca="1">SQRT(Inputs!$B$38)*J789+SQRT(1-Inputs!$B$38)*_xlfn.NORM.S.INV(RAND())</f>
        <v>0.40956575718616561</v>
      </c>
      <c r="AG789" s="23">
        <f ca="1">SQRT(Inputs!$B$38)*K789+SQRT(1-Inputs!$B$38)*_xlfn.NORM.S.INV(RAND())</f>
        <v>0.57442367175961317</v>
      </c>
      <c r="AH789" s="23">
        <f ca="1">SQRT(Inputs!$B$38)*L789+SQRT(1-Inputs!$B$38)*_xlfn.NORM.S.INV(RAND())</f>
        <v>-0.60243146618391852</v>
      </c>
      <c r="AI789" s="23">
        <f ca="1">SQRT(Inputs!$B$38)*M789+SQRT(1-Inputs!$B$38)*_xlfn.NORM.S.INV(RAND())</f>
        <v>2.3952558868279916</v>
      </c>
      <c r="AJ789" s="23">
        <f ca="1">SQRT(Inputs!$B$38)*C789+SQRT(1-Inputs!$B$38)*_xlfn.NORM.S.INV(RAND())</f>
        <v>0.27889283550453969</v>
      </c>
      <c r="AK789" s="23">
        <f ca="1">SQRT(Inputs!$B$38)*D789+SQRT(1-Inputs!$B$38)*_xlfn.NORM.S.INV(RAND())</f>
        <v>0.9569056127824227</v>
      </c>
      <c r="AL789" s="23">
        <f ca="1">SQRT(Inputs!$B$38)*E789+SQRT(1-Inputs!$B$38)*_xlfn.NORM.S.INV(RAND())</f>
        <v>1.2943991907088459</v>
      </c>
      <c r="AM789" s="23">
        <f ca="1">SQRT(Inputs!$B$38)*F789+SQRT(1-Inputs!$B$38)*_xlfn.NORM.S.INV(RAND())</f>
        <v>-0.72896557148624275</v>
      </c>
      <c r="AN789" s="23">
        <f ca="1">SQRT(Inputs!$B$38)*G789+SQRT(1-Inputs!$B$38)*_xlfn.NORM.S.INV(RAND())</f>
        <v>0.95708839160004877</v>
      </c>
      <c r="AO789" s="23">
        <f ca="1">SQRT(Inputs!$B$38)*H789+SQRT(1-Inputs!$B$38)*_xlfn.NORM.S.INV(RAND())</f>
        <v>5.7637400771210684E-2</v>
      </c>
      <c r="AP789" s="23">
        <f ca="1">SQRT(Inputs!$B$38)*I789+SQRT(1-Inputs!$B$38)*_xlfn.NORM.S.INV(RAND())</f>
        <v>0.33197006851184774</v>
      </c>
      <c r="AQ789" s="23">
        <f ca="1">SQRT(Inputs!$B$38)*J789+SQRT(1-Inputs!$B$38)*_xlfn.NORM.S.INV(RAND())</f>
        <v>-8.3639159828481802E-2</v>
      </c>
      <c r="AR789" s="23">
        <f ca="1">SQRT(Inputs!$B$38)*K789+SQRT(1-Inputs!$B$38)*_xlfn.NORM.S.INV(RAND())</f>
        <v>0.76912406194905125</v>
      </c>
      <c r="AS789" s="23">
        <f ca="1">SQRT(Inputs!$B$38)*L789+SQRT(1-Inputs!$B$38)*_xlfn.NORM.S.INV(RAND())</f>
        <v>2.3686765169190993E-2</v>
      </c>
      <c r="AT789" s="23">
        <f ca="1">SQRT(Inputs!$B$38)*M789+SQRT(1-Inputs!$B$38)*_xlfn.NORM.S.INV(RAND())</f>
        <v>0.1013614735028365</v>
      </c>
      <c r="AU789" s="15">
        <f ca="1">Inputs!$B$6*EXP($B$8-0.5*C$5^2+C$5*N789)</f>
        <v>6717.9610112901637</v>
      </c>
      <c r="AV789" s="15">
        <f t="shared" ca="1" si="437"/>
        <v>9152.1403438697835</v>
      </c>
      <c r="AW789" s="15">
        <f t="shared" ca="1" si="438"/>
        <v>14265.706120968462</v>
      </c>
      <c r="AX789" s="15">
        <f t="shared" ca="1" si="439"/>
        <v>14897.600768053186</v>
      </c>
      <c r="AY789" s="15">
        <f t="shared" ca="1" si="440"/>
        <v>21492.634676499598</v>
      </c>
      <c r="AZ789" s="15">
        <f t="shared" ca="1" si="441"/>
        <v>31929.849247952287</v>
      </c>
      <c r="BA789" s="15">
        <f t="shared" ca="1" si="442"/>
        <v>40243.161320461993</v>
      </c>
      <c r="BB789" s="15">
        <f t="shared" ca="1" si="443"/>
        <v>41564.623503619514</v>
      </c>
      <c r="BC789" s="15">
        <f t="shared" ca="1" si="444"/>
        <v>54306.742454376988</v>
      </c>
      <c r="BD789" s="15">
        <f t="shared" ca="1" si="445"/>
        <v>77736.60647817218</v>
      </c>
      <c r="BE789" s="15">
        <f t="shared" ca="1" si="446"/>
        <v>95321.538513661275</v>
      </c>
      <c r="BF789" s="15">
        <f ca="1">Inputs!$B$13*EXP($B$9-0.5*C$6^2+C$6*Y789)</f>
        <v>19441.116417325884</v>
      </c>
      <c r="BG789" s="15">
        <f t="shared" ca="1" si="447"/>
        <v>25227.771752462046</v>
      </c>
      <c r="BH789" s="15">
        <f t="shared" ca="1" si="448"/>
        <v>34277.202113560495</v>
      </c>
      <c r="BI789" s="15">
        <f t="shared" ca="1" si="449"/>
        <v>41717.984664448923</v>
      </c>
      <c r="BJ789" s="15">
        <f t="shared" ca="1" si="450"/>
        <v>48490.453636903432</v>
      </c>
      <c r="BK789" s="15">
        <f t="shared" ca="1" si="451"/>
        <v>59114.993521577366</v>
      </c>
      <c r="BL789" s="15">
        <f t="shared" ca="1" si="452"/>
        <v>66045.564763459071</v>
      </c>
      <c r="BM789" s="15">
        <f t="shared" ca="1" si="453"/>
        <v>85421.742842609397</v>
      </c>
      <c r="BN789" s="15">
        <f t="shared" ca="1" si="454"/>
        <v>112544.59928538062</v>
      </c>
      <c r="BO789" s="15">
        <f t="shared" ca="1" si="455"/>
        <v>129109.33226060029</v>
      </c>
      <c r="BP789" s="15">
        <f t="shared" ca="1" si="456"/>
        <v>208451.84139746972</v>
      </c>
      <c r="BQ789" s="15">
        <f ca="1">Inputs!$B$20*EXP($B$10-0.5*C$7^2+C$7*AJ789)</f>
        <v>4735.5215449001562</v>
      </c>
      <c r="BR789" s="15">
        <f t="shared" ca="1" si="457"/>
        <v>8707.3498676583367</v>
      </c>
      <c r="BS789" s="15">
        <f t="shared" ca="1" si="458"/>
        <v>17292.795839314571</v>
      </c>
      <c r="BT789" s="15">
        <f t="shared" ca="1" si="459"/>
        <v>19692.931521540828</v>
      </c>
      <c r="BU789" s="15">
        <f t="shared" ca="1" si="460"/>
        <v>34404.303334510405</v>
      </c>
      <c r="BV789" s="15">
        <f t="shared" ca="1" si="461"/>
        <v>48491.940451601906</v>
      </c>
      <c r="BW789" s="15">
        <f t="shared" ca="1" si="462"/>
        <v>72593.193986263534</v>
      </c>
      <c r="BX789" s="15">
        <f t="shared" ca="1" si="463"/>
        <v>99844.981181564086</v>
      </c>
      <c r="BY789" s="15">
        <f t="shared" ca="1" si="464"/>
        <v>162078.16488361047</v>
      </c>
      <c r="BZ789" s="15">
        <f t="shared" ca="1" si="465"/>
        <v>228410.79956912016</v>
      </c>
      <c r="CA789" s="15">
        <f t="shared" ca="1" si="466"/>
        <v>326679.32726938569</v>
      </c>
      <c r="CB789" s="15">
        <f ca="1">(AU789*DCF!C$10-DCF!C$5*MAX(AU789*DCF!C$10,0)-MAX(AU789-Inputs!$B$6,0)/Inputs!$B$10)*DCF!C$6</f>
        <v>1030.5556957049228</v>
      </c>
      <c r="CC789" s="15">
        <f ca="1">(AV789*DCF!D$10-DCF!D$5*MAX(AV789*DCF!D$10,0)-MAX(AV789-AU789,0)/Inputs!$B$10)*DCF!D$6</f>
        <v>1637.261281851974</v>
      </c>
      <c r="CD789" s="15">
        <f ca="1">(AW789*DCF!E$10-DCF!E$5*MAX(AW789*DCF!E$10,0)-MAX(AW789-AV789,0)/Inputs!$B$10)*DCF!E$6</f>
        <v>2141.9376780639359</v>
      </c>
      <c r="CE789" s="15">
        <f ca="1">(AX789*DCF!F$10-DCF!F$5*MAX(AX789*DCF!F$10,0)-MAX(AX789-AW789,0)/Inputs!$B$10)*DCF!F$6</f>
        <v>3120.6408960568397</v>
      </c>
      <c r="CF789" s="15">
        <f ca="1">(AY789*DCF!G$10-DCF!G$5*MAX(AY789*DCF!G$10,0)-MAX(AY789-AX789,0)/Inputs!$B$10)*DCF!G$6</f>
        <v>3160.6597037577794</v>
      </c>
      <c r="CG789" s="15">
        <f ca="1">(AZ789*DCF!H$10-DCF!H$5*MAX(AZ789*DCF!H$10,0)-MAX(AZ789-AY789,0)/Inputs!$B$10)*DCF!H$6</f>
        <v>4345.8885752203169</v>
      </c>
      <c r="CH789" s="15">
        <f ca="1">(BA789*DCF!I$10-DCF!I$5*MAX(BA789*DCF!I$10,0)-MAX(BA789-AZ789,0)/Inputs!$B$10)*DCF!I$6</f>
        <v>5987.2830462313486</v>
      </c>
      <c r="CI789" s="15">
        <f ca="1">(BB789*DCF!J$10-DCF!J$5*MAX(BB789*DCF!J$10,0)-MAX(BB789-BA789,0)/Inputs!$B$10)*DCF!J$6</f>
        <v>6932.3400187206544</v>
      </c>
      <c r="CJ789" s="15">
        <f ca="1">(BC789*DCF!K$10-DCF!K$5*MAX(BC789*DCF!K$10,0)-MAX(BC789-BB789,0)/Inputs!$B$10)*DCF!K$6</f>
        <v>6958.8106814364137</v>
      </c>
      <c r="CK789" s="15">
        <f ca="1">(BD789*DCF!L$10-DCF!L$5*MAX(BD789*DCF!L$10,0)-MAX(BD789-BC789,0)/Inputs!$B$10)*DCF!L$6</f>
        <v>8694.2977128257935</v>
      </c>
      <c r="CL789" s="15">
        <f ca="1">(BE789*DCF!M$10-DCF!M$5*MAX(BE789*DCF!M$10,0)-MAX(BE789-BD789,0)/Inputs!$B$10)*DCF!M$6</f>
        <v>11350.393952487982</v>
      </c>
      <c r="CM789" s="15">
        <f ca="1">(BF789*DCF!C$28-DCF!C$5*MAX(BF789*DCF!C$28,0)-MAX(BF789-Inputs!$B$13,0)/Inputs!$B$17)*DCF!C$6</f>
        <v>4073.2281576431515</v>
      </c>
      <c r="CN789" s="15">
        <f ca="1">(BG789*DCF!D$28-DCF!D$5*MAX(BG789*DCF!D$28,0)-MAX(BG789-BF789,0)/Inputs!$B$17)*DCF!D$6</f>
        <v>6195.6017306928907</v>
      </c>
      <c r="CO789" s="15">
        <f ca="1">(BH789*DCF!E$28-DCF!E$5*MAX(BH789*DCF!E$28,0)-MAX(BH789-BG789,0)/Inputs!$B$17)*DCF!E$6</f>
        <v>7924.3958328873323</v>
      </c>
      <c r="CP789" s="15">
        <f ca="1">(BI789*DCF!F$28-DCF!F$5*MAX(BI789*DCF!F$28,0)-MAX(BI789-BH789,0)/Inputs!$B$17)*DCF!F$6</f>
        <v>9970.6218747718231</v>
      </c>
      <c r="CQ789" s="15">
        <f ca="1">(BJ789*DCF!G$28-DCF!G$5*MAX(BJ789*DCF!G$28,0)-MAX(BJ789-BI789,0)/Inputs!$B$17)*DCF!G$6</f>
        <v>11442.153714763674</v>
      </c>
      <c r="CR789" s="15">
        <f ca="1">(BK789*DCF!H$28-DCF!H$5*MAX(BK789*DCF!H$28,0)-MAX(BK789-BJ789,0)/Inputs!$B$17)*DCF!H$6</f>
        <v>12969.034761778083</v>
      </c>
      <c r="CS789" s="15">
        <f ca="1">(BL789*DCF!I$28-DCF!I$5*MAX(BL789*DCF!I$28,0)-MAX(BL789-BK789,0)/Inputs!$B$17)*DCF!I$6</f>
        <v>14536.065695665695</v>
      </c>
      <c r="CT789" s="15">
        <f ca="1">(BM789*DCF!J$28-DCF!J$5*MAX(BM789*DCF!J$28,0)-MAX(BM789-BL789,0)/Inputs!$B$17)*DCF!J$6</f>
        <v>16487.017128978601</v>
      </c>
      <c r="CU789" s="15">
        <f ca="1">(BN789*DCF!K$28-DCF!K$5*MAX(BN789*DCF!K$28,0)-MAX(BN789-BM789,0)/Inputs!$B$17)*DCF!K$6</f>
        <v>20445.343694230236</v>
      </c>
      <c r="CV789" s="15">
        <f ca="1">(BO789*DCF!L$28-DCF!L$5*MAX(BO789*DCF!L$28,0)-MAX(BO789-BN789,0)/Inputs!$B$17)*DCF!L$6</f>
        <v>23885.694616949375</v>
      </c>
      <c r="CW789" s="15">
        <f ca="1">(BP789*DCF!M$28-DCF!M$5*MAX(BP789*DCF!M$28,0)-MAX(BP789-BO789,0)/Inputs!$B$17)*DCF!M$6</f>
        <v>30926.812922727902</v>
      </c>
      <c r="CX789" s="15">
        <f ca="1">(BQ789*DCF!C$46-DCF!C$5*MAX(BQ789*DCF!C$46,0)-MAX(BQ789-Inputs!$B$20,0)/Inputs!$B$24)*DCF!C$6</f>
        <v>-1802.4398694458357</v>
      </c>
      <c r="CY789" s="15">
        <f ca="1">(BR789*DCF!D$46-DCF!D$5*MAX(BR789*DCF!D$46,0)-MAX(BR789-BQ789,0)/Inputs!$B$24)*DCF!D$6</f>
        <v>-3180.8877405379581</v>
      </c>
      <c r="CZ789" s="15">
        <f ca="1">(BS789*DCF!E$46-DCF!E$5*MAX(BS789*DCF!E$46,0)-MAX(BS789-BR789,0)/Inputs!$B$24)*DCF!E$6</f>
        <v>-5429.0496654531289</v>
      </c>
      <c r="DA789" s="15">
        <f ca="1">(BT789*DCF!F$46-DCF!F$5*MAX(BT789*DCF!F$46,0)-MAX(BT789-BS789,0)/Inputs!$B$24)*DCF!F$6</f>
        <v>-2308.1290575849107</v>
      </c>
      <c r="DB789" s="15">
        <f ca="1">(BU789*DCF!G$46-DCF!G$5*MAX(BU789*DCF!G$46,0)-MAX(BU789-BT789,0)/Inputs!$B$24)*DCF!G$6</f>
        <v>-6105.9076062359318</v>
      </c>
      <c r="DC789" s="15">
        <f ca="1">(BV789*DCF!H$46-DCF!H$5*MAX(BV789*DCF!H$46,0)-MAX(BV789-BU789,0)/Inputs!$B$24)*DCF!H$6</f>
        <v>-4377.6469177514755</v>
      </c>
      <c r="DD789" s="15">
        <f ca="1">(BW789*DCF!I$46-DCF!I$5*MAX(BW789*DCF!I$46,0)-MAX(BW789-BV789,0)/Inputs!$B$24)*DCF!I$6</f>
        <v>-5241.9695694801949</v>
      </c>
      <c r="DE789" s="15">
        <f ca="1">(BX789*DCF!J$46-DCF!J$5*MAX(BX789*DCF!J$46,0)-MAX(BX789-BW789,0)/Inputs!$B$24)*DCF!J$6</f>
        <v>-3038.5079579954381</v>
      </c>
      <c r="DF789" s="15">
        <f ca="1">(BY789*DCF!K$46-DCF!K$5*MAX(BY789*DCF!K$46,0)-MAX(BY789-BX789,0)/Inputs!$B$24)*DCF!K$6</f>
        <v>-5987.027053337797</v>
      </c>
      <c r="DG789" s="15">
        <f ca="1">(BZ789*DCF!L$46-DCF!L$5*MAX(BZ789*DCF!L$46,0)-MAX(BZ789-BY789,0)/Inputs!$B$24)*DCF!L$6</f>
        <v>777.68739912606418</v>
      </c>
      <c r="DH789" s="15">
        <f ca="1">(CA789*DCF!M$46-DCF!M$5*MAX(CA789*DCF!M$46,0)-MAX(CA789-BZ789,0)/Inputs!$B$24)*DCF!M$6</f>
        <v>5066.7320267134692</v>
      </c>
      <c r="DI789" s="15">
        <f ca="1">SUM(CB789:CL789)+BE789*DCF!M$10*(1+Inputs!$B$30)*(1-Inputs!$B$33)*(1-Inputs!$B$30/Inputs!$B$31)/(Inputs!$B$29-Inputs!$B$30)*DCF!M$6</f>
        <v>320641.17142273142</v>
      </c>
      <c r="DJ789" s="15">
        <f ca="1">SUM(CM789:CW789)+BP789*DCF!M$28*(1+Inputs!$B$30)*(1-Inputs!$B$33)*(1-Inputs!$B$30/Inputs!$B$31)/(Inputs!$B$29-Inputs!$B$30)*DCF!M$6</f>
        <v>932354.94493028254</v>
      </c>
      <c r="DK789" s="15">
        <f ca="1">SUM(CX789:DH789)+CA789*DCF!M$46*(1+Inputs!$B$30)*(1-Inputs!$B$33)*(1-Inputs!$B$30/Inputs!$B$31)/(Inputs!$B$29-Inputs!$B$30)*DCF!M$6</f>
        <v>473457.79158667679</v>
      </c>
      <c r="DM789" s="15">
        <f ca="1">DI789+DJ789+DK789+Inputs!$B$34+Inputs!$B$36-Inputs!$B$35</f>
        <v>1803304.9079396909</v>
      </c>
    </row>
    <row r="790" spans="1:117" x14ac:dyDescent="0.75">
      <c r="A790" s="11">
        <v>777</v>
      </c>
      <c r="C790" s="23">
        <f t="shared" ca="1" si="467"/>
        <v>0.10201231778118541</v>
      </c>
      <c r="D790" s="23">
        <f t="shared" ca="1" si="467"/>
        <v>0.5463112926090774</v>
      </c>
      <c r="E790" s="23">
        <f t="shared" ca="1" si="467"/>
        <v>0.20097132793045824</v>
      </c>
      <c r="F790" s="23">
        <f t="shared" ca="1" si="467"/>
        <v>0.73031549163055298</v>
      </c>
      <c r="G790" s="23">
        <f t="shared" ca="1" si="467"/>
        <v>0.1406115518529556</v>
      </c>
      <c r="H790" s="23">
        <f t="shared" ca="1" si="467"/>
        <v>0.44375475599348246</v>
      </c>
      <c r="I790" s="23">
        <f t="shared" ca="1" si="467"/>
        <v>1.6607480160601322</v>
      </c>
      <c r="J790" s="23">
        <f t="shared" ca="1" si="467"/>
        <v>-0.8805589853960003</v>
      </c>
      <c r="K790" s="23">
        <f t="shared" ca="1" si="467"/>
        <v>-1.3611717235594329</v>
      </c>
      <c r="L790" s="23">
        <f t="shared" ca="1" si="467"/>
        <v>0.34547478817791821</v>
      </c>
      <c r="M790" s="23">
        <f t="shared" ca="1" si="467"/>
        <v>-0.13156836522394527</v>
      </c>
      <c r="N790" s="23">
        <f ca="1">SQRT(Inputs!$B$38)*C790+SQRT(1-Inputs!$B$38)*_xlfn.NORM.S.INV(RAND())</f>
        <v>9.2419117577189319E-2</v>
      </c>
      <c r="O790" s="23">
        <f ca="1">SQRT(Inputs!$B$38)*D790+SQRT(1-Inputs!$B$38)*_xlfn.NORM.S.INV(RAND())</f>
        <v>2.864506103774056E-2</v>
      </c>
      <c r="P790" s="23">
        <f ca="1">SQRT(Inputs!$B$38)*E790+SQRT(1-Inputs!$B$38)*_xlfn.NORM.S.INV(RAND())</f>
        <v>1.1547415910097028</v>
      </c>
      <c r="Q790" s="23">
        <f ca="1">SQRT(Inputs!$B$38)*F790+SQRT(1-Inputs!$B$38)*_xlfn.NORM.S.INV(RAND())</f>
        <v>1.3944176140257598</v>
      </c>
      <c r="R790" s="23">
        <f ca="1">SQRT(Inputs!$B$38)*G790+SQRT(1-Inputs!$B$38)*_xlfn.NORM.S.INV(RAND())</f>
        <v>8.9901334368802654E-3</v>
      </c>
      <c r="S790" s="23">
        <f ca="1">SQRT(Inputs!$B$38)*H790+SQRT(1-Inputs!$B$38)*_xlfn.NORM.S.INV(RAND())</f>
        <v>0.90447076578257424</v>
      </c>
      <c r="T790" s="23">
        <f ca="1">SQRT(Inputs!$B$38)*I790+SQRT(1-Inputs!$B$38)*_xlfn.NORM.S.INV(RAND())</f>
        <v>0.35715894497712941</v>
      </c>
      <c r="U790" s="23">
        <f ca="1">SQRT(Inputs!$B$38)*J790+SQRT(1-Inputs!$B$38)*_xlfn.NORM.S.INV(RAND())</f>
        <v>-0.41662206078953634</v>
      </c>
      <c r="V790" s="23">
        <f ca="1">SQRT(Inputs!$B$38)*K790+SQRT(1-Inputs!$B$38)*_xlfn.NORM.S.INV(RAND())</f>
        <v>-1.2360436469794758</v>
      </c>
      <c r="W790" s="23">
        <f ca="1">SQRT(Inputs!$B$38)*L790+SQRT(1-Inputs!$B$38)*_xlfn.NORM.S.INV(RAND())</f>
        <v>0.79884026995565405</v>
      </c>
      <c r="X790" s="23">
        <f ca="1">SQRT(Inputs!$B$38)*M790+SQRT(1-Inputs!$B$38)*_xlfn.NORM.S.INV(RAND())</f>
        <v>0.12780763950365676</v>
      </c>
      <c r="Y790" s="23">
        <f ca="1">SQRT(Inputs!$B$38)*C790+SQRT(1-Inputs!$B$38)*_xlfn.NORM.S.INV(RAND())</f>
        <v>-0.31318437772911834</v>
      </c>
      <c r="Z790" s="23">
        <f ca="1">SQRT(Inputs!$B$38)*D790+SQRT(1-Inputs!$B$38)*_xlfn.NORM.S.INV(RAND())</f>
        <v>1.2762832150587462</v>
      </c>
      <c r="AA790" s="23">
        <f ca="1">SQRT(Inputs!$B$38)*E790+SQRT(1-Inputs!$B$38)*_xlfn.NORM.S.INV(RAND())</f>
        <v>-0.67354720153429049</v>
      </c>
      <c r="AB790" s="23">
        <f ca="1">SQRT(Inputs!$B$38)*F790+SQRT(1-Inputs!$B$38)*_xlfn.NORM.S.INV(RAND())</f>
        <v>1.213650176355952</v>
      </c>
      <c r="AC790" s="23">
        <f ca="1">SQRT(Inputs!$B$38)*G790+SQRT(1-Inputs!$B$38)*_xlfn.NORM.S.INV(RAND())</f>
        <v>1.4730625540516269</v>
      </c>
      <c r="AD790" s="23">
        <f ca="1">SQRT(Inputs!$B$38)*H790+SQRT(1-Inputs!$B$38)*_xlfn.NORM.S.INV(RAND())</f>
        <v>0.60607249317176526</v>
      </c>
      <c r="AE790" s="23">
        <f ca="1">SQRT(Inputs!$B$38)*I790+SQRT(1-Inputs!$B$38)*_xlfn.NORM.S.INV(RAND())</f>
        <v>4.460281656119891E-3</v>
      </c>
      <c r="AF790" s="23">
        <f ca="1">SQRT(Inputs!$B$38)*J790+SQRT(1-Inputs!$B$38)*_xlfn.NORM.S.INV(RAND())</f>
        <v>0.23635296878782758</v>
      </c>
      <c r="AG790" s="23">
        <f ca="1">SQRT(Inputs!$B$38)*K790+SQRT(1-Inputs!$B$38)*_xlfn.NORM.S.INV(RAND())</f>
        <v>-1.9007404569341442</v>
      </c>
      <c r="AH790" s="23">
        <f ca="1">SQRT(Inputs!$B$38)*L790+SQRT(1-Inputs!$B$38)*_xlfn.NORM.S.INV(RAND())</f>
        <v>1.2615421940135203</v>
      </c>
      <c r="AI790" s="23">
        <f ca="1">SQRT(Inputs!$B$38)*M790+SQRT(1-Inputs!$B$38)*_xlfn.NORM.S.INV(RAND())</f>
        <v>0.43533666805251298</v>
      </c>
      <c r="AJ790" s="23">
        <f ca="1">SQRT(Inputs!$B$38)*C790+SQRT(1-Inputs!$B$38)*_xlfn.NORM.S.INV(RAND())</f>
        <v>-0.8434057965890589</v>
      </c>
      <c r="AK790" s="23">
        <f ca="1">SQRT(Inputs!$B$38)*D790+SQRT(1-Inputs!$B$38)*_xlfn.NORM.S.INV(RAND())</f>
        <v>0.53147365983880435</v>
      </c>
      <c r="AL790" s="23">
        <f ca="1">SQRT(Inputs!$B$38)*E790+SQRT(1-Inputs!$B$38)*_xlfn.NORM.S.INV(RAND())</f>
        <v>0.9062924934734744</v>
      </c>
      <c r="AM790" s="23">
        <f ca="1">SQRT(Inputs!$B$38)*F790+SQRT(1-Inputs!$B$38)*_xlfn.NORM.S.INV(RAND())</f>
        <v>-1.37445344268188</v>
      </c>
      <c r="AN790" s="23">
        <f ca="1">SQRT(Inputs!$B$38)*G790+SQRT(1-Inputs!$B$38)*_xlfn.NORM.S.INV(RAND())</f>
        <v>-1.7192552068847446</v>
      </c>
      <c r="AO790" s="23">
        <f ca="1">SQRT(Inputs!$B$38)*H790+SQRT(1-Inputs!$B$38)*_xlfn.NORM.S.INV(RAND())</f>
        <v>-4.739736439844075E-2</v>
      </c>
      <c r="AP790" s="23">
        <f ca="1">SQRT(Inputs!$B$38)*I790+SQRT(1-Inputs!$B$38)*_xlfn.NORM.S.INV(RAND())</f>
        <v>1.6013865611123375</v>
      </c>
      <c r="AQ790" s="23">
        <f ca="1">SQRT(Inputs!$B$38)*J790+SQRT(1-Inputs!$B$38)*_xlfn.NORM.S.INV(RAND())</f>
        <v>-0.57921325203889162</v>
      </c>
      <c r="AR790" s="23">
        <f ca="1">SQRT(Inputs!$B$38)*K790+SQRT(1-Inputs!$B$38)*_xlfn.NORM.S.INV(RAND())</f>
        <v>-0.62998368542221295</v>
      </c>
      <c r="AS790" s="23">
        <f ca="1">SQRT(Inputs!$B$38)*L790+SQRT(1-Inputs!$B$38)*_xlfn.NORM.S.INV(RAND())</f>
        <v>0.30072358549280337</v>
      </c>
      <c r="AT790" s="23">
        <f ca="1">SQRT(Inputs!$B$38)*M790+SQRT(1-Inputs!$B$38)*_xlfn.NORM.S.INV(RAND())</f>
        <v>-0.64340618626913859</v>
      </c>
      <c r="AU790" s="15">
        <f ca="1">Inputs!$B$6*EXP($B$8-0.5*C$5^2+C$5*N790)</f>
        <v>5037.0334317975867</v>
      </c>
      <c r="AV790" s="15">
        <f t="shared" ca="1" si="437"/>
        <v>6157.1371836697581</v>
      </c>
      <c r="AW790" s="15">
        <f t="shared" ca="1" si="438"/>
        <v>8772.8387172691091</v>
      </c>
      <c r="AX790" s="15">
        <f t="shared" ca="1" si="439"/>
        <v>12749.053621424679</v>
      </c>
      <c r="AY790" s="15">
        <f t="shared" ca="1" si="440"/>
        <v>15597.011999251807</v>
      </c>
      <c r="AZ790" s="15">
        <f t="shared" ca="1" si="441"/>
        <v>21073.326591905905</v>
      </c>
      <c r="BA790" s="15">
        <f t="shared" ca="1" si="442"/>
        <v>26770.579535821416</v>
      </c>
      <c r="BB790" s="15">
        <f t="shared" ca="1" si="443"/>
        <v>31435.423396668812</v>
      </c>
      <c r="BC790" s="15">
        <f t="shared" ca="1" si="444"/>
        <v>34170.179259684621</v>
      </c>
      <c r="BD790" s="15">
        <f t="shared" ca="1" si="445"/>
        <v>45109.347552949148</v>
      </c>
      <c r="BE790" s="15">
        <f t="shared" ca="1" si="446"/>
        <v>55922.931693646249</v>
      </c>
      <c r="BF790" s="15">
        <f ca="1">Inputs!$B$13*EXP($B$9-0.5*C$6^2+C$6*Y790)</f>
        <v>12998.39479641256</v>
      </c>
      <c r="BG790" s="15">
        <f t="shared" ca="1" si="447"/>
        <v>19944.03385235383</v>
      </c>
      <c r="BH790" s="15">
        <f t="shared" ca="1" si="448"/>
        <v>21792.275937161205</v>
      </c>
      <c r="BI790" s="15">
        <f t="shared" ca="1" si="449"/>
        <v>32156.257306289361</v>
      </c>
      <c r="BJ790" s="15">
        <f t="shared" ca="1" si="450"/>
        <v>48747.121597394485</v>
      </c>
      <c r="BK790" s="15">
        <f t="shared" ca="1" si="451"/>
        <v>64973.79508123354</v>
      </c>
      <c r="BL790" s="15">
        <f t="shared" ca="1" si="452"/>
        <v>79858.612466637642</v>
      </c>
      <c r="BM790" s="15">
        <f t="shared" ca="1" si="453"/>
        <v>101088.43324176606</v>
      </c>
      <c r="BN790" s="15">
        <f t="shared" ca="1" si="454"/>
        <v>99001.122143051805</v>
      </c>
      <c r="BO790" s="15">
        <f t="shared" ca="1" si="455"/>
        <v>141049.36287058084</v>
      </c>
      <c r="BP790" s="15">
        <f t="shared" ca="1" si="456"/>
        <v>182382.59036133531</v>
      </c>
      <c r="BQ790" s="15">
        <f ca="1">Inputs!$B$20*EXP($B$10-0.5*C$7^2+C$7*AJ790)</f>
        <v>3180.4794995862126</v>
      </c>
      <c r="BR790" s="15">
        <f t="shared" ca="1" si="457"/>
        <v>5108.9755312646057</v>
      </c>
      <c r="BS790" s="15">
        <f t="shared" ca="1" si="458"/>
        <v>9076.2039358552138</v>
      </c>
      <c r="BT790" s="15">
        <f t="shared" ca="1" si="459"/>
        <v>8725.8818332502633</v>
      </c>
      <c r="BU790" s="15">
        <f t="shared" ca="1" si="460"/>
        <v>7977.4669337122596</v>
      </c>
      <c r="BV790" s="15">
        <f t="shared" ca="1" si="461"/>
        <v>10981.068097647714</v>
      </c>
      <c r="BW790" s="15">
        <f t="shared" ca="1" si="462"/>
        <v>21505.68476735353</v>
      </c>
      <c r="BX790" s="15">
        <f t="shared" ca="1" si="463"/>
        <v>26781.601687261187</v>
      </c>
      <c r="BY790" s="15">
        <f t="shared" ca="1" si="464"/>
        <v>33264.513556247381</v>
      </c>
      <c r="BZ790" s="15">
        <f t="shared" ca="1" si="465"/>
        <v>49327.757204765294</v>
      </c>
      <c r="CA790" s="15">
        <f t="shared" ca="1" si="466"/>
        <v>61804.391809821442</v>
      </c>
      <c r="CB790" s="15">
        <f ca="1">(AU790*DCF!C$10-DCF!C$5*MAX(AU790*DCF!C$10,0)-MAX(AU790-Inputs!$B$6,0)/Inputs!$B$10)*DCF!C$6</f>
        <v>1042.5410089566199</v>
      </c>
      <c r="CC790" s="15">
        <f ca="1">(AV790*DCF!D$10-DCF!D$5*MAX(AV790*DCF!D$10,0)-MAX(AV790-AU790,0)/Inputs!$B$10)*DCF!D$6</f>
        <v>1227.6524905879978</v>
      </c>
      <c r="CD790" s="15">
        <f ca="1">(AW790*DCF!E$10-DCF!E$5*MAX(AW790*DCF!E$10,0)-MAX(AW790-AV790,0)/Inputs!$B$10)*DCF!E$6</f>
        <v>1436.3445020239481</v>
      </c>
      <c r="CE790" s="15">
        <f ca="1">(AX790*DCF!F$10-DCF!F$5*MAX(AX790*DCF!F$10,0)-MAX(AX790-AW790,0)/Inputs!$B$10)*DCF!F$6</f>
        <v>1955.7463479784788</v>
      </c>
      <c r="CF790" s="15">
        <f ca="1">(AY790*DCF!G$10-DCF!G$5*MAX(AY790*DCF!G$10,0)-MAX(AY790-AX790,0)/Inputs!$B$10)*DCF!G$6</f>
        <v>2666.1791722425519</v>
      </c>
      <c r="CG790" s="15">
        <f ca="1">(AZ790*DCF!H$10-DCF!H$5*MAX(AZ790*DCF!H$10,0)-MAX(AZ790-AY790,0)/Inputs!$B$10)*DCF!H$6</f>
        <v>3118.9836414888086</v>
      </c>
      <c r="CH790" s="15">
        <f ca="1">(BA790*DCF!I$10-DCF!I$5*MAX(BA790*DCF!I$10,0)-MAX(BA790-AZ790,0)/Inputs!$B$10)*DCF!I$6</f>
        <v>3955.4591909751789</v>
      </c>
      <c r="CI790" s="15">
        <f ca="1">(BB790*DCF!J$10-DCF!J$5*MAX(BB790*DCF!J$10,0)-MAX(BB790-BA790,0)/Inputs!$B$10)*DCF!J$6</f>
        <v>4687.5113785919666</v>
      </c>
      <c r="CJ790" s="15">
        <f ca="1">(BC790*DCF!K$10-DCF!K$5*MAX(BC790*DCF!K$10,0)-MAX(BC790-BB790,0)/Inputs!$B$10)*DCF!K$6</f>
        <v>5118.0258943860881</v>
      </c>
      <c r="CK790" s="15">
        <f ca="1">(BD790*DCF!L$10-DCF!L$5*MAX(BD790*DCF!L$10,0)-MAX(BD790-BC790,0)/Inputs!$B$10)*DCF!L$6</f>
        <v>5388.7358279678747</v>
      </c>
      <c r="CL790" s="15">
        <f ca="1">(BE790*DCF!M$10-DCF!M$5*MAX(BE790*DCF!M$10,0)-MAX(BE790-BD790,0)/Inputs!$B$10)*DCF!M$6</f>
        <v>6599.6508040260187</v>
      </c>
      <c r="CM790" s="15">
        <f ca="1">(BF790*DCF!C$28-DCF!C$5*MAX(BF790*DCF!C$28,0)-MAX(BF790-Inputs!$B$13,0)/Inputs!$B$17)*DCF!C$6</f>
        <v>3594.8782424759952</v>
      </c>
      <c r="CN790" s="15">
        <f ca="1">(BG790*DCF!D$28-DCF!D$5*MAX(BG790*DCF!D$28,0)-MAX(BG790-BF790,0)/Inputs!$B$17)*DCF!D$6</f>
        <v>4392.1546893674113</v>
      </c>
      <c r="CO790" s="15">
        <f ca="1">(BH790*DCF!E$28-DCF!E$5*MAX(BH790*DCF!E$28,0)-MAX(BH790-BG790,0)/Inputs!$B$17)*DCF!E$6</f>
        <v>5807.6975140673767</v>
      </c>
      <c r="CP790" s="15">
        <f ca="1">(BI790*DCF!F$28-DCF!F$5*MAX(BI790*DCF!F$28,0)-MAX(BI790-BH790,0)/Inputs!$B$17)*DCF!F$6</f>
        <v>6842.6502116344127</v>
      </c>
      <c r="CQ790" s="15">
        <f ca="1">(BJ790*DCF!G$28-DCF!G$5*MAX(BJ790*DCF!G$28,0)-MAX(BJ790-BI790,0)/Inputs!$B$17)*DCF!G$6</f>
        <v>9857.3910657527649</v>
      </c>
      <c r="CR790" s="15">
        <f ca="1">(BK790*DCF!H$28-DCF!H$5*MAX(BK790*DCF!H$28,0)-MAX(BK790-BJ790,0)/Inputs!$B$17)*DCF!H$6</f>
        <v>13547.566680496904</v>
      </c>
      <c r="CS790" s="15">
        <f ca="1">(BL790*DCF!I$28-DCF!I$5*MAX(BL790*DCF!I$28,0)-MAX(BL790-BK790,0)/Inputs!$B$17)*DCF!I$6</f>
        <v>16642.56763791513</v>
      </c>
      <c r="CT790" s="15">
        <f ca="1">(BM790*DCF!J$28-DCF!J$5*MAX(BM790*DCF!J$28,0)-MAX(BM790-BL790,0)/Inputs!$B$17)*DCF!J$6</f>
        <v>19736.211801195506</v>
      </c>
      <c r="CU790" s="15">
        <f ca="1">(BN790*DCF!K$28-DCF!K$5*MAX(BN790*DCF!K$28,0)-MAX(BN790-BM790,0)/Inputs!$B$17)*DCF!K$6</f>
        <v>20907.37704451926</v>
      </c>
      <c r="CV790" s="15">
        <f ca="1">(BO790*DCF!L$28-DCF!L$5*MAX(BO790*DCF!L$28,0)-MAX(BO790-BN790,0)/Inputs!$B$17)*DCF!L$6</f>
        <v>23384.479947820542</v>
      </c>
      <c r="CW790" s="15">
        <f ca="1">(BP790*DCF!M$28-DCF!M$5*MAX(BP790*DCF!M$28,0)-MAX(BP790-BO790,0)/Inputs!$B$17)*DCF!M$6</f>
        <v>29994.906219243538</v>
      </c>
      <c r="CX790" s="15">
        <f ca="1">(BQ790*DCF!C$46-DCF!C$5*MAX(BQ790*DCF!C$46,0)-MAX(BQ790-Inputs!$B$20,0)/Inputs!$B$24)*DCF!C$6</f>
        <v>-734.52182438480656</v>
      </c>
      <c r="CY790" s="15">
        <f ca="1">(BR790*DCF!D$46-DCF!D$5*MAX(BR790*DCF!D$46,0)-MAX(BR790-BQ790,0)/Inputs!$B$24)*DCF!D$6</f>
        <v>-1694.8562290840468</v>
      </c>
      <c r="CZ790" s="15">
        <f ca="1">(BS790*DCF!E$46-DCF!E$5*MAX(BS790*DCF!E$46,0)-MAX(BS790-BR790,0)/Inputs!$B$24)*DCF!E$6</f>
        <v>-2637.0491392906533</v>
      </c>
      <c r="DA790" s="15">
        <f ca="1">(BT790*DCF!F$46-DCF!F$5*MAX(BT790*DCF!F$46,0)-MAX(BT790-BS790,0)/Inputs!$B$24)*DCF!F$6</f>
        <v>-635.47388433070068</v>
      </c>
      <c r="DB790" s="15">
        <f ca="1">(BU790*DCF!G$46-DCF!G$5*MAX(BU790*DCF!G$46,0)-MAX(BU790-BT790,0)/Inputs!$B$24)*DCF!G$6</f>
        <v>-268.34622609994926</v>
      </c>
      <c r="DC790" s="15">
        <f ca="1">(BV790*DCF!H$46-DCF!H$5*MAX(BV790*DCF!H$46,0)-MAX(BV790-BU790,0)/Inputs!$B$24)*DCF!H$6</f>
        <v>-933.35065832327712</v>
      </c>
      <c r="DD790" s="15">
        <f ca="1">(BW790*DCF!I$46-DCF!I$5*MAX(BW790*DCF!I$46,0)-MAX(BW790-BV790,0)/Inputs!$B$24)*DCF!I$6</f>
        <v>-2524.5281706427018</v>
      </c>
      <c r="DE790" s="15">
        <f ca="1">(BX790*DCF!J$46-DCF!J$5*MAX(BX790*DCF!J$46,0)-MAX(BX790-BW790,0)/Inputs!$B$24)*DCF!J$6</f>
        <v>-275.672861847305</v>
      </c>
      <c r="DF790" s="15">
        <f ca="1">(BY790*DCF!K$46-DCF!K$5*MAX(BY790*DCF!K$46,0)-MAX(BY790-BX790,0)/Inputs!$B$24)*DCF!K$6</f>
        <v>312.03919829201396</v>
      </c>
      <c r="DG790" s="15">
        <f ca="1">(BZ790*DCF!L$46-DCF!L$5*MAX(BZ790*DCF!L$46,0)-MAX(BZ790-BY790,0)/Inputs!$B$24)*DCF!L$6</f>
        <v>-225.36553242193617</v>
      </c>
      <c r="DH790" s="15">
        <f ca="1">(CA790*DCF!M$46-DCF!M$5*MAX(CA790*DCF!M$46,0)-MAX(CA790-BZ790,0)/Inputs!$B$24)*DCF!M$6</f>
        <v>2236.9039012164317</v>
      </c>
      <c r="DI790" s="15">
        <f ca="1">SUM(CB790:CL790)+BE790*DCF!M$10*(1+Inputs!$B$30)*(1-Inputs!$B$33)*(1-Inputs!$B$30/Inputs!$B$31)/(Inputs!$B$29-Inputs!$B$30)*DCF!M$6</f>
        <v>192831.08866685763</v>
      </c>
      <c r="DJ790" s="15">
        <f ca="1">SUM(CM790:CW790)+BP790*DCF!M$28*(1+Inputs!$B$30)*(1-Inputs!$B$33)*(1-Inputs!$B$30/Inputs!$B$31)/(Inputs!$B$29-Inputs!$B$30)*DCF!M$6</f>
        <v>831472.0953687242</v>
      </c>
      <c r="DK790" s="15">
        <f ca="1">SUM(CX790:DH790)+CA790*DCF!M$46*(1+Inputs!$B$30)*(1-Inputs!$B$33)*(1-Inputs!$B$30/Inputs!$B$31)/(Inputs!$B$29-Inputs!$B$30)*DCF!M$6</f>
        <v>88176.689509308708</v>
      </c>
      <c r="DM790" s="15">
        <f ca="1">DI790+DJ790+DK790+Inputs!$B$34+Inputs!$B$36-Inputs!$B$35</f>
        <v>1189330.8735448904</v>
      </c>
    </row>
    <row r="791" spans="1:117" x14ac:dyDescent="0.75">
      <c r="A791" s="11">
        <v>778</v>
      </c>
      <c r="C791" s="23">
        <f t="shared" ca="1" si="467"/>
        <v>-1.1288171149899004</v>
      </c>
      <c r="D791" s="23">
        <f t="shared" ca="1" si="467"/>
        <v>2.1706380467181359</v>
      </c>
      <c r="E791" s="23">
        <f t="shared" ca="1" si="467"/>
        <v>1.1311074759607005</v>
      </c>
      <c r="F791" s="23">
        <f t="shared" ca="1" si="467"/>
        <v>-1.036628386499739</v>
      </c>
      <c r="G791" s="23">
        <f t="shared" ca="1" si="467"/>
        <v>-6.0091428071778669E-2</v>
      </c>
      <c r="H791" s="23">
        <f t="shared" ca="1" si="467"/>
        <v>0.2756041890107761</v>
      </c>
      <c r="I791" s="23">
        <f t="shared" ca="1" si="467"/>
        <v>-1.4408012511824038</v>
      </c>
      <c r="J791" s="23">
        <f t="shared" ca="1" si="467"/>
        <v>0.1131538544023621</v>
      </c>
      <c r="K791" s="23">
        <f t="shared" ca="1" si="467"/>
        <v>-0.48328996475110819</v>
      </c>
      <c r="L791" s="23">
        <f t="shared" ca="1" si="467"/>
        <v>-0.31978791873622803</v>
      </c>
      <c r="M791" s="23">
        <f t="shared" ca="1" si="467"/>
        <v>1.1267510383505341</v>
      </c>
      <c r="N791" s="23">
        <f ca="1">SQRT(Inputs!$B$38)*C791+SQRT(1-Inputs!$B$38)*_xlfn.NORM.S.INV(RAND())</f>
        <v>0.66799737521026692</v>
      </c>
      <c r="O791" s="23">
        <f ca="1">SQRT(Inputs!$B$38)*D791+SQRT(1-Inputs!$B$38)*_xlfn.NORM.S.INV(RAND())</f>
        <v>0.57046286705671623</v>
      </c>
      <c r="P791" s="23">
        <f ca="1">SQRT(Inputs!$B$38)*E791+SQRT(1-Inputs!$B$38)*_xlfn.NORM.S.INV(RAND())</f>
        <v>0.30758053673099328</v>
      </c>
      <c r="Q791" s="23">
        <f ca="1">SQRT(Inputs!$B$38)*F791+SQRT(1-Inputs!$B$38)*_xlfn.NORM.S.INV(RAND())</f>
        <v>-0.61354326721542018</v>
      </c>
      <c r="R791" s="23">
        <f ca="1">SQRT(Inputs!$B$38)*G791+SQRT(1-Inputs!$B$38)*_xlfn.NORM.S.INV(RAND())</f>
        <v>1.5503175136342302</v>
      </c>
      <c r="S791" s="23">
        <f ca="1">SQRT(Inputs!$B$38)*H791+SQRT(1-Inputs!$B$38)*_xlfn.NORM.S.INV(RAND())</f>
        <v>-0.62520059037127451</v>
      </c>
      <c r="T791" s="23">
        <f ca="1">SQRT(Inputs!$B$38)*I791+SQRT(1-Inputs!$B$38)*_xlfn.NORM.S.INV(RAND())</f>
        <v>-1.3234799814298961</v>
      </c>
      <c r="U791" s="23">
        <f ca="1">SQRT(Inputs!$B$38)*J791+SQRT(1-Inputs!$B$38)*_xlfn.NORM.S.INV(RAND())</f>
        <v>-1.8878794900179057</v>
      </c>
      <c r="V791" s="23">
        <f ca="1">SQRT(Inputs!$B$38)*K791+SQRT(1-Inputs!$B$38)*_xlfn.NORM.S.INV(RAND())</f>
        <v>-0.39332960231856551</v>
      </c>
      <c r="W791" s="23">
        <f ca="1">SQRT(Inputs!$B$38)*L791+SQRT(1-Inputs!$B$38)*_xlfn.NORM.S.INV(RAND())</f>
        <v>-0.86868486459522742</v>
      </c>
      <c r="X791" s="23">
        <f ca="1">SQRT(Inputs!$B$38)*M791+SQRT(1-Inputs!$B$38)*_xlfn.NORM.S.INV(RAND())</f>
        <v>1.1500865172354415</v>
      </c>
      <c r="Y791" s="23">
        <f ca="1">SQRT(Inputs!$B$38)*C791+SQRT(1-Inputs!$B$38)*_xlfn.NORM.S.INV(RAND())</f>
        <v>-0.363937854149465</v>
      </c>
      <c r="Z791" s="23">
        <f ca="1">SQRT(Inputs!$B$38)*D791+SQRT(1-Inputs!$B$38)*_xlfn.NORM.S.INV(RAND())</f>
        <v>1.304064339706573</v>
      </c>
      <c r="AA791" s="23">
        <f ca="1">SQRT(Inputs!$B$38)*E791+SQRT(1-Inputs!$B$38)*_xlfn.NORM.S.INV(RAND())</f>
        <v>-3.5677062488300715E-2</v>
      </c>
      <c r="AB791" s="23">
        <f ca="1">SQRT(Inputs!$B$38)*F791+SQRT(1-Inputs!$B$38)*_xlfn.NORM.S.INV(RAND())</f>
        <v>0.30215347278893145</v>
      </c>
      <c r="AC791" s="23">
        <f ca="1">SQRT(Inputs!$B$38)*G791+SQRT(1-Inputs!$B$38)*_xlfn.NORM.S.INV(RAND())</f>
        <v>0.58834913837943303</v>
      </c>
      <c r="AD791" s="23">
        <f ca="1">SQRT(Inputs!$B$38)*H791+SQRT(1-Inputs!$B$38)*_xlfn.NORM.S.INV(RAND())</f>
        <v>-1.1192538442630082</v>
      </c>
      <c r="AE791" s="23">
        <f ca="1">SQRT(Inputs!$B$38)*I791+SQRT(1-Inputs!$B$38)*_xlfn.NORM.S.INV(RAND())</f>
        <v>-0.45602479087729703</v>
      </c>
      <c r="AF791" s="23">
        <f ca="1">SQRT(Inputs!$B$38)*J791+SQRT(1-Inputs!$B$38)*_xlfn.NORM.S.INV(RAND())</f>
        <v>0.27063034849581585</v>
      </c>
      <c r="AG791" s="23">
        <f ca="1">SQRT(Inputs!$B$38)*K791+SQRT(1-Inputs!$B$38)*_xlfn.NORM.S.INV(RAND())</f>
        <v>-1.2935793203934265</v>
      </c>
      <c r="AH791" s="23">
        <f ca="1">SQRT(Inputs!$B$38)*L791+SQRT(1-Inputs!$B$38)*_xlfn.NORM.S.INV(RAND())</f>
        <v>-8.6857857843268299E-2</v>
      </c>
      <c r="AI791" s="23">
        <f ca="1">SQRT(Inputs!$B$38)*M791+SQRT(1-Inputs!$B$38)*_xlfn.NORM.S.INV(RAND())</f>
        <v>0.42973275685743428</v>
      </c>
      <c r="AJ791" s="23">
        <f ca="1">SQRT(Inputs!$B$38)*C791+SQRT(1-Inputs!$B$38)*_xlfn.NORM.S.INV(RAND())</f>
        <v>-1.3474143892496446</v>
      </c>
      <c r="AK791" s="23">
        <f ca="1">SQRT(Inputs!$B$38)*D791+SQRT(1-Inputs!$B$38)*_xlfn.NORM.S.INV(RAND())</f>
        <v>1.0396712189009256</v>
      </c>
      <c r="AL791" s="23">
        <f ca="1">SQRT(Inputs!$B$38)*E791+SQRT(1-Inputs!$B$38)*_xlfn.NORM.S.INV(RAND())</f>
        <v>1.4497452287618042</v>
      </c>
      <c r="AM791" s="23">
        <f ca="1">SQRT(Inputs!$B$38)*F791+SQRT(1-Inputs!$B$38)*_xlfn.NORM.S.INV(RAND())</f>
        <v>0.68926658344034364</v>
      </c>
      <c r="AN791" s="23">
        <f ca="1">SQRT(Inputs!$B$38)*G791+SQRT(1-Inputs!$B$38)*_xlfn.NORM.S.INV(RAND())</f>
        <v>-0.69928656045711801</v>
      </c>
      <c r="AO791" s="23">
        <f ca="1">SQRT(Inputs!$B$38)*H791+SQRT(1-Inputs!$B$38)*_xlfn.NORM.S.INV(RAND())</f>
        <v>0.57189787281317017</v>
      </c>
      <c r="AP791" s="23">
        <f ca="1">SQRT(Inputs!$B$38)*I791+SQRT(1-Inputs!$B$38)*_xlfn.NORM.S.INV(RAND())</f>
        <v>-0.12427394880816489</v>
      </c>
      <c r="AQ791" s="23">
        <f ca="1">SQRT(Inputs!$B$38)*J791+SQRT(1-Inputs!$B$38)*_xlfn.NORM.S.INV(RAND())</f>
        <v>-0.14926205875994891</v>
      </c>
      <c r="AR791" s="23">
        <f ca="1">SQRT(Inputs!$B$38)*K791+SQRT(1-Inputs!$B$38)*_xlfn.NORM.S.INV(RAND())</f>
        <v>-1.0366666898580106</v>
      </c>
      <c r="AS791" s="23">
        <f ca="1">SQRT(Inputs!$B$38)*L791+SQRT(1-Inputs!$B$38)*_xlfn.NORM.S.INV(RAND())</f>
        <v>-0.96377234644556764</v>
      </c>
      <c r="AT791" s="23">
        <f ca="1">SQRT(Inputs!$B$38)*M791+SQRT(1-Inputs!$B$38)*_xlfn.NORM.S.INV(RAND())</f>
        <v>1.4046733737560364</v>
      </c>
      <c r="AU791" s="15">
        <f ca="1">Inputs!$B$6*EXP($B$8-0.5*C$5^2+C$5*N791)</f>
        <v>5528.894724822534</v>
      </c>
      <c r="AV791" s="15">
        <f t="shared" ca="1" si="437"/>
        <v>7318.8053229080069</v>
      </c>
      <c r="AW791" s="15">
        <f t="shared" ca="1" si="438"/>
        <v>9302.0011182255221</v>
      </c>
      <c r="AX791" s="15">
        <f t="shared" ca="1" si="439"/>
        <v>10518.817397777439</v>
      </c>
      <c r="AY791" s="15">
        <f t="shared" ca="1" si="440"/>
        <v>15406.608744155134</v>
      </c>
      <c r="AZ791" s="15">
        <f t="shared" ca="1" si="441"/>
        <v>17589.089113308135</v>
      </c>
      <c r="BA791" s="15">
        <f t="shared" ca="1" si="442"/>
        <v>18740.351270540756</v>
      </c>
      <c r="BB791" s="15">
        <f t="shared" ca="1" si="443"/>
        <v>18989.878680750051</v>
      </c>
      <c r="BC791" s="15">
        <f t="shared" ca="1" si="444"/>
        <v>22391.270000669483</v>
      </c>
      <c r="BD791" s="15">
        <f t="shared" ca="1" si="445"/>
        <v>25290.727257761089</v>
      </c>
      <c r="BE791" s="15">
        <f t="shared" ca="1" si="446"/>
        <v>34412.928949658912</v>
      </c>
      <c r="BF791" s="15">
        <f ca="1">Inputs!$B$13*EXP($B$9-0.5*C$6^2+C$6*Y791)</f>
        <v>12868.263845387593</v>
      </c>
      <c r="BG791" s="15">
        <f t="shared" ca="1" si="447"/>
        <v>19843.590652425246</v>
      </c>
      <c r="BH791" s="15">
        <f t="shared" ca="1" si="448"/>
        <v>24102.175232121936</v>
      </c>
      <c r="BI791" s="15">
        <f t="shared" ca="1" si="449"/>
        <v>30909.280182752176</v>
      </c>
      <c r="BJ791" s="15">
        <f t="shared" ca="1" si="450"/>
        <v>41246.574745046077</v>
      </c>
      <c r="BK791" s="15">
        <f t="shared" ca="1" si="451"/>
        <v>43467.534529433084</v>
      </c>
      <c r="BL791" s="15">
        <f t="shared" ca="1" si="452"/>
        <v>50330.588016496251</v>
      </c>
      <c r="BM791" s="15">
        <f t="shared" ca="1" si="453"/>
        <v>63982.472805070734</v>
      </c>
      <c r="BN791" s="15">
        <f t="shared" ca="1" si="454"/>
        <v>67390.518896813184</v>
      </c>
      <c r="BO791" s="15">
        <f t="shared" ca="1" si="455"/>
        <v>82084.133276856926</v>
      </c>
      <c r="BP791" s="15">
        <f t="shared" ca="1" si="456"/>
        <v>106070.77278541123</v>
      </c>
      <c r="BQ791" s="15">
        <f ca="1">Inputs!$B$20*EXP($B$10-0.5*C$7^2+C$7*AJ791)</f>
        <v>2659.8476558127204</v>
      </c>
      <c r="BR791" s="15">
        <f t="shared" ca="1" si="457"/>
        <v>5021.0002412345139</v>
      </c>
      <c r="BS791" s="15">
        <f t="shared" ca="1" si="458"/>
        <v>10426.675842577855</v>
      </c>
      <c r="BT791" s="15">
        <f t="shared" ca="1" si="459"/>
        <v>17225.40454586966</v>
      </c>
      <c r="BU791" s="15">
        <f t="shared" ca="1" si="460"/>
        <v>20156.249213955671</v>
      </c>
      <c r="BV791" s="15">
        <f t="shared" ca="1" si="461"/>
        <v>31899.568070631554</v>
      </c>
      <c r="BW791" s="15">
        <f t="shared" ca="1" si="462"/>
        <v>43358.481355767959</v>
      </c>
      <c r="BX791" s="15">
        <f t="shared" ca="1" si="463"/>
        <v>58856.028285908127</v>
      </c>
      <c r="BY791" s="15">
        <f t="shared" ca="1" si="464"/>
        <v>67630.683140045105</v>
      </c>
      <c r="BZ791" s="15">
        <f t="shared" ca="1" si="465"/>
        <v>79487.552206897861</v>
      </c>
      <c r="CA791" s="15">
        <f t="shared" ca="1" si="466"/>
        <v>143313.3176686145</v>
      </c>
      <c r="CB791" s="15">
        <f ca="1">(AU791*DCF!C$10-DCF!C$5*MAX(AU791*DCF!C$10,0)-MAX(AU791-Inputs!$B$6,0)/Inputs!$B$10)*DCF!C$6</f>
        <v>1039.0339502675904</v>
      </c>
      <c r="CC791" s="15">
        <f ca="1">(AV791*DCF!D$10-DCF!D$5*MAX(AV791*DCF!D$10,0)-MAX(AV791-AU791,0)/Inputs!$B$10)*DCF!D$6</f>
        <v>1347.4863601253844</v>
      </c>
      <c r="CD791" s="15">
        <f ca="1">(AW791*DCF!E$10-DCF!E$5*MAX(AW791*DCF!E$10,0)-MAX(AW791-AV791,0)/Inputs!$B$10)*DCF!E$6</f>
        <v>1700.9861622329634</v>
      </c>
      <c r="CE791" s="15">
        <f ca="1">(AX791*DCF!F$10-DCF!F$5*MAX(AX791*DCF!F$10,0)-MAX(AX791-AW791,0)/Inputs!$B$10)*DCF!F$6</f>
        <v>2043.0517749109056</v>
      </c>
      <c r="CF791" s="15">
        <f ca="1">(AY791*DCF!G$10-DCF!G$5*MAX(AY791*DCF!G$10,0)-MAX(AY791-AX791,0)/Inputs!$B$10)*DCF!G$6</f>
        <v>2234.857366730711</v>
      </c>
      <c r="CG791" s="15">
        <f ca="1">(AZ791*DCF!H$10-DCF!H$5*MAX(AZ791*DCF!H$10,0)-MAX(AZ791-AY791,0)/Inputs!$B$10)*DCF!H$6</f>
        <v>3027.3957520074832</v>
      </c>
      <c r="CH791" s="15">
        <f ca="1">(BA791*DCF!I$10-DCF!I$5*MAX(BA791*DCF!I$10,0)-MAX(BA791-AZ791,0)/Inputs!$B$10)*DCF!I$6</f>
        <v>3234.3311966609203</v>
      </c>
      <c r="CI791" s="15">
        <f ca="1">(BB791*DCF!J$10-DCF!J$5*MAX(BB791*DCF!J$10,0)-MAX(BB791-BA791,0)/Inputs!$B$10)*DCF!J$6</f>
        <v>3220.8954771591571</v>
      </c>
      <c r="CJ791" s="15">
        <f ca="1">(BC791*DCF!K$10-DCF!K$5*MAX(BC791*DCF!K$10,0)-MAX(BC791-BB791,0)/Inputs!$B$10)*DCF!K$6</f>
        <v>3128.4918581440556</v>
      </c>
      <c r="CK791" s="15">
        <f ca="1">(BD791*DCF!L$10-DCF!L$5*MAX(BD791*DCF!L$10,0)-MAX(BD791-BC791,0)/Inputs!$B$10)*DCF!L$6</f>
        <v>3439.3758284666137</v>
      </c>
      <c r="CL791" s="15">
        <f ca="1">(BE791*DCF!M$10-DCF!M$5*MAX(BE791*DCF!M$10,0)-MAX(BE791-BD791,0)/Inputs!$B$10)*DCF!M$6</f>
        <v>3766.3649112463572</v>
      </c>
      <c r="CM791" s="15">
        <f ca="1">(BF791*DCF!C$28-DCF!C$5*MAX(BF791*DCF!C$28,0)-MAX(BF791-Inputs!$B$13,0)/Inputs!$B$17)*DCF!C$6</f>
        <v>3585.216467057769</v>
      </c>
      <c r="CN791" s="15">
        <f ca="1">(BG791*DCF!D$28-DCF!D$5*MAX(BG791*DCF!D$28,0)-MAX(BG791-BF791,0)/Inputs!$B$17)*DCF!D$6</f>
        <v>4356.2380919044672</v>
      </c>
      <c r="CO791" s="15">
        <f ca="1">(BH791*DCF!E$28-DCF!E$5*MAX(BH791*DCF!E$28,0)-MAX(BH791-BG791,0)/Inputs!$B$17)*DCF!E$6</f>
        <v>5986.8567975883961</v>
      </c>
      <c r="CP791" s="15">
        <f ca="1">(BI791*DCF!F$28-DCF!F$5*MAX(BI791*DCF!F$28,0)-MAX(BI791-BH791,0)/Inputs!$B$17)*DCF!F$6</f>
        <v>7151.7143417550087</v>
      </c>
      <c r="CQ791" s="15">
        <f ca="1">(BJ791*DCF!G$28-DCF!G$5*MAX(BJ791*DCF!G$28,0)-MAX(BJ791-BI791,0)/Inputs!$B$17)*DCF!G$6</f>
        <v>8963.105929086345</v>
      </c>
      <c r="CR791" s="15">
        <f ca="1">(BK791*DCF!H$28-DCF!H$5*MAX(BK791*DCF!H$28,0)-MAX(BK791-BJ791,0)/Inputs!$B$17)*DCF!H$6</f>
        <v>10404.926032146243</v>
      </c>
      <c r="CS791" s="15">
        <f ca="1">(BL791*DCF!I$28-DCF!I$5*MAX(BL791*DCF!I$28,0)-MAX(BL791-BK791,0)/Inputs!$B$17)*DCF!I$6</f>
        <v>10850.332053417185</v>
      </c>
      <c r="CT791" s="15">
        <f ca="1">(BM791*DCF!J$28-DCF!J$5*MAX(BM791*DCF!J$28,0)-MAX(BM791-BL791,0)/Inputs!$B$17)*DCF!J$6</f>
        <v>12463.274628605328</v>
      </c>
      <c r="CU791" s="15">
        <f ca="1">(BN791*DCF!K$28-DCF!K$5*MAX(BN791*DCF!K$28,0)-MAX(BN791-BM791,0)/Inputs!$B$17)*DCF!K$6</f>
        <v>13814.307402741977</v>
      </c>
      <c r="CV791" s="15">
        <f ca="1">(BO791*DCF!L$28-DCF!L$5*MAX(BO791*DCF!L$28,0)-MAX(BO791-BN791,0)/Inputs!$B$17)*DCF!L$6</f>
        <v>14714.900555819861</v>
      </c>
      <c r="CW791" s="15">
        <f ca="1">(BP791*DCF!M$28-DCF!M$5*MAX(BP791*DCF!M$28,0)-MAX(BP791-BO791,0)/Inputs!$B$17)*DCF!M$6</f>
        <v>17449.999449504114</v>
      </c>
      <c r="CX791" s="15">
        <f ca="1">(BQ791*DCF!C$46-DCF!C$5*MAX(BQ791*DCF!C$46,0)-MAX(BQ791-Inputs!$B$20,0)/Inputs!$B$24)*DCF!C$6</f>
        <v>-614.28352328238338</v>
      </c>
      <c r="CY791" s="15">
        <f ca="1">(BR791*DCF!D$46-DCF!D$5*MAX(BR791*DCF!D$46,0)-MAX(BR791-BQ791,0)/Inputs!$B$24)*DCF!D$6</f>
        <v>-1864.4518587930379</v>
      </c>
      <c r="CZ791" s="15">
        <f ca="1">(BS791*DCF!E$46-DCF!E$5*MAX(BS791*DCF!E$46,0)-MAX(BS791-BR791,0)/Inputs!$B$24)*DCF!E$6</f>
        <v>-3363.7410787435547</v>
      </c>
      <c r="DA791" s="15">
        <f ca="1">(BT791*DCF!F$46-DCF!F$5*MAX(BT791*DCF!F$46,0)-MAX(BT791-BS791,0)/Inputs!$B$24)*DCF!F$6</f>
        <v>-3730.0949114234186</v>
      </c>
      <c r="DB791" s="15">
        <f ca="1">(BU791*DCF!G$46-DCF!G$5*MAX(BU791*DCF!G$46,0)-MAX(BU791-BT791,0)/Inputs!$B$24)*DCF!G$6</f>
        <v>-1663.8946395956618</v>
      </c>
      <c r="DC791" s="15">
        <f ca="1">(BV791*DCF!H$46-DCF!H$5*MAX(BV791*DCF!H$46,0)-MAX(BV791-BU791,0)/Inputs!$B$24)*DCF!H$6</f>
        <v>-3649.1643822036176</v>
      </c>
      <c r="DD791" s="15">
        <f ca="1">(BW791*DCF!I$46-DCF!I$5*MAX(BW791*DCF!I$46,0)-MAX(BW791-BV791,0)/Inputs!$B$24)*DCF!I$6</f>
        <v>-2288.0297784155987</v>
      </c>
      <c r="DE791" s="15">
        <f ca="1">(BX791*DCF!J$46-DCF!J$5*MAX(BX791*DCF!J$46,0)-MAX(BX791-BW791,0)/Inputs!$B$24)*DCF!J$6</f>
        <v>-1640.8486694226881</v>
      </c>
      <c r="DF791" s="15">
        <f ca="1">(BY791*DCF!K$46-DCF!K$5*MAX(BY791*DCF!K$46,0)-MAX(BY791-BX791,0)/Inputs!$B$24)*DCF!K$6</f>
        <v>1713.7333855102879</v>
      </c>
      <c r="DG791" s="15">
        <f ca="1">(BZ791*DCF!L$46-DCF!L$5*MAX(BZ791*DCF!L$46,0)-MAX(BZ791-BY791,0)/Inputs!$B$24)*DCF!L$6</f>
        <v>2811.3584237125783</v>
      </c>
      <c r="DH791" s="15">
        <f ca="1">(CA791*DCF!M$46-DCF!M$5*MAX(CA791*DCF!M$46,0)-MAX(CA791-BZ791,0)/Inputs!$B$24)*DCF!M$6</f>
        <v>-2107.9703748271895</v>
      </c>
      <c r="DI791" s="15">
        <f ca="1">SUM(CB791:CL791)+BE791*DCF!M$10*(1+Inputs!$B$30)*(1-Inputs!$B$33)*(1-Inputs!$B$30/Inputs!$B$31)/(Inputs!$B$29-Inputs!$B$30)*DCF!M$6</f>
        <v>123953.90696872781</v>
      </c>
      <c r="DJ791" s="15">
        <f ca="1">SUM(CM791:CW791)+BP791*DCF!M$28*(1+Inputs!$B$30)*(1-Inputs!$B$33)*(1-Inputs!$B$30/Inputs!$B$31)/(Inputs!$B$29-Inputs!$B$30)*DCF!M$6</f>
        <v>503336.02281970851</v>
      </c>
      <c r="DK791" s="15">
        <f ca="1">SUM(CX791:DH791)+CA791*DCF!M$46*(1+Inputs!$B$30)*(1-Inputs!$B$33)*(1-Inputs!$B$30/Inputs!$B$31)/(Inputs!$B$29-Inputs!$B$30)*DCF!M$6</f>
        <v>205181.97825595352</v>
      </c>
      <c r="DM791" s="15">
        <f ca="1">DI791+DJ791+DK791+Inputs!$B$34+Inputs!$B$36-Inputs!$B$35</f>
        <v>909322.9080443898</v>
      </c>
    </row>
    <row r="792" spans="1:117" x14ac:dyDescent="0.75">
      <c r="A792" s="11">
        <v>779</v>
      </c>
      <c r="C792" s="23">
        <f t="shared" ca="1" si="467"/>
        <v>0.41838366332049787</v>
      </c>
      <c r="D792" s="23">
        <f t="shared" ca="1" si="467"/>
        <v>-1.2560019524649402</v>
      </c>
      <c r="E792" s="23">
        <f t="shared" ca="1" si="467"/>
        <v>-1.4333023141738044</v>
      </c>
      <c r="F792" s="23">
        <f t="shared" ca="1" si="467"/>
        <v>-1.702504245144375</v>
      </c>
      <c r="G792" s="23">
        <f t="shared" ca="1" si="467"/>
        <v>1.8473288680215554</v>
      </c>
      <c r="H792" s="23">
        <f t="shared" ca="1" si="467"/>
        <v>-1.5890974479156839</v>
      </c>
      <c r="I792" s="23">
        <f t="shared" ca="1" si="467"/>
        <v>1.6804464586668415</v>
      </c>
      <c r="J792" s="23">
        <f t="shared" ca="1" si="467"/>
        <v>-2.2886678389163628</v>
      </c>
      <c r="K792" s="23">
        <f t="shared" ca="1" si="467"/>
        <v>4.6233079097885328E-2</v>
      </c>
      <c r="L792" s="23">
        <f t="shared" ca="1" si="467"/>
        <v>0.89589568623492333</v>
      </c>
      <c r="M792" s="23">
        <f t="shared" ca="1" si="467"/>
        <v>-0.33503100084611198</v>
      </c>
      <c r="N792" s="23">
        <f ca="1">SQRT(Inputs!$B$38)*C792+SQRT(1-Inputs!$B$38)*_xlfn.NORM.S.INV(RAND())</f>
        <v>0.68972576513593975</v>
      </c>
      <c r="O792" s="23">
        <f ca="1">SQRT(Inputs!$B$38)*D792+SQRT(1-Inputs!$B$38)*_xlfn.NORM.S.INV(RAND())</f>
        <v>-0.39529705576357804</v>
      </c>
      <c r="P792" s="23">
        <f ca="1">SQRT(Inputs!$B$38)*E792+SQRT(1-Inputs!$B$38)*_xlfn.NORM.S.INV(RAND())</f>
        <v>-1.3695413426351402</v>
      </c>
      <c r="Q792" s="23">
        <f ca="1">SQRT(Inputs!$B$38)*F792+SQRT(1-Inputs!$B$38)*_xlfn.NORM.S.INV(RAND())</f>
        <v>-1.0447102195291322</v>
      </c>
      <c r="R792" s="23">
        <f ca="1">SQRT(Inputs!$B$38)*G792+SQRT(1-Inputs!$B$38)*_xlfn.NORM.S.INV(RAND())</f>
        <v>1.7531372175576636</v>
      </c>
      <c r="S792" s="23">
        <f ca="1">SQRT(Inputs!$B$38)*H792+SQRT(1-Inputs!$B$38)*_xlfn.NORM.S.INV(RAND())</f>
        <v>-0.7524325513853527</v>
      </c>
      <c r="T792" s="23">
        <f ca="1">SQRT(Inputs!$B$38)*I792+SQRT(1-Inputs!$B$38)*_xlfn.NORM.S.INV(RAND())</f>
        <v>0.13336832557146483</v>
      </c>
      <c r="U792" s="23">
        <f ca="1">SQRT(Inputs!$B$38)*J792+SQRT(1-Inputs!$B$38)*_xlfn.NORM.S.INV(RAND())</f>
        <v>-1.2172301264369045</v>
      </c>
      <c r="V792" s="23">
        <f ca="1">SQRT(Inputs!$B$38)*K792+SQRT(1-Inputs!$B$38)*_xlfn.NORM.S.INV(RAND())</f>
        <v>-2.3457121576667008</v>
      </c>
      <c r="W792" s="23">
        <f ca="1">SQRT(Inputs!$B$38)*L792+SQRT(1-Inputs!$B$38)*_xlfn.NORM.S.INV(RAND())</f>
        <v>1.4773726747342797</v>
      </c>
      <c r="X792" s="23">
        <f ca="1">SQRT(Inputs!$B$38)*M792+SQRT(1-Inputs!$B$38)*_xlfn.NORM.S.INV(RAND())</f>
        <v>-0.11667932251454405</v>
      </c>
      <c r="Y792" s="23">
        <f ca="1">SQRT(Inputs!$B$38)*C792+SQRT(1-Inputs!$B$38)*_xlfn.NORM.S.INV(RAND())</f>
        <v>-0.38370690090715387</v>
      </c>
      <c r="Z792" s="23">
        <f ca="1">SQRT(Inputs!$B$38)*D792+SQRT(1-Inputs!$B$38)*_xlfn.NORM.S.INV(RAND())</f>
        <v>0.34431845861523624</v>
      </c>
      <c r="AA792" s="23">
        <f ca="1">SQRT(Inputs!$B$38)*E792+SQRT(1-Inputs!$B$38)*_xlfn.NORM.S.INV(RAND())</f>
        <v>0.84302427096726062</v>
      </c>
      <c r="AB792" s="23">
        <f ca="1">SQRT(Inputs!$B$38)*F792+SQRT(1-Inputs!$B$38)*_xlfn.NORM.S.INV(RAND())</f>
        <v>-1.5639666299841801</v>
      </c>
      <c r="AC792" s="23">
        <f ca="1">SQRT(Inputs!$B$38)*G792+SQRT(1-Inputs!$B$38)*_xlfn.NORM.S.INV(RAND())</f>
        <v>-1.0807084212792661</v>
      </c>
      <c r="AD792" s="23">
        <f ca="1">SQRT(Inputs!$B$38)*H792+SQRT(1-Inputs!$B$38)*_xlfn.NORM.S.INV(RAND())</f>
        <v>-2.3733579964162028</v>
      </c>
      <c r="AE792" s="23">
        <f ca="1">SQRT(Inputs!$B$38)*I792+SQRT(1-Inputs!$B$38)*_xlfn.NORM.S.INV(RAND())</f>
        <v>0.64750216930823046</v>
      </c>
      <c r="AF792" s="23">
        <f ca="1">SQRT(Inputs!$B$38)*J792+SQRT(1-Inputs!$B$38)*_xlfn.NORM.S.INV(RAND())</f>
        <v>-1.5019134663753413</v>
      </c>
      <c r="AG792" s="23">
        <f ca="1">SQRT(Inputs!$B$38)*K792+SQRT(1-Inputs!$B$38)*_xlfn.NORM.S.INV(RAND())</f>
        <v>0.65460896209361852</v>
      </c>
      <c r="AH792" s="23">
        <f ca="1">SQRT(Inputs!$B$38)*L792+SQRT(1-Inputs!$B$38)*_xlfn.NORM.S.INV(RAND())</f>
        <v>-4.9181654913806994E-2</v>
      </c>
      <c r="AI792" s="23">
        <f ca="1">SQRT(Inputs!$B$38)*M792+SQRT(1-Inputs!$B$38)*_xlfn.NORM.S.INV(RAND())</f>
        <v>0.15558326744141143</v>
      </c>
      <c r="AJ792" s="23">
        <f ca="1">SQRT(Inputs!$B$38)*C792+SQRT(1-Inputs!$B$38)*_xlfn.NORM.S.INV(RAND())</f>
        <v>0.74257696191527656</v>
      </c>
      <c r="AK792" s="23">
        <f ca="1">SQRT(Inputs!$B$38)*D792+SQRT(1-Inputs!$B$38)*_xlfn.NORM.S.INV(RAND())</f>
        <v>-1.9329568064442553</v>
      </c>
      <c r="AL792" s="23">
        <f ca="1">SQRT(Inputs!$B$38)*E792+SQRT(1-Inputs!$B$38)*_xlfn.NORM.S.INV(RAND())</f>
        <v>0.20724386281467022</v>
      </c>
      <c r="AM792" s="23">
        <f ca="1">SQRT(Inputs!$B$38)*F792+SQRT(1-Inputs!$B$38)*_xlfn.NORM.S.INV(RAND())</f>
        <v>-1.0026307270262205</v>
      </c>
      <c r="AN792" s="23">
        <f ca="1">SQRT(Inputs!$B$38)*G792+SQRT(1-Inputs!$B$38)*_xlfn.NORM.S.INV(RAND())</f>
        <v>1.8515143037657671</v>
      </c>
      <c r="AO792" s="23">
        <f ca="1">SQRT(Inputs!$B$38)*H792+SQRT(1-Inputs!$B$38)*_xlfn.NORM.S.INV(RAND())</f>
        <v>-1.7633803735681601</v>
      </c>
      <c r="AP792" s="23">
        <f ca="1">SQRT(Inputs!$B$38)*I792+SQRT(1-Inputs!$B$38)*_xlfn.NORM.S.INV(RAND())</f>
        <v>-0.28856944514402183</v>
      </c>
      <c r="AQ792" s="23">
        <f ca="1">SQRT(Inputs!$B$38)*J792+SQRT(1-Inputs!$B$38)*_xlfn.NORM.S.INV(RAND())</f>
        <v>-1.7260449659673656</v>
      </c>
      <c r="AR792" s="23">
        <f ca="1">SQRT(Inputs!$B$38)*K792+SQRT(1-Inputs!$B$38)*_xlfn.NORM.S.INV(RAND())</f>
        <v>-1.253405512679133</v>
      </c>
      <c r="AS792" s="23">
        <f ca="1">SQRT(Inputs!$B$38)*L792+SQRT(1-Inputs!$B$38)*_xlfn.NORM.S.INV(RAND())</f>
        <v>1.179315937291002</v>
      </c>
      <c r="AT792" s="23">
        <f ca="1">SQRT(Inputs!$B$38)*M792+SQRT(1-Inputs!$B$38)*_xlfn.NORM.S.INV(RAND())</f>
        <v>-1.2894181348944089</v>
      </c>
      <c r="AU792" s="15">
        <f ca="1">Inputs!$B$6*EXP($B$8-0.5*C$5^2+C$5*N792)</f>
        <v>5548.3754207563388</v>
      </c>
      <c r="AV792" s="15">
        <f t="shared" ca="1" si="437"/>
        <v>6372.3398866595708</v>
      </c>
      <c r="AW792" s="15">
        <f t="shared" ca="1" si="438"/>
        <v>6459.4038114887044</v>
      </c>
      <c r="AX792" s="15">
        <f t="shared" ca="1" si="439"/>
        <v>6921.3187578595162</v>
      </c>
      <c r="AY792" s="15">
        <f t="shared" ca="1" si="440"/>
        <v>10380.447514219275</v>
      </c>
      <c r="AZ792" s="15">
        <f t="shared" ca="1" si="441"/>
        <v>11686.046187358354</v>
      </c>
      <c r="BA792" s="15">
        <f t="shared" ca="1" si="442"/>
        <v>14501.745855335254</v>
      </c>
      <c r="BB792" s="15">
        <f t="shared" ca="1" si="443"/>
        <v>15716.141219463781</v>
      </c>
      <c r="BC792" s="15">
        <f t="shared" ca="1" si="444"/>
        <v>15348.074569098853</v>
      </c>
      <c r="BD792" s="15">
        <f t="shared" ca="1" si="445"/>
        <v>21589.16862662102</v>
      </c>
      <c r="BE792" s="15">
        <f t="shared" ca="1" si="446"/>
        <v>26175.1064080213</v>
      </c>
      <c r="BF792" s="15">
        <f ca="1">Inputs!$B$13*EXP($B$9-0.5*C$6^2+C$6*Y792)</f>
        <v>12817.929657796489</v>
      </c>
      <c r="BG792" s="15">
        <f t="shared" ca="1" si="447"/>
        <v>16622.993401339711</v>
      </c>
      <c r="BH792" s="15">
        <f t="shared" ca="1" si="448"/>
        <v>23358.174908350618</v>
      </c>
      <c r="BI792" s="15">
        <f t="shared" ca="1" si="449"/>
        <v>22476.474209683212</v>
      </c>
      <c r="BJ792" s="15">
        <f t="shared" ca="1" si="450"/>
        <v>23579.874777803096</v>
      </c>
      <c r="BK792" s="15">
        <f t="shared" ca="1" si="451"/>
        <v>20949.231306607107</v>
      </c>
      <c r="BL792" s="15">
        <f t="shared" ca="1" si="452"/>
        <v>27986.115013742234</v>
      </c>
      <c r="BM792" s="15">
        <f t="shared" ca="1" si="453"/>
        <v>28545.68658673915</v>
      </c>
      <c r="BN792" s="15">
        <f t="shared" ca="1" si="454"/>
        <v>37972.561321544657</v>
      </c>
      <c r="BO792" s="15">
        <f t="shared" ca="1" si="455"/>
        <v>46454.982113810453</v>
      </c>
      <c r="BP792" s="15">
        <f t="shared" ca="1" si="456"/>
        <v>58194.181463254739</v>
      </c>
      <c r="BQ792" s="15">
        <f ca="1">Inputs!$B$20*EXP($B$10-0.5*C$7^2+C$7*AJ792)</f>
        <v>5582.0305039252744</v>
      </c>
      <c r="BR792" s="15">
        <f t="shared" ca="1" si="457"/>
        <v>4099.5026992507601</v>
      </c>
      <c r="BS792" s="15">
        <f t="shared" ca="1" si="458"/>
        <v>5958.1141229175973</v>
      </c>
      <c r="BT792" s="15">
        <f t="shared" ca="1" si="459"/>
        <v>6315.0305354485345</v>
      </c>
      <c r="BU792" s="15">
        <f t="shared" ca="1" si="460"/>
        <v>13698.393899217355</v>
      </c>
      <c r="BV792" s="15">
        <f t="shared" ca="1" si="461"/>
        <v>12809.945702412577</v>
      </c>
      <c r="BW792" s="15">
        <f t="shared" ca="1" si="462"/>
        <v>16816.469321306075</v>
      </c>
      <c r="BX792" s="15">
        <f t="shared" ca="1" si="463"/>
        <v>16640.616317458982</v>
      </c>
      <c r="BY792" s="15">
        <f t="shared" ca="1" si="464"/>
        <v>18344.806087475929</v>
      </c>
      <c r="BZ792" s="15">
        <f t="shared" ca="1" si="465"/>
        <v>31971.895640688108</v>
      </c>
      <c r="CA792" s="15">
        <f t="shared" ca="1" si="466"/>
        <v>35714.183259405479</v>
      </c>
      <c r="CB792" s="15">
        <f ca="1">(AU792*DCF!C$10-DCF!C$5*MAX(AU792*DCF!C$10,0)-MAX(AU792-Inputs!$B$6,0)/Inputs!$B$10)*DCF!C$6</f>
        <v>1038.8950494333269</v>
      </c>
      <c r="CC792" s="15">
        <f ca="1">(AV792*DCF!D$10-DCF!D$5*MAX(AV792*DCF!D$10,0)-MAX(AV792-AU792,0)/Inputs!$B$10)*DCF!D$6</f>
        <v>1352.3125058591315</v>
      </c>
      <c r="CD792" s="15">
        <f ca="1">(AW792*DCF!E$10-DCF!E$5*MAX(AW792*DCF!E$10,0)-MAX(AW792-AV792,0)/Inputs!$B$10)*DCF!E$6</f>
        <v>1471.7631136834427</v>
      </c>
      <c r="CE792" s="15">
        <f ca="1">(AX792*DCF!F$10-DCF!F$5*MAX(AX792*DCF!F$10,0)-MAX(AX792-AW792,0)/Inputs!$B$10)*DCF!F$6</f>
        <v>1414.7998063259718</v>
      </c>
      <c r="CF792" s="15">
        <f ca="1">(AY792*DCF!G$10-DCF!G$5*MAX(AY792*DCF!G$10,0)-MAX(AY792-AX792,0)/Inputs!$B$10)*DCF!G$6</f>
        <v>1473.8815075258949</v>
      </c>
      <c r="CG792" s="15">
        <f ca="1">(AZ792*DCF!H$10-DCF!H$5*MAX(AZ792*DCF!H$10,0)-MAX(AZ792-AY792,0)/Inputs!$B$10)*DCF!H$6</f>
        <v>2037.0217990985534</v>
      </c>
      <c r="CH792" s="15">
        <f ca="1">(BA792*DCF!I$10-DCF!I$5*MAX(BA792*DCF!I$10,0)-MAX(BA792-AZ792,0)/Inputs!$B$10)*DCF!I$6</f>
        <v>2187.066543721362</v>
      </c>
      <c r="CI792" s="15">
        <f ca="1">(BB792*DCF!J$10-DCF!J$5*MAX(BB792*DCF!J$10,0)-MAX(BB792-BA792,0)/Inputs!$B$10)*DCF!J$6</f>
        <v>2512.9046940008302</v>
      </c>
      <c r="CJ792" s="15">
        <f ca="1">(BC792*DCF!K$10-DCF!K$5*MAX(BC792*DCF!K$10,0)-MAX(BC792-BB792,0)/Inputs!$B$10)*DCF!K$6</f>
        <v>2470.7935141306034</v>
      </c>
      <c r="CK792" s="15">
        <f ca="1">(BD792*DCF!L$10-DCF!L$5*MAX(BD792*DCF!L$10,0)-MAX(BD792-BC792,0)/Inputs!$B$10)*DCF!L$6</f>
        <v>2448.9826540587046</v>
      </c>
      <c r="CL792" s="15">
        <f ca="1">(BE792*DCF!M$10-DCF!M$5*MAX(BE792*DCF!M$10,0)-MAX(BE792-BD792,0)/Inputs!$B$10)*DCF!M$6</f>
        <v>3145.806795908667</v>
      </c>
      <c r="CM792" s="15">
        <f ca="1">(BF792*DCF!C$28-DCF!C$5*MAX(BF792*DCF!C$28,0)-MAX(BF792-Inputs!$B$13,0)/Inputs!$B$17)*DCF!C$6</f>
        <v>3581.4793267961045</v>
      </c>
      <c r="CN792" s="15">
        <f ca="1">(BG792*DCF!D$28-DCF!D$5*MAX(BG792*DCF!D$28,0)-MAX(BG792-BF792,0)/Inputs!$B$17)*DCF!D$6</f>
        <v>4084.0603890256757</v>
      </c>
      <c r="CO792" s="15">
        <f ca="1">(BH792*DCF!E$28-DCF!E$5*MAX(BH792*DCF!E$28,0)-MAX(BH792-BG792,0)/Inputs!$B$17)*DCF!E$6</f>
        <v>5288.0394933405487</v>
      </c>
      <c r="CP792" s="15">
        <f ca="1">(BI792*DCF!F$28-DCF!F$5*MAX(BI792*DCF!F$28,0)-MAX(BI792-BH792,0)/Inputs!$B$17)*DCF!F$6</f>
        <v>6101.7706982128284</v>
      </c>
      <c r="CQ792" s="15">
        <f ca="1">(BJ792*DCF!G$28-DCF!G$5*MAX(BJ792*DCF!G$28,0)-MAX(BJ792-BI792,0)/Inputs!$B$17)*DCF!G$6</f>
        <v>5932.3963358043338</v>
      </c>
      <c r="CR792" s="15">
        <f ca="1">(BK792*DCF!H$28-DCF!H$5*MAX(BK792*DCF!H$28,0)-MAX(BK792-BJ792,0)/Inputs!$B$17)*DCF!H$6</f>
        <v>5180.976029298653</v>
      </c>
      <c r="CS792" s="15">
        <f ca="1">(BL792*DCF!I$28-DCF!I$5*MAX(BL792*DCF!I$28,0)-MAX(BL792-BK792,0)/Inputs!$B$17)*DCF!I$6</f>
        <v>5571.0113987331561</v>
      </c>
      <c r="CT792" s="15">
        <f ca="1">(BM792*DCF!J$28-DCF!J$5*MAX(BM792*DCF!J$28,0)-MAX(BM792-BL792,0)/Inputs!$B$17)*DCF!J$6</f>
        <v>6293.8632500698541</v>
      </c>
      <c r="CU792" s="15">
        <f ca="1">(BN792*DCF!K$28-DCF!K$5*MAX(BN792*DCF!K$28,0)-MAX(BN792-BM792,0)/Inputs!$B$17)*DCF!K$6</f>
        <v>6864.5016755258412</v>
      </c>
      <c r="CV792" s="15">
        <f ca="1">(BO792*DCF!L$28-DCF!L$5*MAX(BO792*DCF!L$28,0)-MAX(BO792-BN792,0)/Inputs!$B$17)*DCF!L$6</f>
        <v>8308.9439589468802</v>
      </c>
      <c r="CW792" s="15">
        <f ca="1">(BP792*DCF!M$28-DCF!M$5*MAX(BP792*DCF!M$28,0)-MAX(BP792-BO792,0)/Inputs!$B$17)*DCF!M$6</f>
        <v>9722.1927257276529</v>
      </c>
      <c r="CX792" s="15">
        <f ca="1">(BQ792*DCF!C$46-DCF!C$5*MAX(BQ792*DCF!C$46,0)-MAX(BQ792-Inputs!$B$20,0)/Inputs!$B$24)*DCF!C$6</f>
        <v>-2388.9356840128921</v>
      </c>
      <c r="CY792" s="15">
        <f ca="1">(BR792*DCF!D$46-DCF!D$5*MAX(BR792*DCF!D$46,0)-MAX(BR792-BQ792,0)/Inputs!$B$24)*DCF!D$6</f>
        <v>-699.68950912333162</v>
      </c>
      <c r="CZ792" s="15">
        <f ca="1">(BS792*DCF!E$46-DCF!E$5*MAX(BS792*DCF!E$46,0)-MAX(BS792-BR792,0)/Inputs!$B$24)*DCF!E$6</f>
        <v>-1437.1708253362744</v>
      </c>
      <c r="DA792" s="15">
        <f ca="1">(BT792*DCF!F$46-DCF!F$5*MAX(BT792*DCF!F$46,0)-MAX(BT792-BS792,0)/Inputs!$B$24)*DCF!F$6</f>
        <v>-589.86499905114067</v>
      </c>
      <c r="DB792" s="15">
        <f ca="1">(BU792*DCF!G$46-DCF!G$5*MAX(BU792*DCF!G$46,0)-MAX(BU792-BT792,0)/Inputs!$B$24)*DCF!G$6</f>
        <v>-2944.4044641718187</v>
      </c>
      <c r="DC792" s="15">
        <f ca="1">(BV792*DCF!H$46-DCF!H$5*MAX(BV792*DCF!H$46,0)-MAX(BV792-BU792,0)/Inputs!$B$24)*DCF!H$6</f>
        <v>0</v>
      </c>
      <c r="DD792" s="15">
        <f ca="1">(BW792*DCF!I$46-DCF!I$5*MAX(BW792*DCF!I$46,0)-MAX(BW792-BV792,0)/Inputs!$B$24)*DCF!I$6</f>
        <v>-761.73505986730424</v>
      </c>
      <c r="DE792" s="15">
        <f ca="1">(BX792*DCF!J$46-DCF!J$5*MAX(BX792*DCF!J$46,0)-MAX(BX792-BW792,0)/Inputs!$B$24)*DCF!J$6</f>
        <v>698.02782419413688</v>
      </c>
      <c r="DF792" s="15">
        <f ca="1">(BY792*DCF!K$46-DCF!K$5*MAX(BY792*DCF!K$46,0)-MAX(BY792-BX792,0)/Inputs!$B$24)*DCF!K$6</f>
        <v>630.4353821951313</v>
      </c>
      <c r="DG792" s="15">
        <f ca="1">(BZ792*DCF!L$46-DCF!L$5*MAX(BZ792*DCF!L$46,0)-MAX(BZ792-BY792,0)/Inputs!$B$24)*DCF!L$6</f>
        <v>-873.78630223309278</v>
      </c>
      <c r="DH792" s="15">
        <f ca="1">(CA792*DCF!M$46-DCF!M$5*MAX(CA792*DCF!M$46,0)-MAX(CA792-BZ792,0)/Inputs!$B$24)*DCF!M$6</f>
        <v>2017.5033468602489</v>
      </c>
      <c r="DI792" s="15">
        <f ca="1">SUM(CB792:CL792)+BE792*DCF!M$10*(1+Inputs!$B$30)*(1-Inputs!$B$33)*(1-Inputs!$B$30/Inputs!$B$31)/(Inputs!$B$29-Inputs!$B$30)*DCF!M$6</f>
        <v>94399.895247218956</v>
      </c>
      <c r="DJ792" s="15">
        <f ca="1">SUM(CM792:CW792)+BP792*DCF!M$28*(1+Inputs!$B$30)*(1-Inputs!$B$33)*(1-Inputs!$B$30/Inputs!$B$31)/(Inputs!$B$29-Inputs!$B$30)*DCF!M$6</f>
        <v>282869.47068231006</v>
      </c>
      <c r="DK792" s="15">
        <f ca="1">SUM(CX792:DH792)+CA792*DCF!M$46*(1+Inputs!$B$30)*(1-Inputs!$B$33)*(1-Inputs!$B$30/Inputs!$B$31)/(Inputs!$B$29-Inputs!$B$30)*DCF!M$6</f>
        <v>48868.737643957698</v>
      </c>
      <c r="DM792" s="15">
        <f ca="1">DI792+DJ792+DK792+Inputs!$B$34+Inputs!$B$36-Inputs!$B$35</f>
        <v>502989.10357348667</v>
      </c>
    </row>
    <row r="793" spans="1:117" x14ac:dyDescent="0.75">
      <c r="A793" s="11">
        <v>780</v>
      </c>
      <c r="C793" s="23">
        <f t="shared" ca="1" si="467"/>
        <v>-0.90751736570049535</v>
      </c>
      <c r="D793" s="23">
        <f t="shared" ca="1" si="467"/>
        <v>-0.25952641359859113</v>
      </c>
      <c r="E793" s="23">
        <f t="shared" ca="1" si="467"/>
        <v>-1.027784664603568</v>
      </c>
      <c r="F793" s="23">
        <f t="shared" ca="1" si="467"/>
        <v>-1.0241173616224561</v>
      </c>
      <c r="G793" s="23">
        <f t="shared" ca="1" si="467"/>
        <v>0.24101657906344542</v>
      </c>
      <c r="H793" s="23">
        <f t="shared" ca="1" si="467"/>
        <v>-1.1795108125826264</v>
      </c>
      <c r="I793" s="23">
        <f t="shared" ca="1" si="467"/>
        <v>0.44387410355711682</v>
      </c>
      <c r="J793" s="23">
        <f t="shared" ca="1" si="467"/>
        <v>0.12957059846512978</v>
      </c>
      <c r="K793" s="23">
        <f t="shared" ca="1" si="467"/>
        <v>-0.3895828687920157</v>
      </c>
      <c r="L793" s="23">
        <f t="shared" ca="1" si="467"/>
        <v>9.8884872177424157E-3</v>
      </c>
      <c r="M793" s="23">
        <f t="shared" ca="1" si="467"/>
        <v>-0.61281933495932872</v>
      </c>
      <c r="N793" s="23">
        <f ca="1">SQRT(Inputs!$B$38)*C793+SQRT(1-Inputs!$B$38)*_xlfn.NORM.S.INV(RAND())</f>
        <v>3.4258771521013698E-2</v>
      </c>
      <c r="O793" s="23">
        <f ca="1">SQRT(Inputs!$B$38)*D793+SQRT(1-Inputs!$B$38)*_xlfn.NORM.S.INV(RAND())</f>
        <v>0.58880697050838748</v>
      </c>
      <c r="P793" s="23">
        <f ca="1">SQRT(Inputs!$B$38)*E793+SQRT(1-Inputs!$B$38)*_xlfn.NORM.S.INV(RAND())</f>
        <v>-0.78232391088058806</v>
      </c>
      <c r="Q793" s="23">
        <f ca="1">SQRT(Inputs!$B$38)*F793+SQRT(1-Inputs!$B$38)*_xlfn.NORM.S.INV(RAND())</f>
        <v>-0.84255765318007558</v>
      </c>
      <c r="R793" s="23">
        <f ca="1">SQRT(Inputs!$B$38)*G793+SQRT(1-Inputs!$B$38)*_xlfn.NORM.S.INV(RAND())</f>
        <v>1.8516486636410143</v>
      </c>
      <c r="S793" s="23">
        <f ca="1">SQRT(Inputs!$B$38)*H793+SQRT(1-Inputs!$B$38)*_xlfn.NORM.S.INV(RAND())</f>
        <v>-1.087259120004844</v>
      </c>
      <c r="T793" s="23">
        <f ca="1">SQRT(Inputs!$B$38)*I793+SQRT(1-Inputs!$B$38)*_xlfn.NORM.S.INV(RAND())</f>
        <v>0.35644483890945466</v>
      </c>
      <c r="U793" s="23">
        <f ca="1">SQRT(Inputs!$B$38)*J793+SQRT(1-Inputs!$B$38)*_xlfn.NORM.S.INV(RAND())</f>
        <v>-0.2775587608889124</v>
      </c>
      <c r="V793" s="23">
        <f ca="1">SQRT(Inputs!$B$38)*K793+SQRT(1-Inputs!$B$38)*_xlfn.NORM.S.INV(RAND())</f>
        <v>0.39527470637495088</v>
      </c>
      <c r="W793" s="23">
        <f ca="1">SQRT(Inputs!$B$38)*L793+SQRT(1-Inputs!$B$38)*_xlfn.NORM.S.INV(RAND())</f>
        <v>-1.1232483755271179</v>
      </c>
      <c r="X793" s="23">
        <f ca="1">SQRT(Inputs!$B$38)*M793+SQRT(1-Inputs!$B$38)*_xlfn.NORM.S.INV(RAND())</f>
        <v>0.85907912311169787</v>
      </c>
      <c r="Y793" s="23">
        <f ca="1">SQRT(Inputs!$B$38)*C793+SQRT(1-Inputs!$B$38)*_xlfn.NORM.S.INV(RAND())</f>
        <v>0.28777739934322438</v>
      </c>
      <c r="Z793" s="23">
        <f ca="1">SQRT(Inputs!$B$38)*D793+SQRT(1-Inputs!$B$38)*_xlfn.NORM.S.INV(RAND())</f>
        <v>0.53144538908570105</v>
      </c>
      <c r="AA793" s="23">
        <f ca="1">SQRT(Inputs!$B$38)*E793+SQRT(1-Inputs!$B$38)*_xlfn.NORM.S.INV(RAND())</f>
        <v>-1.4231267366813176</v>
      </c>
      <c r="AB793" s="23">
        <f ca="1">SQRT(Inputs!$B$38)*F793+SQRT(1-Inputs!$B$38)*_xlfn.NORM.S.INV(RAND())</f>
        <v>-0.61051636793598618</v>
      </c>
      <c r="AC793" s="23">
        <f ca="1">SQRT(Inputs!$B$38)*G793+SQRT(1-Inputs!$B$38)*_xlfn.NORM.S.INV(RAND())</f>
        <v>0.76710982508202374</v>
      </c>
      <c r="AD793" s="23">
        <f ca="1">SQRT(Inputs!$B$38)*H793+SQRT(1-Inputs!$B$38)*_xlfn.NORM.S.INV(RAND())</f>
        <v>-0.32603016020780057</v>
      </c>
      <c r="AE793" s="23">
        <f ca="1">SQRT(Inputs!$B$38)*I793+SQRT(1-Inputs!$B$38)*_xlfn.NORM.S.INV(RAND())</f>
        <v>1.8566307714992691</v>
      </c>
      <c r="AF793" s="23">
        <f ca="1">SQRT(Inputs!$B$38)*J793+SQRT(1-Inputs!$B$38)*_xlfn.NORM.S.INV(RAND())</f>
        <v>0.56392656627943327</v>
      </c>
      <c r="AG793" s="23">
        <f ca="1">SQRT(Inputs!$B$38)*K793+SQRT(1-Inputs!$B$38)*_xlfn.NORM.S.INV(RAND())</f>
        <v>-0.53159610478016672</v>
      </c>
      <c r="AH793" s="23">
        <f ca="1">SQRT(Inputs!$B$38)*L793+SQRT(1-Inputs!$B$38)*_xlfn.NORM.S.INV(RAND())</f>
        <v>0.29608621208488412</v>
      </c>
      <c r="AI793" s="23">
        <f ca="1">SQRT(Inputs!$B$38)*M793+SQRT(1-Inputs!$B$38)*_xlfn.NORM.S.INV(RAND())</f>
        <v>0.38939816381004672</v>
      </c>
      <c r="AJ793" s="23">
        <f ca="1">SQRT(Inputs!$B$38)*C793+SQRT(1-Inputs!$B$38)*_xlfn.NORM.S.INV(RAND())</f>
        <v>0.82603440633719782</v>
      </c>
      <c r="AK793" s="23">
        <f ca="1">SQRT(Inputs!$B$38)*D793+SQRT(1-Inputs!$B$38)*_xlfn.NORM.S.INV(RAND())</f>
        <v>0.5111896342656661</v>
      </c>
      <c r="AL793" s="23">
        <f ca="1">SQRT(Inputs!$B$38)*E793+SQRT(1-Inputs!$B$38)*_xlfn.NORM.S.INV(RAND())</f>
        <v>0.18896821476421788</v>
      </c>
      <c r="AM793" s="23">
        <f ca="1">SQRT(Inputs!$B$38)*F793+SQRT(1-Inputs!$B$38)*_xlfn.NORM.S.INV(RAND())</f>
        <v>0.40172263948632247</v>
      </c>
      <c r="AN793" s="23">
        <f ca="1">SQRT(Inputs!$B$38)*G793+SQRT(1-Inputs!$B$38)*_xlfn.NORM.S.INV(RAND())</f>
        <v>0.59029062279985378</v>
      </c>
      <c r="AO793" s="23">
        <f ca="1">SQRT(Inputs!$B$38)*H793+SQRT(1-Inputs!$B$38)*_xlfn.NORM.S.INV(RAND())</f>
        <v>-1.7190315644778629</v>
      </c>
      <c r="AP793" s="23">
        <f ca="1">SQRT(Inputs!$B$38)*I793+SQRT(1-Inputs!$B$38)*_xlfn.NORM.S.INV(RAND())</f>
        <v>0.37878099053028008</v>
      </c>
      <c r="AQ793" s="23">
        <f ca="1">SQRT(Inputs!$B$38)*J793+SQRT(1-Inputs!$B$38)*_xlfn.NORM.S.INV(RAND())</f>
        <v>-1.4306211085532481</v>
      </c>
      <c r="AR793" s="23">
        <f ca="1">SQRT(Inputs!$B$38)*K793+SQRT(1-Inputs!$B$38)*_xlfn.NORM.S.INV(RAND())</f>
        <v>-1.5685570944312974</v>
      </c>
      <c r="AS793" s="23">
        <f ca="1">SQRT(Inputs!$B$38)*L793+SQRT(1-Inputs!$B$38)*_xlfn.NORM.S.INV(RAND())</f>
        <v>-0.49279021114215049</v>
      </c>
      <c r="AT793" s="23">
        <f ca="1">SQRT(Inputs!$B$38)*M793+SQRT(1-Inputs!$B$38)*_xlfn.NORM.S.INV(RAND())</f>
        <v>-1.3071332391188903</v>
      </c>
      <c r="AU793" s="15">
        <f ca="1">Inputs!$B$6*EXP($B$8-0.5*C$5^2+C$5*N793)</f>
        <v>4989.8343354730523</v>
      </c>
      <c r="AV793" s="15">
        <f t="shared" ca="1" si="437"/>
        <v>6623.0703464377866</v>
      </c>
      <c r="AW793" s="15">
        <f t="shared" ca="1" si="438"/>
        <v>7266.9300398133073</v>
      </c>
      <c r="AX793" s="15">
        <f t="shared" ca="1" si="439"/>
        <v>7985.7502065933095</v>
      </c>
      <c r="AY793" s="15">
        <f t="shared" ca="1" si="440"/>
        <v>12115.448151140903</v>
      </c>
      <c r="AZ793" s="15">
        <f t="shared" ca="1" si="441"/>
        <v>13145.532192058869</v>
      </c>
      <c r="BA793" s="15">
        <f t="shared" ca="1" si="442"/>
        <v>16698.228121714368</v>
      </c>
      <c r="BB793" s="15">
        <f t="shared" ca="1" si="443"/>
        <v>19883.041879918816</v>
      </c>
      <c r="BC793" s="15">
        <f t="shared" ca="1" si="444"/>
        <v>25298.778208153421</v>
      </c>
      <c r="BD793" s="15">
        <f t="shared" ca="1" si="445"/>
        <v>27902.395497238631</v>
      </c>
      <c r="BE793" s="15">
        <f t="shared" ca="1" si="446"/>
        <v>36973.521385301858</v>
      </c>
      <c r="BF793" s="15">
        <f ca="1">Inputs!$B$13*EXP($B$9-0.5*C$6^2+C$6*Y793)</f>
        <v>14643.040288370767</v>
      </c>
      <c r="BG793" s="15">
        <f t="shared" ca="1" si="447"/>
        <v>19642.036287973933</v>
      </c>
      <c r="BH793" s="15">
        <f t="shared" ca="1" si="448"/>
        <v>18953.227180109643</v>
      </c>
      <c r="BI793" s="15">
        <f t="shared" ca="1" si="449"/>
        <v>21120.643491886458</v>
      </c>
      <c r="BJ793" s="15">
        <f t="shared" ca="1" si="450"/>
        <v>28919.904228665509</v>
      </c>
      <c r="BK793" s="15">
        <f t="shared" ca="1" si="451"/>
        <v>33952.701845828466</v>
      </c>
      <c r="BL793" s="15">
        <f t="shared" ca="1" si="452"/>
        <v>53051.754025928029</v>
      </c>
      <c r="BM793" s="15">
        <f t="shared" ca="1" si="453"/>
        <v>69944.326342282075</v>
      </c>
      <c r="BN793" s="15">
        <f t="shared" ca="1" si="454"/>
        <v>80713.646452747198</v>
      </c>
      <c r="BO793" s="15">
        <f t="shared" ca="1" si="455"/>
        <v>102787.27571853527</v>
      </c>
      <c r="BP793" s="15">
        <f t="shared" ca="1" si="456"/>
        <v>132218.20252405893</v>
      </c>
      <c r="BQ793" s="15">
        <f ca="1">Inputs!$B$20*EXP($B$10-0.5*C$7^2+C$7*AJ793)</f>
        <v>5749.7335266120253</v>
      </c>
      <c r="BR793" s="15">
        <f t="shared" ca="1" si="457"/>
        <v>9176.8007251221843</v>
      </c>
      <c r="BS793" s="15">
        <f t="shared" ca="1" si="458"/>
        <v>13267.509541795493</v>
      </c>
      <c r="BT793" s="15">
        <f t="shared" ca="1" si="459"/>
        <v>20326.061964365952</v>
      </c>
      <c r="BU793" s="15">
        <f t="shared" ca="1" si="460"/>
        <v>32494.530618441677</v>
      </c>
      <c r="BV793" s="15">
        <f t="shared" ca="1" si="461"/>
        <v>30692.146081787188</v>
      </c>
      <c r="BW793" s="15">
        <f t="shared" ca="1" si="462"/>
        <v>46404.101644463844</v>
      </c>
      <c r="BX793" s="15">
        <f t="shared" ca="1" si="463"/>
        <v>48720.52716012123</v>
      </c>
      <c r="BY793" s="15">
        <f t="shared" ca="1" si="464"/>
        <v>50567.251801597929</v>
      </c>
      <c r="BZ793" s="15">
        <f t="shared" ca="1" si="465"/>
        <v>64807.75520919681</v>
      </c>
      <c r="CA793" s="15">
        <f t="shared" ca="1" si="466"/>
        <v>72165.921402534732</v>
      </c>
      <c r="CB793" s="15">
        <f ca="1">(AU793*DCF!C$10-DCF!C$5*MAX(AU793*DCF!C$10,0)-MAX(AU793-Inputs!$B$6,0)/Inputs!$B$10)*DCF!C$6</f>
        <v>1042.8775469262193</v>
      </c>
      <c r="CC793" s="15">
        <f ca="1">(AV793*DCF!D$10-DCF!D$5*MAX(AV793*DCF!D$10,0)-MAX(AV793-AU793,0)/Inputs!$B$10)*DCF!D$6</f>
        <v>1216.1066706646693</v>
      </c>
      <c r="CD793" s="15">
        <f ca="1">(AW793*DCF!E$10-DCF!E$5*MAX(AW793*DCF!E$10,0)-MAX(AW793-AV793,0)/Inputs!$B$10)*DCF!E$6</f>
        <v>1532.7946001445466</v>
      </c>
      <c r="CE793" s="15">
        <f ca="1">(AX793*DCF!F$10-DCF!F$5*MAX(AX793*DCF!F$10,0)-MAX(AX793-AW793,0)/Inputs!$B$10)*DCF!F$6</f>
        <v>1593.7078882782796</v>
      </c>
      <c r="CF793" s="15">
        <f ca="1">(AY793*DCF!G$10-DCF!G$5*MAX(AY793*DCF!G$10,0)-MAX(AY793-AX793,0)/Inputs!$B$10)*DCF!G$6</f>
        <v>1702.4657895448245</v>
      </c>
      <c r="CG793" s="15">
        <f ca="1">(AZ793*DCF!H$10-DCF!H$5*MAX(AZ793*DCF!H$10,0)-MAX(AZ793-AY793,0)/Inputs!$B$10)*DCF!H$6</f>
        <v>2369.304615977856</v>
      </c>
      <c r="CH793" s="15">
        <f ca="1">(BA793*DCF!I$10-DCF!I$5*MAX(BA793*DCF!I$10,0)-MAX(BA793-AZ793,0)/Inputs!$B$10)*DCF!I$6</f>
        <v>2467.3905169416635</v>
      </c>
      <c r="CI793" s="15">
        <f ca="1">(BB793*DCF!J$10-DCF!J$5*MAX(BB793*DCF!J$10,0)-MAX(BB793-BA793,0)/Inputs!$B$10)*DCF!J$6</f>
        <v>2929.3700781626012</v>
      </c>
      <c r="CJ793" s="15">
        <f ca="1">(BC793*DCF!K$10-DCF!K$5*MAX(BC793*DCF!K$10,0)-MAX(BC793-BB793,0)/Inputs!$B$10)*DCF!K$6</f>
        <v>3314.576347498903</v>
      </c>
      <c r="CK793" s="15">
        <f ca="1">(BD793*DCF!L$10-DCF!L$5*MAX(BD793*DCF!L$10,0)-MAX(BD793-BC793,0)/Inputs!$B$10)*DCF!L$6</f>
        <v>3871.5219603079545</v>
      </c>
      <c r="CL793" s="15">
        <f ca="1">(BE793*DCF!M$10-DCF!M$5*MAX(BE793*DCF!M$10,0)-MAX(BE793-BD793,0)/Inputs!$B$10)*DCF!M$6</f>
        <v>4133.799173245563</v>
      </c>
      <c r="CM793" s="15">
        <f ca="1">(BF793*DCF!C$28-DCF!C$5*MAX(BF793*DCF!C$28,0)-MAX(BF793-Inputs!$B$13,0)/Inputs!$B$17)*DCF!C$6</f>
        <v>3716.9875121058581</v>
      </c>
      <c r="CN793" s="15">
        <f ca="1">(BG793*DCF!D$28-DCF!D$5*MAX(BG793*DCF!D$28,0)-MAX(BG793-BF793,0)/Inputs!$B$17)*DCF!D$6</f>
        <v>4718.517658210485</v>
      </c>
      <c r="CO793" s="15">
        <f ca="1">(BH793*DCF!E$28-DCF!E$5*MAX(BH793*DCF!E$28,0)-MAX(BH793-BG793,0)/Inputs!$B$17)*DCF!E$6</f>
        <v>5367.8914269748811</v>
      </c>
      <c r="CP793" s="15">
        <f ca="1">(BI793*DCF!F$28-DCF!F$5*MAX(BI793*DCF!F$28,0)-MAX(BI793-BH793,0)/Inputs!$B$17)*DCF!F$6</f>
        <v>5339.0859738943682</v>
      </c>
      <c r="CQ793" s="15">
        <f ca="1">(BJ793*DCF!G$28-DCF!G$5*MAX(BJ793*DCF!G$28,0)-MAX(BJ793-BI793,0)/Inputs!$B$17)*DCF!G$6</f>
        <v>6191.7299581705429</v>
      </c>
      <c r="CR793" s="15">
        <f ca="1">(BK793*DCF!H$28-DCF!H$5*MAX(BK793*DCF!H$28,0)-MAX(BK793-BJ793,0)/Inputs!$B$17)*DCF!H$6</f>
        <v>7614.9222458686436</v>
      </c>
      <c r="CS793" s="15">
        <f ca="1">(BL793*DCF!I$28-DCF!I$5*MAX(BL793*DCF!I$28,0)-MAX(BL793-BK793,0)/Inputs!$B$17)*DCF!I$6</f>
        <v>9733.9815707319067</v>
      </c>
      <c r="CT793" s="15">
        <f ca="1">(BM793*DCF!J$28-DCF!J$5*MAX(BM793*DCF!J$28,0)-MAX(BM793-BL793,0)/Inputs!$B$17)*DCF!J$6</f>
        <v>13363.574205633387</v>
      </c>
      <c r="CU793" s="15">
        <f ca="1">(BN793*DCF!K$28-DCF!K$5*MAX(BN793*DCF!K$28,0)-MAX(BN793-BM793,0)/Inputs!$B$17)*DCF!K$6</f>
        <v>15726.270538124207</v>
      </c>
      <c r="CV793" s="15">
        <f ca="1">(BO793*DCF!L$28-DCF!L$5*MAX(BO793*DCF!L$28,0)-MAX(BO793-BN793,0)/Inputs!$B$17)*DCF!L$6</f>
        <v>18010.551038886937</v>
      </c>
      <c r="CW793" s="15">
        <f ca="1">(BP793*DCF!M$28-DCF!M$5*MAX(BP793*DCF!M$28,0)-MAX(BP793-BO793,0)/Inputs!$B$17)*DCF!M$6</f>
        <v>21800.572483937893</v>
      </c>
      <c r="CX793" s="15">
        <f ca="1">(BQ793*DCF!C$46-DCF!C$5*MAX(BQ793*DCF!C$46,0)-MAX(BQ793-Inputs!$B$20,0)/Inputs!$B$24)*DCF!C$6</f>
        <v>-2505.1271546965536</v>
      </c>
      <c r="CY793" s="15">
        <f ca="1">(BR793*DCF!D$46-DCF!D$5*MAX(BR793*DCF!D$46,0)-MAX(BR793-BQ793,0)/Inputs!$B$24)*DCF!D$6</f>
        <v>-3028.5670043827777</v>
      </c>
      <c r="CZ793" s="15">
        <f ca="1">(BS793*DCF!E$46-DCF!E$5*MAX(BS793*DCF!E$46,0)-MAX(BS793-BR793,0)/Inputs!$B$24)*DCF!E$6</f>
        <v>-3181.3509038846837</v>
      </c>
      <c r="DA793" s="15">
        <f ca="1">(BT793*DCF!F$46-DCF!F$5*MAX(BT793*DCF!F$46,0)-MAX(BT793-BS793,0)/Inputs!$B$24)*DCF!F$6</f>
        <v>-4050.514418333642</v>
      </c>
      <c r="DB793" s="15">
        <f ca="1">(BU793*DCF!G$46-DCF!G$5*MAX(BU793*DCF!G$46,0)-MAX(BU793-BT793,0)/Inputs!$B$24)*DCF!G$6</f>
        <v>-5186.2842442974243</v>
      </c>
      <c r="DC793" s="15">
        <f ca="1">(BV793*DCF!H$46-DCF!H$5*MAX(BV793*DCF!H$46,0)-MAX(BV793-BU793,0)/Inputs!$B$24)*DCF!H$6</f>
        <v>0</v>
      </c>
      <c r="DD793" s="15">
        <f ca="1">(BW793*DCF!I$46-DCF!I$5*MAX(BW793*DCF!I$46,0)-MAX(BW793-BV793,0)/Inputs!$B$24)*DCF!I$6</f>
        <v>-3438.573904077211</v>
      </c>
      <c r="DE793" s="15">
        <f ca="1">(BX793*DCF!J$46-DCF!J$5*MAX(BX793*DCF!J$46,0)-MAX(BX793-BW793,0)/Inputs!$B$24)*DCF!J$6</f>
        <v>1429.4131447036532</v>
      </c>
      <c r="DF793" s="15">
        <f ca="1">(BY793*DCF!K$46-DCF!K$5*MAX(BY793*DCF!K$46,0)-MAX(BY793-BX793,0)/Inputs!$B$24)*DCF!K$6</f>
        <v>2436.1716490185268</v>
      </c>
      <c r="DG793" s="15">
        <f ca="1">(BZ793*DCF!L$46-DCF!L$5*MAX(BZ793*DCF!L$46,0)-MAX(BZ793-BY793,0)/Inputs!$B$24)*DCF!L$6</f>
        <v>1257.1874432280308</v>
      </c>
      <c r="DH793" s="15">
        <f ca="1">(CA793*DCF!M$46-DCF!M$5*MAX(CA793*DCF!M$46,0)-MAX(CA793-BZ793,0)/Inputs!$B$24)*DCF!M$6</f>
        <v>4119.2546955367952</v>
      </c>
      <c r="DI793" s="15">
        <f ca="1">SUM(CB793:CL793)+BE793*DCF!M$10*(1+Inputs!$B$30)*(1-Inputs!$B$33)*(1-Inputs!$B$30/Inputs!$B$31)/(Inputs!$B$29-Inputs!$B$30)*DCF!M$6</f>
        <v>129071.71412719265</v>
      </c>
      <c r="DJ793" s="15">
        <f ca="1">SUM(CM793:CW793)+BP793*DCF!M$28*(1+Inputs!$B$30)*(1-Inputs!$B$33)*(1-Inputs!$B$30/Inputs!$B$31)/(Inputs!$B$29-Inputs!$B$30)*DCF!M$6</f>
        <v>602204.09265144705</v>
      </c>
      <c r="DK793" s="15">
        <f ca="1">SUM(CX793:DH793)+CA793*DCF!M$46*(1+Inputs!$B$30)*(1-Inputs!$B$33)*(1-Inputs!$B$30/Inputs!$B$31)/(Inputs!$B$29-Inputs!$B$30)*DCF!M$6</f>
        <v>99428.672391021057</v>
      </c>
      <c r="DM793" s="15">
        <f ca="1">DI793+DJ793+DK793+Inputs!$B$34+Inputs!$B$36-Inputs!$B$35</f>
        <v>907555.47916966071</v>
      </c>
    </row>
    <row r="794" spans="1:117" x14ac:dyDescent="0.75">
      <c r="A794" s="11">
        <v>781</v>
      </c>
      <c r="C794" s="23">
        <f t="shared" ref="C794:M803" ca="1" si="468">_xlfn.NORM.S.INV(RAND())</f>
        <v>1.4817471565000164</v>
      </c>
      <c r="D794" s="23">
        <f t="shared" ca="1" si="468"/>
        <v>-0.70194980082162661</v>
      </c>
      <c r="E794" s="23">
        <f t="shared" ca="1" si="468"/>
        <v>-1.3933909872406494</v>
      </c>
      <c r="F794" s="23">
        <f t="shared" ca="1" si="468"/>
        <v>-0.68472106119299958</v>
      </c>
      <c r="G794" s="23">
        <f t="shared" ca="1" si="468"/>
        <v>0.53612856520033325</v>
      </c>
      <c r="H794" s="23">
        <f t="shared" ca="1" si="468"/>
        <v>0.90324233113497343</v>
      </c>
      <c r="I794" s="23">
        <f t="shared" ca="1" si="468"/>
        <v>-1.0285198468994452</v>
      </c>
      <c r="J794" s="23">
        <f t="shared" ca="1" si="468"/>
        <v>-2.1865839265271703</v>
      </c>
      <c r="K794" s="23">
        <f t="shared" ca="1" si="468"/>
        <v>-0.38279823011459396</v>
      </c>
      <c r="L794" s="23">
        <f t="shared" ca="1" si="468"/>
        <v>-1.4210207492943674</v>
      </c>
      <c r="M794" s="23">
        <f t="shared" ca="1" si="468"/>
        <v>-0.112348402961</v>
      </c>
      <c r="N794" s="23">
        <f ca="1">SQRT(Inputs!$B$38)*C794+SQRT(1-Inputs!$B$38)*_xlfn.NORM.S.INV(RAND())</f>
        <v>0.55541192504645598</v>
      </c>
      <c r="O794" s="23">
        <f ca="1">SQRT(Inputs!$B$38)*D794+SQRT(1-Inputs!$B$38)*_xlfn.NORM.S.INV(RAND())</f>
        <v>-0.79505331662523127</v>
      </c>
      <c r="P794" s="23">
        <f ca="1">SQRT(Inputs!$B$38)*E794+SQRT(1-Inputs!$B$38)*_xlfn.NORM.S.INV(RAND())</f>
        <v>0.69171326120202592</v>
      </c>
      <c r="Q794" s="23">
        <f ca="1">SQRT(Inputs!$B$38)*F794+SQRT(1-Inputs!$B$38)*_xlfn.NORM.S.INV(RAND())</f>
        <v>-0.74529026341107341</v>
      </c>
      <c r="R794" s="23">
        <f ca="1">SQRT(Inputs!$B$38)*G794+SQRT(1-Inputs!$B$38)*_xlfn.NORM.S.INV(RAND())</f>
        <v>0.61715822659762676</v>
      </c>
      <c r="S794" s="23">
        <f ca="1">SQRT(Inputs!$B$38)*H794+SQRT(1-Inputs!$B$38)*_xlfn.NORM.S.INV(RAND())</f>
        <v>0.61675009638736389</v>
      </c>
      <c r="T794" s="23">
        <f ca="1">SQRT(Inputs!$B$38)*I794+SQRT(1-Inputs!$B$38)*_xlfn.NORM.S.INV(RAND())</f>
        <v>-0.98423867824289513</v>
      </c>
      <c r="U794" s="23">
        <f ca="1">SQRT(Inputs!$B$38)*J794+SQRT(1-Inputs!$B$38)*_xlfn.NORM.S.INV(RAND())</f>
        <v>-0.78455675465492769</v>
      </c>
      <c r="V794" s="23">
        <f ca="1">SQRT(Inputs!$B$38)*K794+SQRT(1-Inputs!$B$38)*_xlfn.NORM.S.INV(RAND())</f>
        <v>-0.46463235716185441</v>
      </c>
      <c r="W794" s="23">
        <f ca="1">SQRT(Inputs!$B$38)*L794+SQRT(1-Inputs!$B$38)*_xlfn.NORM.S.INV(RAND())</f>
        <v>-0.13699739304054537</v>
      </c>
      <c r="X794" s="23">
        <f ca="1">SQRT(Inputs!$B$38)*M794+SQRT(1-Inputs!$B$38)*_xlfn.NORM.S.INV(RAND())</f>
        <v>-0.52450513341131499</v>
      </c>
      <c r="Y794" s="23">
        <f ca="1">SQRT(Inputs!$B$38)*C794+SQRT(1-Inputs!$B$38)*_xlfn.NORM.S.INV(RAND())</f>
        <v>1.2758224405832919</v>
      </c>
      <c r="Z794" s="23">
        <f ca="1">SQRT(Inputs!$B$38)*D794+SQRT(1-Inputs!$B$38)*_xlfn.NORM.S.INV(RAND())</f>
        <v>-0.64046499670585466</v>
      </c>
      <c r="AA794" s="23">
        <f ca="1">SQRT(Inputs!$B$38)*E794+SQRT(1-Inputs!$B$38)*_xlfn.NORM.S.INV(RAND())</f>
        <v>-1.3958374656662784</v>
      </c>
      <c r="AB794" s="23">
        <f ca="1">SQRT(Inputs!$B$38)*F794+SQRT(1-Inputs!$B$38)*_xlfn.NORM.S.INV(RAND())</f>
        <v>1.2116755826654797</v>
      </c>
      <c r="AC794" s="23">
        <f ca="1">SQRT(Inputs!$B$38)*G794+SQRT(1-Inputs!$B$38)*_xlfn.NORM.S.INV(RAND())</f>
        <v>0.25953516140278099</v>
      </c>
      <c r="AD794" s="23">
        <f ca="1">SQRT(Inputs!$B$38)*H794+SQRT(1-Inputs!$B$38)*_xlfn.NORM.S.INV(RAND())</f>
        <v>-0.28638081053185499</v>
      </c>
      <c r="AE794" s="23">
        <f ca="1">SQRT(Inputs!$B$38)*I794+SQRT(1-Inputs!$B$38)*_xlfn.NORM.S.INV(RAND())</f>
        <v>-0.56382177346950102</v>
      </c>
      <c r="AF794" s="23">
        <f ca="1">SQRT(Inputs!$B$38)*J794+SQRT(1-Inputs!$B$38)*_xlfn.NORM.S.INV(RAND())</f>
        <v>0.47096998084577812</v>
      </c>
      <c r="AG794" s="23">
        <f ca="1">SQRT(Inputs!$B$38)*K794+SQRT(1-Inputs!$B$38)*_xlfn.NORM.S.INV(RAND())</f>
        <v>1.1404777380028817</v>
      </c>
      <c r="AH794" s="23">
        <f ca="1">SQRT(Inputs!$B$38)*L794+SQRT(1-Inputs!$B$38)*_xlfn.NORM.S.INV(RAND())</f>
        <v>3.9676960775915093E-3</v>
      </c>
      <c r="AI794" s="23">
        <f ca="1">SQRT(Inputs!$B$38)*M794+SQRT(1-Inputs!$B$38)*_xlfn.NORM.S.INV(RAND())</f>
        <v>0.29386024544065359</v>
      </c>
      <c r="AJ794" s="23">
        <f ca="1">SQRT(Inputs!$B$38)*C794+SQRT(1-Inputs!$B$38)*_xlfn.NORM.S.INV(RAND())</f>
        <v>0.7972404575263734</v>
      </c>
      <c r="AK794" s="23">
        <f ca="1">SQRT(Inputs!$B$38)*D794+SQRT(1-Inputs!$B$38)*_xlfn.NORM.S.INV(RAND())</f>
        <v>-0.61107566531013924</v>
      </c>
      <c r="AL794" s="23">
        <f ca="1">SQRT(Inputs!$B$38)*E794+SQRT(1-Inputs!$B$38)*_xlfn.NORM.S.INV(RAND())</f>
        <v>-1.8156920527081546</v>
      </c>
      <c r="AM794" s="23">
        <f ca="1">SQRT(Inputs!$B$38)*F794+SQRT(1-Inputs!$B$38)*_xlfn.NORM.S.INV(RAND())</f>
        <v>-1.5705176245159602</v>
      </c>
      <c r="AN794" s="23">
        <f ca="1">SQRT(Inputs!$B$38)*G794+SQRT(1-Inputs!$B$38)*_xlfn.NORM.S.INV(RAND())</f>
        <v>0.49141481654851682</v>
      </c>
      <c r="AO794" s="23">
        <f ca="1">SQRT(Inputs!$B$38)*H794+SQRT(1-Inputs!$B$38)*_xlfn.NORM.S.INV(RAND())</f>
        <v>0.25258068504140396</v>
      </c>
      <c r="AP794" s="23">
        <f ca="1">SQRT(Inputs!$B$38)*I794+SQRT(1-Inputs!$B$38)*_xlfn.NORM.S.INV(RAND())</f>
        <v>-0.60126927623119442</v>
      </c>
      <c r="AQ794" s="23">
        <f ca="1">SQRT(Inputs!$B$38)*J794+SQRT(1-Inputs!$B$38)*_xlfn.NORM.S.INV(RAND())</f>
        <v>-0.39035885167325912</v>
      </c>
      <c r="AR794" s="23">
        <f ca="1">SQRT(Inputs!$B$38)*K794+SQRT(1-Inputs!$B$38)*_xlfn.NORM.S.INV(RAND())</f>
        <v>-9.0108092458883793E-2</v>
      </c>
      <c r="AS794" s="23">
        <f ca="1">SQRT(Inputs!$B$38)*L794+SQRT(1-Inputs!$B$38)*_xlfn.NORM.S.INV(RAND())</f>
        <v>-0.74951098076278033</v>
      </c>
      <c r="AT794" s="23">
        <f ca="1">SQRT(Inputs!$B$38)*M794+SQRT(1-Inputs!$B$38)*_xlfn.NORM.S.INV(RAND())</f>
        <v>0.66220406537869381</v>
      </c>
      <c r="AU794" s="15">
        <f ca="1">Inputs!$B$6*EXP($B$8-0.5*C$5^2+C$5*N794)</f>
        <v>5429.0457050569566</v>
      </c>
      <c r="AV794" s="15">
        <f t="shared" ca="1" si="437"/>
        <v>5879.3603533080141</v>
      </c>
      <c r="AW794" s="15">
        <f t="shared" ca="1" si="438"/>
        <v>7869.8789806732248</v>
      </c>
      <c r="AX794" s="15">
        <f t="shared" ca="1" si="439"/>
        <v>8754.0757025772946</v>
      </c>
      <c r="AY794" s="15">
        <f t="shared" ca="1" si="440"/>
        <v>11497.94590087769</v>
      </c>
      <c r="AZ794" s="15">
        <f t="shared" ca="1" si="441"/>
        <v>15050.534557541479</v>
      </c>
      <c r="BA794" s="15">
        <f t="shared" ca="1" si="442"/>
        <v>16615.211798195327</v>
      </c>
      <c r="BB794" s="15">
        <f t="shared" ca="1" si="443"/>
        <v>18804.332303609805</v>
      </c>
      <c r="BC794" s="15">
        <f t="shared" ca="1" si="444"/>
        <v>22020.403437454133</v>
      </c>
      <c r="BD794" s="15">
        <f t="shared" ca="1" si="445"/>
        <v>26633.596085662382</v>
      </c>
      <c r="BE794" s="15">
        <f t="shared" ca="1" si="446"/>
        <v>31113.618321454112</v>
      </c>
      <c r="BF794" s="15">
        <f ca="1">Inputs!$B$13*EXP($B$9-0.5*C$6^2+C$6*Y794)</f>
        <v>17811.473073451376</v>
      </c>
      <c r="BG794" s="15">
        <f t="shared" ca="1" si="447"/>
        <v>19338.385064373</v>
      </c>
      <c r="BH794" s="15">
        <f t="shared" ca="1" si="448"/>
        <v>18744.87440889531</v>
      </c>
      <c r="BI794" s="15">
        <f t="shared" ca="1" si="449"/>
        <v>27651.165799380975</v>
      </c>
      <c r="BJ794" s="15">
        <f t="shared" ca="1" si="450"/>
        <v>35190.720593683298</v>
      </c>
      <c r="BK794" s="15">
        <f t="shared" ca="1" si="451"/>
        <v>41538.41950218087</v>
      </c>
      <c r="BL794" s="15">
        <f t="shared" ca="1" si="452"/>
        <v>47429.664200352505</v>
      </c>
      <c r="BM794" s="15">
        <f t="shared" ca="1" si="453"/>
        <v>61814.115689238461</v>
      </c>
      <c r="BN794" s="15">
        <f t="shared" ca="1" si="454"/>
        <v>87157.274535106189</v>
      </c>
      <c r="BO794" s="15">
        <f t="shared" ca="1" si="455"/>
        <v>107287.50799427129</v>
      </c>
      <c r="BP794" s="15">
        <f t="shared" ca="1" si="456"/>
        <v>136521.23363242208</v>
      </c>
      <c r="BQ794" s="15">
        <f ca="1">Inputs!$B$20*EXP($B$10-0.5*C$7^2+C$7*AJ794)</f>
        <v>5691.3119649627924</v>
      </c>
      <c r="BR794" s="15">
        <f t="shared" ca="1" si="457"/>
        <v>6360.1813880332547</v>
      </c>
      <c r="BS794" s="15">
        <f t="shared" ca="1" si="458"/>
        <v>5170.4108453978906</v>
      </c>
      <c r="BT794" s="15">
        <f t="shared" ca="1" si="459"/>
        <v>4721.6376189330958</v>
      </c>
      <c r="BU794" s="15">
        <f t="shared" ca="1" si="460"/>
        <v>7369.8592684866753</v>
      </c>
      <c r="BV794" s="15">
        <f t="shared" ca="1" si="461"/>
        <v>10854.01442977061</v>
      </c>
      <c r="BW794" s="15">
        <f t="shared" ca="1" si="462"/>
        <v>13336.293708276573</v>
      </c>
      <c r="BX794" s="15">
        <f t="shared" ca="1" si="463"/>
        <v>17248.883729110148</v>
      </c>
      <c r="BY794" s="15">
        <f t="shared" ca="1" si="464"/>
        <v>23755.521793695185</v>
      </c>
      <c r="BZ794" s="15">
        <f t="shared" ca="1" si="465"/>
        <v>29041.973517859013</v>
      </c>
      <c r="CA794" s="15">
        <f t="shared" ca="1" si="466"/>
        <v>45889.55799919703</v>
      </c>
      <c r="CB794" s="15">
        <f ca="1">(AU794*DCF!C$10-DCF!C$5*MAX(AU794*DCF!C$10,0)-MAX(AU794-Inputs!$B$6,0)/Inputs!$B$10)*DCF!C$6</f>
        <v>1039.7458915756902</v>
      </c>
      <c r="CC794" s="15">
        <f ca="1">(AV794*DCF!D$10-DCF!D$5*MAX(AV794*DCF!D$10,0)-MAX(AV794-AU794,0)/Inputs!$B$10)*DCF!D$6</f>
        <v>1323.2568133554539</v>
      </c>
      <c r="CD794" s="15">
        <f ca="1">(AW794*DCF!E$10-DCF!E$5*MAX(AW794*DCF!E$10,0)-MAX(AW794-AV794,0)/Inputs!$B$10)*DCF!E$6</f>
        <v>1368.6825531099644</v>
      </c>
      <c r="CE794" s="15">
        <f ca="1">(AX794*DCF!F$10-DCF!F$5*MAX(AX794*DCF!F$10,0)-MAX(AX794-AW794,0)/Inputs!$B$10)*DCF!F$6</f>
        <v>1727.0213586284774</v>
      </c>
      <c r="CF794" s="15">
        <f ca="1">(AY794*DCF!G$10-DCF!G$5*MAX(AY794*DCF!G$10,0)-MAX(AY794-AX794,0)/Inputs!$B$10)*DCF!G$6</f>
        <v>1841.6157613054991</v>
      </c>
      <c r="CG794" s="15">
        <f ca="1">(AZ794*DCF!H$10-DCF!H$5*MAX(AZ794*DCF!H$10,0)-MAX(AZ794-AY794,0)/Inputs!$B$10)*DCF!H$6</f>
        <v>2291.2462752596375</v>
      </c>
      <c r="CH794" s="15">
        <f ca="1">(BA794*DCF!I$10-DCF!I$5*MAX(BA794*DCF!I$10,0)-MAX(BA794-AZ794,0)/Inputs!$B$10)*DCF!I$6</f>
        <v>2778.331181952266</v>
      </c>
      <c r="CI794" s="15">
        <f ca="1">(BB794*DCF!J$10-DCF!J$5*MAX(BB794*DCF!J$10,0)-MAX(BB794-BA794,0)/Inputs!$B$10)*DCF!J$6</f>
        <v>2895.14191666442</v>
      </c>
      <c r="CJ794" s="15">
        <f ca="1">(BC794*DCF!K$10-DCF!K$5*MAX(BC794*DCF!K$10,0)-MAX(BC794-BB794,0)/Inputs!$B$10)*DCF!K$6</f>
        <v>3094.7303025766473</v>
      </c>
      <c r="CK794" s="15">
        <f ca="1">(BD794*DCF!L$10-DCF!L$5*MAX(BD794*DCF!L$10,0)-MAX(BD794-BC794,0)/Inputs!$B$10)*DCF!L$6</f>
        <v>3420.2922497968971</v>
      </c>
      <c r="CL794" s="15">
        <f ca="1">(BE794*DCF!M$10-DCF!M$5*MAX(BE794*DCF!M$10,0)-MAX(BE794-BD794,0)/Inputs!$B$10)*DCF!M$6</f>
        <v>3855.3474454576553</v>
      </c>
      <c r="CM794" s="15">
        <f ca="1">(BF794*DCF!C$28-DCF!C$5*MAX(BF794*DCF!C$28,0)-MAX(BF794-Inputs!$B$13,0)/Inputs!$B$17)*DCF!C$6</f>
        <v>3952.2327458959367</v>
      </c>
      <c r="CN794" s="15">
        <f ca="1">(BG794*DCF!D$28-DCF!D$5*MAX(BG794*DCF!D$28,0)-MAX(BG794-BF794,0)/Inputs!$B$17)*DCF!D$6</f>
        <v>5369.8400823009815</v>
      </c>
      <c r="CO794" s="15">
        <f ca="1">(BH794*DCF!E$28-DCF!E$5*MAX(BH794*DCF!E$28,0)-MAX(BH794-BG794,0)/Inputs!$B$17)*DCF!E$6</f>
        <v>5308.8822121451449</v>
      </c>
      <c r="CP794" s="15">
        <f ca="1">(BI794*DCF!F$28-DCF!F$5*MAX(BI794*DCF!F$28,0)-MAX(BI794-BH794,0)/Inputs!$B$17)*DCF!F$6</f>
        <v>5885.0320366642009</v>
      </c>
      <c r="CQ794" s="15">
        <f ca="1">(BJ794*DCF!G$28-DCF!G$5*MAX(BJ794*DCF!G$28,0)-MAX(BJ794-BI794,0)/Inputs!$B$17)*DCF!G$6</f>
        <v>7862.4208145642124</v>
      </c>
      <c r="CR794" s="15">
        <f ca="1">(BK794*DCF!H$28-DCF!H$5*MAX(BK794*DCF!H$28,0)-MAX(BK794-BJ794,0)/Inputs!$B$17)*DCF!H$6</f>
        <v>9286.655153571417</v>
      </c>
      <c r="CS794" s="15">
        <f ca="1">(BL794*DCF!I$28-DCF!I$5*MAX(BL794*DCF!I$28,0)-MAX(BL794-BK794,0)/Inputs!$B$17)*DCF!I$6</f>
        <v>10307.655361830597</v>
      </c>
      <c r="CT794" s="15">
        <f ca="1">(BM794*DCF!J$28-DCF!J$5*MAX(BM794*DCF!J$28,0)-MAX(BM794-BL794,0)/Inputs!$B$17)*DCF!J$6</f>
        <v>11882.418622286865</v>
      </c>
      <c r="CU794" s="15">
        <f ca="1">(BN794*DCF!K$28-DCF!K$5*MAX(BN794*DCF!K$28,0)-MAX(BN794-BM794,0)/Inputs!$B$17)*DCF!K$6</f>
        <v>15301.955626460767</v>
      </c>
      <c r="CV794" s="15">
        <f ca="1">(BO794*DCF!L$28-DCF!L$5*MAX(BO794*DCF!L$28,0)-MAX(BO794-BN794,0)/Inputs!$B$17)*DCF!L$6</f>
        <v>19128.340313306297</v>
      </c>
      <c r="CW794" s="15">
        <f ca="1">(BP794*DCF!M$28-DCF!M$5*MAX(BP794*DCF!M$28,0)-MAX(BP794-BO794,0)/Inputs!$B$17)*DCF!M$6</f>
        <v>22630.803340468079</v>
      </c>
      <c r="CX794" s="15">
        <f ca="1">(BQ794*DCF!C$46-DCF!C$5*MAX(BQ794*DCF!C$46,0)-MAX(BQ794-Inputs!$B$20,0)/Inputs!$B$24)*DCF!C$6</f>
        <v>-2464.6503221451221</v>
      </c>
      <c r="CY794" s="15">
        <f ca="1">(BR794*DCF!D$46-DCF!D$5*MAX(BR794*DCF!D$46,0)-MAX(BR794-BQ794,0)/Inputs!$B$24)*DCF!D$6</f>
        <v>-1370.9356722938473</v>
      </c>
      <c r="CZ794" s="15">
        <f ca="1">(BS794*DCF!E$46-DCF!E$5*MAX(BS794*DCF!E$46,0)-MAX(BS794-BR794,0)/Inputs!$B$24)*DCF!E$6</f>
        <v>-611.41008482899178</v>
      </c>
      <c r="DA794" s="15">
        <f ca="1">(BT794*DCF!F$46-DCF!F$5*MAX(BT794*DCF!F$46,0)-MAX(BT794-BS794,0)/Inputs!$B$24)*DCF!F$6</f>
        <v>-343.8595038809666</v>
      </c>
      <c r="DB794" s="15">
        <f ca="1">(BU794*DCF!G$46-DCF!G$5*MAX(BU794*DCF!G$46,0)-MAX(BU794-BT794,0)/Inputs!$B$24)*DCF!G$6</f>
        <v>-1138.7169451666753</v>
      </c>
      <c r="DC794" s="15">
        <f ca="1">(BV794*DCF!H$46-DCF!H$5*MAX(BV794*DCF!H$46,0)-MAX(BV794-BU794,0)/Inputs!$B$24)*DCF!H$6</f>
        <v>-1082.6798685961244</v>
      </c>
      <c r="DD794" s="15">
        <f ca="1">(BW794*DCF!I$46-DCF!I$5*MAX(BW794*DCF!I$46,0)-MAX(BW794-BV794,0)/Inputs!$B$24)*DCF!I$6</f>
        <v>-404.55948056588954</v>
      </c>
      <c r="DE794" s="15">
        <f ca="1">(BX794*DCF!J$46-DCF!J$5*MAX(BX794*DCF!J$46,0)-MAX(BX794-BW794,0)/Inputs!$B$24)*DCF!J$6</f>
        <v>-314.01199130259369</v>
      </c>
      <c r="DF794" s="15">
        <f ca="1">(BY794*DCF!K$46-DCF!K$5*MAX(BY794*DCF!K$46,0)-MAX(BY794-BX794,0)/Inputs!$B$24)*DCF!K$6</f>
        <v>-236.95839541604391</v>
      </c>
      <c r="DG794" s="15">
        <f ca="1">(BZ794*DCF!L$46-DCF!L$5*MAX(BZ794*DCF!L$46,0)-MAX(BZ794-BY794,0)/Inputs!$B$24)*DCF!L$6</f>
        <v>811.19586736154702</v>
      </c>
      <c r="DH794" s="15">
        <f ca="1">(CA794*DCF!M$46-DCF!M$5*MAX(CA794*DCF!M$46,0)-MAX(CA794-BZ794,0)/Inputs!$B$24)*DCF!M$6</f>
        <v>75.469239264477849</v>
      </c>
      <c r="DI794" s="15">
        <f ca="1">SUM(CB794:CL794)+BE794*DCF!M$10*(1+Inputs!$B$30)*(1-Inputs!$B$33)*(1-Inputs!$B$30/Inputs!$B$31)/(Inputs!$B$29-Inputs!$B$30)*DCF!M$6</f>
        <v>112225.02297329795</v>
      </c>
      <c r="DJ794" s="15">
        <f ca="1">SUM(CM794:CW794)+BP794*DCF!M$28*(1+Inputs!$B$30)*(1-Inputs!$B$33)*(1-Inputs!$B$30/Inputs!$B$31)/(Inputs!$B$29-Inputs!$B$30)*DCF!M$6</f>
        <v>623503.43431676296</v>
      </c>
      <c r="DK794" s="15">
        <f ca="1">SUM(CX794:DH794)+CA794*DCF!M$46*(1+Inputs!$B$30)*(1-Inputs!$B$33)*(1-Inputs!$B$30/Inputs!$B$31)/(Inputs!$B$29-Inputs!$B$30)*DCF!M$6</f>
        <v>63869.575474845464</v>
      </c>
      <c r="DM794" s="15">
        <f ca="1">DI794+DJ794+DK794+Inputs!$B$34+Inputs!$B$36-Inputs!$B$35</f>
        <v>876449.03276490641</v>
      </c>
    </row>
    <row r="795" spans="1:117" x14ac:dyDescent="0.75">
      <c r="A795" s="11">
        <v>782</v>
      </c>
      <c r="C795" s="23">
        <f t="shared" ca="1" si="468"/>
        <v>1.8458999587326048</v>
      </c>
      <c r="D795" s="23">
        <f t="shared" ca="1" si="468"/>
        <v>-0.72921979657320402</v>
      </c>
      <c r="E795" s="23">
        <f t="shared" ca="1" si="468"/>
        <v>0.17507380962875282</v>
      </c>
      <c r="F795" s="23">
        <f t="shared" ca="1" si="468"/>
        <v>-0.45641397484545654</v>
      </c>
      <c r="G795" s="23">
        <f t="shared" ca="1" si="468"/>
        <v>-0.78080115083114987</v>
      </c>
      <c r="H795" s="23">
        <f t="shared" ca="1" si="468"/>
        <v>-0.21980873819374497</v>
      </c>
      <c r="I795" s="23">
        <f t="shared" ca="1" si="468"/>
        <v>-1.1654401623096469</v>
      </c>
      <c r="J795" s="23">
        <f t="shared" ca="1" si="468"/>
        <v>-2.2722378069864622</v>
      </c>
      <c r="K795" s="23">
        <f t="shared" ca="1" si="468"/>
        <v>-1.561680421492736</v>
      </c>
      <c r="L795" s="23">
        <f t="shared" ca="1" si="468"/>
        <v>0.68995670723849545</v>
      </c>
      <c r="M795" s="23">
        <f t="shared" ca="1" si="468"/>
        <v>-0.67246365656298335</v>
      </c>
      <c r="N795" s="23">
        <f ca="1">SQRT(Inputs!$B$38)*C795+SQRT(1-Inputs!$B$38)*_xlfn.NORM.S.INV(RAND())</f>
        <v>2.5111594291430421</v>
      </c>
      <c r="O795" s="23">
        <f ca="1">SQRT(Inputs!$B$38)*D795+SQRT(1-Inputs!$B$38)*_xlfn.NORM.S.INV(RAND())</f>
        <v>1.4965730443182739</v>
      </c>
      <c r="P795" s="23">
        <f ca="1">SQRT(Inputs!$B$38)*E795+SQRT(1-Inputs!$B$38)*_xlfn.NORM.S.INV(RAND())</f>
        <v>-0.10421469045314788</v>
      </c>
      <c r="Q795" s="23">
        <f ca="1">SQRT(Inputs!$B$38)*F795+SQRT(1-Inputs!$B$38)*_xlfn.NORM.S.INV(RAND())</f>
        <v>-1.7488041966978556</v>
      </c>
      <c r="R795" s="23">
        <f ca="1">SQRT(Inputs!$B$38)*G795+SQRT(1-Inputs!$B$38)*_xlfn.NORM.S.INV(RAND())</f>
        <v>7.7357965273167684E-2</v>
      </c>
      <c r="S795" s="23">
        <f ca="1">SQRT(Inputs!$B$38)*H795+SQRT(1-Inputs!$B$38)*_xlfn.NORM.S.INV(RAND())</f>
        <v>-0.75821547141257972</v>
      </c>
      <c r="T795" s="23">
        <f ca="1">SQRT(Inputs!$B$38)*I795+SQRT(1-Inputs!$B$38)*_xlfn.NORM.S.INV(RAND())</f>
        <v>-0.3561084755012453</v>
      </c>
      <c r="U795" s="23">
        <f ca="1">SQRT(Inputs!$B$38)*J795+SQRT(1-Inputs!$B$38)*_xlfn.NORM.S.INV(RAND())</f>
        <v>-1.4301409750131449</v>
      </c>
      <c r="V795" s="23">
        <f ca="1">SQRT(Inputs!$B$38)*K795+SQRT(1-Inputs!$B$38)*_xlfn.NORM.S.INV(RAND())</f>
        <v>-1.219497930647174</v>
      </c>
      <c r="W795" s="23">
        <f ca="1">SQRT(Inputs!$B$38)*L795+SQRT(1-Inputs!$B$38)*_xlfn.NORM.S.INV(RAND())</f>
        <v>0.19915028912766211</v>
      </c>
      <c r="X795" s="23">
        <f ca="1">SQRT(Inputs!$B$38)*M795+SQRT(1-Inputs!$B$38)*_xlfn.NORM.S.INV(RAND())</f>
        <v>0.8235597807390973</v>
      </c>
      <c r="Y795" s="23">
        <f ca="1">SQRT(Inputs!$B$38)*C795+SQRT(1-Inputs!$B$38)*_xlfn.NORM.S.INV(RAND())</f>
        <v>2.2365995709937234</v>
      </c>
      <c r="Z795" s="23">
        <f ca="1">SQRT(Inputs!$B$38)*D795+SQRT(1-Inputs!$B$38)*_xlfn.NORM.S.INV(RAND())</f>
        <v>-0.55640904808759406</v>
      </c>
      <c r="AA795" s="23">
        <f ca="1">SQRT(Inputs!$B$38)*E795+SQRT(1-Inputs!$B$38)*_xlfn.NORM.S.INV(RAND())</f>
        <v>1.2925302584241574</v>
      </c>
      <c r="AB795" s="23">
        <f ca="1">SQRT(Inputs!$B$38)*F795+SQRT(1-Inputs!$B$38)*_xlfn.NORM.S.INV(RAND())</f>
        <v>-1.5048822151431906</v>
      </c>
      <c r="AC795" s="23">
        <f ca="1">SQRT(Inputs!$B$38)*G795+SQRT(1-Inputs!$B$38)*_xlfn.NORM.S.INV(RAND())</f>
        <v>-0.723710198708446</v>
      </c>
      <c r="AD795" s="23">
        <f ca="1">SQRT(Inputs!$B$38)*H795+SQRT(1-Inputs!$B$38)*_xlfn.NORM.S.INV(RAND())</f>
        <v>1.2212729842731656</v>
      </c>
      <c r="AE795" s="23">
        <f ca="1">SQRT(Inputs!$B$38)*I795+SQRT(1-Inputs!$B$38)*_xlfn.NORM.S.INV(RAND())</f>
        <v>-1.1644140739397089</v>
      </c>
      <c r="AF795" s="23">
        <f ca="1">SQRT(Inputs!$B$38)*J795+SQRT(1-Inputs!$B$38)*_xlfn.NORM.S.INV(RAND())</f>
        <v>-9.0717369515678881E-2</v>
      </c>
      <c r="AG795" s="23">
        <f ca="1">SQRT(Inputs!$B$38)*K795+SQRT(1-Inputs!$B$38)*_xlfn.NORM.S.INV(RAND())</f>
        <v>-0.93694316567811542</v>
      </c>
      <c r="AH795" s="23">
        <f ca="1">SQRT(Inputs!$B$38)*L795+SQRT(1-Inputs!$B$38)*_xlfn.NORM.S.INV(RAND())</f>
        <v>0.72079201213722777</v>
      </c>
      <c r="AI795" s="23">
        <f ca="1">SQRT(Inputs!$B$38)*M795+SQRT(1-Inputs!$B$38)*_xlfn.NORM.S.INV(RAND())</f>
        <v>-1.3586126846769842</v>
      </c>
      <c r="AJ795" s="23">
        <f ca="1">SQRT(Inputs!$B$38)*C795+SQRT(1-Inputs!$B$38)*_xlfn.NORM.S.INV(RAND())</f>
        <v>2.8309291652383184</v>
      </c>
      <c r="AK795" s="23">
        <f ca="1">SQRT(Inputs!$B$38)*D795+SQRT(1-Inputs!$B$38)*_xlfn.NORM.S.INV(RAND())</f>
        <v>-0.10089675445903457</v>
      </c>
      <c r="AL795" s="23">
        <f ca="1">SQRT(Inputs!$B$38)*E795+SQRT(1-Inputs!$B$38)*_xlfn.NORM.S.INV(RAND())</f>
        <v>8.2538974910599888E-2</v>
      </c>
      <c r="AM795" s="23">
        <f ca="1">SQRT(Inputs!$B$38)*F795+SQRT(1-Inputs!$B$38)*_xlfn.NORM.S.INV(RAND())</f>
        <v>-0.56797776088649687</v>
      </c>
      <c r="AN795" s="23">
        <f ca="1">SQRT(Inputs!$B$38)*G795+SQRT(1-Inputs!$B$38)*_xlfn.NORM.S.INV(RAND())</f>
        <v>-0.10750680641425653</v>
      </c>
      <c r="AO795" s="23">
        <f ca="1">SQRT(Inputs!$B$38)*H795+SQRT(1-Inputs!$B$38)*_xlfn.NORM.S.INV(RAND())</f>
        <v>-0.30365993110148848</v>
      </c>
      <c r="AP795" s="23">
        <f ca="1">SQRT(Inputs!$B$38)*I795+SQRT(1-Inputs!$B$38)*_xlfn.NORM.S.INV(RAND())</f>
        <v>-0.84559376722953927</v>
      </c>
      <c r="AQ795" s="23">
        <f ca="1">SQRT(Inputs!$B$38)*J795+SQRT(1-Inputs!$B$38)*_xlfn.NORM.S.INV(RAND())</f>
        <v>-1.0759165470735599</v>
      </c>
      <c r="AR795" s="23">
        <f ca="1">SQRT(Inputs!$B$38)*K795+SQRT(1-Inputs!$B$38)*_xlfn.NORM.S.INV(RAND())</f>
        <v>-1.6876456276617371</v>
      </c>
      <c r="AS795" s="23">
        <f ca="1">SQRT(Inputs!$B$38)*L795+SQRT(1-Inputs!$B$38)*_xlfn.NORM.S.INV(RAND())</f>
        <v>0.1405215847540289</v>
      </c>
      <c r="AT795" s="23">
        <f ca="1">SQRT(Inputs!$B$38)*M795+SQRT(1-Inputs!$B$38)*_xlfn.NORM.S.INV(RAND())</f>
        <v>-0.58569945416221825</v>
      </c>
      <c r="AU795" s="15">
        <f ca="1">Inputs!$B$6*EXP($B$8-0.5*C$5^2+C$5*N795)</f>
        <v>7450.9849863836162</v>
      </c>
      <c r="AV795" s="15">
        <f t="shared" ca="1" si="437"/>
        <v>11301.92712493981</v>
      </c>
      <c r="AW795" s="15">
        <f t="shared" ca="1" si="438"/>
        <v>13588.34279033362</v>
      </c>
      <c r="AX795" s="15">
        <f t="shared" ca="1" si="439"/>
        <v>13333.998832305937</v>
      </c>
      <c r="AY795" s="15">
        <f t="shared" ca="1" si="440"/>
        <v>16443.395865652528</v>
      </c>
      <c r="AZ795" s="15">
        <f t="shared" ca="1" si="441"/>
        <v>18499.776005898028</v>
      </c>
      <c r="BA795" s="15">
        <f t="shared" ca="1" si="442"/>
        <v>21810.76554704069</v>
      </c>
      <c r="BB795" s="15">
        <f t="shared" ca="1" si="443"/>
        <v>23138.35101345845</v>
      </c>
      <c r="BC795" s="15">
        <f t="shared" ca="1" si="444"/>
        <v>25191.497470162241</v>
      </c>
      <c r="BD795" s="15">
        <f t="shared" ca="1" si="445"/>
        <v>31442.220492554738</v>
      </c>
      <c r="BE795" s="15">
        <f t="shared" ca="1" si="446"/>
        <v>41529.580292323517</v>
      </c>
      <c r="BF795" s="15">
        <f ca="1">Inputs!$B$13*EXP($B$9-0.5*C$6^2+C$6*Y795)</f>
        <v>21548.681931628958</v>
      </c>
      <c r="BG795" s="15">
        <f t="shared" ca="1" si="447"/>
        <v>23753.520535918236</v>
      </c>
      <c r="BH795" s="15">
        <f t="shared" ca="1" si="448"/>
        <v>35961.351405388697</v>
      </c>
      <c r="BI795" s="15">
        <f t="shared" ca="1" si="449"/>
        <v>34920.050508632194</v>
      </c>
      <c r="BJ795" s="15">
        <f t="shared" ca="1" si="450"/>
        <v>38568.862867574142</v>
      </c>
      <c r="BK795" s="15">
        <f t="shared" ca="1" si="451"/>
        <v>55898.559036677645</v>
      </c>
      <c r="BL795" s="15">
        <f t="shared" ca="1" si="452"/>
        <v>59047.130885038474</v>
      </c>
      <c r="BM795" s="15">
        <f t="shared" ca="1" si="453"/>
        <v>71768.293207232564</v>
      </c>
      <c r="BN795" s="15">
        <f t="shared" ca="1" si="454"/>
        <v>78891.67727366506</v>
      </c>
      <c r="BO795" s="15">
        <f t="shared" ca="1" si="455"/>
        <v>105551.34802720684</v>
      </c>
      <c r="BP795" s="15">
        <f t="shared" ca="1" si="456"/>
        <v>111379.83369205278</v>
      </c>
      <c r="BQ795" s="15">
        <f ca="1">Inputs!$B$20*EXP($B$10-0.5*C$7^2+C$7*AJ795)</f>
        <v>11707.796335167321</v>
      </c>
      <c r="BR795" s="15">
        <f t="shared" ca="1" si="457"/>
        <v>15385.010625448303</v>
      </c>
      <c r="BS795" s="15">
        <f t="shared" ca="1" si="458"/>
        <v>21573.515498053748</v>
      </c>
      <c r="BT795" s="15">
        <f t="shared" ca="1" si="459"/>
        <v>25627.564159134163</v>
      </c>
      <c r="BU795" s="15">
        <f t="shared" ca="1" si="460"/>
        <v>34604.731940937461</v>
      </c>
      <c r="BV795" s="15">
        <f t="shared" ca="1" si="461"/>
        <v>44961.502442204233</v>
      </c>
      <c r="BW795" s="15">
        <f t="shared" ca="1" si="462"/>
        <v>52459.932781063013</v>
      </c>
      <c r="BX795" s="15">
        <f t="shared" ca="1" si="463"/>
        <v>59137.862575654151</v>
      </c>
      <c r="BY795" s="15">
        <f t="shared" ca="1" si="464"/>
        <v>59996.757380951734</v>
      </c>
      <c r="BZ795" s="15">
        <f t="shared" ca="1" si="465"/>
        <v>86386.874649563179</v>
      </c>
      <c r="CA795" s="15">
        <f t="shared" ca="1" si="466"/>
        <v>109352.62585056352</v>
      </c>
      <c r="CB795" s="15">
        <f ca="1">(AU795*DCF!C$10-DCF!C$5*MAX(AU795*DCF!C$10,0)-MAX(AU795-Inputs!$B$6,0)/Inputs!$B$10)*DCF!C$6</f>
        <v>1025.32910410771</v>
      </c>
      <c r="CC795" s="15">
        <f ca="1">(AV795*DCF!D$10-DCF!D$5*MAX(AV795*DCF!D$10,0)-MAX(AV795-AU795,0)/Inputs!$B$10)*DCF!D$6</f>
        <v>1815.8167144897495</v>
      </c>
      <c r="CD795" s="15">
        <f ca="1">(AW795*DCF!E$10-DCF!E$5*MAX(AW795*DCF!E$10,0)-MAX(AW795-AV795,0)/Inputs!$B$10)*DCF!E$6</f>
        <v>2622.3365499213646</v>
      </c>
      <c r="CE795" s="15">
        <f ca="1">(AX795*DCF!F$10-DCF!F$5*MAX(AX795*DCF!F$10,0)-MAX(AX795-AW795,0)/Inputs!$B$10)*DCF!F$6</f>
        <v>2910.7906949220537</v>
      </c>
      <c r="CF795" s="15">
        <f ca="1">(AY795*DCF!G$10-DCF!G$5*MAX(AY795*DCF!G$10,0)-MAX(AY795-AX795,0)/Inputs!$B$10)*DCF!G$6</f>
        <v>2790.3149482226927</v>
      </c>
      <c r="CG795" s="15">
        <f ca="1">(AZ795*DCF!H$10-DCF!H$5*MAX(AZ795*DCF!H$10,0)-MAX(AZ795-AY795,0)/Inputs!$B$10)*DCF!H$6</f>
        <v>3226.5976217111211</v>
      </c>
      <c r="CH795" s="15">
        <f ca="1">(BA795*DCF!I$10-DCF!I$5*MAX(BA795*DCF!I$10,0)-MAX(BA795-AZ795,0)/Inputs!$B$10)*DCF!I$6</f>
        <v>3440.9129149561459</v>
      </c>
      <c r="CI795" s="15">
        <f ca="1">(BB795*DCF!J$10-DCF!J$5*MAX(BB795*DCF!J$10,0)-MAX(BB795-BA795,0)/Inputs!$B$10)*DCF!J$6</f>
        <v>3769.4210218057028</v>
      </c>
      <c r="CJ795" s="15">
        <f ca="1">(BC795*DCF!K$10-DCF!K$5*MAX(BC795*DCF!K$10,0)-MAX(BC795-BB795,0)/Inputs!$B$10)*DCF!K$6</f>
        <v>3768.0172656136806</v>
      </c>
      <c r="CK795" s="15">
        <f ca="1">(BD795*DCF!L$10-DCF!L$5*MAX(BD795*DCF!L$10,0)-MAX(BD795-BC795,0)/Inputs!$B$10)*DCF!L$6</f>
        <v>3933.7650596903245</v>
      </c>
      <c r="CL795" s="15">
        <f ca="1">(BE795*DCF!M$10-DCF!M$5*MAX(BE795*DCF!M$10,0)-MAX(BE795-BD795,0)/Inputs!$B$10)*DCF!M$6</f>
        <v>4655.3180141860585</v>
      </c>
      <c r="CM795" s="15">
        <f ca="1">(BF795*DCF!C$28-DCF!C$5*MAX(BF795*DCF!C$28,0)-MAX(BF795-Inputs!$B$13,0)/Inputs!$B$17)*DCF!C$6</f>
        <v>4229.707646327498</v>
      </c>
      <c r="CN795" s="15">
        <f ca="1">(BG795*DCF!D$28-DCF!D$5*MAX(BG795*DCF!D$28,0)-MAX(BG795-BF795,0)/Inputs!$B$17)*DCF!D$6</f>
        <v>6525.566479207273</v>
      </c>
      <c r="CO795" s="15">
        <f ca="1">(BH795*DCF!E$28-DCF!E$5*MAX(BH795*DCF!E$28,0)-MAX(BH795-BG795,0)/Inputs!$B$17)*DCF!E$6</f>
        <v>7778.8996355374302</v>
      </c>
      <c r="CP795" s="15">
        <f ca="1">(BI795*DCF!F$28-DCF!F$5*MAX(BI795*DCF!F$28,0)-MAX(BI795-BH795,0)/Inputs!$B$17)*DCF!F$6</f>
        <v>9479.8738888454427</v>
      </c>
      <c r="CQ795" s="15">
        <f ca="1">(BJ795*DCF!G$28-DCF!G$5*MAX(BJ795*DCF!G$28,0)-MAX(BJ795-BI795,0)/Inputs!$B$17)*DCF!G$6</f>
        <v>9393.2898992022474</v>
      </c>
      <c r="CR795" s="15">
        <f ca="1">(BK795*DCF!H$28-DCF!H$5*MAX(BK795*DCF!H$28,0)-MAX(BK795-BJ795,0)/Inputs!$B$17)*DCF!H$6</f>
        <v>11131.781911508826</v>
      </c>
      <c r="CS795" s="15">
        <f ca="1">(BL795*DCF!I$28-DCF!I$5*MAX(BL795*DCF!I$28,0)-MAX(BL795-BK795,0)/Inputs!$B$17)*DCF!I$6</f>
        <v>13433.195572813285</v>
      </c>
      <c r="CT795" s="15">
        <f ca="1">(BM795*DCF!J$28-DCF!J$5*MAX(BM795*DCF!J$28,0)-MAX(BM795-BL795,0)/Inputs!$B$17)*DCF!J$6</f>
        <v>14323.565125353602</v>
      </c>
      <c r="CU795" s="15">
        <f ca="1">(BN795*DCF!K$28-DCF!K$5*MAX(BN795*DCF!K$28,0)-MAX(BN795-BM795,0)/Inputs!$B$17)*DCF!K$6</f>
        <v>15788.07979818358</v>
      </c>
      <c r="CV795" s="15">
        <f ca="1">(BO795*DCF!L$28-DCF!L$5*MAX(BO795*DCF!L$28,0)-MAX(BO795-BN795,0)/Inputs!$B$17)*DCF!L$6</f>
        <v>18043.12324049828</v>
      </c>
      <c r="CW795" s="15">
        <f ca="1">(BP795*DCF!M$28-DCF!M$5*MAX(BP795*DCF!M$28,0)-MAX(BP795-BO795,0)/Inputs!$B$17)*DCF!M$6</f>
        <v>20346.939639560711</v>
      </c>
      <c r="CX795" s="15">
        <f ca="1">(BQ795*DCF!C$46-DCF!C$5*MAX(BQ795*DCF!C$46,0)-MAX(BQ795-Inputs!$B$20,0)/Inputs!$B$24)*DCF!C$6</f>
        <v>-6633.1152437648871</v>
      </c>
      <c r="CY795" s="15">
        <f ca="1">(BR795*DCF!D$46-DCF!D$5*MAX(BR795*DCF!D$46,0)-MAX(BR795-BQ795,0)/Inputs!$B$24)*DCF!D$6</f>
        <v>-4194.8993446912855</v>
      </c>
      <c r="CZ795" s="15">
        <f ca="1">(BS795*DCF!E$46-DCF!E$5*MAX(BS795*DCF!E$46,0)-MAX(BS795-BR795,0)/Inputs!$B$24)*DCF!E$6</f>
        <v>-4990.4440238900806</v>
      </c>
      <c r="DA795" s="15">
        <f ca="1">(BT795*DCF!F$46-DCF!F$5*MAX(BT795*DCF!F$46,0)-MAX(BT795-BS795,0)/Inputs!$B$24)*DCF!F$6</f>
        <v>-3342.5685276426952</v>
      </c>
      <c r="DB795" s="15">
        <f ca="1">(BU795*DCF!G$46-DCF!G$5*MAX(BU795*DCF!G$46,0)-MAX(BU795-BT795,0)/Inputs!$B$24)*DCF!G$6</f>
        <v>-4183.7766865113608</v>
      </c>
      <c r="DC795" s="15">
        <f ca="1">(BV795*DCF!H$46-DCF!H$5*MAX(BV795*DCF!H$46,0)-MAX(BV795-BU795,0)/Inputs!$B$24)*DCF!H$6</f>
        <v>-3218.3029762829606</v>
      </c>
      <c r="DD795" s="15">
        <f ca="1">(BW795*DCF!I$46-DCF!I$5*MAX(BW795*DCF!I$46,0)-MAX(BW795-BV795,0)/Inputs!$B$24)*DCF!I$6</f>
        <v>-940.92678984155611</v>
      </c>
      <c r="DE795" s="15">
        <f ca="1">(BX795*DCF!J$46-DCF!J$5*MAX(BX795*DCF!J$46,0)-MAX(BX795-BW795,0)/Inputs!$B$24)*DCF!J$6</f>
        <v>709.79187165727433</v>
      </c>
      <c r="DF795" s="15">
        <f ca="1">(BY795*DCF!K$46-DCF!K$5*MAX(BY795*DCF!K$46,0)-MAX(BY795-BX795,0)/Inputs!$B$24)*DCF!K$6</f>
        <v>3216.8084352972637</v>
      </c>
      <c r="DG795" s="15">
        <f ca="1">(BZ795*DCF!L$46-DCF!L$5*MAX(BZ795*DCF!L$46,0)-MAX(BZ795-BY795,0)/Inputs!$B$24)*DCF!L$6</f>
        <v>-0.64581071853861516</v>
      </c>
      <c r="DH795" s="15">
        <f ca="1">(CA795*DCF!M$46-DCF!M$5*MAX(CA795*DCF!M$46,0)-MAX(CA795-BZ795,0)/Inputs!$B$24)*DCF!M$6</f>
        <v>3771.6839559168643</v>
      </c>
      <c r="DI795" s="15">
        <f ca="1">SUM(CB795:CL795)+BE795*DCF!M$10*(1+Inputs!$B$30)*(1-Inputs!$B$33)*(1-Inputs!$B$30/Inputs!$B$31)/(Inputs!$B$29-Inputs!$B$30)*DCF!M$6</f>
        <v>149535.99103500939</v>
      </c>
      <c r="DJ795" s="15">
        <f ca="1">SUM(CM795:CW795)+BP795*DCF!M$28*(1+Inputs!$B$30)*(1-Inputs!$B$33)*(1-Inputs!$B$30/Inputs!$B$31)/(Inputs!$B$29-Inputs!$B$30)*DCF!M$6</f>
        <v>543769.42285144795</v>
      </c>
      <c r="DK795" s="15">
        <f ca="1">SUM(CX795:DH795)+CA795*DCF!M$46*(1+Inputs!$B$30)*(1-Inputs!$B$33)*(1-Inputs!$B$30/Inputs!$B$31)/(Inputs!$B$29-Inputs!$B$30)*DCF!M$6</f>
        <v>149265.71807113595</v>
      </c>
      <c r="DM795" s="15">
        <f ca="1">DI795+DJ795+DK795+Inputs!$B$34+Inputs!$B$36-Inputs!$B$35</f>
        <v>919422.13195759326</v>
      </c>
    </row>
    <row r="796" spans="1:117" x14ac:dyDescent="0.75">
      <c r="A796" s="11">
        <v>783</v>
      </c>
      <c r="C796" s="23">
        <f t="shared" ca="1" si="468"/>
        <v>0.62478622963599251</v>
      </c>
      <c r="D796" s="23">
        <f t="shared" ca="1" si="468"/>
        <v>-0.87342051253560937</v>
      </c>
      <c r="E796" s="23">
        <f t="shared" ca="1" si="468"/>
        <v>-1.0122170175479968</v>
      </c>
      <c r="F796" s="23">
        <f t="shared" ca="1" si="468"/>
        <v>0.28391504074183427</v>
      </c>
      <c r="G796" s="23">
        <f t="shared" ca="1" si="468"/>
        <v>1.5969234171137054</v>
      </c>
      <c r="H796" s="23">
        <f t="shared" ca="1" si="468"/>
        <v>1.3561046719166392</v>
      </c>
      <c r="I796" s="23">
        <f t="shared" ca="1" si="468"/>
        <v>0.8478185094491163</v>
      </c>
      <c r="J796" s="23">
        <f t="shared" ca="1" si="468"/>
        <v>-1.5477587908191659</v>
      </c>
      <c r="K796" s="23">
        <f t="shared" ca="1" si="468"/>
        <v>0.4088588990348056</v>
      </c>
      <c r="L796" s="23">
        <f t="shared" ca="1" si="468"/>
        <v>-0.31134864916408961</v>
      </c>
      <c r="M796" s="23">
        <f t="shared" ca="1" si="468"/>
        <v>-0.93965294597278903</v>
      </c>
      <c r="N796" s="23">
        <f ca="1">SQRT(Inputs!$B$38)*C796+SQRT(1-Inputs!$B$38)*_xlfn.NORM.S.INV(RAND())</f>
        <v>0.78732379234453931</v>
      </c>
      <c r="O796" s="23">
        <f ca="1">SQRT(Inputs!$B$38)*D796+SQRT(1-Inputs!$B$38)*_xlfn.NORM.S.INV(RAND())</f>
        <v>-1.8471326973646529</v>
      </c>
      <c r="P796" s="23">
        <f ca="1">SQRT(Inputs!$B$38)*E796+SQRT(1-Inputs!$B$38)*_xlfn.NORM.S.INV(RAND())</f>
        <v>-2.3107938254840388</v>
      </c>
      <c r="Q796" s="23">
        <f ca="1">SQRT(Inputs!$B$38)*F796+SQRT(1-Inputs!$B$38)*_xlfn.NORM.S.INV(RAND())</f>
        <v>-0.74852373892298962</v>
      </c>
      <c r="R796" s="23">
        <f ca="1">SQRT(Inputs!$B$38)*G796+SQRT(1-Inputs!$B$38)*_xlfn.NORM.S.INV(RAND())</f>
        <v>1.3705879878038199</v>
      </c>
      <c r="S796" s="23">
        <f ca="1">SQRT(Inputs!$B$38)*H796+SQRT(1-Inputs!$B$38)*_xlfn.NORM.S.INV(RAND())</f>
        <v>0.8731301934633956</v>
      </c>
      <c r="T796" s="23">
        <f ca="1">SQRT(Inputs!$B$38)*I796+SQRT(1-Inputs!$B$38)*_xlfn.NORM.S.INV(RAND())</f>
        <v>0.84319800254542632</v>
      </c>
      <c r="U796" s="23">
        <f ca="1">SQRT(Inputs!$B$38)*J796+SQRT(1-Inputs!$B$38)*_xlfn.NORM.S.INV(RAND())</f>
        <v>-0.5035192699755936</v>
      </c>
      <c r="V796" s="23">
        <f ca="1">SQRT(Inputs!$B$38)*K796+SQRT(1-Inputs!$B$38)*_xlfn.NORM.S.INV(RAND())</f>
        <v>1.8194727632007968E-2</v>
      </c>
      <c r="W796" s="23">
        <f ca="1">SQRT(Inputs!$B$38)*L796+SQRT(1-Inputs!$B$38)*_xlfn.NORM.S.INV(RAND())</f>
        <v>0.45465538751082252</v>
      </c>
      <c r="X796" s="23">
        <f ca="1">SQRT(Inputs!$B$38)*M796+SQRT(1-Inputs!$B$38)*_xlfn.NORM.S.INV(RAND())</f>
        <v>-0.7364084684707296</v>
      </c>
      <c r="Y796" s="23">
        <f ca="1">SQRT(Inputs!$B$38)*C796+SQRT(1-Inputs!$B$38)*_xlfn.NORM.S.INV(RAND())</f>
        <v>1.3757484726652778</v>
      </c>
      <c r="Z796" s="23">
        <f ca="1">SQRT(Inputs!$B$38)*D796+SQRT(1-Inputs!$B$38)*_xlfn.NORM.S.INV(RAND())</f>
        <v>-0.21258653979868547</v>
      </c>
      <c r="AA796" s="23">
        <f ca="1">SQRT(Inputs!$B$38)*E796+SQRT(1-Inputs!$B$38)*_xlfn.NORM.S.INV(RAND())</f>
        <v>-0.37759030487104106</v>
      </c>
      <c r="AB796" s="23">
        <f ca="1">SQRT(Inputs!$B$38)*F796+SQRT(1-Inputs!$B$38)*_xlfn.NORM.S.INV(RAND())</f>
        <v>0.16051453296095797</v>
      </c>
      <c r="AC796" s="23">
        <f ca="1">SQRT(Inputs!$B$38)*G796+SQRT(1-Inputs!$B$38)*_xlfn.NORM.S.INV(RAND())</f>
        <v>1.7229246966255607</v>
      </c>
      <c r="AD796" s="23">
        <f ca="1">SQRT(Inputs!$B$38)*H796+SQRT(1-Inputs!$B$38)*_xlfn.NORM.S.INV(RAND())</f>
        <v>1.8491684454876842</v>
      </c>
      <c r="AE796" s="23">
        <f ca="1">SQRT(Inputs!$B$38)*I796+SQRT(1-Inputs!$B$38)*_xlfn.NORM.S.INV(RAND())</f>
        <v>1.1106665075855902</v>
      </c>
      <c r="AF796" s="23">
        <f ca="1">SQRT(Inputs!$B$38)*J796+SQRT(1-Inputs!$B$38)*_xlfn.NORM.S.INV(RAND())</f>
        <v>-1.4762090353893957</v>
      </c>
      <c r="AG796" s="23">
        <f ca="1">SQRT(Inputs!$B$38)*K796+SQRT(1-Inputs!$B$38)*_xlfn.NORM.S.INV(RAND())</f>
        <v>0.4827233031512228</v>
      </c>
      <c r="AH796" s="23">
        <f ca="1">SQRT(Inputs!$B$38)*L796+SQRT(1-Inputs!$B$38)*_xlfn.NORM.S.INV(RAND())</f>
        <v>-1.0878029500195669</v>
      </c>
      <c r="AI796" s="23">
        <f ca="1">SQRT(Inputs!$B$38)*M796+SQRT(1-Inputs!$B$38)*_xlfn.NORM.S.INV(RAND())</f>
        <v>-1.8626496212080788</v>
      </c>
      <c r="AJ796" s="23">
        <f ca="1">SQRT(Inputs!$B$38)*C796+SQRT(1-Inputs!$B$38)*_xlfn.NORM.S.INV(RAND())</f>
        <v>0.24967123829817278</v>
      </c>
      <c r="AK796" s="23">
        <f ca="1">SQRT(Inputs!$B$38)*D796+SQRT(1-Inputs!$B$38)*_xlfn.NORM.S.INV(RAND())</f>
        <v>-0.17715182329516327</v>
      </c>
      <c r="AL796" s="23">
        <f ca="1">SQRT(Inputs!$B$38)*E796+SQRT(1-Inputs!$B$38)*_xlfn.NORM.S.INV(RAND())</f>
        <v>-1.4291652209267767</v>
      </c>
      <c r="AM796" s="23">
        <f ca="1">SQRT(Inputs!$B$38)*F796+SQRT(1-Inputs!$B$38)*_xlfn.NORM.S.INV(RAND())</f>
        <v>-3.4043077261654564E-3</v>
      </c>
      <c r="AN796" s="23">
        <f ca="1">SQRT(Inputs!$B$38)*G796+SQRT(1-Inputs!$B$38)*_xlfn.NORM.S.INV(RAND())</f>
        <v>0.88251301948106886</v>
      </c>
      <c r="AO796" s="23">
        <f ca="1">SQRT(Inputs!$B$38)*H796+SQRT(1-Inputs!$B$38)*_xlfn.NORM.S.INV(RAND())</f>
        <v>-0.22900567538968408</v>
      </c>
      <c r="AP796" s="23">
        <f ca="1">SQRT(Inputs!$B$38)*I796+SQRT(1-Inputs!$B$38)*_xlfn.NORM.S.INV(RAND())</f>
        <v>-1.223653199062591E-3</v>
      </c>
      <c r="AQ796" s="23">
        <f ca="1">SQRT(Inputs!$B$38)*J796+SQRT(1-Inputs!$B$38)*_xlfn.NORM.S.INV(RAND())</f>
        <v>-2.4965419714785586</v>
      </c>
      <c r="AR796" s="23">
        <f ca="1">SQRT(Inputs!$B$38)*K796+SQRT(1-Inputs!$B$38)*_xlfn.NORM.S.INV(RAND())</f>
        <v>0.23622002608071072</v>
      </c>
      <c r="AS796" s="23">
        <f ca="1">SQRT(Inputs!$B$38)*L796+SQRT(1-Inputs!$B$38)*_xlfn.NORM.S.INV(RAND())</f>
        <v>-1.5952996231898011</v>
      </c>
      <c r="AT796" s="23">
        <f ca="1">SQRT(Inputs!$B$38)*M796+SQRT(1-Inputs!$B$38)*_xlfn.NORM.S.INV(RAND())</f>
        <v>-1.3610166323857498</v>
      </c>
      <c r="AU796" s="15">
        <f ca="1">Inputs!$B$6*EXP($B$8-0.5*C$5^2+C$5*N796)</f>
        <v>5636.7274668622422</v>
      </c>
      <c r="AV796" s="15">
        <f t="shared" ca="1" si="437"/>
        <v>5229.4123968698841</v>
      </c>
      <c r="AW796" s="15">
        <f t="shared" ca="1" si="438"/>
        <v>4668.8462347850627</v>
      </c>
      <c r="AX796" s="15">
        <f t="shared" ca="1" si="439"/>
        <v>5191.3029525109196</v>
      </c>
      <c r="AY796" s="15">
        <f t="shared" ca="1" si="440"/>
        <v>7445.6148227723752</v>
      </c>
      <c r="AZ796" s="15">
        <f t="shared" ca="1" si="441"/>
        <v>10025.20858870339</v>
      </c>
      <c r="BA796" s="15">
        <f t="shared" ca="1" si="442"/>
        <v>13400.163224514627</v>
      </c>
      <c r="BB796" s="15">
        <f t="shared" ca="1" si="443"/>
        <v>15598.777899090843</v>
      </c>
      <c r="BC796" s="15">
        <f t="shared" ca="1" si="444"/>
        <v>19138.116673461809</v>
      </c>
      <c r="BD796" s="15">
        <f t="shared" ca="1" si="445"/>
        <v>24464.554941583428</v>
      </c>
      <c r="BE796" s="15">
        <f t="shared" ca="1" si="446"/>
        <v>28033.417821252144</v>
      </c>
      <c r="BF796" s="15">
        <f ca="1">Inputs!$B$13*EXP($B$9-0.5*C$6^2+C$6*Y796)</f>
        <v>18167.838389362914</v>
      </c>
      <c r="BG796" s="15">
        <f t="shared" ca="1" si="447"/>
        <v>21308.537111457317</v>
      </c>
      <c r="BH796" s="15">
        <f t="shared" ca="1" si="448"/>
        <v>24454.640286639824</v>
      </c>
      <c r="BI796" s="15">
        <f t="shared" ca="1" si="449"/>
        <v>30684.982534898852</v>
      </c>
      <c r="BJ796" s="15">
        <f t="shared" ca="1" si="450"/>
        <v>48222.656846443781</v>
      </c>
      <c r="BK796" s="15">
        <f t="shared" ca="1" si="451"/>
        <v>76127.232019180927</v>
      </c>
      <c r="BL796" s="15">
        <f t="shared" ca="1" si="452"/>
        <v>107989.58757776018</v>
      </c>
      <c r="BM796" s="15">
        <f t="shared" ca="1" si="453"/>
        <v>110501.08695094497</v>
      </c>
      <c r="BN796" s="15">
        <f t="shared" ca="1" si="454"/>
        <v>143995.96483252235</v>
      </c>
      <c r="BO796" s="15">
        <f t="shared" ca="1" si="455"/>
        <v>156127.90629735039</v>
      </c>
      <c r="BP796" s="15">
        <f t="shared" ca="1" si="456"/>
        <v>155604.69160736218</v>
      </c>
      <c r="BQ796" s="15">
        <f ca="1">Inputs!$B$20*EXP($B$10-0.5*C$7^2+C$7*AJ796)</f>
        <v>4686.6942007429525</v>
      </c>
      <c r="BR796" s="15">
        <f t="shared" ca="1" si="457"/>
        <v>6011.3485824123618</v>
      </c>
      <c r="BS796" s="15">
        <f t="shared" ca="1" si="458"/>
        <v>5460.5853944630508</v>
      </c>
      <c r="BT796" s="15">
        <f t="shared" ca="1" si="459"/>
        <v>7522.2394097683182</v>
      </c>
      <c r="BU796" s="15">
        <f t="shared" ca="1" si="460"/>
        <v>12906.625488183556</v>
      </c>
      <c r="BV796" s="15">
        <f t="shared" ca="1" si="461"/>
        <v>17053.858231431215</v>
      </c>
      <c r="BW796" s="15">
        <f t="shared" ca="1" si="462"/>
        <v>23791.534684326612</v>
      </c>
      <c r="BX796" s="15">
        <f t="shared" ca="1" si="463"/>
        <v>20173.157124466896</v>
      </c>
      <c r="BY796" s="15">
        <f t="shared" ca="1" si="464"/>
        <v>29572.801541051314</v>
      </c>
      <c r="BZ796" s="15">
        <f t="shared" ca="1" si="465"/>
        <v>30947.66835844348</v>
      </c>
      <c r="CA796" s="15">
        <f t="shared" ca="1" si="466"/>
        <v>34133.018333851585</v>
      </c>
      <c r="CB796" s="15">
        <f ca="1">(AU796*DCF!C$10-DCF!C$5*MAX(AU796*DCF!C$10,0)-MAX(AU796-Inputs!$B$6,0)/Inputs!$B$10)*DCF!C$6</f>
        <v>1038.2650835966504</v>
      </c>
      <c r="CC796" s="15">
        <f ca="1">(AV796*DCF!D$10-DCF!D$5*MAX(AV796*DCF!D$10,0)-MAX(AV796-AU796,0)/Inputs!$B$10)*DCF!D$6</f>
        <v>1274.6338436309679</v>
      </c>
      <c r="CD796" s="15">
        <f ca="1">(AW796*DCF!E$10-DCF!E$5*MAX(AW796*DCF!E$10,0)-MAX(AW796-AV796,0)/Inputs!$B$10)*DCF!E$6</f>
        <v>1077.962273834959</v>
      </c>
      <c r="CE796" s="15">
        <f ca="1">(AX796*DCF!F$10-DCF!F$5*MAX(AX796*DCF!F$10,0)-MAX(AX796-AW796,0)/Inputs!$B$10)*DCF!F$6</f>
        <v>1024.5428715031157</v>
      </c>
      <c r="CF796" s="15">
        <f ca="1">(AY796*DCF!G$10-DCF!G$5*MAX(AY796*DCF!G$10,0)-MAX(AY796-AX796,0)/Inputs!$B$10)*DCF!G$6</f>
        <v>1100.7756508630641</v>
      </c>
      <c r="CG796" s="15">
        <f ca="1">(AZ796*DCF!H$10-DCF!H$5*MAX(AZ796*DCF!H$10,0)-MAX(AZ796-AY796,0)/Inputs!$B$10)*DCF!H$6</f>
        <v>1488.3483199236471</v>
      </c>
      <c r="CH796" s="15">
        <f ca="1">(BA796*DCF!I$10-DCF!I$5*MAX(BA796*DCF!I$10,0)-MAX(BA796-AZ796,0)/Inputs!$B$10)*DCF!I$6</f>
        <v>1894.1101736804237</v>
      </c>
      <c r="CI796" s="15">
        <f ca="1">(BB796*DCF!J$10-DCF!J$5*MAX(BB796*DCF!J$10,0)-MAX(BB796-BA796,0)/Inputs!$B$10)*DCF!J$6</f>
        <v>2343.6226580378975</v>
      </c>
      <c r="CJ796" s="15">
        <f ca="1">(BC796*DCF!K$10-DCF!K$5*MAX(BC796*DCF!K$10,0)-MAX(BC796-BB796,0)/Inputs!$B$10)*DCF!K$6</f>
        <v>2585.4758747291626</v>
      </c>
      <c r="CK796" s="15">
        <f ca="1">(BD796*DCF!L$10-DCF!L$5*MAX(BD796*DCF!L$10,0)-MAX(BD796-BC796,0)/Inputs!$B$10)*DCF!L$6</f>
        <v>3000.9253917456449</v>
      </c>
      <c r="CL796" s="15">
        <f ca="1">(BE796*DCF!M$10-DCF!M$5*MAX(BE796*DCF!M$10,0)-MAX(BE796-BD796,0)/Inputs!$B$10)*DCF!M$6</f>
        <v>3529.5390361645327</v>
      </c>
      <c r="CM796" s="15">
        <f ca="1">(BF796*DCF!C$28-DCF!C$5*MAX(BF796*DCF!C$28,0)-MAX(BF796-Inputs!$B$13,0)/Inputs!$B$17)*DCF!C$6</f>
        <v>3978.6916445827055</v>
      </c>
      <c r="CN796" s="15">
        <f ca="1">(BG796*DCF!D$28-DCF!D$5*MAX(BG796*DCF!D$28,0)-MAX(BG796-BF796,0)/Inputs!$B$17)*DCF!D$6</f>
        <v>5605.800598107875</v>
      </c>
      <c r="CO796" s="15">
        <f ca="1">(BH796*DCF!E$28-DCF!E$5*MAX(BH796*DCF!E$28,0)-MAX(BH796-BG796,0)/Inputs!$B$17)*DCF!E$6</f>
        <v>6305.9359489423377</v>
      </c>
      <c r="CP796" s="15">
        <f ca="1">(BI796*DCF!F$28-DCF!F$5*MAX(BI796*DCF!F$28,0)-MAX(BI796-BH796,0)/Inputs!$B$17)*DCF!F$6</f>
        <v>7195.8322049529461</v>
      </c>
      <c r="CQ796" s="15">
        <f ca="1">(BJ796*DCF!G$28-DCF!G$5*MAX(BJ796*DCF!G$28,0)-MAX(BJ796-BI796,0)/Inputs!$B$17)*DCF!G$6</f>
        <v>9562.0706149189646</v>
      </c>
      <c r="CR796" s="15">
        <f ca="1">(BK796*DCF!H$28-DCF!H$5*MAX(BK796*DCF!H$28,0)-MAX(BK796-BJ796,0)/Inputs!$B$17)*DCF!H$6</f>
        <v>14491.516489022217</v>
      </c>
      <c r="CS796" s="15">
        <f ca="1">(BL796*DCF!I$28-DCF!I$5*MAX(BL796*DCF!I$28,0)-MAX(BL796-BK796,0)/Inputs!$B$17)*DCF!I$6</f>
        <v>20820.854659715656</v>
      </c>
      <c r="CT796" s="15">
        <f ca="1">(BM796*DCF!J$28-DCF!J$5*MAX(BM796*DCF!J$28,0)-MAX(BM796-BL796,0)/Inputs!$B$17)*DCF!J$6</f>
        <v>24317.911494047912</v>
      </c>
      <c r="CU796" s="15">
        <f ca="1">(BN796*DCF!K$28-DCF!K$5*MAX(BN796*DCF!K$28,0)-MAX(BN796-BM796,0)/Inputs!$B$17)*DCF!K$6</f>
        <v>26306.85700138603</v>
      </c>
      <c r="CV796" s="15">
        <f ca="1">(BO796*DCF!L$28-DCF!L$5*MAX(BO796*DCF!L$28,0)-MAX(BO796-BN796,0)/Inputs!$B$17)*DCF!L$6</f>
        <v>29778.04500474954</v>
      </c>
      <c r="CW796" s="15">
        <f ca="1">(BP796*DCF!M$28-DCF!M$5*MAX(BP796*DCF!M$28,0)-MAX(BP796-BO796,0)/Inputs!$B$17)*DCF!M$6</f>
        <v>29277.11277882849</v>
      </c>
      <c r="CX796" s="15">
        <f ca="1">(BQ796*DCF!C$46-DCF!C$5*MAX(BQ796*DCF!C$46,0)-MAX(BQ796-Inputs!$B$20,0)/Inputs!$B$24)*DCF!C$6</f>
        <v>-1768.6103007456945</v>
      </c>
      <c r="CY796" s="15">
        <f ca="1">(BR796*DCF!D$46-DCF!D$5*MAX(BR796*DCF!D$46,0)-MAX(BR796-BQ796,0)/Inputs!$B$24)*DCF!D$6</f>
        <v>-1591.216045585332</v>
      </c>
      <c r="CZ796" s="15">
        <f ca="1">(BS796*DCF!E$46-DCF!E$5*MAX(BS796*DCF!E$46,0)-MAX(BS796-BR796,0)/Inputs!$B$24)*DCF!E$6</f>
        <v>-645.72373048774239</v>
      </c>
      <c r="DA796" s="15">
        <f ca="1">(BT796*DCF!F$46-DCF!F$5*MAX(BT796*DCF!F$46,0)-MAX(BT796-BS796,0)/Inputs!$B$24)*DCF!F$6</f>
        <v>-1298.5304338725507</v>
      </c>
      <c r="DB796" s="15">
        <f ca="1">(BU796*DCF!G$46-DCF!G$5*MAX(BU796*DCF!G$46,0)-MAX(BU796-BT796,0)/Inputs!$B$24)*DCF!G$6</f>
        <v>-2245.3544753437768</v>
      </c>
      <c r="DC796" s="15">
        <f ca="1">(BV796*DCF!H$46-DCF!H$5*MAX(BV796*DCF!H$46,0)-MAX(BV796-BU796,0)/Inputs!$B$24)*DCF!H$6</f>
        <v>-1288.7271644476014</v>
      </c>
      <c r="DD796" s="15">
        <f ca="1">(BW796*DCF!I$46-DCF!I$5*MAX(BW796*DCF!I$46,0)-MAX(BW796-BV796,0)/Inputs!$B$24)*DCF!I$6</f>
        <v>-1384.6515444755842</v>
      </c>
      <c r="DE796" s="15">
        <f ca="1">(BX796*DCF!J$46-DCF!J$5*MAX(BX796*DCF!J$46,0)-MAX(BX796-BW796,0)/Inputs!$B$24)*DCF!J$6</f>
        <v>846.20813953532161</v>
      </c>
      <c r="DF796" s="15">
        <f ca="1">(BY796*DCF!K$46-DCF!K$5*MAX(BY796*DCF!K$46,0)-MAX(BY796-BX796,0)/Inputs!$B$24)*DCF!K$6</f>
        <v>-613.36547111145478</v>
      </c>
      <c r="DG796" s="15">
        <f ca="1">(BZ796*DCF!L$46-DCF!L$5*MAX(BZ796*DCF!L$46,0)-MAX(BZ796-BY796,0)/Inputs!$B$24)*DCF!L$6</f>
        <v>1828.1324612235062</v>
      </c>
      <c r="DH796" s="15">
        <f ca="1">(CA796*DCF!M$46-DCF!M$5*MAX(CA796*DCF!M$46,0)-MAX(CA796-BZ796,0)/Inputs!$B$24)*DCF!M$6</f>
        <v>2009.9774901671972</v>
      </c>
      <c r="DI796" s="15">
        <f ca="1">SUM(CB796:CL796)+BE796*DCF!M$10*(1+Inputs!$B$30)*(1-Inputs!$B$33)*(1-Inputs!$B$30/Inputs!$B$31)/(Inputs!$B$29-Inputs!$B$30)*DCF!M$6</f>
        <v>98375.573677828419</v>
      </c>
      <c r="DJ796" s="15">
        <f ca="1">SUM(CM796:CW796)+BP796*DCF!M$28*(1+Inputs!$B$30)*(1-Inputs!$B$33)*(1-Inputs!$B$30/Inputs!$B$31)/(Inputs!$B$29-Inputs!$B$30)*DCF!M$6</f>
        <v>755040.51430901</v>
      </c>
      <c r="DK796" s="15">
        <f ca="1">SUM(CX796:DH796)+CA796*DCF!M$46*(1+Inputs!$B$30)*(1-Inputs!$B$33)*(1-Inputs!$B$30/Inputs!$B$31)/(Inputs!$B$29-Inputs!$B$30)*DCF!M$6</f>
        <v>46621.828583494731</v>
      </c>
      <c r="DM796" s="15">
        <f ca="1">DI796+DJ796+DK796+Inputs!$B$34+Inputs!$B$36-Inputs!$B$35</f>
        <v>976888.91657033318</v>
      </c>
    </row>
    <row r="797" spans="1:117" x14ac:dyDescent="0.75">
      <c r="A797" s="11">
        <v>784</v>
      </c>
      <c r="C797" s="23">
        <f t="shared" ca="1" si="468"/>
        <v>0.17980375970444198</v>
      </c>
      <c r="D797" s="23">
        <f t="shared" ca="1" si="468"/>
        <v>-1.7695641723681197</v>
      </c>
      <c r="E797" s="23">
        <f t="shared" ca="1" si="468"/>
        <v>0.63521657565855161</v>
      </c>
      <c r="F797" s="23">
        <f t="shared" ca="1" si="468"/>
        <v>0.48478510611055325</v>
      </c>
      <c r="G797" s="23">
        <f t="shared" ca="1" si="468"/>
        <v>2.3557035927905292</v>
      </c>
      <c r="H797" s="23">
        <f t="shared" ca="1" si="468"/>
        <v>-1.4670846431679749</v>
      </c>
      <c r="I797" s="23">
        <f t="shared" ca="1" si="468"/>
        <v>1.693438415624869</v>
      </c>
      <c r="J797" s="23">
        <f t="shared" ca="1" si="468"/>
        <v>0.35483819225984375</v>
      </c>
      <c r="K797" s="23">
        <f t="shared" ca="1" si="468"/>
        <v>0.6017920211036939</v>
      </c>
      <c r="L797" s="23">
        <f t="shared" ca="1" si="468"/>
        <v>1.0131667684142249</v>
      </c>
      <c r="M797" s="23">
        <f t="shared" ca="1" si="468"/>
        <v>1.1841922519794588</v>
      </c>
      <c r="N797" s="23">
        <f ca="1">SQRT(Inputs!$B$38)*C797+SQRT(1-Inputs!$B$38)*_xlfn.NORM.S.INV(RAND())</f>
        <v>0.60783455383538676</v>
      </c>
      <c r="O797" s="23">
        <f ca="1">SQRT(Inputs!$B$38)*D797+SQRT(1-Inputs!$B$38)*_xlfn.NORM.S.INV(RAND())</f>
        <v>-1.0935207364898303</v>
      </c>
      <c r="P797" s="23">
        <f ca="1">SQRT(Inputs!$B$38)*E797+SQRT(1-Inputs!$B$38)*_xlfn.NORM.S.INV(RAND())</f>
        <v>-0.9621734597192152</v>
      </c>
      <c r="Q797" s="23">
        <f ca="1">SQRT(Inputs!$B$38)*F797+SQRT(1-Inputs!$B$38)*_xlfn.NORM.S.INV(RAND())</f>
        <v>1.127496668719151</v>
      </c>
      <c r="R797" s="23">
        <f ca="1">SQRT(Inputs!$B$38)*G797+SQRT(1-Inputs!$B$38)*_xlfn.NORM.S.INV(RAND())</f>
        <v>0.30635972193087246</v>
      </c>
      <c r="S797" s="23">
        <f ca="1">SQRT(Inputs!$B$38)*H797+SQRT(1-Inputs!$B$38)*_xlfn.NORM.S.INV(RAND())</f>
        <v>-0.61496364494800493</v>
      </c>
      <c r="T797" s="23">
        <f ca="1">SQRT(Inputs!$B$38)*I797+SQRT(1-Inputs!$B$38)*_xlfn.NORM.S.INV(RAND())</f>
        <v>-0.83714887518640402</v>
      </c>
      <c r="U797" s="23">
        <f ca="1">SQRT(Inputs!$B$38)*J797+SQRT(1-Inputs!$B$38)*_xlfn.NORM.S.INV(RAND())</f>
        <v>1.2425195533249791</v>
      </c>
      <c r="V797" s="23">
        <f ca="1">SQRT(Inputs!$B$38)*K797+SQRT(1-Inputs!$B$38)*_xlfn.NORM.S.INV(RAND())</f>
        <v>-1.7397027781617207</v>
      </c>
      <c r="W797" s="23">
        <f ca="1">SQRT(Inputs!$B$38)*L797+SQRT(1-Inputs!$B$38)*_xlfn.NORM.S.INV(RAND())</f>
        <v>1.245346850179518</v>
      </c>
      <c r="X797" s="23">
        <f ca="1">SQRT(Inputs!$B$38)*M797+SQRT(1-Inputs!$B$38)*_xlfn.NORM.S.INV(RAND())</f>
        <v>1.708659793643073</v>
      </c>
      <c r="Y797" s="23">
        <f ca="1">SQRT(Inputs!$B$38)*C797+SQRT(1-Inputs!$B$38)*_xlfn.NORM.S.INV(RAND())</f>
        <v>1.1440405724666298</v>
      </c>
      <c r="Z797" s="23">
        <f ca="1">SQRT(Inputs!$B$38)*D797+SQRT(1-Inputs!$B$38)*_xlfn.NORM.S.INV(RAND())</f>
        <v>-0.45971479073192512</v>
      </c>
      <c r="AA797" s="23">
        <f ca="1">SQRT(Inputs!$B$38)*E797+SQRT(1-Inputs!$B$38)*_xlfn.NORM.S.INV(RAND())</f>
        <v>1.4667015431614452</v>
      </c>
      <c r="AB797" s="23">
        <f ca="1">SQRT(Inputs!$B$38)*F797+SQRT(1-Inputs!$B$38)*_xlfn.NORM.S.INV(RAND())</f>
        <v>0.8528876982708401</v>
      </c>
      <c r="AC797" s="23">
        <f ca="1">SQRT(Inputs!$B$38)*G797+SQRT(1-Inputs!$B$38)*_xlfn.NORM.S.INV(RAND())</f>
        <v>1.5675835504574427</v>
      </c>
      <c r="AD797" s="23">
        <f ca="1">SQRT(Inputs!$B$38)*H797+SQRT(1-Inputs!$B$38)*_xlfn.NORM.S.INV(RAND())</f>
        <v>-1.1446317002493476</v>
      </c>
      <c r="AE797" s="23">
        <f ca="1">SQRT(Inputs!$B$38)*I797+SQRT(1-Inputs!$B$38)*_xlfn.NORM.S.INV(RAND())</f>
        <v>2.6935793269535093</v>
      </c>
      <c r="AF797" s="23">
        <f ca="1">SQRT(Inputs!$B$38)*J797+SQRT(1-Inputs!$B$38)*_xlfn.NORM.S.INV(RAND())</f>
        <v>1.2823771890886135</v>
      </c>
      <c r="AG797" s="23">
        <f ca="1">SQRT(Inputs!$B$38)*K797+SQRT(1-Inputs!$B$38)*_xlfn.NORM.S.INV(RAND())</f>
        <v>-0.38013121810861344</v>
      </c>
      <c r="AH797" s="23">
        <f ca="1">SQRT(Inputs!$B$38)*L797+SQRT(1-Inputs!$B$38)*_xlfn.NORM.S.INV(RAND())</f>
        <v>1.0027692234669039E-2</v>
      </c>
      <c r="AI797" s="23">
        <f ca="1">SQRT(Inputs!$B$38)*M797+SQRT(1-Inputs!$B$38)*_xlfn.NORM.S.INV(RAND())</f>
        <v>1.0770758411224937</v>
      </c>
      <c r="AJ797" s="23">
        <f ca="1">SQRT(Inputs!$B$38)*C797+SQRT(1-Inputs!$B$38)*_xlfn.NORM.S.INV(RAND())</f>
        <v>-2.0747782600401832E-3</v>
      </c>
      <c r="AK797" s="23">
        <f ca="1">SQRT(Inputs!$B$38)*D797+SQRT(1-Inputs!$B$38)*_xlfn.NORM.S.INV(RAND())</f>
        <v>-1.3796820518149175</v>
      </c>
      <c r="AL797" s="23">
        <f ca="1">SQRT(Inputs!$B$38)*E797+SQRT(1-Inputs!$B$38)*_xlfn.NORM.S.INV(RAND())</f>
        <v>2.4277031889641987</v>
      </c>
      <c r="AM797" s="23">
        <f ca="1">SQRT(Inputs!$B$38)*F797+SQRT(1-Inputs!$B$38)*_xlfn.NORM.S.INV(RAND())</f>
        <v>0.25123910006792521</v>
      </c>
      <c r="AN797" s="23">
        <f ca="1">SQRT(Inputs!$B$38)*G797+SQRT(1-Inputs!$B$38)*_xlfn.NORM.S.INV(RAND())</f>
        <v>1.0825376276780865</v>
      </c>
      <c r="AO797" s="23">
        <f ca="1">SQRT(Inputs!$B$38)*H797+SQRT(1-Inputs!$B$38)*_xlfn.NORM.S.INV(RAND())</f>
        <v>0.107082568417454</v>
      </c>
      <c r="AP797" s="23">
        <f ca="1">SQRT(Inputs!$B$38)*I797+SQRT(1-Inputs!$B$38)*_xlfn.NORM.S.INV(RAND())</f>
        <v>-0.1331318228894447</v>
      </c>
      <c r="AQ797" s="23">
        <f ca="1">SQRT(Inputs!$B$38)*J797+SQRT(1-Inputs!$B$38)*_xlfn.NORM.S.INV(RAND())</f>
        <v>1.4430792411458182</v>
      </c>
      <c r="AR797" s="23">
        <f ca="1">SQRT(Inputs!$B$38)*K797+SQRT(1-Inputs!$B$38)*_xlfn.NORM.S.INV(RAND())</f>
        <v>1.1710314509225543</v>
      </c>
      <c r="AS797" s="23">
        <f ca="1">SQRT(Inputs!$B$38)*L797+SQRT(1-Inputs!$B$38)*_xlfn.NORM.S.INV(RAND())</f>
        <v>0.97600905659169535</v>
      </c>
      <c r="AT797" s="23">
        <f ca="1">SQRT(Inputs!$B$38)*M797+SQRT(1-Inputs!$B$38)*_xlfn.NORM.S.INV(RAND())</f>
        <v>-0.14571732071366994</v>
      </c>
      <c r="AU797" s="15">
        <f ca="1">Inputs!$B$6*EXP($B$8-0.5*C$5^2+C$5*N797)</f>
        <v>5475.3115911767982</v>
      </c>
      <c r="AV797" s="15">
        <f t="shared" ca="1" si="437"/>
        <v>5674.880589387144</v>
      </c>
      <c r="AW797" s="15">
        <f t="shared" ca="1" si="438"/>
        <v>6077.3337309679564</v>
      </c>
      <c r="AX797" s="15">
        <f t="shared" ca="1" si="439"/>
        <v>8542.173349392735</v>
      </c>
      <c r="AY797" s="15">
        <f t="shared" ca="1" si="440"/>
        <v>10819.682867964373</v>
      </c>
      <c r="AZ797" s="15">
        <f t="shared" ca="1" si="441"/>
        <v>12366.31774870835</v>
      </c>
      <c r="BA797" s="15">
        <f t="shared" ca="1" si="442"/>
        <v>13863.728651882311</v>
      </c>
      <c r="BB797" s="15">
        <f t="shared" ca="1" si="443"/>
        <v>19223.561446986525</v>
      </c>
      <c r="BC797" s="15">
        <f t="shared" ca="1" si="444"/>
        <v>19904.313100705247</v>
      </c>
      <c r="BD797" s="15">
        <f t="shared" ca="1" si="445"/>
        <v>27397.066851922435</v>
      </c>
      <c r="BE797" s="15">
        <f t="shared" ca="1" si="446"/>
        <v>39224.65515906387</v>
      </c>
      <c r="BF797" s="15">
        <f ca="1">Inputs!$B$13*EXP($B$9-0.5*C$6^2+C$6*Y797)</f>
        <v>17352.166230160859</v>
      </c>
      <c r="BG797" s="15">
        <f t="shared" ca="1" si="447"/>
        <v>19464.27652069887</v>
      </c>
      <c r="BH797" s="15">
        <f t="shared" ca="1" si="448"/>
        <v>30331.368622519247</v>
      </c>
      <c r="BI797" s="15">
        <f t="shared" ca="1" si="449"/>
        <v>42338.868517825074</v>
      </c>
      <c r="BJ797" s="15">
        <f t="shared" ca="1" si="450"/>
        <v>65063.870618248955</v>
      </c>
      <c r="BK797" s="15">
        <f t="shared" ca="1" si="451"/>
        <v>68330.801671695663</v>
      </c>
      <c r="BL797" s="15">
        <f t="shared" ca="1" si="452"/>
        <v>118999.78276156567</v>
      </c>
      <c r="BM797" s="15">
        <f t="shared" ca="1" si="453"/>
        <v>171537.98189005136</v>
      </c>
      <c r="BN797" s="15">
        <f t="shared" ca="1" si="454"/>
        <v>201575.4415676737</v>
      </c>
      <c r="BO797" s="15">
        <f t="shared" ca="1" si="455"/>
        <v>248307.05570812558</v>
      </c>
      <c r="BP797" s="15">
        <f t="shared" ca="1" si="456"/>
        <v>345284.78415998834</v>
      </c>
      <c r="BQ797" s="15">
        <f ca="1">Inputs!$B$20*EXP($B$10-0.5*C$7^2+C$7*AJ797)</f>
        <v>4286.3584176452187</v>
      </c>
      <c r="BR797" s="15">
        <f t="shared" ca="1" si="457"/>
        <v>3752.6400116718055</v>
      </c>
      <c r="BS797" s="15">
        <f t="shared" ca="1" si="458"/>
        <v>10319.861180151565</v>
      </c>
      <c r="BT797" s="15">
        <f t="shared" ca="1" si="459"/>
        <v>15198.236062928356</v>
      </c>
      <c r="BU797" s="15">
        <f t="shared" ca="1" si="460"/>
        <v>27370.237349451614</v>
      </c>
      <c r="BV797" s="15">
        <f t="shared" ca="1" si="461"/>
        <v>39009.767910405295</v>
      </c>
      <c r="BW797" s="15">
        <f t="shared" ca="1" si="462"/>
        <v>52923.484117704233</v>
      </c>
      <c r="BX797" s="15">
        <f t="shared" ca="1" si="463"/>
        <v>98855.811726755608</v>
      </c>
      <c r="BY797" s="15">
        <f t="shared" ca="1" si="464"/>
        <v>173298.76735189243</v>
      </c>
      <c r="BZ797" s="15">
        <f t="shared" ca="1" si="465"/>
        <v>290950.50635856116</v>
      </c>
      <c r="CA797" s="15">
        <f t="shared" ca="1" si="466"/>
        <v>398250.16121220193</v>
      </c>
      <c r="CB797" s="15">
        <f ca="1">(AU797*DCF!C$10-DCF!C$5*MAX(AU797*DCF!C$10,0)-MAX(AU797-Inputs!$B$6,0)/Inputs!$B$10)*DCF!C$6</f>
        <v>1039.4160075611862</v>
      </c>
      <c r="CC797" s="15">
        <f ca="1">(AV797*DCF!D$10-DCF!D$5*MAX(AV797*DCF!D$10,0)-MAX(AV797-AU797,0)/Inputs!$B$10)*DCF!D$6</f>
        <v>1334.5540204872434</v>
      </c>
      <c r="CD797" s="15">
        <f ca="1">(AW797*DCF!E$10-DCF!E$5*MAX(AW797*DCF!E$10,0)-MAX(AW797-AV797,0)/Inputs!$B$10)*DCF!E$6</f>
        <v>1312.5105017260262</v>
      </c>
      <c r="CE797" s="15">
        <f ca="1">(AX797*DCF!F$10-DCF!F$5*MAX(AX797*DCF!F$10,0)-MAX(AX797-AW797,0)/Inputs!$B$10)*DCF!F$6</f>
        <v>1351.8708146010313</v>
      </c>
      <c r="CF797" s="15">
        <f ca="1">(AY797*DCF!G$10-DCF!G$5*MAX(AY797*DCF!G$10,0)-MAX(AY797-AX797,0)/Inputs!$B$10)*DCF!G$6</f>
        <v>1791.509130771977</v>
      </c>
      <c r="CG797" s="15">
        <f ca="1">(AZ797*DCF!H$10-DCF!H$5*MAX(AZ797*DCF!H$10,0)-MAX(AZ797-AY797,0)/Inputs!$B$10)*DCF!H$6</f>
        <v>2126.2967108755179</v>
      </c>
      <c r="CH797" s="15">
        <f ca="1">(BA797*DCF!I$10-DCF!I$5*MAX(BA797*DCF!I$10,0)-MAX(BA797-AZ797,0)/Inputs!$B$10)*DCF!I$6</f>
        <v>2286.7696216786394</v>
      </c>
      <c r="CI797" s="15">
        <f ca="1">(BB797*DCF!J$10-DCF!J$5*MAX(BB797*DCF!J$10,0)-MAX(BB797-BA797,0)/Inputs!$B$10)*DCF!J$6</f>
        <v>2486.6134120575175</v>
      </c>
      <c r="CJ797" s="15">
        <f ca="1">(BC797*DCF!K$10-DCF!K$5*MAX(BC797*DCF!K$10,0)-MAX(BC797-BB797,0)/Inputs!$B$10)*DCF!K$6</f>
        <v>3108.9798755311508</v>
      </c>
      <c r="CK797" s="15">
        <f ca="1">(BD797*DCF!L$10-DCF!L$5*MAX(BD797*DCF!L$10,0)-MAX(BD797-BC797,0)/Inputs!$B$10)*DCF!L$6</f>
        <v>3163.064284704983</v>
      </c>
      <c r="CL797" s="15">
        <f ca="1">(BE797*DCF!M$10-DCF!M$5*MAX(BE797*DCF!M$10,0)-MAX(BE797-BD797,0)/Inputs!$B$10)*DCF!M$6</f>
        <v>4122.1743764885505</v>
      </c>
      <c r="CM797" s="15">
        <f ca="1">(BF797*DCF!C$28-DCF!C$5*MAX(BF797*DCF!C$28,0)-MAX(BF797-Inputs!$B$13,0)/Inputs!$B$17)*DCF!C$6</f>
        <v>3918.1307929556565</v>
      </c>
      <c r="CN797" s="15">
        <f ca="1">(BG797*DCF!D$28-DCF!D$5*MAX(BG797*DCF!D$28,0)-MAX(BG797-BF797,0)/Inputs!$B$17)*DCF!D$6</f>
        <v>5282.0683912959303</v>
      </c>
      <c r="CO797" s="15">
        <f ca="1">(BH797*DCF!E$28-DCF!E$5*MAX(BH797*DCF!E$28,0)-MAX(BH797-BG797,0)/Inputs!$B$17)*DCF!E$6</f>
        <v>6448.6294175853945</v>
      </c>
      <c r="CP797" s="15">
        <f ca="1">(BI797*DCF!F$28-DCF!F$5*MAX(BI797*DCF!F$28,0)-MAX(BI797-BH797,0)/Inputs!$B$17)*DCF!F$6</f>
        <v>9307.7324113221475</v>
      </c>
      <c r="CQ797" s="15">
        <f ca="1">(BJ797*DCF!G$28-DCF!G$5*MAX(BJ797*DCF!G$28,0)-MAX(BJ797-BI797,0)/Inputs!$B$17)*DCF!G$6</f>
        <v>13059.194012386522</v>
      </c>
      <c r="CR797" s="15">
        <f ca="1">(BK797*DCF!H$28-DCF!H$5*MAX(BK797*DCF!H$28,0)-MAX(BK797-BJ797,0)/Inputs!$B$17)*DCF!H$6</f>
        <v>16391.371724551977</v>
      </c>
      <c r="CS797" s="15">
        <f ca="1">(BL797*DCF!I$28-DCF!I$5*MAX(BL797*DCF!I$28,0)-MAX(BL797-BK797,0)/Inputs!$B$17)*DCF!I$6</f>
        <v>20710.608173484226</v>
      </c>
      <c r="CT797" s="15">
        <f ca="1">(BM797*DCF!J$28-DCF!J$5*MAX(BM797*DCF!J$28,0)-MAX(BM797-BL797,0)/Inputs!$B$17)*DCF!J$6</f>
        <v>31301.074402759608</v>
      </c>
      <c r="CU797" s="15">
        <f ca="1">(BN797*DCF!K$28-DCF!K$5*MAX(BN797*DCF!K$28,0)-MAX(BN797-BM797,0)/Inputs!$B$17)*DCF!K$6</f>
        <v>38890.164729959019</v>
      </c>
      <c r="CV797" s="15">
        <f ca="1">(BO797*DCF!L$28-DCF!L$5*MAX(BO797*DCF!L$28,0)-MAX(BO797-BN797,0)/Inputs!$B$17)*DCF!L$6</f>
        <v>44254.709483190411</v>
      </c>
      <c r="CW797" s="15">
        <f ca="1">(BP797*DCF!M$28-DCF!M$5*MAX(BP797*DCF!M$28,0)-MAX(BP797-BO797,0)/Inputs!$B$17)*DCF!M$6</f>
        <v>54828.634337024654</v>
      </c>
      <c r="CX797" s="15">
        <f ca="1">(BQ797*DCF!C$46-DCF!C$5*MAX(BQ797*DCF!C$46,0)-MAX(BQ797-Inputs!$B$20,0)/Inputs!$B$24)*DCF!C$6</f>
        <v>-1491.241397906618</v>
      </c>
      <c r="CY797" s="15">
        <f ca="1">(BR797*DCF!D$46-DCF!D$5*MAX(BR797*DCF!D$46,0)-MAX(BR797-BQ797,0)/Inputs!$B$24)*DCF!D$6</f>
        <v>-640.48813729604285</v>
      </c>
      <c r="CZ797" s="15">
        <f ca="1">(BS797*DCF!E$46-DCF!E$5*MAX(BS797*DCF!E$46,0)-MAX(BS797-BR797,0)/Inputs!$B$24)*DCF!E$6</f>
        <v>-3808.9593446548529</v>
      </c>
      <c r="DA797" s="15">
        <f ca="1">(BT797*DCF!F$46-DCF!F$5*MAX(BT797*DCF!F$46,0)-MAX(BT797-BS797,0)/Inputs!$B$24)*DCF!F$6</f>
        <v>-2883.2021526940989</v>
      </c>
      <c r="DB797" s="15">
        <f ca="1">(BU797*DCF!G$46-DCF!G$5*MAX(BU797*DCF!G$46,0)-MAX(BU797-BT797,0)/Inputs!$B$24)*DCF!G$6</f>
        <v>-5015.1014508549397</v>
      </c>
      <c r="DC797" s="15">
        <f ca="1">(BV797*DCF!H$46-DCF!H$5*MAX(BV797*DCF!H$46,0)-MAX(BV797-BU797,0)/Inputs!$B$24)*DCF!H$6</f>
        <v>-3616.9128052293818</v>
      </c>
      <c r="DD797" s="15">
        <f ca="1">(BW797*DCF!I$46-DCF!I$5*MAX(BW797*DCF!I$46,0)-MAX(BW797-BV797,0)/Inputs!$B$24)*DCF!I$6</f>
        <v>-2771.8012860660501</v>
      </c>
      <c r="DE797" s="15">
        <f ca="1">(BX797*DCF!J$46-DCF!J$5*MAX(BX797*DCF!J$46,0)-MAX(BX797-BW797,0)/Inputs!$B$24)*DCF!J$6</f>
        <v>-8033.7750013781806</v>
      </c>
      <c r="DF797" s="15">
        <f ca="1">(BY797*DCF!K$46-DCF!K$5*MAX(BY797*DCF!K$46,0)-MAX(BY797-BX797,0)/Inputs!$B$24)*DCF!K$6</f>
        <v>-8337.1376904235021</v>
      </c>
      <c r="DG797" s="15">
        <f ca="1">(BZ797*DCF!L$46-DCF!L$5*MAX(BZ797*DCF!L$46,0)-MAX(BZ797-BY797,0)/Inputs!$B$24)*DCF!L$6</f>
        <v>-6512.9159145728827</v>
      </c>
      <c r="DH797" s="15">
        <f ca="1">(CA797*DCF!M$46-DCF!M$5*MAX(CA797*DCF!M$46,0)-MAX(CA797-BZ797,0)/Inputs!$B$24)*DCF!M$6</f>
        <v>8789.5913427512023</v>
      </c>
      <c r="DI797" s="15">
        <f ca="1">SUM(CB797:CL797)+BE797*DCF!M$10*(1+Inputs!$B$30)*(1-Inputs!$B$33)*(1-Inputs!$B$30/Inputs!$B$31)/(Inputs!$B$29-Inputs!$B$30)*DCF!M$6</f>
        <v>133286.49275652549</v>
      </c>
      <c r="DJ797" s="15">
        <f ca="1">SUM(CM797:CW797)+BP797*DCF!M$28*(1+Inputs!$B$30)*(1-Inputs!$B$33)*(1-Inputs!$B$30/Inputs!$B$31)/(Inputs!$B$29-Inputs!$B$30)*DCF!M$6</f>
        <v>1525635.1448576245</v>
      </c>
      <c r="DK797" s="15">
        <f ca="1">SUM(CX797:DH797)+CA797*DCF!M$46*(1+Inputs!$B$30)*(1-Inputs!$B$33)*(1-Inputs!$B$30/Inputs!$B$31)/(Inputs!$B$29-Inputs!$B$30)*DCF!M$6</f>
        <v>581419.98114320019</v>
      </c>
      <c r="DM797" s="15">
        <f ca="1">DI797+DJ797+DK797+Inputs!$B$34+Inputs!$B$36-Inputs!$B$35</f>
        <v>2317192.6187573504</v>
      </c>
    </row>
    <row r="798" spans="1:117" x14ac:dyDescent="0.75">
      <c r="A798" s="11">
        <v>785</v>
      </c>
      <c r="C798" s="23">
        <f t="shared" ca="1" si="468"/>
        <v>-0.32442414010774345</v>
      </c>
      <c r="D798" s="23">
        <f t="shared" ca="1" si="468"/>
        <v>0.3388248634473312</v>
      </c>
      <c r="E798" s="23">
        <f t="shared" ca="1" si="468"/>
        <v>-0.85061531773780563</v>
      </c>
      <c r="F798" s="23">
        <f t="shared" ca="1" si="468"/>
        <v>-1.0631671116061783</v>
      </c>
      <c r="G798" s="23">
        <f t="shared" ca="1" si="468"/>
        <v>7.7190695463753956E-2</v>
      </c>
      <c r="H798" s="23">
        <f t="shared" ca="1" si="468"/>
        <v>-1.3871038383599361</v>
      </c>
      <c r="I798" s="23">
        <f t="shared" ca="1" si="468"/>
        <v>0.98393075330901469</v>
      </c>
      <c r="J798" s="23">
        <f t="shared" ca="1" si="468"/>
        <v>2.2134461651407871</v>
      </c>
      <c r="K798" s="23">
        <f t="shared" ca="1" si="468"/>
        <v>1.3154754504081261</v>
      </c>
      <c r="L798" s="23">
        <f t="shared" ca="1" si="468"/>
        <v>-1.93235247745898</v>
      </c>
      <c r="M798" s="23">
        <f t="shared" ca="1" si="468"/>
        <v>0.18443355481900908</v>
      </c>
      <c r="N798" s="23">
        <f ca="1">SQRT(Inputs!$B$38)*C798+SQRT(1-Inputs!$B$38)*_xlfn.NORM.S.INV(RAND())</f>
        <v>0.19277038028279986</v>
      </c>
      <c r="O798" s="23">
        <f ca="1">SQRT(Inputs!$B$38)*D798+SQRT(1-Inputs!$B$38)*_xlfn.NORM.S.INV(RAND())</f>
        <v>0.68161985866328012</v>
      </c>
      <c r="P798" s="23">
        <f ca="1">SQRT(Inputs!$B$38)*E798+SQRT(1-Inputs!$B$38)*_xlfn.NORM.S.INV(RAND())</f>
        <v>-0.80490294765756254</v>
      </c>
      <c r="Q798" s="23">
        <f ca="1">SQRT(Inputs!$B$38)*F798+SQRT(1-Inputs!$B$38)*_xlfn.NORM.S.INV(RAND())</f>
        <v>0.35606192281188132</v>
      </c>
      <c r="R798" s="23">
        <f ca="1">SQRT(Inputs!$B$38)*G798+SQRT(1-Inputs!$B$38)*_xlfn.NORM.S.INV(RAND())</f>
        <v>-0.36198944627885193</v>
      </c>
      <c r="S798" s="23">
        <f ca="1">SQRT(Inputs!$B$38)*H798+SQRT(1-Inputs!$B$38)*_xlfn.NORM.S.INV(RAND())</f>
        <v>0.29916006464073108</v>
      </c>
      <c r="T798" s="23">
        <f ca="1">SQRT(Inputs!$B$38)*I798+SQRT(1-Inputs!$B$38)*_xlfn.NORM.S.INV(RAND())</f>
        <v>4.2488456785849005E-2</v>
      </c>
      <c r="U798" s="23">
        <f ca="1">SQRT(Inputs!$B$38)*J798+SQRT(1-Inputs!$B$38)*_xlfn.NORM.S.INV(RAND())</f>
        <v>1.7716943433174412</v>
      </c>
      <c r="V798" s="23">
        <f ca="1">SQRT(Inputs!$B$38)*K798+SQRT(1-Inputs!$B$38)*_xlfn.NORM.S.INV(RAND())</f>
        <v>-7.7116847410167222E-2</v>
      </c>
      <c r="W798" s="23">
        <f ca="1">SQRT(Inputs!$B$38)*L798+SQRT(1-Inputs!$B$38)*_xlfn.NORM.S.INV(RAND())</f>
        <v>-0.90091866845270696</v>
      </c>
      <c r="X798" s="23">
        <f ca="1">SQRT(Inputs!$B$38)*M798+SQRT(1-Inputs!$B$38)*_xlfn.NORM.S.INV(RAND())</f>
        <v>1.3677931059894701</v>
      </c>
      <c r="Y798" s="23">
        <f ca="1">SQRT(Inputs!$B$38)*C798+SQRT(1-Inputs!$B$38)*_xlfn.NORM.S.INV(RAND())</f>
        <v>0.37329327053100525</v>
      </c>
      <c r="Z798" s="23">
        <f ca="1">SQRT(Inputs!$B$38)*D798+SQRT(1-Inputs!$B$38)*_xlfn.NORM.S.INV(RAND())</f>
        <v>0.51143735012758396</v>
      </c>
      <c r="AA798" s="23">
        <f ca="1">SQRT(Inputs!$B$38)*E798+SQRT(1-Inputs!$B$38)*_xlfn.NORM.S.INV(RAND())</f>
        <v>1.2139721563278205</v>
      </c>
      <c r="AB798" s="23">
        <f ca="1">SQRT(Inputs!$B$38)*F798+SQRT(1-Inputs!$B$38)*_xlfn.NORM.S.INV(RAND())</f>
        <v>-1.4778853032633363</v>
      </c>
      <c r="AC798" s="23">
        <f ca="1">SQRT(Inputs!$B$38)*G798+SQRT(1-Inputs!$B$38)*_xlfn.NORM.S.INV(RAND())</f>
        <v>4.2909564548735145E-2</v>
      </c>
      <c r="AD798" s="23">
        <f ca="1">SQRT(Inputs!$B$38)*H798+SQRT(1-Inputs!$B$38)*_xlfn.NORM.S.INV(RAND())</f>
        <v>-0.38749396567863598</v>
      </c>
      <c r="AE798" s="23">
        <f ca="1">SQRT(Inputs!$B$38)*I798+SQRT(1-Inputs!$B$38)*_xlfn.NORM.S.INV(RAND())</f>
        <v>0.26154721135603715</v>
      </c>
      <c r="AF798" s="23">
        <f ca="1">SQRT(Inputs!$B$38)*J798+SQRT(1-Inputs!$B$38)*_xlfn.NORM.S.INV(RAND())</f>
        <v>1.7630626283454203</v>
      </c>
      <c r="AG798" s="23">
        <f ca="1">SQRT(Inputs!$B$38)*K798+SQRT(1-Inputs!$B$38)*_xlfn.NORM.S.INV(RAND())</f>
        <v>1.7862612079519331</v>
      </c>
      <c r="AH798" s="23">
        <f ca="1">SQRT(Inputs!$B$38)*L798+SQRT(1-Inputs!$B$38)*_xlfn.NORM.S.INV(RAND())</f>
        <v>-2.1196308889160376</v>
      </c>
      <c r="AI798" s="23">
        <f ca="1">SQRT(Inputs!$B$38)*M798+SQRT(1-Inputs!$B$38)*_xlfn.NORM.S.INV(RAND())</f>
        <v>0.62381477299300447</v>
      </c>
      <c r="AJ798" s="23">
        <f ca="1">SQRT(Inputs!$B$38)*C798+SQRT(1-Inputs!$B$38)*_xlfn.NORM.S.INV(RAND())</f>
        <v>-0.61552029259816976</v>
      </c>
      <c r="AK798" s="23">
        <f ca="1">SQRT(Inputs!$B$38)*D798+SQRT(1-Inputs!$B$38)*_xlfn.NORM.S.INV(RAND())</f>
        <v>-0.132112137446141</v>
      </c>
      <c r="AL798" s="23">
        <f ca="1">SQRT(Inputs!$B$38)*E798+SQRT(1-Inputs!$B$38)*_xlfn.NORM.S.INV(RAND())</f>
        <v>-0.19930238830210867</v>
      </c>
      <c r="AM798" s="23">
        <f ca="1">SQRT(Inputs!$B$38)*F798+SQRT(1-Inputs!$B$38)*_xlfn.NORM.S.INV(RAND())</f>
        <v>0.59100296341962877</v>
      </c>
      <c r="AN798" s="23">
        <f ca="1">SQRT(Inputs!$B$38)*G798+SQRT(1-Inputs!$B$38)*_xlfn.NORM.S.INV(RAND())</f>
        <v>1.6643851136854508</v>
      </c>
      <c r="AO798" s="23">
        <f ca="1">SQRT(Inputs!$B$38)*H798+SQRT(1-Inputs!$B$38)*_xlfn.NORM.S.INV(RAND())</f>
        <v>-2.4044027555834147</v>
      </c>
      <c r="AP798" s="23">
        <f ca="1">SQRT(Inputs!$B$38)*I798+SQRT(1-Inputs!$B$38)*_xlfn.NORM.S.INV(RAND())</f>
        <v>0.39048080361399828</v>
      </c>
      <c r="AQ798" s="23">
        <f ca="1">SQRT(Inputs!$B$38)*J798+SQRT(1-Inputs!$B$38)*_xlfn.NORM.S.INV(RAND())</f>
        <v>1.8578682000098579</v>
      </c>
      <c r="AR798" s="23">
        <f ca="1">SQRT(Inputs!$B$38)*K798+SQRT(1-Inputs!$B$38)*_xlfn.NORM.S.INV(RAND())</f>
        <v>0.81723807532026083</v>
      </c>
      <c r="AS798" s="23">
        <f ca="1">SQRT(Inputs!$B$38)*L798+SQRT(1-Inputs!$B$38)*_xlfn.NORM.S.INV(RAND())</f>
        <v>0.19245075302245862</v>
      </c>
      <c r="AT798" s="23">
        <f ca="1">SQRT(Inputs!$B$38)*M798+SQRT(1-Inputs!$B$38)*_xlfn.NORM.S.INV(RAND())</f>
        <v>0.21190867289623277</v>
      </c>
      <c r="AU798" s="15">
        <f ca="1">Inputs!$B$6*EXP($B$8-0.5*C$5^2+C$5*N798)</f>
        <v>5119.5240282138157</v>
      </c>
      <c r="AV798" s="15">
        <f t="shared" ca="1" si="437"/>
        <v>6888.5753128049337</v>
      </c>
      <c r="AW798" s="15">
        <f t="shared" ca="1" si="438"/>
        <v>7535.2624654222027</v>
      </c>
      <c r="AX798" s="15">
        <f t="shared" ca="1" si="439"/>
        <v>9618.2802873575347</v>
      </c>
      <c r="AY798" s="15">
        <f t="shared" ca="1" si="440"/>
        <v>11267.943730813962</v>
      </c>
      <c r="AZ798" s="15">
        <f t="shared" ca="1" si="441"/>
        <v>14242.552422168592</v>
      </c>
      <c r="BA798" s="15">
        <f t="shared" ca="1" si="442"/>
        <v>17506.919855393113</v>
      </c>
      <c r="BB798" s="15">
        <f t="shared" ca="1" si="443"/>
        <v>25596.989997069111</v>
      </c>
      <c r="BC798" s="15">
        <f t="shared" ca="1" si="444"/>
        <v>31117.294658804982</v>
      </c>
      <c r="BD798" s="15">
        <f t="shared" ca="1" si="445"/>
        <v>35040.883780123273</v>
      </c>
      <c r="BE798" s="15">
        <f t="shared" ca="1" si="446"/>
        <v>48634.774074182671</v>
      </c>
      <c r="BF798" s="15">
        <f ca="1">Inputs!$B$13*EXP($B$9-0.5*C$6^2+C$6*Y798)</f>
        <v>14893.404752450644</v>
      </c>
      <c r="BG798" s="15">
        <f t="shared" ca="1" si="447"/>
        <v>19905.878368421618</v>
      </c>
      <c r="BH798" s="15">
        <f t="shared" ca="1" si="448"/>
        <v>29746.149003109607</v>
      </c>
      <c r="BI798" s="15">
        <f t="shared" ca="1" si="449"/>
        <v>29005.092457385879</v>
      </c>
      <c r="BJ798" s="15">
        <f t="shared" ca="1" si="450"/>
        <v>35778.971873191367</v>
      </c>
      <c r="BK798" s="15">
        <f t="shared" ca="1" si="451"/>
        <v>41655.391398757849</v>
      </c>
      <c r="BL798" s="15">
        <f t="shared" ca="1" si="452"/>
        <v>52932.674426959667</v>
      </c>
      <c r="BM798" s="15">
        <f t="shared" ca="1" si="453"/>
        <v>80997.496384983897</v>
      </c>
      <c r="BN798" s="15">
        <f t="shared" ca="1" si="454"/>
        <v>123394.7738694032</v>
      </c>
      <c r="BO798" s="15">
        <f t="shared" ca="1" si="455"/>
        <v>118669.12338624301</v>
      </c>
      <c r="BP798" s="15">
        <f t="shared" ca="1" si="456"/>
        <v>156755.88718190769</v>
      </c>
      <c r="BQ798" s="15">
        <f ca="1">Inputs!$B$20*EXP($B$10-0.5*C$7^2+C$7*AJ798)</f>
        <v>3448.2229611986645</v>
      </c>
      <c r="BR798" s="15">
        <f t="shared" ca="1" si="457"/>
        <v>4486.5514661748475</v>
      </c>
      <c r="BS798" s="15">
        <f t="shared" ca="1" si="458"/>
        <v>5802.050724480966</v>
      </c>
      <c r="BT798" s="15">
        <f t="shared" ca="1" si="459"/>
        <v>9341.3567886335459</v>
      </c>
      <c r="BU798" s="15">
        <f t="shared" ca="1" si="460"/>
        <v>19365.979358240351</v>
      </c>
      <c r="BV798" s="15">
        <f t="shared" ca="1" si="461"/>
        <v>15674.571585895548</v>
      </c>
      <c r="BW798" s="15">
        <f t="shared" ca="1" si="462"/>
        <v>23757.471502521388</v>
      </c>
      <c r="BX798" s="15">
        <f t="shared" ca="1" si="463"/>
        <v>48224.475990136343</v>
      </c>
      <c r="BY798" s="15">
        <f t="shared" ca="1" si="464"/>
        <v>79006.649211524127</v>
      </c>
      <c r="BZ798" s="15">
        <f t="shared" ca="1" si="465"/>
        <v>114849.61615122417</v>
      </c>
      <c r="CA798" s="15">
        <f t="shared" ca="1" si="466"/>
        <v>167519.7392390231</v>
      </c>
      <c r="CB798" s="15">
        <f ca="1">(AU798*DCF!C$10-DCF!C$5*MAX(AU798*DCF!C$10,0)-MAX(AU798-Inputs!$B$6,0)/Inputs!$B$10)*DCF!C$6</f>
        <v>1041.9528363009802</v>
      </c>
      <c r="CC798" s="15">
        <f ca="1">(AV798*DCF!D$10-DCF!D$5*MAX(AV798*DCF!D$10,0)-MAX(AV798-AU798,0)/Inputs!$B$10)*DCF!D$6</f>
        <v>1247.7067075439859</v>
      </c>
      <c r="CD798" s="15">
        <f ca="1">(AW798*DCF!E$10-DCF!E$5*MAX(AW798*DCF!E$10,0)-MAX(AW798-AV798,0)/Inputs!$B$10)*DCF!E$6</f>
        <v>1594.1114248138549</v>
      </c>
      <c r="CE798" s="15">
        <f ca="1">(AX798*DCF!F$10-DCF!F$5*MAX(AX798*DCF!F$10,0)-MAX(AX798-AW798,0)/Inputs!$B$10)*DCF!F$6</f>
        <v>1666.2308935620529</v>
      </c>
      <c r="CF798" s="15">
        <f ca="1">(AY798*DCF!G$10-DCF!G$5*MAX(AY798*DCF!G$10,0)-MAX(AY798-AX798,0)/Inputs!$B$10)*DCF!G$6</f>
        <v>2004.55159671704</v>
      </c>
      <c r="CG798" s="15">
        <f ca="1">(AZ798*DCF!H$10-DCF!H$5*MAX(AZ798*DCF!H$10,0)-MAX(AZ798-AY798,0)/Inputs!$B$10)*DCF!H$6</f>
        <v>2237.0066686276077</v>
      </c>
      <c r="CH798" s="15">
        <f ca="1">(BA798*DCF!I$10-DCF!I$5*MAX(BA798*DCF!I$10,0)-MAX(BA798-AZ798,0)/Inputs!$B$10)*DCF!I$6</f>
        <v>2662.4049710519621</v>
      </c>
      <c r="CI798" s="15">
        <f ca="1">(BB798*DCF!J$10-DCF!J$5*MAX(BB798*DCF!J$10,0)-MAX(BB798-BA798,0)/Inputs!$B$10)*DCF!J$6</f>
        <v>3166.5860605003318</v>
      </c>
      <c r="CJ798" s="15">
        <f ca="1">(BC798*DCF!K$10-DCF!K$5*MAX(BC798*DCF!K$10,0)-MAX(BC798-BB798,0)/Inputs!$B$10)*DCF!K$6</f>
        <v>4236.6260752748085</v>
      </c>
      <c r="CK798" s="15">
        <f ca="1">(BD798*DCF!L$10-DCF!L$5*MAX(BD798*DCF!L$10,0)-MAX(BD798-BC798,0)/Inputs!$B$10)*DCF!L$6</f>
        <v>4777.4480085119949</v>
      </c>
      <c r="CL798" s="15">
        <f ca="1">(BE798*DCF!M$10-DCF!M$5*MAX(BE798*DCF!M$10,0)-MAX(BE798-BD798,0)/Inputs!$B$10)*DCF!M$6</f>
        <v>5239.0602212177482</v>
      </c>
      <c r="CM798" s="15">
        <f ca="1">(BF798*DCF!C$28-DCF!C$5*MAX(BF798*DCF!C$28,0)-MAX(BF798-Inputs!$B$13,0)/Inputs!$B$17)*DCF!C$6</f>
        <v>3735.5762122236365</v>
      </c>
      <c r="CN798" s="15">
        <f ca="1">(BG798*DCF!D$28-DCF!D$5*MAX(BG798*DCF!D$28,0)-MAX(BG798-BF798,0)/Inputs!$B$17)*DCF!D$6</f>
        <v>4793.3498425911566</v>
      </c>
      <c r="CO798" s="15">
        <f ca="1">(BH798*DCF!E$28-DCF!E$5*MAX(BH798*DCF!E$28,0)-MAX(BH798-BG798,0)/Inputs!$B$17)*DCF!E$6</f>
        <v>6485.2571778863839</v>
      </c>
      <c r="CP798" s="15">
        <f ca="1">(BI798*DCF!F$28-DCF!F$5*MAX(BI798*DCF!F$28,0)-MAX(BI798-BH798,0)/Inputs!$B$17)*DCF!F$6</f>
        <v>7874.1185830286622</v>
      </c>
      <c r="CQ798" s="15">
        <f ca="1">(BJ798*DCF!G$28-DCF!G$5*MAX(BJ798*DCF!G$28,0)-MAX(BJ798-BI798,0)/Inputs!$B$17)*DCF!G$6</f>
        <v>8143.8261067961857</v>
      </c>
      <c r="CR798" s="15">
        <f ca="1">(BK798*DCF!H$28-DCF!H$5*MAX(BK798*DCF!H$28,0)-MAX(BK798-BJ798,0)/Inputs!$B$17)*DCF!H$6</f>
        <v>9388.8071844486203</v>
      </c>
      <c r="CS798" s="15">
        <f ca="1">(BL798*DCF!I$28-DCF!I$5*MAX(BL798*DCF!I$28,0)-MAX(BL798-BK798,0)/Inputs!$B$17)*DCF!I$6</f>
        <v>10828.643308434674</v>
      </c>
      <c r="CT798" s="15">
        <f ca="1">(BM798*DCF!J$28-DCF!J$5*MAX(BM798*DCF!J$28,0)-MAX(BM798-BL798,0)/Inputs!$B$17)*DCF!J$6</f>
        <v>14347.999681644333</v>
      </c>
      <c r="CU798" s="15">
        <f ca="1">(BN798*DCF!K$28-DCF!K$5*MAX(BN798*DCF!K$28,0)-MAX(BN798-BM798,0)/Inputs!$B$17)*DCF!K$6</f>
        <v>20865.805518344674</v>
      </c>
      <c r="CV798" s="15">
        <f ca="1">(BO798*DCF!L$28-DCF!L$5*MAX(BO798*DCF!L$28,0)-MAX(BO798-BN798,0)/Inputs!$B$17)*DCF!L$6</f>
        <v>23676.980965448627</v>
      </c>
      <c r="CW798" s="15">
        <f ca="1">(BP798*DCF!M$28-DCF!M$5*MAX(BP798*DCF!M$28,0)-MAX(BP798-BO798,0)/Inputs!$B$17)*DCF!M$6</f>
        <v>25512.57386459905</v>
      </c>
      <c r="CX798" s="15">
        <f ca="1">(BQ798*DCF!C$46-DCF!C$5*MAX(BQ798*DCF!C$46,0)-MAX(BQ798-Inputs!$B$20,0)/Inputs!$B$24)*DCF!C$6</f>
        <v>-910.54708628082983</v>
      </c>
      <c r="CY798" s="15">
        <f ca="1">(BR798*DCF!D$46-DCF!D$5*MAX(BR798*DCF!D$46,0)-MAX(BR798-BQ798,0)/Inputs!$B$24)*DCF!D$6</f>
        <v>-1208.7958617075656</v>
      </c>
      <c r="CZ798" s="15">
        <f ca="1">(BS798*DCF!E$46-DCF!E$5*MAX(BS798*DCF!E$46,0)-MAX(BS798-BR798,0)/Inputs!$B$24)*DCF!E$6</f>
        <v>-1204.6361928006081</v>
      </c>
      <c r="DA798" s="15">
        <f ca="1">(BT798*DCF!F$46-DCF!F$5*MAX(BT798*DCF!F$46,0)-MAX(BT798-BS798,0)/Inputs!$B$24)*DCF!F$6</f>
        <v>-1969.069885868847</v>
      </c>
      <c r="DB798" s="15">
        <f ca="1">(BU798*DCF!G$46-DCF!G$5*MAX(BU798*DCF!G$46,0)-MAX(BU798-BT798,0)/Inputs!$B$24)*DCF!G$6</f>
        <v>-4023.5182531656819</v>
      </c>
      <c r="DC798" s="15">
        <f ca="1">(BV798*DCF!H$46-DCF!H$5*MAX(BV798*DCF!H$46,0)-MAX(BV798-BU798,0)/Inputs!$B$24)*DCF!H$6</f>
        <v>0</v>
      </c>
      <c r="DD798" s="15">
        <f ca="1">(BW798*DCF!I$46-DCF!I$5*MAX(BW798*DCF!I$46,0)-MAX(BW798-BV798,0)/Inputs!$B$24)*DCF!I$6</f>
        <v>-1771.5998625964867</v>
      </c>
      <c r="DE798" s="15">
        <f ca="1">(BX798*DCF!J$46-DCF!J$5*MAX(BX798*DCF!J$46,0)-MAX(BX798-BW798,0)/Inputs!$B$24)*DCF!J$6</f>
        <v>-4465.3664839051489</v>
      </c>
      <c r="DF798" s="15">
        <f ca="1">(BY798*DCF!K$46-DCF!K$5*MAX(BY798*DCF!K$46,0)-MAX(BY798-BX798,0)/Inputs!$B$24)*DCF!K$6</f>
        <v>-3027.6892325466624</v>
      </c>
      <c r="DG798" s="15">
        <f ca="1">(BZ798*DCF!L$46-DCF!L$5*MAX(BZ798*DCF!L$46,0)-MAX(BZ798-BY798,0)/Inputs!$B$24)*DCF!L$6</f>
        <v>-172.35932813283128</v>
      </c>
      <c r="DH798" s="15">
        <f ca="1">(CA798*DCF!M$46-DCF!M$5*MAX(CA798*DCF!M$46,0)-MAX(CA798-BZ798,0)/Inputs!$B$24)*DCF!M$6</f>
        <v>2121.8742407584368</v>
      </c>
      <c r="DI798" s="15">
        <f ca="1">SUM(CB798:CL798)+BE798*DCF!M$10*(1+Inputs!$B$30)*(1-Inputs!$B$33)*(1-Inputs!$B$30/Inputs!$B$31)/(Inputs!$B$29-Inputs!$B$30)*DCF!M$6</f>
        <v>165224.9048408801</v>
      </c>
      <c r="DJ798" s="15">
        <f ca="1">SUM(CM798:CW798)+BP798*DCF!M$28*(1+Inputs!$B$30)*(1-Inputs!$B$33)*(1-Inputs!$B$30/Inputs!$B$31)/(Inputs!$B$29-Inputs!$B$30)*DCF!M$6</f>
        <v>717324.54765779572</v>
      </c>
      <c r="DK798" s="15">
        <f ca="1">SUM(CX798:DH798)+CA798*DCF!M$46*(1+Inputs!$B$30)*(1-Inputs!$B$33)*(1-Inputs!$B$30/Inputs!$B$31)/(Inputs!$B$29-Inputs!$B$30)*DCF!M$6</f>
        <v>242373.65289898851</v>
      </c>
      <c r="DM798" s="15">
        <f ca="1">DI798+DJ798+DK798+Inputs!$B$34+Inputs!$B$36-Inputs!$B$35</f>
        <v>1201774.1053976642</v>
      </c>
    </row>
    <row r="799" spans="1:117" x14ac:dyDescent="0.75">
      <c r="A799" s="11">
        <v>786</v>
      </c>
      <c r="C799" s="23">
        <f t="shared" ca="1" si="468"/>
        <v>0.8481053505344115</v>
      </c>
      <c r="D799" s="23">
        <f t="shared" ca="1" si="468"/>
        <v>-2.2401397451271436</v>
      </c>
      <c r="E799" s="23">
        <f t="shared" ca="1" si="468"/>
        <v>0.25786700095370924</v>
      </c>
      <c r="F799" s="23">
        <f t="shared" ca="1" si="468"/>
        <v>-0.76609169851810532</v>
      </c>
      <c r="G799" s="23">
        <f t="shared" ca="1" si="468"/>
        <v>1.1070149740585058</v>
      </c>
      <c r="H799" s="23">
        <f t="shared" ca="1" si="468"/>
        <v>-8.4326169346955693E-2</v>
      </c>
      <c r="I799" s="23">
        <f t="shared" ca="1" si="468"/>
        <v>0.44363543129779553</v>
      </c>
      <c r="J799" s="23">
        <f t="shared" ca="1" si="468"/>
        <v>1.0392039844609731</v>
      </c>
      <c r="K799" s="23">
        <f t="shared" ca="1" si="468"/>
        <v>-0.72477062478290977</v>
      </c>
      <c r="L799" s="23">
        <f t="shared" ca="1" si="468"/>
        <v>-0.2045730089862654</v>
      </c>
      <c r="M799" s="23">
        <f t="shared" ca="1" si="468"/>
        <v>0.40031539597682808</v>
      </c>
      <c r="N799" s="23">
        <f ca="1">SQRT(Inputs!$B$38)*C799+SQRT(1-Inputs!$B$38)*_xlfn.NORM.S.INV(RAND())</f>
        <v>1.2481554873981042</v>
      </c>
      <c r="O799" s="23">
        <f ca="1">SQRT(Inputs!$B$38)*D799+SQRT(1-Inputs!$B$38)*_xlfn.NORM.S.INV(RAND())</f>
        <v>-0.57012579166372845</v>
      </c>
      <c r="P799" s="23">
        <f ca="1">SQRT(Inputs!$B$38)*E799+SQRT(1-Inputs!$B$38)*_xlfn.NORM.S.INV(RAND())</f>
        <v>-7.7169400041597475E-2</v>
      </c>
      <c r="Q799" s="23">
        <f ca="1">SQRT(Inputs!$B$38)*F799+SQRT(1-Inputs!$B$38)*_xlfn.NORM.S.INV(RAND())</f>
        <v>-0.42313471926638213</v>
      </c>
      <c r="R799" s="23">
        <f ca="1">SQRT(Inputs!$B$38)*G799+SQRT(1-Inputs!$B$38)*_xlfn.NORM.S.INV(RAND())</f>
        <v>1.8030834411674612</v>
      </c>
      <c r="S799" s="23">
        <f ca="1">SQRT(Inputs!$B$38)*H799+SQRT(1-Inputs!$B$38)*_xlfn.NORM.S.INV(RAND())</f>
        <v>-0.39908944608780184</v>
      </c>
      <c r="T799" s="23">
        <f ca="1">SQRT(Inputs!$B$38)*I799+SQRT(1-Inputs!$B$38)*_xlfn.NORM.S.INV(RAND())</f>
        <v>0.47467312160178865</v>
      </c>
      <c r="U799" s="23">
        <f ca="1">SQRT(Inputs!$B$38)*J799+SQRT(1-Inputs!$B$38)*_xlfn.NORM.S.INV(RAND())</f>
        <v>0.50730320545751317</v>
      </c>
      <c r="V799" s="23">
        <f ca="1">SQRT(Inputs!$B$38)*K799+SQRT(1-Inputs!$B$38)*_xlfn.NORM.S.INV(RAND())</f>
        <v>-1.4233915809317756</v>
      </c>
      <c r="W799" s="23">
        <f ca="1">SQRT(Inputs!$B$38)*L799+SQRT(1-Inputs!$B$38)*_xlfn.NORM.S.INV(RAND())</f>
        <v>-0.97790228064990059</v>
      </c>
      <c r="X799" s="23">
        <f ca="1">SQRT(Inputs!$B$38)*M799+SQRT(1-Inputs!$B$38)*_xlfn.NORM.S.INV(RAND())</f>
        <v>-0.28887006404691729</v>
      </c>
      <c r="Y799" s="23">
        <f ca="1">SQRT(Inputs!$B$38)*C799+SQRT(1-Inputs!$B$38)*_xlfn.NORM.S.INV(RAND())</f>
        <v>0.92779108837583368</v>
      </c>
      <c r="Z799" s="23">
        <f ca="1">SQRT(Inputs!$B$38)*D799+SQRT(1-Inputs!$B$38)*_xlfn.NORM.S.INV(RAND())</f>
        <v>-0.69403672974482489</v>
      </c>
      <c r="AA799" s="23">
        <f ca="1">SQRT(Inputs!$B$38)*E799+SQRT(1-Inputs!$B$38)*_xlfn.NORM.S.INV(RAND())</f>
        <v>-1.1068205514887013</v>
      </c>
      <c r="AB799" s="23">
        <f ca="1">SQRT(Inputs!$B$38)*F799+SQRT(1-Inputs!$B$38)*_xlfn.NORM.S.INV(RAND())</f>
        <v>-0.79492062422699727</v>
      </c>
      <c r="AC799" s="23">
        <f ca="1">SQRT(Inputs!$B$38)*G799+SQRT(1-Inputs!$B$38)*_xlfn.NORM.S.INV(RAND())</f>
        <v>2.0784002749091144</v>
      </c>
      <c r="AD799" s="23">
        <f ca="1">SQRT(Inputs!$B$38)*H799+SQRT(1-Inputs!$B$38)*_xlfn.NORM.S.INV(RAND())</f>
        <v>-0.27319639147690067</v>
      </c>
      <c r="AE799" s="23">
        <f ca="1">SQRT(Inputs!$B$38)*I799+SQRT(1-Inputs!$B$38)*_xlfn.NORM.S.INV(RAND())</f>
        <v>0.46026054202639011</v>
      </c>
      <c r="AF799" s="23">
        <f ca="1">SQRT(Inputs!$B$38)*J799+SQRT(1-Inputs!$B$38)*_xlfn.NORM.S.INV(RAND())</f>
        <v>9.4417337868006712E-2</v>
      </c>
      <c r="AG799" s="23">
        <f ca="1">SQRT(Inputs!$B$38)*K799+SQRT(1-Inputs!$B$38)*_xlfn.NORM.S.INV(RAND())</f>
        <v>-0.73682718023004901</v>
      </c>
      <c r="AH799" s="23">
        <f ca="1">SQRT(Inputs!$B$38)*L799+SQRT(1-Inputs!$B$38)*_xlfn.NORM.S.INV(RAND())</f>
        <v>-0.1671651908597106</v>
      </c>
      <c r="AI799" s="23">
        <f ca="1">SQRT(Inputs!$B$38)*M799+SQRT(1-Inputs!$B$38)*_xlfn.NORM.S.INV(RAND())</f>
        <v>-0.16421597341220137</v>
      </c>
      <c r="AJ799" s="23">
        <f ca="1">SQRT(Inputs!$B$38)*C799+SQRT(1-Inputs!$B$38)*_xlfn.NORM.S.INV(RAND())</f>
        <v>-1.2496317662807699</v>
      </c>
      <c r="AK799" s="23">
        <f ca="1">SQRT(Inputs!$B$38)*D799+SQRT(1-Inputs!$B$38)*_xlfn.NORM.S.INV(RAND())</f>
        <v>-0.37405861109715222</v>
      </c>
      <c r="AL799" s="23">
        <f ca="1">SQRT(Inputs!$B$38)*E799+SQRT(1-Inputs!$B$38)*_xlfn.NORM.S.INV(RAND())</f>
        <v>0.9994714336826479</v>
      </c>
      <c r="AM799" s="23">
        <f ca="1">SQRT(Inputs!$B$38)*F799+SQRT(1-Inputs!$B$38)*_xlfn.NORM.S.INV(RAND())</f>
        <v>-1.6379327895763975</v>
      </c>
      <c r="AN799" s="23">
        <f ca="1">SQRT(Inputs!$B$38)*G799+SQRT(1-Inputs!$B$38)*_xlfn.NORM.S.INV(RAND())</f>
        <v>0.45773457663677047</v>
      </c>
      <c r="AO799" s="23">
        <f ca="1">SQRT(Inputs!$B$38)*H799+SQRT(1-Inputs!$B$38)*_xlfn.NORM.S.INV(RAND())</f>
        <v>0.58155094458827272</v>
      </c>
      <c r="AP799" s="23">
        <f ca="1">SQRT(Inputs!$B$38)*I799+SQRT(1-Inputs!$B$38)*_xlfn.NORM.S.INV(RAND())</f>
        <v>-0.8658350529336194</v>
      </c>
      <c r="AQ799" s="23">
        <f ca="1">SQRT(Inputs!$B$38)*J799+SQRT(1-Inputs!$B$38)*_xlfn.NORM.S.INV(RAND())</f>
        <v>1.5447833789844343</v>
      </c>
      <c r="AR799" s="23">
        <f ca="1">SQRT(Inputs!$B$38)*K799+SQRT(1-Inputs!$B$38)*_xlfn.NORM.S.INV(RAND())</f>
        <v>-0.93758132481113943</v>
      </c>
      <c r="AS799" s="23">
        <f ca="1">SQRT(Inputs!$B$38)*L799+SQRT(1-Inputs!$B$38)*_xlfn.NORM.S.INV(RAND())</f>
        <v>-0.87430338886608872</v>
      </c>
      <c r="AT799" s="23">
        <f ca="1">SQRT(Inputs!$B$38)*M799+SQRT(1-Inputs!$B$38)*_xlfn.NORM.S.INV(RAND())</f>
        <v>-0.39507634458563379</v>
      </c>
      <c r="AU799" s="15">
        <f ca="1">Inputs!$B$6*EXP($B$8-0.5*C$5^2+C$5*N799)</f>
        <v>6073.2865764363696</v>
      </c>
      <c r="AV799" s="15">
        <f t="shared" ca="1" si="437"/>
        <v>6798.1876069361706</v>
      </c>
      <c r="AW799" s="15">
        <f t="shared" ca="1" si="438"/>
        <v>8203.3529965403195</v>
      </c>
      <c r="AX799" s="15">
        <f t="shared" ca="1" si="439"/>
        <v>9499.7691605497257</v>
      </c>
      <c r="AY799" s="15">
        <f t="shared" ca="1" si="440"/>
        <v>14330.903404100458</v>
      </c>
      <c r="AZ799" s="15">
        <f t="shared" ca="1" si="441"/>
        <v>16773.491066810377</v>
      </c>
      <c r="BA799" s="15">
        <f t="shared" ca="1" si="442"/>
        <v>21571.955903921677</v>
      </c>
      <c r="BB799" s="15">
        <f t="shared" ca="1" si="443"/>
        <v>27787.708114167832</v>
      </c>
      <c r="BC799" s="15">
        <f t="shared" ca="1" si="444"/>
        <v>29663.787181056043</v>
      </c>
      <c r="BD799" s="15">
        <f t="shared" ca="1" si="445"/>
        <v>33164.439118365</v>
      </c>
      <c r="BE799" s="15">
        <f t="shared" ca="1" si="446"/>
        <v>39583.489100541723</v>
      </c>
      <c r="BF799" s="15">
        <f ca="1">Inputs!$B$13*EXP($B$9-0.5*C$6^2+C$6*Y799)</f>
        <v>16623.982681824666</v>
      </c>
      <c r="BG799" s="15">
        <f t="shared" ca="1" si="447"/>
        <v>17875.466288994892</v>
      </c>
      <c r="BH799" s="15">
        <f t="shared" ca="1" si="448"/>
        <v>18177.655739736932</v>
      </c>
      <c r="BI799" s="15">
        <f t="shared" ca="1" si="449"/>
        <v>19689.518469204708</v>
      </c>
      <c r="BJ799" s="15">
        <f t="shared" ca="1" si="450"/>
        <v>32569.695053160744</v>
      </c>
      <c r="BK799" s="15">
        <f t="shared" ca="1" si="451"/>
        <v>38513.682531267637</v>
      </c>
      <c r="BL799" s="15">
        <f t="shared" ca="1" si="452"/>
        <v>50217.077634198897</v>
      </c>
      <c r="BM799" s="15">
        <f t="shared" ca="1" si="453"/>
        <v>62455.907264125628</v>
      </c>
      <c r="BN799" s="15">
        <f t="shared" ca="1" si="454"/>
        <v>70321.308049675761</v>
      </c>
      <c r="BO799" s="15">
        <f t="shared" ca="1" si="455"/>
        <v>84858.088095419618</v>
      </c>
      <c r="BP799" s="15">
        <f t="shared" ca="1" si="456"/>
        <v>102519.17674046605</v>
      </c>
      <c r="BQ799" s="15">
        <f ca="1">Inputs!$B$20*EXP($B$10-0.5*C$7^2+C$7*AJ799)</f>
        <v>2753.7142933159216</v>
      </c>
      <c r="BR799" s="15">
        <f t="shared" ca="1" si="457"/>
        <v>3317.9218329178962</v>
      </c>
      <c r="BS799" s="15">
        <f t="shared" ca="1" si="458"/>
        <v>6054.2289699231869</v>
      </c>
      <c r="BT799" s="15">
        <f t="shared" ca="1" si="459"/>
        <v>5431.8262308710109</v>
      </c>
      <c r="BU799" s="15">
        <f t="shared" ca="1" si="460"/>
        <v>8409.5563098787916</v>
      </c>
      <c r="BV799" s="15">
        <f t="shared" ca="1" si="461"/>
        <v>13338.060403066955</v>
      </c>
      <c r="BW799" s="15">
        <f t="shared" ca="1" si="462"/>
        <v>15495.980238728785</v>
      </c>
      <c r="BX799" s="15">
        <f t="shared" ca="1" si="463"/>
        <v>29541.169482316167</v>
      </c>
      <c r="BY799" s="15">
        <f t="shared" ca="1" si="464"/>
        <v>34595.023958204089</v>
      </c>
      <c r="BZ799" s="15">
        <f t="shared" ca="1" si="465"/>
        <v>41334.435277123936</v>
      </c>
      <c r="CA799" s="15">
        <f t="shared" ca="1" si="466"/>
        <v>54125.846352928122</v>
      </c>
      <c r="CB799" s="15">
        <f ca="1">(AU799*DCF!C$10-DCF!C$5*MAX(AU799*DCF!C$10,0)-MAX(AU799-Inputs!$B$6,0)/Inputs!$B$10)*DCF!C$6</f>
        <v>1035.152339332732</v>
      </c>
      <c r="CC799" s="15">
        <f ca="1">(AV799*DCF!D$10-DCF!D$5*MAX(AV799*DCF!D$10,0)-MAX(AV799-AU799,0)/Inputs!$B$10)*DCF!D$6</f>
        <v>1480.2640287017889</v>
      </c>
      <c r="CD799" s="15">
        <f ca="1">(AW799*DCF!E$10-DCF!E$5*MAX(AW799*DCF!E$10,0)-MAX(AW799-AV799,0)/Inputs!$B$10)*DCF!E$6</f>
        <v>1577.5221845173526</v>
      </c>
      <c r="CE799" s="15">
        <f ca="1">(AX799*DCF!F$10-DCF!F$5*MAX(AX799*DCF!F$10,0)-MAX(AX799-AW799,0)/Inputs!$B$10)*DCF!F$6</f>
        <v>1804.032406321169</v>
      </c>
      <c r="CF799" s="15">
        <f ca="1">(AY799*DCF!G$10-DCF!G$5*MAX(AY799*DCF!G$10,0)-MAX(AY799-AX799,0)/Inputs!$B$10)*DCF!G$6</f>
        <v>2024.1096757300634</v>
      </c>
      <c r="CG799" s="15">
        <f ca="1">(AZ799*DCF!H$10-DCF!H$5*MAX(AZ799*DCF!H$10,0)-MAX(AZ799-AY799,0)/Inputs!$B$10)*DCF!H$6</f>
        <v>2822.8600932553468</v>
      </c>
      <c r="CH799" s="15">
        <f ca="1">(BA799*DCF!I$10-DCF!I$5*MAX(BA799*DCF!I$10,0)-MAX(BA799-AZ799,0)/Inputs!$B$10)*DCF!I$6</f>
        <v>3153.2930399999991</v>
      </c>
      <c r="CI799" s="15">
        <f ca="1">(BB799*DCF!J$10-DCF!J$5*MAX(BB799*DCF!J$10,0)-MAX(BB799-BA799,0)/Inputs!$B$10)*DCF!J$6</f>
        <v>3826.5403687989728</v>
      </c>
      <c r="CJ799" s="15">
        <f ca="1">(BC799*DCF!K$10-DCF!K$5*MAX(BC799*DCF!K$10,0)-MAX(BC799-BB799,0)/Inputs!$B$10)*DCF!K$6</f>
        <v>4512.7708227953308</v>
      </c>
      <c r="CK799" s="15">
        <f ca="1">(BD799*DCF!L$10-DCF!L$5*MAX(BD799*DCF!L$10,0)-MAX(BD799-BC799,0)/Inputs!$B$10)*DCF!L$6</f>
        <v>4549.1370969509153</v>
      </c>
      <c r="CL799" s="15">
        <f ca="1">(BE799*DCF!M$10-DCF!M$5*MAX(BE799*DCF!M$10,0)-MAX(BE799-BD799,0)/Inputs!$B$10)*DCF!M$6</f>
        <v>4818.9181794526712</v>
      </c>
      <c r="CM799" s="15">
        <f ca="1">(BF799*DCF!C$28-DCF!C$5*MAX(BF799*DCF!C$28,0)-MAX(BF799-Inputs!$B$13,0)/Inputs!$B$17)*DCF!C$6</f>
        <v>3864.0656696943847</v>
      </c>
      <c r="CN799" s="15">
        <f ca="1">(BG799*DCF!D$28-DCF!D$5*MAX(BG799*DCF!D$28,0)-MAX(BG799-BF799,0)/Inputs!$B$17)*DCF!D$6</f>
        <v>4997.7382650126765</v>
      </c>
      <c r="CO799" s="15">
        <f ca="1">(BH799*DCF!E$28-DCF!E$5*MAX(BH799*DCF!E$28,0)-MAX(BH799-BG799,0)/Inputs!$B$17)*DCF!E$6</f>
        <v>5088.6784037230818</v>
      </c>
      <c r="CP799" s="15">
        <f ca="1">(BI799*DCF!F$28-DCF!F$5*MAX(BI799*DCF!F$28,0)-MAX(BI799-BH799,0)/Inputs!$B$17)*DCF!F$6</f>
        <v>5069.9271187778431</v>
      </c>
      <c r="CQ799" s="15">
        <f ca="1">(BJ799*DCF!G$28-DCF!G$5*MAX(BJ799*DCF!G$28,0)-MAX(BJ799-BI799,0)/Inputs!$B$17)*DCF!G$6</f>
        <v>6284.1360262936769</v>
      </c>
      <c r="CR799" s="15">
        <f ca="1">(BK799*DCF!H$28-DCF!H$5*MAX(BK799*DCF!H$28,0)-MAX(BK799-BJ799,0)/Inputs!$B$17)*DCF!H$6</f>
        <v>8601.3297562702046</v>
      </c>
      <c r="CS799" s="15">
        <f ca="1">(BL799*DCF!I$28-DCF!I$5*MAX(BL799*DCF!I$28,0)-MAX(BL799-BK799,0)/Inputs!$B$17)*DCF!I$6</f>
        <v>10128.902328944841</v>
      </c>
      <c r="CT799" s="15">
        <f ca="1">(BM799*DCF!J$28-DCF!J$5*MAX(BM799*DCF!J$28,0)-MAX(BM799-BL799,0)/Inputs!$B$17)*DCF!J$6</f>
        <v>12310.083353977425</v>
      </c>
      <c r="CU799" s="15">
        <f ca="1">(BN799*DCF!K$28-DCF!K$5*MAX(BN799*DCF!K$28,0)-MAX(BN799-BM799,0)/Inputs!$B$17)*DCF!K$6</f>
        <v>13887.274353013365</v>
      </c>
      <c r="CV799" s="15">
        <f ca="1">(BO799*DCF!L$28-DCF!L$5*MAX(BO799*DCF!L$28,0)-MAX(BO799-BN799,0)/Inputs!$B$17)*DCF!L$6</f>
        <v>15286.108833528973</v>
      </c>
      <c r="CW799" s="15">
        <f ca="1">(BP799*DCF!M$28-DCF!M$5*MAX(BP799*DCF!M$28,0)-MAX(BP799-BO799,0)/Inputs!$B$17)*DCF!M$6</f>
        <v>17442.962406985356</v>
      </c>
      <c r="CX799" s="15">
        <f ca="1">(BQ799*DCF!C$46-DCF!C$5*MAX(BQ799*DCF!C$46,0)-MAX(BQ799-Inputs!$B$20,0)/Inputs!$B$24)*DCF!C$6</f>
        <v>-635.96173055794952</v>
      </c>
      <c r="CY799" s="15">
        <f ca="1">(BR799*DCF!D$46-DCF!D$5*MAX(BR799*DCF!D$46,0)-MAX(BR799-BQ799,0)/Inputs!$B$24)*DCF!D$6</f>
        <v>-807.03455574210022</v>
      </c>
      <c r="CZ799" s="15">
        <f ca="1">(BS799*DCF!E$46-DCF!E$5*MAX(BS799*DCF!E$46,0)-MAX(BS799-BR799,0)/Inputs!$B$24)*DCF!E$6</f>
        <v>-1794.5000609603971</v>
      </c>
      <c r="DA799" s="15">
        <f ca="1">(BT799*DCF!F$46-DCF!F$5*MAX(BT799*DCF!F$46,0)-MAX(BT799-BS799,0)/Inputs!$B$24)*DCF!F$6</f>
        <v>-395.57992875721214</v>
      </c>
      <c r="DB799" s="15">
        <f ca="1">(BU799*DCF!G$46-DCF!G$5*MAX(BU799*DCF!G$46,0)-MAX(BU799-BT799,0)/Inputs!$B$24)*DCF!G$6</f>
        <v>-1284.5304248253269</v>
      </c>
      <c r="DC799" s="15">
        <f ca="1">(BV799*DCF!H$46-DCF!H$5*MAX(BV799*DCF!H$46,0)-MAX(BV799-BU799,0)/Inputs!$B$24)*DCF!H$6</f>
        <v>-1531.5024495126308</v>
      </c>
      <c r="DD799" s="15">
        <f ca="1">(BW799*DCF!I$46-DCF!I$5*MAX(BW799*DCF!I$46,0)-MAX(BW799-BV799,0)/Inputs!$B$24)*DCF!I$6</f>
        <v>-261.56963509183612</v>
      </c>
      <c r="DE799" s="15">
        <f ca="1">(BX799*DCF!J$46-DCF!J$5*MAX(BX799*DCF!J$46,0)-MAX(BX799-BW799,0)/Inputs!$B$24)*DCF!J$6</f>
        <v>-2485.3843768327056</v>
      </c>
      <c r="DF799" s="15">
        <f ca="1">(BY799*DCF!K$46-DCF!K$5*MAX(BY799*DCF!K$46,0)-MAX(BY799-BX799,0)/Inputs!$B$24)*DCF!K$6</f>
        <v>738.12337910065162</v>
      </c>
      <c r="DG799" s="15">
        <f ca="1">(BZ799*DCF!L$46-DCF!L$5*MAX(BZ799*DCF!L$46,0)-MAX(BZ799-BY799,0)/Inputs!$B$24)*DCF!L$6</f>
        <v>1332.107384233658</v>
      </c>
      <c r="DH799" s="15">
        <f ca="1">(CA799*DCF!M$46-DCF!M$5*MAX(CA799*DCF!M$46,0)-MAX(CA799-BZ799,0)/Inputs!$B$24)*DCF!M$6</f>
        <v>1569.1301073748914</v>
      </c>
      <c r="DI799" s="15">
        <f ca="1">SUM(CB799:CL799)+BE799*DCF!M$10*(1+Inputs!$B$30)*(1-Inputs!$B$33)*(1-Inputs!$B$30/Inputs!$B$31)/(Inputs!$B$29-Inputs!$B$30)*DCF!M$6</f>
        <v>141765.9738401185</v>
      </c>
      <c r="DJ799" s="15">
        <f ca="1">SUM(CM799:CW799)+BP799*DCF!M$28*(1+Inputs!$B$30)*(1-Inputs!$B$33)*(1-Inputs!$B$30/Inputs!$B$31)/(Inputs!$B$29-Inputs!$B$30)*DCF!M$6</f>
        <v>483377.50590886612</v>
      </c>
      <c r="DK799" s="15">
        <f ca="1">SUM(CX799:DH799)+CA799*DCF!M$46*(1+Inputs!$B$30)*(1-Inputs!$B$33)*(1-Inputs!$B$30/Inputs!$B$31)/(Inputs!$B$29-Inputs!$B$30)*DCF!M$6</f>
        <v>78128.267786440207</v>
      </c>
      <c r="DM799" s="15">
        <f ca="1">DI799+DJ799+DK799+Inputs!$B$34+Inputs!$B$36-Inputs!$B$35</f>
        <v>780122.74753542477</v>
      </c>
    </row>
    <row r="800" spans="1:117" x14ac:dyDescent="0.75">
      <c r="A800" s="11">
        <v>787</v>
      </c>
      <c r="C800" s="23">
        <f t="shared" ca="1" si="468"/>
        <v>0.88678809303645312</v>
      </c>
      <c r="D800" s="23">
        <f t="shared" ca="1" si="468"/>
        <v>-0.19708059216871168</v>
      </c>
      <c r="E800" s="23">
        <f t="shared" ca="1" si="468"/>
        <v>0.61406452714232862</v>
      </c>
      <c r="F800" s="23">
        <f t="shared" ca="1" si="468"/>
        <v>-2.0498389498029654</v>
      </c>
      <c r="G800" s="23">
        <f t="shared" ca="1" si="468"/>
        <v>-5.3032123813373744E-2</v>
      </c>
      <c r="H800" s="23">
        <f t="shared" ca="1" si="468"/>
        <v>1.4148993770823581</v>
      </c>
      <c r="I800" s="23">
        <f t="shared" ca="1" si="468"/>
        <v>-0.46346094743107341</v>
      </c>
      <c r="J800" s="23">
        <f t="shared" ca="1" si="468"/>
        <v>0.46508043940507116</v>
      </c>
      <c r="K800" s="23">
        <f t="shared" ca="1" si="468"/>
        <v>1.2671550593974135</v>
      </c>
      <c r="L800" s="23">
        <f t="shared" ca="1" si="468"/>
        <v>-0.4379816929020679</v>
      </c>
      <c r="M800" s="23">
        <f t="shared" ca="1" si="468"/>
        <v>-1.5176698624145319</v>
      </c>
      <c r="N800" s="23">
        <f ca="1">SQRT(Inputs!$B$38)*C800+SQRT(1-Inputs!$B$38)*_xlfn.NORM.S.INV(RAND())</f>
        <v>-0.52990482403346484</v>
      </c>
      <c r="O800" s="23">
        <f ca="1">SQRT(Inputs!$B$38)*D800+SQRT(1-Inputs!$B$38)*_xlfn.NORM.S.INV(RAND())</f>
        <v>0.25946458227072172</v>
      </c>
      <c r="P800" s="23">
        <f ca="1">SQRT(Inputs!$B$38)*E800+SQRT(1-Inputs!$B$38)*_xlfn.NORM.S.INV(RAND())</f>
        <v>1.7343149897744368</v>
      </c>
      <c r="Q800" s="23">
        <f ca="1">SQRT(Inputs!$B$38)*F800+SQRT(1-Inputs!$B$38)*_xlfn.NORM.S.INV(RAND())</f>
        <v>-2.0918680641236538</v>
      </c>
      <c r="R800" s="23">
        <f ca="1">SQRT(Inputs!$B$38)*G800+SQRT(1-Inputs!$B$38)*_xlfn.NORM.S.INV(RAND())</f>
        <v>1.2556509910464797</v>
      </c>
      <c r="S800" s="23">
        <f ca="1">SQRT(Inputs!$B$38)*H800+SQRT(1-Inputs!$B$38)*_xlfn.NORM.S.INV(RAND())</f>
        <v>1.643869010409674</v>
      </c>
      <c r="T800" s="23">
        <f ca="1">SQRT(Inputs!$B$38)*I800+SQRT(1-Inputs!$B$38)*_xlfn.NORM.S.INV(RAND())</f>
        <v>0.24154747807881405</v>
      </c>
      <c r="U800" s="23">
        <f ca="1">SQRT(Inputs!$B$38)*J800+SQRT(1-Inputs!$B$38)*_xlfn.NORM.S.INV(RAND())</f>
        <v>1.3548840531926163</v>
      </c>
      <c r="V800" s="23">
        <f ca="1">SQRT(Inputs!$B$38)*K800+SQRT(1-Inputs!$B$38)*_xlfn.NORM.S.INV(RAND())</f>
        <v>1.8337341081597802</v>
      </c>
      <c r="W800" s="23">
        <f ca="1">SQRT(Inputs!$B$38)*L800+SQRT(1-Inputs!$B$38)*_xlfn.NORM.S.INV(RAND())</f>
        <v>-0.67237492145456346</v>
      </c>
      <c r="X800" s="23">
        <f ca="1">SQRT(Inputs!$B$38)*M800+SQRT(1-Inputs!$B$38)*_xlfn.NORM.S.INV(RAND())</f>
        <v>-1.1207325280110174</v>
      </c>
      <c r="Y800" s="23">
        <f ca="1">SQRT(Inputs!$B$38)*C800+SQRT(1-Inputs!$B$38)*_xlfn.NORM.S.INV(RAND())</f>
        <v>-0.71813420098442371</v>
      </c>
      <c r="Z800" s="23">
        <f ca="1">SQRT(Inputs!$B$38)*D800+SQRT(1-Inputs!$B$38)*_xlfn.NORM.S.INV(RAND())</f>
        <v>-0.88320564791284961</v>
      </c>
      <c r="AA800" s="23">
        <f ca="1">SQRT(Inputs!$B$38)*E800+SQRT(1-Inputs!$B$38)*_xlfn.NORM.S.INV(RAND())</f>
        <v>0.7568107223586874</v>
      </c>
      <c r="AB800" s="23">
        <f ca="1">SQRT(Inputs!$B$38)*F800+SQRT(1-Inputs!$B$38)*_xlfn.NORM.S.INV(RAND())</f>
        <v>-1.979517956163642</v>
      </c>
      <c r="AC800" s="23">
        <f ca="1">SQRT(Inputs!$B$38)*G800+SQRT(1-Inputs!$B$38)*_xlfn.NORM.S.INV(RAND())</f>
        <v>0.24110310558573392</v>
      </c>
      <c r="AD800" s="23">
        <f ca="1">SQRT(Inputs!$B$38)*H800+SQRT(1-Inputs!$B$38)*_xlfn.NORM.S.INV(RAND())</f>
        <v>-0.25855346984323835</v>
      </c>
      <c r="AE800" s="23">
        <f ca="1">SQRT(Inputs!$B$38)*I800+SQRT(1-Inputs!$B$38)*_xlfn.NORM.S.INV(RAND())</f>
        <v>-7.9865126087534044E-2</v>
      </c>
      <c r="AF800" s="23">
        <f ca="1">SQRT(Inputs!$B$38)*J800+SQRT(1-Inputs!$B$38)*_xlfn.NORM.S.INV(RAND())</f>
        <v>1.0559586401039158</v>
      </c>
      <c r="AG800" s="23">
        <f ca="1">SQRT(Inputs!$B$38)*K800+SQRT(1-Inputs!$B$38)*_xlfn.NORM.S.INV(RAND())</f>
        <v>0.29707611125555738</v>
      </c>
      <c r="AH800" s="23">
        <f ca="1">SQRT(Inputs!$B$38)*L800+SQRT(1-Inputs!$B$38)*_xlfn.NORM.S.INV(RAND())</f>
        <v>1.270062745487508</v>
      </c>
      <c r="AI800" s="23">
        <f ca="1">SQRT(Inputs!$B$38)*M800+SQRT(1-Inputs!$B$38)*_xlfn.NORM.S.INV(RAND())</f>
        <v>-1.4109457427130025</v>
      </c>
      <c r="AJ800" s="23">
        <f ca="1">SQRT(Inputs!$B$38)*C800+SQRT(1-Inputs!$B$38)*_xlfn.NORM.S.INV(RAND())</f>
        <v>0.87902284590079272</v>
      </c>
      <c r="AK800" s="23">
        <f ca="1">SQRT(Inputs!$B$38)*D800+SQRT(1-Inputs!$B$38)*_xlfn.NORM.S.INV(RAND())</f>
        <v>-0.27440959770155482</v>
      </c>
      <c r="AL800" s="23">
        <f ca="1">SQRT(Inputs!$B$38)*E800+SQRT(1-Inputs!$B$38)*_xlfn.NORM.S.INV(RAND())</f>
        <v>1.6862806578264651</v>
      </c>
      <c r="AM800" s="23">
        <f ca="1">SQRT(Inputs!$B$38)*F800+SQRT(1-Inputs!$B$38)*_xlfn.NORM.S.INV(RAND())</f>
        <v>-2.5305466353264583</v>
      </c>
      <c r="AN800" s="23">
        <f ca="1">SQRT(Inputs!$B$38)*G800+SQRT(1-Inputs!$B$38)*_xlfn.NORM.S.INV(RAND())</f>
        <v>-0.51506030618264809</v>
      </c>
      <c r="AO800" s="23">
        <f ca="1">SQRT(Inputs!$B$38)*H800+SQRT(1-Inputs!$B$38)*_xlfn.NORM.S.INV(RAND())</f>
        <v>0.1077846114101092</v>
      </c>
      <c r="AP800" s="23">
        <f ca="1">SQRT(Inputs!$B$38)*I800+SQRT(1-Inputs!$B$38)*_xlfn.NORM.S.INV(RAND())</f>
        <v>-1.5062785349584582</v>
      </c>
      <c r="AQ800" s="23">
        <f ca="1">SQRT(Inputs!$B$38)*J800+SQRT(1-Inputs!$B$38)*_xlfn.NORM.S.INV(RAND())</f>
        <v>-0.33075704514949195</v>
      </c>
      <c r="AR800" s="23">
        <f ca="1">SQRT(Inputs!$B$38)*K800+SQRT(1-Inputs!$B$38)*_xlfn.NORM.S.INV(RAND())</f>
        <v>0.6759332851358465</v>
      </c>
      <c r="AS800" s="23">
        <f ca="1">SQRT(Inputs!$B$38)*L800+SQRT(1-Inputs!$B$38)*_xlfn.NORM.S.INV(RAND())</f>
        <v>1.586001541646004</v>
      </c>
      <c r="AT800" s="23">
        <f ca="1">SQRT(Inputs!$B$38)*M800+SQRT(1-Inputs!$B$38)*_xlfn.NORM.S.INV(RAND())</f>
        <v>-2.6091012523538679</v>
      </c>
      <c r="AU800" s="15">
        <f ca="1">Inputs!$B$6*EXP($B$8-0.5*C$5^2+C$5*N800)</f>
        <v>4554.3363074550243</v>
      </c>
      <c r="AV800" s="15">
        <f t="shared" ca="1" si="437"/>
        <v>5759.2789999351035</v>
      </c>
      <c r="AW800" s="15">
        <f t="shared" ca="1" si="438"/>
        <v>8873.1897262921721</v>
      </c>
      <c r="AX800" s="15">
        <f t="shared" ca="1" si="439"/>
        <v>8341.8013032595591</v>
      </c>
      <c r="AY800" s="15">
        <f t="shared" ca="1" si="440"/>
        <v>11804.684562916595</v>
      </c>
      <c r="AZ800" s="15">
        <f t="shared" ca="1" si="441"/>
        <v>17302.43593513369</v>
      </c>
      <c r="BA800" s="15">
        <f t="shared" ca="1" si="442"/>
        <v>21715.859450346077</v>
      </c>
      <c r="BB800" s="15">
        <f t="shared" ca="1" si="443"/>
        <v>30452.293431626982</v>
      </c>
      <c r="BC800" s="15">
        <f t="shared" ca="1" si="444"/>
        <v>44518.486782071574</v>
      </c>
      <c r="BD800" s="15">
        <f t="shared" ca="1" si="445"/>
        <v>51215.015680250261</v>
      </c>
      <c r="BE800" s="15">
        <f t="shared" ca="1" si="446"/>
        <v>56667.472367629736</v>
      </c>
      <c r="BF800" s="15">
        <f ca="1">Inputs!$B$13*EXP($B$9-0.5*C$6^2+C$6*Y800)</f>
        <v>11995.667050553806</v>
      </c>
      <c r="BG800" s="15">
        <f t="shared" ca="1" si="447"/>
        <v>12465.875475823368</v>
      </c>
      <c r="BH800" s="15">
        <f t="shared" ca="1" si="448"/>
        <v>17268.014871712359</v>
      </c>
      <c r="BI800" s="15">
        <f t="shared" ca="1" si="449"/>
        <v>15586.679046709947</v>
      </c>
      <c r="BJ800" s="15">
        <f t="shared" ca="1" si="450"/>
        <v>19784.014878081733</v>
      </c>
      <c r="BK800" s="15">
        <f t="shared" ca="1" si="451"/>
        <v>23441.293113526812</v>
      </c>
      <c r="BL800" s="15">
        <f t="shared" ca="1" si="452"/>
        <v>28498.314738062843</v>
      </c>
      <c r="BM800" s="15">
        <f t="shared" ca="1" si="453"/>
        <v>39940.888271469179</v>
      </c>
      <c r="BN800" s="15">
        <f t="shared" ca="1" si="454"/>
        <v>50902.563990625727</v>
      </c>
      <c r="BO800" s="15">
        <f t="shared" ca="1" si="455"/>
        <v>72594.013650344452</v>
      </c>
      <c r="BP800" s="15">
        <f t="shared" ca="1" si="456"/>
        <v>76149.769710462511</v>
      </c>
      <c r="BQ800" s="15">
        <f ca="1">Inputs!$B$20*EXP($B$10-0.5*C$7^2+C$7*AJ800)</f>
        <v>5858.8163359219297</v>
      </c>
      <c r="BR800" s="15">
        <f t="shared" ca="1" si="457"/>
        <v>7286.1997081901109</v>
      </c>
      <c r="BS800" s="15">
        <f t="shared" ca="1" si="458"/>
        <v>16194.215544676044</v>
      </c>
      <c r="BT800" s="15">
        <f t="shared" ca="1" si="459"/>
        <v>11496.137294388105</v>
      </c>
      <c r="BU800" s="15">
        <f t="shared" ca="1" si="460"/>
        <v>14065.392742078393</v>
      </c>
      <c r="BV800" s="15">
        <f t="shared" ca="1" si="461"/>
        <v>20050.045303904775</v>
      </c>
      <c r="BW800" s="15">
        <f t="shared" ca="1" si="462"/>
        <v>20341.050869256422</v>
      </c>
      <c r="BX800" s="15">
        <f t="shared" ca="1" si="463"/>
        <v>26624.928426675368</v>
      </c>
      <c r="BY800" s="15">
        <f t="shared" ca="1" si="464"/>
        <v>42456.420909096822</v>
      </c>
      <c r="BZ800" s="15">
        <f t="shared" ca="1" si="465"/>
        <v>79738.417518784598</v>
      </c>
      <c r="CA800" s="15">
        <f t="shared" ca="1" si="466"/>
        <v>70452.125530323901</v>
      </c>
      <c r="CB800" s="15">
        <f ca="1">(AU800*DCF!C$10-DCF!C$5*MAX(AU800*DCF!C$10,0)-MAX(AU800-Inputs!$B$6,0)/Inputs!$B$10)*DCF!C$6</f>
        <v>1045.9827254895147</v>
      </c>
      <c r="CC800" s="15">
        <f ca="1">(AV800*DCF!D$10-DCF!D$5*MAX(AV800*DCF!D$10,0)-MAX(AV800-AU800,0)/Inputs!$B$10)*DCF!D$6</f>
        <v>1109.9914984289665</v>
      </c>
      <c r="CD800" s="15">
        <f ca="1">(AW800*DCF!E$10-DCF!E$5*MAX(AW800*DCF!E$10,0)-MAX(AW800-AV800,0)/Inputs!$B$10)*DCF!E$6</f>
        <v>1347.2966106663553</v>
      </c>
      <c r="CE800" s="15">
        <f ca="1">(AX800*DCF!F$10-DCF!F$5*MAX(AX800*DCF!F$10,0)-MAX(AX800-AW800,0)/Inputs!$B$10)*DCF!F$6</f>
        <v>1821.001930312714</v>
      </c>
      <c r="CF800" s="15">
        <f ca="1">(AY800*DCF!G$10-DCF!G$5*MAX(AY800*DCF!G$10,0)-MAX(AY800-AX800,0)/Inputs!$B$10)*DCF!G$6</f>
        <v>1766.609412826122</v>
      </c>
      <c r="CG800" s="15">
        <f ca="1">(AZ800*DCF!H$10-DCF!H$5*MAX(AZ800*DCF!H$10,0)-MAX(AZ800-AY800,0)/Inputs!$B$10)*DCF!H$6</f>
        <v>2383.0560311682157</v>
      </c>
      <c r="CH800" s="15">
        <f ca="1">(BA800*DCF!I$10-DCF!I$5*MAX(BA800*DCF!I$10,0)-MAX(BA800-AZ800,0)/Inputs!$B$10)*DCF!I$6</f>
        <v>3242.7392357338053</v>
      </c>
      <c r="CI800" s="15">
        <f ca="1">(BB800*DCF!J$10-DCF!J$5*MAX(BB800*DCF!J$10,0)-MAX(BB800-BA800,0)/Inputs!$B$10)*DCF!J$6</f>
        <v>3901.8216070782632</v>
      </c>
      <c r="CJ800" s="15">
        <f ca="1">(BC800*DCF!K$10-DCF!K$5*MAX(BC800*DCF!K$10,0)-MAX(BC800-BB800,0)/Inputs!$B$10)*DCF!K$6</f>
        <v>5197.7084586438759</v>
      </c>
      <c r="CK800" s="15">
        <f ca="1">(BD800*DCF!L$10-DCF!L$5*MAX(BD800*DCF!L$10,0)-MAX(BD800-BC800,0)/Inputs!$B$10)*DCF!L$6</f>
        <v>6858.2286548577913</v>
      </c>
      <c r="CL800" s="15">
        <f ca="1">(BE800*DCF!M$10-DCF!M$5*MAX(BE800*DCF!M$10,0)-MAX(BE800-BD800,0)/Inputs!$B$10)*DCF!M$6</f>
        <v>7345.1590804965081</v>
      </c>
      <c r="CM800" s="15">
        <f ca="1">(BF800*DCF!C$28-DCF!C$5*MAX(BF800*DCF!C$28,0)-MAX(BF800-Inputs!$B$13,0)/Inputs!$B$17)*DCF!C$6</f>
        <v>3520.429157075454</v>
      </c>
      <c r="CN800" s="15">
        <f ca="1">(BG800*DCF!D$28-DCF!D$5*MAX(BG800*DCF!D$28,0)-MAX(BG800-BF800,0)/Inputs!$B$17)*DCF!D$6</f>
        <v>3571.1708222290304</v>
      </c>
      <c r="CO800" s="15">
        <f ca="1">(BH800*DCF!E$28-DCF!E$5*MAX(BH800*DCF!E$28,0)-MAX(BH800-BG800,0)/Inputs!$B$17)*DCF!E$6</f>
        <v>3944.1737190726717</v>
      </c>
      <c r="CP800" s="15">
        <f ca="1">(BI800*DCF!F$28-DCF!F$5*MAX(BI800*DCF!F$28,0)-MAX(BI800-BH800,0)/Inputs!$B$17)*DCF!F$6</f>
        <v>4231.3727946124818</v>
      </c>
      <c r="CQ800" s="15">
        <f ca="1">(BJ800*DCF!G$28-DCF!G$5*MAX(BJ800*DCF!G$28,0)-MAX(BJ800-BI800,0)/Inputs!$B$17)*DCF!G$6</f>
        <v>4427.1623387849922</v>
      </c>
      <c r="CR800" s="15">
        <f ca="1">(BK800*DCF!H$28-DCF!H$5*MAX(BK800*DCF!H$28,0)-MAX(BK800-BJ800,0)/Inputs!$B$17)*DCF!H$6</f>
        <v>5229.0520068159221</v>
      </c>
      <c r="CS800" s="15">
        <f ca="1">(BL800*DCF!I$28-DCF!I$5*MAX(BL800*DCF!I$28,0)-MAX(BL800-BK800,0)/Inputs!$B$17)*DCF!I$6</f>
        <v>5975.6276254438799</v>
      </c>
      <c r="CT800" s="15">
        <f ca="1">(BM800*DCF!J$28-DCF!J$5*MAX(BM800*DCF!J$28,0)-MAX(BM800-BL800,0)/Inputs!$B$17)*DCF!J$6</f>
        <v>7392.9420562125006</v>
      </c>
      <c r="CU800" s="15">
        <f ca="1">(BN800*DCF!K$28-DCF!K$5*MAX(BN800*DCF!K$28,0)-MAX(BN800-BM800,0)/Inputs!$B$17)*DCF!K$6</f>
        <v>9407.1087647294062</v>
      </c>
      <c r="CV800" s="15">
        <f ca="1">(BO800*DCF!L$28-DCF!L$5*MAX(BO800*DCF!L$28,0)-MAX(BO800-BN800,0)/Inputs!$B$17)*DCF!L$6</f>
        <v>12029.605763235937</v>
      </c>
      <c r="CW800" s="15">
        <f ca="1">(BP800*DCF!M$28-DCF!M$5*MAX(BP800*DCF!M$28,0)-MAX(BP800-BO800,0)/Inputs!$B$17)*DCF!M$6</f>
        <v>13955.946818565622</v>
      </c>
      <c r="CX800" s="15">
        <f ca="1">(BQ800*DCF!C$46-DCF!C$5*MAX(BQ800*DCF!C$46,0)-MAX(BQ800-Inputs!$B$20,0)/Inputs!$B$24)*DCF!C$6</f>
        <v>-2580.704158837365</v>
      </c>
      <c r="CY800" s="15">
        <f ca="1">(BR800*DCF!D$46-DCF!D$5*MAX(BR800*DCF!D$46,0)-MAX(BR800-BQ800,0)/Inputs!$B$24)*DCF!D$6</f>
        <v>-1852.63701040348</v>
      </c>
      <c r="CZ800" s="15">
        <f ca="1">(BS800*DCF!E$46-DCF!E$5*MAX(BS800*DCF!E$46,0)-MAX(BS800-BR800,0)/Inputs!$B$24)*DCF!E$6</f>
        <v>-5426.2887933482698</v>
      </c>
      <c r="DA800" s="15">
        <f ca="1">(BT800*DCF!F$46-DCF!F$5*MAX(BT800*DCF!F$46,0)-MAX(BT800-BS800,0)/Inputs!$B$24)*DCF!F$6</f>
        <v>-837.22140190186951</v>
      </c>
      <c r="DB800" s="15">
        <f ca="1">(BU800*DCF!G$46-DCF!G$5*MAX(BU800*DCF!G$46,0)-MAX(BU800-BT800,0)/Inputs!$B$24)*DCF!G$6</f>
        <v>-1337.3787923342607</v>
      </c>
      <c r="DC800" s="15">
        <f ca="1">(BV800*DCF!H$46-DCF!H$5*MAX(BV800*DCF!H$46,0)-MAX(BV800-BU800,0)/Inputs!$B$24)*DCF!H$6</f>
        <v>-1859.6941150129264</v>
      </c>
      <c r="DD800" s="15">
        <f ca="1">(BW800*DCF!I$46-DCF!I$5*MAX(BW800*DCF!I$46,0)-MAX(BW800-BV800,0)/Inputs!$B$24)*DCF!I$6</f>
        <v>386.24801334593155</v>
      </c>
      <c r="DE800" s="15">
        <f ca="1">(BX800*DCF!J$46-DCF!J$5*MAX(BX800*DCF!J$46,0)-MAX(BX800-BW800,0)/Inputs!$B$24)*DCF!J$6</f>
        <v>-549.53956507262706</v>
      </c>
      <c r="DF800" s="15">
        <f ca="1">(BY800*DCF!K$46-DCF!K$5*MAX(BY800*DCF!K$46,0)-MAX(BY800-BX800,0)/Inputs!$B$24)*DCF!K$6</f>
        <v>-1453.0416174416821</v>
      </c>
      <c r="DG800" s="15">
        <f ca="1">(BZ800*DCF!L$46-DCF!L$5*MAX(BZ800*DCF!L$46,0)-MAX(BZ800-BY800,0)/Inputs!$B$24)*DCF!L$6</f>
        <v>-2925.0915706975688</v>
      </c>
      <c r="DH800" s="15">
        <f ca="1">(CA800*DCF!M$46-DCF!M$5*MAX(CA800*DCF!M$46,0)-MAX(CA800-BZ800,0)/Inputs!$B$24)*DCF!M$6</f>
        <v>5523.1700796660643</v>
      </c>
      <c r="DI800" s="15">
        <f ca="1">SUM(CB800:CL800)+BE800*DCF!M$10*(1+Inputs!$B$30)*(1-Inputs!$B$33)*(1-Inputs!$B$30/Inputs!$B$31)/(Inputs!$B$29-Inputs!$B$30)*DCF!M$6</f>
        <v>193725.92019456142</v>
      </c>
      <c r="DJ800" s="15">
        <f ca="1">SUM(CM800:CW800)+BP800*DCF!M$28*(1+Inputs!$B$30)*(1-Inputs!$B$33)*(1-Inputs!$B$30/Inputs!$B$31)/(Inputs!$B$29-Inputs!$B$30)*DCF!M$6</f>
        <v>356252.34664101049</v>
      </c>
      <c r="DK800" s="15">
        <f ca="1">SUM(CX800:DH800)+CA800*DCF!M$46*(1+Inputs!$B$30)*(1-Inputs!$B$33)*(1-Inputs!$B$30/Inputs!$B$31)/(Inputs!$B$29-Inputs!$B$30)*DCF!M$6</f>
        <v>96015.152725631066</v>
      </c>
      <c r="DM800" s="15">
        <f ca="1">DI800+DJ800+DK800+Inputs!$B$34+Inputs!$B$36-Inputs!$B$35</f>
        <v>722844.41956120299</v>
      </c>
    </row>
    <row r="801" spans="1:117" x14ac:dyDescent="0.75">
      <c r="A801" s="11">
        <v>788</v>
      </c>
      <c r="C801" s="23">
        <f t="shared" ca="1" si="468"/>
        <v>0.39350902535462462</v>
      </c>
      <c r="D801" s="23">
        <f t="shared" ca="1" si="468"/>
        <v>-0.11357128706277352</v>
      </c>
      <c r="E801" s="23">
        <f t="shared" ca="1" si="468"/>
        <v>0.2879622578636894</v>
      </c>
      <c r="F801" s="23">
        <f t="shared" ca="1" si="468"/>
        <v>0.45075047398742918</v>
      </c>
      <c r="G801" s="23">
        <f t="shared" ca="1" si="468"/>
        <v>-0.34677877522425782</v>
      </c>
      <c r="H801" s="23">
        <f t="shared" ca="1" si="468"/>
        <v>0.26130851406063715</v>
      </c>
      <c r="I801" s="23">
        <f t="shared" ca="1" si="468"/>
        <v>-0.83265337355846025</v>
      </c>
      <c r="J801" s="23">
        <f t="shared" ca="1" si="468"/>
        <v>0.19131560044524532</v>
      </c>
      <c r="K801" s="23">
        <f t="shared" ca="1" si="468"/>
        <v>7.2206964866162751E-2</v>
      </c>
      <c r="L801" s="23">
        <f t="shared" ca="1" si="468"/>
        <v>-0.29402726053214612</v>
      </c>
      <c r="M801" s="23">
        <f t="shared" ca="1" si="468"/>
        <v>-1.4415629927506737</v>
      </c>
      <c r="N801" s="23">
        <f ca="1">SQRT(Inputs!$B$38)*C801+SQRT(1-Inputs!$B$38)*_xlfn.NORM.S.INV(RAND())</f>
        <v>-0.2577625675434087</v>
      </c>
      <c r="O801" s="23">
        <f ca="1">SQRT(Inputs!$B$38)*D801+SQRT(1-Inputs!$B$38)*_xlfn.NORM.S.INV(RAND())</f>
        <v>-0.13839829916632454</v>
      </c>
      <c r="P801" s="23">
        <f ca="1">SQRT(Inputs!$B$38)*E801+SQRT(1-Inputs!$B$38)*_xlfn.NORM.S.INV(RAND())</f>
        <v>0.76446950442987993</v>
      </c>
      <c r="Q801" s="23">
        <f ca="1">SQRT(Inputs!$B$38)*F801+SQRT(1-Inputs!$B$38)*_xlfn.NORM.S.INV(RAND())</f>
        <v>-0.64962279991789962</v>
      </c>
      <c r="R801" s="23">
        <f ca="1">SQRT(Inputs!$B$38)*G801+SQRT(1-Inputs!$B$38)*_xlfn.NORM.S.INV(RAND())</f>
        <v>-1.0999808458556968</v>
      </c>
      <c r="S801" s="23">
        <f ca="1">SQRT(Inputs!$B$38)*H801+SQRT(1-Inputs!$B$38)*_xlfn.NORM.S.INV(RAND())</f>
        <v>0.60463468637212536</v>
      </c>
      <c r="T801" s="23">
        <f ca="1">SQRT(Inputs!$B$38)*I801+SQRT(1-Inputs!$B$38)*_xlfn.NORM.S.INV(RAND())</f>
        <v>-0.35694382627433585</v>
      </c>
      <c r="U801" s="23">
        <f ca="1">SQRT(Inputs!$B$38)*J801+SQRT(1-Inputs!$B$38)*_xlfn.NORM.S.INV(RAND())</f>
        <v>0.44544097064477267</v>
      </c>
      <c r="V801" s="23">
        <f ca="1">SQRT(Inputs!$B$38)*K801+SQRT(1-Inputs!$B$38)*_xlfn.NORM.S.INV(RAND())</f>
        <v>0.44447057519836397</v>
      </c>
      <c r="W801" s="23">
        <f ca="1">SQRT(Inputs!$B$38)*L801+SQRT(1-Inputs!$B$38)*_xlfn.NORM.S.INV(RAND())</f>
        <v>-0.16937840541904273</v>
      </c>
      <c r="X801" s="23">
        <f ca="1">SQRT(Inputs!$B$38)*M801+SQRT(1-Inputs!$B$38)*_xlfn.NORM.S.INV(RAND())</f>
        <v>-0.67960787556624191</v>
      </c>
      <c r="Y801" s="23">
        <f ca="1">SQRT(Inputs!$B$38)*C801+SQRT(1-Inputs!$B$38)*_xlfn.NORM.S.INV(RAND())</f>
        <v>1.1745023565932071</v>
      </c>
      <c r="Z801" s="23">
        <f ca="1">SQRT(Inputs!$B$38)*D801+SQRT(1-Inputs!$B$38)*_xlfn.NORM.S.INV(RAND())</f>
        <v>2.0286318026002808</v>
      </c>
      <c r="AA801" s="23">
        <f ca="1">SQRT(Inputs!$B$38)*E801+SQRT(1-Inputs!$B$38)*_xlfn.NORM.S.INV(RAND())</f>
        <v>0.82714815794533336</v>
      </c>
      <c r="AB801" s="23">
        <f ca="1">SQRT(Inputs!$B$38)*F801+SQRT(1-Inputs!$B$38)*_xlfn.NORM.S.INV(RAND())</f>
        <v>0.77432751349741713</v>
      </c>
      <c r="AC801" s="23">
        <f ca="1">SQRT(Inputs!$B$38)*G801+SQRT(1-Inputs!$B$38)*_xlfn.NORM.S.INV(RAND())</f>
        <v>-0.33244744977709284</v>
      </c>
      <c r="AD801" s="23">
        <f ca="1">SQRT(Inputs!$B$38)*H801+SQRT(1-Inputs!$B$38)*_xlfn.NORM.S.INV(RAND())</f>
        <v>-1.1699343134094125</v>
      </c>
      <c r="AE801" s="23">
        <f ca="1">SQRT(Inputs!$B$38)*I801+SQRT(1-Inputs!$B$38)*_xlfn.NORM.S.INV(RAND())</f>
        <v>0.76272211285237113</v>
      </c>
      <c r="AF801" s="23">
        <f ca="1">SQRT(Inputs!$B$38)*J801+SQRT(1-Inputs!$B$38)*_xlfn.NORM.S.INV(RAND())</f>
        <v>-0.65241960031442781</v>
      </c>
      <c r="AG801" s="23">
        <f ca="1">SQRT(Inputs!$B$38)*K801+SQRT(1-Inputs!$B$38)*_xlfn.NORM.S.INV(RAND())</f>
        <v>2.095593850409307</v>
      </c>
      <c r="AH801" s="23">
        <f ca="1">SQRT(Inputs!$B$38)*L801+SQRT(1-Inputs!$B$38)*_xlfn.NORM.S.INV(RAND())</f>
        <v>0.48110035905183041</v>
      </c>
      <c r="AI801" s="23">
        <f ca="1">SQRT(Inputs!$B$38)*M801+SQRT(1-Inputs!$B$38)*_xlfn.NORM.S.INV(RAND())</f>
        <v>1.1239921960201267</v>
      </c>
      <c r="AJ801" s="23">
        <f ca="1">SQRT(Inputs!$B$38)*C801+SQRT(1-Inputs!$B$38)*_xlfn.NORM.S.INV(RAND())</f>
        <v>0.61603028851809816</v>
      </c>
      <c r="AK801" s="23">
        <f ca="1">SQRT(Inputs!$B$38)*D801+SQRT(1-Inputs!$B$38)*_xlfn.NORM.S.INV(RAND())</f>
        <v>-6.3897352492919127E-2</v>
      </c>
      <c r="AL801" s="23">
        <f ca="1">SQRT(Inputs!$B$38)*E801+SQRT(1-Inputs!$B$38)*_xlfn.NORM.S.INV(RAND())</f>
        <v>1.2962114008383758</v>
      </c>
      <c r="AM801" s="23">
        <f ca="1">SQRT(Inputs!$B$38)*F801+SQRT(1-Inputs!$B$38)*_xlfn.NORM.S.INV(RAND())</f>
        <v>0.59587928724986705</v>
      </c>
      <c r="AN801" s="23">
        <f ca="1">SQRT(Inputs!$B$38)*G801+SQRT(1-Inputs!$B$38)*_xlfn.NORM.S.INV(RAND())</f>
        <v>0.55917925074262465</v>
      </c>
      <c r="AO801" s="23">
        <f ca="1">SQRT(Inputs!$B$38)*H801+SQRT(1-Inputs!$B$38)*_xlfn.NORM.S.INV(RAND())</f>
        <v>-0.79555625774980476</v>
      </c>
      <c r="AP801" s="23">
        <f ca="1">SQRT(Inputs!$B$38)*I801+SQRT(1-Inputs!$B$38)*_xlfn.NORM.S.INV(RAND())</f>
        <v>-2.3698781729949614</v>
      </c>
      <c r="AQ801" s="23">
        <f ca="1">SQRT(Inputs!$B$38)*J801+SQRT(1-Inputs!$B$38)*_xlfn.NORM.S.INV(RAND())</f>
        <v>-0.19476435214175869</v>
      </c>
      <c r="AR801" s="23">
        <f ca="1">SQRT(Inputs!$B$38)*K801+SQRT(1-Inputs!$B$38)*_xlfn.NORM.S.INV(RAND())</f>
        <v>0.22782072870710782</v>
      </c>
      <c r="AS801" s="23">
        <f ca="1">SQRT(Inputs!$B$38)*L801+SQRT(1-Inputs!$B$38)*_xlfn.NORM.S.INV(RAND())</f>
        <v>-0.97463497297724055</v>
      </c>
      <c r="AT801" s="23">
        <f ca="1">SQRT(Inputs!$B$38)*M801+SQRT(1-Inputs!$B$38)*_xlfn.NORM.S.INV(RAND())</f>
        <v>-1.0057977744693101</v>
      </c>
      <c r="AU801" s="15">
        <f ca="1">Inputs!$B$6*EXP($B$8-0.5*C$5^2+C$5*N801)</f>
        <v>4759.4509630728944</v>
      </c>
      <c r="AV801" s="15">
        <f t="shared" ca="1" si="437"/>
        <v>5676.6781006671445</v>
      </c>
      <c r="AW801" s="15">
        <f t="shared" ca="1" si="438"/>
        <v>7673.5118540331723</v>
      </c>
      <c r="AX801" s="15">
        <f t="shared" ca="1" si="439"/>
        <v>8638.2765904951066</v>
      </c>
      <c r="AY801" s="15">
        <f t="shared" ca="1" si="440"/>
        <v>9284.1715641360424</v>
      </c>
      <c r="AZ801" s="15">
        <f t="shared" ca="1" si="441"/>
        <v>12136.554519172814</v>
      </c>
      <c r="BA801" s="15">
        <f t="shared" ca="1" si="442"/>
        <v>14307.438282466806</v>
      </c>
      <c r="BB801" s="15">
        <f t="shared" ca="1" si="443"/>
        <v>18316.114411169718</v>
      </c>
      <c r="BC801" s="15">
        <f t="shared" ca="1" si="444"/>
        <v>23415.987459722306</v>
      </c>
      <c r="BD801" s="15">
        <f t="shared" ca="1" si="445"/>
        <v>28235.901768182877</v>
      </c>
      <c r="BE801" s="15">
        <f t="shared" ca="1" si="446"/>
        <v>32522.743861923416</v>
      </c>
      <c r="BF801" s="15">
        <f ca="1">Inputs!$B$13*EXP($B$9-0.5*C$6^2+C$6*Y801)</f>
        <v>17457.272634530062</v>
      </c>
      <c r="BG801" s="15">
        <f t="shared" ca="1" si="447"/>
        <v>30680.064602884457</v>
      </c>
      <c r="BH801" s="15">
        <f t="shared" ca="1" si="448"/>
        <v>42997.417502916745</v>
      </c>
      <c r="BI801" s="15">
        <f t="shared" ca="1" si="449"/>
        <v>59297.740946181693</v>
      </c>
      <c r="BJ801" s="15">
        <f t="shared" ca="1" si="450"/>
        <v>69293.70738184228</v>
      </c>
      <c r="BK801" s="15">
        <f t="shared" ca="1" si="451"/>
        <v>72522.767486283774</v>
      </c>
      <c r="BL801" s="15">
        <f t="shared" ca="1" si="452"/>
        <v>98340.763784699695</v>
      </c>
      <c r="BM801" s="15">
        <f t="shared" ca="1" si="453"/>
        <v>111471.23157926458</v>
      </c>
      <c r="BN801" s="15">
        <f t="shared" ca="1" si="454"/>
        <v>176232.86272645058</v>
      </c>
      <c r="BO801" s="15">
        <f t="shared" ca="1" si="455"/>
        <v>229308.02756105861</v>
      </c>
      <c r="BP801" s="15">
        <f t="shared" ca="1" si="456"/>
        <v>320565.00549510203</v>
      </c>
      <c r="BQ801" s="15">
        <f ca="1">Inputs!$B$20*EXP($B$10-0.5*C$7^2+C$7*AJ801)</f>
        <v>5337.026621715786</v>
      </c>
      <c r="BR801" s="15">
        <f t="shared" ca="1" si="457"/>
        <v>7096.1875998956502</v>
      </c>
      <c r="BS801" s="15">
        <f t="shared" ca="1" si="458"/>
        <v>14100.364695984803</v>
      </c>
      <c r="BT801" s="15">
        <f t="shared" ca="1" si="459"/>
        <v>22730.780129720129</v>
      </c>
      <c r="BU801" s="15">
        <f t="shared" ca="1" si="460"/>
        <v>36066.333053061309</v>
      </c>
      <c r="BV801" s="15">
        <f t="shared" ca="1" si="461"/>
        <v>41944.716838794717</v>
      </c>
      <c r="BW801" s="15">
        <f t="shared" ca="1" si="462"/>
        <v>35444.990055326743</v>
      </c>
      <c r="BX801" s="15">
        <f t="shared" ca="1" si="463"/>
        <v>47677.129469930915</v>
      </c>
      <c r="BY801" s="15">
        <f t="shared" ca="1" si="464"/>
        <v>69779.97170180516</v>
      </c>
      <c r="BZ801" s="15">
        <f t="shared" ca="1" si="465"/>
        <v>81850.038385995009</v>
      </c>
      <c r="CA801" s="15">
        <f t="shared" ca="1" si="466"/>
        <v>96156.683344338773</v>
      </c>
      <c r="CB801" s="15">
        <f ca="1">(AU801*DCF!C$10-DCF!C$5*MAX(AU801*DCF!C$10,0)-MAX(AU801-Inputs!$B$6,0)/Inputs!$B$10)*DCF!C$6</f>
        <v>1044.5202214351546</v>
      </c>
      <c r="CC801" s="15">
        <f ca="1">(AV801*DCF!D$10-DCF!D$5*MAX(AV801*DCF!D$10,0)-MAX(AV801-AU801,0)/Inputs!$B$10)*DCF!D$6</f>
        <v>1160.009996843035</v>
      </c>
      <c r="CD801" s="15">
        <f ca="1">(AW801*DCF!E$10-DCF!E$5*MAX(AW801*DCF!E$10,0)-MAX(AW801-AV801,0)/Inputs!$B$10)*DCF!E$6</f>
        <v>1321.9220815750025</v>
      </c>
      <c r="CE801" s="15">
        <f ca="1">(AX801*DCF!F$10-DCF!F$5*MAX(AX801*DCF!F$10,0)-MAX(AX801-AW801,0)/Inputs!$B$10)*DCF!F$6</f>
        <v>1684.9783906938974</v>
      </c>
      <c r="CF801" s="15">
        <f ca="1">(AY801*DCF!G$10-DCF!G$5*MAX(AY801*DCF!G$10,0)-MAX(AY801-AX801,0)/Inputs!$B$10)*DCF!G$6</f>
        <v>1788.7571264720839</v>
      </c>
      <c r="CG801" s="15">
        <f ca="1">(AZ801*DCF!H$10-DCF!H$5*MAX(AZ801*DCF!H$10,0)-MAX(AZ801-AY801,0)/Inputs!$B$10)*DCF!H$6</f>
        <v>1849.829035836008</v>
      </c>
      <c r="CH801" s="15">
        <f ca="1">(BA801*DCF!I$10-DCF!I$5*MAX(BA801*DCF!I$10,0)-MAX(BA801-AZ801,0)/Inputs!$B$10)*DCF!I$6</f>
        <v>2257.3460391946278</v>
      </c>
      <c r="CI801" s="15">
        <f ca="1">(BB801*DCF!J$10-DCF!J$5*MAX(BB801*DCF!J$10,0)-MAX(BB801-BA801,0)/Inputs!$B$10)*DCF!J$6</f>
        <v>2535.6389226583647</v>
      </c>
      <c r="CJ801" s="15">
        <f ca="1">(BC801*DCF!K$10-DCF!K$5*MAX(BC801*DCF!K$10,0)-MAX(BC801-BB801,0)/Inputs!$B$10)*DCF!K$6</f>
        <v>3055.6933256277448</v>
      </c>
      <c r="CK801" s="15">
        <f ca="1">(BD801*DCF!L$10-DCF!L$5*MAX(BD801*DCF!L$10,0)-MAX(BD801-BC801,0)/Inputs!$B$10)*DCF!L$6</f>
        <v>3635.2179583274265</v>
      </c>
      <c r="CL801" s="15">
        <f ca="1">(BE801*DCF!M$10-DCF!M$5*MAX(BE801*DCF!M$10,0)-MAX(BE801-BD801,0)/Inputs!$B$10)*DCF!M$6</f>
        <v>4077.2707169930809</v>
      </c>
      <c r="CM801" s="15">
        <f ca="1">(BF801*DCF!C$28-DCF!C$5*MAX(BF801*DCF!C$28,0)-MAX(BF801-Inputs!$B$13,0)/Inputs!$B$17)*DCF!C$6</f>
        <v>3925.9345818777679</v>
      </c>
      <c r="CN801" s="15">
        <f ca="1">(BG801*DCF!D$28-DCF!D$5*MAX(BG801*DCF!D$28,0)-MAX(BG801-BF801,0)/Inputs!$B$17)*DCF!D$6</f>
        <v>6214.9588378627313</v>
      </c>
      <c r="CO801" s="15">
        <f ca="1">(BH801*DCF!E$28-DCF!E$5*MAX(BH801*DCF!E$28,0)-MAX(BH801-BG801,0)/Inputs!$B$17)*DCF!E$6</f>
        <v>9750.0535569935655</v>
      </c>
      <c r="CP801" s="15">
        <f ca="1">(BI801*DCF!F$28-DCF!F$5*MAX(BI801*DCF!F$28,0)-MAX(BI801-BH801,0)/Inputs!$B$17)*DCF!F$6</f>
        <v>13130.043184136368</v>
      </c>
      <c r="CQ801" s="15">
        <f ca="1">(BJ801*DCF!G$28-DCF!G$5*MAX(BJ801*DCF!G$28,0)-MAX(BJ801-BI801,0)/Inputs!$B$17)*DCF!G$6</f>
        <v>16297.555303674808</v>
      </c>
      <c r="CR801" s="15">
        <f ca="1">(BK801*DCF!H$28-DCF!H$5*MAX(BK801*DCF!H$28,0)-MAX(BK801-BJ801,0)/Inputs!$B$17)*DCF!H$6</f>
        <v>17433.975202001126</v>
      </c>
      <c r="CS801" s="15">
        <f ca="1">(BL801*DCF!I$28-DCF!I$5*MAX(BL801*DCF!I$28,0)-MAX(BL801-BK801,0)/Inputs!$B$17)*DCF!I$6</f>
        <v>19419.455297487024</v>
      </c>
      <c r="CT801" s="15">
        <f ca="1">(BM801*DCF!J$28-DCF!J$5*MAX(BM801*DCF!J$28,0)-MAX(BM801-BL801,0)/Inputs!$B$17)*DCF!J$6</f>
        <v>23126.345816105455</v>
      </c>
      <c r="CU801" s="15">
        <f ca="1">(BN801*DCF!K$28-DCF!K$5*MAX(BN801*DCF!K$28,0)-MAX(BN801-BM801,0)/Inputs!$B$17)*DCF!K$6</f>
        <v>29284.988516884914</v>
      </c>
      <c r="CV801" s="15">
        <f ca="1">(BO801*DCF!L$28-DCF!L$5*MAX(BO801*DCF!L$28,0)-MAX(BO801-BN801,0)/Inputs!$B$17)*DCF!L$6</f>
        <v>39746.22124182999</v>
      </c>
      <c r="CW801" s="15">
        <f ca="1">(BP801*DCF!M$28-DCF!M$5*MAX(BP801*DCF!M$28,0)-MAX(BP801-BO801,0)/Inputs!$B$17)*DCF!M$6</f>
        <v>50775.572853341815</v>
      </c>
      <c r="CX801" s="15">
        <f ca="1">(BQ801*DCF!C$46-DCF!C$5*MAX(BQ801*DCF!C$46,0)-MAX(BQ801-Inputs!$B$20,0)/Inputs!$B$24)*DCF!C$6</f>
        <v>-2219.1870358307983</v>
      </c>
      <c r="CY801" s="15">
        <f ca="1">(BR801*DCF!D$46-DCF!D$5*MAX(BR801*DCF!D$46,0)-MAX(BR801-BQ801,0)/Inputs!$B$24)*DCF!D$6</f>
        <v>-1961.7731250956053</v>
      </c>
      <c r="CZ801" s="15">
        <f ca="1">(BS801*DCF!E$46-DCF!E$5*MAX(BS801*DCF!E$46,0)-MAX(BS801-BR801,0)/Inputs!$B$24)*DCF!E$6</f>
        <v>-4428.2464652098015</v>
      </c>
      <c r="DA801" s="15">
        <f ca="1">(BT801*DCF!F$46-DCF!F$5*MAX(BT801*DCF!F$46,0)-MAX(BT801-BS801,0)/Inputs!$B$24)*DCF!F$6</f>
        <v>-4798.0062116681984</v>
      </c>
      <c r="DB801" s="15">
        <f ca="1">(BU801*DCF!G$46-DCF!G$5*MAX(BU801*DCF!G$46,0)-MAX(BU801-BT801,0)/Inputs!$B$24)*DCF!G$6</f>
        <v>-5699.0167105893797</v>
      </c>
      <c r="DC801" s="15">
        <f ca="1">(BV801*DCF!H$46-DCF!H$5*MAX(BV801*DCF!H$46,0)-MAX(BV801-BU801,0)/Inputs!$B$24)*DCF!H$6</f>
        <v>-1826.6717439616284</v>
      </c>
      <c r="DD801" s="15">
        <f ca="1">(BW801*DCF!I$46-DCF!I$5*MAX(BW801*DCF!I$46,0)-MAX(BW801-BV801,0)/Inputs!$B$24)*DCF!I$6</f>
        <v>818.61578281775724</v>
      </c>
      <c r="DE801" s="15">
        <f ca="1">(BX801*DCF!J$46-DCF!J$5*MAX(BX801*DCF!J$46,0)-MAX(BX801-BW801,0)/Inputs!$B$24)*DCF!J$6</f>
        <v>-1243.839828400917</v>
      </c>
      <c r="DF801" s="15">
        <f ca="1">(BY801*DCF!K$46-DCF!K$5*MAX(BY801*DCF!K$46,0)-MAX(BY801-BX801,0)/Inputs!$B$24)*DCF!K$6</f>
        <v>-1428.5429332020151</v>
      </c>
      <c r="DG801" s="15">
        <f ca="1">(BZ801*DCF!L$46-DCF!L$5*MAX(BZ801*DCF!L$46,0)-MAX(BZ801-BY801,0)/Inputs!$B$24)*DCF!L$6</f>
        <v>2926.4188522533473</v>
      </c>
      <c r="DH801" s="15">
        <f ca="1">(CA801*DCF!M$46-DCF!M$5*MAX(CA801*DCF!M$46,0)-MAX(CA801-BZ801,0)/Inputs!$B$24)*DCF!M$6</f>
        <v>4547.4136987478369</v>
      </c>
      <c r="DI801" s="15">
        <f ca="1">SUM(CB801:CL801)+BE801*DCF!M$10*(1+Inputs!$B$30)*(1-Inputs!$B$33)*(1-Inputs!$B$30/Inputs!$B$31)/(Inputs!$B$29-Inputs!$B$30)*DCF!M$6</f>
        <v>114922.41005215404</v>
      </c>
      <c r="DJ801" s="15">
        <f ca="1">SUM(CM801:CW801)+BP801*DCF!M$28*(1+Inputs!$B$30)*(1-Inputs!$B$33)*(1-Inputs!$B$30/Inputs!$B$31)/(Inputs!$B$29-Inputs!$B$30)*DCF!M$6</f>
        <v>1418620.6368271573</v>
      </c>
      <c r="DK801" s="15">
        <f ca="1">SUM(CX801:DH801)+CA801*DCF!M$46*(1+Inputs!$B$30)*(1-Inputs!$B$33)*(1-Inputs!$B$30/Inputs!$B$31)/(Inputs!$B$29-Inputs!$B$30)*DCF!M$6</f>
        <v>133356.78721752504</v>
      </c>
      <c r="DM801" s="15">
        <f ca="1">DI801+DJ801+DK801+Inputs!$B$34+Inputs!$B$36-Inputs!$B$35</f>
        <v>1743750.8340968364</v>
      </c>
    </row>
    <row r="802" spans="1:117" x14ac:dyDescent="0.75">
      <c r="A802" s="11">
        <v>789</v>
      </c>
      <c r="C802" s="23">
        <f t="shared" ca="1" si="468"/>
        <v>-0.1027297944908499</v>
      </c>
      <c r="D802" s="23">
        <f t="shared" ca="1" si="468"/>
        <v>0.3267233369276501</v>
      </c>
      <c r="E802" s="23">
        <f t="shared" ca="1" si="468"/>
        <v>1.9466157216405842</v>
      </c>
      <c r="F802" s="23">
        <f t="shared" ca="1" si="468"/>
        <v>-0.24250880008600145</v>
      </c>
      <c r="G802" s="23">
        <f t="shared" ca="1" si="468"/>
        <v>5.687489219542486E-2</v>
      </c>
      <c r="H802" s="23">
        <f t="shared" ca="1" si="468"/>
        <v>-2.274577548277489</v>
      </c>
      <c r="I802" s="23">
        <f t="shared" ca="1" si="468"/>
        <v>0.15830276775055765</v>
      </c>
      <c r="J802" s="23">
        <f t="shared" ca="1" si="468"/>
        <v>0.92655960593131526</v>
      </c>
      <c r="K802" s="23">
        <f t="shared" ca="1" si="468"/>
        <v>-2.7056330602315013</v>
      </c>
      <c r="L802" s="23">
        <f t="shared" ca="1" si="468"/>
        <v>0.86919849524357473</v>
      </c>
      <c r="M802" s="23">
        <f t="shared" ca="1" si="468"/>
        <v>0.89255467371495911</v>
      </c>
      <c r="N802" s="23">
        <f ca="1">SQRT(Inputs!$B$38)*C802+SQRT(1-Inputs!$B$38)*_xlfn.NORM.S.INV(RAND())</f>
        <v>-1.2629242641773604</v>
      </c>
      <c r="O802" s="23">
        <f ca="1">SQRT(Inputs!$B$38)*D802+SQRT(1-Inputs!$B$38)*_xlfn.NORM.S.INV(RAND())</f>
        <v>0.46212485341957149</v>
      </c>
      <c r="P802" s="23">
        <f ca="1">SQRT(Inputs!$B$38)*E802+SQRT(1-Inputs!$B$38)*_xlfn.NORM.S.INV(RAND())</f>
        <v>2.3827841871793018</v>
      </c>
      <c r="Q802" s="23">
        <f ca="1">SQRT(Inputs!$B$38)*F802+SQRT(1-Inputs!$B$38)*_xlfn.NORM.S.INV(RAND())</f>
        <v>-0.57362018298565565</v>
      </c>
      <c r="R802" s="23">
        <f ca="1">SQRT(Inputs!$B$38)*G802+SQRT(1-Inputs!$B$38)*_xlfn.NORM.S.INV(RAND())</f>
        <v>1.2745233973383301</v>
      </c>
      <c r="S802" s="23">
        <f ca="1">SQRT(Inputs!$B$38)*H802+SQRT(1-Inputs!$B$38)*_xlfn.NORM.S.INV(RAND())</f>
        <v>-1.3602427488163995</v>
      </c>
      <c r="T802" s="23">
        <f ca="1">SQRT(Inputs!$B$38)*I802+SQRT(1-Inputs!$B$38)*_xlfn.NORM.S.INV(RAND())</f>
        <v>1.9579124253835507</v>
      </c>
      <c r="U802" s="23">
        <f ca="1">SQRT(Inputs!$B$38)*J802+SQRT(1-Inputs!$B$38)*_xlfn.NORM.S.INV(RAND())</f>
        <v>1.5273099763765929</v>
      </c>
      <c r="V802" s="23">
        <f ca="1">SQRT(Inputs!$B$38)*K802+SQRT(1-Inputs!$B$38)*_xlfn.NORM.S.INV(RAND())</f>
        <v>-1.0814385907884683</v>
      </c>
      <c r="W802" s="23">
        <f ca="1">SQRT(Inputs!$B$38)*L802+SQRT(1-Inputs!$B$38)*_xlfn.NORM.S.INV(RAND())</f>
        <v>-0.8001989571419178</v>
      </c>
      <c r="X802" s="23">
        <f ca="1">SQRT(Inputs!$B$38)*M802+SQRT(1-Inputs!$B$38)*_xlfn.NORM.S.INV(RAND())</f>
        <v>1.180891970305002</v>
      </c>
      <c r="Y802" s="23">
        <f ca="1">SQRT(Inputs!$B$38)*C802+SQRT(1-Inputs!$B$38)*_xlfn.NORM.S.INV(RAND())</f>
        <v>0.65965037121929293</v>
      </c>
      <c r="Z802" s="23">
        <f ca="1">SQRT(Inputs!$B$38)*D802+SQRT(1-Inputs!$B$38)*_xlfn.NORM.S.INV(RAND())</f>
        <v>1.1987515696004574</v>
      </c>
      <c r="AA802" s="23">
        <f ca="1">SQRT(Inputs!$B$38)*E802+SQRT(1-Inputs!$B$38)*_xlfn.NORM.S.INV(RAND())</f>
        <v>1.0857961779428513</v>
      </c>
      <c r="AB802" s="23">
        <f ca="1">SQRT(Inputs!$B$38)*F802+SQRT(1-Inputs!$B$38)*_xlfn.NORM.S.INV(RAND())</f>
        <v>0.38773661680638971</v>
      </c>
      <c r="AC802" s="23">
        <f ca="1">SQRT(Inputs!$B$38)*G802+SQRT(1-Inputs!$B$38)*_xlfn.NORM.S.INV(RAND())</f>
        <v>-0.95183172559269302</v>
      </c>
      <c r="AD802" s="23">
        <f ca="1">SQRT(Inputs!$B$38)*H802+SQRT(1-Inputs!$B$38)*_xlfn.NORM.S.INV(RAND())</f>
        <v>-0.66222472721508074</v>
      </c>
      <c r="AE802" s="23">
        <f ca="1">SQRT(Inputs!$B$38)*I802+SQRT(1-Inputs!$B$38)*_xlfn.NORM.S.INV(RAND())</f>
        <v>-9.0010252815158606E-2</v>
      </c>
      <c r="AF802" s="23">
        <f ca="1">SQRT(Inputs!$B$38)*J802+SQRT(1-Inputs!$B$38)*_xlfn.NORM.S.INV(RAND())</f>
        <v>0.1138038763341529</v>
      </c>
      <c r="AG802" s="23">
        <f ca="1">SQRT(Inputs!$B$38)*K802+SQRT(1-Inputs!$B$38)*_xlfn.NORM.S.INV(RAND())</f>
        <v>-1.9536625395941902</v>
      </c>
      <c r="AH802" s="23">
        <f ca="1">SQRT(Inputs!$B$38)*L802+SQRT(1-Inputs!$B$38)*_xlfn.NORM.S.INV(RAND())</f>
        <v>0.1400368773218168</v>
      </c>
      <c r="AI802" s="23">
        <f ca="1">SQRT(Inputs!$B$38)*M802+SQRT(1-Inputs!$B$38)*_xlfn.NORM.S.INV(RAND())</f>
        <v>0.44315554453320449</v>
      </c>
      <c r="AJ802" s="23">
        <f ca="1">SQRT(Inputs!$B$38)*C802+SQRT(1-Inputs!$B$38)*_xlfn.NORM.S.INV(RAND())</f>
        <v>0.97183876286596904</v>
      </c>
      <c r="AK802" s="23">
        <f ca="1">SQRT(Inputs!$B$38)*D802+SQRT(1-Inputs!$B$38)*_xlfn.NORM.S.INV(RAND())</f>
        <v>0.96171300643567137</v>
      </c>
      <c r="AL802" s="23">
        <f ca="1">SQRT(Inputs!$B$38)*E802+SQRT(1-Inputs!$B$38)*_xlfn.NORM.S.INV(RAND())</f>
        <v>1.0584599255639615</v>
      </c>
      <c r="AM802" s="23">
        <f ca="1">SQRT(Inputs!$B$38)*F802+SQRT(1-Inputs!$B$38)*_xlfn.NORM.S.INV(RAND())</f>
        <v>-0.59394611366926808</v>
      </c>
      <c r="AN802" s="23">
        <f ca="1">SQRT(Inputs!$B$38)*G802+SQRT(1-Inputs!$B$38)*_xlfn.NORM.S.INV(RAND())</f>
        <v>-1.1909973099221274</v>
      </c>
      <c r="AO802" s="23">
        <f ca="1">SQRT(Inputs!$B$38)*H802+SQRT(1-Inputs!$B$38)*_xlfn.NORM.S.INV(RAND())</f>
        <v>-0.78676406571287694</v>
      </c>
      <c r="AP802" s="23">
        <f ca="1">SQRT(Inputs!$B$38)*I802+SQRT(1-Inputs!$B$38)*_xlfn.NORM.S.INV(RAND())</f>
        <v>0.28192434765824931</v>
      </c>
      <c r="AQ802" s="23">
        <f ca="1">SQRT(Inputs!$B$38)*J802+SQRT(1-Inputs!$B$38)*_xlfn.NORM.S.INV(RAND())</f>
        <v>0.69277341683256299</v>
      </c>
      <c r="AR802" s="23">
        <f ca="1">SQRT(Inputs!$B$38)*K802+SQRT(1-Inputs!$B$38)*_xlfn.NORM.S.INV(RAND())</f>
        <v>-0.9043540659808923</v>
      </c>
      <c r="AS802" s="23">
        <f ca="1">SQRT(Inputs!$B$38)*L802+SQRT(1-Inputs!$B$38)*_xlfn.NORM.S.INV(RAND())</f>
        <v>1.4356518927043305</v>
      </c>
      <c r="AT802" s="23">
        <f ca="1">SQRT(Inputs!$B$38)*M802+SQRT(1-Inputs!$B$38)*_xlfn.NORM.S.INV(RAND())</f>
        <v>0.43948101866832723</v>
      </c>
      <c r="AU802" s="15">
        <f ca="1">Inputs!$B$6*EXP($B$8-0.5*C$5^2+C$5*N802)</f>
        <v>4044.7660123047149</v>
      </c>
      <c r="AV802" s="15">
        <f t="shared" ca="1" si="437"/>
        <v>5269.5961520879928</v>
      </c>
      <c r="AW802" s="15">
        <f t="shared" ca="1" si="438"/>
        <v>8860.8443116770632</v>
      </c>
      <c r="AX802" s="15">
        <f t="shared" ca="1" si="439"/>
        <v>10070.053270236735</v>
      </c>
      <c r="AY802" s="15">
        <f t="shared" ca="1" si="440"/>
        <v>14281.819134002702</v>
      </c>
      <c r="AZ802" s="15">
        <f t="shared" ca="1" si="441"/>
        <v>15037.200114005394</v>
      </c>
      <c r="BA802" s="15">
        <f t="shared" ca="1" si="442"/>
        <v>22586.602473884326</v>
      </c>
      <c r="BB802" s="15">
        <f t="shared" ca="1" si="443"/>
        <v>32225.261971158878</v>
      </c>
      <c r="BC802" s="15">
        <f t="shared" ca="1" si="444"/>
        <v>35555.420095680653</v>
      </c>
      <c r="BD802" s="15">
        <f t="shared" ca="1" si="445"/>
        <v>40417.586652394726</v>
      </c>
      <c r="BE802" s="15">
        <f t="shared" ca="1" si="446"/>
        <v>55150.471338574054</v>
      </c>
      <c r="BF802" s="15">
        <f ca="1">Inputs!$B$13*EXP($B$9-0.5*C$6^2+C$6*Y802)</f>
        <v>15763.357715145647</v>
      </c>
      <c r="BG802" s="15">
        <f t="shared" ca="1" si="447"/>
        <v>23850.438411431034</v>
      </c>
      <c r="BH802" s="15">
        <f t="shared" ca="1" si="448"/>
        <v>34890.977100511278</v>
      </c>
      <c r="BI802" s="15">
        <f t="shared" ca="1" si="449"/>
        <v>45338.453972766358</v>
      </c>
      <c r="BJ802" s="15">
        <f t="shared" ca="1" si="450"/>
        <v>48456.038247611606</v>
      </c>
      <c r="BK802" s="15">
        <f t="shared" ca="1" si="451"/>
        <v>54343.481328786314</v>
      </c>
      <c r="BL802" s="15">
        <f t="shared" ca="1" si="452"/>
        <v>65980.270626496291</v>
      </c>
      <c r="BM802" s="15">
        <f t="shared" ca="1" si="453"/>
        <v>82258.75053519971</v>
      </c>
      <c r="BN802" s="15">
        <f t="shared" ca="1" si="454"/>
        <v>80050.948185237867</v>
      </c>
      <c r="BO802" s="15">
        <f t="shared" ca="1" si="455"/>
        <v>100110.84072377533</v>
      </c>
      <c r="BP802" s="15">
        <f t="shared" ca="1" si="456"/>
        <v>129562.13006155296</v>
      </c>
      <c r="BQ802" s="15">
        <f ca="1">Inputs!$B$20*EXP($B$10-0.5*C$7^2+C$7*AJ802)</f>
        <v>6054.899576644154</v>
      </c>
      <c r="BR802" s="15">
        <f t="shared" ca="1" si="457"/>
        <v>11150.341640670717</v>
      </c>
      <c r="BS802" s="15">
        <f t="shared" ca="1" si="458"/>
        <v>20693.718548818335</v>
      </c>
      <c r="BT802" s="15">
        <f t="shared" ca="1" si="459"/>
        <v>24415.542945678273</v>
      </c>
      <c r="BU802" s="15">
        <f t="shared" ca="1" si="460"/>
        <v>25364.988725225667</v>
      </c>
      <c r="BV802" s="15">
        <f t="shared" ca="1" si="461"/>
        <v>29557.672427753776</v>
      </c>
      <c r="BW802" s="15">
        <f t="shared" ca="1" si="462"/>
        <v>43782.087666663036</v>
      </c>
      <c r="BX802" s="15">
        <f t="shared" ca="1" si="463"/>
        <v>70359.867459563015</v>
      </c>
      <c r="BY802" s="15">
        <f t="shared" ca="1" si="464"/>
        <v>82922.399241226085</v>
      </c>
      <c r="BZ802" s="15">
        <f t="shared" ca="1" si="465"/>
        <v>151492.96797952906</v>
      </c>
      <c r="CA802" s="15">
        <f t="shared" ca="1" si="466"/>
        <v>230086.79262916793</v>
      </c>
      <c r="CB802" s="15">
        <f ca="1">(AU802*DCF!C$10-DCF!C$5*MAX(AU802*DCF!C$10,0)-MAX(AU802-Inputs!$B$6,0)/Inputs!$B$10)*DCF!C$6</f>
        <v>1038.7327829206181</v>
      </c>
      <c r="CC802" s="15">
        <f ca="1">(AV802*DCF!D$10-DCF!D$5*MAX(AV802*DCF!D$10,0)-MAX(AV802-AU802,0)/Inputs!$B$10)*DCF!D$6</f>
        <v>985.78558822521723</v>
      </c>
      <c r="CD802" s="15">
        <f ca="1">(AW802*DCF!E$10-DCF!E$5*MAX(AW802*DCF!E$10,0)-MAX(AW802-AV802,0)/Inputs!$B$10)*DCF!E$6</f>
        <v>1236.9300936465488</v>
      </c>
      <c r="CE802" s="15">
        <f ca="1">(AX802*DCF!F$10-DCF!F$5*MAX(AX802*DCF!F$10,0)-MAX(AX802-AW802,0)/Inputs!$B$10)*DCF!F$6</f>
        <v>1946.6701759475134</v>
      </c>
      <c r="CF802" s="15">
        <f ca="1">(AY802*DCF!G$10-DCF!G$5*MAX(AY802*DCF!G$10,0)-MAX(AY802-AX802,0)/Inputs!$B$10)*DCF!G$6</f>
        <v>2133.0496662903042</v>
      </c>
      <c r="CG802" s="15">
        <f ca="1">(AZ802*DCF!H$10-DCF!H$5*MAX(AZ802*DCF!H$10,0)-MAX(AZ802-AY802,0)/Inputs!$B$10)*DCF!H$6</f>
        <v>2785.3517530520644</v>
      </c>
      <c r="CH802" s="15">
        <f ca="1">(BA802*DCF!I$10-DCF!I$5*MAX(BA802*DCF!I$10,0)-MAX(BA802-AZ802,0)/Inputs!$B$10)*DCF!I$6</f>
        <v>2887.3818160429478</v>
      </c>
      <c r="CI802" s="15">
        <f ca="1">(BB802*DCF!J$10-DCF!J$5*MAX(BB802*DCF!J$10,0)-MAX(BB802-BA802,0)/Inputs!$B$10)*DCF!J$6</f>
        <v>4069.3497128582849</v>
      </c>
      <c r="CJ802" s="15">
        <f ca="1">(BC802*DCF!K$10-DCF!K$5*MAX(BC802*DCF!K$10,0)-MAX(BC802-BB802,0)/Inputs!$B$10)*DCF!K$6</f>
        <v>5257.6801689624172</v>
      </c>
      <c r="CK802" s="15">
        <f ca="1">(BD802*DCF!L$10-DCF!L$5*MAX(BD802*DCF!L$10,0)-MAX(BD802-BC802,0)/Inputs!$B$10)*DCF!L$6</f>
        <v>5466.983785566491</v>
      </c>
      <c r="CL802" s="15">
        <f ca="1">(BE802*DCF!M$10-DCF!M$5*MAX(BE802*DCF!M$10,0)-MAX(BE802-BD802,0)/Inputs!$B$10)*DCF!M$6</f>
        <v>6022.444329366992</v>
      </c>
      <c r="CM802" s="15">
        <f ca="1">(BF802*DCF!C$28-DCF!C$5*MAX(BF802*DCF!C$28,0)-MAX(BF802-Inputs!$B$13,0)/Inputs!$B$17)*DCF!C$6</f>
        <v>3800.1672267653412</v>
      </c>
      <c r="CN802" s="15">
        <f ca="1">(BG802*DCF!D$28-DCF!D$5*MAX(BG802*DCF!D$28,0)-MAX(BG802-BF802,0)/Inputs!$B$17)*DCF!D$6</f>
        <v>5299.1590920351646</v>
      </c>
      <c r="CO802" s="15">
        <f ca="1">(BH802*DCF!E$28-DCF!E$5*MAX(BH802*DCF!E$28,0)-MAX(BH802-BG802,0)/Inputs!$B$17)*DCF!E$6</f>
        <v>7705.8077940688108</v>
      </c>
      <c r="CP802" s="15">
        <f ca="1">(BI802*DCF!F$28-DCF!F$5*MAX(BI802*DCF!F$28,0)-MAX(BI802-BH802,0)/Inputs!$B$17)*DCF!F$6</f>
        <v>10406.067700062</v>
      </c>
      <c r="CQ802" s="15">
        <f ca="1">(BJ802*DCF!G$28-DCF!G$5*MAX(BJ802*DCF!G$28,0)-MAX(BJ802-BI802,0)/Inputs!$B$17)*DCF!G$6</f>
        <v>12047.939881188793</v>
      </c>
      <c r="CR802" s="15">
        <f ca="1">(BK802*DCF!H$28-DCF!H$5*MAX(BK802*DCF!H$28,0)-MAX(BK802-BJ802,0)/Inputs!$B$17)*DCF!H$6</f>
        <v>12524.999057210654</v>
      </c>
      <c r="CS802" s="15">
        <f ca="1">(BL802*DCF!I$28-DCF!I$5*MAX(BL802*DCF!I$28,0)-MAX(BL802-BK802,0)/Inputs!$B$17)*DCF!I$6</f>
        <v>13845.225010443493</v>
      </c>
      <c r="CT802" s="15">
        <f ca="1">(BM802*DCF!J$28-DCF!J$5*MAX(BM802*DCF!J$28,0)-MAX(BM802-BL802,0)/Inputs!$B$17)*DCF!J$6</f>
        <v>16192.136736915587</v>
      </c>
      <c r="CU802" s="15">
        <f ca="1">(BN802*DCF!K$28-DCF!K$5*MAX(BN802*DCF!K$28,0)-MAX(BN802-BM802,0)/Inputs!$B$17)*DCF!K$6</f>
        <v>16905.418042248981</v>
      </c>
      <c r="CV802" s="15">
        <f ca="1">(BO802*DCF!L$28-DCF!L$5*MAX(BO802*DCF!L$28,0)-MAX(BO802-BN802,0)/Inputs!$B$17)*DCF!L$6</f>
        <v>17704.403747965374</v>
      </c>
      <c r="CW802" s="15">
        <f ca="1">(BP802*DCF!M$28-DCF!M$5*MAX(BP802*DCF!M$28,0)-MAX(BP802-BO802,0)/Inputs!$B$17)*DCF!M$6</f>
        <v>21298.702456178678</v>
      </c>
      <c r="CX802" s="15">
        <f ca="1">(BQ802*DCF!C$46-DCF!C$5*MAX(BQ802*DCF!C$46,0)-MAX(BQ802-Inputs!$B$20,0)/Inputs!$B$24)*DCF!C$6</f>
        <v>-2716.5585981368267</v>
      </c>
      <c r="CY802" s="15">
        <f ca="1">(BR802*DCF!D$46-DCF!D$5*MAX(BR802*DCF!D$46,0)-MAX(BR802-BQ802,0)/Inputs!$B$24)*DCF!D$6</f>
        <v>-4077.2861214449272</v>
      </c>
      <c r="CZ802" s="15">
        <f ca="1">(BS802*DCF!E$46-DCF!E$5*MAX(BS802*DCF!E$46,0)-MAX(BS802-BR802,0)/Inputs!$B$24)*DCF!E$6</f>
        <v>-6208.8047010459841</v>
      </c>
      <c r="DA802" s="15">
        <f ca="1">(BT802*DCF!F$46-DCF!F$5*MAX(BT802*DCF!F$46,0)-MAX(BT802-BS802,0)/Inputs!$B$24)*DCF!F$6</f>
        <v>-3133.3281228833498</v>
      </c>
      <c r="DB802" s="15">
        <f ca="1">(BU802*DCF!G$46-DCF!G$5*MAX(BU802*DCF!G$46,0)-MAX(BU802-BT802,0)/Inputs!$B$24)*DCF!G$6</f>
        <v>-1172.6029070997026</v>
      </c>
      <c r="DC802" s="15">
        <f ca="1">(BV802*DCF!H$46-DCF!H$5*MAX(BV802*DCF!H$46,0)-MAX(BV802-BU802,0)/Inputs!$B$24)*DCF!H$6</f>
        <v>-1302.8507715613532</v>
      </c>
      <c r="DD802" s="15">
        <f ca="1">(BW802*DCF!I$46-DCF!I$5*MAX(BW802*DCF!I$46,0)-MAX(BW802-BV802,0)/Inputs!$B$24)*DCF!I$6</f>
        <v>-3072.1150524674472</v>
      </c>
      <c r="DE802" s="15">
        <f ca="1">(BX802*DCF!J$46-DCF!J$5*MAX(BX802*DCF!J$46,0)-MAX(BX802-BW802,0)/Inputs!$B$24)*DCF!J$6</f>
        <v>-4096.5911671985086</v>
      </c>
      <c r="DF802" s="15">
        <f ca="1">(BY802*DCF!K$46-DCF!K$5*MAX(BY802*DCF!K$46,0)-MAX(BY802-BX802,0)/Inputs!$B$24)*DCF!K$6</f>
        <v>1659.3182457802582</v>
      </c>
      <c r="DG802" s="15">
        <f ca="1">(BZ802*DCF!L$46-DCF!L$5*MAX(BZ802*DCF!L$46,0)-MAX(BZ802-BY802,0)/Inputs!$B$24)*DCF!L$6</f>
        <v>-5045.7390561982565</v>
      </c>
      <c r="DH802" s="15">
        <f ca="1">(CA802*DCF!M$46-DCF!M$5*MAX(CA802*DCF!M$46,0)-MAX(CA802-BZ802,0)/Inputs!$B$24)*DCF!M$6</f>
        <v>1607.3751158852501</v>
      </c>
      <c r="DI802" s="15">
        <f ca="1">SUM(CB802:CL802)+BE802*DCF!M$10*(1+Inputs!$B$30)*(1-Inputs!$B$33)*(1-Inputs!$B$30/Inputs!$B$31)/(Inputs!$B$29-Inputs!$B$30)*DCF!M$6</f>
        <v>187314.85089761484</v>
      </c>
      <c r="DJ802" s="15">
        <f ca="1">SUM(CM802:CW802)+BP802*DCF!M$28*(1+Inputs!$B$30)*(1-Inputs!$B$33)*(1-Inputs!$B$30/Inputs!$B$31)/(Inputs!$B$29-Inputs!$B$30)*DCF!M$6</f>
        <v>618494.18840255565</v>
      </c>
      <c r="DK802" s="15">
        <f ca="1">SUM(CX802:DH802)+CA802*DCF!M$46*(1+Inputs!$B$30)*(1-Inputs!$B$33)*(1-Inputs!$B$30/Inputs!$B$31)/(Inputs!$B$29-Inputs!$B$30)*DCF!M$6</f>
        <v>328182.25379130919</v>
      </c>
      <c r="DM802" s="15">
        <f ca="1">DI802+DJ802+DK802+Inputs!$B$34+Inputs!$B$36-Inputs!$B$35</f>
        <v>1210842.2930914797</v>
      </c>
    </row>
    <row r="803" spans="1:117" x14ac:dyDescent="0.75">
      <c r="A803" s="11">
        <v>790</v>
      </c>
      <c r="C803" s="23">
        <f t="shared" ca="1" si="468"/>
        <v>7.1221613033174702E-3</v>
      </c>
      <c r="D803" s="23">
        <f t="shared" ca="1" si="468"/>
        <v>-2.6955092943099581</v>
      </c>
      <c r="E803" s="23">
        <f t="shared" ca="1" si="468"/>
        <v>0.30339437319213214</v>
      </c>
      <c r="F803" s="23">
        <f t="shared" ca="1" si="468"/>
        <v>0.69033543598595382</v>
      </c>
      <c r="G803" s="23">
        <f t="shared" ca="1" si="468"/>
        <v>-0.19019599892209152</v>
      </c>
      <c r="H803" s="23">
        <f t="shared" ca="1" si="468"/>
        <v>0.99605623083375272</v>
      </c>
      <c r="I803" s="23">
        <f t="shared" ca="1" si="468"/>
        <v>0.22408767334398993</v>
      </c>
      <c r="J803" s="23">
        <f t="shared" ca="1" si="468"/>
        <v>1.1364287146596161</v>
      </c>
      <c r="K803" s="23">
        <f t="shared" ca="1" si="468"/>
        <v>-1.3530482460629767</v>
      </c>
      <c r="L803" s="23">
        <f t="shared" ca="1" si="468"/>
        <v>-1.3544783678524479</v>
      </c>
      <c r="M803" s="23">
        <f t="shared" ca="1" si="468"/>
        <v>-0.77969946733933448</v>
      </c>
      <c r="N803" s="23">
        <f ca="1">SQRT(Inputs!$B$38)*C803+SQRT(1-Inputs!$B$38)*_xlfn.NORM.S.INV(RAND())</f>
        <v>0.28233681698982077</v>
      </c>
      <c r="O803" s="23">
        <f ca="1">SQRT(Inputs!$B$38)*D803+SQRT(1-Inputs!$B$38)*_xlfn.NORM.S.INV(RAND())</f>
        <v>-2.3301577378728742</v>
      </c>
      <c r="P803" s="23">
        <f ca="1">SQRT(Inputs!$B$38)*E803+SQRT(1-Inputs!$B$38)*_xlfn.NORM.S.INV(RAND())</f>
        <v>1.1067750624374426</v>
      </c>
      <c r="Q803" s="23">
        <f ca="1">SQRT(Inputs!$B$38)*F803+SQRT(1-Inputs!$B$38)*_xlfn.NORM.S.INV(RAND())</f>
        <v>-1.8940001468472969</v>
      </c>
      <c r="R803" s="23">
        <f ca="1">SQRT(Inputs!$B$38)*G803+SQRT(1-Inputs!$B$38)*_xlfn.NORM.S.INV(RAND())</f>
        <v>0.6984632835208241</v>
      </c>
      <c r="S803" s="23">
        <f ca="1">SQRT(Inputs!$B$38)*H803+SQRT(1-Inputs!$B$38)*_xlfn.NORM.S.INV(RAND())</f>
        <v>-4.4164717136132348E-2</v>
      </c>
      <c r="T803" s="23">
        <f ca="1">SQRT(Inputs!$B$38)*I803+SQRT(1-Inputs!$B$38)*_xlfn.NORM.S.INV(RAND())</f>
        <v>0.9748623921391133</v>
      </c>
      <c r="U803" s="23">
        <f ca="1">SQRT(Inputs!$B$38)*J803+SQRT(1-Inputs!$B$38)*_xlfn.NORM.S.INV(RAND())</f>
        <v>-2.0320109540354583</v>
      </c>
      <c r="V803" s="23">
        <f ca="1">SQRT(Inputs!$B$38)*K803+SQRT(1-Inputs!$B$38)*_xlfn.NORM.S.INV(RAND())</f>
        <v>-1.1339601323627586</v>
      </c>
      <c r="W803" s="23">
        <f ca="1">SQRT(Inputs!$B$38)*L803+SQRT(1-Inputs!$B$38)*_xlfn.NORM.S.INV(RAND())</f>
        <v>-4.416800782229291E-2</v>
      </c>
      <c r="X803" s="23">
        <f ca="1">SQRT(Inputs!$B$38)*M803+SQRT(1-Inputs!$B$38)*_xlfn.NORM.S.INV(RAND())</f>
        <v>-1.1391317867589708</v>
      </c>
      <c r="Y803" s="23">
        <f ca="1">SQRT(Inputs!$B$38)*C803+SQRT(1-Inputs!$B$38)*_xlfn.NORM.S.INV(RAND())</f>
        <v>-0.12622846857165179</v>
      </c>
      <c r="Z803" s="23">
        <f ca="1">SQRT(Inputs!$B$38)*D803+SQRT(1-Inputs!$B$38)*_xlfn.NORM.S.INV(RAND())</f>
        <v>-2.6693447237338574E-2</v>
      </c>
      <c r="AA803" s="23">
        <f ca="1">SQRT(Inputs!$B$38)*E803+SQRT(1-Inputs!$B$38)*_xlfn.NORM.S.INV(RAND())</f>
        <v>0.85481718431370624</v>
      </c>
      <c r="AB803" s="23">
        <f ca="1">SQRT(Inputs!$B$38)*F803+SQRT(1-Inputs!$B$38)*_xlfn.NORM.S.INV(RAND())</f>
        <v>-0.78305957935605752</v>
      </c>
      <c r="AC803" s="23">
        <f ca="1">SQRT(Inputs!$B$38)*G803+SQRT(1-Inputs!$B$38)*_xlfn.NORM.S.INV(RAND())</f>
        <v>-2.6026227167758531</v>
      </c>
      <c r="AD803" s="23">
        <f ca="1">SQRT(Inputs!$B$38)*H803+SQRT(1-Inputs!$B$38)*_xlfn.NORM.S.INV(RAND())</f>
        <v>-0.62366474601724553</v>
      </c>
      <c r="AE803" s="23">
        <f ca="1">SQRT(Inputs!$B$38)*I803+SQRT(1-Inputs!$B$38)*_xlfn.NORM.S.INV(RAND())</f>
        <v>-6.4278258740734229E-3</v>
      </c>
      <c r="AF803" s="23">
        <f ca="1">SQRT(Inputs!$B$38)*J803+SQRT(1-Inputs!$B$38)*_xlfn.NORM.S.INV(RAND())</f>
        <v>0.62758123162500978</v>
      </c>
      <c r="AG803" s="23">
        <f ca="1">SQRT(Inputs!$B$38)*K803+SQRT(1-Inputs!$B$38)*_xlfn.NORM.S.INV(RAND())</f>
        <v>-0.34659380096963072</v>
      </c>
      <c r="AH803" s="23">
        <f ca="1">SQRT(Inputs!$B$38)*L803+SQRT(1-Inputs!$B$38)*_xlfn.NORM.S.INV(RAND())</f>
        <v>0.68946361185853711</v>
      </c>
      <c r="AI803" s="23">
        <f ca="1">SQRT(Inputs!$B$38)*M803+SQRT(1-Inputs!$B$38)*_xlfn.NORM.S.INV(RAND())</f>
        <v>-0.64429190199727782</v>
      </c>
      <c r="AJ803" s="23">
        <f ca="1">SQRT(Inputs!$B$38)*C803+SQRT(1-Inputs!$B$38)*_xlfn.NORM.S.INV(RAND())</f>
        <v>0.70610561158765983</v>
      </c>
      <c r="AK803" s="23">
        <f ca="1">SQRT(Inputs!$B$38)*D803+SQRT(1-Inputs!$B$38)*_xlfn.NORM.S.INV(RAND())</f>
        <v>-2.0894524900984512</v>
      </c>
      <c r="AL803" s="23">
        <f ca="1">SQRT(Inputs!$B$38)*E803+SQRT(1-Inputs!$B$38)*_xlfn.NORM.S.INV(RAND())</f>
        <v>0.3201972107022637</v>
      </c>
      <c r="AM803" s="23">
        <f ca="1">SQRT(Inputs!$B$38)*F803+SQRT(1-Inputs!$B$38)*_xlfn.NORM.S.INV(RAND())</f>
        <v>1.3197026571599679</v>
      </c>
      <c r="AN803" s="23">
        <f ca="1">SQRT(Inputs!$B$38)*G803+SQRT(1-Inputs!$B$38)*_xlfn.NORM.S.INV(RAND())</f>
        <v>0.11484571592499945</v>
      </c>
      <c r="AO803" s="23">
        <f ca="1">SQRT(Inputs!$B$38)*H803+SQRT(1-Inputs!$B$38)*_xlfn.NORM.S.INV(RAND())</f>
        <v>0.78206697918367629</v>
      </c>
      <c r="AP803" s="23">
        <f ca="1">SQRT(Inputs!$B$38)*I803+SQRT(1-Inputs!$B$38)*_xlfn.NORM.S.INV(RAND())</f>
        <v>1.1377322817371369</v>
      </c>
      <c r="AQ803" s="23">
        <f ca="1">SQRT(Inputs!$B$38)*J803+SQRT(1-Inputs!$B$38)*_xlfn.NORM.S.INV(RAND())</f>
        <v>1.8952547111527762</v>
      </c>
      <c r="AR803" s="23">
        <f ca="1">SQRT(Inputs!$B$38)*K803+SQRT(1-Inputs!$B$38)*_xlfn.NORM.S.INV(RAND())</f>
        <v>-1.5763713795055043</v>
      </c>
      <c r="AS803" s="23">
        <f ca="1">SQRT(Inputs!$B$38)*L803+SQRT(1-Inputs!$B$38)*_xlfn.NORM.S.INV(RAND())</f>
        <v>-0.96962686319892377</v>
      </c>
      <c r="AT803" s="23">
        <f ca="1">SQRT(Inputs!$B$38)*M803+SQRT(1-Inputs!$B$38)*_xlfn.NORM.S.INV(RAND())</f>
        <v>0.45952645506287654</v>
      </c>
      <c r="AU803" s="15">
        <f ca="1">Inputs!$B$6*EXP($B$8-0.5*C$5^2+C$5*N803)</f>
        <v>5194.2895881373424</v>
      </c>
      <c r="AV803" s="15">
        <f t="shared" ca="1" si="437"/>
        <v>4488.5736769289988</v>
      </c>
      <c r="AW803" s="15">
        <f t="shared" ca="1" si="438"/>
        <v>6354.1854125796226</v>
      </c>
      <c r="AX803" s="15">
        <f t="shared" ca="1" si="439"/>
        <v>6123.1628249096648</v>
      </c>
      <c r="AY803" s="15">
        <f t="shared" ca="1" si="440"/>
        <v>8119.1318264099891</v>
      </c>
      <c r="AZ803" s="15">
        <f t="shared" ca="1" si="441"/>
        <v>9881.741694018523</v>
      </c>
      <c r="BA803" s="15">
        <f t="shared" ca="1" si="442"/>
        <v>13391.669627774474</v>
      </c>
      <c r="BB803" s="15">
        <f t="shared" ca="1" si="443"/>
        <v>13375.430484686916</v>
      </c>
      <c r="BC803" s="15">
        <f t="shared" ca="1" si="444"/>
        <v>14683.01685456481</v>
      </c>
      <c r="BD803" s="15">
        <f t="shared" ca="1" si="445"/>
        <v>17913.921479849883</v>
      </c>
      <c r="BE803" s="15">
        <f t="shared" ca="1" si="446"/>
        <v>19787.886133988977</v>
      </c>
      <c r="BF803" s="15">
        <f ca="1">Inputs!$B$13*EXP($B$9-0.5*C$6^2+C$6*Y803)</f>
        <v>13489.201140597193</v>
      </c>
      <c r="BG803" s="15">
        <f t="shared" ca="1" si="447"/>
        <v>16360.773162860523</v>
      </c>
      <c r="BH803" s="15">
        <f t="shared" ca="1" si="448"/>
        <v>23034.720755465154</v>
      </c>
      <c r="BI803" s="15">
        <f t="shared" ca="1" si="449"/>
        <v>24996.145301187495</v>
      </c>
      <c r="BJ803" s="15">
        <f t="shared" ca="1" si="450"/>
        <v>21057.754790067207</v>
      </c>
      <c r="BK803" s="15">
        <f t="shared" ca="1" si="451"/>
        <v>23740.590981338974</v>
      </c>
      <c r="BL803" s="15">
        <f t="shared" ca="1" si="452"/>
        <v>29138.169052823727</v>
      </c>
      <c r="BM803" s="15">
        <f t="shared" ca="1" si="453"/>
        <v>38721.240153993785</v>
      </c>
      <c r="BN803" s="15">
        <f t="shared" ca="1" si="454"/>
        <v>45684.829137753426</v>
      </c>
      <c r="BO803" s="15">
        <f t="shared" ca="1" si="455"/>
        <v>60900.809306286559</v>
      </c>
      <c r="BP803" s="15">
        <f t="shared" ca="1" si="456"/>
        <v>69680.824224700569</v>
      </c>
      <c r="BQ803" s="15">
        <f ca="1">Inputs!$B$20*EXP($B$10-0.5*C$7^2+C$7*AJ803)</f>
        <v>5510.2877399881199</v>
      </c>
      <c r="BR803" s="15">
        <f t="shared" ca="1" si="457"/>
        <v>3850.6039876060636</v>
      </c>
      <c r="BS803" s="15">
        <f t="shared" ca="1" si="458"/>
        <v>5780.8971169082542</v>
      </c>
      <c r="BT803" s="15">
        <f t="shared" ca="1" si="459"/>
        <v>11267.927149836751</v>
      </c>
      <c r="BU803" s="15">
        <f t="shared" ca="1" si="460"/>
        <v>16056.037231531291</v>
      </c>
      <c r="BV803" s="15">
        <f t="shared" ca="1" si="461"/>
        <v>26642.663462205735</v>
      </c>
      <c r="BW803" s="15">
        <f t="shared" ca="1" si="462"/>
        <v>47300.759106980659</v>
      </c>
      <c r="BX803" s="15">
        <f t="shared" ca="1" si="463"/>
        <v>96736.52005693104</v>
      </c>
      <c r="BY803" s="15">
        <f t="shared" ca="1" si="464"/>
        <v>100253.26701532362</v>
      </c>
      <c r="BZ803" s="15">
        <f t="shared" ca="1" si="465"/>
        <v>117702.71214518393</v>
      </c>
      <c r="CA803" s="15">
        <f t="shared" ca="1" si="466"/>
        <v>179404.23141753839</v>
      </c>
      <c r="CB803" s="15">
        <f ca="1">(AU803*DCF!C$10-DCF!C$5*MAX(AU803*DCF!C$10,0)-MAX(AU803-Inputs!$B$6,0)/Inputs!$B$10)*DCF!C$6</f>
        <v>1041.4197445324505</v>
      </c>
      <c r="CC803" s="15">
        <f ca="1">(AV803*DCF!D$10-DCF!D$5*MAX(AV803*DCF!D$10,0)-MAX(AV803-AU803,0)/Inputs!$B$10)*DCF!D$6</f>
        <v>1094.0594246629562</v>
      </c>
      <c r="CD803" s="15">
        <f ca="1">(AW803*DCF!E$10-DCF!E$5*MAX(AW803*DCF!E$10,0)-MAX(AW803-AV803,0)/Inputs!$B$10)*DCF!E$6</f>
        <v>1046.8672406661144</v>
      </c>
      <c r="CE803" s="15">
        <f ca="1">(AX803*DCF!F$10-DCF!F$5*MAX(AX803*DCF!F$10,0)-MAX(AX803-AW803,0)/Inputs!$B$10)*DCF!F$6</f>
        <v>1336.6766862958693</v>
      </c>
      <c r="CF803" s="15">
        <f ca="1">(AY803*DCF!G$10-DCF!G$5*MAX(AY803*DCF!G$10,0)-MAX(AY803-AX803,0)/Inputs!$B$10)*DCF!G$6</f>
        <v>1289.2049561398378</v>
      </c>
      <c r="CG803" s="15">
        <f ca="1">(AZ803*DCF!H$10-DCF!H$5*MAX(AZ803*DCF!H$10,0)-MAX(AZ803-AY803,0)/Inputs!$B$10)*DCF!H$6</f>
        <v>1605.5642569345471</v>
      </c>
      <c r="CH803" s="15">
        <f ca="1">(BA803*DCF!I$10-DCF!I$5*MAX(BA803*DCF!I$10,0)-MAX(BA803-AZ803,0)/Inputs!$B$10)*DCF!I$6</f>
        <v>1870.4183535036755</v>
      </c>
      <c r="CI803" s="15">
        <f ca="1">(BB803*DCF!J$10-DCF!J$5*MAX(BB803*DCF!J$10,0)-MAX(BB803-BA803,0)/Inputs!$B$10)*DCF!J$6</f>
        <v>2295.2549065093885</v>
      </c>
      <c r="CJ803" s="15">
        <f ca="1">(BC803*DCF!K$10-DCF!K$5*MAX(BC803*DCF!K$10,0)-MAX(BC803-BB803,0)/Inputs!$B$10)*DCF!K$6</f>
        <v>2180.6877163172885</v>
      </c>
      <c r="CK803" s="15">
        <f ca="1">(BD803*DCF!L$10-DCF!L$5*MAX(BD803*DCF!L$10,0)-MAX(BD803-BC803,0)/Inputs!$B$10)*DCF!L$6</f>
        <v>2283.9517287511085</v>
      </c>
      <c r="CL803" s="15">
        <f ca="1">(BE803*DCF!M$10-DCF!M$5*MAX(BE803*DCF!M$10,0)-MAX(BE803-BD803,0)/Inputs!$B$10)*DCF!M$6</f>
        <v>2568.4615698707707</v>
      </c>
      <c r="CM803" s="15">
        <f ca="1">(BF803*DCF!C$28-DCF!C$5*MAX(BF803*DCF!C$28,0)-MAX(BF803-Inputs!$B$13,0)/Inputs!$B$17)*DCF!C$6</f>
        <v>3631.3189249885108</v>
      </c>
      <c r="CN803" s="15">
        <f ca="1">(BG803*DCF!D$28-DCF!D$5*MAX(BG803*DCF!D$28,0)-MAX(BG803-BF803,0)/Inputs!$B$17)*DCF!D$6</f>
        <v>4205.98706538836</v>
      </c>
      <c r="CO803" s="15">
        <f ca="1">(BH803*DCF!E$28-DCF!E$5*MAX(BH803*DCF!E$28,0)-MAX(BH803-BG803,0)/Inputs!$B$17)*DCF!E$6</f>
        <v>5208.4998793332825</v>
      </c>
      <c r="CP803" s="15">
        <f ca="1">(BI803*DCF!F$28-DCF!F$5*MAX(BI803*DCF!F$28,0)-MAX(BI803-BH803,0)/Inputs!$B$17)*DCF!F$6</f>
        <v>6428.6866880178577</v>
      </c>
      <c r="CQ803" s="15">
        <f ca="1">(BJ803*DCF!G$28-DCF!G$5*MAX(BJ803*DCF!G$28,0)-MAX(BJ803-BI803,0)/Inputs!$B$17)*DCF!G$6</f>
        <v>5463.5942450081557</v>
      </c>
      <c r="CR803" s="15">
        <f ca="1">(BK803*DCF!H$28-DCF!H$5*MAX(BK803*DCF!H$28,0)-MAX(BK803-BJ803,0)/Inputs!$B$17)*DCF!H$6</f>
        <v>5454.4726189585899</v>
      </c>
      <c r="CS803" s="15">
        <f ca="1">(BL803*DCF!I$28-DCF!I$5*MAX(BL803*DCF!I$28,0)-MAX(BL803-BK803,0)/Inputs!$B$17)*DCF!I$6</f>
        <v>6077.2110202063986</v>
      </c>
      <c r="CT803" s="15">
        <f ca="1">(BM803*DCF!J$28-DCF!J$5*MAX(BM803*DCF!J$28,0)-MAX(BM803-BL803,0)/Inputs!$B$17)*DCF!J$6</f>
        <v>7367.4141077249133</v>
      </c>
      <c r="CU803" s="15">
        <f ca="1">(BN803*DCF!K$28-DCF!K$5*MAX(BN803*DCF!K$28,0)-MAX(BN803-BM803,0)/Inputs!$B$17)*DCF!K$6</f>
        <v>8794.9230203604802</v>
      </c>
      <c r="CV803" s="15">
        <f ca="1">(BO803*DCF!L$28-DCF!L$5*MAX(BO803*DCF!L$28,0)-MAX(BO803-BN803,0)/Inputs!$B$17)*DCF!L$6</f>
        <v>10429.276228394807</v>
      </c>
      <c r="CW803" s="15">
        <f ca="1">(BP803*DCF!M$28-DCF!M$5*MAX(BP803*DCF!M$28,0)-MAX(BP803-BO803,0)/Inputs!$B$17)*DCF!M$6</f>
        <v>12192.729132978891</v>
      </c>
      <c r="CX803" s="15">
        <f ca="1">(BQ803*DCF!C$46-DCF!C$5*MAX(BQ803*DCF!C$46,0)-MAX(BQ803-Inputs!$B$20,0)/Inputs!$B$24)*DCF!C$6</f>
        <v>-2339.2293810541246</v>
      </c>
      <c r="CY803" s="15">
        <f ca="1">(BR803*DCF!D$46-DCF!D$5*MAX(BR803*DCF!D$46,0)-MAX(BR803-BQ803,0)/Inputs!$B$24)*DCF!D$6</f>
        <v>-657.20830343856994</v>
      </c>
      <c r="CZ803" s="15">
        <f ca="1">(BS803*DCF!E$46-DCF!E$5*MAX(BS803*DCF!E$46,0)-MAX(BS803-BR803,0)/Inputs!$B$24)*DCF!E$6</f>
        <v>-1444.4695608130251</v>
      </c>
      <c r="DA803" s="15">
        <f ca="1">(BT803*DCF!F$46-DCF!F$5*MAX(BT803*DCF!F$46,0)-MAX(BT803-BS803,0)/Inputs!$B$24)*DCF!F$6</f>
        <v>-2818.6027895615389</v>
      </c>
      <c r="DB803" s="15">
        <f ca="1">(BU803*DCF!G$46-DCF!G$5*MAX(BU803*DCF!G$46,0)-MAX(BU803-BT803,0)/Inputs!$B$24)*DCF!G$6</f>
        <v>-2150.7189995905337</v>
      </c>
      <c r="DC803" s="15">
        <f ca="1">(BV803*DCF!H$46-DCF!H$5*MAX(BV803*DCF!H$46,0)-MAX(BV803-BU803,0)/Inputs!$B$24)*DCF!H$6</f>
        <v>-3289.7292358469749</v>
      </c>
      <c r="DD803" s="15">
        <f ca="1">(BW803*DCF!I$46-DCF!I$5*MAX(BW803*DCF!I$46,0)-MAX(BW803-BV803,0)/Inputs!$B$24)*DCF!I$6</f>
        <v>-4837.7107259103259</v>
      </c>
      <c r="DE803" s="15">
        <f ca="1">(BX803*DCF!J$46-DCF!J$5*MAX(BX803*DCF!J$46,0)-MAX(BX803-BW803,0)/Inputs!$B$24)*DCF!J$6</f>
        <v>-9051.7267086789307</v>
      </c>
      <c r="DF803" s="15">
        <f ca="1">(BY803*DCF!K$46-DCF!K$5*MAX(BY803*DCF!K$46,0)-MAX(BY803-BX803,0)/Inputs!$B$24)*DCF!K$6</f>
        <v>4865.2914887080588</v>
      </c>
      <c r="DG803" s="15">
        <f ca="1">(BZ803*DCF!L$46-DCF!L$5*MAX(BZ803*DCF!L$46,0)-MAX(BZ803-BY803,0)/Inputs!$B$24)*DCF!L$6</f>
        <v>4187.3773506679254</v>
      </c>
      <c r="DH803" s="15">
        <f ca="1">(CA803*DCF!M$46-DCF!M$5*MAX(CA803*DCF!M$46,0)-MAX(CA803-BZ803,0)/Inputs!$B$24)*DCF!M$6</f>
        <v>1165.5024203465148</v>
      </c>
      <c r="DI803" s="15">
        <f ca="1">SUM(CB803:CL803)+BE803*DCF!M$10*(1+Inputs!$B$30)*(1-Inputs!$B$33)*(1-Inputs!$B$30/Inputs!$B$31)/(Inputs!$B$29-Inputs!$B$30)*DCF!M$6</f>
        <v>73682.515362780323</v>
      </c>
      <c r="DJ803" s="15">
        <f ca="1">SUM(CM803:CW803)+BP803*DCF!M$28*(1+Inputs!$B$30)*(1-Inputs!$B$33)*(1-Inputs!$B$30/Inputs!$B$31)/(Inputs!$B$29-Inputs!$B$30)*DCF!M$6</f>
        <v>333817.65326582792</v>
      </c>
      <c r="DK803" s="15">
        <f ca="1">SUM(CX803:DH803)+CA803*DCF!M$46*(1+Inputs!$B$30)*(1-Inputs!$B$33)*(1-Inputs!$B$30/Inputs!$B$31)/(Inputs!$B$29-Inputs!$B$30)*DCF!M$6</f>
        <v>261008.96911614516</v>
      </c>
      <c r="DM803" s="15">
        <f ca="1">DI803+DJ803+DK803+Inputs!$B$34+Inputs!$B$36-Inputs!$B$35</f>
        <v>745360.13774475339</v>
      </c>
    </row>
    <row r="804" spans="1:117" x14ac:dyDescent="0.75">
      <c r="A804" s="11">
        <v>791</v>
      </c>
      <c r="C804" s="23">
        <f t="shared" ref="C804:M813" ca="1" si="469">_xlfn.NORM.S.INV(RAND())</f>
        <v>-1.4319167393664471</v>
      </c>
      <c r="D804" s="23">
        <f t="shared" ca="1" si="469"/>
        <v>0.7441392645017042</v>
      </c>
      <c r="E804" s="23">
        <f t="shared" ca="1" si="469"/>
        <v>-0.10601001306325933</v>
      </c>
      <c r="F804" s="23">
        <f t="shared" ca="1" si="469"/>
        <v>-1.1839307153686069</v>
      </c>
      <c r="G804" s="23">
        <f t="shared" ca="1" si="469"/>
        <v>1.3299126570662492</v>
      </c>
      <c r="H804" s="23">
        <f t="shared" ca="1" si="469"/>
        <v>0.32239141806312488</v>
      </c>
      <c r="I804" s="23">
        <f t="shared" ca="1" si="469"/>
        <v>-1.3555024407327456</v>
      </c>
      <c r="J804" s="23">
        <f t="shared" ca="1" si="469"/>
        <v>0.57559813676327509</v>
      </c>
      <c r="K804" s="23">
        <f t="shared" ca="1" si="469"/>
        <v>-1.8185312195074923</v>
      </c>
      <c r="L804" s="23">
        <f t="shared" ca="1" si="469"/>
        <v>-0.12039086705590039</v>
      </c>
      <c r="M804" s="23">
        <f t="shared" ca="1" si="469"/>
        <v>-0.57368438322322346</v>
      </c>
      <c r="N804" s="23">
        <f ca="1">SQRT(Inputs!$B$38)*C804+SQRT(1-Inputs!$B$38)*_xlfn.NORM.S.INV(RAND())</f>
        <v>-1.4028483457257819</v>
      </c>
      <c r="O804" s="23">
        <f ca="1">SQRT(Inputs!$B$38)*D804+SQRT(1-Inputs!$B$38)*_xlfn.NORM.S.INV(RAND())</f>
        <v>0.20841093306382202</v>
      </c>
      <c r="P804" s="23">
        <f ca="1">SQRT(Inputs!$B$38)*E804+SQRT(1-Inputs!$B$38)*_xlfn.NORM.S.INV(RAND())</f>
        <v>1.6823891682337264</v>
      </c>
      <c r="Q804" s="23">
        <f ca="1">SQRT(Inputs!$B$38)*F804+SQRT(1-Inputs!$B$38)*_xlfn.NORM.S.INV(RAND())</f>
        <v>-1.2773196604077486</v>
      </c>
      <c r="R804" s="23">
        <f ca="1">SQRT(Inputs!$B$38)*G804+SQRT(1-Inputs!$B$38)*_xlfn.NORM.S.INV(RAND())</f>
        <v>1.4757568201590985</v>
      </c>
      <c r="S804" s="23">
        <f ca="1">SQRT(Inputs!$B$38)*H804+SQRT(1-Inputs!$B$38)*_xlfn.NORM.S.INV(RAND())</f>
        <v>0.16869084470902551</v>
      </c>
      <c r="T804" s="23">
        <f ca="1">SQRT(Inputs!$B$38)*I804+SQRT(1-Inputs!$B$38)*_xlfn.NORM.S.INV(RAND())</f>
        <v>-0.82762494761333261</v>
      </c>
      <c r="U804" s="23">
        <f ca="1">SQRT(Inputs!$B$38)*J804+SQRT(1-Inputs!$B$38)*_xlfn.NORM.S.INV(RAND())</f>
        <v>0.2409571964795765</v>
      </c>
      <c r="V804" s="23">
        <f ca="1">SQRT(Inputs!$B$38)*K804+SQRT(1-Inputs!$B$38)*_xlfn.NORM.S.INV(RAND())</f>
        <v>-2.0262786767681193</v>
      </c>
      <c r="W804" s="23">
        <f ca="1">SQRT(Inputs!$B$38)*L804+SQRT(1-Inputs!$B$38)*_xlfn.NORM.S.INV(RAND())</f>
        <v>0.77147351700691047</v>
      </c>
      <c r="X804" s="23">
        <f ca="1">SQRT(Inputs!$B$38)*M804+SQRT(1-Inputs!$B$38)*_xlfn.NORM.S.INV(RAND())</f>
        <v>-1.0130298257330492</v>
      </c>
      <c r="Y804" s="23">
        <f ca="1">SQRT(Inputs!$B$38)*C804+SQRT(1-Inputs!$B$38)*_xlfn.NORM.S.INV(RAND())</f>
        <v>-1.4393257650780336</v>
      </c>
      <c r="Z804" s="23">
        <f ca="1">SQRT(Inputs!$B$38)*D804+SQRT(1-Inputs!$B$38)*_xlfn.NORM.S.INV(RAND())</f>
        <v>0.53213283880057305</v>
      </c>
      <c r="AA804" s="23">
        <f ca="1">SQRT(Inputs!$B$38)*E804+SQRT(1-Inputs!$B$38)*_xlfn.NORM.S.INV(RAND())</f>
        <v>-0.36743657559695675</v>
      </c>
      <c r="AB804" s="23">
        <f ca="1">SQRT(Inputs!$B$38)*F804+SQRT(1-Inputs!$B$38)*_xlfn.NORM.S.INV(RAND())</f>
        <v>-1.0410712132004258</v>
      </c>
      <c r="AC804" s="23">
        <f ca="1">SQRT(Inputs!$B$38)*G804+SQRT(1-Inputs!$B$38)*_xlfn.NORM.S.INV(RAND())</f>
        <v>1.7201934975663256</v>
      </c>
      <c r="AD804" s="23">
        <f ca="1">SQRT(Inputs!$B$38)*H804+SQRT(1-Inputs!$B$38)*_xlfn.NORM.S.INV(RAND())</f>
        <v>-0.2456658584337188</v>
      </c>
      <c r="AE804" s="23">
        <f ca="1">SQRT(Inputs!$B$38)*I804+SQRT(1-Inputs!$B$38)*_xlfn.NORM.S.INV(RAND())</f>
        <v>-1.7768543332455158</v>
      </c>
      <c r="AF804" s="23">
        <f ca="1">SQRT(Inputs!$B$38)*J804+SQRT(1-Inputs!$B$38)*_xlfn.NORM.S.INV(RAND())</f>
        <v>-1.0305730165491758</v>
      </c>
      <c r="AG804" s="23">
        <f ca="1">SQRT(Inputs!$B$38)*K804+SQRT(1-Inputs!$B$38)*_xlfn.NORM.S.INV(RAND())</f>
        <v>-1.0304663965660059</v>
      </c>
      <c r="AH804" s="23">
        <f ca="1">SQRT(Inputs!$B$38)*L804+SQRT(1-Inputs!$B$38)*_xlfn.NORM.S.INV(RAND())</f>
        <v>0.52413092588997579</v>
      </c>
      <c r="AI804" s="23">
        <f ca="1">SQRT(Inputs!$B$38)*M804+SQRT(1-Inputs!$B$38)*_xlfn.NORM.S.INV(RAND())</f>
        <v>0.29181639142799054</v>
      </c>
      <c r="AJ804" s="23">
        <f ca="1">SQRT(Inputs!$B$38)*C804+SQRT(1-Inputs!$B$38)*_xlfn.NORM.S.INV(RAND())</f>
        <v>-0.4728609619501879</v>
      </c>
      <c r="AK804" s="23">
        <f ca="1">SQRT(Inputs!$B$38)*D804+SQRT(1-Inputs!$B$38)*_xlfn.NORM.S.INV(RAND())</f>
        <v>0.50956873905288069</v>
      </c>
      <c r="AL804" s="23">
        <f ca="1">SQRT(Inputs!$B$38)*E804+SQRT(1-Inputs!$B$38)*_xlfn.NORM.S.INV(RAND())</f>
        <v>0.29663116366210585</v>
      </c>
      <c r="AM804" s="23">
        <f ca="1">SQRT(Inputs!$B$38)*F804+SQRT(1-Inputs!$B$38)*_xlfn.NORM.S.INV(RAND())</f>
        <v>0.39226477295158257</v>
      </c>
      <c r="AN804" s="23">
        <f ca="1">SQRT(Inputs!$B$38)*G804+SQRT(1-Inputs!$B$38)*_xlfn.NORM.S.INV(RAND())</f>
        <v>1.4880680653627776</v>
      </c>
      <c r="AO804" s="23">
        <f ca="1">SQRT(Inputs!$B$38)*H804+SQRT(1-Inputs!$B$38)*_xlfn.NORM.S.INV(RAND())</f>
        <v>-0.46607293806001565</v>
      </c>
      <c r="AP804" s="23">
        <f ca="1">SQRT(Inputs!$B$38)*I804+SQRT(1-Inputs!$B$38)*_xlfn.NORM.S.INV(RAND())</f>
        <v>-1.5475576830477005</v>
      </c>
      <c r="AQ804" s="23">
        <f ca="1">SQRT(Inputs!$B$38)*J804+SQRT(1-Inputs!$B$38)*_xlfn.NORM.S.INV(RAND())</f>
        <v>0.79557852124532291</v>
      </c>
      <c r="AR804" s="23">
        <f ca="1">SQRT(Inputs!$B$38)*K804+SQRT(1-Inputs!$B$38)*_xlfn.NORM.S.INV(RAND())</f>
        <v>0.84032516823040804</v>
      </c>
      <c r="AS804" s="23">
        <f ca="1">SQRT(Inputs!$B$38)*L804+SQRT(1-Inputs!$B$38)*_xlfn.NORM.S.INV(RAND())</f>
        <v>1.2206191734376806</v>
      </c>
      <c r="AT804" s="23">
        <f ca="1">SQRT(Inputs!$B$38)*M804+SQRT(1-Inputs!$B$38)*_xlfn.NORM.S.INV(RAND())</f>
        <v>-0.1346982755096828</v>
      </c>
      <c r="AU804" s="15">
        <f ca="1">Inputs!$B$6*EXP($B$8-0.5*C$5^2+C$5*N804)</f>
        <v>3954.1820326867305</v>
      </c>
      <c r="AV804" s="15">
        <f t="shared" ca="1" si="437"/>
        <v>4962.947014469366</v>
      </c>
      <c r="AW804" s="15">
        <f t="shared" ca="1" si="438"/>
        <v>7592.9330435515685</v>
      </c>
      <c r="AX804" s="15">
        <f t="shared" ca="1" si="439"/>
        <v>7902.8754950038647</v>
      </c>
      <c r="AY804" s="15">
        <f t="shared" ca="1" si="440"/>
        <v>11474.757927922748</v>
      </c>
      <c r="AZ804" s="15">
        <f t="shared" ca="1" si="441"/>
        <v>14297.071726147213</v>
      </c>
      <c r="BA804" s="15">
        <f t="shared" ca="1" si="442"/>
        <v>16044.257978184058</v>
      </c>
      <c r="BB804" s="15">
        <f t="shared" ca="1" si="443"/>
        <v>20123.042444034581</v>
      </c>
      <c r="BC804" s="15">
        <f t="shared" ca="1" si="444"/>
        <v>20267.166658880549</v>
      </c>
      <c r="BD804" s="15">
        <f t="shared" ca="1" si="445"/>
        <v>26687.055559101587</v>
      </c>
      <c r="BE804" s="15">
        <f t="shared" ca="1" si="446"/>
        <v>29819.300031727576</v>
      </c>
      <c r="BF804" s="15">
        <f ca="1">Inputs!$B$13*EXP($B$9-0.5*C$6^2+C$6*Y804)</f>
        <v>10397.557715979499</v>
      </c>
      <c r="BG804" s="15">
        <f t="shared" ca="1" si="447"/>
        <v>13948.91611161438</v>
      </c>
      <c r="BH804" s="15">
        <f t="shared" ca="1" si="448"/>
        <v>16035.388597382984</v>
      </c>
      <c r="BI804" s="15">
        <f t="shared" ca="1" si="449"/>
        <v>16723.317467502497</v>
      </c>
      <c r="BJ804" s="15">
        <f t="shared" ca="1" si="450"/>
        <v>26271.006429894107</v>
      </c>
      <c r="BK804" s="15">
        <f t="shared" ca="1" si="451"/>
        <v>31182.134663638109</v>
      </c>
      <c r="BL804" s="15">
        <f t="shared" ca="1" si="452"/>
        <v>30425.331674229416</v>
      </c>
      <c r="BM804" s="15">
        <f t="shared" ca="1" si="453"/>
        <v>32905.057578256899</v>
      </c>
      <c r="BN804" s="15">
        <f t="shared" ca="1" si="454"/>
        <v>35767.937529449089</v>
      </c>
      <c r="BO804" s="15">
        <f t="shared" ca="1" si="455"/>
        <v>46773.358105245279</v>
      </c>
      <c r="BP804" s="15">
        <f t="shared" ca="1" si="456"/>
        <v>59504.393313641594</v>
      </c>
      <c r="BQ804" s="15">
        <f ca="1">Inputs!$B$20*EXP($B$10-0.5*C$7^2+C$7*AJ804)</f>
        <v>3627.1884247577377</v>
      </c>
      <c r="BR804" s="15">
        <f t="shared" ca="1" si="457"/>
        <v>5786.156036189509</v>
      </c>
      <c r="BS804" s="15">
        <f t="shared" ca="1" si="458"/>
        <v>8628.1386838817962</v>
      </c>
      <c r="BT804" s="15">
        <f t="shared" ca="1" si="459"/>
        <v>13185.707094933743</v>
      </c>
      <c r="BU804" s="15">
        <f t="shared" ca="1" si="460"/>
        <v>26194.158102821253</v>
      </c>
      <c r="BV804" s="15">
        <f t="shared" ca="1" si="461"/>
        <v>32810.913398128774</v>
      </c>
      <c r="BW804" s="15">
        <f t="shared" ca="1" si="462"/>
        <v>32997.576731286121</v>
      </c>
      <c r="BX804" s="15">
        <f t="shared" ca="1" si="463"/>
        <v>54132.900858817258</v>
      </c>
      <c r="BY804" s="15">
        <f t="shared" ca="1" si="464"/>
        <v>89079.088054954977</v>
      </c>
      <c r="BZ804" s="15">
        <f t="shared" ca="1" si="465"/>
        <v>156433.07847054227</v>
      </c>
      <c r="CA804" s="15">
        <f t="shared" ca="1" si="466"/>
        <v>214543.72850424043</v>
      </c>
      <c r="CB804" s="15">
        <f ca="1">(AU804*DCF!C$10-DCF!C$5*MAX(AU804*DCF!C$10,0)-MAX(AU804-Inputs!$B$6,0)/Inputs!$B$10)*DCF!C$6</f>
        <v>1015.4699912163828</v>
      </c>
      <c r="CC804" s="15">
        <f ca="1">(AV804*DCF!D$10-DCF!D$5*MAX(AV804*DCF!D$10,0)-MAX(AV804-AU804,0)/Inputs!$B$10)*DCF!D$6</f>
        <v>963.72377236194927</v>
      </c>
      <c r="CD804" s="15">
        <f ca="1">(AW804*DCF!E$10-DCF!E$5*MAX(AW804*DCF!E$10,0)-MAX(AW804-AV804,0)/Inputs!$B$10)*DCF!E$6</f>
        <v>1160.7056045524434</v>
      </c>
      <c r="CE804" s="15">
        <f ca="1">(AX804*DCF!F$10-DCF!F$5*MAX(AX804*DCF!F$10,0)-MAX(AX804-AW804,0)/Inputs!$B$10)*DCF!F$6</f>
        <v>1660.6937861065715</v>
      </c>
      <c r="CF804" s="15">
        <f ca="1">(AY804*DCF!G$10-DCF!G$5*MAX(AY804*DCF!G$10,0)-MAX(AY804-AX804,0)/Inputs!$B$10)*DCF!G$6</f>
        <v>1677.6798541847015</v>
      </c>
      <c r="CG804" s="15">
        <f ca="1">(AZ804*DCF!H$10-DCF!H$5*MAX(AZ804*DCF!H$10,0)-MAX(AZ804-AY804,0)/Inputs!$B$10)*DCF!H$6</f>
        <v>2274.6343191230017</v>
      </c>
      <c r="CH804" s="15">
        <f ca="1">(BA804*DCF!I$10-DCF!I$5*MAX(BA804*DCF!I$10,0)-MAX(BA804-AZ804,0)/Inputs!$B$10)*DCF!I$6</f>
        <v>2644.1008750908122</v>
      </c>
      <c r="CI804" s="15">
        <f ca="1">(BB804*DCF!J$10-DCF!J$5*MAX(BB804*DCF!J$10,0)-MAX(BB804-BA804,0)/Inputs!$B$10)*DCF!J$6</f>
        <v>2835.0882025550391</v>
      </c>
      <c r="CJ804" s="15">
        <f ca="1">(BC804*DCF!K$10-DCF!K$5*MAX(BC804*DCF!K$10,0)-MAX(BC804-BB804,0)/Inputs!$B$10)*DCF!K$6</f>
        <v>3242.5131434075943</v>
      </c>
      <c r="CK804" s="15">
        <f ca="1">(BD804*DCF!L$10-DCF!L$5*MAX(BD804*DCF!L$10,0)-MAX(BD804-BC804,0)/Inputs!$B$10)*DCF!L$6</f>
        <v>3194.7198766265797</v>
      </c>
      <c r="CL804" s="15">
        <f ca="1">(BE804*DCF!M$10-DCF!M$5*MAX(BE804*DCF!M$10,0)-MAX(BE804-BD804,0)/Inputs!$B$10)*DCF!M$6</f>
        <v>3833.7088486946159</v>
      </c>
      <c r="CM804" s="15">
        <f ca="1">(BF804*DCF!C$28-DCF!C$5*MAX(BF804*DCF!C$28,0)-MAX(BF804-Inputs!$B$13,0)/Inputs!$B$17)*DCF!C$6</f>
        <v>3173.2664264026139</v>
      </c>
      <c r="CN804" s="15">
        <f ca="1">(BG804*DCF!D$28-DCF!D$5*MAX(BG804*DCF!D$28,0)-MAX(BG804-BF804,0)/Inputs!$B$17)*DCF!D$6</f>
        <v>3350.6099357934704</v>
      </c>
      <c r="CO804" s="15">
        <f ca="1">(BH804*DCF!E$28-DCF!E$5*MAX(BH804*DCF!E$28,0)-MAX(BH804-BG804,0)/Inputs!$B$17)*DCF!E$6</f>
        <v>4130.2925769135109</v>
      </c>
      <c r="CP804" s="15">
        <f ca="1">(BI804*DCF!F$28-DCF!F$5*MAX(BI804*DCF!F$28,0)-MAX(BI804-BH804,0)/Inputs!$B$17)*DCF!F$6</f>
        <v>4414.6918614708138</v>
      </c>
      <c r="CQ804" s="15">
        <f ca="1">(BJ804*DCF!G$28-DCF!G$5*MAX(BJ804*DCF!G$28,0)-MAX(BJ804-BI804,0)/Inputs!$B$17)*DCF!G$6</f>
        <v>5210.3849719634445</v>
      </c>
      <c r="CR804" s="15">
        <f ca="1">(BK804*DCF!H$28-DCF!H$5*MAX(BK804*DCF!H$28,0)-MAX(BK804-BJ804,0)/Inputs!$B$17)*DCF!H$6</f>
        <v>6948.6344225067051</v>
      </c>
      <c r="CS804" s="15">
        <f ca="1">(BL804*DCF!I$28-DCF!I$5*MAX(BL804*DCF!I$28,0)-MAX(BL804-BK804,0)/Inputs!$B$17)*DCF!I$6</f>
        <v>7154.6091479078796</v>
      </c>
      <c r="CT804" s="15">
        <f ca="1">(BM804*DCF!J$28-DCF!J$5*MAX(BM804*DCF!J$28,0)-MAX(BM804-BL804,0)/Inputs!$B$17)*DCF!J$6</f>
        <v>7011.7681017025916</v>
      </c>
      <c r="CU804" s="15">
        <f ca="1">(BN804*DCF!K$28-DCF!K$5*MAX(BN804*DCF!K$28,0)-MAX(BN804-BM804,0)/Inputs!$B$17)*DCF!K$6</f>
        <v>7202.924024498675</v>
      </c>
      <c r="CV804" s="15">
        <f ca="1">(BO804*DCF!L$28-DCF!L$5*MAX(BO804*DCF!L$28,0)-MAX(BO804-BN804,0)/Inputs!$B$17)*DCF!L$6</f>
        <v>8086.9850193380007</v>
      </c>
      <c r="CW804" s="15">
        <f ca="1">(BP804*DCF!M$28-DCF!M$5*MAX(BP804*DCF!M$28,0)-MAX(BP804-BO804,0)/Inputs!$B$17)*DCF!M$6</f>
        <v>9865.0351264875408</v>
      </c>
      <c r="CX804" s="15">
        <f ca="1">(BQ804*DCF!C$46-DCF!C$5*MAX(BQ804*DCF!C$46,0)-MAX(BQ804-Inputs!$B$20,0)/Inputs!$B$24)*DCF!C$6</f>
        <v>-1034.5416337813424</v>
      </c>
      <c r="CY804" s="15">
        <f ca="1">(BR804*DCF!D$46-DCF!D$5*MAX(BR804*DCF!D$46,0)-MAX(BR804-BQ804,0)/Inputs!$B$24)*DCF!D$6</f>
        <v>-1908.7754592141728</v>
      </c>
      <c r="CZ804" s="15">
        <f ca="1">(BS804*DCF!E$46-DCF!E$5*MAX(BS804*DCF!E$46,0)-MAX(BS804-BR804,0)/Inputs!$B$24)*DCF!E$6</f>
        <v>-2140.5237432610634</v>
      </c>
      <c r="DA804" s="15">
        <f ca="1">(BT804*DCF!F$46-DCF!F$5*MAX(BT804*DCF!F$46,0)-MAX(BT804-BS804,0)/Inputs!$B$24)*DCF!F$6</f>
        <v>-2619.821291244752</v>
      </c>
      <c r="DB804" s="15">
        <f ca="1">(BU804*DCF!G$46-DCF!G$5*MAX(BU804*DCF!G$46,0)-MAX(BU804-BT804,0)/Inputs!$B$24)*DCF!G$6</f>
        <v>-5256.9056286855011</v>
      </c>
      <c r="DC804" s="15">
        <f ca="1">(BV804*DCF!H$46-DCF!H$5*MAX(BV804*DCF!H$46,0)-MAX(BV804-BU804,0)/Inputs!$B$24)*DCF!H$6</f>
        <v>-2056.1161664844853</v>
      </c>
      <c r="DD804" s="15">
        <f ca="1">(BW804*DCF!I$46-DCF!I$5*MAX(BW804*DCF!I$46,0)-MAX(BW804-BV804,0)/Inputs!$B$24)*DCF!I$6</f>
        <v>708.50800177302688</v>
      </c>
      <c r="DE804" s="15">
        <f ca="1">(BX804*DCF!J$46-DCF!J$5*MAX(BX804*DCF!J$46,0)-MAX(BX804-BW804,0)/Inputs!$B$24)*DCF!J$6</f>
        <v>-3334.0172046624562</v>
      </c>
      <c r="DF804" s="15">
        <f ca="1">(BY804*DCF!K$46-DCF!K$5*MAX(BY804*DCF!K$46,0)-MAX(BY804-BX804,0)/Inputs!$B$24)*DCF!K$6</f>
        <v>-3472.3904441004961</v>
      </c>
      <c r="DG804" s="15">
        <f ca="1">(BZ804*DCF!L$46-DCF!L$5*MAX(BZ804*DCF!L$46,0)-MAX(BZ804-BY804,0)/Inputs!$B$24)*DCF!L$6</f>
        <v>-4428.936298127971</v>
      </c>
      <c r="DH804" s="15">
        <f ca="1">(CA804*DCF!M$46-DCF!M$5*MAX(CA804*DCF!M$46,0)-MAX(CA804-BZ804,0)/Inputs!$B$24)*DCF!M$6</f>
        <v>4670.9945234625702</v>
      </c>
      <c r="DI804" s="15">
        <f ca="1">SUM(CB804:CL804)+BE804*DCF!M$10*(1+Inputs!$B$30)*(1-Inputs!$B$33)*(1-Inputs!$B$30/Inputs!$B$31)/(Inputs!$B$29-Inputs!$B$30)*DCF!M$6</f>
        <v>107490.54458163856</v>
      </c>
      <c r="DJ804" s="15">
        <f ca="1">SUM(CM804:CW804)+BP804*DCF!M$28*(1+Inputs!$B$30)*(1-Inputs!$B$33)*(1-Inputs!$B$30/Inputs!$B$31)/(Inputs!$B$29-Inputs!$B$30)*DCF!M$6</f>
        <v>287351.21955632675</v>
      </c>
      <c r="DK804" s="15">
        <f ca="1">SUM(CX804:DH804)+CA804*DCF!M$46*(1+Inputs!$B$30)*(1-Inputs!$B$33)*(1-Inputs!$B$30/Inputs!$B$31)/(Inputs!$B$29-Inputs!$B$30)*DCF!M$6</f>
        <v>310837.4932525655</v>
      </c>
      <c r="DM804" s="15">
        <f ca="1">DI804+DJ804+DK804+Inputs!$B$34+Inputs!$B$36-Inputs!$B$35</f>
        <v>782530.25739053078</v>
      </c>
    </row>
    <row r="805" spans="1:117" x14ac:dyDescent="0.75">
      <c r="A805" s="11">
        <v>792</v>
      </c>
      <c r="C805" s="23">
        <f t="shared" ca="1" si="469"/>
        <v>0.36870900117941996</v>
      </c>
      <c r="D805" s="23">
        <f t="shared" ca="1" si="469"/>
        <v>0.86136040368200251</v>
      </c>
      <c r="E805" s="23">
        <f t="shared" ca="1" si="469"/>
        <v>0.36148206347692302</v>
      </c>
      <c r="F805" s="23">
        <f t="shared" ca="1" si="469"/>
        <v>0.59926473794279056</v>
      </c>
      <c r="G805" s="23">
        <f t="shared" ca="1" si="469"/>
        <v>0.50450533315113899</v>
      </c>
      <c r="H805" s="23">
        <f t="shared" ca="1" si="469"/>
        <v>1.1989880786967431</v>
      </c>
      <c r="I805" s="23">
        <f t="shared" ca="1" si="469"/>
        <v>0.58264541515753276</v>
      </c>
      <c r="J805" s="23">
        <f t="shared" ca="1" si="469"/>
        <v>-0.68528250657249234</v>
      </c>
      <c r="K805" s="23">
        <f t="shared" ca="1" si="469"/>
        <v>-0.19624441723766653</v>
      </c>
      <c r="L805" s="23">
        <f t="shared" ca="1" si="469"/>
        <v>-1.2136763861645721</v>
      </c>
      <c r="M805" s="23">
        <f t="shared" ca="1" si="469"/>
        <v>-0.85147647607161547</v>
      </c>
      <c r="N805" s="23">
        <f ca="1">SQRT(Inputs!$B$38)*C805+SQRT(1-Inputs!$B$38)*_xlfn.NORM.S.INV(RAND())</f>
        <v>0.46367862469139198</v>
      </c>
      <c r="O805" s="23">
        <f ca="1">SQRT(Inputs!$B$38)*D805+SQRT(1-Inputs!$B$38)*_xlfn.NORM.S.INV(RAND())</f>
        <v>6.4837414839918672E-2</v>
      </c>
      <c r="P805" s="23">
        <f ca="1">SQRT(Inputs!$B$38)*E805+SQRT(1-Inputs!$B$38)*_xlfn.NORM.S.INV(RAND())</f>
        <v>-1.2595759216770224</v>
      </c>
      <c r="Q805" s="23">
        <f ca="1">SQRT(Inputs!$B$38)*F805+SQRT(1-Inputs!$B$38)*_xlfn.NORM.S.INV(RAND())</f>
        <v>1.0165009001806387</v>
      </c>
      <c r="R805" s="23">
        <f ca="1">SQRT(Inputs!$B$38)*G805+SQRT(1-Inputs!$B$38)*_xlfn.NORM.S.INV(RAND())</f>
        <v>0.85823047161464605</v>
      </c>
      <c r="S805" s="23">
        <f ca="1">SQRT(Inputs!$B$38)*H805+SQRT(1-Inputs!$B$38)*_xlfn.NORM.S.INV(RAND())</f>
        <v>0.61694155717624832</v>
      </c>
      <c r="T805" s="23">
        <f ca="1">SQRT(Inputs!$B$38)*I805+SQRT(1-Inputs!$B$38)*_xlfn.NORM.S.INV(RAND())</f>
        <v>7.9079135186575084E-2</v>
      </c>
      <c r="U805" s="23">
        <f ca="1">SQRT(Inputs!$B$38)*J805+SQRT(1-Inputs!$B$38)*_xlfn.NORM.S.INV(RAND())</f>
        <v>-0.70945258837098657</v>
      </c>
      <c r="V805" s="23">
        <f ca="1">SQRT(Inputs!$B$38)*K805+SQRT(1-Inputs!$B$38)*_xlfn.NORM.S.INV(RAND())</f>
        <v>-1.1922559441069698</v>
      </c>
      <c r="W805" s="23">
        <f ca="1">SQRT(Inputs!$B$38)*L805+SQRT(1-Inputs!$B$38)*_xlfn.NORM.S.INV(RAND())</f>
        <v>-1.3251918088200001</v>
      </c>
      <c r="X805" s="23">
        <f ca="1">SQRT(Inputs!$B$38)*M805+SQRT(1-Inputs!$B$38)*_xlfn.NORM.S.INV(RAND())</f>
        <v>-0.47251185257604628</v>
      </c>
      <c r="Y805" s="23">
        <f ca="1">SQRT(Inputs!$B$38)*C805+SQRT(1-Inputs!$B$38)*_xlfn.NORM.S.INV(RAND())</f>
        <v>1.7355403820657911</v>
      </c>
      <c r="Z805" s="23">
        <f ca="1">SQRT(Inputs!$B$38)*D805+SQRT(1-Inputs!$B$38)*_xlfn.NORM.S.INV(RAND())</f>
        <v>-0.11856209934028217</v>
      </c>
      <c r="AA805" s="23">
        <f ca="1">SQRT(Inputs!$B$38)*E805+SQRT(1-Inputs!$B$38)*_xlfn.NORM.S.INV(RAND())</f>
        <v>-0.24067467942126008</v>
      </c>
      <c r="AB805" s="23">
        <f ca="1">SQRT(Inputs!$B$38)*F805+SQRT(1-Inputs!$B$38)*_xlfn.NORM.S.INV(RAND())</f>
        <v>1.2062049751215118</v>
      </c>
      <c r="AC805" s="23">
        <f ca="1">SQRT(Inputs!$B$38)*G805+SQRT(1-Inputs!$B$38)*_xlfn.NORM.S.INV(RAND())</f>
        <v>0.25331975749576457</v>
      </c>
      <c r="AD805" s="23">
        <f ca="1">SQRT(Inputs!$B$38)*H805+SQRT(1-Inputs!$B$38)*_xlfn.NORM.S.INV(RAND())</f>
        <v>0.49689270067294689</v>
      </c>
      <c r="AE805" s="23">
        <f ca="1">SQRT(Inputs!$B$38)*I805+SQRT(1-Inputs!$B$38)*_xlfn.NORM.S.INV(RAND())</f>
        <v>1.1172763963863341</v>
      </c>
      <c r="AF805" s="23">
        <f ca="1">SQRT(Inputs!$B$38)*J805+SQRT(1-Inputs!$B$38)*_xlfn.NORM.S.INV(RAND())</f>
        <v>-0.19330890864669162</v>
      </c>
      <c r="AG805" s="23">
        <f ca="1">SQRT(Inputs!$B$38)*K805+SQRT(1-Inputs!$B$38)*_xlfn.NORM.S.INV(RAND())</f>
        <v>0.39651501008376422</v>
      </c>
      <c r="AH805" s="23">
        <f ca="1">SQRT(Inputs!$B$38)*L805+SQRT(1-Inputs!$B$38)*_xlfn.NORM.S.INV(RAND())</f>
        <v>-1.6247732079452701</v>
      </c>
      <c r="AI805" s="23">
        <f ca="1">SQRT(Inputs!$B$38)*M805+SQRT(1-Inputs!$B$38)*_xlfn.NORM.S.INV(RAND())</f>
        <v>-0.24511271620180797</v>
      </c>
      <c r="AJ805" s="23">
        <f ca="1">SQRT(Inputs!$B$38)*C805+SQRT(1-Inputs!$B$38)*_xlfn.NORM.S.INV(RAND())</f>
        <v>-7.5487452849129083E-2</v>
      </c>
      <c r="AK805" s="23">
        <f ca="1">SQRT(Inputs!$B$38)*D805+SQRT(1-Inputs!$B$38)*_xlfn.NORM.S.INV(RAND())</f>
        <v>1.207519739488037</v>
      </c>
      <c r="AL805" s="23">
        <f ca="1">SQRT(Inputs!$B$38)*E805+SQRT(1-Inputs!$B$38)*_xlfn.NORM.S.INV(RAND())</f>
        <v>-0.34566942680529711</v>
      </c>
      <c r="AM805" s="23">
        <f ca="1">SQRT(Inputs!$B$38)*F805+SQRT(1-Inputs!$B$38)*_xlfn.NORM.S.INV(RAND())</f>
        <v>-0.43580692605782206</v>
      </c>
      <c r="AN805" s="23">
        <f ca="1">SQRT(Inputs!$B$38)*G805+SQRT(1-Inputs!$B$38)*_xlfn.NORM.S.INV(RAND())</f>
        <v>-0.25396355462544623</v>
      </c>
      <c r="AO805" s="23">
        <f ca="1">SQRT(Inputs!$B$38)*H805+SQRT(1-Inputs!$B$38)*_xlfn.NORM.S.INV(RAND())</f>
        <v>1.539278504029574</v>
      </c>
      <c r="AP805" s="23">
        <f ca="1">SQRT(Inputs!$B$38)*I805+SQRT(1-Inputs!$B$38)*_xlfn.NORM.S.INV(RAND())</f>
        <v>0.5552067016575698</v>
      </c>
      <c r="AQ805" s="23">
        <f ca="1">SQRT(Inputs!$B$38)*J805+SQRT(1-Inputs!$B$38)*_xlfn.NORM.S.INV(RAND())</f>
        <v>-0.42620079456818716</v>
      </c>
      <c r="AR805" s="23">
        <f ca="1">SQRT(Inputs!$B$38)*K805+SQRT(1-Inputs!$B$38)*_xlfn.NORM.S.INV(RAND())</f>
        <v>-0.72470036637834556</v>
      </c>
      <c r="AS805" s="23">
        <f ca="1">SQRT(Inputs!$B$38)*L805+SQRT(1-Inputs!$B$38)*_xlfn.NORM.S.INV(RAND())</f>
        <v>-1.5941904902590176</v>
      </c>
      <c r="AT805" s="23">
        <f ca="1">SQRT(Inputs!$B$38)*M805+SQRT(1-Inputs!$B$38)*_xlfn.NORM.S.INV(RAND())</f>
        <v>-1.5513462320558917</v>
      </c>
      <c r="AU805" s="15">
        <f ca="1">Inputs!$B$6*EXP($B$8-0.5*C$5^2+C$5*N805)</f>
        <v>5349.0245765190111</v>
      </c>
      <c r="AV805" s="15">
        <f t="shared" ca="1" si="437"/>
        <v>6573.3939304547466</v>
      </c>
      <c r="AW805" s="15">
        <f t="shared" ca="1" si="438"/>
        <v>6762.7718029635607</v>
      </c>
      <c r="AX805" s="15">
        <f t="shared" ca="1" si="439"/>
        <v>9374.7059915823356</v>
      </c>
      <c r="AY805" s="15">
        <f t="shared" ca="1" si="440"/>
        <v>12664.699519999562</v>
      </c>
      <c r="AZ805" s="15">
        <f t="shared" ca="1" si="441"/>
        <v>16578.13649659339</v>
      </c>
      <c r="BA805" s="15">
        <f t="shared" ca="1" si="442"/>
        <v>20456.003478856055</v>
      </c>
      <c r="BB805" s="15">
        <f t="shared" ca="1" si="443"/>
        <v>23326.025329476368</v>
      </c>
      <c r="BC805" s="15">
        <f t="shared" ca="1" si="444"/>
        <v>25462.695201893246</v>
      </c>
      <c r="BD805" s="15">
        <f t="shared" ca="1" si="445"/>
        <v>27557.711585609122</v>
      </c>
      <c r="BE805" s="15">
        <f t="shared" ca="1" si="446"/>
        <v>32345.993188787124</v>
      </c>
      <c r="BF805" s="15">
        <f ca="1">Inputs!$B$13*EXP($B$9-0.5*C$6^2+C$6*Y805)</f>
        <v>19511.047126588041</v>
      </c>
      <c r="BG805" s="15">
        <f t="shared" ca="1" si="447"/>
        <v>23275.500598862847</v>
      </c>
      <c r="BH805" s="15">
        <f t="shared" ca="1" si="448"/>
        <v>27325.54527441398</v>
      </c>
      <c r="BI805" s="15">
        <f t="shared" ca="1" si="449"/>
        <v>40274.861716936626</v>
      </c>
      <c r="BJ805" s="15">
        <f t="shared" ca="1" si="450"/>
        <v>51210.577956735906</v>
      </c>
      <c r="BK805" s="15">
        <f t="shared" ca="1" si="451"/>
        <v>67250.193651484602</v>
      </c>
      <c r="BL805" s="15">
        <f t="shared" ca="1" si="452"/>
        <v>95478.897020889141</v>
      </c>
      <c r="BM805" s="15">
        <f t="shared" ca="1" si="453"/>
        <v>114579.32487281509</v>
      </c>
      <c r="BN805" s="15">
        <f t="shared" ca="1" si="454"/>
        <v>147775.82815897287</v>
      </c>
      <c r="BO805" s="15">
        <f t="shared" ca="1" si="455"/>
        <v>150531.02494201571</v>
      </c>
      <c r="BP805" s="15">
        <f t="shared" ca="1" si="456"/>
        <v>180201.10234907092</v>
      </c>
      <c r="BQ805" s="15">
        <f ca="1">Inputs!$B$20*EXP($B$10-0.5*C$7^2+C$7*AJ805)</f>
        <v>4176.1898595043212</v>
      </c>
      <c r="BR805" s="15">
        <f t="shared" ca="1" si="457"/>
        <v>8315.0320347426568</v>
      </c>
      <c r="BS805" s="15">
        <f t="shared" ca="1" si="458"/>
        <v>10310.419596925805</v>
      </c>
      <c r="BT805" s="15">
        <f t="shared" ca="1" si="459"/>
        <v>12680.048015700813</v>
      </c>
      <c r="BU805" s="15">
        <f t="shared" ca="1" si="460"/>
        <v>16525.647262224891</v>
      </c>
      <c r="BV805" s="15">
        <f t="shared" ca="1" si="461"/>
        <v>32522.79098438119</v>
      </c>
      <c r="BW805" s="15">
        <f t="shared" ca="1" si="462"/>
        <v>51042.699697725584</v>
      </c>
      <c r="BX805" s="15">
        <f t="shared" ca="1" si="463"/>
        <v>65544.900408141068</v>
      </c>
      <c r="BY805" s="15">
        <f t="shared" ca="1" si="464"/>
        <v>79949.068628427005</v>
      </c>
      <c r="BZ805" s="15">
        <f t="shared" ca="1" si="465"/>
        <v>83683.035471522322</v>
      </c>
      <c r="CA805" s="15">
        <f t="shared" ca="1" si="466"/>
        <v>89226.857661398215</v>
      </c>
      <c r="CB805" s="15">
        <f ca="1">(AU805*DCF!C$10-DCF!C$5*MAX(AU805*DCF!C$10,0)-MAX(AU805-Inputs!$B$6,0)/Inputs!$B$10)*DCF!C$6</f>
        <v>1040.3164564851977</v>
      </c>
      <c r="CC805" s="15">
        <f ca="1">(AV805*DCF!D$10-DCF!D$5*MAX(AV805*DCF!D$10,0)-MAX(AV805-AU805,0)/Inputs!$B$10)*DCF!D$6</f>
        <v>1303.6898143314058</v>
      </c>
      <c r="CD805" s="15">
        <f ca="1">(AW805*DCF!E$10-DCF!E$5*MAX(AW805*DCF!E$10,0)-MAX(AW805-AV805,0)/Inputs!$B$10)*DCF!E$6</f>
        <v>1518.7606156933462</v>
      </c>
      <c r="CE805" s="15">
        <f ca="1">(AX805*DCF!F$10-DCF!F$5*MAX(AX805*DCF!F$10,0)-MAX(AX805-AW805,0)/Inputs!$B$10)*DCF!F$6</f>
        <v>1503.0046304424452</v>
      </c>
      <c r="CF805" s="15">
        <f ca="1">(AY805*DCF!G$10-DCF!G$5*MAX(AY805*DCF!G$10,0)-MAX(AY805-AX805,0)/Inputs!$B$10)*DCF!G$6</f>
        <v>1977.0391583934834</v>
      </c>
      <c r="CG805" s="15">
        <f ca="1">(AZ805*DCF!H$10-DCF!H$5*MAX(AZ805*DCF!H$10,0)-MAX(AZ805-AY805,0)/Inputs!$B$10)*DCF!H$6</f>
        <v>2523.7561991827515</v>
      </c>
      <c r="CH805" s="15">
        <f ca="1">(BA805*DCF!I$10-DCF!I$5*MAX(BA805*DCF!I$10,0)-MAX(BA805-AZ805,0)/Inputs!$B$10)*DCF!I$6</f>
        <v>3100.4595450367196</v>
      </c>
      <c r="CI805" s="15">
        <f ca="1">(BB805*DCF!J$10-DCF!J$5*MAX(BB805*DCF!J$10,0)-MAX(BB805-BA805,0)/Inputs!$B$10)*DCF!J$6</f>
        <v>3567.8955531851525</v>
      </c>
      <c r="CJ805" s="15">
        <f ca="1">(BC805*DCF!K$10-DCF!K$5*MAX(BC805*DCF!K$10,0)-MAX(BC805-BB805,0)/Inputs!$B$10)*DCF!K$6</f>
        <v>3799.9837382218993</v>
      </c>
      <c r="CK805" s="15">
        <f ca="1">(BD805*DCF!L$10-DCF!L$5*MAX(BD805*DCF!L$10,0)-MAX(BD805-BC805,0)/Inputs!$B$10)*DCF!L$6</f>
        <v>3885.3074039672338</v>
      </c>
      <c r="CL805" s="15">
        <f ca="1">(BE805*DCF!M$10-DCF!M$5*MAX(BE805*DCF!M$10,0)-MAX(BE805-BD805,0)/Inputs!$B$10)*DCF!M$6</f>
        <v>3992.4266036752292</v>
      </c>
      <c r="CM805" s="15">
        <f ca="1">(BF805*DCF!C$28-DCF!C$5*MAX(BF805*DCF!C$28,0)-MAX(BF805-Inputs!$B$13,0)/Inputs!$B$17)*DCF!C$6</f>
        <v>4078.4202722200944</v>
      </c>
      <c r="CN805" s="15">
        <f ca="1">(BG805*DCF!D$28-DCF!D$5*MAX(BG805*DCF!D$28,0)-MAX(BG805-BF805,0)/Inputs!$B$17)*DCF!D$6</f>
        <v>6052.0412236879629</v>
      </c>
      <c r="CO805" s="15">
        <f ca="1">(BH805*DCF!E$28-DCF!E$5*MAX(BH805*DCF!E$28,0)-MAX(BH805-BG805,0)/Inputs!$B$17)*DCF!E$6</f>
        <v>6940.8729349225669</v>
      </c>
      <c r="CP805" s="15">
        <f ca="1">(BI805*DCF!F$28-DCF!F$5*MAX(BI805*DCF!F$28,0)-MAX(BI805-BH805,0)/Inputs!$B$17)*DCF!F$6</f>
        <v>8575.9363436332951</v>
      </c>
      <c r="CQ805" s="15">
        <f ca="1">(BJ805*DCF!G$28-DCF!G$5*MAX(BJ805*DCF!G$28,0)-MAX(BJ805-BI805,0)/Inputs!$B$17)*DCF!G$6</f>
        <v>11447.693544561736</v>
      </c>
      <c r="CR805" s="15">
        <f ca="1">(BK805*DCF!H$28-DCF!H$5*MAX(BK805*DCF!H$28,0)-MAX(BK805-BJ805,0)/Inputs!$B$17)*DCF!H$6</f>
        <v>14139.608692725531</v>
      </c>
      <c r="CS805" s="15">
        <f ca="1">(BL805*DCF!I$28-DCF!I$5*MAX(BL805*DCF!I$28,0)-MAX(BL805-BK805,0)/Inputs!$B$17)*DCF!I$6</f>
        <v>18400.468265924377</v>
      </c>
      <c r="CT805" s="15">
        <f ca="1">(BM805*DCF!J$28-DCF!J$5*MAX(BM805*DCF!J$28,0)-MAX(BM805-BL805,0)/Inputs!$B$17)*DCF!J$6</f>
        <v>23028.140707408671</v>
      </c>
      <c r="CU805" s="15">
        <f ca="1">(BN805*DCF!K$28-DCF!K$5*MAX(BN805*DCF!K$28,0)-MAX(BN805-BM805,0)/Inputs!$B$17)*DCF!K$6</f>
        <v>27141.647672558458</v>
      </c>
      <c r="CV805" s="15">
        <f ca="1">(BO805*DCF!L$28-DCF!L$5*MAX(BO805*DCF!L$28,0)-MAX(BO805-BN805,0)/Inputs!$B$17)*DCF!L$6</f>
        <v>29722.343992857845</v>
      </c>
      <c r="CW805" s="15">
        <f ca="1">(BP805*DCF!M$28-DCF!M$5*MAX(BP805*DCF!M$28,0)-MAX(BP805-BO805,0)/Inputs!$B$17)*DCF!M$6</f>
        <v>30803.584897272838</v>
      </c>
      <c r="CX805" s="15">
        <f ca="1">(BQ805*DCF!C$46-DCF!C$5*MAX(BQ805*DCF!C$46,0)-MAX(BQ805-Inputs!$B$20,0)/Inputs!$B$24)*DCF!C$6</f>
        <v>-1414.9121428436406</v>
      </c>
      <c r="CY805" s="15">
        <f ca="1">(BR805*DCF!D$46-DCF!D$5*MAX(BR805*DCF!D$46,0)-MAX(BR805-BQ805,0)/Inputs!$B$24)*DCF!D$6</f>
        <v>-3185.1916599418196</v>
      </c>
      <c r="CZ805" s="15">
        <f ca="1">(BS805*DCF!E$46-DCF!E$5*MAX(BS805*DCF!E$46,0)-MAX(BS805-BR805,0)/Inputs!$B$24)*DCF!E$6</f>
        <v>-2005.7519139857093</v>
      </c>
      <c r="DA805" s="15">
        <f ca="1">(BT805*DCF!F$46-DCF!F$5*MAX(BT805*DCF!F$46,0)-MAX(BT805-BS805,0)/Inputs!$B$24)*DCF!F$6</f>
        <v>-1786.2978828270595</v>
      </c>
      <c r="DB805" s="15">
        <f ca="1">(BU805*DCF!G$46-DCF!G$5*MAX(BU805*DCF!G$46,0)-MAX(BU805-BT805,0)/Inputs!$B$24)*DCF!G$6</f>
        <v>-1849.4737299759297</v>
      </c>
      <c r="DC805" s="15">
        <f ca="1">(BV805*DCF!H$46-DCF!H$5*MAX(BV805*DCF!H$46,0)-MAX(BV805-BU805,0)/Inputs!$B$24)*DCF!H$6</f>
        <v>-4971.0143955342792</v>
      </c>
      <c r="DD805" s="15">
        <f ca="1">(BW805*DCF!I$46-DCF!I$5*MAX(BW805*DCF!I$46,0)-MAX(BW805-BV805,0)/Inputs!$B$24)*DCF!I$6</f>
        <v>-4137.4984066066754</v>
      </c>
      <c r="DE805" s="15">
        <f ca="1">(BX805*DCF!J$46-DCF!J$5*MAX(BX805*DCF!J$46,0)-MAX(BX805-BW805,0)/Inputs!$B$24)*DCF!J$6</f>
        <v>-1096.3194304536235</v>
      </c>
      <c r="DF805" s="15">
        <f ca="1">(BY805*DCF!K$46-DCF!K$5*MAX(BY805*DCF!K$46,0)-MAX(BY805-BX805,0)/Inputs!$B$24)*DCF!K$6</f>
        <v>1038.3198230699509</v>
      </c>
      <c r="DG805" s="15">
        <f ca="1">(BZ805*DCF!L$46-DCF!L$5*MAX(BZ805*DCF!L$46,0)-MAX(BZ805-BY805,0)/Inputs!$B$24)*DCF!L$6</f>
        <v>4939.6126712692303</v>
      </c>
      <c r="DH805" s="15">
        <f ca="1">(CA805*DCF!M$46-DCF!M$5*MAX(CA805*DCF!M$46,0)-MAX(CA805-BZ805,0)/Inputs!$B$24)*DCF!M$6</f>
        <v>5836.0649853133937</v>
      </c>
      <c r="DI805" s="15">
        <f ca="1">SUM(CB805:CL805)+BE805*DCF!M$10*(1+Inputs!$B$30)*(1-Inputs!$B$33)*(1-Inputs!$B$30/Inputs!$B$31)/(Inputs!$B$29-Inputs!$B$30)*DCF!M$6</f>
        <v>118231.96649448852</v>
      </c>
      <c r="DJ805" s="15">
        <f ca="1">SUM(CM805:CW805)+BP805*DCF!M$28*(1+Inputs!$B$30)*(1-Inputs!$B$33)*(1-Inputs!$B$30/Inputs!$B$31)/(Inputs!$B$29-Inputs!$B$30)*DCF!M$6</f>
        <v>849000.15954824293</v>
      </c>
      <c r="DK805" s="15">
        <f ca="1">SUM(CX805:DH805)+CA805*DCF!M$46*(1+Inputs!$B$30)*(1-Inputs!$B$33)*(1-Inputs!$B$30/Inputs!$B$31)/(Inputs!$B$29-Inputs!$B$30)*DCF!M$6</f>
        <v>129322.82945899192</v>
      </c>
      <c r="DM805" s="15">
        <f ca="1">DI805+DJ805+DK805+Inputs!$B$34+Inputs!$B$36-Inputs!$B$35</f>
        <v>1173405.9555017233</v>
      </c>
    </row>
    <row r="806" spans="1:117" x14ac:dyDescent="0.75">
      <c r="A806" s="11">
        <v>793</v>
      </c>
      <c r="C806" s="23">
        <f t="shared" ca="1" si="469"/>
        <v>-3.1747235225359917E-2</v>
      </c>
      <c r="D806" s="23">
        <f t="shared" ca="1" si="469"/>
        <v>-0.5892974343659797</v>
      </c>
      <c r="E806" s="23">
        <f t="shared" ca="1" si="469"/>
        <v>-7.1357820047554171E-2</v>
      </c>
      <c r="F806" s="23">
        <f t="shared" ca="1" si="469"/>
        <v>-1.6423002277062737</v>
      </c>
      <c r="G806" s="23">
        <f t="shared" ca="1" si="469"/>
        <v>-0.1931120778643137</v>
      </c>
      <c r="H806" s="23">
        <f t="shared" ca="1" si="469"/>
        <v>-0.4438589026791056</v>
      </c>
      <c r="I806" s="23">
        <f t="shared" ca="1" si="469"/>
        <v>0.32171532875577102</v>
      </c>
      <c r="J806" s="23">
        <f t="shared" ca="1" si="469"/>
        <v>0.88839347139130331</v>
      </c>
      <c r="K806" s="23">
        <f t="shared" ca="1" si="469"/>
        <v>-4.6460410944777382E-2</v>
      </c>
      <c r="L806" s="23">
        <f t="shared" ca="1" si="469"/>
        <v>-0.19130198444780797</v>
      </c>
      <c r="M806" s="23">
        <f t="shared" ca="1" si="469"/>
        <v>0.88553925137572476</v>
      </c>
      <c r="N806" s="23">
        <f ca="1">SQRT(Inputs!$B$38)*C806+SQRT(1-Inputs!$B$38)*_xlfn.NORM.S.INV(RAND())</f>
        <v>-1.7632412834218067</v>
      </c>
      <c r="O806" s="23">
        <f ca="1">SQRT(Inputs!$B$38)*D806+SQRT(1-Inputs!$B$38)*_xlfn.NORM.S.INV(RAND())</f>
        <v>-0.18867193848405342</v>
      </c>
      <c r="P806" s="23">
        <f ca="1">SQRT(Inputs!$B$38)*E806+SQRT(1-Inputs!$B$38)*_xlfn.NORM.S.INV(RAND())</f>
        <v>-1.1175781763447306</v>
      </c>
      <c r="Q806" s="23">
        <f ca="1">SQRT(Inputs!$B$38)*F806+SQRT(1-Inputs!$B$38)*_xlfn.NORM.S.INV(RAND())</f>
        <v>-2.660505845256151</v>
      </c>
      <c r="R806" s="23">
        <f ca="1">SQRT(Inputs!$B$38)*G806+SQRT(1-Inputs!$B$38)*_xlfn.NORM.S.INV(RAND())</f>
        <v>-0.70967086701194637</v>
      </c>
      <c r="S806" s="23">
        <f ca="1">SQRT(Inputs!$B$38)*H806+SQRT(1-Inputs!$B$38)*_xlfn.NORM.S.INV(RAND())</f>
        <v>-1.1198738975932119</v>
      </c>
      <c r="T806" s="23">
        <f ca="1">SQRT(Inputs!$B$38)*I806+SQRT(1-Inputs!$B$38)*_xlfn.NORM.S.INV(RAND())</f>
        <v>-0.89059355631386317</v>
      </c>
      <c r="U806" s="23">
        <f ca="1">SQRT(Inputs!$B$38)*J806+SQRT(1-Inputs!$B$38)*_xlfn.NORM.S.INV(RAND())</f>
        <v>0.14719487504981621</v>
      </c>
      <c r="V806" s="23">
        <f ca="1">SQRT(Inputs!$B$38)*K806+SQRT(1-Inputs!$B$38)*_xlfn.NORM.S.INV(RAND())</f>
        <v>0.5311804153914037</v>
      </c>
      <c r="W806" s="23">
        <f ca="1">SQRT(Inputs!$B$38)*L806+SQRT(1-Inputs!$B$38)*_xlfn.NORM.S.INV(RAND())</f>
        <v>-3.5880760065016226E-2</v>
      </c>
      <c r="X806" s="23">
        <f ca="1">SQRT(Inputs!$B$38)*M806+SQRT(1-Inputs!$B$38)*_xlfn.NORM.S.INV(RAND())</f>
        <v>1.1072801057355015</v>
      </c>
      <c r="Y806" s="23">
        <f ca="1">SQRT(Inputs!$B$38)*C806+SQRT(1-Inputs!$B$38)*_xlfn.NORM.S.INV(RAND())</f>
        <v>1.6679414308292055</v>
      </c>
      <c r="Z806" s="23">
        <f ca="1">SQRT(Inputs!$B$38)*D806+SQRT(1-Inputs!$B$38)*_xlfn.NORM.S.INV(RAND())</f>
        <v>-0.31552667492046887</v>
      </c>
      <c r="AA806" s="23">
        <f ca="1">SQRT(Inputs!$B$38)*E806+SQRT(1-Inputs!$B$38)*_xlfn.NORM.S.INV(RAND())</f>
        <v>0.22838773605365942</v>
      </c>
      <c r="AB806" s="23">
        <f ca="1">SQRT(Inputs!$B$38)*F806+SQRT(1-Inputs!$B$38)*_xlfn.NORM.S.INV(RAND())</f>
        <v>-2.5607785121296849</v>
      </c>
      <c r="AC806" s="23">
        <f ca="1">SQRT(Inputs!$B$38)*G806+SQRT(1-Inputs!$B$38)*_xlfn.NORM.S.INV(RAND())</f>
        <v>0.2342829345293419</v>
      </c>
      <c r="AD806" s="23">
        <f ca="1">SQRT(Inputs!$B$38)*H806+SQRT(1-Inputs!$B$38)*_xlfn.NORM.S.INV(RAND())</f>
        <v>-0.7492368546801198</v>
      </c>
      <c r="AE806" s="23">
        <f ca="1">SQRT(Inputs!$B$38)*I806+SQRT(1-Inputs!$B$38)*_xlfn.NORM.S.INV(RAND())</f>
        <v>0.3549023219277645</v>
      </c>
      <c r="AF806" s="23">
        <f ca="1">SQRT(Inputs!$B$38)*J806+SQRT(1-Inputs!$B$38)*_xlfn.NORM.S.INV(RAND())</f>
        <v>0.54926584845486193</v>
      </c>
      <c r="AG806" s="23">
        <f ca="1">SQRT(Inputs!$B$38)*K806+SQRT(1-Inputs!$B$38)*_xlfn.NORM.S.INV(RAND())</f>
        <v>0.27687644983931342</v>
      </c>
      <c r="AH806" s="23">
        <f ca="1">SQRT(Inputs!$B$38)*L806+SQRT(1-Inputs!$B$38)*_xlfn.NORM.S.INV(RAND())</f>
        <v>-1.1463657534931289</v>
      </c>
      <c r="AI806" s="23">
        <f ca="1">SQRT(Inputs!$B$38)*M806+SQRT(1-Inputs!$B$38)*_xlfn.NORM.S.INV(RAND())</f>
        <v>0.10787973454804156</v>
      </c>
      <c r="AJ806" s="23">
        <f ca="1">SQRT(Inputs!$B$38)*C806+SQRT(1-Inputs!$B$38)*_xlfn.NORM.S.INV(RAND())</f>
        <v>-0.62550926302719134</v>
      </c>
      <c r="AK806" s="23">
        <f ca="1">SQRT(Inputs!$B$38)*D806+SQRT(1-Inputs!$B$38)*_xlfn.NORM.S.INV(RAND())</f>
        <v>1.73517599177751</v>
      </c>
      <c r="AL806" s="23">
        <f ca="1">SQRT(Inputs!$B$38)*E806+SQRT(1-Inputs!$B$38)*_xlfn.NORM.S.INV(RAND())</f>
        <v>-0.21275742192270433</v>
      </c>
      <c r="AM806" s="23">
        <f ca="1">SQRT(Inputs!$B$38)*F806+SQRT(1-Inputs!$B$38)*_xlfn.NORM.S.INV(RAND())</f>
        <v>-1.3937693760574534</v>
      </c>
      <c r="AN806" s="23">
        <f ca="1">SQRT(Inputs!$B$38)*G806+SQRT(1-Inputs!$B$38)*_xlfn.NORM.S.INV(RAND())</f>
        <v>0.34006868095199322</v>
      </c>
      <c r="AO806" s="23">
        <f ca="1">SQRT(Inputs!$B$38)*H806+SQRT(1-Inputs!$B$38)*_xlfn.NORM.S.INV(RAND())</f>
        <v>-0.72044972397063933</v>
      </c>
      <c r="AP806" s="23">
        <f ca="1">SQRT(Inputs!$B$38)*I806+SQRT(1-Inputs!$B$38)*_xlfn.NORM.S.INV(RAND())</f>
        <v>-0.47326453203637392</v>
      </c>
      <c r="AQ806" s="23">
        <f ca="1">SQRT(Inputs!$B$38)*J806+SQRT(1-Inputs!$B$38)*_xlfn.NORM.S.INV(RAND())</f>
        <v>0.67632377024505064</v>
      </c>
      <c r="AR806" s="23">
        <f ca="1">SQRT(Inputs!$B$38)*K806+SQRT(1-Inputs!$B$38)*_xlfn.NORM.S.INV(RAND())</f>
        <v>-0.21218946505915964</v>
      </c>
      <c r="AS806" s="23">
        <f ca="1">SQRT(Inputs!$B$38)*L806+SQRT(1-Inputs!$B$38)*_xlfn.NORM.S.INV(RAND())</f>
        <v>0.32548578569500969</v>
      </c>
      <c r="AT806" s="23">
        <f ca="1">SQRT(Inputs!$B$38)*M806+SQRT(1-Inputs!$B$38)*_xlfn.NORM.S.INV(RAND())</f>
        <v>1.1888442630651324</v>
      </c>
      <c r="AU806" s="15">
        <f ca="1">Inputs!$B$6*EXP($B$8-0.5*C$5^2+C$5*N806)</f>
        <v>3730.1030034813239</v>
      </c>
      <c r="AV806" s="15">
        <f t="shared" ca="1" si="437"/>
        <v>4416.1925759022788</v>
      </c>
      <c r="AW806" s="15">
        <f t="shared" ca="1" si="438"/>
        <v>4631.2800323752772</v>
      </c>
      <c r="AX806" s="15">
        <f t="shared" ca="1" si="439"/>
        <v>4055.3482534531286</v>
      </c>
      <c r="AY806" s="15">
        <f t="shared" ca="1" si="440"/>
        <v>4561.8486173696765</v>
      </c>
      <c r="AZ806" s="15">
        <f t="shared" ca="1" si="441"/>
        <v>4931.9626787692214</v>
      </c>
      <c r="BA806" s="15">
        <f t="shared" ca="1" si="442"/>
        <v>5498.3224022603408</v>
      </c>
      <c r="BB806" s="15">
        <f t="shared" ca="1" si="443"/>
        <v>6831.631619154623</v>
      </c>
      <c r="BC806" s="15">
        <f t="shared" ca="1" si="444"/>
        <v>8807.2161183803073</v>
      </c>
      <c r="BD806" s="15">
        <f t="shared" ca="1" si="445"/>
        <v>10753.520307438179</v>
      </c>
      <c r="BE806" s="15">
        <f t="shared" ca="1" si="446"/>
        <v>14575.308061012423</v>
      </c>
      <c r="BF806" s="15">
        <f ca="1">Inputs!$B$13*EXP($B$9-0.5*C$6^2+C$6*Y806)</f>
        <v>19251.317279883559</v>
      </c>
      <c r="BG806" s="15">
        <f t="shared" ca="1" si="447"/>
        <v>22163.793211226595</v>
      </c>
      <c r="BH806" s="15">
        <f t="shared" ca="1" si="448"/>
        <v>28125.542522919586</v>
      </c>
      <c r="BI806" s="15">
        <f t="shared" ca="1" si="449"/>
        <v>23214.371156857531</v>
      </c>
      <c r="BJ806" s="15">
        <f t="shared" ca="1" si="450"/>
        <v>29436.814243187611</v>
      </c>
      <c r="BK806" s="15">
        <f t="shared" ca="1" si="451"/>
        <v>32624.634617867301</v>
      </c>
      <c r="BL806" s="15">
        <f t="shared" ca="1" si="452"/>
        <v>41961.633564276737</v>
      </c>
      <c r="BM806" s="15">
        <f t="shared" ca="1" si="453"/>
        <v>55222.25863740949</v>
      </c>
      <c r="BN806" s="15">
        <f t="shared" ca="1" si="454"/>
        <v>70207.714050704395</v>
      </c>
      <c r="BO806" s="15">
        <f t="shared" ca="1" si="455"/>
        <v>75606.415754235815</v>
      </c>
      <c r="BP806" s="15">
        <f t="shared" ca="1" si="456"/>
        <v>94201.693989711814</v>
      </c>
      <c r="BQ806" s="15">
        <f ca="1">Inputs!$B$20*EXP($B$10-0.5*C$7^2+C$7*AJ806)</f>
        <v>3436.0278166791795</v>
      </c>
      <c r="BR806" s="15">
        <f t="shared" ca="1" si="457"/>
        <v>8089.4021601372979</v>
      </c>
      <c r="BS806" s="15">
        <f t="shared" ca="1" si="458"/>
        <v>10420.943446676902</v>
      </c>
      <c r="BT806" s="15">
        <f t="shared" ca="1" si="459"/>
        <v>9968.0789093342028</v>
      </c>
      <c r="BU806" s="15">
        <f t="shared" ca="1" si="460"/>
        <v>14999.390894435681</v>
      </c>
      <c r="BV806" s="15">
        <f t="shared" ca="1" si="461"/>
        <v>17741.80367231365</v>
      </c>
      <c r="BW806" s="15">
        <f t="shared" ca="1" si="462"/>
        <v>22397.960713157103</v>
      </c>
      <c r="BX806" s="15">
        <f t="shared" ca="1" si="463"/>
        <v>35876.068094710856</v>
      </c>
      <c r="BY806" s="15">
        <f t="shared" ca="1" si="464"/>
        <v>48268.580012325125</v>
      </c>
      <c r="BZ806" s="15">
        <f t="shared" ca="1" si="465"/>
        <v>71903.773127920722</v>
      </c>
      <c r="CA806" s="15">
        <f t="shared" ca="1" si="466"/>
        <v>124762.08081112447</v>
      </c>
      <c r="CB806" s="15">
        <f ca="1">(AU806*DCF!C$10-DCF!C$5*MAX(AU806*DCF!C$10,0)-MAX(AU806-Inputs!$B$6,0)/Inputs!$B$10)*DCF!C$6</f>
        <v>957.92445387439557</v>
      </c>
      <c r="CC806" s="15">
        <f ca="1">(AV806*DCF!D$10-DCF!D$5*MAX(AV806*DCF!D$10,0)-MAX(AV806-AU806,0)/Inputs!$B$10)*DCF!D$6</f>
        <v>909.13203565841184</v>
      </c>
      <c r="CD806" s="15">
        <f ca="1">(AW806*DCF!E$10-DCF!E$5*MAX(AW806*DCF!E$10,0)-MAX(AW806-AV806,0)/Inputs!$B$10)*DCF!E$6</f>
        <v>1020.8422333720748</v>
      </c>
      <c r="CE806" s="15">
        <f ca="1">(AX806*DCF!F$10-DCF!F$5*MAX(AX806*DCF!F$10,0)-MAX(AX806-AW806,0)/Inputs!$B$10)*DCF!F$6</f>
        <v>885.27606078831332</v>
      </c>
      <c r="CF806" s="15">
        <f ca="1">(AY806*DCF!G$10-DCF!G$5*MAX(AY806*DCF!G$10,0)-MAX(AY806-AX806,0)/Inputs!$B$10)*DCF!G$6</f>
        <v>842.56447495429916</v>
      </c>
      <c r="CG806" s="15">
        <f ca="1">(AZ806*DCF!H$10-DCF!H$5*MAX(AZ806*DCF!H$10,0)-MAX(AZ806-AY806,0)/Inputs!$B$10)*DCF!H$6</f>
        <v>891.82370491741676</v>
      </c>
      <c r="CH806" s="15">
        <f ca="1">(BA806*DCF!I$10-DCF!I$5*MAX(BA806*DCF!I$10,0)-MAX(BA806-AZ806,0)/Inputs!$B$10)*DCF!I$6</f>
        <v>911.44008537624893</v>
      </c>
      <c r="CI806" s="15">
        <f ca="1">(BB806*DCF!J$10-DCF!J$5*MAX(BB806*DCF!J$10,0)-MAX(BB806-BA806,0)/Inputs!$B$10)*DCF!J$6</f>
        <v>970.28279680012326</v>
      </c>
      <c r="CJ806" s="15">
        <f ca="1">(BC806*DCF!K$10-DCF!K$5*MAX(BC806*DCF!K$10,0)-MAX(BC806-BB806,0)/Inputs!$B$10)*DCF!K$6</f>
        <v>1141.2685943847152</v>
      </c>
      <c r="CK806" s="15">
        <f ca="1">(BD806*DCF!L$10-DCF!L$5*MAX(BD806*DCF!L$10,0)-MAX(BD806-BC806,0)/Inputs!$B$10)*DCF!L$6</f>
        <v>1370.1467058951901</v>
      </c>
      <c r="CL806" s="15">
        <f ca="1">(BE806*DCF!M$10-DCF!M$5*MAX(BE806*DCF!M$10,0)-MAX(BE806-BD806,0)/Inputs!$B$10)*DCF!M$6</f>
        <v>1600.211102509973</v>
      </c>
      <c r="CM806" s="15">
        <f ca="1">(BF806*DCF!C$28-DCF!C$5*MAX(BF806*DCF!C$28,0)-MAX(BF806-Inputs!$B$13,0)/Inputs!$B$17)*DCF!C$6</f>
        <v>4059.136224662589</v>
      </c>
      <c r="CN806" s="15">
        <f ca="1">(BG806*DCF!D$28-DCF!D$5*MAX(BG806*DCF!D$28,0)-MAX(BG806-BF806,0)/Inputs!$B$17)*DCF!D$6</f>
        <v>5906.3836301506572</v>
      </c>
      <c r="CO806" s="15">
        <f ca="1">(BH806*DCF!E$28-DCF!E$5*MAX(BH806*DCF!E$28,0)-MAX(BH806-BG806,0)/Inputs!$B$17)*DCF!E$6</f>
        <v>6790.6757312196596</v>
      </c>
      <c r="CP806" s="15">
        <f ca="1">(BI806*DCF!F$28-DCF!F$5*MAX(BI806*DCF!F$28,0)-MAX(BI806-BH806,0)/Inputs!$B$17)*DCF!F$6</f>
        <v>6302.0902825286475</v>
      </c>
      <c r="CQ806" s="15">
        <f ca="1">(BJ806*DCF!G$28-DCF!G$5*MAX(BJ806*DCF!G$28,0)-MAX(BJ806-BI806,0)/Inputs!$B$17)*DCF!G$6</f>
        <v>6591.0513349724133</v>
      </c>
      <c r="CR806" s="15">
        <f ca="1">(BK806*DCF!H$28-DCF!H$5*MAX(BK806*DCF!H$28,0)-MAX(BK806-BJ806,0)/Inputs!$B$17)*DCF!H$6</f>
        <v>7573.1342550583886</v>
      </c>
      <c r="CS806" s="15">
        <f ca="1">(BL806*DCF!I$28-DCF!I$5*MAX(BL806*DCF!I$28,0)-MAX(BL806-BK806,0)/Inputs!$B$17)*DCF!I$6</f>
        <v>8527.259978917371</v>
      </c>
      <c r="CT806" s="15">
        <f ca="1">(BM806*DCF!J$28-DCF!J$5*MAX(BM806*DCF!J$28,0)-MAX(BM806-BL806,0)/Inputs!$B$17)*DCF!J$6</f>
        <v>10560.897469712223</v>
      </c>
      <c r="CU806" s="15">
        <f ca="1">(BN806*DCF!K$28-DCF!K$5*MAX(BN806*DCF!K$28,0)-MAX(BN806-BM806,0)/Inputs!$B$17)*DCF!K$6</f>
        <v>12991.173351912952</v>
      </c>
      <c r="CV806" s="15">
        <f ca="1">(BO806*DCF!L$28-DCF!L$5*MAX(BO806*DCF!L$28,0)-MAX(BO806-BN806,0)/Inputs!$B$17)*DCF!L$6</f>
        <v>14474.194812064452</v>
      </c>
      <c r="CW806" s="15">
        <f ca="1">(BP806*DCF!M$28-DCF!M$5*MAX(BP806*DCF!M$28,0)-MAX(BP806-BO806,0)/Inputs!$B$17)*DCF!M$6</f>
        <v>15780.374151597247</v>
      </c>
      <c r="CX806" s="15">
        <f ca="1">(BQ806*DCF!C$46-DCF!C$5*MAX(BQ806*DCF!C$46,0)-MAX(BQ806-Inputs!$B$20,0)/Inputs!$B$24)*DCF!C$6</f>
        <v>-902.09779446594416</v>
      </c>
      <c r="CY806" s="15">
        <f ca="1">(BR806*DCF!D$46-DCF!D$5*MAX(BR806*DCF!D$46,0)-MAX(BR806-BQ806,0)/Inputs!$B$24)*DCF!D$6</f>
        <v>-3366.2285072779896</v>
      </c>
      <c r="CZ806" s="15">
        <f ca="1">(BS806*DCF!E$46-DCF!E$5*MAX(BS806*DCF!E$46,0)-MAX(BS806-BR806,0)/Inputs!$B$24)*DCF!E$6</f>
        <v>-2151.3240956308919</v>
      </c>
      <c r="DA806" s="15">
        <f ca="1">(BT806*DCF!F$46-DCF!F$5*MAX(BT806*DCF!F$46,0)-MAX(BT806-BS806,0)/Inputs!$B$24)*DCF!F$6</f>
        <v>-725.93852918015602</v>
      </c>
      <c r="DB806" s="15">
        <f ca="1">(BU806*DCF!G$46-DCF!G$5*MAX(BU806*DCF!G$46,0)-MAX(BU806-BT806,0)/Inputs!$B$24)*DCF!G$6</f>
        <v>-2196.9838197120853</v>
      </c>
      <c r="DC806" s="15">
        <f ca="1">(BV806*DCF!H$46-DCF!H$5*MAX(BV806*DCF!H$46,0)-MAX(BV806-BU806,0)/Inputs!$B$24)*DCF!H$6</f>
        <v>-852.18796768370635</v>
      </c>
      <c r="DD806" s="15">
        <f ca="1">(BW806*DCF!I$46-DCF!I$5*MAX(BW806*DCF!I$46,0)-MAX(BW806-BV806,0)/Inputs!$B$24)*DCF!I$6</f>
        <v>-819.31297696138347</v>
      </c>
      <c r="DE806" s="15">
        <f ca="1">(BX806*DCF!J$46-DCF!J$5*MAX(BX806*DCF!J$46,0)-MAX(BX806-BW806,0)/Inputs!$B$24)*DCF!J$6</f>
        <v>-2069.2720582714314</v>
      </c>
      <c r="DF806" s="15">
        <f ca="1">(BY806*DCF!K$46-DCF!K$5*MAX(BY806*DCF!K$46,0)-MAX(BY806-BX806,0)/Inputs!$B$24)*DCF!K$6</f>
        <v>-278.57309024190454</v>
      </c>
      <c r="DG806" s="15">
        <f ca="1">(BZ806*DCF!L$46-DCF!L$5*MAX(BZ806*DCF!L$46,0)-MAX(BZ806-BY806,0)/Inputs!$B$24)*DCF!L$6</f>
        <v>-378.34721713871932</v>
      </c>
      <c r="DH806" s="15">
        <f ca="1">(CA806*DCF!M$46-DCF!M$5*MAX(CA806*DCF!M$46,0)-MAX(CA806-BZ806,0)/Inputs!$B$24)*DCF!M$6</f>
        <v>-1269.4994896787252</v>
      </c>
      <c r="DI806" s="15">
        <f ca="1">SUM(CB806:CL806)+BE806*DCF!M$10*(1+Inputs!$B$30)*(1-Inputs!$B$33)*(1-Inputs!$B$30/Inputs!$B$31)/(Inputs!$B$29-Inputs!$B$30)*DCF!M$6</f>
        <v>52064.187320824611</v>
      </c>
      <c r="DJ806" s="15">
        <f ca="1">SUM(CM806:CW806)+BP806*DCF!M$28*(1+Inputs!$B$30)*(1-Inputs!$B$33)*(1-Inputs!$B$30/Inputs!$B$31)/(Inputs!$B$29-Inputs!$B$30)*DCF!M$6</f>
        <v>449109.11797187827</v>
      </c>
      <c r="DK806" s="15">
        <f ca="1">SUM(CX806:DH806)+CA806*DCF!M$46*(1+Inputs!$B$30)*(1-Inputs!$B$33)*(1-Inputs!$B$30/Inputs!$B$31)/(Inputs!$B$29-Inputs!$B$30)*DCF!M$6</f>
        <v>177887.19040102491</v>
      </c>
      <c r="DM806" s="15">
        <f ca="1">DI806+DJ806+DK806+Inputs!$B$34+Inputs!$B$36-Inputs!$B$35</f>
        <v>755911.49569372775</v>
      </c>
    </row>
    <row r="807" spans="1:117" x14ac:dyDescent="0.75">
      <c r="A807" s="11">
        <v>794</v>
      </c>
      <c r="C807" s="23">
        <f t="shared" ca="1" si="469"/>
        <v>-0.2805726407728194</v>
      </c>
      <c r="D807" s="23">
        <f t="shared" ca="1" si="469"/>
        <v>-0.20471054021652035</v>
      </c>
      <c r="E807" s="23">
        <f t="shared" ca="1" si="469"/>
        <v>-0.34507523340897278</v>
      </c>
      <c r="F807" s="23">
        <f t="shared" ca="1" si="469"/>
        <v>-1.7384409217578725</v>
      </c>
      <c r="G807" s="23">
        <f t="shared" ca="1" si="469"/>
        <v>0.73882069995080202</v>
      </c>
      <c r="H807" s="23">
        <f t="shared" ca="1" si="469"/>
        <v>-1.3954112236134049</v>
      </c>
      <c r="I807" s="23">
        <f t="shared" ca="1" si="469"/>
        <v>-0.78428455725351731</v>
      </c>
      <c r="J807" s="23">
        <f t="shared" ca="1" si="469"/>
        <v>-2.3295676684448978E-2</v>
      </c>
      <c r="K807" s="23">
        <f t="shared" ca="1" si="469"/>
        <v>-0.20447887152036359</v>
      </c>
      <c r="L807" s="23">
        <f t="shared" ca="1" si="469"/>
        <v>0.37468356598662311</v>
      </c>
      <c r="M807" s="23">
        <f t="shared" ca="1" si="469"/>
        <v>0.74408613325705597</v>
      </c>
      <c r="N807" s="23">
        <f ca="1">SQRT(Inputs!$B$38)*C807+SQRT(1-Inputs!$B$38)*_xlfn.NORM.S.INV(RAND())</f>
        <v>-0.56586326810080256</v>
      </c>
      <c r="O807" s="23">
        <f ca="1">SQRT(Inputs!$B$38)*D807+SQRT(1-Inputs!$B$38)*_xlfn.NORM.S.INV(RAND())</f>
        <v>-0.27498665271035921</v>
      </c>
      <c r="P807" s="23">
        <f ca="1">SQRT(Inputs!$B$38)*E807+SQRT(1-Inputs!$B$38)*_xlfn.NORM.S.INV(RAND())</f>
        <v>-0.37095330316169606</v>
      </c>
      <c r="Q807" s="23">
        <f ca="1">SQRT(Inputs!$B$38)*F807+SQRT(1-Inputs!$B$38)*_xlfn.NORM.S.INV(RAND())</f>
        <v>-1.6830986829111123</v>
      </c>
      <c r="R807" s="23">
        <f ca="1">SQRT(Inputs!$B$38)*G807+SQRT(1-Inputs!$B$38)*_xlfn.NORM.S.INV(RAND())</f>
        <v>0.31734513071082326</v>
      </c>
      <c r="S807" s="23">
        <f ca="1">SQRT(Inputs!$B$38)*H807+SQRT(1-Inputs!$B$38)*_xlfn.NORM.S.INV(RAND())</f>
        <v>-2.1748119424825418</v>
      </c>
      <c r="T807" s="23">
        <f ca="1">SQRT(Inputs!$B$38)*I807+SQRT(1-Inputs!$B$38)*_xlfn.NORM.S.INV(RAND())</f>
        <v>-0.88031935315981147</v>
      </c>
      <c r="U807" s="23">
        <f ca="1">SQRT(Inputs!$B$38)*J807+SQRT(1-Inputs!$B$38)*_xlfn.NORM.S.INV(RAND())</f>
        <v>-6.5633551386438033E-2</v>
      </c>
      <c r="V807" s="23">
        <f ca="1">SQRT(Inputs!$B$38)*K807+SQRT(1-Inputs!$B$38)*_xlfn.NORM.S.INV(RAND())</f>
        <v>6.3540286517069042E-2</v>
      </c>
      <c r="W807" s="23">
        <f ca="1">SQRT(Inputs!$B$38)*L807+SQRT(1-Inputs!$B$38)*_xlfn.NORM.S.INV(RAND())</f>
        <v>1.1022627191860688</v>
      </c>
      <c r="X807" s="23">
        <f ca="1">SQRT(Inputs!$B$38)*M807+SQRT(1-Inputs!$B$38)*_xlfn.NORM.S.INV(RAND())</f>
        <v>1.2297347072108886</v>
      </c>
      <c r="Y807" s="23">
        <f ca="1">SQRT(Inputs!$B$38)*C807+SQRT(1-Inputs!$B$38)*_xlfn.NORM.S.INV(RAND())</f>
        <v>-2.4774121806223133</v>
      </c>
      <c r="Z807" s="23">
        <f ca="1">SQRT(Inputs!$B$38)*D807+SQRT(1-Inputs!$B$38)*_xlfn.NORM.S.INV(RAND())</f>
        <v>-2.4690326564009974</v>
      </c>
      <c r="AA807" s="23">
        <f ca="1">SQRT(Inputs!$B$38)*E807+SQRT(1-Inputs!$B$38)*_xlfn.NORM.S.INV(RAND())</f>
        <v>-1.5406972079456591</v>
      </c>
      <c r="AB807" s="23">
        <f ca="1">SQRT(Inputs!$B$38)*F807+SQRT(1-Inputs!$B$38)*_xlfn.NORM.S.INV(RAND())</f>
        <v>5.0046823395700324E-2</v>
      </c>
      <c r="AC807" s="23">
        <f ca="1">SQRT(Inputs!$B$38)*G807+SQRT(1-Inputs!$B$38)*_xlfn.NORM.S.INV(RAND())</f>
        <v>-0.17047428455259211</v>
      </c>
      <c r="AD807" s="23">
        <f ca="1">SQRT(Inputs!$B$38)*H807+SQRT(1-Inputs!$B$38)*_xlfn.NORM.S.INV(RAND())</f>
        <v>-1.1565387593673031</v>
      </c>
      <c r="AE807" s="23">
        <f ca="1">SQRT(Inputs!$B$38)*I807+SQRT(1-Inputs!$B$38)*_xlfn.NORM.S.INV(RAND())</f>
        <v>-0.60149949172223549</v>
      </c>
      <c r="AF807" s="23">
        <f ca="1">SQRT(Inputs!$B$38)*J807+SQRT(1-Inputs!$B$38)*_xlfn.NORM.S.INV(RAND())</f>
        <v>0.31907900115449944</v>
      </c>
      <c r="AG807" s="23">
        <f ca="1">SQRT(Inputs!$B$38)*K807+SQRT(1-Inputs!$B$38)*_xlfn.NORM.S.INV(RAND())</f>
        <v>-0.70607821802702142</v>
      </c>
      <c r="AH807" s="23">
        <f ca="1">SQRT(Inputs!$B$38)*L807+SQRT(1-Inputs!$B$38)*_xlfn.NORM.S.INV(RAND())</f>
        <v>0.63413491291938973</v>
      </c>
      <c r="AI807" s="23">
        <f ca="1">SQRT(Inputs!$B$38)*M807+SQRT(1-Inputs!$B$38)*_xlfn.NORM.S.INV(RAND())</f>
        <v>2.584675039914702</v>
      </c>
      <c r="AJ807" s="23">
        <f ca="1">SQRT(Inputs!$B$38)*C807+SQRT(1-Inputs!$B$38)*_xlfn.NORM.S.INV(RAND())</f>
        <v>0.84648902898022871</v>
      </c>
      <c r="AK807" s="23">
        <f ca="1">SQRT(Inputs!$B$38)*D807+SQRT(1-Inputs!$B$38)*_xlfn.NORM.S.INV(RAND())</f>
        <v>-1.7213253938523621</v>
      </c>
      <c r="AL807" s="23">
        <f ca="1">SQRT(Inputs!$B$38)*E807+SQRT(1-Inputs!$B$38)*_xlfn.NORM.S.INV(RAND())</f>
        <v>-0.31133036482069748</v>
      </c>
      <c r="AM807" s="23">
        <f ca="1">SQRT(Inputs!$B$38)*F807+SQRT(1-Inputs!$B$38)*_xlfn.NORM.S.INV(RAND())</f>
        <v>-0.85557523076920594</v>
      </c>
      <c r="AN807" s="23">
        <f ca="1">SQRT(Inputs!$B$38)*G807+SQRT(1-Inputs!$B$38)*_xlfn.NORM.S.INV(RAND())</f>
        <v>-0.74607817557395006</v>
      </c>
      <c r="AO807" s="23">
        <f ca="1">SQRT(Inputs!$B$38)*H807+SQRT(1-Inputs!$B$38)*_xlfn.NORM.S.INV(RAND())</f>
        <v>-0.47236102606535446</v>
      </c>
      <c r="AP807" s="23">
        <f ca="1">SQRT(Inputs!$B$38)*I807+SQRT(1-Inputs!$B$38)*_xlfn.NORM.S.INV(RAND())</f>
        <v>-1.4492310684933782</v>
      </c>
      <c r="AQ807" s="23">
        <f ca="1">SQRT(Inputs!$B$38)*J807+SQRT(1-Inputs!$B$38)*_xlfn.NORM.S.INV(RAND())</f>
        <v>-0.87903271435799502</v>
      </c>
      <c r="AR807" s="23">
        <f ca="1">SQRT(Inputs!$B$38)*K807+SQRT(1-Inputs!$B$38)*_xlfn.NORM.S.INV(RAND())</f>
        <v>-0.36808022755628866</v>
      </c>
      <c r="AS807" s="23">
        <f ca="1">SQRT(Inputs!$B$38)*L807+SQRT(1-Inputs!$B$38)*_xlfn.NORM.S.INV(RAND())</f>
        <v>2.2974511744565052E-2</v>
      </c>
      <c r="AT807" s="23">
        <f ca="1">SQRT(Inputs!$B$38)*M807+SQRT(1-Inputs!$B$38)*_xlfn.NORM.S.INV(RAND())</f>
        <v>-0.23294459315946525</v>
      </c>
      <c r="AU807" s="15">
        <f ca="1">Inputs!$B$6*EXP($B$8-0.5*C$5^2+C$5*N807)</f>
        <v>4527.9038665719436</v>
      </c>
      <c r="AV807" s="15">
        <f t="shared" ca="1" si="437"/>
        <v>5293.1321149717551</v>
      </c>
      <c r="AW807" s="15">
        <f t="shared" ca="1" si="438"/>
        <v>6139.0570940730495</v>
      </c>
      <c r="AX807" s="15">
        <f t="shared" ca="1" si="439"/>
        <v>6073.8018411799185</v>
      </c>
      <c r="AY807" s="15">
        <f t="shared" ca="1" si="440"/>
        <v>7703.0719396202612</v>
      </c>
      <c r="AZ807" s="15">
        <f t="shared" ca="1" si="441"/>
        <v>7414.6599425816948</v>
      </c>
      <c r="BA807" s="15">
        <f t="shared" ca="1" si="442"/>
        <v>8275.0123904975644</v>
      </c>
      <c r="BB807" s="15">
        <f t="shared" ca="1" si="443"/>
        <v>10064.734898970706</v>
      </c>
      <c r="BC807" s="15">
        <f t="shared" ca="1" si="444"/>
        <v>12402.577748939755</v>
      </c>
      <c r="BD807" s="15">
        <f t="shared" ca="1" si="445"/>
        <v>16844.440839453553</v>
      </c>
      <c r="BE807" s="15">
        <f t="shared" ca="1" si="446"/>
        <v>23086.997551200882</v>
      </c>
      <c r="BF807" s="15">
        <f ca="1">Inputs!$B$13*EXP($B$9-0.5*C$6^2+C$6*Y807)</f>
        <v>8463.5838706099075</v>
      </c>
      <c r="BG807" s="15">
        <f t="shared" ca="1" si="447"/>
        <v>6606.6588441713311</v>
      </c>
      <c r="BH807" s="15">
        <f t="shared" ca="1" si="448"/>
        <v>6251.8683965515429</v>
      </c>
      <c r="BI807" s="15">
        <f t="shared" ca="1" si="449"/>
        <v>7712.4091729802913</v>
      </c>
      <c r="BJ807" s="15">
        <f t="shared" ca="1" si="450"/>
        <v>9225.4060973752348</v>
      </c>
      <c r="BK807" s="15">
        <f t="shared" ca="1" si="451"/>
        <v>9672.9310657254937</v>
      </c>
      <c r="BL807" s="15">
        <f t="shared" ca="1" si="452"/>
        <v>10991.010873858499</v>
      </c>
      <c r="BM807" s="15">
        <f t="shared" ca="1" si="453"/>
        <v>14056.607696370414</v>
      </c>
      <c r="BN807" s="15">
        <f t="shared" ca="1" si="454"/>
        <v>15885.256946784602</v>
      </c>
      <c r="BO807" s="15">
        <f t="shared" ca="1" si="455"/>
        <v>21040.311847476849</v>
      </c>
      <c r="BP807" s="15">
        <f t="shared" ca="1" si="456"/>
        <v>34707.26979908401</v>
      </c>
      <c r="BQ807" s="15">
        <f ca="1">Inputs!$B$20*EXP($B$10-0.5*C$7^2+C$7*AJ807)</f>
        <v>5791.5989526408375</v>
      </c>
      <c r="BR807" s="15">
        <f t="shared" ca="1" si="457"/>
        <v>4549.1090073416235</v>
      </c>
      <c r="BS807" s="15">
        <f t="shared" ca="1" si="458"/>
        <v>5696.6808584016135</v>
      </c>
      <c r="BT807" s="15">
        <f t="shared" ca="1" si="459"/>
        <v>6275.415387754626</v>
      </c>
      <c r="BU807" s="15">
        <f t="shared" ca="1" si="460"/>
        <v>7260.484716080854</v>
      </c>
      <c r="BV807" s="15">
        <f t="shared" ca="1" si="461"/>
        <v>9081.6388612314349</v>
      </c>
      <c r="BW807" s="15">
        <f t="shared" ca="1" si="462"/>
        <v>9325.3673772104557</v>
      </c>
      <c r="BX807" s="15">
        <f t="shared" ca="1" si="463"/>
        <v>10935.672539803332</v>
      </c>
      <c r="BY807" s="15">
        <f t="shared" ca="1" si="464"/>
        <v>14280.782954698154</v>
      </c>
      <c r="BZ807" s="15">
        <f t="shared" ca="1" si="465"/>
        <v>20122.747468179841</v>
      </c>
      <c r="CA807" s="15">
        <f t="shared" ca="1" si="466"/>
        <v>27120.169605249477</v>
      </c>
      <c r="CB807" s="15">
        <f ca="1">(AU807*DCF!C$10-DCF!C$5*MAX(AU807*DCF!C$10,0)-MAX(AU807-Inputs!$B$6,0)/Inputs!$B$10)*DCF!C$6</f>
        <v>1046.1711935043511</v>
      </c>
      <c r="CC807" s="15">
        <f ca="1">(AV807*DCF!D$10-DCF!D$5*MAX(AV807*DCF!D$10,0)-MAX(AV807-AU807,0)/Inputs!$B$10)*DCF!D$6</f>
        <v>1103.5842123050772</v>
      </c>
      <c r="CD807" s="15">
        <f ca="1">(AW807*DCF!E$10-DCF!E$5*MAX(AW807*DCF!E$10,0)-MAX(AW807-AV807,0)/Inputs!$B$10)*DCF!E$6</f>
        <v>1226.8732209914667</v>
      </c>
      <c r="CE807" s="15">
        <f ca="1">(AX807*DCF!F$10-DCF!F$5*MAX(AX807*DCF!F$10,0)-MAX(AX807-AW807,0)/Inputs!$B$10)*DCF!F$6</f>
        <v>1325.9012622134376</v>
      </c>
      <c r="CF807" s="15">
        <f ca="1">(AY807*DCF!G$10-DCF!G$5*MAX(AY807*DCF!G$10,0)-MAX(AY807-AX807,0)/Inputs!$B$10)*DCF!G$6</f>
        <v>1273.9659063366637</v>
      </c>
      <c r="CG807" s="15">
        <f ca="1">(AZ807*DCF!H$10-DCF!H$5*MAX(AZ807*DCF!H$10,0)-MAX(AZ807-AY807,0)/Inputs!$B$10)*DCF!H$6</f>
        <v>1439.5615462539083</v>
      </c>
      <c r="CH807" s="15">
        <f ca="1">(BA807*DCF!I$10-DCF!I$5*MAX(BA807*DCF!I$10,0)-MAX(BA807-AZ807,0)/Inputs!$B$10)*DCF!I$6</f>
        <v>1370.4149448877727</v>
      </c>
      <c r="CI807" s="15">
        <f ca="1">(BB807*DCF!J$10-DCF!J$5*MAX(BB807*DCF!J$10,0)-MAX(BB807-BA807,0)/Inputs!$B$10)*DCF!J$6</f>
        <v>1455.9289082134037</v>
      </c>
      <c r="CJ807" s="15">
        <f ca="1">(BC807*DCF!K$10-DCF!K$5*MAX(BC807*DCF!K$10,0)-MAX(BC807-BB807,0)/Inputs!$B$10)*DCF!K$6</f>
        <v>1669.3534205462254</v>
      </c>
      <c r="CK807" s="15">
        <f ca="1">(BD807*DCF!L$10-DCF!L$5*MAX(BD807*DCF!L$10,0)-MAX(BD807-BC807,0)/Inputs!$B$10)*DCF!L$6</f>
        <v>1966.0571742888983</v>
      </c>
      <c r="CL807" s="15">
        <f ca="1">(BE807*DCF!M$10-DCF!M$5*MAX(BE807*DCF!M$10,0)-MAX(BE807-BD807,0)/Inputs!$B$10)*DCF!M$6</f>
        <v>2512.1338624182818</v>
      </c>
      <c r="CM807" s="15">
        <f ca="1">(BF807*DCF!C$28-DCF!C$5*MAX(BF807*DCF!C$28,0)-MAX(BF807-Inputs!$B$13,0)/Inputs!$B$17)*DCF!C$6</f>
        <v>2583.0302920438303</v>
      </c>
      <c r="CN807" s="15">
        <f ca="1">(BG807*DCF!D$28-DCF!D$5*MAX(BG807*DCF!D$28,0)-MAX(BG807-BF807,0)/Inputs!$B$17)*DCF!D$6</f>
        <v>1945.8134043352657</v>
      </c>
      <c r="CO807" s="15">
        <f ca="1">(BH807*DCF!E$28-DCF!E$5*MAX(BH807*DCF!E$28,0)-MAX(BH807-BG807,0)/Inputs!$B$17)*DCF!E$6</f>
        <v>1770.640453444408</v>
      </c>
      <c r="CP807" s="15">
        <f ca="1">(BI807*DCF!F$28-DCF!F$5*MAX(BI807*DCF!F$28,0)-MAX(BI807-BH807,0)/Inputs!$B$17)*DCF!F$6</f>
        <v>1827.8014049978826</v>
      </c>
      <c r="CQ807" s="15">
        <f ca="1">(BJ807*DCF!G$28-DCF!G$5*MAX(BJ807*DCF!G$28,0)-MAX(BJ807-BI807,0)/Inputs!$B$17)*DCF!G$6</f>
        <v>2139.1304688197388</v>
      </c>
      <c r="CR807" s="15">
        <f ca="1">(BK807*DCF!H$28-DCF!H$5*MAX(BK807*DCF!H$28,0)-MAX(BK807-BJ807,0)/Inputs!$B$17)*DCF!H$6</f>
        <v>2322.6897504311924</v>
      </c>
      <c r="CS807" s="15">
        <f ca="1">(BL807*DCF!I$28-DCF!I$5*MAX(BL807*DCF!I$28,0)-MAX(BL807-BK807,0)/Inputs!$B$17)*DCF!I$6</f>
        <v>2395.384726624437</v>
      </c>
      <c r="CT807" s="15">
        <f ca="1">(BM807*DCF!J$28-DCF!J$5*MAX(BM807*DCF!J$28,0)-MAX(BM807-BL807,0)/Inputs!$B$17)*DCF!J$6</f>
        <v>2729.3173492751303</v>
      </c>
      <c r="CU807" s="15">
        <f ca="1">(BN807*DCF!K$28-DCF!K$5*MAX(BN807*DCF!K$28,0)-MAX(BN807-BM807,0)/Inputs!$B$17)*DCF!K$6</f>
        <v>3130.7147433483588</v>
      </c>
      <c r="CV807" s="15">
        <f ca="1">(BO807*DCF!L$28-DCF!L$5*MAX(BO807*DCF!L$28,0)-MAX(BO807-BN807,0)/Inputs!$B$17)*DCF!L$6</f>
        <v>3614.6807890641439</v>
      </c>
      <c r="CW807" s="15">
        <f ca="1">(BP807*DCF!M$28-DCF!M$5*MAX(BP807*DCF!M$28,0)-MAX(BP807-BO807,0)/Inputs!$B$17)*DCF!M$6</f>
        <v>5101.6117609824869</v>
      </c>
      <c r="CX807" s="15">
        <f ca="1">(BQ807*DCF!C$46-DCF!C$5*MAX(BQ807*DCF!C$46,0)-MAX(BQ807-Inputs!$B$20,0)/Inputs!$B$24)*DCF!C$6</f>
        <v>-2534.1332235386863</v>
      </c>
      <c r="CY807" s="15">
        <f ca="1">(BR807*DCF!D$46-DCF!D$5*MAX(BR807*DCF!D$46,0)-MAX(BR807-BQ807,0)/Inputs!$B$24)*DCF!D$6</f>
        <v>-776.42682095980001</v>
      </c>
      <c r="CZ807" s="15">
        <f ca="1">(BS807*DCF!E$46-DCF!E$5*MAX(BS807*DCF!E$46,0)-MAX(BS807-BR807,0)/Inputs!$B$24)*DCF!E$6</f>
        <v>-1125.9836617059996</v>
      </c>
      <c r="DA807" s="15">
        <f ca="1">(BT807*DCF!F$46-DCF!F$5*MAX(BT807*DCF!F$46,0)-MAX(BT807-BS807,0)/Inputs!$B$24)*DCF!F$6</f>
        <v>-667.75096207050171</v>
      </c>
      <c r="DB807" s="15">
        <f ca="1">(BU807*DCF!G$46-DCF!G$5*MAX(BU807*DCF!G$46,0)-MAX(BU807-BT807,0)/Inputs!$B$24)*DCF!G$6</f>
        <v>-575.58622033817505</v>
      </c>
      <c r="DC807" s="15">
        <f ca="1">(BV807*DCF!H$46-DCF!H$5*MAX(BV807*DCF!H$46,0)-MAX(BV807-BU807,0)/Inputs!$B$24)*DCF!H$6</f>
        <v>-565.91249220896452</v>
      </c>
      <c r="DD807" s="15">
        <f ca="1">(BW807*DCF!I$46-DCF!I$5*MAX(BW807*DCF!I$46,0)-MAX(BW807-BV807,0)/Inputs!$B$24)*DCF!I$6</f>
        <v>145.40794566180622</v>
      </c>
      <c r="DE807" s="15">
        <f ca="1">(BX807*DCF!J$46-DCF!J$5*MAX(BX807*DCF!J$46,0)-MAX(BX807-BW807,0)/Inputs!$B$24)*DCF!J$6</f>
        <v>31.694592950639933</v>
      </c>
      <c r="DF807" s="15">
        <f ca="1">(BY807*DCF!K$46-DCF!K$5*MAX(BY807*DCF!K$46,0)-MAX(BY807-BX807,0)/Inputs!$B$24)*DCF!K$6</f>
        <v>-3.697010676865804</v>
      </c>
      <c r="DG807" s="15">
        <f ca="1">(BZ807*DCF!L$46-DCF!L$5*MAX(BZ807*DCF!L$46,0)-MAX(BZ807-BY807,0)/Inputs!$B$24)*DCF!L$6</f>
        <v>68.936559851676364</v>
      </c>
      <c r="DH807" s="15">
        <f ca="1">(CA807*DCF!M$46-DCF!M$5*MAX(CA807*DCF!M$46,0)-MAX(CA807-BZ807,0)/Inputs!$B$24)*DCF!M$6</f>
        <v>663.26036413272402</v>
      </c>
      <c r="DI807" s="15">
        <f ca="1">SUM(CB807:CL807)+BE807*DCF!M$10*(1+Inputs!$B$30)*(1-Inputs!$B$33)*(1-Inputs!$B$30/Inputs!$B$31)/(Inputs!$B$29-Inputs!$B$30)*DCF!M$6</f>
        <v>80641.365130888647</v>
      </c>
      <c r="DJ807" s="15">
        <f ca="1">SUM(CM807:CW807)+BP807*DCF!M$28*(1+Inputs!$B$30)*(1-Inputs!$B$33)*(1-Inputs!$B$30/Inputs!$B$31)/(Inputs!$B$29-Inputs!$B$30)*DCF!M$6</f>
        <v>158348.53621934089</v>
      </c>
      <c r="DK807" s="15">
        <f ca="1">SUM(CX807:DH807)+CA807*DCF!M$46*(1+Inputs!$B$30)*(1-Inputs!$B$33)*(1-Inputs!$B$30/Inputs!$B$31)/(Inputs!$B$29-Inputs!$B$30)*DCF!M$6</f>
        <v>36590.803870278702</v>
      </c>
      <c r="DM807" s="15">
        <f ca="1">DI807+DJ807+DK807+Inputs!$B$34+Inputs!$B$36-Inputs!$B$35</f>
        <v>352431.70522050827</v>
      </c>
    </row>
    <row r="808" spans="1:117" x14ac:dyDescent="0.75">
      <c r="A808" s="11">
        <v>795</v>
      </c>
      <c r="C808" s="23">
        <f t="shared" ca="1" si="469"/>
        <v>-1.3739017543920355</v>
      </c>
      <c r="D808" s="23">
        <f t="shared" ca="1" si="469"/>
        <v>3.3872736995687928E-2</v>
      </c>
      <c r="E808" s="23">
        <f t="shared" ca="1" si="469"/>
        <v>-1.2933863991513765</v>
      </c>
      <c r="F808" s="23">
        <f t="shared" ca="1" si="469"/>
        <v>-1.127471786700974</v>
      </c>
      <c r="G808" s="23">
        <f t="shared" ca="1" si="469"/>
        <v>2.178702936083857</v>
      </c>
      <c r="H808" s="23">
        <f t="shared" ca="1" si="469"/>
        <v>0.32437681488504383</v>
      </c>
      <c r="I808" s="23">
        <f t="shared" ca="1" si="469"/>
        <v>0.62027347309339897</v>
      </c>
      <c r="J808" s="23">
        <f t="shared" ca="1" si="469"/>
        <v>0.23758809499090994</v>
      </c>
      <c r="K808" s="23">
        <f t="shared" ca="1" si="469"/>
        <v>0.1919677199091489</v>
      </c>
      <c r="L808" s="23">
        <f t="shared" ca="1" si="469"/>
        <v>-0.93062035951846389</v>
      </c>
      <c r="M808" s="23">
        <f t="shared" ca="1" si="469"/>
        <v>0.84688003910021648</v>
      </c>
      <c r="N808" s="23">
        <f ca="1">SQRT(Inputs!$B$38)*C808+SQRT(1-Inputs!$B$38)*_xlfn.NORM.S.INV(RAND())</f>
        <v>-1.846795832251273</v>
      </c>
      <c r="O808" s="23">
        <f ca="1">SQRT(Inputs!$B$38)*D808+SQRT(1-Inputs!$B$38)*_xlfn.NORM.S.INV(RAND())</f>
        <v>-0.38666036047817903</v>
      </c>
      <c r="P808" s="23">
        <f ca="1">SQRT(Inputs!$B$38)*E808+SQRT(1-Inputs!$B$38)*_xlfn.NORM.S.INV(RAND())</f>
        <v>-0.50214197181186127</v>
      </c>
      <c r="Q808" s="23">
        <f ca="1">SQRT(Inputs!$B$38)*F808+SQRT(1-Inputs!$B$38)*_xlfn.NORM.S.INV(RAND())</f>
        <v>-1.4924800881126656</v>
      </c>
      <c r="R808" s="23">
        <f ca="1">SQRT(Inputs!$B$38)*G808+SQRT(1-Inputs!$B$38)*_xlfn.NORM.S.INV(RAND())</f>
        <v>1.1885356229209174</v>
      </c>
      <c r="S808" s="23">
        <f ca="1">SQRT(Inputs!$B$38)*H808+SQRT(1-Inputs!$B$38)*_xlfn.NORM.S.INV(RAND())</f>
        <v>0.92408860142581095</v>
      </c>
      <c r="T808" s="23">
        <f ca="1">SQRT(Inputs!$B$38)*I808+SQRT(1-Inputs!$B$38)*_xlfn.NORM.S.INV(RAND())</f>
        <v>-0.83650311015136292</v>
      </c>
      <c r="U808" s="23">
        <f ca="1">SQRT(Inputs!$B$38)*J808+SQRT(1-Inputs!$B$38)*_xlfn.NORM.S.INV(RAND())</f>
        <v>-0.61769926611319725</v>
      </c>
      <c r="V808" s="23">
        <f ca="1">SQRT(Inputs!$B$38)*K808+SQRT(1-Inputs!$B$38)*_xlfn.NORM.S.INV(RAND())</f>
        <v>1.392126029886904</v>
      </c>
      <c r="W808" s="23">
        <f ca="1">SQRT(Inputs!$B$38)*L808+SQRT(1-Inputs!$B$38)*_xlfn.NORM.S.INV(RAND())</f>
        <v>-4.8395907028257579E-2</v>
      </c>
      <c r="X808" s="23">
        <f ca="1">SQRT(Inputs!$B$38)*M808+SQRT(1-Inputs!$B$38)*_xlfn.NORM.S.INV(RAND())</f>
        <v>1.5010270791376152</v>
      </c>
      <c r="Y808" s="23">
        <f ca="1">SQRT(Inputs!$B$38)*C808+SQRT(1-Inputs!$B$38)*_xlfn.NORM.S.INV(RAND())</f>
        <v>5.6108665136492375E-2</v>
      </c>
      <c r="Z808" s="23">
        <f ca="1">SQRT(Inputs!$B$38)*D808+SQRT(1-Inputs!$B$38)*_xlfn.NORM.S.INV(RAND())</f>
        <v>-0.3350382961582109</v>
      </c>
      <c r="AA808" s="23">
        <f ca="1">SQRT(Inputs!$B$38)*E808+SQRT(1-Inputs!$B$38)*_xlfn.NORM.S.INV(RAND())</f>
        <v>0.15013156510495318</v>
      </c>
      <c r="AB808" s="23">
        <f ca="1">SQRT(Inputs!$B$38)*F808+SQRT(1-Inputs!$B$38)*_xlfn.NORM.S.INV(RAND())</f>
        <v>-0.10516488365156484</v>
      </c>
      <c r="AC808" s="23">
        <f ca="1">SQRT(Inputs!$B$38)*G808+SQRT(1-Inputs!$B$38)*_xlfn.NORM.S.INV(RAND())</f>
        <v>1.6845539465607682</v>
      </c>
      <c r="AD808" s="23">
        <f ca="1">SQRT(Inputs!$B$38)*H808+SQRT(1-Inputs!$B$38)*_xlfn.NORM.S.INV(RAND())</f>
        <v>0.49921629871956519</v>
      </c>
      <c r="AE808" s="23">
        <f ca="1">SQRT(Inputs!$B$38)*I808+SQRT(1-Inputs!$B$38)*_xlfn.NORM.S.INV(RAND())</f>
        <v>1.5114536386077577</v>
      </c>
      <c r="AF808" s="23">
        <f ca="1">SQRT(Inputs!$B$38)*J808+SQRT(1-Inputs!$B$38)*_xlfn.NORM.S.INV(RAND())</f>
        <v>-0.13121220706596626</v>
      </c>
      <c r="AG808" s="23">
        <f ca="1">SQRT(Inputs!$B$38)*K808+SQRT(1-Inputs!$B$38)*_xlfn.NORM.S.INV(RAND())</f>
        <v>0.17866143751412472</v>
      </c>
      <c r="AH808" s="23">
        <f ca="1">SQRT(Inputs!$B$38)*L808+SQRT(1-Inputs!$B$38)*_xlfn.NORM.S.INV(RAND())</f>
        <v>-0.82356750162617909</v>
      </c>
      <c r="AI808" s="23">
        <f ca="1">SQRT(Inputs!$B$38)*M808+SQRT(1-Inputs!$B$38)*_xlfn.NORM.S.INV(RAND())</f>
        <v>-0.76760801518010924</v>
      </c>
      <c r="AJ808" s="23">
        <f ca="1">SQRT(Inputs!$B$38)*C808+SQRT(1-Inputs!$B$38)*_xlfn.NORM.S.INV(RAND())</f>
        <v>-0.26041680858574695</v>
      </c>
      <c r="AK808" s="23">
        <f ca="1">SQRT(Inputs!$B$38)*D808+SQRT(1-Inputs!$B$38)*_xlfn.NORM.S.INV(RAND())</f>
        <v>-1.0439287073658323</v>
      </c>
      <c r="AL808" s="23">
        <f ca="1">SQRT(Inputs!$B$38)*E808+SQRT(1-Inputs!$B$38)*_xlfn.NORM.S.INV(RAND())</f>
        <v>-1.5573265949517667</v>
      </c>
      <c r="AM808" s="23">
        <f ca="1">SQRT(Inputs!$B$38)*F808+SQRT(1-Inputs!$B$38)*_xlfn.NORM.S.INV(RAND())</f>
        <v>-0.56312400522301886</v>
      </c>
      <c r="AN808" s="23">
        <f ca="1">SQRT(Inputs!$B$38)*G808+SQRT(1-Inputs!$B$38)*_xlfn.NORM.S.INV(RAND())</f>
        <v>-0.10842118981919269</v>
      </c>
      <c r="AO808" s="23">
        <f ca="1">SQRT(Inputs!$B$38)*H808+SQRT(1-Inputs!$B$38)*_xlfn.NORM.S.INV(RAND())</f>
        <v>-6.4952267695452814E-2</v>
      </c>
      <c r="AP808" s="23">
        <f ca="1">SQRT(Inputs!$B$38)*I808+SQRT(1-Inputs!$B$38)*_xlfn.NORM.S.INV(RAND())</f>
        <v>1.8586738464913022</v>
      </c>
      <c r="AQ808" s="23">
        <f ca="1">SQRT(Inputs!$B$38)*J808+SQRT(1-Inputs!$B$38)*_xlfn.NORM.S.INV(RAND())</f>
        <v>-0.21141366368709391</v>
      </c>
      <c r="AR808" s="23">
        <f ca="1">SQRT(Inputs!$B$38)*K808+SQRT(1-Inputs!$B$38)*_xlfn.NORM.S.INV(RAND())</f>
        <v>0.24890762418029608</v>
      </c>
      <c r="AS808" s="23">
        <f ca="1">SQRT(Inputs!$B$38)*L808+SQRT(1-Inputs!$B$38)*_xlfn.NORM.S.INV(RAND())</f>
        <v>-0.70546362524437223</v>
      </c>
      <c r="AT808" s="23">
        <f ca="1">SQRT(Inputs!$B$38)*M808+SQRT(1-Inputs!$B$38)*_xlfn.NORM.S.INV(RAND())</f>
        <v>0.98403951391376365</v>
      </c>
      <c r="AU808" s="15">
        <f ca="1">Inputs!$B$6*EXP($B$8-0.5*C$5^2+C$5*N808)</f>
        <v>3679.9921402385203</v>
      </c>
      <c r="AV808" s="15">
        <f t="shared" ca="1" si="437"/>
        <v>4231.8618519683778</v>
      </c>
      <c r="AW808" s="15">
        <f t="shared" ca="1" si="438"/>
        <v>4822.0935479549544</v>
      </c>
      <c r="AX808" s="15">
        <f t="shared" ca="1" si="439"/>
        <v>4885.8158965086204</v>
      </c>
      <c r="AY808" s="15">
        <f t="shared" ca="1" si="440"/>
        <v>6860.0539034910007</v>
      </c>
      <c r="AZ808" s="15">
        <f t="shared" ca="1" si="441"/>
        <v>9288.7532918510842</v>
      </c>
      <c r="BA808" s="15">
        <f t="shared" ca="1" si="442"/>
        <v>10414.212339869469</v>
      </c>
      <c r="BB808" s="15">
        <f t="shared" ca="1" si="443"/>
        <v>11985.019248004106</v>
      </c>
      <c r="BC808" s="15">
        <f t="shared" ca="1" si="444"/>
        <v>16789.812810041793</v>
      </c>
      <c r="BD808" s="15">
        <f t="shared" ca="1" si="445"/>
        <v>20476.205584177569</v>
      </c>
      <c r="BE808" s="15">
        <f t="shared" ca="1" si="446"/>
        <v>28766.795970824493</v>
      </c>
      <c r="BF808" s="15">
        <f ca="1">Inputs!$B$13*EXP($B$9-0.5*C$6^2+C$6*Y808)</f>
        <v>13985.727781585358</v>
      </c>
      <c r="BG808" s="15">
        <f t="shared" ca="1" si="447"/>
        <v>16044.99964019005</v>
      </c>
      <c r="BH808" s="15">
        <f t="shared" ca="1" si="448"/>
        <v>20098.315717331301</v>
      </c>
      <c r="BI808" s="15">
        <f t="shared" ca="1" si="449"/>
        <v>24208.314822763092</v>
      </c>
      <c r="BJ808" s="15">
        <f t="shared" ca="1" si="450"/>
        <v>37834.477597023208</v>
      </c>
      <c r="BK808" s="15">
        <f t="shared" ca="1" si="451"/>
        <v>49700.297629192275</v>
      </c>
      <c r="BL808" s="15">
        <f t="shared" ca="1" si="452"/>
        <v>74260.437973893422</v>
      </c>
      <c r="BM808" s="15">
        <f t="shared" ca="1" si="453"/>
        <v>89806.252243810013</v>
      </c>
      <c r="BN808" s="15">
        <f t="shared" ca="1" si="454"/>
        <v>112840.6898268216</v>
      </c>
      <c r="BO808" s="15">
        <f t="shared" ca="1" si="455"/>
        <v>126163.93037523086</v>
      </c>
      <c r="BP808" s="15">
        <f t="shared" ca="1" si="456"/>
        <v>142350.1011682699</v>
      </c>
      <c r="BQ808" s="15">
        <f ca="1">Inputs!$B$20*EXP($B$10-0.5*C$7^2+C$7*AJ808)</f>
        <v>3911.0585761957514</v>
      </c>
      <c r="BR808" s="15">
        <f t="shared" ca="1" si="457"/>
        <v>3809.3504939836725</v>
      </c>
      <c r="BS808" s="15">
        <f t="shared" ca="1" si="458"/>
        <v>3335.2821121078759</v>
      </c>
      <c r="BT808" s="15">
        <f t="shared" ca="1" si="459"/>
        <v>3967.0892242728178</v>
      </c>
      <c r="BU808" s="15">
        <f t="shared" ca="1" si="460"/>
        <v>5355.5495186194357</v>
      </c>
      <c r="BV808" s="15">
        <f t="shared" ca="1" si="461"/>
        <v>7342.8716270957802</v>
      </c>
      <c r="BW808" s="15">
        <f t="shared" ca="1" si="462"/>
        <v>15185.321258750851</v>
      </c>
      <c r="BX808" s="15">
        <f t="shared" ca="1" si="463"/>
        <v>20357.744334867388</v>
      </c>
      <c r="BY808" s="15">
        <f t="shared" ca="1" si="464"/>
        <v>29915.928199492173</v>
      </c>
      <c r="BZ808" s="15">
        <f t="shared" ca="1" si="465"/>
        <v>36870.640875811456</v>
      </c>
      <c r="CA808" s="15">
        <f t="shared" ca="1" si="466"/>
        <v>61688.742437467932</v>
      </c>
      <c r="CB808" s="15">
        <f ca="1">(AU808*DCF!C$10-DCF!C$5*MAX(AU808*DCF!C$10,0)-MAX(AU808-Inputs!$B$6,0)/Inputs!$B$10)*DCF!C$6</f>
        <v>945.0555273969668</v>
      </c>
      <c r="CC808" s="15">
        <f ca="1">(AV808*DCF!D$10-DCF!D$5*MAX(AV808*DCF!D$10,0)-MAX(AV808-AU808,0)/Inputs!$B$10)*DCF!D$6</f>
        <v>896.9286707454113</v>
      </c>
      <c r="CD808" s="15">
        <f ca="1">(AW808*DCF!E$10-DCF!E$5*MAX(AW808*DCF!E$10,0)-MAX(AW808-AV808,0)/Inputs!$B$10)*DCF!E$6</f>
        <v>980.40001853321996</v>
      </c>
      <c r="CE808" s="15">
        <f ca="1">(AX808*DCF!F$10-DCF!F$5*MAX(AX808*DCF!F$10,0)-MAX(AX808-AW808,0)/Inputs!$B$10)*DCF!F$6</f>
        <v>1053.3067828932608</v>
      </c>
      <c r="CF808" s="15">
        <f ca="1">(AY808*DCF!G$10-DCF!G$5*MAX(AY808*DCF!G$10,0)-MAX(AY808-AX808,0)/Inputs!$B$10)*DCF!G$6</f>
        <v>1033.9618043616656</v>
      </c>
      <c r="CG808" s="15">
        <f ca="1">(AZ808*DCF!H$10-DCF!H$5*MAX(AZ808*DCF!H$10,0)-MAX(AZ808-AY808,0)/Inputs!$B$10)*DCF!H$6</f>
        <v>1372.1589976708167</v>
      </c>
      <c r="CH808" s="15">
        <f ca="1">(BA808*DCF!I$10-DCF!I$5*MAX(BA808*DCF!I$10,0)-MAX(BA808-AZ808,0)/Inputs!$B$10)*DCF!I$6</f>
        <v>1717.6819664733669</v>
      </c>
      <c r="CI808" s="15">
        <f ca="1">(BB808*DCF!J$10-DCF!J$5*MAX(BB808*DCF!J$10,0)-MAX(BB808-BA808,0)/Inputs!$B$10)*DCF!J$6</f>
        <v>1818.6272099818518</v>
      </c>
      <c r="CJ808" s="15">
        <f ca="1">(BC808*DCF!K$10-DCF!K$5*MAX(BC808*DCF!K$10,0)-MAX(BC808-BB808,0)/Inputs!$B$10)*DCF!K$6</f>
        <v>2030.2922601827925</v>
      </c>
      <c r="CK808" s="15">
        <f ca="1">(BD808*DCF!L$10-DCF!L$5*MAX(BD808*DCF!L$10,0)-MAX(BD808-BC808,0)/Inputs!$B$10)*DCF!L$6</f>
        <v>2611.490903352068</v>
      </c>
      <c r="CL808" s="15">
        <f ca="1">(BE808*DCF!M$10-DCF!M$5*MAX(BE808*DCF!M$10,0)-MAX(BE808-BD808,0)/Inputs!$B$10)*DCF!M$6</f>
        <v>3068.9673766878973</v>
      </c>
      <c r="CM808" s="15">
        <f ca="1">(BF808*DCF!C$28-DCF!C$5*MAX(BF808*DCF!C$28,0)-MAX(BF808-Inputs!$B$13,0)/Inputs!$B$17)*DCF!C$6</f>
        <v>3668.1843198588931</v>
      </c>
      <c r="CN808" s="15">
        <f ca="1">(BG808*DCF!D$28-DCF!D$5*MAX(BG808*DCF!D$28,0)-MAX(BG808-BF808,0)/Inputs!$B$17)*DCF!D$6</f>
        <v>4286.2853485860533</v>
      </c>
      <c r="CO808" s="15">
        <f ca="1">(BH808*DCF!E$28-DCF!E$5*MAX(BH808*DCF!E$28,0)-MAX(BH808-BG808,0)/Inputs!$B$17)*DCF!E$6</f>
        <v>4893.3480848791169</v>
      </c>
      <c r="CP808" s="15">
        <f ca="1">(BI808*DCF!F$28-DCF!F$5*MAX(BI808*DCF!F$28,0)-MAX(BI808-BH808,0)/Inputs!$B$17)*DCF!F$6</f>
        <v>5823.6295058532705</v>
      </c>
      <c r="CQ808" s="15">
        <f ca="1">(BJ808*DCF!G$28-DCF!G$5*MAX(BJ808*DCF!G$28,0)-MAX(BJ808-BI808,0)/Inputs!$B$17)*DCF!G$6</f>
        <v>7524.6562933234372</v>
      </c>
      <c r="CR808" s="15">
        <f ca="1">(BK808*DCF!H$28-DCF!H$5*MAX(BK808*DCF!H$28,0)-MAX(BK808-BJ808,0)/Inputs!$B$17)*DCF!H$6</f>
        <v>10447.816497618282</v>
      </c>
      <c r="CS808" s="15">
        <f ca="1">(BL808*DCF!I$28-DCF!I$5*MAX(BL808*DCF!I$28,0)-MAX(BL808-BK808,0)/Inputs!$B$17)*DCF!I$6</f>
        <v>13937.434440502149</v>
      </c>
      <c r="CT808" s="15">
        <f ca="1">(BM808*DCF!J$28-DCF!J$5*MAX(BM808*DCF!J$28,0)-MAX(BM808-BL808,0)/Inputs!$B$17)*DCF!J$6</f>
        <v>17973.001663192859</v>
      </c>
      <c r="CU808" s="15">
        <f ca="1">(BN808*DCF!K$28-DCF!K$5*MAX(BN808*DCF!K$28,0)-MAX(BN808-BM808,0)/Inputs!$B$17)*DCF!K$6</f>
        <v>21008.649904829716</v>
      </c>
      <c r="CV808" s="15">
        <f ca="1">(BO808*DCF!L$28-DCF!L$5*MAX(BO808*DCF!L$28,0)-MAX(BO808-BN808,0)/Inputs!$B$17)*DCF!L$6</f>
        <v>23664.805390440175</v>
      </c>
      <c r="CW808" s="15">
        <f ca="1">(BP808*DCF!M$28-DCF!M$5*MAX(BP808*DCF!M$28,0)-MAX(BP808-BO808,0)/Inputs!$B$17)*DCF!M$6</f>
        <v>25091.344249061105</v>
      </c>
      <c r="CX808" s="15">
        <f ca="1">(BQ808*DCF!C$46-DCF!C$5*MAX(BQ808*DCF!C$46,0)-MAX(BQ808-Inputs!$B$20,0)/Inputs!$B$24)*DCF!C$6</f>
        <v>-1231.2184130686499</v>
      </c>
      <c r="CY808" s="15">
        <f ca="1">(BR808*DCF!D$46-DCF!D$5*MAX(BR808*DCF!D$46,0)-MAX(BR808-BQ808,0)/Inputs!$B$24)*DCF!D$6</f>
        <v>-650.16729412113511</v>
      </c>
      <c r="CZ808" s="15">
        <f ca="1">(BS808*DCF!E$46-DCF!E$5*MAX(BS808*DCF!E$46,0)-MAX(BS808-BR808,0)/Inputs!$B$24)*DCF!E$6</f>
        <v>-394.40291691860057</v>
      </c>
      <c r="DA808" s="15">
        <f ca="1">(BT808*DCF!F$46-DCF!F$5*MAX(BT808*DCF!F$46,0)-MAX(BT808-BS808,0)/Inputs!$B$24)*DCF!F$6</f>
        <v>-518.96946164860196</v>
      </c>
      <c r="DB808" s="15">
        <f ca="1">(BU808*DCF!G$46-DCF!G$5*MAX(BU808*DCF!G$46,0)-MAX(BU808-BT808,0)/Inputs!$B$24)*DCF!G$6</f>
        <v>-647.20071492489978</v>
      </c>
      <c r="DC808" s="15">
        <f ca="1">(BV808*DCF!H$46-DCF!H$5*MAX(BV808*DCF!H$46,0)-MAX(BV808-BU808,0)/Inputs!$B$24)*DCF!H$6</f>
        <v>-617.54816868444232</v>
      </c>
      <c r="DD808" s="15">
        <f ca="1">(BW808*DCF!I$46-DCF!I$5*MAX(BW808*DCF!I$46,0)-MAX(BW808-BV808,0)/Inputs!$B$24)*DCF!I$6</f>
        <v>-1900.5530199378541</v>
      </c>
      <c r="DE808" s="15">
        <f ca="1">(BX808*DCF!J$46-DCF!J$5*MAX(BX808*DCF!J$46,0)-MAX(BX808-BW808,0)/Inputs!$B$24)*DCF!J$6</f>
        <v>-517.69103194902868</v>
      </c>
      <c r="DF808" s="15">
        <f ca="1">(BY808*DCF!K$46-DCF!K$5*MAX(BY808*DCF!K$46,0)-MAX(BY808-BX808,0)/Inputs!$B$24)*DCF!K$6</f>
        <v>-632.60287385903689</v>
      </c>
      <c r="DG808" s="15">
        <f ca="1">(BZ808*DCF!L$46-DCF!L$5*MAX(BZ808*DCF!L$46,0)-MAX(BZ808-BY808,0)/Inputs!$B$24)*DCF!L$6</f>
        <v>974.82247444897371</v>
      </c>
      <c r="DH808" s="15">
        <f ca="1">(CA808*DCF!M$46-DCF!M$5*MAX(CA808*DCF!M$46,0)-MAX(CA808-BZ808,0)/Inputs!$B$24)*DCF!M$6</f>
        <v>-352.22272253067115</v>
      </c>
      <c r="DI808" s="15">
        <f ca="1">SUM(CB808:CL808)+BE808*DCF!M$10*(1+Inputs!$B$30)*(1-Inputs!$B$33)*(1-Inputs!$B$30/Inputs!$B$31)/(Inputs!$B$29-Inputs!$B$30)*DCF!M$6</f>
        <v>97587.24510657959</v>
      </c>
      <c r="DJ808" s="15">
        <f ca="1">SUM(CM808:CW808)+BP808*DCF!M$28*(1+Inputs!$B$30)*(1-Inputs!$B$33)*(1-Inputs!$B$30/Inputs!$B$31)/(Inputs!$B$29-Inputs!$B$30)*DCF!M$6</f>
        <v>666535.44094682427</v>
      </c>
      <c r="DK808" s="15">
        <f ca="1">SUM(CX808:DH808)+CA808*DCF!M$46*(1+Inputs!$B$30)*(1-Inputs!$B$33)*(1-Inputs!$B$30/Inputs!$B$31)/(Inputs!$B$29-Inputs!$B$30)*DCF!M$6</f>
        <v>88890.349163829218</v>
      </c>
      <c r="DM808" s="15">
        <f ca="1">DI808+DJ808+DK808+Inputs!$B$34+Inputs!$B$36-Inputs!$B$35</f>
        <v>929864.03521723312</v>
      </c>
    </row>
    <row r="809" spans="1:117" x14ac:dyDescent="0.75">
      <c r="A809" s="11">
        <v>796</v>
      </c>
      <c r="C809" s="23">
        <f t="shared" ca="1" si="469"/>
        <v>-1.0311566672890202</v>
      </c>
      <c r="D809" s="23">
        <f t="shared" ca="1" si="469"/>
        <v>-0.97441917987383186</v>
      </c>
      <c r="E809" s="23">
        <f t="shared" ca="1" si="469"/>
        <v>0.63425698963380006</v>
      </c>
      <c r="F809" s="23">
        <f t="shared" ca="1" si="469"/>
        <v>-0.31221175482345531</v>
      </c>
      <c r="G809" s="23">
        <f t="shared" ca="1" si="469"/>
        <v>0.74283104375847875</v>
      </c>
      <c r="H809" s="23">
        <f t="shared" ca="1" si="469"/>
        <v>1.3229110724612505</v>
      </c>
      <c r="I809" s="23">
        <f t="shared" ca="1" si="469"/>
        <v>0.42437253060308233</v>
      </c>
      <c r="J809" s="23">
        <f t="shared" ca="1" si="469"/>
        <v>-0.45988265393685873</v>
      </c>
      <c r="K809" s="23">
        <f t="shared" ca="1" si="469"/>
        <v>0.57239763142751954</v>
      </c>
      <c r="L809" s="23">
        <f t="shared" ca="1" si="469"/>
        <v>0.73552809267369412</v>
      </c>
      <c r="M809" s="23">
        <f t="shared" ca="1" si="469"/>
        <v>-1.4931339917151558</v>
      </c>
      <c r="N809" s="23">
        <f ca="1">SQRT(Inputs!$B$38)*C809+SQRT(1-Inputs!$B$38)*_xlfn.NORM.S.INV(RAND())</f>
        <v>-8.2107367751475868E-2</v>
      </c>
      <c r="O809" s="23">
        <f ca="1">SQRT(Inputs!$B$38)*D809+SQRT(1-Inputs!$B$38)*_xlfn.NORM.S.INV(RAND())</f>
        <v>-1.5665953542755418</v>
      </c>
      <c r="P809" s="23">
        <f ca="1">SQRT(Inputs!$B$38)*E809+SQRT(1-Inputs!$B$38)*_xlfn.NORM.S.INV(RAND())</f>
        <v>0.45700328746448998</v>
      </c>
      <c r="Q809" s="23">
        <f ca="1">SQRT(Inputs!$B$38)*F809+SQRT(1-Inputs!$B$38)*_xlfn.NORM.S.INV(RAND())</f>
        <v>-1.6239818970853142</v>
      </c>
      <c r="R809" s="23">
        <f ca="1">SQRT(Inputs!$B$38)*G809+SQRT(1-Inputs!$B$38)*_xlfn.NORM.S.INV(RAND())</f>
        <v>0.73238178720741964</v>
      </c>
      <c r="S809" s="23">
        <f ca="1">SQRT(Inputs!$B$38)*H809+SQRT(1-Inputs!$B$38)*_xlfn.NORM.S.INV(RAND())</f>
        <v>0.12884700808311711</v>
      </c>
      <c r="T809" s="23">
        <f ca="1">SQRT(Inputs!$B$38)*I809+SQRT(1-Inputs!$B$38)*_xlfn.NORM.S.INV(RAND())</f>
        <v>0.80906892451801471</v>
      </c>
      <c r="U809" s="23">
        <f ca="1">SQRT(Inputs!$B$38)*J809+SQRT(1-Inputs!$B$38)*_xlfn.NORM.S.INV(RAND())</f>
        <v>-1.2040362513876925</v>
      </c>
      <c r="V809" s="23">
        <f ca="1">SQRT(Inputs!$B$38)*K809+SQRT(1-Inputs!$B$38)*_xlfn.NORM.S.INV(RAND())</f>
        <v>-0.31395981547236307</v>
      </c>
      <c r="W809" s="23">
        <f ca="1">SQRT(Inputs!$B$38)*L809+SQRT(1-Inputs!$B$38)*_xlfn.NORM.S.INV(RAND())</f>
        <v>1.0615750777166775</v>
      </c>
      <c r="X809" s="23">
        <f ca="1">SQRT(Inputs!$B$38)*M809+SQRT(1-Inputs!$B$38)*_xlfn.NORM.S.INV(RAND())</f>
        <v>-2.4903450229388775</v>
      </c>
      <c r="Y809" s="23">
        <f ca="1">SQRT(Inputs!$B$38)*C809+SQRT(1-Inputs!$B$38)*_xlfn.NORM.S.INV(RAND())</f>
        <v>-0.18311149252118841</v>
      </c>
      <c r="Z809" s="23">
        <f ca="1">SQRT(Inputs!$B$38)*D809+SQRT(1-Inputs!$B$38)*_xlfn.NORM.S.INV(RAND())</f>
        <v>-7.8756135596749099E-2</v>
      </c>
      <c r="AA809" s="23">
        <f ca="1">SQRT(Inputs!$B$38)*E809+SQRT(1-Inputs!$B$38)*_xlfn.NORM.S.INV(RAND())</f>
        <v>1.0815135365336515</v>
      </c>
      <c r="AB809" s="23">
        <f ca="1">SQRT(Inputs!$B$38)*F809+SQRT(1-Inputs!$B$38)*_xlfn.NORM.S.INV(RAND())</f>
        <v>-0.75430999803897425</v>
      </c>
      <c r="AC809" s="23">
        <f ca="1">SQRT(Inputs!$B$38)*G809+SQRT(1-Inputs!$B$38)*_xlfn.NORM.S.INV(RAND())</f>
        <v>0.62893170590475278</v>
      </c>
      <c r="AD809" s="23">
        <f ca="1">SQRT(Inputs!$B$38)*H809+SQRT(1-Inputs!$B$38)*_xlfn.NORM.S.INV(RAND())</f>
        <v>1.1359901724767059</v>
      </c>
      <c r="AE809" s="23">
        <f ca="1">SQRT(Inputs!$B$38)*I809+SQRT(1-Inputs!$B$38)*_xlfn.NORM.S.INV(RAND())</f>
        <v>1.0525636955071156</v>
      </c>
      <c r="AF809" s="23">
        <f ca="1">SQRT(Inputs!$B$38)*J809+SQRT(1-Inputs!$B$38)*_xlfn.NORM.S.INV(RAND())</f>
        <v>-0.81622523650331846</v>
      </c>
      <c r="AG809" s="23">
        <f ca="1">SQRT(Inputs!$B$38)*K809+SQRT(1-Inputs!$B$38)*_xlfn.NORM.S.INV(RAND())</f>
        <v>0.35202824105532149</v>
      </c>
      <c r="AH809" s="23">
        <f ca="1">SQRT(Inputs!$B$38)*L809+SQRT(1-Inputs!$B$38)*_xlfn.NORM.S.INV(RAND())</f>
        <v>1.3290147965992409</v>
      </c>
      <c r="AI809" s="23">
        <f ca="1">SQRT(Inputs!$B$38)*M809+SQRT(1-Inputs!$B$38)*_xlfn.NORM.S.INV(RAND())</f>
        <v>-1.8598717297002603</v>
      </c>
      <c r="AJ809" s="23">
        <f ca="1">SQRT(Inputs!$B$38)*C809+SQRT(1-Inputs!$B$38)*_xlfn.NORM.S.INV(RAND())</f>
        <v>-0.83200973421326863</v>
      </c>
      <c r="AK809" s="23">
        <f ca="1">SQRT(Inputs!$B$38)*D809+SQRT(1-Inputs!$B$38)*_xlfn.NORM.S.INV(RAND())</f>
        <v>-0.16362830591574351</v>
      </c>
      <c r="AL809" s="23">
        <f ca="1">SQRT(Inputs!$B$38)*E809+SQRT(1-Inputs!$B$38)*_xlfn.NORM.S.INV(RAND())</f>
        <v>-0.72774266378598718</v>
      </c>
      <c r="AM809" s="23">
        <f ca="1">SQRT(Inputs!$B$38)*F809+SQRT(1-Inputs!$B$38)*_xlfn.NORM.S.INV(RAND())</f>
        <v>0.39860709733498628</v>
      </c>
      <c r="AN809" s="23">
        <f ca="1">SQRT(Inputs!$B$38)*G809+SQRT(1-Inputs!$B$38)*_xlfn.NORM.S.INV(RAND())</f>
        <v>-0.17049069229112479</v>
      </c>
      <c r="AO809" s="23">
        <f ca="1">SQRT(Inputs!$B$38)*H809+SQRT(1-Inputs!$B$38)*_xlfn.NORM.S.INV(RAND())</f>
        <v>1.0459571838699555</v>
      </c>
      <c r="AP809" s="23">
        <f ca="1">SQRT(Inputs!$B$38)*I809+SQRT(1-Inputs!$B$38)*_xlfn.NORM.S.INV(RAND())</f>
        <v>1.5278165359453231</v>
      </c>
      <c r="AQ809" s="23">
        <f ca="1">SQRT(Inputs!$B$38)*J809+SQRT(1-Inputs!$B$38)*_xlfn.NORM.S.INV(RAND())</f>
        <v>1.6236000312673833</v>
      </c>
      <c r="AR809" s="23">
        <f ca="1">SQRT(Inputs!$B$38)*K809+SQRT(1-Inputs!$B$38)*_xlfn.NORM.S.INV(RAND())</f>
        <v>3.9824368970359847E-2</v>
      </c>
      <c r="AS809" s="23">
        <f ca="1">SQRT(Inputs!$B$38)*L809+SQRT(1-Inputs!$B$38)*_xlfn.NORM.S.INV(RAND())</f>
        <v>-0.50425581702939049</v>
      </c>
      <c r="AT809" s="23">
        <f ca="1">SQRT(Inputs!$B$38)*M809+SQRT(1-Inputs!$B$38)*_xlfn.NORM.S.INV(RAND())</f>
        <v>-1.8271143516848802</v>
      </c>
      <c r="AU809" s="15">
        <f ca="1">Inputs!$B$6*EXP($B$8-0.5*C$5^2+C$5*N809)</f>
        <v>4896.7228002445927</v>
      </c>
      <c r="AV809" s="15">
        <f t="shared" ca="1" si="437"/>
        <v>4734.1840639858474</v>
      </c>
      <c r="AW809" s="15">
        <f t="shared" ca="1" si="438"/>
        <v>6139.5174613913878</v>
      </c>
      <c r="AX809" s="15">
        <f t="shared" ca="1" si="439"/>
        <v>6119.2856163737879</v>
      </c>
      <c r="AY809" s="15">
        <f t="shared" ca="1" si="440"/>
        <v>8146.1962353530707</v>
      </c>
      <c r="AZ809" s="15">
        <f t="shared" ca="1" si="441"/>
        <v>10105.386517751049</v>
      </c>
      <c r="BA809" s="15">
        <f t="shared" ca="1" si="442"/>
        <v>13459.171496527917</v>
      </c>
      <c r="BB809" s="15">
        <f t="shared" ca="1" si="443"/>
        <v>14605.554483458282</v>
      </c>
      <c r="BC809" s="15">
        <f t="shared" ca="1" si="444"/>
        <v>17354.094481162065</v>
      </c>
      <c r="BD809" s="15">
        <f t="shared" ca="1" si="445"/>
        <v>23479.769097542932</v>
      </c>
      <c r="BE809" s="15">
        <f t="shared" ca="1" si="446"/>
        <v>22932.65838093359</v>
      </c>
      <c r="BF809" s="15">
        <f ca="1">Inputs!$B$13*EXP($B$9-0.5*C$6^2+C$6*Y809)</f>
        <v>13337.938878763076</v>
      </c>
      <c r="BG809" s="15">
        <f t="shared" ca="1" si="447"/>
        <v>16026.050473189023</v>
      </c>
      <c r="BH809" s="15">
        <f t="shared" ca="1" si="448"/>
        <v>23427.976984590019</v>
      </c>
      <c r="BI809" s="15">
        <f t="shared" ca="1" si="449"/>
        <v>25535.636226586048</v>
      </c>
      <c r="BJ809" s="15">
        <f t="shared" ca="1" si="450"/>
        <v>34275.690666214774</v>
      </c>
      <c r="BK809" s="15">
        <f t="shared" ca="1" si="451"/>
        <v>49102.944620500049</v>
      </c>
      <c r="BL809" s="15">
        <f t="shared" ca="1" si="452"/>
        <v>69132.028414909582</v>
      </c>
      <c r="BM809" s="15">
        <f t="shared" ca="1" si="453"/>
        <v>76784.04487691824</v>
      </c>
      <c r="BN809" s="15">
        <f t="shared" ca="1" si="454"/>
        <v>98503.771143398379</v>
      </c>
      <c r="BO809" s="15">
        <f t="shared" ca="1" si="455"/>
        <v>141445.7992905055</v>
      </c>
      <c r="BP809" s="15">
        <f t="shared" ca="1" si="456"/>
        <v>141016.16150454164</v>
      </c>
      <c r="BQ809" s="15">
        <f ca="1">Inputs!$B$20*EXP($B$10-0.5*C$7^2+C$7*AJ809)</f>
        <v>3193.3609691436018</v>
      </c>
      <c r="BR809" s="15">
        <f t="shared" ca="1" si="457"/>
        <v>4113.5664299653808</v>
      </c>
      <c r="BS809" s="15">
        <f t="shared" ca="1" si="458"/>
        <v>4570.6155139516541</v>
      </c>
      <c r="BT809" s="15">
        <f t="shared" ca="1" si="459"/>
        <v>6996.5440694673471</v>
      </c>
      <c r="BU809" s="15">
        <f t="shared" ca="1" si="460"/>
        <v>9304.4991014482384</v>
      </c>
      <c r="BV809" s="15">
        <f t="shared" ca="1" si="461"/>
        <v>16385.241627747771</v>
      </c>
      <c r="BW809" s="15">
        <f t="shared" ca="1" si="462"/>
        <v>31593.600646823528</v>
      </c>
      <c r="BX809" s="15">
        <f t="shared" ca="1" si="463"/>
        <v>61188.514719074214</v>
      </c>
      <c r="BY809" s="15">
        <f t="shared" ca="1" si="464"/>
        <v>86391.247275183181</v>
      </c>
      <c r="BZ809" s="15">
        <f t="shared" ca="1" si="465"/>
        <v>110487.20319180659</v>
      </c>
      <c r="CA809" s="15">
        <f t="shared" ca="1" si="466"/>
        <v>112172.88622554472</v>
      </c>
      <c r="CB809" s="15">
        <f ca="1">(AU809*DCF!C$10-DCF!C$5*MAX(AU809*DCF!C$10,0)-MAX(AU809-Inputs!$B$6,0)/Inputs!$B$10)*DCF!C$6</f>
        <v>1043.5414487686749</v>
      </c>
      <c r="CC809" s="15">
        <f ca="1">(AV809*DCF!D$10-DCF!D$5*MAX(AV809*DCF!D$10,0)-MAX(AV809-AU809,0)/Inputs!$B$10)*DCF!D$6</f>
        <v>1153.9252925523099</v>
      </c>
      <c r="CD809" s="15">
        <f ca="1">(AW809*DCF!E$10-DCF!E$5*MAX(AW809*DCF!E$10,0)-MAX(AW809-AV809,0)/Inputs!$B$10)*DCF!E$6</f>
        <v>1100.9775706337757</v>
      </c>
      <c r="CE809" s="15">
        <f ca="1">(AX809*DCF!F$10-DCF!F$5*MAX(AX809*DCF!F$10,0)-MAX(AX809-AW809,0)/Inputs!$B$10)*DCF!F$6</f>
        <v>1335.8302978515294</v>
      </c>
      <c r="CF809" s="15">
        <f ca="1">(AY809*DCF!G$10-DCF!G$5*MAX(AY809*DCF!G$10,0)-MAX(AY809-AX809,0)/Inputs!$B$10)*DCF!G$6</f>
        <v>1288.8337892644824</v>
      </c>
      <c r="CG809" s="15">
        <f ca="1">(AZ809*DCF!H$10-DCF!H$5*MAX(AZ809*DCF!H$10,0)-MAX(AZ809-AY809,0)/Inputs!$B$10)*DCF!H$6</f>
        <v>1614.078683062819</v>
      </c>
      <c r="CH809" s="15">
        <f ca="1">(BA809*DCF!I$10-DCF!I$5*MAX(BA809*DCF!I$10,0)-MAX(BA809-AZ809,0)/Inputs!$B$10)*DCF!I$6</f>
        <v>1908.3613978202652</v>
      </c>
      <c r="CI809" s="15">
        <f ca="1">(BB809*DCF!J$10-DCF!J$5*MAX(BB809*DCF!J$10,0)-MAX(BB809-BA809,0)/Inputs!$B$10)*DCF!J$6</f>
        <v>2332.6315881912028</v>
      </c>
      <c r="CJ809" s="15">
        <f ca="1">(BC809*DCF!K$10-DCF!K$5*MAX(BC809*DCF!K$10,0)-MAX(BC809-BB809,0)/Inputs!$B$10)*DCF!K$6</f>
        <v>2408.9767438945019</v>
      </c>
      <c r="CK809" s="15">
        <f ca="1">(BD809*DCF!L$10-DCF!L$5*MAX(BD809*DCF!L$10,0)-MAX(BD809-BC809,0)/Inputs!$B$10)*DCF!L$6</f>
        <v>2749.046759213943</v>
      </c>
      <c r="CL809" s="15">
        <f ca="1">(BE809*DCF!M$10-DCF!M$5*MAX(BE809*DCF!M$10,0)-MAX(BE809-BD809,0)/Inputs!$B$10)*DCF!M$6</f>
        <v>3236.0947096204368</v>
      </c>
      <c r="CM809" s="15">
        <f ca="1">(BF809*DCF!C$28-DCF!C$5*MAX(BF809*DCF!C$28,0)-MAX(BF809-Inputs!$B$13,0)/Inputs!$B$17)*DCF!C$6</f>
        <v>3620.0882224417064</v>
      </c>
      <c r="CN809" s="15">
        <f ca="1">(BG809*DCF!D$28-DCF!D$5*MAX(BG809*DCF!D$28,0)-MAX(BG809-BF809,0)/Inputs!$B$17)*DCF!D$6</f>
        <v>4146.5440341486574</v>
      </c>
      <c r="CO809" s="15">
        <f ca="1">(BH809*DCF!E$28-DCF!E$5*MAX(BH809*DCF!E$28,0)-MAX(BH809-BG809,0)/Inputs!$B$17)*DCF!E$6</f>
        <v>5176.4024214928086</v>
      </c>
      <c r="CP809" s="15">
        <f ca="1">(BI809*DCF!F$28-DCF!F$5*MAX(BI809*DCF!F$28,0)-MAX(BI809-BH809,0)/Inputs!$B$17)*DCF!F$6</f>
        <v>6548.5199257349695</v>
      </c>
      <c r="CQ809" s="15">
        <f ca="1">(BJ809*DCF!G$28-DCF!G$5*MAX(BJ809*DCF!G$28,0)-MAX(BJ809-BI809,0)/Inputs!$B$17)*DCF!G$6</f>
        <v>7423.097176714964</v>
      </c>
      <c r="CR809" s="15">
        <f ca="1">(BK809*DCF!H$28-DCF!H$5*MAX(BK809*DCF!H$28,0)-MAX(BK809-BJ809,0)/Inputs!$B$17)*DCF!H$6</f>
        <v>9839.9607849898548</v>
      </c>
      <c r="CS809" s="15">
        <f ca="1">(BL809*DCF!I$28-DCF!I$5*MAX(BL809*DCF!I$28,0)-MAX(BL809-BK809,0)/Inputs!$B$17)*DCF!I$6</f>
        <v>13381.818881824891</v>
      </c>
      <c r="CT809" s="15">
        <f ca="1">(BM809*DCF!J$28-DCF!J$5*MAX(BM809*DCF!J$28,0)-MAX(BM809-BL809,0)/Inputs!$B$17)*DCF!J$6</f>
        <v>16114.621469454947</v>
      </c>
      <c r="CU809" s="15">
        <f ca="1">(BN809*DCF!K$28-DCF!K$5*MAX(BN809*DCF!K$28,0)-MAX(BN809-BM809,0)/Inputs!$B$17)*DCF!K$6</f>
        <v>18141.967690436664</v>
      </c>
      <c r="CV809" s="15">
        <f ca="1">(BO809*DCF!L$28-DCF!L$5*MAX(BO809*DCF!L$28,0)-MAX(BO809-BN809,0)/Inputs!$B$17)*DCF!L$6</f>
        <v>23362.44379784304</v>
      </c>
      <c r="CW809" s="15">
        <f ca="1">(BP809*DCF!M$28-DCF!M$5*MAX(BP809*DCF!M$28,0)-MAX(BP809-BO809,0)/Inputs!$B$17)*DCF!M$6</f>
        <v>26532.272397181521</v>
      </c>
      <c r="CX809" s="15">
        <f ca="1">(BQ809*DCF!C$46-DCF!C$5*MAX(BQ809*DCF!C$46,0)-MAX(BQ809-Inputs!$B$20,0)/Inputs!$B$24)*DCF!C$6</f>
        <v>-737.49675961745993</v>
      </c>
      <c r="CY809" s="15">
        <f ca="1">(BR809*DCF!D$46-DCF!D$5*MAX(BR809*DCF!D$46,0)-MAX(BR809-BQ809,0)/Inputs!$B$24)*DCF!D$6</f>
        <v>-1094.7338917196982</v>
      </c>
      <c r="CZ809" s="15">
        <f ca="1">(BS809*DCF!E$46-DCF!E$5*MAX(BS809*DCF!E$46,0)-MAX(BS809-BR809,0)/Inputs!$B$24)*DCF!E$6</f>
        <v>-720.63940910857207</v>
      </c>
      <c r="DA809" s="15">
        <f ca="1">(BT809*DCF!F$46-DCF!F$5*MAX(BT809*DCF!F$46,0)-MAX(BT809-BS809,0)/Inputs!$B$24)*DCF!F$6</f>
        <v>-1392.889851179626</v>
      </c>
      <c r="DB809" s="15">
        <f ca="1">(BU809*DCF!G$46-DCF!G$5*MAX(BU809*DCF!G$46,0)-MAX(BU809-BT809,0)/Inputs!$B$24)*DCF!G$6</f>
        <v>-1089.335439461948</v>
      </c>
      <c r="DC809" s="15">
        <f ca="1">(BV809*DCF!H$46-DCF!H$5*MAX(BV809*DCF!H$46,0)-MAX(BV809-BU809,0)/Inputs!$B$24)*DCF!H$6</f>
        <v>-2200.2973556183215</v>
      </c>
      <c r="DD809" s="15">
        <f ca="1">(BW809*DCF!I$46-DCF!I$5*MAX(BW809*DCF!I$46,0)-MAX(BW809-BV809,0)/Inputs!$B$24)*DCF!I$6</f>
        <v>-3636.0650789935598</v>
      </c>
      <c r="DE809" s="15">
        <f ca="1">(BX809*DCF!J$46-DCF!J$5*MAX(BX809*DCF!J$46,0)-MAX(BX809-BW809,0)/Inputs!$B$24)*DCF!J$6</f>
        <v>-5281.3987632830949</v>
      </c>
      <c r="DF809" s="15">
        <f ca="1">(BY809*DCF!K$46-DCF!K$5*MAX(BY809*DCF!K$46,0)-MAX(BY809-BX809,0)/Inputs!$B$24)*DCF!K$6</f>
        <v>-1239.0420471918003</v>
      </c>
      <c r="DG809" s="15">
        <f ca="1">(BZ809*DCF!L$46-DCF!L$5*MAX(BZ809*DCF!L$46,0)-MAX(BZ809-BY809,0)/Inputs!$B$24)*DCF!L$6</f>
        <v>2184.4749786792036</v>
      </c>
      <c r="DH809" s="15">
        <f ca="1">(CA809*DCF!M$46-DCF!M$5*MAX(CA809*DCF!M$46,0)-MAX(CA809-BZ809,0)/Inputs!$B$24)*DCF!M$6</f>
        <v>8441.5114550294111</v>
      </c>
      <c r="DI809" s="15">
        <f ca="1">SUM(CB809:CL809)+BE809*DCF!M$10*(1+Inputs!$B$30)*(1-Inputs!$B$33)*(1-Inputs!$B$30/Inputs!$B$31)/(Inputs!$B$29-Inputs!$B$30)*DCF!M$6</f>
        <v>83994.189808024981</v>
      </c>
      <c r="DJ809" s="15">
        <f ca="1">SUM(CM809:CW809)+BP809*DCF!M$28*(1+Inputs!$B$30)*(1-Inputs!$B$33)*(1-Inputs!$B$30/Inputs!$B$31)/(Inputs!$B$29-Inputs!$B$30)*DCF!M$6</f>
        <v>657554.19308603439</v>
      </c>
      <c r="DK809" s="15">
        <f ca="1">SUM(CX809:DH809)+CA809*DCF!M$46*(1+Inputs!$B$30)*(1-Inputs!$B$33)*(1-Inputs!$B$30/Inputs!$B$31)/(Inputs!$B$29-Inputs!$B$30)*DCF!M$6</f>
        <v>166666.65767006204</v>
      </c>
      <c r="DM809" s="15">
        <f ca="1">DI809+DJ809+DK809+Inputs!$B$34+Inputs!$B$36-Inputs!$B$35</f>
        <v>985066.04056412145</v>
      </c>
    </row>
    <row r="810" spans="1:117" x14ac:dyDescent="0.75">
      <c r="A810" s="11">
        <v>797</v>
      </c>
      <c r="C810" s="23">
        <f t="shared" ca="1" si="469"/>
        <v>-0.26853275562317497</v>
      </c>
      <c r="D810" s="23">
        <f t="shared" ca="1" si="469"/>
        <v>-1.1111813772547405</v>
      </c>
      <c r="E810" s="23">
        <f t="shared" ca="1" si="469"/>
        <v>-0.93324664877634655</v>
      </c>
      <c r="F810" s="23">
        <f t="shared" ca="1" si="469"/>
        <v>-6.0595591685860001E-3</v>
      </c>
      <c r="G810" s="23">
        <f t="shared" ca="1" si="469"/>
        <v>0.99164125100029343</v>
      </c>
      <c r="H810" s="23">
        <f t="shared" ca="1" si="469"/>
        <v>0.17039942830346477</v>
      </c>
      <c r="I810" s="23">
        <f t="shared" ca="1" si="469"/>
        <v>-0.30107632536424239</v>
      </c>
      <c r="J810" s="23">
        <f t="shared" ca="1" si="469"/>
        <v>-0.12644551716480465</v>
      </c>
      <c r="K810" s="23">
        <f t="shared" ca="1" si="469"/>
        <v>-0.16412083003164551</v>
      </c>
      <c r="L810" s="23">
        <f t="shared" ca="1" si="469"/>
        <v>0.20045259107557742</v>
      </c>
      <c r="M810" s="23">
        <f t="shared" ca="1" si="469"/>
        <v>0.71656256808523022</v>
      </c>
      <c r="N810" s="23">
        <f ca="1">SQRT(Inputs!$B$38)*C810+SQRT(1-Inputs!$B$38)*_xlfn.NORM.S.INV(RAND())</f>
        <v>1.0538591847038408</v>
      </c>
      <c r="O810" s="23">
        <f ca="1">SQRT(Inputs!$B$38)*D810+SQRT(1-Inputs!$B$38)*_xlfn.NORM.S.INV(RAND())</f>
        <v>-1.9623276167226913</v>
      </c>
      <c r="P810" s="23">
        <f ca="1">SQRT(Inputs!$B$38)*E810+SQRT(1-Inputs!$B$38)*_xlfn.NORM.S.INV(RAND())</f>
        <v>-1.6166989621558603</v>
      </c>
      <c r="Q810" s="23">
        <f ca="1">SQRT(Inputs!$B$38)*F810+SQRT(1-Inputs!$B$38)*_xlfn.NORM.S.INV(RAND())</f>
        <v>0.8634294071641534</v>
      </c>
      <c r="R810" s="23">
        <f ca="1">SQRT(Inputs!$B$38)*G810+SQRT(1-Inputs!$B$38)*_xlfn.NORM.S.INV(RAND())</f>
        <v>0.65753004946558691</v>
      </c>
      <c r="S810" s="23">
        <f ca="1">SQRT(Inputs!$B$38)*H810+SQRT(1-Inputs!$B$38)*_xlfn.NORM.S.INV(RAND())</f>
        <v>0.64525380523171372</v>
      </c>
      <c r="T810" s="23">
        <f ca="1">SQRT(Inputs!$B$38)*I810+SQRT(1-Inputs!$B$38)*_xlfn.NORM.S.INV(RAND())</f>
        <v>5.3540920745428211E-3</v>
      </c>
      <c r="U810" s="23">
        <f ca="1">SQRT(Inputs!$B$38)*J810+SQRT(1-Inputs!$B$38)*_xlfn.NORM.S.INV(RAND())</f>
        <v>-0.65923518244703661</v>
      </c>
      <c r="V810" s="23">
        <f ca="1">SQRT(Inputs!$B$38)*K810+SQRT(1-Inputs!$B$38)*_xlfn.NORM.S.INV(RAND())</f>
        <v>0.20052212183148588</v>
      </c>
      <c r="W810" s="23">
        <f ca="1">SQRT(Inputs!$B$38)*L810+SQRT(1-Inputs!$B$38)*_xlfn.NORM.S.INV(RAND())</f>
        <v>-0.59074155373161763</v>
      </c>
      <c r="X810" s="23">
        <f ca="1">SQRT(Inputs!$B$38)*M810+SQRT(1-Inputs!$B$38)*_xlfn.NORM.S.INV(RAND())</f>
        <v>0.35303969079073799</v>
      </c>
      <c r="Y810" s="23">
        <f ca="1">SQRT(Inputs!$B$38)*C810+SQRT(1-Inputs!$B$38)*_xlfn.NORM.S.INV(RAND())</f>
        <v>-0.99376367781493957</v>
      </c>
      <c r="Z810" s="23">
        <f ca="1">SQRT(Inputs!$B$38)*D810+SQRT(1-Inputs!$B$38)*_xlfn.NORM.S.INV(RAND())</f>
        <v>-3.5331442574643748</v>
      </c>
      <c r="AA810" s="23">
        <f ca="1">SQRT(Inputs!$B$38)*E810+SQRT(1-Inputs!$B$38)*_xlfn.NORM.S.INV(RAND())</f>
        <v>4.5138918797551053E-2</v>
      </c>
      <c r="AB810" s="23">
        <f ca="1">SQRT(Inputs!$B$38)*F810+SQRT(1-Inputs!$B$38)*_xlfn.NORM.S.INV(RAND())</f>
        <v>0.12012944642613838</v>
      </c>
      <c r="AC810" s="23">
        <f ca="1">SQRT(Inputs!$B$38)*G810+SQRT(1-Inputs!$B$38)*_xlfn.NORM.S.INV(RAND())</f>
        <v>0.19711756945195624</v>
      </c>
      <c r="AD810" s="23">
        <f ca="1">SQRT(Inputs!$B$38)*H810+SQRT(1-Inputs!$B$38)*_xlfn.NORM.S.INV(RAND())</f>
        <v>0.20847446206126077</v>
      </c>
      <c r="AE810" s="23">
        <f ca="1">SQRT(Inputs!$B$38)*I810+SQRT(1-Inputs!$B$38)*_xlfn.NORM.S.INV(RAND())</f>
        <v>-1.2326710237008105</v>
      </c>
      <c r="AF810" s="23">
        <f ca="1">SQRT(Inputs!$B$38)*J810+SQRT(1-Inputs!$B$38)*_xlfn.NORM.S.INV(RAND())</f>
        <v>-1.707167152888811</v>
      </c>
      <c r="AG810" s="23">
        <f ca="1">SQRT(Inputs!$B$38)*K810+SQRT(1-Inputs!$B$38)*_xlfn.NORM.S.INV(RAND())</f>
        <v>-0.85591801386511601</v>
      </c>
      <c r="AH810" s="23">
        <f ca="1">SQRT(Inputs!$B$38)*L810+SQRT(1-Inputs!$B$38)*_xlfn.NORM.S.INV(RAND())</f>
        <v>1.2241909688327344</v>
      </c>
      <c r="AI810" s="23">
        <f ca="1">SQRT(Inputs!$B$38)*M810+SQRT(1-Inputs!$B$38)*_xlfn.NORM.S.INV(RAND())</f>
        <v>-0.47013417059902679</v>
      </c>
      <c r="AJ810" s="23">
        <f ca="1">SQRT(Inputs!$B$38)*C810+SQRT(1-Inputs!$B$38)*_xlfn.NORM.S.INV(RAND())</f>
        <v>-0.36157441629036763</v>
      </c>
      <c r="AK810" s="23">
        <f ca="1">SQRT(Inputs!$B$38)*D810+SQRT(1-Inputs!$B$38)*_xlfn.NORM.S.INV(RAND())</f>
        <v>-0.87067903479968156</v>
      </c>
      <c r="AL810" s="23">
        <f ca="1">SQRT(Inputs!$B$38)*E810+SQRT(1-Inputs!$B$38)*_xlfn.NORM.S.INV(RAND())</f>
        <v>-1.2675569281291881</v>
      </c>
      <c r="AM810" s="23">
        <f ca="1">SQRT(Inputs!$B$38)*F810+SQRT(1-Inputs!$B$38)*_xlfn.NORM.S.INV(RAND())</f>
        <v>-0.74475042548530435</v>
      </c>
      <c r="AN810" s="23">
        <f ca="1">SQRT(Inputs!$B$38)*G810+SQRT(1-Inputs!$B$38)*_xlfn.NORM.S.INV(RAND())</f>
        <v>-1.3232547279933156</v>
      </c>
      <c r="AO810" s="23">
        <f ca="1">SQRT(Inputs!$B$38)*H810+SQRT(1-Inputs!$B$38)*_xlfn.NORM.S.INV(RAND())</f>
        <v>0.28143217190731651</v>
      </c>
      <c r="AP810" s="23">
        <f ca="1">SQRT(Inputs!$B$38)*I810+SQRT(1-Inputs!$B$38)*_xlfn.NORM.S.INV(RAND())</f>
        <v>0.25821502240000882</v>
      </c>
      <c r="AQ810" s="23">
        <f ca="1">SQRT(Inputs!$B$38)*J810+SQRT(1-Inputs!$B$38)*_xlfn.NORM.S.INV(RAND())</f>
        <v>-0.4415176356864513</v>
      </c>
      <c r="AR810" s="23">
        <f ca="1">SQRT(Inputs!$B$38)*K810+SQRT(1-Inputs!$B$38)*_xlfn.NORM.S.INV(RAND())</f>
        <v>7.8516383498281619E-2</v>
      </c>
      <c r="AS810" s="23">
        <f ca="1">SQRT(Inputs!$B$38)*L810+SQRT(1-Inputs!$B$38)*_xlfn.NORM.S.INV(RAND())</f>
        <v>-1.8038114119689821E-2</v>
      </c>
      <c r="AT810" s="23">
        <f ca="1">SQRT(Inputs!$B$38)*M810+SQRT(1-Inputs!$B$38)*_xlfn.NORM.S.INV(RAND())</f>
        <v>0.93785930450036314</v>
      </c>
      <c r="AU810" s="15">
        <f ca="1">Inputs!$B$6*EXP($B$8-0.5*C$5^2+C$5*N810)</f>
        <v>5885.2461374044124</v>
      </c>
      <c r="AV810" s="15">
        <f t="shared" ca="1" si="437"/>
        <v>5368.2742227313402</v>
      </c>
      <c r="AW810" s="15">
        <f t="shared" ca="1" si="438"/>
        <v>5263.2034841435579</v>
      </c>
      <c r="AX810" s="15">
        <f t="shared" ca="1" si="439"/>
        <v>7157.7707033991946</v>
      </c>
      <c r="AY810" s="15">
        <f t="shared" ca="1" si="440"/>
        <v>9445.7276241347045</v>
      </c>
      <c r="AZ810" s="15">
        <f t="shared" ca="1" si="441"/>
        <v>12403.100171174088</v>
      </c>
      <c r="BA810" s="15">
        <f t="shared" ca="1" si="442"/>
        <v>15186.730814490709</v>
      </c>
      <c r="BB810" s="15">
        <f t="shared" ca="1" si="443"/>
        <v>17404.810514771911</v>
      </c>
      <c r="BC810" s="15">
        <f t="shared" ca="1" si="444"/>
        <v>21733.092303016285</v>
      </c>
      <c r="BD810" s="15">
        <f t="shared" ca="1" si="445"/>
        <v>25193.846409730155</v>
      </c>
      <c r="BE810" s="15">
        <f t="shared" ca="1" si="446"/>
        <v>31880.642781397353</v>
      </c>
      <c r="BF810" s="15">
        <f ca="1">Inputs!$B$13*EXP($B$9-0.5*C$6^2+C$6*Y810)</f>
        <v>11357.775759267372</v>
      </c>
      <c r="BG810" s="15">
        <f t="shared" ca="1" si="447"/>
        <v>7317.0068538833475</v>
      </c>
      <c r="BH810" s="15">
        <f t="shared" ca="1" si="448"/>
        <v>9007.2184144335824</v>
      </c>
      <c r="BI810" s="15">
        <f t="shared" ca="1" si="449"/>
        <v>11231.963892180334</v>
      </c>
      <c r="BJ810" s="15">
        <f t="shared" ca="1" si="450"/>
        <v>14166.513196864098</v>
      </c>
      <c r="BK810" s="15">
        <f t="shared" ca="1" si="451"/>
        <v>17887.256435397449</v>
      </c>
      <c r="BL810" s="15">
        <f t="shared" ca="1" si="452"/>
        <v>18728.386168379584</v>
      </c>
      <c r="BM810" s="15">
        <f t="shared" ca="1" si="453"/>
        <v>18621.922723399686</v>
      </c>
      <c r="BN810" s="15">
        <f t="shared" ca="1" si="454"/>
        <v>20669.975844237662</v>
      </c>
      <c r="BO810" s="15">
        <f t="shared" ca="1" si="455"/>
        <v>29321.446931482526</v>
      </c>
      <c r="BP810" s="15">
        <f t="shared" ca="1" si="456"/>
        <v>34217.231535322469</v>
      </c>
      <c r="BQ810" s="15">
        <f ca="1">Inputs!$B$20*EXP($B$10-0.5*C$7^2+C$7*AJ810)</f>
        <v>3773.2217824513905</v>
      </c>
      <c r="BR810" s="15">
        <f t="shared" ca="1" si="457"/>
        <v>3882.9706081488462</v>
      </c>
      <c r="BS810" s="15">
        <f t="shared" ca="1" si="458"/>
        <v>3694.7826840515736</v>
      </c>
      <c r="BT810" s="15">
        <f t="shared" ca="1" si="459"/>
        <v>4190.2091077454734</v>
      </c>
      <c r="BU810" s="15">
        <f t="shared" ca="1" si="460"/>
        <v>4216.0481044524504</v>
      </c>
      <c r="BV810" s="15">
        <f t="shared" ca="1" si="461"/>
        <v>6249.70844362152</v>
      </c>
      <c r="BW810" s="15">
        <f t="shared" ca="1" si="462"/>
        <v>9210.9977425380603</v>
      </c>
      <c r="BX810" s="15">
        <f t="shared" ca="1" si="463"/>
        <v>11791.753430562678</v>
      </c>
      <c r="BY810" s="15">
        <f t="shared" ca="1" si="464"/>
        <v>16772.321975668423</v>
      </c>
      <c r="BZ810" s="15">
        <f t="shared" ca="1" si="465"/>
        <v>23456.007007346761</v>
      </c>
      <c r="CA810" s="15">
        <f t="shared" ca="1" si="466"/>
        <v>38923.813223587968</v>
      </c>
      <c r="CB810" s="15">
        <f ca="1">(AU810*DCF!C$10-DCF!C$5*MAX(AU810*DCF!C$10,0)-MAX(AU810-Inputs!$B$6,0)/Inputs!$B$10)*DCF!C$6</f>
        <v>1036.4931011795122</v>
      </c>
      <c r="CC810" s="15">
        <f ca="1">(AV810*DCF!D$10-DCF!D$5*MAX(AV810*DCF!D$10,0)-MAX(AV810-AU810,0)/Inputs!$B$10)*DCF!D$6</f>
        <v>1308.480472926708</v>
      </c>
      <c r="CD810" s="15">
        <f ca="1">(AW810*DCF!E$10-DCF!E$5*MAX(AW810*DCF!E$10,0)-MAX(AW810-AV810,0)/Inputs!$B$10)*DCF!E$6</f>
        <v>1215.1899013407235</v>
      </c>
      <c r="CE810" s="15">
        <f ca="1">(AX810*DCF!F$10-DCF!F$5*MAX(AX810*DCF!F$10,0)-MAX(AX810-AW810,0)/Inputs!$B$10)*DCF!F$6</f>
        <v>1168.3174708360514</v>
      </c>
      <c r="CF810" s="15">
        <f ca="1">(AY810*DCF!G$10-DCF!G$5*MAX(AY810*DCF!G$10,0)-MAX(AY810-AX810,0)/Inputs!$B$10)*DCF!G$6</f>
        <v>1506.4114292699774</v>
      </c>
      <c r="CG810" s="15">
        <f ca="1">(AZ810*DCF!H$10-DCF!H$5*MAX(AZ810*DCF!H$10,0)-MAX(AZ810-AY810,0)/Inputs!$B$10)*DCF!H$6</f>
        <v>1882.9362811130616</v>
      </c>
      <c r="CH810" s="15">
        <f ca="1">(BA810*DCF!I$10-DCF!I$5*MAX(BA810*DCF!I$10,0)-MAX(BA810-AZ810,0)/Inputs!$B$10)*DCF!I$6</f>
        <v>2317.448751072754</v>
      </c>
      <c r="CI810" s="15">
        <f ca="1">(BB810*DCF!J$10-DCF!J$5*MAX(BB810*DCF!J$10,0)-MAX(BB810-BA810,0)/Inputs!$B$10)*DCF!J$6</f>
        <v>2650.5924415825189</v>
      </c>
      <c r="CJ810" s="15">
        <f ca="1">(BC810*DCF!K$10-DCF!K$5*MAX(BC810*DCF!K$10,0)-MAX(BC810-BB810,0)/Inputs!$B$10)*DCF!K$6</f>
        <v>2892.7852635160048</v>
      </c>
      <c r="CK810" s="15">
        <f ca="1">(BD810*DCF!L$10-DCF!L$5*MAX(BD810*DCF!L$10,0)-MAX(BD810-BC810,0)/Inputs!$B$10)*DCF!L$6</f>
        <v>3352.1795834558188</v>
      </c>
      <c r="CL810" s="15">
        <f ca="1">(BE810*DCF!M$10-DCF!M$5*MAX(BE810*DCF!M$10,0)-MAX(BE810-BD810,0)/Inputs!$B$10)*DCF!M$6</f>
        <v>3699.9617677787023</v>
      </c>
      <c r="CM810" s="15">
        <f ca="1">(BF810*DCF!C$28-DCF!C$5*MAX(BF810*DCF!C$28,0)-MAX(BF810-Inputs!$B$13,0)/Inputs!$B$17)*DCF!C$6</f>
        <v>3466.3186759812429</v>
      </c>
      <c r="CN810" s="15">
        <f ca="1">(BG810*DCF!D$28-DCF!D$5*MAX(BG810*DCF!D$28,0)-MAX(BG810-BF810,0)/Inputs!$B$17)*DCF!D$6</f>
        <v>2155.0272765272521</v>
      </c>
      <c r="CO810" s="15">
        <f ca="1">(BH810*DCF!E$28-DCF!E$5*MAX(BH810*DCF!E$28,0)-MAX(BH810-BG810,0)/Inputs!$B$17)*DCF!E$6</f>
        <v>2217.8872083025517</v>
      </c>
      <c r="CP810" s="15">
        <f ca="1">(BI810*DCF!F$28-DCF!F$5*MAX(BI810*DCF!F$28,0)-MAX(BI810-BH810,0)/Inputs!$B$17)*DCF!F$6</f>
        <v>2644.1322581021686</v>
      </c>
      <c r="CQ810" s="15">
        <f ca="1">(BJ810*DCF!G$28-DCF!G$5*MAX(BJ810*DCF!G$28,0)-MAX(BJ810-BI810,0)/Inputs!$B$17)*DCF!G$6</f>
        <v>3182.0471267118846</v>
      </c>
      <c r="CR810" s="15">
        <f ca="1">(BK810*DCF!H$28-DCF!H$5*MAX(BK810*DCF!H$28,0)-MAX(BK810-BJ810,0)/Inputs!$B$17)*DCF!H$6</f>
        <v>3845.6167797109474</v>
      </c>
      <c r="CS810" s="15">
        <f ca="1">(BL810*DCF!I$28-DCF!I$5*MAX(BL810*DCF!I$28,0)-MAX(BL810-BK810,0)/Inputs!$B$17)*DCF!I$6</f>
        <v>4283.3089840490984</v>
      </c>
      <c r="CT810" s="15">
        <f ca="1">(BM810*DCF!J$28-DCF!J$5*MAX(BM810*DCF!J$28,0)-MAX(BM810-BL810,0)/Inputs!$B$17)*DCF!J$6</f>
        <v>4154.2346927070857</v>
      </c>
      <c r="CU810" s="15">
        <f ca="1">(BN810*DCF!K$28-DCF!K$5*MAX(BN810*DCF!K$28,0)-MAX(BN810-BM810,0)/Inputs!$B$17)*DCF!K$6</f>
        <v>4114.2930974162491</v>
      </c>
      <c r="CV810" s="15">
        <f ca="1">(BO810*DCF!L$28-DCF!L$5*MAX(BO810*DCF!L$28,0)-MAX(BO810-BN810,0)/Inputs!$B$17)*DCF!L$6</f>
        <v>4871.3157365698735</v>
      </c>
      <c r="CW810" s="15">
        <f ca="1">(BP810*DCF!M$28-DCF!M$5*MAX(BP810*DCF!M$28,0)-MAX(BP810-BO810,0)/Inputs!$B$17)*DCF!M$6</f>
        <v>5926.2448566744752</v>
      </c>
      <c r="CX810" s="15">
        <f ca="1">(BQ810*DCF!C$46-DCF!C$5*MAX(BQ810*DCF!C$46,0)-MAX(BQ810-Inputs!$B$20,0)/Inputs!$B$24)*DCF!C$6</f>
        <v>-1135.7194797584691</v>
      </c>
      <c r="CY810" s="15">
        <f ca="1">(BR810*DCF!D$46-DCF!D$5*MAX(BR810*DCF!D$46,0)-MAX(BR810-BQ810,0)/Inputs!$B$24)*DCF!D$6</f>
        <v>-709.5614436930141</v>
      </c>
      <c r="CZ810" s="15">
        <f ca="1">(BS810*DCF!E$46-DCF!E$5*MAX(BS810*DCF!E$46,0)-MAX(BS810-BR810,0)/Inputs!$B$24)*DCF!E$6</f>
        <v>-436.91448548840009</v>
      </c>
      <c r="DA810" s="15">
        <f ca="1">(BT810*DCF!F$46-DCF!F$5*MAX(BT810*DCF!F$46,0)-MAX(BT810-BS810,0)/Inputs!$B$24)*DCF!F$6</f>
        <v>-485.55794223984515</v>
      </c>
      <c r="DB810" s="15">
        <f ca="1">(BU810*DCF!G$46-DCF!G$5*MAX(BU810*DCF!G$46,0)-MAX(BU810-BT810,0)/Inputs!$B$24)*DCF!G$6</f>
        <v>-150.51125631581726</v>
      </c>
      <c r="DC810" s="15">
        <f ca="1">(BV810*DCF!H$46-DCF!H$5*MAX(BV810*DCF!H$46,0)-MAX(BV810-BU810,0)/Inputs!$B$24)*DCF!H$6</f>
        <v>-631.94748995315661</v>
      </c>
      <c r="DD810" s="15">
        <f ca="1">(BW810*DCF!I$46-DCF!I$5*MAX(BW810*DCF!I$46,0)-MAX(BW810-BV810,0)/Inputs!$B$24)*DCF!I$6</f>
        <v>-637.3400358408627</v>
      </c>
      <c r="DE810" s="15">
        <f ca="1">(BX810*DCF!J$46-DCF!J$5*MAX(BX810*DCF!J$46,0)-MAX(BX810-BW810,0)/Inputs!$B$24)*DCF!J$6</f>
        <v>-189.74280615340143</v>
      </c>
      <c r="DF810" s="15">
        <f ca="1">(BY810*DCF!K$46-DCF!K$5*MAX(BY810*DCF!K$46,0)-MAX(BY810-BX810,0)/Inputs!$B$24)*DCF!K$6</f>
        <v>-262.01566968526015</v>
      </c>
      <c r="DG810" s="15">
        <f ca="1">(BZ810*DCF!L$46-DCF!L$5*MAX(BZ810*DCF!L$46,0)-MAX(BZ810-BY810,0)/Inputs!$B$24)*DCF!L$6</f>
        <v>108.8652394816587</v>
      </c>
      <c r="DH810" s="15">
        <f ca="1">(CA810*DCF!M$46-DCF!M$5*MAX(CA810*DCF!M$46,0)-MAX(CA810-BZ810,0)/Inputs!$B$24)*DCF!M$6</f>
        <v>-182.1666079105178</v>
      </c>
      <c r="DI810" s="15">
        <f ca="1">SUM(CB810:CL810)+BE810*DCF!M$10*(1+Inputs!$B$30)*(1-Inputs!$B$33)*(1-Inputs!$B$30/Inputs!$B$31)/(Inputs!$B$29-Inputs!$B$30)*DCF!M$6</f>
        <v>111755.04690255766</v>
      </c>
      <c r="DJ810" s="15">
        <f ca="1">SUM(CM810:CW810)+BP810*DCF!M$28*(1+Inputs!$B$30)*(1-Inputs!$B$33)*(1-Inputs!$B$30/Inputs!$B$31)/(Inputs!$B$29-Inputs!$B$30)*DCF!M$6</f>
        <v>167829.77047788212</v>
      </c>
      <c r="DK810" s="15">
        <f ca="1">SUM(CX810:DH810)+CA810*DCF!M$46*(1+Inputs!$B$30)*(1-Inputs!$B$33)*(1-Inputs!$B$30/Inputs!$B$31)/(Inputs!$B$29-Inputs!$B$30)*DCF!M$6</f>
        <v>55468.2140865482</v>
      </c>
      <c r="DM810" s="15">
        <f ca="1">DI810+DJ810+DK810+Inputs!$B$34+Inputs!$B$36-Inputs!$B$35</f>
        <v>411904.03146698797</v>
      </c>
    </row>
    <row r="811" spans="1:117" x14ac:dyDescent="0.75">
      <c r="A811" s="11">
        <v>798</v>
      </c>
      <c r="C811" s="23">
        <f t="shared" ca="1" si="469"/>
        <v>0.10848884512622464</v>
      </c>
      <c r="D811" s="23">
        <f t="shared" ca="1" si="469"/>
        <v>1.6925887314825281</v>
      </c>
      <c r="E811" s="23">
        <f t="shared" ca="1" si="469"/>
        <v>1.2526708887279601</v>
      </c>
      <c r="F811" s="23">
        <f t="shared" ca="1" si="469"/>
        <v>0.82420982070138482</v>
      </c>
      <c r="G811" s="23">
        <f t="shared" ca="1" si="469"/>
        <v>2.2535811548946851</v>
      </c>
      <c r="H811" s="23">
        <f t="shared" ca="1" si="469"/>
        <v>-0.57277149168283048</v>
      </c>
      <c r="I811" s="23">
        <f t="shared" ca="1" si="469"/>
        <v>-0.96973079490016567</v>
      </c>
      <c r="J811" s="23">
        <f t="shared" ca="1" si="469"/>
        <v>1.1756203177036091</v>
      </c>
      <c r="K811" s="23">
        <f t="shared" ca="1" si="469"/>
        <v>-1.7367721165125709</v>
      </c>
      <c r="L811" s="23">
        <f t="shared" ca="1" si="469"/>
        <v>0.14172048938266707</v>
      </c>
      <c r="M811" s="23">
        <f t="shared" ca="1" si="469"/>
        <v>-0.46674357898595059</v>
      </c>
      <c r="N811" s="23">
        <f ca="1">SQRT(Inputs!$B$38)*C811+SQRT(1-Inputs!$B$38)*_xlfn.NORM.S.INV(RAND())</f>
        <v>-0.68407300136077254</v>
      </c>
      <c r="O811" s="23">
        <f ca="1">SQRT(Inputs!$B$38)*D811+SQRT(1-Inputs!$B$38)*_xlfn.NORM.S.INV(RAND())</f>
        <v>2.4640451565715362</v>
      </c>
      <c r="P811" s="23">
        <f ca="1">SQRT(Inputs!$B$38)*E811+SQRT(1-Inputs!$B$38)*_xlfn.NORM.S.INV(RAND())</f>
        <v>0.30441885811166314</v>
      </c>
      <c r="Q811" s="23">
        <f ca="1">SQRT(Inputs!$B$38)*F811+SQRT(1-Inputs!$B$38)*_xlfn.NORM.S.INV(RAND())</f>
        <v>0.97996216045363882</v>
      </c>
      <c r="R811" s="23">
        <f ca="1">SQRT(Inputs!$B$38)*G811+SQRT(1-Inputs!$B$38)*_xlfn.NORM.S.INV(RAND())</f>
        <v>1.2981466646263431</v>
      </c>
      <c r="S811" s="23">
        <f ca="1">SQRT(Inputs!$B$38)*H811+SQRT(1-Inputs!$B$38)*_xlfn.NORM.S.INV(RAND())</f>
        <v>-1.1040108315963222</v>
      </c>
      <c r="T811" s="23">
        <f ca="1">SQRT(Inputs!$B$38)*I811+SQRT(1-Inputs!$B$38)*_xlfn.NORM.S.INV(RAND())</f>
        <v>-0.41408417160705524</v>
      </c>
      <c r="U811" s="23">
        <f ca="1">SQRT(Inputs!$B$38)*J811+SQRT(1-Inputs!$B$38)*_xlfn.NORM.S.INV(RAND())</f>
        <v>1.3892344497069014</v>
      </c>
      <c r="V811" s="23">
        <f ca="1">SQRT(Inputs!$B$38)*K811+SQRT(1-Inputs!$B$38)*_xlfn.NORM.S.INV(RAND())</f>
        <v>2.0776077611672772E-2</v>
      </c>
      <c r="W811" s="23">
        <f ca="1">SQRT(Inputs!$B$38)*L811+SQRT(1-Inputs!$B$38)*_xlfn.NORM.S.INV(RAND())</f>
        <v>0.51209060691705532</v>
      </c>
      <c r="X811" s="23">
        <f ca="1">SQRT(Inputs!$B$38)*M811+SQRT(1-Inputs!$B$38)*_xlfn.NORM.S.INV(RAND())</f>
        <v>0.94326624476734178</v>
      </c>
      <c r="Y811" s="23">
        <f ca="1">SQRT(Inputs!$B$38)*C811+SQRT(1-Inputs!$B$38)*_xlfn.NORM.S.INV(RAND())</f>
        <v>0.58041221658043385</v>
      </c>
      <c r="Z811" s="23">
        <f ca="1">SQRT(Inputs!$B$38)*D811+SQRT(1-Inputs!$B$38)*_xlfn.NORM.S.INV(RAND())</f>
        <v>1.3359640899591456</v>
      </c>
      <c r="AA811" s="23">
        <f ca="1">SQRT(Inputs!$B$38)*E811+SQRT(1-Inputs!$B$38)*_xlfn.NORM.S.INV(RAND())</f>
        <v>0.76876067712604712</v>
      </c>
      <c r="AB811" s="23">
        <f ca="1">SQRT(Inputs!$B$38)*F811+SQRT(1-Inputs!$B$38)*_xlfn.NORM.S.INV(RAND())</f>
        <v>0.5302310051027056</v>
      </c>
      <c r="AC811" s="23">
        <f ca="1">SQRT(Inputs!$B$38)*G811+SQRT(1-Inputs!$B$38)*_xlfn.NORM.S.INV(RAND())</f>
        <v>1.9019154597029311</v>
      </c>
      <c r="AD811" s="23">
        <f ca="1">SQRT(Inputs!$B$38)*H811+SQRT(1-Inputs!$B$38)*_xlfn.NORM.S.INV(RAND())</f>
        <v>-0.22522019025694429</v>
      </c>
      <c r="AE811" s="23">
        <f ca="1">SQRT(Inputs!$B$38)*I811+SQRT(1-Inputs!$B$38)*_xlfn.NORM.S.INV(RAND())</f>
        <v>-0.99895339778532155</v>
      </c>
      <c r="AF811" s="23">
        <f ca="1">SQRT(Inputs!$B$38)*J811+SQRT(1-Inputs!$B$38)*_xlfn.NORM.S.INV(RAND())</f>
        <v>-0.71484543736347317</v>
      </c>
      <c r="AG811" s="23">
        <f ca="1">SQRT(Inputs!$B$38)*K811+SQRT(1-Inputs!$B$38)*_xlfn.NORM.S.INV(RAND())</f>
        <v>-2.781933397245429</v>
      </c>
      <c r="AH811" s="23">
        <f ca="1">SQRT(Inputs!$B$38)*L811+SQRT(1-Inputs!$B$38)*_xlfn.NORM.S.INV(RAND())</f>
        <v>-2.8082315856861287E-2</v>
      </c>
      <c r="AI811" s="23">
        <f ca="1">SQRT(Inputs!$B$38)*M811+SQRT(1-Inputs!$B$38)*_xlfn.NORM.S.INV(RAND())</f>
        <v>-6.909774218275333E-2</v>
      </c>
      <c r="AJ811" s="23">
        <f ca="1">SQRT(Inputs!$B$38)*C811+SQRT(1-Inputs!$B$38)*_xlfn.NORM.S.INV(RAND())</f>
        <v>-0.19912761026365366</v>
      </c>
      <c r="AK811" s="23">
        <f ca="1">SQRT(Inputs!$B$38)*D811+SQRT(1-Inputs!$B$38)*_xlfn.NORM.S.INV(RAND())</f>
        <v>0.59989779260345677</v>
      </c>
      <c r="AL811" s="23">
        <f ca="1">SQRT(Inputs!$B$38)*E811+SQRT(1-Inputs!$B$38)*_xlfn.NORM.S.INV(RAND())</f>
        <v>-1.4242531665790037E-2</v>
      </c>
      <c r="AM811" s="23">
        <f ca="1">SQRT(Inputs!$B$38)*F811+SQRT(1-Inputs!$B$38)*_xlfn.NORM.S.INV(RAND())</f>
        <v>1.7368935821273546</v>
      </c>
      <c r="AN811" s="23">
        <f ca="1">SQRT(Inputs!$B$38)*G811+SQRT(1-Inputs!$B$38)*_xlfn.NORM.S.INV(RAND())</f>
        <v>1.0545831578322038</v>
      </c>
      <c r="AO811" s="23">
        <f ca="1">SQRT(Inputs!$B$38)*H811+SQRT(1-Inputs!$B$38)*_xlfn.NORM.S.INV(RAND())</f>
        <v>-1.5098616380095595</v>
      </c>
      <c r="AP811" s="23">
        <f ca="1">SQRT(Inputs!$B$38)*I811+SQRT(1-Inputs!$B$38)*_xlfn.NORM.S.INV(RAND())</f>
        <v>-0.43354062627355261</v>
      </c>
      <c r="AQ811" s="23">
        <f ca="1">SQRT(Inputs!$B$38)*J811+SQRT(1-Inputs!$B$38)*_xlfn.NORM.S.INV(RAND())</f>
        <v>1.6637927375606683</v>
      </c>
      <c r="AR811" s="23">
        <f ca="1">SQRT(Inputs!$B$38)*K811+SQRT(1-Inputs!$B$38)*_xlfn.NORM.S.INV(RAND())</f>
        <v>-1.0393232688675385</v>
      </c>
      <c r="AS811" s="23">
        <f ca="1">SQRT(Inputs!$B$38)*L811+SQRT(1-Inputs!$B$38)*_xlfn.NORM.S.INV(RAND())</f>
        <v>-0.35675170479615614</v>
      </c>
      <c r="AT811" s="23">
        <f ca="1">SQRT(Inputs!$B$38)*M811+SQRT(1-Inputs!$B$38)*_xlfn.NORM.S.INV(RAND())</f>
        <v>-7.2066179633266336E-2</v>
      </c>
      <c r="AU811" s="15">
        <f ca="1">Inputs!$B$6*EXP($B$8-0.5*C$5^2+C$5*N811)</f>
        <v>4442.0862256911378</v>
      </c>
      <c r="AV811" s="15">
        <f t="shared" ca="1" si="437"/>
        <v>7767.9051255869008</v>
      </c>
      <c r="AW811" s="15">
        <f t="shared" ca="1" si="438"/>
        <v>9868.5853030237868</v>
      </c>
      <c r="AX811" s="15">
        <f t="shared" ca="1" si="439"/>
        <v>13617.74870836027</v>
      </c>
      <c r="AY811" s="15">
        <f t="shared" ca="1" si="440"/>
        <v>19366.683593940081</v>
      </c>
      <c r="AZ811" s="15">
        <f t="shared" ca="1" si="441"/>
        <v>20974.557573057515</v>
      </c>
      <c r="BA811" s="15">
        <f t="shared" ca="1" si="442"/>
        <v>24578.878988079534</v>
      </c>
      <c r="BB811" s="15">
        <f t="shared" ca="1" si="443"/>
        <v>34585.949511764578</v>
      </c>
      <c r="BC811" s="15">
        <f t="shared" ca="1" si="444"/>
        <v>42444.023170713277</v>
      </c>
      <c r="BD811" s="15">
        <f t="shared" ca="1" si="445"/>
        <v>54549.119653894071</v>
      </c>
      <c r="BE811" s="15">
        <f t="shared" ca="1" si="446"/>
        <v>72839.532481287184</v>
      </c>
      <c r="BF811" s="15">
        <f ca="1">Inputs!$B$13*EXP($B$9-0.5*C$6^2+C$6*Y811)</f>
        <v>15517.669363212741</v>
      </c>
      <c r="BG811" s="15">
        <f t="shared" ca="1" si="447"/>
        <v>24067.255566206415</v>
      </c>
      <c r="BH811" s="15">
        <f t="shared" ca="1" si="448"/>
        <v>33404.653095485344</v>
      </c>
      <c r="BI811" s="15">
        <f t="shared" ca="1" si="449"/>
        <v>44369.626701267618</v>
      </c>
      <c r="BJ811" s="15">
        <f t="shared" ca="1" si="450"/>
        <v>71551.070966674466</v>
      </c>
      <c r="BK811" s="15">
        <f t="shared" ca="1" si="451"/>
        <v>85163.626591823733</v>
      </c>
      <c r="BL811" s="15">
        <f t="shared" ca="1" si="452"/>
        <v>91910.391381026551</v>
      </c>
      <c r="BM811" s="15">
        <f t="shared" ca="1" si="453"/>
        <v>103377.46528141169</v>
      </c>
      <c r="BN811" s="15">
        <f t="shared" ca="1" si="454"/>
        <v>91096.9164590492</v>
      </c>
      <c r="BO811" s="15">
        <f t="shared" ca="1" si="455"/>
        <v>111720.07770175952</v>
      </c>
      <c r="BP811" s="15">
        <f t="shared" ca="1" si="456"/>
        <v>136434.21397783377</v>
      </c>
      <c r="BQ811" s="15">
        <f ca="1">Inputs!$B$20*EXP($B$10-0.5*C$7^2+C$7*AJ811)</f>
        <v>3997.0088367712929</v>
      </c>
      <c r="BR811" s="15">
        <f t="shared" ca="1" si="457"/>
        <v>6561.6582760083511</v>
      </c>
      <c r="BS811" s="15">
        <f t="shared" ca="1" si="458"/>
        <v>8948.8063562154748</v>
      </c>
      <c r="BT811" s="15">
        <f t="shared" ca="1" si="459"/>
        <v>19460.062515100344</v>
      </c>
      <c r="BU811" s="15">
        <f t="shared" ca="1" si="460"/>
        <v>34809.034750548264</v>
      </c>
      <c r="BV811" s="15">
        <f t="shared" ca="1" si="461"/>
        <v>34464.77064220493</v>
      </c>
      <c r="BW811" s="15">
        <f t="shared" ca="1" si="462"/>
        <v>43877.052740779181</v>
      </c>
      <c r="BX811" s="15">
        <f t="shared" ca="1" si="463"/>
        <v>85665.825714937571</v>
      </c>
      <c r="BY811" s="15">
        <f t="shared" ca="1" si="464"/>
        <v>98387.446512894137</v>
      </c>
      <c r="BZ811" s="15">
        <f t="shared" ca="1" si="465"/>
        <v>129288.04271176871</v>
      </c>
      <c r="CA811" s="15">
        <f t="shared" ca="1" si="466"/>
        <v>179299.54670300445</v>
      </c>
      <c r="CB811" s="15">
        <f ca="1">(AU811*DCF!C$10-DCF!C$5*MAX(AU811*DCF!C$10,0)-MAX(AU811-Inputs!$B$6,0)/Inputs!$B$10)*DCF!C$6</f>
        <v>1046.7830885800381</v>
      </c>
      <c r="CC811" s="15">
        <f ca="1">(AV811*DCF!D$10-DCF!D$5*MAX(AV811*DCF!D$10,0)-MAX(AV811-AU811,0)/Inputs!$B$10)*DCF!D$6</f>
        <v>1082.4603526564915</v>
      </c>
      <c r="CD811" s="15">
        <f ca="1">(AW811*DCF!E$10-DCF!E$5*MAX(AW811*DCF!E$10,0)-MAX(AW811-AV811,0)/Inputs!$B$10)*DCF!E$6</f>
        <v>1805.3390831631357</v>
      </c>
      <c r="CE811" s="15">
        <f ca="1">(AX811*DCF!F$10-DCF!F$5*MAX(AX811*DCF!F$10,0)-MAX(AX811-AW811,0)/Inputs!$B$10)*DCF!F$6</f>
        <v>2192.6248886691201</v>
      </c>
      <c r="CF811" s="15">
        <f ca="1">(AY811*DCF!G$10-DCF!G$5*MAX(AY811*DCF!G$10,0)-MAX(AY811-AX811,0)/Inputs!$B$10)*DCF!G$6</f>
        <v>2885.2639187781788</v>
      </c>
      <c r="CG811" s="15">
        <f ca="1">(AZ811*DCF!H$10-DCF!H$5*MAX(AZ811*DCF!H$10,0)-MAX(AZ811-AY811,0)/Inputs!$B$10)*DCF!H$6</f>
        <v>3786.7185475356619</v>
      </c>
      <c r="CH811" s="15">
        <f ca="1">(BA811*DCF!I$10-DCF!I$5*MAX(BA811*DCF!I$10,0)-MAX(BA811-AZ811,0)/Inputs!$B$10)*DCF!I$6</f>
        <v>3898.4295548114769</v>
      </c>
      <c r="CI811" s="15">
        <f ca="1">(BB811*DCF!J$10-DCF!J$5*MAX(BB811*DCF!J$10,0)-MAX(BB811-BA811,0)/Inputs!$B$10)*DCF!J$6</f>
        <v>4418.6225522609157</v>
      </c>
      <c r="CJ811" s="15">
        <f ca="1">(BC811*DCF!K$10-DCF!K$5*MAX(BC811*DCF!K$10,0)-MAX(BC811-BB811,0)/Inputs!$B$10)*DCF!K$6</f>
        <v>5732.7953851586481</v>
      </c>
      <c r="CK811" s="15">
        <f ca="1">(BD811*DCF!L$10-DCF!L$5*MAX(BD811*DCF!L$10,0)-MAX(BD811-BC811,0)/Inputs!$B$10)*DCF!L$6</f>
        <v>6661.6595742091085</v>
      </c>
      <c r="CL811" s="15">
        <f ca="1">(BE811*DCF!M$10-DCF!M$5*MAX(BE811*DCF!M$10,0)-MAX(BE811-BD811,0)/Inputs!$B$10)*DCF!M$6</f>
        <v>8093.6148994180676</v>
      </c>
      <c r="CM811" s="15">
        <f ca="1">(BF811*DCF!C$28-DCF!C$5*MAX(BF811*DCF!C$28,0)-MAX(BF811-Inputs!$B$13,0)/Inputs!$B$17)*DCF!C$6</f>
        <v>3781.9257118870369</v>
      </c>
      <c r="CN811" s="15">
        <f ca="1">(BG811*DCF!D$28-DCF!D$5*MAX(BG811*DCF!D$28,0)-MAX(BG811-BF811,0)/Inputs!$B$17)*DCF!D$6</f>
        <v>5264.3431144621827</v>
      </c>
      <c r="CO811" s="15">
        <f ca="1">(BH811*DCF!E$28-DCF!E$5*MAX(BH811*DCF!E$28,0)-MAX(BH811-BG811,0)/Inputs!$B$17)*DCF!E$6</f>
        <v>7620.5200489307108</v>
      </c>
      <c r="CP811" s="15">
        <f ca="1">(BI811*DCF!F$28-DCF!F$5*MAX(BI811*DCF!F$28,0)-MAX(BI811-BH811,0)/Inputs!$B$17)*DCF!F$6</f>
        <v>10048.83815559755</v>
      </c>
      <c r="CQ811" s="15">
        <f ca="1">(BJ811*DCF!G$28-DCF!G$5*MAX(BJ811*DCF!G$28,0)-MAX(BJ811-BI811,0)/Inputs!$B$17)*DCF!G$6</f>
        <v>13992.817813155709</v>
      </c>
      <c r="CR811" s="15">
        <f ca="1">(BK811*DCF!H$28-DCF!H$5*MAX(BK811*DCF!H$28,0)-MAX(BK811-BJ811,0)/Inputs!$B$17)*DCF!H$6</f>
        <v>18946.895315800037</v>
      </c>
      <c r="CS811" s="15">
        <f ca="1">(BL811*DCF!I$28-DCF!I$5*MAX(BL811*DCF!I$28,0)-MAX(BL811-BK811,0)/Inputs!$B$17)*DCF!I$6</f>
        <v>20644.640089754626</v>
      </c>
      <c r="CT811" s="15">
        <f ca="1">(BM811*DCF!J$28-DCF!J$5*MAX(BM811*DCF!J$28,0)-MAX(BM811-BL811,0)/Inputs!$B$17)*DCF!J$6</f>
        <v>21541.316458533758</v>
      </c>
      <c r="CU811" s="15">
        <f ca="1">(BN811*DCF!K$28-DCF!K$5*MAX(BN811*DCF!K$28,0)-MAX(BN811-BM811,0)/Inputs!$B$17)*DCF!K$6</f>
        <v>19238.141333896834</v>
      </c>
      <c r="CV811" s="15">
        <f ca="1">(BO811*DCF!L$28-DCF!L$5*MAX(BO811*DCF!L$28,0)-MAX(BO811-BN811,0)/Inputs!$B$17)*DCF!L$6</f>
        <v>19956.955408369766</v>
      </c>
      <c r="CW811" s="15">
        <f ca="1">(BP811*DCF!M$28-DCF!M$5*MAX(BP811*DCF!M$28,0)-MAX(BP811-BO811,0)/Inputs!$B$17)*DCF!M$6</f>
        <v>23086.854627702542</v>
      </c>
      <c r="CX811" s="15">
        <f ca="1">(BQ811*DCF!C$46-DCF!C$5*MAX(BQ811*DCF!C$46,0)-MAX(BQ811-Inputs!$B$20,0)/Inputs!$B$24)*DCF!C$6</f>
        <v>-1290.7682471856533</v>
      </c>
      <c r="CY811" s="15">
        <f ca="1">(BR811*DCF!D$46-DCF!D$5*MAX(BR811*DCF!D$46,0)-MAX(BR811-BQ811,0)/Inputs!$B$24)*DCF!D$6</f>
        <v>-2214.2366750648407</v>
      </c>
      <c r="CZ811" s="15">
        <f ca="1">(BS811*DCF!E$46-DCF!E$5*MAX(BS811*DCF!E$46,0)-MAX(BS811-BR811,0)/Inputs!$B$24)*DCF!E$6</f>
        <v>-1999.1599887337684</v>
      </c>
      <c r="DA811" s="15">
        <f ca="1">(BT811*DCF!F$46-DCF!F$5*MAX(BT811*DCF!F$46,0)-MAX(BT811-BS811,0)/Inputs!$B$24)*DCF!F$6</f>
        <v>-5244.6854418552584</v>
      </c>
      <c r="DB811" s="15">
        <f ca="1">(BU811*DCF!G$46-DCF!G$5*MAX(BU811*DCF!G$46,0)-MAX(BU811-BT811,0)/Inputs!$B$24)*DCF!G$6</f>
        <v>-6333.9981560953574</v>
      </c>
      <c r="DC811" s="15">
        <f ca="1">(BV811*DCF!H$46-DCF!H$5*MAX(BV811*DCF!H$46,0)-MAX(BV811-BU811,0)/Inputs!$B$24)*DCF!H$6</f>
        <v>0</v>
      </c>
      <c r="DD811" s="15">
        <f ca="1">(BW811*DCF!I$46-DCF!I$5*MAX(BW811*DCF!I$46,0)-MAX(BW811-BV811,0)/Inputs!$B$24)*DCF!I$6</f>
        <v>-1688.5445326742995</v>
      </c>
      <c r="DE811" s="15">
        <f ca="1">(BX811*DCF!J$46-DCF!J$5*MAX(BX811*DCF!J$46,0)-MAX(BX811-BW811,0)/Inputs!$B$24)*DCF!J$6</f>
        <v>-7488.2554361050352</v>
      </c>
      <c r="DF811" s="15">
        <f ca="1">(BY811*DCF!K$46-DCF!K$5*MAX(BY811*DCF!K$46,0)-MAX(BY811-BX811,0)/Inputs!$B$24)*DCF!K$6</f>
        <v>2503.7607280374027</v>
      </c>
      <c r="DG811" s="15">
        <f ca="1">(BZ811*DCF!L$46-DCF!L$5*MAX(BZ811*DCF!L$46,0)-MAX(BZ811-BY811,0)/Inputs!$B$24)*DCF!L$6</f>
        <v>1944.1774092523756</v>
      </c>
      <c r="DH811" s="15">
        <f ca="1">(CA811*DCF!M$46-DCF!M$5*MAX(CA811*DCF!M$46,0)-MAX(CA811-BZ811,0)/Inputs!$B$24)*DCF!M$6</f>
        <v>3601.1657057700227</v>
      </c>
      <c r="DI811" s="15">
        <f ca="1">SUM(CB811:CL811)+BE811*DCF!M$10*(1+Inputs!$B$30)*(1-Inputs!$B$33)*(1-Inputs!$B$30/Inputs!$B$31)/(Inputs!$B$29-Inputs!$B$30)*DCF!M$6</f>
        <v>244317.69394376469</v>
      </c>
      <c r="DJ811" s="15">
        <f ca="1">SUM(CM811:CW811)+BP811*DCF!M$28*(1+Inputs!$B$30)*(1-Inputs!$B$33)*(1-Inputs!$B$30/Inputs!$B$31)/(Inputs!$B$29-Inputs!$B$30)*DCF!M$6</f>
        <v>670387.54361944576</v>
      </c>
      <c r="DK811" s="15">
        <f ca="1">SUM(CX811:DH811)+CA811*DCF!M$46*(1+Inputs!$B$30)*(1-Inputs!$B$33)*(1-Inputs!$B$30/Inputs!$B$31)/(Inputs!$B$29-Inputs!$B$30)*DCF!M$6</f>
        <v>259007.79395729559</v>
      </c>
      <c r="DM811" s="15">
        <f ca="1">DI811+DJ811+DK811+Inputs!$B$34+Inputs!$B$36-Inputs!$B$35</f>
        <v>1250564.0315205059</v>
      </c>
    </row>
    <row r="812" spans="1:117" x14ac:dyDescent="0.75">
      <c r="A812" s="11">
        <v>799</v>
      </c>
      <c r="C812" s="23">
        <f t="shared" ca="1" si="469"/>
        <v>0.13369297168410005</v>
      </c>
      <c r="D812" s="23">
        <f t="shared" ca="1" si="469"/>
        <v>0.85426600849069967</v>
      </c>
      <c r="E812" s="23">
        <f t="shared" ca="1" si="469"/>
        <v>-0.37913738913108752</v>
      </c>
      <c r="F812" s="23">
        <f t="shared" ca="1" si="469"/>
        <v>-0.28000086129931984</v>
      </c>
      <c r="G812" s="23">
        <f t="shared" ca="1" si="469"/>
        <v>-1.1500719610785179</v>
      </c>
      <c r="H812" s="23">
        <f t="shared" ca="1" si="469"/>
        <v>1.5602178807208651</v>
      </c>
      <c r="I812" s="23">
        <f t="shared" ca="1" si="469"/>
        <v>-0.77401968133389187</v>
      </c>
      <c r="J812" s="23">
        <f t="shared" ca="1" si="469"/>
        <v>7.4266271843817011E-2</v>
      </c>
      <c r="K812" s="23">
        <f t="shared" ca="1" si="469"/>
        <v>-1.2817032081419608E-2</v>
      </c>
      <c r="L812" s="23">
        <f t="shared" ca="1" si="469"/>
        <v>-0.44408276167892735</v>
      </c>
      <c r="M812" s="23">
        <f t="shared" ca="1" si="469"/>
        <v>8.5379043780893768E-2</v>
      </c>
      <c r="N812" s="23">
        <f ca="1">SQRT(Inputs!$B$38)*C812+SQRT(1-Inputs!$B$38)*_xlfn.NORM.S.INV(RAND())</f>
        <v>0.92746674882675262</v>
      </c>
      <c r="O812" s="23">
        <f ca="1">SQRT(Inputs!$B$38)*D812+SQRT(1-Inputs!$B$38)*_xlfn.NORM.S.INV(RAND())</f>
        <v>1.9602134568504934</v>
      </c>
      <c r="P812" s="23">
        <f ca="1">SQRT(Inputs!$B$38)*E812+SQRT(1-Inputs!$B$38)*_xlfn.NORM.S.INV(RAND())</f>
        <v>-8.1788502381190564E-2</v>
      </c>
      <c r="Q812" s="23">
        <f ca="1">SQRT(Inputs!$B$38)*F812+SQRT(1-Inputs!$B$38)*_xlfn.NORM.S.INV(RAND())</f>
        <v>-1.0606281071109631</v>
      </c>
      <c r="R812" s="23">
        <f ca="1">SQRT(Inputs!$B$38)*G812+SQRT(1-Inputs!$B$38)*_xlfn.NORM.S.INV(RAND())</f>
        <v>0.19735700161371461</v>
      </c>
      <c r="S812" s="23">
        <f ca="1">SQRT(Inputs!$B$38)*H812+SQRT(1-Inputs!$B$38)*_xlfn.NORM.S.INV(RAND())</f>
        <v>-0.45772679842245279</v>
      </c>
      <c r="T812" s="23">
        <f ca="1">SQRT(Inputs!$B$38)*I812+SQRT(1-Inputs!$B$38)*_xlfn.NORM.S.INV(RAND())</f>
        <v>4.7879282340549723E-2</v>
      </c>
      <c r="U812" s="23">
        <f ca="1">SQRT(Inputs!$B$38)*J812+SQRT(1-Inputs!$B$38)*_xlfn.NORM.S.INV(RAND())</f>
        <v>-1.0110627299866424</v>
      </c>
      <c r="V812" s="23">
        <f ca="1">SQRT(Inputs!$B$38)*K812+SQRT(1-Inputs!$B$38)*_xlfn.NORM.S.INV(RAND())</f>
        <v>-0.96269531491752591</v>
      </c>
      <c r="W812" s="23">
        <f ca="1">SQRT(Inputs!$B$38)*L812+SQRT(1-Inputs!$B$38)*_xlfn.NORM.S.INV(RAND())</f>
        <v>-0.38357154960661571</v>
      </c>
      <c r="X812" s="23">
        <f ca="1">SQRT(Inputs!$B$38)*M812+SQRT(1-Inputs!$B$38)*_xlfn.NORM.S.INV(RAND())</f>
        <v>0.61788189512327141</v>
      </c>
      <c r="Y812" s="23">
        <f ca="1">SQRT(Inputs!$B$38)*C812+SQRT(1-Inputs!$B$38)*_xlfn.NORM.S.INV(RAND())</f>
        <v>0.33091315866876714</v>
      </c>
      <c r="Z812" s="23">
        <f ca="1">SQRT(Inputs!$B$38)*D812+SQRT(1-Inputs!$B$38)*_xlfn.NORM.S.INV(RAND())</f>
        <v>0.15297651444199256</v>
      </c>
      <c r="AA812" s="23">
        <f ca="1">SQRT(Inputs!$B$38)*E812+SQRT(1-Inputs!$B$38)*_xlfn.NORM.S.INV(RAND())</f>
        <v>-0.5846358460515293</v>
      </c>
      <c r="AB812" s="23">
        <f ca="1">SQRT(Inputs!$B$38)*F812+SQRT(1-Inputs!$B$38)*_xlfn.NORM.S.INV(RAND())</f>
        <v>-0.10087509189759102</v>
      </c>
      <c r="AC812" s="23">
        <f ca="1">SQRT(Inputs!$B$38)*G812+SQRT(1-Inputs!$B$38)*_xlfn.NORM.S.INV(RAND())</f>
        <v>-1.6324151991001199</v>
      </c>
      <c r="AD812" s="23">
        <f ca="1">SQRT(Inputs!$B$38)*H812+SQRT(1-Inputs!$B$38)*_xlfn.NORM.S.INV(RAND())</f>
        <v>0.2389471332576556</v>
      </c>
      <c r="AE812" s="23">
        <f ca="1">SQRT(Inputs!$B$38)*I812+SQRT(1-Inputs!$B$38)*_xlfn.NORM.S.INV(RAND())</f>
        <v>-0.51248784627851274</v>
      </c>
      <c r="AF812" s="23">
        <f ca="1">SQRT(Inputs!$B$38)*J812+SQRT(1-Inputs!$B$38)*_xlfn.NORM.S.INV(RAND())</f>
        <v>0.11963474608544332</v>
      </c>
      <c r="AG812" s="23">
        <f ca="1">SQRT(Inputs!$B$38)*K812+SQRT(1-Inputs!$B$38)*_xlfn.NORM.S.INV(RAND())</f>
        <v>0.60721274383166635</v>
      </c>
      <c r="AH812" s="23">
        <f ca="1">SQRT(Inputs!$B$38)*L812+SQRT(1-Inputs!$B$38)*_xlfn.NORM.S.INV(RAND())</f>
        <v>-2.0830390589948138</v>
      </c>
      <c r="AI812" s="23">
        <f ca="1">SQRT(Inputs!$B$38)*M812+SQRT(1-Inputs!$B$38)*_xlfn.NORM.S.INV(RAND())</f>
        <v>-0.86161306821889982</v>
      </c>
      <c r="AJ812" s="23">
        <f ca="1">SQRT(Inputs!$B$38)*C812+SQRT(1-Inputs!$B$38)*_xlfn.NORM.S.INV(RAND())</f>
        <v>1.2714843323969636</v>
      </c>
      <c r="AK812" s="23">
        <f ca="1">SQRT(Inputs!$B$38)*D812+SQRT(1-Inputs!$B$38)*_xlfn.NORM.S.INV(RAND())</f>
        <v>0.59362050683002388</v>
      </c>
      <c r="AL812" s="23">
        <f ca="1">SQRT(Inputs!$B$38)*E812+SQRT(1-Inputs!$B$38)*_xlfn.NORM.S.INV(RAND())</f>
        <v>-1.502665395728547</v>
      </c>
      <c r="AM812" s="23">
        <f ca="1">SQRT(Inputs!$B$38)*F812+SQRT(1-Inputs!$B$38)*_xlfn.NORM.S.INV(RAND())</f>
        <v>-0.14005485001745863</v>
      </c>
      <c r="AN812" s="23">
        <f ca="1">SQRT(Inputs!$B$38)*G812+SQRT(1-Inputs!$B$38)*_xlfn.NORM.S.INV(RAND())</f>
        <v>-1.1358393329138547</v>
      </c>
      <c r="AO812" s="23">
        <f ca="1">SQRT(Inputs!$B$38)*H812+SQRT(1-Inputs!$B$38)*_xlfn.NORM.S.INV(RAND())</f>
        <v>0.94248726060063714</v>
      </c>
      <c r="AP812" s="23">
        <f ca="1">SQRT(Inputs!$B$38)*I812+SQRT(1-Inputs!$B$38)*_xlfn.NORM.S.INV(RAND())</f>
        <v>-0.46716487120212596</v>
      </c>
      <c r="AQ812" s="23">
        <f ca="1">SQRT(Inputs!$B$38)*J812+SQRT(1-Inputs!$B$38)*_xlfn.NORM.S.INV(RAND())</f>
        <v>-0.47904927401524627</v>
      </c>
      <c r="AR812" s="23">
        <f ca="1">SQRT(Inputs!$B$38)*K812+SQRT(1-Inputs!$B$38)*_xlfn.NORM.S.INV(RAND())</f>
        <v>0.80932881593423456</v>
      </c>
      <c r="AS812" s="23">
        <f ca="1">SQRT(Inputs!$B$38)*L812+SQRT(1-Inputs!$B$38)*_xlfn.NORM.S.INV(RAND())</f>
        <v>0.24657025521718481</v>
      </c>
      <c r="AT812" s="23">
        <f ca="1">SQRT(Inputs!$B$38)*M812+SQRT(1-Inputs!$B$38)*_xlfn.NORM.S.INV(RAND())</f>
        <v>-0.4287786991753591</v>
      </c>
      <c r="AU812" s="15">
        <f ca="1">Inputs!$B$6*EXP($B$8-0.5*C$5^2+C$5*N812)</f>
        <v>5766.0601562309657</v>
      </c>
      <c r="AV812" s="15">
        <f t="shared" ca="1" si="437"/>
        <v>9363.1898462583777</v>
      </c>
      <c r="AW812" s="15">
        <f t="shared" ca="1" si="438"/>
        <v>11291.496524962977</v>
      </c>
      <c r="AX812" s="15">
        <f t="shared" ca="1" si="439"/>
        <v>12074.919753499424</v>
      </c>
      <c r="AY812" s="15">
        <f t="shared" ca="1" si="440"/>
        <v>15100.862289253042</v>
      </c>
      <c r="AZ812" s="15">
        <f t="shared" ca="1" si="441"/>
        <v>17560.92355261754</v>
      </c>
      <c r="BA812" s="15">
        <f t="shared" ca="1" si="442"/>
        <v>21598.037911434392</v>
      </c>
      <c r="BB812" s="15">
        <f t="shared" ca="1" si="443"/>
        <v>23895.19885829409</v>
      </c>
      <c r="BC812" s="15">
        <f t="shared" ca="1" si="444"/>
        <v>26668.464428334511</v>
      </c>
      <c r="BD812" s="15">
        <f t="shared" ca="1" si="445"/>
        <v>31520.016422301826</v>
      </c>
      <c r="BE812" s="15">
        <f t="shared" ca="1" si="446"/>
        <v>40859.687416818604</v>
      </c>
      <c r="BF812" s="15">
        <f ca="1">Inputs!$B$13*EXP($B$9-0.5*C$6^2+C$6*Y812)</f>
        <v>14768.798141019028</v>
      </c>
      <c r="BG812" s="15">
        <f t="shared" ca="1" si="447"/>
        <v>18503.006318405824</v>
      </c>
      <c r="BH812" s="15">
        <f t="shared" ca="1" si="448"/>
        <v>20518.058013704966</v>
      </c>
      <c r="BI812" s="15">
        <f t="shared" ca="1" si="449"/>
        <v>24730.215734357218</v>
      </c>
      <c r="BJ812" s="15">
        <f t="shared" ca="1" si="450"/>
        <v>23960.919539482304</v>
      </c>
      <c r="BK812" s="15">
        <f t="shared" ca="1" si="451"/>
        <v>30379.874771249746</v>
      </c>
      <c r="BL812" s="15">
        <f t="shared" ca="1" si="452"/>
        <v>34920.076179883858</v>
      </c>
      <c r="BM812" s="15">
        <f t="shared" ca="1" si="453"/>
        <v>43567.012650475408</v>
      </c>
      <c r="BN812" s="15">
        <f t="shared" ca="1" si="454"/>
        <v>57626.267286564042</v>
      </c>
      <c r="BO812" s="15">
        <f t="shared" ca="1" si="455"/>
        <v>55655.57882542997</v>
      </c>
      <c r="BP812" s="15">
        <f t="shared" ca="1" si="456"/>
        <v>62130.643253916969</v>
      </c>
      <c r="BQ812" s="15">
        <f ca="1">Inputs!$B$20*EXP($B$10-0.5*C$7^2+C$7*AJ812)</f>
        <v>6733.8489382960497</v>
      </c>
      <c r="BR812" s="15">
        <f t="shared" ca="1" si="457"/>
        <v>11032.554628245718</v>
      </c>
      <c r="BS812" s="15">
        <f t="shared" ca="1" si="458"/>
        <v>9812.4092601433149</v>
      </c>
      <c r="BT812" s="15">
        <f t="shared" ca="1" si="459"/>
        <v>13041.125720922239</v>
      </c>
      <c r="BU812" s="15">
        <f t="shared" ca="1" si="460"/>
        <v>13730.289985121395</v>
      </c>
      <c r="BV812" s="15">
        <f t="shared" ca="1" si="461"/>
        <v>23621.934007962129</v>
      </c>
      <c r="BW812" s="15">
        <f t="shared" ca="1" si="462"/>
        <v>29859.795602501232</v>
      </c>
      <c r="BX812" s="15">
        <f t="shared" ca="1" si="463"/>
        <v>37939.43501228407</v>
      </c>
      <c r="BY812" s="15">
        <f t="shared" ca="1" si="464"/>
        <v>62062.575560581223</v>
      </c>
      <c r="BZ812" s="15">
        <f t="shared" ca="1" si="465"/>
        <v>91120.583700305637</v>
      </c>
      <c r="CA812" s="15">
        <f t="shared" ca="1" si="466"/>
        <v>118606.42711631996</v>
      </c>
      <c r="CB812" s="15">
        <f ca="1">(AU812*DCF!C$10-DCF!C$5*MAX(AU812*DCF!C$10,0)-MAX(AU812-Inputs!$B$6,0)/Inputs!$B$10)*DCF!C$6</f>
        <v>1037.3429184690865</v>
      </c>
      <c r="CC812" s="15">
        <f ca="1">(AV812*DCF!D$10-DCF!D$5*MAX(AV812*DCF!D$10,0)-MAX(AV812-AU812,0)/Inputs!$B$10)*DCF!D$6</f>
        <v>1405.1481601551457</v>
      </c>
      <c r="CD812" s="15">
        <f ca="1">(AW812*DCF!E$10-DCF!E$5*MAX(AW812*DCF!E$10,0)-MAX(AW812-AV812,0)/Inputs!$B$10)*DCF!E$6</f>
        <v>2172.692283658836</v>
      </c>
      <c r="CE812" s="15">
        <f ca="1">(AX812*DCF!F$10-DCF!F$5*MAX(AX812*DCF!F$10,0)-MAX(AX812-AW812,0)/Inputs!$B$10)*DCF!F$6</f>
        <v>2472.9247880731841</v>
      </c>
      <c r="CF812" s="15">
        <f ca="1">(AY812*DCF!G$10-DCF!G$5*MAX(AY812*DCF!G$10,0)-MAX(AY812-AX812,0)/Inputs!$B$10)*DCF!G$6</f>
        <v>2529.7409302046212</v>
      </c>
      <c r="CG812" s="15">
        <f ca="1">(AZ812*DCF!H$10-DCF!H$5*MAX(AZ812*DCF!H$10,0)-MAX(AZ812-AY812,0)/Inputs!$B$10)*DCF!H$6</f>
        <v>2972.6379241339755</v>
      </c>
      <c r="CH812" s="15">
        <f ca="1">(BA812*DCF!I$10-DCF!I$5*MAX(BA812*DCF!I$10,0)-MAX(BA812-AZ812,0)/Inputs!$B$10)*DCF!I$6</f>
        <v>3282.9454250470117</v>
      </c>
      <c r="CI812" s="15">
        <f ca="1">(BB812*DCF!J$10-DCF!J$5*MAX(BB812*DCF!J$10,0)-MAX(BB812-BA812,0)/Inputs!$B$10)*DCF!J$6</f>
        <v>3752.374681372442</v>
      </c>
      <c r="CJ812" s="15">
        <f ca="1">(BC812*DCF!K$10-DCF!K$5*MAX(BC812*DCF!K$10,0)-MAX(BC812-BB812,0)/Inputs!$B$10)*DCF!K$6</f>
        <v>3904.9795120133622</v>
      </c>
      <c r="CK812" s="15">
        <f ca="1">(BD812*DCF!L$10-DCF!L$5*MAX(BD812*DCF!L$10,0)-MAX(BD812-BC812,0)/Inputs!$B$10)*DCF!L$6</f>
        <v>4126.4336337909481</v>
      </c>
      <c r="CL812" s="15">
        <f ca="1">(BE812*DCF!M$10-DCF!M$5*MAX(BE812*DCF!M$10,0)-MAX(BE812-BD812,0)/Inputs!$B$10)*DCF!M$6</f>
        <v>4650.106881799481</v>
      </c>
      <c r="CM812" s="15">
        <f ca="1">(BF812*DCF!C$28-DCF!C$5*MAX(BF812*DCF!C$28,0)-MAX(BF812-Inputs!$B$13,0)/Inputs!$B$17)*DCF!C$6</f>
        <v>3726.3246000145818</v>
      </c>
      <c r="CN812" s="15">
        <f ca="1">(BG812*DCF!D$28-DCF!D$5*MAX(BG812*DCF!D$28,0)-MAX(BG812-BF812,0)/Inputs!$B$17)*DCF!D$6</f>
        <v>4652.8842943252448</v>
      </c>
      <c r="CO812" s="15">
        <f ca="1">(BH812*DCF!E$28-DCF!E$5*MAX(BH812*DCF!E$28,0)-MAX(BH812-BG812,0)/Inputs!$B$17)*DCF!E$6</f>
        <v>5413.9404307252253</v>
      </c>
      <c r="CP812" s="15">
        <f ca="1">(BI812*DCF!F$28-DCF!F$5*MAX(BI812*DCF!F$28,0)-MAX(BI812-BH812,0)/Inputs!$B$17)*DCF!F$6</f>
        <v>5946.7122653899614</v>
      </c>
      <c r="CQ812" s="15">
        <f ca="1">(BJ812*DCF!G$28-DCF!G$5*MAX(BJ812*DCF!G$28,0)-MAX(BJ812-BI812,0)/Inputs!$B$17)*DCF!G$6</f>
        <v>6216.8423654913859</v>
      </c>
      <c r="CR812" s="15">
        <f ca="1">(BK812*DCF!H$28-DCF!H$5*MAX(BK812*DCF!H$28,0)-MAX(BK812-BJ812,0)/Inputs!$B$17)*DCF!H$6</f>
        <v>6515.9526994904936</v>
      </c>
      <c r="CS812" s="15">
        <f ca="1">(BL812*DCF!I$28-DCF!I$5*MAX(BL812*DCF!I$28,0)-MAX(BL812-BK812,0)/Inputs!$B$17)*DCF!I$6</f>
        <v>7559.9038772637359</v>
      </c>
      <c r="CT812" s="15">
        <f ca="1">(BM812*DCF!J$28-DCF!J$5*MAX(BM812*DCF!J$28,0)-MAX(BM812-BL812,0)/Inputs!$B$17)*DCF!J$6</f>
        <v>8572.5474580114078</v>
      </c>
      <c r="CU812" s="15">
        <f ca="1">(BN812*DCF!K$28-DCF!K$5*MAX(BN812*DCF!K$28,0)-MAX(BN812-BM812,0)/Inputs!$B$17)*DCF!K$6</f>
        <v>10447.630006742289</v>
      </c>
      <c r="CV812" s="15">
        <f ca="1">(BO812*DCF!L$28-DCF!L$5*MAX(BO812*DCF!L$28,0)-MAX(BO812-BN812,0)/Inputs!$B$17)*DCF!L$6</f>
        <v>11104.456179234701</v>
      </c>
      <c r="CW812" s="15">
        <f ca="1">(BP812*DCF!M$28-DCF!M$5*MAX(BP812*DCF!M$28,0)-MAX(BP812-BO812,0)/Inputs!$B$17)*DCF!M$6</f>
        <v>11013.090307497645</v>
      </c>
      <c r="CX812" s="15">
        <f ca="1">(BQ812*DCF!C$46-DCF!C$5*MAX(BQ812*DCF!C$46,0)-MAX(BQ812-Inputs!$B$20,0)/Inputs!$B$24)*DCF!C$6</f>
        <v>-3186.9623129071933</v>
      </c>
      <c r="CY812" s="15">
        <f ca="1">(BR812*DCF!D$46-DCF!D$5*MAX(BR812*DCF!D$46,0)-MAX(BR812-BQ812,0)/Inputs!$B$24)*DCF!D$6</f>
        <v>-3717.2218279463668</v>
      </c>
      <c r="CZ812" s="15">
        <f ca="1">(BS812*DCF!E$46-DCF!E$5*MAX(BS812*DCF!E$46,0)-MAX(BS812-BR812,0)/Inputs!$B$24)*DCF!E$6</f>
        <v>-1160.3344796982615</v>
      </c>
      <c r="DA812" s="15">
        <f ca="1">(BT812*DCF!F$46-DCF!F$5*MAX(BT812*DCF!F$46,0)-MAX(BT812-BS812,0)/Inputs!$B$24)*DCF!F$6</f>
        <v>-2125.414958166994</v>
      </c>
      <c r="DB812" s="15">
        <f ca="1">(BU812*DCF!G$46-DCF!G$5*MAX(BU812*DCF!G$46,0)-MAX(BU812-BT812,0)/Inputs!$B$24)*DCF!G$6</f>
        <v>-693.68106961216199</v>
      </c>
      <c r="DC812" s="15">
        <f ca="1">(BV812*DCF!H$46-DCF!H$5*MAX(BV812*DCF!H$46,0)-MAX(BV812-BU812,0)/Inputs!$B$24)*DCF!H$6</f>
        <v>-3073.7677729892853</v>
      </c>
      <c r="DD812" s="15">
        <f ca="1">(BW812*DCF!I$46-DCF!I$5*MAX(BW812*DCF!I$46,0)-MAX(BW812-BV812,0)/Inputs!$B$24)*DCF!I$6</f>
        <v>-1101.0251964573147</v>
      </c>
      <c r="DE812" s="15">
        <f ca="1">(BX812*DCF!J$46-DCF!J$5*MAX(BX812*DCF!J$46,0)-MAX(BX812-BW812,0)/Inputs!$B$24)*DCF!J$6</f>
        <v>-551.13401600382474</v>
      </c>
      <c r="DF812" s="15">
        <f ca="1">(BY812*DCF!K$46-DCF!K$5*MAX(BY812*DCF!K$46,0)-MAX(BY812-BX812,0)/Inputs!$B$24)*DCF!K$6</f>
        <v>-2364.3055938400821</v>
      </c>
      <c r="DG812" s="15">
        <f ca="1">(BZ812*DCF!L$46-DCF!L$5*MAX(BZ812*DCF!L$46,0)-MAX(BZ812-BY812,0)/Inputs!$B$24)*DCF!L$6</f>
        <v>-277.17896427328975</v>
      </c>
      <c r="DH812" s="15">
        <f ca="1">(CA812*DCF!M$46-DCF!M$5*MAX(CA812*DCF!M$46,0)-MAX(CA812-BZ812,0)/Inputs!$B$24)*DCF!M$6</f>
        <v>3552.1923533448416</v>
      </c>
      <c r="DI812" s="15">
        <f ca="1">SUM(CB812:CL812)+BE812*DCF!M$10*(1+Inputs!$B$30)*(1-Inputs!$B$33)*(1-Inputs!$B$30/Inputs!$B$31)/(Inputs!$B$29-Inputs!$B$30)*DCF!M$6</f>
        <v>146020.37753315447</v>
      </c>
      <c r="DJ812" s="15">
        <f ca="1">SUM(CM812:CW812)+BP812*DCF!M$28*(1+Inputs!$B$30)*(1-Inputs!$B$33)*(1-Inputs!$B$30/Inputs!$B$31)/(Inputs!$B$29-Inputs!$B$30)*DCF!M$6</f>
        <v>311717.4868419902</v>
      </c>
      <c r="DK812" s="15">
        <f ca="1">SUM(CX812:DH812)+CA812*DCF!M$46*(1+Inputs!$B$30)*(1-Inputs!$B$33)*(1-Inputs!$B$30/Inputs!$B$31)/(Inputs!$B$29-Inputs!$B$30)*DCF!M$6</f>
        <v>168680.75231275448</v>
      </c>
      <c r="DM812" s="15">
        <f ca="1">DI812+DJ812+DK812+Inputs!$B$34+Inputs!$B$36-Inputs!$B$35</f>
        <v>703269.61668789922</v>
      </c>
    </row>
    <row r="813" spans="1:117" x14ac:dyDescent="0.75">
      <c r="A813" s="11">
        <v>800</v>
      </c>
      <c r="C813" s="23">
        <f t="shared" ca="1" si="469"/>
        <v>6.4720518295994095E-2</v>
      </c>
      <c r="D813" s="23">
        <f t="shared" ca="1" si="469"/>
        <v>1.7243469834176426</v>
      </c>
      <c r="E813" s="23">
        <f t="shared" ca="1" si="469"/>
        <v>1.0184269169841105</v>
      </c>
      <c r="F813" s="23">
        <f t="shared" ca="1" si="469"/>
        <v>-0.17904540954902548</v>
      </c>
      <c r="G813" s="23">
        <f t="shared" ca="1" si="469"/>
        <v>-0.40306980205894366</v>
      </c>
      <c r="H813" s="23">
        <f t="shared" ca="1" si="469"/>
        <v>-0.14669053068298696</v>
      </c>
      <c r="I813" s="23">
        <f t="shared" ca="1" si="469"/>
        <v>-0.22409822417996925</v>
      </c>
      <c r="J813" s="23">
        <f t="shared" ca="1" si="469"/>
        <v>1.0620065168856272</v>
      </c>
      <c r="K813" s="23">
        <f t="shared" ca="1" si="469"/>
        <v>-1.5344820314199441</v>
      </c>
      <c r="L813" s="23">
        <f t="shared" ca="1" si="469"/>
        <v>-1.410906352379673</v>
      </c>
      <c r="M813" s="23">
        <f t="shared" ca="1" si="469"/>
        <v>2.1559960454141338</v>
      </c>
      <c r="N813" s="23">
        <f ca="1">SQRT(Inputs!$B$38)*C813+SQRT(1-Inputs!$B$38)*_xlfn.NORM.S.INV(RAND())</f>
        <v>0.50939252659068524</v>
      </c>
      <c r="O813" s="23">
        <f ca="1">SQRT(Inputs!$B$38)*D813+SQRT(1-Inputs!$B$38)*_xlfn.NORM.S.INV(RAND())</f>
        <v>0.29304972868813428</v>
      </c>
      <c r="P813" s="23">
        <f ca="1">SQRT(Inputs!$B$38)*E813+SQRT(1-Inputs!$B$38)*_xlfn.NORM.S.INV(RAND())</f>
        <v>0.36167389228784186</v>
      </c>
      <c r="Q813" s="23">
        <f ca="1">SQRT(Inputs!$B$38)*F813+SQRT(1-Inputs!$B$38)*_xlfn.NORM.S.INV(RAND())</f>
        <v>-0.30923838341305021</v>
      </c>
      <c r="R813" s="23">
        <f ca="1">SQRT(Inputs!$B$38)*G813+SQRT(1-Inputs!$B$38)*_xlfn.NORM.S.INV(RAND())</f>
        <v>-7.5295306703610787E-3</v>
      </c>
      <c r="S813" s="23">
        <f ca="1">SQRT(Inputs!$B$38)*H813+SQRT(1-Inputs!$B$38)*_xlfn.NORM.S.INV(RAND())</f>
        <v>0.70311024864125049</v>
      </c>
      <c r="T813" s="23">
        <f ca="1">SQRT(Inputs!$B$38)*I813+SQRT(1-Inputs!$B$38)*_xlfn.NORM.S.INV(RAND())</f>
        <v>-1.4857793372697177</v>
      </c>
      <c r="U813" s="23">
        <f ca="1">SQRT(Inputs!$B$38)*J813+SQRT(1-Inputs!$B$38)*_xlfn.NORM.S.INV(RAND())</f>
        <v>1.9834773219742501</v>
      </c>
      <c r="V813" s="23">
        <f ca="1">SQRT(Inputs!$B$38)*K813+SQRT(1-Inputs!$B$38)*_xlfn.NORM.S.INV(RAND())</f>
        <v>-1.4879739568367119</v>
      </c>
      <c r="W813" s="23">
        <f ca="1">SQRT(Inputs!$B$38)*L813+SQRT(1-Inputs!$B$38)*_xlfn.NORM.S.INV(RAND())</f>
        <v>-0.72707037292196974</v>
      </c>
      <c r="X813" s="23">
        <f ca="1">SQRT(Inputs!$B$38)*M813+SQRT(1-Inputs!$B$38)*_xlfn.NORM.S.INV(RAND())</f>
        <v>1.6836261673354089</v>
      </c>
      <c r="Y813" s="23">
        <f ca="1">SQRT(Inputs!$B$38)*C813+SQRT(1-Inputs!$B$38)*_xlfn.NORM.S.INV(RAND())</f>
        <v>-0.89892507881047845</v>
      </c>
      <c r="Z813" s="23">
        <f ca="1">SQRT(Inputs!$B$38)*D813+SQRT(1-Inputs!$B$38)*_xlfn.NORM.S.INV(RAND())</f>
        <v>0.2622625770785898</v>
      </c>
      <c r="AA813" s="23">
        <f ca="1">SQRT(Inputs!$B$38)*E813+SQRT(1-Inputs!$B$38)*_xlfn.NORM.S.INV(RAND())</f>
        <v>0.80065251738871501</v>
      </c>
      <c r="AB813" s="23">
        <f ca="1">SQRT(Inputs!$B$38)*F813+SQRT(1-Inputs!$B$38)*_xlfn.NORM.S.INV(RAND())</f>
        <v>-1.5877101753611578</v>
      </c>
      <c r="AC813" s="23">
        <f ca="1">SQRT(Inputs!$B$38)*G813+SQRT(1-Inputs!$B$38)*_xlfn.NORM.S.INV(RAND())</f>
        <v>-0.77589359239955091</v>
      </c>
      <c r="AD813" s="23">
        <f ca="1">SQRT(Inputs!$B$38)*H813+SQRT(1-Inputs!$B$38)*_xlfn.NORM.S.INV(RAND())</f>
        <v>0.18021761995515395</v>
      </c>
      <c r="AE813" s="23">
        <f ca="1">SQRT(Inputs!$B$38)*I813+SQRT(1-Inputs!$B$38)*_xlfn.NORM.S.INV(RAND())</f>
        <v>0.44171398878412405</v>
      </c>
      <c r="AF813" s="23">
        <f ca="1">SQRT(Inputs!$B$38)*J813+SQRT(1-Inputs!$B$38)*_xlfn.NORM.S.INV(RAND())</f>
        <v>1.4114266172197978</v>
      </c>
      <c r="AG813" s="23">
        <f ca="1">SQRT(Inputs!$B$38)*K813+SQRT(1-Inputs!$B$38)*_xlfn.NORM.S.INV(RAND())</f>
        <v>-1.2403025152564116</v>
      </c>
      <c r="AH813" s="23">
        <f ca="1">SQRT(Inputs!$B$38)*L813+SQRT(1-Inputs!$B$38)*_xlfn.NORM.S.INV(RAND())</f>
        <v>-1.0855491971002857</v>
      </c>
      <c r="AI813" s="23">
        <f ca="1">SQRT(Inputs!$B$38)*M813+SQRT(1-Inputs!$B$38)*_xlfn.NORM.S.INV(RAND())</f>
        <v>0.8688034352343027</v>
      </c>
      <c r="AJ813" s="23">
        <f ca="1">SQRT(Inputs!$B$38)*C813+SQRT(1-Inputs!$B$38)*_xlfn.NORM.S.INV(RAND())</f>
        <v>-0.55706973677510296</v>
      </c>
      <c r="AK813" s="23">
        <f ca="1">SQRT(Inputs!$B$38)*D813+SQRT(1-Inputs!$B$38)*_xlfn.NORM.S.INV(RAND())</f>
        <v>1.1145031636638252</v>
      </c>
      <c r="AL813" s="23">
        <f ca="1">SQRT(Inputs!$B$38)*E813+SQRT(1-Inputs!$B$38)*_xlfn.NORM.S.INV(RAND())</f>
        <v>1.1783214126702508</v>
      </c>
      <c r="AM813" s="23">
        <f ca="1">SQRT(Inputs!$B$38)*F813+SQRT(1-Inputs!$B$38)*_xlfn.NORM.S.INV(RAND())</f>
        <v>0.63127144583661488</v>
      </c>
      <c r="AN813" s="23">
        <f ca="1">SQRT(Inputs!$B$38)*G813+SQRT(1-Inputs!$B$38)*_xlfn.NORM.S.INV(RAND())</f>
        <v>1.1251545795574294</v>
      </c>
      <c r="AO813" s="23">
        <f ca="1">SQRT(Inputs!$B$38)*H813+SQRT(1-Inputs!$B$38)*_xlfn.NORM.S.INV(RAND())</f>
        <v>-0.14832194771483465</v>
      </c>
      <c r="AP813" s="23">
        <f ca="1">SQRT(Inputs!$B$38)*I813+SQRT(1-Inputs!$B$38)*_xlfn.NORM.S.INV(RAND())</f>
        <v>-0.5574133197977118</v>
      </c>
      <c r="AQ813" s="23">
        <f ca="1">SQRT(Inputs!$B$38)*J813+SQRT(1-Inputs!$B$38)*_xlfn.NORM.S.INV(RAND())</f>
        <v>0.25397215114832544</v>
      </c>
      <c r="AR813" s="23">
        <f ca="1">SQRT(Inputs!$B$38)*K813+SQRT(1-Inputs!$B$38)*_xlfn.NORM.S.INV(RAND())</f>
        <v>-3.1170240375607872</v>
      </c>
      <c r="AS813" s="23">
        <f ca="1">SQRT(Inputs!$B$38)*L813+SQRT(1-Inputs!$B$38)*_xlfn.NORM.S.INV(RAND())</f>
        <v>-1.4419317398786471</v>
      </c>
      <c r="AT813" s="23">
        <f ca="1">SQRT(Inputs!$B$38)*M813+SQRT(1-Inputs!$B$38)*_xlfn.NORM.S.INV(RAND())</f>
        <v>0.36885640688225851</v>
      </c>
      <c r="AU813" s="15">
        <f ca="1">Inputs!$B$6*EXP($B$8-0.5*C$5^2+C$5*N813)</f>
        <v>5388.7533676722524</v>
      </c>
      <c r="AV813" s="15">
        <f t="shared" ca="1" si="437"/>
        <v>6848.1917748890191</v>
      </c>
      <c r="AW813" s="15">
        <f t="shared" ca="1" si="438"/>
        <v>8767.6013378206244</v>
      </c>
      <c r="AX813" s="15">
        <f t="shared" ca="1" si="439"/>
        <v>10298.69498944784</v>
      </c>
      <c r="AY813" s="15">
        <f t="shared" ca="1" si="440"/>
        <v>12574.993560113464</v>
      </c>
      <c r="AZ813" s="15">
        <f t="shared" ca="1" si="441"/>
        <v>16617.647633042048</v>
      </c>
      <c r="BA813" s="15">
        <f t="shared" ca="1" si="442"/>
        <v>17407.119475230003</v>
      </c>
      <c r="BB813" s="15">
        <f t="shared" ca="1" si="443"/>
        <v>25996.873841329867</v>
      </c>
      <c r="BC813" s="15">
        <f t="shared" ca="1" si="444"/>
        <v>27579.573569030406</v>
      </c>
      <c r="BD813" s="15">
        <f t="shared" ca="1" si="445"/>
        <v>31566.226895751872</v>
      </c>
      <c r="BE813" s="15">
        <f t="shared" ca="1" si="446"/>
        <v>45090.75597026552</v>
      </c>
      <c r="BF813" s="15">
        <f ca="1">Inputs!$B$13*EXP($B$9-0.5*C$6^2+C$6*Y813)</f>
        <v>11573.339471481657</v>
      </c>
      <c r="BG813" s="15">
        <f t="shared" ca="1" si="447"/>
        <v>14788.354831746516</v>
      </c>
      <c r="BH813" s="15">
        <f t="shared" ca="1" si="448"/>
        <v>20634.666702444621</v>
      </c>
      <c r="BI813" s="15">
        <f t="shared" ca="1" si="449"/>
        <v>19783.337885770001</v>
      </c>
      <c r="BJ813" s="15">
        <f t="shared" ca="1" si="450"/>
        <v>21686.765105560284</v>
      </c>
      <c r="BK813" s="15">
        <f t="shared" ca="1" si="451"/>
        <v>27277.515803415092</v>
      </c>
      <c r="BL813" s="15">
        <f t="shared" ca="1" si="452"/>
        <v>35481.125531221383</v>
      </c>
      <c r="BM813" s="15">
        <f t="shared" ca="1" si="453"/>
        <v>51972.535812550188</v>
      </c>
      <c r="BN813" s="15">
        <f t="shared" ca="1" si="454"/>
        <v>55091.478505375613</v>
      </c>
      <c r="BO813" s="15">
        <f t="shared" ca="1" si="455"/>
        <v>59748.693960500183</v>
      </c>
      <c r="BP813" s="15">
        <f t="shared" ca="1" si="456"/>
        <v>81146.344961642884</v>
      </c>
      <c r="BQ813" s="15">
        <f ca="1">Inputs!$B$20*EXP($B$10-0.5*C$7^2+C$7*AJ813)</f>
        <v>3520.4556065097127</v>
      </c>
      <c r="BR813" s="15">
        <f t="shared" ca="1" si="457"/>
        <v>6805.3962317916894</v>
      </c>
      <c r="BS813" s="15">
        <f t="shared" ca="1" si="458"/>
        <v>13072.365436161665</v>
      </c>
      <c r="BT813" s="15">
        <f t="shared" ca="1" si="459"/>
        <v>21270.141771103161</v>
      </c>
      <c r="BU813" s="15">
        <f t="shared" ca="1" si="460"/>
        <v>38702.071845507053</v>
      </c>
      <c r="BV813" s="15">
        <f t="shared" ca="1" si="461"/>
        <v>52076.133097633814</v>
      </c>
      <c r="BW813" s="15">
        <f t="shared" ca="1" si="462"/>
        <v>64582.468570342739</v>
      </c>
      <c r="BX813" s="15">
        <f t="shared" ca="1" si="463"/>
        <v>95047.137010507256</v>
      </c>
      <c r="BY813" s="15">
        <f t="shared" ca="1" si="464"/>
        <v>73355.43992120793</v>
      </c>
      <c r="BZ813" s="15">
        <f t="shared" ca="1" si="465"/>
        <v>78960.952505243462</v>
      </c>
      <c r="CA813" s="15">
        <f t="shared" ca="1" si="466"/>
        <v>118429.84950864933</v>
      </c>
      <c r="CB813" s="15">
        <f ca="1">(AU813*DCF!C$10-DCF!C$5*MAX(AU813*DCF!C$10,0)-MAX(AU813-Inputs!$B$6,0)/Inputs!$B$10)*DCF!C$6</f>
        <v>1040.0331831229828</v>
      </c>
      <c r="CC813" s="15">
        <f ca="1">(AV813*DCF!D$10-DCF!D$5*MAX(AV813*DCF!D$10,0)-MAX(AV813-AU813,0)/Inputs!$B$10)*DCF!D$6</f>
        <v>1313.354490769565</v>
      </c>
      <c r="CD813" s="15">
        <f ca="1">(AW813*DCF!E$10-DCF!E$5*MAX(AW813*DCF!E$10,0)-MAX(AW813-AV813,0)/Inputs!$B$10)*DCF!E$6</f>
        <v>1591.9690608941921</v>
      </c>
      <c r="CE813" s="15">
        <f ca="1">(AX813*DCF!F$10-DCF!F$5*MAX(AX813*DCF!F$10,0)-MAX(AX813-AW813,0)/Inputs!$B$10)*DCF!F$6</f>
        <v>1929.606074698961</v>
      </c>
      <c r="CF813" s="15">
        <f ca="1">(AY813*DCF!G$10-DCF!G$5*MAX(AY813*DCF!G$10,0)-MAX(AY813-AX813,0)/Inputs!$B$10)*DCF!G$6</f>
        <v>2153.4058449367167</v>
      </c>
      <c r="CG813" s="15">
        <f ca="1">(AZ813*DCF!H$10-DCF!H$5*MAX(AZ813*DCF!H$10,0)-MAX(AZ813-AY813,0)/Inputs!$B$10)*DCF!H$6</f>
        <v>2508.4825026878884</v>
      </c>
      <c r="CH813" s="15">
        <f ca="1">(BA813*DCF!I$10-DCF!I$5*MAX(BA813*DCF!I$10,0)-MAX(BA813-AZ813,0)/Inputs!$B$10)*DCF!I$6</f>
        <v>3050.1446717558256</v>
      </c>
      <c r="CI813" s="15">
        <f ca="1">(BB813*DCF!J$10-DCF!J$5*MAX(BB813*DCF!J$10,0)-MAX(BB813-BA813,0)/Inputs!$B$10)*DCF!J$6</f>
        <v>3159.4881459593366</v>
      </c>
      <c r="CJ813" s="15">
        <f ca="1">(BC813*DCF!K$10-DCF!K$5*MAX(BC813*DCF!K$10,0)-MAX(BC813-BB813,0)/Inputs!$B$10)*DCF!K$6</f>
        <v>4218.3145453544803</v>
      </c>
      <c r="CK813" s="15">
        <f ca="1">(BD813*DCF!L$10-DCF!L$5*MAX(BD813*DCF!L$10,0)-MAX(BD813-BC813,0)/Inputs!$B$10)*DCF!L$6</f>
        <v>4245.2484535295844</v>
      </c>
      <c r="CL813" s="15">
        <f ca="1">(BE813*DCF!M$10-DCF!M$5*MAX(BE813*DCF!M$10,0)-MAX(BE813-BD813,0)/Inputs!$B$10)*DCF!M$6</f>
        <v>4747.2393670528836</v>
      </c>
      <c r="CM813" s="15">
        <f ca="1">(BF813*DCF!C$28-DCF!C$5*MAX(BF813*DCF!C$28,0)-MAX(BF813-Inputs!$B$13,0)/Inputs!$B$17)*DCF!C$6</f>
        <v>3489.072787281958</v>
      </c>
      <c r="CN813" s="15">
        <f ca="1">(BG813*DCF!D$28-DCF!D$5*MAX(BG813*DCF!D$28,0)-MAX(BG813-BF813,0)/Inputs!$B$17)*DCF!D$6</f>
        <v>3669.6013901737042</v>
      </c>
      <c r="CO813" s="15">
        <f ca="1">(BH813*DCF!E$28-DCF!E$5*MAX(BH813*DCF!E$28,0)-MAX(BH813-BG813,0)/Inputs!$B$17)*DCF!E$6</f>
        <v>4691.8774436533686</v>
      </c>
      <c r="CP813" s="15">
        <f ca="1">(BI813*DCF!F$28-DCF!F$5*MAX(BI813*DCF!F$28,0)-MAX(BI813-BH813,0)/Inputs!$B$17)*DCF!F$6</f>
        <v>5370.6551258039362</v>
      </c>
      <c r="CQ813" s="15">
        <f ca="1">(BJ813*DCF!G$28-DCF!G$5*MAX(BJ813*DCF!G$28,0)-MAX(BJ813-BI813,0)/Inputs!$B$17)*DCF!G$6</f>
        <v>5306.6580888465842</v>
      </c>
      <c r="CR813" s="15">
        <f ca="1">(BK813*DCF!H$28-DCF!H$5*MAX(BK813*DCF!H$28,0)-MAX(BK813-BJ813,0)/Inputs!$B$17)*DCF!H$6</f>
        <v>5877.3848414717459</v>
      </c>
      <c r="CS813" s="15">
        <f ca="1">(BL813*DCF!I$28-DCF!I$5*MAX(BL813*DCF!I$28,0)-MAX(BL813-BK813,0)/Inputs!$B$17)*DCF!I$6</f>
        <v>7166.0249324477563</v>
      </c>
      <c r="CT813" s="15">
        <f ca="1">(BM813*DCF!J$28-DCF!J$5*MAX(BM813*DCF!J$28,0)-MAX(BM813-BL813,0)/Inputs!$B$17)*DCF!J$6</f>
        <v>9407.5637725773668</v>
      </c>
      <c r="CU813" s="15">
        <f ca="1">(BN813*DCF!K$28-DCF!K$5*MAX(BN813*DCF!K$28,0)-MAX(BN813-BM813,0)/Inputs!$B$17)*DCF!K$6</f>
        <v>11252.367605640566</v>
      </c>
      <c r="CV813" s="15">
        <f ca="1">(BO813*DCF!L$28-DCF!L$5*MAX(BO813*DCF!L$28,0)-MAX(BO813-BN813,0)/Inputs!$B$17)*DCF!L$6</f>
        <v>11394.146868063866</v>
      </c>
      <c r="CW813" s="15">
        <f ca="1">(BP813*DCF!M$28-DCF!M$5*MAX(BP813*DCF!M$28,0)-MAX(BP813-BO813,0)/Inputs!$B$17)*DCF!M$6</f>
        <v>13031.075977753049</v>
      </c>
      <c r="CX813" s="15">
        <f ca="1">(BQ813*DCF!C$46-DCF!C$5*MAX(BQ813*DCF!C$46,0)-MAX(BQ813-Inputs!$B$20,0)/Inputs!$B$24)*DCF!C$6</f>
        <v>-960.59279896746818</v>
      </c>
      <c r="CY813" s="15">
        <f ca="1">(BR813*DCF!D$46-DCF!D$5*MAX(BR813*DCF!D$46,0)-MAX(BR813-BQ813,0)/Inputs!$B$24)*DCF!D$6</f>
        <v>-2563.1793302001302</v>
      </c>
      <c r="CZ813" s="15">
        <f ca="1">(BS813*DCF!E$46-DCF!E$5*MAX(BS813*DCF!E$46,0)-MAX(BS813-BR813,0)/Inputs!$B$24)*DCF!E$6</f>
        <v>-4016.0967069512717</v>
      </c>
      <c r="DA813" s="15">
        <f ca="1">(BT813*DCF!F$46-DCF!F$5*MAX(BT813*DCF!F$46,0)-MAX(BT813-BS813,0)/Inputs!$B$24)*DCF!F$6</f>
        <v>-4534.0957188974962</v>
      </c>
      <c r="DB813" s="15">
        <f ca="1">(BU813*DCF!G$46-DCF!G$5*MAX(BU813*DCF!G$46,0)-MAX(BU813-BT813,0)/Inputs!$B$24)*DCF!G$6</f>
        <v>-7165.6180950705884</v>
      </c>
      <c r="DC813" s="15">
        <f ca="1">(BV813*DCF!H$46-DCF!H$5*MAX(BV813*DCF!H$46,0)-MAX(BV813-BU813,0)/Inputs!$B$24)*DCF!H$6</f>
        <v>-4155.9075898655465</v>
      </c>
      <c r="DD813" s="15">
        <f ca="1">(BW813*DCF!I$46-DCF!I$5*MAX(BW813*DCF!I$46,0)-MAX(BW813-BV813,0)/Inputs!$B$24)*DCF!I$6</f>
        <v>-2098.5279578239256</v>
      </c>
      <c r="DE813" s="15">
        <f ca="1">(BX813*DCF!J$46-DCF!J$5*MAX(BX813*DCF!J$46,0)-MAX(BX813-BW813,0)/Inputs!$B$24)*DCF!J$6</f>
        <v>-4091.7678645439964</v>
      </c>
      <c r="DF813" s="15">
        <f ca="1">(BY813*DCF!K$46-DCF!K$5*MAX(BY813*DCF!K$46,0)-MAX(BY813-BX813,0)/Inputs!$B$24)*DCF!K$6</f>
        <v>4190.3072598051449</v>
      </c>
      <c r="DG813" s="15">
        <f ca="1">(BZ813*DCF!L$46-DCF!L$5*MAX(BZ813*DCF!L$46,0)-MAX(BZ813-BY813,0)/Inputs!$B$24)*DCF!L$6</f>
        <v>4189.6598381606309</v>
      </c>
      <c r="DH813" s="15">
        <f ca="1">(CA813*DCF!M$46-DCF!M$5*MAX(CA813*DCF!M$46,0)-MAX(CA813-BZ813,0)/Inputs!$B$24)*DCF!M$6</f>
        <v>1033.2177316141858</v>
      </c>
      <c r="DI813" s="15">
        <f ca="1">SUM(CB813:CL813)+BE813*DCF!M$10*(1+Inputs!$B$30)*(1-Inputs!$B$33)*(1-Inputs!$B$30/Inputs!$B$31)/(Inputs!$B$29-Inputs!$B$30)*DCF!M$6</f>
        <v>155445.45646953097</v>
      </c>
      <c r="DJ813" s="15">
        <f ca="1">SUM(CM813:CW813)+BP813*DCF!M$28*(1+Inputs!$B$30)*(1-Inputs!$B$33)*(1-Inputs!$B$30/Inputs!$B$31)/(Inputs!$B$29-Inputs!$B$30)*DCF!M$6</f>
        <v>381764.89693714981</v>
      </c>
      <c r="DK813" s="15">
        <f ca="1">SUM(CX813:DH813)+CA813*DCF!M$46*(1+Inputs!$B$30)*(1-Inputs!$B$33)*(1-Inputs!$B$30/Inputs!$B$31)/(Inputs!$B$29-Inputs!$B$30)*DCF!M$6</f>
        <v>162933.9750201503</v>
      </c>
      <c r="DM813" s="15">
        <f ca="1">DI813+DJ813+DK813+Inputs!$B$34+Inputs!$B$36-Inputs!$B$35</f>
        <v>776995.32842683105</v>
      </c>
    </row>
    <row r="814" spans="1:117" x14ac:dyDescent="0.75">
      <c r="A814" s="11">
        <v>801</v>
      </c>
      <c r="C814" s="23">
        <f t="shared" ref="C814:M823" ca="1" si="470">_xlfn.NORM.S.INV(RAND())</f>
        <v>-0.55532632270300297</v>
      </c>
      <c r="D814" s="23">
        <f t="shared" ca="1" si="470"/>
        <v>0.35869617467145642</v>
      </c>
      <c r="E814" s="23">
        <f t="shared" ca="1" si="470"/>
        <v>0.19821371065800453</v>
      </c>
      <c r="F814" s="23">
        <f t="shared" ca="1" si="470"/>
        <v>-0.66869812255214445</v>
      </c>
      <c r="G814" s="23">
        <f t="shared" ca="1" si="470"/>
        <v>1.7180860245751095</v>
      </c>
      <c r="H814" s="23">
        <f t="shared" ca="1" si="470"/>
        <v>-4.3690304580677762E-2</v>
      </c>
      <c r="I814" s="23">
        <f t="shared" ca="1" si="470"/>
        <v>3.4692925839332057E-4</v>
      </c>
      <c r="J814" s="23">
        <f t="shared" ca="1" si="470"/>
        <v>-1.9262774122410982</v>
      </c>
      <c r="K814" s="23">
        <f t="shared" ca="1" si="470"/>
        <v>0.51007734218133249</v>
      </c>
      <c r="L814" s="23">
        <f t="shared" ca="1" si="470"/>
        <v>-1.4979966912852836</v>
      </c>
      <c r="M814" s="23">
        <f t="shared" ca="1" si="470"/>
        <v>0.55174518780254256</v>
      </c>
      <c r="N814" s="23">
        <f ca="1">SQRT(Inputs!$B$38)*C814+SQRT(1-Inputs!$B$38)*_xlfn.NORM.S.INV(RAND())</f>
        <v>-0.49603258508136683</v>
      </c>
      <c r="O814" s="23">
        <f ca="1">SQRT(Inputs!$B$38)*D814+SQRT(1-Inputs!$B$38)*_xlfn.NORM.S.INV(RAND())</f>
        <v>-0.9846996965653162</v>
      </c>
      <c r="P814" s="23">
        <f ca="1">SQRT(Inputs!$B$38)*E814+SQRT(1-Inputs!$B$38)*_xlfn.NORM.S.INV(RAND())</f>
        <v>0.10047844598898299</v>
      </c>
      <c r="Q814" s="23">
        <f ca="1">SQRT(Inputs!$B$38)*F814+SQRT(1-Inputs!$B$38)*_xlfn.NORM.S.INV(RAND())</f>
        <v>0.63552920277791702</v>
      </c>
      <c r="R814" s="23">
        <f ca="1">SQRT(Inputs!$B$38)*G814+SQRT(1-Inputs!$B$38)*_xlfn.NORM.S.INV(RAND())</f>
        <v>1.0848627790019665</v>
      </c>
      <c r="S814" s="23">
        <f ca="1">SQRT(Inputs!$B$38)*H814+SQRT(1-Inputs!$B$38)*_xlfn.NORM.S.INV(RAND())</f>
        <v>-0.90174561336198589</v>
      </c>
      <c r="T814" s="23">
        <f ca="1">SQRT(Inputs!$B$38)*I814+SQRT(1-Inputs!$B$38)*_xlfn.NORM.S.INV(RAND())</f>
        <v>0.37217662827948694</v>
      </c>
      <c r="U814" s="23">
        <f ca="1">SQRT(Inputs!$B$38)*J814+SQRT(1-Inputs!$B$38)*_xlfn.NORM.S.INV(RAND())</f>
        <v>-0.39150102051934399</v>
      </c>
      <c r="V814" s="23">
        <f ca="1">SQRT(Inputs!$B$38)*K814+SQRT(1-Inputs!$B$38)*_xlfn.NORM.S.INV(RAND())</f>
        <v>0.5278105713368878</v>
      </c>
      <c r="W814" s="23">
        <f ca="1">SQRT(Inputs!$B$38)*L814+SQRT(1-Inputs!$B$38)*_xlfn.NORM.S.INV(RAND())</f>
        <v>-1.565522485340195</v>
      </c>
      <c r="X814" s="23">
        <f ca="1">SQRT(Inputs!$B$38)*M814+SQRT(1-Inputs!$B$38)*_xlfn.NORM.S.INV(RAND())</f>
        <v>-0.25355254057703835</v>
      </c>
      <c r="Y814" s="23">
        <f ca="1">SQRT(Inputs!$B$38)*C814+SQRT(1-Inputs!$B$38)*_xlfn.NORM.S.INV(RAND())</f>
        <v>1.474261309046383</v>
      </c>
      <c r="Z814" s="23">
        <f ca="1">SQRT(Inputs!$B$38)*D814+SQRT(1-Inputs!$B$38)*_xlfn.NORM.S.INV(RAND())</f>
        <v>1.2369965574163531</v>
      </c>
      <c r="AA814" s="23">
        <f ca="1">SQRT(Inputs!$B$38)*E814+SQRT(1-Inputs!$B$38)*_xlfn.NORM.S.INV(RAND())</f>
        <v>-0.2738141717490396</v>
      </c>
      <c r="AB814" s="23">
        <f ca="1">SQRT(Inputs!$B$38)*F814+SQRT(1-Inputs!$B$38)*_xlfn.NORM.S.INV(RAND())</f>
        <v>0.75086168001618303</v>
      </c>
      <c r="AC814" s="23">
        <f ca="1">SQRT(Inputs!$B$38)*G814+SQRT(1-Inputs!$B$38)*_xlfn.NORM.S.INV(RAND())</f>
        <v>1.0665369045433524</v>
      </c>
      <c r="AD814" s="23">
        <f ca="1">SQRT(Inputs!$B$38)*H814+SQRT(1-Inputs!$B$38)*_xlfn.NORM.S.INV(RAND())</f>
        <v>-0.61425315187233787</v>
      </c>
      <c r="AE814" s="23">
        <f ca="1">SQRT(Inputs!$B$38)*I814+SQRT(1-Inputs!$B$38)*_xlfn.NORM.S.INV(RAND())</f>
        <v>-1.3980214465968821</v>
      </c>
      <c r="AF814" s="23">
        <f ca="1">SQRT(Inputs!$B$38)*J814+SQRT(1-Inputs!$B$38)*_xlfn.NORM.S.INV(RAND())</f>
        <v>-9.5827449030599476E-2</v>
      </c>
      <c r="AG814" s="23">
        <f ca="1">SQRT(Inputs!$B$38)*K814+SQRT(1-Inputs!$B$38)*_xlfn.NORM.S.INV(RAND())</f>
        <v>0.73807585324567526</v>
      </c>
      <c r="AH814" s="23">
        <f ca="1">SQRT(Inputs!$B$38)*L814+SQRT(1-Inputs!$B$38)*_xlfn.NORM.S.INV(RAND())</f>
        <v>-0.31793989362986597</v>
      </c>
      <c r="AI814" s="23">
        <f ca="1">SQRT(Inputs!$B$38)*M814+SQRT(1-Inputs!$B$38)*_xlfn.NORM.S.INV(RAND())</f>
        <v>0.60043896345168657</v>
      </c>
      <c r="AJ814" s="23">
        <f ca="1">SQRT(Inputs!$B$38)*C814+SQRT(1-Inputs!$B$38)*_xlfn.NORM.S.INV(RAND())</f>
        <v>2.6800399118701912E-2</v>
      </c>
      <c r="AK814" s="23">
        <f ca="1">SQRT(Inputs!$B$38)*D814+SQRT(1-Inputs!$B$38)*_xlfn.NORM.S.INV(RAND())</f>
        <v>-1.2288295163474994</v>
      </c>
      <c r="AL814" s="23">
        <f ca="1">SQRT(Inputs!$B$38)*E814+SQRT(1-Inputs!$B$38)*_xlfn.NORM.S.INV(RAND())</f>
        <v>-0.73590378199251172</v>
      </c>
      <c r="AM814" s="23">
        <f ca="1">SQRT(Inputs!$B$38)*F814+SQRT(1-Inputs!$B$38)*_xlfn.NORM.S.INV(RAND())</f>
        <v>-0.8263053107077496</v>
      </c>
      <c r="AN814" s="23">
        <f ca="1">SQRT(Inputs!$B$38)*G814+SQRT(1-Inputs!$B$38)*_xlfn.NORM.S.INV(RAND())</f>
        <v>0.86631907388380069</v>
      </c>
      <c r="AO814" s="23">
        <f ca="1">SQRT(Inputs!$B$38)*H814+SQRT(1-Inputs!$B$38)*_xlfn.NORM.S.INV(RAND())</f>
        <v>0.3542519098341595</v>
      </c>
      <c r="AP814" s="23">
        <f ca="1">SQRT(Inputs!$B$38)*I814+SQRT(1-Inputs!$B$38)*_xlfn.NORM.S.INV(RAND())</f>
        <v>1.7224764854376899</v>
      </c>
      <c r="AQ814" s="23">
        <f ca="1">SQRT(Inputs!$B$38)*J814+SQRT(1-Inputs!$B$38)*_xlfn.NORM.S.INV(RAND())</f>
        <v>-0.23606933482865267</v>
      </c>
      <c r="AR814" s="23">
        <f ca="1">SQRT(Inputs!$B$38)*K814+SQRT(1-Inputs!$B$38)*_xlfn.NORM.S.INV(RAND())</f>
        <v>1.2924904586288997</v>
      </c>
      <c r="AS814" s="23">
        <f ca="1">SQRT(Inputs!$B$38)*L814+SQRT(1-Inputs!$B$38)*_xlfn.NORM.S.INV(RAND())</f>
        <v>-1.7638424174962384</v>
      </c>
      <c r="AT814" s="23">
        <f ca="1">SQRT(Inputs!$B$38)*M814+SQRT(1-Inputs!$B$38)*_xlfn.NORM.S.INV(RAND())</f>
        <v>-4.6951857566934596E-2</v>
      </c>
      <c r="AU814" s="15">
        <f ca="1">Inputs!$B$6*EXP($B$8-0.5*C$5^2+C$5*N814)</f>
        <v>4579.3763338524168</v>
      </c>
      <c r="AV814" s="15">
        <f t="shared" ca="1" si="437"/>
        <v>4822.841748762683</v>
      </c>
      <c r="AW814" s="15">
        <f t="shared" ca="1" si="438"/>
        <v>5960.8411364343665</v>
      </c>
      <c r="AX814" s="15">
        <f t="shared" ca="1" si="439"/>
        <v>7878.9770402309432</v>
      </c>
      <c r="AY814" s="15">
        <f t="shared" ca="1" si="440"/>
        <v>10929.541438774193</v>
      </c>
      <c r="AZ814" s="15">
        <f t="shared" ca="1" si="441"/>
        <v>12103.547428453334</v>
      </c>
      <c r="BA814" s="15">
        <f t="shared" ca="1" si="442"/>
        <v>15399.972743288177</v>
      </c>
      <c r="BB814" s="15">
        <f t="shared" ca="1" si="443"/>
        <v>18129.029485584961</v>
      </c>
      <c r="BC814" s="15">
        <f t="shared" ca="1" si="444"/>
        <v>23364.016107561223</v>
      </c>
      <c r="BD814" s="15">
        <f t="shared" ca="1" si="445"/>
        <v>24724.287261909289</v>
      </c>
      <c r="BE814" s="15">
        <f t="shared" ca="1" si="446"/>
        <v>29604.805025522572</v>
      </c>
      <c r="BF814" s="15">
        <f ca="1">Inputs!$B$13*EXP($B$9-0.5*C$6^2+C$6*Y814)</f>
        <v>18526.142666878877</v>
      </c>
      <c r="BG814" s="15">
        <f t="shared" ca="1" si="447"/>
        <v>28224.720312944522</v>
      </c>
      <c r="BH814" s="15">
        <f t="shared" ca="1" si="448"/>
        <v>32954.322269112439</v>
      </c>
      <c r="BI814" s="15">
        <f t="shared" ca="1" si="449"/>
        <v>45283.455013283761</v>
      </c>
      <c r="BJ814" s="15">
        <f t="shared" ca="1" si="450"/>
        <v>64740.176136976435</v>
      </c>
      <c r="BK814" s="15">
        <f t="shared" ca="1" si="451"/>
        <v>73081.896824567404</v>
      </c>
      <c r="BL814" s="15">
        <f t="shared" ca="1" si="452"/>
        <v>74896.298970714881</v>
      </c>
      <c r="BM814" s="15">
        <f t="shared" ca="1" si="453"/>
        <v>90974.249114001927</v>
      </c>
      <c r="BN814" s="15">
        <f t="shared" ca="1" si="454"/>
        <v>122233.946583917</v>
      </c>
      <c r="BO814" s="15">
        <f t="shared" ca="1" si="455"/>
        <v>144939.46486200814</v>
      </c>
      <c r="BP814" s="15">
        <f t="shared" ca="1" si="456"/>
        <v>190951.28991270985</v>
      </c>
      <c r="BQ814" s="15">
        <f ca="1">Inputs!$B$20*EXP($B$10-0.5*C$7^2+C$7*AJ814)</f>
        <v>4330.4828318181035</v>
      </c>
      <c r="BR814" s="15">
        <f t="shared" ca="1" si="457"/>
        <v>3977.322566321981</v>
      </c>
      <c r="BS814" s="15">
        <f t="shared" ca="1" si="458"/>
        <v>4408.8878032787034</v>
      </c>
      <c r="BT814" s="15">
        <f t="shared" ca="1" si="459"/>
        <v>4894.2296217835083</v>
      </c>
      <c r="BU814" s="15">
        <f t="shared" ca="1" si="460"/>
        <v>8364.6570214454805</v>
      </c>
      <c r="BV814" s="15">
        <f t="shared" ca="1" si="461"/>
        <v>12604.553102844167</v>
      </c>
      <c r="BW814" s="15">
        <f t="shared" ca="1" si="462"/>
        <v>25325.993936019284</v>
      </c>
      <c r="BX814" s="15">
        <f t="shared" ca="1" si="463"/>
        <v>33785.124912601335</v>
      </c>
      <c r="BY814" s="15">
        <f t="shared" ca="1" si="464"/>
        <v>60619.308702869435</v>
      </c>
      <c r="BZ814" s="15">
        <f t="shared" ca="1" si="465"/>
        <v>61502.15349760418</v>
      </c>
      <c r="CA814" s="15">
        <f t="shared" ca="1" si="466"/>
        <v>85674.058057646063</v>
      </c>
      <c r="CB814" s="15">
        <f ca="1">(AU814*DCF!C$10-DCF!C$5*MAX(AU814*DCF!C$10,0)-MAX(AU814-Inputs!$B$6,0)/Inputs!$B$10)*DCF!C$6</f>
        <v>1045.8041856381465</v>
      </c>
      <c r="CC814" s="15">
        <f ca="1">(AV814*DCF!D$10-DCF!D$5*MAX(AV814*DCF!D$10,0)-MAX(AV814-AU814,0)/Inputs!$B$10)*DCF!D$6</f>
        <v>1116.1723330972618</v>
      </c>
      <c r="CD814" s="15">
        <f ca="1">(AW814*DCF!E$10-DCF!E$5*MAX(AW814*DCF!E$10,0)-MAX(AW814-AV814,0)/Inputs!$B$10)*DCF!E$6</f>
        <v>1119.9387412307403</v>
      </c>
      <c r="CE814" s="15">
        <f ca="1">(AX814*DCF!F$10-DCF!F$5*MAX(AX814*DCF!F$10,0)-MAX(AX814-AW814,0)/Inputs!$B$10)*DCF!F$6</f>
        <v>1320.8516058752291</v>
      </c>
      <c r="CF814" s="15">
        <f ca="1">(AY814*DCF!G$10-DCF!G$5*MAX(AY814*DCF!G$10,0)-MAX(AY814-AX814,0)/Inputs!$B$10)*DCF!G$6</f>
        <v>1665.5498666715894</v>
      </c>
      <c r="CG814" s="15">
        <f ca="1">(AZ814*DCF!H$10-DCF!H$5*MAX(AZ814*DCF!H$10,0)-MAX(AZ814-AY814,0)/Inputs!$B$10)*DCF!H$6</f>
        <v>2141.4466045823451</v>
      </c>
      <c r="CH814" s="15">
        <f ca="1">(BA814*DCF!I$10-DCF!I$5*MAX(BA814*DCF!I$10,0)-MAX(BA814-AZ814,0)/Inputs!$B$10)*DCF!I$6</f>
        <v>2272.2839795450627</v>
      </c>
      <c r="CI814" s="15">
        <f ca="1">(BB814*DCF!J$10-DCF!J$5*MAX(BB814*DCF!J$10,0)-MAX(BB814-BA814,0)/Inputs!$B$10)*DCF!J$6</f>
        <v>2697.4399469052623</v>
      </c>
      <c r="CJ814" s="15">
        <f ca="1">(BC814*DCF!K$10-DCF!K$5*MAX(BC814*DCF!K$10,0)-MAX(BC814-BB814,0)/Inputs!$B$10)*DCF!K$6</f>
        <v>3028.4129291216482</v>
      </c>
      <c r="CK814" s="15">
        <f ca="1">(BD814*DCF!L$10-DCF!L$5*MAX(BD814*DCF!L$10,0)-MAX(BD814-BC814,0)/Inputs!$B$10)*DCF!L$6</f>
        <v>3552.9875903686766</v>
      </c>
      <c r="CL814" s="15">
        <f ca="1">(BE814*DCF!M$10-DCF!M$5*MAX(BE814*DCF!M$10,0)-MAX(BE814-BD814,0)/Inputs!$B$10)*DCF!M$6</f>
        <v>3594.5909042845287</v>
      </c>
      <c r="CM814" s="15">
        <f ca="1">(BF814*DCF!C$28-DCF!C$5*MAX(BF814*DCF!C$28,0)-MAX(BF814-Inputs!$B$13,0)/Inputs!$B$17)*DCF!C$6</f>
        <v>4005.294504497906</v>
      </c>
      <c r="CN814" s="15">
        <f ca="1">(BG814*DCF!D$28-DCF!D$5*MAX(BG814*DCF!D$28,0)-MAX(BG814-BF814,0)/Inputs!$B$17)*DCF!D$6</f>
        <v>6243.6798137231717</v>
      </c>
      <c r="CO814" s="15">
        <f ca="1">(BH814*DCF!E$28-DCF!E$5*MAX(BH814*DCF!E$28,0)-MAX(BH814-BG814,0)/Inputs!$B$17)*DCF!E$6</f>
        <v>8401.1114222688229</v>
      </c>
      <c r="CP814" s="15">
        <f ca="1">(BI814*DCF!F$28-DCF!F$5*MAX(BI814*DCF!F$28,0)-MAX(BI814-BH814,0)/Inputs!$B$17)*DCF!F$6</f>
        <v>10048.551737960302</v>
      </c>
      <c r="CQ814" s="15">
        <f ca="1">(BJ814*DCF!G$28-DCF!G$5*MAX(BJ814*DCF!G$28,0)-MAX(BJ814-BI814,0)/Inputs!$B$17)*DCF!G$6</f>
        <v>13524.901596969848</v>
      </c>
      <c r="CR814" s="15">
        <f ca="1">(BK814*DCF!H$28-DCF!H$5*MAX(BK814*DCF!H$28,0)-MAX(BK814-BJ814,0)/Inputs!$B$17)*DCF!H$6</f>
        <v>16777.890080869391</v>
      </c>
      <c r="CS814" s="15">
        <f ca="1">(BL814*DCF!I$28-DCF!I$5*MAX(BL814*DCF!I$28,0)-MAX(BL814-BK814,0)/Inputs!$B$17)*DCF!I$6</f>
        <v>17351.669837848389</v>
      </c>
      <c r="CT814" s="15">
        <f ca="1">(BM814*DCF!J$28-DCF!J$5*MAX(BM814*DCF!J$28,0)-MAX(BM814-BL814,0)/Inputs!$B$17)*DCF!J$6</f>
        <v>18163.005058291608</v>
      </c>
      <c r="CU814" s="15">
        <f ca="1">(BN814*DCF!K$28-DCF!K$5*MAX(BN814*DCF!K$28,0)-MAX(BN814-BM814,0)/Inputs!$B$17)*DCF!K$6</f>
        <v>21984.863459045773</v>
      </c>
      <c r="CV814" s="15">
        <f ca="1">(BO814*DCF!L$28-DCF!L$5*MAX(BO814*DCF!L$28,0)-MAX(BO814-BN814,0)/Inputs!$B$17)*DCF!L$6</f>
        <v>26349.298246721552</v>
      </c>
      <c r="CW814" s="15">
        <f ca="1">(BP814*DCF!M$28-DCF!M$5*MAX(BP814*DCF!M$28,0)-MAX(BP814-BO814,0)/Inputs!$B$17)*DCF!M$6</f>
        <v>31118.067088485568</v>
      </c>
      <c r="CX814" s="15">
        <f ca="1">(BQ814*DCF!C$46-DCF!C$5*MAX(BQ814*DCF!C$46,0)-MAX(BQ814-Inputs!$B$20,0)/Inputs!$B$24)*DCF!C$6</f>
        <v>-1521.812585555268</v>
      </c>
      <c r="CY814" s="15">
        <f ca="1">(BR814*DCF!D$46-DCF!D$5*MAX(BR814*DCF!D$46,0)-MAX(BR814-BQ814,0)/Inputs!$B$24)*DCF!D$6</f>
        <v>-678.83620970992104</v>
      </c>
      <c r="CZ814" s="15">
        <f ca="1">(BS814*DCF!E$46-DCF!E$5*MAX(BS814*DCF!E$46,0)-MAX(BS814-BR814,0)/Inputs!$B$24)*DCF!E$6</f>
        <v>-691.46979479258823</v>
      </c>
      <c r="DA814" s="15">
        <f ca="1">(BT814*DCF!F$46-DCF!F$5*MAX(BT814*DCF!F$46,0)-MAX(BT814-BS814,0)/Inputs!$B$24)*DCF!F$6</f>
        <v>-533.1570436812932</v>
      </c>
      <c r="DB814" s="15">
        <f ca="1">(BU814*DCF!G$46-DCF!G$5*MAX(BU814*DCF!G$46,0)-MAX(BU814-BT814,0)/Inputs!$B$24)*DCF!G$6</f>
        <v>-1448.753745630218</v>
      </c>
      <c r="DC814" s="15">
        <f ca="1">(BV814*DCF!H$46-DCF!H$5*MAX(BV814*DCF!H$46,0)-MAX(BV814-BU814,0)/Inputs!$B$24)*DCF!H$6</f>
        <v>-1317.5217290203404</v>
      </c>
      <c r="DD814" s="15">
        <f ca="1">(BW814*DCF!I$46-DCF!I$5*MAX(BW814*DCF!I$46,0)-MAX(BW814-BV814,0)/Inputs!$B$24)*DCF!I$6</f>
        <v>-3066.9198817406777</v>
      </c>
      <c r="DE814" s="15">
        <f ca="1">(BX814*DCF!J$46-DCF!J$5*MAX(BX814*DCF!J$46,0)-MAX(BX814-BW814,0)/Inputs!$B$24)*DCF!J$6</f>
        <v>-826.03079677136975</v>
      </c>
      <c r="DF814" s="15">
        <f ca="1">(BY814*DCF!K$46-DCF!K$5*MAX(BY814*DCF!K$46,0)-MAX(BY814-BX814,0)/Inputs!$B$24)*DCF!K$6</f>
        <v>-3110.8831802835762</v>
      </c>
      <c r="DG814" s="15">
        <f ca="1">(BZ814*DCF!L$46-DCF!L$5*MAX(BZ814*DCF!L$46,0)-MAX(BZ814-BY814,0)/Inputs!$B$24)*DCF!L$6</f>
        <v>4051.5691526161413</v>
      </c>
      <c r="DH814" s="15">
        <f ca="1">(CA814*DCF!M$46-DCF!M$5*MAX(CA814*DCF!M$46,0)-MAX(CA814-BZ814,0)/Inputs!$B$24)*DCF!M$6</f>
        <v>1663.2233557185803</v>
      </c>
      <c r="DI814" s="15">
        <f ca="1">SUM(CB814:CL814)+BE814*DCF!M$10*(1+Inputs!$B$30)*(1-Inputs!$B$33)*(1-Inputs!$B$30/Inputs!$B$31)/(Inputs!$B$29-Inputs!$B$30)*DCF!M$6</f>
        <v>105946.04255636802</v>
      </c>
      <c r="DJ814" s="15">
        <f ca="1">SUM(CM814:CW814)+BP814*DCF!M$28*(1+Inputs!$B$30)*(1-Inputs!$B$33)*(1-Inputs!$B$30/Inputs!$B$31)/(Inputs!$B$29-Inputs!$B$30)*DCF!M$6</f>
        <v>882528.28604197968</v>
      </c>
      <c r="DK814" s="15">
        <f ca="1">SUM(CX814:DH814)+CA814*DCF!M$46*(1+Inputs!$B$30)*(1-Inputs!$B$33)*(1-Inputs!$B$30/Inputs!$B$31)/(Inputs!$B$29-Inputs!$B$30)*DCF!M$6</f>
        <v>124981.65003923903</v>
      </c>
      <c r="DM814" s="15">
        <f ca="1">DI814+DJ814+DK814+Inputs!$B$34+Inputs!$B$36-Inputs!$B$35</f>
        <v>1190306.9786375868</v>
      </c>
    </row>
    <row r="815" spans="1:117" x14ac:dyDescent="0.75">
      <c r="A815" s="11">
        <v>802</v>
      </c>
      <c r="C815" s="23">
        <f t="shared" ca="1" si="470"/>
        <v>-8.5964822740024233E-2</v>
      </c>
      <c r="D815" s="23">
        <f t="shared" ca="1" si="470"/>
        <v>0.72795451702146474</v>
      </c>
      <c r="E815" s="23">
        <f t="shared" ca="1" si="470"/>
        <v>0.22270238884030041</v>
      </c>
      <c r="F815" s="23">
        <f t="shared" ca="1" si="470"/>
        <v>0.22190117166340664</v>
      </c>
      <c r="G815" s="23">
        <f t="shared" ca="1" si="470"/>
        <v>0.55305155174318688</v>
      </c>
      <c r="H815" s="23">
        <f t="shared" ca="1" si="470"/>
        <v>-0.20344040251762127</v>
      </c>
      <c r="I815" s="23">
        <f t="shared" ca="1" si="470"/>
        <v>0.16717698389922689</v>
      </c>
      <c r="J815" s="23">
        <f t="shared" ca="1" si="470"/>
        <v>1.6184712477390699</v>
      </c>
      <c r="K815" s="23">
        <f t="shared" ca="1" si="470"/>
        <v>-0.46677854054377366</v>
      </c>
      <c r="L815" s="23">
        <f t="shared" ca="1" si="470"/>
        <v>0.69684143550065969</v>
      </c>
      <c r="M815" s="23">
        <f t="shared" ca="1" si="470"/>
        <v>0.14593378809359547</v>
      </c>
      <c r="N815" s="23">
        <f ca="1">SQRT(Inputs!$B$38)*C815+SQRT(1-Inputs!$B$38)*_xlfn.NORM.S.INV(RAND())</f>
        <v>0.11557536101218964</v>
      </c>
      <c r="O815" s="23">
        <f ca="1">SQRT(Inputs!$B$38)*D815+SQRT(1-Inputs!$B$38)*_xlfn.NORM.S.INV(RAND())</f>
        <v>1.7019092191677268</v>
      </c>
      <c r="P815" s="23">
        <f ca="1">SQRT(Inputs!$B$38)*E815+SQRT(1-Inputs!$B$38)*_xlfn.NORM.S.INV(RAND())</f>
        <v>-0.6127631057007733</v>
      </c>
      <c r="Q815" s="23">
        <f ca="1">SQRT(Inputs!$B$38)*F815+SQRT(1-Inputs!$B$38)*_xlfn.NORM.S.INV(RAND())</f>
        <v>-1.1612702673012847</v>
      </c>
      <c r="R815" s="23">
        <f ca="1">SQRT(Inputs!$B$38)*G815+SQRT(1-Inputs!$B$38)*_xlfn.NORM.S.INV(RAND())</f>
        <v>1.6967178814280448E-2</v>
      </c>
      <c r="S815" s="23">
        <f ca="1">SQRT(Inputs!$B$38)*H815+SQRT(1-Inputs!$B$38)*_xlfn.NORM.S.INV(RAND())</f>
        <v>-1.0838794625235566</v>
      </c>
      <c r="T815" s="23">
        <f ca="1">SQRT(Inputs!$B$38)*I815+SQRT(1-Inputs!$B$38)*_xlfn.NORM.S.INV(RAND())</f>
        <v>0.33175905541053585</v>
      </c>
      <c r="U815" s="23">
        <f ca="1">SQRT(Inputs!$B$38)*J815+SQRT(1-Inputs!$B$38)*_xlfn.NORM.S.INV(RAND())</f>
        <v>-0.57572213641179115</v>
      </c>
      <c r="V815" s="23">
        <f ca="1">SQRT(Inputs!$B$38)*K815+SQRT(1-Inputs!$B$38)*_xlfn.NORM.S.INV(RAND())</f>
        <v>-1.4383865803327323</v>
      </c>
      <c r="W815" s="23">
        <f ca="1">SQRT(Inputs!$B$38)*L815+SQRT(1-Inputs!$B$38)*_xlfn.NORM.S.INV(RAND())</f>
        <v>0.47015580450258349</v>
      </c>
      <c r="X815" s="23">
        <f ca="1">SQRT(Inputs!$B$38)*M815+SQRT(1-Inputs!$B$38)*_xlfn.NORM.S.INV(RAND())</f>
        <v>-1.0619658308189401</v>
      </c>
      <c r="Y815" s="23">
        <f ca="1">SQRT(Inputs!$B$38)*C815+SQRT(1-Inputs!$B$38)*_xlfn.NORM.S.INV(RAND())</f>
        <v>-0.88182271654416244</v>
      </c>
      <c r="Z815" s="23">
        <f ca="1">SQRT(Inputs!$B$38)*D815+SQRT(1-Inputs!$B$38)*_xlfn.NORM.S.INV(RAND())</f>
        <v>1.2282361831259405</v>
      </c>
      <c r="AA815" s="23">
        <f ca="1">SQRT(Inputs!$B$38)*E815+SQRT(1-Inputs!$B$38)*_xlfn.NORM.S.INV(RAND())</f>
        <v>0.20026857207346671</v>
      </c>
      <c r="AB815" s="23">
        <f ca="1">SQRT(Inputs!$B$38)*F815+SQRT(1-Inputs!$B$38)*_xlfn.NORM.S.INV(RAND())</f>
        <v>-0.79011075838157507</v>
      </c>
      <c r="AC815" s="23">
        <f ca="1">SQRT(Inputs!$B$38)*G815+SQRT(1-Inputs!$B$38)*_xlfn.NORM.S.INV(RAND())</f>
        <v>0.20810091528610702</v>
      </c>
      <c r="AD815" s="23">
        <f ca="1">SQRT(Inputs!$B$38)*H815+SQRT(1-Inputs!$B$38)*_xlfn.NORM.S.INV(RAND())</f>
        <v>0.19262777776933304</v>
      </c>
      <c r="AE815" s="23">
        <f ca="1">SQRT(Inputs!$B$38)*I815+SQRT(1-Inputs!$B$38)*_xlfn.NORM.S.INV(RAND())</f>
        <v>-2.9616374327831596E-2</v>
      </c>
      <c r="AF815" s="23">
        <f ca="1">SQRT(Inputs!$B$38)*J815+SQRT(1-Inputs!$B$38)*_xlfn.NORM.S.INV(RAND())</f>
        <v>1.587692817140125</v>
      </c>
      <c r="AG815" s="23">
        <f ca="1">SQRT(Inputs!$B$38)*K815+SQRT(1-Inputs!$B$38)*_xlfn.NORM.S.INV(RAND())</f>
        <v>-0.1880321006496837</v>
      </c>
      <c r="AH815" s="23">
        <f ca="1">SQRT(Inputs!$B$38)*L815+SQRT(1-Inputs!$B$38)*_xlfn.NORM.S.INV(RAND())</f>
        <v>1.9971409453133049</v>
      </c>
      <c r="AI815" s="23">
        <f ca="1">SQRT(Inputs!$B$38)*M815+SQRT(1-Inputs!$B$38)*_xlfn.NORM.S.INV(RAND())</f>
        <v>1.4315164369787428</v>
      </c>
      <c r="AJ815" s="23">
        <f ca="1">SQRT(Inputs!$B$38)*C815+SQRT(1-Inputs!$B$38)*_xlfn.NORM.S.INV(RAND())</f>
        <v>-0.35038989795467868</v>
      </c>
      <c r="AK815" s="23">
        <f ca="1">SQRT(Inputs!$B$38)*D815+SQRT(1-Inputs!$B$38)*_xlfn.NORM.S.INV(RAND())</f>
        <v>-0.34899842944610737</v>
      </c>
      <c r="AL815" s="23">
        <f ca="1">SQRT(Inputs!$B$38)*E815+SQRT(1-Inputs!$B$38)*_xlfn.NORM.S.INV(RAND())</f>
        <v>4.7316352685816604E-2</v>
      </c>
      <c r="AM815" s="23">
        <f ca="1">SQRT(Inputs!$B$38)*F815+SQRT(1-Inputs!$B$38)*_xlfn.NORM.S.INV(RAND())</f>
        <v>0.22874461451677758</v>
      </c>
      <c r="AN815" s="23">
        <f ca="1">SQRT(Inputs!$B$38)*G815+SQRT(1-Inputs!$B$38)*_xlfn.NORM.S.INV(RAND())</f>
        <v>0.88009254373562062</v>
      </c>
      <c r="AO815" s="23">
        <f ca="1">SQRT(Inputs!$B$38)*H815+SQRT(1-Inputs!$B$38)*_xlfn.NORM.S.INV(RAND())</f>
        <v>0.4719326725422871</v>
      </c>
      <c r="AP815" s="23">
        <f ca="1">SQRT(Inputs!$B$38)*I815+SQRT(1-Inputs!$B$38)*_xlfn.NORM.S.INV(RAND())</f>
        <v>8.1466776779185249E-2</v>
      </c>
      <c r="AQ815" s="23">
        <f ca="1">SQRT(Inputs!$B$38)*J815+SQRT(1-Inputs!$B$38)*_xlfn.NORM.S.INV(RAND())</f>
        <v>0.1446282066326442</v>
      </c>
      <c r="AR815" s="23">
        <f ca="1">SQRT(Inputs!$B$38)*K815+SQRT(1-Inputs!$B$38)*_xlfn.NORM.S.INV(RAND())</f>
        <v>2.0089020549311776E-2</v>
      </c>
      <c r="AS815" s="23">
        <f ca="1">SQRT(Inputs!$B$38)*L815+SQRT(1-Inputs!$B$38)*_xlfn.NORM.S.INV(RAND())</f>
        <v>0.86075464843434313</v>
      </c>
      <c r="AT815" s="23">
        <f ca="1">SQRT(Inputs!$B$38)*M815+SQRT(1-Inputs!$B$38)*_xlfn.NORM.S.INV(RAND())</f>
        <v>0.4666004702716342</v>
      </c>
      <c r="AU815" s="15">
        <f ca="1">Inputs!$B$6*EXP($B$8-0.5*C$5^2+C$5*N815)</f>
        <v>5055.9495387338102</v>
      </c>
      <c r="AV815" s="15">
        <f t="shared" ca="1" si="437"/>
        <v>7904.1163627635979</v>
      </c>
      <c r="AW815" s="15">
        <f t="shared" ca="1" si="438"/>
        <v>8873.1432707968142</v>
      </c>
      <c r="AX815" s="15">
        <f t="shared" ca="1" si="439"/>
        <v>9370.2166654951834</v>
      </c>
      <c r="AY815" s="15">
        <f t="shared" ca="1" si="440"/>
        <v>11474.075156929461</v>
      </c>
      <c r="AZ815" s="15">
        <f t="shared" ca="1" si="441"/>
        <v>12454.262339444495</v>
      </c>
      <c r="BA815" s="15">
        <f t="shared" ca="1" si="442"/>
        <v>15779.316244378102</v>
      </c>
      <c r="BB815" s="15">
        <f t="shared" ca="1" si="443"/>
        <v>18235.891042556686</v>
      </c>
      <c r="BC815" s="15">
        <f t="shared" ca="1" si="444"/>
        <v>19438.924397279847</v>
      </c>
      <c r="BD815" s="15">
        <f t="shared" ca="1" si="445"/>
        <v>24885.13472016414</v>
      </c>
      <c r="BE815" s="15">
        <f t="shared" ca="1" si="446"/>
        <v>27682.230740164934</v>
      </c>
      <c r="BF815" s="15">
        <f ca="1">Inputs!$B$13*EXP($B$9-0.5*C$6^2+C$6*Y815)</f>
        <v>11612.645519158898</v>
      </c>
      <c r="BG815" s="15">
        <f t="shared" ca="1" si="447"/>
        <v>17664.010710353781</v>
      </c>
      <c r="BH815" s="15">
        <f t="shared" ca="1" si="448"/>
        <v>22311.084865369667</v>
      </c>
      <c r="BI815" s="15">
        <f t="shared" ca="1" si="449"/>
        <v>24184.629087330821</v>
      </c>
      <c r="BJ815" s="15">
        <f t="shared" ca="1" si="450"/>
        <v>30551.622425052337</v>
      </c>
      <c r="BK815" s="15">
        <f t="shared" ca="1" si="451"/>
        <v>38492.674317069228</v>
      </c>
      <c r="BL815" s="15">
        <f t="shared" ca="1" si="452"/>
        <v>47102.476865751611</v>
      </c>
      <c r="BM815" s="15">
        <f t="shared" ca="1" si="453"/>
        <v>70522.883975559176</v>
      </c>
      <c r="BN815" s="15">
        <f t="shared" ca="1" si="454"/>
        <v>84801.787118114284</v>
      </c>
      <c r="BO815" s="15">
        <f t="shared" ca="1" si="455"/>
        <v>131604.54089763391</v>
      </c>
      <c r="BP815" s="15">
        <f t="shared" ca="1" si="456"/>
        <v>190501.82781805334</v>
      </c>
      <c r="BQ815" s="15">
        <f ca="1">Inputs!$B$20*EXP($B$10-0.5*C$7^2+C$7*AJ815)</f>
        <v>3788.2197119695074</v>
      </c>
      <c r="BR815" s="15">
        <f t="shared" ca="1" si="457"/>
        <v>4600.8578214656309</v>
      </c>
      <c r="BS815" s="15">
        <f t="shared" ca="1" si="458"/>
        <v>6386.5834758165984</v>
      </c>
      <c r="BT815" s="15">
        <f t="shared" ca="1" si="459"/>
        <v>9350.2912586801976</v>
      </c>
      <c r="BU815" s="15">
        <f t="shared" ca="1" si="460"/>
        <v>16033.795398631964</v>
      </c>
      <c r="BV815" s="15">
        <f t="shared" ca="1" si="461"/>
        <v>24810.198207682744</v>
      </c>
      <c r="BW815" s="15">
        <f t="shared" ca="1" si="462"/>
        <v>35223.360672387142</v>
      </c>
      <c r="BX815" s="15">
        <f t="shared" ca="1" si="463"/>
        <v>50714.853891931045</v>
      </c>
      <c r="BY815" s="15">
        <f t="shared" ca="1" si="464"/>
        <v>71333.769861188819</v>
      </c>
      <c r="BZ815" s="15">
        <f t="shared" ca="1" si="465"/>
        <v>117251.15701795596</v>
      </c>
      <c r="CA815" s="15">
        <f t="shared" ca="1" si="466"/>
        <v>178940.76196058217</v>
      </c>
      <c r="CB815" s="15">
        <f ca="1">(AU815*DCF!C$10-DCF!C$5*MAX(AU815*DCF!C$10,0)-MAX(AU815-Inputs!$B$6,0)/Inputs!$B$10)*DCF!C$6</f>
        <v>1042.4061337425421</v>
      </c>
      <c r="CC815" s="15">
        <f ca="1">(AV815*DCF!D$10-DCF!D$5*MAX(AV815*DCF!D$10,0)-MAX(AV815-AU815,0)/Inputs!$B$10)*DCF!D$6</f>
        <v>1232.1238765744999</v>
      </c>
      <c r="CD815" s="15">
        <f ca="1">(AW815*DCF!E$10-DCF!E$5*MAX(AW815*DCF!E$10,0)-MAX(AW815-AV815,0)/Inputs!$B$10)*DCF!E$6</f>
        <v>1830.4025439552408</v>
      </c>
      <c r="CE815" s="15">
        <f ca="1">(AX815*DCF!F$10-DCF!F$5*MAX(AX815*DCF!F$10,0)-MAX(AX815-AW815,0)/Inputs!$B$10)*DCF!F$6</f>
        <v>1942.0747153785098</v>
      </c>
      <c r="CF815" s="15">
        <f ca="1">(AY815*DCF!G$10-DCF!G$5*MAX(AY815*DCF!G$10,0)-MAX(AY815-AX815,0)/Inputs!$B$10)*DCF!G$6</f>
        <v>1959.7187471834866</v>
      </c>
      <c r="CG815" s="15">
        <f ca="1">(AZ815*DCF!H$10-DCF!H$5*MAX(AZ815*DCF!H$10,0)-MAX(AZ815-AY815,0)/Inputs!$B$10)*DCF!H$6</f>
        <v>2243.954159986301</v>
      </c>
      <c r="CH815" s="15">
        <f ca="1">(BA815*DCF!I$10-DCF!I$5*MAX(BA815*DCF!I$10,0)-MAX(BA815-AZ815,0)/Inputs!$B$10)*DCF!I$6</f>
        <v>2336.8801068697167</v>
      </c>
      <c r="CI815" s="15">
        <f ca="1">(BB815*DCF!J$10-DCF!J$5*MAX(BB815*DCF!J$10,0)-MAX(BB815-BA815,0)/Inputs!$B$10)*DCF!J$6</f>
        <v>2757.0677865241769</v>
      </c>
      <c r="CJ815" s="15">
        <f ca="1">(BC815*DCF!K$10-DCF!K$5*MAX(BC815*DCF!K$10,0)-MAX(BC815-BB815,0)/Inputs!$B$10)*DCF!K$6</f>
        <v>2960.9482809126544</v>
      </c>
      <c r="CK815" s="15">
        <f ca="1">(BD815*DCF!L$10-DCF!L$5*MAX(BD815*DCF!L$10,0)-MAX(BD815-BC815,0)/Inputs!$B$10)*DCF!L$6</f>
        <v>3048.8683541274809</v>
      </c>
      <c r="CL815" s="15">
        <f ca="1">(BE815*DCF!M$10-DCF!M$5*MAX(BE815*DCF!M$10,0)-MAX(BE815-BD815,0)/Inputs!$B$10)*DCF!M$6</f>
        <v>3572.1777943976253</v>
      </c>
      <c r="CM815" s="15">
        <f ca="1">(BF815*DCF!C$28-DCF!C$5*MAX(BF815*DCF!C$28,0)-MAX(BF815-Inputs!$B$13,0)/Inputs!$B$17)*DCF!C$6</f>
        <v>3491.9911260956251</v>
      </c>
      <c r="CN815" s="15">
        <f ca="1">(BG815*DCF!D$28-DCF!D$5*MAX(BG815*DCF!D$28,0)-MAX(BG815-BF815,0)/Inputs!$B$17)*DCF!D$6</f>
        <v>3911.4249054971151</v>
      </c>
      <c r="CO815" s="15">
        <f ca="1">(BH815*DCF!E$28-DCF!E$5*MAX(BH815*DCF!E$28,0)-MAX(BH815-BG815,0)/Inputs!$B$17)*DCF!E$6</f>
        <v>5403.022164953848</v>
      </c>
      <c r="CP815" s="15">
        <f ca="1">(BI815*DCF!F$28-DCF!F$5*MAX(BI815*DCF!F$28,0)-MAX(BI815-BH815,0)/Inputs!$B$17)*DCF!F$6</f>
        <v>6224.3814139879596</v>
      </c>
      <c r="CQ815" s="15">
        <f ca="1">(BJ815*DCF!G$28-DCF!G$5*MAX(BJ815*DCF!G$28,0)-MAX(BJ815-BI815,0)/Inputs!$B$17)*DCF!G$6</f>
        <v>6855.9848514806026</v>
      </c>
      <c r="CR815" s="15">
        <f ca="1">(BK815*DCF!H$28-DCF!H$5*MAX(BK815*DCF!H$28,0)-MAX(BK815-BJ815,0)/Inputs!$B$17)*DCF!H$6</f>
        <v>8285.8464279180953</v>
      </c>
      <c r="CS815" s="15">
        <f ca="1">(BL815*DCF!I$28-DCF!I$5*MAX(BL815*DCF!I$28,0)-MAX(BL815-BK815,0)/Inputs!$B$17)*DCF!I$6</f>
        <v>9840.5198714034104</v>
      </c>
      <c r="CT815" s="15">
        <f ca="1">(BM815*DCF!J$28-DCF!J$5*MAX(BM815*DCF!J$28,0)-MAX(BM815-BL815,0)/Inputs!$B$17)*DCF!J$6</f>
        <v>12627.103018881708</v>
      </c>
      <c r="CU815" s="15">
        <f ca="1">(BN815*DCF!K$28-DCF!K$5*MAX(BN815*DCF!K$28,0)-MAX(BN815-BM815,0)/Inputs!$B$17)*DCF!K$6</f>
        <v>16159.74012681261</v>
      </c>
      <c r="CV815" s="15">
        <f ca="1">(BO815*DCF!L$28-DCF!L$5*MAX(BO815*DCF!L$28,0)-MAX(BO815-BN815,0)/Inputs!$B$17)*DCF!L$6</f>
        <v>20962.058638684659</v>
      </c>
      <c r="CW815" s="15">
        <f ca="1">(BP815*DCF!M$28-DCF!M$5*MAX(BP815*DCF!M$28,0)-MAX(BP815-BO815,0)/Inputs!$B$17)*DCF!M$6</f>
        <v>29686.607697495885</v>
      </c>
      <c r="CX815" s="15">
        <f ca="1">(BQ815*DCF!C$46-DCF!C$5*MAX(BQ815*DCF!C$46,0)-MAX(BQ815-Inputs!$B$20,0)/Inputs!$B$24)*DCF!C$6</f>
        <v>-1146.1106549442313</v>
      </c>
      <c r="CY815" s="15">
        <f ca="1">(BR815*DCF!D$46-DCF!D$5*MAX(BR815*DCF!D$46,0)-MAX(BR815-BQ815,0)/Inputs!$B$24)*DCF!D$6</f>
        <v>-1132.0050725460699</v>
      </c>
      <c r="CZ815" s="15">
        <f ca="1">(BS815*DCF!E$46-DCF!E$5*MAX(BS815*DCF!E$46,0)-MAX(BS815-BR815,0)/Inputs!$B$24)*DCF!E$6</f>
        <v>-1459.1085085868722</v>
      </c>
      <c r="DA815" s="15">
        <f ca="1">(BT815*DCF!F$46-DCF!F$5*MAX(BT815*DCF!F$46,0)-MAX(BT815-BS815,0)/Inputs!$B$24)*DCF!F$6</f>
        <v>-1760.1270201986367</v>
      </c>
      <c r="DB815" s="15">
        <f ca="1">(BU815*DCF!G$46-DCF!G$5*MAX(BU815*DCF!G$46,0)-MAX(BU815-BT815,0)/Inputs!$B$24)*DCF!G$6</f>
        <v>-2787.5439410599938</v>
      </c>
      <c r="DC815" s="15">
        <f ca="1">(BV815*DCF!H$46-DCF!H$5*MAX(BV815*DCF!H$46,0)-MAX(BV815-BU815,0)/Inputs!$B$24)*DCF!H$6</f>
        <v>-2727.2133990003454</v>
      </c>
      <c r="DD815" s="15">
        <f ca="1">(BW815*DCF!I$46-DCF!I$5*MAX(BW815*DCF!I$46,0)-MAX(BW815-BV815,0)/Inputs!$B$24)*DCF!I$6</f>
        <v>-2175.718938437873</v>
      </c>
      <c r="DE815" s="15">
        <f ca="1">(BX815*DCF!J$46-DCF!J$5*MAX(BX815*DCF!J$46,0)-MAX(BX815-BW815,0)/Inputs!$B$24)*DCF!J$6</f>
        <v>-1980.7430704514798</v>
      </c>
      <c r="DF815" s="15">
        <f ca="1">(BY815*DCF!K$46-DCF!K$5*MAX(BY815*DCF!K$46,0)-MAX(BY815-BX815,0)/Inputs!$B$24)*DCF!K$6</f>
        <v>-976.26240002482791</v>
      </c>
      <c r="DG815" s="15">
        <f ca="1">(BZ815*DCF!L$46-DCF!L$5*MAX(BZ815*DCF!L$46,0)-MAX(BZ815-BY815,0)/Inputs!$B$24)*DCF!L$6</f>
        <v>-2286.2267905875715</v>
      </c>
      <c r="DH815" s="15">
        <f ca="1">(CA815*DCF!M$46-DCF!M$5*MAX(CA815*DCF!M$46,0)-MAX(CA815-BZ815,0)/Inputs!$B$24)*DCF!M$6</f>
        <v>1131.6589987659704</v>
      </c>
      <c r="DI815" s="15">
        <f ca="1">SUM(CB815:CL815)+BE815*DCF!M$10*(1+Inputs!$B$30)*(1-Inputs!$B$33)*(1-Inputs!$B$30/Inputs!$B$31)/(Inputs!$B$29-Inputs!$B$30)*DCF!M$6</f>
        <v>101966.63670913652</v>
      </c>
      <c r="DJ815" s="15">
        <f ca="1">SUM(CM815:CW815)+BP815*DCF!M$28*(1+Inputs!$B$30)*(1-Inputs!$B$33)*(1-Inputs!$B$30/Inputs!$B$31)/(Inputs!$B$29-Inputs!$B$30)*DCF!M$6</f>
        <v>830340.82150124246</v>
      </c>
      <c r="DK815" s="15">
        <f ca="1">SUM(CX815:DH815)+CA815*DCF!M$46*(1+Inputs!$B$30)*(1-Inputs!$B$33)*(1-Inputs!$B$30/Inputs!$B$31)/(Inputs!$B$29-Inputs!$B$30)*DCF!M$6</f>
        <v>259364.21408232354</v>
      </c>
      <c r="DM815" s="15">
        <f ca="1">DI815+DJ815+DK815+Inputs!$B$34+Inputs!$B$36-Inputs!$B$35</f>
        <v>1268522.6722927026</v>
      </c>
    </row>
    <row r="816" spans="1:117" x14ac:dyDescent="0.75">
      <c r="A816" s="11">
        <v>803</v>
      </c>
      <c r="C816" s="23">
        <f t="shared" ca="1" si="470"/>
        <v>4.5611934576484166E-2</v>
      </c>
      <c r="D816" s="23">
        <f t="shared" ca="1" si="470"/>
        <v>0.91911080525721622</v>
      </c>
      <c r="E816" s="23">
        <f t="shared" ca="1" si="470"/>
        <v>0.72513379000423606</v>
      </c>
      <c r="F816" s="23">
        <f t="shared" ca="1" si="470"/>
        <v>-1.1191955476917408</v>
      </c>
      <c r="G816" s="23">
        <f t="shared" ca="1" si="470"/>
        <v>-0.39518726741939958</v>
      </c>
      <c r="H816" s="23">
        <f t="shared" ca="1" si="470"/>
        <v>-0.22252382905294527</v>
      </c>
      <c r="I816" s="23">
        <f t="shared" ca="1" si="470"/>
        <v>-1.0434632166384892</v>
      </c>
      <c r="J816" s="23">
        <f t="shared" ca="1" si="470"/>
        <v>-0.53737897062590578</v>
      </c>
      <c r="K816" s="23">
        <f t="shared" ca="1" si="470"/>
        <v>-0.85685231520942495</v>
      </c>
      <c r="L816" s="23">
        <f t="shared" ca="1" si="470"/>
        <v>0.40506028146059198</v>
      </c>
      <c r="M816" s="23">
        <f t="shared" ca="1" si="470"/>
        <v>1.2565832078879031</v>
      </c>
      <c r="N816" s="23">
        <f ca="1">SQRT(Inputs!$B$38)*C816+SQRT(1-Inputs!$B$38)*_xlfn.NORM.S.INV(RAND())</f>
        <v>0.39778420910158491</v>
      </c>
      <c r="O816" s="23">
        <f ca="1">SQRT(Inputs!$B$38)*D816+SQRT(1-Inputs!$B$38)*_xlfn.NORM.S.INV(RAND())</f>
        <v>-0.10030179093533487</v>
      </c>
      <c r="P816" s="23">
        <f ca="1">SQRT(Inputs!$B$38)*E816+SQRT(1-Inputs!$B$38)*_xlfn.NORM.S.INV(RAND())</f>
        <v>0.49820491692393265</v>
      </c>
      <c r="Q816" s="23">
        <f ca="1">SQRT(Inputs!$B$38)*F816+SQRT(1-Inputs!$B$38)*_xlfn.NORM.S.INV(RAND())</f>
        <v>-1.1235665761820957</v>
      </c>
      <c r="R816" s="23">
        <f ca="1">SQRT(Inputs!$B$38)*G816+SQRT(1-Inputs!$B$38)*_xlfn.NORM.S.INV(RAND())</f>
        <v>-1.0641050997543786</v>
      </c>
      <c r="S816" s="23">
        <f ca="1">SQRT(Inputs!$B$38)*H816+SQRT(1-Inputs!$B$38)*_xlfn.NORM.S.INV(RAND())</f>
        <v>-0.37675129624504289</v>
      </c>
      <c r="T816" s="23">
        <f ca="1">SQRT(Inputs!$B$38)*I816+SQRT(1-Inputs!$B$38)*_xlfn.NORM.S.INV(RAND())</f>
        <v>0.68316897161061307</v>
      </c>
      <c r="U816" s="23">
        <f ca="1">SQRT(Inputs!$B$38)*J816+SQRT(1-Inputs!$B$38)*_xlfn.NORM.S.INV(RAND())</f>
        <v>1.0295926691702841</v>
      </c>
      <c r="V816" s="23">
        <f ca="1">SQRT(Inputs!$B$38)*K816+SQRT(1-Inputs!$B$38)*_xlfn.NORM.S.INV(RAND())</f>
        <v>-0.64777336689314491</v>
      </c>
      <c r="W816" s="23">
        <f ca="1">SQRT(Inputs!$B$38)*L816+SQRT(1-Inputs!$B$38)*_xlfn.NORM.S.INV(RAND())</f>
        <v>0.88051292363737177</v>
      </c>
      <c r="X816" s="23">
        <f ca="1">SQRT(Inputs!$B$38)*M816+SQRT(1-Inputs!$B$38)*_xlfn.NORM.S.INV(RAND())</f>
        <v>-0.30806167443680421</v>
      </c>
      <c r="Y816" s="23">
        <f ca="1">SQRT(Inputs!$B$38)*C816+SQRT(1-Inputs!$B$38)*_xlfn.NORM.S.INV(RAND())</f>
        <v>0.14341619425477151</v>
      </c>
      <c r="Z816" s="23">
        <f ca="1">SQRT(Inputs!$B$38)*D816+SQRT(1-Inputs!$B$38)*_xlfn.NORM.S.INV(RAND())</f>
        <v>0.18602196752576716</v>
      </c>
      <c r="AA816" s="23">
        <f ca="1">SQRT(Inputs!$B$38)*E816+SQRT(1-Inputs!$B$38)*_xlfn.NORM.S.INV(RAND())</f>
        <v>-0.31336030742753263</v>
      </c>
      <c r="AB816" s="23">
        <f ca="1">SQRT(Inputs!$B$38)*F816+SQRT(1-Inputs!$B$38)*_xlfn.NORM.S.INV(RAND())</f>
        <v>-1.0035144857533096</v>
      </c>
      <c r="AC816" s="23">
        <f ca="1">SQRT(Inputs!$B$38)*G816+SQRT(1-Inputs!$B$38)*_xlfn.NORM.S.INV(RAND())</f>
        <v>-0.14619727506126823</v>
      </c>
      <c r="AD816" s="23">
        <f ca="1">SQRT(Inputs!$B$38)*H816+SQRT(1-Inputs!$B$38)*_xlfn.NORM.S.INV(RAND())</f>
        <v>-0.37030476798013195</v>
      </c>
      <c r="AE816" s="23">
        <f ca="1">SQRT(Inputs!$B$38)*I816+SQRT(1-Inputs!$B$38)*_xlfn.NORM.S.INV(RAND())</f>
        <v>-0.61065052065910219</v>
      </c>
      <c r="AF816" s="23">
        <f ca="1">SQRT(Inputs!$B$38)*J816+SQRT(1-Inputs!$B$38)*_xlfn.NORM.S.INV(RAND())</f>
        <v>-1.0918427922355967</v>
      </c>
      <c r="AG816" s="23">
        <f ca="1">SQRT(Inputs!$B$38)*K816+SQRT(1-Inputs!$B$38)*_xlfn.NORM.S.INV(RAND())</f>
        <v>-1.8880899998293683</v>
      </c>
      <c r="AH816" s="23">
        <f ca="1">SQRT(Inputs!$B$38)*L816+SQRT(1-Inputs!$B$38)*_xlfn.NORM.S.INV(RAND())</f>
        <v>0.69039119235413171</v>
      </c>
      <c r="AI816" s="23">
        <f ca="1">SQRT(Inputs!$B$38)*M816+SQRT(1-Inputs!$B$38)*_xlfn.NORM.S.INV(RAND())</f>
        <v>1.0429668208488692</v>
      </c>
      <c r="AJ816" s="23">
        <f ca="1">SQRT(Inputs!$B$38)*C816+SQRT(1-Inputs!$B$38)*_xlfn.NORM.S.INV(RAND())</f>
        <v>-0.21398795385017283</v>
      </c>
      <c r="AK816" s="23">
        <f ca="1">SQRT(Inputs!$B$38)*D816+SQRT(1-Inputs!$B$38)*_xlfn.NORM.S.INV(RAND())</f>
        <v>-0.54163296927058358</v>
      </c>
      <c r="AL816" s="23">
        <f ca="1">SQRT(Inputs!$B$38)*E816+SQRT(1-Inputs!$B$38)*_xlfn.NORM.S.INV(RAND())</f>
        <v>0.11170211751071751</v>
      </c>
      <c r="AM816" s="23">
        <f ca="1">SQRT(Inputs!$B$38)*F816+SQRT(1-Inputs!$B$38)*_xlfn.NORM.S.INV(RAND())</f>
        <v>-1.4796555907625457</v>
      </c>
      <c r="AN816" s="23">
        <f ca="1">SQRT(Inputs!$B$38)*G816+SQRT(1-Inputs!$B$38)*_xlfn.NORM.S.INV(RAND())</f>
        <v>-0.88849798703546556</v>
      </c>
      <c r="AO816" s="23">
        <f ca="1">SQRT(Inputs!$B$38)*H816+SQRT(1-Inputs!$B$38)*_xlfn.NORM.S.INV(RAND())</f>
        <v>-0.62947205201391887</v>
      </c>
      <c r="AP816" s="23">
        <f ca="1">SQRT(Inputs!$B$38)*I816+SQRT(1-Inputs!$B$38)*_xlfn.NORM.S.INV(RAND())</f>
        <v>0.2787403898715024</v>
      </c>
      <c r="AQ816" s="23">
        <f ca="1">SQRT(Inputs!$B$38)*J816+SQRT(1-Inputs!$B$38)*_xlfn.NORM.S.INV(RAND())</f>
        <v>-0.96339468348079826</v>
      </c>
      <c r="AR816" s="23">
        <f ca="1">SQRT(Inputs!$B$38)*K816+SQRT(1-Inputs!$B$38)*_xlfn.NORM.S.INV(RAND())</f>
        <v>0.18596847949182754</v>
      </c>
      <c r="AS816" s="23">
        <f ca="1">SQRT(Inputs!$B$38)*L816+SQRT(1-Inputs!$B$38)*_xlfn.NORM.S.INV(RAND())</f>
        <v>0.54133912714362042</v>
      </c>
      <c r="AT816" s="23">
        <f ca="1">SQRT(Inputs!$B$38)*M816+SQRT(1-Inputs!$B$38)*_xlfn.NORM.S.INV(RAND())</f>
        <v>-0.59871807780438391</v>
      </c>
      <c r="AU816" s="15">
        <f ca="1">Inputs!$B$6*EXP($B$8-0.5*C$5^2+C$5*N816)</f>
        <v>5292.2722496530314</v>
      </c>
      <c r="AV816" s="15">
        <f t="shared" ca="1" si="437"/>
        <v>6347.6394201494586</v>
      </c>
      <c r="AW816" s="15">
        <f t="shared" ca="1" si="438"/>
        <v>8277.7987430176563</v>
      </c>
      <c r="AX816" s="15">
        <f t="shared" ca="1" si="439"/>
        <v>8782.7944091801146</v>
      </c>
      <c r="AY816" s="15">
        <f t="shared" ca="1" si="440"/>
        <v>9479.1282476822871</v>
      </c>
      <c r="AZ816" s="15">
        <f t="shared" ca="1" si="441"/>
        <v>11122.094928963392</v>
      </c>
      <c r="BA816" s="15">
        <f t="shared" ca="1" si="442"/>
        <v>14619.396613542885</v>
      </c>
      <c r="BB816" s="15">
        <f t="shared" ca="1" si="443"/>
        <v>19843.50633997878</v>
      </c>
      <c r="BC816" s="15">
        <f t="shared" ca="1" si="444"/>
        <v>22830.112844513151</v>
      </c>
      <c r="BD816" s="15">
        <f t="shared" ca="1" si="445"/>
        <v>30370.013100899374</v>
      </c>
      <c r="BE816" s="15">
        <f t="shared" ca="1" si="446"/>
        <v>36184.890092208778</v>
      </c>
      <c r="BF816" s="15">
        <f ca="1">Inputs!$B$13*EXP($B$9-0.5*C$6^2+C$6*Y816)</f>
        <v>14229.907069209998</v>
      </c>
      <c r="BG816" s="15">
        <f t="shared" ca="1" si="447"/>
        <v>17934.47882209122</v>
      </c>
      <c r="BH816" s="15">
        <f t="shared" ca="1" si="448"/>
        <v>20802.855487925903</v>
      </c>
      <c r="BI816" s="15">
        <f t="shared" ca="1" si="449"/>
        <v>21821.089405505489</v>
      </c>
      <c r="BJ816" s="15">
        <f t="shared" ca="1" si="450"/>
        <v>26193.385743181934</v>
      </c>
      <c r="BK816" s="15">
        <f t="shared" ca="1" si="451"/>
        <v>30566.895689443547</v>
      </c>
      <c r="BL816" s="15">
        <f t="shared" ca="1" si="452"/>
        <v>34690.922698936483</v>
      </c>
      <c r="BM816" s="15">
        <f t="shared" ca="1" si="453"/>
        <v>37233.820240335561</v>
      </c>
      <c r="BN816" s="15">
        <f t="shared" ca="1" si="454"/>
        <v>36520.324726858089</v>
      </c>
      <c r="BO816" s="15">
        <f t="shared" ca="1" si="455"/>
        <v>48689.186236888767</v>
      </c>
      <c r="BP816" s="15">
        <f t="shared" ca="1" si="456"/>
        <v>67443.887651264129</v>
      </c>
      <c r="BQ816" s="15">
        <f ca="1">Inputs!$B$20*EXP($B$10-0.5*C$7^2+C$7*AJ816)</f>
        <v>3975.9971976028773</v>
      </c>
      <c r="BR816" s="15">
        <f t="shared" ca="1" si="457"/>
        <v>4542.353627536987</v>
      </c>
      <c r="BS816" s="15">
        <f t="shared" ca="1" si="458"/>
        <v>6423.0543876894044</v>
      </c>
      <c r="BT816" s="15">
        <f t="shared" ca="1" si="459"/>
        <v>6007.0474013378143</v>
      </c>
      <c r="BU816" s="15">
        <f t="shared" ca="1" si="460"/>
        <v>6714.564390766076</v>
      </c>
      <c r="BV816" s="15">
        <f t="shared" ca="1" si="461"/>
        <v>8106.6940454509786</v>
      </c>
      <c r="BW816" s="15">
        <f t="shared" ca="1" si="462"/>
        <v>11999.892452674771</v>
      </c>
      <c r="BX816" s="15">
        <f t="shared" ca="1" si="463"/>
        <v>13836.04424688268</v>
      </c>
      <c r="BY816" s="15">
        <f t="shared" ca="1" si="464"/>
        <v>20088.849952689827</v>
      </c>
      <c r="BZ816" s="15">
        <f t="shared" ca="1" si="465"/>
        <v>31136.911677491273</v>
      </c>
      <c r="CA816" s="15">
        <f t="shared" ca="1" si="466"/>
        <v>39323.510673775876</v>
      </c>
      <c r="CB816" s="15">
        <f ca="1">(AU816*DCF!C$10-DCF!C$5*MAX(AU816*DCF!C$10,0)-MAX(AU816-Inputs!$B$6,0)/Inputs!$B$10)*DCF!C$6</f>
        <v>1040.7211106913335</v>
      </c>
      <c r="CC816" s="15">
        <f ca="1">(AV816*DCF!D$10-DCF!D$5*MAX(AV816*DCF!D$10,0)-MAX(AV816-AU816,0)/Inputs!$B$10)*DCF!D$6</f>
        <v>1289.8704412114175</v>
      </c>
      <c r="CD816" s="15">
        <f ca="1">(AW816*DCF!E$10-DCF!E$5*MAX(AW816*DCF!E$10,0)-MAX(AW816-AV816,0)/Inputs!$B$10)*DCF!E$6</f>
        <v>1476.4601476519656</v>
      </c>
      <c r="CE816" s="15">
        <f ca="1">(AX816*DCF!F$10-DCF!F$5*MAX(AX816*DCF!F$10,0)-MAX(AX816-AW816,0)/Inputs!$B$10)*DCF!F$6</f>
        <v>1812.1929447143978</v>
      </c>
      <c r="CF816" s="15">
        <f ca="1">(AY816*DCF!G$10-DCF!G$5*MAX(AY816*DCF!G$10,0)-MAX(AY816-AX816,0)/Inputs!$B$10)*DCF!G$6</f>
        <v>1819.2307505311828</v>
      </c>
      <c r="CG816" s="15">
        <f ca="1">(AZ816*DCF!H$10-DCF!H$5*MAX(AZ816*DCF!H$10,0)-MAX(AZ816-AY816,0)/Inputs!$B$10)*DCF!H$6</f>
        <v>1867.6245198022311</v>
      </c>
      <c r="CH816" s="15">
        <f ca="1">(BA816*DCF!I$10-DCF!I$5*MAX(BA816*DCF!I$10,0)-MAX(BA816-AZ816,0)/Inputs!$B$10)*DCF!I$6</f>
        <v>2096.7504334350569</v>
      </c>
      <c r="CI816" s="15">
        <f ca="1">(BB816*DCF!J$10-DCF!J$5*MAX(BB816*DCF!J$10,0)-MAX(BB816-BA816,0)/Inputs!$B$10)*DCF!J$6</f>
        <v>2613.5639886882595</v>
      </c>
      <c r="CJ816" s="15">
        <f ca="1">(BC816*DCF!K$10-DCF!K$5*MAX(BC816*DCF!K$10,0)-MAX(BC816-BB816,0)/Inputs!$B$10)*DCF!K$6</f>
        <v>3257.2020681153554</v>
      </c>
      <c r="CK816" s="15">
        <f ca="1">(BD816*DCF!L$10-DCF!L$5*MAX(BD816*DCF!L$10,0)-MAX(BD816-BC816,0)/Inputs!$B$10)*DCF!L$6</f>
        <v>3605.3443060128179</v>
      </c>
      <c r="CL816" s="15">
        <f ca="1">(BE816*DCF!M$10-DCF!M$5*MAX(BE816*DCF!M$10,0)-MAX(BE816-BD816,0)/Inputs!$B$10)*DCF!M$6</f>
        <v>4411.5068210305526</v>
      </c>
      <c r="CM816" s="15">
        <f ca="1">(BF816*DCF!C$28-DCF!C$5*MAX(BF816*DCF!C$28,0)-MAX(BF816-Inputs!$B$13,0)/Inputs!$B$17)*DCF!C$6</f>
        <v>3686.3137919040109</v>
      </c>
      <c r="CN816" s="15">
        <f ca="1">(BG816*DCF!D$28-DCF!D$5*MAX(BG816*DCF!D$28,0)-MAX(BG816-BF816,0)/Inputs!$B$17)*DCF!D$6</f>
        <v>4491.7626424161608</v>
      </c>
      <c r="CO816" s="15">
        <f ca="1">(BH816*DCF!E$28-DCF!E$5*MAX(BH816*DCF!E$28,0)-MAX(BH816-BG816,0)/Inputs!$B$17)*DCF!E$6</f>
        <v>5326.421540794594</v>
      </c>
      <c r="CP816" s="15">
        <f ca="1">(BI816*DCF!F$28-DCF!F$5*MAX(BI816*DCF!F$28,0)-MAX(BI816-BH816,0)/Inputs!$B$17)*DCF!F$6</f>
        <v>5738.4654081694152</v>
      </c>
      <c r="CQ816" s="15">
        <f ca="1">(BJ816*DCF!G$28-DCF!G$5*MAX(BJ816*DCF!G$28,0)-MAX(BJ816-BI816,0)/Inputs!$B$17)*DCF!G$6</f>
        <v>6060.6956087301851</v>
      </c>
      <c r="CR816" s="15">
        <f ca="1">(BK816*DCF!H$28-DCF!H$5*MAX(BK816*DCF!H$28,0)-MAX(BK816-BJ816,0)/Inputs!$B$17)*DCF!H$6</f>
        <v>6880.0098308206452</v>
      </c>
      <c r="CS816" s="15">
        <f ca="1">(BL816*DCF!I$28-DCF!I$5*MAX(BL816*DCF!I$28,0)-MAX(BL816-BK816,0)/Inputs!$B$17)*DCF!I$6</f>
        <v>7565.7515252875364</v>
      </c>
      <c r="CT816" s="15">
        <f ca="1">(BM816*DCF!J$28-DCF!J$5*MAX(BM816*DCF!J$28,0)-MAX(BM816-BL816,0)/Inputs!$B$17)*DCF!J$6</f>
        <v>7969.0654906562504</v>
      </c>
      <c r="CU816" s="15">
        <f ca="1">(BN816*DCF!K$28-DCF!K$5*MAX(BN816*DCF!K$28,0)-MAX(BN816-BM816,0)/Inputs!$B$17)*DCF!K$6</f>
        <v>7712.4802459250695</v>
      </c>
      <c r="CV816" s="15">
        <f ca="1">(BO816*DCF!L$28-DCF!L$5*MAX(BO816*DCF!L$28,0)-MAX(BO816-BN816,0)/Inputs!$B$17)*DCF!L$6</f>
        <v>8337.5876628616079</v>
      </c>
      <c r="CW816" s="15">
        <f ca="1">(BP816*DCF!M$28-DCF!M$5*MAX(BP816*DCF!M$28,0)-MAX(BP816-BO816,0)/Inputs!$B$17)*DCF!M$6</f>
        <v>10729.213201633709</v>
      </c>
      <c r="CX816" s="15">
        <f ca="1">(BQ816*DCF!C$46-DCF!C$5*MAX(BQ816*DCF!C$46,0)-MAX(BQ816-Inputs!$B$20,0)/Inputs!$B$24)*DCF!C$6</f>
        <v>-1276.2105295170049</v>
      </c>
      <c r="CY816" s="15">
        <f ca="1">(BR816*DCF!D$46-DCF!D$5*MAX(BR816*DCF!D$46,0)-MAX(BR816-BQ816,0)/Inputs!$B$24)*DCF!D$6</f>
        <v>-1016.9334226323269</v>
      </c>
      <c r="CZ816" s="15">
        <f ca="1">(BS816*DCF!E$46-DCF!E$5*MAX(BS816*DCF!E$46,0)-MAX(BS816-BR816,0)/Inputs!$B$24)*DCF!E$6</f>
        <v>-1500.8578295000773</v>
      </c>
      <c r="DA816" s="15">
        <f ca="1">(BT816*DCF!F$46-DCF!F$5*MAX(BT816*DCF!F$46,0)-MAX(BT816-BS816,0)/Inputs!$B$24)*DCF!F$6</f>
        <v>-437.4711712162719</v>
      </c>
      <c r="DB816" s="15">
        <f ca="1">(BU816*DCF!G$46-DCF!G$5*MAX(BU816*DCF!G$46,0)-MAX(BU816-BT816,0)/Inputs!$B$24)*DCF!G$6</f>
        <v>-463.85941616080538</v>
      </c>
      <c r="DC816" s="15">
        <f ca="1">(BV816*DCF!H$46-DCF!H$5*MAX(BV816*DCF!H$46,0)-MAX(BV816-BU816,0)/Inputs!$B$24)*DCF!H$6</f>
        <v>-432.59576047342097</v>
      </c>
      <c r="DD816" s="15">
        <f ca="1">(BW816*DCF!I$46-DCF!I$5*MAX(BW816*DCF!I$46,0)-MAX(BW816-BV816,0)/Inputs!$B$24)*DCF!I$6</f>
        <v>-840.44448519637729</v>
      </c>
      <c r="DE816" s="15">
        <f ca="1">(BX816*DCF!J$46-DCF!J$5*MAX(BX816*DCF!J$46,0)-MAX(BX816-BW816,0)/Inputs!$B$24)*DCF!J$6</f>
        <v>93.466326326780347</v>
      </c>
      <c r="DF816" s="15">
        <f ca="1">(BY816*DCF!K$46-DCF!K$5*MAX(BY816*DCF!K$46,0)-MAX(BY816-BX816,0)/Inputs!$B$24)*DCF!K$6</f>
        <v>-384.22874804871441</v>
      </c>
      <c r="DG816" s="15">
        <f ca="1">(BZ816*DCF!L$46-DCF!L$5*MAX(BZ816*DCF!L$46,0)-MAX(BZ816-BY816,0)/Inputs!$B$24)*DCF!L$6</f>
        <v>-347.8622893666228</v>
      </c>
      <c r="DH816" s="15">
        <f ca="1">(CA816*DCF!M$46-DCF!M$5*MAX(CA816*DCF!M$46,0)-MAX(CA816-BZ816,0)/Inputs!$B$24)*DCF!M$6</f>
        <v>1371.3496056917086</v>
      </c>
      <c r="DI816" s="15">
        <f ca="1">SUM(CB816:CL816)+BE816*DCF!M$10*(1+Inputs!$B$30)*(1-Inputs!$B$33)*(1-Inputs!$B$30/Inputs!$B$31)/(Inputs!$B$29-Inputs!$B$30)*DCF!M$6</f>
        <v>125993.49515413689</v>
      </c>
      <c r="DJ816" s="15">
        <f ca="1">SUM(CM816:CW816)+BP816*DCF!M$28*(1+Inputs!$B$30)*(1-Inputs!$B$33)*(1-Inputs!$B$30/Inputs!$B$31)/(Inputs!$B$29-Inputs!$B$30)*DCF!M$6</f>
        <v>324760.74186460354</v>
      </c>
      <c r="DK816" s="15">
        <f ca="1">SUM(CX816:DH816)+CA816*DCF!M$46*(1+Inputs!$B$30)*(1-Inputs!$B$33)*(1-Inputs!$B$30/Inputs!$B$31)/(Inputs!$B$29-Inputs!$B$30)*DCF!M$6</f>
        <v>55563.157949192449</v>
      </c>
      <c r="DM816" s="15">
        <f ca="1">DI816+DJ816+DK816+Inputs!$B$34+Inputs!$B$36-Inputs!$B$35</f>
        <v>583168.39496793295</v>
      </c>
    </row>
    <row r="817" spans="1:117" x14ac:dyDescent="0.75">
      <c r="A817" s="11">
        <v>804</v>
      </c>
      <c r="C817" s="23">
        <f t="shared" ca="1" si="470"/>
        <v>2.1024779809874028</v>
      </c>
      <c r="D817" s="23">
        <f t="shared" ca="1" si="470"/>
        <v>-2.1374987033413295E-2</v>
      </c>
      <c r="E817" s="23">
        <f t="shared" ca="1" si="470"/>
        <v>-0.34671798065883441</v>
      </c>
      <c r="F817" s="23">
        <f t="shared" ca="1" si="470"/>
        <v>0.31494220010536678</v>
      </c>
      <c r="G817" s="23">
        <f t="shared" ca="1" si="470"/>
        <v>7.9800756112827664E-2</v>
      </c>
      <c r="H817" s="23">
        <f t="shared" ca="1" si="470"/>
        <v>1.0128950779372969</v>
      </c>
      <c r="I817" s="23">
        <f t="shared" ca="1" si="470"/>
        <v>-0.97837175926359554</v>
      </c>
      <c r="J817" s="23">
        <f t="shared" ca="1" si="470"/>
        <v>-0.46089459957806822</v>
      </c>
      <c r="K817" s="23">
        <f t="shared" ca="1" si="470"/>
        <v>0.38696455290256282</v>
      </c>
      <c r="L817" s="23">
        <f t="shared" ca="1" si="470"/>
        <v>-1.0262020419992786</v>
      </c>
      <c r="M817" s="23">
        <f t="shared" ca="1" si="470"/>
        <v>5.4303512715799085E-2</v>
      </c>
      <c r="N817" s="23">
        <f ca="1">SQRT(Inputs!$B$38)*C817+SQRT(1-Inputs!$B$38)*_xlfn.NORM.S.INV(RAND())</f>
        <v>1.9395307769600985</v>
      </c>
      <c r="O817" s="23">
        <f ca="1">SQRT(Inputs!$B$38)*D817+SQRT(1-Inputs!$B$38)*_xlfn.NORM.S.INV(RAND())</f>
        <v>1.0383488945147827</v>
      </c>
      <c r="P817" s="23">
        <f ca="1">SQRT(Inputs!$B$38)*E817+SQRT(1-Inputs!$B$38)*_xlfn.NORM.S.INV(RAND())</f>
        <v>-0.75217958415083597</v>
      </c>
      <c r="Q817" s="23">
        <f ca="1">SQRT(Inputs!$B$38)*F817+SQRT(1-Inputs!$B$38)*_xlfn.NORM.S.INV(RAND())</f>
        <v>-1.1462605013297942</v>
      </c>
      <c r="R817" s="23">
        <f ca="1">SQRT(Inputs!$B$38)*G817+SQRT(1-Inputs!$B$38)*_xlfn.NORM.S.INV(RAND())</f>
        <v>-0.62809281905308811</v>
      </c>
      <c r="S817" s="23">
        <f ca="1">SQRT(Inputs!$B$38)*H817+SQRT(1-Inputs!$B$38)*_xlfn.NORM.S.INV(RAND())</f>
        <v>0.29699124316322711</v>
      </c>
      <c r="T817" s="23">
        <f ca="1">SQRT(Inputs!$B$38)*I817+SQRT(1-Inputs!$B$38)*_xlfn.NORM.S.INV(RAND())</f>
        <v>-0.3505549753643622</v>
      </c>
      <c r="U817" s="23">
        <f ca="1">SQRT(Inputs!$B$38)*J817+SQRT(1-Inputs!$B$38)*_xlfn.NORM.S.INV(RAND())</f>
        <v>0.28345480868795059</v>
      </c>
      <c r="V817" s="23">
        <f ca="1">SQRT(Inputs!$B$38)*K817+SQRT(1-Inputs!$B$38)*_xlfn.NORM.S.INV(RAND())</f>
        <v>-0.88026042942048477</v>
      </c>
      <c r="W817" s="23">
        <f ca="1">SQRT(Inputs!$B$38)*L817+SQRT(1-Inputs!$B$38)*_xlfn.NORM.S.INV(RAND())</f>
        <v>0.77025499955622823</v>
      </c>
      <c r="X817" s="23">
        <f ca="1">SQRT(Inputs!$B$38)*M817+SQRT(1-Inputs!$B$38)*_xlfn.NORM.S.INV(RAND())</f>
        <v>-0.14613046192342644</v>
      </c>
      <c r="Y817" s="23">
        <f ca="1">SQRT(Inputs!$B$38)*C817+SQRT(1-Inputs!$B$38)*_xlfn.NORM.S.INV(RAND())</f>
        <v>0.54969752468938149</v>
      </c>
      <c r="Z817" s="23">
        <f ca="1">SQRT(Inputs!$B$38)*D817+SQRT(1-Inputs!$B$38)*_xlfn.NORM.S.INV(RAND())</f>
        <v>0.86692725560591366</v>
      </c>
      <c r="AA817" s="23">
        <f ca="1">SQRT(Inputs!$B$38)*E817+SQRT(1-Inputs!$B$38)*_xlfn.NORM.S.INV(RAND())</f>
        <v>-0.33364163876566466</v>
      </c>
      <c r="AB817" s="23">
        <f ca="1">SQRT(Inputs!$B$38)*F817+SQRT(1-Inputs!$B$38)*_xlfn.NORM.S.INV(RAND())</f>
        <v>-0.29508885481494196</v>
      </c>
      <c r="AC817" s="23">
        <f ca="1">SQRT(Inputs!$B$38)*G817+SQRT(1-Inputs!$B$38)*_xlfn.NORM.S.INV(RAND())</f>
        <v>-0.62458867388246642</v>
      </c>
      <c r="AD817" s="23">
        <f ca="1">SQRT(Inputs!$B$38)*H817+SQRT(1-Inputs!$B$38)*_xlfn.NORM.S.INV(RAND())</f>
        <v>1.4440893856020716</v>
      </c>
      <c r="AE817" s="23">
        <f ca="1">SQRT(Inputs!$B$38)*I817+SQRT(1-Inputs!$B$38)*_xlfn.NORM.S.INV(RAND())</f>
        <v>-0.83310868536117322</v>
      </c>
      <c r="AF817" s="23">
        <f ca="1">SQRT(Inputs!$B$38)*J817+SQRT(1-Inputs!$B$38)*_xlfn.NORM.S.INV(RAND())</f>
        <v>0.9606563653512048</v>
      </c>
      <c r="AG817" s="23">
        <f ca="1">SQRT(Inputs!$B$38)*K817+SQRT(1-Inputs!$B$38)*_xlfn.NORM.S.INV(RAND())</f>
        <v>8.9092610683826429E-2</v>
      </c>
      <c r="AH817" s="23">
        <f ca="1">SQRT(Inputs!$B$38)*L817+SQRT(1-Inputs!$B$38)*_xlfn.NORM.S.INV(RAND())</f>
        <v>-1.0496524849498734</v>
      </c>
      <c r="AI817" s="23">
        <f ca="1">SQRT(Inputs!$B$38)*M817+SQRT(1-Inputs!$B$38)*_xlfn.NORM.S.INV(RAND())</f>
        <v>-0.755120142024579</v>
      </c>
      <c r="AJ817" s="23">
        <f ca="1">SQRT(Inputs!$B$38)*C817+SQRT(1-Inputs!$B$38)*_xlfn.NORM.S.INV(RAND())</f>
        <v>0.30821880884504194</v>
      </c>
      <c r="AK817" s="23">
        <f ca="1">SQRT(Inputs!$B$38)*D817+SQRT(1-Inputs!$B$38)*_xlfn.NORM.S.INV(RAND())</f>
        <v>0.80233565137010932</v>
      </c>
      <c r="AL817" s="23">
        <f ca="1">SQRT(Inputs!$B$38)*E817+SQRT(1-Inputs!$B$38)*_xlfn.NORM.S.INV(RAND())</f>
        <v>-0.98698192504211069</v>
      </c>
      <c r="AM817" s="23">
        <f ca="1">SQRT(Inputs!$B$38)*F817+SQRT(1-Inputs!$B$38)*_xlfn.NORM.S.INV(RAND())</f>
        <v>1.5719012844268156</v>
      </c>
      <c r="AN817" s="23">
        <f ca="1">SQRT(Inputs!$B$38)*G817+SQRT(1-Inputs!$B$38)*_xlfn.NORM.S.INV(RAND())</f>
        <v>0.9024871964761596</v>
      </c>
      <c r="AO817" s="23">
        <f ca="1">SQRT(Inputs!$B$38)*H817+SQRT(1-Inputs!$B$38)*_xlfn.NORM.S.INV(RAND())</f>
        <v>0.11070409086000904</v>
      </c>
      <c r="AP817" s="23">
        <f ca="1">SQRT(Inputs!$B$38)*I817+SQRT(1-Inputs!$B$38)*_xlfn.NORM.S.INV(RAND())</f>
        <v>0.10165697715225608</v>
      </c>
      <c r="AQ817" s="23">
        <f ca="1">SQRT(Inputs!$B$38)*J817+SQRT(1-Inputs!$B$38)*_xlfn.NORM.S.INV(RAND())</f>
        <v>-0.85170419194413849</v>
      </c>
      <c r="AR817" s="23">
        <f ca="1">SQRT(Inputs!$B$38)*K817+SQRT(1-Inputs!$B$38)*_xlfn.NORM.S.INV(RAND())</f>
        <v>-0.41145807797744643</v>
      </c>
      <c r="AS817" s="23">
        <f ca="1">SQRT(Inputs!$B$38)*L817+SQRT(1-Inputs!$B$38)*_xlfn.NORM.S.INV(RAND())</f>
        <v>-0.36081424941295642</v>
      </c>
      <c r="AT817" s="23">
        <f ca="1">SQRT(Inputs!$B$38)*M817+SQRT(1-Inputs!$B$38)*_xlfn.NORM.S.INV(RAND())</f>
        <v>-0.58232679184846747</v>
      </c>
      <c r="AU817" s="15">
        <f ca="1">Inputs!$B$6*EXP($B$8-0.5*C$5^2+C$5*N817)</f>
        <v>6792.4720584854085</v>
      </c>
      <c r="AV817" s="15">
        <f t="shared" ca="1" si="437"/>
        <v>9631.7829113735061</v>
      </c>
      <c r="AW817" s="15">
        <f t="shared" ca="1" si="438"/>
        <v>10611.190113827855</v>
      </c>
      <c r="AX817" s="15">
        <f t="shared" ca="1" si="439"/>
        <v>11226.661535944913</v>
      </c>
      <c r="AY817" s="15">
        <f t="shared" ca="1" si="440"/>
        <v>12749.730699349091</v>
      </c>
      <c r="AZ817" s="15">
        <f t="shared" ca="1" si="441"/>
        <v>16111.665859678445</v>
      </c>
      <c r="BA817" s="15">
        <f t="shared" ca="1" si="442"/>
        <v>19006.288173469693</v>
      </c>
      <c r="BB817" s="15">
        <f t="shared" ca="1" si="443"/>
        <v>23939.797067843265</v>
      </c>
      <c r="BC817" s="15">
        <f t="shared" ca="1" si="444"/>
        <v>26931.695365074745</v>
      </c>
      <c r="BD817" s="15">
        <f t="shared" ca="1" si="445"/>
        <v>35458.61897098201</v>
      </c>
      <c r="BE817" s="15">
        <f t="shared" ca="1" si="446"/>
        <v>42875.519423754216</v>
      </c>
      <c r="BF817" s="15">
        <f ca="1">Inputs!$B$13*EXP($B$9-0.5*C$6^2+C$6*Y817)</f>
        <v>15423.467557075925</v>
      </c>
      <c r="BG817" s="15">
        <f t="shared" ca="1" si="447"/>
        <v>21979.953890736808</v>
      </c>
      <c r="BH817" s="15">
        <f t="shared" ca="1" si="448"/>
        <v>25409.732030330513</v>
      </c>
      <c r="BI817" s="15">
        <f t="shared" ca="1" si="449"/>
        <v>29724.136687732313</v>
      </c>
      <c r="BJ817" s="15">
        <f t="shared" ca="1" si="450"/>
        <v>33302.4655895424</v>
      </c>
      <c r="BK817" s="15">
        <f t="shared" ca="1" si="451"/>
        <v>49752.450077521062</v>
      </c>
      <c r="BL817" s="15">
        <f t="shared" ca="1" si="452"/>
        <v>54860.383096804013</v>
      </c>
      <c r="BM817" s="15">
        <f t="shared" ca="1" si="453"/>
        <v>75982.869369694003</v>
      </c>
      <c r="BN817" s="15">
        <f t="shared" ca="1" si="454"/>
        <v>94452.471068352257</v>
      </c>
      <c r="BO817" s="15">
        <f t="shared" ca="1" si="455"/>
        <v>102865.43539353219</v>
      </c>
      <c r="BP817" s="15">
        <f t="shared" ca="1" si="456"/>
        <v>116226.85649783027</v>
      </c>
      <c r="BQ817" s="15">
        <f ca="1">Inputs!$B$20*EXP($B$10-0.5*C$7^2+C$7*AJ817)</f>
        <v>4785.0347271972951</v>
      </c>
      <c r="BR817" s="15">
        <f t="shared" ca="1" si="457"/>
        <v>8376.9221876359879</v>
      </c>
      <c r="BS817" s="15">
        <f t="shared" ca="1" si="458"/>
        <v>8639.8375555887505</v>
      </c>
      <c r="BT817" s="15">
        <f t="shared" ca="1" si="459"/>
        <v>17992.32208146256</v>
      </c>
      <c r="BU817" s="15">
        <f t="shared" ca="1" si="460"/>
        <v>31020.713552193847</v>
      </c>
      <c r="BV817" s="15">
        <f t="shared" ca="1" si="461"/>
        <v>44248.742958566669</v>
      </c>
      <c r="BW817" s="15">
        <f t="shared" ca="1" si="462"/>
        <v>63089.536718456678</v>
      </c>
      <c r="BX817" s="15">
        <f t="shared" ca="1" si="463"/>
        <v>74390.287635739995</v>
      </c>
      <c r="BY817" s="15">
        <f t="shared" ca="1" si="464"/>
        <v>96342.616912209502</v>
      </c>
      <c r="BZ817" s="15">
        <f t="shared" ca="1" si="465"/>
        <v>126506.47790724596</v>
      </c>
      <c r="CA817" s="15">
        <f t="shared" ca="1" si="466"/>
        <v>160233.93641136354</v>
      </c>
      <c r="CB817" s="15">
        <f ca="1">(AU817*DCF!C$10-DCF!C$5*MAX(AU817*DCF!C$10,0)-MAX(AU817-Inputs!$B$6,0)/Inputs!$B$10)*DCF!C$6</f>
        <v>1030.0244186575103</v>
      </c>
      <c r="CC817" s="15">
        <f ca="1">(AV817*DCF!D$10-DCF!D$5*MAX(AV817*DCF!D$10,0)-MAX(AV817-AU817,0)/Inputs!$B$10)*DCF!D$6</f>
        <v>1655.3901900271699</v>
      </c>
      <c r="CD817" s="15">
        <f ca="1">(AW817*DCF!E$10-DCF!E$5*MAX(AW817*DCF!E$10,0)-MAX(AW817-AV817,0)/Inputs!$B$10)*DCF!E$6</f>
        <v>2229.3518204648954</v>
      </c>
      <c r="CE817" s="15">
        <f ca="1">(AX817*DCF!F$10-DCF!F$5*MAX(AX817*DCF!F$10,0)-MAX(AX817-AW817,0)/Inputs!$B$10)*DCF!F$6</f>
        <v>2322.6979779381672</v>
      </c>
      <c r="CF817" s="15">
        <f ca="1">(AY817*DCF!G$10-DCF!G$5*MAX(AY817*DCF!G$10,0)-MAX(AY817-AX817,0)/Inputs!$B$10)*DCF!G$6</f>
        <v>2334.1923675472844</v>
      </c>
      <c r="CG817" s="15">
        <f ca="1">(AZ817*DCF!H$10-DCF!H$5*MAX(AZ817*DCF!H$10,0)-MAX(AZ817-AY817,0)/Inputs!$B$10)*DCF!H$6</f>
        <v>2531.1196248898905</v>
      </c>
      <c r="CH817" s="15">
        <f ca="1">(BA817*DCF!I$10-DCF!I$5*MAX(BA817*DCF!I$10,0)-MAX(BA817-AZ817,0)/Inputs!$B$10)*DCF!I$6</f>
        <v>2996.9360199259095</v>
      </c>
      <c r="CI817" s="15">
        <f ca="1">(BB817*DCF!J$10-DCF!J$5*MAX(BB817*DCF!J$10,0)-MAX(BB817-BA817,0)/Inputs!$B$10)*DCF!J$6</f>
        <v>3360.5327496946647</v>
      </c>
      <c r="CJ817" s="15">
        <f ca="1">(BC817*DCF!K$10-DCF!K$5*MAX(BC817*DCF!K$10,0)-MAX(BC817-BB817,0)/Inputs!$B$10)*DCF!K$6</f>
        <v>3916.7502117101758</v>
      </c>
      <c r="CK817" s="15">
        <f ca="1">(BD817*DCF!L$10-DCF!L$5*MAX(BD817*DCF!L$10,0)-MAX(BD817-BC817,0)/Inputs!$B$10)*DCF!L$6</f>
        <v>4245.1647355898886</v>
      </c>
      <c r="CL817" s="15">
        <f ca="1">(BE817*DCF!M$10-DCF!M$5*MAX(BE817*DCF!M$10,0)-MAX(BE817-BD817,0)/Inputs!$B$10)*DCF!M$6</f>
        <v>5164.2623366791249</v>
      </c>
      <c r="CM817" s="15">
        <f ca="1">(BF817*DCF!C$28-DCF!C$5*MAX(BF817*DCF!C$28,0)-MAX(BF817-Inputs!$B$13,0)/Inputs!$B$17)*DCF!C$6</f>
        <v>3774.9315518680987</v>
      </c>
      <c r="CN817" s="15">
        <f ca="1">(BG817*DCF!D$28-DCF!D$5*MAX(BG817*DCF!D$28,0)-MAX(BG817-BF817,0)/Inputs!$B$17)*DCF!D$6</f>
        <v>5074.8042149129878</v>
      </c>
      <c r="CO817" s="15">
        <f ca="1">(BH817*DCF!E$28-DCF!E$5*MAX(BH817*DCF!E$28,0)-MAX(BH817-BG817,0)/Inputs!$B$17)*DCF!E$6</f>
        <v>6520.5265067813343</v>
      </c>
      <c r="CP817" s="15">
        <f ca="1">(BI817*DCF!F$28-DCF!F$5*MAX(BI817*DCF!F$28,0)-MAX(BI817-BH817,0)/Inputs!$B$17)*DCF!F$6</f>
        <v>7283.8145890748638</v>
      </c>
      <c r="CQ817" s="15">
        <f ca="1">(BJ817*DCF!G$28-DCF!G$5*MAX(BJ817*DCF!G$28,0)-MAX(BJ817-BI817,0)/Inputs!$B$17)*DCF!G$6</f>
        <v>8038.7377905739404</v>
      </c>
      <c r="CR817" s="15">
        <f ca="1">(BK817*DCF!H$28-DCF!H$5*MAX(BK817*DCF!H$28,0)-MAX(BK817-BJ817,0)/Inputs!$B$17)*DCF!H$6</f>
        <v>9748.4638649731769</v>
      </c>
      <c r="CS817" s="15">
        <f ca="1">(BL817*DCF!I$28-DCF!I$5*MAX(BL817*DCF!I$28,0)-MAX(BL817-BK817,0)/Inputs!$B$17)*DCF!I$6</f>
        <v>12167.440718237549</v>
      </c>
      <c r="CT817" s="15">
        <f ca="1">(BM817*DCF!J$28-DCF!J$5*MAX(BM817*DCF!J$28,0)-MAX(BM817-BL817,0)/Inputs!$B$17)*DCF!J$6</f>
        <v>14149.818561845141</v>
      </c>
      <c r="CU817" s="15">
        <f ca="1">(BN817*DCF!K$28-DCF!K$5*MAX(BN817*DCF!K$28,0)-MAX(BN817-BM817,0)/Inputs!$B$17)*DCF!K$6</f>
        <v>17684.498010817908</v>
      </c>
      <c r="CV817" s="15">
        <f ca="1">(BO817*DCF!L$28-DCF!L$5*MAX(BO817*DCF!L$28,0)-MAX(BO817-BN817,0)/Inputs!$B$17)*DCF!L$6</f>
        <v>19571.87255160054</v>
      </c>
      <c r="CW817" s="15">
        <f ca="1">(BP817*DCF!M$28-DCF!M$5*MAX(BP817*DCF!M$28,0)-MAX(BP817-BO817,0)/Inputs!$B$17)*DCF!M$6</f>
        <v>20471.506361990709</v>
      </c>
      <c r="CX817" s="15">
        <f ca="1">(BQ817*DCF!C$46-DCF!C$5*MAX(BQ817*DCF!C$46,0)-MAX(BQ817-Inputs!$B$20,0)/Inputs!$B$24)*DCF!C$6</f>
        <v>-1836.7446146863476</v>
      </c>
      <c r="CY817" s="15">
        <f ca="1">(BR817*DCF!D$46-DCF!D$5*MAX(BR817*DCF!D$46,0)-MAX(BR817-BQ817,0)/Inputs!$B$24)*DCF!D$6</f>
        <v>-2962.3738290750234</v>
      </c>
      <c r="CZ817" s="15">
        <f ca="1">(BS817*DCF!E$46-DCF!E$5*MAX(BS817*DCF!E$46,0)-MAX(BS817-BR817,0)/Inputs!$B$24)*DCF!E$6</f>
        <v>-1125.3098341355551</v>
      </c>
      <c r="DA817" s="15">
        <f ca="1">(BT817*DCF!F$46-DCF!F$5*MAX(BT817*DCF!F$46,0)-MAX(BT817-BS817,0)/Inputs!$B$24)*DCF!F$6</f>
        <v>-4715.8499205698399</v>
      </c>
      <c r="DB817" s="15">
        <f ca="1">(BU817*DCF!G$46-DCF!G$5*MAX(BU817*DCF!G$46,0)-MAX(BU817-BT817,0)/Inputs!$B$24)*DCF!G$6</f>
        <v>-5425.9689956184193</v>
      </c>
      <c r="DC817" s="15">
        <f ca="1">(BV817*DCF!H$46-DCF!H$5*MAX(BV817*DCF!H$46,0)-MAX(BV817-BU817,0)/Inputs!$B$24)*DCF!H$6</f>
        <v>-4110.5290885494733</v>
      </c>
      <c r="DD817" s="15">
        <f ca="1">(BW817*DCF!I$46-DCF!I$5*MAX(BW817*DCF!I$46,0)-MAX(BW817-BV817,0)/Inputs!$B$24)*DCF!I$6</f>
        <v>-3951.3857198452888</v>
      </c>
      <c r="DE817" s="15">
        <f ca="1">(BX817*DCF!J$46-DCF!J$5*MAX(BX817*DCF!J$46,0)-MAX(BX817-BW817,0)/Inputs!$B$24)*DCF!J$6</f>
        <v>123.69227699843128</v>
      </c>
      <c r="DF817" s="15">
        <f ca="1">(BY817*DCF!K$46-DCF!K$5*MAX(BY817*DCF!K$46,0)-MAX(BY817-BX817,0)/Inputs!$B$24)*DCF!K$6</f>
        <v>125.67557263433301</v>
      </c>
      <c r="DG817" s="15">
        <f ca="1">(BZ817*DCF!L$46-DCF!L$5*MAX(BZ817*DCF!L$46,0)-MAX(BZ817-BY817,0)/Inputs!$B$24)*DCF!L$6</f>
        <v>1918.6263123154049</v>
      </c>
      <c r="DH817" s="15">
        <f ca="1">(CA817*DCF!M$46-DCF!M$5*MAX(CA817*DCF!M$46,0)-MAX(CA817-BZ817,0)/Inputs!$B$24)*DCF!M$6</f>
        <v>5510.7773486870956</v>
      </c>
      <c r="DI817" s="15">
        <f ca="1">SUM(CB817:CL817)+BE817*DCF!M$10*(1+Inputs!$B$30)*(1-Inputs!$B$33)*(1-Inputs!$B$30/Inputs!$B$31)/(Inputs!$B$29-Inputs!$B$30)*DCF!M$6</f>
        <v>151109.55997948154</v>
      </c>
      <c r="DJ817" s="15">
        <f ca="1">SUM(CM817:CW817)+BP817*DCF!M$28*(1+Inputs!$B$30)*(1-Inputs!$B$33)*(1-Inputs!$B$30/Inputs!$B$31)/(Inputs!$B$29-Inputs!$B$30)*DCF!M$6</f>
        <v>555767.58615537919</v>
      </c>
      <c r="DK817" s="15">
        <f ca="1">SUM(CX817:DH817)+CA817*DCF!M$46*(1+Inputs!$B$30)*(1-Inputs!$B$33)*(1-Inputs!$B$30/Inputs!$B$31)/(Inputs!$B$29-Inputs!$B$30)*DCF!M$6</f>
        <v>231291.25612330961</v>
      </c>
      <c r="DM817" s="15">
        <f ca="1">DI817+DJ817+DK817+Inputs!$B$34+Inputs!$B$36-Inputs!$B$35</f>
        <v>1015019.4022581703</v>
      </c>
    </row>
    <row r="818" spans="1:117" x14ac:dyDescent="0.75">
      <c r="A818" s="11">
        <v>805</v>
      </c>
      <c r="C818" s="23">
        <f t="shared" ca="1" si="470"/>
        <v>-0.41388983289750281</v>
      </c>
      <c r="D818" s="23">
        <f t="shared" ca="1" si="470"/>
        <v>4.726470867831073E-2</v>
      </c>
      <c r="E818" s="23">
        <f t="shared" ca="1" si="470"/>
        <v>0.14750045076848961</v>
      </c>
      <c r="F818" s="23">
        <f t="shared" ca="1" si="470"/>
        <v>0.34576186976481649</v>
      </c>
      <c r="G818" s="23">
        <f t="shared" ca="1" si="470"/>
        <v>-3.2872876743834132</v>
      </c>
      <c r="H818" s="23">
        <f t="shared" ca="1" si="470"/>
        <v>0.36570966903357571</v>
      </c>
      <c r="I818" s="23">
        <f t="shared" ca="1" si="470"/>
        <v>-0.86147253774183119</v>
      </c>
      <c r="J818" s="23">
        <f t="shared" ca="1" si="470"/>
        <v>-0.85632277579953164</v>
      </c>
      <c r="K818" s="23">
        <f t="shared" ca="1" si="470"/>
        <v>-2.5424079125714529</v>
      </c>
      <c r="L818" s="23">
        <f t="shared" ca="1" si="470"/>
        <v>-0.78640927277450656</v>
      </c>
      <c r="M818" s="23">
        <f t="shared" ca="1" si="470"/>
        <v>-1.1392597417134647</v>
      </c>
      <c r="N818" s="23">
        <f ca="1">SQRT(Inputs!$B$38)*C818+SQRT(1-Inputs!$B$38)*_xlfn.NORM.S.INV(RAND())</f>
        <v>-1.8305521601521011</v>
      </c>
      <c r="O818" s="23">
        <f ca="1">SQRT(Inputs!$B$38)*D818+SQRT(1-Inputs!$B$38)*_xlfn.NORM.S.INV(RAND())</f>
        <v>-1.8563352259428567</v>
      </c>
      <c r="P818" s="23">
        <f ca="1">SQRT(Inputs!$B$38)*E818+SQRT(1-Inputs!$B$38)*_xlfn.NORM.S.INV(RAND())</f>
        <v>0.66056149221400007</v>
      </c>
      <c r="Q818" s="23">
        <f ca="1">SQRT(Inputs!$B$38)*F818+SQRT(1-Inputs!$B$38)*_xlfn.NORM.S.INV(RAND())</f>
        <v>1.0754249877946007</v>
      </c>
      <c r="R818" s="23">
        <f ca="1">SQRT(Inputs!$B$38)*G818+SQRT(1-Inputs!$B$38)*_xlfn.NORM.S.INV(RAND())</f>
        <v>-1.1412656094811435</v>
      </c>
      <c r="S818" s="23">
        <f ca="1">SQRT(Inputs!$B$38)*H818+SQRT(1-Inputs!$B$38)*_xlfn.NORM.S.INV(RAND())</f>
        <v>-0.75391851115991959</v>
      </c>
      <c r="T818" s="23">
        <f ca="1">SQRT(Inputs!$B$38)*I818+SQRT(1-Inputs!$B$38)*_xlfn.NORM.S.INV(RAND())</f>
        <v>-0.14801719907794675</v>
      </c>
      <c r="U818" s="23">
        <f ca="1">SQRT(Inputs!$B$38)*J818+SQRT(1-Inputs!$B$38)*_xlfn.NORM.S.INV(RAND())</f>
        <v>-0.51336092846393189</v>
      </c>
      <c r="V818" s="23">
        <f ca="1">SQRT(Inputs!$B$38)*K818+SQRT(1-Inputs!$B$38)*_xlfn.NORM.S.INV(RAND())</f>
        <v>-1.7411779579211781</v>
      </c>
      <c r="W818" s="23">
        <f ca="1">SQRT(Inputs!$B$38)*L818+SQRT(1-Inputs!$B$38)*_xlfn.NORM.S.INV(RAND())</f>
        <v>0.86219152065721327</v>
      </c>
      <c r="X818" s="23">
        <f ca="1">SQRT(Inputs!$B$38)*M818+SQRT(1-Inputs!$B$38)*_xlfn.NORM.S.INV(RAND())</f>
        <v>-0.48634878887293365</v>
      </c>
      <c r="Y818" s="23">
        <f ca="1">SQRT(Inputs!$B$38)*C818+SQRT(1-Inputs!$B$38)*_xlfn.NORM.S.INV(RAND())</f>
        <v>-0.11476958261202075</v>
      </c>
      <c r="Z818" s="23">
        <f ca="1">SQRT(Inputs!$B$38)*D818+SQRT(1-Inputs!$B$38)*_xlfn.NORM.S.INV(RAND())</f>
        <v>0.23685880138766921</v>
      </c>
      <c r="AA818" s="23">
        <f ca="1">SQRT(Inputs!$B$38)*E818+SQRT(1-Inputs!$B$38)*_xlfn.NORM.S.INV(RAND())</f>
        <v>1.190674807517043</v>
      </c>
      <c r="AB818" s="23">
        <f ca="1">SQRT(Inputs!$B$38)*F818+SQRT(1-Inputs!$B$38)*_xlfn.NORM.S.INV(RAND())</f>
        <v>-1.3523856377427799</v>
      </c>
      <c r="AC818" s="23">
        <f ca="1">SQRT(Inputs!$B$38)*G818+SQRT(1-Inputs!$B$38)*_xlfn.NORM.S.INV(RAND())</f>
        <v>-0.85336024386931952</v>
      </c>
      <c r="AD818" s="23">
        <f ca="1">SQRT(Inputs!$B$38)*H818+SQRT(1-Inputs!$B$38)*_xlfn.NORM.S.INV(RAND())</f>
        <v>-0.78531864413681784</v>
      </c>
      <c r="AE818" s="23">
        <f ca="1">SQRT(Inputs!$B$38)*I818+SQRT(1-Inputs!$B$38)*_xlfn.NORM.S.INV(RAND())</f>
        <v>-0.91970091757090144</v>
      </c>
      <c r="AF818" s="23">
        <f ca="1">SQRT(Inputs!$B$38)*J818+SQRT(1-Inputs!$B$38)*_xlfn.NORM.S.INV(RAND())</f>
        <v>0.29274586771540434</v>
      </c>
      <c r="AG818" s="23">
        <f ca="1">SQRT(Inputs!$B$38)*K818+SQRT(1-Inputs!$B$38)*_xlfn.NORM.S.INV(RAND())</f>
        <v>-0.94320416786533068</v>
      </c>
      <c r="AH818" s="23">
        <f ca="1">SQRT(Inputs!$B$38)*L818+SQRT(1-Inputs!$B$38)*_xlfn.NORM.S.INV(RAND())</f>
        <v>-0.78614489744906546</v>
      </c>
      <c r="AI818" s="23">
        <f ca="1">SQRT(Inputs!$B$38)*M818+SQRT(1-Inputs!$B$38)*_xlfn.NORM.S.INV(RAND())</f>
        <v>9.3131538754434917E-2</v>
      </c>
      <c r="AJ818" s="23">
        <f ca="1">SQRT(Inputs!$B$38)*C818+SQRT(1-Inputs!$B$38)*_xlfn.NORM.S.INV(RAND())</f>
        <v>1.0349016582265596</v>
      </c>
      <c r="AK818" s="23">
        <f ca="1">SQRT(Inputs!$B$38)*D818+SQRT(1-Inputs!$B$38)*_xlfn.NORM.S.INV(RAND())</f>
        <v>-0.22256836454288045</v>
      </c>
      <c r="AL818" s="23">
        <f ca="1">SQRT(Inputs!$B$38)*E818+SQRT(1-Inputs!$B$38)*_xlfn.NORM.S.INV(RAND())</f>
        <v>1.1798383819377616</v>
      </c>
      <c r="AM818" s="23">
        <f ca="1">SQRT(Inputs!$B$38)*F818+SQRT(1-Inputs!$B$38)*_xlfn.NORM.S.INV(RAND())</f>
        <v>-0.8944691575816881</v>
      </c>
      <c r="AN818" s="23">
        <f ca="1">SQRT(Inputs!$B$38)*G818+SQRT(1-Inputs!$B$38)*_xlfn.NORM.S.INV(RAND())</f>
        <v>-0.96421724652040508</v>
      </c>
      <c r="AO818" s="23">
        <f ca="1">SQRT(Inputs!$B$38)*H818+SQRT(1-Inputs!$B$38)*_xlfn.NORM.S.INV(RAND())</f>
        <v>0.55202131253104869</v>
      </c>
      <c r="AP818" s="23">
        <f ca="1">SQRT(Inputs!$B$38)*I818+SQRT(1-Inputs!$B$38)*_xlfn.NORM.S.INV(RAND())</f>
        <v>0.16511882201084405</v>
      </c>
      <c r="AQ818" s="23">
        <f ca="1">SQRT(Inputs!$B$38)*J818+SQRT(1-Inputs!$B$38)*_xlfn.NORM.S.INV(RAND())</f>
        <v>2.2288309952307683E-2</v>
      </c>
      <c r="AR818" s="23">
        <f ca="1">SQRT(Inputs!$B$38)*K818+SQRT(1-Inputs!$B$38)*_xlfn.NORM.S.INV(RAND())</f>
        <v>-2.3224725775676238</v>
      </c>
      <c r="AS818" s="23">
        <f ca="1">SQRT(Inputs!$B$38)*L818+SQRT(1-Inputs!$B$38)*_xlfn.NORM.S.INV(RAND())</f>
        <v>-0.55262735108988603</v>
      </c>
      <c r="AT818" s="23">
        <f ca="1">SQRT(Inputs!$B$38)*M818+SQRT(1-Inputs!$B$38)*_xlfn.NORM.S.INV(RAND())</f>
        <v>-0.88216081980478078</v>
      </c>
      <c r="AU818" s="15">
        <f ca="1">Inputs!$B$6*EXP($B$8-0.5*C$5^2+C$5*N818)</f>
        <v>3689.6810925366876</v>
      </c>
      <c r="AV818" s="15">
        <f t="shared" ca="1" si="437"/>
        <v>3418.4328734511209</v>
      </c>
      <c r="AW818" s="15">
        <f t="shared" ca="1" si="438"/>
        <v>4556.5927830814335</v>
      </c>
      <c r="AX818" s="15">
        <f t="shared" ca="1" si="439"/>
        <v>6363.1216277027725</v>
      </c>
      <c r="AY818" s="15">
        <f t="shared" ca="1" si="440"/>
        <v>6806.0055381963748</v>
      </c>
      <c r="AZ818" s="15">
        <f t="shared" ca="1" si="441"/>
        <v>7660.7758408539539</v>
      </c>
      <c r="BA818" s="15">
        <f t="shared" ca="1" si="442"/>
        <v>9230.7203441344191</v>
      </c>
      <c r="BB818" s="15">
        <f t="shared" ca="1" si="443"/>
        <v>10734.649069513498</v>
      </c>
      <c r="BC818" s="15">
        <f t="shared" ca="1" si="444"/>
        <v>11113.205691661255</v>
      </c>
      <c r="BD818" s="15">
        <f t="shared" ca="1" si="445"/>
        <v>14758.154017089235</v>
      </c>
      <c r="BE818" s="15">
        <f t="shared" ca="1" si="446"/>
        <v>17300.635216730938</v>
      </c>
      <c r="BF818" s="15">
        <f ca="1">Inputs!$B$13*EXP($B$9-0.5*C$6^2+C$6*Y818)</f>
        <v>13519.879360102152</v>
      </c>
      <c r="BG818" s="15">
        <f t="shared" ca="1" si="447"/>
        <v>17196.626564137561</v>
      </c>
      <c r="BH818" s="15">
        <f t="shared" ca="1" si="448"/>
        <v>25598.500916138386</v>
      </c>
      <c r="BI818" s="15">
        <f t="shared" ca="1" si="449"/>
        <v>25447.623837754738</v>
      </c>
      <c r="BJ818" s="15">
        <f t="shared" ca="1" si="450"/>
        <v>27586.265166944733</v>
      </c>
      <c r="BK818" s="15">
        <f t="shared" ca="1" si="451"/>
        <v>30423.864164544219</v>
      </c>
      <c r="BL818" s="15">
        <f t="shared" ca="1" si="452"/>
        <v>33173.037926558049</v>
      </c>
      <c r="BM818" s="15">
        <f t="shared" ca="1" si="453"/>
        <v>42287.053370291011</v>
      </c>
      <c r="BN818" s="15">
        <f t="shared" ca="1" si="454"/>
        <v>46449.404165829066</v>
      </c>
      <c r="BO818" s="15">
        <f t="shared" ca="1" si="455"/>
        <v>52160.147562106307</v>
      </c>
      <c r="BP818" s="15">
        <f t="shared" ca="1" si="456"/>
        <v>64880.352943141675</v>
      </c>
      <c r="BQ818" s="15">
        <f ca="1">Inputs!$B$20*EXP($B$10-0.5*C$7^2+C$7*AJ818)</f>
        <v>6191.8574162386176</v>
      </c>
      <c r="BR818" s="15">
        <f t="shared" ca="1" si="457"/>
        <v>7828.2059899013393</v>
      </c>
      <c r="BS818" s="15">
        <f t="shared" ca="1" si="458"/>
        <v>15043.615381877851</v>
      </c>
      <c r="BT818" s="15">
        <f t="shared" ca="1" si="459"/>
        <v>16403.693509572891</v>
      </c>
      <c r="BU818" s="15">
        <f t="shared" ca="1" si="460"/>
        <v>18002.854970298846</v>
      </c>
      <c r="BV818" s="15">
        <f t="shared" ca="1" si="461"/>
        <v>28364.270981408998</v>
      </c>
      <c r="BW818" s="15">
        <f t="shared" ca="1" si="462"/>
        <v>40988.433298736549</v>
      </c>
      <c r="BX818" s="15">
        <f t="shared" ca="1" si="463"/>
        <v>57585.641312698914</v>
      </c>
      <c r="BY818" s="15">
        <f t="shared" ca="1" si="464"/>
        <v>51740.162074200991</v>
      </c>
      <c r="BZ818" s="15">
        <f t="shared" ca="1" si="465"/>
        <v>65585.545280853534</v>
      </c>
      <c r="CA818" s="15">
        <f t="shared" ca="1" si="466"/>
        <v>78760.839776763823</v>
      </c>
      <c r="CB818" s="15">
        <f ca="1">(AU818*DCF!C$10-DCF!C$5*MAX(AU818*DCF!C$10,0)-MAX(AU818-Inputs!$B$6,0)/Inputs!$B$10)*DCF!C$6</f>
        <v>947.54373866892752</v>
      </c>
      <c r="CC818" s="15">
        <f ca="1">(AV818*DCF!D$10-DCF!D$5*MAX(AV818*DCF!D$10,0)-MAX(AV818-AU818,0)/Inputs!$B$10)*DCF!D$6</f>
        <v>833.21985378118802</v>
      </c>
      <c r="CD818" s="15">
        <f ca="1">(AW818*DCF!E$10-DCF!E$5*MAX(AW818*DCF!E$10,0)-MAX(AW818-AV818,0)/Inputs!$B$10)*DCF!E$6</f>
        <v>795.68399400140709</v>
      </c>
      <c r="CE818" s="15">
        <f ca="1">(AX818*DCF!F$10-DCF!F$5*MAX(AX818*DCF!F$10,0)-MAX(AX818-AW818,0)/Inputs!$B$10)*DCF!F$6</f>
        <v>1013.1654470645271</v>
      </c>
      <c r="CF818" s="15">
        <f ca="1">(AY818*DCF!G$10-DCF!G$5*MAX(AY818*DCF!G$10,0)-MAX(AY818-AX818,0)/Inputs!$B$10)*DCF!G$6</f>
        <v>1317.1784086206005</v>
      </c>
      <c r="CG818" s="15">
        <f ca="1">(AZ818*DCF!H$10-DCF!H$5*MAX(AZ818*DCF!H$10,0)-MAX(AZ818-AY818,0)/Inputs!$B$10)*DCF!H$6</f>
        <v>1335.5653334172102</v>
      </c>
      <c r="CH818" s="15">
        <f ca="1">(BA818*DCF!I$10-DCF!I$5*MAX(BA818*DCF!I$10,0)-MAX(BA818-AZ818,0)/Inputs!$B$10)*DCF!I$6</f>
        <v>1428.5899647472847</v>
      </c>
      <c r="CI818" s="15">
        <f ca="1">(BB818*DCF!J$10-DCF!J$5*MAX(BB818*DCF!J$10,0)-MAX(BB818-BA818,0)/Inputs!$B$10)*DCF!J$6</f>
        <v>1614.1950726211001</v>
      </c>
      <c r="CJ818" s="15">
        <f ca="1">(BC818*DCF!K$10-DCF!K$5*MAX(BC818*DCF!K$10,0)-MAX(BC818-BB818,0)/Inputs!$B$10)*DCF!K$6</f>
        <v>1736.0554728379864</v>
      </c>
      <c r="CK818" s="15">
        <f ca="1">(BD818*DCF!L$10-DCF!L$5*MAX(BD818*DCF!L$10,0)-MAX(BD818-BC818,0)/Inputs!$B$10)*DCF!L$6</f>
        <v>1754.4594310150085</v>
      </c>
      <c r="CL818" s="15">
        <f ca="1">(BE818*DCF!M$10-DCF!M$5*MAX(BE818*DCF!M$10,0)-MAX(BE818-BD818,0)/Inputs!$B$10)*DCF!M$6</f>
        <v>2137.6168508290652</v>
      </c>
      <c r="CM818" s="15">
        <f ca="1">(BF818*DCF!C$28-DCF!C$5*MAX(BF818*DCF!C$28,0)-MAX(BF818-Inputs!$B$13,0)/Inputs!$B$17)*DCF!C$6</f>
        <v>3633.5966772430925</v>
      </c>
      <c r="CN818" s="15">
        <f ca="1">(BG818*DCF!D$28-DCF!D$5*MAX(BG818*DCF!D$28,0)-MAX(BG818-BF818,0)/Inputs!$B$17)*DCF!D$6</f>
        <v>4280.3843867781352</v>
      </c>
      <c r="CO818" s="15">
        <f ca="1">(BH818*DCF!E$28-DCF!E$5*MAX(BH818*DCF!E$28,0)-MAX(BH818-BG818,0)/Inputs!$B$17)*DCF!E$6</f>
        <v>5594.0574929010272</v>
      </c>
      <c r="CP818" s="15">
        <f ca="1">(BI818*DCF!F$28-DCF!F$5*MAX(BI818*DCF!F$28,0)-MAX(BI818-BH818,0)/Inputs!$B$17)*DCF!F$6</f>
        <v>6908.3595595904917</v>
      </c>
      <c r="CQ818" s="15">
        <f ca="1">(BJ818*DCF!G$28-DCF!G$5*MAX(BJ818*DCF!G$28,0)-MAX(BJ818-BI818,0)/Inputs!$B$17)*DCF!G$6</f>
        <v>6797.7674495814144</v>
      </c>
      <c r="CR818" s="15">
        <f ca="1">(BK818*DCF!H$28-DCF!H$5*MAX(BK818*DCF!H$28,0)-MAX(BK818-BJ818,0)/Inputs!$B$17)*DCF!H$6</f>
        <v>7083.2740149922247</v>
      </c>
      <c r="CS818" s="15">
        <f ca="1">(BL818*DCF!I$28-DCF!I$5*MAX(BL818*DCF!I$28,0)-MAX(BL818-BK818,0)/Inputs!$B$17)*DCF!I$6</f>
        <v>7406.1499013005505</v>
      </c>
      <c r="CT818" s="15">
        <f ca="1">(BM818*DCF!J$28-DCF!J$5*MAX(BM818*DCF!J$28,0)-MAX(BM818-BL818,0)/Inputs!$B$17)*DCF!J$6</f>
        <v>8225.0794245470406</v>
      </c>
      <c r="CU818" s="15">
        <f ca="1">(BN818*DCF!K$28-DCF!K$5*MAX(BN818*DCF!K$28,0)-MAX(BN818-BM818,0)/Inputs!$B$17)*DCF!K$6</f>
        <v>9299.5028123713964</v>
      </c>
      <c r="CV818" s="15">
        <f ca="1">(BO818*DCF!L$28-DCF!L$5*MAX(BO818*DCF!L$28,0)-MAX(BO818-BN818,0)/Inputs!$B$17)*DCF!L$6</f>
        <v>9760.8641356710705</v>
      </c>
      <c r="CW818" s="15">
        <f ca="1">(BP818*DCF!M$28-DCF!M$5*MAX(BP818*DCF!M$28,0)-MAX(BP818-BO818,0)/Inputs!$B$17)*DCF!M$6</f>
        <v>10877.657063269909</v>
      </c>
      <c r="CX818" s="15">
        <f ca="1">(BQ818*DCF!C$46-DCF!C$5*MAX(BQ818*DCF!C$46,0)-MAX(BQ818-Inputs!$B$20,0)/Inputs!$B$24)*DCF!C$6</f>
        <v>-2811.4485562854161</v>
      </c>
      <c r="CY818" s="15">
        <f ca="1">(BR818*DCF!D$46-DCF!D$5*MAX(BR818*DCF!D$46,0)-MAX(BR818-BQ818,0)/Inputs!$B$24)*DCF!D$6</f>
        <v>-2034.3085598080984</v>
      </c>
      <c r="CZ818" s="15">
        <f ca="1">(BS818*DCF!E$46-DCF!E$5*MAX(BS818*DCF!E$46,0)-MAX(BS818-BR818,0)/Inputs!$B$24)*DCF!E$6</f>
        <v>-4623.0494570449837</v>
      </c>
      <c r="DA818" s="15">
        <f ca="1">(BT818*DCF!F$46-DCF!F$5*MAX(BT818*DCF!F$46,0)-MAX(BT818-BS818,0)/Inputs!$B$24)*DCF!F$6</f>
        <v>-1689.8681150721063</v>
      </c>
      <c r="DB818" s="15">
        <f ca="1">(BU818*DCF!G$46-DCF!G$5*MAX(BU818*DCF!G$46,0)-MAX(BU818-BT818,0)/Inputs!$B$24)*DCF!G$6</f>
        <v>-1143.5067917181998</v>
      </c>
      <c r="DC818" s="15">
        <f ca="1">(BV818*DCF!H$46-DCF!H$5*MAX(BV818*DCF!H$46,0)-MAX(BV818-BU818,0)/Inputs!$B$24)*DCF!H$6</f>
        <v>-3219.7465400032797</v>
      </c>
      <c r="DD818" s="15">
        <f ca="1">(BW818*DCF!I$46-DCF!I$5*MAX(BW818*DCF!I$46,0)-MAX(BW818-BV818,0)/Inputs!$B$24)*DCF!I$6</f>
        <v>-2677.2648757063675</v>
      </c>
      <c r="DE818" s="15">
        <f ca="1">(BX818*DCF!J$46-DCF!J$5*MAX(BX818*DCF!J$46,0)-MAX(BX818-BW818,0)/Inputs!$B$24)*DCF!J$6</f>
        <v>-1985.7500423898698</v>
      </c>
      <c r="DF818" s="15">
        <f ca="1">(BY818*DCF!K$46-DCF!K$5*MAX(BY818*DCF!K$46,0)-MAX(BY818-BX818,0)/Inputs!$B$24)*DCF!K$6</f>
        <v>2955.5705343174923</v>
      </c>
      <c r="DG818" s="15">
        <f ca="1">(BZ818*DCF!L$46-DCF!L$5*MAX(BZ818*DCF!L$46,0)-MAX(BZ818-BY818,0)/Inputs!$B$24)*DCF!L$6</f>
        <v>1400.3694984832903</v>
      </c>
      <c r="DH818" s="15">
        <f ca="1">(CA818*DCF!M$46-DCF!M$5*MAX(CA818*DCF!M$46,0)-MAX(CA818-BZ818,0)/Inputs!$B$24)*DCF!M$6</f>
        <v>3420.1636778970837</v>
      </c>
      <c r="DI818" s="15">
        <f ca="1">SUM(CB818:CL818)+BE818*DCF!M$10*(1+Inputs!$B$30)*(1-Inputs!$B$33)*(1-Inputs!$B$30/Inputs!$B$31)/(Inputs!$B$29-Inputs!$B$30)*DCF!M$6</f>
        <v>63061.170152983119</v>
      </c>
      <c r="DJ818" s="15">
        <f ca="1">SUM(CM818:CW818)+BP818*DCF!M$28*(1+Inputs!$B$30)*(1-Inputs!$B$33)*(1-Inputs!$B$30/Inputs!$B$31)/(Inputs!$B$29-Inputs!$B$30)*DCF!M$6</f>
        <v>320617.19984439487</v>
      </c>
      <c r="DK818" s="15">
        <f ca="1">SUM(CX818:DH818)+CA818*DCF!M$46*(1+Inputs!$B$30)*(1-Inputs!$B$33)*(1-Inputs!$B$30/Inputs!$B$31)/(Inputs!$B$29-Inputs!$B$30)*DCF!M$6</f>
        <v>109364.7488854574</v>
      </c>
      <c r="DM818" s="15">
        <f ca="1">DI818+DJ818+DK818+Inputs!$B$34+Inputs!$B$36-Inputs!$B$35</f>
        <v>569894.11888283538</v>
      </c>
    </row>
    <row r="819" spans="1:117" x14ac:dyDescent="0.75">
      <c r="A819" s="11">
        <v>806</v>
      </c>
      <c r="C819" s="23">
        <f t="shared" ca="1" si="470"/>
        <v>-0.72643751820830815</v>
      </c>
      <c r="D819" s="23">
        <f t="shared" ca="1" si="470"/>
        <v>-3.3014468271265682E-2</v>
      </c>
      <c r="E819" s="23">
        <f t="shared" ca="1" si="470"/>
        <v>-0.78565729207533197</v>
      </c>
      <c r="F819" s="23">
        <f t="shared" ca="1" si="470"/>
        <v>-1.1101648803308779</v>
      </c>
      <c r="G819" s="23">
        <f t="shared" ca="1" si="470"/>
        <v>-1.4914976752054203</v>
      </c>
      <c r="H819" s="23">
        <f t="shared" ca="1" si="470"/>
        <v>-1.9708613518921652</v>
      </c>
      <c r="I819" s="23">
        <f t="shared" ca="1" si="470"/>
        <v>1.7342370077568359</v>
      </c>
      <c r="J819" s="23">
        <f t="shared" ca="1" si="470"/>
        <v>-0.27949717414634384</v>
      </c>
      <c r="K819" s="23">
        <f t="shared" ca="1" si="470"/>
        <v>0.20929923435838738</v>
      </c>
      <c r="L819" s="23">
        <f t="shared" ca="1" si="470"/>
        <v>0.16071341962679975</v>
      </c>
      <c r="M819" s="23">
        <f t="shared" ca="1" si="470"/>
        <v>1.0901134696629278</v>
      </c>
      <c r="N819" s="23">
        <f ca="1">SQRT(Inputs!$B$38)*C819+SQRT(1-Inputs!$B$38)*_xlfn.NORM.S.INV(RAND())</f>
        <v>-0.46649089512213243</v>
      </c>
      <c r="O819" s="23">
        <f ca="1">SQRT(Inputs!$B$38)*D819+SQRT(1-Inputs!$B$38)*_xlfn.NORM.S.INV(RAND())</f>
        <v>1.5179276508008823</v>
      </c>
      <c r="P819" s="23">
        <f ca="1">SQRT(Inputs!$B$38)*E819+SQRT(1-Inputs!$B$38)*_xlfn.NORM.S.INV(RAND())</f>
        <v>-0.77948915591339674</v>
      </c>
      <c r="Q819" s="23">
        <f ca="1">SQRT(Inputs!$B$38)*F819+SQRT(1-Inputs!$B$38)*_xlfn.NORM.S.INV(RAND())</f>
        <v>-0.33451551892122561</v>
      </c>
      <c r="R819" s="23">
        <f ca="1">SQRT(Inputs!$B$38)*G819+SQRT(1-Inputs!$B$38)*_xlfn.NORM.S.INV(RAND())</f>
        <v>-1.1921679819011735</v>
      </c>
      <c r="S819" s="23">
        <f ca="1">SQRT(Inputs!$B$38)*H819+SQRT(1-Inputs!$B$38)*_xlfn.NORM.S.INV(RAND())</f>
        <v>0.32513917808690196</v>
      </c>
      <c r="T819" s="23">
        <f ca="1">SQRT(Inputs!$B$38)*I819+SQRT(1-Inputs!$B$38)*_xlfn.NORM.S.INV(RAND())</f>
        <v>0.68888931258138952</v>
      </c>
      <c r="U819" s="23">
        <f ca="1">SQRT(Inputs!$B$38)*J819+SQRT(1-Inputs!$B$38)*_xlfn.NORM.S.INV(RAND())</f>
        <v>-0.22870595404453287</v>
      </c>
      <c r="V819" s="23">
        <f ca="1">SQRT(Inputs!$B$38)*K819+SQRT(1-Inputs!$B$38)*_xlfn.NORM.S.INV(RAND())</f>
        <v>0.65901769366109497</v>
      </c>
      <c r="W819" s="23">
        <f ca="1">SQRT(Inputs!$B$38)*L819+SQRT(1-Inputs!$B$38)*_xlfn.NORM.S.INV(RAND())</f>
        <v>-0.31769378787365821</v>
      </c>
      <c r="X819" s="23">
        <f ca="1">SQRT(Inputs!$B$38)*M819+SQRT(1-Inputs!$B$38)*_xlfn.NORM.S.INV(RAND())</f>
        <v>0.27761501908448938</v>
      </c>
      <c r="Y819" s="23">
        <f ca="1">SQRT(Inputs!$B$38)*C819+SQRT(1-Inputs!$B$38)*_xlfn.NORM.S.INV(RAND())</f>
        <v>-0.49606429865547091</v>
      </c>
      <c r="Z819" s="23">
        <f ca="1">SQRT(Inputs!$B$38)*D819+SQRT(1-Inputs!$B$38)*_xlfn.NORM.S.INV(RAND())</f>
        <v>0.30035249535014885</v>
      </c>
      <c r="AA819" s="23">
        <f ca="1">SQRT(Inputs!$B$38)*E819+SQRT(1-Inputs!$B$38)*_xlfn.NORM.S.INV(RAND())</f>
        <v>-2.4748279959283437</v>
      </c>
      <c r="AB819" s="23">
        <f ca="1">SQRT(Inputs!$B$38)*F819+SQRT(1-Inputs!$B$38)*_xlfn.NORM.S.INV(RAND())</f>
        <v>-1.3849774223654461</v>
      </c>
      <c r="AC819" s="23">
        <f ca="1">SQRT(Inputs!$B$38)*G819+SQRT(1-Inputs!$B$38)*_xlfn.NORM.S.INV(RAND())</f>
        <v>-1.2740182365653787</v>
      </c>
      <c r="AD819" s="23">
        <f ca="1">SQRT(Inputs!$B$38)*H819+SQRT(1-Inputs!$B$38)*_xlfn.NORM.S.INV(RAND())</f>
        <v>-1.3793201023027764</v>
      </c>
      <c r="AE819" s="23">
        <f ca="1">SQRT(Inputs!$B$38)*I819+SQRT(1-Inputs!$B$38)*_xlfn.NORM.S.INV(RAND())</f>
        <v>1.7851312269054542</v>
      </c>
      <c r="AF819" s="23">
        <f ca="1">SQRT(Inputs!$B$38)*J819+SQRT(1-Inputs!$B$38)*_xlfn.NORM.S.INV(RAND())</f>
        <v>4.5152112975888808E-2</v>
      </c>
      <c r="AG819" s="23">
        <f ca="1">SQRT(Inputs!$B$38)*K819+SQRT(1-Inputs!$B$38)*_xlfn.NORM.S.INV(RAND())</f>
        <v>-0.64967924287936063</v>
      </c>
      <c r="AH819" s="23">
        <f ca="1">SQRT(Inputs!$B$38)*L819+SQRT(1-Inputs!$B$38)*_xlfn.NORM.S.INV(RAND())</f>
        <v>-0.57625107485891092</v>
      </c>
      <c r="AI819" s="23">
        <f ca="1">SQRT(Inputs!$B$38)*M819+SQRT(1-Inputs!$B$38)*_xlfn.NORM.S.INV(RAND())</f>
        <v>0.37185882438134354</v>
      </c>
      <c r="AJ819" s="23">
        <f ca="1">SQRT(Inputs!$B$38)*C819+SQRT(1-Inputs!$B$38)*_xlfn.NORM.S.INV(RAND())</f>
        <v>-1.1888955498885823</v>
      </c>
      <c r="AK819" s="23">
        <f ca="1">SQRT(Inputs!$B$38)*D819+SQRT(1-Inputs!$B$38)*_xlfn.NORM.S.INV(RAND())</f>
        <v>-0.86595033315667325</v>
      </c>
      <c r="AL819" s="23">
        <f ca="1">SQRT(Inputs!$B$38)*E819+SQRT(1-Inputs!$B$38)*_xlfn.NORM.S.INV(RAND())</f>
        <v>-0.41112590413040739</v>
      </c>
      <c r="AM819" s="23">
        <f ca="1">SQRT(Inputs!$B$38)*F819+SQRT(1-Inputs!$B$38)*_xlfn.NORM.S.INV(RAND())</f>
        <v>-1.0328000877353642</v>
      </c>
      <c r="AN819" s="23">
        <f ca="1">SQRT(Inputs!$B$38)*G819+SQRT(1-Inputs!$B$38)*_xlfn.NORM.S.INV(RAND())</f>
        <v>-1.0780756081328271</v>
      </c>
      <c r="AO819" s="23">
        <f ca="1">SQRT(Inputs!$B$38)*H819+SQRT(1-Inputs!$B$38)*_xlfn.NORM.S.INV(RAND())</f>
        <v>-0.76100807858740516</v>
      </c>
      <c r="AP819" s="23">
        <f ca="1">SQRT(Inputs!$B$38)*I819+SQRT(1-Inputs!$B$38)*_xlfn.NORM.S.INV(RAND())</f>
        <v>7.8575157939923423E-2</v>
      </c>
      <c r="AQ819" s="23">
        <f ca="1">SQRT(Inputs!$B$38)*J819+SQRT(1-Inputs!$B$38)*_xlfn.NORM.S.INV(RAND())</f>
        <v>-0.79316053529992314</v>
      </c>
      <c r="AR819" s="23">
        <f ca="1">SQRT(Inputs!$B$38)*K819+SQRT(1-Inputs!$B$38)*_xlfn.NORM.S.INV(RAND())</f>
        <v>-1.4430337380601044</v>
      </c>
      <c r="AS819" s="23">
        <f ca="1">SQRT(Inputs!$B$38)*L819+SQRT(1-Inputs!$B$38)*_xlfn.NORM.S.INV(RAND())</f>
        <v>0.39978986973785535</v>
      </c>
      <c r="AT819" s="23">
        <f ca="1">SQRT(Inputs!$B$38)*M819+SQRT(1-Inputs!$B$38)*_xlfn.NORM.S.INV(RAND())</f>
        <v>0.15208526460296112</v>
      </c>
      <c r="AU819" s="15">
        <f ca="1">Inputs!$B$6*EXP($B$8-0.5*C$5^2+C$5*N819)</f>
        <v>4601.327373882561</v>
      </c>
      <c r="AV819" s="15">
        <f t="shared" ca="1" si="437"/>
        <v>7001.4106391138603</v>
      </c>
      <c r="AW819" s="15">
        <f t="shared" ca="1" si="438"/>
        <v>7684.9883970593964</v>
      </c>
      <c r="AX819" s="15">
        <f t="shared" ca="1" si="439"/>
        <v>8998.5625441350621</v>
      </c>
      <c r="AY819" s="15">
        <f t="shared" ca="1" si="440"/>
        <v>9567.829476075809</v>
      </c>
      <c r="AZ819" s="15">
        <f t="shared" ca="1" si="441"/>
        <v>12128.274429837682</v>
      </c>
      <c r="BA819" s="15">
        <f t="shared" ca="1" si="442"/>
        <v>15951.512682763792</v>
      </c>
      <c r="BB819" s="15">
        <f t="shared" ca="1" si="443"/>
        <v>19087.101595259799</v>
      </c>
      <c r="BC819" s="15">
        <f t="shared" ca="1" si="444"/>
        <v>24912.278137469817</v>
      </c>
      <c r="BD819" s="15">
        <f t="shared" ca="1" si="445"/>
        <v>29626.332742347051</v>
      </c>
      <c r="BE819" s="15">
        <f t="shared" ca="1" si="446"/>
        <v>37232.912853635331</v>
      </c>
      <c r="BF819" s="15">
        <f ca="1">Inputs!$B$13*EXP($B$9-0.5*C$6^2+C$6*Y819)</f>
        <v>12535.571848333253</v>
      </c>
      <c r="BG819" s="15">
        <f t="shared" ca="1" si="447"/>
        <v>16128.358800320613</v>
      </c>
      <c r="BH819" s="15">
        <f t="shared" ca="1" si="448"/>
        <v>13071.691590180781</v>
      </c>
      <c r="BI819" s="15">
        <f t="shared" ca="1" si="449"/>
        <v>12929.622739376404</v>
      </c>
      <c r="BJ819" s="15">
        <f t="shared" ca="1" si="450"/>
        <v>13191.605520892319</v>
      </c>
      <c r="BK819" s="15">
        <f t="shared" ca="1" si="451"/>
        <v>13418.316221830983</v>
      </c>
      <c r="BL819" s="15">
        <f t="shared" ca="1" si="452"/>
        <v>20773.007075033114</v>
      </c>
      <c r="BM819" s="15">
        <f t="shared" ca="1" si="453"/>
        <v>25678.138056453219</v>
      </c>
      <c r="BN819" s="15">
        <f t="shared" ca="1" si="454"/>
        <v>29215.44330551778</v>
      </c>
      <c r="BO819" s="15">
        <f t="shared" ca="1" si="455"/>
        <v>33617.631142894599</v>
      </c>
      <c r="BP819" s="15">
        <f t="shared" ca="1" si="456"/>
        <v>43157.471788321083</v>
      </c>
      <c r="BQ819" s="15">
        <f ca="1">Inputs!$B$20*EXP($B$10-0.5*C$7^2+C$7*AJ819)</f>
        <v>2813.6785984818698</v>
      </c>
      <c r="BR819" s="15">
        <f t="shared" ca="1" si="457"/>
        <v>2899.8695080316106</v>
      </c>
      <c r="BS819" s="15">
        <f t="shared" ca="1" si="458"/>
        <v>3528.7950886548842</v>
      </c>
      <c r="BT819" s="15">
        <f t="shared" ca="1" si="459"/>
        <v>3710.7004691997154</v>
      </c>
      <c r="BU819" s="15">
        <f t="shared" ca="1" si="460"/>
        <v>3961.7831089866818</v>
      </c>
      <c r="BV819" s="15">
        <f t="shared" ca="1" si="461"/>
        <v>4643.5098638382342</v>
      </c>
      <c r="BW819" s="15">
        <f t="shared" ca="1" si="462"/>
        <v>6588.4178667742672</v>
      </c>
      <c r="BX819" s="15">
        <f t="shared" ca="1" si="463"/>
        <v>7860.2639161516254</v>
      </c>
      <c r="BY819" s="15">
        <f t="shared" ca="1" si="464"/>
        <v>8356.4995884374821</v>
      </c>
      <c r="BZ819" s="15">
        <f t="shared" ca="1" si="465"/>
        <v>12619.54929241199</v>
      </c>
      <c r="CA819" s="15">
        <f t="shared" ca="1" si="466"/>
        <v>18212.243349063585</v>
      </c>
      <c r="CB819" s="15">
        <f ca="1">(AU819*DCF!C$10-DCF!C$5*MAX(AU819*DCF!C$10,0)-MAX(AU819-Inputs!$B$6,0)/Inputs!$B$10)*DCF!C$6</f>
        <v>1045.6476708101602</v>
      </c>
      <c r="CC819" s="15">
        <f ca="1">(AV819*DCF!D$10-DCF!D$5*MAX(AV819*DCF!D$10,0)-MAX(AV819-AU819,0)/Inputs!$B$10)*DCF!D$6</f>
        <v>1121.3489206985992</v>
      </c>
      <c r="CD819" s="15">
        <f ca="1">(AW819*DCF!E$10-DCF!E$5*MAX(AW819*DCF!E$10,0)-MAX(AW819-AV819,0)/Inputs!$B$10)*DCF!E$6</f>
        <v>1620.3714669708763</v>
      </c>
      <c r="CE819" s="15">
        <f ca="1">(AX819*DCF!F$10-DCF!F$5*MAX(AX819*DCF!F$10,0)-MAX(AX819-AW819,0)/Inputs!$B$10)*DCF!F$6</f>
        <v>1691.0496498426298</v>
      </c>
      <c r="CF819" s="15">
        <f ca="1">(AY819*DCF!G$10-DCF!G$5*MAX(AY819*DCF!G$10,0)-MAX(AY819-AX819,0)/Inputs!$B$10)*DCF!G$6</f>
        <v>1861.9311935220271</v>
      </c>
      <c r="CG819" s="15">
        <f ca="1">(AZ819*DCF!H$10-DCF!H$5*MAX(AZ819*DCF!H$10,0)-MAX(AZ819-AY819,0)/Inputs!$B$10)*DCF!H$6</f>
        <v>1900.0602763594991</v>
      </c>
      <c r="CH819" s="15">
        <f ca="1">(BA819*DCF!I$10-DCF!I$5*MAX(BA819*DCF!I$10,0)-MAX(BA819-AZ819,0)/Inputs!$B$10)*DCF!I$6</f>
        <v>2286.6144265455232</v>
      </c>
      <c r="CI819" s="15">
        <f ca="1">(BB819*DCF!J$10-DCF!J$5*MAX(BB819*DCF!J$10,0)-MAX(BB819-BA819,0)/Inputs!$B$10)*DCF!J$6</f>
        <v>2800.2440926822542</v>
      </c>
      <c r="CJ819" s="15">
        <f ca="1">(BC819*DCF!K$10-DCF!K$5*MAX(BC819*DCF!K$10,0)-MAX(BC819-BB819,0)/Inputs!$B$10)*DCF!K$6</f>
        <v>3195.0406462141759</v>
      </c>
      <c r="CK819" s="15">
        <f ca="1">(BD819*DCF!L$10-DCF!L$5*MAX(BD819*DCF!L$10,0)-MAX(BD819-BC819,0)/Inputs!$B$10)*DCF!L$6</f>
        <v>3858.610763312859</v>
      </c>
      <c r="CL819" s="15">
        <f ca="1">(BE819*DCF!M$10-DCF!M$5*MAX(BE819*DCF!M$10,0)-MAX(BE819-BD819,0)/Inputs!$B$10)*DCF!M$6</f>
        <v>4345.3583059801049</v>
      </c>
      <c r="CM819" s="15">
        <f ca="1">(BF819*DCF!C$28-DCF!C$5*MAX(BF819*DCF!C$28,0)-MAX(BF819-Inputs!$B$13,0)/Inputs!$B$17)*DCF!C$6</f>
        <v>3560.5152308517604</v>
      </c>
      <c r="CN819" s="15">
        <f ca="1">(BG819*DCF!D$28-DCF!D$5*MAX(BG819*DCF!D$28,0)-MAX(BG819-BF819,0)/Inputs!$B$17)*DCF!D$6</f>
        <v>3983.6674633166749</v>
      </c>
      <c r="CO819" s="15">
        <f ca="1">(BH819*DCF!E$28-DCF!E$5*MAX(BH819*DCF!E$28,0)-MAX(BH819-BG819,0)/Inputs!$B$17)*DCF!E$6</f>
        <v>3702.1358186761918</v>
      </c>
      <c r="CP819" s="15">
        <f ca="1">(BI819*DCF!F$28-DCF!F$5*MAX(BI819*DCF!F$28,0)-MAX(BI819-BH819,0)/Inputs!$B$17)*DCF!F$6</f>
        <v>3510.0519963262136</v>
      </c>
      <c r="CQ819" s="15">
        <f ca="1">(BJ819*DCF!G$28-DCF!G$5*MAX(BJ819*DCF!G$28,0)-MAX(BJ819-BI819,0)/Inputs!$B$17)*DCF!G$6</f>
        <v>3378.5992210410918</v>
      </c>
      <c r="CR819" s="15">
        <f ca="1">(BK819*DCF!H$28-DCF!H$5*MAX(BK819*DCF!H$28,0)-MAX(BK819-BJ819,0)/Inputs!$B$17)*DCF!H$6</f>
        <v>3283.2731616758042</v>
      </c>
      <c r="CS819" s="15">
        <f ca="1">(BL819*DCF!I$28-DCF!I$5*MAX(BL819*DCF!I$28,0)-MAX(BL819-BK819,0)/Inputs!$B$17)*DCF!I$6</f>
        <v>3829.2120914835718</v>
      </c>
      <c r="CT819" s="15">
        <f ca="1">(BM819*DCF!J$28-DCF!J$5*MAX(BM819*DCF!J$28,0)-MAX(BM819-BL819,0)/Inputs!$B$17)*DCF!J$6</f>
        <v>5077.9761948321193</v>
      </c>
      <c r="CU819" s="15">
        <f ca="1">(BN819*DCF!K$28-DCF!K$5*MAX(BN819*DCF!K$28,0)-MAX(BN819-BM819,0)/Inputs!$B$17)*DCF!K$6</f>
        <v>5736.538994413304</v>
      </c>
      <c r="CV819" s="15">
        <f ca="1">(BO819*DCF!L$28-DCF!L$5*MAX(BO819*DCF!L$28,0)-MAX(BO819-BN819,0)/Inputs!$B$17)*DCF!L$6</f>
        <v>6209.308148450511</v>
      </c>
      <c r="CW819" s="15">
        <f ca="1">(BP819*DCF!M$28-DCF!M$5*MAX(BP819*DCF!M$28,0)-MAX(BP819-BO819,0)/Inputs!$B$17)*DCF!M$6</f>
        <v>7122.9218832093138</v>
      </c>
      <c r="CX819" s="15">
        <f ca="1">(BQ819*DCF!C$46-DCF!C$5*MAX(BQ819*DCF!C$46,0)-MAX(BQ819-Inputs!$B$20,0)/Inputs!$B$24)*DCF!C$6</f>
        <v>-649.81029988033947</v>
      </c>
      <c r="CY819" s="15">
        <f ca="1">(BR819*DCF!D$46-DCF!D$5*MAX(BR819*DCF!D$46,0)-MAX(BR819-BQ819,0)/Inputs!$B$24)*DCF!D$6</f>
        <v>-531.71704484524855</v>
      </c>
      <c r="CZ819" s="15">
        <f ca="1">(BS819*DCF!E$46-DCF!E$5*MAX(BS819*DCF!E$46,0)-MAX(BS819-BR819,0)/Inputs!$B$24)*DCF!E$6</f>
        <v>-665.19131316096957</v>
      </c>
      <c r="DA819" s="15">
        <f ca="1">(BT819*DCF!F$46-DCF!F$5*MAX(BT819*DCF!F$46,0)-MAX(BT819-BS819,0)/Inputs!$B$24)*DCF!F$6</f>
        <v>-336.47416852926341</v>
      </c>
      <c r="DB819" s="15">
        <f ca="1">(BU819*DCF!G$46-DCF!G$5*MAX(BU819*DCF!G$46,0)-MAX(BU819-BT819,0)/Inputs!$B$24)*DCF!G$6</f>
        <v>-217.72579549575136</v>
      </c>
      <c r="DC819" s="15">
        <f ca="1">(BV819*DCF!H$46-DCF!H$5*MAX(BV819*DCF!H$46,0)-MAX(BV819-BU819,0)/Inputs!$B$24)*DCF!H$6</f>
        <v>-211.84241206099136</v>
      </c>
      <c r="DD819" s="15">
        <f ca="1">(BW819*DCF!I$46-DCF!I$5*MAX(BW819*DCF!I$46,0)-MAX(BW819-BV819,0)/Inputs!$B$24)*DCF!I$6</f>
        <v>-406.14578369807521</v>
      </c>
      <c r="DE819" s="15">
        <f ca="1">(BX819*DCF!J$46-DCF!J$5*MAX(BX819*DCF!J$46,0)-MAX(BX819-BW819,0)/Inputs!$B$24)*DCF!J$6</f>
        <v>-7.556464605408773</v>
      </c>
      <c r="DF819" s="15">
        <f ca="1">(BY819*DCF!K$46-DCF!K$5*MAX(BY819*DCF!K$46,0)-MAX(BY819-BX819,0)/Inputs!$B$24)*DCF!K$6</f>
        <v>355.78659296922433</v>
      </c>
      <c r="DG819" s="15">
        <f ca="1">(BZ819*DCF!L$46-DCF!L$5*MAX(BZ819*DCF!L$46,0)-MAX(BZ819-BY819,0)/Inputs!$B$24)*DCF!L$6</f>
        <v>-92.411195632479007</v>
      </c>
      <c r="DH819" s="15">
        <f ca="1">(CA819*DCF!M$46-DCF!M$5*MAX(CA819*DCF!M$46,0)-MAX(CA819-BZ819,0)/Inputs!$B$24)*DCF!M$6</f>
        <v>258.58102651810833</v>
      </c>
      <c r="DI819" s="15">
        <f ca="1">SUM(CB819:CL819)+BE819*DCF!M$10*(1+Inputs!$B$30)*(1-Inputs!$B$33)*(1-Inputs!$B$30/Inputs!$B$31)/(Inputs!$B$29-Inputs!$B$30)*DCF!M$6</f>
        <v>129345.96623890739</v>
      </c>
      <c r="DJ819" s="15">
        <f ca="1">SUM(CM819:CW819)+BP819*DCF!M$28*(1+Inputs!$B$30)*(1-Inputs!$B$33)*(1-Inputs!$B$30/Inputs!$B$31)/(Inputs!$B$29-Inputs!$B$30)*DCF!M$6</f>
        <v>209537.95311811724</v>
      </c>
      <c r="DK819" s="15">
        <f ca="1">SUM(CX819:DH819)+CA819*DCF!M$46*(1+Inputs!$B$30)*(1-Inputs!$B$33)*(1-Inputs!$B$30/Inputs!$B$31)/(Inputs!$B$29-Inputs!$B$30)*DCF!M$6</f>
        <v>25653.778737373341</v>
      </c>
      <c r="DM819" s="15">
        <f ca="1">DI819+DJ819+DK819+Inputs!$B$34+Inputs!$B$36-Inputs!$B$35</f>
        <v>441388.69809439796</v>
      </c>
    </row>
    <row r="820" spans="1:117" x14ac:dyDescent="0.75">
      <c r="A820" s="11">
        <v>807</v>
      </c>
      <c r="C820" s="23">
        <f t="shared" ca="1" si="470"/>
        <v>-0.61268494673804441</v>
      </c>
      <c r="D820" s="23">
        <f t="shared" ca="1" si="470"/>
        <v>-9.7650994380425716E-4</v>
      </c>
      <c r="E820" s="23">
        <f t="shared" ca="1" si="470"/>
        <v>-0.50917041942894559</v>
      </c>
      <c r="F820" s="23">
        <f t="shared" ca="1" si="470"/>
        <v>-0.85197068892123873</v>
      </c>
      <c r="G820" s="23">
        <f t="shared" ca="1" si="470"/>
        <v>0.27457741012495501</v>
      </c>
      <c r="H820" s="23">
        <f t="shared" ca="1" si="470"/>
        <v>-1.0436691060429633</v>
      </c>
      <c r="I820" s="23">
        <f t="shared" ca="1" si="470"/>
        <v>0.34907025548834308</v>
      </c>
      <c r="J820" s="23">
        <f t="shared" ca="1" si="470"/>
        <v>-1.6579468328837472</v>
      </c>
      <c r="K820" s="23">
        <f t="shared" ca="1" si="470"/>
        <v>1.5947068364166446</v>
      </c>
      <c r="L820" s="23">
        <f t="shared" ca="1" si="470"/>
        <v>1.0321272482488688</v>
      </c>
      <c r="M820" s="23">
        <f t="shared" ca="1" si="470"/>
        <v>-0.30938439928585587</v>
      </c>
      <c r="N820" s="23">
        <f ca="1">SQRT(Inputs!$B$38)*C820+SQRT(1-Inputs!$B$38)*_xlfn.NORM.S.INV(RAND())</f>
        <v>-1.3807331091637811</v>
      </c>
      <c r="O820" s="23">
        <f ca="1">SQRT(Inputs!$B$38)*D820+SQRT(1-Inputs!$B$38)*_xlfn.NORM.S.INV(RAND())</f>
        <v>0.62827405534572411</v>
      </c>
      <c r="P820" s="23">
        <f ca="1">SQRT(Inputs!$B$38)*E820+SQRT(1-Inputs!$B$38)*_xlfn.NORM.S.INV(RAND())</f>
        <v>-1.139040561750051</v>
      </c>
      <c r="Q820" s="23">
        <f ca="1">SQRT(Inputs!$B$38)*F820+SQRT(1-Inputs!$B$38)*_xlfn.NORM.S.INV(RAND())</f>
        <v>-0.49672819221212633</v>
      </c>
      <c r="R820" s="23">
        <f ca="1">SQRT(Inputs!$B$38)*G820+SQRT(1-Inputs!$B$38)*_xlfn.NORM.S.INV(RAND())</f>
        <v>0.34417558916508728</v>
      </c>
      <c r="S820" s="23">
        <f ca="1">SQRT(Inputs!$B$38)*H820+SQRT(1-Inputs!$B$38)*_xlfn.NORM.S.INV(RAND())</f>
        <v>-0.38303052602325294</v>
      </c>
      <c r="T820" s="23">
        <f ca="1">SQRT(Inputs!$B$38)*I820+SQRT(1-Inputs!$B$38)*_xlfn.NORM.S.INV(RAND())</f>
        <v>0.64466215911915525</v>
      </c>
      <c r="U820" s="23">
        <f ca="1">SQRT(Inputs!$B$38)*J820+SQRT(1-Inputs!$B$38)*_xlfn.NORM.S.INV(RAND())</f>
        <v>0.15229672182443266</v>
      </c>
      <c r="V820" s="23">
        <f ca="1">SQRT(Inputs!$B$38)*K820+SQRT(1-Inputs!$B$38)*_xlfn.NORM.S.INV(RAND())</f>
        <v>2.5661524080771478</v>
      </c>
      <c r="W820" s="23">
        <f ca="1">SQRT(Inputs!$B$38)*L820+SQRT(1-Inputs!$B$38)*_xlfn.NORM.S.INV(RAND())</f>
        <v>0.52256815331149953</v>
      </c>
      <c r="X820" s="23">
        <f ca="1">SQRT(Inputs!$B$38)*M820+SQRT(1-Inputs!$B$38)*_xlfn.NORM.S.INV(RAND())</f>
        <v>-0.67687229388929571</v>
      </c>
      <c r="Y820" s="23">
        <f ca="1">SQRT(Inputs!$B$38)*C820+SQRT(1-Inputs!$B$38)*_xlfn.NORM.S.INV(RAND())</f>
        <v>0.81872515284729941</v>
      </c>
      <c r="Z820" s="23">
        <f ca="1">SQRT(Inputs!$B$38)*D820+SQRT(1-Inputs!$B$38)*_xlfn.NORM.S.INV(RAND())</f>
        <v>-0.2681350759297399</v>
      </c>
      <c r="AA820" s="23">
        <f ca="1">SQRT(Inputs!$B$38)*E820+SQRT(1-Inputs!$B$38)*_xlfn.NORM.S.INV(RAND())</f>
        <v>-0.18706251182384687</v>
      </c>
      <c r="AB820" s="23">
        <f ca="1">SQRT(Inputs!$B$38)*F820+SQRT(1-Inputs!$B$38)*_xlfn.NORM.S.INV(RAND())</f>
        <v>0.2128089033653735</v>
      </c>
      <c r="AC820" s="23">
        <f ca="1">SQRT(Inputs!$B$38)*G820+SQRT(1-Inputs!$B$38)*_xlfn.NORM.S.INV(RAND())</f>
        <v>3.3880485525954462E-2</v>
      </c>
      <c r="AD820" s="23">
        <f ca="1">SQRT(Inputs!$B$38)*H820+SQRT(1-Inputs!$B$38)*_xlfn.NORM.S.INV(RAND())</f>
        <v>-0.15186552242903856</v>
      </c>
      <c r="AE820" s="23">
        <f ca="1">SQRT(Inputs!$B$38)*I820+SQRT(1-Inputs!$B$38)*_xlfn.NORM.S.INV(RAND())</f>
        <v>1.0380639075302454</v>
      </c>
      <c r="AF820" s="23">
        <f ca="1">SQRT(Inputs!$B$38)*J820+SQRT(1-Inputs!$B$38)*_xlfn.NORM.S.INV(RAND())</f>
        <v>-1.7480643132352671</v>
      </c>
      <c r="AG820" s="23">
        <f ca="1">SQRT(Inputs!$B$38)*K820+SQRT(1-Inputs!$B$38)*_xlfn.NORM.S.INV(RAND())</f>
        <v>-0.27401104466868387</v>
      </c>
      <c r="AH820" s="23">
        <f ca="1">SQRT(Inputs!$B$38)*L820+SQRT(1-Inputs!$B$38)*_xlfn.NORM.S.INV(RAND())</f>
        <v>1.1017965657347308</v>
      </c>
      <c r="AI820" s="23">
        <f ca="1">SQRT(Inputs!$B$38)*M820+SQRT(1-Inputs!$B$38)*_xlfn.NORM.S.INV(RAND())</f>
        <v>-0.10642039427323446</v>
      </c>
      <c r="AJ820" s="23">
        <f ca="1">SQRT(Inputs!$B$38)*C820+SQRT(1-Inputs!$B$38)*_xlfn.NORM.S.INV(RAND())</f>
        <v>0.52390588306627162</v>
      </c>
      <c r="AK820" s="23">
        <f ca="1">SQRT(Inputs!$B$38)*D820+SQRT(1-Inputs!$B$38)*_xlfn.NORM.S.INV(RAND())</f>
        <v>0.73287539858638118</v>
      </c>
      <c r="AL820" s="23">
        <f ca="1">SQRT(Inputs!$B$38)*E820+SQRT(1-Inputs!$B$38)*_xlfn.NORM.S.INV(RAND())</f>
        <v>0.17599672919856219</v>
      </c>
      <c r="AM820" s="23">
        <f ca="1">SQRT(Inputs!$B$38)*F820+SQRT(1-Inputs!$B$38)*_xlfn.NORM.S.INV(RAND())</f>
        <v>0.34562346653582376</v>
      </c>
      <c r="AN820" s="23">
        <f ca="1">SQRT(Inputs!$B$38)*G820+SQRT(1-Inputs!$B$38)*_xlfn.NORM.S.INV(RAND())</f>
        <v>-8.3214321612063352E-2</v>
      </c>
      <c r="AO820" s="23">
        <f ca="1">SQRT(Inputs!$B$38)*H820+SQRT(1-Inputs!$B$38)*_xlfn.NORM.S.INV(RAND())</f>
        <v>0.31419866109019001</v>
      </c>
      <c r="AP820" s="23">
        <f ca="1">SQRT(Inputs!$B$38)*I820+SQRT(1-Inputs!$B$38)*_xlfn.NORM.S.INV(RAND())</f>
        <v>0.33851698988684609</v>
      </c>
      <c r="AQ820" s="23">
        <f ca="1">SQRT(Inputs!$B$38)*J820+SQRT(1-Inputs!$B$38)*_xlfn.NORM.S.INV(RAND())</f>
        <v>-0.66780462022616738</v>
      </c>
      <c r="AR820" s="23">
        <f ca="1">SQRT(Inputs!$B$38)*K820+SQRT(1-Inputs!$B$38)*_xlfn.NORM.S.INV(RAND())</f>
        <v>0.50818315821862436</v>
      </c>
      <c r="AS820" s="23">
        <f ca="1">SQRT(Inputs!$B$38)*L820+SQRT(1-Inputs!$B$38)*_xlfn.NORM.S.INV(RAND())</f>
        <v>0.65608624147028272</v>
      </c>
      <c r="AT820" s="23">
        <f ca="1">SQRT(Inputs!$B$38)*M820+SQRT(1-Inputs!$B$38)*_xlfn.NORM.S.INV(RAND())</f>
        <v>-0.37127108939954584</v>
      </c>
      <c r="AU820" s="15">
        <f ca="1">Inputs!$B$6*EXP($B$8-0.5*C$5^2+C$5*N820)</f>
        <v>3968.3628236183818</v>
      </c>
      <c r="AV820" s="15">
        <f t="shared" ca="1" si="437"/>
        <v>5297.9126233006709</v>
      </c>
      <c r="AW820" s="15">
        <f t="shared" ca="1" si="438"/>
        <v>5539.883130009378</v>
      </c>
      <c r="AX820" s="15">
        <f t="shared" ca="1" si="439"/>
        <v>6356.6638373548103</v>
      </c>
      <c r="AY820" s="15">
        <f t="shared" ca="1" si="440"/>
        <v>8087.1114908229765</v>
      </c>
      <c r="AZ820" s="15">
        <f t="shared" ca="1" si="441"/>
        <v>9482.2484292226818</v>
      </c>
      <c r="BA820" s="15">
        <f t="shared" ca="1" si="442"/>
        <v>12413.776588777871</v>
      </c>
      <c r="BB820" s="15">
        <f t="shared" ca="1" si="443"/>
        <v>15431.926774441437</v>
      </c>
      <c r="BC820" s="15">
        <f t="shared" ca="1" si="444"/>
        <v>24212.814421019491</v>
      </c>
      <c r="BD820" s="15">
        <f t="shared" ca="1" si="445"/>
        <v>31148.854918565019</v>
      </c>
      <c r="BE820" s="15">
        <f t="shared" ca="1" si="446"/>
        <v>35886.888900744372</v>
      </c>
      <c r="BF820" s="15">
        <f ca="1">Inputs!$B$13*EXP($B$9-0.5*C$6^2+C$6*Y820)</f>
        <v>16268.395882325283</v>
      </c>
      <c r="BG820" s="15">
        <f t="shared" ca="1" si="447"/>
        <v>18890.442755281587</v>
      </c>
      <c r="BH820" s="15">
        <f t="shared" ca="1" si="448"/>
        <v>22375.547932117952</v>
      </c>
      <c r="BI820" s="15">
        <f t="shared" ca="1" si="449"/>
        <v>28303.097656910151</v>
      </c>
      <c r="BJ820" s="15">
        <f t="shared" ca="1" si="450"/>
        <v>34867.622673908932</v>
      </c>
      <c r="BK820" s="15">
        <f t="shared" ca="1" si="451"/>
        <v>41917.708683226781</v>
      </c>
      <c r="BL820" s="15">
        <f t="shared" ca="1" si="452"/>
        <v>58905.145964500407</v>
      </c>
      <c r="BM820" s="15">
        <f t="shared" ca="1" si="453"/>
        <v>58273.478592705367</v>
      </c>
      <c r="BN820" s="15">
        <f t="shared" ca="1" si="454"/>
        <v>69353.948465569119</v>
      </c>
      <c r="BO820" s="15">
        <f t="shared" ca="1" si="455"/>
        <v>96992.431220967177</v>
      </c>
      <c r="BP820" s="15">
        <f t="shared" ca="1" si="456"/>
        <v>117948.78896728407</v>
      </c>
      <c r="BQ820" s="15">
        <f ca="1">Inputs!$B$20*EXP($B$10-0.5*C$7^2+C$7*AJ820)</f>
        <v>5165.4579033790733</v>
      </c>
      <c r="BR820" s="15">
        <f t="shared" ca="1" si="457"/>
        <v>8845.6149446844356</v>
      </c>
      <c r="BS820" s="15">
        <f t="shared" ca="1" si="458"/>
        <v>12741.137313872636</v>
      </c>
      <c r="BT820" s="15">
        <f t="shared" ca="1" si="459"/>
        <v>19234.490426068263</v>
      </c>
      <c r="BU820" s="15">
        <f t="shared" ca="1" si="460"/>
        <v>26125.321849396969</v>
      </c>
      <c r="BV820" s="15">
        <f t="shared" ca="1" si="461"/>
        <v>39014.129090546667</v>
      </c>
      <c r="BW820" s="15">
        <f t="shared" ca="1" si="462"/>
        <v>58485.746714472669</v>
      </c>
      <c r="BX820" s="15">
        <f t="shared" ca="1" si="463"/>
        <v>71551.726866800003</v>
      </c>
      <c r="BY820" s="15">
        <f t="shared" ca="1" si="464"/>
        <v>110493.43617556337</v>
      </c>
      <c r="BZ820" s="15">
        <f t="shared" ca="1" si="465"/>
        <v>174911.40212748019</v>
      </c>
      <c r="CA820" s="15">
        <f t="shared" ca="1" si="466"/>
        <v>230010.6636406708</v>
      </c>
      <c r="CB820" s="15">
        <f ca="1">(AU820*DCF!C$10-DCF!C$5*MAX(AU820*DCF!C$10,0)-MAX(AU820-Inputs!$B$6,0)/Inputs!$B$10)*DCF!C$6</f>
        <v>1019.1117475957726</v>
      </c>
      <c r="CC820" s="15">
        <f ca="1">(AV820*DCF!D$10-DCF!D$5*MAX(AV820*DCF!D$10,0)-MAX(AV820-AU820,0)/Inputs!$B$10)*DCF!D$6</f>
        <v>967.15438788733513</v>
      </c>
      <c r="CD820" s="15">
        <f ca="1">(AW820*DCF!E$10-DCF!E$5*MAX(AW820*DCF!E$10,0)-MAX(AW820-AV820,0)/Inputs!$B$10)*DCF!E$6</f>
        <v>1224.5690486865017</v>
      </c>
      <c r="CE820" s="15">
        <f ca="1">(AX820*DCF!F$10-DCF!F$5*MAX(AX820*DCF!F$10,0)-MAX(AX820-AW820,0)/Inputs!$B$10)*DCF!F$6</f>
        <v>1217.6977703561192</v>
      </c>
      <c r="CF820" s="15">
        <f ca="1">(AY820*DCF!G$10-DCF!G$5*MAX(AY820*DCF!G$10,0)-MAX(AY820-AX820,0)/Inputs!$B$10)*DCF!G$6</f>
        <v>1333.6452827138351</v>
      </c>
      <c r="CG820" s="15">
        <f ca="1">(AZ820*DCF!H$10-DCF!H$5*MAX(AZ820*DCF!H$10,0)-MAX(AZ820-AY820,0)/Inputs!$B$10)*DCF!H$6</f>
        <v>1593.253759429502</v>
      </c>
      <c r="CH820" s="15">
        <f ca="1">(BA820*DCF!I$10-DCF!I$5*MAX(BA820*DCF!I$10,0)-MAX(BA820-AZ820,0)/Inputs!$B$10)*DCF!I$6</f>
        <v>1786.6707971905578</v>
      </c>
      <c r="CI820" s="15">
        <f ca="1">(BB820*DCF!J$10-DCF!J$5*MAX(BB820*DCF!J$10,0)-MAX(BB820-BA820,0)/Inputs!$B$10)*DCF!J$6</f>
        <v>2190.8035160552427</v>
      </c>
      <c r="CJ820" s="15">
        <f ca="1">(BC820*DCF!K$10-DCF!K$5*MAX(BC820*DCF!K$10,0)-MAX(BC820-BB820,0)/Inputs!$B$10)*DCF!K$6</f>
        <v>2668.683660894817</v>
      </c>
      <c r="CK820" s="15">
        <f ca="1">(BD820*DCF!L$10-DCF!L$5*MAX(BD820*DCF!L$10,0)-MAX(BD820-BC820,0)/Inputs!$B$10)*DCF!L$6</f>
        <v>3800.8973067076354</v>
      </c>
      <c r="CL820" s="15">
        <f ca="1">(BE820*DCF!M$10-DCF!M$5*MAX(BE820*DCF!M$10,0)-MAX(BE820-BD820,0)/Inputs!$B$10)*DCF!M$6</f>
        <v>4498.0954019617675</v>
      </c>
      <c r="CM820" s="15">
        <f ca="1">(BF820*DCF!C$28-DCF!C$5*MAX(BF820*DCF!C$28,0)-MAX(BF820-Inputs!$B$13,0)/Inputs!$B$17)*DCF!C$6</f>
        <v>3837.6645731728531</v>
      </c>
      <c r="CN820" s="15">
        <f ca="1">(BG820*DCF!D$28-DCF!D$5*MAX(BG820*DCF!D$28,0)-MAX(BG820-BF820,0)/Inputs!$B$17)*DCF!D$6</f>
        <v>5004.2682591574167</v>
      </c>
      <c r="CO820" s="15">
        <f ca="1">(BH820*DCF!E$28-DCF!E$5*MAX(BH820*DCF!E$28,0)-MAX(BH820-BG820,0)/Inputs!$B$17)*DCF!E$6</f>
        <v>5650.2873446640933</v>
      </c>
      <c r="CP820" s="15">
        <f ca="1">(BI820*DCF!F$28-DCF!F$5*MAX(BI820*DCF!F$28,0)-MAX(BI820-BH820,0)/Inputs!$B$17)*DCF!F$6</f>
        <v>6604.3413663790843</v>
      </c>
      <c r="CQ820" s="15">
        <f ca="1">(BJ820*DCF!G$28-DCF!G$5*MAX(BJ820*DCF!G$28,0)-MAX(BJ820-BI820,0)/Inputs!$B$17)*DCF!G$6</f>
        <v>7942.5809843662619</v>
      </c>
      <c r="CR820" s="15">
        <f ca="1">(BK820*DCF!H$28-DCF!H$5*MAX(BK820*DCF!H$28,0)-MAX(BK820-BJ820,0)/Inputs!$B$17)*DCF!H$6</f>
        <v>9271.3263086471452</v>
      </c>
      <c r="CS820" s="15">
        <f ca="1">(BL820*DCF!I$28-DCF!I$5*MAX(BL820*DCF!I$28,0)-MAX(BL820-BK820,0)/Inputs!$B$17)*DCF!I$6</f>
        <v>11413.505936652586</v>
      </c>
      <c r="CT820" s="15">
        <f ca="1">(BM820*DCF!J$28-DCF!J$5*MAX(BM820*DCF!J$28,0)-MAX(BM820-BL820,0)/Inputs!$B$17)*DCF!J$6</f>
        <v>12999.823381843837</v>
      </c>
      <c r="CU820" s="15">
        <f ca="1">(BN820*DCF!K$28-DCF!K$5*MAX(BN820*DCF!K$28,0)-MAX(BN820-BM820,0)/Inputs!$B$17)*DCF!K$6</f>
        <v>13289.181089924787</v>
      </c>
      <c r="CV820" s="15">
        <f ca="1">(BO820*DCF!L$28-DCF!L$5*MAX(BO820*DCF!L$28,0)-MAX(BO820-BN820,0)/Inputs!$B$17)*DCF!L$6</f>
        <v>16224.685476907234</v>
      </c>
      <c r="CW820" s="15">
        <f ca="1">(BP820*DCF!M$28-DCF!M$5*MAX(BP820*DCF!M$28,0)-MAX(BP820-BO820,0)/Inputs!$B$17)*DCF!M$6</f>
        <v>20001.604661203666</v>
      </c>
      <c r="CX820" s="15">
        <f ca="1">(BQ820*DCF!C$46-DCF!C$5*MAX(BQ820*DCF!C$46,0)-MAX(BQ820-Inputs!$B$20,0)/Inputs!$B$24)*DCF!C$6</f>
        <v>-2100.3172540732612</v>
      </c>
      <c r="CY820" s="15">
        <f ca="1">(BR820*DCF!D$46-DCF!D$5*MAX(BR820*DCF!D$46,0)-MAX(BR820-BQ820,0)/Inputs!$B$24)*DCF!D$6</f>
        <v>-3080.0326500985707</v>
      </c>
      <c r="CZ820" s="15">
        <f ca="1">(BS820*DCF!E$46-DCF!E$5*MAX(BS820*DCF!E$46,0)-MAX(BS820-BR820,0)/Inputs!$B$24)*DCF!E$6</f>
        <v>-3042.1693472492766</v>
      </c>
      <c r="DA820" s="15">
        <f ca="1">(BT820*DCF!F$46-DCF!F$5*MAX(BT820*DCF!F$46,0)-MAX(BT820-BS820,0)/Inputs!$B$24)*DCF!F$6</f>
        <v>-3765.2123412524306</v>
      </c>
      <c r="DB820" s="15">
        <f ca="1">(BU820*DCF!G$46-DCF!G$5*MAX(BU820*DCF!G$46,0)-MAX(BU820-BT820,0)/Inputs!$B$24)*DCF!G$6</f>
        <v>-3196.7437542830512</v>
      </c>
      <c r="DC820" s="15">
        <f ca="1">(BV820*DCF!H$46-DCF!H$5*MAX(BV820*DCF!H$46,0)-MAX(BV820-BU820,0)/Inputs!$B$24)*DCF!H$6</f>
        <v>-4005.1178791550778</v>
      </c>
      <c r="DD820" s="15">
        <f ca="1">(BW820*DCF!I$46-DCF!I$5*MAX(BW820*DCF!I$46,0)-MAX(BW820-BV820,0)/Inputs!$B$24)*DCF!I$6</f>
        <v>-4238.7971618881811</v>
      </c>
      <c r="DE820" s="15">
        <f ca="1">(BX820*DCF!J$46-DCF!J$5*MAX(BX820*DCF!J$46,0)-MAX(BX820-BW820,0)/Inputs!$B$24)*DCF!J$6</f>
        <v>-463.48744876786731</v>
      </c>
      <c r="DF820" s="15">
        <f ca="1">(BY820*DCF!K$46-DCF!K$5*MAX(BY820*DCF!K$46,0)-MAX(BY820-BX820,0)/Inputs!$B$24)*DCF!K$6</f>
        <v>-3227.9279716949573</v>
      </c>
      <c r="DG820" s="15">
        <f ca="1">(BZ820*DCF!L$46-DCF!L$5*MAX(BZ820*DCF!L$46,0)-MAX(BZ820-BY820,0)/Inputs!$B$24)*DCF!L$6</f>
        <v>-2487.1829830542879</v>
      </c>
      <c r="DH820" s="15">
        <f ca="1">(CA820*DCF!M$46-DCF!M$5*MAX(CA820*DCF!M$46,0)-MAX(CA820-BZ820,0)/Inputs!$B$24)*DCF!M$6</f>
        <v>6513.0909588126669</v>
      </c>
      <c r="DI820" s="15">
        <f ca="1">SUM(CB820:CL820)+BE820*DCF!M$10*(1+Inputs!$B$30)*(1-Inputs!$B$33)*(1-Inputs!$B$30/Inputs!$B$31)/(Inputs!$B$29-Inputs!$B$30)*DCF!M$6</f>
        <v>122174.26904522817</v>
      </c>
      <c r="DJ820" s="15">
        <f ca="1">SUM(CM820:CW820)+BP820*DCF!M$28*(1+Inputs!$B$30)*(1-Inputs!$B$33)*(1-Inputs!$B$30/Inputs!$B$31)/(Inputs!$B$29-Inputs!$B$30)*DCF!M$6</f>
        <v>549909.98859254131</v>
      </c>
      <c r="DK820" s="15">
        <f ca="1">SUM(CX820:DH820)+CA820*DCF!M$46*(1+Inputs!$B$30)*(1-Inputs!$B$33)*(1-Inputs!$B$30/Inputs!$B$31)/(Inputs!$B$29-Inputs!$B$30)*DCF!M$6</f>
        <v>332529.83466070396</v>
      </c>
      <c r="DM820" s="15">
        <f ca="1">DI820+DJ820+DK820+Inputs!$B$34+Inputs!$B$36-Inputs!$B$35</f>
        <v>1081465.0922984735</v>
      </c>
    </row>
    <row r="821" spans="1:117" x14ac:dyDescent="0.75">
      <c r="A821" s="11">
        <v>808</v>
      </c>
      <c r="C821" s="23">
        <f t="shared" ca="1" si="470"/>
        <v>-0.30661488795916186</v>
      </c>
      <c r="D821" s="23">
        <f t="shared" ca="1" si="470"/>
        <v>1.4965069291763893</v>
      </c>
      <c r="E821" s="23">
        <f t="shared" ca="1" si="470"/>
        <v>-1.1323077459419624</v>
      </c>
      <c r="F821" s="23">
        <f t="shared" ca="1" si="470"/>
        <v>0.51347853663202958</v>
      </c>
      <c r="G821" s="23">
        <f t="shared" ca="1" si="470"/>
        <v>0.33242419644646881</v>
      </c>
      <c r="H821" s="23">
        <f t="shared" ca="1" si="470"/>
        <v>-0.5845407001991384</v>
      </c>
      <c r="I821" s="23">
        <f t="shared" ca="1" si="470"/>
        <v>-1.0497590130407424</v>
      </c>
      <c r="J821" s="23">
        <f t="shared" ca="1" si="470"/>
        <v>0.24073305353186589</v>
      </c>
      <c r="K821" s="23">
        <f t="shared" ca="1" si="470"/>
        <v>-1.3968727223375734</v>
      </c>
      <c r="L821" s="23">
        <f t="shared" ca="1" si="470"/>
        <v>2.6218046365299528</v>
      </c>
      <c r="M821" s="23">
        <f t="shared" ca="1" si="470"/>
        <v>2.0242444155848336</v>
      </c>
      <c r="N821" s="23">
        <f ca="1">SQRT(Inputs!$B$38)*C821+SQRT(1-Inputs!$B$38)*_xlfn.NORM.S.INV(RAND())</f>
        <v>-0.58313056810824193</v>
      </c>
      <c r="O821" s="23">
        <f ca="1">SQRT(Inputs!$B$38)*D821+SQRT(1-Inputs!$B$38)*_xlfn.NORM.S.INV(RAND())</f>
        <v>-0.23405633230280609</v>
      </c>
      <c r="P821" s="23">
        <f ca="1">SQRT(Inputs!$B$38)*E821+SQRT(1-Inputs!$B$38)*_xlfn.NORM.S.INV(RAND())</f>
        <v>-0.4455027108209314</v>
      </c>
      <c r="Q821" s="23">
        <f ca="1">SQRT(Inputs!$B$38)*F821+SQRT(1-Inputs!$B$38)*_xlfn.NORM.S.INV(RAND())</f>
        <v>0.95916018222896604</v>
      </c>
      <c r="R821" s="23">
        <f ca="1">SQRT(Inputs!$B$38)*G821+SQRT(1-Inputs!$B$38)*_xlfn.NORM.S.INV(RAND())</f>
        <v>-0.63217490469019855</v>
      </c>
      <c r="S821" s="23">
        <f ca="1">SQRT(Inputs!$B$38)*H821+SQRT(1-Inputs!$B$38)*_xlfn.NORM.S.INV(RAND())</f>
        <v>-0.12408424649146654</v>
      </c>
      <c r="T821" s="23">
        <f ca="1">SQRT(Inputs!$B$38)*I821+SQRT(1-Inputs!$B$38)*_xlfn.NORM.S.INV(RAND())</f>
        <v>-0.70012305286856968</v>
      </c>
      <c r="U821" s="23">
        <f ca="1">SQRT(Inputs!$B$38)*J821+SQRT(1-Inputs!$B$38)*_xlfn.NORM.S.INV(RAND())</f>
        <v>-0.20501677019245826</v>
      </c>
      <c r="V821" s="23">
        <f ca="1">SQRT(Inputs!$B$38)*K821+SQRT(1-Inputs!$B$38)*_xlfn.NORM.S.INV(RAND())</f>
        <v>0.12196917728919232</v>
      </c>
      <c r="W821" s="23">
        <f ca="1">SQRT(Inputs!$B$38)*L821+SQRT(1-Inputs!$B$38)*_xlfn.NORM.S.INV(RAND())</f>
        <v>1.5879433579982092</v>
      </c>
      <c r="X821" s="23">
        <f ca="1">SQRT(Inputs!$B$38)*M821+SQRT(1-Inputs!$B$38)*_xlfn.NORM.S.INV(RAND())</f>
        <v>1.0584895118569393</v>
      </c>
      <c r="Y821" s="23">
        <f ca="1">SQRT(Inputs!$B$38)*C821+SQRT(1-Inputs!$B$38)*_xlfn.NORM.S.INV(RAND())</f>
        <v>-0.64682866137476946</v>
      </c>
      <c r="Z821" s="23">
        <f ca="1">SQRT(Inputs!$B$38)*D821+SQRT(1-Inputs!$B$38)*_xlfn.NORM.S.INV(RAND())</f>
        <v>0.31111645538477417</v>
      </c>
      <c r="AA821" s="23">
        <f ca="1">SQRT(Inputs!$B$38)*E821+SQRT(1-Inputs!$B$38)*_xlfn.NORM.S.INV(RAND())</f>
        <v>-0.59776165668189041</v>
      </c>
      <c r="AB821" s="23">
        <f ca="1">SQRT(Inputs!$B$38)*F821+SQRT(1-Inputs!$B$38)*_xlfn.NORM.S.INV(RAND())</f>
        <v>-1.7166621389939538</v>
      </c>
      <c r="AC821" s="23">
        <f ca="1">SQRT(Inputs!$B$38)*G821+SQRT(1-Inputs!$B$38)*_xlfn.NORM.S.INV(RAND())</f>
        <v>0.11378030256331391</v>
      </c>
      <c r="AD821" s="23">
        <f ca="1">SQRT(Inputs!$B$38)*H821+SQRT(1-Inputs!$B$38)*_xlfn.NORM.S.INV(RAND())</f>
        <v>-1.3443830073916545</v>
      </c>
      <c r="AE821" s="23">
        <f ca="1">SQRT(Inputs!$B$38)*I821+SQRT(1-Inputs!$B$38)*_xlfn.NORM.S.INV(RAND())</f>
        <v>-1.4067126890233244</v>
      </c>
      <c r="AF821" s="23">
        <f ca="1">SQRT(Inputs!$B$38)*J821+SQRT(1-Inputs!$B$38)*_xlfn.NORM.S.INV(RAND())</f>
        <v>0.65581286302315922</v>
      </c>
      <c r="AG821" s="23">
        <f ca="1">SQRT(Inputs!$B$38)*K821+SQRT(1-Inputs!$B$38)*_xlfn.NORM.S.INV(RAND())</f>
        <v>-1.8329265383662419</v>
      </c>
      <c r="AH821" s="23">
        <f ca="1">SQRT(Inputs!$B$38)*L821+SQRT(1-Inputs!$B$38)*_xlfn.NORM.S.INV(RAND())</f>
        <v>0.84458439039284827</v>
      </c>
      <c r="AI821" s="23">
        <f ca="1">SQRT(Inputs!$B$38)*M821+SQRT(1-Inputs!$B$38)*_xlfn.NORM.S.INV(RAND())</f>
        <v>1.8938728538562339</v>
      </c>
      <c r="AJ821" s="23">
        <f ca="1">SQRT(Inputs!$B$38)*C821+SQRT(1-Inputs!$B$38)*_xlfn.NORM.S.INV(RAND())</f>
        <v>-1.4911528105454448</v>
      </c>
      <c r="AK821" s="23">
        <f ca="1">SQRT(Inputs!$B$38)*D821+SQRT(1-Inputs!$B$38)*_xlfn.NORM.S.INV(RAND())</f>
        <v>0.30681922413560547</v>
      </c>
      <c r="AL821" s="23">
        <f ca="1">SQRT(Inputs!$B$38)*E821+SQRT(1-Inputs!$B$38)*_xlfn.NORM.S.INV(RAND())</f>
        <v>-1.3957620083318178</v>
      </c>
      <c r="AM821" s="23">
        <f ca="1">SQRT(Inputs!$B$38)*F821+SQRT(1-Inputs!$B$38)*_xlfn.NORM.S.INV(RAND())</f>
        <v>-0.7301982378456755</v>
      </c>
      <c r="AN821" s="23">
        <f ca="1">SQRT(Inputs!$B$38)*G821+SQRT(1-Inputs!$B$38)*_xlfn.NORM.S.INV(RAND())</f>
        <v>1.3101837873807647</v>
      </c>
      <c r="AO821" s="23">
        <f ca="1">SQRT(Inputs!$B$38)*H821+SQRT(1-Inputs!$B$38)*_xlfn.NORM.S.INV(RAND())</f>
        <v>-1.2957131096502688</v>
      </c>
      <c r="AP821" s="23">
        <f ca="1">SQRT(Inputs!$B$38)*I821+SQRT(1-Inputs!$B$38)*_xlfn.NORM.S.INV(RAND())</f>
        <v>5.2126732113913832E-2</v>
      </c>
      <c r="AQ821" s="23">
        <f ca="1">SQRT(Inputs!$B$38)*J821+SQRT(1-Inputs!$B$38)*_xlfn.NORM.S.INV(RAND())</f>
        <v>0.55446543087065148</v>
      </c>
      <c r="AR821" s="23">
        <f ca="1">SQRT(Inputs!$B$38)*K821+SQRT(1-Inputs!$B$38)*_xlfn.NORM.S.INV(RAND())</f>
        <v>-1.699640135533711</v>
      </c>
      <c r="AS821" s="23">
        <f ca="1">SQRT(Inputs!$B$38)*L821+SQRT(1-Inputs!$B$38)*_xlfn.NORM.S.INV(RAND())</f>
        <v>0.84433796743485201</v>
      </c>
      <c r="AT821" s="23">
        <f ca="1">SQRT(Inputs!$B$38)*M821+SQRT(1-Inputs!$B$38)*_xlfn.NORM.S.INV(RAND())</f>
        <v>0.40018198736163801</v>
      </c>
      <c r="AU821" s="15">
        <f ca="1">Inputs!$B$6*EXP($B$8-0.5*C$5^2+C$5*N821)</f>
        <v>4515.2655438590737</v>
      </c>
      <c r="AV821" s="15">
        <f t="shared" ca="1" si="437"/>
        <v>5310.2191680517408</v>
      </c>
      <c r="AW821" s="15">
        <f t="shared" ca="1" si="438"/>
        <v>6097.2558412965291</v>
      </c>
      <c r="AX821" s="15">
        <f t="shared" ca="1" si="439"/>
        <v>8391.8201549514051</v>
      </c>
      <c r="AY821" s="15">
        <f t="shared" ca="1" si="440"/>
        <v>9525.75714372111</v>
      </c>
      <c r="AZ821" s="15">
        <f t="shared" ca="1" si="441"/>
        <v>11492.150834546876</v>
      </c>
      <c r="BA821" s="15">
        <f t="shared" ca="1" si="442"/>
        <v>13069.808309751101</v>
      </c>
      <c r="BB821" s="15">
        <f t="shared" ca="1" si="443"/>
        <v>15676.102299454233</v>
      </c>
      <c r="BC821" s="15">
        <f t="shared" ca="1" si="444"/>
        <v>19426.617361705696</v>
      </c>
      <c r="BD821" s="15">
        <f t="shared" ca="1" si="445"/>
        <v>27610.273350461703</v>
      </c>
      <c r="BE821" s="15">
        <f t="shared" ca="1" si="446"/>
        <v>37256.996789279547</v>
      </c>
      <c r="BF821" s="15">
        <f ca="1">Inputs!$B$13*EXP($B$9-0.5*C$6^2+C$6*Y821)</f>
        <v>12166.443922352242</v>
      </c>
      <c r="BG821" s="15">
        <f t="shared" ca="1" si="447"/>
        <v>15683.868244629672</v>
      </c>
      <c r="BH821" s="15">
        <f t="shared" ca="1" si="448"/>
        <v>17354.083267481885</v>
      </c>
      <c r="BI821" s="15">
        <f t="shared" ca="1" si="449"/>
        <v>16311.121216404745</v>
      </c>
      <c r="BJ821" s="15">
        <f t="shared" ca="1" si="450"/>
        <v>20327.035237745895</v>
      </c>
      <c r="BK821" s="15">
        <f t="shared" ca="1" si="451"/>
        <v>20774.95574731482</v>
      </c>
      <c r="BL821" s="15">
        <f t="shared" ca="1" si="452"/>
        <v>21266.76845716947</v>
      </c>
      <c r="BM821" s="15">
        <f t="shared" ca="1" si="453"/>
        <v>28360.353321159429</v>
      </c>
      <c r="BN821" s="15">
        <f t="shared" ca="1" si="454"/>
        <v>28001.390626313241</v>
      </c>
      <c r="BO821" s="15">
        <f t="shared" ca="1" si="455"/>
        <v>38006.820750509381</v>
      </c>
      <c r="BP821" s="15">
        <f t="shared" ca="1" si="456"/>
        <v>57974.84506332568</v>
      </c>
      <c r="BQ821" s="15">
        <f ca="1">Inputs!$B$20*EXP($B$10-0.5*C$7^2+C$7*AJ821)</f>
        <v>2527.6431801499134</v>
      </c>
      <c r="BR821" s="15">
        <f t="shared" ca="1" si="457"/>
        <v>3780.6974019830709</v>
      </c>
      <c r="BS821" s="15">
        <f t="shared" ca="1" si="458"/>
        <v>3467.413324328968</v>
      </c>
      <c r="BT821" s="15">
        <f t="shared" ca="1" si="459"/>
        <v>3947.3926968530013</v>
      </c>
      <c r="BU821" s="15">
        <f t="shared" ca="1" si="460"/>
        <v>7511.3530496924714</v>
      </c>
      <c r="BV821" s="15">
        <f t="shared" ca="1" si="461"/>
        <v>7804.6808187454353</v>
      </c>
      <c r="BW821" s="15">
        <f t="shared" ca="1" si="462"/>
        <v>11011.812846700477</v>
      </c>
      <c r="BX821" s="15">
        <f t="shared" ca="1" si="463"/>
        <v>17212.565654849335</v>
      </c>
      <c r="BY821" s="15">
        <f t="shared" ca="1" si="464"/>
        <v>17422.526191496203</v>
      </c>
      <c r="BZ821" s="15">
        <f t="shared" ca="1" si="465"/>
        <v>28551.071493012601</v>
      </c>
      <c r="CA821" s="15">
        <f t="shared" ca="1" si="466"/>
        <v>43061.459503575228</v>
      </c>
      <c r="CB821" s="15">
        <f ca="1">(AU821*DCF!C$10-DCF!C$5*MAX(AU821*DCF!C$10,0)-MAX(AU821-Inputs!$B$6,0)/Inputs!$B$10)*DCF!C$6</f>
        <v>1046.2613069979591</v>
      </c>
      <c r="CC821" s="15">
        <f ca="1">(AV821*DCF!D$10-DCF!D$5*MAX(AV821*DCF!D$10,0)-MAX(AV821-AU821,0)/Inputs!$B$10)*DCF!D$6</f>
        <v>1100.5013108136018</v>
      </c>
      <c r="CD821" s="15">
        <f ca="1">(AW821*DCF!E$10-DCF!E$5*MAX(AW821*DCF!E$10,0)-MAX(AW821-AV821,0)/Inputs!$B$10)*DCF!E$6</f>
        <v>1230.4860622877179</v>
      </c>
      <c r="CE821" s="15">
        <f ca="1">(AX821*DCF!F$10-DCF!F$5*MAX(AX821*DCF!F$10,0)-MAX(AX821-AW821,0)/Inputs!$B$10)*DCF!F$6</f>
        <v>1354.4790211725517</v>
      </c>
      <c r="CF821" s="15">
        <f ca="1">(AY821*DCF!G$10-DCF!G$5*MAX(AY821*DCF!G$10,0)-MAX(AY821-AX821,0)/Inputs!$B$10)*DCF!G$6</f>
        <v>1744.7232733388216</v>
      </c>
      <c r="CG821" s="15">
        <f ca="1">(AZ821*DCF!H$10-DCF!H$5*MAX(AZ821*DCF!H$10,0)-MAX(AZ821-AY821,0)/Inputs!$B$10)*DCF!H$6</f>
        <v>1882.0408755652038</v>
      </c>
      <c r="CH821" s="15">
        <f ca="1">(BA821*DCF!I$10-DCF!I$5*MAX(BA821*DCF!I$10,0)-MAX(BA821-AZ821,0)/Inputs!$B$10)*DCF!I$6</f>
        <v>2128.5860880751793</v>
      </c>
      <c r="CI821" s="15">
        <f ca="1">(BB821*DCF!J$10-DCF!J$5*MAX(BB821*DCF!J$10,0)-MAX(BB821-BA821,0)/Inputs!$B$10)*DCF!J$6</f>
        <v>2295.1146223663245</v>
      </c>
      <c r="CJ821" s="15">
        <f ca="1">(BC821*DCF!K$10-DCF!K$5*MAX(BC821*DCF!K$10,0)-MAX(BC821-BB821,0)/Inputs!$B$10)*DCF!K$6</f>
        <v>2602.3583865791425</v>
      </c>
      <c r="CK821" s="15">
        <f ca="1">(BD821*DCF!L$10-DCF!L$5*MAX(BD821*DCF!L$10,0)-MAX(BD821-BC821,0)/Inputs!$B$10)*DCF!L$6</f>
        <v>3105.8750330160101</v>
      </c>
      <c r="CL821" s="15">
        <f ca="1">(BE821*DCF!M$10-DCF!M$5*MAX(BE821*DCF!M$10,0)-MAX(BE821-BD821,0)/Inputs!$B$10)*DCF!M$6</f>
        <v>4105.0399415868751</v>
      </c>
      <c r="CM821" s="15">
        <f ca="1">(BF821*DCF!C$28-DCF!C$5*MAX(BF821*DCF!C$28,0)-MAX(BF821-Inputs!$B$13,0)/Inputs!$B$17)*DCF!C$6</f>
        <v>3533.1087522751168</v>
      </c>
      <c r="CN821" s="15">
        <f ca="1">(BG821*DCF!D$28-DCF!D$5*MAX(BG821*DCF!D$28,0)-MAX(BG821-BF821,0)/Inputs!$B$17)*DCF!D$6</f>
        <v>3868.833047285103</v>
      </c>
      <c r="CO821" s="15">
        <f ca="1">(BH821*DCF!E$28-DCF!E$5*MAX(BH821*DCF!E$28,0)-MAX(BH821-BG821,0)/Inputs!$B$17)*DCF!E$6</f>
        <v>4585.8090049950479</v>
      </c>
      <c r="CP821" s="15">
        <f ca="1">(BI821*DCF!F$28-DCF!F$5*MAX(BI821*DCF!F$28,0)-MAX(BI821-BH821,0)/Inputs!$B$17)*DCF!F$6</f>
        <v>4428.0397612530533</v>
      </c>
      <c r="CQ821" s="15">
        <f ca="1">(BJ821*DCF!G$28-DCF!G$5*MAX(BJ821*DCF!G$28,0)-MAX(BJ821-BI821,0)/Inputs!$B$17)*DCF!G$6</f>
        <v>4598.5664472019625</v>
      </c>
      <c r="CR821" s="15">
        <f ca="1">(BK821*DCF!H$28-DCF!H$5*MAX(BK821*DCF!H$28,0)-MAX(BK821-BJ821,0)/Inputs!$B$17)*DCF!H$6</f>
        <v>5068.2814838037721</v>
      </c>
      <c r="CS821" s="15">
        <f ca="1">(BL821*DCF!I$28-DCF!I$5*MAX(BL821*DCF!I$28,0)-MAX(BL821-BK821,0)/Inputs!$B$17)*DCF!I$6</f>
        <v>4930.3549904840893</v>
      </c>
      <c r="CT821" s="15">
        <f ca="1">(BM821*DCF!J$28-DCF!J$5*MAX(BM821*DCF!J$28,0)-MAX(BM821-BL821,0)/Inputs!$B$17)*DCF!J$6</f>
        <v>5386.161759081574</v>
      </c>
      <c r="CU821" s="15">
        <f ca="1">(BN821*DCF!K$28-DCF!K$5*MAX(BN821*DCF!K$28,0)-MAX(BN821-BM821,0)/Inputs!$B$17)*DCF!K$6</f>
        <v>5913.4242008820092</v>
      </c>
      <c r="CV821" s="15">
        <f ca="1">(BO821*DCF!L$28-DCF!L$5*MAX(BO821*DCF!L$28,0)-MAX(BO821-BN821,0)/Inputs!$B$17)*DCF!L$6</f>
        <v>6451.0273956258043</v>
      </c>
      <c r="CW821" s="15">
        <f ca="1">(BP821*DCF!M$28-DCF!M$5*MAX(BP821*DCF!M$28,0)-MAX(BP821-BO821,0)/Inputs!$B$17)*DCF!M$6</f>
        <v>8820.7810223026463</v>
      </c>
      <c r="CX821" s="15">
        <f ca="1">(BQ821*DCF!C$46-DCF!C$5*MAX(BQ821*DCF!C$46,0)-MAX(BQ821-Inputs!$B$20,0)/Inputs!$B$24)*DCF!C$6</f>
        <v>-583.75131181291306</v>
      </c>
      <c r="CY821" s="15">
        <f ca="1">(BR821*DCF!D$46-DCF!D$5*MAX(BR821*DCF!D$46,0)-MAX(BR821-BQ821,0)/Inputs!$B$24)*DCF!D$6</f>
        <v>-1179.9447146771856</v>
      </c>
      <c r="CZ821" s="15">
        <f ca="1">(BS821*DCF!E$46-DCF!E$5*MAX(BS821*DCF!E$46,0)-MAX(BS821-BR821,0)/Inputs!$B$24)*DCF!E$6</f>
        <v>-410.02766282144546</v>
      </c>
      <c r="DA821" s="15">
        <f ca="1">(BT821*DCF!F$46-DCF!F$5*MAX(BT821*DCF!F$46,0)-MAX(BT821-BS821,0)/Inputs!$B$24)*DCF!F$6</f>
        <v>-462.24975634670994</v>
      </c>
      <c r="DB821" s="15">
        <f ca="1">(BU821*DCF!G$46-DCF!G$5*MAX(BU821*DCF!G$46,0)-MAX(BU821-BT821,0)/Inputs!$B$24)*DCF!G$6</f>
        <v>-1451.5129234066385</v>
      </c>
      <c r="DC821" s="15">
        <f ca="1">(BV821*DCF!H$46-DCF!H$5*MAX(BV821*DCF!H$46,0)-MAX(BV821-BU821,0)/Inputs!$B$24)*DCF!H$6</f>
        <v>-91.149806984149052</v>
      </c>
      <c r="DD821" s="15">
        <f ca="1">(BW821*DCF!I$46-DCF!I$5*MAX(BW821*DCF!I$46,0)-MAX(BW821-BV821,0)/Inputs!$B$24)*DCF!I$6</f>
        <v>-666.32145001168146</v>
      </c>
      <c r="DE821" s="15">
        <f ca="1">(BX821*DCF!J$46-DCF!J$5*MAX(BX821*DCF!J$46,0)-MAX(BX821-BW821,0)/Inputs!$B$24)*DCF!J$6</f>
        <v>-922.31882196950312</v>
      </c>
      <c r="DF821" s="15">
        <f ca="1">(BY821*DCF!K$46-DCF!K$5*MAX(BY821*DCF!K$46,0)-MAX(BY821-BX821,0)/Inputs!$B$24)*DCF!K$6</f>
        <v>943.7980361696417</v>
      </c>
      <c r="DG821" s="15">
        <f ca="1">(BZ821*DCF!L$46-DCF!L$5*MAX(BZ821*DCF!L$46,0)-MAX(BZ821-BY821,0)/Inputs!$B$24)*DCF!L$6</f>
        <v>-544.82318255395523</v>
      </c>
      <c r="DH821" s="15">
        <f ca="1">(CA821*DCF!M$46-DCF!M$5*MAX(CA821*DCF!M$46,0)-MAX(CA821-BZ821,0)/Inputs!$B$24)*DCF!M$6</f>
        <v>342.36282852470794</v>
      </c>
      <c r="DI821" s="15">
        <f ca="1">SUM(CB821:CL821)+BE821*DCF!M$10*(1+Inputs!$B$30)*(1-Inputs!$B$33)*(1-Inputs!$B$30/Inputs!$B$31)/(Inputs!$B$29-Inputs!$B$30)*DCF!M$6</f>
        <v>126282.18065914302</v>
      </c>
      <c r="DJ821" s="15">
        <f ca="1">SUM(CM821:CW821)+BP821*DCF!M$28*(1+Inputs!$B$30)*(1-Inputs!$B$33)*(1-Inputs!$B$30/Inputs!$B$31)/(Inputs!$B$29-Inputs!$B$30)*DCF!M$6</f>
        <v>272710.73513078375</v>
      </c>
      <c r="DK821" s="15">
        <f ca="1">SUM(CX821:DH821)+CA821*DCF!M$46*(1+Inputs!$B$30)*(1-Inputs!$B$33)*(1-Inputs!$B$30/Inputs!$B$31)/(Inputs!$B$29-Inputs!$B$30)*DCF!M$6</f>
        <v>61552.178582611145</v>
      </c>
      <c r="DM821" s="15">
        <f ca="1">DI821+DJ821+DK821+Inputs!$B$34+Inputs!$B$36-Inputs!$B$35</f>
        <v>537396.09437253792</v>
      </c>
    </row>
    <row r="822" spans="1:117" x14ac:dyDescent="0.75">
      <c r="A822" s="11">
        <v>809</v>
      </c>
      <c r="C822" s="23">
        <f t="shared" ca="1" si="470"/>
        <v>-1.4836520263529889E-2</v>
      </c>
      <c r="D822" s="23">
        <f t="shared" ca="1" si="470"/>
        <v>-0.23305832613301311</v>
      </c>
      <c r="E822" s="23">
        <f t="shared" ca="1" si="470"/>
        <v>-1.011735340811144</v>
      </c>
      <c r="F822" s="23">
        <f t="shared" ca="1" si="470"/>
        <v>5.5747444154147299E-2</v>
      </c>
      <c r="G822" s="23">
        <f t="shared" ca="1" si="470"/>
        <v>1.2636980147894439</v>
      </c>
      <c r="H822" s="23">
        <f t="shared" ca="1" si="470"/>
        <v>0.27372392101298171</v>
      </c>
      <c r="I822" s="23">
        <f t="shared" ca="1" si="470"/>
        <v>-0.88371482379829769</v>
      </c>
      <c r="J822" s="23">
        <f t="shared" ca="1" si="470"/>
        <v>-1.366861228728641</v>
      </c>
      <c r="K822" s="23">
        <f t="shared" ca="1" si="470"/>
        <v>-0.19064905662408085</v>
      </c>
      <c r="L822" s="23">
        <f t="shared" ca="1" si="470"/>
        <v>0.89927461832828326</v>
      </c>
      <c r="M822" s="23">
        <f t="shared" ca="1" si="470"/>
        <v>-0.41191616564394218</v>
      </c>
      <c r="N822" s="23">
        <f ca="1">SQRT(Inputs!$B$38)*C822+SQRT(1-Inputs!$B$38)*_xlfn.NORM.S.INV(RAND())</f>
        <v>8.5011068552027613E-2</v>
      </c>
      <c r="O822" s="23">
        <f ca="1">SQRT(Inputs!$B$38)*D822+SQRT(1-Inputs!$B$38)*_xlfn.NORM.S.INV(RAND())</f>
        <v>-0.40893389745999287</v>
      </c>
      <c r="P822" s="23">
        <f ca="1">SQRT(Inputs!$B$38)*E822+SQRT(1-Inputs!$B$38)*_xlfn.NORM.S.INV(RAND())</f>
        <v>-0.21572814967883519</v>
      </c>
      <c r="Q822" s="23">
        <f ca="1">SQRT(Inputs!$B$38)*F822+SQRT(1-Inputs!$B$38)*_xlfn.NORM.S.INV(RAND())</f>
        <v>4.1136433938933112E-2</v>
      </c>
      <c r="R822" s="23">
        <f ca="1">SQRT(Inputs!$B$38)*G822+SQRT(1-Inputs!$B$38)*_xlfn.NORM.S.INV(RAND())</f>
        <v>1.1829921851472371</v>
      </c>
      <c r="S822" s="23">
        <f ca="1">SQRT(Inputs!$B$38)*H822+SQRT(1-Inputs!$B$38)*_xlfn.NORM.S.INV(RAND())</f>
        <v>0.8832162234429759</v>
      </c>
      <c r="T822" s="23">
        <f ca="1">SQRT(Inputs!$B$38)*I822+SQRT(1-Inputs!$B$38)*_xlfn.NORM.S.INV(RAND())</f>
        <v>1.0826792834952972</v>
      </c>
      <c r="U822" s="23">
        <f ca="1">SQRT(Inputs!$B$38)*J822+SQRT(1-Inputs!$B$38)*_xlfn.NORM.S.INV(RAND())</f>
        <v>-1.1965895302960359</v>
      </c>
      <c r="V822" s="23">
        <f ca="1">SQRT(Inputs!$B$38)*K822+SQRT(1-Inputs!$B$38)*_xlfn.NORM.S.INV(RAND())</f>
        <v>-0.14503828492291912</v>
      </c>
      <c r="W822" s="23">
        <f ca="1">SQRT(Inputs!$B$38)*L822+SQRT(1-Inputs!$B$38)*_xlfn.NORM.S.INV(RAND())</f>
        <v>1.5579259544878004</v>
      </c>
      <c r="X822" s="23">
        <f ca="1">SQRT(Inputs!$B$38)*M822+SQRT(1-Inputs!$B$38)*_xlfn.NORM.S.INV(RAND())</f>
        <v>0.22143814183092586</v>
      </c>
      <c r="Y822" s="23">
        <f ca="1">SQRT(Inputs!$B$38)*C822+SQRT(1-Inputs!$B$38)*_xlfn.NORM.S.INV(RAND())</f>
        <v>0.13577451932152573</v>
      </c>
      <c r="Z822" s="23">
        <f ca="1">SQRT(Inputs!$B$38)*D822+SQRT(1-Inputs!$B$38)*_xlfn.NORM.S.INV(RAND())</f>
        <v>0.28647287841651936</v>
      </c>
      <c r="AA822" s="23">
        <f ca="1">SQRT(Inputs!$B$38)*E822+SQRT(1-Inputs!$B$38)*_xlfn.NORM.S.INV(RAND())</f>
        <v>-1.2299447085383393</v>
      </c>
      <c r="AB822" s="23">
        <f ca="1">SQRT(Inputs!$B$38)*F822+SQRT(1-Inputs!$B$38)*_xlfn.NORM.S.INV(RAND())</f>
        <v>0.37262247848698249</v>
      </c>
      <c r="AC822" s="23">
        <f ca="1">SQRT(Inputs!$B$38)*G822+SQRT(1-Inputs!$B$38)*_xlfn.NORM.S.INV(RAND())</f>
        <v>0.46013713101840215</v>
      </c>
      <c r="AD822" s="23">
        <f ca="1">SQRT(Inputs!$B$38)*H822+SQRT(1-Inputs!$B$38)*_xlfn.NORM.S.INV(RAND())</f>
        <v>0.62088651361745828</v>
      </c>
      <c r="AE822" s="23">
        <f ca="1">SQRT(Inputs!$B$38)*I822+SQRT(1-Inputs!$B$38)*_xlfn.NORM.S.INV(RAND())</f>
        <v>0.33292089077575981</v>
      </c>
      <c r="AF822" s="23">
        <f ca="1">SQRT(Inputs!$B$38)*J822+SQRT(1-Inputs!$B$38)*_xlfn.NORM.S.INV(RAND())</f>
        <v>-2.5551664430001542</v>
      </c>
      <c r="AG822" s="23">
        <f ca="1">SQRT(Inputs!$B$38)*K822+SQRT(1-Inputs!$B$38)*_xlfn.NORM.S.INV(RAND())</f>
        <v>-0.24467395364547456</v>
      </c>
      <c r="AH822" s="23">
        <f ca="1">SQRT(Inputs!$B$38)*L822+SQRT(1-Inputs!$B$38)*_xlfn.NORM.S.INV(RAND())</f>
        <v>0.14848069427156807</v>
      </c>
      <c r="AI822" s="23">
        <f ca="1">SQRT(Inputs!$B$38)*M822+SQRT(1-Inputs!$B$38)*_xlfn.NORM.S.INV(RAND())</f>
        <v>-1.7982455101306305</v>
      </c>
      <c r="AJ822" s="23">
        <f ca="1">SQRT(Inputs!$B$38)*C822+SQRT(1-Inputs!$B$38)*_xlfn.NORM.S.INV(RAND())</f>
        <v>0.48987759126916269</v>
      </c>
      <c r="AK822" s="23">
        <f ca="1">SQRT(Inputs!$B$38)*D822+SQRT(1-Inputs!$B$38)*_xlfn.NORM.S.INV(RAND())</f>
        <v>-0.61693520860415807</v>
      </c>
      <c r="AL822" s="23">
        <f ca="1">SQRT(Inputs!$B$38)*E822+SQRT(1-Inputs!$B$38)*_xlfn.NORM.S.INV(RAND())</f>
        <v>-2.4231929124064631</v>
      </c>
      <c r="AM822" s="23">
        <f ca="1">SQRT(Inputs!$B$38)*F822+SQRT(1-Inputs!$B$38)*_xlfn.NORM.S.INV(RAND())</f>
        <v>0.22762086800197892</v>
      </c>
      <c r="AN822" s="23">
        <f ca="1">SQRT(Inputs!$B$38)*G822+SQRT(1-Inputs!$B$38)*_xlfn.NORM.S.INV(RAND())</f>
        <v>0.78818190097572127</v>
      </c>
      <c r="AO822" s="23">
        <f ca="1">SQRT(Inputs!$B$38)*H822+SQRT(1-Inputs!$B$38)*_xlfn.NORM.S.INV(RAND())</f>
        <v>0.32397738521469033</v>
      </c>
      <c r="AP822" s="23">
        <f ca="1">SQRT(Inputs!$B$38)*I822+SQRT(1-Inputs!$B$38)*_xlfn.NORM.S.INV(RAND())</f>
        <v>-0.2055376716239411</v>
      </c>
      <c r="AQ822" s="23">
        <f ca="1">SQRT(Inputs!$B$38)*J822+SQRT(1-Inputs!$B$38)*_xlfn.NORM.S.INV(RAND())</f>
        <v>0.31104605074073777</v>
      </c>
      <c r="AR822" s="23">
        <f ca="1">SQRT(Inputs!$B$38)*K822+SQRT(1-Inputs!$B$38)*_xlfn.NORM.S.INV(RAND())</f>
        <v>0.90716712865463234</v>
      </c>
      <c r="AS822" s="23">
        <f ca="1">SQRT(Inputs!$B$38)*L822+SQRT(1-Inputs!$B$38)*_xlfn.NORM.S.INV(RAND())</f>
        <v>-0.13752174358667824</v>
      </c>
      <c r="AT822" s="23">
        <f ca="1">SQRT(Inputs!$B$38)*M822+SQRT(1-Inputs!$B$38)*_xlfn.NORM.S.INV(RAND())</f>
        <v>-0.47645990852669007</v>
      </c>
      <c r="AU822" s="15">
        <f ca="1">Inputs!$B$6*EXP($B$8-0.5*C$5^2+C$5*N822)</f>
        <v>5030.9968244261763</v>
      </c>
      <c r="AV822" s="15">
        <f t="shared" ca="1" si="437"/>
        <v>5766.5538640114746</v>
      </c>
      <c r="AW822" s="15">
        <f t="shared" ca="1" si="438"/>
        <v>6829.6444187788748</v>
      </c>
      <c r="AX822" s="15">
        <f t="shared" ca="1" si="439"/>
        <v>8381.2735438849086</v>
      </c>
      <c r="AY822" s="15">
        <f t="shared" ca="1" si="440"/>
        <v>11760.323816257665</v>
      </c>
      <c r="AZ822" s="15">
        <f t="shared" ca="1" si="441"/>
        <v>15852.380533017356</v>
      </c>
      <c r="BA822" s="15">
        <f t="shared" ca="1" si="442"/>
        <v>21726.8283528953</v>
      </c>
      <c r="BB822" s="15">
        <f t="shared" ca="1" si="443"/>
        <v>23595.005117346835</v>
      </c>
      <c r="BC822" s="15">
        <f t="shared" ca="1" si="444"/>
        <v>28496.11009001897</v>
      </c>
      <c r="BD822" s="15">
        <f t="shared" ca="1" si="445"/>
        <v>40386.829441176029</v>
      </c>
      <c r="BE822" s="15">
        <f t="shared" ca="1" si="446"/>
        <v>50497.137872345324</v>
      </c>
      <c r="BF822" s="15">
        <f ca="1">Inputs!$B$13*EXP($B$9-0.5*C$6^2+C$6*Y822)</f>
        <v>14208.365872074515</v>
      </c>
      <c r="BG822" s="15">
        <f t="shared" ca="1" si="447"/>
        <v>18234.862961306</v>
      </c>
      <c r="BH822" s="15">
        <f t="shared" ca="1" si="448"/>
        <v>18168.298158536098</v>
      </c>
      <c r="BI822" s="15">
        <f t="shared" ca="1" si="449"/>
        <v>23553.610989726028</v>
      </c>
      <c r="BJ822" s="15">
        <f t="shared" ca="1" si="450"/>
        <v>30855.331575729095</v>
      </c>
      <c r="BK822" s="15">
        <f t="shared" ca="1" si="451"/>
        <v>41209.312903050981</v>
      </c>
      <c r="BL822" s="15">
        <f t="shared" ca="1" si="452"/>
        <v>52852.431067236197</v>
      </c>
      <c r="BM822" s="15">
        <f t="shared" ca="1" si="453"/>
        <v>47297.525875039304</v>
      </c>
      <c r="BN822" s="15">
        <f t="shared" ca="1" si="454"/>
        <v>56489.208846568676</v>
      </c>
      <c r="BO822" s="15">
        <f t="shared" ca="1" si="455"/>
        <v>70714.159765213757</v>
      </c>
      <c r="BP822" s="15">
        <f t="shared" ca="1" si="456"/>
        <v>70993.31832626801</v>
      </c>
      <c r="BQ822" s="15">
        <f ca="1">Inputs!$B$20*EXP($B$10-0.5*C$7^2+C$7*AJ822)</f>
        <v>5103.4894297826686</v>
      </c>
      <c r="BR822" s="15">
        <f t="shared" ca="1" si="457"/>
        <v>5692.6720106826288</v>
      </c>
      <c r="BS822" s="15">
        <f t="shared" ca="1" si="458"/>
        <v>3886.8496733496409</v>
      </c>
      <c r="BT822" s="15">
        <f t="shared" ca="1" si="459"/>
        <v>5688.8733164658051</v>
      </c>
      <c r="BU822" s="15">
        <f t="shared" ca="1" si="460"/>
        <v>9540.6710682572939</v>
      </c>
      <c r="BV822" s="15">
        <f t="shared" ca="1" si="461"/>
        <v>14278.940979420822</v>
      </c>
      <c r="BW822" s="15">
        <f t="shared" ca="1" si="462"/>
        <v>19077.244753586208</v>
      </c>
      <c r="BX822" s="15">
        <f t="shared" ca="1" si="463"/>
        <v>28399.400874819068</v>
      </c>
      <c r="BY822" s="15">
        <f t="shared" ca="1" si="464"/>
        <v>47334.48139611107</v>
      </c>
      <c r="BZ822" s="15">
        <f t="shared" ca="1" si="465"/>
        <v>64758.857686317839</v>
      </c>
      <c r="CA822" s="15">
        <f t="shared" ca="1" si="466"/>
        <v>83581.687962797179</v>
      </c>
      <c r="CB822" s="15">
        <f ca="1">(AU822*DCF!C$10-DCF!C$5*MAX(AU822*DCF!C$10,0)-MAX(AU822-Inputs!$B$6,0)/Inputs!$B$10)*DCF!C$6</f>
        <v>1042.5840510431476</v>
      </c>
      <c r="CC822" s="15">
        <f ca="1">(AV822*DCF!D$10-DCF!D$5*MAX(AV822*DCF!D$10,0)-MAX(AV822-AU822,0)/Inputs!$B$10)*DCF!D$6</f>
        <v>1226.2121040251579</v>
      </c>
      <c r="CD822" s="15">
        <f ca="1">(AW822*DCF!E$10-DCF!E$5*MAX(AW822*DCF!E$10,0)-MAX(AW822-AV822,0)/Inputs!$B$10)*DCF!E$6</f>
        <v>1337.4041602102889</v>
      </c>
      <c r="CE822" s="15">
        <f ca="1">(AX822*DCF!F$10-DCF!F$5*MAX(AX822*DCF!F$10,0)-MAX(AX822-AW822,0)/Inputs!$B$10)*DCF!F$6</f>
        <v>1506.7631059981329</v>
      </c>
      <c r="CF822" s="15">
        <f ca="1">(AY822*DCF!G$10-DCF!G$5*MAX(AY822*DCF!G$10,0)-MAX(AY822-AX822,0)/Inputs!$B$10)*DCF!G$6</f>
        <v>1773.583480211566</v>
      </c>
      <c r="CG822" s="15">
        <f ca="1">(AZ822*DCF!H$10-DCF!H$5*MAX(AZ822*DCF!H$10,0)-MAX(AZ822-AY822,0)/Inputs!$B$10)*DCF!H$6</f>
        <v>2351.1330212341118</v>
      </c>
      <c r="CH822" s="15">
        <f ca="1">(BA822*DCF!I$10-DCF!I$5*MAX(BA822*DCF!I$10,0)-MAX(BA822-AZ822,0)/Inputs!$B$10)*DCF!I$6</f>
        <v>3005.0836784547128</v>
      </c>
      <c r="CI822" s="15">
        <f ca="1">(BB822*DCF!J$10-DCF!J$5*MAX(BB822*DCF!J$10,0)-MAX(BB822-BA822,0)/Inputs!$B$10)*DCF!J$6</f>
        <v>3765.8662226311053</v>
      </c>
      <c r="CJ822" s="15">
        <f ca="1">(BC822*DCF!K$10-DCF!K$5*MAX(BC822*DCF!K$10,0)-MAX(BC822-BB822,0)/Inputs!$B$10)*DCF!K$6</f>
        <v>3901.3359866844166</v>
      </c>
      <c r="CK822" s="15">
        <f ca="1">(BD822*DCF!L$10-DCF!L$5*MAX(BD822*DCF!L$10,0)-MAX(BD822-BC822,0)/Inputs!$B$10)*DCF!L$6</f>
        <v>4553.4393347213409</v>
      </c>
      <c r="CL822" s="15">
        <f ca="1">(BE822*DCF!M$10-DCF!M$5*MAX(BE822*DCF!M$10,0)-MAX(BE822-BD822,0)/Inputs!$B$10)*DCF!M$6</f>
        <v>5918.0149163094084</v>
      </c>
      <c r="CM822" s="15">
        <f ca="1">(BF822*DCF!C$28-DCF!C$5*MAX(BF822*DCF!C$28,0)-MAX(BF822-Inputs!$B$13,0)/Inputs!$B$17)*DCF!C$6</f>
        <v>3684.7144321258534</v>
      </c>
      <c r="CN822" s="15">
        <f ca="1">(BG822*DCF!D$28-DCF!D$5*MAX(BG822*DCF!D$28,0)-MAX(BG822-BF822,0)/Inputs!$B$17)*DCF!D$6</f>
        <v>4511.5512650188657</v>
      </c>
      <c r="CO822" s="15">
        <f ca="1">(BH822*DCF!E$28-DCF!E$5*MAX(BH822*DCF!E$28,0)-MAX(BH822-BG822,0)/Inputs!$B$17)*DCF!E$6</f>
        <v>5145.5855512710241</v>
      </c>
      <c r="CP822" s="15">
        <f ca="1">(BI822*DCF!F$28-DCF!F$5*MAX(BI822*DCF!F$28,0)-MAX(BI822-BH822,0)/Inputs!$B$17)*DCF!F$6</f>
        <v>5413.7036390019339</v>
      </c>
      <c r="CQ822" s="15">
        <f ca="1">(BJ822*DCF!G$28-DCF!G$5*MAX(BJ822*DCF!G$28,0)-MAX(BJ822-BI822,0)/Inputs!$B$17)*DCF!G$6</f>
        <v>6777.5726056751355</v>
      </c>
      <c r="CR822" s="15">
        <f ca="1">(BK822*DCF!H$28-DCF!H$5*MAX(BK822*DCF!H$28,0)-MAX(BK822-BJ822,0)/Inputs!$B$17)*DCF!H$6</f>
        <v>8582.7996032879364</v>
      </c>
      <c r="CS822" s="15">
        <f ca="1">(BL822*DCF!I$28-DCF!I$5*MAX(BL822*DCF!I$28,0)-MAX(BL822-BK822,0)/Inputs!$B$17)*DCF!I$6</f>
        <v>10757.265281184007</v>
      </c>
      <c r="CT822" s="15">
        <f ca="1">(BM822*DCF!J$28-DCF!J$5*MAX(BM822*DCF!J$28,0)-MAX(BM822-BL822,0)/Inputs!$B$17)*DCF!J$6</f>
        <v>10551.274741485358</v>
      </c>
      <c r="CU822" s="15">
        <f ca="1">(BN822*DCF!K$28-DCF!K$5*MAX(BN822*DCF!K$28,0)-MAX(BN822-BM822,0)/Inputs!$B$17)*DCF!K$6</f>
        <v>10803.715022389317</v>
      </c>
      <c r="CV822" s="15">
        <f ca="1">(BO822*DCF!L$28-DCF!L$5*MAX(BO822*DCF!L$28,0)-MAX(BO822-BN822,0)/Inputs!$B$17)*DCF!L$6</f>
        <v>12499.382238087637</v>
      </c>
      <c r="CW822" s="15">
        <f ca="1">(BP822*DCF!M$28-DCF!M$5*MAX(BP822*DCF!M$28,0)-MAX(BP822-BO822,0)/Inputs!$B$17)*DCF!M$6</f>
        <v>13328.254015170673</v>
      </c>
      <c r="CX822" s="15">
        <f ca="1">(BQ822*DCF!C$46-DCF!C$5*MAX(BQ822*DCF!C$46,0)-MAX(BQ822-Inputs!$B$20,0)/Inputs!$B$24)*DCF!C$6</f>
        <v>-2057.3829767547359</v>
      </c>
      <c r="CY822" s="15">
        <f ca="1">(BR822*DCF!D$46-DCF!D$5*MAX(BR822*DCF!D$46,0)-MAX(BR822-BQ822,0)/Inputs!$B$24)*DCF!D$6</f>
        <v>-1223.0056740066932</v>
      </c>
      <c r="CZ822" s="15">
        <f ca="1">(BS822*DCF!E$46-DCF!E$5*MAX(BS822*DCF!E$46,0)-MAX(BS822-BR822,0)/Inputs!$B$24)*DCF!E$6</f>
        <v>-459.62674138661453</v>
      </c>
      <c r="DA822" s="15">
        <f ca="1">(BT822*DCF!F$46-DCF!F$5*MAX(BT822*DCF!F$46,0)-MAX(BT822-BS822,0)/Inputs!$B$24)*DCF!F$6</f>
        <v>-1070.4734974773808</v>
      </c>
      <c r="DB822" s="15">
        <f ca="1">(BU822*DCF!G$46-DCF!G$5*MAX(BU822*DCF!G$46,0)-MAX(BU822-BT822,0)/Inputs!$B$24)*DCF!G$6</f>
        <v>-1616.5979861431699</v>
      </c>
      <c r="DC822" s="15">
        <f ca="1">(BV822*DCF!H$46-DCF!H$5*MAX(BV822*DCF!H$46,0)-MAX(BV822-BU822,0)/Inputs!$B$24)*DCF!H$6</f>
        <v>-1472.3883430326473</v>
      </c>
      <c r="DD822" s="15">
        <f ca="1">(BW822*DCF!I$46-DCF!I$5*MAX(BW822*DCF!I$46,0)-MAX(BW822-BV822,0)/Inputs!$B$24)*DCF!I$6</f>
        <v>-936.81102717758654</v>
      </c>
      <c r="DE822" s="15">
        <f ca="1">(BX822*DCF!J$46-DCF!J$5*MAX(BX822*DCF!J$46,0)-MAX(BX822-BW822,0)/Inputs!$B$24)*DCF!J$6</f>
        <v>-1280.8071910020774</v>
      </c>
      <c r="DF822" s="15">
        <f ca="1">(BY822*DCF!K$46-DCF!K$5*MAX(BY822*DCF!K$46,0)-MAX(BY822-BX822,0)/Inputs!$B$24)*DCF!K$6</f>
        <v>-1934.6869315995341</v>
      </c>
      <c r="DG822" s="15">
        <f ca="1">(BZ822*DCF!L$46-DCF!L$5*MAX(BZ822*DCF!L$46,0)-MAX(BZ822-BY822,0)/Inputs!$B$24)*DCF!L$6</f>
        <v>533.28633180693487</v>
      </c>
      <c r="DH822" s="15">
        <f ca="1">(CA822*DCF!M$46-DCF!M$5*MAX(CA822*DCF!M$46,0)-MAX(CA822-BZ822,0)/Inputs!$B$24)*DCF!M$6</f>
        <v>2617.4468896269182</v>
      </c>
      <c r="DI822" s="15">
        <f ca="1">SUM(CB822:CL822)+BE822*DCF!M$10*(1+Inputs!$B$30)*(1-Inputs!$B$33)*(1-Inputs!$B$30/Inputs!$B$31)/(Inputs!$B$29-Inputs!$B$30)*DCF!M$6</f>
        <v>170915.62251577945</v>
      </c>
      <c r="DJ822" s="15">
        <f ca="1">SUM(CM822:CW822)+BP822*DCF!M$28*(1+Inputs!$B$30)*(1-Inputs!$B$33)*(1-Inputs!$B$30/Inputs!$B$31)/(Inputs!$B$29-Inputs!$B$30)*DCF!M$6</f>
        <v>355489.60998329864</v>
      </c>
      <c r="DK822" s="15">
        <f ca="1">SUM(CX822:DH822)+CA822*DCF!M$46*(1+Inputs!$B$30)*(1-Inputs!$B$33)*(1-Inputs!$B$30/Inputs!$B$31)/(Inputs!$B$29-Inputs!$B$30)*DCF!M$6</f>
        <v>120326.14332722379</v>
      </c>
      <c r="DM822" s="15">
        <f ca="1">DI822+DJ822+DK822+Inputs!$B$34+Inputs!$B$36-Inputs!$B$35</f>
        <v>723582.37582630198</v>
      </c>
    </row>
    <row r="823" spans="1:117" x14ac:dyDescent="0.75">
      <c r="A823" s="11">
        <v>810</v>
      </c>
      <c r="C823" s="23">
        <f t="shared" ca="1" si="470"/>
        <v>-0.3296226601521266</v>
      </c>
      <c r="D823" s="23">
        <f t="shared" ca="1" si="470"/>
        <v>-0.17883553039233971</v>
      </c>
      <c r="E823" s="23">
        <f t="shared" ca="1" si="470"/>
        <v>-0.9317766178408321</v>
      </c>
      <c r="F823" s="23">
        <f t="shared" ca="1" si="470"/>
        <v>1.0521712972746573</v>
      </c>
      <c r="G823" s="23">
        <f t="shared" ca="1" si="470"/>
        <v>-0.25972296381288312</v>
      </c>
      <c r="H823" s="23">
        <f t="shared" ca="1" si="470"/>
        <v>0.64555828714729901</v>
      </c>
      <c r="I823" s="23">
        <f t="shared" ca="1" si="470"/>
        <v>2.003656959083032</v>
      </c>
      <c r="J823" s="23">
        <f t="shared" ca="1" si="470"/>
        <v>-0.53481401227975445</v>
      </c>
      <c r="K823" s="23">
        <f t="shared" ca="1" si="470"/>
        <v>2.2454780071970633</v>
      </c>
      <c r="L823" s="23">
        <f t="shared" ca="1" si="470"/>
        <v>-0.87280038360698886</v>
      </c>
      <c r="M823" s="23">
        <f t="shared" ca="1" si="470"/>
        <v>-1.073896522178126</v>
      </c>
      <c r="N823" s="23">
        <f ca="1">SQRT(Inputs!$B$38)*C823+SQRT(1-Inputs!$B$38)*_xlfn.NORM.S.INV(RAND())</f>
        <v>0.83276588795397033</v>
      </c>
      <c r="O823" s="23">
        <f ca="1">SQRT(Inputs!$B$38)*D823+SQRT(1-Inputs!$B$38)*_xlfn.NORM.S.INV(RAND())</f>
        <v>-1.0091631600089703</v>
      </c>
      <c r="P823" s="23">
        <f ca="1">SQRT(Inputs!$B$38)*E823+SQRT(1-Inputs!$B$38)*_xlfn.NORM.S.INV(RAND())</f>
        <v>-2.709983583223277</v>
      </c>
      <c r="Q823" s="23">
        <f ca="1">SQRT(Inputs!$B$38)*F823+SQRT(1-Inputs!$B$38)*_xlfn.NORM.S.INV(RAND())</f>
        <v>-9.1985405960167799E-2</v>
      </c>
      <c r="R823" s="23">
        <f ca="1">SQRT(Inputs!$B$38)*G823+SQRT(1-Inputs!$B$38)*_xlfn.NORM.S.INV(RAND())</f>
        <v>-0.76761264293661147</v>
      </c>
      <c r="S823" s="23">
        <f ca="1">SQRT(Inputs!$B$38)*H823+SQRT(1-Inputs!$B$38)*_xlfn.NORM.S.INV(RAND())</f>
        <v>0.84748731368306984</v>
      </c>
      <c r="T823" s="23">
        <f ca="1">SQRT(Inputs!$B$38)*I823+SQRT(1-Inputs!$B$38)*_xlfn.NORM.S.INV(RAND())</f>
        <v>-0.92728726337388578</v>
      </c>
      <c r="U823" s="23">
        <f ca="1">SQRT(Inputs!$B$38)*J823+SQRT(1-Inputs!$B$38)*_xlfn.NORM.S.INV(RAND())</f>
        <v>-1.2350278261824745</v>
      </c>
      <c r="V823" s="23">
        <f ca="1">SQRT(Inputs!$B$38)*K823+SQRT(1-Inputs!$B$38)*_xlfn.NORM.S.INV(RAND())</f>
        <v>1.4100964440058412</v>
      </c>
      <c r="W823" s="23">
        <f ca="1">SQRT(Inputs!$B$38)*L823+SQRT(1-Inputs!$B$38)*_xlfn.NORM.S.INV(RAND())</f>
        <v>-0.18041982952052094</v>
      </c>
      <c r="X823" s="23">
        <f ca="1">SQRT(Inputs!$B$38)*M823+SQRT(1-Inputs!$B$38)*_xlfn.NORM.S.INV(RAND())</f>
        <v>-0.83581785932621389</v>
      </c>
      <c r="Y823" s="23">
        <f ca="1">SQRT(Inputs!$B$38)*C823+SQRT(1-Inputs!$B$38)*_xlfn.NORM.S.INV(RAND())</f>
        <v>1.0099592855582968</v>
      </c>
      <c r="Z823" s="23">
        <f ca="1">SQRT(Inputs!$B$38)*D823+SQRT(1-Inputs!$B$38)*_xlfn.NORM.S.INV(RAND())</f>
        <v>0.1495356088369113</v>
      </c>
      <c r="AA823" s="23">
        <f ca="1">SQRT(Inputs!$B$38)*E823+SQRT(1-Inputs!$B$38)*_xlfn.NORM.S.INV(RAND())</f>
        <v>-1.3086366991764278</v>
      </c>
      <c r="AB823" s="23">
        <f ca="1">SQRT(Inputs!$B$38)*F823+SQRT(1-Inputs!$B$38)*_xlfn.NORM.S.INV(RAND())</f>
        <v>0.51452958251881553</v>
      </c>
      <c r="AC823" s="23">
        <f ca="1">SQRT(Inputs!$B$38)*G823+SQRT(1-Inputs!$B$38)*_xlfn.NORM.S.INV(RAND())</f>
        <v>-0.39138874145196173</v>
      </c>
      <c r="AD823" s="23">
        <f ca="1">SQRT(Inputs!$B$38)*H823+SQRT(1-Inputs!$B$38)*_xlfn.NORM.S.INV(RAND())</f>
        <v>-6.5066277694720287E-2</v>
      </c>
      <c r="AE823" s="23">
        <f ca="1">SQRT(Inputs!$B$38)*I823+SQRT(1-Inputs!$B$38)*_xlfn.NORM.S.INV(RAND())</f>
        <v>0.91806409435346059</v>
      </c>
      <c r="AF823" s="23">
        <f ca="1">SQRT(Inputs!$B$38)*J823+SQRT(1-Inputs!$B$38)*_xlfn.NORM.S.INV(RAND())</f>
        <v>1.9170734416575963E-2</v>
      </c>
      <c r="AG823" s="23">
        <f ca="1">SQRT(Inputs!$B$38)*K823+SQRT(1-Inputs!$B$38)*_xlfn.NORM.S.INV(RAND())</f>
        <v>0.85556754685373049</v>
      </c>
      <c r="AH823" s="23">
        <f ca="1">SQRT(Inputs!$B$38)*L823+SQRT(1-Inputs!$B$38)*_xlfn.NORM.S.INV(RAND())</f>
        <v>-0.31920548657251308</v>
      </c>
      <c r="AI823" s="23">
        <f ca="1">SQRT(Inputs!$B$38)*M823+SQRT(1-Inputs!$B$38)*_xlfn.NORM.S.INV(RAND())</f>
        <v>-0.20135595706635157</v>
      </c>
      <c r="AJ823" s="23">
        <f ca="1">SQRT(Inputs!$B$38)*C823+SQRT(1-Inputs!$B$38)*_xlfn.NORM.S.INV(RAND())</f>
        <v>-1.971559818294387</v>
      </c>
      <c r="AK823" s="23">
        <f ca="1">SQRT(Inputs!$B$38)*D823+SQRT(1-Inputs!$B$38)*_xlfn.NORM.S.INV(RAND())</f>
        <v>-1.2337005045686025</v>
      </c>
      <c r="AL823" s="23">
        <f ca="1">SQRT(Inputs!$B$38)*E823+SQRT(1-Inputs!$B$38)*_xlfn.NORM.S.INV(RAND())</f>
        <v>-0.53300735707132862</v>
      </c>
      <c r="AM823" s="23">
        <f ca="1">SQRT(Inputs!$B$38)*F823+SQRT(1-Inputs!$B$38)*_xlfn.NORM.S.INV(RAND())</f>
        <v>3.1169508791424549E-2</v>
      </c>
      <c r="AN823" s="23">
        <f ca="1">SQRT(Inputs!$B$38)*G823+SQRT(1-Inputs!$B$38)*_xlfn.NORM.S.INV(RAND())</f>
        <v>0.42686492329341069</v>
      </c>
      <c r="AO823" s="23">
        <f ca="1">SQRT(Inputs!$B$38)*H823+SQRT(1-Inputs!$B$38)*_xlfn.NORM.S.INV(RAND())</f>
        <v>0.90736031851123589</v>
      </c>
      <c r="AP823" s="23">
        <f ca="1">SQRT(Inputs!$B$38)*I823+SQRT(1-Inputs!$B$38)*_xlfn.NORM.S.INV(RAND())</f>
        <v>0.25906859483776734</v>
      </c>
      <c r="AQ823" s="23">
        <f ca="1">SQRT(Inputs!$B$38)*J823+SQRT(1-Inputs!$B$38)*_xlfn.NORM.S.INV(RAND())</f>
        <v>-0.35708362981117436</v>
      </c>
      <c r="AR823" s="23">
        <f ca="1">SQRT(Inputs!$B$38)*K823+SQRT(1-Inputs!$B$38)*_xlfn.NORM.S.INV(RAND())</f>
        <v>0.55534518231651286</v>
      </c>
      <c r="AS823" s="23">
        <f ca="1">SQRT(Inputs!$B$38)*L823+SQRT(1-Inputs!$B$38)*_xlfn.NORM.S.INV(RAND())</f>
        <v>-1.5410046846821608</v>
      </c>
      <c r="AT823" s="23">
        <f ca="1">SQRT(Inputs!$B$38)*M823+SQRT(1-Inputs!$B$38)*_xlfn.NORM.S.INV(RAND())</f>
        <v>1.0424729352893736E-2</v>
      </c>
      <c r="AU823" s="15">
        <f ca="1">Inputs!$B$6*EXP($B$8-0.5*C$5^2+C$5*N823)</f>
        <v>5678.3432707414477</v>
      </c>
      <c r="AV823" s="15">
        <f t="shared" ca="1" si="437"/>
        <v>5958.7642083693909</v>
      </c>
      <c r="AW823" s="15">
        <f t="shared" ca="1" si="438"/>
        <v>5041.1437750891446</v>
      </c>
      <c r="AX823" s="15">
        <f t="shared" ca="1" si="439"/>
        <v>6084.4051531906216</v>
      </c>
      <c r="AY823" s="15">
        <f t="shared" ca="1" si="440"/>
        <v>6798.169862424983</v>
      </c>
      <c r="AZ823" s="15">
        <f t="shared" ca="1" si="441"/>
        <v>9127.6401956877035</v>
      </c>
      <c r="BA823" s="15">
        <f t="shared" ca="1" si="442"/>
        <v>10136.804918536254</v>
      </c>
      <c r="BB823" s="15">
        <f t="shared" ca="1" si="443"/>
        <v>10966.102760345904</v>
      </c>
      <c r="BC823" s="15">
        <f t="shared" ca="1" si="444"/>
        <v>15389.08478725118</v>
      </c>
      <c r="BD823" s="15">
        <f t="shared" ca="1" si="445"/>
        <v>18537.598137301888</v>
      </c>
      <c r="BE823" s="15">
        <f t="shared" ca="1" si="446"/>
        <v>21050.382309351593</v>
      </c>
      <c r="BF823" s="15">
        <f ca="1">Inputs!$B$13*EXP($B$9-0.5*C$6^2+C$6*Y823)</f>
        <v>16896.999265548839</v>
      </c>
      <c r="BG823" s="15">
        <f t="shared" ca="1" si="447"/>
        <v>21156.171875533524</v>
      </c>
      <c r="BH823" s="15">
        <f t="shared" ca="1" si="448"/>
        <v>20805.61569207938</v>
      </c>
      <c r="BI823" s="15">
        <f t="shared" ca="1" si="449"/>
        <v>27568.288045004221</v>
      </c>
      <c r="BJ823" s="15">
        <f t="shared" ca="1" si="450"/>
        <v>31942.99455170763</v>
      </c>
      <c r="BK823" s="15">
        <f t="shared" ca="1" si="451"/>
        <v>38858.223508079027</v>
      </c>
      <c r="BL823" s="15">
        <f t="shared" ca="1" si="452"/>
        <v>53763.179183724438</v>
      </c>
      <c r="BM823" s="15">
        <f t="shared" ca="1" si="453"/>
        <v>66244.125596386744</v>
      </c>
      <c r="BN823" s="15">
        <f t="shared" ca="1" si="454"/>
        <v>90268.343023146619</v>
      </c>
      <c r="BO823" s="15">
        <f t="shared" ca="1" si="455"/>
        <v>107020.35806239104</v>
      </c>
      <c r="BP823" s="15">
        <f t="shared" ca="1" si="456"/>
        <v>128751.06544089312</v>
      </c>
      <c r="BQ823" s="15">
        <f ca="1">Inputs!$B$20*EXP($B$10-0.5*C$7^2+C$7*AJ823)</f>
        <v>2131.6477458539694</v>
      </c>
      <c r="BR823" s="15">
        <f t="shared" ca="1" si="457"/>
        <v>1954.7810032200719</v>
      </c>
      <c r="BS823" s="15">
        <f t="shared" ca="1" si="458"/>
        <v>2296.9087559472473</v>
      </c>
      <c r="BT823" s="15">
        <f t="shared" ca="1" si="459"/>
        <v>3192.9393373522189</v>
      </c>
      <c r="BU823" s="15">
        <f t="shared" ca="1" si="460"/>
        <v>4906.5237860090137</v>
      </c>
      <c r="BV823" s="15">
        <f t="shared" ca="1" si="461"/>
        <v>8374.7648750712797</v>
      </c>
      <c r="BW823" s="15">
        <f t="shared" ca="1" si="462"/>
        <v>12345.196301174272</v>
      </c>
      <c r="BX823" s="15">
        <f t="shared" ca="1" si="463"/>
        <v>16073.888228095957</v>
      </c>
      <c r="BY823" s="15">
        <f t="shared" ca="1" si="464"/>
        <v>25047.019654524651</v>
      </c>
      <c r="BZ823" s="15">
        <f t="shared" ca="1" si="465"/>
        <v>26474.411932642135</v>
      </c>
      <c r="CA823" s="15">
        <f t="shared" ca="1" si="466"/>
        <v>37257.468701356942</v>
      </c>
      <c r="CB823" s="15">
        <f ca="1">(AU823*DCF!C$10-DCF!C$5*MAX(AU823*DCF!C$10,0)-MAX(AU823-Inputs!$B$6,0)/Inputs!$B$10)*DCF!C$6</f>
        <v>1037.9683554973565</v>
      </c>
      <c r="CC823" s="15">
        <f ca="1">(AV823*DCF!D$10-DCF!D$5*MAX(AV823*DCF!D$10,0)-MAX(AV823-AU823,0)/Inputs!$B$10)*DCF!D$6</f>
        <v>1384.0350999843733</v>
      </c>
      <c r="CD823" s="15">
        <f ca="1">(AW823*DCF!E$10-DCF!E$5*MAX(AW823*DCF!E$10,0)-MAX(AW823-AV823,0)/Inputs!$B$10)*DCF!E$6</f>
        <v>1163.9198494131203</v>
      </c>
      <c r="CE823" s="15">
        <f ca="1">(AX823*DCF!F$10-DCF!F$5*MAX(AX823*DCF!F$10,0)-MAX(AX823-AW823,0)/Inputs!$B$10)*DCF!F$6</f>
        <v>1111.1391210272143</v>
      </c>
      <c r="CF823" s="15">
        <f ca="1">(AY823*DCF!G$10-DCF!G$5*MAX(AY823*DCF!G$10,0)-MAX(AY823-AX823,0)/Inputs!$B$10)*DCF!G$6</f>
        <v>1263.4959764603059</v>
      </c>
      <c r="CG823" s="15">
        <f ca="1">(AZ823*DCF!H$10-DCF!H$5*MAX(AZ823*DCF!H$10,0)-MAX(AZ823-AY823,0)/Inputs!$B$10)*DCF!H$6</f>
        <v>1358.498672135752</v>
      </c>
      <c r="CH823" s="15">
        <f ca="1">(BA823*DCF!I$10-DCF!I$5*MAX(BA823*DCF!I$10,0)-MAX(BA823-AZ823,0)/Inputs!$B$10)*DCF!I$6</f>
        <v>1686.0860943619925</v>
      </c>
      <c r="CI823" s="15">
        <f ca="1">(BB823*DCF!J$10-DCF!J$5*MAX(BB823*DCF!J$10,0)-MAX(BB823-BA823,0)/Inputs!$B$10)*DCF!J$6</f>
        <v>1756.1422563959168</v>
      </c>
      <c r="CJ823" s="15">
        <f ca="1">(BC823*DCF!K$10-DCF!K$5*MAX(BC823*DCF!K$10,0)-MAX(BC823-BB823,0)/Inputs!$B$10)*DCF!K$6</f>
        <v>1858.2453470140624</v>
      </c>
      <c r="CK823" s="15">
        <f ca="1">(BD823*DCF!L$10-DCF!L$5*MAX(BD823*DCF!L$10,0)-MAX(BD823-BC823,0)/Inputs!$B$10)*DCF!L$6</f>
        <v>2388.6685544287407</v>
      </c>
      <c r="CL823" s="15">
        <f ca="1">(BE823*DCF!M$10-DCF!M$5*MAX(BE823*DCF!M$10,0)-MAX(BE823-BD823,0)/Inputs!$B$10)*DCF!M$6</f>
        <v>2670.3022922570817</v>
      </c>
      <c r="CM823" s="15">
        <f ca="1">(BF823*DCF!C$28-DCF!C$5*MAX(BF823*DCF!C$28,0)-MAX(BF823-Inputs!$B$13,0)/Inputs!$B$17)*DCF!C$6</f>
        <v>3884.3362117646429</v>
      </c>
      <c r="CN823" s="15">
        <f ca="1">(BG823*DCF!D$28-DCF!D$5*MAX(BG823*DCF!D$28,0)-MAX(BG823-BF823,0)/Inputs!$B$17)*DCF!D$6</f>
        <v>5322.3037601121159</v>
      </c>
      <c r="CO823" s="15">
        <f ca="1">(BH823*DCF!E$28-DCF!E$5*MAX(BH823*DCF!E$28,0)-MAX(BH823-BG823,0)/Inputs!$B$17)*DCF!E$6</f>
        <v>5892.520838015982</v>
      </c>
      <c r="CP823" s="15">
        <f ca="1">(BI823*DCF!F$28-DCF!F$5*MAX(BI823*DCF!F$28,0)-MAX(BI823-BH823,0)/Inputs!$B$17)*DCF!F$6</f>
        <v>6252.8126376939308</v>
      </c>
      <c r="CQ823" s="15">
        <f ca="1">(BJ823*DCF!G$28-DCF!G$5*MAX(BJ823*DCF!G$28,0)-MAX(BJ823-BI823,0)/Inputs!$B$17)*DCF!G$6</f>
        <v>7552.0698696377331</v>
      </c>
      <c r="CR823" s="15">
        <f ca="1">(BK823*DCF!H$28-DCF!H$5*MAX(BK823*DCF!H$28,0)-MAX(BK823-BJ823,0)/Inputs!$B$17)*DCF!H$6</f>
        <v>8535.6348718248973</v>
      </c>
      <c r="CS823" s="15">
        <f ca="1">(BL823*DCF!I$28-DCF!I$5*MAX(BL823*DCF!I$28,0)-MAX(BL823-BK823,0)/Inputs!$B$17)*DCF!I$6</f>
        <v>10503.256785017056</v>
      </c>
      <c r="CT823" s="15">
        <f ca="1">(BM823*DCF!J$28-DCF!J$5*MAX(BM823*DCF!J$28,0)-MAX(BM823-BL823,0)/Inputs!$B$17)*DCF!J$6</f>
        <v>13123.06781882523</v>
      </c>
      <c r="CU823" s="15">
        <f ca="1">(BN823*DCF!K$28-DCF!K$5*MAX(BN823*DCF!K$28,0)-MAX(BN823-BM823,0)/Inputs!$B$17)*DCF!K$6</f>
        <v>16120.513883451753</v>
      </c>
      <c r="CV823" s="15">
        <f ca="1">(BO823*DCF!L$28-DCF!L$5*MAX(BO823*DCF!L$28,0)-MAX(BO823-BN823,0)/Inputs!$B$17)*DCF!L$6</f>
        <v>19457.289341797026</v>
      </c>
      <c r="CW823" s="15">
        <f ca="1">(BP823*DCF!M$28-DCF!M$5*MAX(BP823*DCF!M$28,0)-MAX(BP823-BO823,0)/Inputs!$B$17)*DCF!M$6</f>
        <v>21953.117936059687</v>
      </c>
      <c r="CX823" s="15">
        <f ca="1">(BQ823*DCF!C$46-DCF!C$5*MAX(BQ823*DCF!C$46,0)-MAX(BQ823-Inputs!$B$20,0)/Inputs!$B$24)*DCF!C$6</f>
        <v>-492.29740089006219</v>
      </c>
      <c r="CY823" s="15">
        <f ca="1">(BR823*DCF!D$46-DCF!D$5*MAX(BR823*DCF!D$46,0)-MAX(BR823-BQ823,0)/Inputs!$B$24)*DCF!D$6</f>
        <v>-333.6355311673874</v>
      </c>
      <c r="CZ823" s="15">
        <f ca="1">(BS823*DCF!E$46-DCF!E$5*MAX(BS823*DCF!E$46,0)-MAX(BS823-BR823,0)/Inputs!$B$24)*DCF!E$6</f>
        <v>-406.4708011059443</v>
      </c>
      <c r="DA823" s="15">
        <f ca="1">(BT823*DCF!F$46-DCF!F$5*MAX(BT823*DCF!F$46,0)-MAX(BT823-BS823,0)/Inputs!$B$24)*DCF!F$6</f>
        <v>-558.80309022541712</v>
      </c>
      <c r="DB823" s="15">
        <f ca="1">(BU823*DCF!G$46-DCF!G$5*MAX(BU823*DCF!G$46,0)-MAX(BU823-BT823,0)/Inputs!$B$24)*DCF!G$6</f>
        <v>-741.46171828740978</v>
      </c>
      <c r="DC823" s="15">
        <f ca="1">(BV823*DCF!H$46-DCF!H$5*MAX(BV823*DCF!H$46,0)-MAX(BV823-BU823,0)/Inputs!$B$24)*DCF!H$6</f>
        <v>-1077.734668160379</v>
      </c>
      <c r="DD823" s="15">
        <f ca="1">(BW823*DCF!I$46-DCF!I$5*MAX(BW823*DCF!I$46,0)-MAX(BW823-BV823,0)/Inputs!$B$24)*DCF!I$6</f>
        <v>-854.64017090398499</v>
      </c>
      <c r="DE823" s="15">
        <f ca="1">(BX823*DCF!J$46-DCF!J$5*MAX(BX823*DCF!J$46,0)-MAX(BX823-BW823,0)/Inputs!$B$24)*DCF!J$6</f>
        <v>-314.53303232837317</v>
      </c>
      <c r="DF823" s="15">
        <f ca="1">(BY823*DCF!K$46-DCF!K$5*MAX(BY823*DCF!K$46,0)-MAX(BY823-BX823,0)/Inputs!$B$24)*DCF!K$6</f>
        <v>-767.40889890721144</v>
      </c>
      <c r="DG823" s="15">
        <f ca="1">(BZ823*DCF!L$46-DCF!L$5*MAX(BZ823*DCF!L$46,0)-MAX(BZ823-BY823,0)/Inputs!$B$24)*DCF!L$6</f>
        <v>1507.0302136487592</v>
      </c>
      <c r="DH823" s="15">
        <f ca="1">(CA823*DCF!M$46-DCF!M$5*MAX(CA823*DCF!M$46,0)-MAX(CA823-BZ823,0)/Inputs!$B$24)*DCF!M$6</f>
        <v>666.57443366606549</v>
      </c>
      <c r="DI823" s="15">
        <f ca="1">SUM(CB823:CL823)+BE823*DCF!M$10*(1+Inputs!$B$30)*(1-Inputs!$B$33)*(1-Inputs!$B$30/Inputs!$B$31)/(Inputs!$B$29-Inputs!$B$30)*DCF!M$6</f>
        <v>76261.993948390009</v>
      </c>
      <c r="DJ823" s="15">
        <f ca="1">SUM(CM823:CW823)+BP823*DCF!M$28*(1+Inputs!$B$30)*(1-Inputs!$B$33)*(1-Inputs!$B$30/Inputs!$B$31)/(Inputs!$B$29-Inputs!$B$30)*DCF!M$6</f>
        <v>596351.48085898545</v>
      </c>
      <c r="DK823" s="15">
        <f ca="1">SUM(CX823:DH823)+CA823*DCF!M$46*(1+Inputs!$B$30)*(1-Inputs!$B$33)*(1-Inputs!$B$30/Inputs!$B$31)/(Inputs!$B$29-Inputs!$B$30)*DCF!M$6</f>
        <v>54231.079376947229</v>
      </c>
      <c r="DM823" s="15">
        <f ca="1">DI823+DJ823+DK823+Inputs!$B$34+Inputs!$B$36-Inputs!$B$35</f>
        <v>803695.55418432271</v>
      </c>
    </row>
    <row r="824" spans="1:117" x14ac:dyDescent="0.75">
      <c r="A824" s="11">
        <v>811</v>
      </c>
      <c r="C824" s="23">
        <f t="shared" ref="C824:M833" ca="1" si="471">_xlfn.NORM.S.INV(RAND())</f>
        <v>0.58927185606654842</v>
      </c>
      <c r="D824" s="23">
        <f t="shared" ca="1" si="471"/>
        <v>-1.0856600411764707</v>
      </c>
      <c r="E824" s="23">
        <f t="shared" ca="1" si="471"/>
        <v>-0.73250287745957265</v>
      </c>
      <c r="F824" s="23">
        <f t="shared" ca="1" si="471"/>
        <v>-1.8209966448639181</v>
      </c>
      <c r="G824" s="23">
        <f t="shared" ca="1" si="471"/>
        <v>-0.11661967749240605</v>
      </c>
      <c r="H824" s="23">
        <f t="shared" ca="1" si="471"/>
        <v>0.52141258619724207</v>
      </c>
      <c r="I824" s="23">
        <f t="shared" ca="1" si="471"/>
        <v>0.34069006708946964</v>
      </c>
      <c r="J824" s="23">
        <f t="shared" ca="1" si="471"/>
        <v>0.44537866936903192</v>
      </c>
      <c r="K824" s="23">
        <f t="shared" ca="1" si="471"/>
        <v>-1.3094057436676103</v>
      </c>
      <c r="L824" s="23">
        <f t="shared" ca="1" si="471"/>
        <v>-0.51884937523201025</v>
      </c>
      <c r="M824" s="23">
        <f t="shared" ca="1" si="471"/>
        <v>-1.2574472220030009</v>
      </c>
      <c r="N824" s="23">
        <f ca="1">SQRT(Inputs!$B$38)*C824+SQRT(1-Inputs!$B$38)*_xlfn.NORM.S.INV(RAND())</f>
        <v>-0.13047481109913384</v>
      </c>
      <c r="O824" s="23">
        <f ca="1">SQRT(Inputs!$B$38)*D824+SQRT(1-Inputs!$B$38)*_xlfn.NORM.S.INV(RAND())</f>
        <v>4.7994990885804611E-2</v>
      </c>
      <c r="P824" s="23">
        <f ca="1">SQRT(Inputs!$B$38)*E824+SQRT(1-Inputs!$B$38)*_xlfn.NORM.S.INV(RAND())</f>
        <v>1.5631233064769745</v>
      </c>
      <c r="Q824" s="23">
        <f ca="1">SQRT(Inputs!$B$38)*F824+SQRT(1-Inputs!$B$38)*_xlfn.NORM.S.INV(RAND())</f>
        <v>-1.4435414524237877</v>
      </c>
      <c r="R824" s="23">
        <f ca="1">SQRT(Inputs!$B$38)*G824+SQRT(1-Inputs!$B$38)*_xlfn.NORM.S.INV(RAND())</f>
        <v>1.2755189331466394</v>
      </c>
      <c r="S824" s="23">
        <f ca="1">SQRT(Inputs!$B$38)*H824+SQRT(1-Inputs!$B$38)*_xlfn.NORM.S.INV(RAND())</f>
        <v>0.37511264934610677</v>
      </c>
      <c r="T824" s="23">
        <f ca="1">SQRT(Inputs!$B$38)*I824+SQRT(1-Inputs!$B$38)*_xlfn.NORM.S.INV(RAND())</f>
        <v>0.98709026249984799</v>
      </c>
      <c r="U824" s="23">
        <f ca="1">SQRT(Inputs!$B$38)*J824+SQRT(1-Inputs!$B$38)*_xlfn.NORM.S.INV(RAND())</f>
        <v>5.5175283981004686E-2</v>
      </c>
      <c r="V824" s="23">
        <f ca="1">SQRT(Inputs!$B$38)*K824+SQRT(1-Inputs!$B$38)*_xlfn.NORM.S.INV(RAND())</f>
        <v>-1.3474655153095247</v>
      </c>
      <c r="W824" s="23">
        <f ca="1">SQRT(Inputs!$B$38)*L824+SQRT(1-Inputs!$B$38)*_xlfn.NORM.S.INV(RAND())</f>
        <v>1.1333029219444972</v>
      </c>
      <c r="X824" s="23">
        <f ca="1">SQRT(Inputs!$B$38)*M824+SQRT(1-Inputs!$B$38)*_xlfn.NORM.S.INV(RAND())</f>
        <v>-2.5629420200023936</v>
      </c>
      <c r="Y824" s="23">
        <f ca="1">SQRT(Inputs!$B$38)*C824+SQRT(1-Inputs!$B$38)*_xlfn.NORM.S.INV(RAND())</f>
        <v>1.7696190275459611</v>
      </c>
      <c r="Z824" s="23">
        <f ca="1">SQRT(Inputs!$B$38)*D824+SQRT(1-Inputs!$B$38)*_xlfn.NORM.S.INV(RAND())</f>
        <v>-1.0351054626629075</v>
      </c>
      <c r="AA824" s="23">
        <f ca="1">SQRT(Inputs!$B$38)*E824+SQRT(1-Inputs!$B$38)*_xlfn.NORM.S.INV(RAND())</f>
        <v>0.95489496835784449</v>
      </c>
      <c r="AB824" s="23">
        <f ca="1">SQRT(Inputs!$B$38)*F824+SQRT(1-Inputs!$B$38)*_xlfn.NORM.S.INV(RAND())</f>
        <v>-0.64395293982033763</v>
      </c>
      <c r="AC824" s="23">
        <f ca="1">SQRT(Inputs!$B$38)*G824+SQRT(1-Inputs!$B$38)*_xlfn.NORM.S.INV(RAND())</f>
        <v>0.96233820728750075</v>
      </c>
      <c r="AD824" s="23">
        <f ca="1">SQRT(Inputs!$B$38)*H824+SQRT(1-Inputs!$B$38)*_xlfn.NORM.S.INV(RAND())</f>
        <v>3.0652355247657359E-2</v>
      </c>
      <c r="AE824" s="23">
        <f ca="1">SQRT(Inputs!$B$38)*I824+SQRT(1-Inputs!$B$38)*_xlfn.NORM.S.INV(RAND())</f>
        <v>0.43217547339532486</v>
      </c>
      <c r="AF824" s="23">
        <f ca="1">SQRT(Inputs!$B$38)*J824+SQRT(1-Inputs!$B$38)*_xlfn.NORM.S.INV(RAND())</f>
        <v>1.2635895353827642E-2</v>
      </c>
      <c r="AG824" s="23">
        <f ca="1">SQRT(Inputs!$B$38)*K824+SQRT(1-Inputs!$B$38)*_xlfn.NORM.S.INV(RAND())</f>
        <v>-1.9303701193666227</v>
      </c>
      <c r="AH824" s="23">
        <f ca="1">SQRT(Inputs!$B$38)*L824+SQRT(1-Inputs!$B$38)*_xlfn.NORM.S.INV(RAND())</f>
        <v>0.25429910324645344</v>
      </c>
      <c r="AI824" s="23">
        <f ca="1">SQRT(Inputs!$B$38)*M824+SQRT(1-Inputs!$B$38)*_xlfn.NORM.S.INV(RAND())</f>
        <v>6.5671382659457045E-2</v>
      </c>
      <c r="AJ824" s="23">
        <f ca="1">SQRT(Inputs!$B$38)*C824+SQRT(1-Inputs!$B$38)*_xlfn.NORM.S.INV(RAND())</f>
        <v>-0.12555656028357753</v>
      </c>
      <c r="AK824" s="23">
        <f ca="1">SQRT(Inputs!$B$38)*D824+SQRT(1-Inputs!$B$38)*_xlfn.NORM.S.INV(RAND())</f>
        <v>-0.42297169278464364</v>
      </c>
      <c r="AL824" s="23">
        <f ca="1">SQRT(Inputs!$B$38)*E824+SQRT(1-Inputs!$B$38)*_xlfn.NORM.S.INV(RAND())</f>
        <v>-0.89343632529065109</v>
      </c>
      <c r="AM824" s="23">
        <f ca="1">SQRT(Inputs!$B$38)*F824+SQRT(1-Inputs!$B$38)*_xlfn.NORM.S.INV(RAND())</f>
        <v>-1.3728459023030601</v>
      </c>
      <c r="AN824" s="23">
        <f ca="1">SQRT(Inputs!$B$38)*G824+SQRT(1-Inputs!$B$38)*_xlfn.NORM.S.INV(RAND())</f>
        <v>-0.5509826994560536</v>
      </c>
      <c r="AO824" s="23">
        <f ca="1">SQRT(Inputs!$B$38)*H824+SQRT(1-Inputs!$B$38)*_xlfn.NORM.S.INV(RAND())</f>
        <v>1.6098801970842498</v>
      </c>
      <c r="AP824" s="23">
        <f ca="1">SQRT(Inputs!$B$38)*I824+SQRT(1-Inputs!$B$38)*_xlfn.NORM.S.INV(RAND())</f>
        <v>-1.2313645506269184</v>
      </c>
      <c r="AQ824" s="23">
        <f ca="1">SQRT(Inputs!$B$38)*J824+SQRT(1-Inputs!$B$38)*_xlfn.NORM.S.INV(RAND())</f>
        <v>0.39944051312664003</v>
      </c>
      <c r="AR824" s="23">
        <f ca="1">SQRT(Inputs!$B$38)*K824+SQRT(1-Inputs!$B$38)*_xlfn.NORM.S.INV(RAND())</f>
        <v>-0.52683728721541001</v>
      </c>
      <c r="AS824" s="23">
        <f ca="1">SQRT(Inputs!$B$38)*L824+SQRT(1-Inputs!$B$38)*_xlfn.NORM.S.INV(RAND())</f>
        <v>0.57455903813729281</v>
      </c>
      <c r="AT824" s="23">
        <f ca="1">SQRT(Inputs!$B$38)*M824+SQRT(1-Inputs!$B$38)*_xlfn.NORM.S.INV(RAND())</f>
        <v>-1.5324755880090937</v>
      </c>
      <c r="AU824" s="15">
        <f ca="1">Inputs!$B$6*EXP($B$8-0.5*C$5^2+C$5*N824)</f>
        <v>4858.5341553059161</v>
      </c>
      <c r="AV824" s="15">
        <f t="shared" ca="1" si="437"/>
        <v>5955.8650686979381</v>
      </c>
      <c r="AW824" s="15">
        <f t="shared" ca="1" si="438"/>
        <v>8966.6126453559245</v>
      </c>
      <c r="AX824" s="15">
        <f t="shared" ca="1" si="439"/>
        <v>9140.820313372853</v>
      </c>
      <c r="AY824" s="15">
        <f t="shared" ca="1" si="440"/>
        <v>12965.44498296114</v>
      </c>
      <c r="AZ824" s="15">
        <f t="shared" ca="1" si="441"/>
        <v>16525.81777569883</v>
      </c>
      <c r="BA824" s="15">
        <f t="shared" ca="1" si="442"/>
        <v>22424.356231868678</v>
      </c>
      <c r="BB824" s="15">
        <f t="shared" ca="1" si="443"/>
        <v>27606.432200542014</v>
      </c>
      <c r="BC824" s="15">
        <f t="shared" ca="1" si="444"/>
        <v>29687.057525455013</v>
      </c>
      <c r="BD824" s="15">
        <f t="shared" ca="1" si="445"/>
        <v>40436.418415300992</v>
      </c>
      <c r="BE824" s="15">
        <f t="shared" ca="1" si="446"/>
        <v>39233.914213852935</v>
      </c>
      <c r="BF824" s="15">
        <f ca="1">Inputs!$B$13*EXP($B$9-0.5*C$6^2+C$6*Y824)</f>
        <v>19643.310292621845</v>
      </c>
      <c r="BG824" s="15">
        <f t="shared" ca="1" si="447"/>
        <v>19861.391480210834</v>
      </c>
      <c r="BH824" s="15">
        <f t="shared" ca="1" si="448"/>
        <v>28431.351081065168</v>
      </c>
      <c r="BI824" s="15">
        <f t="shared" ca="1" si="449"/>
        <v>31520.011125800414</v>
      </c>
      <c r="BJ824" s="15">
        <f t="shared" ca="1" si="450"/>
        <v>44391.280992600434</v>
      </c>
      <c r="BK824" s="15">
        <f t="shared" ca="1" si="451"/>
        <v>54709.718403816165</v>
      </c>
      <c r="BL824" s="15">
        <f t="shared" ca="1" si="452"/>
        <v>71075.547681583077</v>
      </c>
      <c r="BM824" s="15">
        <f t="shared" ca="1" si="453"/>
        <v>87504.43830469258</v>
      </c>
      <c r="BN824" s="15">
        <f t="shared" ca="1" si="454"/>
        <v>85393.86789728266</v>
      </c>
      <c r="BO824" s="15">
        <f t="shared" ca="1" si="455"/>
        <v>108220.50479434375</v>
      </c>
      <c r="BP824" s="15">
        <f t="shared" ca="1" si="456"/>
        <v>134193.90732691268</v>
      </c>
      <c r="BQ824" s="15">
        <f ca="1">Inputs!$B$20*EXP($B$10-0.5*C$7^2+C$7*AJ824)</f>
        <v>4102.6810242682013</v>
      </c>
      <c r="BR824" s="15">
        <f t="shared" ca="1" si="457"/>
        <v>4867.0832311844833</v>
      </c>
      <c r="BS824" s="15">
        <f t="shared" ca="1" si="458"/>
        <v>5156.5338283879419</v>
      </c>
      <c r="BT824" s="15">
        <f t="shared" ca="1" si="459"/>
        <v>4959.593694731193</v>
      </c>
      <c r="BU824" s="15">
        <f t="shared" ca="1" si="460"/>
        <v>6015.4908951566022</v>
      </c>
      <c r="BV824" s="15">
        <f t="shared" ca="1" si="461"/>
        <v>12028.417415771877</v>
      </c>
      <c r="BW824" s="15">
        <f t="shared" ca="1" si="462"/>
        <v>12934.096260835615</v>
      </c>
      <c r="BX824" s="15">
        <f t="shared" ca="1" si="463"/>
        <v>19598.627665202122</v>
      </c>
      <c r="BY824" s="15">
        <f t="shared" ca="1" si="464"/>
        <v>24827.949757080787</v>
      </c>
      <c r="BZ824" s="15">
        <f t="shared" ca="1" si="465"/>
        <v>38718.054729432668</v>
      </c>
      <c r="CA824" s="15">
        <f t="shared" ca="1" si="466"/>
        <v>41421.711046293174</v>
      </c>
      <c r="CB824" s="15">
        <f ca="1">(AU824*DCF!C$10-DCF!C$5*MAX(AU824*DCF!C$10,0)-MAX(AU824-Inputs!$B$6,0)/Inputs!$B$10)*DCF!C$6</f>
        <v>1043.813740613863</v>
      </c>
      <c r="CC824" s="15">
        <f ca="1">(AV824*DCF!D$10-DCF!D$5*MAX(AV824*DCF!D$10,0)-MAX(AV824-AU824,0)/Inputs!$B$10)*DCF!D$6</f>
        <v>1184.1463367932981</v>
      </c>
      <c r="CD824" s="15">
        <f ca="1">(AW824*DCF!E$10-DCF!E$5*MAX(AW824*DCF!E$10,0)-MAX(AW824-AV824,0)/Inputs!$B$10)*DCF!E$6</f>
        <v>1392.1030889817757</v>
      </c>
      <c r="CE824" s="15">
        <f ca="1">(AX824*DCF!F$10-DCF!F$5*MAX(AX824*DCF!F$10,0)-MAX(AX824-AW824,0)/Inputs!$B$10)*DCF!F$6</f>
        <v>1959.1782102375641</v>
      </c>
      <c r="CF824" s="15">
        <f ca="1">(AY824*DCF!G$10-DCF!G$5*MAX(AY824*DCF!G$10,0)-MAX(AY824-AX824,0)/Inputs!$B$10)*DCF!G$6</f>
        <v>1936.2393635177168</v>
      </c>
      <c r="CG824" s="15">
        <f ca="1">(AZ824*DCF!H$10-DCF!H$5*MAX(AZ824*DCF!H$10,0)-MAX(AZ824-AY824,0)/Inputs!$B$10)*DCF!H$6</f>
        <v>2576.2913573498845</v>
      </c>
      <c r="CH824" s="15">
        <f ca="1">(BA824*DCF!I$10-DCF!I$5*MAX(BA824*DCF!I$10,0)-MAX(BA824-AZ824,0)/Inputs!$B$10)*DCF!I$6</f>
        <v>3128.5448676369706</v>
      </c>
      <c r="CI824" s="15">
        <f ca="1">(BB824*DCF!J$10-DCF!J$5*MAX(BB824*DCF!J$10,0)-MAX(BB824-BA824,0)/Inputs!$B$10)*DCF!J$6</f>
        <v>3952.0696021950384</v>
      </c>
      <c r="CJ824" s="15">
        <f ca="1">(BC824*DCF!K$10-DCF!K$5*MAX(BC824*DCF!K$10,0)-MAX(BC824-BB824,0)/Inputs!$B$10)*DCF!K$6</f>
        <v>4487.883612162288</v>
      </c>
      <c r="CK824" s="15">
        <f ca="1">(BD824*DCF!L$10-DCF!L$5*MAX(BD824*DCF!L$10,0)-MAX(BD824-BC824,0)/Inputs!$B$10)*DCF!L$6</f>
        <v>4708.5144242542628</v>
      </c>
      <c r="CL824" s="15">
        <f ca="1">(BE824*DCF!M$10-DCF!M$5*MAX(BE824*DCF!M$10,0)-MAX(BE824-BD824,0)/Inputs!$B$10)*DCF!M$6</f>
        <v>5536.4127488469048</v>
      </c>
      <c r="CM824" s="15">
        <f ca="1">(BF824*DCF!C$28-DCF!C$5*MAX(BF824*DCF!C$28,0)-MAX(BF824-Inputs!$B$13,0)/Inputs!$B$17)*DCF!C$6</f>
        <v>4088.2403572671719</v>
      </c>
      <c r="CN824" s="15">
        <f ca="1">(BG824*DCF!D$28-DCF!D$5*MAX(BG824*DCF!D$28,0)-MAX(BG824-BF824,0)/Inputs!$B$17)*DCF!D$6</f>
        <v>5803.1111540360125</v>
      </c>
      <c r="CO824" s="15">
        <f ca="1">(BH824*DCF!E$28-DCF!E$5*MAX(BH824*DCF!E$28,0)-MAX(BH824-BG824,0)/Inputs!$B$17)*DCF!E$6</f>
        <v>6363.2438137023628</v>
      </c>
      <c r="CP824" s="15">
        <f ca="1">(BI824*DCF!F$28-DCF!F$5*MAX(BI824*DCF!F$28,0)-MAX(BI824-BH824,0)/Inputs!$B$17)*DCF!F$6</f>
        <v>7994.5133752362326</v>
      </c>
      <c r="CQ824" s="15">
        <f ca="1">(BJ824*DCF!G$28-DCF!G$5*MAX(BJ824*DCF!G$28,0)-MAX(BJ824-BI824,0)/Inputs!$B$17)*DCF!G$6</f>
        <v>9352.8342102333991</v>
      </c>
      <c r="CR824" s="15">
        <f ca="1">(BK824*DCF!H$28-DCF!H$5*MAX(BK824*DCF!H$28,0)-MAX(BK824-BJ824,0)/Inputs!$B$17)*DCF!H$6</f>
        <v>11927.121357005861</v>
      </c>
      <c r="CS824" s="15">
        <f ca="1">(BL824*DCF!I$28-DCF!I$5*MAX(BL824*DCF!I$28,0)-MAX(BL824-BK824,0)/Inputs!$B$17)*DCF!I$6</f>
        <v>14364.632668408256</v>
      </c>
      <c r="CT824" s="15">
        <f ca="1">(BM824*DCF!J$28-DCF!J$5*MAX(BM824*DCF!J$28,0)-MAX(BM824-BL824,0)/Inputs!$B$17)*DCF!J$6</f>
        <v>17342.417355691476</v>
      </c>
      <c r="CU824" s="15">
        <f ca="1">(BN824*DCF!K$28-DCF!K$5*MAX(BN824*DCF!K$28,0)-MAX(BN824-BM824,0)/Inputs!$B$17)*DCF!K$6</f>
        <v>18033.75310068301</v>
      </c>
      <c r="CV824" s="15">
        <f ca="1">(BO824*DCF!L$28-DCF!L$5*MAX(BO824*DCF!L$28,0)-MAX(BO824-BN824,0)/Inputs!$B$17)*DCF!L$6</f>
        <v>19009.390213194129</v>
      </c>
      <c r="CW824" s="15">
        <f ca="1">(BP824*DCF!M$28-DCF!M$5*MAX(BP824*DCF!M$28,0)-MAX(BP824-BO824,0)/Inputs!$B$17)*DCF!M$6</f>
        <v>22533.710926505828</v>
      </c>
      <c r="CX824" s="15">
        <f ca="1">(BQ824*DCF!C$46-DCF!C$5*MAX(BQ824*DCF!C$46,0)-MAX(BQ824-Inputs!$B$20,0)/Inputs!$B$24)*DCF!C$6</f>
        <v>-1363.9822339040654</v>
      </c>
      <c r="CY824" s="15">
        <f ca="1">(BR824*DCF!D$46-DCF!D$5*MAX(BR824*DCF!D$46,0)-MAX(BR824-BQ824,0)/Inputs!$B$24)*DCF!D$6</f>
        <v>-1156.8616822917934</v>
      </c>
      <c r="CZ824" s="15">
        <f ca="1">(BS824*DCF!E$46-DCF!E$5*MAX(BS824*DCF!E$46,0)-MAX(BS824-BR824,0)/Inputs!$B$24)*DCF!E$6</f>
        <v>-723.86256037456462</v>
      </c>
      <c r="DA824" s="15">
        <f ca="1">(BT824*DCF!F$46-DCF!F$5*MAX(BT824*DCF!F$46,0)-MAX(BT824-BS824,0)/Inputs!$B$24)*DCF!F$6</f>
        <v>-361.18896979366076</v>
      </c>
      <c r="DB824" s="15">
        <f ca="1">(BU824*DCF!G$46-DCF!G$5*MAX(BU824*DCF!G$46,0)-MAX(BU824-BT824,0)/Inputs!$B$24)*DCF!G$6</f>
        <v>-557.53218479600503</v>
      </c>
      <c r="DC824" s="15">
        <f ca="1">(BV824*DCF!H$46-DCF!H$5*MAX(BV824*DCF!H$46,0)-MAX(BV824-BU824,0)/Inputs!$B$24)*DCF!H$6</f>
        <v>-1868.4800744691552</v>
      </c>
      <c r="DD824" s="15">
        <f ca="1">(BW824*DCF!I$46-DCF!I$5*MAX(BW824*DCF!I$46,0)-MAX(BW824-BV824,0)/Inputs!$B$24)*DCF!I$6</f>
        <v>38.732606300366129</v>
      </c>
      <c r="DE824" s="15">
        <f ca="1">(BX824*DCF!J$46-DCF!J$5*MAX(BX824*DCF!J$46,0)-MAX(BX824-BW824,0)/Inputs!$B$24)*DCF!J$6</f>
        <v>-945.216627471979</v>
      </c>
      <c r="DF824" s="15">
        <f ca="1">(BY824*DCF!K$46-DCF!K$5*MAX(BY824*DCF!K$46,0)-MAX(BY824-BX824,0)/Inputs!$B$24)*DCF!K$6</f>
        <v>137.21065055890321</v>
      </c>
      <c r="DG824" s="15">
        <f ca="1">(BZ824*DCF!L$46-DCF!L$5*MAX(BZ824*DCF!L$46,0)-MAX(BZ824-BY824,0)/Inputs!$B$24)*DCF!L$6</f>
        <v>-466.97674254301847</v>
      </c>
      <c r="DH824" s="15">
        <f ca="1">(CA824*DCF!M$46-DCF!M$5*MAX(CA824*DCF!M$46,0)-MAX(CA824-BZ824,0)/Inputs!$B$24)*DCF!M$6</f>
        <v>2682.0834319825353</v>
      </c>
      <c r="DI824" s="15">
        <f ca="1">SUM(CB824:CL824)+BE824*DCF!M$10*(1+Inputs!$B$30)*(1-Inputs!$B$33)*(1-Inputs!$B$30/Inputs!$B$31)/(Inputs!$B$29-Inputs!$B$30)*DCF!M$6</f>
        <v>141093.69942454752</v>
      </c>
      <c r="DJ824" s="15">
        <f ca="1">SUM(CM824:CW824)+BP824*DCF!M$28*(1+Inputs!$B$30)*(1-Inputs!$B$33)*(1-Inputs!$B$30/Inputs!$B$31)/(Inputs!$B$29-Inputs!$B$30)*DCF!M$6</f>
        <v>634764.19336064951</v>
      </c>
      <c r="DK824" s="15">
        <f ca="1">SUM(CX824:DH824)+CA824*DCF!M$46*(1+Inputs!$B$30)*(1-Inputs!$B$33)*(1-Inputs!$B$30/Inputs!$B$31)/(Inputs!$B$29-Inputs!$B$30)*DCF!M$6</f>
        <v>59456.797606118249</v>
      </c>
      <c r="DM824" s="15">
        <f ca="1">DI824+DJ824+DK824+Inputs!$B$34+Inputs!$B$36-Inputs!$B$35</f>
        <v>912165.69039131526</v>
      </c>
    </row>
    <row r="825" spans="1:117" x14ac:dyDescent="0.75">
      <c r="A825" s="11">
        <v>812</v>
      </c>
      <c r="C825" s="23">
        <f t="shared" ca="1" si="471"/>
        <v>1.0553656716349111</v>
      </c>
      <c r="D825" s="23">
        <f t="shared" ca="1" si="471"/>
        <v>-0.82810468464814913</v>
      </c>
      <c r="E825" s="23">
        <f t="shared" ca="1" si="471"/>
        <v>0.66066027796167648</v>
      </c>
      <c r="F825" s="23">
        <f t="shared" ca="1" si="471"/>
        <v>1.4978300863262657</v>
      </c>
      <c r="G825" s="23">
        <f t="shared" ca="1" si="471"/>
        <v>-1.948744037949544</v>
      </c>
      <c r="H825" s="23">
        <f t="shared" ca="1" si="471"/>
        <v>-1.3126131658316404</v>
      </c>
      <c r="I825" s="23">
        <f t="shared" ca="1" si="471"/>
        <v>-0.54578018900047598</v>
      </c>
      <c r="J825" s="23">
        <f t="shared" ca="1" si="471"/>
        <v>-1.1018004922734026</v>
      </c>
      <c r="K825" s="23">
        <f t="shared" ca="1" si="471"/>
        <v>0.52697616132429614</v>
      </c>
      <c r="L825" s="23">
        <f t="shared" ca="1" si="471"/>
        <v>0.99238283457096199</v>
      </c>
      <c r="M825" s="23">
        <f t="shared" ca="1" si="471"/>
        <v>-0.61610600402811777</v>
      </c>
      <c r="N825" s="23">
        <f ca="1">SQRT(Inputs!$B$38)*C825+SQRT(1-Inputs!$B$38)*_xlfn.NORM.S.INV(RAND())</f>
        <v>0.32735343588123</v>
      </c>
      <c r="O825" s="23">
        <f ca="1">SQRT(Inputs!$B$38)*D825+SQRT(1-Inputs!$B$38)*_xlfn.NORM.S.INV(RAND())</f>
        <v>1.069537381709702</v>
      </c>
      <c r="P825" s="23">
        <f ca="1">SQRT(Inputs!$B$38)*E825+SQRT(1-Inputs!$B$38)*_xlfn.NORM.S.INV(RAND())</f>
        <v>-0.39099403662738752</v>
      </c>
      <c r="Q825" s="23">
        <f ca="1">SQRT(Inputs!$B$38)*F825+SQRT(1-Inputs!$B$38)*_xlfn.NORM.S.INV(RAND())</f>
        <v>0.87103956345362665</v>
      </c>
      <c r="R825" s="23">
        <f ca="1">SQRT(Inputs!$B$38)*G825+SQRT(1-Inputs!$B$38)*_xlfn.NORM.S.INV(RAND())</f>
        <v>-1.3728258176714341</v>
      </c>
      <c r="S825" s="23">
        <f ca="1">SQRT(Inputs!$B$38)*H825+SQRT(1-Inputs!$B$38)*_xlfn.NORM.S.INV(RAND())</f>
        <v>-2.0203813344930062</v>
      </c>
      <c r="T825" s="23">
        <f ca="1">SQRT(Inputs!$B$38)*I825+SQRT(1-Inputs!$B$38)*_xlfn.NORM.S.INV(RAND())</f>
        <v>-0.12914107198666802</v>
      </c>
      <c r="U825" s="23">
        <f ca="1">SQRT(Inputs!$B$38)*J825+SQRT(1-Inputs!$B$38)*_xlfn.NORM.S.INV(RAND())</f>
        <v>-1.4067695350037308</v>
      </c>
      <c r="V825" s="23">
        <f ca="1">SQRT(Inputs!$B$38)*K825+SQRT(1-Inputs!$B$38)*_xlfn.NORM.S.INV(RAND())</f>
        <v>-0.67532674838291173</v>
      </c>
      <c r="W825" s="23">
        <f ca="1">SQRT(Inputs!$B$38)*L825+SQRT(1-Inputs!$B$38)*_xlfn.NORM.S.INV(RAND())</f>
        <v>1.6092037841205105</v>
      </c>
      <c r="X825" s="23">
        <f ca="1">SQRT(Inputs!$B$38)*M825+SQRT(1-Inputs!$B$38)*_xlfn.NORM.S.INV(RAND())</f>
        <v>1.2880679504711743</v>
      </c>
      <c r="Y825" s="23">
        <f ca="1">SQRT(Inputs!$B$38)*C825+SQRT(1-Inputs!$B$38)*_xlfn.NORM.S.INV(RAND())</f>
        <v>0.23122081410786677</v>
      </c>
      <c r="Z825" s="23">
        <f ca="1">SQRT(Inputs!$B$38)*D825+SQRT(1-Inputs!$B$38)*_xlfn.NORM.S.INV(RAND())</f>
        <v>-0.93156714445914135</v>
      </c>
      <c r="AA825" s="23">
        <f ca="1">SQRT(Inputs!$B$38)*E825+SQRT(1-Inputs!$B$38)*_xlfn.NORM.S.INV(RAND())</f>
        <v>-2.310038465430956</v>
      </c>
      <c r="AB825" s="23">
        <f ca="1">SQRT(Inputs!$B$38)*F825+SQRT(1-Inputs!$B$38)*_xlfn.NORM.S.INV(RAND())</f>
        <v>0.29895818279004427</v>
      </c>
      <c r="AC825" s="23">
        <f ca="1">SQRT(Inputs!$B$38)*G825+SQRT(1-Inputs!$B$38)*_xlfn.NORM.S.INV(RAND())</f>
        <v>-2.619784609576707</v>
      </c>
      <c r="AD825" s="23">
        <f ca="1">SQRT(Inputs!$B$38)*H825+SQRT(1-Inputs!$B$38)*_xlfn.NORM.S.INV(RAND())</f>
        <v>-2.4126036481559447</v>
      </c>
      <c r="AE825" s="23">
        <f ca="1">SQRT(Inputs!$B$38)*I825+SQRT(1-Inputs!$B$38)*_xlfn.NORM.S.INV(RAND())</f>
        <v>-1.6560313789073862</v>
      </c>
      <c r="AF825" s="23">
        <f ca="1">SQRT(Inputs!$B$38)*J825+SQRT(1-Inputs!$B$38)*_xlfn.NORM.S.INV(RAND())</f>
        <v>0.39956173938882344</v>
      </c>
      <c r="AG825" s="23">
        <f ca="1">SQRT(Inputs!$B$38)*K825+SQRT(1-Inputs!$B$38)*_xlfn.NORM.S.INV(RAND())</f>
        <v>8.0198331296322423E-2</v>
      </c>
      <c r="AH825" s="23">
        <f ca="1">SQRT(Inputs!$B$38)*L825+SQRT(1-Inputs!$B$38)*_xlfn.NORM.S.INV(RAND())</f>
        <v>0.69104391442431157</v>
      </c>
      <c r="AI825" s="23">
        <f ca="1">SQRT(Inputs!$B$38)*M825+SQRT(1-Inputs!$B$38)*_xlfn.NORM.S.INV(RAND())</f>
        <v>0.17334116986251541</v>
      </c>
      <c r="AJ825" s="23">
        <f ca="1">SQRT(Inputs!$B$38)*C825+SQRT(1-Inputs!$B$38)*_xlfn.NORM.S.INV(RAND())</f>
        <v>0.93290323860613289</v>
      </c>
      <c r="AK825" s="23">
        <f ca="1">SQRT(Inputs!$B$38)*D825+SQRT(1-Inputs!$B$38)*_xlfn.NORM.S.INV(RAND())</f>
        <v>-0.8512173166113437</v>
      </c>
      <c r="AL825" s="23">
        <f ca="1">SQRT(Inputs!$B$38)*E825+SQRT(1-Inputs!$B$38)*_xlfn.NORM.S.INV(RAND())</f>
        <v>-0.97017945347503654</v>
      </c>
      <c r="AM825" s="23">
        <f ca="1">SQRT(Inputs!$B$38)*F825+SQRT(1-Inputs!$B$38)*_xlfn.NORM.S.INV(RAND())</f>
        <v>0.55833994862469249</v>
      </c>
      <c r="AN825" s="23">
        <f ca="1">SQRT(Inputs!$B$38)*G825+SQRT(1-Inputs!$B$38)*_xlfn.NORM.S.INV(RAND())</f>
        <v>-2.7102914109133209</v>
      </c>
      <c r="AO825" s="23">
        <f ca="1">SQRT(Inputs!$B$38)*H825+SQRT(1-Inputs!$B$38)*_xlfn.NORM.S.INV(RAND())</f>
        <v>-0.62133103397235157</v>
      </c>
      <c r="AP825" s="23">
        <f ca="1">SQRT(Inputs!$B$38)*I825+SQRT(1-Inputs!$B$38)*_xlfn.NORM.S.INV(RAND())</f>
        <v>-1.0271773026852578</v>
      </c>
      <c r="AQ825" s="23">
        <f ca="1">SQRT(Inputs!$B$38)*J825+SQRT(1-Inputs!$B$38)*_xlfn.NORM.S.INV(RAND())</f>
        <v>0.18697698412275776</v>
      </c>
      <c r="AR825" s="23">
        <f ca="1">SQRT(Inputs!$B$38)*K825+SQRT(1-Inputs!$B$38)*_xlfn.NORM.S.INV(RAND())</f>
        <v>-0.67753911361623131</v>
      </c>
      <c r="AS825" s="23">
        <f ca="1">SQRT(Inputs!$B$38)*L825+SQRT(1-Inputs!$B$38)*_xlfn.NORM.S.INV(RAND())</f>
        <v>-0.14790200653849173</v>
      </c>
      <c r="AT825" s="23">
        <f ca="1">SQRT(Inputs!$B$38)*M825+SQRT(1-Inputs!$B$38)*_xlfn.NORM.S.INV(RAND())</f>
        <v>0.18401254043548837</v>
      </c>
      <c r="AU825" s="15">
        <f ca="1">Inputs!$B$6*EXP($B$8-0.5*C$5^2+C$5*N825)</f>
        <v>5232.2785090207972</v>
      </c>
      <c r="AV825" s="15">
        <f t="shared" ca="1" si="437"/>
        <v>7453.5166285082751</v>
      </c>
      <c r="AW825" s="15">
        <f t="shared" ca="1" si="438"/>
        <v>8621.3686138812518</v>
      </c>
      <c r="AX825" s="15">
        <f t="shared" ca="1" si="439"/>
        <v>11735.909298179758</v>
      </c>
      <c r="AY825" s="15">
        <f t="shared" ca="1" si="440"/>
        <v>12217.827828992684</v>
      </c>
      <c r="AZ825" s="15">
        <f t="shared" ca="1" si="441"/>
        <v>11962.083068995467</v>
      </c>
      <c r="BA825" s="15">
        <f t="shared" ca="1" si="442"/>
        <v>14442.009685251709</v>
      </c>
      <c r="BB825" s="15">
        <f t="shared" ca="1" si="443"/>
        <v>15356.98858274241</v>
      </c>
      <c r="BC825" s="15">
        <f t="shared" ca="1" si="444"/>
        <v>17621.407781225775</v>
      </c>
      <c r="BD825" s="15">
        <f t="shared" ca="1" si="445"/>
        <v>25094.453570178248</v>
      </c>
      <c r="BE825" s="15">
        <f t="shared" ca="1" si="446"/>
        <v>34577.692865170975</v>
      </c>
      <c r="BF825" s="15">
        <f ca="1">Inputs!$B$13*EXP($B$9-0.5*C$6^2+C$6*Y825)</f>
        <v>14479.776395597339</v>
      </c>
      <c r="BG825" s="15">
        <f t="shared" ca="1" si="447"/>
        <v>14916.621334039097</v>
      </c>
      <c r="BH825" s="15">
        <f t="shared" ca="1" si="448"/>
        <v>12424.588906656643</v>
      </c>
      <c r="BI825" s="15">
        <f t="shared" ca="1" si="449"/>
        <v>15925.793721258964</v>
      </c>
      <c r="BJ825" s="15">
        <f t="shared" ca="1" si="450"/>
        <v>13383.37810539103</v>
      </c>
      <c r="BK825" s="15">
        <f t="shared" ca="1" si="451"/>
        <v>11826.926440719191</v>
      </c>
      <c r="BL825" s="15">
        <f t="shared" ca="1" si="452"/>
        <v>11721.991515335654</v>
      </c>
      <c r="BM825" s="15">
        <f t="shared" ca="1" si="453"/>
        <v>15142.111581734081</v>
      </c>
      <c r="BN825" s="15">
        <f t="shared" ca="1" si="454"/>
        <v>18802.741797007937</v>
      </c>
      <c r="BO825" s="15">
        <f t="shared" ca="1" si="455"/>
        <v>25069.866360498785</v>
      </c>
      <c r="BP825" s="15">
        <f t="shared" ca="1" si="456"/>
        <v>31468.282863593671</v>
      </c>
      <c r="BQ825" s="15">
        <f ca="1">Inputs!$B$20*EXP($B$10-0.5*C$7^2+C$7*AJ825)</f>
        <v>5971.8576028327725</v>
      </c>
      <c r="BR825" s="15">
        <f t="shared" ca="1" si="457"/>
        <v>6183.6576465321396</v>
      </c>
      <c r="BS825" s="15">
        <f t="shared" ca="1" si="458"/>
        <v>6408.5874637628986</v>
      </c>
      <c r="BT825" s="15">
        <f t="shared" ca="1" si="459"/>
        <v>10229.854942092274</v>
      </c>
      <c r="BU825" s="15">
        <f t="shared" ca="1" si="460"/>
        <v>7358.3587348719075</v>
      </c>
      <c r="BV825" s="15">
        <f t="shared" ca="1" si="461"/>
        <v>8900.2757412257961</v>
      </c>
      <c r="BW825" s="15">
        <f t="shared" ca="1" si="462"/>
        <v>9993.0845796019948</v>
      </c>
      <c r="BX825" s="15">
        <f t="shared" ca="1" si="463"/>
        <v>14510.78943871865</v>
      </c>
      <c r="BY825" s="15">
        <f t="shared" ca="1" si="464"/>
        <v>17860.114119558551</v>
      </c>
      <c r="BZ825" s="15">
        <f t="shared" ca="1" si="465"/>
        <v>24388.048279443545</v>
      </c>
      <c r="CA825" s="15">
        <f t="shared" ca="1" si="466"/>
        <v>35396.524115398126</v>
      </c>
      <c r="CB825" s="15">
        <f ca="1">(AU825*DCF!C$10-DCF!C$5*MAX(AU825*DCF!C$10,0)-MAX(AU825-Inputs!$B$6,0)/Inputs!$B$10)*DCF!C$6</f>
        <v>1041.1488767553749</v>
      </c>
      <c r="CC825" s="15">
        <f ca="1">(AV825*DCF!D$10-DCF!D$5*MAX(AV825*DCF!D$10,0)-MAX(AV825-AU825,0)/Inputs!$B$10)*DCF!D$6</f>
        <v>1275.1534007756024</v>
      </c>
      <c r="CD825" s="15">
        <f ca="1">(AW825*DCF!E$10-DCF!E$5*MAX(AW825*DCF!E$10,0)-MAX(AW825-AV825,0)/Inputs!$B$10)*DCF!E$6</f>
        <v>1727.4881424917837</v>
      </c>
      <c r="CE825" s="15">
        <f ca="1">(AX825*DCF!F$10-DCF!F$5*MAX(AX825*DCF!F$10,0)-MAX(AX825-AW825,0)/Inputs!$B$10)*DCF!F$6</f>
        <v>1913.871598588066</v>
      </c>
      <c r="CF825" s="15">
        <f ca="1">(AY825*DCF!G$10-DCF!G$5*MAX(AY825*DCF!G$10,0)-MAX(AY825-AX825,0)/Inputs!$B$10)*DCF!G$6</f>
        <v>2424.7263248338149</v>
      </c>
      <c r="CG825" s="15">
        <f ca="1">(AZ825*DCF!H$10-DCF!H$5*MAX(AZ825*DCF!H$10,0)-MAX(AZ825-AY825,0)/Inputs!$B$10)*DCF!H$6</f>
        <v>2322.4470080316273</v>
      </c>
      <c r="CH825" s="15">
        <f ca="1">(BA825*DCF!I$10-DCF!I$5*MAX(BA825*DCF!I$10,0)-MAX(BA825-AZ825,0)/Inputs!$B$10)*DCF!I$6</f>
        <v>2231.2334695353802</v>
      </c>
      <c r="CI825" s="15">
        <f ca="1">(BB825*DCF!J$10-DCF!J$5*MAX(BB825*DCF!J$10,0)-MAX(BB825-BA825,0)/Inputs!$B$10)*DCF!J$6</f>
        <v>2496.6448997204729</v>
      </c>
      <c r="CJ825" s="15">
        <f ca="1">(BC825*DCF!K$10-DCF!K$5*MAX(BC825*DCF!K$10,0)-MAX(BC825-BB825,0)/Inputs!$B$10)*DCF!K$6</f>
        <v>2519.7794343469095</v>
      </c>
      <c r="CK825" s="15">
        <f ca="1">(BD825*DCF!L$10-DCF!L$5*MAX(BD825*DCF!L$10,0)-MAX(BD825-BC825,0)/Inputs!$B$10)*DCF!L$6</f>
        <v>2818.334974019419</v>
      </c>
      <c r="CL825" s="15">
        <f ca="1">(BE825*DCF!M$10-DCF!M$5*MAX(BE825*DCF!M$10,0)-MAX(BE825-BD825,0)/Inputs!$B$10)*DCF!M$6</f>
        <v>3746.4854314463169</v>
      </c>
      <c r="CM825" s="15">
        <f ca="1">(BF825*DCF!C$28-DCF!C$5*MAX(BF825*DCF!C$28,0)-MAX(BF825-Inputs!$B$13,0)/Inputs!$B$17)*DCF!C$6</f>
        <v>3704.8657297515624</v>
      </c>
      <c r="CN825" s="15">
        <f ca="1">(BG825*DCF!D$28-DCF!D$5*MAX(BG825*DCF!D$28,0)-MAX(BG825-BF825,0)/Inputs!$B$17)*DCF!D$6</f>
        <v>4300.0899624549884</v>
      </c>
      <c r="CO825" s="15">
        <f ca="1">(BH825*DCF!E$28-DCF!E$5*MAX(BH825*DCF!E$28,0)-MAX(BH825-BG825,0)/Inputs!$B$17)*DCF!E$6</f>
        <v>3518.86481610482</v>
      </c>
      <c r="CP825" s="15">
        <f ca="1">(BI825*DCF!F$28-DCF!F$5*MAX(BI825*DCF!F$28,0)-MAX(BI825-BH825,0)/Inputs!$B$17)*DCF!F$6</f>
        <v>3685.9838189175334</v>
      </c>
      <c r="CQ825" s="15">
        <f ca="1">(BJ825*DCF!G$28-DCF!G$5*MAX(BJ825*DCF!G$28,0)-MAX(BJ825-BI825,0)/Inputs!$B$17)*DCF!G$6</f>
        <v>3472.418988840795</v>
      </c>
      <c r="CR825" s="15">
        <f ca="1">(BK825*DCF!H$28-DCF!H$5*MAX(BK825*DCF!H$28,0)-MAX(BK825-BJ825,0)/Inputs!$B$17)*DCF!H$6</f>
        <v>2924.9293920545547</v>
      </c>
      <c r="CS825" s="15">
        <f ca="1">(BL825*DCF!I$28-DCF!I$5*MAX(BL825*DCF!I$28,0)-MAX(BL825-BK825,0)/Inputs!$B$17)*DCF!I$6</f>
        <v>2756.4619056677252</v>
      </c>
      <c r="CT825" s="15">
        <f ca="1">(BM825*DCF!J$28-DCF!J$5*MAX(BM825*DCF!J$28,0)-MAX(BM825-BL825,0)/Inputs!$B$17)*DCF!J$6</f>
        <v>2924.4679442647212</v>
      </c>
      <c r="CU825" s="15">
        <f ca="1">(BN825*DCF!K$28-DCF!K$5*MAX(BN825*DCF!K$28,0)-MAX(BN825-BM825,0)/Inputs!$B$17)*DCF!K$6</f>
        <v>3522.4453599328631</v>
      </c>
      <c r="CV825" s="15">
        <f ca="1">(BO825*DCF!L$28-DCF!L$5*MAX(BO825*DCF!L$28,0)-MAX(BO825-BN825,0)/Inputs!$B$17)*DCF!L$6</f>
        <v>4292.8289575460167</v>
      </c>
      <c r="CW825" s="15">
        <f ca="1">(BP825*DCF!M$28-DCF!M$5*MAX(BP825*DCF!M$28,0)-MAX(BP825-BO825,0)/Inputs!$B$17)*DCF!M$6</f>
        <v>5251.9613168259202</v>
      </c>
      <c r="CX825" s="15">
        <f ca="1">(BQ825*DCF!C$46-DCF!C$5*MAX(BQ825*DCF!C$46,0)-MAX(BQ825-Inputs!$B$20,0)/Inputs!$B$24)*DCF!C$6</f>
        <v>-2659.0237433021516</v>
      </c>
      <c r="CY825" s="15">
        <f ca="1">(BR825*DCF!D$46-DCF!D$5*MAX(BR825*DCF!D$46,0)-MAX(BR825-BQ825,0)/Inputs!$B$24)*DCF!D$6</f>
        <v>-1145.7794760491433</v>
      </c>
      <c r="CZ825" s="15">
        <f ca="1">(BS825*DCF!E$46-DCF!E$5*MAX(BS825*DCF!E$46,0)-MAX(BS825-BR825,0)/Inputs!$B$24)*DCF!E$6</f>
        <v>-846.4877675103279</v>
      </c>
      <c r="DA825" s="15">
        <f ca="1">(BT825*DCF!F$46-DCF!F$5*MAX(BT825*DCF!F$46,0)-MAX(BT825-BS825,0)/Inputs!$B$24)*DCF!F$6</f>
        <v>-2136.4470032995769</v>
      </c>
      <c r="DB825" s="15">
        <f ca="1">(BU825*DCF!G$46-DCF!G$5*MAX(BU825*DCF!G$46,0)-MAX(BU825-BT825,0)/Inputs!$B$24)*DCF!G$6</f>
        <v>-247.5206494994035</v>
      </c>
      <c r="DC825" s="15">
        <f ca="1">(BV825*DCF!H$46-DCF!H$5*MAX(BV825*DCF!H$46,0)-MAX(BV825-BU825,0)/Inputs!$B$24)*DCF!H$6</f>
        <v>-479.14126224222792</v>
      </c>
      <c r="DD825" s="15">
        <f ca="1">(BW825*DCF!I$46-DCF!I$5*MAX(BW825*DCF!I$46,0)-MAX(BW825-BV825,0)/Inputs!$B$24)*DCF!I$6</f>
        <v>-82.908980186230295</v>
      </c>
      <c r="DE825" s="15">
        <f ca="1">(BX825*DCF!J$46-DCF!J$5*MAX(BX825*DCF!J$46,0)-MAX(BX825-BW825,0)/Inputs!$B$24)*DCF!J$6</f>
        <v>-589.33404176125975</v>
      </c>
      <c r="DF825" s="15">
        <f ca="1">(BY825*DCF!K$46-DCF!K$5*MAX(BY825*DCF!K$46,0)-MAX(BY825-BX825,0)/Inputs!$B$24)*DCF!K$6</f>
        <v>199.73393432740735</v>
      </c>
      <c r="DG825" s="15">
        <f ca="1">(BZ825*DCF!L$46-DCF!L$5*MAX(BZ825*DCF!L$46,0)-MAX(BZ825-BY825,0)/Inputs!$B$24)*DCF!L$6</f>
        <v>208.53989046333297</v>
      </c>
      <c r="DH825" s="15">
        <f ca="1">(CA825*DCF!M$46-DCF!M$5*MAX(CA825*DCF!M$46,0)-MAX(CA825-BZ825,0)/Inputs!$B$24)*DCF!M$6</f>
        <v>473.55843003386144</v>
      </c>
      <c r="DI825" s="15">
        <f ca="1">SUM(CB825:CL825)+BE825*DCF!M$10*(1+Inputs!$B$30)*(1-Inputs!$B$33)*(1-Inputs!$B$30/Inputs!$B$31)/(Inputs!$B$29-Inputs!$B$30)*DCF!M$6</f>
        <v>120747.49004696775</v>
      </c>
      <c r="DJ825" s="15">
        <f ca="1">SUM(CM825:CW825)+BP825*DCF!M$28*(1+Inputs!$B$30)*(1-Inputs!$B$33)*(1-Inputs!$B$30/Inputs!$B$31)/(Inputs!$B$29-Inputs!$B$30)*DCF!M$6</f>
        <v>157124.18130481854</v>
      </c>
      <c r="DK825" s="15">
        <f ca="1">SUM(CX825:DH825)+CA825*DCF!M$46*(1+Inputs!$B$30)*(1-Inputs!$B$33)*(1-Inputs!$B$30/Inputs!$B$31)/(Inputs!$B$29-Inputs!$B$30)*DCF!M$6</f>
        <v>47422.408599711773</v>
      </c>
      <c r="DM825" s="15">
        <f ca="1">DI825+DJ825+DK825+Inputs!$B$34+Inputs!$B$36-Inputs!$B$35</f>
        <v>402145.07995149808</v>
      </c>
    </row>
    <row r="826" spans="1:117" x14ac:dyDescent="0.75">
      <c r="A826" s="11">
        <v>813</v>
      </c>
      <c r="C826" s="23">
        <f t="shared" ca="1" si="471"/>
        <v>-1.9149075492698731</v>
      </c>
      <c r="D826" s="23">
        <f t="shared" ca="1" si="471"/>
        <v>-4.6896979225941757E-2</v>
      </c>
      <c r="E826" s="23">
        <f t="shared" ca="1" si="471"/>
        <v>-0.94783044434037356</v>
      </c>
      <c r="F826" s="23">
        <f t="shared" ca="1" si="471"/>
        <v>1.5452500160425748</v>
      </c>
      <c r="G826" s="23">
        <f t="shared" ca="1" si="471"/>
        <v>1.4650361655249031</v>
      </c>
      <c r="H826" s="23">
        <f t="shared" ca="1" si="471"/>
        <v>-0.87974262117193081</v>
      </c>
      <c r="I826" s="23">
        <f t="shared" ca="1" si="471"/>
        <v>1.0133606414058571</v>
      </c>
      <c r="J826" s="23">
        <f t="shared" ca="1" si="471"/>
        <v>0.19610526593376618</v>
      </c>
      <c r="K826" s="23">
        <f t="shared" ca="1" si="471"/>
        <v>1.1212471451248138</v>
      </c>
      <c r="L826" s="23">
        <f t="shared" ca="1" si="471"/>
        <v>-0.32226569668389515</v>
      </c>
      <c r="M826" s="23">
        <f t="shared" ca="1" si="471"/>
        <v>1.1751456770867619</v>
      </c>
      <c r="N826" s="23">
        <f ca="1">SQRT(Inputs!$B$38)*C826+SQRT(1-Inputs!$B$38)*_xlfn.NORM.S.INV(RAND())</f>
        <v>-1.3154757594534974</v>
      </c>
      <c r="O826" s="23">
        <f ca="1">SQRT(Inputs!$B$38)*D826+SQRT(1-Inputs!$B$38)*_xlfn.NORM.S.INV(RAND())</f>
        <v>0.43613352769932556</v>
      </c>
      <c r="P826" s="23">
        <f ca="1">SQRT(Inputs!$B$38)*E826+SQRT(1-Inputs!$B$38)*_xlfn.NORM.S.INV(RAND())</f>
        <v>0.52401352939961843</v>
      </c>
      <c r="Q826" s="23">
        <f ca="1">SQRT(Inputs!$B$38)*F826+SQRT(1-Inputs!$B$38)*_xlfn.NORM.S.INV(RAND())</f>
        <v>0.94431845918469381</v>
      </c>
      <c r="R826" s="23">
        <f ca="1">SQRT(Inputs!$B$38)*G826+SQRT(1-Inputs!$B$38)*_xlfn.NORM.S.INV(RAND())</f>
        <v>0.23524506742569695</v>
      </c>
      <c r="S826" s="23">
        <f ca="1">SQRT(Inputs!$B$38)*H826+SQRT(1-Inputs!$B$38)*_xlfn.NORM.S.INV(RAND())</f>
        <v>-0.69484241350995157</v>
      </c>
      <c r="T826" s="23">
        <f ca="1">SQRT(Inputs!$B$38)*I826+SQRT(1-Inputs!$B$38)*_xlfn.NORM.S.INV(RAND())</f>
        <v>0.11262998106286809</v>
      </c>
      <c r="U826" s="23">
        <f ca="1">SQRT(Inputs!$B$38)*J826+SQRT(1-Inputs!$B$38)*_xlfn.NORM.S.INV(RAND())</f>
        <v>-0.83436899136595755</v>
      </c>
      <c r="V826" s="23">
        <f ca="1">SQRT(Inputs!$B$38)*K826+SQRT(1-Inputs!$B$38)*_xlfn.NORM.S.INV(RAND())</f>
        <v>0.9810726016690805</v>
      </c>
      <c r="W826" s="23">
        <f ca="1">SQRT(Inputs!$B$38)*L826+SQRT(1-Inputs!$B$38)*_xlfn.NORM.S.INV(RAND())</f>
        <v>-0.78914255487586071</v>
      </c>
      <c r="X826" s="23">
        <f ca="1">SQRT(Inputs!$B$38)*M826+SQRT(1-Inputs!$B$38)*_xlfn.NORM.S.INV(RAND())</f>
        <v>0.27980374857380202</v>
      </c>
      <c r="Y826" s="23">
        <f ca="1">SQRT(Inputs!$B$38)*C826+SQRT(1-Inputs!$B$38)*_xlfn.NORM.S.INV(RAND())</f>
        <v>-2.0074214084805679</v>
      </c>
      <c r="Z826" s="23">
        <f ca="1">SQRT(Inputs!$B$38)*D826+SQRT(1-Inputs!$B$38)*_xlfn.NORM.S.INV(RAND())</f>
        <v>-0.60990687023403045</v>
      </c>
      <c r="AA826" s="23">
        <f ca="1">SQRT(Inputs!$B$38)*E826+SQRT(1-Inputs!$B$38)*_xlfn.NORM.S.INV(RAND())</f>
        <v>1.039214935427816</v>
      </c>
      <c r="AB826" s="23">
        <f ca="1">SQRT(Inputs!$B$38)*F826+SQRT(1-Inputs!$B$38)*_xlfn.NORM.S.INV(RAND())</f>
        <v>2.7034798313642696</v>
      </c>
      <c r="AC826" s="23">
        <f ca="1">SQRT(Inputs!$B$38)*G826+SQRT(1-Inputs!$B$38)*_xlfn.NORM.S.INV(RAND())</f>
        <v>1.3939821116947506</v>
      </c>
      <c r="AD826" s="23">
        <f ca="1">SQRT(Inputs!$B$38)*H826+SQRT(1-Inputs!$B$38)*_xlfn.NORM.S.INV(RAND())</f>
        <v>-0.54973056891414485</v>
      </c>
      <c r="AE826" s="23">
        <f ca="1">SQRT(Inputs!$B$38)*I826+SQRT(1-Inputs!$B$38)*_xlfn.NORM.S.INV(RAND())</f>
        <v>0.2428538793570294</v>
      </c>
      <c r="AF826" s="23">
        <f ca="1">SQRT(Inputs!$B$38)*J826+SQRT(1-Inputs!$B$38)*_xlfn.NORM.S.INV(RAND())</f>
        <v>1.1144027611656253</v>
      </c>
      <c r="AG826" s="23">
        <f ca="1">SQRT(Inputs!$B$38)*K826+SQRT(1-Inputs!$B$38)*_xlfn.NORM.S.INV(RAND())</f>
        <v>1.2580148868822749E-2</v>
      </c>
      <c r="AH826" s="23">
        <f ca="1">SQRT(Inputs!$B$38)*L826+SQRT(1-Inputs!$B$38)*_xlfn.NORM.S.INV(RAND())</f>
        <v>-0.11089068927150385</v>
      </c>
      <c r="AI826" s="23">
        <f ca="1">SQRT(Inputs!$B$38)*M826+SQRT(1-Inputs!$B$38)*_xlfn.NORM.S.INV(RAND())</f>
        <v>-2.5882492268734292E-2</v>
      </c>
      <c r="AJ826" s="23">
        <f ca="1">SQRT(Inputs!$B$38)*C826+SQRT(1-Inputs!$B$38)*_xlfn.NORM.S.INV(RAND())</f>
        <v>-0.72047066450661512</v>
      </c>
      <c r="AK826" s="23">
        <f ca="1">SQRT(Inputs!$B$38)*D826+SQRT(1-Inputs!$B$38)*_xlfn.NORM.S.INV(RAND())</f>
        <v>-0.59607927587812171</v>
      </c>
      <c r="AL826" s="23">
        <f ca="1">SQRT(Inputs!$B$38)*E826+SQRT(1-Inputs!$B$38)*_xlfn.NORM.S.INV(RAND())</f>
        <v>1.5681523156285957</v>
      </c>
      <c r="AM826" s="23">
        <f ca="1">SQRT(Inputs!$B$38)*F826+SQRT(1-Inputs!$B$38)*_xlfn.NORM.S.INV(RAND())</f>
        <v>2.0202176205197198</v>
      </c>
      <c r="AN826" s="23">
        <f ca="1">SQRT(Inputs!$B$38)*G826+SQRT(1-Inputs!$B$38)*_xlfn.NORM.S.INV(RAND())</f>
        <v>1.1792784928855442</v>
      </c>
      <c r="AO826" s="23">
        <f ca="1">SQRT(Inputs!$B$38)*H826+SQRT(1-Inputs!$B$38)*_xlfn.NORM.S.INV(RAND())</f>
        <v>-0.65134312250574444</v>
      </c>
      <c r="AP826" s="23">
        <f ca="1">SQRT(Inputs!$B$38)*I826+SQRT(1-Inputs!$B$38)*_xlfn.NORM.S.INV(RAND())</f>
        <v>-1.115155487672344</v>
      </c>
      <c r="AQ826" s="23">
        <f ca="1">SQRT(Inputs!$B$38)*J826+SQRT(1-Inputs!$B$38)*_xlfn.NORM.S.INV(RAND())</f>
        <v>0.65373945054299065</v>
      </c>
      <c r="AR826" s="23">
        <f ca="1">SQRT(Inputs!$B$38)*K826+SQRT(1-Inputs!$B$38)*_xlfn.NORM.S.INV(RAND())</f>
        <v>0.44734327797127083</v>
      </c>
      <c r="AS826" s="23">
        <f ca="1">SQRT(Inputs!$B$38)*L826+SQRT(1-Inputs!$B$38)*_xlfn.NORM.S.INV(RAND())</f>
        <v>0.61134027951579351</v>
      </c>
      <c r="AT826" s="23">
        <f ca="1">SQRT(Inputs!$B$38)*M826+SQRT(1-Inputs!$B$38)*_xlfn.NORM.S.INV(RAND())</f>
        <v>2.1141549577403462</v>
      </c>
      <c r="AU826" s="15">
        <f ca="1">Inputs!$B$6*EXP($B$8-0.5*C$5^2+C$5*N826)</f>
        <v>4010.5044464658959</v>
      </c>
      <c r="AV826" s="15">
        <f t="shared" ca="1" si="437"/>
        <v>5205.0301744734843</v>
      </c>
      <c r="AW826" s="15">
        <f t="shared" ca="1" si="438"/>
        <v>6811.4204186095858</v>
      </c>
      <c r="AX826" s="15">
        <f t="shared" ca="1" si="439"/>
        <v>9357.3776886895394</v>
      </c>
      <c r="AY826" s="15">
        <f t="shared" ca="1" si="440"/>
        <v>11754.207395162848</v>
      </c>
      <c r="AZ826" s="15">
        <f t="shared" ca="1" si="441"/>
        <v>13316.775442236336</v>
      </c>
      <c r="BA826" s="15">
        <f t="shared" ca="1" si="442"/>
        <v>16489.562954519814</v>
      </c>
      <c r="BB826" s="15">
        <f t="shared" ca="1" si="443"/>
        <v>18569.224205657643</v>
      </c>
      <c r="BC826" s="15">
        <f t="shared" ca="1" si="444"/>
        <v>25001.642038461556</v>
      </c>
      <c r="BD826" s="15">
        <f t="shared" ca="1" si="445"/>
        <v>28449.99666493414</v>
      </c>
      <c r="BE826" s="15">
        <f t="shared" ca="1" si="446"/>
        <v>35761.680113379625</v>
      </c>
      <c r="BF826" s="15">
        <f ca="1">Inputs!$B$13*EXP($B$9-0.5*C$6^2+C$6*Y826)</f>
        <v>9290.0812091510415</v>
      </c>
      <c r="BG826" s="15">
        <f t="shared" ca="1" si="447"/>
        <v>10142.254733998334</v>
      </c>
      <c r="BH826" s="15">
        <f t="shared" ca="1" si="448"/>
        <v>14722.989018104085</v>
      </c>
      <c r="BI826" s="15">
        <f t="shared" ca="1" si="449"/>
        <v>27324.272736682866</v>
      </c>
      <c r="BJ826" s="15">
        <f t="shared" ca="1" si="450"/>
        <v>40952.604784983072</v>
      </c>
      <c r="BK826" s="15">
        <f t="shared" ca="1" si="451"/>
        <v>46637.197501321374</v>
      </c>
      <c r="BL826" s="15">
        <f t="shared" ca="1" si="452"/>
        <v>59119.803892081974</v>
      </c>
      <c r="BM826" s="15">
        <f t="shared" ca="1" si="453"/>
        <v>83461.207722050487</v>
      </c>
      <c r="BN826" s="15">
        <f t="shared" ca="1" si="454"/>
        <v>102801.69621513359</v>
      </c>
      <c r="BO826" s="15">
        <f t="shared" ca="1" si="455"/>
        <v>124866.93734623154</v>
      </c>
      <c r="BP826" s="15">
        <f t="shared" ca="1" si="456"/>
        <v>153237.79237573873</v>
      </c>
      <c r="BQ826" s="15">
        <f ca="1">Inputs!$B$20*EXP($B$10-0.5*C$7^2+C$7*AJ826)</f>
        <v>3322.2256491884359</v>
      </c>
      <c r="BR826" s="15">
        <f t="shared" ca="1" si="457"/>
        <v>3730.3929992156973</v>
      </c>
      <c r="BS826" s="15">
        <f t="shared" ca="1" si="458"/>
        <v>8014.5512167658171</v>
      </c>
      <c r="BT826" s="15">
        <f t="shared" ca="1" si="459"/>
        <v>18773.155591948096</v>
      </c>
      <c r="BU826" s="15">
        <f t="shared" ca="1" si="460"/>
        <v>34608.978800015102</v>
      </c>
      <c r="BV826" s="15">
        <f t="shared" ca="1" si="461"/>
        <v>41579.066009994865</v>
      </c>
      <c r="BW826" s="15">
        <f t="shared" ca="1" si="462"/>
        <v>45823.055375100572</v>
      </c>
      <c r="BX826" s="15">
        <f t="shared" ca="1" si="463"/>
        <v>73065.793516286576</v>
      </c>
      <c r="BY826" s="15">
        <f t="shared" ca="1" si="464"/>
        <v>111525.76276018286</v>
      </c>
      <c r="BZ826" s="15">
        <f t="shared" ca="1" si="465"/>
        <v>175099.30205479279</v>
      </c>
      <c r="CA826" s="15">
        <f t="shared" ca="1" si="466"/>
        <v>358117.63567092945</v>
      </c>
      <c r="CB826" s="15">
        <f ca="1">(AU826*DCF!C$10-DCF!C$5*MAX(AU826*DCF!C$10,0)-MAX(AU826-Inputs!$B$6,0)/Inputs!$B$10)*DCF!C$6</f>
        <v>1029.9341004943144</v>
      </c>
      <c r="CC826" s="15">
        <f ca="1">(AV826*DCF!D$10-DCF!D$5*MAX(AV826*DCF!D$10,0)-MAX(AV826-AU826,0)/Inputs!$B$10)*DCF!D$6</f>
        <v>977.4370062905241</v>
      </c>
      <c r="CD826" s="15">
        <f ca="1">(AW826*DCF!E$10-DCF!E$5*MAX(AW826*DCF!E$10,0)-MAX(AW826-AV826,0)/Inputs!$B$10)*DCF!E$6</f>
        <v>1210.822939675573</v>
      </c>
      <c r="CE826" s="15">
        <f ca="1">(AX826*DCF!F$10-DCF!F$5*MAX(AX826*DCF!F$10,0)-MAX(AX826-AW826,0)/Inputs!$B$10)*DCF!F$6</f>
        <v>1512.9500505250487</v>
      </c>
      <c r="CF826" s="15">
        <f ca="1">(AY826*DCF!G$10-DCF!G$5*MAX(AY826*DCF!G$10,0)-MAX(AY826-AX826,0)/Inputs!$B$10)*DCF!G$6</f>
        <v>1961.1230206272237</v>
      </c>
      <c r="CG826" s="15">
        <f ca="1">(AZ826*DCF!H$10-DCF!H$5*MAX(AZ826*DCF!H$10,0)-MAX(AZ826-AY826,0)/Inputs!$B$10)*DCF!H$6</f>
        <v>2307.9995344985346</v>
      </c>
      <c r="CH826" s="15">
        <f ca="1">(BA826*DCF!I$10-DCF!I$5*MAX(BA826*DCF!I$10,0)-MAX(BA826-AZ826,0)/Inputs!$B$10)*DCF!I$6</f>
        <v>2491.5932942601144</v>
      </c>
      <c r="CI826" s="15">
        <f ca="1">(BB826*DCF!J$10-DCF!J$5*MAX(BB826*DCF!J$10,0)-MAX(BB826-BA826,0)/Inputs!$B$10)*DCF!J$6</f>
        <v>2871.3835677706834</v>
      </c>
      <c r="CJ826" s="15">
        <f ca="1">(BC826*DCF!K$10-DCF!K$5*MAX(BC826*DCF!K$10,0)-MAX(BC826-BB826,0)/Inputs!$B$10)*DCF!K$6</f>
        <v>3124.4222623088276</v>
      </c>
      <c r="CK826" s="15">
        <f ca="1">(BD826*DCF!L$10-DCF!L$5*MAX(BD826*DCF!L$10,0)-MAX(BD826-BC826,0)/Inputs!$B$10)*DCF!L$6</f>
        <v>3844.8724143479781</v>
      </c>
      <c r="CL826" s="15">
        <f ca="1">(BE826*DCF!M$10-DCF!M$5*MAX(BE826*DCF!M$10,0)-MAX(BE826-BD826,0)/Inputs!$B$10)*DCF!M$6</f>
        <v>4172.9768946573213</v>
      </c>
      <c r="CM826" s="15">
        <f ca="1">(BF826*DCF!C$28-DCF!C$5*MAX(BF826*DCF!C$28,0)-MAX(BF826-Inputs!$B$13,0)/Inputs!$B$17)*DCF!C$6</f>
        <v>2835.2718594912512</v>
      </c>
      <c r="CN826" s="15">
        <f ca="1">(BG826*DCF!D$28-DCF!D$5*MAX(BG826*DCF!D$28,0)-MAX(BG826-BF826,0)/Inputs!$B$17)*DCF!D$6</f>
        <v>2805.3202535175674</v>
      </c>
      <c r="CO826" s="15">
        <f ca="1">(BH826*DCF!E$28-DCF!E$5*MAX(BH826*DCF!E$28,0)-MAX(BH826-BG826,0)/Inputs!$B$17)*DCF!E$6</f>
        <v>3267.0129794112045</v>
      </c>
      <c r="CP826" s="15">
        <f ca="1">(BI826*DCF!F$28-DCF!F$5*MAX(BI826*DCF!F$28,0)-MAX(BI826-BH826,0)/Inputs!$B$17)*DCF!F$6</f>
        <v>5123.5574236485672</v>
      </c>
      <c r="CQ826" s="15">
        <f ca="1">(BJ826*DCF!G$28-DCF!G$5*MAX(BJ826*DCF!G$28,0)-MAX(BJ826-BI826,0)/Inputs!$B$17)*DCF!G$6</f>
        <v>8333.3131989386948</v>
      </c>
      <c r="CR826" s="15">
        <f ca="1">(BK826*DCF!H$28-DCF!H$5*MAX(BK826*DCF!H$28,0)-MAX(BK826-BJ826,0)/Inputs!$B$17)*DCF!H$6</f>
        <v>10650.667299337832</v>
      </c>
      <c r="CS826" s="15">
        <f ca="1">(BL826*DCF!I$28-DCF!I$5*MAX(BL826*DCF!I$28,0)-MAX(BL826-BK826,0)/Inputs!$B$17)*DCF!I$6</f>
        <v>12110.564738676303</v>
      </c>
      <c r="CT826" s="15">
        <f ca="1">(BM826*DCF!J$28-DCF!J$5*MAX(BM826*DCF!J$28,0)-MAX(BM826-BL826,0)/Inputs!$B$17)*DCF!J$6</f>
        <v>15391.306666072915</v>
      </c>
      <c r="CU826" s="15">
        <f ca="1">(BN826*DCF!K$28-DCF!K$5*MAX(BN826*DCF!K$28,0)-MAX(BN826-BM826,0)/Inputs!$B$17)*DCF!K$6</f>
        <v>19341.042338185511</v>
      </c>
      <c r="CV826" s="15">
        <f ca="1">(BO826*DCF!L$28-DCF!L$5*MAX(BO826*DCF!L$28,0)-MAX(BO826-BN826,0)/Inputs!$B$17)*DCF!L$6</f>
        <v>22416.856114345028</v>
      </c>
      <c r="CW826" s="15">
        <f ca="1">(BP826*DCF!M$28-DCF!M$5*MAX(BP826*DCF!M$28,0)-MAX(BP826-BO826,0)/Inputs!$B$17)*DCF!M$6</f>
        <v>25866.227767033615</v>
      </c>
      <c r="CX826" s="15">
        <f ca="1">(BQ826*DCF!C$46-DCF!C$5*MAX(BQ826*DCF!C$46,0)-MAX(BQ826-Inputs!$B$20,0)/Inputs!$B$24)*DCF!C$6</f>
        <v>-823.25102715134119</v>
      </c>
      <c r="CY826" s="15">
        <f ca="1">(BR826*DCF!D$46-DCF!D$5*MAX(BR826*DCF!D$46,0)-MAX(BR826-BQ826,0)/Inputs!$B$24)*DCF!D$6</f>
        <v>-810.8527112368364</v>
      </c>
      <c r="CZ826" s="15">
        <f ca="1">(BS826*DCF!E$46-DCF!E$5*MAX(BS826*DCF!E$46,0)-MAX(BS826-BR826,0)/Inputs!$B$24)*DCF!E$6</f>
        <v>-2636.4318641111554</v>
      </c>
      <c r="DA826" s="15">
        <f ca="1">(BT826*DCF!F$46-DCF!F$5*MAX(BT826*DCF!F$46,0)-MAX(BT826-BS826,0)/Inputs!$B$24)*DCF!F$6</f>
        <v>-5284.727841581931</v>
      </c>
      <c r="DB826" s="15">
        <f ca="1">(BU826*DCF!G$46-DCF!G$5*MAX(BU826*DCF!G$46,0)-MAX(BU826-BT826,0)/Inputs!$B$24)*DCF!G$6</f>
        <v>-6491.0357173700659</v>
      </c>
      <c r="DC826" s="15">
        <f ca="1">(BV826*DCF!H$46-DCF!H$5*MAX(BV826*DCF!H$46,0)-MAX(BV826-BU826,0)/Inputs!$B$24)*DCF!H$6</f>
        <v>-2165.9118940683252</v>
      </c>
      <c r="DD826" s="15">
        <f ca="1">(BW826*DCF!I$46-DCF!I$5*MAX(BW826*DCF!I$46,0)-MAX(BW826-BV826,0)/Inputs!$B$24)*DCF!I$6</f>
        <v>-159.98394205672182</v>
      </c>
      <c r="DE826" s="15">
        <f ca="1">(BX826*DCF!J$46-DCF!J$5*MAX(BX826*DCF!J$46,0)-MAX(BX826-BW826,0)/Inputs!$B$24)*DCF!J$6</f>
        <v>-4159.4211441824727</v>
      </c>
      <c r="DF826" s="15">
        <f ca="1">(BY826*DCF!K$46-DCF!K$5*MAX(BY826*DCF!K$46,0)-MAX(BY826-BX826,0)/Inputs!$B$24)*DCF!K$6</f>
        <v>-3050.9445535164969</v>
      </c>
      <c r="DG826" s="15">
        <f ca="1">(BZ826*DCF!L$46-DCF!L$5*MAX(BZ826*DCF!L$46,0)-MAX(BZ826-BY826,0)/Inputs!$B$24)*DCF!L$6</f>
        <v>-2283.0977600543065</v>
      </c>
      <c r="DH826" s="15">
        <f ca="1">(CA826*DCF!M$46-DCF!M$5*MAX(CA826*DCF!M$46,0)-MAX(CA826-BZ826,0)/Inputs!$B$24)*DCF!M$6</f>
        <v>-10186.100262416092</v>
      </c>
      <c r="DI826" s="15">
        <f ca="1">SUM(CB826:CL826)+BE826*DCF!M$10*(1+Inputs!$B$30)*(1-Inputs!$B$33)*(1-Inputs!$B$30/Inputs!$B$31)/(Inputs!$B$29-Inputs!$B$30)*DCF!M$6</f>
        <v>125030.74374025431</v>
      </c>
      <c r="DJ826" s="15">
        <f ca="1">SUM(CM826:CW826)+BP826*DCF!M$28*(1+Inputs!$B$30)*(1-Inputs!$B$33)*(1-Inputs!$B$30/Inputs!$B$31)/(Inputs!$B$29-Inputs!$B$30)*DCF!M$6</f>
        <v>696758.21069426695</v>
      </c>
      <c r="DK826" s="15">
        <f ca="1">SUM(CX826:DH826)+CA826*DCF!M$46*(1+Inputs!$B$30)*(1-Inputs!$B$33)*(1-Inputs!$B$30/Inputs!$B$31)/(Inputs!$B$29-Inputs!$B$30)*DCF!M$6</f>
        <v>515640.52777540672</v>
      </c>
      <c r="DM826" s="15">
        <f ca="1">DI826+DJ826+DK826+Inputs!$B$34+Inputs!$B$36-Inputs!$B$35</f>
        <v>1414280.4822099279</v>
      </c>
    </row>
    <row r="827" spans="1:117" x14ac:dyDescent="0.75">
      <c r="A827" s="11">
        <v>814</v>
      </c>
      <c r="C827" s="23">
        <f t="shared" ca="1" si="471"/>
        <v>-0.84368914618802415</v>
      </c>
      <c r="D827" s="23">
        <f t="shared" ca="1" si="471"/>
        <v>2.0281723693761751</v>
      </c>
      <c r="E827" s="23">
        <f t="shared" ca="1" si="471"/>
        <v>-0.13927405429147979</v>
      </c>
      <c r="F827" s="23">
        <f t="shared" ca="1" si="471"/>
        <v>-0.37952415430455455</v>
      </c>
      <c r="G827" s="23">
        <f t="shared" ca="1" si="471"/>
        <v>1.8497281689558689</v>
      </c>
      <c r="H827" s="23">
        <f t="shared" ca="1" si="471"/>
        <v>0.3580707751436209</v>
      </c>
      <c r="I827" s="23">
        <f t="shared" ca="1" si="471"/>
        <v>2.5909014323394906E-2</v>
      </c>
      <c r="J827" s="23">
        <f t="shared" ca="1" si="471"/>
        <v>-0.90052328930389247</v>
      </c>
      <c r="K827" s="23">
        <f t="shared" ca="1" si="471"/>
        <v>-1.4227733767693787</v>
      </c>
      <c r="L827" s="23">
        <f t="shared" ca="1" si="471"/>
        <v>-0.81032987398894507</v>
      </c>
      <c r="M827" s="23">
        <f t="shared" ca="1" si="471"/>
        <v>-0.12933224851740222</v>
      </c>
      <c r="N827" s="23">
        <f ca="1">SQRT(Inputs!$B$38)*C827+SQRT(1-Inputs!$B$38)*_xlfn.NORM.S.INV(RAND())</f>
        <v>1.0823455061816436</v>
      </c>
      <c r="O827" s="23">
        <f ca="1">SQRT(Inputs!$B$38)*D827+SQRT(1-Inputs!$B$38)*_xlfn.NORM.S.INV(RAND())</f>
        <v>0.23376740961481213</v>
      </c>
      <c r="P827" s="23">
        <f ca="1">SQRT(Inputs!$B$38)*E827+SQRT(1-Inputs!$B$38)*_xlfn.NORM.S.INV(RAND())</f>
        <v>9.6255639556907649E-2</v>
      </c>
      <c r="Q827" s="23">
        <f ca="1">SQRT(Inputs!$B$38)*F827+SQRT(1-Inputs!$B$38)*_xlfn.NORM.S.INV(RAND())</f>
        <v>0.46777646914734283</v>
      </c>
      <c r="R827" s="23">
        <f ca="1">SQRT(Inputs!$B$38)*G827+SQRT(1-Inputs!$B$38)*_xlfn.NORM.S.INV(RAND())</f>
        <v>1.0013090567954042</v>
      </c>
      <c r="S827" s="23">
        <f ca="1">SQRT(Inputs!$B$38)*H827+SQRT(1-Inputs!$B$38)*_xlfn.NORM.S.INV(RAND())</f>
        <v>1.3588837117835644</v>
      </c>
      <c r="T827" s="23">
        <f ca="1">SQRT(Inputs!$B$38)*I827+SQRT(1-Inputs!$B$38)*_xlfn.NORM.S.INV(RAND())</f>
        <v>0.51625469315096373</v>
      </c>
      <c r="U827" s="23">
        <f ca="1">SQRT(Inputs!$B$38)*J827+SQRT(1-Inputs!$B$38)*_xlfn.NORM.S.INV(RAND())</f>
        <v>-0.9663763721009867</v>
      </c>
      <c r="V827" s="23">
        <f ca="1">SQRT(Inputs!$B$38)*K827+SQRT(1-Inputs!$B$38)*_xlfn.NORM.S.INV(RAND())</f>
        <v>0.24196743115655661</v>
      </c>
      <c r="W827" s="23">
        <f ca="1">SQRT(Inputs!$B$38)*L827+SQRT(1-Inputs!$B$38)*_xlfn.NORM.S.INV(RAND())</f>
        <v>-0.23079895308204043</v>
      </c>
      <c r="X827" s="23">
        <f ca="1">SQRT(Inputs!$B$38)*M827+SQRT(1-Inputs!$B$38)*_xlfn.NORM.S.INV(RAND())</f>
        <v>-1.6594477455811369</v>
      </c>
      <c r="Y827" s="23">
        <f ca="1">SQRT(Inputs!$B$38)*C827+SQRT(1-Inputs!$B$38)*_xlfn.NORM.S.INV(RAND())</f>
        <v>-0.38027297739246463</v>
      </c>
      <c r="Z827" s="23">
        <f ca="1">SQRT(Inputs!$B$38)*D827+SQRT(1-Inputs!$B$38)*_xlfn.NORM.S.INV(RAND())</f>
        <v>1.6411556094505406</v>
      </c>
      <c r="AA827" s="23">
        <f ca="1">SQRT(Inputs!$B$38)*E827+SQRT(1-Inputs!$B$38)*_xlfn.NORM.S.INV(RAND())</f>
        <v>0.99500889880752408</v>
      </c>
      <c r="AB827" s="23">
        <f ca="1">SQRT(Inputs!$B$38)*F827+SQRT(1-Inputs!$B$38)*_xlfn.NORM.S.INV(RAND())</f>
        <v>-0.26774192777951822</v>
      </c>
      <c r="AC827" s="23">
        <f ca="1">SQRT(Inputs!$B$38)*G827+SQRT(1-Inputs!$B$38)*_xlfn.NORM.S.INV(RAND())</f>
        <v>1.6265842345644574</v>
      </c>
      <c r="AD827" s="23">
        <f ca="1">SQRT(Inputs!$B$38)*H827+SQRT(1-Inputs!$B$38)*_xlfn.NORM.S.INV(RAND())</f>
        <v>0.33742260886430608</v>
      </c>
      <c r="AE827" s="23">
        <f ca="1">SQRT(Inputs!$B$38)*I827+SQRT(1-Inputs!$B$38)*_xlfn.NORM.S.INV(RAND())</f>
        <v>0.39917442140757914</v>
      </c>
      <c r="AF827" s="23">
        <f ca="1">SQRT(Inputs!$B$38)*J827+SQRT(1-Inputs!$B$38)*_xlfn.NORM.S.INV(RAND())</f>
        <v>-0.35771622781473517</v>
      </c>
      <c r="AG827" s="23">
        <f ca="1">SQRT(Inputs!$B$38)*K827+SQRT(1-Inputs!$B$38)*_xlfn.NORM.S.INV(RAND())</f>
        <v>-0.12286484338604597</v>
      </c>
      <c r="AH827" s="23">
        <f ca="1">SQRT(Inputs!$B$38)*L827+SQRT(1-Inputs!$B$38)*_xlfn.NORM.S.INV(RAND())</f>
        <v>-1.1121139650007315</v>
      </c>
      <c r="AI827" s="23">
        <f ca="1">SQRT(Inputs!$B$38)*M827+SQRT(1-Inputs!$B$38)*_xlfn.NORM.S.INV(RAND())</f>
        <v>-0.72009218953521603</v>
      </c>
      <c r="AJ827" s="23">
        <f ca="1">SQRT(Inputs!$B$38)*C827+SQRT(1-Inputs!$B$38)*_xlfn.NORM.S.INV(RAND())</f>
        <v>-0.72086161805239735</v>
      </c>
      <c r="AK827" s="23">
        <f ca="1">SQRT(Inputs!$B$38)*D827+SQRT(1-Inputs!$B$38)*_xlfn.NORM.S.INV(RAND())</f>
        <v>0.5905056837482574</v>
      </c>
      <c r="AL827" s="23">
        <f ca="1">SQRT(Inputs!$B$38)*E827+SQRT(1-Inputs!$B$38)*_xlfn.NORM.S.INV(RAND())</f>
        <v>1.2346235720975771</v>
      </c>
      <c r="AM827" s="23">
        <f ca="1">SQRT(Inputs!$B$38)*F827+SQRT(1-Inputs!$B$38)*_xlfn.NORM.S.INV(RAND())</f>
        <v>-0.46881388406950619</v>
      </c>
      <c r="AN827" s="23">
        <f ca="1">SQRT(Inputs!$B$38)*G827+SQRT(1-Inputs!$B$38)*_xlfn.NORM.S.INV(RAND())</f>
        <v>0.77980710336632464</v>
      </c>
      <c r="AO827" s="23">
        <f ca="1">SQRT(Inputs!$B$38)*H827+SQRT(1-Inputs!$B$38)*_xlfn.NORM.S.INV(RAND())</f>
        <v>0.80487741702915727</v>
      </c>
      <c r="AP827" s="23">
        <f ca="1">SQRT(Inputs!$B$38)*I827+SQRT(1-Inputs!$B$38)*_xlfn.NORM.S.INV(RAND())</f>
        <v>-0.298391981161159</v>
      </c>
      <c r="AQ827" s="23">
        <f ca="1">SQRT(Inputs!$B$38)*J827+SQRT(1-Inputs!$B$38)*_xlfn.NORM.S.INV(RAND())</f>
        <v>-1.1789925344547096</v>
      </c>
      <c r="AR827" s="23">
        <f ca="1">SQRT(Inputs!$B$38)*K827+SQRT(1-Inputs!$B$38)*_xlfn.NORM.S.INV(RAND())</f>
        <v>-0.50901132060811394</v>
      </c>
      <c r="AS827" s="23">
        <f ca="1">SQRT(Inputs!$B$38)*L827+SQRT(1-Inputs!$B$38)*_xlfn.NORM.S.INV(RAND())</f>
        <v>-1.0413736544420327</v>
      </c>
      <c r="AT827" s="23">
        <f ca="1">SQRT(Inputs!$B$38)*M827+SQRT(1-Inputs!$B$38)*_xlfn.NORM.S.INV(RAND())</f>
        <v>0.8205753395655585</v>
      </c>
      <c r="AU827" s="15">
        <f ca="1">Inputs!$B$6*EXP($B$8-0.5*C$5^2+C$5*N827)</f>
        <v>5912.4466636909647</v>
      </c>
      <c r="AV827" s="15">
        <f t="shared" ca="1" si="437"/>
        <v>7448.5092042864417</v>
      </c>
      <c r="AW827" s="15">
        <f t="shared" ca="1" si="438"/>
        <v>9200.8199137584415</v>
      </c>
      <c r="AX827" s="15">
        <f t="shared" ca="1" si="439"/>
        <v>11909.319478513542</v>
      </c>
      <c r="AY827" s="15">
        <f t="shared" ca="1" si="440"/>
        <v>16359.920051902893</v>
      </c>
      <c r="AZ827" s="15">
        <f t="shared" ca="1" si="441"/>
        <v>23238.325473947702</v>
      </c>
      <c r="BA827" s="15">
        <f t="shared" ca="1" si="442"/>
        <v>30016.559006233303</v>
      </c>
      <c r="BB827" s="15">
        <f t="shared" ca="1" si="443"/>
        <v>33358.125569001022</v>
      </c>
      <c r="BC827" s="15">
        <f t="shared" ca="1" si="444"/>
        <v>41820.705112359727</v>
      </c>
      <c r="BD827" s="15">
        <f t="shared" ca="1" si="445"/>
        <v>50140.142797291592</v>
      </c>
      <c r="BE827" s="15">
        <f t="shared" ca="1" si="446"/>
        <v>52821.758097864025</v>
      </c>
      <c r="BF827" s="15">
        <f ca="1">Inputs!$B$13*EXP($B$9-0.5*C$6^2+C$6*Y827)</f>
        <v>12826.658657388058</v>
      </c>
      <c r="BG827" s="15">
        <f t="shared" ca="1" si="447"/>
        <v>21019.842587523639</v>
      </c>
      <c r="BH827" s="15">
        <f t="shared" ca="1" si="448"/>
        <v>30290.520105826581</v>
      </c>
      <c r="BI827" s="15">
        <f t="shared" ca="1" si="449"/>
        <v>35583.112874122657</v>
      </c>
      <c r="BJ827" s="15">
        <f t="shared" ca="1" si="450"/>
        <v>55149.061239209732</v>
      </c>
      <c r="BK827" s="15">
        <f t="shared" ca="1" si="451"/>
        <v>70866.847204991689</v>
      </c>
      <c r="BL827" s="15">
        <f t="shared" ca="1" si="452"/>
        <v>91673.01550987942</v>
      </c>
      <c r="BM827" s="15">
        <f t="shared" ca="1" si="453"/>
        <v>107787.9930197842</v>
      </c>
      <c r="BN827" s="15">
        <f t="shared" ca="1" si="454"/>
        <v>130628.18556841399</v>
      </c>
      <c r="BO827" s="15">
        <f t="shared" ca="1" si="455"/>
        <v>141234.18480267061</v>
      </c>
      <c r="BP827" s="15">
        <f t="shared" ca="1" si="456"/>
        <v>160213.96403741086</v>
      </c>
      <c r="BQ827" s="15">
        <f ca="1">Inputs!$B$20*EXP($B$10-0.5*C$7^2+C$7*AJ827)</f>
        <v>3321.7650065188323</v>
      </c>
      <c r="BR827" s="15">
        <f t="shared" ca="1" si="457"/>
        <v>5436.9084000531693</v>
      </c>
      <c r="BS827" s="15">
        <f t="shared" ca="1" si="458"/>
        <v>10613.909595272486</v>
      </c>
      <c r="BT827" s="15">
        <f t="shared" ca="1" si="459"/>
        <v>12940.750917163685</v>
      </c>
      <c r="BU827" s="15">
        <f t="shared" ca="1" si="460"/>
        <v>21658.683894058937</v>
      </c>
      <c r="BV827" s="15">
        <f t="shared" ca="1" si="461"/>
        <v>36124.616355527243</v>
      </c>
      <c r="BW827" s="15">
        <f t="shared" ca="1" si="462"/>
        <v>47324.703879735687</v>
      </c>
      <c r="BX827" s="15">
        <f t="shared" ca="1" si="463"/>
        <v>52257.846403319258</v>
      </c>
      <c r="BY827" s="15">
        <f t="shared" ca="1" si="464"/>
        <v>66427.496606354805</v>
      </c>
      <c r="BZ827" s="15">
        <f t="shared" ca="1" si="465"/>
        <v>76967.556741493245</v>
      </c>
      <c r="CA827" s="15">
        <f t="shared" ca="1" si="466"/>
        <v>125088.58206950626</v>
      </c>
      <c r="CB827" s="15">
        <f ca="1">(AU827*DCF!C$10-DCF!C$5*MAX(AU827*DCF!C$10,0)-MAX(AU827-Inputs!$B$6,0)/Inputs!$B$10)*DCF!C$6</f>
        <v>1036.2991565788452</v>
      </c>
      <c r="CC827" s="15">
        <f ca="1">(AV827*DCF!D$10-DCF!D$5*MAX(AV827*DCF!D$10,0)-MAX(AV827-AU827,0)/Inputs!$B$10)*DCF!D$6</f>
        <v>1440.9950076397351</v>
      </c>
      <c r="CD827" s="15">
        <f ca="1">(AW827*DCF!E$10-DCF!E$5*MAX(AW827*DCF!E$10,0)-MAX(AW827-AV827,0)/Inputs!$B$10)*DCF!E$6</f>
        <v>1729.6299154618296</v>
      </c>
      <c r="CE827" s="15">
        <f ca="1">(AX827*DCF!F$10-DCF!F$5*MAX(AX827*DCF!F$10,0)-MAX(AX827-AW827,0)/Inputs!$B$10)*DCF!F$6</f>
        <v>2036.2138546310084</v>
      </c>
      <c r="CF827" s="15">
        <f ca="1">(AY827*DCF!G$10-DCF!G$5*MAX(AY827*DCF!G$10,0)-MAX(AY827-AX827,0)/Inputs!$B$10)*DCF!G$6</f>
        <v>2515.3131059634507</v>
      </c>
      <c r="CG827" s="15">
        <f ca="1">(AZ827*DCF!H$10-DCF!H$5*MAX(AZ827*DCF!H$10,0)-MAX(AZ827-AY827,0)/Inputs!$B$10)*DCF!H$6</f>
        <v>3290.3533647917543</v>
      </c>
      <c r="CH827" s="15">
        <f ca="1">(BA827*DCF!I$10-DCF!I$5*MAX(BA827*DCF!I$10,0)-MAX(BA827-AZ827,0)/Inputs!$B$10)*DCF!I$6</f>
        <v>4371.0625358989264</v>
      </c>
      <c r="CI827" s="15">
        <f ca="1">(BB827*DCF!J$10-DCF!J$5*MAX(BB827*DCF!J$10,0)-MAX(BB827-BA827,0)/Inputs!$B$10)*DCF!J$6</f>
        <v>5217.9724013212926</v>
      </c>
      <c r="CJ827" s="15">
        <f ca="1">(BC827*DCF!K$10-DCF!K$5*MAX(BC827*DCF!K$10,0)-MAX(BC827-BB827,0)/Inputs!$B$10)*DCF!K$6</f>
        <v>5547.8295667619759</v>
      </c>
      <c r="CK827" s="15">
        <f ca="1">(BD827*DCF!L$10-DCF!L$5*MAX(BD827*DCF!L$10,0)-MAX(BD827-BC827,0)/Inputs!$B$10)*DCF!L$6</f>
        <v>6486.2490010479978</v>
      </c>
      <c r="CL827" s="15">
        <f ca="1">(BE827*DCF!M$10-DCF!M$5*MAX(BE827*DCF!M$10,0)-MAX(BE827-BD827,0)/Inputs!$B$10)*DCF!M$6</f>
        <v>7133.4856662221991</v>
      </c>
      <c r="CM827" s="15">
        <f ca="1">(BF827*DCF!C$28-DCF!C$5*MAX(BF827*DCF!C$28,0)-MAX(BF827-Inputs!$B$13,0)/Inputs!$B$17)*DCF!C$6</f>
        <v>3582.1274249850076</v>
      </c>
      <c r="CN827" s="15">
        <f ca="1">(BG827*DCF!D$28-DCF!D$5*MAX(BG827*DCF!D$28,0)-MAX(BG827-BF827,0)/Inputs!$B$17)*DCF!D$6</f>
        <v>4442.8466529955631</v>
      </c>
      <c r="CO827" s="15">
        <f ca="1">(BH827*DCF!E$28-DCF!E$5*MAX(BH827*DCF!E$28,0)-MAX(BH827-BG827,0)/Inputs!$B$17)*DCF!E$6</f>
        <v>6751.6917304033395</v>
      </c>
      <c r="CP827" s="15">
        <f ca="1">(BI827*DCF!F$28-DCF!F$5*MAX(BI827*DCF!F$28,0)-MAX(BI827-BH827,0)/Inputs!$B$17)*DCF!F$6</f>
        <v>8696.27768616301</v>
      </c>
      <c r="CQ827" s="15">
        <f ca="1">(BJ827*DCF!G$28-DCF!G$5*MAX(BJ827*DCF!G$28,0)-MAX(BJ827-BI827,0)/Inputs!$B$17)*DCF!G$6</f>
        <v>11018.043126196088</v>
      </c>
      <c r="CR827" s="15">
        <f ca="1">(BK827*DCF!H$28-DCF!H$5*MAX(BK827*DCF!H$28,0)-MAX(BK827-BJ827,0)/Inputs!$B$17)*DCF!H$6</f>
        <v>15084.050326259909</v>
      </c>
      <c r="CS827" s="15">
        <f ca="1">(BL827*DCF!I$28-DCF!I$5*MAX(BL827*DCF!I$28,0)-MAX(BL827-BK827,0)/Inputs!$B$17)*DCF!I$6</f>
        <v>18570.86500588249</v>
      </c>
      <c r="CT827" s="15">
        <f ca="1">(BM827*DCF!J$28-DCF!J$5*MAX(BM827*DCF!J$28,0)-MAX(BM827-BL827,0)/Inputs!$B$17)*DCF!J$6</f>
        <v>21908.956239792067</v>
      </c>
      <c r="CU827" s="15">
        <f ca="1">(BN827*DCF!K$28-DCF!K$5*MAX(BN827*DCF!K$28,0)-MAX(BN827-BM827,0)/Inputs!$B$17)*DCF!K$6</f>
        <v>24788.863191841141</v>
      </c>
      <c r="CV827" s="15">
        <f ca="1">(BO827*DCF!L$28-DCF!L$5*MAX(BO827*DCF!L$28,0)-MAX(BO827-BN827,0)/Inputs!$B$17)*DCF!L$6</f>
        <v>26979.097857105833</v>
      </c>
      <c r="CW827" s="15">
        <f ca="1">(BP827*DCF!M$28-DCF!M$5*MAX(BP827*DCF!M$28,0)-MAX(BP827-BO827,0)/Inputs!$B$17)*DCF!M$6</f>
        <v>28160.42980563844</v>
      </c>
      <c r="CX827" s="15">
        <f ca="1">(BQ827*DCF!C$46-DCF!C$5*MAX(BQ827*DCF!C$46,0)-MAX(BQ827-Inputs!$B$20,0)/Inputs!$B$24)*DCF!C$6</f>
        <v>-822.93187518625791</v>
      </c>
      <c r="CY827" s="15">
        <f ca="1">(BR827*DCF!D$46-DCF!D$5*MAX(BR827*DCF!D$46,0)-MAX(BR827-BQ827,0)/Inputs!$B$24)*DCF!D$6</f>
        <v>-1830.4676022830586</v>
      </c>
      <c r="CZ827" s="15">
        <f ca="1">(BS827*DCF!E$46-DCF!E$5*MAX(BS827*DCF!E$46,0)-MAX(BS827-BR827,0)/Inputs!$B$24)*DCF!E$6</f>
        <v>-3295.7446404108541</v>
      </c>
      <c r="DA827" s="15">
        <f ca="1">(BT827*DCF!F$46-DCF!F$5*MAX(BT827*DCF!F$46,0)-MAX(BT827-BS827,0)/Inputs!$B$24)*DCF!F$6</f>
        <v>-1789.7037818223571</v>
      </c>
      <c r="DB827" s="15">
        <f ca="1">(BU827*DCF!G$46-DCF!G$5*MAX(BU827*DCF!G$46,0)-MAX(BU827-BT827,0)/Inputs!$B$24)*DCF!G$6</f>
        <v>-3661.0957419654142</v>
      </c>
      <c r="DC827" s="15">
        <f ca="1">(BV827*DCF!H$46-DCF!H$5*MAX(BV827*DCF!H$46,0)-MAX(BV827-BU827,0)/Inputs!$B$24)*DCF!H$6</f>
        <v>-4495.1998781625362</v>
      </c>
      <c r="DD827" s="15">
        <f ca="1">(BW827*DCF!I$46-DCF!I$5*MAX(BW827*DCF!I$46,0)-MAX(BW827-BV827,0)/Inputs!$B$24)*DCF!I$6</f>
        <v>-2122.1294688802977</v>
      </c>
      <c r="DE827" s="15">
        <f ca="1">(BX827*DCF!J$46-DCF!J$5*MAX(BX827*DCF!J$46,0)-MAX(BX827-BW827,0)/Inputs!$B$24)*DCF!J$6</f>
        <v>883.88330282194659</v>
      </c>
      <c r="DF827" s="15">
        <f ca="1">(BY827*DCF!K$46-DCF!K$5*MAX(BY827*DCF!K$46,0)-MAX(BY827-BX827,0)/Inputs!$B$24)*DCF!K$6</f>
        <v>323.37322148869879</v>
      </c>
      <c r="DG827" s="15">
        <f ca="1">(BZ827*DCF!L$46-DCF!L$5*MAX(BZ827*DCF!L$46,0)-MAX(BZ827-BY827,0)/Inputs!$B$24)*DCF!L$6</f>
        <v>2935.1610264923233</v>
      </c>
      <c r="DH827" s="15">
        <f ca="1">(CA827*DCF!M$46-DCF!M$5*MAX(CA827*DCF!M$46,0)-MAX(CA827-BZ827,0)/Inputs!$B$24)*DCF!M$6</f>
        <v>-253.54483190034745</v>
      </c>
      <c r="DI827" s="15">
        <f ca="1">SUM(CB827:CL827)+BE827*DCF!M$10*(1+Inputs!$B$30)*(1-Inputs!$B$33)*(1-Inputs!$B$30/Inputs!$B$31)/(Inputs!$B$29-Inputs!$B$30)*DCF!M$6</f>
        <v>187809.05485811376</v>
      </c>
      <c r="DJ827" s="15">
        <f ca="1">SUM(CM827:CW827)+BP827*DCF!M$28*(1+Inputs!$B$30)*(1-Inputs!$B$33)*(1-Inputs!$B$30/Inputs!$B$31)/(Inputs!$B$29-Inputs!$B$30)*DCF!M$6</f>
        <v>764486.68974920921</v>
      </c>
      <c r="DK827" s="15">
        <f ca="1">SUM(CX827:DH827)+CA827*DCF!M$46*(1+Inputs!$B$30)*(1-Inputs!$B$33)*(1-Inputs!$B$30/Inputs!$B$31)/(Inputs!$B$29-Inputs!$B$30)*DCF!M$6</f>
        <v>179273.36529946447</v>
      </c>
      <c r="DM827" s="15">
        <f ca="1">DI827+DJ827+DK827+Inputs!$B$34+Inputs!$B$36-Inputs!$B$35</f>
        <v>1208420.1099067875</v>
      </c>
    </row>
    <row r="828" spans="1:117" x14ac:dyDescent="0.75">
      <c r="A828" s="11">
        <v>815</v>
      </c>
      <c r="C828" s="23">
        <f t="shared" ca="1" si="471"/>
        <v>-0.34456698596527452</v>
      </c>
      <c r="D828" s="23">
        <f t="shared" ca="1" si="471"/>
        <v>-0.96142168017029339</v>
      </c>
      <c r="E828" s="23">
        <f t="shared" ca="1" si="471"/>
        <v>0.33373727886629972</v>
      </c>
      <c r="F828" s="23">
        <f t="shared" ca="1" si="471"/>
        <v>0.54577070661436011</v>
      </c>
      <c r="G828" s="23">
        <f t="shared" ca="1" si="471"/>
        <v>0.40050663220857508</v>
      </c>
      <c r="H828" s="23">
        <f t="shared" ca="1" si="471"/>
        <v>0.58553820645662336</v>
      </c>
      <c r="I828" s="23">
        <f t="shared" ca="1" si="471"/>
        <v>0.78478581613552967</v>
      </c>
      <c r="J828" s="23">
        <f t="shared" ca="1" si="471"/>
        <v>0.6288320963186238</v>
      </c>
      <c r="K828" s="23">
        <f t="shared" ca="1" si="471"/>
        <v>-0.14703863163508638</v>
      </c>
      <c r="L828" s="23">
        <f t="shared" ca="1" si="471"/>
        <v>1.1580544286940908</v>
      </c>
      <c r="M828" s="23">
        <f t="shared" ca="1" si="471"/>
        <v>-1.8468951844650483</v>
      </c>
      <c r="N828" s="23">
        <f ca="1">SQRT(Inputs!$B$38)*C828+SQRT(1-Inputs!$B$38)*_xlfn.NORM.S.INV(RAND())</f>
        <v>-0.50214982115312756</v>
      </c>
      <c r="O828" s="23">
        <f ca="1">SQRT(Inputs!$B$38)*D828+SQRT(1-Inputs!$B$38)*_xlfn.NORM.S.INV(RAND())</f>
        <v>-0.2126979810653693</v>
      </c>
      <c r="P828" s="23">
        <f ca="1">SQRT(Inputs!$B$38)*E828+SQRT(1-Inputs!$B$38)*_xlfn.NORM.S.INV(RAND())</f>
        <v>0.64640686246217172</v>
      </c>
      <c r="Q828" s="23">
        <f ca="1">SQRT(Inputs!$B$38)*F828+SQRT(1-Inputs!$B$38)*_xlfn.NORM.S.INV(RAND())</f>
        <v>-9.0387457998256759E-2</v>
      </c>
      <c r="R828" s="23">
        <f ca="1">SQRT(Inputs!$B$38)*G828+SQRT(1-Inputs!$B$38)*_xlfn.NORM.S.INV(RAND())</f>
        <v>0.77653677448276059</v>
      </c>
      <c r="S828" s="23">
        <f ca="1">SQRT(Inputs!$B$38)*H828+SQRT(1-Inputs!$B$38)*_xlfn.NORM.S.INV(RAND())</f>
        <v>1.6505686021476444</v>
      </c>
      <c r="T828" s="23">
        <f ca="1">SQRT(Inputs!$B$38)*I828+SQRT(1-Inputs!$B$38)*_xlfn.NORM.S.INV(RAND())</f>
        <v>-0.36503491296307472</v>
      </c>
      <c r="U828" s="23">
        <f ca="1">SQRT(Inputs!$B$38)*J828+SQRT(1-Inputs!$B$38)*_xlfn.NORM.S.INV(RAND())</f>
        <v>-0.33554738398254869</v>
      </c>
      <c r="V828" s="23">
        <f ca="1">SQRT(Inputs!$B$38)*K828+SQRT(1-Inputs!$B$38)*_xlfn.NORM.S.INV(RAND())</f>
        <v>0.63801041693387917</v>
      </c>
      <c r="W828" s="23">
        <f ca="1">SQRT(Inputs!$B$38)*L828+SQRT(1-Inputs!$B$38)*_xlfn.NORM.S.INV(RAND())</f>
        <v>-0.75366617816963666</v>
      </c>
      <c r="X828" s="23">
        <f ca="1">SQRT(Inputs!$B$38)*M828+SQRT(1-Inputs!$B$38)*_xlfn.NORM.S.INV(RAND())</f>
        <v>-1.1903626270652805</v>
      </c>
      <c r="Y828" s="23">
        <f ca="1">SQRT(Inputs!$B$38)*C828+SQRT(1-Inputs!$B$38)*_xlfn.NORM.S.INV(RAND())</f>
        <v>2.1745304598139004E-2</v>
      </c>
      <c r="Z828" s="23">
        <f ca="1">SQRT(Inputs!$B$38)*D828+SQRT(1-Inputs!$B$38)*_xlfn.NORM.S.INV(RAND())</f>
        <v>-1.2684325240927521</v>
      </c>
      <c r="AA828" s="23">
        <f ca="1">SQRT(Inputs!$B$38)*E828+SQRT(1-Inputs!$B$38)*_xlfn.NORM.S.INV(RAND())</f>
        <v>-1.2650758691128389E-2</v>
      </c>
      <c r="AB828" s="23">
        <f ca="1">SQRT(Inputs!$B$38)*F828+SQRT(1-Inputs!$B$38)*_xlfn.NORM.S.INV(RAND())</f>
        <v>-0.54620258646636444</v>
      </c>
      <c r="AC828" s="23">
        <f ca="1">SQRT(Inputs!$B$38)*G828+SQRT(1-Inputs!$B$38)*_xlfn.NORM.S.INV(RAND())</f>
        <v>0.93408944701640573</v>
      </c>
      <c r="AD828" s="23">
        <f ca="1">SQRT(Inputs!$B$38)*H828+SQRT(1-Inputs!$B$38)*_xlfn.NORM.S.INV(RAND())</f>
        <v>0.51623916167930362</v>
      </c>
      <c r="AE828" s="23">
        <f ca="1">SQRT(Inputs!$B$38)*I828+SQRT(1-Inputs!$B$38)*_xlfn.NORM.S.INV(RAND())</f>
        <v>-1.563562136774427</v>
      </c>
      <c r="AF828" s="23">
        <f ca="1">SQRT(Inputs!$B$38)*J828+SQRT(1-Inputs!$B$38)*_xlfn.NORM.S.INV(RAND())</f>
        <v>1.4470699254580439</v>
      </c>
      <c r="AG828" s="23">
        <f ca="1">SQRT(Inputs!$B$38)*K828+SQRT(1-Inputs!$B$38)*_xlfn.NORM.S.INV(RAND())</f>
        <v>-0.3410579015119215</v>
      </c>
      <c r="AH828" s="23">
        <f ca="1">SQRT(Inputs!$B$38)*L828+SQRT(1-Inputs!$B$38)*_xlfn.NORM.S.INV(RAND())</f>
        <v>0.22965204219657037</v>
      </c>
      <c r="AI828" s="23">
        <f ca="1">SQRT(Inputs!$B$38)*M828+SQRT(1-Inputs!$B$38)*_xlfn.NORM.S.INV(RAND())</f>
        <v>2.4468296633790576E-2</v>
      </c>
      <c r="AJ828" s="23">
        <f ca="1">SQRT(Inputs!$B$38)*C828+SQRT(1-Inputs!$B$38)*_xlfn.NORM.S.INV(RAND())</f>
        <v>4.3490770665287476E-2</v>
      </c>
      <c r="AK828" s="23">
        <f ca="1">SQRT(Inputs!$B$38)*D828+SQRT(1-Inputs!$B$38)*_xlfn.NORM.S.INV(RAND())</f>
        <v>1.2436710591185527</v>
      </c>
      <c r="AL828" s="23">
        <f ca="1">SQRT(Inputs!$B$38)*E828+SQRT(1-Inputs!$B$38)*_xlfn.NORM.S.INV(RAND())</f>
        <v>-0.89443398108099958</v>
      </c>
      <c r="AM828" s="23">
        <f ca="1">SQRT(Inputs!$B$38)*F828+SQRT(1-Inputs!$B$38)*_xlfn.NORM.S.INV(RAND())</f>
        <v>0.38394557726186346</v>
      </c>
      <c r="AN828" s="23">
        <f ca="1">SQRT(Inputs!$B$38)*G828+SQRT(1-Inputs!$B$38)*_xlfn.NORM.S.INV(RAND())</f>
        <v>-1.3161345009056635</v>
      </c>
      <c r="AO828" s="23">
        <f ca="1">SQRT(Inputs!$B$38)*H828+SQRT(1-Inputs!$B$38)*_xlfn.NORM.S.INV(RAND())</f>
        <v>0.62363364778156716</v>
      </c>
      <c r="AP828" s="23">
        <f ca="1">SQRT(Inputs!$B$38)*I828+SQRT(1-Inputs!$B$38)*_xlfn.NORM.S.INV(RAND())</f>
        <v>0.75498042700399615</v>
      </c>
      <c r="AQ828" s="23">
        <f ca="1">SQRT(Inputs!$B$38)*J828+SQRT(1-Inputs!$B$38)*_xlfn.NORM.S.INV(RAND())</f>
        <v>1.3166387270331987</v>
      </c>
      <c r="AR828" s="23">
        <f ca="1">SQRT(Inputs!$B$38)*K828+SQRT(1-Inputs!$B$38)*_xlfn.NORM.S.INV(RAND())</f>
        <v>-0.45986592829532424</v>
      </c>
      <c r="AS828" s="23">
        <f ca="1">SQRT(Inputs!$B$38)*L828+SQRT(1-Inputs!$B$38)*_xlfn.NORM.S.INV(RAND())</f>
        <v>0.71597365002541602</v>
      </c>
      <c r="AT828" s="23">
        <f ca="1">SQRT(Inputs!$B$38)*M828+SQRT(1-Inputs!$B$38)*_xlfn.NORM.S.INV(RAND())</f>
        <v>-1.4978878063830035</v>
      </c>
      <c r="AU828" s="15">
        <f ca="1">Inputs!$B$6*EXP($B$8-0.5*C$5^2+C$5*N828)</f>
        <v>4574.8440073433685</v>
      </c>
      <c r="AV828" s="15">
        <f t="shared" ca="1" si="437"/>
        <v>5397.209564718034</v>
      </c>
      <c r="AW828" s="15">
        <f t="shared" ca="1" si="438"/>
        <v>7180.4769284326494</v>
      </c>
      <c r="AX828" s="15">
        <f t="shared" ca="1" si="439"/>
        <v>8668.202205892916</v>
      </c>
      <c r="AY828" s="15">
        <f t="shared" ca="1" si="440"/>
        <v>11599.058369858691</v>
      </c>
      <c r="AZ828" s="15">
        <f t="shared" ca="1" si="441"/>
        <v>17013.591464057183</v>
      </c>
      <c r="BA828" s="15">
        <f t="shared" ca="1" si="442"/>
        <v>20039.861006524028</v>
      </c>
      <c r="BB828" s="15">
        <f t="shared" ca="1" si="443"/>
        <v>23723.783513603565</v>
      </c>
      <c r="BC828" s="15">
        <f t="shared" ca="1" si="444"/>
        <v>30901.298963991499</v>
      </c>
      <c r="BD828" s="15">
        <f t="shared" ca="1" si="445"/>
        <v>35280.238470100499</v>
      </c>
      <c r="BE828" s="15">
        <f t="shared" ca="1" si="446"/>
        <v>38789.463929263875</v>
      </c>
      <c r="BF828" s="15">
        <f ca="1">Inputs!$B$13*EXP($B$9-0.5*C$6^2+C$6*Y828)</f>
        <v>13890.77441450372</v>
      </c>
      <c r="BG828" s="15">
        <f t="shared" ca="1" si="447"/>
        <v>13465.95474003603</v>
      </c>
      <c r="BH828" s="15">
        <f t="shared" ca="1" si="448"/>
        <v>16418.434212630382</v>
      </c>
      <c r="BI828" s="15">
        <f t="shared" ca="1" si="449"/>
        <v>18477.995549990988</v>
      </c>
      <c r="BJ828" s="15">
        <f t="shared" ca="1" si="450"/>
        <v>25917.777415925681</v>
      </c>
      <c r="BK828" s="15">
        <f t="shared" ca="1" si="451"/>
        <v>34125.223322907041</v>
      </c>
      <c r="BL828" s="15">
        <f t="shared" ca="1" si="452"/>
        <v>34230.186421418504</v>
      </c>
      <c r="BM828" s="15">
        <f t="shared" ca="1" si="453"/>
        <v>50362.674851087242</v>
      </c>
      <c r="BN828" s="15">
        <f t="shared" ca="1" si="454"/>
        <v>59459.279936101681</v>
      </c>
      <c r="BO828" s="15">
        <f t="shared" ca="1" si="455"/>
        <v>75137.764628799792</v>
      </c>
      <c r="BP828" s="15">
        <f t="shared" ca="1" si="456"/>
        <v>92737.23803130303</v>
      </c>
      <c r="BQ828" s="15">
        <f ca="1">Inputs!$B$20*EXP($B$10-0.5*C$7^2+C$7*AJ828)</f>
        <v>4356.1943911790977</v>
      </c>
      <c r="BR828" s="15">
        <f t="shared" ca="1" si="457"/>
        <v>8773.5842556528369</v>
      </c>
      <c r="BS828" s="15">
        <f t="shared" ca="1" si="458"/>
        <v>9292.6955940679873</v>
      </c>
      <c r="BT828" s="15">
        <f t="shared" ca="1" si="459"/>
        <v>14170.338236562444</v>
      </c>
      <c r="BU828" s="15">
        <f t="shared" ca="1" si="460"/>
        <v>14282.305389937743</v>
      </c>
      <c r="BV828" s="15">
        <f t="shared" ca="1" si="461"/>
        <v>22868.386979786792</v>
      </c>
      <c r="BW828" s="15">
        <f t="shared" ca="1" si="462"/>
        <v>37440.719157875414</v>
      </c>
      <c r="BX828" s="15">
        <f t="shared" ca="1" si="463"/>
        <v>68185.093764312624</v>
      </c>
      <c r="BY828" s="15">
        <f t="shared" ca="1" si="464"/>
        <v>87492.207240767573</v>
      </c>
      <c r="BZ828" s="15">
        <f t="shared" ca="1" si="465"/>
        <v>140033.6169034944</v>
      </c>
      <c r="CA828" s="15">
        <f t="shared" ca="1" si="466"/>
        <v>150735.69421438931</v>
      </c>
      <c r="CB828" s="15">
        <f ca="1">(AU828*DCF!C$10-DCF!C$5*MAX(AU828*DCF!C$10,0)-MAX(AU828-Inputs!$B$6,0)/Inputs!$B$10)*DCF!C$6</f>
        <v>1045.8365019340015</v>
      </c>
      <c r="CC828" s="15">
        <f ca="1">(AV828*DCF!D$10-DCF!D$5*MAX(AV828*DCF!D$10,0)-MAX(AV828-AU828,0)/Inputs!$B$10)*DCF!D$6</f>
        <v>1115.0209481752443</v>
      </c>
      <c r="CD828" s="15">
        <f ca="1">(AW828*DCF!E$10-DCF!E$5*MAX(AW828*DCF!E$10,0)-MAX(AW828-AV828,0)/Inputs!$B$10)*DCF!E$6</f>
        <v>1256.1921608012353</v>
      </c>
      <c r="CE828" s="15">
        <f ca="1">(AX828*DCF!F$10-DCF!F$5*MAX(AX828*DCF!F$10,0)-MAX(AX828-AW828,0)/Inputs!$B$10)*DCF!F$6</f>
        <v>1582.6959819739707</v>
      </c>
      <c r="CF828" s="15">
        <f ca="1">(AY828*DCF!G$10-DCF!G$5*MAX(AY828*DCF!G$10,0)-MAX(AY828-AX828,0)/Inputs!$B$10)*DCF!G$6</f>
        <v>1826.5070251179081</v>
      </c>
      <c r="CG828" s="15">
        <f ca="1">(AZ828*DCF!H$10-DCF!H$5*MAX(AZ828*DCF!H$10,0)-MAX(AZ828-AY828,0)/Inputs!$B$10)*DCF!H$6</f>
        <v>2341.7535670728926</v>
      </c>
      <c r="CH828" s="15">
        <f ca="1">(BA828*DCF!I$10-DCF!I$5*MAX(BA828*DCF!I$10,0)-MAX(BA828-AZ828,0)/Inputs!$B$10)*DCF!I$6</f>
        <v>3164.1373136682291</v>
      </c>
      <c r="CI828" s="15">
        <f ca="1">(BB828*DCF!J$10-DCF!J$5*MAX(BB828*DCF!J$10,0)-MAX(BB828-BA828,0)/Inputs!$B$10)*DCF!J$6</f>
        <v>3512.8185480292345</v>
      </c>
      <c r="CJ828" s="15">
        <f ca="1">(BC828*DCF!K$10-DCF!K$5*MAX(BC828*DCF!K$10,0)-MAX(BC828-BB828,0)/Inputs!$B$10)*DCF!K$6</f>
        <v>3969.869954292029</v>
      </c>
      <c r="CK828" s="15">
        <f ca="1">(BD828*DCF!L$10-DCF!L$5*MAX(BD828*DCF!L$10,0)-MAX(BD828-BC828,0)/Inputs!$B$10)*DCF!L$6</f>
        <v>4754.6630698024383</v>
      </c>
      <c r="CL828" s="15">
        <f ca="1">(BE828*DCF!M$10-DCF!M$5*MAX(BE828*DCF!M$10,0)-MAX(BE828-BD828,0)/Inputs!$B$10)*DCF!M$6</f>
        <v>5054.4805883055615</v>
      </c>
      <c r="CM828" s="15">
        <f ca="1">(BF828*DCF!C$28-DCF!C$5*MAX(BF828*DCF!C$28,0)-MAX(BF828-Inputs!$B$13,0)/Inputs!$B$17)*DCF!C$6</f>
        <v>3661.1343590254319</v>
      </c>
      <c r="CN828" s="15">
        <f ca="1">(BG828*DCF!D$28-DCF!D$5*MAX(BG828*DCF!D$28,0)-MAX(BG828-BF828,0)/Inputs!$B$17)*DCF!D$6</f>
        <v>3966.0342471672825</v>
      </c>
      <c r="CO828" s="15">
        <f ca="1">(BH828*DCF!E$28-DCF!E$5*MAX(BH828*DCF!E$28,0)-MAX(BH828-BG828,0)/Inputs!$B$17)*DCF!E$6</f>
        <v>4068.0998591259313</v>
      </c>
      <c r="CP828" s="15">
        <f ca="1">(BI828*DCF!F$28-DCF!F$5*MAX(BI828*DCF!F$28,0)-MAX(BI828-BH828,0)/Inputs!$B$17)*DCF!F$6</f>
        <v>4641.3133701661527</v>
      </c>
      <c r="CQ828" s="15">
        <f ca="1">(BJ828*DCF!G$28-DCF!G$5*MAX(BJ828*DCF!G$28,0)-MAX(BJ828-BI828,0)/Inputs!$B$17)*DCF!G$6</f>
        <v>5473.2661743930885</v>
      </c>
      <c r="CR828" s="15">
        <f ca="1">(BK828*DCF!H$28-DCF!H$5*MAX(BK828*DCF!H$28,0)-MAX(BK828-BJ828,0)/Inputs!$B$17)*DCF!H$6</f>
        <v>7164.3374581986018</v>
      </c>
      <c r="CS828" s="15">
        <f ca="1">(BL828*DCF!I$28-DCF!I$5*MAX(BL828*DCF!I$28,0)-MAX(BL828-BK828,0)/Inputs!$B$17)*DCF!I$6</f>
        <v>8034.2668749119684</v>
      </c>
      <c r="CT828" s="15">
        <f ca="1">(BM828*DCF!J$28-DCF!J$5*MAX(BM828*DCF!J$28,0)-MAX(BM828-BL828,0)/Inputs!$B$17)*DCF!J$6</f>
        <v>9096.0212388287455</v>
      </c>
      <c r="CU828" s="15">
        <f ca="1">(BN828*DCF!K$28-DCF!K$5*MAX(BN828*DCF!K$28,0)-MAX(BN828-BM828,0)/Inputs!$B$17)*DCF!K$6</f>
        <v>11442.590011974053</v>
      </c>
      <c r="CV828" s="15">
        <f ca="1">(BO828*DCF!L$28-DCF!L$5*MAX(BO828*DCF!L$28,0)-MAX(BO828-BN828,0)/Inputs!$B$17)*DCF!L$6</f>
        <v>13217.514488999195</v>
      </c>
      <c r="CW828" s="15">
        <f ca="1">(BP828*DCF!M$28-DCF!M$5*MAX(BP828*DCF!M$28,0)-MAX(BP828-BO828,0)/Inputs!$B$17)*DCF!M$6</f>
        <v>15608.925501958072</v>
      </c>
      <c r="CX828" s="15">
        <f ca="1">(BQ828*DCF!C$46-DCF!C$5*MAX(BQ828*DCF!C$46,0)-MAX(BQ828-Inputs!$B$20,0)/Inputs!$B$24)*DCF!C$6</f>
        <v>-1539.6265989693518</v>
      </c>
      <c r="CY828" s="15">
        <f ca="1">(BR828*DCF!D$46-DCF!D$5*MAX(BR828*DCF!D$46,0)-MAX(BR828-BQ828,0)/Inputs!$B$24)*DCF!D$6</f>
        <v>-3382.309817316162</v>
      </c>
      <c r="CZ828" s="15">
        <f ca="1">(BS828*DCF!E$46-DCF!E$5*MAX(BS828*DCF!E$46,0)-MAX(BS828-BR828,0)/Inputs!$B$24)*DCF!E$6</f>
        <v>-1303.4968324896149</v>
      </c>
      <c r="DA828" s="15">
        <f ca="1">(BT828*DCF!F$46-DCF!F$5*MAX(BT828*DCF!F$46,0)-MAX(BT828-BS828,0)/Inputs!$B$24)*DCF!F$6</f>
        <v>-2808.0775022776438</v>
      </c>
      <c r="DB828" s="15">
        <f ca="1">(BU828*DCF!G$46-DCF!G$5*MAX(BU828*DCF!G$46,0)-MAX(BU828-BT828,0)/Inputs!$B$24)*DCF!G$6</f>
        <v>-518.09207312221622</v>
      </c>
      <c r="DC828" s="15">
        <f ca="1">(BV828*DCF!H$46-DCF!H$5*MAX(BV828*DCF!H$46,0)-MAX(BV828-BU828,0)/Inputs!$B$24)*DCF!H$6</f>
        <v>-2668.0722462508647</v>
      </c>
      <c r="DD828" s="15">
        <f ca="1">(BW828*DCF!I$46-DCF!I$5*MAX(BW828*DCF!I$46,0)-MAX(BW828-BV828,0)/Inputs!$B$24)*DCF!I$6</f>
        <v>-3318.444909797789</v>
      </c>
      <c r="DE828" s="15">
        <f ca="1">(BX828*DCF!J$46-DCF!J$5*MAX(BX828*DCF!J$46,0)-MAX(BX828-BW828,0)/Inputs!$B$24)*DCF!J$6</f>
        <v>-5292.7297800149236</v>
      </c>
      <c r="DF828" s="15">
        <f ca="1">(BY828*DCF!K$46-DCF!K$5*MAX(BY828*DCF!K$46,0)-MAX(BY828-BX828,0)/Inputs!$B$24)*DCF!K$6</f>
        <v>268.11807195769455</v>
      </c>
      <c r="DG828" s="15">
        <f ca="1">(BZ828*DCF!L$46-DCF!L$5*MAX(BZ828*DCF!L$46,0)-MAX(BZ828-BY828,0)/Inputs!$B$24)*DCF!L$6</f>
        <v>-2210.4189248674465</v>
      </c>
      <c r="DH828" s="15">
        <f ca="1">(CA828*DCF!M$46-DCF!M$5*MAX(CA828*DCF!M$46,0)-MAX(CA828-BZ828,0)/Inputs!$B$24)*DCF!M$6</f>
        <v>9579.7511093585381</v>
      </c>
      <c r="DI828" s="15">
        <f ca="1">SUM(CB828:CL828)+BE828*DCF!M$10*(1+Inputs!$B$30)*(1-Inputs!$B$33)*(1-Inputs!$B$30/Inputs!$B$31)/(Inputs!$B$29-Inputs!$B$30)*DCF!M$6</f>
        <v>137575.56671187276</v>
      </c>
      <c r="DJ828" s="15">
        <f ca="1">SUM(CM828:CW828)+BP828*DCF!M$28*(1+Inputs!$B$30)*(1-Inputs!$B$33)*(1-Inputs!$B$30/Inputs!$B$31)/(Inputs!$B$29-Inputs!$B$30)*DCF!M$6</f>
        <v>430492.11660359427</v>
      </c>
      <c r="DK828" s="15">
        <f ca="1">SUM(CX828:DH828)+CA828*DCF!M$46*(1+Inputs!$B$30)*(1-Inputs!$B$33)*(1-Inputs!$B$30/Inputs!$B$31)/(Inputs!$B$29-Inputs!$B$30)*DCF!M$6</f>
        <v>219861.83953612586</v>
      </c>
      <c r="DM828" s="15">
        <f ca="1">DI828+DJ828+DK828+Inputs!$B$34+Inputs!$B$36-Inputs!$B$35</f>
        <v>864780.52285159298</v>
      </c>
    </row>
    <row r="829" spans="1:117" x14ac:dyDescent="0.75">
      <c r="A829" s="11">
        <v>816</v>
      </c>
      <c r="C829" s="23">
        <f t="shared" ca="1" si="471"/>
        <v>0.46012004724593614</v>
      </c>
      <c r="D829" s="23">
        <f t="shared" ca="1" si="471"/>
        <v>0.91528248769906051</v>
      </c>
      <c r="E829" s="23">
        <f t="shared" ca="1" si="471"/>
        <v>-0.55729103999246565</v>
      </c>
      <c r="F829" s="23">
        <f t="shared" ca="1" si="471"/>
        <v>2.0262666316205542</v>
      </c>
      <c r="G829" s="23">
        <f t="shared" ca="1" si="471"/>
        <v>9.7733885901513134E-2</v>
      </c>
      <c r="H829" s="23">
        <f t="shared" ca="1" si="471"/>
        <v>-0.10798884582277415</v>
      </c>
      <c r="I829" s="23">
        <f t="shared" ca="1" si="471"/>
        <v>0.25869525407937949</v>
      </c>
      <c r="J829" s="23">
        <f t="shared" ca="1" si="471"/>
        <v>-1.4312530214105095</v>
      </c>
      <c r="K829" s="23">
        <f t="shared" ca="1" si="471"/>
        <v>-5.9253087839636141E-2</v>
      </c>
      <c r="L829" s="23">
        <f t="shared" ca="1" si="471"/>
        <v>-1.0613103822633778</v>
      </c>
      <c r="M829" s="23">
        <f t="shared" ca="1" si="471"/>
        <v>2.4699088895419188E-2</v>
      </c>
      <c r="N829" s="23">
        <f ca="1">SQRT(Inputs!$B$38)*C829+SQRT(1-Inputs!$B$38)*_xlfn.NORM.S.INV(RAND())</f>
        <v>1.2333226059144495</v>
      </c>
      <c r="O829" s="23">
        <f ca="1">SQRT(Inputs!$B$38)*D829+SQRT(1-Inputs!$B$38)*_xlfn.NORM.S.INV(RAND())</f>
        <v>0.61780343998764975</v>
      </c>
      <c r="P829" s="23">
        <f ca="1">SQRT(Inputs!$B$38)*E829+SQRT(1-Inputs!$B$38)*_xlfn.NORM.S.INV(RAND())</f>
        <v>-0.50648006785089994</v>
      </c>
      <c r="Q829" s="23">
        <f ca="1">SQRT(Inputs!$B$38)*F829+SQRT(1-Inputs!$B$38)*_xlfn.NORM.S.INV(RAND())</f>
        <v>2.5575645032880416</v>
      </c>
      <c r="R829" s="23">
        <f ca="1">SQRT(Inputs!$B$38)*G829+SQRT(1-Inputs!$B$38)*_xlfn.NORM.S.INV(RAND())</f>
        <v>-0.46650180768585281</v>
      </c>
      <c r="S829" s="23">
        <f ca="1">SQRT(Inputs!$B$38)*H829+SQRT(1-Inputs!$B$38)*_xlfn.NORM.S.INV(RAND())</f>
        <v>8.6370474472965711E-2</v>
      </c>
      <c r="T829" s="23">
        <f ca="1">SQRT(Inputs!$B$38)*I829+SQRT(1-Inputs!$B$38)*_xlfn.NORM.S.INV(RAND())</f>
        <v>0.29148564761247314</v>
      </c>
      <c r="U829" s="23">
        <f ca="1">SQRT(Inputs!$B$38)*J829+SQRT(1-Inputs!$B$38)*_xlfn.NORM.S.INV(RAND())</f>
        <v>-1.6332609673760148</v>
      </c>
      <c r="V829" s="23">
        <f ca="1">SQRT(Inputs!$B$38)*K829+SQRT(1-Inputs!$B$38)*_xlfn.NORM.S.INV(RAND())</f>
        <v>-1.1734416579588143</v>
      </c>
      <c r="W829" s="23">
        <f ca="1">SQRT(Inputs!$B$38)*L829+SQRT(1-Inputs!$B$38)*_xlfn.NORM.S.INV(RAND())</f>
        <v>-6.5736444398867167E-2</v>
      </c>
      <c r="X829" s="23">
        <f ca="1">SQRT(Inputs!$B$38)*M829+SQRT(1-Inputs!$B$38)*_xlfn.NORM.S.INV(RAND())</f>
        <v>-0.41151149366358647</v>
      </c>
      <c r="Y829" s="23">
        <f ca="1">SQRT(Inputs!$B$38)*C829+SQRT(1-Inputs!$B$38)*_xlfn.NORM.S.INV(RAND())</f>
        <v>0.21257419687285573</v>
      </c>
      <c r="Z829" s="23">
        <f ca="1">SQRT(Inputs!$B$38)*D829+SQRT(1-Inputs!$B$38)*_xlfn.NORM.S.INV(RAND())</f>
        <v>0.88726530127711856</v>
      </c>
      <c r="AA829" s="23">
        <f ca="1">SQRT(Inputs!$B$38)*E829+SQRT(1-Inputs!$B$38)*_xlfn.NORM.S.INV(RAND())</f>
        <v>9.9645540191517223E-2</v>
      </c>
      <c r="AB829" s="23">
        <f ca="1">SQRT(Inputs!$B$38)*F829+SQRT(1-Inputs!$B$38)*_xlfn.NORM.S.INV(RAND())</f>
        <v>-0.39936677794641318</v>
      </c>
      <c r="AC829" s="23">
        <f ca="1">SQRT(Inputs!$B$38)*G829+SQRT(1-Inputs!$B$38)*_xlfn.NORM.S.INV(RAND())</f>
        <v>0.46830492965313891</v>
      </c>
      <c r="AD829" s="23">
        <f ca="1">SQRT(Inputs!$B$38)*H829+SQRT(1-Inputs!$B$38)*_xlfn.NORM.S.INV(RAND())</f>
        <v>9.5859860282275347E-2</v>
      </c>
      <c r="AE829" s="23">
        <f ca="1">SQRT(Inputs!$B$38)*I829+SQRT(1-Inputs!$B$38)*_xlfn.NORM.S.INV(RAND())</f>
        <v>0.994488369852226</v>
      </c>
      <c r="AF829" s="23">
        <f ca="1">SQRT(Inputs!$B$38)*J829+SQRT(1-Inputs!$B$38)*_xlfn.NORM.S.INV(RAND())</f>
        <v>-1.3919149651453884</v>
      </c>
      <c r="AG829" s="23">
        <f ca="1">SQRT(Inputs!$B$38)*K829+SQRT(1-Inputs!$B$38)*_xlfn.NORM.S.INV(RAND())</f>
        <v>-0.87572443358072383</v>
      </c>
      <c r="AH829" s="23">
        <f ca="1">SQRT(Inputs!$B$38)*L829+SQRT(1-Inputs!$B$38)*_xlfn.NORM.S.INV(RAND())</f>
        <v>-0.65501460099044106</v>
      </c>
      <c r="AI829" s="23">
        <f ca="1">SQRT(Inputs!$B$38)*M829+SQRT(1-Inputs!$B$38)*_xlfn.NORM.S.INV(RAND())</f>
        <v>-0.64410397591012913</v>
      </c>
      <c r="AJ829" s="23">
        <f ca="1">SQRT(Inputs!$B$38)*C829+SQRT(1-Inputs!$B$38)*_xlfn.NORM.S.INV(RAND())</f>
        <v>-0.1014989888418939</v>
      </c>
      <c r="AK829" s="23">
        <f ca="1">SQRT(Inputs!$B$38)*D829+SQRT(1-Inputs!$B$38)*_xlfn.NORM.S.INV(RAND())</f>
        <v>0.21626046255018849</v>
      </c>
      <c r="AL829" s="23">
        <f ca="1">SQRT(Inputs!$B$38)*E829+SQRT(1-Inputs!$B$38)*_xlfn.NORM.S.INV(RAND())</f>
        <v>-9.8398096098239768E-2</v>
      </c>
      <c r="AM829" s="23">
        <f ca="1">SQRT(Inputs!$B$38)*F829+SQRT(1-Inputs!$B$38)*_xlfn.NORM.S.INV(RAND())</f>
        <v>0.82696092222735507</v>
      </c>
      <c r="AN829" s="23">
        <f ca="1">SQRT(Inputs!$B$38)*G829+SQRT(1-Inputs!$B$38)*_xlfn.NORM.S.INV(RAND())</f>
        <v>-0.72052947614285467</v>
      </c>
      <c r="AO829" s="23">
        <f ca="1">SQRT(Inputs!$B$38)*H829+SQRT(1-Inputs!$B$38)*_xlfn.NORM.S.INV(RAND())</f>
        <v>1.2615449698400552</v>
      </c>
      <c r="AP829" s="23">
        <f ca="1">SQRT(Inputs!$B$38)*I829+SQRT(1-Inputs!$B$38)*_xlfn.NORM.S.INV(RAND())</f>
        <v>0.18729552821532891</v>
      </c>
      <c r="AQ829" s="23">
        <f ca="1">SQRT(Inputs!$B$38)*J829+SQRT(1-Inputs!$B$38)*_xlfn.NORM.S.INV(RAND())</f>
        <v>-0.57251526055179125</v>
      </c>
      <c r="AR829" s="23">
        <f ca="1">SQRT(Inputs!$B$38)*K829+SQRT(1-Inputs!$B$38)*_xlfn.NORM.S.INV(RAND())</f>
        <v>0.50827925589963352</v>
      </c>
      <c r="AS829" s="23">
        <f ca="1">SQRT(Inputs!$B$38)*L829+SQRT(1-Inputs!$B$38)*_xlfn.NORM.S.INV(RAND())</f>
        <v>-1.6299617114618292</v>
      </c>
      <c r="AT829" s="23">
        <f ca="1">SQRT(Inputs!$B$38)*M829+SQRT(1-Inputs!$B$38)*_xlfn.NORM.S.INV(RAND())</f>
        <v>1.7372486355831418</v>
      </c>
      <c r="AU829" s="15">
        <f ca="1">Inputs!$B$6*EXP($B$8-0.5*C$5^2+C$5*N829)</f>
        <v>6058.721839567982</v>
      </c>
      <c r="AV829" s="15">
        <f t="shared" ca="1" si="437"/>
        <v>8076.177027296214</v>
      </c>
      <c r="AW829" s="15">
        <f t="shared" ca="1" si="438"/>
        <v>9197.2048974675672</v>
      </c>
      <c r="AX829" s="15">
        <f t="shared" ca="1" si="439"/>
        <v>15456.220386339668</v>
      </c>
      <c r="AY829" s="15">
        <f t="shared" ca="1" si="440"/>
        <v>17887.499633479489</v>
      </c>
      <c r="AZ829" s="15">
        <f t="shared" ca="1" si="441"/>
        <v>22085.960488796722</v>
      </c>
      <c r="BA829" s="15">
        <f t="shared" ca="1" si="442"/>
        <v>27864.798649751621</v>
      </c>
      <c r="BB829" s="15">
        <f t="shared" ca="1" si="443"/>
        <v>28965.383696383156</v>
      </c>
      <c r="BC829" s="15">
        <f t="shared" ca="1" si="444"/>
        <v>31676.096281734688</v>
      </c>
      <c r="BD829" s="15">
        <f t="shared" ca="1" si="445"/>
        <v>38568.334919837172</v>
      </c>
      <c r="BE829" s="15">
        <f t="shared" ca="1" si="446"/>
        <v>45521.979681086792</v>
      </c>
      <c r="BF829" s="15">
        <f ca="1">Inputs!$B$13*EXP($B$9-0.5*C$6^2+C$6*Y829)</f>
        <v>14426.348560373035</v>
      </c>
      <c r="BG829" s="15">
        <f t="shared" ca="1" si="447"/>
        <v>20634.546683108001</v>
      </c>
      <c r="BH829" s="15">
        <f t="shared" ca="1" si="448"/>
        <v>25631.754122224083</v>
      </c>
      <c r="BI829" s="15">
        <f t="shared" ca="1" si="449"/>
        <v>29506.445245584302</v>
      </c>
      <c r="BJ829" s="15">
        <f t="shared" ca="1" si="450"/>
        <v>38699.105668834316</v>
      </c>
      <c r="BK829" s="15">
        <f t="shared" ca="1" si="451"/>
        <v>48119.732909865357</v>
      </c>
      <c r="BL829" s="15">
        <f t="shared" ca="1" si="452"/>
        <v>67239.803811507649</v>
      </c>
      <c r="BM829" s="15">
        <f t="shared" ca="1" si="453"/>
        <v>69527.863489774274</v>
      </c>
      <c r="BN829" s="15">
        <f t="shared" ca="1" si="454"/>
        <v>76991.632230858188</v>
      </c>
      <c r="BO829" s="15">
        <f t="shared" ca="1" si="455"/>
        <v>87785.335834449885</v>
      </c>
      <c r="BP829" s="15">
        <f t="shared" ca="1" si="456"/>
        <v>100443.40732156142</v>
      </c>
      <c r="BQ829" s="15">
        <f ca="1">Inputs!$B$20*EXP($B$10-0.5*C$7^2+C$7*AJ829)</f>
        <v>4137.8381790282574</v>
      </c>
      <c r="BR829" s="15">
        <f t="shared" ca="1" si="457"/>
        <v>6013.6686775750932</v>
      </c>
      <c r="BS829" s="15">
        <f t="shared" ca="1" si="458"/>
        <v>8005.6061632461679</v>
      </c>
      <c r="BT829" s="15">
        <f t="shared" ca="1" si="459"/>
        <v>13712.139380735267</v>
      </c>
      <c r="BU829" s="15">
        <f t="shared" ca="1" si="460"/>
        <v>15962.950665721406</v>
      </c>
      <c r="BV829" s="15">
        <f t="shared" ca="1" si="461"/>
        <v>29509.877604700123</v>
      </c>
      <c r="BW829" s="15">
        <f t="shared" ca="1" si="462"/>
        <v>42844.545648570842</v>
      </c>
      <c r="BX829" s="15">
        <f t="shared" ca="1" si="463"/>
        <v>53427.145587062296</v>
      </c>
      <c r="BY829" s="15">
        <f t="shared" ca="1" si="464"/>
        <v>82506.149028563406</v>
      </c>
      <c r="BZ829" s="15">
        <f t="shared" ca="1" si="465"/>
        <v>85793.508798380804</v>
      </c>
      <c r="CA829" s="15">
        <f t="shared" ca="1" si="466"/>
        <v>164099.84736066687</v>
      </c>
      <c r="CB829" s="15">
        <f ca="1">(AU829*DCF!C$10-DCF!C$5*MAX(AU829*DCF!C$10,0)-MAX(AU829-Inputs!$B$6,0)/Inputs!$B$10)*DCF!C$6</f>
        <v>1035.2561885026344</v>
      </c>
      <c r="CC829" s="15">
        <f ca="1">(AV829*DCF!D$10-DCF!D$5*MAX(AV829*DCF!D$10,0)-MAX(AV829-AU829,0)/Inputs!$B$10)*DCF!D$6</f>
        <v>1476.6097891257186</v>
      </c>
      <c r="CD829" s="15">
        <f ca="1">(AW829*DCF!E$10-DCF!E$5*MAX(AW829*DCF!E$10,0)-MAX(AW829-AV829,0)/Inputs!$B$10)*DCF!E$6</f>
        <v>1870.9863036382719</v>
      </c>
      <c r="CE829" s="15">
        <f ca="1">(AX829*DCF!F$10-DCF!F$5*MAX(AX829*DCF!F$10,0)-MAX(AX829-AW829,0)/Inputs!$B$10)*DCF!F$6</f>
        <v>2071.7223339778825</v>
      </c>
      <c r="CF829" s="15">
        <f ca="1">(AY829*DCF!G$10-DCF!G$5*MAX(AY829*DCF!G$10,0)-MAX(AY829-AX829,0)/Inputs!$B$10)*DCF!G$6</f>
        <v>3218.2038270580715</v>
      </c>
      <c r="CG829" s="15">
        <f ca="1">(AZ829*DCF!H$10-DCF!H$5*MAX(AZ829*DCF!H$10,0)-MAX(AZ829-AY829,0)/Inputs!$B$10)*DCF!H$6</f>
        <v>3542.4930785356987</v>
      </c>
      <c r="CH829" s="15">
        <f ca="1">(BA829*DCF!I$10-DCF!I$5*MAX(BA829*DCF!I$10,0)-MAX(BA829-AZ829,0)/Inputs!$B$10)*DCF!I$6</f>
        <v>4141.9502717730602</v>
      </c>
      <c r="CI829" s="15">
        <f ca="1">(BB829*DCF!J$10-DCF!J$5*MAX(BB829*DCF!J$10,0)-MAX(BB829-BA829,0)/Inputs!$B$10)*DCF!J$6</f>
        <v>4803.7515237533789</v>
      </c>
      <c r="CJ829" s="15">
        <f ca="1">(BC829*DCF!K$10-DCF!K$5*MAX(BC829*DCF!K$10,0)-MAX(BC829-BB829,0)/Inputs!$B$10)*DCF!K$6</f>
        <v>4719.8842830060703</v>
      </c>
      <c r="CK829" s="15">
        <f ca="1">(BD829*DCF!L$10-DCF!L$5*MAX(BD829*DCF!L$10,0)-MAX(BD829-BC829,0)/Inputs!$B$10)*DCF!L$6</f>
        <v>4925.5602691292515</v>
      </c>
      <c r="CL829" s="15">
        <f ca="1">(BE829*DCF!M$10-DCF!M$5*MAX(BE829*DCF!M$10,0)-MAX(BE829-BD829,0)/Inputs!$B$10)*DCF!M$6</f>
        <v>5593.052950625286</v>
      </c>
      <c r="CM829" s="15">
        <f ca="1">(BF829*DCF!C$28-DCF!C$5*MAX(BF829*DCF!C$28,0)-MAX(BF829-Inputs!$B$13,0)/Inputs!$B$17)*DCF!C$6</f>
        <v>3700.8988967963483</v>
      </c>
      <c r="CN829" s="15">
        <f ca="1">(BG829*DCF!D$28-DCF!D$5*MAX(BG829*DCF!D$28,0)-MAX(BG829-BF829,0)/Inputs!$B$17)*DCF!D$6</f>
        <v>4752.8566063233147</v>
      </c>
      <c r="CO829" s="15">
        <f ca="1">(BH829*DCF!E$28-DCF!E$5*MAX(BH829*DCF!E$28,0)-MAX(BH829-BG829,0)/Inputs!$B$17)*DCF!E$6</f>
        <v>6274.4883770166089</v>
      </c>
      <c r="CP829" s="15">
        <f ca="1">(BI829*DCF!F$28-DCF!F$5*MAX(BI829*DCF!F$28,0)-MAX(BI829-BH829,0)/Inputs!$B$17)*DCF!F$6</f>
        <v>7304.7738957868751</v>
      </c>
      <c r="CQ829" s="15">
        <f ca="1">(BJ829*DCF!G$28-DCF!G$5*MAX(BJ829*DCF!G$28,0)-MAX(BJ829-BI829,0)/Inputs!$B$17)*DCF!G$6</f>
        <v>8494.6619042535949</v>
      </c>
      <c r="CR829" s="15">
        <f ca="1">(BK829*DCF!H$28-DCF!H$5*MAX(BK829*DCF!H$28,0)-MAX(BK829-BJ829,0)/Inputs!$B$17)*DCF!H$6</f>
        <v>10436.839743538476</v>
      </c>
      <c r="CS829" s="15">
        <f ca="1">(BL829*DCF!I$28-DCF!I$5*MAX(BL829*DCF!I$28,0)-MAX(BL829-BK829,0)/Inputs!$B$17)*DCF!I$6</f>
        <v>13067.32773739093</v>
      </c>
      <c r="CT829" s="15">
        <f ca="1">(BM829*DCF!J$28-DCF!J$5*MAX(BM829*DCF!J$28,0)-MAX(BM829-BL829,0)/Inputs!$B$17)*DCF!J$6</f>
        <v>15207.107490113605</v>
      </c>
      <c r="CU829" s="15">
        <f ca="1">(BN829*DCF!K$28-DCF!K$5*MAX(BN829*DCF!K$28,0)-MAX(BN829-BM829,0)/Inputs!$B$17)*DCF!K$6</f>
        <v>15345.129554464367</v>
      </c>
      <c r="CV829" s="15">
        <f ca="1">(BO829*DCF!L$28-DCF!L$5*MAX(BO829*DCF!L$28,0)-MAX(BO829-BN829,0)/Inputs!$B$17)*DCF!L$6</f>
        <v>16293.691540980453</v>
      </c>
      <c r="CW829" s="15">
        <f ca="1">(BP829*DCF!M$28-DCF!M$5*MAX(BP829*DCF!M$28,0)-MAX(BP829-BO829,0)/Inputs!$B$17)*DCF!M$6</f>
        <v>17575.361063763939</v>
      </c>
      <c r="CX829" s="15">
        <f ca="1">(BQ829*DCF!C$46-DCF!C$5*MAX(BQ829*DCF!C$46,0)-MAX(BQ829-Inputs!$B$20,0)/Inputs!$B$24)*DCF!C$6</f>
        <v>-1388.3405397424415</v>
      </c>
      <c r="CY829" s="15">
        <f ca="1">(BR829*DCF!D$46-DCF!D$5*MAX(BR829*DCF!D$46,0)-MAX(BR829-BQ829,0)/Inputs!$B$24)*DCF!D$6</f>
        <v>-1826.7943056187287</v>
      </c>
      <c r="CZ829" s="15">
        <f ca="1">(BS829*DCF!E$46-DCF!E$5*MAX(BS829*DCF!E$46,0)-MAX(BS829-BR829,0)/Inputs!$B$24)*DCF!E$6</f>
        <v>-1731.8437872898714</v>
      </c>
      <c r="DA829" s="15">
        <f ca="1">(BT829*DCF!F$46-DCF!F$5*MAX(BT829*DCF!F$46,0)-MAX(BT829-BS829,0)/Inputs!$B$24)*DCF!F$6</f>
        <v>-3076.5338262276364</v>
      </c>
      <c r="DB829" s="15">
        <f ca="1">(BU829*DCF!G$46-DCF!G$5*MAX(BU829*DCF!G$46,0)-MAX(BU829-BT829,0)/Inputs!$B$24)*DCF!G$6</f>
        <v>-1294.0905671236785</v>
      </c>
      <c r="DC829" s="15">
        <f ca="1">(BV829*DCF!H$46-DCF!H$5*MAX(BV829*DCF!H$46,0)-MAX(BV829-BU829,0)/Inputs!$B$24)*DCF!H$6</f>
        <v>-4209.6245428891552</v>
      </c>
      <c r="DD829" s="15">
        <f ca="1">(BW829*DCF!I$46-DCF!I$5*MAX(BW829*DCF!I$46,0)-MAX(BW829-BV829,0)/Inputs!$B$24)*DCF!I$6</f>
        <v>-2838.3559493993594</v>
      </c>
      <c r="DE829" s="15">
        <f ca="1">(BX829*DCF!J$46-DCF!J$5*MAX(BX829*DCF!J$46,0)-MAX(BX829-BW829,0)/Inputs!$B$24)*DCF!J$6</f>
        <v>-565.21163824534904</v>
      </c>
      <c r="DF829" s="15">
        <f ca="1">(BY829*DCF!K$46-DCF!K$5*MAX(BY829*DCF!K$46,0)-MAX(BY829-BX829,0)/Inputs!$B$24)*DCF!K$6</f>
        <v>-2410.5549135501469</v>
      </c>
      <c r="DG829" s="15">
        <f ca="1">(BZ829*DCF!L$46-DCF!L$5*MAX(BZ829*DCF!L$46,0)-MAX(BZ829-BY829,0)/Inputs!$B$24)*DCF!L$6</f>
        <v>5186.5686169654909</v>
      </c>
      <c r="DH829" s="15">
        <f ca="1">(CA829*DCF!M$46-DCF!M$5*MAX(CA829*DCF!M$46,0)-MAX(CA829-BZ829,0)/Inputs!$B$24)*DCF!M$6</f>
        <v>-3505.6416108828853</v>
      </c>
      <c r="DI829" s="15">
        <f ca="1">SUM(CB829:CL829)+BE829*DCF!M$10*(1+Inputs!$B$30)*(1-Inputs!$B$33)*(1-Inputs!$B$30/Inputs!$B$31)/(Inputs!$B$29-Inputs!$B$30)*DCF!M$6</f>
        <v>164087.74223745271</v>
      </c>
      <c r="DJ829" s="15">
        <f ca="1">SUM(CM829:CW829)+BP829*DCF!M$28*(1+Inputs!$B$30)*(1-Inputs!$B$33)*(1-Inputs!$B$30/Inputs!$B$31)/(Inputs!$B$29-Inputs!$B$30)*DCF!M$6</f>
        <v>491166.91121371218</v>
      </c>
      <c r="DK829" s="15">
        <f ca="1">SUM(CX829:DH829)+CA829*DCF!M$46*(1+Inputs!$B$30)*(1-Inputs!$B$33)*(1-Inputs!$B$30/Inputs!$B$31)/(Inputs!$B$29-Inputs!$B$30)*DCF!M$6</f>
        <v>236057.37982520109</v>
      </c>
      <c r="DM829" s="15">
        <f ca="1">DI829+DJ829+DK829+Inputs!$B$34+Inputs!$B$36-Inputs!$B$35</f>
        <v>968163.03327636607</v>
      </c>
    </row>
    <row r="830" spans="1:117" x14ac:dyDescent="0.75">
      <c r="A830" s="11">
        <v>817</v>
      </c>
      <c r="C830" s="23">
        <f t="shared" ca="1" si="471"/>
        <v>1.0921097694159443</v>
      </c>
      <c r="D830" s="23">
        <f t="shared" ca="1" si="471"/>
        <v>2.9303272017670001</v>
      </c>
      <c r="E830" s="23">
        <f t="shared" ca="1" si="471"/>
        <v>0.18320868066805993</v>
      </c>
      <c r="F830" s="23">
        <f t="shared" ca="1" si="471"/>
        <v>0.32439792743392032</v>
      </c>
      <c r="G830" s="23">
        <f t="shared" ca="1" si="471"/>
        <v>-1.2206324325038724</v>
      </c>
      <c r="H830" s="23">
        <f t="shared" ca="1" si="471"/>
        <v>-0.80556177370780158</v>
      </c>
      <c r="I830" s="23">
        <f t="shared" ca="1" si="471"/>
        <v>0.33646470780225124</v>
      </c>
      <c r="J830" s="23">
        <f t="shared" ca="1" si="471"/>
        <v>0.65855234044038202</v>
      </c>
      <c r="K830" s="23">
        <f t="shared" ca="1" si="471"/>
        <v>0.56006552934889609</v>
      </c>
      <c r="L830" s="23">
        <f t="shared" ca="1" si="471"/>
        <v>-8.6951637252429048E-2</v>
      </c>
      <c r="M830" s="23">
        <f t="shared" ca="1" si="471"/>
        <v>-0.1446148280553895</v>
      </c>
      <c r="N830" s="23">
        <f ca="1">SQRT(Inputs!$B$38)*C830+SQRT(1-Inputs!$B$38)*_xlfn.NORM.S.INV(RAND())</f>
        <v>-0.20627023152871815</v>
      </c>
      <c r="O830" s="23">
        <f ca="1">SQRT(Inputs!$B$38)*D830+SQRT(1-Inputs!$B$38)*_xlfn.NORM.S.INV(RAND())</f>
        <v>2.1935757918354812</v>
      </c>
      <c r="P830" s="23">
        <f ca="1">SQRT(Inputs!$B$38)*E830+SQRT(1-Inputs!$B$38)*_xlfn.NORM.S.INV(RAND())</f>
        <v>0.53558790429111358</v>
      </c>
      <c r="Q830" s="23">
        <f ca="1">SQRT(Inputs!$B$38)*F830+SQRT(1-Inputs!$B$38)*_xlfn.NORM.S.INV(RAND())</f>
        <v>-0.64053999727550159</v>
      </c>
      <c r="R830" s="23">
        <f ca="1">SQRT(Inputs!$B$38)*G830+SQRT(1-Inputs!$B$38)*_xlfn.NORM.S.INV(RAND())</f>
        <v>-0.35827118390689305</v>
      </c>
      <c r="S830" s="23">
        <f ca="1">SQRT(Inputs!$B$38)*H830+SQRT(1-Inputs!$B$38)*_xlfn.NORM.S.INV(RAND())</f>
        <v>-1.589764377500442</v>
      </c>
      <c r="T830" s="23">
        <f ca="1">SQRT(Inputs!$B$38)*I830+SQRT(1-Inputs!$B$38)*_xlfn.NORM.S.INV(RAND())</f>
        <v>0.17398076349626032</v>
      </c>
      <c r="U830" s="23">
        <f ca="1">SQRT(Inputs!$B$38)*J830+SQRT(1-Inputs!$B$38)*_xlfn.NORM.S.INV(RAND())</f>
        <v>0.56706705989222017</v>
      </c>
      <c r="V830" s="23">
        <f ca="1">SQRT(Inputs!$B$38)*K830+SQRT(1-Inputs!$B$38)*_xlfn.NORM.S.INV(RAND())</f>
        <v>-0.90607757923969934</v>
      </c>
      <c r="W830" s="23">
        <f ca="1">SQRT(Inputs!$B$38)*L830+SQRT(1-Inputs!$B$38)*_xlfn.NORM.S.INV(RAND())</f>
        <v>-0.4877460239109101</v>
      </c>
      <c r="X830" s="23">
        <f ca="1">SQRT(Inputs!$B$38)*M830+SQRT(1-Inputs!$B$38)*_xlfn.NORM.S.INV(RAND())</f>
        <v>-0.76761722893595352</v>
      </c>
      <c r="Y830" s="23">
        <f ca="1">SQRT(Inputs!$B$38)*C830+SQRT(1-Inputs!$B$38)*_xlfn.NORM.S.INV(RAND())</f>
        <v>0.68566266236936735</v>
      </c>
      <c r="Z830" s="23">
        <f ca="1">SQRT(Inputs!$B$38)*D830+SQRT(1-Inputs!$B$38)*_xlfn.NORM.S.INV(RAND())</f>
        <v>2.1891611454577604</v>
      </c>
      <c r="AA830" s="23">
        <f ca="1">SQRT(Inputs!$B$38)*E830+SQRT(1-Inputs!$B$38)*_xlfn.NORM.S.INV(RAND())</f>
        <v>0.55453837051249777</v>
      </c>
      <c r="AB830" s="23">
        <f ca="1">SQRT(Inputs!$B$38)*F830+SQRT(1-Inputs!$B$38)*_xlfn.NORM.S.INV(RAND())</f>
        <v>5.4376518795046791E-2</v>
      </c>
      <c r="AC830" s="23">
        <f ca="1">SQRT(Inputs!$B$38)*G830+SQRT(1-Inputs!$B$38)*_xlfn.NORM.S.INV(RAND())</f>
        <v>-0.16502316470541067</v>
      </c>
      <c r="AD830" s="23">
        <f ca="1">SQRT(Inputs!$B$38)*H830+SQRT(1-Inputs!$B$38)*_xlfn.NORM.S.INV(RAND())</f>
        <v>0.38133360837030811</v>
      </c>
      <c r="AE830" s="23">
        <f ca="1">SQRT(Inputs!$B$38)*I830+SQRT(1-Inputs!$B$38)*_xlfn.NORM.S.INV(RAND())</f>
        <v>-0.6852116473271801</v>
      </c>
      <c r="AF830" s="23">
        <f ca="1">SQRT(Inputs!$B$38)*J830+SQRT(1-Inputs!$B$38)*_xlfn.NORM.S.INV(RAND())</f>
        <v>-0.87483536201936429</v>
      </c>
      <c r="AG830" s="23">
        <f ca="1">SQRT(Inputs!$B$38)*K830+SQRT(1-Inputs!$B$38)*_xlfn.NORM.S.INV(RAND())</f>
        <v>0.23096372302278181</v>
      </c>
      <c r="AH830" s="23">
        <f ca="1">SQRT(Inputs!$B$38)*L830+SQRT(1-Inputs!$B$38)*_xlfn.NORM.S.INV(RAND())</f>
        <v>5.3013837493517776E-2</v>
      </c>
      <c r="AI830" s="23">
        <f ca="1">SQRT(Inputs!$B$38)*M830+SQRT(1-Inputs!$B$38)*_xlfn.NORM.S.INV(RAND())</f>
        <v>0.33943900689498285</v>
      </c>
      <c r="AJ830" s="23">
        <f ca="1">SQRT(Inputs!$B$38)*C830+SQRT(1-Inputs!$B$38)*_xlfn.NORM.S.INV(RAND())</f>
        <v>1.1129013820607254</v>
      </c>
      <c r="AK830" s="23">
        <f ca="1">SQRT(Inputs!$B$38)*D830+SQRT(1-Inputs!$B$38)*_xlfn.NORM.S.INV(RAND())</f>
        <v>2.2900166833933975</v>
      </c>
      <c r="AL830" s="23">
        <f ca="1">SQRT(Inputs!$B$38)*E830+SQRT(1-Inputs!$B$38)*_xlfn.NORM.S.INV(RAND())</f>
        <v>0.49063319438659508</v>
      </c>
      <c r="AM830" s="23">
        <f ca="1">SQRT(Inputs!$B$38)*F830+SQRT(1-Inputs!$B$38)*_xlfn.NORM.S.INV(RAND())</f>
        <v>1.0922641218716636</v>
      </c>
      <c r="AN830" s="23">
        <f ca="1">SQRT(Inputs!$B$38)*G830+SQRT(1-Inputs!$B$38)*_xlfn.NORM.S.INV(RAND())</f>
        <v>0.1165940877154501</v>
      </c>
      <c r="AO830" s="23">
        <f ca="1">SQRT(Inputs!$B$38)*H830+SQRT(1-Inputs!$B$38)*_xlfn.NORM.S.INV(RAND())</f>
        <v>0.50519488100110577</v>
      </c>
      <c r="AP830" s="23">
        <f ca="1">SQRT(Inputs!$B$38)*I830+SQRT(1-Inputs!$B$38)*_xlfn.NORM.S.INV(RAND())</f>
        <v>1.3803044295511349</v>
      </c>
      <c r="AQ830" s="23">
        <f ca="1">SQRT(Inputs!$B$38)*J830+SQRT(1-Inputs!$B$38)*_xlfn.NORM.S.INV(RAND())</f>
        <v>1.1465473347305617</v>
      </c>
      <c r="AR830" s="23">
        <f ca="1">SQRT(Inputs!$B$38)*K830+SQRT(1-Inputs!$B$38)*_xlfn.NORM.S.INV(RAND())</f>
        <v>0.95136023855805618</v>
      </c>
      <c r="AS830" s="23">
        <f ca="1">SQRT(Inputs!$B$38)*L830+SQRT(1-Inputs!$B$38)*_xlfn.NORM.S.INV(RAND())</f>
        <v>-0.88175471702536401</v>
      </c>
      <c r="AT830" s="23">
        <f ca="1">SQRT(Inputs!$B$38)*M830+SQRT(1-Inputs!$B$38)*_xlfn.NORM.S.INV(RAND())</f>
        <v>-2.3416626657755581</v>
      </c>
      <c r="AU830" s="15">
        <f ca="1">Inputs!$B$6*EXP($B$8-0.5*C$5^2+C$5*N830)</f>
        <v>4799.2878411719175</v>
      </c>
      <c r="AV830" s="15">
        <f t="shared" ca="1" si="437"/>
        <v>8065.3432271422898</v>
      </c>
      <c r="AW830" s="15">
        <f t="shared" ca="1" si="438"/>
        <v>10570.981058478403</v>
      </c>
      <c r="AX830" s="15">
        <f t="shared" ca="1" si="439"/>
        <v>11913.545934843962</v>
      </c>
      <c r="AY830" s="15">
        <f t="shared" ca="1" si="440"/>
        <v>13962.94013707156</v>
      </c>
      <c r="AZ830" s="15">
        <f t="shared" ca="1" si="441"/>
        <v>14334.535523196195</v>
      </c>
      <c r="BA830" s="15">
        <f t="shared" ca="1" si="442"/>
        <v>17864.146799958879</v>
      </c>
      <c r="BB830" s="15">
        <f t="shared" ca="1" si="443"/>
        <v>23149.729303840362</v>
      </c>
      <c r="BC830" s="15">
        <f t="shared" ca="1" si="444"/>
        <v>25978.066781709422</v>
      </c>
      <c r="BD830" s="15">
        <f t="shared" ca="1" si="445"/>
        <v>30406.299786041443</v>
      </c>
      <c r="BE830" s="15">
        <f t="shared" ca="1" si="446"/>
        <v>34743.040278374494</v>
      </c>
      <c r="BF830" s="15">
        <f ca="1">Inputs!$B$13*EXP($B$9-0.5*C$6^2+C$6*Y830)</f>
        <v>15844.857367556329</v>
      </c>
      <c r="BG830" s="15">
        <f t="shared" ca="1" si="447"/>
        <v>28664.728663011934</v>
      </c>
      <c r="BH830" s="15">
        <f t="shared" ca="1" si="448"/>
        <v>38397.026610774607</v>
      </c>
      <c r="BI830" s="15">
        <f t="shared" ca="1" si="449"/>
        <v>47398.78991101525</v>
      </c>
      <c r="BJ830" s="15">
        <f t="shared" ca="1" si="450"/>
        <v>56741.907747566009</v>
      </c>
      <c r="BK830" s="15">
        <f t="shared" ca="1" si="451"/>
        <v>73350.860890506316</v>
      </c>
      <c r="BL830" s="15">
        <f t="shared" ca="1" si="452"/>
        <v>82446.716066119086</v>
      </c>
      <c r="BM830" s="15">
        <f t="shared" ca="1" si="453"/>
        <v>90908.177864379439</v>
      </c>
      <c r="BN830" s="15">
        <f t="shared" ca="1" si="454"/>
        <v>114943.42546110461</v>
      </c>
      <c r="BO830" s="15">
        <f t="shared" ca="1" si="455"/>
        <v>142300.23711554907</v>
      </c>
      <c r="BP830" s="15">
        <f t="shared" ca="1" si="456"/>
        <v>182011.70874132309</v>
      </c>
      <c r="BQ830" s="15">
        <f ca="1">Inputs!$B$20*EXP($B$10-0.5*C$7^2+C$7*AJ830)</f>
        <v>6365.5475959334208</v>
      </c>
      <c r="BR830" s="15">
        <f t="shared" ca="1" si="457"/>
        <v>17873.967127998156</v>
      </c>
      <c r="BS830" s="15">
        <f t="shared" ca="1" si="458"/>
        <v>28180.320492751998</v>
      </c>
      <c r="BT830" s="15">
        <f t="shared" ca="1" si="459"/>
        <v>51746.71347471729</v>
      </c>
      <c r="BU830" s="15">
        <f t="shared" ca="1" si="460"/>
        <v>73766.78195383033</v>
      </c>
      <c r="BV830" s="15">
        <f t="shared" ca="1" si="461"/>
        <v>115003.03603403641</v>
      </c>
      <c r="BW830" s="15">
        <f t="shared" ca="1" si="462"/>
        <v>214929.75696073208</v>
      </c>
      <c r="BX830" s="15">
        <f t="shared" ca="1" si="463"/>
        <v>378296.94419656933</v>
      </c>
      <c r="BY830" s="15">
        <f t="shared" ca="1" si="464"/>
        <v>635877.32711991295</v>
      </c>
      <c r="BZ830" s="15">
        <f t="shared" ca="1" si="465"/>
        <v>758711.7564564955</v>
      </c>
      <c r="CA830" s="15">
        <f t="shared" ca="1" si="466"/>
        <v>702979.61776154325</v>
      </c>
      <c r="CB830" s="15">
        <f ca="1">(AU830*DCF!C$10-DCF!C$5*MAX(AU830*DCF!C$10,0)-MAX(AU830-Inputs!$B$6,0)/Inputs!$B$10)*DCF!C$6</f>
        <v>1044.2361773937503</v>
      </c>
      <c r="CC830" s="15">
        <f ca="1">(AV830*DCF!D$10-DCF!D$5*MAX(AV830*DCF!D$10,0)-MAX(AV830-AU830,0)/Inputs!$B$10)*DCF!D$6</f>
        <v>1169.5306435820573</v>
      </c>
      <c r="CD830" s="15">
        <f ca="1">(AW830*DCF!E$10-DCF!E$5*MAX(AW830*DCF!E$10,0)-MAX(AW830-AV830,0)/Inputs!$B$10)*DCF!E$6</f>
        <v>1876.2978482643975</v>
      </c>
      <c r="CE830" s="15">
        <f ca="1">(AX830*DCF!F$10-DCF!F$5*MAX(AX830*DCF!F$10,0)-MAX(AX830-AW830,0)/Inputs!$B$10)*DCF!F$6</f>
        <v>2321.3536264734857</v>
      </c>
      <c r="CF830" s="15">
        <f ca="1">(AY830*DCF!G$10-DCF!G$5*MAX(AY830*DCF!G$10,0)-MAX(AY830-AX830,0)/Inputs!$B$10)*DCF!G$6</f>
        <v>2482.9930881892328</v>
      </c>
      <c r="CG830" s="15">
        <f ca="1">(AZ830*DCF!H$10-DCF!H$5*MAX(AZ830*DCF!H$10,0)-MAX(AZ830-AY830,0)/Inputs!$B$10)*DCF!H$6</f>
        <v>2717.0769311974132</v>
      </c>
      <c r="CH830" s="15">
        <f ca="1">(BA830*DCF!I$10-DCF!I$5*MAX(BA830*DCF!I$10,0)-MAX(BA830-AZ830,0)/Inputs!$B$10)*DCF!I$6</f>
        <v>2684.1480185011883</v>
      </c>
      <c r="CI830" s="15">
        <f ca="1">(BB830*DCF!J$10-DCF!J$5*MAX(BB830*DCF!J$10,0)-MAX(BB830-BA830,0)/Inputs!$B$10)*DCF!J$6</f>
        <v>3171.6043343647552</v>
      </c>
      <c r="CJ830" s="15">
        <f ca="1">(BC830*DCF!K$10-DCF!K$5*MAX(BC830*DCF!K$10,0)-MAX(BC830-BB830,0)/Inputs!$B$10)*DCF!K$6</f>
        <v>3786.1273500090961</v>
      </c>
      <c r="CK830" s="15">
        <f ca="1">(BD830*DCF!L$10-DCF!L$5*MAX(BD830*DCF!L$10,0)-MAX(BD830-BC830,0)/Inputs!$B$10)*DCF!L$6</f>
        <v>4013.2059861356279</v>
      </c>
      <c r="CL830" s="15">
        <f ca="1">(BE830*DCF!M$10-DCF!M$5*MAX(BE830*DCF!M$10,0)-MAX(BE830-BD830,0)/Inputs!$B$10)*DCF!M$6</f>
        <v>4384.6223618998738</v>
      </c>
      <c r="CM830" s="15">
        <f ca="1">(BF830*DCF!C$28-DCF!C$5*MAX(BF830*DCF!C$28,0)-MAX(BF830-Inputs!$B$13,0)/Inputs!$B$17)*DCF!C$6</f>
        <v>3806.2182955699054</v>
      </c>
      <c r="CN830" s="15">
        <f ca="1">(BG830*DCF!D$28-DCF!D$5*MAX(BG830*DCF!D$28,0)-MAX(BG830-BF830,0)/Inputs!$B$17)*DCF!D$6</f>
        <v>5707.3573755346451</v>
      </c>
      <c r="CO830" s="15">
        <f ca="1">(BH830*DCF!E$28-DCF!E$5*MAX(BH830*DCF!E$28,0)-MAX(BH830-BG830,0)/Inputs!$B$17)*DCF!E$6</f>
        <v>8956.6196881124106</v>
      </c>
      <c r="CP830" s="15">
        <f ca="1">(BI830*DCF!F$28-DCF!F$5*MAX(BI830*DCF!F$28,0)-MAX(BI830-BH830,0)/Inputs!$B$17)*DCF!F$6</f>
        <v>11228.609643302358</v>
      </c>
      <c r="CQ830" s="15">
        <f ca="1">(BJ830*DCF!G$28-DCF!G$5*MAX(BJ830*DCF!G$28,0)-MAX(BJ830-BI830,0)/Inputs!$B$17)*DCF!G$6</f>
        <v>13150.698343346015</v>
      </c>
      <c r="CR830" s="15">
        <f ca="1">(BK830*DCF!H$28-DCF!H$5*MAX(BK830*DCF!H$28,0)-MAX(BK830-BJ830,0)/Inputs!$B$17)*DCF!H$6</f>
        <v>15559.911946120445</v>
      </c>
      <c r="CS830" s="15">
        <f ca="1">(BL830*DCF!I$28-DCF!I$5*MAX(BL830*DCF!I$28,0)-MAX(BL830-BK830,0)/Inputs!$B$17)*DCF!I$6</f>
        <v>18082.061610296027</v>
      </c>
      <c r="CT830" s="15">
        <f ca="1">(BM830*DCF!J$28-DCF!J$5*MAX(BM830*DCF!J$28,0)-MAX(BM830-BL830,0)/Inputs!$B$17)*DCF!J$6</f>
        <v>19158.14982128307</v>
      </c>
      <c r="CU830" s="15">
        <f ca="1">(BN830*DCF!K$28-DCF!K$5*MAX(BN830*DCF!K$28,0)-MAX(BN830-BM830,0)/Inputs!$B$17)*DCF!K$6</f>
        <v>21330.126518272409</v>
      </c>
      <c r="CV830" s="15">
        <f ca="1">(BO830*DCF!L$28-DCF!L$5*MAX(BO830*DCF!L$28,0)-MAX(BO830-BN830,0)/Inputs!$B$17)*DCF!L$6</f>
        <v>25296.415312747857</v>
      </c>
      <c r="CW830" s="15">
        <f ca="1">(BP830*DCF!M$28-DCF!M$5*MAX(BP830*DCF!M$28,0)-MAX(BP830-BO830,0)/Inputs!$B$17)*DCF!M$6</f>
        <v>30094.643685883257</v>
      </c>
      <c r="CX830" s="15">
        <f ca="1">(BQ830*DCF!C$46-DCF!C$5*MAX(BQ830*DCF!C$46,0)-MAX(BQ830-Inputs!$B$20,0)/Inputs!$B$24)*DCF!C$6</f>
        <v>-2931.7881727021386</v>
      </c>
      <c r="CY830" s="15">
        <f ca="1">(BR830*DCF!D$46-DCF!D$5*MAX(BR830*DCF!D$46,0)-MAX(BR830-BQ830,0)/Inputs!$B$24)*DCF!D$6</f>
        <v>-7961.2164482242679</v>
      </c>
      <c r="CZ830" s="15">
        <f ca="1">(BS830*DCF!E$46-DCF!E$5*MAX(BS830*DCF!E$46,0)-MAX(BS830-BR830,0)/Inputs!$B$24)*DCF!E$6</f>
        <v>-7394.8527308526454</v>
      </c>
      <c r="DA830" s="15">
        <f ca="1">(BT830*DCF!F$46-DCF!F$5*MAX(BT830*DCF!F$46,0)-MAX(BT830-BS830,0)/Inputs!$B$24)*DCF!F$6</f>
        <v>-12349.791518154514</v>
      </c>
      <c r="DB830" s="15">
        <f ca="1">(BU830*DCF!G$46-DCF!G$5*MAX(BU830*DCF!G$46,0)-MAX(BU830-BT830,0)/Inputs!$B$24)*DCF!G$6</f>
        <v>-9888.4847725045893</v>
      </c>
      <c r="DC830" s="15">
        <f ca="1">(BV830*DCF!H$46-DCF!H$5*MAX(BV830*DCF!H$46,0)-MAX(BV830-BU830,0)/Inputs!$B$24)*DCF!H$6</f>
        <v>-12813.91329670338</v>
      </c>
      <c r="DD830" s="15">
        <f ca="1">(BW830*DCF!I$46-DCF!I$5*MAX(BW830*DCF!I$46,0)-MAX(BW830-BV830,0)/Inputs!$B$24)*DCF!I$6</f>
        <v>-23721.209820679716</v>
      </c>
      <c r="DE830" s="15">
        <f ca="1">(BX830*DCF!J$46-DCF!J$5*MAX(BX830*DCF!J$46,0)-MAX(BX830-BW830,0)/Inputs!$B$24)*DCF!J$6</f>
        <v>-27453.798627636654</v>
      </c>
      <c r="DF830" s="15">
        <f ca="1">(BY830*DCF!K$46-DCF!K$5*MAX(BY830*DCF!K$46,0)-MAX(BY830-BX830,0)/Inputs!$B$24)*DCF!K$6</f>
        <v>-26776.899270028924</v>
      </c>
      <c r="DG830" s="15">
        <f ca="1">(BZ830*DCF!L$46-DCF!L$5*MAX(BZ830*DCF!L$46,0)-MAX(BZ830-BY830,0)/Inputs!$B$24)*DCF!L$6</f>
        <v>24648.399226394878</v>
      </c>
      <c r="DH830" s="15">
        <f ca="1">(CA830*DCF!M$46-DCF!M$5*MAX(CA830*DCF!M$46,0)-MAX(CA830-BZ830,0)/Inputs!$B$24)*DCF!M$6</f>
        <v>55110.842465135654</v>
      </c>
      <c r="DI830" s="15">
        <f ca="1">SUM(CB830:CL830)+BE830*DCF!M$10*(1+Inputs!$B$30)*(1-Inputs!$B$33)*(1-Inputs!$B$30/Inputs!$B$31)/(Inputs!$B$29-Inputs!$B$30)*DCF!M$6</f>
        <v>126341.53688987244</v>
      </c>
      <c r="DJ830" s="15">
        <f ca="1">SUM(CM830:CW830)+BP830*DCF!M$28*(1+Inputs!$B$30)*(1-Inputs!$B$33)*(1-Inputs!$B$30/Inputs!$B$31)/(Inputs!$B$29-Inputs!$B$30)*DCF!M$6</f>
        <v>847758.80195084284</v>
      </c>
      <c r="DK830" s="15">
        <f ca="1">SUM(CX830:DH830)+CA830*DCF!M$46*(1+Inputs!$B$30)*(1-Inputs!$B$33)*(1-Inputs!$B$30/Inputs!$B$31)/(Inputs!$B$29-Inputs!$B$30)*DCF!M$6</f>
        <v>1035357.049352632</v>
      </c>
      <c r="DM830" s="15">
        <f ca="1">DI830+DJ830+DK830+Inputs!$B$34+Inputs!$B$36-Inputs!$B$35</f>
        <v>2086308.3881933475</v>
      </c>
    </row>
    <row r="831" spans="1:117" x14ac:dyDescent="0.75">
      <c r="A831" s="11">
        <v>818</v>
      </c>
      <c r="C831" s="23">
        <f t="shared" ca="1" si="471"/>
        <v>-0.26357085870435665</v>
      </c>
      <c r="D831" s="23">
        <f t="shared" ca="1" si="471"/>
        <v>-0.91986342437094182</v>
      </c>
      <c r="E831" s="23">
        <f t="shared" ca="1" si="471"/>
        <v>1.4125004717123999</v>
      </c>
      <c r="F831" s="23">
        <f t="shared" ca="1" si="471"/>
        <v>0.42205124402391947</v>
      </c>
      <c r="G831" s="23">
        <f t="shared" ca="1" si="471"/>
        <v>-1.4336438250612036</v>
      </c>
      <c r="H831" s="23">
        <f t="shared" ca="1" si="471"/>
        <v>1.0890661308913645</v>
      </c>
      <c r="I831" s="23">
        <f t="shared" ca="1" si="471"/>
        <v>-2.1020345753722021</v>
      </c>
      <c r="J831" s="23">
        <f t="shared" ca="1" si="471"/>
        <v>1.7531395934006342</v>
      </c>
      <c r="K831" s="23">
        <f t="shared" ca="1" si="471"/>
        <v>1.1864806258528371</v>
      </c>
      <c r="L831" s="23">
        <f t="shared" ca="1" si="471"/>
        <v>-0.92884125824023178</v>
      </c>
      <c r="M831" s="23">
        <f t="shared" ca="1" si="471"/>
        <v>-1.1180488615875814</v>
      </c>
      <c r="N831" s="23">
        <f ca="1">SQRT(Inputs!$B$38)*C831+SQRT(1-Inputs!$B$38)*_xlfn.NORM.S.INV(RAND())</f>
        <v>2.1326000563499065E-2</v>
      </c>
      <c r="O831" s="23">
        <f ca="1">SQRT(Inputs!$B$38)*D831+SQRT(1-Inputs!$B$38)*_xlfn.NORM.S.INV(RAND())</f>
        <v>-5.2235609280462503E-2</v>
      </c>
      <c r="P831" s="23">
        <f ca="1">SQRT(Inputs!$B$38)*E831+SQRT(1-Inputs!$B$38)*_xlfn.NORM.S.INV(RAND())</f>
        <v>1.1617087850007008</v>
      </c>
      <c r="Q831" s="23">
        <f ca="1">SQRT(Inputs!$B$38)*F831+SQRT(1-Inputs!$B$38)*_xlfn.NORM.S.INV(RAND())</f>
        <v>-8.7073074302653153E-2</v>
      </c>
      <c r="R831" s="23">
        <f ca="1">SQRT(Inputs!$B$38)*G831+SQRT(1-Inputs!$B$38)*_xlfn.NORM.S.INV(RAND())</f>
        <v>-1.2559441413048775</v>
      </c>
      <c r="S831" s="23">
        <f ca="1">SQRT(Inputs!$B$38)*H831+SQRT(1-Inputs!$B$38)*_xlfn.NORM.S.INV(RAND())</f>
        <v>1.6223086433254412</v>
      </c>
      <c r="T831" s="23">
        <f ca="1">SQRT(Inputs!$B$38)*I831+SQRT(1-Inputs!$B$38)*_xlfn.NORM.S.INV(RAND())</f>
        <v>-2.956135045377116</v>
      </c>
      <c r="U831" s="23">
        <f ca="1">SQRT(Inputs!$B$38)*J831+SQRT(1-Inputs!$B$38)*_xlfn.NORM.S.INV(RAND())</f>
        <v>-5.4577076127571456E-2</v>
      </c>
      <c r="V831" s="23">
        <f ca="1">SQRT(Inputs!$B$38)*K831+SQRT(1-Inputs!$B$38)*_xlfn.NORM.S.INV(RAND())</f>
        <v>0.54814410412266323</v>
      </c>
      <c r="W831" s="23">
        <f ca="1">SQRT(Inputs!$B$38)*L831+SQRT(1-Inputs!$B$38)*_xlfn.NORM.S.INV(RAND())</f>
        <v>0.20512548976919964</v>
      </c>
      <c r="X831" s="23">
        <f ca="1">SQRT(Inputs!$B$38)*M831+SQRT(1-Inputs!$B$38)*_xlfn.NORM.S.INV(RAND())</f>
        <v>0.90554855827550063</v>
      </c>
      <c r="Y831" s="23">
        <f ca="1">SQRT(Inputs!$B$38)*C831+SQRT(1-Inputs!$B$38)*_xlfn.NORM.S.INV(RAND())</f>
        <v>0.17224816668947793</v>
      </c>
      <c r="Z831" s="23">
        <f ca="1">SQRT(Inputs!$B$38)*D831+SQRT(1-Inputs!$B$38)*_xlfn.NORM.S.INV(RAND())</f>
        <v>-0.82871887558518331</v>
      </c>
      <c r="AA831" s="23">
        <f ca="1">SQRT(Inputs!$B$38)*E831+SQRT(1-Inputs!$B$38)*_xlfn.NORM.S.INV(RAND())</f>
        <v>2.2309467122272046</v>
      </c>
      <c r="AB831" s="23">
        <f ca="1">SQRT(Inputs!$B$38)*F831+SQRT(1-Inputs!$B$38)*_xlfn.NORM.S.INV(RAND())</f>
        <v>-0.23672154025230879</v>
      </c>
      <c r="AC831" s="23">
        <f ca="1">SQRT(Inputs!$B$38)*G831+SQRT(1-Inputs!$B$38)*_xlfn.NORM.S.INV(RAND())</f>
        <v>0.10778804055085667</v>
      </c>
      <c r="AD831" s="23">
        <f ca="1">SQRT(Inputs!$B$38)*H831+SQRT(1-Inputs!$B$38)*_xlfn.NORM.S.INV(RAND())</f>
        <v>1.9733765357288611</v>
      </c>
      <c r="AE831" s="23">
        <f ca="1">SQRT(Inputs!$B$38)*I831+SQRT(1-Inputs!$B$38)*_xlfn.NORM.S.INV(RAND())</f>
        <v>-0.56284368261229067</v>
      </c>
      <c r="AF831" s="23">
        <f ca="1">SQRT(Inputs!$B$38)*J831+SQRT(1-Inputs!$B$38)*_xlfn.NORM.S.INV(RAND())</f>
        <v>-0.21369572282908034</v>
      </c>
      <c r="AG831" s="23">
        <f ca="1">SQRT(Inputs!$B$38)*K831+SQRT(1-Inputs!$B$38)*_xlfn.NORM.S.INV(RAND())</f>
        <v>0.17071665245721251</v>
      </c>
      <c r="AH831" s="23">
        <f ca="1">SQRT(Inputs!$B$38)*L831+SQRT(1-Inputs!$B$38)*_xlfn.NORM.S.INV(RAND())</f>
        <v>-1.4950283939201658</v>
      </c>
      <c r="AI831" s="23">
        <f ca="1">SQRT(Inputs!$B$38)*M831+SQRT(1-Inputs!$B$38)*_xlfn.NORM.S.INV(RAND())</f>
        <v>4.3856197529353547E-2</v>
      </c>
      <c r="AJ831" s="23">
        <f ca="1">SQRT(Inputs!$B$38)*C831+SQRT(1-Inputs!$B$38)*_xlfn.NORM.S.INV(RAND())</f>
        <v>0.76896472964667939</v>
      </c>
      <c r="AK831" s="23">
        <f ca="1">SQRT(Inputs!$B$38)*D831+SQRT(1-Inputs!$B$38)*_xlfn.NORM.S.INV(RAND())</f>
        <v>-0.6248276564973162</v>
      </c>
      <c r="AL831" s="23">
        <f ca="1">SQRT(Inputs!$B$38)*E831+SQRT(1-Inputs!$B$38)*_xlfn.NORM.S.INV(RAND())</f>
        <v>2.8954814015949735</v>
      </c>
      <c r="AM831" s="23">
        <f ca="1">SQRT(Inputs!$B$38)*F831+SQRT(1-Inputs!$B$38)*_xlfn.NORM.S.INV(RAND())</f>
        <v>1.0769337059198305</v>
      </c>
      <c r="AN831" s="23">
        <f ca="1">SQRT(Inputs!$B$38)*G831+SQRT(1-Inputs!$B$38)*_xlfn.NORM.S.INV(RAND())</f>
        <v>0.14083927755528192</v>
      </c>
      <c r="AO831" s="23">
        <f ca="1">SQRT(Inputs!$B$38)*H831+SQRT(1-Inputs!$B$38)*_xlfn.NORM.S.INV(RAND())</f>
        <v>1.1202822590042043</v>
      </c>
      <c r="AP831" s="23">
        <f ca="1">SQRT(Inputs!$B$38)*I831+SQRT(1-Inputs!$B$38)*_xlfn.NORM.S.INV(RAND())</f>
        <v>-0.84277488927579269</v>
      </c>
      <c r="AQ831" s="23">
        <f ca="1">SQRT(Inputs!$B$38)*J831+SQRT(1-Inputs!$B$38)*_xlfn.NORM.S.INV(RAND())</f>
        <v>-0.33397416034612593</v>
      </c>
      <c r="AR831" s="23">
        <f ca="1">SQRT(Inputs!$B$38)*K831+SQRT(1-Inputs!$B$38)*_xlfn.NORM.S.INV(RAND())</f>
        <v>0.76250002831063657</v>
      </c>
      <c r="AS831" s="23">
        <f ca="1">SQRT(Inputs!$B$38)*L831+SQRT(1-Inputs!$B$38)*_xlfn.NORM.S.INV(RAND())</f>
        <v>0.47618546393085637</v>
      </c>
      <c r="AT831" s="23">
        <f ca="1">SQRT(Inputs!$B$38)*M831+SQRT(1-Inputs!$B$38)*_xlfn.NORM.S.INV(RAND())</f>
        <v>-0.83712952571587029</v>
      </c>
      <c r="AU831" s="15">
        <f ca="1">Inputs!$B$6*EXP($B$8-0.5*C$5^2+C$5*N831)</f>
        <v>4979.3992065369357</v>
      </c>
      <c r="AV831" s="15">
        <f t="shared" ca="1" si="437"/>
        <v>6014.7321496337399</v>
      </c>
      <c r="AW831" s="15">
        <f t="shared" ca="1" si="438"/>
        <v>8577.993888622419</v>
      </c>
      <c r="AX831" s="15">
        <f t="shared" ca="1" si="439"/>
        <v>10359.559897957839</v>
      </c>
      <c r="AY831" s="15">
        <f t="shared" ca="1" si="440"/>
        <v>10933.188678043323</v>
      </c>
      <c r="AZ831" s="15">
        <f t="shared" ca="1" si="441"/>
        <v>15987.059733698963</v>
      </c>
      <c r="BA831" s="15">
        <f t="shared" ca="1" si="442"/>
        <v>14357.991599206143</v>
      </c>
      <c r="BB831" s="15">
        <f t="shared" ca="1" si="443"/>
        <v>17482.698569307806</v>
      </c>
      <c r="BC831" s="15">
        <f t="shared" ca="1" si="444"/>
        <v>22575.316191747876</v>
      </c>
      <c r="BD831" s="15">
        <f t="shared" ca="1" si="445"/>
        <v>28192.64259159338</v>
      </c>
      <c r="BE831" s="15">
        <f t="shared" ca="1" si="446"/>
        <v>37516.579928353793</v>
      </c>
      <c r="BF831" s="15">
        <f ca="1">Inputs!$B$13*EXP($B$9-0.5*C$6^2+C$6*Y831)</f>
        <v>14311.476293331876</v>
      </c>
      <c r="BG831" s="15">
        <f t="shared" ca="1" si="447"/>
        <v>15019.400070437665</v>
      </c>
      <c r="BH831" s="15">
        <f t="shared" ca="1" si="448"/>
        <v>26567.802500166512</v>
      </c>
      <c r="BI831" s="15">
        <f t="shared" ca="1" si="449"/>
        <v>31359.30596945147</v>
      </c>
      <c r="BJ831" s="15">
        <f t="shared" ca="1" si="450"/>
        <v>39046.448830104237</v>
      </c>
      <c r="BK831" s="15">
        <f t="shared" ca="1" si="451"/>
        <v>62692.329864626743</v>
      </c>
      <c r="BL831" s="15">
        <f t="shared" ca="1" si="452"/>
        <v>71592.83160422252</v>
      </c>
      <c r="BM831" s="15">
        <f t="shared" ca="1" si="453"/>
        <v>85697.570333598895</v>
      </c>
      <c r="BN831" s="15">
        <f t="shared" ca="1" si="454"/>
        <v>107575.70224057212</v>
      </c>
      <c r="BO831" s="15">
        <f t="shared" ca="1" si="455"/>
        <v>111246.5747730009</v>
      </c>
      <c r="BP831" s="15">
        <f t="shared" ca="1" si="456"/>
        <v>137605.72316007828</v>
      </c>
      <c r="BQ831" s="15">
        <f ca="1">Inputs!$B$20*EXP($B$10-0.5*C$7^2+C$7*AJ831)</f>
        <v>5634.51956177803</v>
      </c>
      <c r="BR831" s="15">
        <f t="shared" ca="1" si="457"/>
        <v>6269.2744383018089</v>
      </c>
      <c r="BS831" s="15">
        <f t="shared" ca="1" si="458"/>
        <v>19719.709244093705</v>
      </c>
      <c r="BT831" s="15">
        <f t="shared" ca="1" si="459"/>
        <v>36065.40102534047</v>
      </c>
      <c r="BU831" s="15">
        <f t="shared" ca="1" si="460"/>
        <v>51715.016271334505</v>
      </c>
      <c r="BV831" s="15">
        <f t="shared" ca="1" si="461"/>
        <v>92608.089064402739</v>
      </c>
      <c r="BW831" s="15">
        <f t="shared" ca="1" si="462"/>
        <v>108117.23816179534</v>
      </c>
      <c r="BX831" s="15">
        <f t="shared" ca="1" si="463"/>
        <v>141426.21183015077</v>
      </c>
      <c r="BY831" s="15">
        <f t="shared" ca="1" si="464"/>
        <v>229286.12817685894</v>
      </c>
      <c r="BZ831" s="15">
        <f t="shared" ca="1" si="465"/>
        <v>351153.0956931978</v>
      </c>
      <c r="CA831" s="15">
        <f t="shared" ca="1" si="466"/>
        <v>425083.23032233521</v>
      </c>
      <c r="CB831" s="15">
        <f ca="1">(AU831*DCF!C$10-DCF!C$5*MAX(AU831*DCF!C$10,0)-MAX(AU831-Inputs!$B$6,0)/Inputs!$B$10)*DCF!C$6</f>
        <v>1042.9519512554998</v>
      </c>
      <c r="CC831" s="15">
        <f ca="1">(AV831*DCF!D$10-DCF!D$5*MAX(AV831*DCF!D$10,0)-MAX(AV831-AU831,0)/Inputs!$B$10)*DCF!D$6</f>
        <v>1213.6113714143553</v>
      </c>
      <c r="CD831" s="15">
        <f ca="1">(AW831*DCF!E$10-DCF!E$5*MAX(AW831*DCF!E$10,0)-MAX(AW831-AV831,0)/Inputs!$B$10)*DCF!E$6</f>
        <v>1403.1695461242336</v>
      </c>
      <c r="CE831" s="15">
        <f ca="1">(AX831*DCF!F$10-DCF!F$5*MAX(AX831*DCF!F$10,0)-MAX(AX831-AW831,0)/Inputs!$B$10)*DCF!F$6</f>
        <v>1890.7756995262839</v>
      </c>
      <c r="CF831" s="15">
        <f ca="1">(AY831*DCF!G$10-DCF!G$5*MAX(AY831*DCF!G$10,0)-MAX(AY831-AX831,0)/Inputs!$B$10)*DCF!G$6</f>
        <v>2142.4111740276226</v>
      </c>
      <c r="CG831" s="15">
        <f ca="1">(AZ831*DCF!H$10-DCF!H$5*MAX(AZ831*DCF!H$10,0)-MAX(AZ831-AY831,0)/Inputs!$B$10)*DCF!H$6</f>
        <v>2206.4937059764402</v>
      </c>
      <c r="CH831" s="15">
        <f ca="1">(BA831*DCF!I$10-DCF!I$5*MAX(BA831*DCF!I$10,0)-MAX(BA831-AZ831,0)/Inputs!$B$10)*DCF!I$6</f>
        <v>2622.6812840418829</v>
      </c>
      <c r="CI831" s="15">
        <f ca="1">(BB831*DCF!J$10-DCF!J$5*MAX(BB831*DCF!J$10,0)-MAX(BB831-BA831,0)/Inputs!$B$10)*DCF!J$6</f>
        <v>2526.5737897433223</v>
      </c>
      <c r="CJ831" s="15">
        <f ca="1">(BC831*DCF!K$10-DCF!K$5*MAX(BC831*DCF!K$10,0)-MAX(BC831-BB831,0)/Inputs!$B$10)*DCF!K$6</f>
        <v>2921.3744019499009</v>
      </c>
      <c r="CK831" s="15">
        <f ca="1">(BD831*DCF!L$10-DCF!L$5*MAX(BD831*DCF!L$10,0)-MAX(BD831-BC831,0)/Inputs!$B$10)*DCF!L$6</f>
        <v>3525.5753572388949</v>
      </c>
      <c r="CL831" s="15">
        <f ca="1">(BE831*DCF!M$10-DCF!M$5*MAX(BE831*DCF!M$10,0)-MAX(BE831-BD831,0)/Inputs!$B$10)*DCF!M$6</f>
        <v>4180.2307288009324</v>
      </c>
      <c r="CM831" s="15">
        <f ca="1">(BF831*DCF!C$28-DCF!C$5*MAX(BF831*DCF!C$28,0)-MAX(BF831-Inputs!$B$13,0)/Inputs!$B$17)*DCF!C$6</f>
        <v>3692.3700261687809</v>
      </c>
      <c r="CN831" s="15">
        <f ca="1">(BG831*DCF!D$28-DCF!D$5*MAX(BG831*DCF!D$28,0)-MAX(BG831-BF831,0)/Inputs!$B$17)*DCF!D$6</f>
        <v>4272.5271256440119</v>
      </c>
      <c r="CO831" s="15">
        <f ca="1">(BH831*DCF!E$28-DCF!E$5*MAX(BH831*DCF!E$28,0)-MAX(BH831-BG831,0)/Inputs!$B$17)*DCF!E$6</f>
        <v>5248.4435884653722</v>
      </c>
      <c r="CP831" s="15">
        <f ca="1">(BI831*DCF!F$28-DCF!F$5*MAX(BI831*DCF!F$28,0)-MAX(BI831-BH831,0)/Inputs!$B$17)*DCF!F$6</f>
        <v>7640.8565974671264</v>
      </c>
      <c r="CQ831" s="15">
        <f ca="1">(BJ831*DCF!G$28-DCF!G$5*MAX(BJ831*DCF!G$28,0)-MAX(BJ831-BI831,0)/Inputs!$B$17)*DCF!G$6</f>
        <v>8837.9959040613849</v>
      </c>
      <c r="CR831" s="15">
        <f ca="1">(BK831*DCF!H$28-DCF!H$5*MAX(BK831*DCF!H$28,0)-MAX(BK831-BJ831,0)/Inputs!$B$17)*DCF!H$6</f>
        <v>11830.598517576436</v>
      </c>
      <c r="CS831" s="15">
        <f ca="1">(BL831*DCF!I$28-DCF!I$5*MAX(BL831*DCF!I$28,0)-MAX(BL831-BK831,0)/Inputs!$B$17)*DCF!I$6</f>
        <v>15557.776921833905</v>
      </c>
      <c r="CT831" s="15">
        <f ca="1">(BM831*DCF!J$28-DCF!J$5*MAX(BM831*DCF!J$28,0)-MAX(BM831-BL831,0)/Inputs!$B$17)*DCF!J$6</f>
        <v>17247.4993539022</v>
      </c>
      <c r="CU831" s="15">
        <f ca="1">(BN831*DCF!K$28-DCF!K$5*MAX(BN831*DCF!K$28,0)-MAX(BN831-BM831,0)/Inputs!$B$17)*DCF!K$6</f>
        <v>20038.404848059879</v>
      </c>
      <c r="CV831" s="15">
        <f ca="1">(BO831*DCF!L$28-DCF!L$5*MAX(BO831*DCF!L$28,0)-MAX(BO831-BN831,0)/Inputs!$B$17)*DCF!L$6</f>
        <v>21780.661370579182</v>
      </c>
      <c r="CW831" s="15">
        <f ca="1">(BP831*DCF!M$28-DCF!M$5*MAX(BP831*DCF!M$28,0)-MAX(BP831-BO831,0)/Inputs!$B$17)*DCF!M$6</f>
        <v>23135.324769049526</v>
      </c>
      <c r="CX831" s="15">
        <f ca="1">(BQ831*DCF!C$46-DCF!C$5*MAX(BQ831*DCF!C$46,0)-MAX(BQ831-Inputs!$B$20,0)/Inputs!$B$24)*DCF!C$6</f>
        <v>-2425.3022367977114</v>
      </c>
      <c r="CY831" s="15">
        <f ca="1">(BR831*DCF!D$46-DCF!D$5*MAX(BR831*DCF!D$46,0)-MAX(BR831-BQ831,0)/Inputs!$B$24)*DCF!D$6</f>
        <v>-1340.8635821171385</v>
      </c>
      <c r="CZ831" s="15">
        <f ca="1">(BS831*DCF!E$46-DCF!E$5*MAX(BS831*DCF!E$46,0)-MAX(BS831-BR831,0)/Inputs!$B$24)*DCF!E$6</f>
        <v>-7633.6810685335749</v>
      </c>
      <c r="DA831" s="15">
        <f ca="1">(BT831*DCF!F$46-DCF!F$5*MAX(BT831*DCF!F$46,0)-MAX(BT831-BS831,0)/Inputs!$B$24)*DCF!F$6</f>
        <v>-8578.4936298113553</v>
      </c>
      <c r="DB831" s="15">
        <f ca="1">(BU831*DCF!G$46-DCF!G$5*MAX(BU831*DCF!G$46,0)-MAX(BU831-BT831,0)/Inputs!$B$24)*DCF!G$6</f>
        <v>-7003.8123410807302</v>
      </c>
      <c r="DC831" s="15">
        <f ca="1">(BV831*DCF!H$46-DCF!H$5*MAX(BV831*DCF!H$46,0)-MAX(BV831-BU831,0)/Inputs!$B$24)*DCF!H$6</f>
        <v>-12707.271814431926</v>
      </c>
      <c r="DD831" s="15">
        <f ca="1">(BW831*DCF!I$46-DCF!I$5*MAX(BW831*DCF!I$46,0)-MAX(BW831-BV831,0)/Inputs!$B$24)*DCF!I$6</f>
        <v>-1955.0672074136414</v>
      </c>
      <c r="DE831" s="15">
        <f ca="1">(BX831*DCF!J$46-DCF!J$5*MAX(BX831*DCF!J$46,0)-MAX(BX831-BW831,0)/Inputs!$B$24)*DCF!J$6</f>
        <v>-2900.5572441628469</v>
      </c>
      <c r="DF831" s="15">
        <f ca="1">(BY831*DCF!K$46-DCF!K$5*MAX(BY831*DCF!K$46,0)-MAX(BY831-BX831,0)/Inputs!$B$24)*DCF!K$6</f>
        <v>-8425.7509557327921</v>
      </c>
      <c r="DG831" s="15">
        <f ca="1">(BZ831*DCF!L$46-DCF!L$5*MAX(BZ831*DCF!L$46,0)-MAX(BZ831-BY831,0)/Inputs!$B$24)*DCF!L$6</f>
        <v>-3305.3091796618369</v>
      </c>
      <c r="DH831" s="15">
        <f ca="1">(CA831*DCF!M$46-DCF!M$5*MAX(CA831*DCF!M$46,0)-MAX(CA831-BZ831,0)/Inputs!$B$24)*DCF!M$6</f>
        <v>17869.30367379796</v>
      </c>
      <c r="DI831" s="15">
        <f ca="1">SUM(CB831:CL831)+BE831*DCF!M$10*(1+Inputs!$B$30)*(1-Inputs!$B$33)*(1-Inputs!$B$30/Inputs!$B$31)/(Inputs!$B$29-Inputs!$B$30)*DCF!M$6</f>
        <v>130084.98705611831</v>
      </c>
      <c r="DJ831" s="15">
        <f ca="1">SUM(CM831:CW831)+BP831*DCF!M$28*(1+Inputs!$B$30)*(1-Inputs!$B$33)*(1-Inputs!$B$30/Inputs!$B$31)/(Inputs!$B$29-Inputs!$B$30)*DCF!M$6</f>
        <v>649893.85529188497</v>
      </c>
      <c r="DK831" s="15">
        <f ca="1">SUM(CX831:DH831)+CA831*DCF!M$46*(1+Inputs!$B$30)*(1-Inputs!$B$33)*(1-Inputs!$B$30/Inputs!$B$31)/(Inputs!$B$29-Inputs!$B$30)*DCF!M$6</f>
        <v>618822.22282008338</v>
      </c>
      <c r="DM831" s="15">
        <f ca="1">DI831+DJ831+DK831+Inputs!$B$34+Inputs!$B$36-Inputs!$B$35</f>
        <v>1475652.0651680867</v>
      </c>
    </row>
    <row r="832" spans="1:117" x14ac:dyDescent="0.75">
      <c r="A832" s="11">
        <v>819</v>
      </c>
      <c r="C832" s="23">
        <f t="shared" ca="1" si="471"/>
        <v>1.4692733767896142</v>
      </c>
      <c r="D832" s="23">
        <f t="shared" ca="1" si="471"/>
        <v>2.087926826484729</v>
      </c>
      <c r="E832" s="23">
        <f t="shared" ca="1" si="471"/>
        <v>-2.549640219005076</v>
      </c>
      <c r="F832" s="23">
        <f t="shared" ca="1" si="471"/>
        <v>1.5061037920511249</v>
      </c>
      <c r="G832" s="23">
        <f t="shared" ca="1" si="471"/>
        <v>1.1272363255504962</v>
      </c>
      <c r="H832" s="23">
        <f t="shared" ca="1" si="471"/>
        <v>9.8736488047579701E-2</v>
      </c>
      <c r="I832" s="23">
        <f t="shared" ca="1" si="471"/>
        <v>-0.48535718953426349</v>
      </c>
      <c r="J832" s="23">
        <f t="shared" ca="1" si="471"/>
        <v>0.95691263338614452</v>
      </c>
      <c r="K832" s="23">
        <f t="shared" ca="1" si="471"/>
        <v>1.36325581324454</v>
      </c>
      <c r="L832" s="23">
        <f t="shared" ca="1" si="471"/>
        <v>0.49354247752573416</v>
      </c>
      <c r="M832" s="23">
        <f t="shared" ca="1" si="471"/>
        <v>-0.19039847024319068</v>
      </c>
      <c r="N832" s="23">
        <f ca="1">SQRT(Inputs!$B$38)*C832+SQRT(1-Inputs!$B$38)*_xlfn.NORM.S.INV(RAND())</f>
        <v>5.9734154077616397E-3</v>
      </c>
      <c r="O832" s="23">
        <f ca="1">SQRT(Inputs!$B$38)*D832+SQRT(1-Inputs!$B$38)*_xlfn.NORM.S.INV(RAND())</f>
        <v>0.6507579605055106</v>
      </c>
      <c r="P832" s="23">
        <f ca="1">SQRT(Inputs!$B$38)*E832+SQRT(1-Inputs!$B$38)*_xlfn.NORM.S.INV(RAND())</f>
        <v>-2.2908996452724288</v>
      </c>
      <c r="Q832" s="23">
        <f ca="1">SQRT(Inputs!$B$38)*F832+SQRT(1-Inputs!$B$38)*_xlfn.NORM.S.INV(RAND())</f>
        <v>1.2696904954903159</v>
      </c>
      <c r="R832" s="23">
        <f ca="1">SQRT(Inputs!$B$38)*G832+SQRT(1-Inputs!$B$38)*_xlfn.NORM.S.INV(RAND())</f>
        <v>-0.56291085769218463</v>
      </c>
      <c r="S832" s="23">
        <f ca="1">SQRT(Inputs!$B$38)*H832+SQRT(1-Inputs!$B$38)*_xlfn.NORM.S.INV(RAND())</f>
        <v>1.3970418144432164</v>
      </c>
      <c r="T832" s="23">
        <f ca="1">SQRT(Inputs!$B$38)*I832+SQRT(1-Inputs!$B$38)*_xlfn.NORM.S.INV(RAND())</f>
        <v>-0.57311891185554376</v>
      </c>
      <c r="U832" s="23">
        <f ca="1">SQRT(Inputs!$B$38)*J832+SQRT(1-Inputs!$B$38)*_xlfn.NORM.S.INV(RAND())</f>
        <v>0.48583586380938071</v>
      </c>
      <c r="V832" s="23">
        <f ca="1">SQRT(Inputs!$B$38)*K832+SQRT(1-Inputs!$B$38)*_xlfn.NORM.S.INV(RAND())</f>
        <v>1.8584316350158847</v>
      </c>
      <c r="W832" s="23">
        <f ca="1">SQRT(Inputs!$B$38)*L832+SQRT(1-Inputs!$B$38)*_xlfn.NORM.S.INV(RAND())</f>
        <v>-0.96632999038451706</v>
      </c>
      <c r="X832" s="23">
        <f ca="1">SQRT(Inputs!$B$38)*M832+SQRT(1-Inputs!$B$38)*_xlfn.NORM.S.INV(RAND())</f>
        <v>-0.57659547145647538</v>
      </c>
      <c r="Y832" s="23">
        <f ca="1">SQRT(Inputs!$B$38)*C832+SQRT(1-Inputs!$B$38)*_xlfn.NORM.S.INV(RAND())</f>
        <v>1.0339742019438356</v>
      </c>
      <c r="Z832" s="23">
        <f ca="1">SQRT(Inputs!$B$38)*D832+SQRT(1-Inputs!$B$38)*_xlfn.NORM.S.INV(RAND())</f>
        <v>1.8841115683411811</v>
      </c>
      <c r="AA832" s="23">
        <f ca="1">SQRT(Inputs!$B$38)*E832+SQRT(1-Inputs!$B$38)*_xlfn.NORM.S.INV(RAND())</f>
        <v>-0.94095904943671305</v>
      </c>
      <c r="AB832" s="23">
        <f ca="1">SQRT(Inputs!$B$38)*F832+SQRT(1-Inputs!$B$38)*_xlfn.NORM.S.INV(RAND())</f>
        <v>0.78818159268646026</v>
      </c>
      <c r="AC832" s="23">
        <f ca="1">SQRT(Inputs!$B$38)*G832+SQRT(1-Inputs!$B$38)*_xlfn.NORM.S.INV(RAND())</f>
        <v>0.41954900550083885</v>
      </c>
      <c r="AD832" s="23">
        <f ca="1">SQRT(Inputs!$B$38)*H832+SQRT(1-Inputs!$B$38)*_xlfn.NORM.S.INV(RAND())</f>
        <v>-0.20029020867326486</v>
      </c>
      <c r="AE832" s="23">
        <f ca="1">SQRT(Inputs!$B$38)*I832+SQRT(1-Inputs!$B$38)*_xlfn.NORM.S.INV(RAND())</f>
        <v>-0.2239237653814854</v>
      </c>
      <c r="AF832" s="23">
        <f ca="1">SQRT(Inputs!$B$38)*J832+SQRT(1-Inputs!$B$38)*_xlfn.NORM.S.INV(RAND())</f>
        <v>1.1417208044566269</v>
      </c>
      <c r="AG832" s="23">
        <f ca="1">SQRT(Inputs!$B$38)*K832+SQRT(1-Inputs!$B$38)*_xlfn.NORM.S.INV(RAND())</f>
        <v>1.5825720314931933</v>
      </c>
      <c r="AH832" s="23">
        <f ca="1">SQRT(Inputs!$B$38)*L832+SQRT(1-Inputs!$B$38)*_xlfn.NORM.S.INV(RAND())</f>
        <v>1.4512145981233737E-2</v>
      </c>
      <c r="AI832" s="23">
        <f ca="1">SQRT(Inputs!$B$38)*M832+SQRT(1-Inputs!$B$38)*_xlfn.NORM.S.INV(RAND())</f>
        <v>0.69944110257406866</v>
      </c>
      <c r="AJ832" s="23">
        <f ca="1">SQRT(Inputs!$B$38)*C832+SQRT(1-Inputs!$B$38)*_xlfn.NORM.S.INV(RAND())</f>
        <v>0.48960414490909721</v>
      </c>
      <c r="AK832" s="23">
        <f ca="1">SQRT(Inputs!$B$38)*D832+SQRT(1-Inputs!$B$38)*_xlfn.NORM.S.INV(RAND())</f>
        <v>3.0628758732978296</v>
      </c>
      <c r="AL832" s="23">
        <f ca="1">SQRT(Inputs!$B$38)*E832+SQRT(1-Inputs!$B$38)*_xlfn.NORM.S.INV(RAND())</f>
        <v>-2.1998023974983223</v>
      </c>
      <c r="AM832" s="23">
        <f ca="1">SQRT(Inputs!$B$38)*F832+SQRT(1-Inputs!$B$38)*_xlfn.NORM.S.INV(RAND())</f>
        <v>9.6823298999894503E-2</v>
      </c>
      <c r="AN832" s="23">
        <f ca="1">SQRT(Inputs!$B$38)*G832+SQRT(1-Inputs!$B$38)*_xlfn.NORM.S.INV(RAND())</f>
        <v>0.8005640444319565</v>
      </c>
      <c r="AO832" s="23">
        <f ca="1">SQRT(Inputs!$B$38)*H832+SQRT(1-Inputs!$B$38)*_xlfn.NORM.S.INV(RAND())</f>
        <v>-0.69969132118490662</v>
      </c>
      <c r="AP832" s="23">
        <f ca="1">SQRT(Inputs!$B$38)*I832+SQRT(1-Inputs!$B$38)*_xlfn.NORM.S.INV(RAND())</f>
        <v>-1.5133305841311575</v>
      </c>
      <c r="AQ832" s="23">
        <f ca="1">SQRT(Inputs!$B$38)*J832+SQRT(1-Inputs!$B$38)*_xlfn.NORM.S.INV(RAND())</f>
        <v>1.2939438310726858</v>
      </c>
      <c r="AR832" s="23">
        <f ca="1">SQRT(Inputs!$B$38)*K832+SQRT(1-Inputs!$B$38)*_xlfn.NORM.S.INV(RAND())</f>
        <v>0.74439228934156687</v>
      </c>
      <c r="AS832" s="23">
        <f ca="1">SQRT(Inputs!$B$38)*L832+SQRT(1-Inputs!$B$38)*_xlfn.NORM.S.INV(RAND())</f>
        <v>-0.31766204273633675</v>
      </c>
      <c r="AT832" s="23">
        <f ca="1">SQRT(Inputs!$B$38)*M832+SQRT(1-Inputs!$B$38)*_xlfn.NORM.S.INV(RAND())</f>
        <v>1.342550724108841</v>
      </c>
      <c r="AU832" s="15">
        <f ca="1">Inputs!$B$6*EXP($B$8-0.5*C$5^2+C$5*N832)</f>
        <v>4967.0399159800854</v>
      </c>
      <c r="AV832" s="15">
        <f t="shared" ca="1" si="437"/>
        <v>6653.1418493909559</v>
      </c>
      <c r="AW832" s="15">
        <f t="shared" ca="1" si="438"/>
        <v>5955.9195938156499</v>
      </c>
      <c r="AX832" s="15">
        <f t="shared" ca="1" si="439"/>
        <v>8521.5623514213476</v>
      </c>
      <c r="AY832" s="15">
        <f t="shared" ca="1" si="440"/>
        <v>9751.5951030236938</v>
      </c>
      <c r="AZ832" s="15">
        <f t="shared" ca="1" si="441"/>
        <v>13909.906046522168</v>
      </c>
      <c r="BA832" s="15">
        <f t="shared" ca="1" si="442"/>
        <v>16031.155718666243</v>
      </c>
      <c r="BB832" s="15">
        <f t="shared" ca="1" si="443"/>
        <v>20606.012274220073</v>
      </c>
      <c r="BC832" s="15">
        <f t="shared" ca="1" si="444"/>
        <v>30196.021208673159</v>
      </c>
      <c r="BD832" s="15">
        <f t="shared" ca="1" si="445"/>
        <v>33796.04354390486</v>
      </c>
      <c r="BE832" s="15">
        <f t="shared" ca="1" si="446"/>
        <v>39293.987532345454</v>
      </c>
      <c r="BF832" s="15">
        <f ca="1">Inputs!$B$13*EXP($B$9-0.5*C$6^2+C$6*Y832)</f>
        <v>16977.636017724672</v>
      </c>
      <c r="BG832" s="15">
        <f t="shared" ca="1" si="447"/>
        <v>29069.127474123499</v>
      </c>
      <c r="BH832" s="15">
        <f t="shared" ca="1" si="448"/>
        <v>30385.028855226396</v>
      </c>
      <c r="BI832" s="15">
        <f t="shared" ca="1" si="449"/>
        <v>41993.446985796159</v>
      </c>
      <c r="BJ832" s="15">
        <f t="shared" ca="1" si="450"/>
        <v>54690.684941096573</v>
      </c>
      <c r="BK832" s="15">
        <f t="shared" ca="1" si="451"/>
        <v>65316.873474575601</v>
      </c>
      <c r="BL832" s="15">
        <f t="shared" ca="1" si="452"/>
        <v>77939.074934059739</v>
      </c>
      <c r="BM832" s="15">
        <f t="shared" ca="1" si="453"/>
        <v>110402.97396484946</v>
      </c>
      <c r="BN832" s="15">
        <f t="shared" ca="1" si="454"/>
        <v>164136.48653201736</v>
      </c>
      <c r="BO832" s="15">
        <f t="shared" ca="1" si="455"/>
        <v>202293.98034052592</v>
      </c>
      <c r="BP832" s="15">
        <f t="shared" ca="1" si="456"/>
        <v>269519.50671247719</v>
      </c>
      <c r="BQ832" s="15">
        <f ca="1">Inputs!$B$20*EXP($B$10-0.5*C$7^2+C$7*AJ832)</f>
        <v>5102.9944832369893</v>
      </c>
      <c r="BR832" s="15">
        <f t="shared" ca="1" si="457"/>
        <v>18314.941362633497</v>
      </c>
      <c r="BS832" s="15">
        <f t="shared" ca="1" si="458"/>
        <v>13333.702355083051</v>
      </c>
      <c r="BT832" s="15">
        <f t="shared" ca="1" si="459"/>
        <v>18857.216196820758</v>
      </c>
      <c r="BU832" s="15">
        <f t="shared" ca="1" si="460"/>
        <v>31719.872476651653</v>
      </c>
      <c r="BV832" s="15">
        <f t="shared" ca="1" si="461"/>
        <v>37695.256553704377</v>
      </c>
      <c r="BW832" s="15">
        <f t="shared" ca="1" si="462"/>
        <v>38185.327538231839</v>
      </c>
      <c r="BX832" s="15">
        <f t="shared" ca="1" si="463"/>
        <v>69225.460496985004</v>
      </c>
      <c r="BY832" s="15">
        <f t="shared" ca="1" si="464"/>
        <v>111843.08306157304</v>
      </c>
      <c r="BZ832" s="15">
        <f t="shared" ca="1" si="465"/>
        <v>148029.62628448789</v>
      </c>
      <c r="CA832" s="15">
        <f t="shared" ca="1" si="466"/>
        <v>263962.22878970054</v>
      </c>
      <c r="CB832" s="15">
        <f ca="1">(AU832*DCF!C$10-DCF!C$5*MAX(AU832*DCF!C$10,0)-MAX(AU832-Inputs!$B$6,0)/Inputs!$B$10)*DCF!C$6</f>
        <v>1043.0400752001005</v>
      </c>
      <c r="CC832" s="15">
        <f ca="1">(AV832*DCF!D$10-DCF!D$5*MAX(AV832*DCF!D$10,0)-MAX(AV832-AU832,0)/Inputs!$B$10)*DCF!D$6</f>
        <v>1210.5464241927489</v>
      </c>
      <c r="CD832" s="15">
        <f ca="1">(AW832*DCF!E$10-DCF!E$5*MAX(AW832*DCF!E$10,0)-MAX(AW832-AV832,0)/Inputs!$B$10)*DCF!E$6</f>
        <v>1375.1270239516186</v>
      </c>
      <c r="CE832" s="15">
        <f ca="1">(AX832*DCF!F$10-DCF!F$5*MAX(AX832*DCF!F$10,0)-MAX(AX832-AW832,0)/Inputs!$B$10)*DCF!F$6</f>
        <v>1326.396832530658</v>
      </c>
      <c r="CF832" s="15">
        <f ca="1">(AY832*DCF!G$10-DCF!G$5*MAX(AY832*DCF!G$10,0)-MAX(AY832-AX832,0)/Inputs!$B$10)*DCF!G$6</f>
        <v>1772.7836259714666</v>
      </c>
      <c r="CG832" s="15">
        <f ca="1">(AZ832*DCF!H$10-DCF!H$5*MAX(AZ832*DCF!H$10,0)-MAX(AZ832-AY832,0)/Inputs!$B$10)*DCF!H$6</f>
        <v>1962.2355806576625</v>
      </c>
      <c r="CH832" s="15">
        <f ca="1">(BA832*DCF!I$10-DCF!I$5*MAX(BA832*DCF!I$10,0)-MAX(BA832-AZ832,0)/Inputs!$B$10)*DCF!I$6</f>
        <v>2580.3480633540557</v>
      </c>
      <c r="CI832" s="15">
        <f ca="1">(BB832*DCF!J$10-DCF!J$5*MAX(BB832*DCF!J$10,0)-MAX(BB832-BA832,0)/Inputs!$B$10)*DCF!J$6</f>
        <v>2842.7953954788618</v>
      </c>
      <c r="CJ832" s="15">
        <f ca="1">(BC832*DCF!K$10-DCF!K$5*MAX(BC832*DCF!K$10,0)-MAX(BC832-BB832,0)/Inputs!$B$10)*DCF!K$6</f>
        <v>3518.6191996400066</v>
      </c>
      <c r="CK832" s="15">
        <f ca="1">(BD832*DCF!L$10-DCF!L$5*MAX(BD832*DCF!L$10,0)-MAX(BD832-BC832,0)/Inputs!$B$10)*DCF!L$6</f>
        <v>4631.544853493032</v>
      </c>
      <c r="CL832" s="15">
        <f ca="1">(BE832*DCF!M$10-DCF!M$5*MAX(BE832*DCF!M$10,0)-MAX(BE832-BD832,0)/Inputs!$B$10)*DCF!M$6</f>
        <v>4888.1017166371948</v>
      </c>
      <c r="CM832" s="15">
        <f ca="1">(BF832*DCF!C$28-DCF!C$5*MAX(BF832*DCF!C$28,0)-MAX(BF832-Inputs!$B$13,0)/Inputs!$B$17)*DCF!C$6</f>
        <v>3890.3232131954446</v>
      </c>
      <c r="CN832" s="15">
        <f ca="1">(BG832*DCF!D$28-DCF!D$5*MAX(BG832*DCF!D$28,0)-MAX(BG832-BF832,0)/Inputs!$B$17)*DCF!D$6</f>
        <v>5981.8589679964571</v>
      </c>
      <c r="CO832" s="15">
        <f ca="1">(BH832*DCF!E$28-DCF!E$5*MAX(BH832*DCF!E$28,0)-MAX(BH832-BG832,0)/Inputs!$B$17)*DCF!E$6</f>
        <v>8346.2351719785511</v>
      </c>
      <c r="CP832" s="15">
        <f ca="1">(BI832*DCF!F$28-DCF!F$5*MAX(BI832*DCF!F$28,0)-MAX(BI832-BH832,0)/Inputs!$B$17)*DCF!F$6</f>
        <v>9286.6187073160527</v>
      </c>
      <c r="CQ832" s="15">
        <f ca="1">(BJ832*DCF!G$28-DCF!G$5*MAX(BJ832*DCF!G$28,0)-MAX(BJ832-BI832,0)/Inputs!$B$17)*DCF!G$6</f>
        <v>12054.363154312179</v>
      </c>
      <c r="CR832" s="15">
        <f ca="1">(BK832*DCF!H$28-DCF!H$5*MAX(BK832*DCF!H$28,0)-MAX(BK832-BJ832,0)/Inputs!$B$17)*DCF!H$6</f>
        <v>14502.571944052939</v>
      </c>
      <c r="CS832" s="15">
        <f ca="1">(BL832*DCF!I$28-DCF!I$5*MAX(BL832*DCF!I$28,0)-MAX(BL832-BK832,0)/Inputs!$B$17)*DCF!I$6</f>
        <v>16515.937308207445</v>
      </c>
      <c r="CT832" s="15">
        <f ca="1">(BM832*DCF!J$28-DCF!J$5*MAX(BM832*DCF!J$28,0)-MAX(BM832-BL832,0)/Inputs!$B$17)*DCF!J$6</f>
        <v>20324.580634999827</v>
      </c>
      <c r="CU832" s="15">
        <f ca="1">(BN832*DCF!K$28-DCF!K$5*MAX(BN832*DCF!K$28,0)-MAX(BN832-BM832,0)/Inputs!$B$17)*DCF!K$6</f>
        <v>28081.234316691654</v>
      </c>
      <c r="CV832" s="15">
        <f ca="1">(BO832*DCF!L$28-DCF!L$5*MAX(BO832*DCF!L$28,0)-MAX(BO832-BN832,0)/Inputs!$B$17)*DCF!L$6</f>
        <v>36044.311151501468</v>
      </c>
      <c r="CW832" s="15">
        <f ca="1">(BP832*DCF!M$28-DCF!M$5*MAX(BP832*DCF!M$28,0)-MAX(BP832-BO832,0)/Inputs!$B$17)*DCF!M$6</f>
        <v>43683.29467094985</v>
      </c>
      <c r="CX832" s="15">
        <f ca="1">(BQ832*DCF!C$46-DCF!C$5*MAX(BQ832*DCF!C$46,0)-MAX(BQ832-Inputs!$B$20,0)/Inputs!$B$24)*DCF!C$6</f>
        <v>-2057.0400576699694</v>
      </c>
      <c r="CY832" s="15">
        <f ca="1">(BR832*DCF!D$46-DCF!D$5*MAX(BR832*DCF!D$46,0)-MAX(BR832-BQ832,0)/Inputs!$B$24)*DCF!D$6</f>
        <v>-8763.3614449700653</v>
      </c>
      <c r="CZ832" s="15">
        <f ca="1">(BS832*DCF!E$46-DCF!E$5*MAX(BS832*DCF!E$46,0)-MAX(BS832-BR832,0)/Inputs!$B$24)*DCF!E$6</f>
        <v>-1576.7335192061491</v>
      </c>
      <c r="DA832" s="15">
        <f ca="1">(BT832*DCF!F$46-DCF!F$5*MAX(BT832*DCF!F$46,0)-MAX(BT832-BS832,0)/Inputs!$B$24)*DCF!F$6</f>
        <v>-3384.5877092371711</v>
      </c>
      <c r="DB832" s="15">
        <f ca="1">(BU832*DCF!G$46-DCF!G$5*MAX(BU832*DCF!G$46,0)-MAX(BU832-BT832,0)/Inputs!$B$24)*DCF!G$6</f>
        <v>-5393.7372767764655</v>
      </c>
      <c r="DC832" s="15">
        <f ca="1">(BV832*DCF!H$46-DCF!H$5*MAX(BV832*DCF!H$46,0)-MAX(BV832-BU832,0)/Inputs!$B$24)*DCF!H$6</f>
        <v>-1856.8139901584605</v>
      </c>
      <c r="DD832" s="15">
        <f ca="1">(BW832*DCF!I$46-DCF!I$5*MAX(BW832*DCF!I$46,0)-MAX(BW832-BV832,0)/Inputs!$B$24)*DCF!I$6</f>
        <v>741.22451806878769</v>
      </c>
      <c r="DE832" s="15">
        <f ca="1">(BX832*DCF!J$46-DCF!J$5*MAX(BX832*DCF!J$46,0)-MAX(BX832-BW832,0)/Inputs!$B$24)*DCF!J$6</f>
        <v>-5327.5195564097348</v>
      </c>
      <c r="DF832" s="15">
        <f ca="1">(BY832*DCF!K$46-DCF!K$5*MAX(BY832*DCF!K$46,0)-MAX(BY832-BX832,0)/Inputs!$B$24)*DCF!K$6</f>
        <v>-4051.3324642347511</v>
      </c>
      <c r="DG832" s="15">
        <f ca="1">(BZ832*DCF!L$46-DCF!L$5*MAX(BZ832*DCF!L$46,0)-MAX(BZ832-BY832,0)/Inputs!$B$24)*DCF!L$6</f>
        <v>2043.469098948724</v>
      </c>
      <c r="DH832" s="15">
        <f ca="1">(CA832*DCF!M$46-DCF!M$5*MAX(CA832*DCF!M$46,0)-MAX(CA832-BZ832,0)/Inputs!$B$24)*DCF!M$6</f>
        <v>-3542.8266265477523</v>
      </c>
      <c r="DI832" s="15">
        <f ca="1">SUM(CB832:CL832)+BE832*DCF!M$10*(1+Inputs!$B$30)*(1-Inputs!$B$33)*(1-Inputs!$B$30/Inputs!$B$31)/(Inputs!$B$29-Inputs!$B$30)*DCF!M$6</f>
        <v>136507.22570281744</v>
      </c>
      <c r="DJ832" s="15">
        <f ca="1">SUM(CM832:CW832)+BP832*DCF!M$28*(1+Inputs!$B$30)*(1-Inputs!$B$33)*(1-Inputs!$B$30/Inputs!$B$31)/(Inputs!$B$29-Inputs!$B$30)*DCF!M$6</f>
        <v>1198813.1308509819</v>
      </c>
      <c r="DK832" s="15">
        <f ca="1">SUM(CX832:DH832)+CA832*DCF!M$46*(1+Inputs!$B$30)*(1-Inputs!$B$33)*(1-Inputs!$B$30/Inputs!$B$31)/(Inputs!$B$29-Inputs!$B$30)*DCF!M$6</f>
        <v>374947.61500561528</v>
      </c>
      <c r="DM832" s="15">
        <f ca="1">DI832+DJ832+DK832+Inputs!$B$34+Inputs!$B$36-Inputs!$B$35</f>
        <v>1787118.9715594146</v>
      </c>
    </row>
    <row r="833" spans="1:117" x14ac:dyDescent="0.75">
      <c r="A833" s="11">
        <v>820</v>
      </c>
      <c r="C833" s="23">
        <f t="shared" ca="1" si="471"/>
        <v>0.64935317925769609</v>
      </c>
      <c r="D833" s="23">
        <f t="shared" ca="1" si="471"/>
        <v>-0.75195820282502701</v>
      </c>
      <c r="E833" s="23">
        <f t="shared" ca="1" si="471"/>
        <v>-1.2073236488169787</v>
      </c>
      <c r="F833" s="23">
        <f t="shared" ca="1" si="471"/>
        <v>0.7704445681377059</v>
      </c>
      <c r="G833" s="23">
        <f t="shared" ca="1" si="471"/>
        <v>-1.2617092114087094</v>
      </c>
      <c r="H833" s="23">
        <f t="shared" ca="1" si="471"/>
        <v>1.3558815773985213</v>
      </c>
      <c r="I833" s="23">
        <f t="shared" ca="1" si="471"/>
        <v>0.51889583091506453</v>
      </c>
      <c r="J833" s="23">
        <f t="shared" ca="1" si="471"/>
        <v>-1.3450759769846967</v>
      </c>
      <c r="K833" s="23">
        <f t="shared" ca="1" si="471"/>
        <v>-0.54720887985540423</v>
      </c>
      <c r="L833" s="23">
        <f t="shared" ca="1" si="471"/>
        <v>2.0344184698462926</v>
      </c>
      <c r="M833" s="23">
        <f t="shared" ca="1" si="471"/>
        <v>1.0653824790194364</v>
      </c>
      <c r="N833" s="23">
        <f ca="1">SQRT(Inputs!$B$38)*C833+SQRT(1-Inputs!$B$38)*_xlfn.NORM.S.INV(RAND())</f>
        <v>-1.5092160826850776E-2</v>
      </c>
      <c r="O833" s="23">
        <f ca="1">SQRT(Inputs!$B$38)*D833+SQRT(1-Inputs!$B$38)*_xlfn.NORM.S.INV(RAND())</f>
        <v>-0.59317877652951045</v>
      </c>
      <c r="P833" s="23">
        <f ca="1">SQRT(Inputs!$B$38)*E833+SQRT(1-Inputs!$B$38)*_xlfn.NORM.S.INV(RAND())</f>
        <v>-2.8575007827397929</v>
      </c>
      <c r="Q833" s="23">
        <f ca="1">SQRT(Inputs!$B$38)*F833+SQRT(1-Inputs!$B$38)*_xlfn.NORM.S.INV(RAND())</f>
        <v>-0.29693720801869145</v>
      </c>
      <c r="R833" s="23">
        <f ca="1">SQRT(Inputs!$B$38)*G833+SQRT(1-Inputs!$B$38)*_xlfn.NORM.S.INV(RAND())</f>
        <v>-0.95295044126427553</v>
      </c>
      <c r="S833" s="23">
        <f ca="1">SQRT(Inputs!$B$38)*H833+SQRT(1-Inputs!$B$38)*_xlfn.NORM.S.INV(RAND())</f>
        <v>-0.49836624366875182</v>
      </c>
      <c r="T833" s="23">
        <f ca="1">SQRT(Inputs!$B$38)*I833+SQRT(1-Inputs!$B$38)*_xlfn.NORM.S.INV(RAND())</f>
        <v>1.4927986687885624</v>
      </c>
      <c r="U833" s="23">
        <f ca="1">SQRT(Inputs!$B$38)*J833+SQRT(1-Inputs!$B$38)*_xlfn.NORM.S.INV(RAND())</f>
        <v>-0.26186861969619796</v>
      </c>
      <c r="V833" s="23">
        <f ca="1">SQRT(Inputs!$B$38)*K833+SQRT(1-Inputs!$B$38)*_xlfn.NORM.S.INV(RAND())</f>
        <v>-0.51494670900642969</v>
      </c>
      <c r="W833" s="23">
        <f ca="1">SQRT(Inputs!$B$38)*L833+SQRT(1-Inputs!$B$38)*_xlfn.NORM.S.INV(RAND())</f>
        <v>1.5714665314777481</v>
      </c>
      <c r="X833" s="23">
        <f ca="1">SQRT(Inputs!$B$38)*M833+SQRT(1-Inputs!$B$38)*_xlfn.NORM.S.INV(RAND())</f>
        <v>-1.316465361633858</v>
      </c>
      <c r="Y833" s="23">
        <f ca="1">SQRT(Inputs!$B$38)*C833+SQRT(1-Inputs!$B$38)*_xlfn.NORM.S.INV(RAND())</f>
        <v>0.32828701113225772</v>
      </c>
      <c r="Z833" s="23">
        <f ca="1">SQRT(Inputs!$B$38)*D833+SQRT(1-Inputs!$B$38)*_xlfn.NORM.S.INV(RAND())</f>
        <v>-0.33749030912147815</v>
      </c>
      <c r="AA833" s="23">
        <f ca="1">SQRT(Inputs!$B$38)*E833+SQRT(1-Inputs!$B$38)*_xlfn.NORM.S.INV(RAND())</f>
        <v>0.41166515671270232</v>
      </c>
      <c r="AB833" s="23">
        <f ca="1">SQRT(Inputs!$B$38)*F833+SQRT(1-Inputs!$B$38)*_xlfn.NORM.S.INV(RAND())</f>
        <v>0.91702403175402236</v>
      </c>
      <c r="AC833" s="23">
        <f ca="1">SQRT(Inputs!$B$38)*G833+SQRT(1-Inputs!$B$38)*_xlfn.NORM.S.INV(RAND())</f>
        <v>-2.0831038960610258</v>
      </c>
      <c r="AD833" s="23">
        <f ca="1">SQRT(Inputs!$B$38)*H833+SQRT(1-Inputs!$B$38)*_xlfn.NORM.S.INV(RAND())</f>
        <v>0.30151937622663233</v>
      </c>
      <c r="AE833" s="23">
        <f ca="1">SQRT(Inputs!$B$38)*I833+SQRT(1-Inputs!$B$38)*_xlfn.NORM.S.INV(RAND())</f>
        <v>1.0129362721197743</v>
      </c>
      <c r="AF833" s="23">
        <f ca="1">SQRT(Inputs!$B$38)*J833+SQRT(1-Inputs!$B$38)*_xlfn.NORM.S.INV(RAND())</f>
        <v>-1.1999535443863558</v>
      </c>
      <c r="AG833" s="23">
        <f ca="1">SQRT(Inputs!$B$38)*K833+SQRT(1-Inputs!$B$38)*_xlfn.NORM.S.INV(RAND())</f>
        <v>-0.50661321542984983</v>
      </c>
      <c r="AH833" s="23">
        <f ca="1">SQRT(Inputs!$B$38)*L833+SQRT(1-Inputs!$B$38)*_xlfn.NORM.S.INV(RAND())</f>
        <v>1.2261301449912201</v>
      </c>
      <c r="AI833" s="23">
        <f ca="1">SQRT(Inputs!$B$38)*M833+SQRT(1-Inputs!$B$38)*_xlfn.NORM.S.INV(RAND())</f>
        <v>1.675550279558359</v>
      </c>
      <c r="AJ833" s="23">
        <f ca="1">SQRT(Inputs!$B$38)*C833+SQRT(1-Inputs!$B$38)*_xlfn.NORM.S.INV(RAND())</f>
        <v>0.24065138166524644</v>
      </c>
      <c r="AK833" s="23">
        <f ca="1">SQRT(Inputs!$B$38)*D833+SQRT(1-Inputs!$B$38)*_xlfn.NORM.S.INV(RAND())</f>
        <v>0.15746293524326449</v>
      </c>
      <c r="AL833" s="23">
        <f ca="1">SQRT(Inputs!$B$38)*E833+SQRT(1-Inputs!$B$38)*_xlfn.NORM.S.INV(RAND())</f>
        <v>-1.8163439410013078</v>
      </c>
      <c r="AM833" s="23">
        <f ca="1">SQRT(Inputs!$B$38)*F833+SQRT(1-Inputs!$B$38)*_xlfn.NORM.S.INV(RAND())</f>
        <v>-1.0090430630862413</v>
      </c>
      <c r="AN833" s="23">
        <f ca="1">SQRT(Inputs!$B$38)*G833+SQRT(1-Inputs!$B$38)*_xlfn.NORM.S.INV(RAND())</f>
        <v>-0.56703453569220097</v>
      </c>
      <c r="AO833" s="23">
        <f ca="1">SQRT(Inputs!$B$38)*H833+SQRT(1-Inputs!$B$38)*_xlfn.NORM.S.INV(RAND())</f>
        <v>4.193370314790934E-2</v>
      </c>
      <c r="AP833" s="23">
        <f ca="1">SQRT(Inputs!$B$38)*I833+SQRT(1-Inputs!$B$38)*_xlfn.NORM.S.INV(RAND())</f>
        <v>1.2893818005962543</v>
      </c>
      <c r="AQ833" s="23">
        <f ca="1">SQRT(Inputs!$B$38)*J833+SQRT(1-Inputs!$B$38)*_xlfn.NORM.S.INV(RAND())</f>
        <v>-0.9531523731461633</v>
      </c>
      <c r="AR833" s="23">
        <f ca="1">SQRT(Inputs!$B$38)*K833+SQRT(1-Inputs!$B$38)*_xlfn.NORM.S.INV(RAND())</f>
        <v>-0.11175745885986504</v>
      </c>
      <c r="AS833" s="23">
        <f ca="1">SQRT(Inputs!$B$38)*L833+SQRT(1-Inputs!$B$38)*_xlfn.NORM.S.INV(RAND())</f>
        <v>0.31233752359581801</v>
      </c>
      <c r="AT833" s="23">
        <f ca="1">SQRT(Inputs!$B$38)*M833+SQRT(1-Inputs!$B$38)*_xlfn.NORM.S.INV(RAND())</f>
        <v>-3.4085391818087452E-2</v>
      </c>
      <c r="AU833" s="15">
        <f ca="1">Inputs!$B$6*EXP($B$8-0.5*C$5^2+C$5*N833)</f>
        <v>4950.1314051335075</v>
      </c>
      <c r="AV833" s="15">
        <f t="shared" ca="1" si="437"/>
        <v>5522.22434401793</v>
      </c>
      <c r="AW833" s="15">
        <f t="shared" ca="1" si="438"/>
        <v>4579.7908553888747</v>
      </c>
      <c r="AX833" s="15">
        <f t="shared" ca="1" si="439"/>
        <v>5387.8373984610544</v>
      </c>
      <c r="AY833" s="15">
        <f t="shared" ca="1" si="440"/>
        <v>5890.9856809570929</v>
      </c>
      <c r="AZ833" s="15">
        <f t="shared" ca="1" si="441"/>
        <v>6820.0886696233856</v>
      </c>
      <c r="BA833" s="15">
        <f t="shared" ca="1" si="442"/>
        <v>9757.3767596790876</v>
      </c>
      <c r="BB833" s="15">
        <f t="shared" ca="1" si="443"/>
        <v>11636.656604487827</v>
      </c>
      <c r="BC833" s="15">
        <f t="shared" ca="1" si="444"/>
        <v>13560.830087487848</v>
      </c>
      <c r="BD833" s="15">
        <f t="shared" ca="1" si="445"/>
        <v>19243.784634471256</v>
      </c>
      <c r="BE833" s="15">
        <f t="shared" ca="1" si="446"/>
        <v>20916.290950164959</v>
      </c>
      <c r="BF833" s="15">
        <f ca="1">Inputs!$B$13*EXP($B$9-0.5*C$6^2+C$6*Y833)</f>
        <v>14761.111097069675</v>
      </c>
      <c r="BG833" s="15">
        <f t="shared" ca="1" si="447"/>
        <v>16927.060312406684</v>
      </c>
      <c r="BH833" s="15">
        <f t="shared" ca="1" si="448"/>
        <v>22143.180879163996</v>
      </c>
      <c r="BI833" s="15">
        <f t="shared" ca="1" si="449"/>
        <v>31215.804326743517</v>
      </c>
      <c r="BJ833" s="15">
        <f t="shared" ca="1" si="450"/>
        <v>28342.376815506406</v>
      </c>
      <c r="BK833" s="15">
        <f t="shared" ca="1" si="451"/>
        <v>36242.523620054722</v>
      </c>
      <c r="BL833" s="15">
        <f t="shared" ca="1" si="452"/>
        <v>50764.478054895095</v>
      </c>
      <c r="BM833" s="15">
        <f t="shared" ca="1" si="453"/>
        <v>53758.723806912349</v>
      </c>
      <c r="BN833" s="15">
        <f t="shared" ca="1" si="454"/>
        <v>62221.952887504944</v>
      </c>
      <c r="BO833" s="15">
        <f t="shared" ca="1" si="455"/>
        <v>88285.008008632154</v>
      </c>
      <c r="BP833" s="15">
        <f t="shared" ca="1" si="456"/>
        <v>131378.00796473015</v>
      </c>
      <c r="BQ833" s="15">
        <f ca="1">Inputs!$B$20*EXP($B$10-0.5*C$7^2+C$7*AJ833)</f>
        <v>4671.7245477178667</v>
      </c>
      <c r="BR833" s="15">
        <f t="shared" ca="1" si="457"/>
        <v>6663.9798756350028</v>
      </c>
      <c r="BS833" s="15">
        <f t="shared" ca="1" si="458"/>
        <v>5416.3649459211028</v>
      </c>
      <c r="BT833" s="15">
        <f t="shared" ca="1" si="459"/>
        <v>5731.1793871472928</v>
      </c>
      <c r="BU833" s="15">
        <f t="shared" ca="1" si="460"/>
        <v>6924.4000478638018</v>
      </c>
      <c r="BV833" s="15">
        <f t="shared" ca="1" si="461"/>
        <v>9725.2864751733796</v>
      </c>
      <c r="BW833" s="15">
        <f t="shared" ca="1" si="462"/>
        <v>17829.21449908557</v>
      </c>
      <c r="BX833" s="15">
        <f t="shared" ca="1" si="463"/>
        <v>20599.588413949918</v>
      </c>
      <c r="BY833" s="15">
        <f t="shared" ca="1" si="464"/>
        <v>28252.914112235958</v>
      </c>
      <c r="BZ833" s="15">
        <f t="shared" ca="1" si="465"/>
        <v>41985.630155341736</v>
      </c>
      <c r="CA833" s="15">
        <f t="shared" ca="1" si="466"/>
        <v>58620.923233288333</v>
      </c>
      <c r="CB833" s="15">
        <f ca="1">(AU833*DCF!C$10-DCF!C$5*MAX(AU833*DCF!C$10,0)-MAX(AU833-Inputs!$B$6,0)/Inputs!$B$10)*DCF!C$6</f>
        <v>1043.1606358962233</v>
      </c>
      <c r="CC833" s="15">
        <f ca="1">(AV833*DCF!D$10-DCF!D$5*MAX(AV833*DCF!D$10,0)-MAX(AV833-AU833,0)/Inputs!$B$10)*DCF!D$6</f>
        <v>1206.5148816013718</v>
      </c>
      <c r="CD833" s="15">
        <f ca="1">(AW833*DCF!E$10-DCF!E$5*MAX(AW833*DCF!E$10,0)-MAX(AW833-AV833,0)/Inputs!$B$10)*DCF!E$6</f>
        <v>1057.400804374706</v>
      </c>
      <c r="CE833" s="15">
        <f ca="1">(AX833*DCF!F$10-DCF!F$5*MAX(AX833*DCF!F$10,0)-MAX(AX833-AW833,0)/Inputs!$B$10)*DCF!F$6</f>
        <v>1008.021865787996</v>
      </c>
      <c r="CF833" s="15">
        <f ca="1">(AY833*DCF!G$10-DCF!G$5*MAX(AY833*DCF!G$10,0)-MAX(AY833-AX833,0)/Inputs!$B$10)*DCF!G$6</f>
        <v>1117.0640021261197</v>
      </c>
      <c r="CG833" s="15">
        <f ca="1">(AZ833*DCF!H$10-DCF!H$5*MAX(AZ833*DCF!H$10,0)-MAX(AZ833-AY833,0)/Inputs!$B$10)*DCF!H$6</f>
        <v>1159.1462151226217</v>
      </c>
      <c r="CH833" s="15">
        <f ca="1">(BA833*DCF!I$10-DCF!I$5*MAX(BA833*DCF!I$10,0)-MAX(BA833-AZ833,0)/Inputs!$B$10)*DCF!I$6</f>
        <v>1300.498623764109</v>
      </c>
      <c r="CI833" s="15">
        <f ca="1">(BB833*DCF!J$10-DCF!J$5*MAX(BB833*DCF!J$10,0)-MAX(BB833-BA833,0)/Inputs!$B$10)*DCF!J$6</f>
        <v>1712.1033817131422</v>
      </c>
      <c r="CJ833" s="15">
        <f ca="1">(BC833*DCF!K$10-DCF!K$5*MAX(BC833*DCF!K$10,0)-MAX(BC833-BB833,0)/Inputs!$B$10)*DCF!K$6</f>
        <v>1913.7208595840461</v>
      </c>
      <c r="CK833" s="15">
        <f ca="1">(BD833*DCF!L$10-DCF!L$5*MAX(BD833*DCF!L$10,0)-MAX(BD833-BC833,0)/Inputs!$B$10)*DCF!L$6</f>
        <v>2167.4306240763885</v>
      </c>
      <c r="CL833" s="15">
        <f ca="1">(BE833*DCF!M$10-DCF!M$5*MAX(BE833*DCF!M$10,0)-MAX(BE833-BD833,0)/Inputs!$B$10)*DCF!M$6</f>
        <v>2751.7604353645429</v>
      </c>
      <c r="CM833" s="15">
        <f ca="1">(BF833*DCF!C$28-DCF!C$5*MAX(BF833*DCF!C$28,0)-MAX(BF833-Inputs!$B$13,0)/Inputs!$B$17)*DCF!C$6</f>
        <v>3725.7538634474263</v>
      </c>
      <c r="CN833" s="15">
        <f ca="1">(BG833*DCF!D$28-DCF!D$5*MAX(BG833*DCF!D$28,0)-MAX(BG833-BF833,0)/Inputs!$B$17)*DCF!D$6</f>
        <v>4523.3133889263272</v>
      </c>
      <c r="CO833" s="15">
        <f ca="1">(BH833*DCF!E$28-DCF!E$5*MAX(BH833*DCF!E$28,0)-MAX(BH833-BG833,0)/Inputs!$B$17)*DCF!E$6</f>
        <v>5243.317551333299</v>
      </c>
      <c r="CP833" s="15">
        <f ca="1">(BI833*DCF!F$28-DCF!F$5*MAX(BI833*DCF!F$28,0)-MAX(BI833-BH833,0)/Inputs!$B$17)*DCF!F$6</f>
        <v>6822.4541211172418</v>
      </c>
      <c r="CQ833" s="15">
        <f ca="1">(BJ833*DCF!G$28-DCF!G$5*MAX(BJ833*DCF!G$28,0)-MAX(BJ833-BI833,0)/Inputs!$B$17)*DCF!G$6</f>
        <v>7353.6446977764035</v>
      </c>
      <c r="CR833" s="15">
        <f ca="1">(BK833*DCF!H$28-DCF!H$5*MAX(BK833*DCF!H$28,0)-MAX(BK833-BJ833,0)/Inputs!$B$17)*DCF!H$6</f>
        <v>7735.7148378960046</v>
      </c>
      <c r="CS833" s="15">
        <f ca="1">(BL833*DCF!I$28-DCF!I$5*MAX(BL833*DCF!I$28,0)-MAX(BL833-BK833,0)/Inputs!$B$17)*DCF!I$6</f>
        <v>9853.0755270355858</v>
      </c>
      <c r="CT833" s="15">
        <f ca="1">(BM833*DCF!J$28-DCF!J$5*MAX(BM833*DCF!J$28,0)-MAX(BM833-BL833,0)/Inputs!$B$17)*DCF!J$6</f>
        <v>11595.645738629801</v>
      </c>
      <c r="CU833" s="15">
        <f ca="1">(BN833*DCF!K$28-DCF!K$5*MAX(BN833*DCF!K$28,0)-MAX(BN833-BM833,0)/Inputs!$B$17)*DCF!K$6</f>
        <v>12103.600341572152</v>
      </c>
      <c r="CV833" s="15">
        <f ca="1">(BO833*DCF!L$28-DCF!L$5*MAX(BO833*DCF!L$28,0)-MAX(BO833-BN833,0)/Inputs!$B$17)*DCF!L$6</f>
        <v>14665.634042154725</v>
      </c>
      <c r="CW833" s="15">
        <f ca="1">(BP833*DCF!M$28-DCF!M$5*MAX(BP833*DCF!M$28,0)-MAX(BP833-BO833,0)/Inputs!$B$17)*DCF!M$6</f>
        <v>20214.41885251402</v>
      </c>
      <c r="CX833" s="15">
        <f ca="1">(BQ833*DCF!C$46-DCF!C$5*MAX(BQ833*DCF!C$46,0)-MAX(BQ833-Inputs!$B$20,0)/Inputs!$B$24)*DCF!C$6</f>
        <v>-1758.2387166636488</v>
      </c>
      <c r="CY833" s="15">
        <f ca="1">(BR833*DCF!D$46-DCF!D$5*MAX(BR833*DCF!D$46,0)-MAX(BR833-BQ833,0)/Inputs!$B$24)*DCF!D$6</f>
        <v>-1987.4647699528557</v>
      </c>
      <c r="CZ833" s="15">
        <f ca="1">(BS833*DCF!E$46-DCF!E$5*MAX(BS833*DCF!E$46,0)-MAX(BS833-BR833,0)/Inputs!$B$24)*DCF!E$6</f>
        <v>-640.49458545407958</v>
      </c>
      <c r="DA833" s="15">
        <f ca="1">(BT833*DCF!F$46-DCF!F$5*MAX(BT833*DCF!F$46,0)-MAX(BT833-BS833,0)/Inputs!$B$24)*DCF!F$6</f>
        <v>-532.01460834639533</v>
      </c>
      <c r="DB833" s="15">
        <f ca="1">(BU833*DCF!G$46-DCF!G$5*MAX(BU833*DCF!G$46,0)-MAX(BU833-BT833,0)/Inputs!$B$24)*DCF!G$6</f>
        <v>-634.29899176949755</v>
      </c>
      <c r="DC833" s="15">
        <f ca="1">(BV833*DCF!H$46-DCF!H$5*MAX(BV833*DCF!H$46,0)-MAX(BV833-BU833,0)/Inputs!$B$24)*DCF!H$6</f>
        <v>-870.35829597058444</v>
      </c>
      <c r="DD833" s="15">
        <f ca="1">(BW833*DCF!I$46-DCF!I$5*MAX(BW833*DCF!I$46,0)-MAX(BW833-BV833,0)/Inputs!$B$24)*DCF!I$6</f>
        <v>-1914.5516118361159</v>
      </c>
      <c r="DE833" s="15">
        <f ca="1">(BX833*DCF!J$46-DCF!J$5*MAX(BX833*DCF!J$46,0)-MAX(BX833-BW833,0)/Inputs!$B$24)*DCF!J$6</f>
        <v>129.43785183418416</v>
      </c>
      <c r="DF833" s="15">
        <f ca="1">(BY833*DCF!K$46-DCF!K$5*MAX(BY833*DCF!K$46,0)-MAX(BY833-BX833,0)/Inputs!$B$24)*DCF!K$6</f>
        <v>-260.96027667315883</v>
      </c>
      <c r="DG833" s="15">
        <f ca="1">(BZ833*DCF!L$46-DCF!L$5*MAX(BZ833*DCF!L$46,0)-MAX(BZ833-BY833,0)/Inputs!$B$24)*DCF!L$6</f>
        <v>-205.48670239697384</v>
      </c>
      <c r="DH833" s="15">
        <f ca="1">(CA833*DCF!M$46-DCF!M$5*MAX(CA833*DCF!M$46,0)-MAX(CA833-BZ833,0)/Inputs!$B$24)*DCF!M$6</f>
        <v>1117.9391300506727</v>
      </c>
      <c r="DI833" s="15">
        <f ca="1">SUM(CB833:CL833)+BE833*DCF!M$10*(1+Inputs!$B$30)*(1-Inputs!$B$33)*(1-Inputs!$B$30/Inputs!$B$31)/(Inputs!$B$29-Inputs!$B$30)*DCF!M$6</f>
        <v>74647.136633034286</v>
      </c>
      <c r="DJ833" s="15">
        <f ca="1">SUM(CM833:CW833)+BP833*DCF!M$28*(1+Inputs!$B$30)*(1-Inputs!$B$33)*(1-Inputs!$B$30/Inputs!$B$31)/(Inputs!$B$29-Inputs!$B$30)*DCF!M$6</f>
        <v>591338.88424259773</v>
      </c>
      <c r="DK833" s="15">
        <f ca="1">SUM(CX833:DH833)+CA833*DCF!M$46*(1+Inputs!$B$30)*(1-Inputs!$B$33)*(1-Inputs!$B$30/Inputs!$B$31)/(Inputs!$B$29-Inputs!$B$30)*DCF!M$6</f>
        <v>83078.399833766351</v>
      </c>
      <c r="DM833" s="15">
        <f ca="1">DI833+DJ833+DK833+Inputs!$B$34+Inputs!$B$36-Inputs!$B$35</f>
        <v>825915.42070939846</v>
      </c>
    </row>
    <row r="834" spans="1:117" x14ac:dyDescent="0.75">
      <c r="A834" s="11">
        <v>821</v>
      </c>
      <c r="C834" s="23">
        <f t="shared" ref="C834:M843" ca="1" si="472">_xlfn.NORM.S.INV(RAND())</f>
        <v>1.2719211490945035</v>
      </c>
      <c r="D834" s="23">
        <f t="shared" ca="1" si="472"/>
        <v>9.6676550280849122E-2</v>
      </c>
      <c r="E834" s="23">
        <f t="shared" ca="1" si="472"/>
        <v>0.68843369318362813</v>
      </c>
      <c r="F834" s="23">
        <f t="shared" ca="1" si="472"/>
        <v>0.11175196664184438</v>
      </c>
      <c r="G834" s="23">
        <f t="shared" ca="1" si="472"/>
        <v>0.97323645483117704</v>
      </c>
      <c r="H834" s="23">
        <f t="shared" ca="1" si="472"/>
        <v>-3.8695692911937446E-2</v>
      </c>
      <c r="I834" s="23">
        <f t="shared" ca="1" si="472"/>
        <v>1.0317548156187293</v>
      </c>
      <c r="J834" s="23">
        <f t="shared" ca="1" si="472"/>
        <v>0.46185154893819186</v>
      </c>
      <c r="K834" s="23">
        <f t="shared" ca="1" si="472"/>
        <v>1.3432240903850614</v>
      </c>
      <c r="L834" s="23">
        <f t="shared" ca="1" si="472"/>
        <v>0.21087631312396937</v>
      </c>
      <c r="M834" s="23">
        <f t="shared" ca="1" si="472"/>
        <v>-1.2540219542522033E-2</v>
      </c>
      <c r="N834" s="23">
        <f ca="1">SQRT(Inputs!$B$38)*C834+SQRT(1-Inputs!$B$38)*_xlfn.NORM.S.INV(RAND())</f>
        <v>0.96868907172843632</v>
      </c>
      <c r="O834" s="23">
        <f ca="1">SQRT(Inputs!$B$38)*D834+SQRT(1-Inputs!$B$38)*_xlfn.NORM.S.INV(RAND())</f>
        <v>-0.13049245038310153</v>
      </c>
      <c r="P834" s="23">
        <f ca="1">SQRT(Inputs!$B$38)*E834+SQRT(1-Inputs!$B$38)*_xlfn.NORM.S.INV(RAND())</f>
        <v>0.88118431692491272</v>
      </c>
      <c r="Q834" s="23">
        <f ca="1">SQRT(Inputs!$B$38)*F834+SQRT(1-Inputs!$B$38)*_xlfn.NORM.S.INV(RAND())</f>
        <v>-0.82804020137274148</v>
      </c>
      <c r="R834" s="23">
        <f ca="1">SQRT(Inputs!$B$38)*G834+SQRT(1-Inputs!$B$38)*_xlfn.NORM.S.INV(RAND())</f>
        <v>2.1018748439831745</v>
      </c>
      <c r="S834" s="23">
        <f ca="1">SQRT(Inputs!$B$38)*H834+SQRT(1-Inputs!$B$38)*_xlfn.NORM.S.INV(RAND())</f>
        <v>-0.86176765909520714</v>
      </c>
      <c r="T834" s="23">
        <f ca="1">SQRT(Inputs!$B$38)*I834+SQRT(1-Inputs!$B$38)*_xlfn.NORM.S.INV(RAND())</f>
        <v>4.0532179211106523E-2</v>
      </c>
      <c r="U834" s="23">
        <f ca="1">SQRT(Inputs!$B$38)*J834+SQRT(1-Inputs!$B$38)*_xlfn.NORM.S.INV(RAND())</f>
        <v>0.23543231895888439</v>
      </c>
      <c r="V834" s="23">
        <f ca="1">SQRT(Inputs!$B$38)*K834+SQRT(1-Inputs!$B$38)*_xlfn.NORM.S.INV(RAND())</f>
        <v>9.694322588982951E-2</v>
      </c>
      <c r="W834" s="23">
        <f ca="1">SQRT(Inputs!$B$38)*L834+SQRT(1-Inputs!$B$38)*_xlfn.NORM.S.INV(RAND())</f>
        <v>-0.25386828982012311</v>
      </c>
      <c r="X834" s="23">
        <f ca="1">SQRT(Inputs!$B$38)*M834+SQRT(1-Inputs!$B$38)*_xlfn.NORM.S.INV(RAND())</f>
        <v>-1.5292207530726942</v>
      </c>
      <c r="Y834" s="23">
        <f ca="1">SQRT(Inputs!$B$38)*C834+SQRT(1-Inputs!$B$38)*_xlfn.NORM.S.INV(RAND())</f>
        <v>0.26510781680652074</v>
      </c>
      <c r="Z834" s="23">
        <f ca="1">SQRT(Inputs!$B$38)*D834+SQRT(1-Inputs!$B$38)*_xlfn.NORM.S.INV(RAND())</f>
        <v>-1.2104610545129912</v>
      </c>
      <c r="AA834" s="23">
        <f ca="1">SQRT(Inputs!$B$38)*E834+SQRT(1-Inputs!$B$38)*_xlfn.NORM.S.INV(RAND())</f>
        <v>-1.5672558673036538</v>
      </c>
      <c r="AB834" s="23">
        <f ca="1">SQRT(Inputs!$B$38)*F834+SQRT(1-Inputs!$B$38)*_xlfn.NORM.S.INV(RAND())</f>
        <v>-0.10588275376189277</v>
      </c>
      <c r="AC834" s="23">
        <f ca="1">SQRT(Inputs!$B$38)*G834+SQRT(1-Inputs!$B$38)*_xlfn.NORM.S.INV(RAND())</f>
        <v>0.37505535849961802</v>
      </c>
      <c r="AD834" s="23">
        <f ca="1">SQRT(Inputs!$B$38)*H834+SQRT(1-Inputs!$B$38)*_xlfn.NORM.S.INV(RAND())</f>
        <v>-0.31520558701373846</v>
      </c>
      <c r="AE834" s="23">
        <f ca="1">SQRT(Inputs!$B$38)*I834+SQRT(1-Inputs!$B$38)*_xlfn.NORM.S.INV(RAND())</f>
        <v>1.4922032527667484</v>
      </c>
      <c r="AF834" s="23">
        <f ca="1">SQRT(Inputs!$B$38)*J834+SQRT(1-Inputs!$B$38)*_xlfn.NORM.S.INV(RAND())</f>
        <v>-0.20109820869705558</v>
      </c>
      <c r="AG834" s="23">
        <f ca="1">SQRT(Inputs!$B$38)*K834+SQRT(1-Inputs!$B$38)*_xlfn.NORM.S.INV(RAND())</f>
        <v>2.5836942461895829</v>
      </c>
      <c r="AH834" s="23">
        <f ca="1">SQRT(Inputs!$B$38)*L834+SQRT(1-Inputs!$B$38)*_xlfn.NORM.S.INV(RAND())</f>
        <v>-0.13308441614598013</v>
      </c>
      <c r="AI834" s="23">
        <f ca="1">SQRT(Inputs!$B$38)*M834+SQRT(1-Inputs!$B$38)*_xlfn.NORM.S.INV(RAND())</f>
        <v>0.9979378371239499</v>
      </c>
      <c r="AJ834" s="23">
        <f ca="1">SQRT(Inputs!$B$38)*C834+SQRT(1-Inputs!$B$38)*_xlfn.NORM.S.INV(RAND())</f>
        <v>6.6799083406359205E-3</v>
      </c>
      <c r="AK834" s="23">
        <f ca="1">SQRT(Inputs!$B$38)*D834+SQRT(1-Inputs!$B$38)*_xlfn.NORM.S.INV(RAND())</f>
        <v>-1.3369894136505502</v>
      </c>
      <c r="AL834" s="23">
        <f ca="1">SQRT(Inputs!$B$38)*E834+SQRT(1-Inputs!$B$38)*_xlfn.NORM.S.INV(RAND())</f>
        <v>-0.26780314200787053</v>
      </c>
      <c r="AM834" s="23">
        <f ca="1">SQRT(Inputs!$B$38)*F834+SQRT(1-Inputs!$B$38)*_xlfn.NORM.S.INV(RAND())</f>
        <v>0.15469205191942592</v>
      </c>
      <c r="AN834" s="23">
        <f ca="1">SQRT(Inputs!$B$38)*G834+SQRT(1-Inputs!$B$38)*_xlfn.NORM.S.INV(RAND())</f>
        <v>0.41268998211997954</v>
      </c>
      <c r="AO834" s="23">
        <f ca="1">SQRT(Inputs!$B$38)*H834+SQRT(1-Inputs!$B$38)*_xlfn.NORM.S.INV(RAND())</f>
        <v>-0.38614814079015164</v>
      </c>
      <c r="AP834" s="23">
        <f ca="1">SQRT(Inputs!$B$38)*I834+SQRT(1-Inputs!$B$38)*_xlfn.NORM.S.INV(RAND())</f>
        <v>-0.86305757541085315</v>
      </c>
      <c r="AQ834" s="23">
        <f ca="1">SQRT(Inputs!$B$38)*J834+SQRT(1-Inputs!$B$38)*_xlfn.NORM.S.INV(RAND())</f>
        <v>1.8540095187991625</v>
      </c>
      <c r="AR834" s="23">
        <f ca="1">SQRT(Inputs!$B$38)*K834+SQRT(1-Inputs!$B$38)*_xlfn.NORM.S.INV(RAND())</f>
        <v>0.92410280557681101</v>
      </c>
      <c r="AS834" s="23">
        <f ca="1">SQRT(Inputs!$B$38)*L834+SQRT(1-Inputs!$B$38)*_xlfn.NORM.S.INV(RAND())</f>
        <v>-0.14956742637982179</v>
      </c>
      <c r="AT834" s="23">
        <f ca="1">SQRT(Inputs!$B$38)*M834+SQRT(1-Inputs!$B$38)*_xlfn.NORM.S.INV(RAND())</f>
        <v>5.079008970397593E-2</v>
      </c>
      <c r="AU834" s="15">
        <f ca="1">Inputs!$B$6*EXP($B$8-0.5*C$5^2+C$5*N834)</f>
        <v>5804.6644871620128</v>
      </c>
      <c r="AV834" s="15">
        <f t="shared" ca="1" si="437"/>
        <v>6931.3744826120083</v>
      </c>
      <c r="AW834" s="15">
        <f t="shared" ca="1" si="438"/>
        <v>9518.230127215149</v>
      </c>
      <c r="AX834" s="15">
        <f t="shared" ca="1" si="439"/>
        <v>10478.729415589953</v>
      </c>
      <c r="AY834" s="15">
        <f t="shared" ca="1" si="440"/>
        <v>16369.067888118139</v>
      </c>
      <c r="AZ834" s="15">
        <f t="shared" ca="1" si="441"/>
        <v>18207.344147840879</v>
      </c>
      <c r="BA834" s="15">
        <f t="shared" ca="1" si="442"/>
        <v>22375.852945560295</v>
      </c>
      <c r="BB834" s="15">
        <f t="shared" ca="1" si="443"/>
        <v>28048.730426768547</v>
      </c>
      <c r="BC834" s="15">
        <f t="shared" ca="1" si="444"/>
        <v>34675.533993225348</v>
      </c>
      <c r="BD834" s="15">
        <f t="shared" ca="1" si="445"/>
        <v>41483.966191892134</v>
      </c>
      <c r="BE834" s="15">
        <f t="shared" ca="1" si="446"/>
        <v>44224.076664151173</v>
      </c>
      <c r="BF834" s="15">
        <f ca="1">Inputs!$B$13*EXP($B$9-0.5*C$6^2+C$6*Y834)</f>
        <v>14577.379305355291</v>
      </c>
      <c r="BG834" s="15">
        <f t="shared" ca="1" si="447"/>
        <v>14280.157190190934</v>
      </c>
      <c r="BH834" s="15">
        <f t="shared" ca="1" si="448"/>
        <v>13453.89050092461</v>
      </c>
      <c r="BI834" s="15">
        <f t="shared" ca="1" si="449"/>
        <v>16203.349369558391</v>
      </c>
      <c r="BJ834" s="15">
        <f t="shared" ca="1" si="450"/>
        <v>20967.722489880303</v>
      </c>
      <c r="BK834" s="15">
        <f t="shared" ca="1" si="451"/>
        <v>24652.942693467812</v>
      </c>
      <c r="BL834" s="15">
        <f t="shared" ca="1" si="452"/>
        <v>36743.781791733694</v>
      </c>
      <c r="BM834" s="15">
        <f t="shared" ca="1" si="453"/>
        <v>44051.679984930503</v>
      </c>
      <c r="BN834" s="15">
        <f t="shared" ca="1" si="454"/>
        <v>73839.593352937925</v>
      </c>
      <c r="BO834" s="15">
        <f t="shared" ca="1" si="455"/>
        <v>89457.360708429056</v>
      </c>
      <c r="BP834" s="15">
        <f t="shared" ca="1" si="456"/>
        <v>123285.08965489083</v>
      </c>
      <c r="BQ834" s="15">
        <f ca="1">Inputs!$B$20*EXP($B$10-0.5*C$7^2+C$7*AJ834)</f>
        <v>4299.6888281837746</v>
      </c>
      <c r="BR834" s="15">
        <f t="shared" ca="1" si="457"/>
        <v>3815.695900244375</v>
      </c>
      <c r="BS834" s="15">
        <f t="shared" ca="1" si="458"/>
        <v>4838.3633522384434</v>
      </c>
      <c r="BT834" s="15">
        <f t="shared" ca="1" si="459"/>
        <v>6947.3352853290162</v>
      </c>
      <c r="BU834" s="15">
        <f t="shared" ca="1" si="460"/>
        <v>10639.271940540428</v>
      </c>
      <c r="BV834" s="15">
        <f t="shared" ca="1" si="461"/>
        <v>13568.945585859417</v>
      </c>
      <c r="BW834" s="15">
        <f t="shared" ca="1" si="462"/>
        <v>15773.489293755545</v>
      </c>
      <c r="BX834" s="15">
        <f t="shared" ca="1" si="463"/>
        <v>31993.306032868033</v>
      </c>
      <c r="BY834" s="15">
        <f t="shared" ca="1" si="464"/>
        <v>53497.658287832681</v>
      </c>
      <c r="BZ834" s="15">
        <f t="shared" ca="1" si="465"/>
        <v>73028.877470374515</v>
      </c>
      <c r="CA834" s="15">
        <f t="shared" ca="1" si="466"/>
        <v>103513.4596141708</v>
      </c>
      <c r="CB834" s="15">
        <f ca="1">(AU834*DCF!C$10-DCF!C$5*MAX(AU834*DCF!C$10,0)-MAX(AU834-Inputs!$B$6,0)/Inputs!$B$10)*DCF!C$6</f>
        <v>1037.0676627086805</v>
      </c>
      <c r="CC834" s="15">
        <f ca="1">(AV834*DCF!D$10-DCF!D$5*MAX(AV834*DCF!D$10,0)-MAX(AV834-AU834,0)/Inputs!$B$10)*DCF!D$6</f>
        <v>1414.756827320871</v>
      </c>
      <c r="CD834" s="15">
        <f ca="1">(AW834*DCF!E$10-DCF!E$5*MAX(AW834*DCF!E$10,0)-MAX(AW834-AV834,0)/Inputs!$B$10)*DCF!E$6</f>
        <v>1614.9408017064854</v>
      </c>
      <c r="CE834" s="15">
        <f ca="1">(AX834*DCF!F$10-DCF!F$5*MAX(AX834*DCF!F$10,0)-MAX(AX834-AW834,0)/Inputs!$B$10)*DCF!F$6</f>
        <v>2087.6338433073697</v>
      </c>
      <c r="CF834" s="15">
        <f ca="1">(AY834*DCF!G$10-DCF!G$5*MAX(AY834*DCF!G$10,0)-MAX(AY834-AX834,0)/Inputs!$B$10)*DCF!G$6</f>
        <v>2240.4554198810561</v>
      </c>
      <c r="CG834" s="15">
        <f ca="1">(AZ834*DCF!H$10-DCF!H$5*MAX(AZ834*DCF!H$10,0)-MAX(AZ834-AY834,0)/Inputs!$B$10)*DCF!H$6</f>
        <v>3208.5500207291211</v>
      </c>
      <c r="CH834" s="15">
        <f ca="1">(BA834*DCF!I$10-DCF!I$5*MAX(BA834*DCF!I$10,0)-MAX(BA834-AZ834,0)/Inputs!$B$10)*DCF!I$6</f>
        <v>3403.4705653778337</v>
      </c>
      <c r="CI834" s="15">
        <f ca="1">(BB834*DCF!J$10-DCF!J$5*MAX(BB834*DCF!J$10,0)-MAX(BB834-BA834,0)/Inputs!$B$10)*DCF!J$6</f>
        <v>3953.5961226259205</v>
      </c>
      <c r="CJ834" s="15">
        <f ca="1">(BC834*DCF!K$10-DCF!K$5*MAX(BC834*DCF!K$10,0)-MAX(BC834-BB834,0)/Inputs!$B$10)*DCF!K$6</f>
        <v>4654.5524598111115</v>
      </c>
      <c r="CK834" s="15">
        <f ca="1">(BD834*DCF!L$10-DCF!L$5*MAX(BD834*DCF!L$10,0)-MAX(BD834-BC834,0)/Inputs!$B$10)*DCF!L$6</f>
        <v>5376.1304380679849</v>
      </c>
      <c r="CL834" s="15">
        <f ca="1">(BE834*DCF!M$10-DCF!M$5*MAX(BE834*DCF!M$10,0)-MAX(BE834-BD834,0)/Inputs!$B$10)*DCF!M$6</f>
        <v>5913.2537398401037</v>
      </c>
      <c r="CM834" s="15">
        <f ca="1">(BF834*DCF!C$28-DCF!C$5*MAX(BF834*DCF!C$28,0)-MAX(BF834-Inputs!$B$13,0)/Inputs!$B$17)*DCF!C$6</f>
        <v>3712.1124100133989</v>
      </c>
      <c r="CN834" s="15">
        <f ca="1">(BG834*DCF!D$28-DCF!D$5*MAX(BG834*DCF!D$28,0)-MAX(BG834-BF834,0)/Inputs!$B$17)*DCF!D$6</f>
        <v>4205.8356473488202</v>
      </c>
      <c r="CO834" s="15">
        <f ca="1">(BH834*DCF!E$28-DCF!E$5*MAX(BH834*DCF!E$28,0)-MAX(BH834-BG834,0)/Inputs!$B$17)*DCF!E$6</f>
        <v>3810.3813558021316</v>
      </c>
      <c r="CP834" s="15">
        <f ca="1">(BI834*DCF!F$28-DCF!F$5*MAX(BI834*DCF!F$28,0)-MAX(BI834-BH834,0)/Inputs!$B$17)*DCF!F$6</f>
        <v>3898.2000980903272</v>
      </c>
      <c r="CQ834" s="15">
        <f ca="1">(BJ834*DCF!G$28-DCF!G$5*MAX(BJ834*DCF!G$28,0)-MAX(BJ834-BI834,0)/Inputs!$B$17)*DCF!G$6</f>
        <v>4638.9141890729306</v>
      </c>
      <c r="CR834" s="15">
        <f ca="1">(BK834*DCF!H$28-DCF!H$5*MAX(BK834*DCF!H$28,0)-MAX(BK834-BJ834,0)/Inputs!$B$17)*DCF!H$6</f>
        <v>5524.3649180373131</v>
      </c>
      <c r="CS834" s="15">
        <f ca="1">(BL834*DCF!I$28-DCF!I$5*MAX(BL834*DCF!I$28,0)-MAX(BL834-BK834,0)/Inputs!$B$17)*DCF!I$6</f>
        <v>6905.0058005804285</v>
      </c>
      <c r="CT834" s="15">
        <f ca="1">(BM834*DCF!J$28-DCF!J$5*MAX(BM834*DCF!J$28,0)-MAX(BM834-BL834,0)/Inputs!$B$17)*DCF!J$6</f>
        <v>8858.2140461323015</v>
      </c>
      <c r="CU834" s="15">
        <f ca="1">(BN834*DCF!K$28-DCF!K$5*MAX(BN834*DCF!K$28,0)-MAX(BN834-BM834,0)/Inputs!$B$17)*DCF!K$6</f>
        <v>11945.061433317136</v>
      </c>
      <c r="CV834" s="15">
        <f ca="1">(BO834*DCF!L$28-DCF!L$5*MAX(BO834*DCF!L$28,0)-MAX(BO834-BN834,0)/Inputs!$B$17)*DCF!L$6</f>
        <v>16081.444741346359</v>
      </c>
      <c r="CW834" s="15">
        <f ca="1">(BP834*DCF!M$28-DCF!M$5*MAX(BP834*DCF!M$28,0)-MAX(BP834-BO834,0)/Inputs!$B$17)*DCF!M$6</f>
        <v>19660.212756992114</v>
      </c>
      <c r="CX834" s="15">
        <f ca="1">(BQ834*DCF!C$46-DCF!C$5*MAX(BQ834*DCF!C$46,0)-MAX(BQ834-Inputs!$B$20,0)/Inputs!$B$24)*DCF!C$6</f>
        <v>-1500.4772481642779</v>
      </c>
      <c r="CY834" s="15">
        <f ca="1">(BR834*DCF!D$46-DCF!D$5*MAX(BR834*DCF!D$46,0)-MAX(BR834-BQ834,0)/Inputs!$B$24)*DCF!D$6</f>
        <v>-651.25030699305023</v>
      </c>
      <c r="CZ834" s="15">
        <f ca="1">(BS834*DCF!E$46-DCF!E$5*MAX(BS834*DCF!E$46,0)-MAX(BS834-BR834,0)/Inputs!$B$24)*DCF!E$6</f>
        <v>-975.25224661123764</v>
      </c>
      <c r="DA834" s="15">
        <f ca="1">(BT834*DCF!F$46-DCF!F$5*MAX(BT834*DCF!F$46,0)-MAX(BT834-BS834,0)/Inputs!$B$24)*DCF!F$6</f>
        <v>-1273.8922304088487</v>
      </c>
      <c r="DB834" s="15">
        <f ca="1">(BU834*DCF!G$46-DCF!G$5*MAX(BU834*DCF!G$46,0)-MAX(BU834-BT834,0)/Inputs!$B$24)*DCF!G$6</f>
        <v>-1599.7786344965559</v>
      </c>
      <c r="DC834" s="15">
        <f ca="1">(BV834*DCF!H$46-DCF!H$5*MAX(BV834*DCF!H$46,0)-MAX(BV834-BU834,0)/Inputs!$B$24)*DCF!H$6</f>
        <v>-910.37813487463234</v>
      </c>
      <c r="DD834" s="15">
        <f ca="1">(BW834*DCF!I$46-DCF!I$5*MAX(BW834*DCF!I$46,0)-MAX(BW834-BV834,0)/Inputs!$B$24)*DCF!I$6</f>
        <v>-268.54436595981389</v>
      </c>
      <c r="DE834" s="15">
        <f ca="1">(BX834*DCF!J$46-DCF!J$5*MAX(BX834*DCF!J$46,0)-MAX(BX834-BW834,0)/Inputs!$B$24)*DCF!J$6</f>
        <v>-2959.1997149310073</v>
      </c>
      <c r="DF834" s="15">
        <f ca="1">(BY834*DCF!K$46-DCF!K$5*MAX(BY834*DCF!K$46,0)-MAX(BY834-BX834,0)/Inputs!$B$24)*DCF!K$6</f>
        <v>-2212.0288521211069</v>
      </c>
      <c r="DG834" s="15">
        <f ca="1">(BZ834*DCF!L$46-DCF!L$5*MAX(BZ834*DCF!L$46,0)-MAX(BZ834-BY834,0)/Inputs!$B$24)*DCF!L$6</f>
        <v>628.16903836530128</v>
      </c>
      <c r="DH834" s="15">
        <f ca="1">(CA834*DCF!M$46-DCF!M$5*MAX(CA834*DCF!M$46,0)-MAX(CA834-BZ834,0)/Inputs!$B$24)*DCF!M$6</f>
        <v>1742.058030081469</v>
      </c>
      <c r="DI834" s="15">
        <f ca="1">SUM(CB834:CL834)+BE834*DCF!M$10*(1+Inputs!$B$30)*(1-Inputs!$B$33)*(1-Inputs!$B$30/Inputs!$B$31)/(Inputs!$B$29-Inputs!$B$30)*DCF!M$6</f>
        <v>157980.59806058151</v>
      </c>
      <c r="DJ834" s="15">
        <f ca="1">SUM(CM834:CW834)+BP834*DCF!M$28*(1+Inputs!$B$30)*(1-Inputs!$B$33)*(1-Inputs!$B$30/Inputs!$B$31)/(Inputs!$B$29-Inputs!$B$30)*DCF!M$6</f>
        <v>546711.79377819691</v>
      </c>
      <c r="DK834" s="15">
        <f ca="1">SUM(CX834:DH834)+CA834*DCF!M$46*(1+Inputs!$B$30)*(1-Inputs!$B$33)*(1-Inputs!$B$30/Inputs!$B$31)/(Inputs!$B$29-Inputs!$B$30)*DCF!M$6</f>
        <v>150063.49585057149</v>
      </c>
      <c r="DM834" s="15">
        <f ca="1">DI834+DJ834+DK834+Inputs!$B$34+Inputs!$B$36-Inputs!$B$35</f>
        <v>931606.88768934994</v>
      </c>
    </row>
    <row r="835" spans="1:117" x14ac:dyDescent="0.75">
      <c r="A835" s="11">
        <v>822</v>
      </c>
      <c r="C835" s="23">
        <f t="shared" ca="1" si="472"/>
        <v>0.78940792398325255</v>
      </c>
      <c r="D835" s="23">
        <f t="shared" ca="1" si="472"/>
        <v>-9.7986753543467073E-2</v>
      </c>
      <c r="E835" s="23">
        <f t="shared" ca="1" si="472"/>
        <v>0.40771026769577218</v>
      </c>
      <c r="F835" s="23">
        <f t="shared" ca="1" si="472"/>
        <v>-0.33283527057422391</v>
      </c>
      <c r="G835" s="23">
        <f t="shared" ca="1" si="472"/>
        <v>0.39430049322909433</v>
      </c>
      <c r="H835" s="23">
        <f t="shared" ca="1" si="472"/>
        <v>0.29094324355378459</v>
      </c>
      <c r="I835" s="23">
        <f t="shared" ca="1" si="472"/>
        <v>1.9827958250942264</v>
      </c>
      <c r="J835" s="23">
        <f t="shared" ca="1" si="472"/>
        <v>-0.1646131625930643</v>
      </c>
      <c r="K835" s="23">
        <f t="shared" ca="1" si="472"/>
        <v>-1.3674086181684566</v>
      </c>
      <c r="L835" s="23">
        <f t="shared" ca="1" si="472"/>
        <v>3.3558715647739615E-2</v>
      </c>
      <c r="M835" s="23">
        <f t="shared" ca="1" si="472"/>
        <v>-9.9059325665402584E-2</v>
      </c>
      <c r="N835" s="23">
        <f ca="1">SQRT(Inputs!$B$38)*C835+SQRT(1-Inputs!$B$38)*_xlfn.NORM.S.INV(RAND())</f>
        <v>0.72245944103157211</v>
      </c>
      <c r="O835" s="23">
        <f ca="1">SQRT(Inputs!$B$38)*D835+SQRT(1-Inputs!$B$38)*_xlfn.NORM.S.INV(RAND())</f>
        <v>0.67805813917026259</v>
      </c>
      <c r="P835" s="23">
        <f ca="1">SQRT(Inputs!$B$38)*E835+SQRT(1-Inputs!$B$38)*_xlfn.NORM.S.INV(RAND())</f>
        <v>1.2340769111656487</v>
      </c>
      <c r="Q835" s="23">
        <f ca="1">SQRT(Inputs!$B$38)*F835+SQRT(1-Inputs!$B$38)*_xlfn.NORM.S.INV(RAND())</f>
        <v>-1.5663440594007867</v>
      </c>
      <c r="R835" s="23">
        <f ca="1">SQRT(Inputs!$B$38)*G835+SQRT(1-Inputs!$B$38)*_xlfn.NORM.S.INV(RAND())</f>
        <v>0.99141477522090293</v>
      </c>
      <c r="S835" s="23">
        <f ca="1">SQRT(Inputs!$B$38)*H835+SQRT(1-Inputs!$B$38)*_xlfn.NORM.S.INV(RAND())</f>
        <v>0.2516797919638798</v>
      </c>
      <c r="T835" s="23">
        <f ca="1">SQRT(Inputs!$B$38)*I835+SQRT(1-Inputs!$B$38)*_xlfn.NORM.S.INV(RAND())</f>
        <v>1.1535334624759299</v>
      </c>
      <c r="U835" s="23">
        <f ca="1">SQRT(Inputs!$B$38)*J835+SQRT(1-Inputs!$B$38)*_xlfn.NORM.S.INV(RAND())</f>
        <v>0.54167367992091953</v>
      </c>
      <c r="V835" s="23">
        <f ca="1">SQRT(Inputs!$B$38)*K835+SQRT(1-Inputs!$B$38)*_xlfn.NORM.S.INV(RAND())</f>
        <v>-1.2152035044743215</v>
      </c>
      <c r="W835" s="23">
        <f ca="1">SQRT(Inputs!$B$38)*L835+SQRT(1-Inputs!$B$38)*_xlfn.NORM.S.INV(RAND())</f>
        <v>-1.2947140094949723</v>
      </c>
      <c r="X835" s="23">
        <f ca="1">SQRT(Inputs!$B$38)*M835+SQRT(1-Inputs!$B$38)*_xlfn.NORM.S.INV(RAND())</f>
        <v>-1.2439023102177089</v>
      </c>
      <c r="Y835" s="23">
        <f ca="1">SQRT(Inputs!$B$38)*C835+SQRT(1-Inputs!$B$38)*_xlfn.NORM.S.INV(RAND())</f>
        <v>0.31239334227513299</v>
      </c>
      <c r="Z835" s="23">
        <f ca="1">SQRT(Inputs!$B$38)*D835+SQRT(1-Inputs!$B$38)*_xlfn.NORM.S.INV(RAND())</f>
        <v>-0.4498665905151279</v>
      </c>
      <c r="AA835" s="23">
        <f ca="1">SQRT(Inputs!$B$38)*E835+SQRT(1-Inputs!$B$38)*_xlfn.NORM.S.INV(RAND())</f>
        <v>0.14709804640820115</v>
      </c>
      <c r="AB835" s="23">
        <f ca="1">SQRT(Inputs!$B$38)*F835+SQRT(1-Inputs!$B$38)*_xlfn.NORM.S.INV(RAND())</f>
        <v>-0.44573282137011472</v>
      </c>
      <c r="AC835" s="23">
        <f ca="1">SQRT(Inputs!$B$38)*G835+SQRT(1-Inputs!$B$38)*_xlfn.NORM.S.INV(RAND())</f>
        <v>0.50329486172597593</v>
      </c>
      <c r="AD835" s="23">
        <f ca="1">SQRT(Inputs!$B$38)*H835+SQRT(1-Inputs!$B$38)*_xlfn.NORM.S.INV(RAND())</f>
        <v>-0.19221110787773152</v>
      </c>
      <c r="AE835" s="23">
        <f ca="1">SQRT(Inputs!$B$38)*I835+SQRT(1-Inputs!$B$38)*_xlfn.NORM.S.INV(RAND())</f>
        <v>1.9764314113791956</v>
      </c>
      <c r="AF835" s="23">
        <f ca="1">SQRT(Inputs!$B$38)*J835+SQRT(1-Inputs!$B$38)*_xlfn.NORM.S.INV(RAND())</f>
        <v>-0.51775546985172649</v>
      </c>
      <c r="AG835" s="23">
        <f ca="1">SQRT(Inputs!$B$38)*K835+SQRT(1-Inputs!$B$38)*_xlfn.NORM.S.INV(RAND())</f>
        <v>-1.6633343662184648</v>
      </c>
      <c r="AH835" s="23">
        <f ca="1">SQRT(Inputs!$B$38)*L835+SQRT(1-Inputs!$B$38)*_xlfn.NORM.S.INV(RAND())</f>
        <v>-0.69710376659575901</v>
      </c>
      <c r="AI835" s="23">
        <f ca="1">SQRT(Inputs!$B$38)*M835+SQRT(1-Inputs!$B$38)*_xlfn.NORM.S.INV(RAND())</f>
        <v>1.4614631835295877</v>
      </c>
      <c r="AJ835" s="23">
        <f ca="1">SQRT(Inputs!$B$38)*C835+SQRT(1-Inputs!$B$38)*_xlfn.NORM.S.INV(RAND())</f>
        <v>0.68207149981720971</v>
      </c>
      <c r="AK835" s="23">
        <f ca="1">SQRT(Inputs!$B$38)*D835+SQRT(1-Inputs!$B$38)*_xlfn.NORM.S.INV(RAND())</f>
        <v>-0.50896498979116722</v>
      </c>
      <c r="AL835" s="23">
        <f ca="1">SQRT(Inputs!$B$38)*E835+SQRT(1-Inputs!$B$38)*_xlfn.NORM.S.INV(RAND())</f>
        <v>0.17523685299000177</v>
      </c>
      <c r="AM835" s="23">
        <f ca="1">SQRT(Inputs!$B$38)*F835+SQRT(1-Inputs!$B$38)*_xlfn.NORM.S.INV(RAND())</f>
        <v>0.12200767915850411</v>
      </c>
      <c r="AN835" s="23">
        <f ca="1">SQRT(Inputs!$B$38)*G835+SQRT(1-Inputs!$B$38)*_xlfn.NORM.S.INV(RAND())</f>
        <v>0.64225857171837231</v>
      </c>
      <c r="AO835" s="23">
        <f ca="1">SQRT(Inputs!$B$38)*H835+SQRT(1-Inputs!$B$38)*_xlfn.NORM.S.INV(RAND())</f>
        <v>0.11763674387059958</v>
      </c>
      <c r="AP835" s="23">
        <f ca="1">SQRT(Inputs!$B$38)*I835+SQRT(1-Inputs!$B$38)*_xlfn.NORM.S.INV(RAND())</f>
        <v>4.758952015815332E-4</v>
      </c>
      <c r="AQ835" s="23">
        <f ca="1">SQRT(Inputs!$B$38)*J835+SQRT(1-Inputs!$B$38)*_xlfn.NORM.S.INV(RAND())</f>
        <v>0.55099895300873969</v>
      </c>
      <c r="AR835" s="23">
        <f ca="1">SQRT(Inputs!$B$38)*K835+SQRT(1-Inputs!$B$38)*_xlfn.NORM.S.INV(RAND())</f>
        <v>-2.0121278862872831</v>
      </c>
      <c r="AS835" s="23">
        <f ca="1">SQRT(Inputs!$B$38)*L835+SQRT(1-Inputs!$B$38)*_xlfn.NORM.S.INV(RAND())</f>
        <v>-0.16227461343460914</v>
      </c>
      <c r="AT835" s="23">
        <f ca="1">SQRT(Inputs!$B$38)*M835+SQRT(1-Inputs!$B$38)*_xlfn.NORM.S.INV(RAND())</f>
        <v>-0.47370245838946901</v>
      </c>
      <c r="AU835" s="15">
        <f ca="1">Inputs!$B$6*EXP($B$8-0.5*C$5^2+C$5*N835)</f>
        <v>5577.8526284289665</v>
      </c>
      <c r="AV835" s="15">
        <f t="shared" ca="1" si="437"/>
        <v>7501.3499526146124</v>
      </c>
      <c r="AW835" s="15">
        <f t="shared" ca="1" si="438"/>
        <v>10803.09158142679</v>
      </c>
      <c r="AX835" s="15">
        <f t="shared" ca="1" si="439"/>
        <v>10845.306690863117</v>
      </c>
      <c r="AY835" s="15">
        <f t="shared" ca="1" si="440"/>
        <v>14881.072327598482</v>
      </c>
      <c r="AZ835" s="15">
        <f t="shared" ca="1" si="441"/>
        <v>18711.416927698177</v>
      </c>
      <c r="BA835" s="15">
        <f t="shared" ca="1" si="442"/>
        <v>25836.225375877573</v>
      </c>
      <c r="BB835" s="15">
        <f t="shared" ca="1" si="443"/>
        <v>33395.487722953119</v>
      </c>
      <c r="BC835" s="15">
        <f t="shared" ca="1" si="444"/>
        <v>36373.860949745336</v>
      </c>
      <c r="BD835" s="15">
        <f t="shared" ca="1" si="445"/>
        <v>39479.007227342794</v>
      </c>
      <c r="BE835" s="15">
        <f t="shared" ca="1" si="446"/>
        <v>43194.722690539253</v>
      </c>
      <c r="BF835" s="15">
        <f ca="1">Inputs!$B$13*EXP($B$9-0.5*C$6^2+C$6*Y835)</f>
        <v>14714.673758683277</v>
      </c>
      <c r="BG835" s="15">
        <f t="shared" ca="1" si="447"/>
        <v>16535.104446633184</v>
      </c>
      <c r="BH835" s="15">
        <f t="shared" ca="1" si="448"/>
        <v>20701.813308115041</v>
      </c>
      <c r="BI835" s="15">
        <f t="shared" ca="1" si="449"/>
        <v>23661.787447296927</v>
      </c>
      <c r="BJ835" s="15">
        <f t="shared" ca="1" si="450"/>
        <v>31190.476672909586</v>
      </c>
      <c r="BK835" s="15">
        <f t="shared" ca="1" si="451"/>
        <v>37291.660767197733</v>
      </c>
      <c r="BL835" s="15">
        <f t="shared" ca="1" si="452"/>
        <v>59180.63546983328</v>
      </c>
      <c r="BM835" s="15">
        <f t="shared" ca="1" si="453"/>
        <v>68214.100815168349</v>
      </c>
      <c r="BN835" s="15">
        <f t="shared" ca="1" si="454"/>
        <v>68733.488426686919</v>
      </c>
      <c r="BO835" s="15">
        <f t="shared" ca="1" si="455"/>
        <v>77986.973797229264</v>
      </c>
      <c r="BP835" s="15">
        <f t="shared" ca="1" si="456"/>
        <v>113272.33164697058</v>
      </c>
      <c r="BQ835" s="15">
        <f ca="1">Inputs!$B$20*EXP($B$10-0.5*C$7^2+C$7*AJ835)</f>
        <v>5463.5150236251229</v>
      </c>
      <c r="BR835" s="15">
        <f t="shared" ca="1" si="457"/>
        <v>6306.8526914918466</v>
      </c>
      <c r="BS835" s="15">
        <f t="shared" ca="1" si="458"/>
        <v>9082.3466414769227</v>
      </c>
      <c r="BT835" s="15">
        <f t="shared" ca="1" si="459"/>
        <v>12929.869447372286</v>
      </c>
      <c r="BU835" s="15">
        <f t="shared" ca="1" si="460"/>
        <v>20932.074684603442</v>
      </c>
      <c r="BV835" s="15">
        <f t="shared" ca="1" si="461"/>
        <v>29904.721452379064</v>
      </c>
      <c r="BW835" s="15">
        <f t="shared" ca="1" si="462"/>
        <v>41734.555248060948</v>
      </c>
      <c r="BX835" s="15">
        <f t="shared" ca="1" si="463"/>
        <v>65189.968271102211</v>
      </c>
      <c r="BY835" s="15">
        <f t="shared" ca="1" si="464"/>
        <v>62155.745749229682</v>
      </c>
      <c r="BZ835" s="15">
        <f t="shared" ca="1" si="465"/>
        <v>84649.932800771843</v>
      </c>
      <c r="CA835" s="15">
        <f t="shared" ca="1" si="466"/>
        <v>109307.85717485638</v>
      </c>
      <c r="CB835" s="15">
        <f ca="1">(AU835*DCF!C$10-DCF!C$5*MAX(AU835*DCF!C$10,0)-MAX(AU835-Inputs!$B$6,0)/Inputs!$B$10)*DCF!C$6</f>
        <v>1038.6848716885793</v>
      </c>
      <c r="CC835" s="15">
        <f ca="1">(AV835*DCF!D$10-DCF!D$5*MAX(AV835*DCF!D$10,0)-MAX(AV835-AU835,0)/Inputs!$B$10)*DCF!D$6</f>
        <v>1359.4087499705604</v>
      </c>
      <c r="CD835" s="15">
        <f ca="1">(AW835*DCF!E$10-DCF!E$5*MAX(AW835*DCF!E$10,0)-MAX(AW835-AV835,0)/Inputs!$B$10)*DCF!E$6</f>
        <v>1750.5729299393879</v>
      </c>
      <c r="CE835" s="15">
        <f ca="1">(AX835*DCF!F$10-DCF!F$5*MAX(AX835*DCF!F$10,0)-MAX(AX835-AW835,0)/Inputs!$B$10)*DCF!F$6</f>
        <v>2358.7292489936303</v>
      </c>
      <c r="CF835" s="15">
        <f ca="1">(AY835*DCF!G$10-DCF!G$5*MAX(AY835*DCF!G$10,0)-MAX(AY835-AX835,0)/Inputs!$B$10)*DCF!G$6</f>
        <v>2290.3499886633454</v>
      </c>
      <c r="CG835" s="15">
        <f ca="1">(AZ835*DCF!H$10-DCF!H$5*MAX(AZ835*DCF!H$10,0)-MAX(AZ835-AY835,0)/Inputs!$B$10)*DCF!H$6</f>
        <v>2952.6886661196249</v>
      </c>
      <c r="CH835" s="15">
        <f ca="1">(BA835*DCF!I$10-DCF!I$5*MAX(BA835*DCF!I$10,0)-MAX(BA835-AZ835,0)/Inputs!$B$10)*DCF!I$6</f>
        <v>3550.617651575842</v>
      </c>
      <c r="CI835" s="15">
        <f ca="1">(BB835*DCF!J$10-DCF!J$5*MAX(BB835*DCF!J$10,0)-MAX(BB835-BA835,0)/Inputs!$B$10)*DCF!J$6</f>
        <v>4585.261539567593</v>
      </c>
      <c r="CJ835" s="15">
        <f ca="1">(BC835*DCF!K$10-DCF!K$5*MAX(BC835*DCF!K$10,0)-MAX(BC835-BB835,0)/Inputs!$B$10)*DCF!K$6</f>
        <v>5438.6805327633756</v>
      </c>
      <c r="CK835" s="15">
        <f ca="1">(BD835*DCF!L$10-DCF!L$5*MAX(BD835*DCF!L$10,0)-MAX(BD835-BC835,0)/Inputs!$B$10)*DCF!L$6</f>
        <v>5552.6393310018466</v>
      </c>
      <c r="CL835" s="15">
        <f ca="1">(BE835*DCF!M$10-DCF!M$5*MAX(BE835*DCF!M$10,0)-MAX(BE835-BD835,0)/Inputs!$B$10)*DCF!M$6</f>
        <v>5651.4521400350741</v>
      </c>
      <c r="CM835" s="15">
        <f ca="1">(BF835*DCF!C$28-DCF!C$5*MAX(BF835*DCF!C$28,0)-MAX(BF835-Inputs!$B$13,0)/Inputs!$B$17)*DCF!C$6</f>
        <v>3722.3060508327053</v>
      </c>
      <c r="CN835" s="15">
        <f ca="1">(BG835*DCF!D$28-DCF!D$5*MAX(BG835*DCF!D$28,0)-MAX(BG835-BF835,0)/Inputs!$B$17)*DCF!D$6</f>
        <v>4481.5882902462172</v>
      </c>
      <c r="CO835" s="15">
        <f ca="1">(BH835*DCF!E$28-DCF!E$5*MAX(BH835*DCF!E$28,0)-MAX(BH835-BG835,0)/Inputs!$B$17)*DCF!E$6</f>
        <v>5041.921191768246</v>
      </c>
      <c r="CP835" s="15">
        <f ca="1">(BI835*DCF!F$28-DCF!F$5*MAX(BI835*DCF!F$28,0)-MAX(BI835-BH835,0)/Inputs!$B$17)*DCF!F$6</f>
        <v>5884.6419420536668</v>
      </c>
      <c r="CQ835" s="15">
        <f ca="1">(BJ835*DCF!G$28-DCF!G$5*MAX(BJ835*DCF!G$28,0)-MAX(BJ835-BI835,0)/Inputs!$B$17)*DCF!G$6</f>
        <v>6826.3546608711904</v>
      </c>
      <c r="CR835" s="15">
        <f ca="1">(BK835*DCF!H$28-DCF!H$5*MAX(BK835*DCF!H$28,0)-MAX(BK835-BJ835,0)/Inputs!$B$17)*DCF!H$6</f>
        <v>8274.6863491224176</v>
      </c>
      <c r="CS835" s="15">
        <f ca="1">(BL835*DCF!I$28-DCF!I$5*MAX(BL835*DCF!I$28,0)-MAX(BL835-BK835,0)/Inputs!$B$17)*DCF!I$6</f>
        <v>10774.767243005139</v>
      </c>
      <c r="CT835" s="15">
        <f ca="1">(BM835*DCF!J$28-DCF!J$5*MAX(BM835*DCF!J$28,0)-MAX(BM835-BL835,0)/Inputs!$B$17)*DCF!J$6</f>
        <v>14019.643660504296</v>
      </c>
      <c r="CU835" s="15">
        <f ca="1">(BN835*DCF!K$28-DCF!K$5*MAX(BN835*DCF!K$28,0)-MAX(BN835-BM835,0)/Inputs!$B$17)*DCF!K$6</f>
        <v>14451.742236927033</v>
      </c>
      <c r="CV835" s="15">
        <f ca="1">(BO835*DCF!L$28-DCF!L$5*MAX(BO835*DCF!L$28,0)-MAX(BO835-BN835,0)/Inputs!$B$17)*DCF!L$6</f>
        <v>14512.990909535911</v>
      </c>
      <c r="CW835" s="15">
        <f ca="1">(BP835*DCF!M$28-DCF!M$5*MAX(BP835*DCF!M$28,0)-MAX(BP835-BO835,0)/Inputs!$B$17)*DCF!M$6</f>
        <v>17623.943364395916</v>
      </c>
      <c r="CX835" s="15">
        <f ca="1">(BQ835*DCF!C$46-DCF!C$5*MAX(BQ835*DCF!C$46,0)-MAX(BQ835-Inputs!$B$20,0)/Inputs!$B$24)*DCF!C$6</f>
        <v>-2306.8233420035494</v>
      </c>
      <c r="CY835" s="15">
        <f ca="1">(BR835*DCF!D$46-DCF!D$5*MAX(BR835*DCF!D$46,0)-MAX(BR835-BQ835,0)/Inputs!$B$24)*DCF!D$6</f>
        <v>-1436.2778592721545</v>
      </c>
      <c r="CZ835" s="15">
        <f ca="1">(BS835*DCF!E$46-DCF!E$5*MAX(BS835*DCF!E$46,0)-MAX(BS835-BR835,0)/Inputs!$B$24)*DCF!E$6</f>
        <v>-2168.0266108507881</v>
      </c>
      <c r="DA835" s="15">
        <f ca="1">(BT835*DCF!F$46-DCF!F$5*MAX(BT835*DCF!F$46,0)-MAX(BT835-BS835,0)/Inputs!$B$24)*DCF!F$6</f>
        <v>-2342.6395251289737</v>
      </c>
      <c r="DB835" s="15">
        <f ca="1">(BU835*DCF!G$46-DCF!G$5*MAX(BU835*DCF!G$46,0)-MAX(BU835-BT835,0)/Inputs!$B$24)*DCF!G$6</f>
        <v>-3395.8973731943088</v>
      </c>
      <c r="DC835" s="15">
        <f ca="1">(BV835*DCF!H$46-DCF!H$5*MAX(BV835*DCF!H$46,0)-MAX(BV835-BU835,0)/Inputs!$B$24)*DCF!H$6</f>
        <v>-2788.1950067674056</v>
      </c>
      <c r="DD835" s="15">
        <f ca="1">(BW835*DCF!I$46-DCF!I$5*MAX(BW835*DCF!I$46,0)-MAX(BW835-BV835,0)/Inputs!$B$24)*DCF!I$6</f>
        <v>-2432.0119105773597</v>
      </c>
      <c r="DE835" s="15">
        <f ca="1">(BX835*DCF!J$46-DCF!J$5*MAX(BX835*DCF!J$46,0)-MAX(BX835-BW835,0)/Inputs!$B$24)*DCF!J$6</f>
        <v>-3485.4534823532299</v>
      </c>
      <c r="DF835" s="15">
        <f ca="1">(BY835*DCF!K$46-DCF!K$5*MAX(BY835*DCF!K$46,0)-MAX(BY835-BX835,0)/Inputs!$B$24)*DCF!K$6</f>
        <v>3550.5433943461394</v>
      </c>
      <c r="DG835" s="15">
        <f ca="1">(BZ835*DCF!L$46-DCF!L$5*MAX(BZ835*DCF!L$46,0)-MAX(BZ835-BY835,0)/Inputs!$B$24)*DCF!L$6</f>
        <v>760.94942085573132</v>
      </c>
      <c r="DH835" s="15">
        <f ca="1">(CA835*DCF!M$46-DCF!M$5*MAX(CA835*DCF!M$46,0)-MAX(CA835-BZ835,0)/Inputs!$B$24)*DCF!M$6</f>
        <v>3414.4149765655247</v>
      </c>
      <c r="DI835" s="15">
        <f ca="1">SUM(CB835:CL835)+BE835*DCF!M$10*(1+Inputs!$B$30)*(1-Inputs!$B$33)*(1-Inputs!$B$30/Inputs!$B$31)/(Inputs!$B$29-Inputs!$B$30)*DCF!M$6</f>
        <v>156740.57008916468</v>
      </c>
      <c r="DJ835" s="15">
        <f ca="1">SUM(CM835:CW835)+BP835*DCF!M$28*(1+Inputs!$B$30)*(1-Inputs!$B$33)*(1-Inputs!$B$30/Inputs!$B$31)/(Inputs!$B$29-Inputs!$B$30)*DCF!M$6</f>
        <v>525932.44835931365</v>
      </c>
      <c r="DK835" s="15">
        <f ca="1">SUM(CX835:DH835)+CA835*DCF!M$46*(1+Inputs!$B$30)*(1-Inputs!$B$33)*(1-Inputs!$B$30/Inputs!$B$31)/(Inputs!$B$29-Inputs!$B$30)*DCF!M$6</f>
        <v>156373.4782173956</v>
      </c>
      <c r="DM835" s="15">
        <f ca="1">DI835+DJ835+DK835+Inputs!$B$34+Inputs!$B$36-Inputs!$B$35</f>
        <v>915897.49666587391</v>
      </c>
    </row>
    <row r="836" spans="1:117" x14ac:dyDescent="0.75">
      <c r="A836" s="11">
        <v>823</v>
      </c>
      <c r="C836" s="23">
        <f t="shared" ca="1" si="472"/>
        <v>-1.1758730766540277</v>
      </c>
      <c r="D836" s="23">
        <f t="shared" ca="1" si="472"/>
        <v>-0.67897995473575912</v>
      </c>
      <c r="E836" s="23">
        <f t="shared" ca="1" si="472"/>
        <v>-0.64909017795172486</v>
      </c>
      <c r="F836" s="23">
        <f t="shared" ca="1" si="472"/>
        <v>0.51602164428965214</v>
      </c>
      <c r="G836" s="23">
        <f t="shared" ca="1" si="472"/>
        <v>1.1393837372062341</v>
      </c>
      <c r="H836" s="23">
        <f t="shared" ca="1" si="472"/>
        <v>-1.18620660719459</v>
      </c>
      <c r="I836" s="23">
        <f t="shared" ca="1" si="472"/>
        <v>0.41960845648161782</v>
      </c>
      <c r="J836" s="23">
        <f t="shared" ca="1" si="472"/>
        <v>0.26871386787287033</v>
      </c>
      <c r="K836" s="23">
        <f t="shared" ca="1" si="472"/>
        <v>-0.60779139880761102</v>
      </c>
      <c r="L836" s="23">
        <f t="shared" ca="1" si="472"/>
        <v>-0.66819833210078372</v>
      </c>
      <c r="M836" s="23">
        <f t="shared" ca="1" si="472"/>
        <v>-2.4899437750234656</v>
      </c>
      <c r="N836" s="23">
        <f ca="1">SQRT(Inputs!$B$38)*C836+SQRT(1-Inputs!$B$38)*_xlfn.NORM.S.INV(RAND())</f>
        <v>-1.5071147677337611</v>
      </c>
      <c r="O836" s="23">
        <f ca="1">SQRT(Inputs!$B$38)*D836+SQRT(1-Inputs!$B$38)*_xlfn.NORM.S.INV(RAND())</f>
        <v>-0.99551891427404404</v>
      </c>
      <c r="P836" s="23">
        <f ca="1">SQRT(Inputs!$B$38)*E836+SQRT(1-Inputs!$B$38)*_xlfn.NORM.S.INV(RAND())</f>
        <v>1.0729463526881546</v>
      </c>
      <c r="Q836" s="23">
        <f ca="1">SQRT(Inputs!$B$38)*F836+SQRT(1-Inputs!$B$38)*_xlfn.NORM.S.INV(RAND())</f>
        <v>0.42662350394356452</v>
      </c>
      <c r="R836" s="23">
        <f ca="1">SQRT(Inputs!$B$38)*G836+SQRT(1-Inputs!$B$38)*_xlfn.NORM.S.INV(RAND())</f>
        <v>-0.59481819762281374</v>
      </c>
      <c r="S836" s="23">
        <f ca="1">SQRT(Inputs!$B$38)*H836+SQRT(1-Inputs!$B$38)*_xlfn.NORM.S.INV(RAND())</f>
        <v>-8.7114447740233469E-2</v>
      </c>
      <c r="T836" s="23">
        <f ca="1">SQRT(Inputs!$B$38)*I836+SQRT(1-Inputs!$B$38)*_xlfn.NORM.S.INV(RAND())</f>
        <v>-0.57549484287913111</v>
      </c>
      <c r="U836" s="23">
        <f ca="1">SQRT(Inputs!$B$38)*J836+SQRT(1-Inputs!$B$38)*_xlfn.NORM.S.INV(RAND())</f>
        <v>0.16296304285704194</v>
      </c>
      <c r="V836" s="23">
        <f ca="1">SQRT(Inputs!$B$38)*K836+SQRT(1-Inputs!$B$38)*_xlfn.NORM.S.INV(RAND())</f>
        <v>-0.522942846834894</v>
      </c>
      <c r="W836" s="23">
        <f ca="1">SQRT(Inputs!$B$38)*L836+SQRT(1-Inputs!$B$38)*_xlfn.NORM.S.INV(RAND())</f>
        <v>-1.1465301029610948</v>
      </c>
      <c r="X836" s="23">
        <f ca="1">SQRT(Inputs!$B$38)*M836+SQRT(1-Inputs!$B$38)*_xlfn.NORM.S.INV(RAND())</f>
        <v>-1.9517863708092298</v>
      </c>
      <c r="Y836" s="23">
        <f ca="1">SQRT(Inputs!$B$38)*C836+SQRT(1-Inputs!$B$38)*_xlfn.NORM.S.INV(RAND())</f>
        <v>-0.38917740486271091</v>
      </c>
      <c r="Z836" s="23">
        <f ca="1">SQRT(Inputs!$B$38)*D836+SQRT(1-Inputs!$B$38)*_xlfn.NORM.S.INV(RAND())</f>
        <v>-0.62708199572348577</v>
      </c>
      <c r="AA836" s="23">
        <f ca="1">SQRT(Inputs!$B$38)*E836+SQRT(1-Inputs!$B$38)*_xlfn.NORM.S.INV(RAND())</f>
        <v>-7.1473929594265684E-2</v>
      </c>
      <c r="AB836" s="23">
        <f ca="1">SQRT(Inputs!$B$38)*F836+SQRT(1-Inputs!$B$38)*_xlfn.NORM.S.INV(RAND())</f>
        <v>0.85627021833426831</v>
      </c>
      <c r="AC836" s="23">
        <f ca="1">SQRT(Inputs!$B$38)*G836+SQRT(1-Inputs!$B$38)*_xlfn.NORM.S.INV(RAND())</f>
        <v>1.4067369525143536</v>
      </c>
      <c r="AD836" s="23">
        <f ca="1">SQRT(Inputs!$B$38)*H836+SQRT(1-Inputs!$B$38)*_xlfn.NORM.S.INV(RAND())</f>
        <v>-2.3018358085413646</v>
      </c>
      <c r="AE836" s="23">
        <f ca="1">SQRT(Inputs!$B$38)*I836+SQRT(1-Inputs!$B$38)*_xlfn.NORM.S.INV(RAND())</f>
        <v>-1.3110597238943937</v>
      </c>
      <c r="AF836" s="23">
        <f ca="1">SQRT(Inputs!$B$38)*J836+SQRT(1-Inputs!$B$38)*_xlfn.NORM.S.INV(RAND())</f>
        <v>7.231103289175117E-3</v>
      </c>
      <c r="AG836" s="23">
        <f ca="1">SQRT(Inputs!$B$38)*K836+SQRT(1-Inputs!$B$38)*_xlfn.NORM.S.INV(RAND())</f>
        <v>-9.765215202925645E-2</v>
      </c>
      <c r="AH836" s="23">
        <f ca="1">SQRT(Inputs!$B$38)*L836+SQRT(1-Inputs!$B$38)*_xlfn.NORM.S.INV(RAND())</f>
        <v>-0.78796441965132247</v>
      </c>
      <c r="AI836" s="23">
        <f ca="1">SQRT(Inputs!$B$38)*M836+SQRT(1-Inputs!$B$38)*_xlfn.NORM.S.INV(RAND())</f>
        <v>-1.5270699434025399</v>
      </c>
      <c r="AJ836" s="23">
        <f ca="1">SQRT(Inputs!$B$38)*C836+SQRT(1-Inputs!$B$38)*_xlfn.NORM.S.INV(RAND())</f>
        <v>-0.67269708401227324</v>
      </c>
      <c r="AK836" s="23">
        <f ca="1">SQRT(Inputs!$B$38)*D836+SQRT(1-Inputs!$B$38)*_xlfn.NORM.S.INV(RAND())</f>
        <v>-1.312181567232154</v>
      </c>
      <c r="AL836" s="23">
        <f ca="1">SQRT(Inputs!$B$38)*E836+SQRT(1-Inputs!$B$38)*_xlfn.NORM.S.INV(RAND())</f>
        <v>-1.4780883692018603</v>
      </c>
      <c r="AM836" s="23">
        <f ca="1">SQRT(Inputs!$B$38)*F836+SQRT(1-Inputs!$B$38)*_xlfn.NORM.S.INV(RAND())</f>
        <v>-0.76540525443347796</v>
      </c>
      <c r="AN836" s="23">
        <f ca="1">SQRT(Inputs!$B$38)*G836+SQRT(1-Inputs!$B$38)*_xlfn.NORM.S.INV(RAND())</f>
        <v>1.8779553500814796</v>
      </c>
      <c r="AO836" s="23">
        <f ca="1">SQRT(Inputs!$B$38)*H836+SQRT(1-Inputs!$B$38)*_xlfn.NORM.S.INV(RAND())</f>
        <v>0.39431016034194133</v>
      </c>
      <c r="AP836" s="23">
        <f ca="1">SQRT(Inputs!$B$38)*I836+SQRT(1-Inputs!$B$38)*_xlfn.NORM.S.INV(RAND())</f>
        <v>-0.18934843861402142</v>
      </c>
      <c r="AQ836" s="23">
        <f ca="1">SQRT(Inputs!$B$38)*J836+SQRT(1-Inputs!$B$38)*_xlfn.NORM.S.INV(RAND())</f>
        <v>0.19702465273431957</v>
      </c>
      <c r="AR836" s="23">
        <f ca="1">SQRT(Inputs!$B$38)*K836+SQRT(1-Inputs!$B$38)*_xlfn.NORM.S.INV(RAND())</f>
        <v>1.1193834616712177</v>
      </c>
      <c r="AS836" s="23">
        <f ca="1">SQRT(Inputs!$B$38)*L836+SQRT(1-Inputs!$B$38)*_xlfn.NORM.S.INV(RAND())</f>
        <v>-0.14442735768575657</v>
      </c>
      <c r="AT836" s="23">
        <f ca="1">SQRT(Inputs!$B$38)*M836+SQRT(1-Inputs!$B$38)*_xlfn.NORM.S.INV(RAND())</f>
        <v>-2.9242600313775613</v>
      </c>
      <c r="AU836" s="15">
        <f ca="1">Inputs!$B$6*EXP($B$8-0.5*C$5^2+C$5*N836)</f>
        <v>3888.0036870422737</v>
      </c>
      <c r="AV836" s="15">
        <f t="shared" ca="1" si="437"/>
        <v>4088.2032698144608</v>
      </c>
      <c r="AW836" s="15">
        <f t="shared" ca="1" si="438"/>
        <v>5761.059798965287</v>
      </c>
      <c r="AX836" s="15">
        <f t="shared" ca="1" si="439"/>
        <v>7418.736305524335</v>
      </c>
      <c r="AY836" s="15">
        <f t="shared" ca="1" si="440"/>
        <v>8458.0065557317994</v>
      </c>
      <c r="AZ836" s="15">
        <f t="shared" ca="1" si="441"/>
        <v>10245.611475628937</v>
      </c>
      <c r="BA836" s="15">
        <f t="shared" ca="1" si="442"/>
        <v>11805.123246667285</v>
      </c>
      <c r="BB836" s="15">
        <f t="shared" ca="1" si="443"/>
        <v>14690.983306996235</v>
      </c>
      <c r="BC836" s="15">
        <f t="shared" ca="1" si="444"/>
        <v>17106.99403180186</v>
      </c>
      <c r="BD836" s="15">
        <f t="shared" ca="1" si="445"/>
        <v>18826.514243283196</v>
      </c>
      <c r="BE836" s="15">
        <f t="shared" ca="1" si="446"/>
        <v>19312.280025774911</v>
      </c>
      <c r="BF836" s="15">
        <f ca="1">Inputs!$B$13*EXP($B$9-0.5*C$6^2+C$6*Y836)</f>
        <v>12804.035959028657</v>
      </c>
      <c r="BG836" s="15">
        <f t="shared" ca="1" si="447"/>
        <v>13935.289248715862</v>
      </c>
      <c r="BH836" s="15">
        <f t="shared" ca="1" si="448"/>
        <v>16825.713329135167</v>
      </c>
      <c r="BI836" s="15">
        <f t="shared" ca="1" si="449"/>
        <v>23498.862221965312</v>
      </c>
      <c r="BJ836" s="15">
        <f t="shared" ca="1" si="450"/>
        <v>35284.033611977276</v>
      </c>
      <c r="BK836" s="15">
        <f t="shared" ca="1" si="451"/>
        <v>31654.369387973686</v>
      </c>
      <c r="BL836" s="15">
        <f t="shared" ca="1" si="452"/>
        <v>32807.905051319533</v>
      </c>
      <c r="BM836" s="15">
        <f t="shared" ca="1" si="453"/>
        <v>40364.239098022481</v>
      </c>
      <c r="BN836" s="15">
        <f t="shared" ca="1" si="454"/>
        <v>49065.411974671108</v>
      </c>
      <c r="BO836" s="15">
        <f t="shared" ca="1" si="455"/>
        <v>55086.129614818354</v>
      </c>
      <c r="BP836" s="15">
        <f t="shared" ca="1" si="456"/>
        <v>57029.067571408072</v>
      </c>
      <c r="BQ836" s="15">
        <f ca="1">Inputs!$B$20*EXP($B$10-0.5*C$7^2+C$7*AJ836)</f>
        <v>3378.9986106028609</v>
      </c>
      <c r="BR836" s="15">
        <f t="shared" ca="1" si="457"/>
        <v>3022.3608906651475</v>
      </c>
      <c r="BS836" s="15">
        <f t="shared" ca="1" si="458"/>
        <v>2707.1442401205341</v>
      </c>
      <c r="BT836" s="15">
        <f t="shared" ca="1" si="459"/>
        <v>3053.5497480502886</v>
      </c>
      <c r="BU836" s="15">
        <f t="shared" ca="1" si="460"/>
        <v>6666.1914718638873</v>
      </c>
      <c r="BV836" s="15">
        <f t="shared" ca="1" si="461"/>
        <v>10136.234144859134</v>
      </c>
      <c r="BW836" s="15">
        <f t="shared" ca="1" si="462"/>
        <v>13588.902126965251</v>
      </c>
      <c r="BX836" s="15">
        <f t="shared" ca="1" si="463"/>
        <v>19772.002015343543</v>
      </c>
      <c r="BY836" s="15">
        <f t="shared" ca="1" si="464"/>
        <v>34320.405945641047</v>
      </c>
      <c r="BZ836" s="15">
        <f t="shared" ca="1" si="465"/>
        <v>46894.579044160688</v>
      </c>
      <c r="CA836" s="15">
        <f t="shared" ca="1" si="466"/>
        <v>39176.615753259815</v>
      </c>
      <c r="CB836" s="15">
        <f ca="1">(AU836*DCF!C$10-DCF!C$5*MAX(AU836*DCF!C$10,0)-MAX(AU836-Inputs!$B$6,0)/Inputs!$B$10)*DCF!C$6</f>
        <v>998.47478879151379</v>
      </c>
      <c r="CC836" s="15">
        <f ca="1">(AV836*DCF!D$10-DCF!D$5*MAX(AV836*DCF!D$10,0)-MAX(AV836-AU836,0)/Inputs!$B$10)*DCF!D$6</f>
        <v>947.65842168556037</v>
      </c>
      <c r="CD836" s="15">
        <f ca="1">(AW836*DCF!E$10-DCF!E$5*MAX(AW836*DCF!E$10,0)-MAX(AW836-AV836,0)/Inputs!$B$10)*DCF!E$6</f>
        <v>953.34043306786702</v>
      </c>
      <c r="CE836" s="15">
        <f ca="1">(AX836*DCF!F$10-DCF!F$5*MAX(AX836*DCF!F$10,0)-MAX(AX836-AW836,0)/Inputs!$B$10)*DCF!F$6</f>
        <v>1274.5769299860453</v>
      </c>
      <c r="CF836" s="15">
        <f ca="1">(AY836*DCF!G$10-DCF!G$5*MAX(AY836*DCF!G$10,0)-MAX(AY836-AX836,0)/Inputs!$B$10)*DCF!G$6</f>
        <v>1542.9206870956634</v>
      </c>
      <c r="CG836" s="15">
        <f ca="1">(AZ836*DCF!H$10-DCF!H$5*MAX(AZ836*DCF!H$10,0)-MAX(AZ836-AY836,0)/Inputs!$B$10)*DCF!H$6</f>
        <v>1671.7715164020281</v>
      </c>
      <c r="CH836" s="15">
        <f ca="1">(BA836*DCF!I$10-DCF!I$5*MAX(BA836*DCF!I$10,0)-MAX(BA836-AZ836,0)/Inputs!$B$10)*DCF!I$6</f>
        <v>1900.5507941529486</v>
      </c>
      <c r="CI836" s="15">
        <f ca="1">(BB836*DCF!J$10-DCF!J$5*MAX(BB836*DCF!J$10,0)-MAX(BB836-BA836,0)/Inputs!$B$10)*DCF!J$6</f>
        <v>2083.7022863406519</v>
      </c>
      <c r="CJ836" s="15">
        <f ca="1">(BC836*DCF!K$10-DCF!K$5*MAX(BC836*DCF!K$10,0)-MAX(BC836-BB836,0)/Inputs!$B$10)*DCF!K$6</f>
        <v>2415.7465761838071</v>
      </c>
      <c r="CK836" s="15">
        <f ca="1">(BD836*DCF!L$10-DCF!L$5*MAX(BD836*DCF!L$10,0)-MAX(BD836-BC836,0)/Inputs!$B$10)*DCF!L$6</f>
        <v>2617.0345474635865</v>
      </c>
      <c r="CL836" s="15">
        <f ca="1">(BE836*DCF!M$10-DCF!M$5*MAX(BE836*DCF!M$10,0)-MAX(BE836-BD836,0)/Inputs!$B$10)*DCF!M$6</f>
        <v>2667.1825844845175</v>
      </c>
      <c r="CM836" s="15">
        <f ca="1">(BF836*DCF!C$28-DCF!C$5*MAX(BF836*DCF!C$28,0)-MAX(BF836-Inputs!$B$13,0)/Inputs!$B$17)*DCF!C$6</f>
        <v>3580.447767461711</v>
      </c>
      <c r="CN836" s="15">
        <f ca="1">(BG836*DCF!D$28-DCF!D$5*MAX(BG836*DCF!D$28,0)-MAX(BG836-BF836,0)/Inputs!$B$17)*DCF!D$6</f>
        <v>3862.9158903882721</v>
      </c>
      <c r="CO836" s="15">
        <f ca="1">(BH836*DCF!E$28-DCF!E$5*MAX(BH836*DCF!E$28,0)-MAX(BH836-BG836,0)/Inputs!$B$17)*DCF!E$6</f>
        <v>4195.6788207313793</v>
      </c>
      <c r="CP836" s="15">
        <f ca="1">(BI836*DCF!F$28-DCF!F$5*MAX(BI836*DCF!F$28,0)-MAX(BI836-BH836,0)/Inputs!$B$17)*DCF!F$6</f>
        <v>5164.3698798613077</v>
      </c>
      <c r="CQ836" s="15">
        <f ca="1">(BJ836*DCF!G$28-DCF!G$5*MAX(BJ836*DCF!G$28,0)-MAX(BJ836-BI836,0)/Inputs!$B$17)*DCF!G$6</f>
        <v>7172.5608152968334</v>
      </c>
      <c r="CR836" s="15">
        <f ca="1">(BK836*DCF!H$28-DCF!H$5*MAX(BK836*DCF!H$28,0)-MAX(BK836-BJ836,0)/Inputs!$B$17)*DCF!H$6</f>
        <v>7828.4747836992547</v>
      </c>
      <c r="CS836" s="15">
        <f ca="1">(BL836*DCF!I$28-DCF!I$5*MAX(BL836*DCF!I$28,0)-MAX(BL836-BK836,0)/Inputs!$B$17)*DCF!I$6</f>
        <v>7549.3107817435512</v>
      </c>
      <c r="CT836" s="15">
        <f ca="1">(BM836*DCF!J$28-DCF!J$5*MAX(BM836*DCF!J$28,0)-MAX(BM836-BL836,0)/Inputs!$B$17)*DCF!J$6</f>
        <v>8002.6680454627649</v>
      </c>
      <c r="CU836" s="15">
        <f ca="1">(BN836*DCF!K$28-DCF!K$5*MAX(BN836*DCF!K$28,0)-MAX(BN836-BM836,0)/Inputs!$B$17)*DCF!K$6</f>
        <v>9296.0145509220019</v>
      </c>
      <c r="CV836" s="15">
        <f ca="1">(BO836*DCF!L$28-DCF!L$5*MAX(BO836*DCF!L$28,0)-MAX(BO836-BN836,0)/Inputs!$B$17)*DCF!L$6</f>
        <v>10309.584868608958</v>
      </c>
      <c r="CW836" s="15">
        <f ca="1">(BP836*DCF!M$28-DCF!M$5*MAX(BP836*DCF!M$28,0)-MAX(BP836-BO836,0)/Inputs!$B$17)*DCF!M$6</f>
        <v>10526.960456271481</v>
      </c>
      <c r="CX836" s="15">
        <f ca="1">(BQ836*DCF!C$46-DCF!C$5*MAX(BQ836*DCF!C$46,0)-MAX(BQ836-Inputs!$B$20,0)/Inputs!$B$24)*DCF!C$6</f>
        <v>-862.58564245001912</v>
      </c>
      <c r="CY836" s="15">
        <f ca="1">(BR836*DCF!D$46-DCF!D$5*MAX(BR836*DCF!D$46,0)-MAX(BR836-BQ836,0)/Inputs!$B$24)*DCF!D$6</f>
        <v>-515.84652166945648</v>
      </c>
      <c r="CZ836" s="15">
        <f ca="1">(BS836*DCF!E$46-DCF!E$5*MAX(BS836*DCF!E$46,0)-MAX(BS836-BR836,0)/Inputs!$B$24)*DCF!E$6</f>
        <v>-320.12451988600878</v>
      </c>
      <c r="DA836" s="15">
        <f ca="1">(BT836*DCF!F$46-DCF!F$5*MAX(BT836*DCF!F$46,0)-MAX(BT836-BS836,0)/Inputs!$B$24)*DCF!F$6</f>
        <v>-348.51599481792812</v>
      </c>
      <c r="DB836" s="15">
        <f ca="1">(BU836*DCF!G$46-DCF!G$5*MAX(BU836*DCF!G$46,0)-MAX(BU836-BT836,0)/Inputs!$B$24)*DCF!G$6</f>
        <v>-1439.4588091331195</v>
      </c>
      <c r="DC836" s="15">
        <f ca="1">(BV836*DCF!H$46-DCF!H$5*MAX(BV836*DCF!H$46,0)-MAX(BV836-BU836,0)/Inputs!$B$24)*DCF!H$6</f>
        <v>-1078.294499329065</v>
      </c>
      <c r="DD836" s="15">
        <f ca="1">(BW836*DCF!I$46-DCF!I$5*MAX(BW836*DCF!I$46,0)-MAX(BW836-BV836,0)/Inputs!$B$24)*DCF!I$6</f>
        <v>-677.28644802076053</v>
      </c>
      <c r="DE836" s="15">
        <f ca="1">(BX836*DCF!J$46-DCF!J$5*MAX(BX836*DCF!J$46,0)-MAX(BX836-BW836,0)/Inputs!$B$24)*DCF!J$6</f>
        <v>-810.27628049827058</v>
      </c>
      <c r="DF836" s="15">
        <f ca="1">(BY836*DCF!K$46-DCF!K$5*MAX(BY836*DCF!K$46,0)-MAX(BY836-BX836,0)/Inputs!$B$24)*DCF!K$6</f>
        <v>-1603.4753997599641</v>
      </c>
      <c r="DG836" s="15">
        <f ca="1">(BZ836*DCF!L$46-DCF!L$5*MAX(BZ836*DCF!L$46,0)-MAX(BZ836-BY836,0)/Inputs!$B$24)*DCF!L$6</f>
        <v>396.02839839096384</v>
      </c>
      <c r="DH836" s="15">
        <f ca="1">(CA836*DCF!M$46-DCF!M$5*MAX(CA836*DCF!M$46,0)-MAX(CA836-BZ836,0)/Inputs!$B$24)*DCF!M$6</f>
        <v>3071.292886086811</v>
      </c>
      <c r="DI836" s="15">
        <f ca="1">SUM(CB836:CL836)+BE836*DCF!M$10*(1+Inputs!$B$30)*(1-Inputs!$B$33)*(1-Inputs!$B$30/Inputs!$B$31)/(Inputs!$B$29-Inputs!$B$30)*DCF!M$6</f>
        <v>72819.290255851083</v>
      </c>
      <c r="DJ836" s="15">
        <f ca="1">SUM(CM836:CW836)+BP836*DCF!M$28*(1+Inputs!$B$30)*(1-Inputs!$B$33)*(1-Inputs!$B$30/Inputs!$B$31)/(Inputs!$B$29-Inputs!$B$30)*DCF!M$6</f>
        <v>289105.8522372155</v>
      </c>
      <c r="DK836" s="15">
        <f ca="1">SUM(CX836:DH836)+CA836*DCF!M$46*(1+Inputs!$B$30)*(1-Inputs!$B$33)*(1-Inputs!$B$30/Inputs!$B$31)/(Inputs!$B$29-Inputs!$B$30)*DCF!M$6</f>
        <v>56383.145890265208</v>
      </c>
      <c r="DM836" s="15">
        <f ca="1">DI836+DJ836+DK836+Inputs!$B$34+Inputs!$B$36-Inputs!$B$35</f>
        <v>495159.28838333185</v>
      </c>
    </row>
    <row r="837" spans="1:117" x14ac:dyDescent="0.75">
      <c r="A837" s="11">
        <v>824</v>
      </c>
      <c r="C837" s="23">
        <f t="shared" ca="1" si="472"/>
        <v>-0.16246693840208271</v>
      </c>
      <c r="D837" s="23">
        <f t="shared" ca="1" si="472"/>
        <v>0.67363016571229084</v>
      </c>
      <c r="E837" s="23">
        <f t="shared" ca="1" si="472"/>
        <v>-0.34211926092894773</v>
      </c>
      <c r="F837" s="23">
        <f t="shared" ca="1" si="472"/>
        <v>-0.62786241915279239</v>
      </c>
      <c r="G837" s="23">
        <f t="shared" ca="1" si="472"/>
        <v>-1.6198876953567902</v>
      </c>
      <c r="H837" s="23">
        <f t="shared" ca="1" si="472"/>
        <v>1.2846990908246212</v>
      </c>
      <c r="I837" s="23">
        <f t="shared" ca="1" si="472"/>
        <v>0.11592791917362563</v>
      </c>
      <c r="J837" s="23">
        <f t="shared" ca="1" si="472"/>
        <v>-1.0050401532248974</v>
      </c>
      <c r="K837" s="23">
        <f t="shared" ca="1" si="472"/>
        <v>0.76147424701106681</v>
      </c>
      <c r="L837" s="23">
        <f t="shared" ca="1" si="472"/>
        <v>-0.92242679615264533</v>
      </c>
      <c r="M837" s="23">
        <f t="shared" ca="1" si="472"/>
        <v>-1.405171338071536</v>
      </c>
      <c r="N837" s="23">
        <f ca="1">SQRT(Inputs!$B$38)*C837+SQRT(1-Inputs!$B$38)*_xlfn.NORM.S.INV(RAND())</f>
        <v>0.68628778966884618</v>
      </c>
      <c r="O837" s="23">
        <f ca="1">SQRT(Inputs!$B$38)*D837+SQRT(1-Inputs!$B$38)*_xlfn.NORM.S.INV(RAND())</f>
        <v>1.1344772963049869</v>
      </c>
      <c r="P837" s="23">
        <f ca="1">SQRT(Inputs!$B$38)*E837+SQRT(1-Inputs!$B$38)*_xlfn.NORM.S.INV(RAND())</f>
        <v>1.0197899505115788</v>
      </c>
      <c r="Q837" s="23">
        <f ca="1">SQRT(Inputs!$B$38)*F837+SQRT(1-Inputs!$B$38)*_xlfn.NORM.S.INV(RAND())</f>
        <v>-1.5745491695923257</v>
      </c>
      <c r="R837" s="23">
        <f ca="1">SQRT(Inputs!$B$38)*G837+SQRT(1-Inputs!$B$38)*_xlfn.NORM.S.INV(RAND())</f>
        <v>-1.1621321871688355</v>
      </c>
      <c r="S837" s="23">
        <f ca="1">SQRT(Inputs!$B$38)*H837+SQRT(1-Inputs!$B$38)*_xlfn.NORM.S.INV(RAND())</f>
        <v>0.75039133107905276</v>
      </c>
      <c r="T837" s="23">
        <f ca="1">SQRT(Inputs!$B$38)*I837+SQRT(1-Inputs!$B$38)*_xlfn.NORM.S.INV(RAND())</f>
        <v>1.6734230174810933</v>
      </c>
      <c r="U837" s="23">
        <f ca="1">SQRT(Inputs!$B$38)*J837+SQRT(1-Inputs!$B$38)*_xlfn.NORM.S.INV(RAND())</f>
        <v>0.60588947520649483</v>
      </c>
      <c r="V837" s="23">
        <f ca="1">SQRT(Inputs!$B$38)*K837+SQRT(1-Inputs!$B$38)*_xlfn.NORM.S.INV(RAND())</f>
        <v>0.44201862768304245</v>
      </c>
      <c r="W837" s="23">
        <f ca="1">SQRT(Inputs!$B$38)*L837+SQRT(1-Inputs!$B$38)*_xlfn.NORM.S.INV(RAND())</f>
        <v>-2.2396023918884325</v>
      </c>
      <c r="X837" s="23">
        <f ca="1">SQRT(Inputs!$B$38)*M837+SQRT(1-Inputs!$B$38)*_xlfn.NORM.S.INV(RAND())</f>
        <v>2.6138025200997173E-2</v>
      </c>
      <c r="Y837" s="23">
        <f ca="1">SQRT(Inputs!$B$38)*C837+SQRT(1-Inputs!$B$38)*_xlfn.NORM.S.INV(RAND())</f>
        <v>0.10615074792434069</v>
      </c>
      <c r="Z837" s="23">
        <f ca="1">SQRT(Inputs!$B$38)*D837+SQRT(1-Inputs!$B$38)*_xlfn.NORM.S.INV(RAND())</f>
        <v>1.3498603995249434</v>
      </c>
      <c r="AA837" s="23">
        <f ca="1">SQRT(Inputs!$B$38)*E837+SQRT(1-Inputs!$B$38)*_xlfn.NORM.S.INV(RAND())</f>
        <v>0.46984727798042408</v>
      </c>
      <c r="AB837" s="23">
        <f ca="1">SQRT(Inputs!$B$38)*F837+SQRT(1-Inputs!$B$38)*_xlfn.NORM.S.INV(RAND())</f>
        <v>4.2307143922808821E-2</v>
      </c>
      <c r="AC837" s="23">
        <f ca="1">SQRT(Inputs!$B$38)*G837+SQRT(1-Inputs!$B$38)*_xlfn.NORM.S.INV(RAND())</f>
        <v>-1.4869985427539669</v>
      </c>
      <c r="AD837" s="23">
        <f ca="1">SQRT(Inputs!$B$38)*H837+SQRT(1-Inputs!$B$38)*_xlfn.NORM.S.INV(RAND())</f>
        <v>-0.80624321988632586</v>
      </c>
      <c r="AE837" s="23">
        <f ca="1">SQRT(Inputs!$B$38)*I837+SQRT(1-Inputs!$B$38)*_xlfn.NORM.S.INV(RAND())</f>
        <v>-0.23520372212478385</v>
      </c>
      <c r="AF837" s="23">
        <f ca="1">SQRT(Inputs!$B$38)*J837+SQRT(1-Inputs!$B$38)*_xlfn.NORM.S.INV(RAND())</f>
        <v>-0.13316878703046481</v>
      </c>
      <c r="AG837" s="23">
        <f ca="1">SQRT(Inputs!$B$38)*K837+SQRT(1-Inputs!$B$38)*_xlfn.NORM.S.INV(RAND())</f>
        <v>1.0418835804111364</v>
      </c>
      <c r="AH837" s="23">
        <f ca="1">SQRT(Inputs!$B$38)*L837+SQRT(1-Inputs!$B$38)*_xlfn.NORM.S.INV(RAND())</f>
        <v>-0.68773312106877049</v>
      </c>
      <c r="AI837" s="23">
        <f ca="1">SQRT(Inputs!$B$38)*M837+SQRT(1-Inputs!$B$38)*_xlfn.NORM.S.INV(RAND())</f>
        <v>-2.0175684171270971</v>
      </c>
      <c r="AJ837" s="23">
        <f ca="1">SQRT(Inputs!$B$38)*C837+SQRT(1-Inputs!$B$38)*_xlfn.NORM.S.INV(RAND())</f>
        <v>-0.89271561648788567</v>
      </c>
      <c r="AK837" s="23">
        <f ca="1">SQRT(Inputs!$B$38)*D837+SQRT(1-Inputs!$B$38)*_xlfn.NORM.S.INV(RAND())</f>
        <v>0.26894077548657608</v>
      </c>
      <c r="AL837" s="23">
        <f ca="1">SQRT(Inputs!$B$38)*E837+SQRT(1-Inputs!$B$38)*_xlfn.NORM.S.INV(RAND())</f>
        <v>-1.1637626565346424</v>
      </c>
      <c r="AM837" s="23">
        <f ca="1">SQRT(Inputs!$B$38)*F837+SQRT(1-Inputs!$B$38)*_xlfn.NORM.S.INV(RAND())</f>
        <v>-0.26784215387659616</v>
      </c>
      <c r="AN837" s="23">
        <f ca="1">SQRT(Inputs!$B$38)*G837+SQRT(1-Inputs!$B$38)*_xlfn.NORM.S.INV(RAND())</f>
        <v>0.81371044637940138</v>
      </c>
      <c r="AO837" s="23">
        <f ca="1">SQRT(Inputs!$B$38)*H837+SQRT(1-Inputs!$B$38)*_xlfn.NORM.S.INV(RAND())</f>
        <v>1.7601482851279928</v>
      </c>
      <c r="AP837" s="23">
        <f ca="1">SQRT(Inputs!$B$38)*I837+SQRT(1-Inputs!$B$38)*_xlfn.NORM.S.INV(RAND())</f>
        <v>-0.20830409298044172</v>
      </c>
      <c r="AQ837" s="23">
        <f ca="1">SQRT(Inputs!$B$38)*J837+SQRT(1-Inputs!$B$38)*_xlfn.NORM.S.INV(RAND())</f>
        <v>-0.81942832897255147</v>
      </c>
      <c r="AR837" s="23">
        <f ca="1">SQRT(Inputs!$B$38)*K837+SQRT(1-Inputs!$B$38)*_xlfn.NORM.S.INV(RAND())</f>
        <v>6.6127616840085279E-2</v>
      </c>
      <c r="AS837" s="23">
        <f ca="1">SQRT(Inputs!$B$38)*L837+SQRT(1-Inputs!$B$38)*_xlfn.NORM.S.INV(RAND())</f>
        <v>-0.85642554417681982</v>
      </c>
      <c r="AT837" s="23">
        <f ca="1">SQRT(Inputs!$B$38)*M837+SQRT(1-Inputs!$B$38)*_xlfn.NORM.S.INV(RAND())</f>
        <v>-1.1018265712724862</v>
      </c>
      <c r="AU837" s="15">
        <f ca="1">Inputs!$B$6*EXP($B$8-0.5*C$5^2+C$5*N837)</f>
        <v>5545.2885219711752</v>
      </c>
      <c r="AV837" s="15">
        <f t="shared" ca="1" si="437"/>
        <v>7975.1942456470751</v>
      </c>
      <c r="AW837" s="15">
        <f t="shared" ca="1" si="438"/>
        <v>11158.282901856675</v>
      </c>
      <c r="AX837" s="15">
        <f t="shared" ca="1" si="439"/>
        <v>11190.408950645742</v>
      </c>
      <c r="AY837" s="15">
        <f t="shared" ca="1" si="440"/>
        <v>11940.146934072256</v>
      </c>
      <c r="AZ837" s="15">
        <f t="shared" ca="1" si="441"/>
        <v>15861.0753502771</v>
      </c>
      <c r="BA837" s="15">
        <f t="shared" ca="1" si="442"/>
        <v>23125.206719105103</v>
      </c>
      <c r="BB837" s="15">
        <f t="shared" ca="1" si="443"/>
        <v>30084.201956082856</v>
      </c>
      <c r="BC837" s="15">
        <f t="shared" ca="1" si="444"/>
        <v>38451.636943534562</v>
      </c>
      <c r="BD837" s="15">
        <f t="shared" ca="1" si="445"/>
        <v>38204.036638661397</v>
      </c>
      <c r="BE837" s="15">
        <f t="shared" ca="1" si="446"/>
        <v>46925.728911199782</v>
      </c>
      <c r="BF837" s="15">
        <f ca="1">Inputs!$B$13*EXP($B$9-0.5*C$6^2+C$6*Y837)</f>
        <v>14125.166898562171</v>
      </c>
      <c r="BG837" s="15">
        <f t="shared" ca="1" si="447"/>
        <v>21962.543048222713</v>
      </c>
      <c r="BH837" s="15">
        <f t="shared" ca="1" si="448"/>
        <v>29008.949724139489</v>
      </c>
      <c r="BI837" s="15">
        <f t="shared" ca="1" si="449"/>
        <v>35743.318486410571</v>
      </c>
      <c r="BJ837" s="15">
        <f t="shared" ca="1" si="450"/>
        <v>35365.008228109291</v>
      </c>
      <c r="BK837" s="15">
        <f t="shared" ca="1" si="451"/>
        <v>38891.799480521775</v>
      </c>
      <c r="BL837" s="15">
        <f t="shared" ca="1" si="452"/>
        <v>46339.682097824829</v>
      </c>
      <c r="BM837" s="15">
        <f t="shared" ca="1" si="453"/>
        <v>56026.895261967213</v>
      </c>
      <c r="BN837" s="15">
        <f t="shared" ca="1" si="454"/>
        <v>78069.481917318277</v>
      </c>
      <c r="BO837" s="15">
        <f t="shared" ca="1" si="455"/>
        <v>88676.395767007663</v>
      </c>
      <c r="BP837" s="15">
        <f t="shared" ca="1" si="456"/>
        <v>86841.548953073026</v>
      </c>
      <c r="BQ837" s="15">
        <f ca="1">Inputs!$B$20*EXP($B$10-0.5*C$7^2+C$7*AJ837)</f>
        <v>3125.3386083130977</v>
      </c>
      <c r="BR837" s="15">
        <f t="shared" ca="1" si="457"/>
        <v>4618.7973857059078</v>
      </c>
      <c r="BS837" s="15">
        <f t="shared" ca="1" si="458"/>
        <v>4527.9334331094869</v>
      </c>
      <c r="BT837" s="15">
        <f t="shared" ca="1" si="459"/>
        <v>5819.4337034711407</v>
      </c>
      <c r="BU837" s="15">
        <f t="shared" ca="1" si="460"/>
        <v>9820.1038922604785</v>
      </c>
      <c r="BV837" s="15">
        <f t="shared" ca="1" si="461"/>
        <v>20312.183837291464</v>
      </c>
      <c r="BW837" s="15">
        <f t="shared" ca="1" si="462"/>
        <v>27122.01722186312</v>
      </c>
      <c r="BX837" s="15">
        <f t="shared" ca="1" si="463"/>
        <v>32187.776632434161</v>
      </c>
      <c r="BY837" s="15">
        <f t="shared" ca="1" si="464"/>
        <v>45674.771360292376</v>
      </c>
      <c r="BZ837" s="15">
        <f t="shared" ca="1" si="465"/>
        <v>54752.264577145368</v>
      </c>
      <c r="CA837" s="15">
        <f t="shared" ca="1" si="466"/>
        <v>63234.152531307089</v>
      </c>
      <c r="CB837" s="15">
        <f ca="1">(AU837*DCF!C$10-DCF!C$5*MAX(AU837*DCF!C$10,0)-MAX(AU837-Inputs!$B$6,0)/Inputs!$B$10)*DCF!C$6</f>
        <v>1038.9170595718767</v>
      </c>
      <c r="CC837" s="15">
        <f ca="1">(AV837*DCF!D$10-DCF!D$5*MAX(AV837*DCF!D$10,0)-MAX(AV837-AU837,0)/Inputs!$B$10)*DCF!D$6</f>
        <v>1351.430651641155</v>
      </c>
      <c r="CD837" s="15">
        <f ca="1">(AW837*DCF!E$10-DCF!E$5*MAX(AW837*DCF!E$10,0)-MAX(AW837-AV837,0)/Inputs!$B$10)*DCF!E$6</f>
        <v>1859.3065147054231</v>
      </c>
      <c r="CE837" s="15">
        <f ca="1">(AX837*DCF!F$10-DCF!F$5*MAX(AX837*DCF!F$10,0)-MAX(AX837-AW837,0)/Inputs!$B$10)*DCF!F$6</f>
        <v>2436.1638057040386</v>
      </c>
      <c r="CF837" s="15">
        <f ca="1">(AY837*DCF!G$10-DCF!G$5*MAX(AY837*DCF!G$10,0)-MAX(AY837-AX837,0)/Inputs!$B$10)*DCF!G$6</f>
        <v>2316.0334682362118</v>
      </c>
      <c r="CG837" s="15">
        <f ca="1">(AZ837*DCF!H$10-DCF!H$5*MAX(AZ837*DCF!H$10,0)-MAX(AZ837-AY837,0)/Inputs!$B$10)*DCF!H$6</f>
        <v>2383.2080238856843</v>
      </c>
      <c r="CH837" s="15">
        <f ca="1">(BA837*DCF!I$10-DCF!I$5*MAX(BA837*DCF!I$10,0)-MAX(BA837-AZ837,0)/Inputs!$B$10)*DCF!I$6</f>
        <v>3032.5596008260145</v>
      </c>
      <c r="CI837" s="15">
        <f ca="1">(BB837*DCF!J$10-DCF!J$5*MAX(BB837*DCF!J$10,0)-MAX(BB837-BA837,0)/Inputs!$B$10)*DCF!J$6</f>
        <v>4107.9978076429816</v>
      </c>
      <c r="CJ837" s="15">
        <f ca="1">(BC837*DCF!K$10-DCF!K$5*MAX(BC837*DCF!K$10,0)-MAX(BC837-BB837,0)/Inputs!$B$10)*DCF!K$6</f>
        <v>5018.7824885876644</v>
      </c>
      <c r="CK837" s="15">
        <f ca="1">(BD837*DCF!L$10-DCF!L$5*MAX(BD837*DCF!L$10,0)-MAX(BD837-BC837,0)/Inputs!$B$10)*DCF!L$6</f>
        <v>5761.895211825462</v>
      </c>
      <c r="CL837" s="15">
        <f ca="1">(BE837*DCF!M$10-DCF!M$5*MAX(BE837*DCF!M$10,0)-MAX(BE837-BD837,0)/Inputs!$B$10)*DCF!M$6</f>
        <v>5579.927956505212</v>
      </c>
      <c r="CM837" s="15">
        <f ca="1">(BF837*DCF!C$28-DCF!C$5*MAX(BF837*DCF!C$28,0)-MAX(BF837-Inputs!$B$13,0)/Inputs!$B$17)*DCF!C$6</f>
        <v>3678.5371945757411</v>
      </c>
      <c r="CN837" s="15">
        <f ca="1">(BG837*DCF!D$28-DCF!D$5*MAX(BG837*DCF!D$28,0)-MAX(BG837-BF837,0)/Inputs!$B$17)*DCF!D$6</f>
        <v>4796.4037941640945</v>
      </c>
      <c r="CO837" s="15">
        <f ca="1">(BH837*DCF!E$28-DCF!E$5*MAX(BH837*DCF!E$28,0)-MAX(BH837-BG837,0)/Inputs!$B$17)*DCF!E$6</f>
        <v>6827.1013445294639</v>
      </c>
      <c r="CP837" s="15">
        <f ca="1">(BI837*DCF!F$28-DCF!F$5*MAX(BI837*DCF!F$28,0)-MAX(BI837-BH837,0)/Inputs!$B$17)*DCF!F$6</f>
        <v>8477.2711812340331</v>
      </c>
      <c r="CQ837" s="15">
        <f ca="1">(BJ837*DCF!G$28-DCF!G$5*MAX(BJ837*DCF!G$28,0)-MAX(BJ837-BI837,0)/Inputs!$B$17)*DCF!G$6</f>
        <v>9175.7196983272188</v>
      </c>
      <c r="CR837" s="15">
        <f ca="1">(BK837*DCF!H$28-DCF!H$5*MAX(BK837*DCF!H$28,0)-MAX(BK837-BJ837,0)/Inputs!$B$17)*DCF!H$6</f>
        <v>9070.4067078460466</v>
      </c>
      <c r="CS837" s="15">
        <f ca="1">(BL837*DCF!I$28-DCF!I$5*MAX(BL837*DCF!I$28,0)-MAX(BL837-BK837,0)/Inputs!$B$17)*DCF!I$6</f>
        <v>9827.9174964400299</v>
      </c>
      <c r="CT837" s="15">
        <f ca="1">(BM837*DCF!J$28-DCF!J$5*MAX(BM837*DCF!J$28,0)-MAX(BM837-BL837,0)/Inputs!$B$17)*DCF!J$6</f>
        <v>11214.203463534552</v>
      </c>
      <c r="CU837" s="15">
        <f ca="1">(BN837*DCF!K$28-DCF!K$5*MAX(BN837*DCF!K$28,0)-MAX(BN837-BM837,0)/Inputs!$B$17)*DCF!K$6</f>
        <v>13787.042330520018</v>
      </c>
      <c r="CV837" s="15">
        <f ca="1">(BO837*DCF!L$28-DCF!L$5*MAX(BO837*DCF!L$28,0)-MAX(BO837-BN837,0)/Inputs!$B$17)*DCF!L$6</f>
        <v>16492.612272884275</v>
      </c>
      <c r="CW837" s="15">
        <f ca="1">(BP837*DCF!M$28-DCF!M$5*MAX(BP837*DCF!M$28,0)-MAX(BP837-BO837,0)/Inputs!$B$17)*DCF!M$6</f>
        <v>16339.287693218765</v>
      </c>
      <c r="CX837" s="15">
        <f ca="1">(BQ837*DCF!C$46-DCF!C$5*MAX(BQ837*DCF!C$46,0)-MAX(BQ837-Inputs!$B$20,0)/Inputs!$B$24)*DCF!C$6</f>
        <v>-721.7872074626091</v>
      </c>
      <c r="CY837" s="15">
        <f ca="1">(BR837*DCF!D$46-DCF!D$5*MAX(BR837*DCF!D$46,0)-MAX(BR837-BQ837,0)/Inputs!$B$24)*DCF!D$6</f>
        <v>-1425.5674654727152</v>
      </c>
      <c r="CZ837" s="15">
        <f ca="1">(BS837*DCF!E$46-DCF!E$5*MAX(BS837*DCF!E$46,0)-MAX(BS837-BR837,0)/Inputs!$B$24)*DCF!E$6</f>
        <v>-535.43601218878666</v>
      </c>
      <c r="DA837" s="15">
        <f ca="1">(BT837*DCF!F$46-DCF!F$5*MAX(BT837*DCF!F$46,0)-MAX(BT837-BS837,0)/Inputs!$B$24)*DCF!F$6</f>
        <v>-894.08403142999532</v>
      </c>
      <c r="DB837" s="15">
        <f ca="1">(BU837*DCF!G$46-DCF!G$5*MAX(BU837*DCF!G$46,0)-MAX(BU837-BT837,0)/Inputs!$B$24)*DCF!G$6</f>
        <v>-1676.0753006966586</v>
      </c>
      <c r="DC837" s="15">
        <f ca="1">(BV837*DCF!H$46-DCF!H$5*MAX(BV837*DCF!H$46,0)-MAX(BV837-BU837,0)/Inputs!$B$24)*DCF!H$6</f>
        <v>-3260.3495568779731</v>
      </c>
      <c r="DD837" s="15">
        <f ca="1">(BW837*DCF!I$46-DCF!I$5*MAX(BW837*DCF!I$46,0)-MAX(BW837-BV837,0)/Inputs!$B$24)*DCF!I$6</f>
        <v>-1328.4462231230766</v>
      </c>
      <c r="DE837" s="15">
        <f ca="1">(BX837*DCF!J$46-DCF!J$5*MAX(BX837*DCF!J$46,0)-MAX(BX837-BW837,0)/Inputs!$B$24)*DCF!J$6</f>
        <v>6.8315608389044957</v>
      </c>
      <c r="DF837" s="15">
        <f ca="1">(BY837*DCF!K$46-DCF!K$5*MAX(BY837*DCF!K$46,0)-MAX(BY837-BX837,0)/Inputs!$B$24)*DCF!K$6</f>
        <v>-694.85921855145398</v>
      </c>
      <c r="DG837" s="15">
        <f ca="1">(BZ837*DCF!L$46-DCF!L$5*MAX(BZ837*DCF!L$46,0)-MAX(BZ837-BY837,0)/Inputs!$B$24)*DCF!L$6</f>
        <v>1730.5042335431397</v>
      </c>
      <c r="DH837" s="15">
        <f ca="1">(CA837*DCF!M$46-DCF!M$5*MAX(CA837*DCF!M$46,0)-MAX(CA837-BZ837,0)/Inputs!$B$24)*DCF!M$6</f>
        <v>3184.11807836871</v>
      </c>
      <c r="DI837" s="15">
        <f ca="1">SUM(CB837:CL837)+BE837*DCF!M$10*(1+Inputs!$B$30)*(1-Inputs!$B$33)*(1-Inputs!$B$30/Inputs!$B$31)/(Inputs!$B$29-Inputs!$B$30)*DCF!M$6</f>
        <v>165481.14667752542</v>
      </c>
      <c r="DJ837" s="15">
        <f ca="1">SUM(CM837:CW837)+BP837*DCF!M$28*(1+Inputs!$B$30)*(1-Inputs!$B$33)*(1-Inputs!$B$30/Inputs!$B$31)/(Inputs!$B$29-Inputs!$B$30)*DCF!M$6</f>
        <v>431928.07530661195</v>
      </c>
      <c r="DK837" s="15">
        <f ca="1">SUM(CX837:DH837)+CA837*DCF!M$46*(1+Inputs!$B$30)*(1-Inputs!$B$33)*(1-Inputs!$B$30/Inputs!$B$31)/(Inputs!$B$29-Inputs!$B$30)*DCF!M$6</f>
        <v>92152.339234574654</v>
      </c>
      <c r="DM837" s="15">
        <f ca="1">DI837+DJ837+DK837+Inputs!$B$34+Inputs!$B$36-Inputs!$B$35</f>
        <v>766412.56121871201</v>
      </c>
    </row>
    <row r="838" spans="1:117" x14ac:dyDescent="0.75">
      <c r="A838" s="11">
        <v>825</v>
      </c>
      <c r="C838" s="23">
        <f t="shared" ca="1" si="472"/>
        <v>-0.30601251941598695</v>
      </c>
      <c r="D838" s="23">
        <f t="shared" ca="1" si="472"/>
        <v>1.5951579983169519</v>
      </c>
      <c r="E838" s="23">
        <f t="shared" ca="1" si="472"/>
        <v>5.4921116614319407E-2</v>
      </c>
      <c r="F838" s="23">
        <f t="shared" ca="1" si="472"/>
        <v>2.546884967546347</v>
      </c>
      <c r="G838" s="23">
        <f t="shared" ca="1" si="472"/>
        <v>-0.29113054554069673</v>
      </c>
      <c r="H838" s="23">
        <f t="shared" ca="1" si="472"/>
        <v>-8.0061103281017829E-2</v>
      </c>
      <c r="I838" s="23">
        <f t="shared" ca="1" si="472"/>
        <v>0.70684540573043142</v>
      </c>
      <c r="J838" s="23">
        <f t="shared" ca="1" si="472"/>
        <v>-2.0092655722044395</v>
      </c>
      <c r="K838" s="23">
        <f t="shared" ca="1" si="472"/>
        <v>-1.5102776427144455</v>
      </c>
      <c r="L838" s="23">
        <f t="shared" ca="1" si="472"/>
        <v>-0.67002417454380536</v>
      </c>
      <c r="M838" s="23">
        <f t="shared" ca="1" si="472"/>
        <v>-3.1513673150303485</v>
      </c>
      <c r="N838" s="23">
        <f ca="1">SQRT(Inputs!$B$38)*C838+SQRT(1-Inputs!$B$38)*_xlfn.NORM.S.INV(RAND())</f>
        <v>0.37076070264633887</v>
      </c>
      <c r="O838" s="23">
        <f ca="1">SQRT(Inputs!$B$38)*D838+SQRT(1-Inputs!$B$38)*_xlfn.NORM.S.INV(RAND())</f>
        <v>1.6978908573462839</v>
      </c>
      <c r="P838" s="23">
        <f ca="1">SQRT(Inputs!$B$38)*E838+SQRT(1-Inputs!$B$38)*_xlfn.NORM.S.INV(RAND())</f>
        <v>-0.5093171166584527</v>
      </c>
      <c r="Q838" s="23">
        <f ca="1">SQRT(Inputs!$B$38)*F838+SQRT(1-Inputs!$B$38)*_xlfn.NORM.S.INV(RAND())</f>
        <v>0.76031568300017172</v>
      </c>
      <c r="R838" s="23">
        <f ca="1">SQRT(Inputs!$B$38)*G838+SQRT(1-Inputs!$B$38)*_xlfn.NORM.S.INV(RAND())</f>
        <v>0.63634757352505722</v>
      </c>
      <c r="S838" s="23">
        <f ca="1">SQRT(Inputs!$B$38)*H838+SQRT(1-Inputs!$B$38)*_xlfn.NORM.S.INV(RAND())</f>
        <v>-0.34565126624986636</v>
      </c>
      <c r="T838" s="23">
        <f ca="1">SQRT(Inputs!$B$38)*I838+SQRT(1-Inputs!$B$38)*_xlfn.NORM.S.INV(RAND())</f>
        <v>-0.38307121925522292</v>
      </c>
      <c r="U838" s="23">
        <f ca="1">SQRT(Inputs!$B$38)*J838+SQRT(1-Inputs!$B$38)*_xlfn.NORM.S.INV(RAND())</f>
        <v>-0.55637329855607198</v>
      </c>
      <c r="V838" s="23">
        <f ca="1">SQRT(Inputs!$B$38)*K838+SQRT(1-Inputs!$B$38)*_xlfn.NORM.S.INV(RAND())</f>
        <v>-0.33559761213122796</v>
      </c>
      <c r="W838" s="23">
        <f ca="1">SQRT(Inputs!$B$38)*L838+SQRT(1-Inputs!$B$38)*_xlfn.NORM.S.INV(RAND())</f>
        <v>-0.66186955787698243</v>
      </c>
      <c r="X838" s="23">
        <f ca="1">SQRT(Inputs!$B$38)*M838+SQRT(1-Inputs!$B$38)*_xlfn.NORM.S.INV(RAND())</f>
        <v>-0.59583203240485405</v>
      </c>
      <c r="Y838" s="23">
        <f ca="1">SQRT(Inputs!$B$38)*C838+SQRT(1-Inputs!$B$38)*_xlfn.NORM.S.INV(RAND())</f>
        <v>0.47866408155400575</v>
      </c>
      <c r="Z838" s="23">
        <f ca="1">SQRT(Inputs!$B$38)*D838+SQRT(1-Inputs!$B$38)*_xlfn.NORM.S.INV(RAND())</f>
        <v>-0.89691663348519457</v>
      </c>
      <c r="AA838" s="23">
        <f ca="1">SQRT(Inputs!$B$38)*E838+SQRT(1-Inputs!$B$38)*_xlfn.NORM.S.INV(RAND())</f>
        <v>-3.1425178882294062E-2</v>
      </c>
      <c r="AB838" s="23">
        <f ca="1">SQRT(Inputs!$B$38)*F838+SQRT(1-Inputs!$B$38)*_xlfn.NORM.S.INV(RAND())</f>
        <v>1.0692363463697543</v>
      </c>
      <c r="AC838" s="23">
        <f ca="1">SQRT(Inputs!$B$38)*G838+SQRT(1-Inputs!$B$38)*_xlfn.NORM.S.INV(RAND())</f>
        <v>0.32180246366753196</v>
      </c>
      <c r="AD838" s="23">
        <f ca="1">SQRT(Inputs!$B$38)*H838+SQRT(1-Inputs!$B$38)*_xlfn.NORM.S.INV(RAND())</f>
        <v>0.43623154709834583</v>
      </c>
      <c r="AE838" s="23">
        <f ca="1">SQRT(Inputs!$B$38)*I838+SQRT(1-Inputs!$B$38)*_xlfn.NORM.S.INV(RAND())</f>
        <v>-0.88507493171936125</v>
      </c>
      <c r="AF838" s="23">
        <f ca="1">SQRT(Inputs!$B$38)*J838+SQRT(1-Inputs!$B$38)*_xlfn.NORM.S.INV(RAND())</f>
        <v>-0.1429600795335203</v>
      </c>
      <c r="AG838" s="23">
        <f ca="1">SQRT(Inputs!$B$38)*K838+SQRT(1-Inputs!$B$38)*_xlfn.NORM.S.INV(RAND())</f>
        <v>-0.49569722944004979</v>
      </c>
      <c r="AH838" s="23">
        <f ca="1">SQRT(Inputs!$B$38)*L838+SQRT(1-Inputs!$B$38)*_xlfn.NORM.S.INV(RAND())</f>
        <v>-7.7272458513488906E-2</v>
      </c>
      <c r="AI838" s="23">
        <f ca="1">SQRT(Inputs!$B$38)*M838+SQRT(1-Inputs!$B$38)*_xlfn.NORM.S.INV(RAND())</f>
        <v>-0.62880254975315331</v>
      </c>
      <c r="AJ838" s="23">
        <f ca="1">SQRT(Inputs!$B$38)*C838+SQRT(1-Inputs!$B$38)*_xlfn.NORM.S.INV(RAND())</f>
        <v>-1.4717748105238133</v>
      </c>
      <c r="AK838" s="23">
        <f ca="1">SQRT(Inputs!$B$38)*D838+SQRT(1-Inputs!$B$38)*_xlfn.NORM.S.INV(RAND())</f>
        <v>0.94442514232010821</v>
      </c>
      <c r="AL838" s="23">
        <f ca="1">SQRT(Inputs!$B$38)*E838+SQRT(1-Inputs!$B$38)*_xlfn.NORM.S.INV(RAND())</f>
        <v>-0.18725777189421453</v>
      </c>
      <c r="AM838" s="23">
        <f ca="1">SQRT(Inputs!$B$38)*F838+SQRT(1-Inputs!$B$38)*_xlfn.NORM.S.INV(RAND())</f>
        <v>0.67529430515164601</v>
      </c>
      <c r="AN838" s="23">
        <f ca="1">SQRT(Inputs!$B$38)*G838+SQRT(1-Inputs!$B$38)*_xlfn.NORM.S.INV(RAND())</f>
        <v>0.44771407260822532</v>
      </c>
      <c r="AO838" s="23">
        <f ca="1">SQRT(Inputs!$B$38)*H838+SQRT(1-Inputs!$B$38)*_xlfn.NORM.S.INV(RAND())</f>
        <v>1.2945139675819917</v>
      </c>
      <c r="AP838" s="23">
        <f ca="1">SQRT(Inputs!$B$38)*I838+SQRT(1-Inputs!$B$38)*_xlfn.NORM.S.INV(RAND())</f>
        <v>0.187074019704358</v>
      </c>
      <c r="AQ838" s="23">
        <f ca="1">SQRT(Inputs!$B$38)*J838+SQRT(1-Inputs!$B$38)*_xlfn.NORM.S.INV(RAND())</f>
        <v>-1.3693851437331899</v>
      </c>
      <c r="AR838" s="23">
        <f ca="1">SQRT(Inputs!$B$38)*K838+SQRT(1-Inputs!$B$38)*_xlfn.NORM.S.INV(RAND())</f>
        <v>-0.61421985134779566</v>
      </c>
      <c r="AS838" s="23">
        <f ca="1">SQRT(Inputs!$B$38)*L838+SQRT(1-Inputs!$B$38)*_xlfn.NORM.S.INV(RAND())</f>
        <v>0.28149034211619367</v>
      </c>
      <c r="AT838" s="23">
        <f ca="1">SQRT(Inputs!$B$38)*M838+SQRT(1-Inputs!$B$38)*_xlfn.NORM.S.INV(RAND())</f>
        <v>-1.3332858061618285</v>
      </c>
      <c r="AU838" s="15">
        <f ca="1">Inputs!$B$6*EXP($B$8-0.5*C$5^2+C$5*N838)</f>
        <v>5269.1724103990509</v>
      </c>
      <c r="AV838" s="15">
        <f t="shared" ca="1" si="437"/>
        <v>8232.5885435520904</v>
      </c>
      <c r="AW838" s="15">
        <f t="shared" ca="1" si="438"/>
        <v>9371.7404695501136</v>
      </c>
      <c r="AX838" s="15">
        <f t="shared" ca="1" si="439"/>
        <v>12582.100910959796</v>
      </c>
      <c r="AY838" s="15">
        <f t="shared" ca="1" si="440"/>
        <v>16562.901440260317</v>
      </c>
      <c r="AZ838" s="15">
        <f t="shared" ca="1" si="441"/>
        <v>19500.329592090409</v>
      </c>
      <c r="BA838" s="15">
        <f t="shared" ca="1" si="442"/>
        <v>22925.607359586222</v>
      </c>
      <c r="BB838" s="15">
        <f t="shared" ca="1" si="443"/>
        <v>26546.151067504528</v>
      </c>
      <c r="BC838" s="15">
        <f t="shared" ca="1" si="444"/>
        <v>31475.914840430847</v>
      </c>
      <c r="BD838" s="15">
        <f t="shared" ca="1" si="445"/>
        <v>36246.161161361095</v>
      </c>
      <c r="BE838" s="15">
        <f t="shared" ca="1" si="446"/>
        <v>42068.918162646252</v>
      </c>
      <c r="BF838" s="15">
        <f ca="1">Inputs!$B$13*EXP($B$9-0.5*C$6^2+C$6*Y838)</f>
        <v>15207.793106115701</v>
      </c>
      <c r="BG838" s="15">
        <f t="shared" ca="1" si="447"/>
        <v>15764.860688647444</v>
      </c>
      <c r="BH838" s="15">
        <f t="shared" ca="1" si="448"/>
        <v>19161.627118686694</v>
      </c>
      <c r="BI838" s="15">
        <f t="shared" ca="1" si="449"/>
        <v>27652.967853294387</v>
      </c>
      <c r="BJ838" s="15">
        <f t="shared" ca="1" si="450"/>
        <v>35510.312622047924</v>
      </c>
      <c r="BK838" s="15">
        <f t="shared" ca="1" si="451"/>
        <v>46248.92994480193</v>
      </c>
      <c r="BL838" s="15">
        <f t="shared" ca="1" si="452"/>
        <v>50654.886151329381</v>
      </c>
      <c r="BM838" s="15">
        <f t="shared" ca="1" si="453"/>
        <v>61169.734665338015</v>
      </c>
      <c r="BN838" s="15">
        <f t="shared" ca="1" si="454"/>
        <v>70892.353794528419</v>
      </c>
      <c r="BO838" s="15">
        <f t="shared" ca="1" si="455"/>
        <v>86445.762128614544</v>
      </c>
      <c r="BP838" s="15">
        <f t="shared" ca="1" si="456"/>
        <v>99082.295731808103</v>
      </c>
      <c r="BQ838" s="15">
        <f ca="1">Inputs!$B$20*EXP($B$10-0.5*C$7^2+C$7*AJ838)</f>
        <v>2545.0756140105718</v>
      </c>
      <c r="BR838" s="15">
        <f t="shared" ca="1" si="457"/>
        <v>4661.1976729064827</v>
      </c>
      <c r="BS838" s="15">
        <f t="shared" ca="1" si="458"/>
        <v>6048.7929791143833</v>
      </c>
      <c r="BT838" s="15">
        <f t="shared" ca="1" si="459"/>
        <v>9956.3561973825217</v>
      </c>
      <c r="BU838" s="15">
        <f t="shared" ca="1" si="460"/>
        <v>15377.106560375047</v>
      </c>
      <c r="BV838" s="15">
        <f t="shared" ca="1" si="461"/>
        <v>28638.795122698444</v>
      </c>
      <c r="BW838" s="15">
        <f t="shared" ca="1" si="462"/>
        <v>41577.89664986264</v>
      </c>
      <c r="BX838" s="15">
        <f t="shared" ca="1" si="463"/>
        <v>44192.607014462599</v>
      </c>
      <c r="BY838" s="15">
        <f t="shared" ca="1" si="464"/>
        <v>55055.928280446882</v>
      </c>
      <c r="BZ838" s="15">
        <f t="shared" ca="1" si="465"/>
        <v>81353.96764893613</v>
      </c>
      <c r="CA838" s="15">
        <f t="shared" ca="1" si="466"/>
        <v>90170.735078662139</v>
      </c>
      <c r="CB838" s="15">
        <f ca="1">(AU838*DCF!C$10-DCF!C$5*MAX(AU838*DCF!C$10,0)-MAX(AU838-Inputs!$B$6,0)/Inputs!$B$10)*DCF!C$6</f>
        <v>1040.8858166625489</v>
      </c>
      <c r="CC838" s="15">
        <f ca="1">(AV838*DCF!D$10-DCF!D$5*MAX(AV838*DCF!D$10,0)-MAX(AV838-AU838,0)/Inputs!$B$10)*DCF!D$6</f>
        <v>1284.0862175747056</v>
      </c>
      <c r="CD838" s="15">
        <f ca="1">(AW838*DCF!E$10-DCF!E$5*MAX(AW838*DCF!E$10,0)-MAX(AW838-AV838,0)/Inputs!$B$10)*DCF!E$6</f>
        <v>1907.2015009399413</v>
      </c>
      <c r="CE838" s="15">
        <f ca="1">(AX838*DCF!F$10-DCF!F$5*MAX(AX838*DCF!F$10,0)-MAX(AX838-AW838,0)/Inputs!$B$10)*DCF!F$6</f>
        <v>2078.6561632921248</v>
      </c>
      <c r="CF838" s="15">
        <f ca="1">(AY838*DCF!G$10-DCF!G$5*MAX(AY838*DCF!G$10,0)-MAX(AY838-AX838,0)/Inputs!$B$10)*DCF!G$6</f>
        <v>2647.4390477316865</v>
      </c>
      <c r="CG838" s="15">
        <f ca="1">(AZ838*DCF!H$10-DCF!H$5*MAX(AZ838*DCF!H$10,0)-MAX(AZ838-AY838,0)/Inputs!$B$10)*DCF!H$6</f>
        <v>3264.4099488184288</v>
      </c>
      <c r="CH838" s="15">
        <f ca="1">(BA838*DCF!I$10-DCF!I$5*MAX(BA838*DCF!I$10,0)-MAX(BA838-AZ838,0)/Inputs!$B$10)*DCF!I$6</f>
        <v>3625.8065711354088</v>
      </c>
      <c r="CI838" s="15">
        <f ca="1">(BB838*DCF!J$10-DCF!J$5*MAX(BB838*DCF!J$10,0)-MAX(BB838-BA838,0)/Inputs!$B$10)*DCF!J$6</f>
        <v>4006.7473817009213</v>
      </c>
      <c r="CJ838" s="15">
        <f ca="1">(BC838*DCF!K$10-DCF!K$5*MAX(BC838*DCF!K$10,0)-MAX(BC838-BB838,0)/Inputs!$B$10)*DCF!K$6</f>
        <v>4377.0248997928811</v>
      </c>
      <c r="CK838" s="15">
        <f ca="1">(BD838*DCF!L$10-DCF!L$5*MAX(BD838*DCF!L$10,0)-MAX(BD838-BC838,0)/Inputs!$B$10)*DCF!L$6</f>
        <v>4849.7402726327182</v>
      </c>
      <c r="CL838" s="15">
        <f ca="1">(BE838*DCF!M$10-DCF!M$5*MAX(BE838*DCF!M$10,0)-MAX(BE838-BD838,0)/Inputs!$B$10)*DCF!M$6</f>
        <v>5240.8779346733872</v>
      </c>
      <c r="CM838" s="15">
        <f ca="1">(BF838*DCF!C$28-DCF!C$5*MAX(BF838*DCF!C$28,0)-MAX(BF838-Inputs!$B$13,0)/Inputs!$B$17)*DCF!C$6</f>
        <v>3758.9184658788395</v>
      </c>
      <c r="CN838" s="15">
        <f ca="1">(BG838*DCF!D$28-DCF!D$5*MAX(BG838*DCF!D$28,0)-MAX(BG838-BF838,0)/Inputs!$B$17)*DCF!D$6</f>
        <v>4524.2670138714529</v>
      </c>
      <c r="CO838" s="15">
        <f ca="1">(BH838*DCF!E$28-DCF!E$5*MAX(BH838*DCF!E$28,0)-MAX(BH838-BG838,0)/Inputs!$B$17)*DCF!E$6</f>
        <v>4757.4580928312625</v>
      </c>
      <c r="CP838" s="15">
        <f ca="1">(BI838*DCF!F$28-DCF!F$5*MAX(BI838*DCF!F$28,0)-MAX(BI838-BH838,0)/Inputs!$B$17)*DCF!F$6</f>
        <v>5961.0695725320611</v>
      </c>
      <c r="CQ838" s="15">
        <f ca="1">(BJ838*DCF!G$28-DCF!G$5*MAX(BJ838*DCF!G$28,0)-MAX(BJ838-BI838,0)/Inputs!$B$17)*DCF!G$6</f>
        <v>7891.8922567400723</v>
      </c>
      <c r="CR838" s="15">
        <f ca="1">(BK838*DCF!H$28-DCF!H$5*MAX(BK838*DCF!H$28,0)-MAX(BK838-BJ838,0)/Inputs!$B$17)*DCF!H$6</f>
        <v>9769.3908589995881</v>
      </c>
      <c r="CS838" s="15">
        <f ca="1">(BL838*DCF!I$28-DCF!I$5*MAX(BL838*DCF!I$28,0)-MAX(BL838-BK838,0)/Inputs!$B$17)*DCF!I$6</f>
        <v>11279.26053229651</v>
      </c>
      <c r="CT838" s="15">
        <f ca="1">(BM838*DCF!J$28-DCF!J$5*MAX(BM838*DCF!J$28,0)-MAX(BM838-BL838,0)/Inputs!$B$17)*DCF!J$6</f>
        <v>12251.745904041338</v>
      </c>
      <c r="CU838" s="15">
        <f ca="1">(BN838*DCF!K$28-DCF!K$5*MAX(BN838*DCF!K$28,0)-MAX(BN838-BM838,0)/Inputs!$B$17)*DCF!K$6</f>
        <v>13780.385130554578</v>
      </c>
      <c r="CV838" s="15">
        <f ca="1">(BO838*DCF!L$28-DCF!L$5*MAX(BO838*DCF!L$28,0)-MAX(BO838-BN838,0)/Inputs!$B$17)*DCF!L$6</f>
        <v>15487.849942189723</v>
      </c>
      <c r="CW838" s="15">
        <f ca="1">(BP838*DCF!M$28-DCF!M$5*MAX(BP838*DCF!M$28,0)-MAX(BP838-BO838,0)/Inputs!$B$17)*DCF!M$6</f>
        <v>17321.518444506244</v>
      </c>
      <c r="CX838" s="15">
        <f ca="1">(BQ838*DCF!C$46-DCF!C$5*MAX(BQ838*DCF!C$46,0)-MAX(BQ838-Inputs!$B$20,0)/Inputs!$B$24)*DCF!C$6</f>
        <v>-587.77727806248765</v>
      </c>
      <c r="CY838" s="15">
        <f ca="1">(BR838*DCF!D$46-DCF!D$5*MAX(BR838*DCF!D$46,0)-MAX(BR838-BQ838,0)/Inputs!$B$24)*DCF!D$6</f>
        <v>-1698.4894593532435</v>
      </c>
      <c r="CZ838" s="15">
        <f ca="1">(BS838*DCF!E$46-DCF!E$5*MAX(BS838*DCF!E$46,0)-MAX(BS838-BR838,0)/Inputs!$B$24)*DCF!E$6</f>
        <v>-1262.2321713315835</v>
      </c>
      <c r="DA838" s="15">
        <f ca="1">(BT838*DCF!F$46-DCF!F$5*MAX(BT838*DCF!F$46,0)-MAX(BT838-BS838,0)/Inputs!$B$24)*DCF!F$6</f>
        <v>-2147.952102446985</v>
      </c>
      <c r="DB838" s="15">
        <f ca="1">(BU838*DCF!G$46-DCF!G$5*MAX(BU838*DCF!G$46,0)-MAX(BU838-BT838,0)/Inputs!$B$24)*DCF!G$6</f>
        <v>-2340.6888043989566</v>
      </c>
      <c r="DC838" s="15">
        <f ca="1">(BV838*DCF!H$46-DCF!H$5*MAX(BV838*DCF!H$46,0)-MAX(BV838-BU838,0)/Inputs!$B$24)*DCF!H$6</f>
        <v>-4120.9884650280446</v>
      </c>
      <c r="DD838" s="15">
        <f ca="1">(BW838*DCF!I$46-DCF!I$5*MAX(BW838*DCF!I$46,0)-MAX(BW838-BV838,0)/Inputs!$B$24)*DCF!I$6</f>
        <v>-2754.0578547019095</v>
      </c>
      <c r="DE838" s="15">
        <f ca="1">(BX838*DCF!J$46-DCF!J$5*MAX(BX838*DCF!J$46,0)-MAX(BX838-BW838,0)/Inputs!$B$24)*DCF!J$6</f>
        <v>1160.3791508119948</v>
      </c>
      <c r="DF838" s="15">
        <f ca="1">(BY838*DCF!K$46-DCF!K$5*MAX(BY838*DCF!K$46,0)-MAX(BY838-BX838,0)/Inputs!$B$24)*DCF!K$6</f>
        <v>483.75384073729384</v>
      </c>
      <c r="DG838" s="15">
        <f ca="1">(BZ838*DCF!L$46-DCF!L$5*MAX(BZ838*DCF!L$46,0)-MAX(BZ838-BY838,0)/Inputs!$B$24)*DCF!L$6</f>
        <v>-327.70989543502367</v>
      </c>
      <c r="DH838" s="15">
        <f ca="1">(CA838*DCF!M$46-DCF!M$5*MAX(CA838*DCF!M$46,0)-MAX(CA838-BZ838,0)/Inputs!$B$24)*DCF!M$6</f>
        <v>5225.8317795800558</v>
      </c>
      <c r="DI838" s="15">
        <f ca="1">SUM(CB838:CL838)+BE838*DCF!M$10*(1+Inputs!$B$30)*(1-Inputs!$B$33)*(1-Inputs!$B$30/Inputs!$B$31)/(Inputs!$B$29-Inputs!$B$30)*DCF!M$6</f>
        <v>151401.2313054507</v>
      </c>
      <c r="DJ838" s="15">
        <f ca="1">SUM(CM838:CW838)+BP838*DCF!M$28*(1+Inputs!$B$30)*(1-Inputs!$B$33)*(1-Inputs!$B$30/Inputs!$B$31)/(Inputs!$B$29-Inputs!$B$30)*DCF!M$6</f>
        <v>474446.87521356408</v>
      </c>
      <c r="DK838" s="15">
        <f ca="1">SUM(CX838:DH838)+CA838*DCF!M$46*(1+Inputs!$B$30)*(1-Inputs!$B$33)*(1-Inputs!$B$30/Inputs!$B$31)/(Inputs!$B$29-Inputs!$B$30)*DCF!M$6</f>
        <v>131044.70657839706</v>
      </c>
      <c r="DM838" s="15">
        <f ca="1">DI838+DJ838+DK838+Inputs!$B$34+Inputs!$B$36-Inputs!$B$35</f>
        <v>833743.81309741188</v>
      </c>
    </row>
    <row r="839" spans="1:117" x14ac:dyDescent="0.75">
      <c r="A839" s="11">
        <v>826</v>
      </c>
      <c r="C839" s="23">
        <f t="shared" ca="1" si="472"/>
        <v>-2.1564588860304599</v>
      </c>
      <c r="D839" s="23">
        <f t="shared" ca="1" si="472"/>
        <v>0.14803342896845129</v>
      </c>
      <c r="E839" s="23">
        <f t="shared" ca="1" si="472"/>
        <v>1.8227079699579523</v>
      </c>
      <c r="F839" s="23">
        <f t="shared" ca="1" si="472"/>
        <v>0.39582638930880626</v>
      </c>
      <c r="G839" s="23">
        <f t="shared" ca="1" si="472"/>
        <v>1.0824176247419559</v>
      </c>
      <c r="H839" s="23">
        <f t="shared" ca="1" si="472"/>
        <v>-0.17891326887169434</v>
      </c>
      <c r="I839" s="23">
        <f t="shared" ca="1" si="472"/>
        <v>-0.42973898605490402</v>
      </c>
      <c r="J839" s="23">
        <f t="shared" ca="1" si="472"/>
        <v>-1.2027796944906377</v>
      </c>
      <c r="K839" s="23">
        <f t="shared" ca="1" si="472"/>
        <v>-0.50659289625741488</v>
      </c>
      <c r="L839" s="23">
        <f t="shared" ca="1" si="472"/>
        <v>-1.4138535135408266</v>
      </c>
      <c r="M839" s="23">
        <f t="shared" ca="1" si="472"/>
        <v>-0.25455788915306565</v>
      </c>
      <c r="N839" s="23">
        <f ca="1">SQRT(Inputs!$B$38)*C839+SQRT(1-Inputs!$B$38)*_xlfn.NORM.S.INV(RAND())</f>
        <v>-2.4664709471500927</v>
      </c>
      <c r="O839" s="23">
        <f ca="1">SQRT(Inputs!$B$38)*D839+SQRT(1-Inputs!$B$38)*_xlfn.NORM.S.INV(RAND())</f>
        <v>0.20020763488001575</v>
      </c>
      <c r="P839" s="23">
        <f ca="1">SQRT(Inputs!$B$38)*E839+SQRT(1-Inputs!$B$38)*_xlfn.NORM.S.INV(RAND())</f>
        <v>0.72118732340201108</v>
      </c>
      <c r="Q839" s="23">
        <f ca="1">SQRT(Inputs!$B$38)*F839+SQRT(1-Inputs!$B$38)*_xlfn.NORM.S.INV(RAND())</f>
        <v>1.1011955631542254</v>
      </c>
      <c r="R839" s="23">
        <f ca="1">SQRT(Inputs!$B$38)*G839+SQRT(1-Inputs!$B$38)*_xlfn.NORM.S.INV(RAND())</f>
        <v>-0.12628932493542255</v>
      </c>
      <c r="S839" s="23">
        <f ca="1">SQRT(Inputs!$B$38)*H839+SQRT(1-Inputs!$B$38)*_xlfn.NORM.S.INV(RAND())</f>
        <v>0.56197350915202549</v>
      </c>
      <c r="T839" s="23">
        <f ca="1">SQRT(Inputs!$B$38)*I839+SQRT(1-Inputs!$B$38)*_xlfn.NORM.S.INV(RAND())</f>
        <v>-0.72130616911530798</v>
      </c>
      <c r="U839" s="23">
        <f ca="1">SQRT(Inputs!$B$38)*J839+SQRT(1-Inputs!$B$38)*_xlfn.NORM.S.INV(RAND())</f>
        <v>-2.2206847707969111</v>
      </c>
      <c r="V839" s="23">
        <f ca="1">SQRT(Inputs!$B$38)*K839+SQRT(1-Inputs!$B$38)*_xlfn.NORM.S.INV(RAND())</f>
        <v>-0.27009317014792611</v>
      </c>
      <c r="W839" s="23">
        <f ca="1">SQRT(Inputs!$B$38)*L839+SQRT(1-Inputs!$B$38)*_xlfn.NORM.S.INV(RAND())</f>
        <v>-0.35180883296218762</v>
      </c>
      <c r="X839" s="23">
        <f ca="1">SQRT(Inputs!$B$38)*M839+SQRT(1-Inputs!$B$38)*_xlfn.NORM.S.INV(RAND())</f>
        <v>-1.0313829048438585</v>
      </c>
      <c r="Y839" s="23">
        <f ca="1">SQRT(Inputs!$B$38)*C839+SQRT(1-Inputs!$B$38)*_xlfn.NORM.S.INV(RAND())</f>
        <v>-0.2842042563057644</v>
      </c>
      <c r="Z839" s="23">
        <f ca="1">SQRT(Inputs!$B$38)*D839+SQRT(1-Inputs!$B$38)*_xlfn.NORM.S.INV(RAND())</f>
        <v>-4.7263134629893705E-2</v>
      </c>
      <c r="AA839" s="23">
        <f ca="1">SQRT(Inputs!$B$38)*E839+SQRT(1-Inputs!$B$38)*_xlfn.NORM.S.INV(RAND())</f>
        <v>0.52653883996873163</v>
      </c>
      <c r="AB839" s="23">
        <f ca="1">SQRT(Inputs!$B$38)*F839+SQRT(1-Inputs!$B$38)*_xlfn.NORM.S.INV(RAND())</f>
        <v>3.8001893026881756E-2</v>
      </c>
      <c r="AC839" s="23">
        <f ca="1">SQRT(Inputs!$B$38)*G839+SQRT(1-Inputs!$B$38)*_xlfn.NORM.S.INV(RAND())</f>
        <v>9.1891141094427975E-2</v>
      </c>
      <c r="AD839" s="23">
        <f ca="1">SQRT(Inputs!$B$38)*H839+SQRT(1-Inputs!$B$38)*_xlfn.NORM.S.INV(RAND())</f>
        <v>0.57145188581410655</v>
      </c>
      <c r="AE839" s="23">
        <f ca="1">SQRT(Inputs!$B$38)*I839+SQRT(1-Inputs!$B$38)*_xlfn.NORM.S.INV(RAND())</f>
        <v>-1.9648861937199174</v>
      </c>
      <c r="AF839" s="23">
        <f ca="1">SQRT(Inputs!$B$38)*J839+SQRT(1-Inputs!$B$38)*_xlfn.NORM.S.INV(RAND())</f>
        <v>0.83855040979772144</v>
      </c>
      <c r="AG839" s="23">
        <f ca="1">SQRT(Inputs!$B$38)*K839+SQRT(1-Inputs!$B$38)*_xlfn.NORM.S.INV(RAND())</f>
        <v>-0.67565141555226782</v>
      </c>
      <c r="AH839" s="23">
        <f ca="1">SQRT(Inputs!$B$38)*L839+SQRT(1-Inputs!$B$38)*_xlfn.NORM.S.INV(RAND())</f>
        <v>-0.29420114125957542</v>
      </c>
      <c r="AI839" s="23">
        <f ca="1">SQRT(Inputs!$B$38)*M839+SQRT(1-Inputs!$B$38)*_xlfn.NORM.S.INV(RAND())</f>
        <v>-0.59615457056196997</v>
      </c>
      <c r="AJ839" s="23">
        <f ca="1">SQRT(Inputs!$B$38)*C839+SQRT(1-Inputs!$B$38)*_xlfn.NORM.S.INV(RAND())</f>
        <v>-3.2560289488890946</v>
      </c>
      <c r="AK839" s="23">
        <f ca="1">SQRT(Inputs!$B$38)*D839+SQRT(1-Inputs!$B$38)*_xlfn.NORM.S.INV(RAND())</f>
        <v>0.20424435408174457</v>
      </c>
      <c r="AL839" s="23">
        <f ca="1">SQRT(Inputs!$B$38)*E839+SQRT(1-Inputs!$B$38)*_xlfn.NORM.S.INV(RAND())</f>
        <v>-0.33720054081500106</v>
      </c>
      <c r="AM839" s="23">
        <f ca="1">SQRT(Inputs!$B$38)*F839+SQRT(1-Inputs!$B$38)*_xlfn.NORM.S.INV(RAND())</f>
        <v>1.3086833897257952</v>
      </c>
      <c r="AN839" s="23">
        <f ca="1">SQRT(Inputs!$B$38)*G839+SQRT(1-Inputs!$B$38)*_xlfn.NORM.S.INV(RAND())</f>
        <v>-8.5204181136289692E-2</v>
      </c>
      <c r="AO839" s="23">
        <f ca="1">SQRT(Inputs!$B$38)*H839+SQRT(1-Inputs!$B$38)*_xlfn.NORM.S.INV(RAND())</f>
        <v>8.9760366394398508E-2</v>
      </c>
      <c r="AP839" s="23">
        <f ca="1">SQRT(Inputs!$B$38)*I839+SQRT(1-Inputs!$B$38)*_xlfn.NORM.S.INV(RAND())</f>
        <v>0.79861677328516301</v>
      </c>
      <c r="AQ839" s="23">
        <f ca="1">SQRT(Inputs!$B$38)*J839+SQRT(1-Inputs!$B$38)*_xlfn.NORM.S.INV(RAND())</f>
        <v>0.71162199436776552</v>
      </c>
      <c r="AR839" s="23">
        <f ca="1">SQRT(Inputs!$B$38)*K839+SQRT(1-Inputs!$B$38)*_xlfn.NORM.S.INV(RAND())</f>
        <v>-0.34696934021406378</v>
      </c>
      <c r="AS839" s="23">
        <f ca="1">SQRT(Inputs!$B$38)*L839+SQRT(1-Inputs!$B$38)*_xlfn.NORM.S.INV(RAND())</f>
        <v>-0.30730003755773222</v>
      </c>
      <c r="AT839" s="23">
        <f ca="1">SQRT(Inputs!$B$38)*M839+SQRT(1-Inputs!$B$38)*_xlfn.NORM.S.INV(RAND())</f>
        <v>0.12682719886166224</v>
      </c>
      <c r="AU839" s="15">
        <f ca="1">Inputs!$B$6*EXP($B$8-0.5*C$5^2+C$5*N839)</f>
        <v>3328.7667825593012</v>
      </c>
      <c r="AV839" s="15">
        <f t="shared" ca="1" si="437"/>
        <v>4172.9437065838383</v>
      </c>
      <c r="AW839" s="15">
        <f t="shared" ca="1" si="438"/>
        <v>5607.9874950081239</v>
      </c>
      <c r="AX839" s="15">
        <f t="shared" ca="1" si="439"/>
        <v>7856.6117926307888</v>
      </c>
      <c r="AY839" s="15">
        <f t="shared" ca="1" si="440"/>
        <v>9461.0062692234769</v>
      </c>
      <c r="AZ839" s="15">
        <f t="shared" ca="1" si="441"/>
        <v>12309.753178609657</v>
      </c>
      <c r="BA839" s="15">
        <f t="shared" ca="1" si="442"/>
        <v>13968.64906325029</v>
      </c>
      <c r="BB839" s="15">
        <f t="shared" ca="1" si="443"/>
        <v>13690.455837348205</v>
      </c>
      <c r="BC839" s="15">
        <f t="shared" ca="1" si="444"/>
        <v>16335.815209660725</v>
      </c>
      <c r="BD839" s="15">
        <f t="shared" ca="1" si="445"/>
        <v>19365.087950351997</v>
      </c>
      <c r="BE839" s="15">
        <f t="shared" ca="1" si="446"/>
        <v>21601.817378649284</v>
      </c>
      <c r="BF839" s="15">
        <f ca="1">Inputs!$B$13*EXP($B$9-0.5*C$6^2+C$6*Y839)</f>
        <v>13073.288657610628</v>
      </c>
      <c r="BG839" s="15">
        <f t="shared" ca="1" si="447"/>
        <v>15797.578878507444</v>
      </c>
      <c r="BH839" s="15">
        <f t="shared" ca="1" si="448"/>
        <v>21063.156727819493</v>
      </c>
      <c r="BI839" s="15">
        <f t="shared" ca="1" si="449"/>
        <v>25935.733463922908</v>
      </c>
      <c r="BJ839" s="15">
        <f t="shared" ca="1" si="450"/>
        <v>32219.475217895764</v>
      </c>
      <c r="BK839" s="15">
        <f t="shared" ca="1" si="451"/>
        <v>42742.57989870153</v>
      </c>
      <c r="BL839" s="15">
        <f t="shared" ca="1" si="452"/>
        <v>40701.236411424637</v>
      </c>
      <c r="BM839" s="15">
        <f t="shared" ca="1" si="453"/>
        <v>55523.479548210191</v>
      </c>
      <c r="BN839" s="15">
        <f t="shared" ca="1" si="454"/>
        <v>62975.834131032869</v>
      </c>
      <c r="BO839" s="15">
        <f t="shared" ca="1" si="455"/>
        <v>74880.224762946935</v>
      </c>
      <c r="BP839" s="15">
        <f t="shared" ca="1" si="456"/>
        <v>86144.172462950199</v>
      </c>
      <c r="BQ839" s="15">
        <f ca="1">Inputs!$B$20*EXP($B$10-0.5*C$7^2+C$7*AJ839)</f>
        <v>1351.636804787267</v>
      </c>
      <c r="BR839" s="15">
        <f t="shared" ca="1" si="457"/>
        <v>1956.900313852168</v>
      </c>
      <c r="BS839" s="15">
        <f t="shared" ca="1" si="458"/>
        <v>2432.413726729591</v>
      </c>
      <c r="BT839" s="15">
        <f t="shared" ca="1" si="459"/>
        <v>4727.4921544961426</v>
      </c>
      <c r="BU839" s="15">
        <f t="shared" ca="1" si="460"/>
        <v>6418.0437660984435</v>
      </c>
      <c r="BV839" s="15">
        <f t="shared" ca="1" si="461"/>
        <v>9111.7662606586764</v>
      </c>
      <c r="BW839" s="15">
        <f t="shared" ca="1" si="462"/>
        <v>15056.43625155161</v>
      </c>
      <c r="BX839" s="15">
        <f t="shared" ca="1" si="463"/>
        <v>24288.001661599385</v>
      </c>
      <c r="BY839" s="15">
        <f t="shared" ca="1" si="464"/>
        <v>31845.819986674305</v>
      </c>
      <c r="BZ839" s="15">
        <f t="shared" ca="1" si="465"/>
        <v>42229.819989226322</v>
      </c>
      <c r="CA839" s="15">
        <f t="shared" ca="1" si="466"/>
        <v>60672.173408777962</v>
      </c>
      <c r="CB839" s="15">
        <f ca="1">(AU839*DCF!C$10-DCF!C$5*MAX(AU839*DCF!C$10,0)-MAX(AU839-Inputs!$B$6,0)/Inputs!$B$10)*DCF!C$6</f>
        <v>854.85765387237586</v>
      </c>
      <c r="CC839" s="15">
        <f ca="1">(AV839*DCF!D$10-DCF!D$5*MAX(AV839*DCF!D$10,0)-MAX(AV839-AU839,0)/Inputs!$B$10)*DCF!D$6</f>
        <v>811.29630847041574</v>
      </c>
      <c r="CD839" s="15">
        <f ca="1">(AW839*DCF!E$10-DCF!E$5*MAX(AW839*DCF!E$10,0)-MAX(AW839-AV839,0)/Inputs!$B$10)*DCF!E$6</f>
        <v>971.5637522262715</v>
      </c>
      <c r="CE839" s="15">
        <f ca="1">(AX839*DCF!F$10-DCF!F$5*MAX(AX839*DCF!F$10,0)-MAX(AX839-AW839,0)/Inputs!$B$10)*DCF!F$6</f>
        <v>1247.202866980278</v>
      </c>
      <c r="CF839" s="15">
        <f ca="1">(AY839*DCF!G$10-DCF!G$5*MAX(AY839*DCF!G$10,0)-MAX(AY839-AX839,0)/Inputs!$B$10)*DCF!G$6</f>
        <v>1640.9519536546959</v>
      </c>
      <c r="CG839" s="15">
        <f ca="1">(AZ839*DCF!H$10-DCF!H$5*MAX(AZ839*DCF!H$10,0)-MAX(AZ839-AY839,0)/Inputs!$B$10)*DCF!H$6</f>
        <v>1884.1013248879419</v>
      </c>
      <c r="CH839" s="15">
        <f ca="1">(BA839*DCF!I$10-DCF!I$5*MAX(BA839*DCF!I$10,0)-MAX(BA839-AZ839,0)/Inputs!$B$10)*DCF!I$6</f>
        <v>2279.4455584445964</v>
      </c>
      <c r="CI839" s="15">
        <f ca="1">(BB839*DCF!J$10-DCF!J$5*MAX(BB839*DCF!J$10,0)-MAX(BB839-BA839,0)/Inputs!$B$10)*DCF!J$6</f>
        <v>2349.3139879870641</v>
      </c>
      <c r="CJ839" s="15">
        <f ca="1">(BC839*DCF!K$10-DCF!K$5*MAX(BC839*DCF!K$10,0)-MAX(BC839-BB839,0)/Inputs!$B$10)*DCF!K$6</f>
        <v>2259.4938516989887</v>
      </c>
      <c r="CK839" s="15">
        <f ca="1">(BD839*DCF!L$10-DCF!L$5*MAX(BD839*DCF!L$10,0)-MAX(BD839-BC839,0)/Inputs!$B$10)*DCF!L$6</f>
        <v>2528.8894952200103</v>
      </c>
      <c r="CL839" s="15">
        <f ca="1">(BE839*DCF!M$10-DCF!M$5*MAX(BE839*DCF!M$10,0)-MAX(BE839-BD839,0)/Inputs!$B$10)*DCF!M$6</f>
        <v>2781.0946015823574</v>
      </c>
      <c r="CM839" s="15">
        <f ca="1">(BF839*DCF!C$28-DCF!C$5*MAX(BF839*DCF!C$28,0)-MAX(BF839-Inputs!$B$13,0)/Inputs!$B$17)*DCF!C$6</f>
        <v>3600.4388540092245</v>
      </c>
      <c r="CN839" s="15">
        <f ca="1">(BG839*DCF!D$28-DCF!D$5*MAX(BG839*DCF!D$28,0)-MAX(BG839-BF839,0)/Inputs!$B$17)*DCF!D$6</f>
        <v>4071.5353202867682</v>
      </c>
      <c r="CO839" s="15">
        <f ca="1">(BH839*DCF!E$28-DCF!E$5*MAX(BH839*DCF!E$28,0)-MAX(BH839-BG839,0)/Inputs!$B$17)*DCF!E$6</f>
        <v>4927.6881306607575</v>
      </c>
      <c r="CP839" s="15">
        <f ca="1">(BI839*DCF!F$28-DCF!F$5*MAX(BI839*DCF!F$28,0)-MAX(BI839-BH839,0)/Inputs!$B$17)*DCF!F$6</f>
        <v>6153.7388541085975</v>
      </c>
      <c r="CQ839" s="15">
        <f ca="1">(BJ839*DCF!G$28-DCF!G$5*MAX(BJ839*DCF!G$28,0)-MAX(BJ839-BI839,0)/Inputs!$B$17)*DCF!G$6</f>
        <v>7302.724006507804</v>
      </c>
      <c r="CR839" s="15">
        <f ca="1">(BK839*DCF!H$28-DCF!H$5*MAX(BK839*DCF!H$28,0)-MAX(BK839-BJ839,0)/Inputs!$B$17)*DCF!H$6</f>
        <v>8935.716424500748</v>
      </c>
      <c r="CS839" s="15">
        <f ca="1">(BL839*DCF!I$28-DCF!I$5*MAX(BL839*DCF!I$28,0)-MAX(BL839-BK839,0)/Inputs!$B$17)*DCF!I$6</f>
        <v>9571.0193557886741</v>
      </c>
      <c r="CT839" s="15">
        <f ca="1">(BM839*DCF!J$28-DCF!J$5*MAX(BM839*DCF!J$28,0)-MAX(BM839-BL839,0)/Inputs!$B$17)*DCF!J$6</f>
        <v>10421.036940474743</v>
      </c>
      <c r="CU839" s="15">
        <f ca="1">(BN839*DCF!K$28-DCF!K$5*MAX(BN839*DCF!K$28,0)-MAX(BN839-BM839,0)/Inputs!$B$17)*DCF!K$6</f>
        <v>12386.626081058415</v>
      </c>
      <c r="CV839" s="15">
        <f ca="1">(BO839*DCF!L$28-DCF!L$5*MAX(BO839*DCF!L$28,0)-MAX(BO839-BN839,0)/Inputs!$B$17)*DCF!L$6</f>
        <v>13593.174916257034</v>
      </c>
      <c r="CW839" s="15">
        <f ca="1">(BP839*DCF!M$28-DCF!M$5*MAX(BP839*DCF!M$28,0)-MAX(BP839-BO839,0)/Inputs!$B$17)*DCF!M$6</f>
        <v>15030.676859385021</v>
      </c>
      <c r="CX839" s="15">
        <f ca="1">(BQ839*DCF!C$46-DCF!C$5*MAX(BQ839*DCF!C$46,0)-MAX(BQ839-Inputs!$B$20,0)/Inputs!$B$24)*DCF!C$6</f>
        <v>-312.1563059554889</v>
      </c>
      <c r="CY839" s="15">
        <f ca="1">(BR839*DCF!D$46-DCF!D$5*MAX(BR839*DCF!D$46,0)-MAX(BR839-BQ839,0)/Inputs!$B$24)*DCF!D$6</f>
        <v>-592.25816324403809</v>
      </c>
      <c r="CZ839" s="15">
        <f ca="1">(BS839*DCF!E$46-DCF!E$5*MAX(BS839*DCF!E$46,0)-MAX(BS839-BR839,0)/Inputs!$B$24)*DCF!E$6</f>
        <v>-475.07145501489561</v>
      </c>
      <c r="DA839" s="15">
        <f ca="1">(BT839*DCF!F$46-DCF!F$5*MAX(BT839*DCF!F$46,0)-MAX(BT839-BS839,0)/Inputs!$B$24)*DCF!F$6</f>
        <v>-1179.9964766893158</v>
      </c>
      <c r="DB839" s="15">
        <f ca="1">(BU839*DCF!G$46-DCF!G$5*MAX(BU839*DCF!G$46,0)-MAX(BU839-BT839,0)/Inputs!$B$24)*DCF!G$6</f>
        <v>-784.55847270694812</v>
      </c>
      <c r="DC839" s="15">
        <f ca="1">(BV839*DCF!H$46-DCF!H$5*MAX(BV839*DCF!H$46,0)-MAX(BV839-BU839,0)/Inputs!$B$24)*DCF!H$6</f>
        <v>-837.05776047303527</v>
      </c>
      <c r="DD839" s="15">
        <f ca="1">(BW839*DCF!I$46-DCF!I$5*MAX(BW839*DCF!I$46,0)-MAX(BW839-BV839,0)/Inputs!$B$24)*DCF!I$6</f>
        <v>-1358.7505509068255</v>
      </c>
      <c r="DE839" s="15">
        <f ca="1">(BX839*DCF!J$46-DCF!J$5*MAX(BX839*DCF!J$46,0)-MAX(BX839-BW839,0)/Inputs!$B$24)*DCF!J$6</f>
        <v>-1429.2458387149936</v>
      </c>
      <c r="DF839" s="15">
        <f ca="1">(BY839*DCF!K$46-DCF!K$5*MAX(BY839*DCF!K$46,0)-MAX(BY839-BX839,0)/Inputs!$B$24)*DCF!K$6</f>
        <v>-32.324753986911546</v>
      </c>
      <c r="DG839" s="15">
        <f ca="1">(BZ839*DCF!L$46-DCF!L$5*MAX(BZ839*DCF!L$46,0)-MAX(BZ839-BY839,0)/Inputs!$B$24)*DCF!L$6</f>
        <v>569.21862107651737</v>
      </c>
      <c r="DH839" s="15">
        <f ca="1">(CA839*DCF!M$46-DCF!M$5*MAX(CA839*DCF!M$46,0)-MAX(CA839-BZ839,0)/Inputs!$B$24)*DCF!M$6</f>
        <v>900.97192593145928</v>
      </c>
      <c r="DI839" s="15">
        <f ca="1">SUM(CB839:CL839)+BE839*DCF!M$10*(1+Inputs!$B$30)*(1-Inputs!$B$33)*(1-Inputs!$B$30/Inputs!$B$31)/(Inputs!$B$29-Inputs!$B$30)*DCF!M$6</f>
        <v>79726.354774268446</v>
      </c>
      <c r="DJ839" s="15">
        <f ca="1">SUM(CM839:CW839)+BP839*DCF!M$28*(1+Inputs!$B$30)*(1-Inputs!$B$33)*(1-Inputs!$B$30/Inputs!$B$31)/(Inputs!$B$29-Inputs!$B$30)*DCF!M$6</f>
        <v>415648.20388056047</v>
      </c>
      <c r="DK839" s="15">
        <f ca="1">SUM(CX839:DH839)+CA839*DCF!M$46*(1+Inputs!$B$30)*(1-Inputs!$B$33)*(1-Inputs!$B$30/Inputs!$B$31)/(Inputs!$B$29-Inputs!$B$30)*DCF!M$6</f>
        <v>88275.137937684267</v>
      </c>
      <c r="DM839" s="15">
        <f ca="1">DI839+DJ839+DK839+Inputs!$B$34+Inputs!$B$36-Inputs!$B$35</f>
        <v>660500.69659251324</v>
      </c>
    </row>
    <row r="840" spans="1:117" x14ac:dyDescent="0.75">
      <c r="A840" s="11">
        <v>827</v>
      </c>
      <c r="C840" s="23">
        <f t="shared" ca="1" si="472"/>
        <v>1.1085810964198624</v>
      </c>
      <c r="D840" s="23">
        <f t="shared" ca="1" si="472"/>
        <v>-0.39201697275060976</v>
      </c>
      <c r="E840" s="23">
        <f t="shared" ca="1" si="472"/>
        <v>-0.83965971074669843</v>
      </c>
      <c r="F840" s="23">
        <f t="shared" ca="1" si="472"/>
        <v>1.5696712354711297</v>
      </c>
      <c r="G840" s="23">
        <f t="shared" ca="1" si="472"/>
        <v>0.25177689500617273</v>
      </c>
      <c r="H840" s="23">
        <f t="shared" ca="1" si="472"/>
        <v>-0.57006836226829094</v>
      </c>
      <c r="I840" s="23">
        <f t="shared" ca="1" si="472"/>
        <v>0.87180273522696694</v>
      </c>
      <c r="J840" s="23">
        <f t="shared" ca="1" si="472"/>
        <v>1.5683409585637129</v>
      </c>
      <c r="K840" s="23">
        <f t="shared" ca="1" si="472"/>
        <v>-0.39378442655343482</v>
      </c>
      <c r="L840" s="23">
        <f t="shared" ca="1" si="472"/>
        <v>5.6999481003975096E-2</v>
      </c>
      <c r="M840" s="23">
        <f t="shared" ca="1" si="472"/>
        <v>-1.3834917413528627</v>
      </c>
      <c r="N840" s="23">
        <f ca="1">SQRT(Inputs!$B$38)*C840+SQRT(1-Inputs!$B$38)*_xlfn.NORM.S.INV(RAND())</f>
        <v>1.8328389991419578</v>
      </c>
      <c r="O840" s="23">
        <f ca="1">SQRT(Inputs!$B$38)*D840+SQRT(1-Inputs!$B$38)*_xlfn.NORM.S.INV(RAND())</f>
        <v>-1.3931271026101428</v>
      </c>
      <c r="P840" s="23">
        <f ca="1">SQRT(Inputs!$B$38)*E840+SQRT(1-Inputs!$B$38)*_xlfn.NORM.S.INV(RAND())</f>
        <v>5.0255518374365371E-2</v>
      </c>
      <c r="Q840" s="23">
        <f ca="1">SQRT(Inputs!$B$38)*F840+SQRT(1-Inputs!$B$38)*_xlfn.NORM.S.INV(RAND())</f>
        <v>1.0666516256612986</v>
      </c>
      <c r="R840" s="23">
        <f ca="1">SQRT(Inputs!$B$38)*G840+SQRT(1-Inputs!$B$38)*_xlfn.NORM.S.INV(RAND())</f>
        <v>-0.38061478423053285</v>
      </c>
      <c r="S840" s="23">
        <f ca="1">SQRT(Inputs!$B$38)*H840+SQRT(1-Inputs!$B$38)*_xlfn.NORM.S.INV(RAND())</f>
        <v>4.7109213342681477E-2</v>
      </c>
      <c r="T840" s="23">
        <f ca="1">SQRT(Inputs!$B$38)*I840+SQRT(1-Inputs!$B$38)*_xlfn.NORM.S.INV(RAND())</f>
        <v>0.35967499475906517</v>
      </c>
      <c r="U840" s="23">
        <f ca="1">SQRT(Inputs!$B$38)*J840+SQRT(1-Inputs!$B$38)*_xlfn.NORM.S.INV(RAND())</f>
        <v>0.16323618140921559</v>
      </c>
      <c r="V840" s="23">
        <f ca="1">SQRT(Inputs!$B$38)*K840+SQRT(1-Inputs!$B$38)*_xlfn.NORM.S.INV(RAND())</f>
        <v>0.88490559539220914</v>
      </c>
      <c r="W840" s="23">
        <f ca="1">SQRT(Inputs!$B$38)*L840+SQRT(1-Inputs!$B$38)*_xlfn.NORM.S.INV(RAND())</f>
        <v>0.88756581729679251</v>
      </c>
      <c r="X840" s="23">
        <f ca="1">SQRT(Inputs!$B$38)*M840+SQRT(1-Inputs!$B$38)*_xlfn.NORM.S.INV(RAND())</f>
        <v>-2.5163830402889715</v>
      </c>
      <c r="Y840" s="23">
        <f ca="1">SQRT(Inputs!$B$38)*C840+SQRT(1-Inputs!$B$38)*_xlfn.NORM.S.INV(RAND())</f>
        <v>0.48368500650762469</v>
      </c>
      <c r="Z840" s="23">
        <f ca="1">SQRT(Inputs!$B$38)*D840+SQRT(1-Inputs!$B$38)*_xlfn.NORM.S.INV(RAND())</f>
        <v>0.91962007034950954</v>
      </c>
      <c r="AA840" s="23">
        <f ca="1">SQRT(Inputs!$B$38)*E840+SQRT(1-Inputs!$B$38)*_xlfn.NORM.S.INV(RAND())</f>
        <v>1.4398105771450949</v>
      </c>
      <c r="AB840" s="23">
        <f ca="1">SQRT(Inputs!$B$38)*F840+SQRT(1-Inputs!$B$38)*_xlfn.NORM.S.INV(RAND())</f>
        <v>1.2679319459231539</v>
      </c>
      <c r="AC840" s="23">
        <f ca="1">SQRT(Inputs!$B$38)*G840+SQRT(1-Inputs!$B$38)*_xlfn.NORM.S.INV(RAND())</f>
        <v>3.156850938956926E-2</v>
      </c>
      <c r="AD840" s="23">
        <f ca="1">SQRT(Inputs!$B$38)*H840+SQRT(1-Inputs!$B$38)*_xlfn.NORM.S.INV(RAND())</f>
        <v>-0.48723416396381336</v>
      </c>
      <c r="AE840" s="23">
        <f ca="1">SQRT(Inputs!$B$38)*I840+SQRT(1-Inputs!$B$38)*_xlfn.NORM.S.INV(RAND())</f>
        <v>0.45601127648989931</v>
      </c>
      <c r="AF840" s="23">
        <f ca="1">SQRT(Inputs!$B$38)*J840+SQRT(1-Inputs!$B$38)*_xlfn.NORM.S.INV(RAND())</f>
        <v>0.32761747910533723</v>
      </c>
      <c r="AG840" s="23">
        <f ca="1">SQRT(Inputs!$B$38)*K840+SQRT(1-Inputs!$B$38)*_xlfn.NORM.S.INV(RAND())</f>
        <v>0.25634722499051787</v>
      </c>
      <c r="AH840" s="23">
        <f ca="1">SQRT(Inputs!$B$38)*L840+SQRT(1-Inputs!$B$38)*_xlfn.NORM.S.INV(RAND())</f>
        <v>-1.273463440407403</v>
      </c>
      <c r="AI840" s="23">
        <f ca="1">SQRT(Inputs!$B$38)*M840+SQRT(1-Inputs!$B$38)*_xlfn.NORM.S.INV(RAND())</f>
        <v>-1.2302790760492626</v>
      </c>
      <c r="AJ840" s="23">
        <f ca="1">SQRT(Inputs!$B$38)*C840+SQRT(1-Inputs!$B$38)*_xlfn.NORM.S.INV(RAND())</f>
        <v>0.73934443774212799</v>
      </c>
      <c r="AK840" s="23">
        <f ca="1">SQRT(Inputs!$B$38)*D840+SQRT(1-Inputs!$B$38)*_xlfn.NORM.S.INV(RAND())</f>
        <v>0.93324577998210911</v>
      </c>
      <c r="AL840" s="23">
        <f ca="1">SQRT(Inputs!$B$38)*E840+SQRT(1-Inputs!$B$38)*_xlfn.NORM.S.INV(RAND())</f>
        <v>-0.35410558995789887</v>
      </c>
      <c r="AM840" s="23">
        <f ca="1">SQRT(Inputs!$B$38)*F840+SQRT(1-Inputs!$B$38)*_xlfn.NORM.S.INV(RAND())</f>
        <v>0.44249651849780181</v>
      </c>
      <c r="AN840" s="23">
        <f ca="1">SQRT(Inputs!$B$38)*G840+SQRT(1-Inputs!$B$38)*_xlfn.NORM.S.INV(RAND())</f>
        <v>1.5547332820690272</v>
      </c>
      <c r="AO840" s="23">
        <f ca="1">SQRT(Inputs!$B$38)*H840+SQRT(1-Inputs!$B$38)*_xlfn.NORM.S.INV(RAND())</f>
        <v>-0.53601304133040317</v>
      </c>
      <c r="AP840" s="23">
        <f ca="1">SQRT(Inputs!$B$38)*I840+SQRT(1-Inputs!$B$38)*_xlfn.NORM.S.INV(RAND())</f>
        <v>-0.15681506036787896</v>
      </c>
      <c r="AQ840" s="23">
        <f ca="1">SQRT(Inputs!$B$38)*J840+SQRT(1-Inputs!$B$38)*_xlfn.NORM.S.INV(RAND())</f>
        <v>-7.3746002934491073E-2</v>
      </c>
      <c r="AR840" s="23">
        <f ca="1">SQRT(Inputs!$B$38)*K840+SQRT(1-Inputs!$B$38)*_xlfn.NORM.S.INV(RAND())</f>
        <v>-0.86130679696708157</v>
      </c>
      <c r="AS840" s="23">
        <f ca="1">SQRT(Inputs!$B$38)*L840+SQRT(1-Inputs!$B$38)*_xlfn.NORM.S.INV(RAND())</f>
        <v>1.4743194246181932</v>
      </c>
      <c r="AT840" s="23">
        <f ca="1">SQRT(Inputs!$B$38)*M840+SQRT(1-Inputs!$B$38)*_xlfn.NORM.S.INV(RAND())</f>
        <v>-0.2721252623817792</v>
      </c>
      <c r="AU840" s="15">
        <f ca="1">Inputs!$B$6*EXP($B$8-0.5*C$5^2+C$5*N840)</f>
        <v>6676.1696843228819</v>
      </c>
      <c r="AV840" s="15">
        <f t="shared" ca="1" si="437"/>
        <v>6621.3086643802517</v>
      </c>
      <c r="AW840" s="15">
        <f t="shared" ca="1" si="438"/>
        <v>8128.42501391112</v>
      </c>
      <c r="AX840" s="15">
        <f t="shared" ca="1" si="439"/>
        <v>11338.624893888014</v>
      </c>
      <c r="AY840" s="15">
        <f t="shared" ca="1" si="440"/>
        <v>13254.487659254921</v>
      </c>
      <c r="AZ840" s="15">
        <f t="shared" ca="1" si="441"/>
        <v>16294.909676640578</v>
      </c>
      <c r="BA840" s="15">
        <f t="shared" ca="1" si="442"/>
        <v>20705.751378592518</v>
      </c>
      <c r="BB840" s="15">
        <f t="shared" ca="1" si="443"/>
        <v>25768.148787572569</v>
      </c>
      <c r="BC840" s="15">
        <f t="shared" ca="1" si="444"/>
        <v>34373.712550972428</v>
      </c>
      <c r="BD840" s="15">
        <f t="shared" ca="1" si="445"/>
        <v>45756.190376265586</v>
      </c>
      <c r="BE840" s="15">
        <f t="shared" ca="1" si="446"/>
        <v>44584.149539274222</v>
      </c>
      <c r="BF840" s="15">
        <f ca="1">Inputs!$B$13*EXP($B$9-0.5*C$6^2+C$6*Y840)</f>
        <v>15222.938278660929</v>
      </c>
      <c r="BG840" s="15">
        <f t="shared" ca="1" si="447"/>
        <v>21901.42776399897</v>
      </c>
      <c r="BH840" s="15">
        <f t="shared" ca="1" si="448"/>
        <v>33977.325215189463</v>
      </c>
      <c r="BI840" s="15">
        <f t="shared" ca="1" si="449"/>
        <v>50556.922830935669</v>
      </c>
      <c r="BJ840" s="15">
        <f t="shared" ca="1" si="450"/>
        <v>62262.171993106036</v>
      </c>
      <c r="BK840" s="15">
        <f t="shared" ca="1" si="451"/>
        <v>71510.590139586318</v>
      </c>
      <c r="BL840" s="15">
        <f t="shared" ca="1" si="452"/>
        <v>93189.632430056765</v>
      </c>
      <c r="BM840" s="15">
        <f t="shared" ca="1" si="453"/>
        <v>119308.43472704529</v>
      </c>
      <c r="BN840" s="15">
        <f t="shared" ca="1" si="454"/>
        <v>151312.00669818308</v>
      </c>
      <c r="BO840" s="15">
        <f t="shared" ca="1" si="455"/>
        <v>160557.64901548994</v>
      </c>
      <c r="BP840" s="15">
        <f t="shared" ca="1" si="456"/>
        <v>171904.92020640857</v>
      </c>
      <c r="BQ840" s="15">
        <f ca="1">Inputs!$B$20*EXP($B$10-0.5*C$7^2+C$7*AJ840)</f>
        <v>5575.6342596949198</v>
      </c>
      <c r="BR840" s="15">
        <f t="shared" ca="1" si="457"/>
        <v>10175.346690336537</v>
      </c>
      <c r="BS840" s="15">
        <f t="shared" ca="1" si="458"/>
        <v>12586.627525620106</v>
      </c>
      <c r="BT840" s="15">
        <f t="shared" ca="1" si="459"/>
        <v>19490.301722179851</v>
      </c>
      <c r="BU840" s="15">
        <f t="shared" ca="1" si="460"/>
        <v>39348.227645214283</v>
      </c>
      <c r="BV840" s="15">
        <f t="shared" ca="1" si="461"/>
        <v>48517.196488689398</v>
      </c>
      <c r="BW840" s="15">
        <f t="shared" ca="1" si="462"/>
        <v>65492.842584793165</v>
      </c>
      <c r="BX840" s="15">
        <f t="shared" ca="1" si="463"/>
        <v>90257.961510085093</v>
      </c>
      <c r="BY840" s="15">
        <f t="shared" ca="1" si="464"/>
        <v>107252.94339966626</v>
      </c>
      <c r="BZ840" s="15">
        <f t="shared" ca="1" si="465"/>
        <v>197340.84042519762</v>
      </c>
      <c r="CA840" s="15">
        <f t="shared" ca="1" si="466"/>
        <v>264118.2129552933</v>
      </c>
      <c r="CB840" s="15">
        <f ca="1">(AU840*DCF!C$10-DCF!C$5*MAX(AU840*DCF!C$10,0)-MAX(AU840-Inputs!$B$6,0)/Inputs!$B$10)*DCF!C$6</f>
        <v>1030.8536753151202</v>
      </c>
      <c r="CC840" s="15">
        <f ca="1">(AV840*DCF!D$10-DCF!D$5*MAX(AV840*DCF!D$10,0)-MAX(AV840-AU840,0)/Inputs!$B$10)*DCF!D$6</f>
        <v>1613.8991290489394</v>
      </c>
      <c r="CD840" s="15">
        <f ca="1">(AW840*DCF!E$10-DCF!E$5*MAX(AW840*DCF!E$10,0)-MAX(AW840-AV840,0)/Inputs!$B$10)*DCF!E$6</f>
        <v>1537.258927945609</v>
      </c>
      <c r="CE840" s="15">
        <f ca="1">(AX840*DCF!F$10-DCF!F$5*MAX(AX840*DCF!F$10,0)-MAX(AX840-AW840,0)/Inputs!$B$10)*DCF!F$6</f>
        <v>1807.2407393256096</v>
      </c>
      <c r="CF840" s="15">
        <f ca="1">(AY840*DCF!G$10-DCF!G$5*MAX(AY840*DCF!G$10,0)-MAX(AY840-AX840,0)/Inputs!$B$10)*DCF!G$6</f>
        <v>2362.6906967746759</v>
      </c>
      <c r="CG840" s="15">
        <f ca="1">(AZ840*DCF!H$10-DCF!H$5*MAX(AZ840*DCF!H$10,0)-MAX(AZ840-AY840,0)/Inputs!$B$10)*DCF!H$6</f>
        <v>2623.7869658054506</v>
      </c>
      <c r="CH840" s="15">
        <f ca="1">(BA840*DCF!I$10-DCF!I$5*MAX(BA840*DCF!I$10,0)-MAX(BA840-AZ840,0)/Inputs!$B$10)*DCF!I$6</f>
        <v>3058.6528477126885</v>
      </c>
      <c r="CI840" s="15">
        <f ca="1">(BB840*DCF!J$10-DCF!J$5*MAX(BB840*DCF!J$10,0)-MAX(BB840-BA840,0)/Inputs!$B$10)*DCF!J$6</f>
        <v>3654.7512166928632</v>
      </c>
      <c r="CJ840" s="15">
        <f ca="1">(BC840*DCF!K$10-DCF!K$5*MAX(BC840*DCF!K$10,0)-MAX(BC840-BB840,0)/Inputs!$B$10)*DCF!K$6</f>
        <v>4328.9677495804945</v>
      </c>
      <c r="CK840" s="15">
        <f ca="1">(BD840*DCF!L$10-DCF!L$5*MAX(BD840*DCF!L$10,0)-MAX(BD840-BC840,0)/Inputs!$B$10)*DCF!L$6</f>
        <v>5428.9649257674764</v>
      </c>
      <c r="CL840" s="15">
        <f ca="1">(BE840*DCF!M$10-DCF!M$5*MAX(BE840*DCF!M$10,0)-MAX(BE840-BD840,0)/Inputs!$B$10)*DCF!M$6</f>
        <v>6291.4001534565286</v>
      </c>
      <c r="CM840" s="15">
        <f ca="1">(BF840*DCF!C$28-DCF!C$5*MAX(BF840*DCF!C$28,0)-MAX(BF840-Inputs!$B$13,0)/Inputs!$B$17)*DCF!C$6</f>
        <v>3760.0429428357024</v>
      </c>
      <c r="CN840" s="15">
        <f ca="1">(BG840*DCF!D$28-DCF!D$5*MAX(BG840*DCF!D$28,0)-MAX(BG840-BF840,0)/Inputs!$B$17)*DCF!D$6</f>
        <v>5025.6475934257314</v>
      </c>
      <c r="CO840" s="15">
        <f ca="1">(BH840*DCF!E$28-DCF!E$5*MAX(BH840*DCF!E$28,0)-MAX(BH840-BG840,0)/Inputs!$B$17)*DCF!E$6</f>
        <v>7242.9903507310655</v>
      </c>
      <c r="CP840" s="15">
        <f ca="1">(BI840*DCF!F$28-DCF!F$5*MAX(BI840*DCF!F$28,0)-MAX(BI840-BH840,0)/Inputs!$B$17)*DCF!F$6</f>
        <v>10706.295029169756</v>
      </c>
      <c r="CQ840" s="15">
        <f ca="1">(BJ840*DCF!G$28-DCF!G$5*MAX(BJ840*DCF!G$28,0)-MAX(BJ840-BI840,0)/Inputs!$B$17)*DCF!G$6</f>
        <v>14185.68563001453</v>
      </c>
      <c r="CR840" s="15">
        <f ca="1">(BK840*DCF!H$28-DCF!H$5*MAX(BK840*DCF!H$28,0)-MAX(BK840-BJ840,0)/Inputs!$B$17)*DCF!H$6</f>
        <v>16248.413261912836</v>
      </c>
      <c r="CS840" s="15">
        <f ca="1">(BL840*DCF!I$28-DCF!I$5*MAX(BL840*DCF!I$28,0)-MAX(BL840-BK840,0)/Inputs!$B$17)*DCF!I$6</f>
        <v>18802.217903948549</v>
      </c>
      <c r="CT840" s="15">
        <f ca="1">(BM840*DCF!J$28-DCF!J$5*MAX(BM840*DCF!J$28,0)-MAX(BM840-BL840,0)/Inputs!$B$17)*DCF!J$6</f>
        <v>23152.545679260682</v>
      </c>
      <c r="CU840" s="15">
        <f ca="1">(BN840*DCF!K$28-DCF!K$5*MAX(BN840*DCF!K$28,0)-MAX(BN840-BM840,0)/Inputs!$B$17)*DCF!K$6</f>
        <v>28034.54748523223</v>
      </c>
      <c r="CV840" s="15">
        <f ca="1">(BO840*DCF!L$28-DCF!L$5*MAX(BO840*DCF!L$28,0)-MAX(BO840-BN840,0)/Inputs!$B$17)*DCF!L$6</f>
        <v>30988.461218161756</v>
      </c>
      <c r="CW840" s="15">
        <f ca="1">(BP840*DCF!M$28-DCF!M$5*MAX(BP840*DCF!M$28,0)-MAX(BP840-BO840,0)/Inputs!$B$17)*DCF!M$6</f>
        <v>31157.901533392196</v>
      </c>
      <c r="CX840" s="15">
        <f ca="1">(BQ840*DCF!C$46-DCF!C$5*MAX(BQ840*DCF!C$46,0)-MAX(BQ840-Inputs!$B$20,0)/Inputs!$B$24)*DCF!C$6</f>
        <v>-2384.5041060241938</v>
      </c>
      <c r="CY840" s="15">
        <f ca="1">(BR840*DCF!D$46-DCF!D$5*MAX(BR840*DCF!D$46,0)-MAX(BR840-BQ840,0)/Inputs!$B$24)*DCF!D$6</f>
        <v>-3699.3535009632492</v>
      </c>
      <c r="CZ840" s="15">
        <f ca="1">(BS840*DCF!E$46-DCF!E$5*MAX(BS840*DCF!E$46,0)-MAX(BS840-BR840,0)/Inputs!$B$24)*DCF!E$6</f>
        <v>-2438.8511436246254</v>
      </c>
      <c r="DA840" s="15">
        <f ca="1">(BT840*DCF!F$46-DCF!F$5*MAX(BT840*DCF!F$46,0)-MAX(BT840-BS840,0)/Inputs!$B$24)*DCF!F$6</f>
        <v>-3933.2530152536024</v>
      </c>
      <c r="DB840" s="15">
        <f ca="1">(BU840*DCF!G$46-DCF!G$5*MAX(BU840*DCF!G$46,0)-MAX(BU840-BT840,0)/Inputs!$B$24)*DCF!G$6</f>
        <v>-8003.4105711787179</v>
      </c>
      <c r="DC840" s="15">
        <f ca="1">(BV840*DCF!H$46-DCF!H$5*MAX(BV840*DCF!H$46,0)-MAX(BV840-BU840,0)/Inputs!$B$24)*DCF!H$6</f>
        <v>-2849.2008889057079</v>
      </c>
      <c r="DD840" s="15">
        <f ca="1">(BW840*DCF!I$46-DCF!I$5*MAX(BW840*DCF!I$46,0)-MAX(BW840-BV840,0)/Inputs!$B$24)*DCF!I$6</f>
        <v>-3360.4686993873538</v>
      </c>
      <c r="DE840" s="15">
        <f ca="1">(BX840*DCF!J$46-DCF!J$5*MAX(BX840*DCF!J$46,0)-MAX(BX840-BW840,0)/Inputs!$B$24)*DCF!J$6</f>
        <v>-2781.2331153444111</v>
      </c>
      <c r="DF840" s="15">
        <f ca="1">(BY840*DCF!K$46-DCF!K$5*MAX(BY840*DCF!K$46,0)-MAX(BY840-BX840,0)/Inputs!$B$24)*DCF!K$6</f>
        <v>1963.3278379206492</v>
      </c>
      <c r="DG840" s="15">
        <f ca="1">(BZ840*DCF!L$46-DCF!L$5*MAX(BZ840*DCF!L$46,0)-MAX(BZ840-BY840,0)/Inputs!$B$24)*DCF!L$6</f>
        <v>-6745.9304959705842</v>
      </c>
      <c r="DH840" s="15">
        <f ca="1">(CA840*DCF!M$46-DCF!M$5*MAX(CA840*DCF!M$46,0)-MAX(CA840-BZ840,0)/Inputs!$B$24)*DCF!M$6</f>
        <v>6745.6074390046451</v>
      </c>
      <c r="DI840" s="15">
        <f ca="1">SUM(CB840:CL840)+BE840*DCF!M$10*(1+Inputs!$B$30)*(1-Inputs!$B$33)*(1-Inputs!$B$30/Inputs!$B$31)/(Inputs!$B$29-Inputs!$B$30)*DCF!M$6</f>
        <v>157816.74475956868</v>
      </c>
      <c r="DJ840" s="15">
        <f ca="1">SUM(CM840:CW840)+BP840*DCF!M$28*(1+Inputs!$B$30)*(1-Inputs!$B$33)*(1-Inputs!$B$30/Inputs!$B$31)/(Inputs!$B$29-Inputs!$B$30)*DCF!M$6</f>
        <v>827189.63681698008</v>
      </c>
      <c r="DK840" s="15">
        <f ca="1">SUM(CX840:DH840)+CA840*DCF!M$46*(1+Inputs!$B$30)*(1-Inputs!$B$33)*(1-Inputs!$B$30/Inputs!$B$31)/(Inputs!$B$29-Inputs!$B$30)*DCF!M$6</f>
        <v>380870.77377159311</v>
      </c>
      <c r="DM840" s="15">
        <f ca="1">DI840+DJ840+DK840+Inputs!$B$34+Inputs!$B$36-Inputs!$B$35</f>
        <v>1442728.1553481419</v>
      </c>
    </row>
    <row r="841" spans="1:117" x14ac:dyDescent="0.75">
      <c r="A841" s="11">
        <v>828</v>
      </c>
      <c r="C841" s="23">
        <f t="shared" ca="1" si="472"/>
        <v>-1.599114493392918</v>
      </c>
      <c r="D841" s="23">
        <f t="shared" ca="1" si="472"/>
        <v>-1.0923316647579986</v>
      </c>
      <c r="E841" s="23">
        <f t="shared" ca="1" si="472"/>
        <v>-1.5909535254003038</v>
      </c>
      <c r="F841" s="23">
        <f t="shared" ca="1" si="472"/>
        <v>-2.7819569917912776</v>
      </c>
      <c r="G841" s="23">
        <f t="shared" ca="1" si="472"/>
        <v>-0.86900829474584407</v>
      </c>
      <c r="H841" s="23">
        <f t="shared" ca="1" si="472"/>
        <v>-2.9986938658590735E-2</v>
      </c>
      <c r="I841" s="23">
        <f t="shared" ca="1" si="472"/>
        <v>-0.39669523867858625</v>
      </c>
      <c r="J841" s="23">
        <f t="shared" ca="1" si="472"/>
        <v>0.1167949213170467</v>
      </c>
      <c r="K841" s="23">
        <f t="shared" ca="1" si="472"/>
        <v>0.52047291904933091</v>
      </c>
      <c r="L841" s="23">
        <f t="shared" ca="1" si="472"/>
        <v>0.48566995155131176</v>
      </c>
      <c r="M841" s="23">
        <f t="shared" ca="1" si="472"/>
        <v>1.0479384620016865</v>
      </c>
      <c r="N841" s="23">
        <f ca="1">SQRT(Inputs!$B$38)*C841+SQRT(1-Inputs!$B$38)*_xlfn.NORM.S.INV(RAND())</f>
        <v>-1.6276868924304737</v>
      </c>
      <c r="O841" s="23">
        <f ca="1">SQRT(Inputs!$B$38)*D841+SQRT(1-Inputs!$B$38)*_xlfn.NORM.S.INV(RAND())</f>
        <v>-0.87510337873457567</v>
      </c>
      <c r="P841" s="23">
        <f ca="1">SQRT(Inputs!$B$38)*E841+SQRT(1-Inputs!$B$38)*_xlfn.NORM.S.INV(RAND())</f>
        <v>-1.3715231929100924</v>
      </c>
      <c r="Q841" s="23">
        <f ca="1">SQRT(Inputs!$B$38)*F841+SQRT(1-Inputs!$B$38)*_xlfn.NORM.S.INV(RAND())</f>
        <v>-1.073769108250179</v>
      </c>
      <c r="R841" s="23">
        <f ca="1">SQRT(Inputs!$B$38)*G841+SQRT(1-Inputs!$B$38)*_xlfn.NORM.S.INV(RAND())</f>
        <v>-1.5765243616218652</v>
      </c>
      <c r="S841" s="23">
        <f ca="1">SQRT(Inputs!$B$38)*H841+SQRT(1-Inputs!$B$38)*_xlfn.NORM.S.INV(RAND())</f>
        <v>-1.363718465843758</v>
      </c>
      <c r="T841" s="23">
        <f ca="1">SQRT(Inputs!$B$38)*I841+SQRT(1-Inputs!$B$38)*_xlfn.NORM.S.INV(RAND())</f>
        <v>1.2625736310369848</v>
      </c>
      <c r="U841" s="23">
        <f ca="1">SQRT(Inputs!$B$38)*J841+SQRT(1-Inputs!$B$38)*_xlfn.NORM.S.INV(RAND())</f>
        <v>0.14555271918264232</v>
      </c>
      <c r="V841" s="23">
        <f ca="1">SQRT(Inputs!$B$38)*K841+SQRT(1-Inputs!$B$38)*_xlfn.NORM.S.INV(RAND())</f>
        <v>-0.75264532928240335</v>
      </c>
      <c r="W841" s="23">
        <f ca="1">SQRT(Inputs!$B$38)*L841+SQRT(1-Inputs!$B$38)*_xlfn.NORM.S.INV(RAND())</f>
        <v>0.21394548568342456</v>
      </c>
      <c r="X841" s="23">
        <f ca="1">SQRT(Inputs!$B$38)*M841+SQRT(1-Inputs!$B$38)*_xlfn.NORM.S.INV(RAND())</f>
        <v>0.22875070764625638</v>
      </c>
      <c r="Y841" s="23">
        <f ca="1">SQRT(Inputs!$B$38)*C841+SQRT(1-Inputs!$B$38)*_xlfn.NORM.S.INV(RAND())</f>
        <v>0.9141125012075294</v>
      </c>
      <c r="Z841" s="23">
        <f ca="1">SQRT(Inputs!$B$38)*D841+SQRT(1-Inputs!$B$38)*_xlfn.NORM.S.INV(RAND())</f>
        <v>-1.1721894454354078</v>
      </c>
      <c r="AA841" s="23">
        <f ca="1">SQRT(Inputs!$B$38)*E841+SQRT(1-Inputs!$B$38)*_xlfn.NORM.S.INV(RAND())</f>
        <v>-1.0963913781930441</v>
      </c>
      <c r="AB841" s="23">
        <f ca="1">SQRT(Inputs!$B$38)*F841+SQRT(1-Inputs!$B$38)*_xlfn.NORM.S.INV(RAND())</f>
        <v>-0.34299909035652365</v>
      </c>
      <c r="AC841" s="23">
        <f ca="1">SQRT(Inputs!$B$38)*G841+SQRT(1-Inputs!$B$38)*_xlfn.NORM.S.INV(RAND())</f>
        <v>-4.4823431208034503E-2</v>
      </c>
      <c r="AD841" s="23">
        <f ca="1">SQRT(Inputs!$B$38)*H841+SQRT(1-Inputs!$B$38)*_xlfn.NORM.S.INV(RAND())</f>
        <v>-0.84702591076574019</v>
      </c>
      <c r="AE841" s="23">
        <f ca="1">SQRT(Inputs!$B$38)*I841+SQRT(1-Inputs!$B$38)*_xlfn.NORM.S.INV(RAND())</f>
        <v>0.28353190483684393</v>
      </c>
      <c r="AF841" s="23">
        <f ca="1">SQRT(Inputs!$B$38)*J841+SQRT(1-Inputs!$B$38)*_xlfn.NORM.S.INV(RAND())</f>
        <v>0.46602449473955559</v>
      </c>
      <c r="AG841" s="23">
        <f ca="1">SQRT(Inputs!$B$38)*K841+SQRT(1-Inputs!$B$38)*_xlfn.NORM.S.INV(RAND())</f>
        <v>0.85385267098030782</v>
      </c>
      <c r="AH841" s="23">
        <f ca="1">SQRT(Inputs!$B$38)*L841+SQRT(1-Inputs!$B$38)*_xlfn.NORM.S.INV(RAND())</f>
        <v>0.58966845465199724</v>
      </c>
      <c r="AI841" s="23">
        <f ca="1">SQRT(Inputs!$B$38)*M841+SQRT(1-Inputs!$B$38)*_xlfn.NORM.S.INV(RAND())</f>
        <v>1.143050829910349</v>
      </c>
      <c r="AJ841" s="23">
        <f ca="1">SQRT(Inputs!$B$38)*C841+SQRT(1-Inputs!$B$38)*_xlfn.NORM.S.INV(RAND())</f>
        <v>-0.54921107994371865</v>
      </c>
      <c r="AK841" s="23">
        <f ca="1">SQRT(Inputs!$B$38)*D841+SQRT(1-Inputs!$B$38)*_xlfn.NORM.S.INV(RAND())</f>
        <v>-0.42396913173496231</v>
      </c>
      <c r="AL841" s="23">
        <f ca="1">SQRT(Inputs!$B$38)*E841+SQRT(1-Inputs!$B$38)*_xlfn.NORM.S.INV(RAND())</f>
        <v>-1.3013760467296795</v>
      </c>
      <c r="AM841" s="23">
        <f ca="1">SQRT(Inputs!$B$38)*F841+SQRT(1-Inputs!$B$38)*_xlfn.NORM.S.INV(RAND())</f>
        <v>-1.7558223285011116</v>
      </c>
      <c r="AN841" s="23">
        <f ca="1">SQRT(Inputs!$B$38)*G841+SQRT(1-Inputs!$B$38)*_xlfn.NORM.S.INV(RAND())</f>
        <v>-1.1642305711344956</v>
      </c>
      <c r="AO841" s="23">
        <f ca="1">SQRT(Inputs!$B$38)*H841+SQRT(1-Inputs!$B$38)*_xlfn.NORM.S.INV(RAND())</f>
        <v>0.71926403325344379</v>
      </c>
      <c r="AP841" s="23">
        <f ca="1">SQRT(Inputs!$B$38)*I841+SQRT(1-Inputs!$B$38)*_xlfn.NORM.S.INV(RAND())</f>
        <v>-0.10754247723979971</v>
      </c>
      <c r="AQ841" s="23">
        <f ca="1">SQRT(Inputs!$B$38)*J841+SQRT(1-Inputs!$B$38)*_xlfn.NORM.S.INV(RAND())</f>
        <v>0.37960958485371049</v>
      </c>
      <c r="AR841" s="23">
        <f ca="1">SQRT(Inputs!$B$38)*K841+SQRT(1-Inputs!$B$38)*_xlfn.NORM.S.INV(RAND())</f>
        <v>-1.4573838743970153</v>
      </c>
      <c r="AS841" s="23">
        <f ca="1">SQRT(Inputs!$B$38)*L841+SQRT(1-Inputs!$B$38)*_xlfn.NORM.S.INV(RAND())</f>
        <v>0.17552301824936409</v>
      </c>
      <c r="AT841" s="23">
        <f ca="1">SQRT(Inputs!$B$38)*M841+SQRT(1-Inputs!$B$38)*_xlfn.NORM.S.INV(RAND())</f>
        <v>1.0542385255588269</v>
      </c>
      <c r="AU841" s="15">
        <f ca="1">Inputs!$B$6*EXP($B$8-0.5*C$5^2+C$5*N841)</f>
        <v>3812.8557699577755</v>
      </c>
      <c r="AV841" s="15">
        <f t="shared" ca="1" si="437"/>
        <v>4080.8003449467906</v>
      </c>
      <c r="AW841" s="15">
        <f t="shared" ca="1" si="438"/>
        <v>4135.4498397741572</v>
      </c>
      <c r="AX841" s="15">
        <f t="shared" ca="1" si="439"/>
        <v>4415.1199343585185</v>
      </c>
      <c r="AY841" s="15">
        <f t="shared" ca="1" si="440"/>
        <v>4488.3642911221987</v>
      </c>
      <c r="AZ841" s="15">
        <f t="shared" ca="1" si="441"/>
        <v>4723.950360961946</v>
      </c>
      <c r="BA841" s="15">
        <f t="shared" ca="1" si="442"/>
        <v>6597.5688451689666</v>
      </c>
      <c r="BB841" s="15">
        <f t="shared" ca="1" si="443"/>
        <v>8196.0899446921831</v>
      </c>
      <c r="BC841" s="15">
        <f t="shared" ca="1" si="444"/>
        <v>9334.689475737232</v>
      </c>
      <c r="BD841" s="15">
        <f t="shared" ca="1" si="445"/>
        <v>11667.024160421131</v>
      </c>
      <c r="BE841" s="15">
        <f t="shared" ca="1" si="446"/>
        <v>14597.428403776177</v>
      </c>
      <c r="BF841" s="15">
        <f ca="1">Inputs!$B$13*EXP($B$9-0.5*C$6^2+C$6*Y841)</f>
        <v>16578.963692493133</v>
      </c>
      <c r="BG841" s="15">
        <f t="shared" ca="1" si="447"/>
        <v>16353.473355183829</v>
      </c>
      <c r="BH841" s="15">
        <f t="shared" ca="1" si="448"/>
        <v>16658.723727717639</v>
      </c>
      <c r="BI841" s="15">
        <f t="shared" ca="1" si="449"/>
        <v>19344.088248011507</v>
      </c>
      <c r="BJ841" s="15">
        <f t="shared" ca="1" si="450"/>
        <v>23561.863766875431</v>
      </c>
      <c r="BK841" s="15">
        <f t="shared" ca="1" si="451"/>
        <v>25768.111202529002</v>
      </c>
      <c r="BL841" s="15">
        <f t="shared" ca="1" si="452"/>
        <v>32837.684269928097</v>
      </c>
      <c r="BM841" s="15">
        <f t="shared" ca="1" si="453"/>
        <v>42770.400593139966</v>
      </c>
      <c r="BN841" s="15">
        <f t="shared" ca="1" si="454"/>
        <v>58269.617533573633</v>
      </c>
      <c r="BO841" s="15">
        <f t="shared" ca="1" si="455"/>
        <v>76781.274768631018</v>
      </c>
      <c r="BP841" s="15">
        <f t="shared" ca="1" si="456"/>
        <v>107569.69352120352</v>
      </c>
      <c r="BQ841" s="15">
        <f ca="1">Inputs!$B$20*EXP($B$10-0.5*C$7^2+C$7*AJ841)</f>
        <v>3530.2819646720441</v>
      </c>
      <c r="BR841" s="15">
        <f t="shared" ca="1" si="457"/>
        <v>4186.7096591650352</v>
      </c>
      <c r="BS841" s="15">
        <f t="shared" ca="1" si="458"/>
        <v>3945.2938956397879</v>
      </c>
      <c r="BT841" s="15">
        <f t="shared" ca="1" si="459"/>
        <v>3431.9053121434004</v>
      </c>
      <c r="BU841" s="15">
        <f t="shared" ca="1" si="460"/>
        <v>3588.5284883180366</v>
      </c>
      <c r="BV841" s="15">
        <f t="shared" ca="1" si="461"/>
        <v>5870.9807834045951</v>
      </c>
      <c r="BW841" s="15">
        <f t="shared" ca="1" si="462"/>
        <v>8008.2540820554541</v>
      </c>
      <c r="BX841" s="15">
        <f t="shared" ca="1" si="463"/>
        <v>12086.507927945842</v>
      </c>
      <c r="BY841" s="15">
        <f t="shared" ca="1" si="464"/>
        <v>12814.325108568335</v>
      </c>
      <c r="BZ841" s="15">
        <f t="shared" ca="1" si="465"/>
        <v>18569.925711261847</v>
      </c>
      <c r="CA841" s="15">
        <f t="shared" ca="1" si="466"/>
        <v>31459.583495637369</v>
      </c>
      <c r="CB841" s="15">
        <f ca="1">(AU841*DCF!C$10-DCF!C$5*MAX(AU841*DCF!C$10,0)-MAX(AU841-Inputs!$B$6,0)/Inputs!$B$10)*DCF!C$6</f>
        <v>979.17611865672632</v>
      </c>
      <c r="CC841" s="15">
        <f ca="1">(AV841*DCF!D$10-DCF!D$5*MAX(AV841*DCF!D$10,0)-MAX(AV841-AU841,0)/Inputs!$B$10)*DCF!D$6</f>
        <v>929.33616556256163</v>
      </c>
      <c r="CD841" s="15">
        <f ca="1">(AW841*DCF!E$10-DCF!E$5*MAX(AW841*DCF!E$10,0)-MAX(AW841-AV841,0)/Inputs!$B$10)*DCF!E$6</f>
        <v>942.50020782055265</v>
      </c>
      <c r="CE841" s="15">
        <f ca="1">(AX841*DCF!F$10-DCF!F$5*MAX(AX841*DCF!F$10,0)-MAX(AX841-AW841,0)/Inputs!$B$10)*DCF!F$6</f>
        <v>905.62123251970775</v>
      </c>
      <c r="CF841" s="15">
        <f ca="1">(AY841*DCF!G$10-DCF!G$5*MAX(AY841*DCF!G$10,0)-MAX(AY841-AX841,0)/Inputs!$B$10)*DCF!G$6</f>
        <v>910.70306734426879</v>
      </c>
      <c r="CG841" s="15">
        <f ca="1">(AZ841*DCF!H$10-DCF!H$5*MAX(AZ841*DCF!H$10,0)-MAX(AZ841-AY841,0)/Inputs!$B$10)*DCF!H$6</f>
        <v>875.32582084624221</v>
      </c>
      <c r="CH841" s="15">
        <f ca="1">(BA841*DCF!I$10-DCF!I$5*MAX(BA841*DCF!I$10,0)-MAX(BA841-AZ841,0)/Inputs!$B$10)*DCF!I$6</f>
        <v>897.79607090015986</v>
      </c>
      <c r="CI841" s="15">
        <f ca="1">(BB841*DCF!J$10-DCF!J$5*MAX(BB841*DCF!J$10,0)-MAX(BB841-BA841,0)/Inputs!$B$10)*DCF!J$6</f>
        <v>1164.2385209768599</v>
      </c>
      <c r="CJ841" s="15">
        <f ca="1">(BC841*DCF!K$10-DCF!K$5*MAX(BC841*DCF!K$10,0)-MAX(BC841-BB841,0)/Inputs!$B$10)*DCF!K$6</f>
        <v>1343.3484879417699</v>
      </c>
      <c r="CK841" s="15">
        <f ca="1">(BD841*DCF!L$10-DCF!L$5*MAX(BD841*DCF!L$10,0)-MAX(BD841-BC841,0)/Inputs!$B$10)*DCF!L$6</f>
        <v>1458.0004646212797</v>
      </c>
      <c r="CL841" s="15">
        <f ca="1">(BE841*DCF!M$10-DCF!M$5*MAX(BE841*DCF!M$10,0)-MAX(BE841-BD841,0)/Inputs!$B$10)*DCF!M$6</f>
        <v>1709.8178536251805</v>
      </c>
      <c r="CM841" s="15">
        <f ca="1">(BF841*DCF!C$28-DCF!C$5*MAX(BF841*DCF!C$28,0)-MAX(BF841-Inputs!$B$13,0)/Inputs!$B$17)*DCF!C$6</f>
        <v>3860.7231646173773</v>
      </c>
      <c r="CN841" s="15">
        <f ca="1">(BG841*DCF!D$28-DCF!D$5*MAX(BG841*DCF!D$28,0)-MAX(BG841-BF841,0)/Inputs!$B$17)*DCF!D$6</f>
        <v>4816.4750765101089</v>
      </c>
      <c r="CO841" s="15">
        <f ca="1">(BH841*DCF!E$28-DCF!E$5*MAX(BH841*DCF!E$28,0)-MAX(BH841-BG841,0)/Inputs!$B$17)*DCF!E$6</f>
        <v>4657.8865455900186</v>
      </c>
      <c r="CP841" s="15">
        <f ca="1">(BI841*DCF!F$28-DCF!F$5*MAX(BI841*DCF!F$28,0)-MAX(BI841-BH841,0)/Inputs!$B$17)*DCF!F$6</f>
        <v>4762.4973630232062</v>
      </c>
      <c r="CQ841" s="15">
        <f ca="1">(BJ841*DCF!G$28-DCF!G$5*MAX(BJ841*DCF!G$28,0)-MAX(BJ841-BI841,0)/Inputs!$B$17)*DCF!G$6</f>
        <v>5403.916141922723</v>
      </c>
      <c r="CR841" s="15">
        <f ca="1">(BK841*DCF!H$28-DCF!H$5*MAX(BK841*DCF!H$28,0)-MAX(BK841-BJ841,0)/Inputs!$B$17)*DCF!H$6</f>
        <v>6029.9492565886767</v>
      </c>
      <c r="CS841" s="15">
        <f ca="1">(BL841*DCF!I$28-DCF!I$5*MAX(BL841*DCF!I$28,0)-MAX(BL841-BK841,0)/Inputs!$B$17)*DCF!I$6</f>
        <v>6707.1807186533188</v>
      </c>
      <c r="CT841" s="15">
        <f ca="1">(BM841*DCF!J$28-DCF!J$5*MAX(BM841*DCF!J$28,0)-MAX(BM841-BL841,0)/Inputs!$B$17)*DCF!J$6</f>
        <v>8224.3529322189461</v>
      </c>
      <c r="CU841" s="15">
        <f ca="1">(BN841*DCF!K$28-DCF!K$5*MAX(BN841*DCF!K$28,0)-MAX(BN841-BM841,0)/Inputs!$B$17)*DCF!K$6</f>
        <v>10407.118589794605</v>
      </c>
      <c r="CV841" s="15">
        <f ca="1">(BO841*DCF!L$28-DCF!L$5*MAX(BO841*DCF!L$28,0)-MAX(BO841-BN841,0)/Inputs!$B$17)*DCF!L$6</f>
        <v>13224.851061523545</v>
      </c>
      <c r="CW841" s="15">
        <f ca="1">(BP841*DCF!M$28-DCF!M$5*MAX(BP841*DCF!M$28,0)-MAX(BP841-BO841,0)/Inputs!$B$17)*DCF!M$6</f>
        <v>17021.045197219137</v>
      </c>
      <c r="CX841" s="15">
        <f ca="1">(BQ841*DCF!C$46-DCF!C$5*MAX(BQ841*DCF!C$46,0)-MAX(BQ841-Inputs!$B$20,0)/Inputs!$B$24)*DCF!C$6</f>
        <v>-967.40089931088505</v>
      </c>
      <c r="CY841" s="15">
        <f ca="1">(BR841*DCF!D$46-DCF!D$5*MAX(BR841*DCF!D$46,0)-MAX(BR841-BQ841,0)/Inputs!$B$24)*DCF!D$6</f>
        <v>-994.66595188368592</v>
      </c>
      <c r="CZ841" s="15">
        <f ca="1">(BS841*DCF!E$46-DCF!E$5*MAX(BS841*DCF!E$46,0)-MAX(BS841-BR841,0)/Inputs!$B$24)*DCF!E$6</f>
        <v>-466.53787243144996</v>
      </c>
      <c r="DA841" s="15">
        <f ca="1">(BT841*DCF!F$46-DCF!F$5*MAX(BT841*DCF!F$46,0)-MAX(BT841-BS841,0)/Inputs!$B$24)*DCF!F$6</f>
        <v>-249.93304299086344</v>
      </c>
      <c r="DB841" s="15">
        <f ca="1">(BU841*DCF!G$46-DCF!G$5*MAX(BU841*DCF!G$46,0)-MAX(BU841-BT841,0)/Inputs!$B$24)*DCF!G$6</f>
        <v>-173.39595024947619</v>
      </c>
      <c r="DC841" s="15">
        <f ca="1">(BV841*DCF!H$46-DCF!H$5*MAX(BV841*DCF!H$46,0)-MAX(BV841-BU841,0)/Inputs!$B$24)*DCF!H$6</f>
        <v>-709.2580658809112</v>
      </c>
      <c r="DD841" s="15">
        <f ca="1">(BW841*DCF!I$46-DCF!I$5*MAX(BW841*DCF!I$46,0)-MAX(BW841-BV841,0)/Inputs!$B$24)*DCF!I$6</f>
        <v>-428.57475066078837</v>
      </c>
      <c r="DE841" s="15">
        <f ca="1">(BX841*DCF!J$46-DCF!J$5*MAX(BX841*DCF!J$46,0)-MAX(BX841-BW841,0)/Inputs!$B$24)*DCF!J$6</f>
        <v>-574.49071613372405</v>
      </c>
      <c r="DF841" s="15">
        <f ca="1">(BY841*DCF!K$46-DCF!K$5*MAX(BY841*DCF!K$46,0)-MAX(BY841-BX841,0)/Inputs!$B$24)*DCF!K$6</f>
        <v>553.70114667451139</v>
      </c>
      <c r="DG841" s="15">
        <f ca="1">(BZ841*DCF!L$46-DCF!L$5*MAX(BZ841*DCF!L$46,0)-MAX(BZ841-BY841,0)/Inputs!$B$24)*DCF!L$6</f>
        <v>-18.858396735101866</v>
      </c>
      <c r="DH841" s="15">
        <f ca="1">(CA841*DCF!M$46-DCF!M$5*MAX(CA841*DCF!M$46,0)-MAX(CA841-BZ841,0)/Inputs!$B$24)*DCF!M$6</f>
        <v>-228.3550069662806</v>
      </c>
      <c r="DI841" s="15">
        <f ca="1">SUM(CB841:CL841)+BE841*DCF!M$10*(1+Inputs!$B$30)*(1-Inputs!$B$33)*(1-Inputs!$B$30/Inputs!$B$31)/(Inputs!$B$29-Inputs!$B$30)*DCF!M$6</f>
        <v>52740.700289531538</v>
      </c>
      <c r="DJ841" s="15">
        <f ca="1">SUM(CM841:CW841)+BP841*DCF!M$28*(1+Inputs!$B$30)*(1-Inputs!$B$33)*(1-Inputs!$B$30/Inputs!$B$31)/(Inputs!$B$29-Inputs!$B$30)*DCF!M$6</f>
        <v>484273.16875625635</v>
      </c>
      <c r="DK841" s="15">
        <f ca="1">SUM(CX841:DH841)+CA841*DCF!M$46*(1+Inputs!$B$30)*(1-Inputs!$B$33)*(1-Inputs!$B$30/Inputs!$B$31)/(Inputs!$B$29-Inputs!$B$30)*DCF!M$6</f>
        <v>44382.473203588655</v>
      </c>
      <c r="DM841" s="15">
        <f ca="1">DI841+DJ841+DK841+Inputs!$B$34+Inputs!$B$36-Inputs!$B$35</f>
        <v>658247.34224937647</v>
      </c>
    </row>
    <row r="842" spans="1:117" x14ac:dyDescent="0.75">
      <c r="A842" s="11">
        <v>829</v>
      </c>
      <c r="C842" s="23">
        <f t="shared" ca="1" si="472"/>
        <v>7.0187785986869256E-2</v>
      </c>
      <c r="D842" s="23">
        <f t="shared" ca="1" si="472"/>
        <v>-1.0812380865964089</v>
      </c>
      <c r="E842" s="23">
        <f t="shared" ca="1" si="472"/>
        <v>-2.4653042641168335</v>
      </c>
      <c r="F842" s="23">
        <f t="shared" ca="1" si="472"/>
        <v>-0.23938519696943616</v>
      </c>
      <c r="G842" s="23">
        <f t="shared" ca="1" si="472"/>
        <v>-0.91301171678896309</v>
      </c>
      <c r="H842" s="23">
        <f t="shared" ca="1" si="472"/>
        <v>0.67030635235409064</v>
      </c>
      <c r="I842" s="23">
        <f t="shared" ca="1" si="472"/>
        <v>0.78675264108229181</v>
      </c>
      <c r="J842" s="23">
        <f t="shared" ca="1" si="472"/>
        <v>-4.5748365267779312E-2</v>
      </c>
      <c r="K842" s="23">
        <f t="shared" ca="1" si="472"/>
        <v>-0.7089198444256376</v>
      </c>
      <c r="L842" s="23">
        <f t="shared" ca="1" si="472"/>
        <v>-0.48842286535246554</v>
      </c>
      <c r="M842" s="23">
        <f t="shared" ca="1" si="472"/>
        <v>0.68284644422213081</v>
      </c>
      <c r="N842" s="23">
        <f ca="1">SQRT(Inputs!$B$38)*C842+SQRT(1-Inputs!$B$38)*_xlfn.NORM.S.INV(RAND())</f>
        <v>0.93153140675714197</v>
      </c>
      <c r="O842" s="23">
        <f ca="1">SQRT(Inputs!$B$38)*D842+SQRT(1-Inputs!$B$38)*_xlfn.NORM.S.INV(RAND())</f>
        <v>-1.2314694511562938</v>
      </c>
      <c r="P842" s="23">
        <f ca="1">SQRT(Inputs!$B$38)*E842+SQRT(1-Inputs!$B$38)*_xlfn.NORM.S.INV(RAND())</f>
        <v>-2.9116931388724909</v>
      </c>
      <c r="Q842" s="23">
        <f ca="1">SQRT(Inputs!$B$38)*F842+SQRT(1-Inputs!$B$38)*_xlfn.NORM.S.INV(RAND())</f>
        <v>-1.1906293457237125</v>
      </c>
      <c r="R842" s="23">
        <f ca="1">SQRT(Inputs!$B$38)*G842+SQRT(1-Inputs!$B$38)*_xlfn.NORM.S.INV(RAND())</f>
        <v>-0.90099039644838985</v>
      </c>
      <c r="S842" s="23">
        <f ca="1">SQRT(Inputs!$B$38)*H842+SQRT(1-Inputs!$B$38)*_xlfn.NORM.S.INV(RAND())</f>
        <v>-0.67747552623739749</v>
      </c>
      <c r="T842" s="23">
        <f ca="1">SQRT(Inputs!$B$38)*I842+SQRT(1-Inputs!$B$38)*_xlfn.NORM.S.INV(RAND())</f>
        <v>0.38980278656780876</v>
      </c>
      <c r="U842" s="23">
        <f ca="1">SQRT(Inputs!$B$38)*J842+SQRT(1-Inputs!$B$38)*_xlfn.NORM.S.INV(RAND())</f>
        <v>-1.0056760608301727</v>
      </c>
      <c r="V842" s="23">
        <f ca="1">SQRT(Inputs!$B$38)*K842+SQRT(1-Inputs!$B$38)*_xlfn.NORM.S.INV(RAND())</f>
        <v>-0.26697387986958576</v>
      </c>
      <c r="W842" s="23">
        <f ca="1">SQRT(Inputs!$B$38)*L842+SQRT(1-Inputs!$B$38)*_xlfn.NORM.S.INV(RAND())</f>
        <v>-0.14940535130882263</v>
      </c>
      <c r="X842" s="23">
        <f ca="1">SQRT(Inputs!$B$38)*M842+SQRT(1-Inputs!$B$38)*_xlfn.NORM.S.INV(RAND())</f>
        <v>-0.84004563519801845</v>
      </c>
      <c r="Y842" s="23">
        <f ca="1">SQRT(Inputs!$B$38)*C842+SQRT(1-Inputs!$B$38)*_xlfn.NORM.S.INV(RAND())</f>
        <v>-0.77044009687981574</v>
      </c>
      <c r="Z842" s="23">
        <f ca="1">SQRT(Inputs!$B$38)*D842+SQRT(1-Inputs!$B$38)*_xlfn.NORM.S.INV(RAND())</f>
        <v>9.8549324295078122E-2</v>
      </c>
      <c r="AA842" s="23">
        <f ca="1">SQRT(Inputs!$B$38)*E842+SQRT(1-Inputs!$B$38)*_xlfn.NORM.S.INV(RAND())</f>
        <v>-3.025128960918547</v>
      </c>
      <c r="AB842" s="23">
        <f ca="1">SQRT(Inputs!$B$38)*F842+SQRT(1-Inputs!$B$38)*_xlfn.NORM.S.INV(RAND())</f>
        <v>-0.69688745079474279</v>
      </c>
      <c r="AC842" s="23">
        <f ca="1">SQRT(Inputs!$B$38)*G842+SQRT(1-Inputs!$B$38)*_xlfn.NORM.S.INV(RAND())</f>
        <v>-0.32525562922786422</v>
      </c>
      <c r="AD842" s="23">
        <f ca="1">SQRT(Inputs!$B$38)*H842+SQRT(1-Inputs!$B$38)*_xlfn.NORM.S.INV(RAND())</f>
        <v>0.55772991058348831</v>
      </c>
      <c r="AE842" s="23">
        <f ca="1">SQRT(Inputs!$B$38)*I842+SQRT(1-Inputs!$B$38)*_xlfn.NORM.S.INV(RAND())</f>
        <v>-0.16836171468948369</v>
      </c>
      <c r="AF842" s="23">
        <f ca="1">SQRT(Inputs!$B$38)*J842+SQRT(1-Inputs!$B$38)*_xlfn.NORM.S.INV(RAND())</f>
        <v>-0.54048255368904308</v>
      </c>
      <c r="AG842" s="23">
        <f ca="1">SQRT(Inputs!$B$38)*K842+SQRT(1-Inputs!$B$38)*_xlfn.NORM.S.INV(RAND())</f>
        <v>-0.15199021274650829</v>
      </c>
      <c r="AH842" s="23">
        <f ca="1">SQRT(Inputs!$B$38)*L842+SQRT(1-Inputs!$B$38)*_xlfn.NORM.S.INV(RAND())</f>
        <v>0.15099440390990404</v>
      </c>
      <c r="AI842" s="23">
        <f ca="1">SQRT(Inputs!$B$38)*M842+SQRT(1-Inputs!$B$38)*_xlfn.NORM.S.INV(RAND())</f>
        <v>-0.36233397701633263</v>
      </c>
      <c r="AJ842" s="23">
        <f ca="1">SQRT(Inputs!$B$38)*C842+SQRT(1-Inputs!$B$38)*_xlfn.NORM.S.INV(RAND())</f>
        <v>0.59070765641657863</v>
      </c>
      <c r="AK842" s="23">
        <f ca="1">SQRT(Inputs!$B$38)*D842+SQRT(1-Inputs!$B$38)*_xlfn.NORM.S.INV(RAND())</f>
        <v>-0.28173385089979808</v>
      </c>
      <c r="AL842" s="23">
        <f ca="1">SQRT(Inputs!$B$38)*E842+SQRT(1-Inputs!$B$38)*_xlfn.NORM.S.INV(RAND())</f>
        <v>-1.3235604716459513</v>
      </c>
      <c r="AM842" s="23">
        <f ca="1">SQRT(Inputs!$B$38)*F842+SQRT(1-Inputs!$B$38)*_xlfn.NORM.S.INV(RAND())</f>
        <v>-0.26178400667968116</v>
      </c>
      <c r="AN842" s="23">
        <f ca="1">SQRT(Inputs!$B$38)*G842+SQRT(1-Inputs!$B$38)*_xlfn.NORM.S.INV(RAND())</f>
        <v>-0.41172553466738437</v>
      </c>
      <c r="AO842" s="23">
        <f ca="1">SQRT(Inputs!$B$38)*H842+SQRT(1-Inputs!$B$38)*_xlfn.NORM.S.INV(RAND())</f>
        <v>0.71858830715411226</v>
      </c>
      <c r="AP842" s="23">
        <f ca="1">SQRT(Inputs!$B$38)*I842+SQRT(1-Inputs!$B$38)*_xlfn.NORM.S.INV(RAND())</f>
        <v>9.1275148797011763E-2</v>
      </c>
      <c r="AQ842" s="23">
        <f ca="1">SQRT(Inputs!$B$38)*J842+SQRT(1-Inputs!$B$38)*_xlfn.NORM.S.INV(RAND())</f>
        <v>-1.3709261571829958</v>
      </c>
      <c r="AR842" s="23">
        <f ca="1">SQRT(Inputs!$B$38)*K842+SQRT(1-Inputs!$B$38)*_xlfn.NORM.S.INV(RAND())</f>
        <v>0.59262794326395496</v>
      </c>
      <c r="AS842" s="23">
        <f ca="1">SQRT(Inputs!$B$38)*L842+SQRT(1-Inputs!$B$38)*_xlfn.NORM.S.INV(RAND())</f>
        <v>1.0823322129170956</v>
      </c>
      <c r="AT842" s="23">
        <f ca="1">SQRT(Inputs!$B$38)*M842+SQRT(1-Inputs!$B$38)*_xlfn.NORM.S.INV(RAND())</f>
        <v>-0.25426702810814861</v>
      </c>
      <c r="AU842" s="15">
        <f ca="1">Inputs!$B$6*EXP($B$8-0.5*C$5^2+C$5*N842)</f>
        <v>5769.8552339211719</v>
      </c>
      <c r="AV842" s="15">
        <f t="shared" ca="1" si="437"/>
        <v>5860.0870042972911</v>
      </c>
      <c r="AW842" s="15">
        <f t="shared" ca="1" si="438"/>
        <v>4824.5984807373679</v>
      </c>
      <c r="AX842" s="15">
        <f t="shared" ca="1" si="439"/>
        <v>5076.2191107612607</v>
      </c>
      <c r="AY842" s="15">
        <f t="shared" ca="1" si="440"/>
        <v>5584.0497454995957</v>
      </c>
      <c r="AZ842" s="15">
        <f t="shared" ca="1" si="441"/>
        <v>6338.4864190484095</v>
      </c>
      <c r="BA842" s="15">
        <f t="shared" ca="1" si="442"/>
        <v>8079.6770858989985</v>
      </c>
      <c r="BB842" s="15">
        <f t="shared" ca="1" si="443"/>
        <v>8943.8547528467152</v>
      </c>
      <c r="BC842" s="15">
        <f t="shared" ca="1" si="444"/>
        <v>10675.258721924514</v>
      </c>
      <c r="BD842" s="15">
        <f t="shared" ca="1" si="445"/>
        <v>12896.709638033999</v>
      </c>
      <c r="BE842" s="15">
        <f t="shared" ca="1" si="446"/>
        <v>14639.229323962587</v>
      </c>
      <c r="BF842" s="15">
        <f ca="1">Inputs!$B$13*EXP($B$9-0.5*C$6^2+C$6*Y842)</f>
        <v>11871.920410185696</v>
      </c>
      <c r="BG842" s="15">
        <f t="shared" ca="1" si="447"/>
        <v>14728.313474798815</v>
      </c>
      <c r="BH842" s="15">
        <f t="shared" ca="1" si="448"/>
        <v>10895.719968899117</v>
      </c>
      <c r="BI842" s="15">
        <f t="shared" ca="1" si="449"/>
        <v>11981.365488868338</v>
      </c>
      <c r="BJ842" s="15">
        <f t="shared" ca="1" si="450"/>
        <v>14015.61584180769</v>
      </c>
      <c r="BK842" s="15">
        <f t="shared" ca="1" si="451"/>
        <v>18558.510868328794</v>
      </c>
      <c r="BL842" s="15">
        <f t="shared" ca="1" si="452"/>
        <v>22304.889097251322</v>
      </c>
      <c r="BM842" s="15">
        <f t="shared" ca="1" si="453"/>
        <v>25637.073340714909</v>
      </c>
      <c r="BN842" s="15">
        <f t="shared" ca="1" si="454"/>
        <v>30961.297497124928</v>
      </c>
      <c r="BO842" s="15">
        <f t="shared" ca="1" si="455"/>
        <v>38769.209315160435</v>
      </c>
      <c r="BP842" s="15">
        <f t="shared" ca="1" si="456"/>
        <v>45798.432544734882</v>
      </c>
      <c r="BQ842" s="15">
        <f ca="1">Inputs!$B$20*EXP($B$10-0.5*C$7^2+C$7*AJ842)</f>
        <v>5289.3067400599284</v>
      </c>
      <c r="BR842" s="15">
        <f t="shared" ca="1" si="457"/>
        <v>6562.6577463881431</v>
      </c>
      <c r="BS842" s="15">
        <f t="shared" ca="1" si="458"/>
        <v>6144.9618970666843</v>
      </c>
      <c r="BT842" s="15">
        <f t="shared" ca="1" si="459"/>
        <v>7910.2477726508096</v>
      </c>
      <c r="BU842" s="15">
        <f t="shared" ca="1" si="460"/>
        <v>9923.1387639186378</v>
      </c>
      <c r="BV842" s="15">
        <f t="shared" ca="1" si="461"/>
        <v>16232.193382184254</v>
      </c>
      <c r="BW842" s="15">
        <f t="shared" ca="1" si="462"/>
        <v>23092.945512925668</v>
      </c>
      <c r="BX842" s="15">
        <f t="shared" ca="1" si="463"/>
        <v>24537.610574868104</v>
      </c>
      <c r="BY842" s="15">
        <f t="shared" ca="1" si="464"/>
        <v>38509.267177326867</v>
      </c>
      <c r="BZ842" s="15">
        <f t="shared" ca="1" si="465"/>
        <v>65929.157732675856</v>
      </c>
      <c r="CA842" s="15">
        <f t="shared" ca="1" si="466"/>
        <v>88519.123311023548</v>
      </c>
      <c r="CB842" s="15">
        <f ca="1">(AU842*DCF!C$10-DCF!C$5*MAX(AU842*DCF!C$10,0)-MAX(AU842-Inputs!$B$6,0)/Inputs!$B$10)*DCF!C$6</f>
        <v>1037.3158588887172</v>
      </c>
      <c r="CC842" s="15">
        <f ca="1">(AV842*DCF!D$10-DCF!D$5*MAX(AV842*DCF!D$10,0)-MAX(AV842-AU842,0)/Inputs!$B$10)*DCF!D$6</f>
        <v>1406.3558508381582</v>
      </c>
      <c r="CD842" s="15">
        <f ca="1">(AW842*DCF!E$10-DCF!E$5*MAX(AW842*DCF!E$10,0)-MAX(AW842-AV842,0)/Inputs!$B$10)*DCF!E$6</f>
        <v>1113.922988058262</v>
      </c>
      <c r="CE842" s="15">
        <f ca="1">(AX842*DCF!F$10-DCF!F$5*MAX(AX842*DCF!F$10,0)-MAX(AX842-AW842,0)/Inputs!$B$10)*DCF!F$6</f>
        <v>1055.7745272930024</v>
      </c>
      <c r="CF842" s="15">
        <f ca="1">(AY842*DCF!G$10-DCF!G$5*MAX(AY842*DCF!G$10,0)-MAX(AY842-AX842,0)/Inputs!$B$10)*DCF!G$6</f>
        <v>1052.9229394721087</v>
      </c>
      <c r="CG842" s="15">
        <f ca="1">(AZ842*DCF!H$10-DCF!H$5*MAX(AZ842*DCF!H$10,0)-MAX(AZ842-AY842,0)/Inputs!$B$10)*DCF!H$6</f>
        <v>1096.6579282857438</v>
      </c>
      <c r="CH842" s="15">
        <f ca="1">(BA842*DCF!I$10-DCF!I$5*MAX(BA842*DCF!I$10,0)-MAX(BA842-AZ842,0)/Inputs!$B$10)*DCF!I$6</f>
        <v>1190.2459809054258</v>
      </c>
      <c r="CI842" s="15">
        <f ca="1">(BB842*DCF!J$10-DCF!J$5*MAX(BB842*DCF!J$10,0)-MAX(BB842-BA842,0)/Inputs!$B$10)*DCF!J$6</f>
        <v>1403.8343433114596</v>
      </c>
      <c r="CJ842" s="15">
        <f ca="1">(BC842*DCF!K$10-DCF!K$5*MAX(BC842*DCF!K$10,0)-MAX(BC842-BB842,0)/Inputs!$B$10)*DCF!K$6</f>
        <v>1476.1750097288573</v>
      </c>
      <c r="CK842" s="15">
        <f ca="1">(BD842*DCF!L$10-DCF!L$5*MAX(BD842*DCF!L$10,0)-MAX(BD842-BC842,0)/Inputs!$B$10)*DCF!L$6</f>
        <v>1657.7994849457048</v>
      </c>
      <c r="CL842" s="15">
        <f ca="1">(BE842*DCF!M$10-DCF!M$5*MAX(BE842*DCF!M$10,0)-MAX(BE842-BD842,0)/Inputs!$B$10)*DCF!M$6</f>
        <v>1857.6220069392866</v>
      </c>
      <c r="CM842" s="15">
        <f ca="1">(BF842*DCF!C$28-DCF!C$5*MAX(BF842*DCF!C$28,0)-MAX(BF842-Inputs!$B$13,0)/Inputs!$B$17)*DCF!C$6</f>
        <v>3511.2413947592681</v>
      </c>
      <c r="CN842" s="15">
        <f ca="1">(BG842*DCF!D$28-DCF!D$5*MAX(BG842*DCF!D$28,0)-MAX(BG842-BF842,0)/Inputs!$B$17)*DCF!D$6</f>
        <v>3728.4284041297697</v>
      </c>
      <c r="CO842" s="15">
        <f ca="1">(BH842*DCF!E$28-DCF!E$5*MAX(BH842*DCF!E$28,0)-MAX(BH842-BG842,0)/Inputs!$B$17)*DCF!E$6</f>
        <v>3085.8619092136178</v>
      </c>
      <c r="CP842" s="15">
        <f ca="1">(BI842*DCF!F$28-DCF!F$5*MAX(BI842*DCF!F$28,0)-MAX(BI842-BH842,0)/Inputs!$B$17)*DCF!F$6</f>
        <v>3054.9662038802549</v>
      </c>
      <c r="CQ842" s="15">
        <f ca="1">(BJ842*DCF!G$28-DCF!G$5*MAX(BJ842*DCF!G$28,0)-MAX(BJ842-BI842,0)/Inputs!$B$17)*DCF!G$6</f>
        <v>3294.3170529032991</v>
      </c>
      <c r="CR842" s="15">
        <f ca="1">(BK842*DCF!H$28-DCF!H$5*MAX(BK842*DCF!H$28,0)-MAX(BK842-BJ842,0)/Inputs!$B$17)*DCF!H$6</f>
        <v>3883.8860913877647</v>
      </c>
      <c r="CS842" s="15">
        <f ca="1">(BL842*DCF!I$28-DCF!I$5*MAX(BL842*DCF!I$28,0)-MAX(BL842-BK842,0)/Inputs!$B$17)*DCF!I$6</f>
        <v>4707.342283930433</v>
      </c>
      <c r="CT842" s="15">
        <f ca="1">(BM842*DCF!J$28-DCF!J$5*MAX(BM842*DCF!J$28,0)-MAX(BM842-BL842,0)/Inputs!$B$17)*DCF!J$6</f>
        <v>5277.375242475413</v>
      </c>
      <c r="CU842" s="15">
        <f ca="1">(BN842*DCF!K$28-DCF!K$5*MAX(BN842*DCF!K$28,0)-MAX(BN842-BM842,0)/Inputs!$B$17)*DCF!K$6</f>
        <v>5886.36036245389</v>
      </c>
      <c r="CV842" s="15">
        <f ca="1">(BO842*DCF!L$28-DCF!L$5*MAX(BO842*DCF!L$28,0)-MAX(BO842-BN842,0)/Inputs!$B$17)*DCF!L$6</f>
        <v>6851.7927773851598</v>
      </c>
      <c r="CW842" s="15">
        <f ca="1">(BP842*DCF!M$28-DCF!M$5*MAX(BP842*DCF!M$28,0)-MAX(BP842-BO842,0)/Inputs!$B$17)*DCF!M$6</f>
        <v>7882.2502444611482</v>
      </c>
      <c r="CX842" s="15">
        <f ca="1">(BQ842*DCF!C$46-DCF!C$5*MAX(BQ842*DCF!C$46,0)-MAX(BQ842-Inputs!$B$20,0)/Inputs!$B$24)*DCF!C$6</f>
        <v>-2186.1247621662319</v>
      </c>
      <c r="CY842" s="15">
        <f ca="1">(BR842*DCF!D$46-DCF!D$5*MAX(BR842*DCF!D$46,0)-MAX(BR842-BQ842,0)/Inputs!$B$24)*DCF!D$6</f>
        <v>-1663.4209387786898</v>
      </c>
      <c r="CZ842" s="15">
        <f ca="1">(BS842*DCF!E$46-DCF!E$5*MAX(BS842*DCF!E$46,0)-MAX(BS842-BR842,0)/Inputs!$B$24)*DCF!E$6</f>
        <v>-726.65244350951309</v>
      </c>
      <c r="DA842" s="15">
        <f ca="1">(BT842*DCF!F$46-DCF!F$5*MAX(BT842*DCF!F$46,0)-MAX(BT842-BS842,0)/Inputs!$B$24)*DCF!F$6</f>
        <v>-1218.8706474496073</v>
      </c>
      <c r="DB842" s="15">
        <f ca="1">(BU842*DCF!G$46-DCF!G$5*MAX(BU842*DCF!G$46,0)-MAX(BU842-BT842,0)/Inputs!$B$24)*DCF!G$6</f>
        <v>-1010.8915418824641</v>
      </c>
      <c r="DC842" s="15">
        <f ca="1">(BV842*DCF!H$46-DCF!H$5*MAX(BV842*DCF!H$46,0)-MAX(BV842-BU842,0)/Inputs!$B$24)*DCF!H$6</f>
        <v>-1960.5000664070412</v>
      </c>
      <c r="DD842" s="15">
        <f ca="1">(BW842*DCF!I$46-DCF!I$5*MAX(BW842*DCF!I$46,0)-MAX(BW842-BV842,0)/Inputs!$B$24)*DCF!I$6</f>
        <v>-1436.1159980027853</v>
      </c>
      <c r="DE842" s="15">
        <f ca="1">(BX842*DCF!J$46-DCF!J$5*MAX(BX842*DCF!J$46,0)-MAX(BX842-BW842,0)/Inputs!$B$24)*DCF!J$6</f>
        <v>646.1833171334755</v>
      </c>
      <c r="DF842" s="15">
        <f ca="1">(BY842*DCF!K$46-DCF!K$5*MAX(BY842*DCF!K$46,0)-MAX(BY842-BX842,0)/Inputs!$B$24)*DCF!K$6</f>
        <v>-1222.9059517388398</v>
      </c>
      <c r="DG842" s="15">
        <f ca="1">(BZ842*DCF!L$46-DCF!L$5*MAX(BZ842*DCF!L$46,0)-MAX(BZ842-BY842,0)/Inputs!$B$24)*DCF!L$6</f>
        <v>-1647.8344430124964</v>
      </c>
      <c r="DH842" s="15">
        <f ca="1">(CA842*DCF!M$46-DCF!M$5*MAX(CA842*DCF!M$46,0)-MAX(CA842-BZ842,0)/Inputs!$B$24)*DCF!M$6</f>
        <v>2216.9794531055268</v>
      </c>
      <c r="DI842" s="15">
        <f ca="1">SUM(CB842:CL842)+BE842*DCF!M$10*(1+Inputs!$B$30)*(1-Inputs!$B$33)*(1-Inputs!$B$30/Inputs!$B$31)/(Inputs!$B$29-Inputs!$B$30)*DCF!M$6</f>
        <v>55089.795711021674</v>
      </c>
      <c r="DJ842" s="15">
        <f ca="1">SUM(CM842:CW842)+BP842*DCF!M$28*(1+Inputs!$B$30)*(1-Inputs!$B$33)*(1-Inputs!$B$30/Inputs!$B$31)/(Inputs!$B$29-Inputs!$B$30)*DCF!M$6</f>
        <v>221107.3464917409</v>
      </c>
      <c r="DK842" s="15">
        <f ca="1">SUM(CX842:DH842)+CA842*DCF!M$46*(1+Inputs!$B$30)*(1-Inputs!$B$33)*(1-Inputs!$B$30/Inputs!$B$31)/(Inputs!$B$29-Inputs!$B$30)*DCF!M$6</f>
        <v>126650.89637662684</v>
      </c>
      <c r="DM842" s="15">
        <f ca="1">DI842+DJ842+DK842+Inputs!$B$34+Inputs!$B$36-Inputs!$B$35</f>
        <v>479699.03857938945</v>
      </c>
    </row>
    <row r="843" spans="1:117" x14ac:dyDescent="0.75">
      <c r="A843" s="11">
        <v>830</v>
      </c>
      <c r="C843" s="23">
        <f t="shared" ca="1" si="472"/>
        <v>1.9590030723846301</v>
      </c>
      <c r="D843" s="23">
        <f t="shared" ca="1" si="472"/>
        <v>0.55601483435128807</v>
      </c>
      <c r="E843" s="23">
        <f t="shared" ca="1" si="472"/>
        <v>1.5174292790706678</v>
      </c>
      <c r="F843" s="23">
        <f t="shared" ca="1" si="472"/>
        <v>-2.2815711629714781</v>
      </c>
      <c r="G843" s="23">
        <f t="shared" ca="1" si="472"/>
        <v>1.7130389583209626</v>
      </c>
      <c r="H843" s="23">
        <f t="shared" ca="1" si="472"/>
        <v>1.186521828903927</v>
      </c>
      <c r="I843" s="23">
        <f t="shared" ca="1" si="472"/>
        <v>-2.9243205657636023E-2</v>
      </c>
      <c r="J843" s="23">
        <f t="shared" ca="1" si="472"/>
        <v>0.1183268745805328</v>
      </c>
      <c r="K843" s="23">
        <f t="shared" ca="1" si="472"/>
        <v>-0.85253052834850862</v>
      </c>
      <c r="L843" s="23">
        <f t="shared" ca="1" si="472"/>
        <v>0.8241374074222505</v>
      </c>
      <c r="M843" s="23">
        <f t="shared" ca="1" si="472"/>
        <v>-0.35787650711177832</v>
      </c>
      <c r="N843" s="23">
        <f ca="1">SQRT(Inputs!$B$38)*C843+SQRT(1-Inputs!$B$38)*_xlfn.NORM.S.INV(RAND())</f>
        <v>1.3955605904492494</v>
      </c>
      <c r="O843" s="23">
        <f ca="1">SQRT(Inputs!$B$38)*D843+SQRT(1-Inputs!$B$38)*_xlfn.NORM.S.INV(RAND())</f>
        <v>-3.1597259120533683E-2</v>
      </c>
      <c r="P843" s="23">
        <f ca="1">SQRT(Inputs!$B$38)*E843+SQRT(1-Inputs!$B$38)*_xlfn.NORM.S.INV(RAND())</f>
        <v>-6.7876578200221527E-2</v>
      </c>
      <c r="Q843" s="23">
        <f ca="1">SQRT(Inputs!$B$38)*F843+SQRT(1-Inputs!$B$38)*_xlfn.NORM.S.INV(RAND())</f>
        <v>-1.4914524027713949</v>
      </c>
      <c r="R843" s="23">
        <f ca="1">SQRT(Inputs!$B$38)*G843+SQRT(1-Inputs!$B$38)*_xlfn.NORM.S.INV(RAND())</f>
        <v>0.13774203836613452</v>
      </c>
      <c r="S843" s="23">
        <f ca="1">SQRT(Inputs!$B$38)*H843+SQRT(1-Inputs!$B$38)*_xlfn.NORM.S.INV(RAND())</f>
        <v>0.90688522089748047</v>
      </c>
      <c r="T843" s="23">
        <f ca="1">SQRT(Inputs!$B$38)*I843+SQRT(1-Inputs!$B$38)*_xlfn.NORM.S.INV(RAND())</f>
        <v>-0.66770807671014731</v>
      </c>
      <c r="U843" s="23">
        <f ca="1">SQRT(Inputs!$B$38)*J843+SQRT(1-Inputs!$B$38)*_xlfn.NORM.S.INV(RAND())</f>
        <v>-0.43508725874529713</v>
      </c>
      <c r="V843" s="23">
        <f ca="1">SQRT(Inputs!$B$38)*K843+SQRT(1-Inputs!$B$38)*_xlfn.NORM.S.INV(RAND())</f>
        <v>0.61711385322698442</v>
      </c>
      <c r="W843" s="23">
        <f ca="1">SQRT(Inputs!$B$38)*L843+SQRT(1-Inputs!$B$38)*_xlfn.NORM.S.INV(RAND())</f>
        <v>-6.7687012850337624E-3</v>
      </c>
      <c r="X843" s="23">
        <f ca="1">SQRT(Inputs!$B$38)*M843+SQRT(1-Inputs!$B$38)*_xlfn.NORM.S.INV(RAND())</f>
        <v>0.16569086118929965</v>
      </c>
      <c r="Y843" s="23">
        <f ca="1">SQRT(Inputs!$B$38)*C843+SQRT(1-Inputs!$B$38)*_xlfn.NORM.S.INV(RAND())</f>
        <v>0.66369706491520986</v>
      </c>
      <c r="Z843" s="23">
        <f ca="1">SQRT(Inputs!$B$38)*D843+SQRT(1-Inputs!$B$38)*_xlfn.NORM.S.INV(RAND())</f>
        <v>-0.803973012648034</v>
      </c>
      <c r="AA843" s="23">
        <f ca="1">SQRT(Inputs!$B$38)*E843+SQRT(1-Inputs!$B$38)*_xlfn.NORM.S.INV(RAND())</f>
        <v>0.73940780211486834</v>
      </c>
      <c r="AB843" s="23">
        <f ca="1">SQRT(Inputs!$B$38)*F843+SQRT(1-Inputs!$B$38)*_xlfn.NORM.S.INV(RAND())</f>
        <v>-1.9794236970267889</v>
      </c>
      <c r="AC843" s="23">
        <f ca="1">SQRT(Inputs!$B$38)*G843+SQRT(1-Inputs!$B$38)*_xlfn.NORM.S.INV(RAND())</f>
        <v>2.7958621387498837</v>
      </c>
      <c r="AD843" s="23">
        <f ca="1">SQRT(Inputs!$B$38)*H843+SQRT(1-Inputs!$B$38)*_xlfn.NORM.S.INV(RAND())</f>
        <v>0.62369051309571655</v>
      </c>
      <c r="AE843" s="23">
        <f ca="1">SQRT(Inputs!$B$38)*I843+SQRT(1-Inputs!$B$38)*_xlfn.NORM.S.INV(RAND())</f>
        <v>0.53663161789806157</v>
      </c>
      <c r="AF843" s="23">
        <f ca="1">SQRT(Inputs!$B$38)*J843+SQRT(1-Inputs!$B$38)*_xlfn.NORM.S.INV(RAND())</f>
        <v>0.4195539878913187</v>
      </c>
      <c r="AG843" s="23">
        <f ca="1">SQRT(Inputs!$B$38)*K843+SQRT(1-Inputs!$B$38)*_xlfn.NORM.S.INV(RAND())</f>
        <v>-0.36114472148353327</v>
      </c>
      <c r="AH843" s="23">
        <f ca="1">SQRT(Inputs!$B$38)*L843+SQRT(1-Inputs!$B$38)*_xlfn.NORM.S.INV(RAND())</f>
        <v>1.5843386291157568</v>
      </c>
      <c r="AI843" s="23">
        <f ca="1">SQRT(Inputs!$B$38)*M843+SQRT(1-Inputs!$B$38)*_xlfn.NORM.S.INV(RAND())</f>
        <v>0.2283854386581925</v>
      </c>
      <c r="AJ843" s="23">
        <f ca="1">SQRT(Inputs!$B$38)*C843+SQRT(1-Inputs!$B$38)*_xlfn.NORM.S.INV(RAND())</f>
        <v>-1.0837813879315934</v>
      </c>
      <c r="AK843" s="23">
        <f ca="1">SQRT(Inputs!$B$38)*D843+SQRT(1-Inputs!$B$38)*_xlfn.NORM.S.INV(RAND())</f>
        <v>0.2364020289793704</v>
      </c>
      <c r="AL843" s="23">
        <f ca="1">SQRT(Inputs!$B$38)*E843+SQRT(1-Inputs!$B$38)*_xlfn.NORM.S.INV(RAND())</f>
        <v>0.78041601861294307</v>
      </c>
      <c r="AM843" s="23">
        <f ca="1">SQRT(Inputs!$B$38)*F843+SQRT(1-Inputs!$B$38)*_xlfn.NORM.S.INV(RAND())</f>
        <v>-2.3677953528500488</v>
      </c>
      <c r="AN843" s="23">
        <f ca="1">SQRT(Inputs!$B$38)*G843+SQRT(1-Inputs!$B$38)*_xlfn.NORM.S.INV(RAND())</f>
        <v>0.61897981449003792</v>
      </c>
      <c r="AO843" s="23">
        <f ca="1">SQRT(Inputs!$B$38)*H843+SQRT(1-Inputs!$B$38)*_xlfn.NORM.S.INV(RAND())</f>
        <v>0.78980708233944119</v>
      </c>
      <c r="AP843" s="23">
        <f ca="1">SQRT(Inputs!$B$38)*I843+SQRT(1-Inputs!$B$38)*_xlfn.NORM.S.INV(RAND())</f>
        <v>0.10158781878559718</v>
      </c>
      <c r="AQ843" s="23">
        <f ca="1">SQRT(Inputs!$B$38)*J843+SQRT(1-Inputs!$B$38)*_xlfn.NORM.S.INV(RAND())</f>
        <v>-0.44195053308817062</v>
      </c>
      <c r="AR843" s="23">
        <f ca="1">SQRT(Inputs!$B$38)*K843+SQRT(1-Inputs!$B$38)*_xlfn.NORM.S.INV(RAND())</f>
        <v>0.31479255543877133</v>
      </c>
      <c r="AS843" s="23">
        <f ca="1">SQRT(Inputs!$B$38)*L843+SQRT(1-Inputs!$B$38)*_xlfn.NORM.S.INV(RAND())</f>
        <v>0.24026858819715544</v>
      </c>
      <c r="AT843" s="23">
        <f ca="1">SQRT(Inputs!$B$38)*M843+SQRT(1-Inputs!$B$38)*_xlfn.NORM.S.INV(RAND())</f>
        <v>-1.0428817105815358</v>
      </c>
      <c r="AU843" s="15">
        <f ca="1">Inputs!$B$6*EXP($B$8-0.5*C$5^2+C$5*N843)</f>
        <v>6219.9434916141954</v>
      </c>
      <c r="AV843" s="15">
        <f t="shared" ca="1" si="437"/>
        <v>7536.0479141476962</v>
      </c>
      <c r="AW843" s="15">
        <f t="shared" ca="1" si="438"/>
        <v>9105.1323255315274</v>
      </c>
      <c r="AX843" s="15">
        <f t="shared" ca="1" si="439"/>
        <v>9226.6381424563733</v>
      </c>
      <c r="AY843" s="15">
        <f t="shared" ca="1" si="440"/>
        <v>11458.751201851075</v>
      </c>
      <c r="AZ843" s="15">
        <f t="shared" ca="1" si="441"/>
        <v>15486.18528227129</v>
      </c>
      <c r="BA843" s="15">
        <f t="shared" ca="1" si="442"/>
        <v>17672.000437010134</v>
      </c>
      <c r="BB843" s="15">
        <f t="shared" ca="1" si="443"/>
        <v>20713.037932140654</v>
      </c>
      <c r="BC843" s="15">
        <f t="shared" ca="1" si="444"/>
        <v>26925.29993916041</v>
      </c>
      <c r="BD843" s="15">
        <f t="shared" ca="1" si="445"/>
        <v>32965.154814171663</v>
      </c>
      <c r="BE843" s="15">
        <f t="shared" ca="1" si="446"/>
        <v>41008.794345743248</v>
      </c>
      <c r="BF843" s="15">
        <f ca="1">Inputs!$B$13*EXP($B$9-0.5*C$6^2+C$6*Y843)</f>
        <v>15776.008906299308</v>
      </c>
      <c r="BG843" s="15">
        <f t="shared" ca="1" si="447"/>
        <v>16630.467697801847</v>
      </c>
      <c r="BH843" s="15">
        <f t="shared" ca="1" si="448"/>
        <v>22970.505035426391</v>
      </c>
      <c r="BI843" s="15">
        <f t="shared" ca="1" si="449"/>
        <v>20734.23533016345</v>
      </c>
      <c r="BJ843" s="15">
        <f t="shared" ca="1" si="450"/>
        <v>38034.778209428914</v>
      </c>
      <c r="BK843" s="15">
        <f t="shared" ca="1" si="451"/>
        <v>50817.328932953613</v>
      </c>
      <c r="BL843" s="15">
        <f t="shared" ca="1" si="452"/>
        <v>66918.540212796943</v>
      </c>
      <c r="BM843" s="15">
        <f t="shared" ca="1" si="453"/>
        <v>86658.288377330115</v>
      </c>
      <c r="BN843" s="15">
        <f t="shared" ca="1" si="454"/>
        <v>102064.7002845395</v>
      </c>
      <c r="BO843" s="15">
        <f t="shared" ca="1" si="455"/>
        <v>150973.99408730119</v>
      </c>
      <c r="BP843" s="15">
        <f t="shared" ca="1" si="456"/>
        <v>190691.60270681922</v>
      </c>
      <c r="BQ843" s="15">
        <f ca="1">Inputs!$B$20*EXP($B$10-0.5*C$7^2+C$7*AJ843)</f>
        <v>2920.5586326296343</v>
      </c>
      <c r="BR843" s="15">
        <f t="shared" ca="1" si="457"/>
        <v>4271.7901922109859</v>
      </c>
      <c r="BS843" s="15">
        <f t="shared" ca="1" si="458"/>
        <v>7319.4708261177148</v>
      </c>
      <c r="BT843" s="15">
        <f t="shared" ca="1" si="459"/>
        <v>5422.678712058042</v>
      </c>
      <c r="BU843" s="15">
        <f t="shared" ca="1" si="460"/>
        <v>8729.4269275202041</v>
      </c>
      <c r="BV843" s="15">
        <f t="shared" ca="1" si="461"/>
        <v>14510.498876036099</v>
      </c>
      <c r="BW843" s="15">
        <f t="shared" ca="1" si="462"/>
        <v>20688.661205842662</v>
      </c>
      <c r="BX843" s="15">
        <f t="shared" ca="1" si="463"/>
        <v>26482.953081159132</v>
      </c>
      <c r="BY843" s="15">
        <f t="shared" ca="1" si="464"/>
        <v>39410.659285998605</v>
      </c>
      <c r="BZ843" s="15">
        <f t="shared" ca="1" si="465"/>
        <v>57795.933937761794</v>
      </c>
      <c r="CA843" s="15">
        <f t="shared" ca="1" si="466"/>
        <v>67452.172269518924</v>
      </c>
      <c r="CB843" s="15">
        <f ca="1">(AU843*DCF!C$10-DCF!C$5*MAX(AU843*DCF!C$10,0)-MAX(AU843-Inputs!$B$6,0)/Inputs!$B$10)*DCF!C$6</f>
        <v>1034.1066493872647</v>
      </c>
      <c r="CC843" s="15">
        <f ca="1">(AV843*DCF!D$10-DCF!D$5*MAX(AV843*DCF!D$10,0)-MAX(AV843-AU843,0)/Inputs!$B$10)*DCF!D$6</f>
        <v>1515.963005489635</v>
      </c>
      <c r="CD843" s="15">
        <f ca="1">(AW843*DCF!E$10-DCF!E$5*MAX(AW843*DCF!E$10,0)-MAX(AW843-AV843,0)/Inputs!$B$10)*DCF!E$6</f>
        <v>1748.8073245962426</v>
      </c>
      <c r="CE843" s="15">
        <f ca="1">(AX843*DCF!F$10-DCF!F$5*MAX(AX843*DCF!F$10,0)-MAX(AX843-AW843,0)/Inputs!$B$10)*DCF!F$6</f>
        <v>1988.8780541401929</v>
      </c>
      <c r="CF843" s="15">
        <f ca="1">(AY843*DCF!G$10-DCF!G$5*MAX(AY843*DCF!G$10,0)-MAX(AY843-AX843,0)/Inputs!$B$10)*DCF!G$6</f>
        <v>1931.9086574232485</v>
      </c>
      <c r="CG843" s="15">
        <f ca="1">(AZ843*DCF!H$10-DCF!H$5*MAX(AZ843*DCF!H$10,0)-MAX(AZ843-AY843,0)/Inputs!$B$10)*DCF!H$6</f>
        <v>2291.5108582325406</v>
      </c>
      <c r="CH843" s="15">
        <f ca="1">(BA843*DCF!I$10-DCF!I$5*MAX(BA843*DCF!I$10,0)-MAX(BA843-AZ843,0)/Inputs!$B$10)*DCF!I$6</f>
        <v>2869.4795338818626</v>
      </c>
      <c r="CI843" s="15">
        <f ca="1">(BB843*DCF!J$10-DCF!J$5*MAX(BB843*DCF!J$10,0)-MAX(BB843-BA843,0)/Inputs!$B$10)*DCF!J$6</f>
        <v>3093.5862500101389</v>
      </c>
      <c r="CJ843" s="15">
        <f ca="1">(BC843*DCF!K$10-DCF!K$5*MAX(BC843*DCF!K$10,0)-MAX(BC843-BB843,0)/Inputs!$B$10)*DCF!K$6</f>
        <v>3464.9187544203278</v>
      </c>
      <c r="CK843" s="15">
        <f ca="1">(BD843*DCF!L$10-DCF!L$5*MAX(BD843*DCF!L$10,0)-MAX(BD843-BC843,0)/Inputs!$B$10)*DCF!L$6</f>
        <v>4190.7211811690104</v>
      </c>
      <c r="CL843" s="15">
        <f ca="1">(BE843*DCF!M$10-DCF!M$5*MAX(BE843*DCF!M$10,0)-MAX(BE843-BD843,0)/Inputs!$B$10)*DCF!M$6</f>
        <v>4825.9726042513157</v>
      </c>
      <c r="CM843" s="15">
        <f ca="1">(BF843*DCF!C$28-DCF!C$5*MAX(BF843*DCF!C$28,0)-MAX(BF843-Inputs!$B$13,0)/Inputs!$B$17)*DCF!C$6</f>
        <v>3801.1065341840372</v>
      </c>
      <c r="CN843" s="15">
        <f ca="1">(BG843*DCF!D$28-DCF!D$5*MAX(BG843*DCF!D$28,0)-MAX(BG843-BF843,0)/Inputs!$B$17)*DCF!D$6</f>
        <v>4715.7610621150061</v>
      </c>
      <c r="CO843" s="15">
        <f ca="1">(BH843*DCF!E$28-DCF!E$5*MAX(BH843*DCF!E$28,0)-MAX(BH843-BG843,0)/Inputs!$B$17)*DCF!E$6</f>
        <v>5256.1219590193323</v>
      </c>
      <c r="CP843" s="15">
        <f ca="1">(BI843*DCF!F$28-DCF!F$5*MAX(BI843*DCF!F$28,0)-MAX(BI843-BH843,0)/Inputs!$B$17)*DCF!F$6</f>
        <v>5628.7987344979429</v>
      </c>
      <c r="CQ843" s="15">
        <f ca="1">(BJ843*DCF!G$28-DCF!G$5*MAX(BJ843*DCF!G$28,0)-MAX(BJ843-BI843,0)/Inputs!$B$17)*DCF!G$6</f>
        <v>6958.6313716698587</v>
      </c>
      <c r="CR843" s="15">
        <f ca="1">(BK843*DCF!H$28-DCF!H$5*MAX(BK843*DCF!H$28,0)-MAX(BK843-BJ843,0)/Inputs!$B$17)*DCF!H$6</f>
        <v>10581.636440222896</v>
      </c>
      <c r="CS843" s="15">
        <f ca="1">(BL843*DCF!I$28-DCF!I$5*MAX(BL843*DCF!I$28,0)-MAX(BL843-BK843,0)/Inputs!$B$17)*DCF!I$6</f>
        <v>13425.08053204058</v>
      </c>
      <c r="CT843" s="15">
        <f ca="1">(BM843*DCF!J$28-DCF!J$5*MAX(BM843*DCF!J$28,0)-MAX(BM843-BL843,0)/Inputs!$B$17)*DCF!J$6</f>
        <v>16714.663013431877</v>
      </c>
      <c r="CU843" s="15">
        <f ca="1">(BN843*DCF!K$28-DCF!K$5*MAX(BN843*DCF!K$28,0)-MAX(BN843-BM843,0)/Inputs!$B$17)*DCF!K$6</f>
        <v>19667.273134934854</v>
      </c>
      <c r="CV843" s="15">
        <f ca="1">(BO843*DCF!L$28-DCF!L$5*MAX(BO843*DCF!L$28,0)-MAX(BO843-BN843,0)/Inputs!$B$17)*DCF!L$6</f>
        <v>24588.312596141586</v>
      </c>
      <c r="CW843" s="15">
        <f ca="1">(BP843*DCF!M$28-DCF!M$5*MAX(BP843*DCF!M$28,0)-MAX(BP843-BO843,0)/Inputs!$B$17)*DCF!M$6</f>
        <v>31727.129270503807</v>
      </c>
      <c r="CX843" s="15">
        <f ca="1">(BQ843*DCF!C$46-DCF!C$5*MAX(BQ843*DCF!C$46,0)-MAX(BQ843-Inputs!$B$20,0)/Inputs!$B$24)*DCF!C$6</f>
        <v>-674.49391053802174</v>
      </c>
      <c r="CY843" s="15">
        <f ca="1">(BR843*DCF!D$46-DCF!D$5*MAX(BR843*DCF!D$46,0)-MAX(BR843-BQ843,0)/Inputs!$B$24)*DCF!D$6</f>
        <v>-1305.6542566084393</v>
      </c>
      <c r="CZ843" s="15">
        <f ca="1">(BS843*DCF!E$46-DCF!E$5*MAX(BS843*DCF!E$46,0)-MAX(BS843-BR843,0)/Inputs!$B$24)*DCF!E$6</f>
        <v>-2066.8519739085091</v>
      </c>
      <c r="DA843" s="15">
        <f ca="1">(BT843*DCF!F$46-DCF!F$5*MAX(BT843*DCF!F$46,0)-MAX(BT843-BS843,0)/Inputs!$B$24)*DCF!F$6</f>
        <v>-394.91374860222601</v>
      </c>
      <c r="DB843" s="15">
        <f ca="1">(BU843*DCF!G$46-DCF!G$5*MAX(BU843*DCF!G$46,0)-MAX(BU843-BT843,0)/Inputs!$B$24)*DCF!G$6</f>
        <v>-1405.9654409142308</v>
      </c>
      <c r="DC843" s="15">
        <f ca="1">(BV843*DCF!H$46-DCF!H$5*MAX(BV843*DCF!H$46,0)-MAX(BV843-BU843,0)/Inputs!$B$24)*DCF!H$6</f>
        <v>-1796.4326867858056</v>
      </c>
      <c r="DD843" s="15">
        <f ca="1">(BW843*DCF!I$46-DCF!I$5*MAX(BW843*DCF!I$46,0)-MAX(BW843-BV843,0)/Inputs!$B$24)*DCF!I$6</f>
        <v>-1295.6987504179929</v>
      </c>
      <c r="DE843" s="15">
        <f ca="1">(BX843*DCF!J$46-DCF!J$5*MAX(BX843*DCF!J$46,0)-MAX(BX843-BW843,0)/Inputs!$B$24)*DCF!J$6</f>
        <v>-425.66491389612207</v>
      </c>
      <c r="DF843" s="15">
        <f ca="1">(BY843*DCF!K$46-DCF!K$5*MAX(BY843*DCF!K$46,0)-MAX(BY843-BX843,0)/Inputs!$B$24)*DCF!K$6</f>
        <v>-915.67539299800251</v>
      </c>
      <c r="DG843" s="15">
        <f ca="1">(BZ843*DCF!L$46-DCF!L$5*MAX(BZ843*DCF!L$46,0)-MAX(BZ843-BY843,0)/Inputs!$B$24)*DCF!L$6</f>
        <v>-165.48293815413237</v>
      </c>
      <c r="DH843" s="15">
        <f ca="1">(CA843*DCF!M$46-DCF!M$5*MAX(CA843*DCF!M$46,0)-MAX(CA843-BZ843,0)/Inputs!$B$24)*DCF!M$6</f>
        <v>3269.2890421329057</v>
      </c>
      <c r="DI843" s="15">
        <f ca="1">SUM(CB843:CL843)+BE843*DCF!M$10*(1+Inputs!$B$30)*(1-Inputs!$B$33)*(1-Inputs!$B$30/Inputs!$B$31)/(Inputs!$B$29-Inputs!$B$30)*DCF!M$6</f>
        <v>143083.86982237047</v>
      </c>
      <c r="DJ843" s="15">
        <f ca="1">SUM(CM843:CW843)+BP843*DCF!M$28*(1+Inputs!$B$30)*(1-Inputs!$B$33)*(1-Inputs!$B$30/Inputs!$B$31)/(Inputs!$B$29-Inputs!$B$30)*DCF!M$6</f>
        <v>850660.85060672415</v>
      </c>
      <c r="DK843" s="15">
        <f ca="1">SUM(CX843:DH843)+CA843*DCF!M$46*(1+Inputs!$B$30)*(1-Inputs!$B$33)*(1-Inputs!$B$30/Inputs!$B$31)/(Inputs!$B$29-Inputs!$B$30)*DCF!M$6</f>
        <v>97111.503578592266</v>
      </c>
      <c r="DM843" s="15">
        <f ca="1">DI843+DJ843+DK843+Inputs!$B$34+Inputs!$B$36-Inputs!$B$35</f>
        <v>1167707.2240076868</v>
      </c>
    </row>
    <row r="844" spans="1:117" x14ac:dyDescent="0.75">
      <c r="A844" s="11">
        <v>831</v>
      </c>
      <c r="C844" s="23">
        <f t="shared" ref="C844:M853" ca="1" si="473">_xlfn.NORM.S.INV(RAND())</f>
        <v>0.49818854834373666</v>
      </c>
      <c r="D844" s="23">
        <f t="shared" ca="1" si="473"/>
        <v>-1.2539710915401527</v>
      </c>
      <c r="E844" s="23">
        <f t="shared" ca="1" si="473"/>
        <v>0.11929499562933894</v>
      </c>
      <c r="F844" s="23">
        <f t="shared" ca="1" si="473"/>
        <v>-0.24910754743835323</v>
      </c>
      <c r="G844" s="23">
        <f t="shared" ca="1" si="473"/>
        <v>-1.7244330596691646</v>
      </c>
      <c r="H844" s="23">
        <f t="shared" ca="1" si="473"/>
        <v>0.33932594090603796</v>
      </c>
      <c r="I844" s="23">
        <f t="shared" ca="1" si="473"/>
        <v>-1.618354280072607</v>
      </c>
      <c r="J844" s="23">
        <f t="shared" ca="1" si="473"/>
        <v>0.41087459486511096</v>
      </c>
      <c r="K844" s="23">
        <f t="shared" ca="1" si="473"/>
        <v>-0.5180925979907286</v>
      </c>
      <c r="L844" s="23">
        <f t="shared" ca="1" si="473"/>
        <v>0.70235584782197735</v>
      </c>
      <c r="M844" s="23">
        <f t="shared" ca="1" si="473"/>
        <v>-0.20938448979778307</v>
      </c>
      <c r="N844" s="23">
        <f ca="1">SQRT(Inputs!$B$38)*C844+SQRT(1-Inputs!$B$38)*_xlfn.NORM.S.INV(RAND())</f>
        <v>2.3489787531268678</v>
      </c>
      <c r="O844" s="23">
        <f ca="1">SQRT(Inputs!$B$38)*D844+SQRT(1-Inputs!$B$38)*_xlfn.NORM.S.INV(RAND())</f>
        <v>1.635172651560568E-2</v>
      </c>
      <c r="P844" s="23">
        <f ca="1">SQRT(Inputs!$B$38)*E844+SQRT(1-Inputs!$B$38)*_xlfn.NORM.S.INV(RAND())</f>
        <v>-0.29725667457271449</v>
      </c>
      <c r="Q844" s="23">
        <f ca="1">SQRT(Inputs!$B$38)*F844+SQRT(1-Inputs!$B$38)*_xlfn.NORM.S.INV(RAND())</f>
        <v>0.15624530246269669</v>
      </c>
      <c r="R844" s="23">
        <f ca="1">SQRT(Inputs!$B$38)*G844+SQRT(1-Inputs!$B$38)*_xlfn.NORM.S.INV(RAND())</f>
        <v>-1.3650826082036434</v>
      </c>
      <c r="S844" s="23">
        <f ca="1">SQRT(Inputs!$B$38)*H844+SQRT(1-Inputs!$B$38)*_xlfn.NORM.S.INV(RAND())</f>
        <v>-0.13964925415298074</v>
      </c>
      <c r="T844" s="23">
        <f ca="1">SQRT(Inputs!$B$38)*I844+SQRT(1-Inputs!$B$38)*_xlfn.NORM.S.INV(RAND())</f>
        <v>-1.4192411146404891</v>
      </c>
      <c r="U844" s="23">
        <f ca="1">SQRT(Inputs!$B$38)*J844+SQRT(1-Inputs!$B$38)*_xlfn.NORM.S.INV(RAND())</f>
        <v>1.5727010258277825</v>
      </c>
      <c r="V844" s="23">
        <f ca="1">SQRT(Inputs!$B$38)*K844+SQRT(1-Inputs!$B$38)*_xlfn.NORM.S.INV(RAND())</f>
        <v>0.35471276490210474</v>
      </c>
      <c r="W844" s="23">
        <f ca="1">SQRT(Inputs!$B$38)*L844+SQRT(1-Inputs!$B$38)*_xlfn.NORM.S.INV(RAND())</f>
        <v>0.28649092527137099</v>
      </c>
      <c r="X844" s="23">
        <f ca="1">SQRT(Inputs!$B$38)*M844+SQRT(1-Inputs!$B$38)*_xlfn.NORM.S.INV(RAND())</f>
        <v>-1.5159357934137243</v>
      </c>
      <c r="Y844" s="23">
        <f ca="1">SQRT(Inputs!$B$38)*C844+SQRT(1-Inputs!$B$38)*_xlfn.NORM.S.INV(RAND())</f>
        <v>-0.60857542957904598</v>
      </c>
      <c r="Z844" s="23">
        <f ca="1">SQRT(Inputs!$B$38)*D844+SQRT(1-Inputs!$B$38)*_xlfn.NORM.S.INV(RAND())</f>
        <v>-1.9312696031962986</v>
      </c>
      <c r="AA844" s="23">
        <f ca="1">SQRT(Inputs!$B$38)*E844+SQRT(1-Inputs!$B$38)*_xlfn.NORM.S.INV(RAND())</f>
        <v>1.8981690569203104E-2</v>
      </c>
      <c r="AB844" s="23">
        <f ca="1">SQRT(Inputs!$B$38)*F844+SQRT(1-Inputs!$B$38)*_xlfn.NORM.S.INV(RAND())</f>
        <v>1.5565300625182559</v>
      </c>
      <c r="AC844" s="23">
        <f ca="1">SQRT(Inputs!$B$38)*G844+SQRT(1-Inputs!$B$38)*_xlfn.NORM.S.INV(RAND())</f>
        <v>-2.2970811262262565</v>
      </c>
      <c r="AD844" s="23">
        <f ca="1">SQRT(Inputs!$B$38)*H844+SQRT(1-Inputs!$B$38)*_xlfn.NORM.S.INV(RAND())</f>
        <v>-0.80370983818284147</v>
      </c>
      <c r="AE844" s="23">
        <f ca="1">SQRT(Inputs!$B$38)*I844+SQRT(1-Inputs!$B$38)*_xlfn.NORM.S.INV(RAND())</f>
        <v>-0.4996921864776761</v>
      </c>
      <c r="AF844" s="23">
        <f ca="1">SQRT(Inputs!$B$38)*J844+SQRT(1-Inputs!$B$38)*_xlfn.NORM.S.INV(RAND())</f>
        <v>-0.3239604689731384</v>
      </c>
      <c r="AG844" s="23">
        <f ca="1">SQRT(Inputs!$B$38)*K844+SQRT(1-Inputs!$B$38)*_xlfn.NORM.S.INV(RAND())</f>
        <v>-0.55797252499362227</v>
      </c>
      <c r="AH844" s="23">
        <f ca="1">SQRT(Inputs!$B$38)*L844+SQRT(1-Inputs!$B$38)*_xlfn.NORM.S.INV(RAND())</f>
        <v>0.75364933961787561</v>
      </c>
      <c r="AI844" s="23">
        <f ca="1">SQRT(Inputs!$B$38)*M844+SQRT(1-Inputs!$B$38)*_xlfn.NORM.S.INV(RAND())</f>
        <v>0.67348853249623986</v>
      </c>
      <c r="AJ844" s="23">
        <f ca="1">SQRT(Inputs!$B$38)*C844+SQRT(1-Inputs!$B$38)*_xlfn.NORM.S.INV(RAND())</f>
        <v>1.3109455261801088</v>
      </c>
      <c r="AK844" s="23">
        <f ca="1">SQRT(Inputs!$B$38)*D844+SQRT(1-Inputs!$B$38)*_xlfn.NORM.S.INV(RAND())</f>
        <v>-2.0527200933721406</v>
      </c>
      <c r="AL844" s="23">
        <f ca="1">SQRT(Inputs!$B$38)*E844+SQRT(1-Inputs!$B$38)*_xlfn.NORM.S.INV(RAND())</f>
        <v>0.31813531722124083</v>
      </c>
      <c r="AM844" s="23">
        <f ca="1">SQRT(Inputs!$B$38)*F844+SQRT(1-Inputs!$B$38)*_xlfn.NORM.S.INV(RAND())</f>
        <v>-0.20944716054548612</v>
      </c>
      <c r="AN844" s="23">
        <f ca="1">SQRT(Inputs!$B$38)*G844+SQRT(1-Inputs!$B$38)*_xlfn.NORM.S.INV(RAND())</f>
        <v>-0.49828318281295064</v>
      </c>
      <c r="AO844" s="23">
        <f ca="1">SQRT(Inputs!$B$38)*H844+SQRT(1-Inputs!$B$38)*_xlfn.NORM.S.INV(RAND())</f>
        <v>0.27308886672284538</v>
      </c>
      <c r="AP844" s="23">
        <f ca="1">SQRT(Inputs!$B$38)*I844+SQRT(1-Inputs!$B$38)*_xlfn.NORM.S.INV(RAND())</f>
        <v>-1.2098069724025082</v>
      </c>
      <c r="AQ844" s="23">
        <f ca="1">SQRT(Inputs!$B$38)*J844+SQRT(1-Inputs!$B$38)*_xlfn.NORM.S.INV(RAND())</f>
        <v>0.32964651915865262</v>
      </c>
      <c r="AR844" s="23">
        <f ca="1">SQRT(Inputs!$B$38)*K844+SQRT(1-Inputs!$B$38)*_xlfn.NORM.S.INV(RAND())</f>
        <v>-1.0026666957532078</v>
      </c>
      <c r="AS844" s="23">
        <f ca="1">SQRT(Inputs!$B$38)*L844+SQRT(1-Inputs!$B$38)*_xlfn.NORM.S.INV(RAND())</f>
        <v>0.60442564948453081</v>
      </c>
      <c r="AT844" s="23">
        <f ca="1">SQRT(Inputs!$B$38)*M844+SQRT(1-Inputs!$B$38)*_xlfn.NORM.S.INV(RAND())</f>
        <v>-0.48139832877216548</v>
      </c>
      <c r="AU844" s="15">
        <f ca="1">Inputs!$B$6*EXP($B$8-0.5*C$5^2+C$5*N844)</f>
        <v>7257.9219262328907</v>
      </c>
      <c r="AV844" s="15">
        <f t="shared" ca="1" si="437"/>
        <v>8855.871282568316</v>
      </c>
      <c r="AW844" s="15">
        <f t="shared" ca="1" si="438"/>
        <v>10373.785069988957</v>
      </c>
      <c r="AX844" s="15">
        <f t="shared" ca="1" si="439"/>
        <v>12915.008807697301</v>
      </c>
      <c r="AY844" s="15">
        <f t="shared" ca="1" si="440"/>
        <v>13457.509700525134</v>
      </c>
      <c r="AZ844" s="15">
        <f t="shared" ca="1" si="441"/>
        <v>16207.727599936283</v>
      </c>
      <c r="BA844" s="15">
        <f t="shared" ca="1" si="442"/>
        <v>17096.368246699265</v>
      </c>
      <c r="BB844" s="15">
        <f t="shared" ca="1" si="443"/>
        <v>24503.293320992623</v>
      </c>
      <c r="BC844" s="15">
        <f t="shared" ca="1" si="444"/>
        <v>31055.657282235752</v>
      </c>
      <c r="BD844" s="15">
        <f t="shared" ca="1" si="445"/>
        <v>39079.394162807039</v>
      </c>
      <c r="BE844" s="15">
        <f t="shared" ca="1" si="446"/>
        <v>41711.117034028161</v>
      </c>
      <c r="BF844" s="15">
        <f ca="1">Inputs!$B$13*EXP($B$9-0.5*C$6^2+C$6*Y844)</f>
        <v>12259.060286731299</v>
      </c>
      <c r="BG844" s="15">
        <f t="shared" ca="1" si="447"/>
        <v>10544.493005567625</v>
      </c>
      <c r="BH844" s="15">
        <f t="shared" ca="1" si="448"/>
        <v>12924.055227238603</v>
      </c>
      <c r="BI844" s="15">
        <f t="shared" ca="1" si="449"/>
        <v>20103.977509504279</v>
      </c>
      <c r="BJ844" s="15">
        <f t="shared" ca="1" si="450"/>
        <v>17698.986937551985</v>
      </c>
      <c r="BK844" s="15">
        <f t="shared" ca="1" si="451"/>
        <v>19470.740678805734</v>
      </c>
      <c r="BL844" s="15">
        <f t="shared" ca="1" si="452"/>
        <v>22417.739976080047</v>
      </c>
      <c r="BM844" s="15">
        <f t="shared" ca="1" si="453"/>
        <v>26469.263939493405</v>
      </c>
      <c r="BN844" s="15">
        <f t="shared" ca="1" si="454"/>
        <v>30448.33892311254</v>
      </c>
      <c r="BO844" s="15">
        <f t="shared" ca="1" si="455"/>
        <v>40893.559982460065</v>
      </c>
      <c r="BP844" s="15">
        <f t="shared" ca="1" si="456"/>
        <v>54323.181005338156</v>
      </c>
      <c r="BQ844" s="15">
        <f ca="1">Inputs!$B$20*EXP($B$10-0.5*C$7^2+C$7*AJ844)</f>
        <v>6828.7598973743688</v>
      </c>
      <c r="BR844" s="15">
        <f t="shared" ca="1" si="457"/>
        <v>4827.9489900989902</v>
      </c>
      <c r="BS844" s="15">
        <f t="shared" ca="1" si="458"/>
        <v>7243.8904802882071</v>
      </c>
      <c r="BT844" s="15">
        <f t="shared" ca="1" si="459"/>
        <v>9453.7796666777267</v>
      </c>
      <c r="BU844" s="15">
        <f t="shared" ca="1" si="460"/>
        <v>11613.642188954715</v>
      </c>
      <c r="BV844" s="15">
        <f t="shared" ca="1" si="461"/>
        <v>17183.288553444727</v>
      </c>
      <c r="BW844" s="15">
        <f t="shared" ca="1" si="462"/>
        <v>18561.600140672526</v>
      </c>
      <c r="BX844" s="15">
        <f t="shared" ca="1" si="463"/>
        <v>27735.013747354664</v>
      </c>
      <c r="BY844" s="15">
        <f t="shared" ca="1" si="464"/>
        <v>32077.928181673396</v>
      </c>
      <c r="BZ844" s="15">
        <f t="shared" ca="1" si="465"/>
        <v>50299.477437557303</v>
      </c>
      <c r="CA844" s="15">
        <f t="shared" ca="1" si="466"/>
        <v>64862.593751518245</v>
      </c>
      <c r="CB844" s="15">
        <f ca="1">(AU844*DCF!C$10-DCF!C$5*MAX(AU844*DCF!C$10,0)-MAX(AU844-Inputs!$B$6,0)/Inputs!$B$10)*DCF!C$6</f>
        <v>1026.7056781383035</v>
      </c>
      <c r="CC844" s="15">
        <f ca="1">(AV844*DCF!D$10-DCF!D$5*MAX(AV844*DCF!D$10,0)-MAX(AV844-AU844,0)/Inputs!$B$10)*DCF!D$6</f>
        <v>1768.9404993306759</v>
      </c>
      <c r="CD844" s="15">
        <f ca="1">(AW844*DCF!E$10-DCF!E$5*MAX(AW844*DCF!E$10,0)-MAX(AW844-AV844,0)/Inputs!$B$10)*DCF!E$6</f>
        <v>2053.2447916173473</v>
      </c>
      <c r="CE844" s="15">
        <f ca="1">(AX844*DCF!F$10-DCF!F$5*MAX(AX844*DCF!F$10,0)-MAX(AX844-AW844,0)/Inputs!$B$10)*DCF!F$6</f>
        <v>2290.5601847958901</v>
      </c>
      <c r="CF844" s="15">
        <f ca="1">(AY844*DCF!G$10-DCF!G$5*MAX(AY844*DCF!G$10,0)-MAX(AY844-AX844,0)/Inputs!$B$10)*DCF!G$6</f>
        <v>2668.505212885038</v>
      </c>
      <c r="CG844" s="15">
        <f ca="1">(AZ844*DCF!H$10-DCF!H$5*MAX(AZ844*DCF!H$10,0)-MAX(AZ844-AY844,0)/Inputs!$B$10)*DCF!H$6</f>
        <v>2658.3914468222956</v>
      </c>
      <c r="CH844" s="15">
        <f ca="1">(BA844*DCF!I$10-DCF!I$5*MAX(BA844*DCF!I$10,0)-MAX(BA844-AZ844,0)/Inputs!$B$10)*DCF!I$6</f>
        <v>2977.1146000316598</v>
      </c>
      <c r="CI844" s="15">
        <f ca="1">(BB844*DCF!J$10-DCF!J$5*MAX(BB844*DCF!J$10,0)-MAX(BB844-BA844,0)/Inputs!$B$10)*DCF!J$6</f>
        <v>3082.4245507893174</v>
      </c>
      <c r="CJ844" s="15">
        <f ca="1">(BC844*DCF!K$10-DCF!K$5*MAX(BC844*DCF!K$10,0)-MAX(BC844-BB844,0)/Inputs!$B$10)*DCF!K$6</f>
        <v>4082.2308564468522</v>
      </c>
      <c r="CK844" s="15">
        <f ca="1">(BD844*DCF!L$10-DCF!L$5*MAX(BD844*DCF!L$10,0)-MAX(BD844-BC844,0)/Inputs!$B$10)*DCF!L$6</f>
        <v>4856.3166779496214</v>
      </c>
      <c r="CL844" s="15">
        <f ca="1">(BE844*DCF!M$10-DCF!M$5*MAX(BE844*DCF!M$10,0)-MAX(BE844-BD844,0)/Inputs!$B$10)*DCF!M$6</f>
        <v>5571.5906903483756</v>
      </c>
      <c r="CM844" s="15">
        <f ca="1">(BF844*DCF!C$28-DCF!C$5*MAX(BF844*DCF!C$28,0)-MAX(BF844-Inputs!$B$13,0)/Inputs!$B$17)*DCF!C$6</f>
        <v>3539.9851986980075</v>
      </c>
      <c r="CN844" s="15">
        <f ca="1">(BG844*DCF!D$28-DCF!D$5*MAX(BG844*DCF!D$28,0)-MAX(BG844-BF844,0)/Inputs!$B$17)*DCF!D$6</f>
        <v>3105.5963863268689</v>
      </c>
      <c r="CO844" s="15">
        <f ca="1">(BH844*DCF!E$28-DCF!E$5*MAX(BH844*DCF!E$28,0)-MAX(BH844-BG844,0)/Inputs!$B$17)*DCF!E$6</f>
        <v>3191.343612076982</v>
      </c>
      <c r="CP844" s="15">
        <f ca="1">(BI844*DCF!F$28-DCF!F$5*MAX(BI844*DCF!F$28,0)-MAX(BI844-BH844,0)/Inputs!$B$17)*DCF!F$6</f>
        <v>4150.4819989082835</v>
      </c>
      <c r="CQ844" s="15">
        <f ca="1">(BJ844*DCF!G$28-DCF!G$5*MAX(BJ844*DCF!G$28,0)-MAX(BJ844-BI844,0)/Inputs!$B$17)*DCF!G$6</f>
        <v>4592.1364427748149</v>
      </c>
      <c r="CR844" s="15">
        <f ca="1">(BK844*DCF!H$28-DCF!H$5*MAX(BK844*DCF!H$28,0)-MAX(BK844-BJ844,0)/Inputs!$B$17)*DCF!H$6</f>
        <v>4540.0481755684914</v>
      </c>
      <c r="CS844" s="15">
        <f ca="1">(BL844*DCF!I$28-DCF!I$5*MAX(BL844*DCF!I$28,0)-MAX(BL844-BK844,0)/Inputs!$B$17)*DCF!I$6</f>
        <v>4848.6148942597647</v>
      </c>
      <c r="CT844" s="15">
        <f ca="1">(BM844*DCF!J$28-DCF!J$5*MAX(BM844*DCF!J$28,0)-MAX(BM844-BL844,0)/Inputs!$B$17)*DCF!J$6</f>
        <v>5367.6442607962872</v>
      </c>
      <c r="CU844" s="15">
        <f ca="1">(BN844*DCF!K$28-DCF!K$5*MAX(BN844*DCF!K$28,0)-MAX(BN844-BM844,0)/Inputs!$B$17)*DCF!K$6</f>
        <v>5942.7949687515411</v>
      </c>
      <c r="CV844" s="15">
        <f ca="1">(BO844*DCF!L$28-DCF!L$5*MAX(BO844*DCF!L$28,0)-MAX(BO844-BN844,0)/Inputs!$B$17)*DCF!L$6</f>
        <v>6977.2293870340209</v>
      </c>
      <c r="CW844" s="15">
        <f ca="1">(BP844*DCF!M$28-DCF!M$5*MAX(BP844*DCF!M$28,0)-MAX(BP844-BO844,0)/Inputs!$B$17)*DCF!M$6</f>
        <v>8817.1651847825597</v>
      </c>
      <c r="CX844" s="15">
        <f ca="1">(BQ844*DCF!C$46-DCF!C$5*MAX(BQ844*DCF!C$46,0)-MAX(BQ844-Inputs!$B$20,0)/Inputs!$B$24)*DCF!C$6</f>
        <v>-3252.7204831693084</v>
      </c>
      <c r="CY844" s="15">
        <f ca="1">(BR844*DCF!D$46-DCF!D$5*MAX(BR844*DCF!D$46,0)-MAX(BR844-BQ844,0)/Inputs!$B$24)*DCF!D$6</f>
        <v>-824.01830338402613</v>
      </c>
      <c r="CZ844" s="15">
        <f ca="1">(BS844*DCF!E$46-DCF!E$5*MAX(BS844*DCF!E$46,0)-MAX(BS844-BR844,0)/Inputs!$B$24)*DCF!E$6</f>
        <v>-1808.9002874690184</v>
      </c>
      <c r="DA844" s="15">
        <f ca="1">(BT844*DCF!F$46-DCF!F$5*MAX(BT844*DCF!F$46,0)-MAX(BT844-BS844,0)/Inputs!$B$24)*DCF!F$6</f>
        <v>-1493.1745193727752</v>
      </c>
      <c r="DB844" s="15">
        <f ca="1">(BU844*DCF!G$46-DCF!G$5*MAX(BU844*DCF!G$46,0)-MAX(BU844-BT844,0)/Inputs!$B$24)*DCF!G$6</f>
        <v>-1117.1950563023277</v>
      </c>
      <c r="DC844" s="15">
        <f ca="1">(BV844*DCF!H$46-DCF!H$5*MAX(BV844*DCF!H$46,0)-MAX(BV844-BU844,0)/Inputs!$B$24)*DCF!H$6</f>
        <v>-1730.7334819758084</v>
      </c>
      <c r="DD844" s="15">
        <f ca="1">(BW844*DCF!I$46-DCF!I$5*MAX(BW844*DCF!I$46,0)-MAX(BW844-BV844,0)/Inputs!$B$24)*DCF!I$6</f>
        <v>33.027413248377314</v>
      </c>
      <c r="DE844" s="15">
        <f ca="1">(BX844*DCF!J$46-DCF!J$5*MAX(BX844*DCF!J$46,0)-MAX(BX844-BW844,0)/Inputs!$B$24)*DCF!J$6</f>
        <v>-1269.2323084589805</v>
      </c>
      <c r="DF844" s="15">
        <f ca="1">(BY844*DCF!K$46-DCF!K$5*MAX(BY844*DCF!K$46,0)-MAX(BY844-BX844,0)/Inputs!$B$24)*DCF!K$6</f>
        <v>768.49984838422165</v>
      </c>
      <c r="DG844" s="15">
        <f ca="1">(BZ844*DCF!L$46-DCF!L$5*MAX(BZ844*DCF!L$46,0)-MAX(BZ844-BY844,0)/Inputs!$B$24)*DCF!L$6</f>
        <v>-646.62675665704865</v>
      </c>
      <c r="DH844" s="15">
        <f ca="1">(CA844*DCF!M$46-DCF!M$5*MAX(CA844*DCF!M$46,0)-MAX(CA844-BZ844,0)/Inputs!$B$24)*DCF!M$6</f>
        <v>2040.4629938969977</v>
      </c>
      <c r="DI844" s="15">
        <f ca="1">SUM(CB844:CL844)+BE844*DCF!M$10*(1+Inputs!$B$30)*(1-Inputs!$B$33)*(1-Inputs!$B$30/Inputs!$B$31)/(Inputs!$B$29-Inputs!$B$30)*DCF!M$6</f>
        <v>149118.61546727706</v>
      </c>
      <c r="DJ844" s="15">
        <f ca="1">SUM(CM844:CW844)+BP844*DCF!M$28*(1+Inputs!$B$30)*(1-Inputs!$B$33)*(1-Inputs!$B$30/Inputs!$B$31)/(Inputs!$B$29-Inputs!$B$30)*DCF!M$6</f>
        <v>256649.21529338806</v>
      </c>
      <c r="DK844" s="15">
        <f ca="1">SUM(CX844:DH844)+CA844*DCF!M$46*(1+Inputs!$B$30)*(1-Inputs!$B$33)*(1-Inputs!$B$30/Inputs!$B$31)/(Inputs!$B$29-Inputs!$B$30)*DCF!M$6</f>
        <v>90984.642464008299</v>
      </c>
      <c r="DM844" s="15">
        <f ca="1">DI844+DJ844+DK844+Inputs!$B$34+Inputs!$B$36-Inputs!$B$35</f>
        <v>573603.47322467342</v>
      </c>
    </row>
    <row r="845" spans="1:117" x14ac:dyDescent="0.75">
      <c r="A845" s="11">
        <v>832</v>
      </c>
      <c r="C845" s="23">
        <f t="shared" ca="1" si="473"/>
        <v>-0.65588813442996274</v>
      </c>
      <c r="D845" s="23">
        <f t="shared" ca="1" si="473"/>
        <v>-1.355195493896715</v>
      </c>
      <c r="E845" s="23">
        <f t="shared" ca="1" si="473"/>
        <v>-0.58462948210838472</v>
      </c>
      <c r="F845" s="23">
        <f t="shared" ca="1" si="473"/>
        <v>0.42150188907572506</v>
      </c>
      <c r="G845" s="23">
        <f t="shared" ca="1" si="473"/>
        <v>0.28759681375624957</v>
      </c>
      <c r="H845" s="23">
        <f t="shared" ca="1" si="473"/>
        <v>4.717503066918928E-2</v>
      </c>
      <c r="I845" s="23">
        <f t="shared" ca="1" si="473"/>
        <v>-0.78542987356316107</v>
      </c>
      <c r="J845" s="23">
        <f t="shared" ca="1" si="473"/>
        <v>-1.1713272631160725</v>
      </c>
      <c r="K845" s="23">
        <f t="shared" ca="1" si="473"/>
        <v>-0.78214318839012509</v>
      </c>
      <c r="L845" s="23">
        <f t="shared" ca="1" si="473"/>
        <v>-0.3970321667451695</v>
      </c>
      <c r="M845" s="23">
        <f t="shared" ca="1" si="473"/>
        <v>0.88872361218053619</v>
      </c>
      <c r="N845" s="23">
        <f ca="1">SQRT(Inputs!$B$38)*C845+SQRT(1-Inputs!$B$38)*_xlfn.NORM.S.INV(RAND())</f>
        <v>-1.0890879050022999</v>
      </c>
      <c r="O845" s="23">
        <f ca="1">SQRT(Inputs!$B$38)*D845+SQRT(1-Inputs!$B$38)*_xlfn.NORM.S.INV(RAND())</f>
        <v>-0.27026660742110337</v>
      </c>
      <c r="P845" s="23">
        <f ca="1">SQRT(Inputs!$B$38)*E845+SQRT(1-Inputs!$B$38)*_xlfn.NORM.S.INV(RAND())</f>
        <v>-0.38174869645274967</v>
      </c>
      <c r="Q845" s="23">
        <f ca="1">SQRT(Inputs!$B$38)*F845+SQRT(1-Inputs!$B$38)*_xlfn.NORM.S.INV(RAND())</f>
        <v>-1.1930395427738441</v>
      </c>
      <c r="R845" s="23">
        <f ca="1">SQRT(Inputs!$B$38)*G845+SQRT(1-Inputs!$B$38)*_xlfn.NORM.S.INV(RAND())</f>
        <v>0.52598594721962255</v>
      </c>
      <c r="S845" s="23">
        <f ca="1">SQRT(Inputs!$B$38)*H845+SQRT(1-Inputs!$B$38)*_xlfn.NORM.S.INV(RAND())</f>
        <v>-0.38816591286504426</v>
      </c>
      <c r="T845" s="23">
        <f ca="1">SQRT(Inputs!$B$38)*I845+SQRT(1-Inputs!$B$38)*_xlfn.NORM.S.INV(RAND())</f>
        <v>-0.53195177443151553</v>
      </c>
      <c r="U845" s="23">
        <f ca="1">SQRT(Inputs!$B$38)*J845+SQRT(1-Inputs!$B$38)*_xlfn.NORM.S.INV(RAND())</f>
        <v>0.83715274807127671</v>
      </c>
      <c r="V845" s="23">
        <f ca="1">SQRT(Inputs!$B$38)*K845+SQRT(1-Inputs!$B$38)*_xlfn.NORM.S.INV(RAND())</f>
        <v>-4.4970372103324663E-2</v>
      </c>
      <c r="W845" s="23">
        <f ca="1">SQRT(Inputs!$B$38)*L845+SQRT(1-Inputs!$B$38)*_xlfn.NORM.S.INV(RAND())</f>
        <v>-1.0547526435714203</v>
      </c>
      <c r="X845" s="23">
        <f ca="1">SQRT(Inputs!$B$38)*M845+SQRT(1-Inputs!$B$38)*_xlfn.NORM.S.INV(RAND())</f>
        <v>1.4952149786155537</v>
      </c>
      <c r="Y845" s="23">
        <f ca="1">SQRT(Inputs!$B$38)*C845+SQRT(1-Inputs!$B$38)*_xlfn.NORM.S.INV(RAND())</f>
        <v>-1.7254736014960785</v>
      </c>
      <c r="Z845" s="23">
        <f ca="1">SQRT(Inputs!$B$38)*D845+SQRT(1-Inputs!$B$38)*_xlfn.NORM.S.INV(RAND())</f>
        <v>5.3597074631672958E-2</v>
      </c>
      <c r="AA845" s="23">
        <f ca="1">SQRT(Inputs!$B$38)*E845+SQRT(1-Inputs!$B$38)*_xlfn.NORM.S.INV(RAND())</f>
        <v>0.27811560438137783</v>
      </c>
      <c r="AB845" s="23">
        <f ca="1">SQRT(Inputs!$B$38)*F845+SQRT(1-Inputs!$B$38)*_xlfn.NORM.S.INV(RAND())</f>
        <v>0.16528040196725527</v>
      </c>
      <c r="AC845" s="23">
        <f ca="1">SQRT(Inputs!$B$38)*G845+SQRT(1-Inputs!$B$38)*_xlfn.NORM.S.INV(RAND())</f>
        <v>0.40421984749401785</v>
      </c>
      <c r="AD845" s="23">
        <f ca="1">SQRT(Inputs!$B$38)*H845+SQRT(1-Inputs!$B$38)*_xlfn.NORM.S.INV(RAND())</f>
        <v>0.95651559874138214</v>
      </c>
      <c r="AE845" s="23">
        <f ca="1">SQRT(Inputs!$B$38)*I845+SQRT(1-Inputs!$B$38)*_xlfn.NORM.S.INV(RAND())</f>
        <v>-1.5257251453203076</v>
      </c>
      <c r="AF845" s="23">
        <f ca="1">SQRT(Inputs!$B$38)*J845+SQRT(1-Inputs!$B$38)*_xlfn.NORM.S.INV(RAND())</f>
        <v>-1.3661596301485477</v>
      </c>
      <c r="AG845" s="23">
        <f ca="1">SQRT(Inputs!$B$38)*K845+SQRT(1-Inputs!$B$38)*_xlfn.NORM.S.INV(RAND())</f>
        <v>1.095348352753077</v>
      </c>
      <c r="AH845" s="23">
        <f ca="1">SQRT(Inputs!$B$38)*L845+SQRT(1-Inputs!$B$38)*_xlfn.NORM.S.INV(RAND())</f>
        <v>-0.90069601212815142</v>
      </c>
      <c r="AI845" s="23">
        <f ca="1">SQRT(Inputs!$B$38)*M845+SQRT(1-Inputs!$B$38)*_xlfn.NORM.S.INV(RAND())</f>
        <v>1.3324533840273347</v>
      </c>
      <c r="AJ845" s="23">
        <f ca="1">SQRT(Inputs!$B$38)*C845+SQRT(1-Inputs!$B$38)*_xlfn.NORM.S.INV(RAND())</f>
        <v>0.13203533070792445</v>
      </c>
      <c r="AK845" s="23">
        <f ca="1">SQRT(Inputs!$B$38)*D845+SQRT(1-Inputs!$B$38)*_xlfn.NORM.S.INV(RAND())</f>
        <v>-0.48557115689041841</v>
      </c>
      <c r="AL845" s="23">
        <f ca="1">SQRT(Inputs!$B$38)*E845+SQRT(1-Inputs!$B$38)*_xlfn.NORM.S.INV(RAND())</f>
        <v>-0.60822227832767062</v>
      </c>
      <c r="AM845" s="23">
        <f ca="1">SQRT(Inputs!$B$38)*F845+SQRT(1-Inputs!$B$38)*_xlfn.NORM.S.INV(RAND())</f>
        <v>0.95742673985826077</v>
      </c>
      <c r="AN845" s="23">
        <f ca="1">SQRT(Inputs!$B$38)*G845+SQRT(1-Inputs!$B$38)*_xlfn.NORM.S.INV(RAND())</f>
        <v>-1.0060969626680047</v>
      </c>
      <c r="AO845" s="23">
        <f ca="1">SQRT(Inputs!$B$38)*H845+SQRT(1-Inputs!$B$38)*_xlfn.NORM.S.INV(RAND())</f>
        <v>-1.4454672263794961</v>
      </c>
      <c r="AP845" s="23">
        <f ca="1">SQRT(Inputs!$B$38)*I845+SQRT(1-Inputs!$B$38)*_xlfn.NORM.S.INV(RAND())</f>
        <v>-1.1073170922801583</v>
      </c>
      <c r="AQ845" s="23">
        <f ca="1">SQRT(Inputs!$B$38)*J845+SQRT(1-Inputs!$B$38)*_xlfn.NORM.S.INV(RAND())</f>
        <v>-1.1057226936299422</v>
      </c>
      <c r="AR845" s="23">
        <f ca="1">SQRT(Inputs!$B$38)*K845+SQRT(1-Inputs!$B$38)*_xlfn.NORM.S.INV(RAND())</f>
        <v>-1.2739515424802914</v>
      </c>
      <c r="AS845" s="23">
        <f ca="1">SQRT(Inputs!$B$38)*L845+SQRT(1-Inputs!$B$38)*_xlfn.NORM.S.INV(RAND())</f>
        <v>0.39742465797211102</v>
      </c>
      <c r="AT845" s="23">
        <f ca="1">SQRT(Inputs!$B$38)*M845+SQRT(1-Inputs!$B$38)*_xlfn.NORM.S.INV(RAND())</f>
        <v>1.1395047042360746</v>
      </c>
      <c r="AU845" s="15">
        <f ca="1">Inputs!$B$6*EXP($B$8-0.5*C$5^2+C$5*N845)</f>
        <v>4160.1999113965057</v>
      </c>
      <c r="AV845" s="15">
        <f t="shared" ca="1" si="437"/>
        <v>4866.6614569341027</v>
      </c>
      <c r="AW845" s="15">
        <f t="shared" ca="1" si="438"/>
        <v>5636.2169340925475</v>
      </c>
      <c r="AX845" s="15">
        <f t="shared" ca="1" si="439"/>
        <v>5928.3810833063098</v>
      </c>
      <c r="AY845" s="15">
        <f t="shared" ca="1" si="440"/>
        <v>7704.097758755428</v>
      </c>
      <c r="AZ845" s="15">
        <f t="shared" ca="1" si="441"/>
        <v>9028.0527486196606</v>
      </c>
      <c r="BA845" s="15">
        <f t="shared" ca="1" si="442"/>
        <v>10449.749967303469</v>
      </c>
      <c r="BB845" s="15">
        <f t="shared" ca="1" si="443"/>
        <v>13913.021466727927</v>
      </c>
      <c r="BC845" s="15">
        <f t="shared" ca="1" si="444"/>
        <v>16966.10092639878</v>
      </c>
      <c r="BD845" s="15">
        <f t="shared" ca="1" si="445"/>
        <v>18832.429938289632</v>
      </c>
      <c r="BE845" s="15">
        <f t="shared" ca="1" si="446"/>
        <v>26443.471616563722</v>
      </c>
      <c r="BF845" s="15">
        <f ca="1">Inputs!$B$13*EXP($B$9-0.5*C$6^2+C$6*Y845)</f>
        <v>9824.1417071965207</v>
      </c>
      <c r="BG845" s="15">
        <f t="shared" ca="1" si="447"/>
        <v>12089.380579674526</v>
      </c>
      <c r="BH845" s="15">
        <f t="shared" ca="1" si="448"/>
        <v>15468.3081140342</v>
      </c>
      <c r="BI845" s="15">
        <f t="shared" ca="1" si="449"/>
        <v>19423.43321897506</v>
      </c>
      <c r="BJ845" s="15">
        <f t="shared" ca="1" si="450"/>
        <v>25240.514575440397</v>
      </c>
      <c r="BK845" s="15">
        <f t="shared" ca="1" si="451"/>
        <v>35286.44133474004</v>
      </c>
      <c r="BL845" s="15">
        <f t="shared" ca="1" si="452"/>
        <v>35568.956553834658</v>
      </c>
      <c r="BM845" s="15">
        <f t="shared" ca="1" si="453"/>
        <v>36897.174210963502</v>
      </c>
      <c r="BN845" s="15">
        <f t="shared" ca="1" si="454"/>
        <v>51744.044417061465</v>
      </c>
      <c r="BO845" s="15">
        <f t="shared" ca="1" si="455"/>
        <v>57337.164140459041</v>
      </c>
      <c r="BP845" s="15">
        <f t="shared" ca="1" si="456"/>
        <v>82071.086716713122</v>
      </c>
      <c r="BQ845" s="15">
        <f ca="1">Inputs!$B$20*EXP($B$10-0.5*C$7^2+C$7*AJ845)</f>
        <v>4495.172543046614</v>
      </c>
      <c r="BR845" s="15">
        <f t="shared" ca="1" si="457"/>
        <v>5227.7338070136193</v>
      </c>
      <c r="BS845" s="15">
        <f t="shared" ca="1" si="458"/>
        <v>6011.4258394847739</v>
      </c>
      <c r="BT845" s="15">
        <f t="shared" ca="1" si="459"/>
        <v>10654.973892062108</v>
      </c>
      <c r="BU845" s="15">
        <f t="shared" ca="1" si="460"/>
        <v>11575.803535673866</v>
      </c>
      <c r="BV845" s="15">
        <f t="shared" ca="1" si="461"/>
        <v>11628.810403481768</v>
      </c>
      <c r="BW845" s="15">
        <f t="shared" ca="1" si="462"/>
        <v>12837.045904900089</v>
      </c>
      <c r="BX845" s="15">
        <f t="shared" ca="1" si="463"/>
        <v>14384.93559405252</v>
      </c>
      <c r="BY845" s="15">
        <f t="shared" ca="1" si="464"/>
        <v>15795.902495449156</v>
      </c>
      <c r="BZ845" s="15">
        <f t="shared" ca="1" si="465"/>
        <v>23843.777398676833</v>
      </c>
      <c r="CA845" s="15">
        <f t="shared" ca="1" si="466"/>
        <v>41010.799248934425</v>
      </c>
      <c r="CB845" s="15">
        <f ca="1">(AU845*DCF!C$10-DCF!C$5*MAX(AU845*DCF!C$10,0)-MAX(AU845-Inputs!$B$6,0)/Inputs!$B$10)*DCF!C$6</f>
        <v>1048.7929882446074</v>
      </c>
      <c r="CC845" s="15">
        <f ca="1">(AV845*DCF!D$10-DCF!D$5*MAX(AV845*DCF!D$10,0)-MAX(AV845-AU845,0)/Inputs!$B$10)*DCF!D$6</f>
        <v>1013.9636011113452</v>
      </c>
      <c r="CD845" s="15">
        <f ca="1">(AW845*DCF!E$10-DCF!E$5*MAX(AW845*DCF!E$10,0)-MAX(AW845-AV845,0)/Inputs!$B$10)*DCF!E$6</f>
        <v>1127.9770070203358</v>
      </c>
      <c r="CE845" s="15">
        <f ca="1">(AX845*DCF!F$10-DCF!F$5*MAX(AX845*DCF!F$10,0)-MAX(AX845-AW845,0)/Inputs!$B$10)*DCF!F$6</f>
        <v>1233.3640266716593</v>
      </c>
      <c r="CF845" s="15">
        <f ca="1">(AY845*DCF!G$10-DCF!G$5*MAX(AY845*DCF!G$10,0)-MAX(AY845-AX845,0)/Inputs!$B$10)*DCF!G$6</f>
        <v>1246.0277030560235</v>
      </c>
      <c r="CG845" s="15">
        <f ca="1">(AZ845*DCF!H$10-DCF!H$5*MAX(AZ845*DCF!H$10,0)-MAX(AZ845-AY845,0)/Inputs!$B$10)*DCF!H$6</f>
        <v>1517.7109733217026</v>
      </c>
      <c r="CH845" s="15">
        <f ca="1">(BA845*DCF!I$10-DCF!I$5*MAX(BA845*DCF!I$10,0)-MAX(BA845-AZ845,0)/Inputs!$B$10)*DCF!I$6</f>
        <v>1675.5799553528473</v>
      </c>
      <c r="CI845" s="15">
        <f ca="1">(BB845*DCF!J$10-DCF!J$5*MAX(BB845*DCF!J$10,0)-MAX(BB845-BA845,0)/Inputs!$B$10)*DCF!J$6</f>
        <v>1862.7050408086379</v>
      </c>
      <c r="CJ845" s="15">
        <f ca="1">(BC845*DCF!K$10-DCF!K$5*MAX(BC845*DCF!K$10,0)-MAX(BC845-BB845,0)/Inputs!$B$10)*DCF!K$6</f>
        <v>2303.8851240567997</v>
      </c>
      <c r="CK845" s="15">
        <f ca="1">(BD845*DCF!L$10-DCF!L$5*MAX(BD845*DCF!L$10,0)-MAX(BD845-BC845,0)/Inputs!$B$10)*DCF!L$6</f>
        <v>2598.9419918285039</v>
      </c>
      <c r="CL845" s="15">
        <f ca="1">(BE845*DCF!M$10-DCF!M$5*MAX(BE845*DCF!M$10,0)-MAX(BE845-BD845,0)/Inputs!$B$10)*DCF!M$6</f>
        <v>2822.2956144463533</v>
      </c>
      <c r="CM845" s="15">
        <f ca="1">(BF845*DCF!C$28-DCF!C$5*MAX(BF845*DCF!C$28,0)-MAX(BF845-Inputs!$B$13,0)/Inputs!$B$17)*DCF!C$6</f>
        <v>2998.2636210576288</v>
      </c>
      <c r="CN845" s="15">
        <f ca="1">(BG845*DCF!D$28-DCF!D$5*MAX(BG845*DCF!D$28,0)-MAX(BG845-BF845,0)/Inputs!$B$17)*DCF!D$6</f>
        <v>3077.3220960471454</v>
      </c>
      <c r="CO845" s="15">
        <f ca="1">(BH845*DCF!E$28-DCF!E$5*MAX(BH845*DCF!E$28,0)-MAX(BH845-BG845,0)/Inputs!$B$17)*DCF!E$6</f>
        <v>3714.9601866276357</v>
      </c>
      <c r="CP845" s="15">
        <f ca="1">(BI845*DCF!F$28-DCF!F$5*MAX(BI845*DCF!F$28,0)-MAX(BI845-BH845,0)/Inputs!$B$17)*DCF!F$6</f>
        <v>4552.8574480928128</v>
      </c>
      <c r="CQ845" s="15">
        <f ca="1">(BJ845*DCF!G$28-DCF!G$5*MAX(BJ845*DCF!G$28,0)-MAX(BJ845-BI845,0)/Inputs!$B$17)*DCF!G$6</f>
        <v>5570.4673874198779</v>
      </c>
      <c r="CR845" s="15">
        <f ca="1">(BK845*DCF!H$28-DCF!H$5*MAX(BK845*DCF!H$28,0)-MAX(BK845-BJ845,0)/Inputs!$B$17)*DCF!H$6</f>
        <v>7165.8711537781764</v>
      </c>
      <c r="CS845" s="15">
        <f ca="1">(BL845*DCF!I$28-DCF!I$5*MAX(BL845*DCF!I$28,0)-MAX(BL845-BK845,0)/Inputs!$B$17)*DCF!I$6</f>
        <v>8323.598564966167</v>
      </c>
      <c r="CT845" s="15">
        <f ca="1">(BM845*DCF!J$28-DCF!J$5*MAX(BM845*DCF!J$28,0)-MAX(BM845-BL845,0)/Inputs!$B$17)*DCF!J$6</f>
        <v>8055.02210908299</v>
      </c>
      <c r="CU845" s="15">
        <f ca="1">(BN845*DCF!K$28-DCF!K$5*MAX(BN845*DCF!K$28,0)-MAX(BN845-BM845,0)/Inputs!$B$17)*DCF!K$6</f>
        <v>9108.9307476222293</v>
      </c>
      <c r="CV845" s="15">
        <f ca="1">(BO845*DCF!L$28-DCF!L$5*MAX(BO845*DCF!L$28,0)-MAX(BO845-BN845,0)/Inputs!$B$17)*DCF!L$6</f>
        <v>10807.096922697841</v>
      </c>
      <c r="CW845" s="15">
        <f ca="1">(BP845*DCF!M$28-DCF!M$5*MAX(BP845*DCF!M$28,0)-MAX(BP845-BO845,0)/Inputs!$B$17)*DCF!M$6</f>
        <v>12856.332547670028</v>
      </c>
      <c r="CX845" s="15">
        <f ca="1">(BQ845*DCF!C$46-DCF!C$5*MAX(BQ845*DCF!C$46,0)-MAX(BQ845-Inputs!$B$20,0)/Inputs!$B$24)*DCF!C$6</f>
        <v>-1635.91631157964</v>
      </c>
      <c r="CY845" s="15">
        <f ca="1">(BR845*DCF!D$46-DCF!D$5*MAX(BR845*DCF!D$46,0)-MAX(BR845-BQ845,0)/Inputs!$B$24)*DCF!D$6</f>
        <v>-1204.8300590530444</v>
      </c>
      <c r="CZ845" s="15">
        <f ca="1">(BS845*DCF!E$46-DCF!E$5*MAX(BS845*DCF!E$46,0)-MAX(BS845-BR845,0)/Inputs!$B$24)*DCF!E$6</f>
        <v>-1019.7713966964524</v>
      </c>
      <c r="DA845" s="15">
        <f ca="1">(BT845*DCF!F$46-DCF!F$5*MAX(BT845*DCF!F$46,0)-MAX(BT845-BS845,0)/Inputs!$B$24)*DCF!F$6</f>
        <v>-2466.8252043989664</v>
      </c>
      <c r="DB845" s="15">
        <f ca="1">(BU845*DCF!G$46-DCF!G$5*MAX(BU845*DCF!G$46,0)-MAX(BU845-BT845,0)/Inputs!$B$24)*DCF!G$6</f>
        <v>-699.13605868359548</v>
      </c>
      <c r="DC845" s="15">
        <f ca="1">(BV845*DCF!H$46-DCF!H$5*MAX(BV845*DCF!H$46,0)-MAX(BV845-BU845,0)/Inputs!$B$24)*DCF!H$6</f>
        <v>-16.471559392838142</v>
      </c>
      <c r="DD845" s="15">
        <f ca="1">(BW845*DCF!I$46-DCF!I$5*MAX(BW845*DCF!I$46,0)-MAX(BW845-BV845,0)/Inputs!$B$24)*DCF!I$6</f>
        <v>-50.361120754459037</v>
      </c>
      <c r="DE845" s="15">
        <f ca="1">(BX845*DCF!J$46-DCF!J$5*MAX(BX845*DCF!J$46,0)-MAX(BX845-BW845,0)/Inputs!$B$24)*DCF!J$6</f>
        <v>192.93320075381146</v>
      </c>
      <c r="DF845" s="15">
        <f ca="1">(BY845*DCF!K$46-DCF!K$5*MAX(BY845*DCF!K$46,0)-MAX(BY845-BX845,0)/Inputs!$B$24)*DCF!K$6</f>
        <v>556.66530359443709</v>
      </c>
      <c r="DG845" s="15">
        <f ca="1">(BZ845*DCF!L$46-DCF!L$5*MAX(BZ845*DCF!L$46,0)-MAX(BZ845-BY845,0)/Inputs!$B$24)*DCF!L$6</f>
        <v>-173.05070143107355</v>
      </c>
      <c r="DH845" s="15">
        <f ca="1">(CA845*DCF!M$46-DCF!M$5*MAX(CA845*DCF!M$46,0)-MAX(CA845-BZ845,0)/Inputs!$B$24)*DCF!M$6</f>
        <v>-373.7866570768345</v>
      </c>
      <c r="DI845" s="15">
        <f ca="1">SUM(CB845:CL845)+BE845*DCF!M$10*(1+Inputs!$B$30)*(1-Inputs!$B$33)*(1-Inputs!$B$30/Inputs!$B$31)/(Inputs!$B$29-Inputs!$B$30)*DCF!M$6</f>
        <v>92043.775213527333</v>
      </c>
      <c r="DJ845" s="15">
        <f ca="1">SUM(CM845:CW845)+BP845*DCF!M$28*(1+Inputs!$B$30)*(1-Inputs!$B$33)*(1-Inputs!$B$30/Inputs!$B$31)/(Inputs!$B$29-Inputs!$B$30)*DCF!M$6</f>
        <v>380770.61559890409</v>
      </c>
      <c r="DK845" s="15">
        <f ca="1">SUM(CX845:DH845)+CA845*DCF!M$46*(1+Inputs!$B$30)*(1-Inputs!$B$33)*(1-Inputs!$B$30/Inputs!$B$31)/(Inputs!$B$29-Inputs!$B$30)*DCF!M$6</f>
        <v>56517.003113871251</v>
      </c>
      <c r="DM845" s="15">
        <f ca="1">DI845+DJ845+DK845+Inputs!$B$34+Inputs!$B$36-Inputs!$B$35</f>
        <v>606182.39392630267</v>
      </c>
    </row>
    <row r="846" spans="1:117" x14ac:dyDescent="0.75">
      <c r="A846" s="11">
        <v>833</v>
      </c>
      <c r="C846" s="23">
        <f t="shared" ca="1" si="473"/>
        <v>0.10671891227770465</v>
      </c>
      <c r="D846" s="23">
        <f t="shared" ca="1" si="473"/>
        <v>1.1128119697907082</v>
      </c>
      <c r="E846" s="23">
        <f t="shared" ca="1" si="473"/>
        <v>-7.3733477627782901E-2</v>
      </c>
      <c r="F846" s="23">
        <f t="shared" ca="1" si="473"/>
        <v>-0.16037887788824634</v>
      </c>
      <c r="G846" s="23">
        <f t="shared" ca="1" si="473"/>
        <v>-1.3635400490082994</v>
      </c>
      <c r="H846" s="23">
        <f t="shared" ca="1" si="473"/>
        <v>-0.54670284771129185</v>
      </c>
      <c r="I846" s="23">
        <f t="shared" ca="1" si="473"/>
        <v>1.2172732967997313</v>
      </c>
      <c r="J846" s="23">
        <f t="shared" ca="1" si="473"/>
        <v>0.99757951947309853</v>
      </c>
      <c r="K846" s="23">
        <f t="shared" ca="1" si="473"/>
        <v>-0.47035024026533034</v>
      </c>
      <c r="L846" s="23">
        <f t="shared" ca="1" si="473"/>
        <v>-0.69426732020031434</v>
      </c>
      <c r="M846" s="23">
        <f t="shared" ca="1" si="473"/>
        <v>-1.4631145376286996</v>
      </c>
      <c r="N846" s="23">
        <f ca="1">SQRT(Inputs!$B$38)*C846+SQRT(1-Inputs!$B$38)*_xlfn.NORM.S.INV(RAND())</f>
        <v>-0.73743266268721064</v>
      </c>
      <c r="O846" s="23">
        <f ca="1">SQRT(Inputs!$B$38)*D846+SQRT(1-Inputs!$B$38)*_xlfn.NORM.S.INV(RAND())</f>
        <v>1.679923802441591</v>
      </c>
      <c r="P846" s="23">
        <f ca="1">SQRT(Inputs!$B$38)*E846+SQRT(1-Inputs!$B$38)*_xlfn.NORM.S.INV(RAND())</f>
        <v>1.0807158656655727</v>
      </c>
      <c r="Q846" s="23">
        <f ca="1">SQRT(Inputs!$B$38)*F846+SQRT(1-Inputs!$B$38)*_xlfn.NORM.S.INV(RAND())</f>
        <v>-0.16179211319105158</v>
      </c>
      <c r="R846" s="23">
        <f ca="1">SQRT(Inputs!$B$38)*G846+SQRT(1-Inputs!$B$38)*_xlfn.NORM.S.INV(RAND())</f>
        <v>-1.7126415084187763</v>
      </c>
      <c r="S846" s="23">
        <f ca="1">SQRT(Inputs!$B$38)*H846+SQRT(1-Inputs!$B$38)*_xlfn.NORM.S.INV(RAND())</f>
        <v>-0.29021576397895654</v>
      </c>
      <c r="T846" s="23">
        <f ca="1">SQRT(Inputs!$B$38)*I846+SQRT(1-Inputs!$B$38)*_xlfn.NORM.S.INV(RAND())</f>
        <v>0.56404910699753186</v>
      </c>
      <c r="U846" s="23">
        <f ca="1">SQRT(Inputs!$B$38)*J846+SQRT(1-Inputs!$B$38)*_xlfn.NORM.S.INV(RAND())</f>
        <v>1.6130000996939213</v>
      </c>
      <c r="V846" s="23">
        <f ca="1">SQRT(Inputs!$B$38)*K846+SQRT(1-Inputs!$B$38)*_xlfn.NORM.S.INV(RAND())</f>
        <v>-1.8711262247781686</v>
      </c>
      <c r="W846" s="23">
        <f ca="1">SQRT(Inputs!$B$38)*L846+SQRT(1-Inputs!$B$38)*_xlfn.NORM.S.INV(RAND())</f>
        <v>-0.41812923016947429</v>
      </c>
      <c r="X846" s="23">
        <f ca="1">SQRT(Inputs!$B$38)*M846+SQRT(1-Inputs!$B$38)*_xlfn.NORM.S.INV(RAND())</f>
        <v>0.30925366113330532</v>
      </c>
      <c r="Y846" s="23">
        <f ca="1">SQRT(Inputs!$B$38)*C846+SQRT(1-Inputs!$B$38)*_xlfn.NORM.S.INV(RAND())</f>
        <v>0.87345840288327303</v>
      </c>
      <c r="Z846" s="23">
        <f ca="1">SQRT(Inputs!$B$38)*D846+SQRT(1-Inputs!$B$38)*_xlfn.NORM.S.INV(RAND())</f>
        <v>-0.30375837084406343</v>
      </c>
      <c r="AA846" s="23">
        <f ca="1">SQRT(Inputs!$B$38)*E846+SQRT(1-Inputs!$B$38)*_xlfn.NORM.S.INV(RAND())</f>
        <v>0.97696478043503809</v>
      </c>
      <c r="AB846" s="23">
        <f ca="1">SQRT(Inputs!$B$38)*F846+SQRT(1-Inputs!$B$38)*_xlfn.NORM.S.INV(RAND())</f>
        <v>0.54070876150939484</v>
      </c>
      <c r="AC846" s="23">
        <f ca="1">SQRT(Inputs!$B$38)*G846+SQRT(1-Inputs!$B$38)*_xlfn.NORM.S.INV(RAND())</f>
        <v>-0.27005810595944274</v>
      </c>
      <c r="AD846" s="23">
        <f ca="1">SQRT(Inputs!$B$38)*H846+SQRT(1-Inputs!$B$38)*_xlfn.NORM.S.INV(RAND())</f>
        <v>0.96889128149170367</v>
      </c>
      <c r="AE846" s="23">
        <f ca="1">SQRT(Inputs!$B$38)*I846+SQRT(1-Inputs!$B$38)*_xlfn.NORM.S.INV(RAND())</f>
        <v>1.5866656574589646</v>
      </c>
      <c r="AF846" s="23">
        <f ca="1">SQRT(Inputs!$B$38)*J846+SQRT(1-Inputs!$B$38)*_xlfn.NORM.S.INV(RAND())</f>
        <v>2.0546123817568303</v>
      </c>
      <c r="AG846" s="23">
        <f ca="1">SQRT(Inputs!$B$38)*K846+SQRT(1-Inputs!$B$38)*_xlfn.NORM.S.INV(RAND())</f>
        <v>-0.60195582228938604</v>
      </c>
      <c r="AH846" s="23">
        <f ca="1">SQRT(Inputs!$B$38)*L846+SQRT(1-Inputs!$B$38)*_xlfn.NORM.S.INV(RAND())</f>
        <v>-1.5911676772328673</v>
      </c>
      <c r="AI846" s="23">
        <f ca="1">SQRT(Inputs!$B$38)*M846+SQRT(1-Inputs!$B$38)*_xlfn.NORM.S.INV(RAND())</f>
        <v>-0.38396129050313205</v>
      </c>
      <c r="AJ846" s="23">
        <f ca="1">SQRT(Inputs!$B$38)*C846+SQRT(1-Inputs!$B$38)*_xlfn.NORM.S.INV(RAND())</f>
        <v>-2.0527389683352659E-2</v>
      </c>
      <c r="AK846" s="23">
        <f ca="1">SQRT(Inputs!$B$38)*D846+SQRT(1-Inputs!$B$38)*_xlfn.NORM.S.INV(RAND())</f>
        <v>-0.22493042833007293</v>
      </c>
      <c r="AL846" s="23">
        <f ca="1">SQRT(Inputs!$B$38)*E846+SQRT(1-Inputs!$B$38)*_xlfn.NORM.S.INV(RAND())</f>
        <v>-0.84623722803151302</v>
      </c>
      <c r="AM846" s="23">
        <f ca="1">SQRT(Inputs!$B$38)*F846+SQRT(1-Inputs!$B$38)*_xlfn.NORM.S.INV(RAND())</f>
        <v>-0.46909285783355908</v>
      </c>
      <c r="AN846" s="23">
        <f ca="1">SQRT(Inputs!$B$38)*G846+SQRT(1-Inputs!$B$38)*_xlfn.NORM.S.INV(RAND())</f>
        <v>-2.7794371180086248</v>
      </c>
      <c r="AO846" s="23">
        <f ca="1">SQRT(Inputs!$B$38)*H846+SQRT(1-Inputs!$B$38)*_xlfn.NORM.S.INV(RAND())</f>
        <v>-0.70513326759144512</v>
      </c>
      <c r="AP846" s="23">
        <f ca="1">SQRT(Inputs!$B$38)*I846+SQRT(1-Inputs!$B$38)*_xlfn.NORM.S.INV(RAND())</f>
        <v>0.41500574875935115</v>
      </c>
      <c r="AQ846" s="23">
        <f ca="1">SQRT(Inputs!$B$38)*J846+SQRT(1-Inputs!$B$38)*_xlfn.NORM.S.INV(RAND())</f>
        <v>1.043167079257463</v>
      </c>
      <c r="AR846" s="23">
        <f ca="1">SQRT(Inputs!$B$38)*K846+SQRT(1-Inputs!$B$38)*_xlfn.NORM.S.INV(RAND())</f>
        <v>-0.79301939076330241</v>
      </c>
      <c r="AS846" s="23">
        <f ca="1">SQRT(Inputs!$B$38)*L846+SQRT(1-Inputs!$B$38)*_xlfn.NORM.S.INV(RAND())</f>
        <v>0.18051004263071307</v>
      </c>
      <c r="AT846" s="23">
        <f ca="1">SQRT(Inputs!$B$38)*M846+SQRT(1-Inputs!$B$38)*_xlfn.NORM.S.INV(RAND())</f>
        <v>-1.4291043344156049</v>
      </c>
      <c r="AU846" s="15">
        <f ca="1">Inputs!$B$6*EXP($B$8-0.5*C$5^2+C$5*N846)</f>
        <v>4403.8829670339064</v>
      </c>
      <c r="AV846" s="15">
        <f t="shared" ref="AV846:AV909" ca="1" si="474">AU846*EXP($B$8-0.5*D$5^2+D$5*O846)</f>
        <v>6862.5019459265004</v>
      </c>
      <c r="AW846" s="15">
        <f t="shared" ref="AW846:AW909" ca="1" si="475">AV846*EXP($B$8-0.5*E$5^2+E$5*P846)</f>
        <v>9680.7165935143748</v>
      </c>
      <c r="AX846" s="15">
        <f t="shared" ref="AX846:AX909" ca="1" si="476">AW846*EXP($B$8-0.5*F$5^2+F$5*Q846)</f>
        <v>11582.678417513345</v>
      </c>
      <c r="AY846" s="15">
        <f t="shared" ref="AY846:AY909" ca="1" si="477">AX846*EXP($B$8-0.5*G$5^2+G$5*R846)</f>
        <v>11589.1259063453</v>
      </c>
      <c r="AZ846" s="15">
        <f t="shared" ref="AZ846:AZ909" ca="1" si="478">AY846*EXP($B$8-0.5*H$5^2+H$5*S846)</f>
        <v>13728.003370209457</v>
      </c>
      <c r="BA846" s="15">
        <f t="shared" ref="BA846:BA909" ca="1" si="479">AZ846*EXP($B$8-0.5*I$5^2+I$5*T846)</f>
        <v>17821.155406640395</v>
      </c>
      <c r="BB846" s="15">
        <f t="shared" ref="BB846:BB909" ca="1" si="480">BA846*EXP($B$8-0.5*J$5^2+J$5*U846)</f>
        <v>25645.427222998333</v>
      </c>
      <c r="BC846" s="15">
        <f t="shared" ref="BC846:BC909" ca="1" si="481">BB846*EXP($B$8-0.5*K$5^2+K$5*V846)</f>
        <v>26218.853486843032</v>
      </c>
      <c r="BD846" s="15">
        <f t="shared" ref="BD846:BD909" ca="1" si="482">BC846*EXP($B$8-0.5*L$5^2+L$5*W846)</f>
        <v>30888.608998893527</v>
      </c>
      <c r="BE846" s="15">
        <f t="shared" ref="BE846:BE909" ca="1" si="483">BD846*EXP($B$8-0.5*M$5^2+M$5*X846)</f>
        <v>38931.304555745235</v>
      </c>
      <c r="BF846" s="15">
        <f ca="1">Inputs!$B$13*EXP($B$9-0.5*C$6^2+C$6*Y846)</f>
        <v>16445.881205046237</v>
      </c>
      <c r="BG846" s="15">
        <f t="shared" ref="BG846:BG909" ca="1" si="484">BF846*EXP($B$9-0.5*D$6^2+D$6*Z846)</f>
        <v>18974.178901888725</v>
      </c>
      <c r="BH846" s="15">
        <f t="shared" ref="BH846:BH909" ca="1" si="485">BG846*EXP($B$9-0.5*E$6^2+E$6*AA846)</f>
        <v>27260.921185586772</v>
      </c>
      <c r="BI846" s="15">
        <f t="shared" ref="BI846:BI909" ca="1" si="486">BH846*EXP($B$9-0.5*F$6^2+F$6*AB846)</f>
        <v>36267.676737036498</v>
      </c>
      <c r="BJ846" s="15">
        <f t="shared" ref="BJ846:BJ909" ca="1" si="487">BI846*EXP($B$9-0.5*G$6^2+G$6*AC846)</f>
        <v>42764.2695936987</v>
      </c>
      <c r="BK846" s="15">
        <f t="shared" ref="BK846:BK909" ca="1" si="488">BJ846*EXP($B$9-0.5*H$6^2+H$6*AD846)</f>
        <v>59885.605352571118</v>
      </c>
      <c r="BL846" s="15">
        <f t="shared" ref="BL846:BL909" ca="1" si="489">BK846*EXP($B$9-0.5*I$6^2+I$6*AE846)</f>
        <v>90355.368884408526</v>
      </c>
      <c r="BM846" s="15">
        <f t="shared" ref="BM846:BM909" ca="1" si="490">BL846*EXP($B$9-0.5*J$6^2+J$6*AF846)</f>
        <v>143361.06707918551</v>
      </c>
      <c r="BN846" s="15">
        <f t="shared" ref="BN846:BN909" ca="1" si="491">BM846*EXP($B$9-0.5*K$6^2+K$6*AG846)</f>
        <v>164045.33937246559</v>
      </c>
      <c r="BO846" s="15">
        <f t="shared" ref="BO846:BO909" ca="1" si="492">BN846*EXP($B$9-0.5*L$6^2+L$6*AH846)</f>
        <v>167757.90892132587</v>
      </c>
      <c r="BP846" s="15">
        <f t="shared" ref="BP846:BP909" ca="1" si="493">BO846*EXP($B$9-0.5*M$6^2+M$6*AI846)</f>
        <v>197689.0091186107</v>
      </c>
      <c r="BQ846" s="15">
        <f ca="1">Inputs!$B$20*EXP($B$10-0.5*C$7^2+C$7*AJ846)</f>
        <v>4258.3965679960238</v>
      </c>
      <c r="BR846" s="15">
        <f t="shared" ref="BR846:BR909" ca="1" si="494">BQ846*EXP($B$10-0.5*D$7^2+D$7*AK846)</f>
        <v>5379.7440971229835</v>
      </c>
      <c r="BS846" s="15">
        <f t="shared" ref="BS846:BS909" ca="1" si="495">BR846*EXP($B$10-0.5*E$7^2+E$7*AL846)</f>
        <v>5777.4725314099887</v>
      </c>
      <c r="BT846" s="15">
        <f t="shared" ref="BT846:BT909" ca="1" si="496">BS846*EXP($B$10-0.5*F$7^2+F$7*AM846)</f>
        <v>7043.5272614068508</v>
      </c>
      <c r="BU846" s="15">
        <f t="shared" ref="BU846:BU909" ca="1" si="497">BT846*EXP($B$10-0.5*G$7^2+G$7*AN846)</f>
        <v>4982.3636589628031</v>
      </c>
      <c r="BV846" s="15">
        <f t="shared" ref="BV846:BV909" ca="1" si="498">BU846*EXP($B$10-0.5*H$7^2+H$7*AO846)</f>
        <v>5913.6854656077903</v>
      </c>
      <c r="BW846" s="15">
        <f t="shared" ref="BW846:BW909" ca="1" si="499">BV846*EXP($B$10-0.5*I$7^2+I$7*AP846)</f>
        <v>9009.8393098256347</v>
      </c>
      <c r="BX846" s="15">
        <f t="shared" ref="BX846:BX909" ca="1" si="500">BW846*EXP($B$10-0.5*J$7^2+J$7*AQ846)</f>
        <v>15532.900092540349</v>
      </c>
      <c r="BY846" s="15">
        <f t="shared" ref="BY846:BY909" ca="1" si="501">BX846*EXP($B$10-0.5*K$7^2+K$7*AR846)</f>
        <v>18700.375843944908</v>
      </c>
      <c r="BZ846" s="15">
        <f t="shared" ref="BZ846:BZ909" ca="1" si="502">BY846*EXP($B$10-0.5*L$7^2+L$7*AS846)</f>
        <v>27124.57345690265</v>
      </c>
      <c r="CA846" s="15">
        <f t="shared" ref="CA846:CA909" ca="1" si="503">BZ846*EXP($B$10-0.5*M$7^2+M$7*AT846)</f>
        <v>29556.638835073267</v>
      </c>
      <c r="CB846" s="15">
        <f ca="1">(AU846*DCF!C$10-DCF!C$5*MAX(AU846*DCF!C$10,0)-MAX(AU846-Inputs!$B$6,0)/Inputs!$B$10)*DCF!C$6</f>
        <v>1047.0554846236444</v>
      </c>
      <c r="CC846" s="15">
        <f ca="1">(AV846*DCF!D$10-DCF!D$5*MAX(AV846*DCF!D$10,0)-MAX(AV846-AU846,0)/Inputs!$B$10)*DCF!D$6</f>
        <v>1073.2184660218368</v>
      </c>
      <c r="CD846" s="15">
        <f ca="1">(AW846*DCF!E$10-DCF!E$5*MAX(AW846*DCF!E$10,0)-MAX(AW846-AV846,0)/Inputs!$B$10)*DCF!E$6</f>
        <v>1600.3447117715716</v>
      </c>
      <c r="CE846" s="15">
        <f ca="1">(AX846*DCF!F$10-DCF!F$5*MAX(AX846*DCF!F$10,0)-MAX(AX846-AW846,0)/Inputs!$B$10)*DCF!F$6</f>
        <v>2132.7291390126161</v>
      </c>
      <c r="CF846" s="15">
        <f ca="1">(AY846*DCF!G$10-DCF!G$5*MAX(AY846*DCF!G$10,0)-MAX(AY846-AX846,0)/Inputs!$B$10)*DCF!G$6</f>
        <v>2386.5824270146113</v>
      </c>
      <c r="CG846" s="15">
        <f ca="1">(AZ846*DCF!H$10-DCF!H$5*MAX(AZ846*DCF!H$10,0)-MAX(AZ846-AY846,0)/Inputs!$B$10)*DCF!H$6</f>
        <v>2285.5056630172717</v>
      </c>
      <c r="CH846" s="15">
        <f ca="1">(BA846*DCF!I$10-DCF!I$5*MAX(BA846*DCF!I$10,0)-MAX(BA846-AZ846,0)/Inputs!$B$10)*DCF!I$6</f>
        <v>2583.8546300042858</v>
      </c>
      <c r="CI846" s="15">
        <f ca="1">(BB846*DCF!J$10-DCF!J$5*MAX(BB846*DCF!J$10,0)-MAX(BB846-BA846,0)/Inputs!$B$10)*DCF!J$6</f>
        <v>3215.1753570569927</v>
      </c>
      <c r="CJ846" s="15">
        <f ca="1">(BC846*DCF!K$10-DCF!K$5*MAX(BC846*DCF!K$10,0)-MAX(BC846-BB846,0)/Inputs!$B$10)*DCF!K$6</f>
        <v>4140.5433863876451</v>
      </c>
      <c r="CK846" s="15">
        <f ca="1">(BD846*DCF!L$10-DCF!L$5*MAX(BD846*DCF!L$10,0)-MAX(BD846-BC846,0)/Inputs!$B$10)*DCF!L$6</f>
        <v>4054.7146161715727</v>
      </c>
      <c r="CL846" s="15">
        <f ca="1">(BE846*DCF!M$10-DCF!M$5*MAX(BE846*DCF!M$10,0)-MAX(BE846-BD846,0)/Inputs!$B$10)*DCF!M$6</f>
        <v>4532.9246923995443</v>
      </c>
      <c r="CM846" s="15">
        <f ca="1">(BF846*DCF!C$28-DCF!C$5*MAX(BF846*DCF!C$28,0)-MAX(BF846-Inputs!$B$13,0)/Inputs!$B$17)*DCF!C$6</f>
        <v>3850.8422477741274</v>
      </c>
      <c r="CN846" s="15">
        <f ca="1">(BG846*DCF!D$28-DCF!D$5*MAX(BG846*DCF!D$28,0)-MAX(BG846-BF846,0)/Inputs!$B$17)*DCF!D$6</f>
        <v>5048.9314832373002</v>
      </c>
      <c r="CO846" s="15">
        <f ca="1">(BH846*DCF!E$28-DCF!E$5*MAX(BH846*DCF!E$28,0)-MAX(BH846-BG846,0)/Inputs!$B$17)*DCF!E$6</f>
        <v>6087.5754608959387</v>
      </c>
      <c r="CP846" s="15">
        <f ca="1">(BI846*DCF!F$28-DCF!F$5*MAX(BI846*DCF!F$28,0)-MAX(BI846-BH846,0)/Inputs!$B$17)*DCF!F$6</f>
        <v>8205.8967014473146</v>
      </c>
      <c r="CQ846" s="15">
        <f ca="1">(BJ846*DCF!G$28-DCF!G$5*MAX(BJ846*DCF!G$28,0)-MAX(BJ846-BI846,0)/Inputs!$B$17)*DCF!G$6</f>
        <v>10002.851457674071</v>
      </c>
      <c r="CR846" s="15">
        <f ca="1">(BK846*DCF!H$28-DCF!H$5*MAX(BK846*DCF!H$28,0)-MAX(BK846-BJ846,0)/Inputs!$B$17)*DCF!H$6</f>
        <v>12150.195813844495</v>
      </c>
      <c r="CS846" s="15">
        <f ca="1">(BL846*DCF!I$28-DCF!I$5*MAX(BL846*DCF!I$28,0)-MAX(BL846-BK846,0)/Inputs!$B$17)*DCF!I$6</f>
        <v>16873.994225972907</v>
      </c>
      <c r="CT846" s="15">
        <f ca="1">(BM846*DCF!J$28-DCF!J$5*MAX(BM846*DCF!J$28,0)-MAX(BM846-BL846,0)/Inputs!$B$17)*DCF!J$6</f>
        <v>24953.296696031535</v>
      </c>
      <c r="CU846" s="15">
        <f ca="1">(BN846*DCF!K$28-DCF!K$5*MAX(BN846*DCF!K$28,0)-MAX(BN846-BM846,0)/Inputs!$B$17)*DCF!K$6</f>
        <v>32110.077284281895</v>
      </c>
      <c r="CV846" s="15">
        <f ca="1">(BO846*DCF!L$28-DCF!L$5*MAX(BO846*DCF!L$28,0)-MAX(BO846-BN846,0)/Inputs!$B$17)*DCF!L$6</f>
        <v>33051.140611989045</v>
      </c>
      <c r="CW846" s="15">
        <f ca="1">(BP846*DCF!M$28-DCF!M$5*MAX(BP846*DCF!M$28,0)-MAX(BP846-BO846,0)/Inputs!$B$17)*DCF!M$6</f>
        <v>34066.660460580519</v>
      </c>
      <c r="CX846" s="15">
        <f ca="1">(BQ846*DCF!C$46-DCF!C$5*MAX(BQ846*DCF!C$46,0)-MAX(BQ846-Inputs!$B$20,0)/Inputs!$B$24)*DCF!C$6</f>
        <v>-1471.8682919141042</v>
      </c>
      <c r="CY846" s="15">
        <f ca="1">(BR846*DCF!D$46-DCF!D$5*MAX(BR846*DCF!D$46,0)-MAX(BR846-BQ846,0)/Inputs!$B$24)*DCF!D$6</f>
        <v>-1396.666542773668</v>
      </c>
      <c r="CZ846" s="15">
        <f ca="1">(BS846*DCF!E$46-DCF!E$5*MAX(BS846*DCF!E$46,0)-MAX(BS846-BR846,0)/Inputs!$B$24)*DCF!E$6</f>
        <v>-839.96978567894371</v>
      </c>
      <c r="DA846" s="15">
        <f ca="1">(BT846*DCF!F$46-DCF!F$5*MAX(BT846*DCF!F$46,0)-MAX(BT846-BS846,0)/Inputs!$B$24)*DCF!F$6</f>
        <v>-973.96473798701038</v>
      </c>
      <c r="DB846" s="15">
        <f ca="1">(BU846*DCF!G$46-DCF!G$5*MAX(BU846*DCF!G$46,0)-MAX(BU846-BT846,0)/Inputs!$B$24)*DCF!G$6</f>
        <v>-167.59686953889255</v>
      </c>
      <c r="DC846" s="15">
        <f ca="1">(BV846*DCF!H$46-DCF!H$5*MAX(BV846*DCF!H$46,0)-MAX(BV846-BU846,0)/Inputs!$B$24)*DCF!H$6</f>
        <v>-289.40254511154603</v>
      </c>
      <c r="DD846" s="15">
        <f ca="1">(BW846*DCF!I$46-DCF!I$5*MAX(BW846*DCF!I$46,0)-MAX(BW846-BV846,0)/Inputs!$B$24)*DCF!I$6</f>
        <v>-680.70026145542545</v>
      </c>
      <c r="DE846" s="15">
        <f ca="1">(BX846*DCF!J$46-DCF!J$5*MAX(BX846*DCF!J$46,0)-MAX(BX846-BW846,0)/Inputs!$B$24)*DCF!J$6</f>
        <v>-1078.2469552019675</v>
      </c>
      <c r="DF846" s="15">
        <f ca="1">(BY846*DCF!K$46-DCF!K$5*MAX(BY846*DCF!K$46,0)-MAX(BY846-BX846,0)/Inputs!$B$24)*DCF!K$6</f>
        <v>292.28062832541025</v>
      </c>
      <c r="DG846" s="15">
        <f ca="1">(BZ846*DCF!L$46-DCF!L$5*MAX(BZ846*DCF!L$46,0)-MAX(BZ846-BY846,0)/Inputs!$B$24)*DCF!L$6</f>
        <v>-31.427503834748993</v>
      </c>
      <c r="DH846" s="15">
        <f ca="1">(CA846*DCF!M$46-DCF!M$5*MAX(CA846*DCF!M$46,0)-MAX(CA846-BZ846,0)/Inputs!$B$24)*DCF!M$6</f>
        <v>1808.6861165295832</v>
      </c>
      <c r="DI846" s="15">
        <f ca="1">SUM(CB846:CL846)+BE846*DCF!M$10*(1+Inputs!$B$30)*(1-Inputs!$B$33)*(1-Inputs!$B$30/Inputs!$B$31)/(Inputs!$B$29-Inputs!$B$30)*DCF!M$6</f>
        <v>137398.98396532735</v>
      </c>
      <c r="DJ846" s="15">
        <f ca="1">SUM(CM846:CW846)+BP846*DCF!M$28*(1+Inputs!$B$30)*(1-Inputs!$B$33)*(1-Inputs!$B$30/Inputs!$B$31)/(Inputs!$B$29-Inputs!$B$30)*DCF!M$6</f>
        <v>919962.96450187301</v>
      </c>
      <c r="DK846" s="15">
        <f ca="1">SUM(CX846:DH846)+CA846*DCF!M$46*(1+Inputs!$B$30)*(1-Inputs!$B$33)*(1-Inputs!$B$30/Inputs!$B$31)/(Inputs!$B$29-Inputs!$B$30)*DCF!M$6</f>
        <v>40869.188098078252</v>
      </c>
      <c r="DM846" s="15">
        <f ca="1">DI846+DJ846+DK846+Inputs!$B$34+Inputs!$B$36-Inputs!$B$35</f>
        <v>1175082.1365652787</v>
      </c>
    </row>
    <row r="847" spans="1:117" x14ac:dyDescent="0.75">
      <c r="A847" s="11">
        <v>834</v>
      </c>
      <c r="C847" s="23">
        <f t="shared" ca="1" si="473"/>
        <v>0.89710800294083215</v>
      </c>
      <c r="D847" s="23">
        <f t="shared" ca="1" si="473"/>
        <v>0.20092482619444091</v>
      </c>
      <c r="E847" s="23">
        <f t="shared" ca="1" si="473"/>
        <v>-1.4713860790895117</v>
      </c>
      <c r="F847" s="23">
        <f t="shared" ca="1" si="473"/>
        <v>-0.80274653504038718</v>
      </c>
      <c r="G847" s="23">
        <f t="shared" ca="1" si="473"/>
        <v>-0.21557192550670748</v>
      </c>
      <c r="H847" s="23">
        <f t="shared" ca="1" si="473"/>
        <v>-0.27847969453800547</v>
      </c>
      <c r="I847" s="23">
        <f t="shared" ca="1" si="473"/>
        <v>-0.66108074433486264</v>
      </c>
      <c r="J847" s="23">
        <f t="shared" ca="1" si="473"/>
        <v>-0.2648189009956291</v>
      </c>
      <c r="K847" s="23">
        <f t="shared" ca="1" si="473"/>
        <v>-0.72742520672448907</v>
      </c>
      <c r="L847" s="23">
        <f t="shared" ca="1" si="473"/>
        <v>1.7100677180756186E-2</v>
      </c>
      <c r="M847" s="23">
        <f t="shared" ca="1" si="473"/>
        <v>0.16149130308732521</v>
      </c>
      <c r="N847" s="23">
        <f ca="1">SQRT(Inputs!$B$38)*C847+SQRT(1-Inputs!$B$38)*_xlfn.NORM.S.INV(RAND())</f>
        <v>0.55032786050530058</v>
      </c>
      <c r="O847" s="23">
        <f ca="1">SQRT(Inputs!$B$38)*D847+SQRT(1-Inputs!$B$38)*_xlfn.NORM.S.INV(RAND())</f>
        <v>0.62869502472610517</v>
      </c>
      <c r="P847" s="23">
        <f ca="1">SQRT(Inputs!$B$38)*E847+SQRT(1-Inputs!$B$38)*_xlfn.NORM.S.INV(RAND())</f>
        <v>-0.66289770504468448</v>
      </c>
      <c r="Q847" s="23">
        <f ca="1">SQRT(Inputs!$B$38)*F847+SQRT(1-Inputs!$B$38)*_xlfn.NORM.S.INV(RAND())</f>
        <v>-0.58005739090044695</v>
      </c>
      <c r="R847" s="23">
        <f ca="1">SQRT(Inputs!$B$38)*G847+SQRT(1-Inputs!$B$38)*_xlfn.NORM.S.INV(RAND())</f>
        <v>1.2076778363090257</v>
      </c>
      <c r="S847" s="23">
        <f ca="1">SQRT(Inputs!$B$38)*H847+SQRT(1-Inputs!$B$38)*_xlfn.NORM.S.INV(RAND())</f>
        <v>0.40816147288596705</v>
      </c>
      <c r="T847" s="23">
        <f ca="1">SQRT(Inputs!$B$38)*I847+SQRT(1-Inputs!$B$38)*_xlfn.NORM.S.INV(RAND())</f>
        <v>-0.85476599465571801</v>
      </c>
      <c r="U847" s="23">
        <f ca="1">SQRT(Inputs!$B$38)*J847+SQRT(1-Inputs!$B$38)*_xlfn.NORM.S.INV(RAND())</f>
        <v>0.21633224064415421</v>
      </c>
      <c r="V847" s="23">
        <f ca="1">SQRT(Inputs!$B$38)*K847+SQRT(1-Inputs!$B$38)*_xlfn.NORM.S.INV(RAND())</f>
        <v>-0.45673907011133763</v>
      </c>
      <c r="W847" s="23">
        <f ca="1">SQRT(Inputs!$B$38)*L847+SQRT(1-Inputs!$B$38)*_xlfn.NORM.S.INV(RAND())</f>
        <v>-3.4245235210480687E-2</v>
      </c>
      <c r="X847" s="23">
        <f ca="1">SQRT(Inputs!$B$38)*M847+SQRT(1-Inputs!$B$38)*_xlfn.NORM.S.INV(RAND())</f>
        <v>-1.0883032377516781</v>
      </c>
      <c r="Y847" s="23">
        <f ca="1">SQRT(Inputs!$B$38)*C847+SQRT(1-Inputs!$B$38)*_xlfn.NORM.S.INV(RAND())</f>
        <v>0.38059300927888862</v>
      </c>
      <c r="Z847" s="23">
        <f ca="1">SQRT(Inputs!$B$38)*D847+SQRT(1-Inputs!$B$38)*_xlfn.NORM.S.INV(RAND())</f>
        <v>-1.5543782091976057</v>
      </c>
      <c r="AA847" s="23">
        <f ca="1">SQRT(Inputs!$B$38)*E847+SQRT(1-Inputs!$B$38)*_xlfn.NORM.S.INV(RAND())</f>
        <v>-1.7199779699748703</v>
      </c>
      <c r="AB847" s="23">
        <f ca="1">SQRT(Inputs!$B$38)*F847+SQRT(1-Inputs!$B$38)*_xlfn.NORM.S.INV(RAND())</f>
        <v>7.4981983741500391E-2</v>
      </c>
      <c r="AC847" s="23">
        <f ca="1">SQRT(Inputs!$B$38)*G847+SQRT(1-Inputs!$B$38)*_xlfn.NORM.S.INV(RAND())</f>
        <v>-0.15994495743477677</v>
      </c>
      <c r="AD847" s="23">
        <f ca="1">SQRT(Inputs!$B$38)*H847+SQRT(1-Inputs!$B$38)*_xlfn.NORM.S.INV(RAND())</f>
        <v>0.41821079063478062</v>
      </c>
      <c r="AE847" s="23">
        <f ca="1">SQRT(Inputs!$B$38)*I847+SQRT(1-Inputs!$B$38)*_xlfn.NORM.S.INV(RAND())</f>
        <v>1.1073284587762109</v>
      </c>
      <c r="AF847" s="23">
        <f ca="1">SQRT(Inputs!$B$38)*J847+SQRT(1-Inputs!$B$38)*_xlfn.NORM.S.INV(RAND())</f>
        <v>-0.21399184544729344</v>
      </c>
      <c r="AG847" s="23">
        <f ca="1">SQRT(Inputs!$B$38)*K847+SQRT(1-Inputs!$B$38)*_xlfn.NORM.S.INV(RAND())</f>
        <v>-0.76351571628740245</v>
      </c>
      <c r="AH847" s="23">
        <f ca="1">SQRT(Inputs!$B$38)*L847+SQRT(1-Inputs!$B$38)*_xlfn.NORM.S.INV(RAND())</f>
        <v>-0.28961240794953202</v>
      </c>
      <c r="AI847" s="23">
        <f ca="1">SQRT(Inputs!$B$38)*M847+SQRT(1-Inputs!$B$38)*_xlfn.NORM.S.INV(RAND())</f>
        <v>-2.9974618768369987E-3</v>
      </c>
      <c r="AJ847" s="23">
        <f ca="1">SQRT(Inputs!$B$38)*C847+SQRT(1-Inputs!$B$38)*_xlfn.NORM.S.INV(RAND())</f>
        <v>1.7324568905483815</v>
      </c>
      <c r="AK847" s="23">
        <f ca="1">SQRT(Inputs!$B$38)*D847+SQRT(1-Inputs!$B$38)*_xlfn.NORM.S.INV(RAND())</f>
        <v>1.4664935583930971</v>
      </c>
      <c r="AL847" s="23">
        <f ca="1">SQRT(Inputs!$B$38)*E847+SQRT(1-Inputs!$B$38)*_xlfn.NORM.S.INV(RAND())</f>
        <v>-0.82990498113153444</v>
      </c>
      <c r="AM847" s="23">
        <f ca="1">SQRT(Inputs!$B$38)*F847+SQRT(1-Inputs!$B$38)*_xlfn.NORM.S.INV(RAND())</f>
        <v>-0.35940133777786459</v>
      </c>
      <c r="AN847" s="23">
        <f ca="1">SQRT(Inputs!$B$38)*G847+SQRT(1-Inputs!$B$38)*_xlfn.NORM.S.INV(RAND())</f>
        <v>-0.55877056838188222</v>
      </c>
      <c r="AO847" s="23">
        <f ca="1">SQRT(Inputs!$B$38)*H847+SQRT(1-Inputs!$B$38)*_xlfn.NORM.S.INV(RAND())</f>
        <v>-0.90590340844865691</v>
      </c>
      <c r="AP847" s="23">
        <f ca="1">SQRT(Inputs!$B$38)*I847+SQRT(1-Inputs!$B$38)*_xlfn.NORM.S.INV(RAND())</f>
        <v>-0.933053491443532</v>
      </c>
      <c r="AQ847" s="23">
        <f ca="1">SQRT(Inputs!$B$38)*J847+SQRT(1-Inputs!$B$38)*_xlfn.NORM.S.INV(RAND())</f>
        <v>0.55870045560031312</v>
      </c>
      <c r="AR847" s="23">
        <f ca="1">SQRT(Inputs!$B$38)*K847+SQRT(1-Inputs!$B$38)*_xlfn.NORM.S.INV(RAND())</f>
        <v>1.0315544006738606</v>
      </c>
      <c r="AS847" s="23">
        <f ca="1">SQRT(Inputs!$B$38)*L847+SQRT(1-Inputs!$B$38)*_xlfn.NORM.S.INV(RAND())</f>
        <v>-0.1828223682257214</v>
      </c>
      <c r="AT847" s="23">
        <f ca="1">SQRT(Inputs!$B$38)*M847+SQRT(1-Inputs!$B$38)*_xlfn.NORM.S.INV(RAND())</f>
        <v>-1.1230003448136825</v>
      </c>
      <c r="AU847" s="15">
        <f ca="1">Inputs!$B$6*EXP($B$8-0.5*C$5^2+C$5*N847)</f>
        <v>5424.579584145471</v>
      </c>
      <c r="AV847" s="15">
        <f t="shared" ca="1" si="474"/>
        <v>7242.464666813712</v>
      </c>
      <c r="AW847" s="15">
        <f t="shared" ca="1" si="475"/>
        <v>8075.5807107446826</v>
      </c>
      <c r="AX847" s="15">
        <f t="shared" ca="1" si="476"/>
        <v>9170.2495899816859</v>
      </c>
      <c r="AY847" s="15">
        <f t="shared" ca="1" si="477"/>
        <v>12904.538752649009</v>
      </c>
      <c r="AZ847" s="15">
        <f t="shared" ca="1" si="478"/>
        <v>16508.155632158814</v>
      </c>
      <c r="BA847" s="15">
        <f t="shared" ca="1" si="479"/>
        <v>18473.000822092607</v>
      </c>
      <c r="BB847" s="15">
        <f t="shared" ca="1" si="480"/>
        <v>23112.130437090025</v>
      </c>
      <c r="BC847" s="15">
        <f t="shared" ca="1" si="481"/>
        <v>27085.586218438384</v>
      </c>
      <c r="BD847" s="15">
        <f t="shared" ca="1" si="482"/>
        <v>33076.281729329836</v>
      </c>
      <c r="BE847" s="15">
        <f t="shared" ca="1" si="483"/>
        <v>36705.908400375607</v>
      </c>
      <c r="BF847" s="15">
        <f ca="1">Inputs!$B$13*EXP($B$9-0.5*C$6^2+C$6*Y847)</f>
        <v>14914.973440535323</v>
      </c>
      <c r="BG847" s="15">
        <f t="shared" ca="1" si="484"/>
        <v>13731.737702459746</v>
      </c>
      <c r="BH847" s="15">
        <f t="shared" ca="1" si="485"/>
        <v>12613.618203946773</v>
      </c>
      <c r="BI847" s="15">
        <f t="shared" ca="1" si="486"/>
        <v>15620.205444597108</v>
      </c>
      <c r="BJ847" s="15">
        <f t="shared" ca="1" si="487"/>
        <v>18712.909817621221</v>
      </c>
      <c r="BK847" s="15">
        <f t="shared" ca="1" si="488"/>
        <v>24312.130457385472</v>
      </c>
      <c r="BL847" s="15">
        <f t="shared" ca="1" si="489"/>
        <v>34472.834341369708</v>
      </c>
      <c r="BM847" s="15">
        <f t="shared" ca="1" si="490"/>
        <v>41262.922627925989</v>
      </c>
      <c r="BN847" s="15">
        <f t="shared" ca="1" si="491"/>
        <v>46311.028362242811</v>
      </c>
      <c r="BO847" s="15">
        <f t="shared" ca="1" si="492"/>
        <v>55094.631967513043</v>
      </c>
      <c r="BP847" s="15">
        <f t="shared" ca="1" si="493"/>
        <v>67788.144742665652</v>
      </c>
      <c r="BQ847" s="15">
        <f ca="1">Inputs!$B$20*EXP($B$10-0.5*C$7^2+C$7*AJ847)</f>
        <v>7929.9432079116705</v>
      </c>
      <c r="BR847" s="15">
        <f t="shared" ca="1" si="494"/>
        <v>17142.425832315766</v>
      </c>
      <c r="BS847" s="15">
        <f t="shared" ca="1" si="495"/>
        <v>18496.334988802762</v>
      </c>
      <c r="BT847" s="15">
        <f t="shared" ca="1" si="496"/>
        <v>23207.859513159125</v>
      </c>
      <c r="BU847" s="15">
        <f t="shared" ca="1" si="497"/>
        <v>28095.816908572782</v>
      </c>
      <c r="BV847" s="15">
        <f t="shared" ca="1" si="498"/>
        <v>31872.778442633142</v>
      </c>
      <c r="BW847" s="15">
        <f t="shared" ca="1" si="499"/>
        <v>36506.290625791233</v>
      </c>
      <c r="BX847" s="15">
        <f t="shared" ca="1" si="500"/>
        <v>57111.453956171303</v>
      </c>
      <c r="BY847" s="15">
        <f t="shared" ca="1" si="501"/>
        <v>97482.612227295307</v>
      </c>
      <c r="BZ847" s="15">
        <f t="shared" ca="1" si="502"/>
        <v>132261.06109875988</v>
      </c>
      <c r="CA847" s="15">
        <f t="shared" ca="1" si="503"/>
        <v>152176.48337113822</v>
      </c>
      <c r="CB847" s="15">
        <f ca="1">(AU847*DCF!C$10-DCF!C$5*MAX(AU847*DCF!C$10,0)-MAX(AU847-Inputs!$B$6,0)/Inputs!$B$10)*DCF!C$6</f>
        <v>1039.7777358138344</v>
      </c>
      <c r="CC847" s="15">
        <f ca="1">(AV847*DCF!D$10-DCF!D$5*MAX(AV847*DCF!D$10,0)-MAX(AV847-AU847,0)/Inputs!$B$10)*DCF!D$6</f>
        <v>1322.0579964721328</v>
      </c>
      <c r="CD847" s="15">
        <f ca="1">(AW847*DCF!E$10-DCF!E$5*MAX(AW847*DCF!E$10,0)-MAX(AW847-AV847,0)/Inputs!$B$10)*DCF!E$6</f>
        <v>1676.870799859299</v>
      </c>
      <c r="CE847" s="15">
        <f ca="1">(AX847*DCF!F$10-DCF!F$5*MAX(AX847*DCF!F$10,0)-MAX(AX847-AW847,0)/Inputs!$B$10)*DCF!F$6</f>
        <v>1774.0774172753022</v>
      </c>
      <c r="CF847" s="15">
        <f ca="1">(AY847*DCF!G$10-DCF!G$5*MAX(AY847*DCF!G$10,0)-MAX(AY847-AX847,0)/Inputs!$B$10)*DCF!G$6</f>
        <v>1941.0542986048572</v>
      </c>
      <c r="CG847" s="15">
        <f ca="1">(AZ847*DCF!H$10-DCF!H$5*MAX(AZ847*DCF!H$10,0)-MAX(AZ847-AY847,0)/Inputs!$B$10)*DCF!H$6</f>
        <v>2565.1834766537004</v>
      </c>
      <c r="CH847" s="15">
        <f ca="1">(BA847*DCF!I$10-DCF!I$5*MAX(BA847*DCF!I$10,0)-MAX(BA847-AZ847,0)/Inputs!$B$10)*DCF!I$6</f>
        <v>3052.0398999686781</v>
      </c>
      <c r="CI847" s="15">
        <f ca="1">(BB847*DCF!J$10-DCF!J$5*MAX(BB847*DCF!J$10,0)-MAX(BB847-BA847,0)/Inputs!$B$10)*DCF!J$6</f>
        <v>3263.1115642106843</v>
      </c>
      <c r="CJ847" s="15">
        <f ca="1">(BC847*DCF!K$10-DCF!K$5*MAX(BC847*DCF!K$10,0)-MAX(BC847-BB847,0)/Inputs!$B$10)*DCF!K$6</f>
        <v>3804.1210618739356</v>
      </c>
      <c r="CK847" s="15">
        <f ca="1">(BD847*DCF!L$10-DCF!L$5*MAX(BD847*DCF!L$10,0)-MAX(BD847-BC847,0)/Inputs!$B$10)*DCF!L$6</f>
        <v>4213.8383349008654</v>
      </c>
      <c r="CL847" s="15">
        <f ca="1">(BE847*DCF!M$10-DCF!M$5*MAX(BE847*DCF!M$10,0)-MAX(BE847-BD847,0)/Inputs!$B$10)*DCF!M$6</f>
        <v>4746.0807431401354</v>
      </c>
      <c r="CM847" s="15">
        <f ca="1">(BF847*DCF!C$28-DCF!C$5*MAX(BF847*DCF!C$28,0)-MAX(BF847-Inputs!$B$13,0)/Inputs!$B$17)*DCF!C$6</f>
        <v>3737.1776131101929</v>
      </c>
      <c r="CN847" s="15">
        <f ca="1">(BG847*DCF!D$28-DCF!D$5*MAX(BG847*DCF!D$28,0)-MAX(BG847-BF847,0)/Inputs!$B$17)*DCF!D$6</f>
        <v>4044.3134595689139</v>
      </c>
      <c r="CO847" s="15">
        <f ca="1">(BH847*DCF!E$28-DCF!E$5*MAX(BH847*DCF!E$28,0)-MAX(BH847-BG847,0)/Inputs!$B$17)*DCF!E$6</f>
        <v>3572.4012790368761</v>
      </c>
      <c r="CP847" s="15">
        <f ca="1">(BI847*DCF!F$28-DCF!F$5*MAX(BI847*DCF!F$28,0)-MAX(BI847-BH847,0)/Inputs!$B$17)*DCF!F$6</f>
        <v>3693.0775986277076</v>
      </c>
      <c r="CQ847" s="15">
        <f ca="1">(BJ847*DCF!G$28-DCF!G$5*MAX(BJ847*DCF!G$28,0)-MAX(BJ847-BI847,0)/Inputs!$B$17)*DCF!G$6</f>
        <v>4335.0441032655435</v>
      </c>
      <c r="CR847" s="15">
        <f ca="1">(BK847*DCF!H$28-DCF!H$5*MAX(BK847*DCF!H$28,0)-MAX(BK847-BJ847,0)/Inputs!$B$17)*DCF!H$6</f>
        <v>5142.696337832047</v>
      </c>
      <c r="CS847" s="15">
        <f ca="1">(BL847*DCF!I$28-DCF!I$5*MAX(BL847*DCF!I$28,0)-MAX(BL847-BK847,0)/Inputs!$B$17)*DCF!I$6</f>
        <v>6648.0191863819673</v>
      </c>
      <c r="CT847" s="15">
        <f ca="1">(BM847*DCF!J$28-DCF!J$5*MAX(BM847*DCF!J$28,0)-MAX(BM847-BL847,0)/Inputs!$B$17)*DCF!J$6</f>
        <v>8304.7470065765356</v>
      </c>
      <c r="CU847" s="15">
        <f ca="1">(BN847*DCF!K$28-DCF!K$5*MAX(BN847*DCF!K$28,0)-MAX(BN847-BM847,0)/Inputs!$B$17)*DCF!K$6</f>
        <v>9161.7869810098928</v>
      </c>
      <c r="CV847" s="15">
        <f ca="1">(BO847*DCF!L$28-DCF!L$5*MAX(BO847*DCF!L$28,0)-MAX(BO847-BN847,0)/Inputs!$B$17)*DCF!L$6</f>
        <v>9998.656112409004</v>
      </c>
      <c r="CW847" s="15">
        <f ca="1">(BP847*DCF!M$28-DCF!M$5*MAX(BP847*DCF!M$28,0)-MAX(BP847-BO847,0)/Inputs!$B$17)*DCF!M$6</f>
        <v>11427.549900531079</v>
      </c>
      <c r="CX847" s="15">
        <f ca="1">(BQ847*DCF!C$46-DCF!C$5*MAX(BQ847*DCF!C$46,0)-MAX(BQ847-Inputs!$B$20,0)/Inputs!$B$24)*DCF!C$6</f>
        <v>-4015.6650401235593</v>
      </c>
      <c r="CY847" s="15">
        <f ca="1">(BR847*DCF!D$46-DCF!D$5*MAX(BR847*DCF!D$46,0)-MAX(BR847-BQ847,0)/Inputs!$B$24)*DCF!D$6</f>
        <v>-6856.7021883226871</v>
      </c>
      <c r="CZ847" s="15">
        <f ca="1">(BS847*DCF!E$46-DCF!E$5*MAX(BS847*DCF!E$46,0)-MAX(BS847-BR847,0)/Inputs!$B$24)*DCF!E$6</f>
        <v>-2720.8975339189456</v>
      </c>
      <c r="DA847" s="15">
        <f ca="1">(BT847*DCF!F$46-DCF!F$5*MAX(BT847*DCF!F$46,0)-MAX(BT847-BS847,0)/Inputs!$B$24)*DCF!F$6</f>
        <v>-3405.7580829993085</v>
      </c>
      <c r="DB847" s="15">
        <f ca="1">(BU847*DCF!G$46-DCF!G$5*MAX(BU847*DCF!G$46,0)-MAX(BU847-BT847,0)/Inputs!$B$24)*DCF!G$6</f>
        <v>-2589.3000638191829</v>
      </c>
      <c r="DC847" s="15">
        <f ca="1">(BV847*DCF!H$46-DCF!H$5*MAX(BV847*DCF!H$46,0)-MAX(BV847-BU847,0)/Inputs!$B$24)*DCF!H$6</f>
        <v>-1173.6676548819869</v>
      </c>
      <c r="DD847" s="15">
        <f ca="1">(BW847*DCF!I$46-DCF!I$5*MAX(BW847*DCF!I$46,0)-MAX(BW847-BV847,0)/Inputs!$B$24)*DCF!I$6</f>
        <v>-486.97516702092236</v>
      </c>
      <c r="DE847" s="15">
        <f ca="1">(BX847*DCF!J$46-DCF!J$5*MAX(BX847*DCF!J$46,0)-MAX(BX847-BW847,0)/Inputs!$B$24)*DCF!J$6</f>
        <v>-3068.485159527821</v>
      </c>
      <c r="DF847" s="15">
        <f ca="1">(BY847*DCF!K$46-DCF!K$5*MAX(BY847*DCF!K$46,0)-MAX(BY847-BX847,0)/Inputs!$B$24)*DCF!K$6</f>
        <v>-4321.3265228146192</v>
      </c>
      <c r="DG847" s="15">
        <f ca="1">(BZ847*DCF!L$46-DCF!L$5*MAX(BZ847*DCF!L$46,0)-MAX(BZ847-BY847,0)/Inputs!$B$24)*DCF!L$6</f>
        <v>1272.1174495597099</v>
      </c>
      <c r="DH847" s="15">
        <f ca="1">(CA847*DCF!M$46-DCF!M$5*MAX(CA847*DCF!M$46,0)-MAX(CA847-BZ847,0)/Inputs!$B$24)*DCF!M$6</f>
        <v>7766.596449464354</v>
      </c>
      <c r="DI847" s="15">
        <f ca="1">SUM(CB847:CL847)+BE847*DCF!M$10*(1+Inputs!$B$30)*(1-Inputs!$B$33)*(1-Inputs!$B$30/Inputs!$B$31)/(Inputs!$B$29-Inputs!$B$30)*DCF!M$6</f>
        <v>131551.24179240788</v>
      </c>
      <c r="DJ847" s="15">
        <f ca="1">SUM(CM847:CW847)+BP847*DCF!M$28*(1+Inputs!$B$30)*(1-Inputs!$B$33)*(1-Inputs!$B$30/Inputs!$B$31)/(Inputs!$B$29-Inputs!$B$30)*DCF!M$6</f>
        <v>321605.87387735303</v>
      </c>
      <c r="DK847" s="15">
        <f ca="1">SUM(CX847:DH847)+CA847*DCF!M$46*(1+Inputs!$B$30)*(1-Inputs!$B$33)*(1-Inputs!$B$30/Inputs!$B$31)/(Inputs!$B$29-Inputs!$B$30)*DCF!M$6</f>
        <v>215682.80623423093</v>
      </c>
      <c r="DM847" s="15">
        <f ca="1">DI847+DJ847+DK847+Inputs!$B$34+Inputs!$B$36-Inputs!$B$35</f>
        <v>745690.92190399184</v>
      </c>
    </row>
    <row r="848" spans="1:117" x14ac:dyDescent="0.75">
      <c r="A848" s="11">
        <v>835</v>
      </c>
      <c r="C848" s="23">
        <f t="shared" ca="1" si="473"/>
        <v>-1.9133615947417386</v>
      </c>
      <c r="D848" s="23">
        <f t="shared" ca="1" si="473"/>
        <v>1.0031742108541886</v>
      </c>
      <c r="E848" s="23">
        <f t="shared" ca="1" si="473"/>
        <v>-0.67111398265961464</v>
      </c>
      <c r="F848" s="23">
        <f t="shared" ca="1" si="473"/>
        <v>1.1084658635532501</v>
      </c>
      <c r="G848" s="23">
        <f t="shared" ca="1" si="473"/>
        <v>1.1125438803233874</v>
      </c>
      <c r="H848" s="23">
        <f t="shared" ca="1" si="473"/>
        <v>-1.1753381851166511</v>
      </c>
      <c r="I848" s="23">
        <f t="shared" ca="1" si="473"/>
        <v>-1.8424787345916425</v>
      </c>
      <c r="J848" s="23">
        <f t="shared" ca="1" si="473"/>
        <v>0.92200457768623734</v>
      </c>
      <c r="K848" s="23">
        <f t="shared" ca="1" si="473"/>
        <v>0.82614522987457395</v>
      </c>
      <c r="L848" s="23">
        <f t="shared" ca="1" si="473"/>
        <v>0.92072741205257347</v>
      </c>
      <c r="M848" s="23">
        <f t="shared" ca="1" si="473"/>
        <v>-3.5351657618726391E-2</v>
      </c>
      <c r="N848" s="23">
        <f ca="1">SQRT(Inputs!$B$38)*C848+SQRT(1-Inputs!$B$38)*_xlfn.NORM.S.INV(RAND())</f>
        <v>-2.6188607284757026</v>
      </c>
      <c r="O848" s="23">
        <f ca="1">SQRT(Inputs!$B$38)*D848+SQRT(1-Inputs!$B$38)*_xlfn.NORM.S.INV(RAND())</f>
        <v>-0.63590131804274874</v>
      </c>
      <c r="P848" s="23">
        <f ca="1">SQRT(Inputs!$B$38)*E848+SQRT(1-Inputs!$B$38)*_xlfn.NORM.S.INV(RAND())</f>
        <v>0.24475857625185343</v>
      </c>
      <c r="Q848" s="23">
        <f ca="1">SQRT(Inputs!$B$38)*F848+SQRT(1-Inputs!$B$38)*_xlfn.NORM.S.INV(RAND())</f>
        <v>0.26243151791403185</v>
      </c>
      <c r="R848" s="23">
        <f ca="1">SQRT(Inputs!$B$38)*G848+SQRT(1-Inputs!$B$38)*_xlfn.NORM.S.INV(RAND())</f>
        <v>1.1879642193074083</v>
      </c>
      <c r="S848" s="23">
        <f ca="1">SQRT(Inputs!$B$38)*H848+SQRT(1-Inputs!$B$38)*_xlfn.NORM.S.INV(RAND())</f>
        <v>-0.40098723024120164</v>
      </c>
      <c r="T848" s="23">
        <f ca="1">SQRT(Inputs!$B$38)*I848+SQRT(1-Inputs!$B$38)*_xlfn.NORM.S.INV(RAND())</f>
        <v>-1.416281871512592</v>
      </c>
      <c r="U848" s="23">
        <f ca="1">SQRT(Inputs!$B$38)*J848+SQRT(1-Inputs!$B$38)*_xlfn.NORM.S.INV(RAND())</f>
        <v>-0.26326117610788591</v>
      </c>
      <c r="V848" s="23">
        <f ca="1">SQRT(Inputs!$B$38)*K848+SQRT(1-Inputs!$B$38)*_xlfn.NORM.S.INV(RAND())</f>
        <v>2.0082804606524158</v>
      </c>
      <c r="W848" s="23">
        <f ca="1">SQRT(Inputs!$B$38)*L848+SQRT(1-Inputs!$B$38)*_xlfn.NORM.S.INV(RAND())</f>
        <v>0.30094188318465909</v>
      </c>
      <c r="X848" s="23">
        <f ca="1">SQRT(Inputs!$B$38)*M848+SQRT(1-Inputs!$B$38)*_xlfn.NORM.S.INV(RAND())</f>
        <v>0.42465652467045245</v>
      </c>
      <c r="Y848" s="23">
        <f ca="1">SQRT(Inputs!$B$38)*C848+SQRT(1-Inputs!$B$38)*_xlfn.NORM.S.INV(RAND())</f>
        <v>-0.3705064300866604</v>
      </c>
      <c r="Z848" s="23">
        <f ca="1">SQRT(Inputs!$B$38)*D848+SQRT(1-Inputs!$B$38)*_xlfn.NORM.S.INV(RAND())</f>
        <v>-0.37787436483578163</v>
      </c>
      <c r="AA848" s="23">
        <f ca="1">SQRT(Inputs!$B$38)*E848+SQRT(1-Inputs!$B$38)*_xlfn.NORM.S.INV(RAND())</f>
        <v>-0.47598734857778718</v>
      </c>
      <c r="AB848" s="23">
        <f ca="1">SQRT(Inputs!$B$38)*F848+SQRT(1-Inputs!$B$38)*_xlfn.NORM.S.INV(RAND())</f>
        <v>1.9826721756352086</v>
      </c>
      <c r="AC848" s="23">
        <f ca="1">SQRT(Inputs!$B$38)*G848+SQRT(1-Inputs!$B$38)*_xlfn.NORM.S.INV(RAND())</f>
        <v>0.23192552705578789</v>
      </c>
      <c r="AD848" s="23">
        <f ca="1">SQRT(Inputs!$B$38)*H848+SQRT(1-Inputs!$B$38)*_xlfn.NORM.S.INV(RAND())</f>
        <v>-0.85248219963854333</v>
      </c>
      <c r="AE848" s="23">
        <f ca="1">SQRT(Inputs!$B$38)*I848+SQRT(1-Inputs!$B$38)*_xlfn.NORM.S.INV(RAND())</f>
        <v>-0.25557537659133411</v>
      </c>
      <c r="AF848" s="23">
        <f ca="1">SQRT(Inputs!$B$38)*J848+SQRT(1-Inputs!$B$38)*_xlfn.NORM.S.INV(RAND())</f>
        <v>-0.29761695519333586</v>
      </c>
      <c r="AG848" s="23">
        <f ca="1">SQRT(Inputs!$B$38)*K848+SQRT(1-Inputs!$B$38)*_xlfn.NORM.S.INV(RAND())</f>
        <v>-3.6553117564174231E-3</v>
      </c>
      <c r="AH848" s="23">
        <f ca="1">SQRT(Inputs!$B$38)*L848+SQRT(1-Inputs!$B$38)*_xlfn.NORM.S.INV(RAND())</f>
        <v>-0.32375396441625504</v>
      </c>
      <c r="AI848" s="23">
        <f ca="1">SQRT(Inputs!$B$38)*M848+SQRT(1-Inputs!$B$38)*_xlfn.NORM.S.INV(RAND())</f>
        <v>1.2643957947740243</v>
      </c>
      <c r="AJ848" s="23">
        <f ca="1">SQRT(Inputs!$B$38)*C848+SQRT(1-Inputs!$B$38)*_xlfn.NORM.S.INV(RAND())</f>
        <v>-1.0060824778808386</v>
      </c>
      <c r="AK848" s="23">
        <f ca="1">SQRT(Inputs!$B$38)*D848+SQRT(1-Inputs!$B$38)*_xlfn.NORM.S.INV(RAND())</f>
        <v>0.38335917234091721</v>
      </c>
      <c r="AL848" s="23">
        <f ca="1">SQRT(Inputs!$B$38)*E848+SQRT(1-Inputs!$B$38)*_xlfn.NORM.S.INV(RAND())</f>
        <v>-0.61163323366364519</v>
      </c>
      <c r="AM848" s="23">
        <f ca="1">SQRT(Inputs!$B$38)*F848+SQRT(1-Inputs!$B$38)*_xlfn.NORM.S.INV(RAND())</f>
        <v>-2.8101295956554306E-2</v>
      </c>
      <c r="AN848" s="23">
        <f ca="1">SQRT(Inputs!$B$38)*G848+SQRT(1-Inputs!$B$38)*_xlfn.NORM.S.INV(RAND())</f>
        <v>0.81223652529952717</v>
      </c>
      <c r="AO848" s="23">
        <f ca="1">SQRT(Inputs!$B$38)*H848+SQRT(1-Inputs!$B$38)*_xlfn.NORM.S.INV(RAND())</f>
        <v>-0.8116380815566846</v>
      </c>
      <c r="AP848" s="23">
        <f ca="1">SQRT(Inputs!$B$38)*I848+SQRT(1-Inputs!$B$38)*_xlfn.NORM.S.INV(RAND())</f>
        <v>-1.063911440215517</v>
      </c>
      <c r="AQ848" s="23">
        <f ca="1">SQRT(Inputs!$B$38)*J848+SQRT(1-Inputs!$B$38)*_xlfn.NORM.S.INV(RAND())</f>
        <v>-1.3726961169354692</v>
      </c>
      <c r="AR848" s="23">
        <f ca="1">SQRT(Inputs!$B$38)*K848+SQRT(1-Inputs!$B$38)*_xlfn.NORM.S.INV(RAND())</f>
        <v>1.1426672107293947</v>
      </c>
      <c r="AS848" s="23">
        <f ca="1">SQRT(Inputs!$B$38)*L848+SQRT(1-Inputs!$B$38)*_xlfn.NORM.S.INV(RAND())</f>
        <v>0.29937033560757731</v>
      </c>
      <c r="AT848" s="23">
        <f ca="1">SQRT(Inputs!$B$38)*M848+SQRT(1-Inputs!$B$38)*_xlfn.NORM.S.INV(RAND())</f>
        <v>-7.0683199771874095E-2</v>
      </c>
      <c r="AU848" s="15">
        <f ca="1">Inputs!$B$6*EXP($B$8-0.5*C$5^2+C$5*N848)</f>
        <v>3247.6579223673425</v>
      </c>
      <c r="AV848" s="15">
        <f t="shared" ca="1" si="474"/>
        <v>3600.3070505318888</v>
      </c>
      <c r="AW848" s="15">
        <f t="shared" ca="1" si="475"/>
        <v>4537.2816540998365</v>
      </c>
      <c r="AX848" s="15">
        <f t="shared" ca="1" si="476"/>
        <v>5724.1975892246683</v>
      </c>
      <c r="AY848" s="15">
        <f t="shared" ca="1" si="477"/>
        <v>8036.6686837267262</v>
      </c>
      <c r="AZ848" s="15">
        <f t="shared" ca="1" si="478"/>
        <v>9404.4888865465109</v>
      </c>
      <c r="BA848" s="15">
        <f t="shared" ca="1" si="479"/>
        <v>9923.1930224751868</v>
      </c>
      <c r="BB848" s="15">
        <f t="shared" ca="1" si="480"/>
        <v>11832.758215273137</v>
      </c>
      <c r="BC848" s="15">
        <f t="shared" ca="1" si="481"/>
        <v>17592.346896396637</v>
      </c>
      <c r="BD848" s="15">
        <f t="shared" ca="1" si="482"/>
        <v>22167.559908444437</v>
      </c>
      <c r="BE848" s="15">
        <f t="shared" ca="1" si="483"/>
        <v>28234.710230379442</v>
      </c>
      <c r="BF848" s="15">
        <f ca="1">Inputs!$B$13*EXP($B$9-0.5*C$6^2+C$6*Y848)</f>
        <v>12851.517633623447</v>
      </c>
      <c r="BG848" s="15">
        <f t="shared" ca="1" si="484"/>
        <v>14630.267846574325</v>
      </c>
      <c r="BH848" s="15">
        <f t="shared" ca="1" si="485"/>
        <v>16518.563916881987</v>
      </c>
      <c r="BI848" s="15">
        <f t="shared" ca="1" si="486"/>
        <v>27437.309981677168</v>
      </c>
      <c r="BJ848" s="15">
        <f t="shared" ca="1" si="487"/>
        <v>34779.860514323977</v>
      </c>
      <c r="BK848" s="15">
        <f t="shared" ca="1" si="488"/>
        <v>38008.276013477196</v>
      </c>
      <c r="BL848" s="15">
        <f t="shared" ca="1" si="489"/>
        <v>45167.561824894707</v>
      </c>
      <c r="BM848" s="15">
        <f t="shared" ca="1" si="490"/>
        <v>53505.44162475277</v>
      </c>
      <c r="BN848" s="15">
        <f t="shared" ca="1" si="491"/>
        <v>65776.174174885309</v>
      </c>
      <c r="BO848" s="15">
        <f t="shared" ca="1" si="492"/>
        <v>77941.708259926891</v>
      </c>
      <c r="BP848" s="15">
        <f t="shared" ca="1" si="493"/>
        <v>110707.02742963636</v>
      </c>
      <c r="BQ848" s="15">
        <f ca="1">Inputs!$B$20*EXP($B$10-0.5*C$7^2+C$7*AJ848)</f>
        <v>3002.1640205753042</v>
      </c>
      <c r="BR848" s="15">
        <f t="shared" ca="1" si="494"/>
        <v>4600.946750822538</v>
      </c>
      <c r="BS848" s="15">
        <f t="shared" ca="1" si="495"/>
        <v>5285.4964398689699</v>
      </c>
      <c r="BT848" s="15">
        <f t="shared" ca="1" si="496"/>
        <v>7234.0252266730949</v>
      </c>
      <c r="BU848" s="15">
        <f t="shared" ca="1" si="497"/>
        <v>12202.827937737076</v>
      </c>
      <c r="BV848" s="15">
        <f t="shared" ca="1" si="498"/>
        <v>14140.417258712159</v>
      </c>
      <c r="BW848" s="15">
        <f t="shared" ca="1" si="499"/>
        <v>15753.671829299343</v>
      </c>
      <c r="BX848" s="15">
        <f t="shared" ca="1" si="500"/>
        <v>16733.262803621168</v>
      </c>
      <c r="BY848" s="15">
        <f t="shared" ca="1" si="501"/>
        <v>29175.4174146962</v>
      </c>
      <c r="BZ848" s="15">
        <f t="shared" ca="1" si="502"/>
        <v>43253.298290600746</v>
      </c>
      <c r="CA848" s="15">
        <f t="shared" ca="1" si="503"/>
        <v>59999.384041218545</v>
      </c>
      <c r="CB848" s="15">
        <f ca="1">(AU848*DCF!C$10-DCF!C$5*MAX(AU848*DCF!C$10,0)-MAX(AU848-Inputs!$B$6,0)/Inputs!$B$10)*DCF!C$6</f>
        <v>834.02815920929493</v>
      </c>
      <c r="CC848" s="15">
        <f ca="1">(AV848*DCF!D$10-DCF!D$5*MAX(AV848*DCF!D$10,0)-MAX(AV848-AU848,0)/Inputs!$B$10)*DCF!D$6</f>
        <v>791.56619186793444</v>
      </c>
      <c r="CD848" s="15">
        <f ca="1">(AW848*DCF!E$10-DCF!E$5*MAX(AW848*DCF!E$10,0)-MAX(AW848-AV848,0)/Inputs!$B$10)*DCF!E$6</f>
        <v>836.54062407309209</v>
      </c>
      <c r="CE848" s="15">
        <f ca="1">(AX848*DCF!F$10-DCF!F$5*MAX(AX848*DCF!F$10,0)-MAX(AX848-AW848,0)/Inputs!$B$10)*DCF!F$6</f>
        <v>1002.6154321678167</v>
      </c>
      <c r="CF848" s="15">
        <f ca="1">(AY848*DCF!G$10-DCF!G$5*MAX(AY848*DCF!G$10,0)-MAX(AY848-AX848,0)/Inputs!$B$10)*DCF!G$6</f>
        <v>1211.3770908485631</v>
      </c>
      <c r="CG848" s="15">
        <f ca="1">(AZ848*DCF!H$10-DCF!H$5*MAX(AZ848*DCF!H$10,0)-MAX(AZ848-AY848,0)/Inputs!$B$10)*DCF!H$6</f>
        <v>1583.007264562862</v>
      </c>
      <c r="CH848" s="15">
        <f ca="1">(BA848*DCF!I$10-DCF!I$5*MAX(BA848*DCF!I$10,0)-MAX(BA848-AZ848,0)/Inputs!$B$10)*DCF!I$6</f>
        <v>1727.5197139773757</v>
      </c>
      <c r="CI848" s="15">
        <f ca="1">(BB848*DCF!J$10-DCF!J$5*MAX(BB848*DCF!J$10,0)-MAX(BB848-BA848,0)/Inputs!$B$10)*DCF!J$6</f>
        <v>1741.1656277179559</v>
      </c>
      <c r="CJ848" s="15">
        <f ca="1">(BC848*DCF!K$10-DCF!K$5*MAX(BC848*DCF!K$10,0)-MAX(BC848-BB848,0)/Inputs!$B$10)*DCF!K$6</f>
        <v>2025.8305772942517</v>
      </c>
      <c r="CK848" s="15">
        <f ca="1">(BD848*DCF!L$10-DCF!L$5*MAX(BD848*DCF!L$10,0)-MAX(BD848-BC848,0)/Inputs!$B$10)*DCF!L$6</f>
        <v>2751.6404501735528</v>
      </c>
      <c r="CL848" s="15">
        <f ca="1">(BE848*DCF!M$10-DCF!M$5*MAX(BE848*DCF!M$10,0)-MAX(BE848-BD848,0)/Inputs!$B$10)*DCF!M$6</f>
        <v>3259.4968696697915</v>
      </c>
      <c r="CM848" s="15">
        <f ca="1">(BF848*DCF!C$28-DCF!C$5*MAX(BF848*DCF!C$28,0)-MAX(BF848-Inputs!$B$13,0)/Inputs!$B$17)*DCF!C$6</f>
        <v>3583.9731184470288</v>
      </c>
      <c r="CN848" s="15">
        <f ca="1">(BG848*DCF!D$28-DCF!D$5*MAX(BG848*DCF!D$28,0)-MAX(BG848-BF848,0)/Inputs!$B$17)*DCF!D$6</f>
        <v>3929.4623350901061</v>
      </c>
      <c r="CO848" s="15">
        <f ca="1">(BH848*DCF!E$28-DCF!E$5*MAX(BH848*DCF!E$28,0)-MAX(BH848-BG848,0)/Inputs!$B$17)*DCF!E$6</f>
        <v>4306.194274661766</v>
      </c>
      <c r="CP848" s="15">
        <f ca="1">(BI848*DCF!F$28-DCF!F$5*MAX(BI848*DCF!F$28,0)-MAX(BI848-BH848,0)/Inputs!$B$17)*DCF!F$6</f>
        <v>5460.576632573624</v>
      </c>
      <c r="CQ848" s="15">
        <f ca="1">(BJ848*DCF!G$28-DCF!G$5*MAX(BJ848*DCF!G$28,0)-MAX(BJ848-BI848,0)/Inputs!$B$17)*DCF!G$6</f>
        <v>7788.9542204339805</v>
      </c>
      <c r="CR848" s="15">
        <f ca="1">(BK848*DCF!H$28-DCF!H$5*MAX(BK848*DCF!H$28,0)-MAX(BK848-BJ848,0)/Inputs!$B$17)*DCF!H$6</f>
        <v>8898.2608253450362</v>
      </c>
      <c r="CS848" s="15">
        <f ca="1">(BL848*DCF!I$28-DCF!I$5*MAX(BL848*DCF!I$28,0)-MAX(BL848-BK848,0)/Inputs!$B$17)*DCF!I$6</f>
        <v>9593.7123436390339</v>
      </c>
      <c r="CT848" s="15">
        <f ca="1">(BM848*DCF!J$28-DCF!J$5*MAX(BM848*DCF!J$28,0)-MAX(BM848-BL848,0)/Inputs!$B$17)*DCF!J$6</f>
        <v>10830.620561989603</v>
      </c>
      <c r="CU848" s="15">
        <f ca="1">(BN848*DCF!K$28-DCF!K$5*MAX(BN848*DCF!K$28,0)-MAX(BN848-BM848,0)/Inputs!$B$17)*DCF!K$6</f>
        <v>12387.823824554289</v>
      </c>
      <c r="CV848" s="15">
        <f ca="1">(BO848*DCF!L$28-DCF!L$5*MAX(BO848*DCF!L$28,0)-MAX(BO848-BN848,0)/Inputs!$B$17)*DCF!L$6</f>
        <v>14174.456316881697</v>
      </c>
      <c r="CW848" s="15">
        <f ca="1">(BP848*DCF!M$28-DCF!M$5*MAX(BP848*DCF!M$28,0)-MAX(BP848-BO848,0)/Inputs!$B$17)*DCF!M$6</f>
        <v>17404.694744659686</v>
      </c>
      <c r="CX848" s="15">
        <f ca="1">(BQ848*DCF!C$46-DCF!C$5*MAX(BQ848*DCF!C$46,0)-MAX(BQ848-Inputs!$B$20,0)/Inputs!$B$24)*DCF!C$6</f>
        <v>-693.34042045619037</v>
      </c>
      <c r="CY848" s="15">
        <f ca="1">(BR848*DCF!D$46-DCF!D$5*MAX(BR848*DCF!D$46,0)-MAX(BR848-BQ848,0)/Inputs!$B$24)*DCF!D$6</f>
        <v>-1467.4616347951076</v>
      </c>
      <c r="CZ848" s="15">
        <f ca="1">(BS848*DCF!E$46-DCF!E$5*MAX(BS848*DCF!E$46,0)-MAX(BS848-BR848,0)/Inputs!$B$24)*DCF!E$6</f>
        <v>-894.84979882148991</v>
      </c>
      <c r="DA848" s="15">
        <f ca="1">(BT848*DCF!F$46-DCF!F$5*MAX(BT848*DCF!F$46,0)-MAX(BT848-BS848,0)/Inputs!$B$24)*DCF!F$6</f>
        <v>-1236.3483829719476</v>
      </c>
      <c r="DB848" s="15">
        <f ca="1">(BU848*DCF!G$46-DCF!G$5*MAX(BU848*DCF!G$46,0)-MAX(BU848-BT848,0)/Inputs!$B$24)*DCF!G$6</f>
        <v>-2081.8860824287281</v>
      </c>
      <c r="DC848" s="15">
        <f ca="1">(BV848*DCF!H$46-DCF!H$5*MAX(BV848*DCF!H$46,0)-MAX(BV848-BU848,0)/Inputs!$B$24)*DCF!H$6</f>
        <v>-602.09400968626994</v>
      </c>
      <c r="DD848" s="15">
        <f ca="1">(BW848*DCF!I$46-DCF!I$5*MAX(BW848*DCF!I$46,0)-MAX(BW848-BV848,0)/Inputs!$B$24)*DCF!I$6</f>
        <v>-99.265821002817532</v>
      </c>
      <c r="DE848" s="15">
        <f ca="1">(BX848*DCF!J$46-DCF!J$5*MAX(BX848*DCF!J$46,0)-MAX(BX848-BW848,0)/Inputs!$B$24)*DCF!J$6</f>
        <v>442.142565874056</v>
      </c>
      <c r="DF848" s="15">
        <f ca="1">(BY848*DCF!K$46-DCF!K$5*MAX(BY848*DCF!K$46,0)-MAX(BY848-BX848,0)/Inputs!$B$24)*DCF!K$6</f>
        <v>-1381.399322596269</v>
      </c>
      <c r="DG848" s="15">
        <f ca="1">(BZ848*DCF!L$46-DCF!L$5*MAX(BZ848*DCF!L$46,0)-MAX(BZ848-BY848,0)/Inputs!$B$24)*DCF!L$6</f>
        <v>-195.97061067139506</v>
      </c>
      <c r="DH848" s="15">
        <f ca="1">(CA848*DCF!M$46-DCF!M$5*MAX(CA848*DCF!M$46,0)-MAX(CA848-BZ848,0)/Inputs!$B$24)*DCF!M$6</f>
        <v>1202.8431512235702</v>
      </c>
      <c r="DI848" s="15">
        <f ca="1">SUM(CB848:CL848)+BE848*DCF!M$10*(1+Inputs!$B$30)*(1-Inputs!$B$33)*(1-Inputs!$B$30/Inputs!$B$31)/(Inputs!$B$29-Inputs!$B$30)*DCF!M$6</f>
        <v>96342.359938098671</v>
      </c>
      <c r="DJ848" s="15">
        <f ca="1">SUM(CM848:CW848)+BP848*DCF!M$28*(1+Inputs!$B$30)*(1-Inputs!$B$33)*(1-Inputs!$B$30/Inputs!$B$31)/(Inputs!$B$29-Inputs!$B$30)*DCF!M$6</f>
        <v>509157.5575790233</v>
      </c>
      <c r="DK848" s="15">
        <f ca="1">SUM(CX848:DH848)+CA848*DCF!M$46*(1+Inputs!$B$30)*(1-Inputs!$B$33)*(1-Inputs!$B$30/Inputs!$B$31)/(Inputs!$B$29-Inputs!$B$30)*DCF!M$6</f>
        <v>85758.524742793845</v>
      </c>
      <c r="DM848" s="15">
        <f ca="1">DI848+DJ848+DK848+Inputs!$B$34+Inputs!$B$36-Inputs!$B$35</f>
        <v>768109.44225991587</v>
      </c>
    </row>
    <row r="849" spans="1:117" x14ac:dyDescent="0.75">
      <c r="A849" s="11">
        <v>836</v>
      </c>
      <c r="C849" s="23">
        <f t="shared" ca="1" si="473"/>
        <v>-1.4843096440122139</v>
      </c>
      <c r="D849" s="23">
        <f t="shared" ca="1" si="473"/>
        <v>-1.0336211777456703</v>
      </c>
      <c r="E849" s="23">
        <f t="shared" ca="1" si="473"/>
        <v>-0.62417701156659833</v>
      </c>
      <c r="F849" s="23">
        <f t="shared" ca="1" si="473"/>
        <v>0.59046926982060677</v>
      </c>
      <c r="G849" s="23">
        <f t="shared" ca="1" si="473"/>
        <v>0.11886275597630355</v>
      </c>
      <c r="H849" s="23">
        <f t="shared" ca="1" si="473"/>
        <v>3.1659657055923884E-2</v>
      </c>
      <c r="I849" s="23">
        <f t="shared" ca="1" si="473"/>
        <v>0.38751167032766515</v>
      </c>
      <c r="J849" s="23">
        <f t="shared" ca="1" si="473"/>
        <v>0.63059275854426333</v>
      </c>
      <c r="K849" s="23">
        <f t="shared" ca="1" si="473"/>
        <v>0.38095461896889909</v>
      </c>
      <c r="L849" s="23">
        <f t="shared" ca="1" si="473"/>
        <v>0.24815917336787283</v>
      </c>
      <c r="M849" s="23">
        <f t="shared" ca="1" si="473"/>
        <v>-0.2921962455421907</v>
      </c>
      <c r="N849" s="23">
        <f ca="1">SQRT(Inputs!$B$38)*C849+SQRT(1-Inputs!$B$38)*_xlfn.NORM.S.INV(RAND())</f>
        <v>-1.4600184181727203</v>
      </c>
      <c r="O849" s="23">
        <f ca="1">SQRT(Inputs!$B$38)*D849+SQRT(1-Inputs!$B$38)*_xlfn.NORM.S.INV(RAND())</f>
        <v>-1.1265625855403876</v>
      </c>
      <c r="P849" s="23">
        <f ca="1">SQRT(Inputs!$B$38)*E849+SQRT(1-Inputs!$B$38)*_xlfn.NORM.S.INV(RAND())</f>
        <v>-0.22884769083502504</v>
      </c>
      <c r="Q849" s="23">
        <f ca="1">SQRT(Inputs!$B$38)*F849+SQRT(1-Inputs!$B$38)*_xlfn.NORM.S.INV(RAND())</f>
        <v>0.28096509465231079</v>
      </c>
      <c r="R849" s="23">
        <f ca="1">SQRT(Inputs!$B$38)*G849+SQRT(1-Inputs!$B$38)*_xlfn.NORM.S.INV(RAND())</f>
        <v>0.63211670768328299</v>
      </c>
      <c r="S849" s="23">
        <f ca="1">SQRT(Inputs!$B$38)*H849+SQRT(1-Inputs!$B$38)*_xlfn.NORM.S.INV(RAND())</f>
        <v>1.684830188308712</v>
      </c>
      <c r="T849" s="23">
        <f ca="1">SQRT(Inputs!$B$38)*I849+SQRT(1-Inputs!$B$38)*_xlfn.NORM.S.INV(RAND())</f>
        <v>-0.22160052907515626</v>
      </c>
      <c r="U849" s="23">
        <f ca="1">SQRT(Inputs!$B$38)*J849+SQRT(1-Inputs!$B$38)*_xlfn.NORM.S.INV(RAND())</f>
        <v>-0.24414103096731438</v>
      </c>
      <c r="V849" s="23">
        <f ca="1">SQRT(Inputs!$B$38)*K849+SQRT(1-Inputs!$B$38)*_xlfn.NORM.S.INV(RAND())</f>
        <v>0.81289203406242683</v>
      </c>
      <c r="W849" s="23">
        <f ca="1">SQRT(Inputs!$B$38)*L849+SQRT(1-Inputs!$B$38)*_xlfn.NORM.S.INV(RAND())</f>
        <v>0.49736931584032801</v>
      </c>
      <c r="X849" s="23">
        <f ca="1">SQRT(Inputs!$B$38)*M849+SQRT(1-Inputs!$B$38)*_xlfn.NORM.S.INV(RAND())</f>
        <v>-0.36303237517753562</v>
      </c>
      <c r="Y849" s="23">
        <f ca="1">SQRT(Inputs!$B$38)*C849+SQRT(1-Inputs!$B$38)*_xlfn.NORM.S.INV(RAND())</f>
        <v>0.80461341886626481</v>
      </c>
      <c r="Z849" s="23">
        <f ca="1">SQRT(Inputs!$B$38)*D849+SQRT(1-Inputs!$B$38)*_xlfn.NORM.S.INV(RAND())</f>
        <v>-0.49674814291270475</v>
      </c>
      <c r="AA849" s="23">
        <f ca="1">SQRT(Inputs!$B$38)*E849+SQRT(1-Inputs!$B$38)*_xlfn.NORM.S.INV(RAND())</f>
        <v>-1.2305135242652692</v>
      </c>
      <c r="AB849" s="23">
        <f ca="1">SQRT(Inputs!$B$38)*F849+SQRT(1-Inputs!$B$38)*_xlfn.NORM.S.INV(RAND())</f>
        <v>1.4779666056812584</v>
      </c>
      <c r="AC849" s="23">
        <f ca="1">SQRT(Inputs!$B$38)*G849+SQRT(1-Inputs!$B$38)*_xlfn.NORM.S.INV(RAND())</f>
        <v>0.11581862161302645</v>
      </c>
      <c r="AD849" s="23">
        <f ca="1">SQRT(Inputs!$B$38)*H849+SQRT(1-Inputs!$B$38)*_xlfn.NORM.S.INV(RAND())</f>
        <v>0.28802370062817267</v>
      </c>
      <c r="AE849" s="23">
        <f ca="1">SQRT(Inputs!$B$38)*I849+SQRT(1-Inputs!$B$38)*_xlfn.NORM.S.INV(RAND())</f>
        <v>-1.1696927122510752</v>
      </c>
      <c r="AF849" s="23">
        <f ca="1">SQRT(Inputs!$B$38)*J849+SQRT(1-Inputs!$B$38)*_xlfn.NORM.S.INV(RAND())</f>
        <v>1.5056351337963207</v>
      </c>
      <c r="AG849" s="23">
        <f ca="1">SQRT(Inputs!$B$38)*K849+SQRT(1-Inputs!$B$38)*_xlfn.NORM.S.INV(RAND())</f>
        <v>0.55942909101516525</v>
      </c>
      <c r="AH849" s="23">
        <f ca="1">SQRT(Inputs!$B$38)*L849+SQRT(1-Inputs!$B$38)*_xlfn.NORM.S.INV(RAND())</f>
        <v>-0.25506975388222053</v>
      </c>
      <c r="AI849" s="23">
        <f ca="1">SQRT(Inputs!$B$38)*M849+SQRT(1-Inputs!$B$38)*_xlfn.NORM.S.INV(RAND())</f>
        <v>-1.3723165113835374</v>
      </c>
      <c r="AJ849" s="23">
        <f ca="1">SQRT(Inputs!$B$38)*C849+SQRT(1-Inputs!$B$38)*_xlfn.NORM.S.INV(RAND())</f>
        <v>-0.44863827056868627</v>
      </c>
      <c r="AK849" s="23">
        <f ca="1">SQRT(Inputs!$B$38)*D849+SQRT(1-Inputs!$B$38)*_xlfn.NORM.S.INV(RAND())</f>
        <v>-0.42081733541430144</v>
      </c>
      <c r="AL849" s="23">
        <f ca="1">SQRT(Inputs!$B$38)*E849+SQRT(1-Inputs!$B$38)*_xlfn.NORM.S.INV(RAND())</f>
        <v>1.8681240863764104E-2</v>
      </c>
      <c r="AM849" s="23">
        <f ca="1">SQRT(Inputs!$B$38)*F849+SQRT(1-Inputs!$B$38)*_xlfn.NORM.S.INV(RAND())</f>
        <v>0.42862545839372695</v>
      </c>
      <c r="AN849" s="23">
        <f ca="1">SQRT(Inputs!$B$38)*G849+SQRT(1-Inputs!$B$38)*_xlfn.NORM.S.INV(RAND())</f>
        <v>-0.33969048951605163</v>
      </c>
      <c r="AO849" s="23">
        <f ca="1">SQRT(Inputs!$B$38)*H849+SQRT(1-Inputs!$B$38)*_xlfn.NORM.S.INV(RAND())</f>
        <v>-0.2380506062597478</v>
      </c>
      <c r="AP849" s="23">
        <f ca="1">SQRT(Inputs!$B$38)*I849+SQRT(1-Inputs!$B$38)*_xlfn.NORM.S.INV(RAND())</f>
        <v>1.1928112881518684</v>
      </c>
      <c r="AQ849" s="23">
        <f ca="1">SQRT(Inputs!$B$38)*J849+SQRT(1-Inputs!$B$38)*_xlfn.NORM.S.INV(RAND())</f>
        <v>1.9907778717691857</v>
      </c>
      <c r="AR849" s="23">
        <f ca="1">SQRT(Inputs!$B$38)*K849+SQRT(1-Inputs!$B$38)*_xlfn.NORM.S.INV(RAND())</f>
        <v>1.4909823568727054</v>
      </c>
      <c r="AS849" s="23">
        <f ca="1">SQRT(Inputs!$B$38)*L849+SQRT(1-Inputs!$B$38)*_xlfn.NORM.S.INV(RAND())</f>
        <v>0.65378177054216968</v>
      </c>
      <c r="AT849" s="23">
        <f ca="1">SQRT(Inputs!$B$38)*M849+SQRT(1-Inputs!$B$38)*_xlfn.NORM.S.INV(RAND())</f>
        <v>1.5718852710806648</v>
      </c>
      <c r="AU849" s="15">
        <f ca="1">Inputs!$B$6*EXP($B$8-0.5*C$5^2+C$5*N849)</f>
        <v>3917.757664807657</v>
      </c>
      <c r="AV849" s="15">
        <f t="shared" ca="1" si="474"/>
        <v>4040.8763730202991</v>
      </c>
      <c r="AW849" s="15">
        <f t="shared" ca="1" si="475"/>
        <v>4777.368980860535</v>
      </c>
      <c r="AX849" s="15">
        <f t="shared" ca="1" si="476"/>
        <v>6041.061420503569</v>
      </c>
      <c r="AY849" s="15">
        <f t="shared" ca="1" si="477"/>
        <v>7948.4402482703781</v>
      </c>
      <c r="AZ849" s="15">
        <f t="shared" ca="1" si="478"/>
        <v>11702.90595254586</v>
      </c>
      <c r="BA849" s="15">
        <f t="shared" ca="1" si="479"/>
        <v>13993.036316783138</v>
      </c>
      <c r="BB849" s="15">
        <f t="shared" ca="1" si="480"/>
        <v>16717.774570419915</v>
      </c>
      <c r="BC849" s="15">
        <f t="shared" ca="1" si="481"/>
        <v>22146.377829187848</v>
      </c>
      <c r="BD849" s="15">
        <f t="shared" ca="1" si="482"/>
        <v>28423.392552616853</v>
      </c>
      <c r="BE849" s="15">
        <f t="shared" ca="1" si="483"/>
        <v>33696.421988275855</v>
      </c>
      <c r="BF849" s="15">
        <f ca="1">Inputs!$B$13*EXP($B$9-0.5*C$6^2+C$6*Y849)</f>
        <v>16222.946718650053</v>
      </c>
      <c r="BG849" s="15">
        <f t="shared" ca="1" si="484"/>
        <v>18076.412722074914</v>
      </c>
      <c r="BH849" s="15">
        <f t="shared" ca="1" si="485"/>
        <v>18008.727263495053</v>
      </c>
      <c r="BI849" s="15">
        <f t="shared" ca="1" si="486"/>
        <v>27676.713800772184</v>
      </c>
      <c r="BJ849" s="15">
        <f t="shared" ca="1" si="487"/>
        <v>34501.052953322622</v>
      </c>
      <c r="BK849" s="15">
        <f t="shared" ca="1" si="488"/>
        <v>44036.882195744081</v>
      </c>
      <c r="BL849" s="15">
        <f t="shared" ca="1" si="489"/>
        <v>46485.516846408158</v>
      </c>
      <c r="BM849" s="15">
        <f t="shared" ca="1" si="490"/>
        <v>68893.279705575216</v>
      </c>
      <c r="BN849" s="15">
        <f t="shared" ca="1" si="491"/>
        <v>90605.114284465759</v>
      </c>
      <c r="BO849" s="15">
        <f t="shared" ca="1" si="492"/>
        <v>108223.44969157192</v>
      </c>
      <c r="BP849" s="15">
        <f t="shared" ca="1" si="493"/>
        <v>114022.31943516532</v>
      </c>
      <c r="BQ849" s="15">
        <f ca="1">Inputs!$B$20*EXP($B$10-0.5*C$7^2+C$7*AJ849)</f>
        <v>3658.4851885446983</v>
      </c>
      <c r="BR849" s="15">
        <f t="shared" ca="1" si="494"/>
        <v>4343.0962835667706</v>
      </c>
      <c r="BS849" s="15">
        <f t="shared" ca="1" si="495"/>
        <v>5979.3993798509346</v>
      </c>
      <c r="BT849" s="15">
        <f t="shared" ca="1" si="496"/>
        <v>9225.4258353356054</v>
      </c>
      <c r="BU849" s="15">
        <f t="shared" ca="1" si="497"/>
        <v>11776.474244808938</v>
      </c>
      <c r="BV849" s="15">
        <f t="shared" ca="1" si="498"/>
        <v>15528.882974039883</v>
      </c>
      <c r="BW849" s="15">
        <f t="shared" ca="1" si="499"/>
        <v>27892.885635121154</v>
      </c>
      <c r="BX849" s="15">
        <f t="shared" ca="1" si="500"/>
        <v>58147.694697316037</v>
      </c>
      <c r="BY849" s="15">
        <f t="shared" ca="1" si="501"/>
        <v>108370.45482367639</v>
      </c>
      <c r="BZ849" s="15">
        <f t="shared" ca="1" si="502"/>
        <v>171478.05672277906</v>
      </c>
      <c r="CA849" s="15">
        <f t="shared" ca="1" si="503"/>
        <v>318493.42404984531</v>
      </c>
      <c r="CB849" s="15">
        <f ca="1">(AU849*DCF!C$10-DCF!C$5*MAX(AU849*DCF!C$10,0)-MAX(AU849-Inputs!$B$6,0)/Inputs!$B$10)*DCF!C$6</f>
        <v>1006.1158815106411</v>
      </c>
      <c r="CC849" s="15">
        <f ca="1">(AV849*DCF!D$10-DCF!D$5*MAX(AV849*DCF!D$10,0)-MAX(AV849-AU849,0)/Inputs!$B$10)*DCF!D$6</f>
        <v>954.91696513273178</v>
      </c>
      <c r="CD849" s="15">
        <f ca="1">(AW849*DCF!E$10-DCF!E$5*MAX(AW849*DCF!E$10,0)-MAX(AW849-AV849,0)/Inputs!$B$10)*DCF!E$6</f>
        <v>937.12981368716578</v>
      </c>
      <c r="CE849" s="15">
        <f ca="1">(AX849*DCF!F$10-DCF!F$5*MAX(AX849*DCF!F$10,0)-MAX(AX849-AW849,0)/Inputs!$B$10)*DCF!F$6</f>
        <v>1055.8110144779805</v>
      </c>
      <c r="CF849" s="15">
        <f ca="1">(AY849*DCF!G$10-DCF!G$5*MAX(AY849*DCF!G$10,0)-MAX(AY849-AX849,0)/Inputs!$B$10)*DCF!G$6</f>
        <v>1271.0642515945997</v>
      </c>
      <c r="CG849" s="15">
        <f ca="1">(AZ849*DCF!H$10-DCF!H$5*MAX(AZ849*DCF!H$10,0)-MAX(AZ849-AY849,0)/Inputs!$B$10)*DCF!H$6</f>
        <v>1605.4548914781153</v>
      </c>
      <c r="CH849" s="15">
        <f ca="1">(BA849*DCF!I$10-DCF!I$5*MAX(BA849*DCF!I$10,0)-MAX(BA849-AZ849,0)/Inputs!$B$10)*DCF!I$6</f>
        <v>2180.3556489051502</v>
      </c>
      <c r="CI849" s="15">
        <f ca="1">(BB849*DCF!J$10-DCF!J$5*MAX(BB849*DCF!J$10,0)-MAX(BB849-BA849,0)/Inputs!$B$10)*DCF!J$6</f>
        <v>2455.9197246872318</v>
      </c>
      <c r="CJ849" s="15">
        <f ca="1">(BC849*DCF!K$10-DCF!K$5*MAX(BC849*DCF!K$10,0)-MAX(BC849-BB849,0)/Inputs!$B$10)*DCF!K$6</f>
        <v>2805.28933992252</v>
      </c>
      <c r="CK849" s="15">
        <f ca="1">(BD849*DCF!L$10-DCF!L$5*MAX(BD849*DCF!L$10,0)-MAX(BD849-BC849,0)/Inputs!$B$10)*DCF!L$6</f>
        <v>3475.0684577702132</v>
      </c>
      <c r="CL849" s="15">
        <f ca="1">(BE849*DCF!M$10-DCF!M$5*MAX(BE849*DCF!M$10,0)-MAX(BE849-BD849,0)/Inputs!$B$10)*DCF!M$6</f>
        <v>4125.0812657166025</v>
      </c>
      <c r="CM849" s="15">
        <f ca="1">(BF849*DCF!C$28-DCF!C$5*MAX(BF849*DCF!C$28,0)-MAX(BF849-Inputs!$B$13,0)/Inputs!$B$17)*DCF!C$6</f>
        <v>3834.2901291307739</v>
      </c>
      <c r="CN849" s="15">
        <f ca="1">(BG849*DCF!D$28-DCF!D$5*MAX(BG849*DCF!D$28,0)-MAX(BG849-BF849,0)/Inputs!$B$17)*DCF!D$6</f>
        <v>4928.4911783580301</v>
      </c>
      <c r="CO849" s="15">
        <f ca="1">(BH849*DCF!E$28-DCF!E$5*MAX(BH849*DCF!E$28,0)-MAX(BH849-BG849,0)/Inputs!$B$17)*DCF!E$6</f>
        <v>5100.3922324052828</v>
      </c>
      <c r="CP849" s="15">
        <f ca="1">(BI849*DCF!F$28-DCF!F$5*MAX(BI849*DCF!F$28,0)-MAX(BI849-BH849,0)/Inputs!$B$17)*DCF!F$6</f>
        <v>5753.2890051019322</v>
      </c>
      <c r="CQ849" s="15">
        <f ca="1">(BJ849*DCF!G$28-DCF!G$5*MAX(BJ849*DCF!G$28,0)-MAX(BJ849-BI849,0)/Inputs!$B$17)*DCF!G$6</f>
        <v>7803.7735182541646</v>
      </c>
      <c r="CR849" s="15">
        <f ca="1">(BK849*DCF!H$28-DCF!H$5*MAX(BK849*DCF!H$28,0)-MAX(BK849-BJ849,0)/Inputs!$B$17)*DCF!H$6</f>
        <v>9409.2065589152808</v>
      </c>
      <c r="CS849" s="15">
        <f ca="1">(BL849*DCF!I$28-DCF!I$5*MAX(BL849*DCF!I$28,0)-MAX(BL849-BK849,0)/Inputs!$B$17)*DCF!I$6</f>
        <v>10579.756326780614</v>
      </c>
      <c r="CT849" s="15">
        <f ca="1">(BM849*DCF!J$28-DCF!J$5*MAX(BM849*DCF!J$28,0)-MAX(BM849-BL849,0)/Inputs!$B$17)*DCF!J$6</f>
        <v>12397.834338263492</v>
      </c>
      <c r="CU849" s="15">
        <f ca="1">(BN849*DCF!K$28-DCF!K$5*MAX(BN849*DCF!K$28,0)-MAX(BN849-BM849,0)/Inputs!$B$17)*DCF!K$6</f>
        <v>16474.870425244721</v>
      </c>
      <c r="CV849" s="15">
        <f ca="1">(BO849*DCF!L$28-DCF!L$5*MAX(BO849*DCF!L$28,0)-MAX(BO849-BN849,0)/Inputs!$B$17)*DCF!L$6</f>
        <v>19599.305780359598</v>
      </c>
      <c r="CW849" s="15">
        <f ca="1">(BP849*DCF!M$28-DCF!M$5*MAX(BP849*DCF!M$28,0)-MAX(BP849-BO849,0)/Inputs!$B$17)*DCF!M$6</f>
        <v>20847.220557367073</v>
      </c>
      <c r="CX849" s="15">
        <f ca="1">(BQ849*DCF!C$46-DCF!C$5*MAX(BQ849*DCF!C$46,0)-MAX(BQ849-Inputs!$B$20,0)/Inputs!$B$24)*DCF!C$6</f>
        <v>-1056.2253038415922</v>
      </c>
      <c r="CY849" s="15">
        <f ca="1">(BR849*DCF!D$46-DCF!D$5*MAX(BR849*DCF!D$46,0)-MAX(BR849-BQ849,0)/Inputs!$B$24)*DCF!D$6</f>
        <v>-1033.3831247481316</v>
      </c>
      <c r="CZ849" s="15">
        <f ca="1">(BS849*DCF!E$46-DCF!E$5*MAX(BS849*DCF!E$46,0)-MAX(BS849-BR849,0)/Inputs!$B$24)*DCF!E$6</f>
        <v>-1352.060021426257</v>
      </c>
      <c r="DA849" s="15">
        <f ca="1">(BT849*DCF!F$46-DCF!F$5*MAX(BT849*DCF!F$46,0)-MAX(BT849-BS849,0)/Inputs!$B$24)*DCF!F$6</f>
        <v>-1853.8346840866361</v>
      </c>
      <c r="DB849" s="15">
        <f ca="1">(BU849*DCF!G$46-DCF!G$5*MAX(BU849*DCF!G$46,0)-MAX(BU849-BT849,0)/Inputs!$B$24)*DCF!G$6</f>
        <v>-1254.2596085078426</v>
      </c>
      <c r="DC849" s="15">
        <f ca="1">(BV849*DCF!H$46-DCF!H$5*MAX(BV849*DCF!H$46,0)-MAX(BV849-BU849,0)/Inputs!$B$24)*DCF!H$6</f>
        <v>-1166.0380212187774</v>
      </c>
      <c r="DD849" s="15">
        <f ca="1">(BW849*DCF!I$46-DCF!I$5*MAX(BW849*DCF!I$46,0)-MAX(BW849-BV849,0)/Inputs!$B$24)*DCF!I$6</f>
        <v>-2905.0298515763407</v>
      </c>
      <c r="DE849" s="15">
        <f ca="1">(BX849*DCF!J$46-DCF!J$5*MAX(BX849*DCF!J$46,0)-MAX(BX849-BW849,0)/Inputs!$B$24)*DCF!J$6</f>
        <v>-5583.9461220296043</v>
      </c>
      <c r="DF849" s="15">
        <f ca="1">(BY849*DCF!K$46-DCF!K$5*MAX(BY849*DCF!K$46,0)-MAX(BY849-BX849,0)/Inputs!$B$24)*DCF!K$6</f>
        <v>-6112.7566678198627</v>
      </c>
      <c r="DG849" s="15">
        <f ca="1">(BZ849*DCF!L$46-DCF!L$5*MAX(BZ849*DCF!L$46,0)-MAX(BZ849-BY849,0)/Inputs!$B$24)*DCF!L$6</f>
        <v>-2427.9745416074861</v>
      </c>
      <c r="DH849" s="15">
        <f ca="1">(CA849*DCF!M$46-DCF!M$5*MAX(CA849*DCF!M$46,0)-MAX(CA849-BZ849,0)/Inputs!$B$24)*DCF!M$6</f>
        <v>-5765.8396372238694</v>
      </c>
      <c r="DI849" s="15">
        <f ca="1">SUM(CB849:CL849)+BE849*DCF!M$10*(1+Inputs!$B$30)*(1-Inputs!$B$33)*(1-Inputs!$B$30/Inputs!$B$31)/(Inputs!$B$29-Inputs!$B$30)*DCF!M$6</f>
        <v>115649.79523730591</v>
      </c>
      <c r="DJ849" s="15">
        <f ca="1">SUM(CM849:CW849)+BP849*DCF!M$28*(1+Inputs!$B$30)*(1-Inputs!$B$33)*(1-Inputs!$B$30/Inputs!$B$31)/(Inputs!$B$29-Inputs!$B$30)*DCF!M$6</f>
        <v>539829.26041970891</v>
      </c>
      <c r="DK849" s="15">
        <f ca="1">SUM(CX849:DH849)+CA849*DCF!M$46*(1+Inputs!$B$30)*(1-Inputs!$B$33)*(1-Inputs!$B$30/Inputs!$B$31)/(Inputs!$B$29-Inputs!$B$30)*DCF!M$6</f>
        <v>461917.21395493764</v>
      </c>
      <c r="DM849" s="15">
        <f ca="1">DI849+DJ849+DK849+Inputs!$B$34+Inputs!$B$36-Inputs!$B$35</f>
        <v>1194247.2696119524</v>
      </c>
    </row>
    <row r="850" spans="1:117" x14ac:dyDescent="0.75">
      <c r="A850" s="11">
        <v>837</v>
      </c>
      <c r="C850" s="23">
        <f t="shared" ca="1" si="473"/>
        <v>7.4269972957951694E-2</v>
      </c>
      <c r="D850" s="23">
        <f t="shared" ca="1" si="473"/>
        <v>1.9910656062943759</v>
      </c>
      <c r="E850" s="23">
        <f t="shared" ca="1" si="473"/>
        <v>0.76475690196454327</v>
      </c>
      <c r="F850" s="23">
        <f t="shared" ca="1" si="473"/>
        <v>0.37055061284420543</v>
      </c>
      <c r="G850" s="23">
        <f t="shared" ca="1" si="473"/>
        <v>0.9310399068596068</v>
      </c>
      <c r="H850" s="23">
        <f t="shared" ca="1" si="473"/>
        <v>-1.0161662319700999</v>
      </c>
      <c r="I850" s="23">
        <f t="shared" ca="1" si="473"/>
        <v>-0.23078422968491441</v>
      </c>
      <c r="J850" s="23">
        <f t="shared" ca="1" si="473"/>
        <v>0.39738132133310339</v>
      </c>
      <c r="K850" s="23">
        <f t="shared" ca="1" si="473"/>
        <v>0.35055508073126179</v>
      </c>
      <c r="L850" s="23">
        <f t="shared" ca="1" si="473"/>
        <v>1.7033152265703799</v>
      </c>
      <c r="M850" s="23">
        <f t="shared" ca="1" si="473"/>
        <v>0.93036274325718382</v>
      </c>
      <c r="N850" s="23">
        <f ca="1">SQRT(Inputs!$B$38)*C850+SQRT(1-Inputs!$B$38)*_xlfn.NORM.S.INV(RAND())</f>
        <v>-0.12239911296594744</v>
      </c>
      <c r="O850" s="23">
        <f ca="1">SQRT(Inputs!$B$38)*D850+SQRT(1-Inputs!$B$38)*_xlfn.NORM.S.INV(RAND())</f>
        <v>3.0844030473854804</v>
      </c>
      <c r="P850" s="23">
        <f ca="1">SQRT(Inputs!$B$38)*E850+SQRT(1-Inputs!$B$38)*_xlfn.NORM.S.INV(RAND())</f>
        <v>-0.22107513940026086</v>
      </c>
      <c r="Q850" s="23">
        <f ca="1">SQRT(Inputs!$B$38)*F850+SQRT(1-Inputs!$B$38)*_xlfn.NORM.S.INV(RAND())</f>
        <v>0.42560687364037697</v>
      </c>
      <c r="R850" s="23">
        <f ca="1">SQRT(Inputs!$B$38)*G850+SQRT(1-Inputs!$B$38)*_xlfn.NORM.S.INV(RAND())</f>
        <v>-0.22260506512402323</v>
      </c>
      <c r="S850" s="23">
        <f ca="1">SQRT(Inputs!$B$38)*H850+SQRT(1-Inputs!$B$38)*_xlfn.NORM.S.INV(RAND())</f>
        <v>-1.5967730801352156</v>
      </c>
      <c r="T850" s="23">
        <f ca="1">SQRT(Inputs!$B$38)*I850+SQRT(1-Inputs!$B$38)*_xlfn.NORM.S.INV(RAND())</f>
        <v>-2.017590354184569</v>
      </c>
      <c r="U850" s="23">
        <f ca="1">SQRT(Inputs!$B$38)*J850+SQRT(1-Inputs!$B$38)*_xlfn.NORM.S.INV(RAND())</f>
        <v>2.1942984181677705</v>
      </c>
      <c r="V850" s="23">
        <f ca="1">SQRT(Inputs!$B$38)*K850+SQRT(1-Inputs!$B$38)*_xlfn.NORM.S.INV(RAND())</f>
        <v>0.85572203800366442</v>
      </c>
      <c r="W850" s="23">
        <f ca="1">SQRT(Inputs!$B$38)*L850+SQRT(1-Inputs!$B$38)*_xlfn.NORM.S.INV(RAND())</f>
        <v>0.95604814678448924</v>
      </c>
      <c r="X850" s="23">
        <f ca="1">SQRT(Inputs!$B$38)*M850+SQRT(1-Inputs!$B$38)*_xlfn.NORM.S.INV(RAND())</f>
        <v>-6.3010860492757503E-2</v>
      </c>
      <c r="Y850" s="23">
        <f ca="1">SQRT(Inputs!$B$38)*C850+SQRT(1-Inputs!$B$38)*_xlfn.NORM.S.INV(RAND())</f>
        <v>0.62818380344495117</v>
      </c>
      <c r="Z850" s="23">
        <f ca="1">SQRT(Inputs!$B$38)*D850+SQRT(1-Inputs!$B$38)*_xlfn.NORM.S.INV(RAND())</f>
        <v>0.78763561541652283</v>
      </c>
      <c r="AA850" s="23">
        <f ca="1">SQRT(Inputs!$B$38)*E850+SQRT(1-Inputs!$B$38)*_xlfn.NORM.S.INV(RAND())</f>
        <v>0.57737045511498086</v>
      </c>
      <c r="AB850" s="23">
        <f ca="1">SQRT(Inputs!$B$38)*F850+SQRT(1-Inputs!$B$38)*_xlfn.NORM.S.INV(RAND())</f>
        <v>0.91930776408823944</v>
      </c>
      <c r="AC850" s="23">
        <f ca="1">SQRT(Inputs!$B$38)*G850+SQRT(1-Inputs!$B$38)*_xlfn.NORM.S.INV(RAND())</f>
        <v>0.59961684932904435</v>
      </c>
      <c r="AD850" s="23">
        <f ca="1">SQRT(Inputs!$B$38)*H850+SQRT(1-Inputs!$B$38)*_xlfn.NORM.S.INV(RAND())</f>
        <v>0.24973723971495598</v>
      </c>
      <c r="AE850" s="23">
        <f ca="1">SQRT(Inputs!$B$38)*I850+SQRT(1-Inputs!$B$38)*_xlfn.NORM.S.INV(RAND())</f>
        <v>-0.54004068656932558</v>
      </c>
      <c r="AF850" s="23">
        <f ca="1">SQRT(Inputs!$B$38)*J850+SQRT(1-Inputs!$B$38)*_xlfn.NORM.S.INV(RAND())</f>
        <v>-0.68851412383799759</v>
      </c>
      <c r="AG850" s="23">
        <f ca="1">SQRT(Inputs!$B$38)*K850+SQRT(1-Inputs!$B$38)*_xlfn.NORM.S.INV(RAND())</f>
        <v>-0.80807648418857614</v>
      </c>
      <c r="AH850" s="23">
        <f ca="1">SQRT(Inputs!$B$38)*L850+SQRT(1-Inputs!$B$38)*_xlfn.NORM.S.INV(RAND())</f>
        <v>0.64091104375295471</v>
      </c>
      <c r="AI850" s="23">
        <f ca="1">SQRT(Inputs!$B$38)*M850+SQRT(1-Inputs!$B$38)*_xlfn.NORM.S.INV(RAND())</f>
        <v>0.41920115031818456</v>
      </c>
      <c r="AJ850" s="23">
        <f ca="1">SQRT(Inputs!$B$38)*C850+SQRT(1-Inputs!$B$38)*_xlfn.NORM.S.INV(RAND())</f>
        <v>0.64001985374673764</v>
      </c>
      <c r="AK850" s="23">
        <f ca="1">SQRT(Inputs!$B$38)*D850+SQRT(1-Inputs!$B$38)*_xlfn.NORM.S.INV(RAND())</f>
        <v>0.36234629952033337</v>
      </c>
      <c r="AL850" s="23">
        <f ca="1">SQRT(Inputs!$B$38)*E850+SQRT(1-Inputs!$B$38)*_xlfn.NORM.S.INV(RAND())</f>
        <v>-7.0889524543315097E-2</v>
      </c>
      <c r="AM850" s="23">
        <f ca="1">SQRT(Inputs!$B$38)*F850+SQRT(1-Inputs!$B$38)*_xlfn.NORM.S.INV(RAND())</f>
        <v>-0.8189036575827735</v>
      </c>
      <c r="AN850" s="23">
        <f ca="1">SQRT(Inputs!$B$38)*G850+SQRT(1-Inputs!$B$38)*_xlfn.NORM.S.INV(RAND())</f>
        <v>1.2389874808776027</v>
      </c>
      <c r="AO850" s="23">
        <f ca="1">SQRT(Inputs!$B$38)*H850+SQRT(1-Inputs!$B$38)*_xlfn.NORM.S.INV(RAND())</f>
        <v>0.34755764311465143</v>
      </c>
      <c r="AP850" s="23">
        <f ca="1">SQRT(Inputs!$B$38)*I850+SQRT(1-Inputs!$B$38)*_xlfn.NORM.S.INV(RAND())</f>
        <v>-0.16423735792567828</v>
      </c>
      <c r="AQ850" s="23">
        <f ca="1">SQRT(Inputs!$B$38)*J850+SQRT(1-Inputs!$B$38)*_xlfn.NORM.S.INV(RAND())</f>
        <v>-1.4546586962600392</v>
      </c>
      <c r="AR850" s="23">
        <f ca="1">SQRT(Inputs!$B$38)*K850+SQRT(1-Inputs!$B$38)*_xlfn.NORM.S.INV(RAND())</f>
        <v>-1.0207588516929782</v>
      </c>
      <c r="AS850" s="23">
        <f ca="1">SQRT(Inputs!$B$38)*L850+SQRT(1-Inputs!$B$38)*_xlfn.NORM.S.INV(RAND())</f>
        <v>1.2617166695723441</v>
      </c>
      <c r="AT850" s="23">
        <f ca="1">SQRT(Inputs!$B$38)*M850+SQRT(1-Inputs!$B$38)*_xlfn.NORM.S.INV(RAND())</f>
        <v>1.3674460923603249E-2</v>
      </c>
      <c r="AU850" s="15">
        <f ca="1">Inputs!$B$6*EXP($B$8-0.5*C$5^2+C$5*N850)</f>
        <v>4864.8895693399954</v>
      </c>
      <c r="AV850" s="15">
        <f t="shared" ca="1" si="474"/>
        <v>9319.7225721156829</v>
      </c>
      <c r="AW850" s="15">
        <f t="shared" ca="1" si="475"/>
        <v>11029.898291937277</v>
      </c>
      <c r="AX850" s="15">
        <f t="shared" ca="1" si="476"/>
        <v>14201.816577281556</v>
      </c>
      <c r="AY850" s="15">
        <f t="shared" ca="1" si="477"/>
        <v>16910.668105417732</v>
      </c>
      <c r="AZ850" s="15">
        <f t="shared" ca="1" si="478"/>
        <v>17347.317575869842</v>
      </c>
      <c r="BA850" s="15">
        <f t="shared" ca="1" si="479"/>
        <v>17187.678399597156</v>
      </c>
      <c r="BB850" s="15">
        <f t="shared" ca="1" si="480"/>
        <v>26217.099573250329</v>
      </c>
      <c r="BC850" s="15">
        <f t="shared" ca="1" si="481"/>
        <v>34874.213359465088</v>
      </c>
      <c r="BD850" s="15">
        <f t="shared" ca="1" si="482"/>
        <v>46720.734836028845</v>
      </c>
      <c r="BE850" s="15">
        <f t="shared" ca="1" si="483"/>
        <v>56922.647963462972</v>
      </c>
      <c r="BF850" s="15">
        <f ca="1">Inputs!$B$13*EXP($B$9-0.5*C$6^2+C$6*Y850)</f>
        <v>15665.329218149684</v>
      </c>
      <c r="BG850" s="15">
        <f t="shared" ca="1" si="484"/>
        <v>22007.500290487445</v>
      </c>
      <c r="BH850" s="15">
        <f t="shared" ca="1" si="485"/>
        <v>29591.371389454511</v>
      </c>
      <c r="BI850" s="15">
        <f t="shared" ca="1" si="486"/>
        <v>41730.373710144115</v>
      </c>
      <c r="BJ850" s="15">
        <f t="shared" ca="1" si="487"/>
        <v>55777.192244449529</v>
      </c>
      <c r="BK850" s="15">
        <f t="shared" ca="1" si="488"/>
        <v>70823.457745360764</v>
      </c>
      <c r="BL850" s="15">
        <f t="shared" ca="1" si="489"/>
        <v>81117.700270092289</v>
      </c>
      <c r="BM850" s="15">
        <f t="shared" ca="1" si="490"/>
        <v>91537.174683413105</v>
      </c>
      <c r="BN850" s="15">
        <f t="shared" ca="1" si="491"/>
        <v>102188.68720952791</v>
      </c>
      <c r="BO850" s="15">
        <f t="shared" ca="1" si="492"/>
        <v>135457.42772107082</v>
      </c>
      <c r="BP850" s="15">
        <f t="shared" ca="1" si="493"/>
        <v>174832.08758117026</v>
      </c>
      <c r="BQ850" s="15">
        <f ca="1">Inputs!$B$20*EXP($B$10-0.5*C$7^2+C$7*AJ850)</f>
        <v>5382.6314353170055</v>
      </c>
      <c r="BR850" s="15">
        <f t="shared" ca="1" si="494"/>
        <v>8194.2511527811803</v>
      </c>
      <c r="BS850" s="15">
        <f t="shared" ca="1" si="495"/>
        <v>10994.998050649305</v>
      </c>
      <c r="BT850" s="15">
        <f t="shared" ca="1" si="496"/>
        <v>12229.078056350256</v>
      </c>
      <c r="BU850" s="15">
        <f t="shared" ca="1" si="497"/>
        <v>22872.825224053391</v>
      </c>
      <c r="BV850" s="15">
        <f t="shared" ca="1" si="498"/>
        <v>34414.710367617015</v>
      </c>
      <c r="BW850" s="15">
        <f t="shared" ca="1" si="499"/>
        <v>46383.126383864932</v>
      </c>
      <c r="BX850" s="15">
        <f t="shared" ca="1" si="500"/>
        <v>48464.395444831236</v>
      </c>
      <c r="BY850" s="15">
        <f t="shared" ca="1" si="501"/>
        <v>55859.54895792123</v>
      </c>
      <c r="BZ850" s="15">
        <f t="shared" ca="1" si="502"/>
        <v>98839.69503462821</v>
      </c>
      <c r="CA850" s="15">
        <f t="shared" ca="1" si="503"/>
        <v>139177.55933765849</v>
      </c>
      <c r="CB850" s="15">
        <f ca="1">(AU850*DCF!C$10-DCF!C$5*MAX(AU850*DCF!C$10,0)-MAX(AU850-Inputs!$B$6,0)/Inputs!$B$10)*DCF!C$6</f>
        <v>1043.768425379006</v>
      </c>
      <c r="CC850" s="15">
        <f ca="1">(AV850*DCF!D$10-DCF!D$5*MAX(AV850*DCF!D$10,0)-MAX(AV850-AU850,0)/Inputs!$B$10)*DCF!D$6</f>
        <v>1185.4248014406708</v>
      </c>
      <c r="CD850" s="15">
        <f ca="1">(AW850*DCF!E$10-DCF!E$5*MAX(AW850*DCF!E$10,0)-MAX(AW850-AV850,0)/Inputs!$B$10)*DCF!E$6</f>
        <v>2161.4255410559431</v>
      </c>
      <c r="CE850" s="15">
        <f ca="1">(AX850*DCF!F$10-DCF!F$5*MAX(AX850*DCF!F$10,0)-MAX(AX850-AW850,0)/Inputs!$B$10)*DCF!F$6</f>
        <v>2440.2363715208526</v>
      </c>
      <c r="CF850" s="15">
        <f ca="1">(AY850*DCF!G$10-DCF!G$5*MAX(AY850*DCF!G$10,0)-MAX(AY850-AX850,0)/Inputs!$B$10)*DCF!G$6</f>
        <v>2963.5834177840011</v>
      </c>
      <c r="CG850" s="15">
        <f ca="1">(AZ850*DCF!H$10-DCF!H$5*MAX(AZ850*DCF!H$10,0)-MAX(AZ850-AY850,0)/Inputs!$B$10)*DCF!H$6</f>
        <v>3290.4592088171444</v>
      </c>
      <c r="CH850" s="15">
        <f ca="1">(BA850*DCF!I$10-DCF!I$5*MAX(BA850*DCF!I$10,0)-MAX(BA850-AZ850,0)/Inputs!$B$10)*DCF!I$6</f>
        <v>3139.5618351836033</v>
      </c>
      <c r="CI850" s="15">
        <f ca="1">(BB850*DCF!J$10-DCF!J$5*MAX(BB850*DCF!J$10,0)-MAX(BB850-BA850,0)/Inputs!$B$10)*DCF!J$6</f>
        <v>3130.6551329947415</v>
      </c>
      <c r="CJ850" s="15">
        <f ca="1">(BC850*DCF!K$10-DCF!K$5*MAX(BC850*DCF!K$10,0)-MAX(BC850-BB850,0)/Inputs!$B$10)*DCF!K$6</f>
        <v>4402.3241232000528</v>
      </c>
      <c r="CK850" s="15">
        <f ca="1">(BD850*DCF!L$10-DCF!L$5*MAX(BD850*DCF!L$10,0)-MAX(BD850-BC850,0)/Inputs!$B$10)*DCF!L$6</f>
        <v>5514.4282144145673</v>
      </c>
      <c r="CL850" s="15">
        <f ca="1">(BE850*DCF!M$10-DCF!M$5*MAX(BE850*DCF!M$10,0)-MAX(BE850-BD850,0)/Inputs!$B$10)*DCF!M$6</f>
        <v>6813.7943382561434</v>
      </c>
      <c r="CM850" s="15">
        <f ca="1">(BF850*DCF!C$28-DCF!C$5*MAX(BF850*DCF!C$28,0)-MAX(BF850-Inputs!$B$13,0)/Inputs!$B$17)*DCF!C$6</f>
        <v>3792.8889481152487</v>
      </c>
      <c r="CN850" s="15">
        <f ca="1">(BG850*DCF!D$28-DCF!D$5*MAX(BG850*DCF!D$28,0)-MAX(BG850-BF850,0)/Inputs!$B$17)*DCF!D$6</f>
        <v>5128.640536478686</v>
      </c>
      <c r="CO850" s="15">
        <f ca="1">(BH850*DCF!E$28-DCF!E$5*MAX(BH850*DCF!E$28,0)-MAX(BH850-BG850,0)/Inputs!$B$17)*DCF!E$6</f>
        <v>6886.1266913026775</v>
      </c>
      <c r="CP850" s="15">
        <f ca="1">(BI850*DCF!F$28-DCF!F$5*MAX(BI850*DCF!F$28,0)-MAX(BI850-BH850,0)/Inputs!$B$17)*DCF!F$6</f>
        <v>9118.60000421931</v>
      </c>
      <c r="CQ850" s="15">
        <f ca="1">(BJ850*DCF!G$28-DCF!G$5*MAX(BJ850*DCF!G$28,0)-MAX(BJ850-BI850,0)/Inputs!$B$17)*DCF!G$6</f>
        <v>12109.27959631384</v>
      </c>
      <c r="CR850" s="15">
        <f ca="1">(BK850*DCF!H$28-DCF!H$5*MAX(BK850*DCF!H$28,0)-MAX(BK850-BJ850,0)/Inputs!$B$17)*DCF!H$6</f>
        <v>15177.655069181277</v>
      </c>
      <c r="CS850" s="15">
        <f ca="1">(BL850*DCF!I$28-DCF!I$5*MAX(BL850*DCF!I$28,0)-MAX(BL850-BK850,0)/Inputs!$B$17)*DCF!I$6</f>
        <v>17597.53418567657</v>
      </c>
      <c r="CT850" s="15">
        <f ca="1">(BM850*DCF!J$28-DCF!J$5*MAX(BM850*DCF!J$28,0)-MAX(BM850-BL850,0)/Inputs!$B$17)*DCF!J$6</f>
        <v>19038.851850932591</v>
      </c>
      <c r="CU850" s="15">
        <f ca="1">(BN850*DCF!K$28-DCF!K$5*MAX(BN850*DCF!K$28,0)-MAX(BN850-BM850,0)/Inputs!$B$17)*DCF!K$6</f>
        <v>20275.86893377969</v>
      </c>
      <c r="CV850" s="15">
        <f ca="1">(BO850*DCF!L$28-DCF!L$5*MAX(BO850*DCF!L$28,0)-MAX(BO850-BN850,0)/Inputs!$B$17)*DCF!L$6</f>
        <v>23262.186600609468</v>
      </c>
      <c r="CW850" s="15">
        <f ca="1">(BP850*DCF!M$28-DCF!M$5*MAX(BP850*DCF!M$28,0)-MAX(BP850-BO850,0)/Inputs!$B$17)*DCF!M$6</f>
        <v>28779.000103233298</v>
      </c>
      <c r="CX850" s="15">
        <f ca="1">(BQ850*DCF!C$46-DCF!C$5*MAX(BQ850*DCF!C$46,0)-MAX(BQ850-Inputs!$B$20,0)/Inputs!$B$24)*DCF!C$6</f>
        <v>-2250.783904376678</v>
      </c>
      <c r="CY850" s="15">
        <f ca="1">(BR850*DCF!D$46-DCF!D$5*MAX(BR850*DCF!D$46,0)-MAX(BR850-BQ850,0)/Inputs!$B$24)*DCF!D$6</f>
        <v>-2598.2623742519922</v>
      </c>
      <c r="CZ850" s="15">
        <f ca="1">(BS850*DCF!E$46-DCF!E$5*MAX(BS850*DCF!E$46,0)-MAX(BS850-BR850,0)/Inputs!$B$24)*DCF!E$6</f>
        <v>-2404.154987014213</v>
      </c>
      <c r="DA850" s="15">
        <f ca="1">(BT850*DCF!F$46-DCF!F$5*MAX(BT850*DCF!F$46,0)-MAX(BT850-BS850,0)/Inputs!$B$24)*DCF!F$6</f>
        <v>-1339.9663245136078</v>
      </c>
      <c r="DB850" s="15">
        <f ca="1">(BU850*DCF!G$46-DCF!G$5*MAX(BU850*DCF!G$46,0)-MAX(BU850-BT850,0)/Inputs!$B$24)*DCF!G$6</f>
        <v>-4349.7429018013718</v>
      </c>
      <c r="DC850" s="15">
        <f ca="1">(BV850*DCF!H$46-DCF!H$5*MAX(BV850*DCF!H$46,0)-MAX(BV850-BU850,0)/Inputs!$B$24)*DCF!H$6</f>
        <v>-3586.5700900588204</v>
      </c>
      <c r="DD850" s="15">
        <f ca="1">(BW850*DCF!I$46-DCF!I$5*MAX(BW850*DCF!I$46,0)-MAX(BW850-BV850,0)/Inputs!$B$24)*DCF!I$6</f>
        <v>-2364.4329529352717</v>
      </c>
      <c r="DE850" s="15">
        <f ca="1">(BX850*DCF!J$46-DCF!J$5*MAX(BX850*DCF!J$46,0)-MAX(BX850-BW850,0)/Inputs!$B$24)*DCF!J$6</f>
        <v>1481.0287776161126</v>
      </c>
      <c r="DF850" s="15">
        <f ca="1">(BY850*DCF!K$46-DCF!K$5*MAX(BY850*DCF!K$46,0)-MAX(BY850-BX850,0)/Inputs!$B$24)*DCF!K$6</f>
        <v>1379.2680405546093</v>
      </c>
      <c r="DG850" s="15">
        <f ca="1">(BZ850*DCF!L$46-DCF!L$5*MAX(BZ850*DCF!L$46,0)-MAX(BZ850-BY850,0)/Inputs!$B$24)*DCF!L$6</f>
        <v>-2894.2186871944245</v>
      </c>
      <c r="DH850" s="15">
        <f ca="1">(CA850*DCF!M$46-DCF!M$5*MAX(CA850*DCF!M$46,0)-MAX(CA850-BZ850,0)/Inputs!$B$24)*DCF!M$6</f>
        <v>2478.0937361010342</v>
      </c>
      <c r="DI850" s="15">
        <f ca="1">SUM(CB850:CL850)+BE850*DCF!M$10*(1+Inputs!$B$30)*(1-Inputs!$B$33)*(1-Inputs!$B$30/Inputs!$B$31)/(Inputs!$B$29-Inputs!$B$30)*DCF!M$6</f>
        <v>194502.14341645787</v>
      </c>
      <c r="DJ850" s="15">
        <f ca="1">SUM(CM850:CW850)+BP850*DCF!M$28*(1+Inputs!$B$30)*(1-Inputs!$B$33)*(1-Inputs!$B$30/Inputs!$B$31)/(Inputs!$B$29-Inputs!$B$30)*DCF!M$6</f>
        <v>809913.31472439517</v>
      </c>
      <c r="DK850" s="15">
        <f ca="1">SUM(CX850:DH850)+CA850*DCF!M$46*(1+Inputs!$B$30)*(1-Inputs!$B$33)*(1-Inputs!$B$30/Inputs!$B$31)/(Inputs!$B$29-Inputs!$B$30)*DCF!M$6</f>
        <v>198735.25170401169</v>
      </c>
      <c r="DM850" s="15">
        <f ca="1">DI850+DJ850+DK850+Inputs!$B$34+Inputs!$B$36-Inputs!$B$35</f>
        <v>1280001.7098448649</v>
      </c>
    </row>
    <row r="851" spans="1:117" x14ac:dyDescent="0.75">
      <c r="A851" s="11">
        <v>838</v>
      </c>
      <c r="C851" s="23">
        <f t="shared" ca="1" si="473"/>
        <v>7.1619633750488465E-2</v>
      </c>
      <c r="D851" s="23">
        <f t="shared" ca="1" si="473"/>
        <v>2.2125468064496192</v>
      </c>
      <c r="E851" s="23">
        <f t="shared" ca="1" si="473"/>
        <v>-1.1979925153389084</v>
      </c>
      <c r="F851" s="23">
        <f t="shared" ca="1" si="473"/>
        <v>0.69148647704833599</v>
      </c>
      <c r="G851" s="23">
        <f t="shared" ca="1" si="473"/>
        <v>-0.70010882508130801</v>
      </c>
      <c r="H851" s="23">
        <f t="shared" ca="1" si="473"/>
        <v>1.1266899665481733</v>
      </c>
      <c r="I851" s="23">
        <f t="shared" ca="1" si="473"/>
        <v>1.5502207417035692</v>
      </c>
      <c r="J851" s="23">
        <f t="shared" ca="1" si="473"/>
        <v>-0.74353196882309192</v>
      </c>
      <c r="K851" s="23">
        <f t="shared" ca="1" si="473"/>
        <v>7.0725189609068401E-2</v>
      </c>
      <c r="L851" s="23">
        <f t="shared" ca="1" si="473"/>
        <v>0.47978902658097605</v>
      </c>
      <c r="M851" s="23">
        <f t="shared" ca="1" si="473"/>
        <v>-0.76840574505030701</v>
      </c>
      <c r="N851" s="23">
        <f ca="1">SQRT(Inputs!$B$38)*C851+SQRT(1-Inputs!$B$38)*_xlfn.NORM.S.INV(RAND())</f>
        <v>-0.1441872734528605</v>
      </c>
      <c r="O851" s="23">
        <f ca="1">SQRT(Inputs!$B$38)*D851+SQRT(1-Inputs!$B$38)*_xlfn.NORM.S.INV(RAND())</f>
        <v>8.30133543506546E-2</v>
      </c>
      <c r="P851" s="23">
        <f ca="1">SQRT(Inputs!$B$38)*E851+SQRT(1-Inputs!$B$38)*_xlfn.NORM.S.INV(RAND())</f>
        <v>-0.15278118841679089</v>
      </c>
      <c r="Q851" s="23">
        <f ca="1">SQRT(Inputs!$B$38)*F851+SQRT(1-Inputs!$B$38)*_xlfn.NORM.S.INV(RAND())</f>
        <v>0.87514881776621833</v>
      </c>
      <c r="R851" s="23">
        <f ca="1">SQRT(Inputs!$B$38)*G851+SQRT(1-Inputs!$B$38)*_xlfn.NORM.S.INV(RAND())</f>
        <v>-0.60747190303939735</v>
      </c>
      <c r="S851" s="23">
        <f ca="1">SQRT(Inputs!$B$38)*H851+SQRT(1-Inputs!$B$38)*_xlfn.NORM.S.INV(RAND())</f>
        <v>8.4104494493283277E-2</v>
      </c>
      <c r="T851" s="23">
        <f ca="1">SQRT(Inputs!$B$38)*I851+SQRT(1-Inputs!$B$38)*_xlfn.NORM.S.INV(RAND())</f>
        <v>0.93398200082880856</v>
      </c>
      <c r="U851" s="23">
        <f ca="1">SQRT(Inputs!$B$38)*J851+SQRT(1-Inputs!$B$38)*_xlfn.NORM.S.INV(RAND())</f>
        <v>-1.4917048298195283</v>
      </c>
      <c r="V851" s="23">
        <f ca="1">SQRT(Inputs!$B$38)*K851+SQRT(1-Inputs!$B$38)*_xlfn.NORM.S.INV(RAND())</f>
        <v>-0.80264956375786056</v>
      </c>
      <c r="W851" s="23">
        <f ca="1">SQRT(Inputs!$B$38)*L851+SQRT(1-Inputs!$B$38)*_xlfn.NORM.S.INV(RAND())</f>
        <v>0.81364420033921558</v>
      </c>
      <c r="X851" s="23">
        <f ca="1">SQRT(Inputs!$B$38)*M851+SQRT(1-Inputs!$B$38)*_xlfn.NORM.S.INV(RAND())</f>
        <v>0.31877844011908579</v>
      </c>
      <c r="Y851" s="23">
        <f ca="1">SQRT(Inputs!$B$38)*C851+SQRT(1-Inputs!$B$38)*_xlfn.NORM.S.INV(RAND())</f>
        <v>-1.0346707755864375</v>
      </c>
      <c r="Z851" s="23">
        <f ca="1">SQRT(Inputs!$B$38)*D851+SQRT(1-Inputs!$B$38)*_xlfn.NORM.S.INV(RAND())</f>
        <v>1.4818562449425277</v>
      </c>
      <c r="AA851" s="23">
        <f ca="1">SQRT(Inputs!$B$38)*E851+SQRT(1-Inputs!$B$38)*_xlfn.NORM.S.INV(RAND())</f>
        <v>-3.2113163077819626</v>
      </c>
      <c r="AB851" s="23">
        <f ca="1">SQRT(Inputs!$B$38)*F851+SQRT(1-Inputs!$B$38)*_xlfn.NORM.S.INV(RAND())</f>
        <v>0.21882718410658075</v>
      </c>
      <c r="AC851" s="23">
        <f ca="1">SQRT(Inputs!$B$38)*G851+SQRT(1-Inputs!$B$38)*_xlfn.NORM.S.INV(RAND())</f>
        <v>0.8268806866991143</v>
      </c>
      <c r="AD851" s="23">
        <f ca="1">SQRT(Inputs!$B$38)*H851+SQRT(1-Inputs!$B$38)*_xlfn.NORM.S.INV(RAND())</f>
        <v>1.7452793093923549</v>
      </c>
      <c r="AE851" s="23">
        <f ca="1">SQRT(Inputs!$B$38)*I851+SQRT(1-Inputs!$B$38)*_xlfn.NORM.S.INV(RAND())</f>
        <v>1.3672777643708869</v>
      </c>
      <c r="AF851" s="23">
        <f ca="1">SQRT(Inputs!$B$38)*J851+SQRT(1-Inputs!$B$38)*_xlfn.NORM.S.INV(RAND())</f>
        <v>-0.75579918797571799</v>
      </c>
      <c r="AG851" s="23">
        <f ca="1">SQRT(Inputs!$B$38)*K851+SQRT(1-Inputs!$B$38)*_xlfn.NORM.S.INV(RAND())</f>
        <v>0.27884950745493797</v>
      </c>
      <c r="AH851" s="23">
        <f ca="1">SQRT(Inputs!$B$38)*L851+SQRT(1-Inputs!$B$38)*_xlfn.NORM.S.INV(RAND())</f>
        <v>0.13595432529693652</v>
      </c>
      <c r="AI851" s="23">
        <f ca="1">SQRT(Inputs!$B$38)*M851+SQRT(1-Inputs!$B$38)*_xlfn.NORM.S.INV(RAND())</f>
        <v>-0.19683421679536003</v>
      </c>
      <c r="AJ851" s="23">
        <f ca="1">SQRT(Inputs!$B$38)*C851+SQRT(1-Inputs!$B$38)*_xlfn.NORM.S.INV(RAND())</f>
        <v>-7.5108276343121713E-2</v>
      </c>
      <c r="AK851" s="23">
        <f ca="1">SQRT(Inputs!$B$38)*D851+SQRT(1-Inputs!$B$38)*_xlfn.NORM.S.INV(RAND())</f>
        <v>1.6300848497685769</v>
      </c>
      <c r="AL851" s="23">
        <f ca="1">SQRT(Inputs!$B$38)*E851+SQRT(1-Inputs!$B$38)*_xlfn.NORM.S.INV(RAND())</f>
        <v>-0.43339321563781774</v>
      </c>
      <c r="AM851" s="23">
        <f ca="1">SQRT(Inputs!$B$38)*F851+SQRT(1-Inputs!$B$38)*_xlfn.NORM.S.INV(RAND())</f>
        <v>-6.5174015007939401E-3</v>
      </c>
      <c r="AN851" s="23">
        <f ca="1">SQRT(Inputs!$B$38)*G851+SQRT(1-Inputs!$B$38)*_xlfn.NORM.S.INV(RAND())</f>
        <v>9.8706688126564635E-2</v>
      </c>
      <c r="AO851" s="23">
        <f ca="1">SQRT(Inputs!$B$38)*H851+SQRT(1-Inputs!$B$38)*_xlfn.NORM.S.INV(RAND())</f>
        <v>1.5390937436837668</v>
      </c>
      <c r="AP851" s="23">
        <f ca="1">SQRT(Inputs!$B$38)*I851+SQRT(1-Inputs!$B$38)*_xlfn.NORM.S.INV(RAND())</f>
        <v>0.4807789941767347</v>
      </c>
      <c r="AQ851" s="23">
        <f ca="1">SQRT(Inputs!$B$38)*J851+SQRT(1-Inputs!$B$38)*_xlfn.NORM.S.INV(RAND())</f>
        <v>0.17577621703918</v>
      </c>
      <c r="AR851" s="23">
        <f ca="1">SQRT(Inputs!$B$38)*K851+SQRT(1-Inputs!$B$38)*_xlfn.NORM.S.INV(RAND())</f>
        <v>0.50261636585782765</v>
      </c>
      <c r="AS851" s="23">
        <f ca="1">SQRT(Inputs!$B$38)*L851+SQRT(1-Inputs!$B$38)*_xlfn.NORM.S.INV(RAND())</f>
        <v>-0.34693574593329157</v>
      </c>
      <c r="AT851" s="23">
        <f ca="1">SQRT(Inputs!$B$38)*M851+SQRT(1-Inputs!$B$38)*_xlfn.NORM.S.INV(RAND())</f>
        <v>-2.2627605462134346</v>
      </c>
      <c r="AU851" s="15">
        <f ca="1">Inputs!$B$6*EXP($B$8-0.5*C$5^2+C$5*N851)</f>
        <v>4847.7617318178645</v>
      </c>
      <c r="AV851" s="15">
        <f t="shared" ca="1" si="474"/>
        <v>5973.3362168334725</v>
      </c>
      <c r="AW851" s="15">
        <f t="shared" ca="1" si="475"/>
        <v>7134.8692104006113</v>
      </c>
      <c r="AX851" s="15">
        <f t="shared" ca="1" si="476"/>
        <v>9717.3871383656551</v>
      </c>
      <c r="AY851" s="15">
        <f t="shared" ca="1" si="477"/>
        <v>11062.309057711214</v>
      </c>
      <c r="AZ851" s="15">
        <f t="shared" ca="1" si="478"/>
        <v>13655.388856189906</v>
      </c>
      <c r="BA851" s="15">
        <f t="shared" ca="1" si="479"/>
        <v>18426.682782924941</v>
      </c>
      <c r="BB851" s="15">
        <f t="shared" ca="1" si="480"/>
        <v>19428.080768925432</v>
      </c>
      <c r="BC851" s="15">
        <f t="shared" ca="1" si="481"/>
        <v>22020.479044173961</v>
      </c>
      <c r="BD851" s="15">
        <f t="shared" ca="1" si="482"/>
        <v>29110.348382446027</v>
      </c>
      <c r="BE851" s="15">
        <f t="shared" ca="1" si="483"/>
        <v>36721.868208113607</v>
      </c>
      <c r="BF851" s="15">
        <f ca="1">Inputs!$B$13*EXP($B$9-0.5*C$6^2+C$6*Y851)</f>
        <v>11266.039658168957</v>
      </c>
      <c r="BG851" s="15">
        <f t="shared" ca="1" si="484"/>
        <v>17939.236573846247</v>
      </c>
      <c r="BH851" s="15">
        <f t="shared" ca="1" si="485"/>
        <v>12867.542732105891</v>
      </c>
      <c r="BI851" s="15">
        <f t="shared" ca="1" si="486"/>
        <v>16291.392618770129</v>
      </c>
      <c r="BJ851" s="15">
        <f t="shared" ca="1" si="487"/>
        <v>22500.370366177067</v>
      </c>
      <c r="BK851" s="15">
        <f t="shared" ca="1" si="488"/>
        <v>35021.600763345254</v>
      </c>
      <c r="BL851" s="15">
        <f t="shared" ca="1" si="489"/>
        <v>51359.42549107044</v>
      </c>
      <c r="BM851" s="15">
        <f t="shared" ca="1" si="490"/>
        <v>57474.064467877659</v>
      </c>
      <c r="BN851" s="15">
        <f t="shared" ca="1" si="491"/>
        <v>73087.862986312102</v>
      </c>
      <c r="BO851" s="15">
        <f t="shared" ca="1" si="492"/>
        <v>91359.516921801871</v>
      </c>
      <c r="BP851" s="15">
        <f t="shared" ca="1" si="493"/>
        <v>109966.57887396438</v>
      </c>
      <c r="BQ851" s="15">
        <f ca="1">Inputs!$B$20*EXP($B$10-0.5*C$7^2+C$7*AJ851)</f>
        <v>4176.7515419489582</v>
      </c>
      <c r="BR851" s="15">
        <f t="shared" ca="1" si="494"/>
        <v>9510.511734064854</v>
      </c>
      <c r="BS851" s="15">
        <f t="shared" ca="1" si="495"/>
        <v>11499.380770075235</v>
      </c>
      <c r="BT851" s="15">
        <f t="shared" ca="1" si="496"/>
        <v>15828.061536514786</v>
      </c>
      <c r="BU851" s="15">
        <f t="shared" ca="1" si="497"/>
        <v>22466.016701218057</v>
      </c>
      <c r="BV851" s="15">
        <f t="shared" ca="1" si="498"/>
        <v>44211.711646679272</v>
      </c>
      <c r="BW851" s="15">
        <f t="shared" ca="1" si="499"/>
        <v>68303.33419853916</v>
      </c>
      <c r="BX851" s="15">
        <f t="shared" ca="1" si="500"/>
        <v>98959.658632912193</v>
      </c>
      <c r="BY851" s="15">
        <f t="shared" ca="1" si="501"/>
        <v>152655.33850819472</v>
      </c>
      <c r="BZ851" s="15">
        <f t="shared" ca="1" si="502"/>
        <v>200962.18993352659</v>
      </c>
      <c r="CA851" s="15">
        <f t="shared" ca="1" si="503"/>
        <v>188829.35241734533</v>
      </c>
      <c r="CB851" s="15">
        <f ca="1">(AU851*DCF!C$10-DCF!C$5*MAX(AU851*DCF!C$10,0)-MAX(AU851-Inputs!$B$6,0)/Inputs!$B$10)*DCF!C$6</f>
        <v>1043.8905499134185</v>
      </c>
      <c r="CC851" s="15">
        <f ca="1">(AV851*DCF!D$10-DCF!D$5*MAX(AV851*DCF!D$10,0)-MAX(AV851-AU851,0)/Inputs!$B$10)*DCF!D$6</f>
        <v>1181.5183550345603</v>
      </c>
      <c r="CD851" s="15">
        <f ca="1">(AW851*DCF!E$10-DCF!E$5*MAX(AW851*DCF!E$10,0)-MAX(AW851-AV851,0)/Inputs!$B$10)*DCF!E$6</f>
        <v>1385.7023919417757</v>
      </c>
      <c r="CE851" s="15">
        <f ca="1">(AX851*DCF!F$10-DCF!F$5*MAX(AX851*DCF!F$10,0)-MAX(AX851-AW851,0)/Inputs!$B$10)*DCF!F$6</f>
        <v>1583.9321731874527</v>
      </c>
      <c r="CF851" s="15">
        <f ca="1">(AY851*DCF!G$10-DCF!G$5*MAX(AY851*DCF!G$10,0)-MAX(AY851-AX851,0)/Inputs!$B$10)*DCF!G$6</f>
        <v>2020.7592471159189</v>
      </c>
      <c r="CG851" s="15">
        <f ca="1">(AZ851*DCF!H$10-DCF!H$5*MAX(AZ851*DCF!H$10,0)-MAX(AZ851-AY851,0)/Inputs!$B$10)*DCF!H$6</f>
        <v>2190.7557358709587</v>
      </c>
      <c r="CH851" s="15">
        <f ca="1">(BA851*DCF!I$10-DCF!I$5*MAX(BA851*DCF!I$10,0)-MAX(BA851-AZ851,0)/Inputs!$B$10)*DCF!I$6</f>
        <v>2583.2233619920707</v>
      </c>
      <c r="CI851" s="15">
        <f ca="1">(BB851*DCF!J$10-DCF!J$5*MAX(BB851*DCF!J$10,0)-MAX(BB851-BA851,0)/Inputs!$B$10)*DCF!J$6</f>
        <v>3182.1583763324415</v>
      </c>
      <c r="CJ851" s="15">
        <f ca="1">(BC851*DCF!K$10-DCF!K$5*MAX(BC851*DCF!K$10,0)-MAX(BC851-BB851,0)/Inputs!$B$10)*DCF!K$6</f>
        <v>3182.0471802026568</v>
      </c>
      <c r="CK851" s="15">
        <f ca="1">(BD851*DCF!L$10-DCF!L$5*MAX(BD851*DCF!L$10,0)-MAX(BD851-BC851,0)/Inputs!$B$10)*DCF!L$6</f>
        <v>3473.5591970749792</v>
      </c>
      <c r="CL851" s="15">
        <f ca="1">(BE851*DCF!M$10-DCF!M$5*MAX(BE851*DCF!M$10,0)-MAX(BE851-BD851,0)/Inputs!$B$10)*DCF!M$6</f>
        <v>4272.6531949587661</v>
      </c>
      <c r="CM851" s="15">
        <f ca="1">(BF851*DCF!C$28-DCF!C$5*MAX(BF851*DCF!C$28,0)-MAX(BF851-Inputs!$B$13,0)/Inputs!$B$17)*DCF!C$6</f>
        <v>3438.3214195430987</v>
      </c>
      <c r="CN851" s="15">
        <f ca="1">(BG851*DCF!D$28-DCF!D$5*MAX(BG851*DCF!D$28,0)-MAX(BG851-BF851,0)/Inputs!$B$17)*DCF!D$6</f>
        <v>3859.8200524704275</v>
      </c>
      <c r="CO851" s="15">
        <f ca="1">(BH851*DCF!E$28-DCF!E$5*MAX(BH851*DCF!E$28,0)-MAX(BH851-BG851,0)/Inputs!$B$17)*DCF!E$6</f>
        <v>3644.3172269042875</v>
      </c>
      <c r="CP851" s="15">
        <f ca="1">(BI851*DCF!F$28-DCF!F$5*MAX(BI851*DCF!F$28,0)-MAX(BI851-BH851,0)/Inputs!$B$17)*DCF!F$6</f>
        <v>3799.3179767205675</v>
      </c>
      <c r="CQ851" s="15">
        <f ca="1">(BJ851*DCF!G$28-DCF!G$5*MAX(BJ851*DCF!G$28,0)-MAX(BJ851-BI851,0)/Inputs!$B$17)*DCF!G$6</f>
        <v>4793.6030814195465</v>
      </c>
      <c r="CR851" s="15">
        <f ca="1">(BK851*DCF!H$28-DCF!H$5*MAX(BK851*DCF!H$28,0)-MAX(BK851-BJ851,0)/Inputs!$B$17)*DCF!H$6</f>
        <v>6715.7804390428919</v>
      </c>
      <c r="CS851" s="15">
        <f ca="1">(BL851*DCF!I$28-DCF!I$5*MAX(BL851*DCF!I$28,0)-MAX(BL851-BK851,0)/Inputs!$B$17)*DCF!I$6</f>
        <v>9732.3461669875396</v>
      </c>
      <c r="CT851" s="15">
        <f ca="1">(BM851*DCF!J$28-DCF!J$5*MAX(BM851*DCF!J$28,0)-MAX(BM851-BL851,0)/Inputs!$B$17)*DCF!J$6</f>
        <v>12010.736488705983</v>
      </c>
      <c r="CU851" s="15">
        <f ca="1">(BN851*DCF!K$28-DCF!K$5*MAX(BN851*DCF!K$28,0)-MAX(BN851-BM851,0)/Inputs!$B$17)*DCF!K$6</f>
        <v>13522.448854765256</v>
      </c>
      <c r="CV851" s="15">
        <f ca="1">(BO851*DCF!L$28-DCF!L$5*MAX(BO851*DCF!L$28,0)-MAX(BO851-BN851,0)/Inputs!$B$17)*DCF!L$6</f>
        <v>16160.673140088466</v>
      </c>
      <c r="CW851" s="15">
        <f ca="1">(BP851*DCF!M$28-DCF!M$5*MAX(BP851*DCF!M$28,0)-MAX(BP851-BO851,0)/Inputs!$B$17)*DCF!M$6</f>
        <v>18745.314636653089</v>
      </c>
      <c r="CX851" s="15">
        <f ca="1">(BQ851*DCF!C$46-DCF!C$5*MAX(BQ851*DCF!C$46,0)-MAX(BQ851-Inputs!$B$20,0)/Inputs!$B$24)*DCF!C$6</f>
        <v>-1415.3012992717954</v>
      </c>
      <c r="CY851" s="15">
        <f ca="1">(BR851*DCF!D$46-DCF!D$5*MAX(BR851*DCF!D$46,0)-MAX(BR851-BQ851,0)/Inputs!$B$24)*DCF!D$6</f>
        <v>-3899.0937647507158</v>
      </c>
      <c r="CZ851" s="15">
        <f ca="1">(BS851*DCF!E$46-DCF!E$5*MAX(BS851*DCF!E$46,0)-MAX(BS851-BR851,0)/Inputs!$B$24)*DCF!E$6</f>
        <v>-2143.779219282228</v>
      </c>
      <c r="DA851" s="15">
        <f ca="1">(BT851*DCF!F$46-DCF!F$5*MAX(BT851*DCF!F$46,0)-MAX(BT851-BS851,0)/Inputs!$B$24)*DCF!F$6</f>
        <v>-2728.9090208260841</v>
      </c>
      <c r="DB851" s="15">
        <f ca="1">(BU851*DCF!G$46-DCF!G$5*MAX(BU851*DCF!G$46,0)-MAX(BU851-BT851,0)/Inputs!$B$24)*DCF!G$6</f>
        <v>-2988.5893818257146</v>
      </c>
      <c r="DC851" s="15">
        <f ca="1">(BV851*DCF!H$46-DCF!H$5*MAX(BV851*DCF!H$46,0)-MAX(BV851-BU851,0)/Inputs!$B$24)*DCF!H$6</f>
        <v>-6757.3414662185623</v>
      </c>
      <c r="DD851" s="15">
        <f ca="1">(BW851*DCF!I$46-DCF!I$5*MAX(BW851*DCF!I$46,0)-MAX(BW851-BV851,0)/Inputs!$B$24)*DCF!I$6</f>
        <v>-5338.28086132518</v>
      </c>
      <c r="DE851" s="15">
        <f ca="1">(BX851*DCF!J$46-DCF!J$5*MAX(BX851*DCF!J$46,0)-MAX(BX851-BW851,0)/Inputs!$B$24)*DCF!J$6</f>
        <v>-3978.4724435269482</v>
      </c>
      <c r="DF851" s="15">
        <f ca="1">(BY851*DCF!K$46-DCF!K$5*MAX(BY851*DCF!K$46,0)-MAX(BY851-BX851,0)/Inputs!$B$24)*DCF!K$6</f>
        <v>-4433.8293076801547</v>
      </c>
      <c r="DG851" s="15">
        <f ca="1">(BZ851*DCF!L$46-DCF!L$5*MAX(BZ851*DCF!L$46,0)-MAX(BZ851-BY851,0)/Inputs!$B$24)*DCF!L$6</f>
        <v>2959.5866311987052</v>
      </c>
      <c r="DH851" s="15">
        <f ca="1">(CA851*DCF!M$46-DCF!M$5*MAX(CA851*DCF!M$46,0)-MAX(CA851-BZ851,0)/Inputs!$B$24)*DCF!M$6</f>
        <v>14803.479974288373</v>
      </c>
      <c r="DI851" s="15">
        <f ca="1">SUM(CB851:CL851)+BE851*DCF!M$10*(1+Inputs!$B$30)*(1-Inputs!$B$33)*(1-Inputs!$B$30/Inputs!$B$31)/(Inputs!$B$29-Inputs!$B$30)*DCF!M$6</f>
        <v>128297.64458324091</v>
      </c>
      <c r="DJ851" s="15">
        <f ca="1">SUM(CM851:CW851)+BP851*DCF!M$28*(1+Inputs!$B$30)*(1-Inputs!$B$33)*(1-Inputs!$B$30/Inputs!$B$31)/(Inputs!$B$29-Inputs!$B$30)*DCF!M$6</f>
        <v>504473.93703491054</v>
      </c>
      <c r="DK851" s="15">
        <f ca="1">SUM(CX851:DH851)+CA851*DCF!M$46*(1+Inputs!$B$30)*(1-Inputs!$B$33)*(1-Inputs!$B$30/Inputs!$B$31)/(Inputs!$B$29-Inputs!$B$30)*DCF!M$6</f>
        <v>276032.01694475475</v>
      </c>
      <c r="DM851" s="15">
        <f ca="1">DI851+DJ851+DK851+Inputs!$B$34+Inputs!$B$36-Inputs!$B$35</f>
        <v>985654.59856290615</v>
      </c>
    </row>
    <row r="852" spans="1:117" x14ac:dyDescent="0.75">
      <c r="A852" s="11">
        <v>839</v>
      </c>
      <c r="C852" s="23">
        <f t="shared" ca="1" si="473"/>
        <v>0.84193110465836585</v>
      </c>
      <c r="D852" s="23">
        <f t="shared" ca="1" si="473"/>
        <v>7.8686719294132582E-2</v>
      </c>
      <c r="E852" s="23">
        <f t="shared" ca="1" si="473"/>
        <v>0.71450465988306544</v>
      </c>
      <c r="F852" s="23">
        <f t="shared" ca="1" si="473"/>
        <v>0.9653073017822128</v>
      </c>
      <c r="G852" s="23">
        <f t="shared" ca="1" si="473"/>
        <v>1.6698364956405674</v>
      </c>
      <c r="H852" s="23">
        <f t="shared" ca="1" si="473"/>
        <v>-0.3572463925471101</v>
      </c>
      <c r="I852" s="23">
        <f t="shared" ca="1" si="473"/>
        <v>-0.86913924063823611</v>
      </c>
      <c r="J852" s="23">
        <f t="shared" ca="1" si="473"/>
        <v>-0.78097321901410599</v>
      </c>
      <c r="K852" s="23">
        <f t="shared" ca="1" si="473"/>
        <v>1.5237210810450794</v>
      </c>
      <c r="L852" s="23">
        <f t="shared" ca="1" si="473"/>
        <v>1.5512597739389025</v>
      </c>
      <c r="M852" s="23">
        <f t="shared" ca="1" si="473"/>
        <v>-1.4310660192506306</v>
      </c>
      <c r="N852" s="23">
        <f ca="1">SQRT(Inputs!$B$38)*C852+SQRT(1-Inputs!$B$38)*_xlfn.NORM.S.INV(RAND())</f>
        <v>-7.3100130407395325E-2</v>
      </c>
      <c r="O852" s="23">
        <f ca="1">SQRT(Inputs!$B$38)*D852+SQRT(1-Inputs!$B$38)*_xlfn.NORM.S.INV(RAND())</f>
        <v>2.5930685643600255</v>
      </c>
      <c r="P852" s="23">
        <f ca="1">SQRT(Inputs!$B$38)*E852+SQRT(1-Inputs!$B$38)*_xlfn.NORM.S.INV(RAND())</f>
        <v>-0.92910476387981156</v>
      </c>
      <c r="Q852" s="23">
        <f ca="1">SQRT(Inputs!$B$38)*F852+SQRT(1-Inputs!$B$38)*_xlfn.NORM.S.INV(RAND())</f>
        <v>0.53156855634968292</v>
      </c>
      <c r="R852" s="23">
        <f ca="1">SQRT(Inputs!$B$38)*G852+SQRT(1-Inputs!$B$38)*_xlfn.NORM.S.INV(RAND())</f>
        <v>0.42233287060944902</v>
      </c>
      <c r="S852" s="23">
        <f ca="1">SQRT(Inputs!$B$38)*H852+SQRT(1-Inputs!$B$38)*_xlfn.NORM.S.INV(RAND())</f>
        <v>0.76847680814269625</v>
      </c>
      <c r="T852" s="23">
        <f ca="1">SQRT(Inputs!$B$38)*I852+SQRT(1-Inputs!$B$38)*_xlfn.NORM.S.INV(RAND())</f>
        <v>-0.78359715245207984</v>
      </c>
      <c r="U852" s="23">
        <f ca="1">SQRT(Inputs!$B$38)*J852+SQRT(1-Inputs!$B$38)*_xlfn.NORM.S.INV(RAND())</f>
        <v>-1.0787650977997096</v>
      </c>
      <c r="V852" s="23">
        <f ca="1">SQRT(Inputs!$B$38)*K852+SQRT(1-Inputs!$B$38)*_xlfn.NORM.S.INV(RAND())</f>
        <v>0.75280584175934462</v>
      </c>
      <c r="W852" s="23">
        <f ca="1">SQRT(Inputs!$B$38)*L852+SQRT(1-Inputs!$B$38)*_xlfn.NORM.S.INV(RAND())</f>
        <v>-0.14215286408983285</v>
      </c>
      <c r="X852" s="23">
        <f ca="1">SQRT(Inputs!$B$38)*M852+SQRT(1-Inputs!$B$38)*_xlfn.NORM.S.INV(RAND())</f>
        <v>0.26132691973537092</v>
      </c>
      <c r="Y852" s="23">
        <f ca="1">SQRT(Inputs!$B$38)*C852+SQRT(1-Inputs!$B$38)*_xlfn.NORM.S.INV(RAND())</f>
        <v>-0.26231763542704373</v>
      </c>
      <c r="Z852" s="23">
        <f ca="1">SQRT(Inputs!$B$38)*D852+SQRT(1-Inputs!$B$38)*_xlfn.NORM.S.INV(RAND())</f>
        <v>0.81198065843558942</v>
      </c>
      <c r="AA852" s="23">
        <f ca="1">SQRT(Inputs!$B$38)*E852+SQRT(1-Inputs!$B$38)*_xlfn.NORM.S.INV(RAND())</f>
        <v>0.44399156338744422</v>
      </c>
      <c r="AB852" s="23">
        <f ca="1">SQRT(Inputs!$B$38)*F852+SQRT(1-Inputs!$B$38)*_xlfn.NORM.S.INV(RAND())</f>
        <v>0.16439319406190628</v>
      </c>
      <c r="AC852" s="23">
        <f ca="1">SQRT(Inputs!$B$38)*G852+SQRT(1-Inputs!$B$38)*_xlfn.NORM.S.INV(RAND())</f>
        <v>2.1673624096506638</v>
      </c>
      <c r="AD852" s="23">
        <f ca="1">SQRT(Inputs!$B$38)*H852+SQRT(1-Inputs!$B$38)*_xlfn.NORM.S.INV(RAND())</f>
        <v>-1.6456934823686292E-2</v>
      </c>
      <c r="AE852" s="23">
        <f ca="1">SQRT(Inputs!$B$38)*I852+SQRT(1-Inputs!$B$38)*_xlfn.NORM.S.INV(RAND())</f>
        <v>-1.1664620536757955</v>
      </c>
      <c r="AF852" s="23">
        <f ca="1">SQRT(Inputs!$B$38)*J852+SQRT(1-Inputs!$B$38)*_xlfn.NORM.S.INV(RAND())</f>
        <v>-0.60189204651696426</v>
      </c>
      <c r="AG852" s="23">
        <f ca="1">SQRT(Inputs!$B$38)*K852+SQRT(1-Inputs!$B$38)*_xlfn.NORM.S.INV(RAND())</f>
        <v>1.1121175615659504</v>
      </c>
      <c r="AH852" s="23">
        <f ca="1">SQRT(Inputs!$B$38)*L852+SQRT(1-Inputs!$B$38)*_xlfn.NORM.S.INV(RAND())</f>
        <v>-0.17902747904592631</v>
      </c>
      <c r="AI852" s="23">
        <f ca="1">SQRT(Inputs!$B$38)*M852+SQRT(1-Inputs!$B$38)*_xlfn.NORM.S.INV(RAND())</f>
        <v>-1.6129057481878277</v>
      </c>
      <c r="AJ852" s="23">
        <f ca="1">SQRT(Inputs!$B$38)*C852+SQRT(1-Inputs!$B$38)*_xlfn.NORM.S.INV(RAND())</f>
        <v>-0.11051020922263605</v>
      </c>
      <c r="AK852" s="23">
        <f ca="1">SQRT(Inputs!$B$38)*D852+SQRT(1-Inputs!$B$38)*_xlfn.NORM.S.INV(RAND())</f>
        <v>0.17886082064939487</v>
      </c>
      <c r="AL852" s="23">
        <f ca="1">SQRT(Inputs!$B$38)*E852+SQRT(1-Inputs!$B$38)*_xlfn.NORM.S.INV(RAND())</f>
        <v>1.0660336496574192</v>
      </c>
      <c r="AM852" s="23">
        <f ca="1">SQRT(Inputs!$B$38)*F852+SQRT(1-Inputs!$B$38)*_xlfn.NORM.S.INV(RAND())</f>
        <v>0.31908518148137427</v>
      </c>
      <c r="AN852" s="23">
        <f ca="1">SQRT(Inputs!$B$38)*G852+SQRT(1-Inputs!$B$38)*_xlfn.NORM.S.INV(RAND())</f>
        <v>0.4578825883448091</v>
      </c>
      <c r="AO852" s="23">
        <f ca="1">SQRT(Inputs!$B$38)*H852+SQRT(1-Inputs!$B$38)*_xlfn.NORM.S.INV(RAND())</f>
        <v>0.36776177007226074</v>
      </c>
      <c r="AP852" s="23">
        <f ca="1">SQRT(Inputs!$B$38)*I852+SQRT(1-Inputs!$B$38)*_xlfn.NORM.S.INV(RAND())</f>
        <v>-1.4507291303066792</v>
      </c>
      <c r="AQ852" s="23">
        <f ca="1">SQRT(Inputs!$B$38)*J852+SQRT(1-Inputs!$B$38)*_xlfn.NORM.S.INV(RAND())</f>
        <v>-0.33783102872639248</v>
      </c>
      <c r="AR852" s="23">
        <f ca="1">SQRT(Inputs!$B$38)*K852+SQRT(1-Inputs!$B$38)*_xlfn.NORM.S.INV(RAND())</f>
        <v>-0.93172335908673876</v>
      </c>
      <c r="AS852" s="23">
        <f ca="1">SQRT(Inputs!$B$38)*L852+SQRT(1-Inputs!$B$38)*_xlfn.NORM.S.INV(RAND())</f>
        <v>1.40896688648116</v>
      </c>
      <c r="AT852" s="23">
        <f ca="1">SQRT(Inputs!$B$38)*M852+SQRT(1-Inputs!$B$38)*_xlfn.NORM.S.INV(RAND())</f>
        <v>-2.1160195268384117</v>
      </c>
      <c r="AU852" s="15">
        <f ca="1">Inputs!$B$6*EXP($B$8-0.5*C$5^2+C$5*N852)</f>
        <v>4903.8675724928908</v>
      </c>
      <c r="AV852" s="15">
        <f t="shared" ca="1" si="474"/>
        <v>8739.6587585432881</v>
      </c>
      <c r="AW852" s="15">
        <f t="shared" ca="1" si="475"/>
        <v>9401.3005539633086</v>
      </c>
      <c r="AX852" s="15">
        <f t="shared" ca="1" si="476"/>
        <v>12266.186462463353</v>
      </c>
      <c r="AY852" s="15">
        <f t="shared" ca="1" si="477"/>
        <v>15748.453523553369</v>
      </c>
      <c r="AZ852" s="15">
        <f t="shared" ca="1" si="478"/>
        <v>20961.665902701232</v>
      </c>
      <c r="BA852" s="15">
        <f t="shared" ca="1" si="479"/>
        <v>23631.948755619636</v>
      </c>
      <c r="BB852" s="15">
        <f t="shared" ca="1" si="480"/>
        <v>25968.689484537921</v>
      </c>
      <c r="BC852" s="15">
        <f t="shared" ca="1" si="481"/>
        <v>34202.300342779265</v>
      </c>
      <c r="BD852" s="15">
        <f t="shared" ca="1" si="482"/>
        <v>41347.612085240879</v>
      </c>
      <c r="BE852" s="15">
        <f t="shared" ca="1" si="483"/>
        <v>51886.606041205552</v>
      </c>
      <c r="BF852" s="15">
        <f ca="1">Inputs!$B$13*EXP($B$9-0.5*C$6^2+C$6*Y852)</f>
        <v>13130.1365330393</v>
      </c>
      <c r="BG852" s="15">
        <f t="shared" ca="1" si="484"/>
        <v>18527.131860877013</v>
      </c>
      <c r="BH852" s="15">
        <f t="shared" ca="1" si="485"/>
        <v>24366.612698050227</v>
      </c>
      <c r="BI852" s="15">
        <f t="shared" ca="1" si="486"/>
        <v>30592.786525035637</v>
      </c>
      <c r="BJ852" s="15">
        <f t="shared" ca="1" si="487"/>
        <v>51258.607785048363</v>
      </c>
      <c r="BK852" s="15">
        <f t="shared" ca="1" si="488"/>
        <v>62769.433740551933</v>
      </c>
      <c r="BL852" s="15">
        <f t="shared" ca="1" si="489"/>
        <v>66287.423031265615</v>
      </c>
      <c r="BM852" s="15">
        <f t="shared" ca="1" si="490"/>
        <v>75611.244833337318</v>
      </c>
      <c r="BN852" s="15">
        <f t="shared" ca="1" si="491"/>
        <v>106249.37647381012</v>
      </c>
      <c r="BO852" s="15">
        <f t="shared" ca="1" si="492"/>
        <v>128036.51785530343</v>
      </c>
      <c r="BP852" s="15">
        <f t="shared" ca="1" si="493"/>
        <v>131269.67237563885</v>
      </c>
      <c r="BQ852" s="15">
        <f ca="1">Inputs!$B$20*EXP($B$10-0.5*C$7^2+C$7*AJ852)</f>
        <v>4124.6342475975316</v>
      </c>
      <c r="BR852" s="15">
        <f t="shared" ca="1" si="494"/>
        <v>5923.7013917910663</v>
      </c>
      <c r="BS852" s="15">
        <f t="shared" ca="1" si="495"/>
        <v>11017.630349832747</v>
      </c>
      <c r="BT852" s="15">
        <f t="shared" ca="1" si="496"/>
        <v>16517.229159588798</v>
      </c>
      <c r="BU852" s="15">
        <f t="shared" ca="1" si="497"/>
        <v>25572.898983525625</v>
      </c>
      <c r="BV852" s="15">
        <f t="shared" ca="1" si="498"/>
        <v>38652.818007934598</v>
      </c>
      <c r="BW852" s="15">
        <f t="shared" ca="1" si="499"/>
        <v>39677.580838822527</v>
      </c>
      <c r="BX852" s="15">
        <f t="shared" ca="1" si="500"/>
        <v>51861.413949471382</v>
      </c>
      <c r="BY852" s="15">
        <f t="shared" ca="1" si="501"/>
        <v>60801.885957041755</v>
      </c>
      <c r="BZ852" s="15">
        <f t="shared" ca="1" si="502"/>
        <v>110536.87627227839</v>
      </c>
      <c r="CA852" s="15">
        <f t="shared" ca="1" si="503"/>
        <v>106607.3129939396</v>
      </c>
      <c r="CB852" s="15">
        <f ca="1">(AU852*DCF!C$10-DCF!C$5*MAX(AU852*DCF!C$10,0)-MAX(AU852-Inputs!$B$6,0)/Inputs!$B$10)*DCF!C$6</f>
        <v>1043.4905052690547</v>
      </c>
      <c r="CC852" s="15">
        <f ca="1">(AV852*DCF!D$10-DCF!D$5*MAX(AV852*DCF!D$10,0)-MAX(AV852-AU852,0)/Inputs!$B$10)*DCF!D$6</f>
        <v>1194.9753222189215</v>
      </c>
      <c r="CD852" s="15">
        <f ca="1">(AW852*DCF!E$10-DCF!E$5*MAX(AW852*DCF!E$10,0)-MAX(AW852-AV852,0)/Inputs!$B$10)*DCF!E$6</f>
        <v>2021.5815097756515</v>
      </c>
      <c r="CE852" s="15">
        <f ca="1">(AX852*DCF!F$10-DCF!F$5*MAX(AX852*DCF!F$10,0)-MAX(AX852-AW852,0)/Inputs!$B$10)*DCF!F$6</f>
        <v>2081.5772276331918</v>
      </c>
      <c r="CF852" s="15">
        <f ca="1">(AY852*DCF!G$10-DCF!G$5*MAX(AY852*DCF!G$10,0)-MAX(AY852-AX852,0)/Inputs!$B$10)*DCF!G$6</f>
        <v>2575.4570703120271</v>
      </c>
      <c r="CG852" s="15">
        <f ca="1">(AZ852*DCF!H$10-DCF!H$5*MAX(AZ852*DCF!H$10,0)-MAX(AZ852-AY852,0)/Inputs!$B$10)*DCF!H$6</f>
        <v>3144.0231533264136</v>
      </c>
      <c r="CH852" s="15">
        <f ca="1">(BA852*DCF!I$10-DCF!I$5*MAX(BA852*DCF!I$10,0)-MAX(BA852-AZ852,0)/Inputs!$B$10)*DCF!I$6</f>
        <v>3878.674995398464</v>
      </c>
      <c r="CI852" s="15">
        <f ca="1">(BB852*DCF!J$10-DCF!J$5*MAX(BB852*DCF!J$10,0)-MAX(BB852-BA852,0)/Inputs!$B$10)*DCF!J$6</f>
        <v>4102.1928202581603</v>
      </c>
      <c r="CJ852" s="15">
        <f ca="1">(BC852*DCF!K$10-DCF!K$5*MAX(BC852*DCF!K$10,0)-MAX(BC852-BB852,0)/Inputs!$B$10)*DCF!K$6</f>
        <v>4353.4408815160705</v>
      </c>
      <c r="CK852" s="15">
        <f ca="1">(BD852*DCF!L$10-DCF!L$5*MAX(BD852*DCF!L$10,0)-MAX(BD852-BC852,0)/Inputs!$B$10)*DCF!L$6</f>
        <v>5312.001666311583</v>
      </c>
      <c r="CL852" s="15">
        <f ca="1">(BE852*DCF!M$10-DCF!M$5*MAX(BE852*DCF!M$10,0)-MAX(BE852-BD852,0)/Inputs!$B$10)*DCF!M$6</f>
        <v>6062.8757799797195</v>
      </c>
      <c r="CM852" s="15">
        <f ca="1">(BF852*DCF!C$28-DCF!C$5*MAX(BF852*DCF!C$28,0)-MAX(BF852-Inputs!$B$13,0)/Inputs!$B$17)*DCF!C$6</f>
        <v>3604.6596131834945</v>
      </c>
      <c r="CN852" s="15">
        <f ca="1">(BG852*DCF!D$28-DCF!D$5*MAX(BG852*DCF!D$28,0)-MAX(BG852-BF852,0)/Inputs!$B$17)*DCF!D$6</f>
        <v>4305.2410856544939</v>
      </c>
      <c r="CO852" s="15">
        <f ca="1">(BH852*DCF!E$28-DCF!E$5*MAX(BH852*DCF!E$28,0)-MAX(BH852-BG852,0)/Inputs!$B$17)*DCF!E$6</f>
        <v>5750.1773049742433</v>
      </c>
      <c r="CP852" s="15">
        <f ca="1">(BI852*DCF!F$28-DCF!F$5*MAX(BI852*DCF!F$28,0)-MAX(BI852-BH852,0)/Inputs!$B$17)*DCF!F$6</f>
        <v>7171.5623437772856</v>
      </c>
      <c r="CQ852" s="15">
        <f ca="1">(BJ852*DCF!G$28-DCF!G$5*MAX(BJ852*DCF!G$28,0)-MAX(BJ852-BI852,0)/Inputs!$B$17)*DCF!G$6</f>
        <v>9823.6477052196278</v>
      </c>
      <c r="CR852" s="15">
        <f ca="1">(BK852*DCF!H$28-DCF!H$5*MAX(BK852*DCF!H$28,0)-MAX(BK852-BJ852,0)/Inputs!$B$17)*DCF!H$6</f>
        <v>13735.114163303375</v>
      </c>
      <c r="CS852" s="15">
        <f ca="1">(BL852*DCF!I$28-DCF!I$5*MAX(BL852*DCF!I$28,0)-MAX(BL852-BK852,0)/Inputs!$B$17)*DCF!I$6</f>
        <v>15082.749532182776</v>
      </c>
      <c r="CT852" s="15">
        <f ca="1">(BM852*DCF!J$28-DCF!J$5*MAX(BM852*DCF!J$28,0)-MAX(BM852-BL852,0)/Inputs!$B$17)*DCF!J$6</f>
        <v>15631.321966695799</v>
      </c>
      <c r="CU852" s="15">
        <f ca="1">(BN852*DCF!K$28-DCF!K$5*MAX(BN852*DCF!K$28,0)-MAX(BN852-BM852,0)/Inputs!$B$17)*DCF!K$6</f>
        <v>18685.323800005954</v>
      </c>
      <c r="CV852" s="15">
        <f ca="1">(BO852*DCF!L$28-DCF!L$5*MAX(BO852*DCF!L$28,0)-MAX(BO852-BN852,0)/Inputs!$B$17)*DCF!L$6</f>
        <v>23080.72140539399</v>
      </c>
      <c r="CW852" s="15">
        <f ca="1">(BP852*DCF!M$28-DCF!M$5*MAX(BP852*DCF!M$28,0)-MAX(BP852-BO852,0)/Inputs!$B$17)*DCF!M$6</f>
        <v>24360.509330271725</v>
      </c>
      <c r="CX852" s="15">
        <f ca="1">(BQ852*DCF!C$46-DCF!C$5*MAX(BQ852*DCF!C$46,0)-MAX(BQ852-Inputs!$B$20,0)/Inputs!$B$24)*DCF!C$6</f>
        <v>-1379.1923193516384</v>
      </c>
      <c r="CY852" s="15">
        <f ca="1">(BR852*DCF!D$46-DCF!D$5*MAX(BR852*DCF!D$46,0)-MAX(BR852-BQ852,0)/Inputs!$B$24)*DCF!D$6</f>
        <v>-1778.6847018907613</v>
      </c>
      <c r="CZ852" s="15">
        <f ca="1">(BS852*DCF!E$46-DCF!E$5*MAX(BS852*DCF!E$46,0)-MAX(BS852-BR852,0)/Inputs!$B$24)*DCF!E$6</f>
        <v>-3310.7405336152697</v>
      </c>
      <c r="DA852" s="15">
        <f ca="1">(BT852*DCF!F$46-DCF!F$5*MAX(BT852*DCF!F$46,0)-MAX(BT852-BS852,0)/Inputs!$B$24)*DCF!F$6</f>
        <v>-3205.4668395029689</v>
      </c>
      <c r="DB852" s="15">
        <f ca="1">(BU852*DCF!G$46-DCF!G$5*MAX(BU852*DCF!G$46,0)-MAX(BU852-BT852,0)/Inputs!$B$24)*DCF!G$6</f>
        <v>-3906.3702065098091</v>
      </c>
      <c r="DC852" s="15">
        <f ca="1">(BV852*DCF!H$46-DCF!H$5*MAX(BV852*DCF!H$46,0)-MAX(BV852-BU852,0)/Inputs!$B$24)*DCF!H$6</f>
        <v>-4064.5046948415743</v>
      </c>
      <c r="DD852" s="15">
        <f ca="1">(BW852*DCF!I$46-DCF!I$5*MAX(BW852*DCF!I$46,0)-MAX(BW852-BV852,0)/Inputs!$B$24)*DCF!I$6</f>
        <v>622.19934215670207</v>
      </c>
      <c r="DE852" s="15">
        <f ca="1">(BX852*DCF!J$46-DCF!J$5*MAX(BX852*DCF!J$46,0)-MAX(BX852-BW852,0)/Inputs!$B$24)*DCF!J$6</f>
        <v>-1055.5106262173861</v>
      </c>
      <c r="DF852" s="15">
        <f ca="1">(BY852*DCF!K$46-DCF!K$5*MAX(BY852*DCF!K$46,0)-MAX(BY852-BX852,0)/Inputs!$B$24)*DCF!K$6</f>
        <v>1283.0289412751763</v>
      </c>
      <c r="DG852" s="15">
        <f ca="1">(BZ852*DCF!L$46-DCF!L$5*MAX(BZ852*DCF!L$46,0)-MAX(BZ852-BY852,0)/Inputs!$B$24)*DCF!L$6</f>
        <v>-3614.2903404827457</v>
      </c>
      <c r="DH852" s="15">
        <f ca="1">(CA852*DCF!M$46-DCF!M$5*MAX(CA852*DCF!M$46,0)-MAX(CA852-BZ852,0)/Inputs!$B$24)*DCF!M$6</f>
        <v>8357.5948485512708</v>
      </c>
      <c r="DI852" s="15">
        <f ca="1">SUM(CB852:CL852)+BE852*DCF!M$10*(1+Inputs!$B$30)*(1-Inputs!$B$33)*(1-Inputs!$B$30/Inputs!$B$31)/(Inputs!$B$29-Inputs!$B$30)*DCF!M$6</f>
        <v>180171.40167400776</v>
      </c>
      <c r="DJ852" s="15">
        <f ca="1">SUM(CM852:CW852)+BP852*DCF!M$28*(1+Inputs!$B$30)*(1-Inputs!$B$33)*(1-Inputs!$B$30/Inputs!$B$31)/(Inputs!$B$29-Inputs!$B$30)*DCF!M$6</f>
        <v>628331.34036148316</v>
      </c>
      <c r="DK852" s="15">
        <f ca="1">SUM(CX852:DH852)+CA852*DCF!M$46*(1+Inputs!$B$30)*(1-Inputs!$B$33)*(1-Inputs!$B$30/Inputs!$B$31)/(Inputs!$B$29-Inputs!$B$30)*DCF!M$6</f>
        <v>152775.59720174075</v>
      </c>
      <c r="DM852" s="15">
        <f ca="1">DI852+DJ852+DK852+Inputs!$B$34+Inputs!$B$36-Inputs!$B$35</f>
        <v>1038129.3392372318</v>
      </c>
    </row>
    <row r="853" spans="1:117" x14ac:dyDescent="0.75">
      <c r="A853" s="11">
        <v>840</v>
      </c>
      <c r="C853" s="23">
        <f t="shared" ca="1" si="473"/>
        <v>0.73720973614010787</v>
      </c>
      <c r="D853" s="23">
        <f t="shared" ca="1" si="473"/>
        <v>-0.52276478007997973</v>
      </c>
      <c r="E853" s="23">
        <f t="shared" ca="1" si="473"/>
        <v>-1.9256486204173231</v>
      </c>
      <c r="F853" s="23">
        <f t="shared" ca="1" si="473"/>
        <v>-0.22328237236560905</v>
      </c>
      <c r="G853" s="23">
        <f t="shared" ca="1" si="473"/>
        <v>0.35373870436786747</v>
      </c>
      <c r="H853" s="23">
        <f t="shared" ca="1" si="473"/>
        <v>9.7382265644742561E-2</v>
      </c>
      <c r="I853" s="23">
        <f t="shared" ca="1" si="473"/>
        <v>-0.86882016396381601</v>
      </c>
      <c r="J853" s="23">
        <f t="shared" ca="1" si="473"/>
        <v>-0.77159389947073465</v>
      </c>
      <c r="K853" s="23">
        <f t="shared" ca="1" si="473"/>
        <v>0.45319074758056094</v>
      </c>
      <c r="L853" s="23">
        <f t="shared" ca="1" si="473"/>
        <v>1.2552083956157338</v>
      </c>
      <c r="M853" s="23">
        <f t="shared" ca="1" si="473"/>
        <v>1.5504284322141861</v>
      </c>
      <c r="N853" s="23">
        <f ca="1">SQRT(Inputs!$B$38)*C853+SQRT(1-Inputs!$B$38)*_xlfn.NORM.S.INV(RAND())</f>
        <v>1.1607838672022026</v>
      </c>
      <c r="O853" s="23">
        <f ca="1">SQRT(Inputs!$B$38)*D853+SQRT(1-Inputs!$B$38)*_xlfn.NORM.S.INV(RAND())</f>
        <v>2.2607532643378749</v>
      </c>
      <c r="P853" s="23">
        <f ca="1">SQRT(Inputs!$B$38)*E853+SQRT(1-Inputs!$B$38)*_xlfn.NORM.S.INV(RAND())</f>
        <v>-2.1684386498923023</v>
      </c>
      <c r="Q853" s="23">
        <f ca="1">SQRT(Inputs!$B$38)*F853+SQRT(1-Inputs!$B$38)*_xlfn.NORM.S.INV(RAND())</f>
        <v>1.2009684269796057</v>
      </c>
      <c r="R853" s="23">
        <f ca="1">SQRT(Inputs!$B$38)*G853+SQRT(1-Inputs!$B$38)*_xlfn.NORM.S.INV(RAND())</f>
        <v>-0.34453187124742435</v>
      </c>
      <c r="S853" s="23">
        <f ca="1">SQRT(Inputs!$B$38)*H853+SQRT(1-Inputs!$B$38)*_xlfn.NORM.S.INV(RAND())</f>
        <v>-1.1308568370201846</v>
      </c>
      <c r="T853" s="23">
        <f ca="1">SQRT(Inputs!$B$38)*I853+SQRT(1-Inputs!$B$38)*_xlfn.NORM.S.INV(RAND())</f>
        <v>-1.0646663656416977</v>
      </c>
      <c r="U853" s="23">
        <f ca="1">SQRT(Inputs!$B$38)*J853+SQRT(1-Inputs!$B$38)*_xlfn.NORM.S.INV(RAND())</f>
        <v>-0.73676675691384674</v>
      </c>
      <c r="V853" s="23">
        <f ca="1">SQRT(Inputs!$B$38)*K853+SQRT(1-Inputs!$B$38)*_xlfn.NORM.S.INV(RAND())</f>
        <v>1.3769407768148882</v>
      </c>
      <c r="W853" s="23">
        <f ca="1">SQRT(Inputs!$B$38)*L853+SQRT(1-Inputs!$B$38)*_xlfn.NORM.S.INV(RAND())</f>
        <v>0.56776928183615782</v>
      </c>
      <c r="X853" s="23">
        <f ca="1">SQRT(Inputs!$B$38)*M853+SQRT(1-Inputs!$B$38)*_xlfn.NORM.S.INV(RAND())</f>
        <v>1.2218631481379933</v>
      </c>
      <c r="Y853" s="23">
        <f ca="1">SQRT(Inputs!$B$38)*C853+SQRT(1-Inputs!$B$38)*_xlfn.NORM.S.INV(RAND())</f>
        <v>1.1140086754163141</v>
      </c>
      <c r="Z853" s="23">
        <f ca="1">SQRT(Inputs!$B$38)*D853+SQRT(1-Inputs!$B$38)*_xlfn.NORM.S.INV(RAND())</f>
        <v>-1.0810689181685342</v>
      </c>
      <c r="AA853" s="23">
        <f ca="1">SQRT(Inputs!$B$38)*E853+SQRT(1-Inputs!$B$38)*_xlfn.NORM.S.INV(RAND())</f>
        <v>-2.1649721561991906</v>
      </c>
      <c r="AB853" s="23">
        <f ca="1">SQRT(Inputs!$B$38)*F853+SQRT(1-Inputs!$B$38)*_xlfn.NORM.S.INV(RAND())</f>
        <v>-1.5266720301619652</v>
      </c>
      <c r="AC853" s="23">
        <f ca="1">SQRT(Inputs!$B$38)*G853+SQRT(1-Inputs!$B$38)*_xlfn.NORM.S.INV(RAND())</f>
        <v>1.6283034954878906</v>
      </c>
      <c r="AD853" s="23">
        <f ca="1">SQRT(Inputs!$B$38)*H853+SQRT(1-Inputs!$B$38)*_xlfn.NORM.S.INV(RAND())</f>
        <v>-1.2099359310201059</v>
      </c>
      <c r="AE853" s="23">
        <f ca="1">SQRT(Inputs!$B$38)*I853+SQRT(1-Inputs!$B$38)*_xlfn.NORM.S.INV(RAND())</f>
        <v>-0.23996174593682226</v>
      </c>
      <c r="AF853" s="23">
        <f ca="1">SQRT(Inputs!$B$38)*J853+SQRT(1-Inputs!$B$38)*_xlfn.NORM.S.INV(RAND())</f>
        <v>-2.559861272239631</v>
      </c>
      <c r="AG853" s="23">
        <f ca="1">SQRT(Inputs!$B$38)*K853+SQRT(1-Inputs!$B$38)*_xlfn.NORM.S.INV(RAND())</f>
        <v>0.26540046816994189</v>
      </c>
      <c r="AH853" s="23">
        <f ca="1">SQRT(Inputs!$B$38)*L853+SQRT(1-Inputs!$B$38)*_xlfn.NORM.S.INV(RAND())</f>
        <v>-0.45021827570592898</v>
      </c>
      <c r="AI853" s="23">
        <f ca="1">SQRT(Inputs!$B$38)*M853+SQRT(1-Inputs!$B$38)*_xlfn.NORM.S.INV(RAND())</f>
        <v>1.3614661573503486</v>
      </c>
      <c r="AJ853" s="23">
        <f ca="1">SQRT(Inputs!$B$38)*C853+SQRT(1-Inputs!$B$38)*_xlfn.NORM.S.INV(RAND())</f>
        <v>0.53075332202736314</v>
      </c>
      <c r="AK853" s="23">
        <f ca="1">SQRT(Inputs!$B$38)*D853+SQRT(1-Inputs!$B$38)*_xlfn.NORM.S.INV(RAND())</f>
        <v>-0.6140233259241854</v>
      </c>
      <c r="AL853" s="23">
        <f ca="1">SQRT(Inputs!$B$38)*E853+SQRT(1-Inputs!$B$38)*_xlfn.NORM.S.INV(RAND())</f>
        <v>0.24320106799186991</v>
      </c>
      <c r="AM853" s="23">
        <f ca="1">SQRT(Inputs!$B$38)*F853+SQRT(1-Inputs!$B$38)*_xlfn.NORM.S.INV(RAND())</f>
        <v>-1.5916939474854594</v>
      </c>
      <c r="AN853" s="23">
        <f ca="1">SQRT(Inputs!$B$38)*G853+SQRT(1-Inputs!$B$38)*_xlfn.NORM.S.INV(RAND())</f>
        <v>2.4380741721174715E-3</v>
      </c>
      <c r="AO853" s="23">
        <f ca="1">SQRT(Inputs!$B$38)*H853+SQRT(1-Inputs!$B$38)*_xlfn.NORM.S.INV(RAND())</f>
        <v>-0.90093385649657054</v>
      </c>
      <c r="AP853" s="23">
        <f ca="1">SQRT(Inputs!$B$38)*I853+SQRT(1-Inputs!$B$38)*_xlfn.NORM.S.INV(RAND())</f>
        <v>3.719600310574811E-2</v>
      </c>
      <c r="AQ853" s="23">
        <f ca="1">SQRT(Inputs!$B$38)*J853+SQRT(1-Inputs!$B$38)*_xlfn.NORM.S.INV(RAND())</f>
        <v>-1.1872588515043474</v>
      </c>
      <c r="AR853" s="23">
        <f ca="1">SQRT(Inputs!$B$38)*K853+SQRT(1-Inputs!$B$38)*_xlfn.NORM.S.INV(RAND())</f>
        <v>0.84266260748888644</v>
      </c>
      <c r="AS853" s="23">
        <f ca="1">SQRT(Inputs!$B$38)*L853+SQRT(1-Inputs!$B$38)*_xlfn.NORM.S.INV(RAND())</f>
        <v>0.38479636580773841</v>
      </c>
      <c r="AT853" s="23">
        <f ca="1">SQRT(Inputs!$B$38)*M853+SQRT(1-Inputs!$B$38)*_xlfn.NORM.S.INV(RAND())</f>
        <v>-0.18560485371739421</v>
      </c>
      <c r="AU853" s="15">
        <f ca="1">Inputs!$B$6*EXP($B$8-0.5*C$5^2+C$5*N853)</f>
        <v>5987.995958102947</v>
      </c>
      <c r="AV853" s="15">
        <f t="shared" ca="1" si="474"/>
        <v>10162.889057721313</v>
      </c>
      <c r="AW853" s="15">
        <f t="shared" ca="1" si="475"/>
        <v>9249.3830537459889</v>
      </c>
      <c r="AX853" s="15">
        <f t="shared" ca="1" si="476"/>
        <v>13120.623290057565</v>
      </c>
      <c r="AY853" s="15">
        <f t="shared" ca="1" si="477"/>
        <v>15402.356165026469</v>
      </c>
      <c r="AZ853" s="15">
        <f t="shared" ca="1" si="478"/>
        <v>16631.860094710566</v>
      </c>
      <c r="BA853" s="15">
        <f t="shared" ca="1" si="479"/>
        <v>18207.029233839774</v>
      </c>
      <c r="BB853" s="15">
        <f t="shared" ca="1" si="480"/>
        <v>20704.776868163692</v>
      </c>
      <c r="BC853" s="15">
        <f t="shared" ca="1" si="481"/>
        <v>28962.835037711397</v>
      </c>
      <c r="BD853" s="15">
        <f t="shared" ca="1" si="482"/>
        <v>37417.434110177608</v>
      </c>
      <c r="BE853" s="15">
        <f t="shared" ca="1" si="483"/>
        <v>51247.595765405451</v>
      </c>
      <c r="BF853" s="15">
        <f ca="1">Inputs!$B$13*EXP($B$9-0.5*C$6^2+C$6*Y853)</f>
        <v>17249.16263043357</v>
      </c>
      <c r="BG853" s="15">
        <f t="shared" ca="1" si="484"/>
        <v>17296.616596298263</v>
      </c>
      <c r="BH853" s="15">
        <f t="shared" ca="1" si="485"/>
        <v>14757.812428188161</v>
      </c>
      <c r="BI853" s="15">
        <f t="shared" ca="1" si="486"/>
        <v>14282.501398030419</v>
      </c>
      <c r="BJ853" s="15">
        <f t="shared" ca="1" si="487"/>
        <v>22141.451584859995</v>
      </c>
      <c r="BK853" s="15">
        <f t="shared" ca="1" si="488"/>
        <v>23047.377393509621</v>
      </c>
      <c r="BL853" s="15">
        <f t="shared" ca="1" si="489"/>
        <v>27444.083969635016</v>
      </c>
      <c r="BM853" s="15">
        <f t="shared" ca="1" si="490"/>
        <v>24545.331509723106</v>
      </c>
      <c r="BN853" s="15">
        <f t="shared" ca="1" si="491"/>
        <v>31163.219055851114</v>
      </c>
      <c r="BO853" s="15">
        <f t="shared" ca="1" si="492"/>
        <v>36388.10083236116</v>
      </c>
      <c r="BP853" s="15">
        <f t="shared" ca="1" si="493"/>
        <v>52256.571001308839</v>
      </c>
      <c r="BQ853" s="15">
        <f ca="1">Inputs!$B$20*EXP($B$10-0.5*C$7^2+C$7*AJ853)</f>
        <v>5178.018332378897</v>
      </c>
      <c r="BR853" s="15">
        <f t="shared" ca="1" si="494"/>
        <v>5781.148731297254</v>
      </c>
      <c r="BS853" s="15">
        <f t="shared" ca="1" si="495"/>
        <v>8489.3951444371542</v>
      </c>
      <c r="BT853" s="15">
        <f t="shared" ca="1" si="496"/>
        <v>7709.5981242885337</v>
      </c>
      <c r="BU853" s="15">
        <f t="shared" ca="1" si="497"/>
        <v>10690.883259575798</v>
      </c>
      <c r="BV853" s="15">
        <f t="shared" ca="1" si="498"/>
        <v>12141.660841768226</v>
      </c>
      <c r="BW853" s="15">
        <f t="shared" ca="1" si="499"/>
        <v>17076.913084602373</v>
      </c>
      <c r="BX853" s="15">
        <f t="shared" ca="1" si="500"/>
        <v>18825.792416097593</v>
      </c>
      <c r="BY853" s="15">
        <f t="shared" ca="1" si="501"/>
        <v>30992.880956014382</v>
      </c>
      <c r="BZ853" s="15">
        <f t="shared" ca="1" si="502"/>
        <v>46675.001951651757</v>
      </c>
      <c r="CA853" s="15">
        <f t="shared" ca="1" si="503"/>
        <v>63437.036782547242</v>
      </c>
      <c r="CB853" s="15">
        <f ca="1">(AU853*DCF!C$10-DCF!C$5*MAX(AU853*DCF!C$10,0)-MAX(AU853-Inputs!$B$6,0)/Inputs!$B$10)*DCF!C$6</f>
        <v>1035.7604766437196</v>
      </c>
      <c r="CC853" s="15">
        <f ca="1">(AV853*DCF!D$10-DCF!D$5*MAX(AV853*DCF!D$10,0)-MAX(AV853-AU853,0)/Inputs!$B$10)*DCF!D$6</f>
        <v>1459.1969388787834</v>
      </c>
      <c r="CD853" s="15">
        <f ca="1">(AW853*DCF!E$10-DCF!E$5*MAX(AW853*DCF!E$10,0)-MAX(AW853-AV853,0)/Inputs!$B$10)*DCF!E$6</f>
        <v>2135.5353093237113</v>
      </c>
      <c r="CE853" s="15">
        <f ca="1">(AX853*DCF!F$10-DCF!F$5*MAX(AX853*DCF!F$10,0)-MAX(AX853-AW853,0)/Inputs!$B$10)*DCF!F$6</f>
        <v>2058.7020402277703</v>
      </c>
      <c r="CF853" s="15">
        <f ca="1">(AY853*DCF!G$10-DCF!G$5*MAX(AY853*DCF!G$10,0)-MAX(AY853-AX853,0)/Inputs!$B$10)*DCF!G$6</f>
        <v>2734.9106404591103</v>
      </c>
      <c r="CG853" s="15">
        <f ca="1">(AZ853*DCF!H$10-DCF!H$5*MAX(AZ853*DCF!H$10,0)-MAX(AZ853-AY853,0)/Inputs!$B$10)*DCF!H$6</f>
        <v>3010.7671026330718</v>
      </c>
      <c r="CH853" s="15">
        <f ca="1">(BA853*DCF!I$10-DCF!I$5*MAX(BA853*DCF!I$10,0)-MAX(BA853-AZ853,0)/Inputs!$B$10)*DCF!I$6</f>
        <v>3067.3771188142764</v>
      </c>
      <c r="CI853" s="15">
        <f ca="1">(BB853*DCF!J$10-DCF!J$5*MAX(BB853*DCF!J$10,0)-MAX(BB853-BA853,0)/Inputs!$B$10)*DCF!J$6</f>
        <v>3174.4952579703045</v>
      </c>
      <c r="CJ853" s="15">
        <f ca="1">(BC853*DCF!K$10-DCF!K$5*MAX(BC853*DCF!K$10,0)-MAX(BC853-BB853,0)/Inputs!$B$10)*DCF!K$6</f>
        <v>3506.5488622701369</v>
      </c>
      <c r="CK853" s="15">
        <f ca="1">(BD853*DCF!L$10-DCF!L$5*MAX(BD853*DCF!L$10,0)-MAX(BD853-BC853,0)/Inputs!$B$10)*DCF!L$6</f>
        <v>4549.9440405556606</v>
      </c>
      <c r="CL853" s="15">
        <f ca="1">(BE853*DCF!M$10-DCF!M$5*MAX(BE853*DCF!M$10,0)-MAX(BE853-BD853,0)/Inputs!$B$10)*DCF!M$6</f>
        <v>5579.5380175775099</v>
      </c>
      <c r="CM853" s="15">
        <f ca="1">(BF853*DCF!C$28-DCF!C$5*MAX(BF853*DCF!C$28,0)-MAX(BF853-Inputs!$B$13,0)/Inputs!$B$17)*DCF!C$6</f>
        <v>3910.4831300438332</v>
      </c>
      <c r="CN853" s="15">
        <f ca="1">(BG853*DCF!D$28-DCF!D$5*MAX(BG853*DCF!D$28,0)-MAX(BG853-BF853,0)/Inputs!$B$17)*DCF!D$6</f>
        <v>5084.12840682979</v>
      </c>
      <c r="CO853" s="15">
        <f ca="1">(BH853*DCF!E$28-DCF!E$5*MAX(BH853*DCF!E$28,0)-MAX(BH853-BG853,0)/Inputs!$B$17)*DCF!E$6</f>
        <v>4179.6752638152202</v>
      </c>
      <c r="CP853" s="15">
        <f ca="1">(BI853*DCF!F$28-DCF!F$5*MAX(BI853*DCF!F$28,0)-MAX(BI853-BH853,0)/Inputs!$B$17)*DCF!F$6</f>
        <v>3877.3229161600811</v>
      </c>
      <c r="CQ853" s="15">
        <f ca="1">(BJ853*DCF!G$28-DCF!G$5*MAX(BJ853*DCF!G$28,0)-MAX(BJ853-BI853,0)/Inputs!$B$17)*DCF!G$6</f>
        <v>4422.9698159244545</v>
      </c>
      <c r="CR853" s="15">
        <f ca="1">(BK853*DCF!H$28-DCF!H$5*MAX(BK853*DCF!H$28,0)-MAX(BK853-BJ853,0)/Inputs!$B$17)*DCF!H$6</f>
        <v>5559.115257695943</v>
      </c>
      <c r="CS853" s="15">
        <f ca="1">(BL853*DCF!I$28-DCF!I$5*MAX(BL853*DCF!I$28,0)-MAX(BL853-BK853,0)/Inputs!$B$17)*DCF!I$6</f>
        <v>5822.4975113217915</v>
      </c>
      <c r="CT853" s="15">
        <f ca="1">(BM853*DCF!J$28-DCF!J$5*MAX(BM853*DCF!J$28,0)-MAX(BM853-BL853,0)/Inputs!$B$17)*DCF!J$6</f>
        <v>5475.6465922586876</v>
      </c>
      <c r="CU853" s="15">
        <f ca="1">(BN853*DCF!K$28-DCF!K$5*MAX(BN853*DCF!K$28,0)-MAX(BN853-BM853,0)/Inputs!$B$17)*DCF!K$6</f>
        <v>5770.5462763248315</v>
      </c>
      <c r="CV853" s="15">
        <f ca="1">(BO853*DCF!L$28-DCF!L$5*MAX(BO853*DCF!L$28,0)-MAX(BO853-BN853,0)/Inputs!$B$17)*DCF!L$6</f>
        <v>6668.9858122644127</v>
      </c>
      <c r="CW853" s="15">
        <f ca="1">(BP853*DCF!M$28-DCF!M$5*MAX(BP853*DCF!M$28,0)-MAX(BP853-BO853,0)/Inputs!$B$17)*DCF!M$6</f>
        <v>8173.4030508151</v>
      </c>
      <c r="CX853" s="15">
        <f ca="1">(BQ853*DCF!C$46-DCF!C$5*MAX(BQ853*DCF!C$46,0)-MAX(BQ853-Inputs!$B$20,0)/Inputs!$B$24)*DCF!C$6</f>
        <v>-2109.0196298237161</v>
      </c>
      <c r="CY853" s="15">
        <f ca="1">(BR853*DCF!D$46-DCF!D$5*MAX(BR853*DCF!D$46,0)-MAX(BR853-BQ853,0)/Inputs!$B$24)*DCF!D$6</f>
        <v>-1244.0580050828619</v>
      </c>
      <c r="CZ853" s="15">
        <f ca="1">(BS853*DCF!E$46-DCF!E$5*MAX(BS853*DCF!E$46,0)-MAX(BS853-BR853,0)/Inputs!$B$24)*DCF!E$6</f>
        <v>-2071.4019361908609</v>
      </c>
      <c r="DA853" s="15">
        <f ca="1">(BT853*DCF!F$46-DCF!F$5*MAX(BT853*DCF!F$46,0)-MAX(BT853-BS853,0)/Inputs!$B$24)*DCF!F$6</f>
        <v>-561.46167920834887</v>
      </c>
      <c r="DB853" s="15">
        <f ca="1">(BU853*DCF!G$46-DCF!G$5*MAX(BU853*DCF!G$46,0)-MAX(BU853-BT853,0)/Inputs!$B$24)*DCF!G$6</f>
        <v>-1362.4656067545245</v>
      </c>
      <c r="DC853" s="15">
        <f ca="1">(BV853*DCF!H$46-DCF!H$5*MAX(BV853*DCF!H$46,0)-MAX(BV853-BU853,0)/Inputs!$B$24)*DCF!H$6</f>
        <v>-450.82024460457069</v>
      </c>
      <c r="DD853" s="15">
        <f ca="1">(BW853*DCF!I$46-DCF!I$5*MAX(BW853*DCF!I$46,0)-MAX(BW853-BV853,0)/Inputs!$B$24)*DCF!I$6</f>
        <v>-1022.3220697743125</v>
      </c>
      <c r="DE853" s="15">
        <f ca="1">(BX853*DCF!J$46-DCF!J$5*MAX(BX853*DCF!J$46,0)-MAX(BX853-BW853,0)/Inputs!$B$24)*DCF!J$6</f>
        <v>325.91569095007907</v>
      </c>
      <c r="DF853" s="15">
        <f ca="1">(BY853*DCF!K$46-DCF!K$5*MAX(BY853*DCF!K$46,0)-MAX(BY853-BX853,0)/Inputs!$B$24)*DCF!K$6</f>
        <v>-1210.1958868702484</v>
      </c>
      <c r="DG853" s="15">
        <f ca="1">(BZ853*DCF!L$46-DCF!L$5*MAX(BZ853*DCF!L$46,0)-MAX(BZ853-BY853,0)/Inputs!$B$24)*DCF!L$6</f>
        <v>-322.48892611070056</v>
      </c>
      <c r="DH853" s="15">
        <f ca="1">(CA853*DCF!M$46-DCF!M$5*MAX(CA853*DCF!M$46,0)-MAX(CA853-BZ853,0)/Inputs!$B$24)*DCF!M$6</f>
        <v>1469.00737744198</v>
      </c>
      <c r="DI853" s="15">
        <f ca="1">SUM(CB853:CL853)+BE853*DCF!M$10*(1+Inputs!$B$30)*(1-Inputs!$B$33)*(1-Inputs!$B$30/Inputs!$B$31)/(Inputs!$B$29-Inputs!$B$30)*DCF!M$6</f>
        <v>174935.51249977475</v>
      </c>
      <c r="DJ853" s="15">
        <f ca="1">SUM(CM853:CW853)+BP853*DCF!M$28*(1+Inputs!$B$30)*(1-Inputs!$B$33)*(1-Inputs!$B$30/Inputs!$B$31)/(Inputs!$B$29-Inputs!$B$30)*DCF!M$6</f>
        <v>252852.41152446216</v>
      </c>
      <c r="DK853" s="15">
        <f ca="1">SUM(CX853:DH853)+CA853*DCF!M$46*(1+Inputs!$B$30)*(1-Inputs!$B$33)*(1-Inputs!$B$30/Inputs!$B$31)/(Inputs!$B$29-Inputs!$B$30)*DCF!M$6</f>
        <v>89521.862547192344</v>
      </c>
      <c r="DM853" s="15">
        <f ca="1">DI853+DJ853+DK853+Inputs!$B$34+Inputs!$B$36-Inputs!$B$35</f>
        <v>594160.78657142923</v>
      </c>
    </row>
    <row r="854" spans="1:117" x14ac:dyDescent="0.75">
      <c r="A854" s="11">
        <v>841</v>
      </c>
      <c r="C854" s="23">
        <f t="shared" ref="C854:M863" ca="1" si="504">_xlfn.NORM.S.INV(RAND())</f>
        <v>0.63850193096234331</v>
      </c>
      <c r="D854" s="23">
        <f t="shared" ca="1" si="504"/>
        <v>0.55609814164984261</v>
      </c>
      <c r="E854" s="23">
        <f t="shared" ca="1" si="504"/>
        <v>2.520668558147961E-2</v>
      </c>
      <c r="F854" s="23">
        <f t="shared" ca="1" si="504"/>
        <v>-1.2170697288873578</v>
      </c>
      <c r="G854" s="23">
        <f t="shared" ca="1" si="504"/>
        <v>1.0860258372431191</v>
      </c>
      <c r="H854" s="23">
        <f t="shared" ca="1" si="504"/>
        <v>0.44389886772808795</v>
      </c>
      <c r="I854" s="23">
        <f t="shared" ca="1" si="504"/>
        <v>0.9332504877306198</v>
      </c>
      <c r="J854" s="23">
        <f t="shared" ca="1" si="504"/>
        <v>0.73608264063861595</v>
      </c>
      <c r="K854" s="23">
        <f t="shared" ca="1" si="504"/>
        <v>-1.4140576851792335</v>
      </c>
      <c r="L854" s="23">
        <f t="shared" ca="1" si="504"/>
        <v>0.86318416180382151</v>
      </c>
      <c r="M854" s="23">
        <f t="shared" ca="1" si="504"/>
        <v>0.21201958523398831</v>
      </c>
      <c r="N854" s="23">
        <f ca="1">SQRT(Inputs!$B$38)*C854+SQRT(1-Inputs!$B$38)*_xlfn.NORM.S.INV(RAND())</f>
        <v>1.7904826817251525</v>
      </c>
      <c r="O854" s="23">
        <f ca="1">SQRT(Inputs!$B$38)*D854+SQRT(1-Inputs!$B$38)*_xlfn.NORM.S.INV(RAND())</f>
        <v>-0.46605124984094887</v>
      </c>
      <c r="P854" s="23">
        <f ca="1">SQRT(Inputs!$B$38)*E854+SQRT(1-Inputs!$B$38)*_xlfn.NORM.S.INV(RAND())</f>
        <v>-1.0255209390416289</v>
      </c>
      <c r="Q854" s="23">
        <f ca="1">SQRT(Inputs!$B$38)*F854+SQRT(1-Inputs!$B$38)*_xlfn.NORM.S.INV(RAND())</f>
        <v>-2.4644042479972135</v>
      </c>
      <c r="R854" s="23">
        <f ca="1">SQRT(Inputs!$B$38)*G854+SQRT(1-Inputs!$B$38)*_xlfn.NORM.S.INV(RAND())</f>
        <v>0.98363240573615918</v>
      </c>
      <c r="S854" s="23">
        <f ca="1">SQRT(Inputs!$B$38)*H854+SQRT(1-Inputs!$B$38)*_xlfn.NORM.S.INV(RAND())</f>
        <v>0.69477971144364137</v>
      </c>
      <c r="T854" s="23">
        <f ca="1">SQRT(Inputs!$B$38)*I854+SQRT(1-Inputs!$B$38)*_xlfn.NORM.S.INV(RAND())</f>
        <v>1.1069911402714359</v>
      </c>
      <c r="U854" s="23">
        <f ca="1">SQRT(Inputs!$B$38)*J854+SQRT(1-Inputs!$B$38)*_xlfn.NORM.S.INV(RAND())</f>
        <v>0.1831461057836348</v>
      </c>
      <c r="V854" s="23">
        <f ca="1">SQRT(Inputs!$B$38)*K854+SQRT(1-Inputs!$B$38)*_xlfn.NORM.S.INV(RAND())</f>
        <v>-0.83067113215301447</v>
      </c>
      <c r="W854" s="23">
        <f ca="1">SQRT(Inputs!$B$38)*L854+SQRT(1-Inputs!$B$38)*_xlfn.NORM.S.INV(RAND())</f>
        <v>0.80430167666986763</v>
      </c>
      <c r="X854" s="23">
        <f ca="1">SQRT(Inputs!$B$38)*M854+SQRT(1-Inputs!$B$38)*_xlfn.NORM.S.INV(RAND())</f>
        <v>-1.4401140051635526</v>
      </c>
      <c r="Y854" s="23">
        <f ca="1">SQRT(Inputs!$B$38)*C854+SQRT(1-Inputs!$B$38)*_xlfn.NORM.S.INV(RAND())</f>
        <v>0.42631360442437605</v>
      </c>
      <c r="Z854" s="23">
        <f ca="1">SQRT(Inputs!$B$38)*D854+SQRT(1-Inputs!$B$38)*_xlfn.NORM.S.INV(RAND())</f>
        <v>8.1789227473792581E-2</v>
      </c>
      <c r="AA854" s="23">
        <f ca="1">SQRT(Inputs!$B$38)*E854+SQRT(1-Inputs!$B$38)*_xlfn.NORM.S.INV(RAND())</f>
        <v>1.38044407269086</v>
      </c>
      <c r="AB854" s="23">
        <f ca="1">SQRT(Inputs!$B$38)*F854+SQRT(1-Inputs!$B$38)*_xlfn.NORM.S.INV(RAND())</f>
        <v>-1.0176421557047086</v>
      </c>
      <c r="AC854" s="23">
        <f ca="1">SQRT(Inputs!$B$38)*G854+SQRT(1-Inputs!$B$38)*_xlfn.NORM.S.INV(RAND())</f>
        <v>0.59120146018741015</v>
      </c>
      <c r="AD854" s="23">
        <f ca="1">SQRT(Inputs!$B$38)*H854+SQRT(1-Inputs!$B$38)*_xlfn.NORM.S.INV(RAND())</f>
        <v>0.38503488149607923</v>
      </c>
      <c r="AE854" s="23">
        <f ca="1">SQRT(Inputs!$B$38)*I854+SQRT(1-Inputs!$B$38)*_xlfn.NORM.S.INV(RAND())</f>
        <v>0.90243248426009726</v>
      </c>
      <c r="AF854" s="23">
        <f ca="1">SQRT(Inputs!$B$38)*J854+SQRT(1-Inputs!$B$38)*_xlfn.NORM.S.INV(RAND())</f>
        <v>-0.29789602036599083</v>
      </c>
      <c r="AG854" s="23">
        <f ca="1">SQRT(Inputs!$B$38)*K854+SQRT(1-Inputs!$B$38)*_xlfn.NORM.S.INV(RAND())</f>
        <v>-1.2098448705008977</v>
      </c>
      <c r="AH854" s="23">
        <f ca="1">SQRT(Inputs!$B$38)*L854+SQRT(1-Inputs!$B$38)*_xlfn.NORM.S.INV(RAND())</f>
        <v>-1.227010256560934</v>
      </c>
      <c r="AI854" s="23">
        <f ca="1">SQRT(Inputs!$B$38)*M854+SQRT(1-Inputs!$B$38)*_xlfn.NORM.S.INV(RAND())</f>
        <v>-0.37583467410175503</v>
      </c>
      <c r="AJ854" s="23">
        <f ca="1">SQRT(Inputs!$B$38)*C854+SQRT(1-Inputs!$B$38)*_xlfn.NORM.S.INV(RAND())</f>
        <v>0.72649849142565126</v>
      </c>
      <c r="AK854" s="23">
        <f ca="1">SQRT(Inputs!$B$38)*D854+SQRT(1-Inputs!$B$38)*_xlfn.NORM.S.INV(RAND())</f>
        <v>-1.3418900429705241</v>
      </c>
      <c r="AL854" s="23">
        <f ca="1">SQRT(Inputs!$B$38)*E854+SQRT(1-Inputs!$B$38)*_xlfn.NORM.S.INV(RAND())</f>
        <v>-1.6136238892114478</v>
      </c>
      <c r="AM854" s="23">
        <f ca="1">SQRT(Inputs!$B$38)*F854+SQRT(1-Inputs!$B$38)*_xlfn.NORM.S.INV(RAND())</f>
        <v>-0.79174643513825205</v>
      </c>
      <c r="AN854" s="23">
        <f ca="1">SQRT(Inputs!$B$38)*G854+SQRT(1-Inputs!$B$38)*_xlfn.NORM.S.INV(RAND())</f>
        <v>2.0551797537012608</v>
      </c>
      <c r="AO854" s="23">
        <f ca="1">SQRT(Inputs!$B$38)*H854+SQRT(1-Inputs!$B$38)*_xlfn.NORM.S.INV(RAND())</f>
        <v>-0.20338132776603873</v>
      </c>
      <c r="AP854" s="23">
        <f ca="1">SQRT(Inputs!$B$38)*I854+SQRT(1-Inputs!$B$38)*_xlfn.NORM.S.INV(RAND())</f>
        <v>0.30771641143199069</v>
      </c>
      <c r="AQ854" s="23">
        <f ca="1">SQRT(Inputs!$B$38)*J854+SQRT(1-Inputs!$B$38)*_xlfn.NORM.S.INV(RAND())</f>
        <v>-0.2297072389692083</v>
      </c>
      <c r="AR854" s="23">
        <f ca="1">SQRT(Inputs!$B$38)*K854+SQRT(1-Inputs!$B$38)*_xlfn.NORM.S.INV(RAND())</f>
        <v>-1.7660242565590369</v>
      </c>
      <c r="AS854" s="23">
        <f ca="1">SQRT(Inputs!$B$38)*L854+SQRT(1-Inputs!$B$38)*_xlfn.NORM.S.INV(RAND())</f>
        <v>0.10784809748875712</v>
      </c>
      <c r="AT854" s="23">
        <f ca="1">SQRT(Inputs!$B$38)*M854+SQRT(1-Inputs!$B$38)*_xlfn.NORM.S.INV(RAND())</f>
        <v>-1.2655320088422592</v>
      </c>
      <c r="AU854" s="15">
        <f ca="1">Inputs!$B$6*EXP($B$8-0.5*C$5^2+C$5*N854)</f>
        <v>6630.5521096134744</v>
      </c>
      <c r="AV854" s="15">
        <f t="shared" ca="1" si="474"/>
        <v>7536.4142673590868</v>
      </c>
      <c r="AW854" s="15">
        <f t="shared" ca="1" si="475"/>
        <v>8002.2173569945489</v>
      </c>
      <c r="AX854" s="15">
        <f t="shared" ca="1" si="476"/>
        <v>7180.8767456724354</v>
      </c>
      <c r="AY854" s="15">
        <f t="shared" ca="1" si="477"/>
        <v>9844.0800719571234</v>
      </c>
      <c r="AZ854" s="15">
        <f t="shared" ca="1" si="478"/>
        <v>12996.862080036741</v>
      </c>
      <c r="BA854" s="15">
        <f t="shared" ca="1" si="479"/>
        <v>17858.51754062223</v>
      </c>
      <c r="BB854" s="15">
        <f t="shared" ca="1" si="480"/>
        <v>22269.165664688557</v>
      </c>
      <c r="BC854" s="15">
        <f t="shared" ca="1" si="481"/>
        <v>25172.48420507626</v>
      </c>
      <c r="BD854" s="15">
        <f t="shared" ca="1" si="482"/>
        <v>33248.12922471232</v>
      </c>
      <c r="BE854" s="15">
        <f t="shared" ca="1" si="483"/>
        <v>35733.075278865959</v>
      </c>
      <c r="BF854" s="15">
        <f ca="1">Inputs!$B$13*EXP($B$9-0.5*C$6^2+C$6*Y854)</f>
        <v>15050.777329071845</v>
      </c>
      <c r="BG854" s="15">
        <f t="shared" ca="1" si="484"/>
        <v>18615.623849960157</v>
      </c>
      <c r="BH854" s="15">
        <f t="shared" ca="1" si="485"/>
        <v>28596.845470216398</v>
      </c>
      <c r="BI854" s="15">
        <f t="shared" ca="1" si="486"/>
        <v>29931.413142619778</v>
      </c>
      <c r="BJ854" s="15">
        <f t="shared" ca="1" si="487"/>
        <v>39958.095385376306</v>
      </c>
      <c r="BK854" s="15">
        <f t="shared" ca="1" si="488"/>
        <v>51680.28545683984</v>
      </c>
      <c r="BL854" s="15">
        <f t="shared" ca="1" si="489"/>
        <v>71358.734952376821</v>
      </c>
      <c r="BM854" s="15">
        <f t="shared" ca="1" si="490"/>
        <v>84528.544641090135</v>
      </c>
      <c r="BN854" s="15">
        <f t="shared" ca="1" si="491"/>
        <v>89928.852461614006</v>
      </c>
      <c r="BO854" s="15">
        <f t="shared" ca="1" si="492"/>
        <v>95940.44610431476</v>
      </c>
      <c r="BP854" s="15">
        <f t="shared" ca="1" si="493"/>
        <v>113162.1306815842</v>
      </c>
      <c r="BQ854" s="15">
        <f ca="1">Inputs!$B$20*EXP($B$10-0.5*C$7^2+C$7*AJ854)</f>
        <v>5550.2881462688656</v>
      </c>
      <c r="BR854" s="15">
        <f t="shared" ca="1" si="494"/>
        <v>4917.8621213963452</v>
      </c>
      <c r="BS854" s="15">
        <f t="shared" ca="1" si="495"/>
        <v>4236.7807668205787</v>
      </c>
      <c r="BT854" s="15">
        <f t="shared" ca="1" si="496"/>
        <v>4746.0090227754517</v>
      </c>
      <c r="BU854" s="15">
        <f t="shared" ca="1" si="497"/>
        <v>10814.966488261576</v>
      </c>
      <c r="BV854" s="15">
        <f t="shared" ca="1" si="498"/>
        <v>14372.832221308257</v>
      </c>
      <c r="BW854" s="15">
        <f t="shared" ca="1" si="499"/>
        <v>21406.188618794175</v>
      </c>
      <c r="BX854" s="15">
        <f t="shared" ca="1" si="500"/>
        <v>28592.510740973448</v>
      </c>
      <c r="BY854" s="15">
        <f t="shared" ca="1" si="501"/>
        <v>28576.028357638417</v>
      </c>
      <c r="BZ854" s="15">
        <f t="shared" ca="1" si="502"/>
        <v>40899.054214023599</v>
      </c>
      <c r="CA854" s="15">
        <f t="shared" ca="1" si="503"/>
        <v>45880.590663873518</v>
      </c>
      <c r="CB854" s="15">
        <f ca="1">(AU854*DCF!C$10-DCF!C$5*MAX(AU854*DCF!C$10,0)-MAX(AU854-Inputs!$B$6,0)/Inputs!$B$10)*DCF!C$6</f>
        <v>1031.1789367537122</v>
      </c>
      <c r="CC854" s="15">
        <f ca="1">(AV854*DCF!D$10-DCF!D$5*MAX(AV854*DCF!D$10,0)-MAX(AV854-AU854,0)/Inputs!$B$10)*DCF!D$6</f>
        <v>1616.0791410686743</v>
      </c>
      <c r="CD854" s="15">
        <f ca="1">(AW854*DCF!E$10-DCF!E$5*MAX(AW854*DCF!E$10,0)-MAX(AW854-AV854,0)/Inputs!$B$10)*DCF!E$6</f>
        <v>1742.6664576776086</v>
      </c>
      <c r="CE854" s="15">
        <f ca="1">(AX854*DCF!F$10-DCF!F$5*MAX(AX854*DCF!F$10,0)-MAX(AX854-AW854,0)/Inputs!$B$10)*DCF!F$6</f>
        <v>1567.5739495374442</v>
      </c>
      <c r="CF854" s="15">
        <f ca="1">(AY854*DCF!G$10-DCF!G$5*MAX(AY854*DCF!G$10,0)-MAX(AY854-AX854,0)/Inputs!$B$10)*DCF!G$6</f>
        <v>1516.3590633402619</v>
      </c>
      <c r="CG854" s="15">
        <f ca="1">(AZ854*DCF!H$10-DCF!H$5*MAX(AZ854*DCF!H$10,0)-MAX(AZ854-AY854,0)/Inputs!$B$10)*DCF!H$6</f>
        <v>1963.5171286279428</v>
      </c>
      <c r="CH854" s="15">
        <f ca="1">(BA854*DCF!I$10-DCF!I$5*MAX(BA854*DCF!I$10,0)-MAX(BA854-AZ854,0)/Inputs!$B$10)*DCF!I$6</f>
        <v>2464.6178414213591</v>
      </c>
      <c r="CI854" s="15">
        <f ca="1">(BB854*DCF!J$10-DCF!J$5*MAX(BB854*DCF!J$10,0)-MAX(BB854-BA854,0)/Inputs!$B$10)*DCF!J$6</f>
        <v>3153.0794581927562</v>
      </c>
      <c r="CJ854" s="15">
        <f ca="1">(BC854*DCF!K$10-DCF!K$5*MAX(BC854*DCF!K$10,0)-MAX(BC854-BB854,0)/Inputs!$B$10)*DCF!K$6</f>
        <v>3645.9452855705481</v>
      </c>
      <c r="CK854" s="15">
        <f ca="1">(BD854*DCF!L$10-DCF!L$5*MAX(BD854*DCF!L$10,0)-MAX(BD854-BC854,0)/Inputs!$B$10)*DCF!L$6</f>
        <v>3970.138475293827</v>
      </c>
      <c r="CL854" s="15">
        <f ca="1">(BE854*DCF!M$10-DCF!M$5*MAX(BE854*DCF!M$10,0)-MAX(BE854-BD854,0)/Inputs!$B$10)*DCF!M$6</f>
        <v>4745.5457375200976</v>
      </c>
      <c r="CM854" s="15">
        <f ca="1">(BF854*DCF!C$28-DCF!C$5*MAX(BF854*DCF!C$28,0)-MAX(BF854-Inputs!$B$13,0)/Inputs!$B$17)*DCF!C$6</f>
        <v>3747.2605846217907</v>
      </c>
      <c r="CN854" s="15">
        <f ca="1">(BG854*DCF!D$28-DCF!D$5*MAX(BG854*DCF!D$28,0)-MAX(BG854-BF854,0)/Inputs!$B$17)*DCF!D$6</f>
        <v>4722.1853612566474</v>
      </c>
      <c r="CO854" s="15">
        <f ca="1">(BH854*DCF!E$28-DCF!E$5*MAX(BH854*DCF!E$28,0)-MAX(BH854-BG854,0)/Inputs!$B$17)*DCF!E$6</f>
        <v>6131.9744532667983</v>
      </c>
      <c r="CP854" s="15">
        <f ca="1">(BI854*DCF!F$28-DCF!F$5*MAX(BI854*DCF!F$28,0)-MAX(BI854-BH854,0)/Inputs!$B$17)*DCF!F$6</f>
        <v>7882.6111097716421</v>
      </c>
      <c r="CQ854" s="15">
        <f ca="1">(BJ854*DCF!G$28-DCF!G$5*MAX(BJ854*DCF!G$28,0)-MAX(BJ854-BI854,0)/Inputs!$B$17)*DCF!G$6</f>
        <v>8681.0421072264307</v>
      </c>
      <c r="CR854" s="15">
        <f ca="1">(BK854*DCF!H$28-DCF!H$5*MAX(BK854*DCF!H$28,0)-MAX(BK854-BJ854,0)/Inputs!$B$17)*DCF!H$6</f>
        <v>10959.805397189975</v>
      </c>
      <c r="CS854" s="15">
        <f ca="1">(BL854*DCF!I$28-DCF!I$5*MAX(BL854*DCF!I$28,0)-MAX(BL854-BK854,0)/Inputs!$B$17)*DCF!I$6</f>
        <v>13955.762458200012</v>
      </c>
      <c r="CT854" s="15">
        <f ca="1">(BM854*DCF!J$28-DCF!J$5*MAX(BM854*DCF!J$28,0)-MAX(BM854-BL854,0)/Inputs!$B$17)*DCF!J$6</f>
        <v>17110.673529646654</v>
      </c>
      <c r="CU854" s="15">
        <f ca="1">(BN854*DCF!K$28-DCF!K$5*MAX(BN854*DCF!K$28,0)-MAX(BN854-BM854,0)/Inputs!$B$17)*DCF!K$6</f>
        <v>18330.000026370555</v>
      </c>
      <c r="CV854" s="15">
        <f ca="1">(BO854*DCF!L$28-DCF!L$5*MAX(BO854*DCF!L$28,0)-MAX(BO854-BN854,0)/Inputs!$B$17)*DCF!L$6</f>
        <v>18461.910930725433</v>
      </c>
      <c r="CW854" s="15">
        <f ca="1">(BP854*DCF!M$28-DCF!M$5*MAX(BP854*DCF!M$28,0)-MAX(BP854-BO854,0)/Inputs!$B$17)*DCF!M$6</f>
        <v>19491.370422416461</v>
      </c>
      <c r="CX854" s="15">
        <f ca="1">(BQ854*DCF!C$46-DCF!C$5*MAX(BQ854*DCF!C$46,0)-MAX(BQ854-Inputs!$B$20,0)/Inputs!$B$24)*DCF!C$6</f>
        <v>-2366.9432884079897</v>
      </c>
      <c r="CY854" s="15">
        <f ca="1">(BR854*DCF!D$46-DCF!D$5*MAX(BR854*DCF!D$46,0)-MAX(BR854-BQ854,0)/Inputs!$B$24)*DCF!D$6</f>
        <v>-839.3643780951578</v>
      </c>
      <c r="CZ854" s="15">
        <f ca="1">(BS854*DCF!E$46-DCF!E$5*MAX(BS854*DCF!E$46,0)-MAX(BS854-BR854,0)/Inputs!$B$24)*DCF!E$6</f>
        <v>-501.00670246529813</v>
      </c>
      <c r="DA854" s="15">
        <f ca="1">(BT854*DCF!F$46-DCF!F$5*MAX(BT854*DCF!F$46,0)-MAX(BT854-BS854,0)/Inputs!$B$24)*DCF!F$6</f>
        <v>-531.06048952287267</v>
      </c>
      <c r="DB854" s="15">
        <f ca="1">(BU854*DCF!G$46-DCF!G$5*MAX(BU854*DCF!G$46,0)-MAX(BU854-BT854,0)/Inputs!$B$24)*DCF!G$6</f>
        <v>-2405.2714883315184</v>
      </c>
      <c r="DC854" s="15">
        <f ca="1">(BV854*DCF!H$46-DCF!H$5*MAX(BV854*DCF!H$46,0)-MAX(BV854-BU854,0)/Inputs!$B$24)*DCF!H$6</f>
        <v>-1105.5849771392316</v>
      </c>
      <c r="DD854" s="15">
        <f ca="1">(BW854*DCF!I$46-DCF!I$5*MAX(BW854*DCF!I$46,0)-MAX(BW854-BV854,0)/Inputs!$B$24)*DCF!I$6</f>
        <v>-1524.620309905047</v>
      </c>
      <c r="DE854" s="15">
        <f ca="1">(BX854*DCF!J$46-DCF!J$5*MAX(BX854*DCF!J$46,0)-MAX(BX854-BW854,0)/Inputs!$B$24)*DCF!J$6</f>
        <v>-706.31848432094898</v>
      </c>
      <c r="DF854" s="15">
        <f ca="1">(BY854*DCF!K$46-DCF!K$5*MAX(BY854*DCF!K$46,0)-MAX(BY854-BX854,0)/Inputs!$B$24)*DCF!K$6</f>
        <v>1632.3579984255673</v>
      </c>
      <c r="DG854" s="15">
        <f ca="1">(BZ854*DCF!L$46-DCF!L$5*MAX(BZ854*DCF!L$46,0)-MAX(BZ854-BY854,0)/Inputs!$B$24)*DCF!L$6</f>
        <v>38.420910772102609</v>
      </c>
      <c r="DH854" s="15">
        <f ca="1">(CA854*DCF!M$46-DCF!M$5*MAX(CA854*DCF!M$46,0)-MAX(CA854-BZ854,0)/Inputs!$B$24)*DCF!M$6</f>
        <v>2555.4371290957897</v>
      </c>
      <c r="DI854" s="15">
        <f ca="1">SUM(CB854:CL854)+BE854*DCF!M$10*(1+Inputs!$B$30)*(1-Inputs!$B$33)*(1-Inputs!$B$30/Inputs!$B$31)/(Inputs!$B$29-Inputs!$B$30)*DCF!M$6</f>
        <v>126862.3224970911</v>
      </c>
      <c r="DJ854" s="15">
        <f ca="1">SUM(CM854:CW854)+BP854*DCF!M$28*(1+Inputs!$B$30)*(1-Inputs!$B$33)*(1-Inputs!$B$30/Inputs!$B$31)/(Inputs!$B$29-Inputs!$B$30)*DCF!M$6</f>
        <v>549383.53784884023</v>
      </c>
      <c r="DK854" s="15">
        <f ca="1">SUM(CX854:DH854)+CA854*DCF!M$46*(1+Inputs!$B$30)*(1-Inputs!$B$33)*(1-Inputs!$B$30/Inputs!$B$31)/(Inputs!$B$29-Inputs!$B$30)*DCF!M$6</f>
        <v>65182.873989862164</v>
      </c>
      <c r="DM854" s="15">
        <f ca="1">DI854+DJ854+DK854+Inputs!$B$34+Inputs!$B$36-Inputs!$B$35</f>
        <v>818279.73433579353</v>
      </c>
    </row>
    <row r="855" spans="1:117" x14ac:dyDescent="0.75">
      <c r="A855" s="11">
        <v>842</v>
      </c>
      <c r="C855" s="23">
        <f t="shared" ca="1" si="504"/>
        <v>-0.77724647679303571</v>
      </c>
      <c r="D855" s="23">
        <f t="shared" ca="1" si="504"/>
        <v>-0.16950376643785403</v>
      </c>
      <c r="E855" s="23">
        <f t="shared" ca="1" si="504"/>
        <v>-1.640814118499319</v>
      </c>
      <c r="F855" s="23">
        <f t="shared" ca="1" si="504"/>
        <v>-0.3216797678977586</v>
      </c>
      <c r="G855" s="23">
        <f t="shared" ca="1" si="504"/>
        <v>0.29667839169376969</v>
      </c>
      <c r="H855" s="23">
        <f t="shared" ca="1" si="504"/>
        <v>-0.46562571238221201</v>
      </c>
      <c r="I855" s="23">
        <f t="shared" ca="1" si="504"/>
        <v>-9.1633738785337447E-3</v>
      </c>
      <c r="J855" s="23">
        <f t="shared" ca="1" si="504"/>
        <v>6.5269675994565318E-2</v>
      </c>
      <c r="K855" s="23">
        <f t="shared" ca="1" si="504"/>
        <v>9.515839523884026E-2</v>
      </c>
      <c r="L855" s="23">
        <f t="shared" ca="1" si="504"/>
        <v>0.27322205957509749</v>
      </c>
      <c r="M855" s="23">
        <f t="shared" ca="1" si="504"/>
        <v>-1.3802760992220535</v>
      </c>
      <c r="N855" s="23">
        <f ca="1">SQRT(Inputs!$B$38)*C855+SQRT(1-Inputs!$B$38)*_xlfn.NORM.S.INV(RAND())</f>
        <v>0.32475389650667424</v>
      </c>
      <c r="O855" s="23">
        <f ca="1">SQRT(Inputs!$B$38)*D855+SQRT(1-Inputs!$B$38)*_xlfn.NORM.S.INV(RAND())</f>
        <v>0.20843968111870753</v>
      </c>
      <c r="P855" s="23">
        <f ca="1">SQRT(Inputs!$B$38)*E855+SQRT(1-Inputs!$B$38)*_xlfn.NORM.S.INV(RAND())</f>
        <v>-1.8574370101884325</v>
      </c>
      <c r="Q855" s="23">
        <f ca="1">SQRT(Inputs!$B$38)*F855+SQRT(1-Inputs!$B$38)*_xlfn.NORM.S.INV(RAND())</f>
        <v>-0.1458677204191336</v>
      </c>
      <c r="R855" s="23">
        <f ca="1">SQRT(Inputs!$B$38)*G855+SQRT(1-Inputs!$B$38)*_xlfn.NORM.S.INV(RAND())</f>
        <v>-0.88431369462109832</v>
      </c>
      <c r="S855" s="23">
        <f ca="1">SQRT(Inputs!$B$38)*H855+SQRT(1-Inputs!$B$38)*_xlfn.NORM.S.INV(RAND())</f>
        <v>1.8643851761951473</v>
      </c>
      <c r="T855" s="23">
        <f ca="1">SQRT(Inputs!$B$38)*I855+SQRT(1-Inputs!$B$38)*_xlfn.NORM.S.INV(RAND())</f>
        <v>-0.9416944234014798</v>
      </c>
      <c r="U855" s="23">
        <f ca="1">SQRT(Inputs!$B$38)*J855+SQRT(1-Inputs!$B$38)*_xlfn.NORM.S.INV(RAND())</f>
        <v>-1.3584415455493397</v>
      </c>
      <c r="V855" s="23">
        <f ca="1">SQRT(Inputs!$B$38)*K855+SQRT(1-Inputs!$B$38)*_xlfn.NORM.S.INV(RAND())</f>
        <v>0.34734372649713852</v>
      </c>
      <c r="W855" s="23">
        <f ca="1">SQRT(Inputs!$B$38)*L855+SQRT(1-Inputs!$B$38)*_xlfn.NORM.S.INV(RAND())</f>
        <v>1.2562466234107168</v>
      </c>
      <c r="X855" s="23">
        <f ca="1">SQRT(Inputs!$B$38)*M855+SQRT(1-Inputs!$B$38)*_xlfn.NORM.S.INV(RAND())</f>
        <v>-1.0931659773596243</v>
      </c>
      <c r="Y855" s="23">
        <f ca="1">SQRT(Inputs!$B$38)*C855+SQRT(1-Inputs!$B$38)*_xlfn.NORM.S.INV(RAND())</f>
        <v>-0.69652790419214394</v>
      </c>
      <c r="Z855" s="23">
        <f ca="1">SQRT(Inputs!$B$38)*D855+SQRT(1-Inputs!$B$38)*_xlfn.NORM.S.INV(RAND())</f>
        <v>0.43440777225847133</v>
      </c>
      <c r="AA855" s="23">
        <f ca="1">SQRT(Inputs!$B$38)*E855+SQRT(1-Inputs!$B$38)*_xlfn.NORM.S.INV(RAND())</f>
        <v>-2.4149839566525331</v>
      </c>
      <c r="AB855" s="23">
        <f ca="1">SQRT(Inputs!$B$38)*F855+SQRT(1-Inputs!$B$38)*_xlfn.NORM.S.INV(RAND())</f>
        <v>0.61792078707369702</v>
      </c>
      <c r="AC855" s="23">
        <f ca="1">SQRT(Inputs!$B$38)*G855+SQRT(1-Inputs!$B$38)*_xlfn.NORM.S.INV(RAND())</f>
        <v>0.68541492707181728</v>
      </c>
      <c r="AD855" s="23">
        <f ca="1">SQRT(Inputs!$B$38)*H855+SQRT(1-Inputs!$B$38)*_xlfn.NORM.S.INV(RAND())</f>
        <v>-0.42911093622590679</v>
      </c>
      <c r="AE855" s="23">
        <f ca="1">SQRT(Inputs!$B$38)*I855+SQRT(1-Inputs!$B$38)*_xlfn.NORM.S.INV(RAND())</f>
        <v>0.53655991021428007</v>
      </c>
      <c r="AF855" s="23">
        <f ca="1">SQRT(Inputs!$B$38)*J855+SQRT(1-Inputs!$B$38)*_xlfn.NORM.S.INV(RAND())</f>
        <v>-0.7649054756056628</v>
      </c>
      <c r="AG855" s="23">
        <f ca="1">SQRT(Inputs!$B$38)*K855+SQRT(1-Inputs!$B$38)*_xlfn.NORM.S.INV(RAND())</f>
        <v>-0.30119538733363643</v>
      </c>
      <c r="AH855" s="23">
        <f ca="1">SQRT(Inputs!$B$38)*L855+SQRT(1-Inputs!$B$38)*_xlfn.NORM.S.INV(RAND())</f>
        <v>-0.26745375926197568</v>
      </c>
      <c r="AI855" s="23">
        <f ca="1">SQRT(Inputs!$B$38)*M855+SQRT(1-Inputs!$B$38)*_xlfn.NORM.S.INV(RAND())</f>
        <v>-1.3939826003959828</v>
      </c>
      <c r="AJ855" s="23">
        <f ca="1">SQRT(Inputs!$B$38)*C855+SQRT(1-Inputs!$B$38)*_xlfn.NORM.S.INV(RAND())</f>
        <v>0.44986041080190681</v>
      </c>
      <c r="AK855" s="23">
        <f ca="1">SQRT(Inputs!$B$38)*D855+SQRT(1-Inputs!$B$38)*_xlfn.NORM.S.INV(RAND())</f>
        <v>-1.3060344061265692</v>
      </c>
      <c r="AL855" s="23">
        <f ca="1">SQRT(Inputs!$B$38)*E855+SQRT(1-Inputs!$B$38)*_xlfn.NORM.S.INV(RAND())</f>
        <v>-0.1516975637957747</v>
      </c>
      <c r="AM855" s="23">
        <f ca="1">SQRT(Inputs!$B$38)*F855+SQRT(1-Inputs!$B$38)*_xlfn.NORM.S.INV(RAND())</f>
        <v>0.2038469075504149</v>
      </c>
      <c r="AN855" s="23">
        <f ca="1">SQRT(Inputs!$B$38)*G855+SQRT(1-Inputs!$B$38)*_xlfn.NORM.S.INV(RAND())</f>
        <v>0.5858163660307748</v>
      </c>
      <c r="AO855" s="23">
        <f ca="1">SQRT(Inputs!$B$38)*H855+SQRT(1-Inputs!$B$38)*_xlfn.NORM.S.INV(RAND())</f>
        <v>-1.5267583194523455</v>
      </c>
      <c r="AP855" s="23">
        <f ca="1">SQRT(Inputs!$B$38)*I855+SQRT(1-Inputs!$B$38)*_xlfn.NORM.S.INV(RAND())</f>
        <v>0.34355932591670563</v>
      </c>
      <c r="AQ855" s="23">
        <f ca="1">SQRT(Inputs!$B$38)*J855+SQRT(1-Inputs!$B$38)*_xlfn.NORM.S.INV(RAND())</f>
        <v>0.31042051982171126</v>
      </c>
      <c r="AR855" s="23">
        <f ca="1">SQRT(Inputs!$B$38)*K855+SQRT(1-Inputs!$B$38)*_xlfn.NORM.S.INV(RAND())</f>
        <v>0.65768308530739739</v>
      </c>
      <c r="AS855" s="23">
        <f ca="1">SQRT(Inputs!$B$38)*L855+SQRT(1-Inputs!$B$38)*_xlfn.NORM.S.INV(RAND())</f>
        <v>-0.52492241194748368</v>
      </c>
      <c r="AT855" s="23">
        <f ca="1">SQRT(Inputs!$B$38)*M855+SQRT(1-Inputs!$B$38)*_xlfn.NORM.S.INV(RAND())</f>
        <v>-0.12519340912584165</v>
      </c>
      <c r="AU855" s="15">
        <f ca="1">Inputs!$B$6*EXP($B$8-0.5*C$5^2+C$5*N855)</f>
        <v>5230.0772532919746</v>
      </c>
      <c r="AV855" s="15">
        <f t="shared" ca="1" si="474"/>
        <v>6564.3680009819564</v>
      </c>
      <c r="AW855" s="15">
        <f t="shared" ca="1" si="475"/>
        <v>6230.2632855761885</v>
      </c>
      <c r="AX855" s="15">
        <f t="shared" ca="1" si="476"/>
        <v>7469.162582600281</v>
      </c>
      <c r="AY855" s="15">
        <f t="shared" ca="1" si="477"/>
        <v>8232.4040943455002</v>
      </c>
      <c r="AZ855" s="15">
        <f t="shared" ca="1" si="478"/>
        <v>12363.048272914215</v>
      </c>
      <c r="BA855" s="15">
        <f t="shared" ca="1" si="479"/>
        <v>13709.237205899488</v>
      </c>
      <c r="BB855" s="15">
        <f t="shared" ca="1" si="480"/>
        <v>14648.547337537839</v>
      </c>
      <c r="BC855" s="15">
        <f t="shared" ca="1" si="481"/>
        <v>18552.476818412797</v>
      </c>
      <c r="BD855" s="15">
        <f t="shared" ca="1" si="482"/>
        <v>25562.394511008461</v>
      </c>
      <c r="BE855" s="15">
        <f t="shared" ca="1" si="483"/>
        <v>28354.923391680659</v>
      </c>
      <c r="BF855" s="15">
        <f ca="1">Inputs!$B$13*EXP($B$9-0.5*C$6^2+C$6*Y855)</f>
        <v>12047.15947459754</v>
      </c>
      <c r="BG855" s="15">
        <f t="shared" ca="1" si="484"/>
        <v>15879.459398150329</v>
      </c>
      <c r="BH855" s="15">
        <f t="shared" ca="1" si="485"/>
        <v>12998.341791604718</v>
      </c>
      <c r="BI855" s="15">
        <f t="shared" ca="1" si="486"/>
        <v>17499.615471392281</v>
      </c>
      <c r="BJ855" s="15">
        <f t="shared" ca="1" si="487"/>
        <v>23681.214861263201</v>
      </c>
      <c r="BK855" s="15">
        <f t="shared" ca="1" si="488"/>
        <v>27414.901135364315</v>
      </c>
      <c r="BL855" s="15">
        <f t="shared" ca="1" si="489"/>
        <v>36100.837146778431</v>
      </c>
      <c r="BM855" s="15">
        <f t="shared" ca="1" si="490"/>
        <v>40353.176793352257</v>
      </c>
      <c r="BN855" s="15">
        <f t="shared" ca="1" si="491"/>
        <v>47869.974301489674</v>
      </c>
      <c r="BO855" s="15">
        <f t="shared" ca="1" si="492"/>
        <v>57096.130924844438</v>
      </c>
      <c r="BP855" s="15">
        <f t="shared" ca="1" si="493"/>
        <v>60007.995440626873</v>
      </c>
      <c r="BQ855" s="15">
        <f ca="1">Inputs!$B$20*EXP($B$10-0.5*C$7^2+C$7*AJ855)</f>
        <v>5031.5651893045406</v>
      </c>
      <c r="BR855" s="15">
        <f t="shared" ca="1" si="494"/>
        <v>4509.3012288794971</v>
      </c>
      <c r="BS855" s="15">
        <f t="shared" ca="1" si="495"/>
        <v>5911.7477580573723</v>
      </c>
      <c r="BT855" s="15">
        <f t="shared" ca="1" si="496"/>
        <v>8598.7606359150504</v>
      </c>
      <c r="BU855" s="15">
        <f t="shared" ca="1" si="497"/>
        <v>13731.649195310398</v>
      </c>
      <c r="BV855" s="15">
        <f t="shared" ca="1" si="498"/>
        <v>13544.183863844119</v>
      </c>
      <c r="BW855" s="15">
        <f t="shared" ca="1" si="499"/>
        <v>20325.650104470828</v>
      </c>
      <c r="BX855" s="15">
        <f t="shared" ca="1" si="500"/>
        <v>30254.049278324957</v>
      </c>
      <c r="BY855" s="15">
        <f t="shared" ca="1" si="501"/>
        <v>48075.300649115001</v>
      </c>
      <c r="BZ855" s="15">
        <f t="shared" ca="1" si="502"/>
        <v>61251.152534630775</v>
      </c>
      <c r="CA855" s="15">
        <f t="shared" ca="1" si="503"/>
        <v>84146.301093450093</v>
      </c>
      <c r="CB855" s="15">
        <f ca="1">(AU855*DCF!C$10-DCF!C$5*MAX(AU855*DCF!C$10,0)-MAX(AU855-Inputs!$B$6,0)/Inputs!$B$10)*DCF!C$6</f>
        <v>1041.164572101075</v>
      </c>
      <c r="CC855" s="15">
        <f ca="1">(AV855*DCF!D$10-DCF!D$5*MAX(AV855*DCF!D$10,0)-MAX(AV855-AU855,0)/Inputs!$B$10)*DCF!D$6</f>
        <v>1274.6883501513487</v>
      </c>
      <c r="CD855" s="15">
        <f ca="1">(AW855*DCF!E$10-DCF!E$5*MAX(AW855*DCF!E$10,0)-MAX(AW855-AV855,0)/Inputs!$B$10)*DCF!E$6</f>
        <v>1438.4686151951098</v>
      </c>
      <c r="CE855" s="15">
        <f ca="1">(AX855*DCF!F$10-DCF!F$5*MAX(AX855*DCF!F$10,0)-MAX(AX855-AW855,0)/Inputs!$B$10)*DCF!F$6</f>
        <v>1372.7220605077241</v>
      </c>
      <c r="CF855" s="15">
        <f ca="1">(AY855*DCF!G$10-DCF!G$5*MAX(AY855*DCF!G$10,0)-MAX(AY855-AX855,0)/Inputs!$B$10)*DCF!G$6</f>
        <v>1549.4950838238824</v>
      </c>
      <c r="CG855" s="15">
        <f ca="1">(AZ855*DCF!H$10-DCF!H$5*MAX(AZ855*DCF!H$10,0)-MAX(AZ855-AY855,0)/Inputs!$B$10)*DCF!H$6</f>
        <v>1666.8247644841563</v>
      </c>
      <c r="CH855" s="15">
        <f ca="1">(BA855*DCF!I$10-DCF!I$5*MAX(BA855*DCF!I$10,0)-MAX(BA855-AZ855,0)/Inputs!$B$10)*DCF!I$6</f>
        <v>2283.3553718124244</v>
      </c>
      <c r="CI855" s="15">
        <f ca="1">(BB855*DCF!J$10-DCF!J$5*MAX(BB855*DCF!J$10,0)-MAX(BB855-BA855,0)/Inputs!$B$10)*DCF!J$6</f>
        <v>2371.3877406413712</v>
      </c>
      <c r="CJ855" s="15">
        <f ca="1">(BC855*DCF!K$10-DCF!K$5*MAX(BC855*DCF!K$10,0)-MAX(BC855-BB855,0)/Inputs!$B$10)*DCF!K$6</f>
        <v>2440.1601146759945</v>
      </c>
      <c r="CK855" s="15">
        <f ca="1">(BD855*DCF!L$10-DCF!L$5*MAX(BD855*DCF!L$10,0)-MAX(BD855-BC855,0)/Inputs!$B$10)*DCF!L$6</f>
        <v>2948.7993278030249</v>
      </c>
      <c r="CL855" s="15">
        <f ca="1">(BE855*DCF!M$10-DCF!M$5*MAX(BE855*DCF!M$10,0)-MAX(BE855-BD855,0)/Inputs!$B$10)*DCF!M$6</f>
        <v>3667.6490217568148</v>
      </c>
      <c r="CM855" s="15">
        <f ca="1">(BF855*DCF!C$28-DCF!C$5*MAX(BF855*DCF!C$28,0)-MAX(BF855-Inputs!$B$13,0)/Inputs!$B$17)*DCF!C$6</f>
        <v>3524.2522924089935</v>
      </c>
      <c r="CN855" s="15">
        <f ca="1">(BG855*DCF!D$28-DCF!D$5*MAX(BG855*DCF!D$28,0)-MAX(BG855-BF855,0)/Inputs!$B$17)*DCF!D$6</f>
        <v>3859.2617503945125</v>
      </c>
      <c r="CO855" s="15">
        <f ca="1">(BH855*DCF!E$28-DCF!E$5*MAX(BH855*DCF!E$28,0)-MAX(BH855-BG855,0)/Inputs!$B$17)*DCF!E$6</f>
        <v>3681.3618496204108</v>
      </c>
      <c r="CP855" s="15">
        <f ca="1">(BI855*DCF!F$28-DCF!F$5*MAX(BI855*DCF!F$28,0)-MAX(BI855-BH855,0)/Inputs!$B$17)*DCF!F$6</f>
        <v>3931.1566240552297</v>
      </c>
      <c r="CQ855" s="15">
        <f ca="1">(BJ855*DCF!G$28-DCF!G$5*MAX(BJ855*DCF!G$28,0)-MAX(BJ855-BI855,0)/Inputs!$B$17)*DCF!G$6</f>
        <v>5104.5869139834222</v>
      </c>
      <c r="CR855" s="15">
        <f ca="1">(BK855*DCF!H$28-DCF!H$5*MAX(BK855*DCF!H$28,0)-MAX(BK855-BJ855,0)/Inputs!$B$17)*DCF!H$6</f>
        <v>6199.8974454272884</v>
      </c>
      <c r="CS855" s="15">
        <f ca="1">(BL855*DCF!I$28-DCF!I$5*MAX(BL855*DCF!I$28,0)-MAX(BL855-BK855,0)/Inputs!$B$17)*DCF!I$6</f>
        <v>7242.5233924863733</v>
      </c>
      <c r="CT855" s="15">
        <f ca="1">(BM855*DCF!J$28-DCF!J$5*MAX(BM855*DCF!J$28,0)-MAX(BM855-BL855,0)/Inputs!$B$17)*DCF!J$6</f>
        <v>8438.2829008152312</v>
      </c>
      <c r="CU855" s="15">
        <f ca="1">(BN855*DCF!K$28-DCF!K$5*MAX(BN855*DCF!K$28,0)-MAX(BN855-BM855,0)/Inputs!$B$17)*DCF!K$6</f>
        <v>9188.6283650784153</v>
      </c>
      <c r="CV855" s="15">
        <f ca="1">(BO855*DCF!L$28-DCF!L$5*MAX(BO855*DCF!L$28,0)-MAX(BO855-BN855,0)/Inputs!$B$17)*DCF!L$6</f>
        <v>10347.921553659638</v>
      </c>
      <c r="CW855" s="15">
        <f ca="1">(BP855*DCF!M$28-DCF!M$5*MAX(BP855*DCF!M$28,0)-MAX(BP855-BO855,0)/Inputs!$B$17)*DCF!M$6</f>
        <v>10986.167407268467</v>
      </c>
      <c r="CX855" s="15">
        <f ca="1">(BQ855*DCF!C$46-DCF!C$5*MAX(BQ855*DCF!C$46,0)-MAX(BQ855-Inputs!$B$20,0)/Inputs!$B$24)*DCF!C$6</f>
        <v>-2007.5509394719681</v>
      </c>
      <c r="CY855" s="15">
        <f ca="1">(BR855*DCF!D$46-DCF!D$5*MAX(BR855*DCF!D$46,0)-MAX(BR855-BQ855,0)/Inputs!$B$24)*DCF!D$6</f>
        <v>-769.63256150570908</v>
      </c>
      <c r="CZ855" s="15">
        <f ca="1">(BS855*DCF!E$46-DCF!E$5*MAX(BS855*DCF!E$46,0)-MAX(BS855-BR855,0)/Inputs!$B$24)*DCF!E$6</f>
        <v>-1251.8802785750222</v>
      </c>
      <c r="DA855" s="15">
        <f ca="1">(BT855*DCF!F$46-DCF!F$5*MAX(BT855*DCF!F$46,0)-MAX(BT855-BS855,0)/Inputs!$B$24)*DCF!F$6</f>
        <v>-1604.6424468039722</v>
      </c>
      <c r="DB855" s="15">
        <f ca="1">(BU855*DCF!G$46-DCF!G$5*MAX(BU855*DCF!G$46,0)-MAX(BU855-BT855,0)/Inputs!$B$24)*DCF!G$6</f>
        <v>-2188.5078463896698</v>
      </c>
      <c r="DC855" s="15">
        <f ca="1">(BV855*DCF!H$46-DCF!H$5*MAX(BV855*DCF!H$46,0)-MAX(BV855-BU855,0)/Inputs!$B$24)*DCF!H$6</f>
        <v>0</v>
      </c>
      <c r="DD855" s="15">
        <f ca="1">(BW855*DCF!I$46-DCF!I$5*MAX(BW855*DCF!I$46,0)-MAX(BW855-BV855,0)/Inputs!$B$24)*DCF!I$6</f>
        <v>-1477.2678461534808</v>
      </c>
      <c r="DE855" s="15">
        <f ca="1">(BX855*DCF!J$46-DCF!J$5*MAX(BX855*DCF!J$46,0)-MAX(BX855-BW855,0)/Inputs!$B$24)*DCF!J$6</f>
        <v>-1363.775573644582</v>
      </c>
      <c r="DF855" s="15">
        <f ca="1">(BY855*DCF!K$46-DCF!K$5*MAX(BY855*DCF!K$46,0)-MAX(BY855-BX855,0)/Inputs!$B$24)*DCF!K$6</f>
        <v>-1619.5103967528796</v>
      </c>
      <c r="DG855" s="15">
        <f ca="1">(BZ855*DCF!L$46-DCF!L$5*MAX(BZ855*DCF!L$46,0)-MAX(BZ855-BY855,0)/Inputs!$B$24)*DCF!L$6</f>
        <v>1252.2701136233179</v>
      </c>
      <c r="DH855" s="15">
        <f ca="1">(CA855*DCF!M$46-DCF!M$5*MAX(CA855*DCF!M$46,0)-MAX(CA855-BZ855,0)/Inputs!$B$24)*DCF!M$6</f>
        <v>1810.3669631202749</v>
      </c>
      <c r="DI855" s="15">
        <f ca="1">SUM(CB855:CL855)+BE855*DCF!M$10*(1+Inputs!$B$30)*(1-Inputs!$B$33)*(1-Inputs!$B$30/Inputs!$B$31)/(Inputs!$B$29-Inputs!$B$30)*DCF!M$6</f>
        <v>100966.84177704489</v>
      </c>
      <c r="DJ855" s="15">
        <f ca="1">SUM(CM855:CW855)+BP855*DCF!M$28*(1+Inputs!$B$30)*(1-Inputs!$B$33)*(1-Inputs!$B$30/Inputs!$B$31)/(Inputs!$B$29-Inputs!$B$30)*DCF!M$6</f>
        <v>295174.76694167114</v>
      </c>
      <c r="DK855" s="15">
        <f ca="1">SUM(CX855:DH855)+CA855*DCF!M$46*(1+Inputs!$B$30)*(1-Inputs!$B$33)*(1-Inputs!$B$30/Inputs!$B$31)/(Inputs!$B$29-Inputs!$B$30)*DCF!M$6</f>
        <v>120880.01844450709</v>
      </c>
      <c r="DM855" s="15">
        <f ca="1">DI855+DJ855+DK855+Inputs!$B$34+Inputs!$B$36-Inputs!$B$35</f>
        <v>593872.62716322311</v>
      </c>
    </row>
    <row r="856" spans="1:117" x14ac:dyDescent="0.75">
      <c r="A856" s="11">
        <v>843</v>
      </c>
      <c r="C856" s="23">
        <f t="shared" ca="1" si="504"/>
        <v>-0.9838943145736061</v>
      </c>
      <c r="D856" s="23">
        <f t="shared" ca="1" si="504"/>
        <v>-1.9049957672429227</v>
      </c>
      <c r="E856" s="23">
        <f t="shared" ca="1" si="504"/>
        <v>1.1049653416949439</v>
      </c>
      <c r="F856" s="23">
        <f t="shared" ca="1" si="504"/>
        <v>-1.1930397778770223</v>
      </c>
      <c r="G856" s="23">
        <f t="shared" ca="1" si="504"/>
        <v>2.6013035019302513</v>
      </c>
      <c r="H856" s="23">
        <f t="shared" ca="1" si="504"/>
        <v>-0.45453693304781906</v>
      </c>
      <c r="I856" s="23">
        <f t="shared" ca="1" si="504"/>
        <v>-2.7529615020770459E-2</v>
      </c>
      <c r="J856" s="23">
        <f t="shared" ca="1" si="504"/>
        <v>-0.62145656022783058</v>
      </c>
      <c r="K856" s="23">
        <f t="shared" ca="1" si="504"/>
        <v>-2.0370520204148188</v>
      </c>
      <c r="L856" s="23">
        <f t="shared" ca="1" si="504"/>
        <v>-1.2923547532047337</v>
      </c>
      <c r="M856" s="23">
        <f t="shared" ca="1" si="504"/>
        <v>-0.21641684255342897</v>
      </c>
      <c r="N856" s="23">
        <f ca="1">SQRT(Inputs!$B$38)*C856+SQRT(1-Inputs!$B$38)*_xlfn.NORM.S.INV(RAND())</f>
        <v>-1.5316363912733286</v>
      </c>
      <c r="O856" s="23">
        <f ca="1">SQRT(Inputs!$B$38)*D856+SQRT(1-Inputs!$B$38)*_xlfn.NORM.S.INV(RAND())</f>
        <v>-0.96388463591192874</v>
      </c>
      <c r="P856" s="23">
        <f ca="1">SQRT(Inputs!$B$38)*E856+SQRT(1-Inputs!$B$38)*_xlfn.NORM.S.INV(RAND())</f>
        <v>-0.26824238032898629</v>
      </c>
      <c r="Q856" s="23">
        <f ca="1">SQRT(Inputs!$B$38)*F856+SQRT(1-Inputs!$B$38)*_xlfn.NORM.S.INV(RAND())</f>
        <v>-2.0046413040808426</v>
      </c>
      <c r="R856" s="23">
        <f ca="1">SQRT(Inputs!$B$38)*G856+SQRT(1-Inputs!$B$38)*_xlfn.NORM.S.INV(RAND())</f>
        <v>2.8047159564304467</v>
      </c>
      <c r="S856" s="23">
        <f ca="1">SQRT(Inputs!$B$38)*H856+SQRT(1-Inputs!$B$38)*_xlfn.NORM.S.INV(RAND())</f>
        <v>0.39768591359108596</v>
      </c>
      <c r="T856" s="23">
        <f ca="1">SQRT(Inputs!$B$38)*I856+SQRT(1-Inputs!$B$38)*_xlfn.NORM.S.INV(RAND())</f>
        <v>-0.849780669011445</v>
      </c>
      <c r="U856" s="23">
        <f ca="1">SQRT(Inputs!$B$38)*J856+SQRT(1-Inputs!$B$38)*_xlfn.NORM.S.INV(RAND())</f>
        <v>6.29587512034262E-2</v>
      </c>
      <c r="V856" s="23">
        <f ca="1">SQRT(Inputs!$B$38)*K856+SQRT(1-Inputs!$B$38)*_xlfn.NORM.S.INV(RAND())</f>
        <v>-1.9920376729964531</v>
      </c>
      <c r="W856" s="23">
        <f ca="1">SQRT(Inputs!$B$38)*L856+SQRT(1-Inputs!$B$38)*_xlfn.NORM.S.INV(RAND())</f>
        <v>-0.51320603941778431</v>
      </c>
      <c r="X856" s="23">
        <f ca="1">SQRT(Inputs!$B$38)*M856+SQRT(1-Inputs!$B$38)*_xlfn.NORM.S.INV(RAND())</f>
        <v>2.2751356972405393E-2</v>
      </c>
      <c r="Y856" s="23">
        <f ca="1">SQRT(Inputs!$B$38)*C856+SQRT(1-Inputs!$B$38)*_xlfn.NORM.S.INV(RAND())</f>
        <v>-0.33094137565244908</v>
      </c>
      <c r="Z856" s="23">
        <f ca="1">SQRT(Inputs!$B$38)*D856+SQRT(1-Inputs!$B$38)*_xlfn.NORM.S.INV(RAND())</f>
        <v>-0.31361564244956297</v>
      </c>
      <c r="AA856" s="23">
        <f ca="1">SQRT(Inputs!$B$38)*E856+SQRT(1-Inputs!$B$38)*_xlfn.NORM.S.INV(RAND())</f>
        <v>1.2899363829357804</v>
      </c>
      <c r="AB856" s="23">
        <f ca="1">SQRT(Inputs!$B$38)*F856+SQRT(1-Inputs!$B$38)*_xlfn.NORM.S.INV(RAND())</f>
        <v>-0.35301857433054235</v>
      </c>
      <c r="AC856" s="23">
        <f ca="1">SQRT(Inputs!$B$38)*G856+SQRT(1-Inputs!$B$38)*_xlfn.NORM.S.INV(RAND())</f>
        <v>1.9154976376963182</v>
      </c>
      <c r="AD856" s="23">
        <f ca="1">SQRT(Inputs!$B$38)*H856+SQRT(1-Inputs!$B$38)*_xlfn.NORM.S.INV(RAND())</f>
        <v>0.38125107529101876</v>
      </c>
      <c r="AE856" s="23">
        <f ca="1">SQRT(Inputs!$B$38)*I856+SQRT(1-Inputs!$B$38)*_xlfn.NORM.S.INV(RAND())</f>
        <v>1.8128759127685388</v>
      </c>
      <c r="AF856" s="23">
        <f ca="1">SQRT(Inputs!$B$38)*J856+SQRT(1-Inputs!$B$38)*_xlfn.NORM.S.INV(RAND())</f>
        <v>1.1244696127206688E-3</v>
      </c>
      <c r="AG856" s="23">
        <f ca="1">SQRT(Inputs!$B$38)*K856+SQRT(1-Inputs!$B$38)*_xlfn.NORM.S.INV(RAND())</f>
        <v>-0.95886254371863822</v>
      </c>
      <c r="AH856" s="23">
        <f ca="1">SQRT(Inputs!$B$38)*L856+SQRT(1-Inputs!$B$38)*_xlfn.NORM.S.INV(RAND())</f>
        <v>-0.54409782586373501</v>
      </c>
      <c r="AI856" s="23">
        <f ca="1">SQRT(Inputs!$B$38)*M856+SQRT(1-Inputs!$B$38)*_xlfn.NORM.S.INV(RAND())</f>
        <v>0.26668202405086683</v>
      </c>
      <c r="AJ856" s="23">
        <f ca="1">SQRT(Inputs!$B$38)*C856+SQRT(1-Inputs!$B$38)*_xlfn.NORM.S.INV(RAND())</f>
        <v>-0.50632832332484168</v>
      </c>
      <c r="AK856" s="23">
        <f ca="1">SQRT(Inputs!$B$38)*D856+SQRT(1-Inputs!$B$38)*_xlfn.NORM.S.INV(RAND())</f>
        <v>-0.7151051638215562</v>
      </c>
      <c r="AL856" s="23">
        <f ca="1">SQRT(Inputs!$B$38)*E856+SQRT(1-Inputs!$B$38)*_xlfn.NORM.S.INV(RAND())</f>
        <v>0.46858769522432903</v>
      </c>
      <c r="AM856" s="23">
        <f ca="1">SQRT(Inputs!$B$38)*F856+SQRT(1-Inputs!$B$38)*_xlfn.NORM.S.INV(RAND())</f>
        <v>-0.55606237661999969</v>
      </c>
      <c r="AN856" s="23">
        <f ca="1">SQRT(Inputs!$B$38)*G856+SQRT(1-Inputs!$B$38)*_xlfn.NORM.S.INV(RAND())</f>
        <v>1.8281650281357438</v>
      </c>
      <c r="AO856" s="23">
        <f ca="1">SQRT(Inputs!$B$38)*H856+SQRT(1-Inputs!$B$38)*_xlfn.NORM.S.INV(RAND())</f>
        <v>0.26640792295696614</v>
      </c>
      <c r="AP856" s="23">
        <f ca="1">SQRT(Inputs!$B$38)*I856+SQRT(1-Inputs!$B$38)*_xlfn.NORM.S.INV(RAND())</f>
        <v>1.5589240042897827</v>
      </c>
      <c r="AQ856" s="23">
        <f ca="1">SQRT(Inputs!$B$38)*J856+SQRT(1-Inputs!$B$38)*_xlfn.NORM.S.INV(RAND())</f>
        <v>-0.55337559735575947</v>
      </c>
      <c r="AR856" s="23">
        <f ca="1">SQRT(Inputs!$B$38)*K856+SQRT(1-Inputs!$B$38)*_xlfn.NORM.S.INV(RAND())</f>
        <v>-1.2902271121635276</v>
      </c>
      <c r="AS856" s="23">
        <f ca="1">SQRT(Inputs!$B$38)*L856+SQRT(1-Inputs!$B$38)*_xlfn.NORM.S.INV(RAND())</f>
        <v>-1.1416997499821573</v>
      </c>
      <c r="AT856" s="23">
        <f ca="1">SQRT(Inputs!$B$38)*M856+SQRT(1-Inputs!$B$38)*_xlfn.NORM.S.INV(RAND())</f>
        <v>-0.42286686836852699</v>
      </c>
      <c r="AU856" s="15">
        <f ca="1">Inputs!$B$6*EXP($B$8-0.5*C$5^2+C$5*N856)</f>
        <v>3872.6012710263872</v>
      </c>
      <c r="AV856" s="15">
        <f t="shared" ca="1" si="474"/>
        <v>4090.9918057420537</v>
      </c>
      <c r="AW856" s="15">
        <f t="shared" ca="1" si="475"/>
        <v>4810.9867782379069</v>
      </c>
      <c r="AX856" s="15">
        <f t="shared" ca="1" si="476"/>
        <v>4572.4288596411288</v>
      </c>
      <c r="AY856" s="15">
        <f t="shared" ca="1" si="477"/>
        <v>7753.7293056834023</v>
      </c>
      <c r="AZ856" s="15">
        <f t="shared" ca="1" si="478"/>
        <v>9907.5373364873285</v>
      </c>
      <c r="BA856" s="15">
        <f t="shared" ca="1" si="479"/>
        <v>11092.545307765364</v>
      </c>
      <c r="BB856" s="15">
        <f t="shared" ca="1" si="480"/>
        <v>13666.590543943659</v>
      </c>
      <c r="BC856" s="15">
        <f t="shared" ca="1" si="481"/>
        <v>13810.043403345318</v>
      </c>
      <c r="BD856" s="15">
        <f t="shared" ca="1" si="482"/>
        <v>16125.662793177471</v>
      </c>
      <c r="BE856" s="15">
        <f t="shared" ca="1" si="483"/>
        <v>19800.920790059237</v>
      </c>
      <c r="BF856" s="15">
        <f ca="1">Inputs!$B$13*EXP($B$9-0.5*C$6^2+C$6*Y856)</f>
        <v>12952.717203660992</v>
      </c>
      <c r="BG856" s="15">
        <f t="shared" ca="1" si="484"/>
        <v>14917.439204690734</v>
      </c>
      <c r="BH856" s="15">
        <f t="shared" ca="1" si="485"/>
        <v>22574.360444367419</v>
      </c>
      <c r="BI856" s="15">
        <f t="shared" ca="1" si="486"/>
        <v>26172.923023847459</v>
      </c>
      <c r="BJ856" s="15">
        <f t="shared" ca="1" si="487"/>
        <v>42289.529937905871</v>
      </c>
      <c r="BK856" s="15">
        <f t="shared" ca="1" si="488"/>
        <v>54667.505837319179</v>
      </c>
      <c r="BL856" s="15">
        <f t="shared" ca="1" si="489"/>
        <v>84936.058480355365</v>
      </c>
      <c r="BM856" s="15">
        <f t="shared" ca="1" si="490"/>
        <v>104419.3325527196</v>
      </c>
      <c r="BN856" s="15">
        <f t="shared" ca="1" si="491"/>
        <v>114482.39622472534</v>
      </c>
      <c r="BO856" s="15">
        <f t="shared" ca="1" si="492"/>
        <v>132225.89471582969</v>
      </c>
      <c r="BP856" s="15">
        <f t="shared" ca="1" si="493"/>
        <v>167737.54541727903</v>
      </c>
      <c r="BQ856" s="15">
        <f ca="1">Inputs!$B$20*EXP($B$10-0.5*C$7^2+C$7*AJ856)</f>
        <v>3584.3871671645898</v>
      </c>
      <c r="BR856" s="15">
        <f t="shared" ca="1" si="494"/>
        <v>3875.4660564497663</v>
      </c>
      <c r="BS856" s="15">
        <f t="shared" ca="1" si="495"/>
        <v>6071.5442055677104</v>
      </c>
      <c r="BT856" s="15">
        <f t="shared" ca="1" si="496"/>
        <v>7235.0757571167342</v>
      </c>
      <c r="BU856" s="15">
        <f t="shared" ca="1" si="497"/>
        <v>15605.712156956548</v>
      </c>
      <c r="BV856" s="15">
        <f t="shared" ca="1" si="498"/>
        <v>23055.138248010164</v>
      </c>
      <c r="BW856" s="15">
        <f t="shared" ca="1" si="499"/>
        <v>44747.970606961484</v>
      </c>
      <c r="BX856" s="15">
        <f t="shared" ca="1" si="500"/>
        <v>56015.235433664711</v>
      </c>
      <c r="BY856" s="15">
        <f t="shared" ca="1" si="501"/>
        <v>61318.33170007568</v>
      </c>
      <c r="BZ856" s="15">
        <f t="shared" ca="1" si="502"/>
        <v>69749.373143428995</v>
      </c>
      <c r="CA856" s="15">
        <f t="shared" ca="1" si="503"/>
        <v>90884.177592600579</v>
      </c>
      <c r="CB856" s="15">
        <f ca="1">(AU856*DCF!C$10-DCF!C$5*MAX(AU856*DCF!C$10,0)-MAX(AU856-Inputs!$B$6,0)/Inputs!$B$10)*DCF!C$6</f>
        <v>994.51930795449834</v>
      </c>
      <c r="CC856" s="15">
        <f ca="1">(AV856*DCF!D$10-DCF!D$5*MAX(AV856*DCF!D$10,0)-MAX(AV856-AU856,0)/Inputs!$B$10)*DCF!D$6</f>
        <v>943.90272088581628</v>
      </c>
      <c r="CD856" s="15">
        <f ca="1">(AW856*DCF!E$10-DCF!E$5*MAX(AW856*DCF!E$10,0)-MAX(AW856-AV856,0)/Inputs!$B$10)*DCF!E$6</f>
        <v>948.607578625614</v>
      </c>
      <c r="CE856" s="15">
        <f ca="1">(AX856*DCF!F$10-DCF!F$5*MAX(AX856*DCF!F$10,0)-MAX(AX856-AW856,0)/Inputs!$B$10)*DCF!F$6</f>
        <v>998.15393305646307</v>
      </c>
      <c r="CF856" s="15">
        <f ca="1">(AY856*DCF!G$10-DCF!G$5*MAX(AY856*DCF!G$10,0)-MAX(AY856-AX856,0)/Inputs!$B$10)*DCF!G$6</f>
        <v>986.07628833179831</v>
      </c>
      <c r="CG856" s="15">
        <f ca="1">(AZ856*DCF!H$10-DCF!H$5*MAX(AZ856*DCF!H$10,0)-MAX(AZ856-AY856,0)/Inputs!$B$10)*DCF!H$6</f>
        <v>1541.108252392869</v>
      </c>
      <c r="CH856" s="15">
        <f ca="1">(BA856*DCF!I$10-DCF!I$5*MAX(BA856*DCF!I$10,0)-MAX(BA856-AZ856,0)/Inputs!$B$10)*DCF!I$6</f>
        <v>1831.8205442255148</v>
      </c>
      <c r="CI856" s="15">
        <f ca="1">(BB856*DCF!J$10-DCF!J$5*MAX(BB856*DCF!J$10,0)-MAX(BB856-BA856,0)/Inputs!$B$10)*DCF!J$6</f>
        <v>1955.1645095815288</v>
      </c>
      <c r="CJ856" s="15">
        <f ca="1">(BC856*DCF!K$10-DCF!K$5*MAX(BC856*DCF!K$10,0)-MAX(BC856-BB856,0)/Inputs!$B$10)*DCF!K$6</f>
        <v>2203.1139808042385</v>
      </c>
      <c r="CK856" s="15">
        <f ca="1">(BD856*DCF!L$10-DCF!L$5*MAX(BD856*DCF!L$10,0)-MAX(BD856-BC856,0)/Inputs!$B$10)*DCF!L$6</f>
        <v>2132.6095140363868</v>
      </c>
      <c r="CL856" s="15">
        <f ca="1">(BE856*DCF!M$10-DCF!M$5*MAX(BE856*DCF!M$10,0)-MAX(BE856-BD856,0)/Inputs!$B$10)*DCF!M$6</f>
        <v>2355.1171919904555</v>
      </c>
      <c r="CM856" s="15">
        <f ca="1">(BF856*DCF!C$28-DCF!C$5*MAX(BF856*DCF!C$28,0)-MAX(BF856-Inputs!$B$13,0)/Inputs!$B$17)*DCF!C$6</f>
        <v>3591.4868383608728</v>
      </c>
      <c r="CN856" s="15">
        <f ca="1">(BG856*DCF!D$28-DCF!D$5*MAX(BG856*DCF!D$28,0)-MAX(BG856-BF856,0)/Inputs!$B$17)*DCF!D$6</f>
        <v>3974.3646141875097</v>
      </c>
      <c r="CO856" s="15">
        <f ca="1">(BH856*DCF!E$28-DCF!E$5*MAX(BH856*DCF!E$28,0)-MAX(BH856-BG856,0)/Inputs!$B$17)*DCF!E$6</f>
        <v>4884.3870664309034</v>
      </c>
      <c r="CP856" s="15">
        <f ca="1">(BI856*DCF!F$28-DCF!F$5*MAX(BI856*DCF!F$28,0)-MAX(BI856-BH856,0)/Inputs!$B$17)*DCF!F$6</f>
        <v>6450.0839863936981</v>
      </c>
      <c r="CQ856" s="15">
        <f ca="1">(BJ856*DCF!G$28-DCF!G$5*MAX(BJ856*DCF!G$28,0)-MAX(BJ856-BI856,0)/Inputs!$B$17)*DCF!G$6</f>
        <v>8261.6853218201377</v>
      </c>
      <c r="CR856" s="15">
        <f ca="1">(BK856*DCF!H$28-DCF!H$5*MAX(BK856*DCF!H$28,0)-MAX(BK856-BJ856,0)/Inputs!$B$17)*DCF!H$6</f>
        <v>11596.687240488525</v>
      </c>
      <c r="CS856" s="15">
        <f ca="1">(BL856*DCF!I$28-DCF!I$5*MAX(BL856*DCF!I$28,0)-MAX(BL856-BK856,0)/Inputs!$B$17)*DCF!I$6</f>
        <v>15628.506856594266</v>
      </c>
      <c r="CT856" s="15">
        <f ca="1">(BM856*DCF!J$28-DCF!J$5*MAX(BM856*DCF!J$28,0)-MAX(BM856-BL856,0)/Inputs!$B$17)*DCF!J$6</f>
        <v>20710.856692401252</v>
      </c>
      <c r="CU856" s="15">
        <f ca="1">(BN856*DCF!K$28-DCF!K$5*MAX(BN856*DCF!K$28,0)-MAX(BN856-BM856,0)/Inputs!$B$17)*DCF!K$6</f>
        <v>22944.171295656586</v>
      </c>
      <c r="CV856" s="15">
        <f ca="1">(BO856*DCF!L$28-DCF!L$5*MAX(BO856*DCF!L$28,0)-MAX(BO856-BN856,0)/Inputs!$B$17)*DCF!L$6</f>
        <v>24374.134959322746</v>
      </c>
      <c r="CW856" s="15">
        <f ca="1">(BP856*DCF!M$28-DCF!M$5*MAX(BP856*DCF!M$28,0)-MAX(BP856-BO856,0)/Inputs!$B$17)*DCF!M$6</f>
        <v>27847.950894189857</v>
      </c>
      <c r="CX856" s="15">
        <f ca="1">(BQ856*DCF!C$46-DCF!C$5*MAX(BQ856*DCF!C$46,0)-MAX(BQ856-Inputs!$B$20,0)/Inputs!$B$24)*DCF!C$6</f>
        <v>-1004.8871827930182</v>
      </c>
      <c r="CY856" s="15">
        <f ca="1">(BR856*DCF!D$46-DCF!D$5*MAX(BR856*DCF!D$46,0)-MAX(BR856-BQ856,0)/Inputs!$B$24)*DCF!D$6</f>
        <v>-785.65262468308345</v>
      </c>
      <c r="CZ856" s="15">
        <f ca="1">(BS856*DCF!E$46-DCF!E$5*MAX(BS856*DCF!E$46,0)-MAX(BS856-BR856,0)/Inputs!$B$24)*DCF!E$6</f>
        <v>-1583.6042229670604</v>
      </c>
      <c r="DA856" s="15">
        <f ca="1">(BT856*DCF!F$46-DCF!F$5*MAX(BT856*DCF!F$46,0)-MAX(BT856-BS856,0)/Inputs!$B$24)*DCF!F$6</f>
        <v>-950.58258022881557</v>
      </c>
      <c r="DB856" s="15">
        <f ca="1">(BU856*DCF!G$46-DCF!G$5*MAX(BU856*DCF!G$46,0)-MAX(BU856-BT856,0)/Inputs!$B$24)*DCF!G$6</f>
        <v>-3340.6620251622639</v>
      </c>
      <c r="DC856" s="15">
        <f ca="1">(BV856*DCF!H$46-DCF!H$5*MAX(BV856*DCF!H$46,0)-MAX(BV856-BU856,0)/Inputs!$B$24)*DCF!H$6</f>
        <v>-2314.8635144039727</v>
      </c>
      <c r="DD856" s="15">
        <f ca="1">(BW856*DCF!I$46-DCF!I$5*MAX(BW856*DCF!I$46,0)-MAX(BW856-BV856,0)/Inputs!$B$24)*DCF!I$6</f>
        <v>-5193.7012469950178</v>
      </c>
      <c r="DE856" s="15">
        <f ca="1">(BX856*DCF!J$46-DCF!J$5*MAX(BX856*DCF!J$46,0)-MAX(BX856-BW856,0)/Inputs!$B$24)*DCF!J$6</f>
        <v>-638.21037072115826</v>
      </c>
      <c r="DF856" s="15">
        <f ca="1">(BY856*DCF!K$46-DCF!K$5*MAX(BY856*DCF!K$46,0)-MAX(BY856-BX856,0)/Inputs!$B$24)*DCF!K$6</f>
        <v>2203.5902009772076</v>
      </c>
      <c r="DG856" s="15">
        <f ca="1">(BZ856*DCF!L$46-DCF!L$5*MAX(BZ856*DCF!L$46,0)-MAX(BZ856-BY856,0)/Inputs!$B$24)*DCF!L$6</f>
        <v>2913.4792890987801</v>
      </c>
      <c r="DH856" s="15">
        <f ca="1">(CA856*DCF!M$46-DCF!M$5*MAX(CA856*DCF!M$46,0)-MAX(CA856-BZ856,0)/Inputs!$B$24)*DCF!M$6</f>
        <v>2706.600878688133</v>
      </c>
      <c r="DI856" s="15">
        <f ca="1">SUM(CB856:CL856)+BE856*DCF!M$10*(1+Inputs!$B$30)*(1-Inputs!$B$33)*(1-Inputs!$B$30/Inputs!$B$31)/(Inputs!$B$29-Inputs!$B$30)*DCF!M$6</f>
        <v>71996.418220690539</v>
      </c>
      <c r="DJ856" s="15">
        <f ca="1">SUM(CM856:CW856)+BP856*DCF!M$28*(1+Inputs!$B$30)*(1-Inputs!$B$33)*(1-Inputs!$B$30/Inputs!$B$31)/(Inputs!$B$29-Inputs!$B$30)*DCF!M$6</f>
        <v>772685.39176010934</v>
      </c>
      <c r="DK856" s="15">
        <f ca="1">SUM(CX856:DH856)+CA856*DCF!M$46*(1+Inputs!$B$30)*(1-Inputs!$B$33)*(1-Inputs!$B$30/Inputs!$B$31)/(Inputs!$B$29-Inputs!$B$30)*DCF!M$6</f>
        <v>132529.21107805302</v>
      </c>
      <c r="DM856" s="15">
        <f ca="1">DI856+DJ856+DK856+Inputs!$B$34+Inputs!$B$36-Inputs!$B$35</f>
        <v>1054062.0210588528</v>
      </c>
    </row>
    <row r="857" spans="1:117" x14ac:dyDescent="0.75">
      <c r="A857" s="11">
        <v>844</v>
      </c>
      <c r="C857" s="23">
        <f t="shared" ca="1" si="504"/>
        <v>-0.22386706308431584</v>
      </c>
      <c r="D857" s="23">
        <f t="shared" ca="1" si="504"/>
        <v>0.7559208243012</v>
      </c>
      <c r="E857" s="23">
        <f t="shared" ca="1" si="504"/>
        <v>-0.2858816701710909</v>
      </c>
      <c r="F857" s="23">
        <f t="shared" ca="1" si="504"/>
        <v>1.2069455902412287</v>
      </c>
      <c r="G857" s="23">
        <f t="shared" ca="1" si="504"/>
        <v>-0.5342170372171583</v>
      </c>
      <c r="H857" s="23">
        <f t="shared" ca="1" si="504"/>
        <v>1.1227113644466622</v>
      </c>
      <c r="I857" s="23">
        <f t="shared" ca="1" si="504"/>
        <v>0.26591940452972884</v>
      </c>
      <c r="J857" s="23">
        <f t="shared" ca="1" si="504"/>
        <v>1.5804745171605785</v>
      </c>
      <c r="K857" s="23">
        <f t="shared" ca="1" si="504"/>
        <v>-0.8397240260019182</v>
      </c>
      <c r="L857" s="23">
        <f t="shared" ca="1" si="504"/>
        <v>0.71725112825777626</v>
      </c>
      <c r="M857" s="23">
        <f t="shared" ca="1" si="504"/>
        <v>-0.48403530348342189</v>
      </c>
      <c r="N857" s="23">
        <f ca="1">SQRT(Inputs!$B$38)*C857+SQRT(1-Inputs!$B$38)*_xlfn.NORM.S.INV(RAND())</f>
        <v>-0.26836297360047828</v>
      </c>
      <c r="O857" s="23">
        <f ca="1">SQRT(Inputs!$B$38)*D857+SQRT(1-Inputs!$B$38)*_xlfn.NORM.S.INV(RAND())</f>
        <v>0.85257566809154151</v>
      </c>
      <c r="P857" s="23">
        <f ca="1">SQRT(Inputs!$B$38)*E857+SQRT(1-Inputs!$B$38)*_xlfn.NORM.S.INV(RAND())</f>
        <v>-2.1599487858190436</v>
      </c>
      <c r="Q857" s="23">
        <f ca="1">SQRT(Inputs!$B$38)*F857+SQRT(1-Inputs!$B$38)*_xlfn.NORM.S.INV(RAND())</f>
        <v>1.9877990099904279</v>
      </c>
      <c r="R857" s="23">
        <f ca="1">SQRT(Inputs!$B$38)*G857+SQRT(1-Inputs!$B$38)*_xlfn.NORM.S.INV(RAND())</f>
        <v>0.63928103478368503</v>
      </c>
      <c r="S857" s="23">
        <f ca="1">SQRT(Inputs!$B$38)*H857+SQRT(1-Inputs!$B$38)*_xlfn.NORM.S.INV(RAND())</f>
        <v>8.2891430413215894E-2</v>
      </c>
      <c r="T857" s="23">
        <f ca="1">SQRT(Inputs!$B$38)*I857+SQRT(1-Inputs!$B$38)*_xlfn.NORM.S.INV(RAND())</f>
        <v>2.2314239782511409</v>
      </c>
      <c r="U857" s="23">
        <f ca="1">SQRT(Inputs!$B$38)*J857+SQRT(1-Inputs!$B$38)*_xlfn.NORM.S.INV(RAND())</f>
        <v>1.581546890344977</v>
      </c>
      <c r="V857" s="23">
        <f ca="1">SQRT(Inputs!$B$38)*K857+SQRT(1-Inputs!$B$38)*_xlfn.NORM.S.INV(RAND())</f>
        <v>-0.79449833326251551</v>
      </c>
      <c r="W857" s="23">
        <f ca="1">SQRT(Inputs!$B$38)*L857+SQRT(1-Inputs!$B$38)*_xlfn.NORM.S.INV(RAND())</f>
        <v>-0.60870968492501953</v>
      </c>
      <c r="X857" s="23">
        <f ca="1">SQRT(Inputs!$B$38)*M857+SQRT(1-Inputs!$B$38)*_xlfn.NORM.S.INV(RAND())</f>
        <v>1.103972923206376</v>
      </c>
      <c r="Y857" s="23">
        <f ca="1">SQRT(Inputs!$B$38)*C857+SQRT(1-Inputs!$B$38)*_xlfn.NORM.S.INV(RAND())</f>
        <v>0.74515379480274047</v>
      </c>
      <c r="Z857" s="23">
        <f ca="1">SQRT(Inputs!$B$38)*D857+SQRT(1-Inputs!$B$38)*_xlfn.NORM.S.INV(RAND())</f>
        <v>1.0422581209308275</v>
      </c>
      <c r="AA857" s="23">
        <f ca="1">SQRT(Inputs!$B$38)*E857+SQRT(1-Inputs!$B$38)*_xlfn.NORM.S.INV(RAND())</f>
        <v>-0.73273312839650506</v>
      </c>
      <c r="AB857" s="23">
        <f ca="1">SQRT(Inputs!$B$38)*F857+SQRT(1-Inputs!$B$38)*_xlfn.NORM.S.INV(RAND())</f>
        <v>-0.63820046312473389</v>
      </c>
      <c r="AC857" s="23">
        <f ca="1">SQRT(Inputs!$B$38)*G857+SQRT(1-Inputs!$B$38)*_xlfn.NORM.S.INV(RAND())</f>
        <v>-0.1746984659491439</v>
      </c>
      <c r="AD857" s="23">
        <f ca="1">SQRT(Inputs!$B$38)*H857+SQRT(1-Inputs!$B$38)*_xlfn.NORM.S.INV(RAND())</f>
        <v>0.25671275906541857</v>
      </c>
      <c r="AE857" s="23">
        <f ca="1">SQRT(Inputs!$B$38)*I857+SQRT(1-Inputs!$B$38)*_xlfn.NORM.S.INV(RAND())</f>
        <v>1.4309721039948788</v>
      </c>
      <c r="AF857" s="23">
        <f ca="1">SQRT(Inputs!$B$38)*J857+SQRT(1-Inputs!$B$38)*_xlfn.NORM.S.INV(RAND())</f>
        <v>1.0326602169985666</v>
      </c>
      <c r="AG857" s="23">
        <f ca="1">SQRT(Inputs!$B$38)*K857+SQRT(1-Inputs!$B$38)*_xlfn.NORM.S.INV(RAND())</f>
        <v>-1.0884963525035516</v>
      </c>
      <c r="AH857" s="23">
        <f ca="1">SQRT(Inputs!$B$38)*L857+SQRT(1-Inputs!$B$38)*_xlfn.NORM.S.INV(RAND())</f>
        <v>1.3159346814757549</v>
      </c>
      <c r="AI857" s="23">
        <f ca="1">SQRT(Inputs!$B$38)*M857+SQRT(1-Inputs!$B$38)*_xlfn.NORM.S.INV(RAND())</f>
        <v>0.68288212024638983</v>
      </c>
      <c r="AJ857" s="23">
        <f ca="1">SQRT(Inputs!$B$38)*C857+SQRT(1-Inputs!$B$38)*_xlfn.NORM.S.INV(RAND())</f>
        <v>-0.81609407650431531</v>
      </c>
      <c r="AK857" s="23">
        <f ca="1">SQRT(Inputs!$B$38)*D857+SQRT(1-Inputs!$B$38)*_xlfn.NORM.S.INV(RAND())</f>
        <v>1.1664695475871645</v>
      </c>
      <c r="AL857" s="23">
        <f ca="1">SQRT(Inputs!$B$38)*E857+SQRT(1-Inputs!$B$38)*_xlfn.NORM.S.INV(RAND())</f>
        <v>-1.0653489072166271</v>
      </c>
      <c r="AM857" s="23">
        <f ca="1">SQRT(Inputs!$B$38)*F857+SQRT(1-Inputs!$B$38)*_xlfn.NORM.S.INV(RAND())</f>
        <v>1.1572098538587094</v>
      </c>
      <c r="AN857" s="23">
        <f ca="1">SQRT(Inputs!$B$38)*G857+SQRT(1-Inputs!$B$38)*_xlfn.NORM.S.INV(RAND())</f>
        <v>-0.32618763978129711</v>
      </c>
      <c r="AO857" s="23">
        <f ca="1">SQRT(Inputs!$B$38)*H857+SQRT(1-Inputs!$B$38)*_xlfn.NORM.S.INV(RAND())</f>
        <v>0.64100177558799964</v>
      </c>
      <c r="AP857" s="23">
        <f ca="1">SQRT(Inputs!$B$38)*I857+SQRT(1-Inputs!$B$38)*_xlfn.NORM.S.INV(RAND())</f>
        <v>1.672342042026393</v>
      </c>
      <c r="AQ857" s="23">
        <f ca="1">SQRT(Inputs!$B$38)*J857+SQRT(1-Inputs!$B$38)*_xlfn.NORM.S.INV(RAND())</f>
        <v>0.72488424487693925</v>
      </c>
      <c r="AR857" s="23">
        <f ca="1">SQRT(Inputs!$B$38)*K857+SQRT(1-Inputs!$B$38)*_xlfn.NORM.S.INV(RAND())</f>
        <v>-0.78847472713798128</v>
      </c>
      <c r="AS857" s="23">
        <f ca="1">SQRT(Inputs!$B$38)*L857+SQRT(1-Inputs!$B$38)*_xlfn.NORM.S.INV(RAND())</f>
        <v>-0.92466061343947281</v>
      </c>
      <c r="AT857" s="23">
        <f ca="1">SQRT(Inputs!$B$38)*M857+SQRT(1-Inputs!$B$38)*_xlfn.NORM.S.INV(RAND())</f>
        <v>-0.35874375661492064</v>
      </c>
      <c r="AU857" s="15">
        <f ca="1">Inputs!$B$6*EXP($B$8-0.5*C$5^2+C$5*N857)</f>
        <v>4751.2911272316205</v>
      </c>
      <c r="AV857" s="15">
        <f t="shared" ca="1" si="474"/>
        <v>6555.8330071774244</v>
      </c>
      <c r="AW857" s="15">
        <f t="shared" ca="1" si="475"/>
        <v>5973.3888095683496</v>
      </c>
      <c r="AX857" s="15">
        <f t="shared" ca="1" si="476"/>
        <v>9348.7614259819511</v>
      </c>
      <c r="AY857" s="15">
        <f t="shared" ca="1" si="477"/>
        <v>12310.795490582414</v>
      </c>
      <c r="AZ857" s="15">
        <f t="shared" ca="1" si="478"/>
        <v>15194.499077357279</v>
      </c>
      <c r="BA857" s="15">
        <f t="shared" ca="1" si="479"/>
        <v>23485.633098287872</v>
      </c>
      <c r="BB857" s="15">
        <f t="shared" ca="1" si="480"/>
        <v>33690.524065718884</v>
      </c>
      <c r="BC857" s="15">
        <f t="shared" ca="1" si="481"/>
        <v>38216.09853264338</v>
      </c>
      <c r="BD857" s="15">
        <f t="shared" ca="1" si="482"/>
        <v>44227.196993195226</v>
      </c>
      <c r="BE857" s="15">
        <f t="shared" ca="1" si="483"/>
        <v>59927.433827845998</v>
      </c>
      <c r="BF857" s="15">
        <f ca="1">Inputs!$B$13*EXP($B$9-0.5*C$6^2+C$6*Y857)</f>
        <v>16032.837630879993</v>
      </c>
      <c r="BG857" s="15">
        <f t="shared" ca="1" si="484"/>
        <v>23582.762133804641</v>
      </c>
      <c r="BH857" s="15">
        <f t="shared" ca="1" si="485"/>
        <v>25516.496178501966</v>
      </c>
      <c r="BI857" s="15">
        <f t="shared" ca="1" si="486"/>
        <v>28313.557131441117</v>
      </c>
      <c r="BJ857" s="15">
        <f t="shared" ca="1" si="487"/>
        <v>33847.408613446467</v>
      </c>
      <c r="BK857" s="15">
        <f t="shared" ca="1" si="488"/>
        <v>43018.804623117176</v>
      </c>
      <c r="BL857" s="15">
        <f t="shared" ca="1" si="489"/>
        <v>63610.275908233605</v>
      </c>
      <c r="BM857" s="15">
        <f t="shared" ca="1" si="490"/>
        <v>88893.261035143267</v>
      </c>
      <c r="BN857" s="15">
        <f t="shared" ca="1" si="491"/>
        <v>95957.730417396044</v>
      </c>
      <c r="BO857" s="15">
        <f t="shared" ca="1" si="492"/>
        <v>137580.4885840636</v>
      </c>
      <c r="BP857" s="15">
        <f t="shared" ca="1" si="493"/>
        <v>182957.12318428131</v>
      </c>
      <c r="BQ857" s="15">
        <f ca="1">Inputs!$B$20*EXP($B$10-0.5*C$7^2+C$7*AJ857)</f>
        <v>3211.4384940810833</v>
      </c>
      <c r="BR857" s="15">
        <f t="shared" ca="1" si="494"/>
        <v>6311.3392508376928</v>
      </c>
      <c r="BS857" s="15">
        <f t="shared" ca="1" si="495"/>
        <v>6364.5522651201882</v>
      </c>
      <c r="BT857" s="15">
        <f t="shared" ca="1" si="496"/>
        <v>11887.866862793009</v>
      </c>
      <c r="BU857" s="15">
        <f t="shared" ca="1" si="497"/>
        <v>15224.80574754296</v>
      </c>
      <c r="BV857" s="15">
        <f t="shared" ca="1" si="498"/>
        <v>24473.065822350567</v>
      </c>
      <c r="BW857" s="15">
        <f t="shared" ca="1" si="499"/>
        <v>48654.068460186034</v>
      </c>
      <c r="BX857" s="15">
        <f t="shared" ca="1" si="500"/>
        <v>78694.328052562516</v>
      </c>
      <c r="BY857" s="15">
        <f t="shared" ca="1" si="501"/>
        <v>94824.124057788722</v>
      </c>
      <c r="BZ857" s="15">
        <f t="shared" ca="1" si="502"/>
        <v>112252.69891288229</v>
      </c>
      <c r="CA857" s="15">
        <f t="shared" ca="1" si="503"/>
        <v>147942.66297432545</v>
      </c>
      <c r="CB857" s="15">
        <f ca="1">(AU857*DCF!C$10-DCF!C$5*MAX(AU857*DCF!C$10,0)-MAX(AU857-Inputs!$B$6,0)/Inputs!$B$10)*DCF!C$6</f>
        <v>1044.5784025191185</v>
      </c>
      <c r="CC857" s="15">
        <f ca="1">(AV857*DCF!D$10-DCF!D$5*MAX(AV857*DCF!D$10,0)-MAX(AV857-AU857,0)/Inputs!$B$10)*DCF!D$6</f>
        <v>1157.9495719800307</v>
      </c>
      <c r="CD857" s="15">
        <f ca="1">(AW857*DCF!E$10-DCF!E$5*MAX(AW857*DCF!E$10,0)-MAX(AW857-AV857,0)/Inputs!$B$10)*DCF!E$6</f>
        <v>1379.1603877824068</v>
      </c>
      <c r="CE857" s="15">
        <f ca="1">(AX857*DCF!F$10-DCF!F$5*MAX(AX857*DCF!F$10,0)-MAX(AX857-AW857,0)/Inputs!$B$10)*DCF!F$6</f>
        <v>1338.4883641536894</v>
      </c>
      <c r="CF857" s="15">
        <f ca="1">(AY857*DCF!G$10-DCF!G$5*MAX(AY857*DCF!G$10,0)-MAX(AY857-AX857,0)/Inputs!$B$10)*DCF!G$6</f>
        <v>1967.1603023322036</v>
      </c>
      <c r="CG857" s="15">
        <f ca="1">(AZ857*DCF!H$10-DCF!H$5*MAX(AZ857*DCF!H$10,0)-MAX(AZ857-AY857,0)/Inputs!$B$10)*DCF!H$6</f>
        <v>2437.9696255542613</v>
      </c>
      <c r="CH857" s="15">
        <f ca="1">(BA857*DCF!I$10-DCF!I$5*MAX(BA857*DCF!I$10,0)-MAX(BA857-AZ857,0)/Inputs!$B$10)*DCF!I$6</f>
        <v>2929.9319340441793</v>
      </c>
      <c r="CI857" s="15">
        <f ca="1">(BB857*DCF!J$10-DCF!J$5*MAX(BB857*DCF!J$10,0)-MAX(BB857-BA857,0)/Inputs!$B$10)*DCF!J$6</f>
        <v>4234.9890396115525</v>
      </c>
      <c r="CJ857" s="15">
        <f ca="1">(BC857*DCF!K$10-DCF!K$5*MAX(BC857*DCF!K$10,0)-MAX(BC857-BB857,0)/Inputs!$B$10)*DCF!K$6</f>
        <v>5518.6665762155171</v>
      </c>
      <c r="CK857" s="15">
        <f ca="1">(BD857*DCF!L$10-DCF!L$5*MAX(BD857*DCF!L$10,0)-MAX(BD857-BC857,0)/Inputs!$B$10)*DCF!L$6</f>
        <v>5892.9699703892675</v>
      </c>
      <c r="CL857" s="15">
        <f ca="1">(BE857*DCF!M$10-DCF!M$5*MAX(BE857*DCF!M$10,0)-MAX(BE857-BD857,0)/Inputs!$B$10)*DCF!M$6</f>
        <v>6580.9749718556304</v>
      </c>
      <c r="CM857" s="15">
        <f ca="1">(BF857*DCF!C$28-DCF!C$5*MAX(BF857*DCF!C$28,0)-MAX(BF857-Inputs!$B$13,0)/Inputs!$B$17)*DCF!C$6</f>
        <v>3820.1751834047127</v>
      </c>
      <c r="CN857" s="15">
        <f ca="1">(BG857*DCF!D$28-DCF!D$5*MAX(BG857*DCF!D$28,0)-MAX(BG857-BF857,0)/Inputs!$B$17)*DCF!D$6</f>
        <v>5334.9222990921826</v>
      </c>
      <c r="CO857" s="15">
        <f ca="1">(BH857*DCF!E$28-DCF!E$5*MAX(BH857*DCF!E$28,0)-MAX(BH857-BG857,0)/Inputs!$B$17)*DCF!E$6</f>
        <v>6845.6137130160787</v>
      </c>
      <c r="CP857" s="15">
        <f ca="1">(BI857*DCF!F$28-DCF!F$5*MAX(BI857*DCF!F$28,0)-MAX(BI857-BH857,0)/Inputs!$B$17)*DCF!F$6</f>
        <v>7177.1358002681109</v>
      </c>
      <c r="CQ857" s="15">
        <f ca="1">(BJ857*DCF!G$28-DCF!G$5*MAX(BJ857*DCF!G$28,0)-MAX(BJ857-BI857,0)/Inputs!$B$17)*DCF!G$6</f>
        <v>7851.2278128121015</v>
      </c>
      <c r="CR857" s="15">
        <f ca="1">(BK857*DCF!H$28-DCF!H$5*MAX(BK857*DCF!H$28,0)-MAX(BK857-BJ857,0)/Inputs!$B$17)*DCF!H$6</f>
        <v>9214.0474401104311</v>
      </c>
      <c r="CS857" s="15">
        <f ca="1">(BL857*DCF!I$28-DCF!I$5*MAX(BL857*DCF!I$28,0)-MAX(BL857-BK857,0)/Inputs!$B$17)*DCF!I$6</f>
        <v>12002.642163618852</v>
      </c>
      <c r="CT857" s="15">
        <f ca="1">(BM857*DCF!J$28-DCF!J$5*MAX(BM857*DCF!J$28,0)-MAX(BM857-BL857,0)/Inputs!$B$17)*DCF!J$6</f>
        <v>16478.259516175956</v>
      </c>
      <c r="CU857" s="15">
        <f ca="1">(BN857*DCF!K$28-DCF!K$5*MAX(BN857*DCF!K$28,0)-MAX(BN857-BM857,0)/Inputs!$B$17)*DCF!K$6</f>
        <v>19399.360339650077</v>
      </c>
      <c r="CV857" s="15">
        <f ca="1">(BO857*DCF!L$28-DCF!L$5*MAX(BO857*DCF!L$28,0)-MAX(BO857-BN857,0)/Inputs!$B$17)*DCF!L$6</f>
        <v>22740.510777675205</v>
      </c>
      <c r="CW857" s="15">
        <f ca="1">(BP857*DCF!M$28-DCF!M$5*MAX(BP857*DCF!M$28,0)-MAX(BP857-BO857,0)/Inputs!$B$17)*DCF!M$6</f>
        <v>29680.35524255651</v>
      </c>
      <c r="CX857" s="15">
        <f ca="1">(BQ857*DCF!C$46-DCF!C$5*MAX(BQ857*DCF!C$46,0)-MAX(BQ857-Inputs!$B$20,0)/Inputs!$B$24)*DCF!C$6</f>
        <v>-746.49318296610852</v>
      </c>
      <c r="CY857" s="15">
        <f ca="1">(BR857*DCF!D$46-DCF!D$5*MAX(BR857*DCF!D$46,0)-MAX(BR857-BQ857,0)/Inputs!$B$24)*DCF!D$6</f>
        <v>-2399.9003491796047</v>
      </c>
      <c r="CZ857" s="15">
        <f ca="1">(BS857*DCF!E$46-DCF!E$5*MAX(BS857*DCF!E$46,0)-MAX(BS857-BR857,0)/Inputs!$B$24)*DCF!E$6</f>
        <v>-773.5944921664028</v>
      </c>
      <c r="DA857" s="15">
        <f ca="1">(BT857*DCF!F$46-DCF!F$5*MAX(BT857*DCF!F$46,0)-MAX(BT857-BS857,0)/Inputs!$B$24)*DCF!F$6</f>
        <v>-2876.9630760828736</v>
      </c>
      <c r="DB857" s="15">
        <f ca="1">(BU857*DCF!G$46-DCF!G$5*MAX(BU857*DCF!G$46,0)-MAX(BU857-BT857,0)/Inputs!$B$24)*DCF!G$6</f>
        <v>-1634.6126957718511</v>
      </c>
      <c r="DC857" s="15">
        <f ca="1">(BV857*DCF!H$46-DCF!H$5*MAX(BV857*DCF!H$46,0)-MAX(BV857-BU857,0)/Inputs!$B$24)*DCF!H$6</f>
        <v>-2873.840153216845</v>
      </c>
      <c r="DD857" s="15">
        <f ca="1">(BW857*DCF!I$46-DCF!I$5*MAX(BW857*DCF!I$46,0)-MAX(BW857-BV857,0)/Inputs!$B$24)*DCF!I$6</f>
        <v>-5817.7458340263674</v>
      </c>
      <c r="DE857" s="15">
        <f ca="1">(BX857*DCF!J$46-DCF!J$5*MAX(BX857*DCF!J$46,0)-MAX(BX857-BW857,0)/Inputs!$B$24)*DCF!J$6</f>
        <v>-4665.1766735475794</v>
      </c>
      <c r="DF857" s="15">
        <f ca="1">(BY857*DCF!K$46-DCF!K$5*MAX(BY857*DCF!K$46,0)-MAX(BY857-BX857,0)/Inputs!$B$24)*DCF!K$6</f>
        <v>1465.2997386557672</v>
      </c>
      <c r="DG857" s="15">
        <f ca="1">(BZ857*DCF!L$46-DCF!L$5*MAX(BZ857*DCF!L$46,0)-MAX(BZ857-BY857,0)/Inputs!$B$24)*DCF!L$6</f>
        <v>3815.3661151262504</v>
      </c>
      <c r="DH857" s="15">
        <f ca="1">(CA857*DCF!M$46-DCF!M$5*MAX(CA857*DCF!M$46,0)-MAX(CA857-BZ857,0)/Inputs!$B$24)*DCF!M$6</f>
        <v>4136.9158094610057</v>
      </c>
      <c r="DI857" s="15">
        <f ca="1">SUM(CB857:CL857)+BE857*DCF!M$10*(1+Inputs!$B$30)*(1-Inputs!$B$33)*(1-Inputs!$B$30/Inputs!$B$31)/(Inputs!$B$29-Inputs!$B$30)*DCF!M$6</f>
        <v>201261.67994760649</v>
      </c>
      <c r="DJ857" s="15">
        <f ca="1">SUM(CM857:CW857)+BP857*DCF!M$28*(1+Inputs!$B$30)*(1-Inputs!$B$33)*(1-Inputs!$B$30/Inputs!$B$31)/(Inputs!$B$29-Inputs!$B$30)*DCF!M$6</f>
        <v>819440.37452750735</v>
      </c>
      <c r="DK857" s="15">
        <f ca="1">SUM(CX857:DH857)+CA857*DCF!M$46*(1+Inputs!$B$30)*(1-Inputs!$B$33)*(1-Inputs!$B$30/Inputs!$B$31)/(Inputs!$B$29-Inputs!$B$30)*DCF!M$6</f>
        <v>216366.13709336089</v>
      </c>
      <c r="DM857" s="15">
        <f ca="1">DI857+DJ857+DK857+Inputs!$B$34+Inputs!$B$36-Inputs!$B$35</f>
        <v>1313919.1915684748</v>
      </c>
    </row>
    <row r="858" spans="1:117" x14ac:dyDescent="0.75">
      <c r="A858" s="11">
        <v>845</v>
      </c>
      <c r="C858" s="23">
        <f t="shared" ca="1" si="504"/>
        <v>-0.83722355364214107</v>
      </c>
      <c r="D858" s="23">
        <f t="shared" ca="1" si="504"/>
        <v>-0.85649758750656335</v>
      </c>
      <c r="E858" s="23">
        <f t="shared" ca="1" si="504"/>
        <v>-1.1515570008346923</v>
      </c>
      <c r="F858" s="23">
        <f t="shared" ca="1" si="504"/>
        <v>0.71359597764707883</v>
      </c>
      <c r="G858" s="23">
        <f t="shared" ca="1" si="504"/>
        <v>-0.1686016163905863</v>
      </c>
      <c r="H858" s="23">
        <f t="shared" ca="1" si="504"/>
        <v>-0.22911968642494243</v>
      </c>
      <c r="I858" s="23">
        <f t="shared" ca="1" si="504"/>
        <v>-0.22481290787287198</v>
      </c>
      <c r="J858" s="23">
        <f t="shared" ca="1" si="504"/>
        <v>0.37653128779334627</v>
      </c>
      <c r="K858" s="23">
        <f t="shared" ca="1" si="504"/>
        <v>-1.043272132060119</v>
      </c>
      <c r="L858" s="23">
        <f t="shared" ca="1" si="504"/>
        <v>0.5436444134144115</v>
      </c>
      <c r="M858" s="23">
        <f t="shared" ca="1" si="504"/>
        <v>1.9664671309685915</v>
      </c>
      <c r="N858" s="23">
        <f ca="1">SQRT(Inputs!$B$38)*C858+SQRT(1-Inputs!$B$38)*_xlfn.NORM.S.INV(RAND())</f>
        <v>-1.092437988468179</v>
      </c>
      <c r="O858" s="23">
        <f ca="1">SQRT(Inputs!$B$38)*D858+SQRT(1-Inputs!$B$38)*_xlfn.NORM.S.INV(RAND())</f>
        <v>-0.50134330710049824</v>
      </c>
      <c r="P858" s="23">
        <f ca="1">SQRT(Inputs!$B$38)*E858+SQRT(1-Inputs!$B$38)*_xlfn.NORM.S.INV(RAND())</f>
        <v>0.72666633210076315</v>
      </c>
      <c r="Q858" s="23">
        <f ca="1">SQRT(Inputs!$B$38)*F858+SQRT(1-Inputs!$B$38)*_xlfn.NORM.S.INV(RAND())</f>
        <v>-2.6377078087431616E-2</v>
      </c>
      <c r="R858" s="23">
        <f ca="1">SQRT(Inputs!$B$38)*G858+SQRT(1-Inputs!$B$38)*_xlfn.NORM.S.INV(RAND())</f>
        <v>9.3855325430158065E-2</v>
      </c>
      <c r="S858" s="23">
        <f ca="1">SQRT(Inputs!$B$38)*H858+SQRT(1-Inputs!$B$38)*_xlfn.NORM.S.INV(RAND())</f>
        <v>0.19541302413350964</v>
      </c>
      <c r="T858" s="23">
        <f ca="1">SQRT(Inputs!$B$38)*I858+SQRT(1-Inputs!$B$38)*_xlfn.NORM.S.INV(RAND())</f>
        <v>0.85123957063413469</v>
      </c>
      <c r="U858" s="23">
        <f ca="1">SQRT(Inputs!$B$38)*J858+SQRT(1-Inputs!$B$38)*_xlfn.NORM.S.INV(RAND())</f>
        <v>1.9351979619685273</v>
      </c>
      <c r="V858" s="23">
        <f ca="1">SQRT(Inputs!$B$38)*K858+SQRT(1-Inputs!$B$38)*_xlfn.NORM.S.INV(RAND())</f>
        <v>-1.2501919962374246</v>
      </c>
      <c r="W858" s="23">
        <f ca="1">SQRT(Inputs!$B$38)*L858+SQRT(1-Inputs!$B$38)*_xlfn.NORM.S.INV(RAND())</f>
        <v>-0.44674392141018482</v>
      </c>
      <c r="X858" s="23">
        <f ca="1">SQRT(Inputs!$B$38)*M858+SQRT(1-Inputs!$B$38)*_xlfn.NORM.S.INV(RAND())</f>
        <v>0.55328025629428468</v>
      </c>
      <c r="Y858" s="23">
        <f ca="1">SQRT(Inputs!$B$38)*C858+SQRT(1-Inputs!$B$38)*_xlfn.NORM.S.INV(RAND())</f>
        <v>-0.19625015070687002</v>
      </c>
      <c r="Z858" s="23">
        <f ca="1">SQRT(Inputs!$B$38)*D858+SQRT(1-Inputs!$B$38)*_xlfn.NORM.S.INV(RAND())</f>
        <v>-0.93715709189434193</v>
      </c>
      <c r="AA858" s="23">
        <f ca="1">SQRT(Inputs!$B$38)*E858+SQRT(1-Inputs!$B$38)*_xlfn.NORM.S.INV(RAND())</f>
        <v>-0.85096165370423549</v>
      </c>
      <c r="AB858" s="23">
        <f ca="1">SQRT(Inputs!$B$38)*F858+SQRT(1-Inputs!$B$38)*_xlfn.NORM.S.INV(RAND())</f>
        <v>-0.23985035714007474</v>
      </c>
      <c r="AC858" s="23">
        <f ca="1">SQRT(Inputs!$B$38)*G858+SQRT(1-Inputs!$B$38)*_xlfn.NORM.S.INV(RAND())</f>
        <v>-0.24997635604396407</v>
      </c>
      <c r="AD858" s="23">
        <f ca="1">SQRT(Inputs!$B$38)*H858+SQRT(1-Inputs!$B$38)*_xlfn.NORM.S.INV(RAND())</f>
        <v>0.44885907575090267</v>
      </c>
      <c r="AE858" s="23">
        <f ca="1">SQRT(Inputs!$B$38)*I858+SQRT(1-Inputs!$B$38)*_xlfn.NORM.S.INV(RAND())</f>
        <v>0.78750433422914079</v>
      </c>
      <c r="AF858" s="23">
        <f ca="1">SQRT(Inputs!$B$38)*J858+SQRT(1-Inputs!$B$38)*_xlfn.NORM.S.INV(RAND())</f>
        <v>8.5865227291520921E-2</v>
      </c>
      <c r="AG858" s="23">
        <f ca="1">SQRT(Inputs!$B$38)*K858+SQRT(1-Inputs!$B$38)*_xlfn.NORM.S.INV(RAND())</f>
        <v>-0.42829582454419057</v>
      </c>
      <c r="AH858" s="23">
        <f ca="1">SQRT(Inputs!$B$38)*L858+SQRT(1-Inputs!$B$38)*_xlfn.NORM.S.INV(RAND())</f>
        <v>-1.2480747367451901</v>
      </c>
      <c r="AI858" s="23">
        <f ca="1">SQRT(Inputs!$B$38)*M858+SQRT(1-Inputs!$B$38)*_xlfn.NORM.S.INV(RAND())</f>
        <v>1.4980805137460491</v>
      </c>
      <c r="AJ858" s="23">
        <f ca="1">SQRT(Inputs!$B$38)*C858+SQRT(1-Inputs!$B$38)*_xlfn.NORM.S.INV(RAND())</f>
        <v>0.41954915367035817</v>
      </c>
      <c r="AK858" s="23">
        <f ca="1">SQRT(Inputs!$B$38)*D858+SQRT(1-Inputs!$B$38)*_xlfn.NORM.S.INV(RAND())</f>
        <v>0.30416745320963118</v>
      </c>
      <c r="AL858" s="23">
        <f ca="1">SQRT(Inputs!$B$38)*E858+SQRT(1-Inputs!$B$38)*_xlfn.NORM.S.INV(RAND())</f>
        <v>0.54402466560758</v>
      </c>
      <c r="AM858" s="23">
        <f ca="1">SQRT(Inputs!$B$38)*F858+SQRT(1-Inputs!$B$38)*_xlfn.NORM.S.INV(RAND())</f>
        <v>1.4364164825779868</v>
      </c>
      <c r="AN858" s="23">
        <f ca="1">SQRT(Inputs!$B$38)*G858+SQRT(1-Inputs!$B$38)*_xlfn.NORM.S.INV(RAND())</f>
        <v>-5.515465520605968E-2</v>
      </c>
      <c r="AO858" s="23">
        <f ca="1">SQRT(Inputs!$B$38)*H858+SQRT(1-Inputs!$B$38)*_xlfn.NORM.S.INV(RAND())</f>
        <v>-1.2723117484325737</v>
      </c>
      <c r="AP858" s="23">
        <f ca="1">SQRT(Inputs!$B$38)*I858+SQRT(1-Inputs!$B$38)*_xlfn.NORM.S.INV(RAND())</f>
        <v>1.2247838140799854</v>
      </c>
      <c r="AQ858" s="23">
        <f ca="1">SQRT(Inputs!$B$38)*J858+SQRT(1-Inputs!$B$38)*_xlfn.NORM.S.INV(RAND())</f>
        <v>1.7757865478277715</v>
      </c>
      <c r="AR858" s="23">
        <f ca="1">SQRT(Inputs!$B$38)*K858+SQRT(1-Inputs!$B$38)*_xlfn.NORM.S.INV(RAND())</f>
        <v>-0.56047990920954072</v>
      </c>
      <c r="AS858" s="23">
        <f ca="1">SQRT(Inputs!$B$38)*L858+SQRT(1-Inputs!$B$38)*_xlfn.NORM.S.INV(RAND())</f>
        <v>0.65337091444078532</v>
      </c>
      <c r="AT858" s="23">
        <f ca="1">SQRT(Inputs!$B$38)*M858+SQRT(1-Inputs!$B$38)*_xlfn.NORM.S.INV(RAND())</f>
        <v>1.1494653668609216</v>
      </c>
      <c r="AU858" s="15">
        <f ca="1">Inputs!$B$6*EXP($B$8-0.5*C$5^2+C$5*N858)</f>
        <v>4157.9444952023414</v>
      </c>
      <c r="AV858" s="15">
        <f t="shared" ca="1" si="474"/>
        <v>4701.5404525073236</v>
      </c>
      <c r="AW858" s="15">
        <f t="shared" ca="1" si="475"/>
        <v>6323.0357575416883</v>
      </c>
      <c r="AX858" s="15">
        <f t="shared" ca="1" si="476"/>
        <v>7694.3942343709296</v>
      </c>
      <c r="AY858" s="15">
        <f t="shared" ca="1" si="477"/>
        <v>9506.9735559105466</v>
      </c>
      <c r="AZ858" s="15">
        <f t="shared" ca="1" si="478"/>
        <v>11880.201802689469</v>
      </c>
      <c r="BA858" s="15">
        <f t="shared" ca="1" si="479"/>
        <v>15893.004384813185</v>
      </c>
      <c r="BB858" s="15">
        <f t="shared" ca="1" si="480"/>
        <v>23621.066224142982</v>
      </c>
      <c r="BC858" s="15">
        <f t="shared" ca="1" si="481"/>
        <v>25640.961553319106</v>
      </c>
      <c r="BD858" s="15">
        <f t="shared" ca="1" si="482"/>
        <v>30127.049563732697</v>
      </c>
      <c r="BE858" s="15">
        <f t="shared" ca="1" si="483"/>
        <v>38824.855235842879</v>
      </c>
      <c r="BF858" s="15">
        <f ca="1">Inputs!$B$13*EXP($B$9-0.5*C$6^2+C$6*Y858)</f>
        <v>13303.242640539724</v>
      </c>
      <c r="BG858" s="15">
        <f t="shared" ca="1" si="484"/>
        <v>13690.776313628521</v>
      </c>
      <c r="BH858" s="15">
        <f t="shared" ca="1" si="485"/>
        <v>14525.742116860982</v>
      </c>
      <c r="BI858" s="15">
        <f t="shared" ca="1" si="486"/>
        <v>17137.204842270061</v>
      </c>
      <c r="BJ858" s="15">
        <f t="shared" ca="1" si="487"/>
        <v>20265.553061052546</v>
      </c>
      <c r="BK858" s="15">
        <f t="shared" ca="1" si="488"/>
        <v>26439.441231579207</v>
      </c>
      <c r="BL858" s="15">
        <f t="shared" ca="1" si="489"/>
        <v>35967.168340111151</v>
      </c>
      <c r="BM858" s="15">
        <f t="shared" ca="1" si="490"/>
        <v>44685.532298502469</v>
      </c>
      <c r="BN858" s="15">
        <f t="shared" ca="1" si="491"/>
        <v>52208.062656207534</v>
      </c>
      <c r="BO858" s="15">
        <f t="shared" ca="1" si="492"/>
        <v>55561.872313573716</v>
      </c>
      <c r="BP858" s="15">
        <f t="shared" ca="1" si="493"/>
        <v>81036.44168991156</v>
      </c>
      <c r="BQ858" s="15">
        <f ca="1">Inputs!$B$20*EXP($B$10-0.5*C$7^2+C$7*AJ858)</f>
        <v>4977.7611833626288</v>
      </c>
      <c r="BR858" s="15">
        <f t="shared" ca="1" si="494"/>
        <v>7439.1697524215961</v>
      </c>
      <c r="BS858" s="15">
        <f t="shared" ca="1" si="495"/>
        <v>11909.924113148354</v>
      </c>
      <c r="BT858" s="15">
        <f t="shared" ca="1" si="496"/>
        <v>23936.184615088503</v>
      </c>
      <c r="BU858" s="15">
        <f t="shared" ca="1" si="497"/>
        <v>32732.906737611815</v>
      </c>
      <c r="BV858" s="15">
        <f t="shared" ca="1" si="498"/>
        <v>34190.958223752299</v>
      </c>
      <c r="BW858" s="15">
        <f t="shared" ca="1" si="499"/>
        <v>61830.584946942952</v>
      </c>
      <c r="BX858" s="15">
        <f t="shared" ca="1" si="500"/>
        <v>123459.41993275692</v>
      </c>
      <c r="BY858" s="15">
        <f t="shared" ca="1" si="501"/>
        <v>155397.49707048063</v>
      </c>
      <c r="BZ858" s="15">
        <f t="shared" ca="1" si="502"/>
        <v>245871.88721359282</v>
      </c>
      <c r="CA858" s="15">
        <f t="shared" ca="1" si="503"/>
        <v>423643.70559149719</v>
      </c>
      <c r="CB858" s="15">
        <f ca="1">(AU858*DCF!C$10-DCF!C$5*MAX(AU858*DCF!C$10,0)-MAX(AU858-Inputs!$B$6,0)/Inputs!$B$10)*DCF!C$6</f>
        <v>1048.8090697640791</v>
      </c>
      <c r="CC858" s="15">
        <f ca="1">(AV858*DCF!D$10-DCF!D$5*MAX(AV858*DCF!D$10,0)-MAX(AV858-AU858,0)/Inputs!$B$10)*DCF!D$6</f>
        <v>1013.4269861356781</v>
      </c>
      <c r="CD858" s="15">
        <f ca="1">(AW858*DCF!E$10-DCF!E$5*MAX(AW858*DCF!E$10,0)-MAX(AW858-AV858,0)/Inputs!$B$10)*DCF!E$6</f>
        <v>1094.6604106242823</v>
      </c>
      <c r="CE858" s="15">
        <f ca="1">(AX858*DCF!F$10-DCF!F$5*MAX(AX858*DCF!F$10,0)-MAX(AX858-AW858,0)/Inputs!$B$10)*DCF!F$6</f>
        <v>1394.3282998721209</v>
      </c>
      <c r="CF858" s="15">
        <f ca="1">(AY858*DCF!G$10-DCF!G$5*MAX(AY858*DCF!G$10,0)-MAX(AY858-AX858,0)/Inputs!$B$10)*DCF!G$6</f>
        <v>1610.4063215189451</v>
      </c>
      <c r="CG858" s="15">
        <f ca="1">(AZ858*DCF!H$10-DCF!H$5*MAX(AZ858*DCF!H$10,0)-MAX(AZ858-AY858,0)/Inputs!$B$10)*DCF!H$6</f>
        <v>1885.140480488747</v>
      </c>
      <c r="CH858" s="15">
        <f ca="1">(BA858*DCF!I$10-DCF!I$5*MAX(BA858*DCF!I$10,0)-MAX(BA858-AZ858,0)/Inputs!$B$10)*DCF!I$6</f>
        <v>2244.8319031772394</v>
      </c>
      <c r="CI858" s="15">
        <f ca="1">(BB858*DCF!J$10-DCF!J$5*MAX(BB858*DCF!J$10,0)-MAX(BB858-BA858,0)/Inputs!$B$10)*DCF!J$6</f>
        <v>2882.3693490847377</v>
      </c>
      <c r="CJ858" s="15">
        <f ca="1">(BC858*DCF!K$10-DCF!K$5*MAX(BC858*DCF!K$10,0)-MAX(BC858-BB858,0)/Inputs!$B$10)*DCF!K$6</f>
        <v>3845.0284162459952</v>
      </c>
      <c r="CK858" s="15">
        <f ca="1">(BD858*DCF!L$10-DCF!L$5*MAX(BD858*DCF!L$10,0)-MAX(BD858-BC858,0)/Inputs!$B$10)*DCF!L$6</f>
        <v>3963.6081533577599</v>
      </c>
      <c r="CL858" s="15">
        <f ca="1">(BE858*DCF!M$10-DCF!M$5*MAX(BE858*DCF!M$10,0)-MAX(BE858-BD858,0)/Inputs!$B$10)*DCF!M$6</f>
        <v>4439.643413482504</v>
      </c>
      <c r="CM858" s="15">
        <f ca="1">(BF858*DCF!C$28-DCF!C$5*MAX(BF858*DCF!C$28,0)-MAX(BF858-Inputs!$B$13,0)/Inputs!$B$17)*DCF!C$6</f>
        <v>3617.512146120655</v>
      </c>
      <c r="CN858" s="15">
        <f ca="1">(BG858*DCF!D$28-DCF!D$5*MAX(BG858*DCF!D$28,0)-MAX(BG858-BF858,0)/Inputs!$B$17)*DCF!D$6</f>
        <v>3949.5706850896927</v>
      </c>
      <c r="CO858" s="15">
        <f ca="1">(BH858*DCF!E$28-DCF!E$5*MAX(BH858*DCF!E$28,0)-MAX(BH858-BG858,0)/Inputs!$B$17)*DCF!E$6</f>
        <v>3949.3885526058684</v>
      </c>
      <c r="CP858" s="15">
        <f ca="1">(BI858*DCF!F$28-DCF!F$5*MAX(BI858*DCF!F$28,0)-MAX(BI858-BH858,0)/Inputs!$B$17)*DCF!F$6</f>
        <v>4176.8416394424521</v>
      </c>
      <c r="CQ858" s="15">
        <f ca="1">(BJ858*DCF!G$28-DCF!G$5*MAX(BJ858*DCF!G$28,0)-MAX(BJ858-BI858,0)/Inputs!$B$17)*DCF!G$6</f>
        <v>4731.8942299057871</v>
      </c>
      <c r="CR858" s="15">
        <f ca="1">(BK858*DCF!H$28-DCF!H$5*MAX(BK858*DCF!H$28,0)-MAX(BK858-BJ858,0)/Inputs!$B$17)*DCF!H$6</f>
        <v>5579.5165552626768</v>
      </c>
      <c r="CS858" s="15">
        <f ca="1">(BL858*DCF!I$28-DCF!I$5*MAX(BL858*DCF!I$28,0)-MAX(BL858-BK858,0)/Inputs!$B$17)*DCF!I$6</f>
        <v>7090.2679372154071</v>
      </c>
      <c r="CT858" s="15">
        <f ca="1">(BM858*DCF!J$28-DCF!J$5*MAX(BM858*DCF!J$28,0)-MAX(BM858-BL858,0)/Inputs!$B$17)*DCF!J$6</f>
        <v>8812.5994936178377</v>
      </c>
      <c r="CU858" s="15">
        <f ca="1">(BN858*DCF!K$28-DCF!K$5*MAX(BN858*DCF!K$28,0)-MAX(BN858-BM858,0)/Inputs!$B$17)*DCF!K$6</f>
        <v>10104.057691144404</v>
      </c>
      <c r="CV858" s="15">
        <f ca="1">(BO858*DCF!L$28-DCF!L$5*MAX(BO858*DCF!L$28,0)-MAX(BO858-BN858,0)/Inputs!$B$17)*DCF!L$6</f>
        <v>10706.270608071707</v>
      </c>
      <c r="CW858" s="15">
        <f ca="1">(BP858*DCF!M$28-DCF!M$5*MAX(BP858*DCF!M$28,0)-MAX(BP858-BO858,0)/Inputs!$B$17)*DCF!M$6</f>
        <v>12584.245084837788</v>
      </c>
      <c r="CX858" s="15">
        <f ca="1">(BQ858*DCF!C$46-DCF!C$5*MAX(BQ858*DCF!C$46,0)-MAX(BQ858-Inputs!$B$20,0)/Inputs!$B$24)*DCF!C$6</f>
        <v>-1970.2733372027451</v>
      </c>
      <c r="CY858" s="15">
        <f ca="1">(BR858*DCF!D$46-DCF!D$5*MAX(BR858*DCF!D$46,0)-MAX(BR858-BQ858,0)/Inputs!$B$24)*DCF!D$6</f>
        <v>-2319.9553979284565</v>
      </c>
      <c r="CZ858" s="15">
        <f ca="1">(BS858*DCF!E$46-DCF!E$5*MAX(BS858*DCF!E$46,0)-MAX(BS858-BR858,0)/Inputs!$B$24)*DCF!E$6</f>
        <v>-3170.6175541911134</v>
      </c>
      <c r="DA858" s="15">
        <f ca="1">(BT858*DCF!F$46-DCF!F$5*MAX(BT858*DCF!F$46,0)-MAX(BT858-BS858,0)/Inputs!$B$24)*DCF!F$6</f>
        <v>-6122.3259276262543</v>
      </c>
      <c r="DB858" s="15">
        <f ca="1">(BU858*DCF!G$46-DCF!G$5*MAX(BU858*DCF!G$46,0)-MAX(BU858-BT858,0)/Inputs!$B$24)*DCF!G$6</f>
        <v>-4060.1138303356406</v>
      </c>
      <c r="DC858" s="15">
        <f ca="1">(BV858*DCF!H$46-DCF!H$5*MAX(BV858*DCF!H$46,0)-MAX(BV858-BU858,0)/Inputs!$B$24)*DCF!H$6</f>
        <v>-453.08056568848036</v>
      </c>
      <c r="DD858" s="15">
        <f ca="1">(BW858*DCF!I$46-DCF!I$5*MAX(BW858*DCF!I$46,0)-MAX(BW858-BV858,0)/Inputs!$B$24)*DCF!I$6</f>
        <v>-6506.2662550646282</v>
      </c>
      <c r="DE858" s="15">
        <f ca="1">(BX858*DCF!J$46-DCF!J$5*MAX(BX858*DCF!J$46,0)-MAX(BX858-BW858,0)/Inputs!$B$24)*DCF!J$6</f>
        <v>-11164.179005954255</v>
      </c>
      <c r="DF858" s="15">
        <f ca="1">(BY858*DCF!K$46-DCF!K$5*MAX(BY858*DCF!K$46,0)-MAX(BY858-BX858,0)/Inputs!$B$24)*DCF!K$6</f>
        <v>1052.8449808979647</v>
      </c>
      <c r="DG858" s="15">
        <f ca="1">(BZ858*DCF!L$46-DCF!L$5*MAX(BZ858*DCF!L$46,0)-MAX(BZ858-BY858,0)/Inputs!$B$24)*DCF!L$6</f>
        <v>-3478.6680138628349</v>
      </c>
      <c r="DH858" s="15">
        <f ca="1">(CA858*DCF!M$46-DCF!M$5*MAX(CA858*DCF!M$46,0)-MAX(CA858-BZ858,0)/Inputs!$B$24)*DCF!M$6</f>
        <v>-3952.2970736412626</v>
      </c>
      <c r="DI858" s="15">
        <f ca="1">SUM(CB858:CL858)+BE858*DCF!M$10*(1+Inputs!$B$30)*(1-Inputs!$B$33)*(1-Inputs!$B$30/Inputs!$B$31)/(Inputs!$B$29-Inputs!$B$30)*DCF!M$6</f>
        <v>133472.33833066307</v>
      </c>
      <c r="DJ858" s="15">
        <f ca="1">SUM(CM858:CW858)+BP858*DCF!M$28*(1+Inputs!$B$30)*(1-Inputs!$B$33)*(1-Inputs!$B$30/Inputs!$B$31)/(Inputs!$B$29-Inputs!$B$30)*DCF!M$6</f>
        <v>376002.81638201873</v>
      </c>
      <c r="DK858" s="15">
        <f ca="1">SUM(CX858:DH858)+CA858*DCF!M$46*(1+Inputs!$B$30)*(1-Inputs!$B$33)*(1-Inputs!$B$30/Inputs!$B$31)/(Inputs!$B$29-Inputs!$B$30)*DCF!M$6</f>
        <v>612858.42066895019</v>
      </c>
      <c r="DM858" s="15">
        <f ca="1">DI858+DJ858+DK858+Inputs!$B$34+Inputs!$B$36-Inputs!$B$35</f>
        <v>1199184.575381632</v>
      </c>
    </row>
    <row r="859" spans="1:117" x14ac:dyDescent="0.75">
      <c r="A859" s="11">
        <v>846</v>
      </c>
      <c r="C859" s="23">
        <f t="shared" ca="1" si="504"/>
        <v>0.80589425442482487</v>
      </c>
      <c r="D859" s="23">
        <f t="shared" ca="1" si="504"/>
        <v>0.41311809334338273</v>
      </c>
      <c r="E859" s="23">
        <f t="shared" ca="1" si="504"/>
        <v>1.296406718921379</v>
      </c>
      <c r="F859" s="23">
        <f t="shared" ca="1" si="504"/>
        <v>-1.2075099541299563</v>
      </c>
      <c r="G859" s="23">
        <f t="shared" ca="1" si="504"/>
        <v>0.62756675248732219</v>
      </c>
      <c r="H859" s="23">
        <f t="shared" ca="1" si="504"/>
        <v>-0.38331109300356736</v>
      </c>
      <c r="I859" s="23">
        <f t="shared" ca="1" si="504"/>
        <v>-0.1646266149325174</v>
      </c>
      <c r="J859" s="23">
        <f t="shared" ca="1" si="504"/>
        <v>1.5333538389687971</v>
      </c>
      <c r="K859" s="23">
        <f t="shared" ca="1" si="504"/>
        <v>0.18210028099907499</v>
      </c>
      <c r="L859" s="23">
        <f t="shared" ca="1" si="504"/>
        <v>-2.5288629829424356</v>
      </c>
      <c r="M859" s="23">
        <f t="shared" ca="1" si="504"/>
        <v>1.5240409830064414</v>
      </c>
      <c r="N859" s="23">
        <f ca="1">SQRT(Inputs!$B$38)*C859+SQRT(1-Inputs!$B$38)*_xlfn.NORM.S.INV(RAND())</f>
        <v>-0.64568440981498265</v>
      </c>
      <c r="O859" s="23">
        <f ca="1">SQRT(Inputs!$B$38)*D859+SQRT(1-Inputs!$B$38)*_xlfn.NORM.S.INV(RAND())</f>
        <v>1.3724408958915519</v>
      </c>
      <c r="P859" s="23">
        <f ca="1">SQRT(Inputs!$B$38)*E859+SQRT(1-Inputs!$B$38)*_xlfn.NORM.S.INV(RAND())</f>
        <v>0.90629441484489159</v>
      </c>
      <c r="Q859" s="23">
        <f ca="1">SQRT(Inputs!$B$38)*F859+SQRT(1-Inputs!$B$38)*_xlfn.NORM.S.INV(RAND())</f>
        <v>-1.1431815340343483</v>
      </c>
      <c r="R859" s="23">
        <f ca="1">SQRT(Inputs!$B$38)*G859+SQRT(1-Inputs!$B$38)*_xlfn.NORM.S.INV(RAND())</f>
        <v>-7.2175463160955688E-2</v>
      </c>
      <c r="S859" s="23">
        <f ca="1">SQRT(Inputs!$B$38)*H859+SQRT(1-Inputs!$B$38)*_xlfn.NORM.S.INV(RAND())</f>
        <v>-0.69099620752567925</v>
      </c>
      <c r="T859" s="23">
        <f ca="1">SQRT(Inputs!$B$38)*I859+SQRT(1-Inputs!$B$38)*_xlfn.NORM.S.INV(RAND())</f>
        <v>0.1330068083397076</v>
      </c>
      <c r="U859" s="23">
        <f ca="1">SQRT(Inputs!$B$38)*J859+SQRT(1-Inputs!$B$38)*_xlfn.NORM.S.INV(RAND())</f>
        <v>0.56220829378596049</v>
      </c>
      <c r="V859" s="23">
        <f ca="1">SQRT(Inputs!$B$38)*K859+SQRT(1-Inputs!$B$38)*_xlfn.NORM.S.INV(RAND())</f>
        <v>-0.71948956847104673</v>
      </c>
      <c r="W859" s="23">
        <f ca="1">SQRT(Inputs!$B$38)*L859+SQRT(1-Inputs!$B$38)*_xlfn.NORM.S.INV(RAND())</f>
        <v>-0.39347624830501016</v>
      </c>
      <c r="X859" s="23">
        <f ca="1">SQRT(Inputs!$B$38)*M859+SQRT(1-Inputs!$B$38)*_xlfn.NORM.S.INV(RAND())</f>
        <v>1.0216370522879885</v>
      </c>
      <c r="Y859" s="23">
        <f ca="1">SQRT(Inputs!$B$38)*C859+SQRT(1-Inputs!$B$38)*_xlfn.NORM.S.INV(RAND())</f>
        <v>-0.74622927243896553</v>
      </c>
      <c r="Z859" s="23">
        <f ca="1">SQRT(Inputs!$B$38)*D859+SQRT(1-Inputs!$B$38)*_xlfn.NORM.S.INV(RAND())</f>
        <v>2.0167612972387811E-2</v>
      </c>
      <c r="AA859" s="23">
        <f ca="1">SQRT(Inputs!$B$38)*E859+SQRT(1-Inputs!$B$38)*_xlfn.NORM.S.INV(RAND())</f>
        <v>-1.0364426261560977E-3</v>
      </c>
      <c r="AB859" s="23">
        <f ca="1">SQRT(Inputs!$B$38)*F859+SQRT(1-Inputs!$B$38)*_xlfn.NORM.S.INV(RAND())</f>
        <v>0.32559906876079192</v>
      </c>
      <c r="AC859" s="23">
        <f ca="1">SQRT(Inputs!$B$38)*G859+SQRT(1-Inputs!$B$38)*_xlfn.NORM.S.INV(RAND())</f>
        <v>-0.55882682951968721</v>
      </c>
      <c r="AD859" s="23">
        <f ca="1">SQRT(Inputs!$B$38)*H859+SQRT(1-Inputs!$B$38)*_xlfn.NORM.S.INV(RAND())</f>
        <v>1.0339329176717382</v>
      </c>
      <c r="AE859" s="23">
        <f ca="1">SQRT(Inputs!$B$38)*I859+SQRT(1-Inputs!$B$38)*_xlfn.NORM.S.INV(RAND())</f>
        <v>-0.49712001024194086</v>
      </c>
      <c r="AF859" s="23">
        <f ca="1">SQRT(Inputs!$B$38)*J859+SQRT(1-Inputs!$B$38)*_xlfn.NORM.S.INV(RAND())</f>
        <v>2.1178234891239862</v>
      </c>
      <c r="AG859" s="23">
        <f ca="1">SQRT(Inputs!$B$38)*K859+SQRT(1-Inputs!$B$38)*_xlfn.NORM.S.INV(RAND())</f>
        <v>-1.286781318812771</v>
      </c>
      <c r="AH859" s="23">
        <f ca="1">SQRT(Inputs!$B$38)*L859+SQRT(1-Inputs!$B$38)*_xlfn.NORM.S.INV(RAND())</f>
        <v>-1.0782098400838294</v>
      </c>
      <c r="AI859" s="23">
        <f ca="1">SQRT(Inputs!$B$38)*M859+SQRT(1-Inputs!$B$38)*_xlfn.NORM.S.INV(RAND())</f>
        <v>0.12231199053839503</v>
      </c>
      <c r="AJ859" s="23">
        <f ca="1">SQRT(Inputs!$B$38)*C859+SQRT(1-Inputs!$B$38)*_xlfn.NORM.S.INV(RAND())</f>
        <v>1.4488997932960914</v>
      </c>
      <c r="AK859" s="23">
        <f ca="1">SQRT(Inputs!$B$38)*D859+SQRT(1-Inputs!$B$38)*_xlfn.NORM.S.INV(RAND())</f>
        <v>1.5179359341513157</v>
      </c>
      <c r="AL859" s="23">
        <f ca="1">SQRT(Inputs!$B$38)*E859+SQRT(1-Inputs!$B$38)*_xlfn.NORM.S.INV(RAND())</f>
        <v>0.32204685771505398</v>
      </c>
      <c r="AM859" s="23">
        <f ca="1">SQRT(Inputs!$B$38)*F859+SQRT(1-Inputs!$B$38)*_xlfn.NORM.S.INV(RAND())</f>
        <v>-1.5179868011030413</v>
      </c>
      <c r="AN859" s="23">
        <f ca="1">SQRT(Inputs!$B$38)*G859+SQRT(1-Inputs!$B$38)*_xlfn.NORM.S.INV(RAND())</f>
        <v>0.38531160908489503</v>
      </c>
      <c r="AO859" s="23">
        <f ca="1">SQRT(Inputs!$B$38)*H859+SQRT(1-Inputs!$B$38)*_xlfn.NORM.S.INV(RAND())</f>
        <v>-1.7978786017773667</v>
      </c>
      <c r="AP859" s="23">
        <f ca="1">SQRT(Inputs!$B$38)*I859+SQRT(1-Inputs!$B$38)*_xlfn.NORM.S.INV(RAND())</f>
        <v>-0.25444031910176335</v>
      </c>
      <c r="AQ859" s="23">
        <f ca="1">SQRT(Inputs!$B$38)*J859+SQRT(1-Inputs!$B$38)*_xlfn.NORM.S.INV(RAND())</f>
        <v>0.38928190127901863</v>
      </c>
      <c r="AR859" s="23">
        <f ca="1">SQRT(Inputs!$B$38)*K859+SQRT(1-Inputs!$B$38)*_xlfn.NORM.S.INV(RAND())</f>
        <v>-2.754785108240701E-2</v>
      </c>
      <c r="AS859" s="23">
        <f ca="1">SQRT(Inputs!$B$38)*L859+SQRT(1-Inputs!$B$38)*_xlfn.NORM.S.INV(RAND())</f>
        <v>-0.95939041893314092</v>
      </c>
      <c r="AT859" s="23">
        <f ca="1">SQRT(Inputs!$B$38)*M859+SQRT(1-Inputs!$B$38)*_xlfn.NORM.S.INV(RAND())</f>
        <v>1.6296500786239687</v>
      </c>
      <c r="AU859" s="15">
        <f ca="1">Inputs!$B$6*EXP($B$8-0.5*C$5^2+C$5*N859)</f>
        <v>4469.7756450903316</v>
      </c>
      <c r="AV859" s="15">
        <f t="shared" ca="1" si="474"/>
        <v>6657.2989159405615</v>
      </c>
      <c r="AW859" s="15">
        <f t="shared" ca="1" si="475"/>
        <v>9172.8818135054589</v>
      </c>
      <c r="AX859" s="15">
        <f t="shared" ca="1" si="476"/>
        <v>9708.6621761472124</v>
      </c>
      <c r="AY859" s="15">
        <f t="shared" ca="1" si="477"/>
        <v>11765.38382582608</v>
      </c>
      <c r="AZ859" s="15">
        <f t="shared" ca="1" si="478"/>
        <v>13335.084405193888</v>
      </c>
      <c r="BA859" s="15">
        <f t="shared" ca="1" si="479"/>
        <v>16547.486222907984</v>
      </c>
      <c r="BB859" s="15">
        <f t="shared" ca="1" si="480"/>
        <v>21433.063595487507</v>
      </c>
      <c r="BC859" s="15">
        <f t="shared" ca="1" si="481"/>
        <v>24488.793061075095</v>
      </c>
      <c r="BD859" s="15">
        <f t="shared" ca="1" si="482"/>
        <v>28917.015445742272</v>
      </c>
      <c r="BE859" s="15">
        <f t="shared" ca="1" si="483"/>
        <v>38889.546698234539</v>
      </c>
      <c r="BF859" s="15">
        <f ca="1">Inputs!$B$13*EXP($B$9-0.5*C$6^2+C$6*Y859)</f>
        <v>11929.039510539213</v>
      </c>
      <c r="BG859" s="15">
        <f t="shared" ca="1" si="484"/>
        <v>14591.34284454039</v>
      </c>
      <c r="BH859" s="15">
        <f t="shared" ca="1" si="485"/>
        <v>17824.872779532845</v>
      </c>
      <c r="BI859" s="15">
        <f t="shared" ca="1" si="486"/>
        <v>22941.739481233482</v>
      </c>
      <c r="BJ859" s="15">
        <f t="shared" ca="1" si="487"/>
        <v>25948.381805113357</v>
      </c>
      <c r="BK859" s="15">
        <f t="shared" ca="1" si="488"/>
        <v>36660.41147386004</v>
      </c>
      <c r="BL859" s="15">
        <f t="shared" ca="1" si="489"/>
        <v>42223.230140817723</v>
      </c>
      <c r="BM859" s="15">
        <f t="shared" ca="1" si="490"/>
        <v>67521.027236867449</v>
      </c>
      <c r="BN859" s="15">
        <f t="shared" ca="1" si="491"/>
        <v>71175.514642623122</v>
      </c>
      <c r="BO859" s="15">
        <f t="shared" ca="1" si="492"/>
        <v>77258.293978171787</v>
      </c>
      <c r="BP859" s="15">
        <f t="shared" ca="1" si="493"/>
        <v>96417.374428751195</v>
      </c>
      <c r="BQ859" s="15">
        <f ca="1">Inputs!$B$20*EXP($B$10-0.5*C$7^2+C$7*AJ859)</f>
        <v>7171.200543502403</v>
      </c>
      <c r="BR859" s="15">
        <f t="shared" ca="1" si="494"/>
        <v>15757.567252799214</v>
      </c>
      <c r="BS859" s="15">
        <f t="shared" ca="1" si="495"/>
        <v>23669.346152374103</v>
      </c>
      <c r="BT859" s="15">
        <f t="shared" ca="1" si="496"/>
        <v>21914.858308099727</v>
      </c>
      <c r="BU859" s="15">
        <f t="shared" ca="1" si="497"/>
        <v>33339.204215913895</v>
      </c>
      <c r="BV859" s="15">
        <f t="shared" ca="1" si="498"/>
        <v>30935.515483306008</v>
      </c>
      <c r="BW859" s="15">
        <f t="shared" ca="1" si="499"/>
        <v>40905.52508771835</v>
      </c>
      <c r="BX859" s="15">
        <f t="shared" ca="1" si="500"/>
        <v>61856.748523611823</v>
      </c>
      <c r="BY859" s="15">
        <f t="shared" ca="1" si="501"/>
        <v>86216.199980400605</v>
      </c>
      <c r="BZ859" s="15">
        <f t="shared" ca="1" si="502"/>
        <v>101413.10282685302</v>
      </c>
      <c r="CA859" s="15">
        <f t="shared" ca="1" si="503"/>
        <v>190302.26429990822</v>
      </c>
      <c r="CB859" s="15">
        <f ca="1">(AU859*DCF!C$10-DCF!C$5*MAX(AU859*DCF!C$10,0)-MAX(AU859-Inputs!$B$6,0)/Inputs!$B$10)*DCF!C$6</f>
        <v>1046.585658084337</v>
      </c>
      <c r="CC859" s="15">
        <f ca="1">(AV859*DCF!D$10-DCF!D$5*MAX(AV859*DCF!D$10,0)-MAX(AV859-AU859,0)/Inputs!$B$10)*DCF!D$6</f>
        <v>1089.3012109950816</v>
      </c>
      <c r="CD859" s="15">
        <f ca="1">(AW859*DCF!E$10-DCF!E$5*MAX(AW859*DCF!E$10,0)-MAX(AW859-AV859,0)/Inputs!$B$10)*DCF!E$6</f>
        <v>1551.2589477104073</v>
      </c>
      <c r="CE859" s="15">
        <f ca="1">(AX859*DCF!F$10-DCF!F$5*MAX(AX859*DCF!F$10,0)-MAX(AX859-AW859,0)/Inputs!$B$10)*DCF!F$6</f>
        <v>2007.902870608179</v>
      </c>
      <c r="CF859" s="15">
        <f ca="1">(AY859*DCF!G$10-DCF!G$5*MAX(AY859*DCF!G$10,0)-MAX(AY859-AX859,0)/Inputs!$B$10)*DCF!G$6</f>
        <v>2028.8004567596206</v>
      </c>
      <c r="CG859" s="15">
        <f ca="1">(AZ859*DCF!H$10-DCF!H$5*MAX(AZ859*DCF!H$10,0)-MAX(AZ859-AY859,0)/Inputs!$B$10)*DCF!H$6</f>
        <v>2310.2877238130263</v>
      </c>
      <c r="CH859" s="15">
        <f ca="1">(BA859*DCF!I$10-DCF!I$5*MAX(BA859*DCF!I$10,0)-MAX(BA859-AZ859,0)/Inputs!$B$10)*DCF!I$6</f>
        <v>2495.6756282969695</v>
      </c>
      <c r="CI859" s="15">
        <f ca="1">(BB859*DCF!J$10-DCF!J$5*MAX(BB859*DCF!J$10,0)-MAX(BB859-BA859,0)/Inputs!$B$10)*DCF!J$6</f>
        <v>2937.6347016834998</v>
      </c>
      <c r="CJ859" s="15">
        <f ca="1">(BC859*DCF!K$10-DCF!K$5*MAX(BC859*DCF!K$10,0)-MAX(BC859-BB859,0)/Inputs!$B$10)*DCF!K$6</f>
        <v>3514.5467821217653</v>
      </c>
      <c r="CK859" s="15">
        <f ca="1">(BD859*DCF!L$10-DCF!L$5*MAX(BD859*DCF!L$10,0)-MAX(BD859-BC859,0)/Inputs!$B$10)*DCF!L$6</f>
        <v>3788.594960730657</v>
      </c>
      <c r="CL859" s="15">
        <f ca="1">(BE859*DCF!M$10-DCF!M$5*MAX(BE859*DCF!M$10,0)-MAX(BE859-BD859,0)/Inputs!$B$10)*DCF!M$6</f>
        <v>4296.4926246472814</v>
      </c>
      <c r="CM859" s="15">
        <f ca="1">(BF859*DCF!C$28-DCF!C$5*MAX(BF859*DCF!C$28,0)-MAX(BF859-Inputs!$B$13,0)/Inputs!$B$17)*DCF!C$6</f>
        <v>3515.4822914511005</v>
      </c>
      <c r="CN859" s="15">
        <f ca="1">(BG859*DCF!D$28-DCF!D$5*MAX(BG859*DCF!D$28,0)-MAX(BG859-BF859,0)/Inputs!$B$17)*DCF!D$6</f>
        <v>3729.4956329345587</v>
      </c>
      <c r="CO859" s="15">
        <f ca="1">(BH859*DCF!E$28-DCF!E$5*MAX(BH859*DCF!E$28,0)-MAX(BH859-BG859,0)/Inputs!$B$17)*DCF!E$6</f>
        <v>4411.037127401265</v>
      </c>
      <c r="CP859" s="15">
        <f ca="1">(BI859*DCF!F$28-DCF!F$5*MAX(BI859*DCF!F$28,0)-MAX(BI859-BH859,0)/Inputs!$B$17)*DCF!F$6</f>
        <v>5296.4715026577469</v>
      </c>
      <c r="CQ859" s="15">
        <f ca="1">(BJ859*DCF!G$28-DCF!G$5*MAX(BJ859*DCF!G$28,0)-MAX(BJ859-BI859,0)/Inputs!$B$17)*DCF!G$6</f>
        <v>6226.8169922649895</v>
      </c>
      <c r="CR859" s="15">
        <f ca="1">(BK859*DCF!H$28-DCF!H$5*MAX(BK859*DCF!H$28,0)-MAX(BK859-BJ859,0)/Inputs!$B$17)*DCF!H$6</f>
        <v>7402.1754289064183</v>
      </c>
      <c r="CS859" s="15">
        <f ca="1">(BL859*DCF!I$28-DCF!I$5*MAX(BL859*DCF!I$28,0)-MAX(BL859-BK859,0)/Inputs!$B$17)*DCF!I$6</f>
        <v>9130.4857843915997</v>
      </c>
      <c r="CT859" s="15">
        <f ca="1">(BM859*DCF!J$28-DCF!J$5*MAX(BM859*DCF!J$28,0)-MAX(BM859-BL859,0)/Inputs!$B$17)*DCF!J$6</f>
        <v>11708.513186676277</v>
      </c>
      <c r="CU859" s="15">
        <f ca="1">(BN859*DCF!K$28-DCF!K$5*MAX(BN859*DCF!K$28,0)-MAX(BN859-BM859,0)/Inputs!$B$17)*DCF!K$6</f>
        <v>14583.449262841341</v>
      </c>
      <c r="CV859" s="15">
        <f ca="1">(BO859*DCF!L$28-DCF!L$5*MAX(BO859*DCF!L$28,0)-MAX(BO859-BN859,0)/Inputs!$B$17)*DCF!L$6</f>
        <v>14726.374665702448</v>
      </c>
      <c r="CW859" s="15">
        <f ca="1">(BP859*DCF!M$28-DCF!M$5*MAX(BP859*DCF!M$28,0)-MAX(BP859-BO859,0)/Inputs!$B$17)*DCF!M$6</f>
        <v>16138.322534558049</v>
      </c>
      <c r="CX859" s="15">
        <f ca="1">(BQ859*DCF!C$46-DCF!C$5*MAX(BQ859*DCF!C$46,0)-MAX(BQ859-Inputs!$B$20,0)/Inputs!$B$24)*DCF!C$6</f>
        <v>-3489.9772818723341</v>
      </c>
      <c r="CY859" s="15">
        <f ca="1">(BR859*DCF!D$46-DCF!D$5*MAX(BR859*DCF!D$46,0)-MAX(BR859-BQ859,0)/Inputs!$B$24)*DCF!D$6</f>
        <v>-6353.1806603764471</v>
      </c>
      <c r="CZ859" s="15">
        <f ca="1">(BS859*DCF!E$46-DCF!E$5*MAX(BS859*DCF!E$46,0)-MAX(BS859-BR859,0)/Inputs!$B$24)*DCF!E$6</f>
        <v>-5917.5468283261716</v>
      </c>
      <c r="DA859" s="15">
        <f ca="1">(BT859*DCF!F$46-DCF!F$5*MAX(BT859*DCF!F$46,0)-MAX(BT859-BS859,0)/Inputs!$B$24)*DCF!F$6</f>
        <v>-1595.9785382995167</v>
      </c>
      <c r="DB859" s="15">
        <f ca="1">(BU859*DCF!G$46-DCF!G$5*MAX(BU859*DCF!G$46,0)-MAX(BU859-BT859,0)/Inputs!$B$24)*DCF!G$6</f>
        <v>-4964.3892054730486</v>
      </c>
      <c r="DC859" s="15">
        <f ca="1">(BV859*DCF!H$46-DCF!H$5*MAX(BV859*DCF!H$46,0)-MAX(BV859-BU859,0)/Inputs!$B$24)*DCF!H$6</f>
        <v>0</v>
      </c>
      <c r="DD859" s="15">
        <f ca="1">(BW859*DCF!I$46-DCF!I$5*MAX(BW859*DCF!I$46,0)-MAX(BW859-BV859,0)/Inputs!$B$24)*DCF!I$6</f>
        <v>-1917.2751064370223</v>
      </c>
      <c r="DE859" s="15">
        <f ca="1">(BX859*DCF!J$46-DCF!J$5*MAX(BX859*DCF!J$46,0)-MAX(BX859-BW859,0)/Inputs!$B$24)*DCF!J$6</f>
        <v>-2961.2026647478178</v>
      </c>
      <c r="DF859" s="15">
        <f ca="1">(BY859*DCF!K$46-DCF!K$5*MAX(BY859*DCF!K$46,0)-MAX(BY859-BX859,0)/Inputs!$B$24)*DCF!K$6</f>
        <v>-1042.4599277783027</v>
      </c>
      <c r="DG859" s="15">
        <f ca="1">(BZ859*DCF!L$46-DCF!L$5*MAX(BZ859*DCF!L$46,0)-MAX(BZ859-BY859,0)/Inputs!$B$24)*DCF!L$6</f>
        <v>3571.1097096192893</v>
      </c>
      <c r="DH859" s="15">
        <f ca="1">(CA859*DCF!M$46-DCF!M$5*MAX(CA859*DCF!M$46,0)-MAX(CA859-BZ859,0)/Inputs!$B$24)*DCF!M$6</f>
        <v>-3663.8797092620084</v>
      </c>
      <c r="DI859" s="15">
        <f ca="1">SUM(CB859:CL859)+BE859*DCF!M$10*(1+Inputs!$B$30)*(1-Inputs!$B$33)*(1-Inputs!$B$30/Inputs!$B$31)/(Inputs!$B$29-Inputs!$B$30)*DCF!M$6</f>
        <v>135297.20428765385</v>
      </c>
      <c r="DJ859" s="15">
        <f ca="1">SUM(CM859:CW859)+BP859*DCF!M$28*(1+Inputs!$B$30)*(1-Inputs!$B$33)*(1-Inputs!$B$30/Inputs!$B$31)/(Inputs!$B$29-Inputs!$B$30)*DCF!M$6</f>
        <v>454643.0617737837</v>
      </c>
      <c r="DK859" s="15">
        <f ca="1">SUM(CX859:DH859)+CA859*DCF!M$46*(1+Inputs!$B$30)*(1-Inputs!$B$33)*(1-Inputs!$B$30/Inputs!$B$31)/(Inputs!$B$29-Inputs!$B$30)*DCF!M$6</f>
        <v>265895.06313903054</v>
      </c>
      <c r="DM859" s="15">
        <f ca="1">DI859+DJ859+DK859+Inputs!$B$34+Inputs!$B$36-Inputs!$B$35</f>
        <v>932686.32920046803</v>
      </c>
    </row>
    <row r="860" spans="1:117" x14ac:dyDescent="0.75">
      <c r="A860" s="11">
        <v>847</v>
      </c>
      <c r="C860" s="23">
        <f t="shared" ca="1" si="504"/>
        <v>-0.97538684127638775</v>
      </c>
      <c r="D860" s="23">
        <f t="shared" ca="1" si="504"/>
        <v>5.1158373539211092E-3</v>
      </c>
      <c r="E860" s="23">
        <f t="shared" ca="1" si="504"/>
        <v>0.67969852589627133</v>
      </c>
      <c r="F860" s="23">
        <f t="shared" ca="1" si="504"/>
        <v>0.84315173773210983</v>
      </c>
      <c r="G860" s="23">
        <f t="shared" ca="1" si="504"/>
        <v>0.29587863535145198</v>
      </c>
      <c r="H860" s="23">
        <f t="shared" ca="1" si="504"/>
        <v>0.13168381341706209</v>
      </c>
      <c r="I860" s="23">
        <f t="shared" ca="1" si="504"/>
        <v>1.6866019010535847</v>
      </c>
      <c r="J860" s="23">
        <f t="shared" ca="1" si="504"/>
        <v>-2.2491762402705646</v>
      </c>
      <c r="K860" s="23">
        <f t="shared" ca="1" si="504"/>
        <v>-1.4227889877867106</v>
      </c>
      <c r="L860" s="23">
        <f t="shared" ca="1" si="504"/>
        <v>2.1661279212555882</v>
      </c>
      <c r="M860" s="23">
        <f t="shared" ca="1" si="504"/>
        <v>2.0060293027378977</v>
      </c>
      <c r="N860" s="23">
        <f ca="1">SQRT(Inputs!$B$38)*C860+SQRT(1-Inputs!$B$38)*_xlfn.NORM.S.INV(RAND())</f>
        <v>-1.0913298995298633</v>
      </c>
      <c r="O860" s="23">
        <f ca="1">SQRT(Inputs!$B$38)*D860+SQRT(1-Inputs!$B$38)*_xlfn.NORM.S.INV(RAND())</f>
        <v>-0.17818399964246842</v>
      </c>
      <c r="P860" s="23">
        <f ca="1">SQRT(Inputs!$B$38)*E860+SQRT(1-Inputs!$B$38)*_xlfn.NORM.S.INV(RAND())</f>
        <v>-0.6536607602961011</v>
      </c>
      <c r="Q860" s="23">
        <f ca="1">SQRT(Inputs!$B$38)*F860+SQRT(1-Inputs!$B$38)*_xlfn.NORM.S.INV(RAND())</f>
        <v>0.42400930664131126</v>
      </c>
      <c r="R860" s="23">
        <f ca="1">SQRT(Inputs!$B$38)*G860+SQRT(1-Inputs!$B$38)*_xlfn.NORM.S.INV(RAND())</f>
        <v>-0.56359546602695498</v>
      </c>
      <c r="S860" s="23">
        <f ca="1">SQRT(Inputs!$B$38)*H860+SQRT(1-Inputs!$B$38)*_xlfn.NORM.S.INV(RAND())</f>
        <v>-1.8961712661526058</v>
      </c>
      <c r="T860" s="23">
        <f ca="1">SQRT(Inputs!$B$38)*I860+SQRT(1-Inputs!$B$38)*_xlfn.NORM.S.INV(RAND())</f>
        <v>1.3728885903226193</v>
      </c>
      <c r="U860" s="23">
        <f ca="1">SQRT(Inputs!$B$38)*J860+SQRT(1-Inputs!$B$38)*_xlfn.NORM.S.INV(RAND())</f>
        <v>-0.84465504239669476</v>
      </c>
      <c r="V860" s="23">
        <f ca="1">SQRT(Inputs!$B$38)*K860+SQRT(1-Inputs!$B$38)*_xlfn.NORM.S.INV(RAND())</f>
        <v>0.45576786024308735</v>
      </c>
      <c r="W860" s="23">
        <f ca="1">SQRT(Inputs!$B$38)*L860+SQRT(1-Inputs!$B$38)*_xlfn.NORM.S.INV(RAND())</f>
        <v>-0.47121593954160734</v>
      </c>
      <c r="X860" s="23">
        <f ca="1">SQRT(Inputs!$B$38)*M860+SQRT(1-Inputs!$B$38)*_xlfn.NORM.S.INV(RAND())</f>
        <v>0.92436889491413876</v>
      </c>
      <c r="Y860" s="23">
        <f ca="1">SQRT(Inputs!$B$38)*C860+SQRT(1-Inputs!$B$38)*_xlfn.NORM.S.INV(RAND())</f>
        <v>-1.4057657902448386</v>
      </c>
      <c r="Z860" s="23">
        <f ca="1">SQRT(Inputs!$B$38)*D860+SQRT(1-Inputs!$B$38)*_xlfn.NORM.S.INV(RAND())</f>
        <v>-0.32721573763866513</v>
      </c>
      <c r="AA860" s="23">
        <f ca="1">SQRT(Inputs!$B$38)*E860+SQRT(1-Inputs!$B$38)*_xlfn.NORM.S.INV(RAND())</f>
        <v>0.8438660780101821</v>
      </c>
      <c r="AB860" s="23">
        <f ca="1">SQRT(Inputs!$B$38)*F860+SQRT(1-Inputs!$B$38)*_xlfn.NORM.S.INV(RAND())</f>
        <v>1.3763746333653086</v>
      </c>
      <c r="AC860" s="23">
        <f ca="1">SQRT(Inputs!$B$38)*G860+SQRT(1-Inputs!$B$38)*_xlfn.NORM.S.INV(RAND())</f>
        <v>0.74276636101287108</v>
      </c>
      <c r="AD860" s="23">
        <f ca="1">SQRT(Inputs!$B$38)*H860+SQRT(1-Inputs!$B$38)*_xlfn.NORM.S.INV(RAND())</f>
        <v>0.39763987144561186</v>
      </c>
      <c r="AE860" s="23">
        <f ca="1">SQRT(Inputs!$B$38)*I860+SQRT(1-Inputs!$B$38)*_xlfn.NORM.S.INV(RAND())</f>
        <v>0.9102779553239343</v>
      </c>
      <c r="AF860" s="23">
        <f ca="1">SQRT(Inputs!$B$38)*J860+SQRT(1-Inputs!$B$38)*_xlfn.NORM.S.INV(RAND())</f>
        <v>-1.7205593226789826</v>
      </c>
      <c r="AG860" s="23">
        <f ca="1">SQRT(Inputs!$B$38)*K860+SQRT(1-Inputs!$B$38)*_xlfn.NORM.S.INV(RAND())</f>
        <v>0.15348768431709281</v>
      </c>
      <c r="AH860" s="23">
        <f ca="1">SQRT(Inputs!$B$38)*L860+SQRT(1-Inputs!$B$38)*_xlfn.NORM.S.INV(RAND())</f>
        <v>0.51768901690007096</v>
      </c>
      <c r="AI860" s="23">
        <f ca="1">SQRT(Inputs!$B$38)*M860+SQRT(1-Inputs!$B$38)*_xlfn.NORM.S.INV(RAND())</f>
        <v>0.29379335955049457</v>
      </c>
      <c r="AJ860" s="23">
        <f ca="1">SQRT(Inputs!$B$38)*C860+SQRT(1-Inputs!$B$38)*_xlfn.NORM.S.INV(RAND())</f>
        <v>-0.34009103619897696</v>
      </c>
      <c r="AK860" s="23">
        <f ca="1">SQRT(Inputs!$B$38)*D860+SQRT(1-Inputs!$B$38)*_xlfn.NORM.S.INV(RAND())</f>
        <v>0.53547336391473521</v>
      </c>
      <c r="AL860" s="23">
        <f ca="1">SQRT(Inputs!$B$38)*E860+SQRT(1-Inputs!$B$38)*_xlfn.NORM.S.INV(RAND())</f>
        <v>-0.19164707030087397</v>
      </c>
      <c r="AM860" s="23">
        <f ca="1">SQRT(Inputs!$B$38)*F860+SQRT(1-Inputs!$B$38)*_xlfn.NORM.S.INV(RAND())</f>
        <v>-0.67313091102427025</v>
      </c>
      <c r="AN860" s="23">
        <f ca="1">SQRT(Inputs!$B$38)*G860+SQRT(1-Inputs!$B$38)*_xlfn.NORM.S.INV(RAND())</f>
        <v>-0.25722859477000859</v>
      </c>
      <c r="AO860" s="23">
        <f ca="1">SQRT(Inputs!$B$38)*H860+SQRT(1-Inputs!$B$38)*_xlfn.NORM.S.INV(RAND())</f>
        <v>0.71987674127801748</v>
      </c>
      <c r="AP860" s="23">
        <f ca="1">SQRT(Inputs!$B$38)*I860+SQRT(1-Inputs!$B$38)*_xlfn.NORM.S.INV(RAND())</f>
        <v>0.90102780258802873</v>
      </c>
      <c r="AQ860" s="23">
        <f ca="1">SQRT(Inputs!$B$38)*J860+SQRT(1-Inputs!$B$38)*_xlfn.NORM.S.INV(RAND())</f>
        <v>-1.8348308235810038</v>
      </c>
      <c r="AR860" s="23">
        <f ca="1">SQRT(Inputs!$B$38)*K860+SQRT(1-Inputs!$B$38)*_xlfn.NORM.S.INV(RAND())</f>
        <v>-0.32386814460718716</v>
      </c>
      <c r="AS860" s="23">
        <f ca="1">SQRT(Inputs!$B$38)*L860+SQRT(1-Inputs!$B$38)*_xlfn.NORM.S.INV(RAND())</f>
        <v>2.2650306121336907</v>
      </c>
      <c r="AT860" s="23">
        <f ca="1">SQRT(Inputs!$B$38)*M860+SQRT(1-Inputs!$B$38)*_xlfn.NORM.S.INV(RAND())</f>
        <v>0.54899235501283306</v>
      </c>
      <c r="AU860" s="15">
        <f ca="1">Inputs!$B$6*EXP($B$8-0.5*C$5^2+C$5*N860)</f>
        <v>4158.6903716176739</v>
      </c>
      <c r="AV860" s="15">
        <f t="shared" ca="1" si="474"/>
        <v>4931.2097404648539</v>
      </c>
      <c r="AW860" s="15">
        <f t="shared" ca="1" si="475"/>
        <v>5505.3119783032362</v>
      </c>
      <c r="AX860" s="15">
        <f t="shared" ca="1" si="476"/>
        <v>7087.0850735347594</v>
      </c>
      <c r="AY860" s="15">
        <f t="shared" ca="1" si="477"/>
        <v>8109.4118445914373</v>
      </c>
      <c r="AZ860" s="15">
        <f t="shared" ca="1" si="478"/>
        <v>8049.0092115713323</v>
      </c>
      <c r="BA860" s="15">
        <f t="shared" ca="1" si="479"/>
        <v>11371.956500429205</v>
      </c>
      <c r="BB860" s="15">
        <f t="shared" ca="1" si="480"/>
        <v>12792.995287222135</v>
      </c>
      <c r="BC860" s="15">
        <f t="shared" ca="1" si="481"/>
        <v>16372.876212655723</v>
      </c>
      <c r="BD860" s="15">
        <f t="shared" ca="1" si="482"/>
        <v>19193.456494167607</v>
      </c>
      <c r="BE860" s="15">
        <f t="shared" ca="1" si="483"/>
        <v>25584.980992654993</v>
      </c>
      <c r="BF860" s="15">
        <f ca="1">Inputs!$B$13*EXP($B$9-0.5*C$6^2+C$6*Y860)</f>
        <v>10466.965251649188</v>
      </c>
      <c r="BG860" s="15">
        <f t="shared" ca="1" si="484"/>
        <v>12025.092493553497</v>
      </c>
      <c r="BH860" s="15">
        <f t="shared" ca="1" si="485"/>
        <v>16899.689889873804</v>
      </c>
      <c r="BI860" s="15">
        <f t="shared" ca="1" si="486"/>
        <v>25569.320202363768</v>
      </c>
      <c r="BJ860" s="15">
        <f t="shared" ca="1" si="487"/>
        <v>34888.712769368736</v>
      </c>
      <c r="BK860" s="15">
        <f t="shared" ca="1" si="488"/>
        <v>45201.240851724033</v>
      </c>
      <c r="BL860" s="15">
        <f t="shared" ca="1" si="489"/>
        <v>62476.133748140193</v>
      </c>
      <c r="BM860" s="15">
        <f t="shared" ca="1" si="490"/>
        <v>62017.718396469209</v>
      </c>
      <c r="BN860" s="15">
        <f t="shared" ca="1" si="491"/>
        <v>77689.94249130103</v>
      </c>
      <c r="BO860" s="15">
        <f t="shared" ca="1" si="492"/>
        <v>101518.27960639067</v>
      </c>
      <c r="BP860" s="15">
        <f t="shared" ca="1" si="493"/>
        <v>129179.0256111302</v>
      </c>
      <c r="BQ860" s="15">
        <f ca="1">Inputs!$B$20*EXP($B$10-0.5*C$7^2+C$7*AJ860)</f>
        <v>3802.0827311009862</v>
      </c>
      <c r="BR860" s="15">
        <f t="shared" ca="1" si="494"/>
        <v>6115.2531062248954</v>
      </c>
      <c r="BS860" s="15">
        <f t="shared" ca="1" si="495"/>
        <v>7925.7096233961356</v>
      </c>
      <c r="BT860" s="15">
        <f t="shared" ca="1" si="496"/>
        <v>9158.9254768849241</v>
      </c>
      <c r="BU860" s="15">
        <f t="shared" ca="1" si="497"/>
        <v>11927.213552375484</v>
      </c>
      <c r="BV860" s="15">
        <f t="shared" ca="1" si="498"/>
        <v>19516.107727977924</v>
      </c>
      <c r="BW860" s="15">
        <f t="shared" ca="1" si="499"/>
        <v>32955.374625401426</v>
      </c>
      <c r="BX860" s="15">
        <f t="shared" ca="1" si="500"/>
        <v>31907.253365676417</v>
      </c>
      <c r="BY860" s="15">
        <f t="shared" ca="1" si="501"/>
        <v>42021.309353659926</v>
      </c>
      <c r="BZ860" s="15">
        <f t="shared" ca="1" si="502"/>
        <v>89414.127945829401</v>
      </c>
      <c r="CA860" s="15">
        <f t="shared" ca="1" si="503"/>
        <v>138470.36622340747</v>
      </c>
      <c r="CB860" s="15">
        <f ca="1">(AU860*DCF!C$10-DCF!C$5*MAX(AU860*DCF!C$10,0)-MAX(AU860-Inputs!$B$6,0)/Inputs!$B$10)*DCF!C$6</f>
        <v>1048.8037515322922</v>
      </c>
      <c r="CC860" s="15">
        <f ca="1">(AV860*DCF!D$10-DCF!D$5*MAX(AV860*DCF!D$10,0)-MAX(AV860-AU860,0)/Inputs!$B$10)*DCF!D$6</f>
        <v>1013.5903365637098</v>
      </c>
      <c r="CD860" s="15">
        <f ca="1">(AW860*DCF!E$10-DCF!E$5*MAX(AW860*DCF!E$10,0)-MAX(AW860-AV860,0)/Inputs!$B$10)*DCF!E$6</f>
        <v>1141.777300101468</v>
      </c>
      <c r="CE860" s="15">
        <f ca="1">(AX860*DCF!F$10-DCF!F$5*MAX(AX860*DCF!F$10,0)-MAX(AX860-AW860,0)/Inputs!$B$10)*DCF!F$6</f>
        <v>1217.9716126207129</v>
      </c>
      <c r="CF860" s="15">
        <f ca="1">(AY860*DCF!G$10-DCF!G$5*MAX(AY860*DCF!G$10,0)-MAX(AY860-AX860,0)/Inputs!$B$10)*DCF!G$6</f>
        <v>1474.3531151299119</v>
      </c>
      <c r="CG860" s="15">
        <f ca="1">(AZ860*DCF!H$10-DCF!H$5*MAX(AZ860*DCF!H$10,0)-MAX(AZ860-AY860,0)/Inputs!$B$10)*DCF!H$6</f>
        <v>1562.7209118355213</v>
      </c>
      <c r="CH860" s="15">
        <f ca="1">(BA860*DCF!I$10-DCF!I$5*MAX(BA860*DCF!I$10,0)-MAX(BA860-AZ860,0)/Inputs!$B$10)*DCF!I$6</f>
        <v>1532.1618214702851</v>
      </c>
      <c r="CI860" s="15">
        <f ca="1">(BB860*DCF!J$10-DCF!J$5*MAX(BB860*DCF!J$10,0)-MAX(BB860-BA860,0)/Inputs!$B$10)*DCF!J$6</f>
        <v>1979.9726638869461</v>
      </c>
      <c r="CJ860" s="15">
        <f ca="1">(BC860*DCF!K$10-DCF!K$5*MAX(BC860*DCF!K$10,0)-MAX(BC860-BB860,0)/Inputs!$B$10)*DCF!K$6</f>
        <v>2134.6412865725838</v>
      </c>
      <c r="CK860" s="15">
        <f ca="1">(BD860*DCF!L$10-DCF!L$5*MAX(BD860*DCF!L$10,0)-MAX(BD860-BC860,0)/Inputs!$B$10)*DCF!L$6</f>
        <v>2529.9915218867022</v>
      </c>
      <c r="CL860" s="15">
        <f ca="1">(BE860*DCF!M$10-DCF!M$5*MAX(BE860*DCF!M$10,0)-MAX(BE860-BD860,0)/Inputs!$B$10)*DCF!M$6</f>
        <v>2846.8358412084708</v>
      </c>
      <c r="CM860" s="15">
        <f ca="1">(BF860*DCF!C$28-DCF!C$5*MAX(BF860*DCF!C$28,0)-MAX(BF860-Inputs!$B$13,0)/Inputs!$B$17)*DCF!C$6</f>
        <v>3194.4491511055003</v>
      </c>
      <c r="CN860" s="15">
        <f ca="1">(BG860*DCF!D$28-DCF!D$5*MAX(BG860*DCF!D$28,0)-MAX(BG860-BF860,0)/Inputs!$B$17)*DCF!D$6</f>
        <v>3209.2471035594499</v>
      </c>
      <c r="CO860" s="15">
        <f ca="1">(BH860*DCF!E$28-DCF!E$5*MAX(BH860*DCF!E$28,0)-MAX(BH860-BG860,0)/Inputs!$B$17)*DCF!E$6</f>
        <v>3825.5770511416249</v>
      </c>
      <c r="CP860" s="15">
        <f ca="1">(BI860*DCF!F$28-DCF!F$5*MAX(BI860*DCF!F$28,0)-MAX(BI860-BH860,0)/Inputs!$B$17)*DCF!F$6</f>
        <v>5362.9536846454084</v>
      </c>
      <c r="CQ860" s="15">
        <f ca="1">(BJ860*DCF!G$28-DCF!G$5*MAX(BJ860*DCF!G$28,0)-MAX(BJ860-BI860,0)/Inputs!$B$17)*DCF!G$6</f>
        <v>7484.7114625007553</v>
      </c>
      <c r="CR860" s="15">
        <f ca="1">(BK860*DCF!H$28-DCF!H$5*MAX(BK860*DCF!H$28,0)-MAX(BK860-BJ860,0)/Inputs!$B$17)*DCF!H$6</f>
        <v>9576.4880977933408</v>
      </c>
      <c r="CS860" s="15">
        <f ca="1">(BL860*DCF!I$28-DCF!I$5*MAX(BL860*DCF!I$28,0)-MAX(BL860-BK860,0)/Inputs!$B$17)*DCF!I$6</f>
        <v>12211.975866049952</v>
      </c>
      <c r="CT860" s="15">
        <f ca="1">(BM860*DCF!J$28-DCF!J$5*MAX(BM860*DCF!J$28,0)-MAX(BM860-BL860,0)/Inputs!$B$17)*DCF!J$6</f>
        <v>13835.099691473526</v>
      </c>
      <c r="CU860" s="15">
        <f ca="1">(BN860*DCF!K$28-DCF!K$5*MAX(BN860*DCF!K$28,0)-MAX(BN860-BM860,0)/Inputs!$B$17)*DCF!K$6</f>
        <v>14487.174528255819</v>
      </c>
      <c r="CV860" s="15">
        <f ca="1">(BO860*DCF!L$28-DCF!L$5*MAX(BO860*DCF!L$28,0)-MAX(BO860-BN860,0)/Inputs!$B$17)*DCF!L$6</f>
        <v>17558.811559347869</v>
      </c>
      <c r="CW860" s="15">
        <f ca="1">(BP860*DCF!M$28-DCF!M$5*MAX(BP860*DCF!M$28,0)-MAX(BP860-BO860,0)/Inputs!$B$17)*DCF!M$6</f>
        <v>21413.783223423627</v>
      </c>
      <c r="CX860" s="15">
        <f ca="1">(BQ860*DCF!C$46-DCF!C$5*MAX(BQ860*DCF!C$46,0)-MAX(BQ860-Inputs!$B$20,0)/Inputs!$B$24)*DCF!C$6</f>
        <v>-1155.715518083824</v>
      </c>
      <c r="CY860" s="15">
        <f ca="1">(BR860*DCF!D$46-DCF!D$5*MAX(BR860*DCF!D$46,0)-MAX(BR860-BQ860,0)/Inputs!$B$24)*DCF!D$6</f>
        <v>-2030.7416936946136</v>
      </c>
      <c r="CZ860" s="15">
        <f ca="1">(BS860*DCF!E$46-DCF!E$5*MAX(BS860*DCF!E$46,0)-MAX(BS860-BR860,0)/Inputs!$B$24)*DCF!E$6</f>
        <v>-1650.8610806516979</v>
      </c>
      <c r="DA860" s="15">
        <f ca="1">(BT860*DCF!F$46-DCF!F$5*MAX(BT860*DCF!F$46,0)-MAX(BT860-BS860,0)/Inputs!$B$24)*DCF!F$6</f>
        <v>-1116.0637375532258</v>
      </c>
      <c r="DB860" s="15">
        <f ca="1">(BU860*DCF!G$46-DCF!G$5*MAX(BU860*DCF!G$46,0)-MAX(BU860-BT860,0)/Inputs!$B$24)*DCF!G$6</f>
        <v>-1332.4053125063508</v>
      </c>
      <c r="DC860" s="15">
        <f ca="1">(BV860*DCF!H$46-DCF!H$5*MAX(BV860*DCF!H$46,0)-MAX(BV860-BU860,0)/Inputs!$B$24)*DCF!H$6</f>
        <v>-2358.2023671423881</v>
      </c>
      <c r="DD860" s="15">
        <f ca="1">(BW860*DCF!I$46-DCF!I$5*MAX(BW860*DCF!I$46,0)-MAX(BW860-BV860,0)/Inputs!$B$24)*DCF!I$6</f>
        <v>-3096.7764713378747</v>
      </c>
      <c r="DE860" s="15">
        <f ca="1">(BX860*DCF!J$46-DCF!J$5*MAX(BX860*DCF!J$46,0)-MAX(BX860-BW860,0)/Inputs!$B$24)*DCF!J$6</f>
        <v>1338.4210186666401</v>
      </c>
      <c r="DF860" s="15">
        <f ca="1">(BY860*DCF!K$46-DCF!K$5*MAX(BY860*DCF!K$46,0)-MAX(BY860-BX860,0)/Inputs!$B$24)*DCF!K$6</f>
        <v>-77.277010704112598</v>
      </c>
      <c r="DG860" s="15">
        <f ca="1">(BZ860*DCF!L$46-DCF!L$5*MAX(BZ860*DCF!L$46,0)-MAX(BZ860-BY860,0)/Inputs!$B$24)*DCF!L$6</f>
        <v>-4544.3671221590112</v>
      </c>
      <c r="DH860" s="15">
        <f ca="1">(CA860*DCF!M$46-DCF!M$5*MAX(CA860*DCF!M$46,0)-MAX(CA860-BZ860,0)/Inputs!$B$24)*DCF!M$6</f>
        <v>600.02245106850876</v>
      </c>
      <c r="DI860" s="15">
        <f ca="1">SUM(CB860:CL860)+BE860*DCF!M$10*(1+Inputs!$B$30)*(1-Inputs!$B$33)*(1-Inputs!$B$30/Inputs!$B$31)/(Inputs!$B$29-Inputs!$B$30)*DCF!M$6</f>
        <v>89686.160591715889</v>
      </c>
      <c r="DJ860" s="15">
        <f ca="1">SUM(CM860:CW860)+BP860*DCF!M$28*(1+Inputs!$B$30)*(1-Inputs!$B$33)*(1-Inputs!$B$30/Inputs!$B$31)/(Inputs!$B$29-Inputs!$B$30)*DCF!M$6</f>
        <v>591502.85340802523</v>
      </c>
      <c r="DK860" s="15">
        <f ca="1">SUM(CX860:DH860)+CA860*DCF!M$46*(1+Inputs!$B$30)*(1-Inputs!$B$33)*(1-Inputs!$B$30/Inputs!$B$31)/(Inputs!$B$29-Inputs!$B$30)*DCF!M$6</f>
        <v>198667.62220077647</v>
      </c>
      <c r="DM860" s="15">
        <f ca="1">DI860+DJ860+DK860+Inputs!$B$34+Inputs!$B$36-Inputs!$B$35</f>
        <v>956707.63620051753</v>
      </c>
    </row>
    <row r="861" spans="1:117" x14ac:dyDescent="0.75">
      <c r="A861" s="11">
        <v>848</v>
      </c>
      <c r="C861" s="23">
        <f t="shared" ca="1" si="504"/>
        <v>-2.4828178625648106E-2</v>
      </c>
      <c r="D861" s="23">
        <f t="shared" ca="1" si="504"/>
        <v>-1.2562049396518775</v>
      </c>
      <c r="E861" s="23">
        <f t="shared" ca="1" si="504"/>
        <v>0.66114358400509077</v>
      </c>
      <c r="F861" s="23">
        <f t="shared" ca="1" si="504"/>
        <v>-1.2410235257597573</v>
      </c>
      <c r="G861" s="23">
        <f t="shared" ca="1" si="504"/>
        <v>-1.5581415353511257</v>
      </c>
      <c r="H861" s="23">
        <f t="shared" ca="1" si="504"/>
        <v>0.1939611056943438</v>
      </c>
      <c r="I861" s="23">
        <f t="shared" ca="1" si="504"/>
        <v>1.1359109768458544</v>
      </c>
      <c r="J861" s="23">
        <f t="shared" ca="1" si="504"/>
        <v>-0.6542835504732738</v>
      </c>
      <c r="K861" s="23">
        <f t="shared" ca="1" si="504"/>
        <v>0.46181307157692519</v>
      </c>
      <c r="L861" s="23">
        <f t="shared" ca="1" si="504"/>
        <v>-1.2754425172915167</v>
      </c>
      <c r="M861" s="23">
        <f t="shared" ca="1" si="504"/>
        <v>-9.1072685114747809E-2</v>
      </c>
      <c r="N861" s="23">
        <f ca="1">SQRT(Inputs!$B$38)*C861+SQRT(1-Inputs!$B$38)*_xlfn.NORM.S.INV(RAND())</f>
        <v>1.2186632988970991</v>
      </c>
      <c r="O861" s="23">
        <f ca="1">SQRT(Inputs!$B$38)*D861+SQRT(1-Inputs!$B$38)*_xlfn.NORM.S.INV(RAND())</f>
        <v>-0.42646875905360304</v>
      </c>
      <c r="P861" s="23">
        <f ca="1">SQRT(Inputs!$B$38)*E861+SQRT(1-Inputs!$B$38)*_xlfn.NORM.S.INV(RAND())</f>
        <v>-0.72608942888905625</v>
      </c>
      <c r="Q861" s="23">
        <f ca="1">SQRT(Inputs!$B$38)*F861+SQRT(1-Inputs!$B$38)*_xlfn.NORM.S.INV(RAND())</f>
        <v>-0.24442451881638216</v>
      </c>
      <c r="R861" s="23">
        <f ca="1">SQRT(Inputs!$B$38)*G861+SQRT(1-Inputs!$B$38)*_xlfn.NORM.S.INV(RAND())</f>
        <v>-1.2894080437666522</v>
      </c>
      <c r="S861" s="23">
        <f ca="1">SQRT(Inputs!$B$38)*H861+SQRT(1-Inputs!$B$38)*_xlfn.NORM.S.INV(RAND())</f>
        <v>5.2111721412885441E-2</v>
      </c>
      <c r="T861" s="23">
        <f ca="1">SQRT(Inputs!$B$38)*I861+SQRT(1-Inputs!$B$38)*_xlfn.NORM.S.INV(RAND())</f>
        <v>1.0633222698098292</v>
      </c>
      <c r="U861" s="23">
        <f ca="1">SQRT(Inputs!$B$38)*J861+SQRT(1-Inputs!$B$38)*_xlfn.NORM.S.INV(RAND())</f>
        <v>1.051887458539277</v>
      </c>
      <c r="V861" s="23">
        <f ca="1">SQRT(Inputs!$B$38)*K861+SQRT(1-Inputs!$B$38)*_xlfn.NORM.S.INV(RAND())</f>
        <v>1.5708953978314144</v>
      </c>
      <c r="W861" s="23">
        <f ca="1">SQRT(Inputs!$B$38)*L861+SQRT(1-Inputs!$B$38)*_xlfn.NORM.S.INV(RAND())</f>
        <v>-1.8667442938372663</v>
      </c>
      <c r="X861" s="23">
        <f ca="1">SQRT(Inputs!$B$38)*M861+SQRT(1-Inputs!$B$38)*_xlfn.NORM.S.INV(RAND())</f>
        <v>0.14139917238312449</v>
      </c>
      <c r="Y861" s="23">
        <f ca="1">SQRT(Inputs!$B$38)*C861+SQRT(1-Inputs!$B$38)*_xlfn.NORM.S.INV(RAND())</f>
        <v>0.34646088557712046</v>
      </c>
      <c r="Z861" s="23">
        <f ca="1">SQRT(Inputs!$B$38)*D861+SQRT(1-Inputs!$B$38)*_xlfn.NORM.S.INV(RAND())</f>
        <v>-0.44166208153932557</v>
      </c>
      <c r="AA861" s="23">
        <f ca="1">SQRT(Inputs!$B$38)*E861+SQRT(1-Inputs!$B$38)*_xlfn.NORM.S.INV(RAND())</f>
        <v>-0.21791242826507157</v>
      </c>
      <c r="AB861" s="23">
        <f ca="1">SQRT(Inputs!$B$38)*F861+SQRT(1-Inputs!$B$38)*_xlfn.NORM.S.INV(RAND())</f>
        <v>0.11317080420946557</v>
      </c>
      <c r="AC861" s="23">
        <f ca="1">SQRT(Inputs!$B$38)*G861+SQRT(1-Inputs!$B$38)*_xlfn.NORM.S.INV(RAND())</f>
        <v>-0.975009217567402</v>
      </c>
      <c r="AD861" s="23">
        <f ca="1">SQRT(Inputs!$B$38)*H861+SQRT(1-Inputs!$B$38)*_xlfn.NORM.S.INV(RAND())</f>
        <v>0.39224954785595051</v>
      </c>
      <c r="AE861" s="23">
        <f ca="1">SQRT(Inputs!$B$38)*I861+SQRT(1-Inputs!$B$38)*_xlfn.NORM.S.INV(RAND())</f>
        <v>1.0947844978101084</v>
      </c>
      <c r="AF861" s="23">
        <f ca="1">SQRT(Inputs!$B$38)*J861+SQRT(1-Inputs!$B$38)*_xlfn.NORM.S.INV(RAND())</f>
        <v>0.78230148514336029</v>
      </c>
      <c r="AG861" s="23">
        <f ca="1">SQRT(Inputs!$B$38)*K861+SQRT(1-Inputs!$B$38)*_xlfn.NORM.S.INV(RAND())</f>
        <v>-0.46051028779607078</v>
      </c>
      <c r="AH861" s="23">
        <f ca="1">SQRT(Inputs!$B$38)*L861+SQRT(1-Inputs!$B$38)*_xlfn.NORM.S.INV(RAND())</f>
        <v>-2.4086099855867849E-3</v>
      </c>
      <c r="AI861" s="23">
        <f ca="1">SQRT(Inputs!$B$38)*M861+SQRT(1-Inputs!$B$38)*_xlfn.NORM.S.INV(RAND())</f>
        <v>0.96718847035308242</v>
      </c>
      <c r="AJ861" s="23">
        <f ca="1">SQRT(Inputs!$B$38)*C861+SQRT(1-Inputs!$B$38)*_xlfn.NORM.S.INV(RAND())</f>
        <v>0.9383870202155753</v>
      </c>
      <c r="AK861" s="23">
        <f ca="1">SQRT(Inputs!$B$38)*D861+SQRT(1-Inputs!$B$38)*_xlfn.NORM.S.INV(RAND())</f>
        <v>1.8114900388256139E-2</v>
      </c>
      <c r="AL861" s="23">
        <f ca="1">SQRT(Inputs!$B$38)*E861+SQRT(1-Inputs!$B$38)*_xlfn.NORM.S.INV(RAND())</f>
        <v>0.83127666040201298</v>
      </c>
      <c r="AM861" s="23">
        <f ca="1">SQRT(Inputs!$B$38)*F861+SQRT(1-Inputs!$B$38)*_xlfn.NORM.S.INV(RAND())</f>
        <v>-1.7340410364096095</v>
      </c>
      <c r="AN861" s="23">
        <f ca="1">SQRT(Inputs!$B$38)*G861+SQRT(1-Inputs!$B$38)*_xlfn.NORM.S.INV(RAND())</f>
        <v>-0.60852817836943052</v>
      </c>
      <c r="AO861" s="23">
        <f ca="1">SQRT(Inputs!$B$38)*H861+SQRT(1-Inputs!$B$38)*_xlfn.NORM.S.INV(RAND())</f>
        <v>-0.31828228148792354</v>
      </c>
      <c r="AP861" s="23">
        <f ca="1">SQRT(Inputs!$B$38)*I861+SQRT(1-Inputs!$B$38)*_xlfn.NORM.S.INV(RAND())</f>
        <v>1.1668474779224172</v>
      </c>
      <c r="AQ861" s="23">
        <f ca="1">SQRT(Inputs!$B$38)*J861+SQRT(1-Inputs!$B$38)*_xlfn.NORM.S.INV(RAND())</f>
        <v>0.31661862821948689</v>
      </c>
      <c r="AR861" s="23">
        <f ca="1">SQRT(Inputs!$B$38)*K861+SQRT(1-Inputs!$B$38)*_xlfn.NORM.S.INV(RAND())</f>
        <v>0.36116254984169749</v>
      </c>
      <c r="AS861" s="23">
        <f ca="1">SQRT(Inputs!$B$38)*L861+SQRT(1-Inputs!$B$38)*_xlfn.NORM.S.INV(RAND())</f>
        <v>-0.49942820243596897</v>
      </c>
      <c r="AT861" s="23">
        <f ca="1">SQRT(Inputs!$B$38)*M861+SQRT(1-Inputs!$B$38)*_xlfn.NORM.S.INV(RAND())</f>
        <v>-0.84230600297154201</v>
      </c>
      <c r="AU861" s="15">
        <f ca="1">Inputs!$B$6*EXP($B$8-0.5*C$5^2+C$5*N861)</f>
        <v>6044.3618575730325</v>
      </c>
      <c r="AV861" s="15">
        <f t="shared" ca="1" si="474"/>
        <v>6910.2390950811341</v>
      </c>
      <c r="AW861" s="15">
        <f t="shared" ca="1" si="475"/>
        <v>7639.7438441148915</v>
      </c>
      <c r="AX861" s="15">
        <f t="shared" ca="1" si="476"/>
        <v>9046.8387204614737</v>
      </c>
      <c r="AY861" s="15">
        <f t="shared" ca="1" si="477"/>
        <v>9510.5379772252109</v>
      </c>
      <c r="AZ861" s="15">
        <f t="shared" ca="1" si="478"/>
        <v>11698.585075758116</v>
      </c>
      <c r="BA861" s="15">
        <f t="shared" ca="1" si="479"/>
        <v>16001.302861411628</v>
      </c>
      <c r="BB861" s="15">
        <f t="shared" ca="1" si="480"/>
        <v>21767.792952185482</v>
      </c>
      <c r="BC861" s="15">
        <f t="shared" ca="1" si="481"/>
        <v>31025.297662356279</v>
      </c>
      <c r="BD861" s="15">
        <f t="shared" ca="1" si="482"/>
        <v>31919.514789732002</v>
      </c>
      <c r="BE861" s="15">
        <f t="shared" ca="1" si="483"/>
        <v>39620.257005919237</v>
      </c>
      <c r="BF861" s="15">
        <f ca="1">Inputs!$B$13*EXP($B$9-0.5*C$6^2+C$6*Y861)</f>
        <v>14814.390249764654</v>
      </c>
      <c r="BG861" s="15">
        <f t="shared" ca="1" si="484"/>
        <v>16671.82024074173</v>
      </c>
      <c r="BH861" s="15">
        <f t="shared" ca="1" si="485"/>
        <v>19646.826601990997</v>
      </c>
      <c r="BI861" s="15">
        <f t="shared" ca="1" si="486"/>
        <v>24473.284383357721</v>
      </c>
      <c r="BJ861" s="15">
        <f t="shared" ca="1" si="487"/>
        <v>26068.887940593566</v>
      </c>
      <c r="BK861" s="15">
        <f t="shared" ca="1" si="488"/>
        <v>33749.644781804614</v>
      </c>
      <c r="BL861" s="15">
        <f t="shared" ca="1" si="489"/>
        <v>47776.815085019938</v>
      </c>
      <c r="BM861" s="15">
        <f t="shared" ca="1" si="490"/>
        <v>64721.945297069244</v>
      </c>
      <c r="BN861" s="15">
        <f t="shared" ca="1" si="491"/>
        <v>75326.126061344796</v>
      </c>
      <c r="BO861" s="15">
        <f t="shared" ca="1" si="492"/>
        <v>92655.084760389218</v>
      </c>
      <c r="BP861" s="15">
        <f t="shared" ca="1" si="493"/>
        <v>127247.9341971148</v>
      </c>
      <c r="BQ861" s="15">
        <f ca="1">Inputs!$B$20*EXP($B$10-0.5*C$7^2+C$7*AJ861)</f>
        <v>5983.4841834196504</v>
      </c>
      <c r="BR861" s="15">
        <f t="shared" ca="1" si="494"/>
        <v>8165.6594323894506</v>
      </c>
      <c r="BS861" s="15">
        <f t="shared" ca="1" si="495"/>
        <v>14197.27232614867</v>
      </c>
      <c r="BT861" s="15">
        <f t="shared" ca="1" si="496"/>
        <v>12420.594396531118</v>
      </c>
      <c r="BU861" s="15">
        <f t="shared" ca="1" si="497"/>
        <v>14856.623590124418</v>
      </c>
      <c r="BV861" s="15">
        <f t="shared" ca="1" si="498"/>
        <v>19239.541083647018</v>
      </c>
      <c r="BW861" s="15">
        <f t="shared" ca="1" si="499"/>
        <v>34368.564557275698</v>
      </c>
      <c r="BX861" s="15">
        <f t="shared" ca="1" si="500"/>
        <v>51220.061503570243</v>
      </c>
      <c r="BY861" s="15">
        <f t="shared" ca="1" si="501"/>
        <v>76902.476623460141</v>
      </c>
      <c r="BZ861" s="15">
        <f t="shared" ca="1" si="502"/>
        <v>98439.180501492738</v>
      </c>
      <c r="CA861" s="15">
        <f t="shared" ca="1" si="503"/>
        <v>119054.54195998413</v>
      </c>
      <c r="CB861" s="15">
        <f ca="1">(AU861*DCF!C$10-DCF!C$5*MAX(AU861*DCF!C$10,0)-MAX(AU861-Inputs!$B$6,0)/Inputs!$B$10)*DCF!C$6</f>
        <v>1035.3585777337935</v>
      </c>
      <c r="CC861" s="15">
        <f ca="1">(AV861*DCF!D$10-DCF!D$5*MAX(AV861*DCF!D$10,0)-MAX(AV861-AU861,0)/Inputs!$B$10)*DCF!D$6</f>
        <v>1473.2024613436797</v>
      </c>
      <c r="CD861" s="15">
        <f ca="1">(AW861*DCF!E$10-DCF!E$5*MAX(AW861*DCF!E$10,0)-MAX(AW861-AV861,0)/Inputs!$B$10)*DCF!E$6</f>
        <v>1599.5805596218499</v>
      </c>
      <c r="CE861" s="15">
        <f ca="1">(AX861*DCF!F$10-DCF!F$5*MAX(AX861*DCF!F$10,0)-MAX(AX861-AW861,0)/Inputs!$B$10)*DCF!F$6</f>
        <v>1682.128917087286</v>
      </c>
      <c r="CF861" s="15">
        <f ca="1">(AY861*DCF!G$10-DCF!G$5*MAX(AY861*DCF!G$10,0)-MAX(AY861-AX861,0)/Inputs!$B$10)*DCF!G$6</f>
        <v>1870.4187933034848</v>
      </c>
      <c r="CG861" s="15">
        <f ca="1">(AZ861*DCF!H$10-DCF!H$5*MAX(AZ861*DCF!H$10,0)-MAX(AZ861-AY861,0)/Inputs!$B$10)*DCF!H$6</f>
        <v>1882.7616953667582</v>
      </c>
      <c r="CH861" s="15">
        <f ca="1">(BA861*DCF!I$10-DCF!I$5*MAX(BA861*DCF!I$10,0)-MAX(BA861-AZ861,0)/Inputs!$B$10)*DCF!I$6</f>
        <v>2217.0578330221588</v>
      </c>
      <c r="CI861" s="15">
        <f ca="1">(BB861*DCF!J$10-DCF!J$5*MAX(BB861*DCF!J$10,0)-MAX(BB861-BA861,0)/Inputs!$B$10)*DCF!J$6</f>
        <v>2861.5872298075865</v>
      </c>
      <c r="CJ861" s="15">
        <f ca="1">(BC861*DCF!K$10-DCF!K$5*MAX(BC861*DCF!K$10,0)-MAX(BC861-BB861,0)/Inputs!$B$10)*DCF!K$6</f>
        <v>3698.6649201819546</v>
      </c>
      <c r="CK861" s="15">
        <f ca="1">(BD861*DCF!L$10-DCF!L$5*MAX(BD861*DCF!L$10,0)-MAX(BD861-BC861,0)/Inputs!$B$10)*DCF!L$6</f>
        <v>4698.4330575367258</v>
      </c>
      <c r="CL861" s="15">
        <f ca="1">(BE861*DCF!M$10-DCF!M$5*MAX(BE861*DCF!M$10,0)-MAX(BE861-BD861,0)/Inputs!$B$10)*DCF!M$6</f>
        <v>4670.9947743442044</v>
      </c>
      <c r="CM861" s="15">
        <f ca="1">(BF861*DCF!C$28-DCF!C$5*MAX(BF861*DCF!C$28,0)-MAX(BF861-Inputs!$B$13,0)/Inputs!$B$17)*DCF!C$6</f>
        <v>3729.7096572363566</v>
      </c>
      <c r="CN861" s="15">
        <f ca="1">(BG861*DCF!D$28-DCF!D$5*MAX(BG861*DCF!D$28,0)-MAX(BG861-BF861,0)/Inputs!$B$17)*DCF!D$6</f>
        <v>4513.960597058538</v>
      </c>
      <c r="CO861" s="15">
        <f ca="1">(BH861*DCF!E$28-DCF!E$5*MAX(BH861*DCF!E$28,0)-MAX(BH861-BG861,0)/Inputs!$B$17)*DCF!E$6</f>
        <v>4977.9983303031822</v>
      </c>
      <c r="CP861" s="15">
        <f ca="1">(BI861*DCF!F$28-DCF!F$5*MAX(BI861*DCF!F$28,0)-MAX(BI861-BH861,0)/Inputs!$B$17)*DCF!F$6</f>
        <v>5765.1191355807632</v>
      </c>
      <c r="CQ861" s="15">
        <f ca="1">(BJ861*DCF!G$28-DCF!G$5*MAX(BJ861*DCF!G$28,0)-MAX(BJ861-BI861,0)/Inputs!$B$17)*DCF!G$6</f>
        <v>6495.4060045812912</v>
      </c>
      <c r="CR861" s="15">
        <f ca="1">(BK861*DCF!H$28-DCF!H$5*MAX(BK861*DCF!H$28,0)-MAX(BK861-BJ861,0)/Inputs!$B$17)*DCF!H$6</f>
        <v>7153.2854413833529</v>
      </c>
      <c r="CS861" s="15">
        <f ca="1">(BL861*DCF!I$28-DCF!I$5*MAX(BL861*DCF!I$28,0)-MAX(BL861-BK861,0)/Inputs!$B$17)*DCF!I$6</f>
        <v>9221.5341974423918</v>
      </c>
      <c r="CT861" s="15">
        <f ca="1">(BM861*DCF!J$28-DCF!J$5*MAX(BM861*DCF!J$28,0)-MAX(BM861-BL861,0)/Inputs!$B$17)*DCF!J$6</f>
        <v>12191.580941531984</v>
      </c>
      <c r="CU861" s="15">
        <f ca="1">(BN861*DCF!K$28-DCF!K$5*MAX(BN861*DCF!K$28,0)-MAX(BN861-BM861,0)/Inputs!$B$17)*DCF!K$6</f>
        <v>14608.743934290451</v>
      </c>
      <c r="CV861" s="15">
        <f ca="1">(BO861*DCF!L$28-DCF!L$5*MAX(BO861*DCF!L$28,0)-MAX(BO861-BN861,0)/Inputs!$B$17)*DCF!L$6</f>
        <v>16525.833655626131</v>
      </c>
      <c r="CW861" s="15">
        <f ca="1">(BP861*DCF!M$28-DCF!M$5*MAX(BP861*DCF!M$28,0)-MAX(BP861-BO861,0)/Inputs!$B$17)*DCF!M$6</f>
        <v>20325.847660445521</v>
      </c>
      <c r="CX861" s="15">
        <f ca="1">(BQ861*DCF!C$46-DCF!C$5*MAX(BQ861*DCF!C$46,0)-MAX(BQ861-Inputs!$B$20,0)/Inputs!$B$24)*DCF!C$6</f>
        <v>-2667.0791109143074</v>
      </c>
      <c r="CY861" s="15">
        <f ca="1">(BR861*DCF!D$46-DCF!D$5*MAX(BR861*DCF!D$46,0)-MAX(BR861-BQ861,0)/Inputs!$B$24)*DCF!D$6</f>
        <v>-2324.8037045055785</v>
      </c>
      <c r="CZ861" s="15">
        <f ca="1">(BS861*DCF!E$46-DCF!E$5*MAX(BS861*DCF!E$46,0)-MAX(BS861-BR861,0)/Inputs!$B$24)*DCF!E$6</f>
        <v>-4056.3479269160657</v>
      </c>
      <c r="DA861" s="15">
        <f ca="1">(BT861*DCF!F$46-DCF!F$5*MAX(BT861*DCF!F$46,0)-MAX(BT861-BS861,0)/Inputs!$B$24)*DCF!F$6</f>
        <v>-904.54621294358628</v>
      </c>
      <c r="DB861" s="15">
        <f ca="1">(BU861*DCF!G$46-DCF!G$5*MAX(BU861*DCF!G$46,0)-MAX(BU861-BT861,0)/Inputs!$B$24)*DCF!G$6</f>
        <v>-1319.1795551324058</v>
      </c>
      <c r="DC861" s="15">
        <f ca="1">(BV861*DCF!H$46-DCF!H$5*MAX(BV861*DCF!H$46,0)-MAX(BV861-BU861,0)/Inputs!$B$24)*DCF!H$6</f>
        <v>-1361.9647565311154</v>
      </c>
      <c r="DD861" s="15">
        <f ca="1">(BW861*DCF!I$46-DCF!I$5*MAX(BW861*DCF!I$46,0)-MAX(BW861-BV861,0)/Inputs!$B$24)*DCF!I$6</f>
        <v>-3549.202046023916</v>
      </c>
      <c r="DE861" s="15">
        <f ca="1">(BX861*DCF!J$46-DCF!J$5*MAX(BX861*DCF!J$46,0)-MAX(BX861-BW861,0)/Inputs!$B$24)*DCF!J$6</f>
        <v>-2320.2017776411603</v>
      </c>
      <c r="DF861" s="15">
        <f ca="1">(BY861*DCF!K$46-DCF!K$5*MAX(BY861*DCF!K$46,0)-MAX(BY861-BX861,0)/Inputs!$B$24)*DCF!K$6</f>
        <v>-1898.5817072172154</v>
      </c>
      <c r="DG861" s="15">
        <f ca="1">(BZ861*DCF!L$46-DCF!L$5*MAX(BZ861*DCF!L$46,0)-MAX(BZ861-BY861,0)/Inputs!$B$24)*DCF!L$6</f>
        <v>1930.8180753948379</v>
      </c>
      <c r="DH861" s="15">
        <f ca="1">(CA861*DCF!M$46-DCF!M$5*MAX(CA861*DCF!M$46,0)-MAX(CA861-BZ861,0)/Inputs!$B$24)*DCF!M$6</f>
        <v>5023.6396385034705</v>
      </c>
      <c r="DI861" s="15">
        <f ca="1">SUM(CB861:CL861)+BE861*DCF!M$10*(1+Inputs!$B$30)*(1-Inputs!$B$33)*(1-Inputs!$B$30/Inputs!$B$31)/(Inputs!$B$29-Inputs!$B$30)*DCF!M$6</f>
        <v>137953.88799048253</v>
      </c>
      <c r="DJ861" s="15">
        <f ca="1">SUM(CM861:CW861)+BP861*DCF!M$28*(1+Inputs!$B$30)*(1-Inputs!$B$33)*(1-Inputs!$B$30/Inputs!$B$31)/(Inputs!$B$29-Inputs!$B$30)*DCF!M$6</f>
        <v>577685.93095588137</v>
      </c>
      <c r="DK861" s="15">
        <f ca="1">SUM(CX861:DH861)+CA861*DCF!M$46*(1+Inputs!$B$30)*(1-Inputs!$B$33)*(1-Inputs!$B$30/Inputs!$B$31)/(Inputs!$B$29-Inputs!$B$30)*DCF!M$6</f>
        <v>170624.97569827887</v>
      </c>
      <c r="DM861" s="15">
        <f ca="1">DI861+DJ861+DK861+Inputs!$B$34+Inputs!$B$36-Inputs!$B$35</f>
        <v>963115.79464464274</v>
      </c>
    </row>
    <row r="862" spans="1:117" x14ac:dyDescent="0.75">
      <c r="A862" s="11">
        <v>849</v>
      </c>
      <c r="C862" s="23">
        <f t="shared" ca="1" si="504"/>
        <v>0.86708340914930404</v>
      </c>
      <c r="D862" s="23">
        <f t="shared" ca="1" si="504"/>
        <v>0.19848060994940228</v>
      </c>
      <c r="E862" s="23">
        <f t="shared" ca="1" si="504"/>
        <v>1.3248127835477017</v>
      </c>
      <c r="F862" s="23">
        <f t="shared" ca="1" si="504"/>
        <v>-0.24610889928639432</v>
      </c>
      <c r="G862" s="23">
        <f t="shared" ca="1" si="504"/>
        <v>-0.1342081793774558</v>
      </c>
      <c r="H862" s="23">
        <f t="shared" ca="1" si="504"/>
        <v>1.0231920776817833</v>
      </c>
      <c r="I862" s="23">
        <f t="shared" ca="1" si="504"/>
        <v>1.3049668284597085</v>
      </c>
      <c r="J862" s="23">
        <f t="shared" ca="1" si="504"/>
        <v>0.19138908344111757</v>
      </c>
      <c r="K862" s="23">
        <f t="shared" ca="1" si="504"/>
        <v>-3.7803916262143793E-2</v>
      </c>
      <c r="L862" s="23">
        <f t="shared" ca="1" si="504"/>
        <v>5.7517652319213255E-2</v>
      </c>
      <c r="M862" s="23">
        <f t="shared" ca="1" si="504"/>
        <v>1.9956853276827249</v>
      </c>
      <c r="N862" s="23">
        <f ca="1">SQRT(Inputs!$B$38)*C862+SQRT(1-Inputs!$B$38)*_xlfn.NORM.S.INV(RAND())</f>
        <v>2.6100529876014438</v>
      </c>
      <c r="O862" s="23">
        <f ca="1">SQRT(Inputs!$B$38)*D862+SQRT(1-Inputs!$B$38)*_xlfn.NORM.S.INV(RAND())</f>
        <v>-0.57157998218539274</v>
      </c>
      <c r="P862" s="23">
        <f ca="1">SQRT(Inputs!$B$38)*E862+SQRT(1-Inputs!$B$38)*_xlfn.NORM.S.INV(RAND())</f>
        <v>-0.89075810765964247</v>
      </c>
      <c r="Q862" s="23">
        <f ca="1">SQRT(Inputs!$B$38)*F862+SQRT(1-Inputs!$B$38)*_xlfn.NORM.S.INV(RAND())</f>
        <v>0.21311615446971949</v>
      </c>
      <c r="R862" s="23">
        <f ca="1">SQRT(Inputs!$B$38)*G862+SQRT(1-Inputs!$B$38)*_xlfn.NORM.S.INV(RAND())</f>
        <v>0.64386921780739259</v>
      </c>
      <c r="S862" s="23">
        <f ca="1">SQRT(Inputs!$B$38)*H862+SQRT(1-Inputs!$B$38)*_xlfn.NORM.S.INV(RAND())</f>
        <v>0.50555705031915754</v>
      </c>
      <c r="T862" s="23">
        <f ca="1">SQRT(Inputs!$B$38)*I862+SQRT(1-Inputs!$B$38)*_xlfn.NORM.S.INV(RAND())</f>
        <v>0.76796673407859606</v>
      </c>
      <c r="U862" s="23">
        <f ca="1">SQRT(Inputs!$B$38)*J862+SQRT(1-Inputs!$B$38)*_xlfn.NORM.S.INV(RAND())</f>
        <v>-1.6181283060601688</v>
      </c>
      <c r="V862" s="23">
        <f ca="1">SQRT(Inputs!$B$38)*K862+SQRT(1-Inputs!$B$38)*_xlfn.NORM.S.INV(RAND())</f>
        <v>0.19828889332280888</v>
      </c>
      <c r="W862" s="23">
        <f ca="1">SQRT(Inputs!$B$38)*L862+SQRT(1-Inputs!$B$38)*_xlfn.NORM.S.INV(RAND())</f>
        <v>0.56139560653234721</v>
      </c>
      <c r="X862" s="23">
        <f ca="1">SQRT(Inputs!$B$38)*M862+SQRT(1-Inputs!$B$38)*_xlfn.NORM.S.INV(RAND())</f>
        <v>2.4793379719331954</v>
      </c>
      <c r="Y862" s="23">
        <f ca="1">SQRT(Inputs!$B$38)*C862+SQRT(1-Inputs!$B$38)*_xlfn.NORM.S.INV(RAND())</f>
        <v>0.6271681278766601</v>
      </c>
      <c r="Z862" s="23">
        <f ca="1">SQRT(Inputs!$B$38)*D862+SQRT(1-Inputs!$B$38)*_xlfn.NORM.S.INV(RAND())</f>
        <v>0.20507146948950117</v>
      </c>
      <c r="AA862" s="23">
        <f ca="1">SQRT(Inputs!$B$38)*E862+SQRT(1-Inputs!$B$38)*_xlfn.NORM.S.INV(RAND())</f>
        <v>1.7919335537875358</v>
      </c>
      <c r="AB862" s="23">
        <f ca="1">SQRT(Inputs!$B$38)*F862+SQRT(1-Inputs!$B$38)*_xlfn.NORM.S.INV(RAND())</f>
        <v>0.1961996906189849</v>
      </c>
      <c r="AC862" s="23">
        <f ca="1">SQRT(Inputs!$B$38)*G862+SQRT(1-Inputs!$B$38)*_xlfn.NORM.S.INV(RAND())</f>
        <v>-0.42739213273776078</v>
      </c>
      <c r="AD862" s="23">
        <f ca="1">SQRT(Inputs!$B$38)*H862+SQRT(1-Inputs!$B$38)*_xlfn.NORM.S.INV(RAND())</f>
        <v>0.12986369515553992</v>
      </c>
      <c r="AE862" s="23">
        <f ca="1">SQRT(Inputs!$B$38)*I862+SQRT(1-Inputs!$B$38)*_xlfn.NORM.S.INV(RAND())</f>
        <v>0.93706376668806035</v>
      </c>
      <c r="AF862" s="23">
        <f ca="1">SQRT(Inputs!$B$38)*J862+SQRT(1-Inputs!$B$38)*_xlfn.NORM.S.INV(RAND())</f>
        <v>0.55652036939690019</v>
      </c>
      <c r="AG862" s="23">
        <f ca="1">SQRT(Inputs!$B$38)*K862+SQRT(1-Inputs!$B$38)*_xlfn.NORM.S.INV(RAND())</f>
        <v>0.92005922995349376</v>
      </c>
      <c r="AH862" s="23">
        <f ca="1">SQRT(Inputs!$B$38)*L862+SQRT(1-Inputs!$B$38)*_xlfn.NORM.S.INV(RAND())</f>
        <v>0.46165896109696286</v>
      </c>
      <c r="AI862" s="23">
        <f ca="1">SQRT(Inputs!$B$38)*M862+SQRT(1-Inputs!$B$38)*_xlfn.NORM.S.INV(RAND())</f>
        <v>1.2314622221167817</v>
      </c>
      <c r="AJ862" s="23">
        <f ca="1">SQRT(Inputs!$B$38)*C862+SQRT(1-Inputs!$B$38)*_xlfn.NORM.S.INV(RAND())</f>
        <v>0.59284557684702199</v>
      </c>
      <c r="AK862" s="23">
        <f ca="1">SQRT(Inputs!$B$38)*D862+SQRT(1-Inputs!$B$38)*_xlfn.NORM.S.INV(RAND())</f>
        <v>0.145334709145931</v>
      </c>
      <c r="AL862" s="23">
        <f ca="1">SQRT(Inputs!$B$38)*E862+SQRT(1-Inputs!$B$38)*_xlfn.NORM.S.INV(RAND())</f>
        <v>0.85043671356464268</v>
      </c>
      <c r="AM862" s="23">
        <f ca="1">SQRT(Inputs!$B$38)*F862+SQRT(1-Inputs!$B$38)*_xlfn.NORM.S.INV(RAND())</f>
        <v>0.12511082965914339</v>
      </c>
      <c r="AN862" s="23">
        <f ca="1">SQRT(Inputs!$B$38)*G862+SQRT(1-Inputs!$B$38)*_xlfn.NORM.S.INV(RAND())</f>
        <v>1.2034209843723249</v>
      </c>
      <c r="AO862" s="23">
        <f ca="1">SQRT(Inputs!$B$38)*H862+SQRT(1-Inputs!$B$38)*_xlfn.NORM.S.INV(RAND())</f>
        <v>0.9381988727282935</v>
      </c>
      <c r="AP862" s="23">
        <f ca="1">SQRT(Inputs!$B$38)*I862+SQRT(1-Inputs!$B$38)*_xlfn.NORM.S.INV(RAND())</f>
        <v>-0.24883994740901494</v>
      </c>
      <c r="AQ862" s="23">
        <f ca="1">SQRT(Inputs!$B$38)*J862+SQRT(1-Inputs!$B$38)*_xlfn.NORM.S.INV(RAND())</f>
        <v>-0.43839139752136491</v>
      </c>
      <c r="AR862" s="23">
        <f ca="1">SQRT(Inputs!$B$38)*K862+SQRT(1-Inputs!$B$38)*_xlfn.NORM.S.INV(RAND())</f>
        <v>0.56263111903337837</v>
      </c>
      <c r="AS862" s="23">
        <f ca="1">SQRT(Inputs!$B$38)*L862+SQRT(1-Inputs!$B$38)*_xlfn.NORM.S.INV(RAND())</f>
        <v>-0.63621899701419238</v>
      </c>
      <c r="AT862" s="23">
        <f ca="1">SQRT(Inputs!$B$38)*M862+SQRT(1-Inputs!$B$38)*_xlfn.NORM.S.INV(RAND())</f>
        <v>0.98564396619447181</v>
      </c>
      <c r="AU862" s="15">
        <f ca="1">Inputs!$B$6*EXP($B$8-0.5*C$5^2+C$5*N862)</f>
        <v>7571.2216965419966</v>
      </c>
      <c r="AV862" s="15">
        <f t="shared" ca="1" si="474"/>
        <v>8473.1028214399812</v>
      </c>
      <c r="AW862" s="15">
        <f t="shared" ca="1" si="475"/>
        <v>9161.8296774980263</v>
      </c>
      <c r="AX862" s="15">
        <f t="shared" ca="1" si="476"/>
        <v>11487.495505192031</v>
      </c>
      <c r="AY862" s="15">
        <f t="shared" ca="1" si="477"/>
        <v>15135.2677598562</v>
      </c>
      <c r="AZ862" s="15">
        <f t="shared" ca="1" si="478"/>
        <v>19570.595831560859</v>
      </c>
      <c r="BA862" s="15">
        <f t="shared" ca="1" si="479"/>
        <v>25953.816066478972</v>
      </c>
      <c r="BB862" s="15">
        <f t="shared" ca="1" si="480"/>
        <v>27019.857151143013</v>
      </c>
      <c r="BC862" s="15">
        <f t="shared" ca="1" si="481"/>
        <v>33731.965802442865</v>
      </c>
      <c r="BD862" s="15">
        <f t="shared" ca="1" si="482"/>
        <v>43552.759549606781</v>
      </c>
      <c r="BE862" s="15">
        <f t="shared" ca="1" si="483"/>
        <v>66889.113572678369</v>
      </c>
      <c r="BF862" s="15">
        <f ca="1">Inputs!$B$13*EXP($B$9-0.5*C$6^2+C$6*Y862)</f>
        <v>15662.175238074036</v>
      </c>
      <c r="BG862" s="15">
        <f t="shared" ca="1" si="484"/>
        <v>19807.586415416121</v>
      </c>
      <c r="BH862" s="15">
        <f t="shared" ca="1" si="485"/>
        <v>32577.07382286519</v>
      </c>
      <c r="BI862" s="15">
        <f t="shared" ca="1" si="486"/>
        <v>41101.918808049479</v>
      </c>
      <c r="BJ862" s="15">
        <f t="shared" ca="1" si="487"/>
        <v>47377.709026315795</v>
      </c>
      <c r="BK862" s="15">
        <f t="shared" ca="1" si="488"/>
        <v>59184.346459494467</v>
      </c>
      <c r="BL862" s="15">
        <f t="shared" ca="1" si="489"/>
        <v>82087.716666482345</v>
      </c>
      <c r="BM862" s="15">
        <f t="shared" ca="1" si="490"/>
        <v>108126.30088892979</v>
      </c>
      <c r="BN862" s="15">
        <f t="shared" ca="1" si="491"/>
        <v>148482.69892762997</v>
      </c>
      <c r="BO862" s="15">
        <f t="shared" ca="1" si="492"/>
        <v>192764.37098480531</v>
      </c>
      <c r="BP862" s="15">
        <f t="shared" ca="1" si="493"/>
        <v>272779.40136439551</v>
      </c>
      <c r="BQ862" s="15">
        <f ca="1">Inputs!$B$20*EXP($B$10-0.5*C$7^2+C$7*AJ862)</f>
        <v>5293.3190544197087</v>
      </c>
      <c r="BR862" s="15">
        <f t="shared" ca="1" si="494"/>
        <v>7521.6263667590392</v>
      </c>
      <c r="BS862" s="15">
        <f t="shared" ca="1" si="495"/>
        <v>13149.682051523265</v>
      </c>
      <c r="BT862" s="15">
        <f t="shared" ca="1" si="496"/>
        <v>18735.481493068506</v>
      </c>
      <c r="BU862" s="15">
        <f t="shared" ca="1" si="497"/>
        <v>34741.887214767055</v>
      </c>
      <c r="BV862" s="15">
        <f t="shared" ca="1" si="498"/>
        <v>59713.090226533357</v>
      </c>
      <c r="BW862" s="15">
        <f t="shared" ca="1" si="499"/>
        <v>79051.285621862946</v>
      </c>
      <c r="BX862" s="15">
        <f t="shared" ca="1" si="500"/>
        <v>101263.47719360048</v>
      </c>
      <c r="BY862" s="15">
        <f t="shared" ca="1" si="501"/>
        <v>158013.19203492816</v>
      </c>
      <c r="BZ862" s="15">
        <f t="shared" ca="1" si="502"/>
        <v>197242.2301134619</v>
      </c>
      <c r="CA862" s="15">
        <f t="shared" ca="1" si="503"/>
        <v>330102.60950185719</v>
      </c>
      <c r="CB862" s="15">
        <f ca="1">(AU862*DCF!C$10-DCF!C$5*MAX(AU862*DCF!C$10,0)-MAX(AU862-Inputs!$B$6,0)/Inputs!$B$10)*DCF!C$6</f>
        <v>1024.4717949331907</v>
      </c>
      <c r="CC862" s="15">
        <f ca="1">(AV862*DCF!D$10-DCF!D$5*MAX(AV862*DCF!D$10,0)-MAX(AV862-AU862,0)/Inputs!$B$10)*DCF!D$6</f>
        <v>1845.3613009381033</v>
      </c>
      <c r="CD862" s="15">
        <f ca="1">(AW862*DCF!E$10-DCF!E$5*MAX(AW862*DCF!E$10,0)-MAX(AW862-AV862,0)/Inputs!$B$10)*DCF!E$6</f>
        <v>1960.1908191618613</v>
      </c>
      <c r="CE862" s="15">
        <f ca="1">(AX862*DCF!F$10-DCF!F$5*MAX(AX862*DCF!F$10,0)-MAX(AX862-AW862,0)/Inputs!$B$10)*DCF!F$6</f>
        <v>2023.7885626296131</v>
      </c>
      <c r="CF862" s="15">
        <f ca="1">(AY862*DCF!G$10-DCF!G$5*MAX(AY862*DCF!G$10,0)-MAX(AY862-AX862,0)/Inputs!$B$10)*DCF!G$6</f>
        <v>2417.3034101052976</v>
      </c>
      <c r="CG862" s="15">
        <f ca="1">(AZ862*DCF!H$10-DCF!H$5*MAX(AZ862*DCF!H$10,0)-MAX(AZ862-AY862,0)/Inputs!$B$10)*DCF!H$6</f>
        <v>3012.0732054317828</v>
      </c>
      <c r="CH862" s="15">
        <f ca="1">(BA862*DCF!I$10-DCF!I$5*MAX(BA862*DCF!I$10,0)-MAX(BA862-AZ862,0)/Inputs!$B$10)*DCF!I$6</f>
        <v>3693.7436309036075</v>
      </c>
      <c r="CI862" s="15">
        <f ca="1">(BB862*DCF!J$10-DCF!J$5*MAX(BB862*DCF!J$10,0)-MAX(BB862-BA862,0)/Inputs!$B$10)*DCF!J$6</f>
        <v>4475.1292225349162</v>
      </c>
      <c r="CJ862" s="15">
        <f ca="1">(BC862*DCF!K$10-DCF!K$5*MAX(BC862*DCF!K$10,0)-MAX(BC862-BB862,0)/Inputs!$B$10)*DCF!K$6</f>
        <v>4490.7117215912976</v>
      </c>
      <c r="CK862" s="15">
        <f ca="1">(BD862*DCF!L$10-DCF!L$5*MAX(BD862*DCF!L$10,0)-MAX(BD862-BC862,0)/Inputs!$B$10)*DCF!L$6</f>
        <v>5298.5966939109258</v>
      </c>
      <c r="CL862" s="15">
        <f ca="1">(BE862*DCF!M$10-DCF!M$5*MAX(BE862*DCF!M$10,0)-MAX(BE862-BD862,0)/Inputs!$B$10)*DCF!M$6</f>
        <v>6651.1422371814815</v>
      </c>
      <c r="CM862" s="15">
        <f ca="1">(BF862*DCF!C$28-DCF!C$5*MAX(BF862*DCF!C$28,0)-MAX(BF862-Inputs!$B$13,0)/Inputs!$B$17)*DCF!C$6</f>
        <v>3792.654775945412</v>
      </c>
      <c r="CN862" s="15">
        <f ca="1">(BG862*DCF!D$28-DCF!D$5*MAX(BG862*DCF!D$28,0)-MAX(BG862-BF862,0)/Inputs!$B$17)*DCF!D$6</f>
        <v>4949.384768089697</v>
      </c>
      <c r="CO862" s="15">
        <f ca="1">(BH862*DCF!E$28-DCF!E$5*MAX(BH862*DCF!E$28,0)-MAX(BH862-BG862,0)/Inputs!$B$17)*DCF!E$6</f>
        <v>6709.7171896637865</v>
      </c>
      <c r="CP862" s="15">
        <f ca="1">(BI862*DCF!F$28-DCF!F$5*MAX(BI862*DCF!F$28,0)-MAX(BI862-BH862,0)/Inputs!$B$17)*DCF!F$6</f>
        <v>9606.0055213879386</v>
      </c>
      <c r="CQ862" s="15">
        <f ca="1">(BJ862*DCF!G$28-DCF!G$5*MAX(BJ862*DCF!G$28,0)-MAX(BJ862-BI862,0)/Inputs!$B$17)*DCF!G$6</f>
        <v>11236.98014304515</v>
      </c>
      <c r="CR862" s="15">
        <f ca="1">(BK862*DCF!H$28-DCF!H$5*MAX(BK862*DCF!H$28,0)-MAX(BK862-BJ862,0)/Inputs!$B$17)*DCF!H$6</f>
        <v>12802.521723294094</v>
      </c>
      <c r="CS862" s="15">
        <f ca="1">(BL862*DCF!I$28-DCF!I$5*MAX(BL862*DCF!I$28,0)-MAX(BL862-BK862,0)/Inputs!$B$17)*DCF!I$6</f>
        <v>16015.840104018103</v>
      </c>
      <c r="CT862" s="15">
        <f ca="1">(BM862*DCF!J$28-DCF!J$5*MAX(BM862*DCF!J$28,0)-MAX(BM862-BL862,0)/Inputs!$B$17)*DCF!J$6</f>
        <v>20668.637794018468</v>
      </c>
      <c r="CU862" s="15">
        <f ca="1">(BN862*DCF!K$28-DCF!K$5*MAX(BN862*DCF!K$28,0)-MAX(BN862-BM862,0)/Inputs!$B$17)*DCF!K$6</f>
        <v>26413.935189026761</v>
      </c>
      <c r="CV862" s="15">
        <f ca="1">(BO862*DCF!L$28-DCF!L$5*MAX(BO862*DCF!L$28,0)-MAX(BO862-BN862,0)/Inputs!$B$17)*DCF!L$6</f>
        <v>33449.993078925072</v>
      </c>
      <c r="CW862" s="15">
        <f ca="1">(BP862*DCF!M$28-DCF!M$5*MAX(BP862*DCF!M$28,0)-MAX(BP862-BO862,0)/Inputs!$B$17)*DCF!M$6</f>
        <v>42959.783191474875</v>
      </c>
      <c r="CX862" s="15">
        <f ca="1">(BQ862*DCF!C$46-DCF!C$5*MAX(BQ862*DCF!C$46,0)-MAX(BQ862-Inputs!$B$20,0)/Inputs!$B$24)*DCF!C$6</f>
        <v>-2188.9046566418301</v>
      </c>
      <c r="CY862" s="15">
        <f ca="1">(BR862*DCF!D$46-DCF!D$5*MAX(BR862*DCF!D$46,0)-MAX(BR862-BQ862,0)/Inputs!$B$24)*DCF!D$6</f>
        <v>-2234.5664477565924</v>
      </c>
      <c r="CZ862" s="15">
        <f ca="1">(BS862*DCF!E$46-DCF!E$5*MAX(BS862*DCF!E$46,0)-MAX(BS862-BR862,0)/Inputs!$B$24)*DCF!E$6</f>
        <v>-3773.3974109185124</v>
      </c>
      <c r="DA862" s="15">
        <f ca="1">(BT862*DCF!F$46-DCF!F$5*MAX(BT862*DCF!F$46,0)-MAX(BT862-BS862,0)/Inputs!$B$24)*DCF!F$6</f>
        <v>-3398.402374332356</v>
      </c>
      <c r="DB862" s="15">
        <f ca="1">(BU862*DCF!G$46-DCF!G$5*MAX(BU862*DCF!G$46,0)-MAX(BU862-BT862,0)/Inputs!$B$24)*DCF!G$6</f>
        <v>-6552.8870811340621</v>
      </c>
      <c r="DC862" s="15">
        <f ca="1">(BV862*DCF!H$46-DCF!H$5*MAX(BV862*DCF!H$46,0)-MAX(BV862-BU862,0)/Inputs!$B$24)*DCF!H$6</f>
        <v>-7759.6483348070533</v>
      </c>
      <c r="DD862" s="15">
        <f ca="1">(BW862*DCF!I$46-DCF!I$5*MAX(BW862*DCF!I$46,0)-MAX(BW862-BV862,0)/Inputs!$B$24)*DCF!I$6</f>
        <v>-3725.5277098739616</v>
      </c>
      <c r="DE862" s="15">
        <f ca="1">(BX862*DCF!J$46-DCF!J$5*MAX(BX862*DCF!J$46,0)-MAX(BX862-BW862,0)/Inputs!$B$24)*DCF!J$6</f>
        <v>-1642.5875500112761</v>
      </c>
      <c r="DF862" s="15">
        <f ca="1">(BY862*DCF!K$46-DCF!K$5*MAX(BY862*DCF!K$46,0)-MAX(BY862-BX862,0)/Inputs!$B$24)*DCF!K$6</f>
        <v>-4875.9280612580287</v>
      </c>
      <c r="DG862" s="15">
        <f ca="1">(BZ862*DCF!L$46-DCF!L$5*MAX(BZ862*DCF!L$46,0)-MAX(BZ862-BY862,0)/Inputs!$B$24)*DCF!L$6</f>
        <v>4756.7824210516865</v>
      </c>
      <c r="DH862" s="15">
        <f ca="1">(CA862*DCF!M$46-DCF!M$5*MAX(CA862*DCF!M$46,0)-MAX(CA862-BZ862,0)/Inputs!$B$24)*DCF!M$6</f>
        <v>-1896.5371004785231</v>
      </c>
      <c r="DI862" s="15">
        <f ca="1">SUM(CB862:CL862)+BE862*DCF!M$10*(1+Inputs!$B$30)*(1-Inputs!$B$33)*(1-Inputs!$B$30/Inputs!$B$31)/(Inputs!$B$29-Inputs!$B$30)*DCF!M$6</f>
        <v>223045.80018904351</v>
      </c>
      <c r="DJ862" s="15">
        <f ca="1">SUM(CM862:CW862)+BP862*DCF!M$28*(1+Inputs!$B$30)*(1-Inputs!$B$33)*(1-Inputs!$B$30/Inputs!$B$31)/(Inputs!$B$29-Inputs!$B$30)*DCF!M$6</f>
        <v>1200803.6949872461</v>
      </c>
      <c r="DK862" s="15">
        <f ca="1">SUM(CX862:DH862)+CA862*DCF!M$46*(1+Inputs!$B$30)*(1-Inputs!$B$33)*(1-Inputs!$B$30/Inputs!$B$31)/(Inputs!$B$29-Inputs!$B$30)*DCF!M$6</f>
        <v>477086.13313760451</v>
      </c>
      <c r="DM862" s="15">
        <f ca="1">DI862+DJ862+DK862+Inputs!$B$34+Inputs!$B$36-Inputs!$B$35</f>
        <v>1977786.6283138942</v>
      </c>
    </row>
    <row r="863" spans="1:117" x14ac:dyDescent="0.75">
      <c r="A863" s="11">
        <v>850</v>
      </c>
      <c r="C863" s="23">
        <f t="shared" ca="1" si="504"/>
        <v>9.112125747483471E-2</v>
      </c>
      <c r="D863" s="23">
        <f t="shared" ca="1" si="504"/>
        <v>0.86832461055471244</v>
      </c>
      <c r="E863" s="23">
        <f t="shared" ca="1" si="504"/>
        <v>-0.90706142312670024</v>
      </c>
      <c r="F863" s="23">
        <f t="shared" ca="1" si="504"/>
        <v>-0.1996642039643122</v>
      </c>
      <c r="G863" s="23">
        <f t="shared" ca="1" si="504"/>
        <v>1.4322355710429919</v>
      </c>
      <c r="H863" s="23">
        <f t="shared" ca="1" si="504"/>
        <v>-0.65804961322385891</v>
      </c>
      <c r="I863" s="23">
        <f t="shared" ca="1" si="504"/>
        <v>0.33903388727935235</v>
      </c>
      <c r="J863" s="23">
        <f t="shared" ca="1" si="504"/>
        <v>-1.5306887731925529</v>
      </c>
      <c r="K863" s="23">
        <f t="shared" ca="1" si="504"/>
        <v>0.81369614643993349</v>
      </c>
      <c r="L863" s="23">
        <f t="shared" ca="1" si="504"/>
        <v>-0.60892532067684679</v>
      </c>
      <c r="M863" s="23">
        <f t="shared" ca="1" si="504"/>
        <v>0.57147594505374821</v>
      </c>
      <c r="N863" s="23">
        <f ca="1">SQRT(Inputs!$B$38)*C863+SQRT(1-Inputs!$B$38)*_xlfn.NORM.S.INV(RAND())</f>
        <v>-0.21613897840174262</v>
      </c>
      <c r="O863" s="23">
        <f ca="1">SQRT(Inputs!$B$38)*D863+SQRT(1-Inputs!$B$38)*_xlfn.NORM.S.INV(RAND())</f>
        <v>0.81331412649287627</v>
      </c>
      <c r="P863" s="23">
        <f ca="1">SQRT(Inputs!$B$38)*E863+SQRT(1-Inputs!$B$38)*_xlfn.NORM.S.INV(RAND())</f>
        <v>-0.17848875134525988</v>
      </c>
      <c r="Q863" s="23">
        <f ca="1">SQRT(Inputs!$B$38)*F863+SQRT(1-Inputs!$B$38)*_xlfn.NORM.S.INV(RAND())</f>
        <v>-0.16394732180351301</v>
      </c>
      <c r="R863" s="23">
        <f ca="1">SQRT(Inputs!$B$38)*G863+SQRT(1-Inputs!$B$38)*_xlfn.NORM.S.INV(RAND())</f>
        <v>-2.1214563863831803E-2</v>
      </c>
      <c r="S863" s="23">
        <f ca="1">SQRT(Inputs!$B$38)*H863+SQRT(1-Inputs!$B$38)*_xlfn.NORM.S.INV(RAND())</f>
        <v>-1.7692202481084884</v>
      </c>
      <c r="T863" s="23">
        <f ca="1">SQRT(Inputs!$B$38)*I863+SQRT(1-Inputs!$B$38)*_xlfn.NORM.S.INV(RAND())</f>
        <v>-1.5085012610276456</v>
      </c>
      <c r="U863" s="23">
        <f ca="1">SQRT(Inputs!$B$38)*J863+SQRT(1-Inputs!$B$38)*_xlfn.NORM.S.INV(RAND())</f>
        <v>-0.86226984685545693</v>
      </c>
      <c r="V863" s="23">
        <f ca="1">SQRT(Inputs!$B$38)*K863+SQRT(1-Inputs!$B$38)*_xlfn.NORM.S.INV(RAND())</f>
        <v>0.36547884539501929</v>
      </c>
      <c r="W863" s="23">
        <f ca="1">SQRT(Inputs!$B$38)*L863+SQRT(1-Inputs!$B$38)*_xlfn.NORM.S.INV(RAND())</f>
        <v>0.34863015137409126</v>
      </c>
      <c r="X863" s="23">
        <f ca="1">SQRT(Inputs!$B$38)*M863+SQRT(1-Inputs!$B$38)*_xlfn.NORM.S.INV(RAND())</f>
        <v>1.0596263496617147</v>
      </c>
      <c r="Y863" s="23">
        <f ca="1">SQRT(Inputs!$B$38)*C863+SQRT(1-Inputs!$B$38)*_xlfn.NORM.S.INV(RAND())</f>
        <v>-0.7295612245537606</v>
      </c>
      <c r="Z863" s="23">
        <f ca="1">SQRT(Inputs!$B$38)*D863+SQRT(1-Inputs!$B$38)*_xlfn.NORM.S.INV(RAND())</f>
        <v>0.61075932507808695</v>
      </c>
      <c r="AA863" s="23">
        <f ca="1">SQRT(Inputs!$B$38)*E863+SQRT(1-Inputs!$B$38)*_xlfn.NORM.S.INV(RAND())</f>
        <v>-0.77925367382076915</v>
      </c>
      <c r="AB863" s="23">
        <f ca="1">SQRT(Inputs!$B$38)*F863+SQRT(1-Inputs!$B$38)*_xlfn.NORM.S.INV(RAND())</f>
        <v>-0.55272048914723337</v>
      </c>
      <c r="AC863" s="23">
        <f ca="1">SQRT(Inputs!$B$38)*G863+SQRT(1-Inputs!$B$38)*_xlfn.NORM.S.INV(RAND())</f>
        <v>-0.64520425761605449</v>
      </c>
      <c r="AD863" s="23">
        <f ca="1">SQRT(Inputs!$B$38)*H863+SQRT(1-Inputs!$B$38)*_xlfn.NORM.S.INV(RAND())</f>
        <v>0.79866233936552278</v>
      </c>
      <c r="AE863" s="23">
        <f ca="1">SQRT(Inputs!$B$38)*I863+SQRT(1-Inputs!$B$38)*_xlfn.NORM.S.INV(RAND())</f>
        <v>1.0279746469764879</v>
      </c>
      <c r="AF863" s="23">
        <f ca="1">SQRT(Inputs!$B$38)*J863+SQRT(1-Inputs!$B$38)*_xlfn.NORM.S.INV(RAND())</f>
        <v>-0.95595625658442884</v>
      </c>
      <c r="AG863" s="23">
        <f ca="1">SQRT(Inputs!$B$38)*K863+SQRT(1-Inputs!$B$38)*_xlfn.NORM.S.INV(RAND())</f>
        <v>-0.12111463312794435</v>
      </c>
      <c r="AH863" s="23">
        <f ca="1">SQRT(Inputs!$B$38)*L863+SQRT(1-Inputs!$B$38)*_xlfn.NORM.S.INV(RAND())</f>
        <v>-0.19210637460947932</v>
      </c>
      <c r="AI863" s="23">
        <f ca="1">SQRT(Inputs!$B$38)*M863+SQRT(1-Inputs!$B$38)*_xlfn.NORM.S.INV(RAND())</f>
        <v>-0.40604142858874598</v>
      </c>
      <c r="AJ863" s="23">
        <f ca="1">SQRT(Inputs!$B$38)*C863+SQRT(1-Inputs!$B$38)*_xlfn.NORM.S.INV(RAND())</f>
        <v>-1.0205278046880994</v>
      </c>
      <c r="AK863" s="23">
        <f ca="1">SQRT(Inputs!$B$38)*D863+SQRT(1-Inputs!$B$38)*_xlfn.NORM.S.INV(RAND())</f>
        <v>-0.22248724362386602</v>
      </c>
      <c r="AL863" s="23">
        <f ca="1">SQRT(Inputs!$B$38)*E863+SQRT(1-Inputs!$B$38)*_xlfn.NORM.S.INV(RAND())</f>
        <v>0.5028490423980132</v>
      </c>
      <c r="AM863" s="23">
        <f ca="1">SQRT(Inputs!$B$38)*F863+SQRT(1-Inputs!$B$38)*_xlfn.NORM.S.INV(RAND())</f>
        <v>0.93503177416784677</v>
      </c>
      <c r="AN863" s="23">
        <f ca="1">SQRT(Inputs!$B$38)*G863+SQRT(1-Inputs!$B$38)*_xlfn.NORM.S.INV(RAND())</f>
        <v>1.2424116146151909</v>
      </c>
      <c r="AO863" s="23">
        <f ca="1">SQRT(Inputs!$B$38)*H863+SQRT(1-Inputs!$B$38)*_xlfn.NORM.S.INV(RAND())</f>
        <v>-0.14988240633806427</v>
      </c>
      <c r="AP863" s="23">
        <f ca="1">SQRT(Inputs!$B$38)*I863+SQRT(1-Inputs!$B$38)*_xlfn.NORM.S.INV(RAND())</f>
        <v>1.7493793107542008</v>
      </c>
      <c r="AQ863" s="23">
        <f ca="1">SQRT(Inputs!$B$38)*J863+SQRT(1-Inputs!$B$38)*_xlfn.NORM.S.INV(RAND())</f>
        <v>-0.69449726470689155</v>
      </c>
      <c r="AR863" s="23">
        <f ca="1">SQRT(Inputs!$B$38)*K863+SQRT(1-Inputs!$B$38)*_xlfn.NORM.S.INV(RAND())</f>
        <v>2.2910267118650074E-2</v>
      </c>
      <c r="AS863" s="23">
        <f ca="1">SQRT(Inputs!$B$38)*L863+SQRT(1-Inputs!$B$38)*_xlfn.NORM.S.INV(RAND())</f>
        <v>0.6214561538886848</v>
      </c>
      <c r="AT863" s="23">
        <f ca="1">SQRT(Inputs!$B$38)*M863+SQRT(1-Inputs!$B$38)*_xlfn.NORM.S.INV(RAND())</f>
        <v>6.4369281387130411E-2</v>
      </c>
      <c r="AU863" s="15">
        <f ca="1">Inputs!$B$6*EXP($B$8-0.5*C$5^2+C$5*N863)</f>
        <v>4791.6271742139834</v>
      </c>
      <c r="AV863" s="15">
        <f t="shared" ca="1" si="474"/>
        <v>6573.4324851820511</v>
      </c>
      <c r="AW863" s="15">
        <f t="shared" ca="1" si="475"/>
        <v>7824.4777797702964</v>
      </c>
      <c r="AX863" s="15">
        <f t="shared" ca="1" si="476"/>
        <v>9359.2256351546257</v>
      </c>
      <c r="AY863" s="15">
        <f t="shared" ca="1" si="477"/>
        <v>11409.625321456559</v>
      </c>
      <c r="AZ863" s="15">
        <f t="shared" ca="1" si="478"/>
        <v>11484.06887278869</v>
      </c>
      <c r="BA863" s="15">
        <f t="shared" ca="1" si="479"/>
        <v>12001.081090131114</v>
      </c>
      <c r="BB863" s="15">
        <f t="shared" ca="1" si="480"/>
        <v>13476.929865539509</v>
      </c>
      <c r="BC863" s="15">
        <f t="shared" ca="1" si="481"/>
        <v>17098.522126490712</v>
      </c>
      <c r="BD863" s="15">
        <f t="shared" ca="1" si="482"/>
        <v>21641.623389536224</v>
      </c>
      <c r="BE863" s="15">
        <f t="shared" ca="1" si="483"/>
        <v>29205.990631929628</v>
      </c>
      <c r="BF863" s="15">
        <f ca="1">Inputs!$B$13*EXP($B$9-0.5*C$6^2+C$6*Y863)</f>
        <v>11968.523051329219</v>
      </c>
      <c r="BG863" s="15">
        <f t="shared" ca="1" si="484"/>
        <v>16285.875946631444</v>
      </c>
      <c r="BH863" s="15">
        <f t="shared" ca="1" si="485"/>
        <v>17485.842861392961</v>
      </c>
      <c r="BI863" s="15">
        <f t="shared" ca="1" si="486"/>
        <v>19659.569073059505</v>
      </c>
      <c r="BJ863" s="15">
        <f t="shared" ca="1" si="487"/>
        <v>21960.921717612659</v>
      </c>
      <c r="BK863" s="15">
        <f t="shared" ca="1" si="488"/>
        <v>30048.786908025137</v>
      </c>
      <c r="BL863" s="15">
        <f t="shared" ca="1" si="489"/>
        <v>42171.088629543869</v>
      </c>
      <c r="BM863" s="15">
        <f t="shared" ca="1" si="490"/>
        <v>46032.845482555887</v>
      </c>
      <c r="BN863" s="15">
        <f t="shared" ca="1" si="491"/>
        <v>55798.871834569472</v>
      </c>
      <c r="BO863" s="15">
        <f t="shared" ca="1" si="492"/>
        <v>67138.653547755865</v>
      </c>
      <c r="BP863" s="15">
        <f t="shared" ca="1" si="493"/>
        <v>78919.752916848913</v>
      </c>
      <c r="BQ863" s="15">
        <f ca="1">Inputs!$B$20*EXP($B$10-0.5*C$7^2+C$7*AJ863)</f>
        <v>2986.8217478503229</v>
      </c>
      <c r="BR863" s="15">
        <f t="shared" ca="1" si="494"/>
        <v>3776.2591570237432</v>
      </c>
      <c r="BS863" s="15">
        <f t="shared" ca="1" si="495"/>
        <v>5974.6222932530391</v>
      </c>
      <c r="BT863" s="15">
        <f t="shared" ca="1" si="496"/>
        <v>10527.709805085793</v>
      </c>
      <c r="BU863" s="15">
        <f t="shared" ca="1" si="497"/>
        <v>19706.968785587695</v>
      </c>
      <c r="BV863" s="15">
        <f t="shared" ca="1" si="498"/>
        <v>26507.676248116597</v>
      </c>
      <c r="BW863" s="15">
        <f t="shared" ca="1" si="499"/>
        <v>53565.302330796614</v>
      </c>
      <c r="BX863" s="15">
        <f t="shared" ca="1" si="500"/>
        <v>65182.295548374859</v>
      </c>
      <c r="BY863" s="15">
        <f t="shared" ca="1" si="501"/>
        <v>91732.677464223118</v>
      </c>
      <c r="BZ863" s="15">
        <f t="shared" ca="1" si="502"/>
        <v>144291.55503678718</v>
      </c>
      <c r="CA863" s="15">
        <f t="shared" ca="1" si="503"/>
        <v>205017.56894091287</v>
      </c>
      <c r="CB863" s="15">
        <f ca="1">(AU863*DCF!C$10-DCF!C$5*MAX(AU863*DCF!C$10,0)-MAX(AU863-Inputs!$B$6,0)/Inputs!$B$10)*DCF!C$6</f>
        <v>1044.2907993146041</v>
      </c>
      <c r="CC863" s="15">
        <f ca="1">(AV863*DCF!D$10-DCF!D$5*MAX(AV863*DCF!D$10,0)-MAX(AV863-AU863,0)/Inputs!$B$10)*DCF!D$6</f>
        <v>1167.7830427980473</v>
      </c>
      <c r="CD863" s="15">
        <f ca="1">(AW863*DCF!E$10-DCF!E$5*MAX(AW863*DCF!E$10,0)-MAX(AW863-AV863,0)/Inputs!$B$10)*DCF!E$6</f>
        <v>1524.760155920238</v>
      </c>
      <c r="CE863" s="15">
        <f ca="1">(AX863*DCF!F$10-DCF!F$5*MAX(AX863*DCF!F$10,0)-MAX(AX863-AW863,0)/Inputs!$B$10)*DCF!F$6</f>
        <v>1723.7610626697885</v>
      </c>
      <c r="CF863" s="15">
        <f ca="1">(AY863*DCF!G$10-DCF!G$5*MAX(AY863*DCF!G$10,0)-MAX(AY863-AX863,0)/Inputs!$B$10)*DCF!G$6</f>
        <v>1956.7152190362031</v>
      </c>
      <c r="CG863" s="15">
        <f ca="1">(AZ863*DCF!H$10-DCF!H$5*MAX(AZ863*DCF!H$10,0)-MAX(AZ863-AY863,0)/Inputs!$B$10)*DCF!H$6</f>
        <v>2216.4214218509865</v>
      </c>
      <c r="CH863" s="15">
        <f ca="1">(BA863*DCF!I$10-DCF!I$5*MAX(BA863*DCF!I$10,0)-MAX(BA863-AZ863,0)/Inputs!$B$10)*DCF!I$6</f>
        <v>2107.3515962775323</v>
      </c>
      <c r="CI863" s="15">
        <f ca="1">(BB863*DCF!J$10-DCF!J$5*MAX(BB863*DCF!J$10,0)-MAX(BB863-BA863,0)/Inputs!$B$10)*DCF!J$6</f>
        <v>2089.0318738977066</v>
      </c>
      <c r="CJ863" s="15">
        <f ca="1">(BC863*DCF!K$10-DCF!K$5*MAX(BC863*DCF!K$10,0)-MAX(BC863-BB863,0)/Inputs!$B$10)*DCF!K$6</f>
        <v>2245.6196727503675</v>
      </c>
      <c r="CK863" s="15">
        <f ca="1">(BD863*DCF!L$10-DCF!L$5*MAX(BD863*DCF!L$10,0)-MAX(BD863-BC863,0)/Inputs!$B$10)*DCF!L$6</f>
        <v>2676.4717910110485</v>
      </c>
      <c r="CL863" s="15">
        <f ca="1">(BE863*DCF!M$10-DCF!M$5*MAX(BE863*DCF!M$10,0)-MAX(BE863-BD863,0)/Inputs!$B$10)*DCF!M$6</f>
        <v>3217.6985381419454</v>
      </c>
      <c r="CM863" s="15">
        <f ca="1">(BF863*DCF!C$28-DCF!C$5*MAX(BF863*DCF!C$28,0)-MAX(BF863-Inputs!$B$13,0)/Inputs!$B$17)*DCF!C$6</f>
        <v>3518.4138085177528</v>
      </c>
      <c r="CN863" s="15">
        <f ca="1">(BG863*DCF!D$28-DCF!D$5*MAX(BG863*DCF!D$28,0)-MAX(BG863-BF863,0)/Inputs!$B$17)*DCF!D$6</f>
        <v>3875.4767590662791</v>
      </c>
      <c r="CO863" s="15">
        <f ca="1">(BH863*DCF!E$28-DCF!E$5*MAX(BH863*DCF!E$28,0)-MAX(BH863-BG863,0)/Inputs!$B$17)*DCF!E$6</f>
        <v>4715.8050974022717</v>
      </c>
      <c r="CP863" s="15">
        <f ca="1">(BI863*DCF!F$28-DCF!F$5*MAX(BI863*DCF!F$28,0)-MAX(BI863-BH863,0)/Inputs!$B$17)*DCF!F$6</f>
        <v>4941.2939381326878</v>
      </c>
      <c r="CQ863" s="15">
        <f ca="1">(BJ863*DCF!G$28-DCF!G$5*MAX(BJ863*DCF!G$28,0)-MAX(BJ863-BI863,0)/Inputs!$B$17)*DCF!G$6</f>
        <v>5310.8629764418874</v>
      </c>
      <c r="CR863" s="15">
        <f ca="1">(BK863*DCF!H$28-DCF!H$5*MAX(BK863*DCF!H$28,0)-MAX(BK863-BJ863,0)/Inputs!$B$17)*DCF!H$6</f>
        <v>6174.7692460786593</v>
      </c>
      <c r="CS863" s="15">
        <f ca="1">(BL863*DCF!I$28-DCF!I$5*MAX(BL863*DCF!I$28,0)-MAX(BL863-BK863,0)/Inputs!$B$17)*DCF!I$6</f>
        <v>8176.7376357604335</v>
      </c>
      <c r="CT863" s="15">
        <f ca="1">(BM863*DCF!J$28-DCF!J$5*MAX(BM863*DCF!J$28,0)-MAX(BM863-BL863,0)/Inputs!$B$17)*DCF!J$6</f>
        <v>9757.1086120953696</v>
      </c>
      <c r="CU863" s="15">
        <f ca="1">(BN863*DCF!K$28-DCF!K$5*MAX(BN863*DCF!K$28,0)-MAX(BN863-BM863,0)/Inputs!$B$17)*DCF!K$6</f>
        <v>10587.578006451771</v>
      </c>
      <c r="CV863" s="15">
        <f ca="1">(BO863*DCF!L$28-DCF!L$5*MAX(BO863*DCF!L$28,0)-MAX(BO863-BN863,0)/Inputs!$B$17)*DCF!L$6</f>
        <v>12112.455404856799</v>
      </c>
      <c r="CW863" s="15">
        <f ca="1">(BP863*DCF!M$28-DCF!M$5*MAX(BP863*DCF!M$28,0)-MAX(BP863-BO863,0)/Inputs!$B$17)*DCF!M$6</f>
        <v>13617.341259790484</v>
      </c>
      <c r="CX863" s="15">
        <f ca="1">(BQ863*DCF!C$46-DCF!C$5*MAX(BQ863*DCF!C$46,0)-MAX(BQ863-Inputs!$B$20,0)/Inputs!$B$24)*DCF!C$6</f>
        <v>-689.79717040423157</v>
      </c>
      <c r="CY863" s="15">
        <f ca="1">(BR863*DCF!D$46-DCF!D$5*MAX(BR863*DCF!D$46,0)-MAX(BR863-BQ863,0)/Inputs!$B$24)*DCF!D$6</f>
        <v>-981.36576417087622</v>
      </c>
      <c r="CZ863" s="15">
        <f ca="1">(BS863*DCF!E$46-DCF!E$5*MAX(BS863*DCF!E$46,0)-MAX(BS863-BR863,0)/Inputs!$B$24)*DCF!E$6</f>
        <v>-1573.0437170967348</v>
      </c>
      <c r="DA863" s="15">
        <f ca="1">(BT863*DCF!F$46-DCF!F$5*MAX(BT863*DCF!F$46,0)-MAX(BT863-BS863,0)/Inputs!$B$24)*DCF!F$6</f>
        <v>-2424.6174863994756</v>
      </c>
      <c r="DB863" s="15">
        <f ca="1">(BU863*DCF!G$46-DCF!G$5*MAX(BU863*DCF!G$46,0)-MAX(BU863-BT863,0)/Inputs!$B$24)*DCF!G$6</f>
        <v>-3750.624854759028</v>
      </c>
      <c r="DC863" s="15">
        <f ca="1">(BV863*DCF!H$46-DCF!H$5*MAX(BV863*DCF!H$46,0)-MAX(BV863-BU863,0)/Inputs!$B$24)*DCF!H$6</f>
        <v>-2113.2781753549011</v>
      </c>
      <c r="DD863" s="15">
        <f ca="1">(BW863*DCF!I$46-DCF!I$5*MAX(BW863*DCF!I$46,0)-MAX(BW863-BV863,0)/Inputs!$B$24)*DCF!I$6</f>
        <v>-6530.0862915985763</v>
      </c>
      <c r="DE863" s="15">
        <f ca="1">(BX863*DCF!J$46-DCF!J$5*MAX(BX863*DCF!J$46,0)-MAX(BX863-BW863,0)/Inputs!$B$24)*DCF!J$6</f>
        <v>-346.41981181533276</v>
      </c>
      <c r="DF863" s="15">
        <f ca="1">(BY863*DCF!K$46-DCF!K$5*MAX(BY863*DCF!K$46,0)-MAX(BY863-BX863,0)/Inputs!$B$24)*DCF!K$6</f>
        <v>-1264.0599409528725</v>
      </c>
      <c r="DG863" s="15">
        <f ca="1">(BZ863*DCF!L$46-DCF!L$5*MAX(BZ863*DCF!L$46,0)-MAX(BZ863-BY863,0)/Inputs!$B$24)*DCF!L$6</f>
        <v>-1920.0403697666582</v>
      </c>
      <c r="DH863" s="15">
        <f ca="1">(CA863*DCF!M$46-DCF!M$5*MAX(CA863*DCF!M$46,0)-MAX(CA863-BZ863,0)/Inputs!$B$24)*DCF!M$6</f>
        <v>3377.4229802454292</v>
      </c>
      <c r="DI863" s="15">
        <f ca="1">SUM(CB863:CL863)+BE863*DCF!M$10*(1+Inputs!$B$30)*(1-Inputs!$B$33)*(1-Inputs!$B$30/Inputs!$B$31)/(Inputs!$B$29-Inputs!$B$30)*DCF!M$6</f>
        <v>103250.56331157245</v>
      </c>
      <c r="DJ863" s="15">
        <f ca="1">SUM(CM863:CW863)+BP863*DCF!M$28*(1+Inputs!$B$30)*(1-Inputs!$B$33)*(1-Inputs!$B$30/Inputs!$B$31)/(Inputs!$B$29-Inputs!$B$30)*DCF!M$6</f>
        <v>375634.13070897263</v>
      </c>
      <c r="DK863" s="15">
        <f ca="1">SUM(CX863:DH863)+CA863*DCF!M$46*(1+Inputs!$B$30)*(1-Inputs!$B$33)*(1-Inputs!$B$30/Inputs!$B$31)/(Inputs!$B$29-Inputs!$B$30)*DCF!M$6</f>
        <v>298765.53686417453</v>
      </c>
      <c r="DM863" s="15">
        <f ca="1">DI863+DJ863+DK863+Inputs!$B$34+Inputs!$B$36-Inputs!$B$35</f>
        <v>854501.23088471964</v>
      </c>
    </row>
    <row r="864" spans="1:117" x14ac:dyDescent="0.75">
      <c r="A864" s="11">
        <v>851</v>
      </c>
      <c r="C864" s="23">
        <f t="shared" ref="C864:M873" ca="1" si="505">_xlfn.NORM.S.INV(RAND())</f>
        <v>-0.44182547928549276</v>
      </c>
      <c r="D864" s="23">
        <f t="shared" ca="1" si="505"/>
        <v>0.9236527625230454</v>
      </c>
      <c r="E864" s="23">
        <f t="shared" ca="1" si="505"/>
        <v>0.26931375687936976</v>
      </c>
      <c r="F864" s="23">
        <f t="shared" ca="1" si="505"/>
        <v>-1.141444962960477</v>
      </c>
      <c r="G864" s="23">
        <f t="shared" ca="1" si="505"/>
        <v>-0.97779241163118402</v>
      </c>
      <c r="H864" s="23">
        <f t="shared" ca="1" si="505"/>
        <v>0.62773287001020306</v>
      </c>
      <c r="I864" s="23">
        <f t="shared" ca="1" si="505"/>
        <v>-0.59139726574967577</v>
      </c>
      <c r="J864" s="23">
        <f t="shared" ca="1" si="505"/>
        <v>-1.1435752857741008</v>
      </c>
      <c r="K864" s="23">
        <f t="shared" ca="1" si="505"/>
        <v>3.0693322447587182E-3</v>
      </c>
      <c r="L864" s="23">
        <f t="shared" ca="1" si="505"/>
        <v>0.3371428249242982</v>
      </c>
      <c r="M864" s="23">
        <f t="shared" ca="1" si="505"/>
        <v>-1.803167588358322</v>
      </c>
      <c r="N864" s="23">
        <f ca="1">SQRT(Inputs!$B$38)*C864+SQRT(1-Inputs!$B$38)*_xlfn.NORM.S.INV(RAND())</f>
        <v>0.10528209328532742</v>
      </c>
      <c r="O864" s="23">
        <f ca="1">SQRT(Inputs!$B$38)*D864+SQRT(1-Inputs!$B$38)*_xlfn.NORM.S.INV(RAND())</f>
        <v>0.89258326329992954</v>
      </c>
      <c r="P864" s="23">
        <f ca="1">SQRT(Inputs!$B$38)*E864+SQRT(1-Inputs!$B$38)*_xlfn.NORM.S.INV(RAND())</f>
        <v>9.4269926489552625E-2</v>
      </c>
      <c r="Q864" s="23">
        <f ca="1">SQRT(Inputs!$B$38)*F864+SQRT(1-Inputs!$B$38)*_xlfn.NORM.S.INV(RAND())</f>
        <v>-8.637022523115867E-2</v>
      </c>
      <c r="R864" s="23">
        <f ca="1">SQRT(Inputs!$B$38)*G864+SQRT(1-Inputs!$B$38)*_xlfn.NORM.S.INV(RAND())</f>
        <v>-1.3460565026507703</v>
      </c>
      <c r="S864" s="23">
        <f ca="1">SQRT(Inputs!$B$38)*H864+SQRT(1-Inputs!$B$38)*_xlfn.NORM.S.INV(RAND())</f>
        <v>0.48321960792468277</v>
      </c>
      <c r="T864" s="23">
        <f ca="1">SQRT(Inputs!$B$38)*I864+SQRT(1-Inputs!$B$38)*_xlfn.NORM.S.INV(RAND())</f>
        <v>-0.11127577308608663</v>
      </c>
      <c r="U864" s="23">
        <f ca="1">SQRT(Inputs!$B$38)*J864+SQRT(1-Inputs!$B$38)*_xlfn.NORM.S.INV(RAND())</f>
        <v>-1.7575780706034156</v>
      </c>
      <c r="V864" s="23">
        <f ca="1">SQRT(Inputs!$B$38)*K864+SQRT(1-Inputs!$B$38)*_xlfn.NORM.S.INV(RAND())</f>
        <v>1.6580679421333764</v>
      </c>
      <c r="W864" s="23">
        <f ca="1">SQRT(Inputs!$B$38)*L864+SQRT(1-Inputs!$B$38)*_xlfn.NORM.S.INV(RAND())</f>
        <v>-0.20447706515917027</v>
      </c>
      <c r="X864" s="23">
        <f ca="1">SQRT(Inputs!$B$38)*M864+SQRT(1-Inputs!$B$38)*_xlfn.NORM.S.INV(RAND())</f>
        <v>0.59516194461253324</v>
      </c>
      <c r="Y864" s="23">
        <f ca="1">SQRT(Inputs!$B$38)*C864+SQRT(1-Inputs!$B$38)*_xlfn.NORM.S.INV(RAND())</f>
        <v>0.49273002397807719</v>
      </c>
      <c r="Z864" s="23">
        <f ca="1">SQRT(Inputs!$B$38)*D864+SQRT(1-Inputs!$B$38)*_xlfn.NORM.S.INV(RAND())</f>
        <v>0.20544412472839907</v>
      </c>
      <c r="AA864" s="23">
        <f ca="1">SQRT(Inputs!$B$38)*E864+SQRT(1-Inputs!$B$38)*_xlfn.NORM.S.INV(RAND())</f>
        <v>4.1722685503993717E-3</v>
      </c>
      <c r="AB864" s="23">
        <f ca="1">SQRT(Inputs!$B$38)*F864+SQRT(1-Inputs!$B$38)*_xlfn.NORM.S.INV(RAND())</f>
        <v>-1.9351129501661846</v>
      </c>
      <c r="AC864" s="23">
        <f ca="1">SQRT(Inputs!$B$38)*G864+SQRT(1-Inputs!$B$38)*_xlfn.NORM.S.INV(RAND())</f>
        <v>-0.8448521185293264</v>
      </c>
      <c r="AD864" s="23">
        <f ca="1">SQRT(Inputs!$B$38)*H864+SQRT(1-Inputs!$B$38)*_xlfn.NORM.S.INV(RAND())</f>
        <v>-0.34064723170562511</v>
      </c>
      <c r="AE864" s="23">
        <f ca="1">SQRT(Inputs!$B$38)*I864+SQRT(1-Inputs!$B$38)*_xlfn.NORM.S.INV(RAND())</f>
        <v>0.84559923187008124</v>
      </c>
      <c r="AF864" s="23">
        <f ca="1">SQRT(Inputs!$B$38)*J864+SQRT(1-Inputs!$B$38)*_xlfn.NORM.S.INV(RAND())</f>
        <v>0.50071827255649304</v>
      </c>
      <c r="AG864" s="23">
        <f ca="1">SQRT(Inputs!$B$38)*K864+SQRT(1-Inputs!$B$38)*_xlfn.NORM.S.INV(RAND())</f>
        <v>0.43222555522515554</v>
      </c>
      <c r="AH864" s="23">
        <f ca="1">SQRT(Inputs!$B$38)*L864+SQRT(1-Inputs!$B$38)*_xlfn.NORM.S.INV(RAND())</f>
        <v>2.1119055916966682</v>
      </c>
      <c r="AI864" s="23">
        <f ca="1">SQRT(Inputs!$B$38)*M864+SQRT(1-Inputs!$B$38)*_xlfn.NORM.S.INV(RAND())</f>
        <v>-0.62154842030080781</v>
      </c>
      <c r="AJ864" s="23">
        <f ca="1">SQRT(Inputs!$B$38)*C864+SQRT(1-Inputs!$B$38)*_xlfn.NORM.S.INV(RAND())</f>
        <v>-0.90887437983542696</v>
      </c>
      <c r="AK864" s="23">
        <f ca="1">SQRT(Inputs!$B$38)*D864+SQRT(1-Inputs!$B$38)*_xlfn.NORM.S.INV(RAND())</f>
        <v>0.97955447811884988</v>
      </c>
      <c r="AL864" s="23">
        <f ca="1">SQRT(Inputs!$B$38)*E864+SQRT(1-Inputs!$B$38)*_xlfn.NORM.S.INV(RAND())</f>
        <v>1.0722435252532803</v>
      </c>
      <c r="AM864" s="23">
        <f ca="1">SQRT(Inputs!$B$38)*F864+SQRT(1-Inputs!$B$38)*_xlfn.NORM.S.INV(RAND())</f>
        <v>-1.323591441097971</v>
      </c>
      <c r="AN864" s="23">
        <f ca="1">SQRT(Inputs!$B$38)*G864+SQRT(1-Inputs!$B$38)*_xlfn.NORM.S.INV(RAND())</f>
        <v>0.10247055971342611</v>
      </c>
      <c r="AO864" s="23">
        <f ca="1">SQRT(Inputs!$B$38)*H864+SQRT(1-Inputs!$B$38)*_xlfn.NORM.S.INV(RAND())</f>
        <v>1.3450190787927097</v>
      </c>
      <c r="AP864" s="23">
        <f ca="1">SQRT(Inputs!$B$38)*I864+SQRT(1-Inputs!$B$38)*_xlfn.NORM.S.INV(RAND())</f>
        <v>2.3871922828667942</v>
      </c>
      <c r="AQ864" s="23">
        <f ca="1">SQRT(Inputs!$B$38)*J864+SQRT(1-Inputs!$B$38)*_xlfn.NORM.S.INV(RAND())</f>
        <v>0.25460939905561608</v>
      </c>
      <c r="AR864" s="23">
        <f ca="1">SQRT(Inputs!$B$38)*K864+SQRT(1-Inputs!$B$38)*_xlfn.NORM.S.INV(RAND())</f>
        <v>0.27332059077546678</v>
      </c>
      <c r="AS864" s="23">
        <f ca="1">SQRT(Inputs!$B$38)*L864+SQRT(1-Inputs!$B$38)*_xlfn.NORM.S.INV(RAND())</f>
        <v>0.54693429378611336</v>
      </c>
      <c r="AT864" s="23">
        <f ca="1">SQRT(Inputs!$B$38)*M864+SQRT(1-Inputs!$B$38)*_xlfn.NORM.S.INV(RAND())</f>
        <v>-0.34417261198420501</v>
      </c>
      <c r="AU864" s="15">
        <f ca="1">Inputs!$B$6*EXP($B$8-0.5*C$5^2+C$5*N864)</f>
        <v>5047.5323152888559</v>
      </c>
      <c r="AV864" s="15">
        <f t="shared" ca="1" si="474"/>
        <v>7005.6758889235571</v>
      </c>
      <c r="AW864" s="15">
        <f t="shared" ca="1" si="475"/>
        <v>8651.489668009699</v>
      </c>
      <c r="AX864" s="15">
        <f t="shared" ca="1" si="476"/>
        <v>10449.237533336092</v>
      </c>
      <c r="AY864" s="15">
        <f t="shared" ca="1" si="477"/>
        <v>10912.383179865055</v>
      </c>
      <c r="AZ864" s="15">
        <f t="shared" ca="1" si="478"/>
        <v>14075.546811030472</v>
      </c>
      <c r="BA864" s="15">
        <f t="shared" ca="1" si="479"/>
        <v>17025.431477802053</v>
      </c>
      <c r="BB864" s="15">
        <f t="shared" ca="1" si="480"/>
        <v>17478.825283161732</v>
      </c>
      <c r="BC864" s="15">
        <f t="shared" ca="1" si="481"/>
        <v>25122.813958063765</v>
      </c>
      <c r="BD864" s="15">
        <f t="shared" ca="1" si="482"/>
        <v>30194.76971657365</v>
      </c>
      <c r="BE864" s="15">
        <f t="shared" ca="1" si="483"/>
        <v>39060.844046053768</v>
      </c>
      <c r="BF864" s="15">
        <f ca="1">Inputs!$B$13*EXP($B$9-0.5*C$6^2+C$6*Y864)</f>
        <v>15250.259837188336</v>
      </c>
      <c r="BG864" s="15">
        <f t="shared" ca="1" si="484"/>
        <v>19287.943552841247</v>
      </c>
      <c r="BH864" s="15">
        <f t="shared" ca="1" si="485"/>
        <v>23582.632962107891</v>
      </c>
      <c r="BI864" s="15">
        <f t="shared" ca="1" si="486"/>
        <v>21432.448275925199</v>
      </c>
      <c r="BJ864" s="15">
        <f t="shared" ca="1" si="487"/>
        <v>23262.162039274135</v>
      </c>
      <c r="BK864" s="15">
        <f t="shared" ca="1" si="488"/>
        <v>27256.074822631144</v>
      </c>
      <c r="BL864" s="15">
        <f t="shared" ca="1" si="489"/>
        <v>37358.28429862576</v>
      </c>
      <c r="BM864" s="15">
        <f t="shared" ca="1" si="490"/>
        <v>48868.554618842019</v>
      </c>
      <c r="BN864" s="15">
        <f t="shared" ca="1" si="491"/>
        <v>63297.296127790694</v>
      </c>
      <c r="BO864" s="15">
        <f t="shared" ca="1" si="492"/>
        <v>99550.772350845815</v>
      </c>
      <c r="BP864" s="15">
        <f t="shared" ca="1" si="493"/>
        <v>114196.79596518721</v>
      </c>
      <c r="BQ864" s="15">
        <f ca="1">Inputs!$B$20*EXP($B$10-0.5*C$7^2+C$7*AJ864)</f>
        <v>3107.4777937372601</v>
      </c>
      <c r="BR864" s="15">
        <f t="shared" ca="1" si="494"/>
        <v>5755.0621379173008</v>
      </c>
      <c r="BS864" s="15">
        <f t="shared" ca="1" si="495"/>
        <v>10723.081780639348</v>
      </c>
      <c r="BT864" s="15">
        <f t="shared" ca="1" si="496"/>
        <v>10447.668390186669</v>
      </c>
      <c r="BU864" s="15">
        <f t="shared" ca="1" si="497"/>
        <v>14842.711901289951</v>
      </c>
      <c r="BV864" s="15">
        <f t="shared" ca="1" si="498"/>
        <v>27959.866629206103</v>
      </c>
      <c r="BW864" s="15">
        <f t="shared" ca="1" si="499"/>
        <v>64665.63598121317</v>
      </c>
      <c r="BX864" s="15">
        <f t="shared" ca="1" si="500"/>
        <v>95181.694777331155</v>
      </c>
      <c r="BY864" s="15">
        <f t="shared" ca="1" si="501"/>
        <v>140525.37864277678</v>
      </c>
      <c r="BZ864" s="15">
        <f t="shared" ca="1" si="502"/>
        <v>218032.84964436429</v>
      </c>
      <c r="CA864" s="15">
        <f t="shared" ca="1" si="503"/>
        <v>288099.88935780537</v>
      </c>
      <c r="CB864" s="15">
        <f ca="1">(AU864*DCF!C$10-DCF!C$5*MAX(AU864*DCF!C$10,0)-MAX(AU864-Inputs!$B$6,0)/Inputs!$B$10)*DCF!C$6</f>
        <v>1042.4661500459974</v>
      </c>
      <c r="CC864" s="15">
        <f ca="1">(AV864*DCF!D$10-DCF!D$5*MAX(AV864*DCF!D$10,0)-MAX(AV864-AU864,0)/Inputs!$B$10)*DCF!D$6</f>
        <v>1230.1439738560296</v>
      </c>
      <c r="CD864" s="15">
        <f ca="1">(AW864*DCF!E$10-DCF!E$5*MAX(AW864*DCF!E$10,0)-MAX(AW864-AV864,0)/Inputs!$B$10)*DCF!E$6</f>
        <v>1626.7858252594046</v>
      </c>
      <c r="CE864" s="15">
        <f ca="1">(AX864*DCF!F$10-DCF!F$5*MAX(AX864*DCF!F$10,0)-MAX(AX864-AW864,0)/Inputs!$B$10)*DCF!F$6</f>
        <v>1906.9851413751539</v>
      </c>
      <c r="CF864" s="15">
        <f ca="1">(AY864*DCF!G$10-DCF!G$5*MAX(AY864*DCF!G$10,0)-MAX(AY864-AX864,0)/Inputs!$B$10)*DCF!G$6</f>
        <v>2159.361179905784</v>
      </c>
      <c r="CG864" s="15">
        <f ca="1">(AZ864*DCF!H$10-DCF!H$5*MAX(AZ864*DCF!H$10,0)-MAX(AZ864-AY864,0)/Inputs!$B$10)*DCF!H$6</f>
        <v>2171.1010995773659</v>
      </c>
      <c r="CH864" s="15">
        <f ca="1">(BA864*DCF!I$10-DCF!I$5*MAX(BA864*DCF!I$10,0)-MAX(BA864-AZ864,0)/Inputs!$B$10)*DCF!I$6</f>
        <v>2626.0408013938218</v>
      </c>
      <c r="CI864" s="15">
        <f ca="1">(BB864*DCF!J$10-DCF!J$5*MAX(BB864*DCF!J$10,0)-MAX(BB864-BA864,0)/Inputs!$B$10)*DCF!J$6</f>
        <v>2930.7026152624921</v>
      </c>
      <c r="CJ864" s="15">
        <f ca="1">(BC864*DCF!K$10-DCF!K$5*MAX(BC864*DCF!K$10,0)-MAX(BC864-BB864,0)/Inputs!$B$10)*DCF!K$6</f>
        <v>2974.3275209352742</v>
      </c>
      <c r="CK864" s="15">
        <f ca="1">(BD864*DCF!L$10-DCF!L$5*MAX(BD864*DCF!L$10,0)-MAX(BD864-BC864,0)/Inputs!$B$10)*DCF!L$6</f>
        <v>3898.0594543154807</v>
      </c>
      <c r="CL864" s="15">
        <f ca="1">(BE864*DCF!M$10-DCF!M$5*MAX(BE864*DCF!M$10,0)-MAX(BE864-BD864,0)/Inputs!$B$10)*DCF!M$6</f>
        <v>4452.8429978356999</v>
      </c>
      <c r="CM864" s="15">
        <f ca="1">(BF864*DCF!C$28-DCF!C$5*MAX(BF864*DCF!C$28,0)-MAX(BF864-Inputs!$B$13,0)/Inputs!$B$17)*DCF!C$6</f>
        <v>3762.0714745607729</v>
      </c>
      <c r="CN864" s="15">
        <f ca="1">(BG864*DCF!D$28-DCF!D$5*MAX(BG864*DCF!D$28,0)-MAX(BG864-BF864,0)/Inputs!$B$17)*DCF!D$6</f>
        <v>4819.3211669587745</v>
      </c>
      <c r="CO864" s="15">
        <f ca="1">(BH864*DCF!E$28-DCF!E$5*MAX(BH864*DCF!E$28,0)-MAX(BH864-BG864,0)/Inputs!$B$17)*DCF!E$6</f>
        <v>5832.597410587251</v>
      </c>
      <c r="CP864" s="15">
        <f ca="1">(BI864*DCF!F$28-DCF!F$5*MAX(BI864*DCF!F$28,0)-MAX(BI864-BH864,0)/Inputs!$B$17)*DCF!F$6</f>
        <v>5818.3451577410733</v>
      </c>
      <c r="CQ864" s="15">
        <f ca="1">(BJ864*DCF!G$28-DCF!G$5*MAX(BJ864*DCF!G$28,0)-MAX(BJ864-BI864,0)/Inputs!$B$17)*DCF!G$6</f>
        <v>5727.8046509741371</v>
      </c>
      <c r="CR864" s="15">
        <f ca="1">(BK864*DCF!H$28-DCF!H$5*MAX(BK864*DCF!H$28,0)-MAX(BK864-BJ864,0)/Inputs!$B$17)*DCF!H$6</f>
        <v>6120.1860493423419</v>
      </c>
      <c r="CS864" s="15">
        <f ca="1">(BL864*DCF!I$28-DCF!I$5*MAX(BL864*DCF!I$28,0)-MAX(BL864-BK864,0)/Inputs!$B$17)*DCF!I$6</f>
        <v>7334.9372480478205</v>
      </c>
      <c r="CT864" s="15">
        <f ca="1">(BM864*DCF!J$28-DCF!J$5*MAX(BM864*DCF!J$28,0)-MAX(BM864-BL864,0)/Inputs!$B$17)*DCF!J$6</f>
        <v>9375.5767536639942</v>
      </c>
      <c r="CU864" s="15">
        <f ca="1">(BN864*DCF!K$28-DCF!K$5*MAX(BN864*DCF!K$28,0)-MAX(BN864-BM864,0)/Inputs!$B$17)*DCF!K$6</f>
        <v>11599.998991473038</v>
      </c>
      <c r="CV864" s="15">
        <f ca="1">(BO864*DCF!L$28-DCF!L$5*MAX(BO864*DCF!L$28,0)-MAX(BO864-BN864,0)/Inputs!$B$17)*DCF!L$6</f>
        <v>15760.327355333044</v>
      </c>
      <c r="CW864" s="15">
        <f ca="1">(BP864*DCF!M$28-DCF!M$5*MAX(BP864*DCF!M$28,0)-MAX(BP864-BO864,0)/Inputs!$B$17)*DCF!M$6</f>
        <v>19955.272239196805</v>
      </c>
      <c r="CX864" s="15">
        <f ca="1">(BQ864*DCF!C$46-DCF!C$5*MAX(BQ864*DCF!C$46,0)-MAX(BQ864-Inputs!$B$20,0)/Inputs!$B$24)*DCF!C$6</f>
        <v>-717.66230802246184</v>
      </c>
      <c r="CY864" s="15">
        <f ca="1">(BR864*DCF!D$46-DCF!D$5*MAX(BR864*DCF!D$46,0)-MAX(BR864-BQ864,0)/Inputs!$B$24)*DCF!D$6</f>
        <v>-2111.9571598747493</v>
      </c>
      <c r="CZ864" s="15">
        <f ca="1">(BS864*DCF!E$46-DCF!E$5*MAX(BS864*DCF!E$46,0)-MAX(BS864-BR864,0)/Inputs!$B$24)*DCF!E$6</f>
        <v>-3226.2796665902406</v>
      </c>
      <c r="DA864" s="15">
        <f ca="1">(BT864*DCF!F$46-DCF!F$5*MAX(BT864*DCF!F$46,0)-MAX(BT864-BS864,0)/Inputs!$B$24)*DCF!F$6</f>
        <v>-760.8652673718351</v>
      </c>
      <c r="DB864" s="15">
        <f ca="1">(BU864*DCF!G$46-DCF!G$5*MAX(BU864*DCF!G$46,0)-MAX(BU864-BT864,0)/Inputs!$B$24)*DCF!G$6</f>
        <v>-1977.685304419638</v>
      </c>
      <c r="DC864" s="15">
        <f ca="1">(BV864*DCF!H$46-DCF!H$5*MAX(BV864*DCF!H$46,0)-MAX(BV864-BU864,0)/Inputs!$B$24)*DCF!H$6</f>
        <v>-4076.0754615594892</v>
      </c>
      <c r="DD864" s="15">
        <f ca="1">(BW864*DCF!I$46-DCF!I$5*MAX(BW864*DCF!I$46,0)-MAX(BW864-BV864,0)/Inputs!$B$24)*DCF!I$6</f>
        <v>-9043.3284727127175</v>
      </c>
      <c r="DE864" s="15">
        <f ca="1">(BX864*DCF!J$46-DCF!J$5*MAX(BX864*DCF!J$46,0)-MAX(BX864-BW864,0)/Inputs!$B$24)*DCF!J$6</f>
        <v>-4099.7514212311498</v>
      </c>
      <c r="DF864" s="15">
        <f ca="1">(BY864*DCF!K$46-DCF!K$5*MAX(BY864*DCF!K$46,0)-MAX(BY864-BX864,0)/Inputs!$B$24)*DCF!K$6</f>
        <v>-3080.7165244817757</v>
      </c>
      <c r="DG864" s="15">
        <f ca="1">(BZ864*DCF!L$46-DCF!L$5*MAX(BZ864*DCF!L$46,0)-MAX(BZ864-BY864,0)/Inputs!$B$24)*DCF!L$6</f>
        <v>-2468.5950831864548</v>
      </c>
      <c r="DH864" s="15">
        <f ca="1">(CA864*DCF!M$46-DCF!M$5*MAX(CA864*DCF!M$46,0)-MAX(CA864-BZ864,0)/Inputs!$B$24)*DCF!M$6</f>
        <v>7937.9514122104611</v>
      </c>
      <c r="DI864" s="15">
        <f ca="1">SUM(CB864:CL864)+BE864*DCF!M$10*(1+Inputs!$B$30)*(1-Inputs!$B$33)*(1-Inputs!$B$30/Inputs!$B$31)/(Inputs!$B$29-Inputs!$B$30)*DCF!M$6</f>
        <v>135725.66226611935</v>
      </c>
      <c r="DJ864" s="15">
        <f ca="1">SUM(CM864:CW864)+BP864*DCF!M$28*(1+Inputs!$B$30)*(1-Inputs!$B$33)*(1-Inputs!$B$30/Inputs!$B$31)/(Inputs!$B$29-Inputs!$B$30)*DCF!M$6</f>
        <v>519854.69618775917</v>
      </c>
      <c r="DK864" s="15">
        <f ca="1">SUM(CX864:DH864)+CA864*DCF!M$46*(1+Inputs!$B$30)*(1-Inputs!$B$33)*(1-Inputs!$B$30/Inputs!$B$31)/(Inputs!$B$29-Inputs!$B$30)*DCF!M$6</f>
        <v>421811.59130354208</v>
      </c>
      <c r="DM864" s="15">
        <f ca="1">DI864+DJ864+DK864+Inputs!$B$34+Inputs!$B$36-Inputs!$B$35</f>
        <v>1154242.9497574207</v>
      </c>
    </row>
    <row r="865" spans="1:117" x14ac:dyDescent="0.75">
      <c r="A865" s="11">
        <v>852</v>
      </c>
      <c r="C865" s="23">
        <f t="shared" ca="1" si="505"/>
        <v>-0.51953882432712883</v>
      </c>
      <c r="D865" s="23">
        <f t="shared" ca="1" si="505"/>
        <v>-0.44937805113372631</v>
      </c>
      <c r="E865" s="23">
        <f t="shared" ca="1" si="505"/>
        <v>1.0287985852277992</v>
      </c>
      <c r="F865" s="23">
        <f t="shared" ca="1" si="505"/>
        <v>-0.25193705661174087</v>
      </c>
      <c r="G865" s="23">
        <f t="shared" ca="1" si="505"/>
        <v>-0.48774220231439658</v>
      </c>
      <c r="H865" s="23">
        <f t="shared" ca="1" si="505"/>
        <v>-0.37525989382496744</v>
      </c>
      <c r="I865" s="23">
        <f t="shared" ca="1" si="505"/>
        <v>-1.5116973704496262</v>
      </c>
      <c r="J865" s="23">
        <f t="shared" ca="1" si="505"/>
        <v>0.69650231816531205</v>
      </c>
      <c r="K865" s="23">
        <f t="shared" ca="1" si="505"/>
        <v>1.2386157326618514</v>
      </c>
      <c r="L865" s="23">
        <f t="shared" ca="1" si="505"/>
        <v>-0.11490620875424284</v>
      </c>
      <c r="M865" s="23">
        <f t="shared" ca="1" si="505"/>
        <v>-1.1032569092256277</v>
      </c>
      <c r="N865" s="23">
        <f ca="1">SQRT(Inputs!$B$38)*C865+SQRT(1-Inputs!$B$38)*_xlfn.NORM.S.INV(RAND())</f>
        <v>-1.1134347468024814</v>
      </c>
      <c r="O865" s="23">
        <f ca="1">SQRT(Inputs!$B$38)*D865+SQRT(1-Inputs!$B$38)*_xlfn.NORM.S.INV(RAND())</f>
        <v>-3.9478352354360757E-2</v>
      </c>
      <c r="P865" s="23">
        <f ca="1">SQRT(Inputs!$B$38)*E865+SQRT(1-Inputs!$B$38)*_xlfn.NORM.S.INV(RAND())</f>
        <v>1.0191474604458834</v>
      </c>
      <c r="Q865" s="23">
        <f ca="1">SQRT(Inputs!$B$38)*F865+SQRT(1-Inputs!$B$38)*_xlfn.NORM.S.INV(RAND())</f>
        <v>-0.79864972365415476</v>
      </c>
      <c r="R865" s="23">
        <f ca="1">SQRT(Inputs!$B$38)*G865+SQRT(1-Inputs!$B$38)*_xlfn.NORM.S.INV(RAND())</f>
        <v>0.38821828659398</v>
      </c>
      <c r="S865" s="23">
        <f ca="1">SQRT(Inputs!$B$38)*H865+SQRT(1-Inputs!$B$38)*_xlfn.NORM.S.INV(RAND())</f>
        <v>-1.9417870999269791</v>
      </c>
      <c r="T865" s="23">
        <f ca="1">SQRT(Inputs!$B$38)*I865+SQRT(1-Inputs!$B$38)*_xlfn.NORM.S.INV(RAND())</f>
        <v>1.299869461622067</v>
      </c>
      <c r="U865" s="23">
        <f ca="1">SQRT(Inputs!$B$38)*J865+SQRT(1-Inputs!$B$38)*_xlfn.NORM.S.INV(RAND())</f>
        <v>1.3865248614377585</v>
      </c>
      <c r="V865" s="23">
        <f ca="1">SQRT(Inputs!$B$38)*K865+SQRT(1-Inputs!$B$38)*_xlfn.NORM.S.INV(RAND())</f>
        <v>-0.68980550007080443</v>
      </c>
      <c r="W865" s="23">
        <f ca="1">SQRT(Inputs!$B$38)*L865+SQRT(1-Inputs!$B$38)*_xlfn.NORM.S.INV(RAND())</f>
        <v>0.38347048349203106</v>
      </c>
      <c r="X865" s="23">
        <f ca="1">SQRT(Inputs!$B$38)*M865+SQRT(1-Inputs!$B$38)*_xlfn.NORM.S.INV(RAND())</f>
        <v>-0.57743753238533757</v>
      </c>
      <c r="Y865" s="23">
        <f ca="1">SQRT(Inputs!$B$38)*C865+SQRT(1-Inputs!$B$38)*_xlfn.NORM.S.INV(RAND())</f>
        <v>-1.288793531307165</v>
      </c>
      <c r="Z865" s="23">
        <f ca="1">SQRT(Inputs!$B$38)*D865+SQRT(1-Inputs!$B$38)*_xlfn.NORM.S.INV(RAND())</f>
        <v>0.46083869820790602</v>
      </c>
      <c r="AA865" s="23">
        <f ca="1">SQRT(Inputs!$B$38)*E865+SQRT(1-Inputs!$B$38)*_xlfn.NORM.S.INV(RAND())</f>
        <v>1.6028413992768895</v>
      </c>
      <c r="AB865" s="23">
        <f ca="1">SQRT(Inputs!$B$38)*F865+SQRT(1-Inputs!$B$38)*_xlfn.NORM.S.INV(RAND())</f>
        <v>-0.51461722210371108</v>
      </c>
      <c r="AC865" s="23">
        <f ca="1">SQRT(Inputs!$B$38)*G865+SQRT(1-Inputs!$B$38)*_xlfn.NORM.S.INV(RAND())</f>
        <v>1.6589678968684962</v>
      </c>
      <c r="AD865" s="23">
        <f ca="1">SQRT(Inputs!$B$38)*H865+SQRT(1-Inputs!$B$38)*_xlfn.NORM.S.INV(RAND())</f>
        <v>-0.59806470801452249</v>
      </c>
      <c r="AE865" s="23">
        <f ca="1">SQRT(Inputs!$B$38)*I865+SQRT(1-Inputs!$B$38)*_xlfn.NORM.S.INV(RAND())</f>
        <v>-0.86819429970312845</v>
      </c>
      <c r="AF865" s="23">
        <f ca="1">SQRT(Inputs!$B$38)*J865+SQRT(1-Inputs!$B$38)*_xlfn.NORM.S.INV(RAND())</f>
        <v>-0.83553875876748207</v>
      </c>
      <c r="AG865" s="23">
        <f ca="1">SQRT(Inputs!$B$38)*K865+SQRT(1-Inputs!$B$38)*_xlfn.NORM.S.INV(RAND())</f>
        <v>-0.50314837178376737</v>
      </c>
      <c r="AH865" s="23">
        <f ca="1">SQRT(Inputs!$B$38)*L865+SQRT(1-Inputs!$B$38)*_xlfn.NORM.S.INV(RAND())</f>
        <v>0.86533948347706569</v>
      </c>
      <c r="AI865" s="23">
        <f ca="1">SQRT(Inputs!$B$38)*M865+SQRT(1-Inputs!$B$38)*_xlfn.NORM.S.INV(RAND())</f>
        <v>-0.58454732923031416</v>
      </c>
      <c r="AJ865" s="23">
        <f ca="1">SQRT(Inputs!$B$38)*C865+SQRT(1-Inputs!$B$38)*_xlfn.NORM.S.INV(RAND())</f>
        <v>-0.20141617922355751</v>
      </c>
      <c r="AK865" s="23">
        <f ca="1">SQRT(Inputs!$B$38)*D865+SQRT(1-Inputs!$B$38)*_xlfn.NORM.S.INV(RAND())</f>
        <v>-0.61936952374826937</v>
      </c>
      <c r="AL865" s="23">
        <f ca="1">SQRT(Inputs!$B$38)*E865+SQRT(1-Inputs!$B$38)*_xlfn.NORM.S.INV(RAND())</f>
        <v>-1.3482820670394862</v>
      </c>
      <c r="AM865" s="23">
        <f ca="1">SQRT(Inputs!$B$38)*F865+SQRT(1-Inputs!$B$38)*_xlfn.NORM.S.INV(RAND())</f>
        <v>0.627806514128052</v>
      </c>
      <c r="AN865" s="23">
        <f ca="1">SQRT(Inputs!$B$38)*G865+SQRT(1-Inputs!$B$38)*_xlfn.NORM.S.INV(RAND())</f>
        <v>0.50016261899949077</v>
      </c>
      <c r="AO865" s="23">
        <f ca="1">SQRT(Inputs!$B$38)*H865+SQRT(1-Inputs!$B$38)*_xlfn.NORM.S.INV(RAND())</f>
        <v>1.1672953226719913</v>
      </c>
      <c r="AP865" s="23">
        <f ca="1">SQRT(Inputs!$B$38)*I865+SQRT(1-Inputs!$B$38)*_xlfn.NORM.S.INV(RAND())</f>
        <v>-1.6164470082085027</v>
      </c>
      <c r="AQ865" s="23">
        <f ca="1">SQRT(Inputs!$B$38)*J865+SQRT(1-Inputs!$B$38)*_xlfn.NORM.S.INV(RAND())</f>
        <v>0.86070422014645953</v>
      </c>
      <c r="AR865" s="23">
        <f ca="1">SQRT(Inputs!$B$38)*K865+SQRT(1-Inputs!$B$38)*_xlfn.NORM.S.INV(RAND())</f>
        <v>0.70213615761155168</v>
      </c>
      <c r="AS865" s="23">
        <f ca="1">SQRT(Inputs!$B$38)*L865+SQRT(1-Inputs!$B$38)*_xlfn.NORM.S.INV(RAND())</f>
        <v>0.86004151161352926</v>
      </c>
      <c r="AT865" s="23">
        <f ca="1">SQRT(Inputs!$B$38)*M865+SQRT(1-Inputs!$B$38)*_xlfn.NORM.S.INV(RAND())</f>
        <v>-0.25863073386921848</v>
      </c>
      <c r="AU865" s="15">
        <f ca="1">Inputs!$B$6*EXP($B$8-0.5*C$5^2+C$5*N865)</f>
        <v>4143.8364214363701</v>
      </c>
      <c r="AV865" s="15">
        <f t="shared" ca="1" si="474"/>
        <v>5014.8340552116033</v>
      </c>
      <c r="AW865" s="15">
        <f t="shared" ca="1" si="475"/>
        <v>7015.7649285042908</v>
      </c>
      <c r="AX865" s="15">
        <f t="shared" ca="1" si="476"/>
        <v>7752.1490292040171</v>
      </c>
      <c r="AY865" s="15">
        <f t="shared" ca="1" si="477"/>
        <v>9913.3436167669879</v>
      </c>
      <c r="AZ865" s="15">
        <f t="shared" ca="1" si="478"/>
        <v>9790.2027063743371</v>
      </c>
      <c r="BA865" s="15">
        <f t="shared" ca="1" si="479"/>
        <v>13726.67974948369</v>
      </c>
      <c r="BB865" s="15">
        <f t="shared" ca="1" si="480"/>
        <v>19310.131628335232</v>
      </c>
      <c r="BC865" s="15">
        <f t="shared" ca="1" si="481"/>
        <v>22126.503472018965</v>
      </c>
      <c r="BD865" s="15">
        <f t="shared" ca="1" si="482"/>
        <v>28096.958050714864</v>
      </c>
      <c r="BE865" s="15">
        <f t="shared" ca="1" si="483"/>
        <v>32665.268835286024</v>
      </c>
      <c r="BF865" s="15">
        <f ca="1">Inputs!$B$13*EXP($B$9-0.5*C$6^2+C$6*Y865)</f>
        <v>10712.524931386835</v>
      </c>
      <c r="BG865" s="15">
        <f t="shared" ca="1" si="484"/>
        <v>14187.769260511757</v>
      </c>
      <c r="BH865" s="15">
        <f t="shared" ca="1" si="485"/>
        <v>22613.830966480826</v>
      </c>
      <c r="BI865" s="15">
        <f t="shared" ca="1" si="486"/>
        <v>25574.587047217567</v>
      </c>
      <c r="BJ865" s="15">
        <f t="shared" ca="1" si="487"/>
        <v>39822.643432915538</v>
      </c>
      <c r="BK865" s="15">
        <f t="shared" ca="1" si="488"/>
        <v>45052.944683092428</v>
      </c>
      <c r="BL865" s="15">
        <f t="shared" ca="1" si="489"/>
        <v>49453.028655438575</v>
      </c>
      <c r="BM865" s="15">
        <f t="shared" ca="1" si="490"/>
        <v>54795.209313904998</v>
      </c>
      <c r="BN865" s="15">
        <f t="shared" ca="1" si="491"/>
        <v>63447.951093083269</v>
      </c>
      <c r="BO865" s="15">
        <f t="shared" ca="1" si="492"/>
        <v>86327.132119919348</v>
      </c>
      <c r="BP865" s="15">
        <f t="shared" ca="1" si="493"/>
        <v>99443.682902166373</v>
      </c>
      <c r="BQ865" s="15">
        <f ca="1">Inputs!$B$20*EXP($B$10-0.5*C$7^2+C$7*AJ865)</f>
        <v>3993.765718005191</v>
      </c>
      <c r="BR865" s="15">
        <f t="shared" ca="1" si="494"/>
        <v>4451.3913616041064</v>
      </c>
      <c r="BS865" s="15">
        <f t="shared" ca="1" si="495"/>
        <v>4138.5830711498838</v>
      </c>
      <c r="BT865" s="15">
        <f t="shared" ca="1" si="496"/>
        <v>6727.8007940505031</v>
      </c>
      <c r="BU865" s="15">
        <f t="shared" ca="1" si="497"/>
        <v>10523.469323251837</v>
      </c>
      <c r="BV865" s="15">
        <f t="shared" ca="1" si="498"/>
        <v>19045.4497546323</v>
      </c>
      <c r="BW865" s="15">
        <f t="shared" ca="1" si="499"/>
        <v>18876.557011676101</v>
      </c>
      <c r="BX865" s="15">
        <f t="shared" ca="1" si="500"/>
        <v>31374.166262569666</v>
      </c>
      <c r="BY865" s="15">
        <f t="shared" ca="1" si="501"/>
        <v>50281.051920068603</v>
      </c>
      <c r="BZ865" s="15">
        <f t="shared" ca="1" si="502"/>
        <v>82636.017725423124</v>
      </c>
      <c r="CA865" s="15">
        <f t="shared" ca="1" si="503"/>
        <v>110864.42017522831</v>
      </c>
      <c r="CB865" s="15">
        <f ca="1">(AU865*DCF!C$10-DCF!C$5*MAX(AU865*DCF!C$10,0)-MAX(AU865-Inputs!$B$6,0)/Inputs!$B$10)*DCF!C$6</f>
        <v>1048.9096628446653</v>
      </c>
      <c r="CC865" s="15">
        <f ca="1">(AV865*DCF!D$10-DCF!D$5*MAX(AV865*DCF!D$10,0)-MAX(AV865-AU865,0)/Inputs!$B$10)*DCF!D$6</f>
        <v>1009.9618492036747</v>
      </c>
      <c r="CD865" s="15">
        <f ca="1">(AW865*DCF!E$10-DCF!E$5*MAX(AW865*DCF!E$10,0)-MAX(AW865-AV865,0)/Inputs!$B$10)*DCF!E$6</f>
        <v>1169.1359458441211</v>
      </c>
      <c r="CE865" s="15">
        <f ca="1">(AX865*DCF!F$10-DCF!F$5*MAX(AX865*DCF!F$10,0)-MAX(AX865-AW865,0)/Inputs!$B$10)*DCF!F$6</f>
        <v>1539.0585043527742</v>
      </c>
      <c r="CF865" s="15">
        <f ca="1">(AY865*DCF!G$10-DCF!G$5*MAX(AY865*DCF!G$10,0)-MAX(AY865-AX865,0)/Inputs!$B$10)*DCF!G$6</f>
        <v>1627.124868603619</v>
      </c>
      <c r="CG865" s="15">
        <f ca="1">(AZ865*DCF!H$10-DCF!H$5*MAX(AZ865*DCF!H$10,0)-MAX(AZ865-AY865,0)/Inputs!$B$10)*DCF!H$6</f>
        <v>1900.7748777781737</v>
      </c>
      <c r="CH865" s="15">
        <f ca="1">(BA865*DCF!I$10-DCF!I$5*MAX(BA865*DCF!I$10,0)-MAX(BA865-AZ865,0)/Inputs!$B$10)*DCF!I$6</f>
        <v>1861.6434826700074</v>
      </c>
      <c r="CI865" s="15">
        <f ca="1">(BB865*DCF!J$10-DCF!J$5*MAX(BB865*DCF!J$10,0)-MAX(BB865-BA865,0)/Inputs!$B$10)*DCF!J$6</f>
        <v>2467.5832688526611</v>
      </c>
      <c r="CJ865" s="15">
        <f ca="1">(BC865*DCF!K$10-DCF!K$5*MAX(BC865*DCF!K$10,0)-MAX(BC865-BB865,0)/Inputs!$B$10)*DCF!K$6</f>
        <v>3167.762520246742</v>
      </c>
      <c r="CK865" s="15">
        <f ca="1">(BD865*DCF!L$10-DCF!L$5*MAX(BD865*DCF!L$10,0)-MAX(BD865-BC865,0)/Inputs!$B$10)*DCF!L$6</f>
        <v>3465.4791177711309</v>
      </c>
      <c r="CL865" s="15">
        <f ca="1">(BE865*DCF!M$10-DCF!M$5*MAX(BE865*DCF!M$10,0)-MAX(BE865-BD865,0)/Inputs!$B$10)*DCF!M$6</f>
        <v>4063.7583915726464</v>
      </c>
      <c r="CM865" s="15">
        <f ca="1">(BF865*DCF!C$28-DCF!C$5*MAX(BF865*DCF!C$28,0)-MAX(BF865-Inputs!$B$13,0)/Inputs!$B$17)*DCF!C$6</f>
        <v>3269.3923549496208</v>
      </c>
      <c r="CN865" s="15">
        <f ca="1">(BG865*DCF!D$28-DCF!D$5*MAX(BG865*DCF!D$28,0)-MAX(BG865-BF865,0)/Inputs!$B$17)*DCF!D$6</f>
        <v>3437.1963171953244</v>
      </c>
      <c r="CO865" s="15">
        <f ca="1">(BH865*DCF!E$28-DCF!E$5*MAX(BH865*DCF!E$28,0)-MAX(BH865-BG865,0)/Inputs!$B$17)*DCF!E$6</f>
        <v>4743.9788222678735</v>
      </c>
      <c r="CP865" s="15">
        <f ca="1">(BI865*DCF!F$28-DCF!F$5*MAX(BI865*DCF!F$28,0)-MAX(BI865-BH865,0)/Inputs!$B$17)*DCF!F$6</f>
        <v>6403.774283821318</v>
      </c>
      <c r="CQ865" s="15">
        <f ca="1">(BJ865*DCF!G$28-DCF!G$5*MAX(BJ865*DCF!G$28,0)-MAX(BJ865-BI865,0)/Inputs!$B$17)*DCF!G$6</f>
        <v>7935.9046417313193</v>
      </c>
      <c r="CR865" s="15">
        <f ca="1">(BK865*DCF!H$28-DCF!H$5*MAX(BK865*DCF!H$28,0)-MAX(BK865-BJ865,0)/Inputs!$B$17)*DCF!H$6</f>
        <v>10329.448243568924</v>
      </c>
      <c r="CS865" s="15">
        <f ca="1">(BL865*DCF!I$28-DCF!I$5*MAX(BL865*DCF!I$28,0)-MAX(BL865-BK865,0)/Inputs!$B$17)*DCF!I$6</f>
        <v>10997.482937610273</v>
      </c>
      <c r="CT865" s="15">
        <f ca="1">(BM865*DCF!J$28-DCF!J$5*MAX(BM865*DCF!J$28,0)-MAX(BM865-BL865,0)/Inputs!$B$17)*DCF!J$6</f>
        <v>11515.551063322609</v>
      </c>
      <c r="CU865" s="15">
        <f ca="1">(BN865*DCF!K$28-DCF!K$5*MAX(BN865*DCF!K$28,0)-MAX(BN865-BM865,0)/Inputs!$B$17)*DCF!K$6</f>
        <v>12339.297824997293</v>
      </c>
      <c r="CV865" s="15">
        <f ca="1">(BO865*DCF!L$28-DCF!L$5*MAX(BO865*DCF!L$28,0)-MAX(BO865-BN865,0)/Inputs!$B$17)*DCF!L$6</f>
        <v>14635.257369622021</v>
      </c>
      <c r="CW865" s="15">
        <f ca="1">(BP865*DCF!M$28-DCF!M$5*MAX(BP865*DCF!M$28,0)-MAX(BP865-BO865,0)/Inputs!$B$17)*DCF!M$6</f>
        <v>17339.338366399486</v>
      </c>
      <c r="CX865" s="15">
        <f ca="1">(BQ865*DCF!C$46-DCF!C$5*MAX(BQ865*DCF!C$46,0)-MAX(BQ865-Inputs!$B$20,0)/Inputs!$B$24)*DCF!C$6</f>
        <v>-1288.5212826825802</v>
      </c>
      <c r="CY865" s="15">
        <f ca="1">(BR865*DCF!D$46-DCF!D$5*MAX(BR865*DCF!D$46,0)-MAX(BR865-BQ865,0)/Inputs!$B$24)*DCF!D$6</f>
        <v>-955.01376112329046</v>
      </c>
      <c r="CZ865" s="15">
        <f ca="1">(BS865*DCF!E$46-DCF!E$5*MAX(BS865*DCF!E$46,0)-MAX(BS865-BR865,0)/Inputs!$B$24)*DCF!E$6</f>
        <v>-489.39465397722267</v>
      </c>
      <c r="DA865" s="15">
        <f ca="1">(BT865*DCF!F$46-DCF!F$5*MAX(BT865*DCF!F$46,0)-MAX(BT865-BS865,0)/Inputs!$B$24)*DCF!F$6</f>
        <v>-1432.7770145483721</v>
      </c>
      <c r="DB865" s="15">
        <f ca="1">(BU865*DCF!G$46-DCF!G$5*MAX(BU865*DCF!G$46,0)-MAX(BU865-BT865,0)/Inputs!$B$24)*DCF!G$6</f>
        <v>-1630.7766161676311</v>
      </c>
      <c r="DC865" s="15">
        <f ca="1">(BV865*DCF!H$46-DCF!H$5*MAX(BV865*DCF!H$46,0)-MAX(BV865-BU865,0)/Inputs!$B$24)*DCF!H$6</f>
        <v>-2648.153204011066</v>
      </c>
      <c r="DD865" s="15">
        <f ca="1">(BW865*DCF!I$46-DCF!I$5*MAX(BW865*DCF!I$46,0)-MAX(BW865-BV865,0)/Inputs!$B$24)*DCF!I$6</f>
        <v>435.96140021190394</v>
      </c>
      <c r="DE865" s="15">
        <f ca="1">(BX865*DCF!J$46-DCF!J$5*MAX(BX865*DCF!J$46,0)-MAX(BX865-BW865,0)/Inputs!$B$24)*DCF!J$6</f>
        <v>-1998.102302044545</v>
      </c>
      <c r="DF865" s="15">
        <f ca="1">(BY865*DCF!K$46-DCF!K$5*MAX(BY865*DCF!K$46,0)-MAX(BY865-BX865,0)/Inputs!$B$24)*DCF!K$6</f>
        <v>-1759.4620103110551</v>
      </c>
      <c r="DG865" s="15">
        <f ca="1">(BZ865*DCF!L$46-DCF!L$5*MAX(BZ865*DCF!L$46,0)-MAX(BZ865-BY865,0)/Inputs!$B$24)*DCF!L$6</f>
        <v>-1609.7903460827217</v>
      </c>
      <c r="DH865" s="15">
        <f ca="1">(CA865*DCF!M$46-DCF!M$5*MAX(CA865*DCF!M$46,0)-MAX(CA865-BZ865,0)/Inputs!$B$24)*DCF!M$6</f>
        <v>2790.0128318103602</v>
      </c>
      <c r="DI865" s="15">
        <f ca="1">SUM(CB865:CL865)+BE865*DCF!M$10*(1+Inputs!$B$30)*(1-Inputs!$B$33)*(1-Inputs!$B$30/Inputs!$B$31)/(Inputs!$B$29-Inputs!$B$30)*DCF!M$6</f>
        <v>114229.06761180365</v>
      </c>
      <c r="DJ865" s="15">
        <f ca="1">SUM(CM865:CW865)+BP865*DCF!M$28*(1+Inputs!$B$30)*(1-Inputs!$B$33)*(1-Inputs!$B$30/Inputs!$B$31)/(Inputs!$B$29-Inputs!$B$30)*DCF!M$6</f>
        <v>471950.73492321873</v>
      </c>
      <c r="DK865" s="15">
        <f ca="1">SUM(CX865:DH865)+CA865*DCF!M$46*(1+Inputs!$B$30)*(1-Inputs!$B$33)*(1-Inputs!$B$30/Inputs!$B$31)/(Inputs!$B$29-Inputs!$B$30)*DCF!M$6</f>
        <v>160823.50936209972</v>
      </c>
      <c r="DM865" s="15">
        <f ca="1">DI865+DJ865+DK865+Inputs!$B$34+Inputs!$B$36-Inputs!$B$35</f>
        <v>823854.31189712207</v>
      </c>
    </row>
    <row r="866" spans="1:117" x14ac:dyDescent="0.75">
      <c r="A866" s="11">
        <v>853</v>
      </c>
      <c r="C866" s="23">
        <f t="shared" ca="1" si="505"/>
        <v>0.41470992470188922</v>
      </c>
      <c r="D866" s="23">
        <f t="shared" ca="1" si="505"/>
        <v>-3.1281868164810572E-2</v>
      </c>
      <c r="E866" s="23">
        <f t="shared" ca="1" si="505"/>
        <v>1.3029992001895645</v>
      </c>
      <c r="F866" s="23">
        <f t="shared" ca="1" si="505"/>
        <v>1.9279713777925729</v>
      </c>
      <c r="G866" s="23">
        <f t="shared" ca="1" si="505"/>
        <v>-1.0186753617474915</v>
      </c>
      <c r="H866" s="23">
        <f t="shared" ca="1" si="505"/>
        <v>0.60201230758742219</v>
      </c>
      <c r="I866" s="23">
        <f t="shared" ca="1" si="505"/>
        <v>1.7383081926818407</v>
      </c>
      <c r="J866" s="23">
        <f t="shared" ca="1" si="505"/>
        <v>0.36065302040738134</v>
      </c>
      <c r="K866" s="23">
        <f t="shared" ca="1" si="505"/>
        <v>-0.5837815336054184</v>
      </c>
      <c r="L866" s="23">
        <f t="shared" ca="1" si="505"/>
        <v>-1.8044411238718618</v>
      </c>
      <c r="M866" s="23">
        <f t="shared" ca="1" si="505"/>
        <v>0.60998781243658451</v>
      </c>
      <c r="N866" s="23">
        <f ca="1">SQRT(Inputs!$B$38)*C866+SQRT(1-Inputs!$B$38)*_xlfn.NORM.S.INV(RAND())</f>
        <v>2.0781827527287994E-2</v>
      </c>
      <c r="O866" s="23">
        <f ca="1">SQRT(Inputs!$B$38)*D866+SQRT(1-Inputs!$B$38)*_xlfn.NORM.S.INV(RAND())</f>
        <v>-1.9491121971365195</v>
      </c>
      <c r="P866" s="23">
        <f ca="1">SQRT(Inputs!$B$38)*E866+SQRT(1-Inputs!$B$38)*_xlfn.NORM.S.INV(RAND())</f>
        <v>0.59482405356209767</v>
      </c>
      <c r="Q866" s="23">
        <f ca="1">SQRT(Inputs!$B$38)*F866+SQRT(1-Inputs!$B$38)*_xlfn.NORM.S.INV(RAND())</f>
        <v>5.2726845974989223E-2</v>
      </c>
      <c r="R866" s="23">
        <f ca="1">SQRT(Inputs!$B$38)*G866+SQRT(1-Inputs!$B$38)*_xlfn.NORM.S.INV(RAND())</f>
        <v>0.18988102719943922</v>
      </c>
      <c r="S866" s="23">
        <f ca="1">SQRT(Inputs!$B$38)*H866+SQRT(1-Inputs!$B$38)*_xlfn.NORM.S.INV(RAND())</f>
        <v>0.63924129799911222</v>
      </c>
      <c r="T866" s="23">
        <f ca="1">SQRT(Inputs!$B$38)*I866+SQRT(1-Inputs!$B$38)*_xlfn.NORM.S.INV(RAND())</f>
        <v>0.51933051843728184</v>
      </c>
      <c r="U866" s="23">
        <f ca="1">SQRT(Inputs!$B$38)*J866+SQRT(1-Inputs!$B$38)*_xlfn.NORM.S.INV(RAND())</f>
        <v>1.378260555691275</v>
      </c>
      <c r="V866" s="23">
        <f ca="1">SQRT(Inputs!$B$38)*K866+SQRT(1-Inputs!$B$38)*_xlfn.NORM.S.INV(RAND())</f>
        <v>1.5919571471222342</v>
      </c>
      <c r="W866" s="23">
        <f ca="1">SQRT(Inputs!$B$38)*L866+SQRT(1-Inputs!$B$38)*_xlfn.NORM.S.INV(RAND())</f>
        <v>-0.19771701670635977</v>
      </c>
      <c r="X866" s="23">
        <f ca="1">SQRT(Inputs!$B$38)*M866+SQRT(1-Inputs!$B$38)*_xlfn.NORM.S.INV(RAND())</f>
        <v>0.85645686073507832</v>
      </c>
      <c r="Y866" s="23">
        <f ca="1">SQRT(Inputs!$B$38)*C866+SQRT(1-Inputs!$B$38)*_xlfn.NORM.S.INV(RAND())</f>
        <v>-1.4007626690468924</v>
      </c>
      <c r="Z866" s="23">
        <f ca="1">SQRT(Inputs!$B$38)*D866+SQRT(1-Inputs!$B$38)*_xlfn.NORM.S.INV(RAND())</f>
        <v>-0.72666548784720053</v>
      </c>
      <c r="AA866" s="23">
        <f ca="1">SQRT(Inputs!$B$38)*E866+SQRT(1-Inputs!$B$38)*_xlfn.NORM.S.INV(RAND())</f>
        <v>3.191621928931053</v>
      </c>
      <c r="AB866" s="23">
        <f ca="1">SQRT(Inputs!$B$38)*F866+SQRT(1-Inputs!$B$38)*_xlfn.NORM.S.INV(RAND())</f>
        <v>1.7558311109966527</v>
      </c>
      <c r="AC866" s="23">
        <f ca="1">SQRT(Inputs!$B$38)*G866+SQRT(1-Inputs!$B$38)*_xlfn.NORM.S.INV(RAND())</f>
        <v>-0.17393553636318004</v>
      </c>
      <c r="AD866" s="23">
        <f ca="1">SQRT(Inputs!$B$38)*H866+SQRT(1-Inputs!$B$38)*_xlfn.NORM.S.INV(RAND())</f>
        <v>1.6286205138827277</v>
      </c>
      <c r="AE866" s="23">
        <f ca="1">SQRT(Inputs!$B$38)*I866+SQRT(1-Inputs!$B$38)*_xlfn.NORM.S.INV(RAND())</f>
        <v>2.2318095513280838</v>
      </c>
      <c r="AF866" s="23">
        <f ca="1">SQRT(Inputs!$B$38)*J866+SQRT(1-Inputs!$B$38)*_xlfn.NORM.S.INV(RAND())</f>
        <v>-3.6988656244566986E-2</v>
      </c>
      <c r="AG866" s="23">
        <f ca="1">SQRT(Inputs!$B$38)*K866+SQRT(1-Inputs!$B$38)*_xlfn.NORM.S.INV(RAND())</f>
        <v>-1.194567168306778</v>
      </c>
      <c r="AH866" s="23">
        <f ca="1">SQRT(Inputs!$B$38)*L866+SQRT(1-Inputs!$B$38)*_xlfn.NORM.S.INV(RAND())</f>
        <v>-0.49963225055884802</v>
      </c>
      <c r="AI866" s="23">
        <f ca="1">SQRT(Inputs!$B$38)*M866+SQRT(1-Inputs!$B$38)*_xlfn.NORM.S.INV(RAND())</f>
        <v>1.7562284096070719</v>
      </c>
      <c r="AJ866" s="23">
        <f ca="1">SQRT(Inputs!$B$38)*C866+SQRT(1-Inputs!$B$38)*_xlfn.NORM.S.INV(RAND())</f>
        <v>-0.3752148681908043</v>
      </c>
      <c r="AK866" s="23">
        <f ca="1">SQRT(Inputs!$B$38)*D866+SQRT(1-Inputs!$B$38)*_xlfn.NORM.S.INV(RAND())</f>
        <v>0.89249024817352041</v>
      </c>
      <c r="AL866" s="23">
        <f ca="1">SQRT(Inputs!$B$38)*E866+SQRT(1-Inputs!$B$38)*_xlfn.NORM.S.INV(RAND())</f>
        <v>0.85665332101655678</v>
      </c>
      <c r="AM866" s="23">
        <f ca="1">SQRT(Inputs!$B$38)*F866+SQRT(1-Inputs!$B$38)*_xlfn.NORM.S.INV(RAND())</f>
        <v>1.5796786946319257</v>
      </c>
      <c r="AN866" s="23">
        <f ca="1">SQRT(Inputs!$B$38)*G866+SQRT(1-Inputs!$B$38)*_xlfn.NORM.S.INV(RAND())</f>
        <v>-1.3424129426714926</v>
      </c>
      <c r="AO866" s="23">
        <f ca="1">SQRT(Inputs!$B$38)*H866+SQRT(1-Inputs!$B$38)*_xlfn.NORM.S.INV(RAND())</f>
        <v>0.18111034277208737</v>
      </c>
      <c r="AP866" s="23">
        <f ca="1">SQRT(Inputs!$B$38)*I866+SQRT(1-Inputs!$B$38)*_xlfn.NORM.S.INV(RAND())</f>
        <v>1.7498678944520005</v>
      </c>
      <c r="AQ866" s="23">
        <f ca="1">SQRT(Inputs!$B$38)*J866+SQRT(1-Inputs!$B$38)*_xlfn.NORM.S.INV(RAND())</f>
        <v>1.4901004185039806</v>
      </c>
      <c r="AR866" s="23">
        <f ca="1">SQRT(Inputs!$B$38)*K866+SQRT(1-Inputs!$B$38)*_xlfn.NORM.S.INV(RAND())</f>
        <v>-1.7394940589361192</v>
      </c>
      <c r="AS866" s="23">
        <f ca="1">SQRT(Inputs!$B$38)*L866+SQRT(1-Inputs!$B$38)*_xlfn.NORM.S.INV(RAND())</f>
        <v>-1.7838701689727765</v>
      </c>
      <c r="AT866" s="23">
        <f ca="1">SQRT(Inputs!$B$38)*M866+SQRT(1-Inputs!$B$38)*_xlfn.NORM.S.INV(RAND())</f>
        <v>0.19132393956827654</v>
      </c>
      <c r="AU866" s="15">
        <f ca="1">Inputs!$B$6*EXP($B$8-0.5*C$5^2+C$5*N866)</f>
        <v>4978.9606057017008</v>
      </c>
      <c r="AV866" s="15">
        <f t="shared" ca="1" si="474"/>
        <v>4550.4319561415978</v>
      </c>
      <c r="AW866" s="15">
        <f t="shared" ca="1" si="475"/>
        <v>6011.9451430715562</v>
      </c>
      <c r="AX866" s="15">
        <f t="shared" ca="1" si="476"/>
        <v>7388.491874605048</v>
      </c>
      <c r="AY866" s="15">
        <f t="shared" ca="1" si="477"/>
        <v>9231.9641593503511</v>
      </c>
      <c r="AZ866" s="15">
        <f t="shared" ca="1" si="478"/>
        <v>12114.385768244365</v>
      </c>
      <c r="BA866" s="15">
        <f t="shared" ca="1" si="479"/>
        <v>15652.988986584291</v>
      </c>
      <c r="BB866" s="15">
        <f t="shared" ca="1" si="480"/>
        <v>22001.759718701116</v>
      </c>
      <c r="BC866" s="15">
        <f t="shared" ca="1" si="481"/>
        <v>31422.586862122382</v>
      </c>
      <c r="BD866" s="15">
        <f t="shared" ca="1" si="482"/>
        <v>37790.268317633985</v>
      </c>
      <c r="BE866" s="15">
        <f t="shared" ca="1" si="483"/>
        <v>50064.003359940441</v>
      </c>
      <c r="BF866" s="15">
        <f ca="1">Inputs!$B$13*EXP($B$9-0.5*C$6^2+C$6*Y866)</f>
        <v>10477.352137029933</v>
      </c>
      <c r="BG866" s="15">
        <f t="shared" ca="1" si="484"/>
        <v>11199.972119205246</v>
      </c>
      <c r="BH866" s="15">
        <f t="shared" ca="1" si="485"/>
        <v>23233.698025493479</v>
      </c>
      <c r="BI866" s="15">
        <f t="shared" ca="1" si="486"/>
        <v>37266.96953763382</v>
      </c>
      <c r="BJ866" s="15">
        <f t="shared" ca="1" si="487"/>
        <v>44555.654601807997</v>
      </c>
      <c r="BK866" s="15">
        <f t="shared" ca="1" si="488"/>
        <v>68257.684758304124</v>
      </c>
      <c r="BL866" s="15">
        <f t="shared" ca="1" si="489"/>
        <v>111967.60080170947</v>
      </c>
      <c r="BM866" s="15">
        <f t="shared" ca="1" si="490"/>
        <v>137001.37540026227</v>
      </c>
      <c r="BN866" s="15">
        <f t="shared" ca="1" si="491"/>
        <v>146021.12859595011</v>
      </c>
      <c r="BO866" s="15">
        <f t="shared" ca="1" si="492"/>
        <v>169526.75036987528</v>
      </c>
      <c r="BP866" s="15">
        <f t="shared" ca="1" si="493"/>
        <v>254591.34477144649</v>
      </c>
      <c r="BQ866" s="15">
        <f ca="1">Inputs!$B$20*EXP($B$10-0.5*C$7^2+C$7*AJ866)</f>
        <v>3755.0109020950772</v>
      </c>
      <c r="BR866" s="15">
        <f t="shared" ca="1" si="494"/>
        <v>6764.644906087181</v>
      </c>
      <c r="BS866" s="15">
        <f t="shared" ca="1" si="495"/>
        <v>11847.423184078572</v>
      </c>
      <c r="BT866" s="15">
        <f t="shared" ca="1" si="496"/>
        <v>24722.456267562582</v>
      </c>
      <c r="BU866" s="15">
        <f t="shared" ca="1" si="497"/>
        <v>24759.861714765724</v>
      </c>
      <c r="BV866" s="15">
        <f t="shared" ca="1" si="498"/>
        <v>35882.800727709589</v>
      </c>
      <c r="BW866" s="15">
        <f t="shared" ca="1" si="499"/>
        <v>72517.553790098493</v>
      </c>
      <c r="BX866" s="15">
        <f t="shared" ca="1" si="500"/>
        <v>136738.50101827766</v>
      </c>
      <c r="BY866" s="15">
        <f t="shared" ca="1" si="501"/>
        <v>137355.10896778441</v>
      </c>
      <c r="BZ866" s="15">
        <f t="shared" ca="1" si="502"/>
        <v>138843.38247837496</v>
      </c>
      <c r="CA866" s="15">
        <f t="shared" ca="1" si="503"/>
        <v>201777.62674635922</v>
      </c>
      <c r="CB866" s="15">
        <f ca="1">(AU866*DCF!C$10-DCF!C$5*MAX(AU866*DCF!C$10,0)-MAX(AU866-Inputs!$B$6,0)/Inputs!$B$10)*DCF!C$6</f>
        <v>1042.9550785576319</v>
      </c>
      <c r="CC866" s="15">
        <f ca="1">(AV866*DCF!D$10-DCF!D$5*MAX(AV866*DCF!D$10,0)-MAX(AV866-AU866,0)/Inputs!$B$10)*DCF!D$6</f>
        <v>1109.1369611449416</v>
      </c>
      <c r="CD866" s="15">
        <f ca="1">(AW866*DCF!E$10-DCF!E$5*MAX(AW866*DCF!E$10,0)-MAX(AW866-AV866,0)/Inputs!$B$10)*DCF!E$6</f>
        <v>1058.8691380138994</v>
      </c>
      <c r="CE866" s="15">
        <f ca="1">(AX866*DCF!F$10-DCF!F$5*MAX(AX866*DCF!F$10,0)-MAX(AX866-AW866,0)/Inputs!$B$10)*DCF!F$6</f>
        <v>1326.4707550746555</v>
      </c>
      <c r="CF866" s="15">
        <f ca="1">(AY866*DCF!G$10-DCF!G$5*MAX(AY866*DCF!G$10,0)-MAX(AY866-AX866,0)/Inputs!$B$10)*DCF!G$6</f>
        <v>1547.8052657192559</v>
      </c>
      <c r="CG866" s="15">
        <f ca="1">(AZ866*DCF!H$10-DCF!H$5*MAX(AZ866*DCF!H$10,0)-MAX(AZ866-AY866,0)/Inputs!$B$10)*DCF!H$6</f>
        <v>1840.1910554355752</v>
      </c>
      <c r="CH866" s="15">
        <f ca="1">(BA866*DCF!I$10-DCF!I$5*MAX(BA866*DCF!I$10,0)-MAX(BA866-AZ866,0)/Inputs!$B$10)*DCF!I$6</f>
        <v>2278.7751558132027</v>
      </c>
      <c r="CI866" s="15">
        <f ca="1">(BB866*DCF!J$10-DCF!J$5*MAX(BB866*DCF!J$10,0)-MAX(BB866-BA866,0)/Inputs!$B$10)*DCF!J$6</f>
        <v>2813.5014338396982</v>
      </c>
      <c r="CJ866" s="15">
        <f ca="1">(BC866*DCF!K$10-DCF!K$5*MAX(BC866*DCF!K$10,0)-MAX(BC866-BB866,0)/Inputs!$B$10)*DCF!K$6</f>
        <v>3739.7594464121848</v>
      </c>
      <c r="CK866" s="15">
        <f ca="1">(BD866*DCF!L$10-DCF!L$5*MAX(BD866*DCF!L$10,0)-MAX(BD866-BC866,0)/Inputs!$B$10)*DCF!L$6</f>
        <v>4876.0467668583078</v>
      </c>
      <c r="CL866" s="15">
        <f ca="1">(BE866*DCF!M$10-DCF!M$5*MAX(BE866*DCF!M$10,0)-MAX(BE866-BD866,0)/Inputs!$B$10)*DCF!M$6</f>
        <v>5598.4496097144029</v>
      </c>
      <c r="CM866" s="15">
        <f ca="1">(BF866*DCF!C$28-DCF!C$5*MAX(BF866*DCF!C$28,0)-MAX(BF866-Inputs!$B$13,0)/Inputs!$B$17)*DCF!C$6</f>
        <v>3197.6191604051801</v>
      </c>
      <c r="CN866" s="15">
        <f ca="1">(BG866*DCF!D$28-DCF!D$5*MAX(BG866*DCF!D$28,0)-MAX(BG866-BF866,0)/Inputs!$B$17)*DCF!D$6</f>
        <v>3144.4821290872537</v>
      </c>
      <c r="CO866" s="15">
        <f ca="1">(BH866*DCF!E$28-DCF!E$5*MAX(BH866*DCF!E$28,0)-MAX(BH866-BG866,0)/Inputs!$B$17)*DCF!E$6</f>
        <v>4208.5152558373484</v>
      </c>
      <c r="CP866" s="15">
        <f ca="1">(BI866*DCF!F$28-DCF!F$5*MAX(BI866*DCF!F$28,0)-MAX(BI866-BH866,0)/Inputs!$B$17)*DCF!F$6</f>
        <v>7562.0216937860823</v>
      </c>
      <c r="CQ866" s="15">
        <f ca="1">(BJ866*DCF!G$28-DCF!G$5*MAX(BJ866*DCF!G$28,0)-MAX(BJ866-BI866,0)/Inputs!$B$17)*DCF!G$6</f>
        <v>10334.417804838971</v>
      </c>
      <c r="CR866" s="15">
        <f ca="1">(BK866*DCF!H$28-DCF!H$5*MAX(BK866*DCF!H$28,0)-MAX(BK866-BJ866,0)/Inputs!$B$17)*DCF!H$6</f>
        <v>13198.248186019695</v>
      </c>
      <c r="CS866" s="15">
        <f ca="1">(BL866*DCF!I$28-DCF!I$5*MAX(BL866*DCF!I$28,0)-MAX(BL866-BK866,0)/Inputs!$B$17)*DCF!I$6</f>
        <v>20055.808408009136</v>
      </c>
      <c r="CT866" s="15">
        <f ca="1">(BM866*DCF!J$28-DCF!J$5*MAX(BM866*DCF!J$28,0)-MAX(BM866-BL866,0)/Inputs!$B$17)*DCF!J$6</f>
        <v>27243.406063403512</v>
      </c>
      <c r="CU866" s="15">
        <f ca="1">(BN866*DCF!K$28-DCF!K$5*MAX(BN866*DCF!K$28,0)-MAX(BN866-BM866,0)/Inputs!$B$17)*DCF!K$6</f>
        <v>29732.414398953642</v>
      </c>
      <c r="CV866" s="15">
        <f ca="1">(BO866*DCF!L$28-DCF!L$5*MAX(BO866*DCF!L$28,0)-MAX(BO866-BN866,0)/Inputs!$B$17)*DCF!L$6</f>
        <v>31164.444744840013</v>
      </c>
      <c r="CW866" s="15">
        <f ca="1">(BP866*DCF!M$28-DCF!M$5*MAX(BP866*DCF!M$28,0)-MAX(BP866-BO866,0)/Inputs!$B$17)*DCF!M$6</f>
        <v>39009.868488081207</v>
      </c>
      <c r="CX866" s="15">
        <f ca="1">(BQ866*DCF!C$46-DCF!C$5*MAX(BQ866*DCF!C$46,0)-MAX(BQ866-Inputs!$B$20,0)/Inputs!$B$24)*DCF!C$6</f>
        <v>-1123.1022416363121</v>
      </c>
      <c r="CY866" s="15">
        <f ca="1">(BR866*DCF!D$46-DCF!D$5*MAX(BR866*DCF!D$46,0)-MAX(BR866-BQ866,0)/Inputs!$B$24)*DCF!D$6</f>
        <v>-2438.7529791836223</v>
      </c>
      <c r="CZ866" s="15">
        <f ca="1">(BS866*DCF!E$46-DCF!E$5*MAX(BS866*DCF!E$46,0)-MAX(BS866-BR866,0)/Inputs!$B$24)*DCF!E$6</f>
        <v>-3404.4696899401015</v>
      </c>
      <c r="DA866" s="15">
        <f ca="1">(BT866*DCF!F$46-DCF!F$5*MAX(BT866*DCF!F$46,0)-MAX(BT866-BS866,0)/Inputs!$B$24)*DCF!F$6</f>
        <v>-6488.6521292362449</v>
      </c>
      <c r="DB866" s="15">
        <f ca="1">(BU866*DCF!G$46-DCF!G$5*MAX(BU866*DCF!G$46,0)-MAX(BU866-BT866,0)/Inputs!$B$24)*DCF!G$6</f>
        <v>-845.45528196892099</v>
      </c>
      <c r="DC866" s="15">
        <f ca="1">(BV866*DCF!H$46-DCF!H$5*MAX(BV866*DCF!H$46,0)-MAX(BV866-BU866,0)/Inputs!$B$24)*DCF!H$6</f>
        <v>-3456.3851468942607</v>
      </c>
      <c r="DD866" s="15">
        <f ca="1">(BW866*DCF!I$46-DCF!I$5*MAX(BW866*DCF!I$46,0)-MAX(BW866-BV866,0)/Inputs!$B$24)*DCF!I$6</f>
        <v>-8841.5993582865103</v>
      </c>
      <c r="DE866" s="15">
        <f ca="1">(BX866*DCF!J$46-DCF!J$5*MAX(BX866*DCF!J$46,0)-MAX(BX866-BW866,0)/Inputs!$B$24)*DCF!J$6</f>
        <v>-11294.544103814362</v>
      </c>
      <c r="DF866" s="15">
        <f ca="1">(BY866*DCF!K$46-DCF!K$5*MAX(BY866*DCF!K$46,0)-MAX(BY866-BX866,0)/Inputs!$B$24)*DCF!K$6</f>
        <v>7695.1291783841116</v>
      </c>
      <c r="DG866" s="15">
        <f ca="1">(BZ866*DCF!L$46-DCF!L$5*MAX(BZ866*DCF!L$46,0)-MAX(BZ866-BY866,0)/Inputs!$B$24)*DCF!L$6</f>
        <v>9260.800637400911</v>
      </c>
      <c r="DH866" s="15">
        <f ca="1">(CA866*DCF!M$46-DCF!M$5*MAX(CA866*DCF!M$46,0)-MAX(CA866-BZ866,0)/Inputs!$B$24)*DCF!M$6</f>
        <v>2661.7799852080611</v>
      </c>
      <c r="DI866" s="15">
        <f ca="1">SUM(CB866:CL866)+BE866*DCF!M$10*(1+Inputs!$B$30)*(1-Inputs!$B$33)*(1-Inputs!$B$30/Inputs!$B$31)/(Inputs!$B$29-Inputs!$B$30)*DCF!M$6</f>
        <v>166560.74404520608</v>
      </c>
      <c r="DJ866" s="15">
        <f ca="1">SUM(CM866:CW866)+BP866*DCF!M$28*(1+Inputs!$B$30)*(1-Inputs!$B$33)*(1-Inputs!$B$30/Inputs!$B$31)/(Inputs!$B$29-Inputs!$B$30)*DCF!M$6</f>
        <v>1133559.3518278501</v>
      </c>
      <c r="DK866" s="15">
        <f ca="1">SUM(CX866:DH866)+CA866*DCF!M$46*(1+Inputs!$B$30)*(1-Inputs!$B$33)*(1-Inputs!$B$30/Inputs!$B$31)/(Inputs!$B$29-Inputs!$B$30)*DCF!M$6</f>
        <v>293696.86190781224</v>
      </c>
      <c r="DM866" s="15">
        <f ca="1">DI866+DJ866+DK866+Inputs!$B$34+Inputs!$B$36-Inputs!$B$35</f>
        <v>1670667.9577808685</v>
      </c>
    </row>
    <row r="867" spans="1:117" x14ac:dyDescent="0.75">
      <c r="A867" s="11">
        <v>854</v>
      </c>
      <c r="C867" s="23">
        <f t="shared" ca="1" si="505"/>
        <v>-2.0792869919889261E-2</v>
      </c>
      <c r="D867" s="23">
        <f t="shared" ca="1" si="505"/>
        <v>-0.5108340522871252</v>
      </c>
      <c r="E867" s="23">
        <f t="shared" ca="1" si="505"/>
        <v>-0.75235530836315434</v>
      </c>
      <c r="F867" s="23">
        <f t="shared" ca="1" si="505"/>
        <v>0.27211901493164242</v>
      </c>
      <c r="G867" s="23">
        <f t="shared" ca="1" si="505"/>
        <v>2.7755743134308241E-2</v>
      </c>
      <c r="H867" s="23">
        <f t="shared" ca="1" si="505"/>
        <v>0.1971356135728945</v>
      </c>
      <c r="I867" s="23">
        <f t="shared" ca="1" si="505"/>
        <v>-0.98005188345068805</v>
      </c>
      <c r="J867" s="23">
        <f t="shared" ca="1" si="505"/>
        <v>-0.42013766990560875</v>
      </c>
      <c r="K867" s="23">
        <f t="shared" ca="1" si="505"/>
        <v>0.8003208637529482</v>
      </c>
      <c r="L867" s="23">
        <f t="shared" ca="1" si="505"/>
        <v>-0.19178307966581298</v>
      </c>
      <c r="M867" s="23">
        <f t="shared" ca="1" si="505"/>
        <v>-0.67526330212972696</v>
      </c>
      <c r="N867" s="23">
        <f ca="1">SQRT(Inputs!$B$38)*C867+SQRT(1-Inputs!$B$38)*_xlfn.NORM.S.INV(RAND())</f>
        <v>0.29408517116690325</v>
      </c>
      <c r="O867" s="23">
        <f ca="1">SQRT(Inputs!$B$38)*D867+SQRT(1-Inputs!$B$38)*_xlfn.NORM.S.INV(RAND())</f>
        <v>-1.1156744531348413</v>
      </c>
      <c r="P867" s="23">
        <f ca="1">SQRT(Inputs!$B$38)*E867+SQRT(1-Inputs!$B$38)*_xlfn.NORM.S.INV(RAND())</f>
        <v>-6.4950140344280816E-2</v>
      </c>
      <c r="Q867" s="23">
        <f ca="1">SQRT(Inputs!$B$38)*F867+SQRT(1-Inputs!$B$38)*_xlfn.NORM.S.INV(RAND())</f>
        <v>-0.5050383270458938</v>
      </c>
      <c r="R867" s="23">
        <f ca="1">SQRT(Inputs!$B$38)*G867+SQRT(1-Inputs!$B$38)*_xlfn.NORM.S.INV(RAND())</f>
        <v>0.57747291476109819</v>
      </c>
      <c r="S867" s="23">
        <f ca="1">SQRT(Inputs!$B$38)*H867+SQRT(1-Inputs!$B$38)*_xlfn.NORM.S.INV(RAND())</f>
        <v>0.8195486812902999</v>
      </c>
      <c r="T867" s="23">
        <f ca="1">SQRT(Inputs!$B$38)*I867+SQRT(1-Inputs!$B$38)*_xlfn.NORM.S.INV(RAND())</f>
        <v>0.25195989457967893</v>
      </c>
      <c r="U867" s="23">
        <f ca="1">SQRT(Inputs!$B$38)*J867+SQRT(1-Inputs!$B$38)*_xlfn.NORM.S.INV(RAND())</f>
        <v>1.0404551251703431</v>
      </c>
      <c r="V867" s="23">
        <f ca="1">SQRT(Inputs!$B$38)*K867+SQRT(1-Inputs!$B$38)*_xlfn.NORM.S.INV(RAND())</f>
        <v>2.811157399476405E-2</v>
      </c>
      <c r="W867" s="23">
        <f ca="1">SQRT(Inputs!$B$38)*L867+SQRT(1-Inputs!$B$38)*_xlfn.NORM.S.INV(RAND())</f>
        <v>1.8049423230409964E-2</v>
      </c>
      <c r="X867" s="23">
        <f ca="1">SQRT(Inputs!$B$38)*M867+SQRT(1-Inputs!$B$38)*_xlfn.NORM.S.INV(RAND())</f>
        <v>-0.54498843010548204</v>
      </c>
      <c r="Y867" s="23">
        <f ca="1">SQRT(Inputs!$B$38)*C867+SQRT(1-Inputs!$B$38)*_xlfn.NORM.S.INV(RAND())</f>
        <v>2.2690574353823179</v>
      </c>
      <c r="Z867" s="23">
        <f ca="1">SQRT(Inputs!$B$38)*D867+SQRT(1-Inputs!$B$38)*_xlfn.NORM.S.INV(RAND())</f>
        <v>-0.72920833327525525</v>
      </c>
      <c r="AA867" s="23">
        <f ca="1">SQRT(Inputs!$B$38)*E867+SQRT(1-Inputs!$B$38)*_xlfn.NORM.S.INV(RAND())</f>
        <v>7.0394909047189813E-2</v>
      </c>
      <c r="AB867" s="23">
        <f ca="1">SQRT(Inputs!$B$38)*F867+SQRT(1-Inputs!$B$38)*_xlfn.NORM.S.INV(RAND())</f>
        <v>-0.42232924882966882</v>
      </c>
      <c r="AC867" s="23">
        <f ca="1">SQRT(Inputs!$B$38)*G867+SQRT(1-Inputs!$B$38)*_xlfn.NORM.S.INV(RAND())</f>
        <v>-1.1701965887884886</v>
      </c>
      <c r="AD867" s="23">
        <f ca="1">SQRT(Inputs!$B$38)*H867+SQRT(1-Inputs!$B$38)*_xlfn.NORM.S.INV(RAND())</f>
        <v>-2.2467177792844444</v>
      </c>
      <c r="AE867" s="23">
        <f ca="1">SQRT(Inputs!$B$38)*I867+SQRT(1-Inputs!$B$38)*_xlfn.NORM.S.INV(RAND())</f>
        <v>-1.090573518322834</v>
      </c>
      <c r="AF867" s="23">
        <f ca="1">SQRT(Inputs!$B$38)*J867+SQRT(1-Inputs!$B$38)*_xlfn.NORM.S.INV(RAND())</f>
        <v>0.53236337826807167</v>
      </c>
      <c r="AG867" s="23">
        <f ca="1">SQRT(Inputs!$B$38)*K867+SQRT(1-Inputs!$B$38)*_xlfn.NORM.S.INV(RAND())</f>
        <v>-0.26984168379332113</v>
      </c>
      <c r="AH867" s="23">
        <f ca="1">SQRT(Inputs!$B$38)*L867+SQRT(1-Inputs!$B$38)*_xlfn.NORM.S.INV(RAND())</f>
        <v>-0.13981010857896417</v>
      </c>
      <c r="AI867" s="23">
        <f ca="1">SQRT(Inputs!$B$38)*M867+SQRT(1-Inputs!$B$38)*_xlfn.NORM.S.INV(RAND())</f>
        <v>-0.35040683839076409</v>
      </c>
      <c r="AJ867" s="23">
        <f ca="1">SQRT(Inputs!$B$38)*C867+SQRT(1-Inputs!$B$38)*_xlfn.NORM.S.INV(RAND())</f>
        <v>-1.2238763485846194</v>
      </c>
      <c r="AK867" s="23">
        <f ca="1">SQRT(Inputs!$B$38)*D867+SQRT(1-Inputs!$B$38)*_xlfn.NORM.S.INV(RAND())</f>
        <v>3.4404924821056782E-2</v>
      </c>
      <c r="AL867" s="23">
        <f ca="1">SQRT(Inputs!$B$38)*E867+SQRT(1-Inputs!$B$38)*_xlfn.NORM.S.INV(RAND())</f>
        <v>-1.2082131784224304</v>
      </c>
      <c r="AM867" s="23">
        <f ca="1">SQRT(Inputs!$B$38)*F867+SQRT(1-Inputs!$B$38)*_xlfn.NORM.S.INV(RAND())</f>
        <v>1.3755786074194996</v>
      </c>
      <c r="AN867" s="23">
        <f ca="1">SQRT(Inputs!$B$38)*G867+SQRT(1-Inputs!$B$38)*_xlfn.NORM.S.INV(RAND())</f>
        <v>0.28945703719188287</v>
      </c>
      <c r="AO867" s="23">
        <f ca="1">SQRT(Inputs!$B$38)*H867+SQRT(1-Inputs!$B$38)*_xlfn.NORM.S.INV(RAND())</f>
        <v>-0.32488060983211364</v>
      </c>
      <c r="AP867" s="23">
        <f ca="1">SQRT(Inputs!$B$38)*I867+SQRT(1-Inputs!$B$38)*_xlfn.NORM.S.INV(RAND())</f>
        <v>0.23563430638676164</v>
      </c>
      <c r="AQ867" s="23">
        <f ca="1">SQRT(Inputs!$B$38)*J867+SQRT(1-Inputs!$B$38)*_xlfn.NORM.S.INV(RAND())</f>
        <v>-0.77240634623293758</v>
      </c>
      <c r="AR867" s="23">
        <f ca="1">SQRT(Inputs!$B$38)*K867+SQRT(1-Inputs!$B$38)*_xlfn.NORM.S.INV(RAND())</f>
        <v>0.81858542386840971</v>
      </c>
      <c r="AS867" s="23">
        <f ca="1">SQRT(Inputs!$B$38)*L867+SQRT(1-Inputs!$B$38)*_xlfn.NORM.S.INV(RAND())</f>
        <v>1.053687000310908</v>
      </c>
      <c r="AT867" s="23">
        <f ca="1">SQRT(Inputs!$B$38)*M867+SQRT(1-Inputs!$B$38)*_xlfn.NORM.S.INV(RAND())</f>
        <v>-0.11286622236628913</v>
      </c>
      <c r="AU867" s="15">
        <f ca="1">Inputs!$B$6*EXP($B$8-0.5*C$5^2+C$5*N867)</f>
        <v>5204.1771868042906</v>
      </c>
      <c r="AV867" s="15">
        <f t="shared" ca="1" si="474"/>
        <v>5376.3227610275871</v>
      </c>
      <c r="AW867" s="15">
        <f t="shared" ca="1" si="475"/>
        <v>6498.2941969561653</v>
      </c>
      <c r="AX867" s="15">
        <f t="shared" ca="1" si="476"/>
        <v>7448.6423656664792</v>
      </c>
      <c r="AY867" s="15">
        <f t="shared" ca="1" si="477"/>
        <v>9738.1000569658154</v>
      </c>
      <c r="AZ867" s="15">
        <f t="shared" ca="1" si="478"/>
        <v>13034.806500074112</v>
      </c>
      <c r="BA867" s="15">
        <f t="shared" ca="1" si="479"/>
        <v>16377.501115617737</v>
      </c>
      <c r="BB867" s="15">
        <f t="shared" ca="1" si="480"/>
        <v>22254.059698940127</v>
      </c>
      <c r="BC867" s="15">
        <f t="shared" ca="1" si="481"/>
        <v>27329.621068562265</v>
      </c>
      <c r="BD867" s="15">
        <f t="shared" ca="1" si="482"/>
        <v>33537.93504791466</v>
      </c>
      <c r="BE867" s="15">
        <f t="shared" ca="1" si="483"/>
        <v>39106.306455579601</v>
      </c>
      <c r="BF867" s="15">
        <f ca="1">Inputs!$B$13*EXP($B$9-0.5*C$6^2+C$6*Y867)</f>
        <v>21687.788236511413</v>
      </c>
      <c r="BG867" s="15">
        <f t="shared" ca="1" si="484"/>
        <v>23172.953976269182</v>
      </c>
      <c r="BH867" s="15">
        <f t="shared" ca="1" si="485"/>
        <v>28645.594790211151</v>
      </c>
      <c r="BI867" s="15">
        <f t="shared" ca="1" si="486"/>
        <v>32859.537725465991</v>
      </c>
      <c r="BJ867" s="15">
        <f t="shared" ca="1" si="487"/>
        <v>34030.838831096065</v>
      </c>
      <c r="BK867" s="15">
        <f t="shared" ca="1" si="488"/>
        <v>30760.048613207226</v>
      </c>
      <c r="BL867" s="15">
        <f t="shared" ca="1" si="489"/>
        <v>32805.073873218316</v>
      </c>
      <c r="BM867" s="15">
        <f t="shared" ca="1" si="490"/>
        <v>43081.507108907834</v>
      </c>
      <c r="BN867" s="15">
        <f t="shared" ca="1" si="491"/>
        <v>51298.908640105707</v>
      </c>
      <c r="BO867" s="15">
        <f t="shared" ca="1" si="492"/>
        <v>62100.540578383741</v>
      </c>
      <c r="BP867" s="15">
        <f t="shared" ca="1" si="493"/>
        <v>73459.152605854077</v>
      </c>
      <c r="BQ867" s="15">
        <f ca="1">Inputs!$B$20*EXP($B$10-0.5*C$7^2+C$7*AJ867)</f>
        <v>2778.9847225141812</v>
      </c>
      <c r="BR867" s="15">
        <f t="shared" ca="1" si="494"/>
        <v>3812.1505862333543</v>
      </c>
      <c r="BS867" s="15">
        <f t="shared" ca="1" si="495"/>
        <v>3689.7490350859052</v>
      </c>
      <c r="BT867" s="15">
        <f t="shared" ca="1" si="496"/>
        <v>7298.1289742711579</v>
      </c>
      <c r="BU867" s="15">
        <f t="shared" ca="1" si="497"/>
        <v>10848.135620387946</v>
      </c>
      <c r="BV867" s="15">
        <f t="shared" ca="1" si="498"/>
        <v>14027.62266358261</v>
      </c>
      <c r="BW867" s="15">
        <f t="shared" ca="1" si="499"/>
        <v>20575.737800372361</v>
      </c>
      <c r="BX867" s="15">
        <f t="shared" ca="1" si="500"/>
        <v>24650.082003499763</v>
      </c>
      <c r="BY867" s="15">
        <f t="shared" ca="1" si="501"/>
        <v>40394.89160892558</v>
      </c>
      <c r="BZ867" s="15">
        <f t="shared" ca="1" si="502"/>
        <v>68794.187159011577</v>
      </c>
      <c r="CA867" s="15">
        <f t="shared" ca="1" si="503"/>
        <v>94716.109882997262</v>
      </c>
      <c r="CB867" s="15">
        <f ca="1">(AU867*DCF!C$10-DCF!C$5*MAX(AU867*DCF!C$10,0)-MAX(AU867-Inputs!$B$6,0)/Inputs!$B$10)*DCF!C$6</f>
        <v>1041.3492441915814</v>
      </c>
      <c r="CC867" s="15">
        <f ca="1">(AV867*DCF!D$10-DCF!D$5*MAX(AV867*DCF!D$10,0)-MAX(AV867-AU867,0)/Inputs!$B$10)*DCF!D$6</f>
        <v>1268.4690567047451</v>
      </c>
      <c r="CD867" s="15">
        <f ca="1">(AW867*DCF!E$10-DCF!E$5*MAX(AW867*DCF!E$10,0)-MAX(AW867-AV867,0)/Inputs!$B$10)*DCF!E$6</f>
        <v>1247.6382558494738</v>
      </c>
      <c r="CE867" s="15">
        <f ca="1">(AX867*DCF!F$10-DCF!F$5*MAX(AX867*DCF!F$10,0)-MAX(AX867-AW867,0)/Inputs!$B$10)*DCF!F$6</f>
        <v>1428.2828656344004</v>
      </c>
      <c r="CF867" s="15">
        <f ca="1">(AY867*DCF!G$10-DCF!G$5*MAX(AY867*DCF!G$10,0)-MAX(AY867-AX867,0)/Inputs!$B$10)*DCF!G$6</f>
        <v>1566.3633269932484</v>
      </c>
      <c r="CG867" s="15">
        <f ca="1">(AZ867*DCF!H$10-DCF!H$5*MAX(AZ867*DCF!H$10,0)-MAX(AZ867-AY867,0)/Inputs!$B$10)*DCF!H$6</f>
        <v>1945.3277013690351</v>
      </c>
      <c r="CH867" s="15">
        <f ca="1">(BA867*DCF!I$10-DCF!I$5*MAX(BA867*DCF!I$10,0)-MAX(BA867-AZ867,0)/Inputs!$B$10)*DCF!I$6</f>
        <v>2443.2529663798005</v>
      </c>
      <c r="CI867" s="15">
        <f ca="1">(BB867*DCF!J$10-DCF!J$5*MAX(BB867*DCF!J$10,0)-MAX(BB867-BA867,0)/Inputs!$B$10)*DCF!J$6</f>
        <v>2928.352665584694</v>
      </c>
      <c r="CJ867" s="15">
        <f ca="1">(BC867*DCF!K$10-DCF!K$5*MAX(BC867*DCF!K$10,0)-MAX(BC867-BB867,0)/Inputs!$B$10)*DCF!K$6</f>
        <v>3689.1287482924849</v>
      </c>
      <c r="CK867" s="15">
        <f ca="1">(BD867*DCF!L$10-DCF!L$5*MAX(BD867*DCF!L$10,0)-MAX(BD867-BC867,0)/Inputs!$B$10)*DCF!L$6</f>
        <v>4255.3228426056412</v>
      </c>
      <c r="CL867" s="15">
        <f ca="1">(BE867*DCF!M$10-DCF!M$5*MAX(BE867*DCF!M$10,0)-MAX(BE867-BD867,0)/Inputs!$B$10)*DCF!M$6</f>
        <v>4853.2041814929698</v>
      </c>
      <c r="CM867" s="15">
        <f ca="1">(BF867*DCF!C$28-DCF!C$5*MAX(BF867*DCF!C$28,0)-MAX(BF867-Inputs!$B$13,0)/Inputs!$B$17)*DCF!C$6</f>
        <v>4240.0358108913279</v>
      </c>
      <c r="CN867" s="15">
        <f ca="1">(BG867*DCF!D$28-DCF!D$5*MAX(BG867*DCF!D$28,0)-MAX(BG867-BF867,0)/Inputs!$B$17)*DCF!D$6</f>
        <v>6508.1154560478044</v>
      </c>
      <c r="CO867" s="15">
        <f ca="1">(BH867*DCF!E$28-DCF!E$5*MAX(BH867*DCF!E$28,0)-MAX(BH867-BG867,0)/Inputs!$B$17)*DCF!E$6</f>
        <v>7034.3603460326576</v>
      </c>
      <c r="CP867" s="15">
        <f ca="1">(BI867*DCF!F$28-DCF!F$5*MAX(BI867*DCF!F$28,0)-MAX(BI867-BH867,0)/Inputs!$B$17)*DCF!F$6</f>
        <v>8153.28402608751</v>
      </c>
      <c r="CQ867" s="15">
        <f ca="1">(BJ867*DCF!G$28-DCF!G$5*MAX(BJ867*DCF!G$28,0)-MAX(BJ867-BI867,0)/Inputs!$B$17)*DCF!G$6</f>
        <v>8632.5580510331765</v>
      </c>
      <c r="CR867" s="15">
        <f ca="1">(BK867*DCF!H$28-DCF!H$5*MAX(BK867*DCF!H$28,0)-MAX(BK867-BJ867,0)/Inputs!$B$17)*DCF!H$6</f>
        <v>7607.29938930149</v>
      </c>
      <c r="CS867" s="15">
        <f ca="1">(BL867*DCF!I$28-DCF!I$5*MAX(BL867*DCF!I$28,0)-MAX(BL867-BK867,0)/Inputs!$B$17)*DCF!I$6</f>
        <v>7420.6889338933097</v>
      </c>
      <c r="CT867" s="15">
        <f ca="1">(BM867*DCF!J$28-DCF!J$5*MAX(BM867*DCF!J$28,0)-MAX(BM867-BL867,0)/Inputs!$B$17)*DCF!J$6</f>
        <v>8248.1814573597021</v>
      </c>
      <c r="CU867" s="15">
        <f ca="1">(BN867*DCF!K$28-DCF!K$5*MAX(BN867*DCF!K$28,0)-MAX(BN867-BM867,0)/Inputs!$B$17)*DCF!K$6</f>
        <v>9826.9471436259646</v>
      </c>
      <c r="CV867" s="15">
        <f ca="1">(BO867*DCF!L$28-DCF!L$5*MAX(BO867*DCF!L$28,0)-MAX(BO867-BN867,0)/Inputs!$B$17)*DCF!L$6</f>
        <v>11168.138662500753</v>
      </c>
      <c r="CW867" s="15">
        <f ca="1">(BP867*DCF!M$28-DCF!M$5*MAX(BP867*DCF!M$28,0)-MAX(BP867-BO867,0)/Inputs!$B$17)*DCF!M$6</f>
        <v>12634.087949866085</v>
      </c>
      <c r="CX867" s="15">
        <f ca="1">(BQ867*DCF!C$46-DCF!C$5*MAX(BQ867*DCF!C$46,0)-MAX(BQ867-Inputs!$B$20,0)/Inputs!$B$24)*DCF!C$6</f>
        <v>-641.79785739357533</v>
      </c>
      <c r="CY867" s="15">
        <f ca="1">(BR867*DCF!D$46-DCF!D$5*MAX(BR867*DCF!D$46,0)-MAX(BR867-BQ867,0)/Inputs!$B$24)*DCF!D$6</f>
        <v>-1091.4885025628232</v>
      </c>
      <c r="CZ867" s="15">
        <f ca="1">(BS867*DCF!E$46-DCF!E$5*MAX(BS867*DCF!E$46,0)-MAX(BS867-BR867,0)/Inputs!$B$24)*DCF!E$6</f>
        <v>-436.31924773396941</v>
      </c>
      <c r="DA867" s="15">
        <f ca="1">(BT867*DCF!F$46-DCF!F$5*MAX(BT867*DCF!F$46,0)-MAX(BT867-BS867,0)/Inputs!$B$24)*DCF!F$6</f>
        <v>-1845.4210996464496</v>
      </c>
      <c r="DB867" s="15">
        <f ca="1">(BU867*DCF!G$46-DCF!G$5*MAX(BU867*DCF!G$46,0)-MAX(BU867-BT867,0)/Inputs!$B$24)*DCF!G$6</f>
        <v>-1559.0619451575312</v>
      </c>
      <c r="DC867" s="15">
        <f ca="1">(BV867*DCF!H$46-DCF!H$5*MAX(BV867*DCF!H$46,0)-MAX(BV867-BU867,0)/Inputs!$B$24)*DCF!H$6</f>
        <v>-988.00611763241432</v>
      </c>
      <c r="DD867" s="15">
        <f ca="1">(BW867*DCF!I$46-DCF!I$5*MAX(BW867*DCF!I$46,0)-MAX(BW867-BV867,0)/Inputs!$B$24)*DCF!I$6</f>
        <v>-1404.5058992924801</v>
      </c>
      <c r="DE867" s="15">
        <f ca="1">(BX867*DCF!J$46-DCF!J$5*MAX(BX867*DCF!J$46,0)-MAX(BX867-BW867,0)/Inputs!$B$24)*DCF!J$6</f>
        <v>-46.44676291967874</v>
      </c>
      <c r="DF867" s="15">
        <f ca="1">(BY867*DCF!K$46-DCF!K$5*MAX(BY867*DCF!K$46,0)-MAX(BY867-BX867,0)/Inputs!$B$24)*DCF!K$6</f>
        <v>-1549.5680475663348</v>
      </c>
      <c r="DG867" s="15">
        <f ca="1">(BZ867*DCF!L$46-DCF!L$5*MAX(BZ867*DCF!L$46,0)-MAX(BZ867-BY867,0)/Inputs!$B$24)*DCF!L$6</f>
        <v>-1671.4308051597629</v>
      </c>
      <c r="DH867" s="15">
        <f ca="1">(CA867*DCF!M$46-DCF!M$5*MAX(CA867*DCF!M$46,0)-MAX(CA867-BZ867,0)/Inputs!$B$24)*DCF!M$6</f>
        <v>2006.2325791700075</v>
      </c>
      <c r="DI867" s="15">
        <f ca="1">SUM(CB867:CL867)+BE867*DCF!M$10*(1+Inputs!$B$30)*(1-Inputs!$B$33)*(1-Inputs!$B$30/Inputs!$B$31)/(Inputs!$B$29-Inputs!$B$30)*DCF!M$6</f>
        <v>135500.0598483434</v>
      </c>
      <c r="DJ867" s="15">
        <f ca="1">SUM(CM867:CW867)+BP867*DCF!M$28*(1+Inputs!$B$30)*(1-Inputs!$B$33)*(1-Inputs!$B$30/Inputs!$B$31)/(Inputs!$B$29-Inputs!$B$30)*DCF!M$6</f>
        <v>364057.42135840165</v>
      </c>
      <c r="DK867" s="15">
        <f ca="1">SUM(CX867:DH867)+CA867*DCF!M$46*(1+Inputs!$B$30)*(1-Inputs!$B$33)*(1-Inputs!$B$30/Inputs!$B$31)/(Inputs!$B$29-Inputs!$B$30)*DCF!M$6</f>
        <v>137214.51201369977</v>
      </c>
      <c r="DM867" s="15">
        <f ca="1">DI867+DJ867+DK867+Inputs!$B$34+Inputs!$B$36-Inputs!$B$35</f>
        <v>713622.99322044477</v>
      </c>
    </row>
    <row r="868" spans="1:117" x14ac:dyDescent="0.75">
      <c r="A868" s="11">
        <v>855</v>
      </c>
      <c r="C868" s="23">
        <f t="shared" ca="1" si="505"/>
        <v>1.6323281194176784</v>
      </c>
      <c r="D868" s="23">
        <f t="shared" ca="1" si="505"/>
        <v>1.5548645033238096E-2</v>
      </c>
      <c r="E868" s="23">
        <f t="shared" ca="1" si="505"/>
        <v>0.64784053181395251</v>
      </c>
      <c r="F868" s="23">
        <f t="shared" ca="1" si="505"/>
        <v>-1.6103305586401204</v>
      </c>
      <c r="G868" s="23">
        <f t="shared" ca="1" si="505"/>
        <v>1.5318514486439825</v>
      </c>
      <c r="H868" s="23">
        <f t="shared" ca="1" si="505"/>
        <v>-1.2308760058479389</v>
      </c>
      <c r="I868" s="23">
        <f t="shared" ca="1" si="505"/>
        <v>0.97529099814080122</v>
      </c>
      <c r="J868" s="23">
        <f t="shared" ca="1" si="505"/>
        <v>-1.3741185646784619</v>
      </c>
      <c r="K868" s="23">
        <f t="shared" ca="1" si="505"/>
        <v>1.032191022429098</v>
      </c>
      <c r="L868" s="23">
        <f t="shared" ca="1" si="505"/>
        <v>0.28277064044521155</v>
      </c>
      <c r="M868" s="23">
        <f t="shared" ca="1" si="505"/>
        <v>-0.73304260890388884</v>
      </c>
      <c r="N868" s="23">
        <f ca="1">SQRT(Inputs!$B$38)*C868+SQRT(1-Inputs!$B$38)*_xlfn.NORM.S.INV(RAND())</f>
        <v>1.1754369372763878</v>
      </c>
      <c r="O868" s="23">
        <f ca="1">SQRT(Inputs!$B$38)*D868+SQRT(1-Inputs!$B$38)*_xlfn.NORM.S.INV(RAND())</f>
        <v>0.46672788063733306</v>
      </c>
      <c r="P868" s="23">
        <f ca="1">SQRT(Inputs!$B$38)*E868+SQRT(1-Inputs!$B$38)*_xlfn.NORM.S.INV(RAND())</f>
        <v>0.91966254686409399</v>
      </c>
      <c r="Q868" s="23">
        <f ca="1">SQRT(Inputs!$B$38)*F868+SQRT(1-Inputs!$B$38)*_xlfn.NORM.S.INV(RAND())</f>
        <v>-0.14602367372533709</v>
      </c>
      <c r="R868" s="23">
        <f ca="1">SQRT(Inputs!$B$38)*G868+SQRT(1-Inputs!$B$38)*_xlfn.NORM.S.INV(RAND())</f>
        <v>0.52699764433918062</v>
      </c>
      <c r="S868" s="23">
        <f ca="1">SQRT(Inputs!$B$38)*H868+SQRT(1-Inputs!$B$38)*_xlfn.NORM.S.INV(RAND())</f>
        <v>-0.14001262239210266</v>
      </c>
      <c r="T868" s="23">
        <f ca="1">SQRT(Inputs!$B$38)*I868+SQRT(1-Inputs!$B$38)*_xlfn.NORM.S.INV(RAND())</f>
        <v>0.92296502827354443</v>
      </c>
      <c r="U868" s="23">
        <f ca="1">SQRT(Inputs!$B$38)*J868+SQRT(1-Inputs!$B$38)*_xlfn.NORM.S.INV(RAND())</f>
        <v>0.71772989103747376</v>
      </c>
      <c r="V868" s="23">
        <f ca="1">SQRT(Inputs!$B$38)*K868+SQRT(1-Inputs!$B$38)*_xlfn.NORM.S.INV(RAND())</f>
        <v>-1.1730112657426517E-3</v>
      </c>
      <c r="W868" s="23">
        <f ca="1">SQRT(Inputs!$B$38)*L868+SQRT(1-Inputs!$B$38)*_xlfn.NORM.S.INV(RAND())</f>
        <v>-0.79171466403664015</v>
      </c>
      <c r="X868" s="23">
        <f ca="1">SQRT(Inputs!$B$38)*M868+SQRT(1-Inputs!$B$38)*_xlfn.NORM.S.INV(RAND())</f>
        <v>0.52240296227588101</v>
      </c>
      <c r="Y868" s="23">
        <f ca="1">SQRT(Inputs!$B$38)*C868+SQRT(1-Inputs!$B$38)*_xlfn.NORM.S.INV(RAND())</f>
        <v>0.86577344357345565</v>
      </c>
      <c r="Z868" s="23">
        <f ca="1">SQRT(Inputs!$B$38)*D868+SQRT(1-Inputs!$B$38)*_xlfn.NORM.S.INV(RAND())</f>
        <v>0.98886605298362307</v>
      </c>
      <c r="AA868" s="23">
        <f ca="1">SQRT(Inputs!$B$38)*E868+SQRT(1-Inputs!$B$38)*_xlfn.NORM.S.INV(RAND())</f>
        <v>0.26675658126049806</v>
      </c>
      <c r="AB868" s="23">
        <f ca="1">SQRT(Inputs!$B$38)*F868+SQRT(1-Inputs!$B$38)*_xlfn.NORM.S.INV(RAND())</f>
        <v>0.30526348687584293</v>
      </c>
      <c r="AC868" s="23">
        <f ca="1">SQRT(Inputs!$B$38)*G868+SQRT(1-Inputs!$B$38)*_xlfn.NORM.S.INV(RAND())</f>
        <v>0.76394110024429773</v>
      </c>
      <c r="AD868" s="23">
        <f ca="1">SQRT(Inputs!$B$38)*H868+SQRT(1-Inputs!$B$38)*_xlfn.NORM.S.INV(RAND())</f>
        <v>-1.1686584539910776</v>
      </c>
      <c r="AE868" s="23">
        <f ca="1">SQRT(Inputs!$B$38)*I868+SQRT(1-Inputs!$B$38)*_xlfn.NORM.S.INV(RAND())</f>
        <v>0.45345254271122487</v>
      </c>
      <c r="AF868" s="23">
        <f ca="1">SQRT(Inputs!$B$38)*J868+SQRT(1-Inputs!$B$38)*_xlfn.NORM.S.INV(RAND())</f>
        <v>-2.0186275560057134</v>
      </c>
      <c r="AG868" s="23">
        <f ca="1">SQRT(Inputs!$B$38)*K868+SQRT(1-Inputs!$B$38)*_xlfn.NORM.S.INV(RAND())</f>
        <v>0.48131019188217866</v>
      </c>
      <c r="AH868" s="23">
        <f ca="1">SQRT(Inputs!$B$38)*L868+SQRT(1-Inputs!$B$38)*_xlfn.NORM.S.INV(RAND())</f>
        <v>0.42801232082039153</v>
      </c>
      <c r="AI868" s="23">
        <f ca="1">SQRT(Inputs!$B$38)*M868+SQRT(1-Inputs!$B$38)*_xlfn.NORM.S.INV(RAND())</f>
        <v>-0.23304294276913939</v>
      </c>
      <c r="AJ868" s="23">
        <f ca="1">SQRT(Inputs!$B$38)*C868+SQRT(1-Inputs!$B$38)*_xlfn.NORM.S.INV(RAND())</f>
        <v>0.62452199654753127</v>
      </c>
      <c r="AK868" s="23">
        <f ca="1">SQRT(Inputs!$B$38)*D868+SQRT(1-Inputs!$B$38)*_xlfn.NORM.S.INV(RAND())</f>
        <v>-1.5753783124697398</v>
      </c>
      <c r="AL868" s="23">
        <f ca="1">SQRT(Inputs!$B$38)*E868+SQRT(1-Inputs!$B$38)*_xlfn.NORM.S.INV(RAND())</f>
        <v>0.44746143244441566</v>
      </c>
      <c r="AM868" s="23">
        <f ca="1">SQRT(Inputs!$B$38)*F868+SQRT(1-Inputs!$B$38)*_xlfn.NORM.S.INV(RAND())</f>
        <v>-1.8729020780716179</v>
      </c>
      <c r="AN868" s="23">
        <f ca="1">SQRT(Inputs!$B$38)*G868+SQRT(1-Inputs!$B$38)*_xlfn.NORM.S.INV(RAND())</f>
        <v>0.31310095913170388</v>
      </c>
      <c r="AO868" s="23">
        <f ca="1">SQRT(Inputs!$B$38)*H868+SQRT(1-Inputs!$B$38)*_xlfn.NORM.S.INV(RAND())</f>
        <v>-0.59667175676869277</v>
      </c>
      <c r="AP868" s="23">
        <f ca="1">SQRT(Inputs!$B$38)*I868+SQRT(1-Inputs!$B$38)*_xlfn.NORM.S.INV(RAND())</f>
        <v>-0.96314962689687766</v>
      </c>
      <c r="AQ868" s="23">
        <f ca="1">SQRT(Inputs!$B$38)*J868+SQRT(1-Inputs!$B$38)*_xlfn.NORM.S.INV(RAND())</f>
        <v>0.57613444272067593</v>
      </c>
      <c r="AR868" s="23">
        <f ca="1">SQRT(Inputs!$B$38)*K868+SQRT(1-Inputs!$B$38)*_xlfn.NORM.S.INV(RAND())</f>
        <v>0.85433805971705301</v>
      </c>
      <c r="AS868" s="23">
        <f ca="1">SQRT(Inputs!$B$38)*L868+SQRT(1-Inputs!$B$38)*_xlfn.NORM.S.INV(RAND())</f>
        <v>-0.30176222050030377</v>
      </c>
      <c r="AT868" s="23">
        <f ca="1">SQRT(Inputs!$B$38)*M868+SQRT(1-Inputs!$B$38)*_xlfn.NORM.S.INV(RAND())</f>
        <v>-1.2693149679245268</v>
      </c>
      <c r="AU868" s="15">
        <f ca="1">Inputs!$B$6*EXP($B$8-0.5*C$5^2+C$5*N868)</f>
        <v>6002.2159681800558</v>
      </c>
      <c r="AV868" s="15">
        <f t="shared" ca="1" si="474"/>
        <v>7825.0924170663238</v>
      </c>
      <c r="AW868" s="15">
        <f t="shared" ca="1" si="475"/>
        <v>10801.406144395363</v>
      </c>
      <c r="AX868" s="15">
        <f t="shared" ca="1" si="476"/>
        <v>12949.033296877677</v>
      </c>
      <c r="AY868" s="15">
        <f t="shared" ca="1" si="477"/>
        <v>16829.620905547847</v>
      </c>
      <c r="AZ868" s="15">
        <f t="shared" ca="1" si="478"/>
        <v>20268.162754289919</v>
      </c>
      <c r="BA868" s="15">
        <f t="shared" ca="1" si="479"/>
        <v>27318.491531566506</v>
      </c>
      <c r="BB868" s="15">
        <f t="shared" ca="1" si="480"/>
        <v>35939.825647928206</v>
      </c>
      <c r="BC868" s="15">
        <f t="shared" ca="1" si="481"/>
        <v>44012.156367774318</v>
      </c>
      <c r="BD868" s="15">
        <f t="shared" ca="1" si="482"/>
        <v>50070.491246973223</v>
      </c>
      <c r="BE868" s="15">
        <f t="shared" ca="1" si="483"/>
        <v>64344.839681328143</v>
      </c>
      <c r="BF868" s="15">
        <f ca="1">Inputs!$B$13*EXP($B$9-0.5*C$6^2+C$6*Y868)</f>
        <v>16420.84456357266</v>
      </c>
      <c r="BG868" s="15">
        <f t="shared" ca="1" si="484"/>
        <v>23921.906145419052</v>
      </c>
      <c r="BH868" s="15">
        <f t="shared" ca="1" si="485"/>
        <v>30550.360932961725</v>
      </c>
      <c r="BI868" s="15">
        <f t="shared" ca="1" si="486"/>
        <v>39197.366566742166</v>
      </c>
      <c r="BJ868" s="15">
        <f t="shared" ca="1" si="487"/>
        <v>53647.344254615091</v>
      </c>
      <c r="BK868" s="15">
        <f t="shared" ca="1" si="488"/>
        <v>56157.043472511636</v>
      </c>
      <c r="BL868" s="15">
        <f t="shared" ca="1" si="489"/>
        <v>73157.265513478909</v>
      </c>
      <c r="BM868" s="15">
        <f t="shared" ca="1" si="490"/>
        <v>69980.641311030413</v>
      </c>
      <c r="BN868" s="15">
        <f t="shared" ca="1" si="491"/>
        <v>91177.597850838676</v>
      </c>
      <c r="BO868" s="15">
        <f t="shared" ca="1" si="492"/>
        <v>117907.24515507877</v>
      </c>
      <c r="BP868" s="15">
        <f t="shared" ca="1" si="493"/>
        <v>141340.23144400184</v>
      </c>
      <c r="BQ868" s="15">
        <f ca="1">Inputs!$B$20*EXP($B$10-0.5*C$7^2+C$7*AJ868)</f>
        <v>5353.1252397303961</v>
      </c>
      <c r="BR868" s="15">
        <f t="shared" ca="1" si="494"/>
        <v>4404.1769755616106</v>
      </c>
      <c r="BS868" s="15">
        <f t="shared" ca="1" si="495"/>
        <v>6858.1170614557423</v>
      </c>
      <c r="BT868" s="15">
        <f t="shared" ca="1" si="496"/>
        <v>5785.248246926878</v>
      </c>
      <c r="BU868" s="15">
        <f t="shared" ca="1" si="497"/>
        <v>8648.6878083397751</v>
      </c>
      <c r="BV868" s="15">
        <f t="shared" ca="1" si="498"/>
        <v>10519.268376959461</v>
      </c>
      <c r="BW868" s="15">
        <f t="shared" ca="1" si="499"/>
        <v>11972.006360454061</v>
      </c>
      <c r="BX868" s="15">
        <f t="shared" ca="1" si="500"/>
        <v>18794.913678844881</v>
      </c>
      <c r="BY868" s="15">
        <f t="shared" ca="1" si="501"/>
        <v>31011.241004373827</v>
      </c>
      <c r="BZ868" s="15">
        <f t="shared" ca="1" si="502"/>
        <v>41164.995168455629</v>
      </c>
      <c r="CA868" s="15">
        <f t="shared" ca="1" si="503"/>
        <v>46147.890784022879</v>
      </c>
      <c r="CB868" s="15">
        <f ca="1">(AU868*DCF!C$10-DCF!C$5*MAX(AU868*DCF!C$10,0)-MAX(AU868-Inputs!$B$6,0)/Inputs!$B$10)*DCF!C$6</f>
        <v>1035.6590854372832</v>
      </c>
      <c r="CC868" s="15">
        <f ca="1">(AV868*DCF!D$10-DCF!D$5*MAX(AV868*DCF!D$10,0)-MAX(AV868-AU868,0)/Inputs!$B$10)*DCF!D$6</f>
        <v>1462.8525494038324</v>
      </c>
      <c r="CD868" s="15">
        <f ca="1">(AW868*DCF!E$10-DCF!E$5*MAX(AW868*DCF!E$10,0)-MAX(AW868-AV868,0)/Inputs!$B$10)*DCF!E$6</f>
        <v>1823.4836292880038</v>
      </c>
      <c r="CE868" s="15">
        <f ca="1">(AX868*DCF!F$10-DCF!F$5*MAX(AX868*DCF!F$10,0)-MAX(AX868-AW868,0)/Inputs!$B$10)*DCF!F$6</f>
        <v>2379.8853675414275</v>
      </c>
      <c r="CF868" s="15">
        <f ca="1">(AY868*DCF!G$10-DCF!G$5*MAX(AY868*DCF!G$10,0)-MAX(AY868-AX868,0)/Inputs!$B$10)*DCF!G$6</f>
        <v>2721.6565411094693</v>
      </c>
      <c r="CG868" s="15">
        <f ca="1">(AZ868*DCF!H$10-DCF!H$5*MAX(AZ868*DCF!H$10,0)-MAX(AZ868-AY868,0)/Inputs!$B$10)*DCF!H$6</f>
        <v>3324.5035874747036</v>
      </c>
      <c r="CH868" s="15">
        <f ca="1">(BA868*DCF!I$10-DCF!I$5*MAX(BA868*DCF!I$10,0)-MAX(BA868-AZ868,0)/Inputs!$B$10)*DCF!I$6</f>
        <v>3833.5908805454869</v>
      </c>
      <c r="CI868" s="15">
        <f ca="1">(BB868*DCF!J$10-DCF!J$5*MAX(BB868*DCF!J$10,0)-MAX(BB868-BA868,0)/Inputs!$B$10)*DCF!J$6</f>
        <v>4860.9363560851807</v>
      </c>
      <c r="CJ868" s="15">
        <f ca="1">(BC868*DCF!K$10-DCF!K$5*MAX(BC868*DCF!K$10,0)-MAX(BC868-BB868,0)/Inputs!$B$10)*DCF!K$6</f>
        <v>5955.2469185875934</v>
      </c>
      <c r="CK868" s="15">
        <f ca="1">(BD868*DCF!L$10-DCF!L$5*MAX(BD868*DCF!L$10,0)-MAX(BD868-BC868,0)/Inputs!$B$10)*DCF!L$6</f>
        <v>6768.1414259966577</v>
      </c>
      <c r="CL868" s="15">
        <f ca="1">(BE868*DCF!M$10-DCF!M$5*MAX(BE868*DCF!M$10,0)-MAX(BE868-BD868,0)/Inputs!$B$10)*DCF!M$6</f>
        <v>7374.6656776152995</v>
      </c>
      <c r="CM868" s="15">
        <f ca="1">(BF868*DCF!C$28-DCF!C$5*MAX(BF868*DCF!C$28,0)-MAX(BF868-Inputs!$B$13,0)/Inputs!$B$17)*DCF!C$6</f>
        <v>3848.9833632794002</v>
      </c>
      <c r="CN868" s="15">
        <f ca="1">(BG868*DCF!D$28-DCF!D$5*MAX(BG868*DCF!D$28,0)-MAX(BG868-BF868,0)/Inputs!$B$17)*DCF!D$6</f>
        <v>5445.2327338783116</v>
      </c>
      <c r="CO868" s="15">
        <f ca="1">(BH868*DCF!E$28-DCF!E$5*MAX(BH868*DCF!E$28,0)-MAX(BH868-BG868,0)/Inputs!$B$17)*DCF!E$6</f>
        <v>7346.0290101012188</v>
      </c>
      <c r="CP868" s="15">
        <f ca="1">(BI868*DCF!F$28-DCF!F$5*MAX(BI868*DCF!F$28,0)-MAX(BI868-BH868,0)/Inputs!$B$17)*DCF!F$6</f>
        <v>9066.7284784484</v>
      </c>
      <c r="CQ868" s="15">
        <f ca="1">(BJ868*DCF!G$28-DCF!G$5*MAX(BJ868*DCF!G$28,0)-MAX(BJ868-BI868,0)/Inputs!$B$17)*DCF!G$6</f>
        <v>11488.866989337239</v>
      </c>
      <c r="CR868" s="15">
        <f ca="1">(BK868*DCF!H$28-DCF!H$5*MAX(BK868*DCF!H$28,0)-MAX(BK868-BJ868,0)/Inputs!$B$17)*DCF!H$6</f>
        <v>13498.319588758941</v>
      </c>
      <c r="CS868" s="15">
        <f ca="1">(BL868*DCF!I$28-DCF!I$5*MAX(BL868*DCF!I$28,0)-MAX(BL868-BK868,0)/Inputs!$B$17)*DCF!I$6</f>
        <v>14763.100128716791</v>
      </c>
      <c r="CT868" s="15">
        <f ca="1">(BM868*DCF!J$28-DCF!J$5*MAX(BM868*DCF!J$28,0)-MAX(BM868-BL868,0)/Inputs!$B$17)*DCF!J$6</f>
        <v>15611.492554787006</v>
      </c>
      <c r="CU868" s="15">
        <f ca="1">(BN868*DCF!K$28-DCF!K$5*MAX(BN868*DCF!K$28,0)-MAX(BN868-BM868,0)/Inputs!$B$17)*DCF!K$6</f>
        <v>16658.835057268509</v>
      </c>
      <c r="CV868" s="15">
        <f ca="1">(BO868*DCF!L$28-DCF!L$5*MAX(BO868*DCF!L$28,0)-MAX(BO868-BN868,0)/Inputs!$B$17)*DCF!L$6</f>
        <v>20500.466102830542</v>
      </c>
      <c r="CW868" s="15">
        <f ca="1">(BP868*DCF!M$28-DCF!M$5*MAX(BP868*DCF!M$28,0)-MAX(BP868-BO868,0)/Inputs!$B$17)*DCF!M$6</f>
        <v>24143.84082628235</v>
      </c>
      <c r="CX868" s="15">
        <f ca="1">(BQ868*DCF!C$46-DCF!C$5*MAX(BQ868*DCF!C$46,0)-MAX(BQ868-Inputs!$B$20,0)/Inputs!$B$24)*DCF!C$6</f>
        <v>-2230.3408127462326</v>
      </c>
      <c r="CY868" s="15">
        <f ca="1">(BR868*DCF!D$46-DCF!D$5*MAX(BR868*DCF!D$46,0)-MAX(BR868-BQ868,0)/Inputs!$B$24)*DCF!D$6</f>
        <v>-751.69030299362385</v>
      </c>
      <c r="CZ868" s="15">
        <f ca="1">(BS868*DCF!E$46-DCF!E$5*MAX(BS868*DCF!E$46,0)-MAX(BS868-BR868,0)/Inputs!$B$24)*DCF!E$6</f>
        <v>-1778.2599093522472</v>
      </c>
      <c r="DA868" s="15">
        <f ca="1">(BT868*DCF!F$46-DCF!F$5*MAX(BT868*DCF!F$46,0)-MAX(BT868-BS868,0)/Inputs!$B$24)*DCF!F$6</f>
        <v>-421.31835447084018</v>
      </c>
      <c r="DB868" s="15">
        <f ca="1">(BU868*DCF!G$46-DCF!G$5*MAX(BU868*DCF!G$46,0)-MAX(BU868-BT868,0)/Inputs!$B$24)*DCF!G$6</f>
        <v>-1254.1292639533908</v>
      </c>
      <c r="DC868" s="15">
        <f ca="1">(BV868*DCF!H$46-DCF!H$5*MAX(BV868*DCF!H$46,0)-MAX(BV868-BU868,0)/Inputs!$B$24)*DCF!H$6</f>
        <v>-581.2714504612677</v>
      </c>
      <c r="DD868" s="15">
        <f ca="1">(BW868*DCF!I$46-DCF!I$5*MAX(BW868*DCF!I$46,0)-MAX(BW868-BV868,0)/Inputs!$B$24)*DCF!I$6</f>
        <v>-140.52674819116027</v>
      </c>
      <c r="DE868" s="15">
        <f ca="1">(BX868*DCF!J$46-DCF!J$5*MAX(BX868*DCF!J$46,0)-MAX(BX868-BW868,0)/Inputs!$B$24)*DCF!J$6</f>
        <v>-1020.9289109153174</v>
      </c>
      <c r="DF868" s="15">
        <f ca="1">(BY868*DCF!K$46-DCF!K$5*MAX(BY868*DCF!K$46,0)-MAX(BY868-BX868,0)/Inputs!$B$24)*DCF!K$6</f>
        <v>-1221.2092904633989</v>
      </c>
      <c r="DG868" s="15">
        <f ca="1">(BZ868*DCF!L$46-DCF!L$5*MAX(BZ868*DCF!L$46,0)-MAX(BZ868-BY868,0)/Inputs!$B$24)*DCF!L$6</f>
        <v>547.71759934761712</v>
      </c>
      <c r="DH868" s="15">
        <f ca="1">(CA868*DCF!M$46-DCF!M$5*MAX(CA868*DCF!M$46,0)-MAX(CA868-BZ868,0)/Inputs!$B$24)*DCF!M$6</f>
        <v>2576.1082672028233</v>
      </c>
      <c r="DI868" s="15">
        <f ca="1">SUM(CB868:CL868)+BE868*DCF!M$10*(1+Inputs!$B$30)*(1-Inputs!$B$33)*(1-Inputs!$B$30/Inputs!$B$31)/(Inputs!$B$29-Inputs!$B$30)*DCF!M$6</f>
        <v>220613.16172463947</v>
      </c>
      <c r="DJ868" s="15">
        <f ca="1">SUM(CM868:CW868)+BP868*DCF!M$28*(1+Inputs!$B$30)*(1-Inputs!$B$33)*(1-Inputs!$B$30/Inputs!$B$31)/(Inputs!$B$29-Inputs!$B$30)*DCF!M$6</f>
        <v>666840.8723533242</v>
      </c>
      <c r="DK868" s="15">
        <f ca="1">SUM(CX868:DH868)+CA868*DCF!M$46*(1+Inputs!$B$30)*(1-Inputs!$B$33)*(1-Inputs!$B$30/Inputs!$B$31)/(Inputs!$B$29-Inputs!$B$30)*DCF!M$6</f>
        <v>65074.256542234078</v>
      </c>
      <c r="DM868" s="15">
        <f ca="1">DI868+DJ868+DK868+Inputs!$B$34+Inputs!$B$36-Inputs!$B$35</f>
        <v>1029379.2906201978</v>
      </c>
    </row>
    <row r="869" spans="1:117" x14ac:dyDescent="0.75">
      <c r="A869" s="11">
        <v>856</v>
      </c>
      <c r="C869" s="23">
        <f t="shared" ca="1" si="505"/>
        <v>0.48594448759043934</v>
      </c>
      <c r="D869" s="23">
        <f t="shared" ca="1" si="505"/>
        <v>-1.3077294420426675</v>
      </c>
      <c r="E869" s="23">
        <f t="shared" ca="1" si="505"/>
        <v>-0.29525107293030012</v>
      </c>
      <c r="F869" s="23">
        <f t="shared" ca="1" si="505"/>
        <v>3.7444900115438121E-2</v>
      </c>
      <c r="G869" s="23">
        <f t="shared" ca="1" si="505"/>
        <v>0.73225643454612721</v>
      </c>
      <c r="H869" s="23">
        <f t="shared" ca="1" si="505"/>
        <v>-1.4492280069679033</v>
      </c>
      <c r="I869" s="23">
        <f t="shared" ca="1" si="505"/>
        <v>-0.77527520102492409</v>
      </c>
      <c r="J869" s="23">
        <f t="shared" ca="1" si="505"/>
        <v>1.4276559538499611</v>
      </c>
      <c r="K869" s="23">
        <f t="shared" ca="1" si="505"/>
        <v>-2.0874121684455695</v>
      </c>
      <c r="L869" s="23">
        <f t="shared" ca="1" si="505"/>
        <v>-0.79299856573336769</v>
      </c>
      <c r="M869" s="23">
        <f t="shared" ca="1" si="505"/>
        <v>-0.49986663124631925</v>
      </c>
      <c r="N869" s="23">
        <f ca="1">SQRT(Inputs!$B$38)*C869+SQRT(1-Inputs!$B$38)*_xlfn.NORM.S.INV(RAND())</f>
        <v>0.83890599204996696</v>
      </c>
      <c r="O869" s="23">
        <f ca="1">SQRT(Inputs!$B$38)*D869+SQRT(1-Inputs!$B$38)*_xlfn.NORM.S.INV(RAND())</f>
        <v>-0.82123747461685892</v>
      </c>
      <c r="P869" s="23">
        <f ca="1">SQRT(Inputs!$B$38)*E869+SQRT(1-Inputs!$B$38)*_xlfn.NORM.S.INV(RAND())</f>
        <v>-0.6314789786300119</v>
      </c>
      <c r="Q869" s="23">
        <f ca="1">SQRT(Inputs!$B$38)*F869+SQRT(1-Inputs!$B$38)*_xlfn.NORM.S.INV(RAND())</f>
        <v>-0.22088941627576758</v>
      </c>
      <c r="R869" s="23">
        <f ca="1">SQRT(Inputs!$B$38)*G869+SQRT(1-Inputs!$B$38)*_xlfn.NORM.S.INV(RAND())</f>
        <v>0.34804874482575537</v>
      </c>
      <c r="S869" s="23">
        <f ca="1">SQRT(Inputs!$B$38)*H869+SQRT(1-Inputs!$B$38)*_xlfn.NORM.S.INV(RAND())</f>
        <v>-1.5312778343649489</v>
      </c>
      <c r="T869" s="23">
        <f ca="1">SQRT(Inputs!$B$38)*I869+SQRT(1-Inputs!$B$38)*_xlfn.NORM.S.INV(RAND())</f>
        <v>0.27476717385062266</v>
      </c>
      <c r="U869" s="23">
        <f ca="1">SQRT(Inputs!$B$38)*J869+SQRT(1-Inputs!$B$38)*_xlfn.NORM.S.INV(RAND())</f>
        <v>0.97013783476801285</v>
      </c>
      <c r="V869" s="23">
        <f ca="1">SQRT(Inputs!$B$38)*K869+SQRT(1-Inputs!$B$38)*_xlfn.NORM.S.INV(RAND())</f>
        <v>-1.8031463394270029</v>
      </c>
      <c r="W869" s="23">
        <f ca="1">SQRT(Inputs!$B$38)*L869+SQRT(1-Inputs!$B$38)*_xlfn.NORM.S.INV(RAND())</f>
        <v>0.69212606403045274</v>
      </c>
      <c r="X869" s="23">
        <f ca="1">SQRT(Inputs!$B$38)*M869+SQRT(1-Inputs!$B$38)*_xlfn.NORM.S.INV(RAND())</f>
        <v>-0.5708156058608953</v>
      </c>
      <c r="Y869" s="23">
        <f ca="1">SQRT(Inputs!$B$38)*C869+SQRT(1-Inputs!$B$38)*_xlfn.NORM.S.INV(RAND())</f>
        <v>1.6951495509281362</v>
      </c>
      <c r="Z869" s="23">
        <f ca="1">SQRT(Inputs!$B$38)*D869+SQRT(1-Inputs!$B$38)*_xlfn.NORM.S.INV(RAND())</f>
        <v>-1.0478768846223536</v>
      </c>
      <c r="AA869" s="23">
        <f ca="1">SQRT(Inputs!$B$38)*E869+SQRT(1-Inputs!$B$38)*_xlfn.NORM.S.INV(RAND())</f>
        <v>0.46133288306832032</v>
      </c>
      <c r="AB869" s="23">
        <f ca="1">SQRT(Inputs!$B$38)*F869+SQRT(1-Inputs!$B$38)*_xlfn.NORM.S.INV(RAND())</f>
        <v>-0.35496409991876671</v>
      </c>
      <c r="AC869" s="23">
        <f ca="1">SQRT(Inputs!$B$38)*G869+SQRT(1-Inputs!$B$38)*_xlfn.NORM.S.INV(RAND())</f>
        <v>6.4635933359340647E-2</v>
      </c>
      <c r="AD869" s="23">
        <f ca="1">SQRT(Inputs!$B$38)*H869+SQRT(1-Inputs!$B$38)*_xlfn.NORM.S.INV(RAND())</f>
        <v>4.8872185225547704E-2</v>
      </c>
      <c r="AE869" s="23">
        <f ca="1">SQRT(Inputs!$B$38)*I869+SQRT(1-Inputs!$B$38)*_xlfn.NORM.S.INV(RAND())</f>
        <v>-0.22364352105929816</v>
      </c>
      <c r="AF869" s="23">
        <f ca="1">SQRT(Inputs!$B$38)*J869+SQRT(1-Inputs!$B$38)*_xlfn.NORM.S.INV(RAND())</f>
        <v>0.25782819697797144</v>
      </c>
      <c r="AG869" s="23">
        <f ca="1">SQRT(Inputs!$B$38)*K869+SQRT(1-Inputs!$B$38)*_xlfn.NORM.S.INV(RAND())</f>
        <v>-0.73069586448695034</v>
      </c>
      <c r="AH869" s="23">
        <f ca="1">SQRT(Inputs!$B$38)*L869+SQRT(1-Inputs!$B$38)*_xlfn.NORM.S.INV(RAND())</f>
        <v>0.2252871411701266</v>
      </c>
      <c r="AI869" s="23">
        <f ca="1">SQRT(Inputs!$B$38)*M869+SQRT(1-Inputs!$B$38)*_xlfn.NORM.S.INV(RAND())</f>
        <v>-1.3719587588841686</v>
      </c>
      <c r="AJ869" s="23">
        <f ca="1">SQRT(Inputs!$B$38)*C869+SQRT(1-Inputs!$B$38)*_xlfn.NORM.S.INV(RAND())</f>
        <v>1.632556332105632</v>
      </c>
      <c r="AK869" s="23">
        <f ca="1">SQRT(Inputs!$B$38)*D869+SQRT(1-Inputs!$B$38)*_xlfn.NORM.S.INV(RAND())</f>
        <v>-0.51537211248174519</v>
      </c>
      <c r="AL869" s="23">
        <f ca="1">SQRT(Inputs!$B$38)*E869+SQRT(1-Inputs!$B$38)*_xlfn.NORM.S.INV(RAND())</f>
        <v>0.46006998724870629</v>
      </c>
      <c r="AM869" s="23">
        <f ca="1">SQRT(Inputs!$B$38)*F869+SQRT(1-Inputs!$B$38)*_xlfn.NORM.S.INV(RAND())</f>
        <v>-1.0938035531272277</v>
      </c>
      <c r="AN869" s="23">
        <f ca="1">SQRT(Inputs!$B$38)*G869+SQRT(1-Inputs!$B$38)*_xlfn.NORM.S.INV(RAND())</f>
        <v>1.04026055832835</v>
      </c>
      <c r="AO869" s="23">
        <f ca="1">SQRT(Inputs!$B$38)*H869+SQRT(1-Inputs!$B$38)*_xlfn.NORM.S.INV(RAND())</f>
        <v>-0.35442911299056201</v>
      </c>
      <c r="AP869" s="23">
        <f ca="1">SQRT(Inputs!$B$38)*I869+SQRT(1-Inputs!$B$38)*_xlfn.NORM.S.INV(RAND())</f>
        <v>-0.50168280793935449</v>
      </c>
      <c r="AQ869" s="23">
        <f ca="1">SQRT(Inputs!$B$38)*J869+SQRT(1-Inputs!$B$38)*_xlfn.NORM.S.INV(RAND())</f>
        <v>5.1243764495171762E-2</v>
      </c>
      <c r="AR869" s="23">
        <f ca="1">SQRT(Inputs!$B$38)*K869+SQRT(1-Inputs!$B$38)*_xlfn.NORM.S.INV(RAND())</f>
        <v>-2.1628223589786231</v>
      </c>
      <c r="AS869" s="23">
        <f ca="1">SQRT(Inputs!$B$38)*L869+SQRT(1-Inputs!$B$38)*_xlfn.NORM.S.INV(RAND())</f>
        <v>-0.51229201308411099</v>
      </c>
      <c r="AT869" s="23">
        <f ca="1">SQRT(Inputs!$B$38)*M869+SQRT(1-Inputs!$B$38)*_xlfn.NORM.S.INV(RAND())</f>
        <v>-9.2662728865228666E-2</v>
      </c>
      <c r="AU869" s="15">
        <f ca="1">Inputs!$B$6*EXP($B$8-0.5*C$5^2+C$5*N869)</f>
        <v>5683.9898813428863</v>
      </c>
      <c r="AV869" s="15">
        <f t="shared" ca="1" si="474"/>
        <v>6131.7986207716576</v>
      </c>
      <c r="AW869" s="15">
        <f t="shared" ca="1" si="475"/>
        <v>6866.1883246738489</v>
      </c>
      <c r="AX869" s="15">
        <f t="shared" ca="1" si="476"/>
        <v>8154.7513201092952</v>
      </c>
      <c r="AY869" s="15">
        <f t="shared" ca="1" si="477"/>
        <v>10379.378632239113</v>
      </c>
      <c r="AZ869" s="15">
        <f t="shared" ca="1" si="478"/>
        <v>10724.453724378189</v>
      </c>
      <c r="BA869" s="15">
        <f t="shared" ca="1" si="479"/>
        <v>13506.875319933853</v>
      </c>
      <c r="BB869" s="15">
        <f t="shared" ca="1" si="480"/>
        <v>18224.552338107838</v>
      </c>
      <c r="BC869" s="15">
        <f t="shared" ca="1" si="481"/>
        <v>18754.716664067571</v>
      </c>
      <c r="BD869" s="15">
        <f t="shared" ca="1" si="482"/>
        <v>24512.914365122386</v>
      </c>
      <c r="BE869" s="15">
        <f t="shared" ca="1" si="483"/>
        <v>28515.685521428262</v>
      </c>
      <c r="BF869" s="15">
        <f ca="1">Inputs!$B$13*EXP($B$9-0.5*C$6^2+C$6*Y869)</f>
        <v>19355.438423890017</v>
      </c>
      <c r="BG869" s="15">
        <f t="shared" ca="1" si="484"/>
        <v>19525.276634922728</v>
      </c>
      <c r="BH869" s="15">
        <f t="shared" ca="1" si="485"/>
        <v>25753.32302914625</v>
      </c>
      <c r="BI869" s="15">
        <f t="shared" ca="1" si="486"/>
        <v>29849.70179088222</v>
      </c>
      <c r="BJ869" s="15">
        <f t="shared" ca="1" si="487"/>
        <v>36936.326876909523</v>
      </c>
      <c r="BK869" s="15">
        <f t="shared" ca="1" si="488"/>
        <v>45634.97087448091</v>
      </c>
      <c r="BL869" s="15">
        <f t="shared" ca="1" si="489"/>
        <v>54455.707985843619</v>
      </c>
      <c r="BM869" s="15">
        <f t="shared" ca="1" si="490"/>
        <v>69116.499050753438</v>
      </c>
      <c r="BN869" s="15">
        <f t="shared" ca="1" si="491"/>
        <v>77877.903072812725</v>
      </c>
      <c r="BO869" s="15">
        <f t="shared" ca="1" si="492"/>
        <v>98363.171513606329</v>
      </c>
      <c r="BP869" s="15">
        <f t="shared" ca="1" si="493"/>
        <v>103637.90468182332</v>
      </c>
      <c r="BQ869" s="15">
        <f ca="1">Inputs!$B$20*EXP($B$10-0.5*C$7^2+C$7*AJ869)</f>
        <v>7653.8812744746401</v>
      </c>
      <c r="BR869" s="15">
        <f t="shared" ca="1" si="494"/>
        <v>8817.360061274283</v>
      </c>
      <c r="BS869" s="15">
        <f t="shared" ca="1" si="495"/>
        <v>13780.068630798723</v>
      </c>
      <c r="BT869" s="15">
        <f t="shared" ca="1" si="496"/>
        <v>14260.368508229178</v>
      </c>
      <c r="BU869" s="15">
        <f t="shared" ca="1" si="497"/>
        <v>25419.873832987352</v>
      </c>
      <c r="BV869" s="15">
        <f t="shared" ca="1" si="498"/>
        <v>32652.103114254984</v>
      </c>
      <c r="BW869" s="15">
        <f t="shared" ca="1" si="499"/>
        <v>40974.127536656786</v>
      </c>
      <c r="BX869" s="15">
        <f t="shared" ca="1" si="500"/>
        <v>57900.672131044441</v>
      </c>
      <c r="BY869" s="15">
        <f t="shared" ca="1" si="501"/>
        <v>53636.782964708065</v>
      </c>
      <c r="BZ869" s="15">
        <f t="shared" ca="1" si="502"/>
        <v>68495.70876031401</v>
      </c>
      <c r="CA869" s="15">
        <f t="shared" ca="1" si="503"/>
        <v>94644.344339882737</v>
      </c>
      <c r="CB869" s="15">
        <f ca="1">(AU869*DCF!C$10-DCF!C$5*MAX(AU869*DCF!C$10,0)-MAX(AU869-Inputs!$B$6,0)/Inputs!$B$10)*DCF!C$6</f>
        <v>1037.9280941573118</v>
      </c>
      <c r="CC869" s="15">
        <f ca="1">(AV869*DCF!D$10-DCF!D$5*MAX(AV869*DCF!D$10,0)-MAX(AV869-AU869,0)/Inputs!$B$10)*DCF!D$6</f>
        <v>1385.397931118614</v>
      </c>
      <c r="CD869" s="15">
        <f ca="1">(AW869*DCF!E$10-DCF!E$5*MAX(AW869*DCF!E$10,0)-MAX(AW869-AV869,0)/Inputs!$B$10)*DCF!E$6</f>
        <v>1419.8786100198556</v>
      </c>
      <c r="CE869" s="15">
        <f ca="1">(AX869*DCF!F$10-DCF!F$5*MAX(AX869*DCF!F$10,0)-MAX(AX869-AW869,0)/Inputs!$B$10)*DCF!F$6</f>
        <v>1512.0512049627573</v>
      </c>
      <c r="CF869" s="15">
        <f ca="1">(AY869*DCF!G$10-DCF!G$5*MAX(AY869*DCF!G$10,0)-MAX(AY869-AX869,0)/Inputs!$B$10)*DCF!G$6</f>
        <v>1710.9537867124261</v>
      </c>
      <c r="CG869" s="15">
        <f ca="1">(AZ869*DCF!H$10-DCF!H$5*MAX(AZ869*DCF!H$10,0)-MAX(AZ869-AY869,0)/Inputs!$B$10)*DCF!H$6</f>
        <v>2020.8861141466907</v>
      </c>
      <c r="CH869" s="15">
        <f ca="1">(BA869*DCF!I$10-DCF!I$5*MAX(BA869*DCF!I$10,0)-MAX(BA869-AZ869,0)/Inputs!$B$10)*DCF!I$6</f>
        <v>2010.7987597268004</v>
      </c>
      <c r="CI869" s="15">
        <f ca="1">(BB869*DCF!J$10-DCF!J$5*MAX(BB869*DCF!J$10,0)-MAX(BB869-BA869,0)/Inputs!$B$10)*DCF!J$6</f>
        <v>2412.4892570647394</v>
      </c>
      <c r="CJ869" s="15">
        <f ca="1">(BC869*DCF!K$10-DCF!K$5*MAX(BC869*DCF!K$10,0)-MAX(BC869-BB869,0)/Inputs!$B$10)*DCF!K$6</f>
        <v>2944.9932453833776</v>
      </c>
      <c r="CK869" s="15">
        <f ca="1">(BD869*DCF!L$10-DCF!L$5*MAX(BD869*DCF!L$10,0)-MAX(BD869-BC869,0)/Inputs!$B$10)*DCF!L$6</f>
        <v>2952.3854269434332</v>
      </c>
      <c r="CL869" s="15">
        <f ca="1">(BE869*DCF!M$10-DCF!M$5*MAX(BE869*DCF!M$10,0)-MAX(BE869-BD869,0)/Inputs!$B$10)*DCF!M$6</f>
        <v>3545.7582664183169</v>
      </c>
      <c r="CM869" s="15">
        <f ca="1">(BF869*DCF!C$28-DCF!C$5*MAX(BF869*DCF!C$28,0)-MAX(BF869-Inputs!$B$13,0)/Inputs!$B$17)*DCF!C$6</f>
        <v>4066.8668613924024</v>
      </c>
      <c r="CN869" s="15">
        <f ca="1">(BG869*DCF!D$28-DCF!D$5*MAX(BG869*DCF!D$28,0)-MAX(BG869-BF869,0)/Inputs!$B$17)*DCF!D$6</f>
        <v>5714.4100188313578</v>
      </c>
      <c r="CO869" s="15">
        <f ca="1">(BH869*DCF!E$28-DCF!E$5*MAX(BH869*DCF!E$28,0)-MAX(BH869-BG869,0)/Inputs!$B$17)*DCF!E$6</f>
        <v>6066.337440345399</v>
      </c>
      <c r="CP869" s="15">
        <f ca="1">(BI869*DCF!F$28-DCF!F$5*MAX(BI869*DCF!F$28,0)-MAX(BI869-BH869,0)/Inputs!$B$17)*DCF!F$6</f>
        <v>7357.5972675550765</v>
      </c>
      <c r="CQ869" s="15">
        <f ca="1">(BJ869*DCF!G$28-DCF!G$5*MAX(BJ869*DCF!G$28,0)-MAX(BJ869-BI869,0)/Inputs!$B$17)*DCF!G$6</f>
        <v>8391.5099111566415</v>
      </c>
      <c r="CR869" s="15">
        <f ca="1">(BK869*DCF!H$28-DCF!H$5*MAX(BK869*DCF!H$28,0)-MAX(BK869-BJ869,0)/Inputs!$B$17)*DCF!H$6</f>
        <v>9934.5066131039384</v>
      </c>
      <c r="CS869" s="15">
        <f ca="1">(BL869*DCF!I$28-DCF!I$5*MAX(BL869*DCF!I$28,0)-MAX(BL869-BK869,0)/Inputs!$B$17)*DCF!I$6</f>
        <v>11539.378925362715</v>
      </c>
      <c r="CT869" s="15">
        <f ca="1">(BM869*DCF!J$28-DCF!J$5*MAX(BM869*DCF!J$28,0)-MAX(BM869-BL869,0)/Inputs!$B$17)*DCF!J$6</f>
        <v>13474.815959234724</v>
      </c>
      <c r="CU869" s="15">
        <f ca="1">(BN869*DCF!K$28-DCF!K$5*MAX(BN869*DCF!K$28,0)-MAX(BN869-BM869,0)/Inputs!$B$17)*DCF!K$6</f>
        <v>15373.35205869313</v>
      </c>
      <c r="CV869" s="15">
        <f ca="1">(BO869*DCF!L$28-DCF!L$5*MAX(BO869*DCF!L$28,0)-MAX(BO869-BN869,0)/Inputs!$B$17)*DCF!L$6</f>
        <v>17307.575064532528</v>
      </c>
      <c r="CW869" s="15">
        <f ca="1">(BP869*DCF!M$28-DCF!M$5*MAX(BP869*DCF!M$28,0)-MAX(BP869-BO869,0)/Inputs!$B$17)*DCF!M$6</f>
        <v>18948.173911761183</v>
      </c>
      <c r="CX869" s="15">
        <f ca="1">(BQ869*DCF!C$46-DCF!C$5*MAX(BQ869*DCF!C$46,0)-MAX(BQ869-Inputs!$B$20,0)/Inputs!$B$24)*DCF!C$6</f>
        <v>-3824.3981116452474</v>
      </c>
      <c r="CY869" s="15">
        <f ca="1">(BR869*DCF!D$46-DCF!D$5*MAX(BR869*DCF!D$46,0)-MAX(BR869-BQ869,0)/Inputs!$B$24)*DCF!D$6</f>
        <v>-2001.3644795414584</v>
      </c>
      <c r="CZ869" s="15">
        <f ca="1">(BS869*DCF!E$46-DCF!E$5*MAX(BS869*DCF!E$46,0)-MAX(BS869-BR869,0)/Inputs!$B$24)*DCF!E$6</f>
        <v>-3585.6802053920628</v>
      </c>
      <c r="DA869" s="15">
        <f ca="1">(BT869*DCF!F$46-DCF!F$5*MAX(BT869*DCF!F$46,0)-MAX(BT869-BS869,0)/Inputs!$B$24)*DCF!F$6</f>
        <v>-1213.4225645064807</v>
      </c>
      <c r="DB869" s="15">
        <f ca="1">(BU869*DCF!G$46-DCF!G$5*MAX(BU869*DCF!G$46,0)-MAX(BU869-BT869,0)/Inputs!$B$24)*DCF!G$6</f>
        <v>-4608.9114385487001</v>
      </c>
      <c r="DC869" s="15">
        <f ca="1">(BV869*DCF!H$46-DCF!H$5*MAX(BV869*DCF!H$46,0)-MAX(BV869-BU869,0)/Inputs!$B$24)*DCF!H$6</f>
        <v>-2247.3709365499108</v>
      </c>
      <c r="DD869" s="15">
        <f ca="1">(BW869*DCF!I$46-DCF!I$5*MAX(BW869*DCF!I$46,0)-MAX(BW869-BV869,0)/Inputs!$B$24)*DCF!I$6</f>
        <v>-1442.6179137388565</v>
      </c>
      <c r="DE869" s="15">
        <f ca="1">(BX869*DCF!J$46-DCF!J$5*MAX(BX869*DCF!J$46,0)-MAX(BX869-BW869,0)/Inputs!$B$24)*DCF!J$6</f>
        <v>-2059.8700515119504</v>
      </c>
      <c r="DF869" s="15">
        <f ca="1">(BY869*DCF!K$46-DCF!K$5*MAX(BY869*DCF!K$46,0)-MAX(BY869-BX869,0)/Inputs!$B$24)*DCF!K$6</f>
        <v>3063.9118419986444</v>
      </c>
      <c r="DG869" s="15">
        <f ca="1">(BZ869*DCF!L$46-DCF!L$5*MAX(BZ869*DCF!L$46,0)-MAX(BZ869-BY869,0)/Inputs!$B$24)*DCF!L$6</f>
        <v>1372.167593594796</v>
      </c>
      <c r="DH869" s="15">
        <f ca="1">(CA869*DCF!M$46-DCF!M$5*MAX(CA869*DCF!M$46,0)-MAX(CA869-BZ869,0)/Inputs!$B$24)*DCF!M$6</f>
        <v>1953.210714548502</v>
      </c>
      <c r="DI869" s="15">
        <f ca="1">SUM(CB869:CL869)+BE869*DCF!M$10*(1+Inputs!$B$30)*(1-Inputs!$B$33)*(1-Inputs!$B$30/Inputs!$B$31)/(Inputs!$B$29-Inputs!$B$30)*DCF!M$6</f>
        <v>102313.05058369294</v>
      </c>
      <c r="DJ869" s="15">
        <f ca="1">SUM(CM869:CW869)+BP869*DCF!M$28*(1+Inputs!$B$30)*(1-Inputs!$B$33)*(1-Inputs!$B$30/Inputs!$B$31)/(Inputs!$B$29-Inputs!$B$30)*DCF!M$6</f>
        <v>502742.06963053707</v>
      </c>
      <c r="DK869" s="15">
        <f ca="1">SUM(CX869:DH869)+CA869*DCF!M$46*(1+Inputs!$B$30)*(1-Inputs!$B$33)*(1-Inputs!$B$30/Inputs!$B$31)/(Inputs!$B$29-Inputs!$B$30)*DCF!M$6</f>
        <v>131737.02213747497</v>
      </c>
      <c r="DM869" s="15">
        <f ca="1">DI869+DJ869+DK869+Inputs!$B$34+Inputs!$B$36-Inputs!$B$35</f>
        <v>813643.142351705</v>
      </c>
    </row>
    <row r="870" spans="1:117" x14ac:dyDescent="0.75">
      <c r="A870" s="11">
        <v>857</v>
      </c>
      <c r="C870" s="23">
        <f t="shared" ca="1" si="505"/>
        <v>0.92175855148584729</v>
      </c>
      <c r="D870" s="23">
        <f t="shared" ca="1" si="505"/>
        <v>0.71589744215430207</v>
      </c>
      <c r="E870" s="23">
        <f t="shared" ca="1" si="505"/>
        <v>0.16914839506312429</v>
      </c>
      <c r="F870" s="23">
        <f t="shared" ca="1" si="505"/>
        <v>-0.67324305080190805</v>
      </c>
      <c r="G870" s="23">
        <f t="shared" ca="1" si="505"/>
        <v>-0.6244822592704532</v>
      </c>
      <c r="H870" s="23">
        <f t="shared" ca="1" si="505"/>
        <v>-0.60233037163724568</v>
      </c>
      <c r="I870" s="23">
        <f t="shared" ca="1" si="505"/>
        <v>6.3568488897283004E-2</v>
      </c>
      <c r="J870" s="23">
        <f t="shared" ca="1" si="505"/>
        <v>-1.1693307327171336</v>
      </c>
      <c r="K870" s="23">
        <f t="shared" ca="1" si="505"/>
        <v>-1.5541878836407562E-2</v>
      </c>
      <c r="L870" s="23">
        <f t="shared" ca="1" si="505"/>
        <v>-0.50646946526760472</v>
      </c>
      <c r="M870" s="23">
        <f t="shared" ca="1" si="505"/>
        <v>-0.78855460762428309</v>
      </c>
      <c r="N870" s="23">
        <f ca="1">SQRT(Inputs!$B$38)*C870+SQRT(1-Inputs!$B$38)*_xlfn.NORM.S.INV(RAND())</f>
        <v>5.9254907484055819E-2</v>
      </c>
      <c r="O870" s="23">
        <f ca="1">SQRT(Inputs!$B$38)*D870+SQRT(1-Inputs!$B$38)*_xlfn.NORM.S.INV(RAND())</f>
        <v>-0.7179996138699154</v>
      </c>
      <c r="P870" s="23">
        <f ca="1">SQRT(Inputs!$B$38)*E870+SQRT(1-Inputs!$B$38)*_xlfn.NORM.S.INV(RAND())</f>
        <v>0.48592615062275435</v>
      </c>
      <c r="Q870" s="23">
        <f ca="1">SQRT(Inputs!$B$38)*F870+SQRT(1-Inputs!$B$38)*_xlfn.NORM.S.INV(RAND())</f>
        <v>-1.948840947184703</v>
      </c>
      <c r="R870" s="23">
        <f ca="1">SQRT(Inputs!$B$38)*G870+SQRT(1-Inputs!$B$38)*_xlfn.NORM.S.INV(RAND())</f>
        <v>-0.28544228389331999</v>
      </c>
      <c r="S870" s="23">
        <f ca="1">SQRT(Inputs!$B$38)*H870+SQRT(1-Inputs!$B$38)*_xlfn.NORM.S.INV(RAND())</f>
        <v>-1.2220541073563258</v>
      </c>
      <c r="T870" s="23">
        <f ca="1">SQRT(Inputs!$B$38)*I870+SQRT(1-Inputs!$B$38)*_xlfn.NORM.S.INV(RAND())</f>
        <v>0.56197919036197974</v>
      </c>
      <c r="U870" s="23">
        <f ca="1">SQRT(Inputs!$B$38)*J870+SQRT(1-Inputs!$B$38)*_xlfn.NORM.S.INV(RAND())</f>
        <v>-0.88662559920810313</v>
      </c>
      <c r="V870" s="23">
        <f ca="1">SQRT(Inputs!$B$38)*K870+SQRT(1-Inputs!$B$38)*_xlfn.NORM.S.INV(RAND())</f>
        <v>-0.46334120134356566</v>
      </c>
      <c r="W870" s="23">
        <f ca="1">SQRT(Inputs!$B$38)*L870+SQRT(1-Inputs!$B$38)*_xlfn.NORM.S.INV(RAND())</f>
        <v>-0.24748724863949415</v>
      </c>
      <c r="X870" s="23">
        <f ca="1">SQRT(Inputs!$B$38)*M870+SQRT(1-Inputs!$B$38)*_xlfn.NORM.S.INV(RAND())</f>
        <v>-2.015220090315387</v>
      </c>
      <c r="Y870" s="23">
        <f ca="1">SQRT(Inputs!$B$38)*C870+SQRT(1-Inputs!$B$38)*_xlfn.NORM.S.INV(RAND())</f>
        <v>0.2389065872576388</v>
      </c>
      <c r="Z870" s="23">
        <f ca="1">SQRT(Inputs!$B$38)*D870+SQRT(1-Inputs!$B$38)*_xlfn.NORM.S.INV(RAND())</f>
        <v>0.4130793082963381</v>
      </c>
      <c r="AA870" s="23">
        <f ca="1">SQRT(Inputs!$B$38)*E870+SQRT(1-Inputs!$B$38)*_xlfn.NORM.S.INV(RAND())</f>
        <v>0.83293765860999547</v>
      </c>
      <c r="AB870" s="23">
        <f ca="1">SQRT(Inputs!$B$38)*F870+SQRT(1-Inputs!$B$38)*_xlfn.NORM.S.INV(RAND())</f>
        <v>-0.80519582216031171</v>
      </c>
      <c r="AC870" s="23">
        <f ca="1">SQRT(Inputs!$B$38)*G870+SQRT(1-Inputs!$B$38)*_xlfn.NORM.S.INV(RAND())</f>
        <v>-0.88884487232527642</v>
      </c>
      <c r="AD870" s="23">
        <f ca="1">SQRT(Inputs!$B$38)*H870+SQRT(1-Inputs!$B$38)*_xlfn.NORM.S.INV(RAND())</f>
        <v>-0.44839318192427424</v>
      </c>
      <c r="AE870" s="23">
        <f ca="1">SQRT(Inputs!$B$38)*I870+SQRT(1-Inputs!$B$38)*_xlfn.NORM.S.INV(RAND())</f>
        <v>0.32238903821280496</v>
      </c>
      <c r="AF870" s="23">
        <f ca="1">SQRT(Inputs!$B$38)*J870+SQRT(1-Inputs!$B$38)*_xlfn.NORM.S.INV(RAND())</f>
        <v>-1.4091207878529945</v>
      </c>
      <c r="AG870" s="23">
        <f ca="1">SQRT(Inputs!$B$38)*K870+SQRT(1-Inputs!$B$38)*_xlfn.NORM.S.INV(RAND())</f>
        <v>0.21198398100753876</v>
      </c>
      <c r="AH870" s="23">
        <f ca="1">SQRT(Inputs!$B$38)*L870+SQRT(1-Inputs!$B$38)*_xlfn.NORM.S.INV(RAND())</f>
        <v>1.0206980793773646</v>
      </c>
      <c r="AI870" s="23">
        <f ca="1">SQRT(Inputs!$B$38)*M870+SQRT(1-Inputs!$B$38)*_xlfn.NORM.S.INV(RAND())</f>
        <v>-0.28936863355714793</v>
      </c>
      <c r="AJ870" s="23">
        <f ca="1">SQRT(Inputs!$B$38)*C870+SQRT(1-Inputs!$B$38)*_xlfn.NORM.S.INV(RAND())</f>
        <v>-0.19110954850747508</v>
      </c>
      <c r="AK870" s="23">
        <f ca="1">SQRT(Inputs!$B$38)*D870+SQRT(1-Inputs!$B$38)*_xlfn.NORM.S.INV(RAND())</f>
        <v>0.99935083473740682</v>
      </c>
      <c r="AL870" s="23">
        <f ca="1">SQRT(Inputs!$B$38)*E870+SQRT(1-Inputs!$B$38)*_xlfn.NORM.S.INV(RAND())</f>
        <v>0.73887117724369611</v>
      </c>
      <c r="AM870" s="23">
        <f ca="1">SQRT(Inputs!$B$38)*F870+SQRT(1-Inputs!$B$38)*_xlfn.NORM.S.INV(RAND())</f>
        <v>-2.0700107782491775</v>
      </c>
      <c r="AN870" s="23">
        <f ca="1">SQRT(Inputs!$B$38)*G870+SQRT(1-Inputs!$B$38)*_xlfn.NORM.S.INV(RAND())</f>
        <v>-0.22799343971403474</v>
      </c>
      <c r="AO870" s="23">
        <f ca="1">SQRT(Inputs!$B$38)*H870+SQRT(1-Inputs!$B$38)*_xlfn.NORM.S.INV(RAND())</f>
        <v>-0.82353130189339285</v>
      </c>
      <c r="AP870" s="23">
        <f ca="1">SQRT(Inputs!$B$38)*I870+SQRT(1-Inputs!$B$38)*_xlfn.NORM.S.INV(RAND())</f>
        <v>0.22125676052515572</v>
      </c>
      <c r="AQ870" s="23">
        <f ca="1">SQRT(Inputs!$B$38)*J870+SQRT(1-Inputs!$B$38)*_xlfn.NORM.S.INV(RAND())</f>
        <v>-0.45191119973178862</v>
      </c>
      <c r="AR870" s="23">
        <f ca="1">SQRT(Inputs!$B$38)*K870+SQRT(1-Inputs!$B$38)*_xlfn.NORM.S.INV(RAND())</f>
        <v>-0.56849221161411456</v>
      </c>
      <c r="AS870" s="23">
        <f ca="1">SQRT(Inputs!$B$38)*L870+SQRT(1-Inputs!$B$38)*_xlfn.NORM.S.INV(RAND())</f>
        <v>0.73948035466453288</v>
      </c>
      <c r="AT870" s="23">
        <f ca="1">SQRT(Inputs!$B$38)*M870+SQRT(1-Inputs!$B$38)*_xlfn.NORM.S.INV(RAND())</f>
        <v>-0.34468530460144242</v>
      </c>
      <c r="AU870" s="15">
        <f ca="1">Inputs!$B$6*EXP($B$8-0.5*C$5^2+C$5*N870)</f>
        <v>5010.0651114386901</v>
      </c>
      <c r="AV870" s="15">
        <f t="shared" ca="1" si="474"/>
        <v>5487.4456314953213</v>
      </c>
      <c r="AW870" s="15">
        <f t="shared" ca="1" si="475"/>
        <v>7144.1995677061277</v>
      </c>
      <c r="AX870" s="15">
        <f t="shared" ca="1" si="476"/>
        <v>6837.4469345738062</v>
      </c>
      <c r="AY870" s="15">
        <f t="shared" ca="1" si="477"/>
        <v>8082.0905006544472</v>
      </c>
      <c r="AZ870" s="15">
        <f t="shared" ca="1" si="478"/>
        <v>8640.0434957623038</v>
      </c>
      <c r="BA870" s="15">
        <f t="shared" ca="1" si="479"/>
        <v>11213.735933788808</v>
      </c>
      <c r="BB870" s="15">
        <f t="shared" ca="1" si="480"/>
        <v>12562.06858025234</v>
      </c>
      <c r="BC870" s="15">
        <f t="shared" ca="1" si="481"/>
        <v>14712.370140215658</v>
      </c>
      <c r="BD870" s="15">
        <f t="shared" ca="1" si="482"/>
        <v>17611.606009615571</v>
      </c>
      <c r="BE870" s="15">
        <f t="shared" ca="1" si="483"/>
        <v>17961.947813700273</v>
      </c>
      <c r="BF870" s="15">
        <f ca="1">Inputs!$B$13*EXP($B$9-0.5*C$6^2+C$6*Y870)</f>
        <v>14501.855856225016</v>
      </c>
      <c r="BG870" s="15">
        <f t="shared" ca="1" si="484"/>
        <v>19041.592502333118</v>
      </c>
      <c r="BH870" s="15">
        <f t="shared" ca="1" si="485"/>
        <v>26711.999150028343</v>
      </c>
      <c r="BI870" s="15">
        <f t="shared" ca="1" si="486"/>
        <v>28887.951967744782</v>
      </c>
      <c r="BJ870" s="15">
        <f t="shared" ca="1" si="487"/>
        <v>31155.952168622469</v>
      </c>
      <c r="BK870" s="15">
        <f t="shared" ca="1" si="488"/>
        <v>35973.578909740427</v>
      </c>
      <c r="BL870" s="15">
        <f t="shared" ca="1" si="489"/>
        <v>46074.486025447142</v>
      </c>
      <c r="BM870" s="15">
        <f t="shared" ca="1" si="490"/>
        <v>47540.60107971479</v>
      </c>
      <c r="BN870" s="15">
        <f t="shared" ca="1" si="491"/>
        <v>59973.316832329285</v>
      </c>
      <c r="BO870" s="15">
        <f t="shared" ca="1" si="492"/>
        <v>83086.53899714844</v>
      </c>
      <c r="BP870" s="15">
        <f t="shared" ca="1" si="493"/>
        <v>98965.660046292891</v>
      </c>
      <c r="BQ870" s="15">
        <f ca="1">Inputs!$B$20*EXP($B$10-0.5*C$7^2+C$7*AJ870)</f>
        <v>4008.391979496485</v>
      </c>
      <c r="BR870" s="15">
        <f t="shared" ca="1" si="494"/>
        <v>7470.3774481657701</v>
      </c>
      <c r="BS870" s="15">
        <f t="shared" ca="1" si="495"/>
        <v>12648.24882535655</v>
      </c>
      <c r="BT870" s="15">
        <f t="shared" ca="1" si="496"/>
        <v>10131.902959255101</v>
      </c>
      <c r="BU870" s="15">
        <f t="shared" ca="1" si="497"/>
        <v>13287.941335186717</v>
      </c>
      <c r="BV870" s="15">
        <f t="shared" ca="1" si="498"/>
        <v>15356.623482249179</v>
      </c>
      <c r="BW870" s="15">
        <f t="shared" ca="1" si="499"/>
        <v>22456.678503235755</v>
      </c>
      <c r="BX870" s="15">
        <f t="shared" ca="1" si="500"/>
        <v>28688.795937694129</v>
      </c>
      <c r="BY870" s="15">
        <f t="shared" ca="1" si="501"/>
        <v>36055.071104276685</v>
      </c>
      <c r="BZ870" s="15">
        <f t="shared" ca="1" si="502"/>
        <v>57957.016155791927</v>
      </c>
      <c r="CA870" s="15">
        <f t="shared" ca="1" si="503"/>
        <v>76575.106944869185</v>
      </c>
      <c r="CB870" s="15">
        <f ca="1">(AU870*DCF!C$10-DCF!C$5*MAX(AU870*DCF!C$10,0)-MAX(AU870-Inputs!$B$6,0)/Inputs!$B$10)*DCF!C$6</f>
        <v>1042.7332978876343</v>
      </c>
      <c r="CC870" s="15">
        <f ca="1">(AV870*DCF!D$10-DCF!D$5*MAX(AV870*DCF!D$10,0)-MAX(AV870-AU870,0)/Inputs!$B$10)*DCF!D$6</f>
        <v>1221.1309505730937</v>
      </c>
      <c r="CD870" s="15">
        <f ca="1">(AW870*DCF!E$10-DCF!E$5*MAX(AW870*DCF!E$10,0)-MAX(AW870-AV870,0)/Inputs!$B$10)*DCF!E$6</f>
        <v>1276.3123587035643</v>
      </c>
      <c r="CE870" s="15">
        <f ca="1">(AX870*DCF!F$10-DCF!F$5*MAX(AX870*DCF!F$10,0)-MAX(AX870-AW870,0)/Inputs!$B$10)*DCF!F$6</f>
        <v>1492.6037690929438</v>
      </c>
      <c r="CF870" s="15">
        <f ca="1">(AY870*DCF!G$10-DCF!G$5*MAX(AY870*DCF!G$10,0)-MAX(AY870-AX870,0)/Inputs!$B$10)*DCF!G$6</f>
        <v>1425.9906996204948</v>
      </c>
      <c r="CG870" s="15">
        <f ca="1">(AZ870*DCF!H$10-DCF!H$5*MAX(AZ870*DCF!H$10,0)-MAX(AZ870-AY870,0)/Inputs!$B$10)*DCF!H$6</f>
        <v>1578.3960851379616</v>
      </c>
      <c r="CH870" s="15">
        <f ca="1">(BA870*DCF!I$10-DCF!I$5*MAX(BA870*DCF!I$10,0)-MAX(BA870-AZ870,0)/Inputs!$B$10)*DCF!I$6</f>
        <v>1626.1647429015507</v>
      </c>
      <c r="CI870" s="15">
        <f ca="1">(BB870*DCF!J$10-DCF!J$5*MAX(BB870*DCF!J$10,0)-MAX(BB870-BA870,0)/Inputs!$B$10)*DCF!J$6</f>
        <v>1951.3625226119652</v>
      </c>
      <c r="CJ870" s="15">
        <f ca="1">(BC870*DCF!K$10-DCF!K$5*MAX(BC870*DCF!K$10,0)-MAX(BC870-BB870,0)/Inputs!$B$10)*DCF!K$6</f>
        <v>2067.445825760532</v>
      </c>
      <c r="CK870" s="15">
        <f ca="1">(BD870*DCF!L$10-DCF!L$5*MAX(BD870*DCF!L$10,0)-MAX(BD870-BC870,0)/Inputs!$B$10)*DCF!L$6</f>
        <v>2281.2469473400588</v>
      </c>
      <c r="CL870" s="15">
        <f ca="1">(BE870*DCF!M$10-DCF!M$5*MAX(BE870*DCF!M$10,0)-MAX(BE870-BD870,0)/Inputs!$B$10)*DCF!M$6</f>
        <v>2492.811085314464</v>
      </c>
      <c r="CM870" s="15">
        <f ca="1">(BF870*DCF!C$28-DCF!C$5*MAX(BF870*DCF!C$28,0)-MAX(BF870-Inputs!$B$13,0)/Inputs!$B$17)*DCF!C$6</f>
        <v>3706.5050537422044</v>
      </c>
      <c r="CN870" s="15">
        <f ca="1">(BG870*DCF!D$28-DCF!D$5*MAX(BG870*DCF!D$28,0)-MAX(BG870-BF870,0)/Inputs!$B$17)*DCF!D$6</f>
        <v>4639.6541917864461</v>
      </c>
      <c r="CO870" s="15">
        <f ca="1">(BH870*DCF!E$28-DCF!E$5*MAX(BH870*DCF!E$28,0)-MAX(BH870-BG870,0)/Inputs!$B$17)*DCF!E$6</f>
        <v>6053.5822362069239</v>
      </c>
      <c r="CP870" s="15">
        <f ca="1">(BI870*DCF!F$28-DCF!F$5*MAX(BI870*DCF!F$28,0)-MAX(BI870-BH870,0)/Inputs!$B$17)*DCF!F$6</f>
        <v>7446.1514216494334</v>
      </c>
      <c r="CQ870" s="15">
        <f ca="1">(BJ870*DCF!G$28-DCF!G$5*MAX(BJ870*DCF!G$28,0)-MAX(BJ870-BI870,0)/Inputs!$B$17)*DCF!G$6</f>
        <v>7702.1929409956892</v>
      </c>
      <c r="CR870" s="15">
        <f ca="1">(BK870*DCF!H$28-DCF!H$5*MAX(BK870*DCF!H$28,0)-MAX(BK870-BJ870,0)/Inputs!$B$17)*DCF!H$6</f>
        <v>8148.1389552399924</v>
      </c>
      <c r="CS870" s="15">
        <f ca="1">(BL870*DCF!I$28-DCF!I$5*MAX(BL870*DCF!I$28,0)-MAX(BL870-BK870,0)/Inputs!$B$17)*DCF!I$6</f>
        <v>9384.7654846964433</v>
      </c>
      <c r="CT870" s="15">
        <f ca="1">(BM870*DCF!J$28-DCF!J$5*MAX(BM870*DCF!J$28,0)-MAX(BM870-BL870,0)/Inputs!$B$17)*DCF!J$6</f>
        <v>10411.105811628917</v>
      </c>
      <c r="CU870" s="15">
        <f ca="1">(BN870*DCF!K$28-DCF!K$5*MAX(BN870*DCF!K$28,0)-MAX(BN870-BM870,0)/Inputs!$B$17)*DCF!K$6</f>
        <v>11142.51686563546</v>
      </c>
      <c r="CV870" s="15">
        <f ca="1">(BO870*DCF!L$28-DCF!L$5*MAX(BO870*DCF!L$28,0)-MAX(BO870-BN870,0)/Inputs!$B$17)*DCF!L$6</f>
        <v>13962.208876966395</v>
      </c>
      <c r="CW870" s="15">
        <f ca="1">(BP870*DCF!M$28-DCF!M$5*MAX(BP870*DCF!M$28,0)-MAX(BP870-BO870,0)/Inputs!$B$17)*DCF!M$6</f>
        <v>16960.631870257181</v>
      </c>
      <c r="CX870" s="15">
        <f ca="1">(BQ870*DCF!C$46-DCF!C$5*MAX(BQ870*DCF!C$46,0)-MAX(BQ870-Inputs!$B$20,0)/Inputs!$B$24)*DCF!C$6</f>
        <v>-1298.654951152299</v>
      </c>
      <c r="CY870" s="15">
        <f ca="1">(BR870*DCF!D$46-DCF!D$5*MAX(BR870*DCF!D$46,0)-MAX(BR870-BQ870,0)/Inputs!$B$24)*DCF!D$6</f>
        <v>-2752.2196813404917</v>
      </c>
      <c r="CZ870" s="15">
        <f ca="1">(BS870*DCF!E$46-DCF!E$5*MAX(BS870*DCF!E$46,0)-MAX(BS870-BR870,0)/Inputs!$B$24)*DCF!E$6</f>
        <v>-3536.6517981960596</v>
      </c>
      <c r="DA870" s="15">
        <f ca="1">(BT870*DCF!F$46-DCF!F$5*MAX(BT870*DCF!F$46,0)-MAX(BT870-BS870,0)/Inputs!$B$24)*DCF!F$6</f>
        <v>-737.86923227005138</v>
      </c>
      <c r="DB870" s="15">
        <f ca="1">(BU870*DCF!G$46-DCF!G$5*MAX(BU870*DCF!G$46,0)-MAX(BU870-BT870,0)/Inputs!$B$24)*DCF!G$6</f>
        <v>-1508.6090467081572</v>
      </c>
      <c r="DC870" s="15">
        <f ca="1">(BV870*DCF!H$46-DCF!H$5*MAX(BV870*DCF!H$46,0)-MAX(BV870-BU870,0)/Inputs!$B$24)*DCF!H$6</f>
        <v>-642.83030217385112</v>
      </c>
      <c r="DD870" s="15">
        <f ca="1">(BW870*DCF!I$46-DCF!I$5*MAX(BW870*DCF!I$46,0)-MAX(BW870-BV870,0)/Inputs!$B$24)*DCF!I$6</f>
        <v>-1519.5054334177639</v>
      </c>
      <c r="DE870" s="15">
        <f ca="1">(BX870*DCF!J$46-DCF!J$5*MAX(BX870*DCF!J$46,0)-MAX(BX870-BW870,0)/Inputs!$B$24)*DCF!J$6</f>
        <v>-449.24009296937771</v>
      </c>
      <c r="DF870" s="15">
        <f ca="1">(BY870*DCF!K$46-DCF!K$5*MAX(BY870*DCF!K$46,0)-MAX(BY870-BX870,0)/Inputs!$B$24)*DCF!K$6</f>
        <v>255.04467259613656</v>
      </c>
      <c r="DG870" s="15">
        <f ca="1">(BZ870*DCF!L$46-DCF!L$5*MAX(BZ870*DCF!L$46,0)-MAX(BZ870-BY870,0)/Inputs!$B$24)*DCF!L$6</f>
        <v>-950.18230770553816</v>
      </c>
      <c r="DH870" s="15">
        <f ca="1">(CA870*DCF!M$46-DCF!M$5*MAX(CA870*DCF!M$46,0)-MAX(CA870-BZ870,0)/Inputs!$B$24)*DCF!M$6</f>
        <v>2110.960501300282</v>
      </c>
      <c r="DI870" s="15">
        <f ca="1">SUM(CB870:CL870)+BE870*DCF!M$10*(1+Inputs!$B$30)*(1-Inputs!$B$33)*(1-Inputs!$B$30/Inputs!$B$31)/(Inputs!$B$29-Inputs!$B$30)*DCF!M$6</f>
        <v>68444.536572642508</v>
      </c>
      <c r="DJ870" s="15">
        <f ca="1">SUM(CM870:CW870)+BP870*DCF!M$28*(1+Inputs!$B$30)*(1-Inputs!$B$33)*(1-Inputs!$B$30/Inputs!$B$31)/(Inputs!$B$29-Inputs!$B$30)*DCF!M$6</f>
        <v>466787.77450107934</v>
      </c>
      <c r="DK870" s="15">
        <f ca="1">SUM(CX870:DH870)+CA870*DCF!M$46*(1+Inputs!$B$30)*(1-Inputs!$B$33)*(1-Inputs!$B$30/Inputs!$B$31)/(Inputs!$B$29-Inputs!$B$30)*DCF!M$6</f>
        <v>107364.42856603557</v>
      </c>
      <c r="DM870" s="15">
        <f ca="1">DI870+DJ870+DK870+Inputs!$B$34+Inputs!$B$36-Inputs!$B$35</f>
        <v>719447.73963975743</v>
      </c>
    </row>
    <row r="871" spans="1:117" x14ac:dyDescent="0.75">
      <c r="A871" s="11">
        <v>858</v>
      </c>
      <c r="C871" s="23">
        <f t="shared" ca="1" si="505"/>
        <v>0.11802238344823492</v>
      </c>
      <c r="D871" s="23">
        <f t="shared" ca="1" si="505"/>
        <v>0.94181930712728135</v>
      </c>
      <c r="E871" s="23">
        <f t="shared" ca="1" si="505"/>
        <v>0.68517720138291616</v>
      </c>
      <c r="F871" s="23">
        <f t="shared" ca="1" si="505"/>
        <v>0.54938637898149723</v>
      </c>
      <c r="G871" s="23">
        <f t="shared" ca="1" si="505"/>
        <v>0.83409106007641687</v>
      </c>
      <c r="H871" s="23">
        <f t="shared" ca="1" si="505"/>
        <v>-8.8014659761745717E-2</v>
      </c>
      <c r="I871" s="23">
        <f t="shared" ca="1" si="505"/>
        <v>-0.11295926190666053</v>
      </c>
      <c r="J871" s="23">
        <f t="shared" ca="1" si="505"/>
        <v>0.22151019777473582</v>
      </c>
      <c r="K871" s="23">
        <f t="shared" ca="1" si="505"/>
        <v>-0.47986356407458397</v>
      </c>
      <c r="L871" s="23">
        <f t="shared" ca="1" si="505"/>
        <v>-1.6216439833473271</v>
      </c>
      <c r="M871" s="23">
        <f t="shared" ca="1" si="505"/>
        <v>-0.70090081313917141</v>
      </c>
      <c r="N871" s="23">
        <f ca="1">SQRT(Inputs!$B$38)*C871+SQRT(1-Inputs!$B$38)*_xlfn.NORM.S.INV(RAND())</f>
        <v>-0.65625267406903243</v>
      </c>
      <c r="O871" s="23">
        <f ca="1">SQRT(Inputs!$B$38)*D871+SQRT(1-Inputs!$B$38)*_xlfn.NORM.S.INV(RAND())</f>
        <v>0.32908794495261706</v>
      </c>
      <c r="P871" s="23">
        <f ca="1">SQRT(Inputs!$B$38)*E871+SQRT(1-Inputs!$B$38)*_xlfn.NORM.S.INV(RAND())</f>
        <v>2.3113990312498265</v>
      </c>
      <c r="Q871" s="23">
        <f ca="1">SQRT(Inputs!$B$38)*F871+SQRT(1-Inputs!$B$38)*_xlfn.NORM.S.INV(RAND())</f>
        <v>-1.4731511765847736</v>
      </c>
      <c r="R871" s="23">
        <f ca="1">SQRT(Inputs!$B$38)*G871+SQRT(1-Inputs!$B$38)*_xlfn.NORM.S.INV(RAND())</f>
        <v>-0.86503473004972187</v>
      </c>
      <c r="S871" s="23">
        <f ca="1">SQRT(Inputs!$B$38)*H871+SQRT(1-Inputs!$B$38)*_xlfn.NORM.S.INV(RAND())</f>
        <v>-0.37215124386424475</v>
      </c>
      <c r="T871" s="23">
        <f ca="1">SQRT(Inputs!$B$38)*I871+SQRT(1-Inputs!$B$38)*_xlfn.NORM.S.INV(RAND())</f>
        <v>-0.21790352378974323</v>
      </c>
      <c r="U871" s="23">
        <f ca="1">SQRT(Inputs!$B$38)*J871+SQRT(1-Inputs!$B$38)*_xlfn.NORM.S.INV(RAND())</f>
        <v>0.76171895975077475</v>
      </c>
      <c r="V871" s="23">
        <f ca="1">SQRT(Inputs!$B$38)*K871+SQRT(1-Inputs!$B$38)*_xlfn.NORM.S.INV(RAND())</f>
        <v>0.81965987734649937</v>
      </c>
      <c r="W871" s="23">
        <f ca="1">SQRT(Inputs!$B$38)*L871+SQRT(1-Inputs!$B$38)*_xlfn.NORM.S.INV(RAND())</f>
        <v>-2.0074867420504585</v>
      </c>
      <c r="X871" s="23">
        <f ca="1">SQRT(Inputs!$B$38)*M871+SQRT(1-Inputs!$B$38)*_xlfn.NORM.S.INV(RAND())</f>
        <v>-1.3542585435944829</v>
      </c>
      <c r="Y871" s="23">
        <f ca="1">SQRT(Inputs!$B$38)*C871+SQRT(1-Inputs!$B$38)*_xlfn.NORM.S.INV(RAND())</f>
        <v>1.6553118324289184</v>
      </c>
      <c r="Z871" s="23">
        <f ca="1">SQRT(Inputs!$B$38)*D871+SQRT(1-Inputs!$B$38)*_xlfn.NORM.S.INV(RAND())</f>
        <v>-0.11292807334466903</v>
      </c>
      <c r="AA871" s="23">
        <f ca="1">SQRT(Inputs!$B$38)*E871+SQRT(1-Inputs!$B$38)*_xlfn.NORM.S.INV(RAND())</f>
        <v>0.46348705642775129</v>
      </c>
      <c r="AB871" s="23">
        <f ca="1">SQRT(Inputs!$B$38)*F871+SQRT(1-Inputs!$B$38)*_xlfn.NORM.S.INV(RAND())</f>
        <v>0.55962201047656424</v>
      </c>
      <c r="AC871" s="23">
        <f ca="1">SQRT(Inputs!$B$38)*G871+SQRT(1-Inputs!$B$38)*_xlfn.NORM.S.INV(RAND())</f>
        <v>1.3377955134034829</v>
      </c>
      <c r="AD871" s="23">
        <f ca="1">SQRT(Inputs!$B$38)*H871+SQRT(1-Inputs!$B$38)*_xlfn.NORM.S.INV(RAND())</f>
        <v>-0.46155747784125717</v>
      </c>
      <c r="AE871" s="23">
        <f ca="1">SQRT(Inputs!$B$38)*I871+SQRT(1-Inputs!$B$38)*_xlfn.NORM.S.INV(RAND())</f>
        <v>-1.5530268155988709</v>
      </c>
      <c r="AF871" s="23">
        <f ca="1">SQRT(Inputs!$B$38)*J871+SQRT(1-Inputs!$B$38)*_xlfn.NORM.S.INV(RAND())</f>
        <v>-1.1007248088115944</v>
      </c>
      <c r="AG871" s="23">
        <f ca="1">SQRT(Inputs!$B$38)*K871+SQRT(1-Inputs!$B$38)*_xlfn.NORM.S.INV(RAND())</f>
        <v>-0.59524624415929261</v>
      </c>
      <c r="AH871" s="23">
        <f ca="1">SQRT(Inputs!$B$38)*L871+SQRT(1-Inputs!$B$38)*_xlfn.NORM.S.INV(RAND())</f>
        <v>-0.60211164383306515</v>
      </c>
      <c r="AI871" s="23">
        <f ca="1">SQRT(Inputs!$B$38)*M871+SQRT(1-Inputs!$B$38)*_xlfn.NORM.S.INV(RAND())</f>
        <v>0.33843998109386397</v>
      </c>
      <c r="AJ871" s="23">
        <f ca="1">SQRT(Inputs!$B$38)*C871+SQRT(1-Inputs!$B$38)*_xlfn.NORM.S.INV(RAND())</f>
        <v>-0.23932021425269778</v>
      </c>
      <c r="AK871" s="23">
        <f ca="1">SQRT(Inputs!$B$38)*D871+SQRT(1-Inputs!$B$38)*_xlfn.NORM.S.INV(RAND())</f>
        <v>-0.45307966152877088</v>
      </c>
      <c r="AL871" s="23">
        <f ca="1">SQRT(Inputs!$B$38)*E871+SQRT(1-Inputs!$B$38)*_xlfn.NORM.S.INV(RAND())</f>
        <v>-0.21427836313266529</v>
      </c>
      <c r="AM871" s="23">
        <f ca="1">SQRT(Inputs!$B$38)*F871+SQRT(1-Inputs!$B$38)*_xlfn.NORM.S.INV(RAND())</f>
        <v>-0.6464588434014763</v>
      </c>
      <c r="AN871" s="23">
        <f ca="1">SQRT(Inputs!$B$38)*G871+SQRT(1-Inputs!$B$38)*_xlfn.NORM.S.INV(RAND())</f>
        <v>4.5080469899484887E-2</v>
      </c>
      <c r="AO871" s="23">
        <f ca="1">SQRT(Inputs!$B$38)*H871+SQRT(1-Inputs!$B$38)*_xlfn.NORM.S.INV(RAND())</f>
        <v>0.14561400224297677</v>
      </c>
      <c r="AP871" s="23">
        <f ca="1">SQRT(Inputs!$B$38)*I871+SQRT(1-Inputs!$B$38)*_xlfn.NORM.S.INV(RAND())</f>
        <v>-0.30370637748928542</v>
      </c>
      <c r="AQ871" s="23">
        <f ca="1">SQRT(Inputs!$B$38)*J871+SQRT(1-Inputs!$B$38)*_xlfn.NORM.S.INV(RAND())</f>
        <v>0.92215216835753078</v>
      </c>
      <c r="AR871" s="23">
        <f ca="1">SQRT(Inputs!$B$38)*K871+SQRT(1-Inputs!$B$38)*_xlfn.NORM.S.INV(RAND())</f>
        <v>1.4483350671795527</v>
      </c>
      <c r="AS871" s="23">
        <f ca="1">SQRT(Inputs!$B$38)*L871+SQRT(1-Inputs!$B$38)*_xlfn.NORM.S.INV(RAND())</f>
        <v>-1.0280706410058336</v>
      </c>
      <c r="AT871" s="23">
        <f ca="1">SQRT(Inputs!$B$38)*M871+SQRT(1-Inputs!$B$38)*_xlfn.NORM.S.INV(RAND())</f>
        <v>-0.21920937850708011</v>
      </c>
      <c r="AU871" s="15">
        <f ca="1">Inputs!$B$6*EXP($B$8-0.5*C$5^2+C$5*N871)</f>
        <v>4462.1356587537957</v>
      </c>
      <c r="AV871" s="15">
        <f t="shared" ca="1" si="474"/>
        <v>5700.7448445689852</v>
      </c>
      <c r="AW871" s="15">
        <f t="shared" ca="1" si="475"/>
        <v>9493.9680477843503</v>
      </c>
      <c r="AX871" s="15">
        <f t="shared" ca="1" si="476"/>
        <v>9642.6848767097417</v>
      </c>
      <c r="AY871" s="15">
        <f t="shared" ca="1" si="477"/>
        <v>10651.985763416906</v>
      </c>
      <c r="AZ871" s="15">
        <f t="shared" ca="1" si="478"/>
        <v>12504.570224759727</v>
      </c>
      <c r="BA871" s="15">
        <f t="shared" ca="1" si="479"/>
        <v>14957.363791382293</v>
      </c>
      <c r="BB871" s="15">
        <f t="shared" ca="1" si="480"/>
        <v>19764.614672510106</v>
      </c>
      <c r="BC871" s="15">
        <f t="shared" ca="1" si="481"/>
        <v>26199.699868277359</v>
      </c>
      <c r="BD871" s="15">
        <f t="shared" ca="1" si="482"/>
        <v>26602.320899709466</v>
      </c>
      <c r="BE871" s="15">
        <f t="shared" ca="1" si="483"/>
        <v>28815.010321130845</v>
      </c>
      <c r="BF871" s="15">
        <f ca="1">Inputs!$B$13*EXP($B$9-0.5*C$6^2+C$6*Y871)</f>
        <v>19203.176341483486</v>
      </c>
      <c r="BG871" s="15">
        <f t="shared" ca="1" si="484"/>
        <v>22931.529575319673</v>
      </c>
      <c r="BH871" s="15">
        <f t="shared" ca="1" si="485"/>
        <v>30256.888910114209</v>
      </c>
      <c r="BI871" s="15">
        <f t="shared" ca="1" si="486"/>
        <v>40370.837763466079</v>
      </c>
      <c r="BJ871" s="15">
        <f t="shared" ca="1" si="487"/>
        <v>60018.247345648597</v>
      </c>
      <c r="BK871" s="15">
        <f t="shared" ca="1" si="488"/>
        <v>69174.745711656826</v>
      </c>
      <c r="BL871" s="15">
        <f t="shared" ca="1" si="489"/>
        <v>69482.313632586985</v>
      </c>
      <c r="BM871" s="15">
        <f t="shared" ca="1" si="490"/>
        <v>74493.232631277875</v>
      </c>
      <c r="BN871" s="15">
        <f t="shared" ca="1" si="491"/>
        <v>85309.753278414559</v>
      </c>
      <c r="BO871" s="15">
        <f t="shared" ca="1" si="492"/>
        <v>97869.598614151473</v>
      </c>
      <c r="BP871" s="15">
        <f t="shared" ca="1" si="493"/>
        <v>125167.72370641259</v>
      </c>
      <c r="BQ871" s="15">
        <f ca="1">Inputs!$B$20*EXP($B$10-0.5*C$7^2+C$7*AJ871)</f>
        <v>3940.4332127743805</v>
      </c>
      <c r="BR871" s="15">
        <f t="shared" ca="1" si="494"/>
        <v>4630.1216597396115</v>
      </c>
      <c r="BS871" s="15">
        <f t="shared" ca="1" si="495"/>
        <v>5962.0183306527861</v>
      </c>
      <c r="BT871" s="15">
        <f t="shared" ca="1" si="496"/>
        <v>6938.0657184785487</v>
      </c>
      <c r="BU871" s="15">
        <f t="shared" ca="1" si="497"/>
        <v>9720.786000950322</v>
      </c>
      <c r="BV871" s="15">
        <f t="shared" ca="1" si="498"/>
        <v>13975.466994373815</v>
      </c>
      <c r="BW871" s="15">
        <f t="shared" ca="1" si="499"/>
        <v>18287.84369947188</v>
      </c>
      <c r="BX871" s="15">
        <f t="shared" ca="1" si="500"/>
        <v>30772.435122421444</v>
      </c>
      <c r="BY871" s="15">
        <f t="shared" ca="1" si="501"/>
        <v>56884.853216043812</v>
      </c>
      <c r="BZ871" s="15">
        <f t="shared" ca="1" si="502"/>
        <v>66072.165752943692</v>
      </c>
      <c r="CA871" s="15">
        <f t="shared" ca="1" si="503"/>
        <v>89265.506744644052</v>
      </c>
      <c r="CB871" s="15">
        <f ca="1">(AU871*DCF!C$10-DCF!C$5*MAX(AU871*DCF!C$10,0)-MAX(AU871-Inputs!$B$6,0)/Inputs!$B$10)*DCF!C$6</f>
        <v>1046.640132548674</v>
      </c>
      <c r="CC871" s="15">
        <f ca="1">(AV871*DCF!D$10-DCF!D$5*MAX(AV871*DCF!D$10,0)-MAX(AV871-AU871,0)/Inputs!$B$10)*DCF!D$6</f>
        <v>1087.5155013293183</v>
      </c>
      <c r="CD871" s="15">
        <f ca="1">(AW871*DCF!E$10-DCF!E$5*MAX(AW871*DCF!E$10,0)-MAX(AW871-AV871,0)/Inputs!$B$10)*DCF!E$6</f>
        <v>1337.6151418820893</v>
      </c>
      <c r="CE871" s="15">
        <f ca="1">(AX871*DCF!F$10-DCF!F$5*MAX(AX871*DCF!F$10,0)-MAX(AX871-AW871,0)/Inputs!$B$10)*DCF!F$6</f>
        <v>2074.0384562237959</v>
      </c>
      <c r="CF871" s="15">
        <f ca="1">(AY871*DCF!G$10-DCF!G$5*MAX(AY871*DCF!G$10,0)-MAX(AY871-AX871,0)/Inputs!$B$10)*DCF!G$6</f>
        <v>2000.7284601978358</v>
      </c>
      <c r="CG871" s="15">
        <f ca="1">(AZ871*DCF!H$10-DCF!H$5*MAX(AZ871*DCF!H$10,0)-MAX(AZ871-AY871,0)/Inputs!$B$10)*DCF!H$6</f>
        <v>2098.8116953600916</v>
      </c>
      <c r="CH871" s="15">
        <f ca="1">(BA871*DCF!I$10-DCF!I$5*MAX(BA871*DCF!I$10,0)-MAX(BA871-AZ871,0)/Inputs!$B$10)*DCF!I$6</f>
        <v>2329.8206353462542</v>
      </c>
      <c r="CI871" s="15">
        <f ca="1">(BB871*DCF!J$10-DCF!J$5*MAX(BB871*DCF!J$10,0)-MAX(BB871-BA871,0)/Inputs!$B$10)*DCF!J$6</f>
        <v>2663.1940842204385</v>
      </c>
      <c r="CJ871" s="15">
        <f ca="1">(BC871*DCF!K$10-DCF!K$5*MAX(BC871*DCF!K$10,0)-MAX(BC871-BB871,0)/Inputs!$B$10)*DCF!K$6</f>
        <v>3316.9169417796925</v>
      </c>
      <c r="CK871" s="15">
        <f ca="1">(BD871*DCF!L$10-DCF!L$5*MAX(BD871*DCF!L$10,0)-MAX(BD871-BC871,0)/Inputs!$B$10)*DCF!L$6</f>
        <v>3960.0704421760634</v>
      </c>
      <c r="CL871" s="15">
        <f ca="1">(BE871*DCF!M$10-DCF!M$5*MAX(BE871*DCF!M$10,0)-MAX(BE871-BD871,0)/Inputs!$B$10)*DCF!M$6</f>
        <v>3801.8412572262696</v>
      </c>
      <c r="CM871" s="15">
        <f ca="1">(BF871*DCF!C$28-DCF!C$5*MAX(BF871*DCF!C$28,0)-MAX(BF871-Inputs!$B$13,0)/Inputs!$B$17)*DCF!C$6</f>
        <v>4055.5619256078235</v>
      </c>
      <c r="CN871" s="15">
        <f ca="1">(BG871*DCF!D$28-DCF!D$5*MAX(BG871*DCF!D$28,0)-MAX(BG871-BF871,0)/Inputs!$B$17)*DCF!D$6</f>
        <v>5958.4356600133224</v>
      </c>
      <c r="CO871" s="15">
        <f ca="1">(BH871*DCF!E$28-DCF!E$5*MAX(BH871*DCF!E$28,0)-MAX(BH871-BG871,0)/Inputs!$B$17)*DCF!E$6</f>
        <v>7125.5622140138485</v>
      </c>
      <c r="CP871" s="15">
        <f ca="1">(BI871*DCF!F$28-DCF!F$5*MAX(BI871*DCF!F$28,0)-MAX(BI871-BH871,0)/Inputs!$B$17)*DCF!F$6</f>
        <v>9118.2147981862072</v>
      </c>
      <c r="CQ871" s="15">
        <f ca="1">(BJ871*DCF!G$28-DCF!G$5*MAX(BJ871*DCF!G$28,0)-MAX(BJ871-BI871,0)/Inputs!$B$17)*DCF!G$6</f>
        <v>12267.689431943299</v>
      </c>
      <c r="CR871" s="15">
        <f ca="1">(BK871*DCF!H$28-DCF!H$5*MAX(BK871*DCF!H$28,0)-MAX(BK871-BJ871,0)/Inputs!$B$17)*DCF!H$6</f>
        <v>15685.014918439141</v>
      </c>
      <c r="CS871" s="15">
        <f ca="1">(BL871*DCF!I$28-DCF!I$5*MAX(BL871*DCF!I$28,0)-MAX(BL871-BK871,0)/Inputs!$B$17)*DCF!I$6</f>
        <v>16294.831649462669</v>
      </c>
      <c r="CT871" s="15">
        <f ca="1">(BM871*DCF!J$28-DCF!J$5*MAX(BM871*DCF!J$28,0)-MAX(BM871-BL871,0)/Inputs!$B$17)*DCF!J$6</f>
        <v>15953.768112568248</v>
      </c>
      <c r="CU871" s="15">
        <f ca="1">(BN871*DCF!K$28-DCF!K$5*MAX(BN871*DCF!K$28,0)-MAX(BN871-BM871,0)/Inputs!$B$17)*DCF!K$6</f>
        <v>16691.109799735463</v>
      </c>
      <c r="CV871" s="15">
        <f ca="1">(BO871*DCF!L$28-DCF!L$5*MAX(BO871*DCF!L$28,0)-MAX(BO871-BN871,0)/Inputs!$B$17)*DCF!L$6</f>
        <v>18105.871750923528</v>
      </c>
      <c r="CW871" s="15">
        <f ca="1">(BP871*DCF!M$28-DCF!M$5*MAX(BP871*DCF!M$28,0)-MAX(BP871-BO871,0)/Inputs!$B$17)*DCF!M$6</f>
        <v>20696.958523340931</v>
      </c>
      <c r="CX871" s="15">
        <f ca="1">(BQ871*DCF!C$46-DCF!C$5*MAX(BQ871*DCF!C$46,0)-MAX(BQ871-Inputs!$B$20,0)/Inputs!$B$24)*DCF!C$6</f>
        <v>-1251.5703552709335</v>
      </c>
      <c r="CY871" s="15">
        <f ca="1">(BR871*DCF!D$46-DCF!D$5*MAX(BR871*DCF!D$46,0)-MAX(BR871-BQ871,0)/Inputs!$B$24)*DCF!D$6</f>
        <v>-1084.5381268708352</v>
      </c>
      <c r="CZ871" s="15">
        <f ca="1">(BS871*DCF!E$46-DCF!E$5*MAX(BS871*DCF!E$46,0)-MAX(BS871-BR871,0)/Inputs!$B$24)*DCF!E$6</f>
        <v>-1230.0160493909968</v>
      </c>
      <c r="DA871" s="15">
        <f ca="1">(BT871*DCF!F$46-DCF!F$5*MAX(BT871*DCF!F$46,0)-MAX(BT871-BS871,0)/Inputs!$B$24)*DCF!F$6</f>
        <v>-860.68352053630156</v>
      </c>
      <c r="DB871" s="15">
        <f ca="1">(BU871*DCF!G$46-DCF!G$5*MAX(BU871*DCF!G$46,0)-MAX(BU871-BT871,0)/Inputs!$B$24)*DCF!G$6</f>
        <v>-1263.040158327846</v>
      </c>
      <c r="DC871" s="15">
        <f ca="1">(BV871*DCF!H$46-DCF!H$5*MAX(BV871*DCF!H$46,0)-MAX(BV871-BU871,0)/Inputs!$B$24)*DCF!H$6</f>
        <v>-1322.1160498433901</v>
      </c>
      <c r="DD871" s="15">
        <f ca="1">(BW871*DCF!I$46-DCF!I$5*MAX(BW871*DCF!I$46,0)-MAX(BW871-BV871,0)/Inputs!$B$24)*DCF!I$6</f>
        <v>-815.551687296105</v>
      </c>
      <c r="DE871" s="15">
        <f ca="1">(BX871*DCF!J$46-DCF!J$5*MAX(BX871*DCF!J$46,0)-MAX(BX871-BW871,0)/Inputs!$B$24)*DCF!J$6</f>
        <v>-2019.8911436098469</v>
      </c>
      <c r="DF871" s="15">
        <f ca="1">(BY871*DCF!K$46-DCF!K$5*MAX(BY871*DCF!K$46,0)-MAX(BY871-BX871,0)/Inputs!$B$24)*DCF!K$6</f>
        <v>-3147.3943586402283</v>
      </c>
      <c r="DG871" s="15">
        <f ca="1">(BZ871*DCF!L$46-DCF!L$5*MAX(BZ871*DCF!L$46,0)-MAX(BZ871-BY871,0)/Inputs!$B$24)*DCF!L$6</f>
        <v>2488.1442517557675</v>
      </c>
      <c r="DH871" s="15">
        <f ca="1">(CA871*DCF!M$46-DCF!M$5*MAX(CA871*DCF!M$46,0)-MAX(CA871-BZ871,0)/Inputs!$B$24)*DCF!M$6</f>
        <v>2149.3536141143895</v>
      </c>
      <c r="DI871" s="15">
        <f ca="1">SUM(CB871:CL871)+BE871*DCF!M$10*(1+Inputs!$B$30)*(1-Inputs!$B$33)*(1-Inputs!$B$30/Inputs!$B$31)/(Inputs!$B$29-Inputs!$B$30)*DCF!M$6</f>
        <v>105909.74751106216</v>
      </c>
      <c r="DJ871" s="15">
        <f ca="1">SUM(CM871:CW871)+BP871*DCF!M$28*(1+Inputs!$B$30)*(1-Inputs!$B$33)*(1-Inputs!$B$30/Inputs!$B$31)/(Inputs!$B$29-Inputs!$B$30)*DCF!M$6</f>
        <v>606410.92577988876</v>
      </c>
      <c r="DK871" s="15">
        <f ca="1">SUM(CX871:DH871)+CA871*DCF!M$46*(1+Inputs!$B$30)*(1-Inputs!$B$33)*(1-Inputs!$B$30/Inputs!$B$31)/(Inputs!$B$29-Inputs!$B$30)*DCF!M$6</f>
        <v>129657.74401856643</v>
      </c>
      <c r="DM871" s="15">
        <f ca="1">DI871+DJ871+DK871+Inputs!$B$34+Inputs!$B$36-Inputs!$B$35</f>
        <v>918829.41730951739</v>
      </c>
    </row>
    <row r="872" spans="1:117" x14ac:dyDescent="0.75">
      <c r="A872" s="11">
        <v>859</v>
      </c>
      <c r="C872" s="23">
        <f t="shared" ca="1" si="505"/>
        <v>0.54084313298501607</v>
      </c>
      <c r="D872" s="23">
        <f t="shared" ca="1" si="505"/>
        <v>7.7504056358322818E-2</v>
      </c>
      <c r="E872" s="23">
        <f t="shared" ca="1" si="505"/>
        <v>-0.43918958026527261</v>
      </c>
      <c r="F872" s="23">
        <f t="shared" ca="1" si="505"/>
        <v>0.79501807373289068</v>
      </c>
      <c r="G872" s="23">
        <f t="shared" ca="1" si="505"/>
        <v>0.89023890927892246</v>
      </c>
      <c r="H872" s="23">
        <f t="shared" ca="1" si="505"/>
        <v>0.29912860237486411</v>
      </c>
      <c r="I872" s="23">
        <f t="shared" ca="1" si="505"/>
        <v>-0.24630408475972032</v>
      </c>
      <c r="J872" s="23">
        <f t="shared" ca="1" si="505"/>
        <v>0.1908403271240782</v>
      </c>
      <c r="K872" s="23">
        <f t="shared" ca="1" si="505"/>
        <v>-0.97350492698311608</v>
      </c>
      <c r="L872" s="23">
        <f t="shared" ca="1" si="505"/>
        <v>2.5736997598908862</v>
      </c>
      <c r="M872" s="23">
        <f t="shared" ca="1" si="505"/>
        <v>9.1782618216121048E-3</v>
      </c>
      <c r="N872" s="23">
        <f ca="1">SQRT(Inputs!$B$38)*C872+SQRT(1-Inputs!$B$38)*_xlfn.NORM.S.INV(RAND())</f>
        <v>1.4325360596084986</v>
      </c>
      <c r="O872" s="23">
        <f ca="1">SQRT(Inputs!$B$38)*D872+SQRT(1-Inputs!$B$38)*_xlfn.NORM.S.INV(RAND())</f>
        <v>0.55965565624708435</v>
      </c>
      <c r="P872" s="23">
        <f ca="1">SQRT(Inputs!$B$38)*E872+SQRT(1-Inputs!$B$38)*_xlfn.NORM.S.INV(RAND())</f>
        <v>0.47410561513346355</v>
      </c>
      <c r="Q872" s="23">
        <f ca="1">SQRT(Inputs!$B$38)*F872+SQRT(1-Inputs!$B$38)*_xlfn.NORM.S.INV(RAND())</f>
        <v>0.17217555268993562</v>
      </c>
      <c r="R872" s="23">
        <f ca="1">SQRT(Inputs!$B$38)*G872+SQRT(1-Inputs!$B$38)*_xlfn.NORM.S.INV(RAND())</f>
        <v>1.0560144120001425</v>
      </c>
      <c r="S872" s="23">
        <f ca="1">SQRT(Inputs!$B$38)*H872+SQRT(1-Inputs!$B$38)*_xlfn.NORM.S.INV(RAND())</f>
        <v>-0.23499350220309073</v>
      </c>
      <c r="T872" s="23">
        <f ca="1">SQRT(Inputs!$B$38)*I872+SQRT(1-Inputs!$B$38)*_xlfn.NORM.S.INV(RAND())</f>
        <v>1.4227740811311222</v>
      </c>
      <c r="U872" s="23">
        <f ca="1">SQRT(Inputs!$B$38)*J872+SQRT(1-Inputs!$B$38)*_xlfn.NORM.S.INV(RAND())</f>
        <v>1.5818100991502371</v>
      </c>
      <c r="V872" s="23">
        <f ca="1">SQRT(Inputs!$B$38)*K872+SQRT(1-Inputs!$B$38)*_xlfn.NORM.S.INV(RAND())</f>
        <v>-0.123463551178084</v>
      </c>
      <c r="W872" s="23">
        <f ca="1">SQRT(Inputs!$B$38)*L872+SQRT(1-Inputs!$B$38)*_xlfn.NORM.S.INV(RAND())</f>
        <v>1.4570842825655705</v>
      </c>
      <c r="X872" s="23">
        <f ca="1">SQRT(Inputs!$B$38)*M872+SQRT(1-Inputs!$B$38)*_xlfn.NORM.S.INV(RAND())</f>
        <v>0.7037391425127163</v>
      </c>
      <c r="Y872" s="23">
        <f ca="1">SQRT(Inputs!$B$38)*C872+SQRT(1-Inputs!$B$38)*_xlfn.NORM.S.INV(RAND())</f>
        <v>1.0490513225532931</v>
      </c>
      <c r="Z872" s="23">
        <f ca="1">SQRT(Inputs!$B$38)*D872+SQRT(1-Inputs!$B$38)*_xlfn.NORM.S.INV(RAND())</f>
        <v>-2.3377705809066451E-3</v>
      </c>
      <c r="AA872" s="23">
        <f ca="1">SQRT(Inputs!$B$38)*E872+SQRT(1-Inputs!$B$38)*_xlfn.NORM.S.INV(RAND())</f>
        <v>-0.34433093010992</v>
      </c>
      <c r="AB872" s="23">
        <f ca="1">SQRT(Inputs!$B$38)*F872+SQRT(1-Inputs!$B$38)*_xlfn.NORM.S.INV(RAND())</f>
        <v>-0.92939613456202264</v>
      </c>
      <c r="AC872" s="23">
        <f ca="1">SQRT(Inputs!$B$38)*G872+SQRT(1-Inputs!$B$38)*_xlfn.NORM.S.INV(RAND())</f>
        <v>0.79355057391292494</v>
      </c>
      <c r="AD872" s="23">
        <f ca="1">SQRT(Inputs!$B$38)*H872+SQRT(1-Inputs!$B$38)*_xlfn.NORM.S.INV(RAND())</f>
        <v>0.2657378795470216</v>
      </c>
      <c r="AE872" s="23">
        <f ca="1">SQRT(Inputs!$B$38)*I872+SQRT(1-Inputs!$B$38)*_xlfn.NORM.S.INV(RAND())</f>
        <v>9.7388439230328472E-2</v>
      </c>
      <c r="AF872" s="23">
        <f ca="1">SQRT(Inputs!$B$38)*J872+SQRT(1-Inputs!$B$38)*_xlfn.NORM.S.INV(RAND())</f>
        <v>0.2769730421819262</v>
      </c>
      <c r="AG872" s="23">
        <f ca="1">SQRT(Inputs!$B$38)*K872+SQRT(1-Inputs!$B$38)*_xlfn.NORM.S.INV(RAND())</f>
        <v>-0.2626015464089817</v>
      </c>
      <c r="AH872" s="23">
        <f ca="1">SQRT(Inputs!$B$38)*L872+SQRT(1-Inputs!$B$38)*_xlfn.NORM.S.INV(RAND())</f>
        <v>2.0563888680696714</v>
      </c>
      <c r="AI872" s="23">
        <f ca="1">SQRT(Inputs!$B$38)*M872+SQRT(1-Inputs!$B$38)*_xlfn.NORM.S.INV(RAND())</f>
        <v>-1.2948551548104581</v>
      </c>
      <c r="AJ872" s="23">
        <f ca="1">SQRT(Inputs!$B$38)*C872+SQRT(1-Inputs!$B$38)*_xlfn.NORM.S.INV(RAND())</f>
        <v>8.1312680864362552E-2</v>
      </c>
      <c r="AK872" s="23">
        <f ca="1">SQRT(Inputs!$B$38)*D872+SQRT(1-Inputs!$B$38)*_xlfn.NORM.S.INV(RAND())</f>
        <v>-6.6565133520861158E-2</v>
      </c>
      <c r="AL872" s="23">
        <f ca="1">SQRT(Inputs!$B$38)*E872+SQRT(1-Inputs!$B$38)*_xlfn.NORM.S.INV(RAND())</f>
        <v>-0.39592475328284249</v>
      </c>
      <c r="AM872" s="23">
        <f ca="1">SQRT(Inputs!$B$38)*F872+SQRT(1-Inputs!$B$38)*_xlfn.NORM.S.INV(RAND())</f>
        <v>-0.2498075873200396</v>
      </c>
      <c r="AN872" s="23">
        <f ca="1">SQRT(Inputs!$B$38)*G872+SQRT(1-Inputs!$B$38)*_xlfn.NORM.S.INV(RAND())</f>
        <v>-0.69988000401888706</v>
      </c>
      <c r="AO872" s="23">
        <f ca="1">SQRT(Inputs!$B$38)*H872+SQRT(1-Inputs!$B$38)*_xlfn.NORM.S.INV(RAND())</f>
        <v>-9.5253175288421588E-2</v>
      </c>
      <c r="AP872" s="23">
        <f ca="1">SQRT(Inputs!$B$38)*I872+SQRT(1-Inputs!$B$38)*_xlfn.NORM.S.INV(RAND())</f>
        <v>-0.7992095321378957</v>
      </c>
      <c r="AQ872" s="23">
        <f ca="1">SQRT(Inputs!$B$38)*J872+SQRT(1-Inputs!$B$38)*_xlfn.NORM.S.INV(RAND())</f>
        <v>-0.6528421636316547</v>
      </c>
      <c r="AR872" s="23">
        <f ca="1">SQRT(Inputs!$B$38)*K872+SQRT(1-Inputs!$B$38)*_xlfn.NORM.S.INV(RAND())</f>
        <v>-0.8752793877000371</v>
      </c>
      <c r="AS872" s="23">
        <f ca="1">SQRT(Inputs!$B$38)*L872+SQRT(1-Inputs!$B$38)*_xlfn.NORM.S.INV(RAND())</f>
        <v>1.3171146746756122</v>
      </c>
      <c r="AT872" s="23">
        <f ca="1">SQRT(Inputs!$B$38)*M872+SQRT(1-Inputs!$B$38)*_xlfn.NORM.S.INV(RAND())</f>
        <v>0.66820269696659884</v>
      </c>
      <c r="AU872" s="15">
        <f ca="1">Inputs!$B$6*EXP($B$8-0.5*C$5^2+C$5*N872)</f>
        <v>6257.2835589477445</v>
      </c>
      <c r="AV872" s="15">
        <f t="shared" ca="1" si="474"/>
        <v>8269.849657155215</v>
      </c>
      <c r="AW872" s="15">
        <f t="shared" ca="1" si="475"/>
        <v>10749.50674705653</v>
      </c>
      <c r="AX872" s="15">
        <f t="shared" ca="1" si="476"/>
        <v>13409.430562929498</v>
      </c>
      <c r="AY872" s="15">
        <f t="shared" ca="1" si="477"/>
        <v>18538.698535737236</v>
      </c>
      <c r="AZ872" s="15">
        <f t="shared" ca="1" si="478"/>
        <v>22094.129841075126</v>
      </c>
      <c r="BA872" s="15">
        <f t="shared" ca="1" si="479"/>
        <v>31378.856919422149</v>
      </c>
      <c r="BB872" s="15">
        <f t="shared" ca="1" si="480"/>
        <v>45014.669545520796</v>
      </c>
      <c r="BC872" s="15">
        <f t="shared" ca="1" si="481"/>
        <v>54478.361221839317</v>
      </c>
      <c r="BD872" s="15">
        <f t="shared" ca="1" si="482"/>
        <v>76485.994194376806</v>
      </c>
      <c r="BE872" s="15">
        <f t="shared" ca="1" si="483"/>
        <v>99927.877432995505</v>
      </c>
      <c r="BF872" s="15">
        <f ca="1">Inputs!$B$13*EXP($B$9-0.5*C$6^2+C$6*Y872)</f>
        <v>17028.45816140106</v>
      </c>
      <c r="BG872" s="15">
        <f t="shared" ca="1" si="484"/>
        <v>20744.430333656226</v>
      </c>
      <c r="BH872" s="15">
        <f t="shared" ca="1" si="485"/>
        <v>23938.936969843311</v>
      </c>
      <c r="BI872" s="15">
        <f t="shared" ca="1" si="486"/>
        <v>25398.78145576267</v>
      </c>
      <c r="BJ872" s="15">
        <f t="shared" ca="1" si="487"/>
        <v>34910.640686621555</v>
      </c>
      <c r="BK872" s="15">
        <f t="shared" ca="1" si="488"/>
        <v>44424.684790098756</v>
      </c>
      <c r="BL872" s="15">
        <f t="shared" ca="1" si="489"/>
        <v>55263.446233434828</v>
      </c>
      <c r="BM872" s="15">
        <f t="shared" ca="1" si="490"/>
        <v>70308.717719701643</v>
      </c>
      <c r="BN872" s="15">
        <f t="shared" ca="1" si="491"/>
        <v>83792.128316293543</v>
      </c>
      <c r="BO872" s="15">
        <f t="shared" ca="1" si="492"/>
        <v>130936.30293636998</v>
      </c>
      <c r="BP872" s="15">
        <f t="shared" ca="1" si="493"/>
        <v>139168.19038317312</v>
      </c>
      <c r="BQ872" s="15">
        <f ca="1">Inputs!$B$20*EXP($B$10-0.5*C$7^2+C$7*AJ872)</f>
        <v>4415.0254873305803</v>
      </c>
      <c r="BR872" s="15">
        <f t="shared" ca="1" si="494"/>
        <v>5865.3101933314074</v>
      </c>
      <c r="BS872" s="15">
        <f t="shared" ca="1" si="495"/>
        <v>7168.6110832501099</v>
      </c>
      <c r="BT872" s="15">
        <f t="shared" ca="1" si="496"/>
        <v>9257.002456436252</v>
      </c>
      <c r="BU872" s="15">
        <f t="shared" ca="1" si="497"/>
        <v>10830.494978902578</v>
      </c>
      <c r="BV872" s="15">
        <f t="shared" ca="1" si="498"/>
        <v>14748.416089124135</v>
      </c>
      <c r="BW872" s="15">
        <f t="shared" ca="1" si="499"/>
        <v>17377.842099525053</v>
      </c>
      <c r="BX872" s="15">
        <f t="shared" ca="1" si="500"/>
        <v>21323.997885080476</v>
      </c>
      <c r="BY872" s="15">
        <f t="shared" ca="1" si="501"/>
        <v>25271.517978073243</v>
      </c>
      <c r="BZ872" s="15">
        <f t="shared" ca="1" si="502"/>
        <v>45173.960540605287</v>
      </c>
      <c r="CA872" s="15">
        <f t="shared" ca="1" si="503"/>
        <v>71456.025929455747</v>
      </c>
      <c r="CB872" s="15">
        <f ca="1">(AU872*DCF!C$10-DCF!C$5*MAX(AU872*DCF!C$10,0)-MAX(AU872-Inputs!$B$6,0)/Inputs!$B$10)*DCF!C$6</f>
        <v>1033.8404080516527</v>
      </c>
      <c r="CC872" s="15">
        <f ca="1">(AV872*DCF!D$10-DCF!D$5*MAX(AV872*DCF!D$10,0)-MAX(AV872-AU872,0)/Inputs!$B$10)*DCF!D$6</f>
        <v>1525.0082570879267</v>
      </c>
      <c r="CD872" s="15">
        <f ca="1">(AW872*DCF!E$10-DCF!E$5*MAX(AW872*DCF!E$10,0)-MAX(AW872-AV872,0)/Inputs!$B$10)*DCF!E$6</f>
        <v>1923.3685267445062</v>
      </c>
      <c r="CE872" s="15">
        <f ca="1">(AX872*DCF!F$10-DCF!F$5*MAX(AX872*DCF!F$10,0)-MAX(AX872-AW872,0)/Inputs!$B$10)*DCF!F$6</f>
        <v>2373.793122665445</v>
      </c>
      <c r="CF872" s="15">
        <f ca="1">(AY872*DCF!G$10-DCF!G$5*MAX(AY872*DCF!G$10,0)-MAX(AY872-AX872,0)/Inputs!$B$10)*DCF!G$6</f>
        <v>2833.7766921734606</v>
      </c>
      <c r="CG872" s="15">
        <f ca="1">(AZ872*DCF!H$10-DCF!H$5*MAX(AZ872*DCF!H$10,0)-MAX(AZ872-AY872,0)/Inputs!$B$10)*DCF!H$6</f>
        <v>3658.260588568086</v>
      </c>
      <c r="CH872" s="15">
        <f ca="1">(BA872*DCF!I$10-DCF!I$5*MAX(BA872*DCF!I$10,0)-MAX(BA872-AZ872,0)/Inputs!$B$10)*DCF!I$6</f>
        <v>4208.7519067119001</v>
      </c>
      <c r="CI872" s="15">
        <f ca="1">(BB872*DCF!J$10-DCF!J$5*MAX(BB872*DCF!J$10,0)-MAX(BB872-BA872,0)/Inputs!$B$10)*DCF!J$6</f>
        <v>5658.3390393157933</v>
      </c>
      <c r="CJ872" s="15">
        <f ca="1">(BC872*DCF!K$10-DCF!K$5*MAX(BC872*DCF!K$10,0)-MAX(BC872-BB872,0)/Inputs!$B$10)*DCF!K$6</f>
        <v>7445.3684583746353</v>
      </c>
      <c r="CK872" s="15">
        <f ca="1">(BD872*DCF!L$10-DCF!L$5*MAX(BD872*DCF!L$10,0)-MAX(BD872-BC872,0)/Inputs!$B$10)*DCF!L$6</f>
        <v>8689.5991016835032</v>
      </c>
      <c r="CL872" s="15">
        <f ca="1">(BE872*DCF!M$10-DCF!M$5*MAX(BE872*DCF!M$10,0)-MAX(BE872-BD872,0)/Inputs!$B$10)*DCF!M$6</f>
        <v>11300.732550414541</v>
      </c>
      <c r="CM872" s="15">
        <f ca="1">(BF872*DCF!C$28-DCF!C$5*MAX(BF872*DCF!C$28,0)-MAX(BF872-Inputs!$B$13,0)/Inputs!$B$17)*DCF!C$6</f>
        <v>3894.096582517705</v>
      </c>
      <c r="CN872" s="15">
        <f ca="1">(BG872*DCF!D$28-DCF!D$5*MAX(BG872*DCF!D$28,0)-MAX(BG872-BF872,0)/Inputs!$B$17)*DCF!D$6</f>
        <v>5316.9259386034919</v>
      </c>
      <c r="CO872" s="15">
        <f ca="1">(BH872*DCF!E$28-DCF!E$5*MAX(BH872*DCF!E$28,0)-MAX(BH872-BG872,0)/Inputs!$B$17)*DCF!E$6</f>
        <v>6150.339930882722</v>
      </c>
      <c r="CP872" s="15">
        <f ca="1">(BI872*DCF!F$28-DCF!F$5*MAX(BI872*DCF!F$28,0)-MAX(BI872-BH872,0)/Inputs!$B$17)*DCF!F$6</f>
        <v>6629.3123761661955</v>
      </c>
      <c r="CQ872" s="15">
        <f ca="1">(BJ872*DCF!G$28-DCF!G$5*MAX(BJ872*DCF!G$28,0)-MAX(BJ872-BI872,0)/Inputs!$B$17)*DCF!G$6</f>
        <v>7458.0298354768793</v>
      </c>
      <c r="CR872" s="15">
        <f ca="1">(BK872*DCF!H$28-DCF!H$5*MAX(BK872*DCF!H$28,0)-MAX(BK872-BJ872,0)/Inputs!$B$17)*DCF!H$6</f>
        <v>9508.4992182433889</v>
      </c>
      <c r="CS872" s="15">
        <f ca="1">(BL872*DCF!I$28-DCF!I$5*MAX(BL872*DCF!I$28,0)-MAX(BL872-BK872,0)/Inputs!$B$17)*DCF!I$6</f>
        <v>11439.672668793999</v>
      </c>
      <c r="CT872" s="15">
        <f ca="1">(BM872*DCF!J$28-DCF!J$5*MAX(BM872*DCF!J$28,0)-MAX(BM872-BL872,0)/Inputs!$B$17)*DCF!J$6</f>
        <v>13689.800733026017</v>
      </c>
      <c r="CU872" s="15">
        <f ca="1">(BN872*DCF!K$28-DCF!K$5*MAX(BN872*DCF!K$28,0)-MAX(BN872-BM872,0)/Inputs!$B$17)*DCF!K$6</f>
        <v>16043.954357781991</v>
      </c>
      <c r="CV872" s="15">
        <f ca="1">(BO872*DCF!L$28-DCF!L$5*MAX(BO872*DCF!L$28,0)-MAX(BO872-BN872,0)/Inputs!$B$17)*DCF!L$6</f>
        <v>20790.098801758908</v>
      </c>
      <c r="CW872" s="15">
        <f ca="1">(BP872*DCF!M$28-DCF!M$5*MAX(BP872*DCF!M$28,0)-MAX(BP872-BO872,0)/Inputs!$B$17)*DCF!M$6</f>
        <v>25324.112012807822</v>
      </c>
      <c r="CX872" s="15">
        <f ca="1">(BQ872*DCF!C$46-DCF!C$5*MAX(BQ872*DCF!C$46,0)-MAX(BQ872-Inputs!$B$20,0)/Inputs!$B$24)*DCF!C$6</f>
        <v>-1580.3871736701481</v>
      </c>
      <c r="CY872" s="15">
        <f ca="1">(BR872*DCF!D$46-DCF!D$5*MAX(BR872*DCF!D$46,0)-MAX(BR872-BQ872,0)/Inputs!$B$24)*DCF!D$6</f>
        <v>-1619.8961147943144</v>
      </c>
      <c r="CZ872" s="15">
        <f ca="1">(BS872*DCF!E$46-DCF!E$5*MAX(BS872*DCF!E$46,0)-MAX(BS872-BR872,0)/Inputs!$B$24)*DCF!E$6</f>
        <v>-1361.4260735826081</v>
      </c>
      <c r="DA872" s="15">
        <f ca="1">(BT872*DCF!F$46-DCF!F$5*MAX(BT872*DCF!F$46,0)-MAX(BT872-BS872,0)/Inputs!$B$24)*DCF!F$6</f>
        <v>-1434.6027641763474</v>
      </c>
      <c r="DB872" s="15">
        <f ca="1">(BU872*DCF!G$46-DCF!G$5*MAX(BU872*DCF!G$46,0)-MAX(BU872-BT872,0)/Inputs!$B$24)*DCF!G$6</f>
        <v>-893.60824878642677</v>
      </c>
      <c r="DC872" s="15">
        <f ca="1">(BV872*DCF!H$46-DCF!H$5*MAX(BV872*DCF!H$46,0)-MAX(BV872-BU872,0)/Inputs!$B$24)*DCF!H$6</f>
        <v>-1217.4699795004267</v>
      </c>
      <c r="DD872" s="15">
        <f ca="1">(BW872*DCF!I$46-DCF!I$5*MAX(BW872*DCF!I$46,0)-MAX(BW872-BV872,0)/Inputs!$B$24)*DCF!I$6</f>
        <v>-353.45848835415512</v>
      </c>
      <c r="DE872" s="15">
        <f ca="1">(BX872*DCF!J$46-DCF!J$5*MAX(BX872*DCF!J$46,0)-MAX(BX872-BW872,0)/Inputs!$B$24)*DCF!J$6</f>
        <v>-151.97331722520792</v>
      </c>
      <c r="DF872" s="15">
        <f ca="1">(BY872*DCF!K$46-DCF!K$5*MAX(BY872*DCF!K$46,0)-MAX(BY872-BX872,0)/Inputs!$B$24)*DCF!K$6</f>
        <v>476.55608864129385</v>
      </c>
      <c r="DG872" s="15">
        <f ca="1">(BZ872*DCF!L$46-DCF!L$5*MAX(BZ872*DCF!L$46,0)-MAX(BZ872-BY872,0)/Inputs!$B$24)*DCF!L$6</f>
        <v>-1381.3218327630193</v>
      </c>
      <c r="DH872" s="15">
        <f ca="1">(CA872*DCF!M$46-DCF!M$5*MAX(CA872*DCF!M$46,0)-MAX(CA872-BZ872,0)/Inputs!$B$24)*DCF!M$6</f>
        <v>107.44324889699293</v>
      </c>
      <c r="DI872" s="15">
        <f ca="1">SUM(CB872:CL872)+BE872*DCF!M$10*(1+Inputs!$B$30)*(1-Inputs!$B$33)*(1-Inputs!$B$30/Inputs!$B$31)/(Inputs!$B$29-Inputs!$B$30)*DCF!M$6</f>
        <v>328751.44295719825</v>
      </c>
      <c r="DJ872" s="15">
        <f ca="1">SUM(CM872:CW872)+BP872*DCF!M$28*(1+Inputs!$B$30)*(1-Inputs!$B$33)*(1-Inputs!$B$30/Inputs!$B$31)/(Inputs!$B$29-Inputs!$B$30)*DCF!M$6</f>
        <v>642654.06131628691</v>
      </c>
      <c r="DK872" s="15">
        <f ca="1">SUM(CX872:DH872)+CA872*DCF!M$46*(1+Inputs!$B$30)*(1-Inputs!$B$33)*(1-Inputs!$B$30/Inputs!$B$31)/(Inputs!$B$29-Inputs!$B$30)*DCF!M$6</f>
        <v>101069.3359390172</v>
      </c>
      <c r="DM872" s="15">
        <f ca="1">DI872+DJ872+DK872+Inputs!$B$34+Inputs!$B$36-Inputs!$B$35</f>
        <v>1149325.8402125023</v>
      </c>
    </row>
    <row r="873" spans="1:117" x14ac:dyDescent="0.75">
      <c r="A873" s="11">
        <v>860</v>
      </c>
      <c r="C873" s="23">
        <f t="shared" ca="1" si="505"/>
        <v>-1.3252444713681464</v>
      </c>
      <c r="D873" s="23">
        <f t="shared" ca="1" si="505"/>
        <v>0.29012724817032121</v>
      </c>
      <c r="E873" s="23">
        <f t="shared" ca="1" si="505"/>
        <v>2.3499702374412825</v>
      </c>
      <c r="F873" s="23">
        <f t="shared" ca="1" si="505"/>
        <v>0.64958808788322597</v>
      </c>
      <c r="G873" s="23">
        <f t="shared" ca="1" si="505"/>
        <v>1.380104751313988E-2</v>
      </c>
      <c r="H873" s="23">
        <f t="shared" ca="1" si="505"/>
        <v>1.2545656959198639</v>
      </c>
      <c r="I873" s="23">
        <f t="shared" ca="1" si="505"/>
        <v>0.56137613897132688</v>
      </c>
      <c r="J873" s="23">
        <f t="shared" ca="1" si="505"/>
        <v>-1.3397248351036137</v>
      </c>
      <c r="K873" s="23">
        <f t="shared" ca="1" si="505"/>
        <v>-0.5928314035413047</v>
      </c>
      <c r="L873" s="23">
        <f t="shared" ca="1" si="505"/>
        <v>-1.0060636566562899</v>
      </c>
      <c r="M873" s="23">
        <f t="shared" ca="1" si="505"/>
        <v>0.54148773559583196</v>
      </c>
      <c r="N873" s="23">
        <f ca="1">SQRT(Inputs!$B$38)*C873+SQRT(1-Inputs!$B$38)*_xlfn.NORM.S.INV(RAND())</f>
        <v>9.6060632514204158E-2</v>
      </c>
      <c r="O873" s="23">
        <f ca="1">SQRT(Inputs!$B$38)*D873+SQRT(1-Inputs!$B$38)*_xlfn.NORM.S.INV(RAND())</f>
        <v>0.84932273904394084</v>
      </c>
      <c r="P873" s="23">
        <f ca="1">SQRT(Inputs!$B$38)*E873+SQRT(1-Inputs!$B$38)*_xlfn.NORM.S.INV(RAND())</f>
        <v>0.9455051095979724</v>
      </c>
      <c r="Q873" s="23">
        <f ca="1">SQRT(Inputs!$B$38)*F873+SQRT(1-Inputs!$B$38)*_xlfn.NORM.S.INV(RAND())</f>
        <v>1.3744004341315759</v>
      </c>
      <c r="R873" s="23">
        <f ca="1">SQRT(Inputs!$B$38)*G873+SQRT(1-Inputs!$B$38)*_xlfn.NORM.S.INV(RAND())</f>
        <v>2.8128637511872754E-2</v>
      </c>
      <c r="S873" s="23">
        <f ca="1">SQRT(Inputs!$B$38)*H873+SQRT(1-Inputs!$B$38)*_xlfn.NORM.S.INV(RAND())</f>
        <v>0.59664393906833257</v>
      </c>
      <c r="T873" s="23">
        <f ca="1">SQRT(Inputs!$B$38)*I873+SQRT(1-Inputs!$B$38)*_xlfn.NORM.S.INV(RAND())</f>
        <v>-1.4216673985088004</v>
      </c>
      <c r="U873" s="23">
        <f ca="1">SQRT(Inputs!$B$38)*J873+SQRT(1-Inputs!$B$38)*_xlfn.NORM.S.INV(RAND())</f>
        <v>-2.7091076582551659</v>
      </c>
      <c r="V873" s="23">
        <f ca="1">SQRT(Inputs!$B$38)*K873+SQRT(1-Inputs!$B$38)*_xlfn.NORM.S.INV(RAND())</f>
        <v>-1.184855829141447</v>
      </c>
      <c r="W873" s="23">
        <f ca="1">SQRT(Inputs!$B$38)*L873+SQRT(1-Inputs!$B$38)*_xlfn.NORM.S.INV(RAND())</f>
        <v>-0.27780525630400865</v>
      </c>
      <c r="X873" s="23">
        <f ca="1">SQRT(Inputs!$B$38)*M873+SQRT(1-Inputs!$B$38)*_xlfn.NORM.S.INV(RAND())</f>
        <v>-0.71512889511534528</v>
      </c>
      <c r="Y873" s="23">
        <f ca="1">SQRT(Inputs!$B$38)*C873+SQRT(1-Inputs!$B$38)*_xlfn.NORM.S.INV(RAND())</f>
        <v>-0.22353697404101358</v>
      </c>
      <c r="Z873" s="23">
        <f ca="1">SQRT(Inputs!$B$38)*D873+SQRT(1-Inputs!$B$38)*_xlfn.NORM.S.INV(RAND())</f>
        <v>1.1962694833359779</v>
      </c>
      <c r="AA873" s="23">
        <f ca="1">SQRT(Inputs!$B$38)*E873+SQRT(1-Inputs!$B$38)*_xlfn.NORM.S.INV(RAND())</f>
        <v>0.75968372365153924</v>
      </c>
      <c r="AB873" s="23">
        <f ca="1">SQRT(Inputs!$B$38)*F873+SQRT(1-Inputs!$B$38)*_xlfn.NORM.S.INV(RAND())</f>
        <v>0.97018743189098722</v>
      </c>
      <c r="AC873" s="23">
        <f ca="1">SQRT(Inputs!$B$38)*G873+SQRT(1-Inputs!$B$38)*_xlfn.NORM.S.INV(RAND())</f>
        <v>0.62629605378980735</v>
      </c>
      <c r="AD873" s="23">
        <f ca="1">SQRT(Inputs!$B$38)*H873+SQRT(1-Inputs!$B$38)*_xlfn.NORM.S.INV(RAND())</f>
        <v>2.1653725172583678</v>
      </c>
      <c r="AE873" s="23">
        <f ca="1">SQRT(Inputs!$B$38)*I873+SQRT(1-Inputs!$B$38)*_xlfn.NORM.S.INV(RAND())</f>
        <v>-1.2966727185206761</v>
      </c>
      <c r="AF873" s="23">
        <f ca="1">SQRT(Inputs!$B$38)*J873+SQRT(1-Inputs!$B$38)*_xlfn.NORM.S.INV(RAND())</f>
        <v>-0.66805063974161727</v>
      </c>
      <c r="AG873" s="23">
        <f ca="1">SQRT(Inputs!$B$38)*K873+SQRT(1-Inputs!$B$38)*_xlfn.NORM.S.INV(RAND())</f>
        <v>1.1269842138891715</v>
      </c>
      <c r="AH873" s="23">
        <f ca="1">SQRT(Inputs!$B$38)*L873+SQRT(1-Inputs!$B$38)*_xlfn.NORM.S.INV(RAND())</f>
        <v>-0.86941360514741672</v>
      </c>
      <c r="AI873" s="23">
        <f ca="1">SQRT(Inputs!$B$38)*M873+SQRT(1-Inputs!$B$38)*_xlfn.NORM.S.INV(RAND())</f>
        <v>1.5589740442881741</v>
      </c>
      <c r="AJ873" s="23">
        <f ca="1">SQRT(Inputs!$B$38)*C873+SQRT(1-Inputs!$B$38)*_xlfn.NORM.S.INV(RAND())</f>
        <v>0.2198356965378564</v>
      </c>
      <c r="AK873" s="23">
        <f ca="1">SQRT(Inputs!$B$38)*D873+SQRT(1-Inputs!$B$38)*_xlfn.NORM.S.INV(RAND())</f>
        <v>1.9550556765904561</v>
      </c>
      <c r="AL873" s="23">
        <f ca="1">SQRT(Inputs!$B$38)*E873+SQRT(1-Inputs!$B$38)*_xlfn.NORM.S.INV(RAND())</f>
        <v>3.0439486699944895</v>
      </c>
      <c r="AM873" s="23">
        <f ca="1">SQRT(Inputs!$B$38)*F873+SQRT(1-Inputs!$B$38)*_xlfn.NORM.S.INV(RAND())</f>
        <v>1.4485423054504398E-3</v>
      </c>
      <c r="AN873" s="23">
        <f ca="1">SQRT(Inputs!$B$38)*G873+SQRT(1-Inputs!$B$38)*_xlfn.NORM.S.INV(RAND())</f>
        <v>0.58885951470237896</v>
      </c>
      <c r="AO873" s="23">
        <f ca="1">SQRT(Inputs!$B$38)*H873+SQRT(1-Inputs!$B$38)*_xlfn.NORM.S.INV(RAND())</f>
        <v>0.80318972669868471</v>
      </c>
      <c r="AP873" s="23">
        <f ca="1">SQRT(Inputs!$B$38)*I873+SQRT(1-Inputs!$B$38)*_xlfn.NORM.S.INV(RAND())</f>
        <v>-1.198540217715037</v>
      </c>
      <c r="AQ873" s="23">
        <f ca="1">SQRT(Inputs!$B$38)*J873+SQRT(1-Inputs!$B$38)*_xlfn.NORM.S.INV(RAND())</f>
        <v>-6.7959216923748511E-2</v>
      </c>
      <c r="AR873" s="23">
        <f ca="1">SQRT(Inputs!$B$38)*K873+SQRT(1-Inputs!$B$38)*_xlfn.NORM.S.INV(RAND())</f>
        <v>-1.84914985242674</v>
      </c>
      <c r="AS873" s="23">
        <f ca="1">SQRT(Inputs!$B$38)*L873+SQRT(1-Inputs!$B$38)*_xlfn.NORM.S.INV(RAND())</f>
        <v>-0.47010411969362764</v>
      </c>
      <c r="AT873" s="23">
        <f ca="1">SQRT(Inputs!$B$38)*M873+SQRT(1-Inputs!$B$38)*_xlfn.NORM.S.INV(RAND())</f>
        <v>0.63217829547146376</v>
      </c>
      <c r="AU873" s="15">
        <f ca="1">Inputs!$B$6*EXP($B$8-0.5*C$5^2+C$5*N873)</f>
        <v>5040.0034530249141</v>
      </c>
      <c r="AV873" s="15">
        <f t="shared" ca="1" si="474"/>
        <v>6950.8730748016415</v>
      </c>
      <c r="AW873" s="15">
        <f t="shared" ca="1" si="475"/>
        <v>9628.1752922169289</v>
      </c>
      <c r="AX873" s="15">
        <f t="shared" ca="1" si="476"/>
        <v>13957.116563212501</v>
      </c>
      <c r="AY873" s="15">
        <f t="shared" ca="1" si="477"/>
        <v>17113.146802052794</v>
      </c>
      <c r="AZ873" s="15">
        <f t="shared" ca="1" si="478"/>
        <v>22351.155406939844</v>
      </c>
      <c r="BA873" s="15">
        <f t="shared" ca="1" si="479"/>
        <v>23570.643035483467</v>
      </c>
      <c r="BB873" s="15">
        <f t="shared" ca="1" si="480"/>
        <v>21997.97820706026</v>
      </c>
      <c r="BC873" s="15">
        <f t="shared" ca="1" si="481"/>
        <v>24030.158012135224</v>
      </c>
      <c r="BD873" s="15">
        <f t="shared" ca="1" si="482"/>
        <v>28684.111010790883</v>
      </c>
      <c r="BE873" s="15">
        <f t="shared" ca="1" si="483"/>
        <v>32932.284078394456</v>
      </c>
      <c r="BF873" s="15">
        <f ca="1">Inputs!$B$13*EXP($B$9-0.5*C$6^2+C$6*Y873)</f>
        <v>13231.472385657396</v>
      </c>
      <c r="BG873" s="15">
        <f t="shared" ca="1" si="484"/>
        <v>20010.655049100653</v>
      </c>
      <c r="BH873" s="15">
        <f t="shared" ca="1" si="485"/>
        <v>27732.427111331621</v>
      </c>
      <c r="BI873" s="15">
        <f t="shared" ca="1" si="486"/>
        <v>39416.329801954598</v>
      </c>
      <c r="BJ873" s="15">
        <f t="shared" ca="1" si="487"/>
        <v>52887.217539850368</v>
      </c>
      <c r="BK873" s="15">
        <f t="shared" ca="1" si="488"/>
        <v>87163.687737796674</v>
      </c>
      <c r="BL873" s="15">
        <f t="shared" ca="1" si="489"/>
        <v>90508.661774362336</v>
      </c>
      <c r="BM873" s="15">
        <f t="shared" ca="1" si="490"/>
        <v>102394.36340765419</v>
      </c>
      <c r="BN873" s="15">
        <f t="shared" ca="1" si="491"/>
        <v>144141.74423580029</v>
      </c>
      <c r="BO873" s="15">
        <f t="shared" ca="1" si="492"/>
        <v>160304.17196125886</v>
      </c>
      <c r="BP873" s="15">
        <f t="shared" ca="1" si="493"/>
        <v>235420.63172813776</v>
      </c>
      <c r="BQ873" s="15">
        <f ca="1">Inputs!$B$20*EXP($B$10-0.5*C$7^2+C$7*AJ873)</f>
        <v>4637.3603882477719</v>
      </c>
      <c r="BR873" s="15">
        <f t="shared" ca="1" si="494"/>
        <v>11707.31014391477</v>
      </c>
      <c r="BS873" s="15">
        <f t="shared" ca="1" si="495"/>
        <v>38428.97195735787</v>
      </c>
      <c r="BT873" s="15">
        <f t="shared" ca="1" si="496"/>
        <v>53005.336680497894</v>
      </c>
      <c r="BU873" s="15">
        <f t="shared" ca="1" si="497"/>
        <v>84708.351590782549</v>
      </c>
      <c r="BV873" s="15">
        <f t="shared" ca="1" si="498"/>
        <v>141231.7295588663</v>
      </c>
      <c r="BW873" s="15">
        <f t="shared" ca="1" si="499"/>
        <v>152924.48474870747</v>
      </c>
      <c r="BX873" s="15">
        <f t="shared" ca="1" si="500"/>
        <v>210995.17861487134</v>
      </c>
      <c r="BY873" s="15">
        <f t="shared" ca="1" si="501"/>
        <v>207546.34772214238</v>
      </c>
      <c r="BZ873" s="15">
        <f t="shared" ca="1" si="502"/>
        <v>267106.17921027314</v>
      </c>
      <c r="CA873" s="15">
        <f t="shared" ca="1" si="503"/>
        <v>419811.62620696903</v>
      </c>
      <c r="CB873" s="15">
        <f ca="1">(AU873*DCF!C$10-DCF!C$5*MAX(AU873*DCF!C$10,0)-MAX(AU873-Inputs!$B$6,0)/Inputs!$B$10)*DCF!C$6</f>
        <v>1042.5198321758896</v>
      </c>
      <c r="CC873" s="15">
        <f ca="1">(AV873*DCF!D$10-DCF!D$5*MAX(AV873*DCF!D$10,0)-MAX(AV873-AU873,0)/Inputs!$B$10)*DCF!D$6</f>
        <v>1228.312675104045</v>
      </c>
      <c r="CD873" s="15">
        <f ca="1">(AW873*DCF!E$10-DCF!E$5*MAX(AW873*DCF!E$10,0)-MAX(AW873-AV873,0)/Inputs!$B$10)*DCF!E$6</f>
        <v>1619.9530763840808</v>
      </c>
      <c r="CE873" s="15">
        <f ca="1">(AX873*DCF!F$10-DCF!F$5*MAX(AX873*DCF!F$10,0)-MAX(AX873-AW873,0)/Inputs!$B$10)*DCF!F$6</f>
        <v>2146.0709510739684</v>
      </c>
      <c r="CF873" s="15">
        <f ca="1">(AY873*DCF!G$10-DCF!G$5*MAX(AY873*DCF!G$10,0)-MAX(AY873-AX873,0)/Inputs!$B$10)*DCF!G$6</f>
        <v>2919.3466216977417</v>
      </c>
      <c r="CG873" s="15">
        <f ca="1">(AZ873*DCF!H$10-DCF!H$5*MAX(AZ873*DCF!H$10,0)-MAX(AZ873-AY873,0)/Inputs!$B$10)*DCF!H$6</f>
        <v>3409.3905228189501</v>
      </c>
      <c r="CH873" s="15">
        <f ca="1">(BA873*DCF!I$10-DCF!I$5*MAX(BA873*DCF!I$10,0)-MAX(BA873-AZ873,0)/Inputs!$B$10)*DCF!I$6</f>
        <v>4105.4579248348819</v>
      </c>
      <c r="CI873" s="15">
        <f ca="1">(BB873*DCF!J$10-DCF!J$5*MAX(BB873*DCF!J$10,0)-MAX(BB873-BA873,0)/Inputs!$B$10)*DCF!J$6</f>
        <v>3774.9041027761377</v>
      </c>
      <c r="CJ873" s="15">
        <f ca="1">(BC873*DCF!K$10-DCF!K$5*MAX(BC873*DCF!K$10,0)-MAX(BC873-BB873,0)/Inputs!$B$10)*DCF!K$6</f>
        <v>3583.9952761471891</v>
      </c>
      <c r="CK873" s="15">
        <f ca="1">(BD873*DCF!L$10-DCF!L$5*MAX(BD873*DCF!L$10,0)-MAX(BD873-BC873,0)/Inputs!$B$10)*DCF!L$6</f>
        <v>3724.2779197507716</v>
      </c>
      <c r="CL873" s="15">
        <f ca="1">(BE873*DCF!M$10-DCF!M$5*MAX(BE873*DCF!M$10,0)-MAX(BE873-BD873,0)/Inputs!$B$10)*DCF!M$6</f>
        <v>4139.6815668963764</v>
      </c>
      <c r="CM873" s="15">
        <f ca="1">(BF873*DCF!C$28-DCF!C$5*MAX(BF873*DCF!C$28,0)-MAX(BF873-Inputs!$B$13,0)/Inputs!$B$17)*DCF!C$6</f>
        <v>3612.1834516100853</v>
      </c>
      <c r="CN873" s="15">
        <f ca="1">(BG873*DCF!D$28-DCF!D$5*MAX(BG873*DCF!D$28,0)-MAX(BG873-BF873,0)/Inputs!$B$17)*DCF!D$6</f>
        <v>4447.2889488306982</v>
      </c>
      <c r="CO873" s="15">
        <f ca="1">(BH873*DCF!E$28-DCF!E$5*MAX(BH873*DCF!E$28,0)-MAX(BH873-BG873,0)/Inputs!$B$17)*DCF!E$6</f>
        <v>6332.4621888695456</v>
      </c>
      <c r="CP873" s="15">
        <f ca="1">(BI873*DCF!F$28-DCF!F$5*MAX(BI873*DCF!F$28,0)-MAX(BI873-BH873,0)/Inputs!$B$17)*DCF!F$6</f>
        <v>8573.2561181102265</v>
      </c>
      <c r="CQ873" s="15">
        <f ca="1">(BJ873*DCF!G$28-DCF!G$5*MAX(BJ873*DCF!G$28,0)-MAX(BJ873-BI873,0)/Inputs!$B$17)*DCF!G$6</f>
        <v>11456.319603485223</v>
      </c>
      <c r="CR873" s="15">
        <f ca="1">(BK873*DCF!H$28-DCF!H$5*MAX(BK873*DCF!H$28,0)-MAX(BK873-BJ873,0)/Inputs!$B$17)*DCF!H$6</f>
        <v>16230.940081534382</v>
      </c>
      <c r="CS873" s="15">
        <f ca="1">(BL873*DCF!I$28-DCF!I$5*MAX(BL873*DCF!I$28,0)-MAX(BL873-BK873,0)/Inputs!$B$17)*DCF!I$6</f>
        <v>20803.280378035117</v>
      </c>
      <c r="CT873" s="15">
        <f ca="1">(BM873*DCF!J$28-DCF!J$5*MAX(BM873*DCF!J$28,0)-MAX(BM873-BL873,0)/Inputs!$B$17)*DCF!J$6</f>
        <v>21266.496509406777</v>
      </c>
      <c r="CU873" s="15">
        <f ca="1">(BN873*DCF!K$28-DCF!K$5*MAX(BN873*DCF!K$28,0)-MAX(BN873-BM873,0)/Inputs!$B$17)*DCF!K$6</f>
        <v>25326.821479021739</v>
      </c>
      <c r="CV873" s="15">
        <f ca="1">(BO873*DCF!L$28-DCF!L$5*MAX(BO873*DCF!L$28,0)-MAX(BO873-BN873,0)/Inputs!$B$17)*DCF!L$6</f>
        <v>30155.241422819847</v>
      </c>
      <c r="CW873" s="15">
        <f ca="1">(BP873*DCF!M$28-DCF!M$5*MAX(BP873*DCF!M$28,0)-MAX(BP873-BO873,0)/Inputs!$B$17)*DCF!M$6</f>
        <v>36442.747339223068</v>
      </c>
      <c r="CX873" s="15">
        <f ca="1">(BQ873*DCF!C$46-DCF!C$5*MAX(BQ873*DCF!C$46,0)-MAX(BQ873-Inputs!$B$20,0)/Inputs!$B$24)*DCF!C$6</f>
        <v>-1734.4298301947611</v>
      </c>
      <c r="CY873" s="15">
        <f ca="1">(BR873*DCF!D$46-DCF!D$5*MAX(BR873*DCF!D$46,0)-MAX(BR873-BQ873,0)/Inputs!$B$24)*DCF!D$6</f>
        <v>-5014.8536983963459</v>
      </c>
      <c r="CZ873" s="15">
        <f ca="1">(BS873*DCF!E$46-DCF!E$5*MAX(BS873*DCF!E$46,0)-MAX(BS873-BR873,0)/Inputs!$B$24)*DCF!E$6</f>
        <v>-15077.23629496274</v>
      </c>
      <c r="DA873" s="15">
        <f ca="1">(BT873*DCF!F$46-DCF!F$5*MAX(BT873*DCF!F$46,0)-MAX(BT873-BS873,0)/Inputs!$B$24)*DCF!F$6</f>
        <v>-9167.898932111535</v>
      </c>
      <c r="DB873" s="15">
        <f ca="1">(BU873*DCF!G$46-DCF!G$5*MAX(BU873*DCF!G$46,0)-MAX(BU873-BT873,0)/Inputs!$B$24)*DCF!G$6</f>
        <v>-13513.689424974014</v>
      </c>
      <c r="DC873" s="15">
        <f ca="1">(BV873*DCF!H$46-DCF!H$5*MAX(BV873*DCF!H$46,0)-MAX(BV873-BU873,0)/Inputs!$B$24)*DCF!H$6</f>
        <v>-17564.293379099276</v>
      </c>
      <c r="DD873" s="15">
        <f ca="1">(BW873*DCF!I$46-DCF!I$5*MAX(BW873*DCF!I$46,0)-MAX(BW873-BV873,0)/Inputs!$B$24)*DCF!I$6</f>
        <v>175.3125701333131</v>
      </c>
      <c r="DE873" s="15">
        <f ca="1">(BX873*DCF!J$46-DCF!J$5*MAX(BX873*DCF!J$46,0)-MAX(BX873-BW873,0)/Inputs!$B$24)*DCF!J$6</f>
        <v>-6548.7351725184162</v>
      </c>
      <c r="DF873" s="15">
        <f ca="1">(BY873*DCF!K$46-DCF!K$5*MAX(BY873*DCF!K$46,0)-MAX(BY873-BX873,0)/Inputs!$B$24)*DCF!K$6</f>
        <v>11855.739240883489</v>
      </c>
      <c r="DG873" s="15">
        <f ca="1">(BZ873*DCF!L$46-DCF!L$5*MAX(BZ873*DCF!L$46,0)-MAX(BZ873-BY873,0)/Inputs!$B$24)*DCF!L$6</f>
        <v>4985.2282614447086</v>
      </c>
      <c r="DH873" s="15">
        <f ca="1">(CA873*DCF!M$46-DCF!M$5*MAX(CA873*DCF!M$46,0)-MAX(CA873-BZ873,0)/Inputs!$B$24)*DCF!M$6</f>
        <v>987.56325889015591</v>
      </c>
      <c r="DI873" s="15">
        <f ca="1">SUM(CB873:CL873)+BE873*DCF!M$10*(1+Inputs!$B$30)*(1-Inputs!$B$33)*(1-Inputs!$B$30/Inputs!$B$31)/(Inputs!$B$29-Inputs!$B$30)*DCF!M$6</f>
        <v>123344.8925442053</v>
      </c>
      <c r="DJ873" s="15">
        <f ca="1">SUM(CM873:CW873)+BP873*DCF!M$28*(1+Inputs!$B$30)*(1-Inputs!$B$33)*(1-Inputs!$B$30/Inputs!$B$31)/(Inputs!$B$29-Inputs!$B$30)*DCF!M$6</f>
        <v>1058218.6791409161</v>
      </c>
      <c r="DK873" s="15">
        <f ca="1">SUM(CX873:DH873)+CA873*DCF!M$46*(1+Inputs!$B$30)*(1-Inputs!$B$33)*(1-Inputs!$B$30/Inputs!$B$31)/(Inputs!$B$29-Inputs!$B$30)*DCF!M$6</f>
        <v>598461.21058133908</v>
      </c>
      <c r="DM873" s="15">
        <f ca="1">DI873+DJ873+DK873+Inputs!$B$34+Inputs!$B$36-Inputs!$B$35</f>
        <v>1856875.7822664604</v>
      </c>
    </row>
    <row r="874" spans="1:117" x14ac:dyDescent="0.75">
      <c r="A874" s="11">
        <v>861</v>
      </c>
      <c r="C874" s="23">
        <f t="shared" ref="C874:M883" ca="1" si="506">_xlfn.NORM.S.INV(RAND())</f>
        <v>1.2221569652883619</v>
      </c>
      <c r="D874" s="23">
        <f t="shared" ca="1" si="506"/>
        <v>-0.96678180024467653</v>
      </c>
      <c r="E874" s="23">
        <f t="shared" ca="1" si="506"/>
        <v>0.85273711710676403</v>
      </c>
      <c r="F874" s="23">
        <f t="shared" ca="1" si="506"/>
        <v>-1.8515390514824619</v>
      </c>
      <c r="G874" s="23">
        <f t="shared" ca="1" si="506"/>
        <v>-0.85443833550457338</v>
      </c>
      <c r="H874" s="23">
        <f t="shared" ca="1" si="506"/>
        <v>-0.42432802517500634</v>
      </c>
      <c r="I874" s="23">
        <f t="shared" ca="1" si="506"/>
        <v>1.82181937891628</v>
      </c>
      <c r="J874" s="23">
        <f t="shared" ca="1" si="506"/>
        <v>-0.7338546662626525</v>
      </c>
      <c r="K874" s="23">
        <f t="shared" ca="1" si="506"/>
        <v>-1.5332125684671953</v>
      </c>
      <c r="L874" s="23">
        <f t="shared" ca="1" si="506"/>
        <v>0.57577712110126689</v>
      </c>
      <c r="M874" s="23">
        <f t="shared" ca="1" si="506"/>
        <v>-0.23120045466491382</v>
      </c>
      <c r="N874" s="23">
        <f ca="1">SQRT(Inputs!$B$38)*C874+SQRT(1-Inputs!$B$38)*_xlfn.NORM.S.INV(RAND())</f>
        <v>-0.89647171665332537</v>
      </c>
      <c r="O874" s="23">
        <f ca="1">SQRT(Inputs!$B$38)*D874+SQRT(1-Inputs!$B$38)*_xlfn.NORM.S.INV(RAND())</f>
        <v>-1.3827360197528966</v>
      </c>
      <c r="P874" s="23">
        <f ca="1">SQRT(Inputs!$B$38)*E874+SQRT(1-Inputs!$B$38)*_xlfn.NORM.S.INV(RAND())</f>
        <v>1.1402103142369442</v>
      </c>
      <c r="Q874" s="23">
        <f ca="1">SQRT(Inputs!$B$38)*F874+SQRT(1-Inputs!$B$38)*_xlfn.NORM.S.INV(RAND())</f>
        <v>-2.5068414435833715</v>
      </c>
      <c r="R874" s="23">
        <f ca="1">SQRT(Inputs!$B$38)*G874+SQRT(1-Inputs!$B$38)*_xlfn.NORM.S.INV(RAND())</f>
        <v>-1.3677858131252023</v>
      </c>
      <c r="S874" s="23">
        <f ca="1">SQRT(Inputs!$B$38)*H874+SQRT(1-Inputs!$B$38)*_xlfn.NORM.S.INV(RAND())</f>
        <v>-0.43104023258334889</v>
      </c>
      <c r="T874" s="23">
        <f ca="1">SQRT(Inputs!$B$38)*I874+SQRT(1-Inputs!$B$38)*_xlfn.NORM.S.INV(RAND())</f>
        <v>2.0716618060848013</v>
      </c>
      <c r="U874" s="23">
        <f ca="1">SQRT(Inputs!$B$38)*J874+SQRT(1-Inputs!$B$38)*_xlfn.NORM.S.INV(RAND())</f>
        <v>0.83113900200417234</v>
      </c>
      <c r="V874" s="23">
        <f ca="1">SQRT(Inputs!$B$38)*K874+SQRT(1-Inputs!$B$38)*_xlfn.NORM.S.INV(RAND())</f>
        <v>-1.4150337138137612</v>
      </c>
      <c r="W874" s="23">
        <f ca="1">SQRT(Inputs!$B$38)*L874+SQRT(1-Inputs!$B$38)*_xlfn.NORM.S.INV(RAND())</f>
        <v>0.25735452153475374</v>
      </c>
      <c r="X874" s="23">
        <f ca="1">SQRT(Inputs!$B$38)*M874+SQRT(1-Inputs!$B$38)*_xlfn.NORM.S.INV(RAND())</f>
        <v>-8.8849456002788929E-2</v>
      </c>
      <c r="Y874" s="23">
        <f ca="1">SQRT(Inputs!$B$38)*C874+SQRT(1-Inputs!$B$38)*_xlfn.NORM.S.INV(RAND())</f>
        <v>1.4545781798232786</v>
      </c>
      <c r="Z874" s="23">
        <f ca="1">SQRT(Inputs!$B$38)*D874+SQRT(1-Inputs!$B$38)*_xlfn.NORM.S.INV(RAND())</f>
        <v>-0.44415489274653125</v>
      </c>
      <c r="AA874" s="23">
        <f ca="1">SQRT(Inputs!$B$38)*E874+SQRT(1-Inputs!$B$38)*_xlfn.NORM.S.INV(RAND())</f>
        <v>1.2781915998737481</v>
      </c>
      <c r="AB874" s="23">
        <f ca="1">SQRT(Inputs!$B$38)*F874+SQRT(1-Inputs!$B$38)*_xlfn.NORM.S.INV(RAND())</f>
        <v>-1.0133522738946474</v>
      </c>
      <c r="AC874" s="23">
        <f ca="1">SQRT(Inputs!$B$38)*G874+SQRT(1-Inputs!$B$38)*_xlfn.NORM.S.INV(RAND())</f>
        <v>-1.2071894626551374</v>
      </c>
      <c r="AD874" s="23">
        <f ca="1">SQRT(Inputs!$B$38)*H874+SQRT(1-Inputs!$B$38)*_xlfn.NORM.S.INV(RAND())</f>
        <v>0.44235986328774657</v>
      </c>
      <c r="AE874" s="23">
        <f ca="1">SQRT(Inputs!$B$38)*I874+SQRT(1-Inputs!$B$38)*_xlfn.NORM.S.INV(RAND())</f>
        <v>2.2132908701017331</v>
      </c>
      <c r="AF874" s="23">
        <f ca="1">SQRT(Inputs!$B$38)*J874+SQRT(1-Inputs!$B$38)*_xlfn.NORM.S.INV(RAND())</f>
        <v>-0.17314415512040604</v>
      </c>
      <c r="AG874" s="23">
        <f ca="1">SQRT(Inputs!$B$38)*K874+SQRT(1-Inputs!$B$38)*_xlfn.NORM.S.INV(RAND())</f>
        <v>-1.3622697672869388</v>
      </c>
      <c r="AH874" s="23">
        <f ca="1">SQRT(Inputs!$B$38)*L874+SQRT(1-Inputs!$B$38)*_xlfn.NORM.S.INV(RAND())</f>
        <v>2.1372918595193569</v>
      </c>
      <c r="AI874" s="23">
        <f ca="1">SQRT(Inputs!$B$38)*M874+SQRT(1-Inputs!$B$38)*_xlfn.NORM.S.INV(RAND())</f>
        <v>-1.3478443676018075</v>
      </c>
      <c r="AJ874" s="23">
        <f ca="1">SQRT(Inputs!$B$38)*C874+SQRT(1-Inputs!$B$38)*_xlfn.NORM.S.INV(RAND())</f>
        <v>0.43287702057109984</v>
      </c>
      <c r="AK874" s="23">
        <f ca="1">SQRT(Inputs!$B$38)*D874+SQRT(1-Inputs!$B$38)*_xlfn.NORM.S.INV(RAND())</f>
        <v>0.29556393074493525</v>
      </c>
      <c r="AL874" s="23">
        <f ca="1">SQRT(Inputs!$B$38)*E874+SQRT(1-Inputs!$B$38)*_xlfn.NORM.S.INV(RAND())</f>
        <v>0.67785541382363301</v>
      </c>
      <c r="AM874" s="23">
        <f ca="1">SQRT(Inputs!$B$38)*F874+SQRT(1-Inputs!$B$38)*_xlfn.NORM.S.INV(RAND())</f>
        <v>-1.6754997974539583</v>
      </c>
      <c r="AN874" s="23">
        <f ca="1">SQRT(Inputs!$B$38)*G874+SQRT(1-Inputs!$B$38)*_xlfn.NORM.S.INV(RAND())</f>
        <v>-1.20573684723562</v>
      </c>
      <c r="AO874" s="23">
        <f ca="1">SQRT(Inputs!$B$38)*H874+SQRT(1-Inputs!$B$38)*_xlfn.NORM.S.INV(RAND())</f>
        <v>0.70994575533369653</v>
      </c>
      <c r="AP874" s="23">
        <f ca="1">SQRT(Inputs!$B$38)*I874+SQRT(1-Inputs!$B$38)*_xlfn.NORM.S.INV(RAND())</f>
        <v>3.3979930727381449</v>
      </c>
      <c r="AQ874" s="23">
        <f ca="1">SQRT(Inputs!$B$38)*J874+SQRT(1-Inputs!$B$38)*_xlfn.NORM.S.INV(RAND())</f>
        <v>-1.5244815438198827</v>
      </c>
      <c r="AR874" s="23">
        <f ca="1">SQRT(Inputs!$B$38)*K874+SQRT(1-Inputs!$B$38)*_xlfn.NORM.S.INV(RAND())</f>
        <v>-0.6127883296271841</v>
      </c>
      <c r="AS874" s="23">
        <f ca="1">SQRT(Inputs!$B$38)*L874+SQRT(1-Inputs!$B$38)*_xlfn.NORM.S.INV(RAND())</f>
        <v>2.1559660351134493</v>
      </c>
      <c r="AT874" s="23">
        <f ca="1">SQRT(Inputs!$B$38)*M874+SQRT(1-Inputs!$B$38)*_xlfn.NORM.S.INV(RAND())</f>
        <v>-0.45241001460908237</v>
      </c>
      <c r="AU874" s="15">
        <f ca="1">Inputs!$B$6*EXP($B$8-0.5*C$5^2+C$5*N874)</f>
        <v>4291.9557013650665</v>
      </c>
      <c r="AV874" s="15">
        <f t="shared" ca="1" si="474"/>
        <v>4263.195244654592</v>
      </c>
      <c r="AW874" s="15">
        <f t="shared" ca="1" si="475"/>
        <v>6062.4102584258835</v>
      </c>
      <c r="AX874" s="15">
        <f t="shared" ca="1" si="476"/>
        <v>5411.403378734075</v>
      </c>
      <c r="AY874" s="15">
        <f t="shared" ca="1" si="477"/>
        <v>5636.9319996083286</v>
      </c>
      <c r="AZ874" s="15">
        <f t="shared" ca="1" si="478"/>
        <v>6574.5293153635248</v>
      </c>
      <c r="BA874" s="15">
        <f t="shared" ca="1" si="479"/>
        <v>9993.5286167161867</v>
      </c>
      <c r="BB874" s="15">
        <f t="shared" ca="1" si="480"/>
        <v>13297.584155571609</v>
      </c>
      <c r="BC874" s="15">
        <f t="shared" ca="1" si="481"/>
        <v>14206.823914899167</v>
      </c>
      <c r="BD874" s="15">
        <f t="shared" ca="1" si="482"/>
        <v>17828.735500640149</v>
      </c>
      <c r="BE874" s="15">
        <f t="shared" ca="1" si="483"/>
        <v>21670.748335098808</v>
      </c>
      <c r="BF874" s="15">
        <f ca="1">Inputs!$B$13*EXP($B$9-0.5*C$6^2+C$6*Y874)</f>
        <v>18453.992021200636</v>
      </c>
      <c r="BG874" s="15">
        <f t="shared" ca="1" si="484"/>
        <v>20758.41649741591</v>
      </c>
      <c r="BH874" s="15">
        <f t="shared" ca="1" si="485"/>
        <v>31352.300429005718</v>
      </c>
      <c r="BI874" s="15">
        <f t="shared" ca="1" si="486"/>
        <v>32837.135729842179</v>
      </c>
      <c r="BJ874" s="15">
        <f t="shared" ca="1" si="487"/>
        <v>33826.780043944411</v>
      </c>
      <c r="BK874" s="15">
        <f t="shared" ca="1" si="488"/>
        <v>44093.05573221908</v>
      </c>
      <c r="BL874" s="15">
        <f t="shared" ca="1" si="489"/>
        <v>72155.388235168881</v>
      </c>
      <c r="BM874" s="15">
        <f t="shared" ca="1" si="490"/>
        <v>86807.160224376843</v>
      </c>
      <c r="BN874" s="15">
        <f t="shared" ca="1" si="491"/>
        <v>90681.438183895298</v>
      </c>
      <c r="BO874" s="15">
        <f t="shared" ca="1" si="492"/>
        <v>143040.63733825559</v>
      </c>
      <c r="BP874" s="15">
        <f t="shared" ca="1" si="493"/>
        <v>151123.52031376728</v>
      </c>
      <c r="BQ874" s="15">
        <f ca="1">Inputs!$B$20*EXP($B$10-0.5*C$7^2+C$7*AJ874)</f>
        <v>5001.347579598676</v>
      </c>
      <c r="BR874" s="15">
        <f t="shared" ca="1" si="494"/>
        <v>7454.024643281401</v>
      </c>
      <c r="BS874" s="15">
        <f t="shared" ca="1" si="495"/>
        <v>12401.326575168372</v>
      </c>
      <c r="BT874" s="15">
        <f t="shared" ca="1" si="496"/>
        <v>11017.300170333639</v>
      </c>
      <c r="BU874" s="15">
        <f t="shared" ca="1" si="497"/>
        <v>11404.98051594639</v>
      </c>
      <c r="BV874" s="15">
        <f t="shared" ca="1" si="498"/>
        <v>18619.887503445447</v>
      </c>
      <c r="BW874" s="15">
        <f t="shared" ca="1" si="499"/>
        <v>53336.731204735763</v>
      </c>
      <c r="BX874" s="15">
        <f t="shared" ca="1" si="500"/>
        <v>54955.360932274656</v>
      </c>
      <c r="BY874" s="15">
        <f t="shared" ca="1" si="501"/>
        <v>68483.110661720872</v>
      </c>
      <c r="BZ874" s="15">
        <f t="shared" ca="1" si="502"/>
        <v>142827.73339571481</v>
      </c>
      <c r="CA874" s="15">
        <f t="shared" ca="1" si="503"/>
        <v>185131.59393230636</v>
      </c>
      <c r="CB874" s="15">
        <f ca="1">(AU874*DCF!C$10-DCF!C$5*MAX(AU874*DCF!C$10,0)-MAX(AU874-Inputs!$B$6,0)/Inputs!$B$10)*DCF!C$6</f>
        <v>1047.8535459778714</v>
      </c>
      <c r="CC874" s="15">
        <f ca="1">(AV874*DCF!D$10-DCF!D$5*MAX(AV874*DCF!D$10,0)-MAX(AV874-AU874,0)/Inputs!$B$10)*DCF!D$6</f>
        <v>1039.1249586848282</v>
      </c>
      <c r="CD874" s="15">
        <f ca="1">(AW874*DCF!E$10-DCF!E$5*MAX(AW874*DCF!E$10,0)-MAX(AW874-AV874,0)/Inputs!$B$10)*DCF!E$6</f>
        <v>994.45629360841269</v>
      </c>
      <c r="CE874" s="15">
        <f ca="1">(AX874*DCF!F$10-DCF!F$5*MAX(AX874*DCF!F$10,0)-MAX(AX874-AW874,0)/Inputs!$B$10)*DCF!F$6</f>
        <v>1181.3007335148313</v>
      </c>
      <c r="CF874" s="15">
        <f ca="1">(AY874*DCF!G$10-DCF!G$5*MAX(AY874*DCF!G$10,0)-MAX(AY874-AX874,0)/Inputs!$B$10)*DCF!G$6</f>
        <v>1118.0821167287352</v>
      </c>
      <c r="CG874" s="15">
        <f ca="1">(AZ874*DCF!H$10-DCF!H$5*MAX(AZ874*DCF!H$10,0)-MAX(AZ874-AY874,0)/Inputs!$B$10)*DCF!H$6</f>
        <v>1109.9623703021962</v>
      </c>
      <c r="CH874" s="15">
        <f ca="1">(BA874*DCF!I$10-DCF!I$5*MAX(BA874*DCF!I$10,0)-MAX(BA874-AZ874,0)/Inputs!$B$10)*DCF!I$6</f>
        <v>1264.6174369113201</v>
      </c>
      <c r="CI874" s="15">
        <f ca="1">(BB874*DCF!J$10-DCF!J$5*MAX(BB874*DCF!J$10,0)-MAX(BB874-BA874,0)/Inputs!$B$10)*DCF!J$6</f>
        <v>1781.2211253558387</v>
      </c>
      <c r="CJ874" s="15">
        <f ca="1">(BC874*DCF!K$10-DCF!K$5*MAX(BC874*DCF!K$10,0)-MAX(BC874-BB874,0)/Inputs!$B$10)*DCF!K$6</f>
        <v>2159.7907622613234</v>
      </c>
      <c r="CK874" s="15">
        <f ca="1">(BD874*DCF!L$10-DCF!L$5*MAX(BD874*DCF!L$10,0)-MAX(BD874-BC874,0)/Inputs!$B$10)*DCF!L$6</f>
        <v>2220.5405322507522</v>
      </c>
      <c r="CL874" s="15">
        <f ca="1">(BE874*DCF!M$10-DCF!M$5*MAX(BE874*DCF!M$10,0)-MAX(BE874-BD874,0)/Inputs!$B$10)*DCF!M$6</f>
        <v>2599.0533959235104</v>
      </c>
      <c r="CM874" s="15">
        <f ca="1">(BF874*DCF!C$28-DCF!C$5*MAX(BF874*DCF!C$28,0)-MAX(BF874-Inputs!$B$13,0)/Inputs!$B$17)*DCF!C$6</f>
        <v>3999.9375672794154</v>
      </c>
      <c r="CN874" s="15">
        <f ca="1">(BG874*DCF!D$28-DCF!D$5*MAX(BG874*DCF!D$28,0)-MAX(BG874-BF874,0)/Inputs!$B$17)*DCF!D$6</f>
        <v>5622.1930289002175</v>
      </c>
      <c r="CO874" s="15">
        <f ca="1">(BH874*DCF!E$28-DCF!E$5*MAX(BH874*DCF!E$28,0)-MAX(BH874-BG874,0)/Inputs!$B$17)*DCF!E$6</f>
        <v>6791.6210540482971</v>
      </c>
      <c r="CP874" s="15">
        <f ca="1">(BI874*DCF!F$28-DCF!F$5*MAX(BI874*DCF!F$28,0)-MAX(BI874-BH874,0)/Inputs!$B$17)*DCF!F$6</f>
        <v>8644.0796560461586</v>
      </c>
      <c r="CQ874" s="15">
        <f ca="1">(BJ874*DCF!G$28-DCF!G$5*MAX(BJ874*DCF!G$28,0)-MAX(BJ874-BI874,0)/Inputs!$B$17)*DCF!G$6</f>
        <v>8610.1663283021262</v>
      </c>
      <c r="CR874" s="15">
        <f ca="1">(BK874*DCF!H$28-DCF!H$5*MAX(BK874*DCF!H$28,0)-MAX(BK874-BJ874,0)/Inputs!$B$17)*DCF!H$6</f>
        <v>9309.6080154682804</v>
      </c>
      <c r="CS874" s="15">
        <f ca="1">(BL874*DCF!I$28-DCF!I$5*MAX(BL874*DCF!I$28,0)-MAX(BL874-BK874,0)/Inputs!$B$17)*DCF!I$6</f>
        <v>12939.753658987069</v>
      </c>
      <c r="CT874" s="15">
        <f ca="1">(BM874*DCF!J$28-DCF!J$5*MAX(BM874*DCF!J$28,0)-MAX(BM874-BL874,0)/Inputs!$B$17)*DCF!J$6</f>
        <v>17422.497872102864</v>
      </c>
      <c r="CU874" s="15">
        <f ca="1">(BN874*DCF!K$28-DCF!K$5*MAX(BN874*DCF!K$28,0)-MAX(BN874-BM874,0)/Inputs!$B$17)*DCF!K$6</f>
        <v>18675.851843645756</v>
      </c>
      <c r="CV874" s="15">
        <f ca="1">(BO874*DCF!L$28-DCF!L$5*MAX(BO874*DCF!L$28,0)-MAX(BO874-BN874,0)/Inputs!$B$17)*DCF!L$6</f>
        <v>22615.078861351671</v>
      </c>
      <c r="CW874" s="15">
        <f ca="1">(BP874*DCF!M$28-DCF!M$5*MAX(BP874*DCF!M$28,0)-MAX(BP874-BO874,0)/Inputs!$B$17)*DCF!M$6</f>
        <v>27589.089412312213</v>
      </c>
      <c r="CX874" s="15">
        <f ca="1">(BQ874*DCF!C$46-DCF!C$5*MAX(BQ874*DCF!C$46,0)-MAX(BQ874-Inputs!$B$20,0)/Inputs!$B$24)*DCF!C$6</f>
        <v>-1986.6149512231011</v>
      </c>
      <c r="CY874" s="15">
        <f ca="1">(BR874*DCF!D$46-DCF!D$5*MAX(BR874*DCF!D$46,0)-MAX(BR874-BQ874,0)/Inputs!$B$24)*DCF!D$6</f>
        <v>-2318.7651205117249</v>
      </c>
      <c r="CZ874" s="15">
        <f ca="1">(BS874*DCF!E$46-DCF!E$5*MAX(BS874*DCF!E$46,0)-MAX(BS874-BR874,0)/Inputs!$B$24)*DCF!E$6</f>
        <v>-3416.5686843250855</v>
      </c>
      <c r="DA874" s="15">
        <f ca="1">(BT874*DCF!F$46-DCF!F$5*MAX(BT874*DCF!F$46,0)-MAX(BT874-BS874,0)/Inputs!$B$24)*DCF!F$6</f>
        <v>-802.3494550889834</v>
      </c>
      <c r="DB874" s="15">
        <f ca="1">(BU874*DCF!G$46-DCF!G$5*MAX(BU874*DCF!G$46,0)-MAX(BU874-BT874,0)/Inputs!$B$24)*DCF!G$6</f>
        <v>-514.04901970210233</v>
      </c>
      <c r="DC874" s="15">
        <f ca="1">(BV874*DCF!H$46-DCF!H$5*MAX(BV874*DCF!H$46,0)-MAX(BV874-BU874,0)/Inputs!$B$24)*DCF!H$6</f>
        <v>-2241.9881398967809</v>
      </c>
      <c r="DD874" s="15">
        <f ca="1">(BW874*DCF!I$46-DCF!I$5*MAX(BW874*DCF!I$46,0)-MAX(BW874-BV874,0)/Inputs!$B$24)*DCF!I$6</f>
        <v>-8734.0303076436212</v>
      </c>
      <c r="DE874" s="15">
        <f ca="1">(BX874*DCF!J$46-DCF!J$5*MAX(BX874*DCF!J$46,0)-MAX(BX874-BW874,0)/Inputs!$B$24)*DCF!J$6</f>
        <v>1875.9912176451842</v>
      </c>
      <c r="DF874" s="15">
        <f ca="1">(BY874*DCF!K$46-DCF!K$5*MAX(BY874*DCF!K$46,0)-MAX(BY874-BX874,0)/Inputs!$B$24)*DCF!K$6</f>
        <v>598.04526462162755</v>
      </c>
      <c r="DG874" s="15">
        <f ca="1">(BZ874*DCF!L$46-DCF!L$5*MAX(BZ874*DCF!L$46,0)-MAX(BZ874-BY874,0)/Inputs!$B$24)*DCF!L$6</f>
        <v>-6951.4143852100433</v>
      </c>
      <c r="DH874" s="15">
        <f ca="1">(CA874*DCF!M$46-DCF!M$5*MAX(CA874*DCF!M$46,0)-MAX(CA874-BZ874,0)/Inputs!$B$24)*DCF!M$6</f>
        <v>5669.7059553681165</v>
      </c>
      <c r="DI874" s="15">
        <f ca="1">SUM(CB874:CL874)+BE874*DCF!M$10*(1+Inputs!$B$30)*(1-Inputs!$B$33)*(1-Inputs!$B$30/Inputs!$B$31)/(Inputs!$B$29-Inputs!$B$30)*DCF!M$6</f>
        <v>76825.982454079625</v>
      </c>
      <c r="DJ874" s="15">
        <f ca="1">SUM(CM874:CW874)+BP874*DCF!M$28*(1+Inputs!$B$30)*(1-Inputs!$B$33)*(1-Inputs!$B$30/Inputs!$B$31)/(Inputs!$B$29-Inputs!$B$30)*DCF!M$6</f>
        <v>702991.55121162569</v>
      </c>
      <c r="DK874" s="15">
        <f ca="1">SUM(CX874:DH874)+CA874*DCF!M$46*(1+Inputs!$B$30)*(1-Inputs!$B$33)*(1-Inputs!$B$30/Inputs!$B$31)/(Inputs!$B$29-Inputs!$B$30)*DCF!M$6</f>
        <v>267413.33683264343</v>
      </c>
      <c r="DM874" s="15">
        <f ca="1">DI874+DJ874+DK874+Inputs!$B$34+Inputs!$B$36-Inputs!$B$35</f>
        <v>1124081.8704983487</v>
      </c>
    </row>
    <row r="875" spans="1:117" x14ac:dyDescent="0.75">
      <c r="A875" s="11">
        <v>862</v>
      </c>
      <c r="C875" s="23">
        <f t="shared" ca="1" si="506"/>
        <v>0.1952064536606766</v>
      </c>
      <c r="D875" s="23">
        <f t="shared" ca="1" si="506"/>
        <v>1.30066334309035E-2</v>
      </c>
      <c r="E875" s="23">
        <f t="shared" ca="1" si="506"/>
        <v>0.17820892605505548</v>
      </c>
      <c r="F875" s="23">
        <f t="shared" ca="1" si="506"/>
        <v>1.349465995685585E-3</v>
      </c>
      <c r="G875" s="23">
        <f t="shared" ca="1" si="506"/>
        <v>-0.86203368474674791</v>
      </c>
      <c r="H875" s="23">
        <f t="shared" ca="1" si="506"/>
        <v>-0.16896592170158697</v>
      </c>
      <c r="I875" s="23">
        <f t="shared" ca="1" si="506"/>
        <v>-0.40484383428575665</v>
      </c>
      <c r="J875" s="23">
        <f t="shared" ca="1" si="506"/>
        <v>-1.3662683407809675</v>
      </c>
      <c r="K875" s="23">
        <f t="shared" ca="1" si="506"/>
        <v>-1.8661904448750368</v>
      </c>
      <c r="L875" s="23">
        <f t="shared" ca="1" si="506"/>
        <v>-0.39438196405476478</v>
      </c>
      <c r="M875" s="23">
        <f t="shared" ca="1" si="506"/>
        <v>1.5978999126155098</v>
      </c>
      <c r="N875" s="23">
        <f ca="1">SQRT(Inputs!$B$38)*C875+SQRT(1-Inputs!$B$38)*_xlfn.NORM.S.INV(RAND())</f>
        <v>1.2466570959390828</v>
      </c>
      <c r="O875" s="23">
        <f ca="1">SQRT(Inputs!$B$38)*D875+SQRT(1-Inputs!$B$38)*_xlfn.NORM.S.INV(RAND())</f>
        <v>0.6465712075043244</v>
      </c>
      <c r="P875" s="23">
        <f ca="1">SQRT(Inputs!$B$38)*E875+SQRT(1-Inputs!$B$38)*_xlfn.NORM.S.INV(RAND())</f>
        <v>0.33370204982974483</v>
      </c>
      <c r="Q875" s="23">
        <f ca="1">SQRT(Inputs!$B$38)*F875+SQRT(1-Inputs!$B$38)*_xlfn.NORM.S.INV(RAND())</f>
        <v>0.1074848934255999</v>
      </c>
      <c r="R875" s="23">
        <f ca="1">SQRT(Inputs!$B$38)*G875+SQRT(1-Inputs!$B$38)*_xlfn.NORM.S.INV(RAND())</f>
        <v>-1.7979628992585464</v>
      </c>
      <c r="S875" s="23">
        <f ca="1">SQRT(Inputs!$B$38)*H875+SQRT(1-Inputs!$B$38)*_xlfn.NORM.S.INV(RAND())</f>
        <v>-0.39578175296129897</v>
      </c>
      <c r="T875" s="23">
        <f ca="1">SQRT(Inputs!$B$38)*I875+SQRT(1-Inputs!$B$38)*_xlfn.NORM.S.INV(RAND())</f>
        <v>0.51395848173848713</v>
      </c>
      <c r="U875" s="23">
        <f ca="1">SQRT(Inputs!$B$38)*J875+SQRT(1-Inputs!$B$38)*_xlfn.NORM.S.INV(RAND())</f>
        <v>-1.1059194062675537</v>
      </c>
      <c r="V875" s="23">
        <f ca="1">SQRT(Inputs!$B$38)*K875+SQRT(1-Inputs!$B$38)*_xlfn.NORM.S.INV(RAND())</f>
        <v>-0.10627520035669979</v>
      </c>
      <c r="W875" s="23">
        <f ca="1">SQRT(Inputs!$B$38)*L875+SQRT(1-Inputs!$B$38)*_xlfn.NORM.S.INV(RAND())</f>
        <v>-0.69377656981441738</v>
      </c>
      <c r="X875" s="23">
        <f ca="1">SQRT(Inputs!$B$38)*M875+SQRT(1-Inputs!$B$38)*_xlfn.NORM.S.INV(RAND())</f>
        <v>0.4741921390688324</v>
      </c>
      <c r="Y875" s="23">
        <f ca="1">SQRT(Inputs!$B$38)*C875+SQRT(1-Inputs!$B$38)*_xlfn.NORM.S.INV(RAND())</f>
        <v>-1.288977247585912</v>
      </c>
      <c r="Z875" s="23">
        <f ca="1">SQRT(Inputs!$B$38)*D875+SQRT(1-Inputs!$B$38)*_xlfn.NORM.S.INV(RAND())</f>
        <v>0.24588838285036907</v>
      </c>
      <c r="AA875" s="23">
        <f ca="1">SQRT(Inputs!$B$38)*E875+SQRT(1-Inputs!$B$38)*_xlfn.NORM.S.INV(RAND())</f>
        <v>-1.7708097724066736</v>
      </c>
      <c r="AB875" s="23">
        <f ca="1">SQRT(Inputs!$B$38)*F875+SQRT(1-Inputs!$B$38)*_xlfn.NORM.S.INV(RAND())</f>
        <v>-0.34806474568959805</v>
      </c>
      <c r="AC875" s="23">
        <f ca="1">SQRT(Inputs!$B$38)*G875+SQRT(1-Inputs!$B$38)*_xlfn.NORM.S.INV(RAND())</f>
        <v>-1.5487347163352212</v>
      </c>
      <c r="AD875" s="23">
        <f ca="1">SQRT(Inputs!$B$38)*H875+SQRT(1-Inputs!$B$38)*_xlfn.NORM.S.INV(RAND())</f>
        <v>-0.32773182281096991</v>
      </c>
      <c r="AE875" s="23">
        <f ca="1">SQRT(Inputs!$B$38)*I875+SQRT(1-Inputs!$B$38)*_xlfn.NORM.S.INV(RAND())</f>
        <v>5.1434223947655205E-2</v>
      </c>
      <c r="AF875" s="23">
        <f ca="1">SQRT(Inputs!$B$38)*J875+SQRT(1-Inputs!$B$38)*_xlfn.NORM.S.INV(RAND())</f>
        <v>1.706042359585259</v>
      </c>
      <c r="AG875" s="23">
        <f ca="1">SQRT(Inputs!$B$38)*K875+SQRT(1-Inputs!$B$38)*_xlfn.NORM.S.INV(RAND())</f>
        <v>-0.12580014450295607</v>
      </c>
      <c r="AH875" s="23">
        <f ca="1">SQRT(Inputs!$B$38)*L875+SQRT(1-Inputs!$B$38)*_xlfn.NORM.S.INV(RAND())</f>
        <v>1.0802036294891206</v>
      </c>
      <c r="AI875" s="23">
        <f ca="1">SQRT(Inputs!$B$38)*M875+SQRT(1-Inputs!$B$38)*_xlfn.NORM.S.INV(RAND())</f>
        <v>0.54096658520120777</v>
      </c>
      <c r="AJ875" s="23">
        <f ca="1">SQRT(Inputs!$B$38)*C875+SQRT(1-Inputs!$B$38)*_xlfn.NORM.S.INV(RAND())</f>
        <v>0.547403695305553</v>
      </c>
      <c r="AK875" s="23">
        <f ca="1">SQRT(Inputs!$B$38)*D875+SQRT(1-Inputs!$B$38)*_xlfn.NORM.S.INV(RAND())</f>
        <v>0.51410046961200284</v>
      </c>
      <c r="AL875" s="23">
        <f ca="1">SQRT(Inputs!$B$38)*E875+SQRT(1-Inputs!$B$38)*_xlfn.NORM.S.INV(RAND())</f>
        <v>-0.52012362163341697</v>
      </c>
      <c r="AM875" s="23">
        <f ca="1">SQRT(Inputs!$B$38)*F875+SQRT(1-Inputs!$B$38)*_xlfn.NORM.S.INV(RAND())</f>
        <v>6.542244464005427E-2</v>
      </c>
      <c r="AN875" s="23">
        <f ca="1">SQRT(Inputs!$B$38)*G875+SQRT(1-Inputs!$B$38)*_xlfn.NORM.S.INV(RAND())</f>
        <v>-1.3725364002299794</v>
      </c>
      <c r="AO875" s="23">
        <f ca="1">SQRT(Inputs!$B$38)*H875+SQRT(1-Inputs!$B$38)*_xlfn.NORM.S.INV(RAND())</f>
        <v>0.65782892119078662</v>
      </c>
      <c r="AP875" s="23">
        <f ca="1">SQRT(Inputs!$B$38)*I875+SQRT(1-Inputs!$B$38)*_xlfn.NORM.S.INV(RAND())</f>
        <v>0.37513127392408108</v>
      </c>
      <c r="AQ875" s="23">
        <f ca="1">SQRT(Inputs!$B$38)*J875+SQRT(1-Inputs!$B$38)*_xlfn.NORM.S.INV(RAND())</f>
        <v>-0.22848980312737988</v>
      </c>
      <c r="AR875" s="23">
        <f ca="1">SQRT(Inputs!$B$38)*K875+SQRT(1-Inputs!$B$38)*_xlfn.NORM.S.INV(RAND())</f>
        <v>-0.20485888411458564</v>
      </c>
      <c r="AS875" s="23">
        <f ca="1">SQRT(Inputs!$B$38)*L875+SQRT(1-Inputs!$B$38)*_xlfn.NORM.S.INV(RAND())</f>
        <v>-0.97026304621978432</v>
      </c>
      <c r="AT875" s="23">
        <f ca="1">SQRT(Inputs!$B$38)*M875+SQRT(1-Inputs!$B$38)*_xlfn.NORM.S.INV(RAND())</f>
        <v>-0.32180812855567975</v>
      </c>
      <c r="AU875" s="15">
        <f ca="1">Inputs!$B$6*EXP($B$8-0.5*C$5^2+C$5*N875)</f>
        <v>6071.8136840641882</v>
      </c>
      <c r="AV875" s="15">
        <f t="shared" ca="1" si="474"/>
        <v>8127.9350329810841</v>
      </c>
      <c r="AW875" s="15">
        <f t="shared" ca="1" si="475"/>
        <v>10366.844052160139</v>
      </c>
      <c r="AX875" s="15">
        <f t="shared" ca="1" si="476"/>
        <v>12827.983727682044</v>
      </c>
      <c r="AY875" s="15">
        <f t="shared" ca="1" si="477"/>
        <v>12707.863789260566</v>
      </c>
      <c r="AZ875" s="15">
        <f t="shared" ca="1" si="478"/>
        <v>14879.235998441001</v>
      </c>
      <c r="BA875" s="15">
        <f t="shared" ca="1" si="479"/>
        <v>19214.643749089981</v>
      </c>
      <c r="BB875" s="15">
        <f t="shared" ca="1" si="480"/>
        <v>21057.232909553179</v>
      </c>
      <c r="BC875" s="15">
        <f t="shared" ca="1" si="481"/>
        <v>25526.533774040952</v>
      </c>
      <c r="BD875" s="15">
        <f t="shared" ca="1" si="482"/>
        <v>29307.54254087212</v>
      </c>
      <c r="BE875" s="15">
        <f t="shared" ca="1" si="483"/>
        <v>37497.668300523677</v>
      </c>
      <c r="BF875" s="15">
        <f ca="1">Inputs!$B$13*EXP($B$9-0.5*C$6^2+C$6*Y875)</f>
        <v>10712.134774108257</v>
      </c>
      <c r="BG875" s="15">
        <f t="shared" ca="1" si="484"/>
        <v>13647.530101017033</v>
      </c>
      <c r="BH875" s="15">
        <f t="shared" ca="1" si="485"/>
        <v>12431.020423941294</v>
      </c>
      <c r="BI875" s="15">
        <f t="shared" ca="1" si="486"/>
        <v>14423.634153607645</v>
      </c>
      <c r="BJ875" s="15">
        <f t="shared" ca="1" si="487"/>
        <v>14144.539310782042</v>
      </c>
      <c r="BK875" s="15">
        <f t="shared" ca="1" si="488"/>
        <v>16602.201606024162</v>
      </c>
      <c r="BL875" s="15">
        <f t="shared" ca="1" si="489"/>
        <v>20530.188945074522</v>
      </c>
      <c r="BM875" s="15">
        <f t="shared" ca="1" si="490"/>
        <v>31193.519889186355</v>
      </c>
      <c r="BN875" s="15">
        <f t="shared" ca="1" si="491"/>
        <v>37790.107510904068</v>
      </c>
      <c r="BO875" s="15">
        <f t="shared" ca="1" si="492"/>
        <v>52717.489032067526</v>
      </c>
      <c r="BP875" s="15">
        <f t="shared" ca="1" si="493"/>
        <v>68986.542747122119</v>
      </c>
      <c r="BQ875" s="15">
        <f ca="1">Inputs!$B$20*EXP($B$10-0.5*C$7^2+C$7*AJ875)</f>
        <v>5208.6881056238508</v>
      </c>
      <c r="BR875" s="15">
        <f t="shared" ca="1" si="494"/>
        <v>8320.9594983230345</v>
      </c>
      <c r="BS875" s="15">
        <f t="shared" ca="1" si="495"/>
        <v>9813.5477082766683</v>
      </c>
      <c r="BT875" s="15">
        <f t="shared" ca="1" si="496"/>
        <v>13764.973518814828</v>
      </c>
      <c r="BU875" s="15">
        <f t="shared" ca="1" si="497"/>
        <v>13685.681188167609</v>
      </c>
      <c r="BV875" s="15">
        <f t="shared" ca="1" si="498"/>
        <v>22082.56433371926</v>
      </c>
      <c r="BW875" s="15">
        <f t="shared" ca="1" si="499"/>
        <v>33361.313564331191</v>
      </c>
      <c r="BX875" s="15">
        <f t="shared" ca="1" si="500"/>
        <v>44571.996018193619</v>
      </c>
      <c r="BY875" s="15">
        <f t="shared" ca="1" si="501"/>
        <v>60052.469787907583</v>
      </c>
      <c r="BZ875" s="15">
        <f t="shared" ca="1" si="502"/>
        <v>70496.575002326703</v>
      </c>
      <c r="CA875" s="15">
        <f t="shared" ca="1" si="503"/>
        <v>93522.292809450635</v>
      </c>
      <c r="CB875" s="15">
        <f ca="1">(AU875*DCF!C$10-DCF!C$5*MAX(AU875*DCF!C$10,0)-MAX(AU875-Inputs!$B$6,0)/Inputs!$B$10)*DCF!C$6</f>
        <v>1035.1628413178753</v>
      </c>
      <c r="CC875" s="15">
        <f ca="1">(AV875*DCF!D$10-DCF!D$5*MAX(AV875*DCF!D$10,0)-MAX(AV875-AU875,0)/Inputs!$B$10)*DCF!D$6</f>
        <v>1479.7977209218986</v>
      </c>
      <c r="CD875" s="15">
        <f ca="1">(AW875*DCF!E$10-DCF!E$5*MAX(AW875*DCF!E$10,0)-MAX(AW875-AV875,0)/Inputs!$B$10)*DCF!E$6</f>
        <v>1889.2442372784456</v>
      </c>
      <c r="CE875" s="15">
        <f ca="1">(AX875*DCF!F$10-DCF!F$5*MAX(AX875*DCF!F$10,0)-MAX(AX875-AW875,0)/Inputs!$B$10)*DCF!F$6</f>
        <v>2288.2262563432041</v>
      </c>
      <c r="CF875" s="15">
        <f ca="1">(AY875*DCF!G$10-DCF!G$5*MAX(AY875*DCF!G$10,0)-MAX(AY875-AX875,0)/Inputs!$B$10)*DCF!G$6</f>
        <v>2618.3263296772575</v>
      </c>
      <c r="CG875" s="15">
        <f ca="1">(AZ875*DCF!H$10-DCF!H$5*MAX(AZ875*DCF!H$10,0)-MAX(AZ875-AY875,0)/Inputs!$B$10)*DCF!H$6</f>
        <v>2503.2482789705559</v>
      </c>
      <c r="CH875" s="15">
        <f ca="1">(BA875*DCF!I$10-DCF!I$5*MAX(BA875*DCF!I$10,0)-MAX(BA875-AZ875,0)/Inputs!$B$10)*DCF!I$6</f>
        <v>2798.6556905553684</v>
      </c>
      <c r="CI875" s="15">
        <f ca="1">(BB875*DCF!J$10-DCF!J$5*MAX(BB875*DCF!J$10,0)-MAX(BB875-BA875,0)/Inputs!$B$10)*DCF!J$6</f>
        <v>3334.256003053617</v>
      </c>
      <c r="CJ875" s="15">
        <f ca="1">(BC875*DCF!K$10-DCF!K$5*MAX(BC875*DCF!K$10,0)-MAX(BC875-BB875,0)/Inputs!$B$10)*DCF!K$6</f>
        <v>3483.7278933614234</v>
      </c>
      <c r="CK875" s="15">
        <f ca="1">(BD875*DCF!L$10-DCF!L$5*MAX(BD875*DCF!L$10,0)-MAX(BD875-BC875,0)/Inputs!$B$10)*DCF!L$6</f>
        <v>3931.1890730152559</v>
      </c>
      <c r="CL875" s="15">
        <f ca="1">(BE875*DCF!M$10-DCF!M$5*MAX(BE875*DCF!M$10,0)-MAX(BE875-BD875,0)/Inputs!$B$10)*DCF!M$6</f>
        <v>4313.0079610672747</v>
      </c>
      <c r="CM875" s="15">
        <f ca="1">(BF875*DCF!C$28-DCF!C$5*MAX(BF875*DCF!C$28,0)-MAX(BF875-Inputs!$B$13,0)/Inputs!$B$17)*DCF!C$6</f>
        <v>3269.2732815069003</v>
      </c>
      <c r="CN875" s="15">
        <f ca="1">(BG875*DCF!D$28-DCF!D$5*MAX(BG875*DCF!D$28,0)-MAX(BG875-BF875,0)/Inputs!$B$17)*DCF!D$6</f>
        <v>3393.257968796624</v>
      </c>
      <c r="CO875" s="15">
        <f ca="1">(BH875*DCF!E$28-DCF!E$5*MAX(BH875*DCF!E$28,0)-MAX(BH875-BG875,0)/Inputs!$B$17)*DCF!E$6</f>
        <v>3520.6863363222828</v>
      </c>
      <c r="CP875" s="15">
        <f ca="1">(BI875*DCF!F$28-DCF!F$5*MAX(BI875*DCF!F$28,0)-MAX(BI875-BH875,0)/Inputs!$B$17)*DCF!F$6</f>
        <v>3552.8499165924559</v>
      </c>
      <c r="CQ875" s="15">
        <f ca="1">(BJ875*DCF!G$28-DCF!G$5*MAX(BJ875*DCF!G$28,0)-MAX(BJ875-BI875,0)/Inputs!$B$17)*DCF!G$6</f>
        <v>3669.908038492918</v>
      </c>
      <c r="CR875" s="15">
        <f ca="1">(BK875*DCF!H$28-DCF!H$5*MAX(BK875*DCF!H$28,0)-MAX(BK875-BJ875,0)/Inputs!$B$17)*DCF!H$6</f>
        <v>3724.0558747975019</v>
      </c>
      <c r="CS875" s="15">
        <f ca="1">(BL875*DCF!I$28-DCF!I$5*MAX(BL875*DCF!I$28,0)-MAX(BL875-BK875,0)/Inputs!$B$17)*DCF!I$6</f>
        <v>4263.9496782726264</v>
      </c>
      <c r="CT875" s="15">
        <f ca="1">(BM875*DCF!J$28-DCF!J$5*MAX(BM875*DCF!J$28,0)-MAX(BM875-BL875,0)/Inputs!$B$17)*DCF!J$6</f>
        <v>5544.8739335717601</v>
      </c>
      <c r="CU875" s="15">
        <f ca="1">(BN875*DCF!K$28-DCF!K$5*MAX(BN875*DCF!K$28,0)-MAX(BN875-BM875,0)/Inputs!$B$17)*DCF!K$6</f>
        <v>7172.6429620010585</v>
      </c>
      <c r="CV875" s="15">
        <f ca="1">(BO875*DCF!L$28-DCF!L$5*MAX(BO875*DCF!L$28,0)-MAX(BO875-BN875,0)/Inputs!$B$17)*DCF!L$6</f>
        <v>8829.187485014334</v>
      </c>
      <c r="CW875" s="15">
        <f ca="1">(BP875*DCF!M$28-DCF!M$5*MAX(BP875*DCF!M$28,0)-MAX(BP875-BO875,0)/Inputs!$B$17)*DCF!M$6</f>
        <v>11279.284680222028</v>
      </c>
      <c r="CX875" s="15">
        <f ca="1">(BQ875*DCF!C$46-DCF!C$5*MAX(BQ875*DCF!C$46,0)-MAX(BQ875-Inputs!$B$20,0)/Inputs!$B$24)*DCF!C$6</f>
        <v>-2130.2688953513975</v>
      </c>
      <c r="CY875" s="15">
        <f ca="1">(BR875*DCF!D$46-DCF!D$5*MAX(BR875*DCF!D$46,0)-MAX(BR875-BQ875,0)/Inputs!$B$24)*DCF!D$6</f>
        <v>-2748.1741081464611</v>
      </c>
      <c r="CZ875" s="15">
        <f ca="1">(BS875*DCF!E$46-DCF!E$5*MAX(BS875*DCF!E$46,0)-MAX(BS875-BR875,0)/Inputs!$B$24)*DCF!E$6</f>
        <v>-1748.8062852324415</v>
      </c>
      <c r="DA875" s="15">
        <f ca="1">(BT875*DCF!F$46-DCF!F$5*MAX(BT875*DCF!F$46,0)-MAX(BT875-BS875,0)/Inputs!$B$24)*DCF!F$6</f>
        <v>-2441.2914521571065</v>
      </c>
      <c r="DB875" s="15">
        <f ca="1">(BU875*DCF!G$46-DCF!G$5*MAX(BU875*DCF!G$46,0)-MAX(BU875-BT875,0)/Inputs!$B$24)*DCF!G$6</f>
        <v>-460.35927556554276</v>
      </c>
      <c r="DC875" s="15">
        <f ca="1">(BV875*DCF!H$46-DCF!H$5*MAX(BV875*DCF!H$46,0)-MAX(BV875-BU875,0)/Inputs!$B$24)*DCF!H$6</f>
        <v>-2609.2799889235494</v>
      </c>
      <c r="DD875" s="15">
        <f ca="1">(BW875*DCF!I$46-DCF!I$5*MAX(BW875*DCF!I$46,0)-MAX(BW875-BV875,0)/Inputs!$B$24)*DCF!I$6</f>
        <v>-2467.2001128728871</v>
      </c>
      <c r="DE875" s="15">
        <f ca="1">(BX875*DCF!J$46-DCF!J$5*MAX(BX875*DCF!J$46,0)-MAX(BX875-BW875,0)/Inputs!$B$24)*DCF!J$6</f>
        <v>-1103.21788971192</v>
      </c>
      <c r="DF875" s="15">
        <f ca="1">(BY875*DCF!K$46-DCF!K$5*MAX(BY875*DCF!K$46,0)-MAX(BY875-BX875,0)/Inputs!$B$24)*DCF!K$6</f>
        <v>-361.90641526794775</v>
      </c>
      <c r="DG875" s="15">
        <f ca="1">(BZ875*DCF!L$46-DCF!L$5*MAX(BZ875*DCF!L$46,0)-MAX(BZ875-BY875,0)/Inputs!$B$24)*DCF!L$6</f>
        <v>2509.5668583627544</v>
      </c>
      <c r="DH875" s="15">
        <f ca="1">(CA875*DCF!M$46-DCF!M$5*MAX(CA875*DCF!M$46,0)-MAX(CA875-BZ875,0)/Inputs!$B$24)*DCF!M$6</f>
        <v>2518.1115972177663</v>
      </c>
      <c r="DI875" s="15">
        <f ca="1">SUM(CB875:CL875)+BE875*DCF!M$10*(1+Inputs!$B$30)*(1-Inputs!$B$33)*(1-Inputs!$B$30/Inputs!$B$31)/(Inputs!$B$29-Inputs!$B$30)*DCF!M$6</f>
        <v>134031.34902124948</v>
      </c>
      <c r="DJ875" s="15">
        <f ca="1">SUM(CM875:CW875)+BP875*DCF!M$28*(1+Inputs!$B$30)*(1-Inputs!$B$33)*(1-Inputs!$B$30/Inputs!$B$31)/(Inputs!$B$29-Inputs!$B$30)*DCF!M$6</f>
        <v>314207.25111269427</v>
      </c>
      <c r="DK875" s="15">
        <f ca="1">SUM(CX875:DH875)+CA875*DCF!M$46*(1+Inputs!$B$30)*(1-Inputs!$B$33)*(1-Inputs!$B$30/Inputs!$B$31)/(Inputs!$B$29-Inputs!$B$30)*DCF!M$6</f>
        <v>133553.7171395701</v>
      </c>
      <c r="DM875" s="15">
        <f ca="1">DI875+DJ875+DK875+Inputs!$B$34+Inputs!$B$36-Inputs!$B$35</f>
        <v>658643.31727351388</v>
      </c>
    </row>
    <row r="876" spans="1:117" x14ac:dyDescent="0.75">
      <c r="A876" s="11">
        <v>863</v>
      </c>
      <c r="C876" s="23">
        <f t="shared" ca="1" si="506"/>
        <v>1.1249127785266293</v>
      </c>
      <c r="D876" s="23">
        <f t="shared" ca="1" si="506"/>
        <v>-8.0417720632025458E-2</v>
      </c>
      <c r="E876" s="23">
        <f t="shared" ca="1" si="506"/>
        <v>1.004928802496013</v>
      </c>
      <c r="F876" s="23">
        <f t="shared" ca="1" si="506"/>
        <v>0.47429024404099512</v>
      </c>
      <c r="G876" s="23">
        <f t="shared" ca="1" si="506"/>
        <v>0.79463356147131814</v>
      </c>
      <c r="H876" s="23">
        <f t="shared" ca="1" si="506"/>
        <v>0.85805410335742849</v>
      </c>
      <c r="I876" s="23">
        <f t="shared" ca="1" si="506"/>
        <v>1.432887451118724</v>
      </c>
      <c r="J876" s="23">
        <f t="shared" ca="1" si="506"/>
        <v>-0.84545555117926874</v>
      </c>
      <c r="K876" s="23">
        <f t="shared" ca="1" si="506"/>
        <v>0.26404866574964347</v>
      </c>
      <c r="L876" s="23">
        <f t="shared" ca="1" si="506"/>
        <v>1.9237066868467136</v>
      </c>
      <c r="M876" s="23">
        <f t="shared" ca="1" si="506"/>
        <v>-0.95939733571379204</v>
      </c>
      <c r="N876" s="23">
        <f ca="1">SQRT(Inputs!$B$38)*C876+SQRT(1-Inputs!$B$38)*_xlfn.NORM.S.INV(RAND())</f>
        <v>3.2313110524079036E-2</v>
      </c>
      <c r="O876" s="23">
        <f ca="1">SQRT(Inputs!$B$38)*D876+SQRT(1-Inputs!$B$38)*_xlfn.NORM.S.INV(RAND())</f>
        <v>-0.85309283720693263</v>
      </c>
      <c r="P876" s="23">
        <f ca="1">SQRT(Inputs!$B$38)*E876+SQRT(1-Inputs!$B$38)*_xlfn.NORM.S.INV(RAND())</f>
        <v>-8.2546042907254535E-2</v>
      </c>
      <c r="Q876" s="23">
        <f ca="1">SQRT(Inputs!$B$38)*F876+SQRT(1-Inputs!$B$38)*_xlfn.NORM.S.INV(RAND())</f>
        <v>-0.33858485025058521</v>
      </c>
      <c r="R876" s="23">
        <f ca="1">SQRT(Inputs!$B$38)*G876+SQRT(1-Inputs!$B$38)*_xlfn.NORM.S.INV(RAND())</f>
        <v>0.47209734684766713</v>
      </c>
      <c r="S876" s="23">
        <f ca="1">SQRT(Inputs!$B$38)*H876+SQRT(1-Inputs!$B$38)*_xlfn.NORM.S.INV(RAND())</f>
        <v>-1.1045937701293131</v>
      </c>
      <c r="T876" s="23">
        <f ca="1">SQRT(Inputs!$B$38)*I876+SQRT(1-Inputs!$B$38)*_xlfn.NORM.S.INV(RAND())</f>
        <v>1.0713492587097502</v>
      </c>
      <c r="U876" s="23">
        <f ca="1">SQRT(Inputs!$B$38)*J876+SQRT(1-Inputs!$B$38)*_xlfn.NORM.S.INV(RAND())</f>
        <v>-0.61862276219776346</v>
      </c>
      <c r="V876" s="23">
        <f ca="1">SQRT(Inputs!$B$38)*K876+SQRT(1-Inputs!$B$38)*_xlfn.NORM.S.INV(RAND())</f>
        <v>-6.6279862024293423E-2</v>
      </c>
      <c r="W876" s="23">
        <f ca="1">SQRT(Inputs!$B$38)*L876+SQRT(1-Inputs!$B$38)*_xlfn.NORM.S.INV(RAND())</f>
        <v>1.6175166634244942</v>
      </c>
      <c r="X876" s="23">
        <f ca="1">SQRT(Inputs!$B$38)*M876+SQRT(1-Inputs!$B$38)*_xlfn.NORM.S.INV(RAND())</f>
        <v>-0.96967712067569867</v>
      </c>
      <c r="Y876" s="23">
        <f ca="1">SQRT(Inputs!$B$38)*C876+SQRT(1-Inputs!$B$38)*_xlfn.NORM.S.INV(RAND())</f>
        <v>1.0304039675356256</v>
      </c>
      <c r="Z876" s="23">
        <f ca="1">SQRT(Inputs!$B$38)*D876+SQRT(1-Inputs!$B$38)*_xlfn.NORM.S.INV(RAND())</f>
        <v>-0.94183547866997241</v>
      </c>
      <c r="AA876" s="23">
        <f ca="1">SQRT(Inputs!$B$38)*E876+SQRT(1-Inputs!$B$38)*_xlfn.NORM.S.INV(RAND())</f>
        <v>1.1231183594714171</v>
      </c>
      <c r="AB876" s="23">
        <f ca="1">SQRT(Inputs!$B$38)*F876+SQRT(1-Inputs!$B$38)*_xlfn.NORM.S.INV(RAND())</f>
        <v>-0.3004459691998545</v>
      </c>
      <c r="AC876" s="23">
        <f ca="1">SQRT(Inputs!$B$38)*G876+SQRT(1-Inputs!$B$38)*_xlfn.NORM.S.INV(RAND())</f>
        <v>-5.4796181771434804E-2</v>
      </c>
      <c r="AD876" s="23">
        <f ca="1">SQRT(Inputs!$B$38)*H876+SQRT(1-Inputs!$B$38)*_xlfn.NORM.S.INV(RAND())</f>
        <v>1.4027657549509889</v>
      </c>
      <c r="AE876" s="23">
        <f ca="1">SQRT(Inputs!$B$38)*I876+SQRT(1-Inputs!$B$38)*_xlfn.NORM.S.INV(RAND())</f>
        <v>0.43770984078692199</v>
      </c>
      <c r="AF876" s="23">
        <f ca="1">SQRT(Inputs!$B$38)*J876+SQRT(1-Inputs!$B$38)*_xlfn.NORM.S.INV(RAND())</f>
        <v>-1.6645176306283296</v>
      </c>
      <c r="AG876" s="23">
        <f ca="1">SQRT(Inputs!$B$38)*K876+SQRT(1-Inputs!$B$38)*_xlfn.NORM.S.INV(RAND())</f>
        <v>-0.90075308753105421</v>
      </c>
      <c r="AH876" s="23">
        <f ca="1">SQRT(Inputs!$B$38)*L876+SQRT(1-Inputs!$B$38)*_xlfn.NORM.S.INV(RAND())</f>
        <v>2.2183389666589228</v>
      </c>
      <c r="AI876" s="23">
        <f ca="1">SQRT(Inputs!$B$38)*M876+SQRT(1-Inputs!$B$38)*_xlfn.NORM.S.INV(RAND())</f>
        <v>0.34914832585231947</v>
      </c>
      <c r="AJ876" s="23">
        <f ca="1">SQRT(Inputs!$B$38)*C876+SQRT(1-Inputs!$B$38)*_xlfn.NORM.S.INV(RAND())</f>
        <v>1.2820200853435644</v>
      </c>
      <c r="AK876" s="23">
        <f ca="1">SQRT(Inputs!$B$38)*D876+SQRT(1-Inputs!$B$38)*_xlfn.NORM.S.INV(RAND())</f>
        <v>-0.86806569580534432</v>
      </c>
      <c r="AL876" s="23">
        <f ca="1">SQRT(Inputs!$B$38)*E876+SQRT(1-Inputs!$B$38)*_xlfn.NORM.S.INV(RAND())</f>
        <v>-1.6353235746046511</v>
      </c>
      <c r="AM876" s="23">
        <f ca="1">SQRT(Inputs!$B$38)*F876+SQRT(1-Inputs!$B$38)*_xlfn.NORM.S.INV(RAND())</f>
        <v>1.1771845710675013</v>
      </c>
      <c r="AN876" s="23">
        <f ca="1">SQRT(Inputs!$B$38)*G876+SQRT(1-Inputs!$B$38)*_xlfn.NORM.S.INV(RAND())</f>
        <v>-1.2670503167556504</v>
      </c>
      <c r="AO876" s="23">
        <f ca="1">SQRT(Inputs!$B$38)*H876+SQRT(1-Inputs!$B$38)*_xlfn.NORM.S.INV(RAND())</f>
        <v>0.51792322948026248</v>
      </c>
      <c r="AP876" s="23">
        <f ca="1">SQRT(Inputs!$B$38)*I876+SQRT(1-Inputs!$B$38)*_xlfn.NORM.S.INV(RAND())</f>
        <v>1.1107829982736366</v>
      </c>
      <c r="AQ876" s="23">
        <f ca="1">SQRT(Inputs!$B$38)*J876+SQRT(1-Inputs!$B$38)*_xlfn.NORM.S.INV(RAND())</f>
        <v>-1.2189707711373861</v>
      </c>
      <c r="AR876" s="23">
        <f ca="1">SQRT(Inputs!$B$38)*K876+SQRT(1-Inputs!$B$38)*_xlfn.NORM.S.INV(RAND())</f>
        <v>0.6425431085077562</v>
      </c>
      <c r="AS876" s="23">
        <f ca="1">SQRT(Inputs!$B$38)*L876+SQRT(1-Inputs!$B$38)*_xlfn.NORM.S.INV(RAND())</f>
        <v>1.2331104949023517</v>
      </c>
      <c r="AT876" s="23">
        <f ca="1">SQRT(Inputs!$B$38)*M876+SQRT(1-Inputs!$B$38)*_xlfn.NORM.S.INV(RAND())</f>
        <v>-0.36979074218272079</v>
      </c>
      <c r="AU876" s="15">
        <f ca="1">Inputs!$B$6*EXP($B$8-0.5*C$5^2+C$5*N876)</f>
        <v>4988.2630339588013</v>
      </c>
      <c r="AV876" s="15">
        <f t="shared" ca="1" si="474"/>
        <v>5356.1138904411991</v>
      </c>
      <c r="AW876" s="15">
        <f t="shared" ca="1" si="475"/>
        <v>6458.5214138161464</v>
      </c>
      <c r="AX876" s="15">
        <f t="shared" ca="1" si="476"/>
        <v>7558.615171400138</v>
      </c>
      <c r="AY876" s="15">
        <f t="shared" ca="1" si="477"/>
        <v>9761.0077552585317</v>
      </c>
      <c r="AZ876" s="15">
        <f t="shared" ca="1" si="478"/>
        <v>10570.714194745642</v>
      </c>
      <c r="BA876" s="15">
        <f t="shared" ca="1" si="479"/>
        <v>14470.754980929285</v>
      </c>
      <c r="BB876" s="15">
        <f t="shared" ca="1" si="480"/>
        <v>16651.881609880111</v>
      </c>
      <c r="BC876" s="15">
        <f t="shared" ca="1" si="481"/>
        <v>20264.251205840796</v>
      </c>
      <c r="BD876" s="15">
        <f t="shared" ca="1" si="482"/>
        <v>28880.544754469247</v>
      </c>
      <c r="BE876" s="15">
        <f t="shared" ca="1" si="483"/>
        <v>32397.911253146864</v>
      </c>
      <c r="BF876" s="15">
        <f ca="1">Inputs!$B$13*EXP($B$9-0.5*C$6^2+C$6*Y876)</f>
        <v>16965.623656030912</v>
      </c>
      <c r="BG876" s="15">
        <f t="shared" ca="1" si="484"/>
        <v>17445.112605175069</v>
      </c>
      <c r="BH876" s="15">
        <f t="shared" ca="1" si="485"/>
        <v>25679.046552742104</v>
      </c>
      <c r="BI876" s="15">
        <f t="shared" ca="1" si="486"/>
        <v>30014.420013472169</v>
      </c>
      <c r="BJ876" s="15">
        <f t="shared" ca="1" si="487"/>
        <v>36506.232990030599</v>
      </c>
      <c r="BK876" s="15">
        <f t="shared" ca="1" si="488"/>
        <v>54232.7707110517</v>
      </c>
      <c r="BL876" s="15">
        <f t="shared" ca="1" si="489"/>
        <v>70506.47582834163</v>
      </c>
      <c r="BM876" s="15">
        <f t="shared" ca="1" si="490"/>
        <v>70478.09739107787</v>
      </c>
      <c r="BN876" s="15">
        <f t="shared" ca="1" si="491"/>
        <v>77810.144419687713</v>
      </c>
      <c r="BO876" s="15">
        <f t="shared" ca="1" si="492"/>
        <v>123899.26172197769</v>
      </c>
      <c r="BP876" s="15">
        <f t="shared" ca="1" si="493"/>
        <v>158650.03013673594</v>
      </c>
      <c r="BQ876" s="15">
        <f ca="1">Inputs!$B$20*EXP($B$10-0.5*C$7^2+C$7*AJ876)</f>
        <v>6759.059390658641</v>
      </c>
      <c r="BR876" s="15">
        <f t="shared" ca="1" si="494"/>
        <v>6961.4302007260403</v>
      </c>
      <c r="BS876" s="15">
        <f t="shared" ca="1" si="495"/>
        <v>5960.0719248694104</v>
      </c>
      <c r="BT876" s="15">
        <f t="shared" ca="1" si="496"/>
        <v>11190.855410720713</v>
      </c>
      <c r="BU876" s="15">
        <f t="shared" ca="1" si="497"/>
        <v>11414.041628190826</v>
      </c>
      <c r="BV876" s="15">
        <f t="shared" ca="1" si="498"/>
        <v>17845.68968398112</v>
      </c>
      <c r="BW876" s="15">
        <f t="shared" ca="1" si="499"/>
        <v>31502.620506202511</v>
      </c>
      <c r="BX876" s="15">
        <f t="shared" ca="1" si="500"/>
        <v>34508.778498529377</v>
      </c>
      <c r="BY876" s="15">
        <f t="shared" ca="1" si="501"/>
        <v>54677.680875866361</v>
      </c>
      <c r="BZ876" s="15">
        <f t="shared" ca="1" si="502"/>
        <v>96241.015716460577</v>
      </c>
      <c r="CA876" s="15">
        <f t="shared" ca="1" si="503"/>
        <v>126591.42619162035</v>
      </c>
      <c r="CB876" s="15">
        <f ca="1">(AU876*DCF!C$10-DCF!C$5*MAX(AU876*DCF!C$10,0)-MAX(AU876-Inputs!$B$6,0)/Inputs!$B$10)*DCF!C$6</f>
        <v>1042.888750586086</v>
      </c>
      <c r="CC876" s="15">
        <f ca="1">(AV876*DCF!D$10-DCF!D$5*MAX(AV876*DCF!D$10,0)-MAX(AV876-AU876,0)/Inputs!$B$10)*DCF!D$6</f>
        <v>1215.825670302132</v>
      </c>
      <c r="CD876" s="15">
        <f ca="1">(AW876*DCF!E$10-DCF!E$5*MAX(AW876*DCF!E$10,0)-MAX(AW876-AV876,0)/Inputs!$B$10)*DCF!E$6</f>
        <v>1242.8619566333778</v>
      </c>
      <c r="CE876" s="15">
        <f ca="1">(AX876*DCF!F$10-DCF!F$5*MAX(AX876*DCF!F$10,0)-MAX(AX876-AW876,0)/Inputs!$B$10)*DCF!F$6</f>
        <v>1421.1314094481966</v>
      </c>
      <c r="CF876" s="15">
        <f ca="1">(AY876*DCF!G$10-DCF!G$5*MAX(AY876*DCF!G$10,0)-MAX(AY876-AX876,0)/Inputs!$B$10)*DCF!G$6</f>
        <v>1587.8186439337946</v>
      </c>
      <c r="CG876" s="15">
        <f ca="1">(AZ876*DCF!H$10-DCF!H$5*MAX(AZ876*DCF!H$10,0)-MAX(AZ876-AY876,0)/Inputs!$B$10)*DCF!H$6</f>
        <v>1908.5338488539985</v>
      </c>
      <c r="CH876" s="15">
        <f ca="1">(BA876*DCF!I$10-DCF!I$5*MAX(BA876*DCF!I$10,0)-MAX(BA876-AZ876,0)/Inputs!$B$10)*DCF!I$6</f>
        <v>2003.535706254605</v>
      </c>
      <c r="CI876" s="15">
        <f ca="1">(BB876*DCF!J$10-DCF!J$5*MAX(BB876*DCF!J$10,0)-MAX(BB876-BA876,0)/Inputs!$B$10)*DCF!J$6</f>
        <v>2526.9877234861929</v>
      </c>
      <c r="CJ876" s="15">
        <f ca="1">(BC876*DCF!K$10-DCF!K$5*MAX(BC876*DCF!K$10,0)-MAX(BC876-BB876,0)/Inputs!$B$10)*DCF!K$6</f>
        <v>2756.5422453284182</v>
      </c>
      <c r="CK876" s="15">
        <f ca="1">(BD876*DCF!L$10-DCF!L$5*MAX(BD876*DCF!L$10,0)-MAX(BD876-BC876,0)/Inputs!$B$10)*DCF!L$6</f>
        <v>3241.509074675489</v>
      </c>
      <c r="CL876" s="15">
        <f ca="1">(BE876*DCF!M$10-DCF!M$5*MAX(BE876*DCF!M$10,0)-MAX(BE876-BD876,0)/Inputs!$B$10)*DCF!M$6</f>
        <v>4151.5773029094689</v>
      </c>
      <c r="CM876" s="15">
        <f ca="1">(BF876*DCF!C$28-DCF!C$5*MAX(BF876*DCF!C$28,0)-MAX(BF876-Inputs!$B$13,0)/Inputs!$B$17)*DCF!C$6</f>
        <v>3889.4313366663528</v>
      </c>
      <c r="CN876" s="15">
        <f ca="1">(BG876*DCF!D$28-DCF!D$5*MAX(BG876*DCF!D$28,0)-MAX(BG876-BF876,0)/Inputs!$B$17)*DCF!D$6</f>
        <v>5035.6910357531069</v>
      </c>
      <c r="CO876" s="15">
        <f ca="1">(BH876*DCF!E$28-DCF!E$5*MAX(BH876*DCF!E$28,0)-MAX(BH876-BG876,0)/Inputs!$B$17)*DCF!E$6</f>
        <v>5649.9681934693199</v>
      </c>
      <c r="CP876" s="15">
        <f ca="1">(BI876*DCF!F$28-DCF!F$5*MAX(BI876*DCF!F$28,0)-MAX(BI876-BH876,0)/Inputs!$B$17)*DCF!F$6</f>
        <v>7358.8011636169404</v>
      </c>
      <c r="CQ876" s="15">
        <f ca="1">(BJ876*DCF!G$28-DCF!G$5*MAX(BJ876*DCF!G$28,0)-MAX(BJ876-BI876,0)/Inputs!$B$17)*DCF!G$6</f>
        <v>8379.9603098794887</v>
      </c>
      <c r="CR876" s="15">
        <f ca="1">(BK876*DCF!H$28-DCF!H$5*MAX(BK876*DCF!H$28,0)-MAX(BK876-BJ876,0)/Inputs!$B$17)*DCF!H$6</f>
        <v>10658.156040006783</v>
      </c>
      <c r="CS876" s="15">
        <f ca="1">(BL876*DCF!I$28-DCF!I$5*MAX(BL876*DCF!I$28,0)-MAX(BL876-BK876,0)/Inputs!$B$17)*DCF!I$6</f>
        <v>14244.036335091392</v>
      </c>
      <c r="CT876" s="15">
        <f ca="1">(BM876*DCF!J$28-DCF!J$5*MAX(BM876*DCF!J$28,0)-MAX(BM876-BL876,0)/Inputs!$B$17)*DCF!J$6</f>
        <v>15722.466557661288</v>
      </c>
      <c r="CU876" s="15">
        <f ca="1">(BN876*DCF!K$28-DCF!K$5*MAX(BN876*DCF!K$28,0)-MAX(BN876-BM876,0)/Inputs!$B$17)*DCF!K$6</f>
        <v>15534.119760000836</v>
      </c>
      <c r="CV876" s="15">
        <f ca="1">(BO876*DCF!L$28-DCF!L$5*MAX(BO876*DCF!L$28,0)-MAX(BO876-BN876,0)/Inputs!$B$17)*DCF!L$6</f>
        <v>19505.44286768273</v>
      </c>
      <c r="CW876" s="15">
        <f ca="1">(BP876*DCF!M$28-DCF!M$5*MAX(BP876*DCF!M$28,0)-MAX(BP876-BO876,0)/Inputs!$B$17)*DCF!M$6</f>
        <v>26217.66321416372</v>
      </c>
      <c r="CX876" s="15">
        <f ca="1">(BQ876*DCF!C$46-DCF!C$5*MAX(BQ876*DCF!C$46,0)-MAX(BQ876-Inputs!$B$20,0)/Inputs!$B$24)*DCF!C$6</f>
        <v>-3204.4291390244625</v>
      </c>
      <c r="CY876" s="15">
        <f ca="1">(BR876*DCF!D$46-DCF!D$5*MAX(BR876*DCF!D$46,0)-MAX(BR876-BQ876,0)/Inputs!$B$24)*DCF!D$6</f>
        <v>-1274.5037374385975</v>
      </c>
      <c r="CZ876" s="15">
        <f ca="1">(BS876*DCF!E$46-DCF!E$5*MAX(BS876*DCF!E$46,0)-MAX(BS876-BR876,0)/Inputs!$B$24)*DCF!E$6</f>
        <v>-704.78888237959166</v>
      </c>
      <c r="DA876" s="15">
        <f ca="1">(BT876*DCF!F$46-DCF!F$5*MAX(BT876*DCF!F$46,0)-MAX(BT876-BS876,0)/Inputs!$B$24)*DCF!F$6</f>
        <v>-2719.6824698723085</v>
      </c>
      <c r="DB876" s="15">
        <f ca="1">(BU876*DCF!G$46-DCF!G$5*MAX(BU876*DCF!G$46,0)-MAX(BU876-BT876,0)/Inputs!$B$24)*DCF!G$6</f>
        <v>-459.02124291538689</v>
      </c>
      <c r="DC876" s="15">
        <f ca="1">(BV876*DCF!H$46-DCF!H$5*MAX(BV876*DCF!H$46,0)-MAX(BV876-BU876,0)/Inputs!$B$24)*DCF!H$6</f>
        <v>-1998.5952259753808</v>
      </c>
      <c r="DD876" s="15">
        <f ca="1">(BW876*DCF!I$46-DCF!I$5*MAX(BW876*DCF!I$46,0)-MAX(BW876-BV876,0)/Inputs!$B$24)*DCF!I$6</f>
        <v>-3192.8112831298477</v>
      </c>
      <c r="DE876" s="15">
        <f ca="1">(BX876*DCF!J$46-DCF!J$5*MAX(BX876*DCF!J$46,0)-MAX(BX876-BW876,0)/Inputs!$B$24)*DCF!J$6</f>
        <v>650.36381589738141</v>
      </c>
      <c r="DF876" s="15">
        <f ca="1">(BY876*DCF!K$46-DCF!K$5*MAX(BY876*DCF!K$46,0)-MAX(BY876-BX876,0)/Inputs!$B$24)*DCF!K$6</f>
        <v>-1817.4723844932453</v>
      </c>
      <c r="DG876" s="15">
        <f ca="1">(BZ876*DCF!L$46-DCF!L$5*MAX(BZ876*DCF!L$46,0)-MAX(BZ876-BY876,0)/Inputs!$B$24)*DCF!L$6</f>
        <v>-2753.2242808290607</v>
      </c>
      <c r="DH876" s="15">
        <f ca="1">(CA876*DCF!M$46-DCF!M$5*MAX(CA876*DCF!M$46,0)-MAX(CA876-BZ876,0)/Inputs!$B$24)*DCF!M$6</f>
        <v>3579.3294355135395</v>
      </c>
      <c r="DI876" s="15">
        <f ca="1">SUM(CB876:CL876)+BE876*DCF!M$10*(1+Inputs!$B$30)*(1-Inputs!$B$33)*(1-Inputs!$B$30/Inputs!$B$31)/(Inputs!$B$29-Inputs!$B$30)*DCF!M$6</f>
        <v>113263.02776794387</v>
      </c>
      <c r="DJ876" s="15">
        <f ca="1">SUM(CM876:CW876)+BP876*DCF!M$28*(1+Inputs!$B$30)*(1-Inputs!$B$33)*(1-Inputs!$B$30/Inputs!$B$31)/(Inputs!$B$29-Inputs!$B$30)*DCF!M$6</f>
        <v>720895.91254732094</v>
      </c>
      <c r="DK876" s="15">
        <f ca="1">SUM(CX876:DH876)+CA876*DCF!M$46*(1+Inputs!$B$30)*(1-Inputs!$B$33)*(1-Inputs!$B$30/Inputs!$B$31)/(Inputs!$B$29-Inputs!$B$30)*DCF!M$6</f>
        <v>181830.50521068106</v>
      </c>
      <c r="DM876" s="15">
        <f ca="1">DI876+DJ876+DK876+Inputs!$B$34+Inputs!$B$36-Inputs!$B$35</f>
        <v>1092840.4455259459</v>
      </c>
    </row>
    <row r="877" spans="1:117" x14ac:dyDescent="0.75">
      <c r="A877" s="11">
        <v>864</v>
      </c>
      <c r="C877" s="23">
        <f t="shared" ca="1" si="506"/>
        <v>0.37952263714508094</v>
      </c>
      <c r="D877" s="23">
        <f t="shared" ca="1" si="506"/>
        <v>0.90487919689122231</v>
      </c>
      <c r="E877" s="23">
        <f t="shared" ca="1" si="506"/>
        <v>-0.67095015402935687</v>
      </c>
      <c r="F877" s="23">
        <f t="shared" ca="1" si="506"/>
        <v>0.59946159494954565</v>
      </c>
      <c r="G877" s="23">
        <f t="shared" ca="1" si="506"/>
        <v>-0.73312448956039344</v>
      </c>
      <c r="H877" s="23">
        <f t="shared" ca="1" si="506"/>
        <v>-1.0603606739024696</v>
      </c>
      <c r="I877" s="23">
        <f t="shared" ca="1" si="506"/>
        <v>-0.25902996264767836</v>
      </c>
      <c r="J877" s="23">
        <f t="shared" ca="1" si="506"/>
        <v>1.3261408656935105</v>
      </c>
      <c r="K877" s="23">
        <f t="shared" ca="1" si="506"/>
        <v>1.3827275231981055</v>
      </c>
      <c r="L877" s="23">
        <f t="shared" ca="1" si="506"/>
        <v>-3.3039515055086182</v>
      </c>
      <c r="M877" s="23">
        <f t="shared" ca="1" si="506"/>
        <v>-0.35690728232162616</v>
      </c>
      <c r="N877" s="23">
        <f ca="1">SQRT(Inputs!$B$38)*C877+SQRT(1-Inputs!$B$38)*_xlfn.NORM.S.INV(RAND())</f>
        <v>-0.57368798508311947</v>
      </c>
      <c r="O877" s="23">
        <f ca="1">SQRT(Inputs!$B$38)*D877+SQRT(1-Inputs!$B$38)*_xlfn.NORM.S.INV(RAND())</f>
        <v>-1.1173867838889644</v>
      </c>
      <c r="P877" s="23">
        <f ca="1">SQRT(Inputs!$B$38)*E877+SQRT(1-Inputs!$B$38)*_xlfn.NORM.S.INV(RAND())</f>
        <v>-0.24365880801438417</v>
      </c>
      <c r="Q877" s="23">
        <f ca="1">SQRT(Inputs!$B$38)*F877+SQRT(1-Inputs!$B$38)*_xlfn.NORM.S.INV(RAND())</f>
        <v>0.44395475927000227</v>
      </c>
      <c r="R877" s="23">
        <f ca="1">SQRT(Inputs!$B$38)*G877+SQRT(1-Inputs!$B$38)*_xlfn.NORM.S.INV(RAND())</f>
        <v>-1.7822259577329891</v>
      </c>
      <c r="S877" s="23">
        <f ca="1">SQRT(Inputs!$B$38)*H877+SQRT(1-Inputs!$B$38)*_xlfn.NORM.S.INV(RAND())</f>
        <v>1.4940981696102473</v>
      </c>
      <c r="T877" s="23">
        <f ca="1">SQRT(Inputs!$B$38)*I877+SQRT(1-Inputs!$B$38)*_xlfn.NORM.S.INV(RAND())</f>
        <v>-0.92806393437740853</v>
      </c>
      <c r="U877" s="23">
        <f ca="1">SQRT(Inputs!$B$38)*J877+SQRT(1-Inputs!$B$38)*_xlfn.NORM.S.INV(RAND())</f>
        <v>1.4704462363311004</v>
      </c>
      <c r="V877" s="23">
        <f ca="1">SQRT(Inputs!$B$38)*K877+SQRT(1-Inputs!$B$38)*_xlfn.NORM.S.INV(RAND())</f>
        <v>1.8997821973680242</v>
      </c>
      <c r="W877" s="23">
        <f ca="1">SQRT(Inputs!$B$38)*L877+SQRT(1-Inputs!$B$38)*_xlfn.NORM.S.INV(RAND())</f>
        <v>-2.7844686458967121</v>
      </c>
      <c r="X877" s="23">
        <f ca="1">SQRT(Inputs!$B$38)*M877+SQRT(1-Inputs!$B$38)*_xlfn.NORM.S.INV(RAND())</f>
        <v>-0.76897856096036721</v>
      </c>
      <c r="Y877" s="23">
        <f ca="1">SQRT(Inputs!$B$38)*C877+SQRT(1-Inputs!$B$38)*_xlfn.NORM.S.INV(RAND())</f>
        <v>0.58548523620789772</v>
      </c>
      <c r="Z877" s="23">
        <f ca="1">SQRT(Inputs!$B$38)*D877+SQRT(1-Inputs!$B$38)*_xlfn.NORM.S.INV(RAND())</f>
        <v>-2.0455882441010487E-2</v>
      </c>
      <c r="AA877" s="23">
        <f ca="1">SQRT(Inputs!$B$38)*E877+SQRT(1-Inputs!$B$38)*_xlfn.NORM.S.INV(RAND())</f>
        <v>-0.96273848250685168</v>
      </c>
      <c r="AB877" s="23">
        <f ca="1">SQRT(Inputs!$B$38)*F877+SQRT(1-Inputs!$B$38)*_xlfn.NORM.S.INV(RAND())</f>
        <v>1.7087817886616075</v>
      </c>
      <c r="AC877" s="23">
        <f ca="1">SQRT(Inputs!$B$38)*G877+SQRT(1-Inputs!$B$38)*_xlfn.NORM.S.INV(RAND())</f>
        <v>-2.1949343414532514</v>
      </c>
      <c r="AD877" s="23">
        <f ca="1">SQRT(Inputs!$B$38)*H877+SQRT(1-Inputs!$B$38)*_xlfn.NORM.S.INV(RAND())</f>
        <v>9.0632566659827107E-2</v>
      </c>
      <c r="AE877" s="23">
        <f ca="1">SQRT(Inputs!$B$38)*I877+SQRT(1-Inputs!$B$38)*_xlfn.NORM.S.INV(RAND())</f>
        <v>0.79690071263493978</v>
      </c>
      <c r="AF877" s="23">
        <f ca="1">SQRT(Inputs!$B$38)*J877+SQRT(1-Inputs!$B$38)*_xlfn.NORM.S.INV(RAND())</f>
        <v>2.1860705548985564</v>
      </c>
      <c r="AG877" s="23">
        <f ca="1">SQRT(Inputs!$B$38)*K877+SQRT(1-Inputs!$B$38)*_xlfn.NORM.S.INV(RAND())</f>
        <v>1.1900436088569191</v>
      </c>
      <c r="AH877" s="23">
        <f ca="1">SQRT(Inputs!$B$38)*L877+SQRT(1-Inputs!$B$38)*_xlfn.NORM.S.INV(RAND())</f>
        <v>-2.043636123482143</v>
      </c>
      <c r="AI877" s="23">
        <f ca="1">SQRT(Inputs!$B$38)*M877+SQRT(1-Inputs!$B$38)*_xlfn.NORM.S.INV(RAND())</f>
        <v>-0.56617796789543662</v>
      </c>
      <c r="AJ877" s="23">
        <f ca="1">SQRT(Inputs!$B$38)*C877+SQRT(1-Inputs!$B$38)*_xlfn.NORM.S.INV(RAND())</f>
        <v>7.0495492914510433E-2</v>
      </c>
      <c r="AK877" s="23">
        <f ca="1">SQRT(Inputs!$B$38)*D877+SQRT(1-Inputs!$B$38)*_xlfn.NORM.S.INV(RAND())</f>
        <v>-0.41065039105516632</v>
      </c>
      <c r="AL877" s="23">
        <f ca="1">SQRT(Inputs!$B$38)*E877+SQRT(1-Inputs!$B$38)*_xlfn.NORM.S.INV(RAND())</f>
        <v>-0.63251218090639338</v>
      </c>
      <c r="AM877" s="23">
        <f ca="1">SQRT(Inputs!$B$38)*F877+SQRT(1-Inputs!$B$38)*_xlfn.NORM.S.INV(RAND())</f>
        <v>0.58714069756613652</v>
      </c>
      <c r="AN877" s="23">
        <f ca="1">SQRT(Inputs!$B$38)*G877+SQRT(1-Inputs!$B$38)*_xlfn.NORM.S.INV(RAND())</f>
        <v>1.1286831787873253</v>
      </c>
      <c r="AO877" s="23">
        <f ca="1">SQRT(Inputs!$B$38)*H877+SQRT(1-Inputs!$B$38)*_xlfn.NORM.S.INV(RAND())</f>
        <v>-0.8622564422287794</v>
      </c>
      <c r="AP877" s="23">
        <f ca="1">SQRT(Inputs!$B$38)*I877+SQRT(1-Inputs!$B$38)*_xlfn.NORM.S.INV(RAND())</f>
        <v>0.53066079587491388</v>
      </c>
      <c r="AQ877" s="23">
        <f ca="1">SQRT(Inputs!$B$38)*J877+SQRT(1-Inputs!$B$38)*_xlfn.NORM.S.INV(RAND())</f>
        <v>1.4020581657338997</v>
      </c>
      <c r="AR877" s="23">
        <f ca="1">SQRT(Inputs!$B$38)*K877+SQRT(1-Inputs!$B$38)*_xlfn.NORM.S.INV(RAND())</f>
        <v>1.654471589859581</v>
      </c>
      <c r="AS877" s="23">
        <f ca="1">SQRT(Inputs!$B$38)*L877+SQRT(1-Inputs!$B$38)*_xlfn.NORM.S.INV(RAND())</f>
        <v>-1.4601211525144617</v>
      </c>
      <c r="AT877" s="23">
        <f ca="1">SQRT(Inputs!$B$38)*M877+SQRT(1-Inputs!$B$38)*_xlfn.NORM.S.INV(RAND())</f>
        <v>-0.6267568910511413</v>
      </c>
      <c r="AU877" s="15">
        <f ca="1">Inputs!$B$6*EXP($B$8-0.5*C$5^2+C$5*N877)</f>
        <v>4522.1724042543929</v>
      </c>
      <c r="AV877" s="15">
        <f t="shared" ca="1" si="474"/>
        <v>4670.5823397089262</v>
      </c>
      <c r="AW877" s="15">
        <f t="shared" ca="1" si="475"/>
        <v>5510.8253392521428</v>
      </c>
      <c r="AX877" s="15">
        <f t="shared" ca="1" si="476"/>
        <v>7111.8821536261512</v>
      </c>
      <c r="AY877" s="15">
        <f t="shared" ca="1" si="477"/>
        <v>7058.2475447056195</v>
      </c>
      <c r="AZ877" s="15">
        <f t="shared" ca="1" si="478"/>
        <v>10176.233645772356</v>
      </c>
      <c r="BA877" s="15">
        <f t="shared" ca="1" si="479"/>
        <v>11300.413729085338</v>
      </c>
      <c r="BB877" s="15">
        <f t="shared" ca="1" si="480"/>
        <v>16031.185813884555</v>
      </c>
      <c r="BC877" s="15">
        <f t="shared" ca="1" si="481"/>
        <v>23586.034542395464</v>
      </c>
      <c r="BD877" s="15">
        <f t="shared" ca="1" si="482"/>
        <v>22269.7984256708</v>
      </c>
      <c r="BE877" s="15">
        <f t="shared" ca="1" si="483"/>
        <v>25442.904301211478</v>
      </c>
      <c r="BF877" s="15">
        <f ca="1">Inputs!$B$13*EXP($B$9-0.5*C$6^2+C$6*Y877)</f>
        <v>15533.283557517634</v>
      </c>
      <c r="BG877" s="15">
        <f t="shared" ca="1" si="484"/>
        <v>18861.21474795515</v>
      </c>
      <c r="BH877" s="15">
        <f t="shared" ca="1" si="485"/>
        <v>19643.936576601496</v>
      </c>
      <c r="BI877" s="15">
        <f t="shared" ca="1" si="486"/>
        <v>31281.616281402414</v>
      </c>
      <c r="BJ877" s="15">
        <f t="shared" ca="1" si="487"/>
        <v>27947.962801898149</v>
      </c>
      <c r="BK877" s="15">
        <f t="shared" ca="1" si="488"/>
        <v>34726.688030031743</v>
      </c>
      <c r="BL877" s="15">
        <f t="shared" ca="1" si="489"/>
        <v>47298.370347309858</v>
      </c>
      <c r="BM877" s="15">
        <f t="shared" ca="1" si="490"/>
        <v>76280.895969559526</v>
      </c>
      <c r="BN877" s="15">
        <f t="shared" ca="1" si="491"/>
        <v>108196.04227392205</v>
      </c>
      <c r="BO877" s="15">
        <f t="shared" ca="1" si="492"/>
        <v>104975.69240075824</v>
      </c>
      <c r="BP877" s="15">
        <f t="shared" ca="1" si="493"/>
        <v>121177.6372840338</v>
      </c>
      <c r="BQ877" s="15">
        <f ca="1">Inputs!$B$20*EXP($B$10-0.5*C$7^2+C$7*AJ877)</f>
        <v>4398.1189477171829</v>
      </c>
      <c r="BR877" s="15">
        <f t="shared" ca="1" si="494"/>
        <v>5238.0228071426145</v>
      </c>
      <c r="BS877" s="15">
        <f t="shared" ca="1" si="495"/>
        <v>5981.3844635286841</v>
      </c>
      <c r="BT877" s="15">
        <f t="shared" ca="1" si="496"/>
        <v>9620.3335808791981</v>
      </c>
      <c r="BU877" s="15">
        <f t="shared" ca="1" si="497"/>
        <v>17519.623484568529</v>
      </c>
      <c r="BV877" s="15">
        <f t="shared" ca="1" si="498"/>
        <v>20071.216971934355</v>
      </c>
      <c r="BW877" s="15">
        <f t="shared" ca="1" si="499"/>
        <v>31337.425990430998</v>
      </c>
      <c r="BX877" s="15">
        <f t="shared" ca="1" si="500"/>
        <v>58055.799253219018</v>
      </c>
      <c r="BY877" s="15">
        <f t="shared" ca="1" si="501"/>
        <v>111637.09609365353</v>
      </c>
      <c r="BZ877" s="15">
        <f t="shared" ca="1" si="502"/>
        <v>119766.78101678447</v>
      </c>
      <c r="CA877" s="15">
        <f t="shared" ca="1" si="503"/>
        <v>150504.41674172148</v>
      </c>
      <c r="CB877" s="15">
        <f ca="1">(AU877*DCF!C$10-DCF!C$5*MAX(AU877*DCF!C$10,0)-MAX(AU877-Inputs!$B$6,0)/Inputs!$B$10)*DCF!C$6</f>
        <v>1046.2120598522558</v>
      </c>
      <c r="CC877" s="15">
        <f ca="1">(AV877*DCF!D$10-DCF!D$5*MAX(AV877*DCF!D$10,0)-MAX(AV877-AU877,0)/Inputs!$B$10)*DCF!D$6</f>
        <v>1102.2369245506989</v>
      </c>
      <c r="CD877" s="15">
        <f ca="1">(AW877*DCF!E$10-DCF!E$5*MAX(AW877*DCF!E$10,0)-MAX(AW877-AV877,0)/Inputs!$B$10)*DCF!E$6</f>
        <v>1083.1043265079581</v>
      </c>
      <c r="CE877" s="15">
        <f ca="1">(AX877*DCF!F$10-DCF!F$5*MAX(AX877*DCF!F$10,0)-MAX(AX877-AW877,0)/Inputs!$B$10)*DCF!F$6</f>
        <v>1219.372311831891</v>
      </c>
      <c r="CF877" s="15">
        <f ca="1">(AY877*DCF!G$10-DCF!G$5*MAX(AY877*DCF!G$10,0)-MAX(AY877-AX877,0)/Inputs!$B$10)*DCF!G$6</f>
        <v>1454.2802546641021</v>
      </c>
      <c r="CG877" s="15">
        <f ca="1">(AZ877*DCF!H$10-DCF!H$5*MAX(AZ877*DCF!H$10,0)-MAX(AZ877-AY877,0)/Inputs!$B$10)*DCF!H$6</f>
        <v>1422.0687320189284</v>
      </c>
      <c r="CH877" s="15">
        <f ca="1">(BA877*DCF!I$10-DCF!I$5*MAX(BA877*DCF!I$10,0)-MAX(BA877-AZ877,0)/Inputs!$B$10)*DCF!I$6</f>
        <v>1879.7684265802584</v>
      </c>
      <c r="CI877" s="15">
        <f ca="1">(BB877*DCF!J$10-DCF!J$5*MAX(BB877*DCF!J$10,0)-MAX(BB877-BA877,0)/Inputs!$B$10)*DCF!J$6</f>
        <v>2034.1181306285807</v>
      </c>
      <c r="CJ877" s="15">
        <f ca="1">(BC877*DCF!K$10-DCF!K$5*MAX(BC877*DCF!K$10,0)-MAX(BC877-BB877,0)/Inputs!$B$10)*DCF!K$6</f>
        <v>2739.4089513674367</v>
      </c>
      <c r="CK877" s="15">
        <f ca="1">(BD877*DCF!L$10-DCF!L$5*MAX(BD877*DCF!L$10,0)-MAX(BD877-BC877,0)/Inputs!$B$10)*DCF!L$6</f>
        <v>3358.709084352055</v>
      </c>
      <c r="CL877" s="15">
        <f ca="1">(BE877*DCF!M$10-DCF!M$5*MAX(BE877*DCF!M$10,0)-MAX(BE877-BD877,0)/Inputs!$B$10)*DCF!M$6</f>
        <v>3211.261475434299</v>
      </c>
      <c r="CM877" s="15">
        <f ca="1">(BF877*DCF!C$28-DCF!C$5*MAX(BF877*DCF!C$28,0)-MAX(BF877-Inputs!$B$13,0)/Inputs!$B$17)*DCF!C$6</f>
        <v>3783.0850120959581</v>
      </c>
      <c r="CN877" s="15">
        <f ca="1">(BG877*DCF!D$28-DCF!D$5*MAX(BG877*DCF!D$28,0)-MAX(BG877-BF877,0)/Inputs!$B$17)*DCF!D$6</f>
        <v>4845.0624474418546</v>
      </c>
      <c r="CO877" s="15">
        <f ca="1">(BH877*DCF!E$28-DCF!E$5*MAX(BH877*DCF!E$28,0)-MAX(BH877-BG877,0)/Inputs!$B$17)*DCF!E$6</f>
        <v>5409.2489287085418</v>
      </c>
      <c r="CP877" s="15">
        <f ca="1">(BI877*DCF!F$28-DCF!F$5*MAX(BI877*DCF!F$28,0)-MAX(BI877-BH877,0)/Inputs!$B$17)*DCF!F$6</f>
        <v>6373.3112978293875</v>
      </c>
      <c r="CQ877" s="15">
        <f ca="1">(BJ877*DCF!G$28-DCF!G$5*MAX(BJ877*DCF!G$28,0)-MAX(BJ877-BI877,0)/Inputs!$B$17)*DCF!G$6</f>
        <v>7251.3109895352418</v>
      </c>
      <c r="CR877" s="15">
        <f ca="1">(BK877*DCF!H$28-DCF!H$5*MAX(BK877*DCF!H$28,0)-MAX(BK877-BJ877,0)/Inputs!$B$17)*DCF!H$6</f>
        <v>7535.0694145847192</v>
      </c>
      <c r="CS877" s="15">
        <f ca="1">(BL877*DCF!I$28-DCF!I$5*MAX(BL877*DCF!I$28,0)-MAX(BL877-BK877,0)/Inputs!$B$17)*DCF!I$6</f>
        <v>9317.9336114951675</v>
      </c>
      <c r="CT877" s="15">
        <f ca="1">(BM877*DCF!J$28-DCF!J$5*MAX(BM877*DCF!J$28,0)-MAX(BM877-BL877,0)/Inputs!$B$17)*DCF!J$6</f>
        <v>13174.126224416308</v>
      </c>
      <c r="CU877" s="15">
        <f ca="1">(BN877*DCF!K$28-DCF!K$5*MAX(BN877*DCF!K$28,0)-MAX(BN877-BM877,0)/Inputs!$B$17)*DCF!K$6</f>
        <v>18940.009690679781</v>
      </c>
      <c r="CV877" s="15">
        <f ca="1">(BO877*DCF!L$28-DCF!L$5*MAX(BO877*DCF!L$28,0)-MAX(BO877-BN877,0)/Inputs!$B$17)*DCF!L$6</f>
        <v>20944.854060459686</v>
      </c>
      <c r="CW877" s="15">
        <f ca="1">(BP877*DCF!M$28-DCF!M$5*MAX(BP877*DCF!M$28,0)-MAX(BP877-BO877,0)/Inputs!$B$17)*DCF!M$6</f>
        <v>21106.084080458746</v>
      </c>
      <c r="CX877" s="15">
        <f ca="1">(BQ877*DCF!C$46-DCF!C$5*MAX(BQ877*DCF!C$46,0)-MAX(BQ877-Inputs!$B$20,0)/Inputs!$B$24)*DCF!C$6</f>
        <v>-1568.6736358317664</v>
      </c>
      <c r="CY877" s="15">
        <f ca="1">(BR877*DCF!D$46-DCF!D$5*MAX(BR877*DCF!D$46,0)-MAX(BR877-BQ877,0)/Inputs!$B$24)*DCF!D$6</f>
        <v>-1252.3883458901494</v>
      </c>
      <c r="CZ877" s="15">
        <f ca="1">(BS877*DCF!E$46-DCF!E$5*MAX(BS877*DCF!E$46,0)-MAX(BS877-BR877,0)/Inputs!$B$24)*DCF!E$6</f>
        <v>-1000.3218277086369</v>
      </c>
      <c r="DA877" s="15">
        <f ca="1">(BT877*DCF!F$46-DCF!F$5*MAX(BT877*DCF!F$46,0)-MAX(BT877-BS877,0)/Inputs!$B$24)*DCF!F$6</f>
        <v>-2025.6699253325728</v>
      </c>
      <c r="DB877" s="15">
        <f ca="1">(BU877*DCF!G$46-DCF!G$5*MAX(BU877*DCF!G$46,0)-MAX(BU877-BT877,0)/Inputs!$B$24)*DCF!G$6</f>
        <v>-3246.4905721607083</v>
      </c>
      <c r="DC877" s="15">
        <f ca="1">(BV877*DCF!H$46-DCF!H$5*MAX(BV877*DCF!H$46,0)-MAX(BV877-BU877,0)/Inputs!$B$24)*DCF!H$6</f>
        <v>-792.89204232624866</v>
      </c>
      <c r="DD877" s="15">
        <f ca="1">(BW877*DCF!I$46-DCF!I$5*MAX(BW877*DCF!I$46,0)-MAX(BW877-BV877,0)/Inputs!$B$24)*DCF!I$6</f>
        <v>-2510.342771021144</v>
      </c>
      <c r="DE877" s="15">
        <f ca="1">(BX877*DCF!J$46-DCF!J$5*MAX(BX877*DCF!J$46,0)-MAX(BX877-BW877,0)/Inputs!$B$24)*DCF!J$6</f>
        <v>-4649.9958848857459</v>
      </c>
      <c r="DF877" s="15">
        <f ca="1">(BY877*DCF!K$46-DCF!K$5*MAX(BY877*DCF!K$46,0)-MAX(BY877-BX877,0)/Inputs!$B$24)*DCF!K$6</f>
        <v>-6748.9072529652312</v>
      </c>
      <c r="DG877" s="15">
        <f ca="1">(BZ877*DCF!L$46-DCF!L$5*MAX(BZ877*DCF!L$46,0)-MAX(BZ877-BY877,0)/Inputs!$B$24)*DCF!L$6</f>
        <v>6439.1497164609991</v>
      </c>
      <c r="DH877" s="15">
        <f ca="1">(CA877*DCF!M$46-DCF!M$5*MAX(CA877*DCF!M$46,0)-MAX(CA877-BZ877,0)/Inputs!$B$24)*DCF!M$6</f>
        <v>5373.0621847712955</v>
      </c>
      <c r="DI877" s="15">
        <f ca="1">SUM(CB877:CL877)+BE877*DCF!M$10*(1+Inputs!$B$30)*(1-Inputs!$B$33)*(1-Inputs!$B$30/Inputs!$B$31)/(Inputs!$B$29-Inputs!$B$30)*DCF!M$6</f>
        <v>91358.479795638705</v>
      </c>
      <c r="DJ877" s="15">
        <f ca="1">SUM(CM877:CW877)+BP877*DCF!M$28*(1+Inputs!$B$30)*(1-Inputs!$B$33)*(1-Inputs!$B$30/Inputs!$B$31)/(Inputs!$B$29-Inputs!$B$30)*DCF!M$6</f>
        <v>568332.05171747867</v>
      </c>
      <c r="DK877" s="15">
        <f ca="1">SUM(CX877:DH877)+CA877*DCF!M$46*(1+Inputs!$B$30)*(1-Inputs!$B$33)*(1-Inputs!$B$30/Inputs!$B$31)/(Inputs!$B$29-Inputs!$B$30)*DCF!M$6</f>
        <v>220714.18631371317</v>
      </c>
      <c r="DM877" s="15">
        <f ca="1">DI877+DJ877+DK877+Inputs!$B$34+Inputs!$B$36-Inputs!$B$35</f>
        <v>957255.71782683057</v>
      </c>
    </row>
    <row r="878" spans="1:117" x14ac:dyDescent="0.75">
      <c r="A878" s="11">
        <v>865</v>
      </c>
      <c r="C878" s="23">
        <f t="shared" ca="1" si="506"/>
        <v>1.2875986571536666</v>
      </c>
      <c r="D878" s="23">
        <f t="shared" ca="1" si="506"/>
        <v>0.2491544922163709</v>
      </c>
      <c r="E878" s="23">
        <f t="shared" ca="1" si="506"/>
        <v>-0.3707777263774647</v>
      </c>
      <c r="F878" s="23">
        <f t="shared" ca="1" si="506"/>
        <v>-1.0133177648275307</v>
      </c>
      <c r="G878" s="23">
        <f t="shared" ca="1" si="506"/>
        <v>2.2753418011697475</v>
      </c>
      <c r="H878" s="23">
        <f t="shared" ca="1" si="506"/>
        <v>-0.33925107728297454</v>
      </c>
      <c r="I878" s="23">
        <f t="shared" ca="1" si="506"/>
        <v>-0.61126962089020243</v>
      </c>
      <c r="J878" s="23">
        <f t="shared" ca="1" si="506"/>
        <v>-0.7309204861626537</v>
      </c>
      <c r="K878" s="23">
        <f t="shared" ca="1" si="506"/>
        <v>0.30303689209235624</v>
      </c>
      <c r="L878" s="23">
        <f t="shared" ca="1" si="506"/>
        <v>-1.9870313287029542</v>
      </c>
      <c r="M878" s="23">
        <f t="shared" ca="1" si="506"/>
        <v>1.229619215471297</v>
      </c>
      <c r="N878" s="23">
        <f ca="1">SQRT(Inputs!$B$38)*C878+SQRT(1-Inputs!$B$38)*_xlfn.NORM.S.INV(RAND())</f>
        <v>1.8687137534981675</v>
      </c>
      <c r="O878" s="23">
        <f ca="1">SQRT(Inputs!$B$38)*D878+SQRT(1-Inputs!$B$38)*_xlfn.NORM.S.INV(RAND())</f>
        <v>1.4750316591546089</v>
      </c>
      <c r="P878" s="23">
        <f ca="1">SQRT(Inputs!$B$38)*E878+SQRT(1-Inputs!$B$38)*_xlfn.NORM.S.INV(RAND())</f>
        <v>-0.8711423337858657</v>
      </c>
      <c r="Q878" s="23">
        <f ca="1">SQRT(Inputs!$B$38)*F878+SQRT(1-Inputs!$B$38)*_xlfn.NORM.S.INV(RAND())</f>
        <v>-0.68550077987592606</v>
      </c>
      <c r="R878" s="23">
        <f ca="1">SQRT(Inputs!$B$38)*G878+SQRT(1-Inputs!$B$38)*_xlfn.NORM.S.INV(RAND())</f>
        <v>1.2233114010025621</v>
      </c>
      <c r="S878" s="23">
        <f ca="1">SQRT(Inputs!$B$38)*H878+SQRT(1-Inputs!$B$38)*_xlfn.NORM.S.INV(RAND())</f>
        <v>-1.0379224821922002</v>
      </c>
      <c r="T878" s="23">
        <f ca="1">SQRT(Inputs!$B$38)*I878+SQRT(1-Inputs!$B$38)*_xlfn.NORM.S.INV(RAND())</f>
        <v>-0.29709889360187602</v>
      </c>
      <c r="U878" s="23">
        <f ca="1">SQRT(Inputs!$B$38)*J878+SQRT(1-Inputs!$B$38)*_xlfn.NORM.S.INV(RAND())</f>
        <v>0.2381290435382834</v>
      </c>
      <c r="V878" s="23">
        <f ca="1">SQRT(Inputs!$B$38)*K878+SQRT(1-Inputs!$B$38)*_xlfn.NORM.S.INV(RAND())</f>
        <v>0.36638146488464818</v>
      </c>
      <c r="W878" s="23">
        <f ca="1">SQRT(Inputs!$B$38)*L878+SQRT(1-Inputs!$B$38)*_xlfn.NORM.S.INV(RAND())</f>
        <v>-0.76460350828562884</v>
      </c>
      <c r="X878" s="23">
        <f ca="1">SQRT(Inputs!$B$38)*M878+SQRT(1-Inputs!$B$38)*_xlfn.NORM.S.INV(RAND())</f>
        <v>0.63821000625638635</v>
      </c>
      <c r="Y878" s="23">
        <f ca="1">SQRT(Inputs!$B$38)*C878+SQRT(1-Inputs!$B$38)*_xlfn.NORM.S.INV(RAND())</f>
        <v>0.87921028876335772</v>
      </c>
      <c r="Z878" s="23">
        <f ca="1">SQRT(Inputs!$B$38)*D878+SQRT(1-Inputs!$B$38)*_xlfn.NORM.S.INV(RAND())</f>
        <v>0.91303791297876224</v>
      </c>
      <c r="AA878" s="23">
        <f ca="1">SQRT(Inputs!$B$38)*E878+SQRT(1-Inputs!$B$38)*_xlfn.NORM.S.INV(RAND())</f>
        <v>-0.33212530203477619</v>
      </c>
      <c r="AB878" s="23">
        <f ca="1">SQRT(Inputs!$B$38)*F878+SQRT(1-Inputs!$B$38)*_xlfn.NORM.S.INV(RAND())</f>
        <v>-0.74691363320528903</v>
      </c>
      <c r="AC878" s="23">
        <f ca="1">SQRT(Inputs!$B$38)*G878+SQRT(1-Inputs!$B$38)*_xlfn.NORM.S.INV(RAND())</f>
        <v>0.70770746657427663</v>
      </c>
      <c r="AD878" s="23">
        <f ca="1">SQRT(Inputs!$B$38)*H878+SQRT(1-Inputs!$B$38)*_xlfn.NORM.S.INV(RAND())</f>
        <v>-1.3211507842950345</v>
      </c>
      <c r="AE878" s="23">
        <f ca="1">SQRT(Inputs!$B$38)*I878+SQRT(1-Inputs!$B$38)*_xlfn.NORM.S.INV(RAND())</f>
        <v>-0.52029317844587564</v>
      </c>
      <c r="AF878" s="23">
        <f ca="1">SQRT(Inputs!$B$38)*J878+SQRT(1-Inputs!$B$38)*_xlfn.NORM.S.INV(RAND())</f>
        <v>0.31674096856079353</v>
      </c>
      <c r="AG878" s="23">
        <f ca="1">SQRT(Inputs!$B$38)*K878+SQRT(1-Inputs!$B$38)*_xlfn.NORM.S.INV(RAND())</f>
        <v>-0.4993294823827954</v>
      </c>
      <c r="AH878" s="23">
        <f ca="1">SQRT(Inputs!$B$38)*L878+SQRT(1-Inputs!$B$38)*_xlfn.NORM.S.INV(RAND())</f>
        <v>-0.81510461193512795</v>
      </c>
      <c r="AI878" s="23">
        <f ca="1">SQRT(Inputs!$B$38)*M878+SQRT(1-Inputs!$B$38)*_xlfn.NORM.S.INV(RAND())</f>
        <v>1.8906129960662508</v>
      </c>
      <c r="AJ878" s="23">
        <f ca="1">SQRT(Inputs!$B$38)*C878+SQRT(1-Inputs!$B$38)*_xlfn.NORM.S.INV(RAND())</f>
        <v>0.11750167602776906</v>
      </c>
      <c r="AK878" s="23">
        <f ca="1">SQRT(Inputs!$B$38)*D878+SQRT(1-Inputs!$B$38)*_xlfn.NORM.S.INV(RAND())</f>
        <v>0.58322095562747234</v>
      </c>
      <c r="AL878" s="23">
        <f ca="1">SQRT(Inputs!$B$38)*E878+SQRT(1-Inputs!$B$38)*_xlfn.NORM.S.INV(RAND())</f>
        <v>-1.1051023548857144</v>
      </c>
      <c r="AM878" s="23">
        <f ca="1">SQRT(Inputs!$B$38)*F878+SQRT(1-Inputs!$B$38)*_xlfn.NORM.S.INV(RAND())</f>
        <v>-0.65316403247470345</v>
      </c>
      <c r="AN878" s="23">
        <f ca="1">SQRT(Inputs!$B$38)*G878+SQRT(1-Inputs!$B$38)*_xlfn.NORM.S.INV(RAND())</f>
        <v>1.3620820143781209</v>
      </c>
      <c r="AO878" s="23">
        <f ca="1">SQRT(Inputs!$B$38)*H878+SQRT(1-Inputs!$B$38)*_xlfn.NORM.S.INV(RAND())</f>
        <v>-0.86237869836165759</v>
      </c>
      <c r="AP878" s="23">
        <f ca="1">SQRT(Inputs!$B$38)*I878+SQRT(1-Inputs!$B$38)*_xlfn.NORM.S.INV(RAND())</f>
        <v>-0.24170072190331401</v>
      </c>
      <c r="AQ878" s="23">
        <f ca="1">SQRT(Inputs!$B$38)*J878+SQRT(1-Inputs!$B$38)*_xlfn.NORM.S.INV(RAND())</f>
        <v>-1.5853726874537051</v>
      </c>
      <c r="AR878" s="23">
        <f ca="1">SQRT(Inputs!$B$38)*K878+SQRT(1-Inputs!$B$38)*_xlfn.NORM.S.INV(RAND())</f>
        <v>1.1044348421200827</v>
      </c>
      <c r="AS878" s="23">
        <f ca="1">SQRT(Inputs!$B$38)*L878+SQRT(1-Inputs!$B$38)*_xlfn.NORM.S.INV(RAND())</f>
        <v>-0.23513631131949009</v>
      </c>
      <c r="AT878" s="23">
        <f ca="1">SQRT(Inputs!$B$38)*M878+SQRT(1-Inputs!$B$38)*_xlfn.NORM.S.INV(RAND())</f>
        <v>1.3124863515853065</v>
      </c>
      <c r="AU878" s="15">
        <f ca="1">Inputs!$B$6*EXP($B$8-0.5*C$5^2+C$5*N878)</f>
        <v>6715.0520372847895</v>
      </c>
      <c r="AV878" s="15">
        <f t="shared" ca="1" si="474"/>
        <v>10153.427395583572</v>
      </c>
      <c r="AW878" s="15">
        <f t="shared" ca="1" si="475"/>
        <v>11007.823576262874</v>
      </c>
      <c r="AX878" s="15">
        <f t="shared" ca="1" si="476"/>
        <v>12336.380105351771</v>
      </c>
      <c r="AY878" s="15">
        <f t="shared" ca="1" si="477"/>
        <v>17391.699074322914</v>
      </c>
      <c r="AZ878" s="15">
        <f t="shared" ca="1" si="478"/>
        <v>18973.182757089369</v>
      </c>
      <c r="BA878" s="15">
        <f t="shared" ca="1" si="479"/>
        <v>22507.476195063202</v>
      </c>
      <c r="BB878" s="15">
        <f t="shared" ca="1" si="480"/>
        <v>28221.347615840179</v>
      </c>
      <c r="BC878" s="15">
        <f t="shared" ca="1" si="481"/>
        <v>35808.258051346711</v>
      </c>
      <c r="BD878" s="15">
        <f t="shared" ca="1" si="482"/>
        <v>40840.747707248724</v>
      </c>
      <c r="BE878" s="15">
        <f t="shared" ca="1" si="483"/>
        <v>53040.350038564917</v>
      </c>
      <c r="BF878" s="15">
        <f ca="1">Inputs!$B$13*EXP($B$9-0.5*C$6^2+C$6*Y878)</f>
        <v>16464.645108177345</v>
      </c>
      <c r="BG878" s="15">
        <f t="shared" ca="1" si="484"/>
        <v>23659.769802552444</v>
      </c>
      <c r="BH878" s="15">
        <f t="shared" ca="1" si="485"/>
        <v>27358.548105379927</v>
      </c>
      <c r="BI878" s="15">
        <f t="shared" ca="1" si="486"/>
        <v>29853.782222544975</v>
      </c>
      <c r="BJ878" s="15">
        <f t="shared" ca="1" si="487"/>
        <v>40529.419335699866</v>
      </c>
      <c r="BK878" s="15">
        <f t="shared" ca="1" si="488"/>
        <v>41553.736744154266</v>
      </c>
      <c r="BL878" s="15">
        <f t="shared" ca="1" si="489"/>
        <v>47715.556777320191</v>
      </c>
      <c r="BM878" s="15">
        <f t="shared" ca="1" si="490"/>
        <v>61006.588890944433</v>
      </c>
      <c r="BN878" s="15">
        <f t="shared" ca="1" si="491"/>
        <v>70672.50821271837</v>
      </c>
      <c r="BO878" s="15">
        <f t="shared" ca="1" si="492"/>
        <v>79094.668531924181</v>
      </c>
      <c r="BP878" s="15">
        <f t="shared" ca="1" si="493"/>
        <v>120604.87597060495</v>
      </c>
      <c r="BQ878" s="15">
        <f ca="1">Inputs!$B$20*EXP($B$10-0.5*C$7^2+C$7*AJ878)</f>
        <v>4472.0602882057701</v>
      </c>
      <c r="BR878" s="15">
        <f t="shared" ca="1" si="494"/>
        <v>7302.743163248826</v>
      </c>
      <c r="BS878" s="15">
        <f t="shared" ca="1" si="495"/>
        <v>7280.7125646197146</v>
      </c>
      <c r="BT878" s="15">
        <f t="shared" ca="1" si="496"/>
        <v>8457.7543982106417</v>
      </c>
      <c r="BU878" s="15">
        <f t="shared" ca="1" si="497"/>
        <v>16297.338940270716</v>
      </c>
      <c r="BV878" s="15">
        <f t="shared" ca="1" si="498"/>
        <v>18670.402161217411</v>
      </c>
      <c r="BW878" s="15">
        <f t="shared" ca="1" si="499"/>
        <v>24754.222320457782</v>
      </c>
      <c r="BX878" s="15">
        <f t="shared" ca="1" si="500"/>
        <v>25195.993049677229</v>
      </c>
      <c r="BY878" s="15">
        <f t="shared" ca="1" si="501"/>
        <v>43610.508452079048</v>
      </c>
      <c r="BZ878" s="15">
        <f t="shared" ca="1" si="502"/>
        <v>58602.933079763636</v>
      </c>
      <c r="CA878" s="15">
        <f t="shared" ca="1" si="503"/>
        <v>103942.29339745732</v>
      </c>
      <c r="CB878" s="15">
        <f ca="1">(AU878*DCF!C$10-DCF!C$5*MAX(AU878*DCF!C$10,0)-MAX(AU878-Inputs!$B$6,0)/Inputs!$B$10)*DCF!C$6</f>
        <v>1030.5764372080791</v>
      </c>
      <c r="CC878" s="15">
        <f ca="1">(AV878*DCF!D$10-DCF!D$5*MAX(AV878*DCF!D$10,0)-MAX(AV878-AU878,0)/Inputs!$B$10)*DCF!D$6</f>
        <v>1636.4712980155039</v>
      </c>
      <c r="CD878" s="15">
        <f ca="1">(AW878*DCF!E$10-DCF!E$5*MAX(AW878*DCF!E$10,0)-MAX(AW878-AV878,0)/Inputs!$B$10)*DCF!E$6</f>
        <v>2349.0858320876578</v>
      </c>
      <c r="CE878" s="15">
        <f ca="1">(AX878*DCF!F$10-DCF!F$5*MAX(AX878*DCF!F$10,0)-MAX(AX878-AW878,0)/Inputs!$B$10)*DCF!F$6</f>
        <v>2416.5724417922256</v>
      </c>
      <c r="CF878" s="15">
        <f ca="1">(AY878*DCF!G$10-DCF!G$5*MAX(AY878*DCF!G$10,0)-MAX(AY878-AX878,0)/Inputs!$B$10)*DCF!G$6</f>
        <v>2611.6633734121078</v>
      </c>
      <c r="CG878" s="15">
        <f ca="1">(AZ878*DCF!H$10-DCF!H$5*MAX(AZ878*DCF!H$10,0)-MAX(AZ878-AY878,0)/Inputs!$B$10)*DCF!H$6</f>
        <v>3402.8362616911709</v>
      </c>
      <c r="CH878" s="15">
        <f ca="1">(BA878*DCF!I$10-DCF!I$5*MAX(BA878*DCF!I$10,0)-MAX(BA878-AZ878,0)/Inputs!$B$10)*DCF!I$6</f>
        <v>3531.5468713264049</v>
      </c>
      <c r="CI878" s="15">
        <f ca="1">(BB878*DCF!J$10-DCF!J$5*MAX(BB878*DCF!J$10,0)-MAX(BB878-BA878,0)/Inputs!$B$10)*DCF!J$6</f>
        <v>3977.0056767827409</v>
      </c>
      <c r="CJ878" s="15">
        <f ca="1">(BC878*DCF!K$10-DCF!K$5*MAX(BC878*DCF!K$10,0)-MAX(BC878-BB878,0)/Inputs!$B$10)*DCF!K$6</f>
        <v>4702.5024953602942</v>
      </c>
      <c r="CK878" s="15">
        <f ca="1">(BD878*DCF!L$10-DCF!L$5*MAX(BD878*DCF!L$10,0)-MAX(BD878-BC878,0)/Inputs!$B$10)*DCF!L$6</f>
        <v>5508.7789849588326</v>
      </c>
      <c r="CL878" s="15">
        <f ca="1">(BE878*DCF!M$10-DCF!M$5*MAX(BE878*DCF!M$10,0)-MAX(BE878-BD878,0)/Inputs!$B$10)*DCF!M$6</f>
        <v>6027.3065667036844</v>
      </c>
      <c r="CM878" s="15">
        <f ca="1">(BF878*DCF!C$28-DCF!C$5*MAX(BF878*DCF!C$28,0)-MAX(BF878-Inputs!$B$13,0)/Inputs!$B$17)*DCF!C$6</f>
        <v>3852.2354030273091</v>
      </c>
      <c r="CN878" s="15">
        <f ca="1">(BG878*DCF!D$28-DCF!D$5*MAX(BG878*DCF!D$28,0)-MAX(BG878-BF878,0)/Inputs!$B$17)*DCF!D$6</f>
        <v>5433.2979002298243</v>
      </c>
      <c r="CO878" s="15">
        <f ca="1">(BH878*DCF!E$28-DCF!E$5*MAX(BH878*DCF!E$28,0)-MAX(BH878-BG878,0)/Inputs!$B$17)*DCF!E$6</f>
        <v>7019.4496912738505</v>
      </c>
      <c r="CP878" s="15">
        <f ca="1">(BI878*DCF!F$28-DCF!F$5*MAX(BI878*DCF!F$28,0)-MAX(BI878-BH878,0)/Inputs!$B$17)*DCF!F$6</f>
        <v>7650.2186878352386</v>
      </c>
      <c r="CQ878" s="15">
        <f ca="1">(BJ878*DCF!G$28-DCF!G$5*MAX(BJ878*DCF!G$28,0)-MAX(BJ878-BI878,0)/Inputs!$B$17)*DCF!G$6</f>
        <v>8720.1286424505251</v>
      </c>
      <c r="CR878" s="15">
        <f ca="1">(BK878*DCF!H$28-DCF!H$5*MAX(BK878*DCF!H$28,0)-MAX(BK878-BJ878,0)/Inputs!$B$17)*DCF!H$6</f>
        <v>10117.54736862181</v>
      </c>
      <c r="CS878" s="15">
        <f ca="1">(BL878*DCF!I$28-DCF!I$5*MAX(BL878*DCF!I$28,0)-MAX(BL878-BK878,0)/Inputs!$B$17)*DCF!I$6</f>
        <v>10336.048013926931</v>
      </c>
      <c r="CT878" s="15">
        <f ca="1">(BM878*DCF!J$28-DCF!J$5*MAX(BM878*DCF!J$28,0)-MAX(BM878-BL878,0)/Inputs!$B$17)*DCF!J$6</f>
        <v>11847.251585471027</v>
      </c>
      <c r="CU878" s="15">
        <f ca="1">(BN878*DCF!K$28-DCF!K$5*MAX(BN878*DCF!K$28,0)-MAX(BN878-BM878,0)/Inputs!$B$17)*DCF!K$6</f>
        <v>13740.902400997877</v>
      </c>
      <c r="CV878" s="15">
        <f ca="1">(BO878*DCF!L$28-DCF!L$5*MAX(BO878*DCF!L$28,0)-MAX(BO878-BN878,0)/Inputs!$B$17)*DCF!L$6</f>
        <v>14828.065075261118</v>
      </c>
      <c r="CW878" s="15">
        <f ca="1">(BP878*DCF!M$28-DCF!M$5*MAX(BP878*DCF!M$28,0)-MAX(BP878-BO878,0)/Inputs!$B$17)*DCF!M$6</f>
        <v>18352.894126520481</v>
      </c>
      <c r="CX878" s="15">
        <f ca="1">(BQ878*DCF!C$46-DCF!C$5*MAX(BQ878*DCF!C$46,0)-MAX(BQ878-Inputs!$B$20,0)/Inputs!$B$24)*DCF!C$6</f>
        <v>-1619.9032019901408</v>
      </c>
      <c r="CY878" s="15">
        <f ca="1">(BR878*DCF!D$46-DCF!D$5*MAX(BR878*DCF!D$46,0)-MAX(BR878-BQ878,0)/Inputs!$B$24)*DCF!D$6</f>
        <v>-2454.2368417742209</v>
      </c>
      <c r="CZ878" s="15">
        <f ca="1">(BS878*DCF!E$46-DCF!E$5*MAX(BS878*DCF!E$46,0)-MAX(BS878-BR878,0)/Inputs!$B$24)*DCF!E$6</f>
        <v>-860.9569374379339</v>
      </c>
      <c r="DA878" s="15">
        <f ca="1">(BT878*DCF!F$46-DCF!F$5*MAX(BT878*DCF!F$46,0)-MAX(BT878-BS878,0)/Inputs!$B$24)*DCF!F$6</f>
        <v>-1044.5452900213893</v>
      </c>
      <c r="DB878" s="15">
        <f ca="1">(BU878*DCF!G$46-DCF!G$5*MAX(BU878*DCF!G$46,0)-MAX(BU878-BT878,0)/Inputs!$B$24)*DCF!G$6</f>
        <v>-3185.2916310117462</v>
      </c>
      <c r="DC878" s="15">
        <f ca="1">(BV878*DCF!H$46-DCF!H$5*MAX(BV878*DCF!H$46,0)-MAX(BV878-BU878,0)/Inputs!$B$24)*DCF!H$6</f>
        <v>-737.41485590959462</v>
      </c>
      <c r="DD878" s="15">
        <f ca="1">(BW878*DCF!I$46-DCF!I$5*MAX(BW878*DCF!I$46,0)-MAX(BW878-BV878,0)/Inputs!$B$24)*DCF!I$6</f>
        <v>-1174.7210532864722</v>
      </c>
      <c r="DE878" s="15">
        <f ca="1">(BX878*DCF!J$46-DCF!J$5*MAX(BX878*DCF!J$46,0)-MAX(BX878-BW878,0)/Inputs!$B$24)*DCF!J$6</f>
        <v>939.75183283790273</v>
      </c>
      <c r="DF878" s="15">
        <f ca="1">(BY878*DCF!K$46-DCF!K$5*MAX(BY878*DCF!K$46,0)-MAX(BY878-BX878,0)/Inputs!$B$24)*DCF!K$6</f>
        <v>-2019.8880937561466</v>
      </c>
      <c r="DG878" s="15">
        <f ca="1">(BZ878*DCF!L$46-DCF!L$5*MAX(BZ878*DCF!L$46,0)-MAX(BZ878-BY878,0)/Inputs!$B$24)*DCF!L$6</f>
        <v>658.11446157253738</v>
      </c>
      <c r="DH878" s="15">
        <f ca="1">(CA878*DCF!M$46-DCF!M$5*MAX(CA878*DCF!M$46,0)-MAX(CA878-BZ878,0)/Inputs!$B$24)*DCF!M$6</f>
        <v>-1329.8065406036064</v>
      </c>
      <c r="DI878" s="15">
        <f ca="1">SUM(CB878:CL878)+BE878*DCF!M$10*(1+Inputs!$B$30)*(1-Inputs!$B$33)*(1-Inputs!$B$30/Inputs!$B$31)/(Inputs!$B$29-Inputs!$B$30)*DCF!M$6</f>
        <v>184806.34178268322</v>
      </c>
      <c r="DJ878" s="15">
        <f ca="1">SUM(CM878:CW878)+BP878*DCF!M$28*(1+Inputs!$B$30)*(1-Inputs!$B$33)*(1-Inputs!$B$30/Inputs!$B$31)/(Inputs!$B$29-Inputs!$B$30)*DCF!M$6</f>
        <v>559424.65844304697</v>
      </c>
      <c r="DK878" s="15">
        <f ca="1">SUM(CX878:DH878)+CA878*DCF!M$46*(1+Inputs!$B$30)*(1-Inputs!$B$33)*(1-Inputs!$B$30/Inputs!$B$31)/(Inputs!$B$29-Inputs!$B$30)*DCF!M$6</f>
        <v>147878.20019287453</v>
      </c>
      <c r="DM878" s="15">
        <f ca="1">DI878+DJ878+DK878+Inputs!$B$34+Inputs!$B$36-Inputs!$B$35</f>
        <v>968960.20041860477</v>
      </c>
    </row>
    <row r="879" spans="1:117" x14ac:dyDescent="0.75">
      <c r="A879" s="11">
        <v>866</v>
      </c>
      <c r="C879" s="23">
        <f t="shared" ca="1" si="506"/>
        <v>0.54467900651769241</v>
      </c>
      <c r="D879" s="23">
        <f t="shared" ca="1" si="506"/>
        <v>-1.1574222098143732</v>
      </c>
      <c r="E879" s="23">
        <f t="shared" ca="1" si="506"/>
        <v>0.20953335837176063</v>
      </c>
      <c r="F879" s="23">
        <f t="shared" ca="1" si="506"/>
        <v>0.76847025067239316</v>
      </c>
      <c r="G879" s="23">
        <f t="shared" ca="1" si="506"/>
        <v>0.20784427038954528</v>
      </c>
      <c r="H879" s="23">
        <f t="shared" ca="1" si="506"/>
        <v>-1.1806794185112393</v>
      </c>
      <c r="I879" s="23">
        <f t="shared" ca="1" si="506"/>
        <v>0.88603792805767567</v>
      </c>
      <c r="J879" s="23">
        <f t="shared" ca="1" si="506"/>
        <v>-0.11574683514182404</v>
      </c>
      <c r="K879" s="23">
        <f t="shared" ca="1" si="506"/>
        <v>-0.77314999869077283</v>
      </c>
      <c r="L879" s="23">
        <f t="shared" ca="1" si="506"/>
        <v>0.21866187665980752</v>
      </c>
      <c r="M879" s="23">
        <f t="shared" ca="1" si="506"/>
        <v>0.21033740232571929</v>
      </c>
      <c r="N879" s="23">
        <f ca="1">SQRT(Inputs!$B$38)*C879+SQRT(1-Inputs!$B$38)*_xlfn.NORM.S.INV(RAND())</f>
        <v>1.547629747047006</v>
      </c>
      <c r="O879" s="23">
        <f ca="1">SQRT(Inputs!$B$38)*D879+SQRT(1-Inputs!$B$38)*_xlfn.NORM.S.INV(RAND())</f>
        <v>-0.45873887311255745</v>
      </c>
      <c r="P879" s="23">
        <f ca="1">SQRT(Inputs!$B$38)*E879+SQRT(1-Inputs!$B$38)*_xlfn.NORM.S.INV(RAND())</f>
        <v>0.50805676009761869</v>
      </c>
      <c r="Q879" s="23">
        <f ca="1">SQRT(Inputs!$B$38)*F879+SQRT(1-Inputs!$B$38)*_xlfn.NORM.S.INV(RAND())</f>
        <v>1.4967071377537149</v>
      </c>
      <c r="R879" s="23">
        <f ca="1">SQRT(Inputs!$B$38)*G879+SQRT(1-Inputs!$B$38)*_xlfn.NORM.S.INV(RAND())</f>
        <v>0.18697565730064486</v>
      </c>
      <c r="S879" s="23">
        <f ca="1">SQRT(Inputs!$B$38)*H879+SQRT(1-Inputs!$B$38)*_xlfn.NORM.S.INV(RAND())</f>
        <v>-1.3429190922124996</v>
      </c>
      <c r="T879" s="23">
        <f ca="1">SQRT(Inputs!$B$38)*I879+SQRT(1-Inputs!$B$38)*_xlfn.NORM.S.INV(RAND())</f>
        <v>0.33348344798234908</v>
      </c>
      <c r="U879" s="23">
        <f ca="1">SQRT(Inputs!$B$38)*J879+SQRT(1-Inputs!$B$38)*_xlfn.NORM.S.INV(RAND())</f>
        <v>-0.78860016856426585</v>
      </c>
      <c r="V879" s="23">
        <f ca="1">SQRT(Inputs!$B$38)*K879+SQRT(1-Inputs!$B$38)*_xlfn.NORM.S.INV(RAND())</f>
        <v>-0.26249482427311233</v>
      </c>
      <c r="W879" s="23">
        <f ca="1">SQRT(Inputs!$B$38)*L879+SQRT(1-Inputs!$B$38)*_xlfn.NORM.S.INV(RAND())</f>
        <v>0.20607211974431194</v>
      </c>
      <c r="X879" s="23">
        <f ca="1">SQRT(Inputs!$B$38)*M879+SQRT(1-Inputs!$B$38)*_xlfn.NORM.S.INV(RAND())</f>
        <v>-0.51724176196294036</v>
      </c>
      <c r="Y879" s="23">
        <f ca="1">SQRT(Inputs!$B$38)*C879+SQRT(1-Inputs!$B$38)*_xlfn.NORM.S.INV(RAND())</f>
        <v>1.0291037610165681</v>
      </c>
      <c r="Z879" s="23">
        <f ca="1">SQRT(Inputs!$B$38)*D879+SQRT(1-Inputs!$B$38)*_xlfn.NORM.S.INV(RAND())</f>
        <v>-1.5850850603099955</v>
      </c>
      <c r="AA879" s="23">
        <f ca="1">SQRT(Inputs!$B$38)*E879+SQRT(1-Inputs!$B$38)*_xlfn.NORM.S.INV(RAND())</f>
        <v>-3.8338160571970425E-3</v>
      </c>
      <c r="AB879" s="23">
        <f ca="1">SQRT(Inputs!$B$38)*F879+SQRT(1-Inputs!$B$38)*_xlfn.NORM.S.INV(RAND())</f>
        <v>0.38571922192728453</v>
      </c>
      <c r="AC879" s="23">
        <f ca="1">SQRT(Inputs!$B$38)*G879+SQRT(1-Inputs!$B$38)*_xlfn.NORM.S.INV(RAND())</f>
        <v>0.67027016953808927</v>
      </c>
      <c r="AD879" s="23">
        <f ca="1">SQRT(Inputs!$B$38)*H879+SQRT(1-Inputs!$B$38)*_xlfn.NORM.S.INV(RAND())</f>
        <v>-0.4087793694773027</v>
      </c>
      <c r="AE879" s="23">
        <f ca="1">SQRT(Inputs!$B$38)*I879+SQRT(1-Inputs!$B$38)*_xlfn.NORM.S.INV(RAND())</f>
        <v>-0.41636149524432592</v>
      </c>
      <c r="AF879" s="23">
        <f ca="1">SQRT(Inputs!$B$38)*J879+SQRT(1-Inputs!$B$38)*_xlfn.NORM.S.INV(RAND())</f>
        <v>-0.51758908049001062</v>
      </c>
      <c r="AG879" s="23">
        <f ca="1">SQRT(Inputs!$B$38)*K879+SQRT(1-Inputs!$B$38)*_xlfn.NORM.S.INV(RAND())</f>
        <v>-1.5504108915981911</v>
      </c>
      <c r="AH879" s="23">
        <f ca="1">SQRT(Inputs!$B$38)*L879+SQRT(1-Inputs!$B$38)*_xlfn.NORM.S.INV(RAND())</f>
        <v>0.17486967454550501</v>
      </c>
      <c r="AI879" s="23">
        <f ca="1">SQRT(Inputs!$B$38)*M879+SQRT(1-Inputs!$B$38)*_xlfn.NORM.S.INV(RAND())</f>
        <v>0.21263389625350104</v>
      </c>
      <c r="AJ879" s="23">
        <f ca="1">SQRT(Inputs!$B$38)*C879+SQRT(1-Inputs!$B$38)*_xlfn.NORM.S.INV(RAND())</f>
        <v>0.13214190660576466</v>
      </c>
      <c r="AK879" s="23">
        <f ca="1">SQRT(Inputs!$B$38)*D879+SQRT(1-Inputs!$B$38)*_xlfn.NORM.S.INV(RAND())</f>
        <v>-1.5528105332617603</v>
      </c>
      <c r="AL879" s="23">
        <f ca="1">SQRT(Inputs!$B$38)*E879+SQRT(1-Inputs!$B$38)*_xlfn.NORM.S.INV(RAND())</f>
        <v>0.67746275370386333</v>
      </c>
      <c r="AM879" s="23">
        <f ca="1">SQRT(Inputs!$B$38)*F879+SQRT(1-Inputs!$B$38)*_xlfn.NORM.S.INV(RAND())</f>
        <v>0.24251169525883245</v>
      </c>
      <c r="AN879" s="23">
        <f ca="1">SQRT(Inputs!$B$38)*G879+SQRT(1-Inputs!$B$38)*_xlfn.NORM.S.INV(RAND())</f>
        <v>0.55262019900252524</v>
      </c>
      <c r="AO879" s="23">
        <f ca="1">SQRT(Inputs!$B$38)*H879+SQRT(1-Inputs!$B$38)*_xlfn.NORM.S.INV(RAND())</f>
        <v>0.62140711641106194</v>
      </c>
      <c r="AP879" s="23">
        <f ca="1">SQRT(Inputs!$B$38)*I879+SQRT(1-Inputs!$B$38)*_xlfn.NORM.S.INV(RAND())</f>
        <v>0.89366317507599302</v>
      </c>
      <c r="AQ879" s="23">
        <f ca="1">SQRT(Inputs!$B$38)*J879+SQRT(1-Inputs!$B$38)*_xlfn.NORM.S.INV(RAND())</f>
        <v>0.24082172670500793</v>
      </c>
      <c r="AR879" s="23">
        <f ca="1">SQRT(Inputs!$B$38)*K879+SQRT(1-Inputs!$B$38)*_xlfn.NORM.S.INV(RAND())</f>
        <v>-1.5848106634708226</v>
      </c>
      <c r="AS879" s="23">
        <f ca="1">SQRT(Inputs!$B$38)*L879+SQRT(1-Inputs!$B$38)*_xlfn.NORM.S.INV(RAND())</f>
        <v>0.46920338994652466</v>
      </c>
      <c r="AT879" s="23">
        <f ca="1">SQRT(Inputs!$B$38)*M879+SQRT(1-Inputs!$B$38)*_xlfn.NORM.S.INV(RAND())</f>
        <v>-1.5623004038142582E-2</v>
      </c>
      <c r="AU879" s="15">
        <f ca="1">Inputs!$B$6*EXP($B$8-0.5*C$5^2+C$5*N879)</f>
        <v>6374.9530339783896</v>
      </c>
      <c r="AV879" s="15">
        <f t="shared" ca="1" si="474"/>
        <v>7253.6900338500418</v>
      </c>
      <c r="AW879" s="15">
        <f t="shared" ca="1" si="475"/>
        <v>9471.9350348849111</v>
      </c>
      <c r="AX879" s="15">
        <f t="shared" ca="1" si="476"/>
        <v>13942.045771213172</v>
      </c>
      <c r="AY879" s="15">
        <f t="shared" ca="1" si="477"/>
        <v>17414.758350265307</v>
      </c>
      <c r="AZ879" s="15">
        <f t="shared" ca="1" si="478"/>
        <v>18370.856043637603</v>
      </c>
      <c r="BA879" s="15">
        <f t="shared" ca="1" si="479"/>
        <v>23279.730252155874</v>
      </c>
      <c r="BB879" s="15">
        <f t="shared" ca="1" si="480"/>
        <v>26336.256482252957</v>
      </c>
      <c r="BC879" s="15">
        <f t="shared" ca="1" si="481"/>
        <v>31448.177880381798</v>
      </c>
      <c r="BD879" s="15">
        <f t="shared" ca="1" si="482"/>
        <v>39276.780743315008</v>
      </c>
      <c r="BE879" s="15">
        <f t="shared" ca="1" si="483"/>
        <v>45913.870251503278</v>
      </c>
      <c r="BF879" s="15">
        <f ca="1">Inputs!$B$13*EXP($B$9-0.5*C$6^2+C$6*Y879)</f>
        <v>16961.251110572768</v>
      </c>
      <c r="BG879" s="15">
        <f t="shared" ca="1" si="484"/>
        <v>15529.397455776991</v>
      </c>
      <c r="BH879" s="15">
        <f t="shared" ca="1" si="485"/>
        <v>18962.006223338998</v>
      </c>
      <c r="BI879" s="15">
        <f t="shared" ca="1" si="486"/>
        <v>24632.188773039106</v>
      </c>
      <c r="BJ879" s="15">
        <f t="shared" ca="1" si="487"/>
        <v>33260.623822150788</v>
      </c>
      <c r="BK879" s="15">
        <f t="shared" ca="1" si="488"/>
        <v>38611.37132046045</v>
      </c>
      <c r="BL879" s="15">
        <f t="shared" ca="1" si="489"/>
        <v>44938.079693196865</v>
      </c>
      <c r="BM879" s="15">
        <f t="shared" ca="1" si="490"/>
        <v>51798.599954919235</v>
      </c>
      <c r="BN879" s="15">
        <f t="shared" ca="1" si="491"/>
        <v>52904.089520696871</v>
      </c>
      <c r="BO879" s="15">
        <f t="shared" ca="1" si="492"/>
        <v>66429.704283486819</v>
      </c>
      <c r="BP879" s="15">
        <f t="shared" ca="1" si="493"/>
        <v>83756.149727451353</v>
      </c>
      <c r="BQ879" s="15">
        <f ca="1">Inputs!$B$20*EXP($B$10-0.5*C$7^2+C$7*AJ879)</f>
        <v>4495.3424665940856</v>
      </c>
      <c r="BR879" s="15">
        <f t="shared" ca="1" si="494"/>
        <v>3725.0556259809387</v>
      </c>
      <c r="BS879" s="15">
        <f t="shared" ca="1" si="495"/>
        <v>6196.7090540756153</v>
      </c>
      <c r="BT879" s="15">
        <f t="shared" ca="1" si="496"/>
        <v>9105.1295173254293</v>
      </c>
      <c r="BU879" s="15">
        <f t="shared" ca="1" si="497"/>
        <v>14423.96001850504</v>
      </c>
      <c r="BV879" s="15">
        <f t="shared" ca="1" si="498"/>
        <v>23083.617563896856</v>
      </c>
      <c r="BW879" s="15">
        <f t="shared" ca="1" si="499"/>
        <v>38918.847779781565</v>
      </c>
      <c r="BX879" s="15">
        <f t="shared" ca="1" si="500"/>
        <v>57126.738965257049</v>
      </c>
      <c r="BY879" s="15">
        <f t="shared" ca="1" si="501"/>
        <v>59108.001605776801</v>
      </c>
      <c r="BZ879" s="15">
        <f t="shared" ca="1" si="502"/>
        <v>90408.145792980897</v>
      </c>
      <c r="CA879" s="15">
        <f t="shared" ca="1" si="503"/>
        <v>126643.92602969782</v>
      </c>
      <c r="CB879" s="15">
        <f ca="1">(AU879*DCF!C$10-DCF!C$5*MAX(AU879*DCF!C$10,0)-MAX(AU879-Inputs!$B$6,0)/Inputs!$B$10)*DCF!C$6</f>
        <v>1033.0014037211799</v>
      </c>
      <c r="CC879" s="15">
        <f ca="1">(AV879*DCF!D$10-DCF!D$5*MAX(AV879*DCF!D$10,0)-MAX(AV879-AU879,0)/Inputs!$B$10)*DCF!D$6</f>
        <v>1553.7807843764062</v>
      </c>
      <c r="CD879" s="15">
        <f ca="1">(AW879*DCF!E$10-DCF!E$5*MAX(AW879*DCF!E$10,0)-MAX(AW879-AV879,0)/Inputs!$B$10)*DCF!E$6</f>
        <v>1687.2783835599078</v>
      </c>
      <c r="CE879" s="15">
        <f ca="1">(AX879*DCF!F$10-DCF!F$5*MAX(AX879*DCF!F$10,0)-MAX(AX879-AW879,0)/Inputs!$B$10)*DCF!F$6</f>
        <v>2113.4071554643792</v>
      </c>
      <c r="CF879" s="15">
        <f ca="1">(AY879*DCF!G$10-DCF!G$5*MAX(AY879*DCF!G$10,0)-MAX(AY879-AX879,0)/Inputs!$B$10)*DCF!G$6</f>
        <v>2920.6188008959466</v>
      </c>
      <c r="CG879" s="15">
        <f ca="1">(AZ879*DCF!H$10-DCF!H$5*MAX(AZ879*DCF!H$10,0)-MAX(AZ879-AY879,0)/Inputs!$B$10)*DCF!H$6</f>
        <v>3396.9425921796965</v>
      </c>
      <c r="CH879" s="15">
        <f ca="1">(BA879*DCF!I$10-DCF!I$5*MAX(BA879*DCF!I$10,0)-MAX(BA879-AZ879,0)/Inputs!$B$10)*DCF!I$6</f>
        <v>3447.1301083185849</v>
      </c>
      <c r="CI879" s="15">
        <f ca="1">(BB879*DCF!J$10-DCF!J$5*MAX(BB879*DCF!J$10,0)-MAX(BB879-BA879,0)/Inputs!$B$10)*DCF!J$6</f>
        <v>4056.1965383500492</v>
      </c>
      <c r="CJ879" s="15">
        <f ca="1">(BC879*DCF!K$10-DCF!K$5*MAX(BC879*DCF!K$10,0)-MAX(BC879-BB879,0)/Inputs!$B$10)*DCF!K$6</f>
        <v>4347.0604001032389</v>
      </c>
      <c r="CK879" s="15">
        <f ca="1">(BD879*DCF!L$10-DCF!L$5*MAX(BD879*DCF!L$10,0)-MAX(BD879-BC879,0)/Inputs!$B$10)*DCF!L$6</f>
        <v>4911.3203157628741</v>
      </c>
      <c r="CL879" s="15">
        <f ca="1">(BE879*DCF!M$10-DCF!M$5*MAX(BE879*DCF!M$10,0)-MAX(BE879-BD879,0)/Inputs!$B$10)*DCF!M$6</f>
        <v>5686.1696861835844</v>
      </c>
      <c r="CM879" s="15">
        <f ca="1">(BF879*DCF!C$28-DCF!C$5*MAX(BF879*DCF!C$28,0)-MAX(BF879-Inputs!$B$13,0)/Inputs!$B$17)*DCF!C$6</f>
        <v>3889.1066902091507</v>
      </c>
      <c r="CN879" s="15">
        <f ca="1">(BG879*DCF!D$28-DCF!D$5*MAX(BG879*DCF!D$28,0)-MAX(BG879-BF879,0)/Inputs!$B$17)*DCF!D$6</f>
        <v>4573.7657178045156</v>
      </c>
      <c r="CO879" s="15">
        <f ca="1">(BH879*DCF!E$28-DCF!E$5*MAX(BH879*DCF!E$28,0)-MAX(BH879-BG879,0)/Inputs!$B$17)*DCF!E$6</f>
        <v>4693.8578693668496</v>
      </c>
      <c r="CP879" s="15">
        <f ca="1">(BI879*DCF!F$28-DCF!F$5*MAX(BI879*DCF!F$28,0)-MAX(BI879-BH879,0)/Inputs!$B$17)*DCF!F$6</f>
        <v>5654.6440615382126</v>
      </c>
      <c r="CQ879" s="15">
        <f ca="1">(BJ879*DCF!G$28-DCF!G$5*MAX(BJ879*DCF!G$28,0)-MAX(BJ879-BI879,0)/Inputs!$B$17)*DCF!G$6</f>
        <v>7178.5036615526387</v>
      </c>
      <c r="CR879" s="15">
        <f ca="1">(BK879*DCF!H$28-DCF!H$5*MAX(BK879*DCF!H$28,0)-MAX(BK879-BJ879,0)/Inputs!$B$17)*DCF!H$6</f>
        <v>8717.6621160516097</v>
      </c>
      <c r="CS879" s="15">
        <f ca="1">(BL879*DCF!I$28-DCF!I$5*MAX(BL879*DCF!I$28,0)-MAX(BL879-BK879,0)/Inputs!$B$17)*DCF!I$6</f>
        <v>9659.2493103775687</v>
      </c>
      <c r="CT879" s="15">
        <f ca="1">(BM879*DCF!J$28-DCF!J$5*MAX(BM879*DCF!J$28,0)-MAX(BM879-BL879,0)/Inputs!$B$17)*DCF!J$6</f>
        <v>10645.738980168195</v>
      </c>
      <c r="CU879" s="15">
        <f ca="1">(BN879*DCF!K$28-DCF!K$5*MAX(BN879*DCF!K$28,0)-MAX(BN879-BM879,0)/Inputs!$B$17)*DCF!K$6</f>
        <v>11037.048917008115</v>
      </c>
      <c r="CV879" s="15">
        <f ca="1">(BO879*DCF!L$28-DCF!L$5*MAX(BO879*DCF!L$28,0)-MAX(BO879-BN879,0)/Inputs!$B$17)*DCF!L$6</f>
        <v>11723.674491472239</v>
      </c>
      <c r="CW879" s="15">
        <f ca="1">(BP879*DCF!M$28-DCF!M$5*MAX(BP879*DCF!M$28,0)-MAX(BP879-BO879,0)/Inputs!$B$17)*DCF!M$6</f>
        <v>13947.66763353478</v>
      </c>
      <c r="CX879" s="15">
        <f ca="1">(BQ879*DCF!C$46-DCF!C$5*MAX(BQ879*DCF!C$46,0)-MAX(BQ879-Inputs!$B$20,0)/Inputs!$B$24)*DCF!C$6</f>
        <v>-1636.0340415201517</v>
      </c>
      <c r="CY879" s="15">
        <f ca="1">(BR879*DCF!D$46-DCF!D$5*MAX(BR879*DCF!D$46,0)-MAX(BR879-BQ879,0)/Inputs!$B$24)*DCF!D$6</f>
        <v>-635.78012593480173</v>
      </c>
      <c r="CZ879" s="15">
        <f ca="1">(BS879*DCF!E$46-DCF!E$5*MAX(BS879*DCF!E$46,0)-MAX(BS879-BR879,0)/Inputs!$B$24)*DCF!E$6</f>
        <v>-1707.0293727366636</v>
      </c>
      <c r="DA879" s="15">
        <f ca="1">(BT879*DCF!F$46-DCF!F$5*MAX(BT879*DCF!F$46,0)-MAX(BT879-BS879,0)/Inputs!$B$24)*DCF!F$6</f>
        <v>-1722.1409313255363</v>
      </c>
      <c r="DB879" s="15">
        <f ca="1">(BU879*DCF!G$46-DCF!G$5*MAX(BU879*DCF!G$46,0)-MAX(BU879-BT879,0)/Inputs!$B$24)*DCF!G$6</f>
        <v>-2274.3430100948017</v>
      </c>
      <c r="DC879" s="15">
        <f ca="1">(BV879*DCF!H$46-DCF!H$5*MAX(BV879*DCF!H$46,0)-MAX(BV879-BU879,0)/Inputs!$B$24)*DCF!H$6</f>
        <v>-2690.9355236284205</v>
      </c>
      <c r="DD879" s="15">
        <f ca="1">(BW879*DCF!I$46-DCF!I$5*MAX(BW879*DCF!I$46,0)-MAX(BW879-BV879,0)/Inputs!$B$24)*DCF!I$6</f>
        <v>-3646.8361271467475</v>
      </c>
      <c r="DE879" s="15">
        <f ca="1">(BX879*DCF!J$46-DCF!J$5*MAX(BX879*DCF!J$46,0)-MAX(BX879-BW879,0)/Inputs!$B$24)*DCF!J$6</f>
        <v>-2432.1265887261975</v>
      </c>
      <c r="DF879" s="15">
        <f ca="1">(BY879*DCF!K$46-DCF!K$5*MAX(BY879*DCF!K$46,0)-MAX(BY879-BX879,0)/Inputs!$B$24)*DCF!K$6</f>
        <v>2891.0895228686963</v>
      </c>
      <c r="DG879" s="15">
        <f ca="1">(BZ879*DCF!L$46-DCF!L$5*MAX(BZ879*DCF!L$46,0)-MAX(BZ879-BY879,0)/Inputs!$B$24)*DCF!L$6</f>
        <v>-833.82937199841228</v>
      </c>
      <c r="DH879" s="15">
        <f ca="1">(CA879*DCF!M$46-DCF!M$5*MAX(CA879*DCF!M$46,0)-MAX(CA879-BZ879,0)/Inputs!$B$24)*DCF!M$6</f>
        <v>2353.0721870964071</v>
      </c>
      <c r="DI879" s="15">
        <f ca="1">SUM(CB879:CL879)+BE879*DCF!M$10*(1+Inputs!$B$30)*(1-Inputs!$B$33)*(1-Inputs!$B$30/Inputs!$B$31)/(Inputs!$B$29-Inputs!$B$30)*DCF!M$6</f>
        <v>162931.81422692863</v>
      </c>
      <c r="DJ879" s="15">
        <f ca="1">SUM(CM879:CW879)+BP879*DCF!M$28*(1+Inputs!$B$30)*(1-Inputs!$B$33)*(1-Inputs!$B$30/Inputs!$B$31)/(Inputs!$B$29-Inputs!$B$30)*DCF!M$6</f>
        <v>402513.54911830684</v>
      </c>
      <c r="DK879" s="15">
        <f ca="1">SUM(CX879:DH879)+CA879*DCF!M$46*(1+Inputs!$B$30)*(1-Inputs!$B$33)*(1-Inputs!$B$30/Inputs!$B$31)/(Inputs!$B$29-Inputs!$B$30)*DCF!M$6</f>
        <v>183471.61819085252</v>
      </c>
      <c r="DM879" s="15">
        <f ca="1">DI879+DJ879+DK879+Inputs!$B$34+Inputs!$B$36-Inputs!$B$35</f>
        <v>825767.98153608805</v>
      </c>
    </row>
    <row r="880" spans="1:117" x14ac:dyDescent="0.75">
      <c r="A880" s="11">
        <v>867</v>
      </c>
      <c r="C880" s="23">
        <f t="shared" ca="1" si="506"/>
        <v>-1.2545362676743674</v>
      </c>
      <c r="D880" s="23">
        <f t="shared" ca="1" si="506"/>
        <v>-6.7341932813334088E-2</v>
      </c>
      <c r="E880" s="23">
        <f t="shared" ca="1" si="506"/>
        <v>-0.76970767289355113</v>
      </c>
      <c r="F880" s="23">
        <f t="shared" ca="1" si="506"/>
        <v>0.47790487219459932</v>
      </c>
      <c r="G880" s="23">
        <f t="shared" ca="1" si="506"/>
        <v>0.69581336204830557</v>
      </c>
      <c r="H880" s="23">
        <f t="shared" ca="1" si="506"/>
        <v>-0.29611252486954981</v>
      </c>
      <c r="I880" s="23">
        <f t="shared" ca="1" si="506"/>
        <v>-1.2704225788867005</v>
      </c>
      <c r="J880" s="23">
        <f t="shared" ca="1" si="506"/>
        <v>-0.75678491715172169</v>
      </c>
      <c r="K880" s="23">
        <f t="shared" ca="1" si="506"/>
        <v>-0.26032481538593993</v>
      </c>
      <c r="L880" s="23">
        <f t="shared" ca="1" si="506"/>
        <v>0.96698904566447452</v>
      </c>
      <c r="M880" s="23">
        <f t="shared" ca="1" si="506"/>
        <v>1.8499306742964912</v>
      </c>
      <c r="N880" s="23">
        <f ca="1">SQRT(Inputs!$B$38)*C880+SQRT(1-Inputs!$B$38)*_xlfn.NORM.S.INV(RAND())</f>
        <v>-1.1250342841043537</v>
      </c>
      <c r="O880" s="23">
        <f ca="1">SQRT(Inputs!$B$38)*D880+SQRT(1-Inputs!$B$38)*_xlfn.NORM.S.INV(RAND())</f>
        <v>-1.4982572186693026</v>
      </c>
      <c r="P880" s="23">
        <f ca="1">SQRT(Inputs!$B$38)*E880+SQRT(1-Inputs!$B$38)*_xlfn.NORM.S.INV(RAND())</f>
        <v>-0.49408815858706878</v>
      </c>
      <c r="Q880" s="23">
        <f ca="1">SQRT(Inputs!$B$38)*F880+SQRT(1-Inputs!$B$38)*_xlfn.NORM.S.INV(RAND())</f>
        <v>-1.1324216329631029</v>
      </c>
      <c r="R880" s="23">
        <f ca="1">SQRT(Inputs!$B$38)*G880+SQRT(1-Inputs!$B$38)*_xlfn.NORM.S.INV(RAND())</f>
        <v>0.59870061125881535</v>
      </c>
      <c r="S880" s="23">
        <f ca="1">SQRT(Inputs!$B$38)*H880+SQRT(1-Inputs!$B$38)*_xlfn.NORM.S.INV(RAND())</f>
        <v>-0.28075888310265651</v>
      </c>
      <c r="T880" s="23">
        <f ca="1">SQRT(Inputs!$B$38)*I880+SQRT(1-Inputs!$B$38)*_xlfn.NORM.S.INV(RAND())</f>
        <v>0.35469823415802382</v>
      </c>
      <c r="U880" s="23">
        <f ca="1">SQRT(Inputs!$B$38)*J880+SQRT(1-Inputs!$B$38)*_xlfn.NORM.S.INV(RAND())</f>
        <v>-0.3947062523990264</v>
      </c>
      <c r="V880" s="23">
        <f ca="1">SQRT(Inputs!$B$38)*K880+SQRT(1-Inputs!$B$38)*_xlfn.NORM.S.INV(RAND())</f>
        <v>-0.83330920988810187</v>
      </c>
      <c r="W880" s="23">
        <f ca="1">SQRT(Inputs!$B$38)*L880+SQRT(1-Inputs!$B$38)*_xlfn.NORM.S.INV(RAND())</f>
        <v>1.6691181464941547</v>
      </c>
      <c r="X880" s="23">
        <f ca="1">SQRT(Inputs!$B$38)*M880+SQRT(1-Inputs!$B$38)*_xlfn.NORM.S.INV(RAND())</f>
        <v>1.8812704427832052</v>
      </c>
      <c r="Y880" s="23">
        <f ca="1">SQRT(Inputs!$B$38)*C880+SQRT(1-Inputs!$B$38)*_xlfn.NORM.S.INV(RAND())</f>
        <v>-1.0851858534083003</v>
      </c>
      <c r="Z880" s="23">
        <f ca="1">SQRT(Inputs!$B$38)*D880+SQRT(1-Inputs!$B$38)*_xlfn.NORM.S.INV(RAND())</f>
        <v>-1.293640865015643</v>
      </c>
      <c r="AA880" s="23">
        <f ca="1">SQRT(Inputs!$B$38)*E880+SQRT(1-Inputs!$B$38)*_xlfn.NORM.S.INV(RAND())</f>
        <v>-0.9250350438820496</v>
      </c>
      <c r="AB880" s="23">
        <f ca="1">SQRT(Inputs!$B$38)*F880+SQRT(1-Inputs!$B$38)*_xlfn.NORM.S.INV(RAND())</f>
        <v>-0.25027748553110901</v>
      </c>
      <c r="AC880" s="23">
        <f ca="1">SQRT(Inputs!$B$38)*G880+SQRT(1-Inputs!$B$38)*_xlfn.NORM.S.INV(RAND())</f>
        <v>0.87098106553014742</v>
      </c>
      <c r="AD880" s="23">
        <f ca="1">SQRT(Inputs!$B$38)*H880+SQRT(1-Inputs!$B$38)*_xlfn.NORM.S.INV(RAND())</f>
        <v>-0.14171975722669766</v>
      </c>
      <c r="AE880" s="23">
        <f ca="1">SQRT(Inputs!$B$38)*I880+SQRT(1-Inputs!$B$38)*_xlfn.NORM.S.INV(RAND())</f>
        <v>0.99047471922142671</v>
      </c>
      <c r="AF880" s="23">
        <f ca="1">SQRT(Inputs!$B$38)*J880+SQRT(1-Inputs!$B$38)*_xlfn.NORM.S.INV(RAND())</f>
        <v>-1.037013623815765</v>
      </c>
      <c r="AG880" s="23">
        <f ca="1">SQRT(Inputs!$B$38)*K880+SQRT(1-Inputs!$B$38)*_xlfn.NORM.S.INV(RAND())</f>
        <v>-1.1584278399371051</v>
      </c>
      <c r="AH880" s="23">
        <f ca="1">SQRT(Inputs!$B$38)*L880+SQRT(1-Inputs!$B$38)*_xlfn.NORM.S.INV(RAND())</f>
        <v>0.67700825970057998</v>
      </c>
      <c r="AI880" s="23">
        <f ca="1">SQRT(Inputs!$B$38)*M880+SQRT(1-Inputs!$B$38)*_xlfn.NORM.S.INV(RAND())</f>
        <v>-0.10446083099925296</v>
      </c>
      <c r="AJ880" s="23">
        <f ca="1">SQRT(Inputs!$B$38)*C880+SQRT(1-Inputs!$B$38)*_xlfn.NORM.S.INV(RAND())</f>
        <v>0.93499676276242849</v>
      </c>
      <c r="AK880" s="23">
        <f ca="1">SQRT(Inputs!$B$38)*D880+SQRT(1-Inputs!$B$38)*_xlfn.NORM.S.INV(RAND())</f>
        <v>-0.38808430748263301</v>
      </c>
      <c r="AL880" s="23">
        <f ca="1">SQRT(Inputs!$B$38)*E880+SQRT(1-Inputs!$B$38)*_xlfn.NORM.S.INV(RAND())</f>
        <v>-1.4129090154711101</v>
      </c>
      <c r="AM880" s="23">
        <f ca="1">SQRT(Inputs!$B$38)*F880+SQRT(1-Inputs!$B$38)*_xlfn.NORM.S.INV(RAND())</f>
        <v>0.32016771814105199</v>
      </c>
      <c r="AN880" s="23">
        <f ca="1">SQRT(Inputs!$B$38)*G880+SQRT(1-Inputs!$B$38)*_xlfn.NORM.S.INV(RAND())</f>
        <v>-0.49061964739628733</v>
      </c>
      <c r="AO880" s="23">
        <f ca="1">SQRT(Inputs!$B$38)*H880+SQRT(1-Inputs!$B$38)*_xlfn.NORM.S.INV(RAND())</f>
        <v>0.14213078093716758</v>
      </c>
      <c r="AP880" s="23">
        <f ca="1">SQRT(Inputs!$B$38)*I880+SQRT(1-Inputs!$B$38)*_xlfn.NORM.S.INV(RAND())</f>
        <v>-0.69885757455068387</v>
      </c>
      <c r="AQ880" s="23">
        <f ca="1">SQRT(Inputs!$B$38)*J880+SQRT(1-Inputs!$B$38)*_xlfn.NORM.S.INV(RAND())</f>
        <v>1.3093963149155619E-2</v>
      </c>
      <c r="AR880" s="23">
        <f ca="1">SQRT(Inputs!$B$38)*K880+SQRT(1-Inputs!$B$38)*_xlfn.NORM.S.INV(RAND())</f>
        <v>-0.22325437320435626</v>
      </c>
      <c r="AS880" s="23">
        <f ca="1">SQRT(Inputs!$B$38)*L880+SQRT(1-Inputs!$B$38)*_xlfn.NORM.S.INV(RAND())</f>
        <v>0.83287591291583363</v>
      </c>
      <c r="AT880" s="23">
        <f ca="1">SQRT(Inputs!$B$38)*M880+SQRT(1-Inputs!$B$38)*_xlfn.NORM.S.INV(RAND())</f>
        <v>0.94279607899273654</v>
      </c>
      <c r="AU880" s="15">
        <f ca="1">Inputs!$B$6*EXP($B$8-0.5*C$5^2+C$5*N880)</f>
        <v>4136.0630356232086</v>
      </c>
      <c r="AV880" s="15">
        <f t="shared" ca="1" si="474"/>
        <v>4039.1549423792835</v>
      </c>
      <c r="AW880" s="15">
        <f t="shared" ca="1" si="475"/>
        <v>4607.5116294106601</v>
      </c>
      <c r="AX880" s="15">
        <f t="shared" ca="1" si="476"/>
        <v>4883.1924315598271</v>
      </c>
      <c r="AY880" s="15">
        <f t="shared" ca="1" si="477"/>
        <v>6399.9653828643704</v>
      </c>
      <c r="AZ880" s="15">
        <f t="shared" ca="1" si="478"/>
        <v>7589.0355841743331</v>
      </c>
      <c r="BA880" s="15">
        <f t="shared" ca="1" si="479"/>
        <v>9638.2773051193108</v>
      </c>
      <c r="BB880" s="15">
        <f t="shared" ca="1" si="480"/>
        <v>11342.65062054511</v>
      </c>
      <c r="BC880" s="15">
        <f t="shared" ca="1" si="481"/>
        <v>12818.17189893598</v>
      </c>
      <c r="BD880" s="15">
        <f t="shared" ca="1" si="482"/>
        <v>18356.801867079641</v>
      </c>
      <c r="BE880" s="15">
        <f t="shared" ca="1" si="483"/>
        <v>26698.066871650513</v>
      </c>
      <c r="BF880" s="15">
        <f ca="1">Inputs!$B$13*EXP($B$9-0.5*C$6^2+C$6*Y880)</f>
        <v>11153.778987420479</v>
      </c>
      <c r="BG880" s="15">
        <f t="shared" ca="1" si="484"/>
        <v>10763.594182065824</v>
      </c>
      <c r="BH880" s="15">
        <f t="shared" ca="1" si="485"/>
        <v>11280.594635782367</v>
      </c>
      <c r="BI880" s="15">
        <f t="shared" ca="1" si="486"/>
        <v>13287.296793473359</v>
      </c>
      <c r="BJ880" s="15">
        <f t="shared" ca="1" si="487"/>
        <v>18468.381924196154</v>
      </c>
      <c r="BK880" s="15">
        <f t="shared" ca="1" si="488"/>
        <v>22233.299899380283</v>
      </c>
      <c r="BL880" s="15">
        <f t="shared" ca="1" si="489"/>
        <v>31051.405564659373</v>
      </c>
      <c r="BM880" s="15">
        <f t="shared" ca="1" si="490"/>
        <v>33555.299379487318</v>
      </c>
      <c r="BN880" s="15">
        <f t="shared" ca="1" si="491"/>
        <v>35919.702309752473</v>
      </c>
      <c r="BO880" s="15">
        <f t="shared" ca="1" si="492"/>
        <v>47813.992656222741</v>
      </c>
      <c r="BP880" s="15">
        <f t="shared" ca="1" si="493"/>
        <v>58157.679456674683</v>
      </c>
      <c r="BQ880" s="15">
        <f ca="1">Inputs!$B$20*EXP($B$10-0.5*C$7^2+C$7*AJ880)</f>
        <v>5976.2935734540342</v>
      </c>
      <c r="BR880" s="15">
        <f t="shared" ca="1" si="494"/>
        <v>7168.7712900237602</v>
      </c>
      <c r="BS880" s="15">
        <f t="shared" ca="1" si="495"/>
        <v>6542.4387087602172</v>
      </c>
      <c r="BT880" s="15">
        <f t="shared" ca="1" si="496"/>
        <v>9810.9710093069352</v>
      </c>
      <c r="BU880" s="15">
        <f t="shared" ca="1" si="497"/>
        <v>12074.809541615796</v>
      </c>
      <c r="BV880" s="15">
        <f t="shared" ca="1" si="498"/>
        <v>17346.202687090059</v>
      </c>
      <c r="BW880" s="15">
        <f t="shared" ca="1" si="499"/>
        <v>20877.526465720439</v>
      </c>
      <c r="BX880" s="15">
        <f t="shared" ca="1" si="500"/>
        <v>29277.327313860034</v>
      </c>
      <c r="BY880" s="15">
        <f t="shared" ca="1" si="501"/>
        <v>39307.164281988931</v>
      </c>
      <c r="BZ880" s="15">
        <f t="shared" ca="1" si="502"/>
        <v>64278.819413764228</v>
      </c>
      <c r="CA880" s="15">
        <f t="shared" ca="1" si="503"/>
        <v>106760.39742469929</v>
      </c>
      <c r="CB880" s="15">
        <f ca="1">(AU880*DCF!C$10-DCF!C$5*MAX(AU880*DCF!C$10,0)-MAX(AU880-Inputs!$B$6,0)/Inputs!$B$10)*DCF!C$6</f>
        <v>1048.9650884710479</v>
      </c>
      <c r="CC880" s="15">
        <f ca="1">(AV880*DCF!D$10-DCF!D$5*MAX(AV880*DCF!D$10,0)-MAX(AV880-AU880,0)/Inputs!$B$10)*DCF!D$6</f>
        <v>984.51665282844749</v>
      </c>
      <c r="CD880" s="15">
        <f ca="1">(AW880*DCF!E$10-DCF!E$5*MAX(AW880*DCF!E$10,0)-MAX(AW880-AV880,0)/Inputs!$B$10)*DCF!E$6</f>
        <v>935.78362729552123</v>
      </c>
      <c r="CE880" s="15">
        <f ca="1">(AX880*DCF!F$10-DCF!F$5*MAX(AX880*DCF!F$10,0)-MAX(AX880-AW880,0)/Inputs!$B$10)*DCF!F$6</f>
        <v>1008.6307855490685</v>
      </c>
      <c r="CF880" s="15">
        <f ca="1">(AY880*DCF!G$10-DCF!G$5*MAX(AY880*DCF!G$10,0)-MAX(AY880-AX880,0)/Inputs!$B$10)*DCF!G$6</f>
        <v>1027.0979246112327</v>
      </c>
      <c r="CG880" s="15">
        <f ca="1">(AZ880*DCF!H$10-DCF!H$5*MAX(AZ880*DCF!H$10,0)-MAX(AZ880-AY880,0)/Inputs!$B$10)*DCF!H$6</f>
        <v>1262.2759710010055</v>
      </c>
      <c r="CH880" s="15">
        <f ca="1">(BA880*DCF!I$10-DCF!I$5*MAX(BA880*DCF!I$10,0)-MAX(BA880-AZ880,0)/Inputs!$B$10)*DCF!I$6</f>
        <v>1424.4142170428806</v>
      </c>
      <c r="CI880" s="15">
        <f ca="1">(BB880*DCF!J$10-DCF!J$5*MAX(BB880*DCF!J$10,0)-MAX(BB880-BA880,0)/Inputs!$B$10)*DCF!J$6</f>
        <v>1688.1554749790614</v>
      </c>
      <c r="CJ880" s="15">
        <f ca="1">(BC880*DCF!K$10-DCF!K$5*MAX(BC880*DCF!K$10,0)-MAX(BC880-BB880,0)/Inputs!$B$10)*DCF!K$6</f>
        <v>1856.9692972903028</v>
      </c>
      <c r="CK880" s="15">
        <f ca="1">(BD880*DCF!L$10-DCF!L$5*MAX(BD880*DCF!L$10,0)-MAX(BD880-BC880,0)/Inputs!$B$10)*DCF!L$6</f>
        <v>2052.3202607810335</v>
      </c>
      <c r="CL880" s="15">
        <f ca="1">(BE880*DCF!M$10-DCF!M$5*MAX(BE880*DCF!M$10,0)-MAX(BE880-BD880,0)/Inputs!$B$10)*DCF!M$6</f>
        <v>2770.9893191914066</v>
      </c>
      <c r="CM880" s="15">
        <f ca="1">(BF880*DCF!C$28-DCF!C$5*MAX(BF880*DCF!C$28,0)-MAX(BF880-Inputs!$B$13,0)/Inputs!$B$17)*DCF!C$6</f>
        <v>3404.0601990505111</v>
      </c>
      <c r="CN880" s="15">
        <f ca="1">(BG880*DCF!D$28-DCF!D$5*MAX(BG880*DCF!D$28,0)-MAX(BG880-BF880,0)/Inputs!$B$17)*DCF!D$6</f>
        <v>3170.126736113577</v>
      </c>
      <c r="CO880" s="15">
        <f ca="1">(BH880*DCF!E$28-DCF!E$5*MAX(BH880*DCF!E$28,0)-MAX(BH880-BG880,0)/Inputs!$B$17)*DCF!E$6</f>
        <v>3092.9715950950981</v>
      </c>
      <c r="CP880" s="15">
        <f ca="1">(BI880*DCF!F$28-DCF!F$5*MAX(BI880*DCF!F$28,0)-MAX(BI880-BH880,0)/Inputs!$B$17)*DCF!F$6</f>
        <v>3241.7992344156514</v>
      </c>
      <c r="CQ880" s="15">
        <f ca="1">(BJ880*DCF!G$28-DCF!G$5*MAX(BJ880*DCF!G$28,0)-MAX(BJ880-BI880,0)/Inputs!$B$17)*DCF!G$6</f>
        <v>3920.3544733265317</v>
      </c>
      <c r="CR880" s="15">
        <f ca="1">(BK880*DCF!H$28-DCF!H$5*MAX(BK880*DCF!H$28,0)-MAX(BK880-BJ880,0)/Inputs!$B$17)*DCF!H$6</f>
        <v>4913.5777626945619</v>
      </c>
      <c r="CS880" s="15">
        <f ca="1">(BL880*DCF!I$28-DCF!I$5*MAX(BL880*DCF!I$28,0)-MAX(BL880-BK880,0)/Inputs!$B$17)*DCF!I$6</f>
        <v>6036.1638230478866</v>
      </c>
      <c r="CT880" s="15">
        <f ca="1">(BM880*DCF!J$28-DCF!J$5*MAX(BM880*DCF!J$28,0)-MAX(BM880-BL880,0)/Inputs!$B$17)*DCF!J$6</f>
        <v>7153.6215365762464</v>
      </c>
      <c r="CU880" s="15">
        <f ca="1">(BN880*DCF!K$28-DCF!K$5*MAX(BN880*DCF!K$28,0)-MAX(BN880-BM880,0)/Inputs!$B$17)*DCF!K$6</f>
        <v>7296.0309968343217</v>
      </c>
      <c r="CV880" s="15">
        <f ca="1">(BO880*DCF!L$28-DCF!L$5*MAX(BO880*DCF!L$28,0)-MAX(BO880-BN880,0)/Inputs!$B$17)*DCF!L$6</f>
        <v>8194.0363583164399</v>
      </c>
      <c r="CW880" s="15">
        <f ca="1">(BP880*DCF!M$28-DCF!M$5*MAX(BP880*DCF!M$28,0)-MAX(BP880-BO880,0)/Inputs!$B$17)*DCF!M$6</f>
        <v>9861.1951263515748</v>
      </c>
      <c r="CX880" s="15">
        <f ca="1">(BQ880*DCF!C$46-DCF!C$5*MAX(BQ880*DCF!C$46,0)-MAX(BQ880-Inputs!$B$20,0)/Inputs!$B$24)*DCF!C$6</f>
        <v>-2662.0971640559128</v>
      </c>
      <c r="CY880" s="15">
        <f ca="1">(BR880*DCF!D$46-DCF!D$5*MAX(BR880*DCF!D$46,0)-MAX(BR880-BQ880,0)/Inputs!$B$24)*DCF!D$6</f>
        <v>-1732.3624244960417</v>
      </c>
      <c r="CZ880" s="15">
        <f ca="1">(BS880*DCF!E$46-DCF!E$5*MAX(BS880*DCF!E$46,0)-MAX(BS880-BR880,0)/Inputs!$B$24)*DCF!E$6</f>
        <v>-773.65476855132476</v>
      </c>
      <c r="DA880" s="15">
        <f ca="1">(BT880*DCF!F$46-DCF!F$5*MAX(BT880*DCF!F$46,0)-MAX(BT880-BS880,0)/Inputs!$B$24)*DCF!F$6</f>
        <v>-1904.6728754053511</v>
      </c>
      <c r="DB880" s="15">
        <f ca="1">(BU880*DCF!G$46-DCF!G$5*MAX(BU880*DCF!G$46,0)-MAX(BU880-BT880,0)/Inputs!$B$24)*DCF!G$6</f>
        <v>-1167.6832903500137</v>
      </c>
      <c r="DC880" s="15">
        <f ca="1">(BV880*DCF!H$46-DCF!H$5*MAX(BV880*DCF!H$46,0)-MAX(BV880-BU880,0)/Inputs!$B$24)*DCF!H$6</f>
        <v>-1638.0531215944566</v>
      </c>
      <c r="DD880" s="15">
        <f ca="1">(BW880*DCF!I$46-DCF!I$5*MAX(BW880*DCF!I$46,0)-MAX(BW880-BV880,0)/Inputs!$B$24)*DCF!I$6</f>
        <v>-531.53188038943142</v>
      </c>
      <c r="DE880" s="15">
        <f ca="1">(BX880*DCF!J$46-DCF!J$5*MAX(BX880*DCF!J$46,0)-MAX(BX880-BW880,0)/Inputs!$B$24)*DCF!J$6</f>
        <v>-999.38705608010855</v>
      </c>
      <c r="DF880" s="15">
        <f ca="1">(BY880*DCF!K$46-DCF!K$5*MAX(BY880*DCF!K$46,0)-MAX(BY880-BX880,0)/Inputs!$B$24)*DCF!K$6</f>
        <v>-211.68660856436622</v>
      </c>
      <c r="DG880" s="15">
        <f ca="1">(BZ880*DCF!L$46-DCF!L$5*MAX(BZ880*DCF!L$46,0)-MAX(BZ880-BY880,0)/Inputs!$B$24)*DCF!L$6</f>
        <v>-1207.8708691132681</v>
      </c>
      <c r="DH880" s="15">
        <f ca="1">(CA880*DCF!M$46-DCF!M$5*MAX(CA880*DCF!M$46,0)-MAX(CA880-BZ880,0)/Inputs!$B$24)*DCF!M$6</f>
        <v>-511.44114197743318</v>
      </c>
      <c r="DI880" s="15">
        <f ca="1">SUM(CB880:CL880)+BE880*DCF!M$10*(1+Inputs!$B$30)*(1-Inputs!$B$33)*(1-Inputs!$B$30/Inputs!$B$31)/(Inputs!$B$29-Inputs!$B$30)*DCF!M$6</f>
        <v>90361.191768229794</v>
      </c>
      <c r="DJ880" s="15">
        <f ca="1">SUM(CM880:CW880)+BP880*DCF!M$28*(1+Inputs!$B$30)*(1-Inputs!$B$33)*(1-Inputs!$B$30/Inputs!$B$31)/(Inputs!$B$29-Inputs!$B$30)*DCF!M$6</f>
        <v>276088.72581998247</v>
      </c>
      <c r="DK880" s="15">
        <f ca="1">SUM(CX880:DH880)+CA880*DCF!M$46*(1+Inputs!$B$30)*(1-Inputs!$B$33)*(1-Inputs!$B$30/Inputs!$B$31)/(Inputs!$B$29-Inputs!$B$30)*DCF!M$6</f>
        <v>151723.77979555668</v>
      </c>
      <c r="DM880" s="15">
        <f ca="1">DI880+DJ880+DK880+Inputs!$B$34+Inputs!$B$36-Inputs!$B$35</f>
        <v>595024.69738376897</v>
      </c>
    </row>
    <row r="881" spans="1:117" x14ac:dyDescent="0.75">
      <c r="A881" s="11">
        <v>868</v>
      </c>
      <c r="C881" s="23">
        <f t="shared" ca="1" si="506"/>
        <v>-0.30745530943573351</v>
      </c>
      <c r="D881" s="23">
        <f t="shared" ca="1" si="506"/>
        <v>-1.489303959393762</v>
      </c>
      <c r="E881" s="23">
        <f t="shared" ca="1" si="506"/>
        <v>0.40281696891228308</v>
      </c>
      <c r="F881" s="23">
        <f t="shared" ca="1" si="506"/>
        <v>-1.7195107583410438</v>
      </c>
      <c r="G881" s="23">
        <f t="shared" ca="1" si="506"/>
        <v>-0.54514837294327079</v>
      </c>
      <c r="H881" s="23">
        <f t="shared" ca="1" si="506"/>
        <v>0.54038213727617657</v>
      </c>
      <c r="I881" s="23">
        <f t="shared" ca="1" si="506"/>
        <v>1.2435332045183145</v>
      </c>
      <c r="J881" s="23">
        <f t="shared" ca="1" si="506"/>
        <v>0.46491156078769375</v>
      </c>
      <c r="K881" s="23">
        <f t="shared" ca="1" si="506"/>
        <v>0.3483458625075101</v>
      </c>
      <c r="L881" s="23">
        <f t="shared" ca="1" si="506"/>
        <v>2.149092456333467</v>
      </c>
      <c r="M881" s="23">
        <f t="shared" ca="1" si="506"/>
        <v>0.8153169634791313</v>
      </c>
      <c r="N881" s="23">
        <f ca="1">SQRT(Inputs!$B$38)*C881+SQRT(1-Inputs!$B$38)*_xlfn.NORM.S.INV(RAND())</f>
        <v>-1.5815735018829078</v>
      </c>
      <c r="O881" s="23">
        <f ca="1">SQRT(Inputs!$B$38)*D881+SQRT(1-Inputs!$B$38)*_xlfn.NORM.S.INV(RAND())</f>
        <v>5.9577988120858572E-2</v>
      </c>
      <c r="P881" s="23">
        <f ca="1">SQRT(Inputs!$B$38)*E881+SQRT(1-Inputs!$B$38)*_xlfn.NORM.S.INV(RAND())</f>
        <v>-0.18938972437853457</v>
      </c>
      <c r="Q881" s="23">
        <f ca="1">SQRT(Inputs!$B$38)*F881+SQRT(1-Inputs!$B$38)*_xlfn.NORM.S.INV(RAND())</f>
        <v>0.68250319939170168</v>
      </c>
      <c r="R881" s="23">
        <f ca="1">SQRT(Inputs!$B$38)*G881+SQRT(1-Inputs!$B$38)*_xlfn.NORM.S.INV(RAND())</f>
        <v>-0.39980528699080914</v>
      </c>
      <c r="S881" s="23">
        <f ca="1">SQRT(Inputs!$B$38)*H881+SQRT(1-Inputs!$B$38)*_xlfn.NORM.S.INV(RAND())</f>
        <v>0.55173930985628239</v>
      </c>
      <c r="T881" s="23">
        <f ca="1">SQRT(Inputs!$B$38)*I881+SQRT(1-Inputs!$B$38)*_xlfn.NORM.S.INV(RAND())</f>
        <v>0.56674732379438097</v>
      </c>
      <c r="U881" s="23">
        <f ca="1">SQRT(Inputs!$B$38)*J881+SQRT(1-Inputs!$B$38)*_xlfn.NORM.S.INV(RAND())</f>
        <v>0.58818600135804222</v>
      </c>
      <c r="V881" s="23">
        <f ca="1">SQRT(Inputs!$B$38)*K881+SQRT(1-Inputs!$B$38)*_xlfn.NORM.S.INV(RAND())</f>
        <v>2.1326563341864113E-2</v>
      </c>
      <c r="W881" s="23">
        <f ca="1">SQRT(Inputs!$B$38)*L881+SQRT(1-Inputs!$B$38)*_xlfn.NORM.S.INV(RAND())</f>
        <v>0.53407888210307097</v>
      </c>
      <c r="X881" s="23">
        <f ca="1">SQRT(Inputs!$B$38)*M881+SQRT(1-Inputs!$B$38)*_xlfn.NORM.S.INV(RAND())</f>
        <v>-0.30731059615358364</v>
      </c>
      <c r="Y881" s="23">
        <f ca="1">SQRT(Inputs!$B$38)*C881+SQRT(1-Inputs!$B$38)*_xlfn.NORM.S.INV(RAND())</f>
        <v>0.49300226433040073</v>
      </c>
      <c r="Z881" s="23">
        <f ca="1">SQRT(Inputs!$B$38)*D881+SQRT(1-Inputs!$B$38)*_xlfn.NORM.S.INV(RAND())</f>
        <v>-1.3434539714688638</v>
      </c>
      <c r="AA881" s="23">
        <f ca="1">SQRT(Inputs!$B$38)*E881+SQRT(1-Inputs!$B$38)*_xlfn.NORM.S.INV(RAND())</f>
        <v>-0.64682361083456308</v>
      </c>
      <c r="AB881" s="23">
        <f ca="1">SQRT(Inputs!$B$38)*F881+SQRT(1-Inputs!$B$38)*_xlfn.NORM.S.INV(RAND())</f>
        <v>-0.11574274138892793</v>
      </c>
      <c r="AC881" s="23">
        <f ca="1">SQRT(Inputs!$B$38)*G881+SQRT(1-Inputs!$B$38)*_xlfn.NORM.S.INV(RAND())</f>
        <v>1.3319490959774272</v>
      </c>
      <c r="AD881" s="23">
        <f ca="1">SQRT(Inputs!$B$38)*H881+SQRT(1-Inputs!$B$38)*_xlfn.NORM.S.INV(RAND())</f>
        <v>-0.62052108942848938</v>
      </c>
      <c r="AE881" s="23">
        <f ca="1">SQRT(Inputs!$B$38)*I881+SQRT(1-Inputs!$B$38)*_xlfn.NORM.S.INV(RAND())</f>
        <v>1.1756924661450729</v>
      </c>
      <c r="AF881" s="23">
        <f ca="1">SQRT(Inputs!$B$38)*J881+SQRT(1-Inputs!$B$38)*_xlfn.NORM.S.INV(RAND())</f>
        <v>-1.0052464062026962</v>
      </c>
      <c r="AG881" s="23">
        <f ca="1">SQRT(Inputs!$B$38)*K881+SQRT(1-Inputs!$B$38)*_xlfn.NORM.S.INV(RAND())</f>
        <v>1.05818011584405</v>
      </c>
      <c r="AH881" s="23">
        <f ca="1">SQRT(Inputs!$B$38)*L881+SQRT(1-Inputs!$B$38)*_xlfn.NORM.S.INV(RAND())</f>
        <v>0.70348317732913124</v>
      </c>
      <c r="AI881" s="23">
        <f ca="1">SQRT(Inputs!$B$38)*M881+SQRT(1-Inputs!$B$38)*_xlfn.NORM.S.INV(RAND())</f>
        <v>0.36952595603521232</v>
      </c>
      <c r="AJ881" s="23">
        <f ca="1">SQRT(Inputs!$B$38)*C881+SQRT(1-Inputs!$B$38)*_xlfn.NORM.S.INV(RAND())</f>
        <v>1.4964540127022112</v>
      </c>
      <c r="AK881" s="23">
        <f ca="1">SQRT(Inputs!$B$38)*D881+SQRT(1-Inputs!$B$38)*_xlfn.NORM.S.INV(RAND())</f>
        <v>3.8396855343825753E-2</v>
      </c>
      <c r="AL881" s="23">
        <f ca="1">SQRT(Inputs!$B$38)*E881+SQRT(1-Inputs!$B$38)*_xlfn.NORM.S.INV(RAND())</f>
        <v>4.894602814490584E-3</v>
      </c>
      <c r="AM881" s="23">
        <f ca="1">SQRT(Inputs!$B$38)*F881+SQRT(1-Inputs!$B$38)*_xlfn.NORM.S.INV(RAND())</f>
        <v>-0.40801936990708132</v>
      </c>
      <c r="AN881" s="23">
        <f ca="1">SQRT(Inputs!$B$38)*G881+SQRT(1-Inputs!$B$38)*_xlfn.NORM.S.INV(RAND())</f>
        <v>-1.1592599090005722</v>
      </c>
      <c r="AO881" s="23">
        <f ca="1">SQRT(Inputs!$B$38)*H881+SQRT(1-Inputs!$B$38)*_xlfn.NORM.S.INV(RAND())</f>
        <v>-0.7985995222499368</v>
      </c>
      <c r="AP881" s="23">
        <f ca="1">SQRT(Inputs!$B$38)*I881+SQRT(1-Inputs!$B$38)*_xlfn.NORM.S.INV(RAND())</f>
        <v>1.0827189870535721</v>
      </c>
      <c r="AQ881" s="23">
        <f ca="1">SQRT(Inputs!$B$38)*J881+SQRT(1-Inputs!$B$38)*_xlfn.NORM.S.INV(RAND())</f>
        <v>1.0560121384985317</v>
      </c>
      <c r="AR881" s="23">
        <f ca="1">SQRT(Inputs!$B$38)*K881+SQRT(1-Inputs!$B$38)*_xlfn.NORM.S.INV(RAND())</f>
        <v>0.53648055469763201</v>
      </c>
      <c r="AS881" s="23">
        <f ca="1">SQRT(Inputs!$B$38)*L881+SQRT(1-Inputs!$B$38)*_xlfn.NORM.S.INV(RAND())</f>
        <v>1.660582075256442</v>
      </c>
      <c r="AT881" s="23">
        <f ca="1">SQRT(Inputs!$B$38)*M881+SQRT(1-Inputs!$B$38)*_xlfn.NORM.S.INV(RAND())</f>
        <v>0.8518925010346412</v>
      </c>
      <c r="AU881" s="15">
        <f ca="1">Inputs!$B$6*EXP($B$8-0.5*C$5^2+C$5*N881)</f>
        <v>3841.4233832193017</v>
      </c>
      <c r="AV881" s="15">
        <f t="shared" ca="1" si="474"/>
        <v>4717.0599969838868</v>
      </c>
      <c r="AW881" s="15">
        <f t="shared" ca="1" si="475"/>
        <v>5606.5538289898741</v>
      </c>
      <c r="AX881" s="15">
        <f t="shared" ca="1" si="476"/>
        <v>7454.301991985064</v>
      </c>
      <c r="AY881" s="15">
        <f t="shared" ca="1" si="477"/>
        <v>8694.3314160249065</v>
      </c>
      <c r="AZ881" s="15">
        <f t="shared" ca="1" si="478"/>
        <v>11299.487932450027</v>
      </c>
      <c r="BA881" s="15">
        <f t="shared" ca="1" si="479"/>
        <v>14672.694843436193</v>
      </c>
      <c r="BB881" s="15">
        <f t="shared" ca="1" si="480"/>
        <v>19054.275792384607</v>
      </c>
      <c r="BC881" s="15">
        <f t="shared" ca="1" si="481"/>
        <v>23384.730241291822</v>
      </c>
      <c r="BD881" s="15">
        <f t="shared" ca="1" si="482"/>
        <v>30115.963030529867</v>
      </c>
      <c r="BE881" s="15">
        <f t="shared" ca="1" si="483"/>
        <v>35884.652364936497</v>
      </c>
      <c r="BF881" s="15">
        <f ca="1">Inputs!$B$13*EXP($B$9-0.5*C$6^2+C$6*Y881)</f>
        <v>15251.082931494808</v>
      </c>
      <c r="BG881" s="15">
        <f t="shared" ca="1" si="484"/>
        <v>14585.873364800502</v>
      </c>
      <c r="BH881" s="15">
        <f t="shared" ca="1" si="485"/>
        <v>16008.364011002777</v>
      </c>
      <c r="BI881" s="15">
        <f t="shared" ca="1" si="486"/>
        <v>19250.62145318466</v>
      </c>
      <c r="BJ881" s="15">
        <f t="shared" ca="1" si="487"/>
        <v>28595.276881201287</v>
      </c>
      <c r="BK881" s="15">
        <f t="shared" ca="1" si="488"/>
        <v>32252.221993352243</v>
      </c>
      <c r="BL881" s="15">
        <f t="shared" ca="1" si="489"/>
        <v>46138.259289789596</v>
      </c>
      <c r="BM881" s="15">
        <f t="shared" ca="1" si="490"/>
        <v>50055.861933403525</v>
      </c>
      <c r="BN881" s="15">
        <f t="shared" ca="1" si="491"/>
        <v>69885.620019838127</v>
      </c>
      <c r="BO881" s="15">
        <f t="shared" ca="1" si="492"/>
        <v>93313.960861886677</v>
      </c>
      <c r="BP881" s="15">
        <f t="shared" ca="1" si="493"/>
        <v>119762.46473330884</v>
      </c>
      <c r="BQ881" s="15">
        <f ca="1">Inputs!$B$20*EXP($B$10-0.5*C$7^2+C$7*AJ881)</f>
        <v>7293.180538914381</v>
      </c>
      <c r="BR881" s="15">
        <f t="shared" ca="1" si="494"/>
        <v>10017.317358161608</v>
      </c>
      <c r="BS881" s="15">
        <f t="shared" ca="1" si="495"/>
        <v>13736.937466826357</v>
      </c>
      <c r="BT881" s="15">
        <f t="shared" ca="1" si="496"/>
        <v>17017.677938886354</v>
      </c>
      <c r="BU881" s="15">
        <f t="shared" ca="1" si="497"/>
        <v>17815.735221942748</v>
      </c>
      <c r="BV881" s="15">
        <f t="shared" ca="1" si="498"/>
        <v>20705.287090509832</v>
      </c>
      <c r="BW881" s="15">
        <f t="shared" ca="1" si="499"/>
        <v>36334.150504238933</v>
      </c>
      <c r="BX881" s="15">
        <f t="shared" ca="1" si="500"/>
        <v>62801.33370207758</v>
      </c>
      <c r="BY881" s="15">
        <f t="shared" ca="1" si="501"/>
        <v>97507.156889988823</v>
      </c>
      <c r="BZ881" s="15">
        <f t="shared" ca="1" si="502"/>
        <v>185658.60691449643</v>
      </c>
      <c r="CA881" s="15">
        <f t="shared" ca="1" si="503"/>
        <v>303418.41959745949</v>
      </c>
      <c r="CB881" s="15">
        <f ca="1">(AU881*DCF!C$10-DCF!C$5*MAX(AU881*DCF!C$10,0)-MAX(AU881-Inputs!$B$6,0)/Inputs!$B$10)*DCF!C$6</f>
        <v>986.51254215669462</v>
      </c>
      <c r="CC881" s="15">
        <f ca="1">(AV881*DCF!D$10-DCF!D$5*MAX(AV881*DCF!D$10,0)-MAX(AV881-AU881,0)/Inputs!$B$10)*DCF!D$6</f>
        <v>936.25034600402171</v>
      </c>
      <c r="CD881" s="15">
        <f ca="1">(AW881*DCF!E$10-DCF!E$5*MAX(AW881*DCF!E$10,0)-MAX(AW881-AV881,0)/Inputs!$B$10)*DCF!E$6</f>
        <v>1094.1131838888962</v>
      </c>
      <c r="CE881" s="15">
        <f ca="1">(AX881*DCF!F$10-DCF!F$5*MAX(AX881*DCF!F$10,0)-MAX(AX881-AW881,0)/Inputs!$B$10)*DCF!F$6</f>
        <v>1242.7916633846621</v>
      </c>
      <c r="CF881" s="15">
        <f ca="1">(AY881*DCF!G$10-DCF!G$5*MAX(AY881*DCF!G$10,0)-MAX(AY881-AX881,0)/Inputs!$B$10)*DCF!G$6</f>
        <v>1553.023642897273</v>
      </c>
      <c r="CG881" s="15">
        <f ca="1">(AZ881*DCF!H$10-DCF!H$5*MAX(AZ881*DCF!H$10,0)-MAX(AZ881-AY881,0)/Inputs!$B$10)*DCF!H$6</f>
        <v>1731.2114439064901</v>
      </c>
      <c r="CH881" s="15">
        <f ca="1">(BA881*DCF!I$10-DCF!I$5*MAX(BA881*DCF!I$10,0)-MAX(BA881-AZ881,0)/Inputs!$B$10)*DCF!I$6</f>
        <v>2126.8419664682224</v>
      </c>
      <c r="CI881" s="15">
        <f ca="1">(BB881*DCF!J$10-DCF!J$5*MAX(BB881*DCF!J$10,0)-MAX(BB881-BA881,0)/Inputs!$B$10)*DCF!J$6</f>
        <v>2605.8015479186502</v>
      </c>
      <c r="CJ881" s="15">
        <f ca="1">(BC881*DCF!K$10-DCF!K$5*MAX(BC881*DCF!K$10,0)-MAX(BC881-BB881,0)/Inputs!$B$10)*DCF!K$6</f>
        <v>3158.3683067017942</v>
      </c>
      <c r="CK881" s="15">
        <f ca="1">(BD881*DCF!L$10-DCF!L$5*MAX(BD881*DCF!L$10,0)-MAX(BD881-BC881,0)/Inputs!$B$10)*DCF!L$6</f>
        <v>3671.6025213635967</v>
      </c>
      <c r="CL881" s="15">
        <f ca="1">(BE881*DCF!M$10-DCF!M$5*MAX(BE881*DCF!M$10,0)-MAX(BE881-BD881,0)/Inputs!$B$10)*DCF!M$6</f>
        <v>4374.6570035515579</v>
      </c>
      <c r="CM881" s="15">
        <f ca="1">(BF881*DCF!C$28-DCF!C$5*MAX(BF881*DCF!C$28,0)-MAX(BF881-Inputs!$B$13,0)/Inputs!$B$17)*DCF!C$6</f>
        <v>3762.1325864813002</v>
      </c>
      <c r="CN881" s="15">
        <f ca="1">(BG881*DCF!D$28-DCF!D$5*MAX(BG881*DCF!D$28,0)-MAX(BG881-BF881,0)/Inputs!$B$17)*DCF!D$6</f>
        <v>4295.8761117512186</v>
      </c>
      <c r="CO881" s="15">
        <f ca="1">(BH881*DCF!E$28-DCF!E$5*MAX(BH881*DCF!E$28,0)-MAX(BH881-BG881,0)/Inputs!$B$17)*DCF!E$6</f>
        <v>4253.5004138519271</v>
      </c>
      <c r="CP881" s="15">
        <f ca="1">(BI881*DCF!F$28-DCF!F$5*MAX(BI881*DCF!F$28,0)-MAX(BI881-BH881,0)/Inputs!$B$17)*DCF!F$6</f>
        <v>4635.732431429893</v>
      </c>
      <c r="CQ881" s="15">
        <f ca="1">(BJ881*DCF!G$28-DCF!G$5*MAX(BJ881*DCF!G$28,0)-MAX(BJ881-BI881,0)/Inputs!$B$17)*DCF!G$6</f>
        <v>5847.5828094996486</v>
      </c>
      <c r="CR881" s="15">
        <f ca="1">(BK881*DCF!H$28-DCF!H$5*MAX(BK881*DCF!H$28,0)-MAX(BK881-BJ881,0)/Inputs!$B$17)*DCF!H$6</f>
        <v>7408.1436853914338</v>
      </c>
      <c r="CS881" s="15">
        <f ca="1">(BL881*DCF!I$28-DCF!I$5*MAX(BL881*DCF!I$28,0)-MAX(BL881-BK881,0)/Inputs!$B$17)*DCF!I$6</f>
        <v>8856.4797389588966</v>
      </c>
      <c r="CT881" s="15">
        <f ca="1">(BM881*DCF!J$28-DCF!J$5*MAX(BM881*DCF!J$28,0)-MAX(BM881-BL881,0)/Inputs!$B$17)*DCF!J$6</f>
        <v>10647.17056142609</v>
      </c>
      <c r="CU881" s="15">
        <f ca="1">(BN881*DCF!K$28-DCF!K$5*MAX(BN881*DCF!K$28,0)-MAX(BN881-BM881,0)/Inputs!$B$17)*DCF!K$6</f>
        <v>12329.789941540694</v>
      </c>
      <c r="CV881" s="15">
        <f ca="1">(BO881*DCF!L$28-DCF!L$5*MAX(BO881*DCF!L$28,0)-MAX(BO881-BN881,0)/Inputs!$B$17)*DCF!L$6</f>
        <v>15967.138007488951</v>
      </c>
      <c r="CW881" s="15">
        <f ca="1">(BP881*DCF!M$28-DCF!M$5*MAX(BP881*DCF!M$28,0)-MAX(BP881-BO881,0)/Inputs!$B$17)*DCF!M$6</f>
        <v>19768.765210706792</v>
      </c>
      <c r="CX881" s="15">
        <f ca="1">(BQ881*DCF!C$46-DCF!C$5*MAX(BQ881*DCF!C$46,0)-MAX(BQ881-Inputs!$B$20,0)/Inputs!$B$24)*DCF!C$6</f>
        <v>-3574.4899807720885</v>
      </c>
      <c r="CY881" s="15">
        <f ca="1">(BR881*DCF!D$46-DCF!D$5*MAX(BR881*DCF!D$46,0)-MAX(BR881-BQ881,0)/Inputs!$B$24)*DCF!D$6</f>
        <v>-2872.089034561759</v>
      </c>
      <c r="CZ881" s="15">
        <f ca="1">(BS881*DCF!E$46-DCF!E$5*MAX(BS881*DCF!E$46,0)-MAX(BS881-BR881,0)/Inputs!$B$24)*DCF!E$6</f>
        <v>-3090.5886205684956</v>
      </c>
      <c r="DA881" s="15">
        <f ca="1">(BT881*DCF!F$46-DCF!F$5*MAX(BT881*DCF!F$46,0)-MAX(BT881-BS881,0)/Inputs!$B$24)*DCF!F$6</f>
        <v>-2433.9562194720324</v>
      </c>
      <c r="DB881" s="15">
        <f ca="1">(BU881*DCF!G$46-DCF!G$5*MAX(BU881*DCF!G$46,0)-MAX(BU881-BT881,0)/Inputs!$B$24)*DCF!G$6</f>
        <v>-867.73683560486245</v>
      </c>
      <c r="DC881" s="15">
        <f ca="1">(BV881*DCF!H$46-DCF!H$5*MAX(BV881*DCF!H$46,0)-MAX(BV881-BU881,0)/Inputs!$B$24)*DCF!H$6</f>
        <v>-897.91053857918223</v>
      </c>
      <c r="DD881" s="15">
        <f ca="1">(BW881*DCF!I$46-DCF!I$5*MAX(BW881*DCF!I$46,0)-MAX(BW881-BV881,0)/Inputs!$B$24)*DCF!I$6</f>
        <v>-3647.2907869951928</v>
      </c>
      <c r="DE881" s="15">
        <f ca="1">(BX881*DCF!J$46-DCF!J$5*MAX(BX881*DCF!J$46,0)-MAX(BX881-BW881,0)/Inputs!$B$24)*DCF!J$6</f>
        <v>-4384.3223402223584</v>
      </c>
      <c r="DF881" s="15">
        <f ca="1">(BY881*DCF!K$46-DCF!K$5*MAX(BY881*DCF!K$46,0)-MAX(BY881-BX881,0)/Inputs!$B$24)*DCF!K$6</f>
        <v>-2932.0682784003511</v>
      </c>
      <c r="DG881" s="15">
        <f ca="1">(BZ881*DCF!L$46-DCF!L$5*MAX(BZ881*DCF!L$46,0)-MAX(BZ881-BY881,0)/Inputs!$B$24)*DCF!L$6</f>
        <v>-7115.2449394044115</v>
      </c>
      <c r="DH881" s="15">
        <f ca="1">(CA881*DCF!M$46-DCF!M$5*MAX(CA881*DCF!M$46,0)-MAX(CA881-BZ881,0)/Inputs!$B$24)*DCF!M$6</f>
        <v>-831.60576744920877</v>
      </c>
      <c r="DI881" s="15">
        <f ca="1">SUM(CB881:CL881)+BE881*DCF!M$10*(1+Inputs!$B$30)*(1-Inputs!$B$33)*(1-Inputs!$B$30/Inputs!$B$31)/(Inputs!$B$29-Inputs!$B$30)*DCF!M$6</f>
        <v>123348.63622526248</v>
      </c>
      <c r="DJ881" s="15">
        <f ca="1">SUM(CM881:CW881)+BP881*DCF!M$28*(1+Inputs!$B$30)*(1-Inputs!$B$33)*(1-Inputs!$B$30/Inputs!$B$31)/(Inputs!$B$29-Inputs!$B$30)*DCF!M$6</f>
        <v>542173.00889511732</v>
      </c>
      <c r="DK881" s="15">
        <f ca="1">SUM(CX881:DH881)+CA881*DCF!M$46*(1+Inputs!$B$30)*(1-Inputs!$B$33)*(1-Inputs!$B$30/Inputs!$B$31)/(Inputs!$B$29-Inputs!$B$30)*DCF!M$6</f>
        <v>436473.51556516846</v>
      </c>
      <c r="DM881" s="15">
        <f ca="1">DI881+DJ881+DK881+Inputs!$B$34+Inputs!$B$36-Inputs!$B$35</f>
        <v>1178846.1606855481</v>
      </c>
    </row>
    <row r="882" spans="1:117" x14ac:dyDescent="0.75">
      <c r="A882" s="11">
        <v>869</v>
      </c>
      <c r="C882" s="23">
        <f t="shared" ca="1" si="506"/>
        <v>-0.35290854962240453</v>
      </c>
      <c r="D882" s="23">
        <f t="shared" ca="1" si="506"/>
        <v>-0.25939484837384413</v>
      </c>
      <c r="E882" s="23">
        <f t="shared" ca="1" si="506"/>
        <v>-0.32841978666924571</v>
      </c>
      <c r="F882" s="23">
        <f t="shared" ca="1" si="506"/>
        <v>-0.7535476133120792</v>
      </c>
      <c r="G882" s="23">
        <f t="shared" ca="1" si="506"/>
        <v>1.508100168741475</v>
      </c>
      <c r="H882" s="23">
        <f t="shared" ca="1" si="506"/>
        <v>1.1177775498620293</v>
      </c>
      <c r="I882" s="23">
        <f t="shared" ca="1" si="506"/>
        <v>-0.59592023331593036</v>
      </c>
      <c r="J882" s="23">
        <f t="shared" ca="1" si="506"/>
        <v>1.4283918942125087</v>
      </c>
      <c r="K882" s="23">
        <f t="shared" ca="1" si="506"/>
        <v>0.695358642401391</v>
      </c>
      <c r="L882" s="23">
        <f t="shared" ca="1" si="506"/>
        <v>6.6269268839407661E-2</v>
      </c>
      <c r="M882" s="23">
        <f t="shared" ca="1" si="506"/>
        <v>-0.54860405621800157</v>
      </c>
      <c r="N882" s="23">
        <f ca="1">SQRT(Inputs!$B$38)*C882+SQRT(1-Inputs!$B$38)*_xlfn.NORM.S.INV(RAND())</f>
        <v>1.544532304487598</v>
      </c>
      <c r="O882" s="23">
        <f ca="1">SQRT(Inputs!$B$38)*D882+SQRT(1-Inputs!$B$38)*_xlfn.NORM.S.INV(RAND())</f>
        <v>0.3140934036796359</v>
      </c>
      <c r="P882" s="23">
        <f ca="1">SQRT(Inputs!$B$38)*E882+SQRT(1-Inputs!$B$38)*_xlfn.NORM.S.INV(RAND())</f>
        <v>1.0949267338049351</v>
      </c>
      <c r="Q882" s="23">
        <f ca="1">SQRT(Inputs!$B$38)*F882+SQRT(1-Inputs!$B$38)*_xlfn.NORM.S.INV(RAND())</f>
        <v>0.10367211428767908</v>
      </c>
      <c r="R882" s="23">
        <f ca="1">SQRT(Inputs!$B$38)*G882+SQRT(1-Inputs!$B$38)*_xlfn.NORM.S.INV(RAND())</f>
        <v>2.7034114068676764</v>
      </c>
      <c r="S882" s="23">
        <f ca="1">SQRT(Inputs!$B$38)*H882+SQRT(1-Inputs!$B$38)*_xlfn.NORM.S.INV(RAND())</f>
        <v>0.86684487802065568</v>
      </c>
      <c r="T882" s="23">
        <f ca="1">SQRT(Inputs!$B$38)*I882+SQRT(1-Inputs!$B$38)*_xlfn.NORM.S.INV(RAND())</f>
        <v>-2.8901493721079303</v>
      </c>
      <c r="U882" s="23">
        <f ca="1">SQRT(Inputs!$B$38)*J882+SQRT(1-Inputs!$B$38)*_xlfn.NORM.S.INV(RAND())</f>
        <v>1.5292408568593725</v>
      </c>
      <c r="V882" s="23">
        <f ca="1">SQRT(Inputs!$B$38)*K882+SQRT(1-Inputs!$B$38)*_xlfn.NORM.S.INV(RAND())</f>
        <v>0.15259759666667252</v>
      </c>
      <c r="W882" s="23">
        <f ca="1">SQRT(Inputs!$B$38)*L882+SQRT(1-Inputs!$B$38)*_xlfn.NORM.S.INV(RAND())</f>
        <v>0.35036481065041164</v>
      </c>
      <c r="X882" s="23">
        <f ca="1">SQRT(Inputs!$B$38)*M882+SQRT(1-Inputs!$B$38)*_xlfn.NORM.S.INV(RAND())</f>
        <v>0.20884682676503924</v>
      </c>
      <c r="Y882" s="23">
        <f ca="1">SQRT(Inputs!$B$38)*C882+SQRT(1-Inputs!$B$38)*_xlfn.NORM.S.INV(RAND())</f>
        <v>-0.39775100692959525</v>
      </c>
      <c r="Z882" s="23">
        <f ca="1">SQRT(Inputs!$B$38)*D882+SQRT(1-Inputs!$B$38)*_xlfn.NORM.S.INV(RAND())</f>
        <v>-2.182626833490299E-2</v>
      </c>
      <c r="AA882" s="23">
        <f ca="1">SQRT(Inputs!$B$38)*E882+SQRT(1-Inputs!$B$38)*_xlfn.NORM.S.INV(RAND())</f>
        <v>-0.2056204163299177</v>
      </c>
      <c r="AB882" s="23">
        <f ca="1">SQRT(Inputs!$B$38)*F882+SQRT(1-Inputs!$B$38)*_xlfn.NORM.S.INV(RAND())</f>
        <v>-0.6051649783902916</v>
      </c>
      <c r="AC882" s="23">
        <f ca="1">SQRT(Inputs!$B$38)*G882+SQRT(1-Inputs!$B$38)*_xlfn.NORM.S.INV(RAND())</f>
        <v>-0.11257394678164079</v>
      </c>
      <c r="AD882" s="23">
        <f ca="1">SQRT(Inputs!$B$38)*H882+SQRT(1-Inputs!$B$38)*_xlfn.NORM.S.INV(RAND())</f>
        <v>0.32867739406978613</v>
      </c>
      <c r="AE882" s="23">
        <f ca="1">SQRT(Inputs!$B$38)*I882+SQRT(1-Inputs!$B$38)*_xlfn.NORM.S.INV(RAND())</f>
        <v>-0.38839271621553906</v>
      </c>
      <c r="AF882" s="23">
        <f ca="1">SQRT(Inputs!$B$38)*J882+SQRT(1-Inputs!$B$38)*_xlfn.NORM.S.INV(RAND())</f>
        <v>-0.7833632024065541</v>
      </c>
      <c r="AG882" s="23">
        <f ca="1">SQRT(Inputs!$B$38)*K882+SQRT(1-Inputs!$B$38)*_xlfn.NORM.S.INV(RAND())</f>
        <v>-0.38221675492838864</v>
      </c>
      <c r="AH882" s="23">
        <f ca="1">SQRT(Inputs!$B$38)*L882+SQRT(1-Inputs!$B$38)*_xlfn.NORM.S.INV(RAND())</f>
        <v>0.44355519540293459</v>
      </c>
      <c r="AI882" s="23">
        <f ca="1">SQRT(Inputs!$B$38)*M882+SQRT(1-Inputs!$B$38)*_xlfn.NORM.S.INV(RAND())</f>
        <v>-0.66710199800829539</v>
      </c>
      <c r="AJ882" s="23">
        <f ca="1">SQRT(Inputs!$B$38)*C882+SQRT(1-Inputs!$B$38)*_xlfn.NORM.S.INV(RAND())</f>
        <v>-1.2652745927703293</v>
      </c>
      <c r="AK882" s="23">
        <f ca="1">SQRT(Inputs!$B$38)*D882+SQRT(1-Inputs!$B$38)*_xlfn.NORM.S.INV(RAND())</f>
        <v>-0.3059022710204588</v>
      </c>
      <c r="AL882" s="23">
        <f ca="1">SQRT(Inputs!$B$38)*E882+SQRT(1-Inputs!$B$38)*_xlfn.NORM.S.INV(RAND())</f>
        <v>-0.34419314489215269</v>
      </c>
      <c r="AM882" s="23">
        <f ca="1">SQRT(Inputs!$B$38)*F882+SQRT(1-Inputs!$B$38)*_xlfn.NORM.S.INV(RAND())</f>
        <v>-0.72468072178280374</v>
      </c>
      <c r="AN882" s="23">
        <f ca="1">SQRT(Inputs!$B$38)*G882+SQRT(1-Inputs!$B$38)*_xlfn.NORM.S.INV(RAND())</f>
        <v>1.4039778773213634</v>
      </c>
      <c r="AO882" s="23">
        <f ca="1">SQRT(Inputs!$B$38)*H882+SQRT(1-Inputs!$B$38)*_xlfn.NORM.S.INV(RAND())</f>
        <v>-0.34479116611729366</v>
      </c>
      <c r="AP882" s="23">
        <f ca="1">SQRT(Inputs!$B$38)*I882+SQRT(1-Inputs!$B$38)*_xlfn.NORM.S.INV(RAND())</f>
        <v>0.64069838981540128</v>
      </c>
      <c r="AQ882" s="23">
        <f ca="1">SQRT(Inputs!$B$38)*J882+SQRT(1-Inputs!$B$38)*_xlfn.NORM.S.INV(RAND())</f>
        <v>-0.70737973052649739</v>
      </c>
      <c r="AR882" s="23">
        <f ca="1">SQRT(Inputs!$B$38)*K882+SQRT(1-Inputs!$B$38)*_xlfn.NORM.S.INV(RAND())</f>
        <v>-0.30292957269675364</v>
      </c>
      <c r="AS882" s="23">
        <f ca="1">SQRT(Inputs!$B$38)*L882+SQRT(1-Inputs!$B$38)*_xlfn.NORM.S.INV(RAND())</f>
        <v>0.18636649320735987</v>
      </c>
      <c r="AT882" s="23">
        <f ca="1">SQRT(Inputs!$B$38)*M882+SQRT(1-Inputs!$B$38)*_xlfn.NORM.S.INV(RAND())</f>
        <v>-0.62489468171202578</v>
      </c>
      <c r="AU882" s="15">
        <f ca="1">Inputs!$B$6*EXP($B$8-0.5*C$5^2+C$5*N882)</f>
        <v>6371.7574811835948</v>
      </c>
      <c r="AV882" s="15">
        <f t="shared" ca="1" si="474"/>
        <v>8122.5163046086873</v>
      </c>
      <c r="AW882" s="15">
        <f t="shared" ca="1" si="475"/>
        <v>11480.163244993344</v>
      </c>
      <c r="AX882" s="15">
        <f t="shared" ca="1" si="476"/>
        <v>14198.845251944853</v>
      </c>
      <c r="AY882" s="15">
        <f t="shared" ca="1" si="477"/>
        <v>23794.605050835526</v>
      </c>
      <c r="AZ882" s="15">
        <f t="shared" ca="1" si="478"/>
        <v>32016.272087148725</v>
      </c>
      <c r="BA882" s="15">
        <f t="shared" ca="1" si="479"/>
        <v>28953.10295439859</v>
      </c>
      <c r="BB882" s="15">
        <f t="shared" ca="1" si="480"/>
        <v>41316.609837949967</v>
      </c>
      <c r="BC882" s="15">
        <f t="shared" ca="1" si="481"/>
        <v>51353.233322844069</v>
      </c>
      <c r="BD882" s="15">
        <f t="shared" ca="1" si="482"/>
        <v>65008.405979965006</v>
      </c>
      <c r="BE882" s="15">
        <f t="shared" ca="1" si="483"/>
        <v>81189.23742411648</v>
      </c>
      <c r="BF882" s="15">
        <f ca="1">Inputs!$B$13*EXP($B$9-0.5*C$6^2+C$6*Y882)</f>
        <v>12782.291464739485</v>
      </c>
      <c r="BG882" s="15">
        <f t="shared" ca="1" si="484"/>
        <v>15516.998482251092</v>
      </c>
      <c r="BH882" s="15">
        <f t="shared" ca="1" si="485"/>
        <v>18323.250383131413</v>
      </c>
      <c r="BI882" s="15">
        <f t="shared" ca="1" si="486"/>
        <v>20435.45043719983</v>
      </c>
      <c r="BJ882" s="15">
        <f t="shared" ca="1" si="487"/>
        <v>24649.283473299827</v>
      </c>
      <c r="BK882" s="15">
        <f t="shared" ca="1" si="488"/>
        <v>31636.77566582189</v>
      </c>
      <c r="BL882" s="15">
        <f t="shared" ca="1" si="489"/>
        <v>36954.35340036713</v>
      </c>
      <c r="BM882" s="15">
        <f t="shared" ca="1" si="490"/>
        <v>41212.621980567063</v>
      </c>
      <c r="BN882" s="15">
        <f t="shared" ca="1" si="491"/>
        <v>48417.128531767063</v>
      </c>
      <c r="BO882" s="15">
        <f t="shared" ca="1" si="492"/>
        <v>62724.328192063891</v>
      </c>
      <c r="BP882" s="15">
        <f t="shared" ca="1" si="493"/>
        <v>71582.009469399985</v>
      </c>
      <c r="BQ882" s="15">
        <f ca="1">Inputs!$B$20*EXP($B$10-0.5*C$7^2+C$7*AJ882)</f>
        <v>2738.4783316776015</v>
      </c>
      <c r="BR882" s="15">
        <f t="shared" ca="1" si="494"/>
        <v>3371.7620948150793</v>
      </c>
      <c r="BS882" s="15">
        <f t="shared" ca="1" si="495"/>
        <v>4182.6687800954096</v>
      </c>
      <c r="BT882" s="15">
        <f t="shared" ca="1" si="496"/>
        <v>4768.5550630182752</v>
      </c>
      <c r="BU882" s="15">
        <f t="shared" ca="1" si="497"/>
        <v>9282.2039367164816</v>
      </c>
      <c r="BV882" s="15">
        <f t="shared" ca="1" si="498"/>
        <v>11949.009553316226</v>
      </c>
      <c r="BW882" s="15">
        <f t="shared" ca="1" si="499"/>
        <v>19095.717018940995</v>
      </c>
      <c r="BX882" s="15">
        <f t="shared" ca="1" si="500"/>
        <v>23177.172410293242</v>
      </c>
      <c r="BY882" s="15">
        <f t="shared" ca="1" si="501"/>
        <v>30646.467592337936</v>
      </c>
      <c r="BZ882" s="15">
        <f t="shared" ca="1" si="502"/>
        <v>44500.057618306775</v>
      </c>
      <c r="CA882" s="15">
        <f t="shared" ca="1" si="503"/>
        <v>55939.316580452156</v>
      </c>
      <c r="CB882" s="15">
        <f ca="1">(AU882*DCF!C$10-DCF!C$5*MAX(AU882*DCF!C$10,0)-MAX(AU882-Inputs!$B$6,0)/Inputs!$B$10)*DCF!C$6</f>
        <v>1033.0241885821849</v>
      </c>
      <c r="CC882" s="15">
        <f ca="1">(AV882*DCF!D$10-DCF!D$5*MAX(AV882*DCF!D$10,0)-MAX(AV882-AU882,0)/Inputs!$B$10)*DCF!D$6</f>
        <v>1552.9316025279531</v>
      </c>
      <c r="CD882" s="15">
        <f ca="1">(AW882*DCF!E$10-DCF!E$5*MAX(AW882*DCF!E$10,0)-MAX(AW882-AV882,0)/Inputs!$B$10)*DCF!E$6</f>
        <v>1894.3058076842872</v>
      </c>
      <c r="CE882" s="15">
        <f ca="1">(AX882*DCF!F$10-DCF!F$5*MAX(AX882*DCF!F$10,0)-MAX(AX882-AW882,0)/Inputs!$B$10)*DCF!F$6</f>
        <v>2533.8949684235104</v>
      </c>
      <c r="CF882" s="15">
        <f ca="1">(AY882*DCF!G$10-DCF!G$5*MAX(AY882*DCF!G$10,0)-MAX(AY882-AX882,0)/Inputs!$B$10)*DCF!G$6</f>
        <v>3058.1659580740611</v>
      </c>
      <c r="CG882" s="15">
        <f ca="1">(AZ882*DCF!H$10-DCF!H$5*MAX(AZ882*DCF!H$10,0)-MAX(AZ882-AY882,0)/Inputs!$B$10)*DCF!H$6</f>
        <v>4756.0778152453477</v>
      </c>
      <c r="CH882" s="15">
        <f ca="1">(BA882*DCF!I$10-DCF!I$5*MAX(BA882*DCF!I$10,0)-MAX(BA882-AZ882,0)/Inputs!$B$10)*DCF!I$6</f>
        <v>5288.6756973473475</v>
      </c>
      <c r="CI882" s="15">
        <f ca="1">(BB882*DCF!J$10-DCF!J$5*MAX(BB882*DCF!J$10,0)-MAX(BB882-BA882,0)/Inputs!$B$10)*DCF!J$6</f>
        <v>5216.5403821659502</v>
      </c>
      <c r="CJ882" s="15">
        <f ca="1">(BC882*DCF!K$10-DCF!K$5*MAX(BC882*DCF!K$10,0)-MAX(BC882-BB882,0)/Inputs!$B$10)*DCF!K$6</f>
        <v>6862.0713249027103</v>
      </c>
      <c r="CK882" s="15">
        <f ca="1">(BD882*DCF!L$10-DCF!L$5*MAX(BD882*DCF!L$10,0)-MAX(BD882-BC882,0)/Inputs!$B$10)*DCF!L$6</f>
        <v>8038.6688984160646</v>
      </c>
      <c r="CL882" s="15">
        <f ca="1">(BE882*DCF!M$10-DCF!M$5*MAX(BE882*DCF!M$10,0)-MAX(BE882-BD882,0)/Inputs!$B$10)*DCF!M$6</f>
        <v>9523.8782992329361</v>
      </c>
      <c r="CM882" s="15">
        <f ca="1">(BF882*DCF!C$28-DCF!C$5*MAX(BF882*DCF!C$28,0)-MAX(BF882-Inputs!$B$13,0)/Inputs!$B$17)*DCF!C$6</f>
        <v>3578.8333135693042</v>
      </c>
      <c r="CN882" s="15">
        <f ca="1">(BG882*DCF!D$28-DCF!D$5*MAX(BG882*DCF!D$28,0)-MAX(BG882-BF882,0)/Inputs!$B$17)*DCF!D$6</f>
        <v>3986.6755420120835</v>
      </c>
      <c r="CO882" s="15">
        <f ca="1">(BH882*DCF!E$28-DCF!E$5*MAX(BH882*DCF!E$28,0)-MAX(BH882-BG882,0)/Inputs!$B$17)*DCF!E$6</f>
        <v>4636.3971582073791</v>
      </c>
      <c r="CP882" s="15">
        <f ca="1">(BI882*DCF!F$28-DCF!F$5*MAX(BI882*DCF!F$28,0)-MAX(BI882-BH882,0)/Inputs!$B$17)*DCF!F$6</f>
        <v>5163.1271005983172</v>
      </c>
      <c r="CQ882" s="15">
        <f ca="1">(BJ882*DCF!G$28-DCF!G$5*MAX(BJ882*DCF!G$28,0)-MAX(BJ882-BI882,0)/Inputs!$B$17)*DCF!G$6</f>
        <v>5686.7185216379903</v>
      </c>
      <c r="CR882" s="15">
        <f ca="1">(BK882*DCF!H$28-DCF!H$5*MAX(BK882*DCF!H$28,0)-MAX(BK882-BJ882,0)/Inputs!$B$17)*DCF!H$6</f>
        <v>6738.4634692287382</v>
      </c>
      <c r="CS882" s="15">
        <f ca="1">(BL882*DCF!I$28-DCF!I$5*MAX(BL882*DCF!I$28,0)-MAX(BL882-BK882,0)/Inputs!$B$17)*DCF!I$6</f>
        <v>7926.6930089881625</v>
      </c>
      <c r="CT882" s="15">
        <f ca="1">(BM882*DCF!J$28-DCF!J$5*MAX(BM882*DCF!J$28,0)-MAX(BM882-BL882,0)/Inputs!$B$17)*DCF!J$6</f>
        <v>8629.2243974618941</v>
      </c>
      <c r="CU882" s="15">
        <f ca="1">(BN882*DCF!K$28-DCF!K$5*MAX(BN882*DCF!K$28,0)-MAX(BN882-BM882,0)/Inputs!$B$17)*DCF!K$6</f>
        <v>9342.4296469023247</v>
      </c>
      <c r="CV882" s="15">
        <f ca="1">(BO882*DCF!L$28-DCF!L$5*MAX(BO882*DCF!L$28,0)-MAX(BO882-BN882,0)/Inputs!$B$17)*DCF!L$6</f>
        <v>10895.936551423423</v>
      </c>
      <c r="CW882" s="15">
        <f ca="1">(BP882*DCF!M$28-DCF!M$5*MAX(BP882*DCF!M$28,0)-MAX(BP882-BO882,0)/Inputs!$B$17)*DCF!M$6</f>
        <v>12542.319920162392</v>
      </c>
      <c r="CX882" s="15">
        <f ca="1">(BQ882*DCF!C$46-DCF!C$5*MAX(BQ882*DCF!C$46,0)-MAX(BQ882-Inputs!$B$20,0)/Inputs!$B$24)*DCF!C$6</f>
        <v>-632.44303272000036</v>
      </c>
      <c r="CY882" s="15">
        <f ca="1">(BR882*DCF!D$46-DCF!D$5*MAX(BR882*DCF!D$46,0)-MAX(BR882-BQ882,0)/Inputs!$B$24)*DCF!D$6</f>
        <v>-845.69808407469645</v>
      </c>
      <c r="CZ882" s="15">
        <f ca="1">(BS882*DCF!E$46-DCF!E$5*MAX(BS882*DCF!E$46,0)-MAX(BS882-BR882,0)/Inputs!$B$24)*DCF!E$6</f>
        <v>-814.2449572485649</v>
      </c>
      <c r="DA882" s="15">
        <f ca="1">(BT882*DCF!F$46-DCF!F$5*MAX(BT882*DCF!F$46,0)-MAX(BT882-BS882,0)/Inputs!$B$24)*DCF!F$6</f>
        <v>-560.61604568443363</v>
      </c>
      <c r="DB882" s="15">
        <f ca="1">(BU882*DCF!G$46-DCF!G$5*MAX(BU882*DCF!G$46,0)-MAX(BU882-BT882,0)/Inputs!$B$24)*DCF!G$6</f>
        <v>-1830.5373033347735</v>
      </c>
      <c r="DC882" s="15">
        <f ca="1">(BV882*DCF!H$46-DCF!H$5*MAX(BV882*DCF!H$46,0)-MAX(BV882-BU882,0)/Inputs!$B$24)*DCF!H$6</f>
        <v>-828.69350556926088</v>
      </c>
      <c r="DD882" s="15">
        <f ca="1">(BW882*DCF!I$46-DCF!I$5*MAX(BW882*DCF!I$46,0)-MAX(BW882-BV882,0)/Inputs!$B$24)*DCF!I$6</f>
        <v>-1610.5202535929373</v>
      </c>
      <c r="DE882" s="15">
        <f ca="1">(BX882*DCF!J$46-DCF!J$5*MAX(BX882*DCF!J$46,0)-MAX(BX882-BW882,0)/Inputs!$B$24)*DCF!J$6</f>
        <v>-110.11701701310039</v>
      </c>
      <c r="DF882" s="15">
        <f ca="1">(BY882*DCF!K$46-DCF!K$5*MAX(BY882*DCF!K$46,0)-MAX(BY882-BX882,0)/Inputs!$B$24)*DCF!K$6</f>
        <v>-79.149949016099924</v>
      </c>
      <c r="DG882" s="15">
        <f ca="1">(BZ882*DCF!L$46-DCF!L$5*MAX(BZ882*DCF!L$46,0)-MAX(BZ882-BY882,0)/Inputs!$B$24)*DCF!L$6</f>
        <v>-59.030128140780178</v>
      </c>
      <c r="DH882" s="15">
        <f ca="1">(CA882*DCF!M$46-DCF!M$5*MAX(CA882*DCF!M$46,0)-MAX(CA882-BZ882,0)/Inputs!$B$24)*DCF!M$6</f>
        <v>1993.9748351750454</v>
      </c>
      <c r="DI882" s="15">
        <f ca="1">SUM(CB882:CL882)+BE882*DCF!M$10*(1+Inputs!$B$30)*(1-Inputs!$B$33)*(1-Inputs!$B$30/Inputs!$B$31)/(Inputs!$B$29-Inputs!$B$30)*DCF!M$6</f>
        <v>275708.95631043747</v>
      </c>
      <c r="DJ882" s="15">
        <f ca="1">SUM(CM882:CW882)+BP882*DCF!M$28*(1+Inputs!$B$30)*(1-Inputs!$B$33)*(1-Inputs!$B$30/Inputs!$B$31)/(Inputs!$B$29-Inputs!$B$30)*DCF!M$6</f>
        <v>344745.05720008729</v>
      </c>
      <c r="DK882" s="15">
        <f ca="1">SUM(CX882:DH882)+CA882*DCF!M$46*(1+Inputs!$B$30)*(1-Inputs!$B$33)*(1-Inputs!$B$30/Inputs!$B$31)/(Inputs!$B$29-Inputs!$B$30)*DCF!M$6</f>
        <v>81111.734427825199</v>
      </c>
      <c r="DM882" s="15">
        <f ca="1">DI882+DJ882+DK882+Inputs!$B$34+Inputs!$B$36-Inputs!$B$35</f>
        <v>778416.74793834996</v>
      </c>
    </row>
    <row r="883" spans="1:117" x14ac:dyDescent="0.75">
      <c r="A883" s="11">
        <v>870</v>
      </c>
      <c r="C883" s="23">
        <f t="shared" ca="1" si="506"/>
        <v>0.6730373681303089</v>
      </c>
      <c r="D883" s="23">
        <f t="shared" ca="1" si="506"/>
        <v>0.6354409507071338</v>
      </c>
      <c r="E883" s="23">
        <f t="shared" ca="1" si="506"/>
        <v>-0.58509117607875361</v>
      </c>
      <c r="F883" s="23">
        <f t="shared" ca="1" si="506"/>
        <v>-0.99579680002828019</v>
      </c>
      <c r="G883" s="23">
        <f t="shared" ca="1" si="506"/>
        <v>8.0505768809132738E-2</v>
      </c>
      <c r="H883" s="23">
        <f t="shared" ca="1" si="506"/>
        <v>-0.50612373625880214</v>
      </c>
      <c r="I883" s="23">
        <f t="shared" ca="1" si="506"/>
        <v>0.70050880888194045</v>
      </c>
      <c r="J883" s="23">
        <f t="shared" ca="1" si="506"/>
        <v>0.69939387141912901</v>
      </c>
      <c r="K883" s="23">
        <f t="shared" ca="1" si="506"/>
        <v>-1.327806579894385</v>
      </c>
      <c r="L883" s="23">
        <f t="shared" ca="1" si="506"/>
        <v>0.53154424133090306</v>
      </c>
      <c r="M883" s="23">
        <f t="shared" ca="1" si="506"/>
        <v>0.56595147625159403</v>
      </c>
      <c r="N883" s="23">
        <f ca="1">SQRT(Inputs!$B$38)*C883+SQRT(1-Inputs!$B$38)*_xlfn.NORM.S.INV(RAND())</f>
        <v>-0.15412717042913149</v>
      </c>
      <c r="O883" s="23">
        <f ca="1">SQRT(Inputs!$B$38)*D883+SQRT(1-Inputs!$B$38)*_xlfn.NORM.S.INV(RAND())</f>
        <v>0.82943335675687857</v>
      </c>
      <c r="P883" s="23">
        <f ca="1">SQRT(Inputs!$B$38)*E883+SQRT(1-Inputs!$B$38)*_xlfn.NORM.S.INV(RAND())</f>
        <v>-0.9292969453414277</v>
      </c>
      <c r="Q883" s="23">
        <f ca="1">SQRT(Inputs!$B$38)*F883+SQRT(1-Inputs!$B$38)*_xlfn.NORM.S.INV(RAND())</f>
        <v>-0.74929591804059259</v>
      </c>
      <c r="R883" s="23">
        <f ca="1">SQRT(Inputs!$B$38)*G883+SQRT(1-Inputs!$B$38)*_xlfn.NORM.S.INV(RAND())</f>
        <v>0.44546309562792763</v>
      </c>
      <c r="S883" s="23">
        <f ca="1">SQRT(Inputs!$B$38)*H883+SQRT(1-Inputs!$B$38)*_xlfn.NORM.S.INV(RAND())</f>
        <v>1.2388249220930094</v>
      </c>
      <c r="T883" s="23">
        <f ca="1">SQRT(Inputs!$B$38)*I883+SQRT(1-Inputs!$B$38)*_xlfn.NORM.S.INV(RAND())</f>
        <v>-1.3553856155800181E-3</v>
      </c>
      <c r="U883" s="23">
        <f ca="1">SQRT(Inputs!$B$38)*J883+SQRT(1-Inputs!$B$38)*_xlfn.NORM.S.INV(RAND())</f>
        <v>1.733958511256275</v>
      </c>
      <c r="V883" s="23">
        <f ca="1">SQRT(Inputs!$B$38)*K883+SQRT(1-Inputs!$B$38)*_xlfn.NORM.S.INV(RAND())</f>
        <v>-1.1977839931084004</v>
      </c>
      <c r="W883" s="23">
        <f ca="1">SQRT(Inputs!$B$38)*L883+SQRT(1-Inputs!$B$38)*_xlfn.NORM.S.INV(RAND())</f>
        <v>-0.17087947597235154</v>
      </c>
      <c r="X883" s="23">
        <f ca="1">SQRT(Inputs!$B$38)*M883+SQRT(1-Inputs!$B$38)*_xlfn.NORM.S.INV(RAND())</f>
        <v>1.053112721915487</v>
      </c>
      <c r="Y883" s="23">
        <f ca="1">SQRT(Inputs!$B$38)*C883+SQRT(1-Inputs!$B$38)*_xlfn.NORM.S.INV(RAND())</f>
        <v>6.9848880329257179E-2</v>
      </c>
      <c r="Z883" s="23">
        <f ca="1">SQRT(Inputs!$B$38)*D883+SQRT(1-Inputs!$B$38)*_xlfn.NORM.S.INV(RAND())</f>
        <v>0.6855041061986954</v>
      </c>
      <c r="AA883" s="23">
        <f ca="1">SQRT(Inputs!$B$38)*E883+SQRT(1-Inputs!$B$38)*_xlfn.NORM.S.INV(RAND())</f>
        <v>-0.54170208962414967</v>
      </c>
      <c r="AB883" s="23">
        <f ca="1">SQRT(Inputs!$B$38)*F883+SQRT(1-Inputs!$B$38)*_xlfn.NORM.S.INV(RAND())</f>
        <v>9.0226086786062698E-3</v>
      </c>
      <c r="AC883" s="23">
        <f ca="1">SQRT(Inputs!$B$38)*G883+SQRT(1-Inputs!$B$38)*_xlfn.NORM.S.INV(RAND())</f>
        <v>-1.8418185289907331E-2</v>
      </c>
      <c r="AD883" s="23">
        <f ca="1">SQRT(Inputs!$B$38)*H883+SQRT(1-Inputs!$B$38)*_xlfn.NORM.S.INV(RAND())</f>
        <v>-0.15005810729074073</v>
      </c>
      <c r="AE883" s="23">
        <f ca="1">SQRT(Inputs!$B$38)*I883+SQRT(1-Inputs!$B$38)*_xlfn.NORM.S.INV(RAND())</f>
        <v>-0.64834838613469759</v>
      </c>
      <c r="AF883" s="23">
        <f ca="1">SQRT(Inputs!$B$38)*J883+SQRT(1-Inputs!$B$38)*_xlfn.NORM.S.INV(RAND())</f>
        <v>-0.50142665135648867</v>
      </c>
      <c r="AG883" s="23">
        <f ca="1">SQRT(Inputs!$B$38)*K883+SQRT(1-Inputs!$B$38)*_xlfn.NORM.S.INV(RAND())</f>
        <v>-1.4116800571744228</v>
      </c>
      <c r="AH883" s="23">
        <f ca="1">SQRT(Inputs!$B$38)*L883+SQRT(1-Inputs!$B$38)*_xlfn.NORM.S.INV(RAND())</f>
        <v>-0.5580344941184836</v>
      </c>
      <c r="AI883" s="23">
        <f ca="1">SQRT(Inputs!$B$38)*M883+SQRT(1-Inputs!$B$38)*_xlfn.NORM.S.INV(RAND())</f>
        <v>1.7259305478603597</v>
      </c>
      <c r="AJ883" s="23">
        <f ca="1">SQRT(Inputs!$B$38)*C883+SQRT(1-Inputs!$B$38)*_xlfn.NORM.S.INV(RAND())</f>
        <v>1.2284948661583543</v>
      </c>
      <c r="AK883" s="23">
        <f ca="1">SQRT(Inputs!$B$38)*D883+SQRT(1-Inputs!$B$38)*_xlfn.NORM.S.INV(RAND())</f>
        <v>1.0101240665698095</v>
      </c>
      <c r="AL883" s="23">
        <f ca="1">SQRT(Inputs!$B$38)*E883+SQRT(1-Inputs!$B$38)*_xlfn.NORM.S.INV(RAND())</f>
        <v>-0.71415479786251201</v>
      </c>
      <c r="AM883" s="23">
        <f ca="1">SQRT(Inputs!$B$38)*F883+SQRT(1-Inputs!$B$38)*_xlfn.NORM.S.INV(RAND())</f>
        <v>-1.2727497946214128</v>
      </c>
      <c r="AN883" s="23">
        <f ca="1">SQRT(Inputs!$B$38)*G883+SQRT(1-Inputs!$B$38)*_xlfn.NORM.S.INV(RAND())</f>
        <v>-1.3986136543935426</v>
      </c>
      <c r="AO883" s="23">
        <f ca="1">SQRT(Inputs!$B$38)*H883+SQRT(1-Inputs!$B$38)*_xlfn.NORM.S.INV(RAND())</f>
        <v>-0.2976252430545907</v>
      </c>
      <c r="AP883" s="23">
        <f ca="1">SQRT(Inputs!$B$38)*I883+SQRT(1-Inputs!$B$38)*_xlfn.NORM.S.INV(RAND())</f>
        <v>-0.22316972048754868</v>
      </c>
      <c r="AQ883" s="23">
        <f ca="1">SQRT(Inputs!$B$38)*J883+SQRT(1-Inputs!$B$38)*_xlfn.NORM.S.INV(RAND())</f>
        <v>0.87937134585299948</v>
      </c>
      <c r="AR883" s="23">
        <f ca="1">SQRT(Inputs!$B$38)*K883+SQRT(1-Inputs!$B$38)*_xlfn.NORM.S.INV(RAND())</f>
        <v>0.23324641230193544</v>
      </c>
      <c r="AS883" s="23">
        <f ca="1">SQRT(Inputs!$B$38)*L883+SQRT(1-Inputs!$B$38)*_xlfn.NORM.S.INV(RAND())</f>
        <v>0.78954123554729838</v>
      </c>
      <c r="AT883" s="23">
        <f ca="1">SQRT(Inputs!$B$38)*M883+SQRT(1-Inputs!$B$38)*_xlfn.NORM.S.INV(RAND())</f>
        <v>0.66832565623216444</v>
      </c>
      <c r="AU883" s="15">
        <f ca="1">Inputs!$B$6*EXP($B$8-0.5*C$5^2+C$5*N883)</f>
        <v>4839.9679467780588</v>
      </c>
      <c r="AV883" s="15">
        <f t="shared" ca="1" si="474"/>
        <v>6655.5043170291246</v>
      </c>
      <c r="AW883" s="15">
        <f t="shared" ca="1" si="475"/>
        <v>7159.1782063526825</v>
      </c>
      <c r="AX883" s="15">
        <f t="shared" ca="1" si="476"/>
        <v>7959.5420133392499</v>
      </c>
      <c r="AY883" s="15">
        <f t="shared" ca="1" si="477"/>
        <v>10246.83171089439</v>
      </c>
      <c r="AZ883" s="15">
        <f t="shared" ca="1" si="478"/>
        <v>14363.872262154629</v>
      </c>
      <c r="BA883" s="15">
        <f t="shared" ca="1" si="479"/>
        <v>17575.213581576758</v>
      </c>
      <c r="BB883" s="15">
        <f t="shared" ca="1" si="480"/>
        <v>25599.873077956174</v>
      </c>
      <c r="BC883" s="15">
        <f t="shared" ca="1" si="481"/>
        <v>27929.919988579924</v>
      </c>
      <c r="BD883" s="15">
        <f t="shared" ca="1" si="482"/>
        <v>33674.247683419999</v>
      </c>
      <c r="BE883" s="15">
        <f t="shared" ca="1" si="483"/>
        <v>45417.409284585541</v>
      </c>
      <c r="BF883" s="15">
        <f ca="1">Inputs!$B$13*EXP($B$9-0.5*C$6^2+C$6*Y883)</f>
        <v>14023.876361656337</v>
      </c>
      <c r="BG883" s="15">
        <f t="shared" ca="1" si="484"/>
        <v>19341.755608030529</v>
      </c>
      <c r="BH883" s="15">
        <f t="shared" ca="1" si="485"/>
        <v>21601.425275865677</v>
      </c>
      <c r="BI883" s="15">
        <f t="shared" ca="1" si="486"/>
        <v>26480.142750343475</v>
      </c>
      <c r="BJ883" s="15">
        <f t="shared" ca="1" si="487"/>
        <v>32376.858610278006</v>
      </c>
      <c r="BK883" s="15">
        <f t="shared" ca="1" si="488"/>
        <v>38932.901590013294</v>
      </c>
      <c r="BL883" s="15">
        <f t="shared" ca="1" si="489"/>
        <v>43970.319092939251</v>
      </c>
      <c r="BM883" s="15">
        <f t="shared" ca="1" si="490"/>
        <v>50784.959877091242</v>
      </c>
      <c r="BN883" s="15">
        <f t="shared" ca="1" si="491"/>
        <v>52738.339543100301</v>
      </c>
      <c r="BO883" s="15">
        <f t="shared" ca="1" si="492"/>
        <v>60813.597810121828</v>
      </c>
      <c r="BP883" s="15">
        <f t="shared" ca="1" si="493"/>
        <v>91015.49171177682</v>
      </c>
      <c r="BQ883" s="15">
        <f ca="1">Inputs!$B$20*EXP($B$10-0.5*C$7^2+C$7*AJ883)</f>
        <v>6631.9525847917585</v>
      </c>
      <c r="BR883" s="15">
        <f t="shared" ca="1" si="494"/>
        <v>12402.226334088209</v>
      </c>
      <c r="BS883" s="15">
        <f t="shared" ca="1" si="495"/>
        <v>13834.091703943761</v>
      </c>
      <c r="BT883" s="15">
        <f t="shared" ca="1" si="496"/>
        <v>13659.750666933798</v>
      </c>
      <c r="BU883" s="15">
        <f t="shared" ca="1" si="497"/>
        <v>13495.638975078522</v>
      </c>
      <c r="BV883" s="15">
        <f t="shared" ca="1" si="498"/>
        <v>17558.574203010357</v>
      </c>
      <c r="BW883" s="15">
        <f t="shared" ca="1" si="499"/>
        <v>23371.586607174158</v>
      </c>
      <c r="BX883" s="15">
        <f t="shared" ca="1" si="500"/>
        <v>38990.863683662807</v>
      </c>
      <c r="BY883" s="15">
        <f t="shared" ca="1" si="501"/>
        <v>57126.073143472255</v>
      </c>
      <c r="BZ883" s="15">
        <f t="shared" ca="1" si="502"/>
        <v>92676.749854794369</v>
      </c>
      <c r="CA883" s="15">
        <f t="shared" ca="1" si="503"/>
        <v>146598.98889224368</v>
      </c>
      <c r="CB883" s="15">
        <f ca="1">(AU883*DCF!C$10-DCF!C$5*MAX(AU883*DCF!C$10,0)-MAX(AU883-Inputs!$B$6,0)/Inputs!$B$10)*DCF!C$6</f>
        <v>1043.9461209899232</v>
      </c>
      <c r="CC883" s="15">
        <f ca="1">(AV883*DCF!D$10-DCF!D$5*MAX(AV883*DCF!D$10,0)-MAX(AV883-AU883,0)/Inputs!$B$10)*DCF!D$6</f>
        <v>1179.563059790738</v>
      </c>
      <c r="CD883" s="15">
        <f ca="1">(AW883*DCF!E$10-DCF!E$5*MAX(AW883*DCF!E$10,0)-MAX(AW883-AV883,0)/Inputs!$B$10)*DCF!E$6</f>
        <v>1539.4920654651091</v>
      </c>
      <c r="CE883" s="15">
        <f ca="1">(AX883*DCF!F$10-DCF!F$5*MAX(AX883*DCF!F$10,0)-MAX(AX883-AW883,0)/Inputs!$B$10)*DCF!F$6</f>
        <v>1571.019471635437</v>
      </c>
      <c r="CF883" s="15">
        <f ca="1">(AY883*DCF!G$10-DCF!G$5*MAX(AY883*DCF!G$10,0)-MAX(AY883-AX883,0)/Inputs!$B$10)*DCF!G$6</f>
        <v>1671.5990457505693</v>
      </c>
      <c r="CG883" s="15">
        <f ca="1">(AZ883*DCF!H$10-DCF!H$5*MAX(AZ883*DCF!H$10,0)-MAX(AZ883-AY883,0)/Inputs!$B$10)*DCF!H$6</f>
        <v>2057.7017450559838</v>
      </c>
      <c r="CH883" s="15">
        <f ca="1">(BA883*DCF!I$10-DCF!I$5*MAX(BA883*DCF!I$10,0)-MAX(BA883-AZ883,0)/Inputs!$B$10)*DCF!I$6</f>
        <v>2683.5778839936006</v>
      </c>
      <c r="CI883" s="15">
        <f ca="1">(BB883*DCF!J$10-DCF!J$5*MAX(BB883*DCF!J$10,0)-MAX(BB883-BA883,0)/Inputs!$B$10)*DCF!J$6</f>
        <v>3176.9927092840185</v>
      </c>
      <c r="CJ883" s="15">
        <f ca="1">(BC883*DCF!K$10-DCF!K$5*MAX(BC883*DCF!K$10,0)-MAX(BC883-BB883,0)/Inputs!$B$10)*DCF!K$6</f>
        <v>4170.097463410988</v>
      </c>
      <c r="CK883" s="15">
        <f ca="1">(BD883*DCF!L$10-DCF!L$5*MAX(BD883*DCF!L$10,0)-MAX(BD883-BC883,0)/Inputs!$B$10)*DCF!L$6</f>
        <v>4335.8823193369981</v>
      </c>
      <c r="CL883" s="15">
        <f ca="1">(BE883*DCF!M$10-DCF!M$5*MAX(BE883*DCF!M$10,0)-MAX(BE883-BD883,0)/Inputs!$B$10)*DCF!M$6</f>
        <v>5006.1377530900409</v>
      </c>
      <c r="CM883" s="15">
        <f ca="1">(BF883*DCF!C$28-DCF!C$5*MAX(BF883*DCF!C$28,0)-MAX(BF883-Inputs!$B$13,0)/Inputs!$B$17)*DCF!C$6</f>
        <v>3671.0167206848837</v>
      </c>
      <c r="CN883" s="15">
        <f ca="1">(BG883*DCF!D$28-DCF!D$5*MAX(BG883*DCF!D$28,0)-MAX(BG883-BF883,0)/Inputs!$B$17)*DCF!D$6</f>
        <v>4562.0456551375282</v>
      </c>
      <c r="CO883" s="15">
        <f ca="1">(BH883*DCF!E$28-DCF!E$5*MAX(BH883*DCF!E$28,0)-MAX(BH883-BG883,0)/Inputs!$B$17)*DCF!E$6</f>
        <v>5672.5584950133089</v>
      </c>
      <c r="CP883" s="15">
        <f ca="1">(BI883*DCF!F$28-DCF!F$5*MAX(BI883*DCF!F$28,0)-MAX(BI883-BH883,0)/Inputs!$B$17)*DCF!F$6</f>
        <v>6300.4136166788048</v>
      </c>
      <c r="CQ883" s="15">
        <f ca="1">(BJ883*DCF!G$28-DCF!G$5*MAX(BJ883*DCF!G$28,0)-MAX(BJ883-BI883,0)/Inputs!$B$17)*DCF!G$6</f>
        <v>7408.6522537539895</v>
      </c>
      <c r="CR883" s="15">
        <f ca="1">(BK883*DCF!H$28-DCF!H$5*MAX(BK883*DCF!H$28,0)-MAX(BK883-BJ883,0)/Inputs!$B$17)*DCF!H$6</f>
        <v>8609.9110061255597</v>
      </c>
      <c r="CS883" s="15">
        <f ca="1">(BL883*DCF!I$28-DCF!I$5*MAX(BL883*DCF!I$28,0)-MAX(BL883-BK883,0)/Inputs!$B$17)*DCF!I$6</f>
        <v>9616.7302319450355</v>
      </c>
      <c r="CT883" s="15">
        <f ca="1">(BM883*DCF!J$28-DCF!J$5*MAX(BM883*DCF!J$28,0)-MAX(BM883-BL883,0)/Inputs!$B$17)*DCF!J$6</f>
        <v>10425.696337984042</v>
      </c>
      <c r="CU883" s="15">
        <f ca="1">(BN883*DCF!K$28-DCF!K$5*MAX(BN883*DCF!K$28,0)-MAX(BN883-BM883,0)/Inputs!$B$17)*DCF!K$6</f>
        <v>10898.190057442895</v>
      </c>
      <c r="CV883" s="15">
        <f ca="1">(BO883*DCF!L$28-DCF!L$5*MAX(BO883*DCF!L$28,0)-MAX(BO883-BN883,0)/Inputs!$B$17)*DCF!L$6</f>
        <v>11219.860294557679</v>
      </c>
      <c r="CW883" s="15">
        <f ca="1">(BP883*DCF!M$28-DCF!M$5*MAX(BP883*DCF!M$28,0)-MAX(BP883-BO883,0)/Inputs!$B$17)*DCF!M$6</f>
        <v>13967.670874238498</v>
      </c>
      <c r="CX883" s="15">
        <f ca="1">(BQ883*DCF!C$46-DCF!C$5*MAX(BQ883*DCF!C$46,0)-MAX(BQ883-Inputs!$B$20,0)/Inputs!$B$24)*DCF!C$6</f>
        <v>-3116.3643774538741</v>
      </c>
      <c r="CY883" s="15">
        <f ca="1">(BR883*DCF!D$46-DCF!D$5*MAX(BR883*DCF!D$46,0)-MAX(BR883-BQ883,0)/Inputs!$B$24)*DCF!D$6</f>
        <v>-4578.8987227759435</v>
      </c>
      <c r="CZ883" s="15">
        <f ca="1">(BS883*DCF!E$46-DCF!E$5*MAX(BS883*DCF!E$46,0)-MAX(BS883-BR883,0)/Inputs!$B$24)*DCF!E$6</f>
        <v>-2200.3073411190576</v>
      </c>
      <c r="DA883" s="15">
        <f ca="1">(BT883*DCF!F$46-DCF!F$5*MAX(BT883*DCF!F$46,0)-MAX(BT883-BS883,0)/Inputs!$B$24)*DCF!F$6</f>
        <v>-994.78940709789231</v>
      </c>
      <c r="DB883" s="15">
        <f ca="1">(BU883*DCF!G$46-DCF!G$5*MAX(BU883*DCF!G$46,0)-MAX(BU883-BT883,0)/Inputs!$B$24)*DCF!G$6</f>
        <v>-453.96663099479201</v>
      </c>
      <c r="DC883" s="15">
        <f ca="1">(BV883*DCF!H$46-DCF!H$5*MAX(BV883*DCF!H$46,0)-MAX(BV883-BU883,0)/Inputs!$B$24)*DCF!H$6</f>
        <v>-1262.5322280626547</v>
      </c>
      <c r="DD883" s="15">
        <f ca="1">(BW883*DCF!I$46-DCF!I$5*MAX(BW883*DCF!I$46,0)-MAX(BW883-BV883,0)/Inputs!$B$24)*DCF!I$6</f>
        <v>-1128.915130818724</v>
      </c>
      <c r="DE883" s="15">
        <f ca="1">(BX883*DCF!J$46-DCF!J$5*MAX(BX883*DCF!J$46,0)-MAX(BX883-BW883,0)/Inputs!$B$24)*DCF!J$6</f>
        <v>-2506.4182206249579</v>
      </c>
      <c r="DF883" s="15">
        <f ca="1">(BY883*DCF!K$46-DCF!K$5*MAX(BY883*DCF!K$46,0)-MAX(BY883-BX883,0)/Inputs!$B$24)*DCF!K$6</f>
        <v>-1179.4114689831435</v>
      </c>
      <c r="DG883" s="15">
        <f ca="1">(BZ883*DCF!L$46-DCF!L$5*MAX(BZ883*DCF!L$46,0)-MAX(BZ883-BY883,0)/Inputs!$B$24)*DCF!L$6</f>
        <v>-1638.9209345067986</v>
      </c>
      <c r="DH883" s="15">
        <f ca="1">(CA883*DCF!M$46-DCF!M$5*MAX(CA883*DCF!M$46,0)-MAX(CA883-BZ883,0)/Inputs!$B$24)*DCF!M$6</f>
        <v>220.00693797316433</v>
      </c>
      <c r="DI883" s="15">
        <f ca="1">SUM(CB883:CL883)+BE883*DCF!M$10*(1+Inputs!$B$30)*(1-Inputs!$B$33)*(1-Inputs!$B$30/Inputs!$B$31)/(Inputs!$B$29-Inputs!$B$30)*DCF!M$6</f>
        <v>154833.2602598675</v>
      </c>
      <c r="DJ883" s="15">
        <f ca="1">SUM(CM883:CW883)+BP883*DCF!M$28*(1+Inputs!$B$30)*(1-Inputs!$B$33)*(1-Inputs!$B$30/Inputs!$B$31)/(Inputs!$B$29-Inputs!$B$30)*DCF!M$6</f>
        <v>430082.50152910198</v>
      </c>
      <c r="DK883" s="15">
        <f ca="1">SUM(CX883:DH883)+CA883*DCF!M$46*(1+Inputs!$B$30)*(1-Inputs!$B$33)*(1-Inputs!$B$30/Inputs!$B$31)/(Inputs!$B$29-Inputs!$B$30)*DCF!M$6</f>
        <v>207818.88506334199</v>
      </c>
      <c r="DM883" s="15">
        <f ca="1">DI883+DJ883+DK883+Inputs!$B$34+Inputs!$B$36-Inputs!$B$35</f>
        <v>869585.64685231145</v>
      </c>
    </row>
    <row r="884" spans="1:117" x14ac:dyDescent="0.75">
      <c r="A884" s="11">
        <v>871</v>
      </c>
      <c r="C884" s="23">
        <f t="shared" ref="C884:M893" ca="1" si="507">_xlfn.NORM.S.INV(RAND())</f>
        <v>0.85571405385834798</v>
      </c>
      <c r="D884" s="23">
        <f t="shared" ca="1" si="507"/>
        <v>1.2321553328377233</v>
      </c>
      <c r="E884" s="23">
        <f t="shared" ca="1" si="507"/>
        <v>1.6748100536830417</v>
      </c>
      <c r="F884" s="23">
        <f t="shared" ca="1" si="507"/>
        <v>1.9599164160446629</v>
      </c>
      <c r="G884" s="23">
        <f t="shared" ca="1" si="507"/>
        <v>-0.18234867701402357</v>
      </c>
      <c r="H884" s="23">
        <f t="shared" ca="1" si="507"/>
        <v>-0.27718851634291253</v>
      </c>
      <c r="I884" s="23">
        <f t="shared" ca="1" si="507"/>
        <v>0.32068911417165497</v>
      </c>
      <c r="J884" s="23">
        <f t="shared" ca="1" si="507"/>
        <v>0.22949953449650204</v>
      </c>
      <c r="K884" s="23">
        <f t="shared" ca="1" si="507"/>
        <v>-0.60147421019162972</v>
      </c>
      <c r="L884" s="23">
        <f t="shared" ca="1" si="507"/>
        <v>-0.53726016004750954</v>
      </c>
      <c r="M884" s="23">
        <f t="shared" ca="1" si="507"/>
        <v>0.15919364143243381</v>
      </c>
      <c r="N884" s="23">
        <f ca="1">SQRT(Inputs!$B$38)*C884+SQRT(1-Inputs!$B$38)*_xlfn.NORM.S.INV(RAND())</f>
        <v>0.72026744071001447</v>
      </c>
      <c r="O884" s="23">
        <f ca="1">SQRT(Inputs!$B$38)*D884+SQRT(1-Inputs!$B$38)*_xlfn.NORM.S.INV(RAND())</f>
        <v>0.72010779339232167</v>
      </c>
      <c r="P884" s="23">
        <f ca="1">SQRT(Inputs!$B$38)*E884+SQRT(1-Inputs!$B$38)*_xlfn.NORM.S.INV(RAND())</f>
        <v>0.66365919557244524</v>
      </c>
      <c r="Q884" s="23">
        <f ca="1">SQRT(Inputs!$B$38)*F884+SQRT(1-Inputs!$B$38)*_xlfn.NORM.S.INV(RAND())</f>
        <v>1.8195838797460224</v>
      </c>
      <c r="R884" s="23">
        <f ca="1">SQRT(Inputs!$B$38)*G884+SQRT(1-Inputs!$B$38)*_xlfn.NORM.S.INV(RAND())</f>
        <v>-0.49161970422300383</v>
      </c>
      <c r="S884" s="23">
        <f ca="1">SQRT(Inputs!$B$38)*H884+SQRT(1-Inputs!$B$38)*_xlfn.NORM.S.INV(RAND())</f>
        <v>-0.59145865101221362</v>
      </c>
      <c r="T884" s="23">
        <f ca="1">SQRT(Inputs!$B$38)*I884+SQRT(1-Inputs!$B$38)*_xlfn.NORM.S.INV(RAND())</f>
        <v>-0.93855767589813766</v>
      </c>
      <c r="U884" s="23">
        <f ca="1">SQRT(Inputs!$B$38)*J884+SQRT(1-Inputs!$B$38)*_xlfn.NORM.S.INV(RAND())</f>
        <v>0.81195874301652182</v>
      </c>
      <c r="V884" s="23">
        <f ca="1">SQRT(Inputs!$B$38)*K884+SQRT(1-Inputs!$B$38)*_xlfn.NORM.S.INV(RAND())</f>
        <v>0.63532748781797732</v>
      </c>
      <c r="W884" s="23">
        <f ca="1">SQRT(Inputs!$B$38)*L884+SQRT(1-Inputs!$B$38)*_xlfn.NORM.S.INV(RAND())</f>
        <v>-1.5655952056027036</v>
      </c>
      <c r="X884" s="23">
        <f ca="1">SQRT(Inputs!$B$38)*M884+SQRT(1-Inputs!$B$38)*_xlfn.NORM.S.INV(RAND())</f>
        <v>0.12801192286904589</v>
      </c>
      <c r="Y884" s="23">
        <f ca="1">SQRT(Inputs!$B$38)*C884+SQRT(1-Inputs!$B$38)*_xlfn.NORM.S.INV(RAND())</f>
        <v>-0.45514242505063107</v>
      </c>
      <c r="Z884" s="23">
        <f ca="1">SQRT(Inputs!$B$38)*D884+SQRT(1-Inputs!$B$38)*_xlfn.NORM.S.INV(RAND())</f>
        <v>1.0915709514275262</v>
      </c>
      <c r="AA884" s="23">
        <f ca="1">SQRT(Inputs!$B$38)*E884+SQRT(1-Inputs!$B$38)*_xlfn.NORM.S.INV(RAND())</f>
        <v>1.1911547287003839</v>
      </c>
      <c r="AB884" s="23">
        <f ca="1">SQRT(Inputs!$B$38)*F884+SQRT(1-Inputs!$B$38)*_xlfn.NORM.S.INV(RAND())</f>
        <v>0.56758049837272195</v>
      </c>
      <c r="AC884" s="23">
        <f ca="1">SQRT(Inputs!$B$38)*G884+SQRT(1-Inputs!$B$38)*_xlfn.NORM.S.INV(RAND())</f>
        <v>-1.0676839635863833</v>
      </c>
      <c r="AD884" s="23">
        <f ca="1">SQRT(Inputs!$B$38)*H884+SQRT(1-Inputs!$B$38)*_xlfn.NORM.S.INV(RAND())</f>
        <v>0.95982906723643879</v>
      </c>
      <c r="AE884" s="23">
        <f ca="1">SQRT(Inputs!$B$38)*I884+SQRT(1-Inputs!$B$38)*_xlfn.NORM.S.INV(RAND())</f>
        <v>0.30859923149824675</v>
      </c>
      <c r="AF884" s="23">
        <f ca="1">SQRT(Inputs!$B$38)*J884+SQRT(1-Inputs!$B$38)*_xlfn.NORM.S.INV(RAND())</f>
        <v>1.2168994227132579</v>
      </c>
      <c r="AG884" s="23">
        <f ca="1">SQRT(Inputs!$B$38)*K884+SQRT(1-Inputs!$B$38)*_xlfn.NORM.S.INV(RAND())</f>
        <v>1.1096965808276875</v>
      </c>
      <c r="AH884" s="23">
        <f ca="1">SQRT(Inputs!$B$38)*L884+SQRT(1-Inputs!$B$38)*_xlfn.NORM.S.INV(RAND())</f>
        <v>-0.55120882182801689</v>
      </c>
      <c r="AI884" s="23">
        <f ca="1">SQRT(Inputs!$B$38)*M884+SQRT(1-Inputs!$B$38)*_xlfn.NORM.S.INV(RAND())</f>
        <v>-0.60829911713297491</v>
      </c>
      <c r="AJ884" s="23">
        <f ca="1">SQRT(Inputs!$B$38)*C884+SQRT(1-Inputs!$B$38)*_xlfn.NORM.S.INV(RAND())</f>
        <v>0.11741523405361864</v>
      </c>
      <c r="AK884" s="23">
        <f ca="1">SQRT(Inputs!$B$38)*D884+SQRT(1-Inputs!$B$38)*_xlfn.NORM.S.INV(RAND())</f>
        <v>-9.8967778391502836E-2</v>
      </c>
      <c r="AL884" s="23">
        <f ca="1">SQRT(Inputs!$B$38)*E884+SQRT(1-Inputs!$B$38)*_xlfn.NORM.S.INV(RAND())</f>
        <v>-4.7593654447663281E-2</v>
      </c>
      <c r="AM884" s="23">
        <f ca="1">SQRT(Inputs!$B$38)*F884+SQRT(1-Inputs!$B$38)*_xlfn.NORM.S.INV(RAND())</f>
        <v>0.38083667295315426</v>
      </c>
      <c r="AN884" s="23">
        <f ca="1">SQRT(Inputs!$B$38)*G884+SQRT(1-Inputs!$B$38)*_xlfn.NORM.S.INV(RAND())</f>
        <v>-3.2847292076808116E-2</v>
      </c>
      <c r="AO884" s="23">
        <f ca="1">SQRT(Inputs!$B$38)*H884+SQRT(1-Inputs!$B$38)*_xlfn.NORM.S.INV(RAND())</f>
        <v>0.36256432252034454</v>
      </c>
      <c r="AP884" s="23">
        <f ca="1">SQRT(Inputs!$B$38)*I884+SQRT(1-Inputs!$B$38)*_xlfn.NORM.S.INV(RAND())</f>
        <v>1.8327581548670986</v>
      </c>
      <c r="AQ884" s="23">
        <f ca="1">SQRT(Inputs!$B$38)*J884+SQRT(1-Inputs!$B$38)*_xlfn.NORM.S.INV(RAND())</f>
        <v>-0.50815022103432816</v>
      </c>
      <c r="AR884" s="23">
        <f ca="1">SQRT(Inputs!$B$38)*K884+SQRT(1-Inputs!$B$38)*_xlfn.NORM.S.INV(RAND())</f>
        <v>0.35964849907498714</v>
      </c>
      <c r="AS884" s="23">
        <f ca="1">SQRT(Inputs!$B$38)*L884+SQRT(1-Inputs!$B$38)*_xlfn.NORM.S.INV(RAND())</f>
        <v>1.5513690577234083</v>
      </c>
      <c r="AT884" s="23">
        <f ca="1">SQRT(Inputs!$B$38)*M884+SQRT(1-Inputs!$B$38)*_xlfn.NORM.S.INV(RAND())</f>
        <v>-0.37799317187592302</v>
      </c>
      <c r="AU884" s="15">
        <f ca="1">Inputs!$B$6*EXP($B$8-0.5*C$5^2+C$5*N884)</f>
        <v>5575.873813311151</v>
      </c>
      <c r="AV884" s="15">
        <f t="shared" ca="1" si="474"/>
        <v>7545.19409707463</v>
      </c>
      <c r="AW884" s="15">
        <f t="shared" ca="1" si="475"/>
        <v>10061.553383230219</v>
      </c>
      <c r="AX884" s="15">
        <f t="shared" ca="1" si="476"/>
        <v>15419.538233290374</v>
      </c>
      <c r="AY884" s="15">
        <f t="shared" ca="1" si="477"/>
        <v>17792.776179306416</v>
      </c>
      <c r="AZ884" s="15">
        <f t="shared" ca="1" si="478"/>
        <v>20388.895238797722</v>
      </c>
      <c r="BA884" s="15">
        <f t="shared" ca="1" si="479"/>
        <v>22616.427013097069</v>
      </c>
      <c r="BB884" s="15">
        <f t="shared" ca="1" si="480"/>
        <v>30036.084300146129</v>
      </c>
      <c r="BC884" s="15">
        <f t="shared" ca="1" si="481"/>
        <v>39113.224721743427</v>
      </c>
      <c r="BD884" s="15">
        <f t="shared" ca="1" si="482"/>
        <v>41390.145499365353</v>
      </c>
      <c r="BE884" s="15">
        <f t="shared" ca="1" si="483"/>
        <v>51313.119619264216</v>
      </c>
      <c r="BF884" s="15">
        <f ca="1">Inputs!$B$13*EXP($B$9-0.5*C$6^2+C$6*Y884)</f>
        <v>12637.682401906761</v>
      </c>
      <c r="BG884" s="15">
        <f t="shared" ca="1" si="484"/>
        <v>18754.955339054177</v>
      </c>
      <c r="BH884" s="15">
        <f t="shared" ca="1" si="485"/>
        <v>27920.415454054586</v>
      </c>
      <c r="BI884" s="15">
        <f t="shared" ca="1" si="486"/>
        <v>37299.015040895356</v>
      </c>
      <c r="BJ884" s="15">
        <f t="shared" ca="1" si="487"/>
        <v>39203.606704712191</v>
      </c>
      <c r="BK884" s="15">
        <f t="shared" ca="1" si="488"/>
        <v>54831.68520941829</v>
      </c>
      <c r="BL884" s="15">
        <f t="shared" ca="1" si="489"/>
        <v>70102.312283557389</v>
      </c>
      <c r="BM884" s="15">
        <f t="shared" ca="1" si="490"/>
        <v>100233.72187091451</v>
      </c>
      <c r="BN884" s="15">
        <f t="shared" ca="1" si="491"/>
        <v>140808.1722128891</v>
      </c>
      <c r="BO884" s="15">
        <f t="shared" ca="1" si="492"/>
        <v>162497.49993284489</v>
      </c>
      <c r="BP884" s="15">
        <f t="shared" ca="1" si="493"/>
        <v>186684.33946332667</v>
      </c>
      <c r="BQ884" s="15">
        <f ca="1">Inputs!$B$20*EXP($B$10-0.5*C$7^2+C$7*AJ884)</f>
        <v>4471.9231793014596</v>
      </c>
      <c r="BR884" s="15">
        <f t="shared" ca="1" si="494"/>
        <v>5880.0771812249304</v>
      </c>
      <c r="BS884" s="15">
        <f t="shared" ca="1" si="495"/>
        <v>7942.8181799312251</v>
      </c>
      <c r="BT884" s="15">
        <f t="shared" ca="1" si="496"/>
        <v>12102.04967289341</v>
      </c>
      <c r="BU884" s="15">
        <f t="shared" ca="1" si="497"/>
        <v>16639.212720056519</v>
      </c>
      <c r="BV884" s="15">
        <f t="shared" ca="1" si="498"/>
        <v>25120.334821725013</v>
      </c>
      <c r="BW884" s="15">
        <f t="shared" ca="1" si="499"/>
        <v>51665.585001134983</v>
      </c>
      <c r="BX884" s="15">
        <f t="shared" ca="1" si="500"/>
        <v>65263.702975424494</v>
      </c>
      <c r="BY884" s="15">
        <f t="shared" ca="1" si="501"/>
        <v>97959.404819474497</v>
      </c>
      <c r="BZ884" s="15">
        <f t="shared" ca="1" si="502"/>
        <v>182812.28680501322</v>
      </c>
      <c r="CA884" s="15">
        <f t="shared" ca="1" si="503"/>
        <v>240113.43348499964</v>
      </c>
      <c r="CB884" s="15">
        <f ca="1">(AU884*DCF!C$10-DCF!C$5*MAX(AU884*DCF!C$10,0)-MAX(AU884-Inputs!$B$6,0)/Inputs!$B$10)*DCF!C$6</f>
        <v>1038.6989809930751</v>
      </c>
      <c r="CC884" s="15">
        <f ca="1">(AV884*DCF!D$10-DCF!D$5*MAX(AV884*DCF!D$10,0)-MAX(AV884-AU884,0)/Inputs!$B$10)*DCF!D$6</f>
        <v>1358.9227337273537</v>
      </c>
      <c r="CD884" s="15">
        <f ca="1">(AW884*DCF!E$10-DCF!E$5*MAX(AW884*DCF!E$10,0)-MAX(AW884-AV884,0)/Inputs!$B$10)*DCF!E$6</f>
        <v>1756.2641918368956</v>
      </c>
      <c r="CE884" s="15">
        <f ca="1">(AX884*DCF!F$10-DCF!F$5*MAX(AX884*DCF!F$10,0)-MAX(AX884-AW884,0)/Inputs!$B$10)*DCF!F$6</f>
        <v>2251.1968151942365</v>
      </c>
      <c r="CF884" s="15">
        <f ca="1">(AY884*DCF!G$10-DCF!G$5*MAX(AY884*DCF!G$10,0)-MAX(AY884-AX884,0)/Inputs!$B$10)*DCF!G$6</f>
        <v>3209.8435620221858</v>
      </c>
      <c r="CG884" s="15">
        <f ca="1">(AZ884*DCF!H$10-DCF!H$5*MAX(AZ884*DCF!H$10,0)-MAX(AZ884-AY884,0)/Inputs!$B$10)*DCF!H$6</f>
        <v>3497.5311545980439</v>
      </c>
      <c r="CH884" s="15">
        <f ca="1">(BA884*DCF!I$10-DCF!I$5*MAX(BA884*DCF!I$10,0)-MAX(BA884-AZ884,0)/Inputs!$B$10)*DCF!I$6</f>
        <v>3765.8029088745125</v>
      </c>
      <c r="CI884" s="15">
        <f ca="1">(BB884*DCF!J$10-DCF!J$5*MAX(BB884*DCF!J$10,0)-MAX(BB884-BA884,0)/Inputs!$B$10)*DCF!J$6</f>
        <v>4029.9349636486177</v>
      </c>
      <c r="CJ884" s="15">
        <f ca="1">(BC884*DCF!K$10-DCF!K$5*MAX(BC884*DCF!K$10,0)-MAX(BC884-BB884,0)/Inputs!$B$10)*DCF!K$6</f>
        <v>5025.9395386395599</v>
      </c>
      <c r="CK884" s="15">
        <f ca="1">(BD884*DCF!L$10-DCF!L$5*MAX(BD884*DCF!L$10,0)-MAX(BD884-BC884,0)/Inputs!$B$10)*DCF!L$6</f>
        <v>5947.9782918530291</v>
      </c>
      <c r="CL884" s="15">
        <f ca="1">(BE884*DCF!M$10-DCF!M$5*MAX(BE884*DCF!M$10,0)-MAX(BE884-BD884,0)/Inputs!$B$10)*DCF!M$6</f>
        <v>6055.5395798765212</v>
      </c>
      <c r="CM884" s="15">
        <f ca="1">(BF884*DCF!C$28-DCF!C$5*MAX(BF884*DCF!C$28,0)-MAX(BF884-Inputs!$B$13,0)/Inputs!$B$17)*DCF!C$6</f>
        <v>3568.0965881590532</v>
      </c>
      <c r="CN884" s="15">
        <f ca="1">(BG884*DCF!D$28-DCF!D$5*MAX(BG884*DCF!D$28,0)-MAX(BG884-BF884,0)/Inputs!$B$17)*DCF!D$6</f>
        <v>4218.6721159324379</v>
      </c>
      <c r="CO884" s="15">
        <f ca="1">(BH884*DCF!E$28-DCF!E$5*MAX(BH884*DCF!E$28,0)-MAX(BH884-BG884,0)/Inputs!$B$17)*DCF!E$6</f>
        <v>6101.1727917833559</v>
      </c>
      <c r="CP884" s="15">
        <f ca="1">(BI884*DCF!F$28-DCF!F$5*MAX(BI884*DCF!F$28,0)-MAX(BI884-BH884,0)/Inputs!$B$17)*DCF!F$6</f>
        <v>8418.177800518295</v>
      </c>
      <c r="CQ884" s="15">
        <f ca="1">(BJ884*DCF!G$28-DCF!G$5*MAX(BJ884*DCF!G$28,0)-MAX(BJ884-BI884,0)/Inputs!$B$17)*DCF!G$6</f>
        <v>9851.3396936588342</v>
      </c>
      <c r="CR884" s="15">
        <f ca="1">(BK884*DCF!H$28-DCF!H$5*MAX(BK884*DCF!H$28,0)-MAX(BK884-BJ884,0)/Inputs!$B$17)*DCF!H$6</f>
        <v>11132.315875112181</v>
      </c>
      <c r="CS884" s="15">
        <f ca="1">(BL884*DCF!I$28-DCF!I$5*MAX(BL884*DCF!I$28,0)-MAX(BL884-BK884,0)/Inputs!$B$17)*DCF!I$6</f>
        <v>14292.968500835386</v>
      </c>
      <c r="CT884" s="15">
        <f ca="1">(BM884*DCF!J$28-DCF!J$5*MAX(BM884*DCF!J$28,0)-MAX(BM884-BL884,0)/Inputs!$B$17)*DCF!J$6</f>
        <v>18365.262249592524</v>
      </c>
      <c r="CU884" s="15">
        <f ca="1">(BN884*DCF!K$28-DCF!K$5*MAX(BN884*DCF!K$28,0)-MAX(BN884-BM884,0)/Inputs!$B$17)*DCF!K$6</f>
        <v>24766.495322978495</v>
      </c>
      <c r="CV884" s="15">
        <f ca="1">(BO884*DCF!L$28-DCF!L$5*MAX(BO884*DCF!L$28,0)-MAX(BO884-BN884,0)/Inputs!$B$17)*DCF!L$6</f>
        <v>29967.47844042526</v>
      </c>
      <c r="CW884" s="15">
        <f ca="1">(BP884*DCF!M$28-DCF!M$5*MAX(BP884*DCF!M$28,0)-MAX(BP884-BO884,0)/Inputs!$B$17)*DCF!M$6</f>
        <v>32596.562145569158</v>
      </c>
      <c r="CX884" s="15">
        <f ca="1">(BQ884*DCF!C$46-DCF!C$5*MAX(BQ884*DCF!C$46,0)-MAX(BQ884-Inputs!$B$20,0)/Inputs!$B$24)*DCF!C$6</f>
        <v>-1619.8082073682167</v>
      </c>
      <c r="CY884" s="15">
        <f ca="1">(BR884*DCF!D$46-DCF!D$5*MAX(BR884*DCF!D$46,0)-MAX(BR884-BQ884,0)/Inputs!$B$24)*DCF!D$6</f>
        <v>-1604.4396735439168</v>
      </c>
      <c r="CZ884" s="15">
        <f ca="1">(BS884*DCF!E$46-DCF!E$5*MAX(BS884*DCF!E$46,0)-MAX(BS884-BR884,0)/Inputs!$B$24)*DCF!E$6</f>
        <v>-1752.3277945893988</v>
      </c>
      <c r="DA884" s="15">
        <f ca="1">(BT884*DCF!F$46-DCF!F$5*MAX(BT884*DCF!F$46,0)-MAX(BT884-BS884,0)/Inputs!$B$24)*DCF!F$6</f>
        <v>-2395.8554420998616</v>
      </c>
      <c r="DB884" s="15">
        <f ca="1">(BU884*DCF!G$46-DCF!G$5*MAX(BU884*DCF!G$46,0)-MAX(BU884-BT884,0)/Inputs!$B$24)*DCF!G$6</f>
        <v>-2085.9222465020757</v>
      </c>
      <c r="DC884" s="15">
        <f ca="1">(BV884*DCF!H$46-DCF!H$5*MAX(BV884*DCF!H$46,0)-MAX(BV884-BU884,0)/Inputs!$B$24)*DCF!H$6</f>
        <v>-2635.456728396211</v>
      </c>
      <c r="DD884" s="15">
        <f ca="1">(BW884*DCF!I$46-DCF!I$5*MAX(BW884*DCF!I$46,0)-MAX(BW884-BV884,0)/Inputs!$B$24)*DCF!I$6</f>
        <v>-6426.8776993164374</v>
      </c>
      <c r="DE884" s="15">
        <f ca="1">(BX884*DCF!J$46-DCF!J$5*MAX(BX884*DCF!J$46,0)-MAX(BX884-BW884,0)/Inputs!$B$24)*DCF!J$6</f>
        <v>-868.36691392234331</v>
      </c>
      <c r="DF884" s="15">
        <f ca="1">(BY884*DCF!K$46-DCF!K$5*MAX(BY884*DCF!K$46,0)-MAX(BY884-BX884,0)/Inputs!$B$24)*DCF!K$6</f>
        <v>-2413.808189266053</v>
      </c>
      <c r="DG884" s="15">
        <f ca="1">(BZ884*DCF!L$46-DCF!L$5*MAX(BZ884*DCF!L$46,0)-MAX(BZ884-BY884,0)/Inputs!$B$24)*DCF!L$6</f>
        <v>-6565.5209573257998</v>
      </c>
      <c r="DH884" s="15">
        <f ca="1">(CA884*DCF!M$46-DCF!M$5*MAX(CA884*DCF!M$46,0)-MAX(CA884-BZ884,0)/Inputs!$B$24)*DCF!M$6</f>
        <v>6844.7907131885013</v>
      </c>
      <c r="DI884" s="15">
        <f ca="1">SUM(CB884:CL884)+BE884*DCF!M$10*(1+Inputs!$B$30)*(1-Inputs!$B$33)*(1-Inputs!$B$30/Inputs!$B$31)/(Inputs!$B$29-Inputs!$B$30)*DCF!M$6</f>
        <v>180742.74316743697</v>
      </c>
      <c r="DJ884" s="15">
        <f ca="1">SUM(CM884:CW884)+BP884*DCF!M$28*(1+Inputs!$B$30)*(1-Inputs!$B$33)*(1-Inputs!$B$30/Inputs!$B$31)/(Inputs!$B$29-Inputs!$B$30)*DCF!M$6</f>
        <v>856005.18868624663</v>
      </c>
      <c r="DK884" s="15">
        <f ca="1">SUM(CX884:DH884)+CA884*DCF!M$46*(1+Inputs!$B$30)*(1-Inputs!$B$33)*(1-Inputs!$B$30/Inputs!$B$31)/(Inputs!$B$29-Inputs!$B$30)*DCF!M$6</f>
        <v>349720.21828319313</v>
      </c>
      <c r="DM884" s="15">
        <f ca="1">DI884+DJ884+DK884+Inputs!$B$34+Inputs!$B$36-Inputs!$B$35</f>
        <v>1463319.1501368769</v>
      </c>
    </row>
    <row r="885" spans="1:117" x14ac:dyDescent="0.75">
      <c r="A885" s="11">
        <v>872</v>
      </c>
      <c r="C885" s="23">
        <f t="shared" ca="1" si="507"/>
        <v>0.90296802266644938</v>
      </c>
      <c r="D885" s="23">
        <f t="shared" ca="1" si="507"/>
        <v>0.83831968187186312</v>
      </c>
      <c r="E885" s="23">
        <f t="shared" ca="1" si="507"/>
        <v>-0.43798799843643998</v>
      </c>
      <c r="F885" s="23">
        <f t="shared" ca="1" si="507"/>
        <v>-1.2745534460734353</v>
      </c>
      <c r="G885" s="23">
        <f t="shared" ca="1" si="507"/>
        <v>0.16665931432942471</v>
      </c>
      <c r="H885" s="23">
        <f t="shared" ca="1" si="507"/>
        <v>0.91043937271295317</v>
      </c>
      <c r="I885" s="23">
        <f t="shared" ca="1" si="507"/>
        <v>-0.90480155207378332</v>
      </c>
      <c r="J885" s="23">
        <f t="shared" ca="1" si="507"/>
        <v>-1.3044767624658846</v>
      </c>
      <c r="K885" s="23">
        <f t="shared" ca="1" si="507"/>
        <v>-1.1795336094953244</v>
      </c>
      <c r="L885" s="23">
        <f t="shared" ca="1" si="507"/>
        <v>0.34261868029487075</v>
      </c>
      <c r="M885" s="23">
        <f t="shared" ca="1" si="507"/>
        <v>0.89762955315282822</v>
      </c>
      <c r="N885" s="23">
        <f ca="1">SQRT(Inputs!$B$38)*C885+SQRT(1-Inputs!$B$38)*_xlfn.NORM.S.INV(RAND())</f>
        <v>0.80630701201715382</v>
      </c>
      <c r="O885" s="23">
        <f ca="1">SQRT(Inputs!$B$38)*D885+SQRT(1-Inputs!$B$38)*_xlfn.NORM.S.INV(RAND())</f>
        <v>8.6173098534433445E-2</v>
      </c>
      <c r="P885" s="23">
        <f ca="1">SQRT(Inputs!$B$38)*E885+SQRT(1-Inputs!$B$38)*_xlfn.NORM.S.INV(RAND())</f>
        <v>-0.79094983292180221</v>
      </c>
      <c r="Q885" s="23">
        <f ca="1">SQRT(Inputs!$B$38)*F885+SQRT(1-Inputs!$B$38)*_xlfn.NORM.S.INV(RAND())</f>
        <v>-2.7786763631932621</v>
      </c>
      <c r="R885" s="23">
        <f ca="1">SQRT(Inputs!$B$38)*G885+SQRT(1-Inputs!$B$38)*_xlfn.NORM.S.INV(RAND())</f>
        <v>0.71543056687956608</v>
      </c>
      <c r="S885" s="23">
        <f ca="1">SQRT(Inputs!$B$38)*H885+SQRT(1-Inputs!$B$38)*_xlfn.NORM.S.INV(RAND())</f>
        <v>1.6297336699227349</v>
      </c>
      <c r="T885" s="23">
        <f ca="1">SQRT(Inputs!$B$38)*I885+SQRT(1-Inputs!$B$38)*_xlfn.NORM.S.INV(RAND())</f>
        <v>-0.41599958264264747</v>
      </c>
      <c r="U885" s="23">
        <f ca="1">SQRT(Inputs!$B$38)*J885+SQRT(1-Inputs!$B$38)*_xlfn.NORM.S.INV(RAND())</f>
        <v>-0.76287542081154869</v>
      </c>
      <c r="V885" s="23">
        <f ca="1">SQRT(Inputs!$B$38)*K885+SQRT(1-Inputs!$B$38)*_xlfn.NORM.S.INV(RAND())</f>
        <v>-1.4226770692488471</v>
      </c>
      <c r="W885" s="23">
        <f ca="1">SQRT(Inputs!$B$38)*L885+SQRT(1-Inputs!$B$38)*_xlfn.NORM.S.INV(RAND())</f>
        <v>3.2601838551451739E-2</v>
      </c>
      <c r="X885" s="23">
        <f ca="1">SQRT(Inputs!$B$38)*M885+SQRT(1-Inputs!$B$38)*_xlfn.NORM.S.INV(RAND())</f>
        <v>9.8859398125958564E-2</v>
      </c>
      <c r="Y885" s="23">
        <f ca="1">SQRT(Inputs!$B$38)*C885+SQRT(1-Inputs!$B$38)*_xlfn.NORM.S.INV(RAND())</f>
        <v>1.2004501383450281</v>
      </c>
      <c r="Z885" s="23">
        <f ca="1">SQRT(Inputs!$B$38)*D885+SQRT(1-Inputs!$B$38)*_xlfn.NORM.S.INV(RAND())</f>
        <v>-0.48935516618315394</v>
      </c>
      <c r="AA885" s="23">
        <f ca="1">SQRT(Inputs!$B$38)*E885+SQRT(1-Inputs!$B$38)*_xlfn.NORM.S.INV(RAND())</f>
        <v>-0.95590256374568539</v>
      </c>
      <c r="AB885" s="23">
        <f ca="1">SQRT(Inputs!$B$38)*F885+SQRT(1-Inputs!$B$38)*_xlfn.NORM.S.INV(RAND())</f>
        <v>-1.131803222794963</v>
      </c>
      <c r="AC885" s="23">
        <f ca="1">SQRT(Inputs!$B$38)*G885+SQRT(1-Inputs!$B$38)*_xlfn.NORM.S.INV(RAND())</f>
        <v>-0.10103152463057036</v>
      </c>
      <c r="AD885" s="23">
        <f ca="1">SQRT(Inputs!$B$38)*H885+SQRT(1-Inputs!$B$38)*_xlfn.NORM.S.INV(RAND())</f>
        <v>1.3439017048286386</v>
      </c>
      <c r="AE885" s="23">
        <f ca="1">SQRT(Inputs!$B$38)*I885+SQRT(1-Inputs!$B$38)*_xlfn.NORM.S.INV(RAND())</f>
        <v>-0.22731099618448564</v>
      </c>
      <c r="AF885" s="23">
        <f ca="1">SQRT(Inputs!$B$38)*J885+SQRT(1-Inputs!$B$38)*_xlfn.NORM.S.INV(RAND())</f>
        <v>-1.23002033926494</v>
      </c>
      <c r="AG885" s="23">
        <f ca="1">SQRT(Inputs!$B$38)*K885+SQRT(1-Inputs!$B$38)*_xlfn.NORM.S.INV(RAND())</f>
        <v>-7.7246933014224473E-3</v>
      </c>
      <c r="AH885" s="23">
        <f ca="1">SQRT(Inputs!$B$38)*L885+SQRT(1-Inputs!$B$38)*_xlfn.NORM.S.INV(RAND())</f>
        <v>0.47855917543130067</v>
      </c>
      <c r="AI885" s="23">
        <f ca="1">SQRT(Inputs!$B$38)*M885+SQRT(1-Inputs!$B$38)*_xlfn.NORM.S.INV(RAND())</f>
        <v>1.9172899247329434</v>
      </c>
      <c r="AJ885" s="23">
        <f ca="1">SQRT(Inputs!$B$38)*C885+SQRT(1-Inputs!$B$38)*_xlfn.NORM.S.INV(RAND())</f>
        <v>-0.43990879068221467</v>
      </c>
      <c r="AK885" s="23">
        <f ca="1">SQRT(Inputs!$B$38)*D885+SQRT(1-Inputs!$B$38)*_xlfn.NORM.S.INV(RAND())</f>
        <v>-0.2726436356184006</v>
      </c>
      <c r="AL885" s="23">
        <f ca="1">SQRT(Inputs!$B$38)*E885+SQRT(1-Inputs!$B$38)*_xlfn.NORM.S.INV(RAND())</f>
        <v>0.29065874990522067</v>
      </c>
      <c r="AM885" s="23">
        <f ca="1">SQRT(Inputs!$B$38)*F885+SQRT(1-Inputs!$B$38)*_xlfn.NORM.S.INV(RAND())</f>
        <v>-1.2355783163570695</v>
      </c>
      <c r="AN885" s="23">
        <f ca="1">SQRT(Inputs!$B$38)*G885+SQRT(1-Inputs!$B$38)*_xlfn.NORM.S.INV(RAND())</f>
        <v>-0.66066837014632562</v>
      </c>
      <c r="AO885" s="23">
        <f ca="1">SQRT(Inputs!$B$38)*H885+SQRT(1-Inputs!$B$38)*_xlfn.NORM.S.INV(RAND())</f>
        <v>0.87182555543196694</v>
      </c>
      <c r="AP885" s="23">
        <f ca="1">SQRT(Inputs!$B$38)*I885+SQRT(1-Inputs!$B$38)*_xlfn.NORM.S.INV(RAND())</f>
        <v>-1.0906961375988342</v>
      </c>
      <c r="AQ885" s="23">
        <f ca="1">SQRT(Inputs!$B$38)*J885+SQRT(1-Inputs!$B$38)*_xlfn.NORM.S.INV(RAND())</f>
        <v>3.526693834391581E-2</v>
      </c>
      <c r="AR885" s="23">
        <f ca="1">SQRT(Inputs!$B$38)*K885+SQRT(1-Inputs!$B$38)*_xlfn.NORM.S.INV(RAND())</f>
        <v>-0.58510479021184458</v>
      </c>
      <c r="AS885" s="23">
        <f ca="1">SQRT(Inputs!$B$38)*L885+SQRT(1-Inputs!$B$38)*_xlfn.NORM.S.INV(RAND())</f>
        <v>0.52163375477103935</v>
      </c>
      <c r="AT885" s="23">
        <f ca="1">SQRT(Inputs!$B$38)*M885+SQRT(1-Inputs!$B$38)*_xlfn.NORM.S.INV(RAND())</f>
        <v>0.28146536181710291</v>
      </c>
      <c r="AU885" s="15">
        <f ca="1">Inputs!$B$6*EXP($B$8-0.5*C$5^2+C$5*N885)</f>
        <v>5654.075049500374</v>
      </c>
      <c r="AV885" s="15">
        <f t="shared" ca="1" si="474"/>
        <v>6970.1003227746251</v>
      </c>
      <c r="AW885" s="15">
        <f t="shared" ca="1" si="475"/>
        <v>7638.803700976574</v>
      </c>
      <c r="AX885" s="15">
        <f t="shared" ca="1" si="476"/>
        <v>6590.8405769971605</v>
      </c>
      <c r="AY885" s="15">
        <f t="shared" ca="1" si="477"/>
        <v>8756.5932769030314</v>
      </c>
      <c r="AZ885" s="15">
        <f t="shared" ca="1" si="478"/>
        <v>12814.805805440714</v>
      </c>
      <c r="BA885" s="15">
        <f t="shared" ca="1" si="479"/>
        <v>15013.924598077805</v>
      </c>
      <c r="BB885" s="15">
        <f t="shared" ca="1" si="480"/>
        <v>17029.020181253713</v>
      </c>
      <c r="BC885" s="15">
        <f t="shared" ca="1" si="481"/>
        <v>18179.983409452754</v>
      </c>
      <c r="BD885" s="15">
        <f t="shared" ca="1" si="482"/>
        <v>22340.213887111411</v>
      </c>
      <c r="BE885" s="15">
        <f t="shared" ca="1" si="483"/>
        <v>27622.669328391454</v>
      </c>
      <c r="BF885" s="15">
        <f ca="1">Inputs!$B$13*EXP($B$9-0.5*C$6^2+C$6*Y885)</f>
        <v>17547.305748340441</v>
      </c>
      <c r="BG885" s="15">
        <f t="shared" ca="1" si="484"/>
        <v>19578.178735860442</v>
      </c>
      <c r="BH885" s="15">
        <f t="shared" ca="1" si="485"/>
        <v>20413.785646674762</v>
      </c>
      <c r="BI885" s="15">
        <f t="shared" ca="1" si="486"/>
        <v>20994.299535823717</v>
      </c>
      <c r="BJ885" s="15">
        <f t="shared" ca="1" si="487"/>
        <v>25365.536237198328</v>
      </c>
      <c r="BK885" s="15">
        <f t="shared" ca="1" si="488"/>
        <v>37381.64482286002</v>
      </c>
      <c r="BL885" s="15">
        <f t="shared" ca="1" si="489"/>
        <v>44585.909370599096</v>
      </c>
      <c r="BM885" s="15">
        <f t="shared" ca="1" si="490"/>
        <v>47039.696358170142</v>
      </c>
      <c r="BN885" s="15">
        <f t="shared" ca="1" si="491"/>
        <v>57799.406504972067</v>
      </c>
      <c r="BO885" s="15">
        <f t="shared" ca="1" si="492"/>
        <v>75184.351218269672</v>
      </c>
      <c r="BP885" s="15">
        <f t="shared" ca="1" si="493"/>
        <v>114989.37775469988</v>
      </c>
      <c r="BQ885" s="15">
        <f ca="1">Inputs!$B$20*EXP($B$10-0.5*C$7^2+C$7*AJ885)</f>
        <v>3669.8301275428448</v>
      </c>
      <c r="BR885" s="15">
        <f t="shared" ca="1" si="494"/>
        <v>4566.4711245867502</v>
      </c>
      <c r="BS885" s="15">
        <f t="shared" ca="1" si="495"/>
        <v>6797.7118114102532</v>
      </c>
      <c r="BT885" s="15">
        <f t="shared" ca="1" si="496"/>
        <v>6777.8163416930038</v>
      </c>
      <c r="BU885" s="15">
        <f t="shared" ca="1" si="497"/>
        <v>8005.4974513344805</v>
      </c>
      <c r="BV885" s="15">
        <f t="shared" ca="1" si="498"/>
        <v>13555.330361498727</v>
      </c>
      <c r="BW885" s="15">
        <f t="shared" ca="1" si="499"/>
        <v>15016.463932660825</v>
      </c>
      <c r="BX885" s="15">
        <f t="shared" ca="1" si="500"/>
        <v>21151.95667815872</v>
      </c>
      <c r="BY885" s="15">
        <f t="shared" ca="1" si="501"/>
        <v>26498.67892698124</v>
      </c>
      <c r="BZ885" s="15">
        <f t="shared" ca="1" si="502"/>
        <v>40923.375163746139</v>
      </c>
      <c r="CA885" s="15">
        <f t="shared" ca="1" si="503"/>
        <v>60433.241034148356</v>
      </c>
      <c r="CB885" s="15">
        <f ca="1">(AU885*DCF!C$10-DCF!C$5*MAX(AU885*DCF!C$10,0)-MAX(AU885-Inputs!$B$6,0)/Inputs!$B$10)*DCF!C$6</f>
        <v>1038.1413922403931</v>
      </c>
      <c r="CC885" s="15">
        <f ca="1">(AV885*DCF!D$10-DCF!D$5*MAX(AV885*DCF!D$10,0)-MAX(AV885-AU885,0)/Inputs!$B$10)*DCF!D$6</f>
        <v>1378.0364127369096</v>
      </c>
      <c r="CD885" s="15">
        <f ca="1">(AW885*DCF!E$10-DCF!E$5*MAX(AW885*DCF!E$10,0)-MAX(AW885-AV885,0)/Inputs!$B$10)*DCF!E$6</f>
        <v>1613.0584821351088</v>
      </c>
      <c r="CE885" s="15">
        <f ca="1">(AX885*DCF!F$10-DCF!F$5*MAX(AX885*DCF!F$10,0)-MAX(AX885-AW885,0)/Inputs!$B$10)*DCF!F$6</f>
        <v>1438.7699942463787</v>
      </c>
      <c r="CF885" s="15">
        <f ca="1">(AY885*DCF!G$10-DCF!G$5*MAX(AY885*DCF!G$10,0)-MAX(AY885-AX885,0)/Inputs!$B$10)*DCF!G$6</f>
        <v>1387.9120558830384</v>
      </c>
      <c r="CG885" s="15">
        <f ca="1">(AZ885*DCF!H$10-DCF!H$5*MAX(AZ885*DCF!H$10,0)-MAX(AZ885-AY885,0)/Inputs!$B$10)*DCF!H$6</f>
        <v>1767.3953514337302</v>
      </c>
      <c r="CH885" s="15">
        <f ca="1">(BA885*DCF!I$10-DCF!I$5*MAX(BA885*DCF!I$10,0)-MAX(BA885-AZ885,0)/Inputs!$B$10)*DCF!I$6</f>
        <v>2381.7637822790148</v>
      </c>
      <c r="CI885" s="15">
        <f ca="1">(BB885*DCF!J$10-DCF!J$5*MAX(BB885*DCF!J$10,0)-MAX(BB885-BA885,0)/Inputs!$B$10)*DCF!J$6</f>
        <v>2616.8648464328835</v>
      </c>
      <c r="CJ885" s="15">
        <f ca="1">(BC885*DCF!K$10-DCF!K$5*MAX(BC885*DCF!K$10,0)-MAX(BC885-BB885,0)/Inputs!$B$10)*DCF!K$6</f>
        <v>2765.5680256414003</v>
      </c>
      <c r="CK885" s="15">
        <f ca="1">(BD885*DCF!L$10-DCF!L$5*MAX(BD885*DCF!L$10,0)-MAX(BD885-BC885,0)/Inputs!$B$10)*DCF!L$6</f>
        <v>2831.3439141886483</v>
      </c>
      <c r="CL885" s="15">
        <f ca="1">(BE885*DCF!M$10-DCF!M$5*MAX(BE885*DCF!M$10,0)-MAX(BE885-BD885,0)/Inputs!$B$10)*DCF!M$6</f>
        <v>3266.8701701199307</v>
      </c>
      <c r="CM885" s="15">
        <f ca="1">(BF885*DCF!C$28-DCF!C$5*MAX(BF885*DCF!C$28,0)-MAX(BF885-Inputs!$B$13,0)/Inputs!$B$17)*DCF!C$6</f>
        <v>3932.6192308332079</v>
      </c>
      <c r="CN885" s="15">
        <f ca="1">(BG885*DCF!D$28-DCF!D$5*MAX(BG885*DCF!D$28,0)-MAX(BG885-BF885,0)/Inputs!$B$17)*DCF!D$6</f>
        <v>5332.9468621135784</v>
      </c>
      <c r="CO885" s="15">
        <f ca="1">(BH885*DCF!E$28-DCF!E$5*MAX(BH885*DCF!E$28,0)-MAX(BH885-BG885,0)/Inputs!$B$17)*DCF!E$6</f>
        <v>5616.8609718835505</v>
      </c>
      <c r="CP885" s="15">
        <f ca="1">(BI885*DCF!F$28-DCF!F$5*MAX(BI885*DCF!F$28,0)-MAX(BI885-BH885,0)/Inputs!$B$17)*DCF!F$6</f>
        <v>5593.707586777693</v>
      </c>
      <c r="CQ885" s="15">
        <f ca="1">(BJ885*DCF!G$28-DCF!G$5*MAX(BJ885*DCF!G$28,0)-MAX(BJ885-BI885,0)/Inputs!$B$17)*DCF!G$6</f>
        <v>5846.0819938846753</v>
      </c>
      <c r="CR885" s="15">
        <f ca="1">(BK885*DCF!H$28-DCF!H$5*MAX(BK885*DCF!H$28,0)-MAX(BK885-BJ885,0)/Inputs!$B$17)*DCF!H$6</f>
        <v>7377.9271266819887</v>
      </c>
      <c r="CS885" s="15">
        <f ca="1">(BL885*DCF!I$28-DCF!I$5*MAX(BL885*DCF!I$28,0)-MAX(BL885-BK885,0)/Inputs!$B$17)*DCF!I$6</f>
        <v>9450.4791748904281</v>
      </c>
      <c r="CT885" s="15">
        <f ca="1">(BM885*DCF!J$28-DCF!J$5*MAX(BM885*DCF!J$28,0)-MAX(BM885-BL885,0)/Inputs!$B$17)*DCF!J$6</f>
        <v>10168.405245187429</v>
      </c>
      <c r="CU885" s="15">
        <f ca="1">(BN885*DCF!K$28-DCF!K$5*MAX(BN885*DCF!K$28,0)-MAX(BN885-BM885,0)/Inputs!$B$17)*DCF!K$6</f>
        <v>10888.344356824253</v>
      </c>
      <c r="CV885" s="15">
        <f ca="1">(BO885*DCF!L$28-DCF!L$5*MAX(BO885*DCF!L$28,0)-MAX(BO885-BN885,0)/Inputs!$B$17)*DCF!L$6</f>
        <v>13033.720694616948</v>
      </c>
      <c r="CW885" s="15">
        <f ca="1">(BP885*DCF!M$28-DCF!M$5*MAX(BP885*DCF!M$28,0)-MAX(BP885-BO885,0)/Inputs!$B$17)*DCF!M$6</f>
        <v>17474.574206012094</v>
      </c>
      <c r="CX885" s="15">
        <f ca="1">(BQ885*DCF!C$46-DCF!C$5*MAX(BQ885*DCF!C$46,0)-MAX(BQ885-Inputs!$B$20,0)/Inputs!$B$24)*DCF!C$6</f>
        <v>-1064.0855387132874</v>
      </c>
      <c r="CY885" s="15">
        <f ca="1">(BR885*DCF!D$46-DCF!D$5*MAX(BR885*DCF!D$46,0)-MAX(BR885-BQ885,0)/Inputs!$B$24)*DCF!D$6</f>
        <v>-1161.9794001263458</v>
      </c>
      <c r="CZ885" s="15">
        <f ca="1">(BS885*DCF!E$46-DCF!E$5*MAX(BS885*DCF!E$46,0)-MAX(BS885-BR885,0)/Inputs!$B$24)*DCF!E$6</f>
        <v>-1683.334911064781</v>
      </c>
      <c r="DA885" s="15">
        <f ca="1">(BT885*DCF!F$46-DCF!F$5*MAX(BT885*DCF!F$46,0)-MAX(BT885-BS885,0)/Inputs!$B$24)*DCF!F$6</f>
        <v>-493.60343862591725</v>
      </c>
      <c r="DB885" s="15">
        <f ca="1">(BU885*DCF!G$46-DCF!G$5*MAX(BU885*DCF!G$46,0)-MAX(BU885-BT885,0)/Inputs!$B$24)*DCF!G$6</f>
        <v>-682.25678659761479</v>
      </c>
      <c r="DC885" s="15">
        <f ca="1">(BV885*DCF!H$46-DCF!H$5*MAX(BV885*DCF!H$46,0)-MAX(BV885-BU885,0)/Inputs!$B$24)*DCF!H$6</f>
        <v>-1724.5765724431255</v>
      </c>
      <c r="DD885" s="15">
        <f ca="1">(BW885*DCF!I$46-DCF!I$5*MAX(BW885*DCF!I$46,0)-MAX(BW885-BV885,0)/Inputs!$B$24)*DCF!I$6</f>
        <v>-72.623869045625739</v>
      </c>
      <c r="DE885" s="15">
        <f ca="1">(BX885*DCF!J$46-DCF!J$5*MAX(BX885*DCF!J$46,0)-MAX(BX885-BW885,0)/Inputs!$B$24)*DCF!J$6</f>
        <v>-739.76636304364922</v>
      </c>
      <c r="DF885" s="15">
        <f ca="1">(BY885*DCF!K$46-DCF!K$5*MAX(BY885*DCF!K$46,0)-MAX(BY885-BX885,0)/Inputs!$B$24)*DCF!K$6</f>
        <v>203.88835922191228</v>
      </c>
      <c r="DG885" s="15">
        <f ca="1">(BZ885*DCF!L$46-DCF!L$5*MAX(BZ885*DCF!L$46,0)-MAX(BZ885-BY885,0)/Inputs!$B$24)*DCF!L$6</f>
        <v>-435.51291036952762</v>
      </c>
      <c r="DH885" s="15">
        <f ca="1">(CA885*DCF!M$46-DCF!M$5*MAX(CA885*DCF!M$46,0)-MAX(CA885-BZ885,0)/Inputs!$B$24)*DCF!M$6</f>
        <v>659.07047077702543</v>
      </c>
      <c r="DI885" s="15">
        <f ca="1">SUM(CB885:CL885)+BE885*DCF!M$10*(1+Inputs!$B$30)*(1-Inputs!$B$33)*(1-Inputs!$B$30/Inputs!$B$31)/(Inputs!$B$29-Inputs!$B$30)*DCF!M$6</f>
        <v>99359.978440238003</v>
      </c>
      <c r="DJ885" s="15">
        <f ca="1">SUM(CM885:CW885)+BP885*DCF!M$28*(1+Inputs!$B$30)*(1-Inputs!$B$33)*(1-Inputs!$B$30/Inputs!$B$31)/(Inputs!$B$29-Inputs!$B$30)*DCF!M$6</f>
        <v>521404.94594094978</v>
      </c>
      <c r="DK885" s="15">
        <f ca="1">SUM(CX885:DH885)+CA885*DCF!M$46*(1+Inputs!$B$30)*(1-Inputs!$B$33)*(1-Inputs!$B$30/Inputs!$B$31)/(Inputs!$B$29-Inputs!$B$30)*DCF!M$6</f>
        <v>86242.16845381129</v>
      </c>
      <c r="DM885" s="15">
        <f ca="1">DI885+DJ885+DK885+Inputs!$B$34+Inputs!$B$36-Inputs!$B$35</f>
        <v>783858.09283499909</v>
      </c>
    </row>
    <row r="886" spans="1:117" x14ac:dyDescent="0.75">
      <c r="A886" s="11">
        <v>873</v>
      </c>
      <c r="C886" s="23">
        <f t="shared" ca="1" si="507"/>
        <v>-0.95773814294819648</v>
      </c>
      <c r="D886" s="23">
        <f t="shared" ca="1" si="507"/>
        <v>0.38379465405487567</v>
      </c>
      <c r="E886" s="23">
        <f t="shared" ca="1" si="507"/>
        <v>0.9063477595660735</v>
      </c>
      <c r="F886" s="23">
        <f t="shared" ca="1" si="507"/>
        <v>0.98511317845524415</v>
      </c>
      <c r="G886" s="23">
        <f t="shared" ca="1" si="507"/>
        <v>-0.17267852497498298</v>
      </c>
      <c r="H886" s="23">
        <f t="shared" ca="1" si="507"/>
        <v>0.44091957868941634</v>
      </c>
      <c r="I886" s="23">
        <f t="shared" ca="1" si="507"/>
        <v>1.7850639328224747</v>
      </c>
      <c r="J886" s="23">
        <f t="shared" ca="1" si="507"/>
        <v>-0.81962744671763232</v>
      </c>
      <c r="K886" s="23">
        <f t="shared" ca="1" si="507"/>
        <v>1.3453227551735945</v>
      </c>
      <c r="L886" s="23">
        <f t="shared" ca="1" si="507"/>
        <v>-2.142872568211688</v>
      </c>
      <c r="M886" s="23">
        <f t="shared" ca="1" si="507"/>
        <v>0.27530753660159335</v>
      </c>
      <c r="N886" s="23">
        <f ca="1">SQRT(Inputs!$B$38)*C886+SQRT(1-Inputs!$B$38)*_xlfn.NORM.S.INV(RAND())</f>
        <v>-0.75931200494698026</v>
      </c>
      <c r="O886" s="23">
        <f ca="1">SQRT(Inputs!$B$38)*D886+SQRT(1-Inputs!$B$38)*_xlfn.NORM.S.INV(RAND())</f>
        <v>-0.8245241161935537</v>
      </c>
      <c r="P886" s="23">
        <f ca="1">SQRT(Inputs!$B$38)*E886+SQRT(1-Inputs!$B$38)*_xlfn.NORM.S.INV(RAND())</f>
        <v>-0.35854263344900567</v>
      </c>
      <c r="Q886" s="23">
        <f ca="1">SQRT(Inputs!$B$38)*F886+SQRT(1-Inputs!$B$38)*_xlfn.NORM.S.INV(RAND())</f>
        <v>-2.598108987626313E-2</v>
      </c>
      <c r="R886" s="23">
        <f ca="1">SQRT(Inputs!$B$38)*G886+SQRT(1-Inputs!$B$38)*_xlfn.NORM.S.INV(RAND())</f>
        <v>-0.80426298306428645</v>
      </c>
      <c r="S886" s="23">
        <f ca="1">SQRT(Inputs!$B$38)*H886+SQRT(1-Inputs!$B$38)*_xlfn.NORM.S.INV(RAND())</f>
        <v>4.5181252278155559E-2</v>
      </c>
      <c r="T886" s="23">
        <f ca="1">SQRT(Inputs!$B$38)*I886+SQRT(1-Inputs!$B$38)*_xlfn.NORM.S.INV(RAND())</f>
        <v>-0.1130735913087102</v>
      </c>
      <c r="U886" s="23">
        <f ca="1">SQRT(Inputs!$B$38)*J886+SQRT(1-Inputs!$B$38)*_xlfn.NORM.S.INV(RAND())</f>
        <v>1.02363316597167</v>
      </c>
      <c r="V886" s="23">
        <f ca="1">SQRT(Inputs!$B$38)*K886+SQRT(1-Inputs!$B$38)*_xlfn.NORM.S.INV(RAND())</f>
        <v>2.2008831669537496</v>
      </c>
      <c r="W886" s="23">
        <f ca="1">SQRT(Inputs!$B$38)*L886+SQRT(1-Inputs!$B$38)*_xlfn.NORM.S.INV(RAND())</f>
        <v>-0.42740243970378222</v>
      </c>
      <c r="X886" s="23">
        <f ca="1">SQRT(Inputs!$B$38)*M886+SQRT(1-Inputs!$B$38)*_xlfn.NORM.S.INV(RAND())</f>
        <v>0.51560925729976614</v>
      </c>
      <c r="Y886" s="23">
        <f ca="1">SQRT(Inputs!$B$38)*C886+SQRT(1-Inputs!$B$38)*_xlfn.NORM.S.INV(RAND())</f>
        <v>-0.92205432598122106</v>
      </c>
      <c r="Z886" s="23">
        <f ca="1">SQRT(Inputs!$B$38)*D886+SQRT(1-Inputs!$B$38)*_xlfn.NORM.S.INV(RAND())</f>
        <v>0.5016746704879862</v>
      </c>
      <c r="AA886" s="23">
        <f ca="1">SQRT(Inputs!$B$38)*E886+SQRT(1-Inputs!$B$38)*_xlfn.NORM.S.INV(RAND())</f>
        <v>0.49598686164558226</v>
      </c>
      <c r="AB886" s="23">
        <f ca="1">SQRT(Inputs!$B$38)*F886+SQRT(1-Inputs!$B$38)*_xlfn.NORM.S.INV(RAND())</f>
        <v>0.92978750708764624</v>
      </c>
      <c r="AC886" s="23">
        <f ca="1">SQRT(Inputs!$B$38)*G886+SQRT(1-Inputs!$B$38)*_xlfn.NORM.S.INV(RAND())</f>
        <v>0.14712677255287468</v>
      </c>
      <c r="AD886" s="23">
        <f ca="1">SQRT(Inputs!$B$38)*H886+SQRT(1-Inputs!$B$38)*_xlfn.NORM.S.INV(RAND())</f>
        <v>-6.7418202729270515E-3</v>
      </c>
      <c r="AE886" s="23">
        <f ca="1">SQRT(Inputs!$B$38)*I886+SQRT(1-Inputs!$B$38)*_xlfn.NORM.S.INV(RAND())</f>
        <v>1.4994214409702926</v>
      </c>
      <c r="AF886" s="23">
        <f ca="1">SQRT(Inputs!$B$38)*J886+SQRT(1-Inputs!$B$38)*_xlfn.NORM.S.INV(RAND())</f>
        <v>0.40383369188799217</v>
      </c>
      <c r="AG886" s="23">
        <f ca="1">SQRT(Inputs!$B$38)*K886+SQRT(1-Inputs!$B$38)*_xlfn.NORM.S.INV(RAND())</f>
        <v>0.22751040478042983</v>
      </c>
      <c r="AH886" s="23">
        <f ca="1">SQRT(Inputs!$B$38)*L886+SQRT(1-Inputs!$B$38)*_xlfn.NORM.S.INV(RAND())</f>
        <v>-1.6388041856009354</v>
      </c>
      <c r="AI886" s="23">
        <f ca="1">SQRT(Inputs!$B$38)*M886+SQRT(1-Inputs!$B$38)*_xlfn.NORM.S.INV(RAND())</f>
        <v>1.1898563868818612</v>
      </c>
      <c r="AJ886" s="23">
        <f ca="1">SQRT(Inputs!$B$38)*C886+SQRT(1-Inputs!$B$38)*_xlfn.NORM.S.INV(RAND())</f>
        <v>-0.51334670402390836</v>
      </c>
      <c r="AK886" s="23">
        <f ca="1">SQRT(Inputs!$B$38)*D886+SQRT(1-Inputs!$B$38)*_xlfn.NORM.S.INV(RAND())</f>
        <v>1.5954395011269523E-2</v>
      </c>
      <c r="AL886" s="23">
        <f ca="1">SQRT(Inputs!$B$38)*E886+SQRT(1-Inputs!$B$38)*_xlfn.NORM.S.INV(RAND())</f>
        <v>0.21708802525789217</v>
      </c>
      <c r="AM886" s="23">
        <f ca="1">SQRT(Inputs!$B$38)*F886+SQRT(1-Inputs!$B$38)*_xlfn.NORM.S.INV(RAND())</f>
        <v>1.6907650638293834</v>
      </c>
      <c r="AN886" s="23">
        <f ca="1">SQRT(Inputs!$B$38)*G886+SQRT(1-Inputs!$B$38)*_xlfn.NORM.S.INV(RAND())</f>
        <v>0.53859906115124268</v>
      </c>
      <c r="AO886" s="23">
        <f ca="1">SQRT(Inputs!$B$38)*H886+SQRT(1-Inputs!$B$38)*_xlfn.NORM.S.INV(RAND())</f>
        <v>0.46991654583020259</v>
      </c>
      <c r="AP886" s="23">
        <f ca="1">SQRT(Inputs!$B$38)*I886+SQRT(1-Inputs!$B$38)*_xlfn.NORM.S.INV(RAND())</f>
        <v>1.0995609856010558</v>
      </c>
      <c r="AQ886" s="23">
        <f ca="1">SQRT(Inputs!$B$38)*J886+SQRT(1-Inputs!$B$38)*_xlfn.NORM.S.INV(RAND())</f>
        <v>-0.6461576731834362</v>
      </c>
      <c r="AR886" s="23">
        <f ca="1">SQRT(Inputs!$B$38)*K886+SQRT(1-Inputs!$B$38)*_xlfn.NORM.S.INV(RAND())</f>
        <v>1.782899847350635</v>
      </c>
      <c r="AS886" s="23">
        <f ca="1">SQRT(Inputs!$B$38)*L886+SQRT(1-Inputs!$B$38)*_xlfn.NORM.S.INV(RAND())</f>
        <v>-1.3399220539513457</v>
      </c>
      <c r="AT886" s="23">
        <f ca="1">SQRT(Inputs!$B$38)*M886+SQRT(1-Inputs!$B$38)*_xlfn.NORM.S.INV(RAND())</f>
        <v>0.16804020285612786</v>
      </c>
      <c r="AU886" s="15">
        <f ca="1">Inputs!$B$6*EXP($B$8-0.5*C$5^2+C$5*N886)</f>
        <v>4388.3134259978397</v>
      </c>
      <c r="AV886" s="15">
        <f t="shared" ca="1" si="474"/>
        <v>4731.7561661304908</v>
      </c>
      <c r="AW886" s="15">
        <f t="shared" ca="1" si="475"/>
        <v>5497.1588793982883</v>
      </c>
      <c r="AX886" s="15">
        <f t="shared" ca="1" si="476"/>
        <v>6689.7297107382683</v>
      </c>
      <c r="AY886" s="15">
        <f t="shared" ca="1" si="477"/>
        <v>7442.5804704717184</v>
      </c>
      <c r="AZ886" s="15">
        <f t="shared" ca="1" si="478"/>
        <v>9147.8776639956213</v>
      </c>
      <c r="BA886" s="15">
        <f t="shared" ca="1" si="479"/>
        <v>11062.963595535399</v>
      </c>
      <c r="BB886" s="15">
        <f t="shared" ca="1" si="480"/>
        <v>15007.250796884604</v>
      </c>
      <c r="BC886" s="15">
        <f t="shared" ca="1" si="481"/>
        <v>22730.7255001501</v>
      </c>
      <c r="BD886" s="15">
        <f t="shared" ca="1" si="482"/>
        <v>26756.004727268846</v>
      </c>
      <c r="BE886" s="15">
        <f t="shared" ca="1" si="483"/>
        <v>34362.472494456357</v>
      </c>
      <c r="BF886" s="15">
        <f ca="1">Inputs!$B$13*EXP($B$9-0.5*C$6^2+C$6*Y886)</f>
        <v>11520.393488385031</v>
      </c>
      <c r="BG886" s="15">
        <f t="shared" ca="1" si="484"/>
        <v>15370.557854675202</v>
      </c>
      <c r="BH886" s="15">
        <f t="shared" ca="1" si="485"/>
        <v>20390.21798231321</v>
      </c>
      <c r="BI886" s="15">
        <f t="shared" ca="1" si="486"/>
        <v>28801.133672600983</v>
      </c>
      <c r="BJ886" s="15">
        <f t="shared" ca="1" si="487"/>
        <v>36065.117408812876</v>
      </c>
      <c r="BK886" s="15">
        <f t="shared" ca="1" si="488"/>
        <v>44222.488073752014</v>
      </c>
      <c r="BL886" s="15">
        <f t="shared" ca="1" si="489"/>
        <v>65972.737760134522</v>
      </c>
      <c r="BM886" s="15">
        <f t="shared" ca="1" si="490"/>
        <v>85266.81168416531</v>
      </c>
      <c r="BN886" s="15">
        <f t="shared" ca="1" si="491"/>
        <v>107765.93018548272</v>
      </c>
      <c r="BO886" s="15">
        <f t="shared" ca="1" si="492"/>
        <v>109596.27160509731</v>
      </c>
      <c r="BP886" s="15">
        <f t="shared" ca="1" si="493"/>
        <v>154359.51781213965</v>
      </c>
      <c r="BQ886" s="15">
        <f ca="1">Inputs!$B$20*EXP($B$10-0.5*C$7^2+C$7*AJ886)</f>
        <v>3575.4756551859382</v>
      </c>
      <c r="BR886" s="15">
        <f t="shared" ca="1" si="494"/>
        <v>4876.1039650373104</v>
      </c>
      <c r="BS886" s="15">
        <f t="shared" ca="1" si="495"/>
        <v>7106.8715536009058</v>
      </c>
      <c r="BT886" s="15">
        <f t="shared" ca="1" si="496"/>
        <v>15268.704510289574</v>
      </c>
      <c r="BU886" s="15">
        <f t="shared" ca="1" si="497"/>
        <v>24106.110596318049</v>
      </c>
      <c r="BV886" s="15">
        <f t="shared" ca="1" si="498"/>
        <v>37284.109207543661</v>
      </c>
      <c r="BW886" s="15">
        <f t="shared" ca="1" si="499"/>
        <v>65660.715369241181</v>
      </c>
      <c r="BX886" s="15">
        <f t="shared" ca="1" si="500"/>
        <v>80678.976098115498</v>
      </c>
      <c r="BY886" s="15">
        <f t="shared" ca="1" si="501"/>
        <v>158999.064030579</v>
      </c>
      <c r="BZ886" s="15">
        <f t="shared" ca="1" si="502"/>
        <v>174388.91320603015</v>
      </c>
      <c r="CA886" s="15">
        <f t="shared" ca="1" si="503"/>
        <v>252388.62951666408</v>
      </c>
      <c r="CB886" s="15">
        <f ca="1">(AU886*DCF!C$10-DCF!C$5*MAX(AU886*DCF!C$10,0)-MAX(AU886-Inputs!$B$6,0)/Inputs!$B$10)*DCF!C$6</f>
        <v>1047.1664982263594</v>
      </c>
      <c r="CC886" s="15">
        <f ca="1">(AV886*DCF!D$10-DCF!D$5*MAX(AV886*DCF!D$10,0)-MAX(AV886-AU886,0)/Inputs!$B$10)*DCF!D$6</f>
        <v>1069.5939852522345</v>
      </c>
      <c r="CD886" s="15">
        <f ca="1">(AW886*DCF!E$10-DCF!E$5*MAX(AW886*DCF!E$10,0)-MAX(AW886-AV886,0)/Inputs!$B$10)*DCF!E$6</f>
        <v>1096.8060902104496</v>
      </c>
      <c r="CE886" s="15">
        <f ca="1">(AX886*DCF!F$10-DCF!F$5*MAX(AX886*DCF!F$10,0)-MAX(AX886-AW886,0)/Inputs!$B$10)*DCF!F$6</f>
        <v>1212.2129118408332</v>
      </c>
      <c r="CF886" s="15">
        <f ca="1">(AY886*DCF!G$10-DCF!G$5*MAX(AY886*DCF!G$10,0)-MAX(AY886-AX886,0)/Inputs!$B$10)*DCF!G$6</f>
        <v>1388.7572261361008</v>
      </c>
      <c r="CG886" s="15">
        <f ca="1">(AZ886*DCF!H$10-DCF!H$5*MAX(AZ886*DCF!H$10,0)-MAX(AZ886-AY886,0)/Inputs!$B$10)*DCF!H$6</f>
        <v>1473.2609218674529</v>
      </c>
      <c r="CH886" s="15">
        <f ca="1">(BA886*DCF!I$10-DCF!I$5*MAX(BA886*DCF!I$10,0)-MAX(BA886-AZ886,0)/Inputs!$B$10)*DCF!I$6</f>
        <v>1706.658679443598</v>
      </c>
      <c r="CI886" s="15">
        <f ca="1">(BB886*DCF!J$10-DCF!J$5*MAX(BB886*DCF!J$10,0)-MAX(BB886-BA886,0)/Inputs!$B$10)*DCF!J$6</f>
        <v>1977.5873297063079</v>
      </c>
      <c r="CJ886" s="15">
        <f ca="1">(BC886*DCF!K$10-DCF!K$5*MAX(BC886*DCF!K$10,0)-MAX(BC886-BB886,0)/Inputs!$B$10)*DCF!K$6</f>
        <v>2578.1128624013691</v>
      </c>
      <c r="CK886" s="15">
        <f ca="1">(BD886*DCF!L$10-DCF!L$5*MAX(BD886*DCF!L$10,0)-MAX(BD886-BC886,0)/Inputs!$B$10)*DCF!L$6</f>
        <v>3514.7805251651598</v>
      </c>
      <c r="CL886" s="15">
        <f ca="1">(BE886*DCF!M$10-DCF!M$5*MAX(BE886*DCF!M$10,0)-MAX(BE886-BD886,0)/Inputs!$B$10)*DCF!M$6</f>
        <v>3940.3154655939898</v>
      </c>
      <c r="CM886" s="15">
        <f ca="1">(BF886*DCF!C$28-DCF!C$5*MAX(BF886*DCF!C$28,0)-MAX(BF886-Inputs!$B$13,0)/Inputs!$B$17)*DCF!C$6</f>
        <v>3485.1417301894858</v>
      </c>
      <c r="CN886" s="15">
        <f ca="1">(BG886*DCF!D$28-DCF!D$5*MAX(BG886*DCF!D$28,0)-MAX(BG886-BF886,0)/Inputs!$B$17)*DCF!D$6</f>
        <v>3705.567203918537</v>
      </c>
      <c r="CO886" s="15">
        <f ca="1">(BH886*DCF!E$28-DCF!E$5*MAX(BH886*DCF!E$28,0)-MAX(BH886-BG886,0)/Inputs!$B$17)*DCF!E$6</f>
        <v>4785.5668932257213</v>
      </c>
      <c r="CP886" s="15">
        <f ca="1">(BI886*DCF!F$28-DCF!F$5*MAX(BI886*DCF!F$28,0)-MAX(BI886-BH886,0)/Inputs!$B$17)*DCF!F$6</f>
        <v>6287.4089993290927</v>
      </c>
      <c r="CQ886" s="15">
        <f ca="1">(BJ886*DCF!G$28-DCF!G$5*MAX(BJ886*DCF!G$28,0)-MAX(BJ886-BI886,0)/Inputs!$B$17)*DCF!G$6</f>
        <v>8135.6380319402579</v>
      </c>
      <c r="CR886" s="15">
        <f ca="1">(BK886*DCF!H$28-DCF!H$5*MAX(BK886*DCF!H$28,0)-MAX(BK886-BJ886,0)/Inputs!$B$17)*DCF!H$6</f>
        <v>9669.2827187842431</v>
      </c>
      <c r="CS886" s="15">
        <f ca="1">(BL886*DCF!I$28-DCF!I$5*MAX(BL886*DCF!I$28,0)-MAX(BL886-BK886,0)/Inputs!$B$17)*DCF!I$6</f>
        <v>12391.862017606245</v>
      </c>
      <c r="CT886" s="15">
        <f ca="1">(BM886*DCF!J$28-DCF!J$5*MAX(BM886*DCF!J$28,0)-MAX(BM886-BL886,0)/Inputs!$B$17)*DCF!J$6</f>
        <v>16463.34095908812</v>
      </c>
      <c r="CU886" s="15">
        <f ca="1">(BN886*DCF!K$28-DCF!K$5*MAX(BN886*DCF!K$28,0)-MAX(BN886-BM886,0)/Inputs!$B$17)*DCF!K$6</f>
        <v>20002.515214173869</v>
      </c>
      <c r="CV886" s="15">
        <f ca="1">(BO886*DCF!L$28-DCF!L$5*MAX(BO886*DCF!L$28,0)-MAX(BO886-BN886,0)/Inputs!$B$17)*DCF!L$6</f>
        <v>21659.650413401414</v>
      </c>
      <c r="CW886" s="15">
        <f ca="1">(BP886*DCF!M$28-DCF!M$5*MAX(BP886*DCF!M$28,0)-MAX(BP886-BO886,0)/Inputs!$B$17)*DCF!M$6</f>
        <v>24363.815564400102</v>
      </c>
      <c r="CX886" s="15">
        <f ca="1">(BQ886*DCF!C$46-DCF!C$5*MAX(BQ886*DCF!C$46,0)-MAX(BQ886-Inputs!$B$20,0)/Inputs!$B$24)*DCF!C$6</f>
        <v>-998.71292507108876</v>
      </c>
      <c r="CY886" s="15">
        <f ca="1">(BR886*DCF!D$46-DCF!D$5*MAX(BR886*DCF!D$46,0)-MAX(BR886-BQ886,0)/Inputs!$B$24)*DCF!D$6</f>
        <v>-1387.2045382358629</v>
      </c>
      <c r="CZ886" s="15">
        <f ca="1">(BS886*DCF!E$46-DCF!E$5*MAX(BS886*DCF!E$46,0)-MAX(BS886-BR886,0)/Inputs!$B$24)*DCF!E$6</f>
        <v>-1719.7071065564558</v>
      </c>
      <c r="DA886" s="15">
        <f ca="1">(BT886*DCF!F$46-DCF!F$5*MAX(BT886*DCF!F$46,0)-MAX(BT886-BS886,0)/Inputs!$B$24)*DCF!F$6</f>
        <v>-4083.9449933054948</v>
      </c>
      <c r="DB886" s="15">
        <f ca="1">(BU886*DCF!G$46-DCF!G$5*MAX(BU886*DCF!G$46,0)-MAX(BU886-BT886,0)/Inputs!$B$24)*DCF!G$6</f>
        <v>-3783.6107341166821</v>
      </c>
      <c r="DC886" s="15">
        <f ca="1">(BV886*DCF!H$46-DCF!H$5*MAX(BV886*DCF!H$46,0)-MAX(BV886-BU886,0)/Inputs!$B$24)*DCF!H$6</f>
        <v>-4094.9823255012457</v>
      </c>
      <c r="DD886" s="15">
        <f ca="1">(BW886*DCF!I$46-DCF!I$5*MAX(BW886*DCF!I$46,0)-MAX(BW886-BV886,0)/Inputs!$B$24)*DCF!I$6</f>
        <v>-6629.3661948545168</v>
      </c>
      <c r="DE886" s="15">
        <f ca="1">(BX886*DCF!J$46-DCF!J$5*MAX(BX886*DCF!J$46,0)-MAX(BX886-BW886,0)/Inputs!$B$24)*DCF!J$6</f>
        <v>-598.33750394489425</v>
      </c>
      <c r="DF886" s="15">
        <f ca="1">(BY886*DCF!K$46-DCF!K$5*MAX(BY886*DCF!K$46,0)-MAX(BY886-BX886,0)/Inputs!$B$24)*DCF!K$6</f>
        <v>-10103.778541322952</v>
      </c>
      <c r="DG886" s="15">
        <f ca="1">(BZ886*DCF!L$46-DCF!L$5*MAX(BZ886*DCF!L$46,0)-MAX(BZ886-BY886,0)/Inputs!$B$24)*DCF!L$6</f>
        <v>8571.9261043515999</v>
      </c>
      <c r="DH886" s="15">
        <f ca="1">(CA886*DCF!M$46-DCF!M$5*MAX(CA886*DCF!M$46,0)-MAX(CA886-BZ886,0)/Inputs!$B$24)*DCF!M$6</f>
        <v>3479.9536122433237</v>
      </c>
      <c r="DI886" s="15">
        <f ca="1">SUM(CB886:CL886)+BE886*DCF!M$10*(1+Inputs!$B$30)*(1-Inputs!$B$33)*(1-Inputs!$B$30/Inputs!$B$31)/(Inputs!$B$29-Inputs!$B$30)*DCF!M$6</f>
        <v>116636.46784457329</v>
      </c>
      <c r="DJ886" s="15">
        <f ca="1">SUM(CM886:CW886)+BP886*DCF!M$28*(1+Inputs!$B$30)*(1-Inputs!$B$33)*(1-Inputs!$B$30/Inputs!$B$31)/(Inputs!$B$29-Inputs!$B$30)*DCF!M$6</f>
        <v>703729.22876538173</v>
      </c>
      <c r="DK886" s="15">
        <f ca="1">SUM(CX886:DH886)+CA886*DCF!M$46*(1+Inputs!$B$30)*(1-Inputs!$B$33)*(1-Inputs!$B$30/Inputs!$B$31)/(Inputs!$B$29-Inputs!$B$30)*DCF!M$6</f>
        <v>368874.95343090122</v>
      </c>
      <c r="DM886" s="15">
        <f ca="1">DI886+DJ886+DK886+Inputs!$B$34+Inputs!$B$36-Inputs!$B$35</f>
        <v>1266091.6500408563</v>
      </c>
    </row>
    <row r="887" spans="1:117" x14ac:dyDescent="0.75">
      <c r="A887" s="11">
        <v>874</v>
      </c>
      <c r="C887" s="23">
        <f t="shared" ca="1" si="507"/>
        <v>-0.40058324992485317</v>
      </c>
      <c r="D887" s="23">
        <f t="shared" ca="1" si="507"/>
        <v>-2.4573773573251119</v>
      </c>
      <c r="E887" s="23">
        <f t="shared" ca="1" si="507"/>
        <v>-0.24909139263869878</v>
      </c>
      <c r="F887" s="23">
        <f t="shared" ca="1" si="507"/>
        <v>-0.44500763221395079</v>
      </c>
      <c r="G887" s="23">
        <f t="shared" ca="1" si="507"/>
        <v>0.88250339426900337</v>
      </c>
      <c r="H887" s="23">
        <f t="shared" ca="1" si="507"/>
        <v>-0.13243980895865906</v>
      </c>
      <c r="I887" s="23">
        <f t="shared" ca="1" si="507"/>
        <v>-0.44020956979606518</v>
      </c>
      <c r="J887" s="23">
        <f t="shared" ca="1" si="507"/>
        <v>-0.4738964777217386</v>
      </c>
      <c r="K887" s="23">
        <f t="shared" ca="1" si="507"/>
        <v>3.4093865900385351E-2</v>
      </c>
      <c r="L887" s="23">
        <f t="shared" ca="1" si="507"/>
        <v>-1.134998629411778</v>
      </c>
      <c r="M887" s="23">
        <f t="shared" ca="1" si="507"/>
        <v>-0.12609870949292809</v>
      </c>
      <c r="N887" s="23">
        <f ca="1">SQRT(Inputs!$B$38)*C887+SQRT(1-Inputs!$B$38)*_xlfn.NORM.S.INV(RAND())</f>
        <v>0.10947552946191219</v>
      </c>
      <c r="O887" s="23">
        <f ca="1">SQRT(Inputs!$B$38)*D887+SQRT(1-Inputs!$B$38)*_xlfn.NORM.S.INV(RAND())</f>
        <v>-1.7723504545417414</v>
      </c>
      <c r="P887" s="23">
        <f ca="1">SQRT(Inputs!$B$38)*E887+SQRT(1-Inputs!$B$38)*_xlfn.NORM.S.INV(RAND())</f>
        <v>0.42305714958160467</v>
      </c>
      <c r="Q887" s="23">
        <f ca="1">SQRT(Inputs!$B$38)*F887+SQRT(1-Inputs!$B$38)*_xlfn.NORM.S.INV(RAND())</f>
        <v>-1.0084343669293307</v>
      </c>
      <c r="R887" s="23">
        <f ca="1">SQRT(Inputs!$B$38)*G887+SQRT(1-Inputs!$B$38)*_xlfn.NORM.S.INV(RAND())</f>
        <v>0.7842500065263035</v>
      </c>
      <c r="S887" s="23">
        <f ca="1">SQRT(Inputs!$B$38)*H887+SQRT(1-Inputs!$B$38)*_xlfn.NORM.S.INV(RAND())</f>
        <v>-0.40210023439849041</v>
      </c>
      <c r="T887" s="23">
        <f ca="1">SQRT(Inputs!$B$38)*I887+SQRT(1-Inputs!$B$38)*_xlfn.NORM.S.INV(RAND())</f>
        <v>-0.11212731193085326</v>
      </c>
      <c r="U887" s="23">
        <f ca="1">SQRT(Inputs!$B$38)*J887+SQRT(1-Inputs!$B$38)*_xlfn.NORM.S.INV(RAND())</f>
        <v>0.31806670191114422</v>
      </c>
      <c r="V887" s="23">
        <f ca="1">SQRT(Inputs!$B$38)*K887+SQRT(1-Inputs!$B$38)*_xlfn.NORM.S.INV(RAND())</f>
        <v>-1.2228834391842043</v>
      </c>
      <c r="W887" s="23">
        <f ca="1">SQRT(Inputs!$B$38)*L887+SQRT(1-Inputs!$B$38)*_xlfn.NORM.S.INV(RAND())</f>
        <v>0.6917467231947485</v>
      </c>
      <c r="X887" s="23">
        <f ca="1">SQRT(Inputs!$B$38)*M887+SQRT(1-Inputs!$B$38)*_xlfn.NORM.S.INV(RAND())</f>
        <v>1.1062706436466572</v>
      </c>
      <c r="Y887" s="23">
        <f ca="1">SQRT(Inputs!$B$38)*C887+SQRT(1-Inputs!$B$38)*_xlfn.NORM.S.INV(RAND())</f>
        <v>0.93709890432187759</v>
      </c>
      <c r="Z887" s="23">
        <f ca="1">SQRT(Inputs!$B$38)*D887+SQRT(1-Inputs!$B$38)*_xlfn.NORM.S.INV(RAND())</f>
        <v>-1.0430525327160212</v>
      </c>
      <c r="AA887" s="23">
        <f ca="1">SQRT(Inputs!$B$38)*E887+SQRT(1-Inputs!$B$38)*_xlfn.NORM.S.INV(RAND())</f>
        <v>0.81561704333987117</v>
      </c>
      <c r="AB887" s="23">
        <f ca="1">SQRT(Inputs!$B$38)*F887+SQRT(1-Inputs!$B$38)*_xlfn.NORM.S.INV(RAND())</f>
        <v>-0.93384926794428635</v>
      </c>
      <c r="AC887" s="23">
        <f ca="1">SQRT(Inputs!$B$38)*G887+SQRT(1-Inputs!$B$38)*_xlfn.NORM.S.INV(RAND())</f>
        <v>0.6803498409095281</v>
      </c>
      <c r="AD887" s="23">
        <f ca="1">SQRT(Inputs!$B$38)*H887+SQRT(1-Inputs!$B$38)*_xlfn.NORM.S.INV(RAND())</f>
        <v>1.1616664153656413</v>
      </c>
      <c r="AE887" s="23">
        <f ca="1">SQRT(Inputs!$B$38)*I887+SQRT(1-Inputs!$B$38)*_xlfn.NORM.S.INV(RAND())</f>
        <v>-0.38213767152925993</v>
      </c>
      <c r="AF887" s="23">
        <f ca="1">SQRT(Inputs!$B$38)*J887+SQRT(1-Inputs!$B$38)*_xlfn.NORM.S.INV(RAND())</f>
        <v>-0.78008030070430356</v>
      </c>
      <c r="AG887" s="23">
        <f ca="1">SQRT(Inputs!$B$38)*K887+SQRT(1-Inputs!$B$38)*_xlfn.NORM.S.INV(RAND())</f>
        <v>-0.26705694465622792</v>
      </c>
      <c r="AH887" s="23">
        <f ca="1">SQRT(Inputs!$B$38)*L887+SQRT(1-Inputs!$B$38)*_xlfn.NORM.S.INV(RAND())</f>
        <v>-7.2001127926402231E-2</v>
      </c>
      <c r="AI887" s="23">
        <f ca="1">SQRT(Inputs!$B$38)*M887+SQRT(1-Inputs!$B$38)*_xlfn.NORM.S.INV(RAND())</f>
        <v>-0.70596041376200336</v>
      </c>
      <c r="AJ887" s="23">
        <f ca="1">SQRT(Inputs!$B$38)*C887+SQRT(1-Inputs!$B$38)*_xlfn.NORM.S.INV(RAND())</f>
        <v>-0.11951917932201339</v>
      </c>
      <c r="AK887" s="23">
        <f ca="1">SQRT(Inputs!$B$38)*D887+SQRT(1-Inputs!$B$38)*_xlfn.NORM.S.INV(RAND())</f>
        <v>-1.6997485250689217</v>
      </c>
      <c r="AL887" s="23">
        <f ca="1">SQRT(Inputs!$B$38)*E887+SQRT(1-Inputs!$B$38)*_xlfn.NORM.S.INV(RAND())</f>
        <v>-0.57770684371562098</v>
      </c>
      <c r="AM887" s="23">
        <f ca="1">SQRT(Inputs!$B$38)*F887+SQRT(1-Inputs!$B$38)*_xlfn.NORM.S.INV(RAND())</f>
        <v>-0.14261711339170452</v>
      </c>
      <c r="AN887" s="23">
        <f ca="1">SQRT(Inputs!$B$38)*G887+SQRT(1-Inputs!$B$38)*_xlfn.NORM.S.INV(RAND())</f>
        <v>0.5175624866225389</v>
      </c>
      <c r="AO887" s="23">
        <f ca="1">SQRT(Inputs!$B$38)*H887+SQRT(1-Inputs!$B$38)*_xlfn.NORM.S.INV(RAND())</f>
        <v>0.56633594637984819</v>
      </c>
      <c r="AP887" s="23">
        <f ca="1">SQRT(Inputs!$B$38)*I887+SQRT(1-Inputs!$B$38)*_xlfn.NORM.S.INV(RAND())</f>
        <v>-1.1436752000316848</v>
      </c>
      <c r="AQ887" s="23">
        <f ca="1">SQRT(Inputs!$B$38)*J887+SQRT(1-Inputs!$B$38)*_xlfn.NORM.S.INV(RAND())</f>
        <v>-0.2953277940399005</v>
      </c>
      <c r="AR887" s="23">
        <f ca="1">SQRT(Inputs!$B$38)*K887+SQRT(1-Inputs!$B$38)*_xlfn.NORM.S.INV(RAND())</f>
        <v>1.8377762899287524</v>
      </c>
      <c r="AS887" s="23">
        <f ca="1">SQRT(Inputs!$B$38)*L887+SQRT(1-Inputs!$B$38)*_xlfn.NORM.S.INV(RAND())</f>
        <v>-0.9561605345095463</v>
      </c>
      <c r="AT887" s="23">
        <f ca="1">SQRT(Inputs!$B$38)*M887+SQRT(1-Inputs!$B$38)*_xlfn.NORM.S.INV(RAND())</f>
        <v>-1.2713639011541584</v>
      </c>
      <c r="AU887" s="15">
        <f ca="1">Inputs!$B$6*EXP($B$8-0.5*C$5^2+C$5*N887)</f>
        <v>5050.9597656367432</v>
      </c>
      <c r="AV887" s="15">
        <f t="shared" ca="1" si="474"/>
        <v>4737.7811747403803</v>
      </c>
      <c r="AW887" s="15">
        <f t="shared" ca="1" si="475"/>
        <v>6116.1143395362933</v>
      </c>
      <c r="AX887" s="15">
        <f t="shared" ca="1" si="476"/>
        <v>6583.2485854679599</v>
      </c>
      <c r="AY887" s="15">
        <f t="shared" ca="1" si="477"/>
        <v>8817.087945196221</v>
      </c>
      <c r="AZ887" s="15">
        <f t="shared" ca="1" si="478"/>
        <v>10316.46898706018</v>
      </c>
      <c r="BA887" s="15">
        <f t="shared" ca="1" si="479"/>
        <v>12477.432338994835</v>
      </c>
      <c r="BB887" s="15">
        <f t="shared" ca="1" si="480"/>
        <v>15770.824709704468</v>
      </c>
      <c r="BC887" s="15">
        <f t="shared" ca="1" si="481"/>
        <v>17164.614542478372</v>
      </c>
      <c r="BD887" s="15">
        <f t="shared" ca="1" si="482"/>
        <v>22433.812536666133</v>
      </c>
      <c r="BE887" s="15">
        <f t="shared" ca="1" si="483"/>
        <v>30403.966099304336</v>
      </c>
      <c r="BF887" s="15">
        <f ca="1">Inputs!$B$13*EXP($B$9-0.5*C$6^2+C$6*Y887)</f>
        <v>16654.686455371018</v>
      </c>
      <c r="BG887" s="15">
        <f t="shared" ca="1" si="484"/>
        <v>16815.457831062729</v>
      </c>
      <c r="BH887" s="15">
        <f t="shared" ca="1" si="485"/>
        <v>23521.455987295038</v>
      </c>
      <c r="BI887" s="15">
        <f t="shared" ca="1" si="486"/>
        <v>24938.742173070423</v>
      </c>
      <c r="BJ887" s="15">
        <f t="shared" ca="1" si="487"/>
        <v>33723.52279509043</v>
      </c>
      <c r="BK887" s="15">
        <f t="shared" ca="1" si="488"/>
        <v>48481.092528708148</v>
      </c>
      <c r="BL887" s="15">
        <f t="shared" ca="1" si="489"/>
        <v>56675.822392567883</v>
      </c>
      <c r="BM887" s="15">
        <f t="shared" ca="1" si="490"/>
        <v>63232.388298207981</v>
      </c>
      <c r="BN887" s="15">
        <f t="shared" ca="1" si="491"/>
        <v>75318.51568633967</v>
      </c>
      <c r="BO887" s="15">
        <f t="shared" ca="1" si="492"/>
        <v>91899.293772640114</v>
      </c>
      <c r="BP887" s="15">
        <f t="shared" ca="1" si="493"/>
        <v>104416.24042440791</v>
      </c>
      <c r="BQ887" s="15">
        <f ca="1">Inputs!$B$20*EXP($B$10-0.5*C$7^2+C$7*AJ887)</f>
        <v>4111.4757317134035</v>
      </c>
      <c r="BR887" s="15">
        <f t="shared" ca="1" si="494"/>
        <v>3251.6331741632962</v>
      </c>
      <c r="BS887" s="15">
        <f t="shared" ca="1" si="495"/>
        <v>3772.0008649629699</v>
      </c>
      <c r="BT887" s="15">
        <f t="shared" ca="1" si="496"/>
        <v>5009.7873804375276</v>
      </c>
      <c r="BU887" s="15">
        <f t="shared" ca="1" si="497"/>
        <v>7869.2545814612085</v>
      </c>
      <c r="BV887" s="15">
        <f t="shared" ca="1" si="498"/>
        <v>12438.398512686852</v>
      </c>
      <c r="BW887" s="15">
        <f t="shared" ca="1" si="499"/>
        <v>13625.495459144644</v>
      </c>
      <c r="BX887" s="15">
        <f t="shared" ca="1" si="500"/>
        <v>17961.888964168054</v>
      </c>
      <c r="BY887" s="15">
        <f t="shared" ca="1" si="501"/>
        <v>35772.224744017833</v>
      </c>
      <c r="BZ887" s="15">
        <f t="shared" ca="1" si="502"/>
        <v>42102.609255260541</v>
      </c>
      <c r="CA887" s="15">
        <f t="shared" ca="1" si="503"/>
        <v>47181.818273507233</v>
      </c>
      <c r="CB887" s="15">
        <f ca="1">(AU887*DCF!C$10-DCF!C$5*MAX(AU887*DCF!C$10,0)-MAX(AU887-Inputs!$B$6,0)/Inputs!$B$10)*DCF!C$6</f>
        <v>1042.4417117141056</v>
      </c>
      <c r="CC887" s="15">
        <f ca="1">(AV887*DCF!D$10-DCF!D$5*MAX(AV887*DCF!D$10,0)-MAX(AV887-AU887,0)/Inputs!$B$10)*DCF!D$6</f>
        <v>1154.8020639291019</v>
      </c>
      <c r="CD887" s="15">
        <f ca="1">(AW887*DCF!E$10-DCF!E$5*MAX(AW887*DCF!E$10,0)-MAX(AW887-AV887,0)/Inputs!$B$10)*DCF!E$6</f>
        <v>1101.65573285239</v>
      </c>
      <c r="CE887" s="15">
        <f ca="1">(AX887*DCF!F$10-DCF!F$5*MAX(AX887*DCF!F$10,0)-MAX(AX887-AW887,0)/Inputs!$B$10)*DCF!F$6</f>
        <v>1339.9136196326579</v>
      </c>
      <c r="CF887" s="15">
        <f ca="1">(AY887*DCF!G$10-DCF!G$5*MAX(AY887*DCF!G$10,0)-MAX(AY887-AX887,0)/Inputs!$B$10)*DCF!G$6</f>
        <v>1387.2889355229686</v>
      </c>
      <c r="CG887" s="15">
        <f ca="1">(AZ887*DCF!H$10-DCF!H$5*MAX(AZ887*DCF!H$10,0)-MAX(AZ887-AY887,0)/Inputs!$B$10)*DCF!H$6</f>
        <v>1736.7078697122515</v>
      </c>
      <c r="CH887" s="15">
        <f ca="1">(BA887*DCF!I$10-DCF!I$5*MAX(BA887*DCF!I$10,0)-MAX(BA887-AZ887,0)/Inputs!$B$10)*DCF!I$6</f>
        <v>1924.6980071857026</v>
      </c>
      <c r="CI887" s="15">
        <f ca="1">(BB887*DCF!J$10-DCF!J$5*MAX(BB887*DCF!J$10,0)-MAX(BB887-BA887,0)/Inputs!$B$10)*DCF!J$6</f>
        <v>2207.2507705829189</v>
      </c>
      <c r="CJ887" s="15">
        <f ca="1">(BC887*DCF!K$10-DCF!K$5*MAX(BC887*DCF!K$10,0)-MAX(BC887-BB887,0)/Inputs!$B$10)*DCF!K$6</f>
        <v>2568.1179168357721</v>
      </c>
      <c r="CK887" s="15">
        <f ca="1">(BD887*DCF!L$10-DCF!L$5*MAX(BD887*DCF!L$10,0)-MAX(BD887-BC887,0)/Inputs!$B$10)*DCF!L$6</f>
        <v>2702.0529147732477</v>
      </c>
      <c r="CL887" s="15">
        <f ca="1">(BE887*DCF!M$10-DCF!M$5*MAX(BE887*DCF!M$10,0)-MAX(BE887-BD887,0)/Inputs!$B$10)*DCF!M$6</f>
        <v>3338.2728595165777</v>
      </c>
      <c r="CM887" s="15">
        <f ca="1">(BF887*DCF!C$28-DCF!C$5*MAX(BF887*DCF!C$28,0)-MAX(BF887-Inputs!$B$13,0)/Inputs!$B$17)*DCF!C$6</f>
        <v>3866.3453192486249</v>
      </c>
      <c r="CN887" s="15">
        <f ca="1">(BG887*DCF!D$28-DCF!D$5*MAX(BG887*DCF!D$28,0)-MAX(BG887-BF887,0)/Inputs!$B$17)*DCF!D$6</f>
        <v>4918.2402540367593</v>
      </c>
      <c r="CO887" s="15">
        <f ca="1">(BH887*DCF!E$28-DCF!E$5*MAX(BH887*DCF!E$28,0)-MAX(BH887-BG887,0)/Inputs!$B$17)*DCF!E$6</f>
        <v>5340.0352390888993</v>
      </c>
      <c r="CP887" s="15">
        <f ca="1">(BI887*DCF!F$28-DCF!F$5*MAX(BI887*DCF!F$28,0)-MAX(BI887-BH887,0)/Inputs!$B$17)*DCF!F$6</f>
        <v>6512.172239973188</v>
      </c>
      <c r="CQ887" s="15">
        <f ca="1">(BJ887*DCF!G$28-DCF!G$5*MAX(BJ887*DCF!G$28,0)-MAX(BJ887-BI887,0)/Inputs!$B$17)*DCF!G$6</f>
        <v>7272.3105312287071</v>
      </c>
      <c r="CR887" s="15">
        <f ca="1">(BK887*DCF!H$28-DCF!H$5*MAX(BK887*DCF!H$28,0)-MAX(BK887-BJ887,0)/Inputs!$B$17)*DCF!H$6</f>
        <v>9696.9968742696874</v>
      </c>
      <c r="CS887" s="15">
        <f ca="1">(BL887*DCF!I$28-DCF!I$5*MAX(BL887*DCF!I$28,0)-MAX(BL887-BK887,0)/Inputs!$B$17)*DCF!I$6</f>
        <v>12151.29680247238</v>
      </c>
      <c r="CT887" s="15">
        <f ca="1">(BM887*DCF!J$28-DCF!J$5*MAX(BM887*DCF!J$28,0)-MAX(BM887-BL887,0)/Inputs!$B$17)*DCF!J$6</f>
        <v>13236.724837577092</v>
      </c>
      <c r="CU887" s="15">
        <f ca="1">(BN887*DCF!K$28-DCF!K$5*MAX(BN887*DCF!K$28,0)-MAX(BN887-BM887,0)/Inputs!$B$17)*DCF!K$6</f>
        <v>14425.618028720637</v>
      </c>
      <c r="CV887" s="15">
        <f ca="1">(BO887*DCF!L$28-DCF!L$5*MAX(BO887*DCF!L$28,0)-MAX(BO887-BN887,0)/Inputs!$B$17)*DCF!L$6</f>
        <v>16459.695373525206</v>
      </c>
      <c r="CW887" s="15">
        <f ca="1">(BP887*DCF!M$28-DCF!M$5*MAX(BP887*DCF!M$28,0)-MAX(BP887-BO887,0)/Inputs!$B$17)*DCF!M$6</f>
        <v>18337.603422058728</v>
      </c>
      <c r="CX887" s="15">
        <f ca="1">(BQ887*DCF!C$46-DCF!C$5*MAX(BQ887*DCF!C$46,0)-MAX(BQ887-Inputs!$B$20,0)/Inputs!$B$24)*DCF!C$6</f>
        <v>-1370.0755646975081</v>
      </c>
      <c r="CY887" s="15">
        <f ca="1">(BR887*DCF!D$46-DCF!D$5*MAX(BR887*DCF!D$46,0)-MAX(BR887-BQ887,0)/Inputs!$B$24)*DCF!D$6</f>
        <v>-554.97795376382339</v>
      </c>
      <c r="CZ887" s="15">
        <f ca="1">(BS887*DCF!E$46-DCF!E$5*MAX(BS887*DCF!E$46,0)-MAX(BS887-BR887,0)/Inputs!$B$24)*DCF!E$6</f>
        <v>-651.16028804540133</v>
      </c>
      <c r="DA887" s="15">
        <f ca="1">(BT887*DCF!F$46-DCF!F$5*MAX(BT887*DCF!F$46,0)-MAX(BT887-BS887,0)/Inputs!$B$24)*DCF!F$6</f>
        <v>-815.56159103642972</v>
      </c>
      <c r="DB887" s="15">
        <f ca="1">(BU887*DCF!G$46-DCF!G$5*MAX(BU887*DCF!G$46,0)-MAX(BU887-BT887,0)/Inputs!$B$24)*DCF!G$6</f>
        <v>-1226.5744466225431</v>
      </c>
      <c r="DC887" s="15">
        <f ca="1">(BV887*DCF!H$46-DCF!H$5*MAX(BV887*DCF!H$46,0)-MAX(BV887-BU887,0)/Inputs!$B$24)*DCF!H$6</f>
        <v>-1419.8334810190213</v>
      </c>
      <c r="DD887" s="15">
        <f ca="1">(BW887*DCF!I$46-DCF!I$5*MAX(BW887*DCF!I$46,0)-MAX(BW887-BV887,0)/Inputs!$B$24)*DCF!I$6</f>
        <v>-26.083511345450184</v>
      </c>
      <c r="DE887" s="15">
        <f ca="1">(BX887*DCF!J$46-DCF!J$5*MAX(BX887*DCF!J$46,0)-MAX(BX887-BW887,0)/Inputs!$B$24)*DCF!J$6</f>
        <v>-396.48915400553125</v>
      </c>
      <c r="DF887" s="15">
        <f ca="1">(BY887*DCF!K$46-DCF!K$5*MAX(BY887*DCF!K$46,0)-MAX(BY887-BX887,0)/Inputs!$B$24)*DCF!K$6</f>
        <v>-2319.6290759577146</v>
      </c>
      <c r="DG887" s="15">
        <f ca="1">(BZ887*DCF!L$46-DCF!L$5*MAX(BZ887*DCF!L$46,0)-MAX(BZ887-BY887,0)/Inputs!$B$24)*DCF!L$6</f>
        <v>1477.7718348292394</v>
      </c>
      <c r="DH887" s="15">
        <f ca="1">(CA887*DCF!M$46-DCF!M$5*MAX(CA887*DCF!M$46,0)-MAX(CA887-BZ887,0)/Inputs!$B$24)*DCF!M$6</f>
        <v>2637.0292098281393</v>
      </c>
      <c r="DI887" s="15">
        <f ca="1">SUM(CB887:CL887)+BE887*DCF!M$10*(1+Inputs!$B$30)*(1-Inputs!$B$33)*(1-Inputs!$B$30/Inputs!$B$31)/(Inputs!$B$29-Inputs!$B$30)*DCF!M$6</f>
        <v>105117.84210745106</v>
      </c>
      <c r="DJ887" s="15">
        <f ca="1">SUM(CM887:CW887)+BP887*DCF!M$28*(1+Inputs!$B$30)*(1-Inputs!$B$33)*(1-Inputs!$B$30/Inputs!$B$31)/(Inputs!$B$29-Inputs!$B$30)*DCF!M$6</f>
        <v>499672.74273948476</v>
      </c>
      <c r="DK887" s="15">
        <f ca="1">SUM(CX887:DH887)+CA887*DCF!M$46*(1+Inputs!$B$30)*(1-Inputs!$B$33)*(1-Inputs!$B$30/Inputs!$B$31)/(Inputs!$B$29-Inputs!$B$30)*DCF!M$6</f>
        <v>68283.096072678731</v>
      </c>
      <c r="DM887" s="15">
        <f ca="1">DI887+DJ887+DK887+Inputs!$B$34+Inputs!$B$36-Inputs!$B$35</f>
        <v>749924.6809196145</v>
      </c>
    </row>
    <row r="888" spans="1:117" x14ac:dyDescent="0.75">
      <c r="A888" s="11">
        <v>875</v>
      </c>
      <c r="C888" s="23">
        <f t="shared" ca="1" si="507"/>
        <v>1.0223708472366062</v>
      </c>
      <c r="D888" s="23">
        <f t="shared" ca="1" si="507"/>
        <v>0.83126234823627243</v>
      </c>
      <c r="E888" s="23">
        <f t="shared" ca="1" si="507"/>
        <v>-0.36664992907363858</v>
      </c>
      <c r="F888" s="23">
        <f t="shared" ca="1" si="507"/>
        <v>0.46558850353897457</v>
      </c>
      <c r="G888" s="23">
        <f t="shared" ca="1" si="507"/>
        <v>0.81670363400980317</v>
      </c>
      <c r="H888" s="23">
        <f t="shared" ca="1" si="507"/>
        <v>1.3592314980170497</v>
      </c>
      <c r="I888" s="23">
        <f t="shared" ca="1" si="507"/>
        <v>0.95203787398843387</v>
      </c>
      <c r="J888" s="23">
        <f t="shared" ca="1" si="507"/>
        <v>0.67049927224971029</v>
      </c>
      <c r="K888" s="23">
        <f t="shared" ca="1" si="507"/>
        <v>-0.32370501071284613</v>
      </c>
      <c r="L888" s="23">
        <f t="shared" ca="1" si="507"/>
        <v>-0.81887408408587736</v>
      </c>
      <c r="M888" s="23">
        <f t="shared" ca="1" si="507"/>
        <v>1.0501046295149405</v>
      </c>
      <c r="N888" s="23">
        <f ca="1">SQRT(Inputs!$B$38)*C888+SQRT(1-Inputs!$B$38)*_xlfn.NORM.S.INV(RAND())</f>
        <v>-0.57313835328881246</v>
      </c>
      <c r="O888" s="23">
        <f ca="1">SQRT(Inputs!$B$38)*D888+SQRT(1-Inputs!$B$38)*_xlfn.NORM.S.INV(RAND())</f>
        <v>1.2330509722427425</v>
      </c>
      <c r="P888" s="23">
        <f ca="1">SQRT(Inputs!$B$38)*E888+SQRT(1-Inputs!$B$38)*_xlfn.NORM.S.INV(RAND())</f>
        <v>-1.5559317650396891</v>
      </c>
      <c r="Q888" s="23">
        <f ca="1">SQRT(Inputs!$B$38)*F888+SQRT(1-Inputs!$B$38)*_xlfn.NORM.S.INV(RAND())</f>
        <v>-0.3330263787468799</v>
      </c>
      <c r="R888" s="23">
        <f ca="1">SQRT(Inputs!$B$38)*G888+SQRT(1-Inputs!$B$38)*_xlfn.NORM.S.INV(RAND())</f>
        <v>0.61019873011962011</v>
      </c>
      <c r="S888" s="23">
        <f ca="1">SQRT(Inputs!$B$38)*H888+SQRT(1-Inputs!$B$38)*_xlfn.NORM.S.INV(RAND())</f>
        <v>0.27962510513835592</v>
      </c>
      <c r="T888" s="23">
        <f ca="1">SQRT(Inputs!$B$38)*I888+SQRT(1-Inputs!$B$38)*_xlfn.NORM.S.INV(RAND())</f>
        <v>0.83564193588089686</v>
      </c>
      <c r="U888" s="23">
        <f ca="1">SQRT(Inputs!$B$38)*J888+SQRT(1-Inputs!$B$38)*_xlfn.NORM.S.INV(RAND())</f>
        <v>1.1765378477599735</v>
      </c>
      <c r="V888" s="23">
        <f ca="1">SQRT(Inputs!$B$38)*K888+SQRT(1-Inputs!$B$38)*_xlfn.NORM.S.INV(RAND())</f>
        <v>-0.84326470783407903</v>
      </c>
      <c r="W888" s="23">
        <f ca="1">SQRT(Inputs!$B$38)*L888+SQRT(1-Inputs!$B$38)*_xlfn.NORM.S.INV(RAND())</f>
        <v>0.99250397750378427</v>
      </c>
      <c r="X888" s="23">
        <f ca="1">SQRT(Inputs!$B$38)*M888+SQRT(1-Inputs!$B$38)*_xlfn.NORM.S.INV(RAND())</f>
        <v>0.37540823298410364</v>
      </c>
      <c r="Y888" s="23">
        <f ca="1">SQRT(Inputs!$B$38)*C888+SQRT(1-Inputs!$B$38)*_xlfn.NORM.S.INV(RAND())</f>
        <v>-9.8477256172682992E-2</v>
      </c>
      <c r="Z888" s="23">
        <f ca="1">SQRT(Inputs!$B$38)*D888+SQRT(1-Inputs!$B$38)*_xlfn.NORM.S.INV(RAND())</f>
        <v>-0.16113337569773628</v>
      </c>
      <c r="AA888" s="23">
        <f ca="1">SQRT(Inputs!$B$38)*E888+SQRT(1-Inputs!$B$38)*_xlfn.NORM.S.INV(RAND())</f>
        <v>1.0620538226858978</v>
      </c>
      <c r="AB888" s="23">
        <f ca="1">SQRT(Inputs!$B$38)*F888+SQRT(1-Inputs!$B$38)*_xlfn.NORM.S.INV(RAND())</f>
        <v>0.9797964169508625</v>
      </c>
      <c r="AC888" s="23">
        <f ca="1">SQRT(Inputs!$B$38)*G888+SQRT(1-Inputs!$B$38)*_xlfn.NORM.S.INV(RAND())</f>
        <v>0.18859646119781981</v>
      </c>
      <c r="AD888" s="23">
        <f ca="1">SQRT(Inputs!$B$38)*H888+SQRT(1-Inputs!$B$38)*_xlfn.NORM.S.INV(RAND())</f>
        <v>1.3389021263668432</v>
      </c>
      <c r="AE888" s="23">
        <f ca="1">SQRT(Inputs!$B$38)*I888+SQRT(1-Inputs!$B$38)*_xlfn.NORM.S.INV(RAND())</f>
        <v>-0.3925874600092053</v>
      </c>
      <c r="AF888" s="23">
        <f ca="1">SQRT(Inputs!$B$38)*J888+SQRT(1-Inputs!$B$38)*_xlfn.NORM.S.INV(RAND())</f>
        <v>0.75038642249684473</v>
      </c>
      <c r="AG888" s="23">
        <f ca="1">SQRT(Inputs!$B$38)*K888+SQRT(1-Inputs!$B$38)*_xlfn.NORM.S.INV(RAND())</f>
        <v>-0.90264794105475954</v>
      </c>
      <c r="AH888" s="23">
        <f ca="1">SQRT(Inputs!$B$38)*L888+SQRT(1-Inputs!$B$38)*_xlfn.NORM.S.INV(RAND())</f>
        <v>-0.90896092542160356</v>
      </c>
      <c r="AI888" s="23">
        <f ca="1">SQRT(Inputs!$B$38)*M888+SQRT(1-Inputs!$B$38)*_xlfn.NORM.S.INV(RAND())</f>
        <v>-7.0481108032089956E-3</v>
      </c>
      <c r="AJ888" s="23">
        <f ca="1">SQRT(Inputs!$B$38)*C888+SQRT(1-Inputs!$B$38)*_xlfn.NORM.S.INV(RAND())</f>
        <v>2.2839552236015805</v>
      </c>
      <c r="AK888" s="23">
        <f ca="1">SQRT(Inputs!$B$38)*D888+SQRT(1-Inputs!$B$38)*_xlfn.NORM.S.INV(RAND())</f>
        <v>1.8980900037458259</v>
      </c>
      <c r="AL888" s="23">
        <f ca="1">SQRT(Inputs!$B$38)*E888+SQRT(1-Inputs!$B$38)*_xlfn.NORM.S.INV(RAND())</f>
        <v>1.1429802168297902</v>
      </c>
      <c r="AM888" s="23">
        <f ca="1">SQRT(Inputs!$B$38)*F888+SQRT(1-Inputs!$B$38)*_xlfn.NORM.S.INV(RAND())</f>
        <v>1.5205029471877267</v>
      </c>
      <c r="AN888" s="23">
        <f ca="1">SQRT(Inputs!$B$38)*G888+SQRT(1-Inputs!$B$38)*_xlfn.NORM.S.INV(RAND())</f>
        <v>-9.0776453641703392E-2</v>
      </c>
      <c r="AO888" s="23">
        <f ca="1">SQRT(Inputs!$B$38)*H888+SQRT(1-Inputs!$B$38)*_xlfn.NORM.S.INV(RAND())</f>
        <v>0.35102053832305652</v>
      </c>
      <c r="AP888" s="23">
        <f ca="1">SQRT(Inputs!$B$38)*I888+SQRT(1-Inputs!$B$38)*_xlfn.NORM.S.INV(RAND())</f>
        <v>0.15117496524115209</v>
      </c>
      <c r="AQ888" s="23">
        <f ca="1">SQRT(Inputs!$B$38)*J888+SQRT(1-Inputs!$B$38)*_xlfn.NORM.S.INV(RAND())</f>
        <v>0.16570387130063435</v>
      </c>
      <c r="AR888" s="23">
        <f ca="1">SQRT(Inputs!$B$38)*K888+SQRT(1-Inputs!$B$38)*_xlfn.NORM.S.INV(RAND())</f>
        <v>0.27831537302286991</v>
      </c>
      <c r="AS888" s="23">
        <f ca="1">SQRT(Inputs!$B$38)*L888+SQRT(1-Inputs!$B$38)*_xlfn.NORM.S.INV(RAND())</f>
        <v>-0.69678442996524081</v>
      </c>
      <c r="AT888" s="23">
        <f ca="1">SQRT(Inputs!$B$38)*M888+SQRT(1-Inputs!$B$38)*_xlfn.NORM.S.INV(RAND())</f>
        <v>0.24040090197975422</v>
      </c>
      <c r="AU888" s="15">
        <f ca="1">Inputs!$B$6*EXP($B$8-0.5*C$5^2+C$5*N888)</f>
        <v>4522.5747624947553</v>
      </c>
      <c r="AV888" s="15">
        <f t="shared" ca="1" si="474"/>
        <v>6599.2915838152285</v>
      </c>
      <c r="AW888" s="15">
        <f t="shared" ca="1" si="475"/>
        <v>6523.3760658576739</v>
      </c>
      <c r="AX888" s="15">
        <f t="shared" ca="1" si="476"/>
        <v>7639.8201790019411</v>
      </c>
      <c r="AY888" s="15">
        <f t="shared" ca="1" si="477"/>
        <v>10026.286523047474</v>
      </c>
      <c r="AZ888" s="15">
        <f t="shared" ca="1" si="478"/>
        <v>12645.879043237925</v>
      </c>
      <c r="BA888" s="15">
        <f t="shared" ca="1" si="479"/>
        <v>16889.7121342137</v>
      </c>
      <c r="BB888" s="15">
        <f t="shared" ca="1" si="480"/>
        <v>23265.107554619524</v>
      </c>
      <c r="BC888" s="15">
        <f t="shared" ca="1" si="481"/>
        <v>26266.320709763793</v>
      </c>
      <c r="BD888" s="15">
        <f t="shared" ca="1" si="482"/>
        <v>35308.99554071702</v>
      </c>
      <c r="BE888" s="15">
        <f t="shared" ca="1" si="483"/>
        <v>44771.614700840961</v>
      </c>
      <c r="BF888" s="15">
        <f ca="1">Inputs!$B$13*EXP($B$9-0.5*C$6^2+C$6*Y888)</f>
        <v>13563.618034044794</v>
      </c>
      <c r="BG888" s="15">
        <f t="shared" ca="1" si="484"/>
        <v>16056.762121590611</v>
      </c>
      <c r="BH888" s="15">
        <f t="shared" ca="1" si="485"/>
        <v>23397.235921946474</v>
      </c>
      <c r="BI888" s="15">
        <f t="shared" ca="1" si="486"/>
        <v>33303.906832465305</v>
      </c>
      <c r="BJ888" s="15">
        <f t="shared" ca="1" si="487"/>
        <v>41953.579380706033</v>
      </c>
      <c r="BK888" s="15">
        <f t="shared" ca="1" si="488"/>
        <v>61785.671649298871</v>
      </c>
      <c r="BL888" s="15">
        <f t="shared" ca="1" si="489"/>
        <v>72131.519459641961</v>
      </c>
      <c r="BM888" s="15">
        <f t="shared" ca="1" si="490"/>
        <v>97327.952394638734</v>
      </c>
      <c r="BN888" s="15">
        <f t="shared" ca="1" si="491"/>
        <v>107428.87325865522</v>
      </c>
      <c r="BO888" s="15">
        <f t="shared" ca="1" si="492"/>
        <v>118926.77047673067</v>
      </c>
      <c r="BP888" s="15">
        <f t="shared" ca="1" si="493"/>
        <v>146259.73398925329</v>
      </c>
      <c r="BQ888" s="15">
        <f ca="1">Inputs!$B$20*EXP($B$10-0.5*C$7^2+C$7*AJ888)</f>
        <v>9643.1978933681658</v>
      </c>
      <c r="BR888" s="15">
        <f t="shared" ca="1" si="494"/>
        <v>23908.397308654599</v>
      </c>
      <c r="BS888" s="15">
        <f t="shared" ca="1" si="495"/>
        <v>45461.430592797311</v>
      </c>
      <c r="BT888" s="15">
        <f t="shared" ca="1" si="496"/>
        <v>93404.748168658189</v>
      </c>
      <c r="BU888" s="15">
        <f t="shared" ca="1" si="497"/>
        <v>126635.43385281527</v>
      </c>
      <c r="BV888" s="15">
        <f t="shared" ca="1" si="498"/>
        <v>190685.81186503737</v>
      </c>
      <c r="BW888" s="15">
        <f t="shared" ca="1" si="499"/>
        <v>274742.83810185618</v>
      </c>
      <c r="BX888" s="15">
        <f t="shared" ca="1" si="500"/>
        <v>397251.65733219654</v>
      </c>
      <c r="BY888" s="15">
        <f t="shared" ca="1" si="501"/>
        <v>587059.43366611458</v>
      </c>
      <c r="BZ888" s="15">
        <f t="shared" ca="1" si="502"/>
        <v>724691.56305769423</v>
      </c>
      <c r="CA888" s="15">
        <f t="shared" ca="1" si="503"/>
        <v>1062401.1160748061</v>
      </c>
      <c r="CB888" s="15">
        <f ca="1">(AU888*DCF!C$10-DCF!C$5*MAX(AU888*DCF!C$10,0)-MAX(AU888-Inputs!$B$6,0)/Inputs!$B$10)*DCF!C$6</f>
        <v>1046.2091909662854</v>
      </c>
      <c r="CC888" s="15">
        <f ca="1">(AV888*DCF!D$10-DCF!D$5*MAX(AV888*DCF!D$10,0)-MAX(AV888-AU888,0)/Inputs!$B$10)*DCF!D$6</f>
        <v>1102.1795694833402</v>
      </c>
      <c r="CD888" s="15">
        <f ca="1">(AW888*DCF!E$10-DCF!E$5*MAX(AW888*DCF!E$10,0)-MAX(AW888-AV888,0)/Inputs!$B$10)*DCF!E$6</f>
        <v>1506.1436901993441</v>
      </c>
      <c r="CE888" s="15">
        <f ca="1">(AX888*DCF!F$10-DCF!F$5*MAX(AX888*DCF!F$10,0)-MAX(AX888-AW888,0)/Inputs!$B$10)*DCF!F$6</f>
        <v>1435.4562295733745</v>
      </c>
      <c r="CF888" s="15">
        <f ca="1">(AY888*DCF!G$10-DCF!G$5*MAX(AY888*DCF!G$10,0)-MAX(AY888-AX888,0)/Inputs!$B$10)*DCF!G$6</f>
        <v>1607.094483298391</v>
      </c>
      <c r="CG888" s="15">
        <f ca="1">(AZ888*DCF!H$10-DCF!H$5*MAX(AZ888*DCF!H$10,0)-MAX(AZ888-AY888,0)/Inputs!$B$10)*DCF!H$6</f>
        <v>1990.0508725398668</v>
      </c>
      <c r="CH888" s="15">
        <f ca="1">(BA888*DCF!I$10-DCF!I$5*MAX(BA888*DCF!I$10,0)-MAX(BA888-AZ888,0)/Inputs!$B$10)*DCF!I$6</f>
        <v>2388.9969509541479</v>
      </c>
      <c r="CI888" s="15">
        <f ca="1">(BB888*DCF!J$10-DCF!J$5*MAX(BB888*DCF!J$10,0)-MAX(BB888-BA888,0)/Inputs!$B$10)*DCF!J$6</f>
        <v>3026.2603210894977</v>
      </c>
      <c r="CJ888" s="15">
        <f ca="1">(BC888*DCF!K$10-DCF!K$5*MAX(BC888*DCF!K$10,0)-MAX(BC888-BB888,0)/Inputs!$B$10)*DCF!K$6</f>
        <v>3808.3316398738921</v>
      </c>
      <c r="CK888" s="15">
        <f ca="1">(BD888*DCF!L$10-DCF!L$5*MAX(BD888*DCF!L$10,0)-MAX(BD888-BC888,0)/Inputs!$B$10)*DCF!L$6</f>
        <v>4155.9036929326585</v>
      </c>
      <c r="CL888" s="15">
        <f ca="1">(BE888*DCF!M$10-DCF!M$5*MAX(BE888*DCF!M$10,0)-MAX(BE888-BD888,0)/Inputs!$B$10)*DCF!M$6</f>
        <v>5187.4429465530684</v>
      </c>
      <c r="CM888" s="15">
        <f ca="1">(BF888*DCF!C$28-DCF!C$5*MAX(BF888*DCF!C$28,0)-MAX(BF888-Inputs!$B$13,0)/Inputs!$B$17)*DCF!C$6</f>
        <v>3636.8441233072012</v>
      </c>
      <c r="CN888" s="15">
        <f ca="1">(BG888*DCF!D$28-DCF!D$5*MAX(BG888*DCF!D$28,0)-MAX(BG888-BF888,0)/Inputs!$B$17)*DCF!D$6</f>
        <v>4197.1848313348128</v>
      </c>
      <c r="CO888" s="15">
        <f ca="1">(BH888*DCF!E$28-DCF!E$5*MAX(BH888*DCF!E$28,0)-MAX(BH888-BG888,0)/Inputs!$B$17)*DCF!E$6</f>
        <v>5179.8074886269706</v>
      </c>
      <c r="CP888" s="15">
        <f ca="1">(BI888*DCF!F$28-DCF!F$5*MAX(BI888*DCF!F$28,0)-MAX(BI888-BH888,0)/Inputs!$B$17)*DCF!F$6</f>
        <v>7237.4674252458644</v>
      </c>
      <c r="CQ888" s="15">
        <f ca="1">(BJ888*DCF!G$28-DCF!G$5*MAX(BJ888*DCF!G$28,0)-MAX(BJ888-BI888,0)/Inputs!$B$17)*DCF!G$6</f>
        <v>9430.3849969309395</v>
      </c>
      <c r="CR888" s="15">
        <f ca="1">(BK888*DCF!H$28-DCF!H$5*MAX(BK888*DCF!H$28,0)-MAX(BK888-BJ888,0)/Inputs!$B$17)*DCF!H$6</f>
        <v>12198.927683782797</v>
      </c>
      <c r="CS888" s="15">
        <f ca="1">(BL888*DCF!I$28-DCF!I$5*MAX(BL888*DCF!I$28,0)-MAX(BL888-BK888,0)/Inputs!$B$17)*DCF!I$6</f>
        <v>15476.999535627492</v>
      </c>
      <c r="CT888" s="15">
        <f ca="1">(BM888*DCF!J$28-DCF!J$5*MAX(BM888*DCF!J$28,0)-MAX(BM888-BL888,0)/Inputs!$B$17)*DCF!J$6</f>
        <v>18371.372020854349</v>
      </c>
      <c r="CU888" s="15">
        <f ca="1">(BN888*DCF!K$28-DCF!K$5*MAX(BN888*DCF!K$28,0)-MAX(BN888-BM888,0)/Inputs!$B$17)*DCF!K$6</f>
        <v>21449.948509896454</v>
      </c>
      <c r="CV888" s="15">
        <f ca="1">(BO888*DCF!L$28-DCF!L$5*MAX(BO888*DCF!L$28,0)-MAX(BO888-BN888,0)/Inputs!$B$17)*DCF!L$6</f>
        <v>22427.380725179057</v>
      </c>
      <c r="CW888" s="15">
        <f ca="1">(BP888*DCF!M$28-DCF!M$5*MAX(BP888*DCF!M$28,0)-MAX(BP888-BO888,0)/Inputs!$B$17)*DCF!M$6</f>
        <v>24661.790870757097</v>
      </c>
      <c r="CX888" s="15">
        <f ca="1">(BQ888*DCF!C$46-DCF!C$5*MAX(BQ888*DCF!C$46,0)-MAX(BQ888-Inputs!$B$20,0)/Inputs!$B$24)*DCF!C$6</f>
        <v>-5202.6775242735557</v>
      </c>
      <c r="CY888" s="15">
        <f ca="1">(BR888*DCF!D$46-DCF!D$5*MAX(BR888*DCF!D$46,0)-MAX(BR888-BQ888,0)/Inputs!$B$24)*DCF!D$6</f>
        <v>-10167.448048151422</v>
      </c>
      <c r="CZ888" s="15">
        <f ca="1">(BS888*DCF!E$46-DCF!E$5*MAX(BS888*DCF!E$46,0)-MAX(BS888-BR888,0)/Inputs!$B$24)*DCF!E$6</f>
        <v>-13871.505696875196</v>
      </c>
      <c r="DA888" s="15">
        <f ca="1">(BT888*DCF!F$46-DCF!F$5*MAX(BT888*DCF!F$46,0)-MAX(BT888-BS888,0)/Inputs!$B$24)*DCF!F$6</f>
        <v>-24260.001844762555</v>
      </c>
      <c r="DB888" s="15">
        <f ca="1">(BU888*DCF!G$46-DCF!G$5*MAX(BU888*DCF!G$46,0)-MAX(BU888-BT888,0)/Inputs!$B$24)*DCF!G$6</f>
        <v>-15437.911899710609</v>
      </c>
      <c r="DC888" s="15">
        <f ca="1">(BV888*DCF!H$46-DCF!H$5*MAX(BV888*DCF!H$46,0)-MAX(BV888-BU888,0)/Inputs!$B$24)*DCF!H$6</f>
        <v>-19903.262524120833</v>
      </c>
      <c r="DD888" s="15">
        <f ca="1">(BW888*DCF!I$46-DCF!I$5*MAX(BW888*DCF!I$46,0)-MAX(BW888-BV888,0)/Inputs!$B$24)*DCF!I$6</f>
        <v>-17784.228112155306</v>
      </c>
      <c r="DE888" s="15">
        <f ca="1">(BX888*DCF!J$46-DCF!J$5*MAX(BX888*DCF!J$46,0)-MAX(BX888-BW888,0)/Inputs!$B$24)*DCF!J$6</f>
        <v>-15823.729179140388</v>
      </c>
      <c r="DF888" s="15">
        <f ca="1">(BY888*DCF!K$46-DCF!K$5*MAX(BY888*DCF!K$46,0)-MAX(BY888-BX888,0)/Inputs!$B$24)*DCF!K$6</f>
        <v>-12963.056919965326</v>
      </c>
      <c r="DG888" s="15">
        <f ca="1">(BZ888*DCF!L$46-DCF!L$5*MAX(BZ888*DCF!L$46,0)-MAX(BZ888-BY888,0)/Inputs!$B$24)*DCF!L$6</f>
        <v>18947.971478811785</v>
      </c>
      <c r="DH888" s="15">
        <f ca="1">(CA888*DCF!M$46-DCF!M$5*MAX(CA888*DCF!M$46,0)-MAX(CA888-BZ888,0)/Inputs!$B$24)*DCF!M$6</f>
        <v>12687.801632700113</v>
      </c>
      <c r="DI888" s="15">
        <f ca="1">SUM(CB888:CL888)+BE888*DCF!M$10*(1+Inputs!$B$30)*(1-Inputs!$B$33)*(1-Inputs!$B$30/Inputs!$B$31)/(Inputs!$B$29-Inputs!$B$30)*DCF!M$6</f>
        <v>151854.06534321749</v>
      </c>
      <c r="DJ888" s="15">
        <f ca="1">SUM(CM888:CW888)+BP888*DCF!M$28*(1+Inputs!$B$30)*(1-Inputs!$B$33)*(1-Inputs!$B$30/Inputs!$B$31)/(Inputs!$B$29-Inputs!$B$30)*DCF!M$6</f>
        <v>686991.80658067379</v>
      </c>
      <c r="DK888" s="15">
        <f ca="1">SUM(CX888:DH888)+CA888*DCF!M$46*(1+Inputs!$B$30)*(1-Inputs!$B$33)*(1-Inputs!$B$30/Inputs!$B$31)/(Inputs!$B$29-Inputs!$B$30)*DCF!M$6</f>
        <v>1538819.9262715487</v>
      </c>
      <c r="DM888" s="15">
        <f ca="1">DI888+DJ888+DK888+Inputs!$B$34+Inputs!$B$36-Inputs!$B$35</f>
        <v>2454516.7981954399</v>
      </c>
    </row>
    <row r="889" spans="1:117" x14ac:dyDescent="0.75">
      <c r="A889" s="11">
        <v>876</v>
      </c>
      <c r="C889" s="23">
        <f t="shared" ca="1" si="507"/>
        <v>-1.363400717141253</v>
      </c>
      <c r="D889" s="23">
        <f t="shared" ca="1" si="507"/>
        <v>-0.80806267644320207</v>
      </c>
      <c r="E889" s="23">
        <f t="shared" ca="1" si="507"/>
        <v>-0.20958799367857453</v>
      </c>
      <c r="F889" s="23">
        <f t="shared" ca="1" si="507"/>
        <v>-0.47968519848730479</v>
      </c>
      <c r="G889" s="23">
        <f t="shared" ca="1" si="507"/>
        <v>-0.74699094199978955</v>
      </c>
      <c r="H889" s="23">
        <f t="shared" ca="1" si="507"/>
        <v>0.13066878907428081</v>
      </c>
      <c r="I889" s="23">
        <f t="shared" ca="1" si="507"/>
        <v>-1.3262750564088597</v>
      </c>
      <c r="J889" s="23">
        <f t="shared" ca="1" si="507"/>
        <v>0.42084067255294944</v>
      </c>
      <c r="K889" s="23">
        <f t="shared" ca="1" si="507"/>
        <v>-0.42129967586702055</v>
      </c>
      <c r="L889" s="23">
        <f t="shared" ca="1" si="507"/>
        <v>0.45473456185072103</v>
      </c>
      <c r="M889" s="23">
        <f t="shared" ca="1" si="507"/>
        <v>-0.66923105830981533</v>
      </c>
      <c r="N889" s="23">
        <f ca="1">SQRT(Inputs!$B$38)*C889+SQRT(1-Inputs!$B$38)*_xlfn.NORM.S.INV(RAND())</f>
        <v>-0.4619613107800879</v>
      </c>
      <c r="O889" s="23">
        <f ca="1">SQRT(Inputs!$B$38)*D889+SQRT(1-Inputs!$B$38)*_xlfn.NORM.S.INV(RAND())</f>
        <v>-0.35464569503135085</v>
      </c>
      <c r="P889" s="23">
        <f ca="1">SQRT(Inputs!$B$38)*E889+SQRT(1-Inputs!$B$38)*_xlfn.NORM.S.INV(RAND())</f>
        <v>-1.0203732204222116</v>
      </c>
      <c r="Q889" s="23">
        <f ca="1">SQRT(Inputs!$B$38)*F889+SQRT(1-Inputs!$B$38)*_xlfn.NORM.S.INV(RAND())</f>
        <v>2.3907968223441378E-2</v>
      </c>
      <c r="R889" s="23">
        <f ca="1">SQRT(Inputs!$B$38)*G889+SQRT(1-Inputs!$B$38)*_xlfn.NORM.S.INV(RAND())</f>
        <v>-1.7401187704713799</v>
      </c>
      <c r="S889" s="23">
        <f ca="1">SQRT(Inputs!$B$38)*H889+SQRT(1-Inputs!$B$38)*_xlfn.NORM.S.INV(RAND())</f>
        <v>0.72985825545779415</v>
      </c>
      <c r="T889" s="23">
        <f ca="1">SQRT(Inputs!$B$38)*I889+SQRT(1-Inputs!$B$38)*_xlfn.NORM.S.INV(RAND())</f>
        <v>0.56260201492743833</v>
      </c>
      <c r="U889" s="23">
        <f ca="1">SQRT(Inputs!$B$38)*J889+SQRT(1-Inputs!$B$38)*_xlfn.NORM.S.INV(RAND())</f>
        <v>-0.60334538789005299</v>
      </c>
      <c r="V889" s="23">
        <f ca="1">SQRT(Inputs!$B$38)*K889+SQRT(1-Inputs!$B$38)*_xlfn.NORM.S.INV(RAND())</f>
        <v>-0.52652806603567992</v>
      </c>
      <c r="W889" s="23">
        <f ca="1">SQRT(Inputs!$B$38)*L889+SQRT(1-Inputs!$B$38)*_xlfn.NORM.S.INV(RAND())</f>
        <v>-8.1681680695937037E-2</v>
      </c>
      <c r="X889" s="23">
        <f ca="1">SQRT(Inputs!$B$38)*M889+SQRT(1-Inputs!$B$38)*_xlfn.NORM.S.INV(RAND())</f>
        <v>0.35641397401218705</v>
      </c>
      <c r="Y889" s="23">
        <f ca="1">SQRT(Inputs!$B$38)*C889+SQRT(1-Inputs!$B$38)*_xlfn.NORM.S.INV(RAND())</f>
        <v>-2.6053424377120664</v>
      </c>
      <c r="Z889" s="23">
        <f ca="1">SQRT(Inputs!$B$38)*D889+SQRT(1-Inputs!$B$38)*_xlfn.NORM.S.INV(RAND())</f>
        <v>-2.0030624827078403</v>
      </c>
      <c r="AA889" s="23">
        <f ca="1">SQRT(Inputs!$B$38)*E889+SQRT(1-Inputs!$B$38)*_xlfn.NORM.S.INV(RAND())</f>
        <v>-0.15014792324683499</v>
      </c>
      <c r="AB889" s="23">
        <f ca="1">SQRT(Inputs!$B$38)*F889+SQRT(1-Inputs!$B$38)*_xlfn.NORM.S.INV(RAND())</f>
        <v>-1.2682378479122667</v>
      </c>
      <c r="AC889" s="23">
        <f ca="1">SQRT(Inputs!$B$38)*G889+SQRT(1-Inputs!$B$38)*_xlfn.NORM.S.INV(RAND())</f>
        <v>-0.87272879301813733</v>
      </c>
      <c r="AD889" s="23">
        <f ca="1">SQRT(Inputs!$B$38)*H889+SQRT(1-Inputs!$B$38)*_xlfn.NORM.S.INV(RAND())</f>
        <v>-0.11653260233993826</v>
      </c>
      <c r="AE889" s="23">
        <f ca="1">SQRT(Inputs!$B$38)*I889+SQRT(1-Inputs!$B$38)*_xlfn.NORM.S.INV(RAND())</f>
        <v>-1.1109663441798454</v>
      </c>
      <c r="AF889" s="23">
        <f ca="1">SQRT(Inputs!$B$38)*J889+SQRT(1-Inputs!$B$38)*_xlfn.NORM.S.INV(RAND())</f>
        <v>0.21567481285154042</v>
      </c>
      <c r="AG889" s="23">
        <f ca="1">SQRT(Inputs!$B$38)*K889+SQRT(1-Inputs!$B$38)*_xlfn.NORM.S.INV(RAND())</f>
        <v>-0.45993830277196823</v>
      </c>
      <c r="AH889" s="23">
        <f ca="1">SQRT(Inputs!$B$38)*L889+SQRT(1-Inputs!$B$38)*_xlfn.NORM.S.INV(RAND())</f>
        <v>7.2075381951844736E-2</v>
      </c>
      <c r="AI889" s="23">
        <f ca="1">SQRT(Inputs!$B$38)*M889+SQRT(1-Inputs!$B$38)*_xlfn.NORM.S.INV(RAND())</f>
        <v>0.18102342492881668</v>
      </c>
      <c r="AJ889" s="23">
        <f ca="1">SQRT(Inputs!$B$38)*C889+SQRT(1-Inputs!$B$38)*_xlfn.NORM.S.INV(RAND())</f>
        <v>-1.8456608189629211</v>
      </c>
      <c r="AK889" s="23">
        <f ca="1">SQRT(Inputs!$B$38)*D889+SQRT(1-Inputs!$B$38)*_xlfn.NORM.S.INV(RAND())</f>
        <v>-1.345374588589173</v>
      </c>
      <c r="AL889" s="23">
        <f ca="1">SQRT(Inputs!$B$38)*E889+SQRT(1-Inputs!$B$38)*_xlfn.NORM.S.INV(RAND())</f>
        <v>0.52478386318035075</v>
      </c>
      <c r="AM889" s="23">
        <f ca="1">SQRT(Inputs!$B$38)*F889+SQRT(1-Inputs!$B$38)*_xlfn.NORM.S.INV(RAND())</f>
        <v>-0.20973222304430697</v>
      </c>
      <c r="AN889" s="23">
        <f ca="1">SQRT(Inputs!$B$38)*G889+SQRT(1-Inputs!$B$38)*_xlfn.NORM.S.INV(RAND())</f>
        <v>1.30084778225029</v>
      </c>
      <c r="AO889" s="23">
        <f ca="1">SQRT(Inputs!$B$38)*H889+SQRT(1-Inputs!$B$38)*_xlfn.NORM.S.INV(RAND())</f>
        <v>-0.15133208734728423</v>
      </c>
      <c r="AP889" s="23">
        <f ca="1">SQRT(Inputs!$B$38)*I889+SQRT(1-Inputs!$B$38)*_xlfn.NORM.S.INV(RAND())</f>
        <v>0.60860794222845194</v>
      </c>
      <c r="AQ889" s="23">
        <f ca="1">SQRT(Inputs!$B$38)*J889+SQRT(1-Inputs!$B$38)*_xlfn.NORM.S.INV(RAND())</f>
        <v>0.42595941176855701</v>
      </c>
      <c r="AR889" s="23">
        <f ca="1">SQRT(Inputs!$B$38)*K889+SQRT(1-Inputs!$B$38)*_xlfn.NORM.S.INV(RAND())</f>
        <v>-0.16407696871570146</v>
      </c>
      <c r="AS889" s="23">
        <f ca="1">SQRT(Inputs!$B$38)*L889+SQRT(1-Inputs!$B$38)*_xlfn.NORM.S.INV(RAND())</f>
        <v>0.41373094197947302</v>
      </c>
      <c r="AT889" s="23">
        <f ca="1">SQRT(Inputs!$B$38)*M889+SQRT(1-Inputs!$B$38)*_xlfn.NORM.S.INV(RAND())</f>
        <v>-2.2198162284926739</v>
      </c>
      <c r="AU889" s="15">
        <f ca="1">Inputs!$B$6*EXP($B$8-0.5*C$5^2+C$5*N889)</f>
        <v>4604.7023859324499</v>
      </c>
      <c r="AV889" s="15">
        <f t="shared" ca="1" si="474"/>
        <v>5320.2306281435212</v>
      </c>
      <c r="AW889" s="15">
        <f t="shared" ca="1" si="475"/>
        <v>5652.9817493537066</v>
      </c>
      <c r="AX889" s="15">
        <f t="shared" ca="1" si="476"/>
        <v>6922.3687341427185</v>
      </c>
      <c r="AY889" s="15">
        <f t="shared" ca="1" si="477"/>
        <v>6904.031353170586</v>
      </c>
      <c r="AZ889" s="15">
        <f t="shared" ca="1" si="478"/>
        <v>9150.4769839497949</v>
      </c>
      <c r="BA889" s="15">
        <f t="shared" ca="1" si="479"/>
        <v>11876.99130180819</v>
      </c>
      <c r="BB889" s="15">
        <f t="shared" ca="1" si="480"/>
        <v>13688.104404522146</v>
      </c>
      <c r="BC889" s="15">
        <f t="shared" ca="1" si="481"/>
        <v>15933.671041548594</v>
      </c>
      <c r="BD889" s="15">
        <f t="shared" ca="1" si="482"/>
        <v>19371.683695598917</v>
      </c>
      <c r="BE889" s="15">
        <f t="shared" ca="1" si="483"/>
        <v>24520.732125250332</v>
      </c>
      <c r="BF889" s="15">
        <f ca="1">Inputs!$B$13*EXP($B$9-0.5*C$6^2+C$6*Y889)</f>
        <v>8251.6306163703175</v>
      </c>
      <c r="BG889" s="15">
        <f t="shared" ca="1" si="484"/>
        <v>7006.1973519478715</v>
      </c>
      <c r="BH889" s="15">
        <f t="shared" ca="1" si="485"/>
        <v>8349.7390219581102</v>
      </c>
      <c r="BI889" s="15">
        <f t="shared" ca="1" si="486"/>
        <v>8408.7333320189082</v>
      </c>
      <c r="BJ889" s="15">
        <f t="shared" ca="1" si="487"/>
        <v>9089.9971580590609</v>
      </c>
      <c r="BK889" s="15">
        <f t="shared" ca="1" si="488"/>
        <v>10980.6500100595</v>
      </c>
      <c r="BL889" s="15">
        <f t="shared" ca="1" si="489"/>
        <v>11679.770915083196</v>
      </c>
      <c r="BM889" s="15">
        <f t="shared" ca="1" si="490"/>
        <v>14746.821233170991</v>
      </c>
      <c r="BN889" s="15">
        <f t="shared" ca="1" si="491"/>
        <v>17164.148160102413</v>
      </c>
      <c r="BO889" s="15">
        <f t="shared" ca="1" si="492"/>
        <v>21296.391263349924</v>
      </c>
      <c r="BP889" s="15">
        <f t="shared" ca="1" si="493"/>
        <v>26755.005294198982</v>
      </c>
      <c r="BQ889" s="15">
        <f ca="1">Inputs!$B$20*EXP($B$10-0.5*C$7^2+C$7*AJ889)</f>
        <v>2228.9920009971297</v>
      </c>
      <c r="BR889" s="15">
        <f t="shared" ca="1" si="494"/>
        <v>1972.8257522438171</v>
      </c>
      <c r="BS889" s="15">
        <f t="shared" ca="1" si="495"/>
        <v>3141.0390537469989</v>
      </c>
      <c r="BT889" s="15">
        <f t="shared" ca="1" si="496"/>
        <v>4098.9673575522183</v>
      </c>
      <c r="BU889" s="15">
        <f t="shared" ca="1" si="497"/>
        <v>7782.1790136422333</v>
      </c>
      <c r="BV889" s="15">
        <f t="shared" ca="1" si="498"/>
        <v>10464.324537993218</v>
      </c>
      <c r="BW889" s="15">
        <f t="shared" ca="1" si="499"/>
        <v>16609.844599837044</v>
      </c>
      <c r="BX889" s="15">
        <f t="shared" ca="1" si="500"/>
        <v>25302.533324525339</v>
      </c>
      <c r="BY889" s="15">
        <f t="shared" ca="1" si="501"/>
        <v>34357.489074108948</v>
      </c>
      <c r="BZ889" s="15">
        <f t="shared" ca="1" si="502"/>
        <v>52018.029042233924</v>
      </c>
      <c r="CA889" s="15">
        <f t="shared" ca="1" si="503"/>
        <v>49251.929246446416</v>
      </c>
      <c r="CB889" s="15">
        <f ca="1">(AU889*DCF!C$10-DCF!C$5*MAX(AU889*DCF!C$10,0)-MAX(AU889-Inputs!$B$6,0)/Inputs!$B$10)*DCF!C$6</f>
        <v>1045.6236063726797</v>
      </c>
      <c r="CC889" s="15">
        <f ca="1">(AV889*DCF!D$10-DCF!D$5*MAX(AV889*DCF!D$10,0)-MAX(AV889-AU889,0)/Inputs!$B$10)*DCF!D$6</f>
        <v>1122.3073370718535</v>
      </c>
      <c r="CD889" s="15">
        <f ca="1">(AW889*DCF!E$10-DCF!E$5*MAX(AW889*DCF!E$10,0)-MAX(AW889-AV889,0)/Inputs!$B$10)*DCF!E$6</f>
        <v>1230.2341657513584</v>
      </c>
      <c r="CE889" s="15">
        <f ca="1">(AX889*DCF!F$10-DCF!F$5*MAX(AX889*DCF!F$10,0)-MAX(AX889-AW889,0)/Inputs!$B$10)*DCF!F$6</f>
        <v>1247.0141028601747</v>
      </c>
      <c r="CF889" s="15">
        <f ca="1">(AY889*DCF!G$10-DCF!G$5*MAX(AY889*DCF!G$10,0)-MAX(AY889-AX889,0)/Inputs!$B$10)*DCF!G$6</f>
        <v>1422.5055739266543</v>
      </c>
      <c r="CG889" s="15">
        <f ca="1">(AZ889*DCF!H$10-DCF!H$5*MAX(AZ889*DCF!H$10,0)-MAX(AZ889-AY889,0)/Inputs!$B$10)*DCF!H$6</f>
        <v>1377.6749752978012</v>
      </c>
      <c r="CH889" s="15">
        <f ca="1">(BA889*DCF!I$10-DCF!I$5*MAX(BA889*DCF!I$10,0)-MAX(BA889-AZ889,0)/Inputs!$B$10)*DCF!I$6</f>
        <v>1722.2491603220394</v>
      </c>
      <c r="CI889" s="15">
        <f ca="1">(BB889*DCF!J$10-DCF!J$5*MAX(BB889*DCF!J$10,0)-MAX(BB889-BA889,0)/Inputs!$B$10)*DCF!J$6</f>
        <v>2074.4661306900462</v>
      </c>
      <c r="CJ889" s="15">
        <f ca="1">(BC889*DCF!K$10-DCF!K$5*MAX(BC889*DCF!K$10,0)-MAX(BC889-BB889,0)/Inputs!$B$10)*DCF!K$6</f>
        <v>2250.719996081973</v>
      </c>
      <c r="CK889" s="15">
        <f ca="1">(BD889*DCF!L$10-DCF!L$5*MAX(BD889*DCF!L$10,0)-MAX(BD889-BC889,0)/Inputs!$B$10)*DCF!L$6</f>
        <v>2477.0275701540759</v>
      </c>
      <c r="CL889" s="15">
        <f ca="1">(BE889*DCF!M$10-DCF!M$5*MAX(BE889*DCF!M$10,0)-MAX(BE889-BD889,0)/Inputs!$B$10)*DCF!M$6</f>
        <v>2845.0836031371482</v>
      </c>
      <c r="CM889" s="15">
        <f ca="1">(BF889*DCF!C$28-DCF!C$5*MAX(BF889*DCF!C$28,0)-MAX(BF889-Inputs!$B$13,0)/Inputs!$B$17)*DCF!C$6</f>
        <v>2518.3435488664777</v>
      </c>
      <c r="CN889" s="15">
        <f ca="1">(BG889*DCF!D$28-DCF!D$5*MAX(BG889*DCF!D$28,0)-MAX(BG889-BF889,0)/Inputs!$B$17)*DCF!D$6</f>
        <v>2063.4867097558381</v>
      </c>
      <c r="CO889" s="15">
        <f ca="1">(BH889*DCF!E$28-DCF!E$5*MAX(BH889*DCF!E$28,0)-MAX(BH889-BG889,0)/Inputs!$B$17)*DCF!E$6</f>
        <v>2100.0012005737472</v>
      </c>
      <c r="CP889" s="15">
        <f ca="1">(BI889*DCF!F$28-DCF!F$5*MAX(BI889*DCF!F$28,0)-MAX(BI889-BH889,0)/Inputs!$B$17)*DCF!F$6</f>
        <v>2272.0087597320435</v>
      </c>
      <c r="CQ889" s="15">
        <f ca="1">(BJ889*DCF!G$28-DCF!G$5*MAX(BJ889*DCF!G$28,0)-MAX(BJ889-BI889,0)/Inputs!$B$17)*DCF!G$6</f>
        <v>2243.88688279302</v>
      </c>
      <c r="CR889" s="15">
        <f ca="1">(BK889*DCF!H$28-DCF!H$5*MAX(BK889*DCF!H$28,0)-MAX(BK889-BJ889,0)/Inputs!$B$17)*DCF!H$6</f>
        <v>2421.8814992461248</v>
      </c>
      <c r="CS889" s="15">
        <f ca="1">(BL889*DCF!I$28-DCF!I$5*MAX(BL889*DCF!I$28,0)-MAX(BL889-BK889,0)/Inputs!$B$17)*DCF!I$6</f>
        <v>2646.1883203104644</v>
      </c>
      <c r="CT889" s="15">
        <f ca="1">(BM889*DCF!J$28-DCF!J$5*MAX(BM889*DCF!J$28,0)-MAX(BM889-BL889,0)/Inputs!$B$17)*DCF!J$6</f>
        <v>2883.099545399682</v>
      </c>
      <c r="CU889" s="15">
        <f ca="1">(BN889*DCF!K$28-DCF!K$5*MAX(BN889*DCF!K$28,0)-MAX(BN889-BM889,0)/Inputs!$B$17)*DCF!K$6</f>
        <v>3328.689950210593</v>
      </c>
      <c r="CV889" s="15">
        <f ca="1">(BO889*DCF!L$28-DCF!L$5*MAX(BO889*DCF!L$28,0)-MAX(BO889-BN889,0)/Inputs!$B$17)*DCF!L$6</f>
        <v>3781.5068680100535</v>
      </c>
      <c r="CW889" s="15">
        <f ca="1">(BP889*DCF!M$28-DCF!M$5*MAX(BP889*DCF!M$28,0)-MAX(BP889-BO889,0)/Inputs!$B$17)*DCF!M$6</f>
        <v>4463.391180570643</v>
      </c>
      <c r="CX889" s="15">
        <f ca="1">(BQ889*DCF!C$46-DCF!C$5*MAX(BQ889*DCF!C$46,0)-MAX(BQ889-Inputs!$B$20,0)/Inputs!$B$24)*DCF!C$6</f>
        <v>-514.77875311712</v>
      </c>
      <c r="CY889" s="15">
        <f ca="1">(BR889*DCF!D$46-DCF!D$5*MAX(BR889*DCF!D$46,0)-MAX(BR889-BQ889,0)/Inputs!$B$24)*DCF!D$6</f>
        <v>-336.71534901675375</v>
      </c>
      <c r="CZ889" s="15">
        <f ca="1">(BS889*DCF!E$46-DCF!E$5*MAX(BS889*DCF!E$46,0)-MAX(BS889-BR889,0)/Inputs!$B$24)*DCF!E$6</f>
        <v>-831.91086011393031</v>
      </c>
      <c r="DA889" s="15">
        <f ca="1">(BT889*DCF!F$46-DCF!F$5*MAX(BT889*DCF!F$46,0)-MAX(BT889-BS889,0)/Inputs!$B$24)*DCF!F$6</f>
        <v>-647.3246964647002</v>
      </c>
      <c r="DB889" s="15">
        <f ca="1">(BU889*DCF!G$46-DCF!G$5*MAX(BU889*DCF!G$46,0)-MAX(BU889-BT889,0)/Inputs!$B$24)*DCF!G$6</f>
        <v>-1500.7367560425591</v>
      </c>
      <c r="DC889" s="15">
        <f ca="1">(BV889*DCF!H$46-DCF!H$5*MAX(BV889*DCF!H$46,0)-MAX(BV889-BU889,0)/Inputs!$B$24)*DCF!H$6</f>
        <v>-833.46028791378467</v>
      </c>
      <c r="DD889" s="15">
        <f ca="1">(BW889*DCF!I$46-DCF!I$5*MAX(BW889*DCF!I$46,0)-MAX(BW889-BV889,0)/Inputs!$B$24)*DCF!I$6</f>
        <v>-1380.5302684210976</v>
      </c>
      <c r="DE889" s="15">
        <f ca="1">(BX889*DCF!J$46-DCF!J$5*MAX(BX889*DCF!J$46,0)-MAX(BX889-BW889,0)/Inputs!$B$24)*DCF!J$6</f>
        <v>-1243.7877488351676</v>
      </c>
      <c r="DF889" s="15">
        <f ca="1">(BY889*DCF!K$46-DCF!K$5*MAX(BY889*DCF!K$46,0)-MAX(BY889-BX889,0)/Inputs!$B$24)*DCF!K$6</f>
        <v>-255.6086284468561</v>
      </c>
      <c r="DG889" s="15">
        <f ca="1">(BZ889*DCF!L$46-DCF!L$5*MAX(BZ889*DCF!L$46,0)-MAX(BZ889-BY889,0)/Inputs!$B$24)*DCF!L$6</f>
        <v>-400.87294718037947</v>
      </c>
      <c r="DH889" s="15">
        <f ca="1">(CA889*DCF!M$46-DCF!M$5*MAX(CA889*DCF!M$46,0)-MAX(CA889-BZ889,0)/Inputs!$B$24)*DCF!M$6</f>
        <v>3861.1579130102677</v>
      </c>
      <c r="DI889" s="15">
        <f ca="1">SUM(CB889:CL889)+BE889*DCF!M$10*(1+Inputs!$B$30)*(1-Inputs!$B$33)*(1-Inputs!$B$30/Inputs!$B$31)/(Inputs!$B$29-Inputs!$B$30)*DCF!M$6</f>
        <v>87056.427979351574</v>
      </c>
      <c r="DJ889" s="15">
        <f ca="1">SUM(CM889:CW889)+BP889*DCF!M$28*(1+Inputs!$B$30)*(1-Inputs!$B$33)*(1-Inputs!$B$30/Inputs!$B$31)/(Inputs!$B$29-Inputs!$B$30)*DCF!M$6</f>
        <v>130001.86250823381</v>
      </c>
      <c r="DK889" s="15">
        <f ca="1">SUM(CX889:DH889)+CA889*DCF!M$46*(1+Inputs!$B$30)*(1-Inputs!$B$33)*(1-Inputs!$B$30/Inputs!$B$31)/(Inputs!$B$29-Inputs!$B$30)*DCF!M$6</f>
        <v>72064.748496457949</v>
      </c>
      <c r="DM889" s="15">
        <f ca="1">DI889+DJ889+DK889+Inputs!$B$34+Inputs!$B$36-Inputs!$B$35</f>
        <v>365974.03898404335</v>
      </c>
    </row>
    <row r="890" spans="1:117" x14ac:dyDescent="0.75">
      <c r="A890" s="11">
        <v>877</v>
      </c>
      <c r="C890" s="23">
        <f t="shared" ca="1" si="507"/>
        <v>-1.0310380654150002</v>
      </c>
      <c r="D890" s="23">
        <f t="shared" ca="1" si="507"/>
        <v>0.64737545279934328</v>
      </c>
      <c r="E890" s="23">
        <f t="shared" ca="1" si="507"/>
        <v>1.2118758972248669</v>
      </c>
      <c r="F890" s="23">
        <f t="shared" ca="1" si="507"/>
        <v>3.0037241852160523</v>
      </c>
      <c r="G890" s="23">
        <f t="shared" ca="1" si="507"/>
        <v>0.38339730433994168</v>
      </c>
      <c r="H890" s="23">
        <f t="shared" ca="1" si="507"/>
        <v>0.65384878672613156</v>
      </c>
      <c r="I890" s="23">
        <f t="shared" ca="1" si="507"/>
        <v>1.2790570460515884</v>
      </c>
      <c r="J890" s="23">
        <f t="shared" ca="1" si="507"/>
        <v>1.3092720277028322</v>
      </c>
      <c r="K890" s="23">
        <f t="shared" ca="1" si="507"/>
        <v>0.67149519514130906</v>
      </c>
      <c r="L890" s="23">
        <f t="shared" ca="1" si="507"/>
        <v>-3.1025286523698604E-2</v>
      </c>
      <c r="M890" s="23">
        <f t="shared" ca="1" si="507"/>
        <v>-1.4197249876690861</v>
      </c>
      <c r="N890" s="23">
        <f ca="1">SQRT(Inputs!$B$38)*C890+SQRT(1-Inputs!$B$38)*_xlfn.NORM.S.INV(RAND())</f>
        <v>-1.0137939887775176</v>
      </c>
      <c r="O890" s="23">
        <f ca="1">SQRT(Inputs!$B$38)*D890+SQRT(1-Inputs!$B$38)*_xlfn.NORM.S.INV(RAND())</f>
        <v>-0.77177303538614295</v>
      </c>
      <c r="P890" s="23">
        <f ca="1">SQRT(Inputs!$B$38)*E890+SQRT(1-Inputs!$B$38)*_xlfn.NORM.S.INV(RAND())</f>
        <v>9.8395523693858289E-2</v>
      </c>
      <c r="Q890" s="23">
        <f ca="1">SQRT(Inputs!$B$38)*F890+SQRT(1-Inputs!$B$38)*_xlfn.NORM.S.INV(RAND())</f>
        <v>1.0034401097836478</v>
      </c>
      <c r="R890" s="23">
        <f ca="1">SQRT(Inputs!$B$38)*G890+SQRT(1-Inputs!$B$38)*_xlfn.NORM.S.INV(RAND())</f>
        <v>1.4594132902753594</v>
      </c>
      <c r="S890" s="23">
        <f ca="1">SQRT(Inputs!$B$38)*H890+SQRT(1-Inputs!$B$38)*_xlfn.NORM.S.INV(RAND())</f>
        <v>1.0052466568301577</v>
      </c>
      <c r="T890" s="23">
        <f ca="1">SQRT(Inputs!$B$38)*I890+SQRT(1-Inputs!$B$38)*_xlfn.NORM.S.INV(RAND())</f>
        <v>1.8431483433039149</v>
      </c>
      <c r="U890" s="23">
        <f ca="1">SQRT(Inputs!$B$38)*J890+SQRT(1-Inputs!$B$38)*_xlfn.NORM.S.INV(RAND())</f>
        <v>0.7626724853268787</v>
      </c>
      <c r="V890" s="23">
        <f ca="1">SQRT(Inputs!$B$38)*K890+SQRT(1-Inputs!$B$38)*_xlfn.NORM.S.INV(RAND())</f>
        <v>-0.15088807767140927</v>
      </c>
      <c r="W890" s="23">
        <f ca="1">SQRT(Inputs!$B$38)*L890+SQRT(1-Inputs!$B$38)*_xlfn.NORM.S.INV(RAND())</f>
        <v>-0.35168461120780675</v>
      </c>
      <c r="X890" s="23">
        <f ca="1">SQRT(Inputs!$B$38)*M890+SQRT(1-Inputs!$B$38)*_xlfn.NORM.S.INV(RAND())</f>
        <v>-2.4659582693407658</v>
      </c>
      <c r="Y890" s="23">
        <f ca="1">SQRT(Inputs!$B$38)*C890+SQRT(1-Inputs!$B$38)*_xlfn.NORM.S.INV(RAND())</f>
        <v>-1.04068542567753</v>
      </c>
      <c r="Z890" s="23">
        <f ca="1">SQRT(Inputs!$B$38)*D890+SQRT(1-Inputs!$B$38)*_xlfn.NORM.S.INV(RAND())</f>
        <v>1.5719227014125214</v>
      </c>
      <c r="AA890" s="23">
        <f ca="1">SQRT(Inputs!$B$38)*E890+SQRT(1-Inputs!$B$38)*_xlfn.NORM.S.INV(RAND())</f>
        <v>1.7960832097666497</v>
      </c>
      <c r="AB890" s="23">
        <f ca="1">SQRT(Inputs!$B$38)*F890+SQRT(1-Inputs!$B$38)*_xlfn.NORM.S.INV(RAND())</f>
        <v>1.6886722157441463</v>
      </c>
      <c r="AC890" s="23">
        <f ca="1">SQRT(Inputs!$B$38)*G890+SQRT(1-Inputs!$B$38)*_xlfn.NORM.S.INV(RAND())</f>
        <v>-0.56950450891049653</v>
      </c>
      <c r="AD890" s="23">
        <f ca="1">SQRT(Inputs!$B$38)*H890+SQRT(1-Inputs!$B$38)*_xlfn.NORM.S.INV(RAND())</f>
        <v>2.1536181487811623</v>
      </c>
      <c r="AE890" s="23">
        <f ca="1">SQRT(Inputs!$B$38)*I890+SQRT(1-Inputs!$B$38)*_xlfn.NORM.S.INV(RAND())</f>
        <v>0.36480503706609263</v>
      </c>
      <c r="AF890" s="23">
        <f ca="1">SQRT(Inputs!$B$38)*J890+SQRT(1-Inputs!$B$38)*_xlfn.NORM.S.INV(RAND())</f>
        <v>1.0839573880343405</v>
      </c>
      <c r="AG890" s="23">
        <f ca="1">SQRT(Inputs!$B$38)*K890+SQRT(1-Inputs!$B$38)*_xlfn.NORM.S.INV(RAND())</f>
        <v>1.1638142094065989</v>
      </c>
      <c r="AH890" s="23">
        <f ca="1">SQRT(Inputs!$B$38)*L890+SQRT(1-Inputs!$B$38)*_xlfn.NORM.S.INV(RAND())</f>
        <v>0.99533324004956092</v>
      </c>
      <c r="AI890" s="23">
        <f ca="1">SQRT(Inputs!$B$38)*M890+SQRT(1-Inputs!$B$38)*_xlfn.NORM.S.INV(RAND())</f>
        <v>1.0218060523415451E-2</v>
      </c>
      <c r="AJ890" s="23">
        <f ca="1">SQRT(Inputs!$B$38)*C890+SQRT(1-Inputs!$B$38)*_xlfn.NORM.S.INV(RAND())</f>
        <v>-0.58291857223407628</v>
      </c>
      <c r="AK890" s="23">
        <f ca="1">SQRT(Inputs!$B$38)*D890+SQRT(1-Inputs!$B$38)*_xlfn.NORM.S.INV(RAND())</f>
        <v>0.45075346667727562</v>
      </c>
      <c r="AL890" s="23">
        <f ca="1">SQRT(Inputs!$B$38)*E890+SQRT(1-Inputs!$B$38)*_xlfn.NORM.S.INV(RAND())</f>
        <v>-0.16723381966012729</v>
      </c>
      <c r="AM890" s="23">
        <f ca="1">SQRT(Inputs!$B$38)*F890+SQRT(1-Inputs!$B$38)*_xlfn.NORM.S.INV(RAND())</f>
        <v>1.2873615717180122</v>
      </c>
      <c r="AN890" s="23">
        <f ca="1">SQRT(Inputs!$B$38)*G890+SQRT(1-Inputs!$B$38)*_xlfn.NORM.S.INV(RAND())</f>
        <v>0.25938082737954837</v>
      </c>
      <c r="AO890" s="23">
        <f ca="1">SQRT(Inputs!$B$38)*H890+SQRT(1-Inputs!$B$38)*_xlfn.NORM.S.INV(RAND())</f>
        <v>0.23696720393941173</v>
      </c>
      <c r="AP890" s="23">
        <f ca="1">SQRT(Inputs!$B$38)*I890+SQRT(1-Inputs!$B$38)*_xlfn.NORM.S.INV(RAND())</f>
        <v>-0.12504313877237594</v>
      </c>
      <c r="AQ890" s="23">
        <f ca="1">SQRT(Inputs!$B$38)*J890+SQRT(1-Inputs!$B$38)*_xlfn.NORM.S.INV(RAND())</f>
        <v>-0.20993329033507713</v>
      </c>
      <c r="AR890" s="23">
        <f ca="1">SQRT(Inputs!$B$38)*K890+SQRT(1-Inputs!$B$38)*_xlfn.NORM.S.INV(RAND())</f>
        <v>-9.9576012705510863E-2</v>
      </c>
      <c r="AS890" s="23">
        <f ca="1">SQRT(Inputs!$B$38)*L890+SQRT(1-Inputs!$B$38)*_xlfn.NORM.S.INV(RAND())</f>
        <v>-0.71071498798551747</v>
      </c>
      <c r="AT890" s="23">
        <f ca="1">SQRT(Inputs!$B$38)*M890+SQRT(1-Inputs!$B$38)*_xlfn.NORM.S.INV(RAND())</f>
        <v>-0.50477016491664817</v>
      </c>
      <c r="AU890" s="15">
        <f ca="1">Inputs!$B$6*EXP($B$8-0.5*C$5^2+C$5*N890)</f>
        <v>4211.2149236987516</v>
      </c>
      <c r="AV890" s="15">
        <f t="shared" ca="1" si="474"/>
        <v>4576.1531970737806</v>
      </c>
      <c r="AW890" s="15">
        <f t="shared" ca="1" si="475"/>
        <v>5654.3550725900932</v>
      </c>
      <c r="AX890" s="15">
        <f t="shared" ca="1" si="476"/>
        <v>7825.4145260545974</v>
      </c>
      <c r="AY890" s="15">
        <f t="shared" ca="1" si="477"/>
        <v>11340.619909055582</v>
      </c>
      <c r="AZ890" s="15">
        <f t="shared" ca="1" si="478"/>
        <v>15493.445850041002</v>
      </c>
      <c r="BA890" s="15">
        <f t="shared" ca="1" si="479"/>
        <v>22994.0547451889</v>
      </c>
      <c r="BB890" s="15">
        <f t="shared" ca="1" si="480"/>
        <v>30387.176319439415</v>
      </c>
      <c r="BC890" s="15">
        <f t="shared" ca="1" si="481"/>
        <v>36678.419434740696</v>
      </c>
      <c r="BD890" s="15">
        <f t="shared" ca="1" si="482"/>
        <v>43480.479048429741</v>
      </c>
      <c r="BE890" s="15">
        <f t="shared" ca="1" si="483"/>
        <v>42561.755717948705</v>
      </c>
      <c r="BF890" s="15">
        <f ca="1">Inputs!$B$13*EXP($B$9-0.5*C$6^2+C$6*Y890)</f>
        <v>11252.614145450079</v>
      </c>
      <c r="BG890" s="15">
        <f t="shared" ca="1" si="484"/>
        <v>18211.428901546296</v>
      </c>
      <c r="BH890" s="15">
        <f t="shared" ca="1" si="485"/>
        <v>29972.532446792135</v>
      </c>
      <c r="BI890" s="15">
        <f t="shared" ca="1" si="486"/>
        <v>47581.688338067645</v>
      </c>
      <c r="BJ890" s="15">
        <f t="shared" ca="1" si="487"/>
        <v>53734.763759392292</v>
      </c>
      <c r="BK890" s="15">
        <f t="shared" ca="1" si="488"/>
        <v>88418.924714006236</v>
      </c>
      <c r="BL890" s="15">
        <f t="shared" ca="1" si="489"/>
        <v>113869.99288817037</v>
      </c>
      <c r="BM890" s="15">
        <f t="shared" ca="1" si="490"/>
        <v>160146.85139057104</v>
      </c>
      <c r="BN890" s="15">
        <f t="shared" ca="1" si="491"/>
        <v>226437.79106794854</v>
      </c>
      <c r="BO890" s="15">
        <f t="shared" ca="1" si="492"/>
        <v>312781.47961345094</v>
      </c>
      <c r="BP890" s="15">
        <f t="shared" ca="1" si="493"/>
        <v>385421.33200794138</v>
      </c>
      <c r="BQ890" s="15">
        <f ca="1">Inputs!$B$20*EXP($B$10-0.5*C$7^2+C$7*AJ890)</f>
        <v>3488.3271004638964</v>
      </c>
      <c r="BR890" s="15">
        <f t="shared" ca="1" si="494"/>
        <v>5461.6671944597128</v>
      </c>
      <c r="BS890" s="15">
        <f t="shared" ca="1" si="495"/>
        <v>7128.4323645668628</v>
      </c>
      <c r="BT890" s="15">
        <f t="shared" ca="1" si="496"/>
        <v>13777.113035801356</v>
      </c>
      <c r="BU890" s="15">
        <f t="shared" ca="1" si="497"/>
        <v>20330.178871602559</v>
      </c>
      <c r="BV890" s="15">
        <f t="shared" ca="1" si="498"/>
        <v>29836.280682442</v>
      </c>
      <c r="BW890" s="15">
        <f t="shared" ca="1" si="499"/>
        <v>40547.421481773577</v>
      </c>
      <c r="BX890" s="15">
        <f t="shared" ca="1" si="500"/>
        <v>54374.816156949222</v>
      </c>
      <c r="BY890" s="15">
        <f t="shared" ca="1" si="501"/>
        <v>74750.599415751538</v>
      </c>
      <c r="BZ890" s="15">
        <f t="shared" ca="1" si="502"/>
        <v>92039.367486077594</v>
      </c>
      <c r="CA890" s="15">
        <f t="shared" ca="1" si="503"/>
        <v>118195.44894036173</v>
      </c>
      <c r="CB890" s="15">
        <f ca="1">(AU890*DCF!C$10-DCF!C$5*MAX(AU890*DCF!C$10,0)-MAX(AU890-Inputs!$B$6,0)/Inputs!$B$10)*DCF!C$6</f>
        <v>1048.4292421139346</v>
      </c>
      <c r="CC890" s="15">
        <f ca="1">(AV890*DCF!D$10-DCF!D$5*MAX(AV890*DCF!D$10,0)-MAX(AV890-AU890,0)/Inputs!$B$10)*DCF!D$6</f>
        <v>1026.4256925170898</v>
      </c>
      <c r="CD890" s="15">
        <f ca="1">(AW890*DCF!E$10-DCF!E$5*MAX(AW890*DCF!E$10,0)-MAX(AW890-AV890,0)/Inputs!$B$10)*DCF!E$6</f>
        <v>1062.6448639892869</v>
      </c>
      <c r="CE890" s="15">
        <f ca="1">(AX890*DCF!F$10-DCF!F$5*MAX(AX890*DCF!F$10,0)-MAX(AX890-AW890,0)/Inputs!$B$10)*DCF!F$6</f>
        <v>1256.5318744165452</v>
      </c>
      <c r="CF890" s="15">
        <f ca="1">(AY890*DCF!G$10-DCF!G$5*MAX(AY890*DCF!G$10,0)-MAX(AY890-AX890,0)/Inputs!$B$10)*DCF!G$6</f>
        <v>1660.9363855533238</v>
      </c>
      <c r="CG890" s="15">
        <f ca="1">(AZ890*DCF!H$10-DCF!H$5*MAX(AZ890*DCF!H$10,0)-MAX(AZ890-AY890,0)/Inputs!$B$10)*DCF!H$6</f>
        <v>2270.6549298832119</v>
      </c>
      <c r="CH890" s="15">
        <f ca="1">(BA890*DCF!I$10-DCF!I$5*MAX(BA890*DCF!I$10,0)-MAX(BA890-AZ890,0)/Inputs!$B$10)*DCF!I$6</f>
        <v>2969.8123198903531</v>
      </c>
      <c r="CI890" s="15">
        <f ca="1">(BB890*DCF!J$10-DCF!J$5*MAX(BB890*DCF!J$10,0)-MAX(BB890-BA890,0)/Inputs!$B$10)*DCF!J$6</f>
        <v>4094.2042188078808</v>
      </c>
      <c r="CJ890" s="15">
        <f ca="1">(BC890*DCF!K$10-DCF!K$5*MAX(BC890*DCF!K$10,0)-MAX(BC890-BB890,0)/Inputs!$B$10)*DCF!K$6</f>
        <v>5023.9582043633036</v>
      </c>
      <c r="CK890" s="15">
        <f ca="1">(BD890*DCF!L$10-DCF!L$5*MAX(BD890*DCF!L$10,0)-MAX(BD890-BC890,0)/Inputs!$B$10)*DCF!L$6</f>
        <v>5678.0666208760231</v>
      </c>
      <c r="CL890" s="15">
        <f ca="1">(BE890*DCF!M$10-DCF!M$5*MAX(BE890*DCF!M$10,0)-MAX(BE890-BD890,0)/Inputs!$B$10)*DCF!M$6</f>
        <v>6006.0142275316975</v>
      </c>
      <c r="CM890" s="15">
        <f ca="1">(BF890*DCF!C$28-DCF!C$5*MAX(BF890*DCF!C$28,0)-MAX(BF890-Inputs!$B$13,0)/Inputs!$B$17)*DCF!C$6</f>
        <v>3434.2240411075281</v>
      </c>
      <c r="CN890" s="15">
        <f ca="1">(BG890*DCF!D$28-DCF!D$5*MAX(BG890*DCF!D$28,0)-MAX(BG890-BF890,0)/Inputs!$B$17)*DCF!D$6</f>
        <v>3879.0515899386119</v>
      </c>
      <c r="CO890" s="15">
        <f ca="1">(BH890*DCF!E$28-DCF!E$5*MAX(BH890*DCF!E$28,0)-MAX(BH890-BG890,0)/Inputs!$B$17)*DCF!E$6</f>
        <v>6170.8032733971277</v>
      </c>
      <c r="CP890" s="15">
        <f ca="1">(BI890*DCF!F$28-DCF!F$5*MAX(BI890*DCF!F$28,0)-MAX(BI890-BH890,0)/Inputs!$B$17)*DCF!F$6</f>
        <v>9711.1498771286715</v>
      </c>
      <c r="CQ890" s="15">
        <f ca="1">(BJ890*DCF!G$28-DCF!G$5*MAX(BJ890*DCF!G$28,0)-MAX(BJ890-BI890,0)/Inputs!$B$17)*DCF!G$6</f>
        <v>12907.005640948544</v>
      </c>
      <c r="CR890" s="15">
        <f ca="1">(BK890*DCF!H$28-DCF!H$5*MAX(BK890*DCF!H$28,0)-MAX(BK890-BJ890,0)/Inputs!$B$17)*DCF!H$6</f>
        <v>16478.030332103499</v>
      </c>
      <c r="CS890" s="15">
        <f ca="1">(BL890*DCF!I$28-DCF!I$5*MAX(BL890*DCF!I$28,0)-MAX(BL890-BK890,0)/Inputs!$B$17)*DCF!I$6</f>
        <v>23123.866119787472</v>
      </c>
      <c r="CT890" s="15">
        <f ca="1">(BM890*DCF!J$28-DCF!J$5*MAX(BM890*DCF!J$28,0)-MAX(BM890-BL890,0)/Inputs!$B$17)*DCF!J$6</f>
        <v>29590.109269595512</v>
      </c>
      <c r="CU890" s="15">
        <f ca="1">(BN890*DCF!K$28-DCF!K$5*MAX(BN890*DCF!K$28,0)-MAX(BN890-BM890,0)/Inputs!$B$17)*DCF!K$6</f>
        <v>39700.107671794736</v>
      </c>
      <c r="CV890" s="15">
        <f ca="1">(BO890*DCF!L$28-DCF!L$5*MAX(BO890*DCF!L$28,0)-MAX(BO890-BN890,0)/Inputs!$B$17)*DCF!L$6</f>
        <v>52636.538090817536</v>
      </c>
      <c r="CW890" s="15">
        <f ca="1">(BP890*DCF!M$28-DCF!M$5*MAX(BP890*DCF!M$28,0)-MAX(BP890-BO890,0)/Inputs!$B$17)*DCF!M$6</f>
        <v>64924.340967913296</v>
      </c>
      <c r="CX890" s="15">
        <f ca="1">(BQ890*DCF!C$46-DCF!C$5*MAX(BQ890*DCF!C$46,0)-MAX(BQ890-Inputs!$B$20,0)/Inputs!$B$24)*DCF!C$6</f>
        <v>-938.33286406274578</v>
      </c>
      <c r="CY890" s="15">
        <f ca="1">(BR890*DCF!D$46-DCF!D$5*MAX(BR890*DCF!D$46,0)-MAX(BR890-BQ890,0)/Inputs!$B$24)*DCF!D$6</f>
        <v>-1774.1870602668751</v>
      </c>
      <c r="CZ890" s="15">
        <f ca="1">(BS890*DCF!E$46-DCF!E$5*MAX(BS890*DCF!E$46,0)-MAX(BS890-BR890,0)/Inputs!$B$24)*DCF!E$6</f>
        <v>-1499.9424833788328</v>
      </c>
      <c r="DA890" s="15">
        <f ca="1">(BT890*DCF!F$46-DCF!F$5*MAX(BT890*DCF!F$46,0)-MAX(BT890-BS890,0)/Inputs!$B$24)*DCF!F$6</f>
        <v>-3424.3312900460182</v>
      </c>
      <c r="DB890" s="15">
        <f ca="1">(BU890*DCF!G$46-DCF!G$5*MAX(BU890*DCF!G$46,0)-MAX(BU890-BT890,0)/Inputs!$B$24)*DCF!G$6</f>
        <v>-2888.1889241034296</v>
      </c>
      <c r="DC890" s="15">
        <f ca="1">(BV890*DCF!H$46-DCF!H$5*MAX(BV890*DCF!H$46,0)-MAX(BV890-BU890,0)/Inputs!$B$24)*DCF!H$6</f>
        <v>-2953.9628928662096</v>
      </c>
      <c r="DD890" s="15">
        <f ca="1">(BW890*DCF!I$46-DCF!I$5*MAX(BW890*DCF!I$46,0)-MAX(BW890-BV890,0)/Inputs!$B$24)*DCF!I$6</f>
        <v>-2138.2957430049637</v>
      </c>
      <c r="DE890" s="15">
        <f ca="1">(BX890*DCF!J$46-DCF!J$5*MAX(BX890*DCF!J$46,0)-MAX(BX890-BW890,0)/Inputs!$B$24)*DCF!J$6</f>
        <v>-1385.9260309644678</v>
      </c>
      <c r="DF890" s="15">
        <f ca="1">(BY890*DCF!K$46-DCF!K$5*MAX(BY890*DCF!K$46,0)-MAX(BY890-BX890,0)/Inputs!$B$24)*DCF!K$6</f>
        <v>-721.5206687815089</v>
      </c>
      <c r="DG890" s="15">
        <f ca="1">(BZ890*DCF!L$46-DCF!L$5*MAX(BZ890*DCF!L$46,0)-MAX(BZ890-BY890,0)/Inputs!$B$24)*DCF!L$6</f>
        <v>2449.750593964452</v>
      </c>
      <c r="DH890" s="15">
        <f ca="1">(CA890*DCF!M$46-DCF!M$5*MAX(CA890*DCF!M$46,0)-MAX(CA890-BZ890,0)/Inputs!$B$24)*DCF!M$6</f>
        <v>3797.9682584022721</v>
      </c>
      <c r="DI890" s="15">
        <f ca="1">SUM(CB890:CL890)+BE890*DCF!M$10*(1+Inputs!$B$30)*(1-Inputs!$B$33)*(1-Inputs!$B$30/Inputs!$B$31)/(Inputs!$B$29-Inputs!$B$30)*DCF!M$6</f>
        <v>150547.6075639473</v>
      </c>
      <c r="DJ890" s="15">
        <f ca="1">SUM(CM890:CW890)+BP890*DCF!M$28*(1+Inputs!$B$30)*(1-Inputs!$B$33)*(1-Inputs!$B$30/Inputs!$B$31)/(Inputs!$B$29-Inputs!$B$30)*DCF!M$6</f>
        <v>1692732.1117379786</v>
      </c>
      <c r="DK890" s="15">
        <f ca="1">SUM(CX890:DH890)+CA890*DCF!M$46*(1+Inputs!$B$30)*(1-Inputs!$B$33)*(1-Inputs!$B$30/Inputs!$B$31)/(Inputs!$B$29-Inputs!$B$30)*DCF!M$6</f>
        <v>171267.19610268751</v>
      </c>
      <c r="DM890" s="15">
        <f ca="1">DI890+DJ890+DK890+Inputs!$B$34+Inputs!$B$36-Inputs!$B$35</f>
        <v>2091397.9154046136</v>
      </c>
    </row>
    <row r="891" spans="1:117" x14ac:dyDescent="0.75">
      <c r="A891" s="11">
        <v>878</v>
      </c>
      <c r="C891" s="23">
        <f t="shared" ca="1" si="507"/>
        <v>0.99892632983031104</v>
      </c>
      <c r="D891" s="23">
        <f t="shared" ca="1" si="507"/>
        <v>0.94096417366237839</v>
      </c>
      <c r="E891" s="23">
        <f t="shared" ca="1" si="507"/>
        <v>1.2243931455153225</v>
      </c>
      <c r="F891" s="23">
        <f t="shared" ca="1" si="507"/>
        <v>-0.99105167881243195</v>
      </c>
      <c r="G891" s="23">
        <f t="shared" ca="1" si="507"/>
        <v>1.4495430830871394</v>
      </c>
      <c r="H891" s="23">
        <f t="shared" ca="1" si="507"/>
        <v>0.24695460620677748</v>
      </c>
      <c r="I891" s="23">
        <f t="shared" ca="1" si="507"/>
        <v>-1.4457748059547249</v>
      </c>
      <c r="J891" s="23">
        <f t="shared" ca="1" si="507"/>
        <v>1.6730957927840944</v>
      </c>
      <c r="K891" s="23">
        <f t="shared" ca="1" si="507"/>
        <v>1.5017077565160319</v>
      </c>
      <c r="L891" s="23">
        <f t="shared" ca="1" si="507"/>
        <v>1.5238271217872421E-2</v>
      </c>
      <c r="M891" s="23">
        <f t="shared" ca="1" si="507"/>
        <v>-0.17892576393678028</v>
      </c>
      <c r="N891" s="23">
        <f ca="1">SQRT(Inputs!$B$38)*C891+SQRT(1-Inputs!$B$38)*_xlfn.NORM.S.INV(RAND())</f>
        <v>1.4097452569973949</v>
      </c>
      <c r="O891" s="23">
        <f ca="1">SQRT(Inputs!$B$38)*D891+SQRT(1-Inputs!$B$38)*_xlfn.NORM.S.INV(RAND())</f>
        <v>1.1475104323714822</v>
      </c>
      <c r="P891" s="23">
        <f ca="1">SQRT(Inputs!$B$38)*E891+SQRT(1-Inputs!$B$38)*_xlfn.NORM.S.INV(RAND())</f>
        <v>0.68119510872786715</v>
      </c>
      <c r="Q891" s="23">
        <f ca="1">SQRT(Inputs!$B$38)*F891+SQRT(1-Inputs!$B$38)*_xlfn.NORM.S.INV(RAND())</f>
        <v>-0.40015723762059796</v>
      </c>
      <c r="R891" s="23">
        <f ca="1">SQRT(Inputs!$B$38)*G891+SQRT(1-Inputs!$B$38)*_xlfn.NORM.S.INV(RAND())</f>
        <v>-2.8686753172739055E-2</v>
      </c>
      <c r="S891" s="23">
        <f ca="1">SQRT(Inputs!$B$38)*H891+SQRT(1-Inputs!$B$38)*_xlfn.NORM.S.INV(RAND())</f>
        <v>-0.30664519501422211</v>
      </c>
      <c r="T891" s="23">
        <f ca="1">SQRT(Inputs!$B$38)*I891+SQRT(1-Inputs!$B$38)*_xlfn.NORM.S.INV(RAND())</f>
        <v>0.14446126749973109</v>
      </c>
      <c r="U891" s="23">
        <f ca="1">SQRT(Inputs!$B$38)*J891+SQRT(1-Inputs!$B$38)*_xlfn.NORM.S.INV(RAND())</f>
        <v>0.67356644862508275</v>
      </c>
      <c r="V891" s="23">
        <f ca="1">SQRT(Inputs!$B$38)*K891+SQRT(1-Inputs!$B$38)*_xlfn.NORM.S.INV(RAND())</f>
        <v>-0.14531030379533494</v>
      </c>
      <c r="W891" s="23">
        <f ca="1">SQRT(Inputs!$B$38)*L891+SQRT(1-Inputs!$B$38)*_xlfn.NORM.S.INV(RAND())</f>
        <v>-1.1238736671247664</v>
      </c>
      <c r="X891" s="23">
        <f ca="1">SQRT(Inputs!$B$38)*M891+SQRT(1-Inputs!$B$38)*_xlfn.NORM.S.INV(RAND())</f>
        <v>-0.47217579742811472</v>
      </c>
      <c r="Y891" s="23">
        <f ca="1">SQRT(Inputs!$B$38)*C891+SQRT(1-Inputs!$B$38)*_xlfn.NORM.S.INV(RAND())</f>
        <v>1.2967400969000253</v>
      </c>
      <c r="Z891" s="23">
        <f ca="1">SQRT(Inputs!$B$38)*D891+SQRT(1-Inputs!$B$38)*_xlfn.NORM.S.INV(RAND())</f>
        <v>1.1590072622537353</v>
      </c>
      <c r="AA891" s="23">
        <f ca="1">SQRT(Inputs!$B$38)*E891+SQRT(1-Inputs!$B$38)*_xlfn.NORM.S.INV(RAND())</f>
        <v>1.2223117180926919</v>
      </c>
      <c r="AB891" s="23">
        <f ca="1">SQRT(Inputs!$B$38)*F891+SQRT(1-Inputs!$B$38)*_xlfn.NORM.S.INV(RAND())</f>
        <v>-1.2260006699512647</v>
      </c>
      <c r="AC891" s="23">
        <f ca="1">SQRT(Inputs!$B$38)*G891+SQRT(1-Inputs!$B$38)*_xlfn.NORM.S.INV(RAND())</f>
        <v>0.11765364825444502</v>
      </c>
      <c r="AD891" s="23">
        <f ca="1">SQRT(Inputs!$B$38)*H891+SQRT(1-Inputs!$B$38)*_xlfn.NORM.S.INV(RAND())</f>
        <v>0.76946579123809045</v>
      </c>
      <c r="AE891" s="23">
        <f ca="1">SQRT(Inputs!$B$38)*I891+SQRT(1-Inputs!$B$38)*_xlfn.NORM.S.INV(RAND())</f>
        <v>-2.7186071575831252</v>
      </c>
      <c r="AF891" s="23">
        <f ca="1">SQRT(Inputs!$B$38)*J891+SQRT(1-Inputs!$B$38)*_xlfn.NORM.S.INV(RAND())</f>
        <v>1.0268142047788376</v>
      </c>
      <c r="AG891" s="23">
        <f ca="1">SQRT(Inputs!$B$38)*K891+SQRT(1-Inputs!$B$38)*_xlfn.NORM.S.INV(RAND())</f>
        <v>0.85641596269187348</v>
      </c>
      <c r="AH891" s="23">
        <f ca="1">SQRT(Inputs!$B$38)*L891+SQRT(1-Inputs!$B$38)*_xlfn.NORM.S.INV(RAND())</f>
        <v>-5.7097874091111639E-2</v>
      </c>
      <c r="AI891" s="23">
        <f ca="1">SQRT(Inputs!$B$38)*M891+SQRT(1-Inputs!$B$38)*_xlfn.NORM.S.INV(RAND())</f>
        <v>-2.0200778825229179E-2</v>
      </c>
      <c r="AJ891" s="23">
        <f ca="1">SQRT(Inputs!$B$38)*C891+SQRT(1-Inputs!$B$38)*_xlfn.NORM.S.INV(RAND())</f>
        <v>2.428137742937079</v>
      </c>
      <c r="AK891" s="23">
        <f ca="1">SQRT(Inputs!$B$38)*D891+SQRT(1-Inputs!$B$38)*_xlfn.NORM.S.INV(RAND())</f>
        <v>0.41099906473832271</v>
      </c>
      <c r="AL891" s="23">
        <f ca="1">SQRT(Inputs!$B$38)*E891+SQRT(1-Inputs!$B$38)*_xlfn.NORM.S.INV(RAND())</f>
        <v>0.93097782923229833</v>
      </c>
      <c r="AM891" s="23">
        <f ca="1">SQRT(Inputs!$B$38)*F891+SQRT(1-Inputs!$B$38)*_xlfn.NORM.S.INV(RAND())</f>
        <v>-0.38061075006519246</v>
      </c>
      <c r="AN891" s="23">
        <f ca="1">SQRT(Inputs!$B$38)*G891+SQRT(1-Inputs!$B$38)*_xlfn.NORM.S.INV(RAND())</f>
        <v>0.52332827217473177</v>
      </c>
      <c r="AO891" s="23">
        <f ca="1">SQRT(Inputs!$B$38)*H891+SQRT(1-Inputs!$B$38)*_xlfn.NORM.S.INV(RAND())</f>
        <v>1.2726620499530452</v>
      </c>
      <c r="AP891" s="23">
        <f ca="1">SQRT(Inputs!$B$38)*I891+SQRT(1-Inputs!$B$38)*_xlfn.NORM.S.INV(RAND())</f>
        <v>-2.6679640694649223</v>
      </c>
      <c r="AQ891" s="23">
        <f ca="1">SQRT(Inputs!$B$38)*J891+SQRT(1-Inputs!$B$38)*_xlfn.NORM.S.INV(RAND())</f>
        <v>0.80106692863854678</v>
      </c>
      <c r="AR891" s="23">
        <f ca="1">SQRT(Inputs!$B$38)*K891+SQRT(1-Inputs!$B$38)*_xlfn.NORM.S.INV(RAND())</f>
        <v>0.89741771325456343</v>
      </c>
      <c r="AS891" s="23">
        <f ca="1">SQRT(Inputs!$B$38)*L891+SQRT(1-Inputs!$B$38)*_xlfn.NORM.S.INV(RAND())</f>
        <v>-1.4872111280990148</v>
      </c>
      <c r="AT891" s="23">
        <f ca="1">SQRT(Inputs!$B$38)*M891+SQRT(1-Inputs!$B$38)*_xlfn.NORM.S.INV(RAND())</f>
        <v>-0.50397726408320542</v>
      </c>
      <c r="AU891" s="15">
        <f ca="1">Inputs!$B$6*EXP($B$8-0.5*C$5^2+C$5*N891)</f>
        <v>6234.2416096578991</v>
      </c>
      <c r="AV891" s="15">
        <f t="shared" ca="1" si="474"/>
        <v>8983.2396351519292</v>
      </c>
      <c r="AW891" s="15">
        <f t="shared" ca="1" si="475"/>
        <v>12007.561666819593</v>
      </c>
      <c r="AX891" s="15">
        <f t="shared" ca="1" si="476"/>
        <v>13945.149758981339</v>
      </c>
      <c r="AY891" s="15">
        <f t="shared" ca="1" si="477"/>
        <v>16985.395192258842</v>
      </c>
      <c r="AZ891" s="15">
        <f t="shared" ca="1" si="478"/>
        <v>20083.834157461148</v>
      </c>
      <c r="BA891" s="15">
        <f t="shared" ca="1" si="479"/>
        <v>24951.894573658377</v>
      </c>
      <c r="BB891" s="15">
        <f t="shared" ca="1" si="480"/>
        <v>32681.437167012529</v>
      </c>
      <c r="BC891" s="15">
        <f t="shared" ca="1" si="481"/>
        <v>39468.920359731092</v>
      </c>
      <c r="BD891" s="15">
        <f t="shared" ca="1" si="482"/>
        <v>43528.30834499839</v>
      </c>
      <c r="BE891" s="15">
        <f t="shared" ca="1" si="483"/>
        <v>51093.119854289653</v>
      </c>
      <c r="BF891" s="15">
        <f ca="1">Inputs!$B$13*EXP($B$9-0.5*C$6^2+C$6*Y891)</f>
        <v>17885.488422623952</v>
      </c>
      <c r="BG891" s="15">
        <f t="shared" ca="1" si="484"/>
        <v>26867.913458832063</v>
      </c>
      <c r="BH891" s="15">
        <f t="shared" ca="1" si="485"/>
        <v>40205.36881245362</v>
      </c>
      <c r="BI891" s="15">
        <f t="shared" ca="1" si="486"/>
        <v>40753.520482376429</v>
      </c>
      <c r="BJ891" s="15">
        <f t="shared" ca="1" si="487"/>
        <v>50815.690773176546</v>
      </c>
      <c r="BK891" s="15">
        <f t="shared" ca="1" si="488"/>
        <v>69254.489170354107</v>
      </c>
      <c r="BL891" s="15">
        <f t="shared" ca="1" si="489"/>
        <v>59810.121107951709</v>
      </c>
      <c r="BM891" s="15">
        <f t="shared" ca="1" si="490"/>
        <v>83521.991426437962</v>
      </c>
      <c r="BN891" s="15">
        <f t="shared" ca="1" si="491"/>
        <v>113823.8036653704</v>
      </c>
      <c r="BO891" s="15">
        <f t="shared" ca="1" si="492"/>
        <v>139122.01813131108</v>
      </c>
      <c r="BP891" s="15">
        <f t="shared" ca="1" si="493"/>
        <v>170841.69000133601</v>
      </c>
      <c r="BQ891" s="15">
        <f ca="1">Inputs!$B$20*EXP($B$10-0.5*C$7^2+C$7*AJ891)</f>
        <v>10149.168986129336</v>
      </c>
      <c r="BR891" s="15">
        <f t="shared" ca="1" si="494"/>
        <v>15691.174728292759</v>
      </c>
      <c r="BS891" s="15">
        <f t="shared" ca="1" si="495"/>
        <v>28074.039013875379</v>
      </c>
      <c r="BT891" s="15">
        <f t="shared" ca="1" si="496"/>
        <v>35029.821718826788</v>
      </c>
      <c r="BU891" s="15">
        <f t="shared" ca="1" si="497"/>
        <v>55100.82894708059</v>
      </c>
      <c r="BV891" s="15">
        <f t="shared" ca="1" si="498"/>
        <v>102117.48969327718</v>
      </c>
      <c r="BW891" s="15">
        <f t="shared" ca="1" si="499"/>
        <v>81017.387298544185</v>
      </c>
      <c r="BX891" s="15">
        <f t="shared" ca="1" si="500"/>
        <v>133056.26673546739</v>
      </c>
      <c r="BY891" s="15">
        <f t="shared" ca="1" si="501"/>
        <v>221357.21790918944</v>
      </c>
      <c r="BZ891" s="15">
        <f t="shared" ca="1" si="502"/>
        <v>236297.28080632092</v>
      </c>
      <c r="CA891" s="15">
        <f t="shared" ca="1" si="503"/>
        <v>303491.85828471917</v>
      </c>
      <c r="CB891" s="15">
        <f ca="1">(AU891*DCF!C$10-DCF!C$5*MAX(AU891*DCF!C$10,0)-MAX(AU891-Inputs!$B$6,0)/Inputs!$B$10)*DCF!C$6</f>
        <v>1034.0047012571049</v>
      </c>
      <c r="CC891" s="15">
        <f ca="1">(AV891*DCF!D$10-DCF!D$5*MAX(AV891*DCF!D$10,0)-MAX(AV891-AU891,0)/Inputs!$B$10)*DCF!D$6</f>
        <v>1519.3325794900716</v>
      </c>
      <c r="CD891" s="15">
        <f ca="1">(AW891*DCF!E$10-DCF!E$5*MAX(AW891*DCF!E$10,0)-MAX(AW891-AV891,0)/Inputs!$B$10)*DCF!E$6</f>
        <v>2091.1522807943338</v>
      </c>
      <c r="CE891" s="15">
        <f ca="1">(AX891*DCF!F$10-DCF!F$5*MAX(AX891*DCF!F$10,0)-MAX(AX891-AW891,0)/Inputs!$B$10)*DCF!F$6</f>
        <v>2641.0399246982256</v>
      </c>
      <c r="CF891" s="15">
        <f ca="1">(AY891*DCF!G$10-DCF!G$5*MAX(AY891*DCF!G$10,0)-MAX(AY891-AX891,0)/Inputs!$B$10)*DCF!G$6</f>
        <v>2915.2805399226058</v>
      </c>
      <c r="CG891" s="15">
        <f ca="1">(AZ891*DCF!H$10-DCF!H$5*MAX(AZ891*DCF!H$10,0)-MAX(AZ891-AY891,0)/Inputs!$B$10)*DCF!H$6</f>
        <v>3349.1074223077053</v>
      </c>
      <c r="CH891" s="15">
        <f ca="1">(BA891*DCF!I$10-DCF!I$5*MAX(BA891*DCF!I$10,0)-MAX(BA891-AZ891,0)/Inputs!$B$10)*DCF!I$6</f>
        <v>3759.2684210429875</v>
      </c>
      <c r="CI891" s="15">
        <f ca="1">(BB891*DCF!J$10-DCF!J$5*MAX(BB891*DCF!J$10,0)-MAX(BB891-BA891,0)/Inputs!$B$10)*DCF!J$6</f>
        <v>4436.9256420089941</v>
      </c>
      <c r="CJ891" s="15">
        <f ca="1">(BC891*DCF!K$10-DCF!K$5*MAX(BC891*DCF!K$10,0)-MAX(BC891-BB891,0)/Inputs!$B$10)*DCF!K$6</f>
        <v>5403.7179809076406</v>
      </c>
      <c r="CK891" s="15">
        <f ca="1">(BD891*DCF!L$10-DCF!L$5*MAX(BD891*DCF!L$10,0)-MAX(BD891-BC891,0)/Inputs!$B$10)*DCF!L$6</f>
        <v>6039.9520376000537</v>
      </c>
      <c r="CL891" s="15">
        <f ca="1">(BE891*DCF!M$10-DCF!M$5*MAX(BE891*DCF!M$10,0)-MAX(BE891-BD891,0)/Inputs!$B$10)*DCF!M$6</f>
        <v>6306.2024881369607</v>
      </c>
      <c r="CM891" s="15">
        <f ca="1">(BF891*DCF!C$28-DCF!C$5*MAX(BF891*DCF!C$28,0)-MAX(BF891-Inputs!$B$13,0)/Inputs!$B$17)*DCF!C$6</f>
        <v>3957.7281309336577</v>
      </c>
      <c r="CN891" s="15">
        <f ca="1">(BG891*DCF!D$28-DCF!D$5*MAX(BG891*DCF!D$28,0)-MAX(BG891-BF891,0)/Inputs!$B$17)*DCF!D$6</f>
        <v>5996.8570890609626</v>
      </c>
      <c r="CO891" s="15">
        <f ca="1">(BH891*DCF!E$28-DCF!E$5*MAX(BH891*DCF!E$28,0)-MAX(BH891-BG891,0)/Inputs!$B$17)*DCF!E$6</f>
        <v>8758.2474992830503</v>
      </c>
      <c r="CP891" s="15">
        <f ca="1">(BI891*DCF!F$28-DCF!F$5*MAX(BI891*DCF!F$28,0)-MAX(BI891-BH891,0)/Inputs!$B$17)*DCF!F$6</f>
        <v>10963.707652379131</v>
      </c>
      <c r="CQ891" s="15">
        <f ca="1">(BJ891*DCF!G$28-DCF!G$5*MAX(BJ891*DCF!G$28,0)-MAX(BJ891-BI891,0)/Inputs!$B$17)*DCF!G$6</f>
        <v>11492.15886782821</v>
      </c>
      <c r="CR891" s="15">
        <f ca="1">(BK891*DCF!H$28-DCF!H$5*MAX(BK891*DCF!H$28,0)-MAX(BK891-BJ891,0)/Inputs!$B$17)*DCF!H$6</f>
        <v>14262.527425017895</v>
      </c>
      <c r="CS891" s="15">
        <f ca="1">(BL891*DCF!I$28-DCF!I$5*MAX(BL891*DCF!I$28,0)-MAX(BL891-BK891,0)/Inputs!$B$17)*DCF!I$6</f>
        <v>14064.531627731791</v>
      </c>
      <c r="CT891" s="15">
        <f ca="1">(BM891*DCF!J$28-DCF!J$5*MAX(BM891*DCF!J$28,0)-MAX(BM891-BL891,0)/Inputs!$B$17)*DCF!J$6</f>
        <v>15488.337479259331</v>
      </c>
      <c r="CU891" s="15">
        <f ca="1">(BN891*DCF!K$28-DCF!K$5*MAX(BN891*DCF!K$28,0)-MAX(BN891-BM891,0)/Inputs!$B$17)*DCF!K$6</f>
        <v>20326.110469353567</v>
      </c>
      <c r="CV891" s="15">
        <f ca="1">(BO891*DCF!L$28-DCF!L$5*MAX(BO891*DCF!L$28,0)-MAX(BO891-BN891,0)/Inputs!$B$17)*DCF!L$6</f>
        <v>24895.227619537902</v>
      </c>
      <c r="CW891" s="15">
        <f ca="1">(BP891*DCF!M$28-DCF!M$5*MAX(BP891*DCF!M$28,0)-MAX(BP891-BO891,0)/Inputs!$B$17)*DCF!M$6</f>
        <v>28828.365833948646</v>
      </c>
      <c r="CX891" s="15">
        <f ca="1">(BQ891*DCF!C$46-DCF!C$5*MAX(BQ891*DCF!C$46,0)-MAX(BQ891-Inputs!$B$20,0)/Inputs!$B$24)*DCF!C$6</f>
        <v>-5553.2348633690553</v>
      </c>
      <c r="CY891" s="15">
        <f ca="1">(BR891*DCF!D$46-DCF!D$5*MAX(BR891*DCF!D$46,0)-MAX(BR891-BQ891,0)/Inputs!$B$24)*DCF!D$6</f>
        <v>-5042.8454505514574</v>
      </c>
      <c r="CZ891" s="15">
        <f ca="1">(BS891*DCF!E$46-DCF!E$5*MAX(BS891*DCF!E$46,0)-MAX(BS891-BR891,0)/Inputs!$B$24)*DCF!E$6</f>
        <v>-8200.7882004747789</v>
      </c>
      <c r="DA891" s="15">
        <f ca="1">(BT891*DCF!F$46-DCF!F$5*MAX(BT891*DCF!F$46,0)-MAX(BT891-BS891,0)/Inputs!$B$24)*DCF!F$6</f>
        <v>-5083.9134649305288</v>
      </c>
      <c r="DB891" s="15">
        <f ca="1">(BU891*DCF!G$46-DCF!G$5*MAX(BU891*DCF!G$46,0)-MAX(BU891-BT891,0)/Inputs!$B$24)*DCF!G$6</f>
        <v>-8604.9732967368309</v>
      </c>
      <c r="DC891" s="15">
        <f ca="1">(BV891*DCF!H$46-DCF!H$5*MAX(BV891*DCF!H$46,0)-MAX(BV891-BU891,0)/Inputs!$B$24)*DCF!H$6</f>
        <v>-14610.139251020675</v>
      </c>
      <c r="DD891" s="15">
        <f ca="1">(BW891*DCF!I$46-DCF!I$5*MAX(BW891*DCF!I$46,0)-MAX(BW891-BV891,0)/Inputs!$B$24)*DCF!I$6</f>
        <v>1871.1279597405378</v>
      </c>
      <c r="DE891" s="15">
        <f ca="1">(BX891*DCF!J$46-DCF!J$5*MAX(BX891*DCF!J$46,0)-MAX(BX891-BW891,0)/Inputs!$B$24)*DCF!J$6</f>
        <v>-8218.5182949397731</v>
      </c>
      <c r="DF891" s="15">
        <f ca="1">(BY891*DCF!K$46-DCF!K$5*MAX(BY891*DCF!K$46,0)-MAX(BY891-BX891,0)/Inputs!$B$24)*DCF!K$6</f>
        <v>-8986.7185248657752</v>
      </c>
      <c r="DG891" s="15">
        <f ca="1">(BZ891*DCF!L$46-DCF!L$5*MAX(BZ891*DCF!L$46,0)-MAX(BZ891-BY891,0)/Inputs!$B$24)*DCF!L$6</f>
        <v>12953.153818237171</v>
      </c>
      <c r="DH891" s="15">
        <f ca="1">(CA891*DCF!M$46-DCF!M$5*MAX(CA891*DCF!M$46,0)-MAX(CA891-BZ891,0)/Inputs!$B$24)*DCF!M$6</f>
        <v>9745.1273898934069</v>
      </c>
      <c r="DI891" s="15">
        <f ca="1">SUM(CB891:CL891)+BE891*DCF!M$10*(1+Inputs!$B$30)*(1-Inputs!$B$33)*(1-Inputs!$B$30/Inputs!$B$31)/(Inputs!$B$29-Inputs!$B$30)*DCF!M$6</f>
        <v>181688.81220921967</v>
      </c>
      <c r="DJ891" s="15">
        <f ca="1">SUM(CM891:CW891)+BP891*DCF!M$28*(1+Inputs!$B$30)*(1-Inputs!$B$33)*(1-Inputs!$B$30/Inputs!$B$31)/(Inputs!$B$29-Inputs!$B$30)*DCF!M$6</f>
        <v>792973.37625592132</v>
      </c>
      <c r="DK891" s="15">
        <f ca="1">SUM(CX891:DH891)+CA891*DCF!M$46*(1+Inputs!$B$30)*(1-Inputs!$B$33)*(1-Inputs!$B$30/Inputs!$B$31)/(Inputs!$B$29-Inputs!$B$30)*DCF!M$6</f>
        <v>429502.64163805277</v>
      </c>
      <c r="DM891" s="15">
        <f ca="1">DI891+DJ891+DK891+Inputs!$B$34+Inputs!$B$36-Inputs!$B$35</f>
        <v>1481015.8301031939</v>
      </c>
    </row>
    <row r="892" spans="1:117" x14ac:dyDescent="0.75">
      <c r="A892" s="11">
        <v>879</v>
      </c>
      <c r="C892" s="23">
        <f t="shared" ca="1" si="507"/>
        <v>1.3717266353068387</v>
      </c>
      <c r="D892" s="23">
        <f t="shared" ca="1" si="507"/>
        <v>-0.91755263291247446</v>
      </c>
      <c r="E892" s="23">
        <f t="shared" ca="1" si="507"/>
        <v>0.85863438321473939</v>
      </c>
      <c r="F892" s="23">
        <f t="shared" ca="1" si="507"/>
        <v>-1.2074020669661643</v>
      </c>
      <c r="G892" s="23">
        <f t="shared" ca="1" si="507"/>
        <v>0.18955449912981948</v>
      </c>
      <c r="H892" s="23">
        <f t="shared" ca="1" si="507"/>
        <v>-0.83629641203163274</v>
      </c>
      <c r="I892" s="23">
        <f t="shared" ca="1" si="507"/>
        <v>1.3988386693586812</v>
      </c>
      <c r="J892" s="23">
        <f t="shared" ca="1" si="507"/>
        <v>0.66944859532710632</v>
      </c>
      <c r="K892" s="23">
        <f t="shared" ca="1" si="507"/>
        <v>-0.72011387014675143</v>
      </c>
      <c r="L892" s="23">
        <f t="shared" ca="1" si="507"/>
        <v>0.36412044113772363</v>
      </c>
      <c r="M892" s="23">
        <f t="shared" ca="1" si="507"/>
        <v>-0.66815821742875847</v>
      </c>
      <c r="N892" s="23">
        <f ca="1">SQRT(Inputs!$B$38)*C892+SQRT(1-Inputs!$B$38)*_xlfn.NORM.S.INV(RAND())</f>
        <v>0.69867918367645265</v>
      </c>
      <c r="O892" s="23">
        <f ca="1">SQRT(Inputs!$B$38)*D892+SQRT(1-Inputs!$B$38)*_xlfn.NORM.S.INV(RAND())</f>
        <v>0.35929709599514303</v>
      </c>
      <c r="P892" s="23">
        <f ca="1">SQRT(Inputs!$B$38)*E892+SQRT(1-Inputs!$B$38)*_xlfn.NORM.S.INV(RAND())</f>
        <v>0.36038831859310383</v>
      </c>
      <c r="Q892" s="23">
        <f ca="1">SQRT(Inputs!$B$38)*F892+SQRT(1-Inputs!$B$38)*_xlfn.NORM.S.INV(RAND())</f>
        <v>-1.0860028741603989</v>
      </c>
      <c r="R892" s="23">
        <f ca="1">SQRT(Inputs!$B$38)*G892+SQRT(1-Inputs!$B$38)*_xlfn.NORM.S.INV(RAND())</f>
        <v>0.42719976447257979</v>
      </c>
      <c r="S892" s="23">
        <f ca="1">SQRT(Inputs!$B$38)*H892+SQRT(1-Inputs!$B$38)*_xlfn.NORM.S.INV(RAND())</f>
        <v>-0.42550427211201969</v>
      </c>
      <c r="T892" s="23">
        <f ca="1">SQRT(Inputs!$B$38)*I892+SQRT(1-Inputs!$B$38)*_xlfn.NORM.S.INV(RAND())</f>
        <v>0.53038542916849951</v>
      </c>
      <c r="U892" s="23">
        <f ca="1">SQRT(Inputs!$B$38)*J892+SQRT(1-Inputs!$B$38)*_xlfn.NORM.S.INV(RAND())</f>
        <v>0.73828642326546656</v>
      </c>
      <c r="V892" s="23">
        <f ca="1">SQRT(Inputs!$B$38)*K892+SQRT(1-Inputs!$B$38)*_xlfn.NORM.S.INV(RAND())</f>
        <v>-1.311919054884187</v>
      </c>
      <c r="W892" s="23">
        <f ca="1">SQRT(Inputs!$B$38)*L892+SQRT(1-Inputs!$B$38)*_xlfn.NORM.S.INV(RAND())</f>
        <v>0.63604784229957934</v>
      </c>
      <c r="X892" s="23">
        <f ca="1">SQRT(Inputs!$B$38)*M892+SQRT(1-Inputs!$B$38)*_xlfn.NORM.S.INV(RAND())</f>
        <v>-7.8911905930926618E-2</v>
      </c>
      <c r="Y892" s="23">
        <f ca="1">SQRT(Inputs!$B$38)*C892+SQRT(1-Inputs!$B$38)*_xlfn.NORM.S.INV(RAND())</f>
        <v>0.20375400025316737</v>
      </c>
      <c r="Z892" s="23">
        <f ca="1">SQRT(Inputs!$B$38)*D892+SQRT(1-Inputs!$B$38)*_xlfn.NORM.S.INV(RAND())</f>
        <v>-0.72680517291348434</v>
      </c>
      <c r="AA892" s="23">
        <f ca="1">SQRT(Inputs!$B$38)*E892+SQRT(1-Inputs!$B$38)*_xlfn.NORM.S.INV(RAND())</f>
        <v>1.644057969900421</v>
      </c>
      <c r="AB892" s="23">
        <f ca="1">SQRT(Inputs!$B$38)*F892+SQRT(1-Inputs!$B$38)*_xlfn.NORM.S.INV(RAND())</f>
        <v>-1.5655082111415375</v>
      </c>
      <c r="AC892" s="23">
        <f ca="1">SQRT(Inputs!$B$38)*G892+SQRT(1-Inputs!$B$38)*_xlfn.NORM.S.INV(RAND())</f>
        <v>-0.59677520808621209</v>
      </c>
      <c r="AD892" s="23">
        <f ca="1">SQRT(Inputs!$B$38)*H892+SQRT(1-Inputs!$B$38)*_xlfn.NORM.S.INV(RAND())</f>
        <v>-1.1316677475199919</v>
      </c>
      <c r="AE892" s="23">
        <f ca="1">SQRT(Inputs!$B$38)*I892+SQRT(1-Inputs!$B$38)*_xlfn.NORM.S.INV(RAND())</f>
        <v>0.88823684378570578</v>
      </c>
      <c r="AF892" s="23">
        <f ca="1">SQRT(Inputs!$B$38)*J892+SQRT(1-Inputs!$B$38)*_xlfn.NORM.S.INV(RAND())</f>
        <v>-0.70549507679686463</v>
      </c>
      <c r="AG892" s="23">
        <f ca="1">SQRT(Inputs!$B$38)*K892+SQRT(1-Inputs!$B$38)*_xlfn.NORM.S.INV(RAND())</f>
        <v>-0.61576342076149759</v>
      </c>
      <c r="AH892" s="23">
        <f ca="1">SQRT(Inputs!$B$38)*L892+SQRT(1-Inputs!$B$38)*_xlfn.NORM.S.INV(RAND())</f>
        <v>1.1967450896190428</v>
      </c>
      <c r="AI892" s="23">
        <f ca="1">SQRT(Inputs!$B$38)*M892+SQRT(1-Inputs!$B$38)*_xlfn.NORM.S.INV(RAND())</f>
        <v>-0.52324089027567577</v>
      </c>
      <c r="AJ892" s="23">
        <f ca="1">SQRT(Inputs!$B$38)*C892+SQRT(1-Inputs!$B$38)*_xlfn.NORM.S.INV(RAND())</f>
        <v>0.28730786035412897</v>
      </c>
      <c r="AK892" s="23">
        <f ca="1">SQRT(Inputs!$B$38)*D892+SQRT(1-Inputs!$B$38)*_xlfn.NORM.S.INV(RAND())</f>
        <v>0.27901581858925717</v>
      </c>
      <c r="AL892" s="23">
        <f ca="1">SQRT(Inputs!$B$38)*E892+SQRT(1-Inputs!$B$38)*_xlfn.NORM.S.INV(RAND())</f>
        <v>0.85717952875475367</v>
      </c>
      <c r="AM892" s="23">
        <f ca="1">SQRT(Inputs!$B$38)*F892+SQRT(1-Inputs!$B$38)*_xlfn.NORM.S.INV(RAND())</f>
        <v>-0.25479225006128087</v>
      </c>
      <c r="AN892" s="23">
        <f ca="1">SQRT(Inputs!$B$38)*G892+SQRT(1-Inputs!$B$38)*_xlfn.NORM.S.INV(RAND())</f>
        <v>-0.54147859564608103</v>
      </c>
      <c r="AO892" s="23">
        <f ca="1">SQRT(Inputs!$B$38)*H892+SQRT(1-Inputs!$B$38)*_xlfn.NORM.S.INV(RAND())</f>
        <v>0.23249415658438921</v>
      </c>
      <c r="AP892" s="23">
        <f ca="1">SQRT(Inputs!$B$38)*I892+SQRT(1-Inputs!$B$38)*_xlfn.NORM.S.INV(RAND())</f>
        <v>-0.2942442110609399</v>
      </c>
      <c r="AQ892" s="23">
        <f ca="1">SQRT(Inputs!$B$38)*J892+SQRT(1-Inputs!$B$38)*_xlfn.NORM.S.INV(RAND())</f>
        <v>1.3919950568913373</v>
      </c>
      <c r="AR892" s="23">
        <f ca="1">SQRT(Inputs!$B$38)*K892+SQRT(1-Inputs!$B$38)*_xlfn.NORM.S.INV(RAND())</f>
        <v>-4.0344757921353114E-2</v>
      </c>
      <c r="AS892" s="23">
        <f ca="1">SQRT(Inputs!$B$38)*L892+SQRT(1-Inputs!$B$38)*_xlfn.NORM.S.INV(RAND())</f>
        <v>0.41236795048506292</v>
      </c>
      <c r="AT892" s="23">
        <f ca="1">SQRT(Inputs!$B$38)*M892+SQRT(1-Inputs!$B$38)*_xlfn.NORM.S.INV(RAND())</f>
        <v>1.2993354698512634</v>
      </c>
      <c r="AU892" s="15">
        <f ca="1">Inputs!$B$6*EXP($B$8-0.5*C$5^2+C$5*N892)</f>
        <v>5556.4226078157353</v>
      </c>
      <c r="AV892" s="15">
        <f t="shared" ca="1" si="474"/>
        <v>7130.3872054761187</v>
      </c>
      <c r="AW892" s="15">
        <f t="shared" ca="1" si="475"/>
        <v>9127.3076272088438</v>
      </c>
      <c r="AX892" s="15">
        <f t="shared" ca="1" si="476"/>
        <v>9729.6823219929192</v>
      </c>
      <c r="AY892" s="15">
        <f t="shared" ca="1" si="477"/>
        <v>12498.959535352711</v>
      </c>
      <c r="AZ892" s="15">
        <f t="shared" ca="1" si="478"/>
        <v>14586.815359100516</v>
      </c>
      <c r="BA892" s="15">
        <f t="shared" ca="1" si="479"/>
        <v>18869.432828501966</v>
      </c>
      <c r="BB892" s="15">
        <f t="shared" ca="1" si="480"/>
        <v>24875.541850007947</v>
      </c>
      <c r="BC892" s="15">
        <f t="shared" ca="1" si="481"/>
        <v>26842.293051345354</v>
      </c>
      <c r="BD892" s="15">
        <f t="shared" ca="1" si="482"/>
        <v>34900.053705121209</v>
      </c>
      <c r="BE892" s="15">
        <f t="shared" ca="1" si="483"/>
        <v>42459.272477241815</v>
      </c>
      <c r="BF892" s="15">
        <f ca="1">Inputs!$B$13*EXP($B$9-0.5*C$6^2+C$6*Y892)</f>
        <v>14401.144925503655</v>
      </c>
      <c r="BG892" s="15">
        <f t="shared" ca="1" si="484"/>
        <v>15393.999771035587</v>
      </c>
      <c r="BH892" s="15">
        <f t="shared" ca="1" si="485"/>
        <v>24704.744650694938</v>
      </c>
      <c r="BI892" s="15">
        <f t="shared" ca="1" si="486"/>
        <v>23766.575016072475</v>
      </c>
      <c r="BJ892" s="15">
        <f t="shared" ca="1" si="487"/>
        <v>26734.674852301669</v>
      </c>
      <c r="BK892" s="15">
        <f t="shared" ca="1" si="488"/>
        <v>28126.651831145053</v>
      </c>
      <c r="BL892" s="15">
        <f t="shared" ca="1" si="489"/>
        <v>38765.137773346731</v>
      </c>
      <c r="BM892" s="15">
        <f t="shared" ca="1" si="490"/>
        <v>43652.292884158138</v>
      </c>
      <c r="BN892" s="15">
        <f t="shared" ca="1" si="491"/>
        <v>49867.905569719449</v>
      </c>
      <c r="BO892" s="15">
        <f t="shared" ca="1" si="492"/>
        <v>70514.92050834409</v>
      </c>
      <c r="BP892" s="15">
        <f t="shared" ca="1" si="493"/>
        <v>81795.126582496378</v>
      </c>
      <c r="BQ892" s="15">
        <f ca="1">Inputs!$B$20*EXP($B$10-0.5*C$7^2+C$7*AJ892)</f>
        <v>4749.6765973775509</v>
      </c>
      <c r="BR892" s="15">
        <f t="shared" ca="1" si="494"/>
        <v>7041.828709960917</v>
      </c>
      <c r="BS892" s="15">
        <f t="shared" ca="1" si="495"/>
        <v>12334.739678967439</v>
      </c>
      <c r="BT892" s="15">
        <f t="shared" ca="1" si="496"/>
        <v>15907.335763288167</v>
      </c>
      <c r="BU892" s="15">
        <f t="shared" ca="1" si="497"/>
        <v>19338.428208552687</v>
      </c>
      <c r="BV892" s="15">
        <f t="shared" ca="1" si="498"/>
        <v>28352.214603341527</v>
      </c>
      <c r="BW892" s="15">
        <f t="shared" ca="1" si="499"/>
        <v>37175.16495113296</v>
      </c>
      <c r="BX892" s="15">
        <f t="shared" ca="1" si="500"/>
        <v>68732.010638868567</v>
      </c>
      <c r="BY892" s="15">
        <f t="shared" ca="1" si="501"/>
        <v>95564.705735860029</v>
      </c>
      <c r="BZ892" s="15">
        <f t="shared" ca="1" si="502"/>
        <v>144650.91463523428</v>
      </c>
      <c r="CA892" s="15">
        <f t="shared" ca="1" si="503"/>
        <v>255964.19169512633</v>
      </c>
      <c r="CB892" s="15">
        <f ca="1">(AU892*DCF!C$10-DCF!C$5*MAX(AU892*DCF!C$10,0)-MAX(AU892-Inputs!$B$6,0)/Inputs!$B$10)*DCF!C$6</f>
        <v>1038.8376715552563</v>
      </c>
      <c r="CC892" s="15">
        <f ca="1">(AV892*DCF!D$10-DCF!D$5*MAX(AV892*DCF!D$10,0)-MAX(AV892-AU892,0)/Inputs!$B$10)*DCF!D$6</f>
        <v>1354.213500987541</v>
      </c>
      <c r="CD892" s="15">
        <f ca="1">(AW892*DCF!E$10-DCF!E$5*MAX(AW892*DCF!E$10,0)-MAX(AW892-AV892,0)/Inputs!$B$10)*DCF!E$6</f>
        <v>1657.5608618150352</v>
      </c>
      <c r="CE892" s="15">
        <f ca="1">(AX892*DCF!F$10-DCF!F$5*MAX(AX892*DCF!F$10,0)-MAX(AX892-AW892,0)/Inputs!$B$10)*DCF!F$6</f>
        <v>1998.6349054951577</v>
      </c>
      <c r="CF892" s="15">
        <f ca="1">(AY892*DCF!G$10-DCF!G$5*MAX(AY892*DCF!G$10,0)-MAX(AY892-AX892,0)/Inputs!$B$10)*DCF!G$6</f>
        <v>2042.9807915191263</v>
      </c>
      <c r="CG892" s="15">
        <f ca="1">(AZ892*DCF!H$10-DCF!H$5*MAX(AZ892*DCF!H$10,0)-MAX(AZ892-AY892,0)/Inputs!$B$10)*DCF!H$6</f>
        <v>2461.3044335573036</v>
      </c>
      <c r="CH892" s="15">
        <f ca="1">(BA892*DCF!I$10-DCF!I$5*MAX(BA892*DCF!I$10,0)-MAX(BA892-AZ892,0)/Inputs!$B$10)*DCF!I$6</f>
        <v>2744.2577044255813</v>
      </c>
      <c r="CI892" s="15">
        <f ca="1">(BB892*DCF!J$10-DCF!J$5*MAX(BB892*DCF!J$10,0)-MAX(BB892-BA892,0)/Inputs!$B$10)*DCF!J$6</f>
        <v>3358.5738513099523</v>
      </c>
      <c r="CJ892" s="15">
        <f ca="1">(BC892*DCF!K$10-DCF!K$5*MAX(BC892*DCF!K$10,0)-MAX(BC892-BB892,0)/Inputs!$B$10)*DCF!K$6</f>
        <v>4045.8628628286451</v>
      </c>
      <c r="CK892" s="15">
        <f ca="1">(BD892*DCF!L$10-DCF!L$5*MAX(BD892*DCF!L$10,0)-MAX(BD892-BC892,0)/Inputs!$B$10)*DCF!L$6</f>
        <v>4221.5928379604165</v>
      </c>
      <c r="CL892" s="15">
        <f ca="1">(BE892*DCF!M$10-DCF!M$5*MAX(BE892*DCF!M$10,0)-MAX(BE892-BD892,0)/Inputs!$B$10)*DCF!M$6</f>
        <v>5088.5230648646566</v>
      </c>
      <c r="CM892" s="15">
        <f ca="1">(BF892*DCF!C$28-DCF!C$5*MAX(BF892*DCF!C$28,0)-MAX(BF892-Inputs!$B$13,0)/Inputs!$B$17)*DCF!C$6</f>
        <v>3699.0276136164985</v>
      </c>
      <c r="CN892" s="15">
        <f ca="1">(BG892*DCF!D$28-DCF!D$5*MAX(BG892*DCF!D$28,0)-MAX(BG892-BF892,0)/Inputs!$B$17)*DCF!D$6</f>
        <v>4322.0665162891464</v>
      </c>
      <c r="CO892" s="15">
        <f ca="1">(BH892*DCF!E$28-DCF!E$5*MAX(BH892*DCF!E$28,0)-MAX(BH892-BG892,0)/Inputs!$B$17)*DCF!E$6</f>
        <v>5161.8039333104925</v>
      </c>
      <c r="CP892" s="15">
        <f ca="1">(BI892*DCF!F$28-DCF!F$5*MAX(BI892*DCF!F$28,0)-MAX(BI892-BH892,0)/Inputs!$B$17)*DCF!F$6</f>
        <v>6451.9990847795889</v>
      </c>
      <c r="CQ892" s="15">
        <f ca="1">(BJ892*DCF!G$28-DCF!G$5*MAX(BJ892*DCF!G$28,0)-MAX(BJ892-BI892,0)/Inputs!$B$17)*DCF!G$6</f>
        <v>6437.3091546157129</v>
      </c>
      <c r="CR892" s="15">
        <f ca="1">(BK892*DCF!H$28-DCF!H$5*MAX(BK892*DCF!H$28,0)-MAX(BK892-BJ892,0)/Inputs!$B$17)*DCF!H$6</f>
        <v>6739.7571528510471</v>
      </c>
      <c r="CS892" s="15">
        <f ca="1">(BL892*DCF!I$28-DCF!I$5*MAX(BL892*DCF!I$28,0)-MAX(BL892-BK892,0)/Inputs!$B$17)*DCF!I$6</f>
        <v>7588.7910017297363</v>
      </c>
      <c r="CT892" s="15">
        <f ca="1">(BM892*DCF!J$28-DCF!J$5*MAX(BM892*DCF!J$28,0)-MAX(BM892-BL892,0)/Inputs!$B$17)*DCF!J$6</f>
        <v>9090.08832502716</v>
      </c>
      <c r="CU892" s="15">
        <f ca="1">(BN892*DCF!K$28-DCF!K$5*MAX(BN892*DCF!K$28,0)-MAX(BN892-BM892,0)/Inputs!$B$17)*DCF!K$6</f>
        <v>9769.9357586620699</v>
      </c>
      <c r="CV892" s="15">
        <f ca="1">(BO892*DCF!L$28-DCF!L$5*MAX(BO892*DCF!L$28,0)-MAX(BO892-BN892,0)/Inputs!$B$17)*DCF!L$6</f>
        <v>11732.962571776245</v>
      </c>
      <c r="CW892" s="15">
        <f ca="1">(BP892*DCF!M$28-DCF!M$5*MAX(BP892*DCF!M$28,0)-MAX(BP892-BO892,0)/Inputs!$B$17)*DCF!M$6</f>
        <v>14210.701903112498</v>
      </c>
      <c r="CX892" s="15">
        <f ca="1">(BQ892*DCF!C$46-DCF!C$5*MAX(BQ892*DCF!C$46,0)-MAX(BQ892-Inputs!$B$20,0)/Inputs!$B$24)*DCF!C$6</f>
        <v>-1812.2470651576564</v>
      </c>
      <c r="CY892" s="15">
        <f ca="1">(BR892*DCF!D$46-DCF!D$5*MAX(BR892*DCF!D$46,0)-MAX(BR892-BQ892,0)/Inputs!$B$24)*DCF!D$6</f>
        <v>-2179.9182230713195</v>
      </c>
      <c r="CZ892" s="15">
        <f ca="1">(BS892*DCF!E$46-DCF!E$5*MAX(BS892*DCF!E$46,0)-MAX(BS892-BR892,0)/Inputs!$B$24)*DCF!E$6</f>
        <v>-3544.9242358790643</v>
      </c>
      <c r="DA892" s="15">
        <f ca="1">(BT892*DCF!F$46-DCF!F$5*MAX(BT892*DCF!F$46,0)-MAX(BT892-BS892,0)/Inputs!$B$24)*DCF!F$6</f>
        <v>-2459.3679368100652</v>
      </c>
      <c r="DB892" s="15">
        <f ca="1">(BU892*DCF!G$46-DCF!G$5*MAX(BU892*DCF!G$46,0)-MAX(BU892-BT892,0)/Inputs!$B$24)*DCF!G$6</f>
        <v>-1804.658225344516</v>
      </c>
      <c r="DC892" s="15">
        <f ca="1">(BV892*DCF!H$46-DCF!H$5*MAX(BV892*DCF!H$46,0)-MAX(BV892-BU892,0)/Inputs!$B$24)*DCF!H$6</f>
        <v>-2800.9788937950862</v>
      </c>
      <c r="DD892" s="15">
        <f ca="1">(BW892*DCF!I$46-DCF!I$5*MAX(BW892*DCF!I$46,0)-MAX(BW892-BV892,0)/Inputs!$B$24)*DCF!I$6</f>
        <v>-1674.1528816108253</v>
      </c>
      <c r="DE892" s="15">
        <f ca="1">(BX892*DCF!J$46-DCF!J$5*MAX(BX892*DCF!J$46,0)-MAX(BX892-BW892,0)/Inputs!$B$24)*DCF!J$6</f>
        <v>-5485.2421868411066</v>
      </c>
      <c r="DF892" s="15">
        <f ca="1">(BY892*DCF!K$46-DCF!K$5*MAX(BY892*DCF!K$46,0)-MAX(BY892-BX892,0)/Inputs!$B$24)*DCF!K$6</f>
        <v>-1114.3209205376957</v>
      </c>
      <c r="DG892" s="15">
        <f ca="1">(BZ892*DCF!L$46-DCF!L$5*MAX(BZ892*DCF!L$46,0)-MAX(BZ892-BY892,0)/Inputs!$B$24)*DCF!L$6</f>
        <v>-1109.3229981422999</v>
      </c>
      <c r="DH892" s="15">
        <f ca="1">(CA892*DCF!M$46-DCF!M$5*MAX(CA892*DCF!M$46,0)-MAX(CA892-BZ892,0)/Inputs!$B$24)*DCF!M$6</f>
        <v>-3204.1427205931386</v>
      </c>
      <c r="DI892" s="15">
        <f ca="1">SUM(CB892:CL892)+BE892*DCF!M$10*(1+Inputs!$B$30)*(1-Inputs!$B$33)*(1-Inputs!$B$30/Inputs!$B$31)/(Inputs!$B$29-Inputs!$B$30)*DCF!M$6</f>
        <v>148177.05925623549</v>
      </c>
      <c r="DJ892" s="15">
        <f ca="1">SUM(CM892:CW892)+BP892*DCF!M$28*(1+Inputs!$B$30)*(1-Inputs!$B$33)*(1-Inputs!$B$30/Inputs!$B$31)/(Inputs!$B$29-Inputs!$B$30)*DCF!M$6</f>
        <v>388720.33489265147</v>
      </c>
      <c r="DK892" s="15">
        <f ca="1">SUM(CX892:DH892)+CA892*DCF!M$46*(1+Inputs!$B$30)*(1-Inputs!$B$33)*(1-Inputs!$B$30/Inputs!$B$31)/(Inputs!$B$29-Inputs!$B$30)*DCF!M$6</f>
        <v>368561.6849697525</v>
      </c>
      <c r="DM892" s="15">
        <f ca="1">DI892+DJ892+DK892+Inputs!$B$34+Inputs!$B$36-Inputs!$B$35</f>
        <v>982310.07911863946</v>
      </c>
    </row>
    <row r="893" spans="1:117" x14ac:dyDescent="0.75">
      <c r="A893" s="11">
        <v>880</v>
      </c>
      <c r="C893" s="23">
        <f t="shared" ca="1" si="507"/>
        <v>1.150687361312827</v>
      </c>
      <c r="D893" s="23">
        <f t="shared" ca="1" si="507"/>
        <v>-8.5492488150456458E-2</v>
      </c>
      <c r="E893" s="23">
        <f t="shared" ca="1" si="507"/>
        <v>1.4751278623365709</v>
      </c>
      <c r="F893" s="23">
        <f t="shared" ca="1" si="507"/>
        <v>-0.7718346979760633</v>
      </c>
      <c r="G893" s="23">
        <f t="shared" ca="1" si="507"/>
        <v>0.22428958144296218</v>
      </c>
      <c r="H893" s="23">
        <f t="shared" ca="1" si="507"/>
        <v>0.88523546106065754</v>
      </c>
      <c r="I893" s="23">
        <f t="shared" ca="1" si="507"/>
        <v>-1.4724230078373859</v>
      </c>
      <c r="J893" s="23">
        <f t="shared" ca="1" si="507"/>
        <v>-1.2619202718307023</v>
      </c>
      <c r="K893" s="23">
        <f t="shared" ca="1" si="507"/>
        <v>-0.64116291081358723</v>
      </c>
      <c r="L893" s="23">
        <f t="shared" ca="1" si="507"/>
        <v>1.6818724910836302</v>
      </c>
      <c r="M893" s="23">
        <f t="shared" ca="1" si="507"/>
        <v>9.610021402679593E-2</v>
      </c>
      <c r="N893" s="23">
        <f ca="1">SQRT(Inputs!$B$38)*C893+SQRT(1-Inputs!$B$38)*_xlfn.NORM.S.INV(RAND())</f>
        <v>1.5350253848061677</v>
      </c>
      <c r="O893" s="23">
        <f ca="1">SQRT(Inputs!$B$38)*D893+SQRT(1-Inputs!$B$38)*_xlfn.NORM.S.INV(RAND())</f>
        <v>0.58220103633174491</v>
      </c>
      <c r="P893" s="23">
        <f ca="1">SQRT(Inputs!$B$38)*E893+SQRT(1-Inputs!$B$38)*_xlfn.NORM.S.INV(RAND())</f>
        <v>2.3633867963267114</v>
      </c>
      <c r="Q893" s="23">
        <f ca="1">SQRT(Inputs!$B$38)*F893+SQRT(1-Inputs!$B$38)*_xlfn.NORM.S.INV(RAND())</f>
        <v>-1.4005512752944873</v>
      </c>
      <c r="R893" s="23">
        <f ca="1">SQRT(Inputs!$B$38)*G893+SQRT(1-Inputs!$B$38)*_xlfn.NORM.S.INV(RAND())</f>
        <v>5.5133335343370504E-2</v>
      </c>
      <c r="S893" s="23">
        <f ca="1">SQRT(Inputs!$B$38)*H893+SQRT(1-Inputs!$B$38)*_xlfn.NORM.S.INV(RAND())</f>
        <v>1.2780492816224556</v>
      </c>
      <c r="T893" s="23">
        <f ca="1">SQRT(Inputs!$B$38)*I893+SQRT(1-Inputs!$B$38)*_xlfn.NORM.S.INV(RAND())</f>
        <v>-1.1914165517142934</v>
      </c>
      <c r="U893" s="23">
        <f ca="1">SQRT(Inputs!$B$38)*J893+SQRT(1-Inputs!$B$38)*_xlfn.NORM.S.INV(RAND())</f>
        <v>-1.5206773961264828</v>
      </c>
      <c r="V893" s="23">
        <f ca="1">SQRT(Inputs!$B$38)*K893+SQRT(1-Inputs!$B$38)*_xlfn.NORM.S.INV(RAND())</f>
        <v>-0.58435502552940422</v>
      </c>
      <c r="W893" s="23">
        <f ca="1">SQRT(Inputs!$B$38)*L893+SQRT(1-Inputs!$B$38)*_xlfn.NORM.S.INV(RAND())</f>
        <v>-0.36557545343479281</v>
      </c>
      <c r="X893" s="23">
        <f ca="1">SQRT(Inputs!$B$38)*M893+SQRT(1-Inputs!$B$38)*_xlfn.NORM.S.INV(RAND())</f>
        <v>-0.4499806185870302</v>
      </c>
      <c r="Y893" s="23">
        <f ca="1">SQRT(Inputs!$B$38)*C893+SQRT(1-Inputs!$B$38)*_xlfn.NORM.S.INV(RAND())</f>
        <v>1.1322841672335775</v>
      </c>
      <c r="Z893" s="23">
        <f ca="1">SQRT(Inputs!$B$38)*D893+SQRT(1-Inputs!$B$38)*_xlfn.NORM.S.INV(RAND())</f>
        <v>-0.33913937997159777</v>
      </c>
      <c r="AA893" s="23">
        <f ca="1">SQRT(Inputs!$B$38)*E893+SQRT(1-Inputs!$B$38)*_xlfn.NORM.S.INV(RAND())</f>
        <v>1.3086288468513296</v>
      </c>
      <c r="AB893" s="23">
        <f ca="1">SQRT(Inputs!$B$38)*F893+SQRT(1-Inputs!$B$38)*_xlfn.NORM.S.INV(RAND())</f>
        <v>2.7572374697875102E-3</v>
      </c>
      <c r="AC893" s="23">
        <f ca="1">SQRT(Inputs!$B$38)*G893+SQRT(1-Inputs!$B$38)*_xlfn.NORM.S.INV(RAND())</f>
        <v>-0.18549998128225431</v>
      </c>
      <c r="AD893" s="23">
        <f ca="1">SQRT(Inputs!$B$38)*H893+SQRT(1-Inputs!$B$38)*_xlfn.NORM.S.INV(RAND())</f>
        <v>0.96458093250430454</v>
      </c>
      <c r="AE893" s="23">
        <f ca="1">SQRT(Inputs!$B$38)*I893+SQRT(1-Inputs!$B$38)*_xlfn.NORM.S.INV(RAND())</f>
        <v>-0.27386589617246226</v>
      </c>
      <c r="AF893" s="23">
        <f ca="1">SQRT(Inputs!$B$38)*J893+SQRT(1-Inputs!$B$38)*_xlfn.NORM.S.INV(RAND())</f>
        <v>4.0917960024169031E-2</v>
      </c>
      <c r="AG893" s="23">
        <f ca="1">SQRT(Inputs!$B$38)*K893+SQRT(1-Inputs!$B$38)*_xlfn.NORM.S.INV(RAND())</f>
        <v>0.51022278392122145</v>
      </c>
      <c r="AH893" s="23">
        <f ca="1">SQRT(Inputs!$B$38)*L893+SQRT(1-Inputs!$B$38)*_xlfn.NORM.S.INV(RAND())</f>
        <v>1.409336519839455</v>
      </c>
      <c r="AI893" s="23">
        <f ca="1">SQRT(Inputs!$B$38)*M893+SQRT(1-Inputs!$B$38)*_xlfn.NORM.S.INV(RAND())</f>
        <v>-2.384113495330005E-2</v>
      </c>
      <c r="AJ893" s="23">
        <f ca="1">SQRT(Inputs!$B$38)*C893+SQRT(1-Inputs!$B$38)*_xlfn.NORM.S.INV(RAND())</f>
        <v>1.5932918476327289</v>
      </c>
      <c r="AK893" s="23">
        <f ca="1">SQRT(Inputs!$B$38)*D893+SQRT(1-Inputs!$B$38)*_xlfn.NORM.S.INV(RAND())</f>
        <v>0.7803753081724687</v>
      </c>
      <c r="AL893" s="23">
        <f ca="1">SQRT(Inputs!$B$38)*E893+SQRT(1-Inputs!$B$38)*_xlfn.NORM.S.INV(RAND())</f>
        <v>1.5920154245139408</v>
      </c>
      <c r="AM893" s="23">
        <f ca="1">SQRT(Inputs!$B$38)*F893+SQRT(1-Inputs!$B$38)*_xlfn.NORM.S.INV(RAND())</f>
        <v>1.9425248929646011</v>
      </c>
      <c r="AN893" s="23">
        <f ca="1">SQRT(Inputs!$B$38)*G893+SQRT(1-Inputs!$B$38)*_xlfn.NORM.S.INV(RAND())</f>
        <v>0.46362092437178415</v>
      </c>
      <c r="AO893" s="23">
        <f ca="1">SQRT(Inputs!$B$38)*H893+SQRT(1-Inputs!$B$38)*_xlfn.NORM.S.INV(RAND())</f>
        <v>1.3525464115925843</v>
      </c>
      <c r="AP893" s="23">
        <f ca="1">SQRT(Inputs!$B$38)*I893+SQRT(1-Inputs!$B$38)*_xlfn.NORM.S.INV(RAND())</f>
        <v>-0.2706503787700032</v>
      </c>
      <c r="AQ893" s="23">
        <f ca="1">SQRT(Inputs!$B$38)*J893+SQRT(1-Inputs!$B$38)*_xlfn.NORM.S.INV(RAND())</f>
        <v>0.57945235037215936</v>
      </c>
      <c r="AR893" s="23">
        <f ca="1">SQRT(Inputs!$B$38)*K893+SQRT(1-Inputs!$B$38)*_xlfn.NORM.S.INV(RAND())</f>
        <v>-0.63587931471595982</v>
      </c>
      <c r="AS893" s="23">
        <f ca="1">SQRT(Inputs!$B$38)*L893+SQRT(1-Inputs!$B$38)*_xlfn.NORM.S.INV(RAND())</f>
        <v>1.4884966074756887</v>
      </c>
      <c r="AT893" s="23">
        <f ca="1">SQRT(Inputs!$B$38)*M893+SQRT(1-Inputs!$B$38)*_xlfn.NORM.S.INV(RAND())</f>
        <v>-0.4171931965996904</v>
      </c>
      <c r="AU893" s="15">
        <f ca="1">Inputs!$B$6*EXP($B$8-0.5*C$5^2+C$5*N893)</f>
        <v>6361.9594334286703</v>
      </c>
      <c r="AV893" s="15">
        <f t="shared" ca="1" si="474"/>
        <v>8436.1115384426739</v>
      </c>
      <c r="AW893" s="15">
        <f t="shared" ca="1" si="475"/>
        <v>14148.285749646195</v>
      </c>
      <c r="AX893" s="15">
        <f t="shared" ca="1" si="476"/>
        <v>14500.839055980068</v>
      </c>
      <c r="AY893" s="15">
        <f t="shared" ca="1" si="477"/>
        <v>17835.980575244397</v>
      </c>
      <c r="AZ893" s="15">
        <f t="shared" ca="1" si="478"/>
        <v>25110.467433756723</v>
      </c>
      <c r="BA893" s="15">
        <f t="shared" ca="1" si="479"/>
        <v>27126.381865081723</v>
      </c>
      <c r="BB893" s="15">
        <f t="shared" ca="1" si="480"/>
        <v>28517.665004504401</v>
      </c>
      <c r="BC893" s="15">
        <f t="shared" ca="1" si="481"/>
        <v>33011.27176172474</v>
      </c>
      <c r="BD893" s="15">
        <f t="shared" ca="1" si="482"/>
        <v>39082.442931372701</v>
      </c>
      <c r="BE893" s="15">
        <f t="shared" ca="1" si="483"/>
        <v>45967.436079983258</v>
      </c>
      <c r="BF893" s="15">
        <f ca="1">Inputs!$B$13*EXP($B$9-0.5*C$6^2+C$6*Y893)</f>
        <v>17311.770972669005</v>
      </c>
      <c r="BG893" s="15">
        <f t="shared" ca="1" si="484"/>
        <v>19846.081196966046</v>
      </c>
      <c r="BH893" s="15">
        <f t="shared" ca="1" si="485"/>
        <v>30126.062891756821</v>
      </c>
      <c r="BI893" s="15">
        <f t="shared" ca="1" si="486"/>
        <v>36894.486984560812</v>
      </c>
      <c r="BJ893" s="15">
        <f t="shared" ca="1" si="487"/>
        <v>44036.852773819111</v>
      </c>
      <c r="BK893" s="15">
        <f t="shared" ca="1" si="488"/>
        <v>61631.509327755375</v>
      </c>
      <c r="BL893" s="15">
        <f t="shared" ca="1" si="489"/>
        <v>73067.100295258148</v>
      </c>
      <c r="BM893" s="15">
        <f t="shared" ca="1" si="490"/>
        <v>90272.94164528673</v>
      </c>
      <c r="BN893" s="15">
        <f t="shared" ca="1" si="491"/>
        <v>118024.60382131192</v>
      </c>
      <c r="BO893" s="15">
        <f t="shared" ca="1" si="492"/>
        <v>171066.34988172923</v>
      </c>
      <c r="BP893" s="15">
        <f t="shared" ca="1" si="493"/>
        <v>209982.67240667719</v>
      </c>
      <c r="BQ893" s="15">
        <f ca="1">Inputs!$B$20*EXP($B$10-0.5*C$7^2+C$7*AJ893)</f>
        <v>7548.0287949551557</v>
      </c>
      <c r="BR893" s="15">
        <f t="shared" ca="1" si="494"/>
        <v>13122.122683005991</v>
      </c>
      <c r="BS893" s="15">
        <f t="shared" ca="1" si="495"/>
        <v>28386.063881529906</v>
      </c>
      <c r="BT893" s="15">
        <f t="shared" ca="1" si="496"/>
        <v>65149.6005817935</v>
      </c>
      <c r="BU893" s="15">
        <f t="shared" ca="1" si="497"/>
        <v>101008.41264066474</v>
      </c>
      <c r="BV893" s="15">
        <f t="shared" ca="1" si="498"/>
        <v>190596.93067680942</v>
      </c>
      <c r="BW893" s="15">
        <f t="shared" ca="1" si="499"/>
        <v>251160.02609731365</v>
      </c>
      <c r="BX893" s="15">
        <f t="shared" ca="1" si="500"/>
        <v>394559.75844679162</v>
      </c>
      <c r="BY893" s="15">
        <f t="shared" ca="1" si="501"/>
        <v>489516.73550718214</v>
      </c>
      <c r="BZ893" s="15">
        <f t="shared" ca="1" si="502"/>
        <v>903040.39129438717</v>
      </c>
      <c r="CA893" s="15">
        <f t="shared" ca="1" si="503"/>
        <v>1177858.204368043</v>
      </c>
      <c r="CB893" s="15">
        <f ca="1">(AU893*DCF!C$10-DCF!C$5*MAX(AU893*DCF!C$10,0)-MAX(AU893-Inputs!$B$6,0)/Inputs!$B$10)*DCF!C$6</f>
        <v>1033.0940504090895</v>
      </c>
      <c r="CC893" s="15">
        <f ca="1">(AV893*DCF!D$10-DCF!D$5*MAX(AV893*DCF!D$10,0)-MAX(AV893-AU893,0)/Inputs!$B$10)*DCF!D$6</f>
        <v>1550.5173283249997</v>
      </c>
      <c r="CD893" s="15">
        <f ca="1">(AW893*DCF!E$10-DCF!E$5*MAX(AW893*DCF!E$10,0)-MAX(AW893-AV893,0)/Inputs!$B$10)*DCF!E$6</f>
        <v>1979.9957747608546</v>
      </c>
      <c r="CE893" s="15">
        <f ca="1">(AX893*DCF!F$10-DCF!F$5*MAX(AX893*DCF!F$10,0)-MAX(AX893-AW893,0)/Inputs!$B$10)*DCF!F$6</f>
        <v>3092.1524539499319</v>
      </c>
      <c r="CF893" s="15">
        <f ca="1">(AY893*DCF!G$10-DCF!G$5*MAX(AY893*DCF!G$10,0)-MAX(AY893-AX893,0)/Inputs!$B$10)*DCF!G$6</f>
        <v>3033.8508994169356</v>
      </c>
      <c r="CG893" s="15">
        <f ca="1">(AZ893*DCF!H$10-DCF!H$5*MAX(AZ893*DCF!H$10,0)-MAX(AZ893-AY893,0)/Inputs!$B$10)*DCF!H$6</f>
        <v>3583.4997093988331</v>
      </c>
      <c r="CH893" s="15">
        <f ca="1">(BA893*DCF!I$10-DCF!I$5*MAX(BA893*DCF!I$10,0)-MAX(BA893-AZ893,0)/Inputs!$B$10)*DCF!I$6</f>
        <v>4624.3197953257368</v>
      </c>
      <c r="CI893" s="15">
        <f ca="1">(BB893*DCF!J$10-DCF!J$5*MAX(BB893*DCF!J$10,0)-MAX(BB893-BA893,0)/Inputs!$B$10)*DCF!J$6</f>
        <v>4682.8714517319559</v>
      </c>
      <c r="CJ893" s="15">
        <f ca="1">(BC893*DCF!K$10-DCF!K$5*MAX(BC893*DCF!K$10,0)-MAX(BC893-BB893,0)/Inputs!$B$10)*DCF!K$6</f>
        <v>4685.2480488166402</v>
      </c>
      <c r="CK893" s="15">
        <f ca="1">(BD893*DCF!L$10-DCF!L$5*MAX(BD893*DCF!L$10,0)-MAX(BD893-BC893,0)/Inputs!$B$10)*DCF!L$6</f>
        <v>5109.2748514427949</v>
      </c>
      <c r="CL893" s="15">
        <f ca="1">(BE893*DCF!M$10-DCF!M$5*MAX(BE893*DCF!M$10,0)-MAX(BE893-BD893,0)/Inputs!$B$10)*DCF!M$6</f>
        <v>5664.1137787292128</v>
      </c>
      <c r="CM893" s="15">
        <f ca="1">(BF893*DCF!C$28-DCF!C$5*MAX(BF893*DCF!C$28,0)-MAX(BF893-Inputs!$B$13,0)/Inputs!$B$17)*DCF!C$6</f>
        <v>3915.1315840605116</v>
      </c>
      <c r="CN893" s="15">
        <f ca="1">(BG893*DCF!D$28-DCF!D$5*MAX(BG893*DCF!D$28,0)-MAX(BG893-BF893,0)/Inputs!$B$17)*DCF!D$6</f>
        <v>5304.4440707485983</v>
      </c>
      <c r="CO893" s="15">
        <f ca="1">(BH893*DCF!E$28-DCF!E$5*MAX(BH893*DCF!E$28,0)-MAX(BH893-BG893,0)/Inputs!$B$17)*DCF!E$6</f>
        <v>6506.1945586471975</v>
      </c>
      <c r="CP893" s="15">
        <f ca="1">(BI893*DCF!F$28-DCF!F$5*MAX(BI893*DCF!F$28,0)-MAX(BI893-BH893,0)/Inputs!$B$17)*DCF!F$6</f>
        <v>8783.5827945016463</v>
      </c>
      <c r="CQ893" s="15">
        <f ca="1">(BJ893*DCF!G$28-DCF!G$5*MAX(BJ893*DCF!G$28,0)-MAX(BJ893-BI893,0)/Inputs!$B$17)*DCF!G$6</f>
        <v>10224.420191012036</v>
      </c>
      <c r="CR893" s="15">
        <f ca="1">(BK893*DCF!H$28-DCF!H$5*MAX(BK893*DCF!H$28,0)-MAX(BK893-BJ893,0)/Inputs!$B$17)*DCF!H$6</f>
        <v>12508.436360500829</v>
      </c>
      <c r="CS893" s="15">
        <f ca="1">(BL893*DCF!I$28-DCF!I$5*MAX(BL893*DCF!I$28,0)-MAX(BL893-BK893,0)/Inputs!$B$17)*DCF!I$6</f>
        <v>15540.592659016584</v>
      </c>
      <c r="CT893" s="15">
        <f ca="1">(BM893*DCF!J$28-DCF!J$5*MAX(BM893*DCF!J$28,0)-MAX(BM893-BL893,0)/Inputs!$B$17)*DCF!J$6</f>
        <v>17857.006112283405</v>
      </c>
      <c r="CU893" s="15">
        <f ca="1">(BN893*DCF!K$28-DCF!K$5*MAX(BN893*DCF!K$28,0)-MAX(BN893-BM893,0)/Inputs!$B$17)*DCF!K$6</f>
        <v>21525.608442302888</v>
      </c>
      <c r="CV893" s="15">
        <f ca="1">(BO893*DCF!L$28-DCF!L$5*MAX(BO893*DCF!L$28,0)-MAX(BO893-BN893,0)/Inputs!$B$17)*DCF!L$6</f>
        <v>28129.565449379454</v>
      </c>
      <c r="CW893" s="15">
        <f ca="1">(BP893*DCF!M$28-DCF!M$5*MAX(BP893*DCF!M$28,0)-MAX(BP893-BO893,0)/Inputs!$B$17)*DCF!M$6</f>
        <v>35440.51211128397</v>
      </c>
      <c r="CX893" s="15">
        <f ca="1">(BQ893*DCF!C$46-DCF!C$5*MAX(BQ893*DCF!C$46,0)-MAX(BQ893-Inputs!$B$20,0)/Inputs!$B$24)*DCF!C$6</f>
        <v>-3751.0592112853269</v>
      </c>
      <c r="CY893" s="15">
        <f ca="1">(BR893*DCF!D$46-DCF!D$5*MAX(BR893*DCF!D$46,0)-MAX(BR893-BQ893,0)/Inputs!$B$24)*DCF!D$6</f>
        <v>-4618.0599229835279</v>
      </c>
      <c r="CZ893" s="15">
        <f ca="1">(BS893*DCF!E$46-DCF!E$5*MAX(BS893*DCF!E$46,0)-MAX(BS893-BR893,0)/Inputs!$B$24)*DCF!E$6</f>
        <v>-9373.3268886395417</v>
      </c>
      <c r="DA893" s="15">
        <f ca="1">(BT893*DCF!F$46-DCF!F$5*MAX(BT893*DCF!F$46,0)-MAX(BT893-BS893,0)/Inputs!$B$24)*DCF!F$6</f>
        <v>-18131.371718178329</v>
      </c>
      <c r="DB893" s="15">
        <f ca="1">(BU893*DCF!G$46-DCF!G$5*MAX(BU893*DCF!G$46,0)-MAX(BU893-BT893,0)/Inputs!$B$24)*DCF!G$6</f>
        <v>-15459.91932596229</v>
      </c>
      <c r="DC893" s="15">
        <f ca="1">(BV893*DCF!H$46-DCF!H$5*MAX(BV893*DCF!H$46,0)-MAX(BV893-BU893,0)/Inputs!$B$24)*DCF!H$6</f>
        <v>-27839.083061774745</v>
      </c>
      <c r="DD893" s="15">
        <f ca="1">(BW893*DCF!I$46-DCF!I$5*MAX(BW893*DCF!I$46,0)-MAX(BW893-BV893,0)/Inputs!$B$24)*DCF!I$6</f>
        <v>-11584.683633577091</v>
      </c>
      <c r="DE893" s="15">
        <f ca="1">(BX893*DCF!J$46-DCF!J$5*MAX(BX893*DCF!J$46,0)-MAX(BX893-BW893,0)/Inputs!$B$24)*DCF!J$6</f>
        <v>-21476.575741238754</v>
      </c>
      <c r="DF893" s="15">
        <f ca="1">(BY893*DCF!K$46-DCF!K$5*MAX(BY893*DCF!K$46,0)-MAX(BY893-BX893,0)/Inputs!$B$24)*DCF!K$6</f>
        <v>4700.8980078657487</v>
      </c>
      <c r="DG893" s="15">
        <f ca="1">(BZ893*DCF!L$46-DCF!L$5*MAX(BZ893*DCF!L$46,0)-MAX(BZ893-BY893,0)/Inputs!$B$24)*DCF!L$6</f>
        <v>-31158.770096839147</v>
      </c>
      <c r="DH893" s="15">
        <f ca="1">(CA893*DCF!M$46-DCF!M$5*MAX(CA893*DCF!M$46,0)-MAX(CA893-BZ893,0)/Inputs!$B$24)*DCF!M$6</f>
        <v>34887.092199790626</v>
      </c>
      <c r="DI893" s="15">
        <f ca="1">SUM(CB893:CL893)+BE893*DCF!M$10*(1+Inputs!$B$30)*(1-Inputs!$B$33)*(1-Inputs!$B$30/Inputs!$B$31)/(Inputs!$B$29-Inputs!$B$30)*DCF!M$6</f>
        <v>166966.92060931429</v>
      </c>
      <c r="DJ893" s="15">
        <f ca="1">SUM(CM893:CW893)+BP893*DCF!M$28*(1+Inputs!$B$30)*(1-Inputs!$B$33)*(1-Inputs!$B$30/Inputs!$B$31)/(Inputs!$B$29-Inputs!$B$30)*DCF!M$6</f>
        <v>944914.89972195611</v>
      </c>
      <c r="DK893" s="15">
        <f ca="1">SUM(CX893:DH893)+CA893*DCF!M$46*(1+Inputs!$B$30)*(1-Inputs!$B$33)*(1-Inputs!$B$30/Inputs!$B$31)/(Inputs!$B$29-Inputs!$B$30)*DCF!M$6</f>
        <v>1717303.4507841547</v>
      </c>
      <c r="DM893" s="15">
        <f ca="1">DI893+DJ893+DK893+Inputs!$B$34+Inputs!$B$36-Inputs!$B$35</f>
        <v>2906036.271115425</v>
      </c>
    </row>
    <row r="894" spans="1:117" x14ac:dyDescent="0.75">
      <c r="A894" s="11">
        <v>881</v>
      </c>
      <c r="C894" s="23">
        <f t="shared" ref="C894:M903" ca="1" si="508">_xlfn.NORM.S.INV(RAND())</f>
        <v>-1.1252289525919756</v>
      </c>
      <c r="D894" s="23">
        <f t="shared" ca="1" si="508"/>
        <v>0.88932886971854141</v>
      </c>
      <c r="E894" s="23">
        <f t="shared" ca="1" si="508"/>
        <v>0.3198091301510908</v>
      </c>
      <c r="F894" s="23">
        <f t="shared" ca="1" si="508"/>
        <v>-0.66883720874715102</v>
      </c>
      <c r="G894" s="23">
        <f t="shared" ca="1" si="508"/>
        <v>2.0102267764214856</v>
      </c>
      <c r="H894" s="23">
        <f t="shared" ca="1" si="508"/>
        <v>-0.34674369249312575</v>
      </c>
      <c r="I894" s="23">
        <f t="shared" ca="1" si="508"/>
        <v>0.11329890741848646</v>
      </c>
      <c r="J894" s="23">
        <f t="shared" ca="1" si="508"/>
        <v>-0.94046897042821676</v>
      </c>
      <c r="K894" s="23">
        <f t="shared" ca="1" si="508"/>
        <v>-1.3048100219829811E-2</v>
      </c>
      <c r="L894" s="23">
        <f t="shared" ca="1" si="508"/>
        <v>0.52181140762462153</v>
      </c>
      <c r="M894" s="23">
        <f t="shared" ca="1" si="508"/>
        <v>0.2930049934224504</v>
      </c>
      <c r="N894" s="23">
        <f ca="1">SQRT(Inputs!$B$38)*C894+SQRT(1-Inputs!$B$38)*_xlfn.NORM.S.INV(RAND())</f>
        <v>-1.9434503557821892</v>
      </c>
      <c r="O894" s="23">
        <f ca="1">SQRT(Inputs!$B$38)*D894+SQRT(1-Inputs!$B$38)*_xlfn.NORM.S.INV(RAND())</f>
        <v>-0.88701094146181347</v>
      </c>
      <c r="P894" s="23">
        <f ca="1">SQRT(Inputs!$B$38)*E894+SQRT(1-Inputs!$B$38)*_xlfn.NORM.S.INV(RAND())</f>
        <v>-1.5027617594512661</v>
      </c>
      <c r="Q894" s="23">
        <f ca="1">SQRT(Inputs!$B$38)*F894+SQRT(1-Inputs!$B$38)*_xlfn.NORM.S.INV(RAND())</f>
        <v>0.30609012660867962</v>
      </c>
      <c r="R894" s="23">
        <f ca="1">SQRT(Inputs!$B$38)*G894+SQRT(1-Inputs!$B$38)*_xlfn.NORM.S.INV(RAND())</f>
        <v>0.13549478417933625</v>
      </c>
      <c r="S894" s="23">
        <f ca="1">SQRT(Inputs!$B$38)*H894+SQRT(1-Inputs!$B$38)*_xlfn.NORM.S.INV(RAND())</f>
        <v>1.7703035006777397</v>
      </c>
      <c r="T894" s="23">
        <f ca="1">SQRT(Inputs!$B$38)*I894+SQRT(1-Inputs!$B$38)*_xlfn.NORM.S.INV(RAND())</f>
        <v>0.3094140746233609</v>
      </c>
      <c r="U894" s="23">
        <f ca="1">SQRT(Inputs!$B$38)*J894+SQRT(1-Inputs!$B$38)*_xlfn.NORM.S.INV(RAND())</f>
        <v>-1.0073634044913919</v>
      </c>
      <c r="V894" s="23">
        <f ca="1">SQRT(Inputs!$B$38)*K894+SQRT(1-Inputs!$B$38)*_xlfn.NORM.S.INV(RAND())</f>
        <v>-0.98680082513864065</v>
      </c>
      <c r="W894" s="23">
        <f ca="1">SQRT(Inputs!$B$38)*L894+SQRT(1-Inputs!$B$38)*_xlfn.NORM.S.INV(RAND())</f>
        <v>0.3613175415895159</v>
      </c>
      <c r="X894" s="23">
        <f ca="1">SQRT(Inputs!$B$38)*M894+SQRT(1-Inputs!$B$38)*_xlfn.NORM.S.INV(RAND())</f>
        <v>0.28842965989983899</v>
      </c>
      <c r="Y894" s="23">
        <f ca="1">SQRT(Inputs!$B$38)*C894+SQRT(1-Inputs!$B$38)*_xlfn.NORM.S.INV(RAND())</f>
        <v>-1.0391986598341729</v>
      </c>
      <c r="Z894" s="23">
        <f ca="1">SQRT(Inputs!$B$38)*D894+SQRT(1-Inputs!$B$38)*_xlfn.NORM.S.INV(RAND())</f>
        <v>0.43411063019816909</v>
      </c>
      <c r="AA894" s="23">
        <f ca="1">SQRT(Inputs!$B$38)*E894+SQRT(1-Inputs!$B$38)*_xlfn.NORM.S.INV(RAND())</f>
        <v>1.0872590630468721</v>
      </c>
      <c r="AB894" s="23">
        <f ca="1">SQRT(Inputs!$B$38)*F894+SQRT(1-Inputs!$B$38)*_xlfn.NORM.S.INV(RAND())</f>
        <v>-1.275516216424182</v>
      </c>
      <c r="AC894" s="23">
        <f ca="1">SQRT(Inputs!$B$38)*G894+SQRT(1-Inputs!$B$38)*_xlfn.NORM.S.INV(RAND())</f>
        <v>0.21898784905522506</v>
      </c>
      <c r="AD894" s="23">
        <f ca="1">SQRT(Inputs!$B$38)*H894+SQRT(1-Inputs!$B$38)*_xlfn.NORM.S.INV(RAND())</f>
        <v>5.7431012624906519E-2</v>
      </c>
      <c r="AE894" s="23">
        <f ca="1">SQRT(Inputs!$B$38)*I894+SQRT(1-Inputs!$B$38)*_xlfn.NORM.S.INV(RAND())</f>
        <v>-0.49515442828549366</v>
      </c>
      <c r="AF894" s="23">
        <f ca="1">SQRT(Inputs!$B$38)*J894+SQRT(1-Inputs!$B$38)*_xlfn.NORM.S.INV(RAND())</f>
        <v>0.18122495041168685</v>
      </c>
      <c r="AG894" s="23">
        <f ca="1">SQRT(Inputs!$B$38)*K894+SQRT(1-Inputs!$B$38)*_xlfn.NORM.S.INV(RAND())</f>
        <v>0.51887825876929516</v>
      </c>
      <c r="AH894" s="23">
        <f ca="1">SQRT(Inputs!$B$38)*L894+SQRT(1-Inputs!$B$38)*_xlfn.NORM.S.INV(RAND())</f>
        <v>2.1866445515361805</v>
      </c>
      <c r="AI894" s="23">
        <f ca="1">SQRT(Inputs!$B$38)*M894+SQRT(1-Inputs!$B$38)*_xlfn.NORM.S.INV(RAND())</f>
        <v>-2.9639032380504426</v>
      </c>
      <c r="AJ894" s="23">
        <f ca="1">SQRT(Inputs!$B$38)*C894+SQRT(1-Inputs!$B$38)*_xlfn.NORM.S.INV(RAND())</f>
        <v>-1.4930112022709088</v>
      </c>
      <c r="AK894" s="23">
        <f ca="1">SQRT(Inputs!$B$38)*D894+SQRT(1-Inputs!$B$38)*_xlfn.NORM.S.INV(RAND())</f>
        <v>-0.23102347688465125</v>
      </c>
      <c r="AL894" s="23">
        <f ca="1">SQRT(Inputs!$B$38)*E894+SQRT(1-Inputs!$B$38)*_xlfn.NORM.S.INV(RAND())</f>
        <v>0.24353926498781542</v>
      </c>
      <c r="AM894" s="23">
        <f ca="1">SQRT(Inputs!$B$38)*F894+SQRT(1-Inputs!$B$38)*_xlfn.NORM.S.INV(RAND())</f>
        <v>-2.2267457090133949</v>
      </c>
      <c r="AN894" s="23">
        <f ca="1">SQRT(Inputs!$B$38)*G894+SQRT(1-Inputs!$B$38)*_xlfn.NORM.S.INV(RAND())</f>
        <v>0.48769956608638942</v>
      </c>
      <c r="AO894" s="23">
        <f ca="1">SQRT(Inputs!$B$38)*H894+SQRT(1-Inputs!$B$38)*_xlfn.NORM.S.INV(RAND())</f>
        <v>-0.28236837731304815</v>
      </c>
      <c r="AP894" s="23">
        <f ca="1">SQRT(Inputs!$B$38)*I894+SQRT(1-Inputs!$B$38)*_xlfn.NORM.S.INV(RAND())</f>
        <v>-0.27708072347061591</v>
      </c>
      <c r="AQ894" s="23">
        <f ca="1">SQRT(Inputs!$B$38)*J894+SQRT(1-Inputs!$B$38)*_xlfn.NORM.S.INV(RAND())</f>
        <v>-0.56834122763269024</v>
      </c>
      <c r="AR894" s="23">
        <f ca="1">SQRT(Inputs!$B$38)*K894+SQRT(1-Inputs!$B$38)*_xlfn.NORM.S.INV(RAND())</f>
        <v>7.017122637360608E-2</v>
      </c>
      <c r="AS894" s="23">
        <f ca="1">SQRT(Inputs!$B$38)*L894+SQRT(1-Inputs!$B$38)*_xlfn.NORM.S.INV(RAND())</f>
        <v>-0.18468643586230538</v>
      </c>
      <c r="AT894" s="23">
        <f ca="1">SQRT(Inputs!$B$38)*M894+SQRT(1-Inputs!$B$38)*_xlfn.NORM.S.INV(RAND())</f>
        <v>-0.4348031289497456</v>
      </c>
      <c r="AU894" s="15">
        <f ca="1">Inputs!$B$6*EXP($B$8-0.5*C$5^2+C$5*N894)</f>
        <v>3622.8639208442241</v>
      </c>
      <c r="AV894" s="15">
        <f t="shared" ca="1" si="474"/>
        <v>3870.6743265733908</v>
      </c>
      <c r="AW894" s="15">
        <f t="shared" ca="1" si="475"/>
        <v>3853.6860452824831</v>
      </c>
      <c r="AX894" s="15">
        <f t="shared" ca="1" si="476"/>
        <v>4888.3694568390392</v>
      </c>
      <c r="AY894" s="15">
        <f t="shared" ca="1" si="477"/>
        <v>6069.3731883453738</v>
      </c>
      <c r="AZ894" s="15">
        <f t="shared" ca="1" si="478"/>
        <v>9020.7644073188821</v>
      </c>
      <c r="BA894" s="15">
        <f t="shared" ca="1" si="479"/>
        <v>11402.441743104746</v>
      </c>
      <c r="BB894" s="15">
        <f t="shared" ca="1" si="480"/>
        <v>12619.878577430902</v>
      </c>
      <c r="BC894" s="15">
        <f t="shared" ca="1" si="481"/>
        <v>14051.800528084361</v>
      </c>
      <c r="BD894" s="15">
        <f t="shared" ca="1" si="482"/>
        <v>17806.501975981282</v>
      </c>
      <c r="BE894" s="15">
        <f t="shared" ca="1" si="483"/>
        <v>22400.386423657535</v>
      </c>
      <c r="BF894" s="15">
        <f ca="1">Inputs!$B$13*EXP($B$9-0.5*C$6^2+C$6*Y894)</f>
        <v>11255.931318618699</v>
      </c>
      <c r="BG894" s="15">
        <f t="shared" ca="1" si="484"/>
        <v>14835.739644902191</v>
      </c>
      <c r="BH894" s="15">
        <f t="shared" ca="1" si="485"/>
        <v>21708.576257290671</v>
      </c>
      <c r="BI894" s="15">
        <f t="shared" ca="1" si="486"/>
        <v>21837.47834137013</v>
      </c>
      <c r="BJ894" s="15">
        <f t="shared" ca="1" si="487"/>
        <v>27629.872054458268</v>
      </c>
      <c r="BK894" s="15">
        <f t="shared" ca="1" si="488"/>
        <v>34176.611233708543</v>
      </c>
      <c r="BL894" s="15">
        <f t="shared" ca="1" si="489"/>
        <v>39372.568052482384</v>
      </c>
      <c r="BM894" s="15">
        <f t="shared" ca="1" si="490"/>
        <v>49499.318140824216</v>
      </c>
      <c r="BN894" s="15">
        <f t="shared" ca="1" si="491"/>
        <v>64783.534548873984</v>
      </c>
      <c r="BO894" s="15">
        <f t="shared" ca="1" si="492"/>
        <v>102777.28079398014</v>
      </c>
      <c r="BP894" s="15">
        <f t="shared" ca="1" si="493"/>
        <v>90417.646865276503</v>
      </c>
      <c r="BQ894" s="15">
        <f ca="1">Inputs!$B$20*EXP($B$10-0.5*C$7^2+C$7*AJ894)</f>
        <v>2525.9776599741299</v>
      </c>
      <c r="BR894" s="15">
        <f t="shared" ca="1" si="494"/>
        <v>3184.9648725605566</v>
      </c>
      <c r="BS894" s="15">
        <f t="shared" ca="1" si="495"/>
        <v>4677.4530430470741</v>
      </c>
      <c r="BT894" s="15">
        <f t="shared" ca="1" si="496"/>
        <v>3595.9474254372249</v>
      </c>
      <c r="BU894" s="15">
        <f t="shared" ca="1" si="497"/>
        <v>5607.7604655195519</v>
      </c>
      <c r="BV894" s="15">
        <f t="shared" ca="1" si="498"/>
        <v>7321.129214911547</v>
      </c>
      <c r="BW894" s="15">
        <f t="shared" ca="1" si="499"/>
        <v>9634.3323514372241</v>
      </c>
      <c r="BX894" s="15">
        <f t="shared" ca="1" si="500"/>
        <v>12024.06916396811</v>
      </c>
      <c r="BY894" s="15">
        <f t="shared" ca="1" si="501"/>
        <v>17075.477513669019</v>
      </c>
      <c r="BZ894" s="15">
        <f t="shared" ca="1" si="502"/>
        <v>23159.48396425516</v>
      </c>
      <c r="CA894" s="15">
        <f t="shared" ca="1" si="503"/>
        <v>30113.114569997208</v>
      </c>
      <c r="CB894" s="15">
        <f ca="1">(AU894*DCF!C$10-DCF!C$5*MAX(AU894*DCF!C$10,0)-MAX(AU894-Inputs!$B$6,0)/Inputs!$B$10)*DCF!C$6</f>
        <v>930.38447989156998</v>
      </c>
      <c r="CC894" s="15">
        <f ca="1">(AV894*DCF!D$10-DCF!D$5*MAX(AV894*DCF!D$10,0)-MAX(AV894-AU894,0)/Inputs!$B$10)*DCF!D$6</f>
        <v>883.02856236646221</v>
      </c>
      <c r="CD894" s="15">
        <f ca="1">(AW894*DCF!E$10-DCF!E$5*MAX(AW894*DCF!E$10,0)-MAX(AW894-AV894,0)/Inputs!$B$10)*DCF!E$6</f>
        <v>889.75476233690904</v>
      </c>
      <c r="CE894" s="15">
        <f ca="1">(AX894*DCF!F$10-DCF!F$5*MAX(AX894*DCF!F$10,0)-MAX(AX894-AW894,0)/Inputs!$B$10)*DCF!F$6</f>
        <v>851.83129678096111</v>
      </c>
      <c r="CF894" s="15">
        <f ca="1">(AY894*DCF!G$10-DCF!G$5*MAX(AY894*DCF!G$10,0)-MAX(AY894-AX894,0)/Inputs!$B$10)*DCF!G$6</f>
        <v>1023.5234055432032</v>
      </c>
      <c r="CG894" s="15">
        <f ca="1">(AZ894*DCF!H$10-DCF!H$5*MAX(AZ894*DCF!H$10,0)-MAX(AZ894-AY894,0)/Inputs!$B$10)*DCF!H$6</f>
        <v>1227.3154584997933</v>
      </c>
      <c r="CH894" s="15">
        <f ca="1">(BA894*DCF!I$10-DCF!I$5*MAX(BA894*DCF!I$10,0)-MAX(BA894-AZ894,0)/Inputs!$B$10)*DCF!I$6</f>
        <v>1692.1316146229419</v>
      </c>
      <c r="CI894" s="15">
        <f ca="1">(BB894*DCF!J$10-DCF!J$5*MAX(BB894*DCF!J$10,0)-MAX(BB894-BA894,0)/Inputs!$B$10)*DCF!J$6</f>
        <v>1981.117955605326</v>
      </c>
      <c r="CJ894" s="15">
        <f ca="1">(BC894*DCF!K$10-DCF!K$5*MAX(BC894*DCF!K$10,0)-MAX(BC894-BB894,0)/Inputs!$B$10)*DCF!K$6</f>
        <v>2061.6669365730768</v>
      </c>
      <c r="CK894" s="15">
        <f ca="1">(BD894*DCF!L$10-DCF!L$5*MAX(BD894*DCF!L$10,0)-MAX(BD894-BC894,0)/Inputs!$B$10)*DCF!L$6</f>
        <v>2200.0154147080902</v>
      </c>
      <c r="CL894" s="15">
        <f ca="1">(BE894*DCF!M$10-DCF!M$5*MAX(BE894*DCF!M$10,0)-MAX(BE894-BD894,0)/Inputs!$B$10)*DCF!M$6</f>
        <v>2612.1956695149429</v>
      </c>
      <c r="CM894" s="15">
        <f ca="1">(BF894*DCF!C$28-DCF!C$5*MAX(BF894*DCF!C$28,0)-MAX(BF894-Inputs!$B$13,0)/Inputs!$B$17)*DCF!C$6</f>
        <v>3435.2364206041448</v>
      </c>
      <c r="CN894" s="15">
        <f ca="1">(BG894*DCF!D$28-DCF!D$5*MAX(BG894*DCF!D$28,0)-MAX(BG894-BF894,0)/Inputs!$B$17)*DCF!D$6</f>
        <v>3605.7302452505919</v>
      </c>
      <c r="CO894" s="15">
        <f ca="1">(BH894*DCF!E$28-DCF!E$5*MAX(BH894*DCF!E$28,0)-MAX(BH894-BG894,0)/Inputs!$B$17)*DCF!E$6</f>
        <v>4793.7138553979257</v>
      </c>
      <c r="CP894" s="15">
        <f ca="1">(BI894*DCF!F$28-DCF!F$5*MAX(BI894*DCF!F$28,0)-MAX(BI894-BH894,0)/Inputs!$B$17)*DCF!F$6</f>
        <v>5904.831489808591</v>
      </c>
      <c r="CQ894" s="15">
        <f ca="1">(BJ894*DCF!G$28-DCF!G$5*MAX(BJ894*DCF!G$28,0)-MAX(BJ894-BI894,0)/Inputs!$B$17)*DCF!G$6</f>
        <v>6194.5565310859283</v>
      </c>
      <c r="CR894" s="15">
        <f ca="1">(BK894*DCF!H$28-DCF!H$5*MAX(BK894*DCF!H$28,0)-MAX(BK894-BJ894,0)/Inputs!$B$17)*DCF!H$6</f>
        <v>7435.0734756504107</v>
      </c>
      <c r="CS894" s="15">
        <f ca="1">(BL894*DCF!I$28-DCF!I$5*MAX(BL894*DCF!I$28,0)-MAX(BL894-BK894,0)/Inputs!$B$17)*DCF!I$6</f>
        <v>8512.7998587611837</v>
      </c>
      <c r="CT894" s="15">
        <f ca="1">(BM894*DCF!J$28-DCF!J$5*MAX(BM894*DCF!J$28,0)-MAX(BM894-BL894,0)/Inputs!$B$17)*DCF!J$6</f>
        <v>9699.7328637840565</v>
      </c>
      <c r="CU894" s="15">
        <f ca="1">(BN894*DCF!K$28-DCF!K$5*MAX(BN894*DCF!K$28,0)-MAX(BN894-BM894,0)/Inputs!$B$17)*DCF!K$6</f>
        <v>11809.083345982466</v>
      </c>
      <c r="CV894" s="15">
        <f ca="1">(BO894*DCF!L$28-DCF!L$5*MAX(BO894*DCF!L$28,0)-MAX(BO894-BN894,0)/Inputs!$B$17)*DCF!L$6</f>
        <v>16207.169058872501</v>
      </c>
      <c r="CW894" s="15">
        <f ca="1">(BP894*DCF!M$28-DCF!M$5*MAX(BP894*DCF!M$28,0)-MAX(BP894-BO894,0)/Inputs!$B$17)*DCF!M$6</f>
        <v>17012.132584990399</v>
      </c>
      <c r="CX894" s="15">
        <f ca="1">(BQ894*DCF!C$46-DCF!C$5*MAX(BQ894*DCF!C$46,0)-MAX(BQ894-Inputs!$B$20,0)/Inputs!$B$24)*DCF!C$6</f>
        <v>-583.36666512104614</v>
      </c>
      <c r="CY894" s="15">
        <f ca="1">(BR894*DCF!D$46-DCF!D$5*MAX(BR894*DCF!D$46,0)-MAX(BR894-BQ894,0)/Inputs!$B$24)*DCF!D$6</f>
        <v>-824.7836029252486</v>
      </c>
      <c r="CZ894" s="15">
        <f ca="1">(BS894*DCF!E$46-DCF!E$5*MAX(BS894*DCF!E$46,0)-MAX(BS894-BR894,0)/Inputs!$B$24)*DCF!E$6</f>
        <v>-1141.4147156534086</v>
      </c>
      <c r="DA894" s="15">
        <f ca="1">(BT894*DCF!F$46-DCF!F$5*MAX(BT894*DCF!F$46,0)-MAX(BT894-BS894,0)/Inputs!$B$24)*DCF!F$6</f>
        <v>-261.87962683427702</v>
      </c>
      <c r="DB894" s="15">
        <f ca="1">(BU894*DCF!G$46-DCF!G$5*MAX(BU894*DCF!G$46,0)-MAX(BU894-BT894,0)/Inputs!$B$24)*DCF!G$6</f>
        <v>-865.36814058968218</v>
      </c>
      <c r="DC894" s="15">
        <f ca="1">(BV894*DCF!H$46-DCF!H$5*MAX(BV894*DCF!H$46,0)-MAX(BV894-BU894,0)/Inputs!$B$24)*DCF!H$6</f>
        <v>-532.41884088906079</v>
      </c>
      <c r="DD894" s="15">
        <f ca="1">(BW894*DCF!I$46-DCF!I$5*MAX(BW894*DCF!I$46,0)-MAX(BW894-BV894,0)/Inputs!$B$24)*DCF!I$6</f>
        <v>-441.52249331914345</v>
      </c>
      <c r="DE894" s="15">
        <f ca="1">(BX894*DCF!J$46-DCF!J$5*MAX(BX894*DCF!J$46,0)-MAX(BX894-BW894,0)/Inputs!$B$24)*DCF!J$6</f>
        <v>-129.34271878089035</v>
      </c>
      <c r="DF894" s="15">
        <f ca="1">(BY894*DCF!K$46-DCF!K$5*MAX(BY894*DCF!K$46,0)-MAX(BY894-BX894,0)/Inputs!$B$24)*DCF!K$6</f>
        <v>-262.05227974187278</v>
      </c>
      <c r="DG894" s="15">
        <f ca="1">(BZ894*DCF!L$46-DCF!L$5*MAX(BZ894*DCF!L$46,0)-MAX(BZ894-BY894,0)/Inputs!$B$24)*DCF!L$6</f>
        <v>224.07723357353643</v>
      </c>
      <c r="DH894" s="15">
        <f ca="1">(CA894*DCF!M$46-DCF!M$5*MAX(CA894*DCF!M$46,0)-MAX(CA894-BZ894,0)/Inputs!$B$24)*DCF!M$6</f>
        <v>907.05039154426015</v>
      </c>
      <c r="DI894" s="15">
        <f ca="1">SUM(CB894:CL894)+BE894*DCF!M$10*(1+Inputs!$B$30)*(1-Inputs!$B$33)*(1-Inputs!$B$30/Inputs!$B$31)/(Inputs!$B$29-Inputs!$B$30)*DCF!M$6</f>
        <v>78693.537187927082</v>
      </c>
      <c r="DJ894" s="15">
        <f ca="1">SUM(CM894:CW894)+BP894*DCF!M$28*(1+Inputs!$B$30)*(1-Inputs!$B$33)*(1-Inputs!$B$30/Inputs!$B$31)/(Inputs!$B$29-Inputs!$B$30)*DCF!M$6</f>
        <v>430121.40223107464</v>
      </c>
      <c r="DK894" s="15">
        <f ca="1">SUM(CX894:DH894)+CA894*DCF!M$46*(1+Inputs!$B$30)*(1-Inputs!$B$33)*(1-Inputs!$B$30/Inputs!$B$31)/(Inputs!$B$29-Inputs!$B$30)*DCF!M$6</f>
        <v>42647.420792940022</v>
      </c>
      <c r="DM894" s="15">
        <f ca="1">DI894+DJ894+DK894+Inputs!$B$34+Inputs!$B$36-Inputs!$B$35</f>
        <v>628313.36021194176</v>
      </c>
    </row>
    <row r="895" spans="1:117" x14ac:dyDescent="0.75">
      <c r="A895" s="11">
        <v>882</v>
      </c>
      <c r="C895" s="23">
        <f t="shared" ca="1" si="508"/>
        <v>1.1952363224565536</v>
      </c>
      <c r="D895" s="23">
        <f t="shared" ca="1" si="508"/>
        <v>0.10284349185580881</v>
      </c>
      <c r="E895" s="23">
        <f t="shared" ca="1" si="508"/>
        <v>0.64970338532734062</v>
      </c>
      <c r="F895" s="23">
        <f t="shared" ca="1" si="508"/>
        <v>-0.51885922319838673</v>
      </c>
      <c r="G895" s="23">
        <f t="shared" ca="1" si="508"/>
        <v>0.54145376330564554</v>
      </c>
      <c r="H895" s="23">
        <f t="shared" ca="1" si="508"/>
        <v>-3.3107564683538801E-2</v>
      </c>
      <c r="I895" s="23">
        <f t="shared" ca="1" si="508"/>
        <v>5.1693216274161076E-2</v>
      </c>
      <c r="J895" s="23">
        <f t="shared" ca="1" si="508"/>
        <v>-0.80531815663061013</v>
      </c>
      <c r="K895" s="23">
        <f t="shared" ca="1" si="508"/>
        <v>8.0804250096483941E-4</v>
      </c>
      <c r="L895" s="23">
        <f t="shared" ca="1" si="508"/>
        <v>-1.7652605872677674</v>
      </c>
      <c r="M895" s="23">
        <f t="shared" ca="1" si="508"/>
        <v>-1.7129857206296504</v>
      </c>
      <c r="N895" s="23">
        <f ca="1">SQRT(Inputs!$B$38)*C895+SQRT(1-Inputs!$B$38)*_xlfn.NORM.S.INV(RAND())</f>
        <v>0.72245970634297707</v>
      </c>
      <c r="O895" s="23">
        <f ca="1">SQRT(Inputs!$B$38)*D895+SQRT(1-Inputs!$B$38)*_xlfn.NORM.S.INV(RAND())</f>
        <v>0.48114518714750187</v>
      </c>
      <c r="P895" s="23">
        <f ca="1">SQRT(Inputs!$B$38)*E895+SQRT(1-Inputs!$B$38)*_xlfn.NORM.S.INV(RAND())</f>
        <v>1.0044950646783666</v>
      </c>
      <c r="Q895" s="23">
        <f ca="1">SQRT(Inputs!$B$38)*F895+SQRT(1-Inputs!$B$38)*_xlfn.NORM.S.INV(RAND())</f>
        <v>-0.56677950796647136</v>
      </c>
      <c r="R895" s="23">
        <f ca="1">SQRT(Inputs!$B$38)*G895+SQRT(1-Inputs!$B$38)*_xlfn.NORM.S.INV(RAND())</f>
        <v>-0.37720853128797593</v>
      </c>
      <c r="S895" s="23">
        <f ca="1">SQRT(Inputs!$B$38)*H895+SQRT(1-Inputs!$B$38)*_xlfn.NORM.S.INV(RAND())</f>
        <v>1.0244030165306133</v>
      </c>
      <c r="T895" s="23">
        <f ca="1">SQRT(Inputs!$B$38)*I895+SQRT(1-Inputs!$B$38)*_xlfn.NORM.S.INV(RAND())</f>
        <v>-0.30118503341321357</v>
      </c>
      <c r="U895" s="23">
        <f ca="1">SQRT(Inputs!$B$38)*J895+SQRT(1-Inputs!$B$38)*_xlfn.NORM.S.INV(RAND())</f>
        <v>0.39034247080941076</v>
      </c>
      <c r="V895" s="23">
        <f ca="1">SQRT(Inputs!$B$38)*K895+SQRT(1-Inputs!$B$38)*_xlfn.NORM.S.INV(RAND())</f>
        <v>-0.60022085751660992</v>
      </c>
      <c r="W895" s="23">
        <f ca="1">SQRT(Inputs!$B$38)*L895+SQRT(1-Inputs!$B$38)*_xlfn.NORM.S.INV(RAND())</f>
        <v>-0.68851639086122551</v>
      </c>
      <c r="X895" s="23">
        <f ca="1">SQRT(Inputs!$B$38)*M895+SQRT(1-Inputs!$B$38)*_xlfn.NORM.S.INV(RAND())</f>
        <v>-0.64107881594523208</v>
      </c>
      <c r="Y895" s="23">
        <f ca="1">SQRT(Inputs!$B$38)*C895+SQRT(1-Inputs!$B$38)*_xlfn.NORM.S.INV(RAND())</f>
        <v>1.7622647779989111</v>
      </c>
      <c r="Z895" s="23">
        <f ca="1">SQRT(Inputs!$B$38)*D895+SQRT(1-Inputs!$B$38)*_xlfn.NORM.S.INV(RAND())</f>
        <v>-0.58629277391345913</v>
      </c>
      <c r="AA895" s="23">
        <f ca="1">SQRT(Inputs!$B$38)*E895+SQRT(1-Inputs!$B$38)*_xlfn.NORM.S.INV(RAND())</f>
        <v>1.2803065756603631</v>
      </c>
      <c r="AB895" s="23">
        <f ca="1">SQRT(Inputs!$B$38)*F895+SQRT(1-Inputs!$B$38)*_xlfn.NORM.S.INV(RAND())</f>
        <v>-7.2866444769442318E-2</v>
      </c>
      <c r="AC895" s="23">
        <f ca="1">SQRT(Inputs!$B$38)*G895+SQRT(1-Inputs!$B$38)*_xlfn.NORM.S.INV(RAND())</f>
        <v>0.64453610395311156</v>
      </c>
      <c r="AD895" s="23">
        <f ca="1">SQRT(Inputs!$B$38)*H895+SQRT(1-Inputs!$B$38)*_xlfn.NORM.S.INV(RAND())</f>
        <v>-9.3990340505158337E-2</v>
      </c>
      <c r="AE895" s="23">
        <f ca="1">SQRT(Inputs!$B$38)*I895+SQRT(1-Inputs!$B$38)*_xlfn.NORM.S.INV(RAND())</f>
        <v>-0.25687999564985031</v>
      </c>
      <c r="AF895" s="23">
        <f ca="1">SQRT(Inputs!$B$38)*J895+SQRT(1-Inputs!$B$38)*_xlfn.NORM.S.INV(RAND())</f>
        <v>-1.5726906363574837</v>
      </c>
      <c r="AG895" s="23">
        <f ca="1">SQRT(Inputs!$B$38)*K895+SQRT(1-Inputs!$B$38)*_xlfn.NORM.S.INV(RAND())</f>
        <v>1.1047713101911363</v>
      </c>
      <c r="AH895" s="23">
        <f ca="1">SQRT(Inputs!$B$38)*L895+SQRT(1-Inputs!$B$38)*_xlfn.NORM.S.INV(RAND())</f>
        <v>-0.83551513674526057</v>
      </c>
      <c r="AI895" s="23">
        <f ca="1">SQRT(Inputs!$B$38)*M895+SQRT(1-Inputs!$B$38)*_xlfn.NORM.S.INV(RAND())</f>
        <v>-0.5531836977945831</v>
      </c>
      <c r="AJ895" s="23">
        <f ca="1">SQRT(Inputs!$B$38)*C895+SQRT(1-Inputs!$B$38)*_xlfn.NORM.S.INV(RAND())</f>
        <v>-2.3677092623637708E-2</v>
      </c>
      <c r="AK895" s="23">
        <f ca="1">SQRT(Inputs!$B$38)*D895+SQRT(1-Inputs!$B$38)*_xlfn.NORM.S.INV(RAND())</f>
        <v>-0.37003517838467348</v>
      </c>
      <c r="AL895" s="23">
        <f ca="1">SQRT(Inputs!$B$38)*E895+SQRT(1-Inputs!$B$38)*_xlfn.NORM.S.INV(RAND())</f>
        <v>0.29316864786994046</v>
      </c>
      <c r="AM895" s="23">
        <f ca="1">SQRT(Inputs!$B$38)*F895+SQRT(1-Inputs!$B$38)*_xlfn.NORM.S.INV(RAND())</f>
        <v>0.55404156654016146</v>
      </c>
      <c r="AN895" s="23">
        <f ca="1">SQRT(Inputs!$B$38)*G895+SQRT(1-Inputs!$B$38)*_xlfn.NORM.S.INV(RAND())</f>
        <v>0.54388145126709508</v>
      </c>
      <c r="AO895" s="23">
        <f ca="1">SQRT(Inputs!$B$38)*H895+SQRT(1-Inputs!$B$38)*_xlfn.NORM.S.INV(RAND())</f>
        <v>-1.7604516391713962</v>
      </c>
      <c r="AP895" s="23">
        <f ca="1">SQRT(Inputs!$B$38)*I895+SQRT(1-Inputs!$B$38)*_xlfn.NORM.S.INV(RAND())</f>
        <v>-0.30772373611015968</v>
      </c>
      <c r="AQ895" s="23">
        <f ca="1">SQRT(Inputs!$B$38)*J895+SQRT(1-Inputs!$B$38)*_xlfn.NORM.S.INV(RAND())</f>
        <v>1.1512391187359985</v>
      </c>
      <c r="AR895" s="23">
        <f ca="1">SQRT(Inputs!$B$38)*K895+SQRT(1-Inputs!$B$38)*_xlfn.NORM.S.INV(RAND())</f>
        <v>-0.15286784653055066</v>
      </c>
      <c r="AS895" s="23">
        <f ca="1">SQRT(Inputs!$B$38)*L895+SQRT(1-Inputs!$B$38)*_xlfn.NORM.S.INV(RAND())</f>
        <v>-1.6653700225880439</v>
      </c>
      <c r="AT895" s="23">
        <f ca="1">SQRT(Inputs!$B$38)*M895+SQRT(1-Inputs!$B$38)*_xlfn.NORM.S.INV(RAND())</f>
        <v>-1.817356170756842</v>
      </c>
      <c r="AU895" s="15">
        <f ca="1">Inputs!$B$6*EXP($B$8-0.5*C$5^2+C$5*N895)</f>
        <v>5577.8528679797419</v>
      </c>
      <c r="AV895" s="15">
        <f t="shared" ca="1" si="474"/>
        <v>7287.2812560653974</v>
      </c>
      <c r="AW895" s="15">
        <f t="shared" ca="1" si="475"/>
        <v>10174.79537932584</v>
      </c>
      <c r="AX895" s="15">
        <f t="shared" ca="1" si="476"/>
        <v>11573.201248418252</v>
      </c>
      <c r="AY895" s="15">
        <f t="shared" ca="1" si="477"/>
        <v>13534.082782709873</v>
      </c>
      <c r="AZ895" s="15">
        <f t="shared" ca="1" si="478"/>
        <v>18529.179602267464</v>
      </c>
      <c r="BA895" s="15">
        <f t="shared" ca="1" si="479"/>
        <v>21971.366703453583</v>
      </c>
      <c r="BB895" s="15">
        <f t="shared" ca="1" si="480"/>
        <v>27972.488464404105</v>
      </c>
      <c r="BC895" s="15">
        <f t="shared" ca="1" si="481"/>
        <v>32330.637077792042</v>
      </c>
      <c r="BD895" s="15">
        <f t="shared" ca="1" si="482"/>
        <v>37137.741969496703</v>
      </c>
      <c r="BE895" s="15">
        <f t="shared" ca="1" si="483"/>
        <v>42926.457910303092</v>
      </c>
      <c r="BF895" s="15">
        <f ca="1">Inputs!$B$13*EXP($B$9-0.5*C$6^2+C$6*Y895)</f>
        <v>19614.69194058944</v>
      </c>
      <c r="BG895" s="15">
        <f t="shared" ca="1" si="484"/>
        <v>21505.372842698911</v>
      </c>
      <c r="BH895" s="15">
        <f t="shared" ca="1" si="485"/>
        <v>32491.855323018583</v>
      </c>
      <c r="BI895" s="15">
        <f t="shared" ca="1" si="486"/>
        <v>39331.312475368271</v>
      </c>
      <c r="BJ895" s="15">
        <f t="shared" ca="1" si="487"/>
        <v>52912.079637213523</v>
      </c>
      <c r="BK895" s="15">
        <f t="shared" ca="1" si="488"/>
        <v>64113.86720674653</v>
      </c>
      <c r="BL895" s="15">
        <f t="shared" ca="1" si="489"/>
        <v>76177.554162614033</v>
      </c>
      <c r="BM895" s="15">
        <f t="shared" ca="1" si="490"/>
        <v>77020.508065425442</v>
      </c>
      <c r="BN895" s="15">
        <f t="shared" ca="1" si="491"/>
        <v>108134.44418523346</v>
      </c>
      <c r="BO895" s="15">
        <f t="shared" ca="1" si="492"/>
        <v>120734.2207809642</v>
      </c>
      <c r="BP895" s="15">
        <f t="shared" ca="1" si="493"/>
        <v>139573.66610577269</v>
      </c>
      <c r="BQ895" s="15">
        <f ca="1">Inputs!$B$20*EXP($B$10-0.5*C$7^2+C$7*AJ895)</f>
        <v>4253.6419773885054</v>
      </c>
      <c r="BR895" s="15">
        <f t="shared" ca="1" si="494"/>
        <v>5131.7220963817408</v>
      </c>
      <c r="BS895" s="15">
        <f t="shared" ca="1" si="495"/>
        <v>7644.660861449679</v>
      </c>
      <c r="BT895" s="15">
        <f t="shared" ca="1" si="496"/>
        <v>12189.213135192995</v>
      </c>
      <c r="BU895" s="15">
        <f t="shared" ca="1" si="497"/>
        <v>19268.847138872068</v>
      </c>
      <c r="BV895" s="15">
        <f t="shared" ca="1" si="498"/>
        <v>18031.00504175841</v>
      </c>
      <c r="BW895" s="15">
        <f t="shared" ca="1" si="499"/>
        <v>23574.736067354006</v>
      </c>
      <c r="BX895" s="15">
        <f t="shared" ca="1" si="500"/>
        <v>41532.838574003181</v>
      </c>
      <c r="BY895" s="15">
        <f t="shared" ca="1" si="501"/>
        <v>56517.169829436243</v>
      </c>
      <c r="BZ895" s="15">
        <f t="shared" ca="1" si="502"/>
        <v>58387.729824230737</v>
      </c>
      <c r="CA895" s="15">
        <f t="shared" ca="1" si="503"/>
        <v>59381.421053941667</v>
      </c>
      <c r="CB895" s="15">
        <f ca="1">(AU895*DCF!C$10-DCF!C$5*MAX(AU895*DCF!C$10,0)-MAX(AU895-Inputs!$B$6,0)/Inputs!$B$10)*DCF!C$6</f>
        <v>1038.6848699805396</v>
      </c>
      <c r="CC895" s="15">
        <f ca="1">(AV895*DCF!D$10-DCF!D$5*MAX(AV895*DCF!D$10,0)-MAX(AV895-AU895,0)/Inputs!$B$10)*DCF!D$6</f>
        <v>1359.4260629404257</v>
      </c>
      <c r="CD895" s="15">
        <f ca="1">(AW895*DCF!E$10-DCF!E$5*MAX(AW895*DCF!E$10,0)-MAX(AW895-AV895,0)/Inputs!$B$10)*DCF!E$6</f>
        <v>1698.8105266141256</v>
      </c>
      <c r="CE895" s="15">
        <f ca="1">(AX895*DCF!F$10-DCF!F$5*MAX(AX895*DCF!F$10,0)-MAX(AX895-AW895,0)/Inputs!$B$10)*DCF!F$6</f>
        <v>2235.4377977024942</v>
      </c>
      <c r="CF895" s="15">
        <f ca="1">(AY895*DCF!G$10-DCF!G$5*MAX(AY895*DCF!G$10,0)-MAX(AY895-AX895,0)/Inputs!$B$10)*DCF!G$6</f>
        <v>2411.6450482741011</v>
      </c>
      <c r="CG895" s="15">
        <f ca="1">(AZ895*DCF!H$10-DCF!H$5*MAX(AZ895*DCF!H$10,0)-MAX(AZ895-AY895,0)/Inputs!$B$10)*DCF!H$6</f>
        <v>2710.4845211624011</v>
      </c>
      <c r="CH895" s="15">
        <f ca="1">(BA895*DCF!I$10-DCF!I$5*MAX(BA895*DCF!I$10,0)-MAX(BA895-AZ895,0)/Inputs!$B$10)*DCF!I$6</f>
        <v>3448.7278908907265</v>
      </c>
      <c r="CI895" s="15">
        <f ca="1">(BB895*DCF!J$10-DCF!J$5*MAX(BB895*DCF!J$10,0)-MAX(BB895-BA895,0)/Inputs!$B$10)*DCF!J$6</f>
        <v>3890.7728134147105</v>
      </c>
      <c r="CJ895" s="15">
        <f ca="1">(BC895*DCF!K$10-DCF!K$5*MAX(BC895*DCF!K$10,0)-MAX(BC895-BB895,0)/Inputs!$B$10)*DCF!K$6</f>
        <v>4594.6388738440965</v>
      </c>
      <c r="CK895" s="15">
        <f ca="1">(BD895*DCF!L$10-DCF!L$5*MAX(BD895*DCF!L$10,0)-MAX(BD895-BC895,0)/Inputs!$B$10)*DCF!L$6</f>
        <v>4979.4412027777153</v>
      </c>
      <c r="CL895" s="15">
        <f ca="1">(BE895*DCF!M$10-DCF!M$5*MAX(BE895*DCF!M$10,0)-MAX(BE895-BD895,0)/Inputs!$B$10)*DCF!M$6</f>
        <v>5365.9544529265295</v>
      </c>
      <c r="CM895" s="15">
        <f ca="1">(BF895*DCF!C$28-DCF!C$5*MAX(BF895*DCF!C$28,0)-MAX(BF895-Inputs!$B$13,0)/Inputs!$B$17)*DCF!C$6</f>
        <v>4086.1155430857725</v>
      </c>
      <c r="CN895" s="15">
        <f ca="1">(BG895*DCF!D$28-DCF!D$5*MAX(BG895*DCF!D$28,0)-MAX(BG895-BF895,0)/Inputs!$B$17)*DCF!D$6</f>
        <v>5930.4593745893017</v>
      </c>
      <c r="CO895" s="15">
        <f ca="1">(BH895*DCF!E$28-DCF!E$5*MAX(BH895*DCF!E$28,0)-MAX(BH895-BG895,0)/Inputs!$B$17)*DCF!E$6</f>
        <v>7036.9875215314005</v>
      </c>
      <c r="CP895" s="15">
        <f ca="1">(BI895*DCF!F$28-DCF!F$5*MAX(BI895*DCF!F$28,0)-MAX(BI895-BH895,0)/Inputs!$B$17)*DCF!F$6</f>
        <v>9432.1840359172857</v>
      </c>
      <c r="CQ895" s="15">
        <f ca="1">(BJ895*DCF!G$28-DCF!G$5*MAX(BJ895*DCF!G$28,0)-MAX(BJ895-BI895,0)/Inputs!$B$17)*DCF!G$6</f>
        <v>11444.28962964215</v>
      </c>
      <c r="CR895" s="15">
        <f ca="1">(BK895*DCF!H$28-DCF!H$5*MAX(BK895*DCF!H$28,0)-MAX(BK895-BJ895,0)/Inputs!$B$17)*DCF!H$6</f>
        <v>14115.62328472767</v>
      </c>
      <c r="CS895" s="15">
        <f ca="1">(BL895*DCF!I$28-DCF!I$5*MAX(BL895*DCF!I$28,0)-MAX(BL895-BK895,0)/Inputs!$B$17)*DCF!I$6</f>
        <v>16181.874302666238</v>
      </c>
      <c r="CT895" s="15">
        <f ca="1">(BM895*DCF!J$28-DCF!J$5*MAX(BM895*DCF!J$28,0)-MAX(BM895-BL895,0)/Inputs!$B$17)*DCF!J$6</f>
        <v>17070.19846400899</v>
      </c>
      <c r="CU895" s="15">
        <f ca="1">(BN895*DCF!K$28-DCF!K$5*MAX(BN895*DCF!K$28,0)-MAX(BN895-BM895,0)/Inputs!$B$17)*DCF!K$6</f>
        <v>19025.138782694823</v>
      </c>
      <c r="CV895" s="15">
        <f ca="1">(BO895*DCF!L$28-DCF!L$5*MAX(BO895*DCF!L$28,0)-MAX(BO895-BN895,0)/Inputs!$B$17)*DCF!L$6</f>
        <v>22663.325510077422</v>
      </c>
      <c r="CW895" s="15">
        <f ca="1">(BP895*DCF!M$28-DCF!M$5*MAX(BP895*DCF!M$28,0)-MAX(BP895-BO895,0)/Inputs!$B$17)*DCF!M$6</f>
        <v>24291.614641539236</v>
      </c>
      <c r="CX895" s="15">
        <f ca="1">(BQ895*DCF!C$46-DCF!C$5*MAX(BQ895*DCF!C$46,0)-MAX(BQ895-Inputs!$B$20,0)/Inputs!$B$24)*DCF!C$6</f>
        <v>-1468.5741182830291</v>
      </c>
      <c r="CY895" s="15">
        <f ca="1">(BR895*DCF!D$46-DCF!D$5*MAX(BR895*DCF!D$46,0)-MAX(BR895-BQ895,0)/Inputs!$B$24)*DCF!D$6</f>
        <v>-1250.5347865937445</v>
      </c>
      <c r="CZ895" s="15">
        <f ca="1">(BS895*DCF!E$46-DCF!E$5*MAX(BS895*DCF!E$46,0)-MAX(BS895-BR895,0)/Inputs!$B$24)*DCF!E$6</f>
        <v>-1894.5257382993989</v>
      </c>
      <c r="DA895" s="15">
        <f ca="1">(BT895*DCF!F$46-DCF!F$5*MAX(BT895*DCF!F$46,0)-MAX(BT895-BS895,0)/Inputs!$B$24)*DCF!F$6</f>
        <v>-2542.51071371545</v>
      </c>
      <c r="DB895" s="15">
        <f ca="1">(BU895*DCF!G$46-DCF!G$5*MAX(BU895*DCF!G$46,0)-MAX(BU895-BT895,0)/Inputs!$B$24)*DCF!G$6</f>
        <v>-3029.61494950728</v>
      </c>
      <c r="DC895" s="15">
        <f ca="1">(BV895*DCF!H$46-DCF!H$5*MAX(BV895*DCF!H$46,0)-MAX(BV895-BU895,0)/Inputs!$B$24)*DCF!H$6</f>
        <v>0</v>
      </c>
      <c r="DD895" s="15">
        <f ca="1">(BW895*DCF!I$46-DCF!I$5*MAX(BW895*DCF!I$46,0)-MAX(BW895-BV895,0)/Inputs!$B$24)*DCF!I$6</f>
        <v>-1046.9230488105595</v>
      </c>
      <c r="DE895" s="15">
        <f ca="1">(BX895*DCF!J$46-DCF!J$5*MAX(BX895*DCF!J$46,0)-MAX(BX895-BW895,0)/Inputs!$B$24)*DCF!J$6</f>
        <v>-3020.0076985259639</v>
      </c>
      <c r="DF895" s="15">
        <f ca="1">(BY895*DCF!K$46-DCF!K$5*MAX(BY895*DCF!K$46,0)-MAX(BY895-BX895,0)/Inputs!$B$24)*DCF!K$6</f>
        <v>-442.31283505866327</v>
      </c>
      <c r="DG895" s="15">
        <f ca="1">(BZ895*DCF!L$46-DCF!L$5*MAX(BZ895*DCF!L$46,0)-MAX(BZ895-BY895,0)/Inputs!$B$24)*DCF!L$6</f>
        <v>3612.7601817177524</v>
      </c>
      <c r="DH895" s="15">
        <f ca="1">(CA895*DCF!M$46-DCF!M$5*MAX(CA895*DCF!M$46,0)-MAX(CA895-BZ895,0)/Inputs!$B$24)*DCF!M$6</f>
        <v>4447.532996043873</v>
      </c>
      <c r="DI895" s="15">
        <f ca="1">SUM(CB895:CL895)+BE895*DCF!M$10*(1+Inputs!$B$30)*(1-Inputs!$B$33)*(1-Inputs!$B$30/Inputs!$B$31)/(Inputs!$B$29-Inputs!$B$30)*DCF!M$6</f>
        <v>153198.92406854202</v>
      </c>
      <c r="DJ895" s="15">
        <f ca="1">SUM(CM895:CW895)+BP895*DCF!M$28*(1+Inputs!$B$30)*(1-Inputs!$B$33)*(1-Inputs!$B$30/Inputs!$B$31)/(Inputs!$B$29-Inputs!$B$30)*DCF!M$6</f>
        <v>669191.62234784942</v>
      </c>
      <c r="DK895" s="15">
        <f ca="1">SUM(CX895:DH895)+CA895*DCF!M$46*(1+Inputs!$B$30)*(1-Inputs!$B$33)*(1-Inputs!$B$30/Inputs!$B$31)/(Inputs!$B$29-Inputs!$B$30)*DCF!M$6</f>
        <v>85176.000417368356</v>
      </c>
      <c r="DM895" s="15">
        <f ca="1">DI895+DJ895+DK895+Inputs!$B$34+Inputs!$B$36-Inputs!$B$35</f>
        <v>984417.54683375976</v>
      </c>
    </row>
    <row r="896" spans="1:117" x14ac:dyDescent="0.75">
      <c r="A896" s="11">
        <v>883</v>
      </c>
      <c r="C896" s="23">
        <f t="shared" ca="1" si="508"/>
        <v>-1.1973192678262943</v>
      </c>
      <c r="D896" s="23">
        <f t="shared" ca="1" si="508"/>
        <v>1.1709683721305555</v>
      </c>
      <c r="E896" s="23">
        <f t="shared" ca="1" si="508"/>
        <v>-4.4744942674543528E-2</v>
      </c>
      <c r="F896" s="23">
        <f t="shared" ca="1" si="508"/>
        <v>0.57738100677938686</v>
      </c>
      <c r="G896" s="23">
        <f t="shared" ca="1" si="508"/>
        <v>0.89692679671237141</v>
      </c>
      <c r="H896" s="23">
        <f t="shared" ca="1" si="508"/>
        <v>0.6408757293631322</v>
      </c>
      <c r="I896" s="23">
        <f t="shared" ca="1" si="508"/>
        <v>0.91820963702848235</v>
      </c>
      <c r="J896" s="23">
        <f t="shared" ca="1" si="508"/>
        <v>0.83071957261961871</v>
      </c>
      <c r="K896" s="23">
        <f t="shared" ca="1" si="508"/>
        <v>-0.32283103841085703</v>
      </c>
      <c r="L896" s="23">
        <f t="shared" ca="1" si="508"/>
        <v>-0.74718006505012147</v>
      </c>
      <c r="M896" s="23">
        <f t="shared" ca="1" si="508"/>
        <v>0.25893919381557062</v>
      </c>
      <c r="N896" s="23">
        <f ca="1">SQRT(Inputs!$B$38)*C896+SQRT(1-Inputs!$B$38)*_xlfn.NORM.S.INV(RAND())</f>
        <v>-0.33053195626255755</v>
      </c>
      <c r="O896" s="23">
        <f ca="1">SQRT(Inputs!$B$38)*D896+SQRT(1-Inputs!$B$38)*_xlfn.NORM.S.INV(RAND())</f>
        <v>0.14828629317177511</v>
      </c>
      <c r="P896" s="23">
        <f ca="1">SQRT(Inputs!$B$38)*E896+SQRT(1-Inputs!$B$38)*_xlfn.NORM.S.INV(RAND())</f>
        <v>0.700177155802434</v>
      </c>
      <c r="Q896" s="23">
        <f ca="1">SQRT(Inputs!$B$38)*F896+SQRT(1-Inputs!$B$38)*_xlfn.NORM.S.INV(RAND())</f>
        <v>-0.87306277842934688</v>
      </c>
      <c r="R896" s="23">
        <f ca="1">SQRT(Inputs!$B$38)*G896+SQRT(1-Inputs!$B$38)*_xlfn.NORM.S.INV(RAND())</f>
        <v>0.35285604390563419</v>
      </c>
      <c r="S896" s="23">
        <f ca="1">SQRT(Inputs!$B$38)*H896+SQRT(1-Inputs!$B$38)*_xlfn.NORM.S.INV(RAND())</f>
        <v>0.77882098892488738</v>
      </c>
      <c r="T896" s="23">
        <f ca="1">SQRT(Inputs!$B$38)*I896+SQRT(1-Inputs!$B$38)*_xlfn.NORM.S.INV(RAND())</f>
        <v>-0.17735618871677994</v>
      </c>
      <c r="U896" s="23">
        <f ca="1">SQRT(Inputs!$B$38)*J896+SQRT(1-Inputs!$B$38)*_xlfn.NORM.S.INV(RAND())</f>
        <v>8.2509488842806844E-3</v>
      </c>
      <c r="V896" s="23">
        <f ca="1">SQRT(Inputs!$B$38)*K896+SQRT(1-Inputs!$B$38)*_xlfn.NORM.S.INV(RAND())</f>
        <v>1.5351367818524891E-2</v>
      </c>
      <c r="W896" s="23">
        <f ca="1">SQRT(Inputs!$B$38)*L896+SQRT(1-Inputs!$B$38)*_xlfn.NORM.S.INV(RAND())</f>
        <v>-8.9964978020721176E-2</v>
      </c>
      <c r="X896" s="23">
        <f ca="1">SQRT(Inputs!$B$38)*M896+SQRT(1-Inputs!$B$38)*_xlfn.NORM.S.INV(RAND())</f>
        <v>0.24403266443043145</v>
      </c>
      <c r="Y896" s="23">
        <f ca="1">SQRT(Inputs!$B$38)*C896+SQRT(1-Inputs!$B$38)*_xlfn.NORM.S.INV(RAND())</f>
        <v>-1.1236419451755397</v>
      </c>
      <c r="Z896" s="23">
        <f ca="1">SQRT(Inputs!$B$38)*D896+SQRT(1-Inputs!$B$38)*_xlfn.NORM.S.INV(RAND())</f>
        <v>0.36354967726590359</v>
      </c>
      <c r="AA896" s="23">
        <f ca="1">SQRT(Inputs!$B$38)*E896+SQRT(1-Inputs!$B$38)*_xlfn.NORM.S.INV(RAND())</f>
        <v>-1.6012063654678221</v>
      </c>
      <c r="AB896" s="23">
        <f ca="1">SQRT(Inputs!$B$38)*F896+SQRT(1-Inputs!$B$38)*_xlfn.NORM.S.INV(RAND())</f>
        <v>0.15290052349525574</v>
      </c>
      <c r="AC896" s="23">
        <f ca="1">SQRT(Inputs!$B$38)*G896+SQRT(1-Inputs!$B$38)*_xlfn.NORM.S.INV(RAND())</f>
        <v>1.08444382929757</v>
      </c>
      <c r="AD896" s="23">
        <f ca="1">SQRT(Inputs!$B$38)*H896+SQRT(1-Inputs!$B$38)*_xlfn.NORM.S.INV(RAND())</f>
        <v>7.1896768133026701E-2</v>
      </c>
      <c r="AE896" s="23">
        <f ca="1">SQRT(Inputs!$B$38)*I896+SQRT(1-Inputs!$B$38)*_xlfn.NORM.S.INV(RAND())</f>
        <v>1.0204595531828964</v>
      </c>
      <c r="AF896" s="23">
        <f ca="1">SQRT(Inputs!$B$38)*J896+SQRT(1-Inputs!$B$38)*_xlfn.NORM.S.INV(RAND())</f>
        <v>1.1021854643597768</v>
      </c>
      <c r="AG896" s="23">
        <f ca="1">SQRT(Inputs!$B$38)*K896+SQRT(1-Inputs!$B$38)*_xlfn.NORM.S.INV(RAND())</f>
        <v>-1.5217783687182309</v>
      </c>
      <c r="AH896" s="23">
        <f ca="1">SQRT(Inputs!$B$38)*L896+SQRT(1-Inputs!$B$38)*_xlfn.NORM.S.INV(RAND())</f>
        <v>-1.0105291506332779</v>
      </c>
      <c r="AI896" s="23">
        <f ca="1">SQRT(Inputs!$B$38)*M896+SQRT(1-Inputs!$B$38)*_xlfn.NORM.S.INV(RAND())</f>
        <v>0.26167077191895538</v>
      </c>
      <c r="AJ896" s="23">
        <f ca="1">SQRT(Inputs!$B$38)*C896+SQRT(1-Inputs!$B$38)*_xlfn.NORM.S.INV(RAND())</f>
        <v>0.22135219945876305</v>
      </c>
      <c r="AK896" s="23">
        <f ca="1">SQRT(Inputs!$B$38)*D896+SQRT(1-Inputs!$B$38)*_xlfn.NORM.S.INV(RAND())</f>
        <v>-1.3573466650993353</v>
      </c>
      <c r="AL896" s="23">
        <f ca="1">SQRT(Inputs!$B$38)*E896+SQRT(1-Inputs!$B$38)*_xlfn.NORM.S.INV(RAND())</f>
        <v>-2.1164499241773118</v>
      </c>
      <c r="AM896" s="23">
        <f ca="1">SQRT(Inputs!$B$38)*F896+SQRT(1-Inputs!$B$38)*_xlfn.NORM.S.INV(RAND())</f>
        <v>0.5109086310154165</v>
      </c>
      <c r="AN896" s="23">
        <f ca="1">SQRT(Inputs!$B$38)*G896+SQRT(1-Inputs!$B$38)*_xlfn.NORM.S.INV(RAND())</f>
        <v>-0.46082984010404643</v>
      </c>
      <c r="AO896" s="23">
        <f ca="1">SQRT(Inputs!$B$38)*H896+SQRT(1-Inputs!$B$38)*_xlfn.NORM.S.INV(RAND())</f>
        <v>-0.64001956543817662</v>
      </c>
      <c r="AP896" s="23">
        <f ca="1">SQRT(Inputs!$B$38)*I896+SQRT(1-Inputs!$B$38)*_xlfn.NORM.S.INV(RAND())</f>
        <v>-0.18341362128943173</v>
      </c>
      <c r="AQ896" s="23">
        <f ca="1">SQRT(Inputs!$B$38)*J896+SQRT(1-Inputs!$B$38)*_xlfn.NORM.S.INV(RAND())</f>
        <v>-1.5453704352552926</v>
      </c>
      <c r="AR896" s="23">
        <f ca="1">SQRT(Inputs!$B$38)*K896+SQRT(1-Inputs!$B$38)*_xlfn.NORM.S.INV(RAND())</f>
        <v>-0.36878152764322025</v>
      </c>
      <c r="AS896" s="23">
        <f ca="1">SQRT(Inputs!$B$38)*L896+SQRT(1-Inputs!$B$38)*_xlfn.NORM.S.INV(RAND())</f>
        <v>-0.72340172359166843</v>
      </c>
      <c r="AT896" s="23">
        <f ca="1">SQRT(Inputs!$B$38)*M896+SQRT(1-Inputs!$B$38)*_xlfn.NORM.S.INV(RAND())</f>
        <v>-1.2025975602555417E-2</v>
      </c>
      <c r="AU896" s="15">
        <f ca="1">Inputs!$B$6*EXP($B$8-0.5*C$5^2+C$5*N896)</f>
        <v>4703.7163684616116</v>
      </c>
      <c r="AV896" s="15">
        <f t="shared" ca="1" si="474"/>
        <v>5851.7375004826672</v>
      </c>
      <c r="AW896" s="15">
        <f t="shared" ca="1" si="475"/>
        <v>7841.8514294567331</v>
      </c>
      <c r="AX896" s="15">
        <f t="shared" ca="1" si="476"/>
        <v>8584.7611253020295</v>
      </c>
      <c r="AY896" s="15">
        <f t="shared" ca="1" si="477"/>
        <v>10932.832047535341</v>
      </c>
      <c r="AZ896" s="15">
        <f t="shared" ca="1" si="478"/>
        <v>14568.514172798834</v>
      </c>
      <c r="BA896" s="15">
        <f t="shared" ca="1" si="479"/>
        <v>17500.262007098245</v>
      </c>
      <c r="BB896" s="15">
        <f t="shared" ca="1" si="480"/>
        <v>21443.372349384706</v>
      </c>
      <c r="BC896" s="15">
        <f t="shared" ca="1" si="481"/>
        <v>26301.620662274763</v>
      </c>
      <c r="BD896" s="15">
        <f t="shared" ca="1" si="482"/>
        <v>31951.963815548708</v>
      </c>
      <c r="BE896" s="15">
        <f t="shared" ca="1" si="483"/>
        <v>40033.015111303983</v>
      </c>
      <c r="BF896" s="15">
        <f ca="1">Inputs!$B$13*EXP($B$9-0.5*C$6^2+C$6*Y896)</f>
        <v>11069.067779529461</v>
      </c>
      <c r="BG896" s="15">
        <f t="shared" ca="1" si="484"/>
        <v>14404.872515408901</v>
      </c>
      <c r="BH896" s="15">
        <f t="shared" ca="1" si="485"/>
        <v>13495.184707359667</v>
      </c>
      <c r="BI896" s="15">
        <f t="shared" ca="1" si="486"/>
        <v>16913.538080671937</v>
      </c>
      <c r="BJ896" s="15">
        <f t="shared" ca="1" si="487"/>
        <v>24243.191357894884</v>
      </c>
      <c r="BK896" s="15">
        <f t="shared" ca="1" si="488"/>
        <v>30046.5920368283</v>
      </c>
      <c r="BL896" s="15">
        <f t="shared" ca="1" si="489"/>
        <v>42126.961152325486</v>
      </c>
      <c r="BM896" s="15">
        <f t="shared" ca="1" si="490"/>
        <v>59381.70629486844</v>
      </c>
      <c r="BN896" s="15">
        <f t="shared" ca="1" si="491"/>
        <v>60857.491665809619</v>
      </c>
      <c r="BO896" s="15">
        <f t="shared" ca="1" si="492"/>
        <v>66580.221542061015</v>
      </c>
      <c r="BP896" s="15">
        <f t="shared" ca="1" si="493"/>
        <v>84413.601811633256</v>
      </c>
      <c r="BQ896" s="15">
        <f ca="1">Inputs!$B$20*EXP($B$10-0.5*C$7^2+C$7*AJ896)</f>
        <v>4639.8553902267822</v>
      </c>
      <c r="BR896" s="15">
        <f t="shared" ca="1" si="494"/>
        <v>4091.0372688239122</v>
      </c>
      <c r="BS896" s="15">
        <f t="shared" ca="1" si="495"/>
        <v>3050.5297642837913</v>
      </c>
      <c r="BT896" s="15">
        <f t="shared" ca="1" si="496"/>
        <v>4809.2638319991229</v>
      </c>
      <c r="BU896" s="15">
        <f t="shared" ca="1" si="497"/>
        <v>5961.7999149426778</v>
      </c>
      <c r="BV896" s="15">
        <f t="shared" ca="1" si="498"/>
        <v>7180.7747710084195</v>
      </c>
      <c r="BW896" s="15">
        <f t="shared" ca="1" si="499"/>
        <v>9638.8352835373353</v>
      </c>
      <c r="BX896" s="15">
        <f t="shared" ca="1" si="500"/>
        <v>9889.8462493231382</v>
      </c>
      <c r="BY896" s="15">
        <f t="shared" ca="1" si="501"/>
        <v>12913.316321374108</v>
      </c>
      <c r="BZ896" s="15">
        <f t="shared" ca="1" si="502"/>
        <v>15862.946211993443</v>
      </c>
      <c r="CA896" s="15">
        <f t="shared" ca="1" si="503"/>
        <v>22235.057330557585</v>
      </c>
      <c r="CB896" s="15">
        <f ca="1">(AU896*DCF!C$10-DCF!C$5*MAX(AU896*DCF!C$10,0)-MAX(AU896-Inputs!$B$6,0)/Inputs!$B$10)*DCF!C$6</f>
        <v>1044.9176190289127</v>
      </c>
      <c r="CC896" s="15">
        <f ca="1">(AV896*DCF!D$10-DCF!D$5*MAX(AV896*DCF!D$10,0)-MAX(AV896-AU896,0)/Inputs!$B$10)*DCF!D$6</f>
        <v>1146.4064643265206</v>
      </c>
      <c r="CD896" s="15">
        <f ca="1">(AW896*DCF!E$10-DCF!E$5*MAX(AW896*DCF!E$10,0)-MAX(AW896-AV896,0)/Inputs!$B$10)*DCF!E$6</f>
        <v>1362.3025925320667</v>
      </c>
      <c r="CE896" s="15">
        <f ca="1">(AX896*DCF!F$10-DCF!F$5*MAX(AX896*DCF!F$10,0)-MAX(AX896-AW896,0)/Inputs!$B$10)*DCF!F$6</f>
        <v>1719.4585834497204</v>
      </c>
      <c r="CF896" s="15">
        <f ca="1">(AY896*DCF!G$10-DCF!G$5*MAX(AY896*DCF!G$10,0)-MAX(AY896-AX896,0)/Inputs!$B$10)*DCF!G$6</f>
        <v>1801.2592494046128</v>
      </c>
      <c r="CG896" s="15">
        <f ca="1">(AZ896*DCF!H$10-DCF!H$5*MAX(AZ896*DCF!H$10,0)-MAX(AZ896-AY896,0)/Inputs!$B$10)*DCF!H$6</f>
        <v>2182.9069368200617</v>
      </c>
      <c r="CH896" s="15">
        <f ca="1">(BA896*DCF!I$10-DCF!I$5*MAX(BA896*DCF!I$10,0)-MAX(BA896-AZ896,0)/Inputs!$B$10)*DCF!I$6</f>
        <v>2715.7500932082144</v>
      </c>
      <c r="CI896" s="15">
        <f ca="1">(BB896*DCF!J$10-DCF!J$5*MAX(BB896*DCF!J$10,0)-MAX(BB896-BA896,0)/Inputs!$B$10)*DCF!J$6</f>
        <v>3082.2190556027945</v>
      </c>
      <c r="CJ896" s="15">
        <f ca="1">(BC896*DCF!K$10-DCF!K$5*MAX(BC896*DCF!K$10,0)-MAX(BC896-BB896,0)/Inputs!$B$10)*DCF!K$6</f>
        <v>3554.0577124916545</v>
      </c>
      <c r="CK896" s="15">
        <f ca="1">(BD896*DCF!L$10-DCF!L$5*MAX(BD896*DCF!L$10,0)-MAX(BD896-BC896,0)/Inputs!$B$10)*DCF!L$6</f>
        <v>4088.2828841350511</v>
      </c>
      <c r="CL896" s="15">
        <f ca="1">(BE896*DCF!M$10-DCF!M$5*MAX(BE896*DCF!M$10,0)-MAX(BE896-BD896,0)/Inputs!$B$10)*DCF!M$6</f>
        <v>4683.8082985249393</v>
      </c>
      <c r="CM896" s="15">
        <f ca="1">(BF896*DCF!C$28-DCF!C$5*MAX(BF896*DCF!C$28,0)-MAX(BF896-Inputs!$B$13,0)/Inputs!$B$17)*DCF!C$6</f>
        <v>3378.2068939491164</v>
      </c>
      <c r="CN896" s="15">
        <f ca="1">(BG896*DCF!D$28-DCF!D$5*MAX(BG896*DCF!D$28,0)-MAX(BG896-BF896,0)/Inputs!$B$17)*DCF!D$6</f>
        <v>3530.8870914829049</v>
      </c>
      <c r="CO896" s="15">
        <f ca="1">(BH896*DCF!E$28-DCF!E$5*MAX(BH896*DCF!E$28,0)-MAX(BH896-BG896,0)/Inputs!$B$17)*DCF!E$6</f>
        <v>3822.0766103674914</v>
      </c>
      <c r="CP896" s="15">
        <f ca="1">(BI896*DCF!F$28-DCF!F$5*MAX(BI896*DCF!F$28,0)-MAX(BI896-BH896,0)/Inputs!$B$17)*DCF!F$6</f>
        <v>3969.2148089136017</v>
      </c>
      <c r="CQ896" s="15">
        <f ca="1">(BJ896*DCF!G$28-DCF!G$5*MAX(BJ896*DCF!G$28,0)-MAX(BJ896-BI896,0)/Inputs!$B$17)*DCF!G$6</f>
        <v>5057.3046572728863</v>
      </c>
      <c r="CR896" s="15">
        <f ca="1">(BK896*DCF!H$28-DCF!H$5*MAX(BK896*DCF!H$28,0)-MAX(BK896-BJ896,0)/Inputs!$B$17)*DCF!H$6</f>
        <v>6529.1681051141777</v>
      </c>
      <c r="CS896" s="15">
        <f ca="1">(BL896*DCF!I$28-DCF!I$5*MAX(BL896*DCF!I$28,0)-MAX(BL896-BK896,0)/Inputs!$B$17)*DCF!I$6</f>
        <v>8172.3795399746086</v>
      </c>
      <c r="CT896" s="15">
        <f ca="1">(BM896*DCF!J$28-DCF!J$5*MAX(BM896*DCF!J$28,0)-MAX(BM896-BL896,0)/Inputs!$B$17)*DCF!J$6</f>
        <v>10959.211905920605</v>
      </c>
      <c r="CU896" s="15">
        <f ca="1">(BN896*DCF!K$28-DCF!K$5*MAX(BN896*DCF!K$28,0)-MAX(BN896-BM896,0)/Inputs!$B$17)*DCF!K$6</f>
        <v>12671.317791527761</v>
      </c>
      <c r="CV896" s="15">
        <f ca="1">(BO896*DCF!L$28-DCF!L$5*MAX(BO896*DCF!L$28,0)-MAX(BO896-BN896,0)/Inputs!$B$17)*DCF!L$6</f>
        <v>12636.615280004975</v>
      </c>
      <c r="CW896" s="15">
        <f ca="1">(BP896*DCF!M$28-DCF!M$5*MAX(BP896*DCF!M$28,0)-MAX(BP896-BO896,0)/Inputs!$B$17)*DCF!M$6</f>
        <v>14018.378689873436</v>
      </c>
      <c r="CX896" s="15">
        <f ca="1">(BQ896*DCF!C$46-DCF!C$5*MAX(BQ896*DCF!C$46,0)-MAX(BQ896-Inputs!$B$20,0)/Inputs!$B$24)*DCF!C$6</f>
        <v>-1736.1584689792949</v>
      </c>
      <c r="CY896" s="15">
        <f ca="1">(BR896*DCF!D$46-DCF!D$5*MAX(BR896*DCF!D$46,0)-MAX(BR896-BQ896,0)/Inputs!$B$24)*DCF!D$6</f>
        <v>-698.24465756585823</v>
      </c>
      <c r="CZ896" s="15">
        <f ca="1">(BS896*DCF!E$46-DCF!E$5*MAX(BS896*DCF!E$46,0)-MAX(BS896-BR896,0)/Inputs!$B$24)*DCF!E$6</f>
        <v>-360.73045599736787</v>
      </c>
      <c r="DA896" s="15">
        <f ca="1">(BT896*DCF!F$46-DCF!F$5*MAX(BT896*DCF!F$46,0)-MAX(BT896-BS896,0)/Inputs!$B$24)*DCF!F$6</f>
        <v>-990.65167061180932</v>
      </c>
      <c r="DB896" s="15">
        <f ca="1">(BU896*DCF!G$46-DCF!G$5*MAX(BU896*DCF!G$46,0)-MAX(BU896-BT896,0)/Inputs!$B$24)*DCF!G$6</f>
        <v>-588.23353702995564</v>
      </c>
      <c r="DC896" s="15">
        <f ca="1">(BV896*DCF!H$46-DCF!H$5*MAX(BV896*DCF!H$46,0)-MAX(BV896-BU896,0)/Inputs!$B$24)*DCF!H$6</f>
        <v>-378.78896773957007</v>
      </c>
      <c r="DD896" s="15">
        <f ca="1">(BW896*DCF!I$46-DCF!I$5*MAX(BW896*DCF!I$46,0)-MAX(BW896-BV896,0)/Inputs!$B$24)*DCF!I$6</f>
        <v>-483.00144512118021</v>
      </c>
      <c r="DE896" s="15">
        <f ca="1">(BX896*DCF!J$46-DCF!J$5*MAX(BX896*DCF!J$46,0)-MAX(BX896-BW896,0)/Inputs!$B$24)*DCF!J$6</f>
        <v>348.28768624252262</v>
      </c>
      <c r="DF896" s="15">
        <f ca="1">(BY896*DCF!K$46-DCF!K$5*MAX(BY896*DCF!K$46,0)-MAX(BY896-BX896,0)/Inputs!$B$24)*DCF!K$6</f>
        <v>-3.017947711621674</v>
      </c>
      <c r="DG896" s="15">
        <f ca="1">(BZ896*DCF!L$46-DCF!L$5*MAX(BZ896*DCF!L$46,0)-MAX(BZ896-BY896,0)/Inputs!$B$24)*DCF!L$6</f>
        <v>429.02114042305305</v>
      </c>
      <c r="DH896" s="15">
        <f ca="1">(CA896*DCF!M$46-DCF!M$5*MAX(CA896*DCF!M$46,0)-MAX(CA896-BZ896,0)/Inputs!$B$24)*DCF!M$6</f>
        <v>411.01188291382334</v>
      </c>
      <c r="DI896" s="15">
        <f ca="1">SUM(CB896:CL896)+BE896*DCF!M$10*(1+Inputs!$B$30)*(1-Inputs!$B$33)*(1-Inputs!$B$30/Inputs!$B$31)/(Inputs!$B$29-Inputs!$B$30)*DCF!M$6</f>
        <v>138793.77992610418</v>
      </c>
      <c r="DJ896" s="15">
        <f ca="1">SUM(CM896:CW896)+BP896*DCF!M$28*(1+Inputs!$B$30)*(1-Inputs!$B$33)*(1-Inputs!$B$30/Inputs!$B$31)/(Inputs!$B$29-Inputs!$B$30)*DCF!M$6</f>
        <v>397976.98816920054</v>
      </c>
      <c r="DK896" s="15">
        <f ca="1">SUM(CX896:DH896)+CA896*DCF!M$46*(1+Inputs!$B$30)*(1-Inputs!$B$33)*(1-Inputs!$B$30/Inputs!$B$31)/(Inputs!$B$29-Inputs!$B$30)*DCF!M$6</f>
        <v>30327.52610278704</v>
      </c>
      <c r="DM896" s="15">
        <f ca="1">DI896+DJ896+DK896+Inputs!$B$34+Inputs!$B$36-Inputs!$B$35</f>
        <v>643949.29419809172</v>
      </c>
    </row>
    <row r="897" spans="1:117" x14ac:dyDescent="0.75">
      <c r="A897" s="11">
        <v>884</v>
      </c>
      <c r="C897" s="23">
        <f t="shared" ca="1" si="508"/>
        <v>-1.4813360516859333</v>
      </c>
      <c r="D897" s="23">
        <f t="shared" ca="1" si="508"/>
        <v>-1.0895544951304785</v>
      </c>
      <c r="E897" s="23">
        <f t="shared" ca="1" si="508"/>
        <v>-0.38466447995941472</v>
      </c>
      <c r="F897" s="23">
        <f t="shared" ca="1" si="508"/>
        <v>0.26367166760639321</v>
      </c>
      <c r="G897" s="23">
        <f t="shared" ca="1" si="508"/>
        <v>0.22072859126896607</v>
      </c>
      <c r="H897" s="23">
        <f t="shared" ca="1" si="508"/>
        <v>0.90696822542588873</v>
      </c>
      <c r="I897" s="23">
        <f t="shared" ca="1" si="508"/>
        <v>1.1984760779892734</v>
      </c>
      <c r="J897" s="23">
        <f t="shared" ca="1" si="508"/>
        <v>-1.2959805871989223</v>
      </c>
      <c r="K897" s="23">
        <f t="shared" ca="1" si="508"/>
        <v>1.4093985482640519</v>
      </c>
      <c r="L897" s="23">
        <f t="shared" ca="1" si="508"/>
        <v>-2.2183639594420397</v>
      </c>
      <c r="M897" s="23">
        <f t="shared" ca="1" si="508"/>
        <v>1.7450163019346219</v>
      </c>
      <c r="N897" s="23">
        <f ca="1">SQRT(Inputs!$B$38)*C897+SQRT(1-Inputs!$B$38)*_xlfn.NORM.S.INV(RAND())</f>
        <v>-1.7085045122962228</v>
      </c>
      <c r="O897" s="23">
        <f ca="1">SQRT(Inputs!$B$38)*D897+SQRT(1-Inputs!$B$38)*_xlfn.NORM.S.INV(RAND())</f>
        <v>-0.37225819164500262</v>
      </c>
      <c r="P897" s="23">
        <f ca="1">SQRT(Inputs!$B$38)*E897+SQRT(1-Inputs!$B$38)*_xlfn.NORM.S.INV(RAND())</f>
        <v>-0.41426568813989778</v>
      </c>
      <c r="Q897" s="23">
        <f ca="1">SQRT(Inputs!$B$38)*F897+SQRT(1-Inputs!$B$38)*_xlfn.NORM.S.INV(RAND())</f>
        <v>-0.37718018543763521</v>
      </c>
      <c r="R897" s="23">
        <f ca="1">SQRT(Inputs!$B$38)*G897+SQRT(1-Inputs!$B$38)*_xlfn.NORM.S.INV(RAND())</f>
        <v>0.10656921933188103</v>
      </c>
      <c r="S897" s="23">
        <f ca="1">SQRT(Inputs!$B$38)*H897+SQRT(1-Inputs!$B$38)*_xlfn.NORM.S.INV(RAND())</f>
        <v>-0.38623207456932801</v>
      </c>
      <c r="T897" s="23">
        <f ca="1">SQRT(Inputs!$B$38)*I897+SQRT(1-Inputs!$B$38)*_xlfn.NORM.S.INV(RAND())</f>
        <v>1.3896380896673017</v>
      </c>
      <c r="U897" s="23">
        <f ca="1">SQRT(Inputs!$B$38)*J897+SQRT(1-Inputs!$B$38)*_xlfn.NORM.S.INV(RAND())</f>
        <v>-1.3750580015893774</v>
      </c>
      <c r="V897" s="23">
        <f ca="1">SQRT(Inputs!$B$38)*K897+SQRT(1-Inputs!$B$38)*_xlfn.NORM.S.INV(RAND())</f>
        <v>-0.68551151377998421</v>
      </c>
      <c r="W897" s="23">
        <f ca="1">SQRT(Inputs!$B$38)*L897+SQRT(1-Inputs!$B$38)*_xlfn.NORM.S.INV(RAND())</f>
        <v>-0.78437955407367665</v>
      </c>
      <c r="X897" s="23">
        <f ca="1">SQRT(Inputs!$B$38)*M897+SQRT(1-Inputs!$B$38)*_xlfn.NORM.S.INV(RAND())</f>
        <v>0.83862170073382847</v>
      </c>
      <c r="Y897" s="23">
        <f ca="1">SQRT(Inputs!$B$38)*C897+SQRT(1-Inputs!$B$38)*_xlfn.NORM.S.INV(RAND())</f>
        <v>-0.15344239376884472</v>
      </c>
      <c r="Z897" s="23">
        <f ca="1">SQRT(Inputs!$B$38)*D897+SQRT(1-Inputs!$B$38)*_xlfn.NORM.S.INV(RAND())</f>
        <v>-1.197163716579976</v>
      </c>
      <c r="AA897" s="23">
        <f ca="1">SQRT(Inputs!$B$38)*E897+SQRT(1-Inputs!$B$38)*_xlfn.NORM.S.INV(RAND())</f>
        <v>0.97133819837268298</v>
      </c>
      <c r="AB897" s="23">
        <f ca="1">SQRT(Inputs!$B$38)*F897+SQRT(1-Inputs!$B$38)*_xlfn.NORM.S.INV(RAND())</f>
        <v>-0.42529401357226781</v>
      </c>
      <c r="AC897" s="23">
        <f ca="1">SQRT(Inputs!$B$38)*G897+SQRT(1-Inputs!$B$38)*_xlfn.NORM.S.INV(RAND())</f>
        <v>1.2048633596675125</v>
      </c>
      <c r="AD897" s="23">
        <f ca="1">SQRT(Inputs!$B$38)*H897+SQRT(1-Inputs!$B$38)*_xlfn.NORM.S.INV(RAND())</f>
        <v>1.231763743606535</v>
      </c>
      <c r="AE897" s="23">
        <f ca="1">SQRT(Inputs!$B$38)*I897+SQRT(1-Inputs!$B$38)*_xlfn.NORM.S.INV(RAND())</f>
        <v>1.8889677921794723</v>
      </c>
      <c r="AF897" s="23">
        <f ca="1">SQRT(Inputs!$B$38)*J897+SQRT(1-Inputs!$B$38)*_xlfn.NORM.S.INV(RAND())</f>
        <v>-0.85302915490076103</v>
      </c>
      <c r="AG897" s="23">
        <f ca="1">SQRT(Inputs!$B$38)*K897+SQRT(1-Inputs!$B$38)*_xlfn.NORM.S.INV(RAND())</f>
        <v>1.7934575123374952</v>
      </c>
      <c r="AH897" s="23">
        <f ca="1">SQRT(Inputs!$B$38)*L897+SQRT(1-Inputs!$B$38)*_xlfn.NORM.S.INV(RAND())</f>
        <v>-1.3939640974806931</v>
      </c>
      <c r="AI897" s="23">
        <f ca="1">SQRT(Inputs!$B$38)*M897+SQRT(1-Inputs!$B$38)*_xlfn.NORM.S.INV(RAND())</f>
        <v>0.31627290250542439</v>
      </c>
      <c r="AJ897" s="23">
        <f ca="1">SQRT(Inputs!$B$38)*C897+SQRT(1-Inputs!$B$38)*_xlfn.NORM.S.INV(RAND())</f>
        <v>-0.4215936274730841</v>
      </c>
      <c r="AK897" s="23">
        <f ca="1">SQRT(Inputs!$B$38)*D897+SQRT(1-Inputs!$B$38)*_xlfn.NORM.S.INV(RAND())</f>
        <v>-0.64935534198904943</v>
      </c>
      <c r="AL897" s="23">
        <f ca="1">SQRT(Inputs!$B$38)*E897+SQRT(1-Inputs!$B$38)*_xlfn.NORM.S.INV(RAND())</f>
        <v>-1.4653318571261784</v>
      </c>
      <c r="AM897" s="23">
        <f ca="1">SQRT(Inputs!$B$38)*F897+SQRT(1-Inputs!$B$38)*_xlfn.NORM.S.INV(RAND())</f>
        <v>2.2030418925972035</v>
      </c>
      <c r="AN897" s="23">
        <f ca="1">SQRT(Inputs!$B$38)*G897+SQRT(1-Inputs!$B$38)*_xlfn.NORM.S.INV(RAND())</f>
        <v>0.16188739991609347</v>
      </c>
      <c r="AO897" s="23">
        <f ca="1">SQRT(Inputs!$B$38)*H897+SQRT(1-Inputs!$B$38)*_xlfn.NORM.S.INV(RAND())</f>
        <v>0.27329282666859001</v>
      </c>
      <c r="AP897" s="23">
        <f ca="1">SQRT(Inputs!$B$38)*I897+SQRT(1-Inputs!$B$38)*_xlfn.NORM.S.INV(RAND())</f>
        <v>7.6197428922764709E-2</v>
      </c>
      <c r="AQ897" s="23">
        <f ca="1">SQRT(Inputs!$B$38)*J897+SQRT(1-Inputs!$B$38)*_xlfn.NORM.S.INV(RAND())</f>
        <v>-0.26114478532787566</v>
      </c>
      <c r="AR897" s="23">
        <f ca="1">SQRT(Inputs!$B$38)*K897+SQRT(1-Inputs!$B$38)*_xlfn.NORM.S.INV(RAND())</f>
        <v>1.5472857631840347</v>
      </c>
      <c r="AS897" s="23">
        <f ca="1">SQRT(Inputs!$B$38)*L897+SQRT(1-Inputs!$B$38)*_xlfn.NORM.S.INV(RAND())</f>
        <v>-1.5956002181571634</v>
      </c>
      <c r="AT897" s="23">
        <f ca="1">SQRT(Inputs!$B$38)*M897+SQRT(1-Inputs!$B$38)*_xlfn.NORM.S.INV(RAND())</f>
        <v>0.85422240650129533</v>
      </c>
      <c r="AU897" s="15">
        <f ca="1">Inputs!$B$6*EXP($B$8-0.5*C$5^2+C$5*N897)</f>
        <v>3763.3000962087622</v>
      </c>
      <c r="AV897" s="15">
        <f t="shared" ca="1" si="474"/>
        <v>4336.836960050211</v>
      </c>
      <c r="AW897" s="15">
        <f t="shared" ca="1" si="475"/>
        <v>5000.6317587847452</v>
      </c>
      <c r="AX897" s="15">
        <f t="shared" ca="1" si="476"/>
        <v>5824.2487194726036</v>
      </c>
      <c r="AY897" s="15">
        <f t="shared" ca="1" si="477"/>
        <v>7206.9683984215426</v>
      </c>
      <c r="AZ897" s="15">
        <f t="shared" ca="1" si="478"/>
        <v>8447.2900196204264</v>
      </c>
      <c r="BA897" s="15">
        <f t="shared" ca="1" si="479"/>
        <v>11955.603059922127</v>
      </c>
      <c r="BB897" s="15">
        <f t="shared" ca="1" si="480"/>
        <v>12753.510477997515</v>
      </c>
      <c r="BC897" s="15">
        <f t="shared" ca="1" si="481"/>
        <v>14619.661377374547</v>
      </c>
      <c r="BD897" s="15">
        <f t="shared" ca="1" si="482"/>
        <v>16643.493043097438</v>
      </c>
      <c r="BE897" s="15">
        <f t="shared" ca="1" si="483"/>
        <v>22013.271826045708</v>
      </c>
      <c r="BF897" s="15">
        <f ca="1">Inputs!$B$13*EXP($B$9-0.5*C$6^2+C$6*Y897)</f>
        <v>13416.621544040601</v>
      </c>
      <c r="BG897" s="15">
        <f t="shared" ca="1" si="484"/>
        <v>13174.639115923121</v>
      </c>
      <c r="BH897" s="15">
        <f t="shared" ca="1" si="485"/>
        <v>18910.846772914112</v>
      </c>
      <c r="BI897" s="15">
        <f t="shared" ca="1" si="486"/>
        <v>21682.851581066519</v>
      </c>
      <c r="BJ897" s="15">
        <f t="shared" ca="1" si="487"/>
        <v>31623.517671559348</v>
      </c>
      <c r="BK897" s="15">
        <f t="shared" ca="1" si="488"/>
        <v>45898.050040338698</v>
      </c>
      <c r="BL897" s="15">
        <f t="shared" ca="1" si="489"/>
        <v>72017.758541228322</v>
      </c>
      <c r="BM897" s="15">
        <f t="shared" ca="1" si="490"/>
        <v>79624.307053009077</v>
      </c>
      <c r="BN897" s="15">
        <f t="shared" ca="1" si="491"/>
        <v>121407.456864426</v>
      </c>
      <c r="BO897" s="15">
        <f t="shared" ca="1" si="492"/>
        <v>127033.94872410172</v>
      </c>
      <c r="BP897" s="15">
        <f t="shared" ca="1" si="493"/>
        <v>162059.17967035231</v>
      </c>
      <c r="BQ897" s="15">
        <f ca="1">Inputs!$B$20*EXP($B$10-0.5*C$7^2+C$7*AJ897)</f>
        <v>3693.7472052100175</v>
      </c>
      <c r="BR897" s="15">
        <f t="shared" ca="1" si="494"/>
        <v>4077.9755930054835</v>
      </c>
      <c r="BS897" s="15">
        <f t="shared" ca="1" si="495"/>
        <v>3666.0706098022829</v>
      </c>
      <c r="BT897" s="15">
        <f t="shared" ca="1" si="496"/>
        <v>9009.2360127132906</v>
      </c>
      <c r="BU897" s="15">
        <f t="shared" ca="1" si="497"/>
        <v>12984.514953483687</v>
      </c>
      <c r="BV897" s="15">
        <f t="shared" ca="1" si="498"/>
        <v>19212.484456466384</v>
      </c>
      <c r="BW897" s="15">
        <f t="shared" ca="1" si="499"/>
        <v>27245.810811677336</v>
      </c>
      <c r="BX897" s="15">
        <f t="shared" ca="1" si="500"/>
        <v>36163.926489866521</v>
      </c>
      <c r="BY897" s="15">
        <f t="shared" ca="1" si="501"/>
        <v>68129.043852032511</v>
      </c>
      <c r="BZ897" s="15">
        <f t="shared" ca="1" si="502"/>
        <v>71292.486235741468</v>
      </c>
      <c r="CA897" s="15">
        <f t="shared" ca="1" si="503"/>
        <v>116560.23764148443</v>
      </c>
      <c r="CB897" s="15">
        <f ca="1">(AU897*DCF!C$10-DCF!C$5*MAX(AU897*DCF!C$10,0)-MAX(AU897-Inputs!$B$6,0)/Inputs!$B$10)*DCF!C$6</f>
        <v>966.44976990225575</v>
      </c>
      <c r="CC897" s="15">
        <f ca="1">(AV897*DCF!D$10-DCF!D$5*MAX(AV897*DCF!D$10,0)-MAX(AV897-AU897,0)/Inputs!$B$10)*DCF!D$6</f>
        <v>917.23267418458875</v>
      </c>
      <c r="CD897" s="15">
        <f ca="1">(AW897*DCF!E$10-DCF!E$5*MAX(AW897*DCF!E$10,0)-MAX(AW897-AV897,0)/Inputs!$B$10)*DCF!E$6</f>
        <v>1005.0521922143822</v>
      </c>
      <c r="CE897" s="15">
        <f ca="1">(AX897*DCF!F$10-DCF!F$5*MAX(AX897*DCF!F$10,0)-MAX(AX897-AW897,0)/Inputs!$B$10)*DCF!F$6</f>
        <v>1100.0499437935177</v>
      </c>
      <c r="CF897" s="15">
        <f ca="1">(AY897*DCF!G$10-DCF!G$5*MAX(AY897*DCF!G$10,0)-MAX(AY897-AX897,0)/Inputs!$B$10)*DCF!G$6</f>
        <v>1219.1400592337573</v>
      </c>
      <c r="CG897" s="15">
        <f ca="1">(AZ897*DCF!H$10-DCF!H$5*MAX(AZ897*DCF!H$10,0)-MAX(AZ897-AY897,0)/Inputs!$B$10)*DCF!H$6</f>
        <v>1419.8060768488015</v>
      </c>
      <c r="CH897" s="15">
        <f ca="1">(BA897*DCF!I$10-DCF!I$5*MAX(BA897*DCF!I$10,0)-MAX(BA897-AZ897,0)/Inputs!$B$10)*DCF!I$6</f>
        <v>1608.3662785326778</v>
      </c>
      <c r="CI897" s="15">
        <f ca="1">(BB897*DCF!J$10-DCF!J$5*MAX(BB897*DCF!J$10,0)-MAX(BB897-BA897,0)/Inputs!$B$10)*DCF!J$6</f>
        <v>2067.6222695548586</v>
      </c>
      <c r="CJ897" s="15">
        <f ca="1">(BC897*DCF!K$10-DCF!K$5*MAX(BC897*DCF!K$10,0)-MAX(BC897-BB897,0)/Inputs!$B$10)*DCF!K$6</f>
        <v>2092.2979707687846</v>
      </c>
      <c r="CK897" s="15">
        <f ca="1">(BD897*DCF!L$10-DCF!L$5*MAX(BD897*DCF!L$10,0)-MAX(BD897-BC897,0)/Inputs!$B$10)*DCF!L$6</f>
        <v>2248.4410399500425</v>
      </c>
      <c r="CL897" s="15">
        <f ca="1">(BE897*DCF!M$10-DCF!M$5*MAX(BE897*DCF!M$10,0)-MAX(BE897-BD897,0)/Inputs!$B$10)*DCF!M$6</f>
        <v>2464.8799241265438</v>
      </c>
      <c r="CM897" s="15">
        <f ca="1">(BF897*DCF!C$28-DCF!C$5*MAX(BF897*DCF!C$28,0)-MAX(BF897-Inputs!$B$13,0)/Inputs!$B$17)*DCF!C$6</f>
        <v>3625.9301396430419</v>
      </c>
      <c r="CN897" s="15">
        <f ca="1">(BG897*DCF!D$28-DCF!D$5*MAX(BG897*DCF!D$28,0)-MAX(BG897-BF897,0)/Inputs!$B$17)*DCF!D$6</f>
        <v>3880.2350770177159</v>
      </c>
      <c r="CO897" s="15">
        <f ca="1">(BH897*DCF!E$28-DCF!E$5*MAX(BH897*DCF!E$28,0)-MAX(BH897-BG897,0)/Inputs!$B$17)*DCF!E$6</f>
        <v>4225.3609694693905</v>
      </c>
      <c r="CP897" s="15">
        <f ca="1">(BI897*DCF!F$28-DCF!F$5*MAX(BI897*DCF!F$28,0)-MAX(BI897-BH897,0)/Inputs!$B$17)*DCF!F$6</f>
        <v>5381.6357690454533</v>
      </c>
      <c r="CQ897" s="15">
        <f ca="1">(BJ897*DCF!G$28-DCF!G$5*MAX(BJ897*DCF!G$28,0)-MAX(BJ897-BI897,0)/Inputs!$B$17)*DCF!G$6</f>
        <v>6533.0397521926443</v>
      </c>
      <c r="CR897" s="15">
        <f ca="1">(BK897*DCF!H$28-DCF!H$5*MAX(BK897*DCF!H$28,0)-MAX(BK897-BJ897,0)/Inputs!$B$17)*DCF!H$6</f>
        <v>9133.2324196424979</v>
      </c>
      <c r="CS897" s="15">
        <f ca="1">(BL897*DCF!I$28-DCF!I$5*MAX(BL897*DCF!I$28,0)-MAX(BL897-BK897,0)/Inputs!$B$17)*DCF!I$6</f>
        <v>13186.215718224423</v>
      </c>
      <c r="CT897" s="15">
        <f ca="1">(BM897*DCF!J$28-DCF!J$5*MAX(BM897*DCF!J$28,0)-MAX(BM897-BL897,0)/Inputs!$B$17)*DCF!J$6</f>
        <v>16754.264401905333</v>
      </c>
      <c r="CU897" s="15">
        <f ca="1">(BN897*DCF!K$28-DCF!K$5*MAX(BN897*DCF!K$28,0)-MAX(BN897-BM897,0)/Inputs!$B$17)*DCF!K$6</f>
        <v>20521.339948038043</v>
      </c>
      <c r="CV897" s="15">
        <f ca="1">(BO897*DCF!L$28-DCF!L$5*MAX(BO897*DCF!L$28,0)-MAX(BO897-BN897,0)/Inputs!$B$17)*DCF!L$6</f>
        <v>24709.292260961789</v>
      </c>
      <c r="CW897" s="15">
        <f ca="1">(BP897*DCF!M$28-DCF!M$5*MAX(BP897*DCF!M$28,0)-MAX(BP897-BO897,0)/Inputs!$B$17)*DCF!M$6</f>
        <v>26830.407625142132</v>
      </c>
      <c r="CX897" s="15">
        <f ca="1">(BQ897*DCF!C$46-DCF!C$5*MAX(BQ897*DCF!C$46,0)-MAX(BQ897-Inputs!$B$20,0)/Inputs!$B$24)*DCF!C$6</f>
        <v>-1080.6562622702199</v>
      </c>
      <c r="CY897" s="15">
        <f ca="1">(BR897*DCF!D$46-DCF!D$5*MAX(BR897*DCF!D$46,0)-MAX(BR897-BQ897,0)/Inputs!$B$24)*DCF!D$6</f>
        <v>-859.96239779300515</v>
      </c>
      <c r="CZ897" s="15">
        <f ca="1">(BS897*DCF!E$46-DCF!E$5*MAX(BS897*DCF!E$46,0)-MAX(BS897-BR897,0)/Inputs!$B$24)*DCF!E$6</f>
        <v>-433.51923271694949</v>
      </c>
      <c r="DA897" s="15">
        <f ca="1">(BT897*DCF!F$46-DCF!F$5*MAX(BT897*DCF!F$46,0)-MAX(BT897-BS897,0)/Inputs!$B$24)*DCF!F$6</f>
        <v>-2601.7249607242293</v>
      </c>
      <c r="DB897" s="15">
        <f ca="1">(BU897*DCF!G$46-DCF!G$5*MAX(BU897*DCF!G$46,0)-MAX(BU897-BT897,0)/Inputs!$B$24)*DCF!G$6</f>
        <v>-1773.9787225195848</v>
      </c>
      <c r="DC897" s="15">
        <f ca="1">(BV897*DCF!H$46-DCF!H$5*MAX(BV897*DCF!H$46,0)-MAX(BV897-BU897,0)/Inputs!$B$24)*DCF!H$6</f>
        <v>-1935.3033636496179</v>
      </c>
      <c r="DD897" s="15">
        <f ca="1">(BW897*DCF!I$46-DCF!I$5*MAX(BW897*DCF!I$46,0)-MAX(BW897-BV897,0)/Inputs!$B$24)*DCF!I$6</f>
        <v>-1676.8046625664542</v>
      </c>
      <c r="DE897" s="15">
        <f ca="1">(BX897*DCF!J$46-DCF!J$5*MAX(BX897*DCF!J$46,0)-MAX(BX897-BW897,0)/Inputs!$B$24)*DCF!J$6</f>
        <v>-847.96189482890702</v>
      </c>
      <c r="DF897" s="15">
        <f ca="1">(BY897*DCF!K$46-DCF!K$5*MAX(BY897*DCF!K$46,0)-MAX(BY897-BX897,0)/Inputs!$B$24)*DCF!K$6</f>
        <v>-3938.844112332516</v>
      </c>
      <c r="DG897" s="15">
        <f ca="1">(BZ897*DCF!L$46-DCF!L$5*MAX(BZ897*DCF!L$46,0)-MAX(BZ897-BY897,0)/Inputs!$B$24)*DCF!L$6</f>
        <v>4212.222806052634</v>
      </c>
      <c r="DH897" s="15">
        <f ca="1">(CA897*DCF!M$46-DCF!M$5*MAX(CA897*DCF!M$46,0)-MAX(CA897-BZ897,0)/Inputs!$B$24)*DCF!M$6</f>
        <v>-325.63895706938615</v>
      </c>
      <c r="DI897" s="15">
        <f ca="1">SUM(CB897:CL897)+BE897*DCF!M$10*(1+Inputs!$B$30)*(1-Inputs!$B$33)*(1-Inputs!$B$30/Inputs!$B$31)/(Inputs!$B$29-Inputs!$B$30)*DCF!M$6</f>
        <v>78372.564786379691</v>
      </c>
      <c r="DJ897" s="15">
        <f ca="1">SUM(CM897:CW897)+BP897*DCF!M$28*(1+Inputs!$B$30)*(1-Inputs!$B$33)*(1-Inputs!$B$30/Inputs!$B$31)/(Inputs!$B$29-Inputs!$B$30)*DCF!M$6</f>
        <v>736131.40745913133</v>
      </c>
      <c r="DK897" s="15">
        <f ca="1">SUM(CX897:DH897)+CA897*DCF!M$46*(1+Inputs!$B$30)*(1-Inputs!$B$33)*(1-Inputs!$B$30/Inputs!$B$31)/(Inputs!$B$29-Inputs!$B$30)*DCF!M$6</f>
        <v>168953.76307615178</v>
      </c>
      <c r="DM897" s="15">
        <f ca="1">DI897+DJ897+DK897+Inputs!$B$34+Inputs!$B$36-Inputs!$B$35</f>
        <v>1060308.7353216629</v>
      </c>
    </row>
    <row r="898" spans="1:117" x14ac:dyDescent="0.75">
      <c r="A898" s="11">
        <v>885</v>
      </c>
      <c r="C898" s="23">
        <f t="shared" ca="1" si="508"/>
        <v>0.65578119439875104</v>
      </c>
      <c r="D898" s="23">
        <f t="shared" ca="1" si="508"/>
        <v>-1.3110807454670947</v>
      </c>
      <c r="E898" s="23">
        <f t="shared" ca="1" si="508"/>
        <v>0.66789453587761172</v>
      </c>
      <c r="F898" s="23">
        <f t="shared" ca="1" si="508"/>
        <v>1.0250760279449245</v>
      </c>
      <c r="G898" s="23">
        <f t="shared" ca="1" si="508"/>
        <v>0.43830307552848663</v>
      </c>
      <c r="H898" s="23">
        <f t="shared" ca="1" si="508"/>
        <v>0.68551175708502454</v>
      </c>
      <c r="I898" s="23">
        <f t="shared" ca="1" si="508"/>
        <v>0.7490241729853182</v>
      </c>
      <c r="J898" s="23">
        <f t="shared" ca="1" si="508"/>
        <v>1.1676998453666529</v>
      </c>
      <c r="K898" s="23">
        <f t="shared" ca="1" si="508"/>
        <v>1.2311418706125976</v>
      </c>
      <c r="L898" s="23">
        <f t="shared" ca="1" si="508"/>
        <v>1.385720287726385</v>
      </c>
      <c r="M898" s="23">
        <f t="shared" ca="1" si="508"/>
        <v>-1.0198151540493521</v>
      </c>
      <c r="N898" s="23">
        <f ca="1">SQRT(Inputs!$B$38)*C898+SQRT(1-Inputs!$B$38)*_xlfn.NORM.S.INV(RAND())</f>
        <v>9.0120085313383336E-2</v>
      </c>
      <c r="O898" s="23">
        <f ca="1">SQRT(Inputs!$B$38)*D898+SQRT(1-Inputs!$B$38)*_xlfn.NORM.S.INV(RAND())</f>
        <v>7.6021369575456244E-2</v>
      </c>
      <c r="P898" s="23">
        <f ca="1">SQRT(Inputs!$B$38)*E898+SQRT(1-Inputs!$B$38)*_xlfn.NORM.S.INV(RAND())</f>
        <v>-0.72156675848207685</v>
      </c>
      <c r="Q898" s="23">
        <f ca="1">SQRT(Inputs!$B$38)*F898+SQRT(1-Inputs!$B$38)*_xlfn.NORM.S.INV(RAND())</f>
        <v>-0.62829008835193978</v>
      </c>
      <c r="R898" s="23">
        <f ca="1">SQRT(Inputs!$B$38)*G898+SQRT(1-Inputs!$B$38)*_xlfn.NORM.S.INV(RAND())</f>
        <v>-0.89825041639735459</v>
      </c>
      <c r="S898" s="23">
        <f ca="1">SQRT(Inputs!$B$38)*H898+SQRT(1-Inputs!$B$38)*_xlfn.NORM.S.INV(RAND())</f>
        <v>2.359985364303574E-2</v>
      </c>
      <c r="T898" s="23">
        <f ca="1">SQRT(Inputs!$B$38)*I898+SQRT(1-Inputs!$B$38)*_xlfn.NORM.S.INV(RAND())</f>
        <v>0.57050762614657802</v>
      </c>
      <c r="U898" s="23">
        <f ca="1">SQRT(Inputs!$B$38)*J898+SQRT(1-Inputs!$B$38)*_xlfn.NORM.S.INV(RAND())</f>
        <v>1.441968885911199</v>
      </c>
      <c r="V898" s="23">
        <f ca="1">SQRT(Inputs!$B$38)*K898+SQRT(1-Inputs!$B$38)*_xlfn.NORM.S.INV(RAND())</f>
        <v>2.3957443620812766</v>
      </c>
      <c r="W898" s="23">
        <f ca="1">SQRT(Inputs!$B$38)*L898+SQRT(1-Inputs!$B$38)*_xlfn.NORM.S.INV(RAND())</f>
        <v>-1.4054457778994116</v>
      </c>
      <c r="X898" s="23">
        <f ca="1">SQRT(Inputs!$B$38)*M898+SQRT(1-Inputs!$B$38)*_xlfn.NORM.S.INV(RAND())</f>
        <v>-0.68504602051200292</v>
      </c>
      <c r="Y898" s="23">
        <f ca="1">SQRT(Inputs!$B$38)*C898+SQRT(1-Inputs!$B$38)*_xlfn.NORM.S.INV(RAND())</f>
        <v>-1.2362914620553607</v>
      </c>
      <c r="Z898" s="23">
        <f ca="1">SQRT(Inputs!$B$38)*D898+SQRT(1-Inputs!$B$38)*_xlfn.NORM.S.INV(RAND())</f>
        <v>-0.86186572398600558</v>
      </c>
      <c r="AA898" s="23">
        <f ca="1">SQRT(Inputs!$B$38)*E898+SQRT(1-Inputs!$B$38)*_xlfn.NORM.S.INV(RAND())</f>
        <v>0.97016361090764913</v>
      </c>
      <c r="AB898" s="23">
        <f ca="1">SQRT(Inputs!$B$38)*F898+SQRT(1-Inputs!$B$38)*_xlfn.NORM.S.INV(RAND())</f>
        <v>-1.5230273970746944E-2</v>
      </c>
      <c r="AC898" s="23">
        <f ca="1">SQRT(Inputs!$B$38)*G898+SQRT(1-Inputs!$B$38)*_xlfn.NORM.S.INV(RAND())</f>
        <v>0.63200270147096749</v>
      </c>
      <c r="AD898" s="23">
        <f ca="1">SQRT(Inputs!$B$38)*H898+SQRT(1-Inputs!$B$38)*_xlfn.NORM.S.INV(RAND())</f>
        <v>0.22068252594850116</v>
      </c>
      <c r="AE898" s="23">
        <f ca="1">SQRT(Inputs!$B$38)*I898+SQRT(1-Inputs!$B$38)*_xlfn.NORM.S.INV(RAND())</f>
        <v>-0.4723606305300479</v>
      </c>
      <c r="AF898" s="23">
        <f ca="1">SQRT(Inputs!$B$38)*J898+SQRT(1-Inputs!$B$38)*_xlfn.NORM.S.INV(RAND())</f>
        <v>0.96732922048639169</v>
      </c>
      <c r="AG898" s="23">
        <f ca="1">SQRT(Inputs!$B$38)*K898+SQRT(1-Inputs!$B$38)*_xlfn.NORM.S.INV(RAND())</f>
        <v>7.7869404843627699E-2</v>
      </c>
      <c r="AH898" s="23">
        <f ca="1">SQRT(Inputs!$B$38)*L898+SQRT(1-Inputs!$B$38)*_xlfn.NORM.S.INV(RAND())</f>
        <v>0.19380671664941296</v>
      </c>
      <c r="AI898" s="23">
        <f ca="1">SQRT(Inputs!$B$38)*M898+SQRT(1-Inputs!$B$38)*_xlfn.NORM.S.INV(RAND())</f>
        <v>-2.0377654478532863</v>
      </c>
      <c r="AJ898" s="23">
        <f ca="1">SQRT(Inputs!$B$38)*C898+SQRT(1-Inputs!$B$38)*_xlfn.NORM.S.INV(RAND())</f>
        <v>2.0418305266409322</v>
      </c>
      <c r="AK898" s="23">
        <f ca="1">SQRT(Inputs!$B$38)*D898+SQRT(1-Inputs!$B$38)*_xlfn.NORM.S.INV(RAND())</f>
        <v>-0.1130509645833907</v>
      </c>
      <c r="AL898" s="23">
        <f ca="1">SQRT(Inputs!$B$38)*E898+SQRT(1-Inputs!$B$38)*_xlfn.NORM.S.INV(RAND())</f>
        <v>1.4200436599757642</v>
      </c>
      <c r="AM898" s="23">
        <f ca="1">SQRT(Inputs!$B$38)*F898+SQRT(1-Inputs!$B$38)*_xlfn.NORM.S.INV(RAND())</f>
        <v>-0.51805591641333626</v>
      </c>
      <c r="AN898" s="23">
        <f ca="1">SQRT(Inputs!$B$38)*G898+SQRT(1-Inputs!$B$38)*_xlfn.NORM.S.INV(RAND())</f>
        <v>0.62241717034843647</v>
      </c>
      <c r="AO898" s="23">
        <f ca="1">SQRT(Inputs!$B$38)*H898+SQRT(1-Inputs!$B$38)*_xlfn.NORM.S.INV(RAND())</f>
        <v>0.34749573051105925</v>
      </c>
      <c r="AP898" s="23">
        <f ca="1">SQRT(Inputs!$B$38)*I898+SQRT(1-Inputs!$B$38)*_xlfn.NORM.S.INV(RAND())</f>
        <v>0.19728021261504358</v>
      </c>
      <c r="AQ898" s="23">
        <f ca="1">SQRT(Inputs!$B$38)*J898+SQRT(1-Inputs!$B$38)*_xlfn.NORM.S.INV(RAND())</f>
        <v>0.4783917744209395</v>
      </c>
      <c r="AR898" s="23">
        <f ca="1">SQRT(Inputs!$B$38)*K898+SQRT(1-Inputs!$B$38)*_xlfn.NORM.S.INV(RAND())</f>
        <v>0.78991727315283877</v>
      </c>
      <c r="AS898" s="23">
        <f ca="1">SQRT(Inputs!$B$38)*L898+SQRT(1-Inputs!$B$38)*_xlfn.NORM.S.INV(RAND())</f>
        <v>0.7655338397320266</v>
      </c>
      <c r="AT898" s="23">
        <f ca="1">SQRT(Inputs!$B$38)*M898+SQRT(1-Inputs!$B$38)*_xlfn.NORM.S.INV(RAND())</f>
        <v>-0.69778511715555935</v>
      </c>
      <c r="AU898" s="15">
        <f ca="1">Inputs!$B$6*EXP($B$8-0.5*C$5^2+C$5*N898)</f>
        <v>5035.1592414023244</v>
      </c>
      <c r="AV898" s="15">
        <f t="shared" ca="1" si="474"/>
        <v>6197.8695299707733</v>
      </c>
      <c r="AW898" s="15">
        <f t="shared" ca="1" si="475"/>
        <v>6856.3516286853164</v>
      </c>
      <c r="AX898" s="15">
        <f t="shared" ca="1" si="476"/>
        <v>7738.9756969549435</v>
      </c>
      <c r="AY898" s="15">
        <f t="shared" ca="1" si="477"/>
        <v>8515.9161059289618</v>
      </c>
      <c r="AZ898" s="15">
        <f t="shared" ca="1" si="478"/>
        <v>10442.297668847279</v>
      </c>
      <c r="BA898" s="15">
        <f t="shared" ca="1" si="479"/>
        <v>13564.94725036823</v>
      </c>
      <c r="BB898" s="15">
        <f t="shared" ca="1" si="480"/>
        <v>19188.910267559073</v>
      </c>
      <c r="BC898" s="15">
        <f t="shared" ca="1" si="481"/>
        <v>29616.348889407909</v>
      </c>
      <c r="BD898" s="15">
        <f t="shared" ca="1" si="482"/>
        <v>31813.415132109483</v>
      </c>
      <c r="BE898" s="15">
        <f t="shared" ca="1" si="483"/>
        <v>36625.258579998466</v>
      </c>
      <c r="BF898" s="15">
        <f ca="1">Inputs!$B$13*EXP($B$9-0.5*C$6^2+C$6*Y898)</f>
        <v>10824.607615137151</v>
      </c>
      <c r="BG898" s="15">
        <f t="shared" ca="1" si="484"/>
        <v>11292.310539159094</v>
      </c>
      <c r="BH898" s="15">
        <f t="shared" ca="1" si="485"/>
        <v>16205.799226249581</v>
      </c>
      <c r="BI898" s="15">
        <f t="shared" ca="1" si="486"/>
        <v>19791.884670344502</v>
      </c>
      <c r="BJ898" s="15">
        <f t="shared" ca="1" si="487"/>
        <v>26577.794107742222</v>
      </c>
      <c r="BK898" s="15">
        <f t="shared" ca="1" si="488"/>
        <v>33614.101943248643</v>
      </c>
      <c r="BL898" s="15">
        <f t="shared" ca="1" si="489"/>
        <v>38839.096015547861</v>
      </c>
      <c r="BM898" s="15">
        <f t="shared" ca="1" si="490"/>
        <v>53837.635350320015</v>
      </c>
      <c r="BN898" s="15">
        <f t="shared" ca="1" si="491"/>
        <v>66834.316340212506</v>
      </c>
      <c r="BO898" s="15">
        <f t="shared" ca="1" si="492"/>
        <v>84106.308841682825</v>
      </c>
      <c r="BP898" s="15">
        <f t="shared" ca="1" si="493"/>
        <v>82177.765321044251</v>
      </c>
      <c r="BQ898" s="15">
        <f ca="1">Inputs!$B$20*EXP($B$10-0.5*C$7^2+C$7*AJ898)</f>
        <v>8849.6273153604034</v>
      </c>
      <c r="BR898" s="15">
        <f t="shared" ca="1" si="494"/>
        <v>11584.339452415015</v>
      </c>
      <c r="BS898" s="15">
        <f t="shared" ca="1" si="495"/>
        <v>23851.857663775452</v>
      </c>
      <c r="BT898" s="15">
        <f t="shared" ca="1" si="496"/>
        <v>28707.553671950191</v>
      </c>
      <c r="BU898" s="15">
        <f t="shared" ca="1" si="497"/>
        <v>46251.866586667871</v>
      </c>
      <c r="BV898" s="15">
        <f t="shared" ca="1" si="498"/>
        <v>69590.108530362195</v>
      </c>
      <c r="BW898" s="15">
        <f t="shared" ca="1" si="499"/>
        <v>101249.62431052957</v>
      </c>
      <c r="BX898" s="15">
        <f t="shared" ca="1" si="500"/>
        <v>155867.96678088134</v>
      </c>
      <c r="BY898" s="15">
        <f t="shared" ca="1" si="501"/>
        <v>254028.75279028754</v>
      </c>
      <c r="BZ898" s="15">
        <f t="shared" ca="1" si="502"/>
        <v>410301.01975741185</v>
      </c>
      <c r="CA898" s="15">
        <f t="shared" ca="1" si="503"/>
        <v>509136.10803907597</v>
      </c>
      <c r="CB898" s="15">
        <f ca="1">(AU898*DCF!C$10-DCF!C$5*MAX(AU898*DCF!C$10,0)-MAX(AU898-Inputs!$B$6,0)/Inputs!$B$10)*DCF!C$6</f>
        <v>1042.5543722681948</v>
      </c>
      <c r="CC898" s="15">
        <f ca="1">(AV898*DCF!D$10-DCF!D$5*MAX(AV898*DCF!D$10,0)-MAX(AV898-AU898,0)/Inputs!$B$10)*DCF!D$6</f>
        <v>1227.1922351651754</v>
      </c>
      <c r="CD898" s="15">
        <f ca="1">(AW898*DCF!E$10-DCF!E$5*MAX(AW898*DCF!E$10,0)-MAX(AW898-AV898,0)/Inputs!$B$10)*DCF!E$6</f>
        <v>1434.7050096526405</v>
      </c>
      <c r="CE898" s="15">
        <f ca="1">(AX898*DCF!F$10-DCF!F$5*MAX(AX898*DCF!F$10,0)-MAX(AX898-AW898,0)/Inputs!$B$10)*DCF!F$6</f>
        <v>1505.7538753796453</v>
      </c>
      <c r="CF898" s="15">
        <f ca="1">(AY898*DCF!G$10-DCF!G$5*MAX(AY898*DCF!G$10,0)-MAX(AY898-AX898,0)/Inputs!$B$10)*DCF!G$6</f>
        <v>1605.2766909503432</v>
      </c>
      <c r="CG898" s="15">
        <f ca="1">(AZ898*DCF!H$10-DCF!H$5*MAX(AZ898*DCF!H$10,0)-MAX(AZ898-AY898,0)/Inputs!$B$10)*DCF!H$6</f>
        <v>1685.3160010261195</v>
      </c>
      <c r="CH898" s="15">
        <f ca="1">(BA898*DCF!I$10-DCF!I$5*MAX(BA898*DCF!I$10,0)-MAX(BA898-AZ898,0)/Inputs!$B$10)*DCF!I$6</f>
        <v>1965.5970727376268</v>
      </c>
      <c r="CI898" s="15">
        <f ca="1">(BB898*DCF!J$10-DCF!J$5*MAX(BB898*DCF!J$10,0)-MAX(BB898-BA898,0)/Inputs!$B$10)*DCF!J$6</f>
        <v>2440.6426066252498</v>
      </c>
      <c r="CJ898" s="15">
        <f ca="1">(BC898*DCF!K$10-DCF!K$5*MAX(BC898*DCF!K$10,0)-MAX(BC898-BB898,0)/Inputs!$B$10)*DCF!K$6</f>
        <v>3308.0738576156109</v>
      </c>
      <c r="CK898" s="15">
        <f ca="1">(BD898*DCF!L$10-DCF!L$5*MAX(BD898*DCF!L$10,0)-MAX(BD898-BC898,0)/Inputs!$B$10)*DCF!L$6</f>
        <v>4513.9517260012408</v>
      </c>
      <c r="CL898" s="15">
        <f ca="1">(BE898*DCF!M$10-DCF!M$5*MAX(BE898*DCF!M$10,0)-MAX(BE898-BD898,0)/Inputs!$B$10)*DCF!M$6</f>
        <v>4593.471584486012</v>
      </c>
      <c r="CM898" s="15">
        <f ca="1">(BF898*DCF!C$28-DCF!C$5*MAX(BF898*DCF!C$28,0)-MAX(BF898-Inputs!$B$13,0)/Inputs!$B$17)*DCF!C$6</f>
        <v>3303.5992549776306</v>
      </c>
      <c r="CN898" s="15">
        <f ca="1">(BG898*DCF!D$28-DCF!D$5*MAX(BG898*DCF!D$28,0)-MAX(BG898-BF898,0)/Inputs!$B$17)*DCF!D$6</f>
        <v>3226.063419794642</v>
      </c>
      <c r="CO898" s="15">
        <f ca="1">(BH898*DCF!E$28-DCF!E$5*MAX(BH898*DCF!E$28,0)-MAX(BH898-BG898,0)/Inputs!$B$17)*DCF!E$6</f>
        <v>3621.3899213977356</v>
      </c>
      <c r="CP898" s="15">
        <f ca="1">(BI898*DCF!F$28-DCF!F$5*MAX(BI898*DCF!F$28,0)-MAX(BI898-BH898,0)/Inputs!$B$17)*DCF!F$6</f>
        <v>4720.0718151844167</v>
      </c>
      <c r="CQ898" s="15">
        <f ca="1">(BJ898*DCF!G$28-DCF!G$5*MAX(BJ898*DCF!G$28,0)-MAX(BJ898-BI898,0)/Inputs!$B$17)*DCF!G$6</f>
        <v>5754.4873956261463</v>
      </c>
      <c r="CR898" s="15">
        <f ca="1">(BK898*DCF!H$28-DCF!H$5*MAX(BK898*DCF!H$28,0)-MAX(BK898-BJ898,0)/Inputs!$B$17)*DCF!H$6</f>
        <v>7219.893491960238</v>
      </c>
      <c r="CS898" s="15">
        <f ca="1">(BL898*DCF!I$28-DCF!I$5*MAX(BL898*DCF!I$28,0)-MAX(BL898-BK898,0)/Inputs!$B$17)*DCF!I$6</f>
        <v>8383.1845529866041</v>
      </c>
      <c r="CT898" s="15">
        <f ca="1">(BM898*DCF!J$28-DCF!J$5*MAX(BM898*DCF!J$28,0)-MAX(BM898-BL898,0)/Inputs!$B$17)*DCF!J$6</f>
        <v>10021.578295875315</v>
      </c>
      <c r="CU898" s="15">
        <f ca="1">(BN898*DCF!K$28-DCF!K$5*MAX(BN898*DCF!K$28,0)-MAX(BN898-BM898,0)/Inputs!$B$17)*DCF!K$6</f>
        <v>12522.366693722868</v>
      </c>
      <c r="CV898" s="15">
        <f ca="1">(BO898*DCF!L$28-DCF!L$5*MAX(BO898*DCF!L$28,0)-MAX(BO898-BN898,0)/Inputs!$B$17)*DCF!L$6</f>
        <v>14826.619242364555</v>
      </c>
      <c r="CW898" s="15">
        <f ca="1">(BP898*DCF!M$28-DCF!M$5*MAX(BP898*DCF!M$28,0)-MAX(BP898-BO898,0)/Inputs!$B$17)*DCF!M$6</f>
        <v>15461.794103787041</v>
      </c>
      <c r="CX898" s="15">
        <f ca="1">(BQ898*DCF!C$46-DCF!C$5*MAX(BQ898*DCF!C$46,0)-MAX(BQ898-Inputs!$B$20,0)/Inputs!$B$24)*DCF!C$6</f>
        <v>-4652.8595718432352</v>
      </c>
      <c r="CY898" s="15">
        <f ca="1">(BR898*DCF!D$46-DCF!D$5*MAX(BR898*DCF!D$46,0)-MAX(BR898-BQ898,0)/Inputs!$B$24)*DCF!D$6</f>
        <v>-3144.0555629484902</v>
      </c>
      <c r="CZ898" s="15">
        <f ca="1">(BS898*DCF!E$46-DCF!E$5*MAX(BS898*DCF!E$46,0)-MAX(BS898-BR898,0)/Inputs!$B$24)*DCF!E$6</f>
        <v>-7656.0416574250048</v>
      </c>
      <c r="DA898" s="15">
        <f ca="1">(BT898*DCF!F$46-DCF!F$5*MAX(BT898*DCF!F$46,0)-MAX(BT898-BS898,0)/Inputs!$B$24)*DCF!F$6</f>
        <v>-3858.777978227974</v>
      </c>
      <c r="DB898" s="15">
        <f ca="1">(BU898*DCF!G$46-DCF!G$5*MAX(BU898*DCF!G$46,0)-MAX(BU898-BT898,0)/Inputs!$B$24)*DCF!G$6</f>
        <v>-7457.3816406579372</v>
      </c>
      <c r="DC898" s="15">
        <f ca="1">(BV898*DCF!H$46-DCF!H$5*MAX(BV898*DCF!H$46,0)-MAX(BV898-BU898,0)/Inputs!$B$24)*DCF!H$6</f>
        <v>-7252.2156882221507</v>
      </c>
      <c r="DD898" s="15">
        <f ca="1">(BW898*DCF!I$46-DCF!I$5*MAX(BW898*DCF!I$46,0)-MAX(BW898-BV898,0)/Inputs!$B$24)*DCF!I$6</f>
        <v>-6749.8228999038929</v>
      </c>
      <c r="DE898" s="15">
        <f ca="1">(BX898*DCF!J$46-DCF!J$5*MAX(BX898*DCF!J$46,0)-MAX(BX898-BW898,0)/Inputs!$B$24)*DCF!J$6</f>
        <v>-7945.6620324677506</v>
      </c>
      <c r="DF898" s="15">
        <f ca="1">(BY898*DCF!K$46-DCF!K$5*MAX(BY898*DCF!K$46,0)-MAX(BY898-BX898,0)/Inputs!$B$24)*DCF!K$6</f>
        <v>-9535.8084111731896</v>
      </c>
      <c r="DG898" s="15">
        <f ca="1">(BZ898*DCF!L$46-DCF!L$5*MAX(BZ898*DCF!L$46,0)-MAX(BZ898-BY898,0)/Inputs!$B$24)*DCF!L$6</f>
        <v>-7002.7203217699616</v>
      </c>
      <c r="DH898" s="15">
        <f ca="1">(CA898*DCF!M$46-DCF!M$5*MAX(CA898*DCF!M$46,0)-MAX(CA898-BZ898,0)/Inputs!$B$24)*DCF!M$6</f>
        <v>19252.18439812828</v>
      </c>
      <c r="DI898" s="15">
        <f ca="1">SUM(CB898:CL898)+BE898*DCF!M$10*(1+Inputs!$B$30)*(1-Inputs!$B$33)*(1-Inputs!$B$30/Inputs!$B$31)/(Inputs!$B$29-Inputs!$B$30)*DCF!M$6</f>
        <v>127251.11397894924</v>
      </c>
      <c r="DJ898" s="15">
        <f ca="1">SUM(CM898:CW898)+BP898*DCF!M$28*(1+Inputs!$B$30)*(1-Inputs!$B$33)*(1-Inputs!$B$30/Inputs!$B$31)/(Inputs!$B$29-Inputs!$B$30)*DCF!M$6</f>
        <v>393996.79162356153</v>
      </c>
      <c r="DK898" s="15">
        <f ca="1">SUM(CX898:DH898)+CA898*DCF!M$46*(1+Inputs!$B$30)*(1-Inputs!$B$33)*(1-Inputs!$B$30/Inputs!$B$31)/(Inputs!$B$29-Inputs!$B$30)*DCF!M$6</f>
        <v>741181.57268947933</v>
      </c>
      <c r="DM898" s="15">
        <f ca="1">DI898+DJ898+DK898+Inputs!$B$34+Inputs!$B$36-Inputs!$B$35</f>
        <v>1339280.4782919902</v>
      </c>
    </row>
    <row r="899" spans="1:117" x14ac:dyDescent="0.75">
      <c r="A899" s="11">
        <v>886</v>
      </c>
      <c r="C899" s="23">
        <f t="shared" ca="1" si="508"/>
        <v>0.68166545010265911</v>
      </c>
      <c r="D899" s="23">
        <f t="shared" ca="1" si="508"/>
        <v>-0.44211983410804523</v>
      </c>
      <c r="E899" s="23">
        <f t="shared" ca="1" si="508"/>
        <v>-1.4124538997169005</v>
      </c>
      <c r="F899" s="23">
        <f t="shared" ca="1" si="508"/>
        <v>-3.6757963940971507E-2</v>
      </c>
      <c r="G899" s="23">
        <f t="shared" ca="1" si="508"/>
        <v>-0.22952135208404909</v>
      </c>
      <c r="H899" s="23">
        <f t="shared" ca="1" si="508"/>
        <v>0.43166225694913052</v>
      </c>
      <c r="I899" s="23">
        <f t="shared" ca="1" si="508"/>
        <v>0.78534615588664436</v>
      </c>
      <c r="J899" s="23">
        <f t="shared" ca="1" si="508"/>
        <v>0.32216576746530523</v>
      </c>
      <c r="K899" s="23">
        <f t="shared" ca="1" si="508"/>
        <v>-0.49206062145717167</v>
      </c>
      <c r="L899" s="23">
        <f t="shared" ca="1" si="508"/>
        <v>6.3974050466842153E-2</v>
      </c>
      <c r="M899" s="23">
        <f t="shared" ca="1" si="508"/>
        <v>0.66142753825171896</v>
      </c>
      <c r="N899" s="23">
        <f ca="1">SQRT(Inputs!$B$38)*C899+SQRT(1-Inputs!$B$38)*_xlfn.NORM.S.INV(RAND())</f>
        <v>1.0653910976739669</v>
      </c>
      <c r="O899" s="23">
        <f ca="1">SQRT(Inputs!$B$38)*D899+SQRT(1-Inputs!$B$38)*_xlfn.NORM.S.INV(RAND())</f>
        <v>-1.1578473735898995</v>
      </c>
      <c r="P899" s="23">
        <f ca="1">SQRT(Inputs!$B$38)*E899+SQRT(1-Inputs!$B$38)*_xlfn.NORM.S.INV(RAND())</f>
        <v>-1.1665752852598319</v>
      </c>
      <c r="Q899" s="23">
        <f ca="1">SQRT(Inputs!$B$38)*F899+SQRT(1-Inputs!$B$38)*_xlfn.NORM.S.INV(RAND())</f>
        <v>0.25251384746235755</v>
      </c>
      <c r="R899" s="23">
        <f ca="1">SQRT(Inputs!$B$38)*G899+SQRT(1-Inputs!$B$38)*_xlfn.NORM.S.INV(RAND())</f>
        <v>0.8258316940637771</v>
      </c>
      <c r="S899" s="23">
        <f ca="1">SQRT(Inputs!$B$38)*H899+SQRT(1-Inputs!$B$38)*_xlfn.NORM.S.INV(RAND())</f>
        <v>-0.11088336343030888</v>
      </c>
      <c r="T899" s="23">
        <f ca="1">SQRT(Inputs!$B$38)*I899+SQRT(1-Inputs!$B$38)*_xlfn.NORM.S.INV(RAND())</f>
        <v>7.6923630672087018E-2</v>
      </c>
      <c r="U899" s="23">
        <f ca="1">SQRT(Inputs!$B$38)*J899+SQRT(1-Inputs!$B$38)*_xlfn.NORM.S.INV(RAND())</f>
        <v>0.43042653620089849</v>
      </c>
      <c r="V899" s="23">
        <f ca="1">SQRT(Inputs!$B$38)*K899+SQRT(1-Inputs!$B$38)*_xlfn.NORM.S.INV(RAND())</f>
        <v>-0.7519481001274243</v>
      </c>
      <c r="W899" s="23">
        <f ca="1">SQRT(Inputs!$B$38)*L899+SQRT(1-Inputs!$B$38)*_xlfn.NORM.S.INV(RAND())</f>
        <v>0.37747378345821603</v>
      </c>
      <c r="X899" s="23">
        <f ca="1">SQRT(Inputs!$B$38)*M899+SQRT(1-Inputs!$B$38)*_xlfn.NORM.S.INV(RAND())</f>
        <v>-1.2684637080910917</v>
      </c>
      <c r="Y899" s="23">
        <f ca="1">SQRT(Inputs!$B$38)*C899+SQRT(1-Inputs!$B$38)*_xlfn.NORM.S.INV(RAND())</f>
        <v>1.0651509978572515</v>
      </c>
      <c r="Z899" s="23">
        <f ca="1">SQRT(Inputs!$B$38)*D899+SQRT(1-Inputs!$B$38)*_xlfn.NORM.S.INV(RAND())</f>
        <v>-0.88560080350053549</v>
      </c>
      <c r="AA899" s="23">
        <f ca="1">SQRT(Inputs!$B$38)*E899+SQRT(1-Inputs!$B$38)*_xlfn.NORM.S.INV(RAND())</f>
        <v>0.54299830076738875</v>
      </c>
      <c r="AB899" s="23">
        <f ca="1">SQRT(Inputs!$B$38)*F899+SQRT(1-Inputs!$B$38)*_xlfn.NORM.S.INV(RAND())</f>
        <v>-0.45261669246636393</v>
      </c>
      <c r="AC899" s="23">
        <f ca="1">SQRT(Inputs!$B$38)*G899+SQRT(1-Inputs!$B$38)*_xlfn.NORM.S.INV(RAND())</f>
        <v>-0.98454299586192218</v>
      </c>
      <c r="AD899" s="23">
        <f ca="1">SQRT(Inputs!$B$38)*H899+SQRT(1-Inputs!$B$38)*_xlfn.NORM.S.INV(RAND())</f>
        <v>1.0482199810816537</v>
      </c>
      <c r="AE899" s="23">
        <f ca="1">SQRT(Inputs!$B$38)*I899+SQRT(1-Inputs!$B$38)*_xlfn.NORM.S.INV(RAND())</f>
        <v>1.6450051286706251</v>
      </c>
      <c r="AF899" s="23">
        <f ca="1">SQRT(Inputs!$B$38)*J899+SQRT(1-Inputs!$B$38)*_xlfn.NORM.S.INV(RAND())</f>
        <v>0.85111503870364946</v>
      </c>
      <c r="AG899" s="23">
        <f ca="1">SQRT(Inputs!$B$38)*K899+SQRT(1-Inputs!$B$38)*_xlfn.NORM.S.INV(RAND())</f>
        <v>2.7102735279125878E-2</v>
      </c>
      <c r="AH899" s="23">
        <f ca="1">SQRT(Inputs!$B$38)*L899+SQRT(1-Inputs!$B$38)*_xlfn.NORM.S.INV(RAND())</f>
        <v>-0.1850728523366198</v>
      </c>
      <c r="AI899" s="23">
        <f ca="1">SQRT(Inputs!$B$38)*M899+SQRT(1-Inputs!$B$38)*_xlfn.NORM.S.INV(RAND())</f>
        <v>-0.3545226047807789</v>
      </c>
      <c r="AJ899" s="23">
        <f ca="1">SQRT(Inputs!$B$38)*C899+SQRT(1-Inputs!$B$38)*_xlfn.NORM.S.INV(RAND())</f>
        <v>0.91714348713227711</v>
      </c>
      <c r="AK899" s="23">
        <f ca="1">SQRT(Inputs!$B$38)*D899+SQRT(1-Inputs!$B$38)*_xlfn.NORM.S.INV(RAND())</f>
        <v>0.14601448070956763</v>
      </c>
      <c r="AL899" s="23">
        <f ca="1">SQRT(Inputs!$B$38)*E899+SQRT(1-Inputs!$B$38)*_xlfn.NORM.S.INV(RAND())</f>
        <v>-0.76120281802523171</v>
      </c>
      <c r="AM899" s="23">
        <f ca="1">SQRT(Inputs!$B$38)*F899+SQRT(1-Inputs!$B$38)*_xlfn.NORM.S.INV(RAND())</f>
        <v>1.1338410845609457</v>
      </c>
      <c r="AN899" s="23">
        <f ca="1">SQRT(Inputs!$B$38)*G899+SQRT(1-Inputs!$B$38)*_xlfn.NORM.S.INV(RAND())</f>
        <v>-0.34611548625408678</v>
      </c>
      <c r="AO899" s="23">
        <f ca="1">SQRT(Inputs!$B$38)*H899+SQRT(1-Inputs!$B$38)*_xlfn.NORM.S.INV(RAND())</f>
        <v>0.80048530121860695</v>
      </c>
      <c r="AP899" s="23">
        <f ca="1">SQRT(Inputs!$B$38)*I899+SQRT(1-Inputs!$B$38)*_xlfn.NORM.S.INV(RAND())</f>
        <v>-0.63024764375925357</v>
      </c>
      <c r="AQ899" s="23">
        <f ca="1">SQRT(Inputs!$B$38)*J899+SQRT(1-Inputs!$B$38)*_xlfn.NORM.S.INV(RAND())</f>
        <v>2.4872685626797484</v>
      </c>
      <c r="AR899" s="23">
        <f ca="1">SQRT(Inputs!$B$38)*K899+SQRT(1-Inputs!$B$38)*_xlfn.NORM.S.INV(RAND())</f>
        <v>-0.99555782066339038</v>
      </c>
      <c r="AS899" s="23">
        <f ca="1">SQRT(Inputs!$B$38)*L899+SQRT(1-Inputs!$B$38)*_xlfn.NORM.S.INV(RAND())</f>
        <v>-1.0432254892257844</v>
      </c>
      <c r="AT899" s="23">
        <f ca="1">SQRT(Inputs!$B$38)*M899+SQRT(1-Inputs!$B$38)*_xlfn.NORM.S.INV(RAND())</f>
        <v>0.46232710388252168</v>
      </c>
      <c r="AU899" s="15">
        <f ca="1">Inputs!$B$6*EXP($B$8-0.5*C$5^2+C$5*N899)</f>
        <v>5896.2424231800342</v>
      </c>
      <c r="AV899" s="15">
        <f t="shared" ca="1" si="474"/>
        <v>6053.6266099065097</v>
      </c>
      <c r="AW899" s="15">
        <f t="shared" ca="1" si="475"/>
        <v>6306.6467890439117</v>
      </c>
      <c r="AX899" s="15">
        <f t="shared" ca="1" si="476"/>
        <v>7946.5619993349692</v>
      </c>
      <c r="AY899" s="15">
        <f t="shared" ca="1" si="477"/>
        <v>10694.813914389426</v>
      </c>
      <c r="AZ899" s="15">
        <f t="shared" ca="1" si="478"/>
        <v>12921.304682538926</v>
      </c>
      <c r="BA899" s="15">
        <f t="shared" ca="1" si="479"/>
        <v>15940.189151332374</v>
      </c>
      <c r="BB899" s="15">
        <f t="shared" ca="1" si="480"/>
        <v>20375.657497818302</v>
      </c>
      <c r="BC899" s="15">
        <f t="shared" ca="1" si="481"/>
        <v>23207.802557868094</v>
      </c>
      <c r="BD899" s="15">
        <f t="shared" ca="1" si="482"/>
        <v>29453.502125495666</v>
      </c>
      <c r="BE899" s="15">
        <f t="shared" ca="1" si="483"/>
        <v>32153.619327823213</v>
      </c>
      <c r="BF899" s="15">
        <f ca="1">Inputs!$B$13*EXP($B$9-0.5*C$6^2+C$6*Y899)</f>
        <v>17082.895118184737</v>
      </c>
      <c r="BG899" s="15">
        <f t="shared" ca="1" si="484"/>
        <v>17744.843081992618</v>
      </c>
      <c r="BH899" s="15">
        <f t="shared" ca="1" si="485"/>
        <v>23724.151057891831</v>
      </c>
      <c r="BI899" s="15">
        <f t="shared" ca="1" si="486"/>
        <v>27087.547122155367</v>
      </c>
      <c r="BJ899" s="15">
        <f t="shared" ca="1" si="487"/>
        <v>28813.969915239988</v>
      </c>
      <c r="BK899" s="15">
        <f t="shared" ca="1" si="488"/>
        <v>40788.233328122529</v>
      </c>
      <c r="BL899" s="15">
        <f t="shared" ca="1" si="489"/>
        <v>62008.298447403795</v>
      </c>
      <c r="BM899" s="15">
        <f t="shared" ca="1" si="490"/>
        <v>84722.110380926053</v>
      </c>
      <c r="BN899" s="15">
        <f t="shared" ca="1" si="491"/>
        <v>104536.55774238742</v>
      </c>
      <c r="BO899" s="15">
        <f t="shared" ca="1" si="492"/>
        <v>125883.98252223825</v>
      </c>
      <c r="BP899" s="15">
        <f t="shared" ca="1" si="493"/>
        <v>148839.60040181736</v>
      </c>
      <c r="BQ899" s="15">
        <f ca="1">Inputs!$B$20*EXP($B$10-0.5*C$7^2+C$7*AJ899)</f>
        <v>5938.5697659521929</v>
      </c>
      <c r="BR899" s="15">
        <f t="shared" ca="1" si="494"/>
        <v>8440.3276018096112</v>
      </c>
      <c r="BS899" s="15">
        <f t="shared" ca="1" si="495"/>
        <v>9288.4227070164707</v>
      </c>
      <c r="BT899" s="15">
        <f t="shared" ca="1" si="496"/>
        <v>17243.112272324986</v>
      </c>
      <c r="BU899" s="15">
        <f t="shared" ca="1" si="497"/>
        <v>21977.047275266956</v>
      </c>
      <c r="BV899" s="15">
        <f t="shared" ca="1" si="498"/>
        <v>36619.361911720654</v>
      </c>
      <c r="BW899" s="15">
        <f t="shared" ca="1" si="499"/>
        <v>44718.980396071885</v>
      </c>
      <c r="BX899" s="15">
        <f t="shared" ca="1" si="500"/>
        <v>102981.16844431622</v>
      </c>
      <c r="BY899" s="15">
        <f t="shared" ca="1" si="501"/>
        <v>119268.68358950943</v>
      </c>
      <c r="BZ899" s="15">
        <f t="shared" ca="1" si="502"/>
        <v>138146.02518178034</v>
      </c>
      <c r="CA899" s="15">
        <f t="shared" ca="1" si="503"/>
        <v>210669.05357656907</v>
      </c>
      <c r="CB899" s="15">
        <f ca="1">(AU899*DCF!C$10-DCF!C$5*MAX(AU899*DCF!C$10,0)-MAX(AU899-Inputs!$B$6,0)/Inputs!$B$10)*DCF!C$6</f>
        <v>1036.4146957019454</v>
      </c>
      <c r="CC899" s="15">
        <f ca="1">(AV899*DCF!D$10-DCF!D$5*MAX(AV899*DCF!D$10,0)-MAX(AV899-AU899,0)/Inputs!$B$10)*DCF!D$6</f>
        <v>1437.15645929417</v>
      </c>
      <c r="CD899" s="15">
        <f ca="1">(AW899*DCF!E$10-DCF!E$5*MAX(AW899*DCF!E$10,0)-MAX(AW899-AV899,0)/Inputs!$B$10)*DCF!E$6</f>
        <v>1399.113727890993</v>
      </c>
      <c r="CE899" s="15">
        <f ca="1">(AX899*DCF!F$10-DCF!F$5*MAX(AX899*DCF!F$10,0)-MAX(AX899-AW899,0)/Inputs!$B$10)*DCF!F$6</f>
        <v>1393.4961231571394</v>
      </c>
      <c r="CF899" s="15">
        <f ca="1">(AY899*DCF!G$10-DCF!G$5*MAX(AY899*DCF!G$10,0)-MAX(AY899-AX899,0)/Inputs!$B$10)*DCF!G$6</f>
        <v>1675.29632681566</v>
      </c>
      <c r="CG899" s="15">
        <f ca="1">(AZ899*DCF!H$10-DCF!H$5*MAX(AZ899*DCF!H$10,0)-MAX(AZ899-AY899,0)/Inputs!$B$10)*DCF!H$6</f>
        <v>2113.32722132361</v>
      </c>
      <c r="CH899" s="15">
        <f ca="1">(BA899*DCF!I$10-DCF!I$5*MAX(BA899*DCF!I$10,0)-MAX(BA899-AZ899,0)/Inputs!$B$10)*DCF!I$6</f>
        <v>2416.488233042734</v>
      </c>
      <c r="CI899" s="15">
        <f ca="1">(BB899*DCF!J$10-DCF!J$5*MAX(BB899*DCF!J$10,0)-MAX(BB899-BA899,0)/Inputs!$B$10)*DCF!J$6</f>
        <v>2824.3879675014482</v>
      </c>
      <c r="CJ899" s="15">
        <f ca="1">(BC899*DCF!K$10-DCF!K$5*MAX(BC899*DCF!K$10,0)-MAX(BC899-BB899,0)/Inputs!$B$10)*DCF!K$6</f>
        <v>3339.6262971265373</v>
      </c>
      <c r="CK899" s="15">
        <f ca="1">(BD899*DCF!L$10-DCF!L$5*MAX(BD899*DCF!L$10,0)-MAX(BD899-BC899,0)/Inputs!$B$10)*DCF!L$6</f>
        <v>3634.4781265721094</v>
      </c>
      <c r="CL899" s="15">
        <f ca="1">(BE899*DCF!M$10-DCF!M$5*MAX(BE899*DCF!M$10,0)-MAX(BE899-BD899,0)/Inputs!$B$10)*DCF!M$6</f>
        <v>4214.7337132450139</v>
      </c>
      <c r="CM899" s="15">
        <f ca="1">(BF899*DCF!C$28-DCF!C$5*MAX(BF899*DCF!C$28,0)-MAX(BF899-Inputs!$B$13,0)/Inputs!$B$17)*DCF!C$6</f>
        <v>3898.1383392769758</v>
      </c>
      <c r="CN899" s="15">
        <f ca="1">(BG899*DCF!D$28-DCF!D$5*MAX(BG899*DCF!D$28,0)-MAX(BG899-BF899,0)/Inputs!$B$17)*DCF!D$6</f>
        <v>5085.041700597917</v>
      </c>
      <c r="CO899" s="15">
        <f ca="1">(BH899*DCF!E$28-DCF!E$5*MAX(BH899*DCF!E$28,0)-MAX(BH899-BG899,0)/Inputs!$B$17)*DCF!E$6</f>
        <v>5540.6627241717542</v>
      </c>
      <c r="CP899" s="15">
        <f ca="1">(BI899*DCF!F$28-DCF!F$5*MAX(BI899*DCF!F$28,0)-MAX(BI899-BH899,0)/Inputs!$B$17)*DCF!F$6</f>
        <v>6741.1961182821897</v>
      </c>
      <c r="CQ899" s="15">
        <f ca="1">(BJ899*DCF!G$28-DCF!G$5*MAX(BJ899*DCF!G$28,0)-MAX(BJ899-BI899,0)/Inputs!$B$17)*DCF!G$6</f>
        <v>7185.63584664672</v>
      </c>
      <c r="CR899" s="15">
        <f ca="1">(BK899*DCF!H$28-DCF!H$5*MAX(BK899*DCF!H$28,0)-MAX(BK899-BJ899,0)/Inputs!$B$17)*DCF!H$6</f>
        <v>8226.9156135241738</v>
      </c>
      <c r="CS899" s="15">
        <f ca="1">(BL899*DCF!I$28-DCF!I$5*MAX(BL899*DCF!I$28,0)-MAX(BL899-BK899,0)/Inputs!$B$17)*DCF!I$6</f>
        <v>11535.709812195175</v>
      </c>
      <c r="CT899" s="15">
        <f ca="1">(BM899*DCF!J$28-DCF!J$5*MAX(BM899*DCF!J$28,0)-MAX(BM899-BL899,0)/Inputs!$B$17)*DCF!J$6</f>
        <v>15888.398024555705</v>
      </c>
      <c r="CU899" s="15">
        <f ca="1">(BN899*DCF!K$28-DCF!K$5*MAX(BN899*DCF!K$28,0)-MAX(BN899-BM899,0)/Inputs!$B$17)*DCF!K$6</f>
        <v>19649.362356044076</v>
      </c>
      <c r="CV899" s="15">
        <f ca="1">(BO899*DCF!L$28-DCF!L$5*MAX(BO899*DCF!L$28,0)-MAX(BO899-BN899,0)/Inputs!$B$17)*DCF!L$6</f>
        <v>22701.000091699934</v>
      </c>
      <c r="CW899" s="15">
        <f ca="1">(BP899*DCF!M$28-DCF!M$5*MAX(BP899*DCF!M$28,0)-MAX(BP899-BO899,0)/Inputs!$B$17)*DCF!M$6</f>
        <v>25604.749848287094</v>
      </c>
      <c r="CX899" s="15">
        <f ca="1">(BQ899*DCF!C$46-DCF!C$5*MAX(BQ899*DCF!C$46,0)-MAX(BQ899-Inputs!$B$20,0)/Inputs!$B$24)*DCF!C$6</f>
        <v>-2635.960576872189</v>
      </c>
      <c r="CY899" s="15">
        <f ca="1">(BR899*DCF!D$46-DCF!D$5*MAX(BR899*DCF!D$46,0)-MAX(BR899-BQ899,0)/Inputs!$B$24)*DCF!D$6</f>
        <v>-2508.0463927297124</v>
      </c>
      <c r="CZ899" s="15">
        <f ca="1">(BS899*DCF!E$46-DCF!E$5*MAX(BS899*DCF!E$46,0)-MAX(BS899-BR899,0)/Inputs!$B$24)*DCF!E$6</f>
        <v>-1432.6679002455608</v>
      </c>
      <c r="DA899" s="15">
        <f ca="1">(BT899*DCF!F$46-DCF!F$5*MAX(BT899*DCF!F$46,0)-MAX(BT899-BS899,0)/Inputs!$B$24)*DCF!F$6</f>
        <v>-4152.3063925913975</v>
      </c>
      <c r="DB899" s="15">
        <f ca="1">(BU899*DCF!G$46-DCF!G$5*MAX(BU899*DCF!G$46,0)-MAX(BU899-BT899,0)/Inputs!$B$24)*DCF!G$6</f>
        <v>-2331.6666528508704</v>
      </c>
      <c r="DC899" s="15">
        <f ca="1">(BV899*DCF!H$46-DCF!H$5*MAX(BV899*DCF!H$46,0)-MAX(BV899-BU899,0)/Inputs!$B$24)*DCF!H$6</f>
        <v>-4550.0095583277307</v>
      </c>
      <c r="DD899" s="15">
        <f ca="1">(BW899*DCF!I$46-DCF!I$5*MAX(BW899*DCF!I$46,0)-MAX(BW899-BV899,0)/Inputs!$B$24)*DCF!I$6</f>
        <v>-1292.2849446305379</v>
      </c>
      <c r="DE899" s="15">
        <f ca="1">(BX899*DCF!J$46-DCF!J$5*MAX(BX899*DCF!J$46,0)-MAX(BX899-BW899,0)/Inputs!$B$24)*DCF!J$6</f>
        <v>-11130.405245498117</v>
      </c>
      <c r="DF899" s="15">
        <f ca="1">(BY899*DCF!K$46-DCF!K$5*MAX(BY899*DCF!K$46,0)-MAX(BY899-BX899,0)/Inputs!$B$24)*DCF!K$6</f>
        <v>2823.0174777582483</v>
      </c>
      <c r="DG899" s="15">
        <f ca="1">(BZ899*DCF!L$46-DCF!L$5*MAX(BZ899*DCF!L$46,0)-MAX(BZ899-BY899,0)/Inputs!$B$24)*DCF!L$6</f>
        <v>5277.3914487405173</v>
      </c>
      <c r="DH899" s="15">
        <f ca="1">(CA899*DCF!M$46-DCF!M$5*MAX(CA899*DCF!M$46,0)-MAX(CA899-BZ899,0)/Inputs!$B$24)*DCF!M$6</f>
        <v>1354.238186510865</v>
      </c>
      <c r="DI899" s="15">
        <f ca="1">SUM(CB899:CL899)+BE899*DCF!M$10*(1+Inputs!$B$30)*(1-Inputs!$B$33)*(1-Inputs!$B$30/Inputs!$B$31)/(Inputs!$B$29-Inputs!$B$30)*DCF!M$6</f>
        <v>114968.46666860147</v>
      </c>
      <c r="DJ899" s="15">
        <f ca="1">SUM(CM899:CW899)+BP899*DCF!M$28*(1+Inputs!$B$30)*(1-Inputs!$B$33)*(1-Inputs!$B$30/Inputs!$B$31)/(Inputs!$B$29-Inputs!$B$30)*DCF!M$6</f>
        <v>684353.57863290212</v>
      </c>
      <c r="DK899" s="15">
        <f ca="1">SUM(CX899:DH899)+CA899*DCF!M$46*(1+Inputs!$B$30)*(1-Inputs!$B$33)*(1-Inputs!$B$30/Inputs!$B$31)/(Inputs!$B$29-Inputs!$B$30)*DCF!M$6</f>
        <v>305140.61162338837</v>
      </c>
      <c r="DM899" s="15">
        <f ca="1">DI899+DJ899+DK899+Inputs!$B$34+Inputs!$B$36-Inputs!$B$35</f>
        <v>1181313.656924892</v>
      </c>
    </row>
    <row r="900" spans="1:117" x14ac:dyDescent="0.75">
      <c r="A900" s="11">
        <v>887</v>
      </c>
      <c r="C900" s="23">
        <f t="shared" ca="1" si="508"/>
        <v>-0.50815070335621526</v>
      </c>
      <c r="D900" s="23">
        <f t="shared" ca="1" si="508"/>
        <v>-0.47287367363741001</v>
      </c>
      <c r="E900" s="23">
        <f t="shared" ca="1" si="508"/>
        <v>-0.98784532355619559</v>
      </c>
      <c r="F900" s="23">
        <f t="shared" ca="1" si="508"/>
        <v>0.22337659484133329</v>
      </c>
      <c r="G900" s="23">
        <f t="shared" ca="1" si="508"/>
        <v>-0.36326541591786904</v>
      </c>
      <c r="H900" s="23">
        <f t="shared" ca="1" si="508"/>
        <v>-1.7758192178645529</v>
      </c>
      <c r="I900" s="23">
        <f t="shared" ca="1" si="508"/>
        <v>9.9648516297422093E-2</v>
      </c>
      <c r="J900" s="23">
        <f t="shared" ca="1" si="508"/>
        <v>2.2364559144164438</v>
      </c>
      <c r="K900" s="23">
        <f t="shared" ca="1" si="508"/>
        <v>-0.20723899872578239</v>
      </c>
      <c r="L900" s="23">
        <f t="shared" ca="1" si="508"/>
        <v>0.149067462216841</v>
      </c>
      <c r="M900" s="23">
        <f t="shared" ca="1" si="508"/>
        <v>1.3796033609293619</v>
      </c>
      <c r="N900" s="23">
        <f ca="1">SQRT(Inputs!$B$38)*C900+SQRT(1-Inputs!$B$38)*_xlfn.NORM.S.INV(RAND())</f>
        <v>-0.92904628542481404</v>
      </c>
      <c r="O900" s="23">
        <f ca="1">SQRT(Inputs!$B$38)*D900+SQRT(1-Inputs!$B$38)*_xlfn.NORM.S.INV(RAND())</f>
        <v>0.67073325482460922</v>
      </c>
      <c r="P900" s="23">
        <f ca="1">SQRT(Inputs!$B$38)*E900+SQRT(1-Inputs!$B$38)*_xlfn.NORM.S.INV(RAND())</f>
        <v>-1.9091858049968775</v>
      </c>
      <c r="Q900" s="23">
        <f ca="1">SQRT(Inputs!$B$38)*F900+SQRT(1-Inputs!$B$38)*_xlfn.NORM.S.INV(RAND())</f>
        <v>-0.30731962113373557</v>
      </c>
      <c r="R900" s="23">
        <f ca="1">SQRT(Inputs!$B$38)*G900+SQRT(1-Inputs!$B$38)*_xlfn.NORM.S.INV(RAND())</f>
        <v>-1.190556420803824</v>
      </c>
      <c r="S900" s="23">
        <f ca="1">SQRT(Inputs!$B$38)*H900+SQRT(1-Inputs!$B$38)*_xlfn.NORM.S.INV(RAND())</f>
        <v>-0.55142420145618865</v>
      </c>
      <c r="T900" s="23">
        <f ca="1">SQRT(Inputs!$B$38)*I900+SQRT(1-Inputs!$B$38)*_xlfn.NORM.S.INV(RAND())</f>
        <v>-0.19143985360084148</v>
      </c>
      <c r="U900" s="23">
        <f ca="1">SQRT(Inputs!$B$38)*J900+SQRT(1-Inputs!$B$38)*_xlfn.NORM.S.INV(RAND())</f>
        <v>2.1870484957552003</v>
      </c>
      <c r="V900" s="23">
        <f ca="1">SQRT(Inputs!$B$38)*K900+SQRT(1-Inputs!$B$38)*_xlfn.NORM.S.INV(RAND())</f>
        <v>-8.985946213899082E-2</v>
      </c>
      <c r="W900" s="23">
        <f ca="1">SQRT(Inputs!$B$38)*L900+SQRT(1-Inputs!$B$38)*_xlfn.NORM.S.INV(RAND())</f>
        <v>1.2683973739618899</v>
      </c>
      <c r="X900" s="23">
        <f ca="1">SQRT(Inputs!$B$38)*M900+SQRT(1-Inputs!$B$38)*_xlfn.NORM.S.INV(RAND())</f>
        <v>1.4160937729459939</v>
      </c>
      <c r="Y900" s="23">
        <f ca="1">SQRT(Inputs!$B$38)*C900+SQRT(1-Inputs!$B$38)*_xlfn.NORM.S.INV(RAND())</f>
        <v>-0.61539560280218009</v>
      </c>
      <c r="Z900" s="23">
        <f ca="1">SQRT(Inputs!$B$38)*D900+SQRT(1-Inputs!$B$38)*_xlfn.NORM.S.INV(RAND())</f>
        <v>-1.5381859498235617</v>
      </c>
      <c r="AA900" s="23">
        <f ca="1">SQRT(Inputs!$B$38)*E900+SQRT(1-Inputs!$B$38)*_xlfn.NORM.S.INV(RAND())</f>
        <v>-0.19549884368103676</v>
      </c>
      <c r="AB900" s="23">
        <f ca="1">SQRT(Inputs!$B$38)*F900+SQRT(1-Inputs!$B$38)*_xlfn.NORM.S.INV(RAND())</f>
        <v>1.0727113179370034</v>
      </c>
      <c r="AC900" s="23">
        <f ca="1">SQRT(Inputs!$B$38)*G900+SQRT(1-Inputs!$B$38)*_xlfn.NORM.S.INV(RAND())</f>
        <v>-0.33985961676096499</v>
      </c>
      <c r="AD900" s="23">
        <f ca="1">SQRT(Inputs!$B$38)*H900+SQRT(1-Inputs!$B$38)*_xlfn.NORM.S.INV(RAND())</f>
        <v>0.32420656644336021</v>
      </c>
      <c r="AE900" s="23">
        <f ca="1">SQRT(Inputs!$B$38)*I900+SQRT(1-Inputs!$B$38)*_xlfn.NORM.S.INV(RAND())</f>
        <v>-0.93394584425157368</v>
      </c>
      <c r="AF900" s="23">
        <f ca="1">SQRT(Inputs!$B$38)*J900+SQRT(1-Inputs!$B$38)*_xlfn.NORM.S.INV(RAND())</f>
        <v>2.8362104418686753</v>
      </c>
      <c r="AG900" s="23">
        <f ca="1">SQRT(Inputs!$B$38)*K900+SQRT(1-Inputs!$B$38)*_xlfn.NORM.S.INV(RAND())</f>
        <v>0.73486733018991557</v>
      </c>
      <c r="AH900" s="23">
        <f ca="1">SQRT(Inputs!$B$38)*L900+SQRT(1-Inputs!$B$38)*_xlfn.NORM.S.INV(RAND())</f>
        <v>0.46652871343900681</v>
      </c>
      <c r="AI900" s="23">
        <f ca="1">SQRT(Inputs!$B$38)*M900+SQRT(1-Inputs!$B$38)*_xlfn.NORM.S.INV(RAND())</f>
        <v>1.4747993743336227</v>
      </c>
      <c r="AJ900" s="23">
        <f ca="1">SQRT(Inputs!$B$38)*C900+SQRT(1-Inputs!$B$38)*_xlfn.NORM.S.INV(RAND())</f>
        <v>-0.13961107400818815</v>
      </c>
      <c r="AK900" s="23">
        <f ca="1">SQRT(Inputs!$B$38)*D900+SQRT(1-Inputs!$B$38)*_xlfn.NORM.S.INV(RAND())</f>
        <v>0.41203597218198068</v>
      </c>
      <c r="AL900" s="23">
        <f ca="1">SQRT(Inputs!$B$38)*E900+SQRT(1-Inputs!$B$38)*_xlfn.NORM.S.INV(RAND())</f>
        <v>-0.32003766769733077</v>
      </c>
      <c r="AM900" s="23">
        <f ca="1">SQRT(Inputs!$B$38)*F900+SQRT(1-Inputs!$B$38)*_xlfn.NORM.S.INV(RAND())</f>
        <v>0.31582401903186536</v>
      </c>
      <c r="AN900" s="23">
        <f ca="1">SQRT(Inputs!$B$38)*G900+SQRT(1-Inputs!$B$38)*_xlfn.NORM.S.INV(RAND())</f>
        <v>-0.96663680545625397</v>
      </c>
      <c r="AO900" s="23">
        <f ca="1">SQRT(Inputs!$B$38)*H900+SQRT(1-Inputs!$B$38)*_xlfn.NORM.S.INV(RAND())</f>
        <v>-0.78501632207786631</v>
      </c>
      <c r="AP900" s="23">
        <f ca="1">SQRT(Inputs!$B$38)*I900+SQRT(1-Inputs!$B$38)*_xlfn.NORM.S.INV(RAND())</f>
        <v>-0.55522822544999628</v>
      </c>
      <c r="AQ900" s="23">
        <f ca="1">SQRT(Inputs!$B$38)*J900+SQRT(1-Inputs!$B$38)*_xlfn.NORM.S.INV(RAND())</f>
        <v>1.4670759507758548</v>
      </c>
      <c r="AR900" s="23">
        <f ca="1">SQRT(Inputs!$B$38)*K900+SQRT(1-Inputs!$B$38)*_xlfn.NORM.S.INV(RAND())</f>
        <v>0.83172573754387413</v>
      </c>
      <c r="AS900" s="23">
        <f ca="1">SQRT(Inputs!$B$38)*L900+SQRT(1-Inputs!$B$38)*_xlfn.NORM.S.INV(RAND())</f>
        <v>0.89293843504065507</v>
      </c>
      <c r="AT900" s="23">
        <f ca="1">SQRT(Inputs!$B$38)*M900+SQRT(1-Inputs!$B$38)*_xlfn.NORM.S.INV(RAND())</f>
        <v>-0.14730639063170636</v>
      </c>
      <c r="AU900" s="15">
        <f ca="1">Inputs!$B$6*EXP($B$8-0.5*C$5^2+C$5*N900)</f>
        <v>4269.3840142695635</v>
      </c>
      <c r="AV900" s="15">
        <f t="shared" ca="1" si="474"/>
        <v>5735.4814401203275</v>
      </c>
      <c r="AW900" s="15">
        <f t="shared" ca="1" si="475"/>
        <v>5405.7008775736249</v>
      </c>
      <c r="AX900" s="15">
        <f t="shared" ca="1" si="476"/>
        <v>6351.2253140425855</v>
      </c>
      <c r="AY900" s="15">
        <f t="shared" ca="1" si="477"/>
        <v>6754.2875478523738</v>
      </c>
      <c r="AZ900" s="15">
        <f t="shared" ca="1" si="478"/>
        <v>7773.9929473370639</v>
      </c>
      <c r="BA900" s="15">
        <f t="shared" ca="1" si="479"/>
        <v>9324.666019666076</v>
      </c>
      <c r="BB900" s="15">
        <f t="shared" ca="1" si="480"/>
        <v>14212.983537175942</v>
      </c>
      <c r="BC900" s="15">
        <f t="shared" ca="1" si="481"/>
        <v>17256.947808953431</v>
      </c>
      <c r="BD900" s="15">
        <f t="shared" ca="1" si="482"/>
        <v>23804.397731164612</v>
      </c>
      <c r="BE900" s="15">
        <f t="shared" ca="1" si="483"/>
        <v>33184.831381569151</v>
      </c>
      <c r="BF900" s="15">
        <f ca="1">Inputs!$B$13*EXP($B$9-0.5*C$6^2+C$6*Y900)</f>
        <v>12242.496213025635</v>
      </c>
      <c r="BG900" s="15">
        <f t="shared" ca="1" si="484"/>
        <v>11304.253125674506</v>
      </c>
      <c r="BH900" s="15">
        <f t="shared" ca="1" si="485"/>
        <v>13371.05695576807</v>
      </c>
      <c r="BI900" s="15">
        <f t="shared" ca="1" si="486"/>
        <v>19306.670831409363</v>
      </c>
      <c r="BJ900" s="15">
        <f t="shared" ca="1" si="487"/>
        <v>22537.151694685879</v>
      </c>
      <c r="BK900" s="15">
        <f t="shared" ca="1" si="488"/>
        <v>28908.303131586126</v>
      </c>
      <c r="BL900" s="15">
        <f t="shared" ca="1" si="489"/>
        <v>31462.393188206628</v>
      </c>
      <c r="BM900" s="15">
        <f t="shared" ca="1" si="490"/>
        <v>55009.448252639071</v>
      </c>
      <c r="BN900" s="15">
        <f t="shared" ca="1" si="491"/>
        <v>73882.853238761687</v>
      </c>
      <c r="BO900" s="15">
        <f t="shared" ca="1" si="492"/>
        <v>95971.08584909956</v>
      </c>
      <c r="BP900" s="15">
        <f t="shared" ca="1" si="493"/>
        <v>139604.16468542372</v>
      </c>
      <c r="BQ900" s="15">
        <f ca="1">Inputs!$B$20*EXP($B$10-0.5*C$7^2+C$7*AJ900)</f>
        <v>4082.2804890225625</v>
      </c>
      <c r="BR900" s="15">
        <f t="shared" ca="1" si="494"/>
        <v>6313.5093760300651</v>
      </c>
      <c r="BS900" s="15">
        <f t="shared" ca="1" si="495"/>
        <v>7886.4273796836042</v>
      </c>
      <c r="BT900" s="15">
        <f t="shared" ca="1" si="496"/>
        <v>11812.933605028633</v>
      </c>
      <c r="BU900" s="15">
        <f t="shared" ca="1" si="497"/>
        <v>12956.963562042207</v>
      </c>
      <c r="BV900" s="15">
        <f t="shared" ca="1" si="498"/>
        <v>15104.620046856879</v>
      </c>
      <c r="BW900" s="15">
        <f t="shared" ca="1" si="499"/>
        <v>18740.73276467379</v>
      </c>
      <c r="BX900" s="15">
        <f t="shared" ca="1" si="500"/>
        <v>35174.636324364059</v>
      </c>
      <c r="BY900" s="15">
        <f t="shared" ca="1" si="501"/>
        <v>57786.919002109011</v>
      </c>
      <c r="BZ900" s="15">
        <f t="shared" ca="1" si="502"/>
        <v>95547.865661075775</v>
      </c>
      <c r="CA900" s="15">
        <f t="shared" ca="1" si="503"/>
        <v>130748.04311031876</v>
      </c>
      <c r="CB900" s="15">
        <f ca="1">(AU900*DCF!C$10-DCF!C$5*MAX(AU900*DCF!C$10,0)-MAX(AU900-Inputs!$B$6,0)/Inputs!$B$10)*DCF!C$6</f>
        <v>1048.0144861300585</v>
      </c>
      <c r="CC900" s="15">
        <f ca="1">(AV900*DCF!D$10-DCF!D$5*MAX(AV900*DCF!D$10,0)-MAX(AV900-AU900,0)/Inputs!$B$10)*DCF!D$6</f>
        <v>1040.5152576197668</v>
      </c>
      <c r="CD900" s="15">
        <f ca="1">(AW900*DCF!E$10-DCF!E$5*MAX(AW900*DCF!E$10,0)-MAX(AW900-AV900,0)/Inputs!$B$10)*DCF!E$6</f>
        <v>1248.0902811161352</v>
      </c>
      <c r="CE900" s="15">
        <f ca="1">(AX900*DCF!F$10-DCF!F$5*MAX(AX900*DCF!F$10,0)-MAX(AX900-AW900,0)/Inputs!$B$10)*DCF!F$6</f>
        <v>1189.7221712851338</v>
      </c>
      <c r="CF900" s="15">
        <f ca="1">(AY900*DCF!G$10-DCF!G$5*MAX(AY900*DCF!G$10,0)-MAX(AY900-AX900,0)/Inputs!$B$10)*DCF!G$6</f>
        <v>1314.1768561583945</v>
      </c>
      <c r="CG900" s="15">
        <f ca="1">(AZ900*DCF!H$10-DCF!H$5*MAX(AZ900*DCF!H$10,0)-MAX(AZ900-AY900,0)/Inputs!$B$10)*DCF!H$6</f>
        <v>1328.2593325552523</v>
      </c>
      <c r="CH900" s="15">
        <f ca="1">(BA900*DCF!I$10-DCF!I$5*MAX(BA900*DCF!I$10,0)-MAX(BA900-AZ900,0)/Inputs!$B$10)*DCF!I$6</f>
        <v>1448.9116024041334</v>
      </c>
      <c r="CI900" s="15">
        <f ca="1">(BB900*DCF!J$10-DCF!J$5*MAX(BB900*DCF!J$10,0)-MAX(BB900-BA900,0)/Inputs!$B$10)*DCF!J$6</f>
        <v>1698.2369869393995</v>
      </c>
      <c r="CJ900" s="15">
        <f ca="1">(BC900*DCF!K$10-DCF!K$5*MAX(BC900*DCF!K$10,0)-MAX(BC900-BB900,0)/Inputs!$B$10)*DCF!K$6</f>
        <v>2351.9827886667381</v>
      </c>
      <c r="CK900" s="15">
        <f ca="1">(BD900*DCF!L$10-DCF!L$5*MAX(BD900*DCF!L$10,0)-MAX(BD900-BC900,0)/Inputs!$B$10)*DCF!L$6</f>
        <v>2743.4645541100158</v>
      </c>
      <c r="CL900" s="15">
        <f ca="1">(BE900*DCF!M$10-DCF!M$5*MAX(BE900*DCF!M$10,0)-MAX(BE900-BD900,0)/Inputs!$B$10)*DCF!M$6</f>
        <v>3562.2158934896752</v>
      </c>
      <c r="CM900" s="15">
        <f ca="1">(BF900*DCF!C$28-DCF!C$5*MAX(BF900*DCF!C$28,0)-MAX(BF900-Inputs!$B$13,0)/Inputs!$B$17)*DCF!C$6</f>
        <v>3538.755373211492</v>
      </c>
      <c r="CN900" s="15">
        <f ca="1">(BG900*DCF!D$28-DCF!D$5*MAX(BG900*DCF!D$28,0)-MAX(BG900-BF900,0)/Inputs!$B$17)*DCF!D$6</f>
        <v>3329.3632646616884</v>
      </c>
      <c r="CO900" s="15">
        <f ca="1">(BH900*DCF!E$28-DCF!E$5*MAX(BH900*DCF!E$28,0)-MAX(BH900-BG900,0)/Inputs!$B$17)*DCF!E$6</f>
        <v>3379.5828350362663</v>
      </c>
      <c r="CP900" s="15">
        <f ca="1">(BI900*DCF!F$28-DCF!F$5*MAX(BI900*DCF!F$28,0)-MAX(BI900-BH900,0)/Inputs!$B$17)*DCF!F$6</f>
        <v>4160.5802507717253</v>
      </c>
      <c r="CQ900" s="15">
        <f ca="1">(BJ900*DCF!G$28-DCF!G$5*MAX(BJ900*DCF!G$28,0)-MAX(BJ900-BI900,0)/Inputs!$B$17)*DCF!G$6</f>
        <v>5304.1000281145634</v>
      </c>
      <c r="CR900" s="15">
        <f ca="1">(BK900*DCF!H$28-DCF!H$5*MAX(BK900*DCF!H$28,0)-MAX(BK900-BJ900,0)/Inputs!$B$17)*DCF!H$6</f>
        <v>6159.4441657299085</v>
      </c>
      <c r="CS900" s="15">
        <f ca="1">(BL900*DCF!I$28-DCF!I$5*MAX(BL900*DCF!I$28,0)-MAX(BL900-BK900,0)/Inputs!$B$17)*DCF!I$6</f>
        <v>7031.8870881311168</v>
      </c>
      <c r="CT900" s="15">
        <f ca="1">(BM900*DCF!J$28-DCF!J$5*MAX(BM900*DCF!J$28,0)-MAX(BM900-BL900,0)/Inputs!$B$17)*DCF!J$6</f>
        <v>9149.5264985330814</v>
      </c>
      <c r="CU900" s="15">
        <f ca="1">(BN900*DCF!K$28-DCF!K$5*MAX(BN900*DCF!K$28,0)-MAX(BN900-BM900,0)/Inputs!$B$17)*DCF!K$6</f>
        <v>13291.079091972351</v>
      </c>
      <c r="CV900" s="15">
        <f ca="1">(BO900*DCF!L$28-DCF!L$5*MAX(BO900*DCF!L$28,0)-MAX(BO900-BN900,0)/Inputs!$B$17)*DCF!L$6</f>
        <v>16648.925696184448</v>
      </c>
      <c r="CW900" s="15">
        <f ca="1">(BP900*DCF!M$28-DCF!M$5*MAX(BP900*DCF!M$28,0)-MAX(BP900-BO900,0)/Inputs!$B$17)*DCF!M$6</f>
        <v>21705.721581406902</v>
      </c>
      <c r="CX900" s="15">
        <f ca="1">(BQ900*DCF!C$46-DCF!C$5*MAX(BQ900*DCF!C$46,0)-MAX(BQ900-Inputs!$B$20,0)/Inputs!$B$24)*DCF!C$6</f>
        <v>-1349.8479138724451</v>
      </c>
      <c r="CY900" s="15">
        <f ca="1">(BR900*DCF!D$46-DCF!D$5*MAX(BR900*DCF!D$46,0)-MAX(BR900-BQ900,0)/Inputs!$B$24)*DCF!D$6</f>
        <v>-2029.6156627512137</v>
      </c>
      <c r="CZ900" s="15">
        <f ca="1">(BS900*DCF!E$46-DCF!E$5*MAX(BS900*DCF!E$46,0)-MAX(BS900-BR900,0)/Inputs!$B$24)*DCF!E$6</f>
        <v>-1552.5847442403403</v>
      </c>
      <c r="DA900" s="15">
        <f ca="1">(BT900*DCF!F$46-DCF!F$5*MAX(BT900*DCF!F$46,0)-MAX(BT900-BS900,0)/Inputs!$B$24)*DCF!F$6</f>
        <v>-2290.0575551603979</v>
      </c>
      <c r="DB900" s="15">
        <f ca="1">(BU900*DCF!G$46-DCF!G$5*MAX(BU900*DCF!G$46,0)-MAX(BU900-BT900,0)/Inputs!$B$24)*DCF!G$6</f>
        <v>-820.6757286602525</v>
      </c>
      <c r="DC900" s="15">
        <f ca="1">(BV900*DCF!H$46-DCF!H$5*MAX(BV900*DCF!H$46,0)-MAX(BV900-BU900,0)/Inputs!$B$24)*DCF!H$6</f>
        <v>-667.37109374655472</v>
      </c>
      <c r="DD900" s="15">
        <f ca="1">(BW900*DCF!I$46-DCF!I$5*MAX(BW900*DCF!I$46,0)-MAX(BW900-BV900,0)/Inputs!$B$24)*DCF!I$6</f>
        <v>-610.96280970008036</v>
      </c>
      <c r="DE900" s="15">
        <f ca="1">(BX900*DCF!J$46-DCF!J$5*MAX(BX900*DCF!J$46,0)-MAX(BX900-BW900,0)/Inputs!$B$24)*DCF!J$6</f>
        <v>-2882.5240363512025</v>
      </c>
      <c r="DF900" s="15">
        <f ca="1">(BY900*DCF!K$46-DCF!K$5*MAX(BY900*DCF!K$46,0)-MAX(BY900-BX900,0)/Inputs!$B$24)*DCF!K$6</f>
        <v>-2238.4254202361817</v>
      </c>
      <c r="DG900" s="15">
        <f ca="1">(BZ900*DCF!L$46-DCF!L$5*MAX(BZ900*DCF!L$46,0)-MAX(BZ900-BY900,0)/Inputs!$B$24)*DCF!L$6</f>
        <v>-1940.645417055219</v>
      </c>
      <c r="DH900" s="15">
        <f ca="1">(CA900*DCF!M$46-DCF!M$5*MAX(CA900*DCF!M$46,0)-MAX(CA900-BZ900,0)/Inputs!$B$24)*DCF!M$6</f>
        <v>2891.3180373794703</v>
      </c>
      <c r="DI900" s="15">
        <f ca="1">SUM(CB900:CL900)+BE900*DCF!M$10*(1+Inputs!$B$30)*(1-Inputs!$B$33)*(1-Inputs!$B$30/Inputs!$B$31)/(Inputs!$B$29-Inputs!$B$30)*DCF!M$6</f>
        <v>111327.4147693475</v>
      </c>
      <c r="DJ900" s="15">
        <f ca="1">SUM(CM900:CW900)+BP900*DCF!M$28*(1+Inputs!$B$30)*(1-Inputs!$B$33)*(1-Inputs!$B$30/Inputs!$B$31)/(Inputs!$B$29-Inputs!$B$30)*DCF!M$6</f>
        <v>611725.94773175044</v>
      </c>
      <c r="DK900" s="15">
        <f ca="1">SUM(CX900:DH900)+CA900*DCF!M$46*(1+Inputs!$B$30)*(1-Inputs!$B$33)*(1-Inputs!$B$30/Inputs!$B$31)/(Inputs!$B$29-Inputs!$B$30)*DCF!M$6</f>
        <v>188660.57039999255</v>
      </c>
      <c r="DM900" s="15">
        <f ca="1">DI900+DJ900+DK900+Inputs!$B$34+Inputs!$B$36-Inputs!$B$35</f>
        <v>988564.93290109048</v>
      </c>
    </row>
    <row r="901" spans="1:117" x14ac:dyDescent="0.75">
      <c r="A901" s="11">
        <v>888</v>
      </c>
      <c r="C901" s="23">
        <f t="shared" ca="1" si="508"/>
        <v>-0.92172171439808137</v>
      </c>
      <c r="D901" s="23">
        <f t="shared" ca="1" si="508"/>
        <v>0.92716024754282378</v>
      </c>
      <c r="E901" s="23">
        <f t="shared" ca="1" si="508"/>
        <v>1.1056187462116749</v>
      </c>
      <c r="F901" s="23">
        <f t="shared" ca="1" si="508"/>
        <v>-0.49932489294462307</v>
      </c>
      <c r="G901" s="23">
        <f t="shared" ca="1" si="508"/>
        <v>-7.4123941492676163E-2</v>
      </c>
      <c r="H901" s="23">
        <f t="shared" ca="1" si="508"/>
        <v>-1.0864953578853482</v>
      </c>
      <c r="I901" s="23">
        <f t="shared" ca="1" si="508"/>
        <v>-0.19969269019850786</v>
      </c>
      <c r="J901" s="23">
        <f t="shared" ca="1" si="508"/>
        <v>-0.42103548527647883</v>
      </c>
      <c r="K901" s="23">
        <f t="shared" ca="1" si="508"/>
        <v>-1.518608570264538</v>
      </c>
      <c r="L901" s="23">
        <f t="shared" ca="1" si="508"/>
        <v>2.4465264133803166</v>
      </c>
      <c r="M901" s="23">
        <f t="shared" ca="1" si="508"/>
        <v>-1.9608313721607715</v>
      </c>
      <c r="N901" s="23">
        <f ca="1">SQRT(Inputs!$B$38)*C901+SQRT(1-Inputs!$B$38)*_xlfn.NORM.S.INV(RAND())</f>
        <v>0.55385792821520063</v>
      </c>
      <c r="O901" s="23">
        <f ca="1">SQRT(Inputs!$B$38)*D901+SQRT(1-Inputs!$B$38)*_xlfn.NORM.S.INV(RAND())</f>
        <v>1.3729215535326784</v>
      </c>
      <c r="P901" s="23">
        <f ca="1">SQRT(Inputs!$B$38)*E901+SQRT(1-Inputs!$B$38)*_xlfn.NORM.S.INV(RAND())</f>
        <v>0.10369763192722969</v>
      </c>
      <c r="Q901" s="23">
        <f ca="1">SQRT(Inputs!$B$38)*F901+SQRT(1-Inputs!$B$38)*_xlfn.NORM.S.INV(RAND())</f>
        <v>-1.1978348371228364</v>
      </c>
      <c r="R901" s="23">
        <f ca="1">SQRT(Inputs!$B$38)*G901+SQRT(1-Inputs!$B$38)*_xlfn.NORM.S.INV(RAND())</f>
        <v>0.38326161112815554</v>
      </c>
      <c r="S901" s="23">
        <f ca="1">SQRT(Inputs!$B$38)*H901+SQRT(1-Inputs!$B$38)*_xlfn.NORM.S.INV(RAND())</f>
        <v>-5.0593754724666762E-2</v>
      </c>
      <c r="T901" s="23">
        <f ca="1">SQRT(Inputs!$B$38)*I901+SQRT(1-Inputs!$B$38)*_xlfn.NORM.S.INV(RAND())</f>
        <v>-7.1126552370093271E-2</v>
      </c>
      <c r="U901" s="23">
        <f ca="1">SQRT(Inputs!$B$38)*J901+SQRT(1-Inputs!$B$38)*_xlfn.NORM.S.INV(RAND())</f>
        <v>-0.73576246402682832</v>
      </c>
      <c r="V901" s="23">
        <f ca="1">SQRT(Inputs!$B$38)*K901+SQRT(1-Inputs!$B$38)*_xlfn.NORM.S.INV(RAND())</f>
        <v>-1.3192944673224873</v>
      </c>
      <c r="W901" s="23">
        <f ca="1">SQRT(Inputs!$B$38)*L901+SQRT(1-Inputs!$B$38)*_xlfn.NORM.S.INV(RAND())</f>
        <v>2.5313538554061905</v>
      </c>
      <c r="X901" s="23">
        <f ca="1">SQRT(Inputs!$B$38)*M901+SQRT(1-Inputs!$B$38)*_xlfn.NORM.S.INV(RAND())</f>
        <v>-1.1155363395038058</v>
      </c>
      <c r="Y901" s="23">
        <f ca="1">SQRT(Inputs!$B$38)*C901+SQRT(1-Inputs!$B$38)*_xlfn.NORM.S.INV(RAND())</f>
        <v>0.27973792362716443</v>
      </c>
      <c r="Z901" s="23">
        <f ca="1">SQRT(Inputs!$B$38)*D901+SQRT(1-Inputs!$B$38)*_xlfn.NORM.S.INV(RAND())</f>
        <v>0.35330418677283848</v>
      </c>
      <c r="AA901" s="23">
        <f ca="1">SQRT(Inputs!$B$38)*E901+SQRT(1-Inputs!$B$38)*_xlfn.NORM.S.INV(RAND())</f>
        <v>-0.39775645377654756</v>
      </c>
      <c r="AB901" s="23">
        <f ca="1">SQRT(Inputs!$B$38)*F901+SQRT(1-Inputs!$B$38)*_xlfn.NORM.S.INV(RAND())</f>
        <v>0.37187759914373303</v>
      </c>
      <c r="AC901" s="23">
        <f ca="1">SQRT(Inputs!$B$38)*G901+SQRT(1-Inputs!$B$38)*_xlfn.NORM.S.INV(RAND())</f>
        <v>-0.57388002729709087</v>
      </c>
      <c r="AD901" s="23">
        <f ca="1">SQRT(Inputs!$B$38)*H901+SQRT(1-Inputs!$B$38)*_xlfn.NORM.S.INV(RAND())</f>
        <v>-1.0655990469621814</v>
      </c>
      <c r="AE901" s="23">
        <f ca="1">SQRT(Inputs!$B$38)*I901+SQRT(1-Inputs!$B$38)*_xlfn.NORM.S.INV(RAND())</f>
        <v>0.9430725862672219</v>
      </c>
      <c r="AF901" s="23">
        <f ca="1">SQRT(Inputs!$B$38)*J901+SQRT(1-Inputs!$B$38)*_xlfn.NORM.S.INV(RAND())</f>
        <v>3.0867806245072599E-2</v>
      </c>
      <c r="AG901" s="23">
        <f ca="1">SQRT(Inputs!$B$38)*K901+SQRT(1-Inputs!$B$38)*_xlfn.NORM.S.INV(RAND())</f>
        <v>-1.2187004620609287</v>
      </c>
      <c r="AH901" s="23">
        <f ca="1">SQRT(Inputs!$B$38)*L901+SQRT(1-Inputs!$B$38)*_xlfn.NORM.S.INV(RAND())</f>
        <v>1.4782754509974376</v>
      </c>
      <c r="AI901" s="23">
        <f ca="1">SQRT(Inputs!$B$38)*M901+SQRT(1-Inputs!$B$38)*_xlfn.NORM.S.INV(RAND())</f>
        <v>-2.0175399471934159</v>
      </c>
      <c r="AJ901" s="23">
        <f ca="1">SQRT(Inputs!$B$38)*C901+SQRT(1-Inputs!$B$38)*_xlfn.NORM.S.INV(RAND())</f>
        <v>-0.77592415362231926</v>
      </c>
      <c r="AK901" s="23">
        <f ca="1">SQRT(Inputs!$B$38)*D901+SQRT(1-Inputs!$B$38)*_xlfn.NORM.S.INV(RAND())</f>
        <v>1.1933332913428087</v>
      </c>
      <c r="AL901" s="23">
        <f ca="1">SQRT(Inputs!$B$38)*E901+SQRT(1-Inputs!$B$38)*_xlfn.NORM.S.INV(RAND())</f>
        <v>0.42245027000890772</v>
      </c>
      <c r="AM901" s="23">
        <f ca="1">SQRT(Inputs!$B$38)*F901+SQRT(1-Inputs!$B$38)*_xlfn.NORM.S.INV(RAND())</f>
        <v>-2.1273329770409153</v>
      </c>
      <c r="AN901" s="23">
        <f ca="1">SQRT(Inputs!$B$38)*G901+SQRT(1-Inputs!$B$38)*_xlfn.NORM.S.INV(RAND())</f>
        <v>0.30440103647173344</v>
      </c>
      <c r="AO901" s="23">
        <f ca="1">SQRT(Inputs!$B$38)*H901+SQRT(1-Inputs!$B$38)*_xlfn.NORM.S.INV(RAND())</f>
        <v>0.35646152524016139</v>
      </c>
      <c r="AP901" s="23">
        <f ca="1">SQRT(Inputs!$B$38)*I901+SQRT(1-Inputs!$B$38)*_xlfn.NORM.S.INV(RAND())</f>
        <v>-0.84295102245587428</v>
      </c>
      <c r="AQ901" s="23">
        <f ca="1">SQRT(Inputs!$B$38)*J901+SQRT(1-Inputs!$B$38)*_xlfn.NORM.S.INV(RAND())</f>
        <v>-0.67864344165693258</v>
      </c>
      <c r="AR901" s="23">
        <f ca="1">SQRT(Inputs!$B$38)*K901+SQRT(1-Inputs!$B$38)*_xlfn.NORM.S.INV(RAND())</f>
        <v>-0.83359410968956327</v>
      </c>
      <c r="AS901" s="23">
        <f ca="1">SQRT(Inputs!$B$38)*L901+SQRT(1-Inputs!$B$38)*_xlfn.NORM.S.INV(RAND())</f>
        <v>1.0002476629363424</v>
      </c>
      <c r="AT901" s="23">
        <f ca="1">SQRT(Inputs!$B$38)*M901+SQRT(1-Inputs!$B$38)*_xlfn.NORM.S.INV(RAND())</f>
        <v>0.85562557884807555</v>
      </c>
      <c r="AU901" s="15">
        <f ca="1">Inputs!$B$6*EXP($B$8-0.5*C$5^2+C$5*N901)</f>
        <v>5427.6801990276836</v>
      </c>
      <c r="AV901" s="15">
        <f t="shared" ca="1" si="474"/>
        <v>8084.5765216730051</v>
      </c>
      <c r="AW901" s="15">
        <f t="shared" ca="1" si="475"/>
        <v>9996.5555989950371</v>
      </c>
      <c r="AX901" s="15">
        <f t="shared" ca="1" si="476"/>
        <v>10508.448899525914</v>
      </c>
      <c r="AY901" s="15">
        <f t="shared" ca="1" si="477"/>
        <v>13430.285939905094</v>
      </c>
      <c r="AZ901" s="15">
        <f t="shared" ca="1" si="478"/>
        <v>16334.344081326568</v>
      </c>
      <c r="BA901" s="15">
        <f t="shared" ca="1" si="479"/>
        <v>19840.812779417247</v>
      </c>
      <c r="BB901" s="15">
        <f t="shared" ca="1" si="480"/>
        <v>22564.962841492619</v>
      </c>
      <c r="BC901" s="15">
        <f t="shared" ca="1" si="481"/>
        <v>24331.702158194068</v>
      </c>
      <c r="BD901" s="15">
        <f t="shared" ca="1" si="482"/>
        <v>37771.860711270274</v>
      </c>
      <c r="BE901" s="15">
        <f t="shared" ca="1" si="483"/>
        <v>41812.915403275118</v>
      </c>
      <c r="BF901" s="15">
        <f ca="1">Inputs!$B$13*EXP($B$9-0.5*C$6^2+C$6*Y901)</f>
        <v>14619.720689458483</v>
      </c>
      <c r="BG901" s="15">
        <f t="shared" ca="1" si="484"/>
        <v>18990.420279596023</v>
      </c>
      <c r="BH901" s="15">
        <f t="shared" ca="1" si="485"/>
        <v>21721.491022906455</v>
      </c>
      <c r="BI901" s="15">
        <f t="shared" ca="1" si="486"/>
        <v>28156.786653979038</v>
      </c>
      <c r="BJ901" s="15">
        <f t="shared" ca="1" si="487"/>
        <v>31777.861766780898</v>
      </c>
      <c r="BK901" s="15">
        <f t="shared" ca="1" si="488"/>
        <v>33734.493904978815</v>
      </c>
      <c r="BL901" s="15">
        <f t="shared" ca="1" si="489"/>
        <v>46825.637680240325</v>
      </c>
      <c r="BM901" s="15">
        <f t="shared" ca="1" si="490"/>
        <v>57779.955517829017</v>
      </c>
      <c r="BN901" s="15">
        <f t="shared" ca="1" si="491"/>
        <v>61406.165993990151</v>
      </c>
      <c r="BO901" s="15">
        <f t="shared" ca="1" si="492"/>
        <v>89718.959600472153</v>
      </c>
      <c r="BP901" s="15">
        <f t="shared" ca="1" si="493"/>
        <v>87862.823991355879</v>
      </c>
      <c r="BQ901" s="15">
        <f ca="1">Inputs!$B$20*EXP($B$10-0.5*C$7^2+C$7*AJ901)</f>
        <v>3257.5212128368717</v>
      </c>
      <c r="BR901" s="15">
        <f t="shared" ca="1" si="494"/>
        <v>6456.7549439372215</v>
      </c>
      <c r="BS901" s="15">
        <f t="shared" ca="1" si="495"/>
        <v>9982.3956069911947</v>
      </c>
      <c r="BT901" s="15">
        <f t="shared" ca="1" si="496"/>
        <v>7877.070124038647</v>
      </c>
      <c r="BU901" s="15">
        <f t="shared" ca="1" si="497"/>
        <v>11751.104581047677</v>
      </c>
      <c r="BV901" s="15">
        <f t="shared" ca="1" si="498"/>
        <v>17716.348197875323</v>
      </c>
      <c r="BW901" s="15">
        <f t="shared" ca="1" si="499"/>
        <v>20682.547857410875</v>
      </c>
      <c r="BX901" s="15">
        <f t="shared" ca="1" si="500"/>
        <v>25248.200980061159</v>
      </c>
      <c r="BY901" s="15">
        <f t="shared" ca="1" si="501"/>
        <v>30161.769724204842</v>
      </c>
      <c r="BZ901" s="15">
        <f t="shared" ca="1" si="502"/>
        <v>50864.599094494006</v>
      </c>
      <c r="CA901" s="15">
        <f t="shared" ca="1" si="503"/>
        <v>83182.233760252057</v>
      </c>
      <c r="CB901" s="15">
        <f ca="1">(AU901*DCF!C$10-DCF!C$5*MAX(AU901*DCF!C$10,0)-MAX(AU901-Inputs!$B$6,0)/Inputs!$B$10)*DCF!C$6</f>
        <v>1039.7556278770678</v>
      </c>
      <c r="CC901" s="15">
        <f ca="1">(AV901*DCF!D$10-DCF!D$5*MAX(AV901*DCF!D$10,0)-MAX(AV901-AU901,0)/Inputs!$B$10)*DCF!D$6</f>
        <v>1322.7461235891883</v>
      </c>
      <c r="CD901" s="15">
        <f ca="1">(AW901*DCF!E$10-DCF!E$5*MAX(AW901*DCF!E$10,0)-MAX(AW901-AV901,0)/Inputs!$B$10)*DCF!E$6</f>
        <v>1877.3886895621815</v>
      </c>
      <c r="CE901" s="15">
        <f ca="1">(AX901*DCF!F$10-DCF!F$5*MAX(AX901*DCF!F$10,0)-MAX(AX901-AW901,0)/Inputs!$B$10)*DCF!F$6</f>
        <v>2187.4653431106076</v>
      </c>
      <c r="CF901" s="15">
        <f ca="1">(AY901*DCF!G$10-DCF!G$5*MAX(AY901*DCF!G$10,0)-MAX(AY901-AX901,0)/Inputs!$B$10)*DCF!G$6</f>
        <v>2205.5465076037322</v>
      </c>
      <c r="CG901" s="15">
        <f ca="1">(AZ901*DCF!H$10-DCF!H$5*MAX(AZ901*DCF!H$10,0)-MAX(AZ901-AY901,0)/Inputs!$B$10)*DCF!H$6</f>
        <v>2655.6570345839882</v>
      </c>
      <c r="CH901" s="15">
        <f ca="1">(BA901*DCF!I$10-DCF!I$5*MAX(BA901*DCF!I$10,0)-MAX(BA901-AZ901,0)/Inputs!$B$10)*DCF!I$6</f>
        <v>3049.0089776979389</v>
      </c>
      <c r="CI901" s="15">
        <f ca="1">(BB901*DCF!J$10-DCF!J$5*MAX(BB901*DCF!J$10,0)-MAX(BB901-BA901,0)/Inputs!$B$10)*DCF!J$6</f>
        <v>3459.3999301151744</v>
      </c>
      <c r="CJ901" s="15">
        <f ca="1">(BC901*DCF!K$10-DCF!K$5*MAX(BC901*DCF!K$10,0)-MAX(BC901-BB901,0)/Inputs!$B$10)*DCF!K$6</f>
        <v>3669.6966684615822</v>
      </c>
      <c r="CK901" s="15">
        <f ca="1">(BD901*DCF!L$10-DCF!L$5*MAX(BD901*DCF!L$10,0)-MAX(BD901-BC901,0)/Inputs!$B$10)*DCF!L$6</f>
        <v>3958.6847476748608</v>
      </c>
      <c r="CL901" s="15">
        <f ca="1">(BE901*DCF!M$10-DCF!M$5*MAX(BE901*DCF!M$10,0)-MAX(BE901-BD901,0)/Inputs!$B$10)*DCF!M$6</f>
        <v>5417.5960123417435</v>
      </c>
      <c r="CM901" s="15">
        <f ca="1">(BF901*DCF!C$28-DCF!C$5*MAX(BF901*DCF!C$28,0)-MAX(BF901-Inputs!$B$13,0)/Inputs!$B$17)*DCF!C$6</f>
        <v>3715.2561121140893</v>
      </c>
      <c r="CN901" s="15">
        <f ca="1">(BG901*DCF!D$28-DCF!D$5*MAX(BG901*DCF!D$28,0)-MAX(BG901-BF901,0)/Inputs!$B$17)*DCF!D$6</f>
        <v>4660.6461462877696</v>
      </c>
      <c r="CO901" s="15">
        <f ca="1">(BH901*DCF!E$28-DCF!E$5*MAX(BH901*DCF!E$28,0)-MAX(BH901-BG901,0)/Inputs!$B$17)*DCF!E$6</f>
        <v>5613.6565892761846</v>
      </c>
      <c r="CP901" s="15">
        <f ca="1">(BI901*DCF!F$28-DCF!F$5*MAX(BI901*DCF!F$28,0)-MAX(BI901-BH901,0)/Inputs!$B$17)*DCF!F$6</f>
        <v>6472.1786152666918</v>
      </c>
      <c r="CQ901" s="15">
        <f ca="1">(BJ901*DCF!G$28-DCF!G$5*MAX(BJ901*DCF!G$28,0)-MAX(BJ901-BI901,0)/Inputs!$B$17)*DCF!G$6</f>
        <v>7635.9782712147844</v>
      </c>
      <c r="CR901" s="15">
        <f ca="1">(BK901*DCF!H$28-DCF!H$5*MAX(BK901*DCF!H$28,0)-MAX(BK901-BJ901,0)/Inputs!$B$17)*DCF!H$6</f>
        <v>8038.90680197252</v>
      </c>
      <c r="CS901" s="15">
        <f ca="1">(BL901*DCF!I$28-DCF!I$5*MAX(BL901*DCF!I$28,0)-MAX(BL901-BK901,0)/Inputs!$B$17)*DCF!I$6</f>
        <v>9132.2104446294416</v>
      </c>
      <c r="CT901" s="15">
        <f ca="1">(BM901*DCF!J$28-DCF!J$5*MAX(BM901*DCF!J$28,0)-MAX(BM901-BL901,0)/Inputs!$B$17)*DCF!J$6</f>
        <v>11437.273704460804</v>
      </c>
      <c r="CU901" s="15">
        <f ca="1">(BN901*DCF!K$28-DCF!K$5*MAX(BN901*DCF!K$28,0)-MAX(BN901-BM901,0)/Inputs!$B$17)*DCF!K$6</f>
        <v>12523.790178174439</v>
      </c>
      <c r="CV901" s="15">
        <f ca="1">(BO901*DCF!L$28-DCF!L$5*MAX(BO901*DCF!L$28,0)-MAX(BO901-BN901,0)/Inputs!$B$17)*DCF!L$6</f>
        <v>14697.175822165267</v>
      </c>
      <c r="CW901" s="15">
        <f ca="1">(BP901*DCF!M$28-DCF!M$5*MAX(BP901*DCF!M$28,0)-MAX(BP901-BO901,0)/Inputs!$B$17)*DCF!M$6</f>
        <v>16531.441182712872</v>
      </c>
      <c r="CX901" s="15">
        <f ca="1">(BQ901*DCF!C$46-DCF!C$5*MAX(BQ901*DCF!C$46,0)-MAX(BQ901-Inputs!$B$20,0)/Inputs!$B$24)*DCF!C$6</f>
        <v>-778.42116362831746</v>
      </c>
      <c r="CY901" s="15">
        <f ca="1">(BR901*DCF!D$46-DCF!D$5*MAX(BR901*DCF!D$46,0)-MAX(BR901-BQ901,0)/Inputs!$B$24)*DCF!D$6</f>
        <v>-2467.1039724678203</v>
      </c>
      <c r="CZ901" s="15">
        <f ca="1">(BS901*DCF!E$46-DCF!E$5*MAX(BS901*DCF!E$46,0)-MAX(BS901-BR901,0)/Inputs!$B$24)*DCF!E$6</f>
        <v>-2570.1461512050596</v>
      </c>
      <c r="DA901" s="15">
        <f ca="1">(BT901*DCF!F$46-DCF!F$5*MAX(BT901*DCF!F$46,0)-MAX(BT901-BS901,0)/Inputs!$B$24)*DCF!F$6</f>
        <v>-573.65804906890583</v>
      </c>
      <c r="DB901" s="15">
        <f ca="1">(BU901*DCF!G$46-DCF!G$5*MAX(BU901*DCF!G$46,0)-MAX(BU901-BT901,0)/Inputs!$B$24)*DCF!G$6</f>
        <v>-1698.4325905216058</v>
      </c>
      <c r="DC901" s="15">
        <f ca="1">(BV901*DCF!H$46-DCF!H$5*MAX(BV901*DCF!H$46,0)-MAX(BV901-BU901,0)/Inputs!$B$24)*DCF!H$6</f>
        <v>-1853.6629042751479</v>
      </c>
      <c r="DD901" s="15">
        <f ca="1">(BW901*DCF!I$46-DCF!I$5*MAX(BW901*DCF!I$46,0)-MAX(BW901-BV901,0)/Inputs!$B$24)*DCF!I$6</f>
        <v>-373.80971445860746</v>
      </c>
      <c r="DE901" s="15">
        <f ca="1">(BX901*DCF!J$46-DCF!J$5*MAX(BX901*DCF!J$46,0)-MAX(BX901-BW901,0)/Inputs!$B$24)*DCF!J$6</f>
        <v>-151.64442494250312</v>
      </c>
      <c r="DF901" s="15">
        <f ca="1">(BY901*DCF!K$46-DCF!K$5*MAX(BY901*DCF!K$46,0)-MAX(BY901-BX901,0)/Inputs!$B$24)*DCF!K$6</f>
        <v>519.24738601263982</v>
      </c>
      <c r="DG901" s="15">
        <f ca="1">(BZ901*DCF!L$46-DCF!L$5*MAX(BZ901*DCF!L$46,0)-MAX(BZ901-BY901,0)/Inputs!$B$24)*DCF!L$6</f>
        <v>-1169.0844709518492</v>
      </c>
      <c r="DH901" s="15">
        <f ca="1">(CA901*DCF!M$46-DCF!M$5*MAX(CA901*DCF!M$46,0)-MAX(CA901-BZ901,0)/Inputs!$B$24)*DCF!M$6</f>
        <v>-235.04125808728216</v>
      </c>
      <c r="DI901" s="15">
        <f ca="1">SUM(CB901:CL901)+BE901*DCF!M$10*(1+Inputs!$B$30)*(1-Inputs!$B$33)*(1-Inputs!$B$30/Inputs!$B$31)/(Inputs!$B$29-Inputs!$B$30)*DCF!M$6</f>
        <v>147208.84214849808</v>
      </c>
      <c r="DJ901" s="15">
        <f ca="1">SUM(CM901:CW901)+BP901*DCF!M$28*(1+Inputs!$B$30)*(1-Inputs!$B$33)*(1-Inputs!$B$30/Inputs!$B$31)/(Inputs!$B$29-Inputs!$B$30)*DCF!M$6</f>
        <v>426489.71524628642</v>
      </c>
      <c r="DK901" s="15">
        <f ca="1">SUM(CX901:DH901)+CA901*DCF!M$46*(1+Inputs!$B$30)*(1-Inputs!$B$33)*(1-Inputs!$B$30/Inputs!$B$31)/(Inputs!$B$29-Inputs!$B$30)*DCF!M$6</f>
        <v>117257.8296452659</v>
      </c>
      <c r="DM901" s="15">
        <f ca="1">DI901+DJ901+DK901+Inputs!$B$34+Inputs!$B$36-Inputs!$B$35</f>
        <v>767807.38704005047</v>
      </c>
    </row>
    <row r="902" spans="1:117" x14ac:dyDescent="0.75">
      <c r="A902" s="11">
        <v>889</v>
      </c>
      <c r="C902" s="23">
        <f t="shared" ca="1" si="508"/>
        <v>-0.84796948982523634</v>
      </c>
      <c r="D902" s="23">
        <f t="shared" ca="1" si="508"/>
        <v>0.40008161312595963</v>
      </c>
      <c r="E902" s="23">
        <f t="shared" ca="1" si="508"/>
        <v>-0.44774164758501928</v>
      </c>
      <c r="F902" s="23">
        <f t="shared" ca="1" si="508"/>
        <v>0.85605831417859624</v>
      </c>
      <c r="G902" s="23">
        <f t="shared" ca="1" si="508"/>
        <v>-1.990392668412208</v>
      </c>
      <c r="H902" s="23">
        <f t="shared" ca="1" si="508"/>
        <v>-0.39871550415621654</v>
      </c>
      <c r="I902" s="23">
        <f t="shared" ca="1" si="508"/>
        <v>1.4604259548077185</v>
      </c>
      <c r="J902" s="23">
        <f t="shared" ca="1" si="508"/>
        <v>1.240771196568718</v>
      </c>
      <c r="K902" s="23">
        <f t="shared" ca="1" si="508"/>
        <v>-0.70105210419525799</v>
      </c>
      <c r="L902" s="23">
        <f t="shared" ca="1" si="508"/>
        <v>1.3203270260833235</v>
      </c>
      <c r="M902" s="23">
        <f t="shared" ca="1" si="508"/>
        <v>-1.3739489370259614</v>
      </c>
      <c r="N902" s="23">
        <f ca="1">SQRT(Inputs!$B$38)*C902+SQRT(1-Inputs!$B$38)*_xlfn.NORM.S.INV(RAND())</f>
        <v>-0.22684481730339884</v>
      </c>
      <c r="O902" s="23">
        <f ca="1">SQRT(Inputs!$B$38)*D902+SQRT(1-Inputs!$B$38)*_xlfn.NORM.S.INV(RAND())</f>
        <v>1.1303003585590592</v>
      </c>
      <c r="P902" s="23">
        <f ca="1">SQRT(Inputs!$B$38)*E902+SQRT(1-Inputs!$B$38)*_xlfn.NORM.S.INV(RAND())</f>
        <v>-1.0394345252274779</v>
      </c>
      <c r="Q902" s="23">
        <f ca="1">SQRT(Inputs!$B$38)*F902+SQRT(1-Inputs!$B$38)*_xlfn.NORM.S.INV(RAND())</f>
        <v>0.15705751566127563</v>
      </c>
      <c r="R902" s="23">
        <f ca="1">SQRT(Inputs!$B$38)*G902+SQRT(1-Inputs!$B$38)*_xlfn.NORM.S.INV(RAND())</f>
        <v>-1.1815773388976689</v>
      </c>
      <c r="S902" s="23">
        <f ca="1">SQRT(Inputs!$B$38)*H902+SQRT(1-Inputs!$B$38)*_xlfn.NORM.S.INV(RAND())</f>
        <v>1.5813046608566722E-2</v>
      </c>
      <c r="T902" s="23">
        <f ca="1">SQRT(Inputs!$B$38)*I902+SQRT(1-Inputs!$B$38)*_xlfn.NORM.S.INV(RAND())</f>
        <v>0.78098881546039978</v>
      </c>
      <c r="U902" s="23">
        <f ca="1">SQRT(Inputs!$B$38)*J902+SQRT(1-Inputs!$B$38)*_xlfn.NORM.S.INV(RAND())</f>
        <v>1.2831558396616924</v>
      </c>
      <c r="V902" s="23">
        <f ca="1">SQRT(Inputs!$B$38)*K902+SQRT(1-Inputs!$B$38)*_xlfn.NORM.S.INV(RAND())</f>
        <v>0.48012169967516299</v>
      </c>
      <c r="W902" s="23">
        <f ca="1">SQRT(Inputs!$B$38)*L902+SQRT(1-Inputs!$B$38)*_xlfn.NORM.S.INV(RAND())</f>
        <v>0.90056206299076935</v>
      </c>
      <c r="X902" s="23">
        <f ca="1">SQRT(Inputs!$B$38)*M902+SQRT(1-Inputs!$B$38)*_xlfn.NORM.S.INV(RAND())</f>
        <v>-0.42715574015677199</v>
      </c>
      <c r="Y902" s="23">
        <f ca="1">SQRT(Inputs!$B$38)*C902+SQRT(1-Inputs!$B$38)*_xlfn.NORM.S.INV(RAND())</f>
        <v>-0.65250329011979058</v>
      </c>
      <c r="Z902" s="23">
        <f ca="1">SQRT(Inputs!$B$38)*D902+SQRT(1-Inputs!$B$38)*_xlfn.NORM.S.INV(RAND())</f>
        <v>0.28694706451374619</v>
      </c>
      <c r="AA902" s="23">
        <f ca="1">SQRT(Inputs!$B$38)*E902+SQRT(1-Inputs!$B$38)*_xlfn.NORM.S.INV(RAND())</f>
        <v>-1.7800811671686514</v>
      </c>
      <c r="AB902" s="23">
        <f ca="1">SQRT(Inputs!$B$38)*F902+SQRT(1-Inputs!$B$38)*_xlfn.NORM.S.INV(RAND())</f>
        <v>1.5882602251821811</v>
      </c>
      <c r="AC902" s="23">
        <f ca="1">SQRT(Inputs!$B$38)*G902+SQRT(1-Inputs!$B$38)*_xlfn.NORM.S.INV(RAND())</f>
        <v>-0.5224968851587668</v>
      </c>
      <c r="AD902" s="23">
        <f ca="1">SQRT(Inputs!$B$38)*H902+SQRT(1-Inputs!$B$38)*_xlfn.NORM.S.INV(RAND())</f>
        <v>0.84967234607699227</v>
      </c>
      <c r="AE902" s="23">
        <f ca="1">SQRT(Inputs!$B$38)*I902+SQRT(1-Inputs!$B$38)*_xlfn.NORM.S.INV(RAND())</f>
        <v>0.91888266578202549</v>
      </c>
      <c r="AF902" s="23">
        <f ca="1">SQRT(Inputs!$B$38)*J902+SQRT(1-Inputs!$B$38)*_xlfn.NORM.S.INV(RAND())</f>
        <v>0.26712907065781039</v>
      </c>
      <c r="AG902" s="23">
        <f ca="1">SQRT(Inputs!$B$38)*K902+SQRT(1-Inputs!$B$38)*_xlfn.NORM.S.INV(RAND())</f>
        <v>-0.60272004842173499</v>
      </c>
      <c r="AH902" s="23">
        <f ca="1">SQRT(Inputs!$B$38)*L902+SQRT(1-Inputs!$B$38)*_xlfn.NORM.S.INV(RAND())</f>
        <v>-0.60997861064249681</v>
      </c>
      <c r="AI902" s="23">
        <f ca="1">SQRT(Inputs!$B$38)*M902+SQRT(1-Inputs!$B$38)*_xlfn.NORM.S.INV(RAND())</f>
        <v>0.31314635053826156</v>
      </c>
      <c r="AJ902" s="23">
        <f ca="1">SQRT(Inputs!$B$38)*C902+SQRT(1-Inputs!$B$38)*_xlfn.NORM.S.INV(RAND())</f>
        <v>-1.6548847318433646</v>
      </c>
      <c r="AK902" s="23">
        <f ca="1">SQRT(Inputs!$B$38)*D902+SQRT(1-Inputs!$B$38)*_xlfn.NORM.S.INV(RAND())</f>
        <v>-1.0724204155666432</v>
      </c>
      <c r="AL902" s="23">
        <f ca="1">SQRT(Inputs!$B$38)*E902+SQRT(1-Inputs!$B$38)*_xlfn.NORM.S.INV(RAND())</f>
        <v>0.70352541879985331</v>
      </c>
      <c r="AM902" s="23">
        <f ca="1">SQRT(Inputs!$B$38)*F902+SQRT(1-Inputs!$B$38)*_xlfn.NORM.S.INV(RAND())</f>
        <v>0.52385568613714528</v>
      </c>
      <c r="AN902" s="23">
        <f ca="1">SQRT(Inputs!$B$38)*G902+SQRT(1-Inputs!$B$38)*_xlfn.NORM.S.INV(RAND())</f>
        <v>-1.3215592472158351</v>
      </c>
      <c r="AO902" s="23">
        <f ca="1">SQRT(Inputs!$B$38)*H902+SQRT(1-Inputs!$B$38)*_xlfn.NORM.S.INV(RAND())</f>
        <v>-0.56596377658860986</v>
      </c>
      <c r="AP902" s="23">
        <f ca="1">SQRT(Inputs!$B$38)*I902+SQRT(1-Inputs!$B$38)*_xlfn.NORM.S.INV(RAND())</f>
        <v>0.3904554845207488</v>
      </c>
      <c r="AQ902" s="23">
        <f ca="1">SQRT(Inputs!$B$38)*J902+SQRT(1-Inputs!$B$38)*_xlfn.NORM.S.INV(RAND())</f>
        <v>7.0229513297479507E-3</v>
      </c>
      <c r="AR902" s="23">
        <f ca="1">SQRT(Inputs!$B$38)*K902+SQRT(1-Inputs!$B$38)*_xlfn.NORM.S.INV(RAND())</f>
        <v>0.58279127230745376</v>
      </c>
      <c r="AS902" s="23">
        <f ca="1">SQRT(Inputs!$B$38)*L902+SQRT(1-Inputs!$B$38)*_xlfn.NORM.S.INV(RAND())</f>
        <v>0.55186745410978544</v>
      </c>
      <c r="AT902" s="23">
        <f ca="1">SQRT(Inputs!$B$38)*M902+SQRT(1-Inputs!$B$38)*_xlfn.NORM.S.INV(RAND())</f>
        <v>-1.8791653548327454</v>
      </c>
      <c r="AU902" s="15">
        <f ca="1">Inputs!$B$6*EXP($B$8-0.5*C$5^2+C$5*N902)</f>
        <v>4783.330537350922</v>
      </c>
      <c r="AV902" s="15">
        <f t="shared" ca="1" si="474"/>
        <v>6875.1281158444363</v>
      </c>
      <c r="AW902" s="15">
        <f t="shared" ca="1" si="475"/>
        <v>7286.3720653233531</v>
      </c>
      <c r="AX902" s="15">
        <f t="shared" ca="1" si="476"/>
        <v>9072.2053849772838</v>
      </c>
      <c r="AY902" s="15">
        <f t="shared" ca="1" si="477"/>
        <v>9658.0693988688654</v>
      </c>
      <c r="AZ902" s="15">
        <f t="shared" ca="1" si="478"/>
        <v>11832.666335428828</v>
      </c>
      <c r="BA902" s="15">
        <f t="shared" ca="1" si="479"/>
        <v>15713.455029150186</v>
      </c>
      <c r="BB902" s="15">
        <f t="shared" ca="1" si="480"/>
        <v>21877.296164175557</v>
      </c>
      <c r="BC902" s="15">
        <f t="shared" ca="1" si="481"/>
        <v>28065.149235586348</v>
      </c>
      <c r="BD902" s="15">
        <f t="shared" ca="1" si="482"/>
        <v>37404.055699682387</v>
      </c>
      <c r="BE902" s="15">
        <f t="shared" ca="1" si="483"/>
        <v>44084.927107466676</v>
      </c>
      <c r="BF902" s="15">
        <f ca="1">Inputs!$B$13*EXP($B$9-0.5*C$6^2+C$6*Y902)</f>
        <v>12152.764587365482</v>
      </c>
      <c r="BG902" s="15">
        <f t="shared" ca="1" si="484"/>
        <v>15598.061058020681</v>
      </c>
      <c r="BH902" s="15">
        <f t="shared" ca="1" si="485"/>
        <v>14185.854717910435</v>
      </c>
      <c r="BI902" s="15">
        <f t="shared" ca="1" si="486"/>
        <v>22174.801393864083</v>
      </c>
      <c r="BJ902" s="15">
        <f t="shared" ca="1" si="487"/>
        <v>25212.620540888238</v>
      </c>
      <c r="BK902" s="15">
        <f t="shared" ca="1" si="488"/>
        <v>34738.447055837969</v>
      </c>
      <c r="BL902" s="15">
        <f t="shared" ca="1" si="489"/>
        <v>48068.267557584499</v>
      </c>
      <c r="BM902" s="15">
        <f t="shared" ca="1" si="490"/>
        <v>61079.938011451122</v>
      </c>
      <c r="BN902" s="15">
        <f t="shared" ca="1" si="491"/>
        <v>69886.209474474323</v>
      </c>
      <c r="BO902" s="15">
        <f t="shared" ca="1" si="492"/>
        <v>80102.018997779698</v>
      </c>
      <c r="BP902" s="15">
        <f t="shared" ca="1" si="493"/>
        <v>102151.19751630603</v>
      </c>
      <c r="BQ902" s="15">
        <f ca="1">Inputs!$B$20*EXP($B$10-0.5*C$7^2+C$7*AJ902)</f>
        <v>2385.0365310577572</v>
      </c>
      <c r="BR902" s="15">
        <f t="shared" ca="1" si="494"/>
        <v>2302.0883099626594</v>
      </c>
      <c r="BS902" s="15">
        <f t="shared" ca="1" si="495"/>
        <v>3858.3456888887476</v>
      </c>
      <c r="BT902" s="15">
        <f t="shared" ca="1" si="496"/>
        <v>6103.5080605297608</v>
      </c>
      <c r="BU902" s="15">
        <f t="shared" ca="1" si="497"/>
        <v>6143.6654022352486</v>
      </c>
      <c r="BV902" s="15">
        <f t="shared" ca="1" si="498"/>
        <v>7524.3245558505359</v>
      </c>
      <c r="BW902" s="15">
        <f t="shared" ca="1" si="499"/>
        <v>11404.328807770937</v>
      </c>
      <c r="BX902" s="15">
        <f t="shared" ca="1" si="500"/>
        <v>15973.259381876824</v>
      </c>
      <c r="BY902" s="15">
        <f t="shared" ca="1" si="501"/>
        <v>25021.260648174928</v>
      </c>
      <c r="BZ902" s="15">
        <f t="shared" ca="1" si="502"/>
        <v>38857.084119403364</v>
      </c>
      <c r="CA902" s="15">
        <f t="shared" ca="1" si="503"/>
        <v>39086.709681136403</v>
      </c>
      <c r="CB902" s="15">
        <f ca="1">(AU902*DCF!C$10-DCF!C$5*MAX(AU902*DCF!C$10,0)-MAX(AU902-Inputs!$B$6,0)/Inputs!$B$10)*DCF!C$6</f>
        <v>1044.3499558142371</v>
      </c>
      <c r="CC902" s="15">
        <f ca="1">(AV902*DCF!D$10-DCF!D$5*MAX(AV902*DCF!D$10,0)-MAX(AV902-AU902,0)/Inputs!$B$10)*DCF!D$6</f>
        <v>1165.7358074891035</v>
      </c>
      <c r="CD902" s="15">
        <f ca="1">(AW902*DCF!E$10-DCF!E$5*MAX(AW902*DCF!E$10,0)-MAX(AW902-AV902,0)/Inputs!$B$10)*DCF!E$6</f>
        <v>1589.6781528774752</v>
      </c>
      <c r="CE902" s="15">
        <f ca="1">(AX902*DCF!F$10-DCF!F$5*MAX(AX902*DCF!F$10,0)-MAX(AX902-AW902,0)/Inputs!$B$10)*DCF!F$6</f>
        <v>1608.8603394996765</v>
      </c>
      <c r="CF902" s="15">
        <f ca="1">(AY902*DCF!G$10-DCF!G$5*MAX(AY902*DCF!G$10,0)-MAX(AY902-AX902,0)/Inputs!$B$10)*DCF!G$6</f>
        <v>1877.3339675699872</v>
      </c>
      <c r="CG902" s="15">
        <f ca="1">(AZ902*DCF!H$10-DCF!H$5*MAX(AZ902*DCF!H$10,0)-MAX(AZ902-AY902,0)/Inputs!$B$10)*DCF!H$6</f>
        <v>1911.1819854902253</v>
      </c>
      <c r="CH902" s="15">
        <f ca="1">(BA902*DCF!I$10-DCF!I$5*MAX(BA902*DCF!I$10,0)-MAX(BA902-AZ902,0)/Inputs!$B$10)*DCF!I$6</f>
        <v>2233.6896889245036</v>
      </c>
      <c r="CI902" s="15">
        <f ca="1">(BB902*DCF!J$10-DCF!J$5*MAX(BB902*DCF!J$10,0)-MAX(BB902-BA902,0)/Inputs!$B$10)*DCF!J$6</f>
        <v>2820.1662321313565</v>
      </c>
      <c r="CJ902" s="15">
        <f ca="1">(BC902*DCF!K$10-DCF!K$5*MAX(BC902*DCF!K$10,0)-MAX(BC902-BB902,0)/Inputs!$B$10)*DCF!K$6</f>
        <v>3651.8330644729813</v>
      </c>
      <c r="CK902" s="15">
        <f ca="1">(BD902*DCF!L$10-DCF!L$5*MAX(BD902*DCF!L$10,0)-MAX(BD902-BC902,0)/Inputs!$B$10)*DCF!L$6</f>
        <v>4433.5710579265506</v>
      </c>
      <c r="CL902" s="15">
        <f ca="1">(BE902*DCF!M$10-DCF!M$5*MAX(BE902*DCF!M$10,0)-MAX(BE902-BD902,0)/Inputs!$B$10)*DCF!M$6</f>
        <v>5422.8519372120063</v>
      </c>
      <c r="CM902" s="15">
        <f ca="1">(BF902*DCF!C$28-DCF!C$5*MAX(BF902*DCF!C$28,0)-MAX(BF902-Inputs!$B$13,0)/Inputs!$B$17)*DCF!C$6</f>
        <v>3532.0931087139829</v>
      </c>
      <c r="CN902" s="15">
        <f ca="1">(BG902*DCF!D$28-DCF!D$5*MAX(BG902*DCF!D$28,0)-MAX(BG902-BF902,0)/Inputs!$B$17)*DCF!D$6</f>
        <v>3858.9490295739142</v>
      </c>
      <c r="CO902" s="15">
        <f ca="1">(BH902*DCF!E$28-DCF!E$5*MAX(BH902*DCF!E$28,0)-MAX(BH902-BG902,0)/Inputs!$B$17)*DCF!E$6</f>
        <v>4017.686655731949</v>
      </c>
      <c r="CP902" s="15">
        <f ca="1">(BI902*DCF!F$28-DCF!F$5*MAX(BI902*DCF!F$28,0)-MAX(BI902-BH902,0)/Inputs!$B$17)*DCF!F$6</f>
        <v>4565.3604577479009</v>
      </c>
      <c r="CQ902" s="15">
        <f ca="1">(BJ902*DCF!G$28-DCF!G$5*MAX(BJ902*DCF!G$28,0)-MAX(BJ902-BI902,0)/Inputs!$B$17)*DCF!G$6</f>
        <v>6030.6745163936939</v>
      </c>
      <c r="CR902" s="15">
        <f ca="1">(BK902*DCF!H$28-DCF!H$5*MAX(BK902*DCF!H$28,0)-MAX(BK902-BJ902,0)/Inputs!$B$17)*DCF!H$6</f>
        <v>7111.1551048460997</v>
      </c>
      <c r="CS902" s="15">
        <f ca="1">(BL902*DCF!I$28-DCF!I$5*MAX(BL902*DCF!I$28,0)-MAX(BL902-BK902,0)/Inputs!$B$17)*DCF!I$6</f>
        <v>9390.1612068581999</v>
      </c>
      <c r="CT902" s="15">
        <f ca="1">(BM902*DCF!J$28-DCF!J$5*MAX(BM902*DCF!J$28,0)-MAX(BM902-BL902,0)/Inputs!$B$17)*DCF!J$6</f>
        <v>11900.655602547964</v>
      </c>
      <c r="CU902" s="15">
        <f ca="1">(BN902*DCF!K$28-DCF!K$5*MAX(BN902*DCF!K$28,0)-MAX(BN902-BM902,0)/Inputs!$B$17)*DCF!K$6</f>
        <v>13680.144703586946</v>
      </c>
      <c r="CV902" s="15">
        <f ca="1">(BO902*DCF!L$28-DCF!L$5*MAX(BO902*DCF!L$28,0)-MAX(BO902-BN902,0)/Inputs!$B$17)*DCF!L$6</f>
        <v>14826.098239030343</v>
      </c>
      <c r="CW902" s="15">
        <f ca="1">(BP902*DCF!M$28-DCF!M$5*MAX(BP902*DCF!M$28,0)-MAX(BP902-BO902,0)/Inputs!$B$17)*DCF!M$6</f>
        <v>16915.04820899458</v>
      </c>
      <c r="CX902" s="15">
        <f ca="1">(BQ902*DCF!C$46-DCF!C$5*MAX(BQ902*DCF!C$46,0)-MAX(BQ902-Inputs!$B$20,0)/Inputs!$B$24)*DCF!C$6</f>
        <v>-550.81675082165293</v>
      </c>
      <c r="CY902" s="15">
        <f ca="1">(BR902*DCF!D$46-DCF!D$5*MAX(BR902*DCF!D$46,0)-MAX(BR902-BQ902,0)/Inputs!$B$24)*DCF!D$6</f>
        <v>-392.91278911725544</v>
      </c>
      <c r="CZ902" s="15">
        <f ca="1">(BS902*DCF!E$46-DCF!E$5*MAX(BS902*DCF!E$46,0)-MAX(BS902-BR902,0)/Inputs!$B$24)*DCF!E$6</f>
        <v>-1069.6899112796209</v>
      </c>
      <c r="DA902" s="15">
        <f ca="1">(BT902*DCF!F$46-DCF!F$5*MAX(BT902*DCF!F$46,0)-MAX(BT902-BS902,0)/Inputs!$B$24)*DCF!F$6</f>
        <v>-1262.0306408006757</v>
      </c>
      <c r="DB902" s="15">
        <f ca="1">(BU902*DCF!G$46-DCF!G$5*MAX(BU902*DCF!G$46,0)-MAX(BU902-BT902,0)/Inputs!$B$24)*DCF!G$6</f>
        <v>-220.16890206802387</v>
      </c>
      <c r="DC902" s="15">
        <f ca="1">(BV902*DCF!H$46-DCF!H$5*MAX(BV902*DCF!H$46,0)-MAX(BV902-BU902,0)/Inputs!$B$24)*DCF!H$6</f>
        <v>-429.03137254696412</v>
      </c>
      <c r="DD902" s="15">
        <f ca="1">(BW902*DCF!I$46-DCF!I$5*MAX(BW902*DCF!I$46,0)-MAX(BW902-BV902,0)/Inputs!$B$24)*DCF!I$6</f>
        <v>-850.41172683477191</v>
      </c>
      <c r="DE902" s="15">
        <f ca="1">(BX902*DCF!J$46-DCF!J$5*MAX(BX902*DCF!J$46,0)-MAX(BX902-BW902,0)/Inputs!$B$24)*DCF!J$6</f>
        <v>-541.57169575221349</v>
      </c>
      <c r="DF902" s="15">
        <f ca="1">(BY902*DCF!K$46-DCF!K$5*MAX(BY902*DCF!K$46,0)-MAX(BY902-BX902,0)/Inputs!$B$24)*DCF!K$6</f>
        <v>-787.22145546136755</v>
      </c>
      <c r="DG902" s="15">
        <f ca="1">(BZ902*DCF!L$46-DCF!L$5*MAX(BZ902*DCF!L$46,0)-MAX(BZ902-BY902,0)/Inputs!$B$24)*DCF!L$6</f>
        <v>-445.08219807633753</v>
      </c>
      <c r="DH902" s="15">
        <f ca="1">(CA902*DCF!M$46-DCF!M$5*MAX(CA902*DCF!M$46,0)-MAX(CA902-BZ902,0)/Inputs!$B$24)*DCF!M$6</f>
        <v>3016.2399559268724</v>
      </c>
      <c r="DI902" s="15">
        <f ca="1">SUM(CB902:CL902)+BE902*DCF!M$10*(1+Inputs!$B$30)*(1-Inputs!$B$33)*(1-Inputs!$B$30/Inputs!$B$31)/(Inputs!$B$29-Inputs!$B$30)*DCF!M$6</f>
        <v>150448.18729229772</v>
      </c>
      <c r="DJ902" s="15">
        <f ca="1">SUM(CM902:CW902)+BP902*DCF!M$28*(1+Inputs!$B$30)*(1-Inputs!$B$33)*(1-Inputs!$B$30/Inputs!$B$31)/(Inputs!$B$29-Inputs!$B$30)*DCF!M$6</f>
        <v>474878.87149752479</v>
      </c>
      <c r="DK902" s="15">
        <f ca="1">SUM(CX902:DH902)+CA902*DCF!M$46*(1+Inputs!$B$30)*(1-Inputs!$B$33)*(1-Inputs!$B$30/Inputs!$B$31)/(Inputs!$B$29-Inputs!$B$30)*DCF!M$6</f>
        <v>56899.98579696213</v>
      </c>
      <c r="DM902" s="15">
        <f ca="1">DI902+DJ902+DK902+Inputs!$B$34+Inputs!$B$36-Inputs!$B$35</f>
        <v>759078.04458678467</v>
      </c>
    </row>
    <row r="903" spans="1:117" x14ac:dyDescent="0.75">
      <c r="A903" s="11">
        <v>890</v>
      </c>
      <c r="C903" s="23">
        <f t="shared" ca="1" si="508"/>
        <v>-1.3395100072660142</v>
      </c>
      <c r="D903" s="23">
        <f t="shared" ca="1" si="508"/>
        <v>1.2416430234246965</v>
      </c>
      <c r="E903" s="23">
        <f t="shared" ca="1" si="508"/>
        <v>1.2910050891982119</v>
      </c>
      <c r="F903" s="23">
        <f t="shared" ca="1" si="508"/>
        <v>-0.14624933634358117</v>
      </c>
      <c r="G903" s="23">
        <f t="shared" ca="1" si="508"/>
        <v>0.96579189111205532</v>
      </c>
      <c r="H903" s="23">
        <f t="shared" ca="1" si="508"/>
        <v>-1.5703698540069198</v>
      </c>
      <c r="I903" s="23">
        <f t="shared" ca="1" si="508"/>
        <v>-1.469410139508172</v>
      </c>
      <c r="J903" s="23">
        <f t="shared" ca="1" si="508"/>
        <v>0.85710172728757095</v>
      </c>
      <c r="K903" s="23">
        <f t="shared" ca="1" si="508"/>
        <v>0.17318166993467629</v>
      </c>
      <c r="L903" s="23">
        <f t="shared" ca="1" si="508"/>
        <v>-0.20867639873617672</v>
      </c>
      <c r="M903" s="23">
        <f t="shared" ca="1" si="508"/>
        <v>-0.35663498453084042</v>
      </c>
      <c r="N903" s="23">
        <f ca="1">SQRT(Inputs!$B$38)*C903+SQRT(1-Inputs!$B$38)*_xlfn.NORM.S.INV(RAND())</f>
        <v>-0.67092155895113925</v>
      </c>
      <c r="O903" s="23">
        <f ca="1">SQRT(Inputs!$B$38)*D903+SQRT(1-Inputs!$B$38)*_xlfn.NORM.S.INV(RAND())</f>
        <v>2.145538903744197</v>
      </c>
      <c r="P903" s="23">
        <f ca="1">SQRT(Inputs!$B$38)*E903+SQRT(1-Inputs!$B$38)*_xlfn.NORM.S.INV(RAND())</f>
        <v>1.9627552825363146</v>
      </c>
      <c r="Q903" s="23">
        <f ca="1">SQRT(Inputs!$B$38)*F903+SQRT(1-Inputs!$B$38)*_xlfn.NORM.S.INV(RAND())</f>
        <v>-0.93166823293343626</v>
      </c>
      <c r="R903" s="23">
        <f ca="1">SQRT(Inputs!$B$38)*G903+SQRT(1-Inputs!$B$38)*_xlfn.NORM.S.INV(RAND())</f>
        <v>0.33094716672180602</v>
      </c>
      <c r="S903" s="23">
        <f ca="1">SQRT(Inputs!$B$38)*H903+SQRT(1-Inputs!$B$38)*_xlfn.NORM.S.INV(RAND())</f>
        <v>-0.3229683388337421</v>
      </c>
      <c r="T903" s="23">
        <f ca="1">SQRT(Inputs!$B$38)*I903+SQRT(1-Inputs!$B$38)*_xlfn.NORM.S.INV(RAND())</f>
        <v>0.40543260779273027</v>
      </c>
      <c r="U903" s="23">
        <f ca="1">SQRT(Inputs!$B$38)*J903+SQRT(1-Inputs!$B$38)*_xlfn.NORM.S.INV(RAND())</f>
        <v>2.4032690654045563</v>
      </c>
      <c r="V903" s="23">
        <f ca="1">SQRT(Inputs!$B$38)*K903+SQRT(1-Inputs!$B$38)*_xlfn.NORM.S.INV(RAND())</f>
        <v>1.5114514098964642</v>
      </c>
      <c r="W903" s="23">
        <f ca="1">SQRT(Inputs!$B$38)*L903+SQRT(1-Inputs!$B$38)*_xlfn.NORM.S.INV(RAND())</f>
        <v>-0.74448999818345452</v>
      </c>
      <c r="X903" s="23">
        <f ca="1">SQRT(Inputs!$B$38)*M903+SQRT(1-Inputs!$B$38)*_xlfn.NORM.S.INV(RAND())</f>
        <v>2.0913036274788549E-2</v>
      </c>
      <c r="Y903" s="23">
        <f ca="1">SQRT(Inputs!$B$38)*C903+SQRT(1-Inputs!$B$38)*_xlfn.NORM.S.INV(RAND())</f>
        <v>-0.88184386439953544</v>
      </c>
      <c r="Z903" s="23">
        <f ca="1">SQRT(Inputs!$B$38)*D903+SQRT(1-Inputs!$B$38)*_xlfn.NORM.S.INV(RAND())</f>
        <v>1.4933777534377723</v>
      </c>
      <c r="AA903" s="23">
        <f ca="1">SQRT(Inputs!$B$38)*E903+SQRT(1-Inputs!$B$38)*_xlfn.NORM.S.INV(RAND())</f>
        <v>0.82541736463340798</v>
      </c>
      <c r="AB903" s="23">
        <f ca="1">SQRT(Inputs!$B$38)*F903+SQRT(1-Inputs!$B$38)*_xlfn.NORM.S.INV(RAND())</f>
        <v>-0.19121740452456326</v>
      </c>
      <c r="AC903" s="23">
        <f ca="1">SQRT(Inputs!$B$38)*G903+SQRT(1-Inputs!$B$38)*_xlfn.NORM.S.INV(RAND())</f>
        <v>-0.10644386239341475</v>
      </c>
      <c r="AD903" s="23">
        <f ca="1">SQRT(Inputs!$B$38)*H903+SQRT(1-Inputs!$B$38)*_xlfn.NORM.S.INV(RAND())</f>
        <v>-5.0541162283139429E-2</v>
      </c>
      <c r="AE903" s="23">
        <f ca="1">SQRT(Inputs!$B$38)*I903+SQRT(1-Inputs!$B$38)*_xlfn.NORM.S.INV(RAND())</f>
        <v>-0.77373370925240004</v>
      </c>
      <c r="AF903" s="23">
        <f ca="1">SQRT(Inputs!$B$38)*J903+SQRT(1-Inputs!$B$38)*_xlfn.NORM.S.INV(RAND())</f>
        <v>0.42593948656670366</v>
      </c>
      <c r="AG903" s="23">
        <f ca="1">SQRT(Inputs!$B$38)*K903+SQRT(1-Inputs!$B$38)*_xlfn.NORM.S.INV(RAND())</f>
        <v>0.55813949546673158</v>
      </c>
      <c r="AH903" s="23">
        <f ca="1">SQRT(Inputs!$B$38)*L903+SQRT(1-Inputs!$B$38)*_xlfn.NORM.S.INV(RAND())</f>
        <v>-0.60647884931926255</v>
      </c>
      <c r="AI903" s="23">
        <f ca="1">SQRT(Inputs!$B$38)*M903+SQRT(1-Inputs!$B$38)*_xlfn.NORM.S.INV(RAND())</f>
        <v>-0.56775548821737853</v>
      </c>
      <c r="AJ903" s="23">
        <f ca="1">SQRT(Inputs!$B$38)*C903+SQRT(1-Inputs!$B$38)*_xlfn.NORM.S.INV(RAND())</f>
        <v>-1.0644590024304026</v>
      </c>
      <c r="AK903" s="23">
        <f ca="1">SQRT(Inputs!$B$38)*D903+SQRT(1-Inputs!$B$38)*_xlfn.NORM.S.INV(RAND())</f>
        <v>0.37112854925315075</v>
      </c>
      <c r="AL903" s="23">
        <f ca="1">SQRT(Inputs!$B$38)*E903+SQRT(1-Inputs!$B$38)*_xlfn.NORM.S.INV(RAND())</f>
        <v>-0.30937803245059037</v>
      </c>
      <c r="AM903" s="23">
        <f ca="1">SQRT(Inputs!$B$38)*F903+SQRT(1-Inputs!$B$38)*_xlfn.NORM.S.INV(RAND())</f>
        <v>0.86093028566183827</v>
      </c>
      <c r="AN903" s="23">
        <f ca="1">SQRT(Inputs!$B$38)*G903+SQRT(1-Inputs!$B$38)*_xlfn.NORM.S.INV(RAND())</f>
        <v>1.0947747810240047</v>
      </c>
      <c r="AO903" s="23">
        <f ca="1">SQRT(Inputs!$B$38)*H903+SQRT(1-Inputs!$B$38)*_xlfn.NORM.S.INV(RAND())</f>
        <v>-0.60720798746499682</v>
      </c>
      <c r="AP903" s="23">
        <f ca="1">SQRT(Inputs!$B$38)*I903+SQRT(1-Inputs!$B$38)*_xlfn.NORM.S.INV(RAND())</f>
        <v>-1.0529089178336155</v>
      </c>
      <c r="AQ903" s="23">
        <f ca="1">SQRT(Inputs!$B$38)*J903+SQRT(1-Inputs!$B$38)*_xlfn.NORM.S.INV(RAND())</f>
        <v>-0.84828997316038279</v>
      </c>
      <c r="AR903" s="23">
        <f ca="1">SQRT(Inputs!$B$38)*K903+SQRT(1-Inputs!$B$38)*_xlfn.NORM.S.INV(RAND())</f>
        <v>-0.15453360515862985</v>
      </c>
      <c r="AS903" s="23">
        <f ca="1">SQRT(Inputs!$B$38)*L903+SQRT(1-Inputs!$B$38)*_xlfn.NORM.S.INV(RAND())</f>
        <v>-0.16402754822744314</v>
      </c>
      <c r="AT903" s="23">
        <f ca="1">SQRT(Inputs!$B$38)*M903+SQRT(1-Inputs!$B$38)*_xlfn.NORM.S.INV(RAND())</f>
        <v>0.49749713864976586</v>
      </c>
      <c r="AU903" s="15">
        <f ca="1">Inputs!$B$6*EXP($B$8-0.5*C$5^2+C$5*N903)</f>
        <v>4451.5528980970275</v>
      </c>
      <c r="AV903" s="15">
        <f t="shared" ca="1" si="474"/>
        <v>7428.3129150027953</v>
      </c>
      <c r="AW903" s="15">
        <f t="shared" ca="1" si="475"/>
        <v>11802.75652876582</v>
      </c>
      <c r="AX903" s="15">
        <f t="shared" ca="1" si="476"/>
        <v>12826.650416841872</v>
      </c>
      <c r="AY903" s="15">
        <f t="shared" ca="1" si="477"/>
        <v>16293.203938511191</v>
      </c>
      <c r="AZ903" s="15">
        <f t="shared" ca="1" si="478"/>
        <v>19230.776562508348</v>
      </c>
      <c r="BA903" s="15">
        <f t="shared" ca="1" si="479"/>
        <v>24553.628809502254</v>
      </c>
      <c r="BB903" s="15">
        <f t="shared" ca="1" si="480"/>
        <v>38245.100137112524</v>
      </c>
      <c r="BC903" s="15">
        <f t="shared" ca="1" si="481"/>
        <v>54198.257852223556</v>
      </c>
      <c r="BD903" s="15">
        <f t="shared" ca="1" si="482"/>
        <v>61931.678344589367</v>
      </c>
      <c r="BE903" s="15">
        <f t="shared" ca="1" si="483"/>
        <v>76034.018828624714</v>
      </c>
      <c r="BF903" s="15">
        <f ca="1">Inputs!$B$13*EXP($B$9-0.5*C$6^2+C$6*Y903)</f>
        <v>11612.596833088033</v>
      </c>
      <c r="BG903" s="15">
        <f t="shared" ca="1" si="484"/>
        <v>18529.550945844625</v>
      </c>
      <c r="BH903" s="15">
        <f t="shared" ca="1" si="485"/>
        <v>25961.293437748867</v>
      </c>
      <c r="BI903" s="15">
        <f t="shared" ca="1" si="486"/>
        <v>30858.791993335231</v>
      </c>
      <c r="BJ903" s="15">
        <f t="shared" ca="1" si="487"/>
        <v>37254.844816120793</v>
      </c>
      <c r="BK903" s="15">
        <f t="shared" ca="1" si="488"/>
        <v>45409.726835106871</v>
      </c>
      <c r="BL903" s="15">
        <f t="shared" ca="1" si="489"/>
        <v>50458.569232207083</v>
      </c>
      <c r="BM903" s="15">
        <f t="shared" ca="1" si="490"/>
        <v>65394.780507030264</v>
      </c>
      <c r="BN903" s="15">
        <f t="shared" ca="1" si="491"/>
        <v>85990.767074867545</v>
      </c>
      <c r="BO903" s="15">
        <f t="shared" ca="1" si="492"/>
        <v>98600.808686719392</v>
      </c>
      <c r="BP903" s="15">
        <f t="shared" ca="1" si="493"/>
        <v>113798.51350569949</v>
      </c>
      <c r="BQ903" s="15">
        <f ca="1">Inputs!$B$20*EXP($B$10-0.5*C$7^2+C$7*AJ903)</f>
        <v>2940.6428860189976</v>
      </c>
      <c r="BR903" s="15">
        <f t="shared" ca="1" si="494"/>
        <v>4489.1921056327537</v>
      </c>
      <c r="BS903" s="15">
        <f t="shared" ca="1" si="495"/>
        <v>5624.8021696756759</v>
      </c>
      <c r="BT903" s="15">
        <f t="shared" ca="1" si="496"/>
        <v>9720.4945507861248</v>
      </c>
      <c r="BU903" s="15">
        <f t="shared" ca="1" si="497"/>
        <v>17557.379422438353</v>
      </c>
      <c r="BV903" s="15">
        <f t="shared" ca="1" si="498"/>
        <v>21304.143661894719</v>
      </c>
      <c r="BW903" s="15">
        <f t="shared" ca="1" si="499"/>
        <v>23790.029596978173</v>
      </c>
      <c r="BX903" s="15">
        <f t="shared" ca="1" si="500"/>
        <v>28070.564105683687</v>
      </c>
      <c r="BY903" s="15">
        <f t="shared" ca="1" si="501"/>
        <v>38185.767332158364</v>
      </c>
      <c r="BZ903" s="15">
        <f t="shared" ca="1" si="502"/>
        <v>51988.454542423009</v>
      </c>
      <c r="CA903" s="15">
        <f t="shared" ca="1" si="503"/>
        <v>79778.062873732968</v>
      </c>
      <c r="CB903" s="15">
        <f ca="1">(AU903*DCF!C$10-DCF!C$5*MAX(AU903*DCF!C$10,0)-MAX(AU903-Inputs!$B$6,0)/Inputs!$B$10)*DCF!C$6</f>
        <v>1046.7155895184367</v>
      </c>
      <c r="CC903" s="15">
        <f ca="1">(AV903*DCF!D$10-DCF!D$5*MAX(AV903*DCF!D$10,0)-MAX(AV903-AU903,0)/Inputs!$B$10)*DCF!D$6</f>
        <v>1084.7959250854867</v>
      </c>
      <c r="CD903" s="15">
        <f ca="1">(AW903*DCF!E$10-DCF!E$5*MAX(AW903*DCF!E$10,0)-MAX(AW903-AV903,0)/Inputs!$B$10)*DCF!E$6</f>
        <v>1739.7627435538552</v>
      </c>
      <c r="CE903" s="15">
        <f ca="1">(AX903*DCF!F$10-DCF!F$5*MAX(AX903*DCF!F$10,0)-MAX(AX903-AW903,0)/Inputs!$B$10)*DCF!F$6</f>
        <v>2586.9904115769687</v>
      </c>
      <c r="CF903" s="15">
        <f ca="1">(AY903*DCF!G$10-DCF!G$5*MAX(AY903*DCF!G$10,0)-MAX(AY903-AX903,0)/Inputs!$B$10)*DCF!G$6</f>
        <v>2690.7177770990729</v>
      </c>
      <c r="CG903" s="15">
        <f ca="1">(AZ903*DCF!H$10-DCF!H$5*MAX(AZ903*DCF!H$10,0)-MAX(AZ903-AY903,0)/Inputs!$B$10)*DCF!H$6</f>
        <v>3212.050381156283</v>
      </c>
      <c r="CH903" s="15">
        <f ca="1">(BA903*DCF!I$10-DCF!I$5*MAX(BA903*DCF!I$10,0)-MAX(BA903-AZ903,0)/Inputs!$B$10)*DCF!I$6</f>
        <v>3611.9179999955504</v>
      </c>
      <c r="CI903" s="15">
        <f ca="1">(BB903*DCF!J$10-DCF!J$5*MAX(BB903*DCF!J$10,0)-MAX(BB903-BA903,0)/Inputs!$B$10)*DCF!J$6</f>
        <v>4488.2310622038549</v>
      </c>
      <c r="CJ903" s="15">
        <f ca="1">(BC903*DCF!K$10-DCF!K$5*MAX(BC903*DCF!K$10,0)-MAX(BC903-BB903,0)/Inputs!$B$10)*DCF!K$6</f>
        <v>6491.8498567427769</v>
      </c>
      <c r="CK903" s="15">
        <f ca="1">(BD903*DCF!L$10-DCF!L$5*MAX(BD903*DCF!L$10,0)-MAX(BD903-BC903,0)/Inputs!$B$10)*DCF!L$6</f>
        <v>8340.4183004806528</v>
      </c>
      <c r="CL903" s="15">
        <f ca="1">(BE903*DCF!M$10-DCF!M$5*MAX(BE903*DCF!M$10,0)-MAX(BE903-BD903,0)/Inputs!$B$10)*DCF!M$6</f>
        <v>9044.7082312405601</v>
      </c>
      <c r="CM903" s="15">
        <f ca="1">(BF903*DCF!C$28-DCF!C$5*MAX(BF903*DCF!C$28,0)-MAX(BF903-Inputs!$B$13,0)/Inputs!$B$17)*DCF!C$6</f>
        <v>3491.9875113223602</v>
      </c>
      <c r="CN903" s="15">
        <f ca="1">(BG903*DCF!D$28-DCF!D$5*MAX(BG903*DCF!D$28,0)-MAX(BG903-BF903,0)/Inputs!$B$17)*DCF!D$6</f>
        <v>3981.6766636100401</v>
      </c>
      <c r="CO903" s="15">
        <f ca="1">(BH903*DCF!E$28-DCF!E$5*MAX(BH903*DCF!E$28,0)-MAX(BH903-BG903,0)/Inputs!$B$17)*DCF!E$6</f>
        <v>5888.006431036828</v>
      </c>
      <c r="CP903" s="15">
        <f ca="1">(BI903*DCF!F$28-DCF!F$5*MAX(BI903*DCF!F$28,0)-MAX(BI903-BH903,0)/Inputs!$B$17)*DCF!F$6</f>
        <v>7485.6821560800681</v>
      </c>
      <c r="CQ903" s="15">
        <f ca="1">(BJ903*DCF!G$28-DCF!G$5*MAX(BJ903*DCF!G$28,0)-MAX(BJ903-BI903,0)/Inputs!$B$17)*DCF!G$6</f>
        <v>8590.2992397299349</v>
      </c>
      <c r="CR903" s="15">
        <f ca="1">(BK903*DCF!H$28-DCF!H$5*MAX(BK903*DCF!H$28,0)-MAX(BK903-BJ903,0)/Inputs!$B$17)*DCF!H$6</f>
        <v>9963.2866286907083</v>
      </c>
      <c r="CS903" s="15">
        <f ca="1">(BL903*DCF!I$28-DCF!I$5*MAX(BL903*DCF!I$28,0)-MAX(BL903-BK903,0)/Inputs!$B$17)*DCF!I$6</f>
        <v>11140.822135075556</v>
      </c>
      <c r="CT903" s="15">
        <f ca="1">(BM903*DCF!J$28-DCF!J$5*MAX(BM903*DCF!J$28,0)-MAX(BM903-BL903,0)/Inputs!$B$17)*DCF!J$6</f>
        <v>12608.045290258357</v>
      </c>
      <c r="CU903" s="15">
        <f ca="1">(BN903*DCF!K$28-DCF!K$5*MAX(BN903*DCF!K$28,0)-MAX(BN903-BM903,0)/Inputs!$B$17)*DCF!K$6</f>
        <v>15637.074181667884</v>
      </c>
      <c r="CV903" s="15">
        <f ca="1">(BO903*DCF!L$28-DCF!L$5*MAX(BO903*DCF!L$28,0)-MAX(BO903-BN903,0)/Inputs!$B$17)*DCF!L$6</f>
        <v>18246.083716063822</v>
      </c>
      <c r="CW903" s="15">
        <f ca="1">(BP903*DCF!M$28-DCF!M$5*MAX(BP903*DCF!M$28,0)-MAX(BP903-BO903,0)/Inputs!$B$17)*DCF!M$6</f>
        <v>19822.668976209738</v>
      </c>
      <c r="CX903" s="15">
        <f ca="1">(BQ903*DCF!C$46-DCF!C$5*MAX(BQ903*DCF!C$46,0)-MAX(BQ903-Inputs!$B$20,0)/Inputs!$B$24)*DCF!C$6</f>
        <v>-679.13230623995321</v>
      </c>
      <c r="CY903" s="15">
        <f ca="1">(BR903*DCF!D$46-DCF!D$5*MAX(BR903*DCF!D$46,0)-MAX(BR903-BQ903,0)/Inputs!$B$24)*DCF!D$6</f>
        <v>-1426.9535010019181</v>
      </c>
      <c r="CZ903" s="15">
        <f ca="1">(BS903*DCF!E$46-DCF!E$5*MAX(BS903*DCF!E$46,0)-MAX(BS903-BR903,0)/Inputs!$B$24)*DCF!E$6</f>
        <v>-1112.7688744746308</v>
      </c>
      <c r="DA903" s="15">
        <f ca="1">(BT903*DCF!F$46-DCF!F$5*MAX(BT903*DCF!F$46,0)-MAX(BT903-BS903,0)/Inputs!$B$24)*DCF!F$6</f>
        <v>-2199.2789415181437</v>
      </c>
      <c r="DB903" s="15">
        <f ca="1">(BU903*DCF!G$46-DCF!G$5*MAX(BU903*DCF!G$46,0)-MAX(BU903-BT903,0)/Inputs!$B$24)*DCF!G$6</f>
        <v>-3226.7687875096271</v>
      </c>
      <c r="DC903" s="15">
        <f ca="1">(BV903*DCF!H$46-DCF!H$5*MAX(BV903*DCF!H$46,0)-MAX(BV903-BU903,0)/Inputs!$B$24)*DCF!H$6</f>
        <v>-1164.2840306056898</v>
      </c>
      <c r="DD903" s="15">
        <f ca="1">(BW903*DCF!I$46-DCF!I$5*MAX(BW903*DCF!I$46,0)-MAX(BW903-BV903,0)/Inputs!$B$24)*DCF!I$6</f>
        <v>-164.16173021765692</v>
      </c>
      <c r="DE903" s="15">
        <f ca="1">(BX903*DCF!J$46-DCF!J$5*MAX(BX903*DCF!J$46,0)-MAX(BX903-BW903,0)/Inputs!$B$24)*DCF!J$6</f>
        <v>42.35469935752792</v>
      </c>
      <c r="DF903" s="15">
        <f ca="1">(BY903*DCF!K$46-DCF!K$5*MAX(BY903*DCF!K$46,0)-MAX(BY903-BX903,0)/Inputs!$B$24)*DCF!K$6</f>
        <v>-296.65699967959631</v>
      </c>
      <c r="DG903" s="15">
        <f ca="1">(BZ903*DCF!L$46-DCF!L$5*MAX(BZ903*DCF!L$46,0)-MAX(BZ903-BY903,0)/Inputs!$B$24)*DCF!L$6</f>
        <v>470.12764914389743</v>
      </c>
      <c r="DH903" s="15">
        <f ca="1">(CA903*DCF!M$46-DCF!M$5*MAX(CA903*DCF!M$46,0)-MAX(CA903-BZ903,0)/Inputs!$B$24)*DCF!M$6</f>
        <v>444.69708016718249</v>
      </c>
      <c r="DI903" s="15">
        <f ca="1">SUM(CB903:CL903)+BE903*DCF!M$10*(1+Inputs!$B$30)*(1-Inputs!$B$33)*(1-Inputs!$B$30/Inputs!$B$31)/(Inputs!$B$29-Inputs!$B$30)*DCF!M$6</f>
        <v>255941.83812452643</v>
      </c>
      <c r="DJ903" s="15">
        <f ca="1">SUM(CM903:CW903)+BP903*DCF!M$28*(1+Inputs!$B$30)*(1-Inputs!$B$33)*(1-Inputs!$B$30/Inputs!$B$31)/(Inputs!$B$29-Inputs!$B$30)*DCF!M$6</f>
        <v>539125.99015096598</v>
      </c>
      <c r="DK903" s="15">
        <f ca="1">SUM(CX903:DH903)+CA903*DCF!M$46*(1+Inputs!$B$30)*(1-Inputs!$B$33)*(1-Inputs!$B$30/Inputs!$B$31)/(Inputs!$B$29-Inputs!$B$30)*DCF!M$6</f>
        <v>114033.50977590262</v>
      </c>
      <c r="DM903" s="15">
        <f ca="1">DI903+DJ903+DK903+Inputs!$B$34+Inputs!$B$36-Inputs!$B$35</f>
        <v>985952.33805139503</v>
      </c>
    </row>
    <row r="904" spans="1:117" x14ac:dyDescent="0.75">
      <c r="A904" s="11">
        <v>891</v>
      </c>
      <c r="C904" s="23">
        <f t="shared" ref="C904:M913" ca="1" si="509">_xlfn.NORM.S.INV(RAND())</f>
        <v>1.061264369127233</v>
      </c>
      <c r="D904" s="23">
        <f t="shared" ca="1" si="509"/>
        <v>-0.53460528677493735</v>
      </c>
      <c r="E904" s="23">
        <f t="shared" ca="1" si="509"/>
        <v>-0.5994992198224226</v>
      </c>
      <c r="F904" s="23">
        <f t="shared" ca="1" si="509"/>
        <v>-1.3037785977499869</v>
      </c>
      <c r="G904" s="23">
        <f t="shared" ca="1" si="509"/>
        <v>0.24509199412207261</v>
      </c>
      <c r="H904" s="23">
        <f t="shared" ca="1" si="509"/>
        <v>-0.40439730791206019</v>
      </c>
      <c r="I904" s="23">
        <f t="shared" ca="1" si="509"/>
        <v>-1.1093992754744018</v>
      </c>
      <c r="J904" s="23">
        <f t="shared" ca="1" si="509"/>
        <v>-1.5770983628382773</v>
      </c>
      <c r="K904" s="23">
        <f t="shared" ca="1" si="509"/>
        <v>1.2831903374843809</v>
      </c>
      <c r="L904" s="23">
        <f t="shared" ca="1" si="509"/>
        <v>0.87982401267384491</v>
      </c>
      <c r="M904" s="23">
        <f t="shared" ca="1" si="509"/>
        <v>0.45527216644230339</v>
      </c>
      <c r="N904" s="23">
        <f ca="1">SQRT(Inputs!$B$38)*C904+SQRT(1-Inputs!$B$38)*_xlfn.NORM.S.INV(RAND())</f>
        <v>-0.19852104811070692</v>
      </c>
      <c r="O904" s="23">
        <f ca="1">SQRT(Inputs!$B$38)*D904+SQRT(1-Inputs!$B$38)*_xlfn.NORM.S.INV(RAND())</f>
        <v>-1.1600298986922659</v>
      </c>
      <c r="P904" s="23">
        <f ca="1">SQRT(Inputs!$B$38)*E904+SQRT(1-Inputs!$B$38)*_xlfn.NORM.S.INV(RAND())</f>
        <v>-0.8447144783670355</v>
      </c>
      <c r="Q904" s="23">
        <f ca="1">SQRT(Inputs!$B$38)*F904+SQRT(1-Inputs!$B$38)*_xlfn.NORM.S.INV(RAND())</f>
        <v>-1.512719055692425</v>
      </c>
      <c r="R904" s="23">
        <f ca="1">SQRT(Inputs!$B$38)*G904+SQRT(1-Inputs!$B$38)*_xlfn.NORM.S.INV(RAND())</f>
        <v>1.9579123012497783</v>
      </c>
      <c r="S904" s="23">
        <f ca="1">SQRT(Inputs!$B$38)*H904+SQRT(1-Inputs!$B$38)*_xlfn.NORM.S.INV(RAND())</f>
        <v>0.4141166687377934</v>
      </c>
      <c r="T904" s="23">
        <f ca="1">SQRT(Inputs!$B$38)*I904+SQRT(1-Inputs!$B$38)*_xlfn.NORM.S.INV(RAND())</f>
        <v>-0.36164452290215987</v>
      </c>
      <c r="U904" s="23">
        <f ca="1">SQRT(Inputs!$B$38)*J904+SQRT(1-Inputs!$B$38)*_xlfn.NORM.S.INV(RAND())</f>
        <v>-2.4356985217103579</v>
      </c>
      <c r="V904" s="23">
        <f ca="1">SQRT(Inputs!$B$38)*K904+SQRT(1-Inputs!$B$38)*_xlfn.NORM.S.INV(RAND())</f>
        <v>1.4681402809770669</v>
      </c>
      <c r="W904" s="23">
        <f ca="1">SQRT(Inputs!$B$38)*L904+SQRT(1-Inputs!$B$38)*_xlfn.NORM.S.INV(RAND())</f>
        <v>0.40638360647087451</v>
      </c>
      <c r="X904" s="23">
        <f ca="1">SQRT(Inputs!$B$38)*M904+SQRT(1-Inputs!$B$38)*_xlfn.NORM.S.INV(RAND())</f>
        <v>-0.32904649089725579</v>
      </c>
      <c r="Y904" s="23">
        <f ca="1">SQRT(Inputs!$B$38)*C904+SQRT(1-Inputs!$B$38)*_xlfn.NORM.S.INV(RAND())</f>
        <v>-0.10663369887823748</v>
      </c>
      <c r="Z904" s="23">
        <f ca="1">SQRT(Inputs!$B$38)*D904+SQRT(1-Inputs!$B$38)*_xlfn.NORM.S.INV(RAND())</f>
        <v>0.25138745671067658</v>
      </c>
      <c r="AA904" s="23">
        <f ca="1">SQRT(Inputs!$B$38)*E904+SQRT(1-Inputs!$B$38)*_xlfn.NORM.S.INV(RAND())</f>
        <v>0.58656868791519101</v>
      </c>
      <c r="AB904" s="23">
        <f ca="1">SQRT(Inputs!$B$38)*F904+SQRT(1-Inputs!$B$38)*_xlfn.NORM.S.INV(RAND())</f>
        <v>-2.1589289730382992</v>
      </c>
      <c r="AC904" s="23">
        <f ca="1">SQRT(Inputs!$B$38)*G904+SQRT(1-Inputs!$B$38)*_xlfn.NORM.S.INV(RAND())</f>
        <v>1.5106481307787925</v>
      </c>
      <c r="AD904" s="23">
        <f ca="1">SQRT(Inputs!$B$38)*H904+SQRT(1-Inputs!$B$38)*_xlfn.NORM.S.INV(RAND())</f>
        <v>-0.32773324303639317</v>
      </c>
      <c r="AE904" s="23">
        <f ca="1">SQRT(Inputs!$B$38)*I904+SQRT(1-Inputs!$B$38)*_xlfn.NORM.S.INV(RAND())</f>
        <v>-0.10235484481047263</v>
      </c>
      <c r="AF904" s="23">
        <f ca="1">SQRT(Inputs!$B$38)*J904+SQRT(1-Inputs!$B$38)*_xlfn.NORM.S.INV(RAND())</f>
        <v>-2.4893809121241395E-3</v>
      </c>
      <c r="AG904" s="23">
        <f ca="1">SQRT(Inputs!$B$38)*K904+SQRT(1-Inputs!$B$38)*_xlfn.NORM.S.INV(RAND())</f>
        <v>0.8092866123036867</v>
      </c>
      <c r="AH904" s="23">
        <f ca="1">SQRT(Inputs!$B$38)*L904+SQRT(1-Inputs!$B$38)*_xlfn.NORM.S.INV(RAND())</f>
        <v>-0.48739205309529665</v>
      </c>
      <c r="AI904" s="23">
        <f ca="1">SQRT(Inputs!$B$38)*M904+SQRT(1-Inputs!$B$38)*_xlfn.NORM.S.INV(RAND())</f>
        <v>0.59643377026315636</v>
      </c>
      <c r="AJ904" s="23">
        <f ca="1">SQRT(Inputs!$B$38)*C904+SQRT(1-Inputs!$B$38)*_xlfn.NORM.S.INV(RAND())</f>
        <v>0.6072790607992069</v>
      </c>
      <c r="AK904" s="23">
        <f ca="1">SQRT(Inputs!$B$38)*D904+SQRT(1-Inputs!$B$38)*_xlfn.NORM.S.INV(RAND())</f>
        <v>9.7239826018773401E-2</v>
      </c>
      <c r="AL904" s="23">
        <f ca="1">SQRT(Inputs!$B$38)*E904+SQRT(1-Inputs!$B$38)*_xlfn.NORM.S.INV(RAND())</f>
        <v>-0.87027279617140252</v>
      </c>
      <c r="AM904" s="23">
        <f ca="1">SQRT(Inputs!$B$38)*F904+SQRT(1-Inputs!$B$38)*_xlfn.NORM.S.INV(RAND())</f>
        <v>-2.088394360114401</v>
      </c>
      <c r="AN904" s="23">
        <f ca="1">SQRT(Inputs!$B$38)*G904+SQRT(1-Inputs!$B$38)*_xlfn.NORM.S.INV(RAND())</f>
        <v>0.59264793921264391</v>
      </c>
      <c r="AO904" s="23">
        <f ca="1">SQRT(Inputs!$B$38)*H904+SQRT(1-Inputs!$B$38)*_xlfn.NORM.S.INV(RAND())</f>
        <v>0.85838622854346025</v>
      </c>
      <c r="AP904" s="23">
        <f ca="1">SQRT(Inputs!$B$38)*I904+SQRT(1-Inputs!$B$38)*_xlfn.NORM.S.INV(RAND())</f>
        <v>-2.3564686858077186</v>
      </c>
      <c r="AQ904" s="23">
        <f ca="1">SQRT(Inputs!$B$38)*J904+SQRT(1-Inputs!$B$38)*_xlfn.NORM.S.INV(RAND())</f>
        <v>-0.53898650772711898</v>
      </c>
      <c r="AR904" s="23">
        <f ca="1">SQRT(Inputs!$B$38)*K904+SQRT(1-Inputs!$B$38)*_xlfn.NORM.S.INV(RAND())</f>
        <v>1.5558785984936789</v>
      </c>
      <c r="AS904" s="23">
        <f ca="1">SQRT(Inputs!$B$38)*L904+SQRT(1-Inputs!$B$38)*_xlfn.NORM.S.INV(RAND())</f>
        <v>-0.40232485367204573</v>
      </c>
      <c r="AT904" s="23">
        <f ca="1">SQRT(Inputs!$B$38)*M904+SQRT(1-Inputs!$B$38)*_xlfn.NORM.S.INV(RAND())</f>
        <v>1.3114932867198816</v>
      </c>
      <c r="AU904" s="15">
        <f ca="1">Inputs!$B$6*EXP($B$8-0.5*C$5^2+C$5*N904)</f>
        <v>4805.3117691459711</v>
      </c>
      <c r="AV904" s="15">
        <f t="shared" ca="1" si="474"/>
        <v>4931.9935874399425</v>
      </c>
      <c r="AW904" s="15">
        <f t="shared" ca="1" si="475"/>
        <v>5366.1077732231006</v>
      </c>
      <c r="AX904" s="15">
        <f t="shared" ca="1" si="476"/>
        <v>5423.2888805046678</v>
      </c>
      <c r="AY904" s="15">
        <f t="shared" ca="1" si="477"/>
        <v>8330.5990094030658</v>
      </c>
      <c r="AZ904" s="15">
        <f t="shared" ca="1" si="478"/>
        <v>10663.925481080338</v>
      </c>
      <c r="BA904" s="15">
        <f t="shared" ca="1" si="479"/>
        <v>12565.214599867804</v>
      </c>
      <c r="BB904" s="15">
        <f t="shared" ca="1" si="480"/>
        <v>12052.517594886351</v>
      </c>
      <c r="BC904" s="15">
        <f t="shared" ca="1" si="481"/>
        <v>17008.718450034063</v>
      </c>
      <c r="BD904" s="15">
        <f t="shared" ca="1" si="482"/>
        <v>21644.564958762792</v>
      </c>
      <c r="BE904" s="15">
        <f t="shared" ca="1" si="483"/>
        <v>25739.55718267908</v>
      </c>
      <c r="BF904" s="15">
        <f ca="1">Inputs!$B$13*EXP($B$9-0.5*C$6^2+C$6*Y904)</f>
        <v>13541.703441593052</v>
      </c>
      <c r="BG904" s="15">
        <f t="shared" ca="1" si="484"/>
        <v>17269.599167831602</v>
      </c>
      <c r="BH904" s="15">
        <f t="shared" ca="1" si="485"/>
        <v>23256.223444867628</v>
      </c>
      <c r="BI904" s="15">
        <f t="shared" ca="1" si="486"/>
        <v>20420.077844448257</v>
      </c>
      <c r="BJ904" s="15">
        <f t="shared" ca="1" si="487"/>
        <v>31123.884325626736</v>
      </c>
      <c r="BK904" s="15">
        <f t="shared" ca="1" si="488"/>
        <v>36531.759081882024</v>
      </c>
      <c r="BL904" s="15">
        <f t="shared" ca="1" si="489"/>
        <v>44283.55273574336</v>
      </c>
      <c r="BM904" s="15">
        <f t="shared" ca="1" si="490"/>
        <v>54417.21270898763</v>
      </c>
      <c r="BN904" s="15">
        <f t="shared" ca="1" si="491"/>
        <v>73742.141283296718</v>
      </c>
      <c r="BO904" s="15">
        <f t="shared" ca="1" si="492"/>
        <v>85734.613890647321</v>
      </c>
      <c r="BP904" s="15">
        <f t="shared" ca="1" si="493"/>
        <v>112900.29268300608</v>
      </c>
      <c r="BQ904" s="15">
        <f ca="1">Inputs!$B$20*EXP($B$10-0.5*C$7^2+C$7*AJ904)</f>
        <v>5320.4866594433624</v>
      </c>
      <c r="BR904" s="15">
        <f t="shared" ca="1" si="494"/>
        <v>7445.6332537361777</v>
      </c>
      <c r="BS904" s="15">
        <f t="shared" ca="1" si="495"/>
        <v>7941.0867511232536</v>
      </c>
      <c r="BT904" s="15">
        <f t="shared" ca="1" si="496"/>
        <v>6330.6183164795575</v>
      </c>
      <c r="BU904" s="15">
        <f t="shared" ca="1" si="497"/>
        <v>10126.301971559174</v>
      </c>
      <c r="BV904" s="15">
        <f t="shared" ca="1" si="498"/>
        <v>17094.550031402803</v>
      </c>
      <c r="BW904" s="15">
        <f t="shared" ca="1" si="499"/>
        <v>14486.645747345778</v>
      </c>
      <c r="BX904" s="15">
        <f t="shared" ca="1" si="500"/>
        <v>18186.680823012794</v>
      </c>
      <c r="BY904" s="15">
        <f t="shared" ca="1" si="501"/>
        <v>34318.172330150155</v>
      </c>
      <c r="BZ904" s="15">
        <f t="shared" ca="1" si="502"/>
        <v>44720.263359705423</v>
      </c>
      <c r="CA904" s="15">
        <f t="shared" ca="1" si="503"/>
        <v>79305.01564080111</v>
      </c>
      <c r="CB904" s="15">
        <f ca="1">(AU904*DCF!C$10-DCF!C$5*MAX(AU904*DCF!C$10,0)-MAX(AU904-Inputs!$B$6,0)/Inputs!$B$10)*DCF!C$6</f>
        <v>1044.1932257135854</v>
      </c>
      <c r="CC904" s="15">
        <f ca="1">(AV904*DCF!D$10-DCF!D$5*MAX(AV904*DCF!D$10,0)-MAX(AV904-AU904,0)/Inputs!$B$10)*DCF!D$6</f>
        <v>1171.2519778864432</v>
      </c>
      <c r="CD904" s="15">
        <f ca="1">(AW904*DCF!E$10-DCF!E$5*MAX(AW904*DCF!E$10,0)-MAX(AW904-AV904,0)/Inputs!$B$10)*DCF!E$6</f>
        <v>1141.1683715557958</v>
      </c>
      <c r="CE904" s="15">
        <f ca="1">(AX904*DCF!F$10-DCF!F$5*MAX(AX904*DCF!F$10,0)-MAX(AX904-AW904,0)/Inputs!$B$10)*DCF!F$6</f>
        <v>1171.9973488702492</v>
      </c>
      <c r="CF904" s="15">
        <f ca="1">(AY904*DCF!G$10-DCF!G$5*MAX(AY904*DCF!G$10,0)-MAX(AY904-AX904,0)/Inputs!$B$10)*DCF!G$6</f>
        <v>1157.600108565864</v>
      </c>
      <c r="CG904" s="15">
        <f ca="1">(AZ904*DCF!H$10-DCF!H$5*MAX(AZ904*DCF!H$10,0)-MAX(AZ904-AY904,0)/Inputs!$B$10)*DCF!H$6</f>
        <v>1656.0848357384973</v>
      </c>
      <c r="CH904" s="15">
        <f ca="1">(BA904*DCF!I$10-DCF!I$5*MAX(BA904*DCF!I$10,0)-MAX(BA904-AZ904,0)/Inputs!$B$10)*DCF!I$6</f>
        <v>1983.3282963391207</v>
      </c>
      <c r="CI904" s="15">
        <f ca="1">(BB904*DCF!J$10-DCF!J$5*MAX(BB904*DCF!J$10,0)-MAX(BB904-BA904,0)/Inputs!$B$10)*DCF!J$6</f>
        <v>2068.2399850326137</v>
      </c>
      <c r="CJ904" s="15">
        <f ca="1">(BC904*DCF!K$10-DCF!K$5*MAX(BC904*DCF!K$10,0)-MAX(BC904-BB904,0)/Inputs!$B$10)*DCF!K$6</f>
        <v>2044.3378363837792</v>
      </c>
      <c r="CK904" s="15">
        <f ca="1">(BD904*DCF!L$10-DCF!L$5*MAX(BD904*DCF!L$10,0)-MAX(BD904-BC904,0)/Inputs!$B$10)*DCF!L$6</f>
        <v>2664.921973643879</v>
      </c>
      <c r="CL904" s="15">
        <f ca="1">(BE904*DCF!M$10-DCF!M$5*MAX(BE904*DCF!M$10,0)-MAX(BE904-BD904,0)/Inputs!$B$10)*DCF!M$6</f>
        <v>3142.9938593480761</v>
      </c>
      <c r="CM904" s="15">
        <f ca="1">(BF904*DCF!C$28-DCF!C$5*MAX(BF904*DCF!C$28,0)-MAX(BF904-Inputs!$B$13,0)/Inputs!$B$17)*DCF!C$6</f>
        <v>3635.2170402114193</v>
      </c>
      <c r="CN904" s="15">
        <f ca="1">(BG904*DCF!D$28-DCF!D$5*MAX(BG904*DCF!D$28,0)-MAX(BG904-BF904,0)/Inputs!$B$17)*DCF!D$6</f>
        <v>4290.9641766659252</v>
      </c>
      <c r="CO904" s="15">
        <f ca="1">(BH904*DCF!E$28-DCF!E$5*MAX(BH904*DCF!E$28,0)-MAX(BH904-BG904,0)/Inputs!$B$17)*DCF!E$6</f>
        <v>5406.6953497899503</v>
      </c>
      <c r="CP904" s="15">
        <f ca="1">(BI904*DCF!F$28-DCF!F$5*MAX(BI904*DCF!F$28,0)-MAX(BI904-BH904,0)/Inputs!$B$17)*DCF!F$6</f>
        <v>5543.5132523053953</v>
      </c>
      <c r="CQ904" s="15">
        <f ca="1">(BJ904*DCF!G$28-DCF!G$5*MAX(BJ904*DCF!G$28,0)-MAX(BJ904-BI904,0)/Inputs!$B$17)*DCF!G$6</f>
        <v>6275.0534150763669</v>
      </c>
      <c r="CR904" s="15">
        <f ca="1">(BK904*DCF!H$28-DCF!H$5*MAX(BK904*DCF!H$28,0)-MAX(BK904-BJ904,0)/Inputs!$B$17)*DCF!H$6</f>
        <v>8194.4750929635593</v>
      </c>
      <c r="CS904" s="15">
        <f ca="1">(BL904*DCF!I$28-DCF!I$5*MAX(BL904*DCF!I$28,0)-MAX(BL904-BK904,0)/Inputs!$B$17)*DCF!I$6</f>
        <v>9300.7918814642617</v>
      </c>
      <c r="CT904" s="15">
        <f ca="1">(BM904*DCF!J$28-DCF!J$5*MAX(BM904*DCF!J$28,0)-MAX(BM904-BL904,0)/Inputs!$B$17)*DCF!J$6</f>
        <v>10795.915424201354</v>
      </c>
      <c r="CU904" s="15">
        <f ca="1">(BN904*DCF!K$28-DCF!K$5*MAX(BN904*DCF!K$28,0)-MAX(BN904-BM904,0)/Inputs!$B$17)*DCF!K$6</f>
        <v>13206.057461013319</v>
      </c>
      <c r="CV904" s="15">
        <f ca="1">(BO904*DCF!L$28-DCF!L$5*MAX(BO904*DCF!L$28,0)-MAX(BO904-BN904,0)/Inputs!$B$17)*DCF!L$6</f>
        <v>15748.886757092363</v>
      </c>
      <c r="CW904" s="15">
        <f ca="1">(BP904*DCF!M$28-DCF!M$5*MAX(BP904*DCF!M$28,0)-MAX(BP904-BO904,0)/Inputs!$B$17)*DCF!M$6</f>
        <v>18402.67863675968</v>
      </c>
      <c r="CX904" s="15">
        <f ca="1">(BQ904*DCF!C$46-DCF!C$5*MAX(BQ904*DCF!C$46,0)-MAX(BQ904-Inputs!$B$20,0)/Inputs!$B$24)*DCF!C$6</f>
        <v>-2207.7274776743848</v>
      </c>
      <c r="CY904" s="15">
        <f ca="1">(BR904*DCF!D$46-DCF!D$5*MAX(BR904*DCF!D$46,0)-MAX(BR904-BQ904,0)/Inputs!$B$24)*DCF!D$6</f>
        <v>-2177.5783734671522</v>
      </c>
      <c r="CZ904" s="15">
        <f ca="1">(BS904*DCF!E$46-DCF!E$5*MAX(BS904*DCF!E$46,0)-MAX(BS904-BR904,0)/Inputs!$B$24)*DCF!E$6</f>
        <v>-1134.3414638406393</v>
      </c>
      <c r="DA904" s="15">
        <f ca="1">(BT904*DCF!F$46-DCF!F$5*MAX(BT904*DCF!F$46,0)-MAX(BT904-BS904,0)/Inputs!$B$24)*DCF!F$6</f>
        <v>-461.03565102827645</v>
      </c>
      <c r="DB904" s="15">
        <f ca="1">(BU904*DCF!G$46-DCF!G$5*MAX(BU904*DCF!G$46,0)-MAX(BU904-BT904,0)/Inputs!$B$24)*DCF!G$6</f>
        <v>-1617.4217792101658</v>
      </c>
      <c r="DC904" s="15">
        <f ca="1">(BV904*DCF!H$46-DCF!H$5*MAX(BV904*DCF!H$46,0)-MAX(BV904-BU904,0)/Inputs!$B$24)*DCF!H$6</f>
        <v>-2165.3403894321809</v>
      </c>
      <c r="DD904" s="15">
        <f ca="1">(BW904*DCF!I$46-DCF!I$5*MAX(BW904*DCF!I$46,0)-MAX(BW904-BV904,0)/Inputs!$B$24)*DCF!I$6</f>
        <v>334.57469815497393</v>
      </c>
      <c r="DE904" s="15">
        <f ca="1">(BX904*DCF!J$46-DCF!J$5*MAX(BX904*DCF!J$46,0)-MAX(BX904-BW904,0)/Inputs!$B$24)*DCF!J$6</f>
        <v>-218.30789849179928</v>
      </c>
      <c r="DF904" s="15">
        <f ca="1">(BY904*DCF!K$46-DCF!K$5*MAX(BY904*DCF!K$46,0)-MAX(BY904-BX904,0)/Inputs!$B$24)*DCF!K$6</f>
        <v>-1991.4172743631668</v>
      </c>
      <c r="DG904" s="15">
        <f ca="1">(BZ904*DCF!L$46-DCF!L$5*MAX(BZ904*DCF!L$46,0)-MAX(BZ904-BY904,0)/Inputs!$B$24)*DCF!L$6</f>
        <v>737.27741145930588</v>
      </c>
      <c r="DH904" s="15">
        <f ca="1">(CA904*DCF!M$46-DCF!M$5*MAX(CA904*DCF!M$46,0)-MAX(CA904-BZ904,0)/Inputs!$B$24)*DCF!M$6</f>
        <v>-1012.9549289305047</v>
      </c>
      <c r="DI904" s="15">
        <f ca="1">SUM(CB904:CL904)+BE904*DCF!M$10*(1+Inputs!$B$30)*(1-Inputs!$B$33)*(1-Inputs!$B$30/Inputs!$B$31)/(Inputs!$B$29-Inputs!$B$30)*DCF!M$6</f>
        <v>90879.645828880719</v>
      </c>
      <c r="DJ904" s="15">
        <f ca="1">SUM(CM904:CW904)+BP904*DCF!M$28*(1+Inputs!$B$30)*(1-Inputs!$B$33)*(1-Inputs!$B$30/Inputs!$B$31)/(Inputs!$B$29-Inputs!$B$30)*DCF!M$6</f>
        <v>519737.59180570225</v>
      </c>
      <c r="DK904" s="15">
        <f ca="1">SUM(CX904:DH904)+CA904*DCF!M$46*(1+Inputs!$B$30)*(1-Inputs!$B$33)*(1-Inputs!$B$30/Inputs!$B$31)/(Inputs!$B$29-Inputs!$B$30)*DCF!M$6</f>
        <v>110700.67533351759</v>
      </c>
      <c r="DM904" s="15">
        <f ca="1">DI904+DJ904+DK904+Inputs!$B$34+Inputs!$B$36-Inputs!$B$35</f>
        <v>798168.91296810051</v>
      </c>
    </row>
    <row r="905" spans="1:117" x14ac:dyDescent="0.75">
      <c r="A905" s="11">
        <v>892</v>
      </c>
      <c r="C905" s="23">
        <f t="shared" ca="1" si="509"/>
        <v>-0.717973599233791</v>
      </c>
      <c r="D905" s="23">
        <f t="shared" ca="1" si="509"/>
        <v>0.96996351000988157</v>
      </c>
      <c r="E905" s="23">
        <f t="shared" ca="1" si="509"/>
        <v>2.1694924869793759</v>
      </c>
      <c r="F905" s="23">
        <f t="shared" ca="1" si="509"/>
        <v>-1.4241747581207638</v>
      </c>
      <c r="G905" s="23">
        <f t="shared" ca="1" si="509"/>
        <v>2.0170503431074618</v>
      </c>
      <c r="H905" s="23">
        <f t="shared" ca="1" si="509"/>
        <v>2.1938825745995851</v>
      </c>
      <c r="I905" s="23">
        <f t="shared" ca="1" si="509"/>
        <v>-1.653492354396962</v>
      </c>
      <c r="J905" s="23">
        <f t="shared" ca="1" si="509"/>
        <v>-0.72970343252304348</v>
      </c>
      <c r="K905" s="23">
        <f t="shared" ca="1" si="509"/>
        <v>0.27563149315745122</v>
      </c>
      <c r="L905" s="23">
        <f t="shared" ca="1" si="509"/>
        <v>-0.67781201574309913</v>
      </c>
      <c r="M905" s="23">
        <f t="shared" ca="1" si="509"/>
        <v>-3.1208208983067531</v>
      </c>
      <c r="N905" s="23">
        <f ca="1">SQRT(Inputs!$B$38)*C905+SQRT(1-Inputs!$B$38)*_xlfn.NORM.S.INV(RAND())</f>
        <v>9.6948061802086538E-2</v>
      </c>
      <c r="O905" s="23">
        <f ca="1">SQRT(Inputs!$B$38)*D905+SQRT(1-Inputs!$B$38)*_xlfn.NORM.S.INV(RAND())</f>
        <v>-8.7706367434192689E-4</v>
      </c>
      <c r="P905" s="23">
        <f ca="1">SQRT(Inputs!$B$38)*E905+SQRT(1-Inputs!$B$38)*_xlfn.NORM.S.INV(RAND())</f>
        <v>1.3205342582756074</v>
      </c>
      <c r="Q905" s="23">
        <f ca="1">SQRT(Inputs!$B$38)*F905+SQRT(1-Inputs!$B$38)*_xlfn.NORM.S.INV(RAND())</f>
        <v>-0.71343555885016507</v>
      </c>
      <c r="R905" s="23">
        <f ca="1">SQRT(Inputs!$B$38)*G905+SQRT(1-Inputs!$B$38)*_xlfn.NORM.S.INV(RAND())</f>
        <v>1.3312726162671538</v>
      </c>
      <c r="S905" s="23">
        <f ca="1">SQRT(Inputs!$B$38)*H905+SQRT(1-Inputs!$B$38)*_xlfn.NORM.S.INV(RAND())</f>
        <v>0.74149048401987461</v>
      </c>
      <c r="T905" s="23">
        <f ca="1">SQRT(Inputs!$B$38)*I905+SQRT(1-Inputs!$B$38)*_xlfn.NORM.S.INV(RAND())</f>
        <v>-0.79874858776375179</v>
      </c>
      <c r="U905" s="23">
        <f ca="1">SQRT(Inputs!$B$38)*J905+SQRT(1-Inputs!$B$38)*_xlfn.NORM.S.INV(RAND())</f>
        <v>0.4590798178380891</v>
      </c>
      <c r="V905" s="23">
        <f ca="1">SQRT(Inputs!$B$38)*K905+SQRT(1-Inputs!$B$38)*_xlfn.NORM.S.INV(RAND())</f>
        <v>-0.10301579475047656</v>
      </c>
      <c r="W905" s="23">
        <f ca="1">SQRT(Inputs!$B$38)*L905+SQRT(1-Inputs!$B$38)*_xlfn.NORM.S.INV(RAND())</f>
        <v>0.5959353631591402</v>
      </c>
      <c r="X905" s="23">
        <f ca="1">SQRT(Inputs!$B$38)*M905+SQRT(1-Inputs!$B$38)*_xlfn.NORM.S.INV(RAND())</f>
        <v>-1.8441244263391687</v>
      </c>
      <c r="Y905" s="23">
        <f ca="1">SQRT(Inputs!$B$38)*C905+SQRT(1-Inputs!$B$38)*_xlfn.NORM.S.INV(RAND())</f>
        <v>-1.5090366642330335</v>
      </c>
      <c r="Z905" s="23">
        <f ca="1">SQRT(Inputs!$B$38)*D905+SQRT(1-Inputs!$B$38)*_xlfn.NORM.S.INV(RAND())</f>
        <v>0.86831078783870552</v>
      </c>
      <c r="AA905" s="23">
        <f ca="1">SQRT(Inputs!$B$38)*E905+SQRT(1-Inputs!$B$38)*_xlfn.NORM.S.INV(RAND())</f>
        <v>0.18512653538499824</v>
      </c>
      <c r="AB905" s="23">
        <f ca="1">SQRT(Inputs!$B$38)*F905+SQRT(1-Inputs!$B$38)*_xlfn.NORM.S.INV(RAND())</f>
        <v>-0.41620121172804281</v>
      </c>
      <c r="AC905" s="23">
        <f ca="1">SQRT(Inputs!$B$38)*G905+SQRT(1-Inputs!$B$38)*_xlfn.NORM.S.INV(RAND())</f>
        <v>1.2869217229508443</v>
      </c>
      <c r="AD905" s="23">
        <f ca="1">SQRT(Inputs!$B$38)*H905+SQRT(1-Inputs!$B$38)*_xlfn.NORM.S.INV(RAND())</f>
        <v>1.7849130725975466</v>
      </c>
      <c r="AE905" s="23">
        <f ca="1">SQRT(Inputs!$B$38)*I905+SQRT(1-Inputs!$B$38)*_xlfn.NORM.S.INV(RAND())</f>
        <v>-1.7592018265890941</v>
      </c>
      <c r="AF905" s="23">
        <f ca="1">SQRT(Inputs!$B$38)*J905+SQRT(1-Inputs!$B$38)*_xlfn.NORM.S.INV(RAND())</f>
        <v>0.78914214082284606</v>
      </c>
      <c r="AG905" s="23">
        <f ca="1">SQRT(Inputs!$B$38)*K905+SQRT(1-Inputs!$B$38)*_xlfn.NORM.S.INV(RAND())</f>
        <v>1.0709198142694047</v>
      </c>
      <c r="AH905" s="23">
        <f ca="1">SQRT(Inputs!$B$38)*L905+SQRT(1-Inputs!$B$38)*_xlfn.NORM.S.INV(RAND())</f>
        <v>-0.77260781033269299</v>
      </c>
      <c r="AI905" s="23">
        <f ca="1">SQRT(Inputs!$B$38)*M905+SQRT(1-Inputs!$B$38)*_xlfn.NORM.S.INV(RAND())</f>
        <v>-1.4331823264305528</v>
      </c>
      <c r="AJ905" s="23">
        <f ca="1">SQRT(Inputs!$B$38)*C905+SQRT(1-Inputs!$B$38)*_xlfn.NORM.S.INV(RAND())</f>
        <v>0.73147172241667691</v>
      </c>
      <c r="AK905" s="23">
        <f ca="1">SQRT(Inputs!$B$38)*D905+SQRT(1-Inputs!$B$38)*_xlfn.NORM.S.INV(RAND())</f>
        <v>-0.58834448460471078</v>
      </c>
      <c r="AL905" s="23">
        <f ca="1">SQRT(Inputs!$B$38)*E905+SQRT(1-Inputs!$B$38)*_xlfn.NORM.S.INV(RAND())</f>
        <v>1.8669415136908032</v>
      </c>
      <c r="AM905" s="23">
        <f ca="1">SQRT(Inputs!$B$38)*F905+SQRT(1-Inputs!$B$38)*_xlfn.NORM.S.INV(RAND())</f>
        <v>-0.6475836785123088</v>
      </c>
      <c r="AN905" s="23">
        <f ca="1">SQRT(Inputs!$B$38)*G905+SQRT(1-Inputs!$B$38)*_xlfn.NORM.S.INV(RAND())</f>
        <v>2.051853541161142</v>
      </c>
      <c r="AO905" s="23">
        <f ca="1">SQRT(Inputs!$B$38)*H905+SQRT(1-Inputs!$B$38)*_xlfn.NORM.S.INV(RAND())</f>
        <v>0.70109085389466363</v>
      </c>
      <c r="AP905" s="23">
        <f ca="1">SQRT(Inputs!$B$38)*I905+SQRT(1-Inputs!$B$38)*_xlfn.NORM.S.INV(RAND())</f>
        <v>-1.8031625629531436</v>
      </c>
      <c r="AQ905" s="23">
        <f ca="1">SQRT(Inputs!$B$38)*J905+SQRT(1-Inputs!$B$38)*_xlfn.NORM.S.INV(RAND())</f>
        <v>-1.1347296262320037</v>
      </c>
      <c r="AR905" s="23">
        <f ca="1">SQRT(Inputs!$B$38)*K905+SQRT(1-Inputs!$B$38)*_xlfn.NORM.S.INV(RAND())</f>
        <v>0.49002692053025843</v>
      </c>
      <c r="AS905" s="23">
        <f ca="1">SQRT(Inputs!$B$38)*L905+SQRT(1-Inputs!$B$38)*_xlfn.NORM.S.INV(RAND())</f>
        <v>-8.9558934615226349E-2</v>
      </c>
      <c r="AT905" s="23">
        <f ca="1">SQRT(Inputs!$B$38)*M905+SQRT(1-Inputs!$B$38)*_xlfn.NORM.S.INV(RAND())</f>
        <v>-3.3178389726460269</v>
      </c>
      <c r="AU905" s="15">
        <f ca="1">Inputs!$B$6*EXP($B$8-0.5*C$5^2+C$5*N905)</f>
        <v>5040.727506101196</v>
      </c>
      <c r="AV905" s="15">
        <f t="shared" ca="1" si="474"/>
        <v>6134.9648183197551</v>
      </c>
      <c r="AW905" s="15">
        <f t="shared" ca="1" si="475"/>
        <v>8938.9234620603402</v>
      </c>
      <c r="AX905" s="15">
        <f t="shared" ca="1" si="476"/>
        <v>9982.8794006814242</v>
      </c>
      <c r="AY905" s="15">
        <f t="shared" ca="1" si="477"/>
        <v>14252.331863139298</v>
      </c>
      <c r="AZ905" s="15">
        <f t="shared" ca="1" si="478"/>
        <v>18913.992259920709</v>
      </c>
      <c r="BA905" s="15">
        <f t="shared" ca="1" si="479"/>
        <v>21289.637579433856</v>
      </c>
      <c r="BB905" s="15">
        <f t="shared" ca="1" si="480"/>
        <v>27291.863206399405</v>
      </c>
      <c r="BC905" s="15">
        <f t="shared" ca="1" si="481"/>
        <v>33094.846680469054</v>
      </c>
      <c r="BD905" s="15">
        <f t="shared" ca="1" si="482"/>
        <v>42868.416583547099</v>
      </c>
      <c r="BE905" s="15">
        <f t="shared" ca="1" si="483"/>
        <v>44407.84684343182</v>
      </c>
      <c r="BF905" s="15">
        <f ca="1">Inputs!$B$13*EXP($B$9-0.5*C$6^2+C$6*Y905)</f>
        <v>10254.851583452484</v>
      </c>
      <c r="BG905" s="15">
        <f t="shared" ca="1" si="484"/>
        <v>14617.817998907953</v>
      </c>
      <c r="BH905" s="15">
        <f t="shared" ca="1" si="485"/>
        <v>18417.183863424765</v>
      </c>
      <c r="BI905" s="15">
        <f t="shared" ca="1" si="486"/>
        <v>21146.40112309578</v>
      </c>
      <c r="BJ905" s="15">
        <f t="shared" ca="1" si="487"/>
        <v>31208.093035614245</v>
      </c>
      <c r="BK905" s="15">
        <f t="shared" ca="1" si="488"/>
        <v>48837.897074378212</v>
      </c>
      <c r="BL905" s="15">
        <f t="shared" ca="1" si="489"/>
        <v>47761.717256203017</v>
      </c>
      <c r="BM905" s="15">
        <f t="shared" ca="1" si="490"/>
        <v>64756.499256586663</v>
      </c>
      <c r="BN905" s="15">
        <f t="shared" ca="1" si="491"/>
        <v>90548.084351945523</v>
      </c>
      <c r="BO905" s="15">
        <f t="shared" ca="1" si="492"/>
        <v>101840.68612209753</v>
      </c>
      <c r="BP905" s="15">
        <f t="shared" ca="1" si="493"/>
        <v>106560.18686685823</v>
      </c>
      <c r="BQ905" s="15">
        <f ca="1">Inputs!$B$20*EXP($B$10-0.5*C$7^2+C$7*AJ905)</f>
        <v>5560.087044327669</v>
      </c>
      <c r="BR905" s="15">
        <f t="shared" ca="1" si="494"/>
        <v>6258.5519091384203</v>
      </c>
      <c r="BS905" s="15">
        <f t="shared" ca="1" si="495"/>
        <v>14650.97904957436</v>
      </c>
      <c r="BT905" s="15">
        <f t="shared" ca="1" si="496"/>
        <v>17044.47378412505</v>
      </c>
      <c r="BU905" s="15">
        <f t="shared" ca="1" si="497"/>
        <v>38808.841384137566</v>
      </c>
      <c r="BV905" s="15">
        <f t="shared" ca="1" si="498"/>
        <v>63233.433837143137</v>
      </c>
      <c r="BW905" s="15">
        <f t="shared" ca="1" si="499"/>
        <v>60244.274550166287</v>
      </c>
      <c r="BX905" s="15">
        <f t="shared" ca="1" si="500"/>
        <v>67117.090782560219</v>
      </c>
      <c r="BY905" s="15">
        <f t="shared" ca="1" si="501"/>
        <v>103285.85730676628</v>
      </c>
      <c r="BZ905" s="15">
        <f t="shared" ca="1" si="502"/>
        <v>142558.02505932664</v>
      </c>
      <c r="CA905" s="15">
        <f t="shared" ca="1" si="503"/>
        <v>111050.80176036942</v>
      </c>
      <c r="CB905" s="15">
        <f ca="1">(AU905*DCF!C$10-DCF!C$5*MAX(AU905*DCF!C$10,0)-MAX(AU905-Inputs!$B$6,0)/Inputs!$B$10)*DCF!C$6</f>
        <v>1042.5146695484002</v>
      </c>
      <c r="CC905" s="15">
        <f ca="1">(AV905*DCF!D$10-DCF!D$5*MAX(AV905*DCF!D$10,0)-MAX(AV905-AU905,0)/Inputs!$B$10)*DCF!D$6</f>
        <v>1228.554981083495</v>
      </c>
      <c r="CD905" s="15">
        <f ca="1">(AW905*DCF!E$10-DCF!E$5*MAX(AW905*DCF!E$10,0)-MAX(AW905-AV905,0)/Inputs!$B$10)*DCF!E$6</f>
        <v>1432.287528503103</v>
      </c>
      <c r="CE905" s="15">
        <f ca="1">(AX905*DCF!F$10-DCF!F$5*MAX(AX905*DCF!F$10,0)-MAX(AX905-AW905,0)/Inputs!$B$10)*DCF!F$6</f>
        <v>1962.0253154974691</v>
      </c>
      <c r="CF905" s="15">
        <f ca="1">(AY905*DCF!G$10-DCF!G$5*MAX(AY905*DCF!G$10,0)-MAX(AY905-AX905,0)/Inputs!$B$10)*DCF!G$6</f>
        <v>2115.8857522969088</v>
      </c>
      <c r="CG905" s="15">
        <f ca="1">(AZ905*DCF!H$10-DCF!H$5*MAX(AZ905*DCF!H$10,0)-MAX(AZ905-AY905,0)/Inputs!$B$10)*DCF!H$6</f>
        <v>2844.4037891671423</v>
      </c>
      <c r="CH905" s="15">
        <f ca="1">(BA905*DCF!I$10-DCF!I$5*MAX(BA905*DCF!I$10,0)-MAX(BA905-AZ905,0)/Inputs!$B$10)*DCF!I$6</f>
        <v>3499.1510699261512</v>
      </c>
      <c r="CI905" s="15">
        <f ca="1">(BB905*DCF!J$10-DCF!J$5*MAX(BB905*DCF!J$10,0)-MAX(BB905-BA905,0)/Inputs!$B$10)*DCF!J$6</f>
        <v>3773.8086671654164</v>
      </c>
      <c r="CJ905" s="15">
        <f ca="1">(BC905*DCF!K$10-DCF!K$5*MAX(BC905*DCF!K$10,0)-MAX(BC905-BB905,0)/Inputs!$B$10)*DCF!K$6</f>
        <v>4515.4094605300361</v>
      </c>
      <c r="CK905" s="15">
        <f ca="1">(BD905*DCF!L$10-DCF!L$5*MAX(BD905*DCF!L$10,0)-MAX(BD905-BC905,0)/Inputs!$B$10)*DCF!L$6</f>
        <v>5201.4915688466099</v>
      </c>
      <c r="CL905" s="15">
        <f ca="1">(BE905*DCF!M$10-DCF!M$5*MAX(BE905*DCF!M$10,0)-MAX(BE905-BD905,0)/Inputs!$B$10)*DCF!M$6</f>
        <v>6082.6201695533164</v>
      </c>
      <c r="CM905" s="15">
        <f ca="1">(BF905*DCF!C$28-DCF!C$5*MAX(BF905*DCF!C$28,0)-MAX(BF905-Inputs!$B$13,0)/Inputs!$B$17)*DCF!C$6</f>
        <v>3129.7134506404518</v>
      </c>
      <c r="CN905" s="15">
        <f ca="1">(BG905*DCF!D$28-DCF!D$5*MAX(BG905*DCF!D$28,0)-MAX(BG905-BF905,0)/Inputs!$B$17)*DCF!D$6</f>
        <v>3374.4637664781085</v>
      </c>
      <c r="CO905" s="15">
        <f ca="1">(BH905*DCF!E$28-DCF!E$5*MAX(BH905*DCF!E$28,0)-MAX(BH905-BG905,0)/Inputs!$B$17)*DCF!E$6</f>
        <v>4467.2717002124</v>
      </c>
      <c r="CP905" s="15">
        <f ca="1">(BI905*DCF!F$28-DCF!F$5*MAX(BI905*DCF!F$28,0)-MAX(BI905-BH905,0)/Inputs!$B$17)*DCF!F$6</f>
        <v>5243.7937497839694</v>
      </c>
      <c r="CQ905" s="15">
        <f ca="1">(BJ905*DCF!G$28-DCF!G$5*MAX(BJ905*DCF!G$28,0)-MAX(BJ905-BI905,0)/Inputs!$B$17)*DCF!G$6</f>
        <v>6404.8993309034822</v>
      </c>
      <c r="CR905" s="15">
        <f ca="1">(BK905*DCF!H$28-DCF!H$5*MAX(BK905*DCF!H$28,0)-MAX(BK905-BJ905,0)/Inputs!$B$17)*DCF!H$6</f>
        <v>9338.9739690151473</v>
      </c>
      <c r="CS905" s="15">
        <f ca="1">(BL905*DCF!I$28-DCF!I$5*MAX(BL905*DCF!I$28,0)-MAX(BL905-BK905,0)/Inputs!$B$17)*DCF!I$6</f>
        <v>11231.312869810297</v>
      </c>
      <c r="CT905" s="15">
        <f ca="1">(BM905*DCF!J$28-DCF!J$5*MAX(BM905*DCF!J$28,0)-MAX(BM905-BL905,0)/Inputs!$B$17)*DCF!J$6</f>
        <v>12192.705921514953</v>
      </c>
      <c r="CU905" s="15">
        <f ca="1">(BN905*DCF!K$28-DCF!K$5*MAX(BN905*DCF!K$28,0)-MAX(BN905-BM905,0)/Inputs!$B$17)*DCF!K$6</f>
        <v>15963.111563510711</v>
      </c>
      <c r="CV905" s="15">
        <f ca="1">(BO905*DCF!L$28-DCF!L$5*MAX(BO905*DCF!L$28,0)-MAX(BO905-BN905,0)/Inputs!$B$17)*DCF!L$6</f>
        <v>19041.577783939534</v>
      </c>
      <c r="CW905" s="15">
        <f ca="1">(BP905*DCF!M$28-DCF!M$5*MAX(BP905*DCF!M$28,0)-MAX(BP905-BO905,0)/Inputs!$B$17)*DCF!M$6</f>
        <v>19556.040385974258</v>
      </c>
      <c r="CX905" s="15">
        <f ca="1">(BQ905*DCF!C$46-DCF!C$5*MAX(BQ905*DCF!C$46,0)-MAX(BQ905-Inputs!$B$20,0)/Inputs!$B$24)*DCF!C$6</f>
        <v>-2373.732363275521</v>
      </c>
      <c r="CY905" s="15">
        <f ca="1">(BR905*DCF!D$46-DCF!D$5*MAX(BR905*DCF!D$46,0)-MAX(BR905-BQ905,0)/Inputs!$B$24)*DCF!D$6</f>
        <v>-1366.2180196026943</v>
      </c>
      <c r="CZ905" s="15">
        <f ca="1">(BS905*DCF!E$46-DCF!E$5*MAX(BS905*DCF!E$46,0)-MAX(BS905-BR905,0)/Inputs!$B$24)*DCF!E$6</f>
        <v>-5040.5675207755539</v>
      </c>
      <c r="DA905" s="15">
        <f ca="1">(BT905*DCF!F$46-DCF!F$5*MAX(BT905*DCF!F$46,0)-MAX(BT905-BS905,0)/Inputs!$B$24)*DCF!F$6</f>
        <v>-2112.8334413340904</v>
      </c>
      <c r="DB905" s="15">
        <f ca="1">(BU905*DCF!G$46-DCF!G$5*MAX(BU905*DCF!G$46,0)-MAX(BU905-BT905,0)/Inputs!$B$24)*DCF!G$6</f>
        <v>-8626.5559965003231</v>
      </c>
      <c r="DC905" s="15">
        <f ca="1">(BV905*DCF!H$46-DCF!H$5*MAX(BV905*DCF!H$46,0)-MAX(BV905-BU905,0)/Inputs!$B$24)*DCF!H$6</f>
        <v>-7589.7924528106159</v>
      </c>
      <c r="DD905" s="15">
        <f ca="1">(BW905*DCF!I$46-DCF!I$5*MAX(BW905*DCF!I$46,0)-MAX(BW905-BV905,0)/Inputs!$B$24)*DCF!I$6</f>
        <v>1391.3648697373758</v>
      </c>
      <c r="DE905" s="15">
        <f ca="1">(BX905*DCF!J$46-DCF!J$5*MAX(BX905*DCF!J$46,0)-MAX(BX905-BW905,0)/Inputs!$B$24)*DCF!J$6</f>
        <v>992.81772393922392</v>
      </c>
      <c r="DF905" s="15">
        <f ca="1">(BY905*DCF!K$46-DCF!K$5*MAX(BY905*DCF!K$46,0)-MAX(BY905-BX905,0)/Inputs!$B$24)*DCF!K$6</f>
        <v>-2960.3517919427113</v>
      </c>
      <c r="DG905" s="15">
        <f ca="1">(BZ905*DCF!L$46-DCF!L$5*MAX(BZ905*DCF!L$46,0)-MAX(BZ905-BY905,0)/Inputs!$B$24)*DCF!L$6</f>
        <v>966.95545083879438</v>
      </c>
      <c r="DH905" s="15">
        <f ca="1">(CA905*DCF!M$46-DCF!M$5*MAX(CA905*DCF!M$46,0)-MAX(CA905-BZ905,0)/Inputs!$B$24)*DCF!M$6</f>
        <v>8705.9469247922352</v>
      </c>
      <c r="DI905" s="15">
        <f ca="1">SUM(CB905:CL905)+BE905*DCF!M$10*(1+Inputs!$B$30)*(1-Inputs!$B$33)*(1-Inputs!$B$30/Inputs!$B$31)/(Inputs!$B$29-Inputs!$B$30)*DCF!M$6</f>
        <v>157285.77797037008</v>
      </c>
      <c r="DJ905" s="15">
        <f ca="1">SUM(CM905:CW905)+BP905*DCF!M$28*(1+Inputs!$B$30)*(1-Inputs!$B$33)*(1-Inputs!$B$30/Inputs!$B$31)/(Inputs!$B$29-Inputs!$B$30)*DCF!M$6</f>
        <v>505355.07670919603</v>
      </c>
      <c r="DK905" s="15">
        <f ca="1">SUM(CX905:DH905)+CA905*DCF!M$46*(1+Inputs!$B$30)*(1-Inputs!$B$33)*(1-Inputs!$B$30/Inputs!$B$31)/(Inputs!$B$29-Inputs!$B$30)*DCF!M$6</f>
        <v>153684.72771303044</v>
      </c>
      <c r="DM905" s="15">
        <f ca="1">DI905+DJ905+DK905+Inputs!$B$34+Inputs!$B$36-Inputs!$B$35</f>
        <v>893176.58239259652</v>
      </c>
    </row>
    <row r="906" spans="1:117" x14ac:dyDescent="0.75">
      <c r="A906" s="11">
        <v>893</v>
      </c>
      <c r="C906" s="23">
        <f t="shared" ca="1" si="509"/>
        <v>0.70805572713389286</v>
      </c>
      <c r="D906" s="23">
        <f t="shared" ca="1" si="509"/>
        <v>-1.1311525631379935</v>
      </c>
      <c r="E906" s="23">
        <f t="shared" ca="1" si="509"/>
        <v>0.46377875455216538</v>
      </c>
      <c r="F906" s="23">
        <f t="shared" ca="1" si="509"/>
        <v>-1.2220814070814467</v>
      </c>
      <c r="G906" s="23">
        <f t="shared" ca="1" si="509"/>
        <v>-0.69397321337354434</v>
      </c>
      <c r="H906" s="23">
        <f t="shared" ca="1" si="509"/>
        <v>0.27388460083761179</v>
      </c>
      <c r="I906" s="23">
        <f t="shared" ca="1" si="509"/>
        <v>1.446397771648448</v>
      </c>
      <c r="J906" s="23">
        <f t="shared" ca="1" si="509"/>
        <v>0.62195166850820416</v>
      </c>
      <c r="K906" s="23">
        <f t="shared" ca="1" si="509"/>
        <v>-1.2465319640769661</v>
      </c>
      <c r="L906" s="23">
        <f t="shared" ca="1" si="509"/>
        <v>-0.37356856386332893</v>
      </c>
      <c r="M906" s="23">
        <f t="shared" ca="1" si="509"/>
        <v>0.5080379033957837</v>
      </c>
      <c r="N906" s="23">
        <f ca="1">SQRT(Inputs!$B$38)*C906+SQRT(1-Inputs!$B$38)*_xlfn.NORM.S.INV(RAND())</f>
        <v>-7.798860377052047E-2</v>
      </c>
      <c r="O906" s="23">
        <f ca="1">SQRT(Inputs!$B$38)*D906+SQRT(1-Inputs!$B$38)*_xlfn.NORM.S.INV(RAND())</f>
        <v>-1.0270219596785042</v>
      </c>
      <c r="P906" s="23">
        <f ca="1">SQRT(Inputs!$B$38)*E906+SQRT(1-Inputs!$B$38)*_xlfn.NORM.S.INV(RAND())</f>
        <v>-8.41629460544151E-2</v>
      </c>
      <c r="Q906" s="23">
        <f ca="1">SQRT(Inputs!$B$38)*F906+SQRT(1-Inputs!$B$38)*_xlfn.NORM.S.INV(RAND())</f>
        <v>0.33528718155447257</v>
      </c>
      <c r="R906" s="23">
        <f ca="1">SQRT(Inputs!$B$38)*G906+SQRT(1-Inputs!$B$38)*_xlfn.NORM.S.INV(RAND())</f>
        <v>9.5583514801122926E-2</v>
      </c>
      <c r="S906" s="23">
        <f ca="1">SQRT(Inputs!$B$38)*H906+SQRT(1-Inputs!$B$38)*_xlfn.NORM.S.INV(RAND())</f>
        <v>-0.56359188244667202</v>
      </c>
      <c r="T906" s="23">
        <f ca="1">SQRT(Inputs!$B$38)*I906+SQRT(1-Inputs!$B$38)*_xlfn.NORM.S.INV(RAND())</f>
        <v>0.26593784896729145</v>
      </c>
      <c r="U906" s="23">
        <f ca="1">SQRT(Inputs!$B$38)*J906+SQRT(1-Inputs!$B$38)*_xlfn.NORM.S.INV(RAND())</f>
        <v>-0.12109121802272355</v>
      </c>
      <c r="V906" s="23">
        <f ca="1">SQRT(Inputs!$B$38)*K906+SQRT(1-Inputs!$B$38)*_xlfn.NORM.S.INV(RAND())</f>
        <v>-0.36989309447582996</v>
      </c>
      <c r="W906" s="23">
        <f ca="1">SQRT(Inputs!$B$38)*L906+SQRT(1-Inputs!$B$38)*_xlfn.NORM.S.INV(RAND())</f>
        <v>0.65234817464332151</v>
      </c>
      <c r="X906" s="23">
        <f ca="1">SQRT(Inputs!$B$38)*M906+SQRT(1-Inputs!$B$38)*_xlfn.NORM.S.INV(RAND())</f>
        <v>1.2543527456058976</v>
      </c>
      <c r="Y906" s="23">
        <f ca="1">SQRT(Inputs!$B$38)*C906+SQRT(1-Inputs!$B$38)*_xlfn.NORM.S.INV(RAND())</f>
        <v>0.51962440493395279</v>
      </c>
      <c r="Z906" s="23">
        <f ca="1">SQRT(Inputs!$B$38)*D906+SQRT(1-Inputs!$B$38)*_xlfn.NORM.S.INV(RAND())</f>
        <v>-0.30656797997362323</v>
      </c>
      <c r="AA906" s="23">
        <f ca="1">SQRT(Inputs!$B$38)*E906+SQRT(1-Inputs!$B$38)*_xlfn.NORM.S.INV(RAND())</f>
        <v>1.4096939007963889</v>
      </c>
      <c r="AB906" s="23">
        <f ca="1">SQRT(Inputs!$B$38)*F906+SQRT(1-Inputs!$B$38)*_xlfn.NORM.S.INV(RAND())</f>
        <v>2.5859448507828953E-2</v>
      </c>
      <c r="AC906" s="23">
        <f ca="1">SQRT(Inputs!$B$38)*G906+SQRT(1-Inputs!$B$38)*_xlfn.NORM.S.INV(RAND())</f>
        <v>-0.41577033161343718</v>
      </c>
      <c r="AD906" s="23">
        <f ca="1">SQRT(Inputs!$B$38)*H906+SQRT(1-Inputs!$B$38)*_xlfn.NORM.S.INV(RAND())</f>
        <v>1.549921643624625</v>
      </c>
      <c r="AE906" s="23">
        <f ca="1">SQRT(Inputs!$B$38)*I906+SQRT(1-Inputs!$B$38)*_xlfn.NORM.S.INV(RAND())</f>
        <v>1.3824824384517613</v>
      </c>
      <c r="AF906" s="23">
        <f ca="1">SQRT(Inputs!$B$38)*J906+SQRT(1-Inputs!$B$38)*_xlfn.NORM.S.INV(RAND())</f>
        <v>0.13484679519596271</v>
      </c>
      <c r="AG906" s="23">
        <f ca="1">SQRT(Inputs!$B$38)*K906+SQRT(1-Inputs!$B$38)*_xlfn.NORM.S.INV(RAND())</f>
        <v>-0.66024858778385931</v>
      </c>
      <c r="AH906" s="23">
        <f ca="1">SQRT(Inputs!$B$38)*L906+SQRT(1-Inputs!$B$38)*_xlfn.NORM.S.INV(RAND())</f>
        <v>-0.86209815316344485</v>
      </c>
      <c r="AI906" s="23">
        <f ca="1">SQRT(Inputs!$B$38)*M906+SQRT(1-Inputs!$B$38)*_xlfn.NORM.S.INV(RAND())</f>
        <v>0.76023462877450221</v>
      </c>
      <c r="AJ906" s="23">
        <f ca="1">SQRT(Inputs!$B$38)*C906+SQRT(1-Inputs!$B$38)*_xlfn.NORM.S.INV(RAND())</f>
        <v>0.69653733197750234</v>
      </c>
      <c r="AK906" s="23">
        <f ca="1">SQRT(Inputs!$B$38)*D906+SQRT(1-Inputs!$B$38)*_xlfn.NORM.S.INV(RAND())</f>
        <v>-0.44051112340941778</v>
      </c>
      <c r="AL906" s="23">
        <f ca="1">SQRT(Inputs!$B$38)*E906+SQRT(1-Inputs!$B$38)*_xlfn.NORM.S.INV(RAND())</f>
        <v>0.75951288400186556</v>
      </c>
      <c r="AM906" s="23">
        <f ca="1">SQRT(Inputs!$B$38)*F906+SQRT(1-Inputs!$B$38)*_xlfn.NORM.S.INV(RAND())</f>
        <v>-1.2192903493635086</v>
      </c>
      <c r="AN906" s="23">
        <f ca="1">SQRT(Inputs!$B$38)*G906+SQRT(1-Inputs!$B$38)*_xlfn.NORM.S.INV(RAND())</f>
        <v>-0.7282765013324688</v>
      </c>
      <c r="AO906" s="23">
        <f ca="1">SQRT(Inputs!$B$38)*H906+SQRT(1-Inputs!$B$38)*_xlfn.NORM.S.INV(RAND())</f>
        <v>0.9897951145379672</v>
      </c>
      <c r="AP906" s="23">
        <f ca="1">SQRT(Inputs!$B$38)*I906+SQRT(1-Inputs!$B$38)*_xlfn.NORM.S.INV(RAND())</f>
        <v>2.999109343539669</v>
      </c>
      <c r="AQ906" s="23">
        <f ca="1">SQRT(Inputs!$B$38)*J906+SQRT(1-Inputs!$B$38)*_xlfn.NORM.S.INV(RAND())</f>
        <v>0.29098275800264001</v>
      </c>
      <c r="AR906" s="23">
        <f ca="1">SQRT(Inputs!$B$38)*K906+SQRT(1-Inputs!$B$38)*_xlfn.NORM.S.INV(RAND())</f>
        <v>-1.0901916087480485</v>
      </c>
      <c r="AS906" s="23">
        <f ca="1">SQRT(Inputs!$B$38)*L906+SQRT(1-Inputs!$B$38)*_xlfn.NORM.S.INV(RAND())</f>
        <v>-0.71823675793613606</v>
      </c>
      <c r="AT906" s="23">
        <f ca="1">SQRT(Inputs!$B$38)*M906+SQRT(1-Inputs!$B$38)*_xlfn.NORM.S.INV(RAND())</f>
        <v>0.32675226096135995</v>
      </c>
      <c r="AU906" s="15">
        <f ca="1">Inputs!$B$6*EXP($B$8-0.5*C$5^2+C$5*N906)</f>
        <v>4899.988617107766</v>
      </c>
      <c r="AV906" s="15">
        <f t="shared" ca="1" si="474"/>
        <v>5128.4869104556828</v>
      </c>
      <c r="AW906" s="15">
        <f t="shared" ca="1" si="475"/>
        <v>6182.6952022553669</v>
      </c>
      <c r="AX906" s="15">
        <f t="shared" ca="1" si="476"/>
        <v>7871.3584975145941</v>
      </c>
      <c r="AY906" s="15">
        <f t="shared" ca="1" si="477"/>
        <v>9727.5886780462733</v>
      </c>
      <c r="AZ906" s="15">
        <f t="shared" ca="1" si="478"/>
        <v>11181.186328578555</v>
      </c>
      <c r="BA906" s="15">
        <f t="shared" ca="1" si="479"/>
        <v>14069.098679684301</v>
      </c>
      <c r="BB906" s="15">
        <f t="shared" ca="1" si="480"/>
        <v>17017.152845558849</v>
      </c>
      <c r="BC906" s="15">
        <f t="shared" ca="1" si="481"/>
        <v>20110.642737115933</v>
      </c>
      <c r="BD906" s="15">
        <f t="shared" ca="1" si="482"/>
        <v>26187.531941862377</v>
      </c>
      <c r="BE906" s="15">
        <f t="shared" ca="1" si="483"/>
        <v>35973.211510779649</v>
      </c>
      <c r="BF906" s="15">
        <f ca="1">Inputs!$B$13*EXP($B$9-0.5*C$6^2+C$6*Y906)</f>
        <v>15331.787542920385</v>
      </c>
      <c r="BG906" s="15">
        <f t="shared" ca="1" si="484"/>
        <v>17679.845446519281</v>
      </c>
      <c r="BH906" s="15">
        <f t="shared" ca="1" si="485"/>
        <v>27291.404775605428</v>
      </c>
      <c r="BI906" s="15">
        <f t="shared" ca="1" si="486"/>
        <v>33542.025703366031</v>
      </c>
      <c r="BJ906" s="15">
        <f t="shared" ca="1" si="487"/>
        <v>38728.331781643516</v>
      </c>
      <c r="BK906" s="15">
        <f t="shared" ca="1" si="488"/>
        <v>58698.14043538276</v>
      </c>
      <c r="BL906" s="15">
        <f t="shared" ca="1" si="489"/>
        <v>86251.020126970718</v>
      </c>
      <c r="BM906" s="15">
        <f t="shared" ca="1" si="490"/>
        <v>107812.11113638042</v>
      </c>
      <c r="BN906" s="15">
        <f t="shared" ca="1" si="491"/>
        <v>122508.55851236043</v>
      </c>
      <c r="BO906" s="15">
        <f t="shared" ca="1" si="492"/>
        <v>136361.19047724482</v>
      </c>
      <c r="BP906" s="15">
        <f t="shared" ca="1" si="493"/>
        <v>182931.84380398237</v>
      </c>
      <c r="BQ906" s="15">
        <f ca="1">Inputs!$B$20*EXP($B$10-0.5*C$7^2+C$7*AJ906)</f>
        <v>5491.6191549496252</v>
      </c>
      <c r="BR906" s="15">
        <f t="shared" ca="1" si="494"/>
        <v>6478.6174490308886</v>
      </c>
      <c r="BS906" s="15">
        <f t="shared" ca="1" si="495"/>
        <v>11034.30146133469</v>
      </c>
      <c r="BT906" s="15">
        <f t="shared" ca="1" si="496"/>
        <v>11049.116984172813</v>
      </c>
      <c r="BU906" s="15">
        <f t="shared" ca="1" si="497"/>
        <v>12838.710877784581</v>
      </c>
      <c r="BV906" s="15">
        <f t="shared" ca="1" si="498"/>
        <v>22324.721072783101</v>
      </c>
      <c r="BW906" s="15">
        <f t="shared" ca="1" si="499"/>
        <v>58772.038066876768</v>
      </c>
      <c r="BX906" s="15">
        <f t="shared" ca="1" si="500"/>
        <v>87139.983027314549</v>
      </c>
      <c r="BY906" s="15">
        <f t="shared" ca="1" si="501"/>
        <v>99111.224087034614</v>
      </c>
      <c r="BZ906" s="15">
        <f t="shared" ca="1" si="502"/>
        <v>121865.63693610158</v>
      </c>
      <c r="CA906" s="15">
        <f t="shared" ca="1" si="503"/>
        <v>181418.1342661987</v>
      </c>
      <c r="CB906" s="15">
        <f ca="1">(AU906*DCF!C$10-DCF!C$5*MAX(AU906*DCF!C$10,0)-MAX(AU906-Inputs!$B$6,0)/Inputs!$B$10)*DCF!C$6</f>
        <v>1043.5181629123388</v>
      </c>
      <c r="CC906" s="15">
        <f ca="1">(AV906*DCF!D$10-DCF!D$5*MAX(AV906*DCF!D$10,0)-MAX(AV906-AU906,0)/Inputs!$B$10)*DCF!D$6</f>
        <v>1194.32061145751</v>
      </c>
      <c r="CD906" s="15">
        <f ca="1">(AW906*DCF!E$10-DCF!E$5*MAX(AW906*DCF!E$10,0)-MAX(AW906-AV906,0)/Inputs!$B$10)*DCF!E$6</f>
        <v>1190.0345381295178</v>
      </c>
      <c r="CE906" s="15">
        <f ca="1">(AX906*DCF!F$10-DCF!F$5*MAX(AX906*DCF!F$10,0)-MAX(AX906-AW906,0)/Inputs!$B$10)*DCF!F$6</f>
        <v>1366.9360506852074</v>
      </c>
      <c r="CF906" s="15">
        <f ca="1">(AY906*DCF!G$10-DCF!G$5*MAX(AY906*DCF!G$10,0)-MAX(AY906-AX906,0)/Inputs!$B$10)*DCF!G$6</f>
        <v>1647.4713784114765</v>
      </c>
      <c r="CG906" s="15">
        <f ca="1">(AZ906*DCF!H$10-DCF!H$5*MAX(AZ906*DCF!H$10,0)-MAX(AZ906-AY906,0)/Inputs!$B$10)*DCF!H$6</f>
        <v>1912.7230237209344</v>
      </c>
      <c r="CH906" s="15">
        <f ca="1">(BA906*DCF!I$10-DCF!I$5*MAX(BA906*DCF!I$10,0)-MAX(BA906-AZ906,0)/Inputs!$B$10)*DCF!I$6</f>
        <v>2096.192277610332</v>
      </c>
      <c r="CI906" s="15">
        <f ca="1">(BB906*DCF!J$10-DCF!J$5*MAX(BB906*DCF!J$10,0)-MAX(BB906-BA906,0)/Inputs!$B$10)*DCF!J$6</f>
        <v>2473.4538848069888</v>
      </c>
      <c r="CJ906" s="15">
        <f ca="1">(BC906*DCF!K$10-DCF!K$5*MAX(BC906*DCF!K$10,0)-MAX(BC906-BB906,0)/Inputs!$B$10)*DCF!K$6</f>
        <v>2804.4490086462297</v>
      </c>
      <c r="CK906" s="15">
        <f ca="1">(BD906*DCF!L$10-DCF!L$5*MAX(BD906*DCF!L$10,0)-MAX(BD906-BC906,0)/Inputs!$B$10)*DCF!L$6</f>
        <v>3163.7376304963213</v>
      </c>
      <c r="CL906" s="15">
        <f ca="1">(BE906*DCF!M$10-DCF!M$5*MAX(BE906*DCF!M$10,0)-MAX(BE906-BD906,0)/Inputs!$B$10)*DCF!M$6</f>
        <v>3907.2814397782827</v>
      </c>
      <c r="CM906" s="15">
        <f ca="1">(BF906*DCF!C$28-DCF!C$5*MAX(BF906*DCF!C$28,0)-MAX(BF906-Inputs!$B$13,0)/Inputs!$B$17)*DCF!C$6</f>
        <v>3768.124626227936</v>
      </c>
      <c r="CN906" s="15">
        <f ca="1">(BG906*DCF!D$28-DCF!D$5*MAX(BG906*DCF!D$28,0)-MAX(BG906-BF906,0)/Inputs!$B$17)*DCF!D$6</f>
        <v>4706.1738401950797</v>
      </c>
      <c r="CO906" s="15">
        <f ca="1">(BH906*DCF!E$28-DCF!E$5*MAX(BH906*DCF!E$28,0)-MAX(BH906-BG906,0)/Inputs!$B$17)*DCF!E$6</f>
        <v>5835.1057525657452</v>
      </c>
      <c r="CP906" s="15">
        <f ca="1">(BI906*DCF!F$28-DCF!F$5*MAX(BI906*DCF!F$28,0)-MAX(BI906-BH906,0)/Inputs!$B$17)*DCF!F$6</f>
        <v>7967.7521140783456</v>
      </c>
      <c r="CQ906" s="15">
        <f ca="1">(BJ906*DCF!G$28-DCF!G$5*MAX(BJ906*DCF!G$28,0)-MAX(BJ906-BI906,0)/Inputs!$B$17)*DCF!G$6</f>
        <v>9176.0740638358511</v>
      </c>
      <c r="CR906" s="15">
        <f ca="1">(BK906*DCF!H$28-DCF!H$5*MAX(BK906*DCF!H$28,0)-MAX(BK906-BJ906,0)/Inputs!$B$17)*DCF!H$6</f>
        <v>11413.949889247715</v>
      </c>
      <c r="CS906" s="15">
        <f ca="1">(BL906*DCF!I$28-DCF!I$5*MAX(BL906*DCF!I$28,0)-MAX(BL906-BK906,0)/Inputs!$B$17)*DCF!I$6</f>
        <v>16327.50640500052</v>
      </c>
      <c r="CT906" s="15">
        <f ca="1">(BM906*DCF!J$28-DCF!J$5*MAX(BM906*DCF!J$28,0)-MAX(BM906-BL906,0)/Inputs!$B$17)*DCF!J$6</f>
        <v>21192.226420402429</v>
      </c>
      <c r="CU906" s="15">
        <f ca="1">(BN906*DCF!K$28-DCF!K$5*MAX(BN906*DCF!K$28,0)-MAX(BN906-BM906,0)/Inputs!$B$17)*DCF!K$6</f>
        <v>24071.634408807935</v>
      </c>
      <c r="CV906" s="15">
        <f ca="1">(BO906*DCF!L$28-DCF!L$5*MAX(BO906*DCF!L$28,0)-MAX(BO906-BN906,0)/Inputs!$B$17)*DCF!L$6</f>
        <v>25639.471298465316</v>
      </c>
      <c r="CW906" s="15">
        <f ca="1">(BP906*DCF!M$28-DCF!M$5*MAX(BP906*DCF!M$28,0)-MAX(BP906-BO906,0)/Inputs!$B$17)*DCF!M$6</f>
        <v>29550.790404519121</v>
      </c>
      <c r="CX906" s="15">
        <f ca="1">(BQ906*DCF!C$46-DCF!C$5*MAX(BQ906*DCF!C$46,0)-MAX(BQ906-Inputs!$B$20,0)/Inputs!$B$24)*DCF!C$6</f>
        <v>-2326.2950265239897</v>
      </c>
      <c r="CY906" s="15">
        <f ca="1">(BR906*DCF!D$46-DCF!D$5*MAX(BR906*DCF!D$46,0)-MAX(BR906-BQ906,0)/Inputs!$B$24)*DCF!D$6</f>
        <v>-1526.892894492421</v>
      </c>
      <c r="CZ906" s="15">
        <f ca="1">(BS906*DCF!E$46-DCF!E$5*MAX(BS906*DCF!E$46,0)-MAX(BS906-BR906,0)/Inputs!$B$24)*DCF!E$6</f>
        <v>-3100.5505816160721</v>
      </c>
      <c r="DA906" s="15">
        <f ca="1">(BT906*DCF!F$46-DCF!F$5*MAX(BT906*DCF!F$46,0)-MAX(BT906-BS906,0)/Inputs!$B$24)*DCF!F$6</f>
        <v>-810.06135685375943</v>
      </c>
      <c r="DB906" s="15">
        <f ca="1">(BU906*DCF!G$46-DCF!G$5*MAX(BU906*DCF!G$46,0)-MAX(BU906-BT906,0)/Inputs!$B$24)*DCF!G$6</f>
        <v>-1033.8528954862427</v>
      </c>
      <c r="DC906" s="15">
        <f ca="1">(BV906*DCF!H$46-DCF!H$5*MAX(BV906*DCF!H$46,0)-MAX(BV906-BU906,0)/Inputs!$B$24)*DCF!H$6</f>
        <v>-2947.7195463470157</v>
      </c>
      <c r="DD906" s="15">
        <f ca="1">(BW906*DCF!I$46-DCF!I$5*MAX(BW906*DCF!I$46,0)-MAX(BW906-BV906,0)/Inputs!$B$24)*DCF!I$6</f>
        <v>-9105.2517271517554</v>
      </c>
      <c r="DE906" s="15">
        <f ca="1">(BX906*DCF!J$46-DCF!J$5*MAX(BX906*DCF!J$46,0)-MAX(BX906-BW906,0)/Inputs!$B$24)*DCF!J$6</f>
        <v>-3867.434290605484</v>
      </c>
      <c r="DF906" s="15">
        <f ca="1">(BY906*DCF!K$46-DCF!K$5*MAX(BY906*DCF!K$46,0)-MAX(BY906-BX906,0)/Inputs!$B$24)*DCF!K$6</f>
        <v>2728.9283616274438</v>
      </c>
      <c r="DG906" s="15">
        <f ca="1">(BZ906*DCF!L$46-DCF!L$5*MAX(BZ906*DCF!L$46,0)-MAX(BZ906-BY906,0)/Inputs!$B$24)*DCF!L$6</f>
        <v>3274.6092316332406</v>
      </c>
      <c r="DH906" s="15">
        <f ca="1">(CA906*DCF!M$46-DCF!M$5*MAX(CA906*DCF!M$46,0)-MAX(CA906-BZ906,0)/Inputs!$B$24)*DCF!M$6</f>
        <v>1772.6508559753956</v>
      </c>
      <c r="DI906" s="15">
        <f ca="1">SUM(CB906:CL906)+BE906*DCF!M$10*(1+Inputs!$B$30)*(1-Inputs!$B$33)*(1-Inputs!$B$30/Inputs!$B$31)/(Inputs!$B$29-Inputs!$B$30)*DCF!M$6</f>
        <v>122914.04133763071</v>
      </c>
      <c r="DJ906" s="15">
        <f ca="1">SUM(CM906:CW906)+BP906*DCF!M$28*(1+Inputs!$B$30)*(1-Inputs!$B$33)*(1-Inputs!$B$30/Inputs!$B$31)/(Inputs!$B$29-Inputs!$B$30)*DCF!M$6</f>
        <v>838451.12966293015</v>
      </c>
      <c r="DK906" s="15">
        <f ca="1">SUM(CX906:DH906)+CA906*DCF!M$46*(1+Inputs!$B$30)*(1-Inputs!$B$33)*(1-Inputs!$B$30/Inputs!$B$31)/(Inputs!$B$29-Inputs!$B$30)*DCF!M$6</f>
        <v>263552.05605754821</v>
      </c>
      <c r="DM906" s="15">
        <f ca="1">DI906+DJ906+DK906+Inputs!$B$34+Inputs!$B$36-Inputs!$B$35</f>
        <v>1301768.2270581091</v>
      </c>
    </row>
    <row r="907" spans="1:117" x14ac:dyDescent="0.75">
      <c r="A907" s="11">
        <v>894</v>
      </c>
      <c r="C907" s="23">
        <f t="shared" ca="1" si="509"/>
        <v>1.084076998713478</v>
      </c>
      <c r="D907" s="23">
        <f t="shared" ca="1" si="509"/>
        <v>-1.4658652531744327</v>
      </c>
      <c r="E907" s="23">
        <f t="shared" ca="1" si="509"/>
        <v>0.18503780552015403</v>
      </c>
      <c r="F907" s="23">
        <f t="shared" ca="1" si="509"/>
        <v>-1.0577581288483535</v>
      </c>
      <c r="G907" s="23">
        <f t="shared" ca="1" si="509"/>
        <v>-0.94571506237852365</v>
      </c>
      <c r="H907" s="23">
        <f t="shared" ca="1" si="509"/>
        <v>0.197971259769256</v>
      </c>
      <c r="I907" s="23">
        <f t="shared" ca="1" si="509"/>
        <v>-1.0871140203313612</v>
      </c>
      <c r="J907" s="23">
        <f t="shared" ca="1" si="509"/>
        <v>-0.56374436687872254</v>
      </c>
      <c r="K907" s="23">
        <f t="shared" ca="1" si="509"/>
        <v>-9.2064777769966272E-2</v>
      </c>
      <c r="L907" s="23">
        <f t="shared" ca="1" si="509"/>
        <v>-0.29044422206483822</v>
      </c>
      <c r="M907" s="23">
        <f t="shared" ca="1" si="509"/>
        <v>-1.355186177402218</v>
      </c>
      <c r="N907" s="23">
        <f ca="1">SQRT(Inputs!$B$38)*C907+SQRT(1-Inputs!$B$38)*_xlfn.NORM.S.INV(RAND())</f>
        <v>0.92819616775156177</v>
      </c>
      <c r="O907" s="23">
        <f ca="1">SQRT(Inputs!$B$38)*D907+SQRT(1-Inputs!$B$38)*_xlfn.NORM.S.INV(RAND())</f>
        <v>-9.8541461467560931E-2</v>
      </c>
      <c r="P907" s="23">
        <f ca="1">SQRT(Inputs!$B$38)*E907+SQRT(1-Inputs!$B$38)*_xlfn.NORM.S.INV(RAND())</f>
        <v>-1.8455568758464127</v>
      </c>
      <c r="Q907" s="23">
        <f ca="1">SQRT(Inputs!$B$38)*F907+SQRT(1-Inputs!$B$38)*_xlfn.NORM.S.INV(RAND())</f>
        <v>-0.18764413927395801</v>
      </c>
      <c r="R907" s="23">
        <f ca="1">SQRT(Inputs!$B$38)*G907+SQRT(1-Inputs!$B$38)*_xlfn.NORM.S.INV(RAND())</f>
        <v>-0.12015592692319016</v>
      </c>
      <c r="S907" s="23">
        <f ca="1">SQRT(Inputs!$B$38)*H907+SQRT(1-Inputs!$B$38)*_xlfn.NORM.S.INV(RAND())</f>
        <v>-2.9014513868022146E-3</v>
      </c>
      <c r="T907" s="23">
        <f ca="1">SQRT(Inputs!$B$38)*I907+SQRT(1-Inputs!$B$38)*_xlfn.NORM.S.INV(RAND())</f>
        <v>-0.71516467657048066</v>
      </c>
      <c r="U907" s="23">
        <f ca="1">SQRT(Inputs!$B$38)*J907+SQRT(1-Inputs!$B$38)*_xlfn.NORM.S.INV(RAND())</f>
        <v>-0.33226855905273461</v>
      </c>
      <c r="V907" s="23">
        <f ca="1">SQRT(Inputs!$B$38)*K907+SQRT(1-Inputs!$B$38)*_xlfn.NORM.S.INV(RAND())</f>
        <v>1.1842404141031084</v>
      </c>
      <c r="W907" s="23">
        <f ca="1">SQRT(Inputs!$B$38)*L907+SQRT(1-Inputs!$B$38)*_xlfn.NORM.S.INV(RAND())</f>
        <v>-0.97320157094998949</v>
      </c>
      <c r="X907" s="23">
        <f ca="1">SQRT(Inputs!$B$38)*M907+SQRT(1-Inputs!$B$38)*_xlfn.NORM.S.INV(RAND())</f>
        <v>-1.6340844084978015</v>
      </c>
      <c r="Y907" s="23">
        <f ca="1">SQRT(Inputs!$B$38)*C907+SQRT(1-Inputs!$B$38)*_xlfn.NORM.S.INV(RAND())</f>
        <v>-0.30815235635187543</v>
      </c>
      <c r="Z907" s="23">
        <f ca="1">SQRT(Inputs!$B$38)*D907+SQRT(1-Inputs!$B$38)*_xlfn.NORM.S.INV(RAND())</f>
        <v>0.37642877964542043</v>
      </c>
      <c r="AA907" s="23">
        <f ca="1">SQRT(Inputs!$B$38)*E907+SQRT(1-Inputs!$B$38)*_xlfn.NORM.S.INV(RAND())</f>
        <v>-1.2227152457693435</v>
      </c>
      <c r="AB907" s="23">
        <f ca="1">SQRT(Inputs!$B$38)*F907+SQRT(1-Inputs!$B$38)*_xlfn.NORM.S.INV(RAND())</f>
        <v>-2.7002304933114969</v>
      </c>
      <c r="AC907" s="23">
        <f ca="1">SQRT(Inputs!$B$38)*G907+SQRT(1-Inputs!$B$38)*_xlfn.NORM.S.INV(RAND())</f>
        <v>-0.87259926987296876</v>
      </c>
      <c r="AD907" s="23">
        <f ca="1">SQRT(Inputs!$B$38)*H907+SQRT(1-Inputs!$B$38)*_xlfn.NORM.S.INV(RAND())</f>
        <v>0.23252909601242036</v>
      </c>
      <c r="AE907" s="23">
        <f ca="1">SQRT(Inputs!$B$38)*I907+SQRT(1-Inputs!$B$38)*_xlfn.NORM.S.INV(RAND())</f>
        <v>-0.50283471306826055</v>
      </c>
      <c r="AF907" s="23">
        <f ca="1">SQRT(Inputs!$B$38)*J907+SQRT(1-Inputs!$B$38)*_xlfn.NORM.S.INV(RAND())</f>
        <v>-1.1863311579533613</v>
      </c>
      <c r="AG907" s="23">
        <f ca="1">SQRT(Inputs!$B$38)*K907+SQRT(1-Inputs!$B$38)*_xlfn.NORM.S.INV(RAND())</f>
        <v>-0.45845499307655491</v>
      </c>
      <c r="AH907" s="23">
        <f ca="1">SQRT(Inputs!$B$38)*L907+SQRT(1-Inputs!$B$38)*_xlfn.NORM.S.INV(RAND())</f>
        <v>0.13272885084799382</v>
      </c>
      <c r="AI907" s="23">
        <f ca="1">SQRT(Inputs!$B$38)*M907+SQRT(1-Inputs!$B$38)*_xlfn.NORM.S.INV(RAND())</f>
        <v>-2.0457557653433858</v>
      </c>
      <c r="AJ907" s="23">
        <f ca="1">SQRT(Inputs!$B$38)*C907+SQRT(1-Inputs!$B$38)*_xlfn.NORM.S.INV(RAND())</f>
        <v>0.85903093224589466</v>
      </c>
      <c r="AK907" s="23">
        <f ca="1">SQRT(Inputs!$B$38)*D907+SQRT(1-Inputs!$B$38)*_xlfn.NORM.S.INV(RAND())</f>
        <v>-1.0336956611767691</v>
      </c>
      <c r="AL907" s="23">
        <f ca="1">SQRT(Inputs!$B$38)*E907+SQRT(1-Inputs!$B$38)*_xlfn.NORM.S.INV(RAND())</f>
        <v>1.306209112754589</v>
      </c>
      <c r="AM907" s="23">
        <f ca="1">SQRT(Inputs!$B$38)*F907+SQRT(1-Inputs!$B$38)*_xlfn.NORM.S.INV(RAND())</f>
        <v>-0.77279200785214386</v>
      </c>
      <c r="AN907" s="23">
        <f ca="1">SQRT(Inputs!$B$38)*G907+SQRT(1-Inputs!$B$38)*_xlfn.NORM.S.INV(RAND())</f>
        <v>-0.45490251341313781</v>
      </c>
      <c r="AO907" s="23">
        <f ca="1">SQRT(Inputs!$B$38)*H907+SQRT(1-Inputs!$B$38)*_xlfn.NORM.S.INV(RAND())</f>
        <v>-0.21361006474515204</v>
      </c>
      <c r="AP907" s="23">
        <f ca="1">SQRT(Inputs!$B$38)*I907+SQRT(1-Inputs!$B$38)*_xlfn.NORM.S.INV(RAND())</f>
        <v>0.39668806312178029</v>
      </c>
      <c r="AQ907" s="23">
        <f ca="1">SQRT(Inputs!$B$38)*J907+SQRT(1-Inputs!$B$38)*_xlfn.NORM.S.INV(RAND())</f>
        <v>-2.1880984386763065</v>
      </c>
      <c r="AR907" s="23">
        <f ca="1">SQRT(Inputs!$B$38)*K907+SQRT(1-Inputs!$B$38)*_xlfn.NORM.S.INV(RAND())</f>
        <v>0.6011168045983033</v>
      </c>
      <c r="AS907" s="23">
        <f ca="1">SQRT(Inputs!$B$38)*L907+SQRT(1-Inputs!$B$38)*_xlfn.NORM.S.INV(RAND())</f>
        <v>-0.43342771346004627</v>
      </c>
      <c r="AT907" s="23">
        <f ca="1">SQRT(Inputs!$B$38)*M907+SQRT(1-Inputs!$B$38)*_xlfn.NORM.S.INV(RAND())</f>
        <v>-1.5467809214360908</v>
      </c>
      <c r="AU907" s="15">
        <f ca="1">Inputs!$B$6*EXP($B$8-0.5*C$5^2+C$5*N907)</f>
        <v>5766.7410140872762</v>
      </c>
      <c r="AV907" s="15">
        <f t="shared" ca="1" si="474"/>
        <v>6918.5156047068722</v>
      </c>
      <c r="AW907" s="15">
        <f t="shared" ca="1" si="475"/>
        <v>6576.9163957160299</v>
      </c>
      <c r="AX907" s="15">
        <f t="shared" ca="1" si="476"/>
        <v>7843.703041498009</v>
      </c>
      <c r="AY907" s="15">
        <f t="shared" ca="1" si="477"/>
        <v>9452.2297023564442</v>
      </c>
      <c r="AZ907" s="15">
        <f t="shared" ca="1" si="478"/>
        <v>11556.639247827814</v>
      </c>
      <c r="BA907" s="15">
        <f t="shared" ca="1" si="479"/>
        <v>13122.47542741548</v>
      </c>
      <c r="BB907" s="15">
        <f t="shared" ca="1" si="480"/>
        <v>15539.880798020618</v>
      </c>
      <c r="BC907" s="15">
        <f t="shared" ca="1" si="481"/>
        <v>21337.313489596814</v>
      </c>
      <c r="BD907" s="15">
        <f t="shared" ca="1" si="482"/>
        <v>23865.841173989706</v>
      </c>
      <c r="BE907" s="15">
        <f t="shared" ca="1" si="483"/>
        <v>25200.391953032529</v>
      </c>
      <c r="BF907" s="15">
        <f ca="1">Inputs!$B$13*EXP($B$9-0.5*C$6^2+C$6*Y907)</f>
        <v>13011.368291106426</v>
      </c>
      <c r="BG907" s="15">
        <f t="shared" ca="1" si="484"/>
        <v>16971.9050136855</v>
      </c>
      <c r="BH907" s="15">
        <f t="shared" ca="1" si="485"/>
        <v>16930.238734616389</v>
      </c>
      <c r="BI907" s="15">
        <f t="shared" ca="1" si="486"/>
        <v>13677.201256668346</v>
      </c>
      <c r="BJ907" s="15">
        <f t="shared" ca="1" si="487"/>
        <v>14785.585039960231</v>
      </c>
      <c r="BK907" s="15">
        <f t="shared" ca="1" si="488"/>
        <v>18730.162156674472</v>
      </c>
      <c r="BL907" s="15">
        <f t="shared" ca="1" si="489"/>
        <v>21556.290505771303</v>
      </c>
      <c r="BM907" s="15">
        <f t="shared" ca="1" si="490"/>
        <v>22866.41067476735</v>
      </c>
      <c r="BN907" s="15">
        <f t="shared" ca="1" si="491"/>
        <v>26619.447399281049</v>
      </c>
      <c r="BO907" s="15">
        <f t="shared" ca="1" si="492"/>
        <v>33261.722531295854</v>
      </c>
      <c r="BP907" s="15">
        <f t="shared" ca="1" si="493"/>
        <v>32469.629604551745</v>
      </c>
      <c r="BQ907" s="15">
        <f ca="1">Inputs!$B$20*EXP($B$10-0.5*C$7^2+C$7*AJ907)</f>
        <v>5817.4196658595247</v>
      </c>
      <c r="BR907" s="15">
        <f t="shared" ca="1" si="494"/>
        <v>5684.5799986512311</v>
      </c>
      <c r="BS907" s="15">
        <f t="shared" ca="1" si="495"/>
        <v>11327.932718032014</v>
      </c>
      <c r="BT907" s="15">
        <f t="shared" ca="1" si="496"/>
        <v>12752.716226265433</v>
      </c>
      <c r="BU907" s="15">
        <f t="shared" ca="1" si="497"/>
        <v>15831.584005298995</v>
      </c>
      <c r="BV907" s="15">
        <f t="shared" ca="1" si="498"/>
        <v>20991.366314436698</v>
      </c>
      <c r="BW907" s="15">
        <f t="shared" ca="1" si="499"/>
        <v>31857.801674360817</v>
      </c>
      <c r="BX907" s="15">
        <f t="shared" ca="1" si="500"/>
        <v>28735.700939341765</v>
      </c>
      <c r="BY907" s="15">
        <f t="shared" ca="1" si="501"/>
        <v>45171.044185966035</v>
      </c>
      <c r="BZ907" s="15">
        <f t="shared" ca="1" si="502"/>
        <v>58527.118278384587</v>
      </c>
      <c r="CA907" s="15">
        <f t="shared" ca="1" si="503"/>
        <v>62455.061439257261</v>
      </c>
      <c r="CB907" s="15">
        <f ca="1">(AU907*DCF!C$10-DCF!C$5*MAX(AU907*DCF!C$10,0)-MAX(AU907-Inputs!$B$6,0)/Inputs!$B$10)*DCF!C$6</f>
        <v>1037.3380638312144</v>
      </c>
      <c r="CC907" s="15">
        <f ca="1">(AV907*DCF!D$10-DCF!D$5*MAX(AV907*DCF!D$10,0)-MAX(AV907-AU907,0)/Inputs!$B$10)*DCF!D$6</f>
        <v>1405.5112174024814</v>
      </c>
      <c r="CD907" s="15">
        <f ca="1">(AW907*DCF!E$10-DCF!E$5*MAX(AW907*DCF!E$10,0)-MAX(AW907-AV907,0)/Inputs!$B$10)*DCF!E$6</f>
        <v>1518.5053000733185</v>
      </c>
      <c r="CE907" s="15">
        <f ca="1">(AX907*DCF!F$10-DCF!F$5*MAX(AX907*DCF!F$10,0)-MAX(AX907-AW907,0)/Inputs!$B$10)*DCF!F$6</f>
        <v>1448.6809799181979</v>
      </c>
      <c r="CF907" s="15">
        <f ca="1">(AY907*DCF!G$10-DCF!G$5*MAX(AY907*DCF!G$10,0)-MAX(AY907-AX907,0)/Inputs!$B$10)*DCF!G$6</f>
        <v>1638.3493539214981</v>
      </c>
      <c r="CG907" s="15">
        <f ca="1">(AZ907*DCF!H$10-DCF!H$5*MAX(AZ907*DCF!H$10,0)-MAX(AZ907-AY907,0)/Inputs!$B$10)*DCF!H$6</f>
        <v>1870.0541580063866</v>
      </c>
      <c r="CH907" s="15">
        <f ca="1">(BA907*DCF!I$10-DCF!I$5*MAX(BA907*DCF!I$10,0)-MAX(BA907-AZ907,0)/Inputs!$B$10)*DCF!I$6</f>
        <v>2140.1455558320044</v>
      </c>
      <c r="CI907" s="15">
        <f ca="1">(BB907*DCF!J$10-DCF!J$5*MAX(BB907*DCF!J$10,0)-MAX(BB907-BA907,0)/Inputs!$B$10)*DCF!J$6</f>
        <v>2300.3616542319555</v>
      </c>
      <c r="CJ907" s="15">
        <f ca="1">(BC907*DCF!K$10-DCF!K$5*MAX(BC907*DCF!K$10,0)-MAX(BC907-BB907,0)/Inputs!$B$10)*DCF!K$6</f>
        <v>2623.4124689186019</v>
      </c>
      <c r="CK907" s="15">
        <f ca="1">(BD907*DCF!L$10-DCF!L$5*MAX(BD907*DCF!L$10,0)-MAX(BD907-BC907,0)/Inputs!$B$10)*DCF!L$6</f>
        <v>3272.4431110700325</v>
      </c>
      <c r="CL907" s="15">
        <f ca="1">(BE907*DCF!M$10-DCF!M$5*MAX(BE907*DCF!M$10,0)-MAX(BE907-BD907,0)/Inputs!$B$10)*DCF!M$6</f>
        <v>3396.6748975073642</v>
      </c>
      <c r="CM907" s="15">
        <f ca="1">(BF907*DCF!C$28-DCF!C$5*MAX(BF907*DCF!C$28,0)-MAX(BF907-Inputs!$B$13,0)/Inputs!$B$17)*DCF!C$6</f>
        <v>3595.8414798237163</v>
      </c>
      <c r="CN907" s="15">
        <f ca="1">(BG907*DCF!D$28-DCF!D$5*MAX(BG907*DCF!D$28,0)-MAX(BG907-BF907,0)/Inputs!$B$17)*DCF!D$6</f>
        <v>4153.6533912869263</v>
      </c>
      <c r="CO907" s="15">
        <f ca="1">(BH907*DCF!E$28-DCF!E$5*MAX(BH907*DCF!E$28,0)-MAX(BH907-BG907,0)/Inputs!$B$17)*DCF!E$6</f>
        <v>4794.9450769818523</v>
      </c>
      <c r="CP907" s="15">
        <f ca="1">(BI907*DCF!F$28-DCF!F$5*MAX(BI907*DCF!F$28,0)-MAX(BI907-BH907,0)/Inputs!$B$17)*DCF!F$6</f>
        <v>3712.99987190806</v>
      </c>
      <c r="CQ907" s="15">
        <f ca="1">(BJ907*DCF!G$28-DCF!G$5*MAX(BJ907*DCF!G$28,0)-MAX(BJ907-BI907,0)/Inputs!$B$17)*DCF!G$6</f>
        <v>3649.8130136732511</v>
      </c>
      <c r="CR907" s="15">
        <f ca="1">(BK907*DCF!H$28-DCF!H$5*MAX(BK907*DCF!H$28,0)-MAX(BK907-BJ907,0)/Inputs!$B$17)*DCF!H$6</f>
        <v>4019.2991610365721</v>
      </c>
      <c r="CS907" s="15">
        <f ca="1">(BL907*DCF!I$28-DCF!I$5*MAX(BL907*DCF!I$28,0)-MAX(BL907-BK907,0)/Inputs!$B$17)*DCF!I$6</f>
        <v>4663.3911216419037</v>
      </c>
      <c r="CT907" s="15">
        <f ca="1">(BM907*DCF!J$28-DCF!J$5*MAX(BM907*DCF!J$28,0)-MAX(BM907-BL907,0)/Inputs!$B$17)*DCF!J$6</f>
        <v>4927.3966358201706</v>
      </c>
      <c r="CU907" s="15">
        <f ca="1">(BN907*DCF!K$28-DCF!K$5*MAX(BN907*DCF!K$28,0)-MAX(BN907-BM907,0)/Inputs!$B$17)*DCF!K$6</f>
        <v>5161.8839538760612</v>
      </c>
      <c r="CV907" s="15">
        <f ca="1">(BO907*DCF!L$28-DCF!L$5*MAX(BO907*DCF!L$28,0)-MAX(BO907-BN907,0)/Inputs!$B$17)*DCF!L$6</f>
        <v>5884.8272972585219</v>
      </c>
      <c r="CW907" s="15">
        <f ca="1">(BP907*DCF!M$28-DCF!M$5*MAX(BP907*DCF!M$28,0)-MAX(BP907-BO907,0)/Inputs!$B$17)*DCF!M$6</f>
        <v>6109.1796012034438</v>
      </c>
      <c r="CX907" s="15">
        <f ca="1">(BQ907*DCF!C$46-DCF!C$5*MAX(BQ907*DCF!C$46,0)-MAX(BQ907-Inputs!$B$20,0)/Inputs!$B$24)*DCF!C$6</f>
        <v>-2552.0228631821187</v>
      </c>
      <c r="CY907" s="15">
        <f ca="1">(BR907*DCF!D$46-DCF!D$5*MAX(BR907*DCF!D$46,0)-MAX(BR907-BQ907,0)/Inputs!$B$24)*DCF!D$6</f>
        <v>-970.2252396505362</v>
      </c>
      <c r="CZ907" s="15">
        <f ca="1">(BS907*DCF!E$46-DCF!E$5*MAX(BS907*DCF!E$46,0)-MAX(BS907-BR907,0)/Inputs!$B$24)*DCF!E$6</f>
        <v>-3564.0020502547522</v>
      </c>
      <c r="DA907" s="15">
        <f ca="1">(BT907*DCF!F$46-DCF!F$5*MAX(BT907*DCF!F$46,0)-MAX(BT907-BS907,0)/Inputs!$B$24)*DCF!F$6</f>
        <v>-1447.5421406095552</v>
      </c>
      <c r="DB907" s="15">
        <f ca="1">(BU907*DCF!G$46-DCF!G$5*MAX(BU907*DCF!G$46,0)-MAX(BU907-BT907,0)/Inputs!$B$24)*DCF!G$6</f>
        <v>-1568.2134964147799</v>
      </c>
      <c r="DC907" s="15">
        <f ca="1">(BV907*DCF!H$46-DCF!H$5*MAX(BV907*DCF!H$46,0)-MAX(BV907-BU907,0)/Inputs!$B$24)*DCF!H$6</f>
        <v>-1603.3707380538106</v>
      </c>
      <c r="DD907" s="15">
        <f ca="1">(BW907*DCF!I$46-DCF!I$5*MAX(BW907*DCF!I$46,0)-MAX(BW907-BV907,0)/Inputs!$B$24)*DCF!I$6</f>
        <v>-2383.5649410030655</v>
      </c>
      <c r="DE907" s="15">
        <f ca="1">(BX907*DCF!J$46-DCF!J$5*MAX(BX907*DCF!J$46,0)-MAX(BX907-BW907,0)/Inputs!$B$24)*DCF!J$6</f>
        <v>1205.3831673492396</v>
      </c>
      <c r="DF907" s="15">
        <f ca="1">(BY907*DCF!K$46-DCF!K$5*MAX(BY907*DCF!K$46,0)-MAX(BY907-BX907,0)/Inputs!$B$24)*DCF!K$6</f>
        <v>-1445.9006373371381</v>
      </c>
      <c r="DG907" s="15">
        <f ca="1">(BZ907*DCF!L$46-DCF!L$5*MAX(BZ907*DCF!L$46,0)-MAX(BZ907-BY907,0)/Inputs!$B$24)*DCF!L$6</f>
        <v>1023.1853177539832</v>
      </c>
      <c r="DH907" s="15">
        <f ca="1">(CA907*DCF!M$46-DCF!M$5*MAX(CA907*DCF!M$46,0)-MAX(CA907-BZ907,0)/Inputs!$B$24)*DCF!M$6</f>
        <v>4075.0707821593974</v>
      </c>
      <c r="DI907" s="15">
        <f ca="1">SUM(CB907:CL907)+BE907*DCF!M$10*(1+Inputs!$B$30)*(1-Inputs!$B$33)*(1-Inputs!$B$30/Inputs!$B$31)/(Inputs!$B$29-Inputs!$B$30)*DCF!M$6</f>
        <v>92784.500806687458</v>
      </c>
      <c r="DJ907" s="15">
        <f ca="1">SUM(CM907:CW907)+BP907*DCF!M$28*(1+Inputs!$B$30)*(1-Inputs!$B$33)*(1-Inputs!$B$30/Inputs!$B$31)/(Inputs!$B$29-Inputs!$B$30)*DCF!M$6</f>
        <v>171157.77534566901</v>
      </c>
      <c r="DK907" s="15">
        <f ca="1">SUM(CX907:DH907)+CA907*DCF!M$46*(1+Inputs!$B$30)*(1-Inputs!$B$33)*(1-Inputs!$B$30/Inputs!$B$31)/(Inputs!$B$29-Inputs!$B$30)*DCF!M$6</f>
        <v>87331.720420835278</v>
      </c>
      <c r="DM907" s="15">
        <f ca="1">DI907+DJ907+DK907+Inputs!$B$34+Inputs!$B$36-Inputs!$B$35</f>
        <v>428124.99657319172</v>
      </c>
    </row>
    <row r="908" spans="1:117" x14ac:dyDescent="0.75">
      <c r="A908" s="11">
        <v>895</v>
      </c>
      <c r="C908" s="23">
        <f t="shared" ca="1" si="509"/>
        <v>-1.5535014542461434</v>
      </c>
      <c r="D908" s="23">
        <f t="shared" ca="1" si="509"/>
        <v>7.9621095415811277E-2</v>
      </c>
      <c r="E908" s="23">
        <f t="shared" ca="1" si="509"/>
        <v>1.5231377732303994</v>
      </c>
      <c r="F908" s="23">
        <f t="shared" ca="1" si="509"/>
        <v>-0.38953678917677542</v>
      </c>
      <c r="G908" s="23">
        <f t="shared" ca="1" si="509"/>
        <v>-0.88424323607858213</v>
      </c>
      <c r="H908" s="23">
        <f t="shared" ca="1" si="509"/>
        <v>-0.29271059042596076</v>
      </c>
      <c r="I908" s="23">
        <f t="shared" ca="1" si="509"/>
        <v>0.9421098723626472</v>
      </c>
      <c r="J908" s="23">
        <f t="shared" ca="1" si="509"/>
        <v>0.69378997709569923</v>
      </c>
      <c r="K908" s="23">
        <f t="shared" ca="1" si="509"/>
        <v>-0.53959543329897552</v>
      </c>
      <c r="L908" s="23">
        <f t="shared" ca="1" si="509"/>
        <v>0.57654839827781657</v>
      </c>
      <c r="M908" s="23">
        <f t="shared" ca="1" si="509"/>
        <v>0.20758124235458406</v>
      </c>
      <c r="N908" s="23">
        <f ca="1">SQRT(Inputs!$B$38)*C908+SQRT(1-Inputs!$B$38)*_xlfn.NORM.S.INV(RAND())</f>
        <v>-0.43753036267210077</v>
      </c>
      <c r="O908" s="23">
        <f ca="1">SQRT(Inputs!$B$38)*D908+SQRT(1-Inputs!$B$38)*_xlfn.NORM.S.INV(RAND())</f>
        <v>-0.26162546361151828</v>
      </c>
      <c r="P908" s="23">
        <f ca="1">SQRT(Inputs!$B$38)*E908+SQRT(1-Inputs!$B$38)*_xlfn.NORM.S.INV(RAND())</f>
        <v>0.15944877756180453</v>
      </c>
      <c r="Q908" s="23">
        <f ca="1">SQRT(Inputs!$B$38)*F908+SQRT(1-Inputs!$B$38)*_xlfn.NORM.S.INV(RAND())</f>
        <v>-0.16369073857767805</v>
      </c>
      <c r="R908" s="23">
        <f ca="1">SQRT(Inputs!$B$38)*G908+SQRT(1-Inputs!$B$38)*_xlfn.NORM.S.INV(RAND())</f>
        <v>-1.5270461618407016</v>
      </c>
      <c r="S908" s="23">
        <f ca="1">SQRT(Inputs!$B$38)*H908+SQRT(1-Inputs!$B$38)*_xlfn.NORM.S.INV(RAND())</f>
        <v>-0.8510334104701418</v>
      </c>
      <c r="T908" s="23">
        <f ca="1">SQRT(Inputs!$B$38)*I908+SQRT(1-Inputs!$B$38)*_xlfn.NORM.S.INV(RAND())</f>
        <v>4.9716793959883321E-2</v>
      </c>
      <c r="U908" s="23">
        <f ca="1">SQRT(Inputs!$B$38)*J908+SQRT(1-Inputs!$B$38)*_xlfn.NORM.S.INV(RAND())</f>
        <v>0.88222690955046379</v>
      </c>
      <c r="V908" s="23">
        <f ca="1">SQRT(Inputs!$B$38)*K908+SQRT(1-Inputs!$B$38)*_xlfn.NORM.S.INV(RAND())</f>
        <v>-1.6124165153042969</v>
      </c>
      <c r="W908" s="23">
        <f ca="1">SQRT(Inputs!$B$38)*L908+SQRT(1-Inputs!$B$38)*_xlfn.NORM.S.INV(RAND())</f>
        <v>0.45357499386589817</v>
      </c>
      <c r="X908" s="23">
        <f ca="1">SQRT(Inputs!$B$38)*M908+SQRT(1-Inputs!$B$38)*_xlfn.NORM.S.INV(RAND())</f>
        <v>-0.53667083691417194</v>
      </c>
      <c r="Y908" s="23">
        <f ca="1">SQRT(Inputs!$B$38)*C908+SQRT(1-Inputs!$B$38)*_xlfn.NORM.S.INV(RAND())</f>
        <v>-2.6878194815636109</v>
      </c>
      <c r="Z908" s="23">
        <f ca="1">SQRT(Inputs!$B$38)*D908+SQRT(1-Inputs!$B$38)*_xlfn.NORM.S.INV(RAND())</f>
        <v>0.82100452586945194</v>
      </c>
      <c r="AA908" s="23">
        <f ca="1">SQRT(Inputs!$B$38)*E908+SQRT(1-Inputs!$B$38)*_xlfn.NORM.S.INV(RAND())</f>
        <v>0.42931129532273044</v>
      </c>
      <c r="AB908" s="23">
        <f ca="1">SQRT(Inputs!$B$38)*F908+SQRT(1-Inputs!$B$38)*_xlfn.NORM.S.INV(RAND())</f>
        <v>-1.7245142911798608</v>
      </c>
      <c r="AC908" s="23">
        <f ca="1">SQRT(Inputs!$B$38)*G908+SQRT(1-Inputs!$B$38)*_xlfn.NORM.S.INV(RAND())</f>
        <v>-2.4555898741282927</v>
      </c>
      <c r="AD908" s="23">
        <f ca="1">SQRT(Inputs!$B$38)*H908+SQRT(1-Inputs!$B$38)*_xlfn.NORM.S.INV(RAND())</f>
        <v>0.10469229638322392</v>
      </c>
      <c r="AE908" s="23">
        <f ca="1">SQRT(Inputs!$B$38)*I908+SQRT(1-Inputs!$B$38)*_xlfn.NORM.S.INV(RAND())</f>
        <v>0.177906828942545</v>
      </c>
      <c r="AF908" s="23">
        <f ca="1">SQRT(Inputs!$B$38)*J908+SQRT(1-Inputs!$B$38)*_xlfn.NORM.S.INV(RAND())</f>
        <v>1.1127867452374858</v>
      </c>
      <c r="AG908" s="23">
        <f ca="1">SQRT(Inputs!$B$38)*K908+SQRT(1-Inputs!$B$38)*_xlfn.NORM.S.INV(RAND())</f>
        <v>-4.6861708127745982E-2</v>
      </c>
      <c r="AH908" s="23">
        <f ca="1">SQRT(Inputs!$B$38)*L908+SQRT(1-Inputs!$B$38)*_xlfn.NORM.S.INV(RAND())</f>
        <v>0.77903798549470649</v>
      </c>
      <c r="AI908" s="23">
        <f ca="1">SQRT(Inputs!$B$38)*M908+SQRT(1-Inputs!$B$38)*_xlfn.NORM.S.INV(RAND())</f>
        <v>1.2489538016447803</v>
      </c>
      <c r="AJ908" s="23">
        <f ca="1">SQRT(Inputs!$B$38)*C908+SQRT(1-Inputs!$B$38)*_xlfn.NORM.S.INV(RAND())</f>
        <v>-2.3062951599512709</v>
      </c>
      <c r="AK908" s="23">
        <f ca="1">SQRT(Inputs!$B$38)*D908+SQRT(1-Inputs!$B$38)*_xlfn.NORM.S.INV(RAND())</f>
        <v>-0.50129757174094547</v>
      </c>
      <c r="AL908" s="23">
        <f ca="1">SQRT(Inputs!$B$38)*E908+SQRT(1-Inputs!$B$38)*_xlfn.NORM.S.INV(RAND())</f>
        <v>1.8977607454212144</v>
      </c>
      <c r="AM908" s="23">
        <f ca="1">SQRT(Inputs!$B$38)*F908+SQRT(1-Inputs!$B$38)*_xlfn.NORM.S.INV(RAND())</f>
        <v>0.74751617504302703</v>
      </c>
      <c r="AN908" s="23">
        <f ca="1">SQRT(Inputs!$B$38)*G908+SQRT(1-Inputs!$B$38)*_xlfn.NORM.S.INV(RAND())</f>
        <v>-0.70806405881246492</v>
      </c>
      <c r="AO908" s="23">
        <f ca="1">SQRT(Inputs!$B$38)*H908+SQRT(1-Inputs!$B$38)*_xlfn.NORM.S.INV(RAND())</f>
        <v>-0.41225051307435245</v>
      </c>
      <c r="AP908" s="23">
        <f ca="1">SQRT(Inputs!$B$38)*I908+SQRT(1-Inputs!$B$38)*_xlfn.NORM.S.INV(RAND())</f>
        <v>1.6951387671758686</v>
      </c>
      <c r="AQ908" s="23">
        <f ca="1">SQRT(Inputs!$B$38)*J908+SQRT(1-Inputs!$B$38)*_xlfn.NORM.S.INV(RAND())</f>
        <v>1.2644116594297288</v>
      </c>
      <c r="AR908" s="23">
        <f ca="1">SQRT(Inputs!$B$38)*K908+SQRT(1-Inputs!$B$38)*_xlfn.NORM.S.INV(RAND())</f>
        <v>0.32904494505163551</v>
      </c>
      <c r="AS908" s="23">
        <f ca="1">SQRT(Inputs!$B$38)*L908+SQRT(1-Inputs!$B$38)*_xlfn.NORM.S.INV(RAND())</f>
        <v>1.3337491059485569</v>
      </c>
      <c r="AT908" s="23">
        <f ca="1">SQRT(Inputs!$B$38)*M908+SQRT(1-Inputs!$B$38)*_xlfn.NORM.S.INV(RAND())</f>
        <v>0.35678483828527358</v>
      </c>
      <c r="AU908" s="15">
        <f ca="1">Inputs!$B$6*EXP($B$8-0.5*C$5^2+C$5*N908)</f>
        <v>4622.9487166685913</v>
      </c>
      <c r="AV908" s="15">
        <f t="shared" ca="1" si="474"/>
        <v>5414.8669925176173</v>
      </c>
      <c r="AW908" s="15">
        <f t="shared" ca="1" si="475"/>
        <v>6746.0056686470689</v>
      </c>
      <c r="AX908" s="15">
        <f t="shared" ca="1" si="476"/>
        <v>8069.4731215006113</v>
      </c>
      <c r="AY908" s="15">
        <f t="shared" ca="1" si="477"/>
        <v>8250.8810197625444</v>
      </c>
      <c r="AZ908" s="15">
        <f t="shared" ca="1" si="478"/>
        <v>9188.3246832000059</v>
      </c>
      <c r="BA908" s="15">
        <f t="shared" ca="1" si="479"/>
        <v>11302.819722441691</v>
      </c>
      <c r="BB908" s="15">
        <f t="shared" ca="1" si="480"/>
        <v>15116.930461361975</v>
      </c>
      <c r="BC908" s="15">
        <f t="shared" ca="1" si="481"/>
        <v>15845.761141952476</v>
      </c>
      <c r="BD908" s="15">
        <f t="shared" ca="1" si="482"/>
        <v>20253.838372662318</v>
      </c>
      <c r="BE908" s="15">
        <f t="shared" ca="1" si="483"/>
        <v>23634.522256040247</v>
      </c>
      <c r="BF908" s="15">
        <f ca="1">Inputs!$B$13*EXP($B$9-0.5*C$6^2+C$6*Y908)</f>
        <v>8117.8062209173595</v>
      </c>
      <c r="BG908" s="15">
        <f t="shared" ca="1" si="484"/>
        <v>11473.205474337648</v>
      </c>
      <c r="BH908" s="15">
        <f t="shared" ca="1" si="485"/>
        <v>15052.696513235505</v>
      </c>
      <c r="BI908" s="15">
        <f t="shared" ca="1" si="486"/>
        <v>14130.956385563864</v>
      </c>
      <c r="BJ908" s="15">
        <f t="shared" ca="1" si="487"/>
        <v>12159.481945437257</v>
      </c>
      <c r="BK908" s="15">
        <f t="shared" ca="1" si="488"/>
        <v>15137.689080348398</v>
      </c>
      <c r="BL908" s="15">
        <f t="shared" ca="1" si="489"/>
        <v>19028.512502356029</v>
      </c>
      <c r="BM908" s="15">
        <f t="shared" ca="1" si="490"/>
        <v>26857.731867784816</v>
      </c>
      <c r="BN908" s="15">
        <f t="shared" ca="1" si="491"/>
        <v>32846.670516076345</v>
      </c>
      <c r="BO908" s="15">
        <f t="shared" ca="1" si="492"/>
        <v>44245.01541344155</v>
      </c>
      <c r="BP908" s="15">
        <f t="shared" ca="1" si="493"/>
        <v>62734.987058881408</v>
      </c>
      <c r="BQ908" s="15">
        <f ca="1">Inputs!$B$20*EXP($B$10-0.5*C$7^2+C$7*AJ908)</f>
        <v>1893.0143247506778</v>
      </c>
      <c r="BR908" s="15">
        <f t="shared" ca="1" si="494"/>
        <v>2190.5439004181303</v>
      </c>
      <c r="BS908" s="15">
        <f t="shared" ca="1" si="495"/>
        <v>5173.552402188182</v>
      </c>
      <c r="BT908" s="15">
        <f t="shared" ca="1" si="496"/>
        <v>8678.5816628507855</v>
      </c>
      <c r="BU908" s="15">
        <f t="shared" ca="1" si="497"/>
        <v>10133.667485821397</v>
      </c>
      <c r="BV908" s="15">
        <f t="shared" ca="1" si="498"/>
        <v>12848.334372386382</v>
      </c>
      <c r="BW908" s="15">
        <f t="shared" ca="1" si="499"/>
        <v>25666.877959310637</v>
      </c>
      <c r="BX908" s="15">
        <f t="shared" ca="1" si="500"/>
        <v>46256.329292902032</v>
      </c>
      <c r="BY908" s="15">
        <f t="shared" ca="1" si="501"/>
        <v>69024.410167493857</v>
      </c>
      <c r="BZ908" s="15">
        <f t="shared" ca="1" si="502"/>
        <v>123762.08091943033</v>
      </c>
      <c r="CA908" s="15">
        <f t="shared" ca="1" si="503"/>
        <v>185227.20984472265</v>
      </c>
      <c r="CB908" s="15">
        <f ca="1">(AU908*DCF!C$10-DCF!C$5*MAX(AU908*DCF!C$10,0)-MAX(AU908-Inputs!$B$6,0)/Inputs!$B$10)*DCF!C$6</f>
        <v>1045.4935067822898</v>
      </c>
      <c r="CC908" s="15">
        <f ca="1">(AV908*DCF!D$10-DCF!D$5*MAX(AV908*DCF!D$10,0)-MAX(AV908-AU908,0)/Inputs!$B$10)*DCF!D$6</f>
        <v>1126.7485993143075</v>
      </c>
      <c r="CD908" s="15">
        <f ca="1">(AW908*DCF!E$10-DCF!E$5*MAX(AW908*DCF!E$10,0)-MAX(AW908-AV908,0)/Inputs!$B$10)*DCF!E$6</f>
        <v>1257.7177669686403</v>
      </c>
      <c r="CE908" s="15">
        <f ca="1">(AX908*DCF!F$10-DCF!F$5*MAX(AX908*DCF!F$10,0)-MAX(AX908-AW908,0)/Inputs!$B$10)*DCF!F$6</f>
        <v>1486.1723579072027</v>
      </c>
      <c r="CF908" s="15">
        <f ca="1">(AY908*DCF!G$10-DCF!G$5*MAX(AY908*DCF!G$10,0)-MAX(AY908-AX908,0)/Inputs!$B$10)*DCF!G$6</f>
        <v>1665.1405421356492</v>
      </c>
      <c r="CG908" s="15">
        <f ca="1">(AZ908*DCF!H$10-DCF!H$5*MAX(AZ908*DCF!H$10,0)-MAX(AZ908-AY908,0)/Inputs!$B$10)*DCF!H$6</f>
        <v>1617.4598995194588</v>
      </c>
      <c r="CH908" s="15">
        <f ca="1">(BA908*DCF!I$10-DCF!I$5*MAX(BA908*DCF!I$10,0)-MAX(BA908-AZ908,0)/Inputs!$B$10)*DCF!I$6</f>
        <v>1717.7615635246575</v>
      </c>
      <c r="CI908" s="15">
        <f ca="1">(BB908*DCF!J$10-DCF!J$5*MAX(BB908*DCF!J$10,0)-MAX(BB908-BA908,0)/Inputs!$B$10)*DCF!J$6</f>
        <v>2016.1347123682119</v>
      </c>
      <c r="CJ908" s="15">
        <f ca="1">(BC908*DCF!K$10-DCF!K$5*MAX(BC908*DCF!K$10,0)-MAX(BC908-BB908,0)/Inputs!$B$10)*DCF!K$6</f>
        <v>2448.8878590262402</v>
      </c>
      <c r="CK908" s="15">
        <f ca="1">(BD908*DCF!L$10-DCF!L$5*MAX(BD908*DCF!L$10,0)-MAX(BD908-BC908,0)/Inputs!$B$10)*DCF!L$6</f>
        <v>2484.628214002556</v>
      </c>
      <c r="CL908" s="15">
        <f ca="1">(BE908*DCF!M$10-DCF!M$5*MAX(BE908*DCF!M$10,0)-MAX(BE908-BD908,0)/Inputs!$B$10)*DCF!M$6</f>
        <v>2931.2779681752158</v>
      </c>
      <c r="CM908" s="15">
        <f ca="1">(BF908*DCF!C$28-DCF!C$5*MAX(BF908*DCF!C$28,0)-MAX(BF908-Inputs!$B$13,0)/Inputs!$B$17)*DCF!C$6</f>
        <v>2477.5012210117493</v>
      </c>
      <c r="CN908" s="15">
        <f ca="1">(BG908*DCF!D$28-DCF!D$5*MAX(BG908*DCF!D$28,0)-MAX(BG908-BF908,0)/Inputs!$B$17)*DCF!D$6</f>
        <v>2663.2631234819873</v>
      </c>
      <c r="CO908" s="15">
        <f ca="1">(BH908*DCF!E$28-DCF!E$5*MAX(BH908*DCF!E$28,0)-MAX(BH908-BG908,0)/Inputs!$B$17)*DCF!E$6</f>
        <v>3557.7232746854802</v>
      </c>
      <c r="CP908" s="15">
        <f ca="1">(BI908*DCF!F$28-DCF!F$5*MAX(BI908*DCF!F$28,0)-MAX(BI908-BH908,0)/Inputs!$B$17)*DCF!F$6</f>
        <v>3836.1824371017442</v>
      </c>
      <c r="CQ908" s="15">
        <f ca="1">(BJ908*DCF!G$28-DCF!G$5*MAX(BJ908*DCF!G$28,0)-MAX(BJ908-BI908,0)/Inputs!$B$17)*DCF!G$6</f>
        <v>3154.869844467381</v>
      </c>
      <c r="CR908" s="15">
        <f ca="1">(BK908*DCF!H$28-DCF!H$5*MAX(BK908*DCF!H$28,0)-MAX(BK908-BJ908,0)/Inputs!$B$17)*DCF!H$6</f>
        <v>3280.9877098812644</v>
      </c>
      <c r="CS908" s="15">
        <f ca="1">(BL908*DCF!I$28-DCF!I$5*MAX(BL908*DCF!I$28,0)-MAX(BL908-BK908,0)/Inputs!$B$17)*DCF!I$6</f>
        <v>3916.1600634672131</v>
      </c>
      <c r="CT908" s="15">
        <f ca="1">(BM908*DCF!J$28-DCF!J$5*MAX(BM908*DCF!J$28,0)-MAX(BM908-BL908,0)/Inputs!$B$17)*DCF!J$6</f>
        <v>4953.413307114537</v>
      </c>
      <c r="CU908" s="15">
        <f ca="1">(BN908*DCF!K$28-DCF!K$5*MAX(BN908*DCF!K$28,0)-MAX(BN908-BM908,0)/Inputs!$B$17)*DCF!K$6</f>
        <v>6203.1008607080294</v>
      </c>
      <c r="CV908" s="15">
        <f ca="1">(BO908*DCF!L$28-DCF!L$5*MAX(BO908*DCF!L$28,0)-MAX(BO908-BN908,0)/Inputs!$B$17)*DCF!L$6</f>
        <v>7538.0675405486591</v>
      </c>
      <c r="CW908" s="15">
        <f ca="1">(BP908*DCF!M$28-DCF!M$5*MAX(BP908*DCF!M$28,0)-MAX(BP908-BO908,0)/Inputs!$B$17)*DCF!M$6</f>
        <v>9870.9025295742067</v>
      </c>
      <c r="CX908" s="15">
        <f ca="1">(BQ908*DCF!C$46-DCF!C$5*MAX(BQ908*DCF!C$46,0)-MAX(BQ908-Inputs!$B$20,0)/Inputs!$B$24)*DCF!C$6</f>
        <v>-437.18575629345906</v>
      </c>
      <c r="CY908" s="15">
        <f ca="1">(BR908*DCF!D$46-DCF!D$5*MAX(BR908*DCF!D$46,0)-MAX(BR908-BQ908,0)/Inputs!$B$24)*DCF!D$6</f>
        <v>-500.82815987485327</v>
      </c>
      <c r="CZ908" s="15">
        <f ca="1">(BS908*DCF!E$46-DCF!E$5*MAX(BS908*DCF!E$46,0)-MAX(BS908-BR908,0)/Inputs!$B$24)*DCF!E$6</f>
        <v>-1787.6014098619044</v>
      </c>
      <c r="DA908" s="15">
        <f ca="1">(BT908*DCF!F$46-DCF!F$5*MAX(BT908*DCF!F$46,0)-MAX(BT908-BS908,0)/Inputs!$B$24)*DCF!F$6</f>
        <v>-1908.3211431022301</v>
      </c>
      <c r="DB908" s="15">
        <f ca="1">(BU908*DCF!G$46-DCF!G$5*MAX(BU908*DCF!G$46,0)-MAX(BU908-BT908,0)/Inputs!$B$24)*DCF!G$6</f>
        <v>-830.33867440256847</v>
      </c>
      <c r="DC908" s="15">
        <f ca="1">(BV908*DCF!H$46-DCF!H$5*MAX(BV908*DCF!H$46,0)-MAX(BV908-BU908,0)/Inputs!$B$24)*DCF!H$6</f>
        <v>-843.56610196009285</v>
      </c>
      <c r="DD908" s="15">
        <f ca="1">(BW908*DCF!I$46-DCF!I$5*MAX(BW908*DCF!I$46,0)-MAX(BW908-BV908,0)/Inputs!$B$24)*DCF!I$6</f>
        <v>-3086.9214772341202</v>
      </c>
      <c r="DE908" s="15">
        <f ca="1">(BX908*DCF!J$46-DCF!J$5*MAX(BX908*DCF!J$46,0)-MAX(BX908-BW908,0)/Inputs!$B$24)*DCF!J$6</f>
        <v>-3519.6610474748672</v>
      </c>
      <c r="DF908" s="15">
        <f ca="1">(BY908*DCF!K$46-DCF!K$5*MAX(BY908*DCF!K$46,0)-MAX(BY908-BX908,0)/Inputs!$B$24)*DCF!K$6</f>
        <v>-1634.6688722969625</v>
      </c>
      <c r="DG908" s="15">
        <f ca="1">(BZ908*DCF!L$46-DCF!L$5*MAX(BZ908*DCF!L$46,0)-MAX(BZ908-BY908,0)/Inputs!$B$24)*DCF!L$6</f>
        <v>-3832.2162796283756</v>
      </c>
      <c r="DH908" s="15">
        <f ca="1">(CA908*DCF!M$46-DCF!M$5*MAX(CA908*DCF!M$46,0)-MAX(CA908-BZ908,0)/Inputs!$B$24)*DCF!M$6</f>
        <v>1671.4199381025726</v>
      </c>
      <c r="DI908" s="15">
        <f ca="1">SUM(CB908:CL908)+BE908*DCF!M$10*(1+Inputs!$B$30)*(1-Inputs!$B$33)*(1-Inputs!$B$30/Inputs!$B$31)/(Inputs!$B$29-Inputs!$B$30)*DCF!M$6</f>
        <v>85572.610962486215</v>
      </c>
      <c r="DJ908" s="15">
        <f ca="1">SUM(CM908:CW908)+BP908*DCF!M$28*(1+Inputs!$B$30)*(1-Inputs!$B$33)*(1-Inputs!$B$30/Inputs!$B$31)/(Inputs!$B$29-Inputs!$B$30)*DCF!M$6</f>
        <v>284241.90333762654</v>
      </c>
      <c r="DK908" s="15">
        <f ca="1">SUM(CX908:DH908)+CA908*DCF!M$46*(1+Inputs!$B$30)*(1-Inputs!$B$33)*(1-Inputs!$B$30/Inputs!$B$31)/(Inputs!$B$29-Inputs!$B$30)*DCF!M$6</f>
        <v>269673.3190016076</v>
      </c>
      <c r="DM908" s="15">
        <f ca="1">DI908+DJ908+DK908+Inputs!$B$34+Inputs!$B$36-Inputs!$B$35</f>
        <v>716338.83330172033</v>
      </c>
    </row>
    <row r="909" spans="1:117" x14ac:dyDescent="0.75">
      <c r="A909" s="11">
        <v>896</v>
      </c>
      <c r="C909" s="23">
        <f t="shared" ca="1" si="509"/>
        <v>1.4085646251319128</v>
      </c>
      <c r="D909" s="23">
        <f t="shared" ca="1" si="509"/>
        <v>1.2159974721176854</v>
      </c>
      <c r="E909" s="23">
        <f t="shared" ca="1" si="509"/>
        <v>-3.0077954222217538</v>
      </c>
      <c r="F909" s="23">
        <f t="shared" ca="1" si="509"/>
        <v>-0.21560360233598677</v>
      </c>
      <c r="G909" s="23">
        <f t="shared" ca="1" si="509"/>
        <v>-0.67171339254600981</v>
      </c>
      <c r="H909" s="23">
        <f t="shared" ca="1" si="509"/>
        <v>1.1569020979685045</v>
      </c>
      <c r="I909" s="23">
        <f t="shared" ca="1" si="509"/>
        <v>-1.0696603606443686</v>
      </c>
      <c r="J909" s="23">
        <f t="shared" ca="1" si="509"/>
        <v>0.38789584762755103</v>
      </c>
      <c r="K909" s="23">
        <f t="shared" ca="1" si="509"/>
        <v>-0.78770014179293224</v>
      </c>
      <c r="L909" s="23">
        <f t="shared" ca="1" si="509"/>
        <v>-0.62397505510277418</v>
      </c>
      <c r="M909" s="23">
        <f t="shared" ca="1" si="509"/>
        <v>0.61738291174097293</v>
      </c>
      <c r="N909" s="23">
        <f ca="1">SQRT(Inputs!$B$38)*C909+SQRT(1-Inputs!$B$38)*_xlfn.NORM.S.INV(RAND())</f>
        <v>1.6770021568505225</v>
      </c>
      <c r="O909" s="23">
        <f ca="1">SQRT(Inputs!$B$38)*D909+SQRT(1-Inputs!$B$38)*_xlfn.NORM.S.INV(RAND())</f>
        <v>0.69496644613676606</v>
      </c>
      <c r="P909" s="23">
        <f ca="1">SQRT(Inputs!$B$38)*E909+SQRT(1-Inputs!$B$38)*_xlfn.NORM.S.INV(RAND())</f>
        <v>-1.3254543082608969</v>
      </c>
      <c r="Q909" s="23">
        <f ca="1">SQRT(Inputs!$B$38)*F909+SQRT(1-Inputs!$B$38)*_xlfn.NORM.S.INV(RAND())</f>
        <v>-0.88589271623760668</v>
      </c>
      <c r="R909" s="23">
        <f ca="1">SQRT(Inputs!$B$38)*G909+SQRT(1-Inputs!$B$38)*_xlfn.NORM.S.INV(RAND())</f>
        <v>-1.0572982694880095</v>
      </c>
      <c r="S909" s="23">
        <f ca="1">SQRT(Inputs!$B$38)*H909+SQRT(1-Inputs!$B$38)*_xlfn.NORM.S.INV(RAND())</f>
        <v>-0.22170037582246582</v>
      </c>
      <c r="T909" s="23">
        <f ca="1">SQRT(Inputs!$B$38)*I909+SQRT(1-Inputs!$B$38)*_xlfn.NORM.S.INV(RAND())</f>
        <v>-0.9417640811512622</v>
      </c>
      <c r="U909" s="23">
        <f ca="1">SQRT(Inputs!$B$38)*J909+SQRT(1-Inputs!$B$38)*_xlfn.NORM.S.INV(RAND())</f>
        <v>0.50882978880425056</v>
      </c>
      <c r="V909" s="23">
        <f ca="1">SQRT(Inputs!$B$38)*K909+SQRT(1-Inputs!$B$38)*_xlfn.NORM.S.INV(RAND())</f>
        <v>-1.0206349482255339</v>
      </c>
      <c r="W909" s="23">
        <f ca="1">SQRT(Inputs!$B$38)*L909+SQRT(1-Inputs!$B$38)*_xlfn.NORM.S.INV(RAND())</f>
        <v>-0.21280341432066377</v>
      </c>
      <c r="X909" s="23">
        <f ca="1">SQRT(Inputs!$B$38)*M909+SQRT(1-Inputs!$B$38)*_xlfn.NORM.S.INV(RAND())</f>
        <v>-1.1020351698240507</v>
      </c>
      <c r="Y909" s="23">
        <f ca="1">SQRT(Inputs!$B$38)*C909+SQRT(1-Inputs!$B$38)*_xlfn.NORM.S.INV(RAND())</f>
        <v>0.60250008091173801</v>
      </c>
      <c r="Z909" s="23">
        <f ca="1">SQRT(Inputs!$B$38)*D909+SQRT(1-Inputs!$B$38)*_xlfn.NORM.S.INV(RAND())</f>
        <v>1.3132641542335661</v>
      </c>
      <c r="AA909" s="23">
        <f ca="1">SQRT(Inputs!$B$38)*E909+SQRT(1-Inputs!$B$38)*_xlfn.NORM.S.INV(RAND())</f>
        <v>-2.4022789931994866</v>
      </c>
      <c r="AB909" s="23">
        <f ca="1">SQRT(Inputs!$B$38)*F909+SQRT(1-Inputs!$B$38)*_xlfn.NORM.S.INV(RAND())</f>
        <v>0.77438775061949849</v>
      </c>
      <c r="AC909" s="23">
        <f ca="1">SQRT(Inputs!$B$38)*G909+SQRT(1-Inputs!$B$38)*_xlfn.NORM.S.INV(RAND())</f>
        <v>3.3417265240555605E-2</v>
      </c>
      <c r="AD909" s="23">
        <f ca="1">SQRT(Inputs!$B$38)*H909+SQRT(1-Inputs!$B$38)*_xlfn.NORM.S.INV(RAND())</f>
        <v>0.61070636748501483</v>
      </c>
      <c r="AE909" s="23">
        <f ca="1">SQRT(Inputs!$B$38)*I909+SQRT(1-Inputs!$B$38)*_xlfn.NORM.S.INV(RAND())</f>
        <v>-0.16926558992305657</v>
      </c>
      <c r="AF909" s="23">
        <f ca="1">SQRT(Inputs!$B$38)*J909+SQRT(1-Inputs!$B$38)*_xlfn.NORM.S.INV(RAND())</f>
        <v>-0.27734757900715423</v>
      </c>
      <c r="AG909" s="23">
        <f ca="1">SQRT(Inputs!$B$38)*K909+SQRT(1-Inputs!$B$38)*_xlfn.NORM.S.INV(RAND())</f>
        <v>0.7854216419636173</v>
      </c>
      <c r="AH909" s="23">
        <f ca="1">SQRT(Inputs!$B$38)*L909+SQRT(1-Inputs!$B$38)*_xlfn.NORM.S.INV(RAND())</f>
        <v>-0.38994543628320738</v>
      </c>
      <c r="AI909" s="23">
        <f ca="1">SQRT(Inputs!$B$38)*M909+SQRT(1-Inputs!$B$38)*_xlfn.NORM.S.INV(RAND())</f>
        <v>0.45402043001212344</v>
      </c>
      <c r="AJ909" s="23">
        <f ca="1">SQRT(Inputs!$B$38)*C909+SQRT(1-Inputs!$B$38)*_xlfn.NORM.S.INV(RAND())</f>
        <v>0.79317564748502467</v>
      </c>
      <c r="AK909" s="23">
        <f ca="1">SQRT(Inputs!$B$38)*D909+SQRT(1-Inputs!$B$38)*_xlfn.NORM.S.INV(RAND())</f>
        <v>-0.50984947048716156</v>
      </c>
      <c r="AL909" s="23">
        <f ca="1">SQRT(Inputs!$B$38)*E909+SQRT(1-Inputs!$B$38)*_xlfn.NORM.S.INV(RAND())</f>
        <v>-1.7118134640063374</v>
      </c>
      <c r="AM909" s="23">
        <f ca="1">SQRT(Inputs!$B$38)*F909+SQRT(1-Inputs!$B$38)*_xlfn.NORM.S.INV(RAND())</f>
        <v>-0.41223922355369824</v>
      </c>
      <c r="AN909" s="23">
        <f ca="1">SQRT(Inputs!$B$38)*G909+SQRT(1-Inputs!$B$38)*_xlfn.NORM.S.INV(RAND())</f>
        <v>-0.17619437013543859</v>
      </c>
      <c r="AO909" s="23">
        <f ca="1">SQRT(Inputs!$B$38)*H909+SQRT(1-Inputs!$B$38)*_xlfn.NORM.S.INV(RAND())</f>
        <v>0.24542509404023977</v>
      </c>
      <c r="AP909" s="23">
        <f ca="1">SQRT(Inputs!$B$38)*I909+SQRT(1-Inputs!$B$38)*_xlfn.NORM.S.INV(RAND())</f>
        <v>-0.53902434160429757</v>
      </c>
      <c r="AQ909" s="23">
        <f ca="1">SQRT(Inputs!$B$38)*J909+SQRT(1-Inputs!$B$38)*_xlfn.NORM.S.INV(RAND())</f>
        <v>-0.36641577983284213</v>
      </c>
      <c r="AR909" s="23">
        <f ca="1">SQRT(Inputs!$B$38)*K909+SQRT(1-Inputs!$B$38)*_xlfn.NORM.S.INV(RAND())</f>
        <v>-1.0365651078116127</v>
      </c>
      <c r="AS909" s="23">
        <f ca="1">SQRT(Inputs!$B$38)*L909+SQRT(1-Inputs!$B$38)*_xlfn.NORM.S.INV(RAND())</f>
        <v>-0.66174343947450798</v>
      </c>
      <c r="AT909" s="23">
        <f ca="1">SQRT(Inputs!$B$38)*M909+SQRT(1-Inputs!$B$38)*_xlfn.NORM.S.INV(RAND())</f>
        <v>1.9192815542001656</v>
      </c>
      <c r="AU909" s="15">
        <f ca="1">Inputs!$B$6*EXP($B$8-0.5*C$5^2+C$5*N909)</f>
        <v>6509.8644463677983</v>
      </c>
      <c r="AV909" s="15">
        <f t="shared" ca="1" si="474"/>
        <v>8776.5538027695329</v>
      </c>
      <c r="AW909" s="15">
        <f t="shared" ca="1" si="475"/>
        <v>8949.5265256464008</v>
      </c>
      <c r="AX909" s="15">
        <f t="shared" ca="1" si="476"/>
        <v>9781.6820551536275</v>
      </c>
      <c r="AY909" s="15">
        <f t="shared" ca="1" si="477"/>
        <v>10565.607413862619</v>
      </c>
      <c r="AZ909" s="15">
        <f t="shared" ca="1" si="478"/>
        <v>12610.37097915688</v>
      </c>
      <c r="BA909" s="15">
        <f t="shared" ca="1" si="479"/>
        <v>13983.38846934625</v>
      </c>
      <c r="BB909" s="15">
        <f t="shared" ca="1" si="480"/>
        <v>18015.322944917065</v>
      </c>
      <c r="BC909" s="15">
        <f t="shared" ca="1" si="481"/>
        <v>19994.0348137242</v>
      </c>
      <c r="BD909" s="15">
        <f t="shared" ca="1" si="482"/>
        <v>24011.852009378228</v>
      </c>
      <c r="BE909" s="15">
        <f t="shared" ca="1" si="483"/>
        <v>26613.48669603304</v>
      </c>
      <c r="BF909" s="15">
        <f ca="1">Inputs!$B$13*EXP($B$9-0.5*C$6^2+C$6*Y909)</f>
        <v>15585.768179454379</v>
      </c>
      <c r="BG909" s="15">
        <f t="shared" ca="1" si="484"/>
        <v>24074.065827187274</v>
      </c>
      <c r="BH909" s="15">
        <f t="shared" ca="1" si="485"/>
        <v>19747.714221185306</v>
      </c>
      <c r="BI909" s="15">
        <f t="shared" ca="1" si="486"/>
        <v>27234.326322303546</v>
      </c>
      <c r="BJ909" s="15">
        <f t="shared" ca="1" si="487"/>
        <v>33548.723959274219</v>
      </c>
      <c r="BK909" s="15">
        <f t="shared" ca="1" si="488"/>
        <v>44744.457581642375</v>
      </c>
      <c r="BL909" s="15">
        <f t="shared" ca="1" si="489"/>
        <v>53770.65408098347</v>
      </c>
      <c r="BM909" s="15">
        <f t="shared" ca="1" si="490"/>
        <v>63857.246056259304</v>
      </c>
      <c r="BN909" s="15">
        <f t="shared" ca="1" si="491"/>
        <v>86287.444343221228</v>
      </c>
      <c r="BO909" s="15">
        <f t="shared" ca="1" si="492"/>
        <v>101462.93161168828</v>
      </c>
      <c r="BP909" s="15">
        <f t="shared" ca="1" si="493"/>
        <v>131473.72656505479</v>
      </c>
      <c r="BQ909" s="15">
        <f ca="1">Inputs!$B$20*EXP($B$10-0.5*C$7^2+C$7*AJ909)</f>
        <v>5683.1126114633316</v>
      </c>
      <c r="BR909" s="15">
        <f t="shared" ca="1" si="494"/>
        <v>6558.5044412039306</v>
      </c>
      <c r="BS909" s="15">
        <f t="shared" ca="1" si="495"/>
        <v>5493.0962899589213</v>
      </c>
      <c r="BT909" s="15">
        <f t="shared" ca="1" si="496"/>
        <v>6797.4625795068559</v>
      </c>
      <c r="BU909" s="15">
        <f t="shared" ca="1" si="497"/>
        <v>9027.2791441660029</v>
      </c>
      <c r="BV909" s="15">
        <f t="shared" ca="1" si="498"/>
        <v>13273.575561525216</v>
      </c>
      <c r="BW909" s="15">
        <f t="shared" ca="1" si="499"/>
        <v>16525.481385344239</v>
      </c>
      <c r="BX909" s="15">
        <f t="shared" ca="1" si="500"/>
        <v>21476.552178152375</v>
      </c>
      <c r="BY909" s="15">
        <f t="shared" ca="1" si="501"/>
        <v>24678.901498034877</v>
      </c>
      <c r="BZ909" s="15">
        <f t="shared" ca="1" si="502"/>
        <v>30661.582203342361</v>
      </c>
      <c r="CA909" s="15">
        <f t="shared" ca="1" si="503"/>
        <v>60575.443587427209</v>
      </c>
      <c r="CB909" s="15">
        <f ca="1">(AU909*DCF!C$10-DCF!C$5*MAX(AU909*DCF!C$10,0)-MAX(AU909-Inputs!$B$6,0)/Inputs!$B$10)*DCF!C$6</f>
        <v>1032.0394613041221</v>
      </c>
      <c r="CC909" s="15">
        <f ca="1">(AV909*DCF!D$10-DCF!D$5*MAX(AV909*DCF!D$10,0)-MAX(AV909-AU909,0)/Inputs!$B$10)*DCF!D$6</f>
        <v>1586.5526541409797</v>
      </c>
      <c r="CD909" s="15">
        <f ca="1">(AW909*DCF!E$10-DCF!E$5*MAX(AW909*DCF!E$10,0)-MAX(AW909-AV909,0)/Inputs!$B$10)*DCF!E$6</f>
        <v>2027.3425900172392</v>
      </c>
      <c r="CE909" s="15">
        <f ca="1">(AX909*DCF!F$10-DCF!F$5*MAX(AX909*DCF!F$10,0)-MAX(AX909-AW909,0)/Inputs!$B$10)*DCF!F$6</f>
        <v>1962.1746696021817</v>
      </c>
      <c r="CF909" s="15">
        <f ca="1">(AY909*DCF!G$10-DCF!G$5*MAX(AY909*DCF!G$10,0)-MAX(AY909-AX909,0)/Inputs!$B$10)*DCF!G$6</f>
        <v>2026.2521494245527</v>
      </c>
      <c r="CG909" s="15">
        <f ca="1">(AZ909*DCF!H$10-DCF!H$5*MAX(AZ909*DCF!H$10,0)-MAX(AZ909-AY909,0)/Inputs!$B$10)*DCF!H$6</f>
        <v>2085.2281425426959</v>
      </c>
      <c r="CH909" s="15">
        <f ca="1">(BA909*DCF!I$10-DCF!I$5*MAX(BA909*DCF!I$10,0)-MAX(BA909-AZ909,0)/Inputs!$B$10)*DCF!I$6</f>
        <v>2329.031983206396</v>
      </c>
      <c r="CI909" s="15">
        <f ca="1">(BB909*DCF!J$10-DCF!J$5*MAX(BB909*DCF!J$10,0)-MAX(BB909-BA909,0)/Inputs!$B$10)*DCF!J$6</f>
        <v>2480.497989914606</v>
      </c>
      <c r="CJ909" s="15">
        <f ca="1">(BC909*DCF!K$10-DCF!K$5*MAX(BC909*DCF!K$10,0)-MAX(BC909-BB909,0)/Inputs!$B$10)*DCF!K$6</f>
        <v>2941.728958860122</v>
      </c>
      <c r="CK909" s="15">
        <f ca="1">(BD909*DCF!L$10-DCF!L$5*MAX(BD909*DCF!L$10,0)-MAX(BD909-BC909,0)/Inputs!$B$10)*DCF!L$6</f>
        <v>3101.8750740778401</v>
      </c>
      <c r="CL909" s="15">
        <f ca="1">(BE909*DCF!M$10-DCF!M$5*MAX(BE909*DCF!M$10,0)-MAX(BE909-BD909,0)/Inputs!$B$10)*DCF!M$6</f>
        <v>3444.7141313397829</v>
      </c>
      <c r="CM909" s="15">
        <f ca="1">(BF909*DCF!C$28-DCF!C$5*MAX(BF909*DCF!C$28,0)-MAX(BF909-Inputs!$B$13,0)/Inputs!$B$17)*DCF!C$6</f>
        <v>3786.9818147095507</v>
      </c>
      <c r="CN909" s="15">
        <f ca="1">(BG909*DCF!D$28-DCF!D$5*MAX(BG909*DCF!D$28,0)-MAX(BG909-BF909,0)/Inputs!$B$17)*DCF!D$6</f>
        <v>5279.424552285901</v>
      </c>
      <c r="CO909" s="15">
        <f ca="1">(BH909*DCF!E$28-DCF!E$5*MAX(BH909*DCF!E$28,0)-MAX(BH909-BG909,0)/Inputs!$B$17)*DCF!E$6</f>
        <v>5592.9043039960707</v>
      </c>
      <c r="CP909" s="15">
        <f ca="1">(BI909*DCF!F$28-DCF!F$5*MAX(BI909*DCF!F$28,0)-MAX(BI909-BH909,0)/Inputs!$B$17)*DCF!F$6</f>
        <v>6030.3461529212955</v>
      </c>
      <c r="CQ909" s="15">
        <f ca="1">(BJ909*DCF!G$28-DCF!G$5*MAX(BJ909*DCF!G$28,0)-MAX(BJ909-BI909,0)/Inputs!$B$17)*DCF!G$6</f>
        <v>7642.4516607624973</v>
      </c>
      <c r="CR909" s="15">
        <f ca="1">(BK909*DCF!H$28-DCF!H$5*MAX(BK909*DCF!H$28,0)-MAX(BK909-BJ909,0)/Inputs!$B$17)*DCF!H$6</f>
        <v>9326.2952005020525</v>
      </c>
      <c r="CS909" s="15">
        <f ca="1">(BL909*DCF!I$28-DCF!I$5*MAX(BL909*DCF!I$28,0)-MAX(BL909-BK909,0)/Inputs!$B$17)*DCF!I$6</f>
        <v>11348.796698068858</v>
      </c>
      <c r="CT909" s="15">
        <f ca="1">(BM909*DCF!J$28-DCF!J$5*MAX(BM909*DCF!J$28,0)-MAX(BM909-BL909,0)/Inputs!$B$17)*DCF!J$6</f>
        <v>12908.067370471343</v>
      </c>
      <c r="CU909" s="15">
        <f ca="1">(BN909*DCF!K$28-DCF!K$5*MAX(BN909*DCF!K$28,0)-MAX(BN909-BM909,0)/Inputs!$B$17)*DCF!K$6</f>
        <v>15475.060942365681</v>
      </c>
      <c r="CV909" s="15">
        <f ca="1">(BO909*DCF!L$28-DCF!L$5*MAX(BO909*DCF!L$28,0)-MAX(BO909-BN909,0)/Inputs!$B$17)*DCF!L$6</f>
        <v>18526.852861304014</v>
      </c>
      <c r="CW909" s="15">
        <f ca="1">(BP909*DCF!M$28-DCF!M$5*MAX(BP909*DCF!M$28,0)-MAX(BP909-BO909,0)/Inputs!$B$17)*DCF!M$6</f>
        <v>21599.886386066664</v>
      </c>
      <c r="CX909" s="15">
        <f ca="1">(BQ909*DCF!C$46-DCF!C$5*MAX(BQ909*DCF!C$46,0)-MAX(BQ909-Inputs!$B$20,0)/Inputs!$B$24)*DCF!C$6</f>
        <v>-2458.9694767644328</v>
      </c>
      <c r="CY909" s="15">
        <f ca="1">(BR909*DCF!D$46-DCF!D$5*MAX(BR909*DCF!D$46,0)-MAX(BR909-BQ909,0)/Inputs!$B$24)*DCF!D$6</f>
        <v>-1492.9061891512233</v>
      </c>
      <c r="CZ909" s="15">
        <f ca="1">(BS909*DCF!E$46-DCF!E$5*MAX(BS909*DCF!E$46,0)-MAX(BS909-BR909,0)/Inputs!$B$24)*DCF!E$6</f>
        <v>-649.56820048584495</v>
      </c>
      <c r="DA909" s="15">
        <f ca="1">(BT909*DCF!F$46-DCF!F$5*MAX(BT909*DCF!F$46,0)-MAX(BT909-BS909,0)/Inputs!$B$24)*DCF!F$6</f>
        <v>-969.99520206478837</v>
      </c>
      <c r="DB909" s="15">
        <f ca="1">(BU909*DCF!G$46-DCF!G$5*MAX(BU909*DCF!G$46,0)-MAX(BU909-BT909,0)/Inputs!$B$24)*DCF!G$6</f>
        <v>-1053.7260712393049</v>
      </c>
      <c r="DC909" s="15">
        <f ca="1">(BV909*DCF!H$46-DCF!H$5*MAX(BV909*DCF!H$46,0)-MAX(BV909-BU909,0)/Inputs!$B$24)*DCF!H$6</f>
        <v>-1319.5105942045652</v>
      </c>
      <c r="DD909" s="15">
        <f ca="1">(BW909*DCF!I$46-DCF!I$5*MAX(BW909*DCF!I$46,0)-MAX(BW909-BV909,0)/Inputs!$B$24)*DCF!I$6</f>
        <v>-551.83396286137952</v>
      </c>
      <c r="DE909" s="15">
        <f ca="1">(BX909*DCF!J$46-DCF!J$5*MAX(BX909*DCF!J$46,0)-MAX(BX909-BW909,0)/Inputs!$B$24)*DCF!J$6</f>
        <v>-412.06112855617562</v>
      </c>
      <c r="DF909" s="15">
        <f ca="1">(BY909*DCF!K$46-DCF!K$5*MAX(BY909*DCF!K$46,0)-MAX(BY909-BX909,0)/Inputs!$B$24)*DCF!K$6</f>
        <v>625.2508479468305</v>
      </c>
      <c r="DG909" s="15">
        <f ca="1">(BZ909*DCF!L$46-DCF!L$5*MAX(BZ909*DCF!L$46,0)-MAX(BZ909-BY909,0)/Inputs!$B$24)*DCF!L$6</f>
        <v>765.5929966155519</v>
      </c>
      <c r="DH909" s="15">
        <f ca="1">(CA909*DCF!M$46-DCF!M$5*MAX(CA909*DCF!M$46,0)-MAX(CA909-BZ909,0)/Inputs!$B$24)*DCF!M$6</f>
        <v>-1504.8011594777552</v>
      </c>
      <c r="DI909" s="15">
        <f ca="1">SUM(CB909:CL909)+BE909*DCF!M$10*(1+Inputs!$B$30)*(1-Inputs!$B$33)*(1-Inputs!$B$30/Inputs!$B$31)/(Inputs!$B$29-Inputs!$B$30)*DCF!M$6</f>
        <v>99083.123206418837</v>
      </c>
      <c r="DJ909" s="15">
        <f ca="1">SUM(CM909:CW909)+BP909*DCF!M$28*(1+Inputs!$B$30)*(1-Inputs!$B$33)*(1-Inputs!$B$30/Inputs!$B$31)/(Inputs!$B$29-Inputs!$B$30)*DCF!M$6</f>
        <v>605374.56073091668</v>
      </c>
      <c r="DK909" s="15">
        <f ca="1">SUM(CX909:DH909)+CA909*DCF!M$46*(1+Inputs!$B$30)*(1-Inputs!$B$33)*(1-Inputs!$B$30/Inputs!$B$31)/(Inputs!$B$29-Inputs!$B$30)*DCF!M$6</f>
        <v>84634.283265937542</v>
      </c>
      <c r="DM909" s="15">
        <f ca="1">DI909+DJ909+DK909+Inputs!$B$34+Inputs!$B$36-Inputs!$B$35</f>
        <v>865942.96720327309</v>
      </c>
    </row>
    <row r="910" spans="1:117" x14ac:dyDescent="0.75">
      <c r="A910" s="11">
        <v>897</v>
      </c>
      <c r="C910" s="23">
        <f t="shared" ca="1" si="509"/>
        <v>0.88625996089039616</v>
      </c>
      <c r="D910" s="23">
        <f t="shared" ca="1" si="509"/>
        <v>0.41682056563017666</v>
      </c>
      <c r="E910" s="23">
        <f t="shared" ca="1" si="509"/>
        <v>1.3779068664408967</v>
      </c>
      <c r="F910" s="23">
        <f t="shared" ca="1" si="509"/>
        <v>-0.68393480009967478</v>
      </c>
      <c r="G910" s="23">
        <f t="shared" ca="1" si="509"/>
        <v>-1.0656616599629021</v>
      </c>
      <c r="H910" s="23">
        <f t="shared" ca="1" si="509"/>
        <v>-0.30558005089205331</v>
      </c>
      <c r="I910" s="23">
        <f t="shared" ca="1" si="509"/>
        <v>0.26110409843508164</v>
      </c>
      <c r="J910" s="23">
        <f t="shared" ca="1" si="509"/>
        <v>-0.47213039616776492</v>
      </c>
      <c r="K910" s="23">
        <f t="shared" ca="1" si="509"/>
        <v>1.6312045285207071</v>
      </c>
      <c r="L910" s="23">
        <f t="shared" ca="1" si="509"/>
        <v>1.0641882239921518</v>
      </c>
      <c r="M910" s="23">
        <f t="shared" ca="1" si="509"/>
        <v>-8.5092404958081264E-2</v>
      </c>
      <c r="N910" s="23">
        <f ca="1">SQRT(Inputs!$B$38)*C910+SQRT(1-Inputs!$B$38)*_xlfn.NORM.S.INV(RAND())</f>
        <v>1.0359737487146985</v>
      </c>
      <c r="O910" s="23">
        <f ca="1">SQRT(Inputs!$B$38)*D910+SQRT(1-Inputs!$B$38)*_xlfn.NORM.S.INV(RAND())</f>
        <v>1.1963769044208392</v>
      </c>
      <c r="P910" s="23">
        <f ca="1">SQRT(Inputs!$B$38)*E910+SQRT(1-Inputs!$B$38)*_xlfn.NORM.S.INV(RAND())</f>
        <v>1.8923533109634041</v>
      </c>
      <c r="Q910" s="23">
        <f ca="1">SQRT(Inputs!$B$38)*F910+SQRT(1-Inputs!$B$38)*_xlfn.NORM.S.INV(RAND())</f>
        <v>0.47704733117565773</v>
      </c>
      <c r="R910" s="23">
        <f ca="1">SQRT(Inputs!$B$38)*G910+SQRT(1-Inputs!$B$38)*_xlfn.NORM.S.INV(RAND())</f>
        <v>0.56799113959093328</v>
      </c>
      <c r="S910" s="23">
        <f ca="1">SQRT(Inputs!$B$38)*H910+SQRT(1-Inputs!$B$38)*_xlfn.NORM.S.INV(RAND())</f>
        <v>0.43208820862306285</v>
      </c>
      <c r="T910" s="23">
        <f ca="1">SQRT(Inputs!$B$38)*I910+SQRT(1-Inputs!$B$38)*_xlfn.NORM.S.INV(RAND())</f>
        <v>-0.2949415925856046</v>
      </c>
      <c r="U910" s="23">
        <f ca="1">SQRT(Inputs!$B$38)*J910+SQRT(1-Inputs!$B$38)*_xlfn.NORM.S.INV(RAND())</f>
        <v>-1.3301320910965089</v>
      </c>
      <c r="V910" s="23">
        <f ca="1">SQRT(Inputs!$B$38)*K910+SQRT(1-Inputs!$B$38)*_xlfn.NORM.S.INV(RAND())</f>
        <v>1.119480623321977</v>
      </c>
      <c r="W910" s="23">
        <f ca="1">SQRT(Inputs!$B$38)*L910+SQRT(1-Inputs!$B$38)*_xlfn.NORM.S.INV(RAND())</f>
        <v>2.4324306160711018E-2</v>
      </c>
      <c r="X910" s="23">
        <f ca="1">SQRT(Inputs!$B$38)*M910+SQRT(1-Inputs!$B$38)*_xlfn.NORM.S.INV(RAND())</f>
        <v>-0.89321994390747705</v>
      </c>
      <c r="Y910" s="23">
        <f ca="1">SQRT(Inputs!$B$38)*C910+SQRT(1-Inputs!$B$38)*_xlfn.NORM.S.INV(RAND())</f>
        <v>5.3576137122599787E-2</v>
      </c>
      <c r="Z910" s="23">
        <f ca="1">SQRT(Inputs!$B$38)*D910+SQRT(1-Inputs!$B$38)*_xlfn.NORM.S.INV(RAND())</f>
        <v>-0.23134790397776289</v>
      </c>
      <c r="AA910" s="23">
        <f ca="1">SQRT(Inputs!$B$38)*E910+SQRT(1-Inputs!$B$38)*_xlfn.NORM.S.INV(RAND())</f>
        <v>0.55387570665304275</v>
      </c>
      <c r="AB910" s="23">
        <f ca="1">SQRT(Inputs!$B$38)*F910+SQRT(1-Inputs!$B$38)*_xlfn.NORM.S.INV(RAND())</f>
        <v>-1.4886219209589207</v>
      </c>
      <c r="AC910" s="23">
        <f ca="1">SQRT(Inputs!$B$38)*G910+SQRT(1-Inputs!$B$38)*_xlfn.NORM.S.INV(RAND())</f>
        <v>-0.12243748414969746</v>
      </c>
      <c r="AD910" s="23">
        <f ca="1">SQRT(Inputs!$B$38)*H910+SQRT(1-Inputs!$B$38)*_xlfn.NORM.S.INV(RAND())</f>
        <v>-1.9689903364392616</v>
      </c>
      <c r="AE910" s="23">
        <f ca="1">SQRT(Inputs!$B$38)*I910+SQRT(1-Inputs!$B$38)*_xlfn.NORM.S.INV(RAND())</f>
        <v>0.35465588134714021</v>
      </c>
      <c r="AF910" s="23">
        <f ca="1">SQRT(Inputs!$B$38)*J910+SQRT(1-Inputs!$B$38)*_xlfn.NORM.S.INV(RAND())</f>
        <v>-0.93083050870154693</v>
      </c>
      <c r="AG910" s="23">
        <f ca="1">SQRT(Inputs!$B$38)*K910+SQRT(1-Inputs!$B$38)*_xlfn.NORM.S.INV(RAND())</f>
        <v>0.21523006060442507</v>
      </c>
      <c r="AH910" s="23">
        <f ca="1">SQRT(Inputs!$B$38)*L910+SQRT(1-Inputs!$B$38)*_xlfn.NORM.S.INV(RAND())</f>
        <v>-0.57547690123543394</v>
      </c>
      <c r="AI910" s="23">
        <f ca="1">SQRT(Inputs!$B$38)*M910+SQRT(1-Inputs!$B$38)*_xlfn.NORM.S.INV(RAND())</f>
        <v>-4.5281573671438806E-2</v>
      </c>
      <c r="AJ910" s="23">
        <f ca="1">SQRT(Inputs!$B$38)*C910+SQRT(1-Inputs!$B$38)*_xlfn.NORM.S.INV(RAND())</f>
        <v>0.47425550422573826</v>
      </c>
      <c r="AK910" s="23">
        <f ca="1">SQRT(Inputs!$B$38)*D910+SQRT(1-Inputs!$B$38)*_xlfn.NORM.S.INV(RAND())</f>
        <v>1.6502732850502198</v>
      </c>
      <c r="AL910" s="23">
        <f ca="1">SQRT(Inputs!$B$38)*E910+SQRT(1-Inputs!$B$38)*_xlfn.NORM.S.INV(RAND())</f>
        <v>1.1434478222139228</v>
      </c>
      <c r="AM910" s="23">
        <f ca="1">SQRT(Inputs!$B$38)*F910+SQRT(1-Inputs!$B$38)*_xlfn.NORM.S.INV(RAND())</f>
        <v>0.68347730761157677</v>
      </c>
      <c r="AN910" s="23">
        <f ca="1">SQRT(Inputs!$B$38)*G910+SQRT(1-Inputs!$B$38)*_xlfn.NORM.S.INV(RAND())</f>
        <v>-2.7194830203779956</v>
      </c>
      <c r="AO910" s="23">
        <f ca="1">SQRT(Inputs!$B$38)*H910+SQRT(1-Inputs!$B$38)*_xlfn.NORM.S.INV(RAND())</f>
        <v>-1.2177169473266276</v>
      </c>
      <c r="AP910" s="23">
        <f ca="1">SQRT(Inputs!$B$38)*I910+SQRT(1-Inputs!$B$38)*_xlfn.NORM.S.INV(RAND())</f>
        <v>-0.93710133951447738</v>
      </c>
      <c r="AQ910" s="23">
        <f ca="1">SQRT(Inputs!$B$38)*J910+SQRT(1-Inputs!$B$38)*_xlfn.NORM.S.INV(RAND())</f>
        <v>-1.0574240366929997</v>
      </c>
      <c r="AR910" s="23">
        <f ca="1">SQRT(Inputs!$B$38)*K910+SQRT(1-Inputs!$B$38)*_xlfn.NORM.S.INV(RAND())</f>
        <v>6.285618273267346E-2</v>
      </c>
      <c r="AS910" s="23">
        <f ca="1">SQRT(Inputs!$B$38)*L910+SQRT(1-Inputs!$B$38)*_xlfn.NORM.S.INV(RAND())</f>
        <v>0.55785515519019713</v>
      </c>
      <c r="AT910" s="23">
        <f ca="1">SQRT(Inputs!$B$38)*M910+SQRT(1-Inputs!$B$38)*_xlfn.NORM.S.INV(RAND())</f>
        <v>-0.69560234081326289</v>
      </c>
      <c r="AU910" s="15">
        <f ca="1">Inputs!$B$6*EXP($B$8-0.5*C$5^2+C$5*N910)</f>
        <v>5868.2319875615149</v>
      </c>
      <c r="AV910" s="15">
        <f t="shared" ref="AV910:AV973" ca="1" si="510">AU910*EXP($B$8-0.5*D$5^2+D$5*O910)</f>
        <v>8516.8109594852249</v>
      </c>
      <c r="AW910" s="15">
        <f t="shared" ref="AW910:AW973" ca="1" si="511">AV910*EXP($B$8-0.5*E$5^2+E$5*P910)</f>
        <v>13404.365127629964</v>
      </c>
      <c r="AX910" s="15">
        <f t="shared" ref="AX910:AX973" ca="1" si="512">AW910*EXP($B$8-0.5*F$5^2+F$5*Q910)</f>
        <v>17370.394425448485</v>
      </c>
      <c r="AY910" s="15">
        <f t="shared" ref="AY910:AY973" ca="1" si="513">AX910*EXP($B$8-0.5*G$5^2+G$5*R910)</f>
        <v>22684.325511213254</v>
      </c>
      <c r="AZ910" s="15">
        <f t="shared" ref="AZ910:AZ973" ca="1" si="514">AY910*EXP($B$8-0.5*H$5^2+H$5*S910)</f>
        <v>29095.526298288947</v>
      </c>
      <c r="BA910" s="15">
        <f t="shared" ref="BA910:BA973" ca="1" si="515">AZ910*EXP($B$8-0.5*I$5^2+I$5*T910)</f>
        <v>34523.187178383108</v>
      </c>
      <c r="BB910" s="15">
        <f t="shared" ref="BB910:BB973" ca="1" si="516">BA910*EXP($B$8-0.5*J$5^2+J$5*U910)</f>
        <v>36993.374286054815</v>
      </c>
      <c r="BC910" s="15">
        <f t="shared" ref="BC910:BC973" ca="1" si="517">BB910*EXP($B$8-0.5*K$5^2+K$5*V910)</f>
        <v>50477.881019315515</v>
      </c>
      <c r="BD910" s="15">
        <f t="shared" ref="BD910:BD973" ca="1" si="518">BC910*EXP($B$8-0.5*L$5^2+L$5*W910)</f>
        <v>61981.019773917469</v>
      </c>
      <c r="BE910" s="15">
        <f t="shared" ref="BE910:BE973" ca="1" si="519">BD910*EXP($B$8-0.5*M$5^2+M$5*X910)</f>
        <v>70015.575608774991</v>
      </c>
      <c r="BF910" s="15">
        <f ca="1">Inputs!$B$13*EXP($B$9-0.5*C$6^2+C$6*Y910)</f>
        <v>13978.707760004341</v>
      </c>
      <c r="BG910" s="15">
        <f t="shared" ref="BG910:BG973" ca="1" si="520">BF910*EXP($B$9-0.5*D$6^2+D$6*Z910)</f>
        <v>16339.817383686806</v>
      </c>
      <c r="BH910" s="15">
        <f t="shared" ref="BH910:BH973" ca="1" si="521">BG910*EXP($B$9-0.5*E$6^2+E$6*AA910)</f>
        <v>21885.134791407439</v>
      </c>
      <c r="BI910" s="15">
        <f t="shared" ref="BI910:BI973" ca="1" si="522">BH910*EXP($B$9-0.5*F$6^2+F$6*AB910)</f>
        <v>21304.680563592141</v>
      </c>
      <c r="BJ910" s="15">
        <f t="shared" ref="BJ910:BJ973" ca="1" si="523">BI910*EXP($B$9-0.5*G$6^2+G$6*AC910)</f>
        <v>25661.23997612669</v>
      </c>
      <c r="BK910" s="15">
        <f t="shared" ref="BK910:BK973" ca="1" si="524">BJ910*EXP($B$9-0.5*H$6^2+H$6*AD910)</f>
        <v>24088.679515326119</v>
      </c>
      <c r="BL910" s="15">
        <f t="shared" ref="BL910:BL973" ca="1" si="525">BK910*EXP($B$9-0.5*I$6^2+I$6*AE910)</f>
        <v>30981.74350945072</v>
      </c>
      <c r="BM910" s="15">
        <f t="shared" ref="BM910:BM973" ca="1" si="526">BL910*EXP($B$9-0.5*J$6^2+J$6*AF910)</f>
        <v>33924.576224289471</v>
      </c>
      <c r="BN910" s="15">
        <f t="shared" ref="BN910:BN973" ca="1" si="527">BM910*EXP($B$9-0.5*K$6^2+K$6*AG910)</f>
        <v>42813.109361708397</v>
      </c>
      <c r="BO910" s="15">
        <f t="shared" ref="BO910:BO973" ca="1" si="528">BN910*EXP($B$9-0.5*L$6^2+L$6*AH910)</f>
        <v>49268.629263673771</v>
      </c>
      <c r="BP910" s="15">
        <f t="shared" ref="BP910:BP973" ca="1" si="529">BO910*EXP($B$9-0.5*M$6^2+M$6*AI910)</f>
        <v>60330.148499292605</v>
      </c>
      <c r="BQ910" s="15">
        <f ca="1">Inputs!$B$20*EXP($B$10-0.5*C$7^2+C$7*AJ910)</f>
        <v>5075.2897853542363</v>
      </c>
      <c r="BR910" s="15">
        <f t="shared" ref="BR910:BR973" ca="1" si="530">BQ910*EXP($B$10-0.5*D$7^2+D$7*AK910)</f>
        <v>11630.825581590658</v>
      </c>
      <c r="BS910" s="15">
        <f t="shared" ref="BS910:BS973" ca="1" si="531">BR910*EXP($B$10-0.5*E$7^2+E$7*AL910)</f>
        <v>22118.79693394075</v>
      </c>
      <c r="BT910" s="15">
        <f t="shared" ref="BT910:BT973" ca="1" si="532">BS910*EXP($B$10-0.5*F$7^2+F$7*AM910)</f>
        <v>36485.93591216101</v>
      </c>
      <c r="BU910" s="15">
        <f t="shared" ref="BU910:BU973" ca="1" si="533">BT910*EXP($B$10-0.5*G$7^2+G$7*AN910)</f>
        <v>26186.114414353673</v>
      </c>
      <c r="BV910" s="15">
        <f t="shared" ref="BV910:BV973" ca="1" si="534">BU910*EXP($B$10-0.5*H$7^2+H$7*AO910)</f>
        <v>27691.063707895642</v>
      </c>
      <c r="BW910" s="15">
        <f t="shared" ref="BW910:BW973" ca="1" si="535">BV910*EXP($B$10-0.5*I$7^2+I$7*AP910)</f>
        <v>31689.497405781949</v>
      </c>
      <c r="BX910" s="15">
        <f t="shared" ref="BX910:BX973" ca="1" si="536">BW910*EXP($B$10-0.5*J$7^2+J$7*AQ910)</f>
        <v>35856.119961042823</v>
      </c>
      <c r="BY910" s="15">
        <f t="shared" ref="BY910:BY973" ca="1" si="537">BX910*EXP($B$10-0.5*K$7^2+K$7*AR910)</f>
        <v>50848.350332455913</v>
      </c>
      <c r="BZ910" s="15">
        <f t="shared" ref="BZ910:BZ973" ca="1" si="538">BY910*EXP($B$10-0.5*L$7^2+L$7*AS910)</f>
        <v>79052.559258244364</v>
      </c>
      <c r="CA910" s="15">
        <f t="shared" ref="CA910:CA973" ca="1" si="539">BZ910*EXP($B$10-0.5*M$7^2+M$7*AT910)</f>
        <v>98133.139029529353</v>
      </c>
      <c r="CB910" s="15">
        <f ca="1">(AU910*DCF!C$10-DCF!C$5*MAX(AU910*DCF!C$10,0)-MAX(AU910-Inputs!$B$6,0)/Inputs!$B$10)*DCF!C$6</f>
        <v>1036.6144151005085</v>
      </c>
      <c r="CC910" s="15">
        <f ca="1">(AV910*DCF!D$10-DCF!D$5*MAX(AV910*DCF!D$10,0)-MAX(AV910-AU910,0)/Inputs!$B$10)*DCF!D$6</f>
        <v>1430.1283078066544</v>
      </c>
      <c r="CD910" s="15">
        <f ca="1">(AW910*DCF!E$10-DCF!E$5*MAX(AW910*DCF!E$10,0)-MAX(AW910-AV910,0)/Inputs!$B$10)*DCF!E$6</f>
        <v>1993.9749279529622</v>
      </c>
      <c r="CE910" s="15">
        <f ca="1">(AX910*DCF!F$10-DCF!F$5*MAX(AX910*DCF!F$10,0)-MAX(AX910-AW910,0)/Inputs!$B$10)*DCF!F$6</f>
        <v>2966.6970526914765</v>
      </c>
      <c r="CF910" s="15">
        <f ca="1">(AY910*DCF!G$10-DCF!G$5*MAX(AY910*DCF!G$10,0)-MAX(AY910-AX910,0)/Inputs!$B$10)*DCF!G$6</f>
        <v>3652.4456045225784</v>
      </c>
      <c r="CG910" s="15">
        <f ca="1">(AZ910*DCF!H$10-DCF!H$5*MAX(AZ910*DCF!H$10,0)-MAX(AZ910-AY910,0)/Inputs!$B$10)*DCF!H$6</f>
        <v>4510.4936647913282</v>
      </c>
      <c r="CH910" s="15">
        <f ca="1">(BA910*DCF!I$10-DCF!I$5*MAX(BA910*DCF!I$10,0)-MAX(BA910-AZ910,0)/Inputs!$B$10)*DCF!I$6</f>
        <v>5415.8003353992381</v>
      </c>
      <c r="CI910" s="15">
        <f ca="1">(BB910*DCF!J$10-DCF!J$5*MAX(BB910*DCF!J$10,0)-MAX(BB910-BA910,0)/Inputs!$B$10)*DCF!J$6</f>
        <v>5973.8327133628391</v>
      </c>
      <c r="CJ910" s="15">
        <f ca="1">(BC910*DCF!K$10-DCF!K$5*MAX(BC910*DCF!K$10,0)-MAX(BC910-BB910,0)/Inputs!$B$10)*DCF!K$6</f>
        <v>6238.5024939273208</v>
      </c>
      <c r="CK910" s="15">
        <f ca="1">(BD910*DCF!L$10-DCF!L$5*MAX(BD910*DCF!L$10,0)-MAX(BD910-BC910,0)/Inputs!$B$10)*DCF!L$6</f>
        <v>7860.3743179298572</v>
      </c>
      <c r="CL910" s="15">
        <f ca="1">(BE910*DCF!M$10-DCF!M$5*MAX(BE910*DCF!M$10,0)-MAX(BE910-BD910,0)/Inputs!$B$10)*DCF!M$6</f>
        <v>8920.2897601547775</v>
      </c>
      <c r="CM910" s="15">
        <f ca="1">(BF910*DCF!C$28-DCF!C$5*MAX(BF910*DCF!C$28,0)-MAX(BF910-Inputs!$B$13,0)/Inputs!$B$17)*DCF!C$6</f>
        <v>3667.6631074077991</v>
      </c>
      <c r="CN910" s="15">
        <f ca="1">(BG910*DCF!D$28-DCF!D$5*MAX(BG910*DCF!D$28,0)-MAX(BG910-BF910,0)/Inputs!$B$17)*DCF!D$6</f>
        <v>4308.7201392275019</v>
      </c>
      <c r="CO910" s="15">
        <f ca="1">(BH910*DCF!E$28-DCF!E$5*MAX(BH910*DCF!E$28,0)-MAX(BH910-BG910,0)/Inputs!$B$17)*DCF!E$6</f>
        <v>5105.3541383665506</v>
      </c>
      <c r="CP910" s="15">
        <f ca="1">(BI910*DCF!F$28-DCF!F$5*MAX(BI910*DCF!F$28,0)-MAX(BI910-BH910,0)/Inputs!$B$17)*DCF!F$6</f>
        <v>5783.6595893543872</v>
      </c>
      <c r="CQ910" s="15">
        <f ca="1">(BJ910*DCF!G$28-DCF!G$5*MAX(BJ910*DCF!G$28,0)-MAX(BJ910-BI910,0)/Inputs!$B$17)*DCF!G$6</f>
        <v>5925.2731474364291</v>
      </c>
      <c r="CR910" s="15">
        <f ca="1">(BK910*DCF!H$28-DCF!H$5*MAX(BK910*DCF!H$28,0)-MAX(BK910-BJ910,0)/Inputs!$B$17)*DCF!H$6</f>
        <v>5957.3962079936064</v>
      </c>
      <c r="CS910" s="15">
        <f ca="1">(BL910*DCF!I$28-DCF!I$5*MAX(BL910*DCF!I$28,0)-MAX(BL910-BK910,0)/Inputs!$B$17)*DCF!I$6</f>
        <v>6296.085075446932</v>
      </c>
      <c r="CT910" s="15">
        <f ca="1">(BM910*DCF!J$28-DCF!J$5*MAX(BM910*DCF!J$28,0)-MAX(BM910-BL910,0)/Inputs!$B$17)*DCF!J$6</f>
        <v>7177.8012164907423</v>
      </c>
      <c r="CU910" s="15">
        <f ca="1">(BN910*DCF!K$28-DCF!K$5*MAX(BN910*DCF!K$28,0)-MAX(BN910-BM910,0)/Inputs!$B$17)*DCF!K$6</f>
        <v>7952.6839351241442</v>
      </c>
      <c r="CV910" s="15">
        <f ca="1">(BO910*DCF!L$28-DCF!L$5*MAX(BO910*DCF!L$28,0)-MAX(BO910-BN910,0)/Inputs!$B$17)*DCF!L$6</f>
        <v>9099.6728390077442</v>
      </c>
      <c r="CW910" s="15">
        <f ca="1">(BP910*DCF!M$28-DCF!M$5*MAX(BP910*DCF!M$28,0)-MAX(BP910-BO910,0)/Inputs!$B$17)*DCF!M$6</f>
        <v>10194.91277393097</v>
      </c>
      <c r="CX910" s="15">
        <f ca="1">(BQ910*DCF!C$46-DCF!C$5*MAX(BQ910*DCF!C$46,0)-MAX(BQ910-Inputs!$B$20,0)/Inputs!$B$24)*DCF!C$6</f>
        <v>-2037.8451168736046</v>
      </c>
      <c r="CY910" s="15">
        <f ca="1">(BR910*DCF!D$46-DCF!D$5*MAX(BR910*DCF!D$46,0)-MAX(BR910-BQ910,0)/Inputs!$B$24)*DCF!D$6</f>
        <v>-4782.3034007851911</v>
      </c>
      <c r="CZ910" s="15">
        <f ca="1">(BS910*DCF!E$46-DCF!E$5*MAX(BS910*DCF!E$46,0)-MAX(BS910-BR910,0)/Inputs!$B$24)*DCF!E$6</f>
        <v>-6749.6558269652096</v>
      </c>
      <c r="DA910" s="15">
        <f ca="1">(BT910*DCF!F$46-DCF!F$5*MAX(BT910*DCF!F$46,0)-MAX(BT910-BS910,0)/Inputs!$B$24)*DCF!F$6</f>
        <v>-7888.6660166866995</v>
      </c>
      <c r="DB910" s="15">
        <f ca="1">(BU910*DCF!G$46-DCF!G$5*MAX(BU910*DCF!G$46,0)-MAX(BU910-BT910,0)/Inputs!$B$24)*DCF!G$6</f>
        <v>-880.84915145406319</v>
      </c>
      <c r="DC910" s="15">
        <f ca="1">(BV910*DCF!H$46-DCF!H$5*MAX(BV910*DCF!H$46,0)-MAX(BV910-BU910,0)/Inputs!$B$24)*DCF!H$6</f>
        <v>-467.65377199085839</v>
      </c>
      <c r="DD910" s="15">
        <f ca="1">(BW910*DCF!I$46-DCF!I$5*MAX(BW910*DCF!I$46,0)-MAX(BW910-BV910,0)/Inputs!$B$24)*DCF!I$6</f>
        <v>-415.91440852712111</v>
      </c>
      <c r="DE910" s="15">
        <f ca="1">(BX910*DCF!J$46-DCF!J$5*MAX(BX910*DCF!J$46,0)-MAX(BX910-BW910,0)/Inputs!$B$24)*DCF!J$6</f>
        <v>399.14482052539614</v>
      </c>
      <c r="DF910" s="15">
        <f ca="1">(BY910*DCF!K$46-DCF!K$5*MAX(BY910*DCF!K$46,0)-MAX(BY910-BX910,0)/Inputs!$B$24)*DCF!K$6</f>
        <v>-768.06977480808871</v>
      </c>
      <c r="DG910" s="15">
        <f ca="1">(BZ910*DCF!L$46-DCF!L$5*MAX(BZ910*DCF!L$46,0)-MAX(BZ910-BY910,0)/Inputs!$B$24)*DCF!L$6</f>
        <v>-918.16815814921347</v>
      </c>
      <c r="DH910" s="15">
        <f ca="1">(CA910*DCF!M$46-DCF!M$5*MAX(CA910*DCF!M$46,0)-MAX(CA910-BZ910,0)/Inputs!$B$24)*DCF!M$6</f>
        <v>3704.3394015334452</v>
      </c>
      <c r="DI910" s="15">
        <f ca="1">SUM(CB910:CL910)+BE910*DCF!M$10*(1+Inputs!$B$30)*(1-Inputs!$B$33)*(1-Inputs!$B$30/Inputs!$B$31)/(Inputs!$B$29-Inputs!$B$30)*DCF!M$6</f>
        <v>244853.42637299822</v>
      </c>
      <c r="DJ910" s="15">
        <f ca="1">SUM(CM910:CW910)+BP910*DCF!M$28*(1+Inputs!$B$30)*(1-Inputs!$B$33)*(1-Inputs!$B$30/Inputs!$B$31)/(Inputs!$B$29-Inputs!$B$30)*DCF!M$6</f>
        <v>295335.35691265983</v>
      </c>
      <c r="DK910" s="15">
        <f ca="1">SUM(CX910:DH910)+CA910*DCF!M$46*(1+Inputs!$B$30)*(1-Inputs!$B$33)*(1-Inputs!$B$30/Inputs!$B$31)/(Inputs!$B$29-Inputs!$B$30)*DCF!M$6</f>
        <v>130919.81614893106</v>
      </c>
      <c r="DM910" s="15">
        <f ca="1">DI910+DJ910+DK910+Inputs!$B$34+Inputs!$B$36-Inputs!$B$35</f>
        <v>747959.59943458915</v>
      </c>
    </row>
    <row r="911" spans="1:117" x14ac:dyDescent="0.75">
      <c r="A911" s="11">
        <v>898</v>
      </c>
      <c r="C911" s="23">
        <f t="shared" ca="1" si="509"/>
        <v>0.75087648965217757</v>
      </c>
      <c r="D911" s="23">
        <f t="shared" ca="1" si="509"/>
        <v>-1.7020450704033869</v>
      </c>
      <c r="E911" s="23">
        <f t="shared" ca="1" si="509"/>
        <v>0.13768082131752429</v>
      </c>
      <c r="F911" s="23">
        <f t="shared" ca="1" si="509"/>
        <v>0.42884291375232553</v>
      </c>
      <c r="G911" s="23">
        <f t="shared" ca="1" si="509"/>
        <v>0.36975370133759849</v>
      </c>
      <c r="H911" s="23">
        <f t="shared" ca="1" si="509"/>
        <v>-1.1668835360631165</v>
      </c>
      <c r="I911" s="23">
        <f t="shared" ca="1" si="509"/>
        <v>-0.85839857143791143</v>
      </c>
      <c r="J911" s="23">
        <f t="shared" ca="1" si="509"/>
        <v>-0.11252840765986094</v>
      </c>
      <c r="K911" s="23">
        <f t="shared" ca="1" si="509"/>
        <v>-0.81455728049649756</v>
      </c>
      <c r="L911" s="23">
        <f t="shared" ca="1" si="509"/>
        <v>0.15080379618101156</v>
      </c>
      <c r="M911" s="23">
        <f t="shared" ca="1" si="509"/>
        <v>0.80436400779875838</v>
      </c>
      <c r="N911" s="23">
        <f ca="1">SQRT(Inputs!$B$38)*C911+SQRT(1-Inputs!$B$38)*_xlfn.NORM.S.INV(RAND())</f>
        <v>1.209993284237874</v>
      </c>
      <c r="O911" s="23">
        <f ca="1">SQRT(Inputs!$B$38)*D911+SQRT(1-Inputs!$B$38)*_xlfn.NORM.S.INV(RAND())</f>
        <v>-1.6901948407974217</v>
      </c>
      <c r="P911" s="23">
        <f ca="1">SQRT(Inputs!$B$38)*E911+SQRT(1-Inputs!$B$38)*_xlfn.NORM.S.INV(RAND())</f>
        <v>-1.3832366022942797</v>
      </c>
      <c r="Q911" s="23">
        <f ca="1">SQRT(Inputs!$B$38)*F911+SQRT(1-Inputs!$B$38)*_xlfn.NORM.S.INV(RAND())</f>
        <v>0.416177077769809</v>
      </c>
      <c r="R911" s="23">
        <f ca="1">SQRT(Inputs!$B$38)*G911+SQRT(1-Inputs!$B$38)*_xlfn.NORM.S.INV(RAND())</f>
        <v>0.13836998284428445</v>
      </c>
      <c r="S911" s="23">
        <f ca="1">SQRT(Inputs!$B$38)*H911+SQRT(1-Inputs!$B$38)*_xlfn.NORM.S.INV(RAND())</f>
        <v>-1.2127044170957</v>
      </c>
      <c r="T911" s="23">
        <f ca="1">SQRT(Inputs!$B$38)*I911+SQRT(1-Inputs!$B$38)*_xlfn.NORM.S.INV(RAND())</f>
        <v>-0.47991232401639489</v>
      </c>
      <c r="U911" s="23">
        <f ca="1">SQRT(Inputs!$B$38)*J911+SQRT(1-Inputs!$B$38)*_xlfn.NORM.S.INV(RAND())</f>
        <v>0.87786981334955028</v>
      </c>
      <c r="V911" s="23">
        <f ca="1">SQRT(Inputs!$B$38)*K911+SQRT(1-Inputs!$B$38)*_xlfn.NORM.S.INV(RAND())</f>
        <v>-0.79937228331491794</v>
      </c>
      <c r="W911" s="23">
        <f ca="1">SQRT(Inputs!$B$38)*L911+SQRT(1-Inputs!$B$38)*_xlfn.NORM.S.INV(RAND())</f>
        <v>1.4572200222556244</v>
      </c>
      <c r="X911" s="23">
        <f ca="1">SQRT(Inputs!$B$38)*M911+SQRT(1-Inputs!$B$38)*_xlfn.NORM.S.INV(RAND())</f>
        <v>-0.39764292522672023</v>
      </c>
      <c r="Y911" s="23">
        <f ca="1">SQRT(Inputs!$B$38)*C911+SQRT(1-Inputs!$B$38)*_xlfn.NORM.S.INV(RAND())</f>
        <v>0.22524117761565518</v>
      </c>
      <c r="Z911" s="23">
        <f ca="1">SQRT(Inputs!$B$38)*D911+SQRT(1-Inputs!$B$38)*_xlfn.NORM.S.INV(RAND())</f>
        <v>-1.5997426577940033</v>
      </c>
      <c r="AA911" s="23">
        <f ca="1">SQRT(Inputs!$B$38)*E911+SQRT(1-Inputs!$B$38)*_xlfn.NORM.S.INV(RAND())</f>
        <v>0.48785406220520167</v>
      </c>
      <c r="AB911" s="23">
        <f ca="1">SQRT(Inputs!$B$38)*F911+SQRT(1-Inputs!$B$38)*_xlfn.NORM.S.INV(RAND())</f>
        <v>1.296150186464943</v>
      </c>
      <c r="AC911" s="23">
        <f ca="1">SQRT(Inputs!$B$38)*G911+SQRT(1-Inputs!$B$38)*_xlfn.NORM.S.INV(RAND())</f>
        <v>-0.29566751243918787</v>
      </c>
      <c r="AD911" s="23">
        <f ca="1">SQRT(Inputs!$B$38)*H911+SQRT(1-Inputs!$B$38)*_xlfn.NORM.S.INV(RAND())</f>
        <v>-0.38207875853268752</v>
      </c>
      <c r="AE911" s="23">
        <f ca="1">SQRT(Inputs!$B$38)*I911+SQRT(1-Inputs!$B$38)*_xlfn.NORM.S.INV(RAND())</f>
        <v>-0.79151264762544882</v>
      </c>
      <c r="AF911" s="23">
        <f ca="1">SQRT(Inputs!$B$38)*J911+SQRT(1-Inputs!$B$38)*_xlfn.NORM.S.INV(RAND())</f>
        <v>-0.7268614748337684</v>
      </c>
      <c r="AG911" s="23">
        <f ca="1">SQRT(Inputs!$B$38)*K911+SQRT(1-Inputs!$B$38)*_xlfn.NORM.S.INV(RAND())</f>
        <v>-1.6837276805814687</v>
      </c>
      <c r="AH911" s="23">
        <f ca="1">SQRT(Inputs!$B$38)*L911+SQRT(1-Inputs!$B$38)*_xlfn.NORM.S.INV(RAND())</f>
        <v>0.13253495312523098</v>
      </c>
      <c r="AI911" s="23">
        <f ca="1">SQRT(Inputs!$B$38)*M911+SQRT(1-Inputs!$B$38)*_xlfn.NORM.S.INV(RAND())</f>
        <v>0.6180825058170456</v>
      </c>
      <c r="AJ911" s="23">
        <f ca="1">SQRT(Inputs!$B$38)*C911+SQRT(1-Inputs!$B$38)*_xlfn.NORM.S.INV(RAND())</f>
        <v>0.44501207718035735</v>
      </c>
      <c r="AK911" s="23">
        <f ca="1">SQRT(Inputs!$B$38)*D911+SQRT(1-Inputs!$B$38)*_xlfn.NORM.S.INV(RAND())</f>
        <v>-1.5809876046084825</v>
      </c>
      <c r="AL911" s="23">
        <f ca="1">SQRT(Inputs!$B$38)*E911+SQRT(1-Inputs!$B$38)*_xlfn.NORM.S.INV(RAND())</f>
        <v>-0.27158057445094208</v>
      </c>
      <c r="AM911" s="23">
        <f ca="1">SQRT(Inputs!$B$38)*F911+SQRT(1-Inputs!$B$38)*_xlfn.NORM.S.INV(RAND())</f>
        <v>0.17198246008944212</v>
      </c>
      <c r="AN911" s="23">
        <f ca="1">SQRT(Inputs!$B$38)*G911+SQRT(1-Inputs!$B$38)*_xlfn.NORM.S.INV(RAND())</f>
        <v>0.15831083205254187</v>
      </c>
      <c r="AO911" s="23">
        <f ca="1">SQRT(Inputs!$B$38)*H911+SQRT(1-Inputs!$B$38)*_xlfn.NORM.S.INV(RAND())</f>
        <v>0.2715499152650771</v>
      </c>
      <c r="AP911" s="23">
        <f ca="1">SQRT(Inputs!$B$38)*I911+SQRT(1-Inputs!$B$38)*_xlfn.NORM.S.INV(RAND())</f>
        <v>-2.1362020515642168</v>
      </c>
      <c r="AQ911" s="23">
        <f ca="1">SQRT(Inputs!$B$38)*J911+SQRT(1-Inputs!$B$38)*_xlfn.NORM.S.INV(RAND())</f>
        <v>0.70257955052088872</v>
      </c>
      <c r="AR911" s="23">
        <f ca="1">SQRT(Inputs!$B$38)*K911+SQRT(1-Inputs!$B$38)*_xlfn.NORM.S.INV(RAND())</f>
        <v>-1.3353003818980409</v>
      </c>
      <c r="AS911" s="23">
        <f ca="1">SQRT(Inputs!$B$38)*L911+SQRT(1-Inputs!$B$38)*_xlfn.NORM.S.INV(RAND())</f>
        <v>-7.9601528547749573E-3</v>
      </c>
      <c r="AT911" s="23">
        <f ca="1">SQRT(Inputs!$B$38)*M911+SQRT(1-Inputs!$B$38)*_xlfn.NORM.S.INV(RAND())</f>
        <v>0.47415277471172329</v>
      </c>
      <c r="AU911" s="15">
        <f ca="1">Inputs!$B$6*EXP($B$8-0.5*C$5^2+C$5*N911)</f>
        <v>6035.8848965193492</v>
      </c>
      <c r="AV911" s="15">
        <f t="shared" ca="1" si="510"/>
        <v>5730.441724183429</v>
      </c>
      <c r="AW911" s="15">
        <f t="shared" ca="1" si="511"/>
        <v>5798.0153498988211</v>
      </c>
      <c r="AX911" s="15">
        <f t="shared" ca="1" si="512"/>
        <v>7456.5874147829099</v>
      </c>
      <c r="AY911" s="15">
        <f t="shared" ca="1" si="513"/>
        <v>9261.1680442870693</v>
      </c>
      <c r="AZ911" s="15">
        <f t="shared" ca="1" si="514"/>
        <v>9910.7181657681558</v>
      </c>
      <c r="BA911" s="15">
        <f t="shared" ca="1" si="515"/>
        <v>11534.062309514577</v>
      </c>
      <c r="BB911" s="15">
        <f t="shared" ca="1" si="516"/>
        <v>15419.472708491572</v>
      </c>
      <c r="BC911" s="15">
        <f t="shared" ca="1" si="517"/>
        <v>17482.509639279222</v>
      </c>
      <c r="BD911" s="15">
        <f t="shared" ca="1" si="518"/>
        <v>24545.233701015452</v>
      </c>
      <c r="BE911" s="15">
        <f t="shared" ca="1" si="519"/>
        <v>29007.212926757282</v>
      </c>
      <c r="BF911" s="15">
        <f ca="1">Inputs!$B$13*EXP($B$9-0.5*C$6^2+C$6*Y911)</f>
        <v>14462.621527476587</v>
      </c>
      <c r="BG911" s="15">
        <f t="shared" ca="1" si="520"/>
        <v>13206.724657619583</v>
      </c>
      <c r="BH911" s="15">
        <f t="shared" ca="1" si="521"/>
        <v>17496.111949662816</v>
      </c>
      <c r="BI911" s="15">
        <f t="shared" ca="1" si="522"/>
        <v>26146.844350228243</v>
      </c>
      <c r="BJ911" s="15">
        <f t="shared" ca="1" si="523"/>
        <v>30716.902143804757</v>
      </c>
      <c r="BK911" s="15">
        <f t="shared" ca="1" si="524"/>
        <v>35788.290837074623</v>
      </c>
      <c r="BL911" s="15">
        <f t="shared" ca="1" si="525"/>
        <v>39675.863295642877</v>
      </c>
      <c r="BM911" s="15">
        <f t="shared" ca="1" si="526"/>
        <v>44559.403425634438</v>
      </c>
      <c r="BN911" s="15">
        <f t="shared" ca="1" si="527"/>
        <v>44789.090582346813</v>
      </c>
      <c r="BO911" s="15">
        <f t="shared" ca="1" si="528"/>
        <v>55963.923821621902</v>
      </c>
      <c r="BP911" s="15">
        <f t="shared" ca="1" si="529"/>
        <v>73877.507119983391</v>
      </c>
      <c r="BQ911" s="15">
        <f ca="1">Inputs!$B$20*EXP($B$10-0.5*C$7^2+C$7*AJ911)</f>
        <v>5022.9202443015356</v>
      </c>
      <c r="BR911" s="15">
        <f t="shared" ca="1" si="530"/>
        <v>4125.1523127394103</v>
      </c>
      <c r="BS911" s="15">
        <f t="shared" ca="1" si="531"/>
        <v>5225.0873075962145</v>
      </c>
      <c r="BT911" s="15">
        <f t="shared" ca="1" si="532"/>
        <v>7536.7345112507846</v>
      </c>
      <c r="BU911" s="15">
        <f t="shared" ca="1" si="533"/>
        <v>10852.883371119571</v>
      </c>
      <c r="BV911" s="15">
        <f t="shared" ca="1" si="534"/>
        <v>16052.119991343547</v>
      </c>
      <c r="BW911" s="15">
        <f t="shared" ca="1" si="535"/>
        <v>14252.434504125828</v>
      </c>
      <c r="BX911" s="15">
        <f t="shared" ca="1" si="536"/>
        <v>22949.401790620766</v>
      </c>
      <c r="BY911" s="15">
        <f t="shared" ca="1" si="537"/>
        <v>24906.364462720703</v>
      </c>
      <c r="BZ911" s="15">
        <f t="shared" ca="1" si="538"/>
        <v>34896.015022709034</v>
      </c>
      <c r="CA911" s="15">
        <f t="shared" ca="1" si="539"/>
        <v>53327.451040209584</v>
      </c>
      <c r="CB911" s="15">
        <f ca="1">(AU911*DCF!C$10-DCF!C$5*MAX(AU911*DCF!C$10,0)-MAX(AU911-Inputs!$B$6,0)/Inputs!$B$10)*DCF!C$6</f>
        <v>1035.4190199770467</v>
      </c>
      <c r="CC911" s="15">
        <f ca="1">(AV911*DCF!D$10-DCF!D$5*MAX(AV911*DCF!D$10,0)-MAX(AV911-AU911,0)/Inputs!$B$10)*DCF!D$6</f>
        <v>1396.7563478013712</v>
      </c>
      <c r="CD911" s="15">
        <f ca="1">(AW911*DCF!E$10-DCF!E$5*MAX(AW911*DCF!E$10,0)-MAX(AW911-AV911,0)/Inputs!$B$10)*DCF!E$6</f>
        <v>1323.4490688069372</v>
      </c>
      <c r="CE911" s="15">
        <f ca="1">(AX911*DCF!F$10-DCF!F$5*MAX(AX911*DCF!F$10,0)-MAX(AX911-AW911,0)/Inputs!$B$10)*DCF!F$6</f>
        <v>1282.6534233305683</v>
      </c>
      <c r="CF911" s="15">
        <f ca="1">(AY911*DCF!G$10-DCF!G$5*MAX(AY911*DCF!G$10,0)-MAX(AY911-AX911,0)/Inputs!$B$10)*DCF!G$6</f>
        <v>1561.2980779854863</v>
      </c>
      <c r="CG911" s="15">
        <f ca="1">(AZ911*DCF!H$10-DCF!H$5*MAX(AZ911*DCF!H$10,0)-MAX(AZ911-AY911,0)/Inputs!$B$10)*DCF!H$6</f>
        <v>1808.8337718684045</v>
      </c>
      <c r="CH911" s="15">
        <f ca="1">(BA911*DCF!I$10-DCF!I$5*MAX(BA911*DCF!I$10,0)-MAX(BA911-AZ911,0)/Inputs!$B$10)*DCF!I$6</f>
        <v>1840.5671036601</v>
      </c>
      <c r="CI911" s="15">
        <f ca="1">(BB911*DCF!J$10-DCF!J$5*MAX(BB911*DCF!J$10,0)-MAX(BB911-BA911,0)/Inputs!$B$10)*DCF!J$6</f>
        <v>2057.2473754142879</v>
      </c>
      <c r="CJ911" s="15">
        <f ca="1">(BC911*DCF!K$10-DCF!K$5*MAX(BC911*DCF!K$10,0)-MAX(BC911-BB911,0)/Inputs!$B$10)*DCF!K$6</f>
        <v>2525.6095160866043</v>
      </c>
      <c r="CK911" s="15">
        <f ca="1">(BD911*DCF!L$10-DCF!L$5*MAX(BD911*DCF!L$10,0)-MAX(BD911-BC911,0)/Inputs!$B$10)*DCF!L$6</f>
        <v>2788.5634168197216</v>
      </c>
      <c r="CL911" s="15">
        <f ca="1">(BE911*DCF!M$10-DCF!M$5*MAX(BE911*DCF!M$10,0)-MAX(BE911-BD911,0)/Inputs!$B$10)*DCF!M$6</f>
        <v>3560.2618302588803</v>
      </c>
      <c r="CM911" s="15">
        <f ca="1">(BF911*DCF!C$28-DCF!C$5*MAX(BF911*DCF!C$28,0)-MAX(BF911-Inputs!$B$13,0)/Inputs!$B$17)*DCF!C$6</f>
        <v>3703.592039812263</v>
      </c>
      <c r="CN911" s="15">
        <f ca="1">(BG911*DCF!D$28-DCF!D$5*MAX(BG911*DCF!D$28,0)-MAX(BG911-BF911,0)/Inputs!$B$17)*DCF!D$6</f>
        <v>3889.6850090621738</v>
      </c>
      <c r="CO911" s="15">
        <f ca="1">(BH911*DCF!E$28-DCF!E$5*MAX(BH911*DCF!E$28,0)-MAX(BH911-BG911,0)/Inputs!$B$17)*DCF!E$6</f>
        <v>4109.8312548928843</v>
      </c>
      <c r="CP911" s="15">
        <f ca="1">(BI911*DCF!F$28-DCF!F$5*MAX(BI911*DCF!F$28,0)-MAX(BI911-BH911,0)/Inputs!$B$17)*DCF!F$6</f>
        <v>5523.1769418766025</v>
      </c>
      <c r="CQ911" s="15">
        <f ca="1">(BJ911*DCF!G$28-DCF!G$5*MAX(BJ911*DCF!G$28,0)-MAX(BJ911-BI911,0)/Inputs!$B$17)*DCF!G$6</f>
        <v>7201.0947354540594</v>
      </c>
      <c r="CR911" s="15">
        <f ca="1">(BK911*DCF!H$28-DCF!H$5*MAX(BK911*DCF!H$28,0)-MAX(BK911-BJ911,0)/Inputs!$B$17)*DCF!H$6</f>
        <v>8062.8876847338333</v>
      </c>
      <c r="CS911" s="15">
        <f ca="1">(BL911*DCF!I$28-DCF!I$5*MAX(BL911*DCF!I$28,0)-MAX(BL911-BK911,0)/Inputs!$B$17)*DCF!I$6</f>
        <v>8771.9139234547165</v>
      </c>
      <c r="CT911" s="15">
        <f ca="1">(BM911*DCF!J$28-DCF!J$5*MAX(BM911*DCF!J$28,0)-MAX(BM911-BL911,0)/Inputs!$B$17)*DCF!J$6</f>
        <v>9292.9285977740801</v>
      </c>
      <c r="CU911" s="15">
        <f ca="1">(BN911*DCF!K$28-DCF!K$5*MAX(BN911*DCF!K$28,0)-MAX(BN911-BM911,0)/Inputs!$B$17)*DCF!K$6</f>
        <v>9430.5713349074304</v>
      </c>
      <c r="CV911" s="15">
        <f ca="1">(BO911*DCF!L$28-DCF!L$5*MAX(BO911*DCF!L$28,0)-MAX(BO911-BN911,0)/Inputs!$B$17)*DCF!L$6</f>
        <v>9901.526463201506</v>
      </c>
      <c r="CW911" s="15">
        <f ca="1">(BP911*DCF!M$28-DCF!M$5*MAX(BP911*DCF!M$28,0)-MAX(BP911-BO911,0)/Inputs!$B$17)*DCF!M$6</f>
        <v>12027.622905942024</v>
      </c>
      <c r="CX911" s="15">
        <f ca="1">(BQ911*DCF!C$46-DCF!C$5*MAX(BQ911*DCF!C$46,0)-MAX(BQ911-Inputs!$B$20,0)/Inputs!$B$24)*DCF!C$6</f>
        <v>-2001.5613701858215</v>
      </c>
      <c r="CY911" s="15">
        <f ca="1">(BR911*DCF!D$46-DCF!D$5*MAX(BR911*DCF!D$46,0)-MAX(BR911-BQ911,0)/Inputs!$B$24)*DCF!D$6</f>
        <v>-704.06729998912533</v>
      </c>
      <c r="CZ911" s="15">
        <f ca="1">(BS911*DCF!E$46-DCF!E$5*MAX(BS911*DCF!E$46,0)-MAX(BS911-BR911,0)/Inputs!$B$24)*DCF!E$6</f>
        <v>-1051.439765923898</v>
      </c>
      <c r="DA911" s="15">
        <f ca="1">(BT911*DCF!F$46-DCF!F$5*MAX(BT911*DCF!F$46,0)-MAX(BT911-BS911,0)/Inputs!$B$24)*DCF!F$6</f>
        <v>-1390.6164815730463</v>
      </c>
      <c r="DB911" s="15">
        <f ca="1">(BU911*DCF!G$46-DCF!G$5*MAX(BU911*DCF!G$46,0)-MAX(BU911-BT911,0)/Inputs!$B$24)*DCF!G$6</f>
        <v>-1480.5565112835895</v>
      </c>
      <c r="DC911" s="15">
        <f ca="1">(BV911*DCF!H$46-DCF!H$5*MAX(BV911*DCF!H$46,0)-MAX(BV911-BU911,0)/Inputs!$B$24)*DCF!H$6</f>
        <v>-1615.630923483295</v>
      </c>
      <c r="DD911" s="15">
        <f ca="1">(BW911*DCF!I$46-DCF!I$5*MAX(BW911*DCF!I$46,0)-MAX(BW911-BV911,0)/Inputs!$B$24)*DCF!I$6</f>
        <v>329.16549871906085</v>
      </c>
      <c r="DE911" s="15">
        <f ca="1">(BX911*DCF!J$46-DCF!J$5*MAX(BX911*DCF!J$46,0)-MAX(BX911-BW911,0)/Inputs!$B$24)*DCF!J$6</f>
        <v>-1343.6297122736221</v>
      </c>
      <c r="DF911" s="15">
        <f ca="1">(BY911*DCF!K$46-DCF!K$5*MAX(BY911*DCF!K$46,0)-MAX(BY911-BX911,0)/Inputs!$B$24)*DCF!K$6</f>
        <v>943.33084247951172</v>
      </c>
      <c r="DG911" s="15">
        <f ca="1">(BZ911*DCF!L$46-DCF!L$5*MAX(BZ911*DCF!L$46,0)-MAX(BZ911-BY911,0)/Inputs!$B$24)*DCF!L$6</f>
        <v>151.50914291357358</v>
      </c>
      <c r="DH911" s="15">
        <f ca="1">(CA911*DCF!M$46-DCF!M$5*MAX(CA911*DCF!M$46,0)-MAX(CA911-BZ911,0)/Inputs!$B$24)*DCF!M$6</f>
        <v>327.45687473276058</v>
      </c>
      <c r="DI911" s="15">
        <f ca="1">SUM(CB911:CL911)+BE911*DCF!M$10*(1+Inputs!$B$30)*(1-Inputs!$B$33)*(1-Inputs!$B$30/Inputs!$B$31)/(Inputs!$B$29-Inputs!$B$30)*DCF!M$6</f>
        <v>101908.11610785575</v>
      </c>
      <c r="DJ911" s="15">
        <f ca="1">SUM(CM911:CW911)+BP911*DCF!M$28*(1+Inputs!$B$30)*(1-Inputs!$B$33)*(1-Inputs!$B$30/Inputs!$B$31)/(Inputs!$B$29-Inputs!$B$30)*DCF!M$6</f>
        <v>356050.93654952355</v>
      </c>
      <c r="DK911" s="15">
        <f ca="1">SUM(CX911:DH911)+CA911*DCF!M$46*(1+Inputs!$B$30)*(1-Inputs!$B$33)*(1-Inputs!$B$30/Inputs!$B$31)/(Inputs!$B$29-Inputs!$B$30)*DCF!M$6</f>
        <v>74614.516642709947</v>
      </c>
      <c r="DM911" s="15">
        <f ca="1">DI911+DJ911+DK911+Inputs!$B$34+Inputs!$B$36-Inputs!$B$35</f>
        <v>609424.56930008926</v>
      </c>
    </row>
    <row r="912" spans="1:117" x14ac:dyDescent="0.75">
      <c r="A912" s="11">
        <v>899</v>
      </c>
      <c r="C912" s="23">
        <f t="shared" ca="1" si="509"/>
        <v>-0.83237043976911906</v>
      </c>
      <c r="D912" s="23">
        <f t="shared" ca="1" si="509"/>
        <v>-0.55555912886736669</v>
      </c>
      <c r="E912" s="23">
        <f t="shared" ca="1" si="509"/>
        <v>0.51643276830900942</v>
      </c>
      <c r="F912" s="23">
        <f t="shared" ca="1" si="509"/>
        <v>-0.13693062063833414</v>
      </c>
      <c r="G912" s="23">
        <f t="shared" ca="1" si="509"/>
        <v>-1.898059151870876</v>
      </c>
      <c r="H912" s="23">
        <f t="shared" ca="1" si="509"/>
        <v>-0.82473647122333471</v>
      </c>
      <c r="I912" s="23">
        <f t="shared" ca="1" si="509"/>
        <v>-0.10241183952376104</v>
      </c>
      <c r="J912" s="23">
        <f t="shared" ca="1" si="509"/>
        <v>1.3718678049919615</v>
      </c>
      <c r="K912" s="23">
        <f t="shared" ca="1" si="509"/>
        <v>0.36649574406881635</v>
      </c>
      <c r="L912" s="23">
        <f t="shared" ca="1" si="509"/>
        <v>1.0344705218570758</v>
      </c>
      <c r="M912" s="23">
        <f t="shared" ca="1" si="509"/>
        <v>-1.2042669664792165</v>
      </c>
      <c r="N912" s="23">
        <f ca="1">SQRT(Inputs!$B$38)*C912+SQRT(1-Inputs!$B$38)*_xlfn.NORM.S.INV(RAND())</f>
        <v>-0.78027527826452303</v>
      </c>
      <c r="O912" s="23">
        <f ca="1">SQRT(Inputs!$B$38)*D912+SQRT(1-Inputs!$B$38)*_xlfn.NORM.S.INV(RAND())</f>
        <v>0.36557975478536198</v>
      </c>
      <c r="P912" s="23">
        <f ca="1">SQRT(Inputs!$B$38)*E912+SQRT(1-Inputs!$B$38)*_xlfn.NORM.S.INV(RAND())</f>
        <v>1.7368819779521145</v>
      </c>
      <c r="Q912" s="23">
        <f ca="1">SQRT(Inputs!$B$38)*F912+SQRT(1-Inputs!$B$38)*_xlfn.NORM.S.INV(RAND())</f>
        <v>-1.179352884115916</v>
      </c>
      <c r="R912" s="23">
        <f ca="1">SQRT(Inputs!$B$38)*G912+SQRT(1-Inputs!$B$38)*_xlfn.NORM.S.INV(RAND())</f>
        <v>-2.070117481982197</v>
      </c>
      <c r="S912" s="23">
        <f ca="1">SQRT(Inputs!$B$38)*H912+SQRT(1-Inputs!$B$38)*_xlfn.NORM.S.INV(RAND())</f>
        <v>-1.0009414639660728</v>
      </c>
      <c r="T912" s="23">
        <f ca="1">SQRT(Inputs!$B$38)*I912+SQRT(1-Inputs!$B$38)*_xlfn.NORM.S.INV(RAND())</f>
        <v>0.70585205847937638</v>
      </c>
      <c r="U912" s="23">
        <f ca="1">SQRT(Inputs!$B$38)*J912+SQRT(1-Inputs!$B$38)*_xlfn.NORM.S.INV(RAND())</f>
        <v>1.5372448863193466</v>
      </c>
      <c r="V912" s="23">
        <f ca="1">SQRT(Inputs!$B$38)*K912+SQRT(1-Inputs!$B$38)*_xlfn.NORM.S.INV(RAND())</f>
        <v>-0.16721068746268977</v>
      </c>
      <c r="W912" s="23">
        <f ca="1">SQRT(Inputs!$B$38)*L912+SQRT(1-Inputs!$B$38)*_xlfn.NORM.S.INV(RAND())</f>
        <v>-0.76466538332185796</v>
      </c>
      <c r="X912" s="23">
        <f ca="1">SQRT(Inputs!$B$38)*M912+SQRT(1-Inputs!$B$38)*_xlfn.NORM.S.INV(RAND())</f>
        <v>-1.0825878058155725</v>
      </c>
      <c r="Y912" s="23">
        <f ca="1">SQRT(Inputs!$B$38)*C912+SQRT(1-Inputs!$B$38)*_xlfn.NORM.S.INV(RAND())</f>
        <v>2.4463861915424157E-3</v>
      </c>
      <c r="Z912" s="23">
        <f ca="1">SQRT(Inputs!$B$38)*D912+SQRT(1-Inputs!$B$38)*_xlfn.NORM.S.INV(RAND())</f>
        <v>1.1970084153218132</v>
      </c>
      <c r="AA912" s="23">
        <f ca="1">SQRT(Inputs!$B$38)*E912+SQRT(1-Inputs!$B$38)*_xlfn.NORM.S.INV(RAND())</f>
        <v>1.2073936544988235</v>
      </c>
      <c r="AB912" s="23">
        <f ca="1">SQRT(Inputs!$B$38)*F912+SQRT(1-Inputs!$B$38)*_xlfn.NORM.S.INV(RAND())</f>
        <v>0.60294100536607353</v>
      </c>
      <c r="AC912" s="23">
        <f ca="1">SQRT(Inputs!$B$38)*G912+SQRT(1-Inputs!$B$38)*_xlfn.NORM.S.INV(RAND())</f>
        <v>-0.45435049934351801</v>
      </c>
      <c r="AD912" s="23">
        <f ca="1">SQRT(Inputs!$B$38)*H912+SQRT(1-Inputs!$B$38)*_xlfn.NORM.S.INV(RAND())</f>
        <v>-0.75895696140024982</v>
      </c>
      <c r="AE912" s="23">
        <f ca="1">SQRT(Inputs!$B$38)*I912+SQRT(1-Inputs!$B$38)*_xlfn.NORM.S.INV(RAND())</f>
        <v>1.0067313945465814</v>
      </c>
      <c r="AF912" s="23">
        <f ca="1">SQRT(Inputs!$B$38)*J912+SQRT(1-Inputs!$B$38)*_xlfn.NORM.S.INV(RAND())</f>
        <v>-4.1523161281607712E-2</v>
      </c>
      <c r="AG912" s="23">
        <f ca="1">SQRT(Inputs!$B$38)*K912+SQRT(1-Inputs!$B$38)*_xlfn.NORM.S.INV(RAND())</f>
        <v>-0.31321830786760596</v>
      </c>
      <c r="AH912" s="23">
        <f ca="1">SQRT(Inputs!$B$38)*L912+SQRT(1-Inputs!$B$38)*_xlfn.NORM.S.INV(RAND())</f>
        <v>0.58992026830123323</v>
      </c>
      <c r="AI912" s="23">
        <f ca="1">SQRT(Inputs!$B$38)*M912+SQRT(1-Inputs!$B$38)*_xlfn.NORM.S.INV(RAND())</f>
        <v>-0.67636242942515457</v>
      </c>
      <c r="AJ912" s="23">
        <f ca="1">SQRT(Inputs!$B$38)*C912+SQRT(1-Inputs!$B$38)*_xlfn.NORM.S.INV(RAND())</f>
        <v>1.0593197299495491</v>
      </c>
      <c r="AK912" s="23">
        <f ca="1">SQRT(Inputs!$B$38)*D912+SQRT(1-Inputs!$B$38)*_xlfn.NORM.S.INV(RAND())</f>
        <v>0.23249175521877952</v>
      </c>
      <c r="AL912" s="23">
        <f ca="1">SQRT(Inputs!$B$38)*E912+SQRT(1-Inputs!$B$38)*_xlfn.NORM.S.INV(RAND())</f>
        <v>-0.12135652535964914</v>
      </c>
      <c r="AM912" s="23">
        <f ca="1">SQRT(Inputs!$B$38)*F912+SQRT(1-Inputs!$B$38)*_xlfn.NORM.S.INV(RAND())</f>
        <v>-0.50525763080350417</v>
      </c>
      <c r="AN912" s="23">
        <f ca="1">SQRT(Inputs!$B$38)*G912+SQRT(1-Inputs!$B$38)*_xlfn.NORM.S.INV(RAND())</f>
        <v>-0.43650396404833536</v>
      </c>
      <c r="AO912" s="23">
        <f ca="1">SQRT(Inputs!$B$38)*H912+SQRT(1-Inputs!$B$38)*_xlfn.NORM.S.INV(RAND())</f>
        <v>0.68765238032589193</v>
      </c>
      <c r="AP912" s="23">
        <f ca="1">SQRT(Inputs!$B$38)*I912+SQRT(1-Inputs!$B$38)*_xlfn.NORM.S.INV(RAND())</f>
        <v>1.384019548089404</v>
      </c>
      <c r="AQ912" s="23">
        <f ca="1">SQRT(Inputs!$B$38)*J912+SQRT(1-Inputs!$B$38)*_xlfn.NORM.S.INV(RAND())</f>
        <v>-0.36779958048490446</v>
      </c>
      <c r="AR912" s="23">
        <f ca="1">SQRT(Inputs!$B$38)*K912+SQRT(1-Inputs!$B$38)*_xlfn.NORM.S.INV(RAND())</f>
        <v>0.4921842677924293</v>
      </c>
      <c r="AS912" s="23">
        <f ca="1">SQRT(Inputs!$B$38)*L912+SQRT(1-Inputs!$B$38)*_xlfn.NORM.S.INV(RAND())</f>
        <v>0.34260428740239413</v>
      </c>
      <c r="AT912" s="23">
        <f ca="1">SQRT(Inputs!$B$38)*M912+SQRT(1-Inputs!$B$38)*_xlfn.NORM.S.INV(RAND())</f>
        <v>-1.8148327908189454</v>
      </c>
      <c r="AU912" s="15">
        <f ca="1">Inputs!$B$6*EXP($B$8-0.5*C$5^2+C$5*N912)</f>
        <v>4373.4474065682698</v>
      </c>
      <c r="AV912" s="15">
        <f t="shared" ca="1" si="510"/>
        <v>5617.4980861983604</v>
      </c>
      <c r="AW912" s="15">
        <f t="shared" ca="1" si="511"/>
        <v>8657.7482335854584</v>
      </c>
      <c r="AX912" s="15">
        <f t="shared" ca="1" si="512"/>
        <v>9122.1239899474349</v>
      </c>
      <c r="AY912" s="15">
        <f t="shared" ca="1" si="513"/>
        <v>8753.9959920232905</v>
      </c>
      <c r="AZ912" s="15">
        <f t="shared" ca="1" si="514"/>
        <v>9588.99541355566</v>
      </c>
      <c r="BA912" s="15">
        <f t="shared" ca="1" si="515"/>
        <v>12634.177642522494</v>
      </c>
      <c r="BB912" s="15">
        <f t="shared" ca="1" si="516"/>
        <v>18043.667403340372</v>
      </c>
      <c r="BC912" s="15">
        <f t="shared" ca="1" si="517"/>
        <v>21745.069346403627</v>
      </c>
      <c r="BD912" s="15">
        <f t="shared" ca="1" si="518"/>
        <v>24800.9760793307</v>
      </c>
      <c r="BE912" s="15">
        <f t="shared" ca="1" si="519"/>
        <v>27536.842801454466</v>
      </c>
      <c r="BF912" s="15">
        <f ca="1">Inputs!$B$13*EXP($B$9-0.5*C$6^2+C$6*Y912)</f>
        <v>13837.730321024063</v>
      </c>
      <c r="BG912" s="15">
        <f t="shared" ca="1" si="520"/>
        <v>20930.321458515667</v>
      </c>
      <c r="BH912" s="15">
        <f t="shared" ca="1" si="521"/>
        <v>31242.907697058243</v>
      </c>
      <c r="BI912" s="15">
        <f t="shared" ca="1" si="522"/>
        <v>41965.331182375783</v>
      </c>
      <c r="BJ912" s="15">
        <f t="shared" ca="1" si="523"/>
        <v>48185.345468010884</v>
      </c>
      <c r="BK912" s="15">
        <f t="shared" ca="1" si="524"/>
        <v>53332.889326746808</v>
      </c>
      <c r="BL912" s="15">
        <f t="shared" ca="1" si="525"/>
        <v>74642.70863592079</v>
      </c>
      <c r="BM912" s="15">
        <f t="shared" ca="1" si="526"/>
        <v>91279.930934847696</v>
      </c>
      <c r="BN912" s="15">
        <f t="shared" ca="1" si="527"/>
        <v>108127.22205435275</v>
      </c>
      <c r="BO912" s="15">
        <f t="shared" ca="1" si="528"/>
        <v>142482.29716617</v>
      </c>
      <c r="BP912" s="15">
        <f t="shared" ca="1" si="529"/>
        <v>162432.57367092653</v>
      </c>
      <c r="BQ912" s="15">
        <f ca="1">Inputs!$B$20*EXP($B$10-0.5*C$7^2+C$7*AJ912)</f>
        <v>6245.7159220734975</v>
      </c>
      <c r="BR912" s="15">
        <f t="shared" ca="1" si="530"/>
        <v>9124.0339838346135</v>
      </c>
      <c r="BS912" s="15">
        <f t="shared" ca="1" si="531"/>
        <v>12066.407799787199</v>
      </c>
      <c r="BT912" s="15">
        <f t="shared" ca="1" si="532"/>
        <v>14571.69514513552</v>
      </c>
      <c r="BU912" s="15">
        <f t="shared" ca="1" si="533"/>
        <v>18170.429116334733</v>
      </c>
      <c r="BV912" s="15">
        <f t="shared" ca="1" si="534"/>
        <v>29516.602938956828</v>
      </c>
      <c r="BW912" s="15">
        <f t="shared" ca="1" si="535"/>
        <v>55207.121252523153</v>
      </c>
      <c r="BX912" s="15">
        <f t="shared" ca="1" si="536"/>
        <v>71727.39584521846</v>
      </c>
      <c r="BY912" s="15">
        <f t="shared" ca="1" si="537"/>
        <v>110426.1816668258</v>
      </c>
      <c r="BZ912" s="15">
        <f t="shared" ca="1" si="538"/>
        <v>165015.9485707565</v>
      </c>
      <c r="CA912" s="15">
        <f t="shared" ca="1" si="539"/>
        <v>167899.59843784952</v>
      </c>
      <c r="CB912" s="15">
        <f ca="1">(AU912*DCF!C$10-DCF!C$5*MAX(AU912*DCF!C$10,0)-MAX(AU912-Inputs!$B$6,0)/Inputs!$B$10)*DCF!C$6</f>
        <v>1047.2724955946242</v>
      </c>
      <c r="CC912" s="15">
        <f ca="1">(AV912*DCF!D$10-DCF!D$5*MAX(AV912*DCF!D$10,0)-MAX(AV912-AU912,0)/Inputs!$B$10)*DCF!D$6</f>
        <v>1065.8979021020004</v>
      </c>
      <c r="CD912" s="15">
        <f ca="1">(AW912*DCF!E$10-DCF!E$5*MAX(AW912*DCF!E$10,0)-MAX(AW912-AV912,0)/Inputs!$B$10)*DCF!E$6</f>
        <v>1314.1460123324687</v>
      </c>
      <c r="CE912" s="15">
        <f ca="1">(AX912*DCF!F$10-DCF!F$5*MAX(AX912*DCF!F$10,0)-MAX(AX912-AW912,0)/Inputs!$B$10)*DCF!F$6</f>
        <v>1894.7200475558461</v>
      </c>
      <c r="CF912" s="15">
        <f ca="1">(AY912*DCF!G$10-DCF!G$5*MAX(AY912*DCF!G$10,0)-MAX(AY912-AX912,0)/Inputs!$B$10)*DCF!G$6</f>
        <v>1803.672007814105</v>
      </c>
      <c r="CG912" s="15">
        <f ca="1">(AZ912*DCF!H$10-DCF!H$5*MAX(AZ912*DCF!H$10,0)-MAX(AZ912-AY912,0)/Inputs!$B$10)*DCF!H$6</f>
        <v>1713.4412209180152</v>
      </c>
      <c r="CH912" s="15">
        <f ca="1">(BA912*DCF!I$10-DCF!I$5*MAX(BA912*DCF!I$10,0)-MAX(BA912-AZ912,0)/Inputs!$B$10)*DCF!I$6</f>
        <v>1808.2867799926771</v>
      </c>
      <c r="CI912" s="15">
        <f ca="1">(BB912*DCF!J$10-DCF!J$5*MAX(BB912*DCF!J$10,0)-MAX(BB912-BA912,0)/Inputs!$B$10)*DCF!J$6</f>
        <v>2276.6161615581577</v>
      </c>
      <c r="CJ912" s="15">
        <f ca="1">(BC912*DCF!K$10-DCF!K$5*MAX(BC912*DCF!K$10,0)-MAX(BC912-BB912,0)/Inputs!$B$10)*DCF!K$6</f>
        <v>2982.4670106099543</v>
      </c>
      <c r="CK912" s="15">
        <f ca="1">(BD912*DCF!L$10-DCF!L$5*MAX(BD912*DCF!L$10,0)-MAX(BD912-BC912,0)/Inputs!$B$10)*DCF!L$6</f>
        <v>3345.2805873034272</v>
      </c>
      <c r="CL912" s="15">
        <f ca="1">(BE912*DCF!M$10-DCF!M$5*MAX(BE912*DCF!M$10,0)-MAX(BE912-BD912,0)/Inputs!$B$10)*DCF!M$6</f>
        <v>3558.9761696519854</v>
      </c>
      <c r="CM912" s="15">
        <f ca="1">(BF912*DCF!C$28-DCF!C$5*MAX(BF912*DCF!C$28,0)-MAX(BF912-Inputs!$B$13,0)/Inputs!$B$17)*DCF!C$6</f>
        <v>3657.1960175745535</v>
      </c>
      <c r="CN912" s="15">
        <f ca="1">(BG912*DCF!D$28-DCF!D$5*MAX(BG912*DCF!D$28,0)-MAX(BG912-BF912,0)/Inputs!$B$17)*DCF!D$6</f>
        <v>4651.2875202401474</v>
      </c>
      <c r="CO912" s="15">
        <f ca="1">(BH912*DCF!E$28-DCF!E$5*MAX(BH912*DCF!E$28,0)-MAX(BH912-BG912,0)/Inputs!$B$17)*DCF!E$6</f>
        <v>6816.0789877633861</v>
      </c>
      <c r="CP912" s="15">
        <f ca="1">(BI912*DCF!F$28-DCF!F$5*MAX(BI912*DCF!F$28,0)-MAX(BI912-BH912,0)/Inputs!$B$17)*DCF!F$6</f>
        <v>9440.2953366637485</v>
      </c>
      <c r="CQ912" s="15">
        <f ca="1">(BJ912*DCF!G$28-DCF!G$5*MAX(BJ912*DCF!G$28,0)-MAX(BJ912-BI912,0)/Inputs!$B$17)*DCF!G$6</f>
        <v>11455.908506232599</v>
      </c>
      <c r="CR912" s="15">
        <f ca="1">(BK912*DCF!H$28-DCF!H$5*MAX(BK912*DCF!H$28,0)-MAX(BK912-BJ912,0)/Inputs!$B$17)*DCF!H$6</f>
        <v>12390.028080486969</v>
      </c>
      <c r="CS912" s="15">
        <f ca="1">(BL912*DCF!I$28-DCF!I$5*MAX(BL912*DCF!I$28,0)-MAX(BL912-BK912,0)/Inputs!$B$17)*DCF!I$6</f>
        <v>14493.847262102128</v>
      </c>
      <c r="CT912" s="15">
        <f ca="1">(BM912*DCF!J$28-DCF!J$5*MAX(BM912*DCF!J$28,0)-MAX(BM912-BL912,0)/Inputs!$B$17)*DCF!J$6</f>
        <v>18157.042561719518</v>
      </c>
      <c r="CU912" s="15">
        <f ca="1">(BN912*DCF!K$28-DCF!K$5*MAX(BN912*DCF!K$28,0)-MAX(BN912-BM912,0)/Inputs!$B$17)*DCF!K$6</f>
        <v>20771.087571328349</v>
      </c>
      <c r="CV912" s="15">
        <f ca="1">(BO912*DCF!L$28-DCF!L$5*MAX(BO912*DCF!L$28,0)-MAX(BO912-BN912,0)/Inputs!$B$17)*DCF!L$6</f>
        <v>24540.874934559855</v>
      </c>
      <c r="CW912" s="15">
        <f ca="1">(BP912*DCF!M$28-DCF!M$5*MAX(BP912*DCF!M$28,0)-MAX(BP912-BO912,0)/Inputs!$B$17)*DCF!M$6</f>
        <v>28476.418257152964</v>
      </c>
      <c r="CX912" s="15">
        <f ca="1">(BQ912*DCF!C$46-DCF!C$5*MAX(BQ912*DCF!C$46,0)-MAX(BQ912-Inputs!$B$20,0)/Inputs!$B$24)*DCF!C$6</f>
        <v>-2848.7639182957255</v>
      </c>
      <c r="CY912" s="15">
        <f ca="1">(BR912*DCF!D$46-DCF!D$5*MAX(BR912*DCF!D$46,0)-MAX(BR912-BQ912,0)/Inputs!$B$24)*DCF!D$6</f>
        <v>-2785.4142505618834</v>
      </c>
      <c r="CZ912" s="15">
        <f ca="1">(BS912*DCF!E$46-DCF!E$5*MAX(BS912*DCF!E$46,0)-MAX(BS912-BR912,0)/Inputs!$B$24)*DCF!E$6</f>
        <v>-2586.6764874956089</v>
      </c>
      <c r="DA912" s="15">
        <f ca="1">(BT912*DCF!F$46-DCF!F$5*MAX(BT912*DCF!F$46,0)-MAX(BT912-BS912,0)/Inputs!$B$24)*DCF!F$6</f>
        <v>-1973.4572903691344</v>
      </c>
      <c r="DB912" s="15">
        <f ca="1">(BU912*DCF!G$46-DCF!G$5*MAX(BU912*DCF!G$46,0)-MAX(BU912-BT912,0)/Inputs!$B$24)*DCF!G$6</f>
        <v>-1821.7603406990418</v>
      </c>
      <c r="DC912" s="15">
        <f ca="1">(BV912*DCF!H$46-DCF!H$5*MAX(BV912*DCF!H$46,0)-MAX(BV912-BU912,0)/Inputs!$B$24)*DCF!H$6</f>
        <v>-3525.7539962193987</v>
      </c>
      <c r="DD912" s="15">
        <f ca="1">(BW912*DCF!I$46-DCF!I$5*MAX(BW912*DCF!I$46,0)-MAX(BW912-BV912,0)/Inputs!$B$24)*DCF!I$6</f>
        <v>-6099.724094073621</v>
      </c>
      <c r="DE912" s="15">
        <f ca="1">(BX912*DCF!J$46-DCF!J$5*MAX(BX912*DCF!J$46,0)-MAX(BX912-BW912,0)/Inputs!$B$24)*DCF!J$6</f>
        <v>-1372.1410714590654</v>
      </c>
      <c r="DF912" s="15">
        <f ca="1">(BY912*DCF!K$46-DCF!K$5*MAX(BY912*DCF!K$46,0)-MAX(BY912-BX912,0)/Inputs!$B$24)*DCF!K$6</f>
        <v>-3172.2599905307161</v>
      </c>
      <c r="DG912" s="15">
        <f ca="1">(BZ912*DCF!L$46-DCF!L$5*MAX(BZ912*DCF!L$46,0)-MAX(BZ912-BY912,0)/Inputs!$B$24)*DCF!L$6</f>
        <v>-947.05577205935981</v>
      </c>
      <c r="DH912" s="15">
        <f ca="1">(CA912*DCF!M$46-DCF!M$5*MAX(CA912*DCF!M$46,0)-MAX(CA912-BZ912,0)/Inputs!$B$24)*DCF!M$6</f>
        <v>12559.824543395098</v>
      </c>
      <c r="DI912" s="15">
        <f ca="1">SUM(CB912:CL912)+BE912*DCF!M$10*(1+Inputs!$B$30)*(1-Inputs!$B$33)*(1-Inputs!$B$30/Inputs!$B$31)/(Inputs!$B$29-Inputs!$B$30)*DCF!M$6</f>
        <v>99446.174048929839</v>
      </c>
      <c r="DJ912" s="15">
        <f ca="1">SUM(CM912:CW912)+BP912*DCF!M$28*(1+Inputs!$B$30)*(1-Inputs!$B$33)*(1-Inputs!$B$30/Inputs!$B$31)/(Inputs!$B$29-Inputs!$B$30)*DCF!M$6</f>
        <v>757586.06566863658</v>
      </c>
      <c r="DK912" s="15">
        <f ca="1">SUM(CX912:DH912)+CA912*DCF!M$46*(1+Inputs!$B$30)*(1-Inputs!$B$33)*(1-Inputs!$B$30/Inputs!$B$31)/(Inputs!$B$29-Inputs!$B$30)*DCF!M$6</f>
        <v>245019.48549545062</v>
      </c>
      <c r="DM912" s="15">
        <f ca="1">DI912+DJ912+DK912+Inputs!$B$34+Inputs!$B$36-Inputs!$B$35</f>
        <v>1178902.7252130171</v>
      </c>
    </row>
    <row r="913" spans="1:117" x14ac:dyDescent="0.75">
      <c r="A913" s="11">
        <v>900</v>
      </c>
      <c r="C913" s="23">
        <f t="shared" ca="1" si="509"/>
        <v>-0.10764685956112946</v>
      </c>
      <c r="D913" s="23">
        <f t="shared" ca="1" si="509"/>
        <v>1.1362660594085514</v>
      </c>
      <c r="E913" s="23">
        <f t="shared" ca="1" si="509"/>
        <v>9.369318135030362E-2</v>
      </c>
      <c r="F913" s="23">
        <f t="shared" ca="1" si="509"/>
        <v>1.9999439126723084</v>
      </c>
      <c r="G913" s="23">
        <f t="shared" ca="1" si="509"/>
        <v>-0.10695918233833526</v>
      </c>
      <c r="H913" s="23">
        <f t="shared" ca="1" si="509"/>
        <v>1.3482646339190985</v>
      </c>
      <c r="I913" s="23">
        <f t="shared" ca="1" si="509"/>
        <v>-0.80090145762999487</v>
      </c>
      <c r="J913" s="23">
        <f t="shared" ca="1" si="509"/>
        <v>1.4829004699908925</v>
      </c>
      <c r="K913" s="23">
        <f t="shared" ca="1" si="509"/>
        <v>-4.9926143176012759E-2</v>
      </c>
      <c r="L913" s="23">
        <f t="shared" ca="1" si="509"/>
        <v>-0.23430920957801016</v>
      </c>
      <c r="M913" s="23">
        <f t="shared" ca="1" si="509"/>
        <v>-1.6392653830398731</v>
      </c>
      <c r="N913" s="23">
        <f ca="1">SQRT(Inputs!$B$38)*C913+SQRT(1-Inputs!$B$38)*_xlfn.NORM.S.INV(RAND())</f>
        <v>0.41840390345736278</v>
      </c>
      <c r="O913" s="23">
        <f ca="1">SQRT(Inputs!$B$38)*D913+SQRT(1-Inputs!$B$38)*_xlfn.NORM.S.INV(RAND())</f>
        <v>0.2476656426561657</v>
      </c>
      <c r="P913" s="23">
        <f ca="1">SQRT(Inputs!$B$38)*E913+SQRT(1-Inputs!$B$38)*_xlfn.NORM.S.INV(RAND())</f>
        <v>8.0937646609521199E-2</v>
      </c>
      <c r="Q913" s="23">
        <f ca="1">SQRT(Inputs!$B$38)*F913+SQRT(1-Inputs!$B$38)*_xlfn.NORM.S.INV(RAND())</f>
        <v>1.5431186592576753</v>
      </c>
      <c r="R913" s="23">
        <f ca="1">SQRT(Inputs!$B$38)*G913+SQRT(1-Inputs!$B$38)*_xlfn.NORM.S.INV(RAND())</f>
        <v>0.77814366301742077</v>
      </c>
      <c r="S913" s="23">
        <f ca="1">SQRT(Inputs!$B$38)*H913+SQRT(1-Inputs!$B$38)*_xlfn.NORM.S.INV(RAND())</f>
        <v>0.53913515964278469</v>
      </c>
      <c r="T913" s="23">
        <f ca="1">SQRT(Inputs!$B$38)*I913+SQRT(1-Inputs!$B$38)*_xlfn.NORM.S.INV(RAND())</f>
        <v>0.50193398062329897</v>
      </c>
      <c r="U913" s="23">
        <f ca="1">SQRT(Inputs!$B$38)*J913+SQRT(1-Inputs!$B$38)*_xlfn.NORM.S.INV(RAND())</f>
        <v>0.87664183365644577</v>
      </c>
      <c r="V913" s="23">
        <f ca="1">SQRT(Inputs!$B$38)*K913+SQRT(1-Inputs!$B$38)*_xlfn.NORM.S.INV(RAND())</f>
        <v>0.38133118522830128</v>
      </c>
      <c r="W913" s="23">
        <f ca="1">SQRT(Inputs!$B$38)*L913+SQRT(1-Inputs!$B$38)*_xlfn.NORM.S.INV(RAND())</f>
        <v>0.77283840975831053</v>
      </c>
      <c r="X913" s="23">
        <f ca="1">SQRT(Inputs!$B$38)*M913+SQRT(1-Inputs!$B$38)*_xlfn.NORM.S.INV(RAND())</f>
        <v>-1.1026851869800947</v>
      </c>
      <c r="Y913" s="23">
        <f ca="1">SQRT(Inputs!$B$38)*C913+SQRT(1-Inputs!$B$38)*_xlfn.NORM.S.INV(RAND())</f>
        <v>-1.3420302798814243</v>
      </c>
      <c r="Z913" s="23">
        <f ca="1">SQRT(Inputs!$B$38)*D913+SQRT(1-Inputs!$B$38)*_xlfn.NORM.S.INV(RAND())</f>
        <v>0.5821871712554344</v>
      </c>
      <c r="AA913" s="23">
        <f ca="1">SQRT(Inputs!$B$38)*E913+SQRT(1-Inputs!$B$38)*_xlfn.NORM.S.INV(RAND())</f>
        <v>-0.89049968554921366</v>
      </c>
      <c r="AB913" s="23">
        <f ca="1">SQRT(Inputs!$B$38)*F913+SQRT(1-Inputs!$B$38)*_xlfn.NORM.S.INV(RAND())</f>
        <v>0.19499904065542772</v>
      </c>
      <c r="AC913" s="23">
        <f ca="1">SQRT(Inputs!$B$38)*G913+SQRT(1-Inputs!$B$38)*_xlfn.NORM.S.INV(RAND())</f>
        <v>0.22464322166143832</v>
      </c>
      <c r="AD913" s="23">
        <f ca="1">SQRT(Inputs!$B$38)*H913+SQRT(1-Inputs!$B$38)*_xlfn.NORM.S.INV(RAND())</f>
        <v>0.86542875511144057</v>
      </c>
      <c r="AE913" s="23">
        <f ca="1">SQRT(Inputs!$B$38)*I913+SQRT(1-Inputs!$B$38)*_xlfn.NORM.S.INV(RAND())</f>
        <v>1.8266585594610292</v>
      </c>
      <c r="AF913" s="23">
        <f ca="1">SQRT(Inputs!$B$38)*J913+SQRT(1-Inputs!$B$38)*_xlfn.NORM.S.INV(RAND())</f>
        <v>0.8186608307476162</v>
      </c>
      <c r="AG913" s="23">
        <f ca="1">SQRT(Inputs!$B$38)*K913+SQRT(1-Inputs!$B$38)*_xlfn.NORM.S.INV(RAND())</f>
        <v>-0.97170978932046181</v>
      </c>
      <c r="AH913" s="23">
        <f ca="1">SQRT(Inputs!$B$38)*L913+SQRT(1-Inputs!$B$38)*_xlfn.NORM.S.INV(RAND())</f>
        <v>-0.58977098003717865</v>
      </c>
      <c r="AI913" s="23">
        <f ca="1">SQRT(Inputs!$B$38)*M913+SQRT(1-Inputs!$B$38)*_xlfn.NORM.S.INV(RAND())</f>
        <v>-0.87488616952329901</v>
      </c>
      <c r="AJ913" s="23">
        <f ca="1">SQRT(Inputs!$B$38)*C913+SQRT(1-Inputs!$B$38)*_xlfn.NORM.S.INV(RAND())</f>
        <v>0.49014271401795662</v>
      </c>
      <c r="AK913" s="23">
        <f ca="1">SQRT(Inputs!$B$38)*D913+SQRT(1-Inputs!$B$38)*_xlfn.NORM.S.INV(RAND())</f>
        <v>0.10084857894485633</v>
      </c>
      <c r="AL913" s="23">
        <f ca="1">SQRT(Inputs!$B$38)*E913+SQRT(1-Inputs!$B$38)*_xlfn.NORM.S.INV(RAND())</f>
        <v>-0.76877279291788592</v>
      </c>
      <c r="AM913" s="23">
        <f ca="1">SQRT(Inputs!$B$38)*F913+SQRT(1-Inputs!$B$38)*_xlfn.NORM.S.INV(RAND())</f>
        <v>2.3170263805152382</v>
      </c>
      <c r="AN913" s="23">
        <f ca="1">SQRT(Inputs!$B$38)*G913+SQRT(1-Inputs!$B$38)*_xlfn.NORM.S.INV(RAND())</f>
        <v>-0.45908695293781643</v>
      </c>
      <c r="AO913" s="23">
        <f ca="1">SQRT(Inputs!$B$38)*H913+SQRT(1-Inputs!$B$38)*_xlfn.NORM.S.INV(RAND())</f>
        <v>1.0470354106056399</v>
      </c>
      <c r="AP913" s="23">
        <f ca="1">SQRT(Inputs!$B$38)*I913+SQRT(1-Inputs!$B$38)*_xlfn.NORM.S.INV(RAND())</f>
        <v>0.24432061590322929</v>
      </c>
      <c r="AQ913" s="23">
        <f ca="1">SQRT(Inputs!$B$38)*J913+SQRT(1-Inputs!$B$38)*_xlfn.NORM.S.INV(RAND())</f>
        <v>-8.810813419777952E-2</v>
      </c>
      <c r="AR913" s="23">
        <f ca="1">SQRT(Inputs!$B$38)*K913+SQRT(1-Inputs!$B$38)*_xlfn.NORM.S.INV(RAND())</f>
        <v>-0.79968803373207575</v>
      </c>
      <c r="AS913" s="23">
        <f ca="1">SQRT(Inputs!$B$38)*L913+SQRT(1-Inputs!$B$38)*_xlfn.NORM.S.INV(RAND())</f>
        <v>0.7699290364371405</v>
      </c>
      <c r="AT913" s="23">
        <f ca="1">SQRT(Inputs!$B$38)*M913+SQRT(1-Inputs!$B$38)*_xlfn.NORM.S.INV(RAND())</f>
        <v>-1.5973165051618758</v>
      </c>
      <c r="AU913" s="15">
        <f ca="1">Inputs!$B$6*EXP($B$8-0.5*C$5^2+C$5*N913)</f>
        <v>5309.9661675783454</v>
      </c>
      <c r="AV913" s="15">
        <f t="shared" ca="1" si="510"/>
        <v>6703.1872454986769</v>
      </c>
      <c r="AW913" s="15">
        <f t="shared" ca="1" si="511"/>
        <v>8263.0660275785995</v>
      </c>
      <c r="AX913" s="15">
        <f t="shared" ca="1" si="512"/>
        <v>12233.400597480379</v>
      </c>
      <c r="AY913" s="15">
        <f t="shared" ca="1" si="513"/>
        <v>16372.778997148305</v>
      </c>
      <c r="AZ913" s="15">
        <f t="shared" ca="1" si="514"/>
        <v>21249.18058428821</v>
      </c>
      <c r="BA913" s="15">
        <f t="shared" ca="1" si="515"/>
        <v>27406.106484196222</v>
      </c>
      <c r="BB913" s="15">
        <f t="shared" ca="1" si="516"/>
        <v>36633.729861165586</v>
      </c>
      <c r="BC913" s="15">
        <f t="shared" ca="1" si="517"/>
        <v>46549.316998146482</v>
      </c>
      <c r="BD913" s="15">
        <f t="shared" ca="1" si="518"/>
        <v>61302.24473258428</v>
      </c>
      <c r="BE913" s="15">
        <f t="shared" ca="1" si="519"/>
        <v>67940.194196063661</v>
      </c>
      <c r="BF913" s="15">
        <f ca="1">Inputs!$B$13*EXP($B$9-0.5*C$6^2+C$6*Y913)</f>
        <v>10600.058805495555</v>
      </c>
      <c r="BG913" s="15">
        <f t="shared" ca="1" si="520"/>
        <v>14349.600991058405</v>
      </c>
      <c r="BH913" s="15">
        <f t="shared" ca="1" si="521"/>
        <v>15125.23454347117</v>
      </c>
      <c r="BI913" s="15">
        <f t="shared" ca="1" si="522"/>
        <v>19079.715025261205</v>
      </c>
      <c r="BJ913" s="15">
        <f t="shared" ca="1" si="523"/>
        <v>24160.299062946349</v>
      </c>
      <c r="BK913" s="15">
        <f t="shared" ca="1" si="524"/>
        <v>33360.022590854751</v>
      </c>
      <c r="BL913" s="15">
        <f t="shared" ca="1" si="525"/>
        <v>51923.610046250098</v>
      </c>
      <c r="BM913" s="15">
        <f t="shared" ca="1" si="526"/>
        <v>70657.925469495356</v>
      </c>
      <c r="BN913" s="15">
        <f t="shared" ca="1" si="527"/>
        <v>77348.172607440705</v>
      </c>
      <c r="BO913" s="15">
        <f t="shared" ca="1" si="528"/>
        <v>88863.244626875894</v>
      </c>
      <c r="BP913" s="15">
        <f t="shared" ca="1" si="529"/>
        <v>99052.678303058055</v>
      </c>
      <c r="BQ913" s="15">
        <f ca="1">Inputs!$B$20*EXP($B$10-0.5*C$7^2+C$7*AJ913)</f>
        <v>5103.9693561649738</v>
      </c>
      <c r="BR913" s="15">
        <f t="shared" ca="1" si="530"/>
        <v>7150.82370474443</v>
      </c>
      <c r="BS913" s="15">
        <f t="shared" ca="1" si="531"/>
        <v>7852.2574675567612</v>
      </c>
      <c r="BT913" s="15">
        <f t="shared" ca="1" si="532"/>
        <v>19882.35662894393</v>
      </c>
      <c r="BU913" s="15">
        <f t="shared" ca="1" si="533"/>
        <v>24657.543420329974</v>
      </c>
      <c r="BV913" s="15">
        <f t="shared" ca="1" si="534"/>
        <v>43432.533022690477</v>
      </c>
      <c r="BW913" s="15">
        <f t="shared" ca="1" si="535"/>
        <v>63824.133816019072</v>
      </c>
      <c r="BX913" s="15">
        <f t="shared" ca="1" si="536"/>
        <v>87705.367667849088</v>
      </c>
      <c r="BY913" s="15">
        <f t="shared" ca="1" si="537"/>
        <v>105455.6502072242</v>
      </c>
      <c r="BZ913" s="15">
        <f t="shared" ca="1" si="538"/>
        <v>170467.06270051832</v>
      </c>
      <c r="CA913" s="15">
        <f t="shared" ca="1" si="539"/>
        <v>180281.39906464287</v>
      </c>
      <c r="CB913" s="15">
        <f ca="1">(AU913*DCF!C$10-DCF!C$5*MAX(AU913*DCF!C$10,0)-MAX(AU913-Inputs!$B$6,0)/Inputs!$B$10)*DCF!C$6</f>
        <v>1040.5949499027477</v>
      </c>
      <c r="CC913" s="15">
        <f ca="1">(AV913*DCF!D$10-DCF!D$5*MAX(AV913*DCF!D$10,0)-MAX(AV913-AU913,0)/Inputs!$B$10)*DCF!D$6</f>
        <v>1294.1559818224246</v>
      </c>
      <c r="CD913" s="15">
        <f ca="1">(AW913*DCF!E$10-DCF!E$5*MAX(AW913*DCF!E$10,0)-MAX(AW913-AV913,0)/Inputs!$B$10)*DCF!E$6</f>
        <v>1556.4611099059973</v>
      </c>
      <c r="CE913" s="15">
        <f ca="1">(AX913*DCF!F$10-DCF!F$5*MAX(AX913*DCF!F$10,0)-MAX(AX913-AW913,0)/Inputs!$B$10)*DCF!F$6</f>
        <v>1844.4036664066448</v>
      </c>
      <c r="CF913" s="15">
        <f ca="1">(AY913*DCF!G$10-DCF!G$5*MAX(AY913*DCF!G$10,0)-MAX(AY913-AX913,0)/Inputs!$B$10)*DCF!G$6</f>
        <v>2577.7848412309158</v>
      </c>
      <c r="CG913" s="15">
        <f ca="1">(AZ913*DCF!H$10-DCF!H$5*MAX(AZ913*DCF!H$10,0)-MAX(AZ913-AY913,0)/Inputs!$B$10)*DCF!H$6</f>
        <v>3259.6511292384785</v>
      </c>
      <c r="CH913" s="15">
        <f ca="1">(BA913*DCF!I$10-DCF!I$5*MAX(BA913*DCF!I$10,0)-MAX(BA913-AZ913,0)/Inputs!$B$10)*DCF!I$6</f>
        <v>3996.1443100825409</v>
      </c>
      <c r="CI913" s="15">
        <f ca="1">(BB913*DCF!J$10-DCF!J$5*MAX(BB913*DCF!J$10,0)-MAX(BB913-BA913,0)/Inputs!$B$10)*DCF!J$6</f>
        <v>4888.1387825595284</v>
      </c>
      <c r="CJ913" s="15">
        <f ca="1">(BC913*DCF!K$10-DCF!K$5*MAX(BC913*DCF!K$10,0)-MAX(BC913-BB913,0)/Inputs!$B$10)*DCF!K$6</f>
        <v>6105.6611941621577</v>
      </c>
      <c r="CK913" s="15">
        <f ca="1">(BD913*DCF!L$10-DCF!L$5*MAX(BD913*DCF!L$10,0)-MAX(BD913-BC913,0)/Inputs!$B$10)*DCF!L$6</f>
        <v>7337.7518003678297</v>
      </c>
      <c r="CL913" s="15">
        <f ca="1">(BE913*DCF!M$10-DCF!M$5*MAX(BE913*DCF!M$10,0)-MAX(BE913-BD913,0)/Inputs!$B$10)*DCF!M$6</f>
        <v>8794.2661534119161</v>
      </c>
      <c r="CM913" s="15">
        <f ca="1">(BF913*DCF!C$28-DCF!C$5*MAX(BF913*DCF!C$28,0)-MAX(BF913-Inputs!$B$13,0)/Inputs!$B$17)*DCF!C$6</f>
        <v>3235.0684308948503</v>
      </c>
      <c r="CN913" s="15">
        <f ca="1">(BG913*DCF!D$28-DCF!D$5*MAX(BG913*DCF!D$28,0)-MAX(BG913-BF913,0)/Inputs!$B$17)*DCF!D$6</f>
        <v>3426.3391850660923</v>
      </c>
      <c r="CO913" s="15">
        <f ca="1">(BH913*DCF!E$28-DCF!E$5*MAX(BH913*DCF!E$28,0)-MAX(BH913-BG913,0)/Inputs!$B$17)*DCF!E$6</f>
        <v>4130.8690525909078</v>
      </c>
      <c r="CP913" s="15">
        <f ca="1">(BI913*DCF!F$28-DCF!F$5*MAX(BI913*DCF!F$28,0)-MAX(BI913-BH913,0)/Inputs!$B$17)*DCF!F$6</f>
        <v>4459.6643761668274</v>
      </c>
      <c r="CQ913" s="15">
        <f ca="1">(BJ913*DCF!G$28-DCF!G$5*MAX(BJ913*DCF!G$28,0)-MAX(BJ913-BI913,0)/Inputs!$B$17)*DCF!G$6</f>
        <v>5414.0688504455238</v>
      </c>
      <c r="CR913" s="15">
        <f ca="1">(BK913*DCF!H$28-DCF!H$5*MAX(BK913*DCF!H$28,0)-MAX(BK913-BJ913,0)/Inputs!$B$17)*DCF!H$6</f>
        <v>6820.9227794517728</v>
      </c>
      <c r="CS913" s="15">
        <f ca="1">(BL913*DCF!I$28-DCF!I$5*MAX(BL913*DCF!I$28,0)-MAX(BL913-BK913,0)/Inputs!$B$17)*DCF!I$6</f>
        <v>9545.5506914859961</v>
      </c>
      <c r="CT913" s="15">
        <f ca="1">(BM913*DCF!J$28-DCF!J$5*MAX(BM913*DCF!J$28,0)-MAX(BM913-BL913,0)/Inputs!$B$17)*DCF!J$6</f>
        <v>13278.565960383787</v>
      </c>
      <c r="CU913" s="15">
        <f ca="1">(BN913*DCF!K$28-DCF!K$5*MAX(BN913*DCF!K$28,0)-MAX(BN913-BM913,0)/Inputs!$B$17)*DCF!K$6</f>
        <v>15515.170997002826</v>
      </c>
      <c r="CV913" s="15">
        <f ca="1">(BO913*DCF!L$28-DCF!L$5*MAX(BO913*DCF!L$28,0)-MAX(BO913-BN913,0)/Inputs!$B$17)*DCF!L$6</f>
        <v>16427.132931114647</v>
      </c>
      <c r="CW913" s="15">
        <f ca="1">(BP913*DCF!M$28-DCF!M$5*MAX(BP913*DCF!M$28,0)-MAX(BP913-BO913,0)/Inputs!$B$17)*DCF!M$6</f>
        <v>17571.736612298799</v>
      </c>
      <c r="CX913" s="15">
        <f ca="1">(BQ913*DCF!C$46-DCF!C$5*MAX(BQ913*DCF!C$46,0)-MAX(BQ913-Inputs!$B$20,0)/Inputs!$B$24)*DCF!C$6</f>
        <v>-2057.7154892597973</v>
      </c>
      <c r="CY913" s="15">
        <f ca="1">(BR913*DCF!D$46-DCF!D$5*MAX(BR913*DCF!D$46,0)-MAX(BR913-BQ913,0)/Inputs!$B$24)*DCF!D$6</f>
        <v>-2093.8546071405699</v>
      </c>
      <c r="CZ913" s="15">
        <f ca="1">(BS913*DCF!E$46-DCF!E$5*MAX(BS913*DCF!E$46,0)-MAX(BS913-BR913,0)/Inputs!$B$24)*DCF!E$6</f>
        <v>-1205.0289964791341</v>
      </c>
      <c r="DA913" s="15">
        <f ca="1">(BT913*DCF!F$46-DCF!F$5*MAX(BT913*DCF!F$46,0)-MAX(BT913-BS913,0)/Inputs!$B$24)*DCF!F$6</f>
        <v>-5828.4983206734705</v>
      </c>
      <c r="DB913" s="15">
        <f ca="1">(BU913*DCF!G$46-DCF!G$5*MAX(BU913*DCF!G$46,0)-MAX(BU913-BT913,0)/Inputs!$B$24)*DCF!G$6</f>
        <v>-2435.7095337538308</v>
      </c>
      <c r="DC913" s="15">
        <f ca="1">(BV913*DCF!H$46-DCF!H$5*MAX(BV913*DCF!H$46,0)-MAX(BV913-BU913,0)/Inputs!$B$24)*DCF!H$6</f>
        <v>-5834.2129826636428</v>
      </c>
      <c r="DD913" s="15">
        <f ca="1">(BW913*DCF!I$46-DCF!I$5*MAX(BW913*DCF!I$46,0)-MAX(BW913-BV913,0)/Inputs!$B$24)*DCF!I$6</f>
        <v>-4379.5966206538251</v>
      </c>
      <c r="DE913" s="15">
        <f ca="1">(BX913*DCF!J$46-DCF!J$5*MAX(BX913*DCF!J$46,0)-MAX(BX913-BW913,0)/Inputs!$B$24)*DCF!J$6</f>
        <v>-2653.9154853407931</v>
      </c>
      <c r="DF913" s="15">
        <f ca="1">(BY913*DCF!K$46-DCF!K$5*MAX(BY913*DCF!K$46,0)-MAX(BY913-BX913,0)/Inputs!$B$24)*DCF!K$6</f>
        <v>1675.6319213931145</v>
      </c>
      <c r="DG913" s="15">
        <f ca="1">(BZ913*DCF!L$46-DCF!L$5*MAX(BZ913*DCF!L$46,0)-MAX(BZ913-BY913,0)/Inputs!$B$24)*DCF!L$6</f>
        <v>-2928.6985765363784</v>
      </c>
      <c r="DH913" s="15">
        <f ca="1">(CA913*DCF!M$46-DCF!M$5*MAX(CA913*DCF!M$46,0)-MAX(CA913-BZ913,0)/Inputs!$B$24)*DCF!M$6</f>
        <v>12081.606134738709</v>
      </c>
      <c r="DI913" s="15">
        <f ca="1">SUM(CB913:CL913)+BE913*DCF!M$10*(1+Inputs!$B$30)*(1-Inputs!$B$33)*(1-Inputs!$B$30/Inputs!$B$31)/(Inputs!$B$29-Inputs!$B$30)*DCF!M$6</f>
        <v>231773.47278279613</v>
      </c>
      <c r="DJ913" s="15">
        <f ca="1">SUM(CM913:CW913)+BP913*DCF!M$28*(1+Inputs!$B$30)*(1-Inputs!$B$33)*(1-Inputs!$B$30/Inputs!$B$31)/(Inputs!$B$29-Inputs!$B$30)*DCF!M$6</f>
        <v>467378.30793820939</v>
      </c>
      <c r="DK913" s="15">
        <f ca="1">SUM(CX913:DH913)+CA913*DCF!M$46*(1+Inputs!$B$30)*(1-Inputs!$B$33)*(1-Inputs!$B$30/Inputs!$B$31)/(Inputs!$B$29-Inputs!$B$30)*DCF!M$6</f>
        <v>263076.40609452099</v>
      </c>
      <c r="DM913" s="15">
        <f ca="1">DI913+DJ913+DK913+Inputs!$B$34+Inputs!$B$36-Inputs!$B$35</f>
        <v>1039079.1868155266</v>
      </c>
    </row>
    <row r="914" spans="1:117" x14ac:dyDescent="0.75">
      <c r="A914" s="11">
        <v>901</v>
      </c>
      <c r="C914" s="23">
        <f t="shared" ref="C914:M923" ca="1" si="540">_xlfn.NORM.S.INV(RAND())</f>
        <v>-1.2486483040172331</v>
      </c>
      <c r="D914" s="23">
        <f t="shared" ca="1" si="540"/>
        <v>0.38918270474628613</v>
      </c>
      <c r="E914" s="23">
        <f t="shared" ca="1" si="540"/>
        <v>-0.72114849446886264</v>
      </c>
      <c r="F914" s="23">
        <f t="shared" ca="1" si="540"/>
        <v>1.672121742976391</v>
      </c>
      <c r="G914" s="23">
        <f t="shared" ca="1" si="540"/>
        <v>0.33933987607763477</v>
      </c>
      <c r="H914" s="23">
        <f t="shared" ca="1" si="540"/>
        <v>-0.16493628744927119</v>
      </c>
      <c r="I914" s="23">
        <f t="shared" ca="1" si="540"/>
        <v>0.35283111667810585</v>
      </c>
      <c r="J914" s="23">
        <f t="shared" ca="1" si="540"/>
        <v>-0.55194926513353515</v>
      </c>
      <c r="K914" s="23">
        <f t="shared" ca="1" si="540"/>
        <v>0.4747657212119693</v>
      </c>
      <c r="L914" s="23">
        <f t="shared" ca="1" si="540"/>
        <v>-1.1778731926722567E-2</v>
      </c>
      <c r="M914" s="23">
        <f t="shared" ca="1" si="540"/>
        <v>0.43587384651887656</v>
      </c>
      <c r="N914" s="23">
        <f ca="1">SQRT(Inputs!$B$38)*C914+SQRT(1-Inputs!$B$38)*_xlfn.NORM.S.INV(RAND())</f>
        <v>-0.38487002453192698</v>
      </c>
      <c r="O914" s="23">
        <f ca="1">SQRT(Inputs!$B$38)*D914+SQRT(1-Inputs!$B$38)*_xlfn.NORM.S.INV(RAND())</f>
        <v>0.43621607511461091</v>
      </c>
      <c r="P914" s="23">
        <f ca="1">SQRT(Inputs!$B$38)*E914+SQRT(1-Inputs!$B$38)*_xlfn.NORM.S.INV(RAND())</f>
        <v>1.0907892280471567</v>
      </c>
      <c r="Q914" s="23">
        <f ca="1">SQRT(Inputs!$B$38)*F914+SQRT(1-Inputs!$B$38)*_xlfn.NORM.S.INV(RAND())</f>
        <v>-0.18285807887202854</v>
      </c>
      <c r="R914" s="23">
        <f ca="1">SQRT(Inputs!$B$38)*G914+SQRT(1-Inputs!$B$38)*_xlfn.NORM.S.INV(RAND())</f>
        <v>0.72157537332525123</v>
      </c>
      <c r="S914" s="23">
        <f ca="1">SQRT(Inputs!$B$38)*H914+SQRT(1-Inputs!$B$38)*_xlfn.NORM.S.INV(RAND())</f>
        <v>-0.12243784745562189</v>
      </c>
      <c r="T914" s="23">
        <f ca="1">SQRT(Inputs!$B$38)*I914+SQRT(1-Inputs!$B$38)*_xlfn.NORM.S.INV(RAND())</f>
        <v>-0.52683271020347155</v>
      </c>
      <c r="U914" s="23">
        <f ca="1">SQRT(Inputs!$B$38)*J914+SQRT(1-Inputs!$B$38)*_xlfn.NORM.S.INV(RAND())</f>
        <v>-0.40368558787565123</v>
      </c>
      <c r="V914" s="23">
        <f ca="1">SQRT(Inputs!$B$38)*K914+SQRT(1-Inputs!$B$38)*_xlfn.NORM.S.INV(RAND())</f>
        <v>0.87388290254697221</v>
      </c>
      <c r="W914" s="23">
        <f ca="1">SQRT(Inputs!$B$38)*L914+SQRT(1-Inputs!$B$38)*_xlfn.NORM.S.INV(RAND())</f>
        <v>-0.53069847972034567</v>
      </c>
      <c r="X914" s="23">
        <f ca="1">SQRT(Inputs!$B$38)*M914+SQRT(1-Inputs!$B$38)*_xlfn.NORM.S.INV(RAND())</f>
        <v>0.30992483974511009</v>
      </c>
      <c r="Y914" s="23">
        <f ca="1">SQRT(Inputs!$B$38)*C914+SQRT(1-Inputs!$B$38)*_xlfn.NORM.S.INV(RAND())</f>
        <v>-1.9604168905162709</v>
      </c>
      <c r="Z914" s="23">
        <f ca="1">SQRT(Inputs!$B$38)*D914+SQRT(1-Inputs!$B$38)*_xlfn.NORM.S.INV(RAND())</f>
        <v>0.9503602022703509</v>
      </c>
      <c r="AA914" s="23">
        <f ca="1">SQRT(Inputs!$B$38)*E914+SQRT(1-Inputs!$B$38)*_xlfn.NORM.S.INV(RAND())</f>
        <v>-1.1771376604035564</v>
      </c>
      <c r="AB914" s="23">
        <f ca="1">SQRT(Inputs!$B$38)*F914+SQRT(1-Inputs!$B$38)*_xlfn.NORM.S.INV(RAND())</f>
        <v>0.71596254431794115</v>
      </c>
      <c r="AC914" s="23">
        <f ca="1">SQRT(Inputs!$B$38)*G914+SQRT(1-Inputs!$B$38)*_xlfn.NORM.S.INV(RAND())</f>
        <v>0.50863160802706853</v>
      </c>
      <c r="AD914" s="23">
        <f ca="1">SQRT(Inputs!$B$38)*H914+SQRT(1-Inputs!$B$38)*_xlfn.NORM.S.INV(RAND())</f>
        <v>-1.1122207228674719</v>
      </c>
      <c r="AE914" s="23">
        <f ca="1">SQRT(Inputs!$B$38)*I914+SQRT(1-Inputs!$B$38)*_xlfn.NORM.S.INV(RAND())</f>
        <v>-2.766796462537513E-2</v>
      </c>
      <c r="AF914" s="23">
        <f ca="1">SQRT(Inputs!$B$38)*J914+SQRT(1-Inputs!$B$38)*_xlfn.NORM.S.INV(RAND())</f>
        <v>-0.11843336742991323</v>
      </c>
      <c r="AG914" s="23">
        <f ca="1">SQRT(Inputs!$B$38)*K914+SQRT(1-Inputs!$B$38)*_xlfn.NORM.S.INV(RAND())</f>
        <v>-9.1685372391921371E-2</v>
      </c>
      <c r="AH914" s="23">
        <f ca="1">SQRT(Inputs!$B$38)*L914+SQRT(1-Inputs!$B$38)*_xlfn.NORM.S.INV(RAND())</f>
        <v>0.70963651540783834</v>
      </c>
      <c r="AI914" s="23">
        <f ca="1">SQRT(Inputs!$B$38)*M914+SQRT(1-Inputs!$B$38)*_xlfn.NORM.S.INV(RAND())</f>
        <v>0.35971014551979658</v>
      </c>
      <c r="AJ914" s="23">
        <f ca="1">SQRT(Inputs!$B$38)*C914+SQRT(1-Inputs!$B$38)*_xlfn.NORM.S.INV(RAND())</f>
        <v>-0.40355159636569327</v>
      </c>
      <c r="AK914" s="23">
        <f ca="1">SQRT(Inputs!$B$38)*D914+SQRT(1-Inputs!$B$38)*_xlfn.NORM.S.INV(RAND())</f>
        <v>-0.54319286279812995</v>
      </c>
      <c r="AL914" s="23">
        <f ca="1">SQRT(Inputs!$B$38)*E914+SQRT(1-Inputs!$B$38)*_xlfn.NORM.S.INV(RAND())</f>
        <v>-0.11657988123021296</v>
      </c>
      <c r="AM914" s="23">
        <f ca="1">SQRT(Inputs!$B$38)*F914+SQRT(1-Inputs!$B$38)*_xlfn.NORM.S.INV(RAND())</f>
        <v>1.4580727237123869</v>
      </c>
      <c r="AN914" s="23">
        <f ca="1">SQRT(Inputs!$B$38)*G914+SQRT(1-Inputs!$B$38)*_xlfn.NORM.S.INV(RAND())</f>
        <v>0.93941297555490033</v>
      </c>
      <c r="AO914" s="23">
        <f ca="1">SQRT(Inputs!$B$38)*H914+SQRT(1-Inputs!$B$38)*_xlfn.NORM.S.INV(RAND())</f>
        <v>0.94323108358903784</v>
      </c>
      <c r="AP914" s="23">
        <f ca="1">SQRT(Inputs!$B$38)*I914+SQRT(1-Inputs!$B$38)*_xlfn.NORM.S.INV(RAND())</f>
        <v>-0.91780868885288958</v>
      </c>
      <c r="AQ914" s="23">
        <f ca="1">SQRT(Inputs!$B$38)*J914+SQRT(1-Inputs!$B$38)*_xlfn.NORM.S.INV(RAND())</f>
        <v>-0.3250652918712042</v>
      </c>
      <c r="AR914" s="23">
        <f ca="1">SQRT(Inputs!$B$38)*K914+SQRT(1-Inputs!$B$38)*_xlfn.NORM.S.INV(RAND())</f>
        <v>-3.4801264913265351E-2</v>
      </c>
      <c r="AS914" s="23">
        <f ca="1">SQRT(Inputs!$B$38)*L914+SQRT(1-Inputs!$B$38)*_xlfn.NORM.S.INV(RAND())</f>
        <v>0.5556242587497795</v>
      </c>
      <c r="AT914" s="23">
        <f ca="1">SQRT(Inputs!$B$38)*M914+SQRT(1-Inputs!$B$38)*_xlfn.NORM.S.INV(RAND())</f>
        <v>-0.16012809234684228</v>
      </c>
      <c r="AU914" s="15">
        <f ca="1">Inputs!$B$6*EXP($B$8-0.5*C$5^2+C$5*N914)</f>
        <v>4662.5245144228629</v>
      </c>
      <c r="AV914" s="15">
        <f t="shared" ca="1" si="510"/>
        <v>6051.3273736546007</v>
      </c>
      <c r="AW914" s="15">
        <f t="shared" ca="1" si="511"/>
        <v>8548.024399221471</v>
      </c>
      <c r="AX914" s="15">
        <f t="shared" ca="1" si="512"/>
        <v>10200.565655429924</v>
      </c>
      <c r="AY914" s="15">
        <f t="shared" ca="1" si="513"/>
        <v>13562.204657570735</v>
      </c>
      <c r="AZ914" s="15">
        <f t="shared" ca="1" si="514"/>
        <v>16364.805346355517</v>
      </c>
      <c r="BA914" s="15">
        <f t="shared" ca="1" si="515"/>
        <v>18952.01243359414</v>
      </c>
      <c r="BB914" s="15">
        <f t="shared" ca="1" si="516"/>
        <v>22283.313132370415</v>
      </c>
      <c r="BC914" s="15">
        <f t="shared" ca="1" si="517"/>
        <v>29693.465509991413</v>
      </c>
      <c r="BD914" s="15">
        <f t="shared" ca="1" si="518"/>
        <v>34615.679024663405</v>
      </c>
      <c r="BE914" s="15">
        <f t="shared" ca="1" si="519"/>
        <v>43631.486528937668</v>
      </c>
      <c r="BF914" s="15">
        <f ca="1">Inputs!$B$13*EXP($B$9-0.5*C$6^2+C$6*Y914)</f>
        <v>9377.055784311302</v>
      </c>
      <c r="BG914" s="15">
        <f t="shared" ca="1" si="520"/>
        <v>13565.92282533039</v>
      </c>
      <c r="BH914" s="15">
        <f t="shared" ca="1" si="521"/>
        <v>13635.304113879289</v>
      </c>
      <c r="BI914" s="15">
        <f t="shared" ca="1" si="522"/>
        <v>18636.275342807228</v>
      </c>
      <c r="BJ914" s="15">
        <f t="shared" ca="1" si="523"/>
        <v>24584.856088707846</v>
      </c>
      <c r="BK914" s="15">
        <f t="shared" ca="1" si="524"/>
        <v>25933.470029507862</v>
      </c>
      <c r="BL914" s="15">
        <f t="shared" ca="1" si="525"/>
        <v>31742.121489277579</v>
      </c>
      <c r="BM914" s="15">
        <f t="shared" ca="1" si="526"/>
        <v>38448.061833581116</v>
      </c>
      <c r="BN914" s="15">
        <f t="shared" ca="1" si="527"/>
        <v>46769.601226794359</v>
      </c>
      <c r="BO914" s="15">
        <f t="shared" ca="1" si="528"/>
        <v>62493.249053408239</v>
      </c>
      <c r="BP914" s="15">
        <f t="shared" ca="1" si="529"/>
        <v>80116.916955096051</v>
      </c>
      <c r="BQ914" s="15">
        <f ca="1">Inputs!$B$20*EXP($B$10-0.5*C$7^2+C$7*AJ914)</f>
        <v>3717.4600084210974</v>
      </c>
      <c r="BR914" s="15">
        <f t="shared" ca="1" si="530"/>
        <v>4244.886001159949</v>
      </c>
      <c r="BS914" s="15">
        <f t="shared" ca="1" si="531"/>
        <v>5621.5092543002766</v>
      </c>
      <c r="BT914" s="15">
        <f t="shared" ca="1" si="532"/>
        <v>11362.29720590316</v>
      </c>
      <c r="BU914" s="15">
        <f t="shared" ca="1" si="533"/>
        <v>19765.649985156189</v>
      </c>
      <c r="BV914" s="15">
        <f t="shared" ca="1" si="534"/>
        <v>34011.017339637256</v>
      </c>
      <c r="BW914" s="15">
        <f t="shared" ca="1" si="535"/>
        <v>39081.270971395126</v>
      </c>
      <c r="BX914" s="15">
        <f t="shared" ca="1" si="536"/>
        <v>51212.891098002547</v>
      </c>
      <c r="BY914" s="15">
        <f t="shared" ca="1" si="537"/>
        <v>71281.755638341201</v>
      </c>
      <c r="BZ914" s="15">
        <f t="shared" ca="1" si="538"/>
        <v>110774.38408283085</v>
      </c>
      <c r="CA914" s="15">
        <f t="shared" ca="1" si="539"/>
        <v>151239.0856969821</v>
      </c>
      <c r="CB914" s="15">
        <f ca="1">(AU914*DCF!C$10-DCF!C$5*MAX(AU914*DCF!C$10,0)-MAX(AU914-Inputs!$B$6,0)/Inputs!$B$10)*DCF!C$6</f>
        <v>1045.211324290279</v>
      </c>
      <c r="CC914" s="15">
        <f ca="1">(AV914*DCF!D$10-DCF!D$5*MAX(AV914*DCF!D$10,0)-MAX(AV914-AU914,0)/Inputs!$B$10)*DCF!D$6</f>
        <v>1136.3468212603175</v>
      </c>
      <c r="CD914" s="15">
        <f ca="1">(AW914*DCF!E$10-DCF!E$5*MAX(AW914*DCF!E$10,0)-MAX(AW914-AV914,0)/Inputs!$B$10)*DCF!E$6</f>
        <v>1411.2431981147031</v>
      </c>
      <c r="CE914" s="15">
        <f ca="1">(AX914*DCF!F$10-DCF!F$5*MAX(AX914*DCF!F$10,0)-MAX(AX914-AW914,0)/Inputs!$B$10)*DCF!F$6</f>
        <v>1882.9143619958215</v>
      </c>
      <c r="CF914" s="15">
        <f ca="1">(AY914*DCF!G$10-DCF!G$5*MAX(AY914*DCF!G$10,0)-MAX(AY914-AX914,0)/Inputs!$B$10)*DCF!G$6</f>
        <v>2148.1894827688125</v>
      </c>
      <c r="CG914" s="15">
        <f ca="1">(AZ914*DCF!H$10-DCF!H$5*MAX(AZ914*DCF!H$10,0)-MAX(AZ914-AY914,0)/Inputs!$B$10)*DCF!H$6</f>
        <v>2679.58670061966</v>
      </c>
      <c r="CH914" s="15">
        <f ca="1">(BA914*DCF!I$10-DCF!I$5*MAX(BA914*DCF!I$10,0)-MAX(BA914-AZ914,0)/Inputs!$B$10)*DCF!I$6</f>
        <v>3037.4486902459157</v>
      </c>
      <c r="CI914" s="15">
        <f ca="1">(BB914*DCF!J$10-DCF!J$5*MAX(BB914*DCF!J$10,0)-MAX(BB914-BA914,0)/Inputs!$B$10)*DCF!J$6</f>
        <v>3319.0645125584988</v>
      </c>
      <c r="CJ914" s="15">
        <f ca="1">(BC914*DCF!K$10-DCF!K$5*MAX(BC914*DCF!K$10,0)-MAX(BC914-BB914,0)/Inputs!$B$10)*DCF!K$6</f>
        <v>3742.8625376867631</v>
      </c>
      <c r="CK914" s="15">
        <f ca="1">(BD914*DCF!L$10-DCF!L$5*MAX(BD914*DCF!L$10,0)-MAX(BD914-BC914,0)/Inputs!$B$10)*DCF!L$6</f>
        <v>4584.1807425092993</v>
      </c>
      <c r="CL914" s="15">
        <f ca="1">(BE914*DCF!M$10-DCF!M$5*MAX(BE914*DCF!M$10,0)-MAX(BE914-BD914,0)/Inputs!$B$10)*DCF!M$6</f>
        <v>5079.9325414589675</v>
      </c>
      <c r="CM914" s="15">
        <f ca="1">(BF914*DCF!C$28-DCF!C$5*MAX(BF914*DCF!C$28,0)-MAX(BF914-Inputs!$B$13,0)/Inputs!$B$17)*DCF!C$6</f>
        <v>2861.8159294397669</v>
      </c>
      <c r="CN914" s="15">
        <f ca="1">(BG914*DCF!D$28-DCF!D$5*MAX(BG914*DCF!D$28,0)-MAX(BG914-BF914,0)/Inputs!$B$17)*DCF!D$6</f>
        <v>3101.79975610669</v>
      </c>
      <c r="CO914" s="15">
        <f ca="1">(BH914*DCF!E$28-DCF!E$5*MAX(BH914*DCF!E$28,0)-MAX(BH914-BG914,0)/Inputs!$B$17)*DCF!E$6</f>
        <v>3848.0868243674795</v>
      </c>
      <c r="CP914" s="15">
        <f ca="1">(BI914*DCF!F$28-DCF!F$5*MAX(BI914*DCF!F$28,0)-MAX(BI914-BH914,0)/Inputs!$B$17)*DCF!F$6</f>
        <v>4148.7520013997537</v>
      </c>
      <c r="CQ914" s="15">
        <f ca="1">(BJ914*DCF!G$28-DCF!G$5*MAX(BJ914*DCF!G$28,0)-MAX(BJ914-BI914,0)/Inputs!$B$17)*DCF!G$6</f>
        <v>5378.2349203228478</v>
      </c>
      <c r="CR914" s="15">
        <f ca="1">(BK914*DCF!H$28-DCF!H$5*MAX(BK914*DCF!H$28,0)-MAX(BK914-BJ914,0)/Inputs!$B$17)*DCF!H$6</f>
        <v>6204.096495718607</v>
      </c>
      <c r="CS914" s="15">
        <f ca="1">(BL914*DCF!I$28-DCF!I$5*MAX(BL914*DCF!I$28,0)-MAX(BL914-BK914,0)/Inputs!$B$17)*DCF!I$6</f>
        <v>6630.5367105077303</v>
      </c>
      <c r="CT914" s="15">
        <f ca="1">(BM914*DCF!J$28-DCF!J$5*MAX(BM914*DCF!J$28,0)-MAX(BM914-BL914,0)/Inputs!$B$17)*DCF!J$6</f>
        <v>7687.9566995184259</v>
      </c>
      <c r="CU914" s="15">
        <f ca="1">(BN914*DCF!K$28-DCF!K$5*MAX(BN914*DCF!K$28,0)-MAX(BN914-BM914,0)/Inputs!$B$17)*DCF!K$6</f>
        <v>8857.677859858657</v>
      </c>
      <c r="CV914" s="15">
        <f ca="1">(BO914*DCF!L$28-DCF!L$5*MAX(BO914*DCF!L$28,0)-MAX(BO914-BN914,0)/Inputs!$B$17)*DCF!L$6</f>
        <v>10689.557941014222</v>
      </c>
      <c r="CW914" s="15">
        <f ca="1">(BP914*DCF!M$28-DCF!M$5*MAX(BP914*DCF!M$28,0)-MAX(BP914-BO914,0)/Inputs!$B$17)*DCF!M$6</f>
        <v>13231.875782714396</v>
      </c>
      <c r="CX914" s="15">
        <f ca="1">(BQ914*DCF!C$46-DCF!C$5*MAX(BQ914*DCF!C$46,0)-MAX(BQ914-Inputs!$B$20,0)/Inputs!$B$24)*DCF!C$6</f>
        <v>-1097.0854561808987</v>
      </c>
      <c r="CY914" s="15">
        <f ca="1">(BR914*DCF!D$46-DCF!D$5*MAX(BR914*DCF!D$46,0)-MAX(BR914-BQ914,0)/Inputs!$B$24)*DCF!D$6</f>
        <v>-949.55134144523947</v>
      </c>
      <c r="CZ914" s="15">
        <f ca="1">(BS914*DCF!E$46-DCF!E$5*MAX(BS914*DCF!E$46,0)-MAX(BS914-BR914,0)/Inputs!$B$24)*DCF!E$6</f>
        <v>-1207.3802456521405</v>
      </c>
      <c r="DA914" s="15">
        <f ca="1">(BT914*DCF!F$46-DCF!F$5*MAX(BT914*DCF!F$46,0)-MAX(BT914-BS914,0)/Inputs!$B$24)*DCF!F$6</f>
        <v>-2917.8766937863902</v>
      </c>
      <c r="DB914" s="15">
        <f ca="1">(BU914*DCF!G$46-DCF!G$5*MAX(BU914*DCF!G$46,0)-MAX(BU914-BT914,0)/Inputs!$B$24)*DCF!G$6</f>
        <v>-3491.5992583071938</v>
      </c>
      <c r="DC914" s="15">
        <f ca="1">(BV914*DCF!H$46-DCF!H$5*MAX(BV914*DCF!H$46,0)-MAX(BV914-BU914,0)/Inputs!$B$24)*DCF!H$6</f>
        <v>-4426.6606225910837</v>
      </c>
      <c r="DD914" s="15">
        <f ca="1">(BW914*DCF!I$46-DCF!I$5*MAX(BW914*DCF!I$46,0)-MAX(BW914-BV914,0)/Inputs!$B$24)*DCF!I$6</f>
        <v>-552.87657226096451</v>
      </c>
      <c r="DE914" s="15">
        <f ca="1">(BX914*DCF!J$46-DCF!J$5*MAX(BX914*DCF!J$46,0)-MAX(BX914-BW914,0)/Inputs!$B$24)*DCF!J$6</f>
        <v>-1068.8683356011088</v>
      </c>
      <c r="DF914" s="15">
        <f ca="1">(BY914*DCF!K$46-DCF!K$5*MAX(BY914*DCF!K$46,0)-MAX(BY914-BX914,0)/Inputs!$B$24)*DCF!K$6</f>
        <v>-844.48567905066898</v>
      </c>
      <c r="DG914" s="15">
        <f ca="1">(BZ914*DCF!L$46-DCF!L$5*MAX(BZ914*DCF!L$46,0)-MAX(BZ914-BY914,0)/Inputs!$B$24)*DCF!L$6</f>
        <v>-1279.9918729455935</v>
      </c>
      <c r="DH914" s="15">
        <f ca="1">(CA914*DCF!M$46-DCF!M$5*MAX(CA914*DCF!M$46,0)-MAX(CA914-BZ914,0)/Inputs!$B$24)*DCF!M$6</f>
        <v>3397.1539286900256</v>
      </c>
      <c r="DI914" s="15">
        <f ca="1">SUM(CB914:CL914)+BE914*DCF!M$10*(1+Inputs!$B$30)*(1-Inputs!$B$33)*(1-Inputs!$B$30/Inputs!$B$31)/(Inputs!$B$29-Inputs!$B$30)*DCF!M$6</f>
        <v>151493.9848902215</v>
      </c>
      <c r="DJ914" s="15">
        <f ca="1">SUM(CM914:CW914)+BP914*DCF!M$28*(1+Inputs!$B$30)*(1-Inputs!$B$33)*(1-Inputs!$B$30/Inputs!$B$31)/(Inputs!$B$29-Inputs!$B$30)*DCF!M$6</f>
        <v>369928.97668440989</v>
      </c>
      <c r="DK914" s="15">
        <f ca="1">SUM(CX914:DH914)+CA914*DCF!M$46*(1+Inputs!$B$30)*(1-Inputs!$B$33)*(1-Inputs!$B$30/Inputs!$B$31)/(Inputs!$B$29-Inputs!$B$30)*DCF!M$6</f>
        <v>219394.31975340602</v>
      </c>
      <c r="DM914" s="15">
        <f ca="1">DI914+DJ914+DK914+Inputs!$B$34+Inputs!$B$36-Inputs!$B$35</f>
        <v>817668.28132803738</v>
      </c>
    </row>
    <row r="915" spans="1:117" x14ac:dyDescent="0.75">
      <c r="A915" s="11">
        <v>902</v>
      </c>
      <c r="C915" s="23">
        <f t="shared" ca="1" si="540"/>
        <v>-0.27591187570754744</v>
      </c>
      <c r="D915" s="23">
        <f t="shared" ca="1" si="540"/>
        <v>0.29618697851929526</v>
      </c>
      <c r="E915" s="23">
        <f t="shared" ca="1" si="540"/>
        <v>0.75891609950845118</v>
      </c>
      <c r="F915" s="23">
        <f t="shared" ca="1" si="540"/>
        <v>0.11386950014931753</v>
      </c>
      <c r="G915" s="23">
        <f t="shared" ca="1" si="540"/>
        <v>-1.57485066793418</v>
      </c>
      <c r="H915" s="23">
        <f t="shared" ca="1" si="540"/>
        <v>-0.2247199454010195</v>
      </c>
      <c r="I915" s="23">
        <f t="shared" ca="1" si="540"/>
        <v>-0.4791550020603475</v>
      </c>
      <c r="J915" s="23">
        <f t="shared" ca="1" si="540"/>
        <v>0.82305951538230093</v>
      </c>
      <c r="K915" s="23">
        <f t="shared" ca="1" si="540"/>
        <v>-1.8773634582855203</v>
      </c>
      <c r="L915" s="23">
        <f t="shared" ca="1" si="540"/>
        <v>0.98762644172338609</v>
      </c>
      <c r="M915" s="23">
        <f t="shared" ca="1" si="540"/>
        <v>0.45825739823811751</v>
      </c>
      <c r="N915" s="23">
        <f ca="1">SQRT(Inputs!$B$38)*C915+SQRT(1-Inputs!$B$38)*_xlfn.NORM.S.INV(RAND())</f>
        <v>0.8514940862686261</v>
      </c>
      <c r="O915" s="23">
        <f ca="1">SQRT(Inputs!$B$38)*D915+SQRT(1-Inputs!$B$38)*_xlfn.NORM.S.INV(RAND())</f>
        <v>-0.26862639525117071</v>
      </c>
      <c r="P915" s="23">
        <f ca="1">SQRT(Inputs!$B$38)*E915+SQRT(1-Inputs!$B$38)*_xlfn.NORM.S.INV(RAND())</f>
        <v>-2.3455579885444278E-2</v>
      </c>
      <c r="Q915" s="23">
        <f ca="1">SQRT(Inputs!$B$38)*F915+SQRT(1-Inputs!$B$38)*_xlfn.NORM.S.INV(RAND())</f>
        <v>0.37756088884378536</v>
      </c>
      <c r="R915" s="23">
        <f ca="1">SQRT(Inputs!$B$38)*G915+SQRT(1-Inputs!$B$38)*_xlfn.NORM.S.INV(RAND())</f>
        <v>-1.8409985915481553</v>
      </c>
      <c r="S915" s="23">
        <f ca="1">SQRT(Inputs!$B$38)*H915+SQRT(1-Inputs!$B$38)*_xlfn.NORM.S.INV(RAND())</f>
        <v>0.66549422882256692</v>
      </c>
      <c r="T915" s="23">
        <f ca="1">SQRT(Inputs!$B$38)*I915+SQRT(1-Inputs!$B$38)*_xlfn.NORM.S.INV(RAND())</f>
        <v>0.11895200260141781</v>
      </c>
      <c r="U915" s="23">
        <f ca="1">SQRT(Inputs!$B$38)*J915+SQRT(1-Inputs!$B$38)*_xlfn.NORM.S.INV(RAND())</f>
        <v>0.28051192049265372</v>
      </c>
      <c r="V915" s="23">
        <f ca="1">SQRT(Inputs!$B$38)*K915+SQRT(1-Inputs!$B$38)*_xlfn.NORM.S.INV(RAND())</f>
        <v>-2.5412276399182758</v>
      </c>
      <c r="W915" s="23">
        <f ca="1">SQRT(Inputs!$B$38)*L915+SQRT(1-Inputs!$B$38)*_xlfn.NORM.S.INV(RAND())</f>
        <v>-5.3427779950555143E-2</v>
      </c>
      <c r="X915" s="23">
        <f ca="1">SQRT(Inputs!$B$38)*M915+SQRT(1-Inputs!$B$38)*_xlfn.NORM.S.INV(RAND())</f>
        <v>-7.2954015168352759E-2</v>
      </c>
      <c r="Y915" s="23">
        <f ca="1">SQRT(Inputs!$B$38)*C915+SQRT(1-Inputs!$B$38)*_xlfn.NORM.S.INV(RAND())</f>
        <v>-0.96982771229239495</v>
      </c>
      <c r="Z915" s="23">
        <f ca="1">SQRT(Inputs!$B$38)*D915+SQRT(1-Inputs!$B$38)*_xlfn.NORM.S.INV(RAND())</f>
        <v>1.3520198219082571</v>
      </c>
      <c r="AA915" s="23">
        <f ca="1">SQRT(Inputs!$B$38)*E915+SQRT(1-Inputs!$B$38)*_xlfn.NORM.S.INV(RAND())</f>
        <v>1.6241378364547954</v>
      </c>
      <c r="AB915" s="23">
        <f ca="1">SQRT(Inputs!$B$38)*F915+SQRT(1-Inputs!$B$38)*_xlfn.NORM.S.INV(RAND())</f>
        <v>0.19512767556395183</v>
      </c>
      <c r="AC915" s="23">
        <f ca="1">SQRT(Inputs!$B$38)*G915+SQRT(1-Inputs!$B$38)*_xlfn.NORM.S.INV(RAND())</f>
        <v>-1.3684436887195617</v>
      </c>
      <c r="AD915" s="23">
        <f ca="1">SQRT(Inputs!$B$38)*H915+SQRT(1-Inputs!$B$38)*_xlfn.NORM.S.INV(RAND())</f>
        <v>-6.5260573176083581E-3</v>
      </c>
      <c r="AE915" s="23">
        <f ca="1">SQRT(Inputs!$B$38)*I915+SQRT(1-Inputs!$B$38)*_xlfn.NORM.S.INV(RAND())</f>
        <v>-0.84791657079413518</v>
      </c>
      <c r="AF915" s="23">
        <f ca="1">SQRT(Inputs!$B$38)*J915+SQRT(1-Inputs!$B$38)*_xlfn.NORM.S.INV(RAND())</f>
        <v>0.31335650029224327</v>
      </c>
      <c r="AG915" s="23">
        <f ca="1">SQRT(Inputs!$B$38)*K915+SQRT(1-Inputs!$B$38)*_xlfn.NORM.S.INV(RAND())</f>
        <v>-1.6278730399218984</v>
      </c>
      <c r="AH915" s="23">
        <f ca="1">SQRT(Inputs!$B$38)*L915+SQRT(1-Inputs!$B$38)*_xlfn.NORM.S.INV(RAND())</f>
        <v>1.333141739855781</v>
      </c>
      <c r="AI915" s="23">
        <f ca="1">SQRT(Inputs!$B$38)*M915+SQRT(1-Inputs!$B$38)*_xlfn.NORM.S.INV(RAND())</f>
        <v>4.6198337870990591E-2</v>
      </c>
      <c r="AJ915" s="23">
        <f ca="1">SQRT(Inputs!$B$38)*C915+SQRT(1-Inputs!$B$38)*_xlfn.NORM.S.INV(RAND())</f>
        <v>3.3836510500532463E-2</v>
      </c>
      <c r="AK915" s="23">
        <f ca="1">SQRT(Inputs!$B$38)*D915+SQRT(1-Inputs!$B$38)*_xlfn.NORM.S.INV(RAND())</f>
        <v>0.96262826863469186</v>
      </c>
      <c r="AL915" s="23">
        <f ca="1">SQRT(Inputs!$B$38)*E915+SQRT(1-Inputs!$B$38)*_xlfn.NORM.S.INV(RAND())</f>
        <v>0.47584023025272015</v>
      </c>
      <c r="AM915" s="23">
        <f ca="1">SQRT(Inputs!$B$38)*F915+SQRT(1-Inputs!$B$38)*_xlfn.NORM.S.INV(RAND())</f>
        <v>0.18050080362410781</v>
      </c>
      <c r="AN915" s="23">
        <f ca="1">SQRT(Inputs!$B$38)*G915+SQRT(1-Inputs!$B$38)*_xlfn.NORM.S.INV(RAND())</f>
        <v>-2.1661402498733748</v>
      </c>
      <c r="AO915" s="23">
        <f ca="1">SQRT(Inputs!$B$38)*H915+SQRT(1-Inputs!$B$38)*_xlfn.NORM.S.INV(RAND())</f>
        <v>-0.58625894112440913</v>
      </c>
      <c r="AP915" s="23">
        <f ca="1">SQRT(Inputs!$B$38)*I915+SQRT(1-Inputs!$B$38)*_xlfn.NORM.S.INV(RAND())</f>
        <v>0.71501305776817015</v>
      </c>
      <c r="AQ915" s="23">
        <f ca="1">SQRT(Inputs!$B$38)*J915+SQRT(1-Inputs!$B$38)*_xlfn.NORM.S.INV(RAND())</f>
        <v>-0.39895020186335328</v>
      </c>
      <c r="AR915" s="23">
        <f ca="1">SQRT(Inputs!$B$38)*K915+SQRT(1-Inputs!$B$38)*_xlfn.NORM.S.INV(RAND())</f>
        <v>-0.82887696092932051</v>
      </c>
      <c r="AS915" s="23">
        <f ca="1">SQRT(Inputs!$B$38)*L915+SQRT(1-Inputs!$B$38)*_xlfn.NORM.S.INV(RAND())</f>
        <v>0.92893556563882884</v>
      </c>
      <c r="AT915" s="23">
        <f ca="1">SQRT(Inputs!$B$38)*M915+SQRT(1-Inputs!$B$38)*_xlfn.NORM.S.INV(RAND())</f>
        <v>0.15052991185834194</v>
      </c>
      <c r="AU915" s="15">
        <f ca="1">Inputs!$B$6*EXP($B$8-0.5*C$5^2+C$5*N915)</f>
        <v>5695.5838053359612</v>
      </c>
      <c r="AV915" s="15">
        <f t="shared" ca="1" si="510"/>
        <v>6664.3825458067413</v>
      </c>
      <c r="AW915" s="15">
        <f t="shared" ca="1" si="511"/>
        <v>8100.3657506387945</v>
      </c>
      <c r="AX915" s="15">
        <f t="shared" ca="1" si="512"/>
        <v>10367.407212304801</v>
      </c>
      <c r="AY915" s="15">
        <f t="shared" ca="1" si="513"/>
        <v>10218.838184402159</v>
      </c>
      <c r="AZ915" s="15">
        <f t="shared" ca="1" si="514"/>
        <v>13448.205547632488</v>
      </c>
      <c r="BA915" s="15">
        <f t="shared" ca="1" si="515"/>
        <v>16663.32875716942</v>
      </c>
      <c r="BB915" s="15">
        <f t="shared" ca="1" si="516"/>
        <v>20982.482389373195</v>
      </c>
      <c r="BC915" s="15">
        <f t="shared" ca="1" si="517"/>
        <v>20107.976426152138</v>
      </c>
      <c r="BD915" s="15">
        <f t="shared" ca="1" si="518"/>
        <v>24511.370484662079</v>
      </c>
      <c r="BE915" s="15">
        <f t="shared" ca="1" si="519"/>
        <v>29836.626370629147</v>
      </c>
      <c r="BF915" s="15">
        <f ca="1">Inputs!$B$13*EXP($B$9-0.5*C$6^2+C$6*Y915)</f>
        <v>11411.799319618554</v>
      </c>
      <c r="BG915" s="15">
        <f t="shared" ca="1" si="520"/>
        <v>17750.573259260666</v>
      </c>
      <c r="BH915" s="15">
        <f t="shared" ca="1" si="521"/>
        <v>28392.68150004221</v>
      </c>
      <c r="BI915" s="15">
        <f t="shared" ca="1" si="522"/>
        <v>35816.634525443325</v>
      </c>
      <c r="BJ915" s="15">
        <f t="shared" ca="1" si="523"/>
        <v>36048.350133343585</v>
      </c>
      <c r="BK915" s="15">
        <f t="shared" ca="1" si="524"/>
        <v>44203.226737065081</v>
      </c>
      <c r="BL915" s="15">
        <f t="shared" ca="1" si="525"/>
        <v>48647.993777126867</v>
      </c>
      <c r="BM915" s="15">
        <f t="shared" ca="1" si="526"/>
        <v>62172.607939721245</v>
      </c>
      <c r="BN915" s="15">
        <f t="shared" ca="1" si="527"/>
        <v>62912.778177889784</v>
      </c>
      <c r="BO915" s="15">
        <f t="shared" ca="1" si="528"/>
        <v>90382.510183684863</v>
      </c>
      <c r="BP915" s="15">
        <f t="shared" ca="1" si="529"/>
        <v>111827.72513173819</v>
      </c>
      <c r="BQ915" s="15">
        <f ca="1">Inputs!$B$20*EXP($B$10-0.5*C$7^2+C$7*AJ915)</f>
        <v>4341.3034242918739</v>
      </c>
      <c r="BR915" s="15">
        <f t="shared" ca="1" si="530"/>
        <v>7997.0093965904707</v>
      </c>
      <c r="BS915" s="15">
        <f t="shared" ca="1" si="531"/>
        <v>12554.731916238186</v>
      </c>
      <c r="BT915" s="15">
        <f t="shared" ca="1" si="532"/>
        <v>18149.622616208766</v>
      </c>
      <c r="BU915" s="15">
        <f t="shared" ca="1" si="533"/>
        <v>14892.302341840576</v>
      </c>
      <c r="BV915" s="15">
        <f t="shared" ca="1" si="534"/>
        <v>18155.825953835247</v>
      </c>
      <c r="BW915" s="15">
        <f t="shared" ca="1" si="535"/>
        <v>29474.804661742768</v>
      </c>
      <c r="BX915" s="15">
        <f t="shared" ca="1" si="536"/>
        <v>38056.493881579925</v>
      </c>
      <c r="BY915" s="15">
        <f t="shared" ca="1" si="537"/>
        <v>45503.741729441739</v>
      </c>
      <c r="BZ915" s="15">
        <f t="shared" ca="1" si="538"/>
        <v>75737.767504018644</v>
      </c>
      <c r="CA915" s="15">
        <f t="shared" ca="1" si="539"/>
        <v>109272.79865262345</v>
      </c>
      <c r="CB915" s="15">
        <f ca="1">(AU915*DCF!C$10-DCF!C$5*MAX(AU915*DCF!C$10,0)-MAX(AU915-Inputs!$B$6,0)/Inputs!$B$10)*DCF!C$6</f>
        <v>1037.8454274127305</v>
      </c>
      <c r="CC915" s="15">
        <f ca="1">(AV915*DCF!D$10-DCF!D$5*MAX(AV915*DCF!D$10,0)-MAX(AV915-AU915,0)/Inputs!$B$10)*DCF!D$6</f>
        <v>1388.1818782311313</v>
      </c>
      <c r="CD915" s="15">
        <f ca="1">(AW915*DCF!E$10-DCF!E$5*MAX(AW915*DCF!E$10,0)-MAX(AW915-AV915,0)/Inputs!$B$10)*DCF!E$6</f>
        <v>1546.8026206509205</v>
      </c>
      <c r="CE915" s="15">
        <f ca="1">(AX915*DCF!F$10-DCF!F$5*MAX(AX915*DCF!F$10,0)-MAX(AX915-AW915,0)/Inputs!$B$10)*DCF!F$6</f>
        <v>1791.4733504601888</v>
      </c>
      <c r="CF915" s="15">
        <f ca="1">(AY915*DCF!G$10-DCF!G$5*MAX(AY915*DCF!G$10,0)-MAX(AY915-AX915,0)/Inputs!$B$10)*DCF!G$6</f>
        <v>2105.4878711828233</v>
      </c>
      <c r="CG915" s="15">
        <f ca="1">(AZ915*DCF!H$10-DCF!H$5*MAX(AZ915*DCF!H$10,0)-MAX(AZ915-AY915,0)/Inputs!$B$10)*DCF!H$6</f>
        <v>2037.5466838211312</v>
      </c>
      <c r="CH915" s="15">
        <f ca="1">(BA915*DCF!I$10-DCF!I$5*MAX(BA915*DCF!I$10,0)-MAX(BA915-AZ915,0)/Inputs!$B$10)*DCF!I$6</f>
        <v>2516.389429750086</v>
      </c>
      <c r="CI915" s="15">
        <f ca="1">(BB915*DCF!J$10-DCF!J$5*MAX(BB915*DCF!J$10,0)-MAX(BB915-BA915,0)/Inputs!$B$10)*DCF!J$6</f>
        <v>2946.1461051596648</v>
      </c>
      <c r="CJ915" s="15">
        <f ca="1">(BC915*DCF!K$10-DCF!K$5*MAX(BC915*DCF!K$10,0)-MAX(BC915-BB915,0)/Inputs!$B$10)*DCF!K$6</f>
        <v>3237.0612686529862</v>
      </c>
      <c r="CK915" s="15">
        <f ca="1">(BD915*DCF!L$10-DCF!L$5*MAX(BD915*DCF!L$10,0)-MAX(BD915-BC915,0)/Inputs!$B$10)*DCF!L$6</f>
        <v>3127.3506275765899</v>
      </c>
      <c r="CL915" s="15">
        <f ca="1">(BE915*DCF!M$10-DCF!M$5*MAX(BE915*DCF!M$10,0)-MAX(BE915-BD915,0)/Inputs!$B$10)*DCF!M$6</f>
        <v>3574.1751737664431</v>
      </c>
      <c r="CM915" s="15">
        <f ca="1">(BF915*DCF!C$28-DCF!C$5*MAX(BF915*DCF!C$28,0)-MAX(BF915-Inputs!$B$13,0)/Inputs!$B$17)*DCF!C$6</f>
        <v>3477.0789867599897</v>
      </c>
      <c r="CN915" s="15">
        <f ca="1">(BG915*DCF!D$28-DCF!D$5*MAX(BG915*DCF!D$28,0)-MAX(BG915-BF915,0)/Inputs!$B$17)*DCF!D$6</f>
        <v>3875.6021089857982</v>
      </c>
      <c r="CO915" s="15">
        <f ca="1">(BH915*DCF!E$28-DCF!E$5*MAX(BH915*DCF!E$28,0)-MAX(BH915-BG915,0)/Inputs!$B$17)*DCF!E$6</f>
        <v>5943.8999255341887</v>
      </c>
      <c r="CP915" s="15">
        <f ca="1">(BI915*DCF!F$28-DCF!F$5*MAX(BI915*DCF!F$28,0)-MAX(BI915-BH915,0)/Inputs!$B$17)*DCF!F$6</f>
        <v>8371.6248398101616</v>
      </c>
      <c r="CQ915" s="15">
        <f ca="1">(BJ915*DCF!G$28-DCF!G$5*MAX(BJ915*DCF!G$28,0)-MAX(BJ915-BI915,0)/Inputs!$B$17)*DCF!G$6</f>
        <v>9314.0456639622316</v>
      </c>
      <c r="CR915" s="15">
        <f ca="1">(BK915*DCF!H$28-DCF!H$5*MAX(BK915*DCF!H$28,0)-MAX(BK915-BJ915,0)/Inputs!$B$17)*DCF!H$6</f>
        <v>9664.9066848374823</v>
      </c>
      <c r="CS915" s="15">
        <f ca="1">(BL915*DCF!I$28-DCF!I$5*MAX(BL915*DCF!I$28,0)-MAX(BL915-BK915,0)/Inputs!$B$17)*DCF!I$6</f>
        <v>10801.763150929302</v>
      </c>
      <c r="CT915" s="15">
        <f ca="1">(BM915*DCF!J$28-DCF!J$5*MAX(BM915*DCF!J$28,0)-MAX(BM915-BL915,0)/Inputs!$B$17)*DCF!J$6</f>
        <v>12076.399560478827</v>
      </c>
      <c r="CU915" s="15">
        <f ca="1">(BN915*DCF!K$28-DCF!K$5*MAX(BN915*DCF!K$28,0)-MAX(BN915-BM915,0)/Inputs!$B$17)*DCF!K$6</f>
        <v>13195.462897294445</v>
      </c>
      <c r="CV915" s="15">
        <f ca="1">(BO915*DCF!L$28-DCF!L$5*MAX(BO915*DCF!L$28,0)-MAX(BO915-BN915,0)/Inputs!$B$17)*DCF!L$6</f>
        <v>14924.96191726972</v>
      </c>
      <c r="CW915" s="15">
        <f ca="1">(BP915*DCF!M$28-DCF!M$5*MAX(BP915*DCF!M$28,0)-MAX(BP915-BO915,0)/Inputs!$B$17)*DCF!M$6</f>
        <v>18798.82364398674</v>
      </c>
      <c r="CX915" s="15">
        <f ca="1">(BQ915*DCF!C$46-DCF!C$5*MAX(BQ915*DCF!C$46,0)-MAX(BQ915-Inputs!$B$20,0)/Inputs!$B$24)*DCF!C$6</f>
        <v>-1529.3095318419448</v>
      </c>
      <c r="CY915" s="15">
        <f ca="1">(BR915*DCF!D$46-DCF!D$5*MAX(BR915*DCF!D$46,0)-MAX(BR915-BQ915,0)/Inputs!$B$24)*DCF!D$6</f>
        <v>-2924.7624045932444</v>
      </c>
      <c r="CZ915" s="15">
        <f ca="1">(BS915*DCF!E$46-DCF!E$5*MAX(BS915*DCF!E$46,0)-MAX(BS915-BR915,0)/Inputs!$B$24)*DCF!E$6</f>
        <v>-3281.1476536521977</v>
      </c>
      <c r="DA915" s="15">
        <f ca="1">(BT915*DCF!F$46-DCF!F$5*MAX(BT915*DCF!F$46,0)-MAX(BT915-BS915,0)/Inputs!$B$24)*DCF!F$6</f>
        <v>-3359.0468414263205</v>
      </c>
      <c r="DB915" s="15">
        <f ca="1">(BU915*DCF!G$46-DCF!G$5*MAX(BU915*DCF!G$46,0)-MAX(BU915-BT915,0)/Inputs!$B$24)*DCF!G$6</f>
        <v>-500.94762718279389</v>
      </c>
      <c r="DC915" s="15">
        <f ca="1">(BV915*DCF!H$46-DCF!H$5*MAX(BV915*DCF!H$46,0)-MAX(BV915-BU915,0)/Inputs!$B$24)*DCF!H$6</f>
        <v>-1014.1199664864167</v>
      </c>
      <c r="DD915" s="15">
        <f ca="1">(BW915*DCF!I$46-DCF!I$5*MAX(BW915*DCF!I$46,0)-MAX(BW915-BV915,0)/Inputs!$B$24)*DCF!I$6</f>
        <v>-2568.5088689130062</v>
      </c>
      <c r="DE915" s="15">
        <f ca="1">(BX915*DCF!J$46-DCF!J$5*MAX(BX915*DCF!J$46,0)-MAX(BX915-BW915,0)/Inputs!$B$24)*DCF!J$6</f>
        <v>-679.35912753306991</v>
      </c>
      <c r="DF915" s="15">
        <f ca="1">(BY915*DCF!K$46-DCF!K$5*MAX(BY915*DCF!K$46,0)-MAX(BY915-BX915,0)/Inputs!$B$24)*DCF!K$6</f>
        <v>774.94808618703098</v>
      </c>
      <c r="DG915" s="15">
        <f ca="1">(BZ915*DCF!L$46-DCF!L$5*MAX(BZ915*DCF!L$46,0)-MAX(BZ915-BY915,0)/Inputs!$B$24)*DCF!L$6</f>
        <v>-1606.6587277269259</v>
      </c>
      <c r="DH915" s="15">
        <f ca="1">(CA915*DCF!M$46-DCF!M$5*MAX(CA915*DCF!M$46,0)-MAX(CA915-BZ915,0)/Inputs!$B$24)*DCF!M$6</f>
        <v>1555.8523293095238</v>
      </c>
      <c r="DI915" s="15">
        <f ca="1">SUM(CB915:CL915)+BE915*DCF!M$10*(1+Inputs!$B$30)*(1-Inputs!$B$33)*(1-Inputs!$B$30/Inputs!$B$31)/(Inputs!$B$29-Inputs!$B$30)*DCF!M$6</f>
        <v>108344.18617466377</v>
      </c>
      <c r="DJ915" s="15">
        <f ca="1">SUM(CM915:CW915)+BP915*DCF!M$28*(1+Inputs!$B$30)*(1-Inputs!$B$33)*(1-Inputs!$B$30/Inputs!$B$31)/(Inputs!$B$29-Inputs!$B$30)*DCF!M$6</f>
        <v>525401.95312678604</v>
      </c>
      <c r="DK915" s="15">
        <f ca="1">SUM(CX915:DH915)+CA915*DCF!M$46*(1+Inputs!$B$30)*(1-Inputs!$B$33)*(1-Inputs!$B$30/Inputs!$B$31)/(Inputs!$B$29-Inputs!$B$30)*DCF!M$6</f>
        <v>153815.63057359704</v>
      </c>
      <c r="DM915" s="15">
        <f ca="1">DI915+DJ915+DK915+Inputs!$B$34+Inputs!$B$36-Inputs!$B$35</f>
        <v>864412.7698750468</v>
      </c>
    </row>
    <row r="916" spans="1:117" x14ac:dyDescent="0.75">
      <c r="A916" s="11">
        <v>903</v>
      </c>
      <c r="C916" s="23">
        <f t="shared" ca="1" si="540"/>
        <v>-1.1418337958567661</v>
      </c>
      <c r="D916" s="23">
        <f t="shared" ca="1" si="540"/>
        <v>-1.1484569560568332</v>
      </c>
      <c r="E916" s="23">
        <f t="shared" ca="1" si="540"/>
        <v>-0.72192432528604245</v>
      </c>
      <c r="F916" s="23">
        <f t="shared" ca="1" si="540"/>
        <v>-0.6043825195264676</v>
      </c>
      <c r="G916" s="23">
        <f t="shared" ca="1" si="540"/>
        <v>0.62070076546946928</v>
      </c>
      <c r="H916" s="23">
        <f t="shared" ca="1" si="540"/>
        <v>0.3140294740454449</v>
      </c>
      <c r="I916" s="23">
        <f t="shared" ca="1" si="540"/>
        <v>9.9246032484873861E-2</v>
      </c>
      <c r="J916" s="23">
        <f t="shared" ca="1" si="540"/>
        <v>0.40806988727001348</v>
      </c>
      <c r="K916" s="23">
        <f t="shared" ca="1" si="540"/>
        <v>0.19121368552641921</v>
      </c>
      <c r="L916" s="23">
        <f t="shared" ca="1" si="540"/>
        <v>-1.6878191984418085</v>
      </c>
      <c r="M916" s="23">
        <f t="shared" ca="1" si="540"/>
        <v>0.34788937975757267</v>
      </c>
      <c r="N916" s="23">
        <f ca="1">SQRT(Inputs!$B$38)*C916+SQRT(1-Inputs!$B$38)*_xlfn.NORM.S.INV(RAND())</f>
        <v>-9.2947919491012332E-2</v>
      </c>
      <c r="O916" s="23">
        <f ca="1">SQRT(Inputs!$B$38)*D916+SQRT(1-Inputs!$B$38)*_xlfn.NORM.S.INV(RAND())</f>
        <v>-1.2746309106086096</v>
      </c>
      <c r="P916" s="23">
        <f ca="1">SQRT(Inputs!$B$38)*E916+SQRT(1-Inputs!$B$38)*_xlfn.NORM.S.INV(RAND())</f>
        <v>-5.6198089800500284E-2</v>
      </c>
      <c r="Q916" s="23">
        <f ca="1">SQRT(Inputs!$B$38)*F916+SQRT(1-Inputs!$B$38)*_xlfn.NORM.S.INV(RAND())</f>
        <v>1.2618843455133224</v>
      </c>
      <c r="R916" s="23">
        <f ca="1">SQRT(Inputs!$B$38)*G916+SQRT(1-Inputs!$B$38)*_xlfn.NORM.S.INV(RAND())</f>
        <v>-0.23644927517012532</v>
      </c>
      <c r="S916" s="23">
        <f ca="1">SQRT(Inputs!$B$38)*H916+SQRT(1-Inputs!$B$38)*_xlfn.NORM.S.INV(RAND())</f>
        <v>1.5387724178801778</v>
      </c>
      <c r="T916" s="23">
        <f ca="1">SQRT(Inputs!$B$38)*I916+SQRT(1-Inputs!$B$38)*_xlfn.NORM.S.INV(RAND())</f>
        <v>-0.5280735106230553</v>
      </c>
      <c r="U916" s="23">
        <f ca="1">SQRT(Inputs!$B$38)*J916+SQRT(1-Inputs!$B$38)*_xlfn.NORM.S.INV(RAND())</f>
        <v>1.9531607816384386</v>
      </c>
      <c r="V916" s="23">
        <f ca="1">SQRT(Inputs!$B$38)*K916+SQRT(1-Inputs!$B$38)*_xlfn.NORM.S.INV(RAND())</f>
        <v>0.36172770610310229</v>
      </c>
      <c r="W916" s="23">
        <f ca="1">SQRT(Inputs!$B$38)*L916+SQRT(1-Inputs!$B$38)*_xlfn.NORM.S.INV(RAND())</f>
        <v>-1.0265823943645027</v>
      </c>
      <c r="X916" s="23">
        <f ca="1">SQRT(Inputs!$B$38)*M916+SQRT(1-Inputs!$B$38)*_xlfn.NORM.S.INV(RAND())</f>
        <v>0.66388659526175309</v>
      </c>
      <c r="Y916" s="23">
        <f ca="1">SQRT(Inputs!$B$38)*C916+SQRT(1-Inputs!$B$38)*_xlfn.NORM.S.INV(RAND())</f>
        <v>-1.2421256878487759</v>
      </c>
      <c r="Z916" s="23">
        <f ca="1">SQRT(Inputs!$B$38)*D916+SQRT(1-Inputs!$B$38)*_xlfn.NORM.S.INV(RAND())</f>
        <v>0.10930664133829848</v>
      </c>
      <c r="AA916" s="23">
        <f ca="1">SQRT(Inputs!$B$38)*E916+SQRT(1-Inputs!$B$38)*_xlfn.NORM.S.INV(RAND())</f>
        <v>-0.31017360629248725</v>
      </c>
      <c r="AB916" s="23">
        <f ca="1">SQRT(Inputs!$B$38)*F916+SQRT(1-Inputs!$B$38)*_xlfn.NORM.S.INV(RAND())</f>
        <v>-1.6029179925379951</v>
      </c>
      <c r="AC916" s="23">
        <f ca="1">SQRT(Inputs!$B$38)*G916+SQRT(1-Inputs!$B$38)*_xlfn.NORM.S.INV(RAND())</f>
        <v>0.34963129681986621</v>
      </c>
      <c r="AD916" s="23">
        <f ca="1">SQRT(Inputs!$B$38)*H916+SQRT(1-Inputs!$B$38)*_xlfn.NORM.S.INV(RAND())</f>
        <v>-0.57684038307247776</v>
      </c>
      <c r="AE916" s="23">
        <f ca="1">SQRT(Inputs!$B$38)*I916+SQRT(1-Inputs!$B$38)*_xlfn.NORM.S.INV(RAND())</f>
        <v>0.68732695731218141</v>
      </c>
      <c r="AF916" s="23">
        <f ca="1">SQRT(Inputs!$B$38)*J916+SQRT(1-Inputs!$B$38)*_xlfn.NORM.S.INV(RAND())</f>
        <v>2.0193252594806919</v>
      </c>
      <c r="AG916" s="23">
        <f ca="1">SQRT(Inputs!$B$38)*K916+SQRT(1-Inputs!$B$38)*_xlfn.NORM.S.INV(RAND())</f>
        <v>1.0515227291787552</v>
      </c>
      <c r="AH916" s="23">
        <f ca="1">SQRT(Inputs!$B$38)*L916+SQRT(1-Inputs!$B$38)*_xlfn.NORM.S.INV(RAND())</f>
        <v>-1.465017588480432</v>
      </c>
      <c r="AI916" s="23">
        <f ca="1">SQRT(Inputs!$B$38)*M916+SQRT(1-Inputs!$B$38)*_xlfn.NORM.S.INV(RAND())</f>
        <v>-0.47106615819997955</v>
      </c>
      <c r="AJ916" s="23">
        <f ca="1">SQRT(Inputs!$B$38)*C916+SQRT(1-Inputs!$B$38)*_xlfn.NORM.S.INV(RAND())</f>
        <v>-0.47603400220530612</v>
      </c>
      <c r="AK916" s="23">
        <f ca="1">SQRT(Inputs!$B$38)*D916+SQRT(1-Inputs!$B$38)*_xlfn.NORM.S.INV(RAND())</f>
        <v>-1.2448889672201462</v>
      </c>
      <c r="AL916" s="23">
        <f ca="1">SQRT(Inputs!$B$38)*E916+SQRT(1-Inputs!$B$38)*_xlfn.NORM.S.INV(RAND())</f>
        <v>1.045174152329678</v>
      </c>
      <c r="AM916" s="23">
        <f ca="1">SQRT(Inputs!$B$38)*F916+SQRT(1-Inputs!$B$38)*_xlfn.NORM.S.INV(RAND())</f>
        <v>-0.77171686733963296</v>
      </c>
      <c r="AN916" s="23">
        <f ca="1">SQRT(Inputs!$B$38)*G916+SQRT(1-Inputs!$B$38)*_xlfn.NORM.S.INV(RAND())</f>
        <v>0.42197499332037441</v>
      </c>
      <c r="AO916" s="23">
        <f ca="1">SQRT(Inputs!$B$38)*H916+SQRT(1-Inputs!$B$38)*_xlfn.NORM.S.INV(RAND())</f>
        <v>-0.92497297946246426</v>
      </c>
      <c r="AP916" s="23">
        <f ca="1">SQRT(Inputs!$B$38)*I916+SQRT(1-Inputs!$B$38)*_xlfn.NORM.S.INV(RAND())</f>
        <v>0.16010232299806404</v>
      </c>
      <c r="AQ916" s="23">
        <f ca="1">SQRT(Inputs!$B$38)*J916+SQRT(1-Inputs!$B$38)*_xlfn.NORM.S.INV(RAND())</f>
        <v>1.6326305060600295</v>
      </c>
      <c r="AR916" s="23">
        <f ca="1">SQRT(Inputs!$B$38)*K916+SQRT(1-Inputs!$B$38)*_xlfn.NORM.S.INV(RAND())</f>
        <v>-0.93302555505183404</v>
      </c>
      <c r="AS916" s="23">
        <f ca="1">SQRT(Inputs!$B$38)*L916+SQRT(1-Inputs!$B$38)*_xlfn.NORM.S.INV(RAND())</f>
        <v>0.44860873914619037</v>
      </c>
      <c r="AT916" s="23">
        <f ca="1">SQRT(Inputs!$B$38)*M916+SQRT(1-Inputs!$B$38)*_xlfn.NORM.S.INV(RAND())</f>
        <v>-0.933912776455329</v>
      </c>
      <c r="AU916" s="15">
        <f ca="1">Inputs!$B$6*EXP($B$8-0.5*C$5^2+C$5*N916)</f>
        <v>4888.1375979888708</v>
      </c>
      <c r="AV916" s="15">
        <f t="shared" ca="1" si="510"/>
        <v>4933.1745984501777</v>
      </c>
      <c r="AW916" s="15">
        <f t="shared" ca="1" si="511"/>
        <v>5969.7095508170551</v>
      </c>
      <c r="AX916" s="15">
        <f t="shared" ca="1" si="512"/>
        <v>8532.9668424998308</v>
      </c>
      <c r="AY916" s="15">
        <f t="shared" ca="1" si="513"/>
        <v>10144.128489184599</v>
      </c>
      <c r="AZ916" s="15">
        <f t="shared" ca="1" si="514"/>
        <v>14697.431281213005</v>
      </c>
      <c r="BA916" s="15">
        <f t="shared" ca="1" si="515"/>
        <v>17018.823283676222</v>
      </c>
      <c r="BB916" s="15">
        <f t="shared" ca="1" si="516"/>
        <v>25339.883717921497</v>
      </c>
      <c r="BC916" s="15">
        <f t="shared" ca="1" si="517"/>
        <v>32137.712944337909</v>
      </c>
      <c r="BD916" s="15">
        <f t="shared" ca="1" si="518"/>
        <v>35767.088386262876</v>
      </c>
      <c r="BE916" s="15">
        <f t="shared" ca="1" si="519"/>
        <v>46559.889383166257</v>
      </c>
      <c r="BF916" s="15">
        <f ca="1">Inputs!$B$13*EXP($B$9-0.5*C$6^2+C$6*Y916)</f>
        <v>10812.094875764458</v>
      </c>
      <c r="BG916" s="15">
        <f t="shared" ca="1" si="520"/>
        <v>13439.554431454852</v>
      </c>
      <c r="BH916" s="15">
        <f t="shared" ca="1" si="521"/>
        <v>15597.270470983454</v>
      </c>
      <c r="BI916" s="15">
        <f t="shared" ca="1" si="522"/>
        <v>14918.808038000623</v>
      </c>
      <c r="BJ916" s="15">
        <f t="shared" ca="1" si="523"/>
        <v>19234.85879961518</v>
      </c>
      <c r="BK916" s="15">
        <f t="shared" ca="1" si="524"/>
        <v>21824.133763437098</v>
      </c>
      <c r="BL916" s="15">
        <f t="shared" ca="1" si="525"/>
        <v>29305.754943117368</v>
      </c>
      <c r="BM916" s="15">
        <f t="shared" ca="1" si="526"/>
        <v>46294.17908092084</v>
      </c>
      <c r="BN916" s="15">
        <f t="shared" ca="1" si="527"/>
        <v>64582.193032827781</v>
      </c>
      <c r="BO916" s="15">
        <f t="shared" ca="1" si="528"/>
        <v>67019.358573184058</v>
      </c>
      <c r="BP916" s="15">
        <f t="shared" ca="1" si="529"/>
        <v>78201.283351881357</v>
      </c>
      <c r="BQ916" s="15">
        <f ca="1">Inputs!$B$20*EXP($B$10-0.5*C$7^2+C$7*AJ916)</f>
        <v>3623.1086016754334</v>
      </c>
      <c r="BR916" s="15">
        <f t="shared" ca="1" si="530"/>
        <v>3310.707964514429</v>
      </c>
      <c r="BS916" s="15">
        <f t="shared" ca="1" si="531"/>
        <v>6120.8832314413849</v>
      </c>
      <c r="BT916" s="15">
        <f t="shared" ca="1" si="532"/>
        <v>6892.6879875980203</v>
      </c>
      <c r="BU916" s="15">
        <f t="shared" ca="1" si="533"/>
        <v>10579.325919533865</v>
      </c>
      <c r="BV916" s="15">
        <f t="shared" ca="1" si="534"/>
        <v>11950.068006397678</v>
      </c>
      <c r="BW916" s="15">
        <f t="shared" ca="1" si="535"/>
        <v>17250.391764361677</v>
      </c>
      <c r="BX916" s="15">
        <f t="shared" ca="1" si="536"/>
        <v>33470.021104714797</v>
      </c>
      <c r="BY916" s="15">
        <f t="shared" ca="1" si="537"/>
        <v>39230.196398350141</v>
      </c>
      <c r="BZ916" s="15">
        <f t="shared" ca="1" si="538"/>
        <v>59777.470271455823</v>
      </c>
      <c r="CA916" s="15">
        <f t="shared" ca="1" si="539"/>
        <v>71128.853194460447</v>
      </c>
      <c r="CB916" s="15">
        <f ca="1">(AU916*DCF!C$10-DCF!C$5*MAX(AU916*DCF!C$10,0)-MAX(AU916-Inputs!$B$6,0)/Inputs!$B$10)*DCF!C$6</f>
        <v>1043.6026627909919</v>
      </c>
      <c r="CC916" s="15">
        <f ca="1">(AV916*DCF!D$10-DCF!D$5*MAX(AV916*DCF!D$10,0)-MAX(AV916-AU916,0)/Inputs!$B$10)*DCF!D$6</f>
        <v>1191.4467933509175</v>
      </c>
      <c r="CD916" s="15">
        <f ca="1">(AW916*DCF!E$10-DCF!E$5*MAX(AW916*DCF!E$10,0)-MAX(AW916-AV916,0)/Inputs!$B$10)*DCF!E$6</f>
        <v>1144.8403095815313</v>
      </c>
      <c r="CE916" s="15">
        <f ca="1">(AX916*DCF!F$10-DCF!F$5*MAX(AX916*DCF!F$10,0)-MAX(AX916-AW916,0)/Inputs!$B$10)*DCF!F$6</f>
        <v>1329.3827710738681</v>
      </c>
      <c r="CF916" s="15">
        <f ca="1">(AY916*DCF!G$10-DCF!G$5*MAX(AY916*DCF!G$10,0)-MAX(AY916-AX916,0)/Inputs!$B$10)*DCF!G$6</f>
        <v>1780.4015853128835</v>
      </c>
      <c r="CG916" s="15">
        <f ca="1">(AZ916*DCF!H$10-DCF!H$5*MAX(AZ916*DCF!H$10,0)-MAX(AZ916-AY916,0)/Inputs!$B$10)*DCF!H$6</f>
        <v>2044.9962859788216</v>
      </c>
      <c r="CH916" s="15">
        <f ca="1">(BA916*DCF!I$10-DCF!I$5*MAX(BA916*DCF!I$10,0)-MAX(BA916-AZ916,0)/Inputs!$B$10)*DCF!I$6</f>
        <v>2727.9285427330633</v>
      </c>
      <c r="CI916" s="15">
        <f ca="1">(BB916*DCF!J$10-DCF!J$5*MAX(BB916*DCF!J$10,0)-MAX(BB916-BA916,0)/Inputs!$B$10)*DCF!J$6</f>
        <v>3087.4632540042503</v>
      </c>
      <c r="CJ916" s="15">
        <f ca="1">(BC916*DCF!K$10-DCF!K$5*MAX(BC916*DCF!K$10,0)-MAX(BC916-BB916,0)/Inputs!$B$10)*DCF!K$6</f>
        <v>4222.0630396750184</v>
      </c>
      <c r="CK916" s="15">
        <f ca="1">(BD916*DCF!L$10-DCF!L$5*MAX(BD916*DCF!L$10,0)-MAX(BD916-BC916,0)/Inputs!$B$10)*DCF!L$6</f>
        <v>4925.0200650814077</v>
      </c>
      <c r="CL916" s="15">
        <f ca="1">(BE916*DCF!M$10-DCF!M$5*MAX(BE916*DCF!M$10,0)-MAX(BE916-BD916,0)/Inputs!$B$10)*DCF!M$6</f>
        <v>5280.8872005844451</v>
      </c>
      <c r="CM916" s="15">
        <f ca="1">(BF916*DCF!C$28-DCF!C$5*MAX(BF916*DCF!C$28,0)-MAX(BF916-Inputs!$B$13,0)/Inputs!$B$17)*DCF!C$6</f>
        <v>3299.7804489812315</v>
      </c>
      <c r="CN916" s="15">
        <f ca="1">(BG916*DCF!D$28-DCF!D$5*MAX(BG916*DCF!D$28,0)-MAX(BG916-BF916,0)/Inputs!$B$17)*DCF!D$6</f>
        <v>3397.70115613911</v>
      </c>
      <c r="CO916" s="15">
        <f ca="1">(BH916*DCF!E$28-DCF!E$5*MAX(BH916*DCF!E$28,0)-MAX(BH916-BG916,0)/Inputs!$B$17)*DCF!E$6</f>
        <v>3992.1685983974348</v>
      </c>
      <c r="CP916" s="15">
        <f ca="1">(BI916*DCF!F$28-DCF!F$5*MAX(BI916*DCF!F$28,0)-MAX(BI916-BH916,0)/Inputs!$B$17)*DCF!F$6</f>
        <v>4050.0634080462937</v>
      </c>
      <c r="CQ916" s="15">
        <f ca="1">(BJ916*DCF!G$28-DCF!G$5*MAX(BJ916*DCF!G$28,0)-MAX(BJ916-BI916,0)/Inputs!$B$17)*DCF!G$6</f>
        <v>4264.7129492851627</v>
      </c>
      <c r="CR916" s="15">
        <f ca="1">(BK916*DCF!H$28-DCF!H$5*MAX(BK916*DCF!H$28,0)-MAX(BK916-BJ916,0)/Inputs!$B$17)*DCF!H$6</f>
        <v>4995.0483943053341</v>
      </c>
      <c r="CS916" s="15">
        <f ca="1">(BL916*DCF!I$28-DCF!I$5*MAX(BL916*DCF!I$28,0)-MAX(BL916-BK916,0)/Inputs!$B$17)*DCF!I$6</f>
        <v>5817.495274273193</v>
      </c>
      <c r="CT916" s="15">
        <f ca="1">(BM916*DCF!J$28-DCF!J$5*MAX(BM916*DCF!J$28,0)-MAX(BM916-BL916,0)/Inputs!$B$17)*DCF!J$6</f>
        <v>8074.9188472266715</v>
      </c>
      <c r="CU916" s="15">
        <f ca="1">(BN916*DCF!K$28-DCF!K$5*MAX(BN916*DCF!K$28,0)-MAX(BN916-BM916,0)/Inputs!$B$17)*DCF!K$6</f>
        <v>11398.638204988809</v>
      </c>
      <c r="CV916" s="15">
        <f ca="1">(BO916*DCF!L$28-DCF!L$5*MAX(BO916*DCF!L$28,0)-MAX(BO916-BN916,0)/Inputs!$B$17)*DCF!L$6</f>
        <v>13095.999418382075</v>
      </c>
      <c r="CW916" s="15">
        <f ca="1">(BP916*DCF!M$28-DCF!M$5*MAX(BP916*DCF!M$28,0)-MAX(BP916-BO916,0)/Inputs!$B$17)*DCF!M$6</f>
        <v>13544.791376422041</v>
      </c>
      <c r="CX916" s="15">
        <f ca="1">(BQ916*DCF!C$46-DCF!C$5*MAX(BQ916*DCF!C$46,0)-MAX(BQ916-Inputs!$B$20,0)/Inputs!$B$24)*DCF!C$6</f>
        <v>-1031.714966518776</v>
      </c>
      <c r="CY916" s="15">
        <f ca="1">(BR916*DCF!D$46-DCF!D$5*MAX(BR916*DCF!D$46,0)-MAX(BR916-BQ916,0)/Inputs!$B$24)*DCF!D$6</f>
        <v>-565.06064283484227</v>
      </c>
      <c r="CZ916" s="15">
        <f ca="1">(BS916*DCF!E$46-DCF!E$5*MAX(BS916*DCF!E$46,0)-MAX(BS916-BR916,0)/Inputs!$B$24)*DCF!E$6</f>
        <v>-1831.4988266963685</v>
      </c>
      <c r="DA916" s="15">
        <f ca="1">(BT916*DCF!F$46-DCF!F$5*MAX(BT916*DCF!F$46,0)-MAX(BT916-BS916,0)/Inputs!$B$24)*DCF!F$6</f>
        <v>-783.00762848083707</v>
      </c>
      <c r="DB916" s="15">
        <f ca="1">(BU916*DCF!G$46-DCF!G$5*MAX(BU916*DCF!G$46,0)-MAX(BU916-BT916,0)/Inputs!$B$24)*DCF!G$6</f>
        <v>-1595.9797829688596</v>
      </c>
      <c r="DC916" s="15">
        <f ca="1">(BV916*DCF!H$46-DCF!H$5*MAX(BV916*DCF!H$46,0)-MAX(BV916-BU916,0)/Inputs!$B$24)*DCF!H$6</f>
        <v>-425.94970481681952</v>
      </c>
      <c r="DD916" s="15">
        <f ca="1">(BW916*DCF!I$46-DCF!I$5*MAX(BW916*DCF!I$46,0)-MAX(BW916-BV916,0)/Inputs!$B$24)*DCF!I$6</f>
        <v>-1123.1134214332972</v>
      </c>
      <c r="DE916" s="15">
        <f ca="1">(BX916*DCF!J$46-DCF!J$5*MAX(BX916*DCF!J$46,0)-MAX(BX916-BW916,0)/Inputs!$B$24)*DCF!J$6</f>
        <v>-2897.2059073826772</v>
      </c>
      <c r="DF916" s="15">
        <f ca="1">(BY916*DCF!K$46-DCF!K$5*MAX(BY916*DCF!K$46,0)-MAX(BY916-BX916,0)/Inputs!$B$24)*DCF!K$6</f>
        <v>829.87009626516124</v>
      </c>
      <c r="DG916" s="15">
        <f ca="1">(BZ916*DCF!L$46-DCF!L$5*MAX(BZ916*DCF!L$46,0)-MAX(BZ916-BY916,0)/Inputs!$B$24)*DCF!L$6</f>
        <v>-517.77611550410165</v>
      </c>
      <c r="DH916" s="15">
        <f ca="1">(CA916*DCF!M$46-DCF!M$5*MAX(CA916*DCF!M$46,0)-MAX(CA916-BZ916,0)/Inputs!$B$24)*DCF!M$6</f>
        <v>3203.1459094258489</v>
      </c>
      <c r="DI916" s="15">
        <f ca="1">SUM(CB916:CL916)+BE916*DCF!M$10*(1+Inputs!$B$30)*(1-Inputs!$B$33)*(1-Inputs!$B$30/Inputs!$B$31)/(Inputs!$B$29-Inputs!$B$30)*DCF!M$6</f>
        <v>158354.82035431665</v>
      </c>
      <c r="DJ916" s="15">
        <f ca="1">SUM(CM916:CW916)+BP916*DCF!M$28*(1+Inputs!$B$30)*(1-Inputs!$B$33)*(1-Inputs!$B$30/Inputs!$B$31)/(Inputs!$B$29-Inputs!$B$30)*DCF!M$6</f>
        <v>366111.59230738407</v>
      </c>
      <c r="DK916" s="15">
        <f ca="1">SUM(CX916:DH916)+CA916*DCF!M$46*(1+Inputs!$B$30)*(1-Inputs!$B$33)*(1-Inputs!$B$30/Inputs!$B$31)/(Inputs!$B$29-Inputs!$B$30)*DCF!M$6</f>
        <v>103235.34179899518</v>
      </c>
      <c r="DM916" s="15">
        <f ca="1">DI916+DJ916+DK916+Inputs!$B$34+Inputs!$B$36-Inputs!$B$35</f>
        <v>704552.7544606959</v>
      </c>
    </row>
    <row r="917" spans="1:117" x14ac:dyDescent="0.75">
      <c r="A917" s="11">
        <v>904</v>
      </c>
      <c r="C917" s="23">
        <f t="shared" ca="1" si="540"/>
        <v>-0.58155392263496986</v>
      </c>
      <c r="D917" s="23">
        <f t="shared" ca="1" si="540"/>
        <v>-1.0108068209635146</v>
      </c>
      <c r="E917" s="23">
        <f t="shared" ca="1" si="540"/>
        <v>-0.24768655950697407</v>
      </c>
      <c r="F917" s="23">
        <f t="shared" ca="1" si="540"/>
        <v>1.1693891168964767</v>
      </c>
      <c r="G917" s="23">
        <f t="shared" ca="1" si="540"/>
        <v>-7.7448269242363976E-2</v>
      </c>
      <c r="H917" s="23">
        <f t="shared" ca="1" si="540"/>
        <v>0.21173220868460846</v>
      </c>
      <c r="I917" s="23">
        <f t="shared" ca="1" si="540"/>
        <v>-1.2736880579550451</v>
      </c>
      <c r="J917" s="23">
        <f t="shared" ca="1" si="540"/>
        <v>-0.96186831390185401</v>
      </c>
      <c r="K917" s="23">
        <f t="shared" ca="1" si="540"/>
        <v>-0.23333442113360559</v>
      </c>
      <c r="L917" s="23">
        <f t="shared" ca="1" si="540"/>
        <v>0.64261679068046229</v>
      </c>
      <c r="M917" s="23">
        <f t="shared" ca="1" si="540"/>
        <v>-1.7975549009818654</v>
      </c>
      <c r="N917" s="23">
        <f ca="1">SQRT(Inputs!$B$38)*C917+SQRT(1-Inputs!$B$38)*_xlfn.NORM.S.INV(RAND())</f>
        <v>0.76916712925442976</v>
      </c>
      <c r="O917" s="23">
        <f ca="1">SQRT(Inputs!$B$38)*D917+SQRT(1-Inputs!$B$38)*_xlfn.NORM.S.INV(RAND())</f>
        <v>-0.26106604720550769</v>
      </c>
      <c r="P917" s="23">
        <f ca="1">SQRT(Inputs!$B$38)*E917+SQRT(1-Inputs!$B$38)*_xlfn.NORM.S.INV(RAND())</f>
        <v>-3.0899067452145615E-2</v>
      </c>
      <c r="Q917" s="23">
        <f ca="1">SQRT(Inputs!$B$38)*F917+SQRT(1-Inputs!$B$38)*_xlfn.NORM.S.INV(RAND())</f>
        <v>0.65489295402199355</v>
      </c>
      <c r="R917" s="23">
        <f ca="1">SQRT(Inputs!$B$38)*G917+SQRT(1-Inputs!$B$38)*_xlfn.NORM.S.INV(RAND())</f>
        <v>-0.87367717065544692</v>
      </c>
      <c r="S917" s="23">
        <f ca="1">SQRT(Inputs!$B$38)*H917+SQRT(1-Inputs!$B$38)*_xlfn.NORM.S.INV(RAND())</f>
        <v>2.3582960770086348</v>
      </c>
      <c r="T917" s="23">
        <f ca="1">SQRT(Inputs!$B$38)*I917+SQRT(1-Inputs!$B$38)*_xlfn.NORM.S.INV(RAND())</f>
        <v>-1.2971097710029937</v>
      </c>
      <c r="U917" s="23">
        <f ca="1">SQRT(Inputs!$B$38)*J917+SQRT(1-Inputs!$B$38)*_xlfn.NORM.S.INV(RAND())</f>
        <v>-0.48858042054512235</v>
      </c>
      <c r="V917" s="23">
        <f ca="1">SQRT(Inputs!$B$38)*K917+SQRT(1-Inputs!$B$38)*_xlfn.NORM.S.INV(RAND())</f>
        <v>-1.2904293426564768</v>
      </c>
      <c r="W917" s="23">
        <f ca="1">SQRT(Inputs!$B$38)*L917+SQRT(1-Inputs!$B$38)*_xlfn.NORM.S.INV(RAND())</f>
        <v>0.74595578298745002</v>
      </c>
      <c r="X917" s="23">
        <f ca="1">SQRT(Inputs!$B$38)*M917+SQRT(1-Inputs!$B$38)*_xlfn.NORM.S.INV(RAND())</f>
        <v>5.9426271419097398E-3</v>
      </c>
      <c r="Y917" s="23">
        <f ca="1">SQRT(Inputs!$B$38)*C917+SQRT(1-Inputs!$B$38)*_xlfn.NORM.S.INV(RAND())</f>
        <v>-0.93930075569760185</v>
      </c>
      <c r="Z917" s="23">
        <f ca="1">SQRT(Inputs!$B$38)*D917+SQRT(1-Inputs!$B$38)*_xlfn.NORM.S.INV(RAND())</f>
        <v>0.78366237964380003</v>
      </c>
      <c r="AA917" s="23">
        <f ca="1">SQRT(Inputs!$B$38)*E917+SQRT(1-Inputs!$B$38)*_xlfn.NORM.S.INV(RAND())</f>
        <v>-1.5037992776620233</v>
      </c>
      <c r="AB917" s="23">
        <f ca="1">SQRT(Inputs!$B$38)*F917+SQRT(1-Inputs!$B$38)*_xlfn.NORM.S.INV(RAND())</f>
        <v>-0.20980036764401588</v>
      </c>
      <c r="AC917" s="23">
        <f ca="1">SQRT(Inputs!$B$38)*G917+SQRT(1-Inputs!$B$38)*_xlfn.NORM.S.INV(RAND())</f>
        <v>-0.95361891834561208</v>
      </c>
      <c r="AD917" s="23">
        <f ca="1">SQRT(Inputs!$B$38)*H917+SQRT(1-Inputs!$B$38)*_xlfn.NORM.S.INV(RAND())</f>
        <v>-0.33485652687252326</v>
      </c>
      <c r="AE917" s="23">
        <f ca="1">SQRT(Inputs!$B$38)*I917+SQRT(1-Inputs!$B$38)*_xlfn.NORM.S.INV(RAND())</f>
        <v>-1.2034549751053301</v>
      </c>
      <c r="AF917" s="23">
        <f ca="1">SQRT(Inputs!$B$38)*J917+SQRT(1-Inputs!$B$38)*_xlfn.NORM.S.INV(RAND())</f>
        <v>-0.34931353947919808</v>
      </c>
      <c r="AG917" s="23">
        <f ca="1">SQRT(Inputs!$B$38)*K917+SQRT(1-Inputs!$B$38)*_xlfn.NORM.S.INV(RAND())</f>
        <v>-0.28267632838013779</v>
      </c>
      <c r="AH917" s="23">
        <f ca="1">SQRT(Inputs!$B$38)*L917+SQRT(1-Inputs!$B$38)*_xlfn.NORM.S.INV(RAND())</f>
        <v>0.17829346846122571</v>
      </c>
      <c r="AI917" s="23">
        <f ca="1">SQRT(Inputs!$B$38)*M917+SQRT(1-Inputs!$B$38)*_xlfn.NORM.S.INV(RAND())</f>
        <v>-0.53696497371474083</v>
      </c>
      <c r="AJ917" s="23">
        <f ca="1">SQRT(Inputs!$B$38)*C917+SQRT(1-Inputs!$B$38)*_xlfn.NORM.S.INV(RAND())</f>
        <v>-0.2164676082680318</v>
      </c>
      <c r="AK917" s="23">
        <f ca="1">SQRT(Inputs!$B$38)*D917+SQRT(1-Inputs!$B$38)*_xlfn.NORM.S.INV(RAND())</f>
        <v>-1.0623826365381279</v>
      </c>
      <c r="AL917" s="23">
        <f ca="1">SQRT(Inputs!$B$38)*E917+SQRT(1-Inputs!$B$38)*_xlfn.NORM.S.INV(RAND())</f>
        <v>-0.23355298804698726</v>
      </c>
      <c r="AM917" s="23">
        <f ca="1">SQRT(Inputs!$B$38)*F917+SQRT(1-Inputs!$B$38)*_xlfn.NORM.S.INV(RAND())</f>
        <v>0.51524646603284674</v>
      </c>
      <c r="AN917" s="23">
        <f ca="1">SQRT(Inputs!$B$38)*G917+SQRT(1-Inputs!$B$38)*_xlfn.NORM.S.INV(RAND())</f>
        <v>-1.0693695739471292</v>
      </c>
      <c r="AO917" s="23">
        <f ca="1">SQRT(Inputs!$B$38)*H917+SQRT(1-Inputs!$B$38)*_xlfn.NORM.S.INV(RAND())</f>
        <v>1.4522090565300838</v>
      </c>
      <c r="AP917" s="23">
        <f ca="1">SQRT(Inputs!$B$38)*I917+SQRT(1-Inputs!$B$38)*_xlfn.NORM.S.INV(RAND())</f>
        <v>-0.58101764474811057</v>
      </c>
      <c r="AQ917" s="23">
        <f ca="1">SQRT(Inputs!$B$38)*J917+SQRT(1-Inputs!$B$38)*_xlfn.NORM.S.INV(RAND())</f>
        <v>-1.0241733713272503</v>
      </c>
      <c r="AR917" s="23">
        <f ca="1">SQRT(Inputs!$B$38)*K917+SQRT(1-Inputs!$B$38)*_xlfn.NORM.S.INV(RAND())</f>
        <v>0.75904373880560039</v>
      </c>
      <c r="AS917" s="23">
        <f ca="1">SQRT(Inputs!$B$38)*L917+SQRT(1-Inputs!$B$38)*_xlfn.NORM.S.INV(RAND())</f>
        <v>-0.34055279093499607</v>
      </c>
      <c r="AT917" s="23">
        <f ca="1">SQRT(Inputs!$B$38)*M917+SQRT(1-Inputs!$B$38)*_xlfn.NORM.S.INV(RAND())</f>
        <v>-1.3024224389534611</v>
      </c>
      <c r="AU917" s="15">
        <f ca="1">Inputs!$B$6*EXP($B$8-0.5*C$5^2+C$5*N917)</f>
        <v>5620.185024339653</v>
      </c>
      <c r="AV917" s="15">
        <f t="shared" ca="1" si="510"/>
        <v>6583.4729066599775</v>
      </c>
      <c r="AW917" s="15">
        <f t="shared" ca="1" si="511"/>
        <v>7993.9925169912376</v>
      </c>
      <c r="AX917" s="15">
        <f t="shared" ca="1" si="512"/>
        <v>10591.967920734915</v>
      </c>
      <c r="AY917" s="15">
        <f t="shared" ca="1" si="513"/>
        <v>11688.826495262521</v>
      </c>
      <c r="AZ917" s="15">
        <f t="shared" ca="1" si="514"/>
        <v>18534.920134598786</v>
      </c>
      <c r="BA917" s="15">
        <f t="shared" ca="1" si="515"/>
        <v>19802.667956763657</v>
      </c>
      <c r="BB917" s="15">
        <f t="shared" ca="1" si="516"/>
        <v>23086.29324975859</v>
      </c>
      <c r="BC917" s="15">
        <f t="shared" ca="1" si="517"/>
        <v>24963.310126928485</v>
      </c>
      <c r="BD917" s="15">
        <f t="shared" ca="1" si="518"/>
        <v>32792.402417114725</v>
      </c>
      <c r="BE917" s="15">
        <f t="shared" ca="1" si="519"/>
        <v>40204.638976405295</v>
      </c>
      <c r="BF917" s="15">
        <f ca="1">Inputs!$B$13*EXP($B$9-0.5*C$6^2+C$6*Y917)</f>
        <v>11481.071775902637</v>
      </c>
      <c r="BG917" s="15">
        <f t="shared" ca="1" si="520"/>
        <v>16117.670225593376</v>
      </c>
      <c r="BH917" s="15">
        <f t="shared" ca="1" si="521"/>
        <v>15345.745978167683</v>
      </c>
      <c r="BI917" s="15">
        <f t="shared" ca="1" si="522"/>
        <v>18188.563315174266</v>
      </c>
      <c r="BJ917" s="15">
        <f t="shared" ca="1" si="523"/>
        <v>19434.246717218703</v>
      </c>
      <c r="BK917" s="15">
        <f t="shared" ca="1" si="524"/>
        <v>22788.898328757834</v>
      </c>
      <c r="BL917" s="15">
        <f t="shared" ca="1" si="525"/>
        <v>23951.033587868355</v>
      </c>
      <c r="BM917" s="15">
        <f t="shared" ca="1" si="526"/>
        <v>28190.739238396942</v>
      </c>
      <c r="BN917" s="15">
        <f t="shared" ca="1" si="527"/>
        <v>33516.274260727376</v>
      </c>
      <c r="BO917" s="15">
        <f t="shared" ca="1" si="528"/>
        <v>42101.895773057695</v>
      </c>
      <c r="BP917" s="15">
        <f t="shared" ca="1" si="529"/>
        <v>48761.019831046113</v>
      </c>
      <c r="BQ917" s="15">
        <f ca="1">Inputs!$B$20*EXP($B$10-0.5*C$7^2+C$7*AJ917)</f>
        <v>3972.5018831330444</v>
      </c>
      <c r="BR917" s="15">
        <f t="shared" ca="1" si="530"/>
        <v>3846.5864631620284</v>
      </c>
      <c r="BS917" s="15">
        <f t="shared" ca="1" si="531"/>
        <v>4925.7488774283438</v>
      </c>
      <c r="BT917" s="15">
        <f t="shared" ca="1" si="532"/>
        <v>7774.4524220766043</v>
      </c>
      <c r="BU917" s="15">
        <f t="shared" ca="1" si="533"/>
        <v>8318.0110094391584</v>
      </c>
      <c r="BV917" s="15">
        <f t="shared" ca="1" si="534"/>
        <v>16052.010320477695</v>
      </c>
      <c r="BW917" s="15">
        <f t="shared" ca="1" si="535"/>
        <v>19807.774291377649</v>
      </c>
      <c r="BX917" s="15">
        <f t="shared" ca="1" si="536"/>
        <v>22562.051293580258</v>
      </c>
      <c r="BY917" s="15">
        <f t="shared" ca="1" si="537"/>
        <v>36554.366909108918</v>
      </c>
      <c r="BZ917" s="15">
        <f t="shared" ca="1" si="538"/>
        <v>48178.272891378743</v>
      </c>
      <c r="CA917" s="15">
        <f t="shared" ca="1" si="539"/>
        <v>53693.283480097467</v>
      </c>
      <c r="CB917" s="15">
        <f ca="1">(AU917*DCF!C$10-DCF!C$5*MAX(AU917*DCF!C$10,0)-MAX(AU917-Inputs!$B$6,0)/Inputs!$B$10)*DCF!C$6</f>
        <v>1038.383034160375</v>
      </c>
      <c r="CC917" s="15">
        <f ca="1">(AV917*DCF!D$10-DCF!D$5*MAX(AV917*DCF!D$10,0)-MAX(AV917-AU917,0)/Inputs!$B$10)*DCF!D$6</f>
        <v>1369.8043803645048</v>
      </c>
      <c r="CD917" s="15">
        <f ca="1">(AW917*DCF!E$10-DCF!E$5*MAX(AW917*DCF!E$10,0)-MAX(AW917-AV917,0)/Inputs!$B$10)*DCF!E$6</f>
        <v>1527.9781902928037</v>
      </c>
      <c r="CE917" s="15">
        <f ca="1">(AX917*DCF!F$10-DCF!F$5*MAX(AX917*DCF!F$10,0)-MAX(AX917-AW917,0)/Inputs!$B$10)*DCF!F$6</f>
        <v>1771.6354467001722</v>
      </c>
      <c r="CF917" s="15">
        <f ca="1">(AY917*DCF!G$10-DCF!G$5*MAX(AY917*DCF!G$10,0)-MAX(AY917-AX917,0)/Inputs!$B$10)*DCF!G$6</f>
        <v>2197.5288667712971</v>
      </c>
      <c r="CG917" s="15">
        <f ca="1">(AZ917*DCF!H$10-DCF!H$5*MAX(AZ917*DCF!H$10,0)-MAX(AZ917-AY917,0)/Inputs!$B$10)*DCF!H$6</f>
        <v>2382.9213807746542</v>
      </c>
      <c r="CH917" s="15">
        <f ca="1">(BA917*DCF!I$10-DCF!I$5*MAX(BA917*DCF!I$10,0)-MAX(BA917-AZ917,0)/Inputs!$B$10)*DCF!I$6</f>
        <v>3409.269971465239</v>
      </c>
      <c r="CI917" s="15">
        <f ca="1">(BB917*DCF!J$10-DCF!J$5*MAX(BB917*DCF!J$10,0)-MAX(BB917-BA917,0)/Inputs!$B$10)*DCF!J$6</f>
        <v>3464.0821859951698</v>
      </c>
      <c r="CJ917" s="15">
        <f ca="1">(BC917*DCF!K$10-DCF!K$5*MAX(BC917*DCF!K$10,0)-MAX(BC917-BB917,0)/Inputs!$B$10)*DCF!K$6</f>
        <v>3755.9382280128293</v>
      </c>
      <c r="CK917" s="15">
        <f ca="1">(BD917*DCF!L$10-DCF!L$5*MAX(BD917*DCF!L$10,0)-MAX(BD917-BC917,0)/Inputs!$B$10)*DCF!L$6</f>
        <v>3933.2894665766667</v>
      </c>
      <c r="CL917" s="15">
        <f ca="1">(BE917*DCF!M$10-DCF!M$5*MAX(BE917*DCF!M$10,0)-MAX(BE917-BD917,0)/Inputs!$B$10)*DCF!M$6</f>
        <v>4787.9237121758433</v>
      </c>
      <c r="CM917" s="15">
        <f ca="1">(BF917*DCF!C$28-DCF!C$5*MAX(BF917*DCF!C$28,0)-MAX(BF917-Inputs!$B$13,0)/Inputs!$B$17)*DCF!C$6</f>
        <v>3482.2222283179281</v>
      </c>
      <c r="CN917" s="15">
        <f ca="1">(BG917*DCF!D$28-DCF!D$5*MAX(BG917*DCF!D$28,0)-MAX(BG917-BF917,0)/Inputs!$B$17)*DCF!D$6</f>
        <v>3757.8265807162729</v>
      </c>
      <c r="CO917" s="15">
        <f ca="1">(BH917*DCF!E$28-DCF!E$5*MAX(BH917*DCF!E$28,0)-MAX(BH917-BG917,0)/Inputs!$B$17)*DCF!E$6</f>
        <v>4346.1885141749262</v>
      </c>
      <c r="CP917" s="15">
        <f ca="1">(BI917*DCF!F$28-DCF!F$5*MAX(BI917*DCF!F$28,0)-MAX(BI917-BH917,0)/Inputs!$B$17)*DCF!F$6</f>
        <v>4420.1360072670759</v>
      </c>
      <c r="CQ917" s="15">
        <f ca="1">(BJ917*DCF!G$28-DCF!G$5*MAX(BJ917*DCF!G$28,0)-MAX(BJ917-BI917,0)/Inputs!$B$17)*DCF!G$6</f>
        <v>4832.8511156129152</v>
      </c>
      <c r="CR917" s="15">
        <f ca="1">(BK917*DCF!H$28-DCF!H$5*MAX(BK917*DCF!H$28,0)-MAX(BK917-BJ917,0)/Inputs!$B$17)*DCF!H$6</f>
        <v>5114.7272634255669</v>
      </c>
      <c r="CS917" s="15">
        <f ca="1">(BL917*DCF!I$28-DCF!I$5*MAX(BL917*DCF!I$28,0)-MAX(BL917-BK917,0)/Inputs!$B$17)*DCF!I$6</f>
        <v>5465.3562522947341</v>
      </c>
      <c r="CT917" s="15">
        <f ca="1">(BM917*DCF!J$28-DCF!J$5*MAX(BM917*DCF!J$28,0)-MAX(BM917-BL917,0)/Inputs!$B$17)*DCF!J$6</f>
        <v>5726.7248086861737</v>
      </c>
      <c r="CU917" s="15">
        <f ca="1">(BN917*DCF!K$28-DCF!K$5*MAX(BN917*DCF!K$28,0)-MAX(BN917-BM917,0)/Inputs!$B$17)*DCF!K$6</f>
        <v>6425.7680520095628</v>
      </c>
      <c r="CV917" s="15">
        <f ca="1">(BO917*DCF!L$28-DCF!L$5*MAX(BO917*DCF!L$28,0)-MAX(BO917-BN917,0)/Inputs!$B$17)*DCF!L$6</f>
        <v>7428.7345296738977</v>
      </c>
      <c r="CW917" s="15">
        <f ca="1">(BP917*DCF!M$28-DCF!M$5*MAX(BP917*DCF!M$28,0)-MAX(BP917-BO917,0)/Inputs!$B$17)*DCF!M$6</f>
        <v>8478.3485198710132</v>
      </c>
      <c r="CX917" s="15">
        <f ca="1">(BQ917*DCF!C$46-DCF!C$5*MAX(BQ917*DCF!C$46,0)-MAX(BQ917-Inputs!$B$20,0)/Inputs!$B$24)*DCF!C$6</f>
        <v>-1273.7888335794764</v>
      </c>
      <c r="CY917" s="15">
        <f ca="1">(BR917*DCF!D$46-DCF!D$5*MAX(BR917*DCF!D$46,0)-MAX(BR917-BQ917,0)/Inputs!$B$24)*DCF!D$6</f>
        <v>-656.52260570585418</v>
      </c>
      <c r="CZ917" s="15">
        <f ca="1">(BS917*DCF!E$46-DCF!E$5*MAX(BS917*DCF!E$46,0)-MAX(BS917-BR917,0)/Inputs!$B$24)*DCF!E$6</f>
        <v>-1007.8544959605658</v>
      </c>
      <c r="DA917" s="15">
        <f ca="1">(BT917*DCF!F$46-DCF!F$5*MAX(BT917*DCF!F$46,0)-MAX(BT917-BS917,0)/Inputs!$B$24)*DCF!F$6</f>
        <v>-1603.48779420851</v>
      </c>
      <c r="DB917" s="15">
        <f ca="1">(BU917*DCF!G$46-DCF!G$5*MAX(BU917*DCF!G$46,0)-MAX(BU917-BT917,0)/Inputs!$B$24)*DCF!G$6</f>
        <v>-462.64382535685212</v>
      </c>
      <c r="DC917" s="15">
        <f ca="1">(BV917*DCF!H$46-DCF!H$5*MAX(BV917*DCF!H$46,0)-MAX(BV917-BU917,0)/Inputs!$B$24)*DCF!H$6</f>
        <v>-2403.2928989052393</v>
      </c>
      <c r="DD917" s="15">
        <f ca="1">(BW917*DCF!I$46-DCF!I$5*MAX(BW917*DCF!I$46,0)-MAX(BW917-BV917,0)/Inputs!$B$24)*DCF!I$6</f>
        <v>-620.66631807160184</v>
      </c>
      <c r="DE917" s="15">
        <f ca="1">(BX917*DCF!J$46-DCF!J$5*MAX(BX917*DCF!J$46,0)-MAX(BX917-BW917,0)/Inputs!$B$24)*DCF!J$6</f>
        <v>216.02637943344737</v>
      </c>
      <c r="DF917" s="15">
        <f ca="1">(BY917*DCF!K$46-DCF!K$5*MAX(BY917*DCF!K$46,0)-MAX(BY917-BX917,0)/Inputs!$B$24)*DCF!K$6</f>
        <v>-1339.6372795982613</v>
      </c>
      <c r="DG917" s="15">
        <f ca="1">(BZ917*DCF!L$46-DCF!L$5*MAX(BZ917*DCF!L$46,0)-MAX(BZ917-BY917,0)/Inputs!$B$24)*DCF!L$6</f>
        <v>699.81284388021925</v>
      </c>
      <c r="DH917" s="15">
        <f ca="1">(CA917*DCF!M$46-DCF!M$5*MAX(CA917*DCF!M$46,0)-MAX(CA917-BZ917,0)/Inputs!$B$24)*DCF!M$6</f>
        <v>3056.3955014134144</v>
      </c>
      <c r="DI917" s="15">
        <f ca="1">SUM(CB917:CL917)+BE917*DCF!M$10*(1+Inputs!$B$30)*(1-Inputs!$B$33)*(1-Inputs!$B$30/Inputs!$B$31)/(Inputs!$B$29-Inputs!$B$30)*DCF!M$6</f>
        <v>141528.79678593684</v>
      </c>
      <c r="DJ917" s="15">
        <f ca="1">SUM(CM917:CW917)+BP917*DCF!M$28*(1+Inputs!$B$30)*(1-Inputs!$B$33)*(1-Inputs!$B$30/Inputs!$B$31)/(Inputs!$B$29-Inputs!$B$30)*DCF!M$6</f>
        <v>240415.63452209803</v>
      </c>
      <c r="DK917" s="15">
        <f ca="1">SUM(CX917:DH917)+CA917*DCF!M$46*(1+Inputs!$B$30)*(1-Inputs!$B$33)*(1-Inputs!$B$30/Inputs!$B$31)/(Inputs!$B$29-Inputs!$B$30)*DCF!M$6</f>
        <v>77620.517309607705</v>
      </c>
      <c r="DM917" s="15">
        <f ca="1">DI917+DJ917+DK917+Inputs!$B$34+Inputs!$B$36-Inputs!$B$35</f>
        <v>536415.94861764251</v>
      </c>
    </row>
    <row r="918" spans="1:117" x14ac:dyDescent="0.75">
      <c r="A918" s="11">
        <v>905</v>
      </c>
      <c r="C918" s="23">
        <f t="shared" ca="1" si="540"/>
        <v>1.3278563909917169</v>
      </c>
      <c r="D918" s="23">
        <f t="shared" ca="1" si="540"/>
        <v>0.87125942317749072</v>
      </c>
      <c r="E918" s="23">
        <f t="shared" ca="1" si="540"/>
        <v>1.2143258582496566</v>
      </c>
      <c r="F918" s="23">
        <f t="shared" ca="1" si="540"/>
        <v>2.1901341404552661</v>
      </c>
      <c r="G918" s="23">
        <f t="shared" ca="1" si="540"/>
        <v>-0.87684425100419516</v>
      </c>
      <c r="H918" s="23">
        <f t="shared" ca="1" si="540"/>
        <v>4.9531094901932608E-3</v>
      </c>
      <c r="I918" s="23">
        <f t="shared" ca="1" si="540"/>
        <v>3.5024255738245608E-2</v>
      </c>
      <c r="J918" s="23">
        <f t="shared" ca="1" si="540"/>
        <v>-1.512771769866792</v>
      </c>
      <c r="K918" s="23">
        <f t="shared" ca="1" si="540"/>
        <v>-0.84717793503258054</v>
      </c>
      <c r="L918" s="23">
        <f t="shared" ca="1" si="540"/>
        <v>-0.24948806542199442</v>
      </c>
      <c r="M918" s="23">
        <f t="shared" ca="1" si="540"/>
        <v>0.42154001825142351</v>
      </c>
      <c r="N918" s="23">
        <f ca="1">SQRT(Inputs!$B$38)*C918+SQRT(1-Inputs!$B$38)*_xlfn.NORM.S.INV(RAND())</f>
        <v>-0.20911835547896318</v>
      </c>
      <c r="O918" s="23">
        <f ca="1">SQRT(Inputs!$B$38)*D918+SQRT(1-Inputs!$B$38)*_xlfn.NORM.S.INV(RAND())</f>
        <v>-0.44813835374214839</v>
      </c>
      <c r="P918" s="23">
        <f ca="1">SQRT(Inputs!$B$38)*E918+SQRT(1-Inputs!$B$38)*_xlfn.NORM.S.INV(RAND())</f>
        <v>0.66524137804019956</v>
      </c>
      <c r="Q918" s="23">
        <f ca="1">SQRT(Inputs!$B$38)*F918+SQRT(1-Inputs!$B$38)*_xlfn.NORM.S.INV(RAND())</f>
        <v>2.227719158404343</v>
      </c>
      <c r="R918" s="23">
        <f ca="1">SQRT(Inputs!$B$38)*G918+SQRT(1-Inputs!$B$38)*_xlfn.NORM.S.INV(RAND())</f>
        <v>-0.87112570963109937</v>
      </c>
      <c r="S918" s="23">
        <f ca="1">SQRT(Inputs!$B$38)*H918+SQRT(1-Inputs!$B$38)*_xlfn.NORM.S.INV(RAND())</f>
        <v>0.33545292443077307</v>
      </c>
      <c r="T918" s="23">
        <f ca="1">SQRT(Inputs!$B$38)*I918+SQRT(1-Inputs!$B$38)*_xlfn.NORM.S.INV(RAND())</f>
        <v>-0.63529172448303906</v>
      </c>
      <c r="U918" s="23">
        <f ca="1">SQRT(Inputs!$B$38)*J918+SQRT(1-Inputs!$B$38)*_xlfn.NORM.S.INV(RAND())</f>
        <v>-1.5990829361613321</v>
      </c>
      <c r="V918" s="23">
        <f ca="1">SQRT(Inputs!$B$38)*K918+SQRT(1-Inputs!$B$38)*_xlfn.NORM.S.INV(RAND())</f>
        <v>-1.1361026548817139</v>
      </c>
      <c r="W918" s="23">
        <f ca="1">SQRT(Inputs!$B$38)*L918+SQRT(1-Inputs!$B$38)*_xlfn.NORM.S.INV(RAND())</f>
        <v>-0.63690674790383883</v>
      </c>
      <c r="X918" s="23">
        <f ca="1">SQRT(Inputs!$B$38)*M918+SQRT(1-Inputs!$B$38)*_xlfn.NORM.S.INV(RAND())</f>
        <v>-0.2790717257569767</v>
      </c>
      <c r="Y918" s="23">
        <f ca="1">SQRT(Inputs!$B$38)*C918+SQRT(1-Inputs!$B$38)*_xlfn.NORM.S.INV(RAND())</f>
        <v>1.0146953159352394</v>
      </c>
      <c r="Z918" s="23">
        <f ca="1">SQRT(Inputs!$B$38)*D918+SQRT(1-Inputs!$B$38)*_xlfn.NORM.S.INV(RAND())</f>
        <v>-0.80939955486989867</v>
      </c>
      <c r="AA918" s="23">
        <f ca="1">SQRT(Inputs!$B$38)*E918+SQRT(1-Inputs!$B$38)*_xlfn.NORM.S.INV(RAND())</f>
        <v>0.92032545322175596</v>
      </c>
      <c r="AB918" s="23">
        <f ca="1">SQRT(Inputs!$B$38)*F918+SQRT(1-Inputs!$B$38)*_xlfn.NORM.S.INV(RAND())</f>
        <v>2.100589165762579</v>
      </c>
      <c r="AC918" s="23">
        <f ca="1">SQRT(Inputs!$B$38)*G918+SQRT(1-Inputs!$B$38)*_xlfn.NORM.S.INV(RAND())</f>
        <v>-2.3208183827943798</v>
      </c>
      <c r="AD918" s="23">
        <f ca="1">SQRT(Inputs!$B$38)*H918+SQRT(1-Inputs!$B$38)*_xlfn.NORM.S.INV(RAND())</f>
        <v>0.13055461215859998</v>
      </c>
      <c r="AE918" s="23">
        <f ca="1">SQRT(Inputs!$B$38)*I918+SQRT(1-Inputs!$B$38)*_xlfn.NORM.S.INV(RAND())</f>
        <v>0.3434654424572664</v>
      </c>
      <c r="AF918" s="23">
        <f ca="1">SQRT(Inputs!$B$38)*J918+SQRT(1-Inputs!$B$38)*_xlfn.NORM.S.INV(RAND())</f>
        <v>-1.8317681412546341</v>
      </c>
      <c r="AG918" s="23">
        <f ca="1">SQRT(Inputs!$B$38)*K918+SQRT(1-Inputs!$B$38)*_xlfn.NORM.S.INV(RAND())</f>
        <v>-0.80416406828390929</v>
      </c>
      <c r="AH918" s="23">
        <f ca="1">SQRT(Inputs!$B$38)*L918+SQRT(1-Inputs!$B$38)*_xlfn.NORM.S.INV(RAND())</f>
        <v>0.66964742351338002</v>
      </c>
      <c r="AI918" s="23">
        <f ca="1">SQRT(Inputs!$B$38)*M918+SQRT(1-Inputs!$B$38)*_xlfn.NORM.S.INV(RAND())</f>
        <v>-0.3274109517752245</v>
      </c>
      <c r="AJ918" s="23">
        <f ca="1">SQRT(Inputs!$B$38)*C918+SQRT(1-Inputs!$B$38)*_xlfn.NORM.S.INV(RAND())</f>
        <v>1.8637714346523593</v>
      </c>
      <c r="AK918" s="23">
        <f ca="1">SQRT(Inputs!$B$38)*D918+SQRT(1-Inputs!$B$38)*_xlfn.NORM.S.INV(RAND())</f>
        <v>1.5465715055725104</v>
      </c>
      <c r="AL918" s="23">
        <f ca="1">SQRT(Inputs!$B$38)*E918+SQRT(1-Inputs!$B$38)*_xlfn.NORM.S.INV(RAND())</f>
        <v>-0.6690614880108583</v>
      </c>
      <c r="AM918" s="23">
        <f ca="1">SQRT(Inputs!$B$38)*F918+SQRT(1-Inputs!$B$38)*_xlfn.NORM.S.INV(RAND())</f>
        <v>1.7435356463672298</v>
      </c>
      <c r="AN918" s="23">
        <f ca="1">SQRT(Inputs!$B$38)*G918+SQRT(1-Inputs!$B$38)*_xlfn.NORM.S.INV(RAND())</f>
        <v>-0.55083924613965785</v>
      </c>
      <c r="AO918" s="23">
        <f ca="1">SQRT(Inputs!$B$38)*H918+SQRT(1-Inputs!$B$38)*_xlfn.NORM.S.INV(RAND())</f>
        <v>1.1369513148591579</v>
      </c>
      <c r="AP918" s="23">
        <f ca="1">SQRT(Inputs!$B$38)*I918+SQRT(1-Inputs!$B$38)*_xlfn.NORM.S.INV(RAND())</f>
        <v>0.66235899505421669</v>
      </c>
      <c r="AQ918" s="23">
        <f ca="1">SQRT(Inputs!$B$38)*J918+SQRT(1-Inputs!$B$38)*_xlfn.NORM.S.INV(RAND())</f>
        <v>-1.8321926251613263</v>
      </c>
      <c r="AR918" s="23">
        <f ca="1">SQRT(Inputs!$B$38)*K918+SQRT(1-Inputs!$B$38)*_xlfn.NORM.S.INV(RAND())</f>
        <v>-0.64751226583347843</v>
      </c>
      <c r="AS918" s="23">
        <f ca="1">SQRT(Inputs!$B$38)*L918+SQRT(1-Inputs!$B$38)*_xlfn.NORM.S.INV(RAND())</f>
        <v>-4.1343188127788977E-2</v>
      </c>
      <c r="AT918" s="23">
        <f ca="1">SQRT(Inputs!$B$38)*M918+SQRT(1-Inputs!$B$38)*_xlfn.NORM.S.INV(RAND())</f>
        <v>-0.42150443820942929</v>
      </c>
      <c r="AU918" s="15">
        <f ca="1">Inputs!$B$6*EXP($B$8-0.5*C$5^2+C$5*N918)</f>
        <v>4797.0757134777496</v>
      </c>
      <c r="AV918" s="15">
        <f t="shared" ca="1" si="510"/>
        <v>5466.8288165559261</v>
      </c>
      <c r="AW918" s="15">
        <f t="shared" ca="1" si="511"/>
        <v>7291.5989841257297</v>
      </c>
      <c r="AX918" s="15">
        <f t="shared" ca="1" si="512"/>
        <v>11759.086265844562</v>
      </c>
      <c r="AY918" s="15">
        <f t="shared" ca="1" si="513"/>
        <v>12980.673992544633</v>
      </c>
      <c r="AZ918" s="15">
        <f t="shared" ca="1" si="514"/>
        <v>16473.128224807282</v>
      </c>
      <c r="BA918" s="15">
        <f t="shared" ca="1" si="515"/>
        <v>18862.131407960067</v>
      </c>
      <c r="BB918" s="15">
        <f t="shared" ca="1" si="516"/>
        <v>19674.390673355829</v>
      </c>
      <c r="BC918" s="15">
        <f t="shared" ca="1" si="517"/>
        <v>21593.299076440431</v>
      </c>
      <c r="BD918" s="15">
        <f t="shared" ca="1" si="518"/>
        <v>24923.93856728376</v>
      </c>
      <c r="BE918" s="15">
        <f t="shared" ca="1" si="519"/>
        <v>29774.581628814351</v>
      </c>
      <c r="BF918" s="15">
        <f ca="1">Inputs!$B$13*EXP($B$9-0.5*C$6^2+C$6*Y918)</f>
        <v>16912.871427930193</v>
      </c>
      <c r="BG918" s="15">
        <f t="shared" ca="1" si="520"/>
        <v>17811.45611982128</v>
      </c>
      <c r="BH918" s="15">
        <f t="shared" ca="1" si="521"/>
        <v>25351.121500893612</v>
      </c>
      <c r="BI918" s="15">
        <f t="shared" ca="1" si="522"/>
        <v>42879.404196374599</v>
      </c>
      <c r="BJ918" s="15">
        <f t="shared" ca="1" si="523"/>
        <v>37620.89912357345</v>
      </c>
      <c r="BK918" s="15">
        <f t="shared" ca="1" si="524"/>
        <v>47000.537230936432</v>
      </c>
      <c r="BL918" s="15">
        <f t="shared" ca="1" si="525"/>
        <v>60362.313183214654</v>
      </c>
      <c r="BM918" s="15">
        <f t="shared" ca="1" si="526"/>
        <v>59097.300978936779</v>
      </c>
      <c r="BN918" s="15">
        <f t="shared" ca="1" si="527"/>
        <v>66004.961333195955</v>
      </c>
      <c r="BO918" s="15">
        <f t="shared" ca="1" si="528"/>
        <v>87786.406030090919</v>
      </c>
      <c r="BP918" s="15">
        <f t="shared" ca="1" si="529"/>
        <v>104114.03840589355</v>
      </c>
      <c r="BQ918" s="15">
        <f ca="1">Inputs!$B$20*EXP($B$10-0.5*C$7^2+C$7*AJ918)</f>
        <v>8308.0163123023212</v>
      </c>
      <c r="BR918" s="15">
        <f t="shared" ca="1" si="530"/>
        <v>18422.312844344207</v>
      </c>
      <c r="BS918" s="15">
        <f t="shared" ca="1" si="531"/>
        <v>20817.073133987378</v>
      </c>
      <c r="BT918" s="15">
        <f t="shared" ca="1" si="532"/>
        <v>45347.72614788291</v>
      </c>
      <c r="BU918" s="15">
        <f t="shared" ca="1" si="533"/>
        <v>55004.163564722519</v>
      </c>
      <c r="BV918" s="15">
        <f t="shared" ca="1" si="534"/>
        <v>98868.699381444385</v>
      </c>
      <c r="BW918" s="15">
        <f t="shared" ca="1" si="535"/>
        <v>158728.12441730779</v>
      </c>
      <c r="BX918" s="15">
        <f t="shared" ca="1" si="536"/>
        <v>153761.19542612447</v>
      </c>
      <c r="BY918" s="15">
        <f t="shared" ca="1" si="537"/>
        <v>190342.12128151927</v>
      </c>
      <c r="BZ918" s="15">
        <f t="shared" ca="1" si="538"/>
        <v>265054.4902914635</v>
      </c>
      <c r="CA918" s="15">
        <f t="shared" ca="1" si="539"/>
        <v>345452.45520644996</v>
      </c>
      <c r="CB918" s="15">
        <f ca="1">(AU918*DCF!C$10-DCF!C$5*MAX(AU918*DCF!C$10,0)-MAX(AU918-Inputs!$B$6,0)/Inputs!$B$10)*DCF!C$6</f>
        <v>1044.2519502585012</v>
      </c>
      <c r="CC918" s="15">
        <f ca="1">(AV918*DCF!D$10-DCF!D$5*MAX(AV918*DCF!D$10,0)-MAX(AV918-AU918,0)/Inputs!$B$10)*DCF!D$6</f>
        <v>1169.2007219843103</v>
      </c>
      <c r="CD918" s="15">
        <f ca="1">(AW918*DCF!E$10-DCF!E$5*MAX(AW918*DCF!E$10,0)-MAX(AW918-AV918,0)/Inputs!$B$10)*DCF!E$6</f>
        <v>1272.5003244176055</v>
      </c>
      <c r="CE918" s="15">
        <f ca="1">(AX918*DCF!F$10-DCF!F$5*MAX(AX918*DCF!F$10,0)-MAX(AX918-AW918,0)/Inputs!$B$10)*DCF!F$6</f>
        <v>1637.4164502495216</v>
      </c>
      <c r="CF918" s="15">
        <f ca="1">(AY918*DCF!G$10-DCF!G$5*MAX(AY918*DCF!G$10,0)-MAX(AY918-AX918,0)/Inputs!$B$10)*DCF!G$6</f>
        <v>2439.7258308347373</v>
      </c>
      <c r="CG918" s="15">
        <f ca="1">(AZ918*DCF!H$10-DCF!H$5*MAX(AZ918*DCF!H$10,0)-MAX(AZ918-AY918,0)/Inputs!$B$10)*DCF!H$6</f>
        <v>2578.1218012645668</v>
      </c>
      <c r="CH918" s="15">
        <f ca="1">(BA918*DCF!I$10-DCF!I$5*MAX(BA918*DCF!I$10,0)-MAX(BA918-AZ918,0)/Inputs!$B$10)*DCF!I$6</f>
        <v>3053.543090439337</v>
      </c>
      <c r="CI918" s="15">
        <f ca="1">(BB918*DCF!J$10-DCF!J$5*MAX(BB918*DCF!J$10,0)-MAX(BB918-BA918,0)/Inputs!$B$10)*DCF!J$6</f>
        <v>3253.0865838032787</v>
      </c>
      <c r="CJ918" s="15">
        <f ca="1">(BC918*DCF!K$10-DCF!K$5*MAX(BC918*DCF!K$10,0)-MAX(BC918-BB918,0)/Inputs!$B$10)*DCF!K$6</f>
        <v>3207.5563956509159</v>
      </c>
      <c r="CK918" s="15">
        <f ca="1">(BD918*DCF!L$10-DCF!L$5*MAX(BD918*DCF!L$10,0)-MAX(BD918-BC918,0)/Inputs!$B$10)*DCF!L$6</f>
        <v>3328.2982748275781</v>
      </c>
      <c r="CL918" s="15">
        <f ca="1">(BE918*DCF!M$10-DCF!M$5*MAX(BE918*DCF!M$10,0)-MAX(BE918-BD918,0)/Inputs!$B$10)*DCF!M$6</f>
        <v>3622.117431279682</v>
      </c>
      <c r="CM918" s="15">
        <f ca="1">(BF918*DCF!C$28-DCF!C$5*MAX(BF918*DCF!C$28,0)-MAX(BF918-Inputs!$B$13,0)/Inputs!$B$17)*DCF!C$6</f>
        <v>3885.5146652157428</v>
      </c>
      <c r="CN918" s="15">
        <f ca="1">(BG918*DCF!D$28-DCF!D$5*MAX(BG918*DCF!D$28,0)-MAX(BG918-BF918,0)/Inputs!$B$17)*DCF!D$6</f>
        <v>5054.1753127839702</v>
      </c>
      <c r="CO918" s="15">
        <f ca="1">(BH918*DCF!E$28-DCF!E$5*MAX(BH918*DCF!E$28,0)-MAX(BH918-BG918,0)/Inputs!$B$17)*DCF!E$6</f>
        <v>5693.9247576073785</v>
      </c>
      <c r="CP918" s="15">
        <f ca="1">(BI918*DCF!F$28-DCF!F$5*MAX(BI918*DCF!F$28,0)-MAX(BI918-BH918,0)/Inputs!$B$17)*DCF!F$6</f>
        <v>8449.327838471685</v>
      </c>
      <c r="CQ918" s="15">
        <f ca="1">(BJ918*DCF!G$28-DCF!G$5*MAX(BJ918*DCF!G$28,0)-MAX(BJ918-BI918,0)/Inputs!$B$17)*DCF!G$6</f>
        <v>9761.0277065502996</v>
      </c>
      <c r="CR918" s="15">
        <f ca="1">(BK918*DCF!H$28-DCF!H$5*MAX(BK918*DCF!H$28,0)-MAX(BK918-BJ918,0)/Inputs!$B$17)*DCF!H$6</f>
        <v>10166.418865429021</v>
      </c>
      <c r="CS918" s="15">
        <f ca="1">(BL918*DCF!I$28-DCF!I$5*MAX(BL918*DCF!I$28,0)-MAX(BL918-BK918,0)/Inputs!$B$17)*DCF!I$6</f>
        <v>12276.556787129222</v>
      </c>
      <c r="CT918" s="15">
        <f ca="1">(BM918*DCF!J$28-DCF!J$5*MAX(BM918*DCF!J$28,0)-MAX(BM918-BL918,0)/Inputs!$B$17)*DCF!J$6</f>
        <v>13183.60416476003</v>
      </c>
      <c r="CU918" s="15">
        <f ca="1">(BN918*DCF!K$28-DCF!K$5*MAX(BN918*DCF!K$28,0)-MAX(BN918-BM918,0)/Inputs!$B$17)*DCF!K$6</f>
        <v>13093.044744471728</v>
      </c>
      <c r="CV918" s="15">
        <f ca="1">(BO918*DCF!L$28-DCF!L$5*MAX(BO918*DCF!L$28,0)-MAX(BO918-BN918,0)/Inputs!$B$17)*DCF!L$6</f>
        <v>15050.623840868295</v>
      </c>
      <c r="CW918" s="15">
        <f ca="1">(BP918*DCF!M$28-DCF!M$5*MAX(BP918*DCF!M$28,0)-MAX(BP918-BO918,0)/Inputs!$B$17)*DCF!M$6</f>
        <v>17882.420201643148</v>
      </c>
      <c r="CX918" s="15">
        <f ca="1">(BQ918*DCF!C$46-DCF!C$5*MAX(BQ918*DCF!C$46,0)-MAX(BQ918-Inputs!$B$20,0)/Inputs!$B$24)*DCF!C$6</f>
        <v>-4277.60945425103</v>
      </c>
      <c r="CY918" s="15">
        <f ca="1">(BR918*DCF!D$46-DCF!D$5*MAX(BR918*DCF!D$46,0)-MAX(BR918-BQ918,0)/Inputs!$B$24)*DCF!D$6</f>
        <v>-7459.9455625789533</v>
      </c>
      <c r="CZ918" s="15">
        <f ca="1">(BS918*DCF!E$46-DCF!E$5*MAX(BS918*DCF!E$46,0)-MAX(BS918-BR918,0)/Inputs!$B$24)*DCF!E$6</f>
        <v>-3405.6037228069831</v>
      </c>
      <c r="DA918" s="15">
        <f ca="1">(BT918*DCF!F$46-DCF!F$5*MAX(BT918*DCF!F$46,0)-MAX(BT918-BS918,0)/Inputs!$B$24)*DCF!F$6</f>
        <v>-12234.89436374105</v>
      </c>
      <c r="DB918" s="15">
        <f ca="1">(BU918*DCF!G$46-DCF!G$5*MAX(BU918*DCF!G$46,0)-MAX(BU918-BT918,0)/Inputs!$B$24)*DCF!G$6</f>
        <v>-5098.4661464768133</v>
      </c>
      <c r="DC918" s="15">
        <f ca="1">(BV918*DCF!H$46-DCF!H$5*MAX(BV918*DCF!H$46,0)-MAX(BV918-BU918,0)/Inputs!$B$24)*DCF!H$6</f>
        <v>-13630.63574257628</v>
      </c>
      <c r="DD918" s="15">
        <f ca="1">(BW918*DCF!I$46-DCF!I$5*MAX(BW918*DCF!I$46,0)-MAX(BW918-BV918,0)/Inputs!$B$24)*DCF!I$6</f>
        <v>-13517.437681346464</v>
      </c>
      <c r="DE918" s="15">
        <f ca="1">(BX918*DCF!J$46-DCF!J$5*MAX(BX918*DCF!J$46,0)-MAX(BX918-BW918,0)/Inputs!$B$24)*DCF!J$6</f>
        <v>6449.8568226814541</v>
      </c>
      <c r="DF918" s="15">
        <f ca="1">(BY918*DCF!K$46-DCF!K$5*MAX(BY918*DCF!K$46,0)-MAX(BY918-BX918,0)/Inputs!$B$24)*DCF!K$6</f>
        <v>1911.6241534517367</v>
      </c>
      <c r="DG918" s="15">
        <f ca="1">(BZ918*DCF!L$46-DCF!L$5*MAX(BZ918*DCF!L$46,0)-MAX(BZ918-BY918,0)/Inputs!$B$24)*DCF!L$6</f>
        <v>1414.3347060750882</v>
      </c>
      <c r="DH918" s="15">
        <f ca="1">(CA918*DCF!M$46-DCF!M$5*MAX(CA918*DCF!M$46,0)-MAX(CA918-BZ918,0)/Inputs!$B$24)*DCF!M$6</f>
        <v>10274.423485016996</v>
      </c>
      <c r="DI918" s="15">
        <f ca="1">SUM(CB918:CL918)+BE918*DCF!M$10*(1+Inputs!$B$30)*(1-Inputs!$B$33)*(1-Inputs!$B$30/Inputs!$B$31)/(Inputs!$B$29-Inputs!$B$30)*DCF!M$6</f>
        <v>109468.87325608176</v>
      </c>
      <c r="DJ918" s="15">
        <f ca="1">SUM(CM918:CW918)+BP918*DCF!M$28*(1+Inputs!$B$30)*(1-Inputs!$B$33)*(1-Inputs!$B$30/Inputs!$B$31)/(Inputs!$B$29-Inputs!$B$30)*DCF!M$6</f>
        <v>500830.96641723742</v>
      </c>
      <c r="DK918" s="15">
        <f ca="1">SUM(CX918:DH918)+CA918*DCF!M$46*(1+Inputs!$B$30)*(1-Inputs!$B$33)*(1-Inputs!$B$30/Inputs!$B$31)/(Inputs!$B$29-Inputs!$B$30)*DCF!M$6</f>
        <v>494536.06370197819</v>
      </c>
      <c r="DM918" s="15">
        <f ca="1">DI918+DJ918+DK918+Inputs!$B$34+Inputs!$B$36-Inputs!$B$35</f>
        <v>1181686.9033752973</v>
      </c>
    </row>
    <row r="919" spans="1:117" x14ac:dyDescent="0.75">
      <c r="A919" s="11">
        <v>906</v>
      </c>
      <c r="C919" s="23">
        <f t="shared" ca="1" si="540"/>
        <v>-0.35678490776311783</v>
      </c>
      <c r="D919" s="23">
        <f t="shared" ca="1" si="540"/>
        <v>9.9700928155927945E-2</v>
      </c>
      <c r="E919" s="23">
        <f t="shared" ca="1" si="540"/>
        <v>0.52771817853056346</v>
      </c>
      <c r="F919" s="23">
        <f t="shared" ca="1" si="540"/>
        <v>1.1582259444022081</v>
      </c>
      <c r="G919" s="23">
        <f t="shared" ca="1" si="540"/>
        <v>0.23234520408213841</v>
      </c>
      <c r="H919" s="23">
        <f t="shared" ca="1" si="540"/>
        <v>-0.4723139078949713</v>
      </c>
      <c r="I919" s="23">
        <f t="shared" ca="1" si="540"/>
        <v>-3.6441095797020769E-2</v>
      </c>
      <c r="J919" s="23">
        <f t="shared" ca="1" si="540"/>
        <v>-9.8517036326631363E-2</v>
      </c>
      <c r="K919" s="23">
        <f t="shared" ca="1" si="540"/>
        <v>0.27306130013052521</v>
      </c>
      <c r="L919" s="23">
        <f t="shared" ca="1" si="540"/>
        <v>0.25161503264485285</v>
      </c>
      <c r="M919" s="23">
        <f t="shared" ca="1" si="540"/>
        <v>-0.96623873631404644</v>
      </c>
      <c r="N919" s="23">
        <f ca="1">SQRT(Inputs!$B$38)*C919+SQRT(1-Inputs!$B$38)*_xlfn.NORM.S.INV(RAND())</f>
        <v>0.80327513771592685</v>
      </c>
      <c r="O919" s="23">
        <f ca="1">SQRT(Inputs!$B$38)*D919+SQRT(1-Inputs!$B$38)*_xlfn.NORM.S.INV(RAND())</f>
        <v>0.15238128328630673</v>
      </c>
      <c r="P919" s="23">
        <f ca="1">SQRT(Inputs!$B$38)*E919+SQRT(1-Inputs!$B$38)*_xlfn.NORM.S.INV(RAND())</f>
        <v>1.1095296663532954</v>
      </c>
      <c r="Q919" s="23">
        <f ca="1">SQRT(Inputs!$B$38)*F919+SQRT(1-Inputs!$B$38)*_xlfn.NORM.S.INV(RAND())</f>
        <v>0.24263795615319883</v>
      </c>
      <c r="R919" s="23">
        <f ca="1">SQRT(Inputs!$B$38)*G919+SQRT(1-Inputs!$B$38)*_xlfn.NORM.S.INV(RAND())</f>
        <v>1.8682764996194197</v>
      </c>
      <c r="S919" s="23">
        <f ca="1">SQRT(Inputs!$B$38)*H919+SQRT(1-Inputs!$B$38)*_xlfn.NORM.S.INV(RAND())</f>
        <v>-0.57163773842082322</v>
      </c>
      <c r="T919" s="23">
        <f ca="1">SQRT(Inputs!$B$38)*I919+SQRT(1-Inputs!$B$38)*_xlfn.NORM.S.INV(RAND())</f>
        <v>0.22282359404412558</v>
      </c>
      <c r="U919" s="23">
        <f ca="1">SQRT(Inputs!$B$38)*J919+SQRT(1-Inputs!$B$38)*_xlfn.NORM.S.INV(RAND())</f>
        <v>0.73330823255853494</v>
      </c>
      <c r="V919" s="23">
        <f ca="1">SQRT(Inputs!$B$38)*K919+SQRT(1-Inputs!$B$38)*_xlfn.NORM.S.INV(RAND())</f>
        <v>-1.0667666971059984</v>
      </c>
      <c r="W919" s="23">
        <f ca="1">SQRT(Inputs!$B$38)*L919+SQRT(1-Inputs!$B$38)*_xlfn.NORM.S.INV(RAND())</f>
        <v>0.43558604156561342</v>
      </c>
      <c r="X919" s="23">
        <f ca="1">SQRT(Inputs!$B$38)*M919+SQRT(1-Inputs!$B$38)*_xlfn.NORM.S.INV(RAND())</f>
        <v>-1.6275175841912595</v>
      </c>
      <c r="Y919" s="23">
        <f ca="1">SQRT(Inputs!$B$38)*C919+SQRT(1-Inputs!$B$38)*_xlfn.NORM.S.INV(RAND())</f>
        <v>0.58924149737736975</v>
      </c>
      <c r="Z919" s="23">
        <f ca="1">SQRT(Inputs!$B$38)*D919+SQRT(1-Inputs!$B$38)*_xlfn.NORM.S.INV(RAND())</f>
        <v>0.40763397333362505</v>
      </c>
      <c r="AA919" s="23">
        <f ca="1">SQRT(Inputs!$B$38)*E919+SQRT(1-Inputs!$B$38)*_xlfn.NORM.S.INV(RAND())</f>
        <v>-0.96502645994269498</v>
      </c>
      <c r="AB919" s="23">
        <f ca="1">SQRT(Inputs!$B$38)*F919+SQRT(1-Inputs!$B$38)*_xlfn.NORM.S.INV(RAND())</f>
        <v>1.44388999065113</v>
      </c>
      <c r="AC919" s="23">
        <f ca="1">SQRT(Inputs!$B$38)*G919+SQRT(1-Inputs!$B$38)*_xlfn.NORM.S.INV(RAND())</f>
        <v>0.88973091105106383</v>
      </c>
      <c r="AD919" s="23">
        <f ca="1">SQRT(Inputs!$B$38)*H919+SQRT(1-Inputs!$B$38)*_xlfn.NORM.S.INV(RAND())</f>
        <v>-1.0395116952961074</v>
      </c>
      <c r="AE919" s="23">
        <f ca="1">SQRT(Inputs!$B$38)*I919+SQRT(1-Inputs!$B$38)*_xlfn.NORM.S.INV(RAND())</f>
        <v>0.38829945028358354</v>
      </c>
      <c r="AF919" s="23">
        <f ca="1">SQRT(Inputs!$B$38)*J919+SQRT(1-Inputs!$B$38)*_xlfn.NORM.S.INV(RAND())</f>
        <v>-1.868857085309519</v>
      </c>
      <c r="AG919" s="23">
        <f ca="1">SQRT(Inputs!$B$38)*K919+SQRT(1-Inputs!$B$38)*_xlfn.NORM.S.INV(RAND())</f>
        <v>1.7604322555160419</v>
      </c>
      <c r="AH919" s="23">
        <f ca="1">SQRT(Inputs!$B$38)*L919+SQRT(1-Inputs!$B$38)*_xlfn.NORM.S.INV(RAND())</f>
        <v>-0.30368967144964409</v>
      </c>
      <c r="AI919" s="23">
        <f ca="1">SQRT(Inputs!$B$38)*M919+SQRT(1-Inputs!$B$38)*_xlfn.NORM.S.INV(RAND())</f>
        <v>-0.55721643709523461</v>
      </c>
      <c r="AJ919" s="23">
        <f ca="1">SQRT(Inputs!$B$38)*C919+SQRT(1-Inputs!$B$38)*_xlfn.NORM.S.INV(RAND())</f>
        <v>-1.3136197602197583</v>
      </c>
      <c r="AK919" s="23">
        <f ca="1">SQRT(Inputs!$B$38)*D919+SQRT(1-Inputs!$B$38)*_xlfn.NORM.S.INV(RAND())</f>
        <v>1.2582990874640536</v>
      </c>
      <c r="AL919" s="23">
        <f ca="1">SQRT(Inputs!$B$38)*E919+SQRT(1-Inputs!$B$38)*_xlfn.NORM.S.INV(RAND())</f>
        <v>2.1402338925148701E-2</v>
      </c>
      <c r="AM919" s="23">
        <f ca="1">SQRT(Inputs!$B$38)*F919+SQRT(1-Inputs!$B$38)*_xlfn.NORM.S.INV(RAND())</f>
        <v>-0.19469436708419141</v>
      </c>
      <c r="AN919" s="23">
        <f ca="1">SQRT(Inputs!$B$38)*G919+SQRT(1-Inputs!$B$38)*_xlfn.NORM.S.INV(RAND())</f>
        <v>1.392348350422661</v>
      </c>
      <c r="AO919" s="23">
        <f ca="1">SQRT(Inputs!$B$38)*H919+SQRT(1-Inputs!$B$38)*_xlfn.NORM.S.INV(RAND())</f>
        <v>0.24177827382619788</v>
      </c>
      <c r="AP919" s="23">
        <f ca="1">SQRT(Inputs!$B$38)*I919+SQRT(1-Inputs!$B$38)*_xlfn.NORM.S.INV(RAND())</f>
        <v>0.54846895188401712</v>
      </c>
      <c r="AQ919" s="23">
        <f ca="1">SQRT(Inputs!$B$38)*J919+SQRT(1-Inputs!$B$38)*_xlfn.NORM.S.INV(RAND())</f>
        <v>-0.18545949865510017</v>
      </c>
      <c r="AR919" s="23">
        <f ca="1">SQRT(Inputs!$B$38)*K919+SQRT(1-Inputs!$B$38)*_xlfn.NORM.S.INV(RAND())</f>
        <v>-0.58585686134077841</v>
      </c>
      <c r="AS919" s="23">
        <f ca="1">SQRT(Inputs!$B$38)*L919+SQRT(1-Inputs!$B$38)*_xlfn.NORM.S.INV(RAND())</f>
        <v>-6.5923845936556258E-2</v>
      </c>
      <c r="AT919" s="23">
        <f ca="1">SQRT(Inputs!$B$38)*M919+SQRT(1-Inputs!$B$38)*_xlfn.NORM.S.INV(RAND())</f>
        <v>-2.6143647212836294</v>
      </c>
      <c r="AU919" s="15">
        <f ca="1">Inputs!$B$6*EXP($B$8-0.5*C$5^2+C$5*N919)</f>
        <v>5651.3008300556157</v>
      </c>
      <c r="AV919" s="15">
        <f t="shared" ca="1" si="510"/>
        <v>7034.8302539846318</v>
      </c>
      <c r="AW919" s="15">
        <f t="shared" ca="1" si="511"/>
        <v>9962.4580853199241</v>
      </c>
      <c r="AX919" s="15">
        <f t="shared" ca="1" si="512"/>
        <v>12537.514029198275</v>
      </c>
      <c r="AY919" s="15">
        <f t="shared" ca="1" si="513"/>
        <v>19058.054465803525</v>
      </c>
      <c r="AZ919" s="15">
        <f t="shared" ca="1" si="514"/>
        <v>21886.507378960498</v>
      </c>
      <c r="BA919" s="15">
        <f t="shared" ca="1" si="515"/>
        <v>27415.437202099183</v>
      </c>
      <c r="BB919" s="15">
        <f t="shared" ca="1" si="516"/>
        <v>36123.703505325298</v>
      </c>
      <c r="BC919" s="15">
        <f t="shared" ca="1" si="517"/>
        <v>39913.214651612754</v>
      </c>
      <c r="BD919" s="15">
        <f t="shared" ca="1" si="518"/>
        <v>50930.766420969499</v>
      </c>
      <c r="BE919" s="15">
        <f t="shared" ca="1" si="519"/>
        <v>53810.932282505215</v>
      </c>
      <c r="BF919" s="15">
        <f ca="1">Inputs!$B$13*EXP($B$9-0.5*C$6^2+C$6*Y919)</f>
        <v>15544.855037290272</v>
      </c>
      <c r="BG919" s="15">
        <f t="shared" ca="1" si="520"/>
        <v>20391.052565826591</v>
      </c>
      <c r="BH919" s="15">
        <f t="shared" ca="1" si="521"/>
        <v>21229.203612565499</v>
      </c>
      <c r="BI919" s="15">
        <f t="shared" ca="1" si="522"/>
        <v>32455.4254135048</v>
      </c>
      <c r="BJ919" s="15">
        <f t="shared" ca="1" si="523"/>
        <v>45232.78080064994</v>
      </c>
      <c r="BK919" s="15">
        <f t="shared" ca="1" si="524"/>
        <v>48188.705921473105</v>
      </c>
      <c r="BL919" s="15">
        <f t="shared" ca="1" si="525"/>
        <v>62248.890582378532</v>
      </c>
      <c r="BM919" s="15">
        <f t="shared" ca="1" si="526"/>
        <v>60664.188079719599</v>
      </c>
      <c r="BN919" s="15">
        <f t="shared" ca="1" si="527"/>
        <v>92132.597899383851</v>
      </c>
      <c r="BO919" s="15">
        <f t="shared" ca="1" si="528"/>
        <v>109427.76357343538</v>
      </c>
      <c r="BP919" s="15">
        <f t="shared" ca="1" si="529"/>
        <v>126445.15672710867</v>
      </c>
      <c r="BQ919" s="15">
        <f ca="1">Inputs!$B$20*EXP($B$10-0.5*C$7^2+C$7*AJ919)</f>
        <v>2691.921413573707</v>
      </c>
      <c r="BR919" s="15">
        <f t="shared" ca="1" si="530"/>
        <v>5446.9040115457165</v>
      </c>
      <c r="BS919" s="15">
        <f t="shared" ca="1" si="531"/>
        <v>7504.9401089094854</v>
      </c>
      <c r="BT919" s="15">
        <f t="shared" ca="1" si="532"/>
        <v>9832.4468848056968</v>
      </c>
      <c r="BU919" s="15">
        <f t="shared" ca="1" si="533"/>
        <v>19085.511803214813</v>
      </c>
      <c r="BV919" s="15">
        <f t="shared" ca="1" si="534"/>
        <v>28040.001888358074</v>
      </c>
      <c r="BW919" s="15">
        <f t="shared" ca="1" si="535"/>
        <v>43944.501870709413</v>
      </c>
      <c r="BX919" s="15">
        <f t="shared" ca="1" si="536"/>
        <v>59220.205761805657</v>
      </c>
      <c r="BY919" s="15">
        <f t="shared" ca="1" si="537"/>
        <v>74179.020810379516</v>
      </c>
      <c r="BZ919" s="15">
        <f t="shared" ca="1" si="538"/>
        <v>102829.77517458683</v>
      </c>
      <c r="CA919" s="15">
        <f t="shared" ca="1" si="539"/>
        <v>90769.338120840839</v>
      </c>
      <c r="CB919" s="15">
        <f ca="1">(AU919*DCF!C$10-DCF!C$5*MAX(AU919*DCF!C$10,0)-MAX(AU919-Inputs!$B$6,0)/Inputs!$B$10)*DCF!C$6</f>
        <v>1038.1611729195133</v>
      </c>
      <c r="CC919" s="15">
        <f ca="1">(AV919*DCF!D$10-DCF!D$5*MAX(AV919*DCF!D$10,0)-MAX(AV919-AU919,0)/Inputs!$B$10)*DCF!D$6</f>
        <v>1377.3547745104233</v>
      </c>
      <c r="CD919" s="15">
        <f ca="1">(AW919*DCF!E$10-DCF!E$5*MAX(AW919*DCF!E$10,0)-MAX(AW919-AV919,0)/Inputs!$B$10)*DCF!E$6</f>
        <v>1640.7499573190046</v>
      </c>
      <c r="CE919" s="15">
        <f ca="1">(AX919*DCF!F$10-DCF!F$5*MAX(AX919*DCF!F$10,0)-MAX(AX919-AW919,0)/Inputs!$B$10)*DCF!F$6</f>
        <v>2201.1140329514383</v>
      </c>
      <c r="CF919" s="15">
        <f ca="1">(AY919*DCF!G$10-DCF!G$5*MAX(AY919*DCF!G$10,0)-MAX(AY919-AX919,0)/Inputs!$B$10)*DCF!G$6</f>
        <v>2673.3580986648876</v>
      </c>
      <c r="CG919" s="15">
        <f ca="1">(AZ919*DCF!H$10-DCF!H$5*MAX(AZ919*DCF!H$10,0)-MAX(AZ919-AY919,0)/Inputs!$B$10)*DCF!H$6</f>
        <v>3747.0385849673794</v>
      </c>
      <c r="CH919" s="15">
        <f ca="1">(BA919*DCF!I$10-DCF!I$5*MAX(BA919*DCF!I$10,0)-MAX(BA919-AZ919,0)/Inputs!$B$10)*DCF!I$6</f>
        <v>4100.8620514409004</v>
      </c>
      <c r="CI919" s="15">
        <f ca="1">(BB919*DCF!J$10-DCF!J$5*MAX(BB919*DCF!J$10,0)-MAX(BB919-BA919,0)/Inputs!$B$10)*DCF!J$6</f>
        <v>4879.3170826789419</v>
      </c>
      <c r="CJ919" s="15">
        <f ca="1">(BC919*DCF!K$10-DCF!K$5*MAX(BC919*DCF!K$10,0)-MAX(BC919-BB919,0)/Inputs!$B$10)*DCF!K$6</f>
        <v>5894.912675475065</v>
      </c>
      <c r="CK919" s="15">
        <f ca="1">(BD919*DCF!L$10-DCF!L$5*MAX(BD919*DCF!L$10,0)-MAX(BD919-BC919,0)/Inputs!$B$10)*DCF!L$6</f>
        <v>6256.5802405788918</v>
      </c>
      <c r="CL919" s="15">
        <f ca="1">(BE919*DCF!M$10-DCF!M$5*MAX(BE919*DCF!M$10,0)-MAX(BE919-BD919,0)/Inputs!$B$10)*DCF!M$6</f>
        <v>7249.3519516986398</v>
      </c>
      <c r="CM919" s="15">
        <f ca="1">(BF919*DCF!C$28-DCF!C$5*MAX(BF919*DCF!C$28,0)-MAX(BF919-Inputs!$B$13,0)/Inputs!$B$17)*DCF!C$6</f>
        <v>3783.9441546591934</v>
      </c>
      <c r="CN919" s="15">
        <f ca="1">(BG919*DCF!D$28-DCF!D$5*MAX(BG919*DCF!D$28,0)-MAX(BG919-BF919,0)/Inputs!$B$17)*DCF!D$6</f>
        <v>4971.7191468383735</v>
      </c>
      <c r="CO919" s="15">
        <f ca="1">(BH919*DCF!E$28-DCF!E$5*MAX(BH919*DCF!E$28,0)-MAX(BH919-BG919,0)/Inputs!$B$17)*DCF!E$6</f>
        <v>5847.3004453464391</v>
      </c>
      <c r="CP919" s="15">
        <f ca="1">(BI919*DCF!F$28-DCF!F$5*MAX(BI919*DCF!F$28,0)-MAX(BI919-BH919,0)/Inputs!$B$17)*DCF!F$6</f>
        <v>6766.8819730365512</v>
      </c>
      <c r="CQ919" s="15">
        <f ca="1">(BJ919*DCF!G$28-DCF!G$5*MAX(BJ919*DCF!G$28,0)-MAX(BJ919-BI919,0)/Inputs!$B$17)*DCF!G$6</f>
        <v>9586.963207588662</v>
      </c>
      <c r="CR919" s="15">
        <f ca="1">(BK919*DCF!H$28-DCF!H$5*MAX(BK919*DCF!H$28,0)-MAX(BK919-BJ919,0)/Inputs!$B$17)*DCF!H$6</f>
        <v>11458.330817253325</v>
      </c>
      <c r="CS919" s="15">
        <f ca="1">(BL919*DCF!I$28-DCF!I$5*MAX(BL919*DCF!I$28,0)-MAX(BL919-BK919,0)/Inputs!$B$17)*DCF!I$6</f>
        <v>12619.948131300054</v>
      </c>
      <c r="CT919" s="15">
        <f ca="1">(BM919*DCF!J$28-DCF!J$5*MAX(BM919*DCF!J$28,0)-MAX(BM919-BL919,0)/Inputs!$B$17)*DCF!J$6</f>
        <v>13533.150065594855</v>
      </c>
      <c r="CU919" s="15">
        <f ca="1">(BN919*DCF!K$28-DCF!K$5*MAX(BN919*DCF!K$28,0)-MAX(BN919-BM919,0)/Inputs!$B$17)*DCF!K$6</f>
        <v>15602.398843463543</v>
      </c>
      <c r="CV919" s="15">
        <f ca="1">(BO919*DCF!L$28-DCF!L$5*MAX(BO919*DCF!L$28,0)-MAX(BO919-BN919,0)/Inputs!$B$17)*DCF!L$6</f>
        <v>19876.158872363405</v>
      </c>
      <c r="CW919" s="15">
        <f ca="1">(BP919*DCF!M$28-DCF!M$5*MAX(BP919*DCF!M$28,0)-MAX(BP919-BO919,0)/Inputs!$B$17)*DCF!M$6</f>
        <v>22011.933654361012</v>
      </c>
      <c r="CX919" s="15">
        <f ca="1">(BQ919*DCF!C$46-DCF!C$5*MAX(BQ919*DCF!C$46,0)-MAX(BQ919-Inputs!$B$20,0)/Inputs!$B$24)*DCF!C$6</f>
        <v>-621.69085763826945</v>
      </c>
      <c r="CY919" s="15">
        <f ca="1">(BR919*DCF!D$46-DCF!D$5*MAX(BR919*DCF!D$46,0)-MAX(BR919-BQ919,0)/Inputs!$B$24)*DCF!D$6</f>
        <v>-2105.1876974501101</v>
      </c>
      <c r="CZ919" s="15">
        <f ca="1">(BS919*DCF!E$46-DCF!E$5*MAX(BS919*DCF!E$46,0)-MAX(BS919-BR919,0)/Inputs!$B$24)*DCF!E$6</f>
        <v>-1698.6934077028179</v>
      </c>
      <c r="DA919" s="15">
        <f ca="1">(BT919*DCF!F$46-DCF!F$5*MAX(BT919*DCF!F$46,0)-MAX(BT919-BS919,0)/Inputs!$B$24)*DCF!F$6</f>
        <v>-1563.579742828661</v>
      </c>
      <c r="DB919" s="15">
        <f ca="1">(BU919*DCF!G$46-DCF!G$5*MAX(BU919*DCF!G$46,0)-MAX(BU919-BT919,0)/Inputs!$B$24)*DCF!G$6</f>
        <v>-3754.5471290057853</v>
      </c>
      <c r="DC919" s="15">
        <f ca="1">(BV919*DCF!H$46-DCF!H$5*MAX(BV919*DCF!H$46,0)-MAX(BV919-BU919,0)/Inputs!$B$24)*DCF!H$6</f>
        <v>-2782.5529288872394</v>
      </c>
      <c r="DD919" s="15">
        <f ca="1">(BW919*DCF!I$46-DCF!I$5*MAX(BW919*DCF!I$46,0)-MAX(BW919-BV919,0)/Inputs!$B$24)*DCF!I$6</f>
        <v>-3550.6513683273051</v>
      </c>
      <c r="DE919" s="15">
        <f ca="1">(BX919*DCF!J$46-DCF!J$5*MAX(BX919*DCF!J$46,0)-MAX(BX919-BW919,0)/Inputs!$B$24)*DCF!J$6</f>
        <v>-1566.7432821230316</v>
      </c>
      <c r="DF919" s="15">
        <f ca="1">(BY919*DCF!K$46-DCF!K$5*MAX(BY919*DCF!K$46,0)-MAX(BY919-BX919,0)/Inputs!$B$24)*DCF!K$6</f>
        <v>572.8417599606297</v>
      </c>
      <c r="DG919" s="15">
        <f ca="1">(BZ919*DCF!L$46-DCF!L$5*MAX(BZ919*DCF!L$46,0)-MAX(BZ919-BY919,0)/Inputs!$B$24)*DCF!L$6</f>
        <v>624.38626060467868</v>
      </c>
      <c r="DH919" s="15">
        <f ca="1">(CA919*DCF!M$46-DCF!M$5*MAX(CA919*DCF!M$46,0)-MAX(CA919-BZ919,0)/Inputs!$B$24)*DCF!M$6</f>
        <v>7115.9597909411095</v>
      </c>
      <c r="DI919" s="15">
        <f ca="1">SUM(CB919:CL919)+BE919*DCF!M$10*(1+Inputs!$B$30)*(1-Inputs!$B$33)*(1-Inputs!$B$30/Inputs!$B$31)/(Inputs!$B$29-Inputs!$B$30)*DCF!M$6</f>
        <v>190815.33674133071</v>
      </c>
      <c r="DJ919" s="15">
        <f ca="1">SUM(CM919:CW919)+BP919*DCF!M$28*(1+Inputs!$B$30)*(1-Inputs!$B$33)*(1-Inputs!$B$30/Inputs!$B$31)/(Inputs!$B$29-Inputs!$B$30)*DCF!M$6</f>
        <v>595256.78695932671</v>
      </c>
      <c r="DK919" s="15">
        <f ca="1">SUM(CX919:DH919)+CA919*DCF!M$46*(1+Inputs!$B$30)*(1-Inputs!$B$33)*(1-Inputs!$B$30/Inputs!$B$31)/(Inputs!$B$29-Inputs!$B$30)*DCF!M$6</f>
        <v>131009.69044784088</v>
      </c>
      <c r="DM919" s="15">
        <f ca="1">DI919+DJ919+DK919+Inputs!$B$34+Inputs!$B$36-Inputs!$B$35</f>
        <v>993932.81414849823</v>
      </c>
    </row>
    <row r="920" spans="1:117" x14ac:dyDescent="0.75">
      <c r="A920" s="11">
        <v>907</v>
      </c>
      <c r="C920" s="23">
        <f t="shared" ca="1" si="540"/>
        <v>-0.26325998311857851</v>
      </c>
      <c r="D920" s="23">
        <f t="shared" ca="1" si="540"/>
        <v>-0.73202186803048241</v>
      </c>
      <c r="E920" s="23">
        <f t="shared" ca="1" si="540"/>
        <v>0.24653902967378896</v>
      </c>
      <c r="F920" s="23">
        <f t="shared" ca="1" si="540"/>
        <v>-0.94994103305500932</v>
      </c>
      <c r="G920" s="23">
        <f t="shared" ca="1" si="540"/>
        <v>0.8176494357701739</v>
      </c>
      <c r="H920" s="23">
        <f t="shared" ca="1" si="540"/>
        <v>-0.40555166520666475</v>
      </c>
      <c r="I920" s="23">
        <f t="shared" ca="1" si="540"/>
        <v>0.17457930963513368</v>
      </c>
      <c r="J920" s="23">
        <f t="shared" ca="1" si="540"/>
        <v>-8.6071501606651099E-2</v>
      </c>
      <c r="K920" s="23">
        <f t="shared" ca="1" si="540"/>
        <v>0.63041076431981102</v>
      </c>
      <c r="L920" s="23">
        <f t="shared" ca="1" si="540"/>
        <v>0.10726700660953795</v>
      </c>
      <c r="M920" s="23">
        <f t="shared" ca="1" si="540"/>
        <v>-1.4765063050680804</v>
      </c>
      <c r="N920" s="23">
        <f ca="1">SQRT(Inputs!$B$38)*C920+SQRT(1-Inputs!$B$38)*_xlfn.NORM.S.INV(RAND())</f>
        <v>0.41152135769543197</v>
      </c>
      <c r="O920" s="23">
        <f ca="1">SQRT(Inputs!$B$38)*D920+SQRT(1-Inputs!$B$38)*_xlfn.NORM.S.INV(RAND())</f>
        <v>-1.4470958472934079</v>
      </c>
      <c r="P920" s="23">
        <f ca="1">SQRT(Inputs!$B$38)*E920+SQRT(1-Inputs!$B$38)*_xlfn.NORM.S.INV(RAND())</f>
        <v>4.9812992158309866E-3</v>
      </c>
      <c r="Q920" s="23">
        <f ca="1">SQRT(Inputs!$B$38)*F920+SQRT(1-Inputs!$B$38)*_xlfn.NORM.S.INV(RAND())</f>
        <v>-1.0962276840842731</v>
      </c>
      <c r="R920" s="23">
        <f ca="1">SQRT(Inputs!$B$38)*G920+SQRT(1-Inputs!$B$38)*_xlfn.NORM.S.INV(RAND())</f>
        <v>0.20125771704369375</v>
      </c>
      <c r="S920" s="23">
        <f ca="1">SQRT(Inputs!$B$38)*H920+SQRT(1-Inputs!$B$38)*_xlfn.NORM.S.INV(RAND())</f>
        <v>-2.2309252034857061</v>
      </c>
      <c r="T920" s="23">
        <f ca="1">SQRT(Inputs!$B$38)*I920+SQRT(1-Inputs!$B$38)*_xlfn.NORM.S.INV(RAND())</f>
        <v>0.21465836683846351</v>
      </c>
      <c r="U920" s="23">
        <f ca="1">SQRT(Inputs!$B$38)*J920+SQRT(1-Inputs!$B$38)*_xlfn.NORM.S.INV(RAND())</f>
        <v>2.2975134657338761E-2</v>
      </c>
      <c r="V920" s="23">
        <f ca="1">SQRT(Inputs!$B$38)*K920+SQRT(1-Inputs!$B$38)*_xlfn.NORM.S.INV(RAND())</f>
        <v>-0.56250415079298344</v>
      </c>
      <c r="W920" s="23">
        <f ca="1">SQRT(Inputs!$B$38)*L920+SQRT(1-Inputs!$B$38)*_xlfn.NORM.S.INV(RAND())</f>
        <v>-0.6083257395040419</v>
      </c>
      <c r="X920" s="23">
        <f ca="1">SQRT(Inputs!$B$38)*M920+SQRT(1-Inputs!$B$38)*_xlfn.NORM.S.INV(RAND())</f>
        <v>-2.488833583795691</v>
      </c>
      <c r="Y920" s="23">
        <f ca="1">SQRT(Inputs!$B$38)*C920+SQRT(1-Inputs!$B$38)*_xlfn.NORM.S.INV(RAND())</f>
        <v>-0.65418651229876457</v>
      </c>
      <c r="Z920" s="23">
        <f ca="1">SQRT(Inputs!$B$38)*D920+SQRT(1-Inputs!$B$38)*_xlfn.NORM.S.INV(RAND())</f>
        <v>-0.44551715409038656</v>
      </c>
      <c r="AA920" s="23">
        <f ca="1">SQRT(Inputs!$B$38)*E920+SQRT(1-Inputs!$B$38)*_xlfn.NORM.S.INV(RAND())</f>
        <v>-0.4972008219239088</v>
      </c>
      <c r="AB920" s="23">
        <f ca="1">SQRT(Inputs!$B$38)*F920+SQRT(1-Inputs!$B$38)*_xlfn.NORM.S.INV(RAND())</f>
        <v>-1.1509373731541315</v>
      </c>
      <c r="AC920" s="23">
        <f ca="1">SQRT(Inputs!$B$38)*G920+SQRT(1-Inputs!$B$38)*_xlfn.NORM.S.INV(RAND())</f>
        <v>-0.19256251335775376</v>
      </c>
      <c r="AD920" s="23">
        <f ca="1">SQRT(Inputs!$B$38)*H920+SQRT(1-Inputs!$B$38)*_xlfn.NORM.S.INV(RAND())</f>
        <v>-1.1547809268680733</v>
      </c>
      <c r="AE920" s="23">
        <f ca="1">SQRT(Inputs!$B$38)*I920+SQRT(1-Inputs!$B$38)*_xlfn.NORM.S.INV(RAND())</f>
        <v>-9.89177050018651E-2</v>
      </c>
      <c r="AF920" s="23">
        <f ca="1">SQRT(Inputs!$B$38)*J920+SQRT(1-Inputs!$B$38)*_xlfn.NORM.S.INV(RAND())</f>
        <v>-0.25710541252396596</v>
      </c>
      <c r="AG920" s="23">
        <f ca="1">SQRT(Inputs!$B$38)*K920+SQRT(1-Inputs!$B$38)*_xlfn.NORM.S.INV(RAND())</f>
        <v>1.5928497660917318</v>
      </c>
      <c r="AH920" s="23">
        <f ca="1">SQRT(Inputs!$B$38)*L920+SQRT(1-Inputs!$B$38)*_xlfn.NORM.S.INV(RAND())</f>
        <v>0.54830798464091468</v>
      </c>
      <c r="AI920" s="23">
        <f ca="1">SQRT(Inputs!$B$38)*M920+SQRT(1-Inputs!$B$38)*_xlfn.NORM.S.INV(RAND())</f>
        <v>-1.3167816943837938</v>
      </c>
      <c r="AJ920" s="23">
        <f ca="1">SQRT(Inputs!$B$38)*C920+SQRT(1-Inputs!$B$38)*_xlfn.NORM.S.INV(RAND())</f>
        <v>-0.25658552464893281</v>
      </c>
      <c r="AK920" s="23">
        <f ca="1">SQRT(Inputs!$B$38)*D920+SQRT(1-Inputs!$B$38)*_xlfn.NORM.S.INV(RAND())</f>
        <v>-1.1775866279392648</v>
      </c>
      <c r="AL920" s="23">
        <f ca="1">SQRT(Inputs!$B$38)*E920+SQRT(1-Inputs!$B$38)*_xlfn.NORM.S.INV(RAND())</f>
        <v>-0.32849483257058942</v>
      </c>
      <c r="AM920" s="23">
        <f ca="1">SQRT(Inputs!$B$38)*F920+SQRT(1-Inputs!$B$38)*_xlfn.NORM.S.INV(RAND())</f>
        <v>-0.96753501606590353</v>
      </c>
      <c r="AN920" s="23">
        <f ca="1">SQRT(Inputs!$B$38)*G920+SQRT(1-Inputs!$B$38)*_xlfn.NORM.S.INV(RAND())</f>
        <v>0.66870361075685625</v>
      </c>
      <c r="AO920" s="23">
        <f ca="1">SQRT(Inputs!$B$38)*H920+SQRT(1-Inputs!$B$38)*_xlfn.NORM.S.INV(RAND())</f>
        <v>-0.321440448559564</v>
      </c>
      <c r="AP920" s="23">
        <f ca="1">SQRT(Inputs!$B$38)*I920+SQRT(1-Inputs!$B$38)*_xlfn.NORM.S.INV(RAND())</f>
        <v>1.22585639757333E-2</v>
      </c>
      <c r="AQ920" s="23">
        <f ca="1">SQRT(Inputs!$B$38)*J920+SQRT(1-Inputs!$B$38)*_xlfn.NORM.S.INV(RAND())</f>
        <v>-0.5254614104999934</v>
      </c>
      <c r="AR920" s="23">
        <f ca="1">SQRT(Inputs!$B$38)*K920+SQRT(1-Inputs!$B$38)*_xlfn.NORM.S.INV(RAND())</f>
        <v>-0.44856189599192686</v>
      </c>
      <c r="AS920" s="23">
        <f ca="1">SQRT(Inputs!$B$38)*L920+SQRT(1-Inputs!$B$38)*_xlfn.NORM.S.INV(RAND())</f>
        <v>0.21117445902371115</v>
      </c>
      <c r="AT920" s="23">
        <f ca="1">SQRT(Inputs!$B$38)*M920+SQRT(1-Inputs!$B$38)*_xlfn.NORM.S.INV(RAND())</f>
        <v>0.22837548458789081</v>
      </c>
      <c r="AU920" s="15">
        <f ca="1">Inputs!$B$6*EXP($B$8-0.5*C$5^2+C$5*N920)</f>
        <v>5304.0536345705104</v>
      </c>
      <c r="AV920" s="15">
        <f t="shared" ca="1" si="510"/>
        <v>5218.8905632322312</v>
      </c>
      <c r="AW920" s="15">
        <f t="shared" ca="1" si="511"/>
        <v>6367.7892311944343</v>
      </c>
      <c r="AX920" s="15">
        <f t="shared" ca="1" si="512"/>
        <v>6779.3784447950347</v>
      </c>
      <c r="AY920" s="15">
        <f t="shared" ca="1" si="513"/>
        <v>8482.1357302156121</v>
      </c>
      <c r="AZ920" s="15">
        <f t="shared" ca="1" si="514"/>
        <v>8114.2601370828224</v>
      </c>
      <c r="BA920" s="15">
        <f t="shared" ca="1" si="515"/>
        <v>10155.387624324998</v>
      </c>
      <c r="BB920" s="15">
        <f t="shared" ca="1" si="516"/>
        <v>12461.941747887882</v>
      </c>
      <c r="BC920" s="15">
        <f t="shared" ca="1" si="517"/>
        <v>14456.06361595598</v>
      </c>
      <c r="BD920" s="15">
        <f t="shared" ca="1" si="518"/>
        <v>16730.492082738612</v>
      </c>
      <c r="BE920" s="15">
        <f t="shared" ca="1" si="519"/>
        <v>16342.898393799476</v>
      </c>
      <c r="BF920" s="15">
        <f ca="1">Inputs!$B$13*EXP($B$9-0.5*C$6^2+C$6*Y920)</f>
        <v>12148.709948231872</v>
      </c>
      <c r="BG920" s="15">
        <f t="shared" ca="1" si="520"/>
        <v>13662.409708356052</v>
      </c>
      <c r="BH920" s="15">
        <f t="shared" ca="1" si="521"/>
        <v>15371.607589265977</v>
      </c>
      <c r="BI920" s="15">
        <f t="shared" ca="1" si="522"/>
        <v>15762.245211442723</v>
      </c>
      <c r="BJ920" s="15">
        <f t="shared" ca="1" si="523"/>
        <v>18794.498898132413</v>
      </c>
      <c r="BK920" s="15">
        <f t="shared" ca="1" si="524"/>
        <v>19710.937696705536</v>
      </c>
      <c r="BL920" s="15">
        <f t="shared" ca="1" si="525"/>
        <v>23904.11125586175</v>
      </c>
      <c r="BM920" s="15">
        <f t="shared" ca="1" si="526"/>
        <v>28459.650298089105</v>
      </c>
      <c r="BN920" s="15">
        <f t="shared" ca="1" si="527"/>
        <v>42363.205531690102</v>
      </c>
      <c r="BO920" s="15">
        <f t="shared" ca="1" si="528"/>
        <v>55553.827498729501</v>
      </c>
      <c r="BP920" s="15">
        <f t="shared" ca="1" si="529"/>
        <v>58899.96253875448</v>
      </c>
      <c r="BQ920" s="15">
        <f ca="1">Inputs!$B$20*EXP($B$10-0.5*C$7^2+C$7*AJ920)</f>
        <v>3916.3768876035524</v>
      </c>
      <c r="BR920" s="15">
        <f t="shared" ca="1" si="530"/>
        <v>3656.0031190321452</v>
      </c>
      <c r="BS920" s="15">
        <f t="shared" ca="1" si="531"/>
        <v>4555.7634792597428</v>
      </c>
      <c r="BT920" s="15">
        <f t="shared" ca="1" si="532"/>
        <v>4873.3347147633031</v>
      </c>
      <c r="BU920" s="15">
        <f t="shared" ca="1" si="533"/>
        <v>7940.0526969600232</v>
      </c>
      <c r="BV920" s="15">
        <f t="shared" ca="1" si="534"/>
        <v>10275.168667783959</v>
      </c>
      <c r="BW920" s="15">
        <f t="shared" ca="1" si="535"/>
        <v>14375.667798408744</v>
      </c>
      <c r="BX920" s="15">
        <f t="shared" ca="1" si="536"/>
        <v>18096.358575862458</v>
      </c>
      <c r="BY920" s="15">
        <f t="shared" ca="1" si="537"/>
        <v>23270.750533347997</v>
      </c>
      <c r="BZ920" s="15">
        <f t="shared" ca="1" si="538"/>
        <v>33944.636230660079</v>
      </c>
      <c r="CA920" s="15">
        <f t="shared" ca="1" si="539"/>
        <v>49656.764269374486</v>
      </c>
      <c r="CB920" s="15">
        <f ca="1">(AU920*DCF!C$10-DCF!C$5*MAX(AU920*DCF!C$10,0)-MAX(AU920-Inputs!$B$6,0)/Inputs!$B$10)*DCF!C$6</f>
        <v>1040.637107316948</v>
      </c>
      <c r="CC920" s="15">
        <f ca="1">(AV920*DCF!D$10-DCF!D$5*MAX(AV920*DCF!D$10,0)-MAX(AV920-AU920,0)/Inputs!$B$10)*DCF!D$6</f>
        <v>1272.0692179648731</v>
      </c>
      <c r="CD920" s="15">
        <f ca="1">(AW920*DCF!E$10-DCF!E$5*MAX(AW920*DCF!E$10,0)-MAX(AW920-AV920,0)/Inputs!$B$10)*DCF!E$6</f>
        <v>1211.441608963481</v>
      </c>
      <c r="CE920" s="15">
        <f ca="1">(AX920*DCF!F$10-DCF!F$5*MAX(AX920*DCF!F$10,0)-MAX(AX920-AW920,0)/Inputs!$B$10)*DCF!F$6</f>
        <v>1394.285999460124</v>
      </c>
      <c r="CF920" s="15">
        <f ca="1">(AY920*DCF!G$10-DCF!G$5*MAX(AY920*DCF!G$10,0)-MAX(AY920-AX920,0)/Inputs!$B$10)*DCF!G$6</f>
        <v>1420.3585844117424</v>
      </c>
      <c r="CG920" s="15">
        <f ca="1">(AZ920*DCF!H$10-DCF!H$5*MAX(AZ920*DCF!H$10,0)-MAX(AZ920-AY920,0)/Inputs!$B$10)*DCF!H$6</f>
        <v>1575.3894258268874</v>
      </c>
      <c r="CH920" s="15">
        <f ca="1">(BA920*DCF!I$10-DCF!I$5*MAX(BA920*DCF!I$10,0)-MAX(BA920-AZ920,0)/Inputs!$B$10)*DCF!I$6</f>
        <v>1520.2024267440083</v>
      </c>
      <c r="CI920" s="15">
        <f ca="1">(BB920*DCF!J$10-DCF!J$5*MAX(BB920*DCF!J$10,0)-MAX(BB920-BA920,0)/Inputs!$B$10)*DCF!J$6</f>
        <v>1788.9778512195651</v>
      </c>
      <c r="CJ920" s="15">
        <f ca="1">(BC920*DCF!K$10-DCF!K$5*MAX(BC920*DCF!K$10,0)-MAX(BC920-BB920,0)/Inputs!$B$10)*DCF!K$6</f>
        <v>2048.0473710348169</v>
      </c>
      <c r="CK920" s="15">
        <f ca="1">(BD920*DCF!L$10-DCF!L$5*MAX(BD920*DCF!L$10,0)-MAX(BD920-BC920,0)/Inputs!$B$10)*DCF!L$6</f>
        <v>2229.1559256057676</v>
      </c>
      <c r="CL920" s="15">
        <f ca="1">(BE920*DCF!M$10-DCF!M$5*MAX(BE920*DCF!M$10,0)-MAX(BE920-BD920,0)/Inputs!$B$10)*DCF!M$6</f>
        <v>2306.1943431734744</v>
      </c>
      <c r="CM920" s="15">
        <f ca="1">(BF920*DCF!C$28-DCF!C$5*MAX(BF920*DCF!C$28,0)-MAX(BF920-Inputs!$B$13,0)/Inputs!$B$17)*DCF!C$6</f>
        <v>3531.7920657076702</v>
      </c>
      <c r="CN920" s="15">
        <f ca="1">(BG920*DCF!D$28-DCF!D$5*MAX(BG920*DCF!D$28,0)-MAX(BG920-BF920,0)/Inputs!$B$17)*DCF!D$6</f>
        <v>3700.9532049395725</v>
      </c>
      <c r="CO920" s="15">
        <f ca="1">(BH920*DCF!E$28-DCF!E$5*MAX(BH920*DCF!E$28,0)-MAX(BH920-BG920,0)/Inputs!$B$17)*DCF!E$6</f>
        <v>4016.6536073506441</v>
      </c>
      <c r="CP920" s="15">
        <f ca="1">(BI920*DCF!F$28-DCF!F$5*MAX(BI920*DCF!F$28,0)-MAX(BI920-BH920,0)/Inputs!$B$17)*DCF!F$6</f>
        <v>4207.9126301573251</v>
      </c>
      <c r="CQ920" s="15">
        <f ca="1">(BJ920*DCF!G$28-DCF!G$5*MAX(BJ920*DCF!G$28,0)-MAX(BJ920-BI920,0)/Inputs!$B$17)*DCF!G$6</f>
        <v>4366.3802174803286</v>
      </c>
      <c r="CR920" s="15">
        <f ca="1">(BK920*DCF!H$28-DCF!H$5*MAX(BK920*DCF!H$28,0)-MAX(BK920-BJ920,0)/Inputs!$B$17)*DCF!H$6</f>
        <v>4732.3434870417232</v>
      </c>
      <c r="CS920" s="15">
        <f ca="1">(BL920*DCF!I$28-DCF!I$5*MAX(BL920*DCF!I$28,0)-MAX(BL920-BK920,0)/Inputs!$B$17)*DCF!I$6</f>
        <v>5019.2754041272492</v>
      </c>
      <c r="CT920" s="15">
        <f ca="1">(BM920*DCF!J$28-DCF!J$5*MAX(BM920*DCF!J$28,0)-MAX(BM920-BL920,0)/Inputs!$B$17)*DCF!J$6</f>
        <v>5744.83737128546</v>
      </c>
      <c r="CU920" s="15">
        <f ca="1">(BN920*DCF!K$28-DCF!K$5*MAX(BN920*DCF!K$28,0)-MAX(BN920-BM920,0)/Inputs!$B$17)*DCF!K$6</f>
        <v>7243.3983828092123</v>
      </c>
      <c r="CV920" s="15">
        <f ca="1">(BO920*DCF!L$28-DCF!L$5*MAX(BO920*DCF!L$28,0)-MAX(BO920-BN920,0)/Inputs!$B$17)*DCF!L$6</f>
        <v>9591.6137830695825</v>
      </c>
      <c r="CW920" s="15">
        <f ca="1">(BP920*DCF!M$28-DCF!M$5*MAX(BP920*DCF!M$28,0)-MAX(BP920-BO920,0)/Inputs!$B$17)*DCF!M$6</f>
        <v>10732.296903052355</v>
      </c>
      <c r="CX920" s="15">
        <f ca="1">(BQ920*DCF!C$46-DCF!C$5*MAX(BQ920*DCF!C$46,0)-MAX(BQ920-Inputs!$B$20,0)/Inputs!$B$24)*DCF!C$6</f>
        <v>-1234.9031553835237</v>
      </c>
      <c r="CY920" s="15">
        <f ca="1">(BR920*DCF!D$46-DCF!D$5*MAX(BR920*DCF!D$46,0)-MAX(BR920-BQ920,0)/Inputs!$B$24)*DCF!D$6</f>
        <v>-623.99447332392117</v>
      </c>
      <c r="CZ920" s="15">
        <f ca="1">(BS920*DCF!E$46-DCF!E$5*MAX(BS920*DCF!E$46,0)-MAX(BS920-BR920,0)/Inputs!$B$24)*DCF!E$6</f>
        <v>-893.38772759258711</v>
      </c>
      <c r="DA920" s="15">
        <f ca="1">(BT920*DCF!F$46-DCF!F$5*MAX(BT920*DCF!F$46,0)-MAX(BT920-BS920,0)/Inputs!$B$24)*DCF!F$6</f>
        <v>-470.54477154094411</v>
      </c>
      <c r="DB920" s="15">
        <f ca="1">(BU920*DCF!G$46-DCF!G$5*MAX(BU920*DCF!G$46,0)-MAX(BU920-BT920,0)/Inputs!$B$24)*DCF!G$6</f>
        <v>-1298.6710233590848</v>
      </c>
      <c r="DC920" s="15">
        <f ca="1">(BV920*DCF!H$46-DCF!H$5*MAX(BV920*DCF!H$46,0)-MAX(BV920-BU920,0)/Inputs!$B$24)*DCF!H$6</f>
        <v>-725.62298044060628</v>
      </c>
      <c r="DD920" s="15">
        <f ca="1">(BW920*DCF!I$46-DCF!I$5*MAX(BW920*DCF!I$46,0)-MAX(BW920-BV920,0)/Inputs!$B$24)*DCF!I$6</f>
        <v>-845.0830509494765</v>
      </c>
      <c r="DE920" s="15">
        <f ca="1">(BX920*DCF!J$46-DCF!J$5*MAX(BX920*DCF!J$46,0)-MAX(BX920-BW920,0)/Inputs!$B$24)*DCF!J$6</f>
        <v>-227.57422156298841</v>
      </c>
      <c r="DF920" s="15">
        <f ca="1">(BY920*DCF!K$46-DCF!K$5*MAX(BY920*DCF!K$46,0)-MAX(BY920-BX920,0)/Inputs!$B$24)*DCF!K$6</f>
        <v>61.714659544689894</v>
      </c>
      <c r="DG920" s="15">
        <f ca="1">(BZ920*DCF!L$46-DCF!L$5*MAX(BZ920*DCF!L$46,0)-MAX(BZ920-BY920,0)/Inputs!$B$24)*DCF!L$6</f>
        <v>-69.099973297075778</v>
      </c>
      <c r="DH920" s="15">
        <f ca="1">(CA920*DCF!M$46-DCF!M$5*MAX(CA920*DCF!M$46,0)-MAX(CA920-BZ920,0)/Inputs!$B$24)*DCF!M$6</f>
        <v>608.17763012281898</v>
      </c>
      <c r="DI920" s="15">
        <f ca="1">SUM(CB920:CL920)+BE920*DCF!M$10*(1+Inputs!$B$30)*(1-Inputs!$B$33)*(1-Inputs!$B$30/Inputs!$B$31)/(Inputs!$B$29-Inputs!$B$30)*DCF!M$6</f>
        <v>63289.262204123879</v>
      </c>
      <c r="DJ920" s="15">
        <f ca="1">SUM(CM920:CW920)+BP920*DCF!M$28*(1+Inputs!$B$30)*(1-Inputs!$B$33)*(1-Inputs!$B$30/Inputs!$B$31)/(Inputs!$B$29-Inputs!$B$30)*DCF!M$6</f>
        <v>281446.62321265542</v>
      </c>
      <c r="DK920" s="15">
        <f ca="1">SUM(CX920:DH920)+CA920*DCF!M$46*(1+Inputs!$B$30)*(1-Inputs!$B$33)*(1-Inputs!$B$30/Inputs!$B$31)/(Inputs!$B$29-Inputs!$B$30)*DCF!M$6</f>
        <v>71056.25069243832</v>
      </c>
      <c r="DM920" s="15">
        <f ca="1">DI920+DJ920+DK920+Inputs!$B$34+Inputs!$B$36-Inputs!$B$35</f>
        <v>492643.13610921765</v>
      </c>
    </row>
    <row r="921" spans="1:117" x14ac:dyDescent="0.75">
      <c r="A921" s="11">
        <v>908</v>
      </c>
      <c r="C921" s="23">
        <f t="shared" ca="1" si="540"/>
        <v>-1.4509746710217477</v>
      </c>
      <c r="D921" s="23">
        <f t="shared" ca="1" si="540"/>
        <v>1.0570425333898021</v>
      </c>
      <c r="E921" s="23">
        <f t="shared" ca="1" si="540"/>
        <v>-0.40415261622369292</v>
      </c>
      <c r="F921" s="23">
        <f t="shared" ca="1" si="540"/>
        <v>0.3884122375032526</v>
      </c>
      <c r="G921" s="23">
        <f t="shared" ca="1" si="540"/>
        <v>-1.4867855492404203</v>
      </c>
      <c r="H921" s="23">
        <f t="shared" ca="1" si="540"/>
        <v>-1.3895030218663547E-2</v>
      </c>
      <c r="I921" s="23">
        <f t="shared" ca="1" si="540"/>
        <v>-0.70705511602788529</v>
      </c>
      <c r="J921" s="23">
        <f t="shared" ca="1" si="540"/>
        <v>0.13299602931806601</v>
      </c>
      <c r="K921" s="23">
        <f t="shared" ca="1" si="540"/>
        <v>1.9177247821272812E-2</v>
      </c>
      <c r="L921" s="23">
        <f t="shared" ca="1" si="540"/>
        <v>-1.4537018611726074</v>
      </c>
      <c r="M921" s="23">
        <f t="shared" ca="1" si="540"/>
        <v>-1.3476758231150883</v>
      </c>
      <c r="N921" s="23">
        <f ca="1">SQRT(Inputs!$B$38)*C921+SQRT(1-Inputs!$B$38)*_xlfn.NORM.S.INV(RAND())</f>
        <v>-1.3107359802123528</v>
      </c>
      <c r="O921" s="23">
        <f ca="1">SQRT(Inputs!$B$38)*D921+SQRT(1-Inputs!$B$38)*_xlfn.NORM.S.INV(RAND())</f>
        <v>1.3174681387898741</v>
      </c>
      <c r="P921" s="23">
        <f ca="1">SQRT(Inputs!$B$38)*E921+SQRT(1-Inputs!$B$38)*_xlfn.NORM.S.INV(RAND())</f>
        <v>1.3564256171716151</v>
      </c>
      <c r="Q921" s="23">
        <f ca="1">SQRT(Inputs!$B$38)*F921+SQRT(1-Inputs!$B$38)*_xlfn.NORM.S.INV(RAND())</f>
        <v>0.53291064392957388</v>
      </c>
      <c r="R921" s="23">
        <f ca="1">SQRT(Inputs!$B$38)*G921+SQRT(1-Inputs!$B$38)*_xlfn.NORM.S.INV(RAND())</f>
        <v>-0.1421529717578377</v>
      </c>
      <c r="S921" s="23">
        <f ca="1">SQRT(Inputs!$B$38)*H921+SQRT(1-Inputs!$B$38)*_xlfn.NORM.S.INV(RAND())</f>
        <v>-0.1580294501096513</v>
      </c>
      <c r="T921" s="23">
        <f ca="1">SQRT(Inputs!$B$38)*I921+SQRT(1-Inputs!$B$38)*_xlfn.NORM.S.INV(RAND())</f>
        <v>-1.1536285270233959</v>
      </c>
      <c r="U921" s="23">
        <f ca="1">SQRT(Inputs!$B$38)*J921+SQRT(1-Inputs!$B$38)*_xlfn.NORM.S.INV(RAND())</f>
        <v>-0.41880807595175296</v>
      </c>
      <c r="V921" s="23">
        <f ca="1">SQRT(Inputs!$B$38)*K921+SQRT(1-Inputs!$B$38)*_xlfn.NORM.S.INV(RAND())</f>
        <v>-2.2497351239135965</v>
      </c>
      <c r="W921" s="23">
        <f ca="1">SQRT(Inputs!$B$38)*L921+SQRT(1-Inputs!$B$38)*_xlfn.NORM.S.INV(RAND())</f>
        <v>-0.88867366116153168</v>
      </c>
      <c r="X921" s="23">
        <f ca="1">SQRT(Inputs!$B$38)*M921+SQRT(1-Inputs!$B$38)*_xlfn.NORM.S.INV(RAND())</f>
        <v>-0.83366526402272711</v>
      </c>
      <c r="Y921" s="23">
        <f ca="1">SQRT(Inputs!$B$38)*C921+SQRT(1-Inputs!$B$38)*_xlfn.NORM.S.INV(RAND())</f>
        <v>1.5216317041292762</v>
      </c>
      <c r="Z921" s="23">
        <f ca="1">SQRT(Inputs!$B$38)*D921+SQRT(1-Inputs!$B$38)*_xlfn.NORM.S.INV(RAND())</f>
        <v>-0.2659395239138741</v>
      </c>
      <c r="AA921" s="23">
        <f ca="1">SQRT(Inputs!$B$38)*E921+SQRT(1-Inputs!$B$38)*_xlfn.NORM.S.INV(RAND())</f>
        <v>0.6390748447764788</v>
      </c>
      <c r="AB921" s="23">
        <f ca="1">SQRT(Inputs!$B$38)*F921+SQRT(1-Inputs!$B$38)*_xlfn.NORM.S.INV(RAND())</f>
        <v>0.6659547581948827</v>
      </c>
      <c r="AC921" s="23">
        <f ca="1">SQRT(Inputs!$B$38)*G921+SQRT(1-Inputs!$B$38)*_xlfn.NORM.S.INV(RAND())</f>
        <v>0.26180629121296095</v>
      </c>
      <c r="AD921" s="23">
        <f ca="1">SQRT(Inputs!$B$38)*H921+SQRT(1-Inputs!$B$38)*_xlfn.NORM.S.INV(RAND())</f>
        <v>-1.2508096032211296</v>
      </c>
      <c r="AE921" s="23">
        <f ca="1">SQRT(Inputs!$B$38)*I921+SQRT(1-Inputs!$B$38)*_xlfn.NORM.S.INV(RAND())</f>
        <v>-0.62758877321731288</v>
      </c>
      <c r="AF921" s="23">
        <f ca="1">SQRT(Inputs!$B$38)*J921+SQRT(1-Inputs!$B$38)*_xlfn.NORM.S.INV(RAND())</f>
        <v>-0.95728891125813953</v>
      </c>
      <c r="AG921" s="23">
        <f ca="1">SQRT(Inputs!$B$38)*K921+SQRT(1-Inputs!$B$38)*_xlfn.NORM.S.INV(RAND())</f>
        <v>0.83034362338714729</v>
      </c>
      <c r="AH921" s="23">
        <f ca="1">SQRT(Inputs!$B$38)*L921+SQRT(1-Inputs!$B$38)*_xlfn.NORM.S.INV(RAND())</f>
        <v>-0.64274533794055277</v>
      </c>
      <c r="AI921" s="23">
        <f ca="1">SQRT(Inputs!$B$38)*M921+SQRT(1-Inputs!$B$38)*_xlfn.NORM.S.INV(RAND())</f>
        <v>-0.93689433860452276</v>
      </c>
      <c r="AJ921" s="23">
        <f ca="1">SQRT(Inputs!$B$38)*C921+SQRT(1-Inputs!$B$38)*_xlfn.NORM.S.INV(RAND())</f>
        <v>-3.8179029252008885</v>
      </c>
      <c r="AK921" s="23">
        <f ca="1">SQRT(Inputs!$B$38)*D921+SQRT(1-Inputs!$B$38)*_xlfn.NORM.S.INV(RAND())</f>
        <v>1.6417971249619989</v>
      </c>
      <c r="AL921" s="23">
        <f ca="1">SQRT(Inputs!$B$38)*E921+SQRT(1-Inputs!$B$38)*_xlfn.NORM.S.INV(RAND())</f>
        <v>-0.14810843073381497</v>
      </c>
      <c r="AM921" s="23">
        <f ca="1">SQRT(Inputs!$B$38)*F921+SQRT(1-Inputs!$B$38)*_xlfn.NORM.S.INV(RAND())</f>
        <v>-0.37087878377735334</v>
      </c>
      <c r="AN921" s="23">
        <f ca="1">SQRT(Inputs!$B$38)*G921+SQRT(1-Inputs!$B$38)*_xlfn.NORM.S.INV(RAND())</f>
        <v>-0.41464041797592288</v>
      </c>
      <c r="AO921" s="23">
        <f ca="1">SQRT(Inputs!$B$38)*H921+SQRT(1-Inputs!$B$38)*_xlfn.NORM.S.INV(RAND())</f>
        <v>-0.14366075682979326</v>
      </c>
      <c r="AP921" s="23">
        <f ca="1">SQRT(Inputs!$B$38)*I921+SQRT(1-Inputs!$B$38)*_xlfn.NORM.S.INV(RAND())</f>
        <v>-1.2239182270206652</v>
      </c>
      <c r="AQ921" s="23">
        <f ca="1">SQRT(Inputs!$B$38)*J921+SQRT(1-Inputs!$B$38)*_xlfn.NORM.S.INV(RAND())</f>
        <v>-1.6347206508754355</v>
      </c>
      <c r="AR921" s="23">
        <f ca="1">SQRT(Inputs!$B$38)*K921+SQRT(1-Inputs!$B$38)*_xlfn.NORM.S.INV(RAND())</f>
        <v>-0.22855317654900584</v>
      </c>
      <c r="AS921" s="23">
        <f ca="1">SQRT(Inputs!$B$38)*L921+SQRT(1-Inputs!$B$38)*_xlfn.NORM.S.INV(RAND())</f>
        <v>0.75576816702450755</v>
      </c>
      <c r="AT921" s="23">
        <f ca="1">SQRT(Inputs!$B$38)*M921+SQRT(1-Inputs!$B$38)*_xlfn.NORM.S.INV(RAND())</f>
        <v>0.79922714560710117</v>
      </c>
      <c r="AU921" s="15">
        <f ca="1">Inputs!$B$6*EXP($B$8-0.5*C$5^2+C$5*N921)</f>
        <v>4013.5826572096021</v>
      </c>
      <c r="AV921" s="15">
        <f t="shared" ca="1" si="510"/>
        <v>5929.7208428476897</v>
      </c>
      <c r="AW921" s="15">
        <f t="shared" ca="1" si="511"/>
        <v>8681.8012550573567</v>
      </c>
      <c r="AX921" s="15">
        <f t="shared" ca="1" si="512"/>
        <v>11329.331470464078</v>
      </c>
      <c r="AY921" s="15">
        <f t="shared" ca="1" si="513"/>
        <v>13617.635625074274</v>
      </c>
      <c r="AZ921" s="15">
        <f t="shared" ca="1" si="514"/>
        <v>16367.415880032077</v>
      </c>
      <c r="BA921" s="15">
        <f t="shared" ca="1" si="515"/>
        <v>17751.488499273142</v>
      </c>
      <c r="BB921" s="15">
        <f t="shared" ca="1" si="516"/>
        <v>20840.167204894806</v>
      </c>
      <c r="BC921" s="15">
        <f t="shared" ca="1" si="517"/>
        <v>20541.528881483191</v>
      </c>
      <c r="BD921" s="15">
        <f t="shared" ca="1" si="518"/>
        <v>23158.124739403855</v>
      </c>
      <c r="BE921" s="15">
        <f t="shared" ca="1" si="519"/>
        <v>26302.380783532939</v>
      </c>
      <c r="BF921" s="15">
        <f ca="1">Inputs!$B$13*EXP($B$9-0.5*C$6^2+C$6*Y921)</f>
        <v>18700.942489893616</v>
      </c>
      <c r="BG921" s="15">
        <f t="shared" ca="1" si="520"/>
        <v>21723.657674059203</v>
      </c>
      <c r="BH921" s="15">
        <f t="shared" ca="1" si="521"/>
        <v>29510.186406770998</v>
      </c>
      <c r="BI921" s="15">
        <f t="shared" ca="1" si="522"/>
        <v>40024.268478799866</v>
      </c>
      <c r="BJ921" s="15">
        <f t="shared" ca="1" si="523"/>
        <v>50954.23586374765</v>
      </c>
      <c r="BK921" s="15">
        <f t="shared" ca="1" si="524"/>
        <v>52744.722077285791</v>
      </c>
      <c r="BL921" s="15">
        <f t="shared" ca="1" si="525"/>
        <v>59729.684940180319</v>
      </c>
      <c r="BM921" s="15">
        <f t="shared" ca="1" si="526"/>
        <v>65188.552004423989</v>
      </c>
      <c r="BN921" s="15">
        <f t="shared" ca="1" si="527"/>
        <v>88561.849532704713</v>
      </c>
      <c r="BO921" s="15">
        <f t="shared" ca="1" si="528"/>
        <v>101121.73417700685</v>
      </c>
      <c r="BP921" s="15">
        <f t="shared" ca="1" si="529"/>
        <v>111927.68362662697</v>
      </c>
      <c r="BQ921" s="15">
        <f ca="1">Inputs!$B$20*EXP($B$10-0.5*C$7^2+C$7*AJ921)</f>
        <v>1107.4159557841376</v>
      </c>
      <c r="BR921" s="15">
        <f t="shared" ca="1" si="530"/>
        <v>2530.9957490403094</v>
      </c>
      <c r="BS921" s="15">
        <f t="shared" ca="1" si="531"/>
        <v>3321.587810439275</v>
      </c>
      <c r="BT921" s="15">
        <f t="shared" ca="1" si="532"/>
        <v>4155.1578181867999</v>
      </c>
      <c r="BU921" s="15">
        <f t="shared" ca="1" si="533"/>
        <v>5208.8300397234407</v>
      </c>
      <c r="BV921" s="15">
        <f t="shared" ca="1" si="534"/>
        <v>7016.1809150120407</v>
      </c>
      <c r="BW921" s="15">
        <f t="shared" ca="1" si="535"/>
        <v>7556.3632797865057</v>
      </c>
      <c r="BX921" s="15">
        <f t="shared" ca="1" si="536"/>
        <v>7615.5022493093638</v>
      </c>
      <c r="BY921" s="15">
        <f t="shared" ca="1" si="537"/>
        <v>10214.063469793125</v>
      </c>
      <c r="BZ921" s="15">
        <f t="shared" ca="1" si="538"/>
        <v>16467.914393590741</v>
      </c>
      <c r="CA921" s="15">
        <f t="shared" ca="1" si="539"/>
        <v>26662.510176008083</v>
      </c>
      <c r="CB921" s="15">
        <f ca="1">(AU921*DCF!C$10-DCF!C$5*MAX(AU921*DCF!C$10,0)-MAX(AU921-Inputs!$B$6,0)/Inputs!$B$10)*DCF!C$6</f>
        <v>1030.7246130734104</v>
      </c>
      <c r="CC921" s="15">
        <f ca="1">(AV921*DCF!D$10-DCF!D$5*MAX(AV921*DCF!D$10,0)-MAX(AV921-AU921,0)/Inputs!$B$10)*DCF!D$6</f>
        <v>978.12913523507495</v>
      </c>
      <c r="CD921" s="15">
        <f ca="1">(AW921*DCF!E$10-DCF!E$5*MAX(AW921*DCF!E$10,0)-MAX(AW921-AV921,0)/Inputs!$B$10)*DCF!E$6</f>
        <v>1384.6072300525175</v>
      </c>
      <c r="CE921" s="15">
        <f ca="1">(AX921*DCF!F$10-DCF!F$5*MAX(AX921*DCF!F$10,0)-MAX(AX921-AW921,0)/Inputs!$B$10)*DCF!F$6</f>
        <v>1922.2896067829183</v>
      </c>
      <c r="CF921" s="15">
        <f ca="1">(AY921*DCF!G$10-DCF!G$5*MAX(AY921*DCF!G$10,0)-MAX(AY921-AX921,0)/Inputs!$B$10)*DCF!G$6</f>
        <v>2365.9239773156796</v>
      </c>
      <c r="CG921" s="15">
        <f ca="1">(AZ921*DCF!H$10-DCF!H$5*MAX(AZ921*DCF!H$10,0)-MAX(AZ921-AY921,0)/Inputs!$B$10)*DCF!H$6</f>
        <v>2689.4727525629187</v>
      </c>
      <c r="CH921" s="15">
        <f ca="1">(BA921*DCF!I$10-DCF!I$5*MAX(BA921*DCF!I$10,0)-MAX(BA921-AZ921,0)/Inputs!$B$10)*DCF!I$6</f>
        <v>3015.51296946399</v>
      </c>
      <c r="CI921" s="15">
        <f ca="1">(BB921*DCF!J$10-DCF!J$5*MAX(BB921*DCF!J$10,0)-MAX(BB921-BA921,0)/Inputs!$B$10)*DCF!J$6</f>
        <v>3108.1826878100987</v>
      </c>
      <c r="CJ921" s="15">
        <f ca="1">(BC921*DCF!K$10-DCF!K$5*MAX(BC921*DCF!K$10,0)-MAX(BC921-BB921,0)/Inputs!$B$10)*DCF!K$6</f>
        <v>3306.856251068833</v>
      </c>
      <c r="CK921" s="15">
        <f ca="1">(BD921*DCF!L$10-DCF!L$5*MAX(BD921*DCF!L$10,0)-MAX(BD921-BC921,0)/Inputs!$B$10)*DCF!L$6</f>
        <v>3154.3173740366174</v>
      </c>
      <c r="CL921" s="15">
        <f ca="1">(BE921*DCF!M$10-DCF!M$5*MAX(BE921*DCF!M$10,0)-MAX(BE921-BD921,0)/Inputs!$B$10)*DCF!M$6</f>
        <v>3335.9911442185603</v>
      </c>
      <c r="CM921" s="15">
        <f ca="1">(BF921*DCF!C$28-DCF!C$5*MAX(BF921*DCF!C$28,0)-MAX(BF921-Inputs!$B$13,0)/Inputs!$B$17)*DCF!C$6</f>
        <v>4018.2727899850388</v>
      </c>
      <c r="CN921" s="15">
        <f ca="1">(BG921*DCF!D$28-DCF!D$5*MAX(BG921*DCF!D$28,0)-MAX(BG921-BF921,0)/Inputs!$B$17)*DCF!D$6</f>
        <v>5753.2344761970398</v>
      </c>
      <c r="CO921" s="15">
        <f ca="1">(BH921*DCF!E$28-DCF!E$5*MAX(BH921*DCF!E$28,0)-MAX(BH921-BG921,0)/Inputs!$B$17)*DCF!E$6</f>
        <v>6823.1926285180252</v>
      </c>
      <c r="CP921" s="15">
        <f ca="1">(BI921*DCF!F$28-DCF!F$5*MAX(BI921*DCF!F$28,0)-MAX(BI921-BH921,0)/Inputs!$B$17)*DCF!F$6</f>
        <v>8951.2797892850722</v>
      </c>
      <c r="CQ921" s="15">
        <f ca="1">(BJ921*DCF!G$28-DCF!G$5*MAX(BJ921*DCF!G$28,0)-MAX(BJ921-BI921,0)/Inputs!$B$17)*DCF!G$6</f>
        <v>11382.15054426835</v>
      </c>
      <c r="CR921" s="15">
        <f ca="1">(BK921*DCF!H$28-DCF!H$5*MAX(BK921*DCF!H$28,0)-MAX(BK921-BJ921,0)/Inputs!$B$17)*DCF!H$6</f>
        <v>12766.160377711745</v>
      </c>
      <c r="CS921" s="15">
        <f ca="1">(BL921*DCF!I$28-DCF!I$5*MAX(BL921*DCF!I$28,0)-MAX(BL921-BK921,0)/Inputs!$B$17)*DCF!I$6</f>
        <v>13043.060508164293</v>
      </c>
      <c r="CT921" s="15">
        <f ca="1">(BM921*DCF!J$28-DCF!J$5*MAX(BM921*DCF!J$28,0)-MAX(BM921-BL921,0)/Inputs!$B$17)*DCF!J$6</f>
        <v>13818.657637214432</v>
      </c>
      <c r="CU921" s="15">
        <f ca="1">(BN921*DCF!K$28-DCF!K$5*MAX(BN921*DCF!K$28,0)-MAX(BN921-BM921,0)/Inputs!$B$17)*DCF!K$6</f>
        <v>15839.86008839673</v>
      </c>
      <c r="CV921" s="15">
        <f ca="1">(BO921*DCF!L$28-DCF!L$5*MAX(BO921*DCF!L$28,0)-MAX(BO921-BN921,0)/Inputs!$B$17)*DCF!L$6</f>
        <v>18754.736609797677</v>
      </c>
      <c r="CW921" s="15">
        <f ca="1">(BP921*DCF!M$28-DCF!M$5*MAX(BP921*DCF!M$28,0)-MAX(BP921-BO921,0)/Inputs!$B$17)*DCF!M$6</f>
        <v>19929.733093081508</v>
      </c>
      <c r="CX921" s="15">
        <f ca="1">(BQ921*DCF!C$46-DCF!C$5*MAX(BQ921*DCF!C$46,0)-MAX(BQ921-Inputs!$B$20,0)/Inputs!$B$24)*DCF!C$6</f>
        <v>-255.75426230580544</v>
      </c>
      <c r="CY921" s="15">
        <f ca="1">(BR921*DCF!D$46-DCF!D$5*MAX(BR921*DCF!D$46,0)-MAX(BR921-BQ921,0)/Inputs!$B$24)*DCF!D$6</f>
        <v>-1039.411631774577</v>
      </c>
      <c r="CZ921" s="15">
        <f ca="1">(BS921*DCF!E$46-DCF!E$5*MAX(BS921*DCF!E$46,0)-MAX(BS921-BR921,0)/Inputs!$B$24)*DCF!E$6</f>
        <v>-704.41316785099195</v>
      </c>
      <c r="DA921" s="15">
        <f ca="1">(BT921*DCF!F$46-DCF!F$5*MAX(BT921*DCF!F$46,0)-MAX(BT921-BS921,0)/Inputs!$B$24)*DCF!F$6</f>
        <v>-606.13405421106995</v>
      </c>
      <c r="DB921" s="15">
        <f ca="1">(BU921*DCF!G$46-DCF!G$5*MAX(BU921*DCF!G$46,0)-MAX(BU921-BT921,0)/Inputs!$B$24)*DCF!G$6</f>
        <v>-529.64926844851379</v>
      </c>
      <c r="DC921" s="15">
        <f ca="1">(BV921*DCF!H$46-DCF!H$5*MAX(BV921*DCF!H$46,0)-MAX(BV921-BU921,0)/Inputs!$B$24)*DCF!H$6</f>
        <v>-561.62321067339155</v>
      </c>
      <c r="DD921" s="15">
        <f ca="1">(BW921*DCF!I$46-DCF!I$5*MAX(BW921*DCF!I$46,0)-MAX(BW921-BV921,0)/Inputs!$B$24)*DCF!I$6</f>
        <v>19.451678904444535</v>
      </c>
      <c r="DE921" s="15">
        <f ca="1">(BX921*DCF!J$46-DCF!J$5*MAX(BX921*DCF!J$46,0)-MAX(BX921-BW921,0)/Inputs!$B$24)*DCF!J$6</f>
        <v>303.7665652671879</v>
      </c>
      <c r="DF921" s="15">
        <f ca="1">(BY921*DCF!K$46-DCF!K$5*MAX(BY921*DCF!K$46,0)-MAX(BY921-BX921,0)/Inputs!$B$24)*DCF!K$6</f>
        <v>-53.116919488292936</v>
      </c>
      <c r="DG921" s="15">
        <f ca="1">(BZ921*DCF!L$46-DCF!L$5*MAX(BZ921*DCF!L$46,0)-MAX(BZ921-BY921,0)/Inputs!$B$24)*DCF!L$6</f>
        <v>-276.91644202289865</v>
      </c>
      <c r="DH921" s="15">
        <f ca="1">(CA921*DCF!M$46-DCF!M$5*MAX(CA921*DCF!M$46,0)-MAX(CA921-BZ921,0)/Inputs!$B$24)*DCF!M$6</f>
        <v>-41.007307084527049</v>
      </c>
      <c r="DI921" s="15">
        <f ca="1">SUM(CB921:CL921)+BE921*DCF!M$10*(1+Inputs!$B$30)*(1-Inputs!$B$33)*(1-Inputs!$B$30/Inputs!$B$31)/(Inputs!$B$29-Inputs!$B$30)*DCF!M$6</f>
        <v>99491.881275171341</v>
      </c>
      <c r="DJ921" s="15">
        <f ca="1">SUM(CM921:CW921)+BP921*DCF!M$28*(1+Inputs!$B$30)*(1-Inputs!$B$33)*(1-Inputs!$B$30/Inputs!$B$31)/(Inputs!$B$29-Inputs!$B$30)*DCF!M$6</f>
        <v>546408.63670700998</v>
      </c>
      <c r="DK921" s="15">
        <f ca="1">SUM(CX921:DH921)+CA921*DCF!M$46*(1+Inputs!$B$30)*(1-Inputs!$B$33)*(1-Inputs!$B$30/Inputs!$B$31)/(Inputs!$B$29-Inputs!$B$30)*DCF!M$6</f>
        <v>37478.591088660061</v>
      </c>
      <c r="DM921" s="15">
        <f ca="1">DI921+DJ921+DK921+Inputs!$B$34+Inputs!$B$36-Inputs!$B$35</f>
        <v>760230.10907084134</v>
      </c>
    </row>
    <row r="922" spans="1:117" x14ac:dyDescent="0.75">
      <c r="A922" s="11">
        <v>909</v>
      </c>
      <c r="C922" s="23">
        <f t="shared" ca="1" si="540"/>
        <v>-0.81174236830531554</v>
      </c>
      <c r="D922" s="23">
        <f t="shared" ca="1" si="540"/>
        <v>-0.71349214557267782</v>
      </c>
      <c r="E922" s="23">
        <f t="shared" ca="1" si="540"/>
        <v>0.15586246085773414</v>
      </c>
      <c r="F922" s="23">
        <f t="shared" ca="1" si="540"/>
        <v>0.66336290585621527</v>
      </c>
      <c r="G922" s="23">
        <f t="shared" ca="1" si="540"/>
        <v>-0.33416878581754372</v>
      </c>
      <c r="H922" s="23">
        <f t="shared" ca="1" si="540"/>
        <v>-0.90298498282057116</v>
      </c>
      <c r="I922" s="23">
        <f t="shared" ca="1" si="540"/>
        <v>0.67593500550367036</v>
      </c>
      <c r="J922" s="23">
        <f t="shared" ca="1" si="540"/>
        <v>1.5640436785904752</v>
      </c>
      <c r="K922" s="23">
        <f t="shared" ca="1" si="540"/>
        <v>-0.5983919994030833</v>
      </c>
      <c r="L922" s="23">
        <f t="shared" ca="1" si="540"/>
        <v>1.2511974790563745</v>
      </c>
      <c r="M922" s="23">
        <f t="shared" ca="1" si="540"/>
        <v>0.59315290287118982</v>
      </c>
      <c r="N922" s="23">
        <f ca="1">SQRT(Inputs!$B$38)*C922+SQRT(1-Inputs!$B$38)*_xlfn.NORM.S.INV(RAND())</f>
        <v>-0.54038715195012432</v>
      </c>
      <c r="O922" s="23">
        <f ca="1">SQRT(Inputs!$B$38)*D922+SQRT(1-Inputs!$B$38)*_xlfn.NORM.S.INV(RAND())</f>
        <v>0.31529240526154673</v>
      </c>
      <c r="P922" s="23">
        <f ca="1">SQRT(Inputs!$B$38)*E922+SQRT(1-Inputs!$B$38)*_xlfn.NORM.S.INV(RAND())</f>
        <v>0.18981873127168922</v>
      </c>
      <c r="Q922" s="23">
        <f ca="1">SQRT(Inputs!$B$38)*F922+SQRT(1-Inputs!$B$38)*_xlfn.NORM.S.INV(RAND())</f>
        <v>4.3188094689351642E-2</v>
      </c>
      <c r="R922" s="23">
        <f ca="1">SQRT(Inputs!$B$38)*G922+SQRT(1-Inputs!$B$38)*_xlfn.NORM.S.INV(RAND())</f>
        <v>0.57072383816016115</v>
      </c>
      <c r="S922" s="23">
        <f ca="1">SQRT(Inputs!$B$38)*H922+SQRT(1-Inputs!$B$38)*_xlfn.NORM.S.INV(RAND())</f>
        <v>1.638196645091855E-2</v>
      </c>
      <c r="T922" s="23">
        <f ca="1">SQRT(Inputs!$B$38)*I922+SQRT(1-Inputs!$B$38)*_xlfn.NORM.S.INV(RAND())</f>
        <v>-0.33814153252051943</v>
      </c>
      <c r="U922" s="23">
        <f ca="1">SQRT(Inputs!$B$38)*J922+SQRT(1-Inputs!$B$38)*_xlfn.NORM.S.INV(RAND())</f>
        <v>1.4106465033406197</v>
      </c>
      <c r="V922" s="23">
        <f ca="1">SQRT(Inputs!$B$38)*K922+SQRT(1-Inputs!$B$38)*_xlfn.NORM.S.INV(RAND())</f>
        <v>0.49749379774548508</v>
      </c>
      <c r="W922" s="23">
        <f ca="1">SQRT(Inputs!$B$38)*L922+SQRT(1-Inputs!$B$38)*_xlfn.NORM.S.INV(RAND())</f>
        <v>2.3216313498405747</v>
      </c>
      <c r="X922" s="23">
        <f ca="1">SQRT(Inputs!$B$38)*M922+SQRT(1-Inputs!$B$38)*_xlfn.NORM.S.INV(RAND())</f>
        <v>-0.89205434746645695</v>
      </c>
      <c r="Y922" s="23">
        <f ca="1">SQRT(Inputs!$B$38)*C922+SQRT(1-Inputs!$B$38)*_xlfn.NORM.S.INV(RAND())</f>
        <v>-2.6016491776151272</v>
      </c>
      <c r="Z922" s="23">
        <f ca="1">SQRT(Inputs!$B$38)*D922+SQRT(1-Inputs!$B$38)*_xlfn.NORM.S.INV(RAND())</f>
        <v>-0.81600383749175698</v>
      </c>
      <c r="AA922" s="23">
        <f ca="1">SQRT(Inputs!$B$38)*E922+SQRT(1-Inputs!$B$38)*_xlfn.NORM.S.INV(RAND())</f>
        <v>-0.73705581972616963</v>
      </c>
      <c r="AB922" s="23">
        <f ca="1">SQRT(Inputs!$B$38)*F922+SQRT(1-Inputs!$B$38)*_xlfn.NORM.S.INV(RAND())</f>
        <v>0.94606616913076702</v>
      </c>
      <c r="AC922" s="23">
        <f ca="1">SQRT(Inputs!$B$38)*G922+SQRT(1-Inputs!$B$38)*_xlfn.NORM.S.INV(RAND())</f>
        <v>-0.77126820342518254</v>
      </c>
      <c r="AD922" s="23">
        <f ca="1">SQRT(Inputs!$B$38)*H922+SQRT(1-Inputs!$B$38)*_xlfn.NORM.S.INV(RAND())</f>
        <v>-0.54950490521026307</v>
      </c>
      <c r="AE922" s="23">
        <f ca="1">SQRT(Inputs!$B$38)*I922+SQRT(1-Inputs!$B$38)*_xlfn.NORM.S.INV(RAND())</f>
        <v>1.9502713029234944</v>
      </c>
      <c r="AF922" s="23">
        <f ca="1">SQRT(Inputs!$B$38)*J922+SQRT(1-Inputs!$B$38)*_xlfn.NORM.S.INV(RAND())</f>
        <v>1.5468671230900899</v>
      </c>
      <c r="AG922" s="23">
        <f ca="1">SQRT(Inputs!$B$38)*K922+SQRT(1-Inputs!$B$38)*_xlfn.NORM.S.INV(RAND())</f>
        <v>0.63821112040360994</v>
      </c>
      <c r="AH922" s="23">
        <f ca="1">SQRT(Inputs!$B$38)*L922+SQRT(1-Inputs!$B$38)*_xlfn.NORM.S.INV(RAND())</f>
        <v>0.91365442442003675</v>
      </c>
      <c r="AI922" s="23">
        <f ca="1">SQRT(Inputs!$B$38)*M922+SQRT(1-Inputs!$B$38)*_xlfn.NORM.S.INV(RAND())</f>
        <v>1.7108422906350351</v>
      </c>
      <c r="AJ922" s="23">
        <f ca="1">SQRT(Inputs!$B$38)*C922+SQRT(1-Inputs!$B$38)*_xlfn.NORM.S.INV(RAND())</f>
        <v>-1.6873514233408566</v>
      </c>
      <c r="AK922" s="23">
        <f ca="1">SQRT(Inputs!$B$38)*D922+SQRT(1-Inputs!$B$38)*_xlfn.NORM.S.INV(RAND())</f>
        <v>-2.9215634602138552E-2</v>
      </c>
      <c r="AL922" s="23">
        <f ca="1">SQRT(Inputs!$B$38)*E922+SQRT(1-Inputs!$B$38)*_xlfn.NORM.S.INV(RAND())</f>
        <v>-0.98291897221022451</v>
      </c>
      <c r="AM922" s="23">
        <f ca="1">SQRT(Inputs!$B$38)*F922+SQRT(1-Inputs!$B$38)*_xlfn.NORM.S.INV(RAND())</f>
        <v>1.4130062060749855</v>
      </c>
      <c r="AN922" s="23">
        <f ca="1">SQRT(Inputs!$B$38)*G922+SQRT(1-Inputs!$B$38)*_xlfn.NORM.S.INV(RAND())</f>
        <v>-1.9902387144238158</v>
      </c>
      <c r="AO922" s="23">
        <f ca="1">SQRT(Inputs!$B$38)*H922+SQRT(1-Inputs!$B$38)*_xlfn.NORM.S.INV(RAND())</f>
        <v>-1.3369437347441215</v>
      </c>
      <c r="AP922" s="23">
        <f ca="1">SQRT(Inputs!$B$38)*I922+SQRT(1-Inputs!$B$38)*_xlfn.NORM.S.INV(RAND())</f>
        <v>1.1552153198104904</v>
      </c>
      <c r="AQ922" s="23">
        <f ca="1">SQRT(Inputs!$B$38)*J922+SQRT(1-Inputs!$B$38)*_xlfn.NORM.S.INV(RAND())</f>
        <v>1.2498700692730182</v>
      </c>
      <c r="AR922" s="23">
        <f ca="1">SQRT(Inputs!$B$38)*K922+SQRT(1-Inputs!$B$38)*_xlfn.NORM.S.INV(RAND())</f>
        <v>-0.61391854365368093</v>
      </c>
      <c r="AS922" s="23">
        <f ca="1">SQRT(Inputs!$B$38)*L922+SQRT(1-Inputs!$B$38)*_xlfn.NORM.S.INV(RAND())</f>
        <v>0.69731714268779599</v>
      </c>
      <c r="AT922" s="23">
        <f ca="1">SQRT(Inputs!$B$38)*M922+SQRT(1-Inputs!$B$38)*_xlfn.NORM.S.INV(RAND())</f>
        <v>1.5739195427185115</v>
      </c>
      <c r="AU922" s="15">
        <f ca="1">Inputs!$B$6*EXP($B$8-0.5*C$5^2+C$5*N922)</f>
        <v>4546.6150319021508</v>
      </c>
      <c r="AV922" s="15">
        <f t="shared" ca="1" si="510"/>
        <v>5796.9038921232241</v>
      </c>
      <c r="AW922" s="15">
        <f t="shared" ca="1" si="511"/>
        <v>7251.6030704274726</v>
      </c>
      <c r="AX922" s="15">
        <f t="shared" ca="1" si="512"/>
        <v>8901.3784263396828</v>
      </c>
      <c r="AY922" s="15">
        <f t="shared" ca="1" si="513"/>
        <v>11628.18837803333</v>
      </c>
      <c r="AZ922" s="15">
        <f t="shared" ca="1" si="514"/>
        <v>14247.267005225454</v>
      </c>
      <c r="BA922" s="15">
        <f t="shared" ca="1" si="515"/>
        <v>16828.780911266378</v>
      </c>
      <c r="BB922" s="15">
        <f t="shared" ca="1" si="516"/>
        <v>23731.323828221575</v>
      </c>
      <c r="BC922" s="15">
        <f t="shared" ca="1" si="517"/>
        <v>30494.671222700981</v>
      </c>
      <c r="BD922" s="15">
        <f t="shared" ca="1" si="518"/>
        <v>46419.524277066361</v>
      </c>
      <c r="BE922" s="15">
        <f t="shared" ca="1" si="519"/>
        <v>52442.421580662049</v>
      </c>
      <c r="BF922" s="15">
        <f ca="1">Inputs!$B$13*EXP($B$9-0.5*C$6^2+C$6*Y922)</f>
        <v>8257.6745099595846</v>
      </c>
      <c r="BG922" s="15">
        <f t="shared" ca="1" si="520"/>
        <v>8686.0495863200413</v>
      </c>
      <c r="BH922" s="15">
        <f t="shared" ca="1" si="521"/>
        <v>9391.5506441955331</v>
      </c>
      <c r="BI922" s="15">
        <f t="shared" ca="1" si="522"/>
        <v>13298.82247191605</v>
      </c>
      <c r="BJ922" s="15">
        <f t="shared" ca="1" si="523"/>
        <v>14588.073823963208</v>
      </c>
      <c r="BK922" s="15">
        <f t="shared" ca="1" si="524"/>
        <v>16613.541092492364</v>
      </c>
      <c r="BL922" s="15">
        <f t="shared" ca="1" si="525"/>
        <v>26275.911716120925</v>
      </c>
      <c r="BM922" s="15">
        <f t="shared" ca="1" si="526"/>
        <v>39141.864730806519</v>
      </c>
      <c r="BN922" s="15">
        <f t="shared" ca="1" si="527"/>
        <v>51965.785993196347</v>
      </c>
      <c r="BO922" s="15">
        <f t="shared" ca="1" si="528"/>
        <v>71102.729108879998</v>
      </c>
      <c r="BP922" s="15">
        <f t="shared" ca="1" si="529"/>
        <v>106232.76615071186</v>
      </c>
      <c r="BQ922" s="15">
        <f ca="1">Inputs!$B$20*EXP($B$10-0.5*C$7^2+C$7*AJ922)</f>
        <v>2357.7294720252803</v>
      </c>
      <c r="BR922" s="15">
        <f t="shared" ca="1" si="530"/>
        <v>3169.5901356004151</v>
      </c>
      <c r="BS922" s="15">
        <f t="shared" ca="1" si="531"/>
        <v>3272.8867430827572</v>
      </c>
      <c r="BT922" s="15">
        <f t="shared" ca="1" si="532"/>
        <v>6537.4712011003776</v>
      </c>
      <c r="BU922" s="15">
        <f t="shared" ca="1" si="533"/>
        <v>5597.432353319944</v>
      </c>
      <c r="BV922" s="15">
        <f t="shared" ca="1" si="534"/>
        <v>5762.2431047382352</v>
      </c>
      <c r="BW922" s="15">
        <f t="shared" ca="1" si="535"/>
        <v>10268.07556445372</v>
      </c>
      <c r="BX922" s="15">
        <f t="shared" ca="1" si="536"/>
        <v>18451.051272655088</v>
      </c>
      <c r="BY922" s="15">
        <f t="shared" ca="1" si="537"/>
        <v>22987.969857866745</v>
      </c>
      <c r="BZ922" s="15">
        <f t="shared" ca="1" si="538"/>
        <v>36666.888152851432</v>
      </c>
      <c r="CA922" s="15">
        <f t="shared" ca="1" si="539"/>
        <v>68127.5802984685</v>
      </c>
      <c r="CB922" s="15">
        <f ca="1">(AU922*DCF!C$10-DCF!C$5*MAX(AU922*DCF!C$10,0)-MAX(AU922-Inputs!$B$6,0)/Inputs!$B$10)*DCF!C$6</f>
        <v>1046.0377795604536</v>
      </c>
      <c r="CC922" s="15">
        <f ca="1">(AV922*DCF!D$10-DCF!D$5*MAX(AV922*DCF!D$10,0)-MAX(AV922-AU922,0)/Inputs!$B$10)*DCF!D$6</f>
        <v>1108.1058347894204</v>
      </c>
      <c r="CD922" s="15">
        <f ca="1">(AW922*DCF!E$10-DCF!E$5*MAX(AW922*DCF!E$10,0)-MAX(AW922-AV922,0)/Inputs!$B$10)*DCF!E$6</f>
        <v>1346.6212166690611</v>
      </c>
      <c r="CE922" s="15">
        <f ca="1">(AX922*DCF!F$10-DCF!F$5*MAX(AX922*DCF!F$10,0)-MAX(AX922-AW922,0)/Inputs!$B$10)*DCF!F$6</f>
        <v>1599.8793756552595</v>
      </c>
      <c r="CF922" s="15">
        <f ca="1">(AY922*DCF!G$10-DCF!G$5*MAX(AY922*DCF!G$10,0)-MAX(AY922-AX922,0)/Inputs!$B$10)*DCF!G$6</f>
        <v>1871.7301757870468</v>
      </c>
      <c r="CG922" s="15">
        <f ca="1">(AZ922*DCF!H$10-DCF!H$5*MAX(AZ922*DCF!H$10,0)-MAX(AZ922-AY922,0)/Inputs!$B$10)*DCF!H$6</f>
        <v>2301.0527449210135</v>
      </c>
      <c r="CH922" s="15">
        <f ca="1">(BA922*DCF!I$10-DCF!I$5*MAX(BA922*DCF!I$10,0)-MAX(BA922-AZ922,0)/Inputs!$B$10)*DCF!I$6</f>
        <v>2650.5456280265603</v>
      </c>
      <c r="CI922" s="15">
        <f ca="1">(BB922*DCF!J$10-DCF!J$5*MAX(BB922*DCF!J$10,0)-MAX(BB922-BA922,0)/Inputs!$B$10)*DCF!J$6</f>
        <v>3026.3835990039961</v>
      </c>
      <c r="CJ922" s="15">
        <f ca="1">(BC922*DCF!K$10-DCF!K$5*MAX(BC922*DCF!K$10,0)-MAX(BC922-BB922,0)/Inputs!$B$10)*DCF!K$6</f>
        <v>3962.386641454455</v>
      </c>
      <c r="CK922" s="15">
        <f ca="1">(BD922*DCF!L$10-DCF!L$5*MAX(BD922*DCF!L$10,0)-MAX(BD922-BC922,0)/Inputs!$B$10)*DCF!L$6</f>
        <v>4941.6056273564245</v>
      </c>
      <c r="CL922" s="15">
        <f ca="1">(BE922*DCF!M$10-DCF!M$5*MAX(BE922*DCF!M$10,0)-MAX(BE922-BD922,0)/Inputs!$B$10)*DCF!M$6</f>
        <v>6680.8045407398395</v>
      </c>
      <c r="CM922" s="15">
        <f ca="1">(BF922*DCF!C$28-DCF!C$5*MAX(BF922*DCF!C$28,0)-MAX(BF922-Inputs!$B$13,0)/Inputs!$B$17)*DCF!C$6</f>
        <v>2520.188105553294</v>
      </c>
      <c r="CN922" s="15">
        <f ca="1">(BG922*DCF!D$28-DCF!D$5*MAX(BG922*DCF!D$28,0)-MAX(BG922-BF922,0)/Inputs!$B$17)*DCF!D$6</f>
        <v>2466.8498919483222</v>
      </c>
      <c r="CO922" s="15">
        <f ca="1">(BH922*DCF!E$28-DCF!E$5*MAX(BH922*DCF!E$28,0)-MAX(BH922-BG922,0)/Inputs!$B$17)*DCF!E$6</f>
        <v>2520.8098251127585</v>
      </c>
      <c r="CP922" s="15">
        <f ca="1">(BI922*DCF!F$28-DCF!F$5*MAX(BI922*DCF!F$28,0)-MAX(BI922-BH922,0)/Inputs!$B$17)*DCF!F$6</f>
        <v>2898.8994032924247</v>
      </c>
      <c r="CQ922" s="15">
        <f ca="1">(BJ922*DCF!G$28-DCF!G$5*MAX(BJ922*DCF!G$28,0)-MAX(BJ922-BI922,0)/Inputs!$B$17)*DCF!G$6</f>
        <v>3568.14709185832</v>
      </c>
      <c r="CR922" s="15">
        <f ca="1">(BK922*DCF!H$28-DCF!H$5*MAX(BK922*DCF!H$28,0)-MAX(BK922-BJ922,0)/Inputs!$B$17)*DCF!H$6</f>
        <v>3794.0112331306555</v>
      </c>
      <c r="CS922" s="15">
        <f ca="1">(BL922*DCF!I$28-DCF!I$5*MAX(BL922*DCF!I$28,0)-MAX(BL922-BK922,0)/Inputs!$B$17)*DCF!I$6</f>
        <v>4792.0140365750713</v>
      </c>
      <c r="CT922" s="15">
        <f ca="1">(BM922*DCF!J$28-DCF!J$5*MAX(BM922*DCF!J$28,0)-MAX(BM922-BL922,0)/Inputs!$B$17)*DCF!J$6</f>
        <v>7025.9649827148878</v>
      </c>
      <c r="CU922" s="15">
        <f ca="1">(BN922*DCF!K$28-DCF!K$5*MAX(BN922*DCF!K$28,0)-MAX(BN922-BM922,0)/Inputs!$B$17)*DCF!K$6</f>
        <v>9403.5431505918496</v>
      </c>
      <c r="CV922" s="15">
        <f ca="1">(BO922*DCF!L$28-DCF!L$5*MAX(BO922*DCF!L$28,0)-MAX(BO922-BN922,0)/Inputs!$B$17)*DCF!L$6</f>
        <v>12021.109870399938</v>
      </c>
      <c r="CW922" s="15">
        <f ca="1">(BP922*DCF!M$28-DCF!M$5*MAX(BP922*DCF!M$28,0)-MAX(BP922-BO922,0)/Inputs!$B$17)*DCF!M$6</f>
        <v>16315.680431107685</v>
      </c>
      <c r="CX922" s="15">
        <f ca="1">(BQ922*DCF!C$46-DCF!C$5*MAX(BQ922*DCF!C$46,0)-MAX(BQ922-Inputs!$B$20,0)/Inputs!$B$24)*DCF!C$6</f>
        <v>-544.51027067558437</v>
      </c>
      <c r="CY922" s="15">
        <f ca="1">(BR922*DCF!D$46-DCF!D$5*MAX(BR922*DCF!D$46,0)-MAX(BR922-BQ922,0)/Inputs!$B$24)*DCF!D$6</f>
        <v>-887.3893264416796</v>
      </c>
      <c r="CZ922" s="15">
        <f ca="1">(BS922*DCF!E$46-DCF!E$5*MAX(BS922*DCF!E$46,0)-MAX(BS922-BR922,0)/Inputs!$B$24)*DCF!E$6</f>
        <v>-427.74123485180604</v>
      </c>
      <c r="DA922" s="15">
        <f ca="1">(BT922*DCF!F$46-DCF!F$5*MAX(BT922*DCF!F$46,0)-MAX(BT922-BS922,0)/Inputs!$B$24)*DCF!F$6</f>
        <v>-1664.8383884614962</v>
      </c>
      <c r="DB922" s="15">
        <f ca="1">(BU922*DCF!G$46-DCF!G$5*MAX(BU922*DCF!G$46,0)-MAX(BU922-BT922,0)/Inputs!$B$24)*DCF!G$6</f>
        <v>-188.28656518970942</v>
      </c>
      <c r="DC922" s="15">
        <f ca="1">(BV922*DCF!H$46-DCF!H$5*MAX(BV922*DCF!H$46,0)-MAX(BV922-BU922,0)/Inputs!$B$24)*DCF!H$6</f>
        <v>-51.21393119100604</v>
      </c>
      <c r="DD922" s="15">
        <f ca="1">(BW922*DCF!I$46-DCF!I$5*MAX(BW922*DCF!I$46,0)-MAX(BW922-BV922,0)/Inputs!$B$24)*DCF!I$6</f>
        <v>-1056.305003822403</v>
      </c>
      <c r="DE922" s="15">
        <f ca="1">(BX922*DCF!J$46-DCF!J$5*MAX(BX922*DCF!J$46,0)-MAX(BX922-BW922,0)/Inputs!$B$24)*DCF!J$6</f>
        <v>-1396.0209042909351</v>
      </c>
      <c r="DF922" s="15">
        <f ca="1">(BY922*DCF!K$46-DCF!K$5*MAX(BY922*DCF!K$46,0)-MAX(BY922-BX922,0)/Inputs!$B$24)*DCF!K$6</f>
        <v>201.72527869145264</v>
      </c>
      <c r="DG922" s="15">
        <f ca="1">(BZ922*DCF!L$46-DCF!L$5*MAX(BZ922*DCF!L$46,0)-MAX(BZ922-BY922,0)/Inputs!$B$24)*DCF!L$6</f>
        <v>-560.9721669582791</v>
      </c>
      <c r="DH922" s="15">
        <f ca="1">(CA922*DCF!M$46-DCF!M$5*MAX(CA922*DCF!M$46,0)-MAX(CA922-BZ922,0)/Inputs!$B$24)*DCF!M$6</f>
        <v>-1236.1178463331644</v>
      </c>
      <c r="DI922" s="15">
        <f ca="1">SUM(CB922:CL922)+BE922*DCF!M$10*(1+Inputs!$B$30)*(1-Inputs!$B$33)*(1-Inputs!$B$30/Inputs!$B$31)/(Inputs!$B$29-Inputs!$B$30)*DCF!M$6</f>
        <v>176483.10590217906</v>
      </c>
      <c r="DJ922" s="15">
        <f ca="1">SUM(CM922:CW922)+BP922*DCF!M$28*(1+Inputs!$B$30)*(1-Inputs!$B$33)*(1-Inputs!$B$30/Inputs!$B$31)/(Inputs!$B$29-Inputs!$B$30)*DCF!M$6</f>
        <v>461523.47532939643</v>
      </c>
      <c r="DK922" s="15">
        <f ca="1">SUM(CX922:DH922)+CA922*DCF!M$46*(1+Inputs!$B$30)*(1-Inputs!$B$33)*(1-Inputs!$B$30/Inputs!$B$31)/(Inputs!$B$29-Inputs!$B$30)*DCF!M$6</f>
        <v>97521.639009710052</v>
      </c>
      <c r="DM922" s="15">
        <f ca="1">DI922+DJ922+DK922+Inputs!$B$34+Inputs!$B$36-Inputs!$B$35</f>
        <v>812379.22024128551</v>
      </c>
    </row>
    <row r="923" spans="1:117" x14ac:dyDescent="0.75">
      <c r="A923" s="11">
        <v>910</v>
      </c>
      <c r="C923" s="23">
        <f t="shared" ca="1" si="540"/>
        <v>-0.22078544077172826</v>
      </c>
      <c r="D923" s="23">
        <f t="shared" ca="1" si="540"/>
        <v>-0.56619503251606829</v>
      </c>
      <c r="E923" s="23">
        <f t="shared" ca="1" si="540"/>
        <v>-0.40533294553077331</v>
      </c>
      <c r="F923" s="23">
        <f t="shared" ca="1" si="540"/>
        <v>0.6515807355259724</v>
      </c>
      <c r="G923" s="23">
        <f t="shared" ca="1" si="540"/>
        <v>-1.0065713069197555</v>
      </c>
      <c r="H923" s="23">
        <f t="shared" ca="1" si="540"/>
        <v>8.8433088865585513E-2</v>
      </c>
      <c r="I923" s="23">
        <f t="shared" ca="1" si="540"/>
        <v>1.0122422767709129</v>
      </c>
      <c r="J923" s="23">
        <f t="shared" ca="1" si="540"/>
        <v>1.5305304442788747</v>
      </c>
      <c r="K923" s="23">
        <f t="shared" ca="1" si="540"/>
        <v>-1.5272917270335749</v>
      </c>
      <c r="L923" s="23">
        <f t="shared" ca="1" si="540"/>
        <v>5.8203357487577906E-2</v>
      </c>
      <c r="M923" s="23">
        <f t="shared" ca="1" si="540"/>
        <v>-1.1668188605002223</v>
      </c>
      <c r="N923" s="23">
        <f ca="1">SQRT(Inputs!$B$38)*C923+SQRT(1-Inputs!$B$38)*_xlfn.NORM.S.INV(RAND())</f>
        <v>-0.68373294503234483</v>
      </c>
      <c r="O923" s="23">
        <f ca="1">SQRT(Inputs!$B$38)*D923+SQRT(1-Inputs!$B$38)*_xlfn.NORM.S.INV(RAND())</f>
        <v>-1.1201049057173462</v>
      </c>
      <c r="P923" s="23">
        <f ca="1">SQRT(Inputs!$B$38)*E923+SQRT(1-Inputs!$B$38)*_xlfn.NORM.S.INV(RAND())</f>
        <v>-7.1327620989179052E-2</v>
      </c>
      <c r="Q923" s="23">
        <f ca="1">SQRT(Inputs!$B$38)*F923+SQRT(1-Inputs!$B$38)*_xlfn.NORM.S.INV(RAND())</f>
        <v>0.24029727046748278</v>
      </c>
      <c r="R923" s="23">
        <f ca="1">SQRT(Inputs!$B$38)*G923+SQRT(1-Inputs!$B$38)*_xlfn.NORM.S.INV(RAND())</f>
        <v>-1.9567721496673145</v>
      </c>
      <c r="S923" s="23">
        <f ca="1">SQRT(Inputs!$B$38)*H923+SQRT(1-Inputs!$B$38)*_xlfn.NORM.S.INV(RAND())</f>
        <v>2.7290686278113121</v>
      </c>
      <c r="T923" s="23">
        <f ca="1">SQRT(Inputs!$B$38)*I923+SQRT(1-Inputs!$B$38)*_xlfn.NORM.S.INV(RAND())</f>
        <v>-0.1892875207032152</v>
      </c>
      <c r="U923" s="23">
        <f ca="1">SQRT(Inputs!$B$38)*J923+SQRT(1-Inputs!$B$38)*_xlfn.NORM.S.INV(RAND())</f>
        <v>1.524417656959562</v>
      </c>
      <c r="V923" s="23">
        <f ca="1">SQRT(Inputs!$B$38)*K923+SQRT(1-Inputs!$B$38)*_xlfn.NORM.S.INV(RAND())</f>
        <v>-1.8830473671336097</v>
      </c>
      <c r="W923" s="23">
        <f ca="1">SQRT(Inputs!$B$38)*L923+SQRT(1-Inputs!$B$38)*_xlfn.NORM.S.INV(RAND())</f>
        <v>0.8973036892199886</v>
      </c>
      <c r="X923" s="23">
        <f ca="1">SQRT(Inputs!$B$38)*M923+SQRT(1-Inputs!$B$38)*_xlfn.NORM.S.INV(RAND())</f>
        <v>-0.8101029930156729</v>
      </c>
      <c r="Y923" s="23">
        <f ca="1">SQRT(Inputs!$B$38)*C923+SQRT(1-Inputs!$B$38)*_xlfn.NORM.S.INV(RAND())</f>
        <v>1.0935503698871314</v>
      </c>
      <c r="Z923" s="23">
        <f ca="1">SQRT(Inputs!$B$38)*D923+SQRT(1-Inputs!$B$38)*_xlfn.NORM.S.INV(RAND())</f>
        <v>0.55754435344427189</v>
      </c>
      <c r="AA923" s="23">
        <f ca="1">SQRT(Inputs!$B$38)*E923+SQRT(1-Inputs!$B$38)*_xlfn.NORM.S.INV(RAND())</f>
        <v>0.3702674354759608</v>
      </c>
      <c r="AB923" s="23">
        <f ca="1">SQRT(Inputs!$B$38)*F923+SQRT(1-Inputs!$B$38)*_xlfn.NORM.S.INV(RAND())</f>
        <v>0.93622348882250694</v>
      </c>
      <c r="AC923" s="23">
        <f ca="1">SQRT(Inputs!$B$38)*G923+SQRT(1-Inputs!$B$38)*_xlfn.NORM.S.INV(RAND())</f>
        <v>-1.3636629873106605</v>
      </c>
      <c r="AD923" s="23">
        <f ca="1">SQRT(Inputs!$B$38)*H923+SQRT(1-Inputs!$B$38)*_xlfn.NORM.S.INV(RAND())</f>
        <v>-1.1942551210889223</v>
      </c>
      <c r="AE923" s="23">
        <f ca="1">SQRT(Inputs!$B$38)*I923+SQRT(1-Inputs!$B$38)*_xlfn.NORM.S.INV(RAND())</f>
        <v>1.2424741165306736</v>
      </c>
      <c r="AF923" s="23">
        <f ca="1">SQRT(Inputs!$B$38)*J923+SQRT(1-Inputs!$B$38)*_xlfn.NORM.S.INV(RAND())</f>
        <v>0.28218431365848429</v>
      </c>
      <c r="AG923" s="23">
        <f ca="1">SQRT(Inputs!$B$38)*K923+SQRT(1-Inputs!$B$38)*_xlfn.NORM.S.INV(RAND())</f>
        <v>-1.4350682638736163</v>
      </c>
      <c r="AH923" s="23">
        <f ca="1">SQRT(Inputs!$B$38)*L923+SQRT(1-Inputs!$B$38)*_xlfn.NORM.S.INV(RAND())</f>
        <v>1.9089130242054875</v>
      </c>
      <c r="AI923" s="23">
        <f ca="1">SQRT(Inputs!$B$38)*M923+SQRT(1-Inputs!$B$38)*_xlfn.NORM.S.INV(RAND())</f>
        <v>-0.2297150842255043</v>
      </c>
      <c r="AJ923" s="23">
        <f ca="1">SQRT(Inputs!$B$38)*C923+SQRT(1-Inputs!$B$38)*_xlfn.NORM.S.INV(RAND())</f>
        <v>0.43587774216374769</v>
      </c>
      <c r="AK923" s="23">
        <f ca="1">SQRT(Inputs!$B$38)*D923+SQRT(1-Inputs!$B$38)*_xlfn.NORM.S.INV(RAND())</f>
        <v>-0.55227242765839879</v>
      </c>
      <c r="AL923" s="23">
        <f ca="1">SQRT(Inputs!$B$38)*E923+SQRT(1-Inputs!$B$38)*_xlfn.NORM.S.INV(RAND())</f>
        <v>0.57871659489589033</v>
      </c>
      <c r="AM923" s="23">
        <f ca="1">SQRT(Inputs!$B$38)*F923+SQRT(1-Inputs!$B$38)*_xlfn.NORM.S.INV(RAND())</f>
        <v>1.1697991739418048</v>
      </c>
      <c r="AN923" s="23">
        <f ca="1">SQRT(Inputs!$B$38)*G923+SQRT(1-Inputs!$B$38)*_xlfn.NORM.S.INV(RAND())</f>
        <v>-0.71585094699214469</v>
      </c>
      <c r="AO923" s="23">
        <f ca="1">SQRT(Inputs!$B$38)*H923+SQRT(1-Inputs!$B$38)*_xlfn.NORM.S.INV(RAND())</f>
        <v>-0.54976891916426507</v>
      </c>
      <c r="AP923" s="23">
        <f ca="1">SQRT(Inputs!$B$38)*I923+SQRT(1-Inputs!$B$38)*_xlfn.NORM.S.INV(RAND())</f>
        <v>-1.3001193063102199</v>
      </c>
      <c r="AQ923" s="23">
        <f ca="1">SQRT(Inputs!$B$38)*J923+SQRT(1-Inputs!$B$38)*_xlfn.NORM.S.INV(RAND())</f>
        <v>0.73000116774294854</v>
      </c>
      <c r="AR923" s="23">
        <f ca="1">SQRT(Inputs!$B$38)*K923+SQRT(1-Inputs!$B$38)*_xlfn.NORM.S.INV(RAND())</f>
        <v>-0.39003265775268608</v>
      </c>
      <c r="AS923" s="23">
        <f ca="1">SQRT(Inputs!$B$38)*L923+SQRT(1-Inputs!$B$38)*_xlfn.NORM.S.INV(RAND())</f>
        <v>0.84231133532289659</v>
      </c>
      <c r="AT923" s="23">
        <f ca="1">SQRT(Inputs!$B$38)*M923+SQRT(1-Inputs!$B$38)*_xlfn.NORM.S.INV(RAND())</f>
        <v>-1.0457288951113328</v>
      </c>
      <c r="AU923" s="15">
        <f ca="1">Inputs!$B$6*EXP($B$8-0.5*C$5^2+C$5*N923)</f>
        <v>4442.3307513381069</v>
      </c>
      <c r="AV923" s="15">
        <f t="shared" ca="1" si="510"/>
        <v>4586.2871407012426</v>
      </c>
      <c r="AW923" s="15">
        <f t="shared" ca="1" si="511"/>
        <v>5538.6216232091319</v>
      </c>
      <c r="AX923" s="15">
        <f t="shared" ca="1" si="512"/>
        <v>6968.1841843651191</v>
      </c>
      <c r="AY923" s="15">
        <f t="shared" ca="1" si="513"/>
        <v>6776.0860109819996</v>
      </c>
      <c r="AZ923" s="15">
        <f t="shared" ca="1" si="514"/>
        <v>11192.591117391927</v>
      </c>
      <c r="BA923" s="15">
        <f t="shared" ca="1" si="515"/>
        <v>13428.194163672546</v>
      </c>
      <c r="BB923" s="15">
        <f t="shared" ca="1" si="516"/>
        <v>19153.022130425637</v>
      </c>
      <c r="BC923" s="15">
        <f t="shared" ca="1" si="517"/>
        <v>19558.759476051648</v>
      </c>
      <c r="BD923" s="15">
        <f t="shared" ca="1" si="518"/>
        <v>26059.152440025482</v>
      </c>
      <c r="BE923" s="15">
        <f t="shared" ca="1" si="519"/>
        <v>29660.876456654936</v>
      </c>
      <c r="BF923" s="15">
        <f ca="1">Inputs!$B$13*EXP($B$9-0.5*C$6^2+C$6*Y923)</f>
        <v>17179.344952139956</v>
      </c>
      <c r="BG923" s="15">
        <f t="shared" ca="1" si="520"/>
        <v>23152.988477224233</v>
      </c>
      <c r="BH923" s="15">
        <f t="shared" ca="1" si="521"/>
        <v>30080.399812967145</v>
      </c>
      <c r="BI923" s="15">
        <f t="shared" ca="1" si="522"/>
        <v>42530.60304303022</v>
      </c>
      <c r="BJ923" s="15">
        <f t="shared" ca="1" si="523"/>
        <v>42835.26297859523</v>
      </c>
      <c r="BK923" s="15">
        <f t="shared" ca="1" si="524"/>
        <v>44683.17340874466</v>
      </c>
      <c r="BL923" s="15">
        <f t="shared" ca="1" si="525"/>
        <v>64476.893911417079</v>
      </c>
      <c r="BM923" s="15">
        <f t="shared" ca="1" si="526"/>
        <v>82083.615286175263</v>
      </c>
      <c r="BN923" s="15">
        <f t="shared" ca="1" si="527"/>
        <v>85002.284413934773</v>
      </c>
      <c r="BO923" s="15">
        <f t="shared" ca="1" si="528"/>
        <v>130569.72873962334</v>
      </c>
      <c r="BP923" s="15">
        <f t="shared" ca="1" si="529"/>
        <v>156578.29205956982</v>
      </c>
      <c r="BQ923" s="15">
        <f ca="1">Inputs!$B$20*EXP($B$10-0.5*C$7^2+C$7*AJ923)</f>
        <v>5006.6733674651168</v>
      </c>
      <c r="BR923" s="15">
        <f t="shared" ca="1" si="530"/>
        <v>5700.5492545264651</v>
      </c>
      <c r="BS923" s="15">
        <f t="shared" ca="1" si="531"/>
        <v>9217.8232078994843</v>
      </c>
      <c r="BT923" s="15">
        <f t="shared" ca="1" si="532"/>
        <v>17274.23183843954</v>
      </c>
      <c r="BU923" s="15">
        <f t="shared" ca="1" si="533"/>
        <v>20132.529542929627</v>
      </c>
      <c r="BV923" s="15">
        <f t="shared" ca="1" si="534"/>
        <v>24747.020094660398</v>
      </c>
      <c r="BW923" s="15">
        <f t="shared" ca="1" si="535"/>
        <v>26225.918223556371</v>
      </c>
      <c r="BX923" s="15">
        <f t="shared" ca="1" si="536"/>
        <v>42462.002945243599</v>
      </c>
      <c r="BY923" s="15">
        <f t="shared" ca="1" si="537"/>
        <v>55218.288598346473</v>
      </c>
      <c r="BZ923" s="15">
        <f t="shared" ca="1" si="538"/>
        <v>90454.968228332276</v>
      </c>
      <c r="CA923" s="15">
        <f t="shared" ca="1" si="539"/>
        <v>105514.3067732182</v>
      </c>
      <c r="CB923" s="15">
        <f ca="1">(AU923*DCF!C$10-DCF!C$5*MAX(AU923*DCF!C$10,0)-MAX(AU923-Inputs!$B$6,0)/Inputs!$B$10)*DCF!C$6</f>
        <v>1046.7813450685908</v>
      </c>
      <c r="CC923" s="15">
        <f ca="1">(AV923*DCF!D$10-DCF!D$5*MAX(AV923*DCF!D$10,0)-MAX(AV923-AU923,0)/Inputs!$B$10)*DCF!D$6</f>
        <v>1082.7764215306095</v>
      </c>
      <c r="CD923" s="15">
        <f ca="1">(AW923*DCF!E$10-DCF!E$5*MAX(AW923*DCF!E$10,0)-MAX(AW923-AV923,0)/Inputs!$B$10)*DCF!E$6</f>
        <v>1064.2744021340518</v>
      </c>
      <c r="CE923" s="15">
        <f ca="1">(AX923*DCF!F$10-DCF!F$5*MAX(AX923*DCF!F$10,0)-MAX(AX923-AW923,0)/Inputs!$B$10)*DCF!F$6</f>
        <v>1223.6869764047267</v>
      </c>
      <c r="CF923" s="15">
        <f ca="1">(AY923*DCF!G$10-DCF!G$5*MAX(AY923*DCF!G$10,0)-MAX(AY923-AX923,0)/Inputs!$B$10)*DCF!G$6</f>
        <v>1396.1437350080587</v>
      </c>
      <c r="CG923" s="15">
        <f ca="1">(AZ923*DCF!H$10-DCF!H$5*MAX(AZ923*DCF!H$10,0)-MAX(AZ923-AY923,0)/Inputs!$B$10)*DCF!H$6</f>
        <v>1388.8199357187571</v>
      </c>
      <c r="CH923" s="15">
        <f ca="1">(BA923*DCF!I$10-DCF!I$5*MAX(BA923*DCF!I$10,0)-MAX(BA923-AZ923,0)/Inputs!$B$10)*DCF!I$6</f>
        <v>2086.123983645879</v>
      </c>
      <c r="CI923" s="15">
        <f ca="1">(BB923*DCF!J$10-DCF!J$5*MAX(BB923*DCF!J$10,0)-MAX(BB923-BA923,0)/Inputs!$B$10)*DCF!J$6</f>
        <v>2419.1996980358267</v>
      </c>
      <c r="CJ923" s="15">
        <f ca="1">(BC923*DCF!K$10-DCF!K$5*MAX(BC923*DCF!K$10,0)-MAX(BC923-BB923,0)/Inputs!$B$10)*DCF!K$6</f>
        <v>3091.8491082311484</v>
      </c>
      <c r="CK923" s="15">
        <f ca="1">(BD923*DCF!L$10-DCF!L$5*MAX(BD923*DCF!L$10,0)-MAX(BD923-BC923,0)/Inputs!$B$10)*DCF!L$6</f>
        <v>3089.6096671669625</v>
      </c>
      <c r="CL923" s="15">
        <f ca="1">(BE923*DCF!M$10-DCF!M$5*MAX(BE923*DCF!M$10,0)-MAX(BE923-BD923,0)/Inputs!$B$10)*DCF!M$6</f>
        <v>3755.2688853174373</v>
      </c>
      <c r="CM923" s="15">
        <f ca="1">(BF923*DCF!C$28-DCF!C$5*MAX(BF923*DCF!C$28,0)-MAX(BF923-Inputs!$B$13,0)/Inputs!$B$17)*DCF!C$6</f>
        <v>3905.2994076274376</v>
      </c>
      <c r="CN923" s="15">
        <f ca="1">(BG923*DCF!D$28-DCF!D$5*MAX(BG923*DCF!D$28,0)-MAX(BG923-BF923,0)/Inputs!$B$17)*DCF!D$6</f>
        <v>5544.6370494733392</v>
      </c>
      <c r="CO923" s="15">
        <f ca="1">(BH923*DCF!E$28-DCF!E$5*MAX(BH923*DCF!E$28,0)-MAX(BH923-BG923,0)/Inputs!$B$17)*DCF!E$6</f>
        <v>7154.0074320041813</v>
      </c>
      <c r="CP923" s="15">
        <f ca="1">(BI923*DCF!F$28-DCF!F$5*MAX(BI923*DCF!F$28,0)-MAX(BI923-BH923,0)/Inputs!$B$17)*DCF!F$6</f>
        <v>9279.1821449100371</v>
      </c>
      <c r="CQ923" s="15">
        <f ca="1">(BJ923*DCF!G$28-DCF!G$5*MAX(BJ923*DCF!G$28,0)-MAX(BJ923-BI923,0)/Inputs!$B$17)*DCF!G$6</f>
        <v>11062.693178510908</v>
      </c>
      <c r="CR923" s="15">
        <f ca="1">(BK923*DCF!H$28-DCF!H$5*MAX(BK923*DCF!H$28,0)-MAX(BK923-BJ923,0)/Inputs!$B$17)*DCF!H$6</f>
        <v>10763.528339372328</v>
      </c>
      <c r="CS923" s="15">
        <f ca="1">(BL923*DCF!I$28-DCF!I$5*MAX(BL923*DCF!I$28,0)-MAX(BL923-BK923,0)/Inputs!$B$17)*DCF!I$6</f>
        <v>12320.931713179456</v>
      </c>
      <c r="CT923" s="15">
        <f ca="1">(BM923*DCF!J$28-DCF!J$5*MAX(BM923*DCF!J$28,0)-MAX(BM923-BL923,0)/Inputs!$B$17)*DCF!J$6</f>
        <v>15976.953069078078</v>
      </c>
      <c r="CU923" s="15">
        <f ca="1">(BN923*DCF!K$28-DCF!K$5*MAX(BN923*DCF!K$28,0)-MAX(BN923-BM923,0)/Inputs!$B$17)*DCF!K$6</f>
        <v>17593.559143048817</v>
      </c>
      <c r="CV923" s="15">
        <f ca="1">(BO923*DCF!L$28-DCF!L$5*MAX(BO923*DCF!L$28,0)-MAX(BO923-BN923,0)/Inputs!$B$17)*DCF!L$6</f>
        <v>20895.369217146756</v>
      </c>
      <c r="CW923" s="15">
        <f ca="1">(BP923*DCF!M$28-DCF!M$5*MAX(BP923*DCF!M$28,0)-MAX(BP923-BO923,0)/Inputs!$B$17)*DCF!M$6</f>
        <v>26741.670578167246</v>
      </c>
      <c r="CX923" s="15">
        <f ca="1">(BQ923*DCF!C$46-DCF!C$5*MAX(BQ923*DCF!C$46,0)-MAX(BQ923-Inputs!$B$20,0)/Inputs!$B$24)*DCF!C$6</f>
        <v>-1990.3048735324135</v>
      </c>
      <c r="CY923" s="15">
        <f ca="1">(BR923*DCF!D$46-DCF!D$5*MAX(BR923*DCF!D$46,0)-MAX(BR923-BQ923,0)/Inputs!$B$24)*DCF!D$6</f>
        <v>-1269.0219005368567</v>
      </c>
      <c r="CZ923" s="15">
        <f ca="1">(BS923*DCF!E$46-DCF!E$5*MAX(BS923*DCF!E$46,0)-MAX(BS923-BR923,0)/Inputs!$B$24)*DCF!E$6</f>
        <v>-2476.4362071676842</v>
      </c>
      <c r="DA923" s="15">
        <f ca="1">(BT923*DCF!F$46-DCF!F$5*MAX(BT923*DCF!F$46,0)-MAX(BT923-BS923,0)/Inputs!$B$24)*DCF!F$6</f>
        <v>-4191.6118433845159</v>
      </c>
      <c r="DB923" s="15">
        <f ca="1">(BU923*DCF!G$46-DCF!G$5*MAX(BU923*DCF!G$46,0)-MAX(BU923-BT923,0)/Inputs!$B$24)*DCF!G$6</f>
        <v>-1638.6933915260088</v>
      </c>
      <c r="DC923" s="15">
        <f ca="1">(BV923*DCF!H$46-DCF!H$5*MAX(BV923*DCF!H$46,0)-MAX(BV923-BU923,0)/Inputs!$B$24)*DCF!H$6</f>
        <v>-1433.9246654976362</v>
      </c>
      <c r="DD923" s="15">
        <f ca="1">(BW923*DCF!I$46-DCF!I$5*MAX(BW923*DCF!I$46,0)-MAX(BW923-BV923,0)/Inputs!$B$24)*DCF!I$6</f>
        <v>181.16330498077414</v>
      </c>
      <c r="DE923" s="15">
        <f ca="1">(BX923*DCF!J$46-DCF!J$5*MAX(BX923*DCF!J$46,0)-MAX(BX923-BW923,0)/Inputs!$B$24)*DCF!J$6</f>
        <v>-2524.3808405665027</v>
      </c>
      <c r="DF923" s="15">
        <f ca="1">(BY923*DCF!K$46-DCF!K$5*MAX(BY923*DCF!K$46,0)-MAX(BY923-BX923,0)/Inputs!$B$24)*DCF!K$6</f>
        <v>29.302556852886518</v>
      </c>
      <c r="DG923" s="15">
        <f ca="1">(BZ923*DCF!L$46-DCF!L$5*MAX(BZ923*DCF!L$46,0)-MAX(BZ923-BY923,0)/Inputs!$B$24)*DCF!L$6</f>
        <v>-1721.4438521864267</v>
      </c>
      <c r="DH923" s="15">
        <f ca="1">(CA923*DCF!M$46-DCF!M$5*MAX(CA923*DCF!M$46,0)-MAX(CA923-BZ923,0)/Inputs!$B$24)*DCF!M$6</f>
        <v>5123.659382039611</v>
      </c>
      <c r="DI923" s="15">
        <f ca="1">SUM(CB923:CL923)+BE923*DCF!M$10*(1+Inputs!$B$30)*(1-Inputs!$B$33)*(1-Inputs!$B$30/Inputs!$B$31)/(Inputs!$B$29-Inputs!$B$30)*DCF!M$6</f>
        <v>104191.14556161889</v>
      </c>
      <c r="DJ923" s="15">
        <f ca="1">SUM(CM923:CW923)+BP923*DCF!M$28*(1+Inputs!$B$30)*(1-Inputs!$B$33)*(1-Inputs!$B$30/Inputs!$B$31)/(Inputs!$B$29-Inputs!$B$30)*DCF!M$6</f>
        <v>722250.44105297676</v>
      </c>
      <c r="DK923" s="15">
        <f ca="1">SUM(CX923:DH923)+CA923*DCF!M$46*(1+Inputs!$B$30)*(1-Inputs!$B$33)*(1-Inputs!$B$30/Inputs!$B$31)/(Inputs!$B$29-Inputs!$B$30)*DCF!M$6</f>
        <v>151225.92490954578</v>
      </c>
      <c r="DM923" s="15">
        <f ca="1">DI923+DJ923+DK923+Inputs!$B$34+Inputs!$B$36-Inputs!$B$35</f>
        <v>1054518.5115241413</v>
      </c>
    </row>
    <row r="924" spans="1:117" x14ac:dyDescent="0.75">
      <c r="A924" s="11">
        <v>911</v>
      </c>
      <c r="C924" s="23">
        <f t="shared" ref="C924:M933" ca="1" si="541">_xlfn.NORM.S.INV(RAND())</f>
        <v>1.8535157293394429</v>
      </c>
      <c r="D924" s="23">
        <f t="shared" ca="1" si="541"/>
        <v>-1.8851274684800394</v>
      </c>
      <c r="E924" s="23">
        <f t="shared" ca="1" si="541"/>
        <v>2.816110628721181</v>
      </c>
      <c r="F924" s="23">
        <f t="shared" ca="1" si="541"/>
        <v>-0.28109088075666205</v>
      </c>
      <c r="G924" s="23">
        <f t="shared" ca="1" si="541"/>
        <v>0.5790718753162718</v>
      </c>
      <c r="H924" s="23">
        <f t="shared" ca="1" si="541"/>
        <v>1.0038256257464524</v>
      </c>
      <c r="I924" s="23">
        <f t="shared" ca="1" si="541"/>
        <v>-1.7571482156119191</v>
      </c>
      <c r="J924" s="23">
        <f t="shared" ca="1" si="541"/>
        <v>1.3910113809917892</v>
      </c>
      <c r="K924" s="23">
        <f t="shared" ca="1" si="541"/>
        <v>-0.1371079446124579</v>
      </c>
      <c r="L924" s="23">
        <f t="shared" ca="1" si="541"/>
        <v>0.34578019126568299</v>
      </c>
      <c r="M924" s="23">
        <f t="shared" ca="1" si="541"/>
        <v>-3.3294870746733249E-2</v>
      </c>
      <c r="N924" s="23">
        <f ca="1">SQRT(Inputs!$B$38)*C924+SQRT(1-Inputs!$B$38)*_xlfn.NORM.S.INV(RAND())</f>
        <v>2.5099766428801153</v>
      </c>
      <c r="O924" s="23">
        <f ca="1">SQRT(Inputs!$B$38)*D924+SQRT(1-Inputs!$B$38)*_xlfn.NORM.S.INV(RAND())</f>
        <v>-0.17685906803628992</v>
      </c>
      <c r="P924" s="23">
        <f ca="1">SQRT(Inputs!$B$38)*E924+SQRT(1-Inputs!$B$38)*_xlfn.NORM.S.INV(RAND())</f>
        <v>2.2690751162140854</v>
      </c>
      <c r="Q924" s="23">
        <f ca="1">SQRT(Inputs!$B$38)*F924+SQRT(1-Inputs!$B$38)*_xlfn.NORM.S.INV(RAND())</f>
        <v>7.1781399646235922E-2</v>
      </c>
      <c r="R924" s="23">
        <f ca="1">SQRT(Inputs!$B$38)*G924+SQRT(1-Inputs!$B$38)*_xlfn.NORM.S.INV(RAND())</f>
        <v>-1.093487678596941</v>
      </c>
      <c r="S924" s="23">
        <f ca="1">SQRT(Inputs!$B$38)*H924+SQRT(1-Inputs!$B$38)*_xlfn.NORM.S.INV(RAND())</f>
        <v>1.2569222270766927</v>
      </c>
      <c r="T924" s="23">
        <f ca="1">SQRT(Inputs!$B$38)*I924+SQRT(1-Inputs!$B$38)*_xlfn.NORM.S.INV(RAND())</f>
        <v>-1.1579626585784915</v>
      </c>
      <c r="U924" s="23">
        <f ca="1">SQRT(Inputs!$B$38)*J924+SQRT(1-Inputs!$B$38)*_xlfn.NORM.S.INV(RAND())</f>
        <v>0.14429702466683048</v>
      </c>
      <c r="V924" s="23">
        <f ca="1">SQRT(Inputs!$B$38)*K924+SQRT(1-Inputs!$B$38)*_xlfn.NORM.S.INV(RAND())</f>
        <v>0.11162827408049328</v>
      </c>
      <c r="W924" s="23">
        <f ca="1">SQRT(Inputs!$B$38)*L924+SQRT(1-Inputs!$B$38)*_xlfn.NORM.S.INV(RAND())</f>
        <v>1.1872958878729478</v>
      </c>
      <c r="X924" s="23">
        <f ca="1">SQRT(Inputs!$B$38)*M924+SQRT(1-Inputs!$B$38)*_xlfn.NORM.S.INV(RAND())</f>
        <v>0.60362724255440792</v>
      </c>
      <c r="Y924" s="23">
        <f ca="1">SQRT(Inputs!$B$38)*C924+SQRT(1-Inputs!$B$38)*_xlfn.NORM.S.INV(RAND())</f>
        <v>2.1929750268836958</v>
      </c>
      <c r="Z924" s="23">
        <f ca="1">SQRT(Inputs!$B$38)*D924+SQRT(1-Inputs!$B$38)*_xlfn.NORM.S.INV(RAND())</f>
        <v>-1.3852403141549201</v>
      </c>
      <c r="AA924" s="23">
        <f ca="1">SQRT(Inputs!$B$38)*E924+SQRT(1-Inputs!$B$38)*_xlfn.NORM.S.INV(RAND())</f>
        <v>1.8513123816531785</v>
      </c>
      <c r="AB924" s="23">
        <f ca="1">SQRT(Inputs!$B$38)*F924+SQRT(1-Inputs!$B$38)*_xlfn.NORM.S.INV(RAND())</f>
        <v>0.81114987356597568</v>
      </c>
      <c r="AC924" s="23">
        <f ca="1">SQRT(Inputs!$B$38)*G924+SQRT(1-Inputs!$B$38)*_xlfn.NORM.S.INV(RAND())</f>
        <v>-0.54823130276313969</v>
      </c>
      <c r="AD924" s="23">
        <f ca="1">SQRT(Inputs!$B$38)*H924+SQRT(1-Inputs!$B$38)*_xlfn.NORM.S.INV(RAND())</f>
        <v>0.44049651385540339</v>
      </c>
      <c r="AE924" s="23">
        <f ca="1">SQRT(Inputs!$B$38)*I924+SQRT(1-Inputs!$B$38)*_xlfn.NORM.S.INV(RAND())</f>
        <v>0.88969218037441267</v>
      </c>
      <c r="AF924" s="23">
        <f ca="1">SQRT(Inputs!$B$38)*J924+SQRT(1-Inputs!$B$38)*_xlfn.NORM.S.INV(RAND())</f>
        <v>-0.52665774186190195</v>
      </c>
      <c r="AG924" s="23">
        <f ca="1">SQRT(Inputs!$B$38)*K924+SQRT(1-Inputs!$B$38)*_xlfn.NORM.S.INV(RAND())</f>
        <v>-1.9791170870819548</v>
      </c>
      <c r="AH924" s="23">
        <f ca="1">SQRT(Inputs!$B$38)*L924+SQRT(1-Inputs!$B$38)*_xlfn.NORM.S.INV(RAND())</f>
        <v>1.4650283566368796</v>
      </c>
      <c r="AI924" s="23">
        <f ca="1">SQRT(Inputs!$B$38)*M924+SQRT(1-Inputs!$B$38)*_xlfn.NORM.S.INV(RAND())</f>
        <v>-0.6875917387641669</v>
      </c>
      <c r="AJ924" s="23">
        <f ca="1">SQRT(Inputs!$B$38)*C924+SQRT(1-Inputs!$B$38)*_xlfn.NORM.S.INV(RAND())</f>
        <v>1.7446401663746287</v>
      </c>
      <c r="AK924" s="23">
        <f ca="1">SQRT(Inputs!$B$38)*D924+SQRT(1-Inputs!$B$38)*_xlfn.NORM.S.INV(RAND())</f>
        <v>-1.9558566618144104</v>
      </c>
      <c r="AL924" s="23">
        <f ca="1">SQRT(Inputs!$B$38)*E924+SQRT(1-Inputs!$B$38)*_xlfn.NORM.S.INV(RAND())</f>
        <v>0.79421344748776768</v>
      </c>
      <c r="AM924" s="23">
        <f ca="1">SQRT(Inputs!$B$38)*F924+SQRT(1-Inputs!$B$38)*_xlfn.NORM.S.INV(RAND())</f>
        <v>1.6920505208140406</v>
      </c>
      <c r="AN924" s="23">
        <f ca="1">SQRT(Inputs!$B$38)*G924+SQRT(1-Inputs!$B$38)*_xlfn.NORM.S.INV(RAND())</f>
        <v>1.6184913749558083</v>
      </c>
      <c r="AO924" s="23">
        <f ca="1">SQRT(Inputs!$B$38)*H924+SQRT(1-Inputs!$B$38)*_xlfn.NORM.S.INV(RAND())</f>
        <v>1.3681545354907634</v>
      </c>
      <c r="AP924" s="23">
        <f ca="1">SQRT(Inputs!$B$38)*I924+SQRT(1-Inputs!$B$38)*_xlfn.NORM.S.INV(RAND())</f>
        <v>-2.8790189591898443</v>
      </c>
      <c r="AQ924" s="23">
        <f ca="1">SQRT(Inputs!$B$38)*J924+SQRT(1-Inputs!$B$38)*_xlfn.NORM.S.INV(RAND())</f>
        <v>1.1895294233801166</v>
      </c>
      <c r="AR924" s="23">
        <f ca="1">SQRT(Inputs!$B$38)*K924+SQRT(1-Inputs!$B$38)*_xlfn.NORM.S.INV(RAND())</f>
        <v>-0.63660367315595701</v>
      </c>
      <c r="AS924" s="23">
        <f ca="1">SQRT(Inputs!$B$38)*L924+SQRT(1-Inputs!$B$38)*_xlfn.NORM.S.INV(RAND())</f>
        <v>1.6789770666963353</v>
      </c>
      <c r="AT924" s="23">
        <f ca="1">SQRT(Inputs!$B$38)*M924+SQRT(1-Inputs!$B$38)*_xlfn.NORM.S.INV(RAND())</f>
        <v>0.75615176795916528</v>
      </c>
      <c r="AU924" s="15">
        <f ca="1">Inputs!$B$6*EXP($B$8-0.5*C$5^2+C$5*N924)</f>
        <v>7449.558548043984</v>
      </c>
      <c r="AV924" s="15">
        <f t="shared" ca="1" si="510"/>
        <v>8835.1113936084257</v>
      </c>
      <c r="AW924" s="15">
        <f t="shared" ca="1" si="511"/>
        <v>14630.155280535426</v>
      </c>
      <c r="AX924" s="15">
        <f t="shared" ca="1" si="512"/>
        <v>18022.854730475872</v>
      </c>
      <c r="AY924" s="15">
        <f t="shared" ca="1" si="513"/>
        <v>19385.141236607338</v>
      </c>
      <c r="AZ924" s="15">
        <f t="shared" ca="1" si="514"/>
        <v>27228.040654516055</v>
      </c>
      <c r="BA924" s="15">
        <f t="shared" ca="1" si="515"/>
        <v>29517.124588721959</v>
      </c>
      <c r="BB924" s="15">
        <f t="shared" ca="1" si="516"/>
        <v>36664.198529082256</v>
      </c>
      <c r="BC924" s="15">
        <f t="shared" ca="1" si="517"/>
        <v>45390.793777312058</v>
      </c>
      <c r="BD924" s="15">
        <f t="shared" ca="1" si="518"/>
        <v>62139.328919350861</v>
      </c>
      <c r="BE924" s="15">
        <f t="shared" ca="1" si="519"/>
        <v>80447.270053672473</v>
      </c>
      <c r="BF924" s="15">
        <f ca="1">Inputs!$B$13*EXP($B$9-0.5*C$6^2+C$6*Y924)</f>
        <v>21363.122466577071</v>
      </c>
      <c r="BG924" s="15">
        <f t="shared" ca="1" si="520"/>
        <v>20277.852799389839</v>
      </c>
      <c r="BH924" s="15">
        <f t="shared" ca="1" si="521"/>
        <v>33680.582372055265</v>
      </c>
      <c r="BI924" s="15">
        <f t="shared" ca="1" si="522"/>
        <v>46712.897908929954</v>
      </c>
      <c r="BJ924" s="15">
        <f t="shared" ca="1" si="523"/>
        <v>52915.63877053828</v>
      </c>
      <c r="BK924" s="15">
        <f t="shared" ca="1" si="524"/>
        <v>68957.801665732113</v>
      </c>
      <c r="BL924" s="15">
        <f t="shared" ca="1" si="525"/>
        <v>95057.986352926688</v>
      </c>
      <c r="BM924" s="15">
        <f t="shared" ca="1" si="526"/>
        <v>109446.74629991477</v>
      </c>
      <c r="BN924" s="15">
        <f t="shared" ca="1" si="527"/>
        <v>106184.82829457386</v>
      </c>
      <c r="BO924" s="15">
        <f t="shared" ca="1" si="528"/>
        <v>154905.19018635346</v>
      </c>
      <c r="BP924" s="15">
        <f t="shared" ca="1" si="529"/>
        <v>176370.38364227489</v>
      </c>
      <c r="BQ924" s="15">
        <f ca="1">Inputs!$B$20*EXP($B$10-0.5*C$7^2+C$7*AJ924)</f>
        <v>7964.2841985427176</v>
      </c>
      <c r="BR924" s="15">
        <f t="shared" ca="1" si="530"/>
        <v>5806.6720411650986</v>
      </c>
      <c r="BS924" s="15">
        <f t="shared" ca="1" si="531"/>
        <v>9988.9083832489196</v>
      </c>
      <c r="BT924" s="15">
        <f t="shared" ca="1" si="532"/>
        <v>21467.832862256917</v>
      </c>
      <c r="BU924" s="15">
        <f t="shared" ca="1" si="533"/>
        <v>44014.41282442613</v>
      </c>
      <c r="BV924" s="15">
        <f t="shared" ca="1" si="534"/>
        <v>83345.174489000099</v>
      </c>
      <c r="BW924" s="15">
        <f t="shared" ca="1" si="535"/>
        <v>63235.185906232735</v>
      </c>
      <c r="BX924" s="15">
        <f t="shared" ca="1" si="536"/>
        <v>112263.17290443003</v>
      </c>
      <c r="BY924" s="15">
        <f t="shared" ca="1" si="537"/>
        <v>139261.76003702957</v>
      </c>
      <c r="BZ924" s="15">
        <f t="shared" ca="1" si="538"/>
        <v>266059.69760872662</v>
      </c>
      <c r="CA924" s="15">
        <f t="shared" ca="1" si="539"/>
        <v>427481.38432679651</v>
      </c>
      <c r="CB924" s="15">
        <f ca="1">(AU924*DCF!C$10-DCF!C$5*MAX(AU924*DCF!C$10,0)-MAX(AU924-Inputs!$B$6,0)/Inputs!$B$10)*DCF!C$6</f>
        <v>1025.3392748673207</v>
      </c>
      <c r="CC924" s="15">
        <f ca="1">(AV924*DCF!D$10-DCF!D$5*MAX(AV924*DCF!D$10,0)-MAX(AV924-AU924,0)/Inputs!$B$10)*DCF!D$6</f>
        <v>1815.6677473802579</v>
      </c>
      <c r="CD924" s="15">
        <f ca="1">(AW924*DCF!E$10-DCF!E$5*MAX(AW924*DCF!E$10,0)-MAX(AW924-AV924,0)/Inputs!$B$10)*DCF!E$6</f>
        <v>2072.5860959806328</v>
      </c>
      <c r="CE924" s="15">
        <f ca="1">(AX924*DCF!F$10-DCF!F$5*MAX(AX924*DCF!F$10,0)-MAX(AX924-AW924,0)/Inputs!$B$10)*DCF!F$6</f>
        <v>3228.4238242933229</v>
      </c>
      <c r="CF924" s="15">
        <f ca="1">(AY924*DCF!G$10-DCF!G$5*MAX(AY924*DCF!G$10,0)-MAX(AY924-AX924,0)/Inputs!$B$10)*DCF!G$6</f>
        <v>3732.256554537857</v>
      </c>
      <c r="CG924" s="15">
        <f ca="1">(AZ924*DCF!H$10-DCF!H$5*MAX(AZ924*DCF!H$10,0)-MAX(AZ924-AY924,0)/Inputs!$B$10)*DCF!H$6</f>
        <v>3893.6962290429174</v>
      </c>
      <c r="CH924" s="15">
        <f ca="1">(BA924*DCF!I$10-DCF!I$5*MAX(BA924*DCF!I$10,0)-MAX(BA924-AZ924,0)/Inputs!$B$10)*DCF!I$6</f>
        <v>5016.2119069075025</v>
      </c>
      <c r="CI924" s="15">
        <f ca="1">(BB924*DCF!J$10-DCF!J$5*MAX(BB924*DCF!J$10,0)-MAX(BB924-BA924,0)/Inputs!$B$10)*DCF!J$6</f>
        <v>5208.6402590866128</v>
      </c>
      <c r="CJ924" s="15">
        <f ca="1">(BC924*DCF!K$10-DCF!K$5*MAX(BC924*DCF!K$10,0)-MAX(BC924-BB924,0)/Inputs!$B$10)*DCF!K$6</f>
        <v>6085.5983262412055</v>
      </c>
      <c r="CK924" s="15">
        <f ca="1">(BD924*DCF!L$10-DCF!L$5*MAX(BD924*DCF!L$10,0)-MAX(BD924-BC924,0)/Inputs!$B$10)*DCF!L$6</f>
        <v>7205.9356641933828</v>
      </c>
      <c r="CL924" s="15">
        <f ca="1">(BE924*DCF!M$10-DCF!M$5*MAX(BE924*DCF!M$10,0)-MAX(BE924-BD924,0)/Inputs!$B$10)*DCF!M$6</f>
        <v>9165.0711261624911</v>
      </c>
      <c r="CM924" s="15">
        <f ca="1">(BF924*DCF!C$28-DCF!C$5*MAX(BF924*DCF!C$28,0)-MAX(BF924-Inputs!$B$13,0)/Inputs!$B$17)*DCF!C$6</f>
        <v>4215.9304944359892</v>
      </c>
      <c r="CN924" s="15">
        <f ca="1">(BG924*DCF!D$28-DCF!D$5*MAX(BG924*DCF!D$28,0)-MAX(BG924-BF924,0)/Inputs!$B$17)*DCF!D$6</f>
        <v>5972.2953339721289</v>
      </c>
      <c r="CO924" s="15">
        <f ca="1">(BH924*DCF!E$28-DCF!E$5*MAX(BH924*DCF!E$28,0)-MAX(BH924-BG924,0)/Inputs!$B$17)*DCF!E$6</f>
        <v>6897.4471460333798</v>
      </c>
      <c r="CP924" s="15">
        <f ca="1">(BI924*DCF!F$28-DCF!F$5*MAX(BI924*DCF!F$28,0)-MAX(BI924-BH924,0)/Inputs!$B$17)*DCF!F$6</f>
        <v>10308.582289305965</v>
      </c>
      <c r="CQ924" s="15">
        <f ca="1">(BJ924*DCF!G$28-DCF!G$5*MAX(BJ924*DCF!G$28,0)-MAX(BJ924-BI924,0)/Inputs!$B$17)*DCF!G$6</f>
        <v>12686.124211485912</v>
      </c>
      <c r="CR924" s="15">
        <f ca="1">(BK924*DCF!H$28-DCF!H$5*MAX(BK924*DCF!H$28,0)-MAX(BK924-BJ924,0)/Inputs!$B$17)*DCF!H$6</f>
        <v>14561.523230758325</v>
      </c>
      <c r="CS924" s="15">
        <f ca="1">(BL924*DCF!I$28-DCF!I$5*MAX(BL924*DCF!I$28,0)-MAX(BL924-BK924,0)/Inputs!$B$17)*DCF!I$6</f>
        <v>18606.99752938548</v>
      </c>
      <c r="CT924" s="15">
        <f ca="1">(BM924*DCF!J$28-DCF!J$5*MAX(BM924*DCF!J$28,0)-MAX(BM924-BL924,0)/Inputs!$B$17)*DCF!J$6</f>
        <v>22507.878272666087</v>
      </c>
      <c r="CU924" s="15">
        <f ca="1">(BN924*DCF!K$28-DCF!K$5*MAX(BN924*DCF!K$28,0)-MAX(BN924-BM924,0)/Inputs!$B$17)*DCF!K$6</f>
        <v>22424.455334499486</v>
      </c>
      <c r="CV924" s="15">
        <f ca="1">(BO924*DCF!L$28-DCF!L$5*MAX(BO924*DCF!L$28,0)-MAX(BO924-BN924,0)/Inputs!$B$17)*DCF!L$6</f>
        <v>25394.046693980341</v>
      </c>
      <c r="CW924" s="15">
        <f ca="1">(BP924*DCF!M$28-DCF!M$5*MAX(BP924*DCF!M$28,0)-MAX(BP924-BO924,0)/Inputs!$B$17)*DCF!M$6</f>
        <v>30940.473879979891</v>
      </c>
      <c r="CX924" s="15">
        <f ca="1">(BQ924*DCF!C$46-DCF!C$5*MAX(BQ924*DCF!C$46,0)-MAX(BQ924-Inputs!$B$20,0)/Inputs!$B$24)*DCF!C$6</f>
        <v>-4039.4578742790186</v>
      </c>
      <c r="CY924" s="15">
        <f ca="1">(BR924*DCF!D$46-DCF!D$5*MAX(BR924*DCF!D$46,0)-MAX(BR924-BQ924,0)/Inputs!$B$24)*DCF!D$6</f>
        <v>-991.06350408441631</v>
      </c>
      <c r="CZ924" s="15">
        <f ca="1">(BS924*DCF!E$46-DCF!E$5*MAX(BS924*DCF!E$46,0)-MAX(BS924-BR924,0)/Inputs!$B$24)*DCF!E$6</f>
        <v>-2829.7282392175553</v>
      </c>
      <c r="DA924" s="15">
        <f ca="1">(BT924*DCF!F$46-DCF!F$5*MAX(BT924*DCF!F$46,0)-MAX(BT924-BS924,0)/Inputs!$B$24)*DCF!F$6</f>
        <v>-5743.262598313624</v>
      </c>
      <c r="DB924" s="15">
        <f ca="1">(BU924*DCF!G$46-DCF!G$5*MAX(BU924*DCF!G$46,0)-MAX(BU924-BT924,0)/Inputs!$B$24)*DCF!G$6</f>
        <v>-9064.781918798577</v>
      </c>
      <c r="DC924" s="15">
        <f ca="1">(BV924*DCF!H$46-DCF!H$5*MAX(BV924*DCF!H$46,0)-MAX(BV924-BU924,0)/Inputs!$B$24)*DCF!H$6</f>
        <v>-12221.793203691435</v>
      </c>
      <c r="DD924" s="15">
        <f ca="1">(BW924*DCF!I$46-DCF!I$5*MAX(BW924*DCF!I$46,0)-MAX(BW924-BV924,0)/Inputs!$B$24)*DCF!I$6</f>
        <v>1460.4411266995892</v>
      </c>
      <c r="DE924" s="15">
        <f ca="1">(BX924*DCF!J$46-DCF!J$5*MAX(BX924*DCF!J$46,0)-MAX(BX924-BW924,0)/Inputs!$B$24)*DCF!J$6</f>
        <v>-8292.291580744979</v>
      </c>
      <c r="DF924" s="15">
        <f ca="1">(BY924*DCF!K$46-DCF!K$5*MAX(BY924*DCF!K$46,0)-MAX(BY924-BX924,0)/Inputs!$B$24)*DCF!K$6</f>
        <v>1341.161356581001</v>
      </c>
      <c r="DG924" s="15">
        <f ca="1">(BZ924*DCF!L$46-DCF!L$5*MAX(BZ924*DCF!L$46,0)-MAX(BZ924-BY924,0)/Inputs!$B$24)*DCF!L$6</f>
        <v>-10303.317823191395</v>
      </c>
      <c r="DH924" s="15">
        <f ca="1">(CA924*DCF!M$46-DCF!M$5*MAX(CA924*DCF!M$46,0)-MAX(CA924-BZ924,0)/Inputs!$B$24)*DCF!M$6</f>
        <v>-233.34175450615689</v>
      </c>
      <c r="DI924" s="15">
        <f ca="1">SUM(CB924:CL924)+BE924*DCF!M$10*(1+Inputs!$B$30)*(1-Inputs!$B$33)*(1-Inputs!$B$30/Inputs!$B$31)/(Inputs!$B$29-Inputs!$B$30)*DCF!M$6</f>
        <v>272335.24337308021</v>
      </c>
      <c r="DJ924" s="15">
        <f ca="1">SUM(CM924:CW924)+BP924*DCF!M$28*(1+Inputs!$B$30)*(1-Inputs!$B$33)*(1-Inputs!$B$30/Inputs!$B$31)/(Inputs!$B$29-Inputs!$B$30)*DCF!M$6</f>
        <v>828970.56766094046</v>
      </c>
      <c r="DK924" s="15">
        <f ca="1">SUM(CX924:DH924)+CA924*DCF!M$46*(1+Inputs!$B$30)*(1-Inputs!$B$33)*(1-Inputs!$B$30/Inputs!$B$31)/(Inputs!$B$29-Inputs!$B$30)*DCF!M$6</f>
        <v>610019.42256288207</v>
      </c>
      <c r="DM924" s="15">
        <f ca="1">DI924+DJ924+DK924+Inputs!$B$34+Inputs!$B$36-Inputs!$B$35</f>
        <v>1788176.2335969028</v>
      </c>
    </row>
    <row r="925" spans="1:117" x14ac:dyDescent="0.75">
      <c r="A925" s="11">
        <v>912</v>
      </c>
      <c r="C925" s="23">
        <f t="shared" ca="1" si="541"/>
        <v>0.1199005620485465</v>
      </c>
      <c r="D925" s="23">
        <f t="shared" ca="1" si="541"/>
        <v>0.95359318963072481</v>
      </c>
      <c r="E925" s="23">
        <f t="shared" ca="1" si="541"/>
        <v>0.39793527939143042</v>
      </c>
      <c r="F925" s="23">
        <f t="shared" ca="1" si="541"/>
        <v>-0.4553335403949883</v>
      </c>
      <c r="G925" s="23">
        <f t="shared" ca="1" si="541"/>
        <v>-0.3908662776978985</v>
      </c>
      <c r="H925" s="23">
        <f t="shared" ca="1" si="541"/>
        <v>-0.53311874550351057</v>
      </c>
      <c r="I925" s="23">
        <f t="shared" ca="1" si="541"/>
        <v>-2.2758326491771879</v>
      </c>
      <c r="J925" s="23">
        <f t="shared" ca="1" si="541"/>
        <v>-1.7353302711717371</v>
      </c>
      <c r="K925" s="23">
        <f t="shared" ca="1" si="541"/>
        <v>-0.2870180077509939</v>
      </c>
      <c r="L925" s="23">
        <f t="shared" ca="1" si="541"/>
        <v>-0.21207803157830579</v>
      </c>
      <c r="M925" s="23">
        <f t="shared" ca="1" si="541"/>
        <v>-0.45093260551205772</v>
      </c>
      <c r="N925" s="23">
        <f ca="1">SQRT(Inputs!$B$38)*C925+SQRT(1-Inputs!$B$38)*_xlfn.NORM.S.INV(RAND())</f>
        <v>-0.54920623408492952</v>
      </c>
      <c r="O925" s="23">
        <f ca="1">SQRT(Inputs!$B$38)*D925+SQRT(1-Inputs!$B$38)*_xlfn.NORM.S.INV(RAND())</f>
        <v>-5.9527652849458823E-2</v>
      </c>
      <c r="P925" s="23">
        <f ca="1">SQRT(Inputs!$B$38)*E925+SQRT(1-Inputs!$B$38)*_xlfn.NORM.S.INV(RAND())</f>
        <v>-0.44995708584291905</v>
      </c>
      <c r="Q925" s="23">
        <f ca="1">SQRT(Inputs!$B$38)*F925+SQRT(1-Inputs!$B$38)*_xlfn.NORM.S.INV(RAND())</f>
        <v>0.24708787142239025</v>
      </c>
      <c r="R925" s="23">
        <f ca="1">SQRT(Inputs!$B$38)*G925+SQRT(1-Inputs!$B$38)*_xlfn.NORM.S.INV(RAND())</f>
        <v>-0.58026217339265884</v>
      </c>
      <c r="S925" s="23">
        <f ca="1">SQRT(Inputs!$B$38)*H925+SQRT(1-Inputs!$B$38)*_xlfn.NORM.S.INV(RAND())</f>
        <v>0.52009176342773933</v>
      </c>
      <c r="T925" s="23">
        <f ca="1">SQRT(Inputs!$B$38)*I925+SQRT(1-Inputs!$B$38)*_xlfn.NORM.S.INV(RAND())</f>
        <v>-0.18124511878676697</v>
      </c>
      <c r="U925" s="23">
        <f ca="1">SQRT(Inputs!$B$38)*J925+SQRT(1-Inputs!$B$38)*_xlfn.NORM.S.INV(RAND())</f>
        <v>-2.0058080289034672</v>
      </c>
      <c r="V925" s="23">
        <f ca="1">SQRT(Inputs!$B$38)*K925+SQRT(1-Inputs!$B$38)*_xlfn.NORM.S.INV(RAND())</f>
        <v>1.1035572298425322</v>
      </c>
      <c r="W925" s="23">
        <f ca="1">SQRT(Inputs!$B$38)*L925+SQRT(1-Inputs!$B$38)*_xlfn.NORM.S.INV(RAND())</f>
        <v>-1.182358975134298</v>
      </c>
      <c r="X925" s="23">
        <f ca="1">SQRT(Inputs!$B$38)*M925+SQRT(1-Inputs!$B$38)*_xlfn.NORM.S.INV(RAND())</f>
        <v>-0.17155174723187611</v>
      </c>
      <c r="Y925" s="23">
        <f ca="1">SQRT(Inputs!$B$38)*C925+SQRT(1-Inputs!$B$38)*_xlfn.NORM.S.INV(RAND())</f>
        <v>-1.3572788527530009</v>
      </c>
      <c r="Z925" s="23">
        <f ca="1">SQRT(Inputs!$B$38)*D925+SQRT(1-Inputs!$B$38)*_xlfn.NORM.S.INV(RAND())</f>
        <v>-0.1584843749354683</v>
      </c>
      <c r="AA925" s="23">
        <f ca="1">SQRT(Inputs!$B$38)*E925+SQRT(1-Inputs!$B$38)*_xlfn.NORM.S.INV(RAND())</f>
        <v>0.17748905857250225</v>
      </c>
      <c r="AB925" s="23">
        <f ca="1">SQRT(Inputs!$B$38)*F925+SQRT(1-Inputs!$B$38)*_xlfn.NORM.S.INV(RAND())</f>
        <v>-0.16455821034062906</v>
      </c>
      <c r="AC925" s="23">
        <f ca="1">SQRT(Inputs!$B$38)*G925+SQRT(1-Inputs!$B$38)*_xlfn.NORM.S.INV(RAND())</f>
        <v>0.37728450301425387</v>
      </c>
      <c r="AD925" s="23">
        <f ca="1">SQRT(Inputs!$B$38)*H925+SQRT(1-Inputs!$B$38)*_xlfn.NORM.S.INV(RAND())</f>
        <v>-0.65657213863394914</v>
      </c>
      <c r="AE925" s="23">
        <f ca="1">SQRT(Inputs!$B$38)*I925+SQRT(1-Inputs!$B$38)*_xlfn.NORM.S.INV(RAND())</f>
        <v>-1.6827739595077968</v>
      </c>
      <c r="AF925" s="23">
        <f ca="1">SQRT(Inputs!$B$38)*J925+SQRT(1-Inputs!$B$38)*_xlfn.NORM.S.INV(RAND())</f>
        <v>-1.3214533102595203</v>
      </c>
      <c r="AG925" s="23">
        <f ca="1">SQRT(Inputs!$B$38)*K925+SQRT(1-Inputs!$B$38)*_xlfn.NORM.S.INV(RAND())</f>
        <v>-1.7104254802172902</v>
      </c>
      <c r="AH925" s="23">
        <f ca="1">SQRT(Inputs!$B$38)*L925+SQRT(1-Inputs!$B$38)*_xlfn.NORM.S.INV(RAND())</f>
        <v>0.47526273115277434</v>
      </c>
      <c r="AI925" s="23">
        <f ca="1">SQRT(Inputs!$B$38)*M925+SQRT(1-Inputs!$B$38)*_xlfn.NORM.S.INV(RAND())</f>
        <v>0.14188711006889515</v>
      </c>
      <c r="AJ925" s="23">
        <f ca="1">SQRT(Inputs!$B$38)*C925+SQRT(1-Inputs!$B$38)*_xlfn.NORM.S.INV(RAND())</f>
        <v>-0.13385362804765299</v>
      </c>
      <c r="AK925" s="23">
        <f ca="1">SQRT(Inputs!$B$38)*D925+SQRT(1-Inputs!$B$38)*_xlfn.NORM.S.INV(RAND())</f>
        <v>-2.9002198461086981E-2</v>
      </c>
      <c r="AL925" s="23">
        <f ca="1">SQRT(Inputs!$B$38)*E925+SQRT(1-Inputs!$B$38)*_xlfn.NORM.S.INV(RAND())</f>
        <v>0.52542787210885245</v>
      </c>
      <c r="AM925" s="23">
        <f ca="1">SQRT(Inputs!$B$38)*F925+SQRT(1-Inputs!$B$38)*_xlfn.NORM.S.INV(RAND())</f>
        <v>-0.49212091555844772</v>
      </c>
      <c r="AN925" s="23">
        <f ca="1">SQRT(Inputs!$B$38)*G925+SQRT(1-Inputs!$B$38)*_xlfn.NORM.S.INV(RAND())</f>
        <v>0.55057947071034308</v>
      </c>
      <c r="AO925" s="23">
        <f ca="1">SQRT(Inputs!$B$38)*H925+SQRT(1-Inputs!$B$38)*_xlfn.NORM.S.INV(RAND())</f>
        <v>-0.65400899353756359</v>
      </c>
      <c r="AP925" s="23">
        <f ca="1">SQRT(Inputs!$B$38)*I925+SQRT(1-Inputs!$B$38)*_xlfn.NORM.S.INV(RAND())</f>
        <v>-1.8743399357240929</v>
      </c>
      <c r="AQ925" s="23">
        <f ca="1">SQRT(Inputs!$B$38)*J925+SQRT(1-Inputs!$B$38)*_xlfn.NORM.S.INV(RAND())</f>
        <v>-1.7764560085571546</v>
      </c>
      <c r="AR925" s="23">
        <f ca="1">SQRT(Inputs!$B$38)*K925+SQRT(1-Inputs!$B$38)*_xlfn.NORM.S.INV(RAND())</f>
        <v>-0.53637626029601249</v>
      </c>
      <c r="AS925" s="23">
        <f ca="1">SQRT(Inputs!$B$38)*L925+SQRT(1-Inputs!$B$38)*_xlfn.NORM.S.INV(RAND())</f>
        <v>-1.2741737920492762</v>
      </c>
      <c r="AT925" s="23">
        <f ca="1">SQRT(Inputs!$B$38)*M925+SQRT(1-Inputs!$B$38)*_xlfn.NORM.S.INV(RAND())</f>
        <v>-0.3045826292469892</v>
      </c>
      <c r="AU925" s="15">
        <f ca="1">Inputs!$B$6*EXP($B$8-0.5*C$5^2+C$5*N925)</f>
        <v>4540.1290425405768</v>
      </c>
      <c r="AV925" s="15">
        <f t="shared" ca="1" si="510"/>
        <v>5478.2507667998852</v>
      </c>
      <c r="AW925" s="15">
        <f t="shared" ca="1" si="511"/>
        <v>6286.4136078529473</v>
      </c>
      <c r="AX925" s="15">
        <f t="shared" ca="1" si="512"/>
        <v>7915.6998542146066</v>
      </c>
      <c r="AY925" s="15">
        <f t="shared" ca="1" si="513"/>
        <v>9039.9429136007402</v>
      </c>
      <c r="AZ925" s="15">
        <f t="shared" ca="1" si="514"/>
        <v>11707.785022556563</v>
      </c>
      <c r="BA925" s="15">
        <f t="shared" ca="1" si="515"/>
        <v>14058.120621775008</v>
      </c>
      <c r="BB925" s="15">
        <f t="shared" ca="1" si="516"/>
        <v>14077.983243447494</v>
      </c>
      <c r="BC925" s="15">
        <f t="shared" ca="1" si="517"/>
        <v>19180.064627458509</v>
      </c>
      <c r="BD925" s="15">
        <f t="shared" ca="1" si="518"/>
        <v>21037.342206121775</v>
      </c>
      <c r="BE925" s="15">
        <f t="shared" ca="1" si="519"/>
        <v>25378.905749180834</v>
      </c>
      <c r="BF925" s="15">
        <f ca="1">Inputs!$B$13*EXP($B$9-0.5*C$6^2+C$6*Y925)</f>
        <v>10568.063273105538</v>
      </c>
      <c r="BG925" s="15">
        <f t="shared" ca="1" si="520"/>
        <v>12516.572286483761</v>
      </c>
      <c r="BH925" s="15">
        <f t="shared" ca="1" si="521"/>
        <v>15749.832905630856</v>
      </c>
      <c r="BI925" s="15">
        <f t="shared" ca="1" si="522"/>
        <v>18797.955460414832</v>
      </c>
      <c r="BJ925" s="15">
        <f t="shared" ca="1" si="523"/>
        <v>24333.054462350752</v>
      </c>
      <c r="BK925" s="15">
        <f t="shared" ca="1" si="524"/>
        <v>27310.5469479692</v>
      </c>
      <c r="BL925" s="15">
        <f t="shared" ca="1" si="525"/>
        <v>26974.587214263487</v>
      </c>
      <c r="BM925" s="15">
        <f t="shared" ca="1" si="526"/>
        <v>28137.710419570463</v>
      </c>
      <c r="BN925" s="15">
        <f t="shared" ca="1" si="527"/>
        <v>28192.407922057959</v>
      </c>
      <c r="BO925" s="15">
        <f t="shared" ca="1" si="528"/>
        <v>36658.090190697963</v>
      </c>
      <c r="BP925" s="15">
        <f t="shared" ca="1" si="529"/>
        <v>45850.407147307626</v>
      </c>
      <c r="BQ925" s="15">
        <f ca="1">Inputs!$B$20*EXP($B$10-0.5*C$7^2+C$7*AJ925)</f>
        <v>4090.6252943123095</v>
      </c>
      <c r="BR925" s="15">
        <f t="shared" ca="1" si="530"/>
        <v>5499.5641413672874</v>
      </c>
      <c r="BS925" s="15">
        <f t="shared" ca="1" si="531"/>
        <v>8757.7633791741664</v>
      </c>
      <c r="BT925" s="15">
        <f t="shared" ca="1" si="532"/>
        <v>10612.603622091192</v>
      </c>
      <c r="BU925" s="15">
        <f t="shared" ca="1" si="533"/>
        <v>16803.736915041805</v>
      </c>
      <c r="BV925" s="15">
        <f t="shared" ca="1" si="534"/>
        <v>20175.809728931574</v>
      </c>
      <c r="BW925" s="15">
        <f t="shared" ca="1" si="535"/>
        <v>18934.659405895854</v>
      </c>
      <c r="BX925" s="15">
        <f t="shared" ca="1" si="536"/>
        <v>18548.254986667085</v>
      </c>
      <c r="BY925" s="15">
        <f t="shared" ca="1" si="537"/>
        <v>23454.471304022984</v>
      </c>
      <c r="BZ925" s="15">
        <f t="shared" ca="1" si="538"/>
        <v>26037.492737018278</v>
      </c>
      <c r="CA925" s="15">
        <f t="shared" ca="1" si="539"/>
        <v>34647.799565166424</v>
      </c>
      <c r="CB925" s="15">
        <f ca="1">(AU925*DCF!C$10-DCF!C$5*MAX(AU925*DCF!C$10,0)-MAX(AU925-Inputs!$B$6,0)/Inputs!$B$10)*DCF!C$6</f>
        <v>1046.0840258206695</v>
      </c>
      <c r="CC925" s="15">
        <f ca="1">(AV925*DCF!D$10-DCF!D$5*MAX(AV925*DCF!D$10,0)-MAX(AV925-AU925,0)/Inputs!$B$10)*DCF!D$6</f>
        <v>1106.5500804058574</v>
      </c>
      <c r="CD925" s="15">
        <f ca="1">(AW925*DCF!E$10-DCF!E$5*MAX(AW925*DCF!E$10,0)-MAX(AW925-AV925,0)/Inputs!$B$10)*DCF!E$6</f>
        <v>1269.4010915869089</v>
      </c>
      <c r="CE925" s="15">
        <f ca="1">(AX925*DCF!F$10-DCF!F$5*MAX(AX925*DCF!F$10,0)-MAX(AX925-AW925,0)/Inputs!$B$10)*DCF!F$6</f>
        <v>1388.9705899326336</v>
      </c>
      <c r="CF925" s="15">
        <f ca="1">(AY925*DCF!G$10-DCF!G$5*MAX(AY925*DCF!G$10,0)-MAX(AY925-AX925,0)/Inputs!$B$10)*DCF!G$6</f>
        <v>1646.4895237260964</v>
      </c>
      <c r="CG925" s="15">
        <f ca="1">(AZ925*DCF!H$10-DCF!H$5*MAX(AZ925*DCF!H$10,0)-MAX(AZ925-AY925,0)/Inputs!$B$10)*DCF!H$6</f>
        <v>1799.3516660731357</v>
      </c>
      <c r="CH925" s="15">
        <f ca="1">(BA925*DCF!I$10-DCF!I$5*MAX(BA925*DCF!I$10,0)-MAX(BA925-AZ925,0)/Inputs!$B$10)*DCF!I$6</f>
        <v>2182.3684092068615</v>
      </c>
      <c r="CI925" s="15">
        <f ca="1">(BB925*DCF!J$10-DCF!J$5*MAX(BB925*DCF!J$10,0)-MAX(BB925-BA925,0)/Inputs!$B$10)*DCF!J$6</f>
        <v>2412.8047370582476</v>
      </c>
      <c r="CJ925" s="15">
        <f ca="1">(BC925*DCF!K$10-DCF!K$5*MAX(BC925*DCF!K$10,0)-MAX(BC925-BB925,0)/Inputs!$B$10)*DCF!K$6</f>
        <v>2373.4686455978258</v>
      </c>
      <c r="CK925" s="15">
        <f ca="1">(BD925*DCF!L$10-DCF!L$5*MAX(BD925*DCF!L$10,0)-MAX(BD925-BC925,0)/Inputs!$B$10)*DCF!L$6</f>
        <v>2932.6551872292107</v>
      </c>
      <c r="CL925" s="15">
        <f ca="1">(BE925*DCF!M$10-DCF!M$5*MAX(BE925*DCF!M$10,0)-MAX(BE925-BD925,0)/Inputs!$B$10)*DCF!M$6</f>
        <v>3062.6456987358024</v>
      </c>
      <c r="CM925" s="15">
        <f ca="1">(BF925*DCF!C$28-DCF!C$5*MAX(BF925*DCF!C$28,0)-MAX(BF925-Inputs!$B$13,0)/Inputs!$B$17)*DCF!C$6</f>
        <v>3225.3036042402141</v>
      </c>
      <c r="CN925" s="15">
        <f ca="1">(BG925*DCF!D$28-DCF!D$5*MAX(BG925*DCF!D$28,0)-MAX(BG925-BF925,0)/Inputs!$B$17)*DCF!D$6</f>
        <v>3270.7129072616581</v>
      </c>
      <c r="CO925" s="15">
        <f ca="1">(BH925*DCF!E$28-DCF!E$5*MAX(BH925*DCF!E$28,0)-MAX(BH925-BG925,0)/Inputs!$B$17)*DCF!E$6</f>
        <v>3823.4019644781133</v>
      </c>
      <c r="CP925" s="15">
        <f ca="1">(BI925*DCF!F$28-DCF!F$5*MAX(BI925*DCF!F$28,0)-MAX(BI925-BH925,0)/Inputs!$B$17)*DCF!F$6</f>
        <v>4548.1908627923103</v>
      </c>
      <c r="CQ925" s="15">
        <f ca="1">(BJ925*DCF!G$28-DCF!G$5*MAX(BJ925*DCF!G$28,0)-MAX(BJ925-BI925,0)/Inputs!$B$17)*DCF!G$6</f>
        <v>5382.446622585052</v>
      </c>
      <c r="CR925" s="15">
        <f ca="1">(BK925*DCF!H$28-DCF!H$5*MAX(BK925*DCF!H$28,0)-MAX(BK925-BJ925,0)/Inputs!$B$17)*DCF!H$6</f>
        <v>6291.5807968204799</v>
      </c>
      <c r="CS925" s="15">
        <f ca="1">(BL925*DCF!I$28-DCF!I$5*MAX(BL925*DCF!I$28,0)-MAX(BL925-BK925,0)/Inputs!$B$17)*DCF!I$6</f>
        <v>6343.156107897923</v>
      </c>
      <c r="CT925" s="15">
        <f ca="1">(BM925*DCF!J$28-DCF!J$5*MAX(BM925*DCF!J$28,0)-MAX(BM925-BL925,0)/Inputs!$B$17)*DCF!J$6</f>
        <v>6122.8246799436929</v>
      </c>
      <c r="CU925" s="15">
        <f ca="1">(BN925*DCF!K$28-DCF!K$5*MAX(BN925*DCF!K$28,0)-MAX(BN925-BM925,0)/Inputs!$B$17)*DCF!K$6</f>
        <v>5947.0641354688742</v>
      </c>
      <c r="CV925" s="15">
        <f ca="1">(BO925*DCF!L$28-DCF!L$5*MAX(BO925*DCF!L$28,0)-MAX(BO925-BN925,0)/Inputs!$B$17)*DCF!L$6</f>
        <v>6356.1523766228784</v>
      </c>
      <c r="CW925" s="15">
        <f ca="1">(BP925*DCF!M$28-DCF!M$5*MAX(BP925*DCF!M$28,0)-MAX(BP925-BO925,0)/Inputs!$B$17)*DCF!M$6</f>
        <v>7665.925220133222</v>
      </c>
      <c r="CX925" s="15">
        <f ca="1">(BQ925*DCF!C$46-DCF!C$5*MAX(BQ925*DCF!C$46,0)-MAX(BQ925-Inputs!$B$20,0)/Inputs!$B$24)*DCF!C$6</f>
        <v>-1355.6295341655725</v>
      </c>
      <c r="CY925" s="15">
        <f ca="1">(BR925*DCF!D$46-DCF!D$5*MAX(BR925*DCF!D$46,0)-MAX(BR925-BQ925,0)/Inputs!$B$24)*DCF!D$6</f>
        <v>-1539.8298582218233</v>
      </c>
      <c r="CZ925" s="15">
        <f ca="1">(BS925*DCF!E$46-DCF!E$5*MAX(BS925*DCF!E$46,0)-MAX(BS925-BR925,0)/Inputs!$B$24)*DCF!E$6</f>
        <v>-2319.9132107345936</v>
      </c>
      <c r="DA925" s="15">
        <f ca="1">(BT925*DCF!F$46-DCF!F$5*MAX(BT925*DCF!F$46,0)-MAX(BT925-BS925,0)/Inputs!$B$24)*DCF!F$6</f>
        <v>-1448.2828621782937</v>
      </c>
      <c r="DB925" s="15">
        <f ca="1">(BU925*DCF!G$46-DCF!G$5*MAX(BU925*DCF!G$46,0)-MAX(BU925-BT925,0)/Inputs!$B$24)*DCF!G$6</f>
        <v>-2647.8194275822548</v>
      </c>
      <c r="DC925" s="15">
        <f ca="1">(BV925*DCF!H$46-DCF!H$5*MAX(BV925*DCF!H$46,0)-MAX(BV925-BU925,0)/Inputs!$B$24)*DCF!H$6</f>
        <v>-1047.8509658833236</v>
      </c>
      <c r="DD925" s="15">
        <f ca="1">(BW925*DCF!I$46-DCF!I$5*MAX(BW925*DCF!I$46,0)-MAX(BW925-BV925,0)/Inputs!$B$24)*DCF!I$6</f>
        <v>437.30329752527734</v>
      </c>
      <c r="DE925" s="15">
        <f ca="1">(BX925*DCF!J$46-DCF!J$5*MAX(BX925*DCF!J$46,0)-MAX(BX925-BW925,0)/Inputs!$B$24)*DCF!J$6</f>
        <v>778.04798956618868</v>
      </c>
      <c r="DF925" s="15">
        <f ca="1">(BY925*DCF!K$46-DCF!K$5*MAX(BY925*DCF!K$46,0)-MAX(BY925-BX925,0)/Inputs!$B$24)*DCF!K$6</f>
        <v>137.90529006284964</v>
      </c>
      <c r="DG925" s="15">
        <f ca="1">(BZ925*DCF!L$46-DCF!L$5*MAX(BZ925*DCF!L$46,0)-MAX(BZ925-BY925,0)/Inputs!$B$24)*DCF!L$6</f>
        <v>1215.3052754705329</v>
      </c>
      <c r="DH925" s="15">
        <f ca="1">(CA925*DCF!M$46-DCF!M$5*MAX(CA925*DCF!M$46,0)-MAX(CA925-BZ925,0)/Inputs!$B$24)*DCF!M$6</f>
        <v>916.21346077843418</v>
      </c>
      <c r="DI925" s="15">
        <f ca="1">SUM(CB925:CL925)+BE925*DCF!M$10*(1+Inputs!$B$30)*(1-Inputs!$B$33)*(1-Inputs!$B$30/Inputs!$B$31)/(Inputs!$B$29-Inputs!$B$30)*DCF!M$6</f>
        <v>91850.619956628972</v>
      </c>
      <c r="DJ925" s="15">
        <f ca="1">SUM(CM925:CW925)+BP925*DCF!M$28*(1+Inputs!$B$30)*(1-Inputs!$B$33)*(1-Inputs!$B$30/Inputs!$B$31)/(Inputs!$B$29-Inputs!$B$30)*DCF!M$6</f>
        <v>229113.14514467586</v>
      </c>
      <c r="DK925" s="15">
        <f ca="1">SUM(CX925:DH925)+CA925*DCF!M$46*(1+Inputs!$B$30)*(1-Inputs!$B$33)*(1-Inputs!$B$30/Inputs!$B$31)/(Inputs!$B$29-Inputs!$B$30)*DCF!M$6</f>
        <v>46695.051876623795</v>
      </c>
      <c r="DM925" s="15">
        <f ca="1">DI925+DJ925+DK925+Inputs!$B$34+Inputs!$B$36-Inputs!$B$35</f>
        <v>444509.81697792863</v>
      </c>
    </row>
    <row r="926" spans="1:117" x14ac:dyDescent="0.75">
      <c r="A926" s="11">
        <v>913</v>
      </c>
      <c r="C926" s="23">
        <f t="shared" ca="1" si="541"/>
        <v>-0.85144312429051572</v>
      </c>
      <c r="D926" s="23">
        <f t="shared" ca="1" si="541"/>
        <v>-9.6753582171830124E-2</v>
      </c>
      <c r="E926" s="23">
        <f t="shared" ca="1" si="541"/>
        <v>0.83690658266203899</v>
      </c>
      <c r="F926" s="23">
        <f t="shared" ca="1" si="541"/>
        <v>1.52855661269183</v>
      </c>
      <c r="G926" s="23">
        <f t="shared" ca="1" si="541"/>
        <v>0.493757067241054</v>
      </c>
      <c r="H926" s="23">
        <f t="shared" ca="1" si="541"/>
        <v>1.6752942748509081</v>
      </c>
      <c r="I926" s="23">
        <f t="shared" ca="1" si="541"/>
        <v>1.3136089460583035E-2</v>
      </c>
      <c r="J926" s="23">
        <f t="shared" ca="1" si="541"/>
        <v>0.32495748399405144</v>
      </c>
      <c r="K926" s="23">
        <f t="shared" ca="1" si="541"/>
        <v>0.20305038195612002</v>
      </c>
      <c r="L926" s="23">
        <f t="shared" ca="1" si="541"/>
        <v>0.80520129728526035</v>
      </c>
      <c r="M926" s="23">
        <f t="shared" ca="1" si="541"/>
        <v>0.67239611685469225</v>
      </c>
      <c r="N926" s="23">
        <f ca="1">SQRT(Inputs!$B$38)*C926+SQRT(1-Inputs!$B$38)*_xlfn.NORM.S.INV(RAND())</f>
        <v>-0.57696251769683726</v>
      </c>
      <c r="O926" s="23">
        <f ca="1">SQRT(Inputs!$B$38)*D926+SQRT(1-Inputs!$B$38)*_xlfn.NORM.S.INV(RAND())</f>
        <v>-0.4171869661837499</v>
      </c>
      <c r="P926" s="23">
        <f ca="1">SQRT(Inputs!$B$38)*E926+SQRT(1-Inputs!$B$38)*_xlfn.NORM.S.INV(RAND())</f>
        <v>1.4393619195223617</v>
      </c>
      <c r="Q926" s="23">
        <f ca="1">SQRT(Inputs!$B$38)*F926+SQRT(1-Inputs!$B$38)*_xlfn.NORM.S.INV(RAND())</f>
        <v>1.7685037337995766</v>
      </c>
      <c r="R926" s="23">
        <f ca="1">SQRT(Inputs!$B$38)*G926+SQRT(1-Inputs!$B$38)*_xlfn.NORM.S.INV(RAND())</f>
        <v>-3.0981213497245086E-2</v>
      </c>
      <c r="S926" s="23">
        <f ca="1">SQRT(Inputs!$B$38)*H926+SQRT(1-Inputs!$B$38)*_xlfn.NORM.S.INV(RAND())</f>
        <v>1.5200291754620725</v>
      </c>
      <c r="T926" s="23">
        <f ca="1">SQRT(Inputs!$B$38)*I926+SQRT(1-Inputs!$B$38)*_xlfn.NORM.S.INV(RAND())</f>
        <v>-0.95676493877459434</v>
      </c>
      <c r="U926" s="23">
        <f ca="1">SQRT(Inputs!$B$38)*J926+SQRT(1-Inputs!$B$38)*_xlfn.NORM.S.INV(RAND())</f>
        <v>-0.55031863116372493</v>
      </c>
      <c r="V926" s="23">
        <f ca="1">SQRT(Inputs!$B$38)*K926+SQRT(1-Inputs!$B$38)*_xlfn.NORM.S.INV(RAND())</f>
        <v>0.82854567314418703</v>
      </c>
      <c r="W926" s="23">
        <f ca="1">SQRT(Inputs!$B$38)*L926+SQRT(1-Inputs!$B$38)*_xlfn.NORM.S.INV(RAND())</f>
        <v>1.0456774233397557</v>
      </c>
      <c r="X926" s="23">
        <f ca="1">SQRT(Inputs!$B$38)*M926+SQRT(1-Inputs!$B$38)*_xlfn.NORM.S.INV(RAND())</f>
        <v>-0.70309388345491064</v>
      </c>
      <c r="Y926" s="23">
        <f ca="1">SQRT(Inputs!$B$38)*C926+SQRT(1-Inputs!$B$38)*_xlfn.NORM.S.INV(RAND())</f>
        <v>-0.75034051278305292</v>
      </c>
      <c r="Z926" s="23">
        <f ca="1">SQRT(Inputs!$B$38)*D926+SQRT(1-Inputs!$B$38)*_xlfn.NORM.S.INV(RAND())</f>
        <v>-0.73912761169610863</v>
      </c>
      <c r="AA926" s="23">
        <f ca="1">SQRT(Inputs!$B$38)*E926+SQRT(1-Inputs!$B$38)*_xlfn.NORM.S.INV(RAND())</f>
        <v>1.9000077795100614</v>
      </c>
      <c r="AB926" s="23">
        <f ca="1">SQRT(Inputs!$B$38)*F926+SQRT(1-Inputs!$B$38)*_xlfn.NORM.S.INV(RAND())</f>
        <v>0.73966853822871903</v>
      </c>
      <c r="AC926" s="23">
        <f ca="1">SQRT(Inputs!$B$38)*G926+SQRT(1-Inputs!$B$38)*_xlfn.NORM.S.INV(RAND())</f>
        <v>0.21257424614909393</v>
      </c>
      <c r="AD926" s="23">
        <f ca="1">SQRT(Inputs!$B$38)*H926+SQRT(1-Inputs!$B$38)*_xlfn.NORM.S.INV(RAND())</f>
        <v>0.79822261915309167</v>
      </c>
      <c r="AE926" s="23">
        <f ca="1">SQRT(Inputs!$B$38)*I926+SQRT(1-Inputs!$B$38)*_xlfn.NORM.S.INV(RAND())</f>
        <v>0.35286756737188441</v>
      </c>
      <c r="AF926" s="23">
        <f ca="1">SQRT(Inputs!$B$38)*J926+SQRT(1-Inputs!$B$38)*_xlfn.NORM.S.INV(RAND())</f>
        <v>0.1185581275068737</v>
      </c>
      <c r="AG926" s="23">
        <f ca="1">SQRT(Inputs!$B$38)*K926+SQRT(1-Inputs!$B$38)*_xlfn.NORM.S.INV(RAND())</f>
        <v>-0.23133972786562207</v>
      </c>
      <c r="AH926" s="23">
        <f ca="1">SQRT(Inputs!$B$38)*L926+SQRT(1-Inputs!$B$38)*_xlfn.NORM.S.INV(RAND())</f>
        <v>0.42321574267813028</v>
      </c>
      <c r="AI926" s="23">
        <f ca="1">SQRT(Inputs!$B$38)*M926+SQRT(1-Inputs!$B$38)*_xlfn.NORM.S.INV(RAND())</f>
        <v>2.3264343132336753</v>
      </c>
      <c r="AJ926" s="23">
        <f ca="1">SQRT(Inputs!$B$38)*C926+SQRT(1-Inputs!$B$38)*_xlfn.NORM.S.INV(RAND())</f>
        <v>0.41792692788682673</v>
      </c>
      <c r="AK926" s="23">
        <f ca="1">SQRT(Inputs!$B$38)*D926+SQRT(1-Inputs!$B$38)*_xlfn.NORM.S.INV(RAND())</f>
        <v>-0.44175692111305737</v>
      </c>
      <c r="AL926" s="23">
        <f ca="1">SQRT(Inputs!$B$38)*E926+SQRT(1-Inputs!$B$38)*_xlfn.NORM.S.INV(RAND())</f>
        <v>0.87370774299463427</v>
      </c>
      <c r="AM926" s="23">
        <f ca="1">SQRT(Inputs!$B$38)*F926+SQRT(1-Inputs!$B$38)*_xlfn.NORM.S.INV(RAND())</f>
        <v>0.22524574736291303</v>
      </c>
      <c r="AN926" s="23">
        <f ca="1">SQRT(Inputs!$B$38)*G926+SQRT(1-Inputs!$B$38)*_xlfn.NORM.S.INV(RAND())</f>
        <v>0.46755580531396462</v>
      </c>
      <c r="AO926" s="23">
        <f ca="1">SQRT(Inputs!$B$38)*H926+SQRT(1-Inputs!$B$38)*_xlfn.NORM.S.INV(RAND())</f>
        <v>0.29959215902605296</v>
      </c>
      <c r="AP926" s="23">
        <f ca="1">SQRT(Inputs!$B$38)*I926+SQRT(1-Inputs!$B$38)*_xlfn.NORM.S.INV(RAND())</f>
        <v>1.2473140939837786</v>
      </c>
      <c r="AQ926" s="23">
        <f ca="1">SQRT(Inputs!$B$38)*J926+SQRT(1-Inputs!$B$38)*_xlfn.NORM.S.INV(RAND())</f>
        <v>1.5286199556786573</v>
      </c>
      <c r="AR926" s="23">
        <f ca="1">SQRT(Inputs!$B$38)*K926+SQRT(1-Inputs!$B$38)*_xlfn.NORM.S.INV(RAND())</f>
        <v>0.91647963176895653</v>
      </c>
      <c r="AS926" s="23">
        <f ca="1">SQRT(Inputs!$B$38)*L926+SQRT(1-Inputs!$B$38)*_xlfn.NORM.S.INV(RAND())</f>
        <v>1.4043696711175588</v>
      </c>
      <c r="AT926" s="23">
        <f ca="1">SQRT(Inputs!$B$38)*M926+SQRT(1-Inputs!$B$38)*_xlfn.NORM.S.INV(RAND())</f>
        <v>0.88572202532563438</v>
      </c>
      <c r="AU926" s="15">
        <f ca="1">Inputs!$B$6*EXP($B$8-0.5*C$5^2+C$5*N926)</f>
        <v>4519.7760227572016</v>
      </c>
      <c r="AV926" s="15">
        <f t="shared" ca="1" si="510"/>
        <v>5174.3073566763724</v>
      </c>
      <c r="AW926" s="15">
        <f t="shared" ca="1" si="511"/>
        <v>7661.0106948826897</v>
      </c>
      <c r="AX926" s="15">
        <f t="shared" ca="1" si="512"/>
        <v>11665.971508859853</v>
      </c>
      <c r="AY926" s="15">
        <f t="shared" ca="1" si="513"/>
        <v>14205.515845108006</v>
      </c>
      <c r="AZ926" s="15">
        <f t="shared" ca="1" si="514"/>
        <v>20539.379723531827</v>
      </c>
      <c r="BA926" s="15">
        <f t="shared" ca="1" si="515"/>
        <v>22739.978403493766</v>
      </c>
      <c r="BB926" s="15">
        <f t="shared" ca="1" si="516"/>
        <v>26347.184270524078</v>
      </c>
      <c r="BC926" s="15">
        <f t="shared" ca="1" si="517"/>
        <v>34955.433080101211</v>
      </c>
      <c r="BD926" s="15">
        <f t="shared" ca="1" si="518"/>
        <v>47223.782632861497</v>
      </c>
      <c r="BE926" s="15">
        <f t="shared" ca="1" si="519"/>
        <v>54277.180889257805</v>
      </c>
      <c r="BF926" s="15">
        <f ca="1">Inputs!$B$13*EXP($B$9-0.5*C$6^2+C$6*Y926)</f>
        <v>11919.320780753998</v>
      </c>
      <c r="BG926" s="15">
        <f t="shared" ca="1" si="520"/>
        <v>12712.774237697173</v>
      </c>
      <c r="BH926" s="15">
        <f t="shared" ca="1" si="521"/>
        <v>21286.562615421917</v>
      </c>
      <c r="BI926" s="15">
        <f t="shared" ca="1" si="522"/>
        <v>29200.109910559826</v>
      </c>
      <c r="BJ926" s="15">
        <f t="shared" ca="1" si="523"/>
        <v>36911.302528006119</v>
      </c>
      <c r="BK926" s="15">
        <f t="shared" ca="1" si="524"/>
        <v>50502.136558436425</v>
      </c>
      <c r="BL926" s="15">
        <f t="shared" ca="1" si="525"/>
        <v>64938.456896911448</v>
      </c>
      <c r="BM926" s="15">
        <f t="shared" ca="1" si="526"/>
        <v>81007.733026195099</v>
      </c>
      <c r="BN926" s="15">
        <f t="shared" ca="1" si="527"/>
        <v>96905.296522010758</v>
      </c>
      <c r="BO926" s="15">
        <f t="shared" ca="1" si="528"/>
        <v>125244.22733404569</v>
      </c>
      <c r="BP926" s="15">
        <f t="shared" ca="1" si="529"/>
        <v>200640.92554706536</v>
      </c>
      <c r="BQ926" s="15">
        <f ca="1">Inputs!$B$20*EXP($B$10-0.5*C$7^2+C$7*AJ926)</f>
        <v>4974.8979258242443</v>
      </c>
      <c r="BR926" s="15">
        <f t="shared" ca="1" si="530"/>
        <v>5866.7053283714222</v>
      </c>
      <c r="BS926" s="15">
        <f t="shared" ca="1" si="531"/>
        <v>10325.245375561266</v>
      </c>
      <c r="BT926" s="15">
        <f t="shared" ca="1" si="532"/>
        <v>15102.828942885697</v>
      </c>
      <c r="BU926" s="15">
        <f t="shared" ca="1" si="533"/>
        <v>23437.840464639976</v>
      </c>
      <c r="BV926" s="15">
        <f t="shared" ca="1" si="534"/>
        <v>34885.799016459227</v>
      </c>
      <c r="BW926" s="15">
        <f t="shared" ca="1" si="535"/>
        <v>63388.678470131097</v>
      </c>
      <c r="BX926" s="15">
        <f t="shared" ca="1" si="536"/>
        <v>120451.73575069892</v>
      </c>
      <c r="BY926" s="15">
        <f t="shared" ca="1" si="537"/>
        <v>201120.01633769393</v>
      </c>
      <c r="BZ926" s="15">
        <f t="shared" ca="1" si="538"/>
        <v>365324.16477089323</v>
      </c>
      <c r="CA926" s="15">
        <f t="shared" ca="1" si="539"/>
        <v>600642.46084534237</v>
      </c>
      <c r="CB926" s="15">
        <f ca="1">(AU926*DCF!C$10-DCF!C$5*MAX(AU926*DCF!C$10,0)-MAX(AU926-Inputs!$B$6,0)/Inputs!$B$10)*DCF!C$6</f>
        <v>1046.2291464794641</v>
      </c>
      <c r="CC926" s="15">
        <f ca="1">(AV926*DCF!D$10-DCF!D$5*MAX(AV926*DCF!D$10,0)-MAX(AV926-AU926,0)/Inputs!$B$10)*DCF!D$6</f>
        <v>1101.6120279339325</v>
      </c>
      <c r="CD926" s="15">
        <f ca="1">(AW926*DCF!E$10-DCF!E$5*MAX(AW926*DCF!E$10,0)-MAX(AW926-AV926,0)/Inputs!$B$10)*DCF!E$6</f>
        <v>1208.6968461016174</v>
      </c>
      <c r="CE926" s="15">
        <f ca="1">(AX926*DCF!F$10-DCF!F$5*MAX(AX926*DCF!F$10,0)-MAX(AX926-AW926,0)/Inputs!$B$10)*DCF!F$6</f>
        <v>1713.3299377561934</v>
      </c>
      <c r="CF926" s="15">
        <f ca="1">(AY926*DCF!G$10-DCF!G$5*MAX(AY926*DCF!G$10,0)-MAX(AY926-AX926,0)/Inputs!$B$10)*DCF!G$6</f>
        <v>2438.7580240898692</v>
      </c>
      <c r="CG926" s="15">
        <f ca="1">(AZ926*DCF!H$10-DCF!H$5*MAX(AZ926*DCF!H$10,0)-MAX(AZ926-AY926,0)/Inputs!$B$10)*DCF!H$6</f>
        <v>2863.0442247113683</v>
      </c>
      <c r="CH926" s="15">
        <f ca="1">(BA926*DCF!I$10-DCF!I$5*MAX(BA926*DCF!I$10,0)-MAX(BA926-AZ926,0)/Inputs!$B$10)*DCF!I$6</f>
        <v>3792.7892118531358</v>
      </c>
      <c r="CI926" s="15">
        <f ca="1">(BB926*DCF!J$10-DCF!J$5*MAX(BB926*DCF!J$10,0)-MAX(BB926-BA926,0)/Inputs!$B$10)*DCF!J$6</f>
        <v>3974.6253476681709</v>
      </c>
      <c r="CJ926" s="15">
        <f ca="1">(BC926*DCF!K$10-DCF!K$5*MAX(BC926*DCF!K$10,0)-MAX(BC926-BB926,0)/Inputs!$B$10)*DCF!K$6</f>
        <v>4422.239546693927</v>
      </c>
      <c r="CK926" s="15">
        <f ca="1">(BD926*DCF!L$10-DCF!L$5*MAX(BD926*DCF!L$10,0)-MAX(BD926-BC926,0)/Inputs!$B$10)*DCF!L$6</f>
        <v>5535.7481878730678</v>
      </c>
      <c r="CL926" s="15">
        <f ca="1">(BE926*DCF!M$10-DCF!M$5*MAX(BE926*DCF!M$10,0)-MAX(BE926-BD926,0)/Inputs!$B$10)*DCF!M$6</f>
        <v>6816.6084604259777</v>
      </c>
      <c r="CM926" s="15">
        <f ca="1">(BF926*DCF!C$28-DCF!C$5*MAX(BF926*DCF!C$28,0)-MAX(BF926-Inputs!$B$13,0)/Inputs!$B$17)*DCF!C$6</f>
        <v>3514.7607092003323</v>
      </c>
      <c r="CN926" s="15">
        <f ca="1">(BG926*DCF!D$28-DCF!D$5*MAX(BG926*DCF!D$28,0)-MAX(BG926-BF926,0)/Inputs!$B$17)*DCF!D$6</f>
        <v>3574.925216108214</v>
      </c>
      <c r="CO926" s="15">
        <f ca="1">(BH926*DCF!E$28-DCF!E$5*MAX(BH926*DCF!E$28,0)-MAX(BH926-BG926,0)/Inputs!$B$17)*DCF!E$6</f>
        <v>4338.9578977415958</v>
      </c>
      <c r="CP926" s="15">
        <f ca="1">(BI926*DCF!F$28-DCF!F$5*MAX(BI926*DCF!F$28,0)-MAX(BI926-BH926,0)/Inputs!$B$17)*DCF!F$6</f>
        <v>6486.274316400918</v>
      </c>
      <c r="CQ926" s="15">
        <f ca="1">(BJ926*DCF!G$28-DCF!G$5*MAX(BJ926*DCF!G$28,0)-MAX(BJ926-BI926,0)/Inputs!$B$17)*DCF!G$6</f>
        <v>8279.9710651636306</v>
      </c>
      <c r="CR926" s="15">
        <f ca="1">(BK926*DCF!H$28-DCF!H$5*MAX(BK926*DCF!H$28,0)-MAX(BK926-BJ926,0)/Inputs!$B$17)*DCF!H$6</f>
        <v>10378.101345979541</v>
      </c>
      <c r="CS926" s="15">
        <f ca="1">(BL926*DCF!I$28-DCF!I$5*MAX(BL926*DCF!I$28,0)-MAX(BL926-BK926,0)/Inputs!$B$17)*DCF!I$6</f>
        <v>13198.420817630426</v>
      </c>
      <c r="CT926" s="15">
        <f ca="1">(BM926*DCF!J$28-DCF!J$5*MAX(BM926*DCF!J$28,0)-MAX(BM926-BL926,0)/Inputs!$B$17)*DCF!J$6</f>
        <v>15940.794689608836</v>
      </c>
      <c r="CU926" s="15">
        <f ca="1">(BN926*DCF!K$28-DCF!K$5*MAX(BN926*DCF!K$28,0)-MAX(BN926-BM926,0)/Inputs!$B$17)*DCF!K$6</f>
        <v>18517.534040535025</v>
      </c>
      <c r="CV926" s="15">
        <f ca="1">(BO926*DCF!L$28-DCF!L$5*MAX(BO926*DCF!L$28,0)-MAX(BO926-BN926,0)/Inputs!$B$17)*DCF!L$6</f>
        <v>21782.254937498714</v>
      </c>
      <c r="CW926" s="15">
        <f ca="1">(BP926*DCF!M$28-DCF!M$5*MAX(BP926*DCF!M$28,0)-MAX(BP926-BO926,0)/Inputs!$B$17)*DCF!M$6</f>
        <v>29869.632701115475</v>
      </c>
      <c r="CX926" s="15">
        <f ca="1">(BQ926*DCF!C$46-DCF!C$5*MAX(BQ926*DCF!C$46,0)-MAX(BQ926-Inputs!$B$20,0)/Inputs!$B$24)*DCF!C$6</f>
        <v>-1968.2895559983219</v>
      </c>
      <c r="CY926" s="15">
        <f ca="1">(BR926*DCF!D$46-DCF!D$5*MAX(BR926*DCF!D$46,0)-MAX(BR926-BQ926,0)/Inputs!$B$24)*DCF!D$6</f>
        <v>-1381.8366022095149</v>
      </c>
      <c r="CZ926" s="15">
        <f ca="1">(BS926*DCF!E$46-DCF!E$5*MAX(BS926*DCF!E$46,0)-MAX(BS926-BR926,0)/Inputs!$B$24)*DCF!E$6</f>
        <v>-2978.4119881972338</v>
      </c>
      <c r="DA926" s="15">
        <f ca="1">(BT926*DCF!F$46-DCF!F$5*MAX(BT926*DCF!F$46,0)-MAX(BT926-BS926,0)/Inputs!$B$24)*DCF!F$6</f>
        <v>-2839.5526987900225</v>
      </c>
      <c r="DB926" s="15">
        <f ca="1">(BU926*DCF!G$46-DCF!G$5*MAX(BU926*DCF!G$46,0)-MAX(BU926-BT926,0)/Inputs!$B$24)*DCF!G$6</f>
        <v>-3592.1358419103394</v>
      </c>
      <c r="DC926" s="15">
        <f ca="1">(BV926*DCF!H$46-DCF!H$5*MAX(BV926*DCF!H$46,0)-MAX(BV926-BU926,0)/Inputs!$B$24)*DCF!H$6</f>
        <v>-3557.382977172032</v>
      </c>
      <c r="DD926" s="15">
        <f ca="1">(BW926*DCF!I$46-DCF!I$5*MAX(BW926*DCF!I$46,0)-MAX(BW926-BV926,0)/Inputs!$B$24)*DCF!I$6</f>
        <v>-6718.0879447924353</v>
      </c>
      <c r="DE926" s="15">
        <f ca="1">(BX926*DCF!J$46-DCF!J$5*MAX(BX926*DCF!J$46,0)-MAX(BX926-BW926,0)/Inputs!$B$24)*DCF!J$6</f>
        <v>-10079.573384514908</v>
      </c>
      <c r="DF926" s="15">
        <f ca="1">(BY926*DCF!K$46-DCF!K$5*MAX(BY926*DCF!K$46,0)-MAX(BY926-BX926,0)/Inputs!$B$24)*DCF!K$6</f>
        <v>-8272.9339794444313</v>
      </c>
      <c r="DG926" s="15">
        <f ca="1">(BZ926*DCF!L$46-DCF!L$5*MAX(BZ926*DCF!L$46,0)-MAX(BZ926-BY926,0)/Inputs!$B$24)*DCF!L$6</f>
        <v>-11906.773846558806</v>
      </c>
      <c r="DH926" s="15">
        <f ca="1">(CA926*DCF!M$46-DCF!M$5*MAX(CA926*DCF!M$46,0)-MAX(CA926-BZ926,0)/Inputs!$B$24)*DCF!M$6</f>
        <v>-2106.7373449485426</v>
      </c>
      <c r="DI926" s="15">
        <f ca="1">SUM(CB926:CL926)+BE926*DCF!M$10*(1+Inputs!$B$30)*(1-Inputs!$B$33)*(1-Inputs!$B$30/Inputs!$B$31)/(Inputs!$B$29-Inputs!$B$30)*DCF!M$6</f>
        <v>185967.79311780439</v>
      </c>
      <c r="DJ926" s="15">
        <f ca="1">SUM(CM926:CW926)+BP926*DCF!M$28*(1+Inputs!$B$30)*(1-Inputs!$B$33)*(1-Inputs!$B$30/Inputs!$B$31)/(Inputs!$B$29-Inputs!$B$30)*DCF!M$6</f>
        <v>880396.75973571721</v>
      </c>
      <c r="DK926" s="15">
        <f ca="1">SUM(CX926:DH926)+CA926*DCF!M$46*(1+Inputs!$B$30)*(1-Inputs!$B$33)*(1-Inputs!$B$30/Inputs!$B$31)/(Inputs!$B$29-Inputs!$B$30)*DCF!M$6</f>
        <v>873262.67895039031</v>
      </c>
      <c r="DM926" s="15">
        <f ca="1">DI926+DJ926+DK926+Inputs!$B$34+Inputs!$B$36-Inputs!$B$35</f>
        <v>2016478.231803912</v>
      </c>
    </row>
    <row r="927" spans="1:117" x14ac:dyDescent="0.75">
      <c r="A927" s="11">
        <v>914</v>
      </c>
      <c r="C927" s="23">
        <f t="shared" ca="1" si="541"/>
        <v>-2.5122999515104847</v>
      </c>
      <c r="D927" s="23">
        <f t="shared" ca="1" si="541"/>
        <v>0.62188013623424909</v>
      </c>
      <c r="E927" s="23">
        <f t="shared" ca="1" si="541"/>
        <v>0.88857013641177551</v>
      </c>
      <c r="F927" s="23">
        <f t="shared" ca="1" si="541"/>
        <v>-2.3963110458317374</v>
      </c>
      <c r="G927" s="23">
        <f t="shared" ca="1" si="541"/>
        <v>0.93367844889530827</v>
      </c>
      <c r="H927" s="23">
        <f t="shared" ca="1" si="541"/>
        <v>-1.0938666675949935</v>
      </c>
      <c r="I927" s="23">
        <f t="shared" ca="1" si="541"/>
        <v>-1.1234532641507131</v>
      </c>
      <c r="J927" s="23">
        <f t="shared" ca="1" si="541"/>
        <v>-0.16414060986165774</v>
      </c>
      <c r="K927" s="23">
        <f t="shared" ca="1" si="541"/>
        <v>-2.903103020695259E-2</v>
      </c>
      <c r="L927" s="23">
        <f t="shared" ca="1" si="541"/>
        <v>0.11077459895968024</v>
      </c>
      <c r="M927" s="23">
        <f t="shared" ca="1" si="541"/>
        <v>-1.0929827575248816</v>
      </c>
      <c r="N927" s="23">
        <f ca="1">SQRT(Inputs!$B$38)*C927+SQRT(1-Inputs!$B$38)*_xlfn.NORM.S.INV(RAND())</f>
        <v>-1.3449468766464765</v>
      </c>
      <c r="O927" s="23">
        <f ca="1">SQRT(Inputs!$B$38)*D927+SQRT(1-Inputs!$B$38)*_xlfn.NORM.S.INV(RAND())</f>
        <v>0.67783183817867942</v>
      </c>
      <c r="P927" s="23">
        <f ca="1">SQRT(Inputs!$B$38)*E927+SQRT(1-Inputs!$B$38)*_xlfn.NORM.S.INV(RAND())</f>
        <v>1.0026379748711884</v>
      </c>
      <c r="Q927" s="23">
        <f ca="1">SQRT(Inputs!$B$38)*F927+SQRT(1-Inputs!$B$38)*_xlfn.NORM.S.INV(RAND())</f>
        <v>-3.0441716723767049</v>
      </c>
      <c r="R927" s="23">
        <f ca="1">SQRT(Inputs!$B$38)*G927+SQRT(1-Inputs!$B$38)*_xlfn.NORM.S.INV(RAND())</f>
        <v>-0.25607996823116141</v>
      </c>
      <c r="S927" s="23">
        <f ca="1">SQRT(Inputs!$B$38)*H927+SQRT(1-Inputs!$B$38)*_xlfn.NORM.S.INV(RAND())</f>
        <v>-1.3005692643876909</v>
      </c>
      <c r="T927" s="23">
        <f ca="1">SQRT(Inputs!$B$38)*I927+SQRT(1-Inputs!$B$38)*_xlfn.NORM.S.INV(RAND())</f>
        <v>-0.52091927301651586</v>
      </c>
      <c r="U927" s="23">
        <f ca="1">SQRT(Inputs!$B$38)*J927+SQRT(1-Inputs!$B$38)*_xlfn.NORM.S.INV(RAND())</f>
        <v>-1.5348910787955521</v>
      </c>
      <c r="V927" s="23">
        <f ca="1">SQRT(Inputs!$B$38)*K927+SQRT(1-Inputs!$B$38)*_xlfn.NORM.S.INV(RAND())</f>
        <v>-0.64017146798738422</v>
      </c>
      <c r="W927" s="23">
        <f ca="1">SQRT(Inputs!$B$38)*L927+SQRT(1-Inputs!$B$38)*_xlfn.NORM.S.INV(RAND())</f>
        <v>0.22658786136262879</v>
      </c>
      <c r="X927" s="23">
        <f ca="1">SQRT(Inputs!$B$38)*M927+SQRT(1-Inputs!$B$38)*_xlfn.NORM.S.INV(RAND())</f>
        <v>-2.9230462147510017E-2</v>
      </c>
      <c r="Y927" s="23">
        <f ca="1">SQRT(Inputs!$B$38)*C927+SQRT(1-Inputs!$B$38)*_xlfn.NORM.S.INV(RAND())</f>
        <v>-1.5952851816005424</v>
      </c>
      <c r="Z927" s="23">
        <f ca="1">SQRT(Inputs!$B$38)*D927+SQRT(1-Inputs!$B$38)*_xlfn.NORM.S.INV(RAND())</f>
        <v>-0.87189483139930113</v>
      </c>
      <c r="AA927" s="23">
        <f ca="1">SQRT(Inputs!$B$38)*E927+SQRT(1-Inputs!$B$38)*_xlfn.NORM.S.INV(RAND())</f>
        <v>1.2727546003967944</v>
      </c>
      <c r="AB927" s="23">
        <f ca="1">SQRT(Inputs!$B$38)*F927+SQRT(1-Inputs!$B$38)*_xlfn.NORM.S.INV(RAND())</f>
        <v>-2.4873833224442983</v>
      </c>
      <c r="AC927" s="23">
        <f ca="1">SQRT(Inputs!$B$38)*G927+SQRT(1-Inputs!$B$38)*_xlfn.NORM.S.INV(RAND())</f>
        <v>-0.74584207460656615</v>
      </c>
      <c r="AD927" s="23">
        <f ca="1">SQRT(Inputs!$B$38)*H927+SQRT(1-Inputs!$B$38)*_xlfn.NORM.S.INV(RAND())</f>
        <v>-2.2589032627112364</v>
      </c>
      <c r="AE927" s="23">
        <f ca="1">SQRT(Inputs!$B$38)*I927+SQRT(1-Inputs!$B$38)*_xlfn.NORM.S.INV(RAND())</f>
        <v>-0.57125908717578577</v>
      </c>
      <c r="AF927" s="23">
        <f ca="1">SQRT(Inputs!$B$38)*J927+SQRT(1-Inputs!$B$38)*_xlfn.NORM.S.INV(RAND())</f>
        <v>0.83832018288711463</v>
      </c>
      <c r="AG927" s="23">
        <f ca="1">SQRT(Inputs!$B$38)*K927+SQRT(1-Inputs!$B$38)*_xlfn.NORM.S.INV(RAND())</f>
        <v>-0.68590980685046521</v>
      </c>
      <c r="AH927" s="23">
        <f ca="1">SQRT(Inputs!$B$38)*L927+SQRT(1-Inputs!$B$38)*_xlfn.NORM.S.INV(RAND())</f>
        <v>-0.37974364001052741</v>
      </c>
      <c r="AI927" s="23">
        <f ca="1">SQRT(Inputs!$B$38)*M927+SQRT(1-Inputs!$B$38)*_xlfn.NORM.S.INV(RAND())</f>
        <v>-0.65201687041192979</v>
      </c>
      <c r="AJ927" s="23">
        <f ca="1">SQRT(Inputs!$B$38)*C927+SQRT(1-Inputs!$B$38)*_xlfn.NORM.S.INV(RAND())</f>
        <v>0.45631975209178632</v>
      </c>
      <c r="AK927" s="23">
        <f ca="1">SQRT(Inputs!$B$38)*D927+SQRT(1-Inputs!$B$38)*_xlfn.NORM.S.INV(RAND())</f>
        <v>1.1592762599137969</v>
      </c>
      <c r="AL927" s="23">
        <f ca="1">SQRT(Inputs!$B$38)*E927+SQRT(1-Inputs!$B$38)*_xlfn.NORM.S.INV(RAND())</f>
        <v>0.31776465564391265</v>
      </c>
      <c r="AM927" s="23">
        <f ca="1">SQRT(Inputs!$B$38)*F927+SQRT(1-Inputs!$B$38)*_xlfn.NORM.S.INV(RAND())</f>
        <v>-1.3819539814991451</v>
      </c>
      <c r="AN927" s="23">
        <f ca="1">SQRT(Inputs!$B$38)*G927+SQRT(1-Inputs!$B$38)*_xlfn.NORM.S.INV(RAND())</f>
        <v>-0.16388325464160503</v>
      </c>
      <c r="AO927" s="23">
        <f ca="1">SQRT(Inputs!$B$38)*H927+SQRT(1-Inputs!$B$38)*_xlfn.NORM.S.INV(RAND())</f>
        <v>-1.4144047352482432</v>
      </c>
      <c r="AP927" s="23">
        <f ca="1">SQRT(Inputs!$B$38)*I927+SQRT(1-Inputs!$B$38)*_xlfn.NORM.S.INV(RAND())</f>
        <v>-8.5850804428320382E-2</v>
      </c>
      <c r="AQ927" s="23">
        <f ca="1">SQRT(Inputs!$B$38)*J927+SQRT(1-Inputs!$B$38)*_xlfn.NORM.S.INV(RAND())</f>
        <v>1.2625134188777969</v>
      </c>
      <c r="AR927" s="23">
        <f ca="1">SQRT(Inputs!$B$38)*K927+SQRT(1-Inputs!$B$38)*_xlfn.NORM.S.INV(RAND())</f>
        <v>1.026552410753111</v>
      </c>
      <c r="AS927" s="23">
        <f ca="1">SQRT(Inputs!$B$38)*L927+SQRT(1-Inputs!$B$38)*_xlfn.NORM.S.INV(RAND())</f>
        <v>1.3910078117612679</v>
      </c>
      <c r="AT927" s="23">
        <f ca="1">SQRT(Inputs!$B$38)*M927+SQRT(1-Inputs!$B$38)*_xlfn.NORM.S.INV(RAND())</f>
        <v>9.5105780049850597E-2</v>
      </c>
      <c r="AU927" s="15">
        <f ca="1">Inputs!$B$6*EXP($B$8-0.5*C$5^2+C$5*N927)</f>
        <v>3991.417576590954</v>
      </c>
      <c r="AV927" s="15">
        <f t="shared" ca="1" si="510"/>
        <v>5367.6613237894262</v>
      </c>
      <c r="AW927" s="15">
        <f t="shared" ca="1" si="511"/>
        <v>7492.6677246626068</v>
      </c>
      <c r="AX927" s="15">
        <f t="shared" ca="1" si="512"/>
        <v>6253.8401194990838</v>
      </c>
      <c r="AY927" s="15">
        <f t="shared" ca="1" si="513"/>
        <v>7417.6405118317834</v>
      </c>
      <c r="AZ927" s="15">
        <f t="shared" ca="1" si="514"/>
        <v>7861.4575272006014</v>
      </c>
      <c r="BA927" s="15">
        <f t="shared" ca="1" si="515"/>
        <v>9109.9573843360049</v>
      </c>
      <c r="BB927" s="15">
        <f t="shared" ca="1" si="516"/>
        <v>9563.5685292248745</v>
      </c>
      <c r="BC927" s="15">
        <f t="shared" ca="1" si="517"/>
        <v>11011.039178443436</v>
      </c>
      <c r="BD927" s="15">
        <f t="shared" ca="1" si="518"/>
        <v>13778.504322969407</v>
      </c>
      <c r="BE927" s="15">
        <f t="shared" ca="1" si="519"/>
        <v>16838.899820768151</v>
      </c>
      <c r="BF927" s="15">
        <f ca="1">Inputs!$B$13*EXP($B$9-0.5*C$6^2+C$6*Y927)</f>
        <v>10080.998844501275</v>
      </c>
      <c r="BG927" s="15">
        <f t="shared" ca="1" si="520"/>
        <v>10497.558422325315</v>
      </c>
      <c r="BH927" s="15">
        <f t="shared" ca="1" si="521"/>
        <v>15840.608433769719</v>
      </c>
      <c r="BI927" s="15">
        <f t="shared" ca="1" si="522"/>
        <v>13223.1241867682</v>
      </c>
      <c r="BJ927" s="15">
        <f t="shared" ca="1" si="523"/>
        <v>14558.296398287712</v>
      </c>
      <c r="BK927" s="15">
        <f t="shared" ca="1" si="524"/>
        <v>13137.249196919496</v>
      </c>
      <c r="BL927" s="15">
        <f t="shared" ca="1" si="525"/>
        <v>14986.007338028823</v>
      </c>
      <c r="BM927" s="15">
        <f t="shared" ca="1" si="526"/>
        <v>20442.904143651809</v>
      </c>
      <c r="BN927" s="15">
        <f t="shared" ca="1" si="527"/>
        <v>23158.261724010285</v>
      </c>
      <c r="BO927" s="15">
        <f t="shared" ca="1" si="528"/>
        <v>27263.447372509665</v>
      </c>
      <c r="BP927" s="15">
        <f t="shared" ca="1" si="529"/>
        <v>31166.704684702327</v>
      </c>
      <c r="BQ927" s="15">
        <f ca="1">Inputs!$B$20*EXP($B$10-0.5*C$7^2+C$7*AJ927)</f>
        <v>5043.1058031615848</v>
      </c>
      <c r="BR927" s="15">
        <f t="shared" ca="1" si="530"/>
        <v>9888.442091072362</v>
      </c>
      <c r="BS927" s="15">
        <f t="shared" ca="1" si="531"/>
        <v>14835.112512430453</v>
      </c>
      <c r="BT927" s="15">
        <f t="shared" ca="1" si="532"/>
        <v>14234.473034577559</v>
      </c>
      <c r="BU927" s="15">
        <f t="shared" ca="1" si="533"/>
        <v>18960.298427664689</v>
      </c>
      <c r="BV927" s="15">
        <f t="shared" ca="1" si="534"/>
        <v>19180.88533712002</v>
      </c>
      <c r="BW927" s="15">
        <f t="shared" ca="1" si="535"/>
        <v>26283.893048816226</v>
      </c>
      <c r="BX927" s="15">
        <f t="shared" ca="1" si="536"/>
        <v>47350.278942116835</v>
      </c>
      <c r="BY927" s="15">
        <f t="shared" ca="1" si="537"/>
        <v>80744.111843519509</v>
      </c>
      <c r="BZ927" s="15">
        <f t="shared" ca="1" si="538"/>
        <v>146307.69959595223</v>
      </c>
      <c r="CA927" s="15">
        <f t="shared" ca="1" si="539"/>
        <v>209020.75907359924</v>
      </c>
      <c r="CB927" s="15">
        <f ca="1">(AU927*DCF!C$10-DCF!C$5*MAX(AU927*DCF!C$10,0)-MAX(AU927-Inputs!$B$6,0)/Inputs!$B$10)*DCF!C$6</f>
        <v>1025.0324183198381</v>
      </c>
      <c r="CC927" s="15">
        <f ca="1">(AV927*DCF!D$10-DCF!D$5*MAX(AV927*DCF!D$10,0)-MAX(AV927-AU927,0)/Inputs!$B$10)*DCF!D$6</f>
        <v>972.77006406513408</v>
      </c>
      <c r="CD927" s="15">
        <f ca="1">(AW927*DCF!E$10-DCF!E$5*MAX(AW927*DCF!E$10,0)-MAX(AW927-AV927,0)/Inputs!$B$10)*DCF!E$6</f>
        <v>1251.2982628366508</v>
      </c>
      <c r="CE927" s="15">
        <f ca="1">(AX927*DCF!F$10-DCF!F$5*MAX(AX927*DCF!F$10,0)-MAX(AX927-AW927,0)/Inputs!$B$10)*DCF!F$6</f>
        <v>1365.2033314465264</v>
      </c>
      <c r="CF927" s="15">
        <f ca="1">(AY927*DCF!G$10-DCF!G$5*MAX(AY927*DCF!G$10,0)-MAX(AY927-AX927,0)/Inputs!$B$10)*DCF!G$6</f>
        <v>1304.626979675025</v>
      </c>
      <c r="CG927" s="15">
        <f ca="1">(AZ927*DCF!H$10-DCF!H$5*MAX(AZ927*DCF!H$10,0)-MAX(AZ927-AY927,0)/Inputs!$B$10)*DCF!H$6</f>
        <v>1447.4999502367129</v>
      </c>
      <c r="CH927" s="15">
        <f ca="1">(BA927*DCF!I$10-DCF!I$5*MAX(BA927*DCF!I$10,0)-MAX(BA927-AZ927,0)/Inputs!$B$10)*DCF!I$6</f>
        <v>1459.259161808149</v>
      </c>
      <c r="CI927" s="15">
        <f ca="1">(BB927*DCF!J$10-DCF!J$5*MAX(BB927*DCF!J$10,0)-MAX(BB927-BA927,0)/Inputs!$B$10)*DCF!J$6</f>
        <v>1572.3932560997234</v>
      </c>
      <c r="CJ927" s="15">
        <f ca="1">(BC927*DCF!K$10-DCF!K$5*MAX(BC927*DCF!K$10,0)-MAX(BC927-BB927,0)/Inputs!$B$10)*DCF!K$6</f>
        <v>1569.9766130844068</v>
      </c>
      <c r="CK927" s="15">
        <f ca="1">(BD927*DCF!L$10-DCF!L$5*MAX(BD927*DCF!L$10,0)-MAX(BD927-BC927,0)/Inputs!$B$10)*DCF!L$6</f>
        <v>1720.1824111373885</v>
      </c>
      <c r="CL927" s="15">
        <f ca="1">(BE927*DCF!M$10-DCF!M$5*MAX(BE927*DCF!M$10,0)-MAX(BE927-BD927,0)/Inputs!$B$10)*DCF!M$6</f>
        <v>2010.5896175705857</v>
      </c>
      <c r="CM927" s="15">
        <f ca="1">(BF927*DCF!C$28-DCF!C$5*MAX(BF927*DCF!C$28,0)-MAX(BF927-Inputs!$B$13,0)/Inputs!$B$17)*DCF!C$6</f>
        <v>3076.6547348610575</v>
      </c>
      <c r="CN927" s="15">
        <f ca="1">(BG927*DCF!D$28-DCF!D$5*MAX(BG927*DCF!D$28,0)-MAX(BG927-BF927,0)/Inputs!$B$17)*DCF!D$6</f>
        <v>3002.9018120221385</v>
      </c>
      <c r="CO927" s="15">
        <f ca="1">(BH927*DCF!E$28-DCF!E$5*MAX(BH927*DCF!E$28,0)-MAX(BH927-BG927,0)/Inputs!$B$17)*DCF!E$6</f>
        <v>3433.3007620061971</v>
      </c>
      <c r="CP927" s="15">
        <f ca="1">(BI927*DCF!F$28-DCF!F$5*MAX(BI927*DCF!F$28,0)-MAX(BI927-BH927,0)/Inputs!$B$17)*DCF!F$6</f>
        <v>3589.7299082118234</v>
      </c>
      <c r="CQ927" s="15">
        <f ca="1">(BJ927*DCF!G$28-DCF!G$5*MAX(BJ927*DCF!G$28,0)-MAX(BJ927-BI927,0)/Inputs!$B$17)*DCF!G$6</f>
        <v>3552.697677925586</v>
      </c>
      <c r="CR927" s="15">
        <f ca="1">(BK927*DCF!H$28-DCF!H$5*MAX(BK927*DCF!H$28,0)-MAX(BK927-BJ927,0)/Inputs!$B$17)*DCF!H$6</f>
        <v>3248.986666097695</v>
      </c>
      <c r="CS927" s="15">
        <f ca="1">(BL927*DCF!I$28-DCF!I$5*MAX(BL927*DCF!I$28,0)-MAX(BL927-BK927,0)/Inputs!$B$17)*DCF!I$6</f>
        <v>3258.6516684610269</v>
      </c>
      <c r="CT927" s="15">
        <f ca="1">(BM927*DCF!J$28-DCF!J$5*MAX(BM927*DCF!J$28,0)-MAX(BM927-BL927,0)/Inputs!$B$17)*DCF!J$6</f>
        <v>3836.9247808902774</v>
      </c>
      <c r="CU927" s="15">
        <f ca="1">(BN927*DCF!K$28-DCF!K$5*MAX(BN927*DCF!K$28,0)-MAX(BN927-BM927,0)/Inputs!$B$17)*DCF!K$6</f>
        <v>4558.0414462966492</v>
      </c>
      <c r="CV927" s="15">
        <f ca="1">(BO927*DCF!L$28-DCF!L$5*MAX(BO927*DCF!L$28,0)-MAX(BO927-BN927,0)/Inputs!$B$17)*DCF!L$6</f>
        <v>4975.1214056632316</v>
      </c>
      <c r="CW927" s="15">
        <f ca="1">(BP927*DCF!M$28-DCF!M$5*MAX(BP927*DCF!M$28,0)-MAX(BP927-BO927,0)/Inputs!$B$17)*DCF!M$6</f>
        <v>5456.0334555958552</v>
      </c>
      <c r="CX927" s="15">
        <f ca="1">(BQ927*DCF!C$46-DCF!C$5*MAX(BQ927*DCF!C$46,0)-MAX(BQ927-Inputs!$B$20,0)/Inputs!$B$24)*DCF!C$6</f>
        <v>-2015.5467458394351</v>
      </c>
      <c r="CY927" s="15">
        <f ca="1">(BR927*DCF!D$46-DCF!D$5*MAX(BR927*DCF!D$46,0)-MAX(BR927-BQ927,0)/Inputs!$B$24)*DCF!D$6</f>
        <v>-3755.191237604221</v>
      </c>
      <c r="CZ927" s="15">
        <f ca="1">(BS927*DCF!E$46-DCF!E$5*MAX(BS927*DCF!E$46,0)-MAX(BS927-BR927,0)/Inputs!$B$24)*DCF!E$6</f>
        <v>-3704.1191848802932</v>
      </c>
      <c r="DA927" s="15">
        <f ca="1">(BT927*DCF!F$46-DCF!F$5*MAX(BT927*DCF!F$46,0)-MAX(BT927-BS927,0)/Inputs!$B$24)*DCF!F$6</f>
        <v>-1036.6443235817062</v>
      </c>
      <c r="DB927" s="15">
        <f ca="1">(BU927*DCF!G$46-DCF!G$5*MAX(BU927*DCF!G$46,0)-MAX(BU927-BT927,0)/Inputs!$B$24)*DCF!G$6</f>
        <v>-2227.461269456634</v>
      </c>
      <c r="DC927" s="15">
        <f ca="1">(BV927*DCF!H$46-DCF!H$5*MAX(BV927*DCF!H$46,0)-MAX(BV927-BU927,0)/Inputs!$B$24)*DCF!H$6</f>
        <v>-68.546030554825876</v>
      </c>
      <c r="DD927" s="15">
        <f ca="1">(BW927*DCF!I$46-DCF!I$5*MAX(BW927*DCF!I$46,0)-MAX(BW927-BV927,0)/Inputs!$B$24)*DCF!I$6</f>
        <v>-1431.9620334422102</v>
      </c>
      <c r="DE927" s="15">
        <f ca="1">(BX927*DCF!J$46-DCF!J$5*MAX(BX927*DCF!J$46,0)-MAX(BX927-BW927,0)/Inputs!$B$24)*DCF!J$6</f>
        <v>-3600.2481389395753</v>
      </c>
      <c r="DF927" s="15">
        <f ca="1">(BY927*DCF!K$46-DCF!K$5*MAX(BY927*DCF!K$46,0)-MAX(BY927-BX927,0)/Inputs!$B$24)*DCF!K$6</f>
        <v>-3568.2266224149239</v>
      </c>
      <c r="DG927" s="15">
        <f ca="1">(BZ927*DCF!L$46-DCF!L$5*MAX(BZ927*DCF!L$46,0)-MAX(BZ927-BY927,0)/Inputs!$B$24)*DCF!L$6</f>
        <v>-4723.6828903398728</v>
      </c>
      <c r="DH927" s="15">
        <f ca="1">(CA927*DCF!M$46-DCF!M$5*MAX(CA927*DCF!M$46,0)-MAX(CA927-BZ927,0)/Inputs!$B$24)*DCF!M$6</f>
        <v>3275.8531779858658</v>
      </c>
      <c r="DI927" s="15">
        <f ca="1">SUM(CB927:CL927)+BE927*DCF!M$10*(1+Inputs!$B$30)*(1-Inputs!$B$33)*(1-Inputs!$B$30/Inputs!$B$31)/(Inputs!$B$29-Inputs!$B$30)*DCF!M$6</f>
        <v>62561.712938876</v>
      </c>
      <c r="DJ927" s="15">
        <f ca="1">SUM(CM927:CW927)+BP927*DCF!M$28*(1+Inputs!$B$30)*(1-Inputs!$B$33)*(1-Inputs!$B$30/Inputs!$B$31)/(Inputs!$B$29-Inputs!$B$30)*DCF!M$6</f>
        <v>157638.84601740431</v>
      </c>
      <c r="DK927" s="15">
        <f ca="1">SUM(CX927:DH927)+CA927*DCF!M$46*(1+Inputs!$B$30)*(1-Inputs!$B$33)*(1-Inputs!$B$30/Inputs!$B$31)/(Inputs!$B$29-Inputs!$B$30)*DCF!M$6</f>
        <v>300315.07832049968</v>
      </c>
      <c r="DM927" s="15">
        <f ca="1">DI927+DJ927+DK927+Inputs!$B$34+Inputs!$B$36-Inputs!$B$35</f>
        <v>597366.63727677998</v>
      </c>
    </row>
    <row r="928" spans="1:117" x14ac:dyDescent="0.75">
      <c r="A928" s="11">
        <v>915</v>
      </c>
      <c r="C928" s="23">
        <f t="shared" ca="1" si="541"/>
        <v>-0.46813470914197247</v>
      </c>
      <c r="D928" s="23">
        <f t="shared" ca="1" si="541"/>
        <v>-1.5982003406755043</v>
      </c>
      <c r="E928" s="23">
        <f t="shared" ca="1" si="541"/>
        <v>-0.4938411447468205</v>
      </c>
      <c r="F928" s="23">
        <f t="shared" ca="1" si="541"/>
        <v>2.2247218038594141E-2</v>
      </c>
      <c r="G928" s="23">
        <f t="shared" ca="1" si="541"/>
        <v>0.77942627618137361</v>
      </c>
      <c r="H928" s="23">
        <f t="shared" ca="1" si="541"/>
        <v>-0.64185811009188443</v>
      </c>
      <c r="I928" s="23">
        <f t="shared" ca="1" si="541"/>
        <v>2.0154940046556375</v>
      </c>
      <c r="J928" s="23">
        <f t="shared" ca="1" si="541"/>
        <v>1.7641094641735411</v>
      </c>
      <c r="K928" s="23">
        <f t="shared" ca="1" si="541"/>
        <v>5.5468107904769803E-2</v>
      </c>
      <c r="L928" s="23">
        <f t="shared" ca="1" si="541"/>
        <v>1.4117513396609436</v>
      </c>
      <c r="M928" s="23">
        <f t="shared" ca="1" si="541"/>
        <v>0.48954478720100136</v>
      </c>
      <c r="N928" s="23">
        <f ca="1">SQRT(Inputs!$B$38)*C928+SQRT(1-Inputs!$B$38)*_xlfn.NORM.S.INV(RAND())</f>
        <v>-0.55256680644354339</v>
      </c>
      <c r="O928" s="23">
        <f ca="1">SQRT(Inputs!$B$38)*D928+SQRT(1-Inputs!$B$38)*_xlfn.NORM.S.INV(RAND())</f>
        <v>1.5181981441124097</v>
      </c>
      <c r="P928" s="23">
        <f ca="1">SQRT(Inputs!$B$38)*E928+SQRT(1-Inputs!$B$38)*_xlfn.NORM.S.INV(RAND())</f>
        <v>-0.82155712336179332</v>
      </c>
      <c r="Q928" s="23">
        <f ca="1">SQRT(Inputs!$B$38)*F928+SQRT(1-Inputs!$B$38)*_xlfn.NORM.S.INV(RAND())</f>
        <v>0.42555753927654222</v>
      </c>
      <c r="R928" s="23">
        <f ca="1">SQRT(Inputs!$B$38)*G928+SQRT(1-Inputs!$B$38)*_xlfn.NORM.S.INV(RAND())</f>
        <v>1.5317378511865911</v>
      </c>
      <c r="S928" s="23">
        <f ca="1">SQRT(Inputs!$B$38)*H928+SQRT(1-Inputs!$B$38)*_xlfn.NORM.S.INV(RAND())</f>
        <v>2.2876488398488937E-2</v>
      </c>
      <c r="T928" s="23">
        <f ca="1">SQRT(Inputs!$B$38)*I928+SQRT(1-Inputs!$B$38)*_xlfn.NORM.S.INV(RAND())</f>
        <v>1.7398406767139409</v>
      </c>
      <c r="U928" s="23">
        <f ca="1">SQRT(Inputs!$B$38)*J928+SQRT(1-Inputs!$B$38)*_xlfn.NORM.S.INV(RAND())</f>
        <v>0.78918567461588973</v>
      </c>
      <c r="V928" s="23">
        <f ca="1">SQRT(Inputs!$B$38)*K928+SQRT(1-Inputs!$B$38)*_xlfn.NORM.S.INV(RAND())</f>
        <v>-0.81146304336952535</v>
      </c>
      <c r="W928" s="23">
        <f ca="1">SQRT(Inputs!$B$38)*L928+SQRT(1-Inputs!$B$38)*_xlfn.NORM.S.INV(RAND())</f>
        <v>-2.0167762993186176</v>
      </c>
      <c r="X928" s="23">
        <f ca="1">SQRT(Inputs!$B$38)*M928+SQRT(1-Inputs!$B$38)*_xlfn.NORM.S.INV(RAND())</f>
        <v>1.0337407638837568</v>
      </c>
      <c r="Y928" s="23">
        <f ca="1">SQRT(Inputs!$B$38)*C928+SQRT(1-Inputs!$B$38)*_xlfn.NORM.S.INV(RAND())</f>
        <v>0.90498793532437927</v>
      </c>
      <c r="Z928" s="23">
        <f ca="1">SQRT(Inputs!$B$38)*D928+SQRT(1-Inputs!$B$38)*_xlfn.NORM.S.INV(RAND())</f>
        <v>-1.817505486691827</v>
      </c>
      <c r="AA928" s="23">
        <f ca="1">SQRT(Inputs!$B$38)*E928+SQRT(1-Inputs!$B$38)*_xlfn.NORM.S.INV(RAND())</f>
        <v>-0.98633688694569677</v>
      </c>
      <c r="AB928" s="23">
        <f ca="1">SQRT(Inputs!$B$38)*F928+SQRT(1-Inputs!$B$38)*_xlfn.NORM.S.INV(RAND())</f>
        <v>5.0707596614883541E-2</v>
      </c>
      <c r="AC928" s="23">
        <f ca="1">SQRT(Inputs!$B$38)*G928+SQRT(1-Inputs!$B$38)*_xlfn.NORM.S.INV(RAND())</f>
        <v>1.1112605084249125</v>
      </c>
      <c r="AD928" s="23">
        <f ca="1">SQRT(Inputs!$B$38)*H928+SQRT(1-Inputs!$B$38)*_xlfn.NORM.S.INV(RAND())</f>
        <v>-3.5710327491843996E-2</v>
      </c>
      <c r="AE928" s="23">
        <f ca="1">SQRT(Inputs!$B$38)*I928+SQRT(1-Inputs!$B$38)*_xlfn.NORM.S.INV(RAND())</f>
        <v>2.3029155076032226</v>
      </c>
      <c r="AF928" s="23">
        <f ca="1">SQRT(Inputs!$B$38)*J928+SQRT(1-Inputs!$B$38)*_xlfn.NORM.S.INV(RAND())</f>
        <v>0.5985511129622596</v>
      </c>
      <c r="AG928" s="23">
        <f ca="1">SQRT(Inputs!$B$38)*K928+SQRT(1-Inputs!$B$38)*_xlfn.NORM.S.INV(RAND())</f>
        <v>0.77001538488688692</v>
      </c>
      <c r="AH928" s="23">
        <f ca="1">SQRT(Inputs!$B$38)*L928+SQRT(1-Inputs!$B$38)*_xlfn.NORM.S.INV(RAND())</f>
        <v>1.6973333669837478</v>
      </c>
      <c r="AI928" s="23">
        <f ca="1">SQRT(Inputs!$B$38)*M928+SQRT(1-Inputs!$B$38)*_xlfn.NORM.S.INV(RAND())</f>
        <v>1.8618397508393589</v>
      </c>
      <c r="AJ928" s="23">
        <f ca="1">SQRT(Inputs!$B$38)*C928+SQRT(1-Inputs!$B$38)*_xlfn.NORM.S.INV(RAND())</f>
        <v>0.80744548233648827</v>
      </c>
      <c r="AK928" s="23">
        <f ca="1">SQRT(Inputs!$B$38)*D928+SQRT(1-Inputs!$B$38)*_xlfn.NORM.S.INV(RAND())</f>
        <v>-1.3580570079567496</v>
      </c>
      <c r="AL928" s="23">
        <f ca="1">SQRT(Inputs!$B$38)*E928+SQRT(1-Inputs!$B$38)*_xlfn.NORM.S.INV(RAND())</f>
        <v>7.822181002119083E-2</v>
      </c>
      <c r="AM928" s="23">
        <f ca="1">SQRT(Inputs!$B$38)*F928+SQRT(1-Inputs!$B$38)*_xlfn.NORM.S.INV(RAND())</f>
        <v>-0.7838120873292076</v>
      </c>
      <c r="AN928" s="23">
        <f ca="1">SQRT(Inputs!$B$38)*G928+SQRT(1-Inputs!$B$38)*_xlfn.NORM.S.INV(RAND())</f>
        <v>0.66939145230103492</v>
      </c>
      <c r="AO928" s="23">
        <f ca="1">SQRT(Inputs!$B$38)*H928+SQRT(1-Inputs!$B$38)*_xlfn.NORM.S.INV(RAND())</f>
        <v>1.2177039557305207</v>
      </c>
      <c r="AP928" s="23">
        <f ca="1">SQRT(Inputs!$B$38)*I928+SQRT(1-Inputs!$B$38)*_xlfn.NORM.S.INV(RAND())</f>
        <v>2.0620963669010388</v>
      </c>
      <c r="AQ928" s="23">
        <f ca="1">SQRT(Inputs!$B$38)*J928+SQRT(1-Inputs!$B$38)*_xlfn.NORM.S.INV(RAND())</f>
        <v>1.0855966663141869</v>
      </c>
      <c r="AR928" s="23">
        <f ca="1">SQRT(Inputs!$B$38)*K928+SQRT(1-Inputs!$B$38)*_xlfn.NORM.S.INV(RAND())</f>
        <v>0.96409644052426324</v>
      </c>
      <c r="AS928" s="23">
        <f ca="1">SQRT(Inputs!$B$38)*L928+SQRT(1-Inputs!$B$38)*_xlfn.NORM.S.INV(RAND())</f>
        <v>-0.12588731745401993</v>
      </c>
      <c r="AT928" s="23">
        <f ca="1">SQRT(Inputs!$B$38)*M928+SQRT(1-Inputs!$B$38)*_xlfn.NORM.S.INV(RAND())</f>
        <v>2.5214985094557081</v>
      </c>
      <c r="AU928" s="15">
        <f ca="1">Inputs!$B$6*EXP($B$8-0.5*C$5^2+C$5*N928)</f>
        <v>4537.6599467126389</v>
      </c>
      <c r="AV928" s="15">
        <f t="shared" ca="1" si="510"/>
        <v>6904.8084611561935</v>
      </c>
      <c r="AW928" s="15">
        <f t="shared" ca="1" si="511"/>
        <v>7536.0719856999376</v>
      </c>
      <c r="AX928" s="15">
        <f t="shared" ca="1" si="512"/>
        <v>9703.1948591735927</v>
      </c>
      <c r="AY928" s="15">
        <f t="shared" ca="1" si="513"/>
        <v>14181.18502655834</v>
      </c>
      <c r="AZ928" s="15">
        <f t="shared" ca="1" si="514"/>
        <v>17387.719430011843</v>
      </c>
      <c r="BA928" s="15">
        <f t="shared" ca="1" si="515"/>
        <v>25527.865881857553</v>
      </c>
      <c r="BB928" s="15">
        <f t="shared" ca="1" si="516"/>
        <v>33825.399238340462</v>
      </c>
      <c r="BC928" s="15">
        <f t="shared" ca="1" si="517"/>
        <v>38306.309327923227</v>
      </c>
      <c r="BD928" s="15">
        <f t="shared" ca="1" si="518"/>
        <v>38861.196773168936</v>
      </c>
      <c r="BE928" s="15">
        <f t="shared" ca="1" si="519"/>
        <v>52320.797558417747</v>
      </c>
      <c r="BF928" s="15">
        <f ca="1">Inputs!$B$13*EXP($B$9-0.5*C$6^2+C$6*Y928)</f>
        <v>16549.000713866186</v>
      </c>
      <c r="BG928" s="15">
        <f t="shared" ca="1" si="520"/>
        <v>14529.652928502601</v>
      </c>
      <c r="BH928" s="15">
        <f t="shared" ca="1" si="521"/>
        <v>15073.506351474662</v>
      </c>
      <c r="BI928" s="15">
        <f t="shared" ca="1" si="522"/>
        <v>18596.820262029702</v>
      </c>
      <c r="BJ928" s="15">
        <f t="shared" ca="1" si="523"/>
        <v>26759.179010521926</v>
      </c>
      <c r="BK928" s="15">
        <f t="shared" ca="1" si="524"/>
        <v>32682.540477394326</v>
      </c>
      <c r="BL928" s="15">
        <f t="shared" ca="1" si="525"/>
        <v>54107.63308849129</v>
      </c>
      <c r="BM928" s="15">
        <f t="shared" ca="1" si="526"/>
        <v>71643.916960792863</v>
      </c>
      <c r="BN928" s="15">
        <f t="shared" ca="1" si="527"/>
        <v>96630.658486762884</v>
      </c>
      <c r="BO928" s="15">
        <f t="shared" ca="1" si="528"/>
        <v>144825.74628237734</v>
      </c>
      <c r="BP928" s="15">
        <f t="shared" ca="1" si="529"/>
        <v>220114.00330899475</v>
      </c>
      <c r="BQ928" s="15">
        <f ca="1">Inputs!$B$20*EXP($B$10-0.5*C$7^2+C$7*AJ928)</f>
        <v>5711.9492546093761</v>
      </c>
      <c r="BR928" s="15">
        <f t="shared" ca="1" si="530"/>
        <v>5035.1841491509304</v>
      </c>
      <c r="BS928" s="15">
        <f t="shared" ca="1" si="531"/>
        <v>7051.8001567465808</v>
      </c>
      <c r="BT928" s="15">
        <f t="shared" ca="1" si="532"/>
        <v>7915.8311099966713</v>
      </c>
      <c r="BU928" s="15">
        <f t="shared" ca="1" si="533"/>
        <v>12899.294141758412</v>
      </c>
      <c r="BV928" s="15">
        <f t="shared" ca="1" si="534"/>
        <v>23611.877344944322</v>
      </c>
      <c r="BW928" s="15">
        <f t="shared" ca="1" si="535"/>
        <v>50978.46779285602</v>
      </c>
      <c r="BX928" s="15">
        <f t="shared" ca="1" si="536"/>
        <v>88637.276948925355</v>
      </c>
      <c r="BY928" s="15">
        <f t="shared" ca="1" si="537"/>
        <v>149353.42266218588</v>
      </c>
      <c r="BZ928" s="15">
        <f t="shared" ca="1" si="538"/>
        <v>204769.65811313569</v>
      </c>
      <c r="CA928" s="15">
        <f t="shared" ca="1" si="539"/>
        <v>450239.32269377663</v>
      </c>
      <c r="CB928" s="15">
        <f ca="1">(AU928*DCF!C$10-DCF!C$5*MAX(AU928*DCF!C$10,0)-MAX(AU928-Inputs!$B$6,0)/Inputs!$B$10)*DCF!C$6</f>
        <v>1046.1016309140161</v>
      </c>
      <c r="CC928" s="15">
        <f ca="1">(AV928*DCF!D$10-DCF!D$5*MAX(AV928*DCF!D$10,0)-MAX(AV928-AU928,0)/Inputs!$B$10)*DCF!D$6</f>
        <v>1105.8330712956213</v>
      </c>
      <c r="CD928" s="15">
        <f ca="1">(AW928*DCF!E$10-DCF!E$5*MAX(AW928*DCF!E$10,0)-MAX(AW928-AV928,0)/Inputs!$B$10)*DCF!E$6</f>
        <v>1597.7723699199732</v>
      </c>
      <c r="CE928" s="15">
        <f ca="1">(AX928*DCF!F$10-DCF!F$5*MAX(AX928*DCF!F$10,0)-MAX(AX928-AW928,0)/Inputs!$B$10)*DCF!F$6</f>
        <v>1667.2674332462259</v>
      </c>
      <c r="CF928" s="15">
        <f ca="1">(AY928*DCF!G$10-DCF!G$5*MAX(AY928*DCF!G$10,0)-MAX(AY928-AX928,0)/Inputs!$B$10)*DCF!G$6</f>
        <v>2061.1421181617834</v>
      </c>
      <c r="CG928" s="15">
        <f ca="1">(AZ928*DCF!H$10-DCF!H$5*MAX(AZ928*DCF!H$10,0)-MAX(AZ928-AY928,0)/Inputs!$B$10)*DCF!H$6</f>
        <v>2806.46053117055</v>
      </c>
      <c r="CH928" s="15">
        <f ca="1">(BA928*DCF!I$10-DCF!I$5*MAX(BA928*DCF!I$10,0)-MAX(BA928-AZ928,0)/Inputs!$B$10)*DCF!I$6</f>
        <v>3327.7406141788942</v>
      </c>
      <c r="CI928" s="15">
        <f ca="1">(BB928*DCF!J$10-DCF!J$5*MAX(BB928*DCF!J$10,0)-MAX(BB928-BA928,0)/Inputs!$B$10)*DCF!J$6</f>
        <v>4547.1625473962367</v>
      </c>
      <c r="CJ928" s="15">
        <f ca="1">(BC928*DCF!K$10-DCF!K$5*MAX(BC928*DCF!K$10,0)-MAX(BC928-BB928,0)/Inputs!$B$10)*DCF!K$6</f>
        <v>5539.4413983729864</v>
      </c>
      <c r="CK928" s="15">
        <f ca="1">(BD928*DCF!L$10-DCF!L$5*MAX(BD928*DCF!L$10,0)-MAX(BD928-BC928,0)/Inputs!$B$10)*DCF!L$6</f>
        <v>5789.2515255634071</v>
      </c>
      <c r="CL928" s="15">
        <f ca="1">(BE928*DCF!M$10-DCF!M$5*MAX(BE928*DCF!M$10,0)-MAX(BE928-BD928,0)/Inputs!$B$10)*DCF!M$6</f>
        <v>5775.2481267409512</v>
      </c>
      <c r="CM928" s="15">
        <f ca="1">(BF928*DCF!C$28-DCF!C$5*MAX(BF928*DCF!C$28,0)-MAX(BF928-Inputs!$B$13,0)/Inputs!$B$17)*DCF!C$6</f>
        <v>3858.4985165373128</v>
      </c>
      <c r="CN928" s="15">
        <f ca="1">(BG928*DCF!D$28-DCF!D$5*MAX(BG928*DCF!D$28,0)-MAX(BG928-BF928,0)/Inputs!$B$17)*DCF!D$6</f>
        <v>4279.317896604005</v>
      </c>
      <c r="CO928" s="15">
        <f ca="1">(BH928*DCF!E$28-DCF!E$5*MAX(BH928*DCF!E$28,0)-MAX(BH928-BG928,0)/Inputs!$B$17)*DCF!E$6</f>
        <v>4161.899380632115</v>
      </c>
      <c r="CP928" s="15">
        <f ca="1">(BI928*DCF!F$28-DCF!F$5*MAX(BI928*DCF!F$28,0)-MAX(BI928-BH928,0)/Inputs!$B$17)*DCF!F$6</f>
        <v>4407.0718572148899</v>
      </c>
      <c r="CQ928" s="15">
        <f ca="1">(BJ928*DCF!G$28-DCF!G$5*MAX(BJ928*DCF!G$28,0)-MAX(BJ928-BI928,0)/Inputs!$B$17)*DCF!G$6</f>
        <v>5570.043908348418</v>
      </c>
      <c r="CR928" s="15">
        <f ca="1">(BK928*DCF!H$28-DCF!H$5*MAX(BK928*DCF!H$28,0)-MAX(BK928-BJ928,0)/Inputs!$B$17)*DCF!H$6</f>
        <v>7162.4286962487649</v>
      </c>
      <c r="CS928" s="15">
        <f ca="1">(BL928*DCF!I$28-DCF!I$5*MAX(BL928*DCF!I$28,0)-MAX(BL928-BK928,0)/Inputs!$B$17)*DCF!I$6</f>
        <v>9648.4166273021474</v>
      </c>
      <c r="CT928" s="15">
        <f ca="1">(BM928*DCF!J$28-DCF!J$5*MAX(BM928*DCF!J$28,0)-MAX(BM928-BL928,0)/Inputs!$B$17)*DCF!J$6</f>
        <v>13657.373113552479</v>
      </c>
      <c r="CU928" s="15">
        <f ca="1">(BN928*DCF!K$28-DCF!K$5*MAX(BN928*DCF!K$28,0)-MAX(BN928-BM928,0)/Inputs!$B$17)*DCF!K$6</f>
        <v>17346.231851022978</v>
      </c>
      <c r="CV928" s="15">
        <f ca="1">(BO928*DCF!L$28-DCF!L$5*MAX(BO928*DCF!L$28,0)-MAX(BO928-BN928,0)/Inputs!$B$17)*DCF!L$6</f>
        <v>23442.421708752201</v>
      </c>
      <c r="CW928" s="15">
        <f ca="1">(BP928*DCF!M$28-DCF!M$5*MAX(BP928*DCF!M$28,0)-MAX(BP928-BO928,0)/Inputs!$B$17)*DCF!M$6</f>
        <v>33544.838702751556</v>
      </c>
      <c r="CX928" s="15">
        <f ca="1">(BQ928*DCF!C$46-DCF!C$5*MAX(BQ928*DCF!C$46,0)-MAX(BQ928-Inputs!$B$20,0)/Inputs!$B$24)*DCF!C$6</f>
        <v>-2478.9486752489906</v>
      </c>
      <c r="CY928" s="15">
        <f ca="1">(BR928*DCF!D$46-DCF!D$5*MAX(BR928*DCF!D$46,0)-MAX(BR928-BQ928,0)/Inputs!$B$24)*DCF!D$6</f>
        <v>-859.38851224781058</v>
      </c>
      <c r="CZ928" s="15">
        <f ca="1">(BS928*DCF!E$46-DCF!E$5*MAX(BS928*DCF!E$46,0)-MAX(BS928-BR928,0)/Inputs!$B$24)*DCF!E$6</f>
        <v>-1628.7821602741476</v>
      </c>
      <c r="DA928" s="15">
        <f ca="1">(BT928*DCF!F$46-DCF!F$5*MAX(BT928*DCF!F$46,0)-MAX(BT928-BS928,0)/Inputs!$B$24)*DCF!F$6</f>
        <v>-891.10185331240473</v>
      </c>
      <c r="DB928" s="15">
        <f ca="1">(BU928*DCF!G$46-DCF!G$5*MAX(BU928*DCF!G$46,0)-MAX(BU928-BT928,0)/Inputs!$B$24)*DCF!G$6</f>
        <v>-2110.2452717129627</v>
      </c>
      <c r="DC928" s="15">
        <f ca="1">(BV928*DCF!H$46-DCF!H$5*MAX(BV928*DCF!H$46,0)-MAX(BV928-BU928,0)/Inputs!$B$24)*DCF!H$6</f>
        <v>-3328.8695933037375</v>
      </c>
      <c r="DD928" s="15">
        <f ca="1">(BW928*DCF!I$46-DCF!I$5*MAX(BW928*DCF!I$46,0)-MAX(BW928-BV928,0)/Inputs!$B$24)*DCF!I$6</f>
        <v>-6678.5219546406552</v>
      </c>
      <c r="DE928" s="15">
        <f ca="1">(BX928*DCF!J$46-DCF!J$5*MAX(BX928*DCF!J$46,0)-MAX(BX928-BW928,0)/Inputs!$B$24)*DCF!J$6</f>
        <v>-6268.4123457897158</v>
      </c>
      <c r="DF928" s="15">
        <f ca="1">(BY928*DCF!K$46-DCF!K$5*MAX(BY928*DCF!K$46,0)-MAX(BY928-BX928,0)/Inputs!$B$24)*DCF!K$6</f>
        <v>-6342.2728536313271</v>
      </c>
      <c r="DG928" s="15">
        <f ca="1">(BZ928*DCF!L$46-DCF!L$5*MAX(BZ928*DCF!L$46,0)-MAX(BZ928-BY928,0)/Inputs!$B$24)*DCF!L$6</f>
        <v>1613.9020101929216</v>
      </c>
      <c r="DH928" s="15">
        <f ca="1">(CA928*DCF!M$46-DCF!M$5*MAX(CA928*DCF!M$46,0)-MAX(CA928-BZ928,0)/Inputs!$B$24)*DCF!M$6</f>
        <v>-16019.959474410165</v>
      </c>
      <c r="DI928" s="15">
        <f ca="1">SUM(CB928:CL928)+BE928*DCF!M$10*(1+Inputs!$B$30)*(1-Inputs!$B$33)*(1-Inputs!$B$30/Inputs!$B$31)/(Inputs!$B$29-Inputs!$B$30)*DCF!M$6</f>
        <v>180872.89284295912</v>
      </c>
      <c r="DJ928" s="15">
        <f ca="1">SUM(CM928:CW928)+BP928*DCF!M$28*(1+Inputs!$B$30)*(1-Inputs!$B$33)*(1-Inputs!$B$30/Inputs!$B$31)/(Inputs!$B$29-Inputs!$B$30)*DCF!M$6</f>
        <v>943852.11814602755</v>
      </c>
      <c r="DK928" s="15">
        <f ca="1">SUM(CX928:DH928)+CA928*DCF!M$46*(1+Inputs!$B$30)*(1-Inputs!$B$33)*(1-Inputs!$B$30/Inputs!$B$31)/(Inputs!$B$29-Inputs!$B$30)*DCF!M$6</f>
        <v>651130.72645754169</v>
      </c>
      <c r="DM928" s="15">
        <f ca="1">DI928+DJ928+DK928+Inputs!$B$34+Inputs!$B$36-Inputs!$B$35</f>
        <v>1852706.7374465284</v>
      </c>
    </row>
    <row r="929" spans="1:117" x14ac:dyDescent="0.75">
      <c r="A929" s="11">
        <v>916</v>
      </c>
      <c r="C929" s="23">
        <f t="shared" ca="1" si="541"/>
        <v>-2.3068047980984057</v>
      </c>
      <c r="D929" s="23">
        <f t="shared" ca="1" si="541"/>
        <v>1.0370602239505575</v>
      </c>
      <c r="E929" s="23">
        <f t="shared" ca="1" si="541"/>
        <v>1.4356927369807797</v>
      </c>
      <c r="F929" s="23">
        <f t="shared" ca="1" si="541"/>
        <v>-0.70222515689593656</v>
      </c>
      <c r="G929" s="23">
        <f t="shared" ca="1" si="541"/>
        <v>0.73143618310814396</v>
      </c>
      <c r="H929" s="23">
        <f t="shared" ca="1" si="541"/>
        <v>-0.17745995123146929</v>
      </c>
      <c r="I929" s="23">
        <f t="shared" ca="1" si="541"/>
        <v>0.68941292816436506</v>
      </c>
      <c r="J929" s="23">
        <f t="shared" ca="1" si="541"/>
        <v>1.7039159491095672</v>
      </c>
      <c r="K929" s="23">
        <f t="shared" ca="1" si="541"/>
        <v>-1.7128284398927907</v>
      </c>
      <c r="L929" s="23">
        <f t="shared" ca="1" si="541"/>
        <v>0.45504156800348483</v>
      </c>
      <c r="M929" s="23">
        <f t="shared" ca="1" si="541"/>
        <v>-0.51014521832259963</v>
      </c>
      <c r="N929" s="23">
        <f ca="1">SQRT(Inputs!$B$38)*C929+SQRT(1-Inputs!$B$38)*_xlfn.NORM.S.INV(RAND())</f>
        <v>-1.0525613926636794</v>
      </c>
      <c r="O929" s="23">
        <f ca="1">SQRT(Inputs!$B$38)*D929+SQRT(1-Inputs!$B$38)*_xlfn.NORM.S.INV(RAND())</f>
        <v>-0.43669189543743148</v>
      </c>
      <c r="P929" s="23">
        <f ca="1">SQRT(Inputs!$B$38)*E929+SQRT(1-Inputs!$B$38)*_xlfn.NORM.S.INV(RAND())</f>
        <v>0.5192747631658855</v>
      </c>
      <c r="Q929" s="23">
        <f ca="1">SQRT(Inputs!$B$38)*F929+SQRT(1-Inputs!$B$38)*_xlfn.NORM.S.INV(RAND())</f>
        <v>1.2950080682827707</v>
      </c>
      <c r="R929" s="23">
        <f ca="1">SQRT(Inputs!$B$38)*G929+SQRT(1-Inputs!$B$38)*_xlfn.NORM.S.INV(RAND())</f>
        <v>0.90485042155650208</v>
      </c>
      <c r="S929" s="23">
        <f ca="1">SQRT(Inputs!$B$38)*H929+SQRT(1-Inputs!$B$38)*_xlfn.NORM.S.INV(RAND())</f>
        <v>0.43280669064787847</v>
      </c>
      <c r="T929" s="23">
        <f ca="1">SQRT(Inputs!$B$38)*I929+SQRT(1-Inputs!$B$38)*_xlfn.NORM.S.INV(RAND())</f>
        <v>0.38487656947413817</v>
      </c>
      <c r="U929" s="23">
        <f ca="1">SQRT(Inputs!$B$38)*J929+SQRT(1-Inputs!$B$38)*_xlfn.NORM.S.INV(RAND())</f>
        <v>1.5570002596111947</v>
      </c>
      <c r="V929" s="23">
        <f ca="1">SQRT(Inputs!$B$38)*K929+SQRT(1-Inputs!$B$38)*_xlfn.NORM.S.INV(RAND())</f>
        <v>-0.62013107782421284</v>
      </c>
      <c r="W929" s="23">
        <f ca="1">SQRT(Inputs!$B$38)*L929+SQRT(1-Inputs!$B$38)*_xlfn.NORM.S.INV(RAND())</f>
        <v>-0.61639918722329323</v>
      </c>
      <c r="X929" s="23">
        <f ca="1">SQRT(Inputs!$B$38)*M929+SQRT(1-Inputs!$B$38)*_xlfn.NORM.S.INV(RAND())</f>
        <v>-0.45425697698847767</v>
      </c>
      <c r="Y929" s="23">
        <f ca="1">SQRT(Inputs!$B$38)*C929+SQRT(1-Inputs!$B$38)*_xlfn.NORM.S.INV(RAND())</f>
        <v>-1.168980134023303</v>
      </c>
      <c r="Z929" s="23">
        <f ca="1">SQRT(Inputs!$B$38)*D929+SQRT(1-Inputs!$B$38)*_xlfn.NORM.S.INV(RAND())</f>
        <v>-0.34526248665157722</v>
      </c>
      <c r="AA929" s="23">
        <f ca="1">SQRT(Inputs!$B$38)*E929+SQRT(1-Inputs!$B$38)*_xlfn.NORM.S.INV(RAND())</f>
        <v>0.55796443168151555</v>
      </c>
      <c r="AB929" s="23">
        <f ca="1">SQRT(Inputs!$B$38)*F929+SQRT(1-Inputs!$B$38)*_xlfn.NORM.S.INV(RAND())</f>
        <v>-1.0118854986414165</v>
      </c>
      <c r="AC929" s="23">
        <f ca="1">SQRT(Inputs!$B$38)*G929+SQRT(1-Inputs!$B$38)*_xlfn.NORM.S.INV(RAND())</f>
        <v>3.132019970426797E-2</v>
      </c>
      <c r="AD929" s="23">
        <f ca="1">SQRT(Inputs!$B$38)*H929+SQRT(1-Inputs!$B$38)*_xlfn.NORM.S.INV(RAND())</f>
        <v>-0.85986279683056532</v>
      </c>
      <c r="AE929" s="23">
        <f ca="1">SQRT(Inputs!$B$38)*I929+SQRT(1-Inputs!$B$38)*_xlfn.NORM.S.INV(RAND())</f>
        <v>-1.1169305282982762</v>
      </c>
      <c r="AF929" s="23">
        <f ca="1">SQRT(Inputs!$B$38)*J929+SQRT(1-Inputs!$B$38)*_xlfn.NORM.S.INV(RAND())</f>
        <v>0.59167795652450439</v>
      </c>
      <c r="AG929" s="23">
        <f ca="1">SQRT(Inputs!$B$38)*K929+SQRT(1-Inputs!$B$38)*_xlfn.NORM.S.INV(RAND())</f>
        <v>0.78870616839843566</v>
      </c>
      <c r="AH929" s="23">
        <f ca="1">SQRT(Inputs!$B$38)*L929+SQRT(1-Inputs!$B$38)*_xlfn.NORM.S.INV(RAND())</f>
        <v>-0.64855710651319076</v>
      </c>
      <c r="AI929" s="23">
        <f ca="1">SQRT(Inputs!$B$38)*M929+SQRT(1-Inputs!$B$38)*_xlfn.NORM.S.INV(RAND())</f>
        <v>-0.65921655602651952</v>
      </c>
      <c r="AJ929" s="23">
        <f ca="1">SQRT(Inputs!$B$38)*C929+SQRT(1-Inputs!$B$38)*_xlfn.NORM.S.INV(RAND())</f>
        <v>0.13309272782316062</v>
      </c>
      <c r="AK929" s="23">
        <f ca="1">SQRT(Inputs!$B$38)*D929+SQRT(1-Inputs!$B$38)*_xlfn.NORM.S.INV(RAND())</f>
        <v>1.5981063517681569</v>
      </c>
      <c r="AL929" s="23">
        <f ca="1">SQRT(Inputs!$B$38)*E929+SQRT(1-Inputs!$B$38)*_xlfn.NORM.S.INV(RAND())</f>
        <v>1.0766108303190998</v>
      </c>
      <c r="AM929" s="23">
        <f ca="1">SQRT(Inputs!$B$38)*F929+SQRT(1-Inputs!$B$38)*_xlfn.NORM.S.INV(RAND())</f>
        <v>7.7020730542042448E-2</v>
      </c>
      <c r="AN929" s="23">
        <f ca="1">SQRT(Inputs!$B$38)*G929+SQRT(1-Inputs!$B$38)*_xlfn.NORM.S.INV(RAND())</f>
        <v>-0.63276077814339726</v>
      </c>
      <c r="AO929" s="23">
        <f ca="1">SQRT(Inputs!$B$38)*H929+SQRT(1-Inputs!$B$38)*_xlfn.NORM.S.INV(RAND())</f>
        <v>0.3294857209128057</v>
      </c>
      <c r="AP929" s="23">
        <f ca="1">SQRT(Inputs!$B$38)*I929+SQRT(1-Inputs!$B$38)*_xlfn.NORM.S.INV(RAND())</f>
        <v>-0.1729055162177528</v>
      </c>
      <c r="AQ929" s="23">
        <f ca="1">SQRT(Inputs!$B$38)*J929+SQRT(1-Inputs!$B$38)*_xlfn.NORM.S.INV(RAND())</f>
        <v>0.42711110464271185</v>
      </c>
      <c r="AR929" s="23">
        <f ca="1">SQRT(Inputs!$B$38)*K929+SQRT(1-Inputs!$B$38)*_xlfn.NORM.S.INV(RAND())</f>
        <v>-2.2247403941394825</v>
      </c>
      <c r="AS929" s="23">
        <f ca="1">SQRT(Inputs!$B$38)*L929+SQRT(1-Inputs!$B$38)*_xlfn.NORM.S.INV(RAND())</f>
        <v>-0.47951977978110744</v>
      </c>
      <c r="AT929" s="23">
        <f ca="1">SQRT(Inputs!$B$38)*M929+SQRT(1-Inputs!$B$38)*_xlfn.NORM.S.INV(RAND())</f>
        <v>-0.33106869161245889</v>
      </c>
      <c r="AU929" s="15">
        <f ca="1">Inputs!$B$6*EXP($B$8-0.5*C$5^2+C$5*N929)</f>
        <v>4184.8706172166476</v>
      </c>
      <c r="AV929" s="15">
        <f t="shared" ca="1" si="510"/>
        <v>4777.1827252424328</v>
      </c>
      <c r="AW929" s="15">
        <f t="shared" ca="1" si="511"/>
        <v>6247.5350373291021</v>
      </c>
      <c r="AX929" s="15">
        <f t="shared" ca="1" si="512"/>
        <v>8967.1156890957791</v>
      </c>
      <c r="AY929" s="15">
        <f t="shared" ca="1" si="513"/>
        <v>12180.204709053847</v>
      </c>
      <c r="AZ929" s="15">
        <f t="shared" ca="1" si="514"/>
        <v>15623.894404218827</v>
      </c>
      <c r="BA929" s="15">
        <f t="shared" ca="1" si="515"/>
        <v>19905.533550479686</v>
      </c>
      <c r="BB929" s="15">
        <f t="shared" ca="1" si="516"/>
        <v>28484.673728163467</v>
      </c>
      <c r="BC929" s="15">
        <f t="shared" ca="1" si="517"/>
        <v>32859.407192686609</v>
      </c>
      <c r="BD929" s="15">
        <f t="shared" ca="1" si="518"/>
        <v>38000.598432328712</v>
      </c>
      <c r="BE929" s="15">
        <f t="shared" ca="1" si="519"/>
        <v>44677.602525898401</v>
      </c>
      <c r="BF929" s="15">
        <f ca="1">Inputs!$B$13*EXP($B$9-0.5*C$6^2+C$6*Y929)</f>
        <v>10970.022666656549</v>
      </c>
      <c r="BG929" s="15">
        <f t="shared" ca="1" si="520"/>
        <v>12562.062892355381</v>
      </c>
      <c r="BH929" s="15">
        <f t="shared" ca="1" si="521"/>
        <v>16836.720618370397</v>
      </c>
      <c r="BI929" s="15">
        <f t="shared" ca="1" si="522"/>
        <v>17638.084143490829</v>
      </c>
      <c r="BJ929" s="15">
        <f t="shared" ca="1" si="523"/>
        <v>21720.984204081124</v>
      </c>
      <c r="BK929" s="15">
        <f t="shared" ca="1" si="524"/>
        <v>23713.379289590437</v>
      </c>
      <c r="BL929" s="15">
        <f t="shared" ca="1" si="525"/>
        <v>25203.68559144648</v>
      </c>
      <c r="BM929" s="15">
        <f t="shared" ca="1" si="526"/>
        <v>33343.717874801543</v>
      </c>
      <c r="BN929" s="15">
        <f t="shared" ca="1" si="527"/>
        <v>45073.614298257919</v>
      </c>
      <c r="BO929" s="15">
        <f t="shared" ca="1" si="528"/>
        <v>51431.219553638737</v>
      </c>
      <c r="BP929" s="15">
        <f t="shared" ca="1" si="529"/>
        <v>58746.593043183508</v>
      </c>
      <c r="BQ929" s="15">
        <f ca="1">Inputs!$B$20*EXP($B$10-0.5*C$7^2+C$7*AJ929)</f>
        <v>4496.8587307608168</v>
      </c>
      <c r="BR929" s="15">
        <f t="shared" ca="1" si="530"/>
        <v>10135.937180178751</v>
      </c>
      <c r="BS929" s="15">
        <f t="shared" ca="1" si="531"/>
        <v>18909.421739147994</v>
      </c>
      <c r="BT929" s="15">
        <f t="shared" ca="1" si="532"/>
        <v>26604.124800751153</v>
      </c>
      <c r="BU929" s="15">
        <f t="shared" ca="1" si="533"/>
        <v>31635.900835877019</v>
      </c>
      <c r="BV929" s="15">
        <f t="shared" ca="1" si="534"/>
        <v>47406.32059349944</v>
      </c>
      <c r="BW929" s="15">
        <f t="shared" ca="1" si="535"/>
        <v>63775.722584364492</v>
      </c>
      <c r="BX929" s="15">
        <f t="shared" ca="1" si="536"/>
        <v>97174.898590965662</v>
      </c>
      <c r="BY929" s="15">
        <f t="shared" ca="1" si="537"/>
        <v>88958.687036711373</v>
      </c>
      <c r="BZ929" s="15">
        <f t="shared" ca="1" si="538"/>
        <v>114289.27468741356</v>
      </c>
      <c r="CA929" s="15">
        <f t="shared" ca="1" si="539"/>
        <v>151369.34275817627</v>
      </c>
      <c r="CB929" s="15">
        <f ca="1">(AU929*DCF!C$10-DCF!C$5*MAX(AU929*DCF!C$10,0)-MAX(AU929-Inputs!$B$6,0)/Inputs!$B$10)*DCF!C$6</f>
        <v>1048.6170817147834</v>
      </c>
      <c r="CC929" s="15">
        <f ca="1">(AV929*DCF!D$10-DCF!D$5*MAX(AV929*DCF!D$10,0)-MAX(AV929-AU929,0)/Inputs!$B$10)*DCF!D$6</f>
        <v>1019.9861192942557</v>
      </c>
      <c r="CD929" s="15">
        <f ca="1">(AW929*DCF!E$10-DCF!E$5*MAX(AW929*DCF!E$10,0)-MAX(AW929-AV929,0)/Inputs!$B$10)*DCF!E$6</f>
        <v>1111.2721572941939</v>
      </c>
      <c r="CE929" s="15">
        <f ca="1">(AX929*DCF!F$10-DCF!F$5*MAX(AX929*DCF!F$10,0)-MAX(AX929-AW929,0)/Inputs!$B$10)*DCF!F$6</f>
        <v>1391.6297568672089</v>
      </c>
      <c r="CF929" s="15">
        <f ca="1">(AY929*DCF!G$10-DCF!G$5*MAX(AY929*DCF!G$10,0)-MAX(AY929-AX929,0)/Inputs!$B$10)*DCF!G$6</f>
        <v>1891.9962964973768</v>
      </c>
      <c r="CG929" s="15">
        <f ca="1">(AZ929*DCF!H$10-DCF!H$5*MAX(AZ929*DCF!H$10,0)-MAX(AZ929-AY929,0)/Inputs!$B$10)*DCF!H$6</f>
        <v>2421.9014636388492</v>
      </c>
      <c r="CH929" s="15">
        <f ca="1">(BA929*DCF!I$10-DCF!I$5*MAX(BA929*DCF!I$10,0)-MAX(BA929-AZ929,0)/Inputs!$B$10)*DCF!I$6</f>
        <v>2933.6759885335478</v>
      </c>
      <c r="CI929" s="15">
        <f ca="1">(BB929*DCF!J$10-DCF!J$5*MAX(BB929*DCF!J$10,0)-MAX(BB929-BA929,0)/Inputs!$B$10)*DCF!J$6</f>
        <v>3588.0087843893216</v>
      </c>
      <c r="CJ929" s="15">
        <f ca="1">(BC929*DCF!K$10-DCF!K$5*MAX(BC929*DCF!K$10,0)-MAX(BC929-BB929,0)/Inputs!$B$10)*DCF!K$6</f>
        <v>4677.4407435541543</v>
      </c>
      <c r="CK929" s="15">
        <f ca="1">(BD929*DCF!L$10-DCF!L$5*MAX(BD929*DCF!L$10,0)-MAX(BD929-BC929,0)/Inputs!$B$10)*DCF!L$6</f>
        <v>5066.3735913051505</v>
      </c>
      <c r="CL929" s="15">
        <f ca="1">(BE929*DCF!M$10-DCF!M$5*MAX(BE929*DCF!M$10,0)-MAX(BE929-BD929,0)/Inputs!$B$10)*DCF!M$6</f>
        <v>5506.9480964489931</v>
      </c>
      <c r="CM929" s="15">
        <f ca="1">(BF929*DCF!C$28-DCF!C$5*MAX(BF929*DCF!C$28,0)-MAX(BF929-Inputs!$B$13,0)/Inputs!$B$17)*DCF!C$6</f>
        <v>3347.9789750508307</v>
      </c>
      <c r="CN929" s="15">
        <f ca="1">(BG929*DCF!D$28-DCF!D$5*MAX(BG929*DCF!D$28,0)-MAX(BG929-BF929,0)/Inputs!$B$17)*DCF!D$6</f>
        <v>3360.1620762491616</v>
      </c>
      <c r="CO929" s="15">
        <f ca="1">(BH929*DCF!E$28-DCF!E$5*MAX(BH929*DCF!E$28,0)-MAX(BH929-BG929,0)/Inputs!$B$17)*DCF!E$6</f>
        <v>3925.9828831713162</v>
      </c>
      <c r="CP929" s="15">
        <f ca="1">(BI929*DCF!F$28-DCF!F$5*MAX(BI929*DCF!F$28,0)-MAX(BI929-BH929,0)/Inputs!$B$17)*DCF!F$6</f>
        <v>4642.3743463440205</v>
      </c>
      <c r="CQ929" s="15">
        <f ca="1">(BJ929*DCF!G$28-DCF!G$5*MAX(BJ929*DCF!G$28,0)-MAX(BJ929-BI929,0)/Inputs!$B$17)*DCF!G$6</f>
        <v>4948.9706923175308</v>
      </c>
      <c r="CR929" s="15">
        <f ca="1">(BK929*DCF!H$28-DCF!H$5*MAX(BK929*DCF!H$28,0)-MAX(BK929-BJ929,0)/Inputs!$B$17)*DCF!H$6</f>
        <v>5555.0180389763982</v>
      </c>
      <c r="CS929" s="15">
        <f ca="1">(BL929*DCF!I$28-DCF!I$5*MAX(BL929*DCF!I$28,0)-MAX(BL929-BK929,0)/Inputs!$B$17)*DCF!I$6</f>
        <v>5712.8185699145561</v>
      </c>
      <c r="CT929" s="15">
        <f ca="1">(BM929*DCF!J$28-DCF!J$5*MAX(BM929*DCF!J$28,0)-MAX(BM929-BL929,0)/Inputs!$B$17)*DCF!J$6</f>
        <v>6359.1153760933012</v>
      </c>
      <c r="CU929" s="15">
        <f ca="1">(BN929*DCF!K$28-DCF!K$5*MAX(BN929*DCF!K$28,0)-MAX(BN929-BM929,0)/Inputs!$B$17)*DCF!K$6</f>
        <v>8082.0355200995282</v>
      </c>
      <c r="CV929" s="15">
        <f ca="1">(BO929*DCF!L$28-DCF!L$5*MAX(BO929*DCF!L$28,0)-MAX(BO929-BN929,0)/Inputs!$B$17)*DCF!L$6</f>
        <v>9542.2341998847551</v>
      </c>
      <c r="CW929" s="15">
        <f ca="1">(BP929*DCF!M$28-DCF!M$5*MAX(BP929*DCF!M$28,0)-MAX(BP929-BO929,0)/Inputs!$B$17)*DCF!M$6</f>
        <v>10288.543392929445</v>
      </c>
      <c r="CX929" s="15">
        <f ca="1">(BQ929*DCF!C$46-DCF!C$5*MAX(BQ929*DCF!C$46,0)-MAX(BQ929-Inputs!$B$20,0)/Inputs!$B$24)*DCF!C$6</f>
        <v>-1637.0845709659238</v>
      </c>
      <c r="CY929" s="15">
        <f ca="1">(BR929*DCF!D$46-DCF!D$5*MAX(BR929*DCF!D$46,0)-MAX(BR929-BQ929,0)/Inputs!$B$24)*DCF!D$6</f>
        <v>-4136.1160693115589</v>
      </c>
      <c r="CZ929" s="15">
        <f ca="1">(BS929*DCF!E$46-DCF!E$5*MAX(BS929*DCF!E$46,0)-MAX(BS929-BR929,0)/Inputs!$B$24)*DCF!E$6</f>
        <v>-5694.3381273636596</v>
      </c>
      <c r="DA929" s="15">
        <f ca="1">(BT929*DCF!F$46-DCF!F$5*MAX(BT929*DCF!F$46,0)-MAX(BT929-BS929,0)/Inputs!$B$24)*DCF!F$6</f>
        <v>-4739.3652049479279</v>
      </c>
      <c r="DB929" s="15">
        <f ca="1">(BU929*DCF!G$46-DCF!G$5*MAX(BU929*DCF!G$46,0)-MAX(BU929-BT929,0)/Inputs!$B$24)*DCF!G$6</f>
        <v>-2756.7592416717093</v>
      </c>
      <c r="DC929" s="15">
        <f ca="1">(BV929*DCF!H$46-DCF!H$5*MAX(BV929*DCF!H$46,0)-MAX(BV929-BU929,0)/Inputs!$B$24)*DCF!H$6</f>
        <v>-4900.561312716155</v>
      </c>
      <c r="DD929" s="15">
        <f ca="1">(BW929*DCF!I$46-DCF!I$5*MAX(BW929*DCF!I$46,0)-MAX(BW929-BV929,0)/Inputs!$B$24)*DCF!I$6</f>
        <v>-3226.0970215742227</v>
      </c>
      <c r="DE929" s="15">
        <f ca="1">(BX929*DCF!J$46-DCF!J$5*MAX(BX929*DCF!J$46,0)-MAX(BX929-BW929,0)/Inputs!$B$24)*DCF!J$6</f>
        <v>-4780.6976154945223</v>
      </c>
      <c r="DF929" s="15">
        <f ca="1">(BY929*DCF!K$46-DCF!K$5*MAX(BY929*DCF!K$46,0)-MAX(BY929-BX929,0)/Inputs!$B$24)*DCF!K$6</f>
        <v>5081.6167487108869</v>
      </c>
      <c r="DG929" s="15">
        <f ca="1">(BZ929*DCF!L$46-DCF!L$5*MAX(BZ929*DCF!L$46,0)-MAX(BZ929-BY929,0)/Inputs!$B$24)*DCF!L$6</f>
        <v>2167.8933455319288</v>
      </c>
      <c r="DH929" s="15">
        <f ca="1">(CA929*DCF!M$46-DCF!M$5*MAX(CA929*DCF!M$46,0)-MAX(CA929-BZ929,0)/Inputs!$B$24)*DCF!M$6</f>
        <v>4114.9441931521069</v>
      </c>
      <c r="DI929" s="15">
        <f ca="1">SUM(CB929:CL929)+BE929*DCF!M$10*(1+Inputs!$B$30)*(1-Inputs!$B$33)*(1-Inputs!$B$30/Inputs!$B$31)/(Inputs!$B$29-Inputs!$B$30)*DCF!M$6</f>
        <v>154996.20870924398</v>
      </c>
      <c r="DJ929" s="15">
        <f ca="1">SUM(CM929:CW929)+BP929*DCF!M$28*(1+Inputs!$B$30)*(1-Inputs!$B$33)*(1-Inputs!$B$30/Inputs!$B$31)/(Inputs!$B$29-Inputs!$B$30)*DCF!M$6</f>
        <v>283755.29444763088</v>
      </c>
      <c r="DK929" s="15">
        <f ca="1">SUM(CX929:DH929)+CA929*DCF!M$46*(1+Inputs!$B$30)*(1-Inputs!$B$33)*(1-Inputs!$B$30/Inputs!$B$31)/(Inputs!$B$29-Inputs!$B$30)*DCF!M$6</f>
        <v>213528.36987242801</v>
      </c>
      <c r="DM929" s="15">
        <f ca="1">DI929+DJ929+DK929+Inputs!$B$34+Inputs!$B$36-Inputs!$B$35</f>
        <v>729130.87302930281</v>
      </c>
    </row>
    <row r="930" spans="1:117" x14ac:dyDescent="0.75">
      <c r="A930" s="11">
        <v>917</v>
      </c>
      <c r="C930" s="23">
        <f t="shared" ca="1" si="541"/>
        <v>-1.2653511375779583</v>
      </c>
      <c r="D930" s="23">
        <f t="shared" ca="1" si="541"/>
        <v>1.2088932987751781</v>
      </c>
      <c r="E930" s="23">
        <f t="shared" ca="1" si="541"/>
        <v>-0.47660206873018002</v>
      </c>
      <c r="F930" s="23">
        <f t="shared" ca="1" si="541"/>
        <v>0.72633115047588637</v>
      </c>
      <c r="G930" s="23">
        <f t="shared" ca="1" si="541"/>
        <v>-1.4623803990506956</v>
      </c>
      <c r="H930" s="23">
        <f t="shared" ca="1" si="541"/>
        <v>-0.78971114234340722</v>
      </c>
      <c r="I930" s="23">
        <f t="shared" ca="1" si="541"/>
        <v>-0.71028936483067795</v>
      </c>
      <c r="J930" s="23">
        <f t="shared" ca="1" si="541"/>
        <v>0.47554426187595272</v>
      </c>
      <c r="K930" s="23">
        <f t="shared" ca="1" si="541"/>
        <v>1.1558974631922139E-2</v>
      </c>
      <c r="L930" s="23">
        <f t="shared" ca="1" si="541"/>
        <v>-1.8011552705215148</v>
      </c>
      <c r="M930" s="23">
        <f t="shared" ca="1" si="541"/>
        <v>8.2651667156875316E-2</v>
      </c>
      <c r="N930" s="23">
        <f ca="1">SQRT(Inputs!$B$38)*C930+SQRT(1-Inputs!$B$38)*_xlfn.NORM.S.INV(RAND())</f>
        <v>-1.2916858983704056</v>
      </c>
      <c r="O930" s="23">
        <f ca="1">SQRT(Inputs!$B$38)*D930+SQRT(1-Inputs!$B$38)*_xlfn.NORM.S.INV(RAND())</f>
        <v>0.9281038986194059</v>
      </c>
      <c r="P930" s="23">
        <f ca="1">SQRT(Inputs!$B$38)*E930+SQRT(1-Inputs!$B$38)*_xlfn.NORM.S.INV(RAND())</f>
        <v>-1.2543581571070195</v>
      </c>
      <c r="Q930" s="23">
        <f ca="1">SQRT(Inputs!$B$38)*F930+SQRT(1-Inputs!$B$38)*_xlfn.NORM.S.INV(RAND())</f>
        <v>-0.43354904486504914</v>
      </c>
      <c r="R930" s="23">
        <f ca="1">SQRT(Inputs!$B$38)*G930+SQRT(1-Inputs!$B$38)*_xlfn.NORM.S.INV(RAND())</f>
        <v>-1.1510202471665703</v>
      </c>
      <c r="S930" s="23">
        <f ca="1">SQRT(Inputs!$B$38)*H930+SQRT(1-Inputs!$B$38)*_xlfn.NORM.S.INV(RAND())</f>
        <v>-1.0515320942745479</v>
      </c>
      <c r="T930" s="23">
        <f ca="1">SQRT(Inputs!$B$38)*I930+SQRT(1-Inputs!$B$38)*_xlfn.NORM.S.INV(RAND())</f>
        <v>-0.38249528489472778</v>
      </c>
      <c r="U930" s="23">
        <f ca="1">SQRT(Inputs!$B$38)*J930+SQRT(1-Inputs!$B$38)*_xlfn.NORM.S.INV(RAND())</f>
        <v>0.19332940284780598</v>
      </c>
      <c r="V930" s="23">
        <f ca="1">SQRT(Inputs!$B$38)*K930+SQRT(1-Inputs!$B$38)*_xlfn.NORM.S.INV(RAND())</f>
        <v>0.82834319499894804</v>
      </c>
      <c r="W930" s="23">
        <f ca="1">SQRT(Inputs!$B$38)*L930+SQRT(1-Inputs!$B$38)*_xlfn.NORM.S.INV(RAND())</f>
        <v>-0.13659542628824117</v>
      </c>
      <c r="X930" s="23">
        <f ca="1">SQRT(Inputs!$B$38)*M930+SQRT(1-Inputs!$B$38)*_xlfn.NORM.S.INV(RAND())</f>
        <v>-0.62161539485929451</v>
      </c>
      <c r="Y930" s="23">
        <f ca="1">SQRT(Inputs!$B$38)*C930+SQRT(1-Inputs!$B$38)*_xlfn.NORM.S.INV(RAND())</f>
        <v>-2.0123589097827592</v>
      </c>
      <c r="Z930" s="23">
        <f ca="1">SQRT(Inputs!$B$38)*D930+SQRT(1-Inputs!$B$38)*_xlfn.NORM.S.INV(RAND())</f>
        <v>1.3769135699229447</v>
      </c>
      <c r="AA930" s="23">
        <f ca="1">SQRT(Inputs!$B$38)*E930+SQRT(1-Inputs!$B$38)*_xlfn.NORM.S.INV(RAND())</f>
        <v>-1.3636923493907784</v>
      </c>
      <c r="AB930" s="23">
        <f ca="1">SQRT(Inputs!$B$38)*F930+SQRT(1-Inputs!$B$38)*_xlfn.NORM.S.INV(RAND())</f>
        <v>1.5355023156183856</v>
      </c>
      <c r="AC930" s="23">
        <f ca="1">SQRT(Inputs!$B$38)*G930+SQRT(1-Inputs!$B$38)*_xlfn.NORM.S.INV(RAND())</f>
        <v>0.18992102852303594</v>
      </c>
      <c r="AD930" s="23">
        <f ca="1">SQRT(Inputs!$B$38)*H930+SQRT(1-Inputs!$B$38)*_xlfn.NORM.S.INV(RAND())</f>
        <v>-0.37228326226299918</v>
      </c>
      <c r="AE930" s="23">
        <f ca="1">SQRT(Inputs!$B$38)*I930+SQRT(1-Inputs!$B$38)*_xlfn.NORM.S.INV(RAND())</f>
        <v>-0.65380317690088419</v>
      </c>
      <c r="AF930" s="23">
        <f ca="1">SQRT(Inputs!$B$38)*J930+SQRT(1-Inputs!$B$38)*_xlfn.NORM.S.INV(RAND())</f>
        <v>0.17196895774147142</v>
      </c>
      <c r="AG930" s="23">
        <f ca="1">SQRT(Inputs!$B$38)*K930+SQRT(1-Inputs!$B$38)*_xlfn.NORM.S.INV(RAND())</f>
        <v>-1.3263073449536884</v>
      </c>
      <c r="AH930" s="23">
        <f ca="1">SQRT(Inputs!$B$38)*L930+SQRT(1-Inputs!$B$38)*_xlfn.NORM.S.INV(RAND())</f>
        <v>-1.185380874508289</v>
      </c>
      <c r="AI930" s="23">
        <f ca="1">SQRT(Inputs!$B$38)*M930+SQRT(1-Inputs!$B$38)*_xlfn.NORM.S.INV(RAND())</f>
        <v>0.97420475048892763</v>
      </c>
      <c r="AJ930" s="23">
        <f ca="1">SQRT(Inputs!$B$38)*C930+SQRT(1-Inputs!$B$38)*_xlfn.NORM.S.INV(RAND())</f>
        <v>0.31612378600632929</v>
      </c>
      <c r="AK930" s="23">
        <f ca="1">SQRT(Inputs!$B$38)*D930+SQRT(1-Inputs!$B$38)*_xlfn.NORM.S.INV(RAND())</f>
        <v>0.48979475325609689</v>
      </c>
      <c r="AL930" s="23">
        <f ca="1">SQRT(Inputs!$B$38)*E930+SQRT(1-Inputs!$B$38)*_xlfn.NORM.S.INV(RAND())</f>
        <v>0.31926354365512449</v>
      </c>
      <c r="AM930" s="23">
        <f ca="1">SQRT(Inputs!$B$38)*F930+SQRT(1-Inputs!$B$38)*_xlfn.NORM.S.INV(RAND())</f>
        <v>-0.13071658082617071</v>
      </c>
      <c r="AN930" s="23">
        <f ca="1">SQRT(Inputs!$B$38)*G930+SQRT(1-Inputs!$B$38)*_xlfn.NORM.S.INV(RAND())</f>
        <v>-0.10016405707990761</v>
      </c>
      <c r="AO930" s="23">
        <f ca="1">SQRT(Inputs!$B$38)*H930+SQRT(1-Inputs!$B$38)*_xlfn.NORM.S.INV(RAND())</f>
        <v>-1.9489168036629669</v>
      </c>
      <c r="AP930" s="23">
        <f ca="1">SQRT(Inputs!$B$38)*I930+SQRT(1-Inputs!$B$38)*_xlfn.NORM.S.INV(RAND())</f>
        <v>-1.1448147399035913</v>
      </c>
      <c r="AQ930" s="23">
        <f ca="1">SQRT(Inputs!$B$38)*J930+SQRT(1-Inputs!$B$38)*_xlfn.NORM.S.INV(RAND())</f>
        <v>0.50409133885663127</v>
      </c>
      <c r="AR930" s="23">
        <f ca="1">SQRT(Inputs!$B$38)*K930+SQRT(1-Inputs!$B$38)*_xlfn.NORM.S.INV(RAND())</f>
        <v>-0.50064067011807845</v>
      </c>
      <c r="AS930" s="23">
        <f ca="1">SQRT(Inputs!$B$38)*L930+SQRT(1-Inputs!$B$38)*_xlfn.NORM.S.INV(RAND())</f>
        <v>0.12480819574262314</v>
      </c>
      <c r="AT930" s="23">
        <f ca="1">SQRT(Inputs!$B$38)*M930+SQRT(1-Inputs!$B$38)*_xlfn.NORM.S.INV(RAND())</f>
        <v>0.41572803151048521</v>
      </c>
      <c r="AU930" s="15">
        <f ca="1">Inputs!$B$6*EXP($B$8-0.5*C$5^2+C$5*N930)</f>
        <v>4025.9784258809318</v>
      </c>
      <c r="AV930" s="15">
        <f t="shared" ca="1" si="510"/>
        <v>5617.0792762324982</v>
      </c>
      <c r="AW930" s="15">
        <f t="shared" ca="1" si="511"/>
        <v>5782.9744565641404</v>
      </c>
      <c r="AX930" s="15">
        <f t="shared" ca="1" si="512"/>
        <v>6688.1787140930101</v>
      </c>
      <c r="AY930" s="15">
        <f t="shared" ca="1" si="513"/>
        <v>7145.542129323816</v>
      </c>
      <c r="AZ930" s="15">
        <f t="shared" ca="1" si="514"/>
        <v>7783.6355381491849</v>
      </c>
      <c r="BA930" s="15">
        <f t="shared" ca="1" si="515"/>
        <v>9151.4006357281396</v>
      </c>
      <c r="BB930" s="15">
        <f t="shared" ca="1" si="516"/>
        <v>11423.237432026477</v>
      </c>
      <c r="BC930" s="15">
        <f t="shared" ca="1" si="517"/>
        <v>15155.183305810404</v>
      </c>
      <c r="BD930" s="15">
        <f t="shared" ca="1" si="518"/>
        <v>18330.827039257623</v>
      </c>
      <c r="BE930" s="15">
        <f t="shared" ca="1" si="519"/>
        <v>21225.674895232401</v>
      </c>
      <c r="BF930" s="15">
        <f ca="1">Inputs!$B$13*EXP($B$9-0.5*C$6^2+C$6*Y930)</f>
        <v>9280.9920787742121</v>
      </c>
      <c r="BG930" s="15">
        <f t="shared" ca="1" si="520"/>
        <v>14501.182500429355</v>
      </c>
      <c r="BH930" s="15">
        <f t="shared" ca="1" si="521"/>
        <v>14131.269954869254</v>
      </c>
      <c r="BI930" s="15">
        <f t="shared" ca="1" si="522"/>
        <v>21910.825937471884</v>
      </c>
      <c r="BJ930" s="15">
        <f t="shared" ca="1" si="523"/>
        <v>27606.764188409583</v>
      </c>
      <c r="BK930" s="15">
        <f t="shared" ca="1" si="524"/>
        <v>32207.589386842454</v>
      </c>
      <c r="BL930" s="15">
        <f t="shared" ca="1" si="525"/>
        <v>36349.133740556797</v>
      </c>
      <c r="BM930" s="15">
        <f t="shared" ca="1" si="526"/>
        <v>45645.730968184849</v>
      </c>
      <c r="BN930" s="15">
        <f t="shared" ca="1" si="527"/>
        <v>47888.87632006585</v>
      </c>
      <c r="BO930" s="15">
        <f t="shared" ca="1" si="528"/>
        <v>51337.992664366531</v>
      </c>
      <c r="BP930" s="15">
        <f t="shared" ca="1" si="529"/>
        <v>70561.141086546791</v>
      </c>
      <c r="BQ930" s="15">
        <f ca="1">Inputs!$B$20*EXP($B$10-0.5*C$7^2+C$7*AJ930)</f>
        <v>4798.4696345441553</v>
      </c>
      <c r="BR930" s="15">
        <f t="shared" ca="1" si="530"/>
        <v>7606.6858893660647</v>
      </c>
      <c r="BS930" s="15">
        <f t="shared" ca="1" si="531"/>
        <v>11416.826731755229</v>
      </c>
      <c r="BT930" s="15">
        <f t="shared" ca="1" si="532"/>
        <v>15210.683924308109</v>
      </c>
      <c r="BU930" s="15">
        <f t="shared" ca="1" si="533"/>
        <v>20575.411195027966</v>
      </c>
      <c r="BV930" s="15">
        <f t="shared" ca="1" si="534"/>
        <v>18453.22085246797</v>
      </c>
      <c r="BW930" s="15">
        <f t="shared" ca="1" si="535"/>
        <v>20209.486163164369</v>
      </c>
      <c r="BX930" s="15">
        <f t="shared" ca="1" si="536"/>
        <v>31272.042597280979</v>
      </c>
      <c r="BY930" s="15">
        <f t="shared" ca="1" si="537"/>
        <v>39815.131534070752</v>
      </c>
      <c r="BZ930" s="15">
        <f t="shared" ca="1" si="538"/>
        <v>57162.815617433887</v>
      </c>
      <c r="CA930" s="15">
        <f t="shared" ca="1" si="539"/>
        <v>86452.927486598317</v>
      </c>
      <c r="CB930" s="15">
        <f ca="1">(AU930*DCF!C$10-DCF!C$5*MAX(AU930*DCF!C$10,0)-MAX(AU930-Inputs!$B$6,0)/Inputs!$B$10)*DCF!C$6</f>
        <v>1033.9079594645837</v>
      </c>
      <c r="CC930" s="15">
        <f ca="1">(AV930*DCF!D$10-DCF!D$5*MAX(AV930*DCF!D$10,0)-MAX(AV930-AU930,0)/Inputs!$B$10)*DCF!D$6</f>
        <v>981.17671882794627</v>
      </c>
      <c r="CD930" s="15">
        <f ca="1">(AW930*DCF!E$10-DCF!E$5*MAX(AW930*DCF!E$10,0)-MAX(AW930-AV930,0)/Inputs!$B$10)*DCF!E$6</f>
        <v>1297.8302802067506</v>
      </c>
      <c r="CE930" s="15">
        <f ca="1">(AX930*DCF!F$10-DCF!F$5*MAX(AX930*DCF!F$10,0)-MAX(AX930-AW930,0)/Inputs!$B$10)*DCF!F$6</f>
        <v>1271.6681911021155</v>
      </c>
      <c r="CF930" s="15">
        <f ca="1">(AY930*DCF!G$10-DCF!G$5*MAX(AY930*DCF!G$10,0)-MAX(AY930-AX930,0)/Inputs!$B$10)*DCF!G$6</f>
        <v>1384.3532653745176</v>
      </c>
      <c r="CG930" s="15">
        <f ca="1">(AZ930*DCF!H$10-DCF!H$5*MAX(AZ930*DCF!H$10,0)-MAX(AZ930-AY930,0)/Inputs!$B$10)*DCF!H$6</f>
        <v>1397.8934987189812</v>
      </c>
      <c r="CH930" s="15">
        <f ca="1">(BA930*DCF!I$10-DCF!I$5*MAX(BA930*DCF!I$10,0)-MAX(BA930-AZ930,0)/Inputs!$B$10)*DCF!I$6</f>
        <v>1447.2656538741464</v>
      </c>
      <c r="CI930" s="15">
        <f ca="1">(BB930*DCF!J$10-DCF!J$5*MAX(BB930*DCF!J$10,0)-MAX(BB930-BA930,0)/Inputs!$B$10)*DCF!J$6</f>
        <v>1615.9946193381363</v>
      </c>
      <c r="CJ930" s="15">
        <f ca="1">(BC930*DCF!K$10-DCF!K$5*MAX(BC930*DCF!K$10,0)-MAX(BC930-BB930,0)/Inputs!$B$10)*DCF!K$6</f>
        <v>1917.3255069156976</v>
      </c>
      <c r="CK930" s="15">
        <f ca="1">(BD930*DCF!L$10-DCF!L$5*MAX(BD930*DCF!L$10,0)-MAX(BD930-BC930,0)/Inputs!$B$10)*DCF!L$6</f>
        <v>2353.9751430388224</v>
      </c>
      <c r="CL930" s="15">
        <f ca="1">(BE930*DCF!M$10-DCF!M$5*MAX(BE930*DCF!M$10,0)-MAX(BE930-BD930,0)/Inputs!$B$10)*DCF!M$6</f>
        <v>2649.3967540075</v>
      </c>
      <c r="CM930" s="15">
        <f ca="1">(BF930*DCF!C$28-DCF!C$5*MAX(BF930*DCF!C$28,0)-MAX(BF930-Inputs!$B$13,0)/Inputs!$B$17)*DCF!C$6</f>
        <v>2832.4979165079235</v>
      </c>
      <c r="CN930" s="15">
        <f ca="1">(BG930*DCF!D$28-DCF!D$5*MAX(BG930*DCF!D$28,0)-MAX(BG930-BF930,0)/Inputs!$B$17)*DCF!D$6</f>
        <v>3157.2267381970873</v>
      </c>
      <c r="CO930" s="15">
        <f ca="1">(BH930*DCF!E$28-DCF!E$5*MAX(BH930*DCF!E$28,0)-MAX(BH930-BG930,0)/Inputs!$B$17)*DCF!E$6</f>
        <v>4002.2272788781911</v>
      </c>
      <c r="CP930" s="15">
        <f ca="1">(BI930*DCF!F$28-DCF!F$5*MAX(BI930*DCF!F$28,0)-MAX(BI930-BH930,0)/Inputs!$B$17)*DCF!F$6</f>
        <v>4531.8209600755472</v>
      </c>
      <c r="CQ930" s="15">
        <f ca="1">(BJ930*DCF!G$28-DCF!G$5*MAX(BJ930*DCF!G$28,0)-MAX(BJ930-BI930,0)/Inputs!$B$17)*DCF!G$6</f>
        <v>6204.7838757908066</v>
      </c>
      <c r="CR930" s="15">
        <f ca="1">(BK930*DCF!H$28-DCF!H$5*MAX(BK930*DCF!H$28,0)-MAX(BK930-BJ930,0)/Inputs!$B$17)*DCF!H$6</f>
        <v>7250.4530726007142</v>
      </c>
      <c r="CS930" s="15">
        <f ca="1">(BL930*DCF!I$28-DCF!I$5*MAX(BL930*DCF!I$28,0)-MAX(BL930-BK930,0)/Inputs!$B$17)*DCF!I$6</f>
        <v>7953.1706119449445</v>
      </c>
      <c r="CT930" s="15">
        <f ca="1">(BM930*DCF!J$28-DCF!J$5*MAX(BM930*DCF!J$28,0)-MAX(BM930-BL930,0)/Inputs!$B$17)*DCF!J$6</f>
        <v>8950.1345012104266</v>
      </c>
      <c r="CU930" s="15">
        <f ca="1">(BN930*DCF!K$28-DCF!K$5*MAX(BN930*DCF!K$28,0)-MAX(BN930-BM930,0)/Inputs!$B$17)*DCF!K$6</f>
        <v>9838.5722988457728</v>
      </c>
      <c r="CV930" s="15">
        <f ca="1">(BO930*DCF!L$28-DCF!L$5*MAX(BO930*DCF!L$28,0)-MAX(BO930-BN930,0)/Inputs!$B$17)*DCF!L$6</f>
        <v>9852.7338488060304</v>
      </c>
      <c r="CW930" s="15">
        <f ca="1">(BP930*DCF!M$28-DCF!M$5*MAX(BP930*DCF!M$28,0)-MAX(BP930-BO930,0)/Inputs!$B$17)*DCF!M$6</f>
        <v>11266.760364180536</v>
      </c>
      <c r="CX930" s="15">
        <f ca="1">(BQ930*DCF!C$46-DCF!C$5*MAX(BQ930*DCF!C$46,0)-MAX(BQ930-Inputs!$B$20,0)/Inputs!$B$24)*DCF!C$6</f>
        <v>-1846.052864580246</v>
      </c>
      <c r="CY930" s="15">
        <f ca="1">(BR930*DCF!D$46-DCF!D$5*MAX(BR930*DCF!D$46,0)-MAX(BR930-BQ930,0)/Inputs!$B$24)*DCF!D$6</f>
        <v>-2496.526456727951</v>
      </c>
      <c r="CZ930" s="15">
        <f ca="1">(BS930*DCF!E$46-DCF!E$5*MAX(BS930*DCF!E$46,0)-MAX(BS930-BR930,0)/Inputs!$B$24)*DCF!E$6</f>
        <v>-2851.9122677682503</v>
      </c>
      <c r="DA930" s="15">
        <f ca="1">(BT930*DCF!F$46-DCF!F$5*MAX(BT930*DCF!F$46,0)-MAX(BT930-BS930,0)/Inputs!$B$24)*DCF!F$6</f>
        <v>-2489.2015094311432</v>
      </c>
      <c r="DB930" s="15">
        <f ca="1">(BU930*DCF!G$46-DCF!G$5*MAX(BU930*DCF!G$46,0)-MAX(BU930-BT930,0)/Inputs!$B$24)*DCF!G$6</f>
        <v>-2496.704440353416</v>
      </c>
      <c r="DC930" s="15">
        <f ca="1">(BV930*DCF!H$46-DCF!H$5*MAX(BV930*DCF!H$46,0)-MAX(BV930-BU930,0)/Inputs!$B$24)*DCF!H$6</f>
        <v>0</v>
      </c>
      <c r="DD930" s="15">
        <f ca="1">(BW930*DCF!I$46-DCF!I$5*MAX(BW930*DCF!I$46,0)-MAX(BW930-BV930,0)/Inputs!$B$24)*DCF!I$6</f>
        <v>-37.409913049831502</v>
      </c>
      <c r="DE930" s="15">
        <f ca="1">(BX930*DCF!J$46-DCF!J$5*MAX(BX930*DCF!J$46,0)-MAX(BX930-BW930,0)/Inputs!$B$24)*DCF!J$6</f>
        <v>-1621.8335457467017</v>
      </c>
      <c r="DF930" s="15">
        <f ca="1">(BY930*DCF!K$46-DCF!K$5*MAX(BY930*DCF!K$46,0)-MAX(BY930-BX930,0)/Inputs!$B$24)*DCF!K$6</f>
        <v>181.54383505949173</v>
      </c>
      <c r="DG930" s="15">
        <f ca="1">(BZ930*DCF!L$46-DCF!L$5*MAX(BZ930*DCF!L$46,0)-MAX(BZ930-BY930,0)/Inputs!$B$24)*DCF!L$6</f>
        <v>25.562721863734385</v>
      </c>
      <c r="DH930" s="15">
        <f ca="1">(CA930*DCF!M$46-DCF!M$5*MAX(CA930*DCF!M$46,0)-MAX(CA930-BZ930,0)/Inputs!$B$24)*DCF!M$6</f>
        <v>654.29069784563978</v>
      </c>
      <c r="DI930" s="15">
        <f ca="1">SUM(CB930:CL930)+BE930*DCF!M$10*(1+Inputs!$B$30)*(1-Inputs!$B$33)*(1-Inputs!$B$30/Inputs!$B$31)/(Inputs!$B$29-Inputs!$B$30)*DCF!M$6</f>
        <v>76422.121504794035</v>
      </c>
      <c r="DJ930" s="15">
        <f ca="1">SUM(CM930:CW930)+BP930*DCF!M$28*(1+Inputs!$B$30)*(1-Inputs!$B$33)*(1-Inputs!$B$30/Inputs!$B$31)/(Inputs!$B$29-Inputs!$B$30)*DCF!M$6</f>
        <v>337670.49975817685</v>
      </c>
      <c r="DK930" s="15">
        <f ca="1">SUM(CX930:DH930)+CA930*DCF!M$46*(1+Inputs!$B$30)*(1-Inputs!$B$33)*(1-Inputs!$B$30/Inputs!$B$31)/(Inputs!$B$29-Inputs!$B$30)*DCF!M$6</f>
        <v>120688.22315534315</v>
      </c>
      <c r="DM930" s="15">
        <f ca="1">DI930+DJ930+DK930+Inputs!$B$34+Inputs!$B$36-Inputs!$B$35</f>
        <v>611631.84441831405</v>
      </c>
    </row>
    <row r="931" spans="1:117" x14ac:dyDescent="0.75">
      <c r="A931" s="11">
        <v>918</v>
      </c>
      <c r="C931" s="23">
        <f t="shared" ca="1" si="541"/>
        <v>-0.14909157068412984</v>
      </c>
      <c r="D931" s="23">
        <f t="shared" ca="1" si="541"/>
        <v>-0.97411952986136496</v>
      </c>
      <c r="E931" s="23">
        <f t="shared" ca="1" si="541"/>
        <v>1.246853565081768</v>
      </c>
      <c r="F931" s="23">
        <f t="shared" ca="1" si="541"/>
        <v>-1.9286033005825334</v>
      </c>
      <c r="G931" s="23">
        <f t="shared" ca="1" si="541"/>
        <v>1.0367546864549921</v>
      </c>
      <c r="H931" s="23">
        <f t="shared" ca="1" si="541"/>
        <v>-0.51951320738479412</v>
      </c>
      <c r="I931" s="23">
        <f t="shared" ca="1" si="541"/>
        <v>1.463434754407102</v>
      </c>
      <c r="J931" s="23">
        <f t="shared" ca="1" si="541"/>
        <v>0.32485187695875262</v>
      </c>
      <c r="K931" s="23">
        <f t="shared" ca="1" si="541"/>
        <v>0.66356090123988909</v>
      </c>
      <c r="L931" s="23">
        <f t="shared" ca="1" si="541"/>
        <v>0.46325426827033672</v>
      </c>
      <c r="M931" s="23">
        <f t="shared" ca="1" si="541"/>
        <v>-0.77210587026725586</v>
      </c>
      <c r="N931" s="23">
        <f ca="1">SQRT(Inputs!$B$38)*C931+SQRT(1-Inputs!$B$38)*_xlfn.NORM.S.INV(RAND())</f>
        <v>0.33251797938061761</v>
      </c>
      <c r="O931" s="23">
        <f ca="1">SQRT(Inputs!$B$38)*D931+SQRT(1-Inputs!$B$38)*_xlfn.NORM.S.INV(RAND())</f>
        <v>0.13311896828164416</v>
      </c>
      <c r="P931" s="23">
        <f ca="1">SQRT(Inputs!$B$38)*E931+SQRT(1-Inputs!$B$38)*_xlfn.NORM.S.INV(RAND())</f>
        <v>-1.3217536548298381E-2</v>
      </c>
      <c r="Q931" s="23">
        <f ca="1">SQRT(Inputs!$B$38)*F931+SQRT(1-Inputs!$B$38)*_xlfn.NORM.S.INV(RAND())</f>
        <v>-1.2371473792263841</v>
      </c>
      <c r="R931" s="23">
        <f ca="1">SQRT(Inputs!$B$38)*G931+SQRT(1-Inputs!$B$38)*_xlfn.NORM.S.INV(RAND())</f>
        <v>-0.85293923936330474</v>
      </c>
      <c r="S931" s="23">
        <f ca="1">SQRT(Inputs!$B$38)*H931+SQRT(1-Inputs!$B$38)*_xlfn.NORM.S.INV(RAND())</f>
        <v>-0.38996512735695765</v>
      </c>
      <c r="T931" s="23">
        <f ca="1">SQRT(Inputs!$B$38)*I931+SQRT(1-Inputs!$B$38)*_xlfn.NORM.S.INV(RAND())</f>
        <v>-0.36912454541099904</v>
      </c>
      <c r="U931" s="23">
        <f ca="1">SQRT(Inputs!$B$38)*J931+SQRT(1-Inputs!$B$38)*_xlfn.NORM.S.INV(RAND())</f>
        <v>-0.35684006765295456</v>
      </c>
      <c r="V931" s="23">
        <f ca="1">SQRT(Inputs!$B$38)*K931+SQRT(1-Inputs!$B$38)*_xlfn.NORM.S.INV(RAND())</f>
        <v>-0.46719743375501238</v>
      </c>
      <c r="W931" s="23">
        <f ca="1">SQRT(Inputs!$B$38)*L931+SQRT(1-Inputs!$B$38)*_xlfn.NORM.S.INV(RAND())</f>
        <v>-0.3401493626168976</v>
      </c>
      <c r="X931" s="23">
        <f ca="1">SQRT(Inputs!$B$38)*M931+SQRT(1-Inputs!$B$38)*_xlfn.NORM.S.INV(RAND())</f>
        <v>-0.55126978280123307</v>
      </c>
      <c r="Y931" s="23">
        <f ca="1">SQRT(Inputs!$B$38)*C931+SQRT(1-Inputs!$B$38)*_xlfn.NORM.S.INV(RAND())</f>
        <v>-0.69442847861727508</v>
      </c>
      <c r="Z931" s="23">
        <f ca="1">SQRT(Inputs!$B$38)*D931+SQRT(1-Inputs!$B$38)*_xlfn.NORM.S.INV(RAND())</f>
        <v>-1.1222161206390786</v>
      </c>
      <c r="AA931" s="23">
        <f ca="1">SQRT(Inputs!$B$38)*E931+SQRT(1-Inputs!$B$38)*_xlfn.NORM.S.INV(RAND())</f>
        <v>0.22615386252820885</v>
      </c>
      <c r="AB931" s="23">
        <f ca="1">SQRT(Inputs!$B$38)*F931+SQRT(1-Inputs!$B$38)*_xlfn.NORM.S.INV(RAND())</f>
        <v>-2.5566592926428329</v>
      </c>
      <c r="AC931" s="23">
        <f ca="1">SQRT(Inputs!$B$38)*G931+SQRT(1-Inputs!$B$38)*_xlfn.NORM.S.INV(RAND())</f>
        <v>-0.1631556711491231</v>
      </c>
      <c r="AD931" s="23">
        <f ca="1">SQRT(Inputs!$B$38)*H931+SQRT(1-Inputs!$B$38)*_xlfn.NORM.S.INV(RAND())</f>
        <v>-0.63800181924472377</v>
      </c>
      <c r="AE931" s="23">
        <f ca="1">SQRT(Inputs!$B$38)*I931+SQRT(1-Inputs!$B$38)*_xlfn.NORM.S.INV(RAND())</f>
        <v>1.1003654431524275</v>
      </c>
      <c r="AF931" s="23">
        <f ca="1">SQRT(Inputs!$B$38)*J931+SQRT(1-Inputs!$B$38)*_xlfn.NORM.S.INV(RAND())</f>
        <v>1.2577220166473755</v>
      </c>
      <c r="AG931" s="23">
        <f ca="1">SQRT(Inputs!$B$38)*K931+SQRT(1-Inputs!$B$38)*_xlfn.NORM.S.INV(RAND())</f>
        <v>0.85771386954483475</v>
      </c>
      <c r="AH931" s="23">
        <f ca="1">SQRT(Inputs!$B$38)*L931+SQRT(1-Inputs!$B$38)*_xlfn.NORM.S.INV(RAND())</f>
        <v>2.2625162700895514</v>
      </c>
      <c r="AI931" s="23">
        <f ca="1">SQRT(Inputs!$B$38)*M931+SQRT(1-Inputs!$B$38)*_xlfn.NORM.S.INV(RAND())</f>
        <v>-9.3088412736379078E-2</v>
      </c>
      <c r="AJ931" s="23">
        <f ca="1">SQRT(Inputs!$B$38)*C931+SQRT(1-Inputs!$B$38)*_xlfn.NORM.S.INV(RAND())</f>
        <v>0.42656333649768607</v>
      </c>
      <c r="AK931" s="23">
        <f ca="1">SQRT(Inputs!$B$38)*D931+SQRT(1-Inputs!$B$38)*_xlfn.NORM.S.INV(RAND())</f>
        <v>-0.12174007575185136</v>
      </c>
      <c r="AL931" s="23">
        <f ca="1">SQRT(Inputs!$B$38)*E931+SQRT(1-Inputs!$B$38)*_xlfn.NORM.S.INV(RAND())</f>
        <v>0.90276900112117053</v>
      </c>
      <c r="AM931" s="23">
        <f ca="1">SQRT(Inputs!$B$38)*F931+SQRT(1-Inputs!$B$38)*_xlfn.NORM.S.INV(RAND())</f>
        <v>-0.38326383082763393</v>
      </c>
      <c r="AN931" s="23">
        <f ca="1">SQRT(Inputs!$B$38)*G931+SQRT(1-Inputs!$B$38)*_xlfn.NORM.S.INV(RAND())</f>
        <v>1.4096976627316389</v>
      </c>
      <c r="AO931" s="23">
        <f ca="1">SQRT(Inputs!$B$38)*H931+SQRT(1-Inputs!$B$38)*_xlfn.NORM.S.INV(RAND())</f>
        <v>0.96066143572874263</v>
      </c>
      <c r="AP931" s="23">
        <f ca="1">SQRT(Inputs!$B$38)*I931+SQRT(1-Inputs!$B$38)*_xlfn.NORM.S.INV(RAND())</f>
        <v>-0.47060033650463895</v>
      </c>
      <c r="AQ931" s="23">
        <f ca="1">SQRT(Inputs!$B$38)*J931+SQRT(1-Inputs!$B$38)*_xlfn.NORM.S.INV(RAND())</f>
        <v>0.10912140428382332</v>
      </c>
      <c r="AR931" s="23">
        <f ca="1">SQRT(Inputs!$B$38)*K931+SQRT(1-Inputs!$B$38)*_xlfn.NORM.S.INV(RAND())</f>
        <v>0.97765593035527787</v>
      </c>
      <c r="AS931" s="23">
        <f ca="1">SQRT(Inputs!$B$38)*L931+SQRT(1-Inputs!$B$38)*_xlfn.NORM.S.INV(RAND())</f>
        <v>-0.21709993492160784</v>
      </c>
      <c r="AT931" s="23">
        <f ca="1">SQRT(Inputs!$B$38)*M931+SQRT(1-Inputs!$B$38)*_xlfn.NORM.S.INV(RAND())</f>
        <v>-1.2280251998857683E-2</v>
      </c>
      <c r="AU931" s="15">
        <f ca="1">Inputs!$B$6*EXP($B$8-0.5*C$5^2+C$5*N931)</f>
        <v>5236.6545255947667</v>
      </c>
      <c r="AV931" s="15">
        <f t="shared" ca="1" si="510"/>
        <v>6500.2359468429386</v>
      </c>
      <c r="AW931" s="15">
        <f t="shared" ca="1" si="511"/>
        <v>7911.768242273617</v>
      </c>
      <c r="AX931" s="15">
        <f t="shared" ca="1" si="512"/>
        <v>8276.1581514731151</v>
      </c>
      <c r="AY931" s="15">
        <f t="shared" ca="1" si="513"/>
        <v>9155.3483188829578</v>
      </c>
      <c r="AZ931" s="15">
        <f t="shared" ca="1" si="514"/>
        <v>10726.576357606535</v>
      </c>
      <c r="BA931" s="15">
        <f t="shared" ca="1" si="515"/>
        <v>12629.144921967216</v>
      </c>
      <c r="BB931" s="15">
        <f t="shared" ca="1" si="516"/>
        <v>14918.896840016801</v>
      </c>
      <c r="BC931" s="15">
        <f t="shared" ca="1" si="517"/>
        <v>17466.123672341655</v>
      </c>
      <c r="BD931" s="15">
        <f t="shared" ca="1" si="518"/>
        <v>20727.590170385396</v>
      </c>
      <c r="BE931" s="15">
        <f t="shared" ca="1" si="519"/>
        <v>24155.210691474262</v>
      </c>
      <c r="BF931" s="15">
        <f ca="1">Inputs!$B$13*EXP($B$9-0.5*C$6^2+C$6*Y931)</f>
        <v>12052.174621517863</v>
      </c>
      <c r="BG931" s="15">
        <f t="shared" ca="1" si="520"/>
        <v>11995.935515087636</v>
      </c>
      <c r="BH931" s="15">
        <f t="shared" ca="1" si="521"/>
        <v>15217.03478569308</v>
      </c>
      <c r="BI931" s="15">
        <f t="shared" ca="1" si="522"/>
        <v>12567.862008264203</v>
      </c>
      <c r="BJ931" s="15">
        <f t="shared" ca="1" si="523"/>
        <v>15049.254641743069</v>
      </c>
      <c r="BK931" s="15">
        <f t="shared" ca="1" si="524"/>
        <v>16933.50087190156</v>
      </c>
      <c r="BL931" s="15">
        <f t="shared" ca="1" si="525"/>
        <v>23988.81771429185</v>
      </c>
      <c r="BM931" s="15">
        <f t="shared" ca="1" si="526"/>
        <v>34474.08850387956</v>
      </c>
      <c r="BN931" s="15">
        <f t="shared" ca="1" si="527"/>
        <v>46988.60958561553</v>
      </c>
      <c r="BO931" s="15">
        <f t="shared" ca="1" si="528"/>
        <v>75206.481654720323</v>
      </c>
      <c r="BP931" s="15">
        <f t="shared" ca="1" si="529"/>
        <v>91593.973345449791</v>
      </c>
      <c r="BQ931" s="15">
        <f ca="1">Inputs!$B$20*EXP($B$10-0.5*C$7^2+C$7*AJ931)</f>
        <v>4990.1603204843586</v>
      </c>
      <c r="BR931" s="15">
        <f t="shared" ca="1" si="530"/>
        <v>6514.2190995960746</v>
      </c>
      <c r="BS931" s="15">
        <f t="shared" ca="1" si="531"/>
        <v>11560.943986961562</v>
      </c>
      <c r="BT931" s="15">
        <f t="shared" ca="1" si="532"/>
        <v>14415.312477189551</v>
      </c>
      <c r="BU931" s="15">
        <f t="shared" ca="1" si="533"/>
        <v>28098.907549081912</v>
      </c>
      <c r="BV931" s="15">
        <f t="shared" ca="1" si="534"/>
        <v>48540.410688927775</v>
      </c>
      <c r="BW931" s="15">
        <f t="shared" ca="1" si="535"/>
        <v>61313.914466536131</v>
      </c>
      <c r="BX931" s="15">
        <f t="shared" ca="1" si="536"/>
        <v>87654.060576999342</v>
      </c>
      <c r="BY931" s="15">
        <f t="shared" ca="1" si="537"/>
        <v>148080.36932641073</v>
      </c>
      <c r="BZ931" s="15">
        <f t="shared" ca="1" si="538"/>
        <v>199648.32930958935</v>
      </c>
      <c r="CA931" s="15">
        <f t="shared" ca="1" si="539"/>
        <v>279833.98594107636</v>
      </c>
      <c r="CB931" s="15">
        <f ca="1">(AU931*DCF!C$10-DCF!C$5*MAX(AU931*DCF!C$10,0)-MAX(AU931-Inputs!$B$6,0)/Inputs!$B$10)*DCF!C$6</f>
        <v>1041.1176749772176</v>
      </c>
      <c r="CC931" s="15">
        <f ca="1">(AV931*DCF!D$10-DCF!D$5*MAX(AV931*DCF!D$10,0)-MAX(AV931-AU931,0)/Inputs!$B$10)*DCF!D$6</f>
        <v>1276.297215093666</v>
      </c>
      <c r="CD931" s="15">
        <f ca="1">(AW931*DCF!E$10-DCF!E$5*MAX(AW931*DCF!E$10,0)-MAX(AW931-AV931,0)/Inputs!$B$10)*DCF!E$6</f>
        <v>1508.7658155394204</v>
      </c>
      <c r="CE931" s="15">
        <f ca="1">(AX931*DCF!F$10-DCF!F$5*MAX(AX931*DCF!F$10,0)-MAX(AX931-AW931,0)/Inputs!$B$10)*DCF!F$6</f>
        <v>1730.8516290731018</v>
      </c>
      <c r="CF931" s="15">
        <f ca="1">(AY931*DCF!G$10-DCF!G$5*MAX(AY931*DCF!G$10,0)-MAX(AY931-AX931,0)/Inputs!$B$10)*DCF!G$6</f>
        <v>1717.3710366341559</v>
      </c>
      <c r="CG931" s="15">
        <f ca="1">(AZ931*DCF!H$10-DCF!H$5*MAX(AZ931*DCF!H$10,0)-MAX(AZ931-AY931,0)/Inputs!$B$10)*DCF!H$6</f>
        <v>1803.5727875462808</v>
      </c>
      <c r="CH931" s="15">
        <f ca="1">(BA931*DCF!I$10-DCF!I$5*MAX(BA931*DCF!I$10,0)-MAX(BA931-AZ931,0)/Inputs!$B$10)*DCF!I$6</f>
        <v>1994.7961600996844</v>
      </c>
      <c r="CI931" s="15">
        <f ca="1">(BB931*DCF!J$10-DCF!J$5*MAX(BB931*DCF!J$10,0)-MAX(BB931-BA931,0)/Inputs!$B$10)*DCF!J$6</f>
        <v>2213.143143329045</v>
      </c>
      <c r="CJ931" s="15">
        <f ca="1">(BC931*DCF!K$10-DCF!K$5*MAX(BC931*DCF!K$10,0)-MAX(BC931-BB931,0)/Inputs!$B$10)*DCF!K$6</f>
        <v>2455.1924230789541</v>
      </c>
      <c r="CK931" s="15">
        <f ca="1">(BD931*DCF!L$10-DCF!L$5*MAX(BD931*DCF!L$10,0)-MAX(BD931-BC931,0)/Inputs!$B$10)*DCF!L$6</f>
        <v>2704.3543269283932</v>
      </c>
      <c r="CL931" s="15">
        <f ca="1">(BE931*DCF!M$10-DCF!M$5*MAX(BE931*DCF!M$10,0)-MAX(BE931-BD931,0)/Inputs!$B$10)*DCF!M$6</f>
        <v>2999.1467581352244</v>
      </c>
      <c r="CM931" s="15">
        <f ca="1">(BF931*DCF!C$28-DCF!C$5*MAX(BF931*DCF!C$28,0)-MAX(BF931-Inputs!$B$13,0)/Inputs!$B$17)*DCF!C$6</f>
        <v>3524.6246498139913</v>
      </c>
      <c r="CN931" s="15">
        <f ca="1">(BG931*DCF!D$28-DCF!D$5*MAX(BG931*DCF!D$28,0)-MAX(BG931-BF931,0)/Inputs!$B$17)*DCF!D$6</f>
        <v>3533.0796811753253</v>
      </c>
      <c r="CO931" s="15">
        <f ca="1">(BH931*DCF!E$28-DCF!E$5*MAX(BH931*DCF!E$28,0)-MAX(BH931-BG931,0)/Inputs!$B$17)*DCF!E$6</f>
        <v>3674.90088407139</v>
      </c>
      <c r="CP931" s="15">
        <f ca="1">(BI931*DCF!F$28-DCF!F$5*MAX(BI931*DCF!F$28,0)-MAX(BI931-BH931,0)/Inputs!$B$17)*DCF!F$6</f>
        <v>3411.84348691892</v>
      </c>
      <c r="CQ931" s="15">
        <f ca="1">(BJ931*DCF!G$28-DCF!G$5*MAX(BJ931*DCF!G$28,0)-MAX(BJ931-BI931,0)/Inputs!$B$17)*DCF!G$6</f>
        <v>3487.2975673811397</v>
      </c>
      <c r="CR931" s="15">
        <f ca="1">(BK931*DCF!H$28-DCF!H$5*MAX(BK931*DCF!H$28,0)-MAX(BK931-BJ931,0)/Inputs!$B$17)*DCF!H$6</f>
        <v>3895.0826028068386</v>
      </c>
      <c r="CS931" s="15">
        <f ca="1">(BL931*DCF!I$28-DCF!I$5*MAX(BL931*DCF!I$28,0)-MAX(BL931-BK931,0)/Inputs!$B$17)*DCF!I$6</f>
        <v>4628.3890785659714</v>
      </c>
      <c r="CT931" s="15">
        <f ca="1">(BM931*DCF!J$28-DCF!J$5*MAX(BM931*DCF!J$28,0)-MAX(BM931-BL931,0)/Inputs!$B$17)*DCF!J$6</f>
        <v>6300.3223976602731</v>
      </c>
      <c r="CU931" s="15">
        <f ca="1">(BN931*DCF!K$28-DCF!K$5*MAX(BN931*DCF!K$28,0)-MAX(BN931-BM931,0)/Inputs!$B$17)*DCF!K$6</f>
        <v>8390.3443465776927</v>
      </c>
      <c r="CV931" s="15">
        <f ca="1">(BO931*DCF!L$28-DCF!L$5*MAX(BO931*DCF!L$28,0)-MAX(BO931-BN931,0)/Inputs!$B$17)*DCF!L$6</f>
        <v>11812.372387145439</v>
      </c>
      <c r="CW931" s="15">
        <f ca="1">(BP931*DCF!M$28-DCF!M$5*MAX(BP931*DCF!M$28,0)-MAX(BP931-BO931,0)/Inputs!$B$17)*DCF!M$6</f>
        <v>15520.505734385157</v>
      </c>
      <c r="CX931" s="15">
        <f ca="1">(BQ931*DCF!C$46-DCF!C$5*MAX(BQ931*DCF!C$46,0)-MAX(BQ931-Inputs!$B$20,0)/Inputs!$B$24)*DCF!C$6</f>
        <v>-1978.8639633840819</v>
      </c>
      <c r="CY931" s="15">
        <f ca="1">(BR931*DCF!D$46-DCF!D$5*MAX(BR931*DCF!D$46,0)-MAX(BR931-BQ931,0)/Inputs!$B$24)*DCF!D$6</f>
        <v>-1762.1285169583907</v>
      </c>
      <c r="CZ931" s="15">
        <f ca="1">(BS931*DCF!E$46-DCF!E$5*MAX(BS931*DCF!E$46,0)-MAX(BS931-BR931,0)/Inputs!$B$24)*DCF!E$6</f>
        <v>-3356.3817720327233</v>
      </c>
      <c r="DA931" s="15">
        <f ca="1">(BT931*DCF!F$46-DCF!F$5*MAX(BT931*DCF!F$46,0)-MAX(BT931-BS931,0)/Inputs!$B$24)*DCF!F$6</f>
        <v>-2089.17999591014</v>
      </c>
      <c r="DB931" s="15">
        <f ca="1">(BU931*DCF!G$46-DCF!G$5*MAX(BU931*DCF!G$46,0)-MAX(BU931-BT931,0)/Inputs!$B$24)*DCF!G$6</f>
        <v>-5548.0827606455996</v>
      </c>
      <c r="DC931" s="15">
        <f ca="1">(BV931*DCF!H$46-DCF!H$5*MAX(BV931*DCF!H$46,0)-MAX(BV931-BU931,0)/Inputs!$B$24)*DCF!H$6</f>
        <v>-6352.0718535393635</v>
      </c>
      <c r="DD931" s="15">
        <f ca="1">(BW931*DCF!I$46-DCF!I$5*MAX(BW931*DCF!I$46,0)-MAX(BW931-BV931,0)/Inputs!$B$24)*DCF!I$6</f>
        <v>-2250.7101664371307</v>
      </c>
      <c r="DE931" s="15">
        <f ca="1">(BX931*DCF!J$46-DCF!J$5*MAX(BX931*DCF!J$46,0)-MAX(BX931-BW931,0)/Inputs!$B$24)*DCF!J$6</f>
        <v>-3308.1310339342417</v>
      </c>
      <c r="DF931" s="15">
        <f ca="1">(BY931*DCF!K$46-DCF!K$5*MAX(BY931*DCF!K$46,0)-MAX(BY931-BX931,0)/Inputs!$B$24)*DCF!K$6</f>
        <v>-6343.9915689969475</v>
      </c>
      <c r="DG931" s="15">
        <f ca="1">(BZ931*DCF!L$46-DCF!L$5*MAX(BZ931*DCF!L$46,0)-MAX(BZ931-BY931,0)/Inputs!$B$24)*DCF!L$6</f>
        <v>2130.7657709130131</v>
      </c>
      <c r="DH931" s="15">
        <f ca="1">(CA931*DCF!M$46-DCF!M$5*MAX(CA931*DCF!M$46,0)-MAX(CA931-BZ931,0)/Inputs!$B$24)*DCF!M$6</f>
        <v>5174.5774445388224</v>
      </c>
      <c r="DI931" s="15">
        <f ca="1">SUM(CB931:CL931)+BE931*DCF!M$10*(1+Inputs!$B$30)*(1-Inputs!$B$33)*(1-Inputs!$B$30/Inputs!$B$31)/(Inputs!$B$29-Inputs!$B$30)*DCF!M$6</f>
        <v>88668.879744401551</v>
      </c>
      <c r="DJ931" s="15">
        <f ca="1">SUM(CM931:CW931)+BP931*DCF!M$28*(1+Inputs!$B$30)*(1-Inputs!$B$33)*(1-Inputs!$B$30/Inputs!$B$31)/(Inputs!$B$29-Inputs!$B$30)*DCF!M$6</f>
        <v>408055.08151689469</v>
      </c>
      <c r="DK931" s="15">
        <f ca="1">SUM(CX931:DH931)+CA931*DCF!M$46*(1+Inputs!$B$30)*(1-Inputs!$B$33)*(1-Inputs!$B$30/Inputs!$B$31)/(Inputs!$B$29-Inputs!$B$30)*DCF!M$6</f>
        <v>406972.2923032766</v>
      </c>
      <c r="DM931" s="15">
        <f ca="1">DI931+DJ931+DK931+Inputs!$B$34+Inputs!$B$36-Inputs!$B$35</f>
        <v>980547.25356457289</v>
      </c>
    </row>
    <row r="932" spans="1:117" x14ac:dyDescent="0.75">
      <c r="A932" s="11">
        <v>919</v>
      </c>
      <c r="C932" s="23">
        <f t="shared" ca="1" si="541"/>
        <v>-0.33288671219930344</v>
      </c>
      <c r="D932" s="23">
        <f t="shared" ca="1" si="541"/>
        <v>0.62019989399712128</v>
      </c>
      <c r="E932" s="23">
        <f t="shared" ca="1" si="541"/>
        <v>-0.14367502285607536</v>
      </c>
      <c r="F932" s="23">
        <f t="shared" ca="1" si="541"/>
        <v>0.83824757842878284</v>
      </c>
      <c r="G932" s="23">
        <f t="shared" ca="1" si="541"/>
        <v>6.9623505008610759E-4</v>
      </c>
      <c r="H932" s="23">
        <f t="shared" ca="1" si="541"/>
        <v>-0.35708924966887207</v>
      </c>
      <c r="I932" s="23">
        <f t="shared" ca="1" si="541"/>
        <v>-2.0190104853757336</v>
      </c>
      <c r="J932" s="23">
        <f t="shared" ca="1" si="541"/>
        <v>1.2868157671342514E-2</v>
      </c>
      <c r="K932" s="23">
        <f t="shared" ca="1" si="541"/>
        <v>0.36031253275726349</v>
      </c>
      <c r="L932" s="23">
        <f t="shared" ca="1" si="541"/>
        <v>-1.1088449210474864</v>
      </c>
      <c r="M932" s="23">
        <f t="shared" ca="1" si="541"/>
        <v>0.15566156887283075</v>
      </c>
      <c r="N932" s="23">
        <f ca="1">SQRT(Inputs!$B$38)*C932+SQRT(1-Inputs!$B$38)*_xlfn.NORM.S.INV(RAND())</f>
        <v>-0.15389815492795372</v>
      </c>
      <c r="O932" s="23">
        <f ca="1">SQRT(Inputs!$B$38)*D932+SQRT(1-Inputs!$B$38)*_xlfn.NORM.S.INV(RAND())</f>
        <v>-0.85333774326927847</v>
      </c>
      <c r="P932" s="23">
        <f ca="1">SQRT(Inputs!$B$38)*E932+SQRT(1-Inputs!$B$38)*_xlfn.NORM.S.INV(RAND())</f>
        <v>1.6386256759526892</v>
      </c>
      <c r="Q932" s="23">
        <f ca="1">SQRT(Inputs!$B$38)*F932+SQRT(1-Inputs!$B$38)*_xlfn.NORM.S.INV(RAND())</f>
        <v>-0.36969571934195622</v>
      </c>
      <c r="R932" s="23">
        <f ca="1">SQRT(Inputs!$B$38)*G932+SQRT(1-Inputs!$B$38)*_xlfn.NORM.S.INV(RAND())</f>
        <v>-0.47693366902620565</v>
      </c>
      <c r="S932" s="23">
        <f ca="1">SQRT(Inputs!$B$38)*H932+SQRT(1-Inputs!$B$38)*_xlfn.NORM.S.INV(RAND())</f>
        <v>-0.42058170347656676</v>
      </c>
      <c r="T932" s="23">
        <f ca="1">SQRT(Inputs!$B$38)*I932+SQRT(1-Inputs!$B$38)*_xlfn.NORM.S.INV(RAND())</f>
        <v>-0.47937945861716136</v>
      </c>
      <c r="U932" s="23">
        <f ca="1">SQRT(Inputs!$B$38)*J932+SQRT(1-Inputs!$B$38)*_xlfn.NORM.S.INV(RAND())</f>
        <v>0.18845485883101026</v>
      </c>
      <c r="V932" s="23">
        <f ca="1">SQRT(Inputs!$B$38)*K932+SQRT(1-Inputs!$B$38)*_xlfn.NORM.S.INV(RAND())</f>
        <v>-0.30236993973844362</v>
      </c>
      <c r="W932" s="23">
        <f ca="1">SQRT(Inputs!$B$38)*L932+SQRT(1-Inputs!$B$38)*_xlfn.NORM.S.INV(RAND())</f>
        <v>-0.44822602736739053</v>
      </c>
      <c r="X932" s="23">
        <f ca="1">SQRT(Inputs!$B$38)*M932+SQRT(1-Inputs!$B$38)*_xlfn.NORM.S.INV(RAND())</f>
        <v>-1.1055443701433536</v>
      </c>
      <c r="Y932" s="23">
        <f ca="1">SQRT(Inputs!$B$38)*C932+SQRT(1-Inputs!$B$38)*_xlfn.NORM.S.INV(RAND())</f>
        <v>-0.14900302470069987</v>
      </c>
      <c r="Z932" s="23">
        <f ca="1">SQRT(Inputs!$B$38)*D932+SQRT(1-Inputs!$B$38)*_xlfn.NORM.S.INV(RAND())</f>
        <v>-0.38375578006897848</v>
      </c>
      <c r="AA932" s="23">
        <f ca="1">SQRT(Inputs!$B$38)*E932+SQRT(1-Inputs!$B$38)*_xlfn.NORM.S.INV(RAND())</f>
        <v>0.70774988185032806</v>
      </c>
      <c r="AB932" s="23">
        <f ca="1">SQRT(Inputs!$B$38)*F932+SQRT(1-Inputs!$B$38)*_xlfn.NORM.S.INV(RAND())</f>
        <v>-1.7036871457259042</v>
      </c>
      <c r="AC932" s="23">
        <f ca="1">SQRT(Inputs!$B$38)*G932+SQRT(1-Inputs!$B$38)*_xlfn.NORM.S.INV(RAND())</f>
        <v>-0.15182582259310984</v>
      </c>
      <c r="AD932" s="23">
        <f ca="1">SQRT(Inputs!$B$38)*H932+SQRT(1-Inputs!$B$38)*_xlfn.NORM.S.INV(RAND())</f>
        <v>0.24393099869878848</v>
      </c>
      <c r="AE932" s="23">
        <f ca="1">SQRT(Inputs!$B$38)*I932+SQRT(1-Inputs!$B$38)*_xlfn.NORM.S.INV(RAND())</f>
        <v>-0.55917861347041742</v>
      </c>
      <c r="AF932" s="23">
        <f ca="1">SQRT(Inputs!$B$38)*J932+SQRT(1-Inputs!$B$38)*_xlfn.NORM.S.INV(RAND())</f>
        <v>1.1767366137374657</v>
      </c>
      <c r="AG932" s="23">
        <f ca="1">SQRT(Inputs!$B$38)*K932+SQRT(1-Inputs!$B$38)*_xlfn.NORM.S.INV(RAND())</f>
        <v>-0.5690155531157266</v>
      </c>
      <c r="AH932" s="23">
        <f ca="1">SQRT(Inputs!$B$38)*L932+SQRT(1-Inputs!$B$38)*_xlfn.NORM.S.INV(RAND())</f>
        <v>-1.6793895984107483</v>
      </c>
      <c r="AI932" s="23">
        <f ca="1">SQRT(Inputs!$B$38)*M932+SQRT(1-Inputs!$B$38)*_xlfn.NORM.S.INV(RAND())</f>
        <v>-1.1872566875226194</v>
      </c>
      <c r="AJ932" s="23">
        <f ca="1">SQRT(Inputs!$B$38)*C932+SQRT(1-Inputs!$B$38)*_xlfn.NORM.S.INV(RAND())</f>
        <v>0.17340210744236531</v>
      </c>
      <c r="AK932" s="23">
        <f ca="1">SQRT(Inputs!$B$38)*D932+SQRT(1-Inputs!$B$38)*_xlfn.NORM.S.INV(RAND())</f>
        <v>1.1165689051293823</v>
      </c>
      <c r="AL932" s="23">
        <f ca="1">SQRT(Inputs!$B$38)*E932+SQRT(1-Inputs!$B$38)*_xlfn.NORM.S.INV(RAND())</f>
        <v>0.56890706893350129</v>
      </c>
      <c r="AM932" s="23">
        <f ca="1">SQRT(Inputs!$B$38)*F932+SQRT(1-Inputs!$B$38)*_xlfn.NORM.S.INV(RAND())</f>
        <v>1.0729909740060082</v>
      </c>
      <c r="AN932" s="23">
        <f ca="1">SQRT(Inputs!$B$38)*G932+SQRT(1-Inputs!$B$38)*_xlfn.NORM.S.INV(RAND())</f>
        <v>-1.3382838461725914</v>
      </c>
      <c r="AO932" s="23">
        <f ca="1">SQRT(Inputs!$B$38)*H932+SQRT(1-Inputs!$B$38)*_xlfn.NORM.S.INV(RAND())</f>
        <v>-7.1487260790391818E-2</v>
      </c>
      <c r="AP932" s="23">
        <f ca="1">SQRT(Inputs!$B$38)*I932+SQRT(1-Inputs!$B$38)*_xlfn.NORM.S.INV(RAND())</f>
        <v>-1.1040995105677898</v>
      </c>
      <c r="AQ932" s="23">
        <f ca="1">SQRT(Inputs!$B$38)*J932+SQRT(1-Inputs!$B$38)*_xlfn.NORM.S.INV(RAND())</f>
        <v>0.23559794418508298</v>
      </c>
      <c r="AR932" s="23">
        <f ca="1">SQRT(Inputs!$B$38)*K932+SQRT(1-Inputs!$B$38)*_xlfn.NORM.S.INV(RAND())</f>
        <v>0.30196824017999346</v>
      </c>
      <c r="AS932" s="23">
        <f ca="1">SQRT(Inputs!$B$38)*L932+SQRT(1-Inputs!$B$38)*_xlfn.NORM.S.INV(RAND())</f>
        <v>-0.93231008911429902</v>
      </c>
      <c r="AT932" s="23">
        <f ca="1">SQRT(Inputs!$B$38)*M932+SQRT(1-Inputs!$B$38)*_xlfn.NORM.S.INV(RAND())</f>
        <v>-1.2214346889155987</v>
      </c>
      <c r="AU932" s="15">
        <f ca="1">Inputs!$B$6*EXP($B$8-0.5*C$5^2+C$5*N932)</f>
        <v>4840.1473747019945</v>
      </c>
      <c r="AV932" s="15">
        <f t="shared" ca="1" si="510"/>
        <v>5196.8885589976398</v>
      </c>
      <c r="AW932" s="15">
        <f t="shared" ca="1" si="511"/>
        <v>7904.051319474599</v>
      </c>
      <c r="AX932" s="15">
        <f t="shared" ca="1" si="512"/>
        <v>9214.481006512051</v>
      </c>
      <c r="AY932" s="15">
        <f t="shared" ca="1" si="513"/>
        <v>10650.94415695249</v>
      </c>
      <c r="AZ932" s="15">
        <f t="shared" ca="1" si="514"/>
        <v>12436.842929672086</v>
      </c>
      <c r="BA932" s="15">
        <f t="shared" ca="1" si="515"/>
        <v>14474.76551123014</v>
      </c>
      <c r="BB932" s="15">
        <f t="shared" ca="1" si="516"/>
        <v>18059.306624119523</v>
      </c>
      <c r="BC932" s="15">
        <f t="shared" ca="1" si="517"/>
        <v>21481.809237491696</v>
      </c>
      <c r="BD932" s="15">
        <f t="shared" ca="1" si="518"/>
        <v>25236.722095502919</v>
      </c>
      <c r="BE932" s="15">
        <f t="shared" ca="1" si="519"/>
        <v>27962.130273459858</v>
      </c>
      <c r="BF932" s="15">
        <f ca="1">Inputs!$B$13*EXP($B$9-0.5*C$6^2+C$6*Y932)</f>
        <v>13428.434638634808</v>
      </c>
      <c r="BG932" s="15">
        <f t="shared" ca="1" si="520"/>
        <v>15270.820158611037</v>
      </c>
      <c r="BH932" s="15">
        <f t="shared" ca="1" si="521"/>
        <v>20982.0584843244</v>
      </c>
      <c r="BI932" s="15">
        <f t="shared" ca="1" si="522"/>
        <v>19760.483322665106</v>
      </c>
      <c r="BJ932" s="15">
        <f t="shared" ca="1" si="523"/>
        <v>23700.658722366188</v>
      </c>
      <c r="BK932" s="15">
        <f t="shared" ca="1" si="524"/>
        <v>30070.288352326614</v>
      </c>
      <c r="BL932" s="15">
        <f t="shared" ca="1" si="525"/>
        <v>34355.715360735579</v>
      </c>
      <c r="BM932" s="15">
        <f t="shared" ca="1" si="526"/>
        <v>48878.027536937516</v>
      </c>
      <c r="BN932" s="15">
        <f t="shared" ca="1" si="527"/>
        <v>56151.412866673236</v>
      </c>
      <c r="BO932" s="15">
        <f t="shared" ca="1" si="528"/>
        <v>56836.343932850577</v>
      </c>
      <c r="BP932" s="15">
        <f t="shared" ca="1" si="529"/>
        <v>61150.542419797654</v>
      </c>
      <c r="BQ932" s="15">
        <f ca="1">Inputs!$B$20*EXP($B$10-0.5*C$7^2+C$7*AJ932)</f>
        <v>4561.6122850333868</v>
      </c>
      <c r="BR932" s="15">
        <f t="shared" ca="1" si="530"/>
        <v>8823.8441221981757</v>
      </c>
      <c r="BS932" s="15">
        <f t="shared" ca="1" si="531"/>
        <v>14228.068615722672</v>
      </c>
      <c r="BT932" s="15">
        <f t="shared" ca="1" si="532"/>
        <v>25994.83206458178</v>
      </c>
      <c r="BU932" s="15">
        <f t="shared" ca="1" si="533"/>
        <v>26060.186805826452</v>
      </c>
      <c r="BV932" s="15">
        <f t="shared" ca="1" si="534"/>
        <v>35677.958707225516</v>
      </c>
      <c r="BW932" s="15">
        <f t="shared" ca="1" si="535"/>
        <v>39411.735266218209</v>
      </c>
      <c r="BX932" s="15">
        <f t="shared" ca="1" si="536"/>
        <v>57789.669204129517</v>
      </c>
      <c r="BY932" s="15">
        <f t="shared" ca="1" si="537"/>
        <v>85789.059918276762</v>
      </c>
      <c r="BZ932" s="15">
        <f t="shared" ca="1" si="538"/>
        <v>101414.28706134912</v>
      </c>
      <c r="CA932" s="15">
        <f t="shared" ca="1" si="539"/>
        <v>114661.61765927284</v>
      </c>
      <c r="CB932" s="15">
        <f ca="1">(AU932*DCF!C$10-DCF!C$5*MAX(AU932*DCF!C$10,0)-MAX(AU932-Inputs!$B$6,0)/Inputs!$B$10)*DCF!C$6</f>
        <v>1043.9448416368441</v>
      </c>
      <c r="CC932" s="15">
        <f ca="1">(AV932*DCF!D$10-DCF!D$5*MAX(AV932*DCF!D$10,0)-MAX(AV932-AU932,0)/Inputs!$B$10)*DCF!D$6</f>
        <v>1179.7243772809393</v>
      </c>
      <c r="CD932" s="15">
        <f ca="1">(AW932*DCF!E$10-DCF!E$5*MAX(AW932*DCF!E$10,0)-MAX(AW932-AV932,0)/Inputs!$B$10)*DCF!E$6</f>
        <v>1215.1544659489416</v>
      </c>
      <c r="CE932" s="15">
        <f ca="1">(AX932*DCF!F$10-DCF!F$5*MAX(AX932*DCF!F$10,0)-MAX(AX932-AW932,0)/Inputs!$B$10)*DCF!F$6</f>
        <v>1738.8385902475386</v>
      </c>
      <c r="CF932" s="15">
        <f ca="1">(AY932*DCF!G$10-DCF!G$5*MAX(AY932*DCF!G$10,0)-MAX(AY932-AX932,0)/Inputs!$B$10)*DCF!G$6</f>
        <v>1918.4058787174126</v>
      </c>
      <c r="CG932" s="15">
        <f ca="1">(AZ932*DCF!H$10-DCF!H$5*MAX(AZ932*DCF!H$10,0)-MAX(AZ932-AY932,0)/Inputs!$B$10)*DCF!H$6</f>
        <v>2097.5036319533601</v>
      </c>
      <c r="CH932" s="15">
        <f ca="1">(BA932*DCF!I$10-DCF!I$5*MAX(BA932*DCF!I$10,0)-MAX(BA932-AZ932,0)/Inputs!$B$10)*DCF!I$6</f>
        <v>2309.7209121170044</v>
      </c>
      <c r="CI932" s="15">
        <f ca="1">(BB932*DCF!J$10-DCF!J$5*MAX(BB932*DCF!J$10,0)-MAX(BB932-BA932,0)/Inputs!$B$10)*DCF!J$6</f>
        <v>2555.8407829856842</v>
      </c>
      <c r="CJ932" s="15">
        <f ca="1">(BC932*DCF!K$10-DCF!K$5*MAX(BC932*DCF!K$10,0)-MAX(BC932-BB932,0)/Inputs!$B$10)*DCF!K$6</f>
        <v>2979.1280215857792</v>
      </c>
      <c r="CK932" s="15">
        <f ca="1">(BD932*DCF!L$10-DCF!L$5*MAX(BD932*DCF!L$10,0)-MAX(BD932-BC932,0)/Inputs!$B$10)*DCF!L$6</f>
        <v>3320.6065628047236</v>
      </c>
      <c r="CL932" s="15">
        <f ca="1">(BE932*DCF!M$10-DCF!M$5*MAX(BE932*DCF!M$10,0)-MAX(BE932-BD932,0)/Inputs!$B$10)*DCF!M$6</f>
        <v>3620.2391174892009</v>
      </c>
      <c r="CM932" s="15">
        <f ca="1">(BF932*DCF!C$28-DCF!C$5*MAX(BF932*DCF!C$28,0)-MAX(BF932-Inputs!$B$13,0)/Inputs!$B$17)*DCF!C$6</f>
        <v>3626.8072212755396</v>
      </c>
      <c r="CN932" s="15">
        <f ca="1">(BG932*DCF!D$28-DCF!D$5*MAX(BG932*DCF!D$28,0)-MAX(BG932-BF932,0)/Inputs!$B$17)*DCF!D$6</f>
        <v>4104.5434359186229</v>
      </c>
      <c r="CO932" s="15">
        <f ca="1">(BH932*DCF!E$28-DCF!E$5*MAX(BH932*DCF!E$28,0)-MAX(BH932-BG932,0)/Inputs!$B$17)*DCF!E$6</f>
        <v>4816.886118552392</v>
      </c>
      <c r="CP932" s="15">
        <f ca="1">(BI932*DCF!F$28-DCF!F$5*MAX(BI932*DCF!F$28,0)-MAX(BI932-BH932,0)/Inputs!$B$17)*DCF!F$6</f>
        <v>5364.4507139298612</v>
      </c>
      <c r="CQ932" s="15">
        <f ca="1">(BJ932*DCF!G$28-DCF!G$5*MAX(BJ932*DCF!G$28,0)-MAX(BJ932-BI932,0)/Inputs!$B$17)*DCF!G$6</f>
        <v>5486.6171438479541</v>
      </c>
      <c r="CR932" s="15">
        <f ca="1">(BK932*DCF!H$28-DCF!H$5*MAX(BK932*DCF!H$28,0)-MAX(BK932-BJ932,0)/Inputs!$B$17)*DCF!H$6</f>
        <v>6447.0523767772684</v>
      </c>
      <c r="CS932" s="15">
        <f ca="1">(BL932*DCF!I$28-DCF!I$5*MAX(BL932*DCF!I$28,0)-MAX(BL932-BK932,0)/Inputs!$B$17)*DCF!I$6</f>
        <v>7463.7606537310758</v>
      </c>
      <c r="CT932" s="15">
        <f ca="1">(BM932*DCF!J$28-DCF!J$5*MAX(BM932*DCF!J$28,0)-MAX(BM932-BL932,0)/Inputs!$B$17)*DCF!J$6</f>
        <v>8978.3178555992126</v>
      </c>
      <c r="CU932" s="15">
        <f ca="1">(BN932*DCF!K$28-DCF!K$5*MAX(BN932*DCF!K$28,0)-MAX(BN932-BM932,0)/Inputs!$B$17)*DCF!K$6</f>
        <v>10967.344084758375</v>
      </c>
      <c r="CV932" s="15">
        <f ca="1">(BO932*DCF!L$28-DCF!L$5*MAX(BO932*DCF!L$28,0)-MAX(BO932-BN932,0)/Inputs!$B$17)*DCF!L$6</f>
        <v>11262.542510024836</v>
      </c>
      <c r="CW932" s="15">
        <f ca="1">(BP932*DCF!M$28-DCF!M$5*MAX(BP932*DCF!M$28,0)-MAX(BP932-BO932,0)/Inputs!$B$17)*DCF!M$6</f>
        <v>11054.554978043325</v>
      </c>
      <c r="CX932" s="15">
        <f ca="1">(BQ932*DCF!C$46-DCF!C$5*MAX(BQ932*DCF!C$46,0)-MAX(BQ932-Inputs!$B$20,0)/Inputs!$B$24)*DCF!C$6</f>
        <v>-1681.9484653810994</v>
      </c>
      <c r="CY932" s="15">
        <f ca="1">(BR932*DCF!D$46-DCF!D$5*MAX(BR932*DCF!D$46,0)-MAX(BR932-BQ932,0)/Inputs!$B$24)*DCF!D$6</f>
        <v>-3324.6833621360438</v>
      </c>
      <c r="CZ932" s="15">
        <f ca="1">(BS932*DCF!E$46-DCF!E$5*MAX(BS932*DCF!E$46,0)-MAX(BS932-BR932,0)/Inputs!$B$24)*DCF!E$6</f>
        <v>-3812.6904061355003</v>
      </c>
      <c r="DA932" s="15">
        <f ca="1">(BT932*DCF!F$46-DCF!F$5*MAX(BT932*DCF!F$46,0)-MAX(BT932-BS932,0)/Inputs!$B$24)*DCF!F$6</f>
        <v>-6177.7585703059822</v>
      </c>
      <c r="DB932" s="15">
        <f ca="1">(BU932*DCF!G$46-DCF!G$5*MAX(BU932*DCF!G$46,0)-MAX(BU932-BT932,0)/Inputs!$B$24)*DCF!G$6</f>
        <v>-898.59723920846841</v>
      </c>
      <c r="DC932" s="15">
        <f ca="1">(BV932*DCF!H$46-DCF!H$5*MAX(BV932*DCF!H$46,0)-MAX(BV932-BU932,0)/Inputs!$B$24)*DCF!H$6</f>
        <v>-2988.6636892936158</v>
      </c>
      <c r="DD932" s="15">
        <f ca="1">(BW932*DCF!I$46-DCF!I$5*MAX(BW932*DCF!I$46,0)-MAX(BW932-BV932,0)/Inputs!$B$24)*DCF!I$6</f>
        <v>-161.59350604533935</v>
      </c>
      <c r="DE932" s="15">
        <f ca="1">(BX932*DCF!J$46-DCF!J$5*MAX(BX932*DCF!J$46,0)-MAX(BX932-BW932,0)/Inputs!$B$24)*DCF!J$6</f>
        <v>-2449.4110588063104</v>
      </c>
      <c r="DF932" s="15">
        <f ca="1">(BY932*DCF!K$46-DCF!K$5*MAX(BY932*DCF!K$46,0)-MAX(BY932-BX932,0)/Inputs!$B$24)*DCF!K$6</f>
        <v>-1958.5477424618364</v>
      </c>
      <c r="DG932" s="15">
        <f ca="1">(BZ932*DCF!L$46-DCF!L$5*MAX(BZ932*DCF!L$46,0)-MAX(BZ932-BY932,0)/Inputs!$B$24)*DCF!L$6</f>
        <v>3474.2603535074159</v>
      </c>
      <c r="DH932" s="15">
        <f ca="1">(CA932*DCF!M$46-DCF!M$5*MAX(CA932*DCF!M$46,0)-MAX(CA932-BZ932,0)/Inputs!$B$24)*DCF!M$6</f>
        <v>6219.5841406679074</v>
      </c>
      <c r="DI932" s="15">
        <f ca="1">SUM(CB932:CL932)+BE932*DCF!M$10*(1+Inputs!$B$30)*(1-Inputs!$B$33)*(1-Inputs!$B$30/Inputs!$B$31)/(Inputs!$B$29-Inputs!$B$30)*DCF!M$6</f>
        <v>101798.08549469964</v>
      </c>
      <c r="DJ932" s="15">
        <f ca="1">SUM(CM932:CW932)+BP932*DCF!M$28*(1+Inputs!$B$30)*(1-Inputs!$B$33)*(1-Inputs!$B$30/Inputs!$B$31)/(Inputs!$B$29-Inputs!$B$30)*DCF!M$6</f>
        <v>306483.23467446759</v>
      </c>
      <c r="DK932" s="15">
        <f ca="1">SUM(CX932:DH932)+CA932*DCF!M$46*(1+Inputs!$B$30)*(1-Inputs!$B$33)*(1-Inputs!$B$30/Inputs!$B$31)/(Inputs!$B$29-Inputs!$B$30)*DCF!M$6</f>
        <v>163520.39389255727</v>
      </c>
      <c r="DM932" s="15">
        <f ca="1">DI932+DJ932+DK932+Inputs!$B$34+Inputs!$B$36-Inputs!$B$35</f>
        <v>648652.71406172449</v>
      </c>
    </row>
    <row r="933" spans="1:117" x14ac:dyDescent="0.75">
      <c r="A933" s="11">
        <v>920</v>
      </c>
      <c r="C933" s="23">
        <f t="shared" ca="1" si="541"/>
        <v>0.80745029413541713</v>
      </c>
      <c r="D933" s="23">
        <f t="shared" ca="1" si="541"/>
        <v>0.12266607749745179</v>
      </c>
      <c r="E933" s="23">
        <f t="shared" ca="1" si="541"/>
        <v>-1.7536235335640751</v>
      </c>
      <c r="F933" s="23">
        <f t="shared" ca="1" si="541"/>
        <v>0.4019574099747284</v>
      </c>
      <c r="G933" s="23">
        <f t="shared" ca="1" si="541"/>
        <v>0.326605712931123</v>
      </c>
      <c r="H933" s="23">
        <f t="shared" ca="1" si="541"/>
        <v>7.3697050121802846E-2</v>
      </c>
      <c r="I933" s="23">
        <f t="shared" ca="1" si="541"/>
        <v>-0.34597254558443619</v>
      </c>
      <c r="J933" s="23">
        <f t="shared" ca="1" si="541"/>
        <v>-1.633412473467978</v>
      </c>
      <c r="K933" s="23">
        <f t="shared" ca="1" si="541"/>
        <v>0.19635908224039572</v>
      </c>
      <c r="L933" s="23">
        <f t="shared" ca="1" si="541"/>
        <v>1.0910426914750453</v>
      </c>
      <c r="M933" s="23">
        <f t="shared" ca="1" si="541"/>
        <v>-0.16176855979318949</v>
      </c>
      <c r="N933" s="23">
        <f ca="1">SQRT(Inputs!$B$38)*C933+SQRT(1-Inputs!$B$38)*_xlfn.NORM.S.INV(RAND())</f>
        <v>0.42570126634011979</v>
      </c>
      <c r="O933" s="23">
        <f ca="1">SQRT(Inputs!$B$38)*D933+SQRT(1-Inputs!$B$38)*_xlfn.NORM.S.INV(RAND())</f>
        <v>0.69692882545216861</v>
      </c>
      <c r="P933" s="23">
        <f ca="1">SQRT(Inputs!$B$38)*E933+SQRT(1-Inputs!$B$38)*_xlfn.NORM.S.INV(RAND())</f>
        <v>-0.79912933598948033</v>
      </c>
      <c r="Q933" s="23">
        <f ca="1">SQRT(Inputs!$B$38)*F933+SQRT(1-Inputs!$B$38)*_xlfn.NORM.S.INV(RAND())</f>
        <v>1.257580698945638</v>
      </c>
      <c r="R933" s="23">
        <f ca="1">SQRT(Inputs!$B$38)*G933+SQRT(1-Inputs!$B$38)*_xlfn.NORM.S.INV(RAND())</f>
        <v>-0.17806687786203323</v>
      </c>
      <c r="S933" s="23">
        <f ca="1">SQRT(Inputs!$B$38)*H933+SQRT(1-Inputs!$B$38)*_xlfn.NORM.S.INV(RAND())</f>
        <v>8.9087941294462597E-2</v>
      </c>
      <c r="T933" s="23">
        <f ca="1">SQRT(Inputs!$B$38)*I933+SQRT(1-Inputs!$B$38)*_xlfn.NORM.S.INV(RAND())</f>
        <v>-0.32966221100587234</v>
      </c>
      <c r="U933" s="23">
        <f ca="1">SQRT(Inputs!$B$38)*J933+SQRT(1-Inputs!$B$38)*_xlfn.NORM.S.INV(RAND())</f>
        <v>-2.0247098953784777</v>
      </c>
      <c r="V933" s="23">
        <f ca="1">SQRT(Inputs!$B$38)*K933+SQRT(1-Inputs!$B$38)*_xlfn.NORM.S.INV(RAND())</f>
        <v>0.31045310492247835</v>
      </c>
      <c r="W933" s="23">
        <f ca="1">SQRT(Inputs!$B$38)*L933+SQRT(1-Inputs!$B$38)*_xlfn.NORM.S.INV(RAND())</f>
        <v>1.6511911795277179</v>
      </c>
      <c r="X933" s="23">
        <f ca="1">SQRT(Inputs!$B$38)*M933+SQRT(1-Inputs!$B$38)*_xlfn.NORM.S.INV(RAND())</f>
        <v>-0.99338075870940401</v>
      </c>
      <c r="Y933" s="23">
        <f ca="1">SQRT(Inputs!$B$38)*C933+SQRT(1-Inputs!$B$38)*_xlfn.NORM.S.INV(RAND())</f>
        <v>0.56100931859502989</v>
      </c>
      <c r="Z933" s="23">
        <f ca="1">SQRT(Inputs!$B$38)*D933+SQRT(1-Inputs!$B$38)*_xlfn.NORM.S.INV(RAND())</f>
        <v>1.5523364293204587</v>
      </c>
      <c r="AA933" s="23">
        <f ca="1">SQRT(Inputs!$B$38)*E933+SQRT(1-Inputs!$B$38)*_xlfn.NORM.S.INV(RAND())</f>
        <v>-1.032097151305275</v>
      </c>
      <c r="AB933" s="23">
        <f ca="1">SQRT(Inputs!$B$38)*F933+SQRT(1-Inputs!$B$38)*_xlfn.NORM.S.INV(RAND())</f>
        <v>-0.76205351864061865</v>
      </c>
      <c r="AC933" s="23">
        <f ca="1">SQRT(Inputs!$B$38)*G933+SQRT(1-Inputs!$B$38)*_xlfn.NORM.S.INV(RAND())</f>
        <v>-1.0386701481767753</v>
      </c>
      <c r="AD933" s="23">
        <f ca="1">SQRT(Inputs!$B$38)*H933+SQRT(1-Inputs!$B$38)*_xlfn.NORM.S.INV(RAND())</f>
        <v>-0.49332699437295036</v>
      </c>
      <c r="AE933" s="23">
        <f ca="1">SQRT(Inputs!$B$38)*I933+SQRT(1-Inputs!$B$38)*_xlfn.NORM.S.INV(RAND())</f>
        <v>0.53905581817082426</v>
      </c>
      <c r="AF933" s="23">
        <f ca="1">SQRT(Inputs!$B$38)*J933+SQRT(1-Inputs!$B$38)*_xlfn.NORM.S.INV(RAND())</f>
        <v>-1.062242891420216</v>
      </c>
      <c r="AG933" s="23">
        <f ca="1">SQRT(Inputs!$B$38)*K933+SQRT(1-Inputs!$B$38)*_xlfn.NORM.S.INV(RAND())</f>
        <v>-6.6667898541383996E-2</v>
      </c>
      <c r="AH933" s="23">
        <f ca="1">SQRT(Inputs!$B$38)*L933+SQRT(1-Inputs!$B$38)*_xlfn.NORM.S.INV(RAND())</f>
        <v>1.9796916176597805</v>
      </c>
      <c r="AI933" s="23">
        <f ca="1">SQRT(Inputs!$B$38)*M933+SQRT(1-Inputs!$B$38)*_xlfn.NORM.S.INV(RAND())</f>
        <v>-1.2592768419800167</v>
      </c>
      <c r="AJ933" s="23">
        <f ca="1">SQRT(Inputs!$B$38)*C933+SQRT(1-Inputs!$B$38)*_xlfn.NORM.S.INV(RAND())</f>
        <v>0.81320008026133084</v>
      </c>
      <c r="AK933" s="23">
        <f ca="1">SQRT(Inputs!$B$38)*D933+SQRT(1-Inputs!$B$38)*_xlfn.NORM.S.INV(RAND())</f>
        <v>0.63312348567152354</v>
      </c>
      <c r="AL933" s="23">
        <f ca="1">SQRT(Inputs!$B$38)*E933+SQRT(1-Inputs!$B$38)*_xlfn.NORM.S.INV(RAND())</f>
        <v>-0.43775594844078192</v>
      </c>
      <c r="AM933" s="23">
        <f ca="1">SQRT(Inputs!$B$38)*F933+SQRT(1-Inputs!$B$38)*_xlfn.NORM.S.INV(RAND())</f>
        <v>1.1924657509201775</v>
      </c>
      <c r="AN933" s="23">
        <f ca="1">SQRT(Inputs!$B$38)*G933+SQRT(1-Inputs!$B$38)*_xlfn.NORM.S.INV(RAND())</f>
        <v>0.76434844199048801</v>
      </c>
      <c r="AO933" s="23">
        <f ca="1">SQRT(Inputs!$B$38)*H933+SQRT(1-Inputs!$B$38)*_xlfn.NORM.S.INV(RAND())</f>
        <v>0.22513301062346755</v>
      </c>
      <c r="AP933" s="23">
        <f ca="1">SQRT(Inputs!$B$38)*I933+SQRT(1-Inputs!$B$38)*_xlfn.NORM.S.INV(RAND())</f>
        <v>0.96037000768158443</v>
      </c>
      <c r="AQ933" s="23">
        <f ca="1">SQRT(Inputs!$B$38)*J933+SQRT(1-Inputs!$B$38)*_xlfn.NORM.S.INV(RAND())</f>
        <v>0.93893336899788249</v>
      </c>
      <c r="AR933" s="23">
        <f ca="1">SQRT(Inputs!$B$38)*K933+SQRT(1-Inputs!$B$38)*_xlfn.NORM.S.INV(RAND())</f>
        <v>-1.2231434993830923</v>
      </c>
      <c r="AS933" s="23">
        <f ca="1">SQRT(Inputs!$B$38)*L933+SQRT(1-Inputs!$B$38)*_xlfn.NORM.S.INV(RAND())</f>
        <v>0.80239343188726497</v>
      </c>
      <c r="AT933" s="23">
        <f ca="1">SQRT(Inputs!$B$38)*M933+SQRT(1-Inputs!$B$38)*_xlfn.NORM.S.INV(RAND())</f>
        <v>-1.6524057390815264E-2</v>
      </c>
      <c r="AU933" s="15">
        <f ca="1">Inputs!$B$6*EXP($B$8-0.5*C$5^2+C$5*N933)</f>
        <v>5316.2422529808191</v>
      </c>
      <c r="AV933" s="15">
        <f t="shared" ca="1" si="510"/>
        <v>7169.3889978321968</v>
      </c>
      <c r="AW933" s="15">
        <f t="shared" ca="1" si="511"/>
        <v>7848.5481269199381</v>
      </c>
      <c r="AX933" s="15">
        <f t="shared" ca="1" si="512"/>
        <v>11212.505687790064</v>
      </c>
      <c r="AY933" s="15">
        <f t="shared" ca="1" si="513"/>
        <v>13420.804065302147</v>
      </c>
      <c r="AZ933" s="15">
        <f t="shared" ca="1" si="514"/>
        <v>16575.824879677053</v>
      </c>
      <c r="BA933" s="15">
        <f t="shared" ca="1" si="515"/>
        <v>19596.641812388276</v>
      </c>
      <c r="BB933" s="15">
        <f t="shared" ca="1" si="516"/>
        <v>19587.200945436554</v>
      </c>
      <c r="BC933" s="15">
        <f t="shared" ca="1" si="517"/>
        <v>24719.129584650902</v>
      </c>
      <c r="BD933" s="15">
        <f t="shared" ca="1" si="518"/>
        <v>35340.760442435363</v>
      </c>
      <c r="BE933" s="15">
        <f t="shared" ca="1" si="519"/>
        <v>39559.419249667641</v>
      </c>
      <c r="BF933" s="15">
        <f ca="1">Inputs!$B$13*EXP($B$9-0.5*C$6^2+C$6*Y933)</f>
        <v>15458.094065085219</v>
      </c>
      <c r="BG933" s="15">
        <f t="shared" ca="1" si="520"/>
        <v>24929.392441056552</v>
      </c>
      <c r="BH933" s="15">
        <f t="shared" ca="1" si="521"/>
        <v>25666.969046042534</v>
      </c>
      <c r="BI933" s="15">
        <f t="shared" ca="1" si="522"/>
        <v>27942.731310014511</v>
      </c>
      <c r="BJ933" s="15">
        <f t="shared" ca="1" si="523"/>
        <v>29492.652002151699</v>
      </c>
      <c r="BK933" s="15">
        <f t="shared" ca="1" si="524"/>
        <v>33845.401875565251</v>
      </c>
      <c r="BL933" s="15">
        <f t="shared" ca="1" si="525"/>
        <v>44583.14856628397</v>
      </c>
      <c r="BM933" s="15">
        <f t="shared" ca="1" si="526"/>
        <v>48027.439910079484</v>
      </c>
      <c r="BN933" s="15">
        <f t="shared" ca="1" si="527"/>
        <v>58597.712573002813</v>
      </c>
      <c r="BO933" s="15">
        <f t="shared" ca="1" si="528"/>
        <v>90753.973182920483</v>
      </c>
      <c r="BP933" s="15">
        <f t="shared" ca="1" si="529"/>
        <v>96849.224678144878</v>
      </c>
      <c r="BQ933" s="15">
        <f ca="1">Inputs!$B$20*EXP($B$10-0.5*C$7^2+C$7*AJ933)</f>
        <v>5723.6195702370496</v>
      </c>
      <c r="BR933" s="15">
        <f t="shared" ca="1" si="530"/>
        <v>9495.8064958311315</v>
      </c>
      <c r="BS933" s="15">
        <f t="shared" ca="1" si="531"/>
        <v>11467.223008708304</v>
      </c>
      <c r="BT933" s="15">
        <f t="shared" ca="1" si="532"/>
        <v>21617.776310532987</v>
      </c>
      <c r="BU933" s="15">
        <f t="shared" ca="1" si="533"/>
        <v>36046.168784466172</v>
      </c>
      <c r="BV933" s="15">
        <f t="shared" ca="1" si="534"/>
        <v>52759.985654813085</v>
      </c>
      <c r="BW933" s="15">
        <f t="shared" ca="1" si="535"/>
        <v>90217.821839944998</v>
      </c>
      <c r="BX933" s="15">
        <f t="shared" ca="1" si="536"/>
        <v>152318.53465467971</v>
      </c>
      <c r="BY933" s="15">
        <f t="shared" ca="1" si="537"/>
        <v>168892.73960178922</v>
      </c>
      <c r="BZ933" s="15">
        <f t="shared" ca="1" si="538"/>
        <v>274646.13862794969</v>
      </c>
      <c r="CA933" s="15">
        <f t="shared" ca="1" si="539"/>
        <v>384663.30818482977</v>
      </c>
      <c r="CB933" s="15">
        <f ca="1">(AU933*DCF!C$10-DCF!C$5*MAX(AU933*DCF!C$10,0)-MAX(AU933-Inputs!$B$6,0)/Inputs!$B$10)*DCF!C$6</f>
        <v>1040.5502002951732</v>
      </c>
      <c r="CC933" s="15">
        <f ca="1">(AV933*DCF!D$10-DCF!D$5*MAX(AV933*DCF!D$10,0)-MAX(AV933-AU933,0)/Inputs!$B$10)*DCF!D$6</f>
        <v>1295.6486637691958</v>
      </c>
      <c r="CD933" s="15">
        <f ca="1">(AW933*DCF!E$10-DCF!E$5*MAX(AW933*DCF!E$10,0)-MAX(AW933-AV933,0)/Inputs!$B$10)*DCF!E$6</f>
        <v>1659.1300631455154</v>
      </c>
      <c r="CE933" s="15">
        <f ca="1">(AX933*DCF!F$10-DCF!F$5*MAX(AX933*DCF!F$10,0)-MAX(AX933-AW933,0)/Inputs!$B$10)*DCF!F$6</f>
        <v>1747.7159563346033</v>
      </c>
      <c r="CF933" s="15">
        <f ca="1">(AY933*DCF!G$10-DCF!G$5*MAX(AY933*DCF!G$10,0)-MAX(AY933-AX933,0)/Inputs!$B$10)*DCF!G$6</f>
        <v>2340.7473255320065</v>
      </c>
      <c r="CG933" s="15">
        <f ca="1">(AZ933*DCF!H$10-DCF!H$5*MAX(AZ933*DCF!H$10,0)-MAX(AZ933-AY933,0)/Inputs!$B$10)*DCF!H$6</f>
        <v>2657.9777831098536</v>
      </c>
      <c r="CH933" s="15">
        <f ca="1">(BA933*DCF!I$10-DCF!I$5*MAX(BA933*DCF!I$10,0)-MAX(BA933-AZ933,0)/Inputs!$B$10)*DCF!I$6</f>
        <v>3084.071754627299</v>
      </c>
      <c r="CI933" s="15">
        <f ca="1">(BB933*DCF!J$10-DCF!J$5*MAX(BB933*DCF!J$10,0)-MAX(BB933-BA933,0)/Inputs!$B$10)*DCF!J$6</f>
        <v>3361.2091308963145</v>
      </c>
      <c r="CJ933" s="15">
        <f ca="1">(BC933*DCF!K$10-DCF!K$5*MAX(BC933*DCF!K$10,0)-MAX(BC933-BB933,0)/Inputs!$B$10)*DCF!K$6</f>
        <v>3260.990984441522</v>
      </c>
      <c r="CK933" s="15">
        <f ca="1">(BD933*DCF!L$10-DCF!L$5*MAX(BD933*DCF!L$10,0)-MAX(BD933-BC933,0)/Inputs!$B$10)*DCF!L$6</f>
        <v>3956.5098643553479</v>
      </c>
      <c r="CL933" s="15">
        <f ca="1">(BE933*DCF!M$10-DCF!M$5*MAX(BE933*DCF!M$10,0)-MAX(BE933-BD933,0)/Inputs!$B$10)*DCF!M$6</f>
        <v>5078.3818489962141</v>
      </c>
      <c r="CM933" s="15">
        <f ca="1">(BF933*DCF!C$28-DCF!C$5*MAX(BF933*DCF!C$28,0)-MAX(BF933-Inputs!$B$13,0)/Inputs!$B$17)*DCF!C$6</f>
        <v>3777.5024509606524</v>
      </c>
      <c r="CN933" s="15">
        <f ca="1">(BG933*DCF!D$28-DCF!D$5*MAX(BG933*DCF!D$28,0)-MAX(BG933-BF933,0)/Inputs!$B$17)*DCF!D$6</f>
        <v>5321.6188416150053</v>
      </c>
      <c r="CO933" s="15">
        <f ca="1">(BH933*DCF!E$28-DCF!E$5*MAX(BH933*DCF!E$28,0)-MAX(BH933-BG933,0)/Inputs!$B$17)*DCF!E$6</f>
        <v>7123.9764750105451</v>
      </c>
      <c r="CP933" s="15">
        <f ca="1">(BI933*DCF!F$28-DCF!F$5*MAX(BI933*DCF!F$28,0)-MAX(BI933-BH933,0)/Inputs!$B$17)*DCF!F$6</f>
        <v>7171.3770237035587</v>
      </c>
      <c r="CQ933" s="15">
        <f ca="1">(BJ933*DCF!G$28-DCF!G$5*MAX(BJ933*DCF!G$28,0)-MAX(BJ933-BI933,0)/Inputs!$B$17)*DCF!G$6</f>
        <v>7391.4109729936217</v>
      </c>
      <c r="CR933" s="15">
        <f ca="1">(BK933*DCF!H$28-DCF!H$5*MAX(BK933*DCF!H$28,0)-MAX(BK933-BJ933,0)/Inputs!$B$17)*DCF!H$6</f>
        <v>7694.0461142353797</v>
      </c>
      <c r="CS933" s="15">
        <f ca="1">(BL933*DCF!I$28-DCF!I$5*MAX(BL933*DCF!I$28,0)-MAX(BL933-BK933,0)/Inputs!$B$17)*DCF!I$6</f>
        <v>8942.6669490860713</v>
      </c>
      <c r="CT933" s="15">
        <f ca="1">(BM933*DCF!J$28-DCF!J$5*MAX(BM933*DCF!J$28,0)-MAX(BM933-BL933,0)/Inputs!$B$17)*DCF!J$6</f>
        <v>10257.421269837238</v>
      </c>
      <c r="CU933" s="15">
        <f ca="1">(BN933*DCF!K$28-DCF!K$5*MAX(BN933*DCF!K$28,0)-MAX(BN933-BM933,0)/Inputs!$B$17)*DCF!K$6</f>
        <v>11080.136781670142</v>
      </c>
      <c r="CV933" s="15">
        <f ca="1">(BO933*DCF!L$28-DCF!L$5*MAX(BO933*DCF!L$28,0)-MAX(BO933-BN933,0)/Inputs!$B$17)*DCF!L$6</f>
        <v>14468.788056303814</v>
      </c>
      <c r="CW933" s="15">
        <f ca="1">(BP933*DCF!M$28-DCF!M$5*MAX(BP933*DCF!M$28,0)-MAX(BP933-BO933,0)/Inputs!$B$17)*DCF!M$6</f>
        <v>17585.112619107276</v>
      </c>
      <c r="CX933" s="15">
        <f ca="1">(BQ933*DCF!C$46-DCF!C$5*MAX(BQ933*DCF!C$46,0)-MAX(BQ933-Inputs!$B$20,0)/Inputs!$B$24)*DCF!C$6</f>
        <v>-2487.0343442750918</v>
      </c>
      <c r="CY933" s="15">
        <f ca="1">(BR933*DCF!D$46-DCF!D$5*MAX(BR933*DCF!D$46,0)-MAX(BR933-BQ933,0)/Inputs!$B$24)*DCF!D$6</f>
        <v>-3230.273572924933</v>
      </c>
      <c r="CZ933" s="15">
        <f ca="1">(BS933*DCF!E$46-DCF!E$5*MAX(BS933*DCF!E$46,0)-MAX(BS933-BR933,0)/Inputs!$B$24)*DCF!E$6</f>
        <v>-2133.0972038509767</v>
      </c>
      <c r="DA933" s="15">
        <f ca="1">(BT933*DCF!F$46-DCF!F$5*MAX(BT933*DCF!F$46,0)-MAX(BT933-BS933,0)/Inputs!$B$24)*DCF!F$6</f>
        <v>-5270.4804896031819</v>
      </c>
      <c r="DB933" s="15">
        <f ca="1">(BU933*DCF!G$46-DCF!G$5*MAX(BU933*DCF!G$46,0)-MAX(BU933-BT933,0)/Inputs!$B$24)*DCF!G$6</f>
        <v>-6065.9480573796291</v>
      </c>
      <c r="DC933" s="15">
        <f ca="1">(BV933*DCF!H$46-DCF!H$5*MAX(BV933*DCF!H$46,0)-MAX(BV933-BU933,0)/Inputs!$B$24)*DCF!H$6</f>
        <v>-5193.7161852052795</v>
      </c>
      <c r="DD933" s="15">
        <f ca="1">(BW933*DCF!I$46-DCF!I$5*MAX(BW933*DCF!I$46,0)-MAX(BW933-BV933,0)/Inputs!$B$24)*DCF!I$6</f>
        <v>-8669.0801306658159</v>
      </c>
      <c r="DE933" s="15">
        <f ca="1">(BX933*DCF!J$46-DCF!J$5*MAX(BX933*DCF!J$46,0)-MAX(BX933-BW933,0)/Inputs!$B$24)*DCF!J$6</f>
        <v>-10078.75326264425</v>
      </c>
      <c r="DF933" s="15">
        <f ca="1">(BY933*DCF!K$46-DCF!K$5*MAX(BY933*DCF!K$46,0)-MAX(BY933-BX933,0)/Inputs!$B$24)*DCF!K$6</f>
        <v>5587.477615662594</v>
      </c>
      <c r="DG933" s="15">
        <f ca="1">(BZ933*DCF!L$46-DCF!L$5*MAX(BZ933*DCF!L$46,0)-MAX(BZ933-BY933,0)/Inputs!$B$24)*DCF!L$6</f>
        <v>-4947.3275492041239</v>
      </c>
      <c r="DH933" s="15">
        <f ca="1">(CA933*DCF!M$46-DCF!M$5*MAX(CA933*DCF!M$46,0)-MAX(CA933-BZ933,0)/Inputs!$B$24)*DCF!M$6</f>
        <v>7156.3221075355941</v>
      </c>
      <c r="DI933" s="15">
        <f ca="1">SUM(CB933:CL933)+BE933*DCF!M$10*(1+Inputs!$B$30)*(1-Inputs!$B$33)*(1-Inputs!$B$30/Inputs!$B$31)/(Inputs!$B$29-Inputs!$B$30)*DCF!M$6</f>
        <v>139577.32046649183</v>
      </c>
      <c r="DJ933" s="15">
        <f ca="1">SUM(CM933:CW933)+BP933*DCF!M$28*(1+Inputs!$B$30)*(1-Inputs!$B$33)*(1-Inputs!$B$30/Inputs!$B$31)/(Inputs!$B$29-Inputs!$B$30)*DCF!M$6</f>
        <v>460190.95485810924</v>
      </c>
      <c r="DK933" s="15">
        <f ca="1">SUM(CX933:DH933)+CA933*DCF!M$46*(1+Inputs!$B$30)*(1-Inputs!$B$33)*(1-Inputs!$B$30/Inputs!$B$31)/(Inputs!$B$29-Inputs!$B$30)*DCF!M$6</f>
        <v>559403.12966302154</v>
      </c>
      <c r="DM933" s="15">
        <f ca="1">DI933+DJ933+DK933+Inputs!$B$34+Inputs!$B$36-Inputs!$B$35</f>
        <v>1236022.4049876225</v>
      </c>
    </row>
    <row r="934" spans="1:117" x14ac:dyDescent="0.75">
      <c r="A934" s="11">
        <v>921</v>
      </c>
      <c r="C934" s="23">
        <f t="shared" ref="C934:M943" ca="1" si="542">_xlfn.NORM.S.INV(RAND())</f>
        <v>0.99569975935394706</v>
      </c>
      <c r="D934" s="23">
        <f t="shared" ca="1" si="542"/>
        <v>0.38719620305681868</v>
      </c>
      <c r="E934" s="23">
        <f t="shared" ca="1" si="542"/>
        <v>-2.3250088328275962</v>
      </c>
      <c r="F934" s="23">
        <f t="shared" ca="1" si="542"/>
        <v>-0.67554888011654857</v>
      </c>
      <c r="G934" s="23">
        <f t="shared" ca="1" si="542"/>
        <v>-1.3860920087868993</v>
      </c>
      <c r="H934" s="23">
        <f t="shared" ca="1" si="542"/>
        <v>1.7750286686974732</v>
      </c>
      <c r="I934" s="23">
        <f t="shared" ca="1" si="542"/>
        <v>1.6262877608005937</v>
      </c>
      <c r="J934" s="23">
        <f t="shared" ca="1" si="542"/>
        <v>0.76732190851286419</v>
      </c>
      <c r="K934" s="23">
        <f t="shared" ca="1" si="542"/>
        <v>1.0230052232032567</v>
      </c>
      <c r="L934" s="23">
        <f t="shared" ca="1" si="542"/>
        <v>2.8550359222277653</v>
      </c>
      <c r="M934" s="23">
        <f t="shared" ca="1" si="542"/>
        <v>0.74150866146894079</v>
      </c>
      <c r="N934" s="23">
        <f ca="1">SQRT(Inputs!$B$38)*C934+SQRT(1-Inputs!$B$38)*_xlfn.NORM.S.INV(RAND())</f>
        <v>-0.67809726907290424</v>
      </c>
      <c r="O934" s="23">
        <f ca="1">SQRT(Inputs!$B$38)*D934+SQRT(1-Inputs!$B$38)*_xlfn.NORM.S.INV(RAND())</f>
        <v>2.3581068304618286E-2</v>
      </c>
      <c r="P934" s="23">
        <f ca="1">SQRT(Inputs!$B$38)*E934+SQRT(1-Inputs!$B$38)*_xlfn.NORM.S.INV(RAND())</f>
        <v>-0.55894329681721544</v>
      </c>
      <c r="Q934" s="23">
        <f ca="1">SQRT(Inputs!$B$38)*F934+SQRT(1-Inputs!$B$38)*_xlfn.NORM.S.INV(RAND())</f>
        <v>-0.6017537688251734</v>
      </c>
      <c r="R934" s="23">
        <f ca="1">SQRT(Inputs!$B$38)*G934+SQRT(1-Inputs!$B$38)*_xlfn.NORM.S.INV(RAND())</f>
        <v>-0.49365502857471699</v>
      </c>
      <c r="S934" s="23">
        <f ca="1">SQRT(Inputs!$B$38)*H934+SQRT(1-Inputs!$B$38)*_xlfn.NORM.S.INV(RAND())</f>
        <v>-0.24811081294801951</v>
      </c>
      <c r="T934" s="23">
        <f ca="1">SQRT(Inputs!$B$38)*I934+SQRT(1-Inputs!$B$38)*_xlfn.NORM.S.INV(RAND())</f>
        <v>1.5534123052040987</v>
      </c>
      <c r="U934" s="23">
        <f ca="1">SQRT(Inputs!$B$38)*J934+SQRT(1-Inputs!$B$38)*_xlfn.NORM.S.INV(RAND())</f>
        <v>-0.56713119003301116</v>
      </c>
      <c r="V934" s="23">
        <f ca="1">SQRT(Inputs!$B$38)*K934+SQRT(1-Inputs!$B$38)*_xlfn.NORM.S.INV(RAND())</f>
        <v>-0.67528847015934679</v>
      </c>
      <c r="W934" s="23">
        <f ca="1">SQRT(Inputs!$B$38)*L934+SQRT(1-Inputs!$B$38)*_xlfn.NORM.S.INV(RAND())</f>
        <v>2.2887725724612489</v>
      </c>
      <c r="X934" s="23">
        <f ca="1">SQRT(Inputs!$B$38)*M934+SQRT(1-Inputs!$B$38)*_xlfn.NORM.S.INV(RAND())</f>
        <v>-1.8208717624427708</v>
      </c>
      <c r="Y934" s="23">
        <f ca="1">SQRT(Inputs!$B$38)*C934+SQRT(1-Inputs!$B$38)*_xlfn.NORM.S.INV(RAND())</f>
        <v>0.96546248206727492</v>
      </c>
      <c r="Z934" s="23">
        <f ca="1">SQRT(Inputs!$B$38)*D934+SQRT(1-Inputs!$B$38)*_xlfn.NORM.S.INV(RAND())</f>
        <v>-0.56993866621045697</v>
      </c>
      <c r="AA934" s="23">
        <f ca="1">SQRT(Inputs!$B$38)*E934+SQRT(1-Inputs!$B$38)*_xlfn.NORM.S.INV(RAND())</f>
        <v>-2.1081092490957891</v>
      </c>
      <c r="AB934" s="23">
        <f ca="1">SQRT(Inputs!$B$38)*F934+SQRT(1-Inputs!$B$38)*_xlfn.NORM.S.INV(RAND())</f>
        <v>-0.9848500857886836</v>
      </c>
      <c r="AC934" s="23">
        <f ca="1">SQRT(Inputs!$B$38)*G934+SQRT(1-Inputs!$B$38)*_xlfn.NORM.S.INV(RAND())</f>
        <v>-0.20230653722721492</v>
      </c>
      <c r="AD934" s="23">
        <f ca="1">SQRT(Inputs!$B$38)*H934+SQRT(1-Inputs!$B$38)*_xlfn.NORM.S.INV(RAND())</f>
        <v>1.5649516011450093</v>
      </c>
      <c r="AE934" s="23">
        <f ca="1">SQRT(Inputs!$B$38)*I934+SQRT(1-Inputs!$B$38)*_xlfn.NORM.S.INV(RAND())</f>
        <v>-0.39618133750013684</v>
      </c>
      <c r="AF934" s="23">
        <f ca="1">SQRT(Inputs!$B$38)*J934+SQRT(1-Inputs!$B$38)*_xlfn.NORM.S.INV(RAND())</f>
        <v>1.3222114024783538</v>
      </c>
      <c r="AG934" s="23">
        <f ca="1">SQRT(Inputs!$B$38)*K934+SQRT(1-Inputs!$B$38)*_xlfn.NORM.S.INV(RAND())</f>
        <v>0.13446567608924387</v>
      </c>
      <c r="AH934" s="23">
        <f ca="1">SQRT(Inputs!$B$38)*L934+SQRT(1-Inputs!$B$38)*_xlfn.NORM.S.INV(RAND())</f>
        <v>6.134104104093363E-2</v>
      </c>
      <c r="AI934" s="23">
        <f ca="1">SQRT(Inputs!$B$38)*M934+SQRT(1-Inputs!$B$38)*_xlfn.NORM.S.INV(RAND())</f>
        <v>1.7767583257879636</v>
      </c>
      <c r="AJ934" s="23">
        <f ca="1">SQRT(Inputs!$B$38)*C934+SQRT(1-Inputs!$B$38)*_xlfn.NORM.S.INV(RAND())</f>
        <v>-1.1940280443040621</v>
      </c>
      <c r="AK934" s="23">
        <f ca="1">SQRT(Inputs!$B$38)*D934+SQRT(1-Inputs!$B$38)*_xlfn.NORM.S.INV(RAND())</f>
        <v>2.9958429071245407E-3</v>
      </c>
      <c r="AL934" s="23">
        <f ca="1">SQRT(Inputs!$B$38)*E934+SQRT(1-Inputs!$B$38)*_xlfn.NORM.S.INV(RAND())</f>
        <v>-2.119347471617365</v>
      </c>
      <c r="AM934" s="23">
        <f ca="1">SQRT(Inputs!$B$38)*F934+SQRT(1-Inputs!$B$38)*_xlfn.NORM.S.INV(RAND())</f>
        <v>5.9172523923212983E-2</v>
      </c>
      <c r="AN934" s="23">
        <f ca="1">SQRT(Inputs!$B$38)*G934+SQRT(1-Inputs!$B$38)*_xlfn.NORM.S.INV(RAND())</f>
        <v>2.2276738876286433</v>
      </c>
      <c r="AO934" s="23">
        <f ca="1">SQRT(Inputs!$B$38)*H934+SQRT(1-Inputs!$B$38)*_xlfn.NORM.S.INV(RAND())</f>
        <v>0.83589260054331749</v>
      </c>
      <c r="AP934" s="23">
        <f ca="1">SQRT(Inputs!$B$38)*I934+SQRT(1-Inputs!$B$38)*_xlfn.NORM.S.INV(RAND())</f>
        <v>5.6432779247528431E-2</v>
      </c>
      <c r="AQ934" s="23">
        <f ca="1">SQRT(Inputs!$B$38)*J934+SQRT(1-Inputs!$B$38)*_xlfn.NORM.S.INV(RAND())</f>
        <v>0.94455867681287797</v>
      </c>
      <c r="AR934" s="23">
        <f ca="1">SQRT(Inputs!$B$38)*K934+SQRT(1-Inputs!$B$38)*_xlfn.NORM.S.INV(RAND())</f>
        <v>0.59076697314063664</v>
      </c>
      <c r="AS934" s="23">
        <f ca="1">SQRT(Inputs!$B$38)*L934+SQRT(1-Inputs!$B$38)*_xlfn.NORM.S.INV(RAND())</f>
        <v>0.898049315903928</v>
      </c>
      <c r="AT934" s="23">
        <f ca="1">SQRT(Inputs!$B$38)*M934+SQRT(1-Inputs!$B$38)*_xlfn.NORM.S.INV(RAND())</f>
        <v>1.7830187895393199</v>
      </c>
      <c r="AU934" s="15">
        <f ca="1">Inputs!$B$6*EXP($B$8-0.5*C$5^2+C$5*N934)</f>
        <v>4446.3851797163825</v>
      </c>
      <c r="AV934" s="15">
        <f t="shared" ca="1" si="510"/>
        <v>5431.0989617082068</v>
      </c>
      <c r="AW934" s="15">
        <f t="shared" ca="1" si="511"/>
        <v>6141.3599089275922</v>
      </c>
      <c r="AX934" s="15">
        <f t="shared" ca="1" si="512"/>
        <v>6954.9617983408853</v>
      </c>
      <c r="AY934" s="15">
        <f t="shared" ca="1" si="513"/>
        <v>8023.5001303213221</v>
      </c>
      <c r="AZ934" s="15">
        <f t="shared" ca="1" si="514"/>
        <v>9548.4790152545665</v>
      </c>
      <c r="BA934" s="15">
        <f t="shared" ca="1" si="515"/>
        <v>13747.772316869998</v>
      </c>
      <c r="BB934" s="15">
        <f t="shared" ca="1" si="516"/>
        <v>15901.75093904787</v>
      </c>
      <c r="BC934" s="15">
        <f t="shared" ca="1" si="517"/>
        <v>18246.563875662778</v>
      </c>
      <c r="BD934" s="15">
        <f t="shared" ca="1" si="518"/>
        <v>27690.006788777013</v>
      </c>
      <c r="BE934" s="15">
        <f t="shared" ca="1" si="519"/>
        <v>28745.185209134175</v>
      </c>
      <c r="BF934" s="15">
        <f ca="1">Inputs!$B$13*EXP($B$9-0.5*C$6^2+C$6*Y934)</f>
        <v>16748.59977729198</v>
      </c>
      <c r="BG934" s="15">
        <f t="shared" ca="1" si="520"/>
        <v>18417.282642878599</v>
      </c>
      <c r="BH934" s="15">
        <f t="shared" ca="1" si="521"/>
        <v>15862.888435016752</v>
      </c>
      <c r="BI934" s="15">
        <f t="shared" ca="1" si="522"/>
        <v>16687.197034371966</v>
      </c>
      <c r="BJ934" s="15">
        <f t="shared" ca="1" si="523"/>
        <v>19869.460436522604</v>
      </c>
      <c r="BK934" s="15">
        <f t="shared" ca="1" si="524"/>
        <v>30176.599023630046</v>
      </c>
      <c r="BL934" s="15">
        <f t="shared" ca="1" si="525"/>
        <v>35213.187080108582</v>
      </c>
      <c r="BM934" s="15">
        <f t="shared" ca="1" si="526"/>
        <v>51011.556070589118</v>
      </c>
      <c r="BN934" s="15">
        <f t="shared" ca="1" si="527"/>
        <v>63756.960459652131</v>
      </c>
      <c r="BO934" s="15">
        <f t="shared" ca="1" si="528"/>
        <v>79007.709352571226</v>
      </c>
      <c r="BP934" s="15">
        <f t="shared" ca="1" si="529"/>
        <v>118928.24833568084</v>
      </c>
      <c r="BQ934" s="15">
        <f ca="1">Inputs!$B$20*EXP($B$10-0.5*C$7^2+C$7*AJ934)</f>
        <v>2808.5612177703324</v>
      </c>
      <c r="BR934" s="15">
        <f t="shared" ca="1" si="530"/>
        <v>3814.4834980492387</v>
      </c>
      <c r="BS934" s="15">
        <f t="shared" ca="1" si="531"/>
        <v>2841.94820383659</v>
      </c>
      <c r="BT934" s="15">
        <f t="shared" ca="1" si="532"/>
        <v>3979.7285486366541</v>
      </c>
      <c r="BU934" s="15">
        <f t="shared" ca="1" si="533"/>
        <v>9455.3327661495678</v>
      </c>
      <c r="BV934" s="15">
        <f t="shared" ca="1" si="534"/>
        <v>15881.177786196449</v>
      </c>
      <c r="BW934" s="15">
        <f t="shared" ca="1" si="535"/>
        <v>22427.568206380878</v>
      </c>
      <c r="BX934" s="15">
        <f t="shared" ca="1" si="536"/>
        <v>37908.130578659788</v>
      </c>
      <c r="BY934" s="15">
        <f t="shared" ca="1" si="537"/>
        <v>59471.750536542771</v>
      </c>
      <c r="BZ934" s="15">
        <f t="shared" ca="1" si="538"/>
        <v>98426.085894195581</v>
      </c>
      <c r="CA934" s="15">
        <f t="shared" ca="1" si="539"/>
        <v>189800.01805598626</v>
      </c>
      <c r="CB934" s="15">
        <f ca="1">(AU934*DCF!C$10-DCF!C$5*MAX(AU934*DCF!C$10,0)-MAX(AU934-Inputs!$B$6,0)/Inputs!$B$10)*DCF!C$6</f>
        <v>1046.7524362715892</v>
      </c>
      <c r="CC934" s="15">
        <f ca="1">(AV934*DCF!D$10-DCF!D$5*MAX(AV934*DCF!D$10,0)-MAX(AV934-AU934,0)/Inputs!$B$10)*DCF!D$6</f>
        <v>1083.6968934804565</v>
      </c>
      <c r="CD934" s="15">
        <f ca="1">(AW934*DCF!E$10-DCF!E$5*MAX(AW934*DCF!E$10,0)-MAX(AW934-AV934,0)/Inputs!$B$10)*DCF!E$6</f>
        <v>1257.9620623385808</v>
      </c>
      <c r="CE934" s="15">
        <f ca="1">(AX934*DCF!F$10-DCF!F$5*MAX(AX934*DCF!F$10,0)-MAX(AX934-AW934,0)/Inputs!$B$10)*DCF!F$6</f>
        <v>1348.9666949414909</v>
      </c>
      <c r="CF934" s="15">
        <f ca="1">(AY934*DCF!G$10-DCF!G$5*MAX(AY934*DCF!G$10,0)-MAX(AY934-AX934,0)/Inputs!$B$10)*DCF!G$6</f>
        <v>1447.7692179297896</v>
      </c>
      <c r="CG934" s="15">
        <f ca="1">(AZ934*DCF!H$10-DCF!H$5*MAX(AZ934*DCF!H$10,0)-MAX(AZ934-AY934,0)/Inputs!$B$10)*DCF!H$6</f>
        <v>1583.0567098818863</v>
      </c>
      <c r="CH934" s="15">
        <f ca="1">(BA934*DCF!I$10-DCF!I$5*MAX(BA934*DCF!I$10,0)-MAX(BA934-AZ934,0)/Inputs!$B$10)*DCF!I$6</f>
        <v>1822.3852506282228</v>
      </c>
      <c r="CI934" s="15">
        <f ca="1">(BB934*DCF!J$10-DCF!J$5*MAX(BB934*DCF!J$10,0)-MAX(BB934-BA934,0)/Inputs!$B$10)*DCF!J$6</f>
        <v>2402.3773928881137</v>
      </c>
      <c r="CJ934" s="15">
        <f ca="1">(BC934*DCF!K$10-DCF!K$5*MAX(BC934*DCF!K$10,0)-MAX(BC934-BB934,0)/Inputs!$B$10)*DCF!K$6</f>
        <v>2609.165625965788</v>
      </c>
      <c r="CK934" s="15">
        <f ca="1">(BD934*DCF!L$10-DCF!L$5*MAX(BD934*DCF!L$10,0)-MAX(BD934-BC934,0)/Inputs!$B$10)*DCF!L$6</f>
        <v>2954.9895046738311</v>
      </c>
      <c r="CL934" s="15">
        <f ca="1">(BE934*DCF!M$10-DCF!M$5*MAX(BE934*DCF!M$10,0)-MAX(BE934-BD934,0)/Inputs!$B$10)*DCF!M$6</f>
        <v>3930.2650877769502</v>
      </c>
      <c r="CM934" s="15">
        <f ca="1">(BF934*DCF!C$28-DCF!C$5*MAX(BF934*DCF!C$28,0)-MAX(BF934-Inputs!$B$13,0)/Inputs!$B$17)*DCF!C$6</f>
        <v>3873.3180603070214</v>
      </c>
      <c r="CN934" s="15">
        <f ca="1">(BG934*DCF!D$28-DCF!D$5*MAX(BG934*DCF!D$28,0)-MAX(BG934-BF934,0)/Inputs!$B$17)*DCF!D$6</f>
        <v>5068.3079473320686</v>
      </c>
      <c r="CO934" s="15">
        <f ca="1">(BH934*DCF!E$28-DCF!E$5*MAX(BH934*DCF!E$28,0)-MAX(BH934-BG934,0)/Inputs!$B$17)*DCF!E$6</f>
        <v>4492.6524664224917</v>
      </c>
      <c r="CP934" s="15">
        <f ca="1">(BI934*DCF!F$28-DCF!F$5*MAX(BI934*DCF!F$28,0)-MAX(BI934-BH934,0)/Inputs!$B$17)*DCF!F$6</f>
        <v>4380.0560299658164</v>
      </c>
      <c r="CQ934" s="15">
        <f ca="1">(BJ934*DCF!G$28-DCF!G$5*MAX(BJ934*DCF!G$28,0)-MAX(BJ934-BI934,0)/Inputs!$B$17)*DCF!G$6</f>
        <v>4620.0569920998651</v>
      </c>
      <c r="CR934" s="15">
        <f ca="1">(BK934*DCF!H$28-DCF!H$5*MAX(BK934*DCF!H$28,0)-MAX(BK934-BJ934,0)/Inputs!$B$17)*DCF!H$6</f>
        <v>5861.5657872294551</v>
      </c>
      <c r="CS934" s="15">
        <f ca="1">(BL934*DCF!I$28-DCF!I$5*MAX(BL934*DCF!I$28,0)-MAX(BL934-BK934,0)/Inputs!$B$17)*DCF!I$6</f>
        <v>7557.5830938538456</v>
      </c>
      <c r="CT934" s="15">
        <f ca="1">(BM934*DCF!J$28-DCF!J$5*MAX(BM934*DCF!J$28,0)-MAX(BM934-BL934,0)/Inputs!$B$17)*DCF!J$6</f>
        <v>9285.0771268418339</v>
      </c>
      <c r="CU934" s="15">
        <f ca="1">(BN934*DCF!K$28-DCF!K$5*MAX(BN934*DCF!K$28,0)-MAX(BN934-BM934,0)/Inputs!$B$17)*DCF!K$6</f>
        <v>11903.258766393828</v>
      </c>
      <c r="CV934" s="15">
        <f ca="1">(BO934*DCF!L$28-DCF!L$5*MAX(BO934*DCF!L$28,0)-MAX(BO934-BN934,0)/Inputs!$B$17)*DCF!L$6</f>
        <v>14038.048710030185</v>
      </c>
      <c r="CW934" s="15">
        <f ca="1">(BP934*DCF!M$28-DCF!M$5*MAX(BP934*DCF!M$28,0)-MAX(BP934-BO934,0)/Inputs!$B$17)*DCF!M$6</f>
        <v>18203.600688865008</v>
      </c>
      <c r="CX934" s="15">
        <f ca="1">(BQ934*DCF!C$46-DCF!C$5*MAX(BQ934*DCF!C$46,0)-MAX(BQ934-Inputs!$B$20,0)/Inputs!$B$24)*DCF!C$6</f>
        <v>-648.62845675989195</v>
      </c>
      <c r="CY934" s="15">
        <f ca="1">(BR934*DCF!D$46-DCF!D$5*MAX(BR934*DCF!D$46,0)-MAX(BR934-BQ934,0)/Inputs!$B$24)*DCF!D$6</f>
        <v>-1080.2620652939006</v>
      </c>
      <c r="CZ934" s="15">
        <f ca="1">(BS934*DCF!E$46-DCF!E$5*MAX(BS934*DCF!E$46,0)-MAX(BS934-BR934,0)/Inputs!$B$24)*DCF!E$6</f>
        <v>-336.06532330674264</v>
      </c>
      <c r="DA934" s="15">
        <f ca="1">(BT934*DCF!F$46-DCF!F$5*MAX(BT934*DCF!F$46,0)-MAX(BT934-BS934,0)/Inputs!$B$24)*DCF!F$6</f>
        <v>-704.13078619715964</v>
      </c>
      <c r="DB934" s="15">
        <f ca="1">(BU934*DCF!G$46-DCF!G$5*MAX(BU934*DCF!G$46,0)-MAX(BU934-BT934,0)/Inputs!$B$24)*DCF!G$6</f>
        <v>-2159.9437868384521</v>
      </c>
      <c r="DC934" s="15">
        <f ca="1">(BV934*DCF!H$46-DCF!H$5*MAX(BV934*DCF!H$46,0)-MAX(BV934-BU934,0)/Inputs!$B$24)*DCF!H$6</f>
        <v>-1996.7919681739052</v>
      </c>
      <c r="DD934" s="15">
        <f ca="1">(BW934*DCF!I$46-DCF!I$5*MAX(BW934*DCF!I$46,0)-MAX(BW934-BV934,0)/Inputs!$B$24)*DCF!I$6</f>
        <v>-1361.242058932087</v>
      </c>
      <c r="DE934" s="15">
        <f ca="1">(BX934*DCF!J$46-DCF!J$5*MAX(BX934*DCF!J$46,0)-MAX(BX934-BW934,0)/Inputs!$B$24)*DCF!J$6</f>
        <v>-2515.0510061060559</v>
      </c>
      <c r="DF934" s="15">
        <f ca="1">(BY934*DCF!K$46-DCF!K$5*MAX(BY934*DCF!K$46,0)-MAX(BY934-BX934,0)/Inputs!$B$24)*DCF!K$6</f>
        <v>-1885.2877964745528</v>
      </c>
      <c r="DG934" s="15">
        <f ca="1">(BZ934*DCF!L$46-DCF!L$5*MAX(BZ934*DCF!L$46,0)-MAX(BZ934-BY934,0)/Inputs!$B$24)*DCF!L$6</f>
        <v>-2011.7551854735466</v>
      </c>
      <c r="DH934" s="15">
        <f ca="1">(CA934*DCF!M$46-DCF!M$5*MAX(CA934*DCF!M$46,0)-MAX(CA934-BZ934,0)/Inputs!$B$24)*DCF!M$6</f>
        <v>-4222.7105577515322</v>
      </c>
      <c r="DI934" s="15">
        <f ca="1">SUM(CB934:CL934)+BE934*DCF!M$10*(1+Inputs!$B$30)*(1-Inputs!$B$33)*(1-Inputs!$B$30/Inputs!$B$31)/(Inputs!$B$29-Inputs!$B$30)*DCF!M$6</f>
        <v>101485.61742952006</v>
      </c>
      <c r="DJ934" s="15">
        <f ca="1">SUM(CM934:CW934)+BP934*DCF!M$28*(1+Inputs!$B$30)*(1-Inputs!$B$33)*(1-Inputs!$B$30/Inputs!$B$31)/(Inputs!$B$29-Inputs!$B$30)*DCF!M$6</f>
        <v>530588.70937797369</v>
      </c>
      <c r="DK934" s="15">
        <f ca="1">SUM(CX934:DH934)+CA934*DCF!M$46*(1+Inputs!$B$30)*(1-Inputs!$B$33)*(1-Inputs!$B$30/Inputs!$B$31)/(Inputs!$B$29-Inputs!$B$30)*DCF!M$6</f>
        <v>274531.44217270182</v>
      </c>
      <c r="DM934" s="15">
        <f ca="1">DI934+DJ934+DK934+Inputs!$B$34+Inputs!$B$36-Inputs!$B$35</f>
        <v>983456.76898019563</v>
      </c>
    </row>
    <row r="935" spans="1:117" x14ac:dyDescent="0.75">
      <c r="A935" s="11">
        <v>922</v>
      </c>
      <c r="C935" s="23">
        <f t="shared" ca="1" si="542"/>
        <v>-0.52082286824697333</v>
      </c>
      <c r="D935" s="23">
        <f t="shared" ca="1" si="542"/>
        <v>5.1870697742622852E-2</v>
      </c>
      <c r="E935" s="23">
        <f t="shared" ca="1" si="542"/>
        <v>-0.32970620820112928</v>
      </c>
      <c r="F935" s="23">
        <f t="shared" ca="1" si="542"/>
        <v>-0.46403952297375051</v>
      </c>
      <c r="G935" s="23">
        <f t="shared" ca="1" si="542"/>
        <v>-6.8953754418828936E-2</v>
      </c>
      <c r="H935" s="23">
        <f t="shared" ca="1" si="542"/>
        <v>-0.27980222095031582</v>
      </c>
      <c r="I935" s="23">
        <f t="shared" ca="1" si="542"/>
        <v>-1.4586255212475616</v>
      </c>
      <c r="J935" s="23">
        <f t="shared" ca="1" si="542"/>
        <v>1.4315747555033274</v>
      </c>
      <c r="K935" s="23">
        <f t="shared" ca="1" si="542"/>
        <v>-0.19515242839889146</v>
      </c>
      <c r="L935" s="23">
        <f t="shared" ca="1" si="542"/>
        <v>1.476741425364624</v>
      </c>
      <c r="M935" s="23">
        <f t="shared" ca="1" si="542"/>
        <v>-0.54065941289864883</v>
      </c>
      <c r="N935" s="23">
        <f ca="1">SQRT(Inputs!$B$38)*C935+SQRT(1-Inputs!$B$38)*_xlfn.NORM.S.INV(RAND())</f>
        <v>6.2467881513699253E-2</v>
      </c>
      <c r="O935" s="23">
        <f ca="1">SQRT(Inputs!$B$38)*D935+SQRT(1-Inputs!$B$38)*_xlfn.NORM.S.INV(RAND())</f>
        <v>-0.79855059675493811</v>
      </c>
      <c r="P935" s="23">
        <f ca="1">SQRT(Inputs!$B$38)*E935+SQRT(1-Inputs!$B$38)*_xlfn.NORM.S.INV(RAND())</f>
        <v>1.45779031237638</v>
      </c>
      <c r="Q935" s="23">
        <f ca="1">SQRT(Inputs!$B$38)*F935+SQRT(1-Inputs!$B$38)*_xlfn.NORM.S.INV(RAND())</f>
        <v>-1.0134966966754697</v>
      </c>
      <c r="R935" s="23">
        <f ca="1">SQRT(Inputs!$B$38)*G935+SQRT(1-Inputs!$B$38)*_xlfn.NORM.S.INV(RAND())</f>
        <v>-0.66803011675274548</v>
      </c>
      <c r="S935" s="23">
        <f ca="1">SQRT(Inputs!$B$38)*H935+SQRT(1-Inputs!$B$38)*_xlfn.NORM.S.INV(RAND())</f>
        <v>-1.2820384418177289E-2</v>
      </c>
      <c r="T935" s="23">
        <f ca="1">SQRT(Inputs!$B$38)*I935+SQRT(1-Inputs!$B$38)*_xlfn.NORM.S.INV(RAND())</f>
        <v>-2.1516073628430958</v>
      </c>
      <c r="U935" s="23">
        <f ca="1">SQRT(Inputs!$B$38)*J935+SQRT(1-Inputs!$B$38)*_xlfn.NORM.S.INV(RAND())</f>
        <v>-0.60207059846850364</v>
      </c>
      <c r="V935" s="23">
        <f ca="1">SQRT(Inputs!$B$38)*K935+SQRT(1-Inputs!$B$38)*_xlfn.NORM.S.INV(RAND())</f>
        <v>0.54250265290213351</v>
      </c>
      <c r="W935" s="23">
        <f ca="1">SQRT(Inputs!$B$38)*L935+SQRT(1-Inputs!$B$38)*_xlfn.NORM.S.INV(RAND())</f>
        <v>1.6689082855937167</v>
      </c>
      <c r="X935" s="23">
        <f ca="1">SQRT(Inputs!$B$38)*M935+SQRT(1-Inputs!$B$38)*_xlfn.NORM.S.INV(RAND())</f>
        <v>0.9485619804566614</v>
      </c>
      <c r="Y935" s="23">
        <f ca="1">SQRT(Inputs!$B$38)*C935+SQRT(1-Inputs!$B$38)*_xlfn.NORM.S.INV(RAND())</f>
        <v>0.85852176653694545</v>
      </c>
      <c r="Z935" s="23">
        <f ca="1">SQRT(Inputs!$B$38)*D935+SQRT(1-Inputs!$B$38)*_xlfn.NORM.S.INV(RAND())</f>
        <v>-0.2593018027567931</v>
      </c>
      <c r="AA935" s="23">
        <f ca="1">SQRT(Inputs!$B$38)*E935+SQRT(1-Inputs!$B$38)*_xlfn.NORM.S.INV(RAND())</f>
        <v>-0.77875303006539442</v>
      </c>
      <c r="AB935" s="23">
        <f ca="1">SQRT(Inputs!$B$38)*F935+SQRT(1-Inputs!$B$38)*_xlfn.NORM.S.INV(RAND())</f>
        <v>0.18865595439056876</v>
      </c>
      <c r="AC935" s="23">
        <f ca="1">SQRT(Inputs!$B$38)*G935+SQRT(1-Inputs!$B$38)*_xlfn.NORM.S.INV(RAND())</f>
        <v>-2.7771472989259964E-2</v>
      </c>
      <c r="AD935" s="23">
        <f ca="1">SQRT(Inputs!$B$38)*H935+SQRT(1-Inputs!$B$38)*_xlfn.NORM.S.INV(RAND())</f>
        <v>-0.54862644846690234</v>
      </c>
      <c r="AE935" s="23">
        <f ca="1">SQRT(Inputs!$B$38)*I935+SQRT(1-Inputs!$B$38)*_xlfn.NORM.S.INV(RAND())</f>
        <v>-1.4693080633004647</v>
      </c>
      <c r="AF935" s="23">
        <f ca="1">SQRT(Inputs!$B$38)*J935+SQRT(1-Inputs!$B$38)*_xlfn.NORM.S.INV(RAND())</f>
        <v>0.16380668745714433</v>
      </c>
      <c r="AG935" s="23">
        <f ca="1">SQRT(Inputs!$B$38)*K935+SQRT(1-Inputs!$B$38)*_xlfn.NORM.S.INV(RAND())</f>
        <v>-0.50468884743158304</v>
      </c>
      <c r="AH935" s="23">
        <f ca="1">SQRT(Inputs!$B$38)*L935+SQRT(1-Inputs!$B$38)*_xlfn.NORM.S.INV(RAND())</f>
        <v>1.3812439767368829</v>
      </c>
      <c r="AI935" s="23">
        <f ca="1">SQRT(Inputs!$B$38)*M935+SQRT(1-Inputs!$B$38)*_xlfn.NORM.S.INV(RAND())</f>
        <v>-0.56380469865899263</v>
      </c>
      <c r="AJ935" s="23">
        <f ca="1">SQRT(Inputs!$B$38)*C935+SQRT(1-Inputs!$B$38)*_xlfn.NORM.S.INV(RAND())</f>
        <v>-0.87798719443575102</v>
      </c>
      <c r="AK935" s="23">
        <f ca="1">SQRT(Inputs!$B$38)*D935+SQRT(1-Inputs!$B$38)*_xlfn.NORM.S.INV(RAND())</f>
        <v>0.44366886638971414</v>
      </c>
      <c r="AL935" s="23">
        <f ca="1">SQRT(Inputs!$B$38)*E935+SQRT(1-Inputs!$B$38)*_xlfn.NORM.S.INV(RAND())</f>
        <v>0.87271827693113202</v>
      </c>
      <c r="AM935" s="23">
        <f ca="1">SQRT(Inputs!$B$38)*F935+SQRT(1-Inputs!$B$38)*_xlfn.NORM.S.INV(RAND())</f>
        <v>-0.3790173442193841</v>
      </c>
      <c r="AN935" s="23">
        <f ca="1">SQRT(Inputs!$B$38)*G935+SQRT(1-Inputs!$B$38)*_xlfn.NORM.S.INV(RAND())</f>
        <v>-0.96473374394684375</v>
      </c>
      <c r="AO935" s="23">
        <f ca="1">SQRT(Inputs!$B$38)*H935+SQRT(1-Inputs!$B$38)*_xlfn.NORM.S.INV(RAND())</f>
        <v>0.49487809778350111</v>
      </c>
      <c r="AP935" s="23">
        <f ca="1">SQRT(Inputs!$B$38)*I935+SQRT(1-Inputs!$B$38)*_xlfn.NORM.S.INV(RAND())</f>
        <v>-0.19338980258613325</v>
      </c>
      <c r="AQ935" s="23">
        <f ca="1">SQRT(Inputs!$B$38)*J935+SQRT(1-Inputs!$B$38)*_xlfn.NORM.S.INV(RAND())</f>
        <v>1.8691863372715307</v>
      </c>
      <c r="AR935" s="23">
        <f ca="1">SQRT(Inputs!$B$38)*K935+SQRT(1-Inputs!$B$38)*_xlfn.NORM.S.INV(RAND())</f>
        <v>0.37104797477188833</v>
      </c>
      <c r="AS935" s="23">
        <f ca="1">SQRT(Inputs!$B$38)*L935+SQRT(1-Inputs!$B$38)*_xlfn.NORM.S.INV(RAND())</f>
        <v>0.74646247923570397</v>
      </c>
      <c r="AT935" s="23">
        <f ca="1">SQRT(Inputs!$B$38)*M935+SQRT(1-Inputs!$B$38)*_xlfn.NORM.S.INV(RAND())</f>
        <v>-1.2641238910164985</v>
      </c>
      <c r="AU935" s="15">
        <f ca="1">Inputs!$B$6*EXP($B$8-0.5*C$5^2+C$5*N935)</f>
        <v>5012.6714939011135</v>
      </c>
      <c r="AV935" s="15">
        <f t="shared" ca="1" si="510"/>
        <v>5425.6591380790987</v>
      </c>
      <c r="AW935" s="15">
        <f t="shared" ca="1" si="511"/>
        <v>8053.1512036469012</v>
      </c>
      <c r="AX935" s="15">
        <f t="shared" ca="1" si="512"/>
        <v>8662.7512085937433</v>
      </c>
      <c r="AY935" s="15">
        <f t="shared" ca="1" si="513"/>
        <v>9792.207093692492</v>
      </c>
      <c r="AZ935" s="15">
        <f t="shared" ca="1" si="514"/>
        <v>11959.238131483335</v>
      </c>
      <c r="BA935" s="15">
        <f t="shared" ca="1" si="515"/>
        <v>11684.144278112997</v>
      </c>
      <c r="BB935" s="15">
        <f t="shared" ca="1" si="516"/>
        <v>13467.570266974963</v>
      </c>
      <c r="BC935" s="15">
        <f t="shared" ca="1" si="517"/>
        <v>17381.1344532806</v>
      </c>
      <c r="BD935" s="15">
        <f t="shared" ca="1" si="518"/>
        <v>24890.895603714045</v>
      </c>
      <c r="BE935" s="15">
        <f t="shared" ca="1" si="519"/>
        <v>33252.890580419771</v>
      </c>
      <c r="BF935" s="15">
        <f ca="1">Inputs!$B$13*EXP($B$9-0.5*C$6^2+C$6*Y935)</f>
        <v>16397.254454935497</v>
      </c>
      <c r="BG935" s="15">
        <f t="shared" ca="1" si="520"/>
        <v>19070.441450981452</v>
      </c>
      <c r="BH935" s="15">
        <f t="shared" ca="1" si="521"/>
        <v>20477.279452895</v>
      </c>
      <c r="BI935" s="15">
        <f t="shared" ca="1" si="522"/>
        <v>25805.840620418818</v>
      </c>
      <c r="BJ935" s="15">
        <f t="shared" ca="1" si="523"/>
        <v>31509.888511189329</v>
      </c>
      <c r="BK935" s="15">
        <f t="shared" ca="1" si="524"/>
        <v>35889.141025315679</v>
      </c>
      <c r="BL935" s="15">
        <f t="shared" ca="1" si="525"/>
        <v>36441.943740209339</v>
      </c>
      <c r="BM935" s="15">
        <f t="shared" ca="1" si="526"/>
        <v>45715.899431156984</v>
      </c>
      <c r="BN935" s="15">
        <f t="shared" ca="1" si="527"/>
        <v>52925.151261204017</v>
      </c>
      <c r="BO935" s="15">
        <f t="shared" ca="1" si="528"/>
        <v>76460.294031556099</v>
      </c>
      <c r="BP935" s="15">
        <f t="shared" ca="1" si="529"/>
        <v>88284.90837953474</v>
      </c>
      <c r="BQ935" s="15">
        <f ca="1">Inputs!$B$20*EXP($B$10-0.5*C$7^2+C$7*AJ935)</f>
        <v>3141.707834205602</v>
      </c>
      <c r="BR935" s="15">
        <f t="shared" ca="1" si="530"/>
        <v>4907.911184077665</v>
      </c>
      <c r="BS935" s="15">
        <f t="shared" ca="1" si="531"/>
        <v>8635.3388590340237</v>
      </c>
      <c r="BT935" s="15">
        <f t="shared" ca="1" si="532"/>
        <v>10779.38411953586</v>
      </c>
      <c r="BU935" s="15">
        <f t="shared" ca="1" si="533"/>
        <v>11828.765114056579</v>
      </c>
      <c r="BV935" s="15">
        <f t="shared" ca="1" si="534"/>
        <v>18398.330693293403</v>
      </c>
      <c r="BW935" s="15">
        <f t="shared" ca="1" si="535"/>
        <v>24644.197621174531</v>
      </c>
      <c r="BX935" s="15">
        <f t="shared" ca="1" si="536"/>
        <v>50138.044846384546</v>
      </c>
      <c r="BY935" s="15">
        <f t="shared" ca="1" si="537"/>
        <v>75420.432357242753</v>
      </c>
      <c r="BZ935" s="15">
        <f t="shared" ca="1" si="538"/>
        <v>121390.89643961066</v>
      </c>
      <c r="CA935" s="15">
        <f t="shared" ca="1" si="539"/>
        <v>136210.48037460216</v>
      </c>
      <c r="CB935" s="15">
        <f ca="1">(AU935*DCF!C$10-DCF!C$5*MAX(AU935*DCF!C$10,0)-MAX(AU935-Inputs!$B$6,0)/Inputs!$B$10)*DCF!C$6</f>
        <v>1042.7147139161134</v>
      </c>
      <c r="CC935" s="15">
        <f ca="1">(AV935*DCF!D$10-DCF!D$5*MAX(AV935*DCF!D$10,0)-MAX(AV935-AU935,0)/Inputs!$B$10)*DCF!D$6</f>
        <v>1221.7714288943673</v>
      </c>
      <c r="CD935" s="15">
        <f ca="1">(AW935*DCF!E$10-DCF!E$5*MAX(AW935*DCF!E$10,0)-MAX(AW935-AV935,0)/Inputs!$B$10)*DCF!E$6</f>
        <v>1267.5243955245858</v>
      </c>
      <c r="CE935" s="15">
        <f ca="1">(AX935*DCF!F$10-DCF!F$5*MAX(AX935*DCF!F$10,0)-MAX(AX935-AW935,0)/Inputs!$B$10)*DCF!F$6</f>
        <v>1764.2221358819168</v>
      </c>
      <c r="CF935" s="15">
        <f ca="1">(AY935*DCF!G$10-DCF!G$5*MAX(AY935*DCF!G$10,0)-MAX(AY935-AX935,0)/Inputs!$B$10)*DCF!G$6</f>
        <v>1800.4839262243383</v>
      </c>
      <c r="CG935" s="15">
        <f ca="1">(AZ935*DCF!H$10-DCF!H$5*MAX(AZ935*DCF!H$10,0)-MAX(AZ935-AY935,0)/Inputs!$B$10)*DCF!H$6</f>
        <v>1937.0994514449987</v>
      </c>
      <c r="CH935" s="15">
        <f ca="1">(BA935*DCF!I$10-DCF!I$5*MAX(BA935*DCF!I$10,0)-MAX(BA935-AZ935,0)/Inputs!$B$10)*DCF!I$6</f>
        <v>2134.2669207263161</v>
      </c>
      <c r="CI935" s="15">
        <f ca="1">(BB935*DCF!J$10-DCF!J$5*MAX(BB935*DCF!J$10,0)-MAX(BB935-BA935,0)/Inputs!$B$10)*DCF!J$6</f>
        <v>2040.817486833474</v>
      </c>
      <c r="CJ935" s="15">
        <f ca="1">(BC935*DCF!K$10-DCF!K$5*MAX(BC935*DCF!K$10,0)-MAX(BC935-BB935,0)/Inputs!$B$10)*DCF!K$6</f>
        <v>2250.2440936630833</v>
      </c>
      <c r="CK935" s="15">
        <f ca="1">(BD935*DCF!L$10-DCF!L$5*MAX(BD935*DCF!L$10,0)-MAX(BD935-BC935,0)/Inputs!$B$10)*DCF!L$6</f>
        <v>2782.8866711119294</v>
      </c>
      <c r="CL935" s="15">
        <f ca="1">(BE935*DCF!M$10-DCF!M$5*MAX(BE935*DCF!M$10,0)-MAX(BE935-BD935,0)/Inputs!$B$10)*DCF!M$6</f>
        <v>3693.4833082243026</v>
      </c>
      <c r="CM935" s="15">
        <f ca="1">(BF935*DCF!C$28-DCF!C$5*MAX(BF935*DCF!C$28,0)-MAX(BF935-Inputs!$B$13,0)/Inputs!$B$17)*DCF!C$6</f>
        <v>3847.231878871205</v>
      </c>
      <c r="CN935" s="15">
        <f ca="1">(BG935*DCF!D$28-DCF!D$5*MAX(BG935*DCF!D$28,0)-MAX(BG935-BF935,0)/Inputs!$B$17)*DCF!D$6</f>
        <v>5046.3714934864165</v>
      </c>
      <c r="CO935" s="15">
        <f ca="1">(BH935*DCF!E$28-DCF!E$5*MAX(BH935*DCF!E$28,0)-MAX(BH935-BG935,0)/Inputs!$B$17)*DCF!E$6</f>
        <v>5522.2617632199363</v>
      </c>
      <c r="CP935" s="15">
        <f ca="1">(BI935*DCF!F$28-DCF!F$5*MAX(BI935*DCF!F$28,0)-MAX(BI935-BH935,0)/Inputs!$B$17)*DCF!F$6</f>
        <v>6035.4571954629419</v>
      </c>
      <c r="CQ935" s="15">
        <f ca="1">(BJ935*DCF!G$28-DCF!G$5*MAX(BJ935*DCF!G$28,0)-MAX(BJ935-BI935,0)/Inputs!$B$17)*DCF!G$6</f>
        <v>7216.1151329484983</v>
      </c>
      <c r="CR935" s="15">
        <f ca="1">(BK935*DCF!H$28-DCF!H$5*MAX(BK935*DCF!H$28,0)-MAX(BK935-BJ935,0)/Inputs!$B$17)*DCF!H$6</f>
        <v>8195.3675873786196</v>
      </c>
      <c r="CS935" s="15">
        <f ca="1">(BL935*DCF!I$28-DCF!I$5*MAX(BL935*DCF!I$28,0)-MAX(BL935-BK935,0)/Inputs!$B$17)*DCF!I$6</f>
        <v>8490.0896112772662</v>
      </c>
      <c r="CT935" s="15">
        <f ca="1">(BM935*DCF!J$28-DCF!J$5*MAX(BM935*DCF!J$28,0)-MAX(BM935-BL935,0)/Inputs!$B$17)*DCF!J$6</f>
        <v>8968.7899763965961</v>
      </c>
      <c r="CU935" s="15">
        <f ca="1">(BN935*DCF!K$28-DCF!K$5*MAX(BN935*DCF!K$28,0)-MAX(BN935-BM935,0)/Inputs!$B$17)*DCF!K$6</f>
        <v>10293.867227877734</v>
      </c>
      <c r="CV935" s="15">
        <f ca="1">(BO935*DCF!L$28-DCF!L$5*MAX(BO935*DCF!L$28,0)-MAX(BO935-BN935,0)/Inputs!$B$17)*DCF!L$6</f>
        <v>12592.392902224312</v>
      </c>
      <c r="CW935" s="15">
        <f ca="1">(BP935*DCF!M$28-DCF!M$5*MAX(BP935*DCF!M$28,0)-MAX(BP935-BO935,0)/Inputs!$B$17)*DCF!M$6</f>
        <v>15374.852141945497</v>
      </c>
      <c r="CX935" s="15">
        <f ca="1">(BQ935*DCF!C$46-DCF!C$5*MAX(BQ935*DCF!C$46,0)-MAX(BQ935-Inputs!$B$20,0)/Inputs!$B$24)*DCF!C$6</f>
        <v>-725.5676291467903</v>
      </c>
      <c r="CY935" s="15">
        <f ca="1">(BR935*DCF!D$46-DCF!D$5*MAX(BR935*DCF!D$46,0)-MAX(BR935-BQ935,0)/Inputs!$B$24)*DCF!D$6</f>
        <v>-1591.2902937252336</v>
      </c>
      <c r="CZ935" s="15">
        <f ca="1">(BS935*DCF!E$46-DCF!E$5*MAX(BS935*DCF!E$46,0)-MAX(BS935-BR935,0)/Inputs!$B$24)*DCF!E$6</f>
        <v>-2490.3932303407073</v>
      </c>
      <c r="DA935" s="15">
        <f ca="1">(BT935*DCF!F$46-DCF!F$5*MAX(BT935*DCF!F$46,0)-MAX(BT935-BS935,0)/Inputs!$B$24)*DCF!F$6</f>
        <v>-1565.7375618396061</v>
      </c>
      <c r="DB935" s="15">
        <f ca="1">(BU935*DCF!G$46-DCF!G$5*MAX(BU935*DCF!G$46,0)-MAX(BU935-BT935,0)/Inputs!$B$24)*DCF!G$6</f>
        <v>-750.88732097054231</v>
      </c>
      <c r="DC935" s="15">
        <f ca="1">(BV935*DCF!H$46-DCF!H$5*MAX(BV935*DCF!H$46,0)-MAX(BV935-BU935,0)/Inputs!$B$24)*DCF!H$6</f>
        <v>-2041.4522513517034</v>
      </c>
      <c r="DD935" s="15">
        <f ca="1">(BW935*DCF!I$46-DCF!I$5*MAX(BW935*DCF!I$46,0)-MAX(BW935-BV935,0)/Inputs!$B$24)*DCF!I$6</f>
        <v>-1223.7794747682469</v>
      </c>
      <c r="DE935" s="15">
        <f ca="1">(BX935*DCF!J$46-DCF!J$5*MAX(BX935*DCF!J$46,0)-MAX(BX935-BW935,0)/Inputs!$B$24)*DCF!J$6</f>
        <v>-4657.3994813672989</v>
      </c>
      <c r="DF935" s="15">
        <f ca="1">(BY935*DCF!K$46-DCF!K$5*MAX(BY935*DCF!K$46,0)-MAX(BY935-BX935,0)/Inputs!$B$24)*DCF!K$6</f>
        <v>-1885.2449086016088</v>
      </c>
      <c r="DG935" s="15">
        <f ca="1">(BZ935*DCF!L$46-DCF!L$5*MAX(BZ935*DCF!L$46,0)-MAX(BZ935-BY935,0)/Inputs!$B$24)*DCF!L$6</f>
        <v>-2012.0772056406281</v>
      </c>
      <c r="DH935" s="15">
        <f ca="1">(CA935*DCF!M$46-DCF!M$5*MAX(CA935*DCF!M$46,0)-MAX(CA935-BZ935,0)/Inputs!$B$24)*DCF!M$6</f>
        <v>7580.2410809852536</v>
      </c>
      <c r="DI935" s="15">
        <f ca="1">SUM(CB935:CL935)+BE935*DCF!M$10*(1+Inputs!$B$30)*(1-Inputs!$B$33)*(1-Inputs!$B$30/Inputs!$B$31)/(Inputs!$B$29-Inputs!$B$30)*DCF!M$6</f>
        <v>114478.74874170921</v>
      </c>
      <c r="DJ935" s="15">
        <f ca="1">SUM(CM935:CW935)+BP935*DCF!M$28*(1+Inputs!$B$30)*(1-Inputs!$B$33)*(1-Inputs!$B$30/Inputs!$B$31)/(Inputs!$B$29-Inputs!$B$30)*DCF!M$6</f>
        <v>419180.22020082065</v>
      </c>
      <c r="DK935" s="15">
        <f ca="1">SUM(CX935:DH935)+CA935*DCF!M$46*(1+Inputs!$B$30)*(1-Inputs!$B$33)*(1-Inputs!$B$30/Inputs!$B$31)/(Inputs!$B$29-Inputs!$B$30)*DCF!M$6</f>
        <v>199233.94954526189</v>
      </c>
      <c r="DM935" s="15">
        <f ca="1">DI935+DJ935+DK935+Inputs!$B$34+Inputs!$B$36-Inputs!$B$35</f>
        <v>809743.91848779179</v>
      </c>
    </row>
    <row r="936" spans="1:117" x14ac:dyDescent="0.75">
      <c r="A936" s="11">
        <v>923</v>
      </c>
      <c r="C936" s="23">
        <f t="shared" ca="1" si="542"/>
        <v>0.6697203192859259</v>
      </c>
      <c r="D936" s="23">
        <f t="shared" ca="1" si="542"/>
        <v>-0.77060512172723694</v>
      </c>
      <c r="E936" s="23">
        <f t="shared" ca="1" si="542"/>
        <v>-0.25151032780839017</v>
      </c>
      <c r="F936" s="23">
        <f t="shared" ca="1" si="542"/>
        <v>-0.4978161316208653</v>
      </c>
      <c r="G936" s="23">
        <f t="shared" ca="1" si="542"/>
        <v>-0.86057291313535178</v>
      </c>
      <c r="H936" s="23">
        <f t="shared" ca="1" si="542"/>
        <v>1.1397772753752806</v>
      </c>
      <c r="I936" s="23">
        <f t="shared" ca="1" si="542"/>
        <v>0.13149256127583472</v>
      </c>
      <c r="J936" s="23">
        <f t="shared" ca="1" si="542"/>
        <v>2.1698370180568838</v>
      </c>
      <c r="K936" s="23">
        <f t="shared" ca="1" si="542"/>
        <v>1.5248099591750031</v>
      </c>
      <c r="L936" s="23">
        <f t="shared" ca="1" si="542"/>
        <v>-0.77299446796667393</v>
      </c>
      <c r="M936" s="23">
        <f t="shared" ca="1" si="542"/>
        <v>0.48342997230080142</v>
      </c>
      <c r="N936" s="23">
        <f ca="1">SQRT(Inputs!$B$38)*C936+SQRT(1-Inputs!$B$38)*_xlfn.NORM.S.INV(RAND())</f>
        <v>1.252149316069566</v>
      </c>
      <c r="O936" s="23">
        <f ca="1">SQRT(Inputs!$B$38)*D936+SQRT(1-Inputs!$B$38)*_xlfn.NORM.S.INV(RAND())</f>
        <v>-0.59622193379457389</v>
      </c>
      <c r="P936" s="23">
        <f ca="1">SQRT(Inputs!$B$38)*E936+SQRT(1-Inputs!$B$38)*_xlfn.NORM.S.INV(RAND())</f>
        <v>-0.37287350198903424</v>
      </c>
      <c r="Q936" s="23">
        <f ca="1">SQRT(Inputs!$B$38)*F936+SQRT(1-Inputs!$B$38)*_xlfn.NORM.S.INV(RAND())</f>
        <v>-0.98526592830483062</v>
      </c>
      <c r="R936" s="23">
        <f ca="1">SQRT(Inputs!$B$38)*G936+SQRT(1-Inputs!$B$38)*_xlfn.NORM.S.INV(RAND())</f>
        <v>-0.86188587599256228</v>
      </c>
      <c r="S936" s="23">
        <f ca="1">SQRT(Inputs!$B$38)*H936+SQRT(1-Inputs!$B$38)*_xlfn.NORM.S.INV(RAND())</f>
        <v>0.21933610808624138</v>
      </c>
      <c r="T936" s="23">
        <f ca="1">SQRT(Inputs!$B$38)*I936+SQRT(1-Inputs!$B$38)*_xlfn.NORM.S.INV(RAND())</f>
        <v>0.42478783743190385</v>
      </c>
      <c r="U936" s="23">
        <f ca="1">SQRT(Inputs!$B$38)*J936+SQRT(1-Inputs!$B$38)*_xlfn.NORM.S.INV(RAND())</f>
        <v>0.8404807853311187</v>
      </c>
      <c r="V936" s="23">
        <f ca="1">SQRT(Inputs!$B$38)*K936+SQRT(1-Inputs!$B$38)*_xlfn.NORM.S.INV(RAND())</f>
        <v>0.9013296995607265</v>
      </c>
      <c r="W936" s="23">
        <f ca="1">SQRT(Inputs!$B$38)*L936+SQRT(1-Inputs!$B$38)*_xlfn.NORM.S.INV(RAND())</f>
        <v>9.4070231727054754E-2</v>
      </c>
      <c r="X936" s="23">
        <f ca="1">SQRT(Inputs!$B$38)*M936+SQRT(1-Inputs!$B$38)*_xlfn.NORM.S.INV(RAND())</f>
        <v>1.4585104435670639</v>
      </c>
      <c r="Y936" s="23">
        <f ca="1">SQRT(Inputs!$B$38)*C936+SQRT(1-Inputs!$B$38)*_xlfn.NORM.S.INV(RAND())</f>
        <v>0.39326495345733731</v>
      </c>
      <c r="Z936" s="23">
        <f ca="1">SQRT(Inputs!$B$38)*D936+SQRT(1-Inputs!$B$38)*_xlfn.NORM.S.INV(RAND())</f>
        <v>0.12247562125739014</v>
      </c>
      <c r="AA936" s="23">
        <f ca="1">SQRT(Inputs!$B$38)*E936+SQRT(1-Inputs!$B$38)*_xlfn.NORM.S.INV(RAND())</f>
        <v>-1.3523597613416545</v>
      </c>
      <c r="AB936" s="23">
        <f ca="1">SQRT(Inputs!$B$38)*F936+SQRT(1-Inputs!$B$38)*_xlfn.NORM.S.INV(RAND())</f>
        <v>-0.24954039973237599</v>
      </c>
      <c r="AC936" s="23">
        <f ca="1">SQRT(Inputs!$B$38)*G936+SQRT(1-Inputs!$B$38)*_xlfn.NORM.S.INV(RAND())</f>
        <v>-0.96862430755184059</v>
      </c>
      <c r="AD936" s="23">
        <f ca="1">SQRT(Inputs!$B$38)*H936+SQRT(1-Inputs!$B$38)*_xlfn.NORM.S.INV(RAND())</f>
        <v>-0.54207696418914075</v>
      </c>
      <c r="AE936" s="23">
        <f ca="1">SQRT(Inputs!$B$38)*I936+SQRT(1-Inputs!$B$38)*_xlfn.NORM.S.INV(RAND())</f>
        <v>-1.2356738907044744</v>
      </c>
      <c r="AF936" s="23">
        <f ca="1">SQRT(Inputs!$B$38)*J936+SQRT(1-Inputs!$B$38)*_xlfn.NORM.S.INV(RAND())</f>
        <v>-0.12244678255446773</v>
      </c>
      <c r="AG936" s="23">
        <f ca="1">SQRT(Inputs!$B$38)*K936+SQRT(1-Inputs!$B$38)*_xlfn.NORM.S.INV(RAND())</f>
        <v>0.22500741306505245</v>
      </c>
      <c r="AH936" s="23">
        <f ca="1">SQRT(Inputs!$B$38)*L936+SQRT(1-Inputs!$B$38)*_xlfn.NORM.S.INV(RAND())</f>
        <v>-0.9741311299861739</v>
      </c>
      <c r="AI936" s="23">
        <f ca="1">SQRT(Inputs!$B$38)*M936+SQRT(1-Inputs!$B$38)*_xlfn.NORM.S.INV(RAND())</f>
        <v>1.0679753729509529</v>
      </c>
      <c r="AJ936" s="23">
        <f ca="1">SQRT(Inputs!$B$38)*C936+SQRT(1-Inputs!$B$38)*_xlfn.NORM.S.INV(RAND())</f>
        <v>0.33269405417914721</v>
      </c>
      <c r="AK936" s="23">
        <f ca="1">SQRT(Inputs!$B$38)*D936+SQRT(1-Inputs!$B$38)*_xlfn.NORM.S.INV(RAND())</f>
        <v>-3.2847772587631385E-2</v>
      </c>
      <c r="AL936" s="23">
        <f ca="1">SQRT(Inputs!$B$38)*E936+SQRT(1-Inputs!$B$38)*_xlfn.NORM.S.INV(RAND())</f>
        <v>-0.95913051478508371</v>
      </c>
      <c r="AM936" s="23">
        <f ca="1">SQRT(Inputs!$B$38)*F936+SQRT(1-Inputs!$B$38)*_xlfn.NORM.S.INV(RAND())</f>
        <v>-0.6335320792069572</v>
      </c>
      <c r="AN936" s="23">
        <f ca="1">SQRT(Inputs!$B$38)*G936+SQRT(1-Inputs!$B$38)*_xlfn.NORM.S.INV(RAND())</f>
        <v>0.50407827455820897</v>
      </c>
      <c r="AO936" s="23">
        <f ca="1">SQRT(Inputs!$B$38)*H936+SQRT(1-Inputs!$B$38)*_xlfn.NORM.S.INV(RAND())</f>
        <v>0.56484417448994584</v>
      </c>
      <c r="AP936" s="23">
        <f ca="1">SQRT(Inputs!$B$38)*I936+SQRT(1-Inputs!$B$38)*_xlfn.NORM.S.INV(RAND())</f>
        <v>0.77754627559442158</v>
      </c>
      <c r="AQ936" s="23">
        <f ca="1">SQRT(Inputs!$B$38)*J936+SQRT(1-Inputs!$B$38)*_xlfn.NORM.S.INV(RAND())</f>
        <v>2.8939034646939064</v>
      </c>
      <c r="AR936" s="23">
        <f ca="1">SQRT(Inputs!$B$38)*K936+SQRT(1-Inputs!$B$38)*_xlfn.NORM.S.INV(RAND())</f>
        <v>-0.53843811264862407</v>
      </c>
      <c r="AS936" s="23">
        <f ca="1">SQRT(Inputs!$B$38)*L936+SQRT(1-Inputs!$B$38)*_xlfn.NORM.S.INV(RAND())</f>
        <v>-1.5807183017572419</v>
      </c>
      <c r="AT936" s="23">
        <f ca="1">SQRT(Inputs!$B$38)*M936+SQRT(1-Inputs!$B$38)*_xlfn.NORM.S.INV(RAND())</f>
        <v>0.95189289888151762</v>
      </c>
      <c r="AU936" s="15">
        <f ca="1">Inputs!$B$6*EXP($B$8-0.5*C$5^2+C$5*N936)</f>
        <v>6077.2141851445949</v>
      </c>
      <c r="AV936" s="15">
        <f t="shared" ca="1" si="510"/>
        <v>6776.5327240060133</v>
      </c>
      <c r="AW936" s="15">
        <f t="shared" ca="1" si="511"/>
        <v>7857.4928882171162</v>
      </c>
      <c r="AX936" s="15">
        <f t="shared" ca="1" si="512"/>
        <v>8482.1455536022695</v>
      </c>
      <c r="AY936" s="15">
        <f t="shared" ca="1" si="513"/>
        <v>9373.4190858760048</v>
      </c>
      <c r="AZ936" s="15">
        <f t="shared" ca="1" si="514"/>
        <v>11744.20627104352</v>
      </c>
      <c r="BA936" s="15">
        <f t="shared" ca="1" si="515"/>
        <v>15025.270187780641</v>
      </c>
      <c r="BB936" s="15">
        <f t="shared" ca="1" si="516"/>
        <v>20011.638792850776</v>
      </c>
      <c r="BC936" s="15">
        <f t="shared" ca="1" si="517"/>
        <v>26737.107030214476</v>
      </c>
      <c r="BD936" s="15">
        <f t="shared" ca="1" si="518"/>
        <v>33044.955565725541</v>
      </c>
      <c r="BE936" s="15">
        <f t="shared" ca="1" si="519"/>
        <v>46245.066648581931</v>
      </c>
      <c r="BF936" s="15">
        <f ca="1">Inputs!$B$13*EXP($B$9-0.5*C$6^2+C$6*Y936)</f>
        <v>14952.489697322595</v>
      </c>
      <c r="BG936" s="15">
        <f t="shared" ca="1" si="520"/>
        <v>18630.327979193575</v>
      </c>
      <c r="BH936" s="15">
        <f t="shared" ca="1" si="521"/>
        <v>18189.240795590835</v>
      </c>
      <c r="BI936" s="15">
        <f t="shared" ca="1" si="522"/>
        <v>21427.351125252186</v>
      </c>
      <c r="BJ936" s="15">
        <f t="shared" ca="1" si="523"/>
        <v>22845.382845985314</v>
      </c>
      <c r="BK936" s="15">
        <f t="shared" ca="1" si="524"/>
        <v>26043.652057857129</v>
      </c>
      <c r="BL936" s="15">
        <f t="shared" ca="1" si="525"/>
        <v>27257.718550305599</v>
      </c>
      <c r="BM936" s="15">
        <f t="shared" ca="1" si="526"/>
        <v>32999.812791076583</v>
      </c>
      <c r="BN936" s="15">
        <f t="shared" ca="1" si="527"/>
        <v>41694.874227622102</v>
      </c>
      <c r="BO936" s="15">
        <f t="shared" ca="1" si="528"/>
        <v>45809.053501384282</v>
      </c>
      <c r="BP936" s="15">
        <f t="shared" ca="1" si="529"/>
        <v>63634.394989257911</v>
      </c>
      <c r="BQ936" s="15">
        <f ca="1">Inputs!$B$20*EXP($B$10-0.5*C$7^2+C$7*AJ936)</f>
        <v>4826.7541745055732</v>
      </c>
      <c r="BR936" s="15">
        <f t="shared" ca="1" si="530"/>
        <v>6481.3184277208638</v>
      </c>
      <c r="BS936" s="15">
        <f t="shared" ca="1" si="531"/>
        <v>6738.4246871745609</v>
      </c>
      <c r="BT936" s="15">
        <f t="shared" ca="1" si="532"/>
        <v>7868.2150281610147</v>
      </c>
      <c r="BU936" s="15">
        <f t="shared" ca="1" si="533"/>
        <v>12318.945020944786</v>
      </c>
      <c r="BV936" s="15">
        <f t="shared" ca="1" si="534"/>
        <v>19465.180023453941</v>
      </c>
      <c r="BW936" s="15">
        <f t="shared" ca="1" si="535"/>
        <v>32021.471380497092</v>
      </c>
      <c r="BX936" s="15">
        <f t="shared" ca="1" si="536"/>
        <v>80003.833194556893</v>
      </c>
      <c r="BY936" s="15">
        <f t="shared" ca="1" si="537"/>
        <v>101125.82180414569</v>
      </c>
      <c r="BZ936" s="15">
        <f t="shared" ca="1" si="538"/>
        <v>106111.3092560239</v>
      </c>
      <c r="CA936" s="15">
        <f t="shared" ca="1" si="539"/>
        <v>176524.91277672059</v>
      </c>
      <c r="CB936" s="15">
        <f ca="1">(AU936*DCF!C$10-DCF!C$5*MAX(AU936*DCF!C$10,0)-MAX(AU936-Inputs!$B$6,0)/Inputs!$B$10)*DCF!C$6</f>
        <v>1035.1243347825825</v>
      </c>
      <c r="CC936" s="15">
        <f ca="1">(AV936*DCF!D$10-DCF!D$5*MAX(AV936*DCF!D$10,0)-MAX(AV936-AU936,0)/Inputs!$B$10)*DCF!D$6</f>
        <v>1481.2234187392291</v>
      </c>
      <c r="CD936" s="15">
        <f ca="1">(AW936*DCF!E$10-DCF!E$5*MAX(AW936*DCF!E$10,0)-MAX(AW936-AV936,0)/Inputs!$B$10)*DCF!E$6</f>
        <v>1570.6930337757951</v>
      </c>
      <c r="CE936" s="15">
        <f ca="1">(AX936*DCF!F$10-DCF!F$5*MAX(AX936*DCF!F$10,0)-MAX(AX936-AW936,0)/Inputs!$B$10)*DCF!F$6</f>
        <v>1721.6641237874908</v>
      </c>
      <c r="CF936" s="15">
        <f ca="1">(AY936*DCF!G$10-DCF!G$5*MAX(AY936*DCF!G$10,0)-MAX(AY936-AX936,0)/Inputs!$B$10)*DCF!G$6</f>
        <v>1759.9796728798533</v>
      </c>
      <c r="CG936" s="15">
        <f ca="1">(AZ936*DCF!H$10-DCF!H$5*MAX(AZ936*DCF!H$10,0)-MAX(AZ936-AY936,0)/Inputs!$B$10)*DCF!H$6</f>
        <v>1859.1703047234685</v>
      </c>
      <c r="CH936" s="15">
        <f ca="1">(BA936*DCF!I$10-DCF!I$5*MAX(BA936*DCF!I$10,0)-MAX(BA936-AZ936,0)/Inputs!$B$10)*DCF!I$6</f>
        <v>2206.3592993475527</v>
      </c>
      <c r="CI936" s="15">
        <f ca="1">(BB936*DCF!J$10-DCF!J$5*MAX(BB936*DCF!J$10,0)-MAX(BB936-BA936,0)/Inputs!$B$10)*DCF!J$6</f>
        <v>2678.4416570066869</v>
      </c>
      <c r="CJ936" s="15">
        <f ca="1">(BC936*DCF!K$10-DCF!K$5*MAX(BC936*DCF!K$10,0)-MAX(BC936-BB936,0)/Inputs!$B$10)*DCF!K$6</f>
        <v>3362.781658661404</v>
      </c>
      <c r="CK936" s="15">
        <f ca="1">(BD936*DCF!L$10-DCF!L$5*MAX(BD936*DCF!L$10,0)-MAX(BD936-BC936,0)/Inputs!$B$10)*DCF!L$6</f>
        <v>4168.1007324934408</v>
      </c>
      <c r="CL936" s="15">
        <f ca="1">(BE936*DCF!M$10-DCF!M$5*MAX(BE936*DCF!M$10,0)-MAX(BE936-BD936,0)/Inputs!$B$10)*DCF!M$6</f>
        <v>4948.8827291509288</v>
      </c>
      <c r="CM936" s="15">
        <f ca="1">(BF936*DCF!C$28-DCF!C$5*MAX(BF936*DCF!C$28,0)-MAX(BF936-Inputs!$B$13,0)/Inputs!$B$17)*DCF!C$6</f>
        <v>3739.9630661077786</v>
      </c>
      <c r="CN936" s="15">
        <f ca="1">(BG936*DCF!D$28-DCF!D$5*MAX(BG936*DCF!D$28,0)-MAX(BG936-BF936,0)/Inputs!$B$17)*DCF!D$6</f>
        <v>4702.4097432018707</v>
      </c>
      <c r="CO936" s="15">
        <f ca="1">(BH936*DCF!E$28-DCF!E$5*MAX(BH936*DCF!E$28,0)-MAX(BH936-BG936,0)/Inputs!$B$17)*DCF!E$6</f>
        <v>5151.5168789988074</v>
      </c>
      <c r="CP936" s="15">
        <f ca="1">(BI936*DCF!F$28-DCF!F$5*MAX(BI936*DCF!F$28,0)-MAX(BI936-BH936,0)/Inputs!$B$17)*DCF!F$6</f>
        <v>5227.4122478437575</v>
      </c>
      <c r="CQ936" s="15">
        <f ca="1">(BJ936*DCF!G$28-DCF!G$5*MAX(BJ936*DCF!G$28,0)-MAX(BJ936-BI936,0)/Inputs!$B$17)*DCF!G$6</f>
        <v>5688.9089798267041</v>
      </c>
      <c r="CR936" s="15">
        <f ca="1">(BK936*DCF!H$28-DCF!H$5*MAX(BK936*DCF!H$28,0)-MAX(BK936-BJ936,0)/Inputs!$B$17)*DCF!H$6</f>
        <v>5943.9612057079075</v>
      </c>
      <c r="CS936" s="15">
        <f ca="1">(BL936*DCF!I$28-DCF!I$5*MAX(BL936*DCF!I$28,0)-MAX(BL936-BK936,0)/Inputs!$B$17)*DCF!I$6</f>
        <v>6235.4795398863635</v>
      </c>
      <c r="CT936" s="15">
        <f ca="1">(BM936*DCF!J$28-DCF!J$5*MAX(BM936*DCF!J$28,0)-MAX(BM936-BL936,0)/Inputs!$B$17)*DCF!J$6</f>
        <v>6600.3429887213806</v>
      </c>
      <c r="CU936" s="15">
        <f ca="1">(BN936*DCF!K$28-DCF!K$5*MAX(BN936*DCF!K$28,0)-MAX(BN936-BM936,0)/Inputs!$B$17)*DCF!K$6</f>
        <v>7740.2291305809495</v>
      </c>
      <c r="CV936" s="15">
        <f ca="1">(BO936*DCF!L$28-DCF!L$5*MAX(BO936*DCF!L$28,0)-MAX(BO936-BN936,0)/Inputs!$B$17)*DCF!L$6</f>
        <v>8674.3414546058866</v>
      </c>
      <c r="CW936" s="15">
        <f ca="1">(BP936*DCF!M$28-DCF!M$5*MAX(BP936*DCF!M$28,0)-MAX(BP936-BO936,0)/Inputs!$B$17)*DCF!M$6</f>
        <v>10109.599179291434</v>
      </c>
      <c r="CX936" s="15">
        <f ca="1">(BQ936*DCF!C$46-DCF!C$5*MAX(BQ936*DCF!C$46,0)-MAX(BQ936-Inputs!$B$20,0)/Inputs!$B$24)*DCF!C$6</f>
        <v>-1865.6495435373486</v>
      </c>
      <c r="CY936" s="15">
        <f ca="1">(BR936*DCF!D$46-DCF!D$5*MAX(BR936*DCF!D$46,0)-MAX(BR936-BQ936,0)/Inputs!$B$24)*DCF!D$6</f>
        <v>-1812.1987420290836</v>
      </c>
      <c r="CZ936" s="15">
        <f ca="1">(BS936*DCF!E$46-DCF!E$5*MAX(BS936*DCF!E$46,0)-MAX(BS936-BR936,0)/Inputs!$B$24)*DCF!E$6</f>
        <v>-898.17466118928792</v>
      </c>
      <c r="DA936" s="15">
        <f ca="1">(BT936*DCF!F$46-DCF!F$5*MAX(BT936*DCF!F$46,0)-MAX(BT936-BS936,0)/Inputs!$B$24)*DCF!F$6</f>
        <v>-984.40554355122867</v>
      </c>
      <c r="DB936" s="15">
        <f ca="1">(BU936*DCF!G$46-DCF!G$5*MAX(BU936*DCF!G$46,0)-MAX(BU936-BT936,0)/Inputs!$B$24)*DCF!G$6</f>
        <v>-1911.5226051261138</v>
      </c>
      <c r="DC936" s="15">
        <f ca="1">(BV936*DCF!H$46-DCF!H$5*MAX(BV936*DCF!H$46,0)-MAX(BV936-BU936,0)/Inputs!$B$24)*DCF!H$6</f>
        <v>-2220.6487413214022</v>
      </c>
      <c r="DD936" s="15">
        <f ca="1">(BW936*DCF!I$46-DCF!I$5*MAX(BW936*DCF!I$46,0)-MAX(BW936-BV936,0)/Inputs!$B$24)*DCF!I$6</f>
        <v>-2864.8772094799469</v>
      </c>
      <c r="DE936" s="15">
        <f ca="1">(BX936*DCF!J$46-DCF!J$5*MAX(BX936*DCF!J$46,0)-MAX(BX936-BW936,0)/Inputs!$B$24)*DCF!J$6</f>
        <v>-9368.1989318913747</v>
      </c>
      <c r="DF936" s="15">
        <f ca="1">(BY936*DCF!K$46-DCF!K$5*MAX(BY936*DCF!K$46,0)-MAX(BY936-BX936,0)/Inputs!$B$24)*DCF!K$6</f>
        <v>602.31952414846057</v>
      </c>
      <c r="DG936" s="15">
        <f ca="1">(BZ936*DCF!L$46-DCF!L$5*MAX(BZ936*DCF!L$46,0)-MAX(BZ936-BY936,0)/Inputs!$B$24)*DCF!L$6</f>
        <v>6206.7523838120633</v>
      </c>
      <c r="DH936" s="15">
        <f ca="1">(CA936*DCF!M$46-DCF!M$5*MAX(CA936*DCF!M$46,0)-MAX(CA936-BZ936,0)/Inputs!$B$24)*DCF!M$6</f>
        <v>-881.54007297488579</v>
      </c>
      <c r="DI936" s="15">
        <f ca="1">SUM(CB936:CL936)+BE936*DCF!M$10*(1+Inputs!$B$30)*(1-Inputs!$B$33)*(1-Inputs!$B$30/Inputs!$B$31)/(Inputs!$B$29-Inputs!$B$30)*DCF!M$6</f>
        <v>155493.05297605006</v>
      </c>
      <c r="DJ936" s="15">
        <f ca="1">SUM(CM936:CW936)+BP936*DCF!M$28*(1+Inputs!$B$30)*(1-Inputs!$B$33)*(1-Inputs!$B$30/Inputs!$B$31)/(Inputs!$B$29-Inputs!$B$30)*DCF!M$6</f>
        <v>305941.31472525903</v>
      </c>
      <c r="DK936" s="15">
        <f ca="1">SUM(CX936:DH936)+CA936*DCF!M$46*(1+Inputs!$B$30)*(1-Inputs!$B$33)*(1-Inputs!$B$30/Inputs!$B$31)/(Inputs!$B$29-Inputs!$B$30)*DCF!M$6</f>
        <v>256930.28172237476</v>
      </c>
      <c r="DM936" s="15">
        <f ca="1">DI936+DJ936+DK936+Inputs!$B$34+Inputs!$B$36-Inputs!$B$35</f>
        <v>795215.64942368388</v>
      </c>
    </row>
    <row r="937" spans="1:117" x14ac:dyDescent="0.75">
      <c r="A937" s="11">
        <v>924</v>
      </c>
      <c r="C937" s="23">
        <f t="shared" ca="1" si="542"/>
        <v>0.89926554103309431</v>
      </c>
      <c r="D937" s="23">
        <f t="shared" ca="1" si="542"/>
        <v>1.3091729699791552</v>
      </c>
      <c r="E937" s="23">
        <f t="shared" ca="1" si="542"/>
        <v>-0.20852503101050809</v>
      </c>
      <c r="F937" s="23">
        <f t="shared" ca="1" si="542"/>
        <v>-0.72271820913800866</v>
      </c>
      <c r="G937" s="23">
        <f t="shared" ca="1" si="542"/>
        <v>-0.50070603087378385</v>
      </c>
      <c r="H937" s="23">
        <f t="shared" ca="1" si="542"/>
        <v>-0.62955635721954339</v>
      </c>
      <c r="I937" s="23">
        <f t="shared" ca="1" si="542"/>
        <v>-0.48054280642833708</v>
      </c>
      <c r="J937" s="23">
        <f t="shared" ca="1" si="542"/>
        <v>1.4167934164324807</v>
      </c>
      <c r="K937" s="23">
        <f t="shared" ca="1" si="542"/>
        <v>-1.2883372977403538</v>
      </c>
      <c r="L937" s="23">
        <f t="shared" ca="1" si="542"/>
        <v>0.66411786735374534</v>
      </c>
      <c r="M937" s="23">
        <f t="shared" ca="1" si="542"/>
        <v>-0.26339252553348702</v>
      </c>
      <c r="N937" s="23">
        <f ca="1">SQRT(Inputs!$B$38)*C937+SQRT(1-Inputs!$B$38)*_xlfn.NORM.S.INV(RAND())</f>
        <v>0.61554795003113882</v>
      </c>
      <c r="O937" s="23">
        <f ca="1">SQRT(Inputs!$B$38)*D937+SQRT(1-Inputs!$B$38)*_xlfn.NORM.S.INV(RAND())</f>
        <v>-8.4299621470676933E-2</v>
      </c>
      <c r="P937" s="23">
        <f ca="1">SQRT(Inputs!$B$38)*E937+SQRT(1-Inputs!$B$38)*_xlfn.NORM.S.INV(RAND())</f>
        <v>-0.25365405268982122</v>
      </c>
      <c r="Q937" s="23">
        <f ca="1">SQRT(Inputs!$B$38)*F937+SQRT(1-Inputs!$B$38)*_xlfn.NORM.S.INV(RAND())</f>
        <v>0.64268898740684177</v>
      </c>
      <c r="R937" s="23">
        <f ca="1">SQRT(Inputs!$B$38)*G937+SQRT(1-Inputs!$B$38)*_xlfn.NORM.S.INV(RAND())</f>
        <v>-3.8087672059404165E-2</v>
      </c>
      <c r="S937" s="23">
        <f ca="1">SQRT(Inputs!$B$38)*H937+SQRT(1-Inputs!$B$38)*_xlfn.NORM.S.INV(RAND())</f>
        <v>-0.95810740541710882</v>
      </c>
      <c r="T937" s="23">
        <f ca="1">SQRT(Inputs!$B$38)*I937+SQRT(1-Inputs!$B$38)*_xlfn.NORM.S.INV(RAND())</f>
        <v>-1.0196085727208932</v>
      </c>
      <c r="U937" s="23">
        <f ca="1">SQRT(Inputs!$B$38)*J937+SQRT(1-Inputs!$B$38)*_xlfn.NORM.S.INV(RAND())</f>
        <v>1.32760482135168</v>
      </c>
      <c r="V937" s="23">
        <f ca="1">SQRT(Inputs!$B$38)*K937+SQRT(1-Inputs!$B$38)*_xlfn.NORM.S.INV(RAND())</f>
        <v>0.44468408190307973</v>
      </c>
      <c r="W937" s="23">
        <f ca="1">SQRT(Inputs!$B$38)*L937+SQRT(1-Inputs!$B$38)*_xlfn.NORM.S.INV(RAND())</f>
        <v>-7.7855038722871472E-2</v>
      </c>
      <c r="X937" s="23">
        <f ca="1">SQRT(Inputs!$B$38)*M937+SQRT(1-Inputs!$B$38)*_xlfn.NORM.S.INV(RAND())</f>
        <v>-0.65952147710290243</v>
      </c>
      <c r="Y937" s="23">
        <f ca="1">SQRT(Inputs!$B$38)*C937+SQRT(1-Inputs!$B$38)*_xlfn.NORM.S.INV(RAND())</f>
        <v>9.6680768625920566E-2</v>
      </c>
      <c r="Z937" s="23">
        <f ca="1">SQRT(Inputs!$B$38)*D937+SQRT(1-Inputs!$B$38)*_xlfn.NORM.S.INV(RAND())</f>
        <v>-0.28975833420049601</v>
      </c>
      <c r="AA937" s="23">
        <f ca="1">SQRT(Inputs!$B$38)*E937+SQRT(1-Inputs!$B$38)*_xlfn.NORM.S.INV(RAND())</f>
        <v>1.7579411327260324</v>
      </c>
      <c r="AB937" s="23">
        <f ca="1">SQRT(Inputs!$B$38)*F937+SQRT(1-Inputs!$B$38)*_xlfn.NORM.S.INV(RAND())</f>
        <v>-0.31077095767918755</v>
      </c>
      <c r="AC937" s="23">
        <f ca="1">SQRT(Inputs!$B$38)*G937+SQRT(1-Inputs!$B$38)*_xlfn.NORM.S.INV(RAND())</f>
        <v>0.92827198952949597</v>
      </c>
      <c r="AD937" s="23">
        <f ca="1">SQRT(Inputs!$B$38)*H937+SQRT(1-Inputs!$B$38)*_xlfn.NORM.S.INV(RAND())</f>
        <v>5.4352786683624921E-2</v>
      </c>
      <c r="AE937" s="23">
        <f ca="1">SQRT(Inputs!$B$38)*I937+SQRT(1-Inputs!$B$38)*_xlfn.NORM.S.INV(RAND())</f>
        <v>-0.15838028212532207</v>
      </c>
      <c r="AF937" s="23">
        <f ca="1">SQRT(Inputs!$B$38)*J937+SQRT(1-Inputs!$B$38)*_xlfn.NORM.S.INV(RAND())</f>
        <v>1.3576044952802002</v>
      </c>
      <c r="AG937" s="23">
        <f ca="1">SQRT(Inputs!$B$38)*K937+SQRT(1-Inputs!$B$38)*_xlfn.NORM.S.INV(RAND())</f>
        <v>0.38643670696514509</v>
      </c>
      <c r="AH937" s="23">
        <f ca="1">SQRT(Inputs!$B$38)*L937+SQRT(1-Inputs!$B$38)*_xlfn.NORM.S.INV(RAND())</f>
        <v>0.98209374216087264</v>
      </c>
      <c r="AI937" s="23">
        <f ca="1">SQRT(Inputs!$B$38)*M937+SQRT(1-Inputs!$B$38)*_xlfn.NORM.S.INV(RAND())</f>
        <v>0.50766150173266544</v>
      </c>
      <c r="AJ937" s="23">
        <f ca="1">SQRT(Inputs!$B$38)*C937+SQRT(1-Inputs!$B$38)*_xlfn.NORM.S.INV(RAND())</f>
        <v>1.5054020469699445</v>
      </c>
      <c r="AK937" s="23">
        <f ca="1">SQRT(Inputs!$B$38)*D937+SQRT(1-Inputs!$B$38)*_xlfn.NORM.S.INV(RAND())</f>
        <v>0.28899894740146603</v>
      </c>
      <c r="AL937" s="23">
        <f ca="1">SQRT(Inputs!$B$38)*E937+SQRT(1-Inputs!$B$38)*_xlfn.NORM.S.INV(RAND())</f>
        <v>1.2283606804330451</v>
      </c>
      <c r="AM937" s="23">
        <f ca="1">SQRT(Inputs!$B$38)*F937+SQRT(1-Inputs!$B$38)*_xlfn.NORM.S.INV(RAND())</f>
        <v>0.57928333280630273</v>
      </c>
      <c r="AN937" s="23">
        <f ca="1">SQRT(Inputs!$B$38)*G937+SQRT(1-Inputs!$B$38)*_xlfn.NORM.S.INV(RAND())</f>
        <v>0.60821724523432197</v>
      </c>
      <c r="AO937" s="23">
        <f ca="1">SQRT(Inputs!$B$38)*H937+SQRT(1-Inputs!$B$38)*_xlfn.NORM.S.INV(RAND())</f>
        <v>-1.4686888552142976</v>
      </c>
      <c r="AP937" s="23">
        <f ca="1">SQRT(Inputs!$B$38)*I937+SQRT(1-Inputs!$B$38)*_xlfn.NORM.S.INV(RAND())</f>
        <v>-7.1553021356996455E-2</v>
      </c>
      <c r="AQ937" s="23">
        <f ca="1">SQRT(Inputs!$B$38)*J937+SQRT(1-Inputs!$B$38)*_xlfn.NORM.S.INV(RAND())</f>
        <v>0.42831790337297615</v>
      </c>
      <c r="AR937" s="23">
        <f ca="1">SQRT(Inputs!$B$38)*K937+SQRT(1-Inputs!$B$38)*_xlfn.NORM.S.INV(RAND())</f>
        <v>-3.6619707365368459E-3</v>
      </c>
      <c r="AS937" s="23">
        <f ca="1">SQRT(Inputs!$B$38)*L937+SQRT(1-Inputs!$B$38)*_xlfn.NORM.S.INV(RAND())</f>
        <v>1.1080021060031418</v>
      </c>
      <c r="AT937" s="23">
        <f ca="1">SQRT(Inputs!$B$38)*M937+SQRT(1-Inputs!$B$38)*_xlfn.NORM.S.INV(RAND())</f>
        <v>-0.76361540810431394</v>
      </c>
      <c r="AU937" s="15">
        <f ca="1">Inputs!$B$6*EXP($B$8-0.5*C$5^2+C$5*N937)</f>
        <v>5482.1522865729139</v>
      </c>
      <c r="AV937" s="15">
        <f t="shared" ca="1" si="510"/>
        <v>6590.8736804153568</v>
      </c>
      <c r="AW937" s="15">
        <f t="shared" ca="1" si="511"/>
        <v>7766.1021565593501</v>
      </c>
      <c r="AX937" s="15">
        <f t="shared" ca="1" si="512"/>
        <v>10274.338256091436</v>
      </c>
      <c r="AY937" s="15">
        <f t="shared" ca="1" si="513"/>
        <v>12500.561323899203</v>
      </c>
      <c r="AZ937" s="15">
        <f t="shared" ca="1" si="514"/>
        <v>13757.66687866434</v>
      </c>
      <c r="BA937" s="15">
        <f t="shared" ca="1" si="515"/>
        <v>15131.816760155418</v>
      </c>
      <c r="BB937" s="15">
        <f t="shared" ca="1" si="516"/>
        <v>21161.531171004008</v>
      </c>
      <c r="BC937" s="15">
        <f t="shared" ca="1" si="517"/>
        <v>27054.229408562365</v>
      </c>
      <c r="BD937" s="15">
        <f t="shared" ca="1" si="518"/>
        <v>32903.502741810524</v>
      </c>
      <c r="BE937" s="15">
        <f t="shared" ca="1" si="519"/>
        <v>37968.389910232145</v>
      </c>
      <c r="BF937" s="15">
        <f ca="1">Inputs!$B$13*EXP($B$9-0.5*C$6^2+C$6*Y937)</f>
        <v>14098.673166171993</v>
      </c>
      <c r="BG937" s="15">
        <f t="shared" ca="1" si="520"/>
        <v>16307.266761964811</v>
      </c>
      <c r="BH937" s="15">
        <f t="shared" ca="1" si="521"/>
        <v>26669.396113564129</v>
      </c>
      <c r="BI937" s="15">
        <f t="shared" ca="1" si="522"/>
        <v>31122.469845733838</v>
      </c>
      <c r="BJ937" s="15">
        <f t="shared" ca="1" si="523"/>
        <v>43616.696592505024</v>
      </c>
      <c r="BK937" s="15">
        <f t="shared" ca="1" si="524"/>
        <v>53928.816628270069</v>
      </c>
      <c r="BL937" s="15">
        <f t="shared" ca="1" si="525"/>
        <v>64899.237984280677</v>
      </c>
      <c r="BM937" s="15">
        <f t="shared" ca="1" si="526"/>
        <v>94430.51111315591</v>
      </c>
      <c r="BN937" s="15">
        <f t="shared" ca="1" si="527"/>
        <v>121642.39645180393</v>
      </c>
      <c r="BO937" s="15">
        <f t="shared" ca="1" si="528"/>
        <v>167767.8445261145</v>
      </c>
      <c r="BP937" s="15">
        <f t="shared" ca="1" si="529"/>
        <v>218715.5424912241</v>
      </c>
      <c r="BQ937" s="15">
        <f ca="1">Inputs!$B$20*EXP($B$10-0.5*C$7^2+C$7*AJ937)</f>
        <v>7316.3637686971942</v>
      </c>
      <c r="BR937" s="15">
        <f t="shared" ca="1" si="530"/>
        <v>10881.621434313774</v>
      </c>
      <c r="BS937" s="15">
        <f t="shared" ca="1" si="531"/>
        <v>21204.879385186923</v>
      </c>
      <c r="BT937" s="15">
        <f t="shared" ca="1" si="532"/>
        <v>34035.256995997712</v>
      </c>
      <c r="BU937" s="15">
        <f t="shared" ca="1" si="533"/>
        <v>54647.449477326249</v>
      </c>
      <c r="BV937" s="15">
        <f t="shared" ca="1" si="534"/>
        <v>54611.222446647291</v>
      </c>
      <c r="BW937" s="15">
        <f t="shared" ca="1" si="535"/>
        <v>75061.48728061869</v>
      </c>
      <c r="BX937" s="15">
        <f t="shared" ca="1" si="536"/>
        <v>114398.66153191998</v>
      </c>
      <c r="BY937" s="15">
        <f t="shared" ca="1" si="537"/>
        <v>160179.68705724701</v>
      </c>
      <c r="BZ937" s="15">
        <f t="shared" ca="1" si="538"/>
        <v>275530.16194922809</v>
      </c>
      <c r="CA937" s="15">
        <f t="shared" ca="1" si="539"/>
        <v>337924.77362470084</v>
      </c>
      <c r="CB937" s="15">
        <f ca="1">(AU937*DCF!C$10-DCF!C$5*MAX(AU937*DCF!C$10,0)-MAX(AU937-Inputs!$B$6,0)/Inputs!$B$10)*DCF!C$6</f>
        <v>1039.3672321837207</v>
      </c>
      <c r="CC937" s="15">
        <f ca="1">(AV937*DCF!D$10-DCF!D$5*MAX(AV937*DCF!D$10,0)-MAX(AV937-AU937,0)/Inputs!$B$10)*DCF!D$6</f>
        <v>1336.148113309504</v>
      </c>
      <c r="CD937" s="15">
        <f ca="1">(AW937*DCF!E$10-DCF!E$5*MAX(AW937*DCF!E$10,0)-MAX(AW937-AV937,0)/Inputs!$B$10)*DCF!E$6</f>
        <v>1528.3592409978141</v>
      </c>
      <c r="CE937" s="15">
        <f ca="1">(AX937*DCF!F$10-DCF!F$5*MAX(AX937*DCF!F$10,0)-MAX(AX937-AW937,0)/Inputs!$B$10)*DCF!F$6</f>
        <v>1720.9699214177142</v>
      </c>
      <c r="CF937" s="15">
        <f ca="1">(AY937*DCF!G$10-DCF!G$5*MAX(AY937*DCF!G$10,0)-MAX(AY937-AX937,0)/Inputs!$B$10)*DCF!G$6</f>
        <v>2147.6952152879071</v>
      </c>
      <c r="CG937" s="15">
        <f ca="1">(AZ937*DCF!H$10-DCF!H$5*MAX(AZ937*DCF!H$10,0)-MAX(AZ937-AY937,0)/Inputs!$B$10)*DCF!H$6</f>
        <v>2447.8392647731125</v>
      </c>
      <c r="CH937" s="15">
        <f ca="1">(BA937*DCF!I$10-DCF!I$5*MAX(BA937*DCF!I$10,0)-MAX(BA937-AZ937,0)/Inputs!$B$10)*DCF!I$6</f>
        <v>2538.6221852963586</v>
      </c>
      <c r="CI937" s="15">
        <f ca="1">(BB937*DCF!J$10-DCF!J$5*MAX(BB937*DCF!J$10,0)-MAX(BB937-BA937,0)/Inputs!$B$10)*DCF!J$6</f>
        <v>2717.6639933141628</v>
      </c>
      <c r="CJ937" s="15">
        <f ca="1">(BC937*DCF!K$10-DCF!K$5*MAX(BC937*DCF!K$10,0)-MAX(BC937-BB937,0)/Inputs!$B$10)*DCF!K$6</f>
        <v>3530.408391445209</v>
      </c>
      <c r="CK937" s="15">
        <f ca="1">(BD937*DCF!L$10-DCF!L$5*MAX(BD937*DCF!L$10,0)-MAX(BD937-BC937,0)/Inputs!$B$10)*DCF!L$6</f>
        <v>4206.0681554173752</v>
      </c>
      <c r="CL937" s="15">
        <f ca="1">(BE937*DCF!M$10-DCF!M$5*MAX(BE937*DCF!M$10,0)-MAX(BE937-BD937,0)/Inputs!$B$10)*DCF!M$6</f>
        <v>4752.7760111388388</v>
      </c>
      <c r="CM937" s="15">
        <f ca="1">(BF937*DCF!C$28-DCF!C$5*MAX(BF937*DCF!C$28,0)-MAX(BF937-Inputs!$B$13,0)/Inputs!$B$17)*DCF!C$6</f>
        <v>3676.5701260933529</v>
      </c>
      <c r="CN937" s="15">
        <f ca="1">(BG937*DCF!D$28-DCF!D$5*MAX(BG937*DCF!D$28,0)-MAX(BG937-BF937,0)/Inputs!$B$17)*DCF!D$6</f>
        <v>4331.6718919402756</v>
      </c>
      <c r="CO937" s="15">
        <f ca="1">(BH937*DCF!E$28-DCF!E$5*MAX(BH937*DCF!E$28,0)-MAX(BH937-BG937,0)/Inputs!$B$17)*DCF!E$6</f>
        <v>5511.0148037091903</v>
      </c>
      <c r="CP937" s="15">
        <f ca="1">(BI937*DCF!F$28-DCF!F$5*MAX(BI937*DCF!F$28,0)-MAX(BI937-BH937,0)/Inputs!$B$17)*DCF!F$6</f>
        <v>7638.1783112774392</v>
      </c>
      <c r="CQ937" s="15">
        <f ca="1">(BJ937*DCF!G$28-DCF!G$5*MAX(BJ937*DCF!G$28,0)-MAX(BJ937-BI937,0)/Inputs!$B$17)*DCF!G$6</f>
        <v>9215.2773389313606</v>
      </c>
      <c r="CR937" s="15">
        <f ca="1">(BK937*DCF!H$28-DCF!H$5*MAX(BK937*DCF!H$28,0)-MAX(BK937-BJ937,0)/Inputs!$B$17)*DCF!H$6</f>
        <v>11734.97727529333</v>
      </c>
      <c r="CS937" s="15">
        <f ca="1">(BL937*DCF!I$28-DCF!I$5*MAX(BL937*DCF!I$28,0)-MAX(BL937-BK937,0)/Inputs!$B$17)*DCF!I$6</f>
        <v>13686.661130052153</v>
      </c>
      <c r="CT937" s="15">
        <f ca="1">(BM937*DCF!J$28-DCF!J$5*MAX(BM937*DCF!J$28,0)-MAX(BM937-BL937,0)/Inputs!$B$17)*DCF!J$6</f>
        <v>17150.237680795522</v>
      </c>
      <c r="CU937" s="15">
        <f ca="1">(BN937*DCF!K$28-DCF!K$5*MAX(BN937*DCF!K$28,0)-MAX(BN937-BM937,0)/Inputs!$B$17)*DCF!K$6</f>
        <v>22355.741059103439</v>
      </c>
      <c r="CV937" s="15">
        <f ca="1">(BO937*DCF!L$28-DCF!L$5*MAX(BO937*DCF!L$28,0)-MAX(BO937-BN937,0)/Inputs!$B$17)*DCF!L$6</f>
        <v>28254.035045678356</v>
      </c>
      <c r="CW937" s="15">
        <f ca="1">(BP937*DCF!M$28-DCF!M$5*MAX(BP937*DCF!M$28,0)-MAX(BP937-BO937,0)/Inputs!$B$17)*DCF!M$6</f>
        <v>35825.989865004791</v>
      </c>
      <c r="CX937" s="15">
        <f ca="1">(BQ937*DCF!C$46-DCF!C$5*MAX(BQ937*DCF!C$46,0)-MAX(BQ937-Inputs!$B$20,0)/Inputs!$B$24)*DCF!C$6</f>
        <v>-3590.5522646862778</v>
      </c>
      <c r="CY937" s="15">
        <f ca="1">(BR937*DCF!D$46-DCF!D$5*MAX(BR937*DCF!D$46,0)-MAX(BR937-BQ937,0)/Inputs!$B$24)*DCF!D$6</f>
        <v>-3378.5048677381992</v>
      </c>
      <c r="CZ937" s="15">
        <f ca="1">(BS937*DCF!E$46-DCF!E$5*MAX(BS937*DCF!E$46,0)-MAX(BS937-BR937,0)/Inputs!$B$24)*DCF!E$6</f>
        <v>-6576.6579972012423</v>
      </c>
      <c r="DA937" s="15">
        <f ca="1">(BT937*DCF!F$46-DCF!F$5*MAX(BT937*DCF!F$46,0)-MAX(BT937-BS937,0)/Inputs!$B$24)*DCF!F$6</f>
        <v>-7150.6086890311362</v>
      </c>
      <c r="DB937" s="15">
        <f ca="1">(BU937*DCF!G$46-DCF!G$5*MAX(BU937*DCF!G$46,0)-MAX(BU937-BT937,0)/Inputs!$B$24)*DCF!G$6</f>
        <v>-8771.7665337620765</v>
      </c>
      <c r="DC937" s="15">
        <f ca="1">(BV937*DCF!H$46-DCF!H$5*MAX(BV937*DCF!H$46,0)-MAX(BV937-BU937,0)/Inputs!$B$24)*DCF!H$6</f>
        <v>0</v>
      </c>
      <c r="DD937" s="15">
        <f ca="1">(BW937*DCF!I$46-DCF!I$5*MAX(BW937*DCF!I$46,0)-MAX(BW937-BV937,0)/Inputs!$B$24)*DCF!I$6</f>
        <v>-4136.9057637221849</v>
      </c>
      <c r="DE937" s="15">
        <f ca="1">(BX937*DCF!J$46-DCF!J$5*MAX(BX937*DCF!J$46,0)-MAX(BX937-BW937,0)/Inputs!$B$24)*DCF!J$6</f>
        <v>-5632.8685248599595</v>
      </c>
      <c r="DF937" s="15">
        <f ca="1">(BY937*DCF!K$46-DCF!K$5*MAX(BY937*DCF!K$46,0)-MAX(BY937-BX937,0)/Inputs!$B$24)*DCF!K$6</f>
        <v>-2065.1339658383749</v>
      </c>
      <c r="DG937" s="15">
        <f ca="1">(BZ937*DCF!L$46-DCF!L$5*MAX(BZ937*DCF!L$46,0)-MAX(BZ937-BY937,0)/Inputs!$B$24)*DCF!L$6</f>
        <v>-7058.0693735465802</v>
      </c>
      <c r="DH937" s="15">
        <f ca="1">(CA937*DCF!M$46-DCF!M$5*MAX(CA937*DCF!M$46,0)-MAX(CA937-BZ937,0)/Inputs!$B$24)*DCF!M$6</f>
        <v>13447.995389225498</v>
      </c>
      <c r="DI937" s="15">
        <f ca="1">SUM(CB937:CL937)+BE937*DCF!M$10*(1+Inputs!$B$30)*(1-Inputs!$B$33)*(1-Inputs!$B$30/Inputs!$B$31)/(Inputs!$B$29-Inputs!$B$30)*DCF!M$6</f>
        <v>133632.44892473656</v>
      </c>
      <c r="DJ937" s="15">
        <f ca="1">SUM(CM937:CW937)+BP937*DCF!M$28*(1+Inputs!$B$30)*(1-Inputs!$B$33)*(1-Inputs!$B$30/Inputs!$B$31)/(Inputs!$B$29-Inputs!$B$30)*DCF!M$6</f>
        <v>970964.68381682597</v>
      </c>
      <c r="DK937" s="15">
        <f ca="1">SUM(CX937:DH937)+CA937*DCF!M$46*(1+Inputs!$B$30)*(1-Inputs!$B$33)*(1-Inputs!$B$30/Inputs!$B$31)/(Inputs!$B$29-Inputs!$B$30)*DCF!M$6</f>
        <v>487558.65718109679</v>
      </c>
      <c r="DM937" s="15">
        <f ca="1">DI937+DJ937+DK937+Inputs!$B$34+Inputs!$B$36-Inputs!$B$35</f>
        <v>1669006.7899226593</v>
      </c>
    </row>
    <row r="938" spans="1:117" x14ac:dyDescent="0.75">
      <c r="A938" s="11">
        <v>925</v>
      </c>
      <c r="C938" s="23">
        <f t="shared" ca="1" si="542"/>
        <v>0.18847604733399329</v>
      </c>
      <c r="D938" s="23">
        <f t="shared" ca="1" si="542"/>
        <v>-1.5081278022976834</v>
      </c>
      <c r="E938" s="23">
        <f t="shared" ca="1" si="542"/>
        <v>-0.2986543039692009</v>
      </c>
      <c r="F938" s="23">
        <f t="shared" ca="1" si="542"/>
        <v>-1.4075592273178721</v>
      </c>
      <c r="G938" s="23">
        <f t="shared" ca="1" si="542"/>
        <v>-1.4705424147646695</v>
      </c>
      <c r="H938" s="23">
        <f t="shared" ca="1" si="542"/>
        <v>0.29816631822945716</v>
      </c>
      <c r="I938" s="23">
        <f t="shared" ca="1" si="542"/>
        <v>-0.64753832919532295</v>
      </c>
      <c r="J938" s="23">
        <f t="shared" ca="1" si="542"/>
        <v>-0.38047864838966572</v>
      </c>
      <c r="K938" s="23">
        <f t="shared" ca="1" si="542"/>
        <v>-0.59742402387096372</v>
      </c>
      <c r="L938" s="23">
        <f t="shared" ca="1" si="542"/>
        <v>-0.3554500499965117</v>
      </c>
      <c r="M938" s="23">
        <f t="shared" ca="1" si="542"/>
        <v>-0.57014077840494692</v>
      </c>
      <c r="N938" s="23">
        <f ca="1">SQRT(Inputs!$B$38)*C938+SQRT(1-Inputs!$B$38)*_xlfn.NORM.S.INV(RAND())</f>
        <v>1.8647169999946631</v>
      </c>
      <c r="O938" s="23">
        <f ca="1">SQRT(Inputs!$B$38)*D938+SQRT(1-Inputs!$B$38)*_xlfn.NORM.S.INV(RAND())</f>
        <v>-0.37007003363078717</v>
      </c>
      <c r="P938" s="23">
        <f ca="1">SQRT(Inputs!$B$38)*E938+SQRT(1-Inputs!$B$38)*_xlfn.NORM.S.INV(RAND())</f>
        <v>-0.8155868916027218</v>
      </c>
      <c r="Q938" s="23">
        <f ca="1">SQRT(Inputs!$B$38)*F938+SQRT(1-Inputs!$B$38)*_xlfn.NORM.S.INV(RAND())</f>
        <v>-0.98048594688706237</v>
      </c>
      <c r="R938" s="23">
        <f ca="1">SQRT(Inputs!$B$38)*G938+SQRT(1-Inputs!$B$38)*_xlfn.NORM.S.INV(RAND())</f>
        <v>-0.23420788676383941</v>
      </c>
      <c r="S938" s="23">
        <f ca="1">SQRT(Inputs!$B$38)*H938+SQRT(1-Inputs!$B$38)*_xlfn.NORM.S.INV(RAND())</f>
        <v>-1.1466487751433294</v>
      </c>
      <c r="T938" s="23">
        <f ca="1">SQRT(Inputs!$B$38)*I938+SQRT(1-Inputs!$B$38)*_xlfn.NORM.S.INV(RAND())</f>
        <v>0.44911763811435867</v>
      </c>
      <c r="U938" s="23">
        <f ca="1">SQRT(Inputs!$B$38)*J938+SQRT(1-Inputs!$B$38)*_xlfn.NORM.S.INV(RAND())</f>
        <v>0.91975471692086752</v>
      </c>
      <c r="V938" s="23">
        <f ca="1">SQRT(Inputs!$B$38)*K938+SQRT(1-Inputs!$B$38)*_xlfn.NORM.S.INV(RAND())</f>
        <v>-0.75278652428933823</v>
      </c>
      <c r="W938" s="23">
        <f ca="1">SQRT(Inputs!$B$38)*L938+SQRT(1-Inputs!$B$38)*_xlfn.NORM.S.INV(RAND())</f>
        <v>-1.3733271094362034</v>
      </c>
      <c r="X938" s="23">
        <f ca="1">SQRT(Inputs!$B$38)*M938+SQRT(1-Inputs!$B$38)*_xlfn.NORM.S.INV(RAND())</f>
        <v>3.4258252451143556E-2</v>
      </c>
      <c r="Y938" s="23">
        <f ca="1">SQRT(Inputs!$B$38)*C938+SQRT(1-Inputs!$B$38)*_xlfn.NORM.S.INV(RAND())</f>
        <v>-8.5004235755509444E-2</v>
      </c>
      <c r="Z938" s="23">
        <f ca="1">SQRT(Inputs!$B$38)*D938+SQRT(1-Inputs!$B$38)*_xlfn.NORM.S.INV(RAND())</f>
        <v>-0.99228008449140437</v>
      </c>
      <c r="AA938" s="23">
        <f ca="1">SQRT(Inputs!$B$38)*E938+SQRT(1-Inputs!$B$38)*_xlfn.NORM.S.INV(RAND())</f>
        <v>-0.71641816950203019</v>
      </c>
      <c r="AB938" s="23">
        <f ca="1">SQRT(Inputs!$B$38)*F938+SQRT(1-Inputs!$B$38)*_xlfn.NORM.S.INV(RAND())</f>
        <v>-1.3077213798768526</v>
      </c>
      <c r="AC938" s="23">
        <f ca="1">SQRT(Inputs!$B$38)*G938+SQRT(1-Inputs!$B$38)*_xlfn.NORM.S.INV(RAND())</f>
        <v>0.21076622003895207</v>
      </c>
      <c r="AD938" s="23">
        <f ca="1">SQRT(Inputs!$B$38)*H938+SQRT(1-Inputs!$B$38)*_xlfn.NORM.S.INV(RAND())</f>
        <v>1.1930647988507412</v>
      </c>
      <c r="AE938" s="23">
        <f ca="1">SQRT(Inputs!$B$38)*I938+SQRT(1-Inputs!$B$38)*_xlfn.NORM.S.INV(RAND())</f>
        <v>0.82626056879588128</v>
      </c>
      <c r="AF938" s="23">
        <f ca="1">SQRT(Inputs!$B$38)*J938+SQRT(1-Inputs!$B$38)*_xlfn.NORM.S.INV(RAND())</f>
        <v>-0.43648851735998606</v>
      </c>
      <c r="AG938" s="23">
        <f ca="1">SQRT(Inputs!$B$38)*K938+SQRT(1-Inputs!$B$38)*_xlfn.NORM.S.INV(RAND())</f>
        <v>-0.48328623038946683</v>
      </c>
      <c r="AH938" s="23">
        <f ca="1">SQRT(Inputs!$B$38)*L938+SQRT(1-Inputs!$B$38)*_xlfn.NORM.S.INV(RAND())</f>
        <v>0.28790110397177815</v>
      </c>
      <c r="AI938" s="23">
        <f ca="1">SQRT(Inputs!$B$38)*M938+SQRT(1-Inputs!$B$38)*_xlfn.NORM.S.INV(RAND())</f>
        <v>0.43540599478006659</v>
      </c>
      <c r="AJ938" s="23">
        <f ca="1">SQRT(Inputs!$B$38)*C938+SQRT(1-Inputs!$B$38)*_xlfn.NORM.S.INV(RAND())</f>
        <v>1.4237503450857878</v>
      </c>
      <c r="AK938" s="23">
        <f ca="1">SQRT(Inputs!$B$38)*D938+SQRT(1-Inputs!$B$38)*_xlfn.NORM.S.INV(RAND())</f>
        <v>-1.665726055937391</v>
      </c>
      <c r="AL938" s="23">
        <f ca="1">SQRT(Inputs!$B$38)*E938+SQRT(1-Inputs!$B$38)*_xlfn.NORM.S.INV(RAND())</f>
        <v>-1.3232061758907268</v>
      </c>
      <c r="AM938" s="23">
        <f ca="1">SQRT(Inputs!$B$38)*F938+SQRT(1-Inputs!$B$38)*_xlfn.NORM.S.INV(RAND())</f>
        <v>-0.56921339910078084</v>
      </c>
      <c r="AN938" s="23">
        <f ca="1">SQRT(Inputs!$B$38)*G938+SQRT(1-Inputs!$B$38)*_xlfn.NORM.S.INV(RAND())</f>
        <v>-1.2459872327990085</v>
      </c>
      <c r="AO938" s="23">
        <f ca="1">SQRT(Inputs!$B$38)*H938+SQRT(1-Inputs!$B$38)*_xlfn.NORM.S.INV(RAND())</f>
        <v>0.56172642289481112</v>
      </c>
      <c r="AP938" s="23">
        <f ca="1">SQRT(Inputs!$B$38)*I938+SQRT(1-Inputs!$B$38)*_xlfn.NORM.S.INV(RAND())</f>
        <v>0.33002463055032261</v>
      </c>
      <c r="AQ938" s="23">
        <f ca="1">SQRT(Inputs!$B$38)*J938+SQRT(1-Inputs!$B$38)*_xlfn.NORM.S.INV(RAND())</f>
        <v>0.65153347570918108</v>
      </c>
      <c r="AR938" s="23">
        <f ca="1">SQRT(Inputs!$B$38)*K938+SQRT(1-Inputs!$B$38)*_xlfn.NORM.S.INV(RAND())</f>
        <v>3.9653293403026646E-2</v>
      </c>
      <c r="AS938" s="23">
        <f ca="1">SQRT(Inputs!$B$38)*L938+SQRT(1-Inputs!$B$38)*_xlfn.NORM.S.INV(RAND())</f>
        <v>0.34474010757514917</v>
      </c>
      <c r="AT938" s="23">
        <f ca="1">SQRT(Inputs!$B$38)*M938+SQRT(1-Inputs!$B$38)*_xlfn.NORM.S.INV(RAND())</f>
        <v>-0.47711856993053425</v>
      </c>
      <c r="AU938" s="15">
        <f ca="1">Inputs!$B$6*EXP($B$8-0.5*C$5^2+C$5*N938)</f>
        <v>6710.7090267281892</v>
      </c>
      <c r="AV938" s="15">
        <f t="shared" ca="1" si="510"/>
        <v>7735.927261912112</v>
      </c>
      <c r="AW938" s="15">
        <f t="shared" ca="1" si="511"/>
        <v>8449.9765778643959</v>
      </c>
      <c r="AX938" s="15">
        <f t="shared" ca="1" si="512"/>
        <v>9127.1792515401357</v>
      </c>
      <c r="AY938" s="15">
        <f t="shared" ca="1" si="513"/>
        <v>10853.378462716504</v>
      </c>
      <c r="AZ938" s="15">
        <f t="shared" ca="1" si="514"/>
        <v>11699.394107107239</v>
      </c>
      <c r="BA938" s="15">
        <f t="shared" ca="1" si="515"/>
        <v>15006.100695293044</v>
      </c>
      <c r="BB938" s="15">
        <f t="shared" ca="1" si="516"/>
        <v>20145.477875764929</v>
      </c>
      <c r="BC938" s="15">
        <f t="shared" ca="1" si="517"/>
        <v>22943.771790950374</v>
      </c>
      <c r="BD938" s="15">
        <f t="shared" ca="1" si="518"/>
        <v>24719.989665691006</v>
      </c>
      <c r="BE938" s="15">
        <f t="shared" ca="1" si="519"/>
        <v>30385.840962079721</v>
      </c>
      <c r="BF938" s="15">
        <f ca="1">Inputs!$B$13*EXP($B$9-0.5*C$6^2+C$6*Y938)</f>
        <v>13599.89481842806</v>
      </c>
      <c r="BG938" s="15">
        <f t="shared" ca="1" si="520"/>
        <v>13857.551034647693</v>
      </c>
      <c r="BH938" s="15">
        <f t="shared" ca="1" si="521"/>
        <v>15034.467021230108</v>
      </c>
      <c r="BI938" s="15">
        <f t="shared" ca="1" si="522"/>
        <v>15048.956401363052</v>
      </c>
      <c r="BJ938" s="15">
        <f t="shared" ca="1" si="523"/>
        <v>19018.141895240595</v>
      </c>
      <c r="BK938" s="15">
        <f t="shared" ca="1" si="524"/>
        <v>27457.691179953617</v>
      </c>
      <c r="BL938" s="15">
        <f t="shared" ca="1" si="525"/>
        <v>37540.428730417327</v>
      </c>
      <c r="BM938" s="15">
        <f t="shared" ca="1" si="526"/>
        <v>43709.740159402558</v>
      </c>
      <c r="BN938" s="15">
        <f t="shared" ca="1" si="527"/>
        <v>50732.579313958224</v>
      </c>
      <c r="BO938" s="15">
        <f t="shared" ca="1" si="528"/>
        <v>64545.523249086167</v>
      </c>
      <c r="BP938" s="15">
        <f t="shared" ca="1" si="529"/>
        <v>83460.654836061163</v>
      </c>
      <c r="BQ938" s="15">
        <f ca="1">Inputs!$B$20*EXP($B$10-0.5*C$7^2+C$7*AJ938)</f>
        <v>7107.5173563324097</v>
      </c>
      <c r="BR938" s="15">
        <f t="shared" ca="1" si="530"/>
        <v>5682.1701307072244</v>
      </c>
      <c r="BS938" s="15">
        <f t="shared" ca="1" si="531"/>
        <v>5321.0564102014259</v>
      </c>
      <c r="BT938" s="15">
        <f t="shared" ca="1" si="532"/>
        <v>6318.9292947637286</v>
      </c>
      <c r="BU938" s="15">
        <f t="shared" ca="1" si="533"/>
        <v>6477.883039247482</v>
      </c>
      <c r="BV938" s="15">
        <f t="shared" ca="1" si="534"/>
        <v>10228.52358198541</v>
      </c>
      <c r="BW938" s="15">
        <f t="shared" ca="1" si="535"/>
        <v>15305.956395064797</v>
      </c>
      <c r="BX938" s="15">
        <f t="shared" ca="1" si="536"/>
        <v>24394.867894266317</v>
      </c>
      <c r="BY938" s="15">
        <f t="shared" ca="1" si="537"/>
        <v>34441.661064195738</v>
      </c>
      <c r="BZ938" s="15">
        <f t="shared" ca="1" si="538"/>
        <v>51488.290545815173</v>
      </c>
      <c r="CA938" s="15">
        <f t="shared" ca="1" si="539"/>
        <v>66446.11591741335</v>
      </c>
      <c r="CB938" s="15">
        <f ca="1">(AU938*DCF!C$10-DCF!C$5*MAX(AU938*DCF!C$10,0)-MAX(AU938-Inputs!$B$6,0)/Inputs!$B$10)*DCF!C$6</f>
        <v>1030.6074036474492</v>
      </c>
      <c r="CC938" s="15">
        <f ca="1">(AV938*DCF!D$10-DCF!D$5*MAX(AV938*DCF!D$10,0)-MAX(AV938-AU938,0)/Inputs!$B$10)*DCF!D$6</f>
        <v>1635.6072261219288</v>
      </c>
      <c r="CD938" s="15">
        <f ca="1">(AW938*DCF!E$10-DCF!E$5*MAX(AW938*DCF!E$10,0)-MAX(AW938-AV938,0)/Inputs!$B$10)*DCF!E$6</f>
        <v>1790.1316035903656</v>
      </c>
      <c r="CE938" s="15">
        <f ca="1">(AX938*DCF!F$10-DCF!F$5*MAX(AX938*DCF!F$10,0)-MAX(AX938-AW938,0)/Inputs!$B$10)*DCF!F$6</f>
        <v>1851.5395982101747</v>
      </c>
      <c r="CF938" s="15">
        <f ca="1">(AY938*DCF!G$10-DCF!G$5*MAX(AY938*DCF!G$10,0)-MAX(AY938-AX938,0)/Inputs!$B$10)*DCF!G$6</f>
        <v>1904.4231344927284</v>
      </c>
      <c r="CG938" s="15">
        <f ca="1">(AZ938*DCF!H$10-DCF!H$5*MAX(AZ938*DCF!H$10,0)-MAX(AZ938-AY938,0)/Inputs!$B$10)*DCF!H$6</f>
        <v>2121.2205131615137</v>
      </c>
      <c r="CH938" s="15">
        <f ca="1">(BA938*DCF!I$10-DCF!I$5*MAX(BA938*DCF!I$10,0)-MAX(BA938-AZ938,0)/Inputs!$B$10)*DCF!I$6</f>
        <v>2198.6514358197383</v>
      </c>
      <c r="CI938" s="15">
        <f ca="1">(BB938*DCF!J$10-DCF!J$5*MAX(BB938*DCF!J$10,0)-MAX(BB938-BA938,0)/Inputs!$B$10)*DCF!J$6</f>
        <v>2678.2228259616381</v>
      </c>
      <c r="CJ938" s="15">
        <f ca="1">(BC938*DCF!K$10-DCF!K$5*MAX(BC938*DCF!K$10,0)-MAX(BC938-BB938,0)/Inputs!$B$10)*DCF!K$6</f>
        <v>3301.8602289831902</v>
      </c>
      <c r="CK938" s="15">
        <f ca="1">(BD938*DCF!L$10-DCF!L$5*MAX(BD938*DCF!L$10,0)-MAX(BD938-BC938,0)/Inputs!$B$10)*DCF!L$6</f>
        <v>3498.5507854245484</v>
      </c>
      <c r="CL938" s="15">
        <f ca="1">(BE938*DCF!M$10-DCF!M$5*MAX(BE938*DCF!M$10,0)-MAX(BE938-BD938,0)/Inputs!$B$10)*DCF!M$6</f>
        <v>3610.9886951820117</v>
      </c>
      <c r="CM938" s="15">
        <f ca="1">(BF938*DCF!C$28-DCF!C$5*MAX(BF938*DCF!C$28,0)-MAX(BF938-Inputs!$B$13,0)/Inputs!$B$17)*DCF!C$6</f>
        <v>3639.5375497430023</v>
      </c>
      <c r="CN938" s="15">
        <f ca="1">(BG938*DCF!D$28-DCF!D$5*MAX(BG938*DCF!D$28,0)-MAX(BG938-BF938,0)/Inputs!$B$17)*DCF!D$6</f>
        <v>4026.3985032730297</v>
      </c>
      <c r="CO938" s="15">
        <f ca="1">(BH938*DCF!E$28-DCF!E$5*MAX(BH938*DCF!E$28,0)-MAX(BH938-BG938,0)/Inputs!$B$17)*DCF!E$6</f>
        <v>4026.0748298359917</v>
      </c>
      <c r="CP938" s="15">
        <f ca="1">(BI938*DCF!F$28-DCF!F$5*MAX(BI938*DCF!F$28,0)-MAX(BI938-BH938,0)/Inputs!$B$17)*DCF!F$6</f>
        <v>4082.757239803726</v>
      </c>
      <c r="CQ938" s="15">
        <f ca="1">(BJ938*DCF!G$28-DCF!G$5*MAX(BJ938*DCF!G$28,0)-MAX(BJ938-BI938,0)/Inputs!$B$17)*DCF!G$6</f>
        <v>4266.8234156416793</v>
      </c>
      <c r="CR938" s="15">
        <f ca="1">(BK938*DCF!H$28-DCF!H$5*MAX(BK938*DCF!H$28,0)-MAX(BK938-BJ938,0)/Inputs!$B$17)*DCF!H$6</f>
        <v>5479.3208469218516</v>
      </c>
      <c r="CS938" s="15">
        <f ca="1">(BL938*DCF!I$28-DCF!I$5*MAX(BL938*DCF!I$28,0)-MAX(BL938-BK938,0)/Inputs!$B$17)*DCF!I$6</f>
        <v>7380.5638826430331</v>
      </c>
      <c r="CT938" s="15">
        <f ca="1">(BM938*DCF!J$28-DCF!J$5*MAX(BM938*DCF!J$28,0)-MAX(BM938-BL938,0)/Inputs!$B$17)*DCF!J$6</f>
        <v>8932.9003824172087</v>
      </c>
      <c r="CU938" s="15">
        <f ca="1">(BN938*DCF!K$28-DCF!K$5*MAX(BN938*DCF!K$28,0)-MAX(BN938-BM938,0)/Inputs!$B$17)*DCF!K$6</f>
        <v>9853.6658652201622</v>
      </c>
      <c r="CV938" s="15">
        <f ca="1">(BO938*DCF!L$28-DCF!L$5*MAX(BO938*DCF!L$28,0)-MAX(BO938-BN938,0)/Inputs!$B$17)*DCF!L$6</f>
        <v>11315.229051420405</v>
      </c>
      <c r="CW938" s="15">
        <f ca="1">(BP938*DCF!M$28-DCF!M$5*MAX(BP938*DCF!M$28,0)-MAX(BP938-BO938,0)/Inputs!$B$17)*DCF!M$6</f>
        <v>13726.007755805165</v>
      </c>
      <c r="CX938" s="15">
        <f ca="1">(BQ938*DCF!C$46-DCF!C$5*MAX(BQ938*DCF!C$46,0)-MAX(BQ938-Inputs!$B$20,0)/Inputs!$B$24)*DCF!C$6</f>
        <v>-3445.8549812926626</v>
      </c>
      <c r="CY938" s="15">
        <f ca="1">(BR938*DCF!D$46-DCF!D$5*MAX(BR938*DCF!D$46,0)-MAX(BR938-BQ938,0)/Inputs!$B$24)*DCF!D$6</f>
        <v>-969.81393139134116</v>
      </c>
      <c r="CZ938" s="15">
        <f ca="1">(BS938*DCF!E$46-DCF!E$5*MAX(BS938*DCF!E$46,0)-MAX(BS938-BR938,0)/Inputs!$B$24)*DCF!E$6</f>
        <v>-629.22418516061703</v>
      </c>
      <c r="DA938" s="15">
        <f ca="1">(BT938*DCF!F$46-DCF!F$5*MAX(BT938*DCF!F$46,0)-MAX(BT938-BS938,0)/Inputs!$B$24)*DCF!F$6</f>
        <v>-823.54144500066798</v>
      </c>
      <c r="DB938" s="15">
        <f ca="1">(BU938*DCF!G$46-DCF!G$5*MAX(BU938*DCF!G$46,0)-MAX(BU938-BT938,0)/Inputs!$B$24)*DCF!G$6</f>
        <v>-271.37208580797414</v>
      </c>
      <c r="DC938" s="15">
        <f ca="1">(BV938*DCF!H$46-DCF!H$5*MAX(BV938*DCF!H$46,0)-MAX(BV938-BU938,0)/Inputs!$B$24)*DCF!H$6</f>
        <v>-1165.4885680999307</v>
      </c>
      <c r="DD938" s="15">
        <f ca="1">(BW938*DCF!I$46-DCF!I$5*MAX(BW938*DCF!I$46,0)-MAX(BW938-BV938,0)/Inputs!$B$24)*DCF!I$6</f>
        <v>-1104.03754227729</v>
      </c>
      <c r="DE938" s="15">
        <f ca="1">(BX938*DCF!J$46-DCF!J$5*MAX(BX938*DCF!J$46,0)-MAX(BX938-BW938,0)/Inputs!$B$24)*DCF!J$6</f>
        <v>-1386.933609340155</v>
      </c>
      <c r="DF938" s="15">
        <f ca="1">(BY938*DCF!K$46-DCF!K$5*MAX(BY938*DCF!K$46,0)-MAX(BY938-BX938,0)/Inputs!$B$24)*DCF!K$6</f>
        <v>-493.77418932546277</v>
      </c>
      <c r="DG938" s="15">
        <f ca="1">(BZ938*DCF!L$46-DCF!L$5*MAX(BZ938*DCF!L$46,0)-MAX(BZ938-BY938,0)/Inputs!$B$24)*DCF!L$6</f>
        <v>-298.56133280426758</v>
      </c>
      <c r="DH938" s="15">
        <f ca="1">(CA938*DCF!M$46-DCF!M$5*MAX(CA938*DCF!M$46,0)-MAX(CA938-BZ938,0)/Inputs!$B$24)*DCF!M$6</f>
        <v>2082.0885404021979</v>
      </c>
      <c r="DI938" s="15">
        <f ca="1">SUM(CB938:CL938)+BE938*DCF!M$10*(1+Inputs!$B$30)*(1-Inputs!$B$33)*(1-Inputs!$B$30/Inputs!$B$31)/(Inputs!$B$29-Inputs!$B$30)*DCF!M$6</f>
        <v>110186.00065921241</v>
      </c>
      <c r="DJ938" s="15">
        <f ca="1">SUM(CM938:CW938)+BP938*DCF!M$28*(1+Inputs!$B$30)*(1-Inputs!$B$33)*(1-Inputs!$B$30/Inputs!$B$31)/(Inputs!$B$29-Inputs!$B$30)*DCF!M$6</f>
        <v>386425.42073827574</v>
      </c>
      <c r="DK938" s="15">
        <f ca="1">SUM(CX938:DH938)+CA938*DCF!M$46*(1+Inputs!$B$30)*(1-Inputs!$B$33)*(1-Inputs!$B$30/Inputs!$B$31)/(Inputs!$B$29-Inputs!$B$30)*DCF!M$6</f>
        <v>94227.052923835916</v>
      </c>
      <c r="DM938" s="15">
        <f ca="1">DI938+DJ938+DK938+Inputs!$B$34+Inputs!$B$36-Inputs!$B$35</f>
        <v>667689.47432132403</v>
      </c>
    </row>
    <row r="939" spans="1:117" x14ac:dyDescent="0.75">
      <c r="A939" s="11">
        <v>926</v>
      </c>
      <c r="C939" s="23">
        <f t="shared" ca="1" si="542"/>
        <v>0.73160247531292677</v>
      </c>
      <c r="D939" s="23">
        <f t="shared" ca="1" si="542"/>
        <v>-0.70933501343812833</v>
      </c>
      <c r="E939" s="23">
        <f t="shared" ca="1" si="542"/>
        <v>0.22103570000734099</v>
      </c>
      <c r="F939" s="23">
        <f t="shared" ca="1" si="542"/>
        <v>-1.5028295019353286</v>
      </c>
      <c r="G939" s="23">
        <f t="shared" ca="1" si="542"/>
        <v>1.0179527954935574</v>
      </c>
      <c r="H939" s="23">
        <f t="shared" ca="1" si="542"/>
        <v>1.1877018593281592</v>
      </c>
      <c r="I939" s="23">
        <f t="shared" ca="1" si="542"/>
        <v>1.0564407644872065</v>
      </c>
      <c r="J939" s="23">
        <f t="shared" ca="1" si="542"/>
        <v>0.6797739552243548</v>
      </c>
      <c r="K939" s="23">
        <f t="shared" ca="1" si="542"/>
        <v>-1.1789614936336812</v>
      </c>
      <c r="L939" s="23">
        <f t="shared" ca="1" si="542"/>
        <v>0.92490155552497311</v>
      </c>
      <c r="M939" s="23">
        <f t="shared" ca="1" si="542"/>
        <v>-0.52727070012783384</v>
      </c>
      <c r="N939" s="23">
        <f ca="1">SQRT(Inputs!$B$38)*C939+SQRT(1-Inputs!$B$38)*_xlfn.NORM.S.INV(RAND())</f>
        <v>0.48293895810233683</v>
      </c>
      <c r="O939" s="23">
        <f ca="1">SQRT(Inputs!$B$38)*D939+SQRT(1-Inputs!$B$38)*_xlfn.NORM.S.INV(RAND())</f>
        <v>-0.70053712340656071</v>
      </c>
      <c r="P939" s="23">
        <f ca="1">SQRT(Inputs!$B$38)*E939+SQRT(1-Inputs!$B$38)*_xlfn.NORM.S.INV(RAND())</f>
        <v>-1.261564467198055</v>
      </c>
      <c r="Q939" s="23">
        <f ca="1">SQRT(Inputs!$B$38)*F939+SQRT(1-Inputs!$B$38)*_xlfn.NORM.S.INV(RAND())</f>
        <v>0.31726919047531454</v>
      </c>
      <c r="R939" s="23">
        <f ca="1">SQRT(Inputs!$B$38)*G939+SQRT(1-Inputs!$B$38)*_xlfn.NORM.S.INV(RAND())</f>
        <v>1.1525968219756537</v>
      </c>
      <c r="S939" s="23">
        <f ca="1">SQRT(Inputs!$B$38)*H939+SQRT(1-Inputs!$B$38)*_xlfn.NORM.S.INV(RAND())</f>
        <v>0.31063826634404279</v>
      </c>
      <c r="T939" s="23">
        <f ca="1">SQRT(Inputs!$B$38)*I939+SQRT(1-Inputs!$B$38)*_xlfn.NORM.S.INV(RAND())</f>
        <v>0.70471798842167155</v>
      </c>
      <c r="U939" s="23">
        <f ca="1">SQRT(Inputs!$B$38)*J939+SQRT(1-Inputs!$B$38)*_xlfn.NORM.S.INV(RAND())</f>
        <v>1.7527379958536453</v>
      </c>
      <c r="V939" s="23">
        <f ca="1">SQRT(Inputs!$B$38)*K939+SQRT(1-Inputs!$B$38)*_xlfn.NORM.S.INV(RAND())</f>
        <v>-1.8675329043276472</v>
      </c>
      <c r="W939" s="23">
        <f ca="1">SQRT(Inputs!$B$38)*L939+SQRT(1-Inputs!$B$38)*_xlfn.NORM.S.INV(RAND())</f>
        <v>0.18055122906535709</v>
      </c>
      <c r="X939" s="23">
        <f ca="1">SQRT(Inputs!$B$38)*M939+SQRT(1-Inputs!$B$38)*_xlfn.NORM.S.INV(RAND())</f>
        <v>-1.217534519740131</v>
      </c>
      <c r="Y939" s="23">
        <f ca="1">SQRT(Inputs!$B$38)*C939+SQRT(1-Inputs!$B$38)*_xlfn.NORM.S.INV(RAND())</f>
        <v>0.61180458075892874</v>
      </c>
      <c r="Z939" s="23">
        <f ca="1">SQRT(Inputs!$B$38)*D939+SQRT(1-Inputs!$B$38)*_xlfn.NORM.S.INV(RAND())</f>
        <v>9.9449983819023813E-2</v>
      </c>
      <c r="AA939" s="23">
        <f ca="1">SQRT(Inputs!$B$38)*E939+SQRT(1-Inputs!$B$38)*_xlfn.NORM.S.INV(RAND())</f>
        <v>-0.94612134747797738</v>
      </c>
      <c r="AB939" s="23">
        <f ca="1">SQRT(Inputs!$B$38)*F939+SQRT(1-Inputs!$B$38)*_xlfn.NORM.S.INV(RAND())</f>
        <v>-1.7310529147176488</v>
      </c>
      <c r="AC939" s="23">
        <f ca="1">SQRT(Inputs!$B$38)*G939+SQRT(1-Inputs!$B$38)*_xlfn.NORM.S.INV(RAND())</f>
        <v>-0.16455692762703678</v>
      </c>
      <c r="AD939" s="23">
        <f ca="1">SQRT(Inputs!$B$38)*H939+SQRT(1-Inputs!$B$38)*_xlfn.NORM.S.INV(RAND())</f>
        <v>1.3019020834085617</v>
      </c>
      <c r="AE939" s="23">
        <f ca="1">SQRT(Inputs!$B$38)*I939+SQRT(1-Inputs!$B$38)*_xlfn.NORM.S.INV(RAND())</f>
        <v>1.8817319031226298E-2</v>
      </c>
      <c r="AF939" s="23">
        <f ca="1">SQRT(Inputs!$B$38)*J939+SQRT(1-Inputs!$B$38)*_xlfn.NORM.S.INV(RAND())</f>
        <v>-0.42826162728563755</v>
      </c>
      <c r="AG939" s="23">
        <f ca="1">SQRT(Inputs!$B$38)*K939+SQRT(1-Inputs!$B$38)*_xlfn.NORM.S.INV(RAND())</f>
        <v>0.24040540445398306</v>
      </c>
      <c r="AH939" s="23">
        <f ca="1">SQRT(Inputs!$B$38)*L939+SQRT(1-Inputs!$B$38)*_xlfn.NORM.S.INV(RAND())</f>
        <v>1.4389424951669394</v>
      </c>
      <c r="AI939" s="23">
        <f ca="1">SQRT(Inputs!$B$38)*M939+SQRT(1-Inputs!$B$38)*_xlfn.NORM.S.INV(RAND())</f>
        <v>-1.0883669732395858</v>
      </c>
      <c r="AJ939" s="23">
        <f ca="1">SQRT(Inputs!$B$38)*C939+SQRT(1-Inputs!$B$38)*_xlfn.NORM.S.INV(RAND())</f>
        <v>1.5217748877031696</v>
      </c>
      <c r="AK939" s="23">
        <f ca="1">SQRT(Inputs!$B$38)*D939+SQRT(1-Inputs!$B$38)*_xlfn.NORM.S.INV(RAND())</f>
        <v>-0.9480993355266687</v>
      </c>
      <c r="AL939" s="23">
        <f ca="1">SQRT(Inputs!$B$38)*E939+SQRT(1-Inputs!$B$38)*_xlfn.NORM.S.INV(RAND())</f>
        <v>-0.10824556749568577</v>
      </c>
      <c r="AM939" s="23">
        <f ca="1">SQRT(Inputs!$B$38)*F939+SQRT(1-Inputs!$B$38)*_xlfn.NORM.S.INV(RAND())</f>
        <v>-0.7469836672376382</v>
      </c>
      <c r="AN939" s="23">
        <f ca="1">SQRT(Inputs!$B$38)*G939+SQRT(1-Inputs!$B$38)*_xlfn.NORM.S.INV(RAND())</f>
        <v>0.33023650866901111</v>
      </c>
      <c r="AO939" s="23">
        <f ca="1">SQRT(Inputs!$B$38)*H939+SQRT(1-Inputs!$B$38)*_xlfn.NORM.S.INV(RAND())</f>
        <v>0.71599497034636506</v>
      </c>
      <c r="AP939" s="23">
        <f ca="1">SQRT(Inputs!$B$38)*I939+SQRT(1-Inputs!$B$38)*_xlfn.NORM.S.INV(RAND())</f>
        <v>0.48217388880438927</v>
      </c>
      <c r="AQ939" s="23">
        <f ca="1">SQRT(Inputs!$B$38)*J939+SQRT(1-Inputs!$B$38)*_xlfn.NORM.S.INV(RAND())</f>
        <v>0.18543690900526191</v>
      </c>
      <c r="AR939" s="23">
        <f ca="1">SQRT(Inputs!$B$38)*K939+SQRT(1-Inputs!$B$38)*_xlfn.NORM.S.INV(RAND())</f>
        <v>0.5323671493554033</v>
      </c>
      <c r="AS939" s="23">
        <f ca="1">SQRT(Inputs!$B$38)*L939+SQRT(1-Inputs!$B$38)*_xlfn.NORM.S.INV(RAND())</f>
        <v>-0.46646666385305957</v>
      </c>
      <c r="AT939" s="23">
        <f ca="1">SQRT(Inputs!$B$38)*M939+SQRT(1-Inputs!$B$38)*_xlfn.NORM.S.INV(RAND())</f>
        <v>-0.20180343590730834</v>
      </c>
      <c r="AU939" s="15">
        <f ca="1">Inputs!$B$6*EXP($B$8-0.5*C$5^2+C$5*N939)</f>
        <v>5365.727411636637</v>
      </c>
      <c r="AV939" s="15">
        <f t="shared" ca="1" si="510"/>
        <v>5892.1058051394457</v>
      </c>
      <c r="AW939" s="15">
        <f t="shared" ca="1" si="511"/>
        <v>6060.2302564650763</v>
      </c>
      <c r="AX939" s="15">
        <f t="shared" ca="1" si="512"/>
        <v>7698.0967820573505</v>
      </c>
      <c r="AY939" s="15">
        <f t="shared" ca="1" si="513"/>
        <v>10763.436870625017</v>
      </c>
      <c r="AZ939" s="15">
        <f t="shared" ca="1" si="514"/>
        <v>13622.068551181756</v>
      </c>
      <c r="BA939" s="15">
        <f t="shared" ca="1" si="515"/>
        <v>17945.905749119207</v>
      </c>
      <c r="BB939" s="15">
        <f t="shared" ca="1" si="516"/>
        <v>26189.048058686618</v>
      </c>
      <c r="BC939" s="15">
        <f t="shared" ca="1" si="517"/>
        <v>26783.918302544553</v>
      </c>
      <c r="BD939" s="15">
        <f t="shared" ca="1" si="518"/>
        <v>33371.660913224856</v>
      </c>
      <c r="BE939" s="15">
        <f t="shared" ca="1" si="519"/>
        <v>36600.353933360384</v>
      </c>
      <c r="BF939" s="15">
        <f ca="1">Inputs!$B$13*EXP($B$9-0.5*C$6^2+C$6*Y939)</f>
        <v>15614.544150790674</v>
      </c>
      <c r="BG939" s="15">
        <f t="shared" ca="1" si="520"/>
        <v>19374.56370268331</v>
      </c>
      <c r="BH939" s="15">
        <f t="shared" ca="1" si="521"/>
        <v>20234.279415035955</v>
      </c>
      <c r="BI939" s="15">
        <f t="shared" ca="1" si="522"/>
        <v>18976.141490316808</v>
      </c>
      <c r="BJ939" s="15">
        <f t="shared" ca="1" si="523"/>
        <v>22718.1925498001</v>
      </c>
      <c r="BK939" s="15">
        <f t="shared" ca="1" si="524"/>
        <v>33289.314590351561</v>
      </c>
      <c r="BL939" s="15">
        <f t="shared" ca="1" si="525"/>
        <v>40991.745008520564</v>
      </c>
      <c r="BM939" s="15">
        <f t="shared" ca="1" si="526"/>
        <v>47777.041670012477</v>
      </c>
      <c r="BN939" s="15">
        <f t="shared" ca="1" si="527"/>
        <v>60477.220203036566</v>
      </c>
      <c r="BO939" s="15">
        <f t="shared" ca="1" si="528"/>
        <v>87958.62703738462</v>
      </c>
      <c r="BP939" s="15">
        <f t="shared" ca="1" si="529"/>
        <v>95701.421925310642</v>
      </c>
      <c r="BQ939" s="15">
        <f ca="1">Inputs!$B$20*EXP($B$10-0.5*C$7^2+C$7*AJ939)</f>
        <v>7358.974691425542</v>
      </c>
      <c r="BR939" s="15">
        <f t="shared" ca="1" si="530"/>
        <v>7389.0910895127518</v>
      </c>
      <c r="BS939" s="15">
        <f t="shared" ca="1" si="531"/>
        <v>9808.835768341447</v>
      </c>
      <c r="BT939" s="15">
        <f t="shared" ca="1" si="532"/>
        <v>11117.568858545364</v>
      </c>
      <c r="BU939" s="15">
        <f t="shared" ca="1" si="533"/>
        <v>16689.324486332524</v>
      </c>
      <c r="BV939" s="15">
        <f t="shared" ca="1" si="534"/>
        <v>27284.321272725287</v>
      </c>
      <c r="BW939" s="15">
        <f t="shared" ca="1" si="535"/>
        <v>42164.402070765544</v>
      </c>
      <c r="BX939" s="15">
        <f t="shared" ca="1" si="536"/>
        <v>61207.316144751596</v>
      </c>
      <c r="BY939" s="15">
        <f t="shared" ca="1" si="537"/>
        <v>94957.478803108141</v>
      </c>
      <c r="BZ939" s="15">
        <f t="shared" ca="1" si="538"/>
        <v>122289.28963256181</v>
      </c>
      <c r="CA939" s="15">
        <f t="shared" ca="1" si="539"/>
        <v>165728.36613326811</v>
      </c>
      <c r="CB939" s="15">
        <f ca="1">(AU939*DCF!C$10-DCF!C$5*MAX(AU939*DCF!C$10,0)-MAX(AU939-Inputs!$B$6,0)/Inputs!$B$10)*DCF!C$6</f>
        <v>1040.1973622936821</v>
      </c>
      <c r="CC939" s="15">
        <f ca="1">(AV939*DCF!D$10-DCF!D$5*MAX(AV939*DCF!D$10,0)-MAX(AV939-AU939,0)/Inputs!$B$10)*DCF!D$6</f>
        <v>1307.8172773417571</v>
      </c>
      <c r="CD939" s="15">
        <f ca="1">(AW939*DCF!E$10-DCF!E$5*MAX(AW939*DCF!E$10,0)-MAX(AW939-AV939,0)/Inputs!$B$10)*DCF!E$6</f>
        <v>1361.3421067173015</v>
      </c>
      <c r="CE939" s="15">
        <f ca="1">(AX939*DCF!F$10-DCF!F$5*MAX(AX939*DCF!F$10,0)-MAX(AX939-AW939,0)/Inputs!$B$10)*DCF!F$6</f>
        <v>1339.6828426932514</v>
      </c>
      <c r="CF939" s="15">
        <f ca="1">(AY939*DCF!G$10-DCF!G$5*MAX(AY939*DCF!G$10,0)-MAX(AY939-AX939,0)/Inputs!$B$10)*DCF!G$6</f>
        <v>1628.4855636508735</v>
      </c>
      <c r="CG939" s="15">
        <f ca="1">(AZ939*DCF!H$10-DCF!H$5*MAX(AZ939*DCF!H$10,0)-MAX(AZ939-AY939,0)/Inputs!$B$10)*DCF!H$6</f>
        <v>2137.1330774436437</v>
      </c>
      <c r="CH939" s="15">
        <f ca="1">(BA939*DCF!I$10-DCF!I$5*MAX(BA939*DCF!I$10,0)-MAX(BA939-AZ939,0)/Inputs!$B$10)*DCF!I$6</f>
        <v>2568.8015177044908</v>
      </c>
      <c r="CI939" s="15">
        <f ca="1">(BB939*DCF!J$10-DCF!J$5*MAX(BB939*DCF!J$10,0)-MAX(BB939-BA939,0)/Inputs!$B$10)*DCF!J$6</f>
        <v>3244.9890330235467</v>
      </c>
      <c r="CJ939" s="15">
        <f ca="1">(BC939*DCF!K$10-DCF!K$5*MAX(BC939*DCF!K$10,0)-MAX(BC939-BB939,0)/Inputs!$B$10)*DCF!K$6</f>
        <v>4228.5079159579827</v>
      </c>
      <c r="CK939" s="15">
        <f ca="1">(BD939*DCF!L$10-DCF!L$5*MAX(BD939*DCF!L$10,0)-MAX(BD939-BC939,0)/Inputs!$B$10)*DCF!L$6</f>
        <v>4181.1792757149169</v>
      </c>
      <c r="CL939" s="15">
        <f ca="1">(BE939*DCF!M$10-DCF!M$5*MAX(BE939*DCF!M$10,0)-MAX(BE939-BD939,0)/Inputs!$B$10)*DCF!M$6</f>
        <v>4779.0814511379494</v>
      </c>
      <c r="CM939" s="15">
        <f ca="1">(BF939*DCF!C$28-DCF!C$5*MAX(BF939*DCF!C$28,0)-MAX(BF939-Inputs!$B$13,0)/Inputs!$B$17)*DCF!C$6</f>
        <v>3789.1183315819994</v>
      </c>
      <c r="CN939" s="15">
        <f ca="1">(BG939*DCF!D$28-DCF!D$5*MAX(BG939*DCF!D$28,0)-MAX(BG939-BF939,0)/Inputs!$B$17)*DCF!D$6</f>
        <v>4904.0712958053173</v>
      </c>
      <c r="CO939" s="15">
        <f ca="1">(BH939*DCF!E$28-DCF!E$5*MAX(BH939*DCF!E$28,0)-MAX(BH939-BG939,0)/Inputs!$B$17)*DCF!E$6</f>
        <v>5561.27009778508</v>
      </c>
      <c r="CP939" s="15">
        <f ca="1">(BI939*DCF!F$28-DCF!F$5*MAX(BI939*DCF!F$28,0)-MAX(BI939-BH939,0)/Inputs!$B$17)*DCF!F$6</f>
        <v>5151.5225666876395</v>
      </c>
      <c r="CQ939" s="15">
        <f ca="1">(BJ939*DCF!G$28-DCF!G$5*MAX(BJ939*DCF!G$28,0)-MAX(BJ939-BI939,0)/Inputs!$B$17)*DCF!G$6</f>
        <v>5265.0313982214457</v>
      </c>
      <c r="CR939" s="15">
        <f ca="1">(BK939*DCF!H$28-DCF!H$5*MAX(BK939*DCF!H$28,0)-MAX(BK939-BJ939,0)/Inputs!$B$17)*DCF!H$6</f>
        <v>6590.3590682723179</v>
      </c>
      <c r="CS939" s="15">
        <f ca="1">(BL939*DCF!I$28-DCF!I$5*MAX(BL939*DCF!I$28,0)-MAX(BL939-BK939,0)/Inputs!$B$17)*DCF!I$6</f>
        <v>8533.7984345270961</v>
      </c>
      <c r="CT939" s="15">
        <f ca="1">(BM939*DCF!J$28-DCF!J$5*MAX(BM939*DCF!J$28,0)-MAX(BM939-BL939,0)/Inputs!$B$17)*DCF!J$6</f>
        <v>9758.5716621564789</v>
      </c>
      <c r="CU939" s="15">
        <f ca="1">(BN939*DCF!K$28-DCF!K$5*MAX(BN939*DCF!K$28,0)-MAX(BN939-BM939,0)/Inputs!$B$17)*DCF!K$6</f>
        <v>11216.172180569489</v>
      </c>
      <c r="CV939" s="15">
        <f ca="1">(BO939*DCF!L$28-DCF!L$5*MAX(BO939*DCF!L$28,0)-MAX(BO939-BN939,0)/Inputs!$B$17)*DCF!L$6</f>
        <v>14440.025326263729</v>
      </c>
      <c r="CW939" s="15">
        <f ca="1">(BP939*DCF!M$28-DCF!M$5*MAX(BP939*DCF!M$28,0)-MAX(BP939-BO939,0)/Inputs!$B$17)*DCF!M$6</f>
        <v>17196.938287552053</v>
      </c>
      <c r="CX939" s="15">
        <f ca="1">(BQ939*DCF!C$46-DCF!C$5*MAX(BQ939*DCF!C$46,0)-MAX(BQ939-Inputs!$B$20,0)/Inputs!$B$24)*DCF!C$6</f>
        <v>-3620.0748439437934</v>
      </c>
      <c r="CY939" s="15">
        <f ca="1">(BR939*DCF!D$46-DCF!D$5*MAX(BR939*DCF!D$46,0)-MAX(BR939-BQ939,0)/Inputs!$B$24)*DCF!D$6</f>
        <v>-1273.9959502231322</v>
      </c>
      <c r="CZ939" s="15">
        <f ca="1">(BS939*DCF!E$46-DCF!E$5*MAX(BS939*DCF!E$46,0)-MAX(BS939-BR939,0)/Inputs!$B$24)*DCF!E$6</f>
        <v>-2113.7086459476736</v>
      </c>
      <c r="DA939" s="15">
        <f ca="1">(BT939*DCF!F$46-DCF!F$5*MAX(BT939*DCF!F$46,0)-MAX(BT939-BS939,0)/Inputs!$B$24)*DCF!F$6</f>
        <v>-1286.2027452637853</v>
      </c>
      <c r="DB939" s="15">
        <f ca="1">(BU939*DCF!G$46-DCF!G$5*MAX(BU939*DCF!G$46,0)-MAX(BU939-BT939,0)/Inputs!$B$24)*DCF!G$6</f>
        <v>-2435.6244103792874</v>
      </c>
      <c r="DC939" s="15">
        <f ca="1">(BV939*DCF!H$46-DCF!H$5*MAX(BV939*DCF!H$46,0)-MAX(BV939-BU939,0)/Inputs!$B$24)*DCF!H$6</f>
        <v>-3292.3303347491965</v>
      </c>
      <c r="DD939" s="15">
        <f ca="1">(BW939*DCF!I$46-DCF!I$5*MAX(BW939*DCF!I$46,0)-MAX(BW939-BV939,0)/Inputs!$B$24)*DCF!I$6</f>
        <v>-3297.6923455220431</v>
      </c>
      <c r="DE939" s="15">
        <f ca="1">(BX939*DCF!J$46-DCF!J$5*MAX(BX939*DCF!J$46,0)-MAX(BX939-BW939,0)/Inputs!$B$24)*DCF!J$6</f>
        <v>-2482.3920911980335</v>
      </c>
      <c r="DF939" s="15">
        <f ca="1">(BY939*DCF!K$46-DCF!K$5*MAX(BY939*DCF!K$46,0)-MAX(BY939-BX939,0)/Inputs!$B$24)*DCF!K$6</f>
        <v>-2843.6030190690167</v>
      </c>
      <c r="DG939" s="15">
        <f ca="1">(BZ939*DCF!L$46-DCF!L$5*MAX(BZ939*DCF!L$46,0)-MAX(BZ939-BY939,0)/Inputs!$B$24)*DCF!L$6</f>
        <v>2268.0139577955756</v>
      </c>
      <c r="DH939" s="15">
        <f ca="1">(CA939*DCF!M$46-DCF!M$5*MAX(CA939*DCF!M$46,0)-MAX(CA939-BZ939,0)/Inputs!$B$24)*DCF!M$6</f>
        <v>3911.2451298369265</v>
      </c>
      <c r="DI939" s="15">
        <f ca="1">SUM(CB939:CL939)+BE939*DCF!M$10*(1+Inputs!$B$30)*(1-Inputs!$B$33)*(1-Inputs!$B$30/Inputs!$B$31)/(Inputs!$B$29-Inputs!$B$30)*DCF!M$6</f>
        <v>129676.48640979714</v>
      </c>
      <c r="DJ939" s="15">
        <f ca="1">SUM(CM939:CW939)+BP939*DCF!M$28*(1+Inputs!$B$30)*(1-Inputs!$B$33)*(1-Inputs!$B$30/Inputs!$B$31)/(Inputs!$B$29-Inputs!$B$30)*DCF!M$6</f>
        <v>447524.64230066485</v>
      </c>
      <c r="DK939" s="15">
        <f ca="1">SUM(CX939:DH939)+CA939*DCF!M$46*(1+Inputs!$B$30)*(1-Inputs!$B$33)*(1-Inputs!$B$30/Inputs!$B$31)/(Inputs!$B$29-Inputs!$B$30)*DCF!M$6</f>
        <v>239769.32052336395</v>
      </c>
      <c r="DM939" s="15">
        <f ca="1">DI939+DJ939+DK939+Inputs!$B$34+Inputs!$B$36-Inputs!$B$35</f>
        <v>893821.44923382602</v>
      </c>
    </row>
    <row r="940" spans="1:117" x14ac:dyDescent="0.75">
      <c r="A940" s="11">
        <v>927</v>
      </c>
      <c r="C940" s="23">
        <f t="shared" ca="1" si="542"/>
        <v>0.80611849192114038</v>
      </c>
      <c r="D940" s="23">
        <f t="shared" ca="1" si="542"/>
        <v>1.1312560718314864</v>
      </c>
      <c r="E940" s="23">
        <f t="shared" ca="1" si="542"/>
        <v>-1.2409231428126899</v>
      </c>
      <c r="F940" s="23">
        <f t="shared" ca="1" si="542"/>
        <v>-1.7368197266937455</v>
      </c>
      <c r="G940" s="23">
        <f t="shared" ca="1" si="542"/>
        <v>-0.7728174534381631</v>
      </c>
      <c r="H940" s="23">
        <f t="shared" ca="1" si="542"/>
        <v>0.87984589011852654</v>
      </c>
      <c r="I940" s="23">
        <f t="shared" ca="1" si="542"/>
        <v>-8.0556320140863405E-2</v>
      </c>
      <c r="J940" s="23">
        <f t="shared" ca="1" si="542"/>
        <v>1.9023697213257476</v>
      </c>
      <c r="K940" s="23">
        <f t="shared" ca="1" si="542"/>
        <v>-0.40640067307011918</v>
      </c>
      <c r="L940" s="23">
        <f t="shared" ca="1" si="542"/>
        <v>-0.40986556114189743</v>
      </c>
      <c r="M940" s="23">
        <f t="shared" ca="1" si="542"/>
        <v>1.3561560499676639</v>
      </c>
      <c r="N940" s="23">
        <f ca="1">SQRT(Inputs!$B$38)*C940+SQRT(1-Inputs!$B$38)*_xlfn.NORM.S.INV(RAND())</f>
        <v>1.4517819131257823</v>
      </c>
      <c r="O940" s="23">
        <f ca="1">SQRT(Inputs!$B$38)*D940+SQRT(1-Inputs!$B$38)*_xlfn.NORM.S.INV(RAND())</f>
        <v>0.77508250800068446</v>
      </c>
      <c r="P940" s="23">
        <f ca="1">SQRT(Inputs!$B$38)*E940+SQRT(1-Inputs!$B$38)*_xlfn.NORM.S.INV(RAND())</f>
        <v>-1.1577437522662295</v>
      </c>
      <c r="Q940" s="23">
        <f ca="1">SQRT(Inputs!$B$38)*F940+SQRT(1-Inputs!$B$38)*_xlfn.NORM.S.INV(RAND())</f>
        <v>-0.24845955083088811</v>
      </c>
      <c r="R940" s="23">
        <f ca="1">SQRT(Inputs!$B$38)*G940+SQRT(1-Inputs!$B$38)*_xlfn.NORM.S.INV(RAND())</f>
        <v>0.51100917666494483</v>
      </c>
      <c r="S940" s="23">
        <f ca="1">SQRT(Inputs!$B$38)*H940+SQRT(1-Inputs!$B$38)*_xlfn.NORM.S.INV(RAND())</f>
        <v>-1.3704493808940026</v>
      </c>
      <c r="T940" s="23">
        <f ca="1">SQRT(Inputs!$B$38)*I940+SQRT(1-Inputs!$B$38)*_xlfn.NORM.S.INV(RAND())</f>
        <v>1.2948850270377141</v>
      </c>
      <c r="U940" s="23">
        <f ca="1">SQRT(Inputs!$B$38)*J940+SQRT(1-Inputs!$B$38)*_xlfn.NORM.S.INV(RAND())</f>
        <v>1.5775040322217881</v>
      </c>
      <c r="V940" s="23">
        <f ca="1">SQRT(Inputs!$B$38)*K940+SQRT(1-Inputs!$B$38)*_xlfn.NORM.S.INV(RAND())</f>
        <v>0.31139812128293309</v>
      </c>
      <c r="W940" s="23">
        <f ca="1">SQRT(Inputs!$B$38)*L940+SQRT(1-Inputs!$B$38)*_xlfn.NORM.S.INV(RAND())</f>
        <v>1.0216515168393703</v>
      </c>
      <c r="X940" s="23">
        <f ca="1">SQRT(Inputs!$B$38)*M940+SQRT(1-Inputs!$B$38)*_xlfn.NORM.S.INV(RAND())</f>
        <v>0.35724826447009067</v>
      </c>
      <c r="Y940" s="23">
        <f ca="1">SQRT(Inputs!$B$38)*C940+SQRT(1-Inputs!$B$38)*_xlfn.NORM.S.INV(RAND())</f>
        <v>-0.11528888273035848</v>
      </c>
      <c r="Z940" s="23">
        <f ca="1">SQRT(Inputs!$B$38)*D940+SQRT(1-Inputs!$B$38)*_xlfn.NORM.S.INV(RAND())</f>
        <v>0.62852718634965499</v>
      </c>
      <c r="AA940" s="23">
        <f ca="1">SQRT(Inputs!$B$38)*E940+SQRT(1-Inputs!$B$38)*_xlfn.NORM.S.INV(RAND())</f>
        <v>-0.75282052987750481</v>
      </c>
      <c r="AB940" s="23">
        <f ca="1">SQRT(Inputs!$B$38)*F940+SQRT(1-Inputs!$B$38)*_xlfn.NORM.S.INV(RAND())</f>
        <v>-0.18231256449965683</v>
      </c>
      <c r="AC940" s="23">
        <f ca="1">SQRT(Inputs!$B$38)*G940+SQRT(1-Inputs!$B$38)*_xlfn.NORM.S.INV(RAND())</f>
        <v>-0.67643196380563697</v>
      </c>
      <c r="AD940" s="23">
        <f ca="1">SQRT(Inputs!$B$38)*H940+SQRT(1-Inputs!$B$38)*_xlfn.NORM.S.INV(RAND())</f>
        <v>0.88813568220653738</v>
      </c>
      <c r="AE940" s="23">
        <f ca="1">SQRT(Inputs!$B$38)*I940+SQRT(1-Inputs!$B$38)*_xlfn.NORM.S.INV(RAND())</f>
        <v>-0.30080797567253725</v>
      </c>
      <c r="AF940" s="23">
        <f ca="1">SQRT(Inputs!$B$38)*J940+SQRT(1-Inputs!$B$38)*_xlfn.NORM.S.INV(RAND())</f>
        <v>1.0587704388117007</v>
      </c>
      <c r="AG940" s="23">
        <f ca="1">SQRT(Inputs!$B$38)*K940+SQRT(1-Inputs!$B$38)*_xlfn.NORM.S.INV(RAND())</f>
        <v>2.4296224292495727E-2</v>
      </c>
      <c r="AH940" s="23">
        <f ca="1">SQRT(Inputs!$B$38)*L940+SQRT(1-Inputs!$B$38)*_xlfn.NORM.S.INV(RAND())</f>
        <v>-0.23355201261971834</v>
      </c>
      <c r="AI940" s="23">
        <f ca="1">SQRT(Inputs!$B$38)*M940+SQRT(1-Inputs!$B$38)*_xlfn.NORM.S.INV(RAND())</f>
        <v>0.31393059560639297</v>
      </c>
      <c r="AJ940" s="23">
        <f ca="1">SQRT(Inputs!$B$38)*C940+SQRT(1-Inputs!$B$38)*_xlfn.NORM.S.INV(RAND())</f>
        <v>0.33671488745001943</v>
      </c>
      <c r="AK940" s="23">
        <f ca="1">SQRT(Inputs!$B$38)*D940+SQRT(1-Inputs!$B$38)*_xlfn.NORM.S.INV(RAND())</f>
        <v>1.2225906920753689</v>
      </c>
      <c r="AL940" s="23">
        <f ca="1">SQRT(Inputs!$B$38)*E940+SQRT(1-Inputs!$B$38)*_xlfn.NORM.S.INV(RAND())</f>
        <v>-1.5925171084522938</v>
      </c>
      <c r="AM940" s="23">
        <f ca="1">SQRT(Inputs!$B$38)*F940+SQRT(1-Inputs!$B$38)*_xlfn.NORM.S.INV(RAND())</f>
        <v>-8.9737052017604513E-2</v>
      </c>
      <c r="AN940" s="23">
        <f ca="1">SQRT(Inputs!$B$38)*G940+SQRT(1-Inputs!$B$38)*_xlfn.NORM.S.INV(RAND())</f>
        <v>-1.1320244855394805</v>
      </c>
      <c r="AO940" s="23">
        <f ca="1">SQRT(Inputs!$B$38)*H940+SQRT(1-Inputs!$B$38)*_xlfn.NORM.S.INV(RAND())</f>
        <v>1.4868101044844271</v>
      </c>
      <c r="AP940" s="23">
        <f ca="1">SQRT(Inputs!$B$38)*I940+SQRT(1-Inputs!$B$38)*_xlfn.NORM.S.INV(RAND())</f>
        <v>-1.4413723652770267</v>
      </c>
      <c r="AQ940" s="23">
        <f ca="1">SQRT(Inputs!$B$38)*J940+SQRT(1-Inputs!$B$38)*_xlfn.NORM.S.INV(RAND())</f>
        <v>0.6903441535603041</v>
      </c>
      <c r="AR940" s="23">
        <f ca="1">SQRT(Inputs!$B$38)*K940+SQRT(1-Inputs!$B$38)*_xlfn.NORM.S.INV(RAND())</f>
        <v>-4.0983675791425783E-2</v>
      </c>
      <c r="AS940" s="23">
        <f ca="1">SQRT(Inputs!$B$38)*L940+SQRT(1-Inputs!$B$38)*_xlfn.NORM.S.INV(RAND())</f>
        <v>0.49562742263725179</v>
      </c>
      <c r="AT940" s="23">
        <f ca="1">SQRT(Inputs!$B$38)*M940+SQRT(1-Inputs!$B$38)*_xlfn.NORM.S.INV(RAND())</f>
        <v>1.8705799758467152</v>
      </c>
      <c r="AU940" s="15">
        <f ca="1">Inputs!$B$6*EXP($B$8-0.5*C$5^2+C$5*N940)</f>
        <v>6276.8078063775638</v>
      </c>
      <c r="AV940" s="15">
        <f t="shared" ca="1" si="510"/>
        <v>8562.6211887667832</v>
      </c>
      <c r="AW940" s="15">
        <f t="shared" ca="1" si="511"/>
        <v>8931.1409739903174</v>
      </c>
      <c r="AX940" s="15">
        <f t="shared" ca="1" si="512"/>
        <v>10570.756383753098</v>
      </c>
      <c r="AY940" s="15">
        <f t="shared" ca="1" si="513"/>
        <v>13712.988413566358</v>
      </c>
      <c r="AZ940" s="15">
        <f t="shared" ca="1" si="514"/>
        <v>14422.064547350348</v>
      </c>
      <c r="BA940" s="15">
        <f t="shared" ca="1" si="515"/>
        <v>20210.390006681289</v>
      </c>
      <c r="BB940" s="15">
        <f t="shared" ca="1" si="516"/>
        <v>28980.393424919028</v>
      </c>
      <c r="BC940" s="15">
        <f t="shared" ca="1" si="517"/>
        <v>36576.714274121281</v>
      </c>
      <c r="BD940" s="15">
        <f t="shared" ca="1" si="518"/>
        <v>49303.16676677404</v>
      </c>
      <c r="BE940" s="15">
        <f t="shared" ca="1" si="519"/>
        <v>62412.83063970197</v>
      </c>
      <c r="BF940" s="15">
        <f ca="1">Inputs!$B$13*EXP($B$9-0.5*C$6^2+C$6*Y940)</f>
        <v>13518.487559502822</v>
      </c>
      <c r="BG940" s="15">
        <f t="shared" ca="1" si="520"/>
        <v>18454.021300777622</v>
      </c>
      <c r="BH940" s="15">
        <f t="shared" ca="1" si="521"/>
        <v>19900.797059968401</v>
      </c>
      <c r="BI940" s="15">
        <f t="shared" ca="1" si="522"/>
        <v>23687.450640851202</v>
      </c>
      <c r="BJ940" s="15">
        <f t="shared" ca="1" si="523"/>
        <v>26341.468791766842</v>
      </c>
      <c r="BK940" s="15">
        <f t="shared" ca="1" si="524"/>
        <v>36484.348372413013</v>
      </c>
      <c r="BL940" s="15">
        <f t="shared" ca="1" si="525"/>
        <v>43103.182531499879</v>
      </c>
      <c r="BM940" s="15">
        <f t="shared" ca="1" si="526"/>
        <v>60430.971840781254</v>
      </c>
      <c r="BN940" s="15">
        <f t="shared" ca="1" si="527"/>
        <v>74539.237581948619</v>
      </c>
      <c r="BO940" s="15">
        <f t="shared" ca="1" si="528"/>
        <v>89256.504791334897</v>
      </c>
      <c r="BP940" s="15">
        <f t="shared" ca="1" si="529"/>
        <v>113835.69508000142</v>
      </c>
      <c r="BQ940" s="15">
        <f ca="1">Inputs!$B$20*EXP($B$10-0.5*C$7^2+C$7*AJ940)</f>
        <v>4833.6426156491352</v>
      </c>
      <c r="BR940" s="15">
        <f t="shared" ca="1" si="530"/>
        <v>9670.2313409004582</v>
      </c>
      <c r="BS940" s="15">
        <f t="shared" ca="1" si="531"/>
        <v>8381.6432020898083</v>
      </c>
      <c r="BT940" s="15">
        <f t="shared" ca="1" si="532"/>
        <v>11287.591302494753</v>
      </c>
      <c r="BU940" s="15">
        <f t="shared" ca="1" si="533"/>
        <v>11895.064243842291</v>
      </c>
      <c r="BV940" s="15">
        <f t="shared" ca="1" si="534"/>
        <v>23134.616396779755</v>
      </c>
      <c r="BW940" s="15">
        <f t="shared" ca="1" si="535"/>
        <v>23795.036864770202</v>
      </c>
      <c r="BX940" s="15">
        <f t="shared" ca="1" si="536"/>
        <v>38221.12140468647</v>
      </c>
      <c r="BY940" s="15">
        <f t="shared" ca="1" si="537"/>
        <v>53135.99468113351</v>
      </c>
      <c r="BZ940" s="15">
        <f t="shared" ca="1" si="538"/>
        <v>81669.471067235965</v>
      </c>
      <c r="CA940" s="15">
        <f t="shared" ca="1" si="539"/>
        <v>159957.00568607269</v>
      </c>
      <c r="CB940" s="15">
        <f ca="1">(AU940*DCF!C$10-DCF!C$5*MAX(AU940*DCF!C$10,0)-MAX(AU940-Inputs!$B$6,0)/Inputs!$B$10)*DCF!C$6</f>
        <v>1033.70119668746</v>
      </c>
      <c r="CC940" s="15">
        <f ca="1">(AV940*DCF!D$10-DCF!D$5*MAX(AV940*DCF!D$10,0)-MAX(AV940-AU940,0)/Inputs!$B$10)*DCF!D$6</f>
        <v>1529.7451355979626</v>
      </c>
      <c r="CD940" s="15">
        <f ca="1">(AW940*DCF!E$10-DCF!E$5*MAX(AW940*DCF!E$10,0)-MAX(AW940-AV940,0)/Inputs!$B$10)*DCF!E$6</f>
        <v>1979.05236244087</v>
      </c>
      <c r="CE940" s="15">
        <f ca="1">(AX940*DCF!F$10-DCF!F$5*MAX(AX940*DCF!F$10,0)-MAX(AX940-AW940,0)/Inputs!$B$10)*DCF!F$6</f>
        <v>1966.4159561980414</v>
      </c>
      <c r="CF940" s="15">
        <f ca="1">(AY940*DCF!G$10-DCF!G$5*MAX(AY940*DCF!G$10,0)-MAX(AY940-AX940,0)/Inputs!$B$10)*DCF!G$6</f>
        <v>2221.4307567440933</v>
      </c>
      <c r="CG940" s="15">
        <f ca="1">(AZ940*DCF!H$10-DCF!H$5*MAX(AZ940*DCF!H$10,0)-MAX(AZ940-AY940,0)/Inputs!$B$10)*DCF!H$6</f>
        <v>2674.1449971306183</v>
      </c>
      <c r="CH940" s="15">
        <f ca="1">(BA940*DCF!I$10-DCF!I$5*MAX(BA940*DCF!I$10,0)-MAX(BA940-AZ940,0)/Inputs!$B$10)*DCF!I$6</f>
        <v>2742.2127970255947</v>
      </c>
      <c r="CI940" s="15">
        <f ca="1">(BB940*DCF!J$10-DCF!J$5*MAX(BB940*DCF!J$10,0)-MAX(BB940-BA940,0)/Inputs!$B$10)*DCF!J$6</f>
        <v>3644.1532556508532</v>
      </c>
      <c r="CJ940" s="15">
        <f ca="1">(BC940*DCF!K$10-DCF!K$5*MAX(BC940*DCF!K$10,0)-MAX(BC940-BB940,0)/Inputs!$B$10)*DCF!K$6</f>
        <v>4824.8942910845426</v>
      </c>
      <c r="CK940" s="15">
        <f ca="1">(BD940*DCF!L$10-DCF!L$5*MAX(BD940*DCF!L$10,0)-MAX(BD940-BC940,0)/Inputs!$B$10)*DCF!L$6</f>
        <v>5790.1187293064677</v>
      </c>
      <c r="CL940" s="15">
        <f ca="1">(BE940*DCF!M$10-DCF!M$5*MAX(BE940*DCF!M$10,0)-MAX(BE940-BD940,0)/Inputs!$B$10)*DCF!M$6</f>
        <v>7241.1682285558136</v>
      </c>
      <c r="CM940" s="15">
        <f ca="1">(BF940*DCF!C$28-DCF!C$5*MAX(BF940*DCF!C$28,0)-MAX(BF940-Inputs!$B$13,0)/Inputs!$B$17)*DCF!C$6</f>
        <v>3633.4933408368665</v>
      </c>
      <c r="CN940" s="15">
        <f ca="1">(BG940*DCF!D$28-DCF!D$5*MAX(BG940*DCF!D$28,0)-MAX(BG940-BF940,0)/Inputs!$B$17)*DCF!D$6</f>
        <v>4382.1592537508523</v>
      </c>
      <c r="CO940" s="15">
        <f ca="1">(BH940*DCF!E$28-DCF!E$5*MAX(BH940*DCF!E$28,0)-MAX(BH940-BG940,0)/Inputs!$B$17)*DCF!E$6</f>
        <v>5351.1205022171898</v>
      </c>
      <c r="CP940" s="15">
        <f ca="1">(BI940*DCF!F$28-DCF!F$5*MAX(BI940*DCF!F$28,0)-MAX(BI940-BH940,0)/Inputs!$B$17)*DCF!F$6</f>
        <v>5741.0987640860094</v>
      </c>
      <c r="CQ940" s="15">
        <f ca="1">(BJ940*DCF!G$28-DCF!G$5*MAX(BJ940*DCF!G$28,0)-MAX(BJ940-BI940,0)/Inputs!$B$17)*DCF!G$6</f>
        <v>6388.1142956857093</v>
      </c>
      <c r="CR940" s="15">
        <f ca="1">(BK940*DCF!H$28-DCF!H$5*MAX(BK940*DCF!H$28,0)-MAX(BK940-BJ940,0)/Inputs!$B$17)*DCF!H$6</f>
        <v>7447.0630327806202</v>
      </c>
      <c r="CS940" s="15">
        <f ca="1">(BL940*DCF!I$28-DCF!I$5*MAX(BL940*DCF!I$28,0)-MAX(BL940-BK940,0)/Inputs!$B$17)*DCF!I$6</f>
        <v>9185.8386639340042</v>
      </c>
      <c r="CT940" s="15">
        <f ca="1">(BM940*DCF!J$28-DCF!J$5*MAX(BM940*DCF!J$28,0)-MAX(BM940-BL940,0)/Inputs!$B$17)*DCF!J$6</f>
        <v>11183.600169106945</v>
      </c>
      <c r="CU940" s="15">
        <f ca="1">(BN940*DCF!K$28-DCF!K$5*MAX(BN940*DCF!K$28,0)-MAX(BN940-BM940,0)/Inputs!$B$17)*DCF!K$6</f>
        <v>14013.362545760201</v>
      </c>
      <c r="CV940" s="15">
        <f ca="1">(BO940*DCF!L$28-DCF!L$5*MAX(BO940*DCF!L$28,0)-MAX(BO940-BN940,0)/Inputs!$B$17)*DCF!L$6</f>
        <v>16143.26286304844</v>
      </c>
      <c r="CW940" s="15">
        <f ca="1">(BP940*DCF!M$28-DCF!M$5*MAX(BP940*DCF!M$28,0)-MAX(BP940-BO940,0)/Inputs!$B$17)*DCF!M$6</f>
        <v>18849.035866234615</v>
      </c>
      <c r="CX940" s="15">
        <f ca="1">(BQ940*DCF!C$46-DCF!C$5*MAX(BQ940*DCF!C$46,0)-MAX(BQ940-Inputs!$B$20,0)/Inputs!$B$24)*DCF!C$6</f>
        <v>-1870.4221355536733</v>
      </c>
      <c r="CY940" s="15">
        <f ca="1">(BR940*DCF!D$46-DCF!D$5*MAX(BR940*DCF!D$46,0)-MAX(BR940-BQ940,0)/Inputs!$B$24)*DCF!D$6</f>
        <v>-3714.2152389149255</v>
      </c>
      <c r="CZ940" s="15">
        <f ca="1">(BS940*DCF!E$46-DCF!E$5*MAX(BS940*DCF!E$46,0)-MAX(BS940-BR940,0)/Inputs!$B$24)*DCF!E$6</f>
        <v>-991.14390218282665</v>
      </c>
      <c r="DA940" s="15">
        <f ca="1">(BT940*DCF!F$46-DCF!F$5*MAX(BT940*DCF!F$46,0)-MAX(BT940-BS940,0)/Inputs!$B$24)*DCF!F$6</f>
        <v>-1880.1813316283983</v>
      </c>
      <c r="DB940" s="15">
        <f ca="1">(BU940*DCF!G$46-DCF!G$5*MAX(BU940*DCF!G$46,0)-MAX(BU940-BT940,0)/Inputs!$B$24)*DCF!G$6</f>
        <v>-604.46835465503568</v>
      </c>
      <c r="DC940" s="15">
        <f ca="1">(BV940*DCF!H$46-DCF!H$5*MAX(BV940*DCF!H$46,0)-MAX(BV940-BU940,0)/Inputs!$B$24)*DCF!H$6</f>
        <v>-3492.6219656467083</v>
      </c>
      <c r="DD940" s="15">
        <f ca="1">(BW940*DCF!I$46-DCF!I$5*MAX(BW940*DCF!I$46,0)-MAX(BW940-BV940,0)/Inputs!$B$24)*DCF!I$6</f>
        <v>359.97443104996654</v>
      </c>
      <c r="DE940" s="15">
        <f ca="1">(BX940*DCF!J$46-DCF!J$5*MAX(BX940*DCF!J$46,0)-MAX(BX940-BW940,0)/Inputs!$B$24)*DCF!J$6</f>
        <v>-2222.291613315927</v>
      </c>
      <c r="DF940" s="15">
        <f ca="1">(BY940*DCF!K$46-DCF!K$5*MAX(BY940*DCF!K$46,0)-MAX(BY940-BX940,0)/Inputs!$B$24)*DCF!K$6</f>
        <v>-618.44147623155084</v>
      </c>
      <c r="DG940" s="15">
        <f ca="1">(BZ940*DCF!L$46-DCF!L$5*MAX(BZ940*DCF!L$46,0)-MAX(BZ940-BY940,0)/Inputs!$B$24)*DCF!L$6</f>
        <v>-811.78745322561917</v>
      </c>
      <c r="DH940" s="15">
        <f ca="1">(CA940*DCF!M$46-DCF!M$5*MAX(CA940*DCF!M$46,0)-MAX(CA940-BZ940,0)/Inputs!$B$24)*DCF!M$6</f>
        <v>-3826.4930543870532</v>
      </c>
      <c r="DI940" s="15">
        <f ca="1">SUM(CB940:CL940)+BE940*DCF!M$10*(1+Inputs!$B$30)*(1-Inputs!$B$33)*(1-Inputs!$B$30/Inputs!$B$31)/(Inputs!$B$29-Inputs!$B$30)*DCF!M$6</f>
        <v>209342.77070095655</v>
      </c>
      <c r="DJ940" s="15">
        <f ca="1">SUM(CM940:CW940)+BP940*DCF!M$28*(1+Inputs!$B$30)*(1-Inputs!$B$33)*(1-Inputs!$B$30/Inputs!$B$31)/(Inputs!$B$29-Inputs!$B$30)*DCF!M$6</f>
        <v>524726.47560260561</v>
      </c>
      <c r="DK940" s="15">
        <f ca="1">SUM(CX940:DH940)+CA940*DCF!M$46*(1+Inputs!$B$30)*(1-Inputs!$B$33)*(1-Inputs!$B$30/Inputs!$B$31)/(Inputs!$B$29-Inputs!$B$30)*DCF!M$6</f>
        <v>227640.38681462128</v>
      </c>
      <c r="DM940" s="15">
        <f ca="1">DI940+DJ940+DK940+Inputs!$B$34+Inputs!$B$36-Inputs!$B$35</f>
        <v>1038560.6331181834</v>
      </c>
    </row>
    <row r="941" spans="1:117" x14ac:dyDescent="0.75">
      <c r="A941" s="11">
        <v>928</v>
      </c>
      <c r="C941" s="23">
        <f t="shared" ca="1" si="542"/>
        <v>0.68918436795205396</v>
      </c>
      <c r="D941" s="23">
        <f t="shared" ca="1" si="542"/>
        <v>-0.30603586630429508</v>
      </c>
      <c r="E941" s="23">
        <f t="shared" ca="1" si="542"/>
        <v>0.10800828398918921</v>
      </c>
      <c r="F941" s="23">
        <f t="shared" ca="1" si="542"/>
        <v>0.70333510600658766</v>
      </c>
      <c r="G941" s="23">
        <f t="shared" ca="1" si="542"/>
        <v>-1.0821470288233144</v>
      </c>
      <c r="H941" s="23">
        <f t="shared" ca="1" si="542"/>
        <v>0.54523226904686994</v>
      </c>
      <c r="I941" s="23">
        <f t="shared" ca="1" si="542"/>
        <v>0.17621648983032051</v>
      </c>
      <c r="J941" s="23">
        <f t="shared" ca="1" si="542"/>
        <v>-2.0878878964529517</v>
      </c>
      <c r="K941" s="23">
        <f t="shared" ca="1" si="542"/>
        <v>-0.6148037939068357</v>
      </c>
      <c r="L941" s="23">
        <f t="shared" ca="1" si="542"/>
        <v>0.96879221983559471</v>
      </c>
      <c r="M941" s="23">
        <f t="shared" ca="1" si="542"/>
        <v>1.6615835407678814</v>
      </c>
      <c r="N941" s="23">
        <f ca="1">SQRT(Inputs!$B$38)*C941+SQRT(1-Inputs!$B$38)*_xlfn.NORM.S.INV(RAND())</f>
        <v>-0.25306486591620247</v>
      </c>
      <c r="O941" s="23">
        <f ca="1">SQRT(Inputs!$B$38)*D941+SQRT(1-Inputs!$B$38)*_xlfn.NORM.S.INV(RAND())</f>
        <v>-0.30709629706840613</v>
      </c>
      <c r="P941" s="23">
        <f ca="1">SQRT(Inputs!$B$38)*E941+SQRT(1-Inputs!$B$38)*_xlfn.NORM.S.INV(RAND())</f>
        <v>-1.8362192124463093</v>
      </c>
      <c r="Q941" s="23">
        <f ca="1">SQRT(Inputs!$B$38)*F941+SQRT(1-Inputs!$B$38)*_xlfn.NORM.S.INV(RAND())</f>
        <v>-1.256977724277939</v>
      </c>
      <c r="R941" s="23">
        <f ca="1">SQRT(Inputs!$B$38)*G941+SQRT(1-Inputs!$B$38)*_xlfn.NORM.S.INV(RAND())</f>
        <v>0.42289261371731923</v>
      </c>
      <c r="S941" s="23">
        <f ca="1">SQRT(Inputs!$B$38)*H941+SQRT(1-Inputs!$B$38)*_xlfn.NORM.S.INV(RAND())</f>
        <v>-0.76866019090450621</v>
      </c>
      <c r="T941" s="23">
        <f ca="1">SQRT(Inputs!$B$38)*I941+SQRT(1-Inputs!$B$38)*_xlfn.NORM.S.INV(RAND())</f>
        <v>-0.18175486838778637</v>
      </c>
      <c r="U941" s="23">
        <f ca="1">SQRT(Inputs!$B$38)*J941+SQRT(1-Inputs!$B$38)*_xlfn.NORM.S.INV(RAND())</f>
        <v>-0.56226455163664535</v>
      </c>
      <c r="V941" s="23">
        <f ca="1">SQRT(Inputs!$B$38)*K941+SQRT(1-Inputs!$B$38)*_xlfn.NORM.S.INV(RAND())</f>
        <v>-0.51239422572917803</v>
      </c>
      <c r="W941" s="23">
        <f ca="1">SQRT(Inputs!$B$38)*L941+SQRT(1-Inputs!$B$38)*_xlfn.NORM.S.INV(RAND())</f>
        <v>2.0471072611821293</v>
      </c>
      <c r="X941" s="23">
        <f ca="1">SQRT(Inputs!$B$38)*M941+SQRT(1-Inputs!$B$38)*_xlfn.NORM.S.INV(RAND())</f>
        <v>2.4531714502435249</v>
      </c>
      <c r="Y941" s="23">
        <f ca="1">SQRT(Inputs!$B$38)*C941+SQRT(1-Inputs!$B$38)*_xlfn.NORM.S.INV(RAND())</f>
        <v>0.14815400367068191</v>
      </c>
      <c r="Z941" s="23">
        <f ca="1">SQRT(Inputs!$B$38)*D941+SQRT(1-Inputs!$B$38)*_xlfn.NORM.S.INV(RAND())</f>
        <v>1.2416469394912266</v>
      </c>
      <c r="AA941" s="23">
        <f ca="1">SQRT(Inputs!$B$38)*E941+SQRT(1-Inputs!$B$38)*_xlfn.NORM.S.INV(RAND())</f>
        <v>0.50382601424130657</v>
      </c>
      <c r="AB941" s="23">
        <f ca="1">SQRT(Inputs!$B$38)*F941+SQRT(1-Inputs!$B$38)*_xlfn.NORM.S.INV(RAND())</f>
        <v>1.8976203585993532</v>
      </c>
      <c r="AC941" s="23">
        <f ca="1">SQRT(Inputs!$B$38)*G941+SQRT(1-Inputs!$B$38)*_xlfn.NORM.S.INV(RAND())</f>
        <v>-0.2214980625509238</v>
      </c>
      <c r="AD941" s="23">
        <f ca="1">SQRT(Inputs!$B$38)*H941+SQRT(1-Inputs!$B$38)*_xlfn.NORM.S.INV(RAND())</f>
        <v>-0.13347721181473921</v>
      </c>
      <c r="AE941" s="23">
        <f ca="1">SQRT(Inputs!$B$38)*I941+SQRT(1-Inputs!$B$38)*_xlfn.NORM.S.INV(RAND())</f>
        <v>0.97312559497922824</v>
      </c>
      <c r="AF941" s="23">
        <f ca="1">SQRT(Inputs!$B$38)*J941+SQRT(1-Inputs!$B$38)*_xlfn.NORM.S.INV(RAND())</f>
        <v>-2.4898703684303127</v>
      </c>
      <c r="AG941" s="23">
        <f ca="1">SQRT(Inputs!$B$38)*K941+SQRT(1-Inputs!$B$38)*_xlfn.NORM.S.INV(RAND())</f>
        <v>0.88960513281337283</v>
      </c>
      <c r="AH941" s="23">
        <f ca="1">SQRT(Inputs!$B$38)*L941+SQRT(1-Inputs!$B$38)*_xlfn.NORM.S.INV(RAND())</f>
        <v>-0.53759337915385019</v>
      </c>
      <c r="AI941" s="23">
        <f ca="1">SQRT(Inputs!$B$38)*M941+SQRT(1-Inputs!$B$38)*_xlfn.NORM.S.INV(RAND())</f>
        <v>1.5020716018745881</v>
      </c>
      <c r="AJ941" s="23">
        <f ca="1">SQRT(Inputs!$B$38)*C941+SQRT(1-Inputs!$B$38)*_xlfn.NORM.S.INV(RAND())</f>
        <v>1.5941567146704212</v>
      </c>
      <c r="AK941" s="23">
        <f ca="1">SQRT(Inputs!$B$38)*D941+SQRT(1-Inputs!$B$38)*_xlfn.NORM.S.INV(RAND())</f>
        <v>-1.3471359291917455</v>
      </c>
      <c r="AL941" s="23">
        <f ca="1">SQRT(Inputs!$B$38)*E941+SQRT(1-Inputs!$B$38)*_xlfn.NORM.S.INV(RAND())</f>
        <v>0.15063180783899716</v>
      </c>
      <c r="AM941" s="23">
        <f ca="1">SQRT(Inputs!$B$38)*F941+SQRT(1-Inputs!$B$38)*_xlfn.NORM.S.INV(RAND())</f>
        <v>0.79108107747768042</v>
      </c>
      <c r="AN941" s="23">
        <f ca="1">SQRT(Inputs!$B$38)*G941+SQRT(1-Inputs!$B$38)*_xlfn.NORM.S.INV(RAND())</f>
        <v>-0.98313224631671914</v>
      </c>
      <c r="AO941" s="23">
        <f ca="1">SQRT(Inputs!$B$38)*H941+SQRT(1-Inputs!$B$38)*_xlfn.NORM.S.INV(RAND())</f>
        <v>0.28825492170568079</v>
      </c>
      <c r="AP941" s="23">
        <f ca="1">SQRT(Inputs!$B$38)*I941+SQRT(1-Inputs!$B$38)*_xlfn.NORM.S.INV(RAND())</f>
        <v>0.40496257813721781</v>
      </c>
      <c r="AQ941" s="23">
        <f ca="1">SQRT(Inputs!$B$38)*J941+SQRT(1-Inputs!$B$38)*_xlfn.NORM.S.INV(RAND())</f>
        <v>-0.96644831228054784</v>
      </c>
      <c r="AR941" s="23">
        <f ca="1">SQRT(Inputs!$B$38)*K941+SQRT(1-Inputs!$B$38)*_xlfn.NORM.S.INV(RAND())</f>
        <v>-0.32038649605009262</v>
      </c>
      <c r="AS941" s="23">
        <f ca="1">SQRT(Inputs!$B$38)*L941+SQRT(1-Inputs!$B$38)*_xlfn.NORM.S.INV(RAND())</f>
        <v>1.1854741816894012</v>
      </c>
      <c r="AT941" s="23">
        <f ca="1">SQRT(Inputs!$B$38)*M941+SQRT(1-Inputs!$B$38)*_xlfn.NORM.S.INV(RAND())</f>
        <v>2.0784636193851211</v>
      </c>
      <c r="AU941" s="15">
        <f ca="1">Inputs!$B$6*EXP($B$8-0.5*C$5^2+C$5*N941)</f>
        <v>4763.0715755153578</v>
      </c>
      <c r="AV941" s="15">
        <f t="shared" ca="1" si="510"/>
        <v>5541.8182274820074</v>
      </c>
      <c r="AW941" s="15">
        <f t="shared" ca="1" si="511"/>
        <v>5274.832291204817</v>
      </c>
      <c r="AX941" s="15">
        <f t="shared" ca="1" si="512"/>
        <v>5504.1204840575592</v>
      </c>
      <c r="AY941" s="15">
        <f t="shared" ca="1" si="513"/>
        <v>7067.1559210326104</v>
      </c>
      <c r="AZ941" s="15">
        <f t="shared" ca="1" si="514"/>
        <v>7941.8214682376347</v>
      </c>
      <c r="BA941" s="15">
        <f t="shared" ca="1" si="515"/>
        <v>9535.6318639533729</v>
      </c>
      <c r="BB941" s="15">
        <f t="shared" ca="1" si="516"/>
        <v>11035.038393615449</v>
      </c>
      <c r="BC941" s="15">
        <f t="shared" ca="1" si="517"/>
        <v>12862.900512397944</v>
      </c>
      <c r="BD941" s="15">
        <f t="shared" ca="1" si="518"/>
        <v>19083.76989819435</v>
      </c>
      <c r="BE941" s="15">
        <f t="shared" ca="1" si="519"/>
        <v>29239.42985397363</v>
      </c>
      <c r="BF941" s="15">
        <f ca="1">Inputs!$B$13*EXP($B$9-0.5*C$6^2+C$6*Y941)</f>
        <v>14243.278927350659</v>
      </c>
      <c r="BG941" s="15">
        <f t="shared" ca="1" si="520"/>
        <v>21717.960648105152</v>
      </c>
      <c r="BH941" s="15">
        <f t="shared" ca="1" si="521"/>
        <v>28848.015464664484</v>
      </c>
      <c r="BI941" s="15">
        <f t="shared" ca="1" si="522"/>
        <v>47293.317309581471</v>
      </c>
      <c r="BJ941" s="15">
        <f t="shared" ca="1" si="523"/>
        <v>56156.62998564617</v>
      </c>
      <c r="BK941" s="15">
        <f t="shared" ca="1" si="524"/>
        <v>67680.485831891914</v>
      </c>
      <c r="BL941" s="15">
        <f t="shared" ca="1" si="525"/>
        <v>94311.440912862774</v>
      </c>
      <c r="BM941" s="15">
        <f t="shared" ca="1" si="526"/>
        <v>85086.497506421932</v>
      </c>
      <c r="BN941" s="15">
        <f t="shared" ca="1" si="527"/>
        <v>116418.01752640061</v>
      </c>
      <c r="BO941" s="15">
        <f t="shared" ca="1" si="528"/>
        <v>134563.21768838749</v>
      </c>
      <c r="BP941" s="15">
        <f t="shared" ca="1" si="529"/>
        <v>196347.88690304602</v>
      </c>
      <c r="BQ941" s="15">
        <f ca="1">Inputs!$B$20*EXP($B$10-0.5*C$7^2+C$7*AJ941)</f>
        <v>7550.3445333562177</v>
      </c>
      <c r="BR941" s="15">
        <f t="shared" ca="1" si="530"/>
        <v>6678.8864223506107</v>
      </c>
      <c r="BS941" s="15">
        <f t="shared" ca="1" si="531"/>
        <v>9550.3753627876013</v>
      </c>
      <c r="BT941" s="15">
        <f t="shared" ca="1" si="532"/>
        <v>16204.799740909182</v>
      </c>
      <c r="BU941" s="15">
        <f t="shared" ca="1" si="533"/>
        <v>17703.359965240852</v>
      </c>
      <c r="BV941" s="15">
        <f t="shared" ca="1" si="534"/>
        <v>26283.15391120355</v>
      </c>
      <c r="BW941" s="15">
        <f t="shared" ca="1" si="535"/>
        <v>39958.865813372053</v>
      </c>
      <c r="BX941" s="15">
        <f t="shared" ca="1" si="536"/>
        <v>46044.936417997953</v>
      </c>
      <c r="BY941" s="15">
        <f t="shared" ca="1" si="537"/>
        <v>60680.804759855346</v>
      </c>
      <c r="BZ941" s="15">
        <f t="shared" ca="1" si="538"/>
        <v>105876.17793131981</v>
      </c>
      <c r="CA941" s="15">
        <f t="shared" ca="1" si="539"/>
        <v>215171.66899409133</v>
      </c>
      <c r="CB941" s="15">
        <f ca="1">(AU941*DCF!C$10-DCF!C$5*MAX(AU941*DCF!C$10,0)-MAX(AU941-Inputs!$B$6,0)/Inputs!$B$10)*DCF!C$6</f>
        <v>1044.4944058230988</v>
      </c>
      <c r="CC941" s="15">
        <f ca="1">(AV941*DCF!D$10-DCF!D$5*MAX(AV941*DCF!D$10,0)-MAX(AV941-AU941,0)/Inputs!$B$10)*DCF!D$6</f>
        <v>1160.9036585283236</v>
      </c>
      <c r="CD941" s="15">
        <f ca="1">(AW941*DCF!E$10-DCF!E$5*MAX(AW941*DCF!E$10,0)-MAX(AW941-AV941,0)/Inputs!$B$10)*DCF!E$6</f>
        <v>1217.8748077761397</v>
      </c>
      <c r="CE941" s="15">
        <f ca="1">(AX941*DCF!F$10-DCF!F$5*MAX(AX941*DCF!F$10,0)-MAX(AX941-AW941,0)/Inputs!$B$10)*DCF!F$6</f>
        <v>1153.8315416336038</v>
      </c>
      <c r="CF941" s="15">
        <f ca="1">(AY941*DCF!G$10-DCF!G$5*MAX(AY941*DCF!G$10,0)-MAX(AY941-AX941,0)/Inputs!$B$10)*DCF!G$6</f>
        <v>1155.6733127790681</v>
      </c>
      <c r="CG941" s="15">
        <f ca="1">(AZ941*DCF!H$10-DCF!H$5*MAX(AZ941*DCF!H$10,0)-MAX(AZ941-AY941,0)/Inputs!$B$10)*DCF!H$6</f>
        <v>1386.5977862238865</v>
      </c>
      <c r="CH941" s="15">
        <f ca="1">(BA941*DCF!I$10-DCF!I$5*MAX(BA941*DCF!I$10,0)-MAX(BA941-AZ941,0)/Inputs!$B$10)*DCF!I$6</f>
        <v>1480.3713336673511</v>
      </c>
      <c r="CI941" s="15">
        <f ca="1">(BB941*DCF!J$10-DCF!J$5*MAX(BB941*DCF!J$10,0)-MAX(BB941-BA941,0)/Inputs!$B$10)*DCF!J$6</f>
        <v>1666.4278418787676</v>
      </c>
      <c r="CJ941" s="15">
        <f ca="1">(BC941*DCF!K$10-DCF!K$5*MAX(BC941*DCF!K$10,0)-MAX(BC941-BB941,0)/Inputs!$B$10)*DCF!K$6</f>
        <v>1814.8475316701217</v>
      </c>
      <c r="CK941" s="15">
        <f ca="1">(BD941*DCF!L$10-DCF!L$5*MAX(BD941*DCF!L$10,0)-MAX(BD941-BC941,0)/Inputs!$B$10)*DCF!L$6</f>
        <v>2073.7362607515479</v>
      </c>
      <c r="CL941" s="15">
        <f ca="1">(BE941*DCF!M$10-DCF!M$5*MAX(BE941*DCF!M$10,0)-MAX(BE941-BD941,0)/Inputs!$B$10)*DCF!M$6</f>
        <v>2912.8596425409</v>
      </c>
      <c r="CM941" s="15">
        <f ca="1">(BF941*DCF!C$28-DCF!C$5*MAX(BF941*DCF!C$28,0)-MAX(BF941-Inputs!$B$13,0)/Inputs!$B$17)*DCF!C$6</f>
        <v>3687.3066063671486</v>
      </c>
      <c r="CN941" s="15">
        <f ca="1">(BG941*DCF!D$28-DCF!D$5*MAX(BG941*DCF!D$28,0)-MAX(BG941-BF941,0)/Inputs!$B$17)*DCF!D$6</f>
        <v>4801.747987415928</v>
      </c>
      <c r="CO941" s="15">
        <f ca="1">(BH941*DCF!E$28-DCF!E$5*MAX(BH941*DCF!E$28,0)-MAX(BH941-BG941,0)/Inputs!$B$17)*DCF!E$6</f>
        <v>6765.03599945715</v>
      </c>
      <c r="CP941" s="15">
        <f ca="1">(BI941*DCF!F$28-DCF!F$5*MAX(BI941*DCF!F$28,0)-MAX(BI941-BH941,0)/Inputs!$B$17)*DCF!F$6</f>
        <v>9480.6311516808746</v>
      </c>
      <c r="CQ941" s="15">
        <f ca="1">(BJ941*DCF!G$28-DCF!G$5*MAX(BJ941*DCF!G$28,0)-MAX(BJ941-BI941,0)/Inputs!$B$17)*DCF!G$6</f>
        <v>13079.542075623855</v>
      </c>
      <c r="CR941" s="15">
        <f ca="1">(BK941*DCF!H$28-DCF!H$5*MAX(BK941*DCF!H$28,0)-MAX(BK941-BJ941,0)/Inputs!$B$17)*DCF!H$6</f>
        <v>14947.647048438252</v>
      </c>
      <c r="CS941" s="15">
        <f ca="1">(BL941*DCF!I$28-DCF!I$5*MAX(BL941*DCF!I$28,0)-MAX(BL941-BK941,0)/Inputs!$B$17)*DCF!I$6</f>
        <v>18355.263278367009</v>
      </c>
      <c r="CT941" s="15">
        <f ca="1">(BM941*DCF!J$28-DCF!J$5*MAX(BM941*DCF!J$28,0)-MAX(BM941-BL941,0)/Inputs!$B$17)*DCF!J$6</f>
        <v>18981.352520486791</v>
      </c>
      <c r="CU941" s="15">
        <f ca="1">(BN941*DCF!K$28-DCF!K$5*MAX(BN941*DCF!K$28,0)-MAX(BN941-BM941,0)/Inputs!$B$17)*DCF!K$6</f>
        <v>20747.839452086937</v>
      </c>
      <c r="CV941" s="15">
        <f ca="1">(BO941*DCF!L$28-DCF!L$5*MAX(BO941*DCF!L$28,0)-MAX(BO941-BN941,0)/Inputs!$B$17)*DCF!L$6</f>
        <v>24795.026738569592</v>
      </c>
      <c r="CW941" s="15">
        <f ca="1">(BP941*DCF!M$28-DCF!M$5*MAX(BP941*DCF!M$28,0)-MAX(BP941-BO941,0)/Inputs!$B$17)*DCF!M$6</f>
        <v>30484.734514468342</v>
      </c>
      <c r="CX941" s="15">
        <f ca="1">(BQ941*DCF!C$46-DCF!C$5*MAX(BQ941*DCF!C$46,0)-MAX(BQ941-Inputs!$B$20,0)/Inputs!$B$24)*DCF!C$6</f>
        <v>-3752.6636489765942</v>
      </c>
      <c r="CY941" s="15">
        <f ca="1">(BR941*DCF!D$46-DCF!D$5*MAX(BR941*DCF!D$46,0)-MAX(BR941-BQ941,0)/Inputs!$B$24)*DCF!D$6</f>
        <v>-1139.9301586504785</v>
      </c>
      <c r="CZ941" s="15">
        <f ca="1">(BS941*DCF!E$46-DCF!E$5*MAX(BS941*DCF!E$46,0)-MAX(BS941-BR941,0)/Inputs!$B$24)*DCF!E$6</f>
        <v>-2261.210404580775</v>
      </c>
      <c r="DA941" s="15">
        <f ca="1">(BT941*DCF!F$46-DCF!F$5*MAX(BT941*DCF!F$46,0)-MAX(BT941-BS941,0)/Inputs!$B$24)*DCF!F$6</f>
        <v>-3603.2222501682008</v>
      </c>
      <c r="DB941" s="15">
        <f ca="1">(BU941*DCF!G$46-DCF!G$5*MAX(BU941*DCF!G$46,0)-MAX(BU941-BT941,0)/Inputs!$B$24)*DCF!G$6</f>
        <v>-1099.5921031926246</v>
      </c>
      <c r="DC941" s="15">
        <f ca="1">(BV941*DCF!H$46-DCF!H$5*MAX(BV941*DCF!H$46,0)-MAX(BV941-BU941,0)/Inputs!$B$24)*DCF!H$6</f>
        <v>-2666.1183994382141</v>
      </c>
      <c r="DD941" s="15">
        <f ca="1">(BW941*DCF!I$46-DCF!I$5*MAX(BW941*DCF!I$46,0)-MAX(BW941-BV941,0)/Inputs!$B$24)*DCF!I$6</f>
        <v>-3002.9023418523516</v>
      </c>
      <c r="DE941" s="15">
        <f ca="1">(BX941*DCF!J$46-DCF!J$5*MAX(BX941*DCF!J$46,0)-MAX(BX941-BW941,0)/Inputs!$B$24)*DCF!J$6</f>
        <v>317.53122381843042</v>
      </c>
      <c r="DF941" s="15">
        <f ca="1">(BY941*DCF!K$46-DCF!K$5*MAX(BY941*DCF!K$46,0)-MAX(BY941-BX941,0)/Inputs!$B$24)*DCF!K$6</f>
        <v>-119.10799748002462</v>
      </c>
      <c r="DG941" s="15">
        <f ca="1">(BZ941*DCF!L$46-DCF!L$5*MAX(BZ941*DCF!L$46,0)-MAX(BZ941-BY941,0)/Inputs!$B$24)*DCF!L$6</f>
        <v>-2909.1323960453656</v>
      </c>
      <c r="DH941" s="15">
        <f ca="1">(CA941*DCF!M$46-DCF!M$5*MAX(CA941*DCF!M$46,0)-MAX(CA941-BZ941,0)/Inputs!$B$24)*DCF!M$6</f>
        <v>-5980.2856979737799</v>
      </c>
      <c r="DI941" s="15">
        <f ca="1">SUM(CB941:CL941)+BE941*DCF!M$10*(1+Inputs!$B$30)*(1-Inputs!$B$33)*(1-Inputs!$B$30/Inputs!$B$31)/(Inputs!$B$29-Inputs!$B$30)*DCF!M$6</f>
        <v>98441.338058313209</v>
      </c>
      <c r="DJ941" s="15">
        <f ca="1">SUM(CM941:CW941)+BP941*DCF!M$28*(1+Inputs!$B$30)*(1-Inputs!$B$33)*(1-Inputs!$B$30/Inputs!$B$31)/(Inputs!$B$29-Inputs!$B$30)*DCF!M$6</f>
        <v>894711.14828387648</v>
      </c>
      <c r="DK941" s="15">
        <f ca="1">SUM(CX941:DH941)+CA941*DCF!M$46*(1+Inputs!$B$30)*(1-Inputs!$B$33)*(1-Inputs!$B$30/Inputs!$B$31)/(Inputs!$B$29-Inputs!$B$30)*DCF!M$6</f>
        <v>306464.25480396789</v>
      </c>
      <c r="DM941" s="15">
        <f ca="1">DI941+DJ941+DK941+Inputs!$B$34+Inputs!$B$36-Inputs!$B$35</f>
        <v>1376467.7411461575</v>
      </c>
    </row>
    <row r="942" spans="1:117" x14ac:dyDescent="0.75">
      <c r="A942" s="11">
        <v>929</v>
      </c>
      <c r="C942" s="23">
        <f t="shared" ca="1" si="542"/>
        <v>-0.52096581601827441</v>
      </c>
      <c r="D942" s="23">
        <f t="shared" ca="1" si="542"/>
        <v>-1.0799748073206905</v>
      </c>
      <c r="E942" s="23">
        <f t="shared" ca="1" si="542"/>
        <v>-0.15120489032309162</v>
      </c>
      <c r="F942" s="23">
        <f t="shared" ca="1" si="542"/>
        <v>-1.5276029557376505</v>
      </c>
      <c r="G942" s="23">
        <f t="shared" ca="1" si="542"/>
        <v>-0.25729692470670679</v>
      </c>
      <c r="H942" s="23">
        <f t="shared" ca="1" si="542"/>
        <v>0.66641050973238314</v>
      </c>
      <c r="I942" s="23">
        <f t="shared" ca="1" si="542"/>
        <v>0.32834692879611532</v>
      </c>
      <c r="J942" s="23">
        <f t="shared" ca="1" si="542"/>
        <v>-1.2055064221211578</v>
      </c>
      <c r="K942" s="23">
        <f t="shared" ca="1" si="542"/>
        <v>-1.3320050544611846</v>
      </c>
      <c r="L942" s="23">
        <f t="shared" ca="1" si="542"/>
        <v>0.91822588428662455</v>
      </c>
      <c r="M942" s="23">
        <f t="shared" ca="1" si="542"/>
        <v>-3.0028337380196093</v>
      </c>
      <c r="N942" s="23">
        <f ca="1">SQRT(Inputs!$B$38)*C942+SQRT(1-Inputs!$B$38)*_xlfn.NORM.S.INV(RAND())</f>
        <v>0.59565508056479799</v>
      </c>
      <c r="O942" s="23">
        <f ca="1">SQRT(Inputs!$B$38)*D942+SQRT(1-Inputs!$B$38)*_xlfn.NORM.S.INV(RAND())</f>
        <v>-0.1680132339340823</v>
      </c>
      <c r="P942" s="23">
        <f ca="1">SQRT(Inputs!$B$38)*E942+SQRT(1-Inputs!$B$38)*_xlfn.NORM.S.INV(RAND())</f>
        <v>1.4159603420082683</v>
      </c>
      <c r="Q942" s="23">
        <f ca="1">SQRT(Inputs!$B$38)*F942+SQRT(1-Inputs!$B$38)*_xlfn.NORM.S.INV(RAND())</f>
        <v>-2.520335717320715</v>
      </c>
      <c r="R942" s="23">
        <f ca="1">SQRT(Inputs!$B$38)*G942+SQRT(1-Inputs!$B$38)*_xlfn.NORM.S.INV(RAND())</f>
        <v>-0.62512016616160249</v>
      </c>
      <c r="S942" s="23">
        <f ca="1">SQRT(Inputs!$B$38)*H942+SQRT(1-Inputs!$B$38)*_xlfn.NORM.S.INV(RAND())</f>
        <v>8.9813444545042753E-2</v>
      </c>
      <c r="T942" s="23">
        <f ca="1">SQRT(Inputs!$B$38)*I942+SQRT(1-Inputs!$B$38)*_xlfn.NORM.S.INV(RAND())</f>
        <v>1.1840503702812146</v>
      </c>
      <c r="U942" s="23">
        <f ca="1">SQRT(Inputs!$B$38)*J942+SQRT(1-Inputs!$B$38)*_xlfn.NORM.S.INV(RAND())</f>
        <v>-1.2075015847145876</v>
      </c>
      <c r="V942" s="23">
        <f ca="1">SQRT(Inputs!$B$38)*K942+SQRT(1-Inputs!$B$38)*_xlfn.NORM.S.INV(RAND())</f>
        <v>-1.1801169537606901</v>
      </c>
      <c r="W942" s="23">
        <f ca="1">SQRT(Inputs!$B$38)*L942+SQRT(1-Inputs!$B$38)*_xlfn.NORM.S.INV(RAND())</f>
        <v>-0.16376038298778017</v>
      </c>
      <c r="X942" s="23">
        <f ca="1">SQRT(Inputs!$B$38)*M942+SQRT(1-Inputs!$B$38)*_xlfn.NORM.S.INV(RAND())</f>
        <v>-2.0077288815442462</v>
      </c>
      <c r="Y942" s="23">
        <f ca="1">SQRT(Inputs!$B$38)*C942+SQRT(1-Inputs!$B$38)*_xlfn.NORM.S.INV(RAND())</f>
        <v>-0.58061553977105063</v>
      </c>
      <c r="Z942" s="23">
        <f ca="1">SQRT(Inputs!$B$38)*D942+SQRT(1-Inputs!$B$38)*_xlfn.NORM.S.INV(RAND())</f>
        <v>-0.82622486702749298</v>
      </c>
      <c r="AA942" s="23">
        <f ca="1">SQRT(Inputs!$B$38)*E942+SQRT(1-Inputs!$B$38)*_xlfn.NORM.S.INV(RAND())</f>
        <v>-1.4989357523230877</v>
      </c>
      <c r="AB942" s="23">
        <f ca="1">SQRT(Inputs!$B$38)*F942+SQRT(1-Inputs!$B$38)*_xlfn.NORM.S.INV(RAND())</f>
        <v>-1.9357978593231184</v>
      </c>
      <c r="AC942" s="23">
        <f ca="1">SQRT(Inputs!$B$38)*G942+SQRT(1-Inputs!$B$38)*_xlfn.NORM.S.INV(RAND())</f>
        <v>-2.8296017116445915E-3</v>
      </c>
      <c r="AD942" s="23">
        <f ca="1">SQRT(Inputs!$B$38)*H942+SQRT(1-Inputs!$B$38)*_xlfn.NORM.S.INV(RAND())</f>
        <v>1.1698563152609178</v>
      </c>
      <c r="AE942" s="23">
        <f ca="1">SQRT(Inputs!$B$38)*I942+SQRT(1-Inputs!$B$38)*_xlfn.NORM.S.INV(RAND())</f>
        <v>0.61511039036462845</v>
      </c>
      <c r="AF942" s="23">
        <f ca="1">SQRT(Inputs!$B$38)*J942+SQRT(1-Inputs!$B$38)*_xlfn.NORM.S.INV(RAND())</f>
        <v>-1.9741245060847179</v>
      </c>
      <c r="AG942" s="23">
        <f ca="1">SQRT(Inputs!$B$38)*K942+SQRT(1-Inputs!$B$38)*_xlfn.NORM.S.INV(RAND())</f>
        <v>-0.58968264080551236</v>
      </c>
      <c r="AH942" s="23">
        <f ca="1">SQRT(Inputs!$B$38)*L942+SQRT(1-Inputs!$B$38)*_xlfn.NORM.S.INV(RAND())</f>
        <v>1.3243841370886476</v>
      </c>
      <c r="AI942" s="23">
        <f ca="1">SQRT(Inputs!$B$38)*M942+SQRT(1-Inputs!$B$38)*_xlfn.NORM.S.INV(RAND())</f>
        <v>-1.7505423881540652</v>
      </c>
      <c r="AJ942" s="23">
        <f ca="1">SQRT(Inputs!$B$38)*C942+SQRT(1-Inputs!$B$38)*_xlfn.NORM.S.INV(RAND())</f>
        <v>-0.42836584444845272</v>
      </c>
      <c r="AK942" s="23">
        <f ca="1">SQRT(Inputs!$B$38)*D942+SQRT(1-Inputs!$B$38)*_xlfn.NORM.S.INV(RAND())</f>
        <v>-1.2061497746121121</v>
      </c>
      <c r="AL942" s="23">
        <f ca="1">SQRT(Inputs!$B$38)*E942+SQRT(1-Inputs!$B$38)*_xlfn.NORM.S.INV(RAND())</f>
        <v>-0.78251291023713954</v>
      </c>
      <c r="AM942" s="23">
        <f ca="1">SQRT(Inputs!$B$38)*F942+SQRT(1-Inputs!$B$38)*_xlfn.NORM.S.INV(RAND())</f>
        <v>-0.54986874068533176</v>
      </c>
      <c r="AN942" s="23">
        <f ca="1">SQRT(Inputs!$B$38)*G942+SQRT(1-Inputs!$B$38)*_xlfn.NORM.S.INV(RAND())</f>
        <v>-1.1669013581883618</v>
      </c>
      <c r="AO942" s="23">
        <f ca="1">SQRT(Inputs!$B$38)*H942+SQRT(1-Inputs!$B$38)*_xlfn.NORM.S.INV(RAND())</f>
        <v>0.66415374926211335</v>
      </c>
      <c r="AP942" s="23">
        <f ca="1">SQRT(Inputs!$B$38)*I942+SQRT(1-Inputs!$B$38)*_xlfn.NORM.S.INV(RAND())</f>
        <v>3.4190291506590947E-2</v>
      </c>
      <c r="AQ942" s="23">
        <f ca="1">SQRT(Inputs!$B$38)*J942+SQRT(1-Inputs!$B$38)*_xlfn.NORM.S.INV(RAND())</f>
        <v>-0.62293333941284179</v>
      </c>
      <c r="AR942" s="23">
        <f ca="1">SQRT(Inputs!$B$38)*K942+SQRT(1-Inputs!$B$38)*_xlfn.NORM.S.INV(RAND())</f>
        <v>-2.0522547808790224</v>
      </c>
      <c r="AS942" s="23">
        <f ca="1">SQRT(Inputs!$B$38)*L942+SQRT(1-Inputs!$B$38)*_xlfn.NORM.S.INV(RAND())</f>
        <v>0.4445600437811798</v>
      </c>
      <c r="AT942" s="23">
        <f ca="1">SQRT(Inputs!$B$38)*M942+SQRT(1-Inputs!$B$38)*_xlfn.NORM.S.INV(RAND())</f>
        <v>-1.9812676275178127</v>
      </c>
      <c r="AU942" s="15">
        <f ca="1">Inputs!$B$6*EXP($B$8-0.5*C$5^2+C$5*N942)</f>
        <v>5464.5274907942958</v>
      </c>
      <c r="AV942" s="15">
        <f t="shared" ca="1" si="510"/>
        <v>6489.3165448512618</v>
      </c>
      <c r="AW942" s="15">
        <f t="shared" ca="1" si="511"/>
        <v>9577.7166463628037</v>
      </c>
      <c r="AX942" s="15">
        <f t="shared" ca="1" si="512"/>
        <v>8534.8207080252887</v>
      </c>
      <c r="AY942" s="15">
        <f t="shared" ca="1" si="513"/>
        <v>9696.065895315829</v>
      </c>
      <c r="AZ942" s="15">
        <f t="shared" ca="1" si="514"/>
        <v>11976.415891218227</v>
      </c>
      <c r="BA942" s="15">
        <f t="shared" ca="1" si="515"/>
        <v>16589.616488049625</v>
      </c>
      <c r="BB942" s="15">
        <f t="shared" ca="1" si="516"/>
        <v>17996.385415143628</v>
      </c>
      <c r="BC942" s="15">
        <f t="shared" ca="1" si="517"/>
        <v>19667.891765626693</v>
      </c>
      <c r="BD942" s="15">
        <f t="shared" ca="1" si="518"/>
        <v>23728.768829406912</v>
      </c>
      <c r="BE942" s="15">
        <f t="shared" ca="1" si="519"/>
        <v>24217.31519176449</v>
      </c>
      <c r="BF942" s="15">
        <f ca="1">Inputs!$B$13*EXP($B$9-0.5*C$6^2+C$6*Y942)</f>
        <v>12327.200732796007</v>
      </c>
      <c r="BG942" s="15">
        <f t="shared" ca="1" si="520"/>
        <v>12942.794544302331</v>
      </c>
      <c r="BH942" s="15">
        <f t="shared" ca="1" si="521"/>
        <v>12332.86906716764</v>
      </c>
      <c r="BI942" s="15">
        <f t="shared" ca="1" si="522"/>
        <v>11207.218254667292</v>
      </c>
      <c r="BJ942" s="15">
        <f t="shared" ca="1" si="523"/>
        <v>13733.716773186996</v>
      </c>
      <c r="BK942" s="15">
        <f t="shared" ca="1" si="524"/>
        <v>19765.681281252975</v>
      </c>
      <c r="BL942" s="15">
        <f t="shared" ca="1" si="525"/>
        <v>26294.400362489363</v>
      </c>
      <c r="BM942" s="15">
        <f t="shared" ca="1" si="526"/>
        <v>25292.090386439773</v>
      </c>
      <c r="BN942" s="15">
        <f t="shared" ca="1" si="527"/>
        <v>28983.854625447995</v>
      </c>
      <c r="BO942" s="15">
        <f t="shared" ca="1" si="528"/>
        <v>41596.766488620218</v>
      </c>
      <c r="BP942" s="15">
        <f t="shared" ca="1" si="529"/>
        <v>41987.29022149682</v>
      </c>
      <c r="BQ942" s="15">
        <f ca="1">Inputs!$B$20*EXP($B$10-0.5*C$7^2+C$7*AJ942)</f>
        <v>3684.8855153935756</v>
      </c>
      <c r="BR942" s="15">
        <f t="shared" ca="1" si="530"/>
        <v>3408.839519973088</v>
      </c>
      <c r="BS942" s="15">
        <f t="shared" ca="1" si="531"/>
        <v>3728.4747185853207</v>
      </c>
      <c r="BT942" s="15">
        <f t="shared" ca="1" si="532"/>
        <v>4450.2126271608658</v>
      </c>
      <c r="BU942" s="15">
        <f t="shared" ca="1" si="533"/>
        <v>4650.3024548867943</v>
      </c>
      <c r="BV942" s="15">
        <f t="shared" ca="1" si="534"/>
        <v>7514.2068216132002</v>
      </c>
      <c r="BW942" s="15">
        <f t="shared" ca="1" si="535"/>
        <v>10561.804777505968</v>
      </c>
      <c r="BX942" s="15">
        <f t="shared" ca="1" si="536"/>
        <v>13038.118558541541</v>
      </c>
      <c r="BY942" s="15">
        <f t="shared" ca="1" si="537"/>
        <v>12336.195492115836</v>
      </c>
      <c r="BZ942" s="15">
        <f t="shared" ca="1" si="538"/>
        <v>18783.436588232536</v>
      </c>
      <c r="CA942" s="15">
        <f t="shared" ca="1" si="539"/>
        <v>18554.714212905066</v>
      </c>
      <c r="CB942" s="15">
        <f ca="1">(AU942*DCF!C$10-DCF!C$5*MAX(AU942*DCF!C$10,0)-MAX(AU942-Inputs!$B$6,0)/Inputs!$B$10)*DCF!C$6</f>
        <v>1039.4929001190806</v>
      </c>
      <c r="CC942" s="15">
        <f ca="1">(AV942*DCF!D$10-DCF!D$5*MAX(AV942*DCF!D$10,0)-MAX(AV942-AU942,0)/Inputs!$B$10)*DCF!D$6</f>
        <v>1331.8589539340721</v>
      </c>
      <c r="CD942" s="15">
        <f ca="1">(AW942*DCF!E$10-DCF!E$5*MAX(AW942*DCF!E$10,0)-MAX(AW942-AV942,0)/Inputs!$B$10)*DCF!E$6</f>
        <v>1515.706710538974</v>
      </c>
      <c r="CE942" s="15">
        <f ca="1">(AX942*DCF!F$10-DCF!F$5*MAX(AX942*DCF!F$10,0)-MAX(AX942-AW942,0)/Inputs!$B$10)*DCF!F$6</f>
        <v>1863.1377587612844</v>
      </c>
      <c r="CF942" s="15">
        <f ca="1">(AY942*DCF!G$10-DCF!G$5*MAX(AY942*DCF!G$10,0)-MAX(AY942-AX942,0)/Inputs!$B$10)*DCF!G$6</f>
        <v>1774.564555033644</v>
      </c>
      <c r="CG942" s="15">
        <f ca="1">(AZ942*DCF!H$10-DCF!H$5*MAX(AZ942*DCF!H$10,0)-MAX(AZ942-AY942,0)/Inputs!$B$10)*DCF!H$6</f>
        <v>1920.312713295174</v>
      </c>
      <c r="CH942" s="15">
        <f ca="1">(BA942*DCF!I$10-DCF!I$5*MAX(BA942*DCF!I$10,0)-MAX(BA942-AZ942,0)/Inputs!$B$10)*DCF!I$6</f>
        <v>2273.5912114950588</v>
      </c>
      <c r="CI942" s="15">
        <f ca="1">(BB942*DCF!J$10-DCF!J$5*MAX(BB942*DCF!J$10,0)-MAX(BB942-BA942,0)/Inputs!$B$10)*DCF!J$6</f>
        <v>2875.048845480077</v>
      </c>
      <c r="CJ942" s="15">
        <f ca="1">(BC942*DCF!K$10-DCF!K$5*MAX(BC942*DCF!K$10,0)-MAX(BC942-BB942,0)/Inputs!$B$10)*DCF!K$6</f>
        <v>2932.2292620421454</v>
      </c>
      <c r="CK942" s="15">
        <f ca="1">(BD942*DCF!L$10-DCF!L$5*MAX(BD942*DCF!L$10,0)-MAX(BD942-BC942,0)/Inputs!$B$10)*DCF!L$6</f>
        <v>3053.6124092888631</v>
      </c>
      <c r="CL942" s="15">
        <f ca="1">(BE942*DCF!M$10-DCF!M$5*MAX(BE942*DCF!M$10,0)-MAX(BE942-BD942,0)/Inputs!$B$10)*DCF!M$6</f>
        <v>3359.0143183835326</v>
      </c>
      <c r="CM942" s="15">
        <f ca="1">(BF942*DCF!C$28-DCF!C$5*MAX(BF942*DCF!C$28,0)-MAX(BF942-Inputs!$B$13,0)/Inputs!$B$17)*DCF!C$6</f>
        <v>3545.0443923916632</v>
      </c>
      <c r="CN942" s="15">
        <f ca="1">(BG942*DCF!D$28-DCF!D$5*MAX(BG942*DCF!D$28,0)-MAX(BG942-BF942,0)/Inputs!$B$17)*DCF!D$6</f>
        <v>3680.6171187175692</v>
      </c>
      <c r="CO942" s="15">
        <f ca="1">(BH942*DCF!E$28-DCF!E$5*MAX(BH942*DCF!E$28,0)-MAX(BH942-BG942,0)/Inputs!$B$17)*DCF!E$6</f>
        <v>3492.8881243573996</v>
      </c>
      <c r="CP942" s="15">
        <f ca="1">(BI942*DCF!F$28-DCF!F$5*MAX(BI942*DCF!F$28,0)-MAX(BI942-BH942,0)/Inputs!$B$17)*DCF!F$6</f>
        <v>3042.464548347355</v>
      </c>
      <c r="CQ942" s="15">
        <f ca="1">(BJ942*DCF!G$28-DCF!G$5*MAX(BJ942*DCF!G$28,0)-MAX(BJ942-BI942,0)/Inputs!$B$17)*DCF!G$6</f>
        <v>3138.3849221550859</v>
      </c>
      <c r="CR942" s="15">
        <f ca="1">(BK942*DCF!H$28-DCF!H$5*MAX(BK942*DCF!H$28,0)-MAX(BK942-BJ942,0)/Inputs!$B$17)*DCF!H$6</f>
        <v>3951.073044031963</v>
      </c>
      <c r="CS942" s="15">
        <f ca="1">(BL942*DCF!I$28-DCF!I$5*MAX(BL942*DCF!I$28,0)-MAX(BL942-BK942,0)/Inputs!$B$17)*DCF!I$6</f>
        <v>5246.1367633231266</v>
      </c>
      <c r="CT942" s="15">
        <f ca="1">(BM942*DCF!J$28-DCF!J$5*MAX(BM942*DCF!J$28,0)-MAX(BM942-BL942,0)/Inputs!$B$17)*DCF!J$6</f>
        <v>5642.2358150162936</v>
      </c>
      <c r="CU942" s="15">
        <f ca="1">(BN942*DCF!K$28-DCF!K$5*MAX(BN942*DCF!K$28,0)-MAX(BN942-BM942,0)/Inputs!$B$17)*DCF!K$6</f>
        <v>5668.7121793480756</v>
      </c>
      <c r="CV942" s="15">
        <f ca="1">(BO942*DCF!L$28-DCF!L$5*MAX(BO942*DCF!L$28,0)-MAX(BO942-BN942,0)/Inputs!$B$17)*DCF!L$6</f>
        <v>6872.2560161829397</v>
      </c>
      <c r="CW942" s="15">
        <f ca="1">(BP942*DCF!M$28-DCF!M$5*MAX(BP942*DCF!M$28,0)-MAX(BP942-BO942,0)/Inputs!$B$17)*DCF!M$6</f>
        <v>7859.1122508984781</v>
      </c>
      <c r="CX942" s="15">
        <f ca="1">(BQ942*DCF!C$46-DCF!C$5*MAX(BQ942*DCF!C$46,0)-MAX(BQ942-Inputs!$B$20,0)/Inputs!$B$24)*DCF!C$6</f>
        <v>-1074.5165233673733</v>
      </c>
      <c r="CY942" s="15">
        <f ca="1">(BR942*DCF!D$46-DCF!D$5*MAX(BR942*DCF!D$46,0)-MAX(BR942-BQ942,0)/Inputs!$B$24)*DCF!D$6</f>
        <v>-581.80941089417945</v>
      </c>
      <c r="CZ942" s="15">
        <f ca="1">(BS942*DCF!E$46-DCF!E$5*MAX(BS942*DCF!E$46,0)-MAX(BS942-BR942,0)/Inputs!$B$24)*DCF!E$6</f>
        <v>-566.8900231093528</v>
      </c>
      <c r="DA942" s="15">
        <f ca="1">(BT942*DCF!F$46-DCF!F$5*MAX(BT942*DCF!F$46,0)-MAX(BT942-BS942,0)/Inputs!$B$24)*DCF!F$6</f>
        <v>-586.90020828851368</v>
      </c>
      <c r="DB942" s="15">
        <f ca="1">(BU942*DCF!G$46-DCF!G$5*MAX(BU942*DCF!G$46,0)-MAX(BU942-BT942,0)/Inputs!$B$24)*DCF!G$6</f>
        <v>-223.7332514613212</v>
      </c>
      <c r="DC942" s="15">
        <f ca="1">(BV942*DCF!H$46-DCF!H$5*MAX(BV942*DCF!H$46,0)-MAX(BV942-BU942,0)/Inputs!$B$24)*DCF!H$6</f>
        <v>-889.94073452704276</v>
      </c>
      <c r="DD942" s="15">
        <f ca="1">(BW942*DCF!I$46-DCF!I$5*MAX(BW942*DCF!I$46,0)-MAX(BW942-BV942,0)/Inputs!$B$24)*DCF!I$6</f>
        <v>-630.91850035363655</v>
      </c>
      <c r="DE942" s="15">
        <f ca="1">(BX942*DCF!J$46-DCF!J$5*MAX(BX942*DCF!J$46,0)-MAX(BX942-BW942,0)/Inputs!$B$24)*DCF!J$6</f>
        <v>-109.76494926428776</v>
      </c>
      <c r="DF942" s="15">
        <f ca="1">(BY942*DCF!K$46-DCF!K$5*MAX(BY942*DCF!K$46,0)-MAX(BY942-BX942,0)/Inputs!$B$24)*DCF!K$6</f>
        <v>704.68460941018202</v>
      </c>
      <c r="DG942" s="15">
        <f ca="1">(BZ942*DCF!L$46-DCF!L$5*MAX(BZ942*DCF!L$46,0)-MAX(BZ942-BY942,0)/Inputs!$B$24)*DCF!L$6</f>
        <v>-160.61992599797301</v>
      </c>
      <c r="DH942" s="15">
        <f ca="1">(CA942*DCF!M$46-DCF!M$5*MAX(CA942*DCF!M$46,0)-MAX(CA942-BZ942,0)/Inputs!$B$24)*DCF!M$6</f>
        <v>1454.6167572100046</v>
      </c>
      <c r="DI942" s="15">
        <f ca="1">SUM(CB942:CL942)+BE942*DCF!M$10*(1+Inputs!$B$30)*(1-Inputs!$B$33)*(1-Inputs!$B$30/Inputs!$B$31)/(Inputs!$B$29-Inputs!$B$30)*DCF!M$6</f>
        <v>91335.67805789299</v>
      </c>
      <c r="DJ942" s="15">
        <f ca="1">SUM(CM942:CW942)+BP942*DCF!M$28*(1+Inputs!$B$30)*(1-Inputs!$B$33)*(1-Inputs!$B$30/Inputs!$B$31)/(Inputs!$B$29-Inputs!$B$30)*DCF!M$6</f>
        <v>207940.5037225823</v>
      </c>
      <c r="DK942" s="15">
        <f ca="1">SUM(CX942:DH942)+CA942*DCF!M$46*(1+Inputs!$B$30)*(1-Inputs!$B$33)*(1-Inputs!$B$30/Inputs!$B$31)/(Inputs!$B$29-Inputs!$B$30)*DCF!M$6</f>
        <v>26021.993958917246</v>
      </c>
      <c r="DM942" s="15">
        <f ca="1">DI942+DJ942+DK942+Inputs!$B$34+Inputs!$B$36-Inputs!$B$35</f>
        <v>402149.17573939258</v>
      </c>
    </row>
    <row r="943" spans="1:117" x14ac:dyDescent="0.75">
      <c r="A943" s="11">
        <v>930</v>
      </c>
      <c r="C943" s="23">
        <f t="shared" ca="1" si="542"/>
        <v>-0.27688065254150734</v>
      </c>
      <c r="D943" s="23">
        <f t="shared" ca="1" si="542"/>
        <v>1.4898133544525232</v>
      </c>
      <c r="E943" s="23">
        <f t="shared" ca="1" si="542"/>
        <v>0.46227849857660919</v>
      </c>
      <c r="F943" s="23">
        <f t="shared" ca="1" si="542"/>
        <v>-0.73028897477225119</v>
      </c>
      <c r="G943" s="23">
        <f t="shared" ca="1" si="542"/>
        <v>1.654856471987312</v>
      </c>
      <c r="H943" s="23">
        <f t="shared" ca="1" si="542"/>
        <v>-0.87805030847880061</v>
      </c>
      <c r="I943" s="23">
        <f t="shared" ca="1" si="542"/>
        <v>-0.58403916506945464</v>
      </c>
      <c r="J943" s="23">
        <f t="shared" ca="1" si="542"/>
        <v>-0.78546410736385686</v>
      </c>
      <c r="K943" s="23">
        <f t="shared" ca="1" si="542"/>
        <v>-1.6186463379974221</v>
      </c>
      <c r="L943" s="23">
        <f t="shared" ca="1" si="542"/>
        <v>-0.34002592776275431</v>
      </c>
      <c r="M943" s="23">
        <f t="shared" ca="1" si="542"/>
        <v>-1.8530700203469679</v>
      </c>
      <c r="N943" s="23">
        <f ca="1">SQRT(Inputs!$B$38)*C943+SQRT(1-Inputs!$B$38)*_xlfn.NORM.S.INV(RAND())</f>
        <v>0.85572553093446768</v>
      </c>
      <c r="O943" s="23">
        <f ca="1">SQRT(Inputs!$B$38)*D943+SQRT(1-Inputs!$B$38)*_xlfn.NORM.S.INV(RAND())</f>
        <v>1.0012461089381466</v>
      </c>
      <c r="P943" s="23">
        <f ca="1">SQRT(Inputs!$B$38)*E943+SQRT(1-Inputs!$B$38)*_xlfn.NORM.S.INV(RAND())</f>
        <v>1.2441774130267982</v>
      </c>
      <c r="Q943" s="23">
        <f ca="1">SQRT(Inputs!$B$38)*F943+SQRT(1-Inputs!$B$38)*_xlfn.NORM.S.INV(RAND())</f>
        <v>0.61855800440240216</v>
      </c>
      <c r="R943" s="23">
        <f ca="1">SQRT(Inputs!$B$38)*G943+SQRT(1-Inputs!$B$38)*_xlfn.NORM.S.INV(RAND())</f>
        <v>1.9587720629647714</v>
      </c>
      <c r="S943" s="23">
        <f ca="1">SQRT(Inputs!$B$38)*H943+SQRT(1-Inputs!$B$38)*_xlfn.NORM.S.INV(RAND())</f>
        <v>-0.20089252868923041</v>
      </c>
      <c r="T943" s="23">
        <f ca="1">SQRT(Inputs!$B$38)*I943+SQRT(1-Inputs!$B$38)*_xlfn.NORM.S.INV(RAND())</f>
        <v>0.15415996977249757</v>
      </c>
      <c r="U943" s="23">
        <f ca="1">SQRT(Inputs!$B$38)*J943+SQRT(1-Inputs!$B$38)*_xlfn.NORM.S.INV(RAND())</f>
        <v>-0.52335308748065812</v>
      </c>
      <c r="V943" s="23">
        <f ca="1">SQRT(Inputs!$B$38)*K943+SQRT(1-Inputs!$B$38)*_xlfn.NORM.S.INV(RAND())</f>
        <v>-1.4267062954695047</v>
      </c>
      <c r="W943" s="23">
        <f ca="1">SQRT(Inputs!$B$38)*L943+SQRT(1-Inputs!$B$38)*_xlfn.NORM.S.INV(RAND())</f>
        <v>-0.24907271199811337</v>
      </c>
      <c r="X943" s="23">
        <f ca="1">SQRT(Inputs!$B$38)*M943+SQRT(1-Inputs!$B$38)*_xlfn.NORM.S.INV(RAND())</f>
        <v>9.7945049553206598E-2</v>
      </c>
      <c r="Y943" s="23">
        <f ca="1">SQRT(Inputs!$B$38)*C943+SQRT(1-Inputs!$B$38)*_xlfn.NORM.S.INV(RAND())</f>
        <v>-1.0381025762667973</v>
      </c>
      <c r="Z943" s="23">
        <f ca="1">SQRT(Inputs!$B$38)*D943+SQRT(1-Inputs!$B$38)*_xlfn.NORM.S.INV(RAND())</f>
        <v>0.7476041641951372</v>
      </c>
      <c r="AA943" s="23">
        <f ca="1">SQRT(Inputs!$B$38)*E943+SQRT(1-Inputs!$B$38)*_xlfn.NORM.S.INV(RAND())</f>
        <v>0.76182268224309291</v>
      </c>
      <c r="AB943" s="23">
        <f ca="1">SQRT(Inputs!$B$38)*F943+SQRT(1-Inputs!$B$38)*_xlfn.NORM.S.INV(RAND())</f>
        <v>-0.73555989497386176</v>
      </c>
      <c r="AC943" s="23">
        <f ca="1">SQRT(Inputs!$B$38)*G943+SQRT(1-Inputs!$B$38)*_xlfn.NORM.S.INV(RAND())</f>
        <v>0.91625246432922802</v>
      </c>
      <c r="AD943" s="23">
        <f ca="1">SQRT(Inputs!$B$38)*H943+SQRT(1-Inputs!$B$38)*_xlfn.NORM.S.INV(RAND())</f>
        <v>-5.1953692361232706E-2</v>
      </c>
      <c r="AE943" s="23">
        <f ca="1">SQRT(Inputs!$B$38)*I943+SQRT(1-Inputs!$B$38)*_xlfn.NORM.S.INV(RAND())</f>
        <v>-0.95565932682469512</v>
      </c>
      <c r="AF943" s="23">
        <f ca="1">SQRT(Inputs!$B$38)*J943+SQRT(1-Inputs!$B$38)*_xlfn.NORM.S.INV(RAND())</f>
        <v>-1.4866075825863154</v>
      </c>
      <c r="AG943" s="23">
        <f ca="1">SQRT(Inputs!$B$38)*K943+SQRT(1-Inputs!$B$38)*_xlfn.NORM.S.INV(RAND())</f>
        <v>-0.11051202625556078</v>
      </c>
      <c r="AH943" s="23">
        <f ca="1">SQRT(Inputs!$B$38)*L943+SQRT(1-Inputs!$B$38)*_xlfn.NORM.S.INV(RAND())</f>
        <v>-0.49096346610389069</v>
      </c>
      <c r="AI943" s="23">
        <f ca="1">SQRT(Inputs!$B$38)*M943+SQRT(1-Inputs!$B$38)*_xlfn.NORM.S.INV(RAND())</f>
        <v>-1.1405867054730665</v>
      </c>
      <c r="AJ943" s="23">
        <f ca="1">SQRT(Inputs!$B$38)*C943+SQRT(1-Inputs!$B$38)*_xlfn.NORM.S.INV(RAND())</f>
        <v>-1.829768044204743</v>
      </c>
      <c r="AK943" s="23">
        <f ca="1">SQRT(Inputs!$B$38)*D943+SQRT(1-Inputs!$B$38)*_xlfn.NORM.S.INV(RAND())</f>
        <v>2.0984761266766974</v>
      </c>
      <c r="AL943" s="23">
        <f ca="1">SQRT(Inputs!$B$38)*E943+SQRT(1-Inputs!$B$38)*_xlfn.NORM.S.INV(RAND())</f>
        <v>0.71800638325751964</v>
      </c>
      <c r="AM943" s="23">
        <f ca="1">SQRT(Inputs!$B$38)*F943+SQRT(1-Inputs!$B$38)*_xlfn.NORM.S.INV(RAND())</f>
        <v>0.71508330257073593</v>
      </c>
      <c r="AN943" s="23">
        <f ca="1">SQRT(Inputs!$B$38)*G943+SQRT(1-Inputs!$B$38)*_xlfn.NORM.S.INV(RAND())</f>
        <v>0.12417517415278223</v>
      </c>
      <c r="AO943" s="23">
        <f ca="1">SQRT(Inputs!$B$38)*H943+SQRT(1-Inputs!$B$38)*_xlfn.NORM.S.INV(RAND())</f>
        <v>-8.4889037110597032E-2</v>
      </c>
      <c r="AP943" s="23">
        <f ca="1">SQRT(Inputs!$B$38)*I943+SQRT(1-Inputs!$B$38)*_xlfn.NORM.S.INV(RAND())</f>
        <v>-0.21965877129702582</v>
      </c>
      <c r="AQ943" s="23">
        <f ca="1">SQRT(Inputs!$B$38)*J943+SQRT(1-Inputs!$B$38)*_xlfn.NORM.S.INV(RAND())</f>
        <v>-0.21718247212462841</v>
      </c>
      <c r="AR943" s="23">
        <f ca="1">SQRT(Inputs!$B$38)*K943+SQRT(1-Inputs!$B$38)*_xlfn.NORM.S.INV(RAND())</f>
        <v>-1.0847274564122835</v>
      </c>
      <c r="AS943" s="23">
        <f ca="1">SQRT(Inputs!$B$38)*L943+SQRT(1-Inputs!$B$38)*_xlfn.NORM.S.INV(RAND())</f>
        <v>-0.25918536108968793</v>
      </c>
      <c r="AT943" s="23">
        <f ca="1">SQRT(Inputs!$B$38)*M943+SQRT(1-Inputs!$B$38)*_xlfn.NORM.S.INV(RAND())</f>
        <v>-1.3579173671285729</v>
      </c>
      <c r="AU943" s="15">
        <f ca="1">Inputs!$B$6*EXP($B$8-0.5*C$5^2+C$5*N943)</f>
        <v>5699.4863715030478</v>
      </c>
      <c r="AV943" s="15">
        <f t="shared" ca="1" si="510"/>
        <v>8037.9507180946975</v>
      </c>
      <c r="AW943" s="15">
        <f t="shared" ca="1" si="511"/>
        <v>11591.660127508525</v>
      </c>
      <c r="AX943" s="15">
        <f t="shared" ca="1" si="512"/>
        <v>15289.282624180778</v>
      </c>
      <c r="AY943" s="15">
        <f t="shared" ca="1" si="513"/>
        <v>23487.901016654123</v>
      </c>
      <c r="AZ943" s="15">
        <f t="shared" ca="1" si="514"/>
        <v>28097.826169654138</v>
      </c>
      <c r="BA943" s="15">
        <f t="shared" ca="1" si="515"/>
        <v>34943.826307346215</v>
      </c>
      <c r="BB943" s="15">
        <f t="shared" ca="1" si="516"/>
        <v>40596.438854140732</v>
      </c>
      <c r="BC943" s="15">
        <f t="shared" ca="1" si="517"/>
        <v>43323.431293863185</v>
      </c>
      <c r="BD943" s="15">
        <f t="shared" ca="1" si="518"/>
        <v>51853.104323357235</v>
      </c>
      <c r="BE943" s="15">
        <f t="shared" ca="1" si="519"/>
        <v>64108.691352758171</v>
      </c>
      <c r="BF943" s="15">
        <f ca="1">Inputs!$B$13*EXP($B$9-0.5*C$6^2+C$6*Y943)</f>
        <v>11258.377453630261</v>
      </c>
      <c r="BG943" s="15">
        <f t="shared" ca="1" si="520"/>
        <v>15702.543098789687</v>
      </c>
      <c r="BH943" s="15">
        <f t="shared" ca="1" si="521"/>
        <v>21769.60956099103</v>
      </c>
      <c r="BI943" s="15">
        <f t="shared" ca="1" si="522"/>
        <v>23796.65480070909</v>
      </c>
      <c r="BJ943" s="15">
        <f t="shared" ca="1" si="523"/>
        <v>33292.176198088106</v>
      </c>
      <c r="BK943" s="15">
        <f t="shared" ca="1" si="524"/>
        <v>40571.84872232769</v>
      </c>
      <c r="BL943" s="15">
        <f t="shared" ca="1" si="525"/>
        <v>44032.353268783823</v>
      </c>
      <c r="BM943" s="15">
        <f t="shared" ca="1" si="526"/>
        <v>44998.242133791246</v>
      </c>
      <c r="BN943" s="15">
        <f t="shared" ca="1" si="527"/>
        <v>54614.120970264434</v>
      </c>
      <c r="BO943" s="15">
        <f t="shared" ca="1" si="528"/>
        <v>63469.504261132526</v>
      </c>
      <c r="BP943" s="15">
        <f t="shared" ca="1" si="529"/>
        <v>68649.224518763353</v>
      </c>
      <c r="BQ943" s="15">
        <f ca="1">Inputs!$B$20*EXP($B$10-0.5*C$7^2+C$7*AJ943)</f>
        <v>2241.5920675877578</v>
      </c>
      <c r="BR943" s="15">
        <f t="shared" ca="1" si="530"/>
        <v>5922.7564012823195</v>
      </c>
      <c r="BS943" s="15">
        <f t="shared" ca="1" si="531"/>
        <v>9968.0279472494603</v>
      </c>
      <c r="BT943" s="15">
        <f t="shared" ca="1" si="532"/>
        <v>16579.60157679411</v>
      </c>
      <c r="BU943" s="15">
        <f t="shared" ca="1" si="533"/>
        <v>23678.207547135018</v>
      </c>
      <c r="BV943" s="15">
        <f t="shared" ca="1" si="534"/>
        <v>32319.154289493257</v>
      </c>
      <c r="BW943" s="15">
        <f t="shared" ca="1" si="535"/>
        <v>43050.842635009205</v>
      </c>
      <c r="BX943" s="15">
        <f t="shared" ca="1" si="536"/>
        <v>57648.109250270238</v>
      </c>
      <c r="BY943" s="15">
        <f t="shared" ca="1" si="537"/>
        <v>65636.355739231716</v>
      </c>
      <c r="BZ943" s="15">
        <f t="shared" ca="1" si="538"/>
        <v>87811.75048596393</v>
      </c>
      <c r="CA943" s="15">
        <f t="shared" ca="1" si="539"/>
        <v>96903.302596429552</v>
      </c>
      <c r="CB943" s="15">
        <f ca="1">(AU943*DCF!C$10-DCF!C$5*MAX(AU943*DCF!C$10,0)-MAX(AU943-Inputs!$B$6,0)/Inputs!$B$10)*DCF!C$6</f>
        <v>1037.8176014203627</v>
      </c>
      <c r="CC943" s="15">
        <f ca="1">(AV943*DCF!D$10-DCF!D$5*MAX(AV943*DCF!D$10,0)-MAX(AV943-AU943,0)/Inputs!$B$10)*DCF!D$6</f>
        <v>1389.0227032502642</v>
      </c>
      <c r="CD943" s="15">
        <f ca="1">(AW943*DCF!E$10-DCF!E$5*MAX(AW943*DCF!E$10,0)-MAX(AW943-AV943,0)/Inputs!$B$10)*DCF!E$6</f>
        <v>1875.8872756749672</v>
      </c>
      <c r="CE943" s="15">
        <f ca="1">(AX943*DCF!F$10-DCF!F$5*MAX(AX943*DCF!F$10,0)-MAX(AX943-AW943,0)/Inputs!$B$10)*DCF!F$6</f>
        <v>2568.2424638411999</v>
      </c>
      <c r="CF943" s="15">
        <f ca="1">(AY943*DCF!G$10-DCF!G$5*MAX(AY943*DCF!G$10,0)-MAX(AY943-AX943,0)/Inputs!$B$10)*DCF!G$6</f>
        <v>3263.5274281852498</v>
      </c>
      <c r="CG943" s="15">
        <f ca="1">(AZ943*DCF!H$10-DCF!H$5*MAX(AZ943*DCF!H$10,0)-MAX(AZ943-AY943,0)/Inputs!$B$10)*DCF!H$6</f>
        <v>4636.6382501503649</v>
      </c>
      <c r="CH943" s="15">
        <f ca="1">(BA943*DCF!I$10-DCF!I$5*MAX(BA943*DCF!I$10,0)-MAX(BA943-AZ943,0)/Inputs!$B$10)*DCF!I$6</f>
        <v>5259.9784269383726</v>
      </c>
      <c r="CI943" s="15">
        <f ca="1">(BB943*DCF!J$10-DCF!J$5*MAX(BB943*DCF!J$10,0)-MAX(BB943-BA943,0)/Inputs!$B$10)*DCF!J$6</f>
        <v>6109.8828203875391</v>
      </c>
      <c r="CJ943" s="15">
        <f ca="1">(BC943*DCF!K$10-DCF!K$5*MAX(BC943*DCF!K$10,0)-MAX(BC943-BB943,0)/Inputs!$B$10)*DCF!K$6</f>
        <v>6592.6392308963168</v>
      </c>
      <c r="CK943" s="15">
        <f ca="1">(BD943*DCF!L$10-DCF!L$5*MAX(BD943*DCF!L$10,0)-MAX(BD943-BC943,0)/Inputs!$B$10)*DCF!L$6</f>
        <v>6717.4093387402745</v>
      </c>
      <c r="CL943" s="15">
        <f ca="1">(BE943*DCF!M$10-DCF!M$5*MAX(BE943*DCF!M$10,0)-MAX(BE943-BD943,0)/Inputs!$B$10)*DCF!M$6</f>
        <v>7582.5047142004723</v>
      </c>
      <c r="CM943" s="15">
        <f ca="1">(BF943*DCF!C$28-DCF!C$5*MAX(BF943*DCF!C$28,0)-MAX(BF943-Inputs!$B$13,0)/Inputs!$B$17)*DCF!C$6</f>
        <v>3435.9829649676071</v>
      </c>
      <c r="CN943" s="15">
        <f ca="1">(BG943*DCF!D$28-DCF!D$5*MAX(BG943*DCF!D$28,0)-MAX(BG943-BF943,0)/Inputs!$B$17)*DCF!D$6</f>
        <v>3676.6168076373556</v>
      </c>
      <c r="CO943" s="15">
        <f ca="1">(BH943*DCF!E$28-DCF!E$5*MAX(BH943*DCF!E$28,0)-MAX(BH943-BG943,0)/Inputs!$B$17)*DCF!E$6</f>
        <v>4969.8057791431338</v>
      </c>
      <c r="CP943" s="15">
        <f ca="1">(BI943*DCF!F$28-DCF!F$5*MAX(BI943*DCF!F$28,0)-MAX(BI943-BH943,0)/Inputs!$B$17)*DCF!F$6</f>
        <v>6091.1093281961776</v>
      </c>
      <c r="CQ943" s="15">
        <f ca="1">(BJ943*DCF!G$28-DCF!G$5*MAX(BJ943*DCF!G$28,0)-MAX(BJ943-BI943,0)/Inputs!$B$17)*DCF!G$6</f>
        <v>7040.8548068654118</v>
      </c>
      <c r="CR943" s="15">
        <f ca="1">(BK943*DCF!H$28-DCF!H$5*MAX(BK943*DCF!H$28,0)-MAX(BK943-BJ943,0)/Inputs!$B$17)*DCF!H$6</f>
        <v>8902.808990403666</v>
      </c>
      <c r="CS943" s="15">
        <f ca="1">(BL943*DCF!I$28-DCF!I$5*MAX(BL943*DCF!I$28,0)-MAX(BL943-BK943,0)/Inputs!$B$17)*DCF!I$6</f>
        <v>9857.6531098320193</v>
      </c>
      <c r="CT943" s="15">
        <f ca="1">(BM943*DCF!J$28-DCF!J$5*MAX(BM943*DCF!J$28,0)-MAX(BM943-BL943,0)/Inputs!$B$17)*DCF!J$6</f>
        <v>9910.2746155725927</v>
      </c>
      <c r="CU943" s="15">
        <f ca="1">(BN943*DCF!K$28-DCF!K$5*MAX(BN943*DCF!K$28,0)-MAX(BN943-BM943,0)/Inputs!$B$17)*DCF!K$6</f>
        <v>10355.76955932837</v>
      </c>
      <c r="CV943" s="15">
        <f ca="1">(BO943*DCF!L$28-DCF!L$5*MAX(BO943*DCF!L$28,0)-MAX(BO943-BN943,0)/Inputs!$B$17)*DCF!L$6</f>
        <v>11661.496931379483</v>
      </c>
      <c r="CW943" s="15">
        <f ca="1">(BP943*DCF!M$28-DCF!M$5*MAX(BP943*DCF!M$28,0)-MAX(BP943-BO943,0)/Inputs!$B$17)*DCF!M$6</f>
        <v>12374.965009079464</v>
      </c>
      <c r="CX943" s="15">
        <f ca="1">(BQ943*DCF!C$46-DCF!C$5*MAX(BQ943*DCF!C$46,0)-MAX(BQ943-Inputs!$B$20,0)/Inputs!$B$24)*DCF!C$6</f>
        <v>-517.68869921195324</v>
      </c>
      <c r="CY943" s="15">
        <f ca="1">(BR943*DCF!D$46-DCF!D$5*MAX(BR943*DCF!D$46,0)-MAX(BR943-BQ943,0)/Inputs!$B$24)*DCF!D$6</f>
        <v>-2581.5986619833652</v>
      </c>
      <c r="CZ943" s="15">
        <f ca="1">(BS943*DCF!E$46-DCF!E$5*MAX(BS943*DCF!E$46,0)-MAX(BS943-BR943,0)/Inputs!$B$24)*DCF!E$6</f>
        <v>-2773.2713392570549</v>
      </c>
      <c r="DA943" s="15">
        <f ca="1">(BT943*DCF!F$46-DCF!F$5*MAX(BT943*DCF!F$46,0)-MAX(BT943-BS943,0)/Inputs!$B$24)*DCF!F$6</f>
        <v>-3614.9143773629562</v>
      </c>
      <c r="DB943" s="15">
        <f ca="1">(BU943*DCF!G$46-DCF!G$5*MAX(BU943*DCF!G$46,0)-MAX(BU943-BT943,0)/Inputs!$B$24)*DCF!G$6</f>
        <v>-3184.3189165535673</v>
      </c>
      <c r="DC943" s="15">
        <f ca="1">(BV943*DCF!H$46-DCF!H$5*MAX(BV943*DCF!H$46,0)-MAX(BV943-BU943,0)/Inputs!$B$24)*DCF!H$6</f>
        <v>-2685.1212562287287</v>
      </c>
      <c r="DD943" s="15">
        <f ca="1">(BW943*DCF!I$46-DCF!I$5*MAX(BW943*DCF!I$46,0)-MAX(BW943-BV943,0)/Inputs!$B$24)*DCF!I$6</f>
        <v>-2086.3766668312655</v>
      </c>
      <c r="DE943" s="15">
        <f ca="1">(BX943*DCF!J$46-DCF!J$5*MAX(BX943*DCF!J$46,0)-MAX(BX943-BW943,0)/Inputs!$B$24)*DCF!J$6</f>
        <v>-1452.7779006814419</v>
      </c>
      <c r="DF943" s="15">
        <f ca="1">(BY943*DCF!K$46-DCF!K$5*MAX(BY943*DCF!K$46,0)-MAX(BY943-BX943,0)/Inputs!$B$24)*DCF!K$6</f>
        <v>1792.4598558867901</v>
      </c>
      <c r="DG943" s="15">
        <f ca="1">(BZ943*DCF!L$46-DCF!L$5*MAX(BZ943*DCF!L$46,0)-MAX(BZ943-BY943,0)/Inputs!$B$24)*DCF!L$6</f>
        <v>1051.6550389072486</v>
      </c>
      <c r="DH943" s="15">
        <f ca="1">(CA943*DCF!M$46-DCF!M$5*MAX(CA943*DCF!M$46,0)-MAX(CA943-BZ943,0)/Inputs!$B$24)*DCF!M$6</f>
        <v>5696.1932032937666</v>
      </c>
      <c r="DI943" s="15">
        <f ca="1">SUM(CB943:CL943)+BE943*DCF!M$10*(1+Inputs!$B$30)*(1-Inputs!$B$33)*(1-Inputs!$B$30/Inputs!$B$31)/(Inputs!$B$29-Inputs!$B$30)*DCF!M$6</f>
        <v>225448.88603809132</v>
      </c>
      <c r="DJ943" s="15">
        <f ca="1">SUM(CM943:CW943)+BP943*DCF!M$28*(1+Inputs!$B$30)*(1-Inputs!$B$33)*(1-Inputs!$B$30/Inputs!$B$31)/(Inputs!$B$29-Inputs!$B$30)*DCF!M$6</f>
        <v>343012.9374060501</v>
      </c>
      <c r="DK943" s="15">
        <f ca="1">SUM(CX943:DH943)+CA943*DCF!M$46*(1+Inputs!$B$30)*(1-Inputs!$B$33)*(1-Inputs!$B$30/Inputs!$B$31)/(Inputs!$B$29-Inputs!$B$30)*DCF!M$6</f>
        <v>139468.22502407868</v>
      </c>
      <c r="DM943" s="15">
        <f ca="1">DI943+DJ943+DK943+Inputs!$B$34+Inputs!$B$36-Inputs!$B$35</f>
        <v>784781.04846822005</v>
      </c>
    </row>
    <row r="944" spans="1:117" x14ac:dyDescent="0.75">
      <c r="A944" s="11">
        <v>931</v>
      </c>
      <c r="C944" s="23">
        <f t="shared" ref="C944:M953" ca="1" si="543">_xlfn.NORM.S.INV(RAND())</f>
        <v>-1.0109343221440821</v>
      </c>
      <c r="D944" s="23">
        <f t="shared" ca="1" si="543"/>
        <v>-0.95526950394370647</v>
      </c>
      <c r="E944" s="23">
        <f t="shared" ca="1" si="543"/>
        <v>0.2242854390335263</v>
      </c>
      <c r="F944" s="23">
        <f t="shared" ca="1" si="543"/>
        <v>-2.2538440801533342</v>
      </c>
      <c r="G944" s="23">
        <f t="shared" ca="1" si="543"/>
        <v>0.154185552637983</v>
      </c>
      <c r="H944" s="23">
        <f t="shared" ca="1" si="543"/>
        <v>-8.7536978628025175E-2</v>
      </c>
      <c r="I944" s="23">
        <f t="shared" ca="1" si="543"/>
        <v>0.23915329608356972</v>
      </c>
      <c r="J944" s="23">
        <f t="shared" ca="1" si="543"/>
        <v>-1.437256808355766</v>
      </c>
      <c r="K944" s="23">
        <f t="shared" ca="1" si="543"/>
        <v>0.12765797483912081</v>
      </c>
      <c r="L944" s="23">
        <f t="shared" ca="1" si="543"/>
        <v>-1.16955144838727</v>
      </c>
      <c r="M944" s="23">
        <f t="shared" ca="1" si="543"/>
        <v>-0.9250868764877983</v>
      </c>
      <c r="N944" s="23">
        <f ca="1">SQRT(Inputs!$B$38)*C944+SQRT(1-Inputs!$B$38)*_xlfn.NORM.S.INV(RAND())</f>
        <v>-1.5101175780935736</v>
      </c>
      <c r="O944" s="23">
        <f ca="1">SQRT(Inputs!$B$38)*D944+SQRT(1-Inputs!$B$38)*_xlfn.NORM.S.INV(RAND())</f>
        <v>-1.4630540511463024</v>
      </c>
      <c r="P944" s="23">
        <f ca="1">SQRT(Inputs!$B$38)*E944+SQRT(1-Inputs!$B$38)*_xlfn.NORM.S.INV(RAND())</f>
        <v>-1.3258849223732136</v>
      </c>
      <c r="Q944" s="23">
        <f ca="1">SQRT(Inputs!$B$38)*F944+SQRT(1-Inputs!$B$38)*_xlfn.NORM.S.INV(RAND())</f>
        <v>-1.9374677315746678</v>
      </c>
      <c r="R944" s="23">
        <f ca="1">SQRT(Inputs!$B$38)*G944+SQRT(1-Inputs!$B$38)*_xlfn.NORM.S.INV(RAND())</f>
        <v>0.63241716668375159</v>
      </c>
      <c r="S944" s="23">
        <f ca="1">SQRT(Inputs!$B$38)*H944+SQRT(1-Inputs!$B$38)*_xlfn.NORM.S.INV(RAND())</f>
        <v>-0.19080943589596325</v>
      </c>
      <c r="T944" s="23">
        <f ca="1">SQRT(Inputs!$B$38)*I944+SQRT(1-Inputs!$B$38)*_xlfn.NORM.S.INV(RAND())</f>
        <v>2.0390484967294475</v>
      </c>
      <c r="U944" s="23">
        <f ca="1">SQRT(Inputs!$B$38)*J944+SQRT(1-Inputs!$B$38)*_xlfn.NORM.S.INV(RAND())</f>
        <v>-0.98230992510023518</v>
      </c>
      <c r="V944" s="23">
        <f ca="1">SQRT(Inputs!$B$38)*K944+SQRT(1-Inputs!$B$38)*_xlfn.NORM.S.INV(RAND())</f>
        <v>2.3587350551315187</v>
      </c>
      <c r="W944" s="23">
        <f ca="1">SQRT(Inputs!$B$38)*L944+SQRT(1-Inputs!$B$38)*_xlfn.NORM.S.INV(RAND())</f>
        <v>-0.44761934901738443</v>
      </c>
      <c r="X944" s="23">
        <f ca="1">SQRT(Inputs!$B$38)*M944+SQRT(1-Inputs!$B$38)*_xlfn.NORM.S.INV(RAND())</f>
        <v>-1.0495673390304348</v>
      </c>
      <c r="Y944" s="23">
        <f ca="1">SQRT(Inputs!$B$38)*C944+SQRT(1-Inputs!$B$38)*_xlfn.NORM.S.INV(RAND())</f>
        <v>0.1417668977038905</v>
      </c>
      <c r="Z944" s="23">
        <f ca="1">SQRT(Inputs!$B$38)*D944+SQRT(1-Inputs!$B$38)*_xlfn.NORM.S.INV(RAND())</f>
        <v>-0.14854788124291296</v>
      </c>
      <c r="AA944" s="23">
        <f ca="1">SQRT(Inputs!$B$38)*E944+SQRT(1-Inputs!$B$38)*_xlfn.NORM.S.INV(RAND())</f>
        <v>0.54360846245106176</v>
      </c>
      <c r="AB944" s="23">
        <f ca="1">SQRT(Inputs!$B$38)*F944+SQRT(1-Inputs!$B$38)*_xlfn.NORM.S.INV(RAND())</f>
        <v>8.6869422685903919E-2</v>
      </c>
      <c r="AC944" s="23">
        <f ca="1">SQRT(Inputs!$B$38)*G944+SQRT(1-Inputs!$B$38)*_xlfn.NORM.S.INV(RAND())</f>
        <v>0.30908301662263021</v>
      </c>
      <c r="AD944" s="23">
        <f ca="1">SQRT(Inputs!$B$38)*H944+SQRT(1-Inputs!$B$38)*_xlfn.NORM.S.INV(RAND())</f>
        <v>-0.72888476462291485</v>
      </c>
      <c r="AE944" s="23">
        <f ca="1">SQRT(Inputs!$B$38)*I944+SQRT(1-Inputs!$B$38)*_xlfn.NORM.S.INV(RAND())</f>
        <v>0.6857425035684197</v>
      </c>
      <c r="AF944" s="23">
        <f ca="1">SQRT(Inputs!$B$38)*J944+SQRT(1-Inputs!$B$38)*_xlfn.NORM.S.INV(RAND())</f>
        <v>-2.4841193180377568</v>
      </c>
      <c r="AG944" s="23">
        <f ca="1">SQRT(Inputs!$B$38)*K944+SQRT(1-Inputs!$B$38)*_xlfn.NORM.S.INV(RAND())</f>
        <v>0.34541657631799272</v>
      </c>
      <c r="AH944" s="23">
        <f ca="1">SQRT(Inputs!$B$38)*L944+SQRT(1-Inputs!$B$38)*_xlfn.NORM.S.INV(RAND())</f>
        <v>-0.99847382062890933</v>
      </c>
      <c r="AI944" s="23">
        <f ca="1">SQRT(Inputs!$B$38)*M944+SQRT(1-Inputs!$B$38)*_xlfn.NORM.S.INV(RAND())</f>
        <v>9.509419625118265E-2</v>
      </c>
      <c r="AJ944" s="23">
        <f ca="1">SQRT(Inputs!$B$38)*C944+SQRT(1-Inputs!$B$38)*_xlfn.NORM.S.INV(RAND())</f>
        <v>-0.91650146056703885</v>
      </c>
      <c r="AK944" s="23">
        <f ca="1">SQRT(Inputs!$B$38)*D944+SQRT(1-Inputs!$B$38)*_xlfn.NORM.S.INV(RAND())</f>
        <v>7.5246813643049082E-2</v>
      </c>
      <c r="AL944" s="23">
        <f ca="1">SQRT(Inputs!$B$38)*E944+SQRT(1-Inputs!$B$38)*_xlfn.NORM.S.INV(RAND())</f>
        <v>5.6559760635708847E-2</v>
      </c>
      <c r="AM944" s="23">
        <f ca="1">SQRT(Inputs!$B$38)*F944+SQRT(1-Inputs!$B$38)*_xlfn.NORM.S.INV(RAND())</f>
        <v>-1.8985605325663468</v>
      </c>
      <c r="AN944" s="23">
        <f ca="1">SQRT(Inputs!$B$38)*G944+SQRT(1-Inputs!$B$38)*_xlfn.NORM.S.INV(RAND())</f>
        <v>0.29571012794416579</v>
      </c>
      <c r="AO944" s="23">
        <f ca="1">SQRT(Inputs!$B$38)*H944+SQRT(1-Inputs!$B$38)*_xlfn.NORM.S.INV(RAND())</f>
        <v>-1.4893561235817445</v>
      </c>
      <c r="AP944" s="23">
        <f ca="1">SQRT(Inputs!$B$38)*I944+SQRT(1-Inputs!$B$38)*_xlfn.NORM.S.INV(RAND())</f>
        <v>0.88187839889809427</v>
      </c>
      <c r="AQ944" s="23">
        <f ca="1">SQRT(Inputs!$B$38)*J944+SQRT(1-Inputs!$B$38)*_xlfn.NORM.S.INV(RAND())</f>
        <v>-2.7966307071798258</v>
      </c>
      <c r="AR944" s="23">
        <f ca="1">SQRT(Inputs!$B$38)*K944+SQRT(1-Inputs!$B$38)*_xlfn.NORM.S.INV(RAND())</f>
        <v>0.11405389172390623</v>
      </c>
      <c r="AS944" s="23">
        <f ca="1">SQRT(Inputs!$B$38)*L944+SQRT(1-Inputs!$B$38)*_xlfn.NORM.S.INV(RAND())</f>
        <v>-0.23434728814964617</v>
      </c>
      <c r="AT944" s="23">
        <f ca="1">SQRT(Inputs!$B$38)*M944+SQRT(1-Inputs!$B$38)*_xlfn.NORM.S.INV(RAND())</f>
        <v>-5.748641593255166E-3</v>
      </c>
      <c r="AU944" s="15">
        <f ca="1">Inputs!$B$6*EXP($B$8-0.5*C$5^2+C$5*N944)</f>
        <v>3886.1142881957503</v>
      </c>
      <c r="AV944" s="15">
        <f t="shared" ca="1" si="510"/>
        <v>3814.7566409778242</v>
      </c>
      <c r="AW944" s="15">
        <f t="shared" ca="1" si="511"/>
        <v>3889.7138496826669</v>
      </c>
      <c r="AX944" s="15">
        <f t="shared" ca="1" si="512"/>
        <v>3727.9933453803687</v>
      </c>
      <c r="AY944" s="15">
        <f t="shared" ca="1" si="513"/>
        <v>4905.226099263763</v>
      </c>
      <c r="AZ944" s="15">
        <f t="shared" ca="1" si="514"/>
        <v>5874.484471160692</v>
      </c>
      <c r="BA944" s="15">
        <f t="shared" ca="1" si="515"/>
        <v>8899.0075940266579</v>
      </c>
      <c r="BB944" s="15">
        <f t="shared" ca="1" si="516"/>
        <v>9873.9065819504176</v>
      </c>
      <c r="BC944" s="15">
        <f t="shared" ca="1" si="517"/>
        <v>15185.136517720199</v>
      </c>
      <c r="BD944" s="15">
        <f t="shared" ca="1" si="518"/>
        <v>17840.434786647107</v>
      </c>
      <c r="BE944" s="15">
        <f t="shared" ca="1" si="519"/>
        <v>19868.128177369603</v>
      </c>
      <c r="BF944" s="15">
        <f ca="1">Inputs!$B$13*EXP($B$9-0.5*C$6^2+C$6*Y944)</f>
        <v>14225.255087993719</v>
      </c>
      <c r="BG944" s="15">
        <f t="shared" ca="1" si="520"/>
        <v>16878.300992808636</v>
      </c>
      <c r="BH944" s="15">
        <f t="shared" ca="1" si="521"/>
        <v>22567.902422667252</v>
      </c>
      <c r="BI944" s="15">
        <f t="shared" ca="1" si="522"/>
        <v>27998.3789877573</v>
      </c>
      <c r="BJ944" s="15">
        <f t="shared" ca="1" si="523"/>
        <v>35888.009975814894</v>
      </c>
      <c r="BK944" s="15">
        <f t="shared" ca="1" si="524"/>
        <v>39884.813863878706</v>
      </c>
      <c r="BL944" s="15">
        <f t="shared" ca="1" si="525"/>
        <v>53546.895155577782</v>
      </c>
      <c r="BM944" s="15">
        <f t="shared" ca="1" si="526"/>
        <v>48343.80589095653</v>
      </c>
      <c r="BN944" s="15">
        <f t="shared" ca="1" si="527"/>
        <v>61969.588268555817</v>
      </c>
      <c r="BO944" s="15">
        <f t="shared" ca="1" si="528"/>
        <v>67891.965428796728</v>
      </c>
      <c r="BP944" s="15">
        <f t="shared" ca="1" si="529"/>
        <v>84467.442407563241</v>
      </c>
      <c r="BQ944" s="15">
        <f ca="1">Inputs!$B$20*EXP($B$10-0.5*C$7^2+C$7*AJ944)</f>
        <v>3099.082825142711</v>
      </c>
      <c r="BR944" s="15">
        <f t="shared" ca="1" si="530"/>
        <v>4306.7545134216571</v>
      </c>
      <c r="BS944" s="15">
        <f t="shared" ca="1" si="531"/>
        <v>5994.2221485635564</v>
      </c>
      <c r="BT944" s="15">
        <f t="shared" ca="1" si="532"/>
        <v>5022.5779554779956</v>
      </c>
      <c r="BU944" s="15">
        <f t="shared" ca="1" si="533"/>
        <v>7476.9998422761591</v>
      </c>
      <c r="BV944" s="15">
        <f t="shared" ca="1" si="534"/>
        <v>7437.3319288169141</v>
      </c>
      <c r="BW944" s="15">
        <f t="shared" ca="1" si="535"/>
        <v>12508.062249519682</v>
      </c>
      <c r="BX944" s="15">
        <f t="shared" ca="1" si="536"/>
        <v>9986.5223794953145</v>
      </c>
      <c r="BY944" s="15">
        <f t="shared" ca="1" si="537"/>
        <v>14301.51143992331</v>
      </c>
      <c r="BZ944" s="15">
        <f t="shared" ca="1" si="538"/>
        <v>19220.874134146521</v>
      </c>
      <c r="CA944" s="15">
        <f t="shared" ca="1" si="539"/>
        <v>26971.927688314117</v>
      </c>
      <c r="CB944" s="15">
        <f ca="1">(AU944*DCF!C$10-DCF!C$5*MAX(AU944*DCF!C$10,0)-MAX(AU944-Inputs!$B$6,0)/Inputs!$B$10)*DCF!C$6</f>
        <v>997.98957394449269</v>
      </c>
      <c r="CC944" s="15">
        <f ca="1">(AV944*DCF!D$10-DCF!D$5*MAX(AV944*DCF!D$10,0)-MAX(AV944-AU944,0)/Inputs!$B$10)*DCF!D$6</f>
        <v>929.82108711043179</v>
      </c>
      <c r="CD944" s="15">
        <f ca="1">(AW944*DCF!E$10-DCF!E$5*MAX(AW944*DCF!E$10,0)-MAX(AW944-AV944,0)/Inputs!$B$10)*DCF!E$6</f>
        <v>881.1895413544587</v>
      </c>
      <c r="CE944" s="15">
        <f ca="1">(AX944*DCF!F$10-DCF!F$5*MAX(AX944*DCF!F$10,0)-MAX(AX944-AW944,0)/Inputs!$B$10)*DCF!F$6</f>
        <v>813.8150060560572</v>
      </c>
      <c r="CF944" s="15">
        <f ca="1">(AY944*DCF!G$10-DCF!G$5*MAX(AY944*DCF!G$10,0)-MAX(AY944-AX944,0)/Inputs!$B$10)*DCF!G$6</f>
        <v>784.38756276414438</v>
      </c>
      <c r="CG944" s="15">
        <f ca="1">(AZ944*DCF!H$10-DCF!H$5*MAX(AZ944*DCF!H$10,0)-MAX(AZ944-AY944,0)/Inputs!$B$10)*DCF!H$6</f>
        <v>968.42617355324387</v>
      </c>
      <c r="CH944" s="15">
        <f ca="1">(BA944*DCF!I$10-DCF!I$5*MAX(BA944*DCF!I$10,0)-MAX(BA944-AZ944,0)/Inputs!$B$10)*DCF!I$6</f>
        <v>1129.3962887821394</v>
      </c>
      <c r="CI944" s="15">
        <f ca="1">(BB944*DCF!J$10-DCF!J$5*MAX(BB944*DCF!J$10,0)-MAX(BB944-BA944,0)/Inputs!$B$10)*DCF!J$6</f>
        <v>1546.6554035545619</v>
      </c>
      <c r="CJ944" s="15">
        <f ca="1">(BC944*DCF!K$10-DCF!K$5*MAX(BC944*DCF!K$10,0)-MAX(BC944-BB944,0)/Inputs!$B$10)*DCF!K$6</f>
        <v>1701.0717654237849</v>
      </c>
      <c r="CK944" s="15">
        <f ca="1">(BD944*DCF!L$10-DCF!L$5*MAX(BD944*DCF!L$10,0)-MAX(BD944-BC944,0)/Inputs!$B$10)*DCF!L$6</f>
        <v>2347.3037597523194</v>
      </c>
      <c r="CL944" s="15">
        <f ca="1">(BE944*DCF!M$10-DCF!M$5*MAX(BE944*DCF!M$10,0)-MAX(BE944-BD944,0)/Inputs!$B$10)*DCF!M$6</f>
        <v>2561.4202198839407</v>
      </c>
      <c r="CM944" s="15">
        <f ca="1">(BF944*DCF!C$28-DCF!C$5*MAX(BF944*DCF!C$28,0)-MAX(BF944-Inputs!$B$13,0)/Inputs!$B$17)*DCF!C$6</f>
        <v>3685.9683983031227</v>
      </c>
      <c r="CN944" s="15">
        <f ca="1">(BG944*DCF!D$28-DCF!D$5*MAX(BG944*DCF!D$28,0)-MAX(BG944-BF944,0)/Inputs!$B$17)*DCF!D$6</f>
        <v>4405.0325876636989</v>
      </c>
      <c r="CO944" s="15">
        <f ca="1">(BH944*DCF!E$28-DCF!E$5*MAX(BH944*DCF!E$28,0)-MAX(BH944-BG944,0)/Inputs!$B$17)*DCF!E$6</f>
        <v>5270.2896944772938</v>
      </c>
      <c r="CP944" s="15">
        <f ca="1">(BI944*DCF!F$28-DCF!F$5*MAX(BI944*DCF!F$28,0)-MAX(BI944-BH944,0)/Inputs!$B$17)*DCF!F$6</f>
        <v>6612.1182998210525</v>
      </c>
      <c r="CQ944" s="15">
        <f ca="1">(BJ944*DCF!G$28-DCF!G$5*MAX(BJ944*DCF!G$28,0)-MAX(BJ944-BI944,0)/Inputs!$B$17)*DCF!G$6</f>
        <v>7984.4584776184374</v>
      </c>
      <c r="CR944" s="15">
        <f ca="1">(BK944*DCF!H$28-DCF!H$5*MAX(BK944*DCF!H$28,0)-MAX(BK944-BJ944,0)/Inputs!$B$17)*DCF!H$6</f>
        <v>9242.963347151268</v>
      </c>
      <c r="CS944" s="15">
        <f ca="1">(BL944*DCF!I$28-DCF!I$5*MAX(BL944*DCF!I$28,0)-MAX(BL944-BK944,0)/Inputs!$B$17)*DCF!I$6</f>
        <v>10630.787516102091</v>
      </c>
      <c r="CT944" s="15">
        <f ca="1">(BM944*DCF!J$28-DCF!J$5*MAX(BM944*DCF!J$28,0)-MAX(BM944-BL944,0)/Inputs!$B$17)*DCF!J$6</f>
        <v>10784.682043457875</v>
      </c>
      <c r="CU944" s="15">
        <f ca="1">(BN944*DCF!K$28-DCF!K$5*MAX(BN944*DCF!K$28,0)-MAX(BN944-BM944,0)/Inputs!$B$17)*DCF!K$6</f>
        <v>11417.96115150128</v>
      </c>
      <c r="CV944" s="15">
        <f ca="1">(BO944*DCF!L$28-DCF!L$5*MAX(BO944*DCF!L$28,0)-MAX(BO944-BN944,0)/Inputs!$B$17)*DCF!L$6</f>
        <v>12875.745295654693</v>
      </c>
      <c r="CW944" s="15">
        <f ca="1">(BP944*DCF!M$28-DCF!M$5*MAX(BP944*DCF!M$28,0)-MAX(BP944-BO944,0)/Inputs!$B$17)*DCF!M$6</f>
        <v>14159.995069240014</v>
      </c>
      <c r="CX944" s="15">
        <f ca="1">(BQ944*DCF!C$46-DCF!C$5*MAX(BQ944*DCF!C$46,0)-MAX(BQ944-Inputs!$B$20,0)/Inputs!$B$24)*DCF!C$6</f>
        <v>-715.72351619924041</v>
      </c>
      <c r="CY944" s="15">
        <f ca="1">(BR944*DCF!D$46-DCF!D$5*MAX(BR944*DCF!D$46,0)-MAX(BR944-BQ944,0)/Inputs!$B$24)*DCF!D$6</f>
        <v>-1250.3660454309784</v>
      </c>
      <c r="CZ944" s="15">
        <f ca="1">(BS944*DCF!E$46-DCF!E$5*MAX(BS944*DCF!E$46,0)-MAX(BS944-BR944,0)/Inputs!$B$24)*DCF!E$6</f>
        <v>-1373.9804923151446</v>
      </c>
      <c r="DA944" s="15">
        <f ca="1">(BT944*DCF!F$46-DCF!F$5*MAX(BT944*DCF!F$46,0)-MAX(BT944-BS944,0)/Inputs!$B$24)*DCF!F$6</f>
        <v>-365.77588187811648</v>
      </c>
      <c r="DB944" s="15">
        <f ca="1">(BU944*DCF!G$46-DCF!G$5*MAX(BU944*DCF!G$46,0)-MAX(BU944-BT944,0)/Inputs!$B$24)*DCF!G$6</f>
        <v>-1077.1305312098834</v>
      </c>
      <c r="DC944" s="15">
        <f ca="1">(BV944*DCF!H$46-DCF!H$5*MAX(BV944*DCF!H$46,0)-MAX(BV944-BU944,0)/Inputs!$B$24)*DCF!H$6</f>
        <v>0</v>
      </c>
      <c r="DD944" s="15">
        <f ca="1">(BW944*DCF!I$46-DCF!I$5*MAX(BW944*DCF!I$46,0)-MAX(BW944-BV944,0)/Inputs!$B$24)*DCF!I$6</f>
        <v>-1166.7319656826614</v>
      </c>
      <c r="DE944" s="15">
        <f ca="1">(BX944*DCF!J$46-DCF!J$5*MAX(BX944*DCF!J$46,0)-MAX(BX944-BW944,0)/Inputs!$B$24)*DCF!J$6</f>
        <v>418.9069896714991</v>
      </c>
      <c r="DF944" s="15">
        <f ca="1">(BY944*DCF!K$46-DCF!K$5*MAX(BY944*DCF!K$46,0)-MAX(BY944-BX944,0)/Inputs!$B$24)*DCF!K$6</f>
        <v>-240.10736119342079</v>
      </c>
      <c r="DG944" s="15">
        <f ca="1">(BZ944*DCF!L$46-DCF!L$5*MAX(BZ944*DCF!L$46,0)-MAX(BZ944-BY944,0)/Inputs!$B$24)*DCF!L$6</f>
        <v>215.38208938229772</v>
      </c>
      <c r="DH944" s="15">
        <f ca="1">(CA944*DCF!M$46-DCF!M$5*MAX(CA944*DCF!M$46,0)-MAX(CA944-BZ944,0)/Inputs!$B$24)*DCF!M$6</f>
        <v>494.08746057845832</v>
      </c>
      <c r="DI944" s="15">
        <f ca="1">SUM(CB944:CL944)+BE944*DCF!M$10*(1+Inputs!$B$30)*(1-Inputs!$B$33)*(1-Inputs!$B$30/Inputs!$B$31)/(Inputs!$B$29-Inputs!$B$30)*DCF!M$6</f>
        <v>69954.739828595368</v>
      </c>
      <c r="DJ944" s="15">
        <f ca="1">SUM(CM944:CW944)+BP944*DCF!M$28*(1+Inputs!$B$30)*(1-Inputs!$B$33)*(1-Inputs!$B$30/Inputs!$B$31)/(Inputs!$B$29-Inputs!$B$30)*DCF!M$6</f>
        <v>410502.01412971155</v>
      </c>
      <c r="DK944" s="15">
        <f ca="1">SUM(CX944:DH944)+CA944*DCF!M$46*(1+Inputs!$B$30)*(1-Inputs!$B$33)*(1-Inputs!$B$30/Inputs!$B$31)/(Inputs!$B$29-Inputs!$B$30)*DCF!M$6</f>
        <v>36640.355980943925</v>
      </c>
      <c r="DM944" s="15">
        <f ca="1">DI944+DJ944+DK944+Inputs!$B$34+Inputs!$B$36-Inputs!$B$35</f>
        <v>593948.10993925086</v>
      </c>
    </row>
    <row r="945" spans="1:117" x14ac:dyDescent="0.75">
      <c r="A945" s="11">
        <v>932</v>
      </c>
      <c r="C945" s="23">
        <f t="shared" ca="1" si="543"/>
        <v>0.43812452831223736</v>
      </c>
      <c r="D945" s="23">
        <f t="shared" ca="1" si="543"/>
        <v>-0.46734854530007558</v>
      </c>
      <c r="E945" s="23">
        <f t="shared" ca="1" si="543"/>
        <v>-0.9995586674445639</v>
      </c>
      <c r="F945" s="23">
        <f t="shared" ca="1" si="543"/>
        <v>0.54215505762573035</v>
      </c>
      <c r="G945" s="23">
        <f t="shared" ca="1" si="543"/>
        <v>-0.26150269064453879</v>
      </c>
      <c r="H945" s="23">
        <f t="shared" ca="1" si="543"/>
        <v>0.19496487595190168</v>
      </c>
      <c r="I945" s="23">
        <f t="shared" ca="1" si="543"/>
        <v>2.0677350799900456</v>
      </c>
      <c r="J945" s="23">
        <f t="shared" ca="1" si="543"/>
        <v>-0.97051366908914694</v>
      </c>
      <c r="K945" s="23">
        <f t="shared" ca="1" si="543"/>
        <v>0.56673143079327037</v>
      </c>
      <c r="L945" s="23">
        <f t="shared" ca="1" si="543"/>
        <v>-0.95106464246178701</v>
      </c>
      <c r="M945" s="23">
        <f t="shared" ca="1" si="543"/>
        <v>-1.0362665198526677</v>
      </c>
      <c r="N945" s="23">
        <f ca="1">SQRT(Inputs!$B$38)*C945+SQRT(1-Inputs!$B$38)*_xlfn.NORM.S.INV(RAND())</f>
        <v>0.78804445029023729</v>
      </c>
      <c r="O945" s="23">
        <f ca="1">SQRT(Inputs!$B$38)*D945+SQRT(1-Inputs!$B$38)*_xlfn.NORM.S.INV(RAND())</f>
        <v>-0.31779409712813445</v>
      </c>
      <c r="P945" s="23">
        <f ca="1">SQRT(Inputs!$B$38)*E945+SQRT(1-Inputs!$B$38)*_xlfn.NORM.S.INV(RAND())</f>
        <v>0.20376289881608534</v>
      </c>
      <c r="Q945" s="23">
        <f ca="1">SQRT(Inputs!$B$38)*F945+SQRT(1-Inputs!$B$38)*_xlfn.NORM.S.INV(RAND())</f>
        <v>0.61168481949227216</v>
      </c>
      <c r="R945" s="23">
        <f ca="1">SQRT(Inputs!$B$38)*G945+SQRT(1-Inputs!$B$38)*_xlfn.NORM.S.INV(RAND())</f>
        <v>-0.74505939978545155</v>
      </c>
      <c r="S945" s="23">
        <f ca="1">SQRT(Inputs!$B$38)*H945+SQRT(1-Inputs!$B$38)*_xlfn.NORM.S.INV(RAND())</f>
        <v>-0.66814718969154641</v>
      </c>
      <c r="T945" s="23">
        <f ca="1">SQRT(Inputs!$B$38)*I945+SQRT(1-Inputs!$B$38)*_xlfn.NORM.S.INV(RAND())</f>
        <v>1.2668046580234464</v>
      </c>
      <c r="U945" s="23">
        <f ca="1">SQRT(Inputs!$B$38)*J945+SQRT(1-Inputs!$B$38)*_xlfn.NORM.S.INV(RAND())</f>
        <v>-0.78757651511722115</v>
      </c>
      <c r="V945" s="23">
        <f ca="1">SQRT(Inputs!$B$38)*K945+SQRT(1-Inputs!$B$38)*_xlfn.NORM.S.INV(RAND())</f>
        <v>0.16173091410175436</v>
      </c>
      <c r="W945" s="23">
        <f ca="1">SQRT(Inputs!$B$38)*L945+SQRT(1-Inputs!$B$38)*_xlfn.NORM.S.INV(RAND())</f>
        <v>-1.1295412191486338</v>
      </c>
      <c r="X945" s="23">
        <f ca="1">SQRT(Inputs!$B$38)*M945+SQRT(1-Inputs!$B$38)*_xlfn.NORM.S.INV(RAND())</f>
        <v>1.1162211906618293</v>
      </c>
      <c r="Y945" s="23">
        <f ca="1">SQRT(Inputs!$B$38)*C945+SQRT(1-Inputs!$B$38)*_xlfn.NORM.S.INV(RAND())</f>
        <v>-0.35088896780427686</v>
      </c>
      <c r="Z945" s="23">
        <f ca="1">SQRT(Inputs!$B$38)*D945+SQRT(1-Inputs!$B$38)*_xlfn.NORM.S.INV(RAND())</f>
        <v>1.0285986742951903</v>
      </c>
      <c r="AA945" s="23">
        <f ca="1">SQRT(Inputs!$B$38)*E945+SQRT(1-Inputs!$B$38)*_xlfn.NORM.S.INV(RAND())</f>
        <v>0.52662210372728435</v>
      </c>
      <c r="AB945" s="23">
        <f ca="1">SQRT(Inputs!$B$38)*F945+SQRT(1-Inputs!$B$38)*_xlfn.NORM.S.INV(RAND())</f>
        <v>0.13261223527460367</v>
      </c>
      <c r="AC945" s="23">
        <f ca="1">SQRT(Inputs!$B$38)*G945+SQRT(1-Inputs!$B$38)*_xlfn.NORM.S.INV(RAND())</f>
        <v>-0.34233713000387955</v>
      </c>
      <c r="AD945" s="23">
        <f ca="1">SQRT(Inputs!$B$38)*H945+SQRT(1-Inputs!$B$38)*_xlfn.NORM.S.INV(RAND())</f>
        <v>-1.8342074311035645</v>
      </c>
      <c r="AE945" s="23">
        <f ca="1">SQRT(Inputs!$B$38)*I945+SQRT(1-Inputs!$B$38)*_xlfn.NORM.S.INV(RAND())</f>
        <v>-0.8642079317658915</v>
      </c>
      <c r="AF945" s="23">
        <f ca="1">SQRT(Inputs!$B$38)*J945+SQRT(1-Inputs!$B$38)*_xlfn.NORM.S.INV(RAND())</f>
        <v>3.052687215377492E-2</v>
      </c>
      <c r="AG945" s="23">
        <f ca="1">SQRT(Inputs!$B$38)*K945+SQRT(1-Inputs!$B$38)*_xlfn.NORM.S.INV(RAND())</f>
        <v>-0.17638358997580883</v>
      </c>
      <c r="AH945" s="23">
        <f ca="1">SQRT(Inputs!$B$38)*L945+SQRT(1-Inputs!$B$38)*_xlfn.NORM.S.INV(RAND())</f>
        <v>-1.5794315033876796</v>
      </c>
      <c r="AI945" s="23">
        <f ca="1">SQRT(Inputs!$B$38)*M945+SQRT(1-Inputs!$B$38)*_xlfn.NORM.S.INV(RAND())</f>
        <v>-0.73623903056532458</v>
      </c>
      <c r="AJ945" s="23">
        <f ca="1">SQRT(Inputs!$B$38)*C945+SQRT(1-Inputs!$B$38)*_xlfn.NORM.S.INV(RAND())</f>
        <v>-0.20182133366078231</v>
      </c>
      <c r="AK945" s="23">
        <f ca="1">SQRT(Inputs!$B$38)*D945+SQRT(1-Inputs!$B$38)*_xlfn.NORM.S.INV(RAND())</f>
        <v>0.23258798428121719</v>
      </c>
      <c r="AL945" s="23">
        <f ca="1">SQRT(Inputs!$B$38)*E945+SQRT(1-Inputs!$B$38)*_xlfn.NORM.S.INV(RAND())</f>
        <v>-0.68369128012520641</v>
      </c>
      <c r="AM945" s="23">
        <f ca="1">SQRT(Inputs!$B$38)*F945+SQRT(1-Inputs!$B$38)*_xlfn.NORM.S.INV(RAND())</f>
        <v>0.76121413923441139</v>
      </c>
      <c r="AN945" s="23">
        <f ca="1">SQRT(Inputs!$B$38)*G945+SQRT(1-Inputs!$B$38)*_xlfn.NORM.S.INV(RAND())</f>
        <v>-9.7440125753390477E-2</v>
      </c>
      <c r="AO945" s="23">
        <f ca="1">SQRT(Inputs!$B$38)*H945+SQRT(1-Inputs!$B$38)*_xlfn.NORM.S.INV(RAND())</f>
        <v>-0.38154787476039248</v>
      </c>
      <c r="AP945" s="23">
        <f ca="1">SQRT(Inputs!$B$38)*I945+SQRT(1-Inputs!$B$38)*_xlfn.NORM.S.INV(RAND())</f>
        <v>0.49773755766982297</v>
      </c>
      <c r="AQ945" s="23">
        <f ca="1">SQRT(Inputs!$B$38)*J945+SQRT(1-Inputs!$B$38)*_xlfn.NORM.S.INV(RAND())</f>
        <v>-0.47957820552982622</v>
      </c>
      <c r="AR945" s="23">
        <f ca="1">SQRT(Inputs!$B$38)*K945+SQRT(1-Inputs!$B$38)*_xlfn.NORM.S.INV(RAND())</f>
        <v>1.0660057076294462</v>
      </c>
      <c r="AS945" s="23">
        <f ca="1">SQRT(Inputs!$B$38)*L945+SQRT(1-Inputs!$B$38)*_xlfn.NORM.S.INV(RAND())</f>
        <v>-0.53148502067438452</v>
      </c>
      <c r="AT945" s="23">
        <f ca="1">SQRT(Inputs!$B$38)*M945+SQRT(1-Inputs!$B$38)*_xlfn.NORM.S.INV(RAND())</f>
        <v>-0.99911116519776133</v>
      </c>
      <c r="AU945" s="15">
        <f ca="1">Inputs!$B$6*EXP($B$8-0.5*C$5^2+C$5*N945)</f>
        <v>5637.385058324503</v>
      </c>
      <c r="AV945" s="15">
        <f t="shared" ca="1" si="510"/>
        <v>6548.7703197411993</v>
      </c>
      <c r="AW945" s="15">
        <f t="shared" ca="1" si="511"/>
        <v>8207.568319467744</v>
      </c>
      <c r="AX945" s="15">
        <f t="shared" ca="1" si="512"/>
        <v>10816.407814584538</v>
      </c>
      <c r="AY945" s="15">
        <f t="shared" ca="1" si="513"/>
        <v>12117.160159503737</v>
      </c>
      <c r="AZ945" s="15">
        <f t="shared" ca="1" si="514"/>
        <v>13768.393024310928</v>
      </c>
      <c r="BA945" s="15">
        <f t="shared" ca="1" si="515"/>
        <v>19237.745423847929</v>
      </c>
      <c r="BB945" s="15">
        <f t="shared" ca="1" si="516"/>
        <v>21765.808992676717</v>
      </c>
      <c r="BC945" s="15">
        <f t="shared" ca="1" si="517"/>
        <v>27077.01703707152</v>
      </c>
      <c r="BD945" s="15">
        <f t="shared" ca="1" si="518"/>
        <v>29846.06899601459</v>
      </c>
      <c r="BE945" s="15">
        <f t="shared" ca="1" si="519"/>
        <v>40486.281685918206</v>
      </c>
      <c r="BF945" s="15">
        <f ca="1">Inputs!$B$13*EXP($B$9-0.5*C$6^2+C$6*Y945)</f>
        <v>12901.596001222897</v>
      </c>
      <c r="BG945" s="15">
        <f t="shared" ca="1" si="520"/>
        <v>18930.292032746456</v>
      </c>
      <c r="BH945" s="15">
        <f t="shared" ca="1" si="521"/>
        <v>25240.400288092005</v>
      </c>
      <c r="BI945" s="15">
        <f t="shared" ca="1" si="522"/>
        <v>31535.205976395897</v>
      </c>
      <c r="BJ945" s="15">
        <f t="shared" ca="1" si="523"/>
        <v>36798.677539775214</v>
      </c>
      <c r="BK945" s="15">
        <f t="shared" ca="1" si="524"/>
        <v>35183.316863543238</v>
      </c>
      <c r="BL945" s="15">
        <f t="shared" ca="1" si="525"/>
        <v>38639.442213760391</v>
      </c>
      <c r="BM945" s="15">
        <f t="shared" ca="1" si="526"/>
        <v>47676.674730544379</v>
      </c>
      <c r="BN945" s="15">
        <f t="shared" ca="1" si="527"/>
        <v>57409.945383727696</v>
      </c>
      <c r="BO945" s="15">
        <f t="shared" ca="1" si="528"/>
        <v>58789.357348238264</v>
      </c>
      <c r="BP945" s="15">
        <f t="shared" ca="1" si="529"/>
        <v>66567.88551490831</v>
      </c>
      <c r="BQ945" s="15">
        <f ca="1">Inputs!$B$20*EXP($B$10-0.5*C$7^2+C$7*AJ945)</f>
        <v>3993.1918500533252</v>
      </c>
      <c r="BR945" s="15">
        <f t="shared" ca="1" si="530"/>
        <v>5833.6197250416471</v>
      </c>
      <c r="BS945" s="15">
        <f t="shared" ca="1" si="531"/>
        <v>6564.3064404959487</v>
      </c>
      <c r="BT945" s="15">
        <f t="shared" ca="1" si="532"/>
        <v>11051.197755525342</v>
      </c>
      <c r="BU945" s="15">
        <f t="shared" ca="1" si="533"/>
        <v>14958.752594963524</v>
      </c>
      <c r="BV945" s="15">
        <f t="shared" ca="1" si="534"/>
        <v>19097.639360131088</v>
      </c>
      <c r="BW945" s="15">
        <f t="shared" ca="1" si="535"/>
        <v>29610.317351679692</v>
      </c>
      <c r="BX945" s="15">
        <f t="shared" ca="1" si="536"/>
        <v>37618.462303003122</v>
      </c>
      <c r="BY945" s="15">
        <f t="shared" ca="1" si="537"/>
        <v>64634.974813005007</v>
      </c>
      <c r="BZ945" s="15">
        <f t="shared" ca="1" si="538"/>
        <v>82249.997689258409</v>
      </c>
      <c r="CA945" s="15">
        <f t="shared" ca="1" si="539"/>
        <v>96741.433338277071</v>
      </c>
      <c r="CB945" s="15">
        <f ca="1">(AU945*DCF!C$10-DCF!C$5*MAX(AU945*DCF!C$10,0)-MAX(AU945-Inputs!$B$6,0)/Inputs!$B$10)*DCF!C$6</f>
        <v>1038.2603948523149</v>
      </c>
      <c r="CC945" s="15">
        <f ca="1">(AV945*DCF!D$10-DCF!D$5*MAX(AV945*DCF!D$10,0)-MAX(AV945-AU945,0)/Inputs!$B$10)*DCF!D$6</f>
        <v>1374.0009556246239</v>
      </c>
      <c r="CD945" s="15">
        <f ca="1">(AW945*DCF!E$10-DCF!E$5*MAX(AW945*DCF!E$10,0)-MAX(AW945-AV945,0)/Inputs!$B$10)*DCF!E$6</f>
        <v>1521.3668683276119</v>
      </c>
      <c r="CE945" s="15">
        <f ca="1">(AX945*DCF!F$10-DCF!F$5*MAX(AX945*DCF!F$10,0)-MAX(AX945-AW945,0)/Inputs!$B$10)*DCF!F$6</f>
        <v>1818.3697697791195</v>
      </c>
      <c r="CF945" s="15">
        <f ca="1">(AY945*DCF!G$10-DCF!G$5*MAX(AY945*DCF!G$10,0)-MAX(AY945-AX945,0)/Inputs!$B$10)*DCF!G$6</f>
        <v>2246.5907638168774</v>
      </c>
      <c r="CG945" s="15">
        <f ca="1">(AZ945*DCF!H$10-DCF!H$5*MAX(AZ945*DCF!H$10,0)-MAX(AZ945-AY945,0)/Inputs!$B$10)*DCF!H$6</f>
        <v>2379.9373840797971</v>
      </c>
      <c r="CH945" s="15">
        <f ca="1">(BA945*DCF!I$10-DCF!I$5*MAX(BA945*DCF!I$10,0)-MAX(BA945-AZ945,0)/Inputs!$B$10)*DCF!I$6</f>
        <v>2616.868871536346</v>
      </c>
      <c r="CI945" s="15">
        <f ca="1">(BB945*DCF!J$10-DCF!J$5*MAX(BB945*DCF!J$10,0)-MAX(BB945-BA945,0)/Inputs!$B$10)*DCF!J$6</f>
        <v>3351.9769521677072</v>
      </c>
      <c r="CJ945" s="15">
        <f ca="1">(BC945*DCF!K$10-DCF!K$5*MAX(BC945*DCF!K$10,0)-MAX(BC945-BB945,0)/Inputs!$B$10)*DCF!K$6</f>
        <v>3615.4766087997546</v>
      </c>
      <c r="CK945" s="15">
        <f ca="1">(BD945*DCF!L$10-DCF!L$5*MAX(BD945*DCF!L$10,0)-MAX(BD945-BC945,0)/Inputs!$B$10)*DCF!L$6</f>
        <v>4143.2715033217482</v>
      </c>
      <c r="CL945" s="15">
        <f ca="1">(BE945*DCF!M$10-DCF!M$5*MAX(BE945*DCF!M$10,0)-MAX(BE945-BD945,0)/Inputs!$B$10)*DCF!M$6</f>
        <v>4442.0509018411531</v>
      </c>
      <c r="CM945" s="15">
        <f ca="1">(BF945*DCF!C$28-DCF!C$5*MAX(BF945*DCF!C$28,0)-MAX(BF945-Inputs!$B$13,0)/Inputs!$B$17)*DCF!C$6</f>
        <v>3587.6912649544224</v>
      </c>
      <c r="CN945" s="15">
        <f ca="1">(BG945*DCF!D$28-DCF!D$5*MAX(BG945*DCF!D$28,0)-MAX(BG945-BF945,0)/Inputs!$B$17)*DCF!D$6</f>
        <v>4289.210331344384</v>
      </c>
      <c r="CO945" s="15">
        <f ca="1">(BH945*DCF!E$28-DCF!E$5*MAX(BH945*DCF!E$28,0)-MAX(BH945-BG945,0)/Inputs!$B$17)*DCF!E$6</f>
        <v>5904.895323485558</v>
      </c>
      <c r="CP945" s="15">
        <f ca="1">(BI945*DCF!F$28-DCF!F$5*MAX(BI945*DCF!F$28,0)-MAX(BI945-BH945,0)/Inputs!$B$17)*DCF!F$6</f>
        <v>7414.9088855180808</v>
      </c>
      <c r="CQ945" s="15">
        <f ca="1">(BJ945*DCF!G$28-DCF!G$5*MAX(BJ945*DCF!G$28,0)-MAX(BJ945-BI945,0)/Inputs!$B$17)*DCF!G$6</f>
        <v>8662.4321582463599</v>
      </c>
      <c r="CR945" s="15">
        <f ca="1">(BK945*DCF!H$28-DCF!H$5*MAX(BK945*DCF!H$28,0)-MAX(BK945-BJ945,0)/Inputs!$B$17)*DCF!H$6</f>
        <v>8701.2224283258856</v>
      </c>
      <c r="CS945" s="15">
        <f ca="1">(BL945*DCF!I$28-DCF!I$5*MAX(BL945*DCF!I$28,0)-MAX(BL945-BK945,0)/Inputs!$B$17)*DCF!I$6</f>
        <v>8590.1222453583923</v>
      </c>
      <c r="CT945" s="15">
        <f ca="1">(BM945*DCF!J$28-DCF!J$5*MAX(BM945*DCF!J$28,0)-MAX(BM945-BL945,0)/Inputs!$B$17)*DCF!J$6</f>
        <v>9437.5932038487717</v>
      </c>
      <c r="CU945" s="15">
        <f ca="1">(BN945*DCF!K$28-DCF!K$5*MAX(BN945*DCF!K$28,0)-MAX(BN945-BM945,0)/Inputs!$B$17)*DCF!K$6</f>
        <v>10931.821863961797</v>
      </c>
      <c r="CV945" s="15">
        <f ca="1">(BO945*DCF!L$28-DCF!L$5*MAX(BO945*DCF!L$28,0)-MAX(BO945-BN945,0)/Inputs!$B$17)*DCF!L$6</f>
        <v>11573.628008216085</v>
      </c>
      <c r="CW945" s="15">
        <f ca="1">(BP945*DCF!M$28-DCF!M$5*MAX(BP945*DCF!M$28,0)-MAX(BP945-BO945,0)/Inputs!$B$17)*DCF!M$6</f>
        <v>11711.711419812103</v>
      </c>
      <c r="CX945" s="15">
        <f ca="1">(BQ945*DCF!C$46-DCF!C$5*MAX(BQ945*DCF!C$46,0)-MAX(BQ945-Inputs!$B$20,0)/Inputs!$B$24)*DCF!C$6</f>
        <v>-1288.1236836397172</v>
      </c>
      <c r="CY945" s="15">
        <f ca="1">(BR945*DCF!D$46-DCF!D$5*MAX(BR945*DCF!D$46,0)-MAX(BR945-BQ945,0)/Inputs!$B$24)*DCF!D$6</f>
        <v>-1780.9581426131585</v>
      </c>
      <c r="CZ945" s="15">
        <f ca="1">(BS945*DCF!E$46-DCF!E$5*MAX(BS945*DCF!E$46,0)-MAX(BS945-BR945,0)/Inputs!$B$24)*DCF!E$6</f>
        <v>-1064.2572536486266</v>
      </c>
      <c r="DA945" s="15">
        <f ca="1">(BT945*DCF!F$46-DCF!F$5*MAX(BT945*DCF!F$46,0)-MAX(BT945-BS945,0)/Inputs!$B$24)*DCF!F$6</f>
        <v>-2438.637060816267</v>
      </c>
      <c r="DB945" s="15">
        <f ca="1">(BU945*DCF!G$46-DCF!G$5*MAX(BU945*DCF!G$46,0)-MAX(BU945-BT945,0)/Inputs!$B$24)*DCF!G$6</f>
        <v>-1817.6071265383671</v>
      </c>
      <c r="DC945" s="15">
        <f ca="1">(BV945*DCF!H$46-DCF!H$5*MAX(BV945*DCF!H$46,0)-MAX(BV945-BU945,0)/Inputs!$B$24)*DCF!H$6</f>
        <v>-1286.1337028958681</v>
      </c>
      <c r="DD945" s="15">
        <f ca="1">(BW945*DCF!I$46-DCF!I$5*MAX(BW945*DCF!I$46,0)-MAX(BW945-BV945,0)/Inputs!$B$24)*DCF!I$6</f>
        <v>-2333.9214073333724</v>
      </c>
      <c r="DE945" s="15">
        <f ca="1">(BX945*DCF!J$46-DCF!J$5*MAX(BX945*DCF!J$46,0)-MAX(BX945-BW945,0)/Inputs!$B$24)*DCF!J$6</f>
        <v>-545.63877097229056</v>
      </c>
      <c r="DF945" s="15">
        <f ca="1">(BY945*DCF!K$46-DCF!K$5*MAX(BY945*DCF!K$46,0)-MAX(BY945-BX945,0)/Inputs!$B$24)*DCF!K$6</f>
        <v>-2926.1606249038932</v>
      </c>
      <c r="DG945" s="15">
        <f ca="1">(BZ945*DCF!L$46-DCF!L$5*MAX(BZ945*DCF!L$46,0)-MAX(BZ945-BY945,0)/Inputs!$B$24)*DCF!L$6</f>
        <v>1699.2241134715523</v>
      </c>
      <c r="DH945" s="15">
        <f ca="1">(CA945*DCF!M$46-DCF!M$5*MAX(CA945*DCF!M$46,0)-MAX(CA945-BZ945,0)/Inputs!$B$24)*DCF!M$6</f>
        <v>4554.6241634922844</v>
      </c>
      <c r="DI945" s="15">
        <f ca="1">SUM(CB945:CL945)+BE945*DCF!M$10*(1+Inputs!$B$30)*(1-Inputs!$B$33)*(1-Inputs!$B$30/Inputs!$B$31)/(Inputs!$B$29-Inputs!$B$30)*DCF!M$6</f>
        <v>141222.02828170799</v>
      </c>
      <c r="DJ945" s="15">
        <f ca="1">SUM(CM945:CW945)+BP945*DCF!M$28*(1+Inputs!$B$30)*(1-Inputs!$B$33)*(1-Inputs!$B$30/Inputs!$B$31)/(Inputs!$B$29-Inputs!$B$30)*DCF!M$6</f>
        <v>337817.64467593317</v>
      </c>
      <c r="DK945" s="15">
        <f ca="1">SUM(CX945:DH945)+CA945*DCF!M$46*(1+Inputs!$B$30)*(1-Inputs!$B$33)*(1-Inputs!$B$30/Inputs!$B$31)/(Inputs!$B$29-Inputs!$B$30)*DCF!M$6</f>
        <v>140346.1261999603</v>
      </c>
      <c r="DM945" s="15">
        <f ca="1">DI945+DJ945+DK945+Inputs!$B$34+Inputs!$B$36-Inputs!$B$35</f>
        <v>696236.79915760155</v>
      </c>
    </row>
    <row r="946" spans="1:117" x14ac:dyDescent="0.75">
      <c r="A946" s="11">
        <v>933</v>
      </c>
      <c r="C946" s="23">
        <f t="shared" ca="1" si="543"/>
        <v>-0.47574705041917759</v>
      </c>
      <c r="D946" s="23">
        <f t="shared" ca="1" si="543"/>
        <v>-1.003804462571114</v>
      </c>
      <c r="E946" s="23">
        <f t="shared" ca="1" si="543"/>
        <v>2.1078781894038032</v>
      </c>
      <c r="F946" s="23">
        <f t="shared" ca="1" si="543"/>
        <v>-0.99401460329372315</v>
      </c>
      <c r="G946" s="23">
        <f t="shared" ca="1" si="543"/>
        <v>0.99918976296275552</v>
      </c>
      <c r="H946" s="23">
        <f t="shared" ca="1" si="543"/>
        <v>-0.12867108113564849</v>
      </c>
      <c r="I946" s="23">
        <f t="shared" ca="1" si="543"/>
        <v>-0.68225427743656686</v>
      </c>
      <c r="J946" s="23">
        <f t="shared" ca="1" si="543"/>
        <v>-1.9298717408036105E-2</v>
      </c>
      <c r="K946" s="23">
        <f t="shared" ca="1" si="543"/>
        <v>0.53054794263765748</v>
      </c>
      <c r="L946" s="23">
        <f t="shared" ca="1" si="543"/>
        <v>-1.5969836668317667</v>
      </c>
      <c r="M946" s="23">
        <f t="shared" ca="1" si="543"/>
        <v>-0.87453539548994452</v>
      </c>
      <c r="N946" s="23">
        <f ca="1">SQRT(Inputs!$B$38)*C946+SQRT(1-Inputs!$B$38)*_xlfn.NORM.S.INV(RAND())</f>
        <v>0.58416023182994237</v>
      </c>
      <c r="O946" s="23">
        <f ca="1">SQRT(Inputs!$B$38)*D946+SQRT(1-Inputs!$B$38)*_xlfn.NORM.S.INV(RAND())</f>
        <v>-1.2834678930303132</v>
      </c>
      <c r="P946" s="23">
        <f ca="1">SQRT(Inputs!$B$38)*E946+SQRT(1-Inputs!$B$38)*_xlfn.NORM.S.INV(RAND())</f>
        <v>3.6768258229309452</v>
      </c>
      <c r="Q946" s="23">
        <f ca="1">SQRT(Inputs!$B$38)*F946+SQRT(1-Inputs!$B$38)*_xlfn.NORM.S.INV(RAND())</f>
        <v>0.38953178856902371</v>
      </c>
      <c r="R946" s="23">
        <f ca="1">SQRT(Inputs!$B$38)*G946+SQRT(1-Inputs!$B$38)*_xlfn.NORM.S.INV(RAND())</f>
        <v>1.1245299835684035</v>
      </c>
      <c r="S946" s="23">
        <f ca="1">SQRT(Inputs!$B$38)*H946+SQRT(1-Inputs!$B$38)*_xlfn.NORM.S.INV(RAND())</f>
        <v>1.4763322068855292E-2</v>
      </c>
      <c r="T946" s="23">
        <f ca="1">SQRT(Inputs!$B$38)*I946+SQRT(1-Inputs!$B$38)*_xlfn.NORM.S.INV(RAND())</f>
        <v>0.84860935087148104</v>
      </c>
      <c r="U946" s="23">
        <f ca="1">SQRT(Inputs!$B$38)*J946+SQRT(1-Inputs!$B$38)*_xlfn.NORM.S.INV(RAND())</f>
        <v>0.44036699346791752</v>
      </c>
      <c r="V946" s="23">
        <f ca="1">SQRT(Inputs!$B$38)*K946+SQRT(1-Inputs!$B$38)*_xlfn.NORM.S.INV(RAND())</f>
        <v>1.2378459072516779E-3</v>
      </c>
      <c r="W946" s="23">
        <f ca="1">SQRT(Inputs!$B$38)*L946+SQRT(1-Inputs!$B$38)*_xlfn.NORM.S.INV(RAND())</f>
        <v>-1.8785790704126208</v>
      </c>
      <c r="X946" s="23">
        <f ca="1">SQRT(Inputs!$B$38)*M946+SQRT(1-Inputs!$B$38)*_xlfn.NORM.S.INV(RAND())</f>
        <v>-1.0717260504085984</v>
      </c>
      <c r="Y946" s="23">
        <f ca="1">SQRT(Inputs!$B$38)*C946+SQRT(1-Inputs!$B$38)*_xlfn.NORM.S.INV(RAND())</f>
        <v>-0.84765805286778662</v>
      </c>
      <c r="Z946" s="23">
        <f ca="1">SQRT(Inputs!$B$38)*D946+SQRT(1-Inputs!$B$38)*_xlfn.NORM.S.INV(RAND())</f>
        <v>-0.3764674045319169</v>
      </c>
      <c r="AA946" s="23">
        <f ca="1">SQRT(Inputs!$B$38)*E946+SQRT(1-Inputs!$B$38)*_xlfn.NORM.S.INV(RAND())</f>
        <v>0.50869032914325907</v>
      </c>
      <c r="AB946" s="23">
        <f ca="1">SQRT(Inputs!$B$38)*F946+SQRT(1-Inputs!$B$38)*_xlfn.NORM.S.INV(RAND())</f>
        <v>-2.4528079794435023</v>
      </c>
      <c r="AC946" s="23">
        <f ca="1">SQRT(Inputs!$B$38)*G946+SQRT(1-Inputs!$B$38)*_xlfn.NORM.S.INV(RAND())</f>
        <v>1.4754304213221303</v>
      </c>
      <c r="AD946" s="23">
        <f ca="1">SQRT(Inputs!$B$38)*H946+SQRT(1-Inputs!$B$38)*_xlfn.NORM.S.INV(RAND())</f>
        <v>-9.2930681996504935E-2</v>
      </c>
      <c r="AE946" s="23">
        <f ca="1">SQRT(Inputs!$B$38)*I946+SQRT(1-Inputs!$B$38)*_xlfn.NORM.S.INV(RAND())</f>
        <v>-0.16842380192826154</v>
      </c>
      <c r="AF946" s="23">
        <f ca="1">SQRT(Inputs!$B$38)*J946+SQRT(1-Inputs!$B$38)*_xlfn.NORM.S.INV(RAND())</f>
        <v>0.41463967169389565</v>
      </c>
      <c r="AG946" s="23">
        <f ca="1">SQRT(Inputs!$B$38)*K946+SQRT(1-Inputs!$B$38)*_xlfn.NORM.S.INV(RAND())</f>
        <v>0.30000767207863177</v>
      </c>
      <c r="AH946" s="23">
        <f ca="1">SQRT(Inputs!$B$38)*L946+SQRT(1-Inputs!$B$38)*_xlfn.NORM.S.INV(RAND())</f>
        <v>0.195930282223021</v>
      </c>
      <c r="AI946" s="23">
        <f ca="1">SQRT(Inputs!$B$38)*M946+SQRT(1-Inputs!$B$38)*_xlfn.NORM.S.INV(RAND())</f>
        <v>-1.2521702510083874</v>
      </c>
      <c r="AJ946" s="23">
        <f ca="1">SQRT(Inputs!$B$38)*C946+SQRT(1-Inputs!$B$38)*_xlfn.NORM.S.INV(RAND())</f>
        <v>0.68728807178011886</v>
      </c>
      <c r="AK946" s="23">
        <f ca="1">SQRT(Inputs!$B$38)*D946+SQRT(1-Inputs!$B$38)*_xlfn.NORM.S.INV(RAND())</f>
        <v>-1.5020473335801725</v>
      </c>
      <c r="AL946" s="23">
        <f ca="1">SQRT(Inputs!$B$38)*E946+SQRT(1-Inputs!$B$38)*_xlfn.NORM.S.INV(RAND())</f>
        <v>0.18168559026354703</v>
      </c>
      <c r="AM946" s="23">
        <f ca="1">SQRT(Inputs!$B$38)*F946+SQRT(1-Inputs!$B$38)*_xlfn.NORM.S.INV(RAND())</f>
        <v>-0.19333591235621783</v>
      </c>
      <c r="AN946" s="23">
        <f ca="1">SQRT(Inputs!$B$38)*G946+SQRT(1-Inputs!$B$38)*_xlfn.NORM.S.INV(RAND())</f>
        <v>0.82248638006598163</v>
      </c>
      <c r="AO946" s="23">
        <f ca="1">SQRT(Inputs!$B$38)*H946+SQRT(1-Inputs!$B$38)*_xlfn.NORM.S.INV(RAND())</f>
        <v>-1.057577384600684</v>
      </c>
      <c r="AP946" s="23">
        <f ca="1">SQRT(Inputs!$B$38)*I946+SQRT(1-Inputs!$B$38)*_xlfn.NORM.S.INV(RAND())</f>
        <v>-1.7041815734631491</v>
      </c>
      <c r="AQ946" s="23">
        <f ca="1">SQRT(Inputs!$B$38)*J946+SQRT(1-Inputs!$B$38)*_xlfn.NORM.S.INV(RAND())</f>
        <v>1.1660099101797827</v>
      </c>
      <c r="AR946" s="23">
        <f ca="1">SQRT(Inputs!$B$38)*K946+SQRT(1-Inputs!$B$38)*_xlfn.NORM.S.INV(RAND())</f>
        <v>0.98007207320060497</v>
      </c>
      <c r="AS946" s="23">
        <f ca="1">SQRT(Inputs!$B$38)*L946+SQRT(1-Inputs!$B$38)*_xlfn.NORM.S.INV(RAND())</f>
        <v>-0.58476361723199677</v>
      </c>
      <c r="AT946" s="23">
        <f ca="1">SQRT(Inputs!$B$38)*M946+SQRT(1-Inputs!$B$38)*_xlfn.NORM.S.INV(RAND())</f>
        <v>9.4935889244742888E-2</v>
      </c>
      <c r="AU946" s="15">
        <f ca="1">Inputs!$B$6*EXP($B$8-0.5*C$5^2+C$5*N946)</f>
        <v>5454.3690627487977</v>
      </c>
      <c r="AV946" s="15">
        <f t="shared" ca="1" si="510"/>
        <v>5497.4754354540528</v>
      </c>
      <c r="AW946" s="15">
        <f t="shared" ca="1" si="511"/>
        <v>11006.864718047898</v>
      </c>
      <c r="AX946" s="15">
        <f t="shared" ca="1" si="512"/>
        <v>14108.429431576784</v>
      </c>
      <c r="AY946" s="15">
        <f t="shared" ca="1" si="513"/>
        <v>19661.774514223689</v>
      </c>
      <c r="AZ946" s="15">
        <f t="shared" ca="1" si="514"/>
        <v>24086.006841042552</v>
      </c>
      <c r="BA946" s="15">
        <f t="shared" ca="1" si="515"/>
        <v>32212.723070581225</v>
      </c>
      <c r="BB946" s="15">
        <f t="shared" ca="1" si="516"/>
        <v>41217.166020560559</v>
      </c>
      <c r="BC946" s="15">
        <f t="shared" ca="1" si="517"/>
        <v>50486.571349070458</v>
      </c>
      <c r="BD946" s="15">
        <f t="shared" ca="1" si="518"/>
        <v>51884.240092522166</v>
      </c>
      <c r="BE946" s="15">
        <f t="shared" ca="1" si="519"/>
        <v>57664.758338850785</v>
      </c>
      <c r="BF946" s="15">
        <f ca="1">Inputs!$B$13*EXP($B$9-0.5*C$6^2+C$6*Y946)</f>
        <v>11691.56569387884</v>
      </c>
      <c r="BG946" s="15">
        <f t="shared" ca="1" si="520"/>
        <v>13313.148892794914</v>
      </c>
      <c r="BH946" s="15">
        <f t="shared" ca="1" si="521"/>
        <v>17698.15811202045</v>
      </c>
      <c r="BI946" s="15">
        <f t="shared" ca="1" si="522"/>
        <v>14852.567170574232</v>
      </c>
      <c r="BJ946" s="15">
        <f t="shared" ca="1" si="523"/>
        <v>22523.363146117514</v>
      </c>
      <c r="BK946" s="15">
        <f t="shared" ca="1" si="524"/>
        <v>27295.624489310896</v>
      </c>
      <c r="BL946" s="15">
        <f t="shared" ca="1" si="525"/>
        <v>32805.486539763588</v>
      </c>
      <c r="BM946" s="15">
        <f t="shared" ca="1" si="526"/>
        <v>42456.579016759177</v>
      </c>
      <c r="BN946" s="15">
        <f t="shared" ca="1" si="527"/>
        <v>54127.691745507334</v>
      </c>
      <c r="BO946" s="15">
        <f t="shared" ca="1" si="528"/>
        <v>68132.727291286443</v>
      </c>
      <c r="BP946" s="15">
        <f t="shared" ca="1" si="529"/>
        <v>72767.247451214265</v>
      </c>
      <c r="BQ946" s="15">
        <f ca="1">Inputs!$B$20*EXP($B$10-0.5*C$7^2+C$7*AJ946)</f>
        <v>5473.6331283418713</v>
      </c>
      <c r="BR946" s="15">
        <f t="shared" ca="1" si="530"/>
        <v>4609.4285781872832</v>
      </c>
      <c r="BS946" s="15">
        <f t="shared" ca="1" si="531"/>
        <v>6650.2325342745135</v>
      </c>
      <c r="BT946" s="15">
        <f t="shared" ca="1" si="532"/>
        <v>8715.7743406132686</v>
      </c>
      <c r="BU946" s="15">
        <f t="shared" ca="1" si="533"/>
        <v>14738.848820856358</v>
      </c>
      <c r="BV946" s="15">
        <f t="shared" ca="1" si="534"/>
        <v>16158.503792445617</v>
      </c>
      <c r="BW946" s="15">
        <f t="shared" ca="1" si="535"/>
        <v>15720.570457092173</v>
      </c>
      <c r="BX946" s="15">
        <f t="shared" ca="1" si="536"/>
        <v>27777.879673873147</v>
      </c>
      <c r="BY946" s="15">
        <f t="shared" ca="1" si="537"/>
        <v>46948.887104523485</v>
      </c>
      <c r="BZ946" s="15">
        <f t="shared" ca="1" si="538"/>
        <v>59161.606050751754</v>
      </c>
      <c r="CA946" s="15">
        <f t="shared" ca="1" si="539"/>
        <v>84517.974913195023</v>
      </c>
      <c r="CB946" s="15">
        <f ca="1">(AU946*DCF!C$10-DCF!C$5*MAX(AU946*DCF!C$10,0)-MAX(AU946-Inputs!$B$6,0)/Inputs!$B$10)*DCF!C$6</f>
        <v>1039.5653315216914</v>
      </c>
      <c r="CC946" s="15">
        <f ca="1">(AV946*DCF!D$10-DCF!D$5*MAX(AV946*DCF!D$10,0)-MAX(AV946-AU946,0)/Inputs!$B$10)*DCF!D$6</f>
        <v>1329.4620324081263</v>
      </c>
      <c r="CD946" s="15">
        <f ca="1">(AW946*DCF!E$10-DCF!E$5*MAX(AW946*DCF!E$10,0)-MAX(AW946-AV946,0)/Inputs!$B$10)*DCF!E$6</f>
        <v>1300.3672293658137</v>
      </c>
      <c r="CE946" s="15">
        <f ca="1">(AX946*DCF!F$10-DCF!F$5*MAX(AX946*DCF!F$10,0)-MAX(AX946-AW946,0)/Inputs!$B$10)*DCF!F$6</f>
        <v>2434.4889404681981</v>
      </c>
      <c r="CF946" s="15">
        <f ca="1">(AY946*DCF!G$10-DCF!G$5*MAX(AY946*DCF!G$10,0)-MAX(AY946-AX946,0)/Inputs!$B$10)*DCF!G$6</f>
        <v>2983.6601474671447</v>
      </c>
      <c r="CG946" s="15">
        <f ca="1">(AZ946*DCF!H$10-DCF!H$5*MAX(AZ946*DCF!H$10,0)-MAX(AZ946-AY946,0)/Inputs!$B$10)*DCF!H$6</f>
        <v>3890.7137401674272</v>
      </c>
      <c r="CH946" s="15">
        <f ca="1">(BA946*DCF!I$10-DCF!I$5*MAX(BA946*DCF!I$10,0)-MAX(BA946-AZ946,0)/Inputs!$B$10)*DCF!I$6</f>
        <v>4551.0231852345369</v>
      </c>
      <c r="CI946" s="15">
        <f ca="1">(BB946*DCF!J$10-DCF!J$5*MAX(BB946*DCF!J$10,0)-MAX(BB946-BA946,0)/Inputs!$B$10)*DCF!J$6</f>
        <v>5708.4863785623666</v>
      </c>
      <c r="CJ946" s="15">
        <f ca="1">(BC946*DCF!K$10-DCF!K$5*MAX(BC946*DCF!K$10,0)-MAX(BC946-BB946,0)/Inputs!$B$10)*DCF!K$6</f>
        <v>6829.9515284843374</v>
      </c>
      <c r="CK946" s="15">
        <f ca="1">(BD946*DCF!L$10-DCF!L$5*MAX(BD946*DCF!L$10,0)-MAX(BD946-BC946,0)/Inputs!$B$10)*DCF!L$6</f>
        <v>7644.388836211876</v>
      </c>
      <c r="CL946" s="15">
        <f ca="1">(BE946*DCF!M$10-DCF!M$5*MAX(BE946*DCF!M$10,0)-MAX(BE946-BD946,0)/Inputs!$B$10)*DCF!M$6</f>
        <v>7446.6985714551956</v>
      </c>
      <c r="CM946" s="15">
        <f ca="1">(BF946*DCF!C$28-DCF!C$5*MAX(BF946*DCF!C$28,0)-MAX(BF946-Inputs!$B$13,0)/Inputs!$B$17)*DCF!C$6</f>
        <v>3497.8506775559458</v>
      </c>
      <c r="CN946" s="15">
        <f ca="1">(BG946*DCF!D$28-DCF!D$5*MAX(BG946*DCF!D$28,0)-MAX(BG946-BF946,0)/Inputs!$B$17)*DCF!D$6</f>
        <v>3575.0713555622683</v>
      </c>
      <c r="CO946" s="15">
        <f ca="1">(BH946*DCF!E$28-DCF!E$5*MAX(BH946*DCF!E$28,0)-MAX(BH946-BG946,0)/Inputs!$B$17)*DCF!E$6</f>
        <v>4148.2085601635054</v>
      </c>
      <c r="CP946" s="15">
        <f ca="1">(BI946*DCF!F$28-DCF!F$5*MAX(BI946*DCF!F$28,0)-MAX(BI946-BH946,0)/Inputs!$B$17)*DCF!F$6</f>
        <v>4032.0807573816078</v>
      </c>
      <c r="CQ946" s="15">
        <f ca="1">(BJ946*DCF!G$28-DCF!G$5*MAX(BJ946*DCF!G$28,0)-MAX(BJ946-BI946,0)/Inputs!$B$17)*DCF!G$6</f>
        <v>4553.7053476490873</v>
      </c>
      <c r="CR946" s="15">
        <f ca="1">(BK946*DCF!H$28-DCF!H$5*MAX(BK946*DCF!H$28,0)-MAX(BK946-BJ946,0)/Inputs!$B$17)*DCF!H$6</f>
        <v>6009.0335952787655</v>
      </c>
      <c r="CS946" s="15">
        <f ca="1">(BL946*DCF!I$28-DCF!I$5*MAX(BL946*DCF!I$28,0)-MAX(BL946-BK946,0)/Inputs!$B$17)*DCF!I$6</f>
        <v>6923.4756719653442</v>
      </c>
      <c r="CT946" s="15">
        <f ca="1">(BM946*DCF!J$28-DCF!J$5*MAX(BM946*DCF!J$28,0)-MAX(BM946-BL946,0)/Inputs!$B$17)*DCF!J$6</f>
        <v>8191.6856898091237</v>
      </c>
      <c r="CU946" s="15">
        <f ca="1">(BN946*DCF!K$28-DCF!K$5*MAX(BN946*DCF!K$28,0)-MAX(BN946-BM946,0)/Inputs!$B$17)*DCF!K$6</f>
        <v>10001.305086822655</v>
      </c>
      <c r="CV946" s="15">
        <f ca="1">(BO946*DCF!L$28-DCF!L$5*MAX(BO946*DCF!L$28,0)-MAX(BO946-BN946,0)/Inputs!$B$17)*DCF!L$6</f>
        <v>12009.216066743425</v>
      </c>
      <c r="CW946" s="15">
        <f ca="1">(BP946*DCF!M$28-DCF!M$5*MAX(BP946*DCF!M$28,0)-MAX(BP946-BO946,0)/Inputs!$B$17)*DCF!M$6</f>
        <v>13206.762136985879</v>
      </c>
      <c r="CX946" s="15">
        <f ca="1">(BQ946*DCF!C$46-DCF!C$5*MAX(BQ946*DCF!C$46,0)-MAX(BQ946-Inputs!$B$20,0)/Inputs!$B$24)*DCF!C$6</f>
        <v>-2313.8335762183865</v>
      </c>
      <c r="CY946" s="15">
        <f ca="1">(BR946*DCF!D$46-DCF!D$5*MAX(BR946*DCF!D$46,0)-MAX(BR946-BQ946,0)/Inputs!$B$24)*DCF!D$6</f>
        <v>-786.72196503257817</v>
      </c>
      <c r="CZ946" s="15">
        <f ca="1">(BS946*DCF!E$46-DCF!E$5*MAX(BS946*DCF!E$46,0)-MAX(BS946-BR946,0)/Inputs!$B$24)*DCF!E$6</f>
        <v>-1590.8303131468292</v>
      </c>
      <c r="DA946" s="15">
        <f ca="1">(BT946*DCF!F$46-DCF!F$5*MAX(BT946*DCF!F$46,0)-MAX(BT946-BS946,0)/Inputs!$B$24)*DCF!F$6</f>
        <v>-1386.8668612578938</v>
      </c>
      <c r="DB946" s="15">
        <f ca="1">(BU946*DCF!G$46-DCF!G$5*MAX(BU946*DCF!G$46,0)-MAX(BU946-BT946,0)/Inputs!$B$24)*DCF!G$6</f>
        <v>-2521.8290076564786</v>
      </c>
      <c r="DC946" s="15">
        <f ca="1">(BV946*DCF!H$46-DCF!H$5*MAX(BV946*DCF!H$46,0)-MAX(BV946-BU946,0)/Inputs!$B$24)*DCF!H$6</f>
        <v>-441.14908405103517</v>
      </c>
      <c r="DD946" s="15">
        <f ca="1">(BW946*DCF!I$46-DCF!I$5*MAX(BW946*DCF!I$46,0)-MAX(BW946-BV946,0)/Inputs!$B$24)*DCF!I$6</f>
        <v>363.07266756138426</v>
      </c>
      <c r="DE946" s="15">
        <f ca="1">(BX946*DCF!J$46-DCF!J$5*MAX(BX946*DCF!J$46,0)-MAX(BX946-BW946,0)/Inputs!$B$24)*DCF!J$6</f>
        <v>-2032.1962010343248</v>
      </c>
      <c r="DF946" s="15">
        <f ca="1">(BY946*DCF!K$46-DCF!K$5*MAX(BY946*DCF!K$46,0)-MAX(BY946-BX946,0)/Inputs!$B$24)*DCF!K$6</f>
        <v>-2014.5091706445576</v>
      </c>
      <c r="DG946" s="15">
        <f ca="1">(BZ946*DCF!L$46-DCF!L$5*MAX(BZ946*DCF!L$46,0)-MAX(BZ946-BY946,0)/Inputs!$B$24)*DCF!L$6</f>
        <v>1325.7896102342427</v>
      </c>
      <c r="DH946" s="15">
        <f ca="1">(CA946*DCF!M$46-DCF!M$5*MAX(CA946*DCF!M$46,0)-MAX(CA946-BZ946,0)/Inputs!$B$24)*DCF!M$6</f>
        <v>1324.9713710097571</v>
      </c>
      <c r="DI946" s="15">
        <f ca="1">SUM(CB946:CL946)+BE946*DCF!M$10*(1+Inputs!$B$30)*(1-Inputs!$B$33)*(1-Inputs!$B$30/Inputs!$B$31)/(Inputs!$B$29-Inputs!$B$30)*DCF!M$6</f>
        <v>205640.59091585589</v>
      </c>
      <c r="DJ946" s="15">
        <f ca="1">SUM(CM946:CW946)+BP946*DCF!M$28*(1+Inputs!$B$30)*(1-Inputs!$B$33)*(1-Inputs!$B$30/Inputs!$B$31)/(Inputs!$B$29-Inputs!$B$30)*DCF!M$6</f>
        <v>346164.67748453136</v>
      </c>
      <c r="DK946" s="15">
        <f ca="1">SUM(CX946:DH946)+CA946*DCF!M$46*(1+Inputs!$B$30)*(1-Inputs!$B$33)*(1-Inputs!$B$30/Inputs!$B$31)/(Inputs!$B$29-Inputs!$B$30)*DCF!M$6</f>
        <v>120600.69847972828</v>
      </c>
      <c r="DM946" s="15">
        <f ca="1">DI946+DJ946+DK946+Inputs!$B$34+Inputs!$B$36-Inputs!$B$35</f>
        <v>749256.96688011556</v>
      </c>
    </row>
    <row r="947" spans="1:117" x14ac:dyDescent="0.75">
      <c r="A947" s="11">
        <v>934</v>
      </c>
      <c r="C947" s="23">
        <f t="shared" ca="1" si="543"/>
        <v>0.30021602288329419</v>
      </c>
      <c r="D947" s="23">
        <f t="shared" ca="1" si="543"/>
        <v>0.34254687625693253</v>
      </c>
      <c r="E947" s="23">
        <f t="shared" ca="1" si="543"/>
        <v>-2.3035835827314455</v>
      </c>
      <c r="F947" s="23">
        <f t="shared" ca="1" si="543"/>
        <v>-0.32034729880091939</v>
      </c>
      <c r="G947" s="23">
        <f t="shared" ca="1" si="543"/>
        <v>-1.7532493839933447</v>
      </c>
      <c r="H947" s="23">
        <f t="shared" ca="1" si="543"/>
        <v>8.0883620854381735E-2</v>
      </c>
      <c r="I947" s="23">
        <f t="shared" ca="1" si="543"/>
        <v>0.75224924993693976</v>
      </c>
      <c r="J947" s="23">
        <f t="shared" ca="1" si="543"/>
        <v>0.70891211230582851</v>
      </c>
      <c r="K947" s="23">
        <f t="shared" ca="1" si="543"/>
        <v>-0.54578230449714016</v>
      </c>
      <c r="L947" s="23">
        <f t="shared" ca="1" si="543"/>
        <v>-0.26793131979232532</v>
      </c>
      <c r="M947" s="23">
        <f t="shared" ca="1" si="543"/>
        <v>0.49344616363539928</v>
      </c>
      <c r="N947" s="23">
        <f ca="1">SQRT(Inputs!$B$38)*C947+SQRT(1-Inputs!$B$38)*_xlfn.NORM.S.INV(RAND())</f>
        <v>-1.1407357978526207</v>
      </c>
      <c r="O947" s="23">
        <f ca="1">SQRT(Inputs!$B$38)*D947+SQRT(1-Inputs!$B$38)*_xlfn.NORM.S.INV(RAND())</f>
        <v>0.62433376591476208</v>
      </c>
      <c r="P947" s="23">
        <f ca="1">SQRT(Inputs!$B$38)*E947+SQRT(1-Inputs!$B$38)*_xlfn.NORM.S.INV(RAND())</f>
        <v>-0.2585267417875865</v>
      </c>
      <c r="Q947" s="23">
        <f ca="1">SQRT(Inputs!$B$38)*F947+SQRT(1-Inputs!$B$38)*_xlfn.NORM.S.INV(RAND())</f>
        <v>-4.6949686853310219E-2</v>
      </c>
      <c r="R947" s="23">
        <f ca="1">SQRT(Inputs!$B$38)*G947+SQRT(1-Inputs!$B$38)*_xlfn.NORM.S.INV(RAND())</f>
        <v>-1.4270617067106892</v>
      </c>
      <c r="S947" s="23">
        <f ca="1">SQRT(Inputs!$B$38)*H947+SQRT(1-Inputs!$B$38)*_xlfn.NORM.S.INV(RAND())</f>
        <v>-1.6129784106399649</v>
      </c>
      <c r="T947" s="23">
        <f ca="1">SQRT(Inputs!$B$38)*I947+SQRT(1-Inputs!$B$38)*_xlfn.NORM.S.INV(RAND())</f>
        <v>1.280500075303421</v>
      </c>
      <c r="U947" s="23">
        <f ca="1">SQRT(Inputs!$B$38)*J947+SQRT(1-Inputs!$B$38)*_xlfn.NORM.S.INV(RAND())</f>
        <v>0.86111286903385731</v>
      </c>
      <c r="V947" s="23">
        <f ca="1">SQRT(Inputs!$B$38)*K947+SQRT(1-Inputs!$B$38)*_xlfn.NORM.S.INV(RAND())</f>
        <v>-0.8144436579231098</v>
      </c>
      <c r="W947" s="23">
        <f ca="1">SQRT(Inputs!$B$38)*L947+SQRT(1-Inputs!$B$38)*_xlfn.NORM.S.INV(RAND())</f>
        <v>0.35471044111034855</v>
      </c>
      <c r="X947" s="23">
        <f ca="1">SQRT(Inputs!$B$38)*M947+SQRT(1-Inputs!$B$38)*_xlfn.NORM.S.INV(RAND())</f>
        <v>1.1330789949957703</v>
      </c>
      <c r="Y947" s="23">
        <f ca="1">SQRT(Inputs!$B$38)*C947+SQRT(1-Inputs!$B$38)*_xlfn.NORM.S.INV(RAND())</f>
        <v>1.0108174886114527</v>
      </c>
      <c r="Z947" s="23">
        <f ca="1">SQRT(Inputs!$B$38)*D947+SQRT(1-Inputs!$B$38)*_xlfn.NORM.S.INV(RAND())</f>
        <v>0.54869037677530219</v>
      </c>
      <c r="AA947" s="23">
        <f ca="1">SQRT(Inputs!$B$38)*E947+SQRT(1-Inputs!$B$38)*_xlfn.NORM.S.INV(RAND())</f>
        <v>-0.73947334011153409</v>
      </c>
      <c r="AB947" s="23">
        <f ca="1">SQRT(Inputs!$B$38)*F947+SQRT(1-Inputs!$B$38)*_xlfn.NORM.S.INV(RAND())</f>
        <v>0.77431068778766832</v>
      </c>
      <c r="AC947" s="23">
        <f ca="1">SQRT(Inputs!$B$38)*G947+SQRT(1-Inputs!$B$38)*_xlfn.NORM.S.INV(RAND())</f>
        <v>-0.86562185804180702</v>
      </c>
      <c r="AD947" s="23">
        <f ca="1">SQRT(Inputs!$B$38)*H947+SQRT(1-Inputs!$B$38)*_xlfn.NORM.S.INV(RAND())</f>
        <v>-1.1029575856772209</v>
      </c>
      <c r="AE947" s="23">
        <f ca="1">SQRT(Inputs!$B$38)*I947+SQRT(1-Inputs!$B$38)*_xlfn.NORM.S.INV(RAND())</f>
        <v>6.2518530014579854E-2</v>
      </c>
      <c r="AF947" s="23">
        <f ca="1">SQRT(Inputs!$B$38)*J947+SQRT(1-Inputs!$B$38)*_xlfn.NORM.S.INV(RAND())</f>
        <v>0.92535436900357615</v>
      </c>
      <c r="AG947" s="23">
        <f ca="1">SQRT(Inputs!$B$38)*K947+SQRT(1-Inputs!$B$38)*_xlfn.NORM.S.INV(RAND())</f>
        <v>-5.4903510682758616E-2</v>
      </c>
      <c r="AH947" s="23">
        <f ca="1">SQRT(Inputs!$B$38)*L947+SQRT(1-Inputs!$B$38)*_xlfn.NORM.S.INV(RAND())</f>
        <v>-1.356029813424267</v>
      </c>
      <c r="AI947" s="23">
        <f ca="1">SQRT(Inputs!$B$38)*M947+SQRT(1-Inputs!$B$38)*_xlfn.NORM.S.INV(RAND())</f>
        <v>0.41351560540701582</v>
      </c>
      <c r="AJ947" s="23">
        <f ca="1">SQRT(Inputs!$B$38)*C947+SQRT(1-Inputs!$B$38)*_xlfn.NORM.S.INV(RAND())</f>
        <v>-0.67003155072316345</v>
      </c>
      <c r="AK947" s="23">
        <f ca="1">SQRT(Inputs!$B$38)*D947+SQRT(1-Inputs!$B$38)*_xlfn.NORM.S.INV(RAND())</f>
        <v>-0.79767380277520439</v>
      </c>
      <c r="AL947" s="23">
        <f ca="1">SQRT(Inputs!$B$38)*E947+SQRT(1-Inputs!$B$38)*_xlfn.NORM.S.INV(RAND())</f>
        <v>-1.3210564248889742</v>
      </c>
      <c r="AM947" s="23">
        <f ca="1">SQRT(Inputs!$B$38)*F947+SQRT(1-Inputs!$B$38)*_xlfn.NORM.S.INV(RAND())</f>
        <v>-0.92891876867919321</v>
      </c>
      <c r="AN947" s="23">
        <f ca="1">SQRT(Inputs!$B$38)*G947+SQRT(1-Inputs!$B$38)*_xlfn.NORM.S.INV(RAND())</f>
        <v>0.25890103489453742</v>
      </c>
      <c r="AO947" s="23">
        <f ca="1">SQRT(Inputs!$B$38)*H947+SQRT(1-Inputs!$B$38)*_xlfn.NORM.S.INV(RAND())</f>
        <v>-0.50463709212000285</v>
      </c>
      <c r="AP947" s="23">
        <f ca="1">SQRT(Inputs!$B$38)*I947+SQRT(1-Inputs!$B$38)*_xlfn.NORM.S.INV(RAND())</f>
        <v>0.87532355643935955</v>
      </c>
      <c r="AQ947" s="23">
        <f ca="1">SQRT(Inputs!$B$38)*J947+SQRT(1-Inputs!$B$38)*_xlfn.NORM.S.INV(RAND())</f>
        <v>-0.11719153234768925</v>
      </c>
      <c r="AR947" s="23">
        <f ca="1">SQRT(Inputs!$B$38)*K947+SQRT(1-Inputs!$B$38)*_xlfn.NORM.S.INV(RAND())</f>
        <v>-0.25605961234284708</v>
      </c>
      <c r="AS947" s="23">
        <f ca="1">SQRT(Inputs!$B$38)*L947+SQRT(1-Inputs!$B$38)*_xlfn.NORM.S.INV(RAND())</f>
        <v>-0.75529290244522385</v>
      </c>
      <c r="AT947" s="23">
        <f ca="1">SQRT(Inputs!$B$38)*M947+SQRT(1-Inputs!$B$38)*_xlfn.NORM.S.INV(RAND())</f>
        <v>-0.41644670671395762</v>
      </c>
      <c r="AU947" s="15">
        <f ca="1">Inputs!$B$6*EXP($B$8-0.5*C$5^2+C$5*N947)</f>
        <v>4125.5639495889027</v>
      </c>
      <c r="AV947" s="15">
        <f t="shared" ca="1" si="510"/>
        <v>5504.591997400842</v>
      </c>
      <c r="AW947" s="15">
        <f t="shared" ca="1" si="511"/>
        <v>6481.8624725773489</v>
      </c>
      <c r="AX947" s="15">
        <f t="shared" ca="1" si="512"/>
        <v>7867.4209329409096</v>
      </c>
      <c r="AY947" s="15">
        <f t="shared" ca="1" si="513"/>
        <v>8138.7700764407055</v>
      </c>
      <c r="AZ947" s="15">
        <f t="shared" ca="1" si="514"/>
        <v>8334.0352859607483</v>
      </c>
      <c r="BA947" s="15">
        <f t="shared" ca="1" si="515"/>
        <v>11661.347929599895</v>
      </c>
      <c r="BB947" s="15">
        <f t="shared" ca="1" si="516"/>
        <v>15563.485220033555</v>
      </c>
      <c r="BC947" s="15">
        <f t="shared" ca="1" si="517"/>
        <v>17620.137095067294</v>
      </c>
      <c r="BD947" s="15">
        <f t="shared" ca="1" si="518"/>
        <v>22314.519088873647</v>
      </c>
      <c r="BE947" s="15">
        <f t="shared" ca="1" si="519"/>
        <v>30316.223996795852</v>
      </c>
      <c r="BF947" s="15">
        <f ca="1">Inputs!$B$13*EXP($B$9-0.5*C$6^2+C$6*Y947)</f>
        <v>16899.874311048447</v>
      </c>
      <c r="BG947" s="15">
        <f t="shared" ca="1" si="520"/>
        <v>22739.981255510873</v>
      </c>
      <c r="BH947" s="15">
        <f t="shared" ca="1" si="521"/>
        <v>24577.118675280486</v>
      </c>
      <c r="BI947" s="15">
        <f t="shared" ca="1" si="522"/>
        <v>33894.217996215106</v>
      </c>
      <c r="BJ947" s="15">
        <f t="shared" ca="1" si="523"/>
        <v>36677.834924367053</v>
      </c>
      <c r="BK947" s="15">
        <f t="shared" ca="1" si="524"/>
        <v>38738.638005652632</v>
      </c>
      <c r="BL947" s="15">
        <f t="shared" ca="1" si="525"/>
        <v>47972.841769506413</v>
      </c>
      <c r="BM947" s="15">
        <f t="shared" ca="1" si="526"/>
        <v>66152.720494235706</v>
      </c>
      <c r="BN947" s="15">
        <f t="shared" ca="1" si="527"/>
        <v>80826.021369864597</v>
      </c>
      <c r="BO947" s="15">
        <f t="shared" ca="1" si="528"/>
        <v>84945.554269679604</v>
      </c>
      <c r="BP947" s="15">
        <f t="shared" ca="1" si="529"/>
        <v>109566.86158394825</v>
      </c>
      <c r="BQ947" s="15">
        <f ca="1">Inputs!$B$20*EXP($B$10-0.5*C$7^2+C$7*AJ947)</f>
        <v>3382.194689021348</v>
      </c>
      <c r="BR947" s="15">
        <f t="shared" ca="1" si="530"/>
        <v>3562.2097839575963</v>
      </c>
      <c r="BS947" s="15">
        <f t="shared" ca="1" si="531"/>
        <v>3337.8841720157279</v>
      </c>
      <c r="BT947" s="15">
        <f t="shared" ca="1" si="532"/>
        <v>3606.9146183541975</v>
      </c>
      <c r="BU947" s="15">
        <f t="shared" ca="1" si="533"/>
        <v>5321.9209634216331</v>
      </c>
      <c r="BV947" s="15">
        <f t="shared" ca="1" si="534"/>
        <v>6608.5921699088694</v>
      </c>
      <c r="BW947" s="15">
        <f t="shared" ca="1" si="535"/>
        <v>11098.883996546963</v>
      </c>
      <c r="BX947" s="15">
        <f t="shared" ca="1" si="536"/>
        <v>15163.11454549749</v>
      </c>
      <c r="BY947" s="15">
        <f t="shared" ca="1" si="537"/>
        <v>20230.325593898357</v>
      </c>
      <c r="BZ947" s="15">
        <f t="shared" ca="1" si="538"/>
        <v>24706.021000239278</v>
      </c>
      <c r="CA947" s="15">
        <f t="shared" ca="1" si="539"/>
        <v>32228.957046421678</v>
      </c>
      <c r="CB947" s="15">
        <f ca="1">(AU947*DCF!C$10-DCF!C$5*MAX(AU947*DCF!C$10,0)-MAX(AU947-Inputs!$B$6,0)/Inputs!$B$10)*DCF!C$6</f>
        <v>1049.0399488258383</v>
      </c>
      <c r="CC947" s="15">
        <f ca="1">(AV947*DCF!D$10-DCF!D$5*MAX(AV947*DCF!D$10,0)-MAX(AV947-AU947,0)/Inputs!$B$10)*DCF!D$6</f>
        <v>1005.4671092487836</v>
      </c>
      <c r="CD947" s="15">
        <f ca="1">(AW947*DCF!E$10-DCF!E$5*MAX(AW947*DCF!E$10,0)-MAX(AW947-AV947,0)/Inputs!$B$10)*DCF!E$6</f>
        <v>1276.4370809323136</v>
      </c>
      <c r="CE947" s="15">
        <f ca="1">(AX947*DCF!F$10-DCF!F$5*MAX(AX947*DCF!F$10,0)-MAX(AX947-AW947,0)/Inputs!$B$10)*DCF!F$6</f>
        <v>1429.1450879055892</v>
      </c>
      <c r="CF947" s="15">
        <f ca="1">(AY947*DCF!G$10-DCF!G$5*MAX(AY947*DCF!G$10,0)-MAX(AY947-AX947,0)/Inputs!$B$10)*DCF!G$6</f>
        <v>1624.7529587169486</v>
      </c>
      <c r="CG947" s="15">
        <f ca="1">(AZ947*DCF!H$10-DCF!H$5*MAX(AZ947*DCF!H$10,0)-MAX(AZ947-AY947,0)/Inputs!$B$10)*DCF!H$6</f>
        <v>1583.3860900802451</v>
      </c>
      <c r="CH947" s="15">
        <f ca="1">(BA947*DCF!I$10-DCF!I$5*MAX(BA947*DCF!I$10,0)-MAX(BA947-AZ947,0)/Inputs!$B$10)*DCF!I$6</f>
        <v>1584.3070074158636</v>
      </c>
      <c r="CI947" s="15">
        <f ca="1">(BB947*DCF!J$10-DCF!J$5*MAX(BB947*DCF!J$10,0)-MAX(BB947-BA947,0)/Inputs!$B$10)*DCF!J$6</f>
        <v>2079.4255717874184</v>
      </c>
      <c r="CJ947" s="15">
        <f ca="1">(BC947*DCF!K$10-DCF!K$5*MAX(BC947*DCF!K$10,0)-MAX(BC947-BB947,0)/Inputs!$B$10)*DCF!K$6</f>
        <v>2548.659136765983</v>
      </c>
      <c r="CK947" s="15">
        <f ca="1">(BD947*DCF!L$10-DCF!L$5*MAX(BD947*DCF!L$10,0)-MAX(BD947-BC947,0)/Inputs!$B$10)*DCF!L$6</f>
        <v>2758.3942102978053</v>
      </c>
      <c r="CL947" s="15">
        <f ca="1">(BE947*DCF!M$10-DCF!M$5*MAX(BE947*DCF!M$10,0)-MAX(BE947-BD947,0)/Inputs!$B$10)*DCF!M$6</f>
        <v>3322.1221686748258</v>
      </c>
      <c r="CM947" s="15">
        <f ca="1">(BF947*DCF!C$28-DCF!C$5*MAX(BF947*DCF!C$28,0)-MAX(BF947-Inputs!$B$13,0)/Inputs!$B$17)*DCF!C$6</f>
        <v>3884.5496740018398</v>
      </c>
      <c r="CN947" s="15">
        <f ca="1">(BG947*DCF!D$28-DCF!D$5*MAX(BG947*DCF!D$28,0)-MAX(BG947-BF947,0)/Inputs!$B$17)*DCF!D$6</f>
        <v>5451.4863724070519</v>
      </c>
      <c r="CO947" s="15">
        <f ca="1">(BH947*DCF!E$28-DCF!E$5*MAX(BH947*DCF!E$28,0)-MAX(BH947-BG947,0)/Inputs!$B$17)*DCF!E$6</f>
        <v>6598.6031422731148</v>
      </c>
      <c r="CP947" s="15">
        <f ca="1">(BI947*DCF!F$28-DCF!F$5*MAX(BI947*DCF!F$28,0)-MAX(BI947-BH947,0)/Inputs!$B$17)*DCF!F$6</f>
        <v>7505.0621836724013</v>
      </c>
      <c r="CQ947" s="15">
        <f ca="1">(BJ947*DCF!G$28-DCF!G$5*MAX(BJ947*DCF!G$28,0)-MAX(BJ947-BI947,0)/Inputs!$B$17)*DCF!G$6</f>
        <v>9048.1656765211519</v>
      </c>
      <c r="CR947" s="15">
        <f ca="1">(BK947*DCF!H$28-DCF!H$5*MAX(BK947*DCF!H$28,0)-MAX(BK947-BJ947,0)/Inputs!$B$17)*DCF!H$6</f>
        <v>9260.301606281555</v>
      </c>
      <c r="CS947" s="15">
        <f ca="1">(BL947*DCF!I$28-DCF!I$5*MAX(BL947*DCF!I$28,0)-MAX(BL947-BK947,0)/Inputs!$B$17)*DCF!I$6</f>
        <v>9955.5681051173924</v>
      </c>
      <c r="CT947" s="15">
        <f ca="1">(BM947*DCF!J$28-DCF!J$5*MAX(BM947*DCF!J$28,0)-MAX(BM947-BL947,0)/Inputs!$B$17)*DCF!J$6</f>
        <v>12347.045022022077</v>
      </c>
      <c r="CU947" s="15">
        <f ca="1">(BN947*DCF!K$28-DCF!K$5*MAX(BN947*DCF!K$28,0)-MAX(BN947-BM947,0)/Inputs!$B$17)*DCF!K$6</f>
        <v>15271.816593513111</v>
      </c>
      <c r="CV947" s="15">
        <f ca="1">(BO947*DCF!L$28-DCF!L$5*MAX(BO947*DCF!L$28,0)-MAX(BO947-BN947,0)/Inputs!$B$17)*DCF!L$6</f>
        <v>16482.289056367816</v>
      </c>
      <c r="CW947" s="15">
        <f ca="1">(BP947*DCF!M$28-DCF!M$5*MAX(BP947*DCF!M$28,0)-MAX(BP947-BO947,0)/Inputs!$B$17)*DCF!M$6</f>
        <v>18041.449960821592</v>
      </c>
      <c r="CX947" s="15">
        <f ca="1">(BQ947*DCF!C$46-DCF!C$5*MAX(BQ947*DCF!C$46,0)-MAX(BQ947-Inputs!$B$20,0)/Inputs!$B$24)*DCF!C$6</f>
        <v>-864.80001548823191</v>
      </c>
      <c r="CY947" s="15">
        <f ca="1">(BR947*DCF!D$46-DCF!D$5*MAX(BR947*DCF!D$46,0)-MAX(BR947-BQ947,0)/Inputs!$B$24)*DCF!D$6</f>
        <v>-684.79708506388602</v>
      </c>
      <c r="CZ947" s="15">
        <f ca="1">(BS947*DCF!E$46-DCF!E$5*MAX(BS947*DCF!E$46,0)-MAX(BS947-BR947,0)/Inputs!$B$24)*DCF!E$6</f>
        <v>-394.71061503323028</v>
      </c>
      <c r="DA947" s="15">
        <f ca="1">(BT947*DCF!F$46-DCF!F$5*MAX(BT947*DCF!F$46,0)-MAX(BT947-BS947,0)/Inputs!$B$24)*DCF!F$6</f>
        <v>-360.64081737538248</v>
      </c>
      <c r="DB947" s="15">
        <f ca="1">(BU947*DCF!G$46-DCF!G$5*MAX(BU947*DCF!G$46,0)-MAX(BU947-BT947,0)/Inputs!$B$24)*DCF!G$6</f>
        <v>-755.91315647025726</v>
      </c>
      <c r="DC947" s="15">
        <f ca="1">(BV947*DCF!H$46-DCF!H$5*MAX(BV947*DCF!H$46,0)-MAX(BV947-BU947,0)/Inputs!$B$24)*DCF!H$6</f>
        <v>-399.82519385062875</v>
      </c>
      <c r="DD947" s="15">
        <f ca="1">(BW947*DCF!I$46-DCF!I$5*MAX(BW947*DCF!I$46,0)-MAX(BW947-BV947,0)/Inputs!$B$24)*DCF!I$6</f>
        <v>-1032.6560465263526</v>
      </c>
      <c r="DE947" s="15">
        <f ca="1">(BX947*DCF!J$46-DCF!J$5*MAX(BX947*DCF!J$46,0)-MAX(BX947-BW947,0)/Inputs!$B$24)*DCF!J$6</f>
        <v>-441.71682962085276</v>
      </c>
      <c r="DF947" s="15">
        <f ca="1">(BY947*DCF!K$46-DCF!K$5*MAX(BY947*DCF!K$46,0)-MAX(BY947-BX947,0)/Inputs!$B$24)*DCF!K$6</f>
        <v>-85.708080863049346</v>
      </c>
      <c r="DG947" s="15">
        <f ca="1">(BZ947*DCF!L$46-DCF!L$5*MAX(BZ947*DCF!L$46,0)-MAX(BZ947-BY947,0)/Inputs!$B$24)*DCF!L$6</f>
        <v>694.94835043875969</v>
      </c>
      <c r="DH947" s="15">
        <f ca="1">(CA947*DCF!M$46-DCF!M$5*MAX(CA947*DCF!M$46,0)-MAX(CA947-BZ947,0)/Inputs!$B$24)*DCF!M$6</f>
        <v>953.90730467983235</v>
      </c>
      <c r="DI947" s="15">
        <f ca="1">SUM(CB947:CL947)+BE947*DCF!M$10*(1+Inputs!$B$30)*(1-Inputs!$B$33)*(1-Inputs!$B$30/Inputs!$B$31)/(Inputs!$B$29-Inputs!$B$30)*DCF!M$6</f>
        <v>104631.58864429468</v>
      </c>
      <c r="DJ947" s="15">
        <f ca="1">SUM(CM947:CW947)+BP947*DCF!M$28*(1+Inputs!$B$30)*(1-Inputs!$B$33)*(1-Inputs!$B$30/Inputs!$B$31)/(Inputs!$B$29-Inputs!$B$30)*DCF!M$6</f>
        <v>520414.37027283665</v>
      </c>
      <c r="DK947" s="15">
        <f ca="1">SUM(CX947:DH947)+CA947*DCF!M$46*(1+Inputs!$B$30)*(1-Inputs!$B$33)*(1-Inputs!$B$30/Inputs!$B$31)/(Inputs!$B$29-Inputs!$B$30)*DCF!M$6</f>
        <v>46457.873172619977</v>
      </c>
      <c r="DM947" s="15">
        <f ca="1">DI947+DJ947+DK947+Inputs!$B$34+Inputs!$B$36-Inputs!$B$35</f>
        <v>748354.83208975126</v>
      </c>
    </row>
    <row r="948" spans="1:117" x14ac:dyDescent="0.75">
      <c r="A948" s="11">
        <v>935</v>
      </c>
      <c r="C948" s="23">
        <f t="shared" ca="1" si="543"/>
        <v>0.10625362320778382</v>
      </c>
      <c r="D948" s="23">
        <f t="shared" ca="1" si="543"/>
        <v>0.21962341894360229</v>
      </c>
      <c r="E948" s="23">
        <f t="shared" ca="1" si="543"/>
        <v>1.507872649644789</v>
      </c>
      <c r="F948" s="23">
        <f t="shared" ca="1" si="543"/>
        <v>-0.81073770448192961</v>
      </c>
      <c r="G948" s="23">
        <f t="shared" ca="1" si="543"/>
        <v>0.24387773147797825</v>
      </c>
      <c r="H948" s="23">
        <f t="shared" ca="1" si="543"/>
        <v>-0.96105731083344914</v>
      </c>
      <c r="I948" s="23">
        <f t="shared" ca="1" si="543"/>
        <v>-0.43230846422064184</v>
      </c>
      <c r="J948" s="23">
        <f t="shared" ca="1" si="543"/>
        <v>-0.10381495607952178</v>
      </c>
      <c r="K948" s="23">
        <f t="shared" ca="1" si="543"/>
        <v>1.0475769262247281</v>
      </c>
      <c r="L948" s="23">
        <f t="shared" ca="1" si="543"/>
        <v>2.4255114496330225E-2</v>
      </c>
      <c r="M948" s="23">
        <f t="shared" ca="1" si="543"/>
        <v>1.9782739029848233</v>
      </c>
      <c r="N948" s="23">
        <f ca="1">SQRT(Inputs!$B$38)*C948+SQRT(1-Inputs!$B$38)*_xlfn.NORM.S.INV(RAND())</f>
        <v>1.0676258358464852</v>
      </c>
      <c r="O948" s="23">
        <f ca="1">SQRT(Inputs!$B$38)*D948+SQRT(1-Inputs!$B$38)*_xlfn.NORM.S.INV(RAND())</f>
        <v>1.095229321370697</v>
      </c>
      <c r="P948" s="23">
        <f ca="1">SQRT(Inputs!$B$38)*E948+SQRT(1-Inputs!$B$38)*_xlfn.NORM.S.INV(RAND())</f>
        <v>1.1164326812907537</v>
      </c>
      <c r="Q948" s="23">
        <f ca="1">SQRT(Inputs!$B$38)*F948+SQRT(1-Inputs!$B$38)*_xlfn.NORM.S.INV(RAND())</f>
        <v>1.0644874730574814</v>
      </c>
      <c r="R948" s="23">
        <f ca="1">SQRT(Inputs!$B$38)*G948+SQRT(1-Inputs!$B$38)*_xlfn.NORM.S.INV(RAND())</f>
        <v>-0.1288592423640465</v>
      </c>
      <c r="S948" s="23">
        <f ca="1">SQRT(Inputs!$B$38)*H948+SQRT(1-Inputs!$B$38)*_xlfn.NORM.S.INV(RAND())</f>
        <v>-0.15211365389444015</v>
      </c>
      <c r="T948" s="23">
        <f ca="1">SQRT(Inputs!$B$38)*I948+SQRT(1-Inputs!$B$38)*_xlfn.NORM.S.INV(RAND())</f>
        <v>-1.8575249878210993</v>
      </c>
      <c r="U948" s="23">
        <f ca="1">SQRT(Inputs!$B$38)*J948+SQRT(1-Inputs!$B$38)*_xlfn.NORM.S.INV(RAND())</f>
        <v>0.42488601200511583</v>
      </c>
      <c r="V948" s="23">
        <f ca="1">SQRT(Inputs!$B$38)*K948+SQRT(1-Inputs!$B$38)*_xlfn.NORM.S.INV(RAND())</f>
        <v>-1.1513744305912441</v>
      </c>
      <c r="W948" s="23">
        <f ca="1">SQRT(Inputs!$B$38)*L948+SQRT(1-Inputs!$B$38)*_xlfn.NORM.S.INV(RAND())</f>
        <v>-0.62224345171624063</v>
      </c>
      <c r="X948" s="23">
        <f ca="1">SQRT(Inputs!$B$38)*M948+SQRT(1-Inputs!$B$38)*_xlfn.NORM.S.INV(RAND())</f>
        <v>1.0737981436081521</v>
      </c>
      <c r="Y948" s="23">
        <f ca="1">SQRT(Inputs!$B$38)*C948+SQRT(1-Inputs!$B$38)*_xlfn.NORM.S.INV(RAND())</f>
        <v>-0.7462653966206102</v>
      </c>
      <c r="Z948" s="23">
        <f ca="1">SQRT(Inputs!$B$38)*D948+SQRT(1-Inputs!$B$38)*_xlfn.NORM.S.INV(RAND())</f>
        <v>-1.3880956220668961</v>
      </c>
      <c r="AA948" s="23">
        <f ca="1">SQRT(Inputs!$B$38)*E948+SQRT(1-Inputs!$B$38)*_xlfn.NORM.S.INV(RAND())</f>
        <v>1.5121434540058623</v>
      </c>
      <c r="AB948" s="23">
        <f ca="1">SQRT(Inputs!$B$38)*F948+SQRT(1-Inputs!$B$38)*_xlfn.NORM.S.INV(RAND())</f>
        <v>0.69295200022820869</v>
      </c>
      <c r="AC948" s="23">
        <f ca="1">SQRT(Inputs!$B$38)*G948+SQRT(1-Inputs!$B$38)*_xlfn.NORM.S.INV(RAND())</f>
        <v>1.070997906283131</v>
      </c>
      <c r="AD948" s="23">
        <f ca="1">SQRT(Inputs!$B$38)*H948+SQRT(1-Inputs!$B$38)*_xlfn.NORM.S.INV(RAND())</f>
        <v>-0.79878150106507051</v>
      </c>
      <c r="AE948" s="23">
        <f ca="1">SQRT(Inputs!$B$38)*I948+SQRT(1-Inputs!$B$38)*_xlfn.NORM.S.INV(RAND())</f>
        <v>-0.48755681258177669</v>
      </c>
      <c r="AF948" s="23">
        <f ca="1">SQRT(Inputs!$B$38)*J948+SQRT(1-Inputs!$B$38)*_xlfn.NORM.S.INV(RAND())</f>
        <v>0.26776952239581781</v>
      </c>
      <c r="AG948" s="23">
        <f ca="1">SQRT(Inputs!$B$38)*K948+SQRT(1-Inputs!$B$38)*_xlfn.NORM.S.INV(RAND())</f>
        <v>0.58771722002002391</v>
      </c>
      <c r="AH948" s="23">
        <f ca="1">SQRT(Inputs!$B$38)*L948+SQRT(1-Inputs!$B$38)*_xlfn.NORM.S.INV(RAND())</f>
        <v>0.11364395949206636</v>
      </c>
      <c r="AI948" s="23">
        <f ca="1">SQRT(Inputs!$B$38)*M948+SQRT(1-Inputs!$B$38)*_xlfn.NORM.S.INV(RAND())</f>
        <v>0.38795431818031301</v>
      </c>
      <c r="AJ948" s="23">
        <f ca="1">SQRT(Inputs!$B$38)*C948+SQRT(1-Inputs!$B$38)*_xlfn.NORM.S.INV(RAND())</f>
        <v>1.1640570996948789</v>
      </c>
      <c r="AK948" s="23">
        <f ca="1">SQRT(Inputs!$B$38)*D948+SQRT(1-Inputs!$B$38)*_xlfn.NORM.S.INV(RAND())</f>
        <v>0.53963002639524271</v>
      </c>
      <c r="AL948" s="23">
        <f ca="1">SQRT(Inputs!$B$38)*E948+SQRT(1-Inputs!$B$38)*_xlfn.NORM.S.INV(RAND())</f>
        <v>0.70589418610553312</v>
      </c>
      <c r="AM948" s="23">
        <f ca="1">SQRT(Inputs!$B$38)*F948+SQRT(1-Inputs!$B$38)*_xlfn.NORM.S.INV(RAND())</f>
        <v>1.2624377520670418</v>
      </c>
      <c r="AN948" s="23">
        <f ca="1">SQRT(Inputs!$B$38)*G948+SQRT(1-Inputs!$B$38)*_xlfn.NORM.S.INV(RAND())</f>
        <v>1.2683642496255869</v>
      </c>
      <c r="AO948" s="23">
        <f ca="1">SQRT(Inputs!$B$38)*H948+SQRT(1-Inputs!$B$38)*_xlfn.NORM.S.INV(RAND())</f>
        <v>-1.4988974217152922</v>
      </c>
      <c r="AP948" s="23">
        <f ca="1">SQRT(Inputs!$B$38)*I948+SQRT(1-Inputs!$B$38)*_xlfn.NORM.S.INV(RAND())</f>
        <v>-1.6605773280641678</v>
      </c>
      <c r="AQ948" s="23">
        <f ca="1">SQRT(Inputs!$B$38)*J948+SQRT(1-Inputs!$B$38)*_xlfn.NORM.S.INV(RAND())</f>
        <v>-0.20388100336599968</v>
      </c>
      <c r="AR948" s="23">
        <f ca="1">SQRT(Inputs!$B$38)*K948+SQRT(1-Inputs!$B$38)*_xlfn.NORM.S.INV(RAND())</f>
        <v>0.68858382195439538</v>
      </c>
      <c r="AS948" s="23">
        <f ca="1">SQRT(Inputs!$B$38)*L948+SQRT(1-Inputs!$B$38)*_xlfn.NORM.S.INV(RAND())</f>
        <v>-1.0270477588952052</v>
      </c>
      <c r="AT948" s="23">
        <f ca="1">SQRT(Inputs!$B$38)*M948+SQRT(1-Inputs!$B$38)*_xlfn.NORM.S.INV(RAND())</f>
        <v>-0.20293044141090322</v>
      </c>
      <c r="AU948" s="15">
        <f ca="1">Inputs!$B$6*EXP($B$8-0.5*C$5^2+C$5*N948)</f>
        <v>5898.3757389820676</v>
      </c>
      <c r="AV948" s="15">
        <f t="shared" ca="1" si="510"/>
        <v>8434.1897983944236</v>
      </c>
      <c r="AW948" s="15">
        <f t="shared" ca="1" si="511"/>
        <v>11955.303902131693</v>
      </c>
      <c r="AX948" s="15">
        <f t="shared" ca="1" si="512"/>
        <v>16672.363978511723</v>
      </c>
      <c r="AY948" s="15">
        <f t="shared" ca="1" si="513"/>
        <v>20070.993557278627</v>
      </c>
      <c r="AZ948" s="15">
        <f t="shared" ca="1" si="514"/>
        <v>24139.607163147193</v>
      </c>
      <c r="BA948" s="15">
        <f t="shared" ca="1" si="515"/>
        <v>24321.511411781528</v>
      </c>
      <c r="BB948" s="15">
        <f t="shared" ca="1" si="516"/>
        <v>31071.887998777791</v>
      </c>
      <c r="BC948" s="15">
        <f t="shared" ca="1" si="517"/>
        <v>34052.195836323022</v>
      </c>
      <c r="BD948" s="15">
        <f t="shared" ca="1" si="518"/>
        <v>39358.490494499943</v>
      </c>
      <c r="BE948" s="15">
        <f t="shared" ca="1" si="519"/>
        <v>53184.01436612328</v>
      </c>
      <c r="BF948" s="15">
        <f ca="1">Inputs!$B$13*EXP($B$9-0.5*C$6^2+C$6*Y948)</f>
        <v>11928.954080604259</v>
      </c>
      <c r="BG948" s="15">
        <f t="shared" ca="1" si="520"/>
        <v>11317.118181611702</v>
      </c>
      <c r="BH948" s="15">
        <f t="shared" ca="1" si="521"/>
        <v>17768.993011996427</v>
      </c>
      <c r="BI948" s="15">
        <f t="shared" ca="1" si="522"/>
        <v>24200.198859748256</v>
      </c>
      <c r="BJ948" s="15">
        <f t="shared" ca="1" si="523"/>
        <v>34620.435144799987</v>
      </c>
      <c r="BK948" s="15">
        <f t="shared" ca="1" si="524"/>
        <v>38111.670093116234</v>
      </c>
      <c r="BL948" s="15">
        <f t="shared" ca="1" si="525"/>
        <v>43949.13435333415</v>
      </c>
      <c r="BM948" s="15">
        <f t="shared" ca="1" si="526"/>
        <v>55850.233913347794</v>
      </c>
      <c r="BN948" s="15">
        <f t="shared" ca="1" si="527"/>
        <v>73700.948612473076</v>
      </c>
      <c r="BO948" s="15">
        <f t="shared" ca="1" si="528"/>
        <v>91887.265121835677</v>
      </c>
      <c r="BP948" s="15">
        <f t="shared" ca="1" si="529"/>
        <v>118177.8747969324</v>
      </c>
      <c r="BQ948" s="15">
        <f ca="1">Inputs!$B$20*EXP($B$10-0.5*C$7^2+C$7*AJ948)</f>
        <v>6482.0985491510773</v>
      </c>
      <c r="BR948" s="15">
        <f t="shared" ca="1" si="530"/>
        <v>10439.550611346292</v>
      </c>
      <c r="BS948" s="15">
        <f t="shared" ca="1" si="531"/>
        <v>17508.80146335594</v>
      </c>
      <c r="BT948" s="15">
        <f t="shared" ca="1" si="532"/>
        <v>33618.710360994366</v>
      </c>
      <c r="BU948" s="15">
        <f t="shared" ca="1" si="533"/>
        <v>63327.775981872037</v>
      </c>
      <c r="BV948" s="15">
        <f t="shared" ca="1" si="534"/>
        <v>62856.53725378435</v>
      </c>
      <c r="BW948" s="15">
        <f t="shared" ca="1" si="535"/>
        <v>61719.958920141326</v>
      </c>
      <c r="BX948" s="15">
        <f t="shared" ca="1" si="536"/>
        <v>82868.051953498885</v>
      </c>
      <c r="BY948" s="15">
        <f t="shared" ca="1" si="537"/>
        <v>132462.58012974521</v>
      </c>
      <c r="BZ948" s="15">
        <f t="shared" ca="1" si="538"/>
        <v>153885.1725198261</v>
      </c>
      <c r="CA948" s="15">
        <f t="shared" ca="1" si="539"/>
        <v>208505.84130708076</v>
      </c>
      <c r="CB948" s="15">
        <f ca="1">(AU948*DCF!C$10-DCF!C$5*MAX(AU948*DCF!C$10,0)-MAX(AU948-Inputs!$B$6,0)/Inputs!$B$10)*DCF!C$6</f>
        <v>1036.3994847800329</v>
      </c>
      <c r="CC948" s="15">
        <f ca="1">(AV948*DCF!D$10-DCF!D$5*MAX(AV948*DCF!D$10,0)-MAX(AV948-AU948,0)/Inputs!$B$10)*DCF!D$6</f>
        <v>1437.484732179242</v>
      </c>
      <c r="CD948" s="15">
        <f ca="1">(AW948*DCF!E$10-DCF!E$5*MAX(AW948*DCF!E$10,0)-MAX(AW948-AV948,0)/Inputs!$B$10)*DCF!E$6</f>
        <v>1967.1886471784053</v>
      </c>
      <c r="CE948" s="15">
        <f ca="1">(AX948*DCF!F$10-DCF!F$5*MAX(AX948*DCF!F$10,0)-MAX(AX948-AW948,0)/Inputs!$B$10)*DCF!F$6</f>
        <v>2658.0472337827387</v>
      </c>
      <c r="CF948" s="15">
        <f ca="1">(AY948*DCF!G$10-DCF!G$5*MAX(AY948*DCF!G$10,0)-MAX(AY948-AX948,0)/Inputs!$B$10)*DCF!G$6</f>
        <v>3482.1491333944141</v>
      </c>
      <c r="CG948" s="15">
        <f ca="1">(AZ948*DCF!H$10-DCF!H$5*MAX(AZ948*DCF!H$10,0)-MAX(AZ948-AY948,0)/Inputs!$B$10)*DCF!H$6</f>
        <v>3964.2667603638724</v>
      </c>
      <c r="CH948" s="15">
        <f ca="1">(BA948*DCF!I$10-DCF!I$5*MAX(BA948*DCF!I$10,0)-MAX(BA948-AZ948,0)/Inputs!$B$10)*DCF!I$6</f>
        <v>4412.8142133620604</v>
      </c>
      <c r="CI948" s="15">
        <f ca="1">(BB948*DCF!J$10-DCF!J$5*MAX(BB948*DCF!J$10,0)-MAX(BB948-BA948,0)/Inputs!$B$10)*DCF!J$6</f>
        <v>4309.0997429667013</v>
      </c>
      <c r="CJ948" s="15">
        <f ca="1">(BC948*DCF!K$10-DCF!K$5*MAX(BC948*DCF!K$10,0)-MAX(BC948-BB948,0)/Inputs!$B$10)*DCF!K$6</f>
        <v>5064.6589196031746</v>
      </c>
      <c r="CK948" s="15">
        <f ca="1">(BD948*DCF!L$10-DCF!L$5*MAX(BD948*DCF!L$10,0)-MAX(BD948-BC948,0)/Inputs!$B$10)*DCF!L$6</f>
        <v>5249.8189906377447</v>
      </c>
      <c r="CL948" s="15">
        <f ca="1">(BE948*DCF!M$10-DCF!M$5*MAX(BE948*DCF!M$10,0)-MAX(BE948-BD948,0)/Inputs!$B$10)*DCF!M$6</f>
        <v>5853.3457606729362</v>
      </c>
      <c r="CM948" s="15">
        <f ca="1">(BF948*DCF!C$28-DCF!C$5*MAX(BF948*DCF!C$28,0)-MAX(BF948-Inputs!$B$13,0)/Inputs!$B$17)*DCF!C$6</f>
        <v>3515.4759485723389</v>
      </c>
      <c r="CN948" s="15">
        <f ca="1">(BG948*DCF!D$28-DCF!D$5*MAX(BG948*DCF!D$28,0)-MAX(BG948-BF948,0)/Inputs!$B$17)*DCF!D$6</f>
        <v>3333.152320352403</v>
      </c>
      <c r="CO948" s="15">
        <f ca="1">(BH948*DCF!E$28-DCF!E$5*MAX(BH948*DCF!E$28,0)-MAX(BH948-BG948,0)/Inputs!$B$17)*DCF!E$6</f>
        <v>3760.919503150014</v>
      </c>
      <c r="CP948" s="15">
        <f ca="1">(BI948*DCF!F$28-DCF!F$5*MAX(BI948*DCF!F$28,0)-MAX(BI948-BH948,0)/Inputs!$B$17)*DCF!F$6</f>
        <v>5398.8138587655058</v>
      </c>
      <c r="CQ948" s="15">
        <f ca="1">(BJ948*DCF!G$28-DCF!G$5*MAX(BJ948*DCF!G$28,0)-MAX(BJ948-BI948,0)/Inputs!$B$17)*DCF!G$6</f>
        <v>7229.9537590225218</v>
      </c>
      <c r="CR948" s="15">
        <f ca="1">(BK948*DCF!H$28-DCF!H$5*MAX(BK948*DCF!H$28,0)-MAX(BK948-BJ948,0)/Inputs!$B$17)*DCF!H$6</f>
        <v>8882.9965552055837</v>
      </c>
      <c r="CS948" s="15">
        <f ca="1">(BL948*DCF!I$28-DCF!I$5*MAX(BL948*DCF!I$28,0)-MAX(BL948-BK948,0)/Inputs!$B$17)*DCF!I$6</f>
        <v>9496.9173391996264</v>
      </c>
      <c r="CT948" s="15">
        <f ca="1">(BM948*DCF!J$28-DCF!J$5*MAX(BM948*DCF!J$28,0)-MAX(BM948-BL948,0)/Inputs!$B$17)*DCF!J$6</f>
        <v>10881.250065796414</v>
      </c>
      <c r="CU948" s="15">
        <f ca="1">(BN948*DCF!K$28-DCF!K$5*MAX(BN948*DCF!K$28,0)-MAX(BN948-BM948,0)/Inputs!$B$17)*DCF!K$6</f>
        <v>13377.929822872346</v>
      </c>
      <c r="CV948" s="15">
        <f ca="1">(BO948*DCF!L$28-DCF!L$5*MAX(BO948*DCF!L$28,0)-MAX(BO948-BN948,0)/Inputs!$B$17)*DCF!L$6</f>
        <v>16275.626055428402</v>
      </c>
      <c r="CW948" s="15">
        <f ca="1">(BP948*DCF!M$28-DCF!M$5*MAX(BP948*DCF!M$28,0)-MAX(BP948-BO948,0)/Inputs!$B$17)*DCF!M$6</f>
        <v>19487.128077361278</v>
      </c>
      <c r="CX948" s="15">
        <f ca="1">(BQ948*DCF!C$46-DCF!C$5*MAX(BQ948*DCF!C$46,0)-MAX(BQ948-Inputs!$B$20,0)/Inputs!$B$24)*DCF!C$6</f>
        <v>-3012.5394104972825</v>
      </c>
      <c r="CY948" s="15">
        <f ca="1">(BR948*DCF!D$46-DCF!D$5*MAX(BR948*DCF!D$46,0)-MAX(BR948-BQ948,0)/Inputs!$B$24)*DCF!D$6</f>
        <v>-3470.399780993544</v>
      </c>
      <c r="CZ948" s="15">
        <f ca="1">(BS948*DCF!E$46-DCF!E$5*MAX(BS948*DCF!E$46,0)-MAX(BS948-BR948,0)/Inputs!$B$24)*DCF!E$6</f>
        <v>-4856.9503306167871</v>
      </c>
      <c r="DA948" s="15">
        <f ca="1">(BT948*DCF!F$46-DCF!F$5*MAX(BT948*DCF!F$46,0)-MAX(BT948-BS948,0)/Inputs!$B$24)*DCF!F$6</f>
        <v>-8314.4541448879263</v>
      </c>
      <c r="DB948" s="15">
        <f ca="1">(BU948*DCF!G$46-DCF!G$5*MAX(BU948*DCF!G$46,0)-MAX(BU948-BT948,0)/Inputs!$B$24)*DCF!G$6</f>
        <v>-12123.763959020825</v>
      </c>
      <c r="DC948" s="15">
        <f ca="1">(BV948*DCF!H$46-DCF!H$5*MAX(BV948*DCF!H$46,0)-MAX(BV948-BU948,0)/Inputs!$B$24)*DCF!H$6</f>
        <v>0</v>
      </c>
      <c r="DD948" s="15">
        <f ca="1">(BW948*DCF!I$46-DCF!I$5*MAX(BW948*DCF!I$46,0)-MAX(BW948-BV948,0)/Inputs!$B$24)*DCF!I$6</f>
        <v>1425.4463721960708</v>
      </c>
      <c r="DE948" s="15">
        <f ca="1">(BX948*DCF!J$46-DCF!J$5*MAX(BX948*DCF!J$46,0)-MAX(BX948-BW948,0)/Inputs!$B$24)*DCF!J$6</f>
        <v>-2132.0432069865637</v>
      </c>
      <c r="DF948" s="15">
        <f ca="1">(BY948*DCF!K$46-DCF!K$5*MAX(BY948*DCF!K$46,0)-MAX(BY948-BX948,0)/Inputs!$B$24)*DCF!K$6</f>
        <v>-4582.6340671154721</v>
      </c>
      <c r="DG948" s="15">
        <f ca="1">(BZ948*DCF!L$46-DCF!L$5*MAX(BZ948*DCF!L$46,0)-MAX(BZ948-BY948,0)/Inputs!$B$24)*DCF!L$6</f>
        <v>5789.3672819666272</v>
      </c>
      <c r="DH948" s="15">
        <f ca="1">(CA948*DCF!M$46-DCF!M$5*MAX(CA948*DCF!M$46,0)-MAX(CA948-BZ948,0)/Inputs!$B$24)*DCF!M$6</f>
        <v>4927.2500816337906</v>
      </c>
      <c r="DI948" s="15">
        <f ca="1">SUM(CB948:CL948)+BE948*DCF!M$10*(1+Inputs!$B$30)*(1-Inputs!$B$33)*(1-Inputs!$B$30/Inputs!$B$31)/(Inputs!$B$29-Inputs!$B$30)*DCF!M$6</f>
        <v>187447.08888562481</v>
      </c>
      <c r="DJ948" s="15">
        <f ca="1">SUM(CM948:CW948)+BP948*DCF!M$28*(1+Inputs!$B$30)*(1-Inputs!$B$33)*(1-Inputs!$B$30/Inputs!$B$31)/(Inputs!$B$29-Inputs!$B$30)*DCF!M$6</f>
        <v>540160.94770635909</v>
      </c>
      <c r="DK948" s="15">
        <f ca="1">SUM(CX948:DH948)+CA948*DCF!M$46*(1+Inputs!$B$30)*(1-Inputs!$B$33)*(1-Inputs!$B$30/Inputs!$B$31)/(Inputs!$B$29-Inputs!$B$30)*DCF!M$6</f>
        <v>296024.00859229913</v>
      </c>
      <c r="DM948" s="15">
        <f ca="1">DI948+DJ948+DK948+Inputs!$B$34+Inputs!$B$36-Inputs!$B$35</f>
        <v>1100483.0451842831</v>
      </c>
    </row>
    <row r="949" spans="1:117" x14ac:dyDescent="0.75">
      <c r="A949" s="11">
        <v>936</v>
      </c>
      <c r="C949" s="23">
        <f t="shared" ca="1" si="543"/>
        <v>-0.50915917543570988</v>
      </c>
      <c r="D949" s="23">
        <f t="shared" ca="1" si="543"/>
        <v>-1.9387798910017866</v>
      </c>
      <c r="E949" s="23">
        <f t="shared" ca="1" si="543"/>
        <v>-6.2546853744412031E-2</v>
      </c>
      <c r="F949" s="23">
        <f t="shared" ca="1" si="543"/>
        <v>-0.67782143885289547</v>
      </c>
      <c r="G949" s="23">
        <f t="shared" ca="1" si="543"/>
        <v>1.6198082327891474</v>
      </c>
      <c r="H949" s="23">
        <f t="shared" ca="1" si="543"/>
        <v>-0.5277288922366723</v>
      </c>
      <c r="I949" s="23">
        <f t="shared" ca="1" si="543"/>
        <v>0.32542558310836289</v>
      </c>
      <c r="J949" s="23">
        <f t="shared" ca="1" si="543"/>
        <v>-0.97436171028050811</v>
      </c>
      <c r="K949" s="23">
        <f t="shared" ca="1" si="543"/>
        <v>0.59192893929739998</v>
      </c>
      <c r="L949" s="23">
        <f t="shared" ca="1" si="543"/>
        <v>-1.8866040726184412</v>
      </c>
      <c r="M949" s="23">
        <f t="shared" ca="1" si="543"/>
        <v>-1.4129328152954452</v>
      </c>
      <c r="N949" s="23">
        <f ca="1">SQRT(Inputs!$B$38)*C949+SQRT(1-Inputs!$B$38)*_xlfn.NORM.S.INV(RAND())</f>
        <v>-0.63935774249454869</v>
      </c>
      <c r="O949" s="23">
        <f ca="1">SQRT(Inputs!$B$38)*D949+SQRT(1-Inputs!$B$38)*_xlfn.NORM.S.INV(RAND())</f>
        <v>-1.4297492961118394</v>
      </c>
      <c r="P949" s="23">
        <f ca="1">SQRT(Inputs!$B$38)*E949+SQRT(1-Inputs!$B$38)*_xlfn.NORM.S.INV(RAND())</f>
        <v>0.73100596880369206</v>
      </c>
      <c r="Q949" s="23">
        <f ca="1">SQRT(Inputs!$B$38)*F949+SQRT(1-Inputs!$B$38)*_xlfn.NORM.S.INV(RAND())</f>
        <v>0.30620331719585558</v>
      </c>
      <c r="R949" s="23">
        <f ca="1">SQRT(Inputs!$B$38)*G949+SQRT(1-Inputs!$B$38)*_xlfn.NORM.S.INV(RAND())</f>
        <v>0.97522003979826266</v>
      </c>
      <c r="S949" s="23">
        <f ca="1">SQRT(Inputs!$B$38)*H949+SQRT(1-Inputs!$B$38)*_xlfn.NORM.S.INV(RAND())</f>
        <v>1.4651801651080005</v>
      </c>
      <c r="T949" s="23">
        <f ca="1">SQRT(Inputs!$B$38)*I949+SQRT(1-Inputs!$B$38)*_xlfn.NORM.S.INV(RAND())</f>
        <v>-0.61006104563100272</v>
      </c>
      <c r="U949" s="23">
        <f ca="1">SQRT(Inputs!$B$38)*J949+SQRT(1-Inputs!$B$38)*_xlfn.NORM.S.INV(RAND())</f>
        <v>-1.0192236380919848</v>
      </c>
      <c r="V949" s="23">
        <f ca="1">SQRT(Inputs!$B$38)*K949+SQRT(1-Inputs!$B$38)*_xlfn.NORM.S.INV(RAND())</f>
        <v>0.17446909000974989</v>
      </c>
      <c r="W949" s="23">
        <f ca="1">SQRT(Inputs!$B$38)*L949+SQRT(1-Inputs!$B$38)*_xlfn.NORM.S.INV(RAND())</f>
        <v>-1.3011446940161366</v>
      </c>
      <c r="X949" s="23">
        <f ca="1">SQRT(Inputs!$B$38)*M949+SQRT(1-Inputs!$B$38)*_xlfn.NORM.S.INV(RAND())</f>
        <v>-0.16641118043515302</v>
      </c>
      <c r="Y949" s="23">
        <f ca="1">SQRT(Inputs!$B$38)*C949+SQRT(1-Inputs!$B$38)*_xlfn.NORM.S.INV(RAND())</f>
        <v>0.55395050228585541</v>
      </c>
      <c r="Z949" s="23">
        <f ca="1">SQRT(Inputs!$B$38)*D949+SQRT(1-Inputs!$B$38)*_xlfn.NORM.S.INV(RAND())</f>
        <v>-2.2418753842576451</v>
      </c>
      <c r="AA949" s="23">
        <f ca="1">SQRT(Inputs!$B$38)*E949+SQRT(1-Inputs!$B$38)*_xlfn.NORM.S.INV(RAND())</f>
        <v>-0.55037353068684869</v>
      </c>
      <c r="AB949" s="23">
        <f ca="1">SQRT(Inputs!$B$38)*F949+SQRT(1-Inputs!$B$38)*_xlfn.NORM.S.INV(RAND())</f>
        <v>-2.7313202986030738E-2</v>
      </c>
      <c r="AC949" s="23">
        <f ca="1">SQRT(Inputs!$B$38)*G949+SQRT(1-Inputs!$B$38)*_xlfn.NORM.S.INV(RAND())</f>
        <v>1.7949592716009777</v>
      </c>
      <c r="AD949" s="23">
        <f ca="1">SQRT(Inputs!$B$38)*H949+SQRT(1-Inputs!$B$38)*_xlfn.NORM.S.INV(RAND())</f>
        <v>-1.0462383649823239</v>
      </c>
      <c r="AE949" s="23">
        <f ca="1">SQRT(Inputs!$B$38)*I949+SQRT(1-Inputs!$B$38)*_xlfn.NORM.S.INV(RAND())</f>
        <v>0.54840682175689404</v>
      </c>
      <c r="AF949" s="23">
        <f ca="1">SQRT(Inputs!$B$38)*J949+SQRT(1-Inputs!$B$38)*_xlfn.NORM.S.INV(RAND())</f>
        <v>0.64098359579205733</v>
      </c>
      <c r="AG949" s="23">
        <f ca="1">SQRT(Inputs!$B$38)*K949+SQRT(1-Inputs!$B$38)*_xlfn.NORM.S.INV(RAND())</f>
        <v>-3.0333464154938039E-2</v>
      </c>
      <c r="AH949" s="23">
        <f ca="1">SQRT(Inputs!$B$38)*L949+SQRT(1-Inputs!$B$38)*_xlfn.NORM.S.INV(RAND())</f>
        <v>-3.0552826218962248</v>
      </c>
      <c r="AI949" s="23">
        <f ca="1">SQRT(Inputs!$B$38)*M949+SQRT(1-Inputs!$B$38)*_xlfn.NORM.S.INV(RAND())</f>
        <v>-2.2757612265771616</v>
      </c>
      <c r="AJ949" s="23">
        <f ca="1">SQRT(Inputs!$B$38)*C949+SQRT(1-Inputs!$B$38)*_xlfn.NORM.S.INV(RAND())</f>
        <v>0.18460758136888927</v>
      </c>
      <c r="AK949" s="23">
        <f ca="1">SQRT(Inputs!$B$38)*D949+SQRT(1-Inputs!$B$38)*_xlfn.NORM.S.INV(RAND())</f>
        <v>-0.56446124190184976</v>
      </c>
      <c r="AL949" s="23">
        <f ca="1">SQRT(Inputs!$B$38)*E949+SQRT(1-Inputs!$B$38)*_xlfn.NORM.S.INV(RAND())</f>
        <v>-0.32800745624195404</v>
      </c>
      <c r="AM949" s="23">
        <f ca="1">SQRT(Inputs!$B$38)*F949+SQRT(1-Inputs!$B$38)*_xlfn.NORM.S.INV(RAND())</f>
        <v>-0.29929782825270745</v>
      </c>
      <c r="AN949" s="23">
        <f ca="1">SQRT(Inputs!$B$38)*G949+SQRT(1-Inputs!$B$38)*_xlfn.NORM.S.INV(RAND())</f>
        <v>1.1422531998447307</v>
      </c>
      <c r="AO949" s="23">
        <f ca="1">SQRT(Inputs!$B$38)*H949+SQRT(1-Inputs!$B$38)*_xlfn.NORM.S.INV(RAND())</f>
        <v>-0.14780918638130033</v>
      </c>
      <c r="AP949" s="23">
        <f ca="1">SQRT(Inputs!$B$38)*I949+SQRT(1-Inputs!$B$38)*_xlfn.NORM.S.INV(RAND())</f>
        <v>0.85593000557854049</v>
      </c>
      <c r="AQ949" s="23">
        <f ca="1">SQRT(Inputs!$B$38)*J949+SQRT(1-Inputs!$B$38)*_xlfn.NORM.S.INV(RAND())</f>
        <v>-1.1104796983415981</v>
      </c>
      <c r="AR949" s="23">
        <f ca="1">SQRT(Inputs!$B$38)*K949+SQRT(1-Inputs!$B$38)*_xlfn.NORM.S.INV(RAND())</f>
        <v>-0.82338529277850936</v>
      </c>
      <c r="AS949" s="23">
        <f ca="1">SQRT(Inputs!$B$38)*L949+SQRT(1-Inputs!$B$38)*_xlfn.NORM.S.INV(RAND())</f>
        <v>-0.58484410570420886</v>
      </c>
      <c r="AT949" s="23">
        <f ca="1">SQRT(Inputs!$B$38)*M949+SQRT(1-Inputs!$B$38)*_xlfn.NORM.S.INV(RAND())</f>
        <v>-0.41589611090935036</v>
      </c>
      <c r="AU949" s="15">
        <f ca="1">Inputs!$B$6*EXP($B$8-0.5*C$5^2+C$5*N949)</f>
        <v>4474.3555635280954</v>
      </c>
      <c r="AV949" s="15">
        <f t="shared" ca="1" si="510"/>
        <v>4413.7572462121861</v>
      </c>
      <c r="AW949" s="15">
        <f t="shared" ca="1" si="511"/>
        <v>5939.475730315934</v>
      </c>
      <c r="AX949" s="15">
        <f t="shared" ca="1" si="512"/>
        <v>7534.2832791333476</v>
      </c>
      <c r="AY949" s="15">
        <f t="shared" ca="1" si="513"/>
        <v>10318.41359982514</v>
      </c>
      <c r="AZ949" s="15">
        <f t="shared" ca="1" si="514"/>
        <v>14829.28234125961</v>
      </c>
      <c r="BA949" s="15">
        <f t="shared" ca="1" si="515"/>
        <v>17024.784938213397</v>
      </c>
      <c r="BB949" s="15">
        <f t="shared" ca="1" si="516"/>
        <v>18820.141680826666</v>
      </c>
      <c r="BC949" s="15">
        <f t="shared" ca="1" si="517"/>
        <v>23441.36557997499</v>
      </c>
      <c r="BD949" s="15">
        <f t="shared" ca="1" si="518"/>
        <v>25427.1981402333</v>
      </c>
      <c r="BE949" s="15">
        <f t="shared" ca="1" si="519"/>
        <v>30689.079855527663</v>
      </c>
      <c r="BF949" s="15">
        <f ca="1">Inputs!$B$13*EXP($B$9-0.5*C$6^2+C$6*Y949)</f>
        <v>15436.477229297983</v>
      </c>
      <c r="BG949" s="15">
        <f t="shared" ca="1" si="520"/>
        <v>12553.840098891365</v>
      </c>
      <c r="BH949" s="15">
        <f t="shared" ca="1" si="521"/>
        <v>14000.337209309428</v>
      </c>
      <c r="BI949" s="15">
        <f t="shared" ca="1" si="522"/>
        <v>17066.61901093421</v>
      </c>
      <c r="BJ949" s="15">
        <f t="shared" ca="1" si="523"/>
        <v>27100.807276605748</v>
      </c>
      <c r="BK949" s="15">
        <f t="shared" ca="1" si="524"/>
        <v>28845.394347835838</v>
      </c>
      <c r="BL949" s="15">
        <f t="shared" ca="1" si="525"/>
        <v>38042.918310997156</v>
      </c>
      <c r="BM949" s="15">
        <f t="shared" ca="1" si="526"/>
        <v>50638.857663073926</v>
      </c>
      <c r="BN949" s="15">
        <f t="shared" ca="1" si="527"/>
        <v>62053.476463146886</v>
      </c>
      <c r="BO949" s="15">
        <f t="shared" ca="1" si="528"/>
        <v>53527.018533417155</v>
      </c>
      <c r="BP949" s="15">
        <f t="shared" ca="1" si="529"/>
        <v>50908.284787108889</v>
      </c>
      <c r="BQ949" s="15">
        <f ca="1">Inputs!$B$20*EXP($B$10-0.5*C$7^2+C$7*AJ949)</f>
        <v>4579.7779752415281</v>
      </c>
      <c r="BR949" s="15">
        <f t="shared" ca="1" si="530"/>
        <v>5194.3444646232365</v>
      </c>
      <c r="BS949" s="15">
        <f t="shared" ca="1" si="531"/>
        <v>6473.6042859510917</v>
      </c>
      <c r="BT949" s="15">
        <f t="shared" ca="1" si="532"/>
        <v>8251.6939626923759</v>
      </c>
      <c r="BU949" s="15">
        <f t="shared" ca="1" si="533"/>
        <v>15076.612453867641</v>
      </c>
      <c r="BV949" s="15">
        <f t="shared" ca="1" si="534"/>
        <v>20288.897892550729</v>
      </c>
      <c r="BW949" s="15">
        <f t="shared" ca="1" si="535"/>
        <v>33934.870716052719</v>
      </c>
      <c r="BX949" s="15">
        <f t="shared" ca="1" si="536"/>
        <v>37990.486823408239</v>
      </c>
      <c r="BY949" s="15">
        <f t="shared" ca="1" si="537"/>
        <v>45472.570367202381</v>
      </c>
      <c r="BZ949" s="15">
        <f t="shared" ca="1" si="538"/>
        <v>57300.410177628604</v>
      </c>
      <c r="CA949" s="15">
        <f t="shared" ca="1" si="539"/>
        <v>74755.589089006346</v>
      </c>
      <c r="CB949" s="15">
        <f ca="1">(AU949*DCF!C$10-DCF!C$5*MAX(AU949*DCF!C$10,0)-MAX(AU949-Inputs!$B$6,0)/Inputs!$B$10)*DCF!C$6</f>
        <v>1046.5530024495474</v>
      </c>
      <c r="CC949" s="15">
        <f ca="1">(AV949*DCF!D$10-DCF!D$5*MAX(AV949*DCF!D$10,0)-MAX(AV949-AU949,0)/Inputs!$B$10)*DCF!D$6</f>
        <v>1075.8234265404135</v>
      </c>
      <c r="CD949" s="15">
        <f ca="1">(AW949*DCF!E$10-DCF!E$5*MAX(AW949*DCF!E$10,0)-MAX(AW949-AV949,0)/Inputs!$B$10)*DCF!E$6</f>
        <v>1027.6754124519948</v>
      </c>
      <c r="CE949" s="15">
        <f ca="1">(AX949*DCF!F$10-DCF!F$5*MAX(AX949*DCF!F$10,0)-MAX(AX949-AW949,0)/Inputs!$B$10)*DCF!F$6</f>
        <v>1312.882121581385</v>
      </c>
      <c r="CF949" s="15">
        <f ca="1">(AY949*DCF!G$10-DCF!G$5*MAX(AY949*DCF!G$10,0)-MAX(AY949-AX949,0)/Inputs!$B$10)*DCF!G$6</f>
        <v>1590.8464134422113</v>
      </c>
      <c r="CG949" s="15">
        <f ca="1">(AZ949*DCF!H$10-DCF!H$5*MAX(AZ949*DCF!H$10,0)-MAX(AZ949-AY949,0)/Inputs!$B$10)*DCF!H$6</f>
        <v>2078.1301902751538</v>
      </c>
      <c r="CH949" s="15">
        <f ca="1">(BA949*DCF!I$10-DCF!I$5*MAX(BA949*DCF!I$10,0)-MAX(BA949-AZ949,0)/Inputs!$B$10)*DCF!I$6</f>
        <v>2749.6677928046624</v>
      </c>
      <c r="CI949" s="15">
        <f ca="1">(BB949*DCF!J$10-DCF!J$5*MAX(BB949*DCF!J$10,0)-MAX(BB949-BA949,0)/Inputs!$B$10)*DCF!J$6</f>
        <v>2957.5232520242707</v>
      </c>
      <c r="CJ949" s="15">
        <f ca="1">(BC949*DCF!K$10-DCF!K$5*MAX(BC949*DCF!K$10,0)-MAX(BC949-BB949,0)/Inputs!$B$10)*DCF!K$6</f>
        <v>3126.7823899514469</v>
      </c>
      <c r="CK949" s="15">
        <f ca="1">(BD949*DCF!L$10-DCF!L$5*MAX(BD949*DCF!L$10,0)-MAX(BD949-BC949,0)/Inputs!$B$10)*DCF!L$6</f>
        <v>3578.1046988436628</v>
      </c>
      <c r="CL949" s="15">
        <f ca="1">(BE949*DCF!M$10-DCF!M$5*MAX(BE949*DCF!M$10,0)-MAX(BE949-BD949,0)/Inputs!$B$10)*DCF!M$6</f>
        <v>3702.0381079926487</v>
      </c>
      <c r="CM949" s="15">
        <f ca="1">(BF949*DCF!C$28-DCF!C$5*MAX(BF949*DCF!C$28,0)-MAX(BF949-Inputs!$B$13,0)/Inputs!$B$17)*DCF!C$6</f>
        <v>3775.897475272825</v>
      </c>
      <c r="CN949" s="15">
        <f ca="1">(BG949*DCF!D$28-DCF!D$5*MAX(BG949*DCF!D$28,0)-MAX(BG949-BF949,0)/Inputs!$B$17)*DCF!D$6</f>
        <v>3697.3954485110535</v>
      </c>
      <c r="CO949" s="15">
        <f ca="1">(BH949*DCF!E$28-DCF!E$5*MAX(BH949*DCF!E$28,0)-MAX(BH949-BG949,0)/Inputs!$B$17)*DCF!E$6</f>
        <v>3680.0601241435179</v>
      </c>
      <c r="CP949" s="15">
        <f ca="1">(BI949*DCF!F$28-DCF!F$5*MAX(BI949*DCF!F$28,0)-MAX(BI949-BH949,0)/Inputs!$B$17)*DCF!F$6</f>
        <v>4074.8724437374804</v>
      </c>
      <c r="CQ949" s="15">
        <f ca="1">(BJ949*DCF!G$28-DCF!G$5*MAX(BJ949*DCF!G$28,0)-MAX(BJ949-BI949,0)/Inputs!$B$17)*DCF!G$6</f>
        <v>5343.8587205382664</v>
      </c>
      <c r="CR949" s="15">
        <f ca="1">(BK949*DCF!H$28-DCF!H$5*MAX(BK949*DCF!H$28,0)-MAX(BK949-BJ949,0)/Inputs!$B$17)*DCF!H$6</f>
        <v>6862.7243940538574</v>
      </c>
      <c r="CS949" s="15">
        <f ca="1">(BL949*DCF!I$28-DCF!I$5*MAX(BL949*DCF!I$28,0)-MAX(BL949-BK949,0)/Inputs!$B$17)*DCF!I$6</f>
        <v>7625.7811215990168</v>
      </c>
      <c r="CT949" s="15">
        <f ca="1">(BM949*DCF!J$28-DCF!J$5*MAX(BM949*DCF!J$28,0)-MAX(BM949-BL949,0)/Inputs!$B$17)*DCF!J$6</f>
        <v>9626.5504517864429</v>
      </c>
      <c r="CU949" s="15">
        <f ca="1">(BN949*DCF!K$28-DCF!K$5*MAX(BN949*DCF!K$28,0)-MAX(BN949-BM949,0)/Inputs!$B$17)*DCF!K$6</f>
        <v>11706.515017310665</v>
      </c>
      <c r="CV949" s="15">
        <f ca="1">(BO949*DCF!L$28-DCF!L$5*MAX(BO949*DCF!L$28,0)-MAX(BO949-BN949,0)/Inputs!$B$17)*DCF!L$6</f>
        <v>10679.763722766789</v>
      </c>
      <c r="CW949" s="15">
        <f ca="1">(BP949*DCF!M$28-DCF!M$5*MAX(BP949*DCF!M$28,0)-MAX(BP949-BO949,0)/Inputs!$B$17)*DCF!M$6</f>
        <v>9578.423244780799</v>
      </c>
      <c r="CX949" s="15">
        <f ca="1">(BQ949*DCF!C$46-DCF!C$5*MAX(BQ949*DCF!C$46,0)-MAX(BQ949-Inputs!$B$20,0)/Inputs!$B$24)*DCF!C$6</f>
        <v>-1694.5343939317745</v>
      </c>
      <c r="CY949" s="15">
        <f ca="1">(BR949*DCF!D$46-DCF!D$5*MAX(BR949*DCF!D$46,0)-MAX(BR949-BQ949,0)/Inputs!$B$24)*DCF!D$6</f>
        <v>-1148.783886086545</v>
      </c>
      <c r="CZ949" s="15">
        <f ca="1">(BS949*DCF!E$46-DCF!E$5*MAX(BS949*DCF!E$46,0)-MAX(BS949-BR949,0)/Inputs!$B$24)*DCF!E$6</f>
        <v>-1269.7639823060144</v>
      </c>
      <c r="DA949" s="15">
        <f ca="1">(BT949*DCF!F$46-DCF!F$5*MAX(BT949*DCF!F$46,0)-MAX(BT949-BS949,0)/Inputs!$B$24)*DCF!F$6</f>
        <v>-1248.3991865562784</v>
      </c>
      <c r="DB949" s="15">
        <f ca="1">(BU949*DCF!G$46-DCF!G$5*MAX(BU949*DCF!G$46,0)-MAX(BU949-BT949,0)/Inputs!$B$24)*DCF!G$6</f>
        <v>-2802.9151917058657</v>
      </c>
      <c r="DC949" s="15">
        <f ca="1">(BV949*DCF!H$46-DCF!H$5*MAX(BV949*DCF!H$46,0)-MAX(BV949-BU949,0)/Inputs!$B$24)*DCF!H$6</f>
        <v>-1619.6857638680269</v>
      </c>
      <c r="DD949" s="15">
        <f ca="1">(BW949*DCF!I$46-DCF!I$5*MAX(BW949*DCF!I$46,0)-MAX(BW949-BV949,0)/Inputs!$B$24)*DCF!I$6</f>
        <v>-3133.4919043447885</v>
      </c>
      <c r="DE949" s="15">
        <f ca="1">(BX949*DCF!J$46-DCF!J$5*MAX(BX949*DCF!J$46,0)-MAX(BX949-BW949,0)/Inputs!$B$24)*DCF!J$6</f>
        <v>518.11270283390377</v>
      </c>
      <c r="DF949" s="15">
        <f ca="1">(BY949*DCF!K$46-DCF!K$5*MAX(BY949*DCF!K$46,0)-MAX(BY949-BX949,0)/Inputs!$B$24)*DCF!K$6</f>
        <v>764.63365658152111</v>
      </c>
      <c r="DG949" s="15">
        <f ca="1">(BZ949*DCF!L$46-DCF!L$5*MAX(BZ949*DCF!L$46,0)-MAX(BZ949-BY949,0)/Inputs!$B$24)*DCF!L$6</f>
        <v>1284.2331659279216</v>
      </c>
      <c r="DH949" s="15">
        <f ca="1">(CA949*DCF!M$46-DCF!M$5*MAX(CA949*DCF!M$46,0)-MAX(CA949-BZ949,0)/Inputs!$B$24)*DCF!M$6</f>
        <v>2211.4313804160902</v>
      </c>
      <c r="DI949" s="15">
        <f ca="1">SUM(CB949:CL949)+BE949*DCF!M$10*(1+Inputs!$B$30)*(1-Inputs!$B$33)*(1-Inputs!$B$30/Inputs!$B$31)/(Inputs!$B$29-Inputs!$B$30)*DCF!M$6</f>
        <v>109654.1418673594</v>
      </c>
      <c r="DJ949" s="15">
        <f ca="1">SUM(CM949:CW949)+BP949*DCF!M$28*(1+Inputs!$B$30)*(1-Inputs!$B$33)*(1-Inputs!$B$30/Inputs!$B$31)/(Inputs!$B$29-Inputs!$B$30)*DCF!M$6</f>
        <v>265556.41517103161</v>
      </c>
      <c r="DK949" s="15">
        <f ca="1">SUM(CX949:DH949)+CA949*DCF!M$46*(1+Inputs!$B$30)*(1-Inputs!$B$33)*(1-Inputs!$B$30/Inputs!$B$31)/(Inputs!$B$29-Inputs!$B$30)*DCF!M$6</f>
        <v>107441.83269420009</v>
      </c>
      <c r="DM949" s="15">
        <f ca="1">DI949+DJ949+DK949+Inputs!$B$34+Inputs!$B$36-Inputs!$B$35</f>
        <v>559503.38973259111</v>
      </c>
    </row>
    <row r="950" spans="1:117" x14ac:dyDescent="0.75">
      <c r="A950" s="11">
        <v>937</v>
      </c>
      <c r="C950" s="23">
        <f t="shared" ca="1" si="543"/>
        <v>0.43538116409377731</v>
      </c>
      <c r="D950" s="23">
        <f t="shared" ca="1" si="543"/>
        <v>2.2751215307447989E-2</v>
      </c>
      <c r="E950" s="23">
        <f t="shared" ca="1" si="543"/>
        <v>-2.0176660817586507</v>
      </c>
      <c r="F950" s="23">
        <f t="shared" ca="1" si="543"/>
        <v>-0.76995222558852816</v>
      </c>
      <c r="G950" s="23">
        <f t="shared" ca="1" si="543"/>
        <v>0.63052363743538475</v>
      </c>
      <c r="H950" s="23">
        <f t="shared" ca="1" si="543"/>
        <v>-0.45315997155903343</v>
      </c>
      <c r="I950" s="23">
        <f t="shared" ca="1" si="543"/>
        <v>0.63614596923080413</v>
      </c>
      <c r="J950" s="23">
        <f t="shared" ca="1" si="543"/>
        <v>0.4366665813132109</v>
      </c>
      <c r="K950" s="23">
        <f t="shared" ca="1" si="543"/>
        <v>-0.8895628458641317</v>
      </c>
      <c r="L950" s="23">
        <f t="shared" ca="1" si="543"/>
        <v>-1.8960668062956179</v>
      </c>
      <c r="M950" s="23">
        <f t="shared" ca="1" si="543"/>
        <v>0.24542399548059815</v>
      </c>
      <c r="N950" s="23">
        <f ca="1">SQRT(Inputs!$B$38)*C950+SQRT(1-Inputs!$B$38)*_xlfn.NORM.S.INV(RAND())</f>
        <v>-0.39154730848461927</v>
      </c>
      <c r="O950" s="23">
        <f ca="1">SQRT(Inputs!$B$38)*D950+SQRT(1-Inputs!$B$38)*_xlfn.NORM.S.INV(RAND())</f>
        <v>-1.8440140749911302</v>
      </c>
      <c r="P950" s="23">
        <f ca="1">SQRT(Inputs!$B$38)*E950+SQRT(1-Inputs!$B$38)*_xlfn.NORM.S.INV(RAND())</f>
        <v>-0.38264965889473512</v>
      </c>
      <c r="Q950" s="23">
        <f ca="1">SQRT(Inputs!$B$38)*F950+SQRT(1-Inputs!$B$38)*_xlfn.NORM.S.INV(RAND())</f>
        <v>-0.80241087296336044</v>
      </c>
      <c r="R950" s="23">
        <f ca="1">SQRT(Inputs!$B$38)*G950+SQRT(1-Inputs!$B$38)*_xlfn.NORM.S.INV(RAND())</f>
        <v>1.3480834997048896</v>
      </c>
      <c r="S950" s="23">
        <f ca="1">SQRT(Inputs!$B$38)*H950+SQRT(1-Inputs!$B$38)*_xlfn.NORM.S.INV(RAND())</f>
        <v>0.91493197122028602</v>
      </c>
      <c r="T950" s="23">
        <f ca="1">SQRT(Inputs!$B$38)*I950+SQRT(1-Inputs!$B$38)*_xlfn.NORM.S.INV(RAND())</f>
        <v>0.95402898954529491</v>
      </c>
      <c r="U950" s="23">
        <f ca="1">SQRT(Inputs!$B$38)*J950+SQRT(1-Inputs!$B$38)*_xlfn.NORM.S.INV(RAND())</f>
        <v>0.31747897515072709</v>
      </c>
      <c r="V950" s="23">
        <f ca="1">SQRT(Inputs!$B$38)*K950+SQRT(1-Inputs!$B$38)*_xlfn.NORM.S.INV(RAND())</f>
        <v>-1.0602086651551343</v>
      </c>
      <c r="W950" s="23">
        <f ca="1">SQRT(Inputs!$B$38)*L950+SQRT(1-Inputs!$B$38)*_xlfn.NORM.S.INV(RAND())</f>
        <v>-0.72119343589098595</v>
      </c>
      <c r="X950" s="23">
        <f ca="1">SQRT(Inputs!$B$38)*M950+SQRT(1-Inputs!$B$38)*_xlfn.NORM.S.INV(RAND())</f>
        <v>-0.57921498842557884</v>
      </c>
      <c r="Y950" s="23">
        <f ca="1">SQRT(Inputs!$B$38)*C950+SQRT(1-Inputs!$B$38)*_xlfn.NORM.S.INV(RAND())</f>
        <v>0.45134083510437334</v>
      </c>
      <c r="Z950" s="23">
        <f ca="1">SQRT(Inputs!$B$38)*D950+SQRT(1-Inputs!$B$38)*_xlfn.NORM.S.INV(RAND())</f>
        <v>-2.4094927438032224E-2</v>
      </c>
      <c r="AA950" s="23">
        <f ca="1">SQRT(Inputs!$B$38)*E950+SQRT(1-Inputs!$B$38)*_xlfn.NORM.S.INV(RAND())</f>
        <v>-1.2889330667207193</v>
      </c>
      <c r="AB950" s="23">
        <f ca="1">SQRT(Inputs!$B$38)*F950+SQRT(1-Inputs!$B$38)*_xlfn.NORM.S.INV(RAND())</f>
        <v>1.4241992194472324</v>
      </c>
      <c r="AC950" s="23">
        <f ca="1">SQRT(Inputs!$B$38)*G950+SQRT(1-Inputs!$B$38)*_xlfn.NORM.S.INV(RAND())</f>
        <v>-0.58559665700530839</v>
      </c>
      <c r="AD950" s="23">
        <f ca="1">SQRT(Inputs!$B$38)*H950+SQRT(1-Inputs!$B$38)*_xlfn.NORM.S.INV(RAND())</f>
        <v>-0.44446650138441157</v>
      </c>
      <c r="AE950" s="23">
        <f ca="1">SQRT(Inputs!$B$38)*I950+SQRT(1-Inputs!$B$38)*_xlfn.NORM.S.INV(RAND())</f>
        <v>-1.3500210858088262</v>
      </c>
      <c r="AF950" s="23">
        <f ca="1">SQRT(Inputs!$B$38)*J950+SQRT(1-Inputs!$B$38)*_xlfn.NORM.S.INV(RAND())</f>
        <v>1.952526717127204</v>
      </c>
      <c r="AG950" s="23">
        <f ca="1">SQRT(Inputs!$B$38)*K950+SQRT(1-Inputs!$B$38)*_xlfn.NORM.S.INV(RAND())</f>
        <v>-0.44673905626763732</v>
      </c>
      <c r="AH950" s="23">
        <f ca="1">SQRT(Inputs!$B$38)*L950+SQRT(1-Inputs!$B$38)*_xlfn.NORM.S.INV(RAND())</f>
        <v>-7.9250066322505197E-2</v>
      </c>
      <c r="AI950" s="23">
        <f ca="1">SQRT(Inputs!$B$38)*M950+SQRT(1-Inputs!$B$38)*_xlfn.NORM.S.INV(RAND())</f>
        <v>0.83001041356248051</v>
      </c>
      <c r="AJ950" s="23">
        <f ca="1">SQRT(Inputs!$B$38)*C950+SQRT(1-Inputs!$B$38)*_xlfn.NORM.S.INV(RAND())</f>
        <v>0.93741317945140912</v>
      </c>
      <c r="AK950" s="23">
        <f ca="1">SQRT(Inputs!$B$38)*D950+SQRT(1-Inputs!$B$38)*_xlfn.NORM.S.INV(RAND())</f>
        <v>-1.4318138258843935</v>
      </c>
      <c r="AL950" s="23">
        <f ca="1">SQRT(Inputs!$B$38)*E950+SQRT(1-Inputs!$B$38)*_xlfn.NORM.S.INV(RAND())</f>
        <v>-0.8476967797049495</v>
      </c>
      <c r="AM950" s="23">
        <f ca="1">SQRT(Inputs!$B$38)*F950+SQRT(1-Inputs!$B$38)*_xlfn.NORM.S.INV(RAND())</f>
        <v>0.52631151899521589</v>
      </c>
      <c r="AN950" s="23">
        <f ca="1">SQRT(Inputs!$B$38)*G950+SQRT(1-Inputs!$B$38)*_xlfn.NORM.S.INV(RAND())</f>
        <v>-0.68002814370255682</v>
      </c>
      <c r="AO950" s="23">
        <f ca="1">SQRT(Inputs!$B$38)*H950+SQRT(1-Inputs!$B$38)*_xlfn.NORM.S.INV(RAND())</f>
        <v>-5.8786947351640417E-2</v>
      </c>
      <c r="AP950" s="23">
        <f ca="1">SQRT(Inputs!$B$38)*I950+SQRT(1-Inputs!$B$38)*_xlfn.NORM.S.INV(RAND())</f>
        <v>-0.55039809501266734</v>
      </c>
      <c r="AQ950" s="23">
        <f ca="1">SQRT(Inputs!$B$38)*J950+SQRT(1-Inputs!$B$38)*_xlfn.NORM.S.INV(RAND())</f>
        <v>0.4676646522147313</v>
      </c>
      <c r="AR950" s="23">
        <f ca="1">SQRT(Inputs!$B$38)*K950+SQRT(1-Inputs!$B$38)*_xlfn.NORM.S.INV(RAND())</f>
        <v>6.3413453382908824E-2</v>
      </c>
      <c r="AS950" s="23">
        <f ca="1">SQRT(Inputs!$B$38)*L950+SQRT(1-Inputs!$B$38)*_xlfn.NORM.S.INV(RAND())</f>
        <v>-2.0761960380548636</v>
      </c>
      <c r="AT950" s="23">
        <f ca="1">SQRT(Inputs!$B$38)*M950+SQRT(1-Inputs!$B$38)*_xlfn.NORM.S.INV(RAND())</f>
        <v>-0.1213236995876413</v>
      </c>
      <c r="AU950" s="15">
        <f ca="1">Inputs!$B$6*EXP($B$8-0.5*C$5^2+C$5*N950)</f>
        <v>4657.4876425485036</v>
      </c>
      <c r="AV950" s="15">
        <f t="shared" ca="1" si="510"/>
        <v>4322.9150991925117</v>
      </c>
      <c r="AW950" s="15">
        <f t="shared" ca="1" si="511"/>
        <v>5005.8806825475731</v>
      </c>
      <c r="AX950" s="15">
        <f t="shared" ca="1" si="512"/>
        <v>5528.7061346698238</v>
      </c>
      <c r="AY950" s="15">
        <f t="shared" ca="1" si="513"/>
        <v>7908.7211346758122</v>
      </c>
      <c r="AZ950" s="15">
        <f t="shared" ca="1" si="514"/>
        <v>10697.89308762056</v>
      </c>
      <c r="BA950" s="15">
        <f t="shared" ca="1" si="515"/>
        <v>14466.135856494218</v>
      </c>
      <c r="BB950" s="15">
        <f t="shared" ca="1" si="516"/>
        <v>18283.365761413821</v>
      </c>
      <c r="BC950" s="15">
        <f t="shared" ca="1" si="517"/>
        <v>20214.151419846468</v>
      </c>
      <c r="BD950" s="15">
        <f t="shared" ca="1" si="518"/>
        <v>23148.847248401689</v>
      </c>
      <c r="BE950" s="15">
        <f t="shared" ca="1" si="519"/>
        <v>26908.28348425978</v>
      </c>
      <c r="BF950" s="15">
        <f ca="1">Inputs!$B$13*EXP($B$9-0.5*C$6^2+C$6*Y950)</f>
        <v>15125.638687709657</v>
      </c>
      <c r="BG950" s="15">
        <f t="shared" ca="1" si="520"/>
        <v>18354.17818619492</v>
      </c>
      <c r="BH950" s="15">
        <f t="shared" ca="1" si="521"/>
        <v>18109.13476163361</v>
      </c>
      <c r="BI950" s="15">
        <f t="shared" ca="1" si="522"/>
        <v>27601.650186194074</v>
      </c>
      <c r="BJ950" s="15">
        <f t="shared" ca="1" si="523"/>
        <v>31098.765456602167</v>
      </c>
      <c r="BK950" s="15">
        <f t="shared" ca="1" si="524"/>
        <v>35926.750444019366</v>
      </c>
      <c r="BL950" s="15">
        <f t="shared" ca="1" si="525"/>
        <v>37048.445377312572</v>
      </c>
      <c r="BM950" s="15">
        <f t="shared" ca="1" si="526"/>
        <v>58041.628713935774</v>
      </c>
      <c r="BN950" s="15">
        <f t="shared" ca="1" si="527"/>
        <v>67662.863330854845</v>
      </c>
      <c r="BO950" s="15">
        <f t="shared" ca="1" si="528"/>
        <v>82488.773998143224</v>
      </c>
      <c r="BP950" s="15">
        <f t="shared" ca="1" si="529"/>
        <v>111538.96845361812</v>
      </c>
      <c r="BQ950" s="15">
        <f ca="1">Inputs!$B$20*EXP($B$10-0.5*C$7^2+C$7*AJ950)</f>
        <v>5981.4178181817033</v>
      </c>
      <c r="BR950" s="15">
        <f t="shared" ca="1" si="530"/>
        <v>5150.6540181585424</v>
      </c>
      <c r="BS950" s="15">
        <f t="shared" ca="1" si="531"/>
        <v>5529.1274276851482</v>
      </c>
      <c r="BT950" s="15">
        <f t="shared" ca="1" si="532"/>
        <v>8752.1505082226522</v>
      </c>
      <c r="BU950" s="15">
        <f t="shared" ca="1" si="533"/>
        <v>10289.13486869555</v>
      </c>
      <c r="BV950" s="15">
        <f t="shared" ca="1" si="534"/>
        <v>14126.806866185865</v>
      </c>
      <c r="BW950" s="15">
        <f t="shared" ca="1" si="535"/>
        <v>17545.459514448168</v>
      </c>
      <c r="BX950" s="15">
        <f t="shared" ca="1" si="536"/>
        <v>26952.201314566391</v>
      </c>
      <c r="BY950" s="15">
        <f t="shared" ca="1" si="537"/>
        <v>38225.583345834297</v>
      </c>
      <c r="BZ950" s="15">
        <f t="shared" ca="1" si="538"/>
        <v>36618.097143254759</v>
      </c>
      <c r="CA950" s="15">
        <f t="shared" ca="1" si="539"/>
        <v>50340.228233267509</v>
      </c>
      <c r="CB950" s="15">
        <f ca="1">(AU950*DCF!C$10-DCF!C$5*MAX(AU950*DCF!C$10,0)-MAX(AU950-Inputs!$B$6,0)/Inputs!$B$10)*DCF!C$6</f>
        <v>1045.2472380845195</v>
      </c>
      <c r="CC950" s="15">
        <f ca="1">(AV950*DCF!D$10-DCF!D$5*MAX(AV950*DCF!D$10,0)-MAX(AV950-AU950,0)/Inputs!$B$10)*DCF!D$6</f>
        <v>1053.6812686397122</v>
      </c>
      <c r="CD950" s="15">
        <f ca="1">(AW950*DCF!E$10-DCF!E$5*MAX(AW950*DCF!E$10,0)-MAX(AW950-AV950,0)/Inputs!$B$10)*DCF!E$6</f>
        <v>1001.9460305644941</v>
      </c>
      <c r="CE950" s="15">
        <f ca="1">(AX950*DCF!F$10-DCF!F$5*MAX(AX950*DCF!F$10,0)-MAX(AX950-AW950,0)/Inputs!$B$10)*DCF!F$6</f>
        <v>1098.1207239687196</v>
      </c>
      <c r="CF950" s="15">
        <f ca="1">(AY950*DCF!G$10-DCF!G$5*MAX(AY950*DCF!G$10,0)-MAX(AY950-AX950,0)/Inputs!$B$10)*DCF!G$6</f>
        <v>1172.0316913387326</v>
      </c>
      <c r="CG950" s="15">
        <f ca="1">(AZ950*DCF!H$10-DCF!H$5*MAX(AZ950*DCF!H$10,0)-MAX(AZ950-AY950,0)/Inputs!$B$10)*DCF!H$6</f>
        <v>1581.7361336027666</v>
      </c>
      <c r="CH950" s="15">
        <f ca="1">(BA950*DCF!I$10-DCF!I$5*MAX(BA950*DCF!I$10,0)-MAX(BA950-AZ950,0)/Inputs!$B$10)*DCF!I$6</f>
        <v>2024.3114533503008</v>
      </c>
      <c r="CI950" s="15">
        <f ca="1">(BB950*DCF!J$10-DCF!J$5*MAX(BB950*DCF!J$10,0)-MAX(BB950-BA950,0)/Inputs!$B$10)*DCF!J$6</f>
        <v>2559.0296988065875</v>
      </c>
      <c r="CJ950" s="15">
        <f ca="1">(BC950*DCF!K$10-DCF!K$5*MAX(BC950*DCF!K$10,0)-MAX(BC950-BB950,0)/Inputs!$B$10)*DCF!K$6</f>
        <v>2983.8731372342727</v>
      </c>
      <c r="CK950" s="15">
        <f ca="1">(BD950*DCF!L$10-DCF!L$5*MAX(BD950*DCF!L$10,0)-MAX(BD950-BC950,0)/Inputs!$B$10)*DCF!L$6</f>
        <v>3111.7826752823075</v>
      </c>
      <c r="CL950" s="15">
        <f ca="1">(BE950*DCF!M$10-DCF!M$5*MAX(BE950*DCF!M$10,0)-MAX(BE950-BD950,0)/Inputs!$B$10)*DCF!M$6</f>
        <v>3348.0020050196044</v>
      </c>
      <c r="CM950" s="15">
        <f ca="1">(BF950*DCF!C$28-DCF!C$5*MAX(BF950*DCF!C$28,0)-MAX(BF950-Inputs!$B$13,0)/Inputs!$B$17)*DCF!C$6</f>
        <v>3752.8187829517401</v>
      </c>
      <c r="CN950" s="15">
        <f ca="1">(BG950*DCF!D$28-DCF!D$5*MAX(BG950*DCF!D$28,0)-MAX(BG950-BF950,0)/Inputs!$B$17)*DCF!D$6</f>
        <v>4716.9332907733915</v>
      </c>
      <c r="CO950" s="15">
        <f ca="1">(BH950*DCF!E$28-DCF!E$5*MAX(BH950*DCF!E$28,0)-MAX(BH950-BG950,0)/Inputs!$B$17)*DCF!E$6</f>
        <v>5128.8294237785585</v>
      </c>
      <c r="CP950" s="15">
        <f ca="1">(BI950*DCF!F$28-DCF!F$5*MAX(BI950*DCF!F$28,0)-MAX(BI950-BH950,0)/Inputs!$B$17)*DCF!F$6</f>
        <v>5764.8585005869036</v>
      </c>
      <c r="CQ950" s="15">
        <f ca="1">(BJ950*DCF!G$28-DCF!G$5*MAX(BJ950*DCF!G$28,0)-MAX(BJ950-BI950,0)/Inputs!$B$17)*DCF!G$6</f>
        <v>7480.6304021669675</v>
      </c>
      <c r="CR950" s="15">
        <f ca="1">(BK950*DCF!H$28-DCF!H$5*MAX(BK950*DCF!H$28,0)-MAX(BK950-BJ950,0)/Inputs!$B$17)*DCF!H$6</f>
        <v>8134.9483782357102</v>
      </c>
      <c r="CS950" s="15">
        <f ca="1">(BL950*DCF!I$28-DCF!I$5*MAX(BL950*DCF!I$28,0)-MAX(BL950-BK950,0)/Inputs!$B$17)*DCF!I$6</f>
        <v>8551.0568392482674</v>
      </c>
      <c r="CT950" s="15">
        <f ca="1">(BM950*DCF!J$28-DCF!J$5*MAX(BM950*DCF!J$28,0)-MAX(BM950-BL950,0)/Inputs!$B$17)*DCF!J$6</f>
        <v>10164.576991105283</v>
      </c>
      <c r="CU950" s="15">
        <f ca="1">(BN950*DCF!K$28-DCF!K$5*MAX(BN950*DCF!K$28,0)-MAX(BN950-BM950,0)/Inputs!$B$17)*DCF!K$6</f>
        <v>13110.789145819313</v>
      </c>
      <c r="CV950" s="15">
        <f ca="1">(BO950*DCF!L$28-DCF!L$5*MAX(BO950*DCF!L$28,0)-MAX(BO950-BN950,0)/Inputs!$B$17)*DCF!L$6</f>
        <v>14780.665327570179</v>
      </c>
      <c r="CW950" s="15">
        <f ca="1">(BP950*DCF!M$28-DCF!M$5*MAX(BP950*DCF!M$28,0)-MAX(BP950-BO950,0)/Inputs!$B$17)*DCF!M$6</f>
        <v>17949.559854808118</v>
      </c>
      <c r="CX950" s="15">
        <f ca="1">(BQ950*DCF!C$46-DCF!C$5*MAX(BQ950*DCF!C$46,0)-MAX(BQ950-Inputs!$B$20,0)/Inputs!$B$24)*DCF!C$6</f>
        <v>-2665.6474490866303</v>
      </c>
      <c r="CY950" s="15">
        <f ca="1">(BR950*DCF!D$46-DCF!D$5*MAX(BR950*DCF!D$46,0)-MAX(BR950-BQ950,0)/Inputs!$B$24)*DCF!D$6</f>
        <v>-879.09652609525551</v>
      </c>
      <c r="CZ950" s="15">
        <f ca="1">(BS950*DCF!E$46-DCF!E$5*MAX(BS950*DCF!E$46,0)-MAX(BS950-BR950,0)/Inputs!$B$24)*DCF!E$6</f>
        <v>-803.01274408411223</v>
      </c>
      <c r="DA950" s="15">
        <f ca="1">(BT950*DCF!F$46-DCF!F$5*MAX(BT950*DCF!F$46,0)-MAX(BT950-BS950,0)/Inputs!$B$24)*DCF!F$6</f>
        <v>-1810.9915264809756</v>
      </c>
      <c r="DB950" s="15">
        <f ca="1">(BU950*DCF!G$46-DCF!G$5*MAX(BU950*DCF!G$46,0)-MAX(BU950-BT950,0)/Inputs!$B$24)*DCF!G$6</f>
        <v>-863.11733989465665</v>
      </c>
      <c r="DC950" s="15">
        <f ca="1">(BV950*DCF!H$46-DCF!H$5*MAX(BV950*DCF!H$46,0)-MAX(BV950-BU950,0)/Inputs!$B$24)*DCF!H$6</f>
        <v>-1192.5330594136647</v>
      </c>
      <c r="DD950" s="15">
        <f ca="1">(BW950*DCF!I$46-DCF!I$5*MAX(BW950*DCF!I$46,0)-MAX(BW950-BV950,0)/Inputs!$B$24)*DCF!I$6</f>
        <v>-576.14373526064639</v>
      </c>
      <c r="DE950" s="15">
        <f ca="1">(BX950*DCF!J$46-DCF!J$5*MAX(BX950*DCF!J$46,0)-MAX(BX950-BW950,0)/Inputs!$B$24)*DCF!J$6</f>
        <v>-1363.9439495000397</v>
      </c>
      <c r="DF950" s="15">
        <f ca="1">(BY950*DCF!K$46-DCF!K$5*MAX(BY950*DCF!K$46,0)-MAX(BY950-BX950,0)/Inputs!$B$24)*DCF!K$6</f>
        <v>-578.10552966490434</v>
      </c>
      <c r="DG950" s="15">
        <f ca="1">(BZ950*DCF!L$46-DCF!L$5*MAX(BZ950*DCF!L$46,0)-MAX(BZ950-BY950,0)/Inputs!$B$24)*DCF!L$6</f>
        <v>2531.2399647995144</v>
      </c>
      <c r="DH950" s="15">
        <f ca="1">(CA950*DCF!M$46-DCF!M$5*MAX(CA950*DCF!M$46,0)-MAX(CA950-BZ950,0)/Inputs!$B$24)*DCF!M$6</f>
        <v>1077.7797192301575</v>
      </c>
      <c r="DI950" s="15">
        <f ca="1">SUM(CB950:CL950)+BE950*DCF!M$10*(1+Inputs!$B$30)*(1-Inputs!$B$33)*(1-Inputs!$B$30/Inputs!$B$31)/(Inputs!$B$29-Inputs!$B$30)*DCF!M$6</f>
        <v>95865.87081779931</v>
      </c>
      <c r="DJ950" s="15">
        <f ca="1">SUM(CM950:CW950)+BP950*DCF!M$28*(1+Inputs!$B$30)*(1-Inputs!$B$33)*(1-Inputs!$B$30/Inputs!$B$31)/(Inputs!$B$29-Inputs!$B$30)*DCF!M$6</f>
        <v>513421.56581248844</v>
      </c>
      <c r="DK950" s="15">
        <f ca="1">SUM(CX950:DH950)+CA950*DCF!M$46*(1+Inputs!$B$30)*(1-Inputs!$B$33)*(1-Inputs!$B$30/Inputs!$B$31)/(Inputs!$B$29-Inputs!$B$30)*DCF!M$6</f>
        <v>70708.383854430678</v>
      </c>
      <c r="DM950" s="15">
        <f ca="1">DI950+DJ950+DK950+Inputs!$B$34+Inputs!$B$36-Inputs!$B$35</f>
        <v>756846.82048471842</v>
      </c>
    </row>
    <row r="951" spans="1:117" x14ac:dyDescent="0.75">
      <c r="A951" s="11">
        <v>938</v>
      </c>
      <c r="C951" s="23">
        <f t="shared" ca="1" si="543"/>
        <v>0.80335323913319368</v>
      </c>
      <c r="D951" s="23">
        <f t="shared" ca="1" si="543"/>
        <v>5.4841317373130312E-2</v>
      </c>
      <c r="E951" s="23">
        <f t="shared" ca="1" si="543"/>
        <v>-6.8845948160363556E-3</v>
      </c>
      <c r="F951" s="23">
        <f t="shared" ca="1" si="543"/>
        <v>0.59855812092828686</v>
      </c>
      <c r="G951" s="23">
        <f t="shared" ca="1" si="543"/>
        <v>0.69049378093494462</v>
      </c>
      <c r="H951" s="23">
        <f t="shared" ca="1" si="543"/>
        <v>0.18419561292584213</v>
      </c>
      <c r="I951" s="23">
        <f t="shared" ca="1" si="543"/>
        <v>1.0356373780277355</v>
      </c>
      <c r="J951" s="23">
        <f t="shared" ca="1" si="543"/>
        <v>-5.1253205197582787E-2</v>
      </c>
      <c r="K951" s="23">
        <f t="shared" ca="1" si="543"/>
        <v>1.3329008046823969</v>
      </c>
      <c r="L951" s="23">
        <f t="shared" ca="1" si="543"/>
        <v>0.1227083214026667</v>
      </c>
      <c r="M951" s="23">
        <f t="shared" ca="1" si="543"/>
        <v>-0.62143196818916846</v>
      </c>
      <c r="N951" s="23">
        <f ca="1">SQRT(Inputs!$B$38)*C951+SQRT(1-Inputs!$B$38)*_xlfn.NORM.S.INV(RAND())</f>
        <v>0.9402730370362693</v>
      </c>
      <c r="O951" s="23">
        <f ca="1">SQRT(Inputs!$B$38)*D951+SQRT(1-Inputs!$B$38)*_xlfn.NORM.S.INV(RAND())</f>
        <v>-0.52297808862644113</v>
      </c>
      <c r="P951" s="23">
        <f ca="1">SQRT(Inputs!$B$38)*E951+SQRT(1-Inputs!$B$38)*_xlfn.NORM.S.INV(RAND())</f>
        <v>-0.67715144301139651</v>
      </c>
      <c r="Q951" s="23">
        <f ca="1">SQRT(Inputs!$B$38)*F951+SQRT(1-Inputs!$B$38)*_xlfn.NORM.S.INV(RAND())</f>
        <v>0.55901773150558176</v>
      </c>
      <c r="R951" s="23">
        <f ca="1">SQRT(Inputs!$B$38)*G951+SQRT(1-Inputs!$B$38)*_xlfn.NORM.S.INV(RAND())</f>
        <v>-0.27034002601870816</v>
      </c>
      <c r="S951" s="23">
        <f ca="1">SQRT(Inputs!$B$38)*H951+SQRT(1-Inputs!$B$38)*_xlfn.NORM.S.INV(RAND())</f>
        <v>-0.73114528575159776</v>
      </c>
      <c r="T951" s="23">
        <f ca="1">SQRT(Inputs!$B$38)*I951+SQRT(1-Inputs!$B$38)*_xlfn.NORM.S.INV(RAND())</f>
        <v>0.84663130837617362</v>
      </c>
      <c r="U951" s="23">
        <f ca="1">SQRT(Inputs!$B$38)*J951+SQRT(1-Inputs!$B$38)*_xlfn.NORM.S.INV(RAND())</f>
        <v>0.67263806447526475</v>
      </c>
      <c r="V951" s="23">
        <f ca="1">SQRT(Inputs!$B$38)*K951+SQRT(1-Inputs!$B$38)*_xlfn.NORM.S.INV(RAND())</f>
        <v>0.72713835565681051</v>
      </c>
      <c r="W951" s="23">
        <f ca="1">SQRT(Inputs!$B$38)*L951+SQRT(1-Inputs!$B$38)*_xlfn.NORM.S.INV(RAND())</f>
        <v>0.97857916659204958</v>
      </c>
      <c r="X951" s="23">
        <f ca="1">SQRT(Inputs!$B$38)*M951+SQRT(1-Inputs!$B$38)*_xlfn.NORM.S.INV(RAND())</f>
        <v>0.73824654831915848</v>
      </c>
      <c r="Y951" s="23">
        <f ca="1">SQRT(Inputs!$B$38)*C951+SQRT(1-Inputs!$B$38)*_xlfn.NORM.S.INV(RAND())</f>
        <v>0.77066565124961817</v>
      </c>
      <c r="Z951" s="23">
        <f ca="1">SQRT(Inputs!$B$38)*D951+SQRT(1-Inputs!$B$38)*_xlfn.NORM.S.INV(RAND())</f>
        <v>1.4022206585871677</v>
      </c>
      <c r="AA951" s="23">
        <f ca="1">SQRT(Inputs!$B$38)*E951+SQRT(1-Inputs!$B$38)*_xlfn.NORM.S.INV(RAND())</f>
        <v>0.72915046264987715</v>
      </c>
      <c r="AB951" s="23">
        <f ca="1">SQRT(Inputs!$B$38)*F951+SQRT(1-Inputs!$B$38)*_xlfn.NORM.S.INV(RAND())</f>
        <v>0.17738427938663837</v>
      </c>
      <c r="AC951" s="23">
        <f ca="1">SQRT(Inputs!$B$38)*G951+SQRT(1-Inputs!$B$38)*_xlfn.NORM.S.INV(RAND())</f>
        <v>2.0252799683647447</v>
      </c>
      <c r="AD951" s="23">
        <f ca="1">SQRT(Inputs!$B$38)*H951+SQRT(1-Inputs!$B$38)*_xlfn.NORM.S.INV(RAND())</f>
        <v>-0.1535280645362529</v>
      </c>
      <c r="AE951" s="23">
        <f ca="1">SQRT(Inputs!$B$38)*I951+SQRT(1-Inputs!$B$38)*_xlfn.NORM.S.INV(RAND())</f>
        <v>-0.49455440739578038</v>
      </c>
      <c r="AF951" s="23">
        <f ca="1">SQRT(Inputs!$B$38)*J951+SQRT(1-Inputs!$B$38)*_xlfn.NORM.S.INV(RAND())</f>
        <v>-0.54529277667708709</v>
      </c>
      <c r="AG951" s="23">
        <f ca="1">SQRT(Inputs!$B$38)*K951+SQRT(1-Inputs!$B$38)*_xlfn.NORM.S.INV(RAND())</f>
        <v>0.83461988971468148</v>
      </c>
      <c r="AH951" s="23">
        <f ca="1">SQRT(Inputs!$B$38)*L951+SQRT(1-Inputs!$B$38)*_xlfn.NORM.S.INV(RAND())</f>
        <v>-0.61721306971936141</v>
      </c>
      <c r="AI951" s="23">
        <f ca="1">SQRT(Inputs!$B$38)*M951+SQRT(1-Inputs!$B$38)*_xlfn.NORM.S.INV(RAND())</f>
        <v>-0.16699360356265522</v>
      </c>
      <c r="AJ951" s="23">
        <f ca="1">SQRT(Inputs!$B$38)*C951+SQRT(1-Inputs!$B$38)*_xlfn.NORM.S.INV(RAND())</f>
        <v>1.0494787205143878</v>
      </c>
      <c r="AK951" s="23">
        <f ca="1">SQRT(Inputs!$B$38)*D951+SQRT(1-Inputs!$B$38)*_xlfn.NORM.S.INV(RAND())</f>
        <v>0.29468593903362528</v>
      </c>
      <c r="AL951" s="23">
        <f ca="1">SQRT(Inputs!$B$38)*E951+SQRT(1-Inputs!$B$38)*_xlfn.NORM.S.INV(RAND())</f>
        <v>0.42827680422570241</v>
      </c>
      <c r="AM951" s="23">
        <f ca="1">SQRT(Inputs!$B$38)*F951+SQRT(1-Inputs!$B$38)*_xlfn.NORM.S.INV(RAND())</f>
        <v>1.4460206588427571</v>
      </c>
      <c r="AN951" s="23">
        <f ca="1">SQRT(Inputs!$B$38)*G951+SQRT(1-Inputs!$B$38)*_xlfn.NORM.S.INV(RAND())</f>
        <v>-0.32299638730790464</v>
      </c>
      <c r="AO951" s="23">
        <f ca="1">SQRT(Inputs!$B$38)*H951+SQRT(1-Inputs!$B$38)*_xlfn.NORM.S.INV(RAND())</f>
        <v>-0.22309260089582522</v>
      </c>
      <c r="AP951" s="23">
        <f ca="1">SQRT(Inputs!$B$38)*I951+SQRT(1-Inputs!$B$38)*_xlfn.NORM.S.INV(RAND())</f>
        <v>0.77841969935265887</v>
      </c>
      <c r="AQ951" s="23">
        <f ca="1">SQRT(Inputs!$B$38)*J951+SQRT(1-Inputs!$B$38)*_xlfn.NORM.S.INV(RAND())</f>
        <v>2.5053181559771223E-2</v>
      </c>
      <c r="AR951" s="23">
        <f ca="1">SQRT(Inputs!$B$38)*K951+SQRT(1-Inputs!$B$38)*_xlfn.NORM.S.INV(RAND())</f>
        <v>-0.20624336804111509</v>
      </c>
      <c r="AS951" s="23">
        <f ca="1">SQRT(Inputs!$B$38)*L951+SQRT(1-Inputs!$B$38)*_xlfn.NORM.S.INV(RAND())</f>
        <v>-2.2091566339180946</v>
      </c>
      <c r="AT951" s="23">
        <f ca="1">SQRT(Inputs!$B$38)*M951+SQRT(1-Inputs!$B$38)*_xlfn.NORM.S.INV(RAND())</f>
        <v>-0.821430826438313</v>
      </c>
      <c r="AU951" s="15">
        <f ca="1">Inputs!$B$6*EXP($B$8-0.5*C$5^2+C$5*N951)</f>
        <v>5778.0255578606257</v>
      </c>
      <c r="AV951" s="15">
        <f t="shared" ca="1" si="510"/>
        <v>6512.6757317796091</v>
      </c>
      <c r="AW951" s="15">
        <f t="shared" ca="1" si="511"/>
        <v>7247.8946879421601</v>
      </c>
      <c r="AX951" s="15">
        <f t="shared" ca="1" si="512"/>
        <v>9489.0520277517862</v>
      </c>
      <c r="AY951" s="15">
        <f t="shared" ca="1" si="513"/>
        <v>11236.176698244375</v>
      </c>
      <c r="AZ951" s="15">
        <f t="shared" ca="1" si="514"/>
        <v>12679.091309203402</v>
      </c>
      <c r="BA951" s="15">
        <f t="shared" ca="1" si="515"/>
        <v>16953.557941674026</v>
      </c>
      <c r="BB951" s="15">
        <f t="shared" ca="1" si="516"/>
        <v>22203.328214878155</v>
      </c>
      <c r="BC951" s="15">
        <f t="shared" ca="1" si="517"/>
        <v>29170.731456490808</v>
      </c>
      <c r="BD951" s="15">
        <f t="shared" ca="1" si="518"/>
        <v>39162.264701823755</v>
      </c>
      <c r="BE951" s="15">
        <f t="shared" ca="1" si="519"/>
        <v>51326.010547252248</v>
      </c>
      <c r="BF951" s="15">
        <f ca="1">Inputs!$B$13*EXP($B$9-0.5*C$6^2+C$6*Y951)</f>
        <v>16114.131784623438</v>
      </c>
      <c r="BG951" s="15">
        <f t="shared" ca="1" si="520"/>
        <v>25292.926206246495</v>
      </c>
      <c r="BH951" s="15">
        <f t="shared" ca="1" si="521"/>
        <v>34875.971315040973</v>
      </c>
      <c r="BI951" s="15">
        <f t="shared" ca="1" si="522"/>
        <v>43875.148025665214</v>
      </c>
      <c r="BJ951" s="15">
        <f t="shared" ca="1" si="523"/>
        <v>72023.094200324864</v>
      </c>
      <c r="BK951" s="15">
        <f t="shared" ca="1" si="524"/>
        <v>86566.263622021259</v>
      </c>
      <c r="BL951" s="15">
        <f t="shared" ca="1" si="525"/>
        <v>99734.906917473098</v>
      </c>
      <c r="BM951" s="15">
        <f t="shared" ca="1" si="526"/>
        <v>114566.07807721062</v>
      </c>
      <c r="BN951" s="15">
        <f t="shared" ca="1" si="527"/>
        <v>155723.4238410368</v>
      </c>
      <c r="BO951" s="15">
        <f t="shared" ca="1" si="528"/>
        <v>178336.69236515669</v>
      </c>
      <c r="BP951" s="15">
        <f t="shared" ca="1" si="529"/>
        <v>215385.22307512161</v>
      </c>
      <c r="BQ951" s="15">
        <f ca="1">Inputs!$B$20*EXP($B$10-0.5*C$7^2+C$7*AJ951)</f>
        <v>6223.953654353304</v>
      </c>
      <c r="BR951" s="15">
        <f t="shared" ca="1" si="530"/>
        <v>9273.6145531184648</v>
      </c>
      <c r="BS951" s="15">
        <f t="shared" ca="1" si="531"/>
        <v>14361.382910750985</v>
      </c>
      <c r="BT951" s="15">
        <f t="shared" ca="1" si="532"/>
        <v>28935.859815943848</v>
      </c>
      <c r="BU951" s="15">
        <f t="shared" ca="1" si="533"/>
        <v>37086.818242534813</v>
      </c>
      <c r="BV951" s="15">
        <f t="shared" ca="1" si="534"/>
        <v>49069.099288066689</v>
      </c>
      <c r="BW951" s="15">
        <f t="shared" ca="1" si="535"/>
        <v>80736.743593134408</v>
      </c>
      <c r="BX951" s="15">
        <f t="shared" ca="1" si="536"/>
        <v>113491.89327128828</v>
      </c>
      <c r="BY951" s="15">
        <f t="shared" ca="1" si="537"/>
        <v>152868.70720222851</v>
      </c>
      <c r="BZ951" s="15">
        <f t="shared" ca="1" si="538"/>
        <v>142904.18045310042</v>
      </c>
      <c r="CA951" s="15">
        <f t="shared" ca="1" si="539"/>
        <v>173473.82050255639</v>
      </c>
      <c r="CB951" s="15">
        <f ca="1">(AU951*DCF!C$10-DCF!C$5*MAX(AU951*DCF!C$10,0)-MAX(AU951-Inputs!$B$6,0)/Inputs!$B$10)*DCF!C$6</f>
        <v>1037.2576030227442</v>
      </c>
      <c r="CC951" s="15">
        <f ca="1">(AV951*DCF!D$10-DCF!D$5*MAX(AV951*DCF!D$10,0)-MAX(AV951-AU951,0)/Inputs!$B$10)*DCF!D$6</f>
        <v>1408.2953699422806</v>
      </c>
      <c r="CD951" s="15">
        <f ca="1">(AW951*DCF!E$10-DCF!E$5*MAX(AW951*DCF!E$10,0)-MAX(AW951-AV951,0)/Inputs!$B$10)*DCF!E$6</f>
        <v>1507.8217510948409</v>
      </c>
      <c r="CE951" s="15">
        <f ca="1">(AX951*DCF!F$10-DCF!F$5*MAX(AX951*DCF!F$10,0)-MAX(AX951-AW951,0)/Inputs!$B$10)*DCF!F$6</f>
        <v>1605.1156575078614</v>
      </c>
      <c r="CF951" s="15">
        <f ca="1">(AY951*DCF!G$10-DCF!G$5*MAX(AY951*DCF!G$10,0)-MAX(AY951-AX951,0)/Inputs!$B$10)*DCF!G$6</f>
        <v>1979.272590038951</v>
      </c>
      <c r="CG951" s="15">
        <f ca="1">(AZ951*DCF!H$10-DCF!H$5*MAX(AZ951*DCF!H$10,0)-MAX(AZ951-AY951,0)/Inputs!$B$10)*DCF!H$6</f>
        <v>2205.4393153244791</v>
      </c>
      <c r="CH951" s="15">
        <f ca="1">(BA951*DCF!I$10-DCF!I$5*MAX(BA951*DCF!I$10,0)-MAX(BA951-AZ951,0)/Inputs!$B$10)*DCF!I$6</f>
        <v>2395.6342767675837</v>
      </c>
      <c r="CI951" s="15">
        <f ca="1">(BB951*DCF!J$10-DCF!J$5*MAX(BB951*DCF!J$10,0)-MAX(BB951-BA951,0)/Inputs!$B$10)*DCF!J$6</f>
        <v>3014.6264649623054</v>
      </c>
      <c r="CJ951" s="15">
        <f ca="1">(BC951*DCF!K$10-DCF!K$5*MAX(BC951*DCF!K$10,0)-MAX(BC951-BB951,0)/Inputs!$B$10)*DCF!K$6</f>
        <v>3720.6888893914634</v>
      </c>
      <c r="CK951" s="15">
        <f ca="1">(BD951*DCF!L$10-DCF!L$5*MAX(BD951*DCF!L$10,0)-MAX(BD951-BC951,0)/Inputs!$B$10)*DCF!L$6</f>
        <v>4614.3471997315364</v>
      </c>
      <c r="CL951" s="15">
        <f ca="1">(BE951*DCF!M$10-DCF!M$5*MAX(BE951*DCF!M$10,0)-MAX(BE951-BD951,0)/Inputs!$B$10)*DCF!M$6</f>
        <v>5789.674531495215</v>
      </c>
      <c r="CM951" s="15">
        <f ca="1">(BF951*DCF!C$28-DCF!C$5*MAX(BF951*DCF!C$28,0)-MAX(BF951-Inputs!$B$13,0)/Inputs!$B$17)*DCF!C$6</f>
        <v>3826.2109946402215</v>
      </c>
      <c r="CN951" s="15">
        <f ca="1">(BG951*DCF!D$28-DCF!D$5*MAX(BG951*DCF!D$28,0)-MAX(BG951-BF951,0)/Inputs!$B$17)*DCF!D$6</f>
        <v>5491.0924245958413</v>
      </c>
      <c r="CO951" s="15">
        <f ca="1">(BH951*DCF!E$28-DCF!E$5*MAX(BH951*DCF!E$28,0)-MAX(BH951-BG951,0)/Inputs!$B$17)*DCF!E$6</f>
        <v>7988.8098110164619</v>
      </c>
      <c r="CP951" s="15">
        <f ca="1">(BI951*DCF!F$28-DCF!F$5*MAX(BI951*DCF!F$28,0)-MAX(BI951-BH951,0)/Inputs!$B$17)*DCF!F$6</f>
        <v>10272.504616719983</v>
      </c>
      <c r="CQ951" s="15">
        <f ca="1">(BJ951*DCF!G$28-DCF!G$5*MAX(BJ951*DCF!G$28,0)-MAX(BJ951-BI951,0)/Inputs!$B$17)*DCF!G$6</f>
        <v>13952.731749092976</v>
      </c>
      <c r="CR951" s="15">
        <f ca="1">(BK951*DCF!H$28-DCF!H$5*MAX(BK951*DCF!H$28,0)-MAX(BK951-BJ951,0)/Inputs!$B$17)*DCF!H$6</f>
        <v>19149.19166062514</v>
      </c>
      <c r="CS951" s="15">
        <f ca="1">(BL951*DCF!I$28-DCF!I$5*MAX(BL951*DCF!I$28,0)-MAX(BL951-BK951,0)/Inputs!$B$17)*DCF!I$6</f>
        <v>21562.862239330756</v>
      </c>
      <c r="CT951" s="15">
        <f ca="1">(BM951*DCF!J$28-DCF!J$5*MAX(BM951*DCF!J$28,0)-MAX(BM951-BL951,0)/Inputs!$B$17)*DCF!J$6</f>
        <v>23591.254134785497</v>
      </c>
      <c r="CU951" s="15">
        <f ca="1">(BN951*DCF!K$28-DCF!K$5*MAX(BN951*DCF!K$28,0)-MAX(BN951-BM951,0)/Inputs!$B$17)*DCF!K$6</f>
        <v>27844.949457736609</v>
      </c>
      <c r="CV951" s="15">
        <f ca="1">(BO951*DCF!L$28-DCF!L$5*MAX(BO951*DCF!L$28,0)-MAX(BO951-BN951,0)/Inputs!$B$17)*DCF!L$6</f>
        <v>33023.184350668584</v>
      </c>
      <c r="CW951" s="15">
        <f ca="1">(BP951*DCF!M$28-DCF!M$5*MAX(BP951*DCF!M$28,0)-MAX(BP951-BO951,0)/Inputs!$B$17)*DCF!M$6</f>
        <v>36652.241874459571</v>
      </c>
      <c r="CX951" s="15">
        <f ca="1">(BQ951*DCF!C$46-DCF!C$5*MAX(BQ951*DCF!C$46,0)-MAX(BQ951-Inputs!$B$20,0)/Inputs!$B$24)*DCF!C$6</f>
        <v>-2833.686134655869</v>
      </c>
      <c r="CY951" s="15">
        <f ca="1">(BR951*DCF!D$46-DCF!D$5*MAX(BR951*DCF!D$46,0)-MAX(BR951-BQ951,0)/Inputs!$B$24)*DCF!D$6</f>
        <v>-2884.0547317496157</v>
      </c>
      <c r="CZ951" s="15">
        <f ca="1">(BS951*DCF!E$46-DCF!E$5*MAX(BS951*DCF!E$46,0)-MAX(BS951-BR951,0)/Inputs!$B$24)*DCF!E$6</f>
        <v>-3703.716756771209</v>
      </c>
      <c r="DA951" s="15">
        <f ca="1">(BT951*DCF!F$46-DCF!F$5*MAX(BT951*DCF!F$46,0)-MAX(BT951-BS951,0)/Inputs!$B$24)*DCF!F$6</f>
        <v>-7414.3200338002944</v>
      </c>
      <c r="DB951" s="15">
        <f ca="1">(BU951*DCF!G$46-DCF!G$5*MAX(BU951*DCF!G$46,0)-MAX(BU951-BT951,0)/Inputs!$B$24)*DCF!G$6</f>
        <v>-3989.3486625035921</v>
      </c>
      <c r="DC951" s="15">
        <f ca="1">(BV951*DCF!H$46-DCF!H$5*MAX(BV951*DCF!H$46,0)-MAX(BV951-BU951,0)/Inputs!$B$24)*DCF!H$6</f>
        <v>-3723.4204182449944</v>
      </c>
      <c r="DD951" s="15">
        <f ca="1">(BW951*DCF!I$46-DCF!I$5*MAX(BW951*DCF!I$46,0)-MAX(BW951-BV951,0)/Inputs!$B$24)*DCF!I$6</f>
        <v>-7225.9092153353058</v>
      </c>
      <c r="DE951" s="15">
        <f ca="1">(BX951*DCF!J$46-DCF!J$5*MAX(BX951*DCF!J$46,0)-MAX(BX951-BW951,0)/Inputs!$B$24)*DCF!J$6</f>
        <v>-3925.4595633897584</v>
      </c>
      <c r="DF951" s="15">
        <f ca="1">(BY951*DCF!K$46-DCF!K$5*MAX(BY951*DCF!K$46,0)-MAX(BY951-BX951,0)/Inputs!$B$24)*DCF!K$6</f>
        <v>-913.90027331575038</v>
      </c>
      <c r="DG951" s="15">
        <f ca="1">(BZ951*DCF!L$46-DCF!L$5*MAX(BZ951*DCF!L$46,0)-MAX(BZ951-BY951,0)/Inputs!$B$24)*DCF!L$6</f>
        <v>9878.3061087170918</v>
      </c>
      <c r="DH951" s="15">
        <f ca="1">(CA951*DCF!M$46-DCF!M$5*MAX(CA951*DCF!M$46,0)-MAX(CA951-BZ951,0)/Inputs!$B$24)*DCF!M$6</f>
        <v>7208.8938098392518</v>
      </c>
      <c r="DI951" s="15">
        <f ca="1">SUM(CB951:CL951)+BE951*DCF!M$10*(1+Inputs!$B$30)*(1-Inputs!$B$33)*(1-Inputs!$B$30/Inputs!$B$31)/(Inputs!$B$29-Inputs!$B$30)*DCF!M$6</f>
        <v>172119.13971850774</v>
      </c>
      <c r="DJ951" s="15">
        <f ca="1">SUM(CM951:CW951)+BP951*DCF!M$28*(1+Inputs!$B$30)*(1-Inputs!$B$33)*(1-Inputs!$B$30/Inputs!$B$31)/(Inputs!$B$29-Inputs!$B$30)*DCF!M$6</f>
        <v>1002581.5986373805</v>
      </c>
      <c r="DK951" s="15">
        <f ca="1">SUM(CX951:DH951)+CA951*DCF!M$46*(1+Inputs!$B$30)*(1-Inputs!$B$33)*(1-Inputs!$B$30/Inputs!$B$31)/(Inputs!$B$29-Inputs!$B$30)*DCF!M$6</f>
        <v>248684.45991346182</v>
      </c>
      <c r="DM951" s="15">
        <f ca="1">DI951+DJ951+DK951+Inputs!$B$34+Inputs!$B$36-Inputs!$B$35</f>
        <v>1500236.19826935</v>
      </c>
    </row>
    <row r="952" spans="1:117" x14ac:dyDescent="0.75">
      <c r="A952" s="11">
        <v>939</v>
      </c>
      <c r="C952" s="23">
        <f t="shared" ca="1" si="543"/>
        <v>-0.22432429950098096</v>
      </c>
      <c r="D952" s="23">
        <f t="shared" ca="1" si="543"/>
        <v>0.79101888400993436</v>
      </c>
      <c r="E952" s="23">
        <f t="shared" ca="1" si="543"/>
        <v>-0.166773849786228</v>
      </c>
      <c r="F952" s="23">
        <f t="shared" ca="1" si="543"/>
        <v>0.3053354850023513</v>
      </c>
      <c r="G952" s="23">
        <f t="shared" ca="1" si="543"/>
        <v>-1.5669760369247681</v>
      </c>
      <c r="H952" s="23">
        <f t="shared" ca="1" si="543"/>
        <v>-0.11254040014609164</v>
      </c>
      <c r="I952" s="23">
        <f t="shared" ca="1" si="543"/>
        <v>0.65461395464988148</v>
      </c>
      <c r="J952" s="23">
        <f t="shared" ca="1" si="543"/>
        <v>0.1875231344156271</v>
      </c>
      <c r="K952" s="23">
        <f t="shared" ca="1" si="543"/>
        <v>-0.44058654752097393</v>
      </c>
      <c r="L952" s="23">
        <f t="shared" ca="1" si="543"/>
        <v>-1.4646369753014956</v>
      </c>
      <c r="M952" s="23">
        <f t="shared" ca="1" si="543"/>
        <v>-1.9125963651480258E-2</v>
      </c>
      <c r="N952" s="23">
        <f ca="1">SQRT(Inputs!$B$38)*C952+SQRT(1-Inputs!$B$38)*_xlfn.NORM.S.INV(RAND())</f>
        <v>0.34845628614646129</v>
      </c>
      <c r="O952" s="23">
        <f ca="1">SQRT(Inputs!$B$38)*D952+SQRT(1-Inputs!$B$38)*_xlfn.NORM.S.INV(RAND())</f>
        <v>0.50781150398001185</v>
      </c>
      <c r="P952" s="23">
        <f ca="1">SQRT(Inputs!$B$38)*E952+SQRT(1-Inputs!$B$38)*_xlfn.NORM.S.INV(RAND())</f>
        <v>-1.4815486680433823</v>
      </c>
      <c r="Q952" s="23">
        <f ca="1">SQRT(Inputs!$B$38)*F952+SQRT(1-Inputs!$B$38)*_xlfn.NORM.S.INV(RAND())</f>
        <v>0.25996207275044247</v>
      </c>
      <c r="R952" s="23">
        <f ca="1">SQRT(Inputs!$B$38)*G952+SQRT(1-Inputs!$B$38)*_xlfn.NORM.S.INV(RAND())</f>
        <v>-1.7998849415344029</v>
      </c>
      <c r="S952" s="23">
        <f ca="1">SQRT(Inputs!$B$38)*H952+SQRT(1-Inputs!$B$38)*_xlfn.NORM.S.INV(RAND())</f>
        <v>7.1281697284023782E-2</v>
      </c>
      <c r="T952" s="23">
        <f ca="1">SQRT(Inputs!$B$38)*I952+SQRT(1-Inputs!$B$38)*_xlfn.NORM.S.INV(RAND())</f>
        <v>-0.20665299995952985</v>
      </c>
      <c r="U952" s="23">
        <f ca="1">SQRT(Inputs!$B$38)*J952+SQRT(1-Inputs!$B$38)*_xlfn.NORM.S.INV(RAND())</f>
        <v>0.93997625079093716</v>
      </c>
      <c r="V952" s="23">
        <f ca="1">SQRT(Inputs!$B$38)*K952+SQRT(1-Inputs!$B$38)*_xlfn.NORM.S.INV(RAND())</f>
        <v>-0.41008093120677852</v>
      </c>
      <c r="W952" s="23">
        <f ca="1">SQRT(Inputs!$B$38)*L952+SQRT(1-Inputs!$B$38)*_xlfn.NORM.S.INV(RAND())</f>
        <v>-0.15297901788131973</v>
      </c>
      <c r="X952" s="23">
        <f ca="1">SQRT(Inputs!$B$38)*M952+SQRT(1-Inputs!$B$38)*_xlfn.NORM.S.INV(RAND())</f>
        <v>0.10045446096866738</v>
      </c>
      <c r="Y952" s="23">
        <f ca="1">SQRT(Inputs!$B$38)*C952+SQRT(1-Inputs!$B$38)*_xlfn.NORM.S.INV(RAND())</f>
        <v>-0.55596621031933768</v>
      </c>
      <c r="Z952" s="23">
        <f ca="1">SQRT(Inputs!$B$38)*D952+SQRT(1-Inputs!$B$38)*_xlfn.NORM.S.INV(RAND())</f>
        <v>0.13164683227239937</v>
      </c>
      <c r="AA952" s="23">
        <f ca="1">SQRT(Inputs!$B$38)*E952+SQRT(1-Inputs!$B$38)*_xlfn.NORM.S.INV(RAND())</f>
        <v>-0.2869669488570547</v>
      </c>
      <c r="AB952" s="23">
        <f ca="1">SQRT(Inputs!$B$38)*F952+SQRT(1-Inputs!$B$38)*_xlfn.NORM.S.INV(RAND())</f>
        <v>1.1240391015902391</v>
      </c>
      <c r="AC952" s="23">
        <f ca="1">SQRT(Inputs!$B$38)*G952+SQRT(1-Inputs!$B$38)*_xlfn.NORM.S.INV(RAND())</f>
        <v>6.0834809053571526E-2</v>
      </c>
      <c r="AD952" s="23">
        <f ca="1">SQRT(Inputs!$B$38)*H952+SQRT(1-Inputs!$B$38)*_xlfn.NORM.S.INV(RAND())</f>
        <v>-0.26299872166015698</v>
      </c>
      <c r="AE952" s="23">
        <f ca="1">SQRT(Inputs!$B$38)*I952+SQRT(1-Inputs!$B$38)*_xlfn.NORM.S.INV(RAND())</f>
        <v>1.1612890380037262</v>
      </c>
      <c r="AF952" s="23">
        <f ca="1">SQRT(Inputs!$B$38)*J952+SQRT(1-Inputs!$B$38)*_xlfn.NORM.S.INV(RAND())</f>
        <v>0.96830815498024359</v>
      </c>
      <c r="AG952" s="23">
        <f ca="1">SQRT(Inputs!$B$38)*K952+SQRT(1-Inputs!$B$38)*_xlfn.NORM.S.INV(RAND())</f>
        <v>-1.5118161996612087</v>
      </c>
      <c r="AH952" s="23">
        <f ca="1">SQRT(Inputs!$B$38)*L952+SQRT(1-Inputs!$B$38)*_xlfn.NORM.S.INV(RAND())</f>
        <v>-0.34143897436994286</v>
      </c>
      <c r="AI952" s="23">
        <f ca="1">SQRT(Inputs!$B$38)*M952+SQRT(1-Inputs!$B$38)*_xlfn.NORM.S.INV(RAND())</f>
        <v>-0.12843192978060564</v>
      </c>
      <c r="AJ952" s="23">
        <f ca="1">SQRT(Inputs!$B$38)*C952+SQRT(1-Inputs!$B$38)*_xlfn.NORM.S.INV(RAND())</f>
        <v>0.31184188847387551</v>
      </c>
      <c r="AK952" s="23">
        <f ca="1">SQRT(Inputs!$B$38)*D952+SQRT(1-Inputs!$B$38)*_xlfn.NORM.S.INV(RAND())</f>
        <v>-0.33291929216043303</v>
      </c>
      <c r="AL952" s="23">
        <f ca="1">SQRT(Inputs!$B$38)*E952+SQRT(1-Inputs!$B$38)*_xlfn.NORM.S.INV(RAND())</f>
        <v>-0.59014772367831636</v>
      </c>
      <c r="AM952" s="23">
        <f ca="1">SQRT(Inputs!$B$38)*F952+SQRT(1-Inputs!$B$38)*_xlfn.NORM.S.INV(RAND())</f>
        <v>-1.1059541092745431</v>
      </c>
      <c r="AN952" s="23">
        <f ca="1">SQRT(Inputs!$B$38)*G952+SQRT(1-Inputs!$B$38)*_xlfn.NORM.S.INV(RAND())</f>
        <v>0.5246716931578409</v>
      </c>
      <c r="AO952" s="23">
        <f ca="1">SQRT(Inputs!$B$38)*H952+SQRT(1-Inputs!$B$38)*_xlfn.NORM.S.INV(RAND())</f>
        <v>1.3822210615489174</v>
      </c>
      <c r="AP952" s="23">
        <f ca="1">SQRT(Inputs!$B$38)*I952+SQRT(1-Inputs!$B$38)*_xlfn.NORM.S.INV(RAND())</f>
        <v>0.3167340589870879</v>
      </c>
      <c r="AQ952" s="23">
        <f ca="1">SQRT(Inputs!$B$38)*J952+SQRT(1-Inputs!$B$38)*_xlfn.NORM.S.INV(RAND())</f>
        <v>0.20024745286281784</v>
      </c>
      <c r="AR952" s="23">
        <f ca="1">SQRT(Inputs!$B$38)*K952+SQRT(1-Inputs!$B$38)*_xlfn.NORM.S.INV(RAND())</f>
        <v>-0.67178628860851375</v>
      </c>
      <c r="AS952" s="23">
        <f ca="1">SQRT(Inputs!$B$38)*L952+SQRT(1-Inputs!$B$38)*_xlfn.NORM.S.INV(RAND())</f>
        <v>0.62519393354839048</v>
      </c>
      <c r="AT952" s="23">
        <f ca="1">SQRT(Inputs!$B$38)*M952+SQRT(1-Inputs!$B$38)*_xlfn.NORM.S.INV(RAND())</f>
        <v>1.3196439704234264</v>
      </c>
      <c r="AU952" s="15">
        <f ca="1">Inputs!$B$6*EXP($B$8-0.5*C$5^2+C$5*N952)</f>
        <v>5250.1824472393173</v>
      </c>
      <c r="AV952" s="15">
        <f t="shared" ca="1" si="510"/>
        <v>6886.1369515473789</v>
      </c>
      <c r="AW952" s="15">
        <f t="shared" ca="1" si="511"/>
        <v>6875.558439032804</v>
      </c>
      <c r="AX952" s="15">
        <f t="shared" ca="1" si="512"/>
        <v>8671.4728496571079</v>
      </c>
      <c r="AY952" s="15">
        <f t="shared" ca="1" si="513"/>
        <v>8588.3460033358206</v>
      </c>
      <c r="AZ952" s="15">
        <f t="shared" ca="1" si="514"/>
        <v>10586.553003610676</v>
      </c>
      <c r="BA952" s="15">
        <f t="shared" ca="1" si="515"/>
        <v>12678.043411605329</v>
      </c>
      <c r="BB952" s="15">
        <f t="shared" ca="1" si="516"/>
        <v>17054.611377630237</v>
      </c>
      <c r="BC952" s="15">
        <f t="shared" ca="1" si="517"/>
        <v>20076.874691216071</v>
      </c>
      <c r="BD952" s="15">
        <f t="shared" ca="1" si="518"/>
        <v>24246.633891366637</v>
      </c>
      <c r="BE952" s="15">
        <f t="shared" ca="1" si="519"/>
        <v>29984.227645998439</v>
      </c>
      <c r="BF952" s="15">
        <f ca="1">Inputs!$B$13*EXP($B$9-0.5*C$6^2+C$6*Y952)</f>
        <v>12387.587151420799</v>
      </c>
      <c r="BG952" s="15">
        <f t="shared" ca="1" si="520"/>
        <v>15460.103567523443</v>
      </c>
      <c r="BH952" s="15">
        <f t="shared" ca="1" si="521"/>
        <v>18011.410703015761</v>
      </c>
      <c r="BI952" s="15">
        <f t="shared" ca="1" si="522"/>
        <v>26213.225235634116</v>
      </c>
      <c r="BJ952" s="15">
        <f t="shared" ca="1" si="523"/>
        <v>32418.745935953637</v>
      </c>
      <c r="BK952" s="15">
        <f t="shared" ca="1" si="524"/>
        <v>38388.444521298276</v>
      </c>
      <c r="BL952" s="15">
        <f t="shared" ca="1" si="525"/>
        <v>54813.993215828123</v>
      </c>
      <c r="BM952" s="15">
        <f t="shared" ca="1" si="526"/>
        <v>75990.818101079494</v>
      </c>
      <c r="BN952" s="15">
        <f t="shared" ca="1" si="527"/>
        <v>77972.411732312918</v>
      </c>
      <c r="BO952" s="15">
        <f t="shared" ca="1" si="528"/>
        <v>92203.943226896939</v>
      </c>
      <c r="BP952" s="15">
        <f t="shared" ca="1" si="529"/>
        <v>111846.41798083502</v>
      </c>
      <c r="BQ952" s="15">
        <f ca="1">Inputs!$B$20*EXP($B$10-0.5*C$7^2+C$7*AJ952)</f>
        <v>4791.1876581028491</v>
      </c>
      <c r="BR952" s="15">
        <f t="shared" ca="1" si="530"/>
        <v>5848.769702778839</v>
      </c>
      <c r="BS952" s="15">
        <f t="shared" ca="1" si="531"/>
        <v>6760.5651175060357</v>
      </c>
      <c r="BT952" s="15">
        <f t="shared" ca="1" si="532"/>
        <v>6973.9376782034378</v>
      </c>
      <c r="BU952" s="15">
        <f t="shared" ca="1" si="533"/>
        <v>10973.355332704377</v>
      </c>
      <c r="BV952" s="15">
        <f t="shared" ca="1" si="534"/>
        <v>20844.973257355967</v>
      </c>
      <c r="BW952" s="15">
        <f t="shared" ca="1" si="535"/>
        <v>31104.786103983071</v>
      </c>
      <c r="BX952" s="15">
        <f t="shared" ca="1" si="536"/>
        <v>45287.055778275688</v>
      </c>
      <c r="BY952" s="15">
        <f t="shared" ca="1" si="537"/>
        <v>55801.4245175592</v>
      </c>
      <c r="BZ952" s="15">
        <f t="shared" ca="1" si="538"/>
        <v>87833.572401664875</v>
      </c>
      <c r="CA952" s="15">
        <f t="shared" ca="1" si="539"/>
        <v>155986.09080193218</v>
      </c>
      <c r="CB952" s="15">
        <f ca="1">(AU952*DCF!C$10-DCF!C$5*MAX(AU952*DCF!C$10,0)-MAX(AU952-Inputs!$B$6,0)/Inputs!$B$10)*DCF!C$6</f>
        <v>1041.0212184846644</v>
      </c>
      <c r="CC952" s="15">
        <f ca="1">(AV952*DCF!D$10-DCF!D$5*MAX(AV952*DCF!D$10,0)-MAX(AV952-AU952,0)/Inputs!$B$10)*DCF!D$6</f>
        <v>1279.5645399886384</v>
      </c>
      <c r="CD952" s="15">
        <f ca="1">(AW952*DCF!E$10-DCF!E$5*MAX(AW952*DCF!E$10,0)-MAX(AW952-AV952,0)/Inputs!$B$10)*DCF!E$6</f>
        <v>1587.4569938939417</v>
      </c>
      <c r="CE952" s="15">
        <f ca="1">(AX952*DCF!F$10-DCF!F$5*MAX(AX952*DCF!F$10,0)-MAX(AX952-AW952,0)/Inputs!$B$10)*DCF!F$6</f>
        <v>1519.2834405886272</v>
      </c>
      <c r="CF952" s="15">
        <f ca="1">(AY952*DCF!G$10-DCF!G$5*MAX(AY952*DCF!G$10,0)-MAX(AY952-AX952,0)/Inputs!$B$10)*DCF!G$6</f>
        <v>1769.5415092437879</v>
      </c>
      <c r="CG952" s="15">
        <f ca="1">(AZ952*DCF!H$10-DCF!H$5*MAX(AZ952*DCF!H$10,0)-MAX(AZ952-AY952,0)/Inputs!$B$10)*DCF!H$6</f>
        <v>1700.5693836983003</v>
      </c>
      <c r="CH952" s="15">
        <f ca="1">(BA952*DCF!I$10-DCF!I$5*MAX(BA952*DCF!I$10,0)-MAX(BA952-AZ952,0)/Inputs!$B$10)*DCF!I$6</f>
        <v>1972.738328755378</v>
      </c>
      <c r="CI952" s="15">
        <f ca="1">(BB952*DCF!J$10-DCF!J$5*MAX(BB952*DCF!J$10,0)-MAX(BB952-BA952,0)/Inputs!$B$10)*DCF!J$6</f>
        <v>2263.4141294314863</v>
      </c>
      <c r="CJ952" s="15">
        <f ca="1">(BC952*DCF!K$10-DCF!K$5*MAX(BC952*DCF!K$10,0)-MAX(BC952-BB952,0)/Inputs!$B$10)*DCF!K$6</f>
        <v>2808.9835322225549</v>
      </c>
      <c r="CK952" s="15">
        <f ca="1">(BD952*DCF!L$10-DCF!L$5*MAX(BD952*DCF!L$10,0)-MAX(BD952-BC952,0)/Inputs!$B$10)*DCF!L$6</f>
        <v>3117.6360851493159</v>
      </c>
      <c r="CL952" s="15">
        <f ca="1">(BE952*DCF!M$10-DCF!M$5*MAX(BE952*DCF!M$10,0)-MAX(BE952-BD952,0)/Inputs!$B$10)*DCF!M$6</f>
        <v>3545.7454585989831</v>
      </c>
      <c r="CM952" s="15">
        <f ca="1">(BF952*DCF!C$28-DCF!C$5*MAX(BF952*DCF!C$28,0)-MAX(BF952-Inputs!$B$13,0)/Inputs!$B$17)*DCF!C$6</f>
        <v>3549.5278762244366</v>
      </c>
      <c r="CN952" s="15">
        <f ca="1">(BG952*DCF!D$28-DCF!D$5*MAX(BG952*DCF!D$28,0)-MAX(BG952-BF952,0)/Inputs!$B$17)*DCF!D$6</f>
        <v>3897.8484442581666</v>
      </c>
      <c r="CO952" s="15">
        <f ca="1">(BH952*DCF!E$28-DCF!E$5*MAX(BH952*DCF!E$28,0)-MAX(BH952-BG952,0)/Inputs!$B$17)*DCF!E$6</f>
        <v>4598.3247120417846</v>
      </c>
      <c r="CP952" s="15">
        <f ca="1">(BI952*DCF!F$28-DCF!F$5*MAX(BI952*DCF!F$28,0)-MAX(BI952-BH952,0)/Inputs!$B$17)*DCF!F$6</f>
        <v>5622.9301972824705</v>
      </c>
      <c r="CQ952" s="15">
        <f ca="1">(BJ952*DCF!G$28-DCF!G$5*MAX(BJ952*DCF!G$28,0)-MAX(BJ952-BI952,0)/Inputs!$B$17)*DCF!G$6</f>
        <v>7367.5823146653329</v>
      </c>
      <c r="CR952" s="15">
        <f ca="1">(BK952*DCF!H$28-DCF!H$5*MAX(BK952*DCF!H$28,0)-MAX(BK952-BJ952,0)/Inputs!$B$17)*DCF!H$6</f>
        <v>8566.3622301680771</v>
      </c>
      <c r="CS952" s="15">
        <f ca="1">(BL952*DCF!I$28-DCF!I$5*MAX(BL952*DCF!I$28,0)-MAX(BL952-BK952,0)/Inputs!$B$17)*DCF!I$6</f>
        <v>10532.107180714796</v>
      </c>
      <c r="CT952" s="15">
        <f ca="1">(BM952*DCF!J$28-DCF!J$5*MAX(BM952*DCF!J$28,0)-MAX(BM952-BL952,0)/Inputs!$B$17)*DCF!J$6</f>
        <v>14144.386932703792</v>
      </c>
      <c r="CU952" s="15">
        <f ca="1">(BN952*DCF!K$28-DCF!K$5*MAX(BN952*DCF!K$28,0)-MAX(BN952-BM952,0)/Inputs!$B$17)*DCF!K$6</f>
        <v>16223.747169113802</v>
      </c>
      <c r="CV952" s="15">
        <f ca="1">(BO952*DCF!L$28-DCF!L$5*MAX(BO952*DCF!L$28,0)-MAX(BO952-BN952,0)/Inputs!$B$17)*DCF!L$6</f>
        <v>16786.300503390219</v>
      </c>
      <c r="CW952" s="15">
        <f ca="1">(BP952*DCF!M$28-DCF!M$5*MAX(BP952*DCF!M$28,0)-MAX(BP952-BO952,0)/Inputs!$B$17)*DCF!M$6</f>
        <v>18990.777720373677</v>
      </c>
      <c r="CX952" s="15">
        <f ca="1">(BQ952*DCF!C$46-DCF!C$5*MAX(BQ952*DCF!C$46,0)-MAX(BQ952-Inputs!$B$20,0)/Inputs!$B$24)*DCF!C$6</f>
        <v>-1841.0076153137522</v>
      </c>
      <c r="CY952" s="15">
        <f ca="1">(BR952*DCF!D$46-DCF!D$5*MAX(BR952*DCF!D$46,0)-MAX(BR952-BQ952,0)/Inputs!$B$24)*DCF!D$6</f>
        <v>-1449.5100729269559</v>
      </c>
      <c r="CZ952" s="15">
        <f ca="1">(BS952*DCF!E$46-DCF!E$5*MAX(BS952*DCF!E$46,0)-MAX(BS952-BR952,0)/Inputs!$B$24)*DCF!E$6</f>
        <v>-1158.8532473268081</v>
      </c>
      <c r="DA952" s="15">
        <f ca="1">(BT952*DCF!F$46-DCF!F$5*MAX(BT952*DCF!F$46,0)-MAX(BT952-BS952,0)/Inputs!$B$24)*DCF!F$6</f>
        <v>-585.58192889539782</v>
      </c>
      <c r="DB952" s="15">
        <f ca="1">(BU952*DCF!G$46-DCF!G$5*MAX(BU952*DCF!G$46,0)-MAX(BU952-BT952,0)/Inputs!$B$24)*DCF!G$6</f>
        <v>-1714.4470728190008</v>
      </c>
      <c r="DC952" s="15">
        <f ca="1">(BV952*DCF!H$46-DCF!H$5*MAX(BV952*DCF!H$46,0)-MAX(BV952-BU952,0)/Inputs!$B$24)*DCF!H$6</f>
        <v>-3067.5447856789483</v>
      </c>
      <c r="DD952" s="15">
        <f ca="1">(BW952*DCF!I$46-DCF!I$5*MAX(BW952*DCF!I$46,0)-MAX(BW952-BV952,0)/Inputs!$B$24)*DCF!I$6</f>
        <v>-2226.8182714032937</v>
      </c>
      <c r="DE952" s="15">
        <f ca="1">(BX952*DCF!J$46-DCF!J$5*MAX(BX952*DCF!J$46,0)-MAX(BX952-BW952,0)/Inputs!$B$24)*DCF!J$6</f>
        <v>-1861.2394927354442</v>
      </c>
      <c r="DF952" s="15">
        <f ca="1">(BY952*DCF!K$46-DCF!K$5*MAX(BY952*DCF!K$46,0)-MAX(BY952-BX952,0)/Inputs!$B$24)*DCF!K$6</f>
        <v>611.82314390788724</v>
      </c>
      <c r="DG952" s="15">
        <f ca="1">(BZ952*DCF!L$46-DCF!L$5*MAX(BZ952*DCF!L$46,0)-MAX(BZ952-BY952,0)/Inputs!$B$24)*DCF!L$6</f>
        <v>-1177.452619799767</v>
      </c>
      <c r="DH952" s="15">
        <f ca="1">(CA952*DCF!M$46-DCF!M$5*MAX(CA952*DCF!M$46,0)-MAX(CA952-BZ952,0)/Inputs!$B$24)*DCF!M$6</f>
        <v>-2019.009230082954</v>
      </c>
      <c r="DI952" s="15">
        <f ca="1">SUM(CB952:CL952)+BE952*DCF!M$10*(1+Inputs!$B$30)*(1-Inputs!$B$33)*(1-Inputs!$B$30/Inputs!$B$31)/(Inputs!$B$29-Inputs!$B$30)*DCF!M$6</f>
        <v>106052.4566592323</v>
      </c>
      <c r="DJ952" s="15">
        <f ca="1">SUM(CM952:CW952)+BP952*DCF!M$28*(1+Inputs!$B$30)*(1-Inputs!$B$33)*(1-Inputs!$B$30/Inputs!$B$31)/(Inputs!$B$29-Inputs!$B$30)*DCF!M$6</f>
        <v>525306.64228950534</v>
      </c>
      <c r="DK952" s="15">
        <f ca="1">SUM(CX952:DH952)+CA952*DCF!M$46*(1+Inputs!$B$30)*(1-Inputs!$B$33)*(1-Inputs!$B$30/Inputs!$B$31)/(Inputs!$B$29-Inputs!$B$30)*DCF!M$6</f>
        <v>224683.33292041844</v>
      </c>
      <c r="DM952" s="15">
        <f ca="1">DI952+DJ952+DK952+Inputs!$B$34+Inputs!$B$36-Inputs!$B$35</f>
        <v>932893.43186915608</v>
      </c>
    </row>
    <row r="953" spans="1:117" x14ac:dyDescent="0.75">
      <c r="A953" s="11">
        <v>940</v>
      </c>
      <c r="C953" s="23">
        <f t="shared" ca="1" si="543"/>
        <v>-1.436423124936999</v>
      </c>
      <c r="D953" s="23">
        <f t="shared" ca="1" si="543"/>
        <v>1.4304295317021145</v>
      </c>
      <c r="E953" s="23">
        <f t="shared" ca="1" si="543"/>
        <v>-1.1819962482503765</v>
      </c>
      <c r="F953" s="23">
        <f t="shared" ca="1" si="543"/>
        <v>-1.9315169246849502</v>
      </c>
      <c r="G953" s="23">
        <f t="shared" ca="1" si="543"/>
        <v>0.96762656788876122</v>
      </c>
      <c r="H953" s="23">
        <f t="shared" ca="1" si="543"/>
        <v>0.1504519657527946</v>
      </c>
      <c r="I953" s="23">
        <f t="shared" ca="1" si="543"/>
        <v>0.22344284109468082</v>
      </c>
      <c r="J953" s="23">
        <f t="shared" ca="1" si="543"/>
        <v>-2.4283025637741904</v>
      </c>
      <c r="K953" s="23">
        <f t="shared" ca="1" si="543"/>
        <v>-5.5890146318023783E-2</v>
      </c>
      <c r="L953" s="23">
        <f t="shared" ca="1" si="543"/>
        <v>3.1661195632889667E-2</v>
      </c>
      <c r="M953" s="23">
        <f t="shared" ca="1" si="543"/>
        <v>-8.8540748083546963E-2</v>
      </c>
      <c r="N953" s="23">
        <f ca="1">SQRT(Inputs!$B$38)*C953+SQRT(1-Inputs!$B$38)*_xlfn.NORM.S.INV(RAND())</f>
        <v>-0.3784357868572506</v>
      </c>
      <c r="O953" s="23">
        <f ca="1">SQRT(Inputs!$B$38)*D953+SQRT(1-Inputs!$B$38)*_xlfn.NORM.S.INV(RAND())</f>
        <v>0.35138667032924609</v>
      </c>
      <c r="P953" s="23">
        <f ca="1">SQRT(Inputs!$B$38)*E953+SQRT(1-Inputs!$B$38)*_xlfn.NORM.S.INV(RAND())</f>
        <v>-0.27242049325457807</v>
      </c>
      <c r="Q953" s="23">
        <f ca="1">SQRT(Inputs!$B$38)*F953+SQRT(1-Inputs!$B$38)*_xlfn.NORM.S.INV(RAND())</f>
        <v>-1.2878301199256716</v>
      </c>
      <c r="R953" s="23">
        <f ca="1">SQRT(Inputs!$B$38)*G953+SQRT(1-Inputs!$B$38)*_xlfn.NORM.S.INV(RAND())</f>
        <v>-0.85734263436779279</v>
      </c>
      <c r="S953" s="23">
        <f ca="1">SQRT(Inputs!$B$38)*H953+SQRT(1-Inputs!$B$38)*_xlfn.NORM.S.INV(RAND())</f>
        <v>2.3756526310747179</v>
      </c>
      <c r="T953" s="23">
        <f ca="1">SQRT(Inputs!$B$38)*I953+SQRT(1-Inputs!$B$38)*_xlfn.NORM.S.INV(RAND())</f>
        <v>0.6989743793728308</v>
      </c>
      <c r="U953" s="23">
        <f ca="1">SQRT(Inputs!$B$38)*J953+SQRT(1-Inputs!$B$38)*_xlfn.NORM.S.INV(RAND())</f>
        <v>-1.522226331023663</v>
      </c>
      <c r="V953" s="23">
        <f ca="1">SQRT(Inputs!$B$38)*K953+SQRT(1-Inputs!$B$38)*_xlfn.NORM.S.INV(RAND())</f>
        <v>0.96764935497996329</v>
      </c>
      <c r="W953" s="23">
        <f ca="1">SQRT(Inputs!$B$38)*L953+SQRT(1-Inputs!$B$38)*_xlfn.NORM.S.INV(RAND())</f>
        <v>0.60428207594486127</v>
      </c>
      <c r="X953" s="23">
        <f ca="1">SQRT(Inputs!$B$38)*M953+SQRT(1-Inputs!$B$38)*_xlfn.NORM.S.INV(RAND())</f>
        <v>0.74520500678138091</v>
      </c>
      <c r="Y953" s="23">
        <f ca="1">SQRT(Inputs!$B$38)*C953+SQRT(1-Inputs!$B$38)*_xlfn.NORM.S.INV(RAND())</f>
        <v>-0.42929247555894096</v>
      </c>
      <c r="Z953" s="23">
        <f ca="1">SQRT(Inputs!$B$38)*D953+SQRT(1-Inputs!$B$38)*_xlfn.NORM.S.INV(RAND())</f>
        <v>1.8275611008735837</v>
      </c>
      <c r="AA953" s="23">
        <f ca="1">SQRT(Inputs!$B$38)*E953+SQRT(1-Inputs!$B$38)*_xlfn.NORM.S.INV(RAND())</f>
        <v>-0.56189118025194063</v>
      </c>
      <c r="AB953" s="23">
        <f ca="1">SQRT(Inputs!$B$38)*F953+SQRT(1-Inputs!$B$38)*_xlfn.NORM.S.INV(RAND())</f>
        <v>0.35352135018742792</v>
      </c>
      <c r="AC953" s="23">
        <f ca="1">SQRT(Inputs!$B$38)*G953+SQRT(1-Inputs!$B$38)*_xlfn.NORM.S.INV(RAND())</f>
        <v>0.76048169084782324</v>
      </c>
      <c r="AD953" s="23">
        <f ca="1">SQRT(Inputs!$B$38)*H953+SQRT(1-Inputs!$B$38)*_xlfn.NORM.S.INV(RAND())</f>
        <v>-0.17799636368414973</v>
      </c>
      <c r="AE953" s="23">
        <f ca="1">SQRT(Inputs!$B$38)*I953+SQRT(1-Inputs!$B$38)*_xlfn.NORM.S.INV(RAND())</f>
        <v>-3.6882083132499369E-2</v>
      </c>
      <c r="AF953" s="23">
        <f ca="1">SQRT(Inputs!$B$38)*J953+SQRT(1-Inputs!$B$38)*_xlfn.NORM.S.INV(RAND())</f>
        <v>-1.4051402607382224</v>
      </c>
      <c r="AG953" s="23">
        <f ca="1">SQRT(Inputs!$B$38)*K953+SQRT(1-Inputs!$B$38)*_xlfn.NORM.S.INV(RAND())</f>
        <v>-0.14380436480670222</v>
      </c>
      <c r="AH953" s="23">
        <f ca="1">SQRT(Inputs!$B$38)*L953+SQRT(1-Inputs!$B$38)*_xlfn.NORM.S.INV(RAND())</f>
        <v>0.23077827749546795</v>
      </c>
      <c r="AI953" s="23">
        <f ca="1">SQRT(Inputs!$B$38)*M953+SQRT(1-Inputs!$B$38)*_xlfn.NORM.S.INV(RAND())</f>
        <v>1.238223617231343</v>
      </c>
      <c r="AJ953" s="23">
        <f ca="1">SQRT(Inputs!$B$38)*C953+SQRT(1-Inputs!$B$38)*_xlfn.NORM.S.INV(RAND())</f>
        <v>-2.2791142770302835</v>
      </c>
      <c r="AK953" s="23">
        <f ca="1">SQRT(Inputs!$B$38)*D953+SQRT(1-Inputs!$B$38)*_xlfn.NORM.S.INV(RAND())</f>
        <v>1.2307113045399833</v>
      </c>
      <c r="AL953" s="23">
        <f ca="1">SQRT(Inputs!$B$38)*E953+SQRT(1-Inputs!$B$38)*_xlfn.NORM.S.INV(RAND())</f>
        <v>-1.0294714733916623</v>
      </c>
      <c r="AM953" s="23">
        <f ca="1">SQRT(Inputs!$B$38)*F953+SQRT(1-Inputs!$B$38)*_xlfn.NORM.S.INV(RAND())</f>
        <v>-0.18408483074655679</v>
      </c>
      <c r="AN953" s="23">
        <f ca="1">SQRT(Inputs!$B$38)*G953+SQRT(1-Inputs!$B$38)*_xlfn.NORM.S.INV(RAND())</f>
        <v>4.0724867927211639E-2</v>
      </c>
      <c r="AO953" s="23">
        <f ca="1">SQRT(Inputs!$B$38)*H953+SQRT(1-Inputs!$B$38)*_xlfn.NORM.S.INV(RAND())</f>
        <v>-0.93624947823795246</v>
      </c>
      <c r="AP953" s="23">
        <f ca="1">SQRT(Inputs!$B$38)*I953+SQRT(1-Inputs!$B$38)*_xlfn.NORM.S.INV(RAND())</f>
        <v>0.70199852516410755</v>
      </c>
      <c r="AQ953" s="23">
        <f ca="1">SQRT(Inputs!$B$38)*J953+SQRT(1-Inputs!$B$38)*_xlfn.NORM.S.INV(RAND())</f>
        <v>-2.7676817837438197</v>
      </c>
      <c r="AR953" s="23">
        <f ca="1">SQRT(Inputs!$B$38)*K953+SQRT(1-Inputs!$B$38)*_xlfn.NORM.S.INV(RAND())</f>
        <v>0.43147715861458957</v>
      </c>
      <c r="AS953" s="23">
        <f ca="1">SQRT(Inputs!$B$38)*L953+SQRT(1-Inputs!$B$38)*_xlfn.NORM.S.INV(RAND())</f>
        <v>0.13018813141809707</v>
      </c>
      <c r="AT953" s="23">
        <f ca="1">SQRT(Inputs!$B$38)*M953+SQRT(1-Inputs!$B$38)*_xlfn.NORM.S.INV(RAND())</f>
        <v>0.51839261831480743</v>
      </c>
      <c r="AU953" s="15">
        <f ca="1">Inputs!$B$6*EXP($B$8-0.5*C$5^2+C$5*N953)</f>
        <v>4667.3832026279397</v>
      </c>
      <c r="AV953" s="15">
        <f t="shared" ca="1" si="510"/>
        <v>5982.5478613064315</v>
      </c>
      <c r="AW953" s="15">
        <f t="shared" ca="1" si="511"/>
        <v>7031.4839432673089</v>
      </c>
      <c r="AX953" s="15">
        <f t="shared" ca="1" si="512"/>
        <v>7308.9044798742198</v>
      </c>
      <c r="AY953" s="15">
        <f t="shared" ca="1" si="513"/>
        <v>8081.1847400186289</v>
      </c>
      <c r="AZ953" s="15">
        <f t="shared" ca="1" si="514"/>
        <v>12838.813973280614</v>
      </c>
      <c r="BA953" s="15">
        <f t="shared" ca="1" si="515"/>
        <v>16903.870708097551</v>
      </c>
      <c r="BB953" s="15">
        <f t="shared" ca="1" si="516"/>
        <v>17768.094578080829</v>
      </c>
      <c r="BC953" s="15">
        <f t="shared" ca="1" si="517"/>
        <v>23892.021422889073</v>
      </c>
      <c r="BD953" s="15">
        <f t="shared" ca="1" si="518"/>
        <v>30971.983345473011</v>
      </c>
      <c r="BE953" s="15">
        <f t="shared" ca="1" si="519"/>
        <v>40617.573398056295</v>
      </c>
      <c r="BF953" s="15">
        <f ca="1">Inputs!$B$13*EXP($B$9-0.5*C$6^2+C$6*Y953)</f>
        <v>12702.612873962209</v>
      </c>
      <c r="BG953" s="15">
        <f t="shared" ca="1" si="520"/>
        <v>21528.627995016468</v>
      </c>
      <c r="BH953" s="15">
        <f t="shared" ca="1" si="521"/>
        <v>23963.410623303116</v>
      </c>
      <c r="BI953" s="15">
        <f t="shared" ca="1" si="522"/>
        <v>30975.265526329989</v>
      </c>
      <c r="BJ953" s="15">
        <f t="shared" ca="1" si="523"/>
        <v>42373.058297615309</v>
      </c>
      <c r="BK953" s="15">
        <f t="shared" ca="1" si="524"/>
        <v>50759.810083308927</v>
      </c>
      <c r="BL953" s="15">
        <f t="shared" ca="1" si="525"/>
        <v>62054.992492512822</v>
      </c>
      <c r="BM953" s="15">
        <f t="shared" ca="1" si="526"/>
        <v>64061.285816991127</v>
      </c>
      <c r="BN953" s="15">
        <f t="shared" ca="1" si="527"/>
        <v>77441.255054802925</v>
      </c>
      <c r="BO953" s="15">
        <f t="shared" ca="1" si="528"/>
        <v>97874.118348757955</v>
      </c>
      <c r="BP953" s="15">
        <f t="shared" ca="1" si="529"/>
        <v>138607.06168189959</v>
      </c>
      <c r="BQ953" s="15">
        <f ca="1">Inputs!$B$20*EXP($B$10-0.5*C$7^2+C$7*AJ953)</f>
        <v>1911.3523497632782</v>
      </c>
      <c r="BR953" s="15">
        <f t="shared" ca="1" si="530"/>
        <v>3833.7439441705251</v>
      </c>
      <c r="BS953" s="15">
        <f t="shared" ca="1" si="531"/>
        <v>3906.1098280151164</v>
      </c>
      <c r="BT953" s="15">
        <f t="shared" ca="1" si="532"/>
        <v>5131.7745301853229</v>
      </c>
      <c r="BU953" s="15">
        <f t="shared" ca="1" si="533"/>
        <v>7182.4535592403618</v>
      </c>
      <c r="BV953" s="15">
        <f t="shared" ca="1" si="534"/>
        <v>8092.4839601681642</v>
      </c>
      <c r="BW953" s="15">
        <f t="shared" ca="1" si="535"/>
        <v>13101.484305605698</v>
      </c>
      <c r="BX953" s="15">
        <f t="shared" ca="1" si="536"/>
        <v>10521.197644052494</v>
      </c>
      <c r="BY953" s="15">
        <f t="shared" ca="1" si="537"/>
        <v>16010.612258269704</v>
      </c>
      <c r="BZ953" s="15">
        <f t="shared" ca="1" si="538"/>
        <v>23009.274267819957</v>
      </c>
      <c r="CA953" s="15">
        <f t="shared" ca="1" si="539"/>
        <v>35439.868185448475</v>
      </c>
      <c r="CB953" s="15">
        <f ca="1">(AU953*DCF!C$10-DCF!C$5*MAX(AU953*DCF!C$10,0)-MAX(AU953-Inputs!$B$6,0)/Inputs!$B$10)*DCF!C$6</f>
        <v>1045.1766809773601</v>
      </c>
      <c r="CC953" s="15">
        <f ca="1">(AV953*DCF!D$10-DCF!D$5*MAX(AV953*DCF!D$10,0)-MAX(AV953-AU953,0)/Inputs!$B$10)*DCF!D$6</f>
        <v>1137.5370290476424</v>
      </c>
      <c r="CD953" s="15">
        <f ca="1">(AW953*DCF!E$10-DCF!E$5*MAX(AW953*DCF!E$10,0)-MAX(AW953-AV953,0)/Inputs!$B$10)*DCF!E$6</f>
        <v>1387.1938668363462</v>
      </c>
      <c r="CE953" s="15">
        <f ca="1">(AX953*DCF!F$10-DCF!F$5*MAX(AX953*DCF!F$10,0)-MAX(AX953-AW953,0)/Inputs!$B$10)*DCF!F$6</f>
        <v>1537.797864271907</v>
      </c>
      <c r="CF953" s="15">
        <f ca="1">(AY953*DCF!G$10-DCF!G$5*MAX(AY953*DCF!G$10,0)-MAX(AY953-AX953,0)/Inputs!$B$10)*DCF!G$6</f>
        <v>1516.6004673263744</v>
      </c>
      <c r="CG953" s="15">
        <f ca="1">(AZ953*DCF!H$10-DCF!H$5*MAX(AZ953*DCF!H$10,0)-MAX(AZ953-AY953,0)/Inputs!$B$10)*DCF!H$6</f>
        <v>1647.8625798142853</v>
      </c>
      <c r="CH953" s="15">
        <f ca="1">(BA953*DCF!I$10-DCF!I$5*MAX(BA953*DCF!I$10,0)-MAX(BA953-AZ953,0)/Inputs!$B$10)*DCF!I$6</f>
        <v>2420.9087920635552</v>
      </c>
      <c r="CI953" s="15">
        <f ca="1">(BB953*DCF!J$10-DCF!J$5*MAX(BB953*DCF!J$10,0)-MAX(BB953-BA953,0)/Inputs!$B$10)*DCF!J$6</f>
        <v>2918.087371111541</v>
      </c>
      <c r="CJ953" s="15">
        <f ca="1">(BC953*DCF!K$10-DCF!K$5*MAX(BC953*DCF!K$10,0)-MAX(BC953-BB953,0)/Inputs!$B$10)*DCF!K$6</f>
        <v>2988.9752060350147</v>
      </c>
      <c r="CK953" s="15">
        <f ca="1">(BD953*DCF!L$10-DCF!L$5*MAX(BD953*DCF!L$10,0)-MAX(BD953-BC953,0)/Inputs!$B$10)*DCF!L$6</f>
        <v>3755.6103395527425</v>
      </c>
      <c r="CL953" s="15">
        <f ca="1">(BE953*DCF!M$10-DCF!M$5*MAX(BE953*DCF!M$10,0)-MAX(BE953-BD953,0)/Inputs!$B$10)*DCF!M$6</f>
        <v>4579.3961620353666</v>
      </c>
      <c r="CM953" s="15">
        <f ca="1">(BF953*DCF!C$28-DCF!C$5*MAX(BF953*DCF!C$28,0)-MAX(BF953-Inputs!$B$13,0)/Inputs!$B$17)*DCF!C$6</f>
        <v>3572.9174523259389</v>
      </c>
      <c r="CN953" s="15">
        <f ca="1">(BG953*DCF!D$28-DCF!D$5*MAX(BG953*DCF!D$28,0)-MAX(BG953-BF953,0)/Inputs!$B$17)*DCF!D$6</f>
        <v>4457.6837819377706</v>
      </c>
      <c r="CO953" s="15">
        <f ca="1">(BH953*DCF!E$28-DCF!E$5*MAX(BH953*DCF!E$28,0)-MAX(BH953-BG953,0)/Inputs!$B$17)*DCF!E$6</f>
        <v>6307.0024498528774</v>
      </c>
      <c r="CP953" s="15">
        <f ca="1">(BI953*DCF!F$28-DCF!F$5*MAX(BI953*DCF!F$28,0)-MAX(BI953-BH953,0)/Inputs!$B$17)*DCF!F$6</f>
        <v>7132.3496592718429</v>
      </c>
      <c r="CQ953" s="15">
        <f ca="1">(BJ953*DCF!G$28-DCF!G$5*MAX(BJ953*DCF!G$28,0)-MAX(BJ953-BI953,0)/Inputs!$B$17)*DCF!G$6</f>
        <v>9077.0153110972642</v>
      </c>
      <c r="CR953" s="15">
        <f ca="1">(BK953*DCF!H$28-DCF!H$5*MAX(BK953*DCF!H$28,0)-MAX(BK953-BJ953,0)/Inputs!$B$17)*DCF!H$6</f>
        <v>11250.39518732796</v>
      </c>
      <c r="CS953" s="15">
        <f ca="1">(BL953*DCF!I$28-DCF!I$5*MAX(BL953*DCF!I$28,0)-MAX(BL953-BK953,0)/Inputs!$B$17)*DCF!I$6</f>
        <v>12971.214997003903</v>
      </c>
      <c r="CT953" s="15">
        <f ca="1">(BM953*DCF!J$28-DCF!J$5*MAX(BM953*DCF!J$28,0)-MAX(BM953-BL953,0)/Inputs!$B$17)*DCF!J$6</f>
        <v>14024.966770173165</v>
      </c>
      <c r="CU953" s="15">
        <f ca="1">(BN953*DCF!K$28-DCF!K$5*MAX(BN953*DCF!K$28,0)-MAX(BN953-BM953,0)/Inputs!$B$17)*DCF!K$6</f>
        <v>14715.426598682147</v>
      </c>
      <c r="CV953" s="15">
        <f ca="1">(BO953*DCF!L$28-DCF!L$5*MAX(BO953*DCF!L$28,0)-MAX(BO953-BN953,0)/Inputs!$B$17)*DCF!L$6</f>
        <v>17215.928422730794</v>
      </c>
      <c r="CW953" s="15">
        <f ca="1">(BP953*DCF!M$28-DCF!M$5*MAX(BP953*DCF!M$28,0)-MAX(BP953-BO953,0)/Inputs!$B$17)*DCF!M$6</f>
        <v>21821.26172608363</v>
      </c>
      <c r="CX953" s="15">
        <f ca="1">(BQ953*DCF!C$46-DCF!C$5*MAX(BQ953*DCF!C$46,0)-MAX(BQ953-Inputs!$B$20,0)/Inputs!$B$24)*DCF!C$6</f>
        <v>-441.42086599613816</v>
      </c>
      <c r="CY953" s="15">
        <f ca="1">(BR953*DCF!D$46-DCF!D$5*MAX(BR953*DCF!D$46,0)-MAX(BR953-BQ953,0)/Inputs!$B$24)*DCF!D$6</f>
        <v>-1474.5992232399583</v>
      </c>
      <c r="CZ953" s="15">
        <f ca="1">(BS953*DCF!E$46-DCF!E$5*MAX(BS953*DCF!E$46,0)-MAX(BS953-BR953,0)/Inputs!$B$24)*DCF!E$6</f>
        <v>-490.42892742051828</v>
      </c>
      <c r="DA953" s="15">
        <f ca="1">(BT953*DCF!F$46-DCF!F$5*MAX(BT953*DCF!F$46,0)-MAX(BT953-BS953,0)/Inputs!$B$24)*DCF!F$6</f>
        <v>-820.03153111879442</v>
      </c>
      <c r="DB953" s="15">
        <f ca="1">(BU953*DCF!G$46-DCF!G$5*MAX(BU953*DCF!G$46,0)-MAX(BU953-BT953,0)/Inputs!$B$24)*DCF!G$6</f>
        <v>-931.41145584102583</v>
      </c>
      <c r="DC953" s="15">
        <f ca="1">(BV953*DCF!H$46-DCF!H$5*MAX(BV953*DCF!H$46,0)-MAX(BV953-BU953,0)/Inputs!$B$24)*DCF!H$6</f>
        <v>-282.78637123953814</v>
      </c>
      <c r="DD953" s="15">
        <f ca="1">(BW953*DCF!I$46-DCF!I$5*MAX(BW953*DCF!I$46,0)-MAX(BW953-BV953,0)/Inputs!$B$24)*DCF!I$6</f>
        <v>-1135.3063654625512</v>
      </c>
      <c r="DE953" s="15">
        <f ca="1">(BX953*DCF!J$46-DCF!J$5*MAX(BX953*DCF!J$46,0)-MAX(BX953-BW953,0)/Inputs!$B$24)*DCF!J$6</f>
        <v>441.33513803146701</v>
      </c>
      <c r="DF953" s="15">
        <f ca="1">(BY953*DCF!K$46-DCF!K$5*MAX(BY953*DCF!K$46,0)-MAX(BY953-BX953,0)/Inputs!$B$24)*DCF!K$6</f>
        <v>-430.18079924130598</v>
      </c>
      <c r="DG953" s="15">
        <f ca="1">(BZ953*DCF!L$46-DCF!L$5*MAX(BZ953*DCF!L$46,0)-MAX(BZ953-BY953,0)/Inputs!$B$24)*DCF!L$6</f>
        <v>6.704327536247721</v>
      </c>
      <c r="DH953" s="15">
        <f ca="1">(CA953*DCF!M$46-DCF!M$5*MAX(CA953*DCF!M$46,0)-MAX(CA953-BZ953,0)/Inputs!$B$24)*DCF!M$6</f>
        <v>179.65383488012782</v>
      </c>
      <c r="DI953" s="15">
        <f ca="1">SUM(CB953:CL953)+BE953*DCF!M$10*(1+Inputs!$B$30)*(1-Inputs!$B$33)*(1-Inputs!$B$30/Inputs!$B$31)/(Inputs!$B$29-Inputs!$B$30)*DCF!M$6</f>
        <v>137974.39023766655</v>
      </c>
      <c r="DJ953" s="15">
        <f ca="1">SUM(CM953:CW953)+BP953*DCF!M$28*(1+Inputs!$B$30)*(1-Inputs!$B$33)*(1-Inputs!$B$30/Inputs!$B$31)/(Inputs!$B$29-Inputs!$B$30)*DCF!M$6</f>
        <v>636873.2097556442</v>
      </c>
      <c r="DK953" s="15">
        <f ca="1">SUM(CX953:DH953)+CA953*DCF!M$46*(1+Inputs!$B$30)*(1-Inputs!$B$33)*(1-Inputs!$B$30/Inputs!$B$31)/(Inputs!$B$29-Inputs!$B$30)*DCF!M$6</f>
        <v>49415.762096356673</v>
      </c>
      <c r="DM953" s="15">
        <f ca="1">DI953+DJ953+DK953+Inputs!$B$34+Inputs!$B$36-Inputs!$B$35</f>
        <v>901114.36208966747</v>
      </c>
    </row>
    <row r="954" spans="1:117" x14ac:dyDescent="0.75">
      <c r="A954" s="11">
        <v>941</v>
      </c>
      <c r="C954" s="23">
        <f t="shared" ref="C954:M963" ca="1" si="544">_xlfn.NORM.S.INV(RAND())</f>
        <v>-0.29280829165039607</v>
      </c>
      <c r="D954" s="23">
        <f t="shared" ca="1" si="544"/>
        <v>0.3487233151530082</v>
      </c>
      <c r="E954" s="23">
        <f t="shared" ca="1" si="544"/>
        <v>0.8097628417006173</v>
      </c>
      <c r="F954" s="23">
        <f t="shared" ca="1" si="544"/>
        <v>1.8282600066007559</v>
      </c>
      <c r="G954" s="23">
        <f t="shared" ca="1" si="544"/>
        <v>-1.2518422229769317</v>
      </c>
      <c r="H954" s="23">
        <f t="shared" ca="1" si="544"/>
        <v>0.45796282869747801</v>
      </c>
      <c r="I954" s="23">
        <f t="shared" ca="1" si="544"/>
        <v>-1.0491229521956167</v>
      </c>
      <c r="J954" s="23">
        <f t="shared" ca="1" si="544"/>
        <v>-1.0093135658172561</v>
      </c>
      <c r="K954" s="23">
        <f t="shared" ca="1" si="544"/>
        <v>2.1791391607713746</v>
      </c>
      <c r="L954" s="23">
        <f t="shared" ca="1" si="544"/>
        <v>1.6987702637020561</v>
      </c>
      <c r="M954" s="23">
        <f t="shared" ca="1" si="544"/>
        <v>-1.1885162280034405</v>
      </c>
      <c r="N954" s="23">
        <f ca="1">SQRT(Inputs!$B$38)*C954+SQRT(1-Inputs!$B$38)*_xlfn.NORM.S.INV(RAND())</f>
        <v>-0.51189208557568344</v>
      </c>
      <c r="O954" s="23">
        <f ca="1">SQRT(Inputs!$B$38)*D954+SQRT(1-Inputs!$B$38)*_xlfn.NORM.S.INV(RAND())</f>
        <v>-0.83569182105088158</v>
      </c>
      <c r="P954" s="23">
        <f ca="1">SQRT(Inputs!$B$38)*E954+SQRT(1-Inputs!$B$38)*_xlfn.NORM.S.INV(RAND())</f>
        <v>0.80012938384310561</v>
      </c>
      <c r="Q954" s="23">
        <f ca="1">SQRT(Inputs!$B$38)*F954+SQRT(1-Inputs!$B$38)*_xlfn.NORM.S.INV(RAND())</f>
        <v>2.7391534475157604</v>
      </c>
      <c r="R954" s="23">
        <f ca="1">SQRT(Inputs!$B$38)*G954+SQRT(1-Inputs!$B$38)*_xlfn.NORM.S.INV(RAND())</f>
        <v>-1.2091989519877218</v>
      </c>
      <c r="S954" s="23">
        <f ca="1">SQRT(Inputs!$B$38)*H954+SQRT(1-Inputs!$B$38)*_xlfn.NORM.S.INV(RAND())</f>
        <v>0.19463306893085985</v>
      </c>
      <c r="T954" s="23">
        <f ca="1">SQRT(Inputs!$B$38)*I954+SQRT(1-Inputs!$B$38)*_xlfn.NORM.S.INV(RAND())</f>
        <v>-0.6006202742717377</v>
      </c>
      <c r="U954" s="23">
        <f ca="1">SQRT(Inputs!$B$38)*J954+SQRT(1-Inputs!$B$38)*_xlfn.NORM.S.INV(RAND())</f>
        <v>-0.9416626221378388</v>
      </c>
      <c r="V954" s="23">
        <f ca="1">SQRT(Inputs!$B$38)*K954+SQRT(1-Inputs!$B$38)*_xlfn.NORM.S.INV(RAND())</f>
        <v>-0.28849549576928601</v>
      </c>
      <c r="W954" s="23">
        <f ca="1">SQRT(Inputs!$B$38)*L954+SQRT(1-Inputs!$B$38)*_xlfn.NORM.S.INV(RAND())</f>
        <v>3.0948708714323541</v>
      </c>
      <c r="X954" s="23">
        <f ca="1">SQRT(Inputs!$B$38)*M954+SQRT(1-Inputs!$B$38)*_xlfn.NORM.S.INV(RAND())</f>
        <v>0.24822212392538812</v>
      </c>
      <c r="Y954" s="23">
        <f ca="1">SQRT(Inputs!$B$38)*C954+SQRT(1-Inputs!$B$38)*_xlfn.NORM.S.INV(RAND())</f>
        <v>0.98906862113375071</v>
      </c>
      <c r="Z954" s="23">
        <f ca="1">SQRT(Inputs!$B$38)*D954+SQRT(1-Inputs!$B$38)*_xlfn.NORM.S.INV(RAND())</f>
        <v>1.4735927883942717</v>
      </c>
      <c r="AA954" s="23">
        <f ca="1">SQRT(Inputs!$B$38)*E954+SQRT(1-Inputs!$B$38)*_xlfn.NORM.S.INV(RAND())</f>
        <v>1.0227346111971296</v>
      </c>
      <c r="AB954" s="23">
        <f ca="1">SQRT(Inputs!$B$38)*F954+SQRT(1-Inputs!$B$38)*_xlfn.NORM.S.INV(RAND())</f>
        <v>0.53473020706144725</v>
      </c>
      <c r="AC954" s="23">
        <f ca="1">SQRT(Inputs!$B$38)*G954+SQRT(1-Inputs!$B$38)*_xlfn.NORM.S.INV(RAND())</f>
        <v>-0.28861945658416926</v>
      </c>
      <c r="AD954" s="23">
        <f ca="1">SQRT(Inputs!$B$38)*H954+SQRT(1-Inputs!$B$38)*_xlfn.NORM.S.INV(RAND())</f>
        <v>-0.26337781509415498</v>
      </c>
      <c r="AE954" s="23">
        <f ca="1">SQRT(Inputs!$B$38)*I954+SQRT(1-Inputs!$B$38)*_xlfn.NORM.S.INV(RAND())</f>
        <v>-0.38101736081858517</v>
      </c>
      <c r="AF954" s="23">
        <f ca="1">SQRT(Inputs!$B$38)*J954+SQRT(1-Inputs!$B$38)*_xlfn.NORM.S.INV(RAND())</f>
        <v>0.8187978176323697</v>
      </c>
      <c r="AG954" s="23">
        <f ca="1">SQRT(Inputs!$B$38)*K954+SQRT(1-Inputs!$B$38)*_xlfn.NORM.S.INV(RAND())</f>
        <v>0.11960249111426013</v>
      </c>
      <c r="AH954" s="23">
        <f ca="1">SQRT(Inputs!$B$38)*L954+SQRT(1-Inputs!$B$38)*_xlfn.NORM.S.INV(RAND())</f>
        <v>1.7324586192106366</v>
      </c>
      <c r="AI954" s="23">
        <f ca="1">SQRT(Inputs!$B$38)*M954+SQRT(1-Inputs!$B$38)*_xlfn.NORM.S.INV(RAND())</f>
        <v>-0.30000520803274006</v>
      </c>
      <c r="AJ954" s="23">
        <f ca="1">SQRT(Inputs!$B$38)*C954+SQRT(1-Inputs!$B$38)*_xlfn.NORM.S.INV(RAND())</f>
        <v>0.72622438604577089</v>
      </c>
      <c r="AK954" s="23">
        <f ca="1">SQRT(Inputs!$B$38)*D954+SQRT(1-Inputs!$B$38)*_xlfn.NORM.S.INV(RAND())</f>
        <v>0.68215027105657944</v>
      </c>
      <c r="AL954" s="23">
        <f ca="1">SQRT(Inputs!$B$38)*E954+SQRT(1-Inputs!$B$38)*_xlfn.NORM.S.INV(RAND())</f>
        <v>0.49640725068910091</v>
      </c>
      <c r="AM954" s="23">
        <f ca="1">SQRT(Inputs!$B$38)*F954+SQRT(1-Inputs!$B$38)*_xlfn.NORM.S.INV(RAND())</f>
        <v>0.69993322618927434</v>
      </c>
      <c r="AN954" s="23">
        <f ca="1">SQRT(Inputs!$B$38)*G954+SQRT(1-Inputs!$B$38)*_xlfn.NORM.S.INV(RAND())</f>
        <v>0.25366747995079653</v>
      </c>
      <c r="AO954" s="23">
        <f ca="1">SQRT(Inputs!$B$38)*H954+SQRT(1-Inputs!$B$38)*_xlfn.NORM.S.INV(RAND())</f>
        <v>1.9918964253928853</v>
      </c>
      <c r="AP954" s="23">
        <f ca="1">SQRT(Inputs!$B$38)*I954+SQRT(1-Inputs!$B$38)*_xlfn.NORM.S.INV(RAND())</f>
        <v>-0.4910732698388523</v>
      </c>
      <c r="AQ954" s="23">
        <f ca="1">SQRT(Inputs!$B$38)*J954+SQRT(1-Inputs!$B$38)*_xlfn.NORM.S.INV(RAND())</f>
        <v>0.69848285977492475</v>
      </c>
      <c r="AR954" s="23">
        <f ca="1">SQRT(Inputs!$B$38)*K954+SQRT(1-Inputs!$B$38)*_xlfn.NORM.S.INV(RAND())</f>
        <v>1.1012357585822827</v>
      </c>
      <c r="AS954" s="23">
        <f ca="1">SQRT(Inputs!$B$38)*L954+SQRT(1-Inputs!$B$38)*_xlfn.NORM.S.INV(RAND())</f>
        <v>0.98464323780302643</v>
      </c>
      <c r="AT954" s="23">
        <f ca="1">SQRT(Inputs!$B$38)*M954+SQRT(1-Inputs!$B$38)*_xlfn.NORM.S.INV(RAND())</f>
        <v>-0.80681508837922711</v>
      </c>
      <c r="AU954" s="15">
        <f ca="1">Inputs!$B$6*EXP($B$8-0.5*C$5^2+C$5*N954)</f>
        <v>4567.6351169524987</v>
      </c>
      <c r="AV954" s="15">
        <f t="shared" ca="1" si="510"/>
        <v>4917.0316697851385</v>
      </c>
      <c r="AW954" s="15">
        <f t="shared" ca="1" si="511"/>
        <v>6678.6978407865463</v>
      </c>
      <c r="AX954" s="15">
        <f t="shared" ca="1" si="512"/>
        <v>11481.320164749342</v>
      </c>
      <c r="AY954" s="15">
        <f t="shared" ca="1" si="513"/>
        <v>12183.394240040079</v>
      </c>
      <c r="AZ954" s="15">
        <f t="shared" ca="1" si="514"/>
        <v>15223.430499122767</v>
      </c>
      <c r="BA954" s="15">
        <f t="shared" ca="1" si="515"/>
        <v>17494.564744932541</v>
      </c>
      <c r="BB954" s="15">
        <f t="shared" ca="1" si="516"/>
        <v>19490.331076347535</v>
      </c>
      <c r="BC954" s="15">
        <f t="shared" ca="1" si="517"/>
        <v>23215.104888017158</v>
      </c>
      <c r="BD954" s="15">
        <f t="shared" ca="1" si="518"/>
        <v>37988.943561885404</v>
      </c>
      <c r="BE954" s="15">
        <f t="shared" ca="1" si="519"/>
        <v>47614.987876719788</v>
      </c>
      <c r="BF954" s="15">
        <f ca="1">Inputs!$B$13*EXP($B$9-0.5*C$6^2+C$6*Y954)</f>
        <v>16827.164615061873</v>
      </c>
      <c r="BG954" s="15">
        <f t="shared" ca="1" si="520"/>
        <v>26754.452757096926</v>
      </c>
      <c r="BH954" s="15">
        <f t="shared" ca="1" si="521"/>
        <v>38732.047232329001</v>
      </c>
      <c r="BI954" s="15">
        <f t="shared" ca="1" si="522"/>
        <v>51481.360676525997</v>
      </c>
      <c r="BJ954" s="15">
        <f t="shared" ca="1" si="523"/>
        <v>60540.969189975433</v>
      </c>
      <c r="BK954" s="15">
        <f t="shared" ca="1" si="524"/>
        <v>71685.490143878051</v>
      </c>
      <c r="BL954" s="15">
        <f t="shared" ca="1" si="525"/>
        <v>83814.612922769811</v>
      </c>
      <c r="BM954" s="15">
        <f t="shared" ca="1" si="526"/>
        <v>114057.31322414654</v>
      </c>
      <c r="BN954" s="15">
        <f t="shared" ca="1" si="527"/>
        <v>142301.22193179789</v>
      </c>
      <c r="BO954" s="15">
        <f t="shared" ca="1" si="528"/>
        <v>214147.33577769878</v>
      </c>
      <c r="BP954" s="15">
        <f t="shared" ca="1" si="529"/>
        <v>254766.99855389504</v>
      </c>
      <c r="BQ954" s="15">
        <f ca="1">Inputs!$B$20*EXP($B$10-0.5*C$7^2+C$7*AJ954)</f>
        <v>5549.7485710812743</v>
      </c>
      <c r="BR954" s="15">
        <f t="shared" ca="1" si="530"/>
        <v>9351.8242730677503</v>
      </c>
      <c r="BS954" s="15">
        <f t="shared" ca="1" si="531"/>
        <v>14768.674282343716</v>
      </c>
      <c r="BT954" s="15">
        <f t="shared" ca="1" si="532"/>
        <v>24466.977100375665</v>
      </c>
      <c r="BU954" s="15">
        <f t="shared" ca="1" si="533"/>
        <v>36054.784137734045</v>
      </c>
      <c r="BV954" s="15">
        <f t="shared" ca="1" si="534"/>
        <v>78574.033090454206</v>
      </c>
      <c r="BW954" s="15">
        <f t="shared" ca="1" si="535"/>
        <v>98821.811246846031</v>
      </c>
      <c r="BX954" s="15">
        <f t="shared" ca="1" si="536"/>
        <v>158993.16237541341</v>
      </c>
      <c r="BY954" s="15">
        <f t="shared" ca="1" si="537"/>
        <v>275025.08138575655</v>
      </c>
      <c r="BZ954" s="15">
        <f t="shared" ca="1" si="538"/>
        <v>462471.82706143125</v>
      </c>
      <c r="CA954" s="15">
        <f t="shared" ca="1" si="539"/>
        <v>562862.41922605364</v>
      </c>
      <c r="CB954" s="15">
        <f ca="1">(AU954*DCF!C$10-DCF!C$5*MAX(AU954*DCF!C$10,0)-MAX(AU954-Inputs!$B$6,0)/Inputs!$B$10)*DCF!C$6</f>
        <v>1045.8879026074071</v>
      </c>
      <c r="CC954" s="15">
        <f ca="1">(AV954*DCF!D$10-DCF!D$5*MAX(AV954*DCF!D$10,0)-MAX(AV954-AU954,0)/Inputs!$B$10)*DCF!D$6</f>
        <v>1113.3019526631749</v>
      </c>
      <c r="CD954" s="15">
        <f ca="1">(AW954*DCF!E$10-DCF!E$5*MAX(AW954*DCF!E$10,0)-MAX(AW954-AV954,0)/Inputs!$B$10)*DCF!E$6</f>
        <v>1145.2048402551986</v>
      </c>
      <c r="CE954" s="15">
        <f ca="1">(AX954*DCF!F$10-DCF!F$5*MAX(AX954*DCF!F$10,0)-MAX(AX954-AW954,0)/Inputs!$B$10)*DCF!F$6</f>
        <v>1507.0472597328205</v>
      </c>
      <c r="CF954" s="15">
        <f ca="1">(AY954*DCF!G$10-DCF!G$5*MAX(AY954*DCF!G$10,0)-MAX(AY954-AX954,0)/Inputs!$B$10)*DCF!G$6</f>
        <v>2375.3139331433676</v>
      </c>
      <c r="CG954" s="15">
        <f ca="1">(AZ954*DCF!H$10-DCF!H$5*MAX(AZ954*DCF!H$10,0)-MAX(AZ954-AY954,0)/Inputs!$B$10)*DCF!H$6</f>
        <v>2415.8270132400285</v>
      </c>
      <c r="CH954" s="15">
        <f ca="1">(BA954*DCF!I$10-DCF!I$5*MAX(BA954*DCF!I$10,0)-MAX(BA954-AZ954,0)/Inputs!$B$10)*DCF!I$6</f>
        <v>2823.07318556682</v>
      </c>
      <c r="CI954" s="15">
        <f ca="1">(BB954*DCF!J$10-DCF!J$5*MAX(BB954*DCF!J$10,0)-MAX(BB954-BA954,0)/Inputs!$B$10)*DCF!J$6</f>
        <v>3042.1605366544636</v>
      </c>
      <c r="CJ954" s="15">
        <f ca="1">(BC954*DCF!K$10-DCF!K$5*MAX(BC954*DCF!K$10,0)-MAX(BC954-BB954,0)/Inputs!$B$10)*DCF!K$6</f>
        <v>3215.8474180835487</v>
      </c>
      <c r="CK954" s="15">
        <f ca="1">(BD954*DCF!L$10-DCF!L$5*MAX(BD954*DCF!L$10,0)-MAX(BD954-BC954,0)/Inputs!$B$10)*DCF!L$6</f>
        <v>3818.9585358053669</v>
      </c>
      <c r="CL954" s="15">
        <f ca="1">(BE954*DCF!M$10-DCF!M$5*MAX(BE954*DCF!M$10,0)-MAX(BE954-BD954,0)/Inputs!$B$10)*DCF!M$6</f>
        <v>5569.1567970777869</v>
      </c>
      <c r="CM954" s="15">
        <f ca="1">(BF954*DCF!C$28-DCF!C$5*MAX(BF954*DCF!C$28,0)-MAX(BF954-Inputs!$B$13,0)/Inputs!$B$17)*DCF!C$6</f>
        <v>3879.1512292212828</v>
      </c>
      <c r="CN954" s="15">
        <f ca="1">(BG954*DCF!D$28-DCF!D$5*MAX(BG954*DCF!D$28,0)-MAX(BG954-BF954,0)/Inputs!$B$17)*DCF!D$6</f>
        <v>5761.8576734736107</v>
      </c>
      <c r="CO954" s="15">
        <f ca="1">(BH954*DCF!E$28-DCF!E$5*MAX(BH954*DCF!E$28,0)-MAX(BH954-BG954,0)/Inputs!$B$17)*DCF!E$6</f>
        <v>8608.9864541160077</v>
      </c>
      <c r="CP954" s="15">
        <f ca="1">(BI954*DCF!F$28-DCF!F$5*MAX(BI954*DCF!F$28,0)-MAX(BI954-BH954,0)/Inputs!$B$17)*DCF!F$6</f>
        <v>11654.619329447571</v>
      </c>
      <c r="CQ954" s="15">
        <f ca="1">(BJ954*DCF!G$28-DCF!G$5*MAX(BJ954*DCF!G$28,0)-MAX(BJ954-BI954,0)/Inputs!$B$17)*DCF!G$6</f>
        <v>14184.077125390759</v>
      </c>
      <c r="CR954" s="15">
        <f ca="1">(BK954*DCF!H$28-DCF!H$5*MAX(BK954*DCF!H$28,0)-MAX(BK954-BJ954,0)/Inputs!$B$17)*DCF!H$6</f>
        <v>15997.066797702471</v>
      </c>
      <c r="CS954" s="15">
        <f ca="1">(BL954*DCF!I$28-DCF!I$5*MAX(BL954*DCF!I$28,0)-MAX(BL954-BK954,0)/Inputs!$B$17)*DCF!I$6</f>
        <v>17968.35981792755</v>
      </c>
      <c r="CT954" s="15">
        <f ca="1">(BM954*DCF!J$28-DCF!J$5*MAX(BM954*DCF!J$28,0)-MAX(BM954-BL954,0)/Inputs!$B$17)*DCF!J$6</f>
        <v>21434.314466889253</v>
      </c>
      <c r="CU954" s="15">
        <f ca="1">(BN954*DCF!K$28-DCF!K$5*MAX(BN954*DCF!K$28,0)-MAX(BN954-BM954,0)/Inputs!$B$17)*DCF!K$6</f>
        <v>26592.129497686921</v>
      </c>
      <c r="CV954" s="15">
        <f ca="1">(BO954*DCF!L$28-DCF!L$5*MAX(BO954*DCF!L$28,0)-MAX(BO954-BN954,0)/Inputs!$B$17)*DCF!L$6</f>
        <v>34597.380829133981</v>
      </c>
      <c r="CW954" s="15">
        <f ca="1">(BP954*DCF!M$28-DCF!M$5*MAX(BP954*DCF!M$28,0)-MAX(BP954-BO954,0)/Inputs!$B$17)*DCF!M$6</f>
        <v>43688.662074945067</v>
      </c>
      <c r="CX954" s="15">
        <f ca="1">(BQ954*DCF!C$46-DCF!C$5*MAX(BQ954*DCF!C$46,0)-MAX(BQ954-Inputs!$B$20,0)/Inputs!$B$24)*DCF!C$6</f>
        <v>-2366.5694487861024</v>
      </c>
      <c r="CY954" s="15">
        <f ca="1">(BR954*DCF!D$46-DCF!D$5*MAX(BR954*DCF!D$46,0)-MAX(BR954-BQ954,0)/Inputs!$B$24)*DCF!D$6</f>
        <v>-3218.4524579953281</v>
      </c>
      <c r="CZ954" s="15">
        <f ca="1">(BS954*DCF!E$46-DCF!E$5*MAX(BS954*DCF!E$46,0)-MAX(BS954-BR954,0)/Inputs!$B$24)*DCF!E$6</f>
        <v>-3881.5945982128019</v>
      </c>
      <c r="DA954" s="15">
        <f ca="1">(BT954*DCF!F$46-DCF!F$5*MAX(BT954*DCF!F$46,0)-MAX(BT954-BS954,0)/Inputs!$B$24)*DCF!F$6</f>
        <v>-5313.2986072637577</v>
      </c>
      <c r="DB954" s="15">
        <f ca="1">(BU954*DCF!G$46-DCF!G$5*MAX(BU954*DCF!G$46,0)-MAX(BU954-BT954,0)/Inputs!$B$24)*DCF!G$6</f>
        <v>-5110.7210430933719</v>
      </c>
      <c r="DC954" s="15">
        <f ca="1">(BV954*DCF!H$46-DCF!H$5*MAX(BV954*DCF!H$46,0)-MAX(BV954-BU954,0)/Inputs!$B$24)*DCF!H$6</f>
        <v>-13212.596092297123</v>
      </c>
      <c r="DD954" s="15">
        <f ca="1">(BW954*DCF!I$46-DCF!I$5*MAX(BW954*DCF!I$46,0)-MAX(BW954-BV954,0)/Inputs!$B$24)*DCF!I$6</f>
        <v>-3530.0257810572325</v>
      </c>
      <c r="DE954" s="15">
        <f ca="1">(BX954*DCF!J$46-DCF!J$5*MAX(BX954*DCF!J$46,0)-MAX(BX954-BW954,0)/Inputs!$B$24)*DCF!J$6</f>
        <v>-9287.1358948661218</v>
      </c>
      <c r="DF954" s="15">
        <f ca="1">(BY954*DCF!K$46-DCF!K$5*MAX(BY954*DCF!K$46,0)-MAX(BY954-BX954,0)/Inputs!$B$24)*DCF!K$6</f>
        <v>-12714.379630351648</v>
      </c>
      <c r="DG954" s="15">
        <f ca="1">(BZ954*DCF!L$46-DCF!L$5*MAX(BZ954*DCF!L$46,0)-MAX(BZ954-BY954,0)/Inputs!$B$24)*DCF!L$6</f>
        <v>-10451.281818745561</v>
      </c>
      <c r="DH954" s="15">
        <f ca="1">(CA954*DCF!M$46-DCF!M$5*MAX(CA954*DCF!M$46,0)-MAX(CA954-BZ954,0)/Inputs!$B$24)*DCF!M$6</f>
        <v>23138.9285622977</v>
      </c>
      <c r="DI954" s="15">
        <f ca="1">SUM(CB954:CL954)+BE954*DCF!M$10*(1+Inputs!$B$30)*(1-Inputs!$B$33)*(1-Inputs!$B$30/Inputs!$B$31)/(Inputs!$B$29-Inputs!$B$30)*DCF!M$6</f>
        <v>160584.92027877213</v>
      </c>
      <c r="DJ954" s="15">
        <f ca="1">SUM(CM954:CW954)+BP954*DCF!M$28*(1+Inputs!$B$30)*(1-Inputs!$B$33)*(1-Inputs!$B$30/Inputs!$B$31)/(Inputs!$B$29-Inputs!$B$30)*DCF!M$6</f>
        <v>1149726.5065229693</v>
      </c>
      <c r="DK954" s="15">
        <f ca="1">SUM(CX954:DH954)+CA954*DCF!M$46*(1+Inputs!$B$30)*(1-Inputs!$B$33)*(1-Inputs!$B$30/Inputs!$B$31)/(Inputs!$B$29-Inputs!$B$30)*DCF!M$6</f>
        <v>824304.84862910502</v>
      </c>
      <c r="DM954" s="15">
        <f ca="1">DI954+DJ954+DK954+Inputs!$B$34+Inputs!$B$36-Inputs!$B$35</f>
        <v>2211467.2754308465</v>
      </c>
    </row>
    <row r="955" spans="1:117" x14ac:dyDescent="0.75">
      <c r="A955" s="11">
        <v>942</v>
      </c>
      <c r="C955" s="23">
        <f t="shared" ca="1" si="544"/>
        <v>0.55548099993312638</v>
      </c>
      <c r="D955" s="23">
        <f t="shared" ca="1" si="544"/>
        <v>0.76046196274243061</v>
      </c>
      <c r="E955" s="23">
        <f t="shared" ca="1" si="544"/>
        <v>6.0935712508559857E-2</v>
      </c>
      <c r="F955" s="23">
        <f t="shared" ca="1" si="544"/>
        <v>-2.3144023333482204</v>
      </c>
      <c r="G955" s="23">
        <f t="shared" ca="1" si="544"/>
        <v>-0.81576018488076529</v>
      </c>
      <c r="H955" s="23">
        <f t="shared" ca="1" si="544"/>
        <v>1.338018728925682</v>
      </c>
      <c r="I955" s="23">
        <f t="shared" ca="1" si="544"/>
        <v>0.25288715831759462</v>
      </c>
      <c r="J955" s="23">
        <f t="shared" ca="1" si="544"/>
        <v>-2.0874473544562706</v>
      </c>
      <c r="K955" s="23">
        <f t="shared" ca="1" si="544"/>
        <v>0.25103306892083987</v>
      </c>
      <c r="L955" s="23">
        <f t="shared" ca="1" si="544"/>
        <v>2.5917191415473908E-2</v>
      </c>
      <c r="M955" s="23">
        <f t="shared" ca="1" si="544"/>
        <v>-0.29942987857031295</v>
      </c>
      <c r="N955" s="23">
        <f ca="1">SQRT(Inputs!$B$38)*C955+SQRT(1-Inputs!$B$38)*_xlfn.NORM.S.INV(RAND())</f>
        <v>-0.30175963808664802</v>
      </c>
      <c r="O955" s="23">
        <f ca="1">SQRT(Inputs!$B$38)*D955+SQRT(1-Inputs!$B$38)*_xlfn.NORM.S.INV(RAND())</f>
        <v>-1.7962360858027115</v>
      </c>
      <c r="P955" s="23">
        <f ca="1">SQRT(Inputs!$B$38)*E955+SQRT(1-Inputs!$B$38)*_xlfn.NORM.S.INV(RAND())</f>
        <v>-0.87353000478956455</v>
      </c>
      <c r="Q955" s="23">
        <f ca="1">SQRT(Inputs!$B$38)*F955+SQRT(1-Inputs!$B$38)*_xlfn.NORM.S.INV(RAND())</f>
        <v>-1.9174597245369616</v>
      </c>
      <c r="R955" s="23">
        <f ca="1">SQRT(Inputs!$B$38)*G955+SQRT(1-Inputs!$B$38)*_xlfn.NORM.S.INV(RAND())</f>
        <v>-1.4334707084800704</v>
      </c>
      <c r="S955" s="23">
        <f ca="1">SQRT(Inputs!$B$38)*H955+SQRT(1-Inputs!$B$38)*_xlfn.NORM.S.INV(RAND())</f>
        <v>-0.17160138136576908</v>
      </c>
      <c r="T955" s="23">
        <f ca="1">SQRT(Inputs!$B$38)*I955+SQRT(1-Inputs!$B$38)*_xlfn.NORM.S.INV(RAND())</f>
        <v>0.19890923096086607</v>
      </c>
      <c r="U955" s="23">
        <f ca="1">SQRT(Inputs!$B$38)*J955+SQRT(1-Inputs!$B$38)*_xlfn.NORM.S.INV(RAND())</f>
        <v>-1.3347155774866333</v>
      </c>
      <c r="V955" s="23">
        <f ca="1">SQRT(Inputs!$B$38)*K955+SQRT(1-Inputs!$B$38)*_xlfn.NORM.S.INV(RAND())</f>
        <v>0.77779129584097784</v>
      </c>
      <c r="W955" s="23">
        <f ca="1">SQRT(Inputs!$B$38)*L955+SQRT(1-Inputs!$B$38)*_xlfn.NORM.S.INV(RAND())</f>
        <v>-0.45431053909621033</v>
      </c>
      <c r="X955" s="23">
        <f ca="1">SQRT(Inputs!$B$38)*M955+SQRT(1-Inputs!$B$38)*_xlfn.NORM.S.INV(RAND())</f>
        <v>-0.20965239021842391</v>
      </c>
      <c r="Y955" s="23">
        <f ca="1">SQRT(Inputs!$B$38)*C955+SQRT(1-Inputs!$B$38)*_xlfn.NORM.S.INV(RAND())</f>
        <v>0.32465662374116611</v>
      </c>
      <c r="Z955" s="23">
        <f ca="1">SQRT(Inputs!$B$38)*D955+SQRT(1-Inputs!$B$38)*_xlfn.NORM.S.INV(RAND())</f>
        <v>1.8009812180699454</v>
      </c>
      <c r="AA955" s="23">
        <f ca="1">SQRT(Inputs!$B$38)*E955+SQRT(1-Inputs!$B$38)*_xlfn.NORM.S.INV(RAND())</f>
        <v>0.68234666344210027</v>
      </c>
      <c r="AB955" s="23">
        <f ca="1">SQRT(Inputs!$B$38)*F955+SQRT(1-Inputs!$B$38)*_xlfn.NORM.S.INV(RAND())</f>
        <v>0.52049532379732666</v>
      </c>
      <c r="AC955" s="23">
        <f ca="1">SQRT(Inputs!$B$38)*G955+SQRT(1-Inputs!$B$38)*_xlfn.NORM.S.INV(RAND())</f>
        <v>-1.2580759920113875</v>
      </c>
      <c r="AD955" s="23">
        <f ca="1">SQRT(Inputs!$B$38)*H955+SQRT(1-Inputs!$B$38)*_xlfn.NORM.S.INV(RAND())</f>
        <v>0.95850577761473432</v>
      </c>
      <c r="AE955" s="23">
        <f ca="1">SQRT(Inputs!$B$38)*I955+SQRT(1-Inputs!$B$38)*_xlfn.NORM.S.INV(RAND())</f>
        <v>0.22881442675072114</v>
      </c>
      <c r="AF955" s="23">
        <f ca="1">SQRT(Inputs!$B$38)*J955+SQRT(1-Inputs!$B$38)*_xlfn.NORM.S.INV(RAND())</f>
        <v>-1.0686470361934903</v>
      </c>
      <c r="AG955" s="23">
        <f ca="1">SQRT(Inputs!$B$38)*K955+SQRT(1-Inputs!$B$38)*_xlfn.NORM.S.INV(RAND())</f>
        <v>2.1859755945637249</v>
      </c>
      <c r="AH955" s="23">
        <f ca="1">SQRT(Inputs!$B$38)*L955+SQRT(1-Inputs!$B$38)*_xlfn.NORM.S.INV(RAND())</f>
        <v>0.58951121722270494</v>
      </c>
      <c r="AI955" s="23">
        <f ca="1">SQRT(Inputs!$B$38)*M955+SQRT(1-Inputs!$B$38)*_xlfn.NORM.S.INV(RAND())</f>
        <v>-1.4726402239178047</v>
      </c>
      <c r="AJ955" s="23">
        <f ca="1">SQRT(Inputs!$B$38)*C955+SQRT(1-Inputs!$B$38)*_xlfn.NORM.S.INV(RAND())</f>
        <v>1.330095958712961</v>
      </c>
      <c r="AK955" s="23">
        <f ca="1">SQRT(Inputs!$B$38)*D955+SQRT(1-Inputs!$B$38)*_xlfn.NORM.S.INV(RAND())</f>
        <v>0.47719856755232115</v>
      </c>
      <c r="AL955" s="23">
        <f ca="1">SQRT(Inputs!$B$38)*E955+SQRT(1-Inputs!$B$38)*_xlfn.NORM.S.INV(RAND())</f>
        <v>1.7088297196837727</v>
      </c>
      <c r="AM955" s="23">
        <f ca="1">SQRT(Inputs!$B$38)*F955+SQRT(1-Inputs!$B$38)*_xlfn.NORM.S.INV(RAND())</f>
        <v>-1.2468090369889553</v>
      </c>
      <c r="AN955" s="23">
        <f ca="1">SQRT(Inputs!$B$38)*G955+SQRT(1-Inputs!$B$38)*_xlfn.NORM.S.INV(RAND())</f>
        <v>2.1889278556681047E-2</v>
      </c>
      <c r="AO955" s="23">
        <f ca="1">SQRT(Inputs!$B$38)*H955+SQRT(1-Inputs!$B$38)*_xlfn.NORM.S.INV(RAND())</f>
        <v>2.030370000800362</v>
      </c>
      <c r="AP955" s="23">
        <f ca="1">SQRT(Inputs!$B$38)*I955+SQRT(1-Inputs!$B$38)*_xlfn.NORM.S.INV(RAND())</f>
        <v>-0.24020141293340624</v>
      </c>
      <c r="AQ955" s="23">
        <f ca="1">SQRT(Inputs!$B$38)*J955+SQRT(1-Inputs!$B$38)*_xlfn.NORM.S.INV(RAND())</f>
        <v>-1.6050280706566873</v>
      </c>
      <c r="AR955" s="23">
        <f ca="1">SQRT(Inputs!$B$38)*K955+SQRT(1-Inputs!$B$38)*_xlfn.NORM.S.INV(RAND())</f>
        <v>-0.52145330193199113</v>
      </c>
      <c r="AS955" s="23">
        <f ca="1">SQRT(Inputs!$B$38)*L955+SQRT(1-Inputs!$B$38)*_xlfn.NORM.S.INV(RAND())</f>
        <v>-1.2194743512808939</v>
      </c>
      <c r="AT955" s="23">
        <f ca="1">SQRT(Inputs!$B$38)*M955+SQRT(1-Inputs!$B$38)*_xlfn.NORM.S.INV(RAND())</f>
        <v>-0.2275318902815168</v>
      </c>
      <c r="AU955" s="15">
        <f ca="1">Inputs!$B$6*EXP($B$8-0.5*C$5^2+C$5*N955)</f>
        <v>4725.6748520846722</v>
      </c>
      <c r="AV955" s="15">
        <f t="shared" ca="1" si="510"/>
        <v>4417.1251504463407</v>
      </c>
      <c r="AW955" s="15">
        <f t="shared" ca="1" si="511"/>
        <v>4787.2778217866053</v>
      </c>
      <c r="AX955" s="15">
        <f t="shared" ca="1" si="512"/>
        <v>4599.7231691803336</v>
      </c>
      <c r="AY955" s="15">
        <f t="shared" ca="1" si="513"/>
        <v>4754.808392567239</v>
      </c>
      <c r="AZ955" s="15">
        <f t="shared" ca="1" si="514"/>
        <v>5706.4019745611304</v>
      </c>
      <c r="BA955" s="15">
        <f t="shared" ca="1" si="515"/>
        <v>7130.0748963672295</v>
      </c>
      <c r="BB955" s="15">
        <f t="shared" ca="1" si="516"/>
        <v>7636.734983941843</v>
      </c>
      <c r="BC955" s="15">
        <f t="shared" ca="1" si="517"/>
        <v>10082.319430176363</v>
      </c>
      <c r="BD955" s="15">
        <f t="shared" ca="1" si="518"/>
        <v>11837.919514113668</v>
      </c>
      <c r="BE955" s="15">
        <f t="shared" ca="1" si="519"/>
        <v>14231.487886647355</v>
      </c>
      <c r="BF955" s="15">
        <f ca="1">Inputs!$B$13*EXP($B$9-0.5*C$6^2+C$6*Y955)</f>
        <v>14750.491112628017</v>
      </c>
      <c r="BG955" s="15">
        <f t="shared" ca="1" si="520"/>
        <v>24879.799769766298</v>
      </c>
      <c r="BH955" s="15">
        <f t="shared" ca="1" si="521"/>
        <v>34041.03793124904</v>
      </c>
      <c r="BI955" s="15">
        <f t="shared" ca="1" si="522"/>
        <v>45147.198595277652</v>
      </c>
      <c r="BJ955" s="15">
        <f t="shared" ca="1" si="523"/>
        <v>46167.953091240168</v>
      </c>
      <c r="BK955" s="15">
        <f t="shared" ca="1" si="524"/>
        <v>64560.658138047285</v>
      </c>
      <c r="BL955" s="15">
        <f t="shared" ca="1" si="525"/>
        <v>81691.77549399047</v>
      </c>
      <c r="BM955" s="15">
        <f t="shared" ca="1" si="526"/>
        <v>87932.925867544021</v>
      </c>
      <c r="BN955" s="15">
        <f t="shared" ca="1" si="527"/>
        <v>140533.36751332955</v>
      </c>
      <c r="BO955" s="15">
        <f t="shared" ca="1" si="528"/>
        <v>185175.98613892542</v>
      </c>
      <c r="BP955" s="15">
        <f t="shared" ca="1" si="529"/>
        <v>192893.16402429939</v>
      </c>
      <c r="BQ955" s="15">
        <f ca="1">Inputs!$B$20*EXP($B$10-0.5*C$7^2+C$7*AJ955)</f>
        <v>6875.3009489507613</v>
      </c>
      <c r="BR955" s="15">
        <f t="shared" ca="1" si="530"/>
        <v>10855.432675500235</v>
      </c>
      <c r="BS955" s="15">
        <f t="shared" ca="1" si="531"/>
        <v>24283.90593015268</v>
      </c>
      <c r="BT955" s="15">
        <f t="shared" ca="1" si="532"/>
        <v>24141.60167185944</v>
      </c>
      <c r="BU955" s="15">
        <f t="shared" ca="1" si="533"/>
        <v>33635.042403535313</v>
      </c>
      <c r="BV955" s="15">
        <f t="shared" ca="1" si="534"/>
        <v>73938.835694798443</v>
      </c>
      <c r="BW955" s="15">
        <f t="shared" ca="1" si="535"/>
        <v>98063.194218258461</v>
      </c>
      <c r="BX955" s="15">
        <f t="shared" ca="1" si="536"/>
        <v>99420.727354173476</v>
      </c>
      <c r="BY955" s="15">
        <f t="shared" ca="1" si="537"/>
        <v>126078.05311273607</v>
      </c>
      <c r="BZ955" s="15">
        <f t="shared" ca="1" si="538"/>
        <v>141377.43648434945</v>
      </c>
      <c r="CA955" s="15">
        <f t="shared" ca="1" si="539"/>
        <v>190722.94724208568</v>
      </c>
      <c r="CB955" s="15">
        <f ca="1">(AU955*DCF!C$10-DCF!C$5*MAX(AU955*DCF!C$10,0)-MAX(AU955-Inputs!$B$6,0)/Inputs!$B$10)*DCF!C$6</f>
        <v>1044.7610511267821</v>
      </c>
      <c r="CC955" s="15">
        <f ca="1">(AV955*DCF!D$10-DCF!D$5*MAX(AV955*DCF!D$10,0)-MAX(AV955-AU955,0)/Inputs!$B$10)*DCF!D$6</f>
        <v>1076.6443303806864</v>
      </c>
      <c r="CD955" s="15">
        <f ca="1">(AW955*DCF!E$10-DCF!E$5*MAX(AW955*DCF!E$10,0)-MAX(AW955-AV955,0)/Inputs!$B$10)*DCF!E$6</f>
        <v>1021.9325317725823</v>
      </c>
      <c r="CE955" s="15">
        <f ca="1">(AX955*DCF!F$10-DCF!F$5*MAX(AX955*DCF!F$10,0)-MAX(AX955-AW955,0)/Inputs!$B$10)*DCF!F$6</f>
        <v>1004.1122373303879</v>
      </c>
      <c r="CF955" s="15">
        <f ca="1">(AY955*DCF!G$10-DCF!G$5*MAX(AY955*DCF!G$10,0)-MAX(AY955-AX955,0)/Inputs!$B$10)*DCF!G$6</f>
        <v>949.86994074711697</v>
      </c>
      <c r="CG955" s="15">
        <f ca="1">(AZ955*DCF!H$10-DCF!H$5*MAX(AZ955*DCF!H$10,0)-MAX(AZ955-AY955,0)/Inputs!$B$10)*DCF!H$6</f>
        <v>938.92953640641724</v>
      </c>
      <c r="CH955" s="15">
        <f ca="1">(BA955*DCF!I$10-DCF!I$5*MAX(BA955*DCF!I$10,0)-MAX(BA955-AZ955,0)/Inputs!$B$10)*DCF!I$6</f>
        <v>1068.8723374747758</v>
      </c>
      <c r="CI955" s="15">
        <f ca="1">(BB955*DCF!J$10-DCF!J$5*MAX(BB955*DCF!J$10,0)-MAX(BB955-BA955,0)/Inputs!$B$10)*DCF!J$6</f>
        <v>1233.7054557627334</v>
      </c>
      <c r="CJ955" s="15">
        <f ca="1">(BC955*DCF!K$10-DCF!K$5*MAX(BC955*DCF!K$10,0)-MAX(BC955-BB955,0)/Inputs!$B$10)*DCF!K$6</f>
        <v>1280.7469114393293</v>
      </c>
      <c r="CK955" s="15">
        <f ca="1">(BD955*DCF!L$10-DCF!L$5*MAX(BD955*DCF!L$10,0)-MAX(BD955-BC955,0)/Inputs!$B$10)*DCF!L$6</f>
        <v>1558.3558557226352</v>
      </c>
      <c r="CL955" s="15">
        <f ca="1">(BE955*DCF!M$10-DCF!M$5*MAX(BE955*DCF!M$10,0)-MAX(BE955-BD955,0)/Inputs!$B$10)*DCF!M$6</f>
        <v>1722.3096943776557</v>
      </c>
      <c r="CM955" s="15">
        <f ca="1">(BF955*DCF!C$28-DCF!C$5*MAX(BF955*DCF!C$28,0)-MAX(BF955-Inputs!$B$13,0)/Inputs!$B$17)*DCF!C$6</f>
        <v>3724.9653661390444</v>
      </c>
      <c r="CN955" s="15">
        <f ca="1">(BG955*DCF!D$28-DCF!D$5*MAX(BG955*DCF!D$28,0)-MAX(BG955-BF955,0)/Inputs!$B$17)*DCF!D$6</f>
        <v>5166.6288936277087</v>
      </c>
      <c r="CO955" s="15">
        <f ca="1">(BH955*DCF!E$28-DCF!E$5*MAX(BH955*DCF!E$28,0)-MAX(BH955-BG955,0)/Inputs!$B$17)*DCF!E$6</f>
        <v>7835.4741527668566</v>
      </c>
      <c r="CP955" s="15">
        <f ca="1">(BI955*DCF!F$28-DCF!F$5*MAX(BI955*DCF!F$28,0)-MAX(BI955-BH955,0)/Inputs!$B$17)*DCF!F$6</f>
        <v>10234.223107321508</v>
      </c>
      <c r="CQ955" s="15">
        <f ca="1">(BJ955*DCF!G$28-DCF!G$5*MAX(BJ955*DCF!G$28,0)-MAX(BJ955-BI955,0)/Inputs!$B$17)*DCF!G$6</f>
        <v>11806.944882375283</v>
      </c>
      <c r="CR955" s="15">
        <f ca="1">(BK955*DCF!H$28-DCF!H$5*MAX(BK955*DCF!H$28,0)-MAX(BK955-BJ955,0)/Inputs!$B$17)*DCF!H$6</f>
        <v>13108.852838070974</v>
      </c>
      <c r="CS955" s="15">
        <f ca="1">(BL955*DCF!I$28-DCF!I$5*MAX(BL955*DCF!I$28,0)-MAX(BL955-BK955,0)/Inputs!$B$17)*DCF!I$6</f>
        <v>16751.228580190415</v>
      </c>
      <c r="CT955" s="15">
        <f ca="1">(BM955*DCF!J$28-DCF!J$5*MAX(BM955*DCF!J$28,0)-MAX(BM955-BL955,0)/Inputs!$B$17)*DCF!J$6</f>
        <v>18788.816788755998</v>
      </c>
      <c r="CU955" s="15">
        <f ca="1">(BN955*DCF!K$28-DCF!K$5*MAX(BN955*DCF!K$28,0)-MAX(BN955-BM955,0)/Inputs!$B$17)*DCF!K$6</f>
        <v>23235.437428932466</v>
      </c>
      <c r="CV955" s="15">
        <f ca="1">(BO955*DCF!L$28-DCF!L$5*MAX(BO955*DCF!L$28,0)-MAX(BO955-BN955,0)/Inputs!$B$17)*DCF!L$6</f>
        <v>31895.109316843798</v>
      </c>
      <c r="CW955" s="15">
        <f ca="1">(BP955*DCF!M$28-DCF!M$5*MAX(BP955*DCF!M$28,0)-MAX(BP955-BO955,0)/Inputs!$B$17)*DCF!M$6</f>
        <v>35486.298507715212</v>
      </c>
      <c r="CX955" s="15">
        <f ca="1">(BQ955*DCF!C$46-DCF!C$5*MAX(BQ955*DCF!C$46,0)-MAX(BQ955-Inputs!$B$20,0)/Inputs!$B$24)*DCF!C$6</f>
        <v>-3284.9660154393264</v>
      </c>
      <c r="CY955" s="15">
        <f ca="1">(BR955*DCF!D$46-DCF!D$5*MAX(BR955*DCF!D$46,0)-MAX(BR955-BQ955,0)/Inputs!$B$24)*DCF!D$6</f>
        <v>-3551.0583753711699</v>
      </c>
      <c r="CZ955" s="15">
        <f ca="1">(BS955*DCF!E$46-DCF!E$5*MAX(BS955*DCF!E$46,0)-MAX(BS955-BR955,0)/Inputs!$B$24)*DCF!E$6</f>
        <v>-8164.748634655466</v>
      </c>
      <c r="DA955" s="15">
        <f ca="1">(BT955*DCF!F$46-DCF!F$5*MAX(BT955*DCF!F$46,0)-MAX(BT955-BS955,0)/Inputs!$B$24)*DCF!F$6</f>
        <v>-1758.1440685939961</v>
      </c>
      <c r="DB955" s="15">
        <f ca="1">(BU955*DCF!G$46-DCF!G$5*MAX(BU955*DCF!G$46,0)-MAX(BU955-BT955,0)/Inputs!$B$24)*DCF!G$6</f>
        <v>-4324.8222663748757</v>
      </c>
      <c r="DC955" s="15">
        <f ca="1">(BV955*DCF!H$46-DCF!H$5*MAX(BV955*DCF!H$46,0)-MAX(BV955-BU955,0)/Inputs!$B$24)*DCF!H$6</f>
        <v>-12524.156819821401</v>
      </c>
      <c r="DD955" s="15">
        <f ca="1">(BW955*DCF!I$46-DCF!I$5*MAX(BW955*DCF!I$46,0)-MAX(BW955-BV955,0)/Inputs!$B$24)*DCF!I$6</f>
        <v>-4660.362591115203</v>
      </c>
      <c r="DE955" s="15">
        <f ca="1">(BX955*DCF!J$46-DCF!J$5*MAX(BX955*DCF!J$46,0)-MAX(BX955-BW955,0)/Inputs!$B$24)*DCF!J$6</f>
        <v>3810.4288918693669</v>
      </c>
      <c r="DF955" s="15">
        <f ca="1">(BY955*DCF!K$46-DCF!K$5*MAX(BY955*DCF!K$46,0)-MAX(BY955-BX955,0)/Inputs!$B$24)*DCF!K$6</f>
        <v>671.66401444445205</v>
      </c>
      <c r="DG955" s="15">
        <f ca="1">(BZ955*DCF!L$46-DCF!L$5*MAX(BZ955*DCF!L$46,0)-MAX(BZ955-BY955,0)/Inputs!$B$24)*DCF!L$6</f>
        <v>6310.4678681800242</v>
      </c>
      <c r="DH955" s="15">
        <f ca="1">(CA955*DCF!M$46-DCF!M$5*MAX(CA955*DCF!M$46,0)-MAX(CA955-BZ955,0)/Inputs!$B$24)*DCF!M$6</f>
        <v>4635.9454788162611</v>
      </c>
      <c r="DI955" s="15">
        <f ca="1">SUM(CB955:CL955)+BE955*DCF!M$10*(1+Inputs!$B$30)*(1-Inputs!$B$33)*(1-Inputs!$B$30/Inputs!$B$31)/(Inputs!$B$29-Inputs!$B$30)*DCF!M$6</f>
        <v>52506.658863025441</v>
      </c>
      <c r="DJ955" s="15">
        <f ca="1">SUM(CM955:CW955)+BP955*DCF!M$28*(1+Inputs!$B$30)*(1-Inputs!$B$33)*(1-Inputs!$B$30/Inputs!$B$31)/(Inputs!$B$29-Inputs!$B$30)*DCF!M$6</f>
        <v>893799.614832944</v>
      </c>
      <c r="DK955" s="15">
        <f ca="1">SUM(CX955:DH955)+CA955*DCF!M$46*(1+Inputs!$B$30)*(1-Inputs!$B$33)*(1-Inputs!$B$30/Inputs!$B$31)/(Inputs!$B$29-Inputs!$B$30)*DCF!M$6</f>
        <v>272040.51649560919</v>
      </c>
      <c r="DM955" s="15">
        <f ca="1">DI955+DJ955+DK955+Inputs!$B$34+Inputs!$B$36-Inputs!$B$35</f>
        <v>1295197.7901915787</v>
      </c>
    </row>
    <row r="956" spans="1:117" x14ac:dyDescent="0.75">
      <c r="A956" s="11">
        <v>943</v>
      </c>
      <c r="C956" s="23">
        <f t="shared" ca="1" si="544"/>
        <v>-0.23741958577196753</v>
      </c>
      <c r="D956" s="23">
        <f t="shared" ca="1" si="544"/>
        <v>6.8173119152854331E-2</v>
      </c>
      <c r="E956" s="23">
        <f t="shared" ca="1" si="544"/>
        <v>-0.4170056242292034</v>
      </c>
      <c r="F956" s="23">
        <f t="shared" ca="1" si="544"/>
        <v>1.5972437431979984</v>
      </c>
      <c r="G956" s="23">
        <f t="shared" ca="1" si="544"/>
        <v>-0.53826328019995551</v>
      </c>
      <c r="H956" s="23">
        <f t="shared" ca="1" si="544"/>
        <v>1.0951652024759031</v>
      </c>
      <c r="I956" s="23">
        <f t="shared" ca="1" si="544"/>
        <v>-0.32542414415602378</v>
      </c>
      <c r="J956" s="23">
        <f t="shared" ca="1" si="544"/>
        <v>-0.41844222740952075</v>
      </c>
      <c r="K956" s="23">
        <f t="shared" ca="1" si="544"/>
        <v>-3.6862360212003535</v>
      </c>
      <c r="L956" s="23">
        <f t="shared" ca="1" si="544"/>
        <v>-1.3015688828115735</v>
      </c>
      <c r="M956" s="23">
        <f t="shared" ca="1" si="544"/>
        <v>1.5458020908526362</v>
      </c>
      <c r="N956" s="23">
        <f ca="1">SQRT(Inputs!$B$38)*C956+SQRT(1-Inputs!$B$38)*_xlfn.NORM.S.INV(RAND())</f>
        <v>1.0421918468338924</v>
      </c>
      <c r="O956" s="23">
        <f ca="1">SQRT(Inputs!$B$38)*D956+SQRT(1-Inputs!$B$38)*_xlfn.NORM.S.INV(RAND())</f>
        <v>-0.18639485653160104</v>
      </c>
      <c r="P956" s="23">
        <f ca="1">SQRT(Inputs!$B$38)*E956+SQRT(1-Inputs!$B$38)*_xlfn.NORM.S.INV(RAND())</f>
        <v>0.35677883474168953</v>
      </c>
      <c r="Q956" s="23">
        <f ca="1">SQRT(Inputs!$B$38)*F956+SQRT(1-Inputs!$B$38)*_xlfn.NORM.S.INV(RAND())</f>
        <v>1.5799312069748219</v>
      </c>
      <c r="R956" s="23">
        <f ca="1">SQRT(Inputs!$B$38)*G956+SQRT(1-Inputs!$B$38)*_xlfn.NORM.S.INV(RAND())</f>
        <v>2.3079700236456502E-2</v>
      </c>
      <c r="S956" s="23">
        <f ca="1">SQRT(Inputs!$B$38)*H956+SQRT(1-Inputs!$B$38)*_xlfn.NORM.S.INV(RAND())</f>
        <v>-0.51724127180181489</v>
      </c>
      <c r="T956" s="23">
        <f ca="1">SQRT(Inputs!$B$38)*I956+SQRT(1-Inputs!$B$38)*_xlfn.NORM.S.INV(RAND())</f>
        <v>-0.48092177263108227</v>
      </c>
      <c r="U956" s="23">
        <f ca="1">SQRT(Inputs!$B$38)*J956+SQRT(1-Inputs!$B$38)*_xlfn.NORM.S.INV(RAND())</f>
        <v>1.0265310701766073</v>
      </c>
      <c r="V956" s="23">
        <f ca="1">SQRT(Inputs!$B$38)*K956+SQRT(1-Inputs!$B$38)*_xlfn.NORM.S.INV(RAND())</f>
        <v>-2.3304718446020569</v>
      </c>
      <c r="W956" s="23">
        <f ca="1">SQRT(Inputs!$B$38)*L956+SQRT(1-Inputs!$B$38)*_xlfn.NORM.S.INV(RAND())</f>
        <v>3.4509817941396626E-2</v>
      </c>
      <c r="X956" s="23">
        <f ca="1">SQRT(Inputs!$B$38)*M956+SQRT(1-Inputs!$B$38)*_xlfn.NORM.S.INV(RAND())</f>
        <v>1.8336152436072348</v>
      </c>
      <c r="Y956" s="23">
        <f ca="1">SQRT(Inputs!$B$38)*C956+SQRT(1-Inputs!$B$38)*_xlfn.NORM.S.INV(RAND())</f>
        <v>0.6748615981395546</v>
      </c>
      <c r="Z956" s="23">
        <f ca="1">SQRT(Inputs!$B$38)*D956+SQRT(1-Inputs!$B$38)*_xlfn.NORM.S.INV(RAND())</f>
        <v>-0.11958454957156273</v>
      </c>
      <c r="AA956" s="23">
        <f ca="1">SQRT(Inputs!$B$38)*E956+SQRT(1-Inputs!$B$38)*_xlfn.NORM.S.INV(RAND())</f>
        <v>-1.3378377629024389</v>
      </c>
      <c r="AB956" s="23">
        <f ca="1">SQRT(Inputs!$B$38)*F956+SQRT(1-Inputs!$B$38)*_xlfn.NORM.S.INV(RAND())</f>
        <v>1.0810606631500286</v>
      </c>
      <c r="AC956" s="23">
        <f ca="1">SQRT(Inputs!$B$38)*G956+SQRT(1-Inputs!$B$38)*_xlfn.NORM.S.INV(RAND())</f>
        <v>0.28434303719627929</v>
      </c>
      <c r="AD956" s="23">
        <f ca="1">SQRT(Inputs!$B$38)*H956+SQRT(1-Inputs!$B$38)*_xlfn.NORM.S.INV(RAND())</f>
        <v>0.89113055175123845</v>
      </c>
      <c r="AE956" s="23">
        <f ca="1">SQRT(Inputs!$B$38)*I956+SQRT(1-Inputs!$B$38)*_xlfn.NORM.S.INV(RAND())</f>
        <v>0.17055231840381574</v>
      </c>
      <c r="AF956" s="23">
        <f ca="1">SQRT(Inputs!$B$38)*J956+SQRT(1-Inputs!$B$38)*_xlfn.NORM.S.INV(RAND())</f>
        <v>-0.14790234903765678</v>
      </c>
      <c r="AG956" s="23">
        <f ca="1">SQRT(Inputs!$B$38)*K956+SQRT(1-Inputs!$B$38)*_xlfn.NORM.S.INV(RAND())</f>
        <v>-1.4539215360416011</v>
      </c>
      <c r="AH956" s="23">
        <f ca="1">SQRT(Inputs!$B$38)*L956+SQRT(1-Inputs!$B$38)*_xlfn.NORM.S.INV(RAND())</f>
        <v>-0.65739763358435543</v>
      </c>
      <c r="AI956" s="23">
        <f ca="1">SQRT(Inputs!$B$38)*M956+SQRT(1-Inputs!$B$38)*_xlfn.NORM.S.INV(RAND())</f>
        <v>0.86483302032381759</v>
      </c>
      <c r="AJ956" s="23">
        <f ca="1">SQRT(Inputs!$B$38)*C956+SQRT(1-Inputs!$B$38)*_xlfn.NORM.S.INV(RAND())</f>
        <v>-0.53783694568593843</v>
      </c>
      <c r="AK956" s="23">
        <f ca="1">SQRT(Inputs!$B$38)*D956+SQRT(1-Inputs!$B$38)*_xlfn.NORM.S.INV(RAND())</f>
        <v>0.96309928945529566</v>
      </c>
      <c r="AL956" s="23">
        <f ca="1">SQRT(Inputs!$B$38)*E956+SQRT(1-Inputs!$B$38)*_xlfn.NORM.S.INV(RAND())</f>
        <v>-1.5558262753947958</v>
      </c>
      <c r="AM956" s="23">
        <f ca="1">SQRT(Inputs!$B$38)*F956+SQRT(1-Inputs!$B$38)*_xlfn.NORM.S.INV(RAND())</f>
        <v>-0.72660190675888936</v>
      </c>
      <c r="AN956" s="23">
        <f ca="1">SQRT(Inputs!$B$38)*G956+SQRT(1-Inputs!$B$38)*_xlfn.NORM.S.INV(RAND())</f>
        <v>-0.43122761298855128</v>
      </c>
      <c r="AO956" s="23">
        <f ca="1">SQRT(Inputs!$B$38)*H956+SQRT(1-Inputs!$B$38)*_xlfn.NORM.S.INV(RAND())</f>
        <v>0.26668234704253185</v>
      </c>
      <c r="AP956" s="23">
        <f ca="1">SQRT(Inputs!$B$38)*I956+SQRT(1-Inputs!$B$38)*_xlfn.NORM.S.INV(RAND())</f>
        <v>-1.0567223646644541</v>
      </c>
      <c r="AQ956" s="23">
        <f ca="1">SQRT(Inputs!$B$38)*J956+SQRT(1-Inputs!$B$38)*_xlfn.NORM.S.INV(RAND())</f>
        <v>-0.30685138650824945</v>
      </c>
      <c r="AR956" s="23">
        <f ca="1">SQRT(Inputs!$B$38)*K956+SQRT(1-Inputs!$B$38)*_xlfn.NORM.S.INV(RAND())</f>
        <v>-2.2567196721073906</v>
      </c>
      <c r="AS956" s="23">
        <f ca="1">SQRT(Inputs!$B$38)*L956+SQRT(1-Inputs!$B$38)*_xlfn.NORM.S.INV(RAND())</f>
        <v>-0.20642352720292723</v>
      </c>
      <c r="AT956" s="23">
        <f ca="1">SQRT(Inputs!$B$38)*M956+SQRT(1-Inputs!$B$38)*_xlfn.NORM.S.INV(RAND())</f>
        <v>0.58211864180526085</v>
      </c>
      <c r="AU956" s="15">
        <f ca="1">Inputs!$B$6*EXP($B$8-0.5*C$5^2+C$5*N956)</f>
        <v>5874.1415870588971</v>
      </c>
      <c r="AV956" s="15">
        <f t="shared" ca="1" si="510"/>
        <v>6956.9197309099345</v>
      </c>
      <c r="AW956" s="15">
        <f t="shared" ca="1" si="511"/>
        <v>8900.9247540042452</v>
      </c>
      <c r="AX956" s="15">
        <f t="shared" ca="1" si="512"/>
        <v>13238.490465984256</v>
      </c>
      <c r="AY956" s="15">
        <f t="shared" ca="1" si="513"/>
        <v>16222.454077634569</v>
      </c>
      <c r="AZ956" s="15">
        <f t="shared" ca="1" si="514"/>
        <v>18741.999553224872</v>
      </c>
      <c r="BA956" s="15">
        <f t="shared" ca="1" si="515"/>
        <v>21809.57525389886</v>
      </c>
      <c r="BB956" s="15">
        <f t="shared" ca="1" si="516"/>
        <v>29593.951510112602</v>
      </c>
      <c r="BC956" s="15">
        <f t="shared" ca="1" si="517"/>
        <v>28943.41997403634</v>
      </c>
      <c r="BD956" s="15">
        <f t="shared" ca="1" si="518"/>
        <v>35573.057534325861</v>
      </c>
      <c r="BE956" s="15">
        <f t="shared" ca="1" si="519"/>
        <v>51513.250771435029</v>
      </c>
      <c r="BF956" s="15">
        <f ca="1">Inputs!$B$13*EXP($B$9-0.5*C$6^2+C$6*Y956)</f>
        <v>15810.965294976262</v>
      </c>
      <c r="BG956" s="15">
        <f t="shared" ca="1" si="520"/>
        <v>18858.04705960807</v>
      </c>
      <c r="BH956" s="15">
        <f t="shared" ca="1" si="521"/>
        <v>18455.967652866264</v>
      </c>
      <c r="BI956" s="15">
        <f t="shared" ca="1" si="522"/>
        <v>26683.119257083068</v>
      </c>
      <c r="BJ956" s="15">
        <f t="shared" ca="1" si="523"/>
        <v>34080.371779401685</v>
      </c>
      <c r="BK956" s="15">
        <f t="shared" ca="1" si="524"/>
        <v>47222.394589996249</v>
      </c>
      <c r="BL956" s="15">
        <f t="shared" ca="1" si="525"/>
        <v>59303.366279824171</v>
      </c>
      <c r="BM956" s="15">
        <f t="shared" ca="1" si="526"/>
        <v>71569.495720170991</v>
      </c>
      <c r="BN956" s="15">
        <f t="shared" ca="1" si="527"/>
        <v>73947.054160194573</v>
      </c>
      <c r="BO956" s="15">
        <f t="shared" ca="1" si="528"/>
        <v>84290.576525761309</v>
      </c>
      <c r="BP956" s="15">
        <f t="shared" ca="1" si="529"/>
        <v>114425.86664168526</v>
      </c>
      <c r="BQ956" s="15">
        <f ca="1">Inputs!$B$20*EXP($B$10-0.5*C$7^2+C$7*AJ956)</f>
        <v>3544.5526242891783</v>
      </c>
      <c r="BR956" s="15">
        <f t="shared" ca="1" si="530"/>
        <v>6530.3109112817292</v>
      </c>
      <c r="BS956" s="15">
        <f t="shared" ca="1" si="531"/>
        <v>5720.0870144374112</v>
      </c>
      <c r="BT956" s="15">
        <f t="shared" ca="1" si="532"/>
        <v>6518.0409245837354</v>
      </c>
      <c r="BU956" s="15">
        <f t="shared" ca="1" si="533"/>
        <v>8138.1681978445285</v>
      </c>
      <c r="BV956" s="15">
        <f t="shared" ca="1" si="534"/>
        <v>12023.686699664873</v>
      </c>
      <c r="BW956" s="15">
        <f t="shared" ca="1" si="535"/>
        <v>13415.844840955362</v>
      </c>
      <c r="BX956" s="15">
        <f t="shared" ca="1" si="536"/>
        <v>17644.70620603245</v>
      </c>
      <c r="BY956" s="15">
        <f t="shared" ca="1" si="537"/>
        <v>16054.304687586478</v>
      </c>
      <c r="BZ956" s="15">
        <f t="shared" ca="1" si="538"/>
        <v>21687.629010239696</v>
      </c>
      <c r="CA956" s="15">
        <f t="shared" ca="1" si="539"/>
        <v>33784.638389047344</v>
      </c>
      <c r="CB956" s="15">
        <f ca="1">(AU956*DCF!C$10-DCF!C$5*MAX(AU956*DCF!C$10,0)-MAX(AU956-Inputs!$B$6,0)/Inputs!$B$10)*DCF!C$6</f>
        <v>1036.57227860276</v>
      </c>
      <c r="CC956" s="15">
        <f ca="1">(AV956*DCF!D$10-DCF!D$5*MAX(AV956*DCF!D$10,0)-MAX(AV956-AU956,0)/Inputs!$B$10)*DCF!D$6</f>
        <v>1431.6949407642846</v>
      </c>
      <c r="CD956" s="15">
        <f ca="1">(AW956*DCF!E$10-DCF!E$5*MAX(AW956*DCF!E$10,0)-MAX(AW956-AV956,0)/Inputs!$B$10)*DCF!E$6</f>
        <v>1617.2113991929234</v>
      </c>
      <c r="CE956" s="15">
        <f ca="1">(AX956*DCF!F$10-DCF!F$5*MAX(AX956*DCF!F$10,0)-MAX(AX956-AW956,0)/Inputs!$B$10)*DCF!F$6</f>
        <v>1987.4014869675111</v>
      </c>
      <c r="CF956" s="15">
        <f ca="1">(AY956*DCF!G$10-DCF!G$5*MAX(AY956*DCF!G$10,0)-MAX(AY956-AX956,0)/Inputs!$B$10)*DCF!G$6</f>
        <v>2768.9026070084565</v>
      </c>
      <c r="CG956" s="15">
        <f ca="1">(AZ956*DCF!H$10-DCF!H$5*MAX(AZ956*DCF!H$10,0)-MAX(AZ956-AY956,0)/Inputs!$B$10)*DCF!H$6</f>
        <v>3191.3821885401726</v>
      </c>
      <c r="CH956" s="15">
        <f ca="1">(BA956*DCF!I$10-DCF!I$5*MAX(BA956*DCF!I$10,0)-MAX(BA956-AZ956,0)/Inputs!$B$10)*DCF!I$6</f>
        <v>3480.6238901078223</v>
      </c>
      <c r="CI956" s="15">
        <f ca="1">(BB956*DCF!J$10-DCF!J$5*MAX(BB956*DCF!J$10,0)-MAX(BB956-BA956,0)/Inputs!$B$10)*DCF!J$6</f>
        <v>3898.7968012966639</v>
      </c>
      <c r="CJ956" s="15">
        <f ca="1">(BC956*DCF!K$10-DCF!K$5*MAX(BC956*DCF!K$10,0)-MAX(BC956-BB956,0)/Inputs!$B$10)*DCF!K$6</f>
        <v>4659.4257818233928</v>
      </c>
      <c r="CK956" s="15">
        <f ca="1">(BD956*DCF!L$10-DCF!L$5*MAX(BD956*DCF!L$10,0)-MAX(BD956-BC956,0)/Inputs!$B$10)*DCF!L$6</f>
        <v>4507.7740525404724</v>
      </c>
      <c r="CL956" s="15">
        <f ca="1">(BE956*DCF!M$10-DCF!M$5*MAX(BE956*DCF!M$10,0)-MAX(BE956-BD956,0)/Inputs!$B$10)*DCF!M$6</f>
        <v>5364.9595569752928</v>
      </c>
      <c r="CM956" s="15">
        <f ca="1">(BF956*DCF!C$28-DCF!C$5*MAX(BF956*DCF!C$28,0)-MAX(BF956-Inputs!$B$13,0)/Inputs!$B$17)*DCF!C$6</f>
        <v>3803.7019257812617</v>
      </c>
      <c r="CN956" s="15">
        <f ca="1">(BG956*DCF!D$28-DCF!D$5*MAX(BG956*DCF!D$28,0)-MAX(BG956-BF956,0)/Inputs!$B$17)*DCF!D$6</f>
        <v>4904.0475495293776</v>
      </c>
      <c r="CO956" s="15">
        <f ca="1">(BH956*DCF!E$28-DCF!E$5*MAX(BH956*DCF!E$28,0)-MAX(BH956-BG956,0)/Inputs!$B$17)*DCF!E$6</f>
        <v>5227.058674435908</v>
      </c>
      <c r="CP956" s="15">
        <f ca="1">(BI956*DCF!F$28-DCF!F$5*MAX(BI956*DCF!F$28,0)-MAX(BI956-BH956,0)/Inputs!$B$17)*DCF!F$6</f>
        <v>5745.881032324598</v>
      </c>
      <c r="CQ956" s="15">
        <f ca="1">(BJ956*DCF!G$28-DCF!G$5*MAX(BJ956*DCF!G$28,0)-MAX(BJ956-BI956,0)/Inputs!$B$17)*DCF!G$6</f>
        <v>7598.2662268795293</v>
      </c>
      <c r="CR956" s="15">
        <f ca="1">(BK956*DCF!H$28-DCF!H$5*MAX(BK956*DCF!H$28,0)-MAX(BK956-BJ956,0)/Inputs!$B$17)*DCF!H$6</f>
        <v>9636.7176410086195</v>
      </c>
      <c r="CS956" s="15">
        <f ca="1">(BL956*DCF!I$28-DCF!I$5*MAX(BL956*DCF!I$28,0)-MAX(BL956-BK956,0)/Inputs!$B$17)*DCF!I$6</f>
        <v>12211.376884241221</v>
      </c>
      <c r="CT956" s="15">
        <f ca="1">(BM956*DCF!J$28-DCF!J$5*MAX(BM956*DCF!J$28,0)-MAX(BM956-BL956,0)/Inputs!$B$17)*DCF!J$6</f>
        <v>14339.550425323812</v>
      </c>
      <c r="CU956" s="15">
        <f ca="1">(BN956*DCF!K$28-DCF!K$5*MAX(BN956*DCF!K$28,0)-MAX(BN956-BM956,0)/Inputs!$B$17)*DCF!K$6</f>
        <v>15325.158728217602</v>
      </c>
      <c r="CV956" s="15">
        <f ca="1">(BO956*DCF!L$28-DCF!L$5*MAX(BO956*DCF!L$28,0)-MAX(BO956-BN956,0)/Inputs!$B$17)*DCF!L$6</f>
        <v>15647.35246209433</v>
      </c>
      <c r="CW956" s="15">
        <f ca="1">(BP956*DCF!M$28-DCF!M$5*MAX(BP956*DCF!M$28,0)-MAX(BP956-BO956,0)/Inputs!$B$17)*DCF!M$6</f>
        <v>18379.308432685215</v>
      </c>
      <c r="CX956" s="15">
        <f ca="1">(BQ956*DCF!C$46-DCF!C$5*MAX(BQ956*DCF!C$46,0)-MAX(BQ956-Inputs!$B$20,0)/Inputs!$B$24)*DCF!C$6</f>
        <v>-977.28819234816046</v>
      </c>
      <c r="CY956" s="15">
        <f ca="1">(BR956*DCF!D$46-DCF!D$5*MAX(BR956*DCF!D$46,0)-MAX(BR956-BQ956,0)/Inputs!$B$24)*DCF!D$6</f>
        <v>-2388.5700607524677</v>
      </c>
      <c r="CZ956" s="15">
        <f ca="1">(BS956*DCF!E$46-DCF!E$5*MAX(BS956*DCF!E$46,0)-MAX(BS956-BR956,0)/Inputs!$B$24)*DCF!E$6</f>
        <v>-676.41024887592948</v>
      </c>
      <c r="DA956" s="15">
        <f ca="1">(BT956*DCF!F$46-DCF!F$5*MAX(BT956*DCF!F$46,0)-MAX(BT956-BS956,0)/Inputs!$B$24)*DCF!F$6</f>
        <v>-765.24519425817482</v>
      </c>
      <c r="DB956" s="15">
        <f ca="1">(BU956*DCF!G$46-DCF!G$5*MAX(BU956*DCF!G$46,0)-MAX(BU956-BT956,0)/Inputs!$B$24)*DCF!G$6</f>
        <v>-818.7307040369285</v>
      </c>
      <c r="DC956" s="15">
        <f ca="1">(BV956*DCF!H$46-DCF!H$5*MAX(BV956*DCF!H$46,0)-MAX(BV956-BU956,0)/Inputs!$B$24)*DCF!H$6</f>
        <v>-1207.4010674738254</v>
      </c>
      <c r="DD956" s="15">
        <f ca="1">(BW956*DCF!I$46-DCF!I$5*MAX(BW956*DCF!I$46,0)-MAX(BW956-BV956,0)/Inputs!$B$24)*DCF!I$6</f>
        <v>-89.790609759806088</v>
      </c>
      <c r="DE956" s="15">
        <f ca="1">(BX956*DCF!J$46-DCF!J$5*MAX(BX956*DCF!J$46,0)-MAX(BX956-BW956,0)/Inputs!$B$24)*DCF!J$6</f>
        <v>-381.27832664896323</v>
      </c>
      <c r="DF956" s="15">
        <f ca="1">(BY956*DCF!K$46-DCF!K$5*MAX(BY956*DCF!K$46,0)-MAX(BY956-BX956,0)/Inputs!$B$24)*DCF!K$6</f>
        <v>917.07540103059375</v>
      </c>
      <c r="DG956" s="15">
        <f ca="1">(BZ956*DCF!L$46-DCF!L$5*MAX(BZ956*DCF!L$46,0)-MAX(BZ956-BY956,0)/Inputs!$B$24)*DCF!L$6</f>
        <v>224.3255657230126</v>
      </c>
      <c r="DH956" s="15">
        <f ca="1">(CA956*DCF!M$46-DCF!M$5*MAX(CA956*DCF!M$46,0)-MAX(CA956-BZ956,0)/Inputs!$B$24)*DCF!M$6</f>
        <v>119.62823208945102</v>
      </c>
      <c r="DI956" s="15">
        <f ca="1">SUM(CB956:CL956)+BE956*DCF!M$10*(1+Inputs!$B$30)*(1-Inputs!$B$33)*(1-Inputs!$B$30/Inputs!$B$31)/(Inputs!$B$29-Inputs!$B$30)*DCF!M$6</f>
        <v>177306.80307294455</v>
      </c>
      <c r="DJ956" s="15">
        <f ca="1">SUM(CM956:CW956)+BP956*DCF!M$28*(1+Inputs!$B$30)*(1-Inputs!$B$33)*(1-Inputs!$B$30/Inputs!$B$31)/(Inputs!$B$29-Inputs!$B$30)*DCF!M$6</f>
        <v>537416.68663485511</v>
      </c>
      <c r="DK956" s="15">
        <f ca="1">SUM(CX956:DH956)+CA956*DCF!M$46*(1+Inputs!$B$30)*(1-Inputs!$B$33)*(1-Inputs!$B$30/Inputs!$B$31)/(Inputs!$B$29-Inputs!$B$30)*DCF!M$6</f>
        <v>46191.367790417229</v>
      </c>
      <c r="DM956" s="15">
        <f ca="1">DI956+DJ956+DK956+Inputs!$B$34+Inputs!$B$36-Inputs!$B$35</f>
        <v>837765.85749821691</v>
      </c>
    </row>
    <row r="957" spans="1:117" x14ac:dyDescent="0.75">
      <c r="A957" s="11">
        <v>944</v>
      </c>
      <c r="C957" s="23">
        <f t="shared" ca="1" si="544"/>
        <v>-0.34245884295058343</v>
      </c>
      <c r="D957" s="23">
        <f t="shared" ca="1" si="544"/>
        <v>1.1403024127019878</v>
      </c>
      <c r="E957" s="23">
        <f t="shared" ca="1" si="544"/>
        <v>-0.59345699317747436</v>
      </c>
      <c r="F957" s="23">
        <f t="shared" ca="1" si="544"/>
        <v>-1.6226812577768079</v>
      </c>
      <c r="G957" s="23">
        <f t="shared" ca="1" si="544"/>
        <v>-0.90448203559682194</v>
      </c>
      <c r="H957" s="23">
        <f t="shared" ca="1" si="544"/>
        <v>-1.9890830105897863</v>
      </c>
      <c r="I957" s="23">
        <f t="shared" ca="1" si="544"/>
        <v>0.83405277386691479</v>
      </c>
      <c r="J957" s="23">
        <f t="shared" ca="1" si="544"/>
        <v>-1.8748529634268181</v>
      </c>
      <c r="K957" s="23">
        <f t="shared" ca="1" si="544"/>
        <v>0.24654473930525966</v>
      </c>
      <c r="L957" s="23">
        <f t="shared" ca="1" si="544"/>
        <v>1.7993645630914146</v>
      </c>
      <c r="M957" s="23">
        <f t="shared" ca="1" si="544"/>
        <v>-1.6144042630176232</v>
      </c>
      <c r="N957" s="23">
        <f ca="1">SQRT(Inputs!$B$38)*C957+SQRT(1-Inputs!$B$38)*_xlfn.NORM.S.INV(RAND())</f>
        <v>-0.5833230440908953</v>
      </c>
      <c r="O957" s="23">
        <f ca="1">SQRT(Inputs!$B$38)*D957+SQRT(1-Inputs!$B$38)*_xlfn.NORM.S.INV(RAND())</f>
        <v>-0.35938877495147747</v>
      </c>
      <c r="P957" s="23">
        <f ca="1">SQRT(Inputs!$B$38)*E957+SQRT(1-Inputs!$B$38)*_xlfn.NORM.S.INV(RAND())</f>
        <v>0.55353449000020927</v>
      </c>
      <c r="Q957" s="23">
        <f ca="1">SQRT(Inputs!$B$38)*F957+SQRT(1-Inputs!$B$38)*_xlfn.NORM.S.INV(RAND())</f>
        <v>0.50238021381885978</v>
      </c>
      <c r="R957" s="23">
        <f ca="1">SQRT(Inputs!$B$38)*G957+SQRT(1-Inputs!$B$38)*_xlfn.NORM.S.INV(RAND())</f>
        <v>0.13409545477678636</v>
      </c>
      <c r="S957" s="23">
        <f ca="1">SQRT(Inputs!$B$38)*H957+SQRT(1-Inputs!$B$38)*_xlfn.NORM.S.INV(RAND())</f>
        <v>0.57939105957228376</v>
      </c>
      <c r="T957" s="23">
        <f ca="1">SQRT(Inputs!$B$38)*I957+SQRT(1-Inputs!$B$38)*_xlfn.NORM.S.INV(RAND())</f>
        <v>0.91340546098965802</v>
      </c>
      <c r="U957" s="23">
        <f ca="1">SQRT(Inputs!$B$38)*J957+SQRT(1-Inputs!$B$38)*_xlfn.NORM.S.INV(RAND())</f>
        <v>-1.8948347356679158</v>
      </c>
      <c r="V957" s="23">
        <f ca="1">SQRT(Inputs!$B$38)*K957+SQRT(1-Inputs!$B$38)*_xlfn.NORM.S.INV(RAND())</f>
        <v>-0.88414366935466848</v>
      </c>
      <c r="W957" s="23">
        <f ca="1">SQRT(Inputs!$B$38)*L957+SQRT(1-Inputs!$B$38)*_xlfn.NORM.S.INV(RAND())</f>
        <v>0.55470960243162992</v>
      </c>
      <c r="X957" s="23">
        <f ca="1">SQRT(Inputs!$B$38)*M957+SQRT(1-Inputs!$B$38)*_xlfn.NORM.S.INV(RAND())</f>
        <v>-0.33857404238675304</v>
      </c>
      <c r="Y957" s="23">
        <f ca="1">SQRT(Inputs!$B$38)*C957+SQRT(1-Inputs!$B$38)*_xlfn.NORM.S.INV(RAND())</f>
        <v>-0.146776593113744</v>
      </c>
      <c r="Z957" s="23">
        <f ca="1">SQRT(Inputs!$B$38)*D957+SQRT(1-Inputs!$B$38)*_xlfn.NORM.S.INV(RAND())</f>
        <v>0.53366060030001061</v>
      </c>
      <c r="AA957" s="23">
        <f ca="1">SQRT(Inputs!$B$38)*E957+SQRT(1-Inputs!$B$38)*_xlfn.NORM.S.INV(RAND())</f>
        <v>-0.37907923833776735</v>
      </c>
      <c r="AB957" s="23">
        <f ca="1">SQRT(Inputs!$B$38)*F957+SQRT(1-Inputs!$B$38)*_xlfn.NORM.S.INV(RAND())</f>
        <v>0.8614135885091676</v>
      </c>
      <c r="AC957" s="23">
        <f ca="1">SQRT(Inputs!$B$38)*G957+SQRT(1-Inputs!$B$38)*_xlfn.NORM.S.INV(RAND())</f>
        <v>-0.82300625651970438</v>
      </c>
      <c r="AD957" s="23">
        <f ca="1">SQRT(Inputs!$B$38)*H957+SQRT(1-Inputs!$B$38)*_xlfn.NORM.S.INV(RAND())</f>
        <v>-1.5064500288097205</v>
      </c>
      <c r="AE957" s="23">
        <f ca="1">SQRT(Inputs!$B$38)*I957+SQRT(1-Inputs!$B$38)*_xlfn.NORM.S.INV(RAND())</f>
        <v>-6.7940985399533971E-2</v>
      </c>
      <c r="AF957" s="23">
        <f ca="1">SQRT(Inputs!$B$38)*J957+SQRT(1-Inputs!$B$38)*_xlfn.NORM.S.INV(RAND())</f>
        <v>-0.34779108860935426</v>
      </c>
      <c r="AG957" s="23">
        <f ca="1">SQRT(Inputs!$B$38)*K957+SQRT(1-Inputs!$B$38)*_xlfn.NORM.S.INV(RAND())</f>
        <v>0.39429404517175465</v>
      </c>
      <c r="AH957" s="23">
        <f ca="1">SQRT(Inputs!$B$38)*L957+SQRT(1-Inputs!$B$38)*_xlfn.NORM.S.INV(RAND())</f>
        <v>1.8958827560480074</v>
      </c>
      <c r="AI957" s="23">
        <f ca="1">SQRT(Inputs!$B$38)*M957+SQRT(1-Inputs!$B$38)*_xlfn.NORM.S.INV(RAND())</f>
        <v>-0.52335272205312489</v>
      </c>
      <c r="AJ957" s="23">
        <f ca="1">SQRT(Inputs!$B$38)*C957+SQRT(1-Inputs!$B$38)*_xlfn.NORM.S.INV(RAND())</f>
        <v>1.7754563418685188</v>
      </c>
      <c r="AK957" s="23">
        <f ca="1">SQRT(Inputs!$B$38)*D957+SQRT(1-Inputs!$B$38)*_xlfn.NORM.S.INV(RAND())</f>
        <v>1.6505147173842269</v>
      </c>
      <c r="AL957" s="23">
        <f ca="1">SQRT(Inputs!$B$38)*E957+SQRT(1-Inputs!$B$38)*_xlfn.NORM.S.INV(RAND())</f>
        <v>-1.3572139830660701</v>
      </c>
      <c r="AM957" s="23">
        <f ca="1">SQRT(Inputs!$B$38)*F957+SQRT(1-Inputs!$B$38)*_xlfn.NORM.S.INV(RAND())</f>
        <v>-1.6868800902558418</v>
      </c>
      <c r="AN957" s="23">
        <f ca="1">SQRT(Inputs!$B$38)*G957+SQRT(1-Inputs!$B$38)*_xlfn.NORM.S.INV(RAND())</f>
        <v>-1.5684286710795785</v>
      </c>
      <c r="AO957" s="23">
        <f ca="1">SQRT(Inputs!$B$38)*H957+SQRT(1-Inputs!$B$38)*_xlfn.NORM.S.INV(RAND())</f>
        <v>-0.46421141224338858</v>
      </c>
      <c r="AP957" s="23">
        <f ca="1">SQRT(Inputs!$B$38)*I957+SQRT(1-Inputs!$B$38)*_xlfn.NORM.S.INV(RAND())</f>
        <v>0.52177807048208347</v>
      </c>
      <c r="AQ957" s="23">
        <f ca="1">SQRT(Inputs!$B$38)*J957+SQRT(1-Inputs!$B$38)*_xlfn.NORM.S.INV(RAND())</f>
        <v>-1.3311031268537015</v>
      </c>
      <c r="AR957" s="23">
        <f ca="1">SQRT(Inputs!$B$38)*K957+SQRT(1-Inputs!$B$38)*_xlfn.NORM.S.INV(RAND())</f>
        <v>-0.92919264159382098</v>
      </c>
      <c r="AS957" s="23">
        <f ca="1">SQRT(Inputs!$B$38)*L957+SQRT(1-Inputs!$B$38)*_xlfn.NORM.S.INV(RAND())</f>
        <v>0.37379737330579133</v>
      </c>
      <c r="AT957" s="23">
        <f ca="1">SQRT(Inputs!$B$38)*M957+SQRT(1-Inputs!$B$38)*_xlfn.NORM.S.INV(RAND())</f>
        <v>-1.3052735980184753</v>
      </c>
      <c r="AU957" s="15">
        <f ca="1">Inputs!$B$6*EXP($B$8-0.5*C$5^2+C$5*N957)</f>
        <v>4515.1248653704106</v>
      </c>
      <c r="AV957" s="15">
        <f t="shared" ca="1" si="510"/>
        <v>5213.0967866992114</v>
      </c>
      <c r="AW957" s="15">
        <f t="shared" ca="1" si="511"/>
        <v>6849.1946159682648</v>
      </c>
      <c r="AX957" s="15">
        <f t="shared" ca="1" si="512"/>
        <v>8903.8419113466625</v>
      </c>
      <c r="AY957" s="15">
        <f t="shared" ca="1" si="513"/>
        <v>11053.155652703144</v>
      </c>
      <c r="AZ957" s="15">
        <f t="shared" ca="1" si="514"/>
        <v>14408.915088014803</v>
      </c>
      <c r="BA957" s="15">
        <f t="shared" ca="1" si="515"/>
        <v>19401.669471981397</v>
      </c>
      <c r="BB957" s="15">
        <f t="shared" ca="1" si="516"/>
        <v>19646.307145768613</v>
      </c>
      <c r="BC957" s="15">
        <f t="shared" ca="1" si="517"/>
        <v>22093.339353597774</v>
      </c>
      <c r="BD957" s="15">
        <f t="shared" ca="1" si="518"/>
        <v>28507.806136520103</v>
      </c>
      <c r="BE957" s="15">
        <f t="shared" ca="1" si="519"/>
        <v>33871.867197966414</v>
      </c>
      <c r="BF957" s="15">
        <f ca="1">Inputs!$B$13*EXP($B$9-0.5*C$6^2+C$6*Y957)</f>
        <v>13434.363055442527</v>
      </c>
      <c r="BG957" s="15">
        <f t="shared" ca="1" si="520"/>
        <v>18027.932525070057</v>
      </c>
      <c r="BH957" s="15">
        <f t="shared" ca="1" si="521"/>
        <v>20684.561491193555</v>
      </c>
      <c r="BI957" s="15">
        <f t="shared" ca="1" si="522"/>
        <v>28911.024629649804</v>
      </c>
      <c r="BJ957" s="15">
        <f t="shared" ca="1" si="523"/>
        <v>31478.161710786015</v>
      </c>
      <c r="BK957" s="15">
        <f t="shared" ca="1" si="524"/>
        <v>31469.729385394727</v>
      </c>
      <c r="BL957" s="15">
        <f t="shared" ca="1" si="525"/>
        <v>38317.902079002466</v>
      </c>
      <c r="BM957" s="15">
        <f t="shared" ca="1" si="526"/>
        <v>45109.297749730737</v>
      </c>
      <c r="BN957" s="15">
        <f t="shared" ca="1" si="527"/>
        <v>58163.110097382167</v>
      </c>
      <c r="BO957" s="15">
        <f t="shared" ca="1" si="528"/>
        <v>89207.573219787635</v>
      </c>
      <c r="BP957" s="15">
        <f t="shared" ca="1" si="529"/>
        <v>103476.71444383055</v>
      </c>
      <c r="BQ957" s="15">
        <f ca="1">Inputs!$B$20*EXP($B$10-0.5*C$7^2+C$7*AJ957)</f>
        <v>8051.8109988799497</v>
      </c>
      <c r="BR957" s="15">
        <f t="shared" ca="1" si="530"/>
        <v>18453.407400843174</v>
      </c>
      <c r="BS957" s="15">
        <f t="shared" ca="1" si="531"/>
        <v>17112.693998649502</v>
      </c>
      <c r="BT957" s="15">
        <f t="shared" ca="1" si="532"/>
        <v>15157.545197754882</v>
      </c>
      <c r="BU957" s="15">
        <f t="shared" ca="1" si="533"/>
        <v>14372.56697080993</v>
      </c>
      <c r="BV957" s="15">
        <f t="shared" ca="1" si="534"/>
        <v>18010.690352930542</v>
      </c>
      <c r="BW957" s="15">
        <f t="shared" ca="1" si="535"/>
        <v>28067.484537876084</v>
      </c>
      <c r="BX957" s="15">
        <f t="shared" ca="1" si="536"/>
        <v>30062.397668985457</v>
      </c>
      <c r="BY957" s="15">
        <f t="shared" ca="1" si="537"/>
        <v>35261.971752388672</v>
      </c>
      <c r="BZ957" s="15">
        <f t="shared" ca="1" si="538"/>
        <v>52996.947029333562</v>
      </c>
      <c r="CA957" s="15">
        <f t="shared" ca="1" si="539"/>
        <v>59033.638455462584</v>
      </c>
      <c r="CB957" s="15">
        <f ca="1">(AU957*DCF!C$10-DCF!C$5*MAX(AU957*DCF!C$10,0)-MAX(AU957-Inputs!$B$6,0)/Inputs!$B$10)*DCF!C$6</f>
        <v>1046.2623100606579</v>
      </c>
      <c r="CC957" s="15">
        <f ca="1">(AV957*DCF!D$10-DCF!D$5*MAX(AV957*DCF!D$10,0)-MAX(AV957-AU957,0)/Inputs!$B$10)*DCF!D$6</f>
        <v>1100.4748383933372</v>
      </c>
      <c r="CD957" s="15">
        <f ca="1">(AW957*DCF!E$10-DCF!E$5*MAX(AW957*DCF!E$10,0)-MAX(AW957-AV957,0)/Inputs!$B$10)*DCF!E$6</f>
        <v>1212.8530221182064</v>
      </c>
      <c r="CE957" s="15">
        <f ca="1">(AX957*DCF!F$10-DCF!F$5*MAX(AX957*DCF!F$10,0)-MAX(AX957-AW957,0)/Inputs!$B$10)*DCF!F$6</f>
        <v>1516.1733378559893</v>
      </c>
      <c r="CF957" s="15">
        <f ca="1">(AY957*DCF!G$10-DCF!G$5*MAX(AY957*DCF!G$10,0)-MAX(AY957-AX957,0)/Inputs!$B$10)*DCF!G$6</f>
        <v>1864.2552717448802</v>
      </c>
      <c r="CG957" s="15">
        <f ca="1">(AZ957*DCF!H$10-DCF!H$5*MAX(AZ957*DCF!H$10,0)-MAX(AZ957-AY957,0)/Inputs!$B$10)*DCF!H$6</f>
        <v>2201.6259519104187</v>
      </c>
      <c r="CH957" s="15">
        <f ca="1">(BA957*DCF!I$10-DCF!I$5*MAX(BA957*DCF!I$10,0)-MAX(BA957-AZ957,0)/Inputs!$B$10)*DCF!I$6</f>
        <v>2724.9905882008734</v>
      </c>
      <c r="CI957" s="15">
        <f ca="1">(BB957*DCF!J$10-DCF!J$5*MAX(BB957*DCF!J$10,0)-MAX(BB957-BA957,0)/Inputs!$B$10)*DCF!J$6</f>
        <v>3334.2810838616742</v>
      </c>
      <c r="CJ957" s="15">
        <f ca="1">(BC957*DCF!K$10-DCF!K$5*MAX(BC957*DCF!K$10,0)-MAX(BC957-BB957,0)/Inputs!$B$10)*DCF!K$6</f>
        <v>3214.1255564372377</v>
      </c>
      <c r="CK957" s="15">
        <f ca="1">(BD957*DCF!L$10-DCF!L$5*MAX(BD957*DCF!L$10,0)-MAX(BD957-BC957,0)/Inputs!$B$10)*DCF!L$6</f>
        <v>3470.0248545933764</v>
      </c>
      <c r="CL957" s="15">
        <f ca="1">(BE957*DCF!M$10-DCF!M$5*MAX(BE957*DCF!M$10,0)-MAX(BE957-BD957,0)/Inputs!$B$10)*DCF!M$6</f>
        <v>4138.9641536556865</v>
      </c>
      <c r="CM957" s="15">
        <f ca="1">(BF957*DCF!C$28-DCF!C$5*MAX(BF957*DCF!C$28,0)-MAX(BF957-Inputs!$B$13,0)/Inputs!$B$17)*DCF!C$6</f>
        <v>3627.247385827714</v>
      </c>
      <c r="CN957" s="15">
        <f ca="1">(BG957*DCF!D$28-DCF!D$5*MAX(BG957*DCF!D$28,0)-MAX(BG957-BF957,0)/Inputs!$B$17)*DCF!D$6</f>
        <v>4329.6229401496057</v>
      </c>
      <c r="CO957" s="15">
        <f ca="1">(BH957*DCF!E$28-DCF!E$5*MAX(BH957*DCF!E$28,0)-MAX(BH957-BG957,0)/Inputs!$B$17)*DCF!E$6</f>
        <v>5334.6511314767213</v>
      </c>
      <c r="CP957" s="15">
        <f ca="1">(BI957*DCF!F$28-DCF!F$5*MAX(BI957*DCF!F$28,0)-MAX(BI957-BH957,0)/Inputs!$B$17)*DCF!F$6</f>
        <v>6350.8240021011725</v>
      </c>
      <c r="CQ957" s="15">
        <f ca="1">(BJ957*DCF!G$28-DCF!G$5*MAX(BJ957*DCF!G$28,0)-MAX(BJ957-BI957,0)/Inputs!$B$17)*DCF!G$6</f>
        <v>7735.4807831588378</v>
      </c>
      <c r="CR957" s="15">
        <f ca="1">(BK957*DCF!H$28-DCF!H$5*MAX(BK957*DCF!H$28,0)-MAX(BK957-BJ957,0)/Inputs!$B$17)*DCF!H$6</f>
        <v>7782.8112739785183</v>
      </c>
      <c r="CS957" s="15">
        <f ca="1">(BL957*DCF!I$28-DCF!I$5*MAX(BL957*DCF!I$28,0)-MAX(BL957-BK957,0)/Inputs!$B$17)*DCF!I$6</f>
        <v>8027.6483215762692</v>
      </c>
      <c r="CT957" s="15">
        <f ca="1">(BM957*DCF!J$28-DCF!J$5*MAX(BM957*DCF!J$28,0)-MAX(BM957-BL957,0)/Inputs!$B$17)*DCF!J$6</f>
        <v>9162.6346225765865</v>
      </c>
      <c r="CU957" s="15">
        <f ca="1">(BN957*DCF!K$28-DCF!K$5*MAX(BN957*DCF!K$28,0)-MAX(BN957-BM957,0)/Inputs!$B$17)*DCF!K$6</f>
        <v>10684.155495037738</v>
      </c>
      <c r="CV957" s="15">
        <f ca="1">(BO957*DCF!L$28-DCF!L$5*MAX(BO957*DCF!L$28,0)-MAX(BO957-BN957,0)/Inputs!$B$17)*DCF!L$6</f>
        <v>14286.050544537295</v>
      </c>
      <c r="CW957" s="15">
        <f ca="1">(BP957*DCF!M$28-DCF!M$5*MAX(BP957*DCF!M$28,0)-MAX(BP957-BO957,0)/Inputs!$B$17)*DCF!M$6</f>
        <v>17977.677496849723</v>
      </c>
      <c r="CX957" s="15">
        <f ca="1">(BQ957*DCF!C$46-DCF!C$5*MAX(BQ957*DCF!C$46,0)-MAX(BQ957-Inputs!$B$20,0)/Inputs!$B$24)*DCF!C$6</f>
        <v>-4100.099999223984</v>
      </c>
      <c r="CY957" s="15">
        <f ca="1">(BR957*DCF!D$46-DCF!D$5*MAX(BR957*DCF!D$46,0)-MAX(BR957-BQ957,0)/Inputs!$B$24)*DCF!D$6</f>
        <v>-7587.8411479288898</v>
      </c>
      <c r="CZ957" s="15">
        <f ca="1">(BS957*DCF!E$46-DCF!E$5*MAX(BS957*DCF!E$46,0)-MAX(BS957-BR957,0)/Inputs!$B$24)*DCF!E$6</f>
        <v>-2023.6058607759821</v>
      </c>
      <c r="DA957" s="15">
        <f ca="1">(BT957*DCF!F$46-DCF!F$5*MAX(BT957*DCF!F$46,0)-MAX(BT957-BS957,0)/Inputs!$B$24)*DCF!F$6</f>
        <v>-1103.8682746116892</v>
      </c>
      <c r="DB957" s="15">
        <f ca="1">(BU957*DCF!G$46-DCF!G$5*MAX(BU957*DCF!G$46,0)-MAX(BU957-BT957,0)/Inputs!$B$24)*DCF!G$6</f>
        <v>-483.46475617303219</v>
      </c>
      <c r="DC957" s="15">
        <f ca="1">(BV957*DCF!H$46-DCF!H$5*MAX(BV957*DCF!H$46,0)-MAX(BV957-BU957,0)/Inputs!$B$24)*DCF!H$6</f>
        <v>-1130.5245498421809</v>
      </c>
      <c r="DD957" s="15">
        <f ca="1">(BW957*DCF!I$46-DCF!I$5*MAX(BW957*DCF!I$46,0)-MAX(BW957-BV957,0)/Inputs!$B$24)*DCF!I$6</f>
        <v>-2238.6871243645896</v>
      </c>
      <c r="DE957" s="15">
        <f ca="1">(BX957*DCF!J$46-DCF!J$5*MAX(BX957*DCF!J$46,0)-MAX(BX957-BW957,0)/Inputs!$B$24)*DCF!J$6</f>
        <v>732.01605521758586</v>
      </c>
      <c r="DF957" s="15">
        <f ca="1">(BY957*DCF!K$46-DCF!K$5*MAX(BY957*DCF!K$46,0)-MAX(BY957-BX957,0)/Inputs!$B$24)*DCF!K$6</f>
        <v>740.52423849902038</v>
      </c>
      <c r="DG957" s="15">
        <f ca="1">(BZ957*DCF!L$46-DCF!L$5*MAX(BZ957*DCF!L$46,0)-MAX(BZ957-BY957,0)/Inputs!$B$24)*DCF!L$6</f>
        <v>-350.04982568930325</v>
      </c>
      <c r="DH957" s="15">
        <f ca="1">(CA957*DCF!M$46-DCF!M$5*MAX(CA957*DCF!M$46,0)-MAX(CA957-BZ957,0)/Inputs!$B$24)*DCF!M$6</f>
        <v>3365.9977550150447</v>
      </c>
      <c r="DI957" s="15">
        <f ca="1">SUM(CB957:CL957)+BE957*DCF!M$10*(1+Inputs!$B$30)*(1-Inputs!$B$33)*(1-Inputs!$B$30/Inputs!$B$31)/(Inputs!$B$29-Inputs!$B$30)*DCF!M$6</f>
        <v>120089.88528984683</v>
      </c>
      <c r="DJ957" s="15">
        <f ca="1">SUM(CM957:CW957)+BP957*DCF!M$28*(1+Inputs!$B$30)*(1-Inputs!$B$33)*(1-Inputs!$B$30/Inputs!$B$31)/(Inputs!$B$29-Inputs!$B$30)*DCF!M$6</f>
        <v>479268.2235106994</v>
      </c>
      <c r="DK957" s="15">
        <f ca="1">SUM(CX957:DH957)+CA957*DCF!M$46*(1+Inputs!$B$30)*(1-Inputs!$B$33)*(1-Inputs!$B$30/Inputs!$B$31)/(Inputs!$B$29-Inputs!$B$30)*DCF!M$6</f>
        <v>77093.39454379167</v>
      </c>
      <c r="DM957" s="15">
        <f ca="1">DI957+DJ957+DK957+Inputs!$B$34+Inputs!$B$36-Inputs!$B$35</f>
        <v>753302.50334433792</v>
      </c>
    </row>
    <row r="958" spans="1:117" x14ac:dyDescent="0.75">
      <c r="A958" s="11">
        <v>945</v>
      </c>
      <c r="C958" s="23">
        <f t="shared" ca="1" si="544"/>
        <v>2.0220373076556784</v>
      </c>
      <c r="D958" s="23">
        <f t="shared" ca="1" si="544"/>
        <v>0.12435932648749737</v>
      </c>
      <c r="E958" s="23">
        <f t="shared" ca="1" si="544"/>
        <v>-0.8358540961804245</v>
      </c>
      <c r="F958" s="23">
        <f t="shared" ca="1" si="544"/>
        <v>-0.7217368010780949</v>
      </c>
      <c r="G958" s="23">
        <f t="shared" ca="1" si="544"/>
        <v>-1.3302957044866912</v>
      </c>
      <c r="H958" s="23">
        <f t="shared" ca="1" si="544"/>
        <v>0.53703399764575122</v>
      </c>
      <c r="I958" s="23">
        <f t="shared" ca="1" si="544"/>
        <v>-0.20205259385349184</v>
      </c>
      <c r="J958" s="23">
        <f t="shared" ca="1" si="544"/>
        <v>-1.2168598671672544</v>
      </c>
      <c r="K958" s="23">
        <f t="shared" ca="1" si="544"/>
        <v>-9.7773361937626091E-2</v>
      </c>
      <c r="L958" s="23">
        <f t="shared" ca="1" si="544"/>
        <v>-1.4172851173097973</v>
      </c>
      <c r="M958" s="23">
        <f t="shared" ca="1" si="544"/>
        <v>-0.39734974439595228</v>
      </c>
      <c r="N958" s="23">
        <f ca="1">SQRT(Inputs!$B$38)*C958+SQRT(1-Inputs!$B$38)*_xlfn.NORM.S.INV(RAND())</f>
        <v>0.18548653799454407</v>
      </c>
      <c r="O958" s="23">
        <f ca="1">SQRT(Inputs!$B$38)*D958+SQRT(1-Inputs!$B$38)*_xlfn.NORM.S.INV(RAND())</f>
        <v>0.81353635028166815</v>
      </c>
      <c r="P958" s="23">
        <f ca="1">SQRT(Inputs!$B$38)*E958+SQRT(1-Inputs!$B$38)*_xlfn.NORM.S.INV(RAND())</f>
        <v>0.19662734133581161</v>
      </c>
      <c r="Q958" s="23">
        <f ca="1">SQRT(Inputs!$B$38)*F958+SQRT(1-Inputs!$B$38)*_xlfn.NORM.S.INV(RAND())</f>
        <v>-0.64329157476247112</v>
      </c>
      <c r="R958" s="23">
        <f ca="1">SQRT(Inputs!$B$38)*G958+SQRT(1-Inputs!$B$38)*_xlfn.NORM.S.INV(RAND())</f>
        <v>-1.593211926889031</v>
      </c>
      <c r="S958" s="23">
        <f ca="1">SQRT(Inputs!$B$38)*H958+SQRT(1-Inputs!$B$38)*_xlfn.NORM.S.INV(RAND())</f>
        <v>-0.37548282782748105</v>
      </c>
      <c r="T958" s="23">
        <f ca="1">SQRT(Inputs!$B$38)*I958+SQRT(1-Inputs!$B$38)*_xlfn.NORM.S.INV(RAND())</f>
        <v>-0.37676442701225771</v>
      </c>
      <c r="U958" s="23">
        <f ca="1">SQRT(Inputs!$B$38)*J958+SQRT(1-Inputs!$B$38)*_xlfn.NORM.S.INV(RAND())</f>
        <v>-0.13103260753008728</v>
      </c>
      <c r="V958" s="23">
        <f ca="1">SQRT(Inputs!$B$38)*K958+SQRT(1-Inputs!$B$38)*_xlfn.NORM.S.INV(RAND())</f>
        <v>-0.20964292006084606</v>
      </c>
      <c r="W958" s="23">
        <f ca="1">SQRT(Inputs!$B$38)*L958+SQRT(1-Inputs!$B$38)*_xlfn.NORM.S.INV(RAND())</f>
        <v>-1.7029619146309445</v>
      </c>
      <c r="X958" s="23">
        <f ca="1">SQRT(Inputs!$B$38)*M958+SQRT(1-Inputs!$B$38)*_xlfn.NORM.S.INV(RAND())</f>
        <v>-1.3231669580861154</v>
      </c>
      <c r="Y958" s="23">
        <f ca="1">SQRT(Inputs!$B$38)*C958+SQRT(1-Inputs!$B$38)*_xlfn.NORM.S.INV(RAND())</f>
        <v>1.0918748789021413</v>
      </c>
      <c r="Z958" s="23">
        <f ca="1">SQRT(Inputs!$B$38)*D958+SQRT(1-Inputs!$B$38)*_xlfn.NORM.S.INV(RAND())</f>
        <v>-1.4868810816784934</v>
      </c>
      <c r="AA958" s="23">
        <f ca="1">SQRT(Inputs!$B$38)*E958+SQRT(1-Inputs!$B$38)*_xlfn.NORM.S.INV(RAND())</f>
        <v>-0.86460917213827093</v>
      </c>
      <c r="AB958" s="23">
        <f ca="1">SQRT(Inputs!$B$38)*F958+SQRT(1-Inputs!$B$38)*_xlfn.NORM.S.INV(RAND())</f>
        <v>-1.6925946220667434</v>
      </c>
      <c r="AC958" s="23">
        <f ca="1">SQRT(Inputs!$B$38)*G958+SQRT(1-Inputs!$B$38)*_xlfn.NORM.S.INV(RAND())</f>
        <v>-0.5580252082383963</v>
      </c>
      <c r="AD958" s="23">
        <f ca="1">SQRT(Inputs!$B$38)*H958+SQRT(1-Inputs!$B$38)*_xlfn.NORM.S.INV(RAND())</f>
        <v>-0.11747594809331757</v>
      </c>
      <c r="AE958" s="23">
        <f ca="1">SQRT(Inputs!$B$38)*I958+SQRT(1-Inputs!$B$38)*_xlfn.NORM.S.INV(RAND())</f>
        <v>0.29624571976158853</v>
      </c>
      <c r="AF958" s="23">
        <f ca="1">SQRT(Inputs!$B$38)*J958+SQRT(1-Inputs!$B$38)*_xlfn.NORM.S.INV(RAND())</f>
        <v>-2.5438715243997665</v>
      </c>
      <c r="AG958" s="23">
        <f ca="1">SQRT(Inputs!$B$38)*K958+SQRT(1-Inputs!$B$38)*_xlfn.NORM.S.INV(RAND())</f>
        <v>1.1684302738856176</v>
      </c>
      <c r="AH958" s="23">
        <f ca="1">SQRT(Inputs!$B$38)*L958+SQRT(1-Inputs!$B$38)*_xlfn.NORM.S.INV(RAND())</f>
        <v>-0.3020110670202158</v>
      </c>
      <c r="AI958" s="23">
        <f ca="1">SQRT(Inputs!$B$38)*M958+SQRT(1-Inputs!$B$38)*_xlfn.NORM.S.INV(RAND())</f>
        <v>0.68896875483992193</v>
      </c>
      <c r="AJ958" s="23">
        <f ca="1">SQRT(Inputs!$B$38)*C958+SQRT(1-Inputs!$B$38)*_xlfn.NORM.S.INV(RAND())</f>
        <v>2.5214700047481706</v>
      </c>
      <c r="AK958" s="23">
        <f ca="1">SQRT(Inputs!$B$38)*D958+SQRT(1-Inputs!$B$38)*_xlfn.NORM.S.INV(RAND())</f>
        <v>-2.4156065670032867E-2</v>
      </c>
      <c r="AL958" s="23">
        <f ca="1">SQRT(Inputs!$B$38)*E958+SQRT(1-Inputs!$B$38)*_xlfn.NORM.S.INV(RAND())</f>
        <v>-1.144649180163245</v>
      </c>
      <c r="AM958" s="23">
        <f ca="1">SQRT(Inputs!$B$38)*F958+SQRT(1-Inputs!$B$38)*_xlfn.NORM.S.INV(RAND())</f>
        <v>-0.5202626377908125</v>
      </c>
      <c r="AN958" s="23">
        <f ca="1">SQRT(Inputs!$B$38)*G958+SQRT(1-Inputs!$B$38)*_xlfn.NORM.S.INV(RAND())</f>
        <v>0.47569918578849846</v>
      </c>
      <c r="AO958" s="23">
        <f ca="1">SQRT(Inputs!$B$38)*H958+SQRT(1-Inputs!$B$38)*_xlfn.NORM.S.INV(RAND())</f>
        <v>1.1617019633339958</v>
      </c>
      <c r="AP958" s="23">
        <f ca="1">SQRT(Inputs!$B$38)*I958+SQRT(1-Inputs!$B$38)*_xlfn.NORM.S.INV(RAND())</f>
        <v>-0.31533377494342407</v>
      </c>
      <c r="AQ958" s="23">
        <f ca="1">SQRT(Inputs!$B$38)*J958+SQRT(1-Inputs!$B$38)*_xlfn.NORM.S.INV(RAND())</f>
        <v>-0.47348989289292065</v>
      </c>
      <c r="AR958" s="23">
        <f ca="1">SQRT(Inputs!$B$38)*K958+SQRT(1-Inputs!$B$38)*_xlfn.NORM.S.INV(RAND())</f>
        <v>-0.72481674439026422</v>
      </c>
      <c r="AS958" s="23">
        <f ca="1">SQRT(Inputs!$B$38)*L958+SQRT(1-Inputs!$B$38)*_xlfn.NORM.S.INV(RAND())</f>
        <v>-1.0401991663245764</v>
      </c>
      <c r="AT958" s="23">
        <f ca="1">SQRT(Inputs!$B$38)*M958+SQRT(1-Inputs!$B$38)*_xlfn.NORM.S.INV(RAND())</f>
        <v>-0.99135829988451485</v>
      </c>
      <c r="AU958" s="15">
        <f ca="1">Inputs!$B$6*EXP($B$8-0.5*C$5^2+C$5*N958)</f>
        <v>5113.4913698274895</v>
      </c>
      <c r="AV958" s="15">
        <f t="shared" ca="1" si="510"/>
        <v>7015.2136960166035</v>
      </c>
      <c r="AW958" s="15">
        <f t="shared" ca="1" si="511"/>
        <v>8783.7034445362588</v>
      </c>
      <c r="AX958" s="15">
        <f t="shared" ca="1" si="512"/>
        <v>9895.8731472471936</v>
      </c>
      <c r="AY958" s="15">
        <f t="shared" ca="1" si="513"/>
        <v>10040.453133410167</v>
      </c>
      <c r="AZ958" s="15">
        <f t="shared" ca="1" si="514"/>
        <v>11782.356939816935</v>
      </c>
      <c r="BA958" s="15">
        <f t="shared" ca="1" si="515"/>
        <v>13861.101286260673</v>
      </c>
      <c r="BB958" s="15">
        <f t="shared" ca="1" si="516"/>
        <v>16748.880849220852</v>
      </c>
      <c r="BC958" s="15">
        <f t="shared" ca="1" si="517"/>
        <v>20102.168818227583</v>
      </c>
      <c r="BD958" s="15">
        <f t="shared" ca="1" si="518"/>
        <v>21000.820340151327</v>
      </c>
      <c r="BE958" s="15">
        <f t="shared" ca="1" si="519"/>
        <v>22812.104892902309</v>
      </c>
      <c r="BF958" s="15">
        <f ca="1">Inputs!$B$13*EXP($B$9-0.5*C$6^2+C$6*Y958)</f>
        <v>17173.639570425294</v>
      </c>
      <c r="BG958" s="15">
        <f t="shared" ca="1" si="520"/>
        <v>16004.962591920135</v>
      </c>
      <c r="BH958" s="15">
        <f t="shared" ca="1" si="521"/>
        <v>16942.670878605313</v>
      </c>
      <c r="BI958" s="15">
        <f t="shared" ca="1" si="522"/>
        <v>15983.535100939142</v>
      </c>
      <c r="BJ958" s="15">
        <f t="shared" ca="1" si="523"/>
        <v>18080.355177793295</v>
      </c>
      <c r="BK958" s="15">
        <f t="shared" ca="1" si="524"/>
        <v>21838.131814635472</v>
      </c>
      <c r="BL958" s="15">
        <f t="shared" ca="1" si="525"/>
        <v>27875.390835457332</v>
      </c>
      <c r="BM958" s="15">
        <f t="shared" ca="1" si="526"/>
        <v>24980.65355593686</v>
      </c>
      <c r="BN958" s="15">
        <f t="shared" ca="1" si="527"/>
        <v>35340.650591056983</v>
      </c>
      <c r="BO958" s="15">
        <f t="shared" ca="1" si="528"/>
        <v>41983.001695666462</v>
      </c>
      <c r="BP958" s="15">
        <f t="shared" ca="1" si="529"/>
        <v>55868.298980163578</v>
      </c>
      <c r="BQ958" s="15">
        <f ca="1">Inputs!$B$20*EXP($B$10-0.5*C$7^2+C$7*AJ958)</f>
        <v>10490.763111911376</v>
      </c>
      <c r="BR958" s="15">
        <f t="shared" ca="1" si="530"/>
        <v>14125.832329619339</v>
      </c>
      <c r="BS958" s="15">
        <f t="shared" ca="1" si="531"/>
        <v>13924.166419166077</v>
      </c>
      <c r="BT958" s="15">
        <f t="shared" ca="1" si="532"/>
        <v>16749.111401245966</v>
      </c>
      <c r="BU958" s="15">
        <f t="shared" ca="1" si="533"/>
        <v>26043.947914264441</v>
      </c>
      <c r="BV958" s="15">
        <f t="shared" ca="1" si="534"/>
        <v>47075.162109926976</v>
      </c>
      <c r="BW958" s="15">
        <f t="shared" ca="1" si="535"/>
        <v>61449.623794097562</v>
      </c>
      <c r="BX958" s="15">
        <f t="shared" ca="1" si="536"/>
        <v>78164.091321545478</v>
      </c>
      <c r="BY958" s="15">
        <f t="shared" ca="1" si="537"/>
        <v>95339.3341136854</v>
      </c>
      <c r="BZ958" s="15">
        <f t="shared" ca="1" si="538"/>
        <v>110490.69307230602</v>
      </c>
      <c r="CA958" s="15">
        <f t="shared" ca="1" si="539"/>
        <v>130136.95608346046</v>
      </c>
      <c r="CB958" s="15">
        <f ca="1">(AU958*DCF!C$10-DCF!C$5*MAX(AU958*DCF!C$10,0)-MAX(AU958-Inputs!$B$6,0)/Inputs!$B$10)*DCF!C$6</f>
        <v>1041.9958502305408</v>
      </c>
      <c r="CC958" s="15">
        <f ca="1">(AV958*DCF!D$10-DCF!D$5*MAX(AV958*DCF!D$10,0)-MAX(AV958-AU958,0)/Inputs!$B$10)*DCF!D$6</f>
        <v>1246.2255942590987</v>
      </c>
      <c r="CD958" s="15">
        <f ca="1">(AW958*DCF!E$10-DCF!E$5*MAX(AW958*DCF!E$10,0)-MAX(AW958-AV958,0)/Inputs!$B$10)*DCF!E$6</f>
        <v>1629.6801730591033</v>
      </c>
      <c r="CE958" s="15">
        <f ca="1">(AX958*DCF!F$10-DCF!F$5*MAX(AX958*DCF!F$10,0)-MAX(AX958-AW958,0)/Inputs!$B$10)*DCF!F$6</f>
        <v>1928.8383959436442</v>
      </c>
      <c r="CF958" s="15">
        <f ca="1">(AY958*DCF!G$10-DCF!G$5*MAX(AY958*DCF!G$10,0)-MAX(AY958-AX958,0)/Inputs!$B$10)*DCF!G$6</f>
        <v>2040.9426704228708</v>
      </c>
      <c r="CG958" s="15">
        <f ca="1">(AZ958*DCF!H$10-DCF!H$5*MAX(AZ958*DCF!H$10,0)-MAX(AZ958-AY958,0)/Inputs!$B$10)*DCF!H$6</f>
        <v>1978.2468025549047</v>
      </c>
      <c r="CH958" s="15">
        <f ca="1">(BA958*DCF!I$10-DCF!I$5*MAX(BA958*DCF!I$10,0)-MAX(BA958-AZ958,0)/Inputs!$B$10)*DCF!I$6</f>
        <v>2190.9306450478093</v>
      </c>
      <c r="CI958" s="15">
        <f ca="1">(BB958*DCF!J$10-DCF!J$5*MAX(BB958*DCF!J$10,0)-MAX(BB958-BA958,0)/Inputs!$B$10)*DCF!J$6</f>
        <v>2436.5514105832858</v>
      </c>
      <c r="CJ958" s="15">
        <f ca="1">(BC958*DCF!K$10-DCF!K$5*MAX(BC958*DCF!K$10,0)-MAX(BC958-BB958,0)/Inputs!$B$10)*DCF!K$6</f>
        <v>2766.7170678074526</v>
      </c>
      <c r="CK958" s="15">
        <f ca="1">(BD958*DCF!L$10-DCF!L$5*MAX(BD958*DCF!L$10,0)-MAX(BD958-BC958,0)/Inputs!$B$10)*DCF!L$6</f>
        <v>3051.1128659880728</v>
      </c>
      <c r="CL958" s="15">
        <f ca="1">(BE958*DCF!M$10-DCF!M$5*MAX(BE958*DCF!M$10,0)-MAX(BE958-BD958,0)/Inputs!$B$10)*DCF!M$6</f>
        <v>3002.705759981478</v>
      </c>
      <c r="CM958" s="15">
        <f ca="1">(BF958*DCF!C$28-DCF!C$5*MAX(BF958*DCF!C$28,0)-MAX(BF958-Inputs!$B$13,0)/Inputs!$B$17)*DCF!C$6</f>
        <v>3904.8758026636069</v>
      </c>
      <c r="CN958" s="15">
        <f ca="1">(BG958*DCF!D$28-DCF!D$5*MAX(BG958*DCF!D$28,0)-MAX(BG958-BF958,0)/Inputs!$B$17)*DCF!D$6</f>
        <v>4713.8306187427934</v>
      </c>
      <c r="CO958" s="15">
        <f ca="1">(BH958*DCF!E$28-DCF!E$5*MAX(BH958*DCF!E$28,0)-MAX(BH958-BG958,0)/Inputs!$B$17)*DCF!E$6</f>
        <v>4613.6566855765477</v>
      </c>
      <c r="CP958" s="15">
        <f ca="1">(BI958*DCF!F$28-DCF!F$5*MAX(BI958*DCF!F$28,0)-MAX(BI958-BH958,0)/Inputs!$B$17)*DCF!F$6</f>
        <v>4339.1087598049589</v>
      </c>
      <c r="CQ958" s="15">
        <f ca="1">(BJ958*DCF!G$28-DCF!G$5*MAX(BJ958*DCF!G$28,0)-MAX(BJ958-BI958,0)/Inputs!$B$17)*DCF!G$6</f>
        <v>4338.4209032641702</v>
      </c>
      <c r="CR958" s="15">
        <f ca="1">(BK958*DCF!H$28-DCF!H$5*MAX(BK958*DCF!H$28,0)-MAX(BK958-BJ958,0)/Inputs!$B$17)*DCF!H$6</f>
        <v>4816.9578991221315</v>
      </c>
      <c r="CS958" s="15">
        <f ca="1">(BL958*DCF!I$28-DCF!I$5*MAX(BL958*DCF!I$28,0)-MAX(BL958-BK958,0)/Inputs!$B$17)*DCF!I$6</f>
        <v>5688.4510601370357</v>
      </c>
      <c r="CT958" s="15">
        <f ca="1">(BM958*DCF!J$28-DCF!J$5*MAX(BM958*DCF!J$28,0)-MAX(BM958-BL958,0)/Inputs!$B$17)*DCF!J$6</f>
        <v>5572.7595474429017</v>
      </c>
      <c r="CU958" s="15">
        <f ca="1">(BN958*DCF!K$28-DCF!K$5*MAX(BN958*DCF!K$28,0)-MAX(BN958-BM958,0)/Inputs!$B$17)*DCF!K$6</f>
        <v>6194.391205852492</v>
      </c>
      <c r="CV958" s="15">
        <f ca="1">(BO958*DCF!L$28-DCF!L$5*MAX(BO958*DCF!L$28,0)-MAX(BO958-BN958,0)/Inputs!$B$17)*DCF!L$6</f>
        <v>7624.8969526714673</v>
      </c>
      <c r="CW958" s="15">
        <f ca="1">(BP958*DCF!M$28-DCF!M$5*MAX(BP958*DCF!M$28,0)-MAX(BP958-BO958,0)/Inputs!$B$17)*DCF!M$6</f>
        <v>9060.2490524297955</v>
      </c>
      <c r="CX958" s="15">
        <f ca="1">(BQ958*DCF!C$46-DCF!C$5*MAX(BQ958*DCF!C$46,0)-MAX(BQ958-Inputs!$B$20,0)/Inputs!$B$24)*DCF!C$6</f>
        <v>-5789.9051583681585</v>
      </c>
      <c r="CY958" s="15">
        <f ca="1">(BR958*DCF!D$46-DCF!D$5*MAX(BR958*DCF!D$46,0)-MAX(BR958-BQ958,0)/Inputs!$B$24)*DCF!D$6</f>
        <v>-3962.004021379686</v>
      </c>
      <c r="CZ958" s="15">
        <f ca="1">(BS958*DCF!E$46-DCF!E$5*MAX(BS958*DCF!E$46,0)-MAX(BS958-BR958,0)/Inputs!$B$24)*DCF!E$6</f>
        <v>-1646.5569228590346</v>
      </c>
      <c r="DA958" s="15">
        <f ca="1">(BT958*DCF!F$46-DCF!F$5*MAX(BT958*DCF!F$46,0)-MAX(BT958-BS958,0)/Inputs!$B$24)*DCF!F$6</f>
        <v>-2248.4279594975401</v>
      </c>
      <c r="DB958" s="15">
        <f ca="1">(BU958*DCF!G$46-DCF!G$5*MAX(BU958*DCF!G$46,0)-MAX(BU958-BT958,0)/Inputs!$B$24)*DCF!G$6</f>
        <v>-4002.6663107110835</v>
      </c>
      <c r="DC958" s="15">
        <f ca="1">(BV958*DCF!H$46-DCF!H$5*MAX(BV958*DCF!H$46,0)-MAX(BV958-BU958,0)/Inputs!$B$24)*DCF!H$6</f>
        <v>-6535.3209509148073</v>
      </c>
      <c r="DD958" s="15">
        <f ca="1">(BW958*DCF!I$46-DCF!I$5*MAX(BW958*DCF!I$46,0)-MAX(BW958-BV958,0)/Inputs!$B$24)*DCF!I$6</f>
        <v>-2707.1489879660194</v>
      </c>
      <c r="DE958" s="15">
        <f ca="1">(BX958*DCF!J$46-DCF!J$5*MAX(BX958*DCF!J$46,0)-MAX(BX958-BW958,0)/Inputs!$B$24)*DCF!J$6</f>
        <v>-1153.6362946802171</v>
      </c>
      <c r="DF958" s="15">
        <f ca="1">(BY958*DCF!K$46-DCF!K$5*MAX(BY958*DCF!K$46,0)-MAX(BY958-BX958,0)/Inputs!$B$24)*DCF!K$6</f>
        <v>1238.6236423070573</v>
      </c>
      <c r="DG958" s="15">
        <f ca="1">(BZ958*DCF!L$46-DCF!L$5*MAX(BZ958*DCF!L$46,0)-MAX(BZ958-BY958,0)/Inputs!$B$24)*DCF!L$6</f>
        <v>4208.9083395698126</v>
      </c>
      <c r="DH958" s="15">
        <f ca="1">(CA958*DCF!M$46-DCF!M$5*MAX(CA958*DCF!M$46,0)-MAX(CA958-BZ958,0)/Inputs!$B$24)*DCF!M$6</f>
        <v>6095.0534388954793</v>
      </c>
      <c r="DI958" s="15">
        <f ca="1">SUM(CB958:CL958)+BE958*DCF!M$10*(1+Inputs!$B$30)*(1-Inputs!$B$33)*(1-Inputs!$B$30/Inputs!$B$31)/(Inputs!$B$29-Inputs!$B$30)*DCF!M$6</f>
        <v>86800.336811683403</v>
      </c>
      <c r="DJ958" s="15">
        <f ca="1">SUM(CM958:CW958)+BP958*DCF!M$28*(1+Inputs!$B$30)*(1-Inputs!$B$33)*(1-Inputs!$B$30/Inputs!$B$31)/(Inputs!$B$29-Inputs!$B$30)*DCF!M$6</f>
        <v>268177.21827913052</v>
      </c>
      <c r="DK958" s="15">
        <f ca="1">SUM(CX958:DH958)+CA958*DCF!M$46*(1+Inputs!$B$30)*(1-Inputs!$B$33)*(1-Inputs!$B$30/Inputs!$B$31)/(Inputs!$B$29-Inputs!$B$30)*DCF!M$6</f>
        <v>184704.0686273739</v>
      </c>
      <c r="DM958" s="15">
        <f ca="1">DI958+DJ958+DK958+Inputs!$B$34+Inputs!$B$36-Inputs!$B$35</f>
        <v>616532.6237181878</v>
      </c>
    </row>
    <row r="959" spans="1:117" x14ac:dyDescent="0.75">
      <c r="A959" s="11">
        <v>946</v>
      </c>
      <c r="C959" s="23">
        <f t="shared" ca="1" si="544"/>
        <v>-0.27343013319438142</v>
      </c>
      <c r="D959" s="23">
        <f t="shared" ca="1" si="544"/>
        <v>-0.85519855191825223</v>
      </c>
      <c r="E959" s="23">
        <f t="shared" ca="1" si="544"/>
        <v>-3.8233709467234159E-2</v>
      </c>
      <c r="F959" s="23">
        <f t="shared" ca="1" si="544"/>
        <v>0.28350768471956922</v>
      </c>
      <c r="G959" s="23">
        <f t="shared" ca="1" si="544"/>
        <v>-0.67989430906916204</v>
      </c>
      <c r="H959" s="23">
        <f t="shared" ca="1" si="544"/>
        <v>-0.87616721562357447</v>
      </c>
      <c r="I959" s="23">
        <f t="shared" ca="1" si="544"/>
        <v>0.37171387220167945</v>
      </c>
      <c r="J959" s="23">
        <f t="shared" ca="1" si="544"/>
        <v>1.5050479088486506</v>
      </c>
      <c r="K959" s="23">
        <f t="shared" ca="1" si="544"/>
        <v>0.64445031945000064</v>
      </c>
      <c r="L959" s="23">
        <f t="shared" ca="1" si="544"/>
        <v>-1.2706033877039749</v>
      </c>
      <c r="M959" s="23">
        <f t="shared" ca="1" si="544"/>
        <v>6.9241393462606632E-2</v>
      </c>
      <c r="N959" s="23">
        <f ca="1">SQRT(Inputs!$B$38)*C959+SQRT(1-Inputs!$B$38)*_xlfn.NORM.S.INV(RAND())</f>
        <v>-1.5642632202363327</v>
      </c>
      <c r="O959" s="23">
        <f ca="1">SQRT(Inputs!$B$38)*D959+SQRT(1-Inputs!$B$38)*_xlfn.NORM.S.INV(RAND())</f>
        <v>-0.63476921261190244</v>
      </c>
      <c r="P959" s="23">
        <f ca="1">SQRT(Inputs!$B$38)*E959+SQRT(1-Inputs!$B$38)*_xlfn.NORM.S.INV(RAND())</f>
        <v>-7.4988882536889373E-2</v>
      </c>
      <c r="Q959" s="23">
        <f ca="1">SQRT(Inputs!$B$38)*F959+SQRT(1-Inputs!$B$38)*_xlfn.NORM.S.INV(RAND())</f>
        <v>-1.0859412234996213</v>
      </c>
      <c r="R959" s="23">
        <f ca="1">SQRT(Inputs!$B$38)*G959+SQRT(1-Inputs!$B$38)*_xlfn.NORM.S.INV(RAND())</f>
        <v>6.4704687263885174E-2</v>
      </c>
      <c r="S959" s="23">
        <f ca="1">SQRT(Inputs!$B$38)*H959+SQRT(1-Inputs!$B$38)*_xlfn.NORM.S.INV(RAND())</f>
        <v>-9.3133150869238346E-2</v>
      </c>
      <c r="T959" s="23">
        <f ca="1">SQRT(Inputs!$B$38)*I959+SQRT(1-Inputs!$B$38)*_xlfn.NORM.S.INV(RAND())</f>
        <v>-2.1780019762172391</v>
      </c>
      <c r="U959" s="23">
        <f ca="1">SQRT(Inputs!$B$38)*J959+SQRT(1-Inputs!$B$38)*_xlfn.NORM.S.INV(RAND())</f>
        <v>-0.22026890395511189</v>
      </c>
      <c r="V959" s="23">
        <f ca="1">SQRT(Inputs!$B$38)*K959+SQRT(1-Inputs!$B$38)*_xlfn.NORM.S.INV(RAND())</f>
        <v>-0.37999730377521779</v>
      </c>
      <c r="W959" s="23">
        <f ca="1">SQRT(Inputs!$B$38)*L959+SQRT(1-Inputs!$B$38)*_xlfn.NORM.S.INV(RAND())</f>
        <v>7.2019470824911114E-2</v>
      </c>
      <c r="X959" s="23">
        <f ca="1">SQRT(Inputs!$B$38)*M959+SQRT(1-Inputs!$B$38)*_xlfn.NORM.S.INV(RAND())</f>
        <v>-0.63400967143657627</v>
      </c>
      <c r="Y959" s="23">
        <f ca="1">SQRT(Inputs!$B$38)*C959+SQRT(1-Inputs!$B$38)*_xlfn.NORM.S.INV(RAND())</f>
        <v>-5.2717308223910048E-2</v>
      </c>
      <c r="Z959" s="23">
        <f ca="1">SQRT(Inputs!$B$38)*D959+SQRT(1-Inputs!$B$38)*_xlfn.NORM.S.INV(RAND())</f>
        <v>-0.10163250141140279</v>
      </c>
      <c r="AA959" s="23">
        <f ca="1">SQRT(Inputs!$B$38)*E959+SQRT(1-Inputs!$B$38)*_xlfn.NORM.S.INV(RAND())</f>
        <v>0.18356953924894567</v>
      </c>
      <c r="AB959" s="23">
        <f ca="1">SQRT(Inputs!$B$38)*F959+SQRT(1-Inputs!$B$38)*_xlfn.NORM.S.INV(RAND())</f>
        <v>-5.3860507457811152E-2</v>
      </c>
      <c r="AC959" s="23">
        <f ca="1">SQRT(Inputs!$B$38)*G959+SQRT(1-Inputs!$B$38)*_xlfn.NORM.S.INV(RAND())</f>
        <v>0.12029180904962544</v>
      </c>
      <c r="AD959" s="23">
        <f ca="1">SQRT(Inputs!$B$38)*H959+SQRT(1-Inputs!$B$38)*_xlfn.NORM.S.INV(RAND())</f>
        <v>0.61113062824089637</v>
      </c>
      <c r="AE959" s="23">
        <f ca="1">SQRT(Inputs!$B$38)*I959+SQRT(1-Inputs!$B$38)*_xlfn.NORM.S.INV(RAND())</f>
        <v>-0.79442296040008742</v>
      </c>
      <c r="AF959" s="23">
        <f ca="1">SQRT(Inputs!$B$38)*J959+SQRT(1-Inputs!$B$38)*_xlfn.NORM.S.INV(RAND())</f>
        <v>1.7647027350833766</v>
      </c>
      <c r="AG959" s="23">
        <f ca="1">SQRT(Inputs!$B$38)*K959+SQRT(1-Inputs!$B$38)*_xlfn.NORM.S.INV(RAND())</f>
        <v>-0.22639882228029184</v>
      </c>
      <c r="AH959" s="23">
        <f ca="1">SQRT(Inputs!$B$38)*L959+SQRT(1-Inputs!$B$38)*_xlfn.NORM.S.INV(RAND())</f>
        <v>-1.7819834946175341</v>
      </c>
      <c r="AI959" s="23">
        <f ca="1">SQRT(Inputs!$B$38)*M959+SQRT(1-Inputs!$B$38)*_xlfn.NORM.S.INV(RAND())</f>
        <v>0.22678205342903085</v>
      </c>
      <c r="AJ959" s="23">
        <f ca="1">SQRT(Inputs!$B$38)*C959+SQRT(1-Inputs!$B$38)*_xlfn.NORM.S.INV(RAND())</f>
        <v>-0.4952290964468431</v>
      </c>
      <c r="AK959" s="23">
        <f ca="1">SQRT(Inputs!$B$38)*D959+SQRT(1-Inputs!$B$38)*_xlfn.NORM.S.INV(RAND())</f>
        <v>-1.1987782885683287</v>
      </c>
      <c r="AL959" s="23">
        <f ca="1">SQRT(Inputs!$B$38)*E959+SQRT(1-Inputs!$B$38)*_xlfn.NORM.S.INV(RAND())</f>
        <v>0.14468691070950154</v>
      </c>
      <c r="AM959" s="23">
        <f ca="1">SQRT(Inputs!$B$38)*F959+SQRT(1-Inputs!$B$38)*_xlfn.NORM.S.INV(RAND())</f>
        <v>1.4676571411189474</v>
      </c>
      <c r="AN959" s="23">
        <f ca="1">SQRT(Inputs!$B$38)*G959+SQRT(1-Inputs!$B$38)*_xlfn.NORM.S.INV(RAND())</f>
        <v>-2.2713589300358956</v>
      </c>
      <c r="AO959" s="23">
        <f ca="1">SQRT(Inputs!$B$38)*H959+SQRT(1-Inputs!$B$38)*_xlfn.NORM.S.INV(RAND())</f>
        <v>-2.2864776761200356E-2</v>
      </c>
      <c r="AP959" s="23">
        <f ca="1">SQRT(Inputs!$B$38)*I959+SQRT(1-Inputs!$B$38)*_xlfn.NORM.S.INV(RAND())</f>
        <v>-0.27034013817727059</v>
      </c>
      <c r="AQ959" s="23">
        <f ca="1">SQRT(Inputs!$B$38)*J959+SQRT(1-Inputs!$B$38)*_xlfn.NORM.S.INV(RAND())</f>
        <v>-0.3328088202171956</v>
      </c>
      <c r="AR959" s="23">
        <f ca="1">SQRT(Inputs!$B$38)*K959+SQRT(1-Inputs!$B$38)*_xlfn.NORM.S.INV(RAND())</f>
        <v>1.3141696536628862</v>
      </c>
      <c r="AS959" s="23">
        <f ca="1">SQRT(Inputs!$B$38)*L959+SQRT(1-Inputs!$B$38)*_xlfn.NORM.S.INV(RAND())</f>
        <v>-0.74027833964965795</v>
      </c>
      <c r="AT959" s="23">
        <f ca="1">SQRT(Inputs!$B$38)*M959+SQRT(1-Inputs!$B$38)*_xlfn.NORM.S.INV(RAND())</f>
        <v>0.17451950055344884</v>
      </c>
      <c r="AU959" s="15">
        <f ca="1">Inputs!$B$6*EXP($B$8-0.5*C$5^2+C$5*N959)</f>
        <v>3852.2024095034203</v>
      </c>
      <c r="AV959" s="15">
        <f t="shared" ca="1" si="510"/>
        <v>4271.2073167301842</v>
      </c>
      <c r="AW959" s="15">
        <f t="shared" ca="1" si="511"/>
        <v>5155.5693958051934</v>
      </c>
      <c r="AX959" s="15">
        <f t="shared" ca="1" si="512"/>
        <v>5495.8637112290944</v>
      </c>
      <c r="AY959" s="15">
        <f t="shared" ca="1" si="513"/>
        <v>6767.4534182059233</v>
      </c>
      <c r="AZ959" s="15">
        <f t="shared" ca="1" si="514"/>
        <v>8192.3274076894795</v>
      </c>
      <c r="BA959" s="15">
        <f t="shared" ca="1" si="515"/>
        <v>7981.8025524649156</v>
      </c>
      <c r="BB959" s="15">
        <f t="shared" ca="1" si="516"/>
        <v>9558.8622534288406</v>
      </c>
      <c r="BC959" s="15">
        <f t="shared" ca="1" si="517"/>
        <v>11285.522264110577</v>
      </c>
      <c r="BD959" s="15">
        <f t="shared" ca="1" si="518"/>
        <v>13919.277509605989</v>
      </c>
      <c r="BE959" s="15">
        <f t="shared" ca="1" si="519"/>
        <v>16099.258652391738</v>
      </c>
      <c r="BF959" s="15">
        <f ca="1">Inputs!$B$13*EXP($B$9-0.5*C$6^2+C$6*Y959)</f>
        <v>13687.224336642677</v>
      </c>
      <c r="BG959" s="15">
        <f t="shared" ca="1" si="520"/>
        <v>16377.986125581605</v>
      </c>
      <c r="BH959" s="15">
        <f t="shared" ca="1" si="521"/>
        <v>20629.515122648179</v>
      </c>
      <c r="BI959" s="15">
        <f t="shared" ca="1" si="522"/>
        <v>25045.137864233846</v>
      </c>
      <c r="BJ959" s="15">
        <f t="shared" ca="1" si="523"/>
        <v>31240.73782870506</v>
      </c>
      <c r="BK959" s="15">
        <f t="shared" ca="1" si="524"/>
        <v>41668.667124231295</v>
      </c>
      <c r="BL959" s="15">
        <f t="shared" ca="1" si="525"/>
        <v>46177.587591520125</v>
      </c>
      <c r="BM959" s="15">
        <f t="shared" ca="1" si="526"/>
        <v>70675.271348837327</v>
      </c>
      <c r="BN959" s="15">
        <f t="shared" ca="1" si="527"/>
        <v>84595.189065927858</v>
      </c>
      <c r="BO959" s="15">
        <f t="shared" ca="1" si="528"/>
        <v>84611.991114361896</v>
      </c>
      <c r="BP959" s="15">
        <f t="shared" ca="1" si="529"/>
        <v>106851.94855523913</v>
      </c>
      <c r="BQ959" s="15">
        <f ca="1">Inputs!$B$20*EXP($B$10-0.5*C$7^2+C$7*AJ959)</f>
        <v>3598.5256483711346</v>
      </c>
      <c r="BR959" s="15">
        <f t="shared" ca="1" si="530"/>
        <v>3336.7514546110401</v>
      </c>
      <c r="BS959" s="15">
        <f t="shared" ca="1" si="531"/>
        <v>4763.1990501834871</v>
      </c>
      <c r="BT959" s="15">
        <f t="shared" ca="1" si="532"/>
        <v>9651.7017486003188</v>
      </c>
      <c r="BU959" s="15">
        <f t="shared" ca="1" si="533"/>
        <v>7720.4232493100762</v>
      </c>
      <c r="BV959" s="15">
        <f t="shared" ca="1" si="534"/>
        <v>10686.145804187272</v>
      </c>
      <c r="BW959" s="15">
        <f t="shared" ca="1" si="535"/>
        <v>14082.644920878602</v>
      </c>
      <c r="BX959" s="15">
        <f t="shared" ca="1" si="536"/>
        <v>18425.558250425664</v>
      </c>
      <c r="BY959" s="15">
        <f t="shared" ca="1" si="537"/>
        <v>33197.658808473599</v>
      </c>
      <c r="BZ959" s="15">
        <f t="shared" ca="1" si="538"/>
        <v>40654.265934596777</v>
      </c>
      <c r="CA959" s="15">
        <f t="shared" ca="1" si="539"/>
        <v>58905.666511069292</v>
      </c>
      <c r="CB959" s="15">
        <f ca="1">(AU959*DCF!C$10-DCF!C$5*MAX(AU959*DCF!C$10,0)-MAX(AU959-Inputs!$B$6,0)/Inputs!$B$10)*DCF!C$6</f>
        <v>989.28069436505848</v>
      </c>
      <c r="CC959" s="15">
        <f ca="1">(AV959*DCF!D$10-DCF!D$5*MAX(AV959*DCF!D$10,0)-MAX(AV959-AU959,0)/Inputs!$B$10)*DCF!D$6</f>
        <v>938.91446648344777</v>
      </c>
      <c r="CD959" s="15">
        <f ca="1">(AW959*DCF!E$10-DCF!E$5*MAX(AW959*DCF!E$10,0)-MAX(AW959-AV959,0)/Inputs!$B$10)*DCF!E$6</f>
        <v>991.14394060907046</v>
      </c>
      <c r="CE959" s="15">
        <f ca="1">(AX959*DCF!F$10-DCF!F$5*MAX(AX959*DCF!F$10,0)-MAX(AX959-AW959,0)/Inputs!$B$10)*DCF!F$6</f>
        <v>1128.9314793413257</v>
      </c>
      <c r="CF959" s="15">
        <f ca="1">(AY959*DCF!G$10-DCF!G$5*MAX(AY959*DCF!G$10,0)-MAX(AY959-AX959,0)/Inputs!$B$10)*DCF!G$6</f>
        <v>1149.9435603964341</v>
      </c>
      <c r="CG959" s="15">
        <f ca="1">(AZ959*DCF!H$10-DCF!H$5*MAX(AZ959*DCF!H$10,0)-MAX(AZ959-AY959,0)/Inputs!$B$10)*DCF!H$6</f>
        <v>1337.534321334708</v>
      </c>
      <c r="CH959" s="15">
        <f ca="1">(BA959*DCF!I$10-DCF!I$5*MAX(BA959*DCF!I$10,0)-MAX(BA959-AZ959,0)/Inputs!$B$10)*DCF!I$6</f>
        <v>1457.9841492890198</v>
      </c>
      <c r="CI959" s="15">
        <f ca="1">(BB959*DCF!J$10-DCF!J$5*MAX(BB959*DCF!J$10,0)-MAX(BB959-BA959,0)/Inputs!$B$10)*DCF!J$6</f>
        <v>1401.3455325260491</v>
      </c>
      <c r="CJ959" s="15">
        <f ca="1">(BC959*DCF!K$10-DCF!K$5*MAX(BC959*DCF!K$10,0)-MAX(BC959-BB959,0)/Inputs!$B$10)*DCF!K$6</f>
        <v>1575.0817210911296</v>
      </c>
      <c r="CK959" s="15">
        <f ca="1">(BD959*DCF!L$10-DCF!L$5*MAX(BD959*DCF!L$10,0)-MAX(BD959-BC959,0)/Inputs!$B$10)*DCF!L$6</f>
        <v>1758.7045395172231</v>
      </c>
      <c r="CL959" s="15">
        <f ca="1">(BE959*DCF!M$10-DCF!M$5*MAX(BE959*DCF!M$10,0)-MAX(BE959-BD959,0)/Inputs!$B$10)*DCF!M$6</f>
        <v>2011.3915840112954</v>
      </c>
      <c r="CM959" s="15">
        <f ca="1">(BF959*DCF!C$28-DCF!C$5*MAX(BF959*DCF!C$28,0)-MAX(BF959-Inputs!$B$13,0)/Inputs!$B$17)*DCF!C$6</f>
        <v>3646.0214660267584</v>
      </c>
      <c r="CN959" s="15">
        <f ca="1">(BG959*DCF!D$28-DCF!D$5*MAX(BG959*DCF!D$28,0)-MAX(BG959-BF959,0)/Inputs!$B$17)*DCF!D$6</f>
        <v>4249.6317927553855</v>
      </c>
      <c r="CO959" s="15">
        <f ca="1">(BH959*DCF!E$28-DCF!E$5*MAX(BH959*DCF!E$28,0)-MAX(BH959-BG959,0)/Inputs!$B$17)*DCF!E$6</f>
        <v>5004.7281770774316</v>
      </c>
      <c r="CP959" s="15">
        <f ca="1">(BI959*DCF!F$28-DCF!F$5*MAX(BI959*DCF!F$28,0)-MAX(BI959-BH959,0)/Inputs!$B$17)*DCF!F$6</f>
        <v>5995.1613052600424</v>
      </c>
      <c r="CQ959" s="15">
        <f ca="1">(BJ959*DCF!G$28-DCF!G$5*MAX(BJ959*DCF!G$28,0)-MAX(BJ959-BI959,0)/Inputs!$B$17)*DCF!G$6</f>
        <v>7063.6077434827166</v>
      </c>
      <c r="CR959" s="15">
        <f ca="1">(BK959*DCF!H$28-DCF!H$5*MAX(BK959*DCF!H$28,0)-MAX(BK959-BJ959,0)/Inputs!$B$17)*DCF!H$6</f>
        <v>8684.9135310997008</v>
      </c>
      <c r="CS959" s="15">
        <f ca="1">(BL959*DCF!I$28-DCF!I$5*MAX(BL959*DCF!I$28,0)-MAX(BL959-BK959,0)/Inputs!$B$17)*DCF!I$6</f>
        <v>10211.631649944966</v>
      </c>
      <c r="CT959" s="15">
        <f ca="1">(BM959*DCF!J$28-DCF!J$5*MAX(BM959*DCF!J$28,0)-MAX(BM959-BL959,0)/Inputs!$B$17)*DCF!J$6</f>
        <v>12518.259970420777</v>
      </c>
      <c r="CU959" s="15">
        <f ca="1">(BN959*DCF!K$28-DCF!K$5*MAX(BN959*DCF!K$28,0)-MAX(BN959-BM959,0)/Inputs!$B$17)*DCF!K$6</f>
        <v>16160.08101517353</v>
      </c>
      <c r="CV959" s="15">
        <f ca="1">(BO959*DCF!L$28-DCF!L$5*MAX(BO959*DCF!L$28,0)-MAX(BO959-BN959,0)/Inputs!$B$17)*DCF!L$6</f>
        <v>16879.967042511296</v>
      </c>
      <c r="CW959" s="15">
        <f ca="1">(BP959*DCF!M$28-DCF!M$5*MAX(BP959*DCF!M$28,0)-MAX(BP959-BO959,0)/Inputs!$B$17)*DCF!M$6</f>
        <v>17779.555479290808</v>
      </c>
      <c r="CX959" s="15">
        <f ca="1">(BQ959*DCF!C$46-DCF!C$5*MAX(BQ959*DCF!C$46,0)-MAX(BQ959-Inputs!$B$20,0)/Inputs!$B$24)*DCF!C$6</f>
        <v>-1014.6828972548276</v>
      </c>
      <c r="CY959" s="15">
        <f ca="1">(BR959*DCF!D$46-DCF!D$5*MAX(BR959*DCF!D$46,0)-MAX(BR959-BQ959,0)/Inputs!$B$24)*DCF!D$6</f>
        <v>-569.50565925229364</v>
      </c>
      <c r="CZ959" s="15">
        <f ca="1">(BS959*DCF!E$46-DCF!E$5*MAX(BS959*DCF!E$46,0)-MAX(BS959-BR959,0)/Inputs!$B$24)*DCF!E$6</f>
        <v>-1125.5229537294333</v>
      </c>
      <c r="DA959" s="15">
        <f ca="1">(BT959*DCF!F$46-DCF!F$5*MAX(BT959*DCF!F$46,0)-MAX(BT959-BS959,0)/Inputs!$B$24)*DCF!F$6</f>
        <v>-2482.9563138989338</v>
      </c>
      <c r="DB959" s="15">
        <f ca="1">(BU959*DCF!G$46-DCF!G$5*MAX(BU959*DCF!G$46,0)-MAX(BU959-BT959,0)/Inputs!$B$24)*DCF!G$6</f>
        <v>-259.69978441296951</v>
      </c>
      <c r="DC959" s="15">
        <f ca="1">(BV959*DCF!H$46-DCF!H$5*MAX(BV959*DCF!H$46,0)-MAX(BV959-BU959,0)/Inputs!$B$24)*DCF!H$6</f>
        <v>-921.58011264451147</v>
      </c>
      <c r="DD959" s="15">
        <f ca="1">(BW959*DCF!I$46-DCF!I$5*MAX(BW959*DCF!I$46,0)-MAX(BW959-BV959,0)/Inputs!$B$24)*DCF!I$6</f>
        <v>-649.75935849693292</v>
      </c>
      <c r="DE959" s="15">
        <f ca="1">(BX959*DCF!J$46-DCF!J$5*MAX(BX959*DCF!J$46,0)-MAX(BX959-BW959,0)/Inputs!$B$24)*DCF!J$6</f>
        <v>-378.76846096737665</v>
      </c>
      <c r="DF959" s="15">
        <f ca="1">(BY959*DCF!K$46-DCF!K$5*MAX(BY959*DCF!K$46,0)-MAX(BY959-BX959,0)/Inputs!$B$24)*DCF!K$6</f>
        <v>-1722.4101734745132</v>
      </c>
      <c r="DG959" s="15">
        <f ca="1">(BZ959*DCF!L$46-DCF!L$5*MAX(BZ959*DCF!L$46,0)-MAX(BZ959-BY959,0)/Inputs!$B$24)*DCF!L$6</f>
        <v>1122.7866153929385</v>
      </c>
      <c r="DH959" s="15">
        <f ca="1">(CA959*DCF!M$46-DCF!M$5*MAX(CA959*DCF!M$46,0)-MAX(CA959-BZ959,0)/Inputs!$B$24)*DCF!M$6</f>
        <v>802.40459510998494</v>
      </c>
      <c r="DI959" s="15">
        <f ca="1">SUM(CB959:CL959)+BE959*DCF!M$10*(1+Inputs!$B$30)*(1-Inputs!$B$33)*(1-Inputs!$B$30/Inputs!$B$31)/(Inputs!$B$29-Inputs!$B$30)*DCF!M$6</f>
        <v>59544.705709227172</v>
      </c>
      <c r="DJ959" s="15">
        <f ca="1">SUM(CM959:CW959)+BP959*DCF!M$28*(1+Inputs!$B$30)*(1-Inputs!$B$33)*(1-Inputs!$B$30/Inputs!$B$31)/(Inputs!$B$29-Inputs!$B$30)*DCF!M$6</f>
        <v>504687.4069063401</v>
      </c>
      <c r="DK959" s="15">
        <f ca="1">SUM(CX959:DH959)+CA959*DCF!M$46*(1+Inputs!$B$30)*(1-Inputs!$B$33)*(1-Inputs!$B$30/Inputs!$B$31)/(Inputs!$B$29-Inputs!$B$30)*DCF!M$6</f>
        <v>83875.443744762859</v>
      </c>
      <c r="DM959" s="15">
        <f ca="1">DI959+DJ959+DK959+Inputs!$B$34+Inputs!$B$36-Inputs!$B$35</f>
        <v>724958.5563603302</v>
      </c>
    </row>
    <row r="960" spans="1:117" x14ac:dyDescent="0.75">
      <c r="A960" s="11">
        <v>947</v>
      </c>
      <c r="C960" s="23">
        <f t="shared" ca="1" si="544"/>
        <v>2.2620337220712026</v>
      </c>
      <c r="D960" s="23">
        <f t="shared" ca="1" si="544"/>
        <v>-0.69305228692591736</v>
      </c>
      <c r="E960" s="23">
        <f t="shared" ca="1" si="544"/>
        <v>1.2023374194235941</v>
      </c>
      <c r="F960" s="23">
        <f t="shared" ca="1" si="544"/>
        <v>0.77011401752113173</v>
      </c>
      <c r="G960" s="23">
        <f t="shared" ca="1" si="544"/>
        <v>-1.3835054137773775</v>
      </c>
      <c r="H960" s="23">
        <f t="shared" ca="1" si="544"/>
        <v>0.59649258478869394</v>
      </c>
      <c r="I960" s="23">
        <f t="shared" ca="1" si="544"/>
        <v>0.13707737368641548</v>
      </c>
      <c r="J960" s="23">
        <f t="shared" ca="1" si="544"/>
        <v>-1.4703025050538778</v>
      </c>
      <c r="K960" s="23">
        <f t="shared" ca="1" si="544"/>
        <v>-1.8831777087285479</v>
      </c>
      <c r="L960" s="23">
        <f t="shared" ca="1" si="544"/>
        <v>0.23235098046136687</v>
      </c>
      <c r="M960" s="23">
        <f t="shared" ca="1" si="544"/>
        <v>0.86190307148090217</v>
      </c>
      <c r="N960" s="23">
        <f ca="1">SQRT(Inputs!$B$38)*C960+SQRT(1-Inputs!$B$38)*_xlfn.NORM.S.INV(RAND())</f>
        <v>1.45486306252291</v>
      </c>
      <c r="O960" s="23">
        <f ca="1">SQRT(Inputs!$B$38)*D960+SQRT(1-Inputs!$B$38)*_xlfn.NORM.S.INV(RAND())</f>
        <v>0.35384230888891083</v>
      </c>
      <c r="P960" s="23">
        <f ca="1">SQRT(Inputs!$B$38)*E960+SQRT(1-Inputs!$B$38)*_xlfn.NORM.S.INV(RAND())</f>
        <v>1.7984223560169141</v>
      </c>
      <c r="Q960" s="23">
        <f ca="1">SQRT(Inputs!$B$38)*F960+SQRT(1-Inputs!$B$38)*_xlfn.NORM.S.INV(RAND())</f>
        <v>0.38838558698689613</v>
      </c>
      <c r="R960" s="23">
        <f ca="1">SQRT(Inputs!$B$38)*G960+SQRT(1-Inputs!$B$38)*_xlfn.NORM.S.INV(RAND())</f>
        <v>0.1479712432527498</v>
      </c>
      <c r="S960" s="23">
        <f ca="1">SQRT(Inputs!$B$38)*H960+SQRT(1-Inputs!$B$38)*_xlfn.NORM.S.INV(RAND())</f>
        <v>0.71378630933098153</v>
      </c>
      <c r="T960" s="23">
        <f ca="1">SQRT(Inputs!$B$38)*I960+SQRT(1-Inputs!$B$38)*_xlfn.NORM.S.INV(RAND())</f>
        <v>-0.44175038992637744</v>
      </c>
      <c r="U960" s="23">
        <f ca="1">SQRT(Inputs!$B$38)*J960+SQRT(1-Inputs!$B$38)*_xlfn.NORM.S.INV(RAND())</f>
        <v>-2.1774927648597124</v>
      </c>
      <c r="V960" s="23">
        <f ca="1">SQRT(Inputs!$B$38)*K960+SQRT(1-Inputs!$B$38)*_xlfn.NORM.S.INV(RAND())</f>
        <v>-3.3343189601223271</v>
      </c>
      <c r="W960" s="23">
        <f ca="1">SQRT(Inputs!$B$38)*L960+SQRT(1-Inputs!$B$38)*_xlfn.NORM.S.INV(RAND())</f>
        <v>0.46323123058834598</v>
      </c>
      <c r="X960" s="23">
        <f ca="1">SQRT(Inputs!$B$38)*M960+SQRT(1-Inputs!$B$38)*_xlfn.NORM.S.INV(RAND())</f>
        <v>4.0546293600162764E-2</v>
      </c>
      <c r="Y960" s="23">
        <f ca="1">SQRT(Inputs!$B$38)*C960+SQRT(1-Inputs!$B$38)*_xlfn.NORM.S.INV(RAND())</f>
        <v>1.6075817047511785</v>
      </c>
      <c r="Z960" s="23">
        <f ca="1">SQRT(Inputs!$B$38)*D960+SQRT(1-Inputs!$B$38)*_xlfn.NORM.S.INV(RAND())</f>
        <v>-1.8650341235734891</v>
      </c>
      <c r="AA960" s="23">
        <f ca="1">SQRT(Inputs!$B$38)*E960+SQRT(1-Inputs!$B$38)*_xlfn.NORM.S.INV(RAND())</f>
        <v>-0.61122538986953601</v>
      </c>
      <c r="AB960" s="23">
        <f ca="1">SQRT(Inputs!$B$38)*F960+SQRT(1-Inputs!$B$38)*_xlfn.NORM.S.INV(RAND())</f>
        <v>0.52954664067603641</v>
      </c>
      <c r="AC960" s="23">
        <f ca="1">SQRT(Inputs!$B$38)*G960+SQRT(1-Inputs!$B$38)*_xlfn.NORM.S.INV(RAND())</f>
        <v>-1.046271247143969</v>
      </c>
      <c r="AD960" s="23">
        <f ca="1">SQRT(Inputs!$B$38)*H960+SQRT(1-Inputs!$B$38)*_xlfn.NORM.S.INV(RAND())</f>
        <v>0.39367447126217814</v>
      </c>
      <c r="AE960" s="23">
        <f ca="1">SQRT(Inputs!$B$38)*I960+SQRT(1-Inputs!$B$38)*_xlfn.NORM.S.INV(RAND())</f>
        <v>0.68061511807047781</v>
      </c>
      <c r="AF960" s="23">
        <f ca="1">SQRT(Inputs!$B$38)*J960+SQRT(1-Inputs!$B$38)*_xlfn.NORM.S.INV(RAND())</f>
        <v>-0.86929011239491427</v>
      </c>
      <c r="AG960" s="23">
        <f ca="1">SQRT(Inputs!$B$38)*K960+SQRT(1-Inputs!$B$38)*_xlfn.NORM.S.INV(RAND())</f>
        <v>-2.2917475253207629</v>
      </c>
      <c r="AH960" s="23">
        <f ca="1">SQRT(Inputs!$B$38)*L960+SQRT(1-Inputs!$B$38)*_xlfn.NORM.S.INV(RAND())</f>
        <v>0.48085379093543346</v>
      </c>
      <c r="AI960" s="23">
        <f ca="1">SQRT(Inputs!$B$38)*M960+SQRT(1-Inputs!$B$38)*_xlfn.NORM.S.INV(RAND())</f>
        <v>1.6521897942465329</v>
      </c>
      <c r="AJ960" s="23">
        <f ca="1">SQRT(Inputs!$B$38)*C960+SQRT(1-Inputs!$B$38)*_xlfn.NORM.S.INV(RAND())</f>
        <v>0.31177718083869399</v>
      </c>
      <c r="AK960" s="23">
        <f ca="1">SQRT(Inputs!$B$38)*D960+SQRT(1-Inputs!$B$38)*_xlfn.NORM.S.INV(RAND())</f>
        <v>-0.3953191952314698</v>
      </c>
      <c r="AL960" s="23">
        <f ca="1">SQRT(Inputs!$B$38)*E960+SQRT(1-Inputs!$B$38)*_xlfn.NORM.S.INV(RAND())</f>
        <v>1.0821053275827648</v>
      </c>
      <c r="AM960" s="23">
        <f ca="1">SQRT(Inputs!$B$38)*F960+SQRT(1-Inputs!$B$38)*_xlfn.NORM.S.INV(RAND())</f>
        <v>1.4885815676674361</v>
      </c>
      <c r="AN960" s="23">
        <f ca="1">SQRT(Inputs!$B$38)*G960+SQRT(1-Inputs!$B$38)*_xlfn.NORM.S.INV(RAND())</f>
        <v>-0.36376619573938096</v>
      </c>
      <c r="AO960" s="23">
        <f ca="1">SQRT(Inputs!$B$38)*H960+SQRT(1-Inputs!$B$38)*_xlfn.NORM.S.INV(RAND())</f>
        <v>0.58271847008720656</v>
      </c>
      <c r="AP960" s="23">
        <f ca="1">SQRT(Inputs!$B$38)*I960+SQRT(1-Inputs!$B$38)*_xlfn.NORM.S.INV(RAND())</f>
        <v>-0.24333875972690228</v>
      </c>
      <c r="AQ960" s="23">
        <f ca="1">SQRT(Inputs!$B$38)*J960+SQRT(1-Inputs!$B$38)*_xlfn.NORM.S.INV(RAND())</f>
        <v>0.4767641155220772</v>
      </c>
      <c r="AR960" s="23">
        <f ca="1">SQRT(Inputs!$B$38)*K960+SQRT(1-Inputs!$B$38)*_xlfn.NORM.S.INV(RAND())</f>
        <v>-1.9658268965561314</v>
      </c>
      <c r="AS960" s="23">
        <f ca="1">SQRT(Inputs!$B$38)*L960+SQRT(1-Inputs!$B$38)*_xlfn.NORM.S.INV(RAND())</f>
        <v>-1.3110107615358109</v>
      </c>
      <c r="AT960" s="23">
        <f ca="1">SQRT(Inputs!$B$38)*M960+SQRT(1-Inputs!$B$38)*_xlfn.NORM.S.INV(RAND())</f>
        <v>0.91421637983889559</v>
      </c>
      <c r="AU960" s="15">
        <f ca="1">Inputs!$B$6*EXP($B$8-0.5*C$5^2+C$5*N960)</f>
        <v>6279.9391772896879</v>
      </c>
      <c r="AV960" s="15">
        <f t="shared" ca="1" si="510"/>
        <v>8052.3930549018296</v>
      </c>
      <c r="AW960" s="15">
        <f t="shared" ca="1" si="511"/>
        <v>12513.877695466017</v>
      </c>
      <c r="AX960" s="15">
        <f t="shared" ca="1" si="512"/>
        <v>16037.798672983192</v>
      </c>
      <c r="AY960" s="15">
        <f t="shared" ca="1" si="513"/>
        <v>19941.480022764139</v>
      </c>
      <c r="AZ960" s="15">
        <f t="shared" ca="1" si="514"/>
        <v>26383.337733316101</v>
      </c>
      <c r="BA960" s="15">
        <f t="shared" ca="1" si="515"/>
        <v>30827.725504499354</v>
      </c>
      <c r="BB960" s="15">
        <f t="shared" ca="1" si="516"/>
        <v>30344.804775635352</v>
      </c>
      <c r="BC960" s="15">
        <f t="shared" ca="1" si="517"/>
        <v>26936.896518905978</v>
      </c>
      <c r="BD960" s="15">
        <f t="shared" ca="1" si="518"/>
        <v>34461.489101648462</v>
      </c>
      <c r="BE960" s="15">
        <f t="shared" ca="1" si="519"/>
        <v>42384.371049405127</v>
      </c>
      <c r="BF960" s="15">
        <f ca="1">Inputs!$B$13*EXP($B$9-0.5*C$6^2+C$6*Y960)</f>
        <v>19022.325434391441</v>
      </c>
      <c r="BG960" s="15">
        <f t="shared" ca="1" si="520"/>
        <v>16558.560044685939</v>
      </c>
      <c r="BH960" s="15">
        <f t="shared" ca="1" si="521"/>
        <v>18281.054920904193</v>
      </c>
      <c r="BI960" s="15">
        <f t="shared" ca="1" si="522"/>
        <v>24279.196775117998</v>
      </c>
      <c r="BJ960" s="15">
        <f t="shared" ca="1" si="523"/>
        <v>25597.847393640059</v>
      </c>
      <c r="BK960" s="15">
        <f t="shared" ca="1" si="524"/>
        <v>33146.24964865842</v>
      </c>
      <c r="BL960" s="15">
        <f t="shared" ca="1" si="525"/>
        <v>44470.554769296701</v>
      </c>
      <c r="BM960" s="15">
        <f t="shared" ca="1" si="526"/>
        <v>49068.333918241966</v>
      </c>
      <c r="BN960" s="15">
        <f t="shared" ca="1" si="527"/>
        <v>45855.387747793975</v>
      </c>
      <c r="BO960" s="15">
        <f t="shared" ca="1" si="528"/>
        <v>59663.714173726898</v>
      </c>
      <c r="BP960" s="15">
        <f t="shared" ca="1" si="529"/>
        <v>88551.631698221798</v>
      </c>
      <c r="BQ960" s="15">
        <f ca="1">Inputs!$B$20*EXP($B$10-0.5*C$7^2+C$7*AJ960)</f>
        <v>4791.0776983595115</v>
      </c>
      <c r="BR960" s="15">
        <f t="shared" ca="1" si="530"/>
        <v>5733.8741505982644</v>
      </c>
      <c r="BS960" s="15">
        <f t="shared" ca="1" si="531"/>
        <v>10713.905874692322</v>
      </c>
      <c r="BT960" s="15">
        <f t="shared" ca="1" si="532"/>
        <v>21829.153628902906</v>
      </c>
      <c r="BU960" s="15">
        <f t="shared" ca="1" si="533"/>
        <v>27703.570033961871</v>
      </c>
      <c r="BV960" s="15">
        <f t="shared" ca="1" si="534"/>
        <v>43951.082165747939</v>
      </c>
      <c r="BW960" s="15">
        <f t="shared" ca="1" si="535"/>
        <v>58252.50713519143</v>
      </c>
      <c r="BX960" s="15">
        <f t="shared" ca="1" si="536"/>
        <v>89647.123674151517</v>
      </c>
      <c r="BY960" s="15">
        <f t="shared" ca="1" si="537"/>
        <v>86235.101671528071</v>
      </c>
      <c r="BZ960" s="15">
        <f t="shared" ca="1" si="538"/>
        <v>95086.005479567946</v>
      </c>
      <c r="CA960" s="15">
        <f t="shared" ca="1" si="539"/>
        <v>157127.88697864389</v>
      </c>
      <c r="CB960" s="15">
        <f ca="1">(AU960*DCF!C$10-DCF!C$5*MAX(AU960*DCF!C$10,0)-MAX(AU960-Inputs!$B$6,0)/Inputs!$B$10)*DCF!C$6</f>
        <v>1033.6788694547186</v>
      </c>
      <c r="CC960" s="15">
        <f ca="1">(AV960*DCF!D$10-DCF!D$5*MAX(AV960*DCF!D$10,0)-MAX(AV960-AU960,0)/Inputs!$B$10)*DCF!D$6</f>
        <v>1530.5497643177216</v>
      </c>
      <c r="CD960" s="15">
        <f ca="1">(AW960*DCF!E$10-DCF!E$5*MAX(AW960*DCF!E$10,0)-MAX(AW960-AV960,0)/Inputs!$B$10)*DCF!E$6</f>
        <v>1884.3440570981468</v>
      </c>
      <c r="CE960" s="15">
        <f ca="1">(AX960*DCF!F$10-DCF!F$5*MAX(AX960*DCF!F$10,0)-MAX(AX960-AW960,0)/Inputs!$B$10)*DCF!F$6</f>
        <v>2767.7853039677284</v>
      </c>
      <c r="CF960" s="15">
        <f ca="1">(AY960*DCF!G$10-DCF!G$5*MAX(AY960*DCF!G$10,0)-MAX(AY960-AX960,0)/Inputs!$B$10)*DCF!G$6</f>
        <v>3358.3845059868581</v>
      </c>
      <c r="CG960" s="15">
        <f ca="1">(AZ960*DCF!H$10-DCF!H$5*MAX(AZ960*DCF!H$10,0)-MAX(AZ960-AY960,0)/Inputs!$B$10)*DCF!H$6</f>
        <v>3978.4766231367371</v>
      </c>
      <c r="CH960" s="15">
        <f ca="1">(BA960*DCF!I$10-DCF!I$5*MAX(BA960*DCF!I$10,0)-MAX(BA960-AZ960,0)/Inputs!$B$10)*DCF!I$6</f>
        <v>4902.0655390702013</v>
      </c>
      <c r="CI960" s="15">
        <f ca="1">(BB960*DCF!J$10-DCF!J$5*MAX(BB960*DCF!J$10,0)-MAX(BB960-BA960,0)/Inputs!$B$10)*DCF!J$6</f>
        <v>5207.2389092885987</v>
      </c>
      <c r="CJ960" s="15">
        <f ca="1">(BC960*DCF!K$10-DCF!K$5*MAX(BC960*DCF!K$10,0)-MAX(BC960-BB960,0)/Inputs!$B$10)*DCF!K$6</f>
        <v>4336.4077304993089</v>
      </c>
      <c r="CK960" s="15">
        <f ca="1">(BD960*DCF!L$10-DCF!L$5*MAX(BD960*DCF!L$10,0)-MAX(BD960-BC960,0)/Inputs!$B$10)*DCF!L$6</f>
        <v>4224.39622035502</v>
      </c>
      <c r="CL960" s="15">
        <f ca="1">(BE960*DCF!M$10-DCF!M$5*MAX(BE960*DCF!M$10,0)-MAX(BE960-BD960,0)/Inputs!$B$10)*DCF!M$6</f>
        <v>5034.5100525813659</v>
      </c>
      <c r="CM960" s="15">
        <f ca="1">(BF960*DCF!C$28-DCF!C$5*MAX(BF960*DCF!C$28,0)-MAX(BF960-Inputs!$B$13,0)/Inputs!$B$17)*DCF!C$6</f>
        <v>4042.1343679457686</v>
      </c>
      <c r="CN960" s="15">
        <f ca="1">(BG960*DCF!D$28-DCF!D$5*MAX(BG960*DCF!D$28,0)-MAX(BG960-BF960,0)/Inputs!$B$17)*DCF!D$6</f>
        <v>4876.8778366489987</v>
      </c>
      <c r="CO960" s="15">
        <f ca="1">(BH960*DCF!E$28-DCF!E$5*MAX(BH960*DCF!E$28,0)-MAX(BH960-BG960,0)/Inputs!$B$17)*DCF!E$6</f>
        <v>4838.0402438349183</v>
      </c>
      <c r="CP960" s="15">
        <f ca="1">(BI960*DCF!F$28-DCF!F$5*MAX(BI960*DCF!F$28,0)-MAX(BI960-BH960,0)/Inputs!$B$17)*DCF!F$6</f>
        <v>5499.1058570373452</v>
      </c>
      <c r="CQ960" s="15">
        <f ca="1">(BJ960*DCF!G$28-DCF!G$5*MAX(BJ960*DCF!G$28,0)-MAX(BJ960-BI960,0)/Inputs!$B$17)*DCF!G$6</f>
        <v>6419.7717092305638</v>
      </c>
      <c r="CR960" s="15">
        <f ca="1">(BK960*DCF!H$28-DCF!H$5*MAX(BK960*DCF!H$28,0)-MAX(BK960-BJ960,0)/Inputs!$B$17)*DCF!H$6</f>
        <v>7024.6233562164925</v>
      </c>
      <c r="CS960" s="15">
        <f ca="1">(BL960*DCF!I$28-DCF!I$5*MAX(BL960*DCF!I$28,0)-MAX(BL960-BK960,0)/Inputs!$B$17)*DCF!I$6</f>
        <v>8832.001058817219</v>
      </c>
      <c r="CT960" s="15">
        <f ca="1">(BM960*DCF!J$28-DCF!J$5*MAX(BM960*DCF!J$28,0)-MAX(BM960-BL960,0)/Inputs!$B$17)*DCF!J$6</f>
        <v>10336.683984650837</v>
      </c>
      <c r="CU960" s="15">
        <f ca="1">(BN960*DCF!K$28-DCF!K$5*MAX(BN960*DCF!K$28,0)-MAX(BN960-BM960,0)/Inputs!$B$17)*DCF!K$6</f>
        <v>9683.889034918815</v>
      </c>
      <c r="CV960" s="15">
        <f ca="1">(BO960*DCF!L$28-DCF!L$5*MAX(BO960*DCF!L$28,0)-MAX(BO960-BN960,0)/Inputs!$B$17)*DCF!L$6</f>
        <v>10341.728151196132</v>
      </c>
      <c r="CW960" s="15">
        <f ca="1">(BP960*DCF!M$28-DCF!M$5*MAX(BP960*DCF!M$28,0)-MAX(BP960-BO960,0)/Inputs!$B$17)*DCF!M$6</f>
        <v>13641.441640002986</v>
      </c>
      <c r="CX960" s="15">
        <f ca="1">(BQ960*DCF!C$46-DCF!C$5*MAX(BQ960*DCF!C$46,0)-MAX(BQ960-Inputs!$B$20,0)/Inputs!$B$24)*DCF!C$6</f>
        <v>-1840.9314307340726</v>
      </c>
      <c r="CY960" s="15">
        <f ca="1">(BR960*DCF!D$46-DCF!D$5*MAX(BR960*DCF!D$46,0)-MAX(BR960-BQ960,0)/Inputs!$B$24)*DCF!D$6</f>
        <v>-1380.9220220826005</v>
      </c>
      <c r="CZ960" s="15">
        <f ca="1">(BS960*DCF!E$46-DCF!E$5*MAX(BS960*DCF!E$46,0)-MAX(BS960-BR960,0)/Inputs!$B$24)*DCF!E$6</f>
        <v>-3229.9294315250313</v>
      </c>
      <c r="DA960" s="15">
        <f ca="1">(BT960*DCF!F$46-DCF!F$5*MAX(BT960*DCF!F$46,0)-MAX(BT960-BS960,0)/Inputs!$B$24)*DCF!F$6</f>
        <v>-5637.1500687879252</v>
      </c>
      <c r="DB960" s="15">
        <f ca="1">(BU960*DCF!G$46-DCF!G$5*MAX(BU960*DCF!G$46,0)-MAX(BU960-BT960,0)/Inputs!$B$24)*DCF!G$6</f>
        <v>-2907.9309747369089</v>
      </c>
      <c r="DC960" s="15">
        <f ca="1">(BV960*DCF!H$46-DCF!H$5*MAX(BV960*DCF!H$46,0)-MAX(BV960-BU960,0)/Inputs!$B$24)*DCF!H$6</f>
        <v>-5048.814844794033</v>
      </c>
      <c r="DD960" s="15">
        <f ca="1">(BW960*DCF!I$46-DCF!I$5*MAX(BW960*DCF!I$46,0)-MAX(BW960-BV960,0)/Inputs!$B$24)*DCF!I$6</f>
        <v>-2760.0216209836531</v>
      </c>
      <c r="DE960" s="15">
        <f ca="1">(BX960*DCF!J$46-DCF!J$5*MAX(BX960*DCF!J$46,0)-MAX(BX960-BW960,0)/Inputs!$B$24)*DCF!J$6</f>
        <v>-4564.8905293966509</v>
      </c>
      <c r="DF960" s="15">
        <f ca="1">(BY960*DCF!K$46-DCF!K$5*MAX(BY960*DCF!K$46,0)-MAX(BY960-BX960,0)/Inputs!$B$24)*DCF!K$6</f>
        <v>4926.036473537225</v>
      </c>
      <c r="DG960" s="15">
        <f ca="1">(BZ960*DCF!L$46-DCF!L$5*MAX(BZ960*DCF!L$46,0)-MAX(BZ960-BY960,0)/Inputs!$B$24)*DCF!L$6</f>
        <v>4569.8674326375776</v>
      </c>
      <c r="DH960" s="15">
        <f ca="1">(CA960*DCF!M$46-DCF!M$5*MAX(CA960*DCF!M$46,0)-MAX(CA960-BZ960,0)/Inputs!$B$24)*DCF!M$6</f>
        <v>-652.03037047222915</v>
      </c>
      <c r="DI960" s="15">
        <f ca="1">SUM(CB960:CL960)+BE960*DCF!M$10*(1+Inputs!$B$30)*(1-Inputs!$B$33)*(1-Inputs!$B$30/Inputs!$B$31)/(Inputs!$B$29-Inputs!$B$30)*DCF!M$6</f>
        <v>156214.10268153489</v>
      </c>
      <c r="DJ960" s="15">
        <f ca="1">SUM(CM960:CW960)+BP960*DCF!M$28*(1+Inputs!$B$30)*(1-Inputs!$B$33)*(1-Inputs!$B$30/Inputs!$B$31)/(Inputs!$B$29-Inputs!$B$30)*DCF!M$6</f>
        <v>414123.44656084082</v>
      </c>
      <c r="DK960" s="15">
        <f ca="1">SUM(CX960:DH960)+CA960*DCF!M$46*(1+Inputs!$B$30)*(1-Inputs!$B$33)*(1-Inputs!$B$30/Inputs!$B$31)/(Inputs!$B$29-Inputs!$B$30)*DCF!M$6</f>
        <v>224411.60886975459</v>
      </c>
      <c r="DM960" s="15">
        <f ca="1">DI960+DJ960+DK960+Inputs!$B$34+Inputs!$B$36-Inputs!$B$35</f>
        <v>871600.15811213024</v>
      </c>
    </row>
    <row r="961" spans="1:117" x14ac:dyDescent="0.75">
      <c r="A961" s="11">
        <v>948</v>
      </c>
      <c r="C961" s="23">
        <f t="shared" ca="1" si="544"/>
        <v>0.55578398698513032</v>
      </c>
      <c r="D961" s="23">
        <f t="shared" ca="1" si="544"/>
        <v>-0.93546687258828876</v>
      </c>
      <c r="E961" s="23">
        <f t="shared" ca="1" si="544"/>
        <v>-0.7294386460945923</v>
      </c>
      <c r="F961" s="23">
        <f t="shared" ca="1" si="544"/>
        <v>-0.62075064037259453</v>
      </c>
      <c r="G961" s="23">
        <f t="shared" ca="1" si="544"/>
        <v>-0.398439654843813</v>
      </c>
      <c r="H961" s="23">
        <f t="shared" ca="1" si="544"/>
        <v>1.9277158218943136</v>
      </c>
      <c r="I961" s="23">
        <f t="shared" ca="1" si="544"/>
        <v>0.94508395048291094</v>
      </c>
      <c r="J961" s="23">
        <f t="shared" ca="1" si="544"/>
        <v>0.65341316446712705</v>
      </c>
      <c r="K961" s="23">
        <f t="shared" ca="1" si="544"/>
        <v>-1.1695833184068329</v>
      </c>
      <c r="L961" s="23">
        <f t="shared" ca="1" si="544"/>
        <v>-0.23128360239099813</v>
      </c>
      <c r="M961" s="23">
        <f t="shared" ca="1" si="544"/>
        <v>0.87566674707246306</v>
      </c>
      <c r="N961" s="23">
        <f ca="1">SQRT(Inputs!$B$38)*C961+SQRT(1-Inputs!$B$38)*_xlfn.NORM.S.INV(RAND())</f>
        <v>-1.0653428256818029</v>
      </c>
      <c r="O961" s="23">
        <f ca="1">SQRT(Inputs!$B$38)*D961+SQRT(1-Inputs!$B$38)*_xlfn.NORM.S.INV(RAND())</f>
        <v>0.27962314929188004</v>
      </c>
      <c r="P961" s="23">
        <f ca="1">SQRT(Inputs!$B$38)*E961+SQRT(1-Inputs!$B$38)*_xlfn.NORM.S.INV(RAND())</f>
        <v>-0.5424384771101054</v>
      </c>
      <c r="Q961" s="23">
        <f ca="1">SQRT(Inputs!$B$38)*F961+SQRT(1-Inputs!$B$38)*_xlfn.NORM.S.INV(RAND())</f>
        <v>-0.94742205597658324</v>
      </c>
      <c r="R961" s="23">
        <f ca="1">SQRT(Inputs!$B$38)*G961+SQRT(1-Inputs!$B$38)*_xlfn.NORM.S.INV(RAND())</f>
        <v>-1.5404019115119818</v>
      </c>
      <c r="S961" s="23">
        <f ca="1">SQRT(Inputs!$B$38)*H961+SQRT(1-Inputs!$B$38)*_xlfn.NORM.S.INV(RAND())</f>
        <v>0.82210658725199803</v>
      </c>
      <c r="T961" s="23">
        <f ca="1">SQRT(Inputs!$B$38)*I961+SQRT(1-Inputs!$B$38)*_xlfn.NORM.S.INV(RAND())</f>
        <v>0.69962759319128254</v>
      </c>
      <c r="U961" s="23">
        <f ca="1">SQRT(Inputs!$B$38)*J961+SQRT(1-Inputs!$B$38)*_xlfn.NORM.S.INV(RAND())</f>
        <v>0.5206867666916406</v>
      </c>
      <c r="V961" s="23">
        <f ca="1">SQRT(Inputs!$B$38)*K961+SQRT(1-Inputs!$B$38)*_xlfn.NORM.S.INV(RAND())</f>
        <v>-1.5306625937630129</v>
      </c>
      <c r="W961" s="23">
        <f ca="1">SQRT(Inputs!$B$38)*L961+SQRT(1-Inputs!$B$38)*_xlfn.NORM.S.INV(RAND())</f>
        <v>0.53772456948217062</v>
      </c>
      <c r="X961" s="23">
        <f ca="1">SQRT(Inputs!$B$38)*M961+SQRT(1-Inputs!$B$38)*_xlfn.NORM.S.INV(RAND())</f>
        <v>0.91069199344094764</v>
      </c>
      <c r="Y961" s="23">
        <f ca="1">SQRT(Inputs!$B$38)*C961+SQRT(1-Inputs!$B$38)*_xlfn.NORM.S.INV(RAND())</f>
        <v>1.3586667740501532</v>
      </c>
      <c r="Z961" s="23">
        <f ca="1">SQRT(Inputs!$B$38)*D961+SQRT(1-Inputs!$B$38)*_xlfn.NORM.S.INV(RAND())</f>
        <v>-1.5693029914078933</v>
      </c>
      <c r="AA961" s="23">
        <f ca="1">SQRT(Inputs!$B$38)*E961+SQRT(1-Inputs!$B$38)*_xlfn.NORM.S.INV(RAND())</f>
        <v>0.29359093285613891</v>
      </c>
      <c r="AB961" s="23">
        <f ca="1">SQRT(Inputs!$B$38)*F961+SQRT(1-Inputs!$B$38)*_xlfn.NORM.S.INV(RAND())</f>
        <v>-0.71404495958813619</v>
      </c>
      <c r="AC961" s="23">
        <f ca="1">SQRT(Inputs!$B$38)*G961+SQRT(1-Inputs!$B$38)*_xlfn.NORM.S.INV(RAND())</f>
        <v>-1.4809644169764282</v>
      </c>
      <c r="AD961" s="23">
        <f ca="1">SQRT(Inputs!$B$38)*H961+SQRT(1-Inputs!$B$38)*_xlfn.NORM.S.INV(RAND())</f>
        <v>1.2753423021577057</v>
      </c>
      <c r="AE961" s="23">
        <f ca="1">SQRT(Inputs!$B$38)*I961+SQRT(1-Inputs!$B$38)*_xlfn.NORM.S.INV(RAND())</f>
        <v>0.68443893865389349</v>
      </c>
      <c r="AF961" s="23">
        <f ca="1">SQRT(Inputs!$B$38)*J961+SQRT(1-Inputs!$B$38)*_xlfn.NORM.S.INV(RAND())</f>
        <v>0.9431469653694633</v>
      </c>
      <c r="AG961" s="23">
        <f ca="1">SQRT(Inputs!$B$38)*K961+SQRT(1-Inputs!$B$38)*_xlfn.NORM.S.INV(RAND())</f>
        <v>-9.4877143044180157E-2</v>
      </c>
      <c r="AH961" s="23">
        <f ca="1">SQRT(Inputs!$B$38)*L961+SQRT(1-Inputs!$B$38)*_xlfn.NORM.S.INV(RAND())</f>
        <v>-3.610119544198015E-3</v>
      </c>
      <c r="AI961" s="23">
        <f ca="1">SQRT(Inputs!$B$38)*M961+SQRT(1-Inputs!$B$38)*_xlfn.NORM.S.INV(RAND())</f>
        <v>-0.24421910777557826</v>
      </c>
      <c r="AJ961" s="23">
        <f ca="1">SQRT(Inputs!$B$38)*C961+SQRT(1-Inputs!$B$38)*_xlfn.NORM.S.INV(RAND())</f>
        <v>0.84233195547364814</v>
      </c>
      <c r="AK961" s="23">
        <f ca="1">SQRT(Inputs!$B$38)*D961+SQRT(1-Inputs!$B$38)*_xlfn.NORM.S.INV(RAND())</f>
        <v>-1.6203723177369986</v>
      </c>
      <c r="AL961" s="23">
        <f ca="1">SQRT(Inputs!$B$38)*E961+SQRT(1-Inputs!$B$38)*_xlfn.NORM.S.INV(RAND())</f>
        <v>-0.11148492972516955</v>
      </c>
      <c r="AM961" s="23">
        <f ca="1">SQRT(Inputs!$B$38)*F961+SQRT(1-Inputs!$B$38)*_xlfn.NORM.S.INV(RAND())</f>
        <v>0.34008704454148442</v>
      </c>
      <c r="AN961" s="23">
        <f ca="1">SQRT(Inputs!$B$38)*G961+SQRT(1-Inputs!$B$38)*_xlfn.NORM.S.INV(RAND())</f>
        <v>-0.19411933123192118</v>
      </c>
      <c r="AO961" s="23">
        <f ca="1">SQRT(Inputs!$B$38)*H961+SQRT(1-Inputs!$B$38)*_xlfn.NORM.S.INV(RAND())</f>
        <v>2.0991124044994631</v>
      </c>
      <c r="AP961" s="23">
        <f ca="1">SQRT(Inputs!$B$38)*I961+SQRT(1-Inputs!$B$38)*_xlfn.NORM.S.INV(RAND())</f>
        <v>0.78713864075836593</v>
      </c>
      <c r="AQ961" s="23">
        <f ca="1">SQRT(Inputs!$B$38)*J961+SQRT(1-Inputs!$B$38)*_xlfn.NORM.S.INV(RAND())</f>
        <v>0.12965248502560239</v>
      </c>
      <c r="AR961" s="23">
        <f ca="1">SQRT(Inputs!$B$38)*K961+SQRT(1-Inputs!$B$38)*_xlfn.NORM.S.INV(RAND())</f>
        <v>-2.1541340465746042</v>
      </c>
      <c r="AS961" s="23">
        <f ca="1">SQRT(Inputs!$B$38)*L961+SQRT(1-Inputs!$B$38)*_xlfn.NORM.S.INV(RAND())</f>
        <v>-0.95388075110431303</v>
      </c>
      <c r="AT961" s="23">
        <f ca="1">SQRT(Inputs!$B$38)*M961+SQRT(1-Inputs!$B$38)*_xlfn.NORM.S.INV(RAND())</f>
        <v>0.95502116178416196</v>
      </c>
      <c r="AU961" s="15">
        <f ca="1">Inputs!$B$6*EXP($B$8-0.5*C$5^2+C$5*N961)</f>
        <v>4176.2211967824878</v>
      </c>
      <c r="AV961" s="15">
        <f t="shared" ca="1" si="510"/>
        <v>5296.8020508028612</v>
      </c>
      <c r="AW961" s="15">
        <f t="shared" ca="1" si="511"/>
        <v>6002.8487111446866</v>
      </c>
      <c r="AX961" s="15">
        <f t="shared" ca="1" si="512"/>
        <v>6510.7713290632837</v>
      </c>
      <c r="AY961" s="15">
        <f t="shared" ca="1" si="513"/>
        <v>6646.7627769883475</v>
      </c>
      <c r="AZ961" s="15">
        <f t="shared" ca="1" si="514"/>
        <v>8899.4438038722546</v>
      </c>
      <c r="BA961" s="15">
        <f t="shared" ca="1" si="515"/>
        <v>11718.008580494208</v>
      </c>
      <c r="BB961" s="15">
        <f t="shared" ca="1" si="516"/>
        <v>15114.693998302781</v>
      </c>
      <c r="BC961" s="15">
        <f t="shared" ca="1" si="517"/>
        <v>15968.942952648442</v>
      </c>
      <c r="BD961" s="15">
        <f t="shared" ca="1" si="518"/>
        <v>20572.574901083321</v>
      </c>
      <c r="BE961" s="15">
        <f t="shared" ca="1" si="519"/>
        <v>27389.213357962974</v>
      </c>
      <c r="BF961" s="15">
        <f ca="1">Inputs!$B$13*EXP($B$9-0.5*C$6^2+C$6*Y961)</f>
        <v>18106.41874351558</v>
      </c>
      <c r="BG961" s="15">
        <f t="shared" ca="1" si="520"/>
        <v>16625.167059697182</v>
      </c>
      <c r="BH961" s="15">
        <f t="shared" ca="1" si="521"/>
        <v>21326.495005091419</v>
      </c>
      <c r="BI961" s="15">
        <f t="shared" ca="1" si="522"/>
        <v>23389.608442874098</v>
      </c>
      <c r="BJ961" s="15">
        <f t="shared" ca="1" si="523"/>
        <v>23162.188413627315</v>
      </c>
      <c r="BK961" s="15">
        <f t="shared" ca="1" si="524"/>
        <v>33817.405576093224</v>
      </c>
      <c r="BL961" s="15">
        <f t="shared" ca="1" si="525"/>
        <v>45393.497372101068</v>
      </c>
      <c r="BM961" s="15">
        <f t="shared" ca="1" si="526"/>
        <v>62734.413571967176</v>
      </c>
      <c r="BN961" s="15">
        <f t="shared" ca="1" si="527"/>
        <v>76283.207392863696</v>
      </c>
      <c r="BO961" s="15">
        <f t="shared" ca="1" si="528"/>
        <v>93819.240920178345</v>
      </c>
      <c r="BP961" s="15">
        <f t="shared" ca="1" si="529"/>
        <v>112322.64159087873</v>
      </c>
      <c r="BQ961" s="15">
        <f ca="1">Inputs!$B$20*EXP($B$10-0.5*C$7^2+C$7*AJ961)</f>
        <v>5783.0658681743935</v>
      </c>
      <c r="BR961" s="15">
        <f t="shared" ca="1" si="530"/>
        <v>4690.3988819255546</v>
      </c>
      <c r="BS961" s="15">
        <f t="shared" ca="1" si="531"/>
        <v>6220.5985192006865</v>
      </c>
      <c r="BT961" s="15">
        <f t="shared" ca="1" si="532"/>
        <v>9377.2155723941905</v>
      </c>
      <c r="BU961" s="15">
        <f t="shared" ca="1" si="533"/>
        <v>12399.388885140728</v>
      </c>
      <c r="BV961" s="15">
        <f t="shared" ca="1" si="534"/>
        <v>27682.612447125142</v>
      </c>
      <c r="BW961" s="15">
        <f t="shared" ca="1" si="535"/>
        <v>45632.224850740015</v>
      </c>
      <c r="BX961" s="15">
        <f t="shared" ca="1" si="536"/>
        <v>65504.656611453029</v>
      </c>
      <c r="BY961" s="15">
        <f t="shared" ca="1" si="537"/>
        <v>60781.75194495693</v>
      </c>
      <c r="BZ961" s="15">
        <f t="shared" ca="1" si="538"/>
        <v>71567.902325931937</v>
      </c>
      <c r="CA961" s="15">
        <f t="shared" ca="1" si="539"/>
        <v>119125.3096709018</v>
      </c>
      <c r="CB961" s="15">
        <f ca="1">(AU961*DCF!C$10-DCF!C$5*MAX(AU961*DCF!C$10,0)-MAX(AU961-Inputs!$B$6,0)/Inputs!$B$10)*DCF!C$6</f>
        <v>1048.6787536241584</v>
      </c>
      <c r="CC961" s="15">
        <f ca="1">(AV961*DCF!D$10-DCF!D$5*MAX(AV961*DCF!D$10,0)-MAX(AV961-AU961,0)/Inputs!$B$10)*DCF!D$6</f>
        <v>1017.8353016587058</v>
      </c>
      <c r="CD961" s="15">
        <f ca="1">(AW961*DCF!E$10-DCF!E$5*MAX(AW961*DCF!E$10,0)-MAX(AW961-AV961,0)/Inputs!$B$10)*DCF!E$6</f>
        <v>1226.9312636087197</v>
      </c>
      <c r="CE961" s="15">
        <f ca="1">(AX961*DCF!F$10-DCF!F$5*MAX(AX961*DCF!F$10,0)-MAX(AX961-AW961,0)/Inputs!$B$10)*DCF!F$6</f>
        <v>1315.6049011171676</v>
      </c>
      <c r="CF961" s="15">
        <f ca="1">(AY961*DCF!G$10-DCF!G$5*MAX(AY961*DCF!G$10,0)-MAX(AY961-AX961,0)/Inputs!$B$10)*DCF!G$6</f>
        <v>1343.3580890598337</v>
      </c>
      <c r="CG961" s="15">
        <f ca="1">(AZ961*DCF!H$10-DCF!H$5*MAX(AZ961*DCF!H$10,0)-MAX(AZ961-AY961,0)/Inputs!$B$10)*DCF!H$6</f>
        <v>1327.8294969615347</v>
      </c>
      <c r="CH961" s="15">
        <f ca="1">(BA961*DCF!I$10-DCF!I$5*MAX(BA961*DCF!I$10,0)-MAX(BA961-AZ961,0)/Inputs!$B$10)*DCF!I$6</f>
        <v>1678.1093164516908</v>
      </c>
      <c r="CI961" s="15">
        <f ca="1">(BB961*DCF!J$10-DCF!J$5*MAX(BB961*DCF!J$10,0)-MAX(BB961-BA961,0)/Inputs!$B$10)*DCF!J$6</f>
        <v>2079.004858915263</v>
      </c>
      <c r="CJ961" s="15">
        <f ca="1">(BC961*DCF!K$10-DCF!K$5*MAX(BC961*DCF!K$10,0)-MAX(BC961-BB961,0)/Inputs!$B$10)*DCF!K$6</f>
        <v>2451.1615031281835</v>
      </c>
      <c r="CK961" s="15">
        <f ca="1">(BD961*DCF!L$10-DCF!L$5*MAX(BD961*DCF!L$10,0)-MAX(BD961-BC961,0)/Inputs!$B$10)*DCF!L$6</f>
        <v>2507.4113522630346</v>
      </c>
      <c r="CL961" s="15">
        <f ca="1">(BE961*DCF!M$10-DCF!M$5*MAX(BE961*DCF!M$10,0)-MAX(BE961-BD961,0)/Inputs!$B$10)*DCF!M$6</f>
        <v>3050.6519593456851</v>
      </c>
      <c r="CM961" s="15">
        <f ca="1">(BF961*DCF!C$28-DCF!C$5*MAX(BF961*DCF!C$28,0)-MAX(BF961-Inputs!$B$13,0)/Inputs!$B$17)*DCF!C$6</f>
        <v>3974.131447183318</v>
      </c>
      <c r="CN961" s="15">
        <f ca="1">(BG961*DCF!D$28-DCF!D$5*MAX(BG961*DCF!D$28,0)-MAX(BG961-BF961,0)/Inputs!$B$17)*DCF!D$6</f>
        <v>4896.4951387813726</v>
      </c>
      <c r="CO961" s="15">
        <f ca="1">(BH961*DCF!E$28-DCF!E$5*MAX(BH961*DCF!E$28,0)-MAX(BH961-BG961,0)/Inputs!$B$17)*DCF!E$6</f>
        <v>5113.476109187427</v>
      </c>
      <c r="CP961" s="15">
        <f ca="1">(BI961*DCF!F$28-DCF!F$5*MAX(BI961*DCF!F$28,0)-MAX(BI961-BH961,0)/Inputs!$B$17)*DCF!F$6</f>
        <v>5974.0401784370879</v>
      </c>
      <c r="CQ961" s="15">
        <f ca="1">(BJ961*DCF!G$28-DCF!G$5*MAX(BJ961*DCF!G$28,0)-MAX(BJ961-BI961,0)/Inputs!$B$17)*DCF!G$6</f>
        <v>6009.6055149327194</v>
      </c>
      <c r="CR961" s="15">
        <f ca="1">(BK961*DCF!H$28-DCF!H$5*MAX(BK961*DCF!H$28,0)-MAX(BK961-BJ961,0)/Inputs!$B$17)*DCF!H$6</f>
        <v>6707.8957733927573</v>
      </c>
      <c r="CS961" s="15">
        <f ca="1">(BL961*DCF!I$28-DCF!I$5*MAX(BL961*DCF!I$28,0)-MAX(BL961-BK961,0)/Inputs!$B$17)*DCF!I$6</f>
        <v>9012.8947079367517</v>
      </c>
      <c r="CT961" s="15">
        <f ca="1">(BM961*DCF!J$28-DCF!J$5*MAX(BM961*DCF!J$28,0)-MAX(BM961-BL961,0)/Inputs!$B$17)*DCF!J$6</f>
        <v>11695.7183801914</v>
      </c>
      <c r="CU961" s="15">
        <f ca="1">(BN961*DCF!K$28-DCF!K$5*MAX(BN961*DCF!K$28,0)-MAX(BN961-BM961,0)/Inputs!$B$17)*DCF!K$6</f>
        <v>14450.187586775606</v>
      </c>
      <c r="CV961" s="15">
        <f ca="1">(BO961*DCF!L$28-DCF!L$5*MAX(BO961*DCF!L$28,0)-MAX(BO961-BN961,0)/Inputs!$B$17)*DCF!L$6</f>
        <v>16734.676382881597</v>
      </c>
      <c r="CW961" s="15">
        <f ca="1">(BP961*DCF!M$28-DCF!M$5*MAX(BP961*DCF!M$28,0)-MAX(BP961-BO961,0)/Inputs!$B$17)*DCF!M$6</f>
        <v>19199.444717083265</v>
      </c>
      <c r="CX961" s="15">
        <f ca="1">(BQ961*DCF!C$46-DCF!C$5*MAX(BQ961*DCF!C$46,0)-MAX(BQ961-Inputs!$B$20,0)/Inputs!$B$24)*DCF!C$6</f>
        <v>-2528.2211557790256</v>
      </c>
      <c r="CY961" s="15">
        <f ca="1">(BR961*DCF!D$46-DCF!D$5*MAX(BR961*DCF!D$46,0)-MAX(BR961-BQ961,0)/Inputs!$B$24)*DCF!D$6</f>
        <v>-800.54170762880892</v>
      </c>
      <c r="CZ961" s="15">
        <f ca="1">(BS961*DCF!E$46-DCF!E$5*MAX(BS961*DCF!E$46,0)-MAX(BS961-BR961,0)/Inputs!$B$24)*DCF!E$6</f>
        <v>-1338.7591770542399</v>
      </c>
      <c r="DA961" s="15">
        <f ca="1">(BT961*DCF!F$46-DCF!F$5*MAX(BT961*DCF!F$46,0)-MAX(BT961-BS961,0)/Inputs!$B$24)*DCF!F$6</f>
        <v>-1832.3321826061381</v>
      </c>
      <c r="DB961" s="15">
        <f ca="1">(BU961*DCF!G$46-DCF!G$5*MAX(BU961*DCF!G$46,0)-MAX(BU961-BT961,0)/Inputs!$B$24)*DCF!G$6</f>
        <v>-1433.6903354491365</v>
      </c>
      <c r="DC961" s="15">
        <f ca="1">(BV961*DCF!H$46-DCF!H$5*MAX(BV961*DCF!H$46,0)-MAX(BV961-BU961,0)/Inputs!$B$24)*DCF!H$6</f>
        <v>-4749.1680800222621</v>
      </c>
      <c r="DD961" s="15">
        <f ca="1">(BW961*DCF!I$46-DCF!I$5*MAX(BW961*DCF!I$46,0)-MAX(BW961-BV961,0)/Inputs!$B$24)*DCF!I$6</f>
        <v>-4098.745411846804</v>
      </c>
      <c r="DE961" s="15">
        <f ca="1">(BX961*DCF!J$46-DCF!J$5*MAX(BX961*DCF!J$46,0)-MAX(BX961-BW961,0)/Inputs!$B$24)*DCF!J$6</f>
        <v>-2522.1050837990188</v>
      </c>
      <c r="DF961" s="15">
        <f ca="1">(BY961*DCF!K$46-DCF!K$5*MAX(BY961*DCF!K$46,0)-MAX(BY961-BX961,0)/Inputs!$B$24)*DCF!K$6</f>
        <v>3472.0562880162529</v>
      </c>
      <c r="DG961" s="15">
        <f ca="1">(BZ961*DCF!L$46-DCF!L$5*MAX(BZ961*DCF!L$46,0)-MAX(BZ961-BY961,0)/Inputs!$B$24)*DCF!L$6</f>
        <v>2506.2168072928225</v>
      </c>
      <c r="DH961" s="15">
        <f ca="1">(CA961*DCF!M$46-DCF!M$5*MAX(CA961*DCF!M$46,0)-MAX(CA961-BZ961,0)/Inputs!$B$24)*DCF!M$6</f>
        <v>-603.2141459574832</v>
      </c>
      <c r="DI961" s="15">
        <f ca="1">SUM(CB961:CL961)+BE961*DCF!M$10*(1+Inputs!$B$30)*(1-Inputs!$B$33)*(1-Inputs!$B$30/Inputs!$B$31)/(Inputs!$B$29-Inputs!$B$30)*DCF!M$6</f>
        <v>95271.119756196451</v>
      </c>
      <c r="DJ961" s="15">
        <f ca="1">SUM(CM961:CW961)+BP961*DCF!M$28*(1+Inputs!$B$30)*(1-Inputs!$B$33)*(1-Inputs!$B$30/Inputs!$B$31)/(Inputs!$B$29-Inputs!$B$30)*DCF!M$6</f>
        <v>520562.42841756146</v>
      </c>
      <c r="DK961" s="15">
        <f ca="1">SUM(CX961:DH961)+CA961*DCF!M$46*(1+Inputs!$B$30)*(1-Inputs!$B$33)*(1-Inputs!$B$30/Inputs!$B$31)/(Inputs!$B$29-Inputs!$B$30)*DCF!M$6</f>
        <v>170253.33586142209</v>
      </c>
      <c r="DM961" s="15">
        <f ca="1">DI961+DJ961+DK961+Inputs!$B$34+Inputs!$B$36-Inputs!$B$35</f>
        <v>862937.88403518009</v>
      </c>
    </row>
    <row r="962" spans="1:117" x14ac:dyDescent="0.75">
      <c r="A962" s="11">
        <v>949</v>
      </c>
      <c r="C962" s="23">
        <f t="shared" ca="1" si="544"/>
        <v>1.9746031219570983</v>
      </c>
      <c r="D962" s="23">
        <f t="shared" ca="1" si="544"/>
        <v>-2.2344125906105248</v>
      </c>
      <c r="E962" s="23">
        <f t="shared" ca="1" si="544"/>
        <v>-0.10042201398641992</v>
      </c>
      <c r="F962" s="23">
        <f t="shared" ca="1" si="544"/>
        <v>2.7930393531689464</v>
      </c>
      <c r="G962" s="23">
        <f t="shared" ca="1" si="544"/>
        <v>1.9740514511492637</v>
      </c>
      <c r="H962" s="23">
        <f t="shared" ca="1" si="544"/>
        <v>-1.4643827716219462</v>
      </c>
      <c r="I962" s="23">
        <f t="shared" ca="1" si="544"/>
        <v>-0.48543021032364303</v>
      </c>
      <c r="J962" s="23">
        <f t="shared" ca="1" si="544"/>
        <v>-0.37446327367740401</v>
      </c>
      <c r="K962" s="23">
        <f t="shared" ca="1" si="544"/>
        <v>0.32998959831799235</v>
      </c>
      <c r="L962" s="23">
        <f t="shared" ca="1" si="544"/>
        <v>-0.78284799318536791</v>
      </c>
      <c r="M962" s="23">
        <f t="shared" ca="1" si="544"/>
        <v>1.4887825360850242</v>
      </c>
      <c r="N962" s="23">
        <f ca="1">SQRT(Inputs!$B$38)*C962+SQRT(1-Inputs!$B$38)*_xlfn.NORM.S.INV(RAND())</f>
        <v>9.075844125386423E-3</v>
      </c>
      <c r="O962" s="23">
        <f ca="1">SQRT(Inputs!$B$38)*D962+SQRT(1-Inputs!$B$38)*_xlfn.NORM.S.INV(RAND())</f>
        <v>-0.86589389594737076</v>
      </c>
      <c r="P962" s="23">
        <f ca="1">SQRT(Inputs!$B$38)*E962+SQRT(1-Inputs!$B$38)*_xlfn.NORM.S.INV(RAND())</f>
        <v>-1.2194101914268312</v>
      </c>
      <c r="Q962" s="23">
        <f ca="1">SQRT(Inputs!$B$38)*F962+SQRT(1-Inputs!$B$38)*_xlfn.NORM.S.INV(RAND())</f>
        <v>2.2264868540022489</v>
      </c>
      <c r="R962" s="23">
        <f ca="1">SQRT(Inputs!$B$38)*G962+SQRT(1-Inputs!$B$38)*_xlfn.NORM.S.INV(RAND())</f>
        <v>1.1198244301310138</v>
      </c>
      <c r="S962" s="23">
        <f ca="1">SQRT(Inputs!$B$38)*H962+SQRT(1-Inputs!$B$38)*_xlfn.NORM.S.INV(RAND())</f>
        <v>-0.84349999228630534</v>
      </c>
      <c r="T962" s="23">
        <f ca="1">SQRT(Inputs!$B$38)*I962+SQRT(1-Inputs!$B$38)*_xlfn.NORM.S.INV(RAND())</f>
        <v>0.45060011947561268</v>
      </c>
      <c r="U962" s="23">
        <f ca="1">SQRT(Inputs!$B$38)*J962+SQRT(1-Inputs!$B$38)*_xlfn.NORM.S.INV(RAND())</f>
        <v>-0.9120892372484567</v>
      </c>
      <c r="V962" s="23">
        <f ca="1">SQRT(Inputs!$B$38)*K962+SQRT(1-Inputs!$B$38)*_xlfn.NORM.S.INV(RAND())</f>
        <v>-0.76574605716191202</v>
      </c>
      <c r="W962" s="23">
        <f ca="1">SQRT(Inputs!$B$38)*L962+SQRT(1-Inputs!$B$38)*_xlfn.NORM.S.INV(RAND())</f>
        <v>-0.8175862391825599</v>
      </c>
      <c r="X962" s="23">
        <f ca="1">SQRT(Inputs!$B$38)*M962+SQRT(1-Inputs!$B$38)*_xlfn.NORM.S.INV(RAND())</f>
        <v>0.15071558390487627</v>
      </c>
      <c r="Y962" s="23">
        <f ca="1">SQRT(Inputs!$B$38)*C962+SQRT(1-Inputs!$B$38)*_xlfn.NORM.S.INV(RAND())</f>
        <v>1.1811207583801364</v>
      </c>
      <c r="Z962" s="23">
        <f ca="1">SQRT(Inputs!$B$38)*D962+SQRT(1-Inputs!$B$38)*_xlfn.NORM.S.INV(RAND())</f>
        <v>-1.7261638532396799</v>
      </c>
      <c r="AA962" s="23">
        <f ca="1">SQRT(Inputs!$B$38)*E962+SQRT(1-Inputs!$B$38)*_xlfn.NORM.S.INV(RAND())</f>
        <v>0.1796569268898362</v>
      </c>
      <c r="AB962" s="23">
        <f ca="1">SQRT(Inputs!$B$38)*F962+SQRT(1-Inputs!$B$38)*_xlfn.NORM.S.INV(RAND())</f>
        <v>3.2879488382762974</v>
      </c>
      <c r="AC962" s="23">
        <f ca="1">SQRT(Inputs!$B$38)*G962+SQRT(1-Inputs!$B$38)*_xlfn.NORM.S.INV(RAND())</f>
        <v>-1.1886552533934891E-2</v>
      </c>
      <c r="AD962" s="23">
        <f ca="1">SQRT(Inputs!$B$38)*H962+SQRT(1-Inputs!$B$38)*_xlfn.NORM.S.INV(RAND())</f>
        <v>0.35983452758510359</v>
      </c>
      <c r="AE962" s="23">
        <f ca="1">SQRT(Inputs!$B$38)*I962+SQRT(1-Inputs!$B$38)*_xlfn.NORM.S.INV(RAND())</f>
        <v>1.338724543943548</v>
      </c>
      <c r="AF962" s="23">
        <f ca="1">SQRT(Inputs!$B$38)*J962+SQRT(1-Inputs!$B$38)*_xlfn.NORM.S.INV(RAND())</f>
        <v>0.15069092231846051</v>
      </c>
      <c r="AG962" s="23">
        <f ca="1">SQRT(Inputs!$B$38)*K962+SQRT(1-Inputs!$B$38)*_xlfn.NORM.S.INV(RAND())</f>
        <v>1.9764227705673956</v>
      </c>
      <c r="AH962" s="23">
        <f ca="1">SQRT(Inputs!$B$38)*L962+SQRT(1-Inputs!$B$38)*_xlfn.NORM.S.INV(RAND())</f>
        <v>-0.61760091341931489</v>
      </c>
      <c r="AI962" s="23">
        <f ca="1">SQRT(Inputs!$B$38)*M962+SQRT(1-Inputs!$B$38)*_xlfn.NORM.S.INV(RAND())</f>
        <v>0.13720798906524001</v>
      </c>
      <c r="AJ962" s="23">
        <f ca="1">SQRT(Inputs!$B$38)*C962+SQRT(1-Inputs!$B$38)*_xlfn.NORM.S.INV(RAND())</f>
        <v>1.2327851775303502</v>
      </c>
      <c r="AK962" s="23">
        <f ca="1">SQRT(Inputs!$B$38)*D962+SQRT(1-Inputs!$B$38)*_xlfn.NORM.S.INV(RAND())</f>
        <v>-0.34009802752814</v>
      </c>
      <c r="AL962" s="23">
        <f ca="1">SQRT(Inputs!$B$38)*E962+SQRT(1-Inputs!$B$38)*_xlfn.NORM.S.INV(RAND())</f>
        <v>-0.17565000796403826</v>
      </c>
      <c r="AM962" s="23">
        <f ca="1">SQRT(Inputs!$B$38)*F962+SQRT(1-Inputs!$B$38)*_xlfn.NORM.S.INV(RAND())</f>
        <v>0.89640982735189623</v>
      </c>
      <c r="AN962" s="23">
        <f ca="1">SQRT(Inputs!$B$38)*G962+SQRT(1-Inputs!$B$38)*_xlfn.NORM.S.INV(RAND())</f>
        <v>0.12655368449610982</v>
      </c>
      <c r="AO962" s="23">
        <f ca="1">SQRT(Inputs!$B$38)*H962+SQRT(1-Inputs!$B$38)*_xlfn.NORM.S.INV(RAND())</f>
        <v>-1.0208357252851208</v>
      </c>
      <c r="AP962" s="23">
        <f ca="1">SQRT(Inputs!$B$38)*I962+SQRT(1-Inputs!$B$38)*_xlfn.NORM.S.INV(RAND())</f>
        <v>-1.2342962945677203</v>
      </c>
      <c r="AQ962" s="23">
        <f ca="1">SQRT(Inputs!$B$38)*J962+SQRT(1-Inputs!$B$38)*_xlfn.NORM.S.INV(RAND())</f>
        <v>0.61676171618533238</v>
      </c>
      <c r="AR962" s="23">
        <f ca="1">SQRT(Inputs!$B$38)*K962+SQRT(1-Inputs!$B$38)*_xlfn.NORM.S.INV(RAND())</f>
        <v>-0.72960058191926147</v>
      </c>
      <c r="AS962" s="23">
        <f ca="1">SQRT(Inputs!$B$38)*L962+SQRT(1-Inputs!$B$38)*_xlfn.NORM.S.INV(RAND())</f>
        <v>0.7125208872680201</v>
      </c>
      <c r="AT962" s="23">
        <f ca="1">SQRT(Inputs!$B$38)*M962+SQRT(1-Inputs!$B$38)*_xlfn.NORM.S.INV(RAND())</f>
        <v>0.23535403745788264</v>
      </c>
      <c r="AU962" s="15">
        <f ca="1">Inputs!$B$6*EXP($B$8-0.5*C$5^2+C$5*N962)</f>
        <v>4969.5349882835617</v>
      </c>
      <c r="AV962" s="15">
        <f t="shared" ca="1" si="510"/>
        <v>5325.9709797442329</v>
      </c>
      <c r="AW962" s="15">
        <f t="shared" ca="1" si="511"/>
        <v>5509.1767176521516</v>
      </c>
      <c r="AX962" s="15">
        <f t="shared" ca="1" si="512"/>
        <v>8883.2245867092388</v>
      </c>
      <c r="AY962" s="15">
        <f t="shared" ca="1" si="513"/>
        <v>12373.028570250795</v>
      </c>
      <c r="AZ962" s="15">
        <f t="shared" ca="1" si="514"/>
        <v>13790.2552439887</v>
      </c>
      <c r="BA962" s="15">
        <f t="shared" ca="1" si="515"/>
        <v>17690.665608610263</v>
      </c>
      <c r="BB962" s="15">
        <f t="shared" ca="1" si="516"/>
        <v>19767.285713088189</v>
      </c>
      <c r="BC962" s="15">
        <f t="shared" ca="1" si="517"/>
        <v>22484.901288821533</v>
      </c>
      <c r="BD962" s="15">
        <f t="shared" ca="1" si="518"/>
        <v>25518.154271286705</v>
      </c>
      <c r="BE962" s="15">
        <f t="shared" ca="1" si="519"/>
        <v>31701.424892098054</v>
      </c>
      <c r="BF962" s="15">
        <f ca="1">Inputs!$B$13*EXP($B$9-0.5*C$6^2+C$6*Y962)</f>
        <v>17480.19305633739</v>
      </c>
      <c r="BG962" s="15">
        <f t="shared" ca="1" si="520"/>
        <v>15602.260753567456</v>
      </c>
      <c r="BH962" s="15">
        <f t="shared" ca="1" si="521"/>
        <v>19639.671716622812</v>
      </c>
      <c r="BI962" s="15">
        <f t="shared" ca="1" si="522"/>
        <v>39880.122558363466</v>
      </c>
      <c r="BJ962" s="15">
        <f t="shared" ca="1" si="523"/>
        <v>48806.735662602026</v>
      </c>
      <c r="BK962" s="15">
        <f t="shared" ca="1" si="524"/>
        <v>62908.580108068796</v>
      </c>
      <c r="BL962" s="15">
        <f t="shared" ca="1" si="525"/>
        <v>91915.138355355506</v>
      </c>
      <c r="BM962" s="15">
        <f t="shared" ca="1" si="526"/>
        <v>115118.51198914152</v>
      </c>
      <c r="BN962" s="15">
        <f t="shared" ca="1" si="527"/>
        <v>179418.4570560845</v>
      </c>
      <c r="BO962" s="15">
        <f t="shared" ca="1" si="528"/>
        <v>205463.32020339521</v>
      </c>
      <c r="BP962" s="15">
        <f t="shared" ca="1" si="529"/>
        <v>256848.73524908311</v>
      </c>
      <c r="BQ962" s="15">
        <f ca="1">Inputs!$B$20*EXP($B$10-0.5*C$7^2+C$7*AJ962)</f>
        <v>6642.0521038077131</v>
      </c>
      <c r="BR962" s="15">
        <f t="shared" ca="1" si="530"/>
        <v>8089.7202484626769</v>
      </c>
      <c r="BS962" s="15">
        <f t="shared" ca="1" si="531"/>
        <v>10533.011231901741</v>
      </c>
      <c r="BT962" s="15">
        <f t="shared" ca="1" si="532"/>
        <v>18372.820009859995</v>
      </c>
      <c r="BU962" s="15">
        <f t="shared" ca="1" si="533"/>
        <v>26254.303546784002</v>
      </c>
      <c r="BV962" s="15">
        <f t="shared" ca="1" si="534"/>
        <v>29022.385322852835</v>
      </c>
      <c r="BW962" s="15">
        <f t="shared" ca="1" si="535"/>
        <v>31188.265421644403</v>
      </c>
      <c r="BX962" s="15">
        <f t="shared" ca="1" si="536"/>
        <v>49363.031608496705</v>
      </c>
      <c r="BY962" s="15">
        <f t="shared" ca="1" si="537"/>
        <v>60154.643808511493</v>
      </c>
      <c r="BZ962" s="15">
        <f t="shared" ca="1" si="538"/>
        <v>96218.023433510287</v>
      </c>
      <c r="CA962" s="15">
        <f t="shared" ca="1" si="539"/>
        <v>140929.61160639793</v>
      </c>
      <c r="CB962" s="15">
        <f ca="1">(AU962*DCF!C$10-DCF!C$5*MAX(AU962*DCF!C$10,0)-MAX(AU962-Inputs!$B$6,0)/Inputs!$B$10)*DCF!C$6</f>
        <v>1043.0222848898527</v>
      </c>
      <c r="CC962" s="15">
        <f ca="1">(AV962*DCF!D$10-DCF!D$5*MAX(AV962*DCF!D$10,0)-MAX(AV962-AU962,0)/Inputs!$B$10)*DCF!D$6</f>
        <v>1211.2617561185712</v>
      </c>
      <c r="CD962" s="15">
        <f ca="1">(AW962*DCF!E$10-DCF!E$5*MAX(AW962*DCF!E$10,0)-MAX(AW962-AV962,0)/Inputs!$B$10)*DCF!E$6</f>
        <v>1230.7156863597484</v>
      </c>
      <c r="CE962" s="15">
        <f ca="1">(AX962*DCF!F$10-DCF!F$5*MAX(AX962*DCF!F$10,0)-MAX(AX962-AW962,0)/Inputs!$B$10)*DCF!F$6</f>
        <v>1237.1380611392622</v>
      </c>
      <c r="CF962" s="15">
        <f ca="1">(AY962*DCF!G$10-DCF!G$5*MAX(AY962*DCF!G$10,0)-MAX(AY962-AX962,0)/Inputs!$B$10)*DCF!G$6</f>
        <v>1878.536297625451</v>
      </c>
      <c r="CG962" s="15">
        <f ca="1">(AZ962*DCF!H$10-DCF!H$5*MAX(AZ962*DCF!H$10,0)-MAX(AZ962-AY962,0)/Inputs!$B$10)*DCF!H$6</f>
        <v>2425.7339440516462</v>
      </c>
      <c r="CH962" s="15">
        <f ca="1">(BA962*DCF!I$10-DCF!I$5*MAX(BA962*DCF!I$10,0)-MAX(BA962-AZ962,0)/Inputs!$B$10)*DCF!I$6</f>
        <v>2591.6352914208337</v>
      </c>
      <c r="CI962" s="15">
        <f ca="1">(BB962*DCF!J$10-DCF!J$5*MAX(BB962*DCF!J$10,0)-MAX(BB962-BA962,0)/Inputs!$B$10)*DCF!J$6</f>
        <v>3077.4345379992938</v>
      </c>
      <c r="CJ962" s="15">
        <f ca="1">(BC962*DCF!K$10-DCF!K$5*MAX(BC962*DCF!K$10,0)-MAX(BC962-BB962,0)/Inputs!$B$10)*DCF!K$6</f>
        <v>3239.2831870164146</v>
      </c>
      <c r="CK962" s="15">
        <f ca="1">(BD962*DCF!L$10-DCF!L$5*MAX(BD962*DCF!L$10,0)-MAX(BD962-BC962,0)/Inputs!$B$10)*DCF!L$6</f>
        <v>3456.3741932184425</v>
      </c>
      <c r="CL962" s="15">
        <f ca="1">(BE962*DCF!M$10-DCF!M$5*MAX(BE962*DCF!M$10,0)-MAX(BE962-BD962,0)/Inputs!$B$10)*DCF!M$6</f>
        <v>3734.8233366516647</v>
      </c>
      <c r="CM962" s="15">
        <f ca="1">(BF962*DCF!C$28-DCF!C$5*MAX(BF962*DCF!C$28,0)-MAX(BF962-Inputs!$B$13,0)/Inputs!$B$17)*DCF!C$6</f>
        <v>3927.6363443428017</v>
      </c>
      <c r="CN962" s="15">
        <f ca="1">(BG962*DCF!D$28-DCF!D$5*MAX(BG962*DCF!D$28,0)-MAX(BG962-BF962,0)/Inputs!$B$17)*DCF!D$6</f>
        <v>4595.2256395090908</v>
      </c>
      <c r="CO962" s="15">
        <f ca="1">(BH962*DCF!E$28-DCF!E$5*MAX(BH962*DCF!E$28,0)-MAX(BH962-BG962,0)/Inputs!$B$17)*DCF!E$6</f>
        <v>4766.5866161159111</v>
      </c>
      <c r="CP962" s="15">
        <f ca="1">(BI962*DCF!F$28-DCF!F$5*MAX(BI962*DCF!F$28,0)-MAX(BI962-BH962,0)/Inputs!$B$17)*DCF!F$6</f>
        <v>7141.3087973025213</v>
      </c>
      <c r="CQ962" s="15">
        <f ca="1">(BJ962*DCF!G$28-DCF!G$5*MAX(BJ962*DCF!G$28,0)-MAX(BJ962-BI962,0)/Inputs!$B$17)*DCF!G$6</f>
        <v>11161.909723335541</v>
      </c>
      <c r="CR962" s="15">
        <f ca="1">(BK962*DCF!H$28-DCF!H$5*MAX(BK962*DCF!H$28,0)-MAX(BK962-BJ962,0)/Inputs!$B$17)*DCF!H$6</f>
        <v>13366.955034993152</v>
      </c>
      <c r="CS962" s="15">
        <f ca="1">(BL962*DCF!I$28-DCF!I$5*MAX(BL962*DCF!I$28,0)-MAX(BL962-BK962,0)/Inputs!$B$17)*DCF!I$6</f>
        <v>17450.793570389633</v>
      </c>
      <c r="CT962" s="15">
        <f ca="1">(BM962*DCF!J$28-DCF!J$5*MAX(BM962*DCF!J$28,0)-MAX(BM962-BL962,0)/Inputs!$B$17)*DCF!J$6</f>
        <v>22604.407101378161</v>
      </c>
      <c r="CU962" s="15">
        <f ca="1">(BN962*DCF!K$28-DCF!K$5*MAX(BN962*DCF!K$28,0)-MAX(BN962-BM962,0)/Inputs!$B$17)*DCF!K$6</f>
        <v>30014.283021630181</v>
      </c>
      <c r="CV962" s="15">
        <f ca="1">(BO962*DCF!L$28-DCF!L$5*MAX(BO962*DCF!L$28,0)-MAX(BO962-BN962,0)/Inputs!$B$17)*DCF!L$6</f>
        <v>38047.225335136915</v>
      </c>
      <c r="CW962" s="15">
        <f ca="1">(BP962*DCF!M$28-DCF!M$5*MAX(BP962*DCF!M$28,0)-MAX(BP962-BO962,0)/Inputs!$B$17)*DCF!M$6</f>
        <v>42955.018416708372</v>
      </c>
      <c r="CX962" s="15">
        <f ca="1">(BQ962*DCF!C$46-DCF!C$5*MAX(BQ962*DCF!C$46,0)-MAX(BQ962-Inputs!$B$20,0)/Inputs!$B$24)*DCF!C$6</f>
        <v>-3123.3617347397549</v>
      </c>
      <c r="CY962" s="15">
        <f ca="1">(BR962*DCF!D$46-DCF!D$5*MAX(BR962*DCF!D$46,0)-MAX(BR962-BQ962,0)/Inputs!$B$24)*DCF!D$6</f>
        <v>-1998.4345722853218</v>
      </c>
      <c r="CZ962" s="15">
        <f ca="1">(BS962*DCF!E$46-DCF!E$5*MAX(BS962*DCF!E$46,0)-MAX(BS962-BR962,0)/Inputs!$B$24)*DCF!E$6</f>
        <v>-2208.6249604556533</v>
      </c>
      <c r="DA962" s="15">
        <f ca="1">(BT962*DCF!F$46-DCF!F$5*MAX(BT962*DCF!F$46,0)-MAX(BT962-BS962,0)/Inputs!$B$24)*DCF!F$6</f>
        <v>-4192.7471262629169</v>
      </c>
      <c r="DB962" s="15">
        <f ca="1">(BU962*DCF!G$46-DCF!G$5*MAX(BU962*DCF!G$46,0)-MAX(BU962-BT962,0)/Inputs!$B$24)*DCF!G$6</f>
        <v>-3534.3182418640336</v>
      </c>
      <c r="DC962" s="15">
        <f ca="1">(BV962*DCF!H$46-DCF!H$5*MAX(BV962*DCF!H$46,0)-MAX(BV962-BU962,0)/Inputs!$B$24)*DCF!H$6</f>
        <v>-860.16445159495595</v>
      </c>
      <c r="DD962" s="15">
        <f ca="1">(BW962*DCF!I$46-DCF!I$5*MAX(BW962*DCF!I$46,0)-MAX(BW962-BV962,0)/Inputs!$B$24)*DCF!I$6</f>
        <v>98.564689502421075</v>
      </c>
      <c r="DE962" s="15">
        <f ca="1">(BX962*DCF!J$46-DCF!J$5*MAX(BX962*DCF!J$46,0)-MAX(BX962-BW962,0)/Inputs!$B$24)*DCF!J$6</f>
        <v>-2749.0084283689685</v>
      </c>
      <c r="DF962" s="15">
        <f ca="1">(BY962*DCF!K$46-DCF!K$5*MAX(BY962*DCF!K$46,0)-MAX(BY962-BX962,0)/Inputs!$B$24)*DCF!K$6</f>
        <v>792.57627918887806</v>
      </c>
      <c r="DG962" s="15">
        <f ca="1">(BZ962*DCF!L$46-DCF!L$5*MAX(BZ962*DCF!L$46,0)-MAX(BZ962-BY962,0)/Inputs!$B$24)*DCF!L$6</f>
        <v>-1510.1554236983834</v>
      </c>
      <c r="DH962" s="15">
        <f ca="1">(CA962*DCF!M$46-DCF!M$5*MAX(CA962*DCF!M$46,0)-MAX(CA962-BZ962,0)/Inputs!$B$24)*DCF!M$6</f>
        <v>1701.0936703333639</v>
      </c>
      <c r="DI962" s="15">
        <f ca="1">SUM(CB962:CL962)+BE962*DCF!M$10*(1+Inputs!$B$30)*(1-Inputs!$B$33)*(1-Inputs!$B$30/Inputs!$B$31)/(Inputs!$B$29-Inputs!$B$30)*DCF!M$6</f>
        <v>113351.44325914582</v>
      </c>
      <c r="DJ962" s="15">
        <f ca="1">SUM(CM962:CW962)+BP962*DCF!M$28*(1+Inputs!$B$30)*(1-Inputs!$B$33)*(1-Inputs!$B$30/Inputs!$B$31)/(Inputs!$B$29-Inputs!$B$30)*DCF!M$6</f>
        <v>1149115.9184956455</v>
      </c>
      <c r="DK962" s="15">
        <f ca="1">SUM(CX962:DH962)+CA962*DCF!M$46*(1+Inputs!$B$30)*(1-Inputs!$B$33)*(1-Inputs!$B$30/Inputs!$B$31)/(Inputs!$B$29-Inputs!$B$30)*DCF!M$6</f>
        <v>200309.29342297127</v>
      </c>
      <c r="DM962" s="15">
        <f ca="1">DI962+DJ962+DK962+Inputs!$B$34+Inputs!$B$36-Inputs!$B$35</f>
        <v>1539627.6551777627</v>
      </c>
    </row>
    <row r="963" spans="1:117" x14ac:dyDescent="0.75">
      <c r="A963" s="11">
        <v>950</v>
      </c>
      <c r="C963" s="23">
        <f t="shared" ca="1" si="544"/>
        <v>1.486691318898449</v>
      </c>
      <c r="D963" s="23">
        <f t="shared" ca="1" si="544"/>
        <v>0.9590892780282122</v>
      </c>
      <c r="E963" s="23">
        <f t="shared" ca="1" si="544"/>
        <v>-2.1522603393214763E-3</v>
      </c>
      <c r="F963" s="23">
        <f t="shared" ca="1" si="544"/>
        <v>0.90340665888819227</v>
      </c>
      <c r="G963" s="23">
        <f t="shared" ca="1" si="544"/>
        <v>-1.0020692459996194</v>
      </c>
      <c r="H963" s="23">
        <f t="shared" ca="1" si="544"/>
        <v>-0.72445272093384294</v>
      </c>
      <c r="I963" s="23">
        <f t="shared" ca="1" si="544"/>
        <v>-0.44564384324647238</v>
      </c>
      <c r="J963" s="23">
        <f t="shared" ca="1" si="544"/>
        <v>-2.8625157335762316E-2</v>
      </c>
      <c r="K963" s="23">
        <f t="shared" ca="1" si="544"/>
        <v>0.56052010655860507</v>
      </c>
      <c r="L963" s="23">
        <f t="shared" ca="1" si="544"/>
        <v>-3.1039777866322766</v>
      </c>
      <c r="M963" s="23">
        <f t="shared" ca="1" si="544"/>
        <v>5.9597429752034407E-2</v>
      </c>
      <c r="N963" s="23">
        <f ca="1">SQRT(Inputs!$B$38)*C963+SQRT(1-Inputs!$B$38)*_xlfn.NORM.S.INV(RAND())</f>
        <v>1.4649352879106976</v>
      </c>
      <c r="O963" s="23">
        <f ca="1">SQRT(Inputs!$B$38)*D963+SQRT(1-Inputs!$B$38)*_xlfn.NORM.S.INV(RAND())</f>
        <v>0.66986622047731958</v>
      </c>
      <c r="P963" s="23">
        <f ca="1">SQRT(Inputs!$B$38)*E963+SQRT(1-Inputs!$B$38)*_xlfn.NORM.S.INV(RAND())</f>
        <v>0.76318218913279545</v>
      </c>
      <c r="Q963" s="23">
        <f ca="1">SQRT(Inputs!$B$38)*F963+SQRT(1-Inputs!$B$38)*_xlfn.NORM.S.INV(RAND())</f>
        <v>-5.2551858018477282E-2</v>
      </c>
      <c r="R963" s="23">
        <f ca="1">SQRT(Inputs!$B$38)*G963+SQRT(1-Inputs!$B$38)*_xlfn.NORM.S.INV(RAND())</f>
        <v>-0.57768989995672215</v>
      </c>
      <c r="S963" s="23">
        <f ca="1">SQRT(Inputs!$B$38)*H963+SQRT(1-Inputs!$B$38)*_xlfn.NORM.S.INV(RAND())</f>
        <v>-0.19644099539773668</v>
      </c>
      <c r="T963" s="23">
        <f ca="1">SQRT(Inputs!$B$38)*I963+SQRT(1-Inputs!$B$38)*_xlfn.NORM.S.INV(RAND())</f>
        <v>0.12292501614727463</v>
      </c>
      <c r="U963" s="23">
        <f ca="1">SQRT(Inputs!$B$38)*J963+SQRT(1-Inputs!$B$38)*_xlfn.NORM.S.INV(RAND())</f>
        <v>-1.8069179990052315</v>
      </c>
      <c r="V963" s="23">
        <f ca="1">SQRT(Inputs!$B$38)*K963+SQRT(1-Inputs!$B$38)*_xlfn.NORM.S.INV(RAND())</f>
        <v>-0.62960392464059967</v>
      </c>
      <c r="W963" s="23">
        <f ca="1">SQRT(Inputs!$B$38)*L963+SQRT(1-Inputs!$B$38)*_xlfn.NORM.S.INV(RAND())</f>
        <v>-1.6193577146981324</v>
      </c>
      <c r="X963" s="23">
        <f ca="1">SQRT(Inputs!$B$38)*M963+SQRT(1-Inputs!$B$38)*_xlfn.NORM.S.INV(RAND())</f>
        <v>-0.19131273840104107</v>
      </c>
      <c r="Y963" s="23">
        <f ca="1">SQRT(Inputs!$B$38)*C963+SQRT(1-Inputs!$B$38)*_xlfn.NORM.S.INV(RAND())</f>
        <v>-0.28749561159051462</v>
      </c>
      <c r="Z963" s="23">
        <f ca="1">SQRT(Inputs!$B$38)*D963+SQRT(1-Inputs!$B$38)*_xlfn.NORM.S.INV(RAND())</f>
        <v>-1.1036960474763142</v>
      </c>
      <c r="AA963" s="23">
        <f ca="1">SQRT(Inputs!$B$38)*E963+SQRT(1-Inputs!$B$38)*_xlfn.NORM.S.INV(RAND())</f>
        <v>0.74683357268821382</v>
      </c>
      <c r="AB963" s="23">
        <f ca="1">SQRT(Inputs!$B$38)*F963+SQRT(1-Inputs!$B$38)*_xlfn.NORM.S.INV(RAND())</f>
        <v>4.1978458216724857E-2</v>
      </c>
      <c r="AC963" s="23">
        <f ca="1">SQRT(Inputs!$B$38)*G963+SQRT(1-Inputs!$B$38)*_xlfn.NORM.S.INV(RAND())</f>
        <v>-0.53101790444060659</v>
      </c>
      <c r="AD963" s="23">
        <f ca="1">SQRT(Inputs!$B$38)*H963+SQRT(1-Inputs!$B$38)*_xlfn.NORM.S.INV(RAND())</f>
        <v>-0.40912050082822254</v>
      </c>
      <c r="AE963" s="23">
        <f ca="1">SQRT(Inputs!$B$38)*I963+SQRT(1-Inputs!$B$38)*_xlfn.NORM.S.INV(RAND())</f>
        <v>-0.35101743933870289</v>
      </c>
      <c r="AF963" s="23">
        <f ca="1">SQRT(Inputs!$B$38)*J963+SQRT(1-Inputs!$B$38)*_xlfn.NORM.S.INV(RAND())</f>
        <v>1.1329402379548359</v>
      </c>
      <c r="AG963" s="23">
        <f ca="1">SQRT(Inputs!$B$38)*K963+SQRT(1-Inputs!$B$38)*_xlfn.NORM.S.INV(RAND())</f>
        <v>-1.0568193984979395</v>
      </c>
      <c r="AH963" s="23">
        <f ca="1">SQRT(Inputs!$B$38)*L963+SQRT(1-Inputs!$B$38)*_xlfn.NORM.S.INV(RAND())</f>
        <v>-1.5954233354661211</v>
      </c>
      <c r="AI963" s="23">
        <f ca="1">SQRT(Inputs!$B$38)*M963+SQRT(1-Inputs!$B$38)*_xlfn.NORM.S.INV(RAND())</f>
        <v>-1.3916814059941178</v>
      </c>
      <c r="AJ963" s="23">
        <f ca="1">SQRT(Inputs!$B$38)*C963+SQRT(1-Inputs!$B$38)*_xlfn.NORM.S.INV(RAND())</f>
        <v>0.2552808206377617</v>
      </c>
      <c r="AK963" s="23">
        <f ca="1">SQRT(Inputs!$B$38)*D963+SQRT(1-Inputs!$B$38)*_xlfn.NORM.S.INV(RAND())</f>
        <v>0.10738072187927949</v>
      </c>
      <c r="AL963" s="23">
        <f ca="1">SQRT(Inputs!$B$38)*E963+SQRT(1-Inputs!$B$38)*_xlfn.NORM.S.INV(RAND())</f>
        <v>0.96965518841076836</v>
      </c>
      <c r="AM963" s="23">
        <f ca="1">SQRT(Inputs!$B$38)*F963+SQRT(1-Inputs!$B$38)*_xlfn.NORM.S.INV(RAND())</f>
        <v>1.7952395368880731</v>
      </c>
      <c r="AN963" s="23">
        <f ca="1">SQRT(Inputs!$B$38)*G963+SQRT(1-Inputs!$B$38)*_xlfn.NORM.S.INV(RAND())</f>
        <v>-0.70162275358079529</v>
      </c>
      <c r="AO963" s="23">
        <f ca="1">SQRT(Inputs!$B$38)*H963+SQRT(1-Inputs!$B$38)*_xlfn.NORM.S.INV(RAND())</f>
        <v>1.3314363040498576</v>
      </c>
      <c r="AP963" s="23">
        <f ca="1">SQRT(Inputs!$B$38)*I963+SQRT(1-Inputs!$B$38)*_xlfn.NORM.S.INV(RAND())</f>
        <v>-0.64423199413329257</v>
      </c>
      <c r="AQ963" s="23">
        <f ca="1">SQRT(Inputs!$B$38)*J963+SQRT(1-Inputs!$B$38)*_xlfn.NORM.S.INV(RAND())</f>
        <v>0.91783977230862446</v>
      </c>
      <c r="AR963" s="23">
        <f ca="1">SQRT(Inputs!$B$38)*K963+SQRT(1-Inputs!$B$38)*_xlfn.NORM.S.INV(RAND())</f>
        <v>0.77047670029188664</v>
      </c>
      <c r="AS963" s="23">
        <f ca="1">SQRT(Inputs!$B$38)*L963+SQRT(1-Inputs!$B$38)*_xlfn.NORM.S.INV(RAND())</f>
        <v>-3.2268521669630856</v>
      </c>
      <c r="AT963" s="23">
        <f ca="1">SQRT(Inputs!$B$38)*M963+SQRT(1-Inputs!$B$38)*_xlfn.NORM.S.INV(RAND())</f>
        <v>-0.23782394819604741</v>
      </c>
      <c r="AU963" s="15">
        <f ca="1">Inputs!$B$6*EXP($B$8-0.5*C$5^2+C$5*N963)</f>
        <v>6290.1864803475901</v>
      </c>
      <c r="AV963" s="15">
        <f t="shared" ca="1" si="510"/>
        <v>8449.1460110134813</v>
      </c>
      <c r="AW963" s="15">
        <f t="shared" ca="1" si="511"/>
        <v>11419.242797813822</v>
      </c>
      <c r="AX963" s="15">
        <f t="shared" ca="1" si="512"/>
        <v>13850.514972027471</v>
      </c>
      <c r="AY963" s="15">
        <f t="shared" ca="1" si="513"/>
        <v>15822.414491283113</v>
      </c>
      <c r="AZ963" s="15">
        <f t="shared" ca="1" si="514"/>
        <v>18937.130060064039</v>
      </c>
      <c r="BA963" s="15">
        <f t="shared" ca="1" si="515"/>
        <v>23474.274143381928</v>
      </c>
      <c r="BB963" s="15">
        <f t="shared" ca="1" si="516"/>
        <v>23980.565295791268</v>
      </c>
      <c r="BC963" s="15">
        <f t="shared" ca="1" si="517"/>
        <v>27638.264388472475</v>
      </c>
      <c r="BD963" s="15">
        <f t="shared" ca="1" si="518"/>
        <v>29100.483506655404</v>
      </c>
      <c r="BE963" s="15">
        <f t="shared" ca="1" si="519"/>
        <v>35042.942564870413</v>
      </c>
      <c r="BF963" s="15">
        <f ca="1">Inputs!$B$13*EXP($B$9-0.5*C$6^2+C$6*Y963)</f>
        <v>13064.761072357416</v>
      </c>
      <c r="BG963" s="15">
        <f t="shared" ca="1" si="520"/>
        <v>13047.324829322004</v>
      </c>
      <c r="BH963" s="15">
        <f t="shared" ca="1" si="521"/>
        <v>18043.568842142922</v>
      </c>
      <c r="BI963" s="15">
        <f t="shared" ca="1" si="522"/>
        <v>22231.221971847503</v>
      </c>
      <c r="BJ963" s="15">
        <f t="shared" ca="1" si="523"/>
        <v>25245.742850138238</v>
      </c>
      <c r="BK963" s="15">
        <f t="shared" ca="1" si="524"/>
        <v>29305.748640911948</v>
      </c>
      <c r="BL963" s="15">
        <f t="shared" ca="1" si="525"/>
        <v>34397.725662042336</v>
      </c>
      <c r="BM963" s="15">
        <f t="shared" ca="1" si="526"/>
        <v>48672.262039653666</v>
      </c>
      <c r="BN963" s="15">
        <f t="shared" ca="1" si="527"/>
        <v>52740.137374269019</v>
      </c>
      <c r="BO963" s="15">
        <f t="shared" ca="1" si="528"/>
        <v>53907.045279405662</v>
      </c>
      <c r="BP963" s="15">
        <f t="shared" ca="1" si="529"/>
        <v>56671.041736467603</v>
      </c>
      <c r="BQ963" s="15">
        <f ca="1">Inputs!$B$20*EXP($B$10-0.5*C$7^2+C$7*AJ963)</f>
        <v>4696.0282319501048</v>
      </c>
      <c r="BR963" s="15">
        <f t="shared" ca="1" si="530"/>
        <v>6592.9479399803713</v>
      </c>
      <c r="BS963" s="15">
        <f t="shared" ca="1" si="531"/>
        <v>11927.607481653595</v>
      </c>
      <c r="BT963" s="15">
        <f t="shared" ca="1" si="532"/>
        <v>26337.817353647559</v>
      </c>
      <c r="BU963" s="15">
        <f t="shared" ca="1" si="533"/>
        <v>30801.691664218273</v>
      </c>
      <c r="BV963" s="15">
        <f t="shared" ca="1" si="534"/>
        <v>57845.208082560966</v>
      </c>
      <c r="BW963" s="15">
        <f t="shared" ca="1" si="535"/>
        <v>70430.876518431207</v>
      </c>
      <c r="BX963" s="15">
        <f t="shared" ca="1" si="536"/>
        <v>118409.62310621724</v>
      </c>
      <c r="BY963" s="15">
        <f t="shared" ca="1" si="537"/>
        <v>192263.86235554359</v>
      </c>
      <c r="BZ963" s="15">
        <f t="shared" ca="1" si="538"/>
        <v>149064.15178478931</v>
      </c>
      <c r="CA963" s="15">
        <f t="shared" ca="1" si="539"/>
        <v>200725.14287686854</v>
      </c>
      <c r="CB963" s="15">
        <f ca="1">(AU963*DCF!C$10-DCF!C$5*MAX(AU963*DCF!C$10,0)-MAX(AU963-Inputs!$B$6,0)/Inputs!$B$10)*DCF!C$6</f>
        <v>1033.6058043574276</v>
      </c>
      <c r="CC963" s="15">
        <f ca="1">(AV963*DCF!D$10-DCF!D$5*MAX(AV963*DCF!D$10,0)-MAX(AV963-AU963,0)/Inputs!$B$10)*DCF!D$6</f>
        <v>1533.0163215312741</v>
      </c>
      <c r="CD963" s="15">
        <f ca="1">(AW963*DCF!E$10-DCF!E$5*MAX(AW963*DCF!E$10,0)-MAX(AW963-AV963,0)/Inputs!$B$10)*DCF!E$6</f>
        <v>1967.5325898915567</v>
      </c>
      <c r="CE963" s="15">
        <f ca="1">(AX963*DCF!F$10-DCF!F$5*MAX(AX963*DCF!F$10,0)-MAX(AX963-AW963,0)/Inputs!$B$10)*DCF!F$6</f>
        <v>2517.6578839129584</v>
      </c>
      <c r="CF963" s="15">
        <f ca="1">(AY963*DCF!G$10-DCF!G$5*MAX(AY963*DCF!G$10,0)-MAX(AY963-AX963,0)/Inputs!$B$10)*DCF!G$6</f>
        <v>2881.0147196704952</v>
      </c>
      <c r="CG963" s="15">
        <f ca="1">(AZ963*DCF!H$10-DCF!H$5*MAX(AZ963*DCF!H$10,0)-MAX(AZ963-AY963,0)/Inputs!$B$10)*DCF!H$6</f>
        <v>3123.5837965258302</v>
      </c>
      <c r="CH963" s="15">
        <f ca="1">(BA963*DCF!I$10-DCF!I$5*MAX(BA963*DCF!I$10,0)-MAX(BA963-AZ963,0)/Inputs!$B$10)*DCF!I$6</f>
        <v>3543.6429450415148</v>
      </c>
      <c r="CI963" s="15">
        <f ca="1">(BB963*DCF!J$10-DCF!J$5*MAX(BB963*DCF!J$10,0)-MAX(BB963-BA963,0)/Inputs!$B$10)*DCF!J$6</f>
        <v>4038.4005663083567</v>
      </c>
      <c r="CJ963" s="15">
        <f ca="1">(BC963*DCF!K$10-DCF!K$5*MAX(BC963*DCF!K$10,0)-MAX(BC963-BB963,0)/Inputs!$B$10)*DCF!K$6</f>
        <v>3937.2945009005671</v>
      </c>
      <c r="CK963" s="15">
        <f ca="1">(BD963*DCF!L$10-DCF!L$5*MAX(BD963*DCF!L$10,0)-MAX(BD963-BC963,0)/Inputs!$B$10)*DCF!L$6</f>
        <v>4199.8176792761951</v>
      </c>
      <c r="CL963" s="15">
        <f ca="1">(BE963*DCF!M$10-DCF!M$5*MAX(BE963*DCF!M$10,0)-MAX(BE963-BD963,0)/Inputs!$B$10)*DCF!M$6</f>
        <v>4235.1222138262392</v>
      </c>
      <c r="CM963" s="15">
        <f ca="1">(BF963*DCF!C$28-DCF!C$5*MAX(BF963*DCF!C$28,0)-MAX(BF963-Inputs!$B$13,0)/Inputs!$B$17)*DCF!C$6</f>
        <v>3599.80571014201</v>
      </c>
      <c r="CN963" s="15">
        <f ca="1">(BG963*DCF!D$28-DCF!D$5*MAX(BG963*DCF!D$28,0)-MAX(BG963-BF963,0)/Inputs!$B$17)*DCF!D$6</f>
        <v>3842.7380832611225</v>
      </c>
      <c r="CO963" s="15">
        <f ca="1">(BH963*DCF!E$28-DCF!E$5*MAX(BH963*DCF!E$28,0)-MAX(BH963-BG963,0)/Inputs!$B$17)*DCF!E$6</f>
        <v>4125.5690651670284</v>
      </c>
      <c r="CP963" s="15">
        <f ca="1">(BI963*DCF!F$28-DCF!F$5*MAX(BI963*DCF!F$28,0)-MAX(BI963-BH963,0)/Inputs!$B$17)*DCF!F$6</f>
        <v>5272.7627326262373</v>
      </c>
      <c r="CQ963" s="15">
        <f ca="1">(BJ963*DCF!G$28-DCF!G$5*MAX(BJ963*DCF!G$28,0)-MAX(BJ963-BI963,0)/Inputs!$B$17)*DCF!G$6</f>
        <v>6043.1868894690106</v>
      </c>
      <c r="CR963" s="15">
        <f ca="1">(BK963*DCF!H$28-DCF!H$5*MAX(BK963*DCF!H$28,0)-MAX(BK963-BJ963,0)/Inputs!$B$17)*DCF!H$6</f>
        <v>6616.8239995492095</v>
      </c>
      <c r="CS963" s="15">
        <f ca="1">(BL963*DCF!I$28-DCF!I$5*MAX(BL963*DCF!I$28,0)-MAX(BL963-BK963,0)/Inputs!$B$17)*DCF!I$6</f>
        <v>7357.8748502597055</v>
      </c>
      <c r="CT963" s="15">
        <f ca="1">(BM963*DCF!J$28-DCF!J$5*MAX(BM963*DCF!J$28,0)-MAX(BM963-BL963,0)/Inputs!$B$17)*DCF!J$6</f>
        <v>8965.2681146412397</v>
      </c>
      <c r="CU963" s="15">
        <f ca="1">(BN963*DCF!K$28-DCF!K$5*MAX(BN963*DCF!K$28,0)-MAX(BN963-BM963,0)/Inputs!$B$17)*DCF!K$6</f>
        <v>10639.572174807423</v>
      </c>
      <c r="CV963" s="15">
        <f ca="1">(BO963*DCF!L$28-DCF!L$5*MAX(BO963*DCF!L$28,0)-MAX(BO963-BN963,0)/Inputs!$B$17)*DCF!L$6</f>
        <v>10623.549460036655</v>
      </c>
      <c r="CW963" s="15">
        <f ca="1">(BP963*DCF!M$28-DCF!M$5*MAX(BP963*DCF!M$28,0)-MAX(BP963-BO963,0)/Inputs!$B$17)*DCF!M$6</f>
        <v>10373.774003764276</v>
      </c>
      <c r="CX963" s="15">
        <f ca="1">(BQ963*DCF!C$46-DCF!C$5*MAX(BQ963*DCF!C$46,0)-MAX(BQ963-Inputs!$B$20,0)/Inputs!$B$24)*DCF!C$6</f>
        <v>-1775.0772969631209</v>
      </c>
      <c r="CY963" s="15">
        <f ca="1">(BR963*DCF!D$46-DCF!D$5*MAX(BR963*DCF!D$46,0)-MAX(BR963-BQ963,0)/Inputs!$B$24)*DCF!D$6</f>
        <v>-1934.6623573745296</v>
      </c>
      <c r="CZ963" s="15">
        <f ca="1">(BS963*DCF!E$46-DCF!E$5*MAX(BS963*DCF!E$46,0)-MAX(BS963-BR963,0)/Inputs!$B$24)*DCF!E$6</f>
        <v>-3513.23628270155</v>
      </c>
      <c r="DA963" s="15">
        <f ca="1">(BT963*DCF!F$46-DCF!F$5*MAX(BT963*DCF!F$46,0)-MAX(BT963-BS963,0)/Inputs!$B$24)*DCF!F$6</f>
        <v>-7165.2993359536376</v>
      </c>
      <c r="DB963" s="15">
        <f ca="1">(BU963*DCF!G$46-DCF!G$5*MAX(BU963*DCF!G$46,0)-MAX(BU963-BT963,0)/Inputs!$B$24)*DCF!G$6</f>
        <v>-2537.6671735608688</v>
      </c>
      <c r="DC963" s="15">
        <f ca="1">(BV963*DCF!H$46-DCF!H$5*MAX(BV963*DCF!H$46,0)-MAX(BV963-BU963,0)/Inputs!$B$24)*DCF!H$6</f>
        <v>-8403.6070286257618</v>
      </c>
      <c r="DD963" s="15">
        <f ca="1">(BW963*DCF!I$46-DCF!I$5*MAX(BW963*DCF!I$46,0)-MAX(BW963-BV963,0)/Inputs!$B$24)*DCF!I$6</f>
        <v>-1986.2301342677042</v>
      </c>
      <c r="DE963" s="15">
        <f ca="1">(BX963*DCF!J$46-DCF!J$5*MAX(BX963*DCF!J$46,0)-MAX(BX963-BW963,0)/Inputs!$B$24)*DCF!J$6</f>
        <v>-7756.2235820582946</v>
      </c>
      <c r="DF963" s="15">
        <f ca="1">(BY963*DCF!K$46-DCF!K$5*MAX(BY963*DCF!K$46,0)-MAX(BY963-BX963,0)/Inputs!$B$24)*DCF!K$6</f>
        <v>-7109.5684146425356</v>
      </c>
      <c r="DG963" s="15">
        <f ca="1">(BZ963*DCF!L$46-DCF!L$5*MAX(BZ963*DCF!L$46,0)-MAX(BZ963-BY963,0)/Inputs!$B$24)*DCF!L$6</f>
        <v>10304.116482090423</v>
      </c>
      <c r="DH963" s="15">
        <f ca="1">(CA963*DCF!M$46-DCF!M$5*MAX(CA963*DCF!M$46,0)-MAX(CA963-BZ963,0)/Inputs!$B$24)*DCF!M$6</f>
        <v>4936.0128360654171</v>
      </c>
      <c r="DI963" s="15">
        <f ca="1">SUM(CB963:CL963)+BE963*DCF!M$10*(1+Inputs!$B$30)*(1-Inputs!$B$33)*(1-Inputs!$B$30/Inputs!$B$31)/(Inputs!$B$29-Inputs!$B$30)*DCF!M$6</f>
        <v>130535.6615742193</v>
      </c>
      <c r="DJ963" s="15">
        <f ca="1">SUM(CM963:CW963)+BP963*DCF!M$28*(1+Inputs!$B$30)*(1-Inputs!$B$33)*(1-Inputs!$B$30/Inputs!$B$31)/(Inputs!$B$29-Inputs!$B$30)*DCF!M$6</f>
        <v>287749.26981643733</v>
      </c>
      <c r="DK963" s="15">
        <f ca="1">SUM(CX963:DH963)+CA963*DCF!M$46*(1+Inputs!$B$30)*(1-Inputs!$B$33)*(1-Inputs!$B$30/Inputs!$B$31)/(Inputs!$B$29-Inputs!$B$30)*DCF!M$6</f>
        <v>283403.4060128702</v>
      </c>
      <c r="DM963" s="15">
        <f ca="1">DI963+DJ963+DK963+Inputs!$B$34+Inputs!$B$36-Inputs!$B$35</f>
        <v>778539.33740352676</v>
      </c>
    </row>
    <row r="964" spans="1:117" x14ac:dyDescent="0.75">
      <c r="A964" s="11">
        <v>951</v>
      </c>
      <c r="C964" s="23">
        <f t="shared" ref="C964:M973" ca="1" si="545">_xlfn.NORM.S.INV(RAND())</f>
        <v>-0.74592165859767945</v>
      </c>
      <c r="D964" s="23">
        <f t="shared" ca="1" si="545"/>
        <v>-0.35681355909833978</v>
      </c>
      <c r="E964" s="23">
        <f t="shared" ca="1" si="545"/>
        <v>1.9898640959318588</v>
      </c>
      <c r="F964" s="23">
        <f t="shared" ca="1" si="545"/>
        <v>-0.43455654270309024</v>
      </c>
      <c r="G964" s="23">
        <f t="shared" ca="1" si="545"/>
        <v>0.9744039472485998</v>
      </c>
      <c r="H964" s="23">
        <f t="shared" ca="1" si="545"/>
        <v>1.5770195537868775E-2</v>
      </c>
      <c r="I964" s="23">
        <f t="shared" ca="1" si="545"/>
        <v>0.64921745181927948</v>
      </c>
      <c r="J964" s="23">
        <f t="shared" ca="1" si="545"/>
        <v>0.75066048535193663</v>
      </c>
      <c r="K964" s="23">
        <f t="shared" ca="1" si="545"/>
        <v>-0.99812771227627284</v>
      </c>
      <c r="L964" s="23">
        <f t="shared" ca="1" si="545"/>
        <v>-0.80115364762033547</v>
      </c>
      <c r="M964" s="23">
        <f t="shared" ca="1" si="545"/>
        <v>0.23948155266382459</v>
      </c>
      <c r="N964" s="23">
        <f ca="1">SQRT(Inputs!$B$38)*C964+SQRT(1-Inputs!$B$38)*_xlfn.NORM.S.INV(RAND())</f>
        <v>-0.69380169501216005</v>
      </c>
      <c r="O964" s="23">
        <f ca="1">SQRT(Inputs!$B$38)*D964+SQRT(1-Inputs!$B$38)*_xlfn.NORM.S.INV(RAND())</f>
        <v>0.36962643294905267</v>
      </c>
      <c r="P964" s="23">
        <f ca="1">SQRT(Inputs!$B$38)*E964+SQRT(1-Inputs!$B$38)*_xlfn.NORM.S.INV(RAND())</f>
        <v>1.9411635390180111</v>
      </c>
      <c r="Q964" s="23">
        <f ca="1">SQRT(Inputs!$B$38)*F964+SQRT(1-Inputs!$B$38)*_xlfn.NORM.S.INV(RAND())</f>
        <v>-0.31537278662684376</v>
      </c>
      <c r="R964" s="23">
        <f ca="1">SQRT(Inputs!$B$38)*G964+SQRT(1-Inputs!$B$38)*_xlfn.NORM.S.INV(RAND())</f>
        <v>0.49430167446966367</v>
      </c>
      <c r="S964" s="23">
        <f ca="1">SQRT(Inputs!$B$38)*H964+SQRT(1-Inputs!$B$38)*_xlfn.NORM.S.INV(RAND())</f>
        <v>9.4368428505989296E-2</v>
      </c>
      <c r="T964" s="23">
        <f ca="1">SQRT(Inputs!$B$38)*I964+SQRT(1-Inputs!$B$38)*_xlfn.NORM.S.INV(RAND())</f>
        <v>0.42589117508971153</v>
      </c>
      <c r="U964" s="23">
        <f ca="1">SQRT(Inputs!$B$38)*J964+SQRT(1-Inputs!$B$38)*_xlfn.NORM.S.INV(RAND())</f>
        <v>2.032875273589811</v>
      </c>
      <c r="V964" s="23">
        <f ca="1">SQRT(Inputs!$B$38)*K964+SQRT(1-Inputs!$B$38)*_xlfn.NORM.S.INV(RAND())</f>
        <v>-2.0172279483241038</v>
      </c>
      <c r="W964" s="23">
        <f ca="1">SQRT(Inputs!$B$38)*L964+SQRT(1-Inputs!$B$38)*_xlfn.NORM.S.INV(RAND())</f>
        <v>0.59495114397330862</v>
      </c>
      <c r="X964" s="23">
        <f ca="1">SQRT(Inputs!$B$38)*M964+SQRT(1-Inputs!$B$38)*_xlfn.NORM.S.INV(RAND())</f>
        <v>0.68176884938324367</v>
      </c>
      <c r="Y964" s="23">
        <f ca="1">SQRT(Inputs!$B$38)*C964+SQRT(1-Inputs!$B$38)*_xlfn.NORM.S.INV(RAND())</f>
        <v>-0.28156954151733871</v>
      </c>
      <c r="Z964" s="23">
        <f ca="1">SQRT(Inputs!$B$38)*D964+SQRT(1-Inputs!$B$38)*_xlfn.NORM.S.INV(RAND())</f>
        <v>1.5404694993739632</v>
      </c>
      <c r="AA964" s="23">
        <f ca="1">SQRT(Inputs!$B$38)*E964+SQRT(1-Inputs!$B$38)*_xlfn.NORM.S.INV(RAND())</f>
        <v>1.2053992682887806</v>
      </c>
      <c r="AB964" s="23">
        <f ca="1">SQRT(Inputs!$B$38)*F964+SQRT(1-Inputs!$B$38)*_xlfn.NORM.S.INV(RAND())</f>
        <v>-0.80083030851235926</v>
      </c>
      <c r="AC964" s="23">
        <f ca="1">SQRT(Inputs!$B$38)*G964+SQRT(1-Inputs!$B$38)*_xlfn.NORM.S.INV(RAND())</f>
        <v>0.60427521683398233</v>
      </c>
      <c r="AD964" s="23">
        <f ca="1">SQRT(Inputs!$B$38)*H964+SQRT(1-Inputs!$B$38)*_xlfn.NORM.S.INV(RAND())</f>
        <v>0.31059034234409011</v>
      </c>
      <c r="AE964" s="23">
        <f ca="1">SQRT(Inputs!$B$38)*I964+SQRT(1-Inputs!$B$38)*_xlfn.NORM.S.INV(RAND())</f>
        <v>-0.23273976624152737</v>
      </c>
      <c r="AF964" s="23">
        <f ca="1">SQRT(Inputs!$B$38)*J964+SQRT(1-Inputs!$B$38)*_xlfn.NORM.S.INV(RAND())</f>
        <v>0.2561496796925582</v>
      </c>
      <c r="AG964" s="23">
        <f ca="1">SQRT(Inputs!$B$38)*K964+SQRT(1-Inputs!$B$38)*_xlfn.NORM.S.INV(RAND())</f>
        <v>1.1294118146900947</v>
      </c>
      <c r="AH964" s="23">
        <f ca="1">SQRT(Inputs!$B$38)*L964+SQRT(1-Inputs!$B$38)*_xlfn.NORM.S.INV(RAND())</f>
        <v>3.8266887287340789E-2</v>
      </c>
      <c r="AI964" s="23">
        <f ca="1">SQRT(Inputs!$B$38)*M964+SQRT(1-Inputs!$B$38)*_xlfn.NORM.S.INV(RAND())</f>
        <v>-5.6155888112297075E-2</v>
      </c>
      <c r="AJ964" s="23">
        <f ca="1">SQRT(Inputs!$B$38)*C964+SQRT(1-Inputs!$B$38)*_xlfn.NORM.S.INV(RAND())</f>
        <v>-0.63747436732637164</v>
      </c>
      <c r="AK964" s="23">
        <f ca="1">SQRT(Inputs!$B$38)*D964+SQRT(1-Inputs!$B$38)*_xlfn.NORM.S.INV(RAND())</f>
        <v>0.31676162263246549</v>
      </c>
      <c r="AL964" s="23">
        <f ca="1">SQRT(Inputs!$B$38)*E964+SQRT(1-Inputs!$B$38)*_xlfn.NORM.S.INV(RAND())</f>
        <v>0.50350592710495179</v>
      </c>
      <c r="AM964" s="23">
        <f ca="1">SQRT(Inputs!$B$38)*F964+SQRT(1-Inputs!$B$38)*_xlfn.NORM.S.INV(RAND())</f>
        <v>-0.38030263571530898</v>
      </c>
      <c r="AN964" s="23">
        <f ca="1">SQRT(Inputs!$B$38)*G964+SQRT(1-Inputs!$B$38)*_xlfn.NORM.S.INV(RAND())</f>
        <v>0.14393854366339204</v>
      </c>
      <c r="AO964" s="23">
        <f ca="1">SQRT(Inputs!$B$38)*H964+SQRT(1-Inputs!$B$38)*_xlfn.NORM.S.INV(RAND())</f>
        <v>-1.0406203916089765</v>
      </c>
      <c r="AP964" s="23">
        <f ca="1">SQRT(Inputs!$B$38)*I964+SQRT(1-Inputs!$B$38)*_xlfn.NORM.S.INV(RAND())</f>
        <v>0.95961984912453779</v>
      </c>
      <c r="AQ964" s="23">
        <f ca="1">SQRT(Inputs!$B$38)*J964+SQRT(1-Inputs!$B$38)*_xlfn.NORM.S.INV(RAND())</f>
        <v>-0.23300554451080768</v>
      </c>
      <c r="AR964" s="23">
        <f ca="1">SQRT(Inputs!$B$38)*K964+SQRT(1-Inputs!$B$38)*_xlfn.NORM.S.INV(RAND())</f>
        <v>-0.93551549265292433</v>
      </c>
      <c r="AS964" s="23">
        <f ca="1">SQRT(Inputs!$B$38)*L964+SQRT(1-Inputs!$B$38)*_xlfn.NORM.S.INV(RAND())</f>
        <v>-0.92390011055519905</v>
      </c>
      <c r="AT964" s="23">
        <f ca="1">SQRT(Inputs!$B$38)*M964+SQRT(1-Inputs!$B$38)*_xlfn.NORM.S.INV(RAND())</f>
        <v>-0.26521853573068649</v>
      </c>
      <c r="AU964" s="15">
        <f ca="1">Inputs!$B$6*EXP($B$8-0.5*C$5^2+C$5*N964)</f>
        <v>4435.0962734482855</v>
      </c>
      <c r="AV964" s="15">
        <f t="shared" ca="1" si="510"/>
        <v>5700.0737904402231</v>
      </c>
      <c r="AW964" s="15">
        <f t="shared" ca="1" si="511"/>
        <v>9030.4404294403121</v>
      </c>
      <c r="AX964" s="15">
        <f t="shared" ca="1" si="512"/>
        <v>10599.30759060633</v>
      </c>
      <c r="AY964" s="15">
        <f t="shared" ca="1" si="513"/>
        <v>13723.223295759377</v>
      </c>
      <c r="AZ964" s="15">
        <f t="shared" ca="1" si="514"/>
        <v>16959.196772457111</v>
      </c>
      <c r="BA964" s="15">
        <f t="shared" ca="1" si="515"/>
        <v>21699.715964130544</v>
      </c>
      <c r="BB964" s="15">
        <f t="shared" ca="1" si="516"/>
        <v>32568.492749870908</v>
      </c>
      <c r="BC964" s="15">
        <f t="shared" ca="1" si="517"/>
        <v>32830.423418380407</v>
      </c>
      <c r="BD964" s="15">
        <f t="shared" ca="1" si="518"/>
        <v>42521.989197534502</v>
      </c>
      <c r="BE964" s="15">
        <f t="shared" ca="1" si="519"/>
        <v>55443.325244467072</v>
      </c>
      <c r="BF964" s="15">
        <f ca="1">Inputs!$B$13*EXP($B$9-0.5*C$6^2+C$6*Y964)</f>
        <v>13080.118961439313</v>
      </c>
      <c r="BG964" s="15">
        <f t="shared" ca="1" si="520"/>
        <v>21049.292808193561</v>
      </c>
      <c r="BH964" s="15">
        <f t="shared" ca="1" si="521"/>
        <v>31410.105793624196</v>
      </c>
      <c r="BI964" s="15">
        <f t="shared" ca="1" si="522"/>
        <v>33991.597771690766</v>
      </c>
      <c r="BJ964" s="15">
        <f t="shared" ca="1" si="523"/>
        <v>45463.992874975876</v>
      </c>
      <c r="BK964" s="15">
        <f t="shared" ca="1" si="524"/>
        <v>58208.45476334697</v>
      </c>
      <c r="BL964" s="15">
        <f t="shared" ca="1" si="525"/>
        <v>69377.677349416568</v>
      </c>
      <c r="BM964" s="15">
        <f t="shared" ca="1" si="526"/>
        <v>88037.463437329294</v>
      </c>
      <c r="BN964" s="15">
        <f t="shared" ca="1" si="527"/>
        <v>123967.42662308065</v>
      </c>
      <c r="BO964" s="15">
        <f t="shared" ca="1" si="528"/>
        <v>153209.11765108412</v>
      </c>
      <c r="BP964" s="15">
        <f t="shared" ca="1" si="529"/>
        <v>187375.78547748059</v>
      </c>
      <c r="BQ964" s="15">
        <f ca="1">Inputs!$B$20*EXP($B$10-0.5*C$7^2+C$7*AJ964)</f>
        <v>3421.4768467128006</v>
      </c>
      <c r="BR964" s="15">
        <f t="shared" ca="1" si="530"/>
        <v>5133.8248320981347</v>
      </c>
      <c r="BS964" s="15">
        <f t="shared" ca="1" si="531"/>
        <v>8124.0323404727187</v>
      </c>
      <c r="BT964" s="15">
        <f t="shared" ca="1" si="532"/>
        <v>10137.707927044663</v>
      </c>
      <c r="BU964" s="15">
        <f t="shared" ca="1" si="533"/>
        <v>14547.600456755292</v>
      </c>
      <c r="BV964" s="15">
        <f t="shared" ca="1" si="534"/>
        <v>16009.881509101657</v>
      </c>
      <c r="BW964" s="15">
        <f t="shared" ca="1" si="535"/>
        <v>27372.019032261651</v>
      </c>
      <c r="BX964" s="15">
        <f t="shared" ca="1" si="536"/>
        <v>36536.977018902115</v>
      </c>
      <c r="BY964" s="15">
        <f t="shared" ca="1" si="537"/>
        <v>42804.577633925226</v>
      </c>
      <c r="BZ964" s="15">
        <f t="shared" ca="1" si="538"/>
        <v>50679.099001702991</v>
      </c>
      <c r="CA964" s="15">
        <f t="shared" ca="1" si="539"/>
        <v>67911.494026152403</v>
      </c>
      <c r="CB964" s="15">
        <f ca="1">(AU964*DCF!C$10-DCF!C$5*MAX(AU964*DCF!C$10,0)-MAX(AU964-Inputs!$B$6,0)/Inputs!$B$10)*DCF!C$6</f>
        <v>1046.8329281854249</v>
      </c>
      <c r="CC964" s="15">
        <f ca="1">(AV964*DCF!D$10-DCF!D$5*MAX(AV964*DCF!D$10,0)-MAX(AV964-AU964,0)/Inputs!$B$10)*DCF!D$6</f>
        <v>1080.9227089824767</v>
      </c>
      <c r="CD964" s="15">
        <f ca="1">(AW964*DCF!E$10-DCF!E$5*MAX(AW964*DCF!E$10,0)-MAX(AW964-AV964,0)/Inputs!$B$10)*DCF!E$6</f>
        <v>1334.8484594731133</v>
      </c>
      <c r="CE964" s="15">
        <f ca="1">(AX964*DCF!F$10-DCF!F$5*MAX(AX964*DCF!F$10,0)-MAX(AX964-AW964,0)/Inputs!$B$10)*DCF!F$6</f>
        <v>1987.3695956307097</v>
      </c>
      <c r="CF964" s="15">
        <f ca="1">(AY964*DCF!G$10-DCF!G$5*MAX(AY964*DCF!G$10,0)-MAX(AY964-AX964,0)/Inputs!$B$10)*DCF!G$6</f>
        <v>2227.0602644514138</v>
      </c>
      <c r="CG964" s="15">
        <f ca="1">(AZ964*DCF!H$10-DCF!H$5*MAX(AZ964*DCF!H$10,0)-MAX(AZ964-AY964,0)/Inputs!$B$10)*DCF!H$6</f>
        <v>2718.0351146150497</v>
      </c>
      <c r="CH964" s="15">
        <f ca="1">(BA964*DCF!I$10-DCF!I$5*MAX(BA964*DCF!I$10,0)-MAX(BA964-AZ964,0)/Inputs!$B$10)*DCF!I$6</f>
        <v>3186.1352583825756</v>
      </c>
      <c r="CI964" s="15">
        <f ca="1">(BB964*DCF!J$10-DCF!J$5*MAX(BB964*DCF!J$10,0)-MAX(BB964-BA964,0)/Inputs!$B$10)*DCF!J$6</f>
        <v>3941.8449065308132</v>
      </c>
      <c r="CJ964" s="15">
        <f ca="1">(BC964*DCF!K$10-DCF!K$5*MAX(BC964*DCF!K$10,0)-MAX(BC964-BB964,0)/Inputs!$B$10)*DCF!K$6</f>
        <v>5248.5046044546207</v>
      </c>
      <c r="CK964" s="15">
        <f ca="1">(BD964*DCF!L$10-DCF!L$5*MAX(BD964*DCF!L$10,0)-MAX(BD964-BC964,0)/Inputs!$B$10)*DCF!L$6</f>
        <v>5159.8481923699492</v>
      </c>
      <c r="CL964" s="15">
        <f ca="1">(BE964*DCF!M$10-DCF!M$5*MAX(BE964*DCF!M$10,0)-MAX(BE964-BD964,0)/Inputs!$B$10)*DCF!M$6</f>
        <v>6280.1786444615254</v>
      </c>
      <c r="CM964" s="15">
        <f ca="1">(BF964*DCF!C$28-DCF!C$5*MAX(BF964*DCF!C$28,0)-MAX(BF964-Inputs!$B$13,0)/Inputs!$B$17)*DCF!C$6</f>
        <v>3600.9459805699016</v>
      </c>
      <c r="CN964" s="15">
        <f ca="1">(BG964*DCF!D$28-DCF!D$5*MAX(BG964*DCF!D$28,0)-MAX(BG964-BF964,0)/Inputs!$B$17)*DCF!D$6</f>
        <v>4499.3120437803109</v>
      </c>
      <c r="CO964" s="15">
        <f ca="1">(BH964*DCF!E$28-DCF!E$5*MAX(BH964*DCF!E$28,0)-MAX(BH964-BG964,0)/Inputs!$B$17)*DCF!E$6</f>
        <v>6853.9276379333496</v>
      </c>
      <c r="CP964" s="15">
        <f ca="1">(BI964*DCF!F$28-DCF!F$5*MAX(BI964*DCF!F$28,0)-MAX(BI964-BH964,0)/Inputs!$B$17)*DCF!F$6</f>
        <v>8757.8220088113594</v>
      </c>
      <c r="CQ964" s="15">
        <f ca="1">(BJ964*DCF!G$28-DCF!G$5*MAX(BJ964*DCF!G$28,0)-MAX(BJ964-BI964,0)/Inputs!$B$17)*DCF!G$6</f>
        <v>9866.434362785214</v>
      </c>
      <c r="CR964" s="15">
        <f ca="1">(BK964*DCF!H$28-DCF!H$5*MAX(BK964*DCF!H$28,0)-MAX(BK964-BJ964,0)/Inputs!$B$17)*DCF!H$6</f>
        <v>12415.461338436358</v>
      </c>
      <c r="CS964" s="15">
        <f ca="1">(BL964*DCF!I$28-DCF!I$5*MAX(BL964*DCF!I$28,0)-MAX(BL964-BK964,0)/Inputs!$B$17)*DCF!I$6</f>
        <v>14711.245677014851</v>
      </c>
      <c r="CT964" s="15">
        <f ca="1">(BM964*DCF!J$28-DCF!J$5*MAX(BM964*DCF!J$28,0)-MAX(BM964-BL964,0)/Inputs!$B$17)*DCF!J$6</f>
        <v>17165.527695309658</v>
      </c>
      <c r="CU964" s="15">
        <f ca="1">(BN964*DCF!K$28-DCF!K$5*MAX(BN964*DCF!K$28,0)-MAX(BN964-BM964,0)/Inputs!$B$17)*DCF!K$6</f>
        <v>21778.900035554245</v>
      </c>
      <c r="CV964" s="15">
        <f ca="1">(BO964*DCF!L$28-DCF!L$5*MAX(BO964*DCF!L$28,0)-MAX(BO964-BN964,0)/Inputs!$B$17)*DCF!L$6</f>
        <v>27259.688711482864</v>
      </c>
      <c r="CW964" s="15">
        <f ca="1">(BP964*DCF!M$28-DCF!M$5*MAX(BP964*DCF!M$28,0)-MAX(BP964-BO964,0)/Inputs!$B$17)*DCF!M$6</f>
        <v>31683.485630242121</v>
      </c>
      <c r="CX964" s="15">
        <f ca="1">(BQ964*DCF!C$46-DCF!C$5*MAX(BQ964*DCF!C$46,0)-MAX(BQ964-Inputs!$B$20,0)/Inputs!$B$24)*DCF!C$6</f>
        <v>-892.016291025035</v>
      </c>
      <c r="CY964" s="15">
        <f ca="1">(BR964*DCF!D$46-DCF!D$5*MAX(BR964*DCF!D$46,0)-MAX(BR964-BQ964,0)/Inputs!$B$24)*DCF!D$6</f>
        <v>-1606.8688480815783</v>
      </c>
      <c r="CZ964" s="15">
        <f ca="1">(BS964*DCF!E$46-DCF!E$5*MAX(BS964*DCF!E$46,0)-MAX(BS964-BR964,0)/Inputs!$B$24)*DCF!E$6</f>
        <v>-2139.338449953033</v>
      </c>
      <c r="DA964" s="15">
        <f ca="1">(BT964*DCF!F$46-DCF!F$5*MAX(BT964*DCF!F$46,0)-MAX(BT964-BS964,0)/Inputs!$B$24)*DCF!F$6</f>
        <v>-1471.5349249383785</v>
      </c>
      <c r="DB964" s="15">
        <f ca="1">(BU964*DCF!G$46-DCF!G$5*MAX(BU964*DCF!G$46,0)-MAX(BU964-BT964,0)/Inputs!$B$24)*DCF!G$6</f>
        <v>-1972.7532549732384</v>
      </c>
      <c r="DC964" s="15">
        <f ca="1">(BV964*DCF!H$46-DCF!H$5*MAX(BV964*DCF!H$46,0)-MAX(BV964-BU964,0)/Inputs!$B$24)*DCF!H$6</f>
        <v>-454.39487747197558</v>
      </c>
      <c r="DD964" s="15">
        <f ca="1">(BW964*DCF!I$46-DCF!I$5*MAX(BW964*DCF!I$46,0)-MAX(BW964-BV964,0)/Inputs!$B$24)*DCF!I$6</f>
        <v>-2629.4627442436877</v>
      </c>
      <c r="DE964" s="15">
        <f ca="1">(BX964*DCF!J$46-DCF!J$5*MAX(BX964*DCF!J$46,0)-MAX(BX964-BW964,0)/Inputs!$B$24)*DCF!J$6</f>
        <v>-897.77200441629293</v>
      </c>
      <c r="DF964" s="15">
        <f ca="1">(BY964*DCF!K$46-DCF!K$5*MAX(BY964*DCF!K$46,0)-MAX(BY964-BX964,0)/Inputs!$B$24)*DCF!K$6</f>
        <v>909.74498171369464</v>
      </c>
      <c r="DG964" s="15">
        <f ca="1">(BZ964*DCF!L$46-DCF!L$5*MAX(BZ964*DCF!L$46,0)-MAX(BZ964-BY964,0)/Inputs!$B$24)*DCF!L$6</f>
        <v>1721.181647216438</v>
      </c>
      <c r="DH964" s="15">
        <f ca="1">(CA964*DCF!M$46-DCF!M$5*MAX(CA964*DCF!M$46,0)-MAX(CA964-BZ964,0)/Inputs!$B$24)*DCF!M$6</f>
        <v>1721.4555466945683</v>
      </c>
      <c r="DI964" s="15">
        <f ca="1">SUM(CB964:CL964)+BE964*DCF!M$10*(1+Inputs!$B$30)*(1-Inputs!$B$33)*(1-Inputs!$B$30/Inputs!$B$31)/(Inputs!$B$29-Inputs!$B$30)*DCF!M$6</f>
        <v>188511.0879949654</v>
      </c>
      <c r="DJ964" s="15">
        <f ca="1">SUM(CM964:CW964)+BP964*DCF!M$28*(1+Inputs!$B$30)*(1-Inputs!$B$33)*(1-Inputs!$B$30/Inputs!$B$31)/(Inputs!$B$29-Inputs!$B$30)*DCF!M$6</f>
        <v>853885.13615135837</v>
      </c>
      <c r="DK964" s="15">
        <f ca="1">SUM(CX964:DH964)+CA964*DCF!M$46*(1+Inputs!$B$30)*(1-Inputs!$B$33)*(1-Inputs!$B$30/Inputs!$B$31)/(Inputs!$B$29-Inputs!$B$30)*DCF!M$6</f>
        <v>97287.455175700117</v>
      </c>
      <c r="DM964" s="15">
        <f ca="1">DI964+DJ964+DK964+Inputs!$B$34+Inputs!$B$36-Inputs!$B$35</f>
        <v>1216534.6793220239</v>
      </c>
    </row>
    <row r="965" spans="1:117" x14ac:dyDescent="0.75">
      <c r="A965" s="11">
        <v>952</v>
      </c>
      <c r="C965" s="23">
        <f t="shared" ca="1" si="545"/>
        <v>-0.57636305593623061</v>
      </c>
      <c r="D965" s="23">
        <f t="shared" ca="1" si="545"/>
        <v>-0.23265903973291446</v>
      </c>
      <c r="E965" s="23">
        <f t="shared" ca="1" si="545"/>
        <v>-0.17572222233684318</v>
      </c>
      <c r="F965" s="23">
        <f t="shared" ca="1" si="545"/>
        <v>-0.43858865246906309</v>
      </c>
      <c r="G965" s="23">
        <f t="shared" ca="1" si="545"/>
        <v>-0.19021472885237689</v>
      </c>
      <c r="H965" s="23">
        <f t="shared" ca="1" si="545"/>
        <v>0.13291320079431304</v>
      </c>
      <c r="I965" s="23">
        <f t="shared" ca="1" si="545"/>
        <v>-1.7158279148806346</v>
      </c>
      <c r="J965" s="23">
        <f t="shared" ca="1" si="545"/>
        <v>2.2861253239779846</v>
      </c>
      <c r="K965" s="23">
        <f t="shared" ca="1" si="545"/>
        <v>1.5917007645018753</v>
      </c>
      <c r="L965" s="23">
        <f t="shared" ca="1" si="545"/>
        <v>-0.29151691136315344</v>
      </c>
      <c r="M965" s="23">
        <f t="shared" ca="1" si="545"/>
        <v>0.76425061412386586</v>
      </c>
      <c r="N965" s="23">
        <f ca="1">SQRT(Inputs!$B$38)*C965+SQRT(1-Inputs!$B$38)*_xlfn.NORM.S.INV(RAND())</f>
        <v>-0.80517596601804953</v>
      </c>
      <c r="O965" s="23">
        <f ca="1">SQRT(Inputs!$B$38)*D965+SQRT(1-Inputs!$B$38)*_xlfn.NORM.S.INV(RAND())</f>
        <v>-0.23134058292467885</v>
      </c>
      <c r="P965" s="23">
        <f ca="1">SQRT(Inputs!$B$38)*E965+SQRT(1-Inputs!$B$38)*_xlfn.NORM.S.INV(RAND())</f>
        <v>-1.6009770370178207</v>
      </c>
      <c r="Q965" s="23">
        <f ca="1">SQRT(Inputs!$B$38)*F965+SQRT(1-Inputs!$B$38)*_xlfn.NORM.S.INV(RAND())</f>
        <v>0.25677789916228355</v>
      </c>
      <c r="R965" s="23">
        <f ca="1">SQRT(Inputs!$B$38)*G965+SQRT(1-Inputs!$B$38)*_xlfn.NORM.S.INV(RAND())</f>
        <v>0.90941262712923043</v>
      </c>
      <c r="S965" s="23">
        <f ca="1">SQRT(Inputs!$B$38)*H965+SQRT(1-Inputs!$B$38)*_xlfn.NORM.S.INV(RAND())</f>
        <v>-0.60038470299433799</v>
      </c>
      <c r="T965" s="23">
        <f ca="1">SQRT(Inputs!$B$38)*I965+SQRT(1-Inputs!$B$38)*_xlfn.NORM.S.INV(RAND())</f>
        <v>-0.38238553537096354</v>
      </c>
      <c r="U965" s="23">
        <f ca="1">SQRT(Inputs!$B$38)*J965+SQRT(1-Inputs!$B$38)*_xlfn.NORM.S.INV(RAND())</f>
        <v>1.6076629838667953</v>
      </c>
      <c r="V965" s="23">
        <f ca="1">SQRT(Inputs!$B$38)*K965+SQRT(1-Inputs!$B$38)*_xlfn.NORM.S.INV(RAND())</f>
        <v>0.34931728910593907</v>
      </c>
      <c r="W965" s="23">
        <f ca="1">SQRT(Inputs!$B$38)*L965+SQRT(1-Inputs!$B$38)*_xlfn.NORM.S.INV(RAND())</f>
        <v>1.2549369037461948</v>
      </c>
      <c r="X965" s="23">
        <f ca="1">SQRT(Inputs!$B$38)*M965+SQRT(1-Inputs!$B$38)*_xlfn.NORM.S.INV(RAND())</f>
        <v>0.47118938284831774</v>
      </c>
      <c r="Y965" s="23">
        <f ca="1">SQRT(Inputs!$B$38)*C965+SQRT(1-Inputs!$B$38)*_xlfn.NORM.S.INV(RAND())</f>
        <v>-8.3506190298748811E-2</v>
      </c>
      <c r="Z965" s="23">
        <f ca="1">SQRT(Inputs!$B$38)*D965+SQRT(1-Inputs!$B$38)*_xlfn.NORM.S.INV(RAND())</f>
        <v>-0.64588594540830369</v>
      </c>
      <c r="AA965" s="23">
        <f ca="1">SQRT(Inputs!$B$38)*E965+SQRT(1-Inputs!$B$38)*_xlfn.NORM.S.INV(RAND())</f>
        <v>-3.0445162506898688E-3</v>
      </c>
      <c r="AB965" s="23">
        <f ca="1">SQRT(Inputs!$B$38)*F965+SQRT(1-Inputs!$B$38)*_xlfn.NORM.S.INV(RAND())</f>
        <v>0.23393036360849798</v>
      </c>
      <c r="AC965" s="23">
        <f ca="1">SQRT(Inputs!$B$38)*G965+SQRT(1-Inputs!$B$38)*_xlfn.NORM.S.INV(RAND())</f>
        <v>-0.25885224318608968</v>
      </c>
      <c r="AD965" s="23">
        <f ca="1">SQRT(Inputs!$B$38)*H965+SQRT(1-Inputs!$B$38)*_xlfn.NORM.S.INV(RAND())</f>
        <v>0.38934131793213611</v>
      </c>
      <c r="AE965" s="23">
        <f ca="1">SQRT(Inputs!$B$38)*I965+SQRT(1-Inputs!$B$38)*_xlfn.NORM.S.INV(RAND())</f>
        <v>-1.2379241693781475</v>
      </c>
      <c r="AF965" s="23">
        <f ca="1">SQRT(Inputs!$B$38)*J965+SQRT(1-Inputs!$B$38)*_xlfn.NORM.S.INV(RAND())</f>
        <v>1.2309411566590147</v>
      </c>
      <c r="AG965" s="23">
        <f ca="1">SQRT(Inputs!$B$38)*K965+SQRT(1-Inputs!$B$38)*_xlfn.NORM.S.INV(RAND())</f>
        <v>0.66030426779178497</v>
      </c>
      <c r="AH965" s="23">
        <f ca="1">SQRT(Inputs!$B$38)*L965+SQRT(1-Inputs!$B$38)*_xlfn.NORM.S.INV(RAND())</f>
        <v>-0.56503241868363852</v>
      </c>
      <c r="AI965" s="23">
        <f ca="1">SQRT(Inputs!$B$38)*M965+SQRT(1-Inputs!$B$38)*_xlfn.NORM.S.INV(RAND())</f>
        <v>-1.1162340917395466</v>
      </c>
      <c r="AJ965" s="23">
        <f ca="1">SQRT(Inputs!$B$38)*C965+SQRT(1-Inputs!$B$38)*_xlfn.NORM.S.INV(RAND())</f>
        <v>-1.66261175348414</v>
      </c>
      <c r="AK965" s="23">
        <f ca="1">SQRT(Inputs!$B$38)*D965+SQRT(1-Inputs!$B$38)*_xlfn.NORM.S.INV(RAND())</f>
        <v>0.18337593112796671</v>
      </c>
      <c r="AL965" s="23">
        <f ca="1">SQRT(Inputs!$B$38)*E965+SQRT(1-Inputs!$B$38)*_xlfn.NORM.S.INV(RAND())</f>
        <v>0.408943326302946</v>
      </c>
      <c r="AM965" s="23">
        <f ca="1">SQRT(Inputs!$B$38)*F965+SQRT(1-Inputs!$B$38)*_xlfn.NORM.S.INV(RAND())</f>
        <v>-1.1561282795820083</v>
      </c>
      <c r="AN965" s="23">
        <f ca="1">SQRT(Inputs!$B$38)*G965+SQRT(1-Inputs!$B$38)*_xlfn.NORM.S.INV(RAND())</f>
        <v>0.4091866976671068</v>
      </c>
      <c r="AO965" s="23">
        <f ca="1">SQRT(Inputs!$B$38)*H965+SQRT(1-Inputs!$B$38)*_xlfn.NORM.S.INV(RAND())</f>
        <v>0.56915829227477255</v>
      </c>
      <c r="AP965" s="23">
        <f ca="1">SQRT(Inputs!$B$38)*I965+SQRT(1-Inputs!$B$38)*_xlfn.NORM.S.INV(RAND())</f>
        <v>-1.1275755061451891</v>
      </c>
      <c r="AQ965" s="23">
        <f ca="1">SQRT(Inputs!$B$38)*J965+SQRT(1-Inputs!$B$38)*_xlfn.NORM.S.INV(RAND())</f>
        <v>1.0752076815127678</v>
      </c>
      <c r="AR965" s="23">
        <f ca="1">SQRT(Inputs!$B$38)*K965+SQRT(1-Inputs!$B$38)*_xlfn.NORM.S.INV(RAND())</f>
        <v>1.2090908799269795</v>
      </c>
      <c r="AS965" s="23">
        <f ca="1">SQRT(Inputs!$B$38)*L965+SQRT(1-Inputs!$B$38)*_xlfn.NORM.S.INV(RAND())</f>
        <v>0.1261803543206115</v>
      </c>
      <c r="AT965" s="23">
        <f ca="1">SQRT(Inputs!$B$38)*M965+SQRT(1-Inputs!$B$38)*_xlfn.NORM.S.INV(RAND())</f>
        <v>0.73896967856656071</v>
      </c>
      <c r="AU965" s="15">
        <f ca="1">Inputs!$B$6*EXP($B$8-0.5*C$5^2+C$5*N965)</f>
        <v>4355.8546093915666</v>
      </c>
      <c r="AV965" s="15">
        <f t="shared" ca="1" si="510"/>
        <v>5124.7884168007158</v>
      </c>
      <c r="AW965" s="15">
        <f t="shared" ca="1" si="511"/>
        <v>5035.1494950304232</v>
      </c>
      <c r="AX965" s="15">
        <f t="shared" ca="1" si="512"/>
        <v>6347.8184096320547</v>
      </c>
      <c r="AY965" s="15">
        <f t="shared" ca="1" si="513"/>
        <v>8626.9584390000364</v>
      </c>
      <c r="AZ965" s="15">
        <f t="shared" ca="1" si="514"/>
        <v>9875.9936662084783</v>
      </c>
      <c r="BA965" s="15">
        <f t="shared" ca="1" si="515"/>
        <v>11611.567937036254</v>
      </c>
      <c r="BB965" s="15">
        <f t="shared" ca="1" si="516"/>
        <v>16700.624862188874</v>
      </c>
      <c r="BC965" s="15">
        <f t="shared" ca="1" si="517"/>
        <v>21155.475736378285</v>
      </c>
      <c r="BD965" s="15">
        <f t="shared" ca="1" si="518"/>
        <v>29145.346932109063</v>
      </c>
      <c r="BE965" s="15">
        <f t="shared" ca="1" si="519"/>
        <v>37279.949231182509</v>
      </c>
      <c r="BF965" s="15">
        <f ca="1">Inputs!$B$13*EXP($B$9-0.5*C$6^2+C$6*Y965)</f>
        <v>13603.93437010778</v>
      </c>
      <c r="BG965" s="15">
        <f t="shared" ca="1" si="520"/>
        <v>14755.709244434138</v>
      </c>
      <c r="BH965" s="15">
        <f t="shared" ca="1" si="521"/>
        <v>18019.661251679689</v>
      </c>
      <c r="BI965" s="15">
        <f t="shared" ca="1" si="522"/>
        <v>22867.506245819342</v>
      </c>
      <c r="BJ965" s="15">
        <f t="shared" ca="1" si="523"/>
        <v>27007.328943488599</v>
      </c>
      <c r="BK965" s="15">
        <f t="shared" ca="1" si="524"/>
        <v>34950.740553682961</v>
      </c>
      <c r="BL965" s="15">
        <f t="shared" ca="1" si="525"/>
        <v>36569.359408797507</v>
      </c>
      <c r="BM965" s="15">
        <f t="shared" ca="1" si="526"/>
        <v>52378.907646867374</v>
      </c>
      <c r="BN965" s="15">
        <f t="shared" ca="1" si="527"/>
        <v>69723.991739128556</v>
      </c>
      <c r="BO965" s="15">
        <f t="shared" ca="1" si="528"/>
        <v>80334.707303424482</v>
      </c>
      <c r="BP965" s="15">
        <f t="shared" ca="1" si="529"/>
        <v>87130.858065369932</v>
      </c>
      <c r="BQ965" s="15">
        <f ca="1">Inputs!$B$20*EXP($B$10-0.5*C$7^2+C$7*AJ965)</f>
        <v>2378.508951573624</v>
      </c>
      <c r="BR965" s="15">
        <f t="shared" ca="1" si="530"/>
        <v>3420.8595478239736</v>
      </c>
      <c r="BS965" s="15">
        <f t="shared" ca="1" si="531"/>
        <v>5268.305938704897</v>
      </c>
      <c r="BT965" s="15">
        <f t="shared" ca="1" si="532"/>
        <v>5363.5178905664607</v>
      </c>
      <c r="BU965" s="15">
        <f t="shared" ca="1" si="533"/>
        <v>8206.8262253896173</v>
      </c>
      <c r="BV965" s="15">
        <f t="shared" ca="1" si="534"/>
        <v>12980.226298681728</v>
      </c>
      <c r="BW965" s="15">
        <f t="shared" ca="1" si="535"/>
        <v>14267.568082676671</v>
      </c>
      <c r="BX965" s="15">
        <f t="shared" ca="1" si="536"/>
        <v>24755.691727338311</v>
      </c>
      <c r="BY965" s="15">
        <f t="shared" ca="1" si="537"/>
        <v>43715.025836332847</v>
      </c>
      <c r="BZ965" s="15">
        <f t="shared" ca="1" si="538"/>
        <v>62777.750157771217</v>
      </c>
      <c r="CA965" s="15">
        <f t="shared" ca="1" si="539"/>
        <v>100558.28144465262</v>
      </c>
      <c r="CB965" s="15">
        <f ca="1">(AU965*DCF!C$10-DCF!C$5*MAX(AU965*DCF!C$10,0)-MAX(AU965-Inputs!$B$6,0)/Inputs!$B$10)*DCF!C$6</f>
        <v>1047.3979353742484</v>
      </c>
      <c r="CC965" s="15">
        <f ca="1">(AV965*DCF!D$10-DCF!D$5*MAX(AV965*DCF!D$10,0)-MAX(AV965-AU965,0)/Inputs!$B$10)*DCF!D$6</f>
        <v>1061.6480727839469</v>
      </c>
      <c r="CD965" s="15">
        <f ca="1">(AW965*DCF!E$10-DCF!E$5*MAX(AW965*DCF!E$10,0)-MAX(AW965-AV965,0)/Inputs!$B$10)*DCF!E$6</f>
        <v>1162.535865568469</v>
      </c>
      <c r="CE965" s="15">
        <f ca="1">(AX965*DCF!F$10-DCF!F$5*MAX(AX965*DCF!F$10,0)-MAX(AX965-AW965,0)/Inputs!$B$10)*DCF!F$6</f>
        <v>1112.5847861615998</v>
      </c>
      <c r="CF965" s="15">
        <f ca="1">(AY965*DCF!G$10-DCF!G$5*MAX(AY965*DCF!G$10,0)-MAX(AY965-AX965,0)/Inputs!$B$10)*DCF!G$6</f>
        <v>1339.4071093114533</v>
      </c>
      <c r="CG965" s="15">
        <f ca="1">(AZ965*DCF!H$10-DCF!H$5*MAX(AZ965*DCF!H$10,0)-MAX(AZ965-AY965,0)/Inputs!$B$10)*DCF!H$6</f>
        <v>1695.6426576581555</v>
      </c>
      <c r="CH965" s="15">
        <f ca="1">(BA965*DCF!I$10-DCF!I$5*MAX(BA965*DCF!I$10,0)-MAX(BA965-AZ965,0)/Inputs!$B$10)*DCF!I$6</f>
        <v>1836.3148813649502</v>
      </c>
      <c r="CI965" s="15">
        <f ca="1">(BB965*DCF!J$10-DCF!J$5*MAX(BB965*DCF!J$10,0)-MAX(BB965-BA965,0)/Inputs!$B$10)*DCF!J$6</f>
        <v>2094.7032611380264</v>
      </c>
      <c r="CJ965" s="15">
        <f ca="1">(BC965*DCF!K$10-DCF!K$5*MAX(BC965*DCF!K$10,0)-MAX(BC965-BB965,0)/Inputs!$B$10)*DCF!K$6</f>
        <v>2782.0805275658054</v>
      </c>
      <c r="CK965" s="15">
        <f ca="1">(BD965*DCF!L$10-DCF!L$5*MAX(BD965*DCF!L$10,0)-MAX(BD965-BC965,0)/Inputs!$B$10)*DCF!L$6</f>
        <v>3362.452831425197</v>
      </c>
      <c r="CL965" s="15">
        <f ca="1">(BE965*DCF!M$10-DCF!M$5*MAX(BE965*DCF!M$10,0)-MAX(BE965-BD965,0)/Inputs!$B$10)*DCF!M$6</f>
        <v>4288.9178550237366</v>
      </c>
      <c r="CM965" s="15">
        <f ca="1">(BF965*DCF!C$28-DCF!C$5*MAX(BF965*DCF!C$28,0)-MAX(BF965-Inputs!$B$13,0)/Inputs!$B$17)*DCF!C$6</f>
        <v>3639.8374725577696</v>
      </c>
      <c r="CN965" s="15">
        <f ca="1">(BG965*DCF!D$28-DCF!D$5*MAX(BG965*DCF!D$28,0)-MAX(BG965-BF965,0)/Inputs!$B$17)*DCF!D$6</f>
        <v>4100.1703062280612</v>
      </c>
      <c r="CO965" s="15">
        <f ca="1">(BH965*DCF!E$28-DCF!E$5*MAX(BH965*DCF!E$28,0)-MAX(BH965-BG965,0)/Inputs!$B$17)*DCF!E$6</f>
        <v>4460.2089195152794</v>
      </c>
      <c r="CP965" s="15">
        <f ca="1">(BI965*DCF!F$28-DCF!F$5*MAX(BI965*DCF!F$28,0)-MAX(BI965-BH965,0)/Inputs!$B$17)*DCF!F$6</f>
        <v>5325.2987886841902</v>
      </c>
      <c r="CQ965" s="15">
        <f ca="1">(BJ965*DCF!G$28-DCF!G$5*MAX(BJ965*DCF!G$28,0)-MAX(BJ965-BI965,0)/Inputs!$B$17)*DCF!G$6</f>
        <v>6310.9791171090774</v>
      </c>
      <c r="CR965" s="15">
        <f ca="1">(BK965*DCF!H$28-DCF!H$5*MAX(BK965*DCF!H$28,0)-MAX(BK965-BJ965,0)/Inputs!$B$17)*DCF!H$6</f>
        <v>7409.5204970574978</v>
      </c>
      <c r="CS965" s="15">
        <f ca="1">(BL965*DCF!I$28-DCF!I$5*MAX(BL965*DCF!I$28,0)-MAX(BL965-BK965,0)/Inputs!$B$17)*DCF!I$6</f>
        <v>8367.0745016296623</v>
      </c>
      <c r="CT965" s="15">
        <f ca="1">(BM965*DCF!J$28-DCF!J$5*MAX(BM965*DCF!J$28,0)-MAX(BM965-BL965,0)/Inputs!$B$17)*DCF!J$6</f>
        <v>9588.62776407807</v>
      </c>
      <c r="CU965" s="15">
        <f ca="1">(BN965*DCF!K$28-DCF!K$5*MAX(BN965*DCF!K$28,0)-MAX(BN965-BM965,0)/Inputs!$B$17)*DCF!K$6</f>
        <v>12599.996227237032</v>
      </c>
      <c r="CV965" s="15">
        <f ca="1">(BO965*DCF!L$28-DCF!L$5*MAX(BO965*DCF!L$28,0)-MAX(BO965-BN965,0)/Inputs!$B$17)*DCF!L$6</f>
        <v>14827.840163066425</v>
      </c>
      <c r="CW965" s="15">
        <f ca="1">(BP965*DCF!M$28-DCF!M$5*MAX(BP965*DCF!M$28,0)-MAX(BP965-BO965,0)/Inputs!$B$17)*DCF!M$6</f>
        <v>15683.332648469119</v>
      </c>
      <c r="CX965" s="15">
        <f ca="1">(BQ965*DCF!C$46-DCF!C$5*MAX(BQ965*DCF!C$46,0)-MAX(BQ965-Inputs!$B$20,0)/Inputs!$B$24)*DCF!C$6</f>
        <v>-549.30922669136817</v>
      </c>
      <c r="CY965" s="15">
        <f ca="1">(BR965*DCF!D$46-DCF!D$5*MAX(BR965*DCF!D$46,0)-MAX(BR965-BQ965,0)/Inputs!$B$24)*DCF!D$6</f>
        <v>-1028.6232964621663</v>
      </c>
      <c r="CZ965" s="15">
        <f ca="1">(BS965*DCF!E$46-DCF!E$5*MAX(BS965*DCF!E$46,0)-MAX(BS965-BR965,0)/Inputs!$B$24)*DCF!E$6</f>
        <v>-1351.1988579512483</v>
      </c>
      <c r="DA965" s="15">
        <f ca="1">(BT965*DCF!F$46-DCF!F$5*MAX(BT965*DCF!F$46,0)-MAX(BT965-BS965,0)/Inputs!$B$24)*DCF!F$6</f>
        <v>-425.27496509015839</v>
      </c>
      <c r="DB965" s="15">
        <f ca="1">(BU965*DCF!G$46-DCF!G$5*MAX(BU965*DCF!G$46,0)-MAX(BU965-BT965,0)/Inputs!$B$24)*DCF!G$6</f>
        <v>-1232.494166434521</v>
      </c>
      <c r="DC965" s="15">
        <f ca="1">(BV965*DCF!H$46-DCF!H$5*MAX(BV965*DCF!H$46,0)-MAX(BV965-BU965,0)/Inputs!$B$24)*DCF!H$6</f>
        <v>-1483.3048256680297</v>
      </c>
      <c r="DD965" s="15">
        <f ca="1">(BW965*DCF!I$46-DCF!I$5*MAX(BW965*DCF!I$46,0)-MAX(BW965-BV965,0)/Inputs!$B$24)*DCF!I$6</f>
        <v>-40.031010086346583</v>
      </c>
      <c r="DE965" s="15">
        <f ca="1">(BX965*DCF!J$46-DCF!J$5*MAX(BX965*DCF!J$46,0)-MAX(BX965-BW965,0)/Inputs!$B$24)*DCF!J$6</f>
        <v>-1742.8462487215115</v>
      </c>
      <c r="DF965" s="15">
        <f ca="1">(BY965*DCF!K$46-DCF!K$5*MAX(BY965*DCF!K$46,0)-MAX(BY965-BX965,0)/Inputs!$B$24)*DCF!K$6</f>
        <v>-2147.3837815598731</v>
      </c>
      <c r="DG965" s="15">
        <f ca="1">(BZ965*DCF!L$46-DCF!L$5*MAX(BZ965*DCF!L$46,0)-MAX(BZ965-BY965,0)/Inputs!$B$24)*DCF!L$6</f>
        <v>25.57789317154073</v>
      </c>
      <c r="DH965" s="15">
        <f ca="1">(CA965*DCF!M$46-DCF!M$5*MAX(CA965*DCF!M$46,0)-MAX(CA965-BZ965,0)/Inputs!$B$24)*DCF!M$6</f>
        <v>-14.879730709899626</v>
      </c>
      <c r="DI965" s="15">
        <f ca="1">SUM(CB965:CL965)+BE965*DCF!M$10*(1+Inputs!$B$30)*(1-Inputs!$B$33)*(1-Inputs!$B$30/Inputs!$B$31)/(Inputs!$B$29-Inputs!$B$30)*DCF!M$6</f>
        <v>125534.27747004978</v>
      </c>
      <c r="DJ965" s="15">
        <f ca="1">SUM(CM965:CW965)+BP965*DCF!M$28*(1+Inputs!$B$30)*(1-Inputs!$B$33)*(1-Inputs!$B$30/Inputs!$B$31)/(Inputs!$B$29-Inputs!$B$30)*DCF!M$6</f>
        <v>415627.99331528886</v>
      </c>
      <c r="DK965" s="15">
        <f ca="1">SUM(CX965:DH965)+CA965*DCF!M$46*(1+Inputs!$B$30)*(1-Inputs!$B$33)*(1-Inputs!$B$30/Inputs!$B$31)/(Inputs!$B$29-Inputs!$B$30)*DCF!M$6</f>
        <v>145485.24678717347</v>
      </c>
      <c r="DM965" s="15">
        <f ca="1">DI965+DJ965+DK965+Inputs!$B$34+Inputs!$B$36-Inputs!$B$35</f>
        <v>763498.51757251204</v>
      </c>
    </row>
    <row r="966" spans="1:117" x14ac:dyDescent="0.75">
      <c r="A966" s="11">
        <v>953</v>
      </c>
      <c r="C966" s="23">
        <f t="shared" ca="1" si="545"/>
        <v>0.54425273562205889</v>
      </c>
      <c r="D966" s="23">
        <f t="shared" ca="1" si="545"/>
        <v>-1.2742142101541638</v>
      </c>
      <c r="E966" s="23">
        <f t="shared" ca="1" si="545"/>
        <v>-1.7556518224123669</v>
      </c>
      <c r="F966" s="23">
        <f t="shared" ca="1" si="545"/>
        <v>-1.7339723670495604</v>
      </c>
      <c r="G966" s="23">
        <f t="shared" ca="1" si="545"/>
        <v>-0.90451620188408854</v>
      </c>
      <c r="H966" s="23">
        <f t="shared" ca="1" si="545"/>
        <v>0.6491507030072835</v>
      </c>
      <c r="I966" s="23">
        <f t="shared" ca="1" si="545"/>
        <v>-0.41169204336383453</v>
      </c>
      <c r="J966" s="23">
        <f t="shared" ca="1" si="545"/>
        <v>-0.30337302115822012</v>
      </c>
      <c r="K966" s="23">
        <f t="shared" ca="1" si="545"/>
        <v>-0.99831213065166213</v>
      </c>
      <c r="L966" s="23">
        <f t="shared" ca="1" si="545"/>
        <v>-0.15210395150310999</v>
      </c>
      <c r="M966" s="23">
        <f t="shared" ca="1" si="545"/>
        <v>0.22325817812812868</v>
      </c>
      <c r="N966" s="23">
        <f ca="1">SQRT(Inputs!$B$38)*C966+SQRT(1-Inputs!$B$38)*_xlfn.NORM.S.INV(RAND())</f>
        <v>1.0847119947328274</v>
      </c>
      <c r="O966" s="23">
        <f ca="1">SQRT(Inputs!$B$38)*D966+SQRT(1-Inputs!$B$38)*_xlfn.NORM.S.INV(RAND())</f>
        <v>-0.46992495909738574</v>
      </c>
      <c r="P966" s="23">
        <f ca="1">SQRT(Inputs!$B$38)*E966+SQRT(1-Inputs!$B$38)*_xlfn.NORM.S.INV(RAND())</f>
        <v>-2.3050319816166525</v>
      </c>
      <c r="Q966" s="23">
        <f ca="1">SQRT(Inputs!$B$38)*F966+SQRT(1-Inputs!$B$38)*_xlfn.NORM.S.INV(RAND())</f>
        <v>-0.54133573577570337</v>
      </c>
      <c r="R966" s="23">
        <f ca="1">SQRT(Inputs!$B$38)*G966+SQRT(1-Inputs!$B$38)*_xlfn.NORM.S.INV(RAND())</f>
        <v>0.26256230684171455</v>
      </c>
      <c r="S966" s="23">
        <f ca="1">SQRT(Inputs!$B$38)*H966+SQRT(1-Inputs!$B$38)*_xlfn.NORM.S.INV(RAND())</f>
        <v>1.5892609939933753</v>
      </c>
      <c r="T966" s="23">
        <f ca="1">SQRT(Inputs!$B$38)*I966+SQRT(1-Inputs!$B$38)*_xlfn.NORM.S.INV(RAND())</f>
        <v>-0.27150227001443106</v>
      </c>
      <c r="U966" s="23">
        <f ca="1">SQRT(Inputs!$B$38)*J966+SQRT(1-Inputs!$B$38)*_xlfn.NORM.S.INV(RAND())</f>
        <v>0.37783947873935164</v>
      </c>
      <c r="V966" s="23">
        <f ca="1">SQRT(Inputs!$B$38)*K966+SQRT(1-Inputs!$B$38)*_xlfn.NORM.S.INV(RAND())</f>
        <v>-0.65854367900373023</v>
      </c>
      <c r="W966" s="23">
        <f ca="1">SQRT(Inputs!$B$38)*L966+SQRT(1-Inputs!$B$38)*_xlfn.NORM.S.INV(RAND())</f>
        <v>-5.8242942735437862E-2</v>
      </c>
      <c r="X966" s="23">
        <f ca="1">SQRT(Inputs!$B$38)*M966+SQRT(1-Inputs!$B$38)*_xlfn.NORM.S.INV(RAND())</f>
        <v>0.18212062666959472</v>
      </c>
      <c r="Y966" s="23">
        <f ca="1">SQRT(Inputs!$B$38)*C966+SQRT(1-Inputs!$B$38)*_xlfn.NORM.S.INV(RAND())</f>
        <v>0.11769023235901396</v>
      </c>
      <c r="Z966" s="23">
        <f ca="1">SQRT(Inputs!$B$38)*D966+SQRT(1-Inputs!$B$38)*_xlfn.NORM.S.INV(RAND())</f>
        <v>0.18346110277068128</v>
      </c>
      <c r="AA966" s="23">
        <f ca="1">SQRT(Inputs!$B$38)*E966+SQRT(1-Inputs!$B$38)*_xlfn.NORM.S.INV(RAND())</f>
        <v>-1.4076531950201414</v>
      </c>
      <c r="AB966" s="23">
        <f ca="1">SQRT(Inputs!$B$38)*F966+SQRT(1-Inputs!$B$38)*_xlfn.NORM.S.INV(RAND())</f>
        <v>-2.1215813168023048</v>
      </c>
      <c r="AC966" s="23">
        <f ca="1">SQRT(Inputs!$B$38)*G966+SQRT(1-Inputs!$B$38)*_xlfn.NORM.S.INV(RAND())</f>
        <v>-0.69395932001722249</v>
      </c>
      <c r="AD966" s="23">
        <f ca="1">SQRT(Inputs!$B$38)*H966+SQRT(1-Inputs!$B$38)*_xlfn.NORM.S.INV(RAND())</f>
        <v>-0.1394907529019645</v>
      </c>
      <c r="AE966" s="23">
        <f ca="1">SQRT(Inputs!$B$38)*I966+SQRT(1-Inputs!$B$38)*_xlfn.NORM.S.INV(RAND())</f>
        <v>1.4636931582636905</v>
      </c>
      <c r="AF966" s="23">
        <f ca="1">SQRT(Inputs!$B$38)*J966+SQRT(1-Inputs!$B$38)*_xlfn.NORM.S.INV(RAND())</f>
        <v>0.40178652731872533</v>
      </c>
      <c r="AG966" s="23">
        <f ca="1">SQRT(Inputs!$B$38)*K966+SQRT(1-Inputs!$B$38)*_xlfn.NORM.S.INV(RAND())</f>
        <v>-2.0344971618819025</v>
      </c>
      <c r="AH966" s="23">
        <f ca="1">SQRT(Inputs!$B$38)*L966+SQRT(1-Inputs!$B$38)*_xlfn.NORM.S.INV(RAND())</f>
        <v>1.2369790631804156E-2</v>
      </c>
      <c r="AI966" s="23">
        <f ca="1">SQRT(Inputs!$B$38)*M966+SQRT(1-Inputs!$B$38)*_xlfn.NORM.S.INV(RAND())</f>
        <v>0.77992579282185392</v>
      </c>
      <c r="AJ966" s="23">
        <f ca="1">SQRT(Inputs!$B$38)*C966+SQRT(1-Inputs!$B$38)*_xlfn.NORM.S.INV(RAND())</f>
        <v>0.73445148612005506</v>
      </c>
      <c r="AK966" s="23">
        <f ca="1">SQRT(Inputs!$B$38)*D966+SQRT(1-Inputs!$B$38)*_xlfn.NORM.S.INV(RAND())</f>
        <v>-1.3817303876360658</v>
      </c>
      <c r="AL966" s="23">
        <f ca="1">SQRT(Inputs!$B$38)*E966+SQRT(1-Inputs!$B$38)*_xlfn.NORM.S.INV(RAND())</f>
        <v>-0.89334884101485923</v>
      </c>
      <c r="AM966" s="23">
        <f ca="1">SQRT(Inputs!$B$38)*F966+SQRT(1-Inputs!$B$38)*_xlfn.NORM.S.INV(RAND())</f>
        <v>-0.44746642717780338</v>
      </c>
      <c r="AN966" s="23">
        <f ca="1">SQRT(Inputs!$B$38)*G966+SQRT(1-Inputs!$B$38)*_xlfn.NORM.S.INV(RAND())</f>
        <v>-0.28313760479929562</v>
      </c>
      <c r="AO966" s="23">
        <f ca="1">SQRT(Inputs!$B$38)*H966+SQRT(1-Inputs!$B$38)*_xlfn.NORM.S.INV(RAND())</f>
        <v>-0.73585359441851317</v>
      </c>
      <c r="AP966" s="23">
        <f ca="1">SQRT(Inputs!$B$38)*I966+SQRT(1-Inputs!$B$38)*_xlfn.NORM.S.INV(RAND())</f>
        <v>0.56809739715630214</v>
      </c>
      <c r="AQ966" s="23">
        <f ca="1">SQRT(Inputs!$B$38)*J966+SQRT(1-Inputs!$B$38)*_xlfn.NORM.S.INV(RAND())</f>
        <v>0.43447777958882261</v>
      </c>
      <c r="AR966" s="23">
        <f ca="1">SQRT(Inputs!$B$38)*K966+SQRT(1-Inputs!$B$38)*_xlfn.NORM.S.INV(RAND())</f>
        <v>-0.8036881680326543</v>
      </c>
      <c r="AS966" s="23">
        <f ca="1">SQRT(Inputs!$B$38)*L966+SQRT(1-Inputs!$B$38)*_xlfn.NORM.S.INV(RAND())</f>
        <v>-0.5551222967095174</v>
      </c>
      <c r="AT966" s="23">
        <f ca="1">SQRT(Inputs!$B$38)*M966+SQRT(1-Inputs!$B$38)*_xlfn.NORM.S.INV(RAND())</f>
        <v>0.55589957537009338</v>
      </c>
      <c r="AU966" s="15">
        <f ca="1">Inputs!$B$6*EXP($B$8-0.5*C$5^2+C$5*N966)</f>
        <v>5914.71198310408</v>
      </c>
      <c r="AV966" s="15">
        <f t="shared" ca="1" si="510"/>
        <v>6718.9485515084998</v>
      </c>
      <c r="AW966" s="15">
        <f t="shared" ca="1" si="511"/>
        <v>6003.3755567479193</v>
      </c>
      <c r="AX966" s="15">
        <f t="shared" ca="1" si="512"/>
        <v>6850.2094961371586</v>
      </c>
      <c r="AY966" s="15">
        <f t="shared" ca="1" si="513"/>
        <v>8632.3409221063248</v>
      </c>
      <c r="AZ966" s="15">
        <f t="shared" ca="1" si="514"/>
        <v>12576.791445406456</v>
      </c>
      <c r="BA966" s="15">
        <f t="shared" ca="1" si="515"/>
        <v>14959.597731768816</v>
      </c>
      <c r="BB966" s="15">
        <f t="shared" ca="1" si="516"/>
        <v>19021.725861655817</v>
      </c>
      <c r="BC966" s="15">
        <f t="shared" ca="1" si="517"/>
        <v>21861.907123130546</v>
      </c>
      <c r="BD966" s="15">
        <f t="shared" ca="1" si="518"/>
        <v>26637.3903278953</v>
      </c>
      <c r="BE966" s="15">
        <f t="shared" ca="1" si="519"/>
        <v>33186.65241877488</v>
      </c>
      <c r="BF966" s="15">
        <f ca="1">Inputs!$B$13*EXP($B$9-0.5*C$6^2+C$6*Y966)</f>
        <v>14157.517695774875</v>
      </c>
      <c r="BG966" s="15">
        <f t="shared" ca="1" si="520"/>
        <v>17835.000742027489</v>
      </c>
      <c r="BH966" s="15">
        <f t="shared" ca="1" si="521"/>
        <v>17253.784320521368</v>
      </c>
      <c r="BI966" s="15">
        <f t="shared" ca="1" si="522"/>
        <v>15236.987888555632</v>
      </c>
      <c r="BJ966" s="15">
        <f t="shared" ca="1" si="523"/>
        <v>16901.433722523496</v>
      </c>
      <c r="BK966" s="15">
        <f t="shared" ca="1" si="524"/>
        <v>20353.093065358084</v>
      </c>
      <c r="BL966" s="15">
        <f t="shared" ca="1" si="525"/>
        <v>30223.233806253989</v>
      </c>
      <c r="BM966" s="15">
        <f t="shared" ca="1" si="526"/>
        <v>39052.244584931344</v>
      </c>
      <c r="BN966" s="15">
        <f t="shared" ca="1" si="527"/>
        <v>37637.729002091233</v>
      </c>
      <c r="BO966" s="15">
        <f t="shared" ca="1" si="528"/>
        <v>46375.97853934735</v>
      </c>
      <c r="BP966" s="15">
        <f t="shared" ca="1" si="529"/>
        <v>62353.451439334698</v>
      </c>
      <c r="BQ966" s="15">
        <f ca="1">Inputs!$B$20*EXP($B$10-0.5*C$7^2+C$7*AJ966)</f>
        <v>5565.9664431969195</v>
      </c>
      <c r="BR966" s="15">
        <f t="shared" ca="1" si="530"/>
        <v>4869.7480484191174</v>
      </c>
      <c r="BS966" s="15">
        <f t="shared" ca="1" si="531"/>
        <v>5159.4867594138468</v>
      </c>
      <c r="BT966" s="15">
        <f t="shared" ca="1" si="532"/>
        <v>6325.9055019720545</v>
      </c>
      <c r="BU966" s="15">
        <f t="shared" ca="1" si="533"/>
        <v>8186.4288407997283</v>
      </c>
      <c r="BV966" s="15">
        <f t="shared" ca="1" si="534"/>
        <v>9649.6471042145477</v>
      </c>
      <c r="BW966" s="15">
        <f t="shared" ca="1" si="535"/>
        <v>15185.956371820588</v>
      </c>
      <c r="BX966" s="15">
        <f t="shared" ca="1" si="536"/>
        <v>23172.998534691676</v>
      </c>
      <c r="BY966" s="15">
        <f t="shared" ca="1" si="537"/>
        <v>27841.558235022458</v>
      </c>
      <c r="BZ966" s="15">
        <f t="shared" ca="1" si="538"/>
        <v>35275.62324334131</v>
      </c>
      <c r="CA966" s="15">
        <f t="shared" ca="1" si="539"/>
        <v>54696.363382542746</v>
      </c>
      <c r="CB966" s="15">
        <f ca="1">(AU966*DCF!C$10-DCF!C$5*MAX(AU966*DCF!C$10,0)-MAX(AU966-Inputs!$B$6,0)/Inputs!$B$10)*DCF!C$6</f>
        <v>1036.2830044476573</v>
      </c>
      <c r="CC966" s="15">
        <f ca="1">(AV966*DCF!D$10-DCF!D$5*MAX(AV966*DCF!D$10,0)-MAX(AV966-AU966,0)/Inputs!$B$10)*DCF!D$6</f>
        <v>1441.6061512087617</v>
      </c>
      <c r="CD966" s="15">
        <f ca="1">(AW966*DCF!E$10-DCF!E$5*MAX(AW966*DCF!E$10,0)-MAX(AW966-AV966,0)/Inputs!$B$10)*DCF!E$6</f>
        <v>1386.0838503573295</v>
      </c>
      <c r="CE966" s="15">
        <f ca="1">(AX966*DCF!F$10-DCF!F$5*MAX(AX966*DCF!F$10,0)-MAX(AX966-AW966,0)/Inputs!$B$10)*DCF!F$6</f>
        <v>1319.1846686315585</v>
      </c>
      <c r="CF966" s="15">
        <f ca="1">(AY966*DCF!G$10-DCF!G$5*MAX(AY966*DCF!G$10,0)-MAX(AY966-AX966,0)/Inputs!$B$10)*DCF!G$6</f>
        <v>1436.0497578822019</v>
      </c>
      <c r="CG966" s="15">
        <f ca="1">(AZ966*DCF!H$10-DCF!H$5*MAX(AZ966*DCF!H$10,0)-MAX(AZ966-AY966,0)/Inputs!$B$10)*DCF!H$6</f>
        <v>1741.3851761932194</v>
      </c>
      <c r="CH966" s="15">
        <f ca="1">(BA966*DCF!I$10-DCF!I$5*MAX(BA966*DCF!I$10,0)-MAX(BA966-AZ966,0)/Inputs!$B$10)*DCF!I$6</f>
        <v>2341.7090608557214</v>
      </c>
      <c r="CI966" s="15">
        <f ca="1">(BB966*DCF!J$10-DCF!J$5*MAX(BB966*DCF!J$10,0)-MAX(BB966-BA966,0)/Inputs!$B$10)*DCF!J$6</f>
        <v>2648.6237148480413</v>
      </c>
      <c r="CJ966" s="15">
        <f ca="1">(BC966*DCF!K$10-DCF!K$5*MAX(BC966*DCF!K$10,0)-MAX(BC966-BB966,0)/Inputs!$B$10)*DCF!K$6</f>
        <v>3121.8338014726778</v>
      </c>
      <c r="CK966" s="15">
        <f ca="1">(BD966*DCF!L$10-DCF!L$5*MAX(BD966*DCF!L$10,0)-MAX(BD966-BC966,0)/Inputs!$B$10)*DCF!L$6</f>
        <v>3399.877697000793</v>
      </c>
      <c r="CL966" s="15">
        <f ca="1">(BE966*DCF!M$10-DCF!M$5*MAX(BE966*DCF!M$10,0)-MAX(BE966-BD966,0)/Inputs!$B$10)*DCF!M$6</f>
        <v>3900.6865589831968</v>
      </c>
      <c r="CM966" s="15">
        <f ca="1">(BF966*DCF!C$28-DCF!C$5*MAX(BF966*DCF!C$28,0)-MAX(BF966-Inputs!$B$13,0)/Inputs!$B$17)*DCF!C$6</f>
        <v>3680.9391299708782</v>
      </c>
      <c r="CN966" s="15">
        <f ca="1">(BG966*DCF!D$28-DCF!D$5*MAX(BG966*DCF!D$28,0)-MAX(BG966-BF966,0)/Inputs!$B$17)*DCF!D$6</f>
        <v>4468.2433166246901</v>
      </c>
      <c r="CO966" s="15">
        <f ca="1">(BH966*DCF!E$28-DCF!E$5*MAX(BH966*DCF!E$28,0)-MAX(BH966-BG966,0)/Inputs!$B$17)*DCF!E$6</f>
        <v>4886.5789481063193</v>
      </c>
      <c r="CP966" s="15">
        <f ca="1">(BI966*DCF!F$28-DCF!F$5*MAX(BI966*DCF!F$28,0)-MAX(BI966-BH966,0)/Inputs!$B$17)*DCF!F$6</f>
        <v>4136.4408563402912</v>
      </c>
      <c r="CQ966" s="15">
        <f ca="1">(BJ966*DCF!G$28-DCF!G$5*MAX(BJ966*DCF!G$28,0)-MAX(BJ966-BI966,0)/Inputs!$B$17)*DCF!G$6</f>
        <v>4105.2618635606095</v>
      </c>
      <c r="CR966" s="15">
        <f ca="1">(BK966*DCF!H$28-DCF!H$5*MAX(BK966*DCF!H$28,0)-MAX(BK966-BJ966,0)/Inputs!$B$17)*DCF!H$6</f>
        <v>4497.2534691475066</v>
      </c>
      <c r="CS966" s="15">
        <f ca="1">(BL966*DCF!I$28-DCF!I$5*MAX(BL966*DCF!I$28,0)-MAX(BL966-BK966,0)/Inputs!$B$17)*DCF!I$6</f>
        <v>5690.4174329900452</v>
      </c>
      <c r="CT966" s="15">
        <f ca="1">(BM966*DCF!J$28-DCF!J$5*MAX(BM966*DCF!J$28,0)-MAX(BM966-BL966,0)/Inputs!$B$17)*DCF!J$6</f>
        <v>7541.237813589838</v>
      </c>
      <c r="CU966" s="15">
        <f ca="1">(BN966*DCF!K$28-DCF!K$5*MAX(BN966*DCF!K$28,0)-MAX(BN966-BM966,0)/Inputs!$B$17)*DCF!K$6</f>
        <v>7948.4572933336858</v>
      </c>
      <c r="CV966" s="15">
        <f ca="1">(BO966*DCF!L$28-DCF!L$5*MAX(BO966*DCF!L$28,0)-MAX(BO966-BN966,0)/Inputs!$B$17)*DCF!L$6</f>
        <v>8264.2336384800874</v>
      </c>
      <c r="CW966" s="15">
        <f ca="1">(BP966*DCF!M$28-DCF!M$5*MAX(BP966*DCF!M$28,0)-MAX(BP966-BO966,0)/Inputs!$B$17)*DCF!M$6</f>
        <v>10061.743100290911</v>
      </c>
      <c r="CX966" s="15">
        <f ca="1">(BQ966*DCF!C$46-DCF!C$5*MAX(BQ966*DCF!C$46,0)-MAX(BQ966-Inputs!$B$20,0)/Inputs!$B$24)*DCF!C$6</f>
        <v>-2377.8058497900133</v>
      </c>
      <c r="CY966" s="15">
        <f ca="1">(BR966*DCF!D$46-DCF!D$5*MAX(BR966*DCF!D$46,0)-MAX(BR966-BQ966,0)/Inputs!$B$24)*DCF!D$6</f>
        <v>-831.15242787263116</v>
      </c>
      <c r="CZ966" s="15">
        <f ca="1">(BS966*DCF!E$46-DCF!E$5*MAX(BS966*DCF!E$46,0)-MAX(BS966-BR966,0)/Inputs!$B$24)*DCF!E$6</f>
        <v>-724.32531613468825</v>
      </c>
      <c r="DA966" s="15">
        <f ca="1">(BT966*DCF!F$46-DCF!F$5*MAX(BT966*DCF!F$46,0)-MAX(BT966-BS966,0)/Inputs!$B$24)*DCF!F$6</f>
        <v>-885.42237155385078</v>
      </c>
      <c r="DB966" s="15">
        <f ca="1">(BU966*DCF!G$46-DCF!G$5*MAX(BU966*DCF!G$46,0)-MAX(BU966-BT966,0)/Inputs!$B$24)*DCF!G$6</f>
        <v>-901.21858352494201</v>
      </c>
      <c r="DC966" s="15">
        <f ca="1">(BV966*DCF!H$46-DCF!H$5*MAX(BV966*DCF!H$46,0)-MAX(BV966-BU966,0)/Inputs!$B$24)*DCF!H$6</f>
        <v>-454.68611006911033</v>
      </c>
      <c r="DD966" s="15">
        <f ca="1">(BW966*DCF!I$46-DCF!I$5*MAX(BW966*DCF!I$46,0)-MAX(BW966-BV966,0)/Inputs!$B$24)*DCF!I$6</f>
        <v>-1238.5346675319915</v>
      </c>
      <c r="DE966" s="15">
        <f ca="1">(BX966*DCF!J$46-DCF!J$5*MAX(BX966*DCF!J$46,0)-MAX(BX966-BW966,0)/Inputs!$B$24)*DCF!J$6</f>
        <v>-1145.9899031085586</v>
      </c>
      <c r="DF966" s="15">
        <f ca="1">(BY966*DCF!K$46-DCF!K$5*MAX(BY966*DCF!K$46,0)-MAX(BY966-BX966,0)/Inputs!$B$24)*DCF!K$6</f>
        <v>446.72986000848221</v>
      </c>
      <c r="DG966" s="15">
        <f ca="1">(BZ966*DCF!L$46-DCF!L$5*MAX(BZ966*DCF!L$46,0)-MAX(BZ966-BY966,0)/Inputs!$B$24)*DCF!L$6</f>
        <v>756.08723944230417</v>
      </c>
      <c r="DH966" s="15">
        <f ca="1">(CA966*DCF!M$46-DCF!M$5*MAX(CA966*DCF!M$46,0)-MAX(CA966-BZ966,0)/Inputs!$B$24)*DCF!M$6</f>
        <v>227.95406973592608</v>
      </c>
      <c r="DI966" s="15">
        <f ca="1">SUM(CB966:CL966)+BE966*DCF!M$10*(1+Inputs!$B$30)*(1-Inputs!$B$33)*(1-Inputs!$B$30/Inputs!$B$31)/(Inputs!$B$29-Inputs!$B$30)*DCF!M$6</f>
        <v>116132.21597137822</v>
      </c>
      <c r="DJ966" s="15">
        <f ca="1">SUM(CM966:CW966)+BP966*DCF!M$28*(1+Inputs!$B$30)*(1-Inputs!$B$33)*(1-Inputs!$B$30/Inputs!$B$31)/(Inputs!$B$29-Inputs!$B$30)*DCF!M$6</f>
        <v>296654.78005537286</v>
      </c>
      <c r="DK966" s="15">
        <f ca="1">SUM(CX966:DH966)+CA966*DCF!M$46*(1+Inputs!$B$30)*(1-Inputs!$B$33)*(1-Inputs!$B$30/Inputs!$B$31)/(Inputs!$B$29-Inputs!$B$30)*DCF!M$6</f>
        <v>77438.692927458862</v>
      </c>
      <c r="DM966" s="15">
        <f ca="1">DI966+DJ966+DK966+Inputs!$B$34+Inputs!$B$36-Inputs!$B$35</f>
        <v>567076.68895420991</v>
      </c>
    </row>
    <row r="967" spans="1:117" x14ac:dyDescent="0.75">
      <c r="A967" s="11">
        <v>954</v>
      </c>
      <c r="C967" s="23">
        <f t="shared" ca="1" si="545"/>
        <v>0.69086699901783089</v>
      </c>
      <c r="D967" s="23">
        <f t="shared" ca="1" si="545"/>
        <v>0.65509579413974828</v>
      </c>
      <c r="E967" s="23">
        <f t="shared" ca="1" si="545"/>
        <v>-2.2037755355422939</v>
      </c>
      <c r="F967" s="23">
        <f t="shared" ca="1" si="545"/>
        <v>0.73274862266179852</v>
      </c>
      <c r="G967" s="23">
        <f t="shared" ca="1" si="545"/>
        <v>-1.1247902355744221</v>
      </c>
      <c r="H967" s="23">
        <f t="shared" ca="1" si="545"/>
        <v>0.33587862197186424</v>
      </c>
      <c r="I967" s="23">
        <f t="shared" ca="1" si="545"/>
        <v>-1.0869912166320976</v>
      </c>
      <c r="J967" s="23">
        <f t="shared" ca="1" si="545"/>
        <v>-0.68734975071588078</v>
      </c>
      <c r="K967" s="23">
        <f t="shared" ca="1" si="545"/>
        <v>1.3647747461226341</v>
      </c>
      <c r="L967" s="23">
        <f t="shared" ca="1" si="545"/>
        <v>0.1138362631709927</v>
      </c>
      <c r="M967" s="23">
        <f t="shared" ca="1" si="545"/>
        <v>-0.74254718607598402</v>
      </c>
      <c r="N967" s="23">
        <f ca="1">SQRT(Inputs!$B$38)*C967+SQRT(1-Inputs!$B$38)*_xlfn.NORM.S.INV(RAND())</f>
        <v>0.96453408927763284</v>
      </c>
      <c r="O967" s="23">
        <f ca="1">SQRT(Inputs!$B$38)*D967+SQRT(1-Inputs!$B$38)*_xlfn.NORM.S.INV(RAND())</f>
        <v>1.0300791913495413</v>
      </c>
      <c r="P967" s="23">
        <f ca="1">SQRT(Inputs!$B$38)*E967+SQRT(1-Inputs!$B$38)*_xlfn.NORM.S.INV(RAND())</f>
        <v>-1.3728879879921296</v>
      </c>
      <c r="Q967" s="23">
        <f ca="1">SQRT(Inputs!$B$38)*F967+SQRT(1-Inputs!$B$38)*_xlfn.NORM.S.INV(RAND())</f>
        <v>5.8760932136258381E-2</v>
      </c>
      <c r="R967" s="23">
        <f ca="1">SQRT(Inputs!$B$38)*G967+SQRT(1-Inputs!$B$38)*_xlfn.NORM.S.INV(RAND())</f>
        <v>-0.44627738509487186</v>
      </c>
      <c r="S967" s="23">
        <f ca="1">SQRT(Inputs!$B$38)*H967+SQRT(1-Inputs!$B$38)*_xlfn.NORM.S.INV(RAND())</f>
        <v>1.4100871220042579</v>
      </c>
      <c r="T967" s="23">
        <f ca="1">SQRT(Inputs!$B$38)*I967+SQRT(1-Inputs!$B$38)*_xlfn.NORM.S.INV(RAND())</f>
        <v>-0.85358305882038266</v>
      </c>
      <c r="U967" s="23">
        <f ca="1">SQRT(Inputs!$B$38)*J967+SQRT(1-Inputs!$B$38)*_xlfn.NORM.S.INV(RAND())</f>
        <v>0.82493725057580547</v>
      </c>
      <c r="V967" s="23">
        <f ca="1">SQRT(Inputs!$B$38)*K967+SQRT(1-Inputs!$B$38)*_xlfn.NORM.S.INV(RAND())</f>
        <v>2.1972021164726012</v>
      </c>
      <c r="W967" s="23">
        <f ca="1">SQRT(Inputs!$B$38)*L967+SQRT(1-Inputs!$B$38)*_xlfn.NORM.S.INV(RAND())</f>
        <v>0.86534937747597518</v>
      </c>
      <c r="X967" s="23">
        <f ca="1">SQRT(Inputs!$B$38)*M967+SQRT(1-Inputs!$B$38)*_xlfn.NORM.S.INV(RAND())</f>
        <v>-0.57790131269183198</v>
      </c>
      <c r="Y967" s="23">
        <f ca="1">SQRT(Inputs!$B$38)*C967+SQRT(1-Inputs!$B$38)*_xlfn.NORM.S.INV(RAND())</f>
        <v>0.36785838340071325</v>
      </c>
      <c r="Z967" s="23">
        <f ca="1">SQRT(Inputs!$B$38)*D967+SQRT(1-Inputs!$B$38)*_xlfn.NORM.S.INV(RAND())</f>
        <v>-0.33246667222230081</v>
      </c>
      <c r="AA967" s="23">
        <f ca="1">SQRT(Inputs!$B$38)*E967+SQRT(1-Inputs!$B$38)*_xlfn.NORM.S.INV(RAND())</f>
        <v>-3.3836287625307659</v>
      </c>
      <c r="AB967" s="23">
        <f ca="1">SQRT(Inputs!$B$38)*F967+SQRT(1-Inputs!$B$38)*_xlfn.NORM.S.INV(RAND())</f>
        <v>0.43621975617626702</v>
      </c>
      <c r="AC967" s="23">
        <f ca="1">SQRT(Inputs!$B$38)*G967+SQRT(1-Inputs!$B$38)*_xlfn.NORM.S.INV(RAND())</f>
        <v>-0.39464269510631755</v>
      </c>
      <c r="AD967" s="23">
        <f ca="1">SQRT(Inputs!$B$38)*H967+SQRT(1-Inputs!$B$38)*_xlfn.NORM.S.INV(RAND())</f>
        <v>0.39951236159746067</v>
      </c>
      <c r="AE967" s="23">
        <f ca="1">SQRT(Inputs!$B$38)*I967+SQRT(1-Inputs!$B$38)*_xlfn.NORM.S.INV(RAND())</f>
        <v>0.21367245046593764</v>
      </c>
      <c r="AF967" s="23">
        <f ca="1">SQRT(Inputs!$B$38)*J967+SQRT(1-Inputs!$B$38)*_xlfn.NORM.S.INV(RAND())</f>
        <v>0.49265266929915175</v>
      </c>
      <c r="AG967" s="23">
        <f ca="1">SQRT(Inputs!$B$38)*K967+SQRT(1-Inputs!$B$38)*_xlfn.NORM.S.INV(RAND())</f>
        <v>1.372036513859977</v>
      </c>
      <c r="AH967" s="23">
        <f ca="1">SQRT(Inputs!$B$38)*L967+SQRT(1-Inputs!$B$38)*_xlfn.NORM.S.INV(RAND())</f>
        <v>0.17137214976588205</v>
      </c>
      <c r="AI967" s="23">
        <f ca="1">SQRT(Inputs!$B$38)*M967+SQRT(1-Inputs!$B$38)*_xlfn.NORM.S.INV(RAND())</f>
        <v>-1.2538697352596651</v>
      </c>
      <c r="AJ967" s="23">
        <f ca="1">SQRT(Inputs!$B$38)*C967+SQRT(1-Inputs!$B$38)*_xlfn.NORM.S.INV(RAND())</f>
        <v>0.81032290059066325</v>
      </c>
      <c r="AK967" s="23">
        <f ca="1">SQRT(Inputs!$B$38)*D967+SQRT(1-Inputs!$B$38)*_xlfn.NORM.S.INV(RAND())</f>
        <v>0.21819779917080456</v>
      </c>
      <c r="AL967" s="23">
        <f ca="1">SQRT(Inputs!$B$38)*E967+SQRT(1-Inputs!$B$38)*_xlfn.NORM.S.INV(RAND())</f>
        <v>-2.4318281656597147</v>
      </c>
      <c r="AM967" s="23">
        <f ca="1">SQRT(Inputs!$B$38)*F967+SQRT(1-Inputs!$B$38)*_xlfn.NORM.S.INV(RAND())</f>
        <v>0.8136619846598665</v>
      </c>
      <c r="AN967" s="23">
        <f ca="1">SQRT(Inputs!$B$38)*G967+SQRT(1-Inputs!$B$38)*_xlfn.NORM.S.INV(RAND())</f>
        <v>-0.109952166064191</v>
      </c>
      <c r="AO967" s="23">
        <f ca="1">SQRT(Inputs!$B$38)*H967+SQRT(1-Inputs!$B$38)*_xlfn.NORM.S.INV(RAND())</f>
        <v>-0.10321326266034672</v>
      </c>
      <c r="AP967" s="23">
        <f ca="1">SQRT(Inputs!$B$38)*I967+SQRT(1-Inputs!$B$38)*_xlfn.NORM.S.INV(RAND())</f>
        <v>-1.5047184637816615</v>
      </c>
      <c r="AQ967" s="23">
        <f ca="1">SQRT(Inputs!$B$38)*J967+SQRT(1-Inputs!$B$38)*_xlfn.NORM.S.INV(RAND())</f>
        <v>-0.94112953051157688</v>
      </c>
      <c r="AR967" s="23">
        <f ca="1">SQRT(Inputs!$B$38)*K967+SQRT(1-Inputs!$B$38)*_xlfn.NORM.S.INV(RAND())</f>
        <v>1.3926847324354064</v>
      </c>
      <c r="AS967" s="23">
        <f ca="1">SQRT(Inputs!$B$38)*L967+SQRT(1-Inputs!$B$38)*_xlfn.NORM.S.INV(RAND())</f>
        <v>9.1408662656421447E-2</v>
      </c>
      <c r="AT967" s="23">
        <f ca="1">SQRT(Inputs!$B$38)*M967+SQRT(1-Inputs!$B$38)*_xlfn.NORM.S.INV(RAND())</f>
        <v>-0.20998670282749293</v>
      </c>
      <c r="AU967" s="15">
        <f ca="1">Inputs!$B$6*EXP($B$8-0.5*C$5^2+C$5*N967)</f>
        <v>5800.7616997717732</v>
      </c>
      <c r="AV967" s="15">
        <f t="shared" ca="1" si="510"/>
        <v>8215.5337891702875</v>
      </c>
      <c r="AW967" s="15">
        <f t="shared" ca="1" si="511"/>
        <v>8324.0225731984756</v>
      </c>
      <c r="AX967" s="15">
        <f t="shared" ca="1" si="512"/>
        <v>10237.677288208968</v>
      </c>
      <c r="AY967" s="15">
        <f t="shared" ca="1" si="513"/>
        <v>11876.092234906677</v>
      </c>
      <c r="AZ967" s="15">
        <f t="shared" ca="1" si="514"/>
        <v>16964.69202763393</v>
      </c>
      <c r="BA967" s="15">
        <f t="shared" ca="1" si="515"/>
        <v>18986.225867779103</v>
      </c>
      <c r="BB967" s="15">
        <f t="shared" ca="1" si="516"/>
        <v>25247.749971863665</v>
      </c>
      <c r="BC967" s="15">
        <f t="shared" ca="1" si="517"/>
        <v>38227.90686492822</v>
      </c>
      <c r="BD967" s="15">
        <f t="shared" ca="1" si="518"/>
        <v>50781.027083229834</v>
      </c>
      <c r="BE967" s="15">
        <f t="shared" ca="1" si="519"/>
        <v>59035.068177585206</v>
      </c>
      <c r="BF967" s="15">
        <f ca="1">Inputs!$B$13*EXP($B$9-0.5*C$6^2+C$6*Y967)</f>
        <v>14877.366438415391</v>
      </c>
      <c r="BG967" s="15">
        <f t="shared" ca="1" si="520"/>
        <v>17075.845711913542</v>
      </c>
      <c r="BH967" s="15">
        <f t="shared" ca="1" si="521"/>
        <v>11903.154041909267</v>
      </c>
      <c r="BI967" s="15">
        <f t="shared" ca="1" si="522"/>
        <v>15583.196650229349</v>
      </c>
      <c r="BJ967" s="15">
        <f t="shared" ca="1" si="523"/>
        <v>18047.567636221844</v>
      </c>
      <c r="BK967" s="15">
        <f t="shared" ca="1" si="524"/>
        <v>23388.092471028966</v>
      </c>
      <c r="BL967" s="15">
        <f t="shared" ca="1" si="525"/>
        <v>29536.088721111697</v>
      </c>
      <c r="BM967" s="15">
        <f t="shared" ca="1" si="526"/>
        <v>38597.609238855715</v>
      </c>
      <c r="BN967" s="15">
        <f t="shared" ca="1" si="527"/>
        <v>55953.549685062681</v>
      </c>
      <c r="BO967" s="15">
        <f t="shared" ca="1" si="528"/>
        <v>70230.240254867531</v>
      </c>
      <c r="BP967" s="15">
        <f t="shared" ca="1" si="529"/>
        <v>74992.996364220497</v>
      </c>
      <c r="BQ967" s="15">
        <f ca="1">Inputs!$B$20*EXP($B$10-0.5*C$7^2+C$7*AJ967)</f>
        <v>5717.7816768755765</v>
      </c>
      <c r="BR967" s="15">
        <f t="shared" ca="1" si="530"/>
        <v>8314.9715369766254</v>
      </c>
      <c r="BS967" s="15">
        <f t="shared" ca="1" si="531"/>
        <v>5663.2439327560951</v>
      </c>
      <c r="BT967" s="15">
        <f t="shared" ca="1" si="532"/>
        <v>9666.3190560548628</v>
      </c>
      <c r="BU967" s="15">
        <f t="shared" ca="1" si="533"/>
        <v>13044.646431078292</v>
      </c>
      <c r="BV967" s="15">
        <f t="shared" ca="1" si="534"/>
        <v>17731.706187157361</v>
      </c>
      <c r="BW967" s="15">
        <f t="shared" ca="1" si="535"/>
        <v>17995.004221634124</v>
      </c>
      <c r="BX967" s="15">
        <f t="shared" ca="1" si="536"/>
        <v>20841.311876740256</v>
      </c>
      <c r="BY967" s="15">
        <f t="shared" ca="1" si="537"/>
        <v>38118.49738315578</v>
      </c>
      <c r="BZ967" s="15">
        <f t="shared" ca="1" si="538"/>
        <v>54391.956104317367</v>
      </c>
      <c r="CA967" s="15">
        <f t="shared" ca="1" si="539"/>
        <v>73605.719946445155</v>
      </c>
      <c r="CB967" s="15">
        <f ca="1">(AU967*DCF!C$10-DCF!C$5*MAX(AU967*DCF!C$10,0)-MAX(AU967-Inputs!$B$6,0)/Inputs!$B$10)*DCF!C$6</f>
        <v>1037.0954902784088</v>
      </c>
      <c r="CC967" s="15">
        <f ca="1">(AV967*DCF!D$10-DCF!D$5*MAX(AV967*DCF!D$10,0)-MAX(AV967-AU967,0)/Inputs!$B$10)*DCF!D$6</f>
        <v>1413.7017277711727</v>
      </c>
      <c r="CD967" s="15">
        <f ca="1">(AW967*DCF!E$10-DCF!E$5*MAX(AW967*DCF!E$10,0)-MAX(AW967-AV967,0)/Inputs!$B$10)*DCF!E$6</f>
        <v>1897.4481379987044</v>
      </c>
      <c r="CE967" s="15">
        <f ca="1">(AX967*DCF!F$10-DCF!F$5*MAX(AX967*DCF!F$10,0)-MAX(AX967-AW967,0)/Inputs!$B$10)*DCF!F$6</f>
        <v>1836.6845352724849</v>
      </c>
      <c r="CF967" s="15">
        <f ca="1">(AY967*DCF!G$10-DCF!G$5*MAX(AY967*DCF!G$10,0)-MAX(AY967-AX967,0)/Inputs!$B$10)*DCF!G$6</f>
        <v>2132.0165778218029</v>
      </c>
      <c r="CG967" s="15">
        <f ca="1">(AZ967*DCF!H$10-DCF!H$5*MAX(AZ967*DCF!H$10,0)-MAX(AZ967-AY967,0)/Inputs!$B$10)*DCF!H$6</f>
        <v>2390.1350072199025</v>
      </c>
      <c r="CH967" s="15">
        <f ca="1">(BA967*DCF!I$10-DCF!I$5*MAX(BA967*DCF!I$10,0)-MAX(BA967-AZ967,0)/Inputs!$B$10)*DCF!I$6</f>
        <v>3136.4884684833864</v>
      </c>
      <c r="CI967" s="15">
        <f ca="1">(BB967*DCF!J$10-DCF!J$5*MAX(BB967*DCF!J$10,0)-MAX(BB967-BA967,0)/Inputs!$B$10)*DCF!J$6</f>
        <v>3383.741681801896</v>
      </c>
      <c r="CJ967" s="15">
        <f ca="1">(BC967*DCF!K$10-DCF!K$5*MAX(BC967*DCF!K$10,0)-MAX(BC967-BB967,0)/Inputs!$B$10)*DCF!K$6</f>
        <v>4337.0546907990929</v>
      </c>
      <c r="CK967" s="15">
        <f ca="1">(BD967*DCF!L$10-DCF!L$5*MAX(BD967*DCF!L$10,0)-MAX(BD967-BC967,0)/Inputs!$B$10)*DCF!L$6</f>
        <v>6035.4228375394678</v>
      </c>
      <c r="CL967" s="15">
        <f ca="1">(BE967*DCF!M$10-DCF!M$5*MAX(BE967*DCF!M$10,0)-MAX(BE967-BD967,0)/Inputs!$B$10)*DCF!M$6</f>
        <v>7344.5782797931579</v>
      </c>
      <c r="CM967" s="15">
        <f ca="1">(BF967*DCF!C$28-DCF!C$5*MAX(BF967*DCF!C$28,0)-MAX(BF967-Inputs!$B$13,0)/Inputs!$B$17)*DCF!C$6</f>
        <v>3734.3854225838541</v>
      </c>
      <c r="CN967" s="15">
        <f ca="1">(BG967*DCF!D$28-DCF!D$5*MAX(BG967*DCF!D$28,0)-MAX(BG967-BF967,0)/Inputs!$B$17)*DCF!D$6</f>
        <v>4560.1939677426572</v>
      </c>
      <c r="CO967" s="15">
        <f ca="1">(BH967*DCF!E$28-DCF!E$5*MAX(BH967*DCF!E$28,0)-MAX(BH967-BG967,0)/Inputs!$B$17)*DCF!E$6</f>
        <v>3371.1851775079358</v>
      </c>
      <c r="CP967" s="15">
        <f ca="1">(BI967*DCF!F$28-DCF!F$5*MAX(BI967*DCF!F$28,0)-MAX(BI967-BH967,0)/Inputs!$B$17)*DCF!F$6</f>
        <v>3560.4174913420461</v>
      </c>
      <c r="CQ967" s="15">
        <f ca="1">(BJ967*DCF!G$28-DCF!G$5*MAX(BJ967*DCF!G$28,0)-MAX(BJ967-BI967,0)/Inputs!$B$17)*DCF!G$6</f>
        <v>4268.0954948876588</v>
      </c>
      <c r="CR967" s="15">
        <f ca="1">(BK967*DCF!H$28-DCF!H$5*MAX(BK967*DCF!H$28,0)-MAX(BK967-BJ967,0)/Inputs!$B$17)*DCF!H$6</f>
        <v>4954.3656173136114</v>
      </c>
      <c r="CS967" s="15">
        <f ca="1">(BL967*DCF!I$28-DCF!I$5*MAX(BL967*DCF!I$28,0)-MAX(BL967-BK967,0)/Inputs!$B$17)*DCF!I$6</f>
        <v>6063.0750243554166</v>
      </c>
      <c r="CT967" s="15">
        <f ca="1">(BM967*DCF!J$28-DCF!J$5*MAX(BM967*DCF!J$28,0)-MAX(BM967-BL967,0)/Inputs!$B$17)*DCF!J$6</f>
        <v>7408.9874971506042</v>
      </c>
      <c r="CU967" s="15">
        <f ca="1">(BN967*DCF!K$28-DCF!K$5*MAX(BN967*DCF!K$28,0)-MAX(BN967-BM967,0)/Inputs!$B$17)*DCF!K$6</f>
        <v>9690.579995706652</v>
      </c>
      <c r="CV967" s="15">
        <f ca="1">(BO967*DCF!L$28-DCF!L$5*MAX(BO967*DCF!L$28,0)-MAX(BO967-BN967,0)/Inputs!$B$17)*DCF!L$6</f>
        <v>12396.975710560395</v>
      </c>
      <c r="CW967" s="15">
        <f ca="1">(BP967*DCF!M$28-DCF!M$5*MAX(BP967*DCF!M$28,0)-MAX(BP967-BO967,0)/Inputs!$B$17)*DCF!M$6</f>
        <v>13612.13382301827</v>
      </c>
      <c r="CX967" s="15">
        <f ca="1">(BQ967*DCF!C$46-DCF!C$5*MAX(BQ967*DCF!C$46,0)-MAX(BQ967-Inputs!$B$20,0)/Inputs!$B$24)*DCF!C$6</f>
        <v>-2482.9896144634477</v>
      </c>
      <c r="CY967" s="15">
        <f ca="1">(BR967*DCF!D$46-DCF!D$5*MAX(BR967*DCF!D$46,0)-MAX(BR967-BQ967,0)/Inputs!$B$24)*DCF!D$6</f>
        <v>-2527.3710883909771</v>
      </c>
      <c r="CZ967" s="15">
        <f ca="1">(BS967*DCF!E$46-DCF!E$5*MAX(BS967*DCF!E$46,0)-MAX(BS967-BR967,0)/Inputs!$B$24)*DCF!E$6</f>
        <v>-669.68845549588332</v>
      </c>
      <c r="DA967" s="15">
        <f ca="1">(BT967*DCF!F$46-DCF!F$5*MAX(BT967*DCF!F$46,0)-MAX(BT967-BS967,0)/Inputs!$B$24)*DCF!F$6</f>
        <v>-2161.6086680441094</v>
      </c>
      <c r="DB967" s="15">
        <f ca="1">(BU967*DCF!G$46-DCF!G$5*MAX(BU967*DCF!G$46,0)-MAX(BU967-BT967,0)/Inputs!$B$24)*DCF!G$6</f>
        <v>-1575.1987142261132</v>
      </c>
      <c r="DC967" s="15">
        <f ca="1">(BV967*DCF!H$46-DCF!H$5*MAX(BV967*DCF!H$46,0)-MAX(BV967-BU967,0)/Inputs!$B$24)*DCF!H$6</f>
        <v>-1456.4751011099775</v>
      </c>
      <c r="DD967" s="15">
        <f ca="1">(BW967*DCF!I$46-DCF!I$5*MAX(BW967*DCF!I$46,0)-MAX(BW967-BV967,0)/Inputs!$B$24)*DCF!I$6</f>
        <v>340.01891699008564</v>
      </c>
      <c r="DE967" s="15">
        <f ca="1">(BX967*DCF!J$46-DCF!J$5*MAX(BX967*DCF!J$46,0)-MAX(BX967-BW967,0)/Inputs!$B$24)*DCF!J$6</f>
        <v>119.4410951260149</v>
      </c>
      <c r="DF967" s="15">
        <f ca="1">(BY967*DCF!K$46-DCF!K$5*MAX(BY967*DCF!K$46,0)-MAX(BY967-BX967,0)/Inputs!$B$24)*DCF!K$6</f>
        <v>-2054.9945475489963</v>
      </c>
      <c r="DG967" s="15">
        <f ca="1">(BZ967*DCF!L$46-DCF!L$5*MAX(BZ967*DCF!L$46,0)-MAX(BZ967-BY967,0)/Inputs!$B$24)*DCF!L$6</f>
        <v>77.126780645563329</v>
      </c>
      <c r="DH967" s="15">
        <f ca="1">(CA967*DCF!M$46-DCF!M$5*MAX(CA967*DCF!M$46,0)-MAX(CA967-BZ967,0)/Inputs!$B$24)*DCF!M$6</f>
        <v>1753.643072968966</v>
      </c>
      <c r="DI967" s="15">
        <f ca="1">SUM(CB967:CL967)+BE967*DCF!M$10*(1+Inputs!$B$30)*(1-Inputs!$B$33)*(1-Inputs!$B$30/Inputs!$B$31)/(Inputs!$B$29-Inputs!$B$30)*DCF!M$6</f>
        <v>199239.74283095822</v>
      </c>
      <c r="DJ967" s="15">
        <f ca="1">SUM(CM967:CW967)+BP967*DCF!M$28*(1+Inputs!$B$30)*(1-Inputs!$B$33)*(1-Inputs!$B$30/Inputs!$B$31)/(Inputs!$B$29-Inputs!$B$30)*DCF!M$6</f>
        <v>351895.72930395452</v>
      </c>
      <c r="DK967" s="15">
        <f ca="1">SUM(CX967:DH967)+CA967*DCF!M$46*(1+Inputs!$B$30)*(1-Inputs!$B$33)*(1-Inputs!$B$30/Inputs!$B$31)/(Inputs!$B$29-Inputs!$B$30)*DCF!M$6</f>
        <v>103165.06586858381</v>
      </c>
      <c r="DM967" s="15">
        <f ca="1">DI967+DJ967+DK967+Inputs!$B$34+Inputs!$B$36-Inputs!$B$35</f>
        <v>731151.53800349659</v>
      </c>
    </row>
    <row r="968" spans="1:117" x14ac:dyDescent="0.75">
      <c r="A968" s="11">
        <v>955</v>
      </c>
      <c r="C968" s="23">
        <f t="shared" ca="1" si="545"/>
        <v>-0.33180532035651661</v>
      </c>
      <c r="D968" s="23">
        <f t="shared" ca="1" si="545"/>
        <v>-0.29725919516432253</v>
      </c>
      <c r="E968" s="23">
        <f t="shared" ca="1" si="545"/>
        <v>-5.2697843363080595E-2</v>
      </c>
      <c r="F968" s="23">
        <f t="shared" ca="1" si="545"/>
        <v>-2.4876337116648108</v>
      </c>
      <c r="G968" s="23">
        <f t="shared" ca="1" si="545"/>
        <v>-0.19940736038830381</v>
      </c>
      <c r="H968" s="23">
        <f t="shared" ca="1" si="545"/>
        <v>-1.0987180011469886</v>
      </c>
      <c r="I968" s="23">
        <f t="shared" ca="1" si="545"/>
        <v>-0.21140337418960201</v>
      </c>
      <c r="J968" s="23">
        <f t="shared" ca="1" si="545"/>
        <v>0.11747017887264669</v>
      </c>
      <c r="K968" s="23">
        <f t="shared" ca="1" si="545"/>
        <v>-3.1218053246677537</v>
      </c>
      <c r="L968" s="23">
        <f t="shared" ca="1" si="545"/>
        <v>-0.8851466522909357</v>
      </c>
      <c r="M968" s="23">
        <f t="shared" ca="1" si="545"/>
        <v>1.4712836909024321</v>
      </c>
      <c r="N968" s="23">
        <f ca="1">SQRT(Inputs!$B$38)*C968+SQRT(1-Inputs!$B$38)*_xlfn.NORM.S.INV(RAND())</f>
        <v>-0.76594977369032058</v>
      </c>
      <c r="O968" s="23">
        <f ca="1">SQRT(Inputs!$B$38)*D968+SQRT(1-Inputs!$B$38)*_xlfn.NORM.S.INV(RAND())</f>
        <v>0.42218185475366327</v>
      </c>
      <c r="P968" s="23">
        <f ca="1">SQRT(Inputs!$B$38)*E968+SQRT(1-Inputs!$B$38)*_xlfn.NORM.S.INV(RAND())</f>
        <v>-1.5369443571236894</v>
      </c>
      <c r="Q968" s="23">
        <f ca="1">SQRT(Inputs!$B$38)*F968+SQRT(1-Inputs!$B$38)*_xlfn.NORM.S.INV(RAND())</f>
        <v>-1.4225507326590408</v>
      </c>
      <c r="R968" s="23">
        <f ca="1">SQRT(Inputs!$B$38)*G968+SQRT(1-Inputs!$B$38)*_xlfn.NORM.S.INV(RAND())</f>
        <v>0.10369189068542398</v>
      </c>
      <c r="S968" s="23">
        <f ca="1">SQRT(Inputs!$B$38)*H968+SQRT(1-Inputs!$B$38)*_xlfn.NORM.S.INV(RAND())</f>
        <v>-0.35447674375483307</v>
      </c>
      <c r="T968" s="23">
        <f ca="1">SQRT(Inputs!$B$38)*I968+SQRT(1-Inputs!$B$38)*_xlfn.NORM.S.INV(RAND())</f>
        <v>1.2936058121699665</v>
      </c>
      <c r="U968" s="23">
        <f ca="1">SQRT(Inputs!$B$38)*J968+SQRT(1-Inputs!$B$38)*_xlfn.NORM.S.INV(RAND())</f>
        <v>1.3645130185653558</v>
      </c>
      <c r="V968" s="23">
        <f ca="1">SQRT(Inputs!$B$38)*K968+SQRT(1-Inputs!$B$38)*_xlfn.NORM.S.INV(RAND())</f>
        <v>-2.3991356902487313</v>
      </c>
      <c r="W968" s="23">
        <f ca="1">SQRT(Inputs!$B$38)*L968+SQRT(1-Inputs!$B$38)*_xlfn.NORM.S.INV(RAND())</f>
        <v>-0.66681077694630075</v>
      </c>
      <c r="X968" s="23">
        <f ca="1">SQRT(Inputs!$B$38)*M968+SQRT(1-Inputs!$B$38)*_xlfn.NORM.S.INV(RAND())</f>
        <v>1.3730765732392944</v>
      </c>
      <c r="Y968" s="23">
        <f ca="1">SQRT(Inputs!$B$38)*C968+SQRT(1-Inputs!$B$38)*_xlfn.NORM.S.INV(RAND())</f>
        <v>0.8583669826919208</v>
      </c>
      <c r="Z968" s="23">
        <f ca="1">SQRT(Inputs!$B$38)*D968+SQRT(1-Inputs!$B$38)*_xlfn.NORM.S.INV(RAND())</f>
        <v>0.35928374515547173</v>
      </c>
      <c r="AA968" s="23">
        <f ca="1">SQRT(Inputs!$B$38)*E968+SQRT(1-Inputs!$B$38)*_xlfn.NORM.S.INV(RAND())</f>
        <v>1.1860184191907113</v>
      </c>
      <c r="AB968" s="23">
        <f ca="1">SQRT(Inputs!$B$38)*F968+SQRT(1-Inputs!$B$38)*_xlfn.NORM.S.INV(RAND())</f>
        <v>-1.6639516911196668</v>
      </c>
      <c r="AC968" s="23">
        <f ca="1">SQRT(Inputs!$B$38)*G968+SQRT(1-Inputs!$B$38)*_xlfn.NORM.S.INV(RAND())</f>
        <v>-1.3711556794451345</v>
      </c>
      <c r="AD968" s="23">
        <f ca="1">SQRT(Inputs!$B$38)*H968+SQRT(1-Inputs!$B$38)*_xlfn.NORM.S.INV(RAND())</f>
        <v>0.7296861647580708</v>
      </c>
      <c r="AE968" s="23">
        <f ca="1">SQRT(Inputs!$B$38)*I968+SQRT(1-Inputs!$B$38)*_xlfn.NORM.S.INV(RAND())</f>
        <v>-0.31956045396575611</v>
      </c>
      <c r="AF968" s="23">
        <f ca="1">SQRT(Inputs!$B$38)*J968+SQRT(1-Inputs!$B$38)*_xlfn.NORM.S.INV(RAND())</f>
        <v>-8.6614923037394209E-2</v>
      </c>
      <c r="AG968" s="23">
        <f ca="1">SQRT(Inputs!$B$38)*K968+SQRT(1-Inputs!$B$38)*_xlfn.NORM.S.INV(RAND())</f>
        <v>-1.8328271473299953</v>
      </c>
      <c r="AH968" s="23">
        <f ca="1">SQRT(Inputs!$B$38)*L968+SQRT(1-Inputs!$B$38)*_xlfn.NORM.S.INV(RAND())</f>
        <v>0.42130581617842489</v>
      </c>
      <c r="AI968" s="23">
        <f ca="1">SQRT(Inputs!$B$38)*M968+SQRT(1-Inputs!$B$38)*_xlfn.NORM.S.INV(RAND())</f>
        <v>0.44548777660467986</v>
      </c>
      <c r="AJ968" s="23">
        <f ca="1">SQRT(Inputs!$B$38)*C968+SQRT(1-Inputs!$B$38)*_xlfn.NORM.S.INV(RAND())</f>
        <v>-0.70677023061329303</v>
      </c>
      <c r="AK968" s="23">
        <f ca="1">SQRT(Inputs!$B$38)*D968+SQRT(1-Inputs!$B$38)*_xlfn.NORM.S.INV(RAND())</f>
        <v>6.5609941012206824E-2</v>
      </c>
      <c r="AL968" s="23">
        <f ca="1">SQRT(Inputs!$B$38)*E968+SQRT(1-Inputs!$B$38)*_xlfn.NORM.S.INV(RAND())</f>
        <v>0.47165589416022119</v>
      </c>
      <c r="AM968" s="23">
        <f ca="1">SQRT(Inputs!$B$38)*F968+SQRT(1-Inputs!$B$38)*_xlfn.NORM.S.INV(RAND())</f>
        <v>-1.8279167723748255</v>
      </c>
      <c r="AN968" s="23">
        <f ca="1">SQRT(Inputs!$B$38)*G968+SQRT(1-Inputs!$B$38)*_xlfn.NORM.S.INV(RAND())</f>
        <v>-0.77405202146033281</v>
      </c>
      <c r="AO968" s="23">
        <f ca="1">SQRT(Inputs!$B$38)*H968+SQRT(1-Inputs!$B$38)*_xlfn.NORM.S.INV(RAND())</f>
        <v>-0.62640760125805595</v>
      </c>
      <c r="AP968" s="23">
        <f ca="1">SQRT(Inputs!$B$38)*I968+SQRT(1-Inputs!$B$38)*_xlfn.NORM.S.INV(RAND())</f>
        <v>-1.1317571649928155</v>
      </c>
      <c r="AQ968" s="23">
        <f ca="1">SQRT(Inputs!$B$38)*J968+SQRT(1-Inputs!$B$38)*_xlfn.NORM.S.INV(RAND())</f>
        <v>4.2597088330872002E-2</v>
      </c>
      <c r="AR968" s="23">
        <f ca="1">SQRT(Inputs!$B$38)*K968+SQRT(1-Inputs!$B$38)*_xlfn.NORM.S.INV(RAND())</f>
        <v>-1.1198757979737719</v>
      </c>
      <c r="AS968" s="23">
        <f ca="1">SQRT(Inputs!$B$38)*L968+SQRT(1-Inputs!$B$38)*_xlfn.NORM.S.INV(RAND())</f>
        <v>-0.84283413229218729</v>
      </c>
      <c r="AT968" s="23">
        <f ca="1">SQRT(Inputs!$B$38)*M968+SQRT(1-Inputs!$B$38)*_xlfn.NORM.S.INV(RAND())</f>
        <v>0.29530985674253996</v>
      </c>
      <c r="AU968" s="15">
        <f ca="1">Inputs!$B$6*EXP($B$8-0.5*C$5^2+C$5*N968)</f>
        <v>4383.6008206112356</v>
      </c>
      <c r="AV968" s="15">
        <f t="shared" ca="1" si="510"/>
        <v>5677.5943784229567</v>
      </c>
      <c r="AW968" s="15">
        <f t="shared" ca="1" si="511"/>
        <v>5626.6734030345715</v>
      </c>
      <c r="AX968" s="15">
        <f t="shared" ca="1" si="512"/>
        <v>5751.0531074397604</v>
      </c>
      <c r="AY968" s="15">
        <f t="shared" ca="1" si="513"/>
        <v>7114.0046346852623</v>
      </c>
      <c r="AZ968" s="15">
        <f t="shared" ca="1" si="514"/>
        <v>8367.536320603238</v>
      </c>
      <c r="BA968" s="15">
        <f t="shared" ca="1" si="515"/>
        <v>11724.294563537516</v>
      </c>
      <c r="BB968" s="15">
        <f t="shared" ca="1" si="516"/>
        <v>16456.924575433863</v>
      </c>
      <c r="BC968" s="15">
        <f t="shared" ca="1" si="517"/>
        <v>15988.842118486986</v>
      </c>
      <c r="BD968" s="15">
        <f t="shared" ca="1" si="518"/>
        <v>18403.479928547855</v>
      </c>
      <c r="BE968" s="15">
        <f t="shared" ca="1" si="519"/>
        <v>25555.288878442661</v>
      </c>
      <c r="BF968" s="15">
        <f ca="1">Inputs!$B$13*EXP($B$9-0.5*C$6^2+C$6*Y968)</f>
        <v>16396.751304051362</v>
      </c>
      <c r="BG968" s="15">
        <f t="shared" ca="1" si="520"/>
        <v>21321.70296951845</v>
      </c>
      <c r="BH968" s="15">
        <f t="shared" ca="1" si="521"/>
        <v>31714.491879437246</v>
      </c>
      <c r="BI968" s="15">
        <f t="shared" ca="1" si="522"/>
        <v>30051.309302944668</v>
      </c>
      <c r="BJ968" s="15">
        <f t="shared" ca="1" si="523"/>
        <v>30233.904767602191</v>
      </c>
      <c r="BK968" s="15">
        <f t="shared" ca="1" si="524"/>
        <v>40981.921375091079</v>
      </c>
      <c r="BL968" s="15">
        <f t="shared" ca="1" si="525"/>
        <v>48299.168305808911</v>
      </c>
      <c r="BM968" s="15">
        <f t="shared" ca="1" si="526"/>
        <v>58734.706505674469</v>
      </c>
      <c r="BN968" s="15">
        <f t="shared" ca="1" si="527"/>
        <v>57991.980230526984</v>
      </c>
      <c r="BO968" s="15">
        <f t="shared" ca="1" si="528"/>
        <v>74934.484477375241</v>
      </c>
      <c r="BP968" s="15">
        <f t="shared" ca="1" si="529"/>
        <v>97004.850308240668</v>
      </c>
      <c r="BQ968" s="15">
        <f ca="1">Inputs!$B$20*EXP($B$10-0.5*C$7^2+C$7*AJ968)</f>
        <v>3338.4086498614151</v>
      </c>
      <c r="BR968" s="15">
        <f t="shared" ca="1" si="530"/>
        <v>4625.1655534518359</v>
      </c>
      <c r="BS968" s="15">
        <f t="shared" ca="1" si="531"/>
        <v>7252.4577066067131</v>
      </c>
      <c r="BT968" s="15">
        <f t="shared" ca="1" si="532"/>
        <v>6190.5247081259813</v>
      </c>
      <c r="BU968" s="15">
        <f t="shared" ca="1" si="533"/>
        <v>7113.9520581362804</v>
      </c>
      <c r="BV968" s="15">
        <f t="shared" ca="1" si="534"/>
        <v>8594.8186546589441</v>
      </c>
      <c r="BW968" s="15">
        <f t="shared" ca="1" si="535"/>
        <v>9438.8707070273176</v>
      </c>
      <c r="BX968" s="15">
        <f t="shared" ca="1" si="536"/>
        <v>13314.99802314581</v>
      </c>
      <c r="BY968" s="15">
        <f t="shared" ca="1" si="537"/>
        <v>15058.4398406213</v>
      </c>
      <c r="BZ968" s="15">
        <f t="shared" ca="1" si="538"/>
        <v>18096.341946928915</v>
      </c>
      <c r="CA968" s="15">
        <f t="shared" ca="1" si="539"/>
        <v>26789.442551514832</v>
      </c>
      <c r="CB968" s="15">
        <f ca="1">(AU968*DCF!C$10-DCF!C$5*MAX(AU968*DCF!C$10,0)-MAX(AU968-Inputs!$B$6,0)/Inputs!$B$10)*DCF!C$6</f>
        <v>1047.2000999427448</v>
      </c>
      <c r="CC968" s="15">
        <f ca="1">(AV968*DCF!D$10-DCF!D$5*MAX(AV968*DCF!D$10,0)-MAX(AV968-AU968,0)/Inputs!$B$10)*DCF!D$6</f>
        <v>1068.3687024461169</v>
      </c>
      <c r="CD968" s="15">
        <f ca="1">(AW968*DCF!E$10-DCF!E$5*MAX(AW968*DCF!E$10,0)-MAX(AW968-AV968,0)/Inputs!$B$10)*DCF!E$6</f>
        <v>1299.1093196585132</v>
      </c>
      <c r="CE968" s="15">
        <f ca="1">(AX968*DCF!F$10-DCF!F$5*MAX(AX968*DCF!F$10,0)-MAX(AX968-AW968,0)/Inputs!$B$10)*DCF!F$6</f>
        <v>1229.5653952450198</v>
      </c>
      <c r="CF968" s="15">
        <f ca="1">(AY968*DCF!G$10-DCF!G$5*MAX(AY968*DCF!G$10,0)-MAX(AY968-AX968,0)/Inputs!$B$10)*DCF!G$6</f>
        <v>1203.7855998174714</v>
      </c>
      <c r="CG968" s="15">
        <f ca="1">(AZ968*DCF!H$10-DCF!H$5*MAX(AZ968*DCF!H$10,0)-MAX(AZ968-AY968,0)/Inputs!$B$10)*DCF!H$6</f>
        <v>1401.9761551661272</v>
      </c>
      <c r="CH968" s="15">
        <f ca="1">(BA968*DCF!I$10-DCF!I$5*MAX(BA968*DCF!I$10,0)-MAX(BA968-AZ968,0)/Inputs!$B$10)*DCF!I$6</f>
        <v>1590.9749511711357</v>
      </c>
      <c r="CI968" s="15">
        <f ca="1">(BB968*DCF!J$10-DCF!J$5*MAX(BB968*DCF!J$10,0)-MAX(BB968-BA968,0)/Inputs!$B$10)*DCF!J$6</f>
        <v>2106.8943517270704</v>
      </c>
      <c r="CJ968" s="15">
        <f ca="1">(BC968*DCF!K$10-DCF!K$5*MAX(BC968*DCF!K$10,0)-MAX(BC968-BB968,0)/Inputs!$B$10)*DCF!K$6</f>
        <v>2573.9467987961025</v>
      </c>
      <c r="CK968" s="15">
        <f ca="1">(BD968*DCF!L$10-DCF!L$5*MAX(BD968*DCF!L$10,0)-MAX(BD968-BC968,0)/Inputs!$B$10)*DCF!L$6</f>
        <v>2463.3429679630267</v>
      </c>
      <c r="CL968" s="15">
        <f ca="1">(BE968*DCF!M$10-DCF!M$5*MAX(BE968*DCF!M$10,0)-MAX(BE968-BD968,0)/Inputs!$B$10)*DCF!M$6</f>
        <v>2751.8217985645588</v>
      </c>
      <c r="CM968" s="15">
        <f ca="1">(BF968*DCF!C$28-DCF!C$5*MAX(BF968*DCF!C$28,0)-MAX(BF968-Inputs!$B$13,0)/Inputs!$B$17)*DCF!C$6</f>
        <v>3847.1945216490708</v>
      </c>
      <c r="CN968" s="15">
        <f ca="1">(BG968*DCF!D$28-DCF!D$5*MAX(BG968*DCF!D$28,0)-MAX(BG968-BF968,0)/Inputs!$B$17)*DCF!D$6</f>
        <v>5229.01528681523</v>
      </c>
      <c r="CO968" s="15">
        <f ca="1">(BH968*DCF!E$28-DCF!E$5*MAX(BH968*DCF!E$28,0)-MAX(BH968-BG968,0)/Inputs!$B$17)*DCF!E$6</f>
        <v>6933.8331828942482</v>
      </c>
      <c r="CP968" s="15">
        <f ca="1">(BI968*DCF!F$28-DCF!F$5*MAX(BI968*DCF!F$28,0)-MAX(BI968-BH968,0)/Inputs!$B$17)*DCF!F$6</f>
        <v>8158.1388983438219</v>
      </c>
      <c r="CQ968" s="15">
        <f ca="1">(BJ968*DCF!G$28-DCF!G$5*MAX(BJ968*DCF!G$28,0)-MAX(BJ968-BI968,0)/Inputs!$B$17)*DCF!G$6</f>
        <v>7813.7052225964189</v>
      </c>
      <c r="CR968" s="15">
        <f ca="1">(BK968*DCF!H$28-DCF!H$5*MAX(BK968*DCF!H$28,0)-MAX(BK968-BJ968,0)/Inputs!$B$17)*DCF!H$6</f>
        <v>8465.3411451656939</v>
      </c>
      <c r="CS968" s="15">
        <f ca="1">(BL968*DCF!I$28-DCF!I$5*MAX(BL968*DCF!I$28,0)-MAX(BL968-BK968,0)/Inputs!$B$17)*DCF!I$6</f>
        <v>10307.446855352046</v>
      </c>
      <c r="CT968" s="15">
        <f ca="1">(BM968*DCF!J$28-DCF!J$5*MAX(BM968*DCF!J$28,0)-MAX(BM968-BL968,0)/Inputs!$B$17)*DCF!J$6</f>
        <v>11719.048376893803</v>
      </c>
      <c r="CU968" s="15">
        <f ca="1">(BN968*DCF!K$28-DCF!K$5*MAX(BN968*DCF!K$28,0)-MAX(BN968-BM968,0)/Inputs!$B$17)*DCF!K$6</f>
        <v>12246.933872991751</v>
      </c>
      <c r="CV968" s="15">
        <f ca="1">(BO968*DCF!L$28-DCF!L$5*MAX(BO968*DCF!L$28,0)-MAX(BO968-BN968,0)/Inputs!$B$17)*DCF!L$6</f>
        <v>13033.929911679004</v>
      </c>
      <c r="CW968" s="15">
        <f ca="1">(BP968*DCF!M$28-DCF!M$5*MAX(BP968*DCF!M$28,0)-MAX(BP968-BO968,0)/Inputs!$B$17)*DCF!M$6</f>
        <v>15944.545333970229</v>
      </c>
      <c r="CX968" s="15">
        <f ca="1">(BQ968*DCF!C$46-DCF!C$5*MAX(BQ968*DCF!C$46,0)-MAX(BQ968-Inputs!$B$20,0)/Inputs!$B$24)*DCF!C$6</f>
        <v>-834.46326780236609</v>
      </c>
      <c r="CY968" s="15">
        <f ca="1">(BR968*DCF!D$46-DCF!D$5*MAX(BR968*DCF!D$46,0)-MAX(BR968-BQ968,0)/Inputs!$B$24)*DCF!D$6</f>
        <v>-1338.4563894292062</v>
      </c>
      <c r="CZ968" s="15">
        <f ca="1">(BS968*DCF!E$46-DCF!E$5*MAX(BS968*DCF!E$46,0)-MAX(BS968-BR968,0)/Inputs!$B$24)*DCF!E$6</f>
        <v>-1893.2219898471828</v>
      </c>
      <c r="DA968" s="15">
        <f ca="1">(BT968*DCF!F$46-DCF!F$5*MAX(BT968*DCF!F$46,0)-MAX(BT968-BS968,0)/Inputs!$B$24)*DCF!F$6</f>
        <v>-450.8331487286103</v>
      </c>
      <c r="DB968" s="15">
        <f ca="1">(BU968*DCF!G$46-DCF!G$5*MAX(BU968*DCF!G$46,0)-MAX(BU968-BT968,0)/Inputs!$B$24)*DCF!G$6</f>
        <v>-549.9220076294057</v>
      </c>
      <c r="DC968" s="15">
        <f ca="1">(BV968*DCF!H$46-DCF!H$5*MAX(BV968*DCF!H$46,0)-MAX(BV968-BU968,0)/Inputs!$B$24)*DCF!H$6</f>
        <v>-460.17022144924192</v>
      </c>
      <c r="DD968" s="15">
        <f ca="1">(BW968*DCF!I$46-DCF!I$5*MAX(BW968*DCF!I$46,0)-MAX(BW968-BV968,0)/Inputs!$B$24)*DCF!I$6</f>
        <v>-24.300314399995923</v>
      </c>
      <c r="DE968" s="15">
        <f ca="1">(BX968*DCF!J$46-DCF!J$5*MAX(BX968*DCF!J$46,0)-MAX(BX968-BW968,0)/Inputs!$B$24)*DCF!J$6</f>
        <v>-469.35830140339561</v>
      </c>
      <c r="DF968" s="15">
        <f ca="1">(BY968*DCF!K$46-DCF!K$5*MAX(BY968*DCF!K$46,0)-MAX(BY968-BX968,0)/Inputs!$B$24)*DCF!K$6</f>
        <v>433.09148106457468</v>
      </c>
      <c r="DG968" s="15">
        <f ca="1">(BZ968*DCF!L$46-DCF!L$5*MAX(BZ968*DCF!L$46,0)-MAX(BZ968-BY968,0)/Inputs!$B$24)*DCF!L$6</f>
        <v>563.42917767320387</v>
      </c>
      <c r="DH968" s="15">
        <f ca="1">(CA968*DCF!M$46-DCF!M$5*MAX(CA968*DCF!M$46,0)-MAX(CA968-BZ968,0)/Inputs!$B$24)*DCF!M$6</f>
        <v>282.84056695323426</v>
      </c>
      <c r="DI968" s="15">
        <f ca="1">SUM(CB968:CL968)+BE968*DCF!M$10*(1+Inputs!$B$30)*(1-Inputs!$B$33)*(1-Inputs!$B$30/Inputs!$B$31)/(Inputs!$B$29-Inputs!$B$30)*DCF!M$6</f>
        <v>89857.693022914682</v>
      </c>
      <c r="DJ968" s="15">
        <f ca="1">SUM(CM968:CW968)+BP968*DCF!M$28*(1+Inputs!$B$30)*(1-Inputs!$B$33)*(1-Inputs!$B$30/Inputs!$B$31)/(Inputs!$B$29-Inputs!$B$30)*DCF!M$6</f>
        <v>463653.50749392714</v>
      </c>
      <c r="DK968" s="15">
        <f ca="1">SUM(CX968:DH968)+CA968*DCF!M$46*(1+Inputs!$B$30)*(1-Inputs!$B$33)*(1-Inputs!$B$30/Inputs!$B$31)/(Inputs!$B$29-Inputs!$B$30)*DCF!M$6</f>
        <v>36678.28718198464</v>
      </c>
      <c r="DM968" s="15">
        <f ca="1">DI968+DJ968+DK968+Inputs!$B$34+Inputs!$B$36-Inputs!$B$35</f>
        <v>667040.48769882647</v>
      </c>
    </row>
    <row r="969" spans="1:117" x14ac:dyDescent="0.75">
      <c r="A969" s="11">
        <v>956</v>
      </c>
      <c r="C969" s="23">
        <f t="shared" ca="1" si="545"/>
        <v>0.30101642966793341</v>
      </c>
      <c r="D969" s="23">
        <f t="shared" ca="1" si="545"/>
        <v>0.52954494765663418</v>
      </c>
      <c r="E969" s="23">
        <f t="shared" ca="1" si="545"/>
        <v>-0.37560226011598469</v>
      </c>
      <c r="F969" s="23">
        <f t="shared" ca="1" si="545"/>
        <v>0.15840638827266987</v>
      </c>
      <c r="G969" s="23">
        <f t="shared" ca="1" si="545"/>
        <v>0.42010146104437834</v>
      </c>
      <c r="H969" s="23">
        <f t="shared" ca="1" si="545"/>
        <v>1.6850618512491395</v>
      </c>
      <c r="I969" s="23">
        <f t="shared" ca="1" si="545"/>
        <v>-0.52862466643696993</v>
      </c>
      <c r="J969" s="23">
        <f t="shared" ca="1" si="545"/>
        <v>0.3045233837972488</v>
      </c>
      <c r="K969" s="23">
        <f t="shared" ca="1" si="545"/>
        <v>-1.3050346191060391</v>
      </c>
      <c r="L969" s="23">
        <f t="shared" ca="1" si="545"/>
        <v>-0.2432803626316343</v>
      </c>
      <c r="M969" s="23">
        <f t="shared" ca="1" si="545"/>
        <v>-1.7914554859239151</v>
      </c>
      <c r="N969" s="23">
        <f ca="1">SQRT(Inputs!$B$38)*C969+SQRT(1-Inputs!$B$38)*_xlfn.NORM.S.INV(RAND())</f>
        <v>-0.58158407582976968</v>
      </c>
      <c r="O969" s="23">
        <f ca="1">SQRT(Inputs!$B$38)*D969+SQRT(1-Inputs!$B$38)*_xlfn.NORM.S.INV(RAND())</f>
        <v>-0.79252543188049429</v>
      </c>
      <c r="P969" s="23">
        <f ca="1">SQRT(Inputs!$B$38)*E969+SQRT(1-Inputs!$B$38)*_xlfn.NORM.S.INV(RAND())</f>
        <v>0.18568856110988144</v>
      </c>
      <c r="Q969" s="23">
        <f ca="1">SQRT(Inputs!$B$38)*F969+SQRT(1-Inputs!$B$38)*_xlfn.NORM.S.INV(RAND())</f>
        <v>-1.1781603587450462</v>
      </c>
      <c r="R969" s="23">
        <f ca="1">SQRT(Inputs!$B$38)*G969+SQRT(1-Inputs!$B$38)*_xlfn.NORM.S.INV(RAND())</f>
        <v>0.49849914081253754</v>
      </c>
      <c r="S969" s="23">
        <f ca="1">SQRT(Inputs!$B$38)*H969+SQRT(1-Inputs!$B$38)*_xlfn.NORM.S.INV(RAND())</f>
        <v>1.9392737827702011</v>
      </c>
      <c r="T969" s="23">
        <f ca="1">SQRT(Inputs!$B$38)*I969+SQRT(1-Inputs!$B$38)*_xlfn.NORM.S.INV(RAND())</f>
        <v>-9.3096451649104073E-2</v>
      </c>
      <c r="U969" s="23">
        <f ca="1">SQRT(Inputs!$B$38)*J969+SQRT(1-Inputs!$B$38)*_xlfn.NORM.S.INV(RAND())</f>
        <v>0.26693551912548685</v>
      </c>
      <c r="V969" s="23">
        <f ca="1">SQRT(Inputs!$B$38)*K969+SQRT(1-Inputs!$B$38)*_xlfn.NORM.S.INV(RAND())</f>
        <v>1.1130458055279084</v>
      </c>
      <c r="W969" s="23">
        <f ca="1">SQRT(Inputs!$B$38)*L969+SQRT(1-Inputs!$B$38)*_xlfn.NORM.S.INV(RAND())</f>
        <v>0.8781008338559404</v>
      </c>
      <c r="X969" s="23">
        <f ca="1">SQRT(Inputs!$B$38)*M969+SQRT(1-Inputs!$B$38)*_xlfn.NORM.S.INV(RAND())</f>
        <v>-2.2833367615829716</v>
      </c>
      <c r="Y969" s="23">
        <f ca="1">SQRT(Inputs!$B$38)*C969+SQRT(1-Inputs!$B$38)*_xlfn.NORM.S.INV(RAND())</f>
        <v>0.47687626835291436</v>
      </c>
      <c r="Z969" s="23">
        <f ca="1">SQRT(Inputs!$B$38)*D969+SQRT(1-Inputs!$B$38)*_xlfn.NORM.S.INV(RAND())</f>
        <v>1.1424538373376247</v>
      </c>
      <c r="AA969" s="23">
        <f ca="1">SQRT(Inputs!$B$38)*E969+SQRT(1-Inputs!$B$38)*_xlfn.NORM.S.INV(RAND())</f>
        <v>0.65609047017230626</v>
      </c>
      <c r="AB969" s="23">
        <f ca="1">SQRT(Inputs!$B$38)*F969+SQRT(1-Inputs!$B$38)*_xlfn.NORM.S.INV(RAND())</f>
        <v>1.1777917422439048</v>
      </c>
      <c r="AC969" s="23">
        <f ca="1">SQRT(Inputs!$B$38)*G969+SQRT(1-Inputs!$B$38)*_xlfn.NORM.S.INV(RAND())</f>
        <v>0.7610829474313886</v>
      </c>
      <c r="AD969" s="23">
        <f ca="1">SQRT(Inputs!$B$38)*H969+SQRT(1-Inputs!$B$38)*_xlfn.NORM.S.INV(RAND())</f>
        <v>0.6322480352490627</v>
      </c>
      <c r="AE969" s="23">
        <f ca="1">SQRT(Inputs!$B$38)*I969+SQRT(1-Inputs!$B$38)*_xlfn.NORM.S.INV(RAND())</f>
        <v>0.24756803806702149</v>
      </c>
      <c r="AF969" s="23">
        <f ca="1">SQRT(Inputs!$B$38)*J969+SQRT(1-Inputs!$B$38)*_xlfn.NORM.S.INV(RAND())</f>
        <v>-0.37879347984368622</v>
      </c>
      <c r="AG969" s="23">
        <f ca="1">SQRT(Inputs!$B$38)*K969+SQRT(1-Inputs!$B$38)*_xlfn.NORM.S.INV(RAND())</f>
        <v>-1.1715113198637503</v>
      </c>
      <c r="AH969" s="23">
        <f ca="1">SQRT(Inputs!$B$38)*L969+SQRT(1-Inputs!$B$38)*_xlfn.NORM.S.INV(RAND())</f>
        <v>0.24775650057340584</v>
      </c>
      <c r="AI969" s="23">
        <f ca="1">SQRT(Inputs!$B$38)*M969+SQRT(1-Inputs!$B$38)*_xlfn.NORM.S.INV(RAND())</f>
        <v>-1.1122332940790893</v>
      </c>
      <c r="AJ969" s="23">
        <f ca="1">SQRT(Inputs!$B$38)*C969+SQRT(1-Inputs!$B$38)*_xlfn.NORM.S.INV(RAND())</f>
        <v>0.57457014506362358</v>
      </c>
      <c r="AK969" s="23">
        <f ca="1">SQRT(Inputs!$B$38)*D969+SQRT(1-Inputs!$B$38)*_xlfn.NORM.S.INV(RAND())</f>
        <v>0.96374672109511828</v>
      </c>
      <c r="AL969" s="23">
        <f ca="1">SQRT(Inputs!$B$38)*E969+SQRT(1-Inputs!$B$38)*_xlfn.NORM.S.INV(RAND())</f>
        <v>0.13648196865140064</v>
      </c>
      <c r="AM969" s="23">
        <f ca="1">SQRT(Inputs!$B$38)*F969+SQRT(1-Inputs!$B$38)*_xlfn.NORM.S.INV(RAND())</f>
        <v>-0.51974643492872641</v>
      </c>
      <c r="AN969" s="23">
        <f ca="1">SQRT(Inputs!$B$38)*G969+SQRT(1-Inputs!$B$38)*_xlfn.NORM.S.INV(RAND())</f>
        <v>1.1646836622171391E-2</v>
      </c>
      <c r="AO969" s="23">
        <f ca="1">SQRT(Inputs!$B$38)*H969+SQRT(1-Inputs!$B$38)*_xlfn.NORM.S.INV(RAND())</f>
        <v>1.5065994381665802</v>
      </c>
      <c r="AP969" s="23">
        <f ca="1">SQRT(Inputs!$B$38)*I969+SQRT(1-Inputs!$B$38)*_xlfn.NORM.S.INV(RAND())</f>
        <v>-2.59760613832889</v>
      </c>
      <c r="AQ969" s="23">
        <f ca="1">SQRT(Inputs!$B$38)*J969+SQRT(1-Inputs!$B$38)*_xlfn.NORM.S.INV(RAND())</f>
        <v>2.1699055016745104</v>
      </c>
      <c r="AR969" s="23">
        <f ca="1">SQRT(Inputs!$B$38)*K969+SQRT(1-Inputs!$B$38)*_xlfn.NORM.S.INV(RAND())</f>
        <v>-0.74232701875033569</v>
      </c>
      <c r="AS969" s="23">
        <f ca="1">SQRT(Inputs!$B$38)*L969+SQRT(1-Inputs!$B$38)*_xlfn.NORM.S.INV(RAND())</f>
        <v>0.2851941941912578</v>
      </c>
      <c r="AT969" s="23">
        <f ca="1">SQRT(Inputs!$B$38)*M969+SQRT(1-Inputs!$B$38)*_xlfn.NORM.S.INV(RAND())</f>
        <v>-2.0457532669666487</v>
      </c>
      <c r="AU969" s="15">
        <f ca="1">Inputs!$B$6*EXP($B$8-0.5*C$5^2+C$5*N969)</f>
        <v>4516.3960164335695</v>
      </c>
      <c r="AV969" s="15">
        <f t="shared" ca="1" si="510"/>
        <v>4892.8287525086298</v>
      </c>
      <c r="AW969" s="15">
        <f t="shared" ca="1" si="511"/>
        <v>6117.2467958152429</v>
      </c>
      <c r="AX969" s="15">
        <f t="shared" ca="1" si="512"/>
        <v>6446.3179803284884</v>
      </c>
      <c r="AY969" s="15">
        <f t="shared" ca="1" si="513"/>
        <v>8350.3226343773676</v>
      </c>
      <c r="AZ969" s="15">
        <f t="shared" ca="1" si="514"/>
        <v>12643.975125534567</v>
      </c>
      <c r="BA969" s="15">
        <f t="shared" ca="1" si="515"/>
        <v>15322.964360843924</v>
      </c>
      <c r="BB969" s="15">
        <f t="shared" ca="1" si="516"/>
        <v>19268.466938290825</v>
      </c>
      <c r="BC969" s="15">
        <f t="shared" ca="1" si="517"/>
        <v>26275.716549897319</v>
      </c>
      <c r="BD969" s="15">
        <f t="shared" ca="1" si="518"/>
        <v>34945.680960558486</v>
      </c>
      <c r="BE969" s="15">
        <f t="shared" ca="1" si="519"/>
        <v>34781.030064753853</v>
      </c>
      <c r="BF969" s="15">
        <f ca="1">Inputs!$B$13*EXP($B$9-0.5*C$6^2+C$6*Y969)</f>
        <v>15202.403965562376</v>
      </c>
      <c r="BG969" s="15">
        <f t="shared" ca="1" si="520"/>
        <v>22769.223609146749</v>
      </c>
      <c r="BH969" s="15">
        <f t="shared" ca="1" si="521"/>
        <v>31017.934619297659</v>
      </c>
      <c r="BI969" s="15">
        <f t="shared" ca="1" si="522"/>
        <v>45517.539262279592</v>
      </c>
      <c r="BJ969" s="15">
        <f t="shared" ca="1" si="523"/>
        <v>62271.766783497493</v>
      </c>
      <c r="BK969" s="15">
        <f t="shared" ca="1" si="524"/>
        <v>83296.759821633197</v>
      </c>
      <c r="BL969" s="15">
        <f t="shared" ca="1" si="525"/>
        <v>105655.95136376382</v>
      </c>
      <c r="BM969" s="15">
        <f t="shared" ca="1" si="526"/>
        <v>123904.10267938593</v>
      </c>
      <c r="BN969" s="15">
        <f t="shared" ca="1" si="527"/>
        <v>132426.95110011866</v>
      </c>
      <c r="BO969" s="15">
        <f t="shared" ca="1" si="528"/>
        <v>167698.4171608912</v>
      </c>
      <c r="BP969" s="15">
        <f t="shared" ca="1" si="529"/>
        <v>181967.82075720571</v>
      </c>
      <c r="BQ969" s="15">
        <f ca="1">Inputs!$B$20*EXP($B$10-0.5*C$7^2+C$7*AJ969)</f>
        <v>5259.1188323289525</v>
      </c>
      <c r="BR969" s="15">
        <f t="shared" ca="1" si="530"/>
        <v>9691.1364880449109</v>
      </c>
      <c r="BS969" s="15">
        <f t="shared" ca="1" si="531"/>
        <v>13801.496343722341</v>
      </c>
      <c r="BT969" s="15">
        <f t="shared" ca="1" si="532"/>
        <v>16603.802211028113</v>
      </c>
      <c r="BU969" s="15">
        <f t="shared" ca="1" si="533"/>
        <v>23075.818364177718</v>
      </c>
      <c r="BV969" s="15">
        <f t="shared" ca="1" si="534"/>
        <v>45080.521160589757</v>
      </c>
      <c r="BW969" s="15">
        <f t="shared" ca="1" si="535"/>
        <v>36302.304791118549</v>
      </c>
      <c r="BX969" s="15">
        <f t="shared" ca="1" si="536"/>
        <v>78445.668234070254</v>
      </c>
      <c r="BY969" s="15">
        <f t="shared" ca="1" si="537"/>
        <v>95362.767640114107</v>
      </c>
      <c r="BZ969" s="15">
        <f t="shared" ca="1" si="538"/>
        <v>141009.76988012189</v>
      </c>
      <c r="CA969" s="15">
        <f t="shared" ca="1" si="539"/>
        <v>137705.65495953502</v>
      </c>
      <c r="CB969" s="15">
        <f ca="1">(AU969*DCF!C$10-DCF!C$5*MAX(AU969*DCF!C$10,0)-MAX(AU969-Inputs!$B$6,0)/Inputs!$B$10)*DCF!C$6</f>
        <v>1046.2532465270065</v>
      </c>
      <c r="CC969" s="15">
        <f ca="1">(AV969*DCF!D$10-DCF!D$5*MAX(AV969*DCF!D$10,0)-MAX(AV969-AU969,0)/Inputs!$B$10)*DCF!D$6</f>
        <v>1100.8105898499257</v>
      </c>
      <c r="CD969" s="15">
        <f ca="1">(AW969*DCF!E$10-DCF!E$5*MAX(AW969*DCF!E$10,0)-MAX(AW969-AV969,0)/Inputs!$B$10)*DCF!E$6</f>
        <v>1136.5852582227596</v>
      </c>
      <c r="CE969" s="15">
        <f ca="1">(AX969*DCF!F$10-DCF!F$5*MAX(AX969*DCF!F$10,0)-MAX(AX969-AW969,0)/Inputs!$B$10)*DCF!F$6</f>
        <v>1338.7493868511517</v>
      </c>
      <c r="CF969" s="15">
        <f ca="1">(AY969*DCF!G$10-DCF!G$5*MAX(AY969*DCF!G$10,0)-MAX(AY969-AX969,0)/Inputs!$B$10)*DCF!G$6</f>
        <v>1354.5166120348847</v>
      </c>
      <c r="CG969" s="15">
        <f ca="1">(AZ969*DCF!H$10-DCF!H$5*MAX(AZ969*DCF!H$10,0)-MAX(AZ969-AY969,0)/Inputs!$B$10)*DCF!H$6</f>
        <v>1692.4218662136593</v>
      </c>
      <c r="CH969" s="15">
        <f ca="1">(BA969*DCF!I$10-DCF!I$5*MAX(BA969*DCF!I$10,0)-MAX(BA969-AZ969,0)/Inputs!$B$10)*DCF!I$6</f>
        <v>2359.4985073931471</v>
      </c>
      <c r="CI969" s="15">
        <f ca="1">(BB969*DCF!J$10-DCF!J$5*MAX(BB969*DCF!J$10,0)-MAX(BB969-BA969,0)/Inputs!$B$10)*DCF!J$6</f>
        <v>2708.6377367553946</v>
      </c>
      <c r="CJ969" s="15">
        <f ca="1">(BC969*DCF!K$10-DCF!K$5*MAX(BC969*DCF!K$10,0)-MAX(BC969-BB969,0)/Inputs!$B$10)*DCF!K$6</f>
        <v>3249.0600984105872</v>
      </c>
      <c r="CK969" s="15">
        <f ca="1">(BD969*DCF!L$10-DCF!L$5*MAX(BD969*DCF!L$10,0)-MAX(BD969-BC969,0)/Inputs!$B$10)*DCF!L$6</f>
        <v>4149.3064375182585</v>
      </c>
      <c r="CL969" s="15">
        <f ca="1">(BE969*DCF!M$10-DCF!M$5*MAX(BE969*DCF!M$10,0)-MAX(BE969-BD969,0)/Inputs!$B$10)*DCF!M$6</f>
        <v>4908.053201598218</v>
      </c>
      <c r="CM969" s="15">
        <f ca="1">(BF969*DCF!C$28-DCF!C$5*MAX(BF969*DCF!C$28,0)-MAX(BF969-Inputs!$B$13,0)/Inputs!$B$17)*DCF!C$6</f>
        <v>3758.5183407332584</v>
      </c>
      <c r="CN969" s="15">
        <f ca="1">(BG969*DCF!D$28-DCF!D$5*MAX(BG969*DCF!D$28,0)-MAX(BG969-BF969,0)/Inputs!$B$17)*DCF!D$6</f>
        <v>5091.7119321436139</v>
      </c>
      <c r="CO969" s="15">
        <f ca="1">(BH969*DCF!E$28-DCF!E$5*MAX(BH969*DCF!E$28,0)-MAX(BH969-BG969,0)/Inputs!$B$17)*DCF!E$6</f>
        <v>7159.1240048940208</v>
      </c>
      <c r="CP969" s="15">
        <f ca="1">(BI969*DCF!F$28-DCF!F$5*MAX(BI969*DCF!F$28,0)-MAX(BI969-BH969,0)/Inputs!$B$17)*DCF!F$6</f>
        <v>9716.9307294777973</v>
      </c>
      <c r="CQ969" s="15">
        <f ca="1">(BJ969*DCF!G$28-DCF!G$5*MAX(BJ969*DCF!G$28,0)-MAX(BJ969-BI969,0)/Inputs!$B$17)*DCF!G$6</f>
        <v>13338.986789001228</v>
      </c>
      <c r="CR969" s="15">
        <f ca="1">(BK969*DCF!H$28-DCF!H$5*MAX(BK969*DCF!H$28,0)-MAX(BK969-BJ969,0)/Inputs!$B$17)*DCF!H$6</f>
        <v>17333.513812234287</v>
      </c>
      <c r="CS969" s="15">
        <f ca="1">(BL969*DCF!I$28-DCF!I$5*MAX(BL969*DCF!I$28,0)-MAX(BL969-BK969,0)/Inputs!$B$17)*DCF!I$6</f>
        <v>21636.088393537764</v>
      </c>
      <c r="CT969" s="15">
        <f ca="1">(BM969*DCF!J$28-DCF!J$5*MAX(BM969*DCF!J$28,0)-MAX(BM969-BL969,0)/Inputs!$B$17)*DCF!J$6</f>
        <v>25221.345174561258</v>
      </c>
      <c r="CU969" s="15">
        <f ca="1">(BN969*DCF!K$28-DCF!K$5*MAX(BN969*DCF!K$28,0)-MAX(BN969-BM969,0)/Inputs!$B$17)*DCF!K$6</f>
        <v>26922.416261633072</v>
      </c>
      <c r="CV969" s="15">
        <f ca="1">(BO969*DCF!L$28-DCF!L$5*MAX(BO969*DCF!L$28,0)-MAX(BO969-BN969,0)/Inputs!$B$17)*DCF!L$6</f>
        <v>29468.328992733754</v>
      </c>
      <c r="CW969" s="15">
        <f ca="1">(BP969*DCF!M$28-DCF!M$5*MAX(BP969*DCF!M$28,0)-MAX(BP969-BO969,0)/Inputs!$B$17)*DCF!M$6</f>
        <v>32745.79714949353</v>
      </c>
      <c r="CX969" s="15">
        <f ca="1">(BQ969*DCF!C$46-DCF!C$5*MAX(BQ969*DCF!C$46,0)-MAX(BQ969-Inputs!$B$20,0)/Inputs!$B$24)*DCF!C$6</f>
        <v>-2165.2093526528538</v>
      </c>
      <c r="CY969" s="15">
        <f ca="1">(BR969*DCF!D$46-DCF!D$5*MAX(BR969*DCF!D$46,0)-MAX(BR969-BQ969,0)/Inputs!$B$24)*DCF!D$6</f>
        <v>-3545.15614289219</v>
      </c>
      <c r="CZ969" s="15">
        <f ca="1">(BS969*DCF!E$46-DCF!E$5*MAX(BS969*DCF!E$46,0)-MAX(BS969-BR969,0)/Inputs!$B$24)*DCF!E$6</f>
        <v>-3252.2416715441882</v>
      </c>
      <c r="DA969" s="15">
        <f ca="1">(BT969*DCF!F$46-DCF!F$5*MAX(BT969*DCF!F$46,0)-MAX(BT969-BS969,0)/Inputs!$B$24)*DCF!F$6</f>
        <v>-2229.6020081848251</v>
      </c>
      <c r="DB969" s="15">
        <f ca="1">(BU969*DCF!G$46-DCF!G$5*MAX(BU969*DCF!G$46,0)-MAX(BU969-BT969,0)/Inputs!$B$24)*DCF!G$6</f>
        <v>-2953.2833000145979</v>
      </c>
      <c r="DC969" s="15">
        <f ca="1">(BV969*DCF!H$46-DCF!H$5*MAX(BV969*DCF!H$46,0)-MAX(BV969-BU969,0)/Inputs!$B$24)*DCF!H$6</f>
        <v>-6837.8265689340988</v>
      </c>
      <c r="DD969" s="15">
        <f ca="1">(BW969*DCF!I$46-DCF!I$5*MAX(BW969*DCF!I$46,0)-MAX(BW969-BV969,0)/Inputs!$B$24)*DCF!I$6</f>
        <v>838.41579891215997</v>
      </c>
      <c r="DE969" s="15">
        <f ca="1">(BX969*DCF!J$46-DCF!J$5*MAX(BX969*DCF!J$46,0)-MAX(BX969-BW969,0)/Inputs!$B$24)*DCF!J$6</f>
        <v>-7885.152669576335</v>
      </c>
      <c r="DF969" s="15">
        <f ca="1">(BY969*DCF!K$46-DCF!K$5*MAX(BY969*DCF!K$46,0)-MAX(BY969-BX969,0)/Inputs!$B$24)*DCF!K$6</f>
        <v>1303.2004961337932</v>
      </c>
      <c r="DG969" s="15">
        <f ca="1">(BZ969*DCF!L$46-DCF!L$5*MAX(BZ969*DCF!L$46,0)-MAX(BZ969-BY969,0)/Inputs!$B$24)*DCF!L$6</f>
        <v>-582.71458474720021</v>
      </c>
      <c r="DH969" s="15">
        <f ca="1">(CA969*DCF!M$46-DCF!M$5*MAX(CA969*DCF!M$46,0)-MAX(CA969-BZ969,0)/Inputs!$B$24)*DCF!M$6</f>
        <v>10795.582781188887</v>
      </c>
      <c r="DI969" s="15">
        <f ca="1">SUM(CB969:CL969)+BE969*DCF!M$10*(1+Inputs!$B$30)*(1-Inputs!$B$33)*(1-Inputs!$B$30/Inputs!$B$31)/(Inputs!$B$29-Inputs!$B$30)*DCF!M$6</f>
        <v>121839.95954309322</v>
      </c>
      <c r="DJ969" s="15">
        <f ca="1">SUM(CM969:CW969)+BP969*DCF!M$28*(1+Inputs!$B$30)*(1-Inputs!$B$33)*(1-Inputs!$B$30/Inputs!$B$31)/(Inputs!$B$29-Inputs!$B$30)*DCF!M$6</f>
        <v>867617.89683727513</v>
      </c>
      <c r="DK969" s="15">
        <f ca="1">SUM(CX969:DH969)+CA969*DCF!M$46*(1+Inputs!$B$30)*(1-Inputs!$B$33)*(1-Inputs!$B$30/Inputs!$B$31)/(Inputs!$B$29-Inputs!$B$30)*DCF!M$6</f>
        <v>196395.26762277592</v>
      </c>
      <c r="DM969" s="15">
        <f ca="1">DI969+DJ969+DK969+Inputs!$B$34+Inputs!$B$36-Inputs!$B$35</f>
        <v>1262704.1240031442</v>
      </c>
    </row>
    <row r="970" spans="1:117" x14ac:dyDescent="0.75">
      <c r="A970" s="11">
        <v>957</v>
      </c>
      <c r="C970" s="23">
        <f t="shared" ca="1" si="545"/>
        <v>0.57114866252005347</v>
      </c>
      <c r="D970" s="23">
        <f t="shared" ca="1" si="545"/>
        <v>-1.1151710789031988</v>
      </c>
      <c r="E970" s="23">
        <f t="shared" ca="1" si="545"/>
        <v>-0.52692494622283947</v>
      </c>
      <c r="F970" s="23">
        <f t="shared" ca="1" si="545"/>
        <v>-1.2212828104720985</v>
      </c>
      <c r="G970" s="23">
        <f t="shared" ca="1" si="545"/>
        <v>-1.257976229886377</v>
      </c>
      <c r="H970" s="23">
        <f t="shared" ca="1" si="545"/>
        <v>-0.35071366497002232</v>
      </c>
      <c r="I970" s="23">
        <f t="shared" ca="1" si="545"/>
        <v>1.6746511143106597</v>
      </c>
      <c r="J970" s="23">
        <f t="shared" ca="1" si="545"/>
        <v>-2.7513559361203743</v>
      </c>
      <c r="K970" s="23">
        <f t="shared" ca="1" si="545"/>
        <v>-1.1198099952002423</v>
      </c>
      <c r="L970" s="23">
        <f t="shared" ca="1" si="545"/>
        <v>-1.6499666385264868</v>
      </c>
      <c r="M970" s="23">
        <f t="shared" ca="1" si="545"/>
        <v>0.26588464640898279</v>
      </c>
      <c r="N970" s="23">
        <f ca="1">SQRT(Inputs!$B$38)*C970+SQRT(1-Inputs!$B$38)*_xlfn.NORM.S.INV(RAND())</f>
        <v>0.48286158298190796</v>
      </c>
      <c r="O970" s="23">
        <f ca="1">SQRT(Inputs!$B$38)*D970+SQRT(1-Inputs!$B$38)*_xlfn.NORM.S.INV(RAND())</f>
        <v>-0.31990269673664407</v>
      </c>
      <c r="P970" s="23">
        <f ca="1">SQRT(Inputs!$B$38)*E970+SQRT(1-Inputs!$B$38)*_xlfn.NORM.S.INV(RAND())</f>
        <v>0.44748804146228111</v>
      </c>
      <c r="Q970" s="23">
        <f ca="1">SQRT(Inputs!$B$38)*F970+SQRT(1-Inputs!$B$38)*_xlfn.NORM.S.INV(RAND())</f>
        <v>-0.24612511442866913</v>
      </c>
      <c r="R970" s="23">
        <f ca="1">SQRT(Inputs!$B$38)*G970+SQRT(1-Inputs!$B$38)*_xlfn.NORM.S.INV(RAND())</f>
        <v>-0.73749366297474539</v>
      </c>
      <c r="S970" s="23">
        <f ca="1">SQRT(Inputs!$B$38)*H970+SQRT(1-Inputs!$B$38)*_xlfn.NORM.S.INV(RAND())</f>
        <v>0.33978700243716708</v>
      </c>
      <c r="T970" s="23">
        <f ca="1">SQRT(Inputs!$B$38)*I970+SQRT(1-Inputs!$B$38)*_xlfn.NORM.S.INV(RAND())</f>
        <v>1.1501723627438414</v>
      </c>
      <c r="U970" s="23">
        <f ca="1">SQRT(Inputs!$B$38)*J970+SQRT(1-Inputs!$B$38)*_xlfn.NORM.S.INV(RAND())</f>
        <v>7.4176272345167327E-2</v>
      </c>
      <c r="V970" s="23">
        <f ca="1">SQRT(Inputs!$B$38)*K970+SQRT(1-Inputs!$B$38)*_xlfn.NORM.S.INV(RAND())</f>
        <v>0.27349978188422452</v>
      </c>
      <c r="W970" s="23">
        <f ca="1">SQRT(Inputs!$B$38)*L970+SQRT(1-Inputs!$B$38)*_xlfn.NORM.S.INV(RAND())</f>
        <v>-0.76985880522787331</v>
      </c>
      <c r="X970" s="23">
        <f ca="1">SQRT(Inputs!$B$38)*M970+SQRT(1-Inputs!$B$38)*_xlfn.NORM.S.INV(RAND())</f>
        <v>-1.1127052426588235E-2</v>
      </c>
      <c r="Y970" s="23">
        <f ca="1">SQRT(Inputs!$B$38)*C970+SQRT(1-Inputs!$B$38)*_xlfn.NORM.S.INV(RAND())</f>
        <v>0.3616587591816417</v>
      </c>
      <c r="Z970" s="23">
        <f ca="1">SQRT(Inputs!$B$38)*D970+SQRT(1-Inputs!$B$38)*_xlfn.NORM.S.INV(RAND())</f>
        <v>0.36134478591182717</v>
      </c>
      <c r="AA970" s="23">
        <f ca="1">SQRT(Inputs!$B$38)*E970+SQRT(1-Inputs!$B$38)*_xlfn.NORM.S.INV(RAND())</f>
        <v>-1.504046493769355</v>
      </c>
      <c r="AB970" s="23">
        <f ca="1">SQRT(Inputs!$B$38)*F970+SQRT(1-Inputs!$B$38)*_xlfn.NORM.S.INV(RAND())</f>
        <v>-0.2976999916484116</v>
      </c>
      <c r="AC970" s="23">
        <f ca="1">SQRT(Inputs!$B$38)*G970+SQRT(1-Inputs!$B$38)*_xlfn.NORM.S.INV(RAND())</f>
        <v>-0.62588671425917919</v>
      </c>
      <c r="AD970" s="23">
        <f ca="1">SQRT(Inputs!$B$38)*H970+SQRT(1-Inputs!$B$38)*_xlfn.NORM.S.INV(RAND())</f>
        <v>-2.2218993712554154</v>
      </c>
      <c r="AE970" s="23">
        <f ca="1">SQRT(Inputs!$B$38)*I970+SQRT(1-Inputs!$B$38)*_xlfn.NORM.S.INV(RAND())</f>
        <v>1.0081115352384984</v>
      </c>
      <c r="AF970" s="23">
        <f ca="1">SQRT(Inputs!$B$38)*J970+SQRT(1-Inputs!$B$38)*_xlfn.NORM.S.INV(RAND())</f>
        <v>-0.88113734829905777</v>
      </c>
      <c r="AG970" s="23">
        <f ca="1">SQRT(Inputs!$B$38)*K970+SQRT(1-Inputs!$B$38)*_xlfn.NORM.S.INV(RAND())</f>
        <v>-0.81210232820020756</v>
      </c>
      <c r="AH970" s="23">
        <f ca="1">SQRT(Inputs!$B$38)*L970+SQRT(1-Inputs!$B$38)*_xlfn.NORM.S.INV(RAND())</f>
        <v>0.18575514852429598</v>
      </c>
      <c r="AI970" s="23">
        <f ca="1">SQRT(Inputs!$B$38)*M970+SQRT(1-Inputs!$B$38)*_xlfn.NORM.S.INV(RAND())</f>
        <v>1.7710549086466911</v>
      </c>
      <c r="AJ970" s="23">
        <f ca="1">SQRT(Inputs!$B$38)*C970+SQRT(1-Inputs!$B$38)*_xlfn.NORM.S.INV(RAND())</f>
        <v>0.39168950070993092</v>
      </c>
      <c r="AK970" s="23">
        <f ca="1">SQRT(Inputs!$B$38)*D970+SQRT(1-Inputs!$B$38)*_xlfn.NORM.S.INV(RAND())</f>
        <v>-0.44339449215603888</v>
      </c>
      <c r="AL970" s="23">
        <f ca="1">SQRT(Inputs!$B$38)*E970+SQRT(1-Inputs!$B$38)*_xlfn.NORM.S.INV(RAND())</f>
        <v>0.32287119236239897</v>
      </c>
      <c r="AM970" s="23">
        <f ca="1">SQRT(Inputs!$B$38)*F970+SQRT(1-Inputs!$B$38)*_xlfn.NORM.S.INV(RAND())</f>
        <v>-6.7038123809030958E-2</v>
      </c>
      <c r="AN970" s="23">
        <f ca="1">SQRT(Inputs!$B$38)*G970+SQRT(1-Inputs!$B$38)*_xlfn.NORM.S.INV(RAND())</f>
        <v>-0.94878105491743192</v>
      </c>
      <c r="AO970" s="23">
        <f ca="1">SQRT(Inputs!$B$38)*H970+SQRT(1-Inputs!$B$38)*_xlfn.NORM.S.INV(RAND())</f>
        <v>-0.95393231482066687</v>
      </c>
      <c r="AP970" s="23">
        <f ca="1">SQRT(Inputs!$B$38)*I970+SQRT(1-Inputs!$B$38)*_xlfn.NORM.S.INV(RAND())</f>
        <v>1.4981785192538231</v>
      </c>
      <c r="AQ970" s="23">
        <f ca="1">SQRT(Inputs!$B$38)*J970+SQRT(1-Inputs!$B$38)*_xlfn.NORM.S.INV(RAND())</f>
        <v>-0.79843664213162058</v>
      </c>
      <c r="AR970" s="23">
        <f ca="1">SQRT(Inputs!$B$38)*K970+SQRT(1-Inputs!$B$38)*_xlfn.NORM.S.INV(RAND())</f>
        <v>-1.2199515423039009</v>
      </c>
      <c r="AS970" s="23">
        <f ca="1">SQRT(Inputs!$B$38)*L970+SQRT(1-Inputs!$B$38)*_xlfn.NORM.S.INV(RAND())</f>
        <v>-1.2406287636785527</v>
      </c>
      <c r="AT970" s="23">
        <f ca="1">SQRT(Inputs!$B$38)*M970+SQRT(1-Inputs!$B$38)*_xlfn.NORM.S.INV(RAND())</f>
        <v>-0.50474079180270803</v>
      </c>
      <c r="AU970" s="15">
        <f ca="1">Inputs!$B$6*EXP($B$8-0.5*C$5^2+C$5*N970)</f>
        <v>5365.660206596961</v>
      </c>
      <c r="AV970" s="15">
        <f t="shared" ca="1" si="510"/>
        <v>6231.1840672456956</v>
      </c>
      <c r="AW970" s="15">
        <f t="shared" ca="1" si="511"/>
        <v>8070.5344296974572</v>
      </c>
      <c r="AX970" s="15">
        <f t="shared" ca="1" si="512"/>
        <v>9554.9424407010101</v>
      </c>
      <c r="AY970" s="15">
        <f t="shared" ca="1" si="513"/>
        <v>10713.456413704898</v>
      </c>
      <c r="AZ970" s="15">
        <f t="shared" ca="1" si="514"/>
        <v>13602.405495056873</v>
      </c>
      <c r="BA970" s="15">
        <f t="shared" ca="1" si="515"/>
        <v>18775.232913097287</v>
      </c>
      <c r="BB970" s="15">
        <f t="shared" ca="1" si="516"/>
        <v>23158.071990781707</v>
      </c>
      <c r="BC970" s="15">
        <f t="shared" ca="1" si="517"/>
        <v>29121.518921951018</v>
      </c>
      <c r="BD970" s="15">
        <f t="shared" ca="1" si="518"/>
        <v>33197.932470237371</v>
      </c>
      <c r="BE970" s="15">
        <f t="shared" ca="1" si="519"/>
        <v>40638.60263265128</v>
      </c>
      <c r="BF970" s="15">
        <f ca="1">Inputs!$B$13*EXP($B$9-0.5*C$6^2+C$6*Y970)</f>
        <v>14859.092477035449</v>
      </c>
      <c r="BG970" s="15">
        <f t="shared" ca="1" si="520"/>
        <v>19329.377822079998</v>
      </c>
      <c r="BH970" s="15">
        <f t="shared" ca="1" si="521"/>
        <v>18402.880547977285</v>
      </c>
      <c r="BI970" s="15">
        <f t="shared" ca="1" si="522"/>
        <v>21518.917811899137</v>
      </c>
      <c r="BJ970" s="15">
        <f t="shared" ca="1" si="523"/>
        <v>24104.953935937632</v>
      </c>
      <c r="BK970" s="15">
        <f t="shared" ca="1" si="524"/>
        <v>21861.909364506344</v>
      </c>
      <c r="BL970" s="15">
        <f t="shared" ca="1" si="525"/>
        <v>30602.58010496699</v>
      </c>
      <c r="BM970" s="15">
        <f t="shared" ca="1" si="526"/>
        <v>33716.899680757459</v>
      </c>
      <c r="BN970" s="15">
        <f t="shared" ca="1" si="527"/>
        <v>37622.13424319851</v>
      </c>
      <c r="BO970" s="15">
        <f t="shared" ca="1" si="528"/>
        <v>47300.532413208472</v>
      </c>
      <c r="BP970" s="15">
        <f t="shared" ca="1" si="529"/>
        <v>71154.26714523726</v>
      </c>
      <c r="BQ970" s="15">
        <f ca="1">Inputs!$B$20*EXP($B$10-0.5*C$7^2+C$7*AJ970)</f>
        <v>4928.8164674204181</v>
      </c>
      <c r="BR970" s="15">
        <f t="shared" ca="1" si="530"/>
        <v>5809.3412502717811</v>
      </c>
      <c r="BS970" s="15">
        <f t="shared" ca="1" si="531"/>
        <v>8728.2424187518427</v>
      </c>
      <c r="BT970" s="15">
        <f t="shared" ca="1" si="532"/>
        <v>11824.559827205396</v>
      </c>
      <c r="BU970" s="15">
        <f t="shared" ca="1" si="533"/>
        <v>13025.873310782617</v>
      </c>
      <c r="BV970" s="15">
        <f t="shared" ca="1" si="534"/>
        <v>14617.923246593811</v>
      </c>
      <c r="BW970" s="15">
        <f t="shared" ca="1" si="535"/>
        <v>28009.649944551533</v>
      </c>
      <c r="BX970" s="15">
        <f t="shared" ca="1" si="536"/>
        <v>33381.381784988371</v>
      </c>
      <c r="BY970" s="15">
        <f t="shared" ca="1" si="537"/>
        <v>37036.314303118386</v>
      </c>
      <c r="BZ970" s="15">
        <f t="shared" ca="1" si="538"/>
        <v>41369.421081160493</v>
      </c>
      <c r="CA970" s="15">
        <f t="shared" ca="1" si="539"/>
        <v>53126.210587892012</v>
      </c>
      <c r="CB970" s="15">
        <f ca="1">(AU970*DCF!C$10-DCF!C$5*MAX(AU970*DCF!C$10,0)-MAX(AU970-Inputs!$B$6,0)/Inputs!$B$10)*DCF!C$6</f>
        <v>1040.1978414775933</v>
      </c>
      <c r="CC970" s="15">
        <f ca="1">(AV970*DCF!D$10-DCF!D$5*MAX(AV970*DCF!D$10,0)-MAX(AV970-AU970,0)/Inputs!$B$10)*DCF!D$6</f>
        <v>1307.7735604542231</v>
      </c>
      <c r="CD970" s="15">
        <f ca="1">(AW970*DCF!E$10-DCF!E$5*MAX(AW970*DCF!E$10,0)-MAX(AW970-AV970,0)/Inputs!$B$10)*DCF!E$6</f>
        <v>1449.0600555136691</v>
      </c>
      <c r="CE970" s="15">
        <f ca="1">(AX970*DCF!F$10-DCF!F$5*MAX(AX970*DCF!F$10,0)-MAX(AX970-AW970,0)/Inputs!$B$10)*DCF!F$6</f>
        <v>1776.9602029544963</v>
      </c>
      <c r="CF970" s="15">
        <f ca="1">(AY970*DCF!G$10-DCF!G$5*MAX(AY970*DCF!G$10,0)-MAX(AY970-AX970,0)/Inputs!$B$10)*DCF!G$6</f>
        <v>1984.7125298752439</v>
      </c>
      <c r="CG970" s="15">
        <f ca="1">(AZ970*DCF!H$10-DCF!H$5*MAX(AZ970*DCF!H$10,0)-MAX(AZ970-AY970,0)/Inputs!$B$10)*DCF!H$6</f>
        <v>2127.932082970573</v>
      </c>
      <c r="CH970" s="15">
        <f ca="1">(BA970*DCF!I$10-DCF!I$5*MAX(BA970*DCF!I$10,0)-MAX(BA970-AZ970,0)/Inputs!$B$10)*DCF!I$6</f>
        <v>2581.0251945914792</v>
      </c>
      <c r="CI970" s="15">
        <f ca="1">(BB970*DCF!J$10-DCF!J$5*MAX(BB970*DCF!J$10,0)-MAX(BB970-BA970,0)/Inputs!$B$10)*DCF!J$6</f>
        <v>3309.8318490242159</v>
      </c>
      <c r="CJ970" s="15">
        <f ca="1">(BC970*DCF!K$10-DCF!K$5*MAX(BC970*DCF!K$10,0)-MAX(BC970-BB970,0)/Inputs!$B$10)*DCF!K$6</f>
        <v>3853.3050621278085</v>
      </c>
      <c r="CK970" s="15">
        <f ca="1">(BD970*DCF!L$10-DCF!L$5*MAX(BD970*DCF!L$10,0)-MAX(BD970-BC970,0)/Inputs!$B$10)*DCF!L$6</f>
        <v>4479.7332326289452</v>
      </c>
      <c r="CL970" s="15">
        <f ca="1">(BE970*DCF!M$10-DCF!M$5*MAX(BE970*DCF!M$10,0)-MAX(BE970-BD970,0)/Inputs!$B$10)*DCF!M$6</f>
        <v>4845.7648992747845</v>
      </c>
      <c r="CM970" s="15">
        <f ca="1">(BF970*DCF!C$28-DCF!C$5*MAX(BF970*DCF!C$28,0)-MAX(BF970-Inputs!$B$13,0)/Inputs!$B$17)*DCF!C$6</f>
        <v>3733.028643820126</v>
      </c>
      <c r="CN970" s="15">
        <f ca="1">(BG970*DCF!D$28-DCF!D$5*MAX(BG970*DCF!D$28,0)-MAX(BG970-BF970,0)/Inputs!$B$17)*DCF!D$6</f>
        <v>4739.2307527107869</v>
      </c>
      <c r="CO970" s="15">
        <f ca="1">(BH970*DCF!E$28-DCF!E$5*MAX(BH970*DCF!E$28,0)-MAX(BH970-BG970,0)/Inputs!$B$17)*DCF!E$6</f>
        <v>5212.0234610388188</v>
      </c>
      <c r="CP970" s="15">
        <f ca="1">(BI970*DCF!F$28-DCF!F$5*MAX(BI970*DCF!F$28,0)-MAX(BI970-BH970,0)/Inputs!$B$17)*DCF!F$6</f>
        <v>5274.495522452773</v>
      </c>
      <c r="CQ970" s="15">
        <f ca="1">(BJ970*DCF!G$28-DCF!G$5*MAX(BJ970*DCF!G$28,0)-MAX(BJ970-BI970,0)/Inputs!$B$17)*DCF!G$6</f>
        <v>5819.2674532918172</v>
      </c>
      <c r="CR970" s="15">
        <f ca="1">(BK970*DCF!H$28-DCF!H$5*MAX(BK970*DCF!H$28,0)-MAX(BK970-BJ970,0)/Inputs!$B$17)*DCF!H$6</f>
        <v>5406.6913823460691</v>
      </c>
      <c r="CS970" s="15">
        <f ca="1">(BL970*DCF!I$28-DCF!I$5*MAX(BL970*DCF!I$28,0)-MAX(BL970-BK970,0)/Inputs!$B$17)*DCF!I$6</f>
        <v>5941.7354387259165</v>
      </c>
      <c r="CT970" s="15">
        <f ca="1">(BM970*DCF!J$28-DCF!J$5*MAX(BM970*DCF!J$28,0)-MAX(BM970-BL970,0)/Inputs!$B$17)*DCF!J$6</f>
        <v>7108.7343498065748</v>
      </c>
      <c r="CU970" s="15">
        <f ca="1">(BN970*DCF!K$28-DCF!K$5*MAX(BN970*DCF!K$28,0)-MAX(BN970-BM970,0)/Inputs!$B$17)*DCF!K$6</f>
        <v>7466.8247253512191</v>
      </c>
      <c r="CV970" s="15">
        <f ca="1">(BO970*DCF!L$28-DCF!L$5*MAX(BO970*DCF!L$28,0)-MAX(BO970-BN970,0)/Inputs!$B$17)*DCF!L$6</f>
        <v>8342.3221571040012</v>
      </c>
      <c r="CW970" s="15">
        <f ca="1">(BP970*DCF!M$28-DCF!M$5*MAX(BP970*DCF!M$28,0)-MAX(BP970-BO970,0)/Inputs!$B$17)*DCF!M$6</f>
        <v>10894.330989798194</v>
      </c>
      <c r="CX970" s="15">
        <f ca="1">(BQ970*DCF!C$46-DCF!C$5*MAX(BQ970*DCF!C$46,0)-MAX(BQ970-Inputs!$B$20,0)/Inputs!$B$24)*DCF!C$6</f>
        <v>-1936.3624485591811</v>
      </c>
      <c r="CY970" s="15">
        <f ca="1">(BR970*DCF!D$46-DCF!D$5*MAX(BR970*DCF!D$46,0)-MAX(BR970-BQ970,0)/Inputs!$B$24)*DCF!D$6</f>
        <v>-1367.2316916555426</v>
      </c>
      <c r="CZ970" s="15">
        <f ca="1">(BS970*DCF!E$46-DCF!E$5*MAX(BS970*DCF!E$46,0)-MAX(BS970-BR970,0)/Inputs!$B$24)*DCF!E$6</f>
        <v>-2182.6803475642814</v>
      </c>
      <c r="DA970" s="15">
        <f ca="1">(BT970*DCF!F$46-DCF!F$5*MAX(BT970*DCF!F$46,0)-MAX(BT970-BS970,0)/Inputs!$B$24)*DCF!F$6</f>
        <v>-1988.6062576652175</v>
      </c>
      <c r="DB970" s="15">
        <f ca="1">(BU970*DCF!G$46-DCF!G$5*MAX(BU970*DCF!G$46,0)-MAX(BU970-BT970,0)/Inputs!$B$24)*DCF!G$6</f>
        <v>-842.262763010561</v>
      </c>
      <c r="DC970" s="15">
        <f ca="1">(BV970*DCF!H$46-DCF!H$5*MAX(BV970*DCF!H$46,0)-MAX(BV970-BU970,0)/Inputs!$B$24)*DCF!H$6</f>
        <v>-494.71976290153037</v>
      </c>
      <c r="DD970" s="15">
        <f ca="1">(BW970*DCF!I$46-DCF!I$5*MAX(BW970*DCF!I$46,0)-MAX(BW970-BV970,0)/Inputs!$B$24)*DCF!I$6</f>
        <v>-3197.3529475189739</v>
      </c>
      <c r="DE970" s="15">
        <f ca="1">(BX970*DCF!J$46-DCF!J$5*MAX(BX970*DCF!J$46,0)-MAX(BX970-BW970,0)/Inputs!$B$24)*DCF!J$6</f>
        <v>-24.238894213069688</v>
      </c>
      <c r="DF970" s="15">
        <f ca="1">(BY970*DCF!K$46-DCF!K$5*MAX(BY970*DCF!K$46,0)-MAX(BY970-BX970,0)/Inputs!$B$24)*DCF!K$6</f>
        <v>1220.2766341997442</v>
      </c>
      <c r="DG970" s="15">
        <f ca="1">(BZ970*DCF!L$46-DCF!L$5*MAX(BZ970*DCF!L$46,0)-MAX(BZ970-BY970,0)/Inputs!$B$24)*DCF!L$6</f>
        <v>1879.0805338697196</v>
      </c>
      <c r="DH970" s="15">
        <f ca="1">(CA970*DCF!M$46-DCF!M$5*MAX(CA970*DCF!M$46,0)-MAX(CA970-BZ970,0)/Inputs!$B$24)*DCF!M$6</f>
        <v>1707.0566397028736</v>
      </c>
      <c r="DI970" s="15">
        <f ca="1">SUM(CB970:CL970)+BE970*DCF!M$10*(1+Inputs!$B$30)*(1-Inputs!$B$33)*(1-Inputs!$B$30/Inputs!$B$31)/(Inputs!$B$29-Inputs!$B$30)*DCF!M$6</f>
        <v>141854.06502744817</v>
      </c>
      <c r="DJ970" s="15">
        <f ca="1">SUM(CM970:CW970)+BP970*DCF!M$28*(1+Inputs!$B$30)*(1-Inputs!$B$33)*(1-Inputs!$B$30/Inputs!$B$31)/(Inputs!$B$29-Inputs!$B$30)*DCF!M$6</f>
        <v>333969.70672040619</v>
      </c>
      <c r="DK970" s="15">
        <f ca="1">SUM(CX970:DH970)+CA970*DCF!M$46*(1+Inputs!$B$30)*(1-Inputs!$B$33)*(1-Inputs!$B$30/Inputs!$B$31)/(Inputs!$B$29-Inputs!$B$30)*DCF!M$6</f>
        <v>74912.37346552292</v>
      </c>
      <c r="DM970" s="15">
        <f ca="1">DI970+DJ970+DK970+Inputs!$B$34+Inputs!$B$36-Inputs!$B$35</f>
        <v>627587.14521337731</v>
      </c>
    </row>
    <row r="971" spans="1:117" x14ac:dyDescent="0.75">
      <c r="A971" s="11">
        <v>958</v>
      </c>
      <c r="C971" s="23">
        <f t="shared" ca="1" si="545"/>
        <v>0.15048799653157313</v>
      </c>
      <c r="D971" s="23">
        <f t="shared" ca="1" si="545"/>
        <v>-0.20421002156789211</v>
      </c>
      <c r="E971" s="23">
        <f t="shared" ca="1" si="545"/>
        <v>-0.32538498355640055</v>
      </c>
      <c r="F971" s="23">
        <f t="shared" ca="1" si="545"/>
        <v>0.88110800007113443</v>
      </c>
      <c r="G971" s="23">
        <f t="shared" ca="1" si="545"/>
        <v>-0.25965244651323016</v>
      </c>
      <c r="H971" s="23">
        <f t="shared" ca="1" si="545"/>
        <v>-1.1622691299288881</v>
      </c>
      <c r="I971" s="23">
        <f t="shared" ca="1" si="545"/>
        <v>0.99785730830245156</v>
      </c>
      <c r="J971" s="23">
        <f t="shared" ca="1" si="545"/>
        <v>-0.73883649824633724</v>
      </c>
      <c r="K971" s="23">
        <f t="shared" ca="1" si="545"/>
        <v>-1.0397121587437206</v>
      </c>
      <c r="L971" s="23">
        <f t="shared" ca="1" si="545"/>
        <v>0.7222030401874987</v>
      </c>
      <c r="M971" s="23">
        <f t="shared" ca="1" si="545"/>
        <v>2.0512685001513407</v>
      </c>
      <c r="N971" s="23">
        <f ca="1">SQRT(Inputs!$B$38)*C971+SQRT(1-Inputs!$B$38)*_xlfn.NORM.S.INV(RAND())</f>
        <v>2.0876742095070382</v>
      </c>
      <c r="O971" s="23">
        <f ca="1">SQRT(Inputs!$B$38)*D971+SQRT(1-Inputs!$B$38)*_xlfn.NORM.S.INV(RAND())</f>
        <v>-0.81358821455403529</v>
      </c>
      <c r="P971" s="23">
        <f ca="1">SQRT(Inputs!$B$38)*E971+SQRT(1-Inputs!$B$38)*_xlfn.NORM.S.INV(RAND())</f>
        <v>-0.33188770995232703</v>
      </c>
      <c r="Q971" s="23">
        <f ca="1">SQRT(Inputs!$B$38)*F971+SQRT(1-Inputs!$B$38)*_xlfn.NORM.S.INV(RAND())</f>
        <v>-0.4865228139479279</v>
      </c>
      <c r="R971" s="23">
        <f ca="1">SQRT(Inputs!$B$38)*G971+SQRT(1-Inputs!$B$38)*_xlfn.NORM.S.INV(RAND())</f>
        <v>-0.25087265791010604</v>
      </c>
      <c r="S971" s="23">
        <f ca="1">SQRT(Inputs!$B$38)*H971+SQRT(1-Inputs!$B$38)*_xlfn.NORM.S.INV(RAND())</f>
        <v>-6.0894866797971625E-2</v>
      </c>
      <c r="T971" s="23">
        <f ca="1">SQRT(Inputs!$B$38)*I971+SQRT(1-Inputs!$B$38)*_xlfn.NORM.S.INV(RAND())</f>
        <v>1.022660017341813</v>
      </c>
      <c r="U971" s="23">
        <f ca="1">SQRT(Inputs!$B$38)*J971+SQRT(1-Inputs!$B$38)*_xlfn.NORM.S.INV(RAND())</f>
        <v>1.4528599782560851</v>
      </c>
      <c r="V971" s="23">
        <f ca="1">SQRT(Inputs!$B$38)*K971+SQRT(1-Inputs!$B$38)*_xlfn.NORM.S.INV(RAND())</f>
        <v>-1.7303579100380291</v>
      </c>
      <c r="W971" s="23">
        <f ca="1">SQRT(Inputs!$B$38)*L971+SQRT(1-Inputs!$B$38)*_xlfn.NORM.S.INV(RAND())</f>
        <v>0.49522646705124157</v>
      </c>
      <c r="X971" s="23">
        <f ca="1">SQRT(Inputs!$B$38)*M971+SQRT(1-Inputs!$B$38)*_xlfn.NORM.S.INV(RAND())</f>
        <v>1.3743794994001917</v>
      </c>
      <c r="Y971" s="23">
        <f ca="1">SQRT(Inputs!$B$38)*C971+SQRT(1-Inputs!$B$38)*_xlfn.NORM.S.INV(RAND())</f>
        <v>0.11937206656838174</v>
      </c>
      <c r="Z971" s="23">
        <f ca="1">SQRT(Inputs!$B$38)*D971+SQRT(1-Inputs!$B$38)*_xlfn.NORM.S.INV(RAND())</f>
        <v>-4.2855216034524204E-2</v>
      </c>
      <c r="AA971" s="23">
        <f ca="1">SQRT(Inputs!$B$38)*E971+SQRT(1-Inputs!$B$38)*_xlfn.NORM.S.INV(RAND())</f>
        <v>-0.8359764056040071</v>
      </c>
      <c r="AB971" s="23">
        <f ca="1">SQRT(Inputs!$B$38)*F971+SQRT(1-Inputs!$B$38)*_xlfn.NORM.S.INV(RAND())</f>
        <v>1.7813973150470761</v>
      </c>
      <c r="AC971" s="23">
        <f ca="1">SQRT(Inputs!$B$38)*G971+SQRT(1-Inputs!$B$38)*_xlfn.NORM.S.INV(RAND())</f>
        <v>1.3713554410017786E-2</v>
      </c>
      <c r="AD971" s="23">
        <f ca="1">SQRT(Inputs!$B$38)*H971+SQRT(1-Inputs!$B$38)*_xlfn.NORM.S.INV(RAND())</f>
        <v>-0.75435022181670253</v>
      </c>
      <c r="AE971" s="23">
        <f ca="1">SQRT(Inputs!$B$38)*I971+SQRT(1-Inputs!$B$38)*_xlfn.NORM.S.INV(RAND())</f>
        <v>0.92071107278458886</v>
      </c>
      <c r="AF971" s="23">
        <f ca="1">SQRT(Inputs!$B$38)*J971+SQRT(1-Inputs!$B$38)*_xlfn.NORM.S.INV(RAND())</f>
        <v>0.11142884205187809</v>
      </c>
      <c r="AG971" s="23">
        <f ca="1">SQRT(Inputs!$B$38)*K971+SQRT(1-Inputs!$B$38)*_xlfn.NORM.S.INV(RAND())</f>
        <v>-0.36285419652845369</v>
      </c>
      <c r="AH971" s="23">
        <f ca="1">SQRT(Inputs!$B$38)*L971+SQRT(1-Inputs!$B$38)*_xlfn.NORM.S.INV(RAND())</f>
        <v>1.226335942424696</v>
      </c>
      <c r="AI971" s="23">
        <f ca="1">SQRT(Inputs!$B$38)*M971+SQRT(1-Inputs!$B$38)*_xlfn.NORM.S.INV(RAND())</f>
        <v>0.32208901865515804</v>
      </c>
      <c r="AJ971" s="23">
        <f ca="1">SQRT(Inputs!$B$38)*C971+SQRT(1-Inputs!$B$38)*_xlfn.NORM.S.INV(RAND())</f>
        <v>0.20720632463640112</v>
      </c>
      <c r="AK971" s="23">
        <f ca="1">SQRT(Inputs!$B$38)*D971+SQRT(1-Inputs!$B$38)*_xlfn.NORM.S.INV(RAND())</f>
        <v>-1.3282292540237044</v>
      </c>
      <c r="AL971" s="23">
        <f ca="1">SQRT(Inputs!$B$38)*E971+SQRT(1-Inputs!$B$38)*_xlfn.NORM.S.INV(RAND())</f>
        <v>0.74972255727869541</v>
      </c>
      <c r="AM971" s="23">
        <f ca="1">SQRT(Inputs!$B$38)*F971+SQRT(1-Inputs!$B$38)*_xlfn.NORM.S.INV(RAND())</f>
        <v>-0.4028866360881202</v>
      </c>
      <c r="AN971" s="23">
        <f ca="1">SQRT(Inputs!$B$38)*G971+SQRT(1-Inputs!$B$38)*_xlfn.NORM.S.INV(RAND())</f>
        <v>0.46927298535015044</v>
      </c>
      <c r="AO971" s="23">
        <f ca="1">SQRT(Inputs!$B$38)*H971+SQRT(1-Inputs!$B$38)*_xlfn.NORM.S.INV(RAND())</f>
        <v>-0.98070025548502526</v>
      </c>
      <c r="AP971" s="23">
        <f ca="1">SQRT(Inputs!$B$38)*I971+SQRT(1-Inputs!$B$38)*_xlfn.NORM.S.INV(RAND())</f>
        <v>-0.86658674697171179</v>
      </c>
      <c r="AQ971" s="23">
        <f ca="1">SQRT(Inputs!$B$38)*J971+SQRT(1-Inputs!$B$38)*_xlfn.NORM.S.INV(RAND())</f>
        <v>0.31681865638354156</v>
      </c>
      <c r="AR971" s="23">
        <f ca="1">SQRT(Inputs!$B$38)*K971+SQRT(1-Inputs!$B$38)*_xlfn.NORM.S.INV(RAND())</f>
        <v>-0.24659977491111679</v>
      </c>
      <c r="AS971" s="23">
        <f ca="1">SQRT(Inputs!$B$38)*L971+SQRT(1-Inputs!$B$38)*_xlfn.NORM.S.INV(RAND())</f>
        <v>0.81740230944805203</v>
      </c>
      <c r="AT971" s="23">
        <f ca="1">SQRT(Inputs!$B$38)*M971+SQRT(1-Inputs!$B$38)*_xlfn.NORM.S.INV(RAND())</f>
        <v>1.7111237757950968</v>
      </c>
      <c r="AU971" s="15">
        <f ca="1">Inputs!$B$6*EXP($B$8-0.5*C$5^2+C$5*N971)</f>
        <v>6957.3272287860545</v>
      </c>
      <c r="AV971" s="15">
        <f t="shared" ca="1" si="510"/>
        <v>7513.9008936729606</v>
      </c>
      <c r="AW971" s="15">
        <f t="shared" ca="1" si="511"/>
        <v>8760.7803314997673</v>
      </c>
      <c r="AX971" s="15">
        <f t="shared" ca="1" si="512"/>
        <v>10065.263598485395</v>
      </c>
      <c r="AY971" s="15">
        <f t="shared" ca="1" si="513"/>
        <v>11945.608502808947</v>
      </c>
      <c r="AZ971" s="15">
        <f t="shared" ca="1" si="514"/>
        <v>14512.160565684382</v>
      </c>
      <c r="BA971" s="15">
        <f t="shared" ca="1" si="515"/>
        <v>19765.411291630448</v>
      </c>
      <c r="BB971" s="15">
        <f t="shared" ca="1" si="516"/>
        <v>27990.583354889292</v>
      </c>
      <c r="BC971" s="15">
        <f t="shared" ca="1" si="517"/>
        <v>29007.951020412751</v>
      </c>
      <c r="BD971" s="15">
        <f t="shared" ca="1" si="518"/>
        <v>37222.301000320207</v>
      </c>
      <c r="BE971" s="15">
        <f t="shared" ca="1" si="519"/>
        <v>51693.45950459133</v>
      </c>
      <c r="BF971" s="15">
        <f ca="1">Inputs!$B$13*EXP($B$9-0.5*C$6^2+C$6*Y971)</f>
        <v>14162.238878775606</v>
      </c>
      <c r="BG971" s="15">
        <f t="shared" ca="1" si="520"/>
        <v>17127.067802570458</v>
      </c>
      <c r="BH971" s="15">
        <f t="shared" ca="1" si="521"/>
        <v>18216.824464417605</v>
      </c>
      <c r="BI971" s="15">
        <f t="shared" ca="1" si="522"/>
        <v>29335.089641198498</v>
      </c>
      <c r="BJ971" s="15">
        <f t="shared" ca="1" si="523"/>
        <v>36034.068931472146</v>
      </c>
      <c r="BK971" s="15">
        <f t="shared" ca="1" si="524"/>
        <v>39908.53813761472</v>
      </c>
      <c r="BL971" s="15">
        <f t="shared" ca="1" si="525"/>
        <v>55235.30979741129</v>
      </c>
      <c r="BM971" s="15">
        <f t="shared" ca="1" si="526"/>
        <v>68842.506437763877</v>
      </c>
      <c r="BN971" s="15">
        <f t="shared" ca="1" si="527"/>
        <v>81064.958289536502</v>
      </c>
      <c r="BO971" s="15">
        <f t="shared" ca="1" si="528"/>
        <v>115023.57876555195</v>
      </c>
      <c r="BP971" s="15">
        <f t="shared" ca="1" si="529"/>
        <v>146834.08804223893</v>
      </c>
      <c r="BQ971" s="15">
        <f ca="1">Inputs!$B$20*EXP($B$10-0.5*C$7^2+C$7*AJ971)</f>
        <v>4616.6341607292607</v>
      </c>
      <c r="BR971" s="15">
        <f t="shared" ca="1" si="530"/>
        <v>4108.3782312292706</v>
      </c>
      <c r="BS971" s="15">
        <f t="shared" ca="1" si="531"/>
        <v>6977.6916577256252</v>
      </c>
      <c r="BT971" s="15">
        <f t="shared" ca="1" si="532"/>
        <v>8655.7942132348417</v>
      </c>
      <c r="BU971" s="15">
        <f t="shared" ca="1" si="533"/>
        <v>13438.372182415877</v>
      </c>
      <c r="BV971" s="15">
        <f t="shared" ca="1" si="534"/>
        <v>14990.16311005219</v>
      </c>
      <c r="BW971" s="15">
        <f t="shared" ca="1" si="535"/>
        <v>17412.600587838864</v>
      </c>
      <c r="BX971" s="15">
        <f t="shared" ca="1" si="536"/>
        <v>25951.338085834748</v>
      </c>
      <c r="BY971" s="15">
        <f t="shared" ca="1" si="537"/>
        <v>34686.481004950161</v>
      </c>
      <c r="BZ971" s="15">
        <f t="shared" ca="1" si="538"/>
        <v>56561.515618264893</v>
      </c>
      <c r="CA971" s="15">
        <f t="shared" ca="1" si="539"/>
        <v>107685.8432091155</v>
      </c>
      <c r="CB971" s="15">
        <f ca="1">(AU971*DCF!C$10-DCF!C$5*MAX(AU971*DCF!C$10,0)-MAX(AU971-Inputs!$B$6,0)/Inputs!$B$10)*DCF!C$6</f>
        <v>1028.8489719093454</v>
      </c>
      <c r="CC971" s="15">
        <f ca="1">(AV971*DCF!D$10-DCF!D$5*MAX(AV971*DCF!D$10,0)-MAX(AV971-AU971,0)/Inputs!$B$10)*DCF!D$6</f>
        <v>1695.7565162101132</v>
      </c>
      <c r="CD971" s="15">
        <f ca="1">(AW971*DCF!E$10-DCF!E$5*MAX(AW971*DCF!E$10,0)-MAX(AW971-AV971,0)/Inputs!$B$10)*DCF!E$6</f>
        <v>1741.8758338901646</v>
      </c>
      <c r="CE971" s="15">
        <f ca="1">(AX971*DCF!F$10-DCF!F$5*MAX(AX971*DCF!F$10,0)-MAX(AX971-AW971,0)/Inputs!$B$10)*DCF!F$6</f>
        <v>1925.8003767811115</v>
      </c>
      <c r="CF971" s="15">
        <f ca="1">(AY971*DCF!G$10-DCF!G$5*MAX(AY971*DCF!G$10,0)-MAX(AY971-AX971,0)/Inputs!$B$10)*DCF!G$6</f>
        <v>2099.8365803885981</v>
      </c>
      <c r="CG971" s="15">
        <f ca="1">(AZ971*DCF!H$10-DCF!H$5*MAX(AZ971*DCF!H$10,0)-MAX(AZ971-AY971,0)/Inputs!$B$10)*DCF!H$6</f>
        <v>2361.8090528450889</v>
      </c>
      <c r="CH971" s="15">
        <f ca="1">(BA971*DCF!I$10-DCF!I$5*MAX(BA971*DCF!I$10,0)-MAX(BA971-AZ971,0)/Inputs!$B$10)*DCF!I$6</f>
        <v>2748.7024222574855</v>
      </c>
      <c r="CI971" s="15">
        <f ca="1">(BB971*DCF!J$10-DCF!J$5*MAX(BB971*DCF!J$10,0)-MAX(BB971-BA971,0)/Inputs!$B$10)*DCF!J$6</f>
        <v>3556.8597647003239</v>
      </c>
      <c r="CJ971" s="15">
        <f ca="1">(BC971*DCF!K$10-DCF!K$5*MAX(BC971*DCF!K$10,0)-MAX(BC971-BB971,0)/Inputs!$B$10)*DCF!K$6</f>
        <v>4527.3982579231415</v>
      </c>
      <c r="CK971" s="15">
        <f ca="1">(BD971*DCF!L$10-DCF!L$5*MAX(BD971*DCF!L$10,0)-MAX(BD971-BC971,0)/Inputs!$B$10)*DCF!L$6</f>
        <v>4551.5823545841849</v>
      </c>
      <c r="CL971" s="15">
        <f ca="1">(BE971*DCF!M$10-DCF!M$5*MAX(BE971*DCF!M$10,0)-MAX(BE971-BD971,0)/Inputs!$B$10)*DCF!M$6</f>
        <v>5565.8812353889716</v>
      </c>
      <c r="CM971" s="15">
        <f ca="1">(BF971*DCF!C$28-DCF!C$5*MAX(BF971*DCF!C$28,0)-MAX(BF971-Inputs!$B$13,0)/Inputs!$B$17)*DCF!C$6</f>
        <v>3681.2896615661839</v>
      </c>
      <c r="CN971" s="15">
        <f ca="1">(BG971*DCF!D$28-DCF!D$5*MAX(BG971*DCF!D$28,0)-MAX(BG971-BF971,0)/Inputs!$B$17)*DCF!D$6</f>
        <v>4411.7825375667298</v>
      </c>
      <c r="CO971" s="15">
        <f ca="1">(BH971*DCF!E$28-DCF!E$5*MAX(BH971*DCF!E$28,0)-MAX(BH971-BG971,0)/Inputs!$B$17)*DCF!E$6</f>
        <v>4944.5530273907079</v>
      </c>
      <c r="CP971" s="15">
        <f ca="1">(BI971*DCF!F$28-DCF!F$5*MAX(BI971*DCF!F$28,0)-MAX(BI971-BH971,0)/Inputs!$B$17)*DCF!F$6</f>
        <v>5939.4482130035067</v>
      </c>
      <c r="CQ971" s="15">
        <f ca="1">(BJ971*DCF!G$28-DCF!G$5*MAX(BJ971*DCF!G$28,0)-MAX(BJ971-BI971,0)/Inputs!$B$17)*DCF!G$6</f>
        <v>8222.610435174498</v>
      </c>
      <c r="CR971" s="15">
        <f ca="1">(BK971*DCF!H$28-DCF!H$5*MAX(BK971*DCF!H$28,0)-MAX(BK971-BJ971,0)/Inputs!$B$17)*DCF!H$6</f>
        <v>9267.8379982146434</v>
      </c>
      <c r="CS971" s="15">
        <f ca="1">(BL971*DCF!I$28-DCF!I$5*MAX(BL971*DCF!I$28,0)-MAX(BL971-BK971,0)/Inputs!$B$17)*DCF!I$6</f>
        <v>10788.88924439597</v>
      </c>
      <c r="CT971" s="15">
        <f ca="1">(BM971*DCF!J$28-DCF!J$5*MAX(BM971*DCF!J$28,0)-MAX(BM971-BL971,0)/Inputs!$B$17)*DCF!J$6</f>
        <v>13553.390874701014</v>
      </c>
      <c r="CU971" s="15">
        <f ca="1">(BN971*DCF!K$28-DCF!K$5*MAX(BN971*DCF!K$28,0)-MAX(BN971-BM971,0)/Inputs!$B$17)*DCF!K$6</f>
        <v>15622.472424935138</v>
      </c>
      <c r="CV971" s="15">
        <f ca="1">(BO971*DCF!L$28-DCF!L$5*MAX(BO971*DCF!L$28,0)-MAX(BO971-BN971,0)/Inputs!$B$17)*DCF!L$6</f>
        <v>19107.143761733034</v>
      </c>
      <c r="CW971" s="15">
        <f ca="1">(BP971*DCF!M$28-DCF!M$5*MAX(BP971*DCF!M$28,0)-MAX(BP971-BO971,0)/Inputs!$B$17)*DCF!M$6</f>
        <v>24301.826569992729</v>
      </c>
      <c r="CX971" s="15">
        <f ca="1">(BQ971*DCF!C$46-DCF!C$5*MAX(BQ971*DCF!C$46,0)-MAX(BQ971-Inputs!$B$20,0)/Inputs!$B$24)*DCF!C$6</f>
        <v>-1720.0698573181944</v>
      </c>
      <c r="CY971" s="15">
        <f ca="1">(BR971*DCF!D$46-DCF!D$5*MAX(BR971*DCF!D$46,0)-MAX(BR971-BQ971,0)/Inputs!$B$24)*DCF!D$6</f>
        <v>-701.204355451982</v>
      </c>
      <c r="CZ971" s="15">
        <f ca="1">(BS971*DCF!E$46-DCF!E$5*MAX(BS971*DCF!E$46,0)-MAX(BS971-BR971,0)/Inputs!$B$24)*DCF!E$6</f>
        <v>-1956.1285493743494</v>
      </c>
      <c r="DA971" s="15">
        <f ca="1">(BT971*DCF!F$46-DCF!F$5*MAX(BT971*DCF!F$46,0)-MAX(BT971-BS971,0)/Inputs!$B$24)*DCF!F$6</f>
        <v>-1241.4198500428456</v>
      </c>
      <c r="DB971" s="15">
        <f ca="1">(BU971*DCF!G$46-DCF!G$5*MAX(BU971*DCF!G$46,0)-MAX(BU971-BT971,0)/Inputs!$B$24)*DCF!G$6</f>
        <v>-2060.8050258645826</v>
      </c>
      <c r="DC971" s="15">
        <f ca="1">(BV971*DCF!H$46-DCF!H$5*MAX(BV971*DCF!H$46,0)-MAX(BV971-BU971,0)/Inputs!$B$24)*DCF!H$6</f>
        <v>-482.209522782222</v>
      </c>
      <c r="DD971" s="15">
        <f ca="1">(BW971*DCF!I$46-DCF!I$5*MAX(BW971*DCF!I$46,0)-MAX(BW971-BV971,0)/Inputs!$B$24)*DCF!I$6</f>
        <v>-293.23732734561622</v>
      </c>
      <c r="DE971" s="15">
        <f ca="1">(BX971*DCF!J$46-DCF!J$5*MAX(BX971*DCF!J$46,0)-MAX(BX971-BW971,0)/Inputs!$B$24)*DCF!J$6</f>
        <v>-1175.7468336727991</v>
      </c>
      <c r="DF971" s="15">
        <f ca="1">(BY971*DCF!K$46-DCF!K$5*MAX(BY971*DCF!K$46,0)-MAX(BY971-BX971,0)/Inputs!$B$24)*DCF!K$6</f>
        <v>-158.46988897264762</v>
      </c>
      <c r="DG971" s="15">
        <f ca="1">(BZ971*DCF!L$46-DCF!L$5*MAX(BZ971*DCF!L$46,0)-MAX(BZ971-BY971,0)/Inputs!$B$24)*DCF!L$6</f>
        <v>-1040.5568939773125</v>
      </c>
      <c r="DH971" s="15">
        <f ca="1">(CA971*DCF!M$46-DCF!M$5*MAX(CA971*DCF!M$46,0)-MAX(CA971-BZ971,0)/Inputs!$B$24)*DCF!M$6</f>
        <v>-2245.7101978646415</v>
      </c>
      <c r="DI971" s="15">
        <f ca="1">SUM(CB971:CL971)+BE971*DCF!M$10*(1+Inputs!$B$30)*(1-Inputs!$B$33)*(1-Inputs!$B$30/Inputs!$B$31)/(Inputs!$B$29-Inputs!$B$30)*DCF!M$6</f>
        <v>175667.93274339114</v>
      </c>
      <c r="DJ971" s="15">
        <f ca="1">SUM(CM971:CW971)+BP971*DCF!M$28*(1+Inputs!$B$30)*(1-Inputs!$B$33)*(1-Inputs!$B$30/Inputs!$B$31)/(Inputs!$B$29-Inputs!$B$30)*DCF!M$6</f>
        <v>664696.18968381151</v>
      </c>
      <c r="DK971" s="15">
        <f ca="1">SUM(CX971:DH971)+CA971*DCF!M$46*(1+Inputs!$B$30)*(1-Inputs!$B$33)*(1-Inputs!$B$30/Inputs!$B$31)/(Inputs!$B$29-Inputs!$B$30)*DCF!M$6</f>
        <v>153419.51150223598</v>
      </c>
      <c r="DM971" s="15">
        <f ca="1">DI971+DJ971+DK971+Inputs!$B$34+Inputs!$B$36-Inputs!$B$35</f>
        <v>1070634.6339294387</v>
      </c>
    </row>
    <row r="972" spans="1:117" x14ac:dyDescent="0.75">
      <c r="A972" s="11">
        <v>959</v>
      </c>
      <c r="C972" s="23">
        <f t="shared" ca="1" si="545"/>
        <v>-0.71131800720218363</v>
      </c>
      <c r="D972" s="23">
        <f t="shared" ca="1" si="545"/>
        <v>-0.57014201867036707</v>
      </c>
      <c r="E972" s="23">
        <f t="shared" ca="1" si="545"/>
        <v>-0.30062500146235588</v>
      </c>
      <c r="F972" s="23">
        <f t="shared" ca="1" si="545"/>
        <v>-0.77331731092131362</v>
      </c>
      <c r="G972" s="23">
        <f t="shared" ca="1" si="545"/>
        <v>0.53820575620149225</v>
      </c>
      <c r="H972" s="23">
        <f t="shared" ca="1" si="545"/>
        <v>-1.0034254008973149</v>
      </c>
      <c r="I972" s="23">
        <f t="shared" ca="1" si="545"/>
        <v>-0.48664174844694796</v>
      </c>
      <c r="J972" s="23">
        <f t="shared" ca="1" si="545"/>
        <v>8.7610675786458647E-2</v>
      </c>
      <c r="K972" s="23">
        <f t="shared" ca="1" si="545"/>
        <v>0.32742009407413447</v>
      </c>
      <c r="L972" s="23">
        <f t="shared" ca="1" si="545"/>
        <v>-1.0583693847154783</v>
      </c>
      <c r="M972" s="23">
        <f t="shared" ca="1" si="545"/>
        <v>-0.89058671421311475</v>
      </c>
      <c r="N972" s="23">
        <f ca="1">SQRT(Inputs!$B$38)*C972+SQRT(1-Inputs!$B$38)*_xlfn.NORM.S.INV(RAND())</f>
        <v>-8.8179279428360346E-2</v>
      </c>
      <c r="O972" s="23">
        <f ca="1">SQRT(Inputs!$B$38)*D972+SQRT(1-Inputs!$B$38)*_xlfn.NORM.S.INV(RAND())</f>
        <v>1.2777796638636725</v>
      </c>
      <c r="P972" s="23">
        <f ca="1">SQRT(Inputs!$B$38)*E972+SQRT(1-Inputs!$B$38)*_xlfn.NORM.S.INV(RAND())</f>
        <v>0.49358994224103991</v>
      </c>
      <c r="Q972" s="23">
        <f ca="1">SQRT(Inputs!$B$38)*F972+SQRT(1-Inputs!$B$38)*_xlfn.NORM.S.INV(RAND())</f>
        <v>-1.0019172365948528</v>
      </c>
      <c r="R972" s="23">
        <f ca="1">SQRT(Inputs!$B$38)*G972+SQRT(1-Inputs!$B$38)*_xlfn.NORM.S.INV(RAND())</f>
        <v>0.83596689781000788</v>
      </c>
      <c r="S972" s="23">
        <f ca="1">SQRT(Inputs!$B$38)*H972+SQRT(1-Inputs!$B$38)*_xlfn.NORM.S.INV(RAND())</f>
        <v>-0.16650825334269415</v>
      </c>
      <c r="T972" s="23">
        <f ca="1">SQRT(Inputs!$B$38)*I972+SQRT(1-Inputs!$B$38)*_xlfn.NORM.S.INV(RAND())</f>
        <v>-1.7498585757502285</v>
      </c>
      <c r="U972" s="23">
        <f ca="1">SQRT(Inputs!$B$38)*J972+SQRT(1-Inputs!$B$38)*_xlfn.NORM.S.INV(RAND())</f>
        <v>0.25850260519339063</v>
      </c>
      <c r="V972" s="23">
        <f ca="1">SQRT(Inputs!$B$38)*K972+SQRT(1-Inputs!$B$38)*_xlfn.NORM.S.INV(RAND())</f>
        <v>-1.1348823081125918</v>
      </c>
      <c r="W972" s="23">
        <f ca="1">SQRT(Inputs!$B$38)*L972+SQRT(1-Inputs!$B$38)*_xlfn.NORM.S.INV(RAND())</f>
        <v>-0.247548598761061</v>
      </c>
      <c r="X972" s="23">
        <f ca="1">SQRT(Inputs!$B$38)*M972+SQRT(1-Inputs!$B$38)*_xlfn.NORM.S.INV(RAND())</f>
        <v>-1.2703083063781564</v>
      </c>
      <c r="Y972" s="23">
        <f ca="1">SQRT(Inputs!$B$38)*C972+SQRT(1-Inputs!$B$38)*_xlfn.NORM.S.INV(RAND())</f>
        <v>-1.3471118319277118</v>
      </c>
      <c r="Z972" s="23">
        <f ca="1">SQRT(Inputs!$B$38)*D972+SQRT(1-Inputs!$B$38)*_xlfn.NORM.S.INV(RAND())</f>
        <v>0.38098246376316786</v>
      </c>
      <c r="AA972" s="23">
        <f ca="1">SQRT(Inputs!$B$38)*E972+SQRT(1-Inputs!$B$38)*_xlfn.NORM.S.INV(RAND())</f>
        <v>-0.88200727903828702</v>
      </c>
      <c r="AB972" s="23">
        <f ca="1">SQRT(Inputs!$B$38)*F972+SQRT(1-Inputs!$B$38)*_xlfn.NORM.S.INV(RAND())</f>
        <v>0.17981712125234811</v>
      </c>
      <c r="AC972" s="23">
        <f ca="1">SQRT(Inputs!$B$38)*G972+SQRT(1-Inputs!$B$38)*_xlfn.NORM.S.INV(RAND())</f>
        <v>-4.8432583561453524E-2</v>
      </c>
      <c r="AD972" s="23">
        <f ca="1">SQRT(Inputs!$B$38)*H972+SQRT(1-Inputs!$B$38)*_xlfn.NORM.S.INV(RAND())</f>
        <v>0.57032375436062921</v>
      </c>
      <c r="AE972" s="23">
        <f ca="1">SQRT(Inputs!$B$38)*I972+SQRT(1-Inputs!$B$38)*_xlfn.NORM.S.INV(RAND())</f>
        <v>-0.73587965886223561</v>
      </c>
      <c r="AF972" s="23">
        <f ca="1">SQRT(Inputs!$B$38)*J972+SQRT(1-Inputs!$B$38)*_xlfn.NORM.S.INV(RAND())</f>
        <v>-1.1230395243433278</v>
      </c>
      <c r="AG972" s="23">
        <f ca="1">SQRT(Inputs!$B$38)*K972+SQRT(1-Inputs!$B$38)*_xlfn.NORM.S.INV(RAND())</f>
        <v>-8.6610355777314268E-2</v>
      </c>
      <c r="AH972" s="23">
        <f ca="1">SQRT(Inputs!$B$38)*L972+SQRT(1-Inputs!$B$38)*_xlfn.NORM.S.INV(RAND())</f>
        <v>-0.7726255756334276</v>
      </c>
      <c r="AI972" s="23">
        <f ca="1">SQRT(Inputs!$B$38)*M972+SQRT(1-Inputs!$B$38)*_xlfn.NORM.S.INV(RAND())</f>
        <v>-1.1332963871737189</v>
      </c>
      <c r="AJ972" s="23">
        <f ca="1">SQRT(Inputs!$B$38)*C972+SQRT(1-Inputs!$B$38)*_xlfn.NORM.S.INV(RAND())</f>
        <v>-1.5022003165681876</v>
      </c>
      <c r="AK972" s="23">
        <f ca="1">SQRT(Inputs!$B$38)*D972+SQRT(1-Inputs!$B$38)*_xlfn.NORM.S.INV(RAND())</f>
        <v>-0.63547482674910327</v>
      </c>
      <c r="AL972" s="23">
        <f ca="1">SQRT(Inputs!$B$38)*E972+SQRT(1-Inputs!$B$38)*_xlfn.NORM.S.INV(RAND())</f>
        <v>-1.4499702742297615E-2</v>
      </c>
      <c r="AM972" s="23">
        <f ca="1">SQRT(Inputs!$B$38)*F972+SQRT(1-Inputs!$B$38)*_xlfn.NORM.S.INV(RAND())</f>
        <v>-7.5949751998950821E-2</v>
      </c>
      <c r="AN972" s="23">
        <f ca="1">SQRT(Inputs!$B$38)*G972+SQRT(1-Inputs!$B$38)*_xlfn.NORM.S.INV(RAND())</f>
        <v>1.6984180391913346</v>
      </c>
      <c r="AO972" s="23">
        <f ca="1">SQRT(Inputs!$B$38)*H972+SQRT(1-Inputs!$B$38)*_xlfn.NORM.S.INV(RAND())</f>
        <v>-0.99338990210709366</v>
      </c>
      <c r="AP972" s="23">
        <f ca="1">SQRT(Inputs!$B$38)*I972+SQRT(1-Inputs!$B$38)*_xlfn.NORM.S.INV(RAND())</f>
        <v>0.15185098138440162</v>
      </c>
      <c r="AQ972" s="23">
        <f ca="1">SQRT(Inputs!$B$38)*J972+SQRT(1-Inputs!$B$38)*_xlfn.NORM.S.INV(RAND())</f>
        <v>0.98177809079720735</v>
      </c>
      <c r="AR972" s="23">
        <f ca="1">SQRT(Inputs!$B$38)*K972+SQRT(1-Inputs!$B$38)*_xlfn.NORM.S.INV(RAND())</f>
        <v>0.41490006509748978</v>
      </c>
      <c r="AS972" s="23">
        <f ca="1">SQRT(Inputs!$B$38)*L972+SQRT(1-Inputs!$B$38)*_xlfn.NORM.S.INV(RAND())</f>
        <v>-1.0093861948886895</v>
      </c>
      <c r="AT972" s="23">
        <f ca="1">SQRT(Inputs!$B$38)*M972+SQRT(1-Inputs!$B$38)*_xlfn.NORM.S.INV(RAND())</f>
        <v>-0.49172716159120744</v>
      </c>
      <c r="AU972" s="15">
        <f ca="1">Inputs!$B$6*EXP($B$8-0.5*C$5^2+C$5*N972)</f>
        <v>4891.9122786240496</v>
      </c>
      <c r="AV972" s="15">
        <f t="shared" ca="1" si="510"/>
        <v>7185.3244376037537</v>
      </c>
      <c r="AW972" s="15">
        <f t="shared" ca="1" si="511"/>
        <v>9364.3720616426308</v>
      </c>
      <c r="AX972" s="15">
        <f t="shared" ca="1" si="512"/>
        <v>10087.810688370751</v>
      </c>
      <c r="AY972" s="15">
        <f t="shared" ca="1" si="513"/>
        <v>13592.675247759415</v>
      </c>
      <c r="AZ972" s="15">
        <f t="shared" ca="1" si="514"/>
        <v>16322.168492948284</v>
      </c>
      <c r="BA972" s="15">
        <f t="shared" ca="1" si="515"/>
        <v>16631.521957713449</v>
      </c>
      <c r="BB972" s="15">
        <f t="shared" ca="1" si="516"/>
        <v>20896.301837219668</v>
      </c>
      <c r="BC972" s="15">
        <f t="shared" ca="1" si="517"/>
        <v>22937.089106595853</v>
      </c>
      <c r="BD972" s="15">
        <f t="shared" ca="1" si="518"/>
        <v>27456.939600789567</v>
      </c>
      <c r="BE972" s="15">
        <f t="shared" ca="1" si="519"/>
        <v>29968.988733140199</v>
      </c>
      <c r="BF972" s="15">
        <f ca="1">Inputs!$B$13*EXP($B$9-0.5*C$6^2+C$6*Y972)</f>
        <v>10589.385620131776</v>
      </c>
      <c r="BG972" s="15">
        <f t="shared" ca="1" si="520"/>
        <v>13824.047854563389</v>
      </c>
      <c r="BH972" s="15">
        <f t="shared" ca="1" si="521"/>
        <v>14591.812396866935</v>
      </c>
      <c r="BI972" s="15">
        <f t="shared" ca="1" si="522"/>
        <v>18363.867348787226</v>
      </c>
      <c r="BJ972" s="15">
        <f t="shared" ca="1" si="523"/>
        <v>22356.282253795995</v>
      </c>
      <c r="BK972" s="15">
        <f t="shared" ca="1" si="524"/>
        <v>29653.444768083562</v>
      </c>
      <c r="BL972" s="15">
        <f t="shared" ca="1" si="525"/>
        <v>33112.475900725025</v>
      </c>
      <c r="BM972" s="15">
        <f t="shared" ca="1" si="526"/>
        <v>35402.20363072797</v>
      </c>
      <c r="BN972" s="15">
        <f t="shared" ca="1" si="527"/>
        <v>43090.708545596426</v>
      </c>
      <c r="BO972" s="15">
        <f t="shared" ca="1" si="528"/>
        <v>48464.617368558043</v>
      </c>
      <c r="BP972" s="15">
        <f t="shared" ca="1" si="529"/>
        <v>52463.109839138044</v>
      </c>
      <c r="BQ972" s="15">
        <f ca="1">Inputs!$B$20*EXP($B$10-0.5*C$7^2+C$7*AJ972)</f>
        <v>2517.7583452192939</v>
      </c>
      <c r="BR972" s="15">
        <f t="shared" ca="1" si="530"/>
        <v>2791.9391097497169</v>
      </c>
      <c r="BS972" s="15">
        <f t="shared" ca="1" si="531"/>
        <v>3807.3724819123381</v>
      </c>
      <c r="BT972" s="15">
        <f t="shared" ca="1" si="532"/>
        <v>5145.9818834014814</v>
      </c>
      <c r="BU972" s="15">
        <f t="shared" ca="1" si="533"/>
        <v>10756.578412236275</v>
      </c>
      <c r="BV972" s="15">
        <f t="shared" ca="1" si="534"/>
        <v>11964.435448224855</v>
      </c>
      <c r="BW972" s="15">
        <f t="shared" ca="1" si="535"/>
        <v>17240.995917114506</v>
      </c>
      <c r="BX972" s="15">
        <f t="shared" ca="1" si="536"/>
        <v>29359.795885148607</v>
      </c>
      <c r="BY972" s="15">
        <f t="shared" ca="1" si="537"/>
        <v>44536.735566524592</v>
      </c>
      <c r="BZ972" s="15">
        <f t="shared" ca="1" si="538"/>
        <v>51907.726900489346</v>
      </c>
      <c r="CA972" s="15">
        <f t="shared" ca="1" si="539"/>
        <v>66813.73143597359</v>
      </c>
      <c r="CB972" s="15">
        <f ca="1">(AU972*DCF!C$10-DCF!C$5*MAX(AU972*DCF!C$10,0)-MAX(AU972-Inputs!$B$6,0)/Inputs!$B$10)*DCF!C$6</f>
        <v>1043.5757486452608</v>
      </c>
      <c r="CC972" s="15">
        <f ca="1">(AV972*DCF!D$10-DCF!D$5*MAX(AV972*DCF!D$10,0)-MAX(AV972-AU972,0)/Inputs!$B$10)*DCF!D$6</f>
        <v>1192.1856205837003</v>
      </c>
      <c r="CD972" s="15">
        <f ca="1">(AW972*DCF!E$10-DCF!E$5*MAX(AW972*DCF!E$10,0)-MAX(AW972-AV972,0)/Inputs!$B$10)*DCF!E$6</f>
        <v>1671.2726778253184</v>
      </c>
      <c r="CE972" s="15">
        <f ca="1">(AX972*DCF!F$10-DCF!F$5*MAX(AX972*DCF!F$10,0)-MAX(AX972-AW972,0)/Inputs!$B$10)*DCF!F$6</f>
        <v>2051.6233544216038</v>
      </c>
      <c r="CF972" s="15">
        <f ca="1">(AY972*DCF!G$10-DCF!G$5*MAX(AY972*DCF!G$10,0)-MAX(AY972-AX972,0)/Inputs!$B$10)*DCF!G$6</f>
        <v>2126.9372113163545</v>
      </c>
      <c r="CG972" s="15">
        <f ca="1">(AZ972*DCF!H$10-DCF!H$5*MAX(AZ972*DCF!H$10,0)-MAX(AZ972-AY972,0)/Inputs!$B$10)*DCF!H$6</f>
        <v>2684.2902621826806</v>
      </c>
      <c r="CH972" s="15">
        <f ca="1">(BA972*DCF!I$10-DCF!I$5*MAX(BA972*DCF!I$10,0)-MAX(BA972-AZ972,0)/Inputs!$B$10)*DCF!I$6</f>
        <v>2987.227534913593</v>
      </c>
      <c r="CI972" s="15">
        <f ca="1">(BB972*DCF!J$10-DCF!J$5*MAX(BB972*DCF!J$10,0)-MAX(BB972-BA972,0)/Inputs!$B$10)*DCF!J$6</f>
        <v>2939.5967686570771</v>
      </c>
      <c r="CJ972" s="15">
        <f ca="1">(BC972*DCF!K$10-DCF!K$5*MAX(BC972*DCF!K$10,0)-MAX(BC972-BB972,0)/Inputs!$B$10)*DCF!K$6</f>
        <v>3406.8238231703781</v>
      </c>
      <c r="CK972" s="15">
        <f ca="1">(BD972*DCF!L$10-DCF!L$5*MAX(BD972*DCF!L$10,0)-MAX(BD972-BC972,0)/Inputs!$B$10)*DCF!L$6</f>
        <v>3556.5387604068687</v>
      </c>
      <c r="CL972" s="15">
        <f ca="1">(BE972*DCF!M$10-DCF!M$5*MAX(BE972*DCF!M$10,0)-MAX(BE972-BD972,0)/Inputs!$B$10)*DCF!M$6</f>
        <v>3928.920820670066</v>
      </c>
      <c r="CM972" s="15">
        <f ca="1">(BF972*DCF!C$28-DCF!C$5*MAX(BF972*DCF!C$28,0)-MAX(BF972-Inputs!$B$13,0)/Inputs!$B$17)*DCF!C$6</f>
        <v>3231.8110447179411</v>
      </c>
      <c r="CN972" s="15">
        <f ca="1">(BG972*DCF!D$28-DCF!D$5*MAX(BG972*DCF!D$28,0)-MAX(BG972-BF972,0)/Inputs!$B$17)*DCF!D$6</f>
        <v>3381.3991657384609</v>
      </c>
      <c r="CO972" s="15">
        <f ca="1">(BH972*DCF!E$28-DCF!E$5*MAX(BH972*DCF!E$28,0)-MAX(BH972-BG972,0)/Inputs!$B$17)*DCF!E$6</f>
        <v>3981.3452758986214</v>
      </c>
      <c r="CP972" s="15">
        <f ca="1">(BI972*DCF!F$28-DCF!F$5*MAX(BI972*DCF!F$28,0)-MAX(BI972-BH972,0)/Inputs!$B$17)*DCF!F$6</f>
        <v>4298.5440392175888</v>
      </c>
      <c r="CQ972" s="15">
        <f ca="1">(BJ972*DCF!G$28-DCF!G$5*MAX(BJ972*DCF!G$28,0)-MAX(BJ972-BI972,0)/Inputs!$B$17)*DCF!G$6</f>
        <v>5129.0223005930893</v>
      </c>
      <c r="CR972" s="15">
        <f ca="1">(BK972*DCF!H$28-DCF!H$5*MAX(BK972*DCF!H$28,0)-MAX(BK972-BJ972,0)/Inputs!$B$17)*DCF!H$6</f>
        <v>6199.8497791138061</v>
      </c>
      <c r="CS972" s="15">
        <f ca="1">(BL972*DCF!I$28-DCF!I$5*MAX(BL972*DCF!I$28,0)-MAX(BL972-BK972,0)/Inputs!$B$17)*DCF!I$6</f>
        <v>7290.0222620488767</v>
      </c>
      <c r="CT972" s="15">
        <f ca="1">(BM972*DCF!J$28-DCF!J$5*MAX(BM972*DCF!J$28,0)-MAX(BM972-BL972,0)/Inputs!$B$17)*DCF!J$6</f>
        <v>7594.0311813437565</v>
      </c>
      <c r="CU972" s="15">
        <f ca="1">(BN972*DCF!K$28-DCF!K$5*MAX(BN972*DCF!K$28,0)-MAX(BN972-BM972,0)/Inputs!$B$17)*DCF!K$6</f>
        <v>8158.2957012051247</v>
      </c>
      <c r="CV972" s="15">
        <f ca="1">(BO972*DCF!L$28-DCF!L$5*MAX(BO972*DCF!L$28,0)-MAX(BO972-BN972,0)/Inputs!$B$17)*DCF!L$6</f>
        <v>9061.6416869841778</v>
      </c>
      <c r="CW972" s="15">
        <f ca="1">(BP972*DCF!M$28-DCF!M$5*MAX(BP972*DCF!M$28,0)-MAX(BP972-BO972,0)/Inputs!$B$17)*DCF!M$6</f>
        <v>9453.0096601519654</v>
      </c>
      <c r="CX972" s="15">
        <f ca="1">(BQ972*DCF!C$46-DCF!C$5*MAX(BQ972*DCF!C$46,0)-MAX(BQ972-Inputs!$B$20,0)/Inputs!$B$24)*DCF!C$6</f>
        <v>-581.46844000445583</v>
      </c>
      <c r="CY972" s="15">
        <f ca="1">(BR972*DCF!D$46-DCF!D$5*MAX(BR972*DCF!D$46,0)-MAX(BR972-BQ972,0)/Inputs!$B$24)*DCF!D$6</f>
        <v>-593.50955349073695</v>
      </c>
      <c r="CZ972" s="15">
        <f ca="1">(BS972*DCF!E$46-DCF!E$5*MAX(BS972*DCF!E$46,0)-MAX(BS972-BR972,0)/Inputs!$B$24)*DCF!E$6</f>
        <v>-850.48430598690356</v>
      </c>
      <c r="DA972" s="15">
        <f ca="1">(BT972*DCF!F$46-DCF!F$5*MAX(BT972*DCF!F$46,0)-MAX(BT972-BS972,0)/Inputs!$B$24)*DCF!F$6</f>
        <v>-862.19293588206915</v>
      </c>
      <c r="DB972" s="15">
        <f ca="1">(BU972*DCF!G$46-DCF!G$5*MAX(BU972*DCF!G$46,0)-MAX(BU972-BT972,0)/Inputs!$B$24)*DCF!G$6</f>
        <v>-2249.1238658316042</v>
      </c>
      <c r="DC972" s="15">
        <f ca="1">(BV972*DCF!H$46-DCF!H$5*MAX(BV972*DCF!H$46,0)-MAX(BV972-BU972,0)/Inputs!$B$24)*DCF!H$6</f>
        <v>-375.33417327060579</v>
      </c>
      <c r="DD972" s="15">
        <f ca="1">(BW972*DCF!I$46-DCF!I$5*MAX(BW972*DCF!I$46,0)-MAX(BW972-BV972,0)/Inputs!$B$24)*DCF!I$6</f>
        <v>-1116.5089011695648</v>
      </c>
      <c r="DE972" s="15">
        <f ca="1">(BX972*DCF!J$46-DCF!J$5*MAX(BX972*DCF!J$46,0)-MAX(BX972-BW972,0)/Inputs!$B$24)*DCF!J$6</f>
        <v>-1982.1455343934629</v>
      </c>
      <c r="DF972" s="15">
        <f ca="1">(BY972*DCF!K$46-DCF!K$5*MAX(BY972*DCF!K$46,0)-MAX(BY972-BX972,0)/Inputs!$B$24)*DCF!K$6</f>
        <v>-1173.8591104090542</v>
      </c>
      <c r="DG972" s="15">
        <f ca="1">(BZ972*DCF!L$46-DCF!L$5*MAX(BZ972*DCF!L$46,0)-MAX(BZ972-BY972,0)/Inputs!$B$24)*DCF!L$6</f>
        <v>1920.0615463569961</v>
      </c>
      <c r="DH972" s="15">
        <f ca="1">(CA972*DCF!M$46-DCF!M$5*MAX(CA972*DCF!M$46,0)-MAX(CA972-BZ972,0)/Inputs!$B$24)*DCF!M$6</f>
        <v>2121.7416209772869</v>
      </c>
      <c r="DI972" s="15">
        <f ca="1">SUM(CB972:CL972)+BE972*DCF!M$10*(1+Inputs!$B$30)*(1-Inputs!$B$33)*(1-Inputs!$B$30/Inputs!$B$31)/(Inputs!$B$29-Inputs!$B$30)*DCF!M$6</f>
        <v>110993.08452597128</v>
      </c>
      <c r="DJ972" s="15">
        <f ca="1">SUM(CM972:CW972)+BP972*DCF!M$28*(1+Inputs!$B$30)*(1-Inputs!$B$33)*(1-Inputs!$B$30/Inputs!$B$31)/(Inputs!$B$29-Inputs!$B$30)*DCF!M$6</f>
        <v>262453.01001051755</v>
      </c>
      <c r="DK972" s="15">
        <f ca="1">SUM(CX972:DH972)+CA972*DCF!M$46*(1+Inputs!$B$30)*(1-Inputs!$B$33)*(1-Inputs!$B$30/Inputs!$B$31)/(Inputs!$B$29-Inputs!$B$30)*DCF!M$6</f>
        <v>97559.119739366099</v>
      </c>
      <c r="DM972" s="15">
        <f ca="1">DI972+DJ972+DK972+Inputs!$B$34+Inputs!$B$36-Inputs!$B$35</f>
        <v>547856.21427585487</v>
      </c>
    </row>
    <row r="973" spans="1:117" x14ac:dyDescent="0.75">
      <c r="A973" s="11">
        <v>960</v>
      </c>
      <c r="C973" s="23">
        <f t="shared" ca="1" si="545"/>
        <v>0.19067421335074436</v>
      </c>
      <c r="D973" s="23">
        <f t="shared" ca="1" si="545"/>
        <v>-0.26740355657473353</v>
      </c>
      <c r="E973" s="23">
        <f t="shared" ca="1" si="545"/>
        <v>2.6984026930447085</v>
      </c>
      <c r="F973" s="23">
        <f t="shared" ca="1" si="545"/>
        <v>0.64174907028196659</v>
      </c>
      <c r="G973" s="23">
        <f t="shared" ca="1" si="545"/>
        <v>0.85149427135687583</v>
      </c>
      <c r="H973" s="23">
        <f t="shared" ca="1" si="545"/>
        <v>-1.6307290693358576</v>
      </c>
      <c r="I973" s="23">
        <f t="shared" ca="1" si="545"/>
        <v>-2.3417712682458851</v>
      </c>
      <c r="J973" s="23">
        <f t="shared" ca="1" si="545"/>
        <v>-0.74837432243372759</v>
      </c>
      <c r="K973" s="23">
        <f t="shared" ca="1" si="545"/>
        <v>-2.0364000101649107</v>
      </c>
      <c r="L973" s="23">
        <f t="shared" ca="1" si="545"/>
        <v>-0.27082404091743917</v>
      </c>
      <c r="M973" s="23">
        <f t="shared" ca="1" si="545"/>
        <v>-0.58353721552702864</v>
      </c>
      <c r="N973" s="23">
        <f ca="1">SQRT(Inputs!$B$38)*C973+SQRT(1-Inputs!$B$38)*_xlfn.NORM.S.INV(RAND())</f>
        <v>-1.9367305194088773</v>
      </c>
      <c r="O973" s="23">
        <f ca="1">SQRT(Inputs!$B$38)*D973+SQRT(1-Inputs!$B$38)*_xlfn.NORM.S.INV(RAND())</f>
        <v>0.72456032026151684</v>
      </c>
      <c r="P973" s="23">
        <f ca="1">SQRT(Inputs!$B$38)*E973+SQRT(1-Inputs!$B$38)*_xlfn.NORM.S.INV(RAND())</f>
        <v>1.593888522453736</v>
      </c>
      <c r="Q973" s="23">
        <f ca="1">SQRT(Inputs!$B$38)*F973+SQRT(1-Inputs!$B$38)*_xlfn.NORM.S.INV(RAND())</f>
        <v>0.32537026185054568</v>
      </c>
      <c r="R973" s="23">
        <f ca="1">SQRT(Inputs!$B$38)*G973+SQRT(1-Inputs!$B$38)*_xlfn.NORM.S.INV(RAND())</f>
        <v>1.0154461866568076</v>
      </c>
      <c r="S973" s="23">
        <f ca="1">SQRT(Inputs!$B$38)*H973+SQRT(1-Inputs!$B$38)*_xlfn.NORM.S.INV(RAND())</f>
        <v>-0.96478882755120232</v>
      </c>
      <c r="T973" s="23">
        <f ca="1">SQRT(Inputs!$B$38)*I973+SQRT(1-Inputs!$B$38)*_xlfn.NORM.S.INV(RAND())</f>
        <v>-1.4774394983355847</v>
      </c>
      <c r="U973" s="23">
        <f ca="1">SQRT(Inputs!$B$38)*J973+SQRT(1-Inputs!$B$38)*_xlfn.NORM.S.INV(RAND())</f>
        <v>-1.4337705875403972</v>
      </c>
      <c r="V973" s="23">
        <f ca="1">SQRT(Inputs!$B$38)*K973+SQRT(1-Inputs!$B$38)*_xlfn.NORM.S.INV(RAND())</f>
        <v>-0.98683632600041693</v>
      </c>
      <c r="W973" s="23">
        <f ca="1">SQRT(Inputs!$B$38)*L973+SQRT(1-Inputs!$B$38)*_xlfn.NORM.S.INV(RAND())</f>
        <v>0.36691761139343071</v>
      </c>
      <c r="X973" s="23">
        <f ca="1">SQRT(Inputs!$B$38)*M973+SQRT(1-Inputs!$B$38)*_xlfn.NORM.S.INV(RAND())</f>
        <v>-0.6984976879969933</v>
      </c>
      <c r="Y973" s="23">
        <f ca="1">SQRT(Inputs!$B$38)*C973+SQRT(1-Inputs!$B$38)*_xlfn.NORM.S.INV(RAND())</f>
        <v>0.56519308533307155</v>
      </c>
      <c r="Z973" s="23">
        <f ca="1">SQRT(Inputs!$B$38)*D973+SQRT(1-Inputs!$B$38)*_xlfn.NORM.S.INV(RAND())</f>
        <v>0.69749229166173687</v>
      </c>
      <c r="AA973" s="23">
        <f ca="1">SQRT(Inputs!$B$38)*E973+SQRT(1-Inputs!$B$38)*_xlfn.NORM.S.INV(RAND())</f>
        <v>2.0886235733551306</v>
      </c>
      <c r="AB973" s="23">
        <f ca="1">SQRT(Inputs!$B$38)*F973+SQRT(1-Inputs!$B$38)*_xlfn.NORM.S.INV(RAND())</f>
        <v>-0.18753396093553421</v>
      </c>
      <c r="AC973" s="23">
        <f ca="1">SQRT(Inputs!$B$38)*G973+SQRT(1-Inputs!$B$38)*_xlfn.NORM.S.INV(RAND())</f>
        <v>1.4739492031651902</v>
      </c>
      <c r="AD973" s="23">
        <f ca="1">SQRT(Inputs!$B$38)*H973+SQRT(1-Inputs!$B$38)*_xlfn.NORM.S.INV(RAND())</f>
        <v>-0.11389941896312927</v>
      </c>
      <c r="AE973" s="23">
        <f ca="1">SQRT(Inputs!$B$38)*I973+SQRT(1-Inputs!$B$38)*_xlfn.NORM.S.INV(RAND())</f>
        <v>-0.34054293533102764</v>
      </c>
      <c r="AF973" s="23">
        <f ca="1">SQRT(Inputs!$B$38)*J973+SQRT(1-Inputs!$B$38)*_xlfn.NORM.S.INV(RAND())</f>
        <v>-0.71473501681641716</v>
      </c>
      <c r="AG973" s="23">
        <f ca="1">SQRT(Inputs!$B$38)*K973+SQRT(1-Inputs!$B$38)*_xlfn.NORM.S.INV(RAND())</f>
        <v>0.28514773399243154</v>
      </c>
      <c r="AH973" s="23">
        <f ca="1">SQRT(Inputs!$B$38)*L973+SQRT(1-Inputs!$B$38)*_xlfn.NORM.S.INV(RAND())</f>
        <v>1.1944799256143919</v>
      </c>
      <c r="AI973" s="23">
        <f ca="1">SQRT(Inputs!$B$38)*M973+SQRT(1-Inputs!$B$38)*_xlfn.NORM.S.INV(RAND())</f>
        <v>-2.4782930188968249</v>
      </c>
      <c r="AJ973" s="23">
        <f ca="1">SQRT(Inputs!$B$38)*C973+SQRT(1-Inputs!$B$38)*_xlfn.NORM.S.INV(RAND())</f>
        <v>1.162165672676863</v>
      </c>
      <c r="AK973" s="23">
        <f ca="1">SQRT(Inputs!$B$38)*D973+SQRT(1-Inputs!$B$38)*_xlfn.NORM.S.INV(RAND())</f>
        <v>-7.680454398293475E-2</v>
      </c>
      <c r="AL973" s="23">
        <f ca="1">SQRT(Inputs!$B$38)*E973+SQRT(1-Inputs!$B$38)*_xlfn.NORM.S.INV(RAND())</f>
        <v>1.8622821429785081</v>
      </c>
      <c r="AM973" s="23">
        <f ca="1">SQRT(Inputs!$B$38)*F973+SQRT(1-Inputs!$B$38)*_xlfn.NORM.S.INV(RAND())</f>
        <v>1.3499550892791348</v>
      </c>
      <c r="AN973" s="23">
        <f ca="1">SQRT(Inputs!$B$38)*G973+SQRT(1-Inputs!$B$38)*_xlfn.NORM.S.INV(RAND())</f>
        <v>0.15862002782711465</v>
      </c>
      <c r="AO973" s="23">
        <f ca="1">SQRT(Inputs!$B$38)*H973+SQRT(1-Inputs!$B$38)*_xlfn.NORM.S.INV(RAND())</f>
        <v>-1.1428344122713265</v>
      </c>
      <c r="AP973" s="23">
        <f ca="1">SQRT(Inputs!$B$38)*I973+SQRT(1-Inputs!$B$38)*_xlfn.NORM.S.INV(RAND())</f>
        <v>-0.64947946308837812</v>
      </c>
      <c r="AQ973" s="23">
        <f ca="1">SQRT(Inputs!$B$38)*J973+SQRT(1-Inputs!$B$38)*_xlfn.NORM.S.INV(RAND())</f>
        <v>0.42104719615124786</v>
      </c>
      <c r="AR973" s="23">
        <f ca="1">SQRT(Inputs!$B$38)*K973+SQRT(1-Inputs!$B$38)*_xlfn.NORM.S.INV(RAND())</f>
        <v>-0.90417902304462783</v>
      </c>
      <c r="AS973" s="23">
        <f ca="1">SQRT(Inputs!$B$38)*L973+SQRT(1-Inputs!$B$38)*_xlfn.NORM.S.INV(RAND())</f>
        <v>-0.38407033687215109</v>
      </c>
      <c r="AT973" s="23">
        <f ca="1">SQRT(Inputs!$B$38)*M973+SQRT(1-Inputs!$B$38)*_xlfn.NORM.S.INV(RAND())</f>
        <v>-1.0045251097029559</v>
      </c>
      <c r="AU973" s="15">
        <f ca="1">Inputs!$B$6*EXP($B$8-0.5*C$5^2+C$5*N973)</f>
        <v>3626.8068735069878</v>
      </c>
      <c r="AV973" s="15">
        <f t="shared" ca="1" si="510"/>
        <v>4910.9580757103367</v>
      </c>
      <c r="AW973" s="15">
        <f t="shared" ca="1" si="511"/>
        <v>7424.2391770164832</v>
      </c>
      <c r="AX973" s="15">
        <f t="shared" ca="1" si="512"/>
        <v>9440.2988139667668</v>
      </c>
      <c r="AY973" s="15">
        <f t="shared" ca="1" si="513"/>
        <v>12989.636942586299</v>
      </c>
      <c r="AZ973" s="15">
        <f t="shared" ca="1" si="514"/>
        <v>14285.411441902088</v>
      </c>
      <c r="BA973" s="15">
        <f t="shared" ca="1" si="515"/>
        <v>14977.150344899079</v>
      </c>
      <c r="BB973" s="15">
        <f t="shared" ca="1" si="516"/>
        <v>15883.007980698094</v>
      </c>
      <c r="BC973" s="15">
        <f t="shared" ca="1" si="517"/>
        <v>17685.122224573402</v>
      </c>
      <c r="BD973" s="15">
        <f t="shared" ca="1" si="518"/>
        <v>22422.404485428087</v>
      </c>
      <c r="BE973" s="15">
        <f t="shared" ca="1" si="519"/>
        <v>25782.231272813973</v>
      </c>
      <c r="BF973" s="15">
        <f ca="1">Inputs!$B$13*EXP($B$9-0.5*C$6^2+C$6*Y973)</f>
        <v>15470.920668415083</v>
      </c>
      <c r="BG973" s="15">
        <f t="shared" ca="1" si="520"/>
        <v>21383.727499616845</v>
      </c>
      <c r="BH973" s="15">
        <f t="shared" ca="1" si="521"/>
        <v>36943.223611891088</v>
      </c>
      <c r="BI973" s="15">
        <f t="shared" ca="1" si="522"/>
        <v>43937.32459452092</v>
      </c>
      <c r="BJ973" s="15">
        <f t="shared" ca="1" si="523"/>
        <v>66615.086452947784</v>
      </c>
      <c r="BK973" s="15">
        <f t="shared" ca="1" si="524"/>
        <v>80499.389757501704</v>
      </c>
      <c r="BL973" s="15">
        <f t="shared" ca="1" si="525"/>
        <v>94614.785941945287</v>
      </c>
      <c r="BM973" s="15">
        <f t="shared" ca="1" si="526"/>
        <v>106420.72971258344</v>
      </c>
      <c r="BN973" s="15">
        <f t="shared" ca="1" si="527"/>
        <v>135433.8956269093</v>
      </c>
      <c r="BO973" s="15">
        <f t="shared" ca="1" si="528"/>
        <v>191457.73281716768</v>
      </c>
      <c r="BP973" s="15">
        <f t="shared" ca="1" si="529"/>
        <v>177960.22668323806</v>
      </c>
      <c r="BQ973" s="15">
        <f ca="1">Inputs!$B$20*EXP($B$10-0.5*C$7^2+C$7*AJ973)</f>
        <v>6477.7514500308052</v>
      </c>
      <c r="BR973" s="15">
        <f t="shared" ca="1" si="530"/>
        <v>8577.6791559341491</v>
      </c>
      <c r="BS973" s="15">
        <f t="shared" ca="1" si="531"/>
        <v>20053.09540366814</v>
      </c>
      <c r="BT973" s="15">
        <f t="shared" ca="1" si="532"/>
        <v>39398.242864559928</v>
      </c>
      <c r="BU973" s="15">
        <f t="shared" ca="1" si="533"/>
        <v>56737.639568437597</v>
      </c>
      <c r="BV973" s="15">
        <f t="shared" ca="1" si="534"/>
        <v>61019.239720514808</v>
      </c>
      <c r="BW973" s="15">
        <f t="shared" ca="1" si="535"/>
        <v>74213.0294697809</v>
      </c>
      <c r="BX973" s="15">
        <f t="shared" ca="1" si="536"/>
        <v>112940.81453177845</v>
      </c>
      <c r="BY973" s="15">
        <f t="shared" ca="1" si="537"/>
        <v>133110.49752802594</v>
      </c>
      <c r="BZ973" s="15">
        <f t="shared" ca="1" si="538"/>
        <v>174040.33589457194</v>
      </c>
      <c r="CA973" s="15">
        <f t="shared" ca="1" si="539"/>
        <v>204507.25420794298</v>
      </c>
      <c r="CB973" s="15">
        <f ca="1">(AU973*DCF!C$10-DCF!C$5*MAX(AU973*DCF!C$10,0)-MAX(AU973-Inputs!$B$6,0)/Inputs!$B$10)*DCF!C$6</f>
        <v>931.39706607822632</v>
      </c>
      <c r="CC973" s="15">
        <f ca="1">(AV973*DCF!D$10-DCF!D$5*MAX(AV973*DCF!D$10,0)-MAX(AV973-AU973,0)/Inputs!$B$10)*DCF!D$6</f>
        <v>883.90609827273727</v>
      </c>
      <c r="CD973" s="15">
        <f ca="1">(AW973*DCF!E$10-DCF!E$5*MAX(AW973*DCF!E$10,0)-MAX(AW973-AV973,0)/Inputs!$B$10)*DCF!E$6</f>
        <v>1148.0436588318244</v>
      </c>
      <c r="CE973" s="15">
        <f ca="1">(AX973*DCF!F$10-DCF!F$5*MAX(AX973*DCF!F$10,0)-MAX(AX973-AW973,0)/Inputs!$B$10)*DCF!F$6</f>
        <v>1641.3101597742245</v>
      </c>
      <c r="CF973" s="15">
        <f ca="1">(AY973*DCF!G$10-DCF!G$5*MAX(AY973*DCF!G$10,0)-MAX(AY973-AX973,0)/Inputs!$B$10)*DCF!G$6</f>
        <v>1994.1387017185007</v>
      </c>
      <c r="CG973" s="15">
        <f ca="1">(AZ973*DCF!H$10-DCF!H$5*MAX(AZ973*DCF!H$10,0)-MAX(AZ973-AY973,0)/Inputs!$B$10)*DCF!H$6</f>
        <v>2543.4348859299025</v>
      </c>
      <c r="CH973" s="15">
        <f ca="1">(BA973*DCF!I$10-DCF!I$5*MAX(BA973*DCF!I$10,0)-MAX(BA973-AZ973,0)/Inputs!$B$10)*DCF!I$6</f>
        <v>2622.3095834688238</v>
      </c>
      <c r="CI973" s="15">
        <f ca="1">(BB973*DCF!J$10-DCF!J$5*MAX(BB973*DCF!J$10,0)-MAX(BB973-BA973,0)/Inputs!$B$10)*DCF!J$6</f>
        <v>2588.2932258483356</v>
      </c>
      <c r="CJ973" s="15">
        <f ca="1">(BC973*DCF!K$10-DCF!K$5*MAX(BC973*DCF!K$10,0)-MAX(BC973-BB973,0)/Inputs!$B$10)*DCF!K$6</f>
        <v>2594.7520925368935</v>
      </c>
      <c r="CK973" s="15">
        <f ca="1">(BD973*DCF!L$10-DCF!L$5*MAX(BD973*DCF!L$10,0)-MAX(BD973-BC973,0)/Inputs!$B$10)*DCF!L$6</f>
        <v>2769.1176804981524</v>
      </c>
      <c r="CL973" s="15">
        <f ca="1">(BE973*DCF!M$10-DCF!M$5*MAX(BE973*DCF!M$10,0)-MAX(BE973-BD973,0)/Inputs!$B$10)*DCF!M$6</f>
        <v>3236.839091982743</v>
      </c>
      <c r="CM973" s="15">
        <f ca="1">(BF973*DCF!C$28-DCF!C$5*MAX(BF973*DCF!C$28,0)-MAX(BF973-Inputs!$B$13,0)/Inputs!$B$17)*DCF!C$6</f>
        <v>3778.4547821299534</v>
      </c>
      <c r="CN973" s="15">
        <f ca="1">(BG973*DCF!D$28-DCF!D$5*MAX(BG973*DCF!D$28,0)-MAX(BG973-BF973,0)/Inputs!$B$17)*DCF!D$6</f>
        <v>5036.5281418128989</v>
      </c>
      <c r="CO973" s="15">
        <f ca="1">(BH973*DCF!E$28-DCF!E$5*MAX(BH973*DCF!E$28,0)-MAX(BH973-BG973,0)/Inputs!$B$17)*DCF!E$6</f>
        <v>7396.4162436565503</v>
      </c>
      <c r="CP973" s="15">
        <f ca="1">(BI973*DCF!F$28-DCF!F$5*MAX(BI973*DCF!F$28,0)-MAX(BI973-BH973,0)/Inputs!$B$17)*DCF!F$6</f>
        <v>10654.439646300725</v>
      </c>
      <c r="CQ973" s="15">
        <f ca="1">(BJ973*DCF!G$28-DCF!G$5*MAX(BJ973*DCF!G$28,0)-MAX(BJ973-BI973,0)/Inputs!$B$17)*DCF!G$6</f>
        <v>13469.614071767048</v>
      </c>
      <c r="CR973" s="15">
        <f ca="1">(BK973*DCF!H$28-DCF!H$5*MAX(BK973*DCF!H$28,0)-MAX(BK973-BJ973,0)/Inputs!$B$17)*DCF!H$6</f>
        <v>17751.15612424034</v>
      </c>
      <c r="CS973" s="15">
        <f ca="1">(BL973*DCF!I$28-DCF!I$5*MAX(BL973*DCF!I$28,0)-MAX(BL973-BK973,0)/Inputs!$B$17)*DCF!I$6</f>
        <v>20222.962177237041</v>
      </c>
      <c r="CT973" s="15">
        <f ca="1">(BM973*DCF!J$28-DCF!J$5*MAX(BM973*DCF!J$28,0)-MAX(BM973-BL973,0)/Inputs!$B$17)*DCF!J$6</f>
        <v>22175.285690987388</v>
      </c>
      <c r="CU973" s="15">
        <f ca="1">(BN973*DCF!K$28-DCF!K$5*MAX(BN973*DCF!K$28,0)-MAX(BN973-BM973,0)/Inputs!$B$17)*DCF!K$6</f>
        <v>25047.641565221496</v>
      </c>
      <c r="CV973" s="15">
        <f ca="1">(BO973*DCF!L$28-DCF!L$5*MAX(BO973*DCF!L$28,0)-MAX(BO973-BN973,0)/Inputs!$B$17)*DCF!L$6</f>
        <v>31860.645773613447</v>
      </c>
      <c r="CW973" s="15">
        <f ca="1">(BP973*DCF!M$28-DCF!M$5*MAX(BP973*DCF!M$28,0)-MAX(BP973-BO973,0)/Inputs!$B$17)*DCF!M$6</f>
        <v>33483.319641144626</v>
      </c>
      <c r="CX973" s="15">
        <f ca="1">(BQ973*DCF!C$46-DCF!C$5*MAX(BQ973*DCF!C$46,0)-MAX(BQ973-Inputs!$B$20,0)/Inputs!$B$24)*DCF!C$6</f>
        <v>-3009.5275635317353</v>
      </c>
      <c r="CY973" s="15">
        <f ca="1">(BR973*DCF!D$46-DCF!D$5*MAX(BR973*DCF!D$46,0)-MAX(BR973-BQ973,0)/Inputs!$B$24)*DCF!D$6</f>
        <v>-2360.0315189806352</v>
      </c>
      <c r="CZ973" s="15">
        <f ca="1">(BS973*DCF!E$46-DCF!E$5*MAX(BS973*DCF!E$46,0)-MAX(BS973-BR973,0)/Inputs!$B$24)*DCF!E$6</f>
        <v>-6894.6066181865954</v>
      </c>
      <c r="DA973" s="15">
        <f ca="1">(BT973*DCF!F$46-DCF!F$5*MAX(BT973*DCF!F$46,0)-MAX(BT973-BS973,0)/Inputs!$B$24)*DCF!F$6</f>
        <v>-9913.4088773627736</v>
      </c>
      <c r="DB973" s="15">
        <f ca="1">(BU973*DCF!G$46-DCF!G$5*MAX(BU973*DCF!G$46,0)-MAX(BU973-BT973,0)/Inputs!$B$24)*DCF!G$6</f>
        <v>-7741.1725617303018</v>
      </c>
      <c r="DC973" s="15">
        <f ca="1">(BV973*DCF!H$46-DCF!H$5*MAX(BV973*DCF!H$46,0)-MAX(BV973-BU973,0)/Inputs!$B$24)*DCF!H$6</f>
        <v>-1330.4810134586116</v>
      </c>
      <c r="DD973" s="15">
        <f ca="1">(BW973*DCF!I$46-DCF!I$5*MAX(BW973*DCF!I$46,0)-MAX(BW973-BV973,0)/Inputs!$B$24)*DCF!I$6</f>
        <v>-2073.4479495712076</v>
      </c>
      <c r="DE973" s="15">
        <f ca="1">(BX973*DCF!J$46-DCF!J$5*MAX(BX973*DCF!J$46,0)-MAX(BX973-BW973,0)/Inputs!$B$24)*DCF!J$6</f>
        <v>-5532.4211169081182</v>
      </c>
      <c r="DF973" s="15">
        <f ca="1">(BY973*DCF!K$46-DCF!K$5*MAX(BY973*DCF!K$46,0)-MAX(BY973-BX973,0)/Inputs!$B$24)*DCF!K$6</f>
        <v>2662.6803288610963</v>
      </c>
      <c r="DG973" s="15">
        <f ca="1">(BZ973*DCF!L$46-DCF!L$5*MAX(BZ973*DCF!L$46,0)-MAX(BZ973-BY973,0)/Inputs!$B$24)*DCF!L$6</f>
        <v>2768.0458353633344</v>
      </c>
      <c r="DH973" s="15">
        <f ca="1">(CA973*DCF!M$46-DCF!M$5*MAX(CA973*DCF!M$46,0)-MAX(CA973-BZ973,0)/Inputs!$B$24)*DCF!M$6</f>
        <v>9663.2678053340187</v>
      </c>
      <c r="DI973" s="15">
        <f ca="1">SUM(CB973:CL973)+BE973*DCF!M$10*(1+Inputs!$B$30)*(1-Inputs!$B$33)*(1-Inputs!$B$30/Inputs!$B$31)/(Inputs!$B$29-Inputs!$B$30)*DCF!M$6</f>
        <v>94705.832811895001</v>
      </c>
      <c r="DJ973" s="15">
        <f ca="1">SUM(CM973:CW973)+BP973*DCF!M$28*(1+Inputs!$B$30)*(1-Inputs!$B$33)*(1-Inputs!$B$30/Inputs!$B$31)/(Inputs!$B$29-Inputs!$B$30)*DCF!M$6</f>
        <v>851230.68271121325</v>
      </c>
      <c r="DK973" s="15">
        <f ca="1">SUM(CX973:DH973)+CA973*DCF!M$46*(1+Inputs!$B$30)*(1-Inputs!$B$33)*(1-Inputs!$B$30/Inputs!$B$31)/(Inputs!$B$29-Inputs!$B$30)*DCF!M$6</f>
        <v>292431.33718826016</v>
      </c>
      <c r="DM973" s="15">
        <f ca="1">DI973+DJ973+DK973+Inputs!$B$34+Inputs!$B$36-Inputs!$B$35</f>
        <v>1315218.8527113684</v>
      </c>
    </row>
    <row r="974" spans="1:117" x14ac:dyDescent="0.75">
      <c r="A974" s="11">
        <v>961</v>
      </c>
      <c r="C974" s="23">
        <f t="shared" ref="C974:M983" ca="1" si="546">_xlfn.NORM.S.INV(RAND())</f>
        <v>-0.73090629041466504</v>
      </c>
      <c r="D974" s="23">
        <f t="shared" ca="1" si="546"/>
        <v>0.55321705520332309</v>
      </c>
      <c r="E974" s="23">
        <f t="shared" ca="1" si="546"/>
        <v>-1.2810011464120299</v>
      </c>
      <c r="F974" s="23">
        <f t="shared" ca="1" si="546"/>
        <v>-1.8456722748669163</v>
      </c>
      <c r="G974" s="23">
        <f t="shared" ca="1" si="546"/>
        <v>1.3840360491070343</v>
      </c>
      <c r="H974" s="23">
        <f t="shared" ca="1" si="546"/>
        <v>0.95362186132738946</v>
      </c>
      <c r="I974" s="23">
        <f t="shared" ca="1" si="546"/>
        <v>-0.63959229448489785</v>
      </c>
      <c r="J974" s="23">
        <f t="shared" ca="1" si="546"/>
        <v>1.895108941711974</v>
      </c>
      <c r="K974" s="23">
        <f t="shared" ca="1" si="546"/>
        <v>-0.31713980105407874</v>
      </c>
      <c r="L974" s="23">
        <f t="shared" ca="1" si="546"/>
        <v>-2.0848713140503707</v>
      </c>
      <c r="M974" s="23">
        <f t="shared" ca="1" si="546"/>
        <v>0.57565019624517744</v>
      </c>
      <c r="N974" s="23">
        <f ca="1">SQRT(Inputs!$B$38)*C974+SQRT(1-Inputs!$B$38)*_xlfn.NORM.S.INV(RAND())</f>
        <v>-0.99459786131056038</v>
      </c>
      <c r="O974" s="23">
        <f ca="1">SQRT(Inputs!$B$38)*D974+SQRT(1-Inputs!$B$38)*_xlfn.NORM.S.INV(RAND())</f>
        <v>-0.58502890849209344</v>
      </c>
      <c r="P974" s="23">
        <f ca="1">SQRT(Inputs!$B$38)*E974+SQRT(1-Inputs!$B$38)*_xlfn.NORM.S.INV(RAND())</f>
        <v>-1.192714125561507</v>
      </c>
      <c r="Q974" s="23">
        <f ca="1">SQRT(Inputs!$B$38)*F974+SQRT(1-Inputs!$B$38)*_xlfn.NORM.S.INV(RAND())</f>
        <v>-1.270745543552469</v>
      </c>
      <c r="R974" s="23">
        <f ca="1">SQRT(Inputs!$B$38)*G974+SQRT(1-Inputs!$B$38)*_xlfn.NORM.S.INV(RAND())</f>
        <v>1.5762981061997512</v>
      </c>
      <c r="S974" s="23">
        <f ca="1">SQRT(Inputs!$B$38)*H974+SQRT(1-Inputs!$B$38)*_xlfn.NORM.S.INV(RAND())</f>
        <v>-0.19022881716486228</v>
      </c>
      <c r="T974" s="23">
        <f ca="1">SQRT(Inputs!$B$38)*I974+SQRT(1-Inputs!$B$38)*_xlfn.NORM.S.INV(RAND())</f>
        <v>-1.1259469189406563</v>
      </c>
      <c r="U974" s="23">
        <f ca="1">SQRT(Inputs!$B$38)*J974+SQRT(1-Inputs!$B$38)*_xlfn.NORM.S.INV(RAND())</f>
        <v>0.79846575527388608</v>
      </c>
      <c r="V974" s="23">
        <f ca="1">SQRT(Inputs!$B$38)*K974+SQRT(1-Inputs!$B$38)*_xlfn.NORM.S.INV(RAND())</f>
        <v>0.6072892723174953</v>
      </c>
      <c r="W974" s="23">
        <f ca="1">SQRT(Inputs!$B$38)*L974+SQRT(1-Inputs!$B$38)*_xlfn.NORM.S.INV(RAND())</f>
        <v>-1.3793588314927412</v>
      </c>
      <c r="X974" s="23">
        <f ca="1">SQRT(Inputs!$B$38)*M974+SQRT(1-Inputs!$B$38)*_xlfn.NORM.S.INV(RAND())</f>
        <v>1.0785961021635653</v>
      </c>
      <c r="Y974" s="23">
        <f ca="1">SQRT(Inputs!$B$38)*C974+SQRT(1-Inputs!$B$38)*_xlfn.NORM.S.INV(RAND())</f>
        <v>-0.85729335477513868</v>
      </c>
      <c r="Z974" s="23">
        <f ca="1">SQRT(Inputs!$B$38)*D974+SQRT(1-Inputs!$B$38)*_xlfn.NORM.S.INV(RAND())</f>
        <v>1.6863201642296379</v>
      </c>
      <c r="AA974" s="23">
        <f ca="1">SQRT(Inputs!$B$38)*E974+SQRT(1-Inputs!$B$38)*_xlfn.NORM.S.INV(RAND())</f>
        <v>-2.0109577931748497</v>
      </c>
      <c r="AB974" s="23">
        <f ca="1">SQRT(Inputs!$B$38)*F974+SQRT(1-Inputs!$B$38)*_xlfn.NORM.S.INV(RAND())</f>
        <v>-4.2651724581777906E-2</v>
      </c>
      <c r="AC974" s="23">
        <f ca="1">SQRT(Inputs!$B$38)*G974+SQRT(1-Inputs!$B$38)*_xlfn.NORM.S.INV(RAND())</f>
        <v>1.9847769751467617</v>
      </c>
      <c r="AD974" s="23">
        <f ca="1">SQRT(Inputs!$B$38)*H974+SQRT(1-Inputs!$B$38)*_xlfn.NORM.S.INV(RAND())</f>
        <v>-0.42178317726742753</v>
      </c>
      <c r="AE974" s="23">
        <f ca="1">SQRT(Inputs!$B$38)*I974+SQRT(1-Inputs!$B$38)*_xlfn.NORM.S.INV(RAND())</f>
        <v>0.20404231950228224</v>
      </c>
      <c r="AF974" s="23">
        <f ca="1">SQRT(Inputs!$B$38)*J974+SQRT(1-Inputs!$B$38)*_xlfn.NORM.S.INV(RAND())</f>
        <v>0.30308347827573978</v>
      </c>
      <c r="AG974" s="23">
        <f ca="1">SQRT(Inputs!$B$38)*K974+SQRT(1-Inputs!$B$38)*_xlfn.NORM.S.INV(RAND())</f>
        <v>-0.10042032552102897</v>
      </c>
      <c r="AH974" s="23">
        <f ca="1">SQRT(Inputs!$B$38)*L974+SQRT(1-Inputs!$B$38)*_xlfn.NORM.S.INV(RAND())</f>
        <v>-0.26833495926802342</v>
      </c>
      <c r="AI974" s="23">
        <f ca="1">SQRT(Inputs!$B$38)*M974+SQRT(1-Inputs!$B$38)*_xlfn.NORM.S.INV(RAND())</f>
        <v>-4.4019708565953108E-2</v>
      </c>
      <c r="AJ974" s="23">
        <f ca="1">SQRT(Inputs!$B$38)*C974+SQRT(1-Inputs!$B$38)*_xlfn.NORM.S.INV(RAND())</f>
        <v>-1.4651533189657977</v>
      </c>
      <c r="AK974" s="23">
        <f ca="1">SQRT(Inputs!$B$38)*D974+SQRT(1-Inputs!$B$38)*_xlfn.NORM.S.INV(RAND())</f>
        <v>0.19218695045944534</v>
      </c>
      <c r="AL974" s="23">
        <f ca="1">SQRT(Inputs!$B$38)*E974+SQRT(1-Inputs!$B$38)*_xlfn.NORM.S.INV(RAND())</f>
        <v>-0.76488667251468212</v>
      </c>
      <c r="AM974" s="23">
        <f ca="1">SQRT(Inputs!$B$38)*F974+SQRT(1-Inputs!$B$38)*_xlfn.NORM.S.INV(RAND())</f>
        <v>-2.1854820910088484</v>
      </c>
      <c r="AN974" s="23">
        <f ca="1">SQRT(Inputs!$B$38)*G974+SQRT(1-Inputs!$B$38)*_xlfn.NORM.S.INV(RAND())</f>
        <v>-0.57292865567174156</v>
      </c>
      <c r="AO974" s="23">
        <f ca="1">SQRT(Inputs!$B$38)*H974+SQRT(1-Inputs!$B$38)*_xlfn.NORM.S.INV(RAND())</f>
        <v>1.3375778582253992</v>
      </c>
      <c r="AP974" s="23">
        <f ca="1">SQRT(Inputs!$B$38)*I974+SQRT(1-Inputs!$B$38)*_xlfn.NORM.S.INV(RAND())</f>
        <v>0.1307137239822157</v>
      </c>
      <c r="AQ974" s="23">
        <f ca="1">SQRT(Inputs!$B$38)*J974+SQRT(1-Inputs!$B$38)*_xlfn.NORM.S.INV(RAND())</f>
        <v>0.90231982800831156</v>
      </c>
      <c r="AR974" s="23">
        <f ca="1">SQRT(Inputs!$B$38)*K974+SQRT(1-Inputs!$B$38)*_xlfn.NORM.S.INV(RAND())</f>
        <v>0.46496329030558692</v>
      </c>
      <c r="AS974" s="23">
        <f ca="1">SQRT(Inputs!$B$38)*L974+SQRT(1-Inputs!$B$38)*_xlfn.NORM.S.INV(RAND())</f>
        <v>-0.47101445494174643</v>
      </c>
      <c r="AT974" s="23">
        <f ca="1">SQRT(Inputs!$B$38)*M974+SQRT(1-Inputs!$B$38)*_xlfn.NORM.S.INV(RAND())</f>
        <v>-0.33948953743733956</v>
      </c>
      <c r="AU974" s="15">
        <f ca="1">Inputs!$B$6*EXP($B$8-0.5*C$5^2+C$5*N974)</f>
        <v>4224.3209360705096</v>
      </c>
      <c r="AV974" s="15">
        <f t="shared" ref="AV974:AV1037" ca="1" si="547">AU974*EXP($B$8-0.5*D$5^2+D$5*O974)</f>
        <v>4718.1814125946366</v>
      </c>
      <c r="AW974" s="15">
        <f t="shared" ref="AW974:AW1037" ca="1" si="548">AV974*EXP($B$8-0.5*E$5^2+E$5*P974)</f>
        <v>4898.0853566654323</v>
      </c>
      <c r="AX974" s="15">
        <f t="shared" ref="AX974:AX1037" ca="1" si="549">AW974*EXP($B$8-0.5*F$5^2+F$5*Q974)</f>
        <v>5102.2133543012869</v>
      </c>
      <c r="AY974" s="15">
        <f t="shared" ref="AY974:AY1037" ca="1" si="550">AX974*EXP($B$8-0.5*G$5^2+G$5*R974)</f>
        <v>7495.7742384619978</v>
      </c>
      <c r="AZ974" s="15">
        <f t="shared" ref="AZ974:AZ1037" ca="1" si="551">AY974*EXP($B$8-0.5*H$5^2+H$5*S974)</f>
        <v>8977.4913468329141</v>
      </c>
      <c r="BA974" s="15">
        <f t="shared" ref="BA974:BA1037" ca="1" si="552">AZ974*EXP($B$8-0.5*I$5^2+I$5*T974)</f>
        <v>9764.9015425860871</v>
      </c>
      <c r="BB974" s="15">
        <f t="shared" ref="BB974:BB1037" ca="1" si="553">BA974*EXP($B$8-0.5*J$5^2+J$5*U974)</f>
        <v>12950.903984854316</v>
      </c>
      <c r="BC974" s="15">
        <f t="shared" ref="BC974:BC1037" ca="1" si="554">BB974*EXP($B$8-0.5*K$5^2+K$5*V974)</f>
        <v>16819.185599213863</v>
      </c>
      <c r="BD974" s="15">
        <f t="shared" ref="BD974:BD1037" ca="1" si="555">BC974*EXP($B$8-0.5*L$5^2+L$5*W974)</f>
        <v>18111.041194696543</v>
      </c>
      <c r="BE974" s="15">
        <f t="shared" ref="BE974:BE1037" ca="1" si="556">BD974*EXP($B$8-0.5*M$5^2+M$5*X974)</f>
        <v>24483.63442728798</v>
      </c>
      <c r="BF974" s="15">
        <f ca="1">Inputs!$B$13*EXP($B$9-0.5*C$6^2+C$6*Y974)</f>
        <v>11669.254057969718</v>
      </c>
      <c r="BG974" s="15">
        <f t="shared" ref="BG974:BG1037" ca="1" si="557">BF974*EXP($B$9-0.5*D$6^2+D$6*Z974)</f>
        <v>19279.61092800348</v>
      </c>
      <c r="BH974" s="15">
        <f t="shared" ref="BH974:BH1037" ca="1" si="558">BG974*EXP($B$9-0.5*E$6^2+E$6*AA974)</f>
        <v>16875.354078229146</v>
      </c>
      <c r="BI974" s="15">
        <f t="shared" ref="BI974:BI1037" ca="1" si="559">BH974*EXP($B$9-0.5*F$6^2+F$6*AB974)</f>
        <v>20522.797821618391</v>
      </c>
      <c r="BJ974" s="15">
        <f t="shared" ref="BJ974:BJ1037" ca="1" si="560">BI974*EXP($B$9-0.5*G$6^2+G$6*AC974)</f>
        <v>33493.011205369665</v>
      </c>
      <c r="BK974" s="15">
        <f t="shared" ref="BK974:BK1037" ca="1" si="561">BJ974*EXP($B$9-0.5*H$6^2+H$6*AD974)</f>
        <v>38812.370080281529</v>
      </c>
      <c r="BL974" s="15">
        <f t="shared" ref="BL974:BL1037" ca="1" si="562">BK974*EXP($B$9-0.5*I$6^2+I$6*AE974)</f>
        <v>48953.793624131649</v>
      </c>
      <c r="BM974" s="15">
        <f t="shared" ref="BM974:BM1037" ca="1" si="563">BL974*EXP($B$9-0.5*J$6^2+J$6*AF974)</f>
        <v>62483.631053324389</v>
      </c>
      <c r="BN974" s="15">
        <f t="shared" ref="BN974:BN1037" ca="1" si="564">BM974*EXP($B$9-0.5*K$6^2+K$6*AG974)</f>
        <v>75927.809724350707</v>
      </c>
      <c r="BO974" s="15">
        <f t="shared" ref="BO974:BO1037" ca="1" si="565">BN974*EXP($B$9-0.5*L$6^2+L$6*AH974)</f>
        <v>90552.380569620786</v>
      </c>
      <c r="BP974" s="15">
        <f t="shared" ref="BP974:BP1037" ca="1" si="566">BO974*EXP($B$9-0.5*M$6^2+M$6*AI974)</f>
        <v>110898.55200250185</v>
      </c>
      <c r="BQ974" s="15">
        <f ca="1">Inputs!$B$20*EXP($B$10-0.5*C$7^2+C$7*AJ974)</f>
        <v>2551.059820726035</v>
      </c>
      <c r="BR974" s="15">
        <f t="shared" ref="BR974:BR1037" ca="1" si="567">BQ974*EXP($B$10-0.5*D$7^2+D$7*AK974)</f>
        <v>3679.3096565960323</v>
      </c>
      <c r="BS974" s="15">
        <f t="shared" ref="BS974:BS1037" ca="1" si="568">BR974*EXP($B$10-0.5*E$7^2+E$7*AL974)</f>
        <v>4044.729836381412</v>
      </c>
      <c r="BT974" s="15">
        <f t="shared" ref="BT974:BT1037" ca="1" si="569">BS974*EXP($B$10-0.5*F$7^2+F$7*AM974)</f>
        <v>3143.3631453530993</v>
      </c>
      <c r="BU974" s="15">
        <f t="shared" ref="BU974:BU1037" ca="1" si="570">BT974*EXP($B$10-0.5*G$7^2+G$7*AN974)</f>
        <v>3792.3928135852875</v>
      </c>
      <c r="BV974" s="15">
        <f t="shared" ref="BV974:BV1037" ca="1" si="571">BU974*EXP($B$10-0.5*H$7^2+H$7*AO974)</f>
        <v>7131.929796218089</v>
      </c>
      <c r="BW974" s="15">
        <f t="shared" ref="BW974:BW1037" ca="1" si="572">BV974*EXP($B$10-0.5*I$7^2+I$7*AP974)</f>
        <v>10231.382030753519</v>
      </c>
      <c r="BX974" s="15">
        <f t="shared" ref="BX974:BX1037" ca="1" si="573">BW974*EXP($B$10-0.5*J$7^2+J$7*AQ974)</f>
        <v>17147.742989584011</v>
      </c>
      <c r="BY974" s="15">
        <f t="shared" ref="BY974:BY1037" ca="1" si="574">BX974*EXP($B$10-0.5*K$7^2+K$7*AR974)</f>
        <v>26262.262133979209</v>
      </c>
      <c r="BZ974" s="15">
        <f t="shared" ref="BZ974:BZ1037" ca="1" si="575">BY974*EXP($B$10-0.5*L$7^2+L$7*AS974)</f>
        <v>33793.120136778336</v>
      </c>
      <c r="CA974" s="15">
        <f t="shared" ref="CA974:CA1037" ca="1" si="576">BZ974*EXP($B$10-0.5*M$7^2+M$7*AT974)</f>
        <v>44690.052680209577</v>
      </c>
      <c r="CB974" s="15">
        <f ca="1">(AU974*DCF!C$10-DCF!C$5*MAX(AU974*DCF!C$10,0)-MAX(AU974-Inputs!$B$6,0)/Inputs!$B$10)*DCF!C$6</f>
        <v>1048.3357939096977</v>
      </c>
      <c r="CC974" s="15">
        <f ca="1">(AV974*DCF!D$10-DCF!D$5*MAX(AV974*DCF!D$10,0)-MAX(AV974-AU974,0)/Inputs!$B$10)*DCF!D$6</f>
        <v>1029.6098027365667</v>
      </c>
      <c r="CD974" s="15">
        <f ca="1">(AW974*DCF!E$10-DCF!E$5*MAX(AW974*DCF!E$10,0)-MAX(AW974-AV974,0)/Inputs!$B$10)*DCF!E$6</f>
        <v>1090.3681195686058</v>
      </c>
      <c r="CE974" s="15">
        <f ca="1">(AX974*DCF!F$10-DCF!F$5*MAX(AX974*DCF!F$10,0)-MAX(AX974-AW974,0)/Inputs!$B$10)*DCF!F$6</f>
        <v>1071.3310685506983</v>
      </c>
      <c r="CF974" s="15">
        <f ca="1">(AY974*DCF!G$10-DCF!G$5*MAX(AY974*DCF!G$10,0)-MAX(AY974-AX974,0)/Inputs!$B$10)*DCF!G$6</f>
        <v>1084.3444223853728</v>
      </c>
      <c r="CG974" s="15">
        <f ca="1">(AZ974*DCF!H$10-DCF!H$5*MAX(AZ974*DCF!H$10,0)-MAX(AZ974-AY974,0)/Inputs!$B$10)*DCF!H$6</f>
        <v>1479.8809484972173</v>
      </c>
      <c r="CH974" s="15">
        <f ca="1">(BA974*DCF!I$10-DCF!I$5*MAX(BA974*DCF!I$10,0)-MAX(BA974-AZ974,0)/Inputs!$B$10)*DCF!I$6</f>
        <v>1654.528426672204</v>
      </c>
      <c r="CI974" s="15">
        <f ca="1">(BB974*DCF!J$10-DCF!J$5*MAX(BB974*DCF!J$10,0)-MAX(BB974-BA974,0)/Inputs!$B$10)*DCF!J$6</f>
        <v>1739.6190050792175</v>
      </c>
      <c r="CJ974" s="15">
        <f ca="1">(BC974*DCF!K$10-DCF!K$5*MAX(BC974*DCF!K$10,0)-MAX(BC974-BB974,0)/Inputs!$B$10)*DCF!K$6</f>
        <v>2166.118223853879</v>
      </c>
      <c r="CK974" s="15">
        <f ca="1">(BD974*DCF!L$10-DCF!L$5*MAX(BD974*DCF!L$10,0)-MAX(BD974-BC974,0)/Inputs!$B$10)*DCF!L$6</f>
        <v>2564.4315656671552</v>
      </c>
      <c r="CL974" s="15">
        <f ca="1">(BE974*DCF!M$10-DCF!M$5*MAX(BE974*DCF!M$10,0)-MAX(BE974-BD974,0)/Inputs!$B$10)*DCF!M$6</f>
        <v>2693.6831379575451</v>
      </c>
      <c r="CM974" s="15">
        <f ca="1">(BF974*DCF!C$28-DCF!C$5*MAX(BF974*DCF!C$28,0)-MAX(BF974-Inputs!$B$13,0)/Inputs!$B$17)*DCF!C$6</f>
        <v>3496.1941153494204</v>
      </c>
      <c r="CN974" s="15">
        <f ca="1">(BG974*DCF!D$28-DCF!D$5*MAX(BG974*DCF!D$28,0)-MAX(BG974-BF974,0)/Inputs!$B$17)*DCF!D$6</f>
        <v>4054.6520272146713</v>
      </c>
      <c r="CO974" s="15">
        <f ca="1">(BH974*DCF!E$28-DCF!E$5*MAX(BH974*DCF!E$28,0)-MAX(BH974-BG974,0)/Inputs!$B$17)*DCF!E$6</f>
        <v>4779.4007649924552</v>
      </c>
      <c r="CP974" s="15">
        <f ca="1">(BI974*DCF!F$28-DCF!F$5*MAX(BI974*DCF!F$28,0)-MAX(BI974-BH974,0)/Inputs!$B$17)*DCF!F$6</f>
        <v>4907.3242346440402</v>
      </c>
      <c r="CQ974" s="15">
        <f ca="1">(BJ974*DCF!G$28-DCF!G$5*MAX(BJ974*DCF!G$28,0)-MAX(BJ974-BI974,0)/Inputs!$B$17)*DCF!G$6</f>
        <v>6508.5541068931616</v>
      </c>
      <c r="CR974" s="15">
        <f ca="1">(BK974*DCF!H$28-DCF!H$5*MAX(BK974*DCF!H$28,0)-MAX(BK974-BJ974,0)/Inputs!$B$17)*DCF!H$6</f>
        <v>8772.2482381198352</v>
      </c>
      <c r="CS974" s="15">
        <f ca="1">(BL974*DCF!I$28-DCF!I$5*MAX(BL974*DCF!I$28,0)-MAX(BL974-BK974,0)/Inputs!$B$17)*DCF!I$6</f>
        <v>10056.028061706396</v>
      </c>
      <c r="CT974" s="15">
        <f ca="1">(BM974*DCF!J$28-DCF!J$5*MAX(BM974*DCF!J$28,0)-MAX(BM974-BL974,0)/Inputs!$B$17)*DCF!J$6</f>
        <v>12145.090972355376</v>
      </c>
      <c r="CU974" s="15">
        <f ca="1">(BN974*DCF!K$28-DCF!K$5*MAX(BN974*DCF!K$28,0)-MAX(BN974-BM974,0)/Inputs!$B$17)*DCF!K$6</f>
        <v>14387.947520530219</v>
      </c>
      <c r="CV974" s="15">
        <f ca="1">(BO974*DCF!L$28-DCF!L$5*MAX(BO974*DCF!L$28,0)-MAX(BO974-BN974,0)/Inputs!$B$17)*DCF!L$6</f>
        <v>16412.306029254774</v>
      </c>
      <c r="CW974" s="15">
        <f ca="1">(BP974*DCF!M$28-DCF!M$5*MAX(BP974*DCF!M$28,0)-MAX(BP974-BO974,0)/Inputs!$B$17)*DCF!M$6</f>
        <v>18738.880111663806</v>
      </c>
      <c r="CX974" s="15">
        <f ca="1">(BQ974*DCF!C$46-DCF!C$5*MAX(BQ974*DCF!C$46,0)-MAX(BQ974-Inputs!$B$20,0)/Inputs!$B$24)*DCF!C$6</f>
        <v>-589.15931194596646</v>
      </c>
      <c r="CY974" s="15">
        <f ca="1">(BR974*DCF!D$46-DCF!D$5*MAX(BR974*DCF!D$46,0)-MAX(BR974-BQ974,0)/Inputs!$B$24)*DCF!D$6</f>
        <v>-1109.3871954123858</v>
      </c>
      <c r="CZ974" s="15">
        <f ca="1">(BS974*DCF!E$46-DCF!E$5*MAX(BS974*DCF!E$46,0)-MAX(BS974-BR974,0)/Inputs!$B$24)*DCF!E$6</f>
        <v>-622.33492056807222</v>
      </c>
      <c r="DA974" s="15">
        <f ca="1">(BT974*DCF!F$46-DCF!F$5*MAX(BT974*DCF!F$46,0)-MAX(BT974-BS974,0)/Inputs!$B$24)*DCF!F$6</f>
        <v>-228.91957810245225</v>
      </c>
      <c r="DB974" s="15">
        <f ca="1">(BU974*DCF!G$46-DCF!G$5*MAX(BU974*DCF!G$46,0)-MAX(BU974-BT974,0)/Inputs!$B$24)*DCF!G$6</f>
        <v>-345.88935852852825</v>
      </c>
      <c r="DC974" s="15">
        <f ca="1">(BV974*DCF!H$46-DCF!H$5*MAX(BV974*DCF!H$46,0)-MAX(BV974-BU974,0)/Inputs!$B$24)*DCF!H$6</f>
        <v>-1037.7406556705666</v>
      </c>
      <c r="DD974" s="15">
        <f ca="1">(BW974*DCF!I$46-DCF!I$5*MAX(BW974*DCF!I$46,0)-MAX(BW974-BV974,0)/Inputs!$B$24)*DCF!I$6</f>
        <v>-653.43509913984644</v>
      </c>
      <c r="DE974" s="15">
        <f ca="1">(BX974*DCF!J$46-DCF!J$5*MAX(BX974*DCF!J$46,0)-MAX(BX974-BW974,0)/Inputs!$B$24)*DCF!J$6</f>
        <v>-1114.8055436486854</v>
      </c>
      <c r="DF974" s="15">
        <f ca="1">(BY974*DCF!K$46-DCF!K$5*MAX(BY974*DCF!K$46,0)-MAX(BY974-BX974,0)/Inputs!$B$24)*DCF!K$6</f>
        <v>-732.62642179894181</v>
      </c>
      <c r="DG974" s="15">
        <f ca="1">(BZ974*DCF!L$46-DCF!L$5*MAX(BZ974*DCF!L$46,0)-MAX(BZ974-BY974,0)/Inputs!$B$24)*DCF!L$6</f>
        <v>631.70406796022587</v>
      </c>
      <c r="DH974" s="15">
        <f ca="1">(CA974*DCF!M$46-DCF!M$5*MAX(CA974*DCF!M$46,0)-MAX(CA974-BZ974,0)/Inputs!$B$24)*DCF!M$6</f>
        <v>1225.4534042055218</v>
      </c>
      <c r="DI974" s="15">
        <f ca="1">SUM(CB974:CL974)+BE974*DCF!M$10*(1+Inputs!$B$30)*(1-Inputs!$B$33)*(1-Inputs!$B$30/Inputs!$B$31)/(Inputs!$B$29-Inputs!$B$30)*DCF!M$6</f>
        <v>85760.528888568428</v>
      </c>
      <c r="DJ974" s="15">
        <f ca="1">SUM(CM974:CW974)+BP974*DCF!M$28*(1+Inputs!$B$30)*(1-Inputs!$B$33)*(1-Inputs!$B$30/Inputs!$B$31)/(Inputs!$B$29-Inputs!$B$30)*DCF!M$6</f>
        <v>515768.14178871823</v>
      </c>
      <c r="DK974" s="15">
        <f ca="1">SUM(CX974:DH974)+CA974*DCF!M$46*(1+Inputs!$B$30)*(1-Inputs!$B$33)*(1-Inputs!$B$30/Inputs!$B$31)/(Inputs!$B$29-Inputs!$B$30)*DCF!M$6</f>
        <v>64518.974706122761</v>
      </c>
      <c r="DM974" s="15">
        <f ca="1">DI974+DJ974+DK974+Inputs!$B$34+Inputs!$B$36-Inputs!$B$35</f>
        <v>742898.64538340946</v>
      </c>
    </row>
    <row r="975" spans="1:117" x14ac:dyDescent="0.75">
      <c r="A975" s="11">
        <v>962</v>
      </c>
      <c r="C975" s="23">
        <f t="shared" ca="1" si="546"/>
        <v>0.11486427322485358</v>
      </c>
      <c r="D975" s="23">
        <f t="shared" ca="1" si="546"/>
        <v>0.48951135680767482</v>
      </c>
      <c r="E975" s="23">
        <f t="shared" ca="1" si="546"/>
        <v>1.3541690847906138</v>
      </c>
      <c r="F975" s="23">
        <f t="shared" ca="1" si="546"/>
        <v>0.74747701130964561</v>
      </c>
      <c r="G975" s="23">
        <f t="shared" ca="1" si="546"/>
        <v>-0.29870277689383118</v>
      </c>
      <c r="H975" s="23">
        <f t="shared" ca="1" si="546"/>
        <v>-1.7083954837307238</v>
      </c>
      <c r="I975" s="23">
        <f t="shared" ca="1" si="546"/>
        <v>1.3123008481665004</v>
      </c>
      <c r="J975" s="23">
        <f t="shared" ca="1" si="546"/>
        <v>-0.34552841062337963</v>
      </c>
      <c r="K975" s="23">
        <f t="shared" ca="1" si="546"/>
        <v>-0.99247471824215006</v>
      </c>
      <c r="L975" s="23">
        <f t="shared" ca="1" si="546"/>
        <v>0.15236004507311332</v>
      </c>
      <c r="M975" s="23">
        <f t="shared" ca="1" si="546"/>
        <v>1.8143817813627285</v>
      </c>
      <c r="N975" s="23">
        <f ca="1">SQRT(Inputs!$B$38)*C975+SQRT(1-Inputs!$B$38)*_xlfn.NORM.S.INV(RAND())</f>
        <v>-0.7901151056016732</v>
      </c>
      <c r="O975" s="23">
        <f ca="1">SQRT(Inputs!$B$38)*D975+SQRT(1-Inputs!$B$38)*_xlfn.NORM.S.INV(RAND())</f>
        <v>0.18449179421858772</v>
      </c>
      <c r="P975" s="23">
        <f ca="1">SQRT(Inputs!$B$38)*E975+SQRT(1-Inputs!$B$38)*_xlfn.NORM.S.INV(RAND())</f>
        <v>-1.4946978811185212</v>
      </c>
      <c r="Q975" s="23">
        <f ca="1">SQRT(Inputs!$B$38)*F975+SQRT(1-Inputs!$B$38)*_xlfn.NORM.S.INV(RAND())</f>
        <v>0.16572057982055552</v>
      </c>
      <c r="R975" s="23">
        <f ca="1">SQRT(Inputs!$B$38)*G975+SQRT(1-Inputs!$B$38)*_xlfn.NORM.S.INV(RAND())</f>
        <v>0.23150237510171517</v>
      </c>
      <c r="S975" s="23">
        <f ca="1">SQRT(Inputs!$B$38)*H975+SQRT(1-Inputs!$B$38)*_xlfn.NORM.S.INV(RAND())</f>
        <v>0.38022717672687567</v>
      </c>
      <c r="T975" s="23">
        <f ca="1">SQRT(Inputs!$B$38)*I975+SQRT(1-Inputs!$B$38)*_xlfn.NORM.S.INV(RAND())</f>
        <v>1.381026269391985</v>
      </c>
      <c r="U975" s="23">
        <f ca="1">SQRT(Inputs!$B$38)*J975+SQRT(1-Inputs!$B$38)*_xlfn.NORM.S.INV(RAND())</f>
        <v>0.12816104428837025</v>
      </c>
      <c r="V975" s="23">
        <f ca="1">SQRT(Inputs!$B$38)*K975+SQRT(1-Inputs!$B$38)*_xlfn.NORM.S.INV(RAND())</f>
        <v>1.1227399992534588</v>
      </c>
      <c r="W975" s="23">
        <f ca="1">SQRT(Inputs!$B$38)*L975+SQRT(1-Inputs!$B$38)*_xlfn.NORM.S.INV(RAND())</f>
        <v>0.80220575052336596</v>
      </c>
      <c r="X975" s="23">
        <f ca="1">SQRT(Inputs!$B$38)*M975+SQRT(1-Inputs!$B$38)*_xlfn.NORM.S.INV(RAND())</f>
        <v>1.4478792375045817</v>
      </c>
      <c r="Y975" s="23">
        <f ca="1">SQRT(Inputs!$B$38)*C975+SQRT(1-Inputs!$B$38)*_xlfn.NORM.S.INV(RAND())</f>
        <v>0.23807597340994974</v>
      </c>
      <c r="Z975" s="23">
        <f ca="1">SQRT(Inputs!$B$38)*D975+SQRT(1-Inputs!$B$38)*_xlfn.NORM.S.INV(RAND())</f>
        <v>0.8276167915144047</v>
      </c>
      <c r="AA975" s="23">
        <f ca="1">SQRT(Inputs!$B$38)*E975+SQRT(1-Inputs!$B$38)*_xlfn.NORM.S.INV(RAND())</f>
        <v>-0.87742099887839864</v>
      </c>
      <c r="AB975" s="23">
        <f ca="1">SQRT(Inputs!$B$38)*F975+SQRT(1-Inputs!$B$38)*_xlfn.NORM.S.INV(RAND())</f>
        <v>6.0418094357365004E-2</v>
      </c>
      <c r="AC975" s="23">
        <f ca="1">SQRT(Inputs!$B$38)*G975+SQRT(1-Inputs!$B$38)*_xlfn.NORM.S.INV(RAND())</f>
        <v>-0.65581828672970499</v>
      </c>
      <c r="AD975" s="23">
        <f ca="1">SQRT(Inputs!$B$38)*H975+SQRT(1-Inputs!$B$38)*_xlfn.NORM.S.INV(RAND())</f>
        <v>-1.0252226628601024</v>
      </c>
      <c r="AE975" s="23">
        <f ca="1">SQRT(Inputs!$B$38)*I975+SQRT(1-Inputs!$B$38)*_xlfn.NORM.S.INV(RAND())</f>
        <v>0.28097389766429559</v>
      </c>
      <c r="AF975" s="23">
        <f ca="1">SQRT(Inputs!$B$38)*J975+SQRT(1-Inputs!$B$38)*_xlfn.NORM.S.INV(RAND())</f>
        <v>-0.8868101242080817</v>
      </c>
      <c r="AG975" s="23">
        <f ca="1">SQRT(Inputs!$B$38)*K975+SQRT(1-Inputs!$B$38)*_xlfn.NORM.S.INV(RAND())</f>
        <v>-2.2223595186071257</v>
      </c>
      <c r="AH975" s="23">
        <f ca="1">SQRT(Inputs!$B$38)*L975+SQRT(1-Inputs!$B$38)*_xlfn.NORM.S.INV(RAND())</f>
        <v>-0.50974430725164621</v>
      </c>
      <c r="AI975" s="23">
        <f ca="1">SQRT(Inputs!$B$38)*M975+SQRT(1-Inputs!$B$38)*_xlfn.NORM.S.INV(RAND())</f>
        <v>1.0714990524886667</v>
      </c>
      <c r="AJ975" s="23">
        <f ca="1">SQRT(Inputs!$B$38)*C975+SQRT(1-Inputs!$B$38)*_xlfn.NORM.S.INV(RAND())</f>
        <v>-0.48594707641637774</v>
      </c>
      <c r="AK975" s="23">
        <f ca="1">SQRT(Inputs!$B$38)*D975+SQRT(1-Inputs!$B$38)*_xlfn.NORM.S.INV(RAND())</f>
        <v>0.88790470931735843</v>
      </c>
      <c r="AL975" s="23">
        <f ca="1">SQRT(Inputs!$B$38)*E975+SQRT(1-Inputs!$B$38)*_xlfn.NORM.S.INV(RAND())</f>
        <v>-1.6613613919188586E-3</v>
      </c>
      <c r="AM975" s="23">
        <f ca="1">SQRT(Inputs!$B$38)*F975+SQRT(1-Inputs!$B$38)*_xlfn.NORM.S.INV(RAND())</f>
        <v>0.67394060749465268</v>
      </c>
      <c r="AN975" s="23">
        <f ca="1">SQRT(Inputs!$B$38)*G975+SQRT(1-Inputs!$B$38)*_xlfn.NORM.S.INV(RAND())</f>
        <v>0.50664963067992508</v>
      </c>
      <c r="AO975" s="23">
        <f ca="1">SQRT(Inputs!$B$38)*H975+SQRT(1-Inputs!$B$38)*_xlfn.NORM.S.INV(RAND())</f>
        <v>5.8582556181838052E-2</v>
      </c>
      <c r="AP975" s="23">
        <f ca="1">SQRT(Inputs!$B$38)*I975+SQRT(1-Inputs!$B$38)*_xlfn.NORM.S.INV(RAND())</f>
        <v>1.3093383010149147</v>
      </c>
      <c r="AQ975" s="23">
        <f ca="1">SQRT(Inputs!$B$38)*J975+SQRT(1-Inputs!$B$38)*_xlfn.NORM.S.INV(RAND())</f>
        <v>-0.38194099772523593</v>
      </c>
      <c r="AR975" s="23">
        <f ca="1">SQRT(Inputs!$B$38)*K975+SQRT(1-Inputs!$B$38)*_xlfn.NORM.S.INV(RAND())</f>
        <v>-1.0080998529718144</v>
      </c>
      <c r="AS975" s="23">
        <f ca="1">SQRT(Inputs!$B$38)*L975+SQRT(1-Inputs!$B$38)*_xlfn.NORM.S.INV(RAND())</f>
        <v>0.49103470471787236</v>
      </c>
      <c r="AT975" s="23">
        <f ca="1">SQRT(Inputs!$B$38)*M975+SQRT(1-Inputs!$B$38)*_xlfn.NORM.S.INV(RAND())</f>
        <v>0.46696004288699555</v>
      </c>
      <c r="AU975" s="15">
        <f ca="1">Inputs!$B$6*EXP($B$8-0.5*C$5^2+C$5*N975)</f>
        <v>4366.486910752109</v>
      </c>
      <c r="AV975" s="15">
        <f t="shared" ca="1" si="547"/>
        <v>5461.1962295883495</v>
      </c>
      <c r="AW975" s="15">
        <f t="shared" ca="1" si="548"/>
        <v>5443.1442928137449</v>
      </c>
      <c r="AX975" s="15">
        <f t="shared" ca="1" si="549"/>
        <v>6784.5557354809398</v>
      </c>
      <c r="AY975" s="15">
        <f t="shared" ca="1" si="550"/>
        <v>8518.6499801838545</v>
      </c>
      <c r="AZ975" s="15">
        <f t="shared" ca="1" si="551"/>
        <v>10864.028731686394</v>
      </c>
      <c r="BA975" s="15">
        <f t="shared" ca="1" si="552"/>
        <v>15362.2049152868</v>
      </c>
      <c r="BB975" s="15">
        <f t="shared" ca="1" si="553"/>
        <v>19051.079771644443</v>
      </c>
      <c r="BC975" s="15">
        <f t="shared" ca="1" si="554"/>
        <v>26003.595724203216</v>
      </c>
      <c r="BD975" s="15">
        <f t="shared" ca="1" si="555"/>
        <v>34339.139140221145</v>
      </c>
      <c r="BE975" s="15">
        <f t="shared" ca="1" si="556"/>
        <v>48009.713728636518</v>
      </c>
      <c r="BF975" s="15">
        <f ca="1">Inputs!$B$13*EXP($B$9-0.5*C$6^2+C$6*Y975)</f>
        <v>14499.468071711655</v>
      </c>
      <c r="BG975" s="15">
        <f t="shared" ca="1" si="557"/>
        <v>20517.116334489128</v>
      </c>
      <c r="BH975" s="15">
        <f t="shared" ca="1" si="558"/>
        <v>21673.08249012144</v>
      </c>
      <c r="BI975" s="15">
        <f t="shared" ca="1" si="559"/>
        <v>26778.990485061364</v>
      </c>
      <c r="BJ975" s="15">
        <f t="shared" ca="1" si="560"/>
        <v>29868.011878991347</v>
      </c>
      <c r="BK975" s="15">
        <f t="shared" ca="1" si="561"/>
        <v>31881.823166075217</v>
      </c>
      <c r="BL975" s="15">
        <f t="shared" ca="1" si="562"/>
        <v>40615.248843377129</v>
      </c>
      <c r="BM975" s="15">
        <f t="shared" ca="1" si="563"/>
        <v>44716.99950469254</v>
      </c>
      <c r="BN975" s="15">
        <f t="shared" ca="1" si="564"/>
        <v>42137.905632897207</v>
      </c>
      <c r="BO975" s="15">
        <f t="shared" ca="1" si="565"/>
        <v>48863.548306386445</v>
      </c>
      <c r="BP975" s="15">
        <f t="shared" ca="1" si="566"/>
        <v>67904.566446426601</v>
      </c>
      <c r="BQ975" s="15">
        <f ca="1">Inputs!$B$20*EXP($B$10-0.5*C$7^2+C$7*AJ975)</f>
        <v>3610.3921356330302</v>
      </c>
      <c r="BR975" s="15">
        <f t="shared" ca="1" si="567"/>
        <v>6494.6495878803262</v>
      </c>
      <c r="BS975" s="15">
        <f t="shared" ca="1" si="568"/>
        <v>8889.4825741125078</v>
      </c>
      <c r="BT975" s="15">
        <f t="shared" ca="1" si="569"/>
        <v>14626.956217345029</v>
      </c>
      <c r="BU975" s="15">
        <f t="shared" ca="1" si="570"/>
        <v>22915.084986321908</v>
      </c>
      <c r="BV975" s="15">
        <f t="shared" ca="1" si="571"/>
        <v>32305.074503310843</v>
      </c>
      <c r="BW975" s="15">
        <f t="shared" ca="1" si="572"/>
        <v>59475.063902922957</v>
      </c>
      <c r="BX975" s="15">
        <f t="shared" ca="1" si="573"/>
        <v>77053.728687696217</v>
      </c>
      <c r="BY975" s="15">
        <f t="shared" ca="1" si="574"/>
        <v>89026.671558006565</v>
      </c>
      <c r="BZ975" s="15">
        <f t="shared" ca="1" si="575"/>
        <v>136717.58909041082</v>
      </c>
      <c r="CA975" s="15">
        <f t="shared" ca="1" si="576"/>
        <v>208662.44239950317</v>
      </c>
      <c r="CB975" s="15">
        <f ca="1">(AU975*DCF!C$10-DCF!C$5*MAX(AU975*DCF!C$10,0)-MAX(AU975-Inputs!$B$6,0)/Inputs!$B$10)*DCF!C$6</f>
        <v>1047.3221251704376</v>
      </c>
      <c r="CC975" s="15">
        <f ca="1">(AV975*DCF!D$10-DCF!D$5*MAX(AV975*DCF!D$10,0)-MAX(AV975-AU975,0)/Inputs!$B$10)*DCF!D$6</f>
        <v>1064.2133657521395</v>
      </c>
      <c r="CD975" s="15">
        <f ca="1">(AW975*DCF!E$10-DCF!E$5*MAX(AW975*DCF!E$10,0)-MAX(AW975-AV975,0)/Inputs!$B$10)*DCF!E$6</f>
        <v>1256.7353696460737</v>
      </c>
      <c r="CE975" s="15">
        <f ca="1">(AX975*DCF!F$10-DCF!F$5*MAX(AX975*DCF!F$10,0)-MAX(AX975-AW975,0)/Inputs!$B$10)*DCF!F$6</f>
        <v>1201.9432408938612</v>
      </c>
      <c r="CF975" s="15">
        <f ca="1">(AY975*DCF!G$10-DCF!G$5*MAX(AY975*DCF!G$10,0)-MAX(AY975-AX975,0)/Inputs!$B$10)*DCF!G$6</f>
        <v>1421.8584698227351</v>
      </c>
      <c r="CG975" s="15">
        <f ca="1">(AZ975*DCF!H$10-DCF!H$5*MAX(AZ975*DCF!H$10,0)-MAX(AZ975-AY975,0)/Inputs!$B$10)*DCF!H$6</f>
        <v>1692.7949270254494</v>
      </c>
      <c r="CH975" s="15">
        <f ca="1">(BA975*DCF!I$10-DCF!I$5*MAX(BA975*DCF!I$10,0)-MAX(BA975-AZ975,0)/Inputs!$B$10)*DCF!I$6</f>
        <v>2068.2559271231121</v>
      </c>
      <c r="CI975" s="15">
        <f ca="1">(BB975*DCF!J$10-DCF!J$5*MAX(BB975*DCF!J$10,0)-MAX(BB975-BA975,0)/Inputs!$B$10)*DCF!J$6</f>
        <v>2710.2212967958212</v>
      </c>
      <c r="CJ975" s="15">
        <f ca="1">(BC975*DCF!K$10-DCF!K$5*MAX(BC975*DCF!K$10,0)-MAX(BC975-BB975,0)/Inputs!$B$10)*DCF!K$6</f>
        <v>3212.9148948267407</v>
      </c>
      <c r="CK975" s="15">
        <f ca="1">(BD975*DCF!L$10-DCF!L$5*MAX(BD975*DCF!L$10,0)-MAX(BD975-BC975,0)/Inputs!$B$10)*DCF!L$6</f>
        <v>4101.074446387368</v>
      </c>
      <c r="CL975" s="15">
        <f ca="1">(BE975*DCF!M$10-DCF!M$5*MAX(BE975*DCF!M$10,0)-MAX(BE975-BD975,0)/Inputs!$B$10)*DCF!M$6</f>
        <v>5141.6953635762047</v>
      </c>
      <c r="CM975" s="15">
        <f ca="1">(BF975*DCF!C$28-DCF!C$5*MAX(BF975*DCF!C$28,0)-MAX(BF975-Inputs!$B$13,0)/Inputs!$B$17)*DCF!C$6</f>
        <v>3706.3277689568895</v>
      </c>
      <c r="CN975" s="15">
        <f ca="1">(BG975*DCF!D$28-DCF!D$5*MAX(BG975*DCF!D$28,0)-MAX(BG975-BF975,0)/Inputs!$B$17)*DCF!D$6</f>
        <v>4758.9236820319729</v>
      </c>
      <c r="CO975" s="15">
        <f ca="1">(BH975*DCF!E$28-DCF!E$5*MAX(BH975*DCF!E$28,0)-MAX(BH975-BG975,0)/Inputs!$B$17)*DCF!E$6</f>
        <v>5910.3778640673017</v>
      </c>
      <c r="CP975" s="15">
        <f ca="1">(BI975*DCF!F$28-DCF!F$5*MAX(BI975*DCF!F$28,0)-MAX(BI975-BH975,0)/Inputs!$B$17)*DCF!F$6</f>
        <v>6340.1792794773901</v>
      </c>
      <c r="CQ975" s="15">
        <f ca="1">(BJ975*DCF!G$28-DCF!G$5*MAX(BJ975*DCF!G$28,0)-MAX(BJ975-BI975,0)/Inputs!$B$17)*DCF!G$6</f>
        <v>7229.9394073037247</v>
      </c>
      <c r="CR975" s="15">
        <f ca="1">(BK975*DCF!H$28-DCF!H$5*MAX(BK975*DCF!H$28,0)-MAX(BK975-BJ975,0)/Inputs!$B$17)*DCF!H$6</f>
        <v>7571.836853142052</v>
      </c>
      <c r="CS975" s="15">
        <f ca="1">(BL975*DCF!I$28-DCF!I$5*MAX(BL975*DCF!I$28,0)-MAX(BL975-BK975,0)/Inputs!$B$17)*DCF!I$6</f>
        <v>8297.284790695714</v>
      </c>
      <c r="CT975" s="15">
        <f ca="1">(BM975*DCF!J$28-DCF!J$5*MAX(BM975*DCF!J$28,0)-MAX(BM975-BL975,0)/Inputs!$B$17)*DCF!J$6</f>
        <v>9431.7445036979225</v>
      </c>
      <c r="CU975" s="15">
        <f ca="1">(BN975*DCF!K$28-DCF!K$5*MAX(BN975*DCF!K$28,0)-MAX(BN975-BM975,0)/Inputs!$B$17)*DCF!K$6</f>
        <v>8898.8191432856893</v>
      </c>
      <c r="CV975" s="15">
        <f ca="1">(BO975*DCF!L$28-DCF!L$5*MAX(BO975*DCF!L$28,0)-MAX(BO975-BN975,0)/Inputs!$B$17)*DCF!L$6</f>
        <v>8988.285843407135</v>
      </c>
      <c r="CW975" s="15">
        <f ca="1">(BP975*DCF!M$28-DCF!M$5*MAX(BP975*DCF!M$28,0)-MAX(BP975-BO975,0)/Inputs!$B$17)*DCF!M$6</f>
        <v>10785.962040421831</v>
      </c>
      <c r="CX975" s="15">
        <f ca="1">(BQ975*DCF!C$46-DCF!C$5*MAX(BQ975*DCF!C$46,0)-MAX(BQ975-Inputs!$B$20,0)/Inputs!$B$24)*DCF!C$6</f>
        <v>-1022.9044819628384</v>
      </c>
      <c r="CY975" s="15">
        <f ca="1">(BR975*DCF!D$46-DCF!D$5*MAX(BR975*DCF!D$46,0)-MAX(BR975-BQ975,0)/Inputs!$B$24)*DCF!D$6</f>
        <v>-2339.1739408282838</v>
      </c>
      <c r="CZ975" s="15">
        <f ca="1">(BS975*DCF!E$46-DCF!E$5*MAX(BS975*DCF!E$46,0)-MAX(BS975-BR975,0)/Inputs!$B$24)*DCF!E$6</f>
        <v>-1995.1740266026</v>
      </c>
      <c r="DA975" s="15">
        <f ca="1">(BT975*DCF!F$46-DCF!F$5*MAX(BT975*DCF!F$46,0)-MAX(BT975-BS975,0)/Inputs!$B$24)*DCF!F$6</f>
        <v>-3154.4229592974639</v>
      </c>
      <c r="DB975" s="15">
        <f ca="1">(BU975*DCF!G$46-DCF!G$5*MAX(BU975*DCF!G$46,0)-MAX(BU975-BT975,0)/Inputs!$B$24)*DCF!G$6</f>
        <v>-3558.7809487142076</v>
      </c>
      <c r="DC975" s="15">
        <f ca="1">(BV975*DCF!H$46-DCF!H$5*MAX(BV975*DCF!H$46,0)-MAX(BV975-BU975,0)/Inputs!$B$24)*DCF!H$6</f>
        <v>-2917.8817089839927</v>
      </c>
      <c r="DD975" s="15">
        <f ca="1">(BW975*DCF!I$46-DCF!I$5*MAX(BW975*DCF!I$46,0)-MAX(BW975-BV975,0)/Inputs!$B$24)*DCF!I$6</f>
        <v>-6425.8532190866235</v>
      </c>
      <c r="DE975" s="15">
        <f ca="1">(BX975*DCF!J$46-DCF!J$5*MAX(BX975*DCF!J$46,0)-MAX(BX975-BW975,0)/Inputs!$B$24)*DCF!J$6</f>
        <v>-1429.3839294083582</v>
      </c>
      <c r="DF975" s="15">
        <f ca="1">(BY975*DCF!K$46-DCF!K$5*MAX(BY975*DCF!K$46,0)-MAX(BY975-BX975,0)/Inputs!$B$24)*DCF!K$6</f>
        <v>2152.4482058972881</v>
      </c>
      <c r="DG975" s="15">
        <f ca="1">(BZ975*DCF!L$46-DCF!L$5*MAX(BZ975*DCF!L$46,0)-MAX(BZ975-BY975,0)/Inputs!$B$24)*DCF!L$6</f>
        <v>-1341.9580698830364</v>
      </c>
      <c r="DH975" s="15">
        <f ca="1">(CA975*DCF!M$46-DCF!M$5*MAX(CA975*DCF!M$46,0)-MAX(CA975-BZ975,0)/Inputs!$B$24)*DCF!M$6</f>
        <v>1317.7988327743406</v>
      </c>
      <c r="DI975" s="15">
        <f ca="1">SUM(CB975:CL975)+BE975*DCF!M$10*(1+Inputs!$B$30)*(1-Inputs!$B$33)*(1-Inputs!$B$30/Inputs!$B$31)/(Inputs!$B$29-Inputs!$B$30)*DCF!M$6</f>
        <v>158530.69759655534</v>
      </c>
      <c r="DJ975" s="15">
        <f ca="1">SUM(CM975:CW975)+BP975*DCF!M$28*(1+Inputs!$B$30)*(1-Inputs!$B$33)*(1-Inputs!$B$30/Inputs!$B$31)/(Inputs!$B$29-Inputs!$B$30)*DCF!M$6</f>
        <v>333892.08966360346</v>
      </c>
      <c r="DK975" s="15">
        <f ca="1">SUM(CX975:DH975)+CA975*DCF!M$46*(1+Inputs!$B$30)*(1-Inputs!$B$33)*(1-Inputs!$B$30/Inputs!$B$31)/(Inputs!$B$29-Inputs!$B$30)*DCF!M$6</f>
        <v>301901.56734999566</v>
      </c>
      <c r="DM975" s="15">
        <f ca="1">DI975+DJ975+DK975+Inputs!$B$34+Inputs!$B$36-Inputs!$B$35</f>
        <v>871175.35461015441</v>
      </c>
    </row>
    <row r="976" spans="1:117" x14ac:dyDescent="0.75">
      <c r="A976" s="11">
        <v>963</v>
      </c>
      <c r="C976" s="23">
        <f t="shared" ca="1" si="546"/>
        <v>0.61371302482958789</v>
      </c>
      <c r="D976" s="23">
        <f t="shared" ca="1" si="546"/>
        <v>0.18322243953827755</v>
      </c>
      <c r="E976" s="23">
        <f t="shared" ca="1" si="546"/>
        <v>-0.46301560571688594</v>
      </c>
      <c r="F976" s="23">
        <f t="shared" ca="1" si="546"/>
        <v>-1.4905465625347247</v>
      </c>
      <c r="G976" s="23">
        <f t="shared" ca="1" si="546"/>
        <v>-0.39456943360662899</v>
      </c>
      <c r="H976" s="23">
        <f t="shared" ca="1" si="546"/>
        <v>-0.24613289112633865</v>
      </c>
      <c r="I976" s="23">
        <f t="shared" ca="1" si="546"/>
        <v>0.33462224708886246</v>
      </c>
      <c r="J976" s="23">
        <f t="shared" ca="1" si="546"/>
        <v>0.52120118307231256</v>
      </c>
      <c r="K976" s="23">
        <f t="shared" ca="1" si="546"/>
        <v>-0.15356418270243968</v>
      </c>
      <c r="L976" s="23">
        <f t="shared" ca="1" si="546"/>
        <v>-1.4010001787466222</v>
      </c>
      <c r="M976" s="23">
        <f t="shared" ca="1" si="546"/>
        <v>0.48340696460364202</v>
      </c>
      <c r="N976" s="23">
        <f ca="1">SQRT(Inputs!$B$38)*C976+SQRT(1-Inputs!$B$38)*_xlfn.NORM.S.INV(RAND())</f>
        <v>-1.452337572664167</v>
      </c>
      <c r="O976" s="23">
        <f ca="1">SQRT(Inputs!$B$38)*D976+SQRT(1-Inputs!$B$38)*_xlfn.NORM.S.INV(RAND())</f>
        <v>-7.182589260134653E-3</v>
      </c>
      <c r="P976" s="23">
        <f ca="1">SQRT(Inputs!$B$38)*E976+SQRT(1-Inputs!$B$38)*_xlfn.NORM.S.INV(RAND())</f>
        <v>-0.85732660407006001</v>
      </c>
      <c r="Q976" s="23">
        <f ca="1">SQRT(Inputs!$B$38)*F976+SQRT(1-Inputs!$B$38)*_xlfn.NORM.S.INV(RAND())</f>
        <v>-2.0389872497875623</v>
      </c>
      <c r="R976" s="23">
        <f ca="1">SQRT(Inputs!$B$38)*G976+SQRT(1-Inputs!$B$38)*_xlfn.NORM.S.INV(RAND())</f>
        <v>-0.52118085522418156</v>
      </c>
      <c r="S976" s="23">
        <f ca="1">SQRT(Inputs!$B$38)*H976+SQRT(1-Inputs!$B$38)*_xlfn.NORM.S.INV(RAND())</f>
        <v>0.5823181259567688</v>
      </c>
      <c r="T976" s="23">
        <f ca="1">SQRT(Inputs!$B$38)*I976+SQRT(1-Inputs!$B$38)*_xlfn.NORM.S.INV(RAND())</f>
        <v>1.6853169951702283</v>
      </c>
      <c r="U976" s="23">
        <f ca="1">SQRT(Inputs!$B$38)*J976+SQRT(1-Inputs!$B$38)*_xlfn.NORM.S.INV(RAND())</f>
        <v>0.60164085316542915</v>
      </c>
      <c r="V976" s="23">
        <f ca="1">SQRT(Inputs!$B$38)*K976+SQRT(1-Inputs!$B$38)*_xlfn.NORM.S.INV(RAND())</f>
        <v>-1.2263091123944698</v>
      </c>
      <c r="W976" s="23">
        <f ca="1">SQRT(Inputs!$B$38)*L976+SQRT(1-Inputs!$B$38)*_xlfn.NORM.S.INV(RAND())</f>
        <v>-1.4799833197873506</v>
      </c>
      <c r="X976" s="23">
        <f ca="1">SQRT(Inputs!$B$38)*M976+SQRT(1-Inputs!$B$38)*_xlfn.NORM.S.INV(RAND())</f>
        <v>-6.0982317704919187E-2</v>
      </c>
      <c r="Y976" s="23">
        <f ca="1">SQRT(Inputs!$B$38)*C976+SQRT(1-Inputs!$B$38)*_xlfn.NORM.S.INV(RAND())</f>
        <v>-0.54199640627638934</v>
      </c>
      <c r="Z976" s="23">
        <f ca="1">SQRT(Inputs!$B$38)*D976+SQRT(1-Inputs!$B$38)*_xlfn.NORM.S.INV(RAND())</f>
        <v>1.304076929347977</v>
      </c>
      <c r="AA976" s="23">
        <f ca="1">SQRT(Inputs!$B$38)*E976+SQRT(1-Inputs!$B$38)*_xlfn.NORM.S.INV(RAND())</f>
        <v>0.69357086711942117</v>
      </c>
      <c r="AB976" s="23">
        <f ca="1">SQRT(Inputs!$B$38)*F976+SQRT(1-Inputs!$B$38)*_xlfn.NORM.S.INV(RAND())</f>
        <v>-1.1498607923345256</v>
      </c>
      <c r="AC976" s="23">
        <f ca="1">SQRT(Inputs!$B$38)*G976+SQRT(1-Inputs!$B$38)*_xlfn.NORM.S.INV(RAND())</f>
        <v>6.1485711175525343E-2</v>
      </c>
      <c r="AD976" s="23">
        <f ca="1">SQRT(Inputs!$B$38)*H976+SQRT(1-Inputs!$B$38)*_xlfn.NORM.S.INV(RAND())</f>
        <v>-0.43345183521722797</v>
      </c>
      <c r="AE976" s="23">
        <f ca="1">SQRT(Inputs!$B$38)*I976+SQRT(1-Inputs!$B$38)*_xlfn.NORM.S.INV(RAND())</f>
        <v>-0.17320276797326623</v>
      </c>
      <c r="AF976" s="23">
        <f ca="1">SQRT(Inputs!$B$38)*J976+SQRT(1-Inputs!$B$38)*_xlfn.NORM.S.INV(RAND())</f>
        <v>0.7981754628433273</v>
      </c>
      <c r="AG976" s="23">
        <f ca="1">SQRT(Inputs!$B$38)*K976+SQRT(1-Inputs!$B$38)*_xlfn.NORM.S.INV(RAND())</f>
        <v>-0.6836926373205825</v>
      </c>
      <c r="AH976" s="23">
        <f ca="1">SQRT(Inputs!$B$38)*L976+SQRT(1-Inputs!$B$38)*_xlfn.NORM.S.INV(RAND())</f>
        <v>-1.3084393858225163</v>
      </c>
      <c r="AI976" s="23">
        <f ca="1">SQRT(Inputs!$B$38)*M976+SQRT(1-Inputs!$B$38)*_xlfn.NORM.S.INV(RAND())</f>
        <v>0.63736200842389934</v>
      </c>
      <c r="AJ976" s="23">
        <f ca="1">SQRT(Inputs!$B$38)*C976+SQRT(1-Inputs!$B$38)*_xlfn.NORM.S.INV(RAND())</f>
        <v>-0.6735852184516089</v>
      </c>
      <c r="AK976" s="23">
        <f ca="1">SQRT(Inputs!$B$38)*D976+SQRT(1-Inputs!$B$38)*_xlfn.NORM.S.INV(RAND())</f>
        <v>0.32834935560284872</v>
      </c>
      <c r="AL976" s="23">
        <f ca="1">SQRT(Inputs!$B$38)*E976+SQRT(1-Inputs!$B$38)*_xlfn.NORM.S.INV(RAND())</f>
        <v>-1.1909327271558041</v>
      </c>
      <c r="AM976" s="23">
        <f ca="1">SQRT(Inputs!$B$38)*F976+SQRT(1-Inputs!$B$38)*_xlfn.NORM.S.INV(RAND())</f>
        <v>-1.1582094723967029</v>
      </c>
      <c r="AN976" s="23">
        <f ca="1">SQRT(Inputs!$B$38)*G976+SQRT(1-Inputs!$B$38)*_xlfn.NORM.S.INV(RAND())</f>
        <v>-1.0479642156708453</v>
      </c>
      <c r="AO976" s="23">
        <f ca="1">SQRT(Inputs!$B$38)*H976+SQRT(1-Inputs!$B$38)*_xlfn.NORM.S.INV(RAND())</f>
        <v>-1.4274296750713192E-2</v>
      </c>
      <c r="AP976" s="23">
        <f ca="1">SQRT(Inputs!$B$38)*I976+SQRT(1-Inputs!$B$38)*_xlfn.NORM.S.INV(RAND())</f>
        <v>-0.86100106829021383</v>
      </c>
      <c r="AQ976" s="23">
        <f ca="1">SQRT(Inputs!$B$38)*J976+SQRT(1-Inputs!$B$38)*_xlfn.NORM.S.INV(RAND())</f>
        <v>0.1287959575165594</v>
      </c>
      <c r="AR976" s="23">
        <f ca="1">SQRT(Inputs!$B$38)*K976+SQRT(1-Inputs!$B$38)*_xlfn.NORM.S.INV(RAND())</f>
        <v>-0.95060105973485476</v>
      </c>
      <c r="AS976" s="23">
        <f ca="1">SQRT(Inputs!$B$38)*L976+SQRT(1-Inputs!$B$38)*_xlfn.NORM.S.INV(RAND())</f>
        <v>-1.2602853339505</v>
      </c>
      <c r="AT976" s="23">
        <f ca="1">SQRT(Inputs!$B$38)*M976+SQRT(1-Inputs!$B$38)*_xlfn.NORM.S.INV(RAND())</f>
        <v>0.57994347139775204</v>
      </c>
      <c r="AU976" s="15">
        <f ca="1">Inputs!$B$6*EXP($B$8-0.5*C$5^2+C$5*N976)</f>
        <v>3922.6317288176824</v>
      </c>
      <c r="AV976" s="15">
        <f t="shared" ca="1" si="547"/>
        <v>4769.7295220177975</v>
      </c>
      <c r="AW976" s="15">
        <f t="shared" ca="1" si="548"/>
        <v>5180.7405650561941</v>
      </c>
      <c r="AX976" s="15">
        <f t="shared" ca="1" si="549"/>
        <v>4902.7653456355529</v>
      </c>
      <c r="AY976" s="15">
        <f t="shared" ca="1" si="550"/>
        <v>5637.8576085413397</v>
      </c>
      <c r="AZ976" s="15">
        <f t="shared" ca="1" si="551"/>
        <v>7351.8914134841452</v>
      </c>
      <c r="BA976" s="15">
        <f t="shared" ca="1" si="552"/>
        <v>10732.297375040504</v>
      </c>
      <c r="BB976" s="15">
        <f t="shared" ca="1" si="553"/>
        <v>13955.991759468086</v>
      </c>
      <c r="BC976" s="15">
        <f t="shared" ca="1" si="554"/>
        <v>15184.368763980781</v>
      </c>
      <c r="BD976" s="15">
        <f t="shared" ca="1" si="555"/>
        <v>16197.490013087585</v>
      </c>
      <c r="BE976" s="15">
        <f t="shared" ca="1" si="556"/>
        <v>19738.011198607357</v>
      </c>
      <c r="BF976" s="15">
        <f ca="1">Inputs!$B$13*EXP($B$9-0.5*C$6^2+C$6*Y976)</f>
        <v>12421.941893910853</v>
      </c>
      <c r="BG976" s="15">
        <f t="shared" ca="1" si="557"/>
        <v>19155.380474549038</v>
      </c>
      <c r="BH976" s="15">
        <f t="shared" ca="1" si="558"/>
        <v>26257.609502744122</v>
      </c>
      <c r="BI976" s="15">
        <f t="shared" ca="1" si="559"/>
        <v>26929.35436020769</v>
      </c>
      <c r="BJ976" s="15">
        <f t="shared" ca="1" si="560"/>
        <v>33307.530973909641</v>
      </c>
      <c r="BK976" s="15">
        <f t="shared" ca="1" si="561"/>
        <v>38536.164309659631</v>
      </c>
      <c r="BL976" s="15">
        <f t="shared" ca="1" si="562"/>
        <v>46286.353592042033</v>
      </c>
      <c r="BM976" s="15">
        <f t="shared" ca="1" si="563"/>
        <v>62826.629005024683</v>
      </c>
      <c r="BN976" s="15">
        <f t="shared" ca="1" si="564"/>
        <v>71190.577197804392</v>
      </c>
      <c r="BO976" s="15">
        <f t="shared" ca="1" si="565"/>
        <v>75234.051599445549</v>
      </c>
      <c r="BP976" s="15">
        <f t="shared" ca="1" si="566"/>
        <v>99533.0138812347</v>
      </c>
      <c r="BQ976" s="15">
        <f ca="1">Inputs!$B$20*EXP($B$10-0.5*C$7^2+C$7*AJ976)</f>
        <v>3377.9343736982473</v>
      </c>
      <c r="BR976" s="15">
        <f t="shared" ca="1" si="567"/>
        <v>5087.1772110581996</v>
      </c>
      <c r="BS976" s="15">
        <f t="shared" ca="1" si="568"/>
        <v>4948.3344861474707</v>
      </c>
      <c r="BT976" s="15">
        <f t="shared" ca="1" si="569"/>
        <v>5035.0140371782918</v>
      </c>
      <c r="BU976" s="15">
        <f t="shared" ca="1" si="570"/>
        <v>5415.0163669545418</v>
      </c>
      <c r="BV976" s="15">
        <f t="shared" ca="1" si="571"/>
        <v>7509.6604820036036</v>
      </c>
      <c r="BW976" s="15">
        <f t="shared" ca="1" si="572"/>
        <v>8733.5539493532979</v>
      </c>
      <c r="BX976" s="15">
        <f t="shared" ca="1" si="573"/>
        <v>12534.787171281743</v>
      </c>
      <c r="BY976" s="15">
        <f t="shared" ca="1" si="574"/>
        <v>14642.697469197139</v>
      </c>
      <c r="BZ976" s="15">
        <f t="shared" ca="1" si="575"/>
        <v>16296.841079384987</v>
      </c>
      <c r="CA976" s="15">
        <f t="shared" ca="1" si="576"/>
        <v>25377.145057663798</v>
      </c>
      <c r="CB976" s="15">
        <f ca="1">(AU976*DCF!C$10-DCF!C$5*MAX(AU976*DCF!C$10,0)-MAX(AU976-Inputs!$B$6,0)/Inputs!$B$10)*DCF!C$6</f>
        <v>1007.367585579026</v>
      </c>
      <c r="CC976" s="15">
        <f ca="1">(AV976*DCF!D$10-DCF!D$5*MAX(AV976*DCF!D$10,0)-MAX(AV976-AU976,0)/Inputs!$B$10)*DCF!D$6</f>
        <v>956.04663038736987</v>
      </c>
      <c r="CD976" s="15">
        <f ca="1">(AW976*DCF!E$10-DCF!E$5*MAX(AW976*DCF!E$10,0)-MAX(AW976-AV976,0)/Inputs!$B$10)*DCF!E$6</f>
        <v>1103.5738184736774</v>
      </c>
      <c r="CE976" s="15">
        <f ca="1">(AX976*DCF!F$10-DCF!F$5*MAX(AX976*DCF!F$10,0)-MAX(AX976-AW976,0)/Inputs!$B$10)*DCF!F$6</f>
        <v>1070.2658614973277</v>
      </c>
      <c r="CF976" s="15">
        <f ca="1">(AY976*DCF!G$10-DCF!G$5*MAX(AY976*DCF!G$10,0)-MAX(AY976-AX976,0)/Inputs!$B$10)*DCF!G$6</f>
        <v>1020.3258910923945</v>
      </c>
      <c r="CG976" s="15">
        <f ca="1">(AZ976*DCF!H$10-DCF!H$5*MAX(AZ976*DCF!H$10,0)-MAX(AZ976-AY976,0)/Inputs!$B$10)*DCF!H$6</f>
        <v>1123.0175611202512</v>
      </c>
      <c r="CH976" s="15">
        <f ca="1">(BA976*DCF!I$10-DCF!I$5*MAX(BA976*DCF!I$10,0)-MAX(BA976-AZ976,0)/Inputs!$B$10)*DCF!I$6</f>
        <v>1405.8941986055183</v>
      </c>
      <c r="CI976" s="15">
        <f ca="1">(BB976*DCF!J$10-DCF!J$5*MAX(BB976*DCF!J$10,0)-MAX(BB976-BA976,0)/Inputs!$B$10)*DCF!J$6</f>
        <v>1906.3828066116835</v>
      </c>
      <c r="CJ976" s="15">
        <f ca="1">(BC976*DCF!K$10-DCF!K$5*MAX(BC976*DCF!K$10,0)-MAX(BC976-BB976,0)/Inputs!$B$10)*DCF!K$6</f>
        <v>2272.4854273383903</v>
      </c>
      <c r="CK976" s="15">
        <f ca="1">(BD976*DCF!L$10-DCF!L$5*MAX(BD976*DCF!L$10,0)-MAX(BD976-BC976,0)/Inputs!$B$10)*DCF!L$6</f>
        <v>2311.8765235426631</v>
      </c>
      <c r="CL976" s="15">
        <f ca="1">(BE976*DCF!M$10-DCF!M$5*MAX(BE976*DCF!M$10,0)-MAX(BE976-BD976,0)/Inputs!$B$10)*DCF!M$6</f>
        <v>2362.3355867285177</v>
      </c>
      <c r="CM976" s="15">
        <f ca="1">(BF976*DCF!C$28-DCF!C$5*MAX(BF976*DCF!C$28,0)-MAX(BF976-Inputs!$B$13,0)/Inputs!$B$17)*DCF!C$6</f>
        <v>3552.0785976621532</v>
      </c>
      <c r="CN976" s="15">
        <f ca="1">(BG976*DCF!D$28-DCF!D$5*MAX(BG976*DCF!D$28,0)-MAX(BG976-BF976,0)/Inputs!$B$17)*DCF!D$6</f>
        <v>4205.1501709459199</v>
      </c>
      <c r="CO976" s="15">
        <f ca="1">(BH976*DCF!E$28-DCF!E$5*MAX(BH976*DCF!E$28,0)-MAX(BH976-BG976,0)/Inputs!$B$17)*DCF!E$6</f>
        <v>6036.8709849947245</v>
      </c>
      <c r="CP976" s="15">
        <f ca="1">(BI976*DCF!F$28-DCF!F$5*MAX(BI976*DCF!F$28,0)-MAX(BI976-BH976,0)/Inputs!$B$17)*DCF!F$6</f>
        <v>7188.3085973378775</v>
      </c>
      <c r="CQ976" s="15">
        <f ca="1">(BJ976*DCF!G$28-DCF!G$5*MAX(BJ976*DCF!G$28,0)-MAX(BJ976-BI976,0)/Inputs!$B$17)*DCF!G$6</f>
        <v>7569.1453169569086</v>
      </c>
      <c r="CR976" s="15">
        <f ca="1">(BK976*DCF!H$28-DCF!H$5*MAX(BK976*DCF!H$28,0)-MAX(BK976-BJ976,0)/Inputs!$B$17)*DCF!H$6</f>
        <v>8718.0357064468244</v>
      </c>
      <c r="CS976" s="15">
        <f ca="1">(BL976*DCF!I$28-DCF!I$5*MAX(BL976*DCF!I$28,0)-MAX(BL976-BK976,0)/Inputs!$B$17)*DCF!I$6</f>
        <v>9771.986862018106</v>
      </c>
      <c r="CT976" s="15">
        <f ca="1">(BM976*DCF!J$28-DCF!J$5*MAX(BM976*DCF!J$28,0)-MAX(BM976-BL976,0)/Inputs!$B$17)*DCF!J$6</f>
        <v>11822.44850519067</v>
      </c>
      <c r="CU976" s="15">
        <f ca="1">(BN976*DCF!K$28-DCF!K$5*MAX(BN976*DCF!K$28,0)-MAX(BN976-BM976,0)/Inputs!$B$17)*DCF!K$6</f>
        <v>14009.784005299289</v>
      </c>
      <c r="CV976" s="15">
        <f ca="1">(BO976*DCF!L$28-DCF!L$5*MAX(BO976*DCF!L$28,0)-MAX(BO976-BN976,0)/Inputs!$B$17)*DCF!L$6</f>
        <v>14553.246576337984</v>
      </c>
      <c r="CW976" s="15">
        <f ca="1">(BP976*DCF!M$28-DCF!M$5*MAX(BP976*DCF!M$28,0)-MAX(BP976-BO976,0)/Inputs!$B$17)*DCF!M$6</f>
        <v>16187.269822242102</v>
      </c>
      <c r="CX976" s="15">
        <f ca="1">(BQ976*DCF!C$46-DCF!C$5*MAX(BQ976*DCF!C$46,0)-MAX(BQ976-Inputs!$B$20,0)/Inputs!$B$24)*DCF!C$6</f>
        <v>-861.84829586483647</v>
      </c>
      <c r="CY976" s="15">
        <f ca="1">(BR976*DCF!D$46-DCF!D$5*MAX(BR976*DCF!D$46,0)-MAX(BR976-BQ976,0)/Inputs!$B$24)*DCF!D$6</f>
        <v>-1597.5822461192847</v>
      </c>
      <c r="CZ976" s="15">
        <f ca="1">(BS976*DCF!E$46-DCF!E$5*MAX(BS976*DCF!E$46,0)-MAX(BS976-BR976,0)/Inputs!$B$24)*DCF!E$6</f>
        <v>-585.14916868367845</v>
      </c>
      <c r="DA976" s="15">
        <f ca="1">(BT976*DCF!F$46-DCF!F$5*MAX(BT976*DCF!F$46,0)-MAX(BT976-BS976,0)/Inputs!$B$24)*DCF!F$6</f>
        <v>-398.24432065439498</v>
      </c>
      <c r="DB976" s="15">
        <f ca="1">(BU976*DCF!G$46-DCF!G$5*MAX(BU976*DCF!G$46,0)-MAX(BU976-BT976,0)/Inputs!$B$24)*DCF!G$6</f>
        <v>-309.97572762579284</v>
      </c>
      <c r="DC976" s="15">
        <f ca="1">(BV976*DCF!H$46-DCF!H$5*MAX(BV976*DCF!H$46,0)-MAX(BV976-BU976,0)/Inputs!$B$24)*DCF!H$6</f>
        <v>-650.89782465407006</v>
      </c>
      <c r="DD976" s="15">
        <f ca="1">(BW976*DCF!I$46-DCF!I$5*MAX(BW976*DCF!I$46,0)-MAX(BW976-BV976,0)/Inputs!$B$24)*DCF!I$6</f>
        <v>-149.62765414885743</v>
      </c>
      <c r="DE976" s="15">
        <f ca="1">(BX976*DCF!J$46-DCF!J$5*MAX(BX976*DCF!J$46,0)-MAX(BX976-BW976,0)/Inputs!$B$24)*DCF!J$6</f>
        <v>-482.22529828129262</v>
      </c>
      <c r="DF976" s="15">
        <f ca="1">(BY976*DCF!K$46-DCF!K$5*MAX(BY976*DCF!K$46,0)-MAX(BY976-BX976,0)/Inputs!$B$24)*DCF!K$6</f>
        <v>320.05782261902982</v>
      </c>
      <c r="DG976" s="15">
        <f ca="1">(BZ976*DCF!L$46-DCF!L$5*MAX(BZ976*DCF!L$46,0)-MAX(BZ976-BY976,0)/Inputs!$B$24)*DCF!L$6</f>
        <v>752.18715468820892</v>
      </c>
      <c r="DH976" s="15">
        <f ca="1">(CA976*DCF!M$46-DCF!M$5*MAX(CA976*DCF!M$46,0)-MAX(CA976-BZ976,0)/Inputs!$B$24)*DCF!M$6</f>
        <v>91.174722066596459</v>
      </c>
      <c r="DI976" s="15">
        <f ca="1">SUM(CB976:CL976)+BE976*DCF!M$10*(1+Inputs!$B$30)*(1-Inputs!$B$33)*(1-Inputs!$B$30/Inputs!$B$31)/(Inputs!$B$29-Inputs!$B$30)*DCF!M$6</f>
        <v>71470.718064878369</v>
      </c>
      <c r="DJ976" s="15">
        <f ca="1">SUM(CM976:CW976)+BP976*DCF!M$28*(1+Inputs!$B$30)*(1-Inputs!$B$33)*(1-Inputs!$B$30/Inputs!$B$31)/(Inputs!$B$29-Inputs!$B$30)*DCF!M$6</f>
        <v>472949.91690453462</v>
      </c>
      <c r="DK976" s="15">
        <f ca="1">SUM(CX976:DH976)+CA976*DCF!M$46*(1+Inputs!$B$30)*(1-Inputs!$B$33)*(1-Inputs!$B$30/Inputs!$B$31)/(Inputs!$B$29-Inputs!$B$30)*DCF!M$6</f>
        <v>35363.941537497791</v>
      </c>
      <c r="DM976" s="15">
        <f ca="1">DI976+DJ976+DK976+Inputs!$B$34+Inputs!$B$36-Inputs!$B$35</f>
        <v>656635.57650691085</v>
      </c>
    </row>
    <row r="977" spans="1:117" x14ac:dyDescent="0.75">
      <c r="A977" s="11">
        <v>964</v>
      </c>
      <c r="C977" s="23">
        <f t="shared" ca="1" si="546"/>
        <v>-0.25566214023109779</v>
      </c>
      <c r="D977" s="23">
        <f t="shared" ca="1" si="546"/>
        <v>1.1663466854483353</v>
      </c>
      <c r="E977" s="23">
        <f t="shared" ca="1" si="546"/>
        <v>0.93601224339218014</v>
      </c>
      <c r="F977" s="23">
        <f t="shared" ca="1" si="546"/>
        <v>-1.4349736356692395</v>
      </c>
      <c r="G977" s="23">
        <f t="shared" ca="1" si="546"/>
        <v>-1.0796720630596881</v>
      </c>
      <c r="H977" s="23">
        <f t="shared" ca="1" si="546"/>
        <v>-1.6518339042251791</v>
      </c>
      <c r="I977" s="23">
        <f t="shared" ca="1" si="546"/>
        <v>0.12766451975581897</v>
      </c>
      <c r="J977" s="23">
        <f t="shared" ca="1" si="546"/>
        <v>0.39960211552751129</v>
      </c>
      <c r="K977" s="23">
        <f t="shared" ca="1" si="546"/>
        <v>0.43980922307853659</v>
      </c>
      <c r="L977" s="23">
        <f t="shared" ca="1" si="546"/>
        <v>-0.6799420767813904</v>
      </c>
      <c r="M977" s="23">
        <f t="shared" ca="1" si="546"/>
        <v>0.63379477975799037</v>
      </c>
      <c r="N977" s="23">
        <f ca="1">SQRT(Inputs!$B$38)*C977+SQRT(1-Inputs!$B$38)*_xlfn.NORM.S.INV(RAND())</f>
        <v>0.11407249783492737</v>
      </c>
      <c r="O977" s="23">
        <f ca="1">SQRT(Inputs!$B$38)*D977+SQRT(1-Inputs!$B$38)*_xlfn.NORM.S.INV(RAND())</f>
        <v>1.0790235605520893</v>
      </c>
      <c r="P977" s="23">
        <f ca="1">SQRT(Inputs!$B$38)*E977+SQRT(1-Inputs!$B$38)*_xlfn.NORM.S.INV(RAND())</f>
        <v>-0.62695012005999706</v>
      </c>
      <c r="Q977" s="23">
        <f ca="1">SQRT(Inputs!$B$38)*F977+SQRT(1-Inputs!$B$38)*_xlfn.NORM.S.INV(RAND())</f>
        <v>-0.69401811275071912</v>
      </c>
      <c r="R977" s="23">
        <f ca="1">SQRT(Inputs!$B$38)*G977+SQRT(1-Inputs!$B$38)*_xlfn.NORM.S.INV(RAND())</f>
        <v>-0.54757850242724471</v>
      </c>
      <c r="S977" s="23">
        <f ca="1">SQRT(Inputs!$B$38)*H977+SQRT(1-Inputs!$B$38)*_xlfn.NORM.S.INV(RAND())</f>
        <v>-0.38298953484184761</v>
      </c>
      <c r="T977" s="23">
        <f ca="1">SQRT(Inputs!$B$38)*I977+SQRT(1-Inputs!$B$38)*_xlfn.NORM.S.INV(RAND())</f>
        <v>0.63136006409624457</v>
      </c>
      <c r="U977" s="23">
        <f ca="1">SQRT(Inputs!$B$38)*J977+SQRT(1-Inputs!$B$38)*_xlfn.NORM.S.INV(RAND())</f>
        <v>-0.95907255308589445</v>
      </c>
      <c r="V977" s="23">
        <f ca="1">SQRT(Inputs!$B$38)*K977+SQRT(1-Inputs!$B$38)*_xlfn.NORM.S.INV(RAND())</f>
        <v>0.7469835781244154</v>
      </c>
      <c r="W977" s="23">
        <f ca="1">SQRT(Inputs!$B$38)*L977+SQRT(1-Inputs!$B$38)*_xlfn.NORM.S.INV(RAND())</f>
        <v>0.86289362320586327</v>
      </c>
      <c r="X977" s="23">
        <f ca="1">SQRT(Inputs!$B$38)*M977+SQRT(1-Inputs!$B$38)*_xlfn.NORM.S.INV(RAND())</f>
        <v>0.7802303715201413</v>
      </c>
      <c r="Y977" s="23">
        <f ca="1">SQRT(Inputs!$B$38)*C977+SQRT(1-Inputs!$B$38)*_xlfn.NORM.S.INV(RAND())</f>
        <v>-0.18568582548337992</v>
      </c>
      <c r="Z977" s="23">
        <f ca="1">SQRT(Inputs!$B$38)*D977+SQRT(1-Inputs!$B$38)*_xlfn.NORM.S.INV(RAND())</f>
        <v>-0.5867795544227723</v>
      </c>
      <c r="AA977" s="23">
        <f ca="1">SQRT(Inputs!$B$38)*E977+SQRT(1-Inputs!$B$38)*_xlfn.NORM.S.INV(RAND())</f>
        <v>0.71561647665908645</v>
      </c>
      <c r="AB977" s="23">
        <f ca="1">SQRT(Inputs!$B$38)*F977+SQRT(1-Inputs!$B$38)*_xlfn.NORM.S.INV(RAND())</f>
        <v>-0.94551041529895197</v>
      </c>
      <c r="AC977" s="23">
        <f ca="1">SQRT(Inputs!$B$38)*G977+SQRT(1-Inputs!$B$38)*_xlfn.NORM.S.INV(RAND())</f>
        <v>-0.13901327038617523</v>
      </c>
      <c r="AD977" s="23">
        <f ca="1">SQRT(Inputs!$B$38)*H977+SQRT(1-Inputs!$B$38)*_xlfn.NORM.S.INV(RAND())</f>
        <v>-0.9784142569225347</v>
      </c>
      <c r="AE977" s="23">
        <f ca="1">SQRT(Inputs!$B$38)*I977+SQRT(1-Inputs!$B$38)*_xlfn.NORM.S.INV(RAND())</f>
        <v>-0.89213262730561893</v>
      </c>
      <c r="AF977" s="23">
        <f ca="1">SQRT(Inputs!$B$38)*J977+SQRT(1-Inputs!$B$38)*_xlfn.NORM.S.INV(RAND())</f>
        <v>-0.53485266984364677</v>
      </c>
      <c r="AG977" s="23">
        <f ca="1">SQRT(Inputs!$B$38)*K977+SQRT(1-Inputs!$B$38)*_xlfn.NORM.S.INV(RAND())</f>
        <v>1.2239458145708815</v>
      </c>
      <c r="AH977" s="23">
        <f ca="1">SQRT(Inputs!$B$38)*L977+SQRT(1-Inputs!$B$38)*_xlfn.NORM.S.INV(RAND())</f>
        <v>-0.51502290499268699</v>
      </c>
      <c r="AI977" s="23">
        <f ca="1">SQRT(Inputs!$B$38)*M977+SQRT(1-Inputs!$B$38)*_xlfn.NORM.S.INV(RAND())</f>
        <v>-0.45760004587918296</v>
      </c>
      <c r="AJ977" s="23">
        <f ca="1">SQRT(Inputs!$B$38)*C977+SQRT(1-Inputs!$B$38)*_xlfn.NORM.S.INV(RAND())</f>
        <v>0.97765333639435981</v>
      </c>
      <c r="AK977" s="23">
        <f ca="1">SQRT(Inputs!$B$38)*D977+SQRT(1-Inputs!$B$38)*_xlfn.NORM.S.INV(RAND())</f>
        <v>0.35490320253138463</v>
      </c>
      <c r="AL977" s="23">
        <f ca="1">SQRT(Inputs!$B$38)*E977+SQRT(1-Inputs!$B$38)*_xlfn.NORM.S.INV(RAND())</f>
        <v>1.2418039727015118</v>
      </c>
      <c r="AM977" s="23">
        <f ca="1">SQRT(Inputs!$B$38)*F977+SQRT(1-Inputs!$B$38)*_xlfn.NORM.S.INV(RAND())</f>
        <v>-0.8001178499408792</v>
      </c>
      <c r="AN977" s="23">
        <f ca="1">SQRT(Inputs!$B$38)*G977+SQRT(1-Inputs!$B$38)*_xlfn.NORM.S.INV(RAND())</f>
        <v>-0.19593925722536315</v>
      </c>
      <c r="AO977" s="23">
        <f ca="1">SQRT(Inputs!$B$38)*H977+SQRT(1-Inputs!$B$38)*_xlfn.NORM.S.INV(RAND())</f>
        <v>-1.2390229397045787</v>
      </c>
      <c r="AP977" s="23">
        <f ca="1">SQRT(Inputs!$B$38)*I977+SQRT(1-Inputs!$B$38)*_xlfn.NORM.S.INV(RAND())</f>
        <v>0.41734708552836275</v>
      </c>
      <c r="AQ977" s="23">
        <f ca="1">SQRT(Inputs!$B$38)*J977+SQRT(1-Inputs!$B$38)*_xlfn.NORM.S.INV(RAND())</f>
        <v>0.3536462034252873</v>
      </c>
      <c r="AR977" s="23">
        <f ca="1">SQRT(Inputs!$B$38)*K977+SQRT(1-Inputs!$B$38)*_xlfn.NORM.S.INV(RAND())</f>
        <v>1.2677410751289577</v>
      </c>
      <c r="AS977" s="23">
        <f ca="1">SQRT(Inputs!$B$38)*L977+SQRT(1-Inputs!$B$38)*_xlfn.NORM.S.INV(RAND())</f>
        <v>1.2371061014043165</v>
      </c>
      <c r="AT977" s="23">
        <f ca="1">SQRT(Inputs!$B$38)*M977+SQRT(1-Inputs!$B$38)*_xlfn.NORM.S.INV(RAND())</f>
        <v>0.57131132780007221</v>
      </c>
      <c r="AU977" s="15">
        <f ca="1">Inputs!$B$6*EXP($B$8-0.5*C$5^2+C$5*N977)</f>
        <v>5054.7197118935574</v>
      </c>
      <c r="AV977" s="15">
        <f t="shared" ca="1" si="547"/>
        <v>7210.6296835765179</v>
      </c>
      <c r="AW977" s="15">
        <f t="shared" ca="1" si="548"/>
        <v>8079.1619123614364</v>
      </c>
      <c r="AX977" s="15">
        <f t="shared" ca="1" si="549"/>
        <v>9044.6228708228882</v>
      </c>
      <c r="AY977" s="15">
        <f t="shared" ca="1" si="550"/>
        <v>10368.705993375092</v>
      </c>
      <c r="AZ977" s="15">
        <f t="shared" ca="1" si="551"/>
        <v>12157.503953585348</v>
      </c>
      <c r="BA977" s="15">
        <f t="shared" ca="1" si="552"/>
        <v>15893.97016125809</v>
      </c>
      <c r="BB977" s="15">
        <f t="shared" ca="1" si="553"/>
        <v>17676.282352425846</v>
      </c>
      <c r="BC977" s="15">
        <f t="shared" ca="1" si="554"/>
        <v>23267.628970542457</v>
      </c>
      <c r="BD977" s="15">
        <f t="shared" ca="1" si="555"/>
        <v>30901.057040893975</v>
      </c>
      <c r="BE977" s="15">
        <f t="shared" ca="1" si="556"/>
        <v>40654.043230957504</v>
      </c>
      <c r="BF977" s="15">
        <f ca="1">Inputs!$B$13*EXP($B$9-0.5*C$6^2+C$6*Y977)</f>
        <v>13331.133524167062</v>
      </c>
      <c r="BG977" s="15">
        <f t="shared" ca="1" si="557"/>
        <v>14614.85184876192</v>
      </c>
      <c r="BH977" s="15">
        <f t="shared" ca="1" si="558"/>
        <v>20106.977234716676</v>
      </c>
      <c r="BI977" s="15">
        <f t="shared" ca="1" si="559"/>
        <v>21280.294055467515</v>
      </c>
      <c r="BJ977" s="15">
        <f t="shared" ca="1" si="560"/>
        <v>25570.696943243642</v>
      </c>
      <c r="BK977" s="15">
        <f t="shared" ca="1" si="561"/>
        <v>27469.262880199996</v>
      </c>
      <c r="BL977" s="15">
        <f t="shared" ca="1" si="562"/>
        <v>30058.648264898053</v>
      </c>
      <c r="BM977" s="15">
        <f t="shared" ca="1" si="563"/>
        <v>34573.358055445919</v>
      </c>
      <c r="BN977" s="15">
        <f t="shared" ca="1" si="564"/>
        <v>49238.131247261037</v>
      </c>
      <c r="BO977" s="15">
        <f t="shared" ca="1" si="565"/>
        <v>57062.01971011611</v>
      </c>
      <c r="BP977" s="15">
        <f t="shared" ca="1" si="566"/>
        <v>66684.260472893831</v>
      </c>
      <c r="BQ977" s="15">
        <f ca="1">Inputs!$B$20*EXP($B$10-0.5*C$7^2+C$7*AJ977)</f>
        <v>6067.3996542338291</v>
      </c>
      <c r="BR977" s="15">
        <f t="shared" ca="1" si="567"/>
        <v>9214.9005780249772</v>
      </c>
      <c r="BS977" s="15">
        <f t="shared" ca="1" si="568"/>
        <v>18026.426321581544</v>
      </c>
      <c r="BT977" s="15">
        <f t="shared" ca="1" si="569"/>
        <v>20148.766076249762</v>
      </c>
      <c r="BU977" s="15">
        <f t="shared" ca="1" si="570"/>
        <v>26630.761597609177</v>
      </c>
      <c r="BV977" s="15">
        <f t="shared" ca="1" si="571"/>
        <v>28026.40929133262</v>
      </c>
      <c r="BW977" s="15">
        <f t="shared" ca="1" si="572"/>
        <v>42721.008359269072</v>
      </c>
      <c r="BX977" s="15">
        <f t="shared" ca="1" si="573"/>
        <v>64142.22126393349</v>
      </c>
      <c r="BY977" s="15">
        <f t="shared" ca="1" si="574"/>
        <v>114544.16965039336</v>
      </c>
      <c r="BZ977" s="15">
        <f t="shared" ca="1" si="575"/>
        <v>201763.267014482</v>
      </c>
      <c r="CA977" s="15">
        <f t="shared" ca="1" si="576"/>
        <v>313700.52971243928</v>
      </c>
      <c r="CB977" s="15">
        <f ca="1">(AU977*DCF!C$10-DCF!C$5*MAX(AU977*DCF!C$10,0)-MAX(AU977-Inputs!$B$6,0)/Inputs!$B$10)*DCF!C$6</f>
        <v>1042.4149026271184</v>
      </c>
      <c r="CC977" s="15">
        <f ca="1">(AV977*DCF!D$10-DCF!D$5*MAX(AV977*DCF!D$10,0)-MAX(AV977-AU977,0)/Inputs!$B$10)*DCF!D$6</f>
        <v>1231.8799125365686</v>
      </c>
      <c r="CD977" s="15">
        <f ca="1">(AW977*DCF!E$10-DCF!E$5*MAX(AW977*DCF!E$10,0)-MAX(AW977-AV977,0)/Inputs!$B$10)*DCF!E$6</f>
        <v>1669.7204508319455</v>
      </c>
      <c r="CE977" s="15">
        <f ca="1">(AX977*DCF!F$10-DCF!F$5*MAX(AX977*DCF!F$10,0)-MAX(AX977-AW977,0)/Inputs!$B$10)*DCF!F$6</f>
        <v>1773.5382695654673</v>
      </c>
      <c r="CF977" s="15">
        <f ca="1">(AY977*DCF!G$10-DCF!G$5*MAX(AY977*DCF!G$10,0)-MAX(AY977-AX977,0)/Inputs!$B$10)*DCF!G$6</f>
        <v>1881.8549536998291</v>
      </c>
      <c r="CG977" s="15">
        <f ca="1">(AZ977*DCF!H$10-DCF!H$5*MAX(AZ977*DCF!H$10,0)-MAX(AZ977-AY977,0)/Inputs!$B$10)*DCF!H$6</f>
        <v>2042.7549666675418</v>
      </c>
      <c r="CH977" s="15">
        <f ca="1">(BA977*DCF!I$10-DCF!I$5*MAX(BA977*DCF!I$10,0)-MAX(BA977-AZ977,0)/Inputs!$B$10)*DCF!I$6</f>
        <v>2290.3371626631379</v>
      </c>
      <c r="CI977" s="15">
        <f ca="1">(BB977*DCF!J$10-DCF!J$5*MAX(BB977*DCF!J$10,0)-MAX(BB977-BA977,0)/Inputs!$B$10)*DCF!J$6</f>
        <v>2763.2110239606463</v>
      </c>
      <c r="CJ977" s="15">
        <f ca="1">(BC977*DCF!K$10-DCF!K$5*MAX(BC977*DCF!K$10,0)-MAX(BC977-BB977,0)/Inputs!$B$10)*DCF!K$6</f>
        <v>2963.0111733840176</v>
      </c>
      <c r="CK977" s="15">
        <f ca="1">(BD977*DCF!L$10-DCF!L$5*MAX(BD977*DCF!L$10,0)-MAX(BD977-BC977,0)/Inputs!$B$10)*DCF!L$6</f>
        <v>3673.3411697851775</v>
      </c>
      <c r="CL977" s="15">
        <f ca="1">(BE977*DCF!M$10-DCF!M$5*MAX(BE977*DCF!M$10,0)-MAX(BE977-BD977,0)/Inputs!$B$10)*DCF!M$6</f>
        <v>4571.7129110204742</v>
      </c>
      <c r="CM977" s="15">
        <f ca="1">(BF977*DCF!C$28-DCF!C$5*MAX(BF977*DCF!C$28,0)-MAX(BF977-Inputs!$B$13,0)/Inputs!$B$17)*DCF!C$6</f>
        <v>3619.5829482757208</v>
      </c>
      <c r="CN977" s="15">
        <f ca="1">(BG977*DCF!D$28-DCF!D$5*MAX(BG977*DCF!D$28,0)-MAX(BG977-BF977,0)/Inputs!$B$17)*DCF!D$6</f>
        <v>4030.5349669945831</v>
      </c>
      <c r="CO977" s="15">
        <f ca="1">(BH977*DCF!E$28-DCF!E$5*MAX(BH977*DCF!E$28,0)-MAX(BH977-BG977,0)/Inputs!$B$17)*DCF!E$6</f>
        <v>4612.2316709632159</v>
      </c>
      <c r="CP977" s="15">
        <f ca="1">(BI977*DCF!F$28-DCF!F$5*MAX(BI977*DCF!F$28,0)-MAX(BI977-BH977,0)/Inputs!$B$17)*DCF!F$6</f>
        <v>5563.4184218554483</v>
      </c>
      <c r="CQ977" s="15">
        <f ca="1">(BJ977*DCF!G$28-DCF!G$5*MAX(BJ977*DCF!G$28,0)-MAX(BJ977-BI977,0)/Inputs!$B$17)*DCF!G$6</f>
        <v>5912.9079445246143</v>
      </c>
      <c r="CR977" s="15">
        <f ca="1">(BK977*DCF!H$28-DCF!H$5*MAX(BK977*DCF!H$28,0)-MAX(BK977-BJ977,0)/Inputs!$B$17)*DCF!H$6</f>
        <v>6498.4679050829463</v>
      </c>
      <c r="CS977" s="15">
        <f ca="1">(BL977*DCF!I$28-DCF!I$5*MAX(BL977*DCF!I$28,0)-MAX(BL977-BK977,0)/Inputs!$B$17)*DCF!I$6</f>
        <v>6696.7262444682146</v>
      </c>
      <c r="CT977" s="15">
        <f ca="1">(BM977*DCF!J$28-DCF!J$5*MAX(BM977*DCF!J$28,0)-MAX(BM977-BL977,0)/Inputs!$B$17)*DCF!J$6</f>
        <v>7114.115364562098</v>
      </c>
      <c r="CU977" s="15">
        <f ca="1">(BN977*DCF!K$28-DCF!K$5*MAX(BN977*DCF!K$28,0)-MAX(BN977-BM977,0)/Inputs!$B$17)*DCF!K$6</f>
        <v>8602.0283615406115</v>
      </c>
      <c r="CV977" s="15">
        <f ca="1">(BO977*DCF!L$28-DCF!L$5*MAX(BO977*DCF!L$28,0)-MAX(BO977-BN977,0)/Inputs!$B$17)*DCF!L$6</f>
        <v>10499.784630953567</v>
      </c>
      <c r="CW977" s="15">
        <f ca="1">(BP977*DCF!M$28-DCF!M$5*MAX(BP977*DCF!M$28,0)-MAX(BP977-BO977,0)/Inputs!$B$17)*DCF!M$6</f>
        <v>11540.887662191564</v>
      </c>
      <c r="CX977" s="15">
        <f ca="1">(BQ977*DCF!C$46-DCF!C$5*MAX(BQ977*DCF!C$46,0)-MAX(BQ977-Inputs!$B$20,0)/Inputs!$B$24)*DCF!C$6</f>
        <v>-2725.2191599772491</v>
      </c>
      <c r="CY977" s="15">
        <f ca="1">(BR977*DCF!D$46-DCF!D$5*MAX(BR977*DCF!D$46,0)-MAX(BR977-BQ977,0)/Inputs!$B$24)*DCF!D$6</f>
        <v>-2915.7811519614011</v>
      </c>
      <c r="CZ977" s="15">
        <f ca="1">(BS977*DCF!E$46-DCF!E$5*MAX(BS977*DCF!E$46,0)-MAX(BS977-BR977,0)/Inputs!$B$24)*DCF!E$6</f>
        <v>-5604.9171695331343</v>
      </c>
      <c r="DA977" s="15">
        <f ca="1">(BT977*DCF!F$46-DCF!F$5*MAX(BT977*DCF!F$46,0)-MAX(BT977-BS977,0)/Inputs!$B$24)*DCF!F$6</f>
        <v>-2240.1715328416649</v>
      </c>
      <c r="DB977" s="15">
        <f ca="1">(BU977*DCF!G$46-DCF!G$5*MAX(BU977*DCF!G$46,0)-MAX(BU977-BT977,0)/Inputs!$B$24)*DCF!G$6</f>
        <v>-3076.2214289745561</v>
      </c>
      <c r="DC977" s="15">
        <f ca="1">(BV977*DCF!H$46-DCF!H$5*MAX(BV977*DCF!H$46,0)-MAX(BV977-BU977,0)/Inputs!$B$24)*DCF!H$6</f>
        <v>-433.68896954926481</v>
      </c>
      <c r="DD977" s="15">
        <f ca="1">(BW977*DCF!I$46-DCF!I$5*MAX(BW977*DCF!I$46,0)-MAX(BW977-BV977,0)/Inputs!$B$24)*DCF!I$6</f>
        <v>-3231.5926783128502</v>
      </c>
      <c r="DE977" s="15">
        <f ca="1">(BX977*DCF!J$46-DCF!J$5*MAX(BX977*DCF!J$46,0)-MAX(BX977-BW977,0)/Inputs!$B$24)*DCF!J$6</f>
        <v>-2989.9669338136532</v>
      </c>
      <c r="DF977" s="15">
        <f ca="1">(BY977*DCF!K$46-DCF!K$5*MAX(BY977*DCF!K$46,0)-MAX(BY977-BX977,0)/Inputs!$B$24)*DCF!K$6</f>
        <v>-5803.9898469110312</v>
      </c>
      <c r="DG977" s="15">
        <f ca="1">(BZ977*DCF!L$46-DCF!L$5*MAX(BZ977*DCF!L$46,0)-MAX(BZ977-BY977,0)/Inputs!$B$24)*DCF!L$6</f>
        <v>-5791.0096364633246</v>
      </c>
      <c r="DH977" s="15">
        <f ca="1">(CA977*DCF!M$46-DCF!M$5*MAX(CA977*DCF!M$46,0)-MAX(CA977-BZ977,0)/Inputs!$B$24)*DCF!M$6</f>
        <v>1191.7114687873429</v>
      </c>
      <c r="DI977" s="15">
        <f ca="1">SUM(CB977:CL977)+BE977*DCF!M$10*(1+Inputs!$B$30)*(1-Inputs!$B$33)*(1-Inputs!$B$30/Inputs!$B$31)/(Inputs!$B$29-Inputs!$B$30)*DCF!M$6</f>
        <v>139044.51680256403</v>
      </c>
      <c r="DJ977" s="15">
        <f ca="1">SUM(CM977:CW977)+BP977*DCF!M$28*(1+Inputs!$B$30)*(1-Inputs!$B$33)*(1-Inputs!$B$30/Inputs!$B$31)/(Inputs!$B$29-Inputs!$B$30)*DCF!M$6</f>
        <v>322134.92439357156</v>
      </c>
      <c r="DK977" s="15">
        <f ca="1">SUM(CX977:DH977)+CA977*DCF!M$46*(1+Inputs!$B$30)*(1-Inputs!$B$33)*(1-Inputs!$B$30/Inputs!$B$31)/(Inputs!$B$29-Inputs!$B$30)*DCF!M$6</f>
        <v>451397.33209921379</v>
      </c>
      <c r="DM977" s="15">
        <f ca="1">DI977+DJ977+DK977+Inputs!$B$34+Inputs!$B$36-Inputs!$B$35</f>
        <v>989427.77329534944</v>
      </c>
    </row>
    <row r="978" spans="1:117" x14ac:dyDescent="0.75">
      <c r="A978" s="11">
        <v>965</v>
      </c>
      <c r="C978" s="23">
        <f t="shared" ca="1" si="546"/>
        <v>-0.19682497896098175</v>
      </c>
      <c r="D978" s="23">
        <f t="shared" ca="1" si="546"/>
        <v>-1.2117174408237541</v>
      </c>
      <c r="E978" s="23">
        <f t="shared" ca="1" si="546"/>
        <v>-0.84981408739461339</v>
      </c>
      <c r="F978" s="23">
        <f t="shared" ca="1" si="546"/>
        <v>0.43736701937711908</v>
      </c>
      <c r="G978" s="23">
        <f t="shared" ca="1" si="546"/>
        <v>0.18969789241845927</v>
      </c>
      <c r="H978" s="23">
        <f t="shared" ca="1" si="546"/>
        <v>1.1418859954562877</v>
      </c>
      <c r="I978" s="23">
        <f t="shared" ca="1" si="546"/>
        <v>-0.83466091716939572</v>
      </c>
      <c r="J978" s="23">
        <f t="shared" ca="1" si="546"/>
        <v>1.1099731571560587</v>
      </c>
      <c r="K978" s="23">
        <f t="shared" ca="1" si="546"/>
        <v>-1.5069850155194626</v>
      </c>
      <c r="L978" s="23">
        <f t="shared" ca="1" si="546"/>
        <v>-0.81651998226216593</v>
      </c>
      <c r="M978" s="23">
        <f t="shared" ca="1" si="546"/>
        <v>0.30634381503058272</v>
      </c>
      <c r="N978" s="23">
        <f ca="1">SQRT(Inputs!$B$38)*C978+SQRT(1-Inputs!$B$38)*_xlfn.NORM.S.INV(RAND())</f>
        <v>-1.9517001882358331E-2</v>
      </c>
      <c r="O978" s="23">
        <f ca="1">SQRT(Inputs!$B$38)*D978+SQRT(1-Inputs!$B$38)*_xlfn.NORM.S.INV(RAND())</f>
        <v>-1.9095739996973258</v>
      </c>
      <c r="P978" s="23">
        <f ca="1">SQRT(Inputs!$B$38)*E978+SQRT(1-Inputs!$B$38)*_xlfn.NORM.S.INV(RAND())</f>
        <v>-2.3982877817303438</v>
      </c>
      <c r="Q978" s="23">
        <f ca="1">SQRT(Inputs!$B$38)*F978+SQRT(1-Inputs!$B$38)*_xlfn.NORM.S.INV(RAND())</f>
        <v>0.6444739873038452</v>
      </c>
      <c r="R978" s="23">
        <f ca="1">SQRT(Inputs!$B$38)*G978+SQRT(1-Inputs!$B$38)*_xlfn.NORM.S.INV(RAND())</f>
        <v>1.4750337462000804</v>
      </c>
      <c r="S978" s="23">
        <f ca="1">SQRT(Inputs!$B$38)*H978+SQRT(1-Inputs!$B$38)*_xlfn.NORM.S.INV(RAND())</f>
        <v>-0.74711943847713935</v>
      </c>
      <c r="T978" s="23">
        <f ca="1">SQRT(Inputs!$B$38)*I978+SQRT(1-Inputs!$B$38)*_xlfn.NORM.S.INV(RAND())</f>
        <v>1.2551375482272145</v>
      </c>
      <c r="U978" s="23">
        <f ca="1">SQRT(Inputs!$B$38)*J978+SQRT(1-Inputs!$B$38)*_xlfn.NORM.S.INV(RAND())</f>
        <v>-0.39797224260732722</v>
      </c>
      <c r="V978" s="23">
        <f ca="1">SQRT(Inputs!$B$38)*K978+SQRT(1-Inputs!$B$38)*_xlfn.NORM.S.INV(RAND())</f>
        <v>-0.50332002676852516</v>
      </c>
      <c r="W978" s="23">
        <f ca="1">SQRT(Inputs!$B$38)*L978+SQRT(1-Inputs!$B$38)*_xlfn.NORM.S.INV(RAND())</f>
        <v>-1.5417505036438865</v>
      </c>
      <c r="X978" s="23">
        <f ca="1">SQRT(Inputs!$B$38)*M978+SQRT(1-Inputs!$B$38)*_xlfn.NORM.S.INV(RAND())</f>
        <v>1.4352217125936488</v>
      </c>
      <c r="Y978" s="23">
        <f ca="1">SQRT(Inputs!$B$38)*C978+SQRT(1-Inputs!$B$38)*_xlfn.NORM.S.INV(RAND())</f>
        <v>-0.43544541056523267</v>
      </c>
      <c r="Z978" s="23">
        <f ca="1">SQRT(Inputs!$B$38)*D978+SQRT(1-Inputs!$B$38)*_xlfn.NORM.S.INV(RAND())</f>
        <v>-1.1825569472841593</v>
      </c>
      <c r="AA978" s="23">
        <f ca="1">SQRT(Inputs!$B$38)*E978+SQRT(1-Inputs!$B$38)*_xlfn.NORM.S.INV(RAND())</f>
        <v>-0.99594767779777182</v>
      </c>
      <c r="AB978" s="23">
        <f ca="1">SQRT(Inputs!$B$38)*F978+SQRT(1-Inputs!$B$38)*_xlfn.NORM.S.INV(RAND())</f>
        <v>-1.2842514574954875</v>
      </c>
      <c r="AC978" s="23">
        <f ca="1">SQRT(Inputs!$B$38)*G978+SQRT(1-Inputs!$B$38)*_xlfn.NORM.S.INV(RAND())</f>
        <v>0.20367212422267561</v>
      </c>
      <c r="AD978" s="23">
        <f ca="1">SQRT(Inputs!$B$38)*H978+SQRT(1-Inputs!$B$38)*_xlfn.NORM.S.INV(RAND())</f>
        <v>-0.82306580292505527</v>
      </c>
      <c r="AE978" s="23">
        <f ca="1">SQRT(Inputs!$B$38)*I978+SQRT(1-Inputs!$B$38)*_xlfn.NORM.S.INV(RAND())</f>
        <v>0.26505424378229925</v>
      </c>
      <c r="AF978" s="23">
        <f ca="1">SQRT(Inputs!$B$38)*J978+SQRT(1-Inputs!$B$38)*_xlfn.NORM.S.INV(RAND())</f>
        <v>-0.42948412733981567</v>
      </c>
      <c r="AG978" s="23">
        <f ca="1">SQRT(Inputs!$B$38)*K978+SQRT(1-Inputs!$B$38)*_xlfn.NORM.S.INV(RAND())</f>
        <v>-3.4172593317557065E-2</v>
      </c>
      <c r="AH978" s="23">
        <f ca="1">SQRT(Inputs!$B$38)*L978+SQRT(1-Inputs!$B$38)*_xlfn.NORM.S.INV(RAND())</f>
        <v>0.31868211414679437</v>
      </c>
      <c r="AI978" s="23">
        <f ca="1">SQRT(Inputs!$B$38)*M978+SQRT(1-Inputs!$B$38)*_xlfn.NORM.S.INV(RAND())</f>
        <v>-8.227848878570948E-3</v>
      </c>
      <c r="AJ978" s="23">
        <f ca="1">SQRT(Inputs!$B$38)*C978+SQRT(1-Inputs!$B$38)*_xlfn.NORM.S.INV(RAND())</f>
        <v>0.19151175319511243</v>
      </c>
      <c r="AK978" s="23">
        <f ca="1">SQRT(Inputs!$B$38)*D978+SQRT(1-Inputs!$B$38)*_xlfn.NORM.S.INV(RAND())</f>
        <v>-1.9277386898882254</v>
      </c>
      <c r="AL978" s="23">
        <f ca="1">SQRT(Inputs!$B$38)*E978+SQRT(1-Inputs!$B$38)*_xlfn.NORM.S.INV(RAND())</f>
        <v>-0.82493930594313924</v>
      </c>
      <c r="AM978" s="23">
        <f ca="1">SQRT(Inputs!$B$38)*F978+SQRT(1-Inputs!$B$38)*_xlfn.NORM.S.INV(RAND())</f>
        <v>-0.13833388697284513</v>
      </c>
      <c r="AN978" s="23">
        <f ca="1">SQRT(Inputs!$B$38)*G978+SQRT(1-Inputs!$B$38)*_xlfn.NORM.S.INV(RAND())</f>
        <v>-1.0685779862611953</v>
      </c>
      <c r="AO978" s="23">
        <f ca="1">SQRT(Inputs!$B$38)*H978+SQRT(1-Inputs!$B$38)*_xlfn.NORM.S.INV(RAND())</f>
        <v>-0.88156522988455355</v>
      </c>
      <c r="AP978" s="23">
        <f ca="1">SQRT(Inputs!$B$38)*I978+SQRT(1-Inputs!$B$38)*_xlfn.NORM.S.INV(RAND())</f>
        <v>-0.34418633104540236</v>
      </c>
      <c r="AQ978" s="23">
        <f ca="1">SQRT(Inputs!$B$38)*J978+SQRT(1-Inputs!$B$38)*_xlfn.NORM.S.INV(RAND())</f>
        <v>-0.67250414829944527</v>
      </c>
      <c r="AR978" s="23">
        <f ca="1">SQRT(Inputs!$B$38)*K978+SQRT(1-Inputs!$B$38)*_xlfn.NORM.S.INV(RAND())</f>
        <v>-7.9221705114635665E-2</v>
      </c>
      <c r="AS978" s="23">
        <f ca="1">SQRT(Inputs!$B$38)*L978+SQRT(1-Inputs!$B$38)*_xlfn.NORM.S.INV(RAND())</f>
        <v>-0.66517833961231032</v>
      </c>
      <c r="AT978" s="23">
        <f ca="1">SQRT(Inputs!$B$38)*M978+SQRT(1-Inputs!$B$38)*_xlfn.NORM.S.INV(RAND())</f>
        <v>-0.50625284542997495</v>
      </c>
      <c r="AU978" s="15">
        <f ca="1">Inputs!$B$6*EXP($B$8-0.5*C$5^2+C$5*N978)</f>
        <v>4946.5870804825518</v>
      </c>
      <c r="AV978" s="15">
        <f t="shared" ca="1" si="547"/>
        <v>4547.202682539224</v>
      </c>
      <c r="AW978" s="15">
        <f t="shared" ca="1" si="548"/>
        <v>4012.1370321996737</v>
      </c>
      <c r="AX978" s="15">
        <f t="shared" ca="1" si="549"/>
        <v>5309.130104778098</v>
      </c>
      <c r="AY978" s="15">
        <f t="shared" ca="1" si="550"/>
        <v>7708.0599919645047</v>
      </c>
      <c r="AZ978" s="15">
        <f t="shared" ca="1" si="551"/>
        <v>8682.6181821443424</v>
      </c>
      <c r="BA978" s="15">
        <f t="shared" ca="1" si="552"/>
        <v>12116.894189960844</v>
      </c>
      <c r="BB978" s="15">
        <f t="shared" ca="1" si="553"/>
        <v>14254.905546293558</v>
      </c>
      <c r="BC978" s="15">
        <f t="shared" ca="1" si="554"/>
        <v>16630.672767849799</v>
      </c>
      <c r="BD978" s="15">
        <f t="shared" ca="1" si="555"/>
        <v>17638.097788819479</v>
      </c>
      <c r="BE978" s="15">
        <f t="shared" ca="1" si="556"/>
        <v>24631.495566876612</v>
      </c>
      <c r="BF978" s="15">
        <f ca="1">Inputs!$B$13*EXP($B$9-0.5*C$6^2+C$6*Y978)</f>
        <v>12687.127607733264</v>
      </c>
      <c r="BG978" s="15">
        <f t="shared" ca="1" si="557"/>
        <v>12491.181032028717</v>
      </c>
      <c r="BH978" s="15">
        <f t="shared" ca="1" si="558"/>
        <v>12938.0932224638</v>
      </c>
      <c r="BI978" s="15">
        <f t="shared" ca="1" si="559"/>
        <v>12997.430461867963</v>
      </c>
      <c r="BJ978" s="15">
        <f t="shared" ca="1" si="560"/>
        <v>16408.734957956472</v>
      </c>
      <c r="BK978" s="15">
        <f t="shared" ca="1" si="561"/>
        <v>18003.822299883628</v>
      </c>
      <c r="BL978" s="15">
        <f t="shared" ca="1" si="562"/>
        <v>22888.362052056465</v>
      </c>
      <c r="BM978" s="15">
        <f t="shared" ca="1" si="563"/>
        <v>26672.984187221042</v>
      </c>
      <c r="BN978" s="15">
        <f t="shared" ca="1" si="564"/>
        <v>32670.367581535691</v>
      </c>
      <c r="BO978" s="15">
        <f t="shared" ca="1" si="565"/>
        <v>41714.50608831743</v>
      </c>
      <c r="BP978" s="15">
        <f t="shared" ca="1" si="566"/>
        <v>51294.902851923493</v>
      </c>
      <c r="BQ978" s="15">
        <f ca="1">Inputs!$B$20*EXP($B$10-0.5*C$7^2+C$7*AJ978)</f>
        <v>4591.006633476688</v>
      </c>
      <c r="BR978" s="15">
        <f t="shared" ca="1" si="567"/>
        <v>3377.2762902901814</v>
      </c>
      <c r="BS978" s="15">
        <f t="shared" ca="1" si="568"/>
        <v>3649.2142842725984</v>
      </c>
      <c r="BT978" s="15">
        <f t="shared" ca="1" si="569"/>
        <v>4852.157198716699</v>
      </c>
      <c r="BU978" s="15">
        <f t="shared" ca="1" si="570"/>
        <v>5192.3950618211602</v>
      </c>
      <c r="BV978" s="15">
        <f t="shared" ca="1" si="571"/>
        <v>5922.8042507614455</v>
      </c>
      <c r="BW978" s="15">
        <f t="shared" ca="1" si="572"/>
        <v>7684.2716872094261</v>
      </c>
      <c r="BX978" s="15">
        <f t="shared" ca="1" si="573"/>
        <v>9392.1199092857296</v>
      </c>
      <c r="BY978" s="15">
        <f t="shared" ca="1" si="574"/>
        <v>12961.992679204426</v>
      </c>
      <c r="BZ978" s="15">
        <f t="shared" ca="1" si="575"/>
        <v>16094.084354529283</v>
      </c>
      <c r="CA978" s="15">
        <f t="shared" ca="1" si="576"/>
        <v>20662.314960665099</v>
      </c>
      <c r="CB978" s="15">
        <f ca="1">(AU978*DCF!C$10-DCF!C$5*MAX(AU978*DCF!C$10,0)-MAX(AU978-Inputs!$B$6,0)/Inputs!$B$10)*DCF!C$6</f>
        <v>1043.1859075627281</v>
      </c>
      <c r="CC978" s="15">
        <f ca="1">(AV978*DCF!D$10-DCF!D$5*MAX(AV978*DCF!D$10,0)-MAX(AV978-AU978,0)/Inputs!$B$10)*DCF!D$6</f>
        <v>1108.3498475819736</v>
      </c>
      <c r="CD978" s="15">
        <f ca="1">(AW978*DCF!E$10-DCF!E$5*MAX(AW978*DCF!E$10,0)-MAX(AW978-AV978,0)/Inputs!$B$10)*DCF!E$6</f>
        <v>926.33857288866341</v>
      </c>
      <c r="CE978" s="15">
        <f ca="1">(AX978*DCF!F$10-DCF!F$5*MAX(AX978*DCF!F$10,0)-MAX(AX978-AW978,0)/Inputs!$B$10)*DCF!F$6</f>
        <v>889.10253862743866</v>
      </c>
      <c r="CF978" s="15">
        <f ca="1">(AY978*DCF!G$10-DCF!G$5*MAX(AY978*DCF!G$10,0)-MAX(AY978-AX978,0)/Inputs!$B$10)*DCF!G$6</f>
        <v>1127.0517317067399</v>
      </c>
      <c r="CG978" s="15">
        <f ca="1">(AZ978*DCF!H$10-DCF!H$5*MAX(AZ978*DCF!H$10,0)-MAX(AZ978-AY978,0)/Inputs!$B$10)*DCF!H$6</f>
        <v>1512.6862700163808</v>
      </c>
      <c r="CH978" s="15">
        <f ca="1">(BA978*DCF!I$10-DCF!I$5*MAX(BA978*DCF!I$10,0)-MAX(BA978-AZ978,0)/Inputs!$B$10)*DCF!I$6</f>
        <v>1649.9729514229898</v>
      </c>
      <c r="CI978" s="15">
        <f ca="1">(BB978*DCF!J$10-DCF!J$5*MAX(BB978*DCF!J$10,0)-MAX(BB978-BA978,0)/Inputs!$B$10)*DCF!J$6</f>
        <v>2122.1944782954129</v>
      </c>
      <c r="CJ978" s="15">
        <f ca="1">(BC978*DCF!K$10-DCF!K$5*MAX(BC978*DCF!K$10,0)-MAX(BC978-BB978,0)/Inputs!$B$10)*DCF!K$6</f>
        <v>2344.6999802872429</v>
      </c>
      <c r="CK978" s="15">
        <f ca="1">(BD978*DCF!L$10-DCF!L$5*MAX(BD978*DCF!L$10,0)-MAX(BD978-BC978,0)/Inputs!$B$10)*DCF!L$6</f>
        <v>2529.8841852016412</v>
      </c>
      <c r="CL978" s="15">
        <f ca="1">(BE978*DCF!M$10-DCF!M$5*MAX(BE978*DCF!M$10,0)-MAX(BE978-BD978,0)/Inputs!$B$10)*DCF!M$6</f>
        <v>2640.3865210015751</v>
      </c>
      <c r="CM978" s="15">
        <f ca="1">(BF978*DCF!C$28-DCF!C$5*MAX(BF978*DCF!C$28,0)-MAX(BF978-Inputs!$B$13,0)/Inputs!$B$17)*DCF!C$6</f>
        <v>3571.7677245830996</v>
      </c>
      <c r="CN978" s="15">
        <f ca="1">(BG978*DCF!D$28-DCF!D$5*MAX(BG978*DCF!D$28,0)-MAX(BG978-BF978,0)/Inputs!$B$17)*DCF!D$6</f>
        <v>3678.9409081631666</v>
      </c>
      <c r="CO978" s="15">
        <f ca="1">(BH978*DCF!E$28-DCF!E$5*MAX(BH978*DCF!E$28,0)-MAX(BH978-BG978,0)/Inputs!$B$17)*DCF!E$6</f>
        <v>3576.2181409412101</v>
      </c>
      <c r="CP978" s="15">
        <f ca="1">(BI978*DCF!F$28-DCF!F$5*MAX(BI978*DCF!F$28,0)-MAX(BI978-BH978,0)/Inputs!$B$17)*DCF!F$6</f>
        <v>3517.6567245386373</v>
      </c>
      <c r="CQ978" s="15">
        <f ca="1">(BJ978*DCF!G$28-DCF!G$5*MAX(BJ978*DCF!G$28,0)-MAX(BJ978-BI978,0)/Inputs!$B$17)*DCF!G$6</f>
        <v>3683.623060886719</v>
      </c>
      <c r="CR978" s="15">
        <f ca="1">(BK978*DCF!H$28-DCF!H$5*MAX(BK978*DCF!H$28,0)-MAX(BK978-BJ978,0)/Inputs!$B$17)*DCF!H$6</f>
        <v>4204.7120769181829</v>
      </c>
      <c r="CS978" s="15">
        <f ca="1">(BL978*DCF!I$28-DCF!I$5*MAX(BL978*DCF!I$28,0)-MAX(BL978-BK978,0)/Inputs!$B$17)*DCF!I$6</f>
        <v>4681.1866498537911</v>
      </c>
      <c r="CT978" s="15">
        <f ca="1">(BM978*DCF!J$28-DCF!J$5*MAX(BM978*DCF!J$28,0)-MAX(BM978-BL978,0)/Inputs!$B$17)*DCF!J$6</f>
        <v>5448.4797903122962</v>
      </c>
      <c r="CU978" s="15">
        <f ca="1">(BN978*DCF!K$28-DCF!K$5*MAX(BN978*DCF!K$28,0)-MAX(BN978-BM978,0)/Inputs!$B$17)*DCF!K$6</f>
        <v>6164.8342681005788</v>
      </c>
      <c r="CV978" s="15">
        <f ca="1">(BO978*DCF!L$28-DCF!L$5*MAX(BO978*DCF!L$28,0)-MAX(BO978-BN978,0)/Inputs!$B$17)*DCF!L$6</f>
        <v>7299.5601938151194</v>
      </c>
      <c r="CW978" s="15">
        <f ca="1">(BP978*DCF!M$28-DCF!M$5*MAX(BP978*DCF!M$28,0)-MAX(BP978-BO978,0)/Inputs!$B$17)*DCF!M$6</f>
        <v>8649.74499324309</v>
      </c>
      <c r="CX978" s="15">
        <f ca="1">(BQ978*DCF!C$46-DCF!C$5*MAX(BQ978*DCF!C$46,0)-MAX(BQ978-Inputs!$B$20,0)/Inputs!$B$24)*DCF!C$6</f>
        <v>-1702.3140647644489</v>
      </c>
      <c r="CY978" s="15">
        <f ca="1">(BR978*DCF!D$46-DCF!D$5*MAX(BR978*DCF!D$46,0)-MAX(BR978-BQ978,0)/Inputs!$B$24)*DCF!D$6</f>
        <v>-576.42230365133844</v>
      </c>
      <c r="CZ978" s="15">
        <f ca="1">(BS978*DCF!E$46-DCF!E$5*MAX(BS978*DCF!E$46,0)-MAX(BS978-BR978,0)/Inputs!$B$24)*DCF!E$6</f>
        <v>-538.71641376730486</v>
      </c>
      <c r="DA978" s="15">
        <f ca="1">(BT978*DCF!F$46-DCF!F$5*MAX(BT978*DCF!F$46,0)-MAX(BT978-BS978,0)/Inputs!$B$24)*DCF!F$6</f>
        <v>-791.3943079640427</v>
      </c>
      <c r="DB978" s="15">
        <f ca="1">(BU978*DCF!G$46-DCF!G$5*MAX(BU978*DCF!G$46,0)-MAX(BU978-BT978,0)/Inputs!$B$24)*DCF!G$6</f>
        <v>-289.11120582863998</v>
      </c>
      <c r="DC978" s="15">
        <f ca="1">(BV978*DCF!H$46-DCF!H$5*MAX(BV978*DCF!H$46,0)-MAX(BV978-BU978,0)/Inputs!$B$24)*DCF!H$6</f>
        <v>-226.97018017184257</v>
      </c>
      <c r="DD978" s="15">
        <f ca="1">(BW978*DCF!I$46-DCF!I$5*MAX(BW978*DCF!I$46,0)-MAX(BW978-BV978,0)/Inputs!$B$24)*DCF!I$6</f>
        <v>-328.17792485216853</v>
      </c>
      <c r="DE978" s="15">
        <f ca="1">(BX978*DCF!J$46-DCF!J$5*MAX(BX978*DCF!J$46,0)-MAX(BX978-BW978,0)/Inputs!$B$24)*DCF!J$6</f>
        <v>-58.919995959572361</v>
      </c>
      <c r="DF978" s="15">
        <f ca="1">(BY978*DCF!K$46-DCF!K$5*MAX(BY978*DCF!K$46,0)-MAX(BY978-BX978,0)/Inputs!$B$24)*DCF!K$6</f>
        <v>-134.09149675661033</v>
      </c>
      <c r="DG978" s="15">
        <f ca="1">(BZ978*DCF!L$46-DCF!L$5*MAX(BZ978*DCF!L$46,0)-MAX(BZ978-BY978,0)/Inputs!$B$24)*DCF!L$6</f>
        <v>403.70694251059928</v>
      </c>
      <c r="DH978" s="15">
        <f ca="1">(CA978*DCF!M$46-DCF!M$5*MAX(CA978*DCF!M$46,0)-MAX(CA978-BZ978,0)/Inputs!$B$24)*DCF!M$6</f>
        <v>664.82745759540694</v>
      </c>
      <c r="DI978" s="15">
        <f ca="1">SUM(CB978:CL978)+BE978*DCF!M$10*(1+Inputs!$B$30)*(1-Inputs!$B$33)*(1-Inputs!$B$30/Inputs!$B$31)/(Inputs!$B$29-Inputs!$B$30)*DCF!M$6</f>
        <v>86443.630865019368</v>
      </c>
      <c r="DJ978" s="15">
        <f ca="1">SUM(CM978:CW978)+BP978*DCF!M$28*(1+Inputs!$B$30)*(1-Inputs!$B$33)*(1-Inputs!$B$30/Inputs!$B$31)/(Inputs!$B$29-Inputs!$B$30)*DCF!M$6</f>
        <v>244815.91512038503</v>
      </c>
      <c r="DK978" s="15">
        <f ca="1">SUM(CX978:DH978)+CA978*DCF!M$46*(1+Inputs!$B$30)*(1-Inputs!$B$33)*(1-Inputs!$B$30/Inputs!$B$31)/(Inputs!$B$29-Inputs!$B$30)*DCF!M$6</f>
        <v>28368.803043256783</v>
      </c>
      <c r="DM978" s="15">
        <f ca="1">DI978+DJ978+DK978+Inputs!$B$34+Inputs!$B$36-Inputs!$B$35</f>
        <v>436479.34902866121</v>
      </c>
    </row>
    <row r="979" spans="1:117" x14ac:dyDescent="0.75">
      <c r="A979" s="11">
        <v>966</v>
      </c>
      <c r="C979" s="23">
        <f t="shared" ca="1" si="546"/>
        <v>0.32661424366371983</v>
      </c>
      <c r="D979" s="23">
        <f t="shared" ca="1" si="546"/>
        <v>1.4987944389356167</v>
      </c>
      <c r="E979" s="23">
        <f t="shared" ca="1" si="546"/>
        <v>-0.30796921502307611</v>
      </c>
      <c r="F979" s="23">
        <f t="shared" ca="1" si="546"/>
        <v>1.2471456959400211</v>
      </c>
      <c r="G979" s="23">
        <f t="shared" ca="1" si="546"/>
        <v>1.1315382195984947</v>
      </c>
      <c r="H979" s="23">
        <f t="shared" ca="1" si="546"/>
        <v>0.33260426419603528</v>
      </c>
      <c r="I979" s="23">
        <f t="shared" ca="1" si="546"/>
        <v>-0.59675009221908581</v>
      </c>
      <c r="J979" s="23">
        <f t="shared" ca="1" si="546"/>
        <v>1.5220900942590054</v>
      </c>
      <c r="K979" s="23">
        <f t="shared" ca="1" si="546"/>
        <v>1.0739841891136039</v>
      </c>
      <c r="L979" s="23">
        <f t="shared" ca="1" si="546"/>
        <v>-2.9092719603171164</v>
      </c>
      <c r="M979" s="23">
        <f t="shared" ca="1" si="546"/>
        <v>-0.77872687626406767</v>
      </c>
      <c r="N979" s="23">
        <f ca="1">SQRT(Inputs!$B$38)*C979+SQRT(1-Inputs!$B$38)*_xlfn.NORM.S.INV(RAND())</f>
        <v>0.5576440720775796</v>
      </c>
      <c r="O979" s="23">
        <f ca="1">SQRT(Inputs!$B$38)*D979+SQRT(1-Inputs!$B$38)*_xlfn.NORM.S.INV(RAND())</f>
        <v>0.91692994346916923</v>
      </c>
      <c r="P979" s="23">
        <f ca="1">SQRT(Inputs!$B$38)*E979+SQRT(1-Inputs!$B$38)*_xlfn.NORM.S.INV(RAND())</f>
        <v>-1.1999917464045344</v>
      </c>
      <c r="Q979" s="23">
        <f ca="1">SQRT(Inputs!$B$38)*F979+SQRT(1-Inputs!$B$38)*_xlfn.NORM.S.INV(RAND())</f>
        <v>0.57479850438343338</v>
      </c>
      <c r="R979" s="23">
        <f ca="1">SQRT(Inputs!$B$38)*G979+SQRT(1-Inputs!$B$38)*_xlfn.NORM.S.INV(RAND())</f>
        <v>0.19147440804637927</v>
      </c>
      <c r="S979" s="23">
        <f ca="1">SQRT(Inputs!$B$38)*H979+SQRT(1-Inputs!$B$38)*_xlfn.NORM.S.INV(RAND())</f>
        <v>0.68762754150467809</v>
      </c>
      <c r="T979" s="23">
        <f ca="1">SQRT(Inputs!$B$38)*I979+SQRT(1-Inputs!$B$38)*_xlfn.NORM.S.INV(RAND())</f>
        <v>-1.8790955264278582</v>
      </c>
      <c r="U979" s="23">
        <f ca="1">SQRT(Inputs!$B$38)*J979+SQRT(1-Inputs!$B$38)*_xlfn.NORM.S.INV(RAND())</f>
        <v>2.8661727056206661</v>
      </c>
      <c r="V979" s="23">
        <f ca="1">SQRT(Inputs!$B$38)*K979+SQRT(1-Inputs!$B$38)*_xlfn.NORM.S.INV(RAND())</f>
        <v>1.1612637191348374</v>
      </c>
      <c r="W979" s="23">
        <f ca="1">SQRT(Inputs!$B$38)*L979+SQRT(1-Inputs!$B$38)*_xlfn.NORM.S.INV(RAND())</f>
        <v>-2.3520954178284423</v>
      </c>
      <c r="X979" s="23">
        <f ca="1">SQRT(Inputs!$B$38)*M979+SQRT(1-Inputs!$B$38)*_xlfn.NORM.S.INV(RAND())</f>
        <v>0.86825703371718688</v>
      </c>
      <c r="Y979" s="23">
        <f ca="1">SQRT(Inputs!$B$38)*C979+SQRT(1-Inputs!$B$38)*_xlfn.NORM.S.INV(RAND())</f>
        <v>0.5213447385077925</v>
      </c>
      <c r="Z979" s="23">
        <f ca="1">SQRT(Inputs!$B$38)*D979+SQRT(1-Inputs!$B$38)*_xlfn.NORM.S.INV(RAND())</f>
        <v>0.39759317217816309</v>
      </c>
      <c r="AA979" s="23">
        <f ca="1">SQRT(Inputs!$B$38)*E979+SQRT(1-Inputs!$B$38)*_xlfn.NORM.S.INV(RAND())</f>
        <v>-1.907718042821875</v>
      </c>
      <c r="AB979" s="23">
        <f ca="1">SQRT(Inputs!$B$38)*F979+SQRT(1-Inputs!$B$38)*_xlfn.NORM.S.INV(RAND())</f>
        <v>0.98417873077301954</v>
      </c>
      <c r="AC979" s="23">
        <f ca="1">SQRT(Inputs!$B$38)*G979+SQRT(1-Inputs!$B$38)*_xlfn.NORM.S.INV(RAND())</f>
        <v>0.61314922777469705</v>
      </c>
      <c r="AD979" s="23">
        <f ca="1">SQRT(Inputs!$B$38)*H979+SQRT(1-Inputs!$B$38)*_xlfn.NORM.S.INV(RAND())</f>
        <v>1.0863196353822786</v>
      </c>
      <c r="AE979" s="23">
        <f ca="1">SQRT(Inputs!$B$38)*I979+SQRT(1-Inputs!$B$38)*_xlfn.NORM.S.INV(RAND())</f>
        <v>-1.3636564843421601</v>
      </c>
      <c r="AF979" s="23">
        <f ca="1">SQRT(Inputs!$B$38)*J979+SQRT(1-Inputs!$B$38)*_xlfn.NORM.S.INV(RAND())</f>
        <v>0.73701842296826081</v>
      </c>
      <c r="AG979" s="23">
        <f ca="1">SQRT(Inputs!$B$38)*K979+SQRT(1-Inputs!$B$38)*_xlfn.NORM.S.INV(RAND())</f>
        <v>2.1891002105102406</v>
      </c>
      <c r="AH979" s="23">
        <f ca="1">SQRT(Inputs!$B$38)*L979+SQRT(1-Inputs!$B$38)*_xlfn.NORM.S.INV(RAND())</f>
        <v>9.0834830708852676E-2</v>
      </c>
      <c r="AI979" s="23">
        <f ca="1">SQRT(Inputs!$B$38)*M979+SQRT(1-Inputs!$B$38)*_xlfn.NORM.S.INV(RAND())</f>
        <v>-0.7309878898801887</v>
      </c>
      <c r="AJ979" s="23">
        <f ca="1">SQRT(Inputs!$B$38)*C979+SQRT(1-Inputs!$B$38)*_xlfn.NORM.S.INV(RAND())</f>
        <v>1.045238958298591</v>
      </c>
      <c r="AK979" s="23">
        <f ca="1">SQRT(Inputs!$B$38)*D979+SQRT(1-Inputs!$B$38)*_xlfn.NORM.S.INV(RAND())</f>
        <v>0.78005826215464613</v>
      </c>
      <c r="AL979" s="23">
        <f ca="1">SQRT(Inputs!$B$38)*E979+SQRT(1-Inputs!$B$38)*_xlfn.NORM.S.INV(RAND())</f>
        <v>0.16075650702954286</v>
      </c>
      <c r="AM979" s="23">
        <f ca="1">SQRT(Inputs!$B$38)*F979+SQRT(1-Inputs!$B$38)*_xlfn.NORM.S.INV(RAND())</f>
        <v>0.9901583695403342</v>
      </c>
      <c r="AN979" s="23">
        <f ca="1">SQRT(Inputs!$B$38)*G979+SQRT(1-Inputs!$B$38)*_xlfn.NORM.S.INV(RAND())</f>
        <v>0.4707903167281734</v>
      </c>
      <c r="AO979" s="23">
        <f ca="1">SQRT(Inputs!$B$38)*H979+SQRT(1-Inputs!$B$38)*_xlfn.NORM.S.INV(RAND())</f>
        <v>-1.4600553179729372</v>
      </c>
      <c r="AP979" s="23">
        <f ca="1">SQRT(Inputs!$B$38)*I979+SQRT(1-Inputs!$B$38)*_xlfn.NORM.S.INV(RAND())</f>
        <v>-0.34233568577923995</v>
      </c>
      <c r="AQ979" s="23">
        <f ca="1">SQRT(Inputs!$B$38)*J979+SQRT(1-Inputs!$B$38)*_xlfn.NORM.S.INV(RAND())</f>
        <v>0.42550901605937885</v>
      </c>
      <c r="AR979" s="23">
        <f ca="1">SQRT(Inputs!$B$38)*K979+SQRT(1-Inputs!$B$38)*_xlfn.NORM.S.INV(RAND())</f>
        <v>2.3907892101030352</v>
      </c>
      <c r="AS979" s="23">
        <f ca="1">SQRT(Inputs!$B$38)*L979+SQRT(1-Inputs!$B$38)*_xlfn.NORM.S.INV(RAND())</f>
        <v>-0.96734140887436104</v>
      </c>
      <c r="AT979" s="23">
        <f ca="1">SQRT(Inputs!$B$38)*M979+SQRT(1-Inputs!$B$38)*_xlfn.NORM.S.INV(RAND())</f>
        <v>-0.56124787941409326</v>
      </c>
      <c r="AU979" s="15">
        <f ca="1">Inputs!$B$6*EXP($B$8-0.5*C$5^2+C$5*N979)</f>
        <v>5431.0077067443635</v>
      </c>
      <c r="AV979" s="15">
        <f t="shared" ca="1" si="547"/>
        <v>7564.9491662889222</v>
      </c>
      <c r="AW979" s="15">
        <f t="shared" ca="1" si="548"/>
        <v>7845.6949509315345</v>
      </c>
      <c r="AX979" s="15">
        <f t="shared" ca="1" si="549"/>
        <v>10291.972086229845</v>
      </c>
      <c r="AY979" s="15">
        <f t="shared" ca="1" si="550"/>
        <v>12862.273090277053</v>
      </c>
      <c r="AZ979" s="15">
        <f t="shared" ca="1" si="551"/>
        <v>16968.328045988052</v>
      </c>
      <c r="BA979" s="15">
        <f t="shared" ca="1" si="552"/>
        <v>17057.64079884766</v>
      </c>
      <c r="BB979" s="15">
        <f t="shared" ca="1" si="553"/>
        <v>27830.49030703316</v>
      </c>
      <c r="BC979" s="15">
        <f t="shared" ca="1" si="554"/>
        <v>38128.495972490142</v>
      </c>
      <c r="BD979" s="15">
        <f t="shared" ca="1" si="555"/>
        <v>37486.466390498317</v>
      </c>
      <c r="BE979" s="15">
        <f t="shared" ca="1" si="556"/>
        <v>49714.934033663747</v>
      </c>
      <c r="BF979" s="15">
        <f ca="1">Inputs!$B$13*EXP($B$9-0.5*C$6^2+C$6*Y979)</f>
        <v>15337.01737391485</v>
      </c>
      <c r="BG979" s="15">
        <f t="shared" ca="1" si="557"/>
        <v>20082.003849426939</v>
      </c>
      <c r="BH979" s="15">
        <f t="shared" ca="1" si="558"/>
        <v>17881.260578083722</v>
      </c>
      <c r="BI979" s="15">
        <f t="shared" ca="1" si="559"/>
        <v>25469.57526207043</v>
      </c>
      <c r="BJ979" s="15">
        <f t="shared" ca="1" si="560"/>
        <v>34109.332917693551</v>
      </c>
      <c r="BK979" s="15">
        <f t="shared" ca="1" si="561"/>
        <v>48535.299467192053</v>
      </c>
      <c r="BL979" s="15">
        <f t="shared" ca="1" si="562"/>
        <v>49962.291888593973</v>
      </c>
      <c r="BM979" s="15">
        <f t="shared" ca="1" si="563"/>
        <v>67302.878102743765</v>
      </c>
      <c r="BN979" s="15">
        <f t="shared" ca="1" si="564"/>
        <v>107602.95132704249</v>
      </c>
      <c r="BO979" s="15">
        <f t="shared" ca="1" si="565"/>
        <v>133799.64757761828</v>
      </c>
      <c r="BP979" s="15">
        <f t="shared" ca="1" si="566"/>
        <v>151593.08666551061</v>
      </c>
      <c r="BQ979" s="15">
        <f ca="1">Inputs!$B$20*EXP($B$10-0.5*C$7^2+C$7*AJ979)</f>
        <v>6214.6012916111358</v>
      </c>
      <c r="BR979" s="15">
        <f t="shared" ca="1" si="567"/>
        <v>10802.893346579158</v>
      </c>
      <c r="BS979" s="15">
        <f t="shared" ca="1" si="568"/>
        <v>15492.422479305731</v>
      </c>
      <c r="BT979" s="15">
        <f t="shared" ca="1" si="569"/>
        <v>27696.400092414664</v>
      </c>
      <c r="BU979" s="15">
        <f t="shared" ca="1" si="570"/>
        <v>43015.256500010342</v>
      </c>
      <c r="BV979" s="15">
        <f t="shared" ca="1" si="571"/>
        <v>43070.436603565322</v>
      </c>
      <c r="BW979" s="15">
        <f t="shared" ca="1" si="572"/>
        <v>55901.661241119669</v>
      </c>
      <c r="BX979" s="15">
        <f t="shared" ca="1" si="573"/>
        <v>85149.859704762828</v>
      </c>
      <c r="BY979" s="15">
        <f t="shared" ca="1" si="574"/>
        <v>188507.40997920299</v>
      </c>
      <c r="BZ979" s="15">
        <f t="shared" ca="1" si="575"/>
        <v>221410.81397244011</v>
      </c>
      <c r="CA979" s="15">
        <f t="shared" ca="1" si="576"/>
        <v>281492.81870197563</v>
      </c>
      <c r="CB979" s="15">
        <f ca="1">(AU979*DCF!C$10-DCF!C$5*MAX(AU979*DCF!C$10,0)-MAX(AU979-Inputs!$B$6,0)/Inputs!$B$10)*DCF!C$6</f>
        <v>1039.7319021539502</v>
      </c>
      <c r="CC979" s="15">
        <f ca="1">(AV979*DCF!D$10-DCF!D$5*MAX(AV979*DCF!D$10,0)-MAX(AV979-AU979,0)/Inputs!$B$10)*DCF!D$6</f>
        <v>1323.5993327401584</v>
      </c>
      <c r="CD979" s="15">
        <f ca="1">(AW979*DCF!E$10-DCF!E$5*MAX(AW979*DCF!E$10,0)-MAX(AW979-AV979,0)/Inputs!$B$10)*DCF!E$6</f>
        <v>1748.2104943624631</v>
      </c>
      <c r="CE979" s="15">
        <f ca="1">(AX979*DCF!F$10-DCF!F$5*MAX(AX979*DCF!F$10,0)-MAX(AX979-AW979,0)/Inputs!$B$10)*DCF!F$6</f>
        <v>1737.711482748356</v>
      </c>
      <c r="CF979" s="15">
        <f ca="1">(AY979*DCF!G$10-DCF!G$5*MAX(AY979*DCF!G$10,0)-MAX(AY979-AX979,0)/Inputs!$B$10)*DCF!G$6</f>
        <v>2156.0845273405002</v>
      </c>
      <c r="CG979" s="15">
        <f ca="1">(AZ979*DCF!H$10-DCF!H$5*MAX(AZ979*DCF!H$10,0)-MAX(AZ979-AY979,0)/Inputs!$B$10)*DCF!H$6</f>
        <v>2565.3093930489499</v>
      </c>
      <c r="CH979" s="15">
        <f ca="1">(BA979*DCF!I$10-DCF!I$5*MAX(BA979*DCF!I$10,0)-MAX(BA979-AZ979,0)/Inputs!$B$10)*DCF!I$6</f>
        <v>3101.1582886079523</v>
      </c>
      <c r="CI979" s="15">
        <f ca="1">(BB979*DCF!J$10-DCF!J$5*MAX(BB979*DCF!J$10,0)-MAX(BB979-BA979,0)/Inputs!$B$10)*DCF!J$6</f>
        <v>3143.3288917961836</v>
      </c>
      <c r="CJ979" s="15">
        <f ca="1">(BC979*DCF!K$10-DCF!K$5*MAX(BC979*DCF!K$10,0)-MAX(BC979-BB979,0)/Inputs!$B$10)*DCF!K$6</f>
        <v>4696.5114756872645</v>
      </c>
      <c r="CK979" s="15">
        <f ca="1">(BD979*DCF!L$10-DCF!L$5*MAX(BD979*DCF!L$10,0)-MAX(BD979-BC979,0)/Inputs!$B$10)*DCF!L$6</f>
        <v>5653.671973110022</v>
      </c>
      <c r="CL979" s="15">
        <f ca="1">(BE979*DCF!M$10-DCF!M$5*MAX(BE979*DCF!M$10,0)-MAX(BE979-BD979,0)/Inputs!$B$10)*DCF!M$6</f>
        <v>5554.5990874032013</v>
      </c>
      <c r="CM979" s="15">
        <f ca="1">(BF979*DCF!C$28-DCF!C$5*MAX(BF979*DCF!C$28,0)-MAX(BF979-Inputs!$B$13,0)/Inputs!$B$17)*DCF!C$6</f>
        <v>3768.5129231868514</v>
      </c>
      <c r="CN979" s="15">
        <f ca="1">(BG979*DCF!D$28-DCF!D$5*MAX(BG979*DCF!D$28,0)-MAX(BG979-BF979,0)/Inputs!$B$17)*DCF!D$6</f>
        <v>4902.2901301163956</v>
      </c>
      <c r="CO979" s="15">
        <f ca="1">(BH979*DCF!E$28-DCF!E$5*MAX(BH979*DCF!E$28,0)-MAX(BH979-BG979,0)/Inputs!$B$17)*DCF!E$6</f>
        <v>5064.291397368469</v>
      </c>
      <c r="CP979" s="15">
        <f ca="1">(BI979*DCF!F$28-DCF!F$5*MAX(BI979*DCF!F$28,0)-MAX(BI979-BH979,0)/Inputs!$B$17)*DCF!F$6</f>
        <v>5532.7461623898371</v>
      </c>
      <c r="CQ979" s="15">
        <f ca="1">(BJ979*DCF!G$28-DCF!G$5*MAX(BJ979*DCF!G$28,0)-MAX(BJ979-BI979,0)/Inputs!$B$17)*DCF!G$6</f>
        <v>7396.8033249670316</v>
      </c>
      <c r="CR979" s="15">
        <f ca="1">(BK979*DCF!H$28-DCF!H$5*MAX(BK979*DCF!H$28,0)-MAX(BK979-BJ979,0)/Inputs!$B$17)*DCF!H$6</f>
        <v>9761.9246770564896</v>
      </c>
      <c r="CS979" s="15">
        <f ca="1">(BL979*DCF!I$28-DCF!I$5*MAX(BL979*DCF!I$28,0)-MAX(BL979-BK979,0)/Inputs!$B$17)*DCF!I$6</f>
        <v>11543.967517874751</v>
      </c>
      <c r="CT979" s="15">
        <f ca="1">(BM979*DCF!J$28-DCF!J$5*MAX(BM979*DCF!J$28,0)-MAX(BM979-BL979,0)/Inputs!$B$17)*DCF!J$6</f>
        <v>12714.908981542796</v>
      </c>
      <c r="CU979" s="15">
        <f ca="1">(BN979*DCF!K$28-DCF!K$5*MAX(BN979*DCF!K$28,0)-MAX(BN979-BM979,0)/Inputs!$B$17)*DCF!K$6</f>
        <v>17787.716966146258</v>
      </c>
      <c r="CV979" s="15">
        <f ca="1">(BO979*DCF!L$28-DCF!L$5*MAX(BO979*DCF!L$28,0)-MAX(BO979-BN979,0)/Inputs!$B$17)*DCF!L$6</f>
        <v>23731.63826605455</v>
      </c>
      <c r="CW979" s="15">
        <f ca="1">(BP979*DCF!M$28-DCF!M$5*MAX(BP979*DCF!M$28,0)-MAX(BP979-BO979,0)/Inputs!$B$17)*DCF!M$6</f>
        <v>26662.412619631981</v>
      </c>
      <c r="CX979" s="15">
        <f ca="1">(BQ979*DCF!C$46-DCF!C$5*MAX(BQ979*DCF!C$46,0)-MAX(BQ979-Inputs!$B$20,0)/Inputs!$B$24)*DCF!C$6</f>
        <v>-2827.2064376058674</v>
      </c>
      <c r="CY979" s="15">
        <f ca="1">(BR979*DCF!D$46-DCF!D$5*MAX(BR979*DCF!D$46,0)-MAX(BR979-BQ979,0)/Inputs!$B$24)*DCF!D$6</f>
        <v>-3801.5881011044639</v>
      </c>
      <c r="CZ979" s="15">
        <f ca="1">(BS979*DCF!E$46-DCF!E$5*MAX(BS979*DCF!E$46,0)-MAX(BS979-BR979,0)/Inputs!$B$24)*DCF!E$6</f>
        <v>-3680.4892159349752</v>
      </c>
      <c r="DA979" s="15">
        <f ca="1">(BT979*DCF!F$46-DCF!F$5*MAX(BT979*DCF!F$46,0)-MAX(BT979-BS979,0)/Inputs!$B$24)*DCF!F$6</f>
        <v>-6460.881010823934</v>
      </c>
      <c r="DB979" s="15">
        <f ca="1">(BU979*DCF!G$46-DCF!G$5*MAX(BU979*DCF!G$46,0)-MAX(BU979-BT979,0)/Inputs!$B$24)*DCF!G$6</f>
        <v>-6599.9088727594117</v>
      </c>
      <c r="DC979" s="15">
        <f ca="1">(BV979*DCF!H$46-DCF!H$5*MAX(BV979*DCF!H$46,0)-MAX(BV979-BU979,0)/Inputs!$B$24)*DCF!H$6</f>
        <v>-17.146879085606081</v>
      </c>
      <c r="DD979" s="15">
        <f ca="1">(BW979*DCF!I$46-DCF!I$5*MAX(BW979*DCF!I$46,0)-MAX(BW979-BV979,0)/Inputs!$B$24)*DCF!I$6</f>
        <v>-2392.2776782442002</v>
      </c>
      <c r="DE979" s="15">
        <f ca="1">(BX979*DCF!J$46-DCF!J$5*MAX(BX979*DCF!J$46,0)-MAX(BX979-BW979,0)/Inputs!$B$24)*DCF!J$6</f>
        <v>-4184.3433067663727</v>
      </c>
      <c r="DF979" s="15">
        <f ca="1">(BY979*DCF!K$46-DCF!K$5*MAX(BY979*DCF!K$46,0)-MAX(BY979-BX979,0)/Inputs!$B$24)*DCF!K$6</f>
        <v>-14551.674732647203</v>
      </c>
      <c r="DG979" s="15">
        <f ca="1">(BZ979*DCF!L$46-DCF!L$5*MAX(BZ979*DCF!L$46,0)-MAX(BZ979-BY979,0)/Inputs!$B$24)*DCF!L$6</f>
        <v>7858.9571097060743</v>
      </c>
      <c r="DH979" s="15">
        <f ca="1">(CA979*DCF!M$46-DCF!M$5*MAX(CA979*DCF!M$46,0)-MAX(CA979-BZ979,0)/Inputs!$B$24)*DCF!M$6</f>
        <v>9507.4164655436234</v>
      </c>
      <c r="DI979" s="15">
        <f ca="1">SUM(CB979:CL979)+BE979*DCF!M$10*(1+Inputs!$B$30)*(1-Inputs!$B$33)*(1-Inputs!$B$30/Inputs!$B$31)/(Inputs!$B$29-Inputs!$B$30)*DCF!M$6</f>
        <v>171077.23567662929</v>
      </c>
      <c r="DJ979" s="15">
        <f ca="1">SUM(CM979:CW979)+BP979*DCF!M$28*(1+Inputs!$B$30)*(1-Inputs!$B$33)*(1-Inputs!$B$30/Inputs!$B$31)/(Inputs!$B$29-Inputs!$B$30)*DCF!M$6</f>
        <v>691381.29936788208</v>
      </c>
      <c r="DK979" s="15">
        <f ca="1">SUM(CX979:DH979)+CA979*DCF!M$46*(1+Inputs!$B$30)*(1-Inputs!$B$33)*(1-Inputs!$B$30/Inputs!$B$31)/(Inputs!$B$29-Inputs!$B$30)*DCF!M$6</f>
        <v>408072.10000959388</v>
      </c>
      <c r="DM979" s="15">
        <f ca="1">DI979+DJ979+DK979+Inputs!$B$34+Inputs!$B$36-Inputs!$B$35</f>
        <v>1347381.6350541052</v>
      </c>
    </row>
    <row r="980" spans="1:117" x14ac:dyDescent="0.75">
      <c r="A980" s="11">
        <v>967</v>
      </c>
      <c r="C980" s="23">
        <f t="shared" ca="1" si="546"/>
        <v>0.63118730099712295</v>
      </c>
      <c r="D980" s="23">
        <f t="shared" ca="1" si="546"/>
        <v>-0.52352731679762632</v>
      </c>
      <c r="E980" s="23">
        <f t="shared" ca="1" si="546"/>
        <v>1.0467554095586176</v>
      </c>
      <c r="F980" s="23">
        <f t="shared" ca="1" si="546"/>
        <v>-0.17315595185729452</v>
      </c>
      <c r="G980" s="23">
        <f t="shared" ca="1" si="546"/>
        <v>1.0812787154074104</v>
      </c>
      <c r="H980" s="23">
        <f t="shared" ca="1" si="546"/>
        <v>-0.48198269063855176</v>
      </c>
      <c r="I980" s="23">
        <f t="shared" ca="1" si="546"/>
        <v>9.2640139469358507E-2</v>
      </c>
      <c r="J980" s="23">
        <f t="shared" ca="1" si="546"/>
        <v>-1.2161505436432132</v>
      </c>
      <c r="K980" s="23">
        <f t="shared" ca="1" si="546"/>
        <v>0.72535140421327127</v>
      </c>
      <c r="L980" s="23">
        <f t="shared" ca="1" si="546"/>
        <v>0.79998199788821589</v>
      </c>
      <c r="M980" s="23">
        <f t="shared" ca="1" si="546"/>
        <v>-0.3672342489938224</v>
      </c>
      <c r="N980" s="23">
        <f ca="1">SQRT(Inputs!$B$38)*C980+SQRT(1-Inputs!$B$38)*_xlfn.NORM.S.INV(RAND())</f>
        <v>0.80311284140528816</v>
      </c>
      <c r="O980" s="23">
        <f ca="1">SQRT(Inputs!$B$38)*D980+SQRT(1-Inputs!$B$38)*_xlfn.NORM.S.INV(RAND())</f>
        <v>0.75368935751426203</v>
      </c>
      <c r="P980" s="23">
        <f ca="1">SQRT(Inputs!$B$38)*E980+SQRT(1-Inputs!$B$38)*_xlfn.NORM.S.INV(RAND())</f>
        <v>0.45139747027696364</v>
      </c>
      <c r="Q980" s="23">
        <f ca="1">SQRT(Inputs!$B$38)*F980+SQRT(1-Inputs!$B$38)*_xlfn.NORM.S.INV(RAND())</f>
        <v>-0.12538953683391924</v>
      </c>
      <c r="R980" s="23">
        <f ca="1">SQRT(Inputs!$B$38)*G980+SQRT(1-Inputs!$B$38)*_xlfn.NORM.S.INV(RAND())</f>
        <v>-1.7254648747477044</v>
      </c>
      <c r="S980" s="23">
        <f ca="1">SQRT(Inputs!$B$38)*H980+SQRT(1-Inputs!$B$38)*_xlfn.NORM.S.INV(RAND())</f>
        <v>-0.48958641102494804</v>
      </c>
      <c r="T980" s="23">
        <f ca="1">SQRT(Inputs!$B$38)*I980+SQRT(1-Inputs!$B$38)*_xlfn.NORM.S.INV(RAND())</f>
        <v>0.48109118681278962</v>
      </c>
      <c r="U980" s="23">
        <f ca="1">SQRT(Inputs!$B$38)*J980+SQRT(1-Inputs!$B$38)*_xlfn.NORM.S.INV(RAND())</f>
        <v>0.73602788532304797</v>
      </c>
      <c r="V980" s="23">
        <f ca="1">SQRT(Inputs!$B$38)*K980+SQRT(1-Inputs!$B$38)*_xlfn.NORM.S.INV(RAND())</f>
        <v>-0.44955695097962833</v>
      </c>
      <c r="W980" s="23">
        <f ca="1">SQRT(Inputs!$B$38)*L980+SQRT(1-Inputs!$B$38)*_xlfn.NORM.S.INV(RAND())</f>
        <v>0.19402192085443892</v>
      </c>
      <c r="X980" s="23">
        <f ca="1">SQRT(Inputs!$B$38)*M980+SQRT(1-Inputs!$B$38)*_xlfn.NORM.S.INV(RAND())</f>
        <v>-2.119548533857647</v>
      </c>
      <c r="Y980" s="23">
        <f ca="1">SQRT(Inputs!$B$38)*C980+SQRT(1-Inputs!$B$38)*_xlfn.NORM.S.INV(RAND())</f>
        <v>2.1542153318848563</v>
      </c>
      <c r="Z980" s="23">
        <f ca="1">SQRT(Inputs!$B$38)*D980+SQRT(1-Inputs!$B$38)*_xlfn.NORM.S.INV(RAND())</f>
        <v>0.65599835521972649</v>
      </c>
      <c r="AA980" s="23">
        <f ca="1">SQRT(Inputs!$B$38)*E980+SQRT(1-Inputs!$B$38)*_xlfn.NORM.S.INV(RAND())</f>
        <v>0.30385027763761568</v>
      </c>
      <c r="AB980" s="23">
        <f ca="1">SQRT(Inputs!$B$38)*F980+SQRT(1-Inputs!$B$38)*_xlfn.NORM.S.INV(RAND())</f>
        <v>-1.8332643982484131</v>
      </c>
      <c r="AC980" s="23">
        <f ca="1">SQRT(Inputs!$B$38)*G980+SQRT(1-Inputs!$B$38)*_xlfn.NORM.S.INV(RAND())</f>
        <v>1.0548707726049118</v>
      </c>
      <c r="AD980" s="23">
        <f ca="1">SQRT(Inputs!$B$38)*H980+SQRT(1-Inputs!$B$38)*_xlfn.NORM.S.INV(RAND())</f>
        <v>0.76195175931056736</v>
      </c>
      <c r="AE980" s="23">
        <f ca="1">SQRT(Inputs!$B$38)*I980+SQRT(1-Inputs!$B$38)*_xlfn.NORM.S.INV(RAND())</f>
        <v>1.0451517501463168</v>
      </c>
      <c r="AF980" s="23">
        <f ca="1">SQRT(Inputs!$B$38)*J980+SQRT(1-Inputs!$B$38)*_xlfn.NORM.S.INV(RAND())</f>
        <v>-0.72533682776563624</v>
      </c>
      <c r="AG980" s="23">
        <f ca="1">SQRT(Inputs!$B$38)*K980+SQRT(1-Inputs!$B$38)*_xlfn.NORM.S.INV(RAND())</f>
        <v>0.78617645059754071</v>
      </c>
      <c r="AH980" s="23">
        <f ca="1">SQRT(Inputs!$B$38)*L980+SQRT(1-Inputs!$B$38)*_xlfn.NORM.S.INV(RAND())</f>
        <v>0.54442062178243444</v>
      </c>
      <c r="AI980" s="23">
        <f ca="1">SQRT(Inputs!$B$38)*M980+SQRT(1-Inputs!$B$38)*_xlfn.NORM.S.INV(RAND())</f>
        <v>0.71236969798905736</v>
      </c>
      <c r="AJ980" s="23">
        <f ca="1">SQRT(Inputs!$B$38)*C980+SQRT(1-Inputs!$B$38)*_xlfn.NORM.S.INV(RAND())</f>
        <v>0.64558179111465697</v>
      </c>
      <c r="AK980" s="23">
        <f ca="1">SQRT(Inputs!$B$38)*D980+SQRT(1-Inputs!$B$38)*_xlfn.NORM.S.INV(RAND())</f>
        <v>1.0382069088392671</v>
      </c>
      <c r="AL980" s="23">
        <f ca="1">SQRT(Inputs!$B$38)*E980+SQRT(1-Inputs!$B$38)*_xlfn.NORM.S.INV(RAND())</f>
        <v>1.2161652873487854</v>
      </c>
      <c r="AM980" s="23">
        <f ca="1">SQRT(Inputs!$B$38)*F980+SQRT(1-Inputs!$B$38)*_xlfn.NORM.S.INV(RAND())</f>
        <v>-0.46226784023614292</v>
      </c>
      <c r="AN980" s="23">
        <f ca="1">SQRT(Inputs!$B$38)*G980+SQRT(1-Inputs!$B$38)*_xlfn.NORM.S.INV(RAND())</f>
        <v>-5.2819648153170529E-2</v>
      </c>
      <c r="AO980" s="23">
        <f ca="1">SQRT(Inputs!$B$38)*H980+SQRT(1-Inputs!$B$38)*_xlfn.NORM.S.INV(RAND())</f>
        <v>-1.2627456338974397</v>
      </c>
      <c r="AP980" s="23">
        <f ca="1">SQRT(Inputs!$B$38)*I980+SQRT(1-Inputs!$B$38)*_xlfn.NORM.S.INV(RAND())</f>
        <v>-3.8918579881690174E-3</v>
      </c>
      <c r="AQ980" s="23">
        <f ca="1">SQRT(Inputs!$B$38)*J980+SQRT(1-Inputs!$B$38)*_xlfn.NORM.S.INV(RAND())</f>
        <v>-2.4589601636939991</v>
      </c>
      <c r="AR980" s="23">
        <f ca="1">SQRT(Inputs!$B$38)*K980+SQRT(1-Inputs!$B$38)*_xlfn.NORM.S.INV(RAND())</f>
        <v>0.37008636785091253</v>
      </c>
      <c r="AS980" s="23">
        <f ca="1">SQRT(Inputs!$B$38)*L980+SQRT(1-Inputs!$B$38)*_xlfn.NORM.S.INV(RAND())</f>
        <v>0.26344003043912861</v>
      </c>
      <c r="AT980" s="23">
        <f ca="1">SQRT(Inputs!$B$38)*M980+SQRT(1-Inputs!$B$38)*_xlfn.NORM.S.INV(RAND())</f>
        <v>0.49995588288926662</v>
      </c>
      <c r="AU980" s="15">
        <f ca="1">Inputs!$B$6*EXP($B$8-0.5*C$5^2+C$5*N980)</f>
        <v>5651.1523644047293</v>
      </c>
      <c r="AV980" s="15">
        <f t="shared" ca="1" si="547"/>
        <v>7684.9111975175801</v>
      </c>
      <c r="AW980" s="15">
        <f t="shared" ca="1" si="548"/>
        <v>9958.6294885949064</v>
      </c>
      <c r="AX980" s="15">
        <f t="shared" ca="1" si="549"/>
        <v>11969.504880263328</v>
      </c>
      <c r="AY980" s="15">
        <f t="shared" ca="1" si="550"/>
        <v>11958.245435934165</v>
      </c>
      <c r="AZ980" s="15">
        <f t="shared" ca="1" si="551"/>
        <v>13857.644176481776</v>
      </c>
      <c r="BA980" s="15">
        <f t="shared" ca="1" si="552"/>
        <v>17833.935393877324</v>
      </c>
      <c r="BB980" s="15">
        <f t="shared" ca="1" si="553"/>
        <v>23505.127915472553</v>
      </c>
      <c r="BC980" s="15">
        <f t="shared" ca="1" si="554"/>
        <v>27565.25220225245</v>
      </c>
      <c r="BD980" s="15">
        <f t="shared" ca="1" si="555"/>
        <v>34388.471685805423</v>
      </c>
      <c r="BE980" s="15">
        <f t="shared" ca="1" si="556"/>
        <v>34740.859728074603</v>
      </c>
      <c r="BF980" s="15">
        <f ca="1">Inputs!$B$13*EXP($B$9-0.5*C$6^2+C$6*Y980)</f>
        <v>21199.596877556167</v>
      </c>
      <c r="BG980" s="15">
        <f t="shared" ca="1" si="557"/>
        <v>29083.27091313649</v>
      </c>
      <c r="BH980" s="15">
        <f t="shared" ca="1" si="558"/>
        <v>37371.084954639424</v>
      </c>
      <c r="BI980" s="15">
        <f t="shared" ca="1" si="559"/>
        <v>34500.342450299766</v>
      </c>
      <c r="BJ980" s="15">
        <f t="shared" ca="1" si="560"/>
        <v>49241.06176656067</v>
      </c>
      <c r="BK980" s="15">
        <f t="shared" ca="1" si="561"/>
        <v>67039.880066009035</v>
      </c>
      <c r="BL980" s="15">
        <f t="shared" ca="1" si="562"/>
        <v>94294.821004609854</v>
      </c>
      <c r="BM980" s="15">
        <f t="shared" ca="1" si="563"/>
        <v>105921.24571113731</v>
      </c>
      <c r="BN980" s="15">
        <f t="shared" ca="1" si="564"/>
        <v>143139.59508430501</v>
      </c>
      <c r="BO980" s="15">
        <f t="shared" ca="1" si="565"/>
        <v>187624.13875300175</v>
      </c>
      <c r="BP980" s="15">
        <f t="shared" ca="1" si="566"/>
        <v>250341.06396113636</v>
      </c>
      <c r="BQ980" s="15">
        <f ca="1">Inputs!$B$20*EXP($B$10-0.5*C$7^2+C$7*AJ980)</f>
        <v>5393.2603561097358</v>
      </c>
      <c r="BR980" s="15">
        <f t="shared" ca="1" si="567"/>
        <v>10176.136011860905</v>
      </c>
      <c r="BS980" s="15">
        <f t="shared" ca="1" si="568"/>
        <v>19760.774279635087</v>
      </c>
      <c r="BT980" s="15">
        <f t="shared" ca="1" si="569"/>
        <v>24134.251734669389</v>
      </c>
      <c r="BU980" s="15">
        <f t="shared" ca="1" si="570"/>
        <v>33022.417405684901</v>
      </c>
      <c r="BV980" s="15">
        <f t="shared" ca="1" si="571"/>
        <v>34567.786191807769</v>
      </c>
      <c r="BW980" s="15">
        <f t="shared" ca="1" si="572"/>
        <v>48197.678425695325</v>
      </c>
      <c r="BX980" s="15">
        <f t="shared" ca="1" si="573"/>
        <v>41176.514946263022</v>
      </c>
      <c r="BY980" s="15">
        <f t="shared" ca="1" si="574"/>
        <v>61928.606622867352</v>
      </c>
      <c r="BZ980" s="15">
        <f t="shared" ca="1" si="575"/>
        <v>91206.303896975238</v>
      </c>
      <c r="CA980" s="15">
        <f t="shared" ca="1" si="576"/>
        <v>140020.35943812074</v>
      </c>
      <c r="CB980" s="15">
        <f ca="1">(AU980*DCF!C$10-DCF!C$5*MAX(AU980*DCF!C$10,0)-MAX(AU980-Inputs!$B$6,0)/Inputs!$B$10)*DCF!C$6</f>
        <v>1038.1622315060672</v>
      </c>
      <c r="CC980" s="15">
        <f ca="1">(AV980*DCF!D$10-DCF!D$5*MAX(AV980*DCF!D$10,0)-MAX(AV980-AU980,0)/Inputs!$B$10)*DCF!D$6</f>
        <v>1377.2661766258359</v>
      </c>
      <c r="CD980" s="15">
        <f ca="1">(AW980*DCF!E$10-DCF!E$5*MAX(AW980*DCF!E$10,0)-MAX(AW980-AV980,0)/Inputs!$B$10)*DCF!E$6</f>
        <v>1787.1535032383458</v>
      </c>
      <c r="CE980" s="15">
        <f ca="1">(AX980*DCF!F$10-DCF!F$5*MAX(AX980*DCF!F$10,0)-MAX(AX980-AW980,0)/Inputs!$B$10)*DCF!F$6</f>
        <v>2194.5105262041111</v>
      </c>
      <c r="CF980" s="15">
        <f ca="1">(AY980*DCF!G$10-DCF!G$5*MAX(AY980*DCF!G$10,0)-MAX(AY980-AX980,0)/Inputs!$B$10)*DCF!G$6</f>
        <v>2463.8750777380806</v>
      </c>
      <c r="CG980" s="15">
        <f ca="1">(AZ980*DCF!H$10-DCF!H$5*MAX(AZ980*DCF!H$10,0)-MAX(AZ980-AY980,0)/Inputs!$B$10)*DCF!H$6</f>
        <v>2353.1992590926998</v>
      </c>
      <c r="CH980" s="15">
        <f ca="1">(BA980*DCF!I$10-DCF!I$5*MAX(BA980*DCF!I$10,0)-MAX(BA980-AZ980,0)/Inputs!$B$10)*DCF!I$6</f>
        <v>2605.3583362117852</v>
      </c>
      <c r="CI980" s="15">
        <f ca="1">(BB980*DCF!J$10-DCF!J$5*MAX(BB980*DCF!J$10,0)-MAX(BB980-BA980,0)/Inputs!$B$10)*DCF!J$6</f>
        <v>3174.1587169194095</v>
      </c>
      <c r="CJ980" s="15">
        <f ca="1">(BC980*DCF!K$10-DCF!K$5*MAX(BC980*DCF!K$10,0)-MAX(BC980-BB980,0)/Inputs!$B$10)*DCF!K$6</f>
        <v>3869.2073103646353</v>
      </c>
      <c r="CK980" s="15">
        <f ca="1">(BD980*DCF!L$10-DCF!L$5*MAX(BD980*DCF!L$10,0)-MAX(BD980-BC980,0)/Inputs!$B$10)*DCF!L$6</f>
        <v>4304.0827034950798</v>
      </c>
      <c r="CL980" s="15">
        <f ca="1">(BE980*DCF!M$10-DCF!M$5*MAX(BE980*DCF!M$10,0)-MAX(BE980-BD980,0)/Inputs!$B$10)*DCF!M$6</f>
        <v>4860.2881306452155</v>
      </c>
      <c r="CM980" s="15">
        <f ca="1">(BF980*DCF!C$28-DCF!C$5*MAX(BF980*DCF!C$28,0)-MAX(BF980-Inputs!$B$13,0)/Inputs!$B$17)*DCF!C$6</f>
        <v>4203.7892820356428</v>
      </c>
      <c r="CN980" s="15">
        <f ca="1">(BG980*DCF!D$28-DCF!D$5*MAX(BG980*DCF!D$28,0)-MAX(BG980-BF980,0)/Inputs!$B$17)*DCF!D$6</f>
        <v>6883.744919691113</v>
      </c>
      <c r="CO980" s="15">
        <f ca="1">(BH980*DCF!E$28-DCF!E$5*MAX(BH980*DCF!E$28,0)-MAX(BH980-BG980,0)/Inputs!$B$17)*DCF!E$6</f>
        <v>8950.7426376401636</v>
      </c>
      <c r="CP980" s="15">
        <f ca="1">(BI980*DCF!F$28-DCF!F$5*MAX(BI980*DCF!F$28,0)-MAX(BI980-BH980,0)/Inputs!$B$17)*DCF!F$6</f>
        <v>9365.934206480435</v>
      </c>
      <c r="CQ980" s="15">
        <f ca="1">(BJ980*DCF!G$28-DCF!G$5*MAX(BJ980*DCF!G$28,0)-MAX(BJ980-BI980,0)/Inputs!$B$17)*DCF!G$6</f>
        <v>10296.723697724341</v>
      </c>
      <c r="CR980" s="15">
        <f ca="1">(BK980*DCF!H$28-DCF!H$5*MAX(BK980*DCF!H$28,0)-MAX(BK980-BJ980,0)/Inputs!$B$17)*DCF!H$6</f>
        <v>13814.265107406185</v>
      </c>
      <c r="CS980" s="15">
        <f ca="1">(BL980*DCF!I$28-DCF!I$5*MAX(BL980*DCF!I$28,0)-MAX(BL980-BK980,0)/Inputs!$B$17)*DCF!I$6</f>
        <v>18261.79395621852</v>
      </c>
      <c r="CT980" s="15">
        <f ca="1">(BM980*DCF!J$28-DCF!J$5*MAX(BM980*DCF!J$28,0)-MAX(BM980-BL980,0)/Inputs!$B$17)*DCF!J$6</f>
        <v>22087.662054728527</v>
      </c>
      <c r="CU980" s="15">
        <f ca="1">(BN980*DCF!K$28-DCF!K$5*MAX(BN980*DCF!K$28,0)-MAX(BN980-BM980,0)/Inputs!$B$17)*DCF!K$6</f>
        <v>25669.930408039556</v>
      </c>
      <c r="CV980" s="15">
        <f ca="1">(BO980*DCF!L$28-DCF!L$5*MAX(BO980*DCF!L$28,0)-MAX(BO980-BN980,0)/Inputs!$B$17)*DCF!L$6</f>
        <v>32401.453594726638</v>
      </c>
      <c r="CW980" s="15">
        <f ca="1">(BP980*DCF!M$28-DCF!M$5*MAX(BP980*DCF!M$28,0)-MAX(BP980-BO980,0)/Inputs!$B$17)*DCF!M$6</f>
        <v>40546.135078296793</v>
      </c>
      <c r="CX980" s="15">
        <f ca="1">(BQ980*DCF!C$46-DCF!C$5*MAX(BQ980*DCF!C$46,0)-MAX(BQ980-Inputs!$B$20,0)/Inputs!$B$24)*DCF!C$6</f>
        <v>-2258.1480527319186</v>
      </c>
      <c r="CY980" s="15">
        <f ca="1">(BR980*DCF!D$46-DCF!D$5*MAX(BR980*DCF!D$46,0)-MAX(BR980-BQ980,0)/Inputs!$B$24)*DCF!D$6</f>
        <v>-3777.6424475016793</v>
      </c>
      <c r="CZ980" s="15">
        <f ca="1">(BS980*DCF!E$46-DCF!E$5*MAX(BS980*DCF!E$46,0)-MAX(BS980-BR980,0)/Inputs!$B$24)*DCF!E$6</f>
        <v>-6114.7465088947492</v>
      </c>
      <c r="DA980" s="15">
        <f ca="1">(BT980*DCF!F$46-DCF!F$5*MAX(BT980*DCF!F$46,0)-MAX(BT980-BS980,0)/Inputs!$B$24)*DCF!F$6</f>
        <v>-3350.1301972448873</v>
      </c>
      <c r="DB980" s="15">
        <f ca="1">(BU980*DCF!G$46-DCF!G$5*MAX(BU980*DCF!G$46,0)-MAX(BU980-BT980,0)/Inputs!$B$24)*DCF!G$6</f>
        <v>-4100.6122002152433</v>
      </c>
      <c r="DC980" s="15">
        <f ca="1">(BV980*DCF!H$46-DCF!H$5*MAX(BV980*DCF!H$46,0)-MAX(BV980-BU980,0)/Inputs!$B$24)*DCF!H$6</f>
        <v>-480.21388165603275</v>
      </c>
      <c r="DD980" s="15">
        <f ca="1">(BW980*DCF!I$46-DCF!I$5*MAX(BW980*DCF!I$46,0)-MAX(BW980-BV980,0)/Inputs!$B$24)*DCF!I$6</f>
        <v>-2799.4707172320091</v>
      </c>
      <c r="DE980" s="15">
        <f ca="1">(BX980*DCF!J$46-DCF!J$5*MAX(BX980*DCF!J$46,0)-MAX(BX980-BW980,0)/Inputs!$B$24)*DCF!J$6</f>
        <v>1727.2409018698104</v>
      </c>
      <c r="DF980" s="15">
        <f ca="1">(BY980*DCF!K$46-DCF!K$5*MAX(BY980*DCF!K$46,0)-MAX(BY980-BX980,0)/Inputs!$B$24)*DCF!K$6</f>
        <v>-1546.1411769696192</v>
      </c>
      <c r="DG980" s="15">
        <f ca="1">(BZ980*DCF!L$46-DCF!L$5*MAX(BZ980*DCF!L$46,0)-MAX(BZ980-BY980,0)/Inputs!$B$24)*DCF!L$6</f>
        <v>-320.96990667395141</v>
      </c>
      <c r="DH980" s="15">
        <f ca="1">(CA980*DCF!M$46-DCF!M$5*MAX(CA980*DCF!M$46,0)-MAX(CA980-BZ980,0)/Inputs!$B$24)*DCF!M$6</f>
        <v>772.16563679973012</v>
      </c>
      <c r="DI980" s="15">
        <f ca="1">SUM(CB980:CL980)+BE980*DCF!M$10*(1+Inputs!$B$30)*(1-Inputs!$B$33)*(1-Inputs!$B$30/Inputs!$B$31)/(Inputs!$B$29-Inputs!$B$30)*DCF!M$6</f>
        <v>126711.53399558344</v>
      </c>
      <c r="DJ980" s="15">
        <f ca="1">SUM(CM980:CW980)+BP980*DCF!M$28*(1+Inputs!$B$30)*(1-Inputs!$B$33)*(1-Inputs!$B$30/Inputs!$B$31)/(Inputs!$B$29-Inputs!$B$30)*DCF!M$6</f>
        <v>1121418.830171925</v>
      </c>
      <c r="DK980" s="15">
        <f ca="1">SUM(CX980:DH980)+CA980*DCF!M$46*(1+Inputs!$B$30)*(1-Inputs!$B$33)*(1-Inputs!$B$30/Inputs!$B$31)/(Inputs!$B$29-Inputs!$B$30)*DCF!M$6</f>
        <v>194239.39361280459</v>
      </c>
      <c r="DM980" s="15">
        <f ca="1">DI980+DJ980+DK980+Inputs!$B$34+Inputs!$B$36-Inputs!$B$35</f>
        <v>1519220.757780313</v>
      </c>
    </row>
    <row r="981" spans="1:117" x14ac:dyDescent="0.75">
      <c r="A981" s="11">
        <v>968</v>
      </c>
      <c r="C981" s="23">
        <f t="shared" ca="1" si="546"/>
        <v>0.9161783066747442</v>
      </c>
      <c r="D981" s="23">
        <f t="shared" ca="1" si="546"/>
        <v>-0.78880324087032549</v>
      </c>
      <c r="E981" s="23">
        <f t="shared" ca="1" si="546"/>
        <v>-0.45081087564050393</v>
      </c>
      <c r="F981" s="23">
        <f t="shared" ca="1" si="546"/>
        <v>-0.91306160299610173</v>
      </c>
      <c r="G981" s="23">
        <f t="shared" ca="1" si="546"/>
        <v>-0.15798933490559147</v>
      </c>
      <c r="H981" s="23">
        <f t="shared" ca="1" si="546"/>
        <v>1.0375560126166188</v>
      </c>
      <c r="I981" s="23">
        <f t="shared" ca="1" si="546"/>
        <v>9.7382792102581994E-2</v>
      </c>
      <c r="J981" s="23">
        <f t="shared" ca="1" si="546"/>
        <v>0.29478097205817783</v>
      </c>
      <c r="K981" s="23">
        <f t="shared" ca="1" si="546"/>
        <v>-0.17737561708694358</v>
      </c>
      <c r="L981" s="23">
        <f t="shared" ca="1" si="546"/>
        <v>-0.37126777230065378</v>
      </c>
      <c r="M981" s="23">
        <f t="shared" ca="1" si="546"/>
        <v>-0.71674617757214154</v>
      </c>
      <c r="N981" s="23">
        <f ca="1">SQRT(Inputs!$B$38)*C981+SQRT(1-Inputs!$B$38)*_xlfn.NORM.S.INV(RAND())</f>
        <v>1.9323236436990414</v>
      </c>
      <c r="O981" s="23">
        <f ca="1">SQRT(Inputs!$B$38)*D981+SQRT(1-Inputs!$B$38)*_xlfn.NORM.S.INV(RAND())</f>
        <v>0.4235835454558014</v>
      </c>
      <c r="P981" s="23">
        <f ca="1">SQRT(Inputs!$B$38)*E981+SQRT(1-Inputs!$B$38)*_xlfn.NORM.S.INV(RAND())</f>
        <v>-1.0518711159911696</v>
      </c>
      <c r="Q981" s="23">
        <f ca="1">SQRT(Inputs!$B$38)*F981+SQRT(1-Inputs!$B$38)*_xlfn.NORM.S.INV(RAND())</f>
        <v>0.7877626638389309</v>
      </c>
      <c r="R981" s="23">
        <f ca="1">SQRT(Inputs!$B$38)*G981+SQRT(1-Inputs!$B$38)*_xlfn.NORM.S.INV(RAND())</f>
        <v>0.59692821225662596</v>
      </c>
      <c r="S981" s="23">
        <f ca="1">SQRT(Inputs!$B$38)*H981+SQRT(1-Inputs!$B$38)*_xlfn.NORM.S.INV(RAND())</f>
        <v>-0.3007047777200762</v>
      </c>
      <c r="T981" s="23">
        <f ca="1">SQRT(Inputs!$B$38)*I981+SQRT(1-Inputs!$B$38)*_xlfn.NORM.S.INV(RAND())</f>
        <v>-0.81771274424675022</v>
      </c>
      <c r="U981" s="23">
        <f ca="1">SQRT(Inputs!$B$38)*J981+SQRT(1-Inputs!$B$38)*_xlfn.NORM.S.INV(RAND())</f>
        <v>-0.99117880782023415</v>
      </c>
      <c r="V981" s="23">
        <f ca="1">SQRT(Inputs!$B$38)*K981+SQRT(1-Inputs!$B$38)*_xlfn.NORM.S.INV(RAND())</f>
        <v>-0.204657804016878</v>
      </c>
      <c r="W981" s="23">
        <f ca="1">SQRT(Inputs!$B$38)*L981+SQRT(1-Inputs!$B$38)*_xlfn.NORM.S.INV(RAND())</f>
        <v>-0.88584537537507291</v>
      </c>
      <c r="X981" s="23">
        <f ca="1">SQRT(Inputs!$B$38)*M981+SQRT(1-Inputs!$B$38)*_xlfn.NORM.S.INV(RAND())</f>
        <v>-0.79546021007410783</v>
      </c>
      <c r="Y981" s="23">
        <f ca="1">SQRT(Inputs!$B$38)*C981+SQRT(1-Inputs!$B$38)*_xlfn.NORM.S.INV(RAND())</f>
        <v>0.3007406270208412</v>
      </c>
      <c r="Z981" s="23">
        <f ca="1">SQRT(Inputs!$B$38)*D981+SQRT(1-Inputs!$B$38)*_xlfn.NORM.S.INV(RAND())</f>
        <v>-1.3154715958355818</v>
      </c>
      <c r="AA981" s="23">
        <f ca="1">SQRT(Inputs!$B$38)*E981+SQRT(1-Inputs!$B$38)*_xlfn.NORM.S.INV(RAND())</f>
        <v>-0.92935890090450757</v>
      </c>
      <c r="AB981" s="23">
        <f ca="1">SQRT(Inputs!$B$38)*F981+SQRT(1-Inputs!$B$38)*_xlfn.NORM.S.INV(RAND())</f>
        <v>-2.4028984416993451</v>
      </c>
      <c r="AC981" s="23">
        <f ca="1">SQRT(Inputs!$B$38)*G981+SQRT(1-Inputs!$B$38)*_xlfn.NORM.S.INV(RAND())</f>
        <v>0.32226637603191582</v>
      </c>
      <c r="AD981" s="23">
        <f ca="1">SQRT(Inputs!$B$38)*H981+SQRT(1-Inputs!$B$38)*_xlfn.NORM.S.INV(RAND())</f>
        <v>7.2406772514701068E-2</v>
      </c>
      <c r="AE981" s="23">
        <f ca="1">SQRT(Inputs!$B$38)*I981+SQRT(1-Inputs!$B$38)*_xlfn.NORM.S.INV(RAND())</f>
        <v>0.3580141847029028</v>
      </c>
      <c r="AF981" s="23">
        <f ca="1">SQRT(Inputs!$B$38)*J981+SQRT(1-Inputs!$B$38)*_xlfn.NORM.S.INV(RAND())</f>
        <v>-0.37923405593106579</v>
      </c>
      <c r="AG981" s="23">
        <f ca="1">SQRT(Inputs!$B$38)*K981+SQRT(1-Inputs!$B$38)*_xlfn.NORM.S.INV(RAND())</f>
        <v>9.8916660736870166E-2</v>
      </c>
      <c r="AH981" s="23">
        <f ca="1">SQRT(Inputs!$B$38)*L981+SQRT(1-Inputs!$B$38)*_xlfn.NORM.S.INV(RAND())</f>
        <v>3.5182495379931789E-2</v>
      </c>
      <c r="AI981" s="23">
        <f ca="1">SQRT(Inputs!$B$38)*M981+SQRT(1-Inputs!$B$38)*_xlfn.NORM.S.INV(RAND())</f>
        <v>-0.42746686741776002</v>
      </c>
      <c r="AJ981" s="23">
        <f ca="1">SQRT(Inputs!$B$38)*C981+SQRT(1-Inputs!$B$38)*_xlfn.NORM.S.INV(RAND())</f>
        <v>0.89302674854792907</v>
      </c>
      <c r="AK981" s="23">
        <f ca="1">SQRT(Inputs!$B$38)*D981+SQRT(1-Inputs!$B$38)*_xlfn.NORM.S.INV(RAND())</f>
        <v>1.1940559791116885</v>
      </c>
      <c r="AL981" s="23">
        <f ca="1">SQRT(Inputs!$B$38)*E981+SQRT(1-Inputs!$B$38)*_xlfn.NORM.S.INV(RAND())</f>
        <v>1.0146686243426637</v>
      </c>
      <c r="AM981" s="23">
        <f ca="1">SQRT(Inputs!$B$38)*F981+SQRT(1-Inputs!$B$38)*_xlfn.NORM.S.INV(RAND())</f>
        <v>0.57630320586119843</v>
      </c>
      <c r="AN981" s="23">
        <f ca="1">SQRT(Inputs!$B$38)*G981+SQRT(1-Inputs!$B$38)*_xlfn.NORM.S.INV(RAND())</f>
        <v>-0.18728457714510699</v>
      </c>
      <c r="AO981" s="23">
        <f ca="1">SQRT(Inputs!$B$38)*H981+SQRT(1-Inputs!$B$38)*_xlfn.NORM.S.INV(RAND())</f>
        <v>1.2940752883660696</v>
      </c>
      <c r="AP981" s="23">
        <f ca="1">SQRT(Inputs!$B$38)*I981+SQRT(1-Inputs!$B$38)*_xlfn.NORM.S.INV(RAND())</f>
        <v>-0.4074217475730379</v>
      </c>
      <c r="AQ981" s="23">
        <f ca="1">SQRT(Inputs!$B$38)*J981+SQRT(1-Inputs!$B$38)*_xlfn.NORM.S.INV(RAND())</f>
        <v>1.00773078111943</v>
      </c>
      <c r="AR981" s="23">
        <f ca="1">SQRT(Inputs!$B$38)*K981+SQRT(1-Inputs!$B$38)*_xlfn.NORM.S.INV(RAND())</f>
        <v>-0.50348219189994126</v>
      </c>
      <c r="AS981" s="23">
        <f ca="1">SQRT(Inputs!$B$38)*L981+SQRT(1-Inputs!$B$38)*_xlfn.NORM.S.INV(RAND())</f>
        <v>-0.18540645464736288</v>
      </c>
      <c r="AT981" s="23">
        <f ca="1">SQRT(Inputs!$B$38)*M981+SQRT(1-Inputs!$B$38)*_xlfn.NORM.S.INV(RAND())</f>
        <v>-1.0849150044682316</v>
      </c>
      <c r="AU981" s="15">
        <f ca="1">Inputs!$B$6*EXP($B$8-0.5*C$5^2+C$5*N981)</f>
        <v>6784.5523039312502</v>
      </c>
      <c r="AV981" s="15">
        <f t="shared" ca="1" si="547"/>
        <v>8789.0930584323087</v>
      </c>
      <c r="AW981" s="15">
        <f t="shared" ca="1" si="548"/>
        <v>9299.2109307938699</v>
      </c>
      <c r="AX981" s="15">
        <f t="shared" ca="1" si="549"/>
        <v>12527.609824030964</v>
      </c>
      <c r="AY981" s="15">
        <f t="shared" ca="1" si="550"/>
        <v>16415.424124928919</v>
      </c>
      <c r="AZ981" s="15">
        <f t="shared" ca="1" si="551"/>
        <v>19422.591440434288</v>
      </c>
      <c r="BA981" s="15">
        <f t="shared" ca="1" si="552"/>
        <v>21818.769580471107</v>
      </c>
      <c r="BB981" s="15">
        <f t="shared" ca="1" si="553"/>
        <v>24187.545055806957</v>
      </c>
      <c r="BC981" s="15">
        <f t="shared" ca="1" si="554"/>
        <v>29044.098584844418</v>
      </c>
      <c r="BD981" s="15">
        <f t="shared" ca="1" si="555"/>
        <v>32752.421521530203</v>
      </c>
      <c r="BE981" s="15">
        <f t="shared" ca="1" si="556"/>
        <v>37328.996356882664</v>
      </c>
      <c r="BF981" s="15">
        <f ca="1">Inputs!$B$13*EXP($B$9-0.5*C$6^2+C$6*Y981)</f>
        <v>14680.720272842336</v>
      </c>
      <c r="BG981" s="15">
        <f t="shared" ca="1" si="557"/>
        <v>14111.458857366873</v>
      </c>
      <c r="BH981" s="15">
        <f t="shared" ca="1" si="558"/>
        <v>14778.662809501586</v>
      </c>
      <c r="BI981" s="15">
        <f t="shared" ca="1" si="559"/>
        <v>12498.125079131982</v>
      </c>
      <c r="BJ981" s="15">
        <f t="shared" ca="1" si="560"/>
        <v>16050.42938696787</v>
      </c>
      <c r="BK981" s="15">
        <f t="shared" ca="1" si="561"/>
        <v>19894.005825602824</v>
      </c>
      <c r="BL981" s="15">
        <f t="shared" ca="1" si="562"/>
        <v>25597.886540274339</v>
      </c>
      <c r="BM981" s="15">
        <f t="shared" ca="1" si="563"/>
        <v>30017.330159421235</v>
      </c>
      <c r="BN981" s="15">
        <f t="shared" ca="1" si="564"/>
        <v>37357.773093410426</v>
      </c>
      <c r="BO981" s="15">
        <f t="shared" ca="1" si="565"/>
        <v>46153.250973446491</v>
      </c>
      <c r="BP981" s="15">
        <f t="shared" ca="1" si="566"/>
        <v>54120.421463660758</v>
      </c>
      <c r="BQ981" s="15">
        <f ca="1">Inputs!$B$20*EXP($B$10-0.5*C$7^2+C$7*AJ981)</f>
        <v>5887.9891256964083</v>
      </c>
      <c r="BR981" s="15">
        <f t="shared" ca="1" si="567"/>
        <v>11673.30212467437</v>
      </c>
      <c r="BS981" s="15">
        <f t="shared" ca="1" si="568"/>
        <v>21393.506474314214</v>
      </c>
      <c r="BT981" s="15">
        <f t="shared" ca="1" si="569"/>
        <v>34311.18175563313</v>
      </c>
      <c r="BU981" s="15">
        <f t="shared" ca="1" si="570"/>
        <v>45444.391811624228</v>
      </c>
      <c r="BV981" s="15">
        <f t="shared" ca="1" si="571"/>
        <v>84628.665239454072</v>
      </c>
      <c r="BW981" s="15">
        <f t="shared" ca="1" si="572"/>
        <v>108337.88281393543</v>
      </c>
      <c r="BX981" s="15">
        <f t="shared" ca="1" si="573"/>
        <v>185451.60363956171</v>
      </c>
      <c r="BY981" s="15">
        <f t="shared" ca="1" si="574"/>
        <v>235986.08384118159</v>
      </c>
      <c r="BZ981" s="15">
        <f t="shared" ca="1" si="575"/>
        <v>320025.75377466239</v>
      </c>
      <c r="CA981" s="15">
        <f t="shared" ca="1" si="576"/>
        <v>370714.59663223015</v>
      </c>
      <c r="CB981" s="15">
        <f ca="1">(AU981*DCF!C$10-DCF!C$5*MAX(AU981*DCF!C$10,0)-MAX(AU981-Inputs!$B$6,0)/Inputs!$B$10)*DCF!C$6</f>
        <v>1030.0808879191052</v>
      </c>
      <c r="CC981" s="15">
        <f ca="1">(AV981*DCF!D$10-DCF!D$5*MAX(AV981*DCF!D$10,0)-MAX(AV981-AU981,0)/Inputs!$B$10)*DCF!D$6</f>
        <v>1653.5270884152872</v>
      </c>
      <c r="CD981" s="15">
        <f ca="1">(AW981*DCF!E$10-DCF!E$5*MAX(AW981*DCF!E$10,0)-MAX(AW981-AV981,0)/Inputs!$B$10)*DCF!E$6</f>
        <v>2032.1401032484373</v>
      </c>
      <c r="CE981" s="15">
        <f ca="1">(AX981*DCF!F$10-DCF!F$5*MAX(AX981*DCF!F$10,0)-MAX(AX981-AW981,0)/Inputs!$B$10)*DCF!F$6</f>
        <v>2063.0074912574801</v>
      </c>
      <c r="CF981" s="15">
        <f ca="1">(AY981*DCF!G$10-DCF!G$5*MAX(AY981*DCF!G$10,0)-MAX(AY981-AX981,0)/Inputs!$B$10)*DCF!G$6</f>
        <v>2634.9264040553644</v>
      </c>
      <c r="CG981" s="15">
        <f ca="1">(AZ981*DCF!H$10-DCF!H$5*MAX(AZ981*DCF!H$10,0)-MAX(AZ981-AY981,0)/Inputs!$B$10)*DCF!H$6</f>
        <v>3236.9335921638508</v>
      </c>
      <c r="CH981" s="15">
        <f ca="1">(BA981*DCF!I$10-DCF!I$5*MAX(BA981*DCF!I$10,0)-MAX(BA981-AZ981,0)/Inputs!$B$10)*DCF!I$6</f>
        <v>3592.4360817504485</v>
      </c>
      <c r="CI981" s="15">
        <f ca="1">(BB981*DCF!J$10-DCF!J$5*MAX(BB981*DCF!J$10,0)-MAX(BB981-BA981,0)/Inputs!$B$10)*DCF!J$6</f>
        <v>3791.6899655257939</v>
      </c>
      <c r="CJ981" s="15">
        <f ca="1">(BC981*DCF!K$10-DCF!K$5*MAX(BC981*DCF!K$10,0)-MAX(BC981-BB981,0)/Inputs!$B$10)*DCF!K$6</f>
        <v>3995.7898575167965</v>
      </c>
      <c r="CK981" s="15">
        <f ca="1">(BD981*DCF!L$10-DCF!L$5*MAX(BD981*DCF!L$10,0)-MAX(BD981-BC981,0)/Inputs!$B$10)*DCF!L$6</f>
        <v>4460.1417857289107</v>
      </c>
      <c r="CL981" s="15">
        <f ca="1">(BE981*DCF!M$10-DCF!M$5*MAX(BE981*DCF!M$10,0)-MAX(BE981-BD981,0)/Inputs!$B$10)*DCF!M$6</f>
        <v>4720.8834365722905</v>
      </c>
      <c r="CM981" s="15">
        <f ca="1">(BF981*DCF!C$28-DCF!C$5*MAX(BF981*DCF!C$28,0)-MAX(BF981-Inputs!$B$13,0)/Inputs!$B$17)*DCF!C$6</f>
        <v>3719.7851213207227</v>
      </c>
      <c r="CN981" s="15">
        <f ca="1">(BG981*DCF!D$28-DCF!D$5*MAX(BG981*DCF!D$28,0)-MAX(BG981-BF981,0)/Inputs!$B$17)*DCF!D$6</f>
        <v>4156.1500975057761</v>
      </c>
      <c r="CO981" s="15">
        <f ca="1">(BH981*DCF!E$28-DCF!E$5*MAX(BH981*DCF!E$28,0)-MAX(BH981-BG981,0)/Inputs!$B$17)*DCF!E$6</f>
        <v>4054.0837480257055</v>
      </c>
      <c r="CP981" s="15">
        <f ca="1">(BI981*DCF!F$28-DCF!F$5*MAX(BI981*DCF!F$28,0)-MAX(BI981-BH981,0)/Inputs!$B$17)*DCF!F$6</f>
        <v>3392.9117475903818</v>
      </c>
      <c r="CQ981" s="15">
        <f ca="1">(BJ981*DCF!G$28-DCF!G$5*MAX(BJ981*DCF!G$28,0)-MAX(BJ981-BI981,0)/Inputs!$B$17)*DCF!G$6</f>
        <v>3566.9431866093446</v>
      </c>
      <c r="CR981" s="15">
        <f ca="1">(BK981*DCF!H$28-DCF!H$5*MAX(BK981*DCF!H$28,0)-MAX(BK981-BJ981,0)/Inputs!$B$17)*DCF!H$6</f>
        <v>4322.8232116692616</v>
      </c>
      <c r="CS981" s="15">
        <f ca="1">(BL981*DCF!I$28-DCF!I$5*MAX(BL981*DCF!I$28,0)-MAX(BL981-BK981,0)/Inputs!$B$17)*DCF!I$6</f>
        <v>5200.7390155083731</v>
      </c>
      <c r="CT981" s="15">
        <f ca="1">(BM981*DCF!J$28-DCF!J$5*MAX(BM981*DCF!J$28,0)-MAX(BM981-BL981,0)/Inputs!$B$17)*DCF!J$6</f>
        <v>6110.374434729084</v>
      </c>
      <c r="CU981" s="15">
        <f ca="1">(BN981*DCF!K$28-DCF!K$5*MAX(BN981*DCF!K$28,0)-MAX(BN981-BM981,0)/Inputs!$B$17)*DCF!K$6</f>
        <v>6990.2288143388632</v>
      </c>
      <c r="CV981" s="15">
        <f ca="1">(BO981*DCF!L$28-DCF!L$5*MAX(BO981*DCF!L$28,0)-MAX(BO981-BN981,0)/Inputs!$B$17)*DCF!L$6</f>
        <v>8213.3193316464422</v>
      </c>
      <c r="CW981" s="15">
        <f ca="1">(BP981*DCF!M$28-DCF!M$5*MAX(BP981*DCF!M$28,0)-MAX(BP981-BO981,0)/Inputs!$B$17)*DCF!M$6</f>
        <v>9349.9954313385679</v>
      </c>
      <c r="CX981" s="15">
        <f ca="1">(BQ981*DCF!C$46-DCF!C$5*MAX(BQ981*DCF!C$46,0)-MAX(BQ981-Inputs!$B$20,0)/Inputs!$B$24)*DCF!C$6</f>
        <v>-2600.9162533693361</v>
      </c>
      <c r="CY981" s="15">
        <f ca="1">(BR981*DCF!D$46-DCF!D$5*MAX(BR981*DCF!D$46,0)-MAX(BR981-BQ981,0)/Inputs!$B$24)*DCF!D$6</f>
        <v>-4460.9054819632975</v>
      </c>
      <c r="CZ981" s="15">
        <f ca="1">(BS981*DCF!E$46-DCF!E$5*MAX(BS981*DCF!E$46,0)-MAX(BS981-BR981,0)/Inputs!$B$24)*DCF!E$6</f>
        <v>-6361.2563511118306</v>
      </c>
      <c r="DA981" s="15">
        <f ca="1">(BT981*DCF!F$46-DCF!F$5*MAX(BT981*DCF!F$46,0)-MAX(BT981-BS981,0)/Inputs!$B$24)*DCF!F$6</f>
        <v>-7202.4911160790853</v>
      </c>
      <c r="DB981" s="15">
        <f ca="1">(BU981*DCF!G$46-DCF!G$5*MAX(BU981*DCF!G$46,0)-MAX(BU981-BT981,0)/Inputs!$B$24)*DCF!G$6</f>
        <v>-5273.6514508511791</v>
      </c>
      <c r="DC981" s="15">
        <f ca="1">(BV981*DCF!H$46-DCF!H$5*MAX(BV981*DCF!H$46,0)-MAX(BV981-BU981,0)/Inputs!$B$24)*DCF!H$6</f>
        <v>-12176.272881671517</v>
      </c>
      <c r="DD981" s="15">
        <f ca="1">(BW981*DCF!I$46-DCF!I$5*MAX(BW981*DCF!I$46,0)-MAX(BW981-BV981,0)/Inputs!$B$24)*DCF!I$6</f>
        <v>-4303.8937693169692</v>
      </c>
      <c r="DE981" s="15">
        <f ca="1">(BX981*DCF!J$46-DCF!J$5*MAX(BX981*DCF!J$46,0)-MAX(BX981-BW981,0)/Inputs!$B$24)*DCF!J$6</f>
        <v>-12670.117116222451</v>
      </c>
      <c r="DF981" s="15">
        <f ca="1">(BY981*DCF!K$46-DCF!K$5*MAX(BY981*DCF!K$46,0)-MAX(BY981-BX981,0)/Inputs!$B$24)*DCF!K$6</f>
        <v>1100.7103561055585</v>
      </c>
      <c r="DG981" s="15">
        <f ca="1">(BZ981*DCF!L$46-DCF!L$5*MAX(BZ981*DCF!L$46,0)-MAX(BZ981-BY981,0)/Inputs!$B$24)*DCF!L$6</f>
        <v>3103.4450056025557</v>
      </c>
      <c r="DH981" s="15">
        <f ca="1">(CA981*DCF!M$46-DCF!M$5*MAX(CA981*DCF!M$46,0)-MAX(CA981-BZ981,0)/Inputs!$B$24)*DCF!M$6</f>
        <v>18465.752326206526</v>
      </c>
      <c r="DI981" s="15">
        <f ca="1">SUM(CB981:CL981)+BE981*DCF!M$10*(1+Inputs!$B$30)*(1-Inputs!$B$33)*(1-Inputs!$B$30/Inputs!$B$31)/(Inputs!$B$29-Inputs!$B$30)*DCF!M$6</f>
        <v>137098.6471802326</v>
      </c>
      <c r="DJ981" s="15">
        <f ca="1">SUM(CM981:CW981)+BP981*DCF!M$28*(1+Inputs!$B$30)*(1-Inputs!$B$33)*(1-Inputs!$B$30/Inputs!$B$31)/(Inputs!$B$29-Inputs!$B$30)*DCF!M$6</f>
        <v>259901.15227608552</v>
      </c>
      <c r="DK981" s="15">
        <f ca="1">SUM(CX981:DH981)+CA981*DCF!M$46*(1+Inputs!$B$30)*(1-Inputs!$B$33)*(1-Inputs!$B$30/Inputs!$B$31)/(Inputs!$B$29-Inputs!$B$30)*DCF!M$6</f>
        <v>540789.08361207251</v>
      </c>
      <c r="DM981" s="15">
        <f ca="1">DI981+DJ981+DK981+Inputs!$B$34+Inputs!$B$36-Inputs!$B$35</f>
        <v>1014639.8830683907</v>
      </c>
    </row>
    <row r="982" spans="1:117" x14ac:dyDescent="0.75">
      <c r="A982" s="11">
        <v>969</v>
      </c>
      <c r="C982" s="23">
        <f t="shared" ca="1" si="546"/>
        <v>-0.26678527552724784</v>
      </c>
      <c r="D982" s="23">
        <f t="shared" ca="1" si="546"/>
        <v>0.84321346240444817</v>
      </c>
      <c r="E982" s="23">
        <f t="shared" ca="1" si="546"/>
        <v>1.5848154802134586</v>
      </c>
      <c r="F982" s="23">
        <f t="shared" ca="1" si="546"/>
        <v>0.58037718013386752</v>
      </c>
      <c r="G982" s="23">
        <f t="shared" ca="1" si="546"/>
        <v>-0.24116248725902439</v>
      </c>
      <c r="H982" s="23">
        <f t="shared" ca="1" si="546"/>
        <v>0.80608102088348521</v>
      </c>
      <c r="I982" s="23">
        <f t="shared" ca="1" si="546"/>
        <v>-0.24022840825591218</v>
      </c>
      <c r="J982" s="23">
        <f t="shared" ca="1" si="546"/>
        <v>2.4040739456024762</v>
      </c>
      <c r="K982" s="23">
        <f t="shared" ca="1" si="546"/>
        <v>-0.18898913449249011</v>
      </c>
      <c r="L982" s="23">
        <f t="shared" ca="1" si="546"/>
        <v>1.7300098109790929</v>
      </c>
      <c r="M982" s="23">
        <f t="shared" ca="1" si="546"/>
        <v>0.84308454525288468</v>
      </c>
      <c r="N982" s="23">
        <f ca="1">SQRT(Inputs!$B$38)*C982+SQRT(1-Inputs!$B$38)*_xlfn.NORM.S.INV(RAND())</f>
        <v>0.10282108418900973</v>
      </c>
      <c r="O982" s="23">
        <f ca="1">SQRT(Inputs!$B$38)*D982+SQRT(1-Inputs!$B$38)*_xlfn.NORM.S.INV(RAND())</f>
        <v>-0.85455128612046605</v>
      </c>
      <c r="P982" s="23">
        <f ca="1">SQRT(Inputs!$B$38)*E982+SQRT(1-Inputs!$B$38)*_xlfn.NORM.S.INV(RAND())</f>
        <v>0.70049373057792197</v>
      </c>
      <c r="Q982" s="23">
        <f ca="1">SQRT(Inputs!$B$38)*F982+SQRT(1-Inputs!$B$38)*_xlfn.NORM.S.INV(RAND())</f>
        <v>0.44600081258002322</v>
      </c>
      <c r="R982" s="23">
        <f ca="1">SQRT(Inputs!$B$38)*G982+SQRT(1-Inputs!$B$38)*_xlfn.NORM.S.INV(RAND())</f>
        <v>0.75098122727318062</v>
      </c>
      <c r="S982" s="23">
        <f ca="1">SQRT(Inputs!$B$38)*H982+SQRT(1-Inputs!$B$38)*_xlfn.NORM.S.INV(RAND())</f>
        <v>0.99021487220693782</v>
      </c>
      <c r="T982" s="23">
        <f ca="1">SQRT(Inputs!$B$38)*I982+SQRT(1-Inputs!$B$38)*_xlfn.NORM.S.INV(RAND())</f>
        <v>-1.1845908368455254</v>
      </c>
      <c r="U982" s="23">
        <f ca="1">SQRT(Inputs!$B$38)*J982+SQRT(1-Inputs!$B$38)*_xlfn.NORM.S.INV(RAND())</f>
        <v>3.1069723879956861</v>
      </c>
      <c r="V982" s="23">
        <f ca="1">SQRT(Inputs!$B$38)*K982+SQRT(1-Inputs!$B$38)*_xlfn.NORM.S.INV(RAND())</f>
        <v>0.83048802864667937</v>
      </c>
      <c r="W982" s="23">
        <f ca="1">SQRT(Inputs!$B$38)*L982+SQRT(1-Inputs!$B$38)*_xlfn.NORM.S.INV(RAND())</f>
        <v>0.85581430160408467</v>
      </c>
      <c r="X982" s="23">
        <f ca="1">SQRT(Inputs!$B$38)*M982+SQRT(1-Inputs!$B$38)*_xlfn.NORM.S.INV(RAND())</f>
        <v>-2.1704652932346429</v>
      </c>
      <c r="Y982" s="23">
        <f ca="1">SQRT(Inputs!$B$38)*C982+SQRT(1-Inputs!$B$38)*_xlfn.NORM.S.INV(RAND())</f>
        <v>-1.1747232556689766</v>
      </c>
      <c r="Z982" s="23">
        <f ca="1">SQRT(Inputs!$B$38)*D982+SQRT(1-Inputs!$B$38)*_xlfn.NORM.S.INV(RAND())</f>
        <v>1.2009670812653481</v>
      </c>
      <c r="AA982" s="23">
        <f ca="1">SQRT(Inputs!$B$38)*E982+SQRT(1-Inputs!$B$38)*_xlfn.NORM.S.INV(RAND())</f>
        <v>2.453578732511585</v>
      </c>
      <c r="AB982" s="23">
        <f ca="1">SQRT(Inputs!$B$38)*F982+SQRT(1-Inputs!$B$38)*_xlfn.NORM.S.INV(RAND())</f>
        <v>0.50401053394366657</v>
      </c>
      <c r="AC982" s="23">
        <f ca="1">SQRT(Inputs!$B$38)*G982+SQRT(1-Inputs!$B$38)*_xlfn.NORM.S.INV(RAND())</f>
        <v>-1.9716050368508198</v>
      </c>
      <c r="AD982" s="23">
        <f ca="1">SQRT(Inputs!$B$38)*H982+SQRT(1-Inputs!$B$38)*_xlfn.NORM.S.INV(RAND())</f>
        <v>-0.37611966809100039</v>
      </c>
      <c r="AE982" s="23">
        <f ca="1">SQRT(Inputs!$B$38)*I982+SQRT(1-Inputs!$B$38)*_xlfn.NORM.S.INV(RAND())</f>
        <v>-1.1276728566074696</v>
      </c>
      <c r="AF982" s="23">
        <f ca="1">SQRT(Inputs!$B$38)*J982+SQRT(1-Inputs!$B$38)*_xlfn.NORM.S.INV(RAND())</f>
        <v>1.178287164954632</v>
      </c>
      <c r="AG982" s="23">
        <f ca="1">SQRT(Inputs!$B$38)*K982+SQRT(1-Inputs!$B$38)*_xlfn.NORM.S.INV(RAND())</f>
        <v>1.1111812044527334</v>
      </c>
      <c r="AH982" s="23">
        <f ca="1">SQRT(Inputs!$B$38)*L982+SQRT(1-Inputs!$B$38)*_xlfn.NORM.S.INV(RAND())</f>
        <v>1.1853030112233527</v>
      </c>
      <c r="AI982" s="23">
        <f ca="1">SQRT(Inputs!$B$38)*M982+SQRT(1-Inputs!$B$38)*_xlfn.NORM.S.INV(RAND())</f>
        <v>-1.5640114178816389</v>
      </c>
      <c r="AJ982" s="23">
        <f ca="1">SQRT(Inputs!$B$38)*C982+SQRT(1-Inputs!$B$38)*_xlfn.NORM.S.INV(RAND())</f>
        <v>0.34586865375300724</v>
      </c>
      <c r="AK982" s="23">
        <f ca="1">SQRT(Inputs!$B$38)*D982+SQRT(1-Inputs!$B$38)*_xlfn.NORM.S.INV(RAND())</f>
        <v>0.54040678632443362</v>
      </c>
      <c r="AL982" s="23">
        <f ca="1">SQRT(Inputs!$B$38)*E982+SQRT(1-Inputs!$B$38)*_xlfn.NORM.S.INV(RAND())</f>
        <v>1.1320403384452984</v>
      </c>
      <c r="AM982" s="23">
        <f ca="1">SQRT(Inputs!$B$38)*F982+SQRT(1-Inputs!$B$38)*_xlfn.NORM.S.INV(RAND())</f>
        <v>-1.0261971230230948</v>
      </c>
      <c r="AN982" s="23">
        <f ca="1">SQRT(Inputs!$B$38)*G982+SQRT(1-Inputs!$B$38)*_xlfn.NORM.S.INV(RAND())</f>
        <v>-0.22808012913378278</v>
      </c>
      <c r="AO982" s="23">
        <f ca="1">SQRT(Inputs!$B$38)*H982+SQRT(1-Inputs!$B$38)*_xlfn.NORM.S.INV(RAND())</f>
        <v>-0.17901838566722017</v>
      </c>
      <c r="AP982" s="23">
        <f ca="1">SQRT(Inputs!$B$38)*I982+SQRT(1-Inputs!$B$38)*_xlfn.NORM.S.INV(RAND())</f>
        <v>-0.24411271396271875</v>
      </c>
      <c r="AQ982" s="23">
        <f ca="1">SQRT(Inputs!$B$38)*J982+SQRT(1-Inputs!$B$38)*_xlfn.NORM.S.INV(RAND())</f>
        <v>3.6672726465569898</v>
      </c>
      <c r="AR982" s="23">
        <f ca="1">SQRT(Inputs!$B$38)*K982+SQRT(1-Inputs!$B$38)*_xlfn.NORM.S.INV(RAND())</f>
        <v>-0.39549876390148003</v>
      </c>
      <c r="AS982" s="23">
        <f ca="1">SQRT(Inputs!$B$38)*L982+SQRT(1-Inputs!$B$38)*_xlfn.NORM.S.INV(RAND())</f>
        <v>0.10995378297712943</v>
      </c>
      <c r="AT982" s="23">
        <f ca="1">SQRT(Inputs!$B$38)*M982+SQRT(1-Inputs!$B$38)*_xlfn.NORM.S.INV(RAND())</f>
        <v>0.65562413444712841</v>
      </c>
      <c r="AU982" s="15">
        <f ca="1">Inputs!$B$6*EXP($B$8-0.5*C$5^2+C$5*N982)</f>
        <v>5045.5219247010618</v>
      </c>
      <c r="AV982" s="15">
        <f t="shared" ca="1" si="547"/>
        <v>5416.4336220020632</v>
      </c>
      <c r="AW982" s="15">
        <f t="shared" ca="1" si="548"/>
        <v>7258.8152582417124</v>
      </c>
      <c r="AX982" s="15">
        <f t="shared" ca="1" si="549"/>
        <v>9370.1094214359346</v>
      </c>
      <c r="AY982" s="15">
        <f t="shared" ca="1" si="550"/>
        <v>12500.925764848394</v>
      </c>
      <c r="AZ982" s="15">
        <f t="shared" ca="1" si="551"/>
        <v>17050.397801773586</v>
      </c>
      <c r="BA982" s="15">
        <f t="shared" ca="1" si="552"/>
        <v>18432.398027325529</v>
      </c>
      <c r="BB982" s="15">
        <f t="shared" ca="1" si="553"/>
        <v>30807.848047230975</v>
      </c>
      <c r="BC982" s="15">
        <f t="shared" ca="1" si="554"/>
        <v>40881.165618873521</v>
      </c>
      <c r="BD982" s="15">
        <f t="shared" ca="1" si="555"/>
        <v>54257.141075977648</v>
      </c>
      <c r="BE982" s="15">
        <f t="shared" ca="1" si="556"/>
        <v>54559.52061824764</v>
      </c>
      <c r="BF982" s="15">
        <f ca="1">Inputs!$B$13*EXP($B$9-0.5*C$6^2+C$6*Y982)</f>
        <v>10957.539738681307</v>
      </c>
      <c r="BG982" s="15">
        <f t="shared" ca="1" si="557"/>
        <v>16585.719064634672</v>
      </c>
      <c r="BH982" s="15">
        <f t="shared" ca="1" si="558"/>
        <v>30442.039816886168</v>
      </c>
      <c r="BI982" s="15">
        <f t="shared" ca="1" si="559"/>
        <v>40271.686273304309</v>
      </c>
      <c r="BJ982" s="15">
        <f t="shared" ca="1" si="560"/>
        <v>37157.07858922927</v>
      </c>
      <c r="BK982" s="15">
        <f t="shared" ca="1" si="561"/>
        <v>43326.882739044391</v>
      </c>
      <c r="BL982" s="15">
        <f t="shared" ca="1" si="562"/>
        <v>45985.769804399104</v>
      </c>
      <c r="BM982" s="15">
        <f t="shared" ca="1" si="563"/>
        <v>65436.760504873746</v>
      </c>
      <c r="BN982" s="15">
        <f t="shared" ca="1" si="564"/>
        <v>91941.812544797576</v>
      </c>
      <c r="BO982" s="15">
        <f t="shared" ca="1" si="565"/>
        <v>129836.06026031835</v>
      </c>
      <c r="BP982" s="15">
        <f t="shared" ca="1" si="566"/>
        <v>133854.09806168918</v>
      </c>
      <c r="BQ982" s="15">
        <f ca="1">Inputs!$B$20*EXP($B$10-0.5*C$7^2+C$7*AJ982)</f>
        <v>4849.3614214290128</v>
      </c>
      <c r="BR982" s="15">
        <f t="shared" ca="1" si="567"/>
        <v>7811.9213299075172</v>
      </c>
      <c r="BS982" s="15">
        <f t="shared" ca="1" si="568"/>
        <v>14807.643731503864</v>
      </c>
      <c r="BT982" s="15">
        <f t="shared" ca="1" si="569"/>
        <v>15597.955887460779</v>
      </c>
      <c r="BU982" s="15">
        <f t="shared" ca="1" si="570"/>
        <v>20456.214003298686</v>
      </c>
      <c r="BV982" s="15">
        <f t="shared" ca="1" si="571"/>
        <v>27335.45145159839</v>
      </c>
      <c r="BW982" s="15">
        <f t="shared" ca="1" si="572"/>
        <v>36224.313132504823</v>
      </c>
      <c r="BX982" s="15">
        <f t="shared" ca="1" si="573"/>
        <v>105682.45922409809</v>
      </c>
      <c r="BY982" s="15">
        <f t="shared" ca="1" si="574"/>
        <v>137287.56150223414</v>
      </c>
      <c r="BZ982" s="15">
        <f t="shared" ca="1" si="575"/>
        <v>196567.0417838032</v>
      </c>
      <c r="CA982" s="15">
        <f t="shared" ca="1" si="576"/>
        <v>310234.89740962978</v>
      </c>
      <c r="CB982" s="15">
        <f ca="1">(AU982*DCF!C$10-DCF!C$5*MAX(AU982*DCF!C$10,0)-MAX(AU982-Inputs!$B$6,0)/Inputs!$B$10)*DCF!C$6</f>
        <v>1042.4804844892221</v>
      </c>
      <c r="CC982" s="15">
        <f ca="1">(AV982*DCF!D$10-DCF!D$5*MAX(AV982*DCF!D$10,0)-MAX(AV982-AU982,0)/Inputs!$B$10)*DCF!D$6</f>
        <v>1229.781890291604</v>
      </c>
      <c r="CD982" s="15">
        <f ca="1">(AW982*DCF!E$10-DCF!E$5*MAX(AW982*DCF!E$10,0)-MAX(AW982-AV982,0)/Inputs!$B$10)*DCF!E$6</f>
        <v>1260.9642519190716</v>
      </c>
      <c r="CE982" s="15">
        <f ca="1">(AX982*DCF!F$10-DCF!F$5*MAX(AX982*DCF!F$10,0)-MAX(AX982-AW982,0)/Inputs!$B$10)*DCF!F$6</f>
        <v>1606.1719834738594</v>
      </c>
      <c r="CF982" s="15">
        <f ca="1">(AY982*DCF!G$10-DCF!G$5*MAX(AY982*DCF!G$10,0)-MAX(AY982-AX982,0)/Inputs!$B$10)*DCF!G$6</f>
        <v>1973.8918444558101</v>
      </c>
      <c r="CG982" s="15">
        <f ca="1">(AZ982*DCF!H$10-DCF!H$5*MAX(AZ982*DCF!H$10,0)-MAX(AZ982-AY982,0)/Inputs!$B$10)*DCF!H$6</f>
        <v>2502.5066429299923</v>
      </c>
      <c r="CH982" s="15">
        <f ca="1">(BA982*DCF!I$10-DCF!I$5*MAX(BA982*DCF!I$10,0)-MAX(BA982-AZ982,0)/Inputs!$B$10)*DCF!I$6</f>
        <v>3140.2302457588466</v>
      </c>
      <c r="CI982" s="15">
        <f ca="1">(BB982*DCF!J$10-DCF!J$5*MAX(BB982*DCF!J$10,0)-MAX(BB982-BA982,0)/Inputs!$B$10)*DCF!J$6</f>
        <v>3411.4026896352771</v>
      </c>
      <c r="CJ982" s="15">
        <f ca="1">(BC982*DCF!K$10-DCF!K$5*MAX(BC982*DCF!K$10,0)-MAX(BC982-BB982,0)/Inputs!$B$10)*DCF!K$6</f>
        <v>5171.0999933792573</v>
      </c>
      <c r="CK982" s="15">
        <f ca="1">(BD982*DCF!L$10-DCF!L$5*MAX(BD982*DCF!L$10,0)-MAX(BD982-BC982,0)/Inputs!$B$10)*DCF!L$6</f>
        <v>6453.2784237508904</v>
      </c>
      <c r="CL982" s="15">
        <f ca="1">(BE982*DCF!M$10-DCF!M$5*MAX(BE982*DCF!M$10,0)-MAX(BE982-BD982,0)/Inputs!$B$10)*DCF!M$6</f>
        <v>7662.9315673919582</v>
      </c>
      <c r="CM982" s="15">
        <f ca="1">(BF982*DCF!C$28-DCF!C$5*MAX(BF982*DCF!C$28,0)-MAX(BF982-Inputs!$B$13,0)/Inputs!$B$17)*DCF!C$6</f>
        <v>3344.1692672974268</v>
      </c>
      <c r="CN982" s="15">
        <f ca="1">(BG982*DCF!D$28-DCF!D$5*MAX(BG982*DCF!D$28,0)-MAX(BG982-BF982,0)/Inputs!$B$17)*DCF!D$6</f>
        <v>3684.1280942872609</v>
      </c>
      <c r="CO982" s="15">
        <f ca="1">(BH982*DCF!E$28-DCF!E$5*MAX(BH982*DCF!E$28,0)-MAX(BH982-BG982,0)/Inputs!$B$17)*DCF!E$6</f>
        <v>5890.8376495720649</v>
      </c>
      <c r="CP982" s="15">
        <f ca="1">(BI982*DCF!F$28-DCF!F$5*MAX(BI982*DCF!F$28,0)-MAX(BI982-BH982,0)/Inputs!$B$17)*DCF!F$6</f>
        <v>9143.0595254470209</v>
      </c>
      <c r="CQ982" s="15">
        <f ca="1">(BJ982*DCF!G$28-DCF!G$5*MAX(BJ982*DCF!G$28,0)-MAX(BJ982-BI982,0)/Inputs!$B$17)*DCF!G$6</f>
        <v>9640.6859499184466</v>
      </c>
      <c r="CR982" s="15">
        <f ca="1">(BK982*DCF!H$28-DCF!H$5*MAX(BK982*DCF!H$28,0)-MAX(BK982-BJ982,0)/Inputs!$B$17)*DCF!H$6</f>
        <v>9756.6016968171807</v>
      </c>
      <c r="CS982" s="15">
        <f ca="1">(BL982*DCF!I$28-DCF!I$5*MAX(BL982*DCF!I$28,0)-MAX(BL982-BK982,0)/Inputs!$B$17)*DCF!I$6</f>
        <v>10432.061624807171</v>
      </c>
      <c r="CT982" s="15">
        <f ca="1">(BM982*DCF!J$28-DCF!J$5*MAX(BM982*DCF!J$28,0)-MAX(BM982-BL982,0)/Inputs!$B$17)*DCF!J$6</f>
        <v>12018.78744348783</v>
      </c>
      <c r="CU982" s="15">
        <f ca="1">(BN982*DCF!K$28-DCF!K$5*MAX(BN982*DCF!K$28,0)-MAX(BN982-BM982,0)/Inputs!$B$17)*DCF!K$6</f>
        <v>16170.053391829206</v>
      </c>
      <c r="CV982" s="15">
        <f ca="1">(BO982*DCF!L$28-DCF!L$5*MAX(BO982*DCF!L$28,0)-MAX(BO982-BN982,0)/Inputs!$B$17)*DCF!L$6</f>
        <v>21617.221947301099</v>
      </c>
      <c r="CW982" s="15">
        <f ca="1">(BP982*DCF!M$28-DCF!M$5*MAX(BP982*DCF!M$28,0)-MAX(BP982-BO982,0)/Inputs!$B$17)*DCF!M$6</f>
        <v>24764.728161249393</v>
      </c>
      <c r="CX982" s="15">
        <f ca="1">(BQ982*DCF!C$46-DCF!C$5*MAX(BQ982*DCF!C$46,0)-MAX(BQ982-Inputs!$B$20,0)/Inputs!$B$24)*DCF!C$6</f>
        <v>-1881.3127631147895</v>
      </c>
      <c r="CY982" s="15">
        <f ca="1">(BR982*DCF!D$46-DCF!D$5*MAX(BR982*DCF!D$46,0)-MAX(BR982-BQ982,0)/Inputs!$B$24)*DCF!D$6</f>
        <v>-2597.4125161226575</v>
      </c>
      <c r="CZ982" s="15">
        <f ca="1">(BS982*DCF!E$46-DCF!E$5*MAX(BS982*DCF!E$46,0)-MAX(BS982-BR982,0)/Inputs!$B$24)*DCF!E$6</f>
        <v>-4508.5508348101166</v>
      </c>
      <c r="DA982" s="15">
        <f ca="1">(BT982*DCF!F$46-DCF!F$5*MAX(BT982*DCF!F$46,0)-MAX(BT982-BS982,0)/Inputs!$B$24)*DCF!F$6</f>
        <v>-1423.7194051818506</v>
      </c>
      <c r="DB982" s="15">
        <f ca="1">(BU982*DCF!G$46-DCF!G$5*MAX(BU982*DCF!G$46,0)-MAX(BU982-BT982,0)/Inputs!$B$24)*DCF!G$6</f>
        <v>-2322.3286652349152</v>
      </c>
      <c r="DC982" s="15">
        <f ca="1">(BV982*DCF!H$46-DCF!H$5*MAX(BV982*DCF!H$46,0)-MAX(BV982-BU982,0)/Inputs!$B$24)*DCF!H$6</f>
        <v>-2137.6808872719716</v>
      </c>
      <c r="DD982" s="15">
        <f ca="1">(BW982*DCF!I$46-DCF!I$5*MAX(BW982*DCF!I$46,0)-MAX(BW982-BV982,0)/Inputs!$B$24)*DCF!I$6</f>
        <v>-1715.0337668072211</v>
      </c>
      <c r="DE982" s="15">
        <f ca="1">(BX982*DCF!J$46-DCF!J$5*MAX(BX982*DCF!J$46,0)-MAX(BX982-BW982,0)/Inputs!$B$24)*DCF!J$6</f>
        <v>-13986.078726500515</v>
      </c>
      <c r="DF982" s="15">
        <f ca="1">(BY982*DCF!K$46-DCF!K$5*MAX(BY982*DCF!K$46,0)-MAX(BY982-BX982,0)/Inputs!$B$24)*DCF!K$6</f>
        <v>99.91506167041679</v>
      </c>
      <c r="DG982" s="15">
        <f ca="1">(BZ982*DCF!L$46-DCF!L$5*MAX(BZ982*DCF!L$46,0)-MAX(BZ982-BY982,0)/Inputs!$B$24)*DCF!L$6</f>
        <v>172.62783143839556</v>
      </c>
      <c r="DH982" s="15">
        <f ca="1">(CA982*DCF!M$46-DCF!M$5*MAX(CA982*DCF!M$46,0)-MAX(CA982-BZ982,0)/Inputs!$B$24)*DCF!M$6</f>
        <v>558.22832188691859</v>
      </c>
      <c r="DI982" s="15">
        <f ca="1">SUM(CB982:CL982)+BE982*DCF!M$10*(1+Inputs!$B$30)*(1-Inputs!$B$33)*(1-Inputs!$B$30/Inputs!$B$31)/(Inputs!$B$29-Inputs!$B$30)*DCF!M$6</f>
        <v>187294.60737302853</v>
      </c>
      <c r="DJ982" s="15">
        <f ca="1">SUM(CM982:CW982)+BP982*DCF!M$28*(1+Inputs!$B$30)*(1-Inputs!$B$33)*(1-Inputs!$B$30/Inputs!$B$31)/(Inputs!$B$29-Inputs!$B$30)*DCF!M$6</f>
        <v>623152.63467586064</v>
      </c>
      <c r="DK982" s="15">
        <f ca="1">SUM(CX982:DH982)+CA982*DCF!M$46*(1+Inputs!$B$30)*(1-Inputs!$B$33)*(1-Inputs!$B$30/Inputs!$B$31)/(Inputs!$B$29-Inputs!$B$30)*DCF!M$6</f>
        <v>449918.55471818178</v>
      </c>
      <c r="DM982" s="15">
        <f ca="1">DI982+DJ982+DK982+Inputs!$B$34+Inputs!$B$36-Inputs!$B$35</f>
        <v>1337216.7967670709</v>
      </c>
    </row>
    <row r="983" spans="1:117" x14ac:dyDescent="0.75">
      <c r="A983" s="11">
        <v>970</v>
      </c>
      <c r="C983" s="23">
        <f t="shared" ca="1" si="546"/>
        <v>-0.45550086473356044</v>
      </c>
      <c r="D983" s="23">
        <f t="shared" ca="1" si="546"/>
        <v>7.3855712309391239E-2</v>
      </c>
      <c r="E983" s="23">
        <f t="shared" ca="1" si="546"/>
        <v>1.0381555801276627</v>
      </c>
      <c r="F983" s="23">
        <f t="shared" ca="1" si="546"/>
        <v>0.36575236769181579</v>
      </c>
      <c r="G983" s="23">
        <f t="shared" ca="1" si="546"/>
        <v>-0.34748584831986978</v>
      </c>
      <c r="H983" s="23">
        <f t="shared" ca="1" si="546"/>
        <v>5.0664616887070635E-2</v>
      </c>
      <c r="I983" s="23">
        <f t="shared" ca="1" si="546"/>
        <v>0.59663863994465749</v>
      </c>
      <c r="J983" s="23">
        <f t="shared" ca="1" si="546"/>
        <v>0.64358270126259143</v>
      </c>
      <c r="K983" s="23">
        <f t="shared" ca="1" si="546"/>
        <v>1.8596938658080553</v>
      </c>
      <c r="L983" s="23">
        <f t="shared" ca="1" si="546"/>
        <v>1.3542739062678302</v>
      </c>
      <c r="M983" s="23">
        <f t="shared" ca="1" si="546"/>
        <v>-1.9849920625550594</v>
      </c>
      <c r="N983" s="23">
        <f ca="1">SQRT(Inputs!$B$38)*C983+SQRT(1-Inputs!$B$38)*_xlfn.NORM.S.INV(RAND())</f>
        <v>-0.55004257778848353</v>
      </c>
      <c r="O983" s="23">
        <f ca="1">SQRT(Inputs!$B$38)*D983+SQRT(1-Inputs!$B$38)*_xlfn.NORM.S.INV(RAND())</f>
        <v>0.4942911537931341</v>
      </c>
      <c r="P983" s="23">
        <f ca="1">SQRT(Inputs!$B$38)*E983+SQRT(1-Inputs!$B$38)*_xlfn.NORM.S.INV(RAND())</f>
        <v>1.3358764265841732</v>
      </c>
      <c r="Q983" s="23">
        <f ca="1">SQRT(Inputs!$B$38)*F983+SQRT(1-Inputs!$B$38)*_xlfn.NORM.S.INV(RAND())</f>
        <v>5.2775249829893761E-2</v>
      </c>
      <c r="R983" s="23">
        <f ca="1">SQRT(Inputs!$B$38)*G983+SQRT(1-Inputs!$B$38)*_xlfn.NORM.S.INV(RAND())</f>
        <v>0.29049545282612554</v>
      </c>
      <c r="S983" s="23">
        <f ca="1">SQRT(Inputs!$B$38)*H983+SQRT(1-Inputs!$B$38)*_xlfn.NORM.S.INV(RAND())</f>
        <v>-0.14980270491514847</v>
      </c>
      <c r="T983" s="23">
        <f ca="1">SQRT(Inputs!$B$38)*I983+SQRT(1-Inputs!$B$38)*_xlfn.NORM.S.INV(RAND())</f>
        <v>-0.29814445993489319</v>
      </c>
      <c r="U983" s="23">
        <f ca="1">SQRT(Inputs!$B$38)*J983+SQRT(1-Inputs!$B$38)*_xlfn.NORM.S.INV(RAND())</f>
        <v>0.92071063482780136</v>
      </c>
      <c r="V983" s="23">
        <f ca="1">SQRT(Inputs!$B$38)*K983+SQRT(1-Inputs!$B$38)*_xlfn.NORM.S.INV(RAND())</f>
        <v>1.7697192047490111</v>
      </c>
      <c r="W983" s="23">
        <f ca="1">SQRT(Inputs!$B$38)*L983+SQRT(1-Inputs!$B$38)*_xlfn.NORM.S.INV(RAND())</f>
        <v>1.4307085660714161</v>
      </c>
      <c r="X983" s="23">
        <f ca="1">SQRT(Inputs!$B$38)*M983+SQRT(1-Inputs!$B$38)*_xlfn.NORM.S.INV(RAND())</f>
        <v>-1.2755420574406131</v>
      </c>
      <c r="Y983" s="23">
        <f ca="1">SQRT(Inputs!$B$38)*C983+SQRT(1-Inputs!$B$38)*_xlfn.NORM.S.INV(RAND())</f>
        <v>-4.373055315028318E-2</v>
      </c>
      <c r="Z983" s="23">
        <f ca="1">SQRT(Inputs!$B$38)*D983+SQRT(1-Inputs!$B$38)*_xlfn.NORM.S.INV(RAND())</f>
        <v>-0.41822109240261657</v>
      </c>
      <c r="AA983" s="23">
        <f ca="1">SQRT(Inputs!$B$38)*E983+SQRT(1-Inputs!$B$38)*_xlfn.NORM.S.INV(RAND())</f>
        <v>-0.69711305471626173</v>
      </c>
      <c r="AB983" s="23">
        <f ca="1">SQRT(Inputs!$B$38)*F983+SQRT(1-Inputs!$B$38)*_xlfn.NORM.S.INV(RAND())</f>
        <v>1.2386226175401238</v>
      </c>
      <c r="AC983" s="23">
        <f ca="1">SQRT(Inputs!$B$38)*G983+SQRT(1-Inputs!$B$38)*_xlfn.NORM.S.INV(RAND())</f>
        <v>0.53141698079840516</v>
      </c>
      <c r="AD983" s="23">
        <f ca="1">SQRT(Inputs!$B$38)*H983+SQRT(1-Inputs!$B$38)*_xlfn.NORM.S.INV(RAND())</f>
        <v>0.55032285822612204</v>
      </c>
      <c r="AE983" s="23">
        <f ca="1">SQRT(Inputs!$B$38)*I983+SQRT(1-Inputs!$B$38)*_xlfn.NORM.S.INV(RAND())</f>
        <v>0.13789415197377169</v>
      </c>
      <c r="AF983" s="23">
        <f ca="1">SQRT(Inputs!$B$38)*J983+SQRT(1-Inputs!$B$38)*_xlfn.NORM.S.INV(RAND())</f>
        <v>-2.554048708580331E-2</v>
      </c>
      <c r="AG983" s="23">
        <f ca="1">SQRT(Inputs!$B$38)*K983+SQRT(1-Inputs!$B$38)*_xlfn.NORM.S.INV(RAND())</f>
        <v>0.70580843255331116</v>
      </c>
      <c r="AH983" s="23">
        <f ca="1">SQRT(Inputs!$B$38)*L983+SQRT(1-Inputs!$B$38)*_xlfn.NORM.S.INV(RAND())</f>
        <v>1.2135298432741708</v>
      </c>
      <c r="AI983" s="23">
        <f ca="1">SQRT(Inputs!$B$38)*M983+SQRT(1-Inputs!$B$38)*_xlfn.NORM.S.INV(RAND())</f>
        <v>-0.49069324631167743</v>
      </c>
      <c r="AJ983" s="23">
        <f ca="1">SQRT(Inputs!$B$38)*C983+SQRT(1-Inputs!$B$38)*_xlfn.NORM.S.INV(RAND())</f>
        <v>-0.51979746657855797</v>
      </c>
      <c r="AK983" s="23">
        <f ca="1">SQRT(Inputs!$B$38)*D983+SQRT(1-Inputs!$B$38)*_xlfn.NORM.S.INV(RAND())</f>
        <v>0.4664245009844577</v>
      </c>
      <c r="AL983" s="23">
        <f ca="1">SQRT(Inputs!$B$38)*E983+SQRT(1-Inputs!$B$38)*_xlfn.NORM.S.INV(RAND())</f>
        <v>2.0009660221341377</v>
      </c>
      <c r="AM983" s="23">
        <f ca="1">SQRT(Inputs!$B$38)*F983+SQRT(1-Inputs!$B$38)*_xlfn.NORM.S.INV(RAND())</f>
        <v>0.203470482992653</v>
      </c>
      <c r="AN983" s="23">
        <f ca="1">SQRT(Inputs!$B$38)*G983+SQRT(1-Inputs!$B$38)*_xlfn.NORM.S.INV(RAND())</f>
        <v>-0.35407835335406612</v>
      </c>
      <c r="AO983" s="23">
        <f ca="1">SQRT(Inputs!$B$38)*H983+SQRT(1-Inputs!$B$38)*_xlfn.NORM.S.INV(RAND())</f>
        <v>0.59670590688933289</v>
      </c>
      <c r="AP983" s="23">
        <f ca="1">SQRT(Inputs!$B$38)*I983+SQRT(1-Inputs!$B$38)*_xlfn.NORM.S.INV(RAND())</f>
        <v>1.9923639935939947</v>
      </c>
      <c r="AQ983" s="23">
        <f ca="1">SQRT(Inputs!$B$38)*J983+SQRT(1-Inputs!$B$38)*_xlfn.NORM.S.INV(RAND())</f>
        <v>0.68411188144086721</v>
      </c>
      <c r="AR983" s="23">
        <f ca="1">SQRT(Inputs!$B$38)*K983+SQRT(1-Inputs!$B$38)*_xlfn.NORM.S.INV(RAND())</f>
        <v>1.3863415616450445</v>
      </c>
      <c r="AS983" s="23">
        <f ca="1">SQRT(Inputs!$B$38)*L983+SQRT(1-Inputs!$B$38)*_xlfn.NORM.S.INV(RAND())</f>
        <v>1.5149052178035407</v>
      </c>
      <c r="AT983" s="23">
        <f ca="1">SQRT(Inputs!$B$38)*M983+SQRT(1-Inputs!$B$38)*_xlfn.NORM.S.INV(RAND())</f>
        <v>-0.37809758414106276</v>
      </c>
      <c r="AU983" s="15">
        <f ca="1">Inputs!$B$6*EXP($B$8-0.5*C$5^2+C$5*N983)</f>
        <v>4539.5144345408435</v>
      </c>
      <c r="AV983" s="15">
        <f t="shared" ca="1" si="547"/>
        <v>5942.2007100383225</v>
      </c>
      <c r="AW983" s="15">
        <f t="shared" ca="1" si="548"/>
        <v>8675.9926381913592</v>
      </c>
      <c r="AX983" s="15">
        <f t="shared" ca="1" si="549"/>
        <v>10662.587104486156</v>
      </c>
      <c r="AY983" s="15">
        <f t="shared" ca="1" si="550"/>
        <v>13480.441050811245</v>
      </c>
      <c r="AZ983" s="15">
        <f t="shared" ca="1" si="551"/>
        <v>16217.202803934963</v>
      </c>
      <c r="BA983" s="15">
        <f t="shared" ca="1" si="552"/>
        <v>19236.011719808102</v>
      </c>
      <c r="BB983" s="15">
        <f t="shared" ca="1" si="553"/>
        <v>25826.546950575932</v>
      </c>
      <c r="BC983" s="15">
        <f t="shared" ca="1" si="554"/>
        <v>37523.476981259657</v>
      </c>
      <c r="BD983" s="15">
        <f t="shared" ca="1" si="555"/>
        <v>52552.035794387579</v>
      </c>
      <c r="BE983" s="15">
        <f t="shared" ca="1" si="556"/>
        <v>57332.711282232216</v>
      </c>
      <c r="BF983" s="15">
        <f ca="1">Inputs!$B$13*EXP($B$9-0.5*C$6^2+C$6*Y983)</f>
        <v>13711.63127785673</v>
      </c>
      <c r="BG983" s="15">
        <f t="shared" ca="1" si="557"/>
        <v>15496.202386473948</v>
      </c>
      <c r="BH983" s="15">
        <f t="shared" ca="1" si="558"/>
        <v>16866.205816879425</v>
      </c>
      <c r="BI983" s="15">
        <f t="shared" ca="1" si="559"/>
        <v>24983.289396689812</v>
      </c>
      <c r="BJ983" s="15">
        <f t="shared" ca="1" si="560"/>
        <v>33066.221589637593</v>
      </c>
      <c r="BK983" s="15">
        <f t="shared" ca="1" si="561"/>
        <v>43739.877317407692</v>
      </c>
      <c r="BL983" s="15">
        <f t="shared" ca="1" si="562"/>
        <v>54697.92720525508</v>
      </c>
      <c r="BM983" s="15">
        <f t="shared" ca="1" si="563"/>
        <v>67022.568604821106</v>
      </c>
      <c r="BN983" s="15">
        <f t="shared" ca="1" si="564"/>
        <v>89704.678683556253</v>
      </c>
      <c r="BO983" s="15">
        <f t="shared" ca="1" si="565"/>
        <v>127093.20254386977</v>
      </c>
      <c r="BP983" s="15">
        <f t="shared" ca="1" si="566"/>
        <v>147968.81832401676</v>
      </c>
      <c r="BQ983" s="15">
        <f ca="1">Inputs!$B$20*EXP($B$10-0.5*C$7^2+C$7*AJ983)</f>
        <v>3567.3044119089304</v>
      </c>
      <c r="BR983" s="15">
        <f t="shared" ca="1" si="567"/>
        <v>5613.1881781630054</v>
      </c>
      <c r="BS983" s="15">
        <f t="shared" ca="1" si="568"/>
        <v>13655.869348850212</v>
      </c>
      <c r="BT983" s="15">
        <f t="shared" ca="1" si="569"/>
        <v>19860.785982063415</v>
      </c>
      <c r="BU983" s="15">
        <f t="shared" ca="1" si="570"/>
        <v>25264.652590278249</v>
      </c>
      <c r="BV983" s="15">
        <f t="shared" ca="1" si="571"/>
        <v>40208.30622491434</v>
      </c>
      <c r="BW983" s="15">
        <f t="shared" ca="1" si="572"/>
        <v>85538.645979665671</v>
      </c>
      <c r="BX983" s="15">
        <f t="shared" ca="1" si="573"/>
        <v>137226.1259558133</v>
      </c>
      <c r="BY983" s="15">
        <f t="shared" ca="1" si="574"/>
        <v>250680.44719660585</v>
      </c>
      <c r="BZ983" s="15">
        <f t="shared" ca="1" si="575"/>
        <v>464695.53941257094</v>
      </c>
      <c r="CA983" s="15">
        <f t="shared" ca="1" si="576"/>
        <v>610339.56304710789</v>
      </c>
      <c r="CB983" s="15">
        <f ca="1">(AU983*DCF!C$10-DCF!C$5*MAX(AU983*DCF!C$10,0)-MAX(AU983-Inputs!$B$6,0)/Inputs!$B$10)*DCF!C$6</f>
        <v>1046.0884080852559</v>
      </c>
      <c r="CC983" s="15">
        <f ca="1">(AV983*DCF!D$10-DCF!D$5*MAX(AV983*DCF!D$10,0)-MAX(AV983-AU983,0)/Inputs!$B$10)*DCF!D$6</f>
        <v>1106.362828611143</v>
      </c>
      <c r="CD983" s="15">
        <f ca="1">(AW983*DCF!E$10-DCF!E$5*MAX(AW983*DCF!E$10,0)-MAX(AW983-AV983,0)/Inputs!$B$10)*DCF!E$6</f>
        <v>1387.3854368499117</v>
      </c>
      <c r="CE983" s="15">
        <f ca="1">(AX983*DCF!F$10-DCF!F$5*MAX(AX983*DCF!F$10,0)-MAX(AX983-AW983,0)/Inputs!$B$10)*DCF!F$6</f>
        <v>1914.2647171404058</v>
      </c>
      <c r="CF983" s="15">
        <f ca="1">(AY983*DCF!G$10-DCF!G$5*MAX(AY983*DCF!G$10,0)-MAX(AY983-AX983,0)/Inputs!$B$10)*DCF!G$6</f>
        <v>2235.8678067038727</v>
      </c>
      <c r="CG983" s="15">
        <f ca="1">(AZ983*DCF!H$10-DCF!H$5*MAX(AZ983*DCF!H$10,0)-MAX(AZ983-AY983,0)/Inputs!$B$10)*DCF!H$6</f>
        <v>2662.6204444816854</v>
      </c>
      <c r="CH983" s="15">
        <f ca="1">(BA983*DCF!I$10-DCF!I$5*MAX(BA983*DCF!I$10,0)-MAX(BA983-AZ983,0)/Inputs!$B$10)*DCF!I$6</f>
        <v>3018.5271776548479</v>
      </c>
      <c r="CI983" s="15">
        <f ca="1">(BB983*DCF!J$10-DCF!J$5*MAX(BB983*DCF!J$10,0)-MAX(BB983-BA983,0)/Inputs!$B$10)*DCF!J$6</f>
        <v>3433.208371764973</v>
      </c>
      <c r="CJ983" s="15">
        <f ca="1">(BC983*DCF!K$10-DCF!K$5*MAX(BC983*DCF!K$10,0)-MAX(BC983-BB983,0)/Inputs!$B$10)*DCF!K$6</f>
        <v>4403.285019169266</v>
      </c>
      <c r="CK983" s="15">
        <f ca="1">(BD983*DCF!L$10-DCF!L$5*MAX(BD983*DCF!L$10,0)-MAX(BD983-BC983,0)/Inputs!$B$10)*DCF!L$6</f>
        <v>5982.4103374688657</v>
      </c>
      <c r="CL983" s="15">
        <f ca="1">(BE983*DCF!M$10-DCF!M$5*MAX(BE983*DCF!M$10,0)-MAX(BE983-BD983,0)/Inputs!$B$10)*DCF!M$6</f>
        <v>7519.2843377821546</v>
      </c>
      <c r="CM983" s="15">
        <f ca="1">(BF983*DCF!C$28-DCF!C$5*MAX(BF983*DCF!C$28,0)-MAX(BF983-Inputs!$B$13,0)/Inputs!$B$17)*DCF!C$6</f>
        <v>3647.8335974436022</v>
      </c>
      <c r="CN983" s="15">
        <f ca="1">(BG983*DCF!D$28-DCF!D$5*MAX(BG983*DCF!D$28,0)-MAX(BG983-BF983,0)/Inputs!$B$17)*DCF!D$6</f>
        <v>4183.258164909068</v>
      </c>
      <c r="CO983" s="15">
        <f ca="1">(BH983*DCF!E$28-DCF!E$5*MAX(BH983*DCF!E$28,0)-MAX(BH983-BG983,0)/Inputs!$B$17)*DCF!E$6</f>
        <v>4506.8009961462431</v>
      </c>
      <c r="CP983" s="15">
        <f ca="1">(BI983*DCF!F$28-DCF!F$5*MAX(BI983*DCF!F$28,0)-MAX(BI983-BH983,0)/Inputs!$B$17)*DCF!F$6</f>
        <v>5304.4616238134449</v>
      </c>
      <c r="CQ983" s="15">
        <f ca="1">(BJ983*DCF!G$28-DCF!G$5*MAX(BJ983*DCF!G$28,0)-MAX(BJ983-BI983,0)/Inputs!$B$17)*DCF!G$6</f>
        <v>7219.8127188981507</v>
      </c>
      <c r="CR983" s="15">
        <f ca="1">(BK983*DCF!H$28-DCF!H$5*MAX(BK983*DCF!H$28,0)-MAX(BK983-BJ983,0)/Inputs!$B$17)*DCF!H$6</f>
        <v>9158.9676713568279</v>
      </c>
      <c r="CS983" s="15">
        <f ca="1">(BL983*DCF!I$28-DCF!I$5*MAX(BL983*DCF!I$28,0)-MAX(BL983-BK983,0)/Inputs!$B$17)*DCF!I$6</f>
        <v>11289.567602940442</v>
      </c>
      <c r="CT983" s="15">
        <f ca="1">(BM983*DCF!J$28-DCF!J$5*MAX(BM983*DCF!J$28,0)-MAX(BM983-BL983,0)/Inputs!$B$17)*DCF!J$6</f>
        <v>13317.450001164636</v>
      </c>
      <c r="CU983" s="15">
        <f ca="1">(BN983*DCF!K$28-DCF!K$5*MAX(BN983*DCF!K$28,0)-MAX(BN983-BM983,0)/Inputs!$B$17)*DCF!K$6</f>
        <v>16165.867699226133</v>
      </c>
      <c r="CV983" s="15">
        <f ca="1">(BO983*DCF!L$28-DCF!L$5*MAX(BO983*DCF!L$28,0)-MAX(BO983-BN983,0)/Inputs!$B$17)*DCF!L$6</f>
        <v>21127.187758136875</v>
      </c>
      <c r="CW983" s="15">
        <f ca="1">(BP983*DCF!M$28-DCF!M$5*MAX(BP983*DCF!M$28,0)-MAX(BP983-BO983,0)/Inputs!$B$17)*DCF!M$6</f>
        <v>25658.330362382934</v>
      </c>
      <c r="CX983" s="15">
        <f ca="1">(BQ983*DCF!C$46-DCF!C$5*MAX(BQ983*DCF!C$46,0)-MAX(BQ983-Inputs!$B$20,0)/Inputs!$B$24)*DCF!C$6</f>
        <v>-993.05155559510195</v>
      </c>
      <c r="CY983" s="15">
        <f ca="1">(BR983*DCF!D$46-DCF!D$5*MAX(BR983*DCF!D$46,0)-MAX(BR983-BQ983,0)/Inputs!$B$24)*DCF!D$6</f>
        <v>-1831.0019414554572</v>
      </c>
      <c r="CZ983" s="15">
        <f ca="1">(BS983*DCF!E$46-DCF!E$5*MAX(BS983*DCF!E$46,0)-MAX(BS983-BR983,0)/Inputs!$B$24)*DCF!E$6</f>
        <v>-4785.0338331282501</v>
      </c>
      <c r="DA983" s="15">
        <f ca="1">(BT983*DCF!F$46-DCF!F$5*MAX(BT983*DCF!F$46,0)-MAX(BT983-BS983,0)/Inputs!$B$24)*DCF!F$6</f>
        <v>-3705.7943032124008</v>
      </c>
      <c r="DB983" s="15">
        <f ca="1">(BU983*DCF!G$46-DCF!G$5*MAX(BU983*DCF!G$46,0)-MAX(BU983-BT983,0)/Inputs!$B$24)*DCF!G$6</f>
        <v>-2667.6069559143211</v>
      </c>
      <c r="DC983" s="15">
        <f ca="1">(BV983*DCF!H$46-DCF!H$5*MAX(BV983*DCF!H$46,0)-MAX(BV983-BU983,0)/Inputs!$B$24)*DCF!H$6</f>
        <v>-4643.6488056782346</v>
      </c>
      <c r="DD983" s="15">
        <f ca="1">(BW983*DCF!I$46-DCF!I$5*MAX(BW983*DCF!I$46,0)-MAX(BW983-BV983,0)/Inputs!$B$24)*DCF!I$6</f>
        <v>-11037.038733429576</v>
      </c>
      <c r="DE983" s="15">
        <f ca="1">(BX983*DCF!J$46-DCF!J$5*MAX(BX983*DCF!J$46,0)-MAX(BX983-BW983,0)/Inputs!$B$24)*DCF!J$6</f>
        <v>-7950.4188391289817</v>
      </c>
      <c r="DF983" s="15">
        <f ca="1">(BY983*DCF!K$46-DCF!K$5*MAX(BY983*DCF!K$46,0)-MAX(BY983-BX983,0)/Inputs!$B$24)*DCF!K$6</f>
        <v>-13473.583501845973</v>
      </c>
      <c r="DG983" s="15">
        <f ca="1">(BZ983*DCF!L$46-DCF!L$5*MAX(BZ983*DCF!L$46,0)-MAX(BZ983-BY983,0)/Inputs!$B$24)*DCF!L$6</f>
        <v>-16310.072279037917</v>
      </c>
      <c r="DH983" s="15">
        <f ca="1">(CA983*DCF!M$46-DCF!M$5*MAX(CA983*DCF!M$46,0)-MAX(CA983-BZ983,0)/Inputs!$B$24)*DCF!M$6</f>
        <v>17400.439908791577</v>
      </c>
      <c r="DI983" s="15">
        <f ca="1">SUM(CB983:CL983)+BE983*DCF!M$10*(1+Inputs!$B$30)*(1-Inputs!$B$33)*(1-Inputs!$B$30/Inputs!$B$31)/(Inputs!$B$29-Inputs!$B$30)*DCF!M$6</f>
        <v>194266.99853078433</v>
      </c>
      <c r="DJ983" s="15">
        <f ca="1">SUM(CM983:CW983)+BP983*DCF!M$28*(1+Inputs!$B$30)*(1-Inputs!$B$33)*(1-Inputs!$B$30/Inputs!$B$31)/(Inputs!$B$29-Inputs!$B$30)*DCF!M$6</f>
        <v>670645.10897081206</v>
      </c>
      <c r="DK983" s="15">
        <f ca="1">SUM(CX983:DH983)+CA983*DCF!M$46*(1+Inputs!$B$30)*(1-Inputs!$B$33)*(1-Inputs!$B$30/Inputs!$B$31)/(Inputs!$B$29-Inputs!$B$30)*DCF!M$6</f>
        <v>893660.45297441178</v>
      </c>
      <c r="DM983" s="15">
        <f ca="1">DI983+DJ983+DK983+Inputs!$B$34+Inputs!$B$36-Inputs!$B$35</f>
        <v>1835423.5604760083</v>
      </c>
    </row>
    <row r="984" spans="1:117" x14ac:dyDescent="0.75">
      <c r="A984" s="11">
        <v>971</v>
      </c>
      <c r="C984" s="23">
        <f t="shared" ref="C984:M993" ca="1" si="577">_xlfn.NORM.S.INV(RAND())</f>
        <v>0.52193952460111126</v>
      </c>
      <c r="D984" s="23">
        <f t="shared" ca="1" si="577"/>
        <v>-0.47661406720214305</v>
      </c>
      <c r="E984" s="23">
        <f t="shared" ca="1" si="577"/>
        <v>0.36566765468001938</v>
      </c>
      <c r="F984" s="23">
        <f t="shared" ca="1" si="577"/>
        <v>-0.72303344794673208</v>
      </c>
      <c r="G984" s="23">
        <f t="shared" ca="1" si="577"/>
        <v>-1.4746470242263578</v>
      </c>
      <c r="H984" s="23">
        <f t="shared" ca="1" si="577"/>
        <v>-0.15539782782667191</v>
      </c>
      <c r="I984" s="23">
        <f t="shared" ca="1" si="577"/>
        <v>-0.74559334793750875</v>
      </c>
      <c r="J984" s="23">
        <f t="shared" ca="1" si="577"/>
        <v>0.53211333233002034</v>
      </c>
      <c r="K984" s="23">
        <f t="shared" ca="1" si="577"/>
        <v>-0.76456627575249247</v>
      </c>
      <c r="L984" s="23">
        <f t="shared" ca="1" si="577"/>
        <v>0.32157842503853706</v>
      </c>
      <c r="M984" s="23">
        <f t="shared" ca="1" si="577"/>
        <v>0.20546470492806784</v>
      </c>
      <c r="N984" s="23">
        <f ca="1">SQRT(Inputs!$B$38)*C984+SQRT(1-Inputs!$B$38)*_xlfn.NORM.S.INV(RAND())</f>
        <v>0.62650190706752196</v>
      </c>
      <c r="O984" s="23">
        <f ca="1">SQRT(Inputs!$B$38)*D984+SQRT(1-Inputs!$B$38)*_xlfn.NORM.S.INV(RAND())</f>
        <v>0.99309292655914527</v>
      </c>
      <c r="P984" s="23">
        <f ca="1">SQRT(Inputs!$B$38)*E984+SQRT(1-Inputs!$B$38)*_xlfn.NORM.S.INV(RAND())</f>
        <v>5.939519054726769E-2</v>
      </c>
      <c r="Q984" s="23">
        <f ca="1">SQRT(Inputs!$B$38)*F984+SQRT(1-Inputs!$B$38)*_xlfn.NORM.S.INV(RAND())</f>
        <v>-0.97943282773157114</v>
      </c>
      <c r="R984" s="23">
        <f ca="1">SQRT(Inputs!$B$38)*G984+SQRT(1-Inputs!$B$38)*_xlfn.NORM.S.INV(RAND())</f>
        <v>-1.3126539566459146</v>
      </c>
      <c r="S984" s="23">
        <f ca="1">SQRT(Inputs!$B$38)*H984+SQRT(1-Inputs!$B$38)*_xlfn.NORM.S.INV(RAND())</f>
        <v>-1.2056225394307349</v>
      </c>
      <c r="T984" s="23">
        <f ca="1">SQRT(Inputs!$B$38)*I984+SQRT(1-Inputs!$B$38)*_xlfn.NORM.S.INV(RAND())</f>
        <v>-1.0771471790084828</v>
      </c>
      <c r="U984" s="23">
        <f ca="1">SQRT(Inputs!$B$38)*J984+SQRT(1-Inputs!$B$38)*_xlfn.NORM.S.INV(RAND())</f>
        <v>-0.39498446658667397</v>
      </c>
      <c r="V984" s="23">
        <f ca="1">SQRT(Inputs!$B$38)*K984+SQRT(1-Inputs!$B$38)*_xlfn.NORM.S.INV(RAND())</f>
        <v>-0.64077010714950555</v>
      </c>
      <c r="W984" s="23">
        <f ca="1">SQRT(Inputs!$B$38)*L984+SQRT(1-Inputs!$B$38)*_xlfn.NORM.S.INV(RAND())</f>
        <v>1.3742994048717416</v>
      </c>
      <c r="X984" s="23">
        <f ca="1">SQRT(Inputs!$B$38)*M984+SQRT(1-Inputs!$B$38)*_xlfn.NORM.S.INV(RAND())</f>
        <v>0.57557774876067702</v>
      </c>
      <c r="Y984" s="23">
        <f ca="1">SQRT(Inputs!$B$38)*C984+SQRT(1-Inputs!$B$38)*_xlfn.NORM.S.INV(RAND())</f>
        <v>0.74881366993165133</v>
      </c>
      <c r="Z984" s="23">
        <f ca="1">SQRT(Inputs!$B$38)*D984+SQRT(1-Inputs!$B$38)*_xlfn.NORM.S.INV(RAND())</f>
        <v>-2.9148247871116428</v>
      </c>
      <c r="AA984" s="23">
        <f ca="1">SQRT(Inputs!$B$38)*E984+SQRT(1-Inputs!$B$38)*_xlfn.NORM.S.INV(RAND())</f>
        <v>1.0096372125253994</v>
      </c>
      <c r="AB984" s="23">
        <f ca="1">SQRT(Inputs!$B$38)*F984+SQRT(1-Inputs!$B$38)*_xlfn.NORM.S.INV(RAND())</f>
        <v>-0.14242096761358614</v>
      </c>
      <c r="AC984" s="23">
        <f ca="1">SQRT(Inputs!$B$38)*G984+SQRT(1-Inputs!$B$38)*_xlfn.NORM.S.INV(RAND())</f>
        <v>-0.74532210876240534</v>
      </c>
      <c r="AD984" s="23">
        <f ca="1">SQRT(Inputs!$B$38)*H984+SQRT(1-Inputs!$B$38)*_xlfn.NORM.S.INV(RAND())</f>
        <v>0.12799817192319721</v>
      </c>
      <c r="AE984" s="23">
        <f ca="1">SQRT(Inputs!$B$38)*I984+SQRT(1-Inputs!$B$38)*_xlfn.NORM.S.INV(RAND())</f>
        <v>0.15789610008406019</v>
      </c>
      <c r="AF984" s="23">
        <f ca="1">SQRT(Inputs!$B$38)*J984+SQRT(1-Inputs!$B$38)*_xlfn.NORM.S.INV(RAND())</f>
        <v>-1.0476948393629808</v>
      </c>
      <c r="AG984" s="23">
        <f ca="1">SQRT(Inputs!$B$38)*K984+SQRT(1-Inputs!$B$38)*_xlfn.NORM.S.INV(RAND())</f>
        <v>-0.64811213145935387</v>
      </c>
      <c r="AH984" s="23">
        <f ca="1">SQRT(Inputs!$B$38)*L984+SQRT(1-Inputs!$B$38)*_xlfn.NORM.S.INV(RAND())</f>
        <v>0.9293745773923936</v>
      </c>
      <c r="AI984" s="23">
        <f ca="1">SQRT(Inputs!$B$38)*M984+SQRT(1-Inputs!$B$38)*_xlfn.NORM.S.INV(RAND())</f>
        <v>0.2228672636198902</v>
      </c>
      <c r="AJ984" s="23">
        <f ca="1">SQRT(Inputs!$B$38)*C984+SQRT(1-Inputs!$B$38)*_xlfn.NORM.S.INV(RAND())</f>
        <v>0.19607973452914773</v>
      </c>
      <c r="AK984" s="23">
        <f ca="1">SQRT(Inputs!$B$38)*D984+SQRT(1-Inputs!$B$38)*_xlfn.NORM.S.INV(RAND())</f>
        <v>-0.22641956398719165</v>
      </c>
      <c r="AL984" s="23">
        <f ca="1">SQRT(Inputs!$B$38)*E984+SQRT(1-Inputs!$B$38)*_xlfn.NORM.S.INV(RAND())</f>
        <v>1.3673778214849417</v>
      </c>
      <c r="AM984" s="23">
        <f ca="1">SQRT(Inputs!$B$38)*F984+SQRT(1-Inputs!$B$38)*_xlfn.NORM.S.INV(RAND())</f>
        <v>0.44222122225182919</v>
      </c>
      <c r="AN984" s="23">
        <f ca="1">SQRT(Inputs!$B$38)*G984+SQRT(1-Inputs!$B$38)*_xlfn.NORM.S.INV(RAND())</f>
        <v>-0.94029043219166986</v>
      </c>
      <c r="AO984" s="23">
        <f ca="1">SQRT(Inputs!$B$38)*H984+SQRT(1-Inputs!$B$38)*_xlfn.NORM.S.INV(RAND())</f>
        <v>-0.63427878687042671</v>
      </c>
      <c r="AP984" s="23">
        <f ca="1">SQRT(Inputs!$B$38)*I984+SQRT(1-Inputs!$B$38)*_xlfn.NORM.S.INV(RAND())</f>
        <v>-2.5861634101398669</v>
      </c>
      <c r="AQ984" s="23">
        <f ca="1">SQRT(Inputs!$B$38)*J984+SQRT(1-Inputs!$B$38)*_xlfn.NORM.S.INV(RAND())</f>
        <v>-0.66360953281533075</v>
      </c>
      <c r="AR984" s="23">
        <f ca="1">SQRT(Inputs!$B$38)*K984+SQRT(1-Inputs!$B$38)*_xlfn.NORM.S.INV(RAND())</f>
        <v>0.19835679141326734</v>
      </c>
      <c r="AS984" s="23">
        <f ca="1">SQRT(Inputs!$B$38)*L984+SQRT(1-Inputs!$B$38)*_xlfn.NORM.S.INV(RAND())</f>
        <v>0.23229237086949137</v>
      </c>
      <c r="AT984" s="23">
        <f ca="1">SQRT(Inputs!$B$38)*M984+SQRT(1-Inputs!$B$38)*_xlfn.NORM.S.INV(RAND())</f>
        <v>-0.63910554418142451</v>
      </c>
      <c r="AU984" s="15">
        <f ca="1">Inputs!$B$6*EXP($B$8-0.5*C$5^2+C$5*N984)</f>
        <v>5491.8815920179268</v>
      </c>
      <c r="AV984" s="15">
        <f t="shared" ca="1" si="547"/>
        <v>7735.8877906306971</v>
      </c>
      <c r="AW984" s="15">
        <f t="shared" ca="1" si="548"/>
        <v>9508.4147389545378</v>
      </c>
      <c r="AX984" s="15">
        <f t="shared" ca="1" si="549"/>
        <v>10271.794709471302</v>
      </c>
      <c r="AY984" s="15">
        <f t="shared" ca="1" si="550"/>
        <v>10769.003695257377</v>
      </c>
      <c r="AZ984" s="15">
        <f t="shared" ca="1" si="551"/>
        <v>11533.29958080458</v>
      </c>
      <c r="BA984" s="15">
        <f t="shared" ca="1" si="552"/>
        <v>12609.113311214105</v>
      </c>
      <c r="BB984" s="15">
        <f t="shared" ca="1" si="553"/>
        <v>14838.417267429511</v>
      </c>
      <c r="BC984" s="15">
        <f t="shared" ca="1" si="554"/>
        <v>17083.262603464227</v>
      </c>
      <c r="BD984" s="15">
        <f t="shared" ca="1" si="555"/>
        <v>23799.393281357599</v>
      </c>
      <c r="BE984" s="15">
        <f t="shared" ca="1" si="556"/>
        <v>30732.728640125733</v>
      </c>
      <c r="BF984" s="15">
        <f ca="1">Inputs!$B$13*EXP($B$9-0.5*C$6^2+C$6*Y984)</f>
        <v>16044.474666455499</v>
      </c>
      <c r="BG984" s="15">
        <f t="shared" ca="1" si="557"/>
        <v>11556.31289241191</v>
      </c>
      <c r="BH984" s="15">
        <f t="shared" ca="1" si="558"/>
        <v>16693.609666594693</v>
      </c>
      <c r="BI984" s="15">
        <f t="shared" ca="1" si="559"/>
        <v>19992.389978257335</v>
      </c>
      <c r="BJ984" s="15">
        <f t="shared" ca="1" si="560"/>
        <v>22012.721844091568</v>
      </c>
      <c r="BK984" s="15">
        <f t="shared" ca="1" si="561"/>
        <v>27491.361223634216</v>
      </c>
      <c r="BL984" s="15">
        <f t="shared" ca="1" si="562"/>
        <v>34467.936241231175</v>
      </c>
      <c r="BM984" s="15">
        <f t="shared" ca="1" si="563"/>
        <v>37197.938254735338</v>
      </c>
      <c r="BN984" s="15">
        <f t="shared" ca="1" si="564"/>
        <v>42330.108250418802</v>
      </c>
      <c r="BO984" s="15">
        <f t="shared" ca="1" si="565"/>
        <v>58024.544721975253</v>
      </c>
      <c r="BP984" s="15">
        <f t="shared" ca="1" si="566"/>
        <v>73243.594489604686</v>
      </c>
      <c r="BQ984" s="15">
        <f ca="1">Inputs!$B$20*EXP($B$10-0.5*C$7^2+C$7*AJ984)</f>
        <v>4598.4509374491199</v>
      </c>
      <c r="BR984" s="15">
        <f t="shared" ca="1" si="567"/>
        <v>5806.5969992236232</v>
      </c>
      <c r="BS984" s="15">
        <f t="shared" ca="1" si="568"/>
        <v>11776.156690557598</v>
      </c>
      <c r="BT984" s="15">
        <f t="shared" ca="1" si="569"/>
        <v>18233.976605197062</v>
      </c>
      <c r="BU984" s="15">
        <f t="shared" ca="1" si="570"/>
        <v>20127.762870224495</v>
      </c>
      <c r="BV984" s="15">
        <f t="shared" ca="1" si="571"/>
        <v>24274.546637387779</v>
      </c>
      <c r="BW984" s="15">
        <f t="shared" ca="1" si="572"/>
        <v>19595.13193750806</v>
      </c>
      <c r="BX984" s="15">
        <f t="shared" ca="1" si="573"/>
        <v>23992.942713962479</v>
      </c>
      <c r="BY984" s="15">
        <f t="shared" ca="1" si="574"/>
        <v>34918.534657838274</v>
      </c>
      <c r="BZ984" s="15">
        <f t="shared" ca="1" si="575"/>
        <v>51133.178635959513</v>
      </c>
      <c r="CA984" s="15">
        <f t="shared" ca="1" si="576"/>
        <v>64115.444589038358</v>
      </c>
      <c r="CB984" s="15">
        <f ca="1">(AU984*DCF!C$10-DCF!C$5*MAX(AU984*DCF!C$10,0)-MAX(AU984-Inputs!$B$6,0)/Inputs!$B$10)*DCF!C$6</f>
        <v>1039.2978605017383</v>
      </c>
      <c r="CC984" s="15">
        <f ca="1">(AV984*DCF!D$10-DCF!D$5*MAX(AV984*DCF!D$10,0)-MAX(AV984-AU984,0)/Inputs!$B$10)*DCF!D$6</f>
        <v>1338.4280583293728</v>
      </c>
      <c r="CD984" s="15">
        <f ca="1">(AW984*DCF!E$10-DCF!E$5*MAX(AW984*DCF!E$10,0)-MAX(AW984-AV984,0)/Inputs!$B$10)*DCF!E$6</f>
        <v>1796.0951299242995</v>
      </c>
      <c r="CE984" s="15">
        <f ca="1">(AX984*DCF!F$10-DCF!F$5*MAX(AX984*DCF!F$10,0)-MAX(AX984-AW984,0)/Inputs!$B$10)*DCF!F$6</f>
        <v>2083.4759696352394</v>
      </c>
      <c r="CF984" s="15">
        <f ca="1">(AY984*DCF!G$10-DCF!G$5*MAX(AY984*DCF!G$10,0)-MAX(AY984-AX984,0)/Inputs!$B$10)*DCF!G$6</f>
        <v>2123.2717301550219</v>
      </c>
      <c r="CG984" s="15">
        <f ca="1">(AZ984*DCF!H$10-DCF!H$5*MAX(AZ984*DCF!H$10,0)-MAX(AZ984-AY984,0)/Inputs!$B$10)*DCF!H$6</f>
        <v>2103.4839499463096</v>
      </c>
      <c r="CH984" s="15">
        <f ca="1">(BA984*DCF!I$10-DCF!I$5*MAX(BA984*DCF!I$10,0)-MAX(BA984-AZ984,0)/Inputs!$B$10)*DCF!I$6</f>
        <v>2126.7538752085743</v>
      </c>
      <c r="CI984" s="15">
        <f ca="1">(BB984*DCF!J$10-DCF!J$5*MAX(BB984*DCF!J$10,0)-MAX(BB984-BA984,0)/Inputs!$B$10)*DCF!J$6</f>
        <v>2208.4925544478692</v>
      </c>
      <c r="CJ984" s="15">
        <f ca="1">(BC984*DCF!K$10-DCF!K$5*MAX(BC984*DCF!K$10,0)-MAX(BC984-BB984,0)/Inputs!$B$10)*DCF!K$6</f>
        <v>2435.886746162415</v>
      </c>
      <c r="CK984" s="15">
        <f ca="1">(BD984*DCF!L$10-DCF!L$5*MAX(BD984*DCF!L$10,0)-MAX(BD984-BC984,0)/Inputs!$B$10)*DCF!L$6</f>
        <v>2720.8966350253527</v>
      </c>
      <c r="CL984" s="15">
        <f ca="1">(BE984*DCF!M$10-DCF!M$5*MAX(BE984*DCF!M$10,0)-MAX(BE984-BD984,0)/Inputs!$B$10)*DCF!M$6</f>
        <v>3508.524519014969</v>
      </c>
      <c r="CM984" s="15">
        <f ca="1">(BF984*DCF!C$28-DCF!C$5*MAX(BF984*DCF!C$28,0)-MAX(BF984-Inputs!$B$13,0)/Inputs!$B$17)*DCF!C$6</f>
        <v>3821.0391932607758</v>
      </c>
      <c r="CN984" s="15">
        <f ca="1">(BG984*DCF!D$28-DCF!D$5*MAX(BG984*DCF!D$28,0)-MAX(BG984-BF984,0)/Inputs!$B$17)*DCF!D$6</f>
        <v>3403.6006794245172</v>
      </c>
      <c r="CO984" s="15">
        <f ca="1">(BH984*DCF!E$28-DCF!E$5*MAX(BH984*DCF!E$28,0)-MAX(BH984-BG984,0)/Inputs!$B$17)*DCF!E$6</f>
        <v>3715.4370309761889</v>
      </c>
      <c r="CP984" s="15">
        <f ca="1">(BI984*DCF!F$28-DCF!F$5*MAX(BI984*DCF!F$28,0)-MAX(BI984-BH984,0)/Inputs!$B$17)*DCF!F$6</f>
        <v>4826.812165363338</v>
      </c>
      <c r="CQ984" s="15">
        <f ca="1">(BJ984*DCF!G$28-DCF!G$5*MAX(BJ984*DCF!G$28,0)-MAX(BJ984-BI984,0)/Inputs!$B$17)*DCF!G$6</f>
        <v>5371.5678310974708</v>
      </c>
      <c r="CR984" s="15">
        <f ca="1">(BK984*DCF!H$28-DCF!H$5*MAX(BK984*DCF!H$28,0)-MAX(BK984-BJ984,0)/Inputs!$B$17)*DCF!H$6</f>
        <v>5947.6901258143589</v>
      </c>
      <c r="CS984" s="15">
        <f ca="1">(BL984*DCF!I$28-DCF!I$5*MAX(BL984*DCF!I$28,0)-MAX(BL984-BK984,0)/Inputs!$B$17)*DCF!I$6</f>
        <v>7103.887492149187</v>
      </c>
      <c r="CT984" s="15">
        <f ca="1">(BM984*DCF!J$28-DCF!J$5*MAX(BM984*DCF!J$28,0)-MAX(BM984-BL984,0)/Inputs!$B$17)*DCF!J$6</f>
        <v>7936.252304499204</v>
      </c>
      <c r="CU984" s="15">
        <f ca="1">(BN984*DCF!K$28-DCF!K$5*MAX(BN984*DCF!K$28,0)-MAX(BN984-BM984,0)/Inputs!$B$17)*DCF!K$6</f>
        <v>8310.78664920546</v>
      </c>
      <c r="CV984" s="15">
        <f ca="1">(BO984*DCF!L$28-DCF!L$5*MAX(BO984*DCF!L$28,0)-MAX(BO984-BN984,0)/Inputs!$B$17)*DCF!L$6</f>
        <v>9801.2629428887867</v>
      </c>
      <c r="CW984" s="15">
        <f ca="1">(BP984*DCF!M$28-DCF!M$5*MAX(BP984*DCF!M$28,0)-MAX(BP984-BO984,0)/Inputs!$B$17)*DCF!M$6</f>
        <v>12190.006346123477</v>
      </c>
      <c r="CX984" s="15">
        <f ca="1">(BQ984*DCF!C$46-DCF!C$5*MAX(BQ984*DCF!C$46,0)-MAX(BQ984-Inputs!$B$20,0)/Inputs!$B$24)*DCF!C$6</f>
        <v>-1707.4717811425774</v>
      </c>
      <c r="CY984" s="15">
        <f ca="1">(BR984*DCF!D$46-DCF!D$5*MAX(BR984*DCF!D$46,0)-MAX(BR984-BQ984,0)/Inputs!$B$24)*DCF!D$6</f>
        <v>-1506.5565922113628</v>
      </c>
      <c r="CZ984" s="15">
        <f ca="1">(BS984*DCF!E$46-DCF!E$5*MAX(BS984*DCF!E$46,0)-MAX(BS984-BR984,0)/Inputs!$B$24)*DCF!E$6</f>
        <v>-3745.5871234304423</v>
      </c>
      <c r="DA984" s="15">
        <f ca="1">(BT984*DCF!F$46-DCF!F$5*MAX(BT984*DCF!F$46,0)-MAX(BT984-BS984,0)/Inputs!$B$24)*DCF!F$6</f>
        <v>-3679.4098385654074</v>
      </c>
      <c r="DB984" s="15">
        <f ca="1">(BU984*DCF!G$46-DCF!G$5*MAX(BU984*DCF!G$46,0)-MAX(BU984-BT984,0)/Inputs!$B$24)*DCF!G$6</f>
        <v>-1314.0904582579674</v>
      </c>
      <c r="DC984" s="15">
        <f ca="1">(BV984*DCF!H$46-DCF!H$5*MAX(BV984*DCF!H$46,0)-MAX(BV984-BU984,0)/Inputs!$B$24)*DCF!H$6</f>
        <v>-1288.5876478803038</v>
      </c>
      <c r="DD984" s="15">
        <f ca="1">(BW984*DCF!I$46-DCF!I$5*MAX(BW984*DCF!I$46,0)-MAX(BW984-BV984,0)/Inputs!$B$24)*DCF!I$6</f>
        <v>452.55716662360135</v>
      </c>
      <c r="DE984" s="15">
        <f ca="1">(BX984*DCF!J$46-DCF!J$5*MAX(BX984*DCF!J$46,0)-MAX(BX984-BW984,0)/Inputs!$B$24)*DCF!J$6</f>
        <v>-159.78998892583348</v>
      </c>
      <c r="DF984" s="15">
        <f ca="1">(BY984*DCF!K$46-DCF!K$5*MAX(BY984*DCF!K$46,0)-MAX(BY984-BX984,0)/Inputs!$B$24)*DCF!K$6</f>
        <v>-681.81586850172323</v>
      </c>
      <c r="DG984" s="15">
        <f ca="1">(BZ984*DCF!L$46-DCF!L$5*MAX(BZ984*DCF!L$46,0)-MAX(BZ984-BY984,0)/Inputs!$B$24)*DCF!L$6</f>
        <v>-134.82748524974647</v>
      </c>
      <c r="DH984" s="15">
        <f ca="1">(CA984*DCF!M$46-DCF!M$5*MAX(CA984*DCF!M$46,0)-MAX(CA984-BZ984,0)/Inputs!$B$24)*DCF!M$6</f>
        <v>2312.3759994964316</v>
      </c>
      <c r="DI984" s="15">
        <f ca="1">SUM(CB984:CL984)+BE984*DCF!M$10*(1+Inputs!$B$30)*(1-Inputs!$B$33)*(1-Inputs!$B$30/Inputs!$B$31)/(Inputs!$B$29-Inputs!$B$30)*DCF!M$6</f>
        <v>109014.19723208502</v>
      </c>
      <c r="DJ984" s="15">
        <f ca="1">SUM(CM984:CW984)+BP984*DCF!M$28*(1+Inputs!$B$30)*(1-Inputs!$B$33)*(1-Inputs!$B$30/Inputs!$B$31)/(Inputs!$B$29-Inputs!$B$30)*DCF!M$6</f>
        <v>344212.1987752539</v>
      </c>
      <c r="DK984" s="15">
        <f ca="1">SUM(CX984:DH984)+CA984*DCF!M$46*(1+Inputs!$B$30)*(1-Inputs!$B$33)*(1-Inputs!$B$30/Inputs!$B$31)/(Inputs!$B$29-Inputs!$B$30)*DCF!M$6</f>
        <v>87676.868676552476</v>
      </c>
      <c r="DM984" s="15">
        <f ca="1">DI984+DJ984+DK984+Inputs!$B$34+Inputs!$B$36-Inputs!$B$35</f>
        <v>617754.26468389132</v>
      </c>
    </row>
    <row r="985" spans="1:117" x14ac:dyDescent="0.75">
      <c r="A985" s="11">
        <v>972</v>
      </c>
      <c r="C985" s="23">
        <f t="shared" ca="1" si="577"/>
        <v>-0.77755796635042962</v>
      </c>
      <c r="D985" s="23">
        <f t="shared" ca="1" si="577"/>
        <v>1.5986157231321028</v>
      </c>
      <c r="E985" s="23">
        <f t="shared" ca="1" si="577"/>
        <v>-0.13001841134507777</v>
      </c>
      <c r="F985" s="23">
        <f t="shared" ca="1" si="577"/>
        <v>5.9523880239931139E-2</v>
      </c>
      <c r="G985" s="23">
        <f t="shared" ca="1" si="577"/>
        <v>0.24378274397077543</v>
      </c>
      <c r="H985" s="23">
        <f t="shared" ca="1" si="577"/>
        <v>0.49507690218804806</v>
      </c>
      <c r="I985" s="23">
        <f t="shared" ca="1" si="577"/>
        <v>-0.57834034583282989</v>
      </c>
      <c r="J985" s="23">
        <f t="shared" ca="1" si="577"/>
        <v>1.2340552611729116</v>
      </c>
      <c r="K985" s="23">
        <f t="shared" ca="1" si="577"/>
        <v>0.23272904786973839</v>
      </c>
      <c r="L985" s="23">
        <f t="shared" ca="1" si="577"/>
        <v>-0.57437965006226543</v>
      </c>
      <c r="M985" s="23">
        <f t="shared" ca="1" si="577"/>
        <v>-0.8336739076728038</v>
      </c>
      <c r="N985" s="23">
        <f ca="1">SQRT(Inputs!$B$38)*C985+SQRT(1-Inputs!$B$38)*_xlfn.NORM.S.INV(RAND())</f>
        <v>0.31740450669328601</v>
      </c>
      <c r="O985" s="23">
        <f ca="1">SQRT(Inputs!$B$38)*D985+SQRT(1-Inputs!$B$38)*_xlfn.NORM.S.INV(RAND())</f>
        <v>1.1173507085778001</v>
      </c>
      <c r="P985" s="23">
        <f ca="1">SQRT(Inputs!$B$38)*E985+SQRT(1-Inputs!$B$38)*_xlfn.NORM.S.INV(RAND())</f>
        <v>-0.24666270767720688</v>
      </c>
      <c r="Q985" s="23">
        <f ca="1">SQRT(Inputs!$B$38)*F985+SQRT(1-Inputs!$B$38)*_xlfn.NORM.S.INV(RAND())</f>
        <v>-0.46685829357937508</v>
      </c>
      <c r="R985" s="23">
        <f ca="1">SQRT(Inputs!$B$38)*G985+SQRT(1-Inputs!$B$38)*_xlfn.NORM.S.INV(RAND())</f>
        <v>-0.76523401538384339</v>
      </c>
      <c r="S985" s="23">
        <f ca="1">SQRT(Inputs!$B$38)*H985+SQRT(1-Inputs!$B$38)*_xlfn.NORM.S.INV(RAND())</f>
        <v>0.17309634598604551</v>
      </c>
      <c r="T985" s="23">
        <f ca="1">SQRT(Inputs!$B$38)*I985+SQRT(1-Inputs!$B$38)*_xlfn.NORM.S.INV(RAND())</f>
        <v>-0.98521629128548471</v>
      </c>
      <c r="U985" s="23">
        <f ca="1">SQRT(Inputs!$B$38)*J985+SQRT(1-Inputs!$B$38)*_xlfn.NORM.S.INV(RAND())</f>
        <v>0.73103960659156242</v>
      </c>
      <c r="V985" s="23">
        <f ca="1">SQRT(Inputs!$B$38)*K985+SQRT(1-Inputs!$B$38)*_xlfn.NORM.S.INV(RAND())</f>
        <v>0.68236358386982943</v>
      </c>
      <c r="W985" s="23">
        <f ca="1">SQRT(Inputs!$B$38)*L985+SQRT(1-Inputs!$B$38)*_xlfn.NORM.S.INV(RAND())</f>
        <v>0.61257263238475401</v>
      </c>
      <c r="X985" s="23">
        <f ca="1">SQRT(Inputs!$B$38)*M985+SQRT(1-Inputs!$B$38)*_xlfn.NORM.S.INV(RAND())</f>
        <v>-0.35598129127011147</v>
      </c>
      <c r="Y985" s="23">
        <f ca="1">SQRT(Inputs!$B$38)*C985+SQRT(1-Inputs!$B$38)*_xlfn.NORM.S.INV(RAND())</f>
        <v>0.98155290478828916</v>
      </c>
      <c r="Z985" s="23">
        <f ca="1">SQRT(Inputs!$B$38)*D985+SQRT(1-Inputs!$B$38)*_xlfn.NORM.S.INV(RAND())</f>
        <v>1.2454476230895726</v>
      </c>
      <c r="AA985" s="23">
        <f ca="1">SQRT(Inputs!$B$38)*E985+SQRT(1-Inputs!$B$38)*_xlfn.NORM.S.INV(RAND())</f>
        <v>0.50392454129993758</v>
      </c>
      <c r="AB985" s="23">
        <f ca="1">SQRT(Inputs!$B$38)*F985+SQRT(1-Inputs!$B$38)*_xlfn.NORM.S.INV(RAND())</f>
        <v>0.88688329050452863</v>
      </c>
      <c r="AC985" s="23">
        <f ca="1">SQRT(Inputs!$B$38)*G985+SQRT(1-Inputs!$B$38)*_xlfn.NORM.S.INV(RAND())</f>
        <v>0.36612714223040749</v>
      </c>
      <c r="AD985" s="23">
        <f ca="1">SQRT(Inputs!$B$38)*H985+SQRT(1-Inputs!$B$38)*_xlfn.NORM.S.INV(RAND())</f>
        <v>0.28108153866315755</v>
      </c>
      <c r="AE985" s="23">
        <f ca="1">SQRT(Inputs!$B$38)*I985+SQRT(1-Inputs!$B$38)*_xlfn.NORM.S.INV(RAND())</f>
        <v>-0.19683816958697292</v>
      </c>
      <c r="AF985" s="23">
        <f ca="1">SQRT(Inputs!$B$38)*J985+SQRT(1-Inputs!$B$38)*_xlfn.NORM.S.INV(RAND())</f>
        <v>-2.3034054031336253</v>
      </c>
      <c r="AG985" s="23">
        <f ca="1">SQRT(Inputs!$B$38)*K985+SQRT(1-Inputs!$B$38)*_xlfn.NORM.S.INV(RAND())</f>
        <v>-1.227390472677194</v>
      </c>
      <c r="AH985" s="23">
        <f ca="1">SQRT(Inputs!$B$38)*L985+SQRT(1-Inputs!$B$38)*_xlfn.NORM.S.INV(RAND())</f>
        <v>-1.433342003350967</v>
      </c>
      <c r="AI985" s="23">
        <f ca="1">SQRT(Inputs!$B$38)*M985+SQRT(1-Inputs!$B$38)*_xlfn.NORM.S.INV(RAND())</f>
        <v>0.66490410178512893</v>
      </c>
      <c r="AJ985" s="23">
        <f ca="1">SQRT(Inputs!$B$38)*C985+SQRT(1-Inputs!$B$38)*_xlfn.NORM.S.INV(RAND())</f>
        <v>-1.2197827153251697</v>
      </c>
      <c r="AK985" s="23">
        <f ca="1">SQRT(Inputs!$B$38)*D985+SQRT(1-Inputs!$B$38)*_xlfn.NORM.S.INV(RAND())</f>
        <v>0.57554778365164816</v>
      </c>
      <c r="AL985" s="23">
        <f ca="1">SQRT(Inputs!$B$38)*E985+SQRT(1-Inputs!$B$38)*_xlfn.NORM.S.INV(RAND())</f>
        <v>0.3301925002604349</v>
      </c>
      <c r="AM985" s="23">
        <f ca="1">SQRT(Inputs!$B$38)*F985+SQRT(1-Inputs!$B$38)*_xlfn.NORM.S.INV(RAND())</f>
        <v>1.3687796936566881</v>
      </c>
      <c r="AN985" s="23">
        <f ca="1">SQRT(Inputs!$B$38)*G985+SQRT(1-Inputs!$B$38)*_xlfn.NORM.S.INV(RAND())</f>
        <v>0.47700100520270228</v>
      </c>
      <c r="AO985" s="23">
        <f ca="1">SQRT(Inputs!$B$38)*H985+SQRT(1-Inputs!$B$38)*_xlfn.NORM.S.INV(RAND())</f>
        <v>0.20762625815716743</v>
      </c>
      <c r="AP985" s="23">
        <f ca="1">SQRT(Inputs!$B$38)*I985+SQRT(1-Inputs!$B$38)*_xlfn.NORM.S.INV(RAND())</f>
        <v>-0.61293920753429698</v>
      </c>
      <c r="AQ985" s="23">
        <f ca="1">SQRT(Inputs!$B$38)*J985+SQRT(1-Inputs!$B$38)*_xlfn.NORM.S.INV(RAND())</f>
        <v>0.65010896866048007</v>
      </c>
      <c r="AR985" s="23">
        <f ca="1">SQRT(Inputs!$B$38)*K985+SQRT(1-Inputs!$B$38)*_xlfn.NORM.S.INV(RAND())</f>
        <v>0.42600108170423179</v>
      </c>
      <c r="AS985" s="23">
        <f ca="1">SQRT(Inputs!$B$38)*L985+SQRT(1-Inputs!$B$38)*_xlfn.NORM.S.INV(RAND())</f>
        <v>2.6301422790936835E-2</v>
      </c>
      <c r="AT985" s="23">
        <f ca="1">SQRT(Inputs!$B$38)*M985+SQRT(1-Inputs!$B$38)*_xlfn.NORM.S.INV(RAND())</f>
        <v>-2.2254221070673568</v>
      </c>
      <c r="AU985" s="15">
        <f ca="1">Inputs!$B$6*EXP($B$8-0.5*C$5^2+C$5*N985)</f>
        <v>5223.8588956414596</v>
      </c>
      <c r="AV985" s="15">
        <f t="shared" ca="1" si="547"/>
        <v>7494.0215591696569</v>
      </c>
      <c r="AW985" s="15">
        <f t="shared" ca="1" si="548"/>
        <v>8838.6225742060578</v>
      </c>
      <c r="AX985" s="15">
        <f t="shared" ca="1" si="549"/>
        <v>10179.674753387368</v>
      </c>
      <c r="AY985" s="15">
        <f t="shared" ca="1" si="550"/>
        <v>11377.017693296117</v>
      </c>
      <c r="AZ985" s="15">
        <f t="shared" ca="1" si="551"/>
        <v>14182.169999087226</v>
      </c>
      <c r="BA985" s="15">
        <f t="shared" ca="1" si="552"/>
        <v>15654.968848227567</v>
      </c>
      <c r="BB985" s="15">
        <f t="shared" ca="1" si="553"/>
        <v>20622.940494463794</v>
      </c>
      <c r="BC985" s="15">
        <f t="shared" ca="1" si="554"/>
        <v>26977.565970855019</v>
      </c>
      <c r="BD985" s="15">
        <f t="shared" ca="1" si="555"/>
        <v>34999.001654380656</v>
      </c>
      <c r="BE985" s="15">
        <f t="shared" ca="1" si="556"/>
        <v>41518.575254129384</v>
      </c>
      <c r="BF985" s="15">
        <f ca="1">Inputs!$B$13*EXP($B$9-0.5*C$6^2+C$6*Y985)</f>
        <v>16802.111256324959</v>
      </c>
      <c r="BG985" s="15">
        <f t="shared" ca="1" si="557"/>
        <v>25637.209555369267</v>
      </c>
      <c r="BH985" s="15">
        <f t="shared" ca="1" si="558"/>
        <v>34054.51900629689</v>
      </c>
      <c r="BI985" s="15">
        <f t="shared" ca="1" si="559"/>
        <v>47785.317205042542</v>
      </c>
      <c r="BJ985" s="15">
        <f t="shared" ca="1" si="560"/>
        <v>61756.406387855975</v>
      </c>
      <c r="BK985" s="15">
        <f t="shared" ca="1" si="561"/>
        <v>78750.943531291661</v>
      </c>
      <c r="BL985" s="15">
        <f t="shared" ca="1" si="562"/>
        <v>94299.638330912305</v>
      </c>
      <c r="BM985" s="15">
        <f t="shared" ca="1" si="563"/>
        <v>87069.556219512044</v>
      </c>
      <c r="BN985" s="15">
        <f t="shared" ca="1" si="564"/>
        <v>92437.63947550286</v>
      </c>
      <c r="BO985" s="15">
        <f t="shared" ca="1" si="565"/>
        <v>96279.846172323931</v>
      </c>
      <c r="BP985" s="15">
        <f t="shared" ca="1" si="566"/>
        <v>127774.23011192463</v>
      </c>
      <c r="BQ985" s="15">
        <f ca="1">Inputs!$B$20*EXP($B$10-0.5*C$7^2+C$7*AJ985)</f>
        <v>2783.0225746040801</v>
      </c>
      <c r="BR985" s="15">
        <f t="shared" ca="1" si="567"/>
        <v>4533.533168574435</v>
      </c>
      <c r="BS985" s="15">
        <f t="shared" ca="1" si="568"/>
        <v>6825.74249703638</v>
      </c>
      <c r="BT985" s="15">
        <f t="shared" ca="1" si="569"/>
        <v>13476.900131728906</v>
      </c>
      <c r="BU985" s="15">
        <f t="shared" ca="1" si="570"/>
        <v>20962.441339984714</v>
      </c>
      <c r="BV985" s="15">
        <f t="shared" ca="1" si="571"/>
        <v>30561.484990426212</v>
      </c>
      <c r="BW985" s="15">
        <f t="shared" ca="1" si="572"/>
        <v>37458.167893315331</v>
      </c>
      <c r="BX985" s="15">
        <f t="shared" ca="1" si="573"/>
        <v>59684.355201604827</v>
      </c>
      <c r="BY985" s="15">
        <f t="shared" ca="1" si="574"/>
        <v>90729.444757066638</v>
      </c>
      <c r="BZ985" s="15">
        <f t="shared" ca="1" si="575"/>
        <v>127923.14424862979</v>
      </c>
      <c r="CA985" s="15">
        <f t="shared" ca="1" si="576"/>
        <v>121000.13333105265</v>
      </c>
      <c r="CB985" s="15">
        <f ca="1">(AU985*DCF!C$10-DCF!C$5*MAX(AU985*DCF!C$10,0)-MAX(AU985-Inputs!$B$6,0)/Inputs!$B$10)*DCF!C$6</f>
        <v>1041.2089100994885</v>
      </c>
      <c r="CC985" s="15">
        <f ca="1">(AV985*DCF!D$10-DCF!D$5*MAX(AV985*DCF!D$10,0)-MAX(AV985-AU985,0)/Inputs!$B$10)*DCF!D$6</f>
        <v>1273.0972335943666</v>
      </c>
      <c r="CD985" s="15">
        <f ca="1">(AW985*DCF!E$10-DCF!E$5*MAX(AW985*DCF!E$10,0)-MAX(AW985-AV985,0)/Inputs!$B$10)*DCF!E$6</f>
        <v>1737.8374225848038</v>
      </c>
      <c r="CE985" s="15">
        <f ca="1">(AX985*DCF!F$10-DCF!F$5*MAX(AX985*DCF!F$10,0)-MAX(AX985-AW985,0)/Inputs!$B$10)*DCF!F$6</f>
        <v>1943.167065582817</v>
      </c>
      <c r="CF985" s="15">
        <f ca="1">(AY985*DCF!G$10-DCF!G$5*MAX(AY985*DCF!G$10,0)-MAX(AY985-AX985,0)/Inputs!$B$10)*DCF!G$6</f>
        <v>2113.9689969239748</v>
      </c>
      <c r="CG985" s="15">
        <f ca="1">(AZ985*DCF!H$10-DCF!H$5*MAX(AZ985*DCF!H$10,0)-MAX(AZ985-AY985,0)/Inputs!$B$10)*DCF!H$6</f>
        <v>2255.3733970393469</v>
      </c>
      <c r="CH985" s="15">
        <f ca="1">(BA985*DCF!I$10-DCF!I$5*MAX(BA985*DCF!I$10,0)-MAX(BA985-AZ985,0)/Inputs!$B$10)*DCF!I$6</f>
        <v>2618.0011000989152</v>
      </c>
      <c r="CI985" s="15">
        <f ca="1">(BB985*DCF!J$10-DCF!J$5*MAX(BB985*DCF!J$10,0)-MAX(BB985-BA985,0)/Inputs!$B$10)*DCF!J$6</f>
        <v>2786.1302033754391</v>
      </c>
      <c r="CJ985" s="15">
        <f ca="1">(BC985*DCF!K$10-DCF!K$5*MAX(BC985*DCF!K$10,0)-MAX(BC985-BB985,0)/Inputs!$B$10)*DCF!K$6</f>
        <v>3453.4040275839911</v>
      </c>
      <c r="CK985" s="15">
        <f ca="1">(BD985*DCF!L$10-DCF!L$5*MAX(BD985*DCF!L$10,0)-MAX(BD985-BC985,0)/Inputs!$B$10)*DCF!L$6</f>
        <v>4241.2134771056299</v>
      </c>
      <c r="CL985" s="15">
        <f ca="1">(BE985*DCF!M$10-DCF!M$5*MAX(BE985*DCF!M$10,0)-MAX(BE985-BD985,0)/Inputs!$B$10)*DCF!M$6</f>
        <v>5079.9752440137599</v>
      </c>
      <c r="CM985" s="15">
        <f ca="1">(BF985*DCF!C$28-DCF!C$5*MAX(BF985*DCF!C$28,0)-MAX(BF985-Inputs!$B$13,0)/Inputs!$B$17)*DCF!C$6</f>
        <v>3877.2911035272659</v>
      </c>
      <c r="CN985" s="15">
        <f ca="1">(BG985*DCF!D$28-DCF!D$5*MAX(BG985*DCF!D$28,0)-MAX(BG985-BF985,0)/Inputs!$B$17)*DCF!D$6</f>
        <v>5665.8179526821314</v>
      </c>
      <c r="CO985" s="15">
        <f ca="1">(BH985*DCF!E$28-DCF!E$5*MAX(BH985*DCF!E$28,0)-MAX(BH985-BG985,0)/Inputs!$B$17)*DCF!E$6</f>
        <v>7985.9103421040882</v>
      </c>
      <c r="CP985" s="15">
        <f ca="1">(BI985*DCF!F$28-DCF!F$5*MAX(BI985*DCF!F$28,0)-MAX(BI985-BH985,0)/Inputs!$B$17)*DCF!F$6</f>
        <v>10472.546070797065</v>
      </c>
      <c r="CQ985" s="15">
        <f ca="1">(BJ985*DCF!G$28-DCF!G$5*MAX(BJ985*DCF!G$28,0)-MAX(BJ985-BI985,0)/Inputs!$B$17)*DCF!G$6</f>
        <v>13673.368998793931</v>
      </c>
      <c r="CR985" s="15">
        <f ca="1">(BK985*DCF!H$28-DCF!H$5*MAX(BK985*DCF!H$28,0)-MAX(BK985-BJ985,0)/Inputs!$B$17)*DCF!H$6</f>
        <v>16835.503028009829</v>
      </c>
      <c r="CS985" s="15">
        <f ca="1">(BL985*DCF!I$28-DCF!I$5*MAX(BL985*DCF!I$28,0)-MAX(BL985-BK985,0)/Inputs!$B$17)*DCF!I$6</f>
        <v>19943.131967128305</v>
      </c>
      <c r="CT985" s="15">
        <f ca="1">(BM985*DCF!J$28-DCF!J$5*MAX(BM985*DCF!J$28,0)-MAX(BM985-BL985,0)/Inputs!$B$17)*DCF!J$6</f>
        <v>19423.739239944192</v>
      </c>
      <c r="CU985" s="15">
        <f ca="1">(BN985*DCF!K$28-DCF!K$5*MAX(BN985*DCF!K$28,0)-MAX(BN985-BM985,0)/Inputs!$B$17)*DCF!K$6</f>
        <v>18863.760858790771</v>
      </c>
      <c r="CV985" s="15">
        <f ca="1">(BO985*DCF!L$28-DCF!L$5*MAX(BO985*DCF!L$28,0)-MAX(BO985-BN985,0)/Inputs!$B$17)*DCF!L$6</f>
        <v>18775.098118605249</v>
      </c>
      <c r="CW985" s="15">
        <f ca="1">(BP985*DCF!M$28-DCF!M$5*MAX(BP985*DCF!M$28,0)-MAX(BP985-BO985,0)/Inputs!$B$17)*DCF!M$6</f>
        <v>20748.747250541219</v>
      </c>
      <c r="CX985" s="15">
        <f ca="1">(BQ985*DCF!C$46-DCF!C$5*MAX(BQ985*DCF!C$46,0)-MAX(BQ985-Inputs!$B$20,0)/Inputs!$B$24)*DCF!C$6</f>
        <v>-642.73038674459121</v>
      </c>
      <c r="CY985" s="15">
        <f ca="1">(BR985*DCF!D$46-DCF!D$5*MAX(BR985*DCF!D$46,0)-MAX(BR985-BQ985,0)/Inputs!$B$24)*DCF!D$6</f>
        <v>-1520.6967284054549</v>
      </c>
      <c r="CZ985" s="15">
        <f ca="1">(BS985*DCF!E$46-DCF!E$5*MAX(BS985*DCF!E$46,0)-MAX(BS985-BR985,0)/Inputs!$B$24)*DCF!E$6</f>
        <v>-1710.6817485388731</v>
      </c>
      <c r="DA985" s="15">
        <f ca="1">(BT985*DCF!F$46-DCF!F$5*MAX(BT985*DCF!F$46,0)-MAX(BT985-BS985,0)/Inputs!$B$24)*DCF!F$6</f>
        <v>-3403.3698289785493</v>
      </c>
      <c r="DB985" s="15">
        <f ca="1">(BU985*DCF!G$46-DCF!G$5*MAX(BU985*DCF!G$46,0)-MAX(BU985-BT985,0)/Inputs!$B$24)*DCF!G$6</f>
        <v>-3223.1232761716255</v>
      </c>
      <c r="DC985" s="15">
        <f ca="1">(BV985*DCF!H$46-DCF!H$5*MAX(BV985*DCF!H$46,0)-MAX(BV985-BU985,0)/Inputs!$B$24)*DCF!H$6</f>
        <v>-2982.8440000584492</v>
      </c>
      <c r="DD985" s="15">
        <f ca="1">(BW985*DCF!I$46-DCF!I$5*MAX(BW985*DCF!I$46,0)-MAX(BW985-BV985,0)/Inputs!$B$24)*DCF!I$6</f>
        <v>-1114.6599542501049</v>
      </c>
      <c r="DE985" s="15">
        <f ca="1">(BX985*DCF!J$46-DCF!J$5*MAX(BX985*DCF!J$46,0)-MAX(BX985-BW985,0)/Inputs!$B$24)*DCF!J$6</f>
        <v>-3390.4281444565763</v>
      </c>
      <c r="DF985" s="15">
        <f ca="1">(BY985*DCF!K$46-DCF!K$5*MAX(BY985*DCF!K$46,0)-MAX(BY985-BX985,0)/Inputs!$B$24)*DCF!K$6</f>
        <v>-2422.4515706479333</v>
      </c>
      <c r="DG985" s="15">
        <f ca="1">(BZ985*DCF!L$46-DCF!L$5*MAX(BZ985*DCF!L$46,0)-MAX(BZ985-BY985,0)/Inputs!$B$24)*DCF!L$6</f>
        <v>425.67801871016263</v>
      </c>
      <c r="DH985" s="15">
        <f ca="1">(CA985*DCF!M$46-DCF!M$5*MAX(CA985*DCF!M$46,0)-MAX(CA985-BZ985,0)/Inputs!$B$24)*DCF!M$6</f>
        <v>9485.9354635372074</v>
      </c>
      <c r="DI985" s="15">
        <f ca="1">SUM(CB985:CL985)+BE985*DCF!M$10*(1+Inputs!$B$30)*(1-Inputs!$B$33)*(1-Inputs!$B$30/Inputs!$B$31)/(Inputs!$B$29-Inputs!$B$30)*DCF!M$6</f>
        <v>144090.12103656447</v>
      </c>
      <c r="DJ985" s="15">
        <f ca="1">SUM(CM985:CW985)+BP985*DCF!M$28*(1+Inputs!$B$30)*(1-Inputs!$B$33)*(1-Inputs!$B$30/Inputs!$B$31)/(Inputs!$B$29-Inputs!$B$30)*DCF!M$6</f>
        <v>630394.74431860377</v>
      </c>
      <c r="DK985" s="15">
        <f ca="1">SUM(CX985:DH985)+CA985*DCF!M$46*(1+Inputs!$B$30)*(1-Inputs!$B$33)*(1-Inputs!$B$30/Inputs!$B$31)/(Inputs!$B$29-Inputs!$B$30)*DCF!M$6</f>
        <v>176581.16735590453</v>
      </c>
      <c r="DM985" s="15">
        <f ca="1">DI985+DJ985+DK985+Inputs!$B$34+Inputs!$B$36-Inputs!$B$35</f>
        <v>1027917.0327110728</v>
      </c>
    </row>
    <row r="986" spans="1:117" x14ac:dyDescent="0.75">
      <c r="A986" s="11">
        <v>973</v>
      </c>
      <c r="C986" s="23">
        <f t="shared" ca="1" si="577"/>
        <v>0.52260962180973614</v>
      </c>
      <c r="D986" s="23">
        <f t="shared" ca="1" si="577"/>
        <v>-2.1609684214745299</v>
      </c>
      <c r="E986" s="23">
        <f t="shared" ca="1" si="577"/>
        <v>-1.4414882510275939</v>
      </c>
      <c r="F986" s="23">
        <f t="shared" ca="1" si="577"/>
        <v>-0.54000790797383358</v>
      </c>
      <c r="G986" s="23">
        <f t="shared" ca="1" si="577"/>
        <v>0.47728473898973206</v>
      </c>
      <c r="H986" s="23">
        <f t="shared" ca="1" si="577"/>
        <v>9.4944065916995737E-2</v>
      </c>
      <c r="I986" s="23">
        <f t="shared" ca="1" si="577"/>
        <v>0.62434254989979043</v>
      </c>
      <c r="J986" s="23">
        <f t="shared" ca="1" si="577"/>
        <v>-1.1416881353490254</v>
      </c>
      <c r="K986" s="23">
        <f t="shared" ca="1" si="577"/>
        <v>0.23084598609182477</v>
      </c>
      <c r="L986" s="23">
        <f t="shared" ca="1" si="577"/>
        <v>0.32088505693619007</v>
      </c>
      <c r="M986" s="23">
        <f t="shared" ca="1" si="577"/>
        <v>-0.37169571489800579</v>
      </c>
      <c r="N986" s="23">
        <f ca="1">SQRT(Inputs!$B$38)*C986+SQRT(1-Inputs!$B$38)*_xlfn.NORM.S.INV(RAND())</f>
        <v>0.34116054232249399</v>
      </c>
      <c r="O986" s="23">
        <f ca="1">SQRT(Inputs!$B$38)*D986+SQRT(1-Inputs!$B$38)*_xlfn.NORM.S.INV(RAND())</f>
        <v>-2.2144282892185982</v>
      </c>
      <c r="P986" s="23">
        <f ca="1">SQRT(Inputs!$B$38)*E986+SQRT(1-Inputs!$B$38)*_xlfn.NORM.S.INV(RAND())</f>
        <v>-2.6620886073318184</v>
      </c>
      <c r="Q986" s="23">
        <f ca="1">SQRT(Inputs!$B$38)*F986+SQRT(1-Inputs!$B$38)*_xlfn.NORM.S.INV(RAND())</f>
        <v>-0.45511046301025149</v>
      </c>
      <c r="R986" s="23">
        <f ca="1">SQRT(Inputs!$B$38)*G986+SQRT(1-Inputs!$B$38)*_xlfn.NORM.S.INV(RAND())</f>
        <v>2.0738038624452875</v>
      </c>
      <c r="S986" s="23">
        <f ca="1">SQRT(Inputs!$B$38)*H986+SQRT(1-Inputs!$B$38)*_xlfn.NORM.S.INV(RAND())</f>
        <v>-0.25472980008523455</v>
      </c>
      <c r="T986" s="23">
        <f ca="1">SQRT(Inputs!$B$38)*I986+SQRT(1-Inputs!$B$38)*_xlfn.NORM.S.INV(RAND())</f>
        <v>-0.39315912131823721</v>
      </c>
      <c r="U986" s="23">
        <f ca="1">SQRT(Inputs!$B$38)*J986+SQRT(1-Inputs!$B$38)*_xlfn.NORM.S.INV(RAND())</f>
        <v>-0.72729327104662722</v>
      </c>
      <c r="V986" s="23">
        <f ca="1">SQRT(Inputs!$B$38)*K986+SQRT(1-Inputs!$B$38)*_xlfn.NORM.S.INV(RAND())</f>
        <v>-1.294971459821721</v>
      </c>
      <c r="W986" s="23">
        <f ca="1">SQRT(Inputs!$B$38)*L986+SQRT(1-Inputs!$B$38)*_xlfn.NORM.S.INV(RAND())</f>
        <v>-0.73393831945967003</v>
      </c>
      <c r="X986" s="23">
        <f ca="1">SQRT(Inputs!$B$38)*M986+SQRT(1-Inputs!$B$38)*_xlfn.NORM.S.INV(RAND())</f>
        <v>0.44142593727989565</v>
      </c>
      <c r="Y986" s="23">
        <f ca="1">SQRT(Inputs!$B$38)*C986+SQRT(1-Inputs!$B$38)*_xlfn.NORM.S.INV(RAND())</f>
        <v>-1.0143531272436239</v>
      </c>
      <c r="Z986" s="23">
        <f ca="1">SQRT(Inputs!$B$38)*D986+SQRT(1-Inputs!$B$38)*_xlfn.NORM.S.INV(RAND())</f>
        <v>-7.4615263730408055E-2</v>
      </c>
      <c r="AA986" s="23">
        <f ca="1">SQRT(Inputs!$B$38)*E986+SQRT(1-Inputs!$B$38)*_xlfn.NORM.S.INV(RAND())</f>
        <v>-1.7644217237366127</v>
      </c>
      <c r="AB986" s="23">
        <f ca="1">SQRT(Inputs!$B$38)*F986+SQRT(1-Inputs!$B$38)*_xlfn.NORM.S.INV(RAND())</f>
        <v>-0.79578739611074334</v>
      </c>
      <c r="AC986" s="23">
        <f ca="1">SQRT(Inputs!$B$38)*G986+SQRT(1-Inputs!$B$38)*_xlfn.NORM.S.INV(RAND())</f>
        <v>0.5005614422233905</v>
      </c>
      <c r="AD986" s="23">
        <f ca="1">SQRT(Inputs!$B$38)*H986+SQRT(1-Inputs!$B$38)*_xlfn.NORM.S.INV(RAND())</f>
        <v>1.0188555842591367</v>
      </c>
      <c r="AE986" s="23">
        <f ca="1">SQRT(Inputs!$B$38)*I986+SQRT(1-Inputs!$B$38)*_xlfn.NORM.S.INV(RAND())</f>
        <v>0.75705345674560487</v>
      </c>
      <c r="AF986" s="23">
        <f ca="1">SQRT(Inputs!$B$38)*J986+SQRT(1-Inputs!$B$38)*_xlfn.NORM.S.INV(RAND())</f>
        <v>-1.3073594136360067</v>
      </c>
      <c r="AG986" s="23">
        <f ca="1">SQRT(Inputs!$B$38)*K986+SQRT(1-Inputs!$B$38)*_xlfn.NORM.S.INV(RAND())</f>
        <v>0.86893252793956777</v>
      </c>
      <c r="AH986" s="23">
        <f ca="1">SQRT(Inputs!$B$38)*L986+SQRT(1-Inputs!$B$38)*_xlfn.NORM.S.INV(RAND())</f>
        <v>0.61672427941459418</v>
      </c>
      <c r="AI986" s="23">
        <f ca="1">SQRT(Inputs!$B$38)*M986+SQRT(1-Inputs!$B$38)*_xlfn.NORM.S.INV(RAND())</f>
        <v>9.1065634155395397E-2</v>
      </c>
      <c r="AJ986" s="23">
        <f ca="1">SQRT(Inputs!$B$38)*C986+SQRT(1-Inputs!$B$38)*_xlfn.NORM.S.INV(RAND())</f>
        <v>-0.72144633802005587</v>
      </c>
      <c r="AK986" s="23">
        <f ca="1">SQRT(Inputs!$B$38)*D986+SQRT(1-Inputs!$B$38)*_xlfn.NORM.S.INV(RAND())</f>
        <v>-1.2720872517402657</v>
      </c>
      <c r="AL986" s="23">
        <f ca="1">SQRT(Inputs!$B$38)*E986+SQRT(1-Inputs!$B$38)*_xlfn.NORM.S.INV(RAND())</f>
        <v>-0.47000279278114393</v>
      </c>
      <c r="AM986" s="23">
        <f ca="1">SQRT(Inputs!$B$38)*F986+SQRT(1-Inputs!$B$38)*_xlfn.NORM.S.INV(RAND())</f>
        <v>-2.1467043563359152</v>
      </c>
      <c r="AN986" s="23">
        <f ca="1">SQRT(Inputs!$B$38)*G986+SQRT(1-Inputs!$B$38)*_xlfn.NORM.S.INV(RAND())</f>
        <v>-0.78817395883401409</v>
      </c>
      <c r="AO986" s="23">
        <f ca="1">SQRT(Inputs!$B$38)*H986+SQRT(1-Inputs!$B$38)*_xlfn.NORM.S.INV(RAND())</f>
        <v>0.43201328943751927</v>
      </c>
      <c r="AP986" s="23">
        <f ca="1">SQRT(Inputs!$B$38)*I986+SQRT(1-Inputs!$B$38)*_xlfn.NORM.S.INV(RAND())</f>
        <v>-0.16327862436127433</v>
      </c>
      <c r="AQ986" s="23">
        <f ca="1">SQRT(Inputs!$B$38)*J986+SQRT(1-Inputs!$B$38)*_xlfn.NORM.S.INV(RAND())</f>
        <v>3.6353512362570339E-2</v>
      </c>
      <c r="AR986" s="23">
        <f ca="1">SQRT(Inputs!$B$38)*K986+SQRT(1-Inputs!$B$38)*_xlfn.NORM.S.INV(RAND())</f>
        <v>1.5793675572536692</v>
      </c>
      <c r="AS986" s="23">
        <f ca="1">SQRT(Inputs!$B$38)*L986+SQRT(1-Inputs!$B$38)*_xlfn.NORM.S.INV(RAND())</f>
        <v>1.2233383525902455</v>
      </c>
      <c r="AT986" s="23">
        <f ca="1">SQRT(Inputs!$B$38)*M986+SQRT(1-Inputs!$B$38)*_xlfn.NORM.S.INV(RAND())</f>
        <v>-0.52379296998257807</v>
      </c>
      <c r="AU986" s="15">
        <f ca="1">Inputs!$B$6*EXP($B$8-0.5*C$5^2+C$5*N986)</f>
        <v>5243.9857230401885</v>
      </c>
      <c r="AV986" s="15">
        <f t="shared" ca="1" si="547"/>
        <v>4609.2856796915121</v>
      </c>
      <c r="AW986" s="15">
        <f t="shared" ca="1" si="548"/>
        <v>3924.7509961708593</v>
      </c>
      <c r="AX986" s="15">
        <f t="shared" ca="1" si="549"/>
        <v>4526.87842784032</v>
      </c>
      <c r="AY986" s="15">
        <f t="shared" ca="1" si="550"/>
        <v>7048.3974427822841</v>
      </c>
      <c r="AZ986" s="15">
        <f t="shared" ca="1" si="551"/>
        <v>8381.9327251583709</v>
      </c>
      <c r="BA986" s="15">
        <f t="shared" ca="1" si="552"/>
        <v>9843.8399142581147</v>
      </c>
      <c r="BB986" s="15">
        <f t="shared" ca="1" si="553"/>
        <v>11204.905959041165</v>
      </c>
      <c r="BC986" s="15">
        <f t="shared" ca="1" si="554"/>
        <v>12110.602889414762</v>
      </c>
      <c r="BD986" s="15">
        <f t="shared" ca="1" si="555"/>
        <v>13852.300594804712</v>
      </c>
      <c r="BE986" s="15">
        <f t="shared" ca="1" si="556"/>
        <v>17670.574802435949</v>
      </c>
      <c r="BF986" s="15">
        <f ca="1">Inputs!$B$13*EXP($B$9-0.5*C$6^2+C$6*Y986)</f>
        <v>11311.509955928226</v>
      </c>
      <c r="BG986" s="15">
        <f t="shared" ca="1" si="557"/>
        <v>13601.376364615307</v>
      </c>
      <c r="BH986" s="15">
        <f t="shared" ca="1" si="558"/>
        <v>12402.113870837553</v>
      </c>
      <c r="BI986" s="15">
        <f t="shared" ca="1" si="559"/>
        <v>13431.824071666637</v>
      </c>
      <c r="BJ986" s="15">
        <f t="shared" ca="1" si="560"/>
        <v>17698.576670244951</v>
      </c>
      <c r="BK986" s="15">
        <f t="shared" ca="1" si="561"/>
        <v>24953.64144253869</v>
      </c>
      <c r="BL986" s="15">
        <f t="shared" ca="1" si="562"/>
        <v>33812.252358102014</v>
      </c>
      <c r="BM986" s="15">
        <f t="shared" ca="1" si="563"/>
        <v>35332.017326512723</v>
      </c>
      <c r="BN986" s="15">
        <f t="shared" ca="1" si="564"/>
        <v>48222.76420754334</v>
      </c>
      <c r="BO986" s="15">
        <f t="shared" ca="1" si="565"/>
        <v>63742.794251287036</v>
      </c>
      <c r="BP986" s="15">
        <f t="shared" ca="1" si="566"/>
        <v>79269.083883921237</v>
      </c>
      <c r="BQ986" s="15">
        <f ca="1">Inputs!$B$20*EXP($B$10-0.5*C$7^2+C$7*AJ986)</f>
        <v>3321.076176938665</v>
      </c>
      <c r="BR986" s="15">
        <f t="shared" ca="1" si="567"/>
        <v>3008.6182330286174</v>
      </c>
      <c r="BS986" s="15">
        <f t="shared" ca="1" si="568"/>
        <v>3599.7415101242818</v>
      </c>
      <c r="BT986" s="15">
        <f t="shared" ca="1" si="569"/>
        <v>2826.1439581222285</v>
      </c>
      <c r="BU986" s="15">
        <f t="shared" ca="1" si="570"/>
        <v>3236.6350476964362</v>
      </c>
      <c r="BV986" s="15">
        <f t="shared" ca="1" si="571"/>
        <v>4963.427473493156</v>
      </c>
      <c r="BW986" s="15">
        <f t="shared" ca="1" si="572"/>
        <v>6690.9179557113885</v>
      </c>
      <c r="BX986" s="15">
        <f t="shared" ca="1" si="573"/>
        <v>9426.7757933122884</v>
      </c>
      <c r="BY986" s="15">
        <f t="shared" ca="1" si="574"/>
        <v>17868.397743360689</v>
      </c>
      <c r="BZ986" s="15">
        <f t="shared" ca="1" si="575"/>
        <v>31394.641967763717</v>
      </c>
      <c r="CA986" s="15">
        <f t="shared" ca="1" si="576"/>
        <v>40180.430801233866</v>
      </c>
      <c r="CB986" s="15">
        <f ca="1">(AU986*DCF!C$10-DCF!C$5*MAX(AU986*DCF!C$10,0)-MAX(AU986-Inputs!$B$6,0)/Inputs!$B$10)*DCF!C$6</f>
        <v>1041.0654022327135</v>
      </c>
      <c r="CC986" s="15">
        <f ca="1">(AV986*DCF!D$10-DCF!D$5*MAX(AV986*DCF!D$10,0)-MAX(AV986-AU986,0)/Inputs!$B$10)*DCF!D$6</f>
        <v>1123.4821575393441</v>
      </c>
      <c r="CD986" s="15">
        <f ca="1">(AW986*DCF!E$10-DCF!E$5*MAX(AW986*DCF!E$10,0)-MAX(AW986-AV986,0)/Inputs!$B$10)*DCF!E$6</f>
        <v>906.16252823822731</v>
      </c>
      <c r="CE986" s="15">
        <f ca="1">(AX986*DCF!F$10-DCF!F$5*MAX(AX986*DCF!F$10,0)-MAX(AX986-AW986,0)/Inputs!$B$10)*DCF!F$6</f>
        <v>862.92255634674154</v>
      </c>
      <c r="CF986" s="15">
        <f ca="1">(AY986*DCF!G$10-DCF!G$5*MAX(AY986*DCF!G$10,0)-MAX(AY986-AX986,0)/Inputs!$B$10)*DCF!G$6</f>
        <v>967.57121115982329</v>
      </c>
      <c r="CG986" s="15">
        <f ca="1">(AZ986*DCF!H$10-DCF!H$5*MAX(AZ986*DCF!H$10,0)-MAX(AZ986-AY986,0)/Inputs!$B$10)*DCF!H$6</f>
        <v>1390.5651546315364</v>
      </c>
      <c r="CH986" s="15">
        <f ca="1">(BA986*DCF!I$10-DCF!I$5*MAX(BA986*DCF!I$10,0)-MAX(BA986-AZ986,0)/Inputs!$B$10)*DCF!I$6</f>
        <v>1558.3064483495111</v>
      </c>
      <c r="CI986" s="15">
        <f ca="1">(BB986*DCF!J$10-DCF!J$5*MAX(BB986*DCF!J$10,0)-MAX(BB986-BA986,0)/Inputs!$B$10)*DCF!J$6</f>
        <v>1716.5407310688822</v>
      </c>
      <c r="CJ986" s="15">
        <f ca="1">(BC986*DCF!K$10-DCF!K$5*MAX(BC986*DCF!K$10,0)-MAX(BC986-BB986,0)/Inputs!$B$10)*DCF!K$6</f>
        <v>1822.8287847832892</v>
      </c>
      <c r="CK986" s="15">
        <f ca="1">(BD986*DCF!L$10-DCF!L$5*MAX(BD986*DCF!L$10,0)-MAX(BD986-BC986,0)/Inputs!$B$10)*DCF!L$6</f>
        <v>1863.96063074112</v>
      </c>
      <c r="CL986" s="15">
        <f ca="1">(BE986*DCF!M$10-DCF!M$5*MAX(BE986*DCF!M$10,0)-MAX(BE986-BD986,0)/Inputs!$B$10)*DCF!M$6</f>
        <v>2037.4130046537136</v>
      </c>
      <c r="CM986" s="15">
        <f ca="1">(BF986*DCF!C$28-DCF!C$5*MAX(BF986*DCF!C$28,0)-MAX(BF986-Inputs!$B$13,0)/Inputs!$B$17)*DCF!C$6</f>
        <v>3452.1986562191955</v>
      </c>
      <c r="CN986" s="15">
        <f ca="1">(BG986*DCF!D$28-DCF!D$5*MAX(BG986*DCF!D$28,0)-MAX(BG986-BF986,0)/Inputs!$B$17)*DCF!D$6</f>
        <v>3517.3855444596293</v>
      </c>
      <c r="CO986" s="15">
        <f ca="1">(BH986*DCF!E$28-DCF!E$5*MAX(BH986*DCF!E$28,0)-MAX(BH986-BG986,0)/Inputs!$B$17)*DCF!E$6</f>
        <v>3512.4994857603997</v>
      </c>
      <c r="CP986" s="15">
        <f ca="1">(BI986*DCF!F$28-DCF!F$5*MAX(BI986*DCF!F$28,0)-MAX(BI986-BH986,0)/Inputs!$B$17)*DCF!F$6</f>
        <v>3458.9114117545573</v>
      </c>
      <c r="CQ986" s="15">
        <f ca="1">(BJ986*DCF!G$28-DCF!G$5*MAX(BJ986*DCF!G$28,0)-MAX(BJ986-BI986,0)/Inputs!$B$17)*DCF!G$6</f>
        <v>3874.4043590974384</v>
      </c>
      <c r="CR986" s="15">
        <f ca="1">(BK986*DCF!H$28-DCF!H$5*MAX(BK986*DCF!H$28,0)-MAX(BK986-BJ986,0)/Inputs!$B$17)*DCF!H$6</f>
        <v>5044.077372747659</v>
      </c>
      <c r="CS986" s="15">
        <f ca="1">(BL986*DCF!I$28-DCF!I$5*MAX(BL986*DCF!I$28,0)-MAX(BL986-BK986,0)/Inputs!$B$17)*DCF!I$6</f>
        <v>6679.5715862936186</v>
      </c>
      <c r="CT986" s="15">
        <f ca="1">(BM986*DCF!J$28-DCF!J$5*MAX(BM986*DCF!J$28,0)-MAX(BM986-BL986,0)/Inputs!$B$17)*DCF!J$6</f>
        <v>7680.4645813704446</v>
      </c>
      <c r="CU986" s="15">
        <f ca="1">(BN986*DCF!K$28-DCF!K$5*MAX(BN986*DCF!K$28,0)-MAX(BN986-BM986,0)/Inputs!$B$17)*DCF!K$6</f>
        <v>8604.894460548936</v>
      </c>
      <c r="CV986" s="15">
        <f ca="1">(BO986*DCF!L$28-DCF!L$5*MAX(BO986*DCF!L$28,0)-MAX(BO986-BN986,0)/Inputs!$B$17)*DCF!L$6</f>
        <v>10961.908127448185</v>
      </c>
      <c r="CW986" s="15">
        <f ca="1">(BP986*DCF!M$28-DCF!M$5*MAX(BP986*DCF!M$28,0)-MAX(BP986-BO986,0)/Inputs!$B$17)*DCF!M$6</f>
        <v>13291.590463671662</v>
      </c>
      <c r="CX986" s="15">
        <f ca="1">(BQ986*DCF!C$46-DCF!C$5*MAX(BQ986*DCF!C$46,0)-MAX(BQ986-Inputs!$B$20,0)/Inputs!$B$24)*DCF!C$6</f>
        <v>-822.45462605450223</v>
      </c>
      <c r="CY986" s="15">
        <f ca="1">(BR986*DCF!D$46-DCF!D$5*MAX(BR986*DCF!D$46,0)-MAX(BR986-BQ986,0)/Inputs!$B$24)*DCF!D$6</f>
        <v>-513.50097049381964</v>
      </c>
      <c r="CZ986" s="15">
        <f ca="1">(BS986*DCF!E$46-DCF!E$5*MAX(BS986*DCF!E$46,0)-MAX(BS986-BR986,0)/Inputs!$B$24)*DCF!E$6</f>
        <v>-658.68022365708566</v>
      </c>
      <c r="DA986" s="15">
        <f ca="1">(BT986*DCF!F$46-DCF!F$5*MAX(BT986*DCF!F$46,0)-MAX(BT986-BS986,0)/Inputs!$B$24)*DCF!F$6</f>
        <v>-205.81767127560468</v>
      </c>
      <c r="DB986" s="15">
        <f ca="1">(BU986*DCF!G$46-DCF!G$5*MAX(BU986*DCF!G$46,0)-MAX(BU986-BT986,0)/Inputs!$B$24)*DCF!G$6</f>
        <v>-246.95510041360404</v>
      </c>
      <c r="DC986" s="15">
        <f ca="1">(BV986*DCF!H$46-DCF!H$5*MAX(BV986*DCF!H$46,0)-MAX(BV986-BU986,0)/Inputs!$B$24)*DCF!H$6</f>
        <v>-536.59016608359912</v>
      </c>
      <c r="DD986" s="15">
        <f ca="1">(BW986*DCF!I$46-DCF!I$5*MAX(BW986*DCF!I$46,0)-MAX(BW986-BV986,0)/Inputs!$B$24)*DCF!I$6</f>
        <v>-341.36634513493448</v>
      </c>
      <c r="DE986" s="15">
        <f ca="1">(BX986*DCF!J$46-DCF!J$5*MAX(BX986*DCF!J$46,0)-MAX(BX986-BW986,0)/Inputs!$B$24)*DCF!J$6</f>
        <v>-330.07763222740442</v>
      </c>
      <c r="DF986" s="15">
        <f ca="1">(BY986*DCF!K$46-DCF!K$5*MAX(BY986*DCF!K$46,0)-MAX(BY986-BX986,0)/Inputs!$B$24)*DCF!K$6</f>
        <v>-1047.2700501641848</v>
      </c>
      <c r="DG986" s="15">
        <f ca="1">(BZ986*DCF!L$46-DCF!L$5*MAX(BZ986*DCF!L$46,0)-MAX(BZ986-BY986,0)/Inputs!$B$24)*DCF!L$6</f>
        <v>-890.86754884293623</v>
      </c>
      <c r="DH986" s="15">
        <f ca="1">(CA986*DCF!M$46-DCF!M$5*MAX(CA986*DCF!M$46,0)-MAX(CA986-BZ986,0)/Inputs!$B$24)*DCF!M$6</f>
        <v>1313.2644302247525</v>
      </c>
      <c r="DI986" s="15">
        <f ca="1">SUM(CB986:CL986)+BE986*DCF!M$10*(1+Inputs!$B$30)*(1-Inputs!$B$33)*(1-Inputs!$B$30/Inputs!$B$31)/(Inputs!$B$29-Inputs!$B$30)*DCF!M$6</f>
        <v>64468.261954085341</v>
      </c>
      <c r="DJ986" s="15">
        <f ca="1">SUM(CM986:CW986)+BP986*DCF!M$28*(1+Inputs!$B$30)*(1-Inputs!$B$33)*(1-Inputs!$B$30/Inputs!$B$31)/(Inputs!$B$29-Inputs!$B$30)*DCF!M$6</f>
        <v>364220.4509481315</v>
      </c>
      <c r="DK986" s="15">
        <f ca="1">SUM(CX986:DH986)+CA986*DCF!M$46*(1+Inputs!$B$30)*(1-Inputs!$B$33)*(1-Inputs!$B$30/Inputs!$B$31)/(Inputs!$B$29-Inputs!$B$30)*DCF!M$6</f>
        <v>57843.389790891095</v>
      </c>
      <c r="DM986" s="15">
        <f ca="1">DI986+DJ986+DK986+Inputs!$B$34+Inputs!$B$36-Inputs!$B$35</f>
        <v>563383.10269310791</v>
      </c>
    </row>
    <row r="987" spans="1:117" x14ac:dyDescent="0.75">
      <c r="A987" s="11">
        <v>974</v>
      </c>
      <c r="C987" s="23">
        <f t="shared" ca="1" si="577"/>
        <v>-1.7176743960938268</v>
      </c>
      <c r="D987" s="23">
        <f t="shared" ca="1" si="577"/>
        <v>-0.21952830139936563</v>
      </c>
      <c r="E987" s="23">
        <f t="shared" ca="1" si="577"/>
        <v>1.2424289925958423</v>
      </c>
      <c r="F987" s="23">
        <f t="shared" ca="1" si="577"/>
        <v>-0.13495455376779827</v>
      </c>
      <c r="G987" s="23">
        <f t="shared" ca="1" si="577"/>
        <v>-0.85867345503294501</v>
      </c>
      <c r="H987" s="23">
        <f t="shared" ca="1" si="577"/>
        <v>-0.28078534745191541</v>
      </c>
      <c r="I987" s="23">
        <f t="shared" ca="1" si="577"/>
        <v>-0.82626922001533931</v>
      </c>
      <c r="J987" s="23">
        <f t="shared" ca="1" si="577"/>
        <v>-0.46346067029022792</v>
      </c>
      <c r="K987" s="23">
        <f t="shared" ca="1" si="577"/>
        <v>-8.2792418294914044E-2</v>
      </c>
      <c r="L987" s="23">
        <f t="shared" ca="1" si="577"/>
        <v>0.22864506994183495</v>
      </c>
      <c r="M987" s="23">
        <f t="shared" ca="1" si="577"/>
        <v>-1.0063679961602956</v>
      </c>
      <c r="N987" s="23">
        <f ca="1">SQRT(Inputs!$B$38)*C987+SQRT(1-Inputs!$B$38)*_xlfn.NORM.S.INV(RAND())</f>
        <v>-1.3594413805268406</v>
      </c>
      <c r="O987" s="23">
        <f ca="1">SQRT(Inputs!$B$38)*D987+SQRT(1-Inputs!$B$38)*_xlfn.NORM.S.INV(RAND())</f>
        <v>-1.0370247853247672</v>
      </c>
      <c r="P987" s="23">
        <f ca="1">SQRT(Inputs!$B$38)*E987+SQRT(1-Inputs!$B$38)*_xlfn.NORM.S.INV(RAND())</f>
        <v>1.0782534624082944</v>
      </c>
      <c r="Q987" s="23">
        <f ca="1">SQRT(Inputs!$B$38)*F987+SQRT(1-Inputs!$B$38)*_xlfn.NORM.S.INV(RAND())</f>
        <v>0.55260204234682397</v>
      </c>
      <c r="R987" s="23">
        <f ca="1">SQRT(Inputs!$B$38)*G987+SQRT(1-Inputs!$B$38)*_xlfn.NORM.S.INV(RAND())</f>
        <v>-7.4511475871418653E-2</v>
      </c>
      <c r="S987" s="23">
        <f ca="1">SQRT(Inputs!$B$38)*H987+SQRT(1-Inputs!$B$38)*_xlfn.NORM.S.INV(RAND())</f>
        <v>0.35940215304608603</v>
      </c>
      <c r="T987" s="23">
        <f ca="1">SQRT(Inputs!$B$38)*I987+SQRT(1-Inputs!$B$38)*_xlfn.NORM.S.INV(RAND())</f>
        <v>0.74893145492360147</v>
      </c>
      <c r="U987" s="23">
        <f ca="1">SQRT(Inputs!$B$38)*J987+SQRT(1-Inputs!$B$38)*_xlfn.NORM.S.INV(RAND())</f>
        <v>-1.6706448785757806</v>
      </c>
      <c r="V987" s="23">
        <f ca="1">SQRT(Inputs!$B$38)*K987+SQRT(1-Inputs!$B$38)*_xlfn.NORM.S.INV(RAND())</f>
        <v>-1.1836885091794518</v>
      </c>
      <c r="W987" s="23">
        <f ca="1">SQRT(Inputs!$B$38)*L987+SQRT(1-Inputs!$B$38)*_xlfn.NORM.S.INV(RAND())</f>
        <v>0.10293998415597938</v>
      </c>
      <c r="X987" s="23">
        <f ca="1">SQRT(Inputs!$B$38)*M987+SQRT(1-Inputs!$B$38)*_xlfn.NORM.S.INV(RAND())</f>
        <v>-0.84052922120894613</v>
      </c>
      <c r="Y987" s="23">
        <f ca="1">SQRT(Inputs!$B$38)*C987+SQRT(1-Inputs!$B$38)*_xlfn.NORM.S.INV(RAND())</f>
        <v>-0.54331713272013316</v>
      </c>
      <c r="Z987" s="23">
        <f ca="1">SQRT(Inputs!$B$38)*D987+SQRT(1-Inputs!$B$38)*_xlfn.NORM.S.INV(RAND())</f>
        <v>0.61266276927407859</v>
      </c>
      <c r="AA987" s="23">
        <f ca="1">SQRT(Inputs!$B$38)*E987+SQRT(1-Inputs!$B$38)*_xlfn.NORM.S.INV(RAND())</f>
        <v>1.308569083521643</v>
      </c>
      <c r="AB987" s="23">
        <f ca="1">SQRT(Inputs!$B$38)*F987+SQRT(1-Inputs!$B$38)*_xlfn.NORM.S.INV(RAND())</f>
        <v>0.54296546855734762</v>
      </c>
      <c r="AC987" s="23">
        <f ca="1">SQRT(Inputs!$B$38)*G987+SQRT(1-Inputs!$B$38)*_xlfn.NORM.S.INV(RAND())</f>
        <v>6.3788025622438793E-3</v>
      </c>
      <c r="AD987" s="23">
        <f ca="1">SQRT(Inputs!$B$38)*H987+SQRT(1-Inputs!$B$38)*_xlfn.NORM.S.INV(RAND())</f>
        <v>6.9541478446549676E-2</v>
      </c>
      <c r="AE987" s="23">
        <f ca="1">SQRT(Inputs!$B$38)*I987+SQRT(1-Inputs!$B$38)*_xlfn.NORM.S.INV(RAND())</f>
        <v>-0.56641136585445306</v>
      </c>
      <c r="AF987" s="23">
        <f ca="1">SQRT(Inputs!$B$38)*J987+SQRT(1-Inputs!$B$38)*_xlfn.NORM.S.INV(RAND())</f>
        <v>0.22465879467757038</v>
      </c>
      <c r="AG987" s="23">
        <f ca="1">SQRT(Inputs!$B$38)*K987+SQRT(1-Inputs!$B$38)*_xlfn.NORM.S.INV(RAND())</f>
        <v>-0.73573513196607354</v>
      </c>
      <c r="AH987" s="23">
        <f ca="1">SQRT(Inputs!$B$38)*L987+SQRT(1-Inputs!$B$38)*_xlfn.NORM.S.INV(RAND())</f>
        <v>-0.2720950571986559</v>
      </c>
      <c r="AI987" s="23">
        <f ca="1">SQRT(Inputs!$B$38)*M987+SQRT(1-Inputs!$B$38)*_xlfn.NORM.S.INV(RAND())</f>
        <v>-0.15977972499734938</v>
      </c>
      <c r="AJ987" s="23">
        <f ca="1">SQRT(Inputs!$B$38)*C987+SQRT(1-Inputs!$B$38)*_xlfn.NORM.S.INV(RAND())</f>
        <v>3.7497392496790294E-2</v>
      </c>
      <c r="AK987" s="23">
        <f ca="1">SQRT(Inputs!$B$38)*D987+SQRT(1-Inputs!$B$38)*_xlfn.NORM.S.INV(RAND())</f>
        <v>-0.14063912233552867</v>
      </c>
      <c r="AL987" s="23">
        <f ca="1">SQRT(Inputs!$B$38)*E987+SQRT(1-Inputs!$B$38)*_xlfn.NORM.S.INV(RAND())</f>
        <v>8.1692015467902834E-2</v>
      </c>
      <c r="AM987" s="23">
        <f ca="1">SQRT(Inputs!$B$38)*F987+SQRT(1-Inputs!$B$38)*_xlfn.NORM.S.INV(RAND())</f>
        <v>0.24379236799788831</v>
      </c>
      <c r="AN987" s="23">
        <f ca="1">SQRT(Inputs!$B$38)*G987+SQRT(1-Inputs!$B$38)*_xlfn.NORM.S.INV(RAND())</f>
        <v>-0.91983373256972367</v>
      </c>
      <c r="AO987" s="23">
        <f ca="1">SQRT(Inputs!$B$38)*H987+SQRT(1-Inputs!$B$38)*_xlfn.NORM.S.INV(RAND())</f>
        <v>0.21214023073469279</v>
      </c>
      <c r="AP987" s="23">
        <f ca="1">SQRT(Inputs!$B$38)*I987+SQRT(1-Inputs!$B$38)*_xlfn.NORM.S.INV(RAND())</f>
        <v>0.48878196573957555</v>
      </c>
      <c r="AQ987" s="23">
        <f ca="1">SQRT(Inputs!$B$38)*J987+SQRT(1-Inputs!$B$38)*_xlfn.NORM.S.INV(RAND())</f>
        <v>-1.392087118143494</v>
      </c>
      <c r="AR987" s="23">
        <f ca="1">SQRT(Inputs!$B$38)*K987+SQRT(1-Inputs!$B$38)*_xlfn.NORM.S.INV(RAND())</f>
        <v>-1.1797020670239891</v>
      </c>
      <c r="AS987" s="23">
        <f ca="1">SQRT(Inputs!$B$38)*L987+SQRT(1-Inputs!$B$38)*_xlfn.NORM.S.INV(RAND())</f>
        <v>-0.63416809896399606</v>
      </c>
      <c r="AT987" s="23">
        <f ca="1">SQRT(Inputs!$B$38)*M987+SQRT(1-Inputs!$B$38)*_xlfn.NORM.S.INV(RAND())</f>
        <v>0.25281897427315925</v>
      </c>
      <c r="AU987" s="15">
        <f ca="1">Inputs!$B$6*EXP($B$8-0.5*C$5^2+C$5*N987)</f>
        <v>3982.0636113548649</v>
      </c>
      <c r="AV987" s="15">
        <f t="shared" ca="1" si="547"/>
        <v>4161.6316840198542</v>
      </c>
      <c r="AW987" s="15">
        <f t="shared" ca="1" si="548"/>
        <v>5868.7339767147314</v>
      </c>
      <c r="AX987" s="15">
        <f t="shared" ca="1" si="549"/>
        <v>7677.2781759798281</v>
      </c>
      <c r="AY987" s="15">
        <f t="shared" ca="1" si="550"/>
        <v>9301.125489506654</v>
      </c>
      <c r="AZ987" s="15">
        <f t="shared" ca="1" si="551"/>
        <v>11834.766508639537</v>
      </c>
      <c r="BA987" s="15">
        <f t="shared" ca="1" si="552"/>
        <v>15663.602575380746</v>
      </c>
      <c r="BB987" s="15">
        <f t="shared" ca="1" si="553"/>
        <v>16221.402120122502</v>
      </c>
      <c r="BC987" s="15">
        <f t="shared" ca="1" si="554"/>
        <v>17721.936916636943</v>
      </c>
      <c r="BD987" s="15">
        <f t="shared" ca="1" si="555"/>
        <v>21921.094941433614</v>
      </c>
      <c r="BE987" s="15">
        <f t="shared" ca="1" si="556"/>
        <v>24881.835038095105</v>
      </c>
      <c r="BF987" s="15">
        <f ca="1">Inputs!$B$13*EXP($B$9-0.5*C$6^2+C$6*Y987)</f>
        <v>12418.689870610515</v>
      </c>
      <c r="BG987" s="15">
        <f t="shared" ca="1" si="557"/>
        <v>16904.234308143466</v>
      </c>
      <c r="BH987" s="15">
        <f t="shared" ca="1" si="558"/>
        <v>25660.127710479668</v>
      </c>
      <c r="BI987" s="15">
        <f t="shared" ca="1" si="559"/>
        <v>34149.855875297966</v>
      </c>
      <c r="BJ987" s="15">
        <f t="shared" ca="1" si="560"/>
        <v>41904.01081896136</v>
      </c>
      <c r="BK987" s="15">
        <f t="shared" ca="1" si="561"/>
        <v>51918.455517743278</v>
      </c>
      <c r="BL987" s="15">
        <f t="shared" ca="1" si="562"/>
        <v>59261.972371606797</v>
      </c>
      <c r="BM987" s="15">
        <f t="shared" ca="1" si="563"/>
        <v>74907.428870641059</v>
      </c>
      <c r="BN987" s="15">
        <f t="shared" ca="1" si="564"/>
        <v>84351.953367182025</v>
      </c>
      <c r="BO987" s="15">
        <f t="shared" ca="1" si="565"/>
        <v>100555.1516094697</v>
      </c>
      <c r="BP987" s="15">
        <f t="shared" ca="1" si="566"/>
        <v>121544.26554546549</v>
      </c>
      <c r="BQ987" s="15">
        <f ca="1">Inputs!$B$20*EXP($B$10-0.5*C$7^2+C$7*AJ987)</f>
        <v>4346.944057347253</v>
      </c>
      <c r="BR987" s="15">
        <f t="shared" ca="1" si="567"/>
        <v>5640.5999113253765</v>
      </c>
      <c r="BS987" s="15">
        <f t="shared" ca="1" si="568"/>
        <v>7907.565081432911</v>
      </c>
      <c r="BT987" s="15">
        <f t="shared" ca="1" si="569"/>
        <v>11622.87864642107</v>
      </c>
      <c r="BU987" s="15">
        <f t="shared" ca="1" si="570"/>
        <v>12893.699184983081</v>
      </c>
      <c r="BV987" s="15">
        <f t="shared" ca="1" si="571"/>
        <v>18817.061317572941</v>
      </c>
      <c r="BW987" s="15">
        <f t="shared" ca="1" si="572"/>
        <v>29120.041749152795</v>
      </c>
      <c r="BX987" s="15">
        <f t="shared" ca="1" si="573"/>
        <v>30810.770361398641</v>
      </c>
      <c r="BY987" s="15">
        <f t="shared" ca="1" si="574"/>
        <v>34448.505733399295</v>
      </c>
      <c r="BZ987" s="15">
        <f t="shared" ca="1" si="575"/>
        <v>43017.056096865585</v>
      </c>
      <c r="CA987" s="15">
        <f t="shared" ca="1" si="576"/>
        <v>63202.514508619854</v>
      </c>
      <c r="CB987" s="15">
        <f ca="1">(AU987*DCF!C$10-DCF!C$5*MAX(AU987*DCF!C$10,0)-MAX(AU987-Inputs!$B$6,0)/Inputs!$B$10)*DCF!C$6</f>
        <v>1022.6302347790678</v>
      </c>
      <c r="CC987" s="15">
        <f ca="1">(AV987*DCF!D$10-DCF!D$5*MAX(AV987*DCF!D$10,0)-MAX(AV987-AU987,0)/Inputs!$B$10)*DCF!D$6</f>
        <v>970.58655396160987</v>
      </c>
      <c r="CD987" s="15">
        <f ca="1">(AW987*DCF!E$10-DCF!E$5*MAX(AW987*DCF!E$10,0)-MAX(AW987-AV987,0)/Inputs!$B$10)*DCF!E$6</f>
        <v>970.48712255692976</v>
      </c>
      <c r="CE987" s="15">
        <f ca="1">(AX987*DCF!F$10-DCF!F$5*MAX(AX987*DCF!F$10,0)-MAX(AX987-AW987,0)/Inputs!$B$10)*DCF!F$6</f>
        <v>1299.6243818692913</v>
      </c>
      <c r="CF987" s="15">
        <f ca="1">(AY987*DCF!G$10-DCF!G$5*MAX(AY987*DCF!G$10,0)-MAX(AY987-AX987,0)/Inputs!$B$10)*DCF!G$6</f>
        <v>1604.270970595976</v>
      </c>
      <c r="CG987" s="15">
        <f ca="1">(AZ987*DCF!H$10-DCF!H$5*MAX(AZ987*DCF!H$10,0)-MAX(AZ987-AY987,0)/Inputs!$B$10)*DCF!H$6</f>
        <v>1847.8350220483908</v>
      </c>
      <c r="CH987" s="15">
        <f ca="1">(BA987*DCF!I$10-DCF!I$5*MAX(BA987*DCF!I$10,0)-MAX(BA987-AZ987,0)/Inputs!$B$10)*DCF!I$6</f>
        <v>2233.1055153240945</v>
      </c>
      <c r="CI987" s="15">
        <f ca="1">(BB987*DCF!J$10-DCF!J$5*MAX(BB987*DCF!J$10,0)-MAX(BB987-BA987,0)/Inputs!$B$10)*DCF!J$6</f>
        <v>2699.1049135205012</v>
      </c>
      <c r="CJ987" s="15">
        <f ca="1">(BC987*DCF!K$10-DCF!K$5*MAX(BC987*DCF!K$10,0)-MAX(BC987-BB987,0)/Inputs!$B$10)*DCF!K$6</f>
        <v>2642.8951984597197</v>
      </c>
      <c r="CK987" s="15">
        <f ca="1">(BD987*DCF!L$10-DCF!L$5*MAX(BD987*DCF!L$10,0)-MAX(BD987-BC987,0)/Inputs!$B$10)*DCF!L$6</f>
        <v>2763.0988450913314</v>
      </c>
      <c r="CL987" s="15">
        <f ca="1">(BE987*DCF!M$10-DCF!M$5*MAX(BE987*DCF!M$10,0)-MAX(BE987-BD987,0)/Inputs!$B$10)*DCF!M$6</f>
        <v>3157.456706908361</v>
      </c>
      <c r="CM987" s="15">
        <f ca="1">(BF987*DCF!C$28-DCF!C$5*MAX(BF987*DCF!C$28,0)-MAX(BF987-Inputs!$B$13,0)/Inputs!$B$17)*DCF!C$6</f>
        <v>3551.8371461201855</v>
      </c>
      <c r="CN987" s="15">
        <f ca="1">(BG987*DCF!D$28-DCF!D$5*MAX(BG987*DCF!D$28,0)-MAX(BG987-BF987,0)/Inputs!$B$17)*DCF!D$6</f>
        <v>4021.7145907549175</v>
      </c>
      <c r="CO987" s="15">
        <f ca="1">(BH987*DCF!E$28-DCF!E$5*MAX(BH987*DCF!E$28,0)-MAX(BH987-BG987,0)/Inputs!$B$17)*DCF!E$6</f>
        <v>5541.7390165865545</v>
      </c>
      <c r="CP987" s="15">
        <f ca="1">(BI987*DCF!F$28-DCF!F$5*MAX(BI987*DCF!F$28,0)-MAX(BI987-BH987,0)/Inputs!$B$17)*DCF!F$6</f>
        <v>7725.097130690875</v>
      </c>
      <c r="CQ987" s="15">
        <f ca="1">(BJ987*DCF!G$28-DCF!G$5*MAX(BJ987*DCF!G$28,0)-MAX(BJ987-BI987,0)/Inputs!$B$17)*DCF!G$6</f>
        <v>9568.1412719668624</v>
      </c>
      <c r="CR987" s="15">
        <f ca="1">(BK987*DCF!H$28-DCF!H$5*MAX(BK987*DCF!H$28,0)-MAX(BK987-BJ987,0)/Inputs!$B$17)*DCF!H$6</f>
        <v>11284.043186432596</v>
      </c>
      <c r="CS987" s="15">
        <f ca="1">(BL987*DCF!I$28-DCF!I$5*MAX(BL987*DCF!I$28,0)-MAX(BL987-BK987,0)/Inputs!$B$17)*DCF!I$6</f>
        <v>12881.612987199884</v>
      </c>
      <c r="CT987" s="15">
        <f ca="1">(BM987*DCF!J$28-DCF!J$5*MAX(BM987*DCF!J$28,0)-MAX(BM987-BL987,0)/Inputs!$B$17)*DCF!J$6</f>
        <v>14636.115458353457</v>
      </c>
      <c r="CU987" s="15">
        <f ca="1">(BN987*DCF!K$28-DCF!K$5*MAX(BN987*DCF!K$28,0)-MAX(BN987-BM987,0)/Inputs!$B$17)*DCF!K$6</f>
        <v>16656.889771448947</v>
      </c>
      <c r="CV987" s="15">
        <f ca="1">(BO987*DCF!L$28-DCF!L$5*MAX(BO987*DCF!L$28,0)-MAX(BO987-BN987,0)/Inputs!$B$17)*DCF!L$6</f>
        <v>18229.444486293043</v>
      </c>
      <c r="CW987" s="15">
        <f ca="1">(BP987*DCF!M$28-DCF!M$5*MAX(BP987*DCF!M$28,0)-MAX(BP987-BO987,0)/Inputs!$B$17)*DCF!M$6</f>
        <v>20674.671717946807</v>
      </c>
      <c r="CX987" s="15">
        <f ca="1">(BQ987*DCF!C$46-DCF!C$5*MAX(BQ987*DCF!C$46,0)-MAX(BQ987-Inputs!$B$20,0)/Inputs!$B$24)*DCF!C$6</f>
        <v>-1533.2175916955562</v>
      </c>
      <c r="CY987" s="15">
        <f ca="1">(BR987*DCF!D$46-DCF!D$5*MAX(BR987*DCF!D$46,0)-MAX(BR987-BQ987,0)/Inputs!$B$24)*DCF!D$6</f>
        <v>-1514.7110789468284</v>
      </c>
      <c r="CZ987" s="15">
        <f ca="1">(BS987*DCF!E$46-DCF!E$5*MAX(BS987*DCF!E$46,0)-MAX(BS987-BR987,0)/Inputs!$B$24)*DCF!E$6</f>
        <v>-1828.6586004755793</v>
      </c>
      <c r="DA987" s="15">
        <f ca="1">(BT987*DCF!F$46-DCF!F$5*MAX(BT987*DCF!F$46,0)-MAX(BT987-BS987,0)/Inputs!$B$24)*DCF!F$6</f>
        <v>-2199.3146275102658</v>
      </c>
      <c r="DB987" s="15">
        <f ca="1">(BU987*DCF!G$46-DCF!G$5*MAX(BU987*DCF!G$46,0)-MAX(BU987-BT987,0)/Inputs!$B$24)*DCF!G$6</f>
        <v>-861.19748656801028</v>
      </c>
      <c r="DC987" s="15">
        <f ca="1">(BV987*DCF!H$46-DCF!H$5*MAX(BV987*DCF!H$46,0)-MAX(BV987-BU987,0)/Inputs!$B$24)*DCF!H$6</f>
        <v>-1840.6484896603677</v>
      </c>
      <c r="DD987" s="15">
        <f ca="1">(BW987*DCF!I$46-DCF!I$5*MAX(BW987*DCF!I$46,0)-MAX(BW987-BV987,0)/Inputs!$B$24)*DCF!I$6</f>
        <v>-2285.0484551880945</v>
      </c>
      <c r="DE987" s="15">
        <f ca="1">(BX987*DCF!J$46-DCF!J$5*MAX(BX987*DCF!J$46,0)-MAX(BX987-BW987,0)/Inputs!$B$24)*DCF!J$6</f>
        <v>844.07298429017078</v>
      </c>
      <c r="DF987" s="15">
        <f ca="1">(BY987*DCF!K$46-DCF!K$5*MAX(BY987*DCF!K$46,0)-MAX(BY987-BX987,0)/Inputs!$B$24)*DCF!K$6</f>
        <v>1076.6652248686112</v>
      </c>
      <c r="DG987" s="15">
        <f ca="1">(BZ987*DCF!L$46-DCF!L$5*MAX(BZ987*DCF!L$46,0)-MAX(BZ987-BY987,0)/Inputs!$B$24)*DCF!L$6</f>
        <v>1034.4789257887912</v>
      </c>
      <c r="DH987" s="15">
        <f ca="1">(CA987*DCF!M$46-DCF!M$5*MAX(CA987*DCF!M$46,0)-MAX(CA987-BZ987,0)/Inputs!$B$24)*DCF!M$6</f>
        <v>734.93383182121158</v>
      </c>
      <c r="DI987" s="15">
        <f ca="1">SUM(CB987:CL987)+BE987*DCF!M$10*(1+Inputs!$B$30)*(1-Inputs!$B$33)*(1-Inputs!$B$30/Inputs!$B$31)/(Inputs!$B$29-Inputs!$B$30)*DCF!M$6</f>
        <v>90457.571404339731</v>
      </c>
      <c r="DJ987" s="15">
        <f ca="1">SUM(CM987:CW987)+BP987*DCF!M$28*(1+Inputs!$B$30)*(1-Inputs!$B$33)*(1-Inputs!$B$30/Inputs!$B$31)/(Inputs!$B$29-Inputs!$B$30)*DCF!M$6</f>
        <v>575783.70445652911</v>
      </c>
      <c r="DK987" s="15">
        <f ca="1">SUM(CX987:DH987)+CA987*DCF!M$46*(1+Inputs!$B$30)*(1-Inputs!$B$33)*(1-Inputs!$B$30/Inputs!$B$31)/(Inputs!$B$29-Inputs!$B$30)*DCF!M$6</f>
        <v>89345.928883513407</v>
      </c>
      <c r="DM987" s="15">
        <f ca="1">DI987+DJ987+DK987+Inputs!$B$34+Inputs!$B$36-Inputs!$B$35</f>
        <v>832438.2047443823</v>
      </c>
    </row>
    <row r="988" spans="1:117" x14ac:dyDescent="0.75">
      <c r="A988" s="11">
        <v>975</v>
      </c>
      <c r="C988" s="23">
        <f t="shared" ca="1" si="577"/>
        <v>0.6398934840516699</v>
      </c>
      <c r="D988" s="23">
        <f t="shared" ca="1" si="577"/>
        <v>-1.0813019026273718</v>
      </c>
      <c r="E988" s="23">
        <f t="shared" ca="1" si="577"/>
        <v>-1.6514734504001458</v>
      </c>
      <c r="F988" s="23">
        <f t="shared" ca="1" si="577"/>
        <v>-0.66211251978186314</v>
      </c>
      <c r="G988" s="23">
        <f t="shared" ca="1" si="577"/>
        <v>-0.91269191447249276</v>
      </c>
      <c r="H988" s="23">
        <f t="shared" ca="1" si="577"/>
        <v>0.30318887786981552</v>
      </c>
      <c r="I988" s="23">
        <f t="shared" ca="1" si="577"/>
        <v>-1.1733917112263319</v>
      </c>
      <c r="J988" s="23">
        <f t="shared" ca="1" si="577"/>
        <v>1.0597438805900266</v>
      </c>
      <c r="K988" s="23">
        <f t="shared" ca="1" si="577"/>
        <v>-0.50388676314254055</v>
      </c>
      <c r="L988" s="23">
        <f t="shared" ca="1" si="577"/>
        <v>0.9288027142508517</v>
      </c>
      <c r="M988" s="23">
        <f t="shared" ca="1" si="577"/>
        <v>-0.81395145158376825</v>
      </c>
      <c r="N988" s="23">
        <f ca="1">SQRT(Inputs!$B$38)*C988+SQRT(1-Inputs!$B$38)*_xlfn.NORM.S.INV(RAND())</f>
        <v>-0.75192551178612455</v>
      </c>
      <c r="O988" s="23">
        <f ca="1">SQRT(Inputs!$B$38)*D988+SQRT(1-Inputs!$B$38)*_xlfn.NORM.S.INV(RAND())</f>
        <v>-1.2649487492416469</v>
      </c>
      <c r="P988" s="23">
        <f ca="1">SQRT(Inputs!$B$38)*E988+SQRT(1-Inputs!$B$38)*_xlfn.NORM.S.INV(RAND())</f>
        <v>-2.2438011562482099</v>
      </c>
      <c r="Q988" s="23">
        <f ca="1">SQRT(Inputs!$B$38)*F988+SQRT(1-Inputs!$B$38)*_xlfn.NORM.S.INV(RAND())</f>
        <v>-0.19861770819922916</v>
      </c>
      <c r="R988" s="23">
        <f ca="1">SQRT(Inputs!$B$38)*G988+SQRT(1-Inputs!$B$38)*_xlfn.NORM.S.INV(RAND())</f>
        <v>-0.99878157384164146</v>
      </c>
      <c r="S988" s="23">
        <f ca="1">SQRT(Inputs!$B$38)*H988+SQRT(1-Inputs!$B$38)*_xlfn.NORM.S.INV(RAND())</f>
        <v>-0.70741259276234425</v>
      </c>
      <c r="T988" s="23">
        <f ca="1">SQRT(Inputs!$B$38)*I988+SQRT(1-Inputs!$B$38)*_xlfn.NORM.S.INV(RAND())</f>
        <v>0.1200446827467716</v>
      </c>
      <c r="U988" s="23">
        <f ca="1">SQRT(Inputs!$B$38)*J988+SQRT(1-Inputs!$B$38)*_xlfn.NORM.S.INV(RAND())</f>
        <v>1.3111095864914386</v>
      </c>
      <c r="V988" s="23">
        <f ca="1">SQRT(Inputs!$B$38)*K988+SQRT(1-Inputs!$B$38)*_xlfn.NORM.S.INV(RAND())</f>
        <v>7.8703083123447148E-2</v>
      </c>
      <c r="W988" s="23">
        <f ca="1">SQRT(Inputs!$B$38)*L988+SQRT(1-Inputs!$B$38)*_xlfn.NORM.S.INV(RAND())</f>
        <v>0.82658738838831036</v>
      </c>
      <c r="X988" s="23">
        <f ca="1">SQRT(Inputs!$B$38)*M988+SQRT(1-Inputs!$B$38)*_xlfn.NORM.S.INV(RAND())</f>
        <v>-0.66852727655318045</v>
      </c>
      <c r="Y988" s="23">
        <f ca="1">SQRT(Inputs!$B$38)*C988+SQRT(1-Inputs!$B$38)*_xlfn.NORM.S.INV(RAND())</f>
        <v>0.63392008832566504</v>
      </c>
      <c r="Z988" s="23">
        <f ca="1">SQRT(Inputs!$B$38)*D988+SQRT(1-Inputs!$B$38)*_xlfn.NORM.S.INV(RAND())</f>
        <v>-1.3388211505366818</v>
      </c>
      <c r="AA988" s="23">
        <f ca="1">SQRT(Inputs!$B$38)*E988+SQRT(1-Inputs!$B$38)*_xlfn.NORM.S.INV(RAND())</f>
        <v>-1.1502090565914778</v>
      </c>
      <c r="AB988" s="23">
        <f ca="1">SQRT(Inputs!$B$38)*F988+SQRT(1-Inputs!$B$38)*_xlfn.NORM.S.INV(RAND())</f>
        <v>-0.7812305047907161</v>
      </c>
      <c r="AC988" s="23">
        <f ca="1">SQRT(Inputs!$B$38)*G988+SQRT(1-Inputs!$B$38)*_xlfn.NORM.S.INV(RAND())</f>
        <v>0.13946502426436436</v>
      </c>
      <c r="AD988" s="23">
        <f ca="1">SQRT(Inputs!$B$38)*H988+SQRT(1-Inputs!$B$38)*_xlfn.NORM.S.INV(RAND())</f>
        <v>0.56412039373255418</v>
      </c>
      <c r="AE988" s="23">
        <f ca="1">SQRT(Inputs!$B$38)*I988+SQRT(1-Inputs!$B$38)*_xlfn.NORM.S.INV(RAND())</f>
        <v>-1.0016010273331106</v>
      </c>
      <c r="AF988" s="23">
        <f ca="1">SQRT(Inputs!$B$38)*J988+SQRT(1-Inputs!$B$38)*_xlfn.NORM.S.INV(RAND())</f>
        <v>1.2715996963316027</v>
      </c>
      <c r="AG988" s="23">
        <f ca="1">SQRT(Inputs!$B$38)*K988+SQRT(1-Inputs!$B$38)*_xlfn.NORM.S.INV(RAND())</f>
        <v>-1.407147734211041</v>
      </c>
      <c r="AH988" s="23">
        <f ca="1">SQRT(Inputs!$B$38)*L988+SQRT(1-Inputs!$B$38)*_xlfn.NORM.S.INV(RAND())</f>
        <v>-1.2107492411880125</v>
      </c>
      <c r="AI988" s="23">
        <f ca="1">SQRT(Inputs!$B$38)*M988+SQRT(1-Inputs!$B$38)*_xlfn.NORM.S.INV(RAND())</f>
        <v>-0.23635217053951696</v>
      </c>
      <c r="AJ988" s="23">
        <f ca="1">SQRT(Inputs!$B$38)*C988+SQRT(1-Inputs!$B$38)*_xlfn.NORM.S.INV(RAND())</f>
        <v>0.84937069946293664</v>
      </c>
      <c r="AK988" s="23">
        <f ca="1">SQRT(Inputs!$B$38)*D988+SQRT(1-Inputs!$B$38)*_xlfn.NORM.S.INV(RAND())</f>
        <v>-1.6009787717298885E-2</v>
      </c>
      <c r="AL988" s="23">
        <f ca="1">SQRT(Inputs!$B$38)*E988+SQRT(1-Inputs!$B$38)*_xlfn.NORM.S.INV(RAND())</f>
        <v>-0.64622638645670416</v>
      </c>
      <c r="AM988" s="23">
        <f ca="1">SQRT(Inputs!$B$38)*F988+SQRT(1-Inputs!$B$38)*_xlfn.NORM.S.INV(RAND())</f>
        <v>-0.49000978156577324</v>
      </c>
      <c r="AN988" s="23">
        <f ca="1">SQRT(Inputs!$B$38)*G988+SQRT(1-Inputs!$B$38)*_xlfn.NORM.S.INV(RAND())</f>
        <v>0.43224356638008343</v>
      </c>
      <c r="AO988" s="23">
        <f ca="1">SQRT(Inputs!$B$38)*H988+SQRT(1-Inputs!$B$38)*_xlfn.NORM.S.INV(RAND())</f>
        <v>1.1426122755659771</v>
      </c>
      <c r="AP988" s="23">
        <f ca="1">SQRT(Inputs!$B$38)*I988+SQRT(1-Inputs!$B$38)*_xlfn.NORM.S.INV(RAND())</f>
        <v>-1.1011080691001855</v>
      </c>
      <c r="AQ988" s="23">
        <f ca="1">SQRT(Inputs!$B$38)*J988+SQRT(1-Inputs!$B$38)*_xlfn.NORM.S.INV(RAND())</f>
        <v>1.0860598610776666</v>
      </c>
      <c r="AR988" s="23">
        <f ca="1">SQRT(Inputs!$B$38)*K988+SQRT(1-Inputs!$B$38)*_xlfn.NORM.S.INV(RAND())</f>
        <v>4.9858455470824348E-2</v>
      </c>
      <c r="AS988" s="23">
        <f ca="1">SQRT(Inputs!$B$38)*L988+SQRT(1-Inputs!$B$38)*_xlfn.NORM.S.INV(RAND())</f>
        <v>1.4450217977006241</v>
      </c>
      <c r="AT988" s="23">
        <f ca="1">SQRT(Inputs!$B$38)*M988+SQRT(1-Inputs!$B$38)*_xlfn.NORM.S.INV(RAND())</f>
        <v>2.4529524477481388</v>
      </c>
      <c r="AU988" s="15">
        <f ca="1">Inputs!$B$6*EXP($B$8-0.5*C$5^2+C$5*N988)</f>
        <v>4393.5635579597465</v>
      </c>
      <c r="AV988" s="15">
        <f t="shared" ca="1" si="547"/>
        <v>4440.3605307433536</v>
      </c>
      <c r="AW988" s="15">
        <f t="shared" ca="1" si="548"/>
        <v>4000.3613151161835</v>
      </c>
      <c r="AX988" s="15">
        <f t="shared" ca="1" si="549"/>
        <v>4764.3388349937304</v>
      </c>
      <c r="AY988" s="15">
        <f t="shared" ca="1" si="550"/>
        <v>5181.4529100400714</v>
      </c>
      <c r="AZ988" s="15">
        <f t="shared" ca="1" si="551"/>
        <v>5862.1391512468763</v>
      </c>
      <c r="BA988" s="15">
        <f t="shared" ca="1" si="552"/>
        <v>7264.4579344046278</v>
      </c>
      <c r="BB988" s="15">
        <f t="shared" ca="1" si="553"/>
        <v>10142.417660345316</v>
      </c>
      <c r="BC988" s="15">
        <f t="shared" ca="1" si="554"/>
        <v>12516.611411396327</v>
      </c>
      <c r="BD988" s="15">
        <f t="shared" ca="1" si="555"/>
        <v>16566.591985478197</v>
      </c>
      <c r="BE988" s="15">
        <f t="shared" ca="1" si="556"/>
        <v>19101.039088475336</v>
      </c>
      <c r="BF988" s="15">
        <f ca="1">Inputs!$B$13*EXP($B$9-0.5*C$6^2+C$6*Y988)</f>
        <v>15683.154045771653</v>
      </c>
      <c r="BG988" s="15">
        <f t="shared" ca="1" si="557"/>
        <v>15011.642316994463</v>
      </c>
      <c r="BH988" s="15">
        <f t="shared" ca="1" si="558"/>
        <v>15155.957802136598</v>
      </c>
      <c r="BI988" s="15">
        <f t="shared" ca="1" si="559"/>
        <v>16451.130338677292</v>
      </c>
      <c r="BJ988" s="15">
        <f t="shared" ca="1" si="560"/>
        <v>20577.559823453837</v>
      </c>
      <c r="BK988" s="15">
        <f t="shared" ca="1" si="561"/>
        <v>27271.100181496469</v>
      </c>
      <c r="BL988" s="15">
        <f t="shared" ca="1" si="562"/>
        <v>29421.45294769634</v>
      </c>
      <c r="BM988" s="15">
        <f t="shared" ca="1" si="563"/>
        <v>42354.229309168237</v>
      </c>
      <c r="BN988" s="15">
        <f t="shared" ca="1" si="564"/>
        <v>44007.226886600431</v>
      </c>
      <c r="BO988" s="15">
        <f t="shared" ca="1" si="565"/>
        <v>47037.86278101342</v>
      </c>
      <c r="BP988" s="15">
        <f t="shared" ca="1" si="566"/>
        <v>56365.071125250732</v>
      </c>
      <c r="BQ988" s="15">
        <f ca="1">Inputs!$B$20*EXP($B$10-0.5*C$7^2+C$7*AJ988)</f>
        <v>5797.5214482967704</v>
      </c>
      <c r="BR988" s="15">
        <f t="shared" ca="1" si="567"/>
        <v>7826.5955491163977</v>
      </c>
      <c r="BS988" s="15">
        <f t="shared" ca="1" si="568"/>
        <v>8902.1855723095741</v>
      </c>
      <c r="BT988" s="15">
        <f t="shared" ca="1" si="569"/>
        <v>10793.589579300346</v>
      </c>
      <c r="BU988" s="15">
        <f t="shared" ca="1" si="570"/>
        <v>16607.886278104921</v>
      </c>
      <c r="BV988" s="15">
        <f t="shared" ca="1" si="571"/>
        <v>29890.385791122255</v>
      </c>
      <c r="BW988" s="15">
        <f t="shared" ca="1" si="572"/>
        <v>33039.391980480148</v>
      </c>
      <c r="BX988" s="15">
        <f t="shared" ca="1" si="573"/>
        <v>57451.583285258792</v>
      </c>
      <c r="BY988" s="15">
        <f t="shared" ca="1" si="574"/>
        <v>81270.995514563285</v>
      </c>
      <c r="BZ988" s="15">
        <f t="shared" ca="1" si="575"/>
        <v>148731.94901983679</v>
      </c>
      <c r="CA988" s="15">
        <f t="shared" ca="1" si="576"/>
        <v>323066.61417775054</v>
      </c>
      <c r="CB988" s="15">
        <f ca="1">(AU988*DCF!C$10-DCF!C$5*MAX(AU988*DCF!C$10,0)-MAX(AU988-Inputs!$B$6,0)/Inputs!$B$10)*DCF!C$6</f>
        <v>1047.1290638496835</v>
      </c>
      <c r="CC988" s="15">
        <f ca="1">(AV988*DCF!D$10-DCF!D$5*MAX(AV988*DCF!D$10,0)-MAX(AV988-AU988,0)/Inputs!$B$10)*DCF!D$6</f>
        <v>1070.8975798640502</v>
      </c>
      <c r="CD988" s="15">
        <f ca="1">(AW988*DCF!E$10-DCF!E$5*MAX(AW988*DCF!E$10,0)-MAX(AW988-AV988,0)/Inputs!$B$10)*DCF!E$6</f>
        <v>923.61974726772485</v>
      </c>
      <c r="CE988" s="15">
        <f ca="1">(AX988*DCF!F$10-DCF!F$5*MAX(AX988*DCF!F$10,0)-MAX(AX988-AW988,0)/Inputs!$B$10)*DCF!F$6</f>
        <v>881.08279416986159</v>
      </c>
      <c r="CF988" s="15">
        <f ca="1">(AY988*DCF!G$10-DCF!G$5*MAX(AY988*DCF!G$10,0)-MAX(AY988-AX988,0)/Inputs!$B$10)*DCF!G$6</f>
        <v>987.40923897444861</v>
      </c>
      <c r="CG988" s="15">
        <f ca="1">(AZ988*DCF!H$10-DCF!H$5*MAX(AZ988*DCF!H$10,0)-MAX(AZ988-AY988,0)/Inputs!$B$10)*DCF!H$6</f>
        <v>1017.2704759804309</v>
      </c>
      <c r="CH988" s="15">
        <f ca="1">(BA988*DCF!I$10-DCF!I$5*MAX(BA988*DCF!I$10,0)-MAX(BA988-AZ988,0)/Inputs!$B$10)*DCF!I$6</f>
        <v>1096.9220431357041</v>
      </c>
      <c r="CI988" s="15">
        <f ca="1">(BB988*DCF!J$10-DCF!J$5*MAX(BB988*DCF!J$10,0)-MAX(BB988-BA988,0)/Inputs!$B$10)*DCF!J$6</f>
        <v>1304.355032717184</v>
      </c>
      <c r="CJ988" s="15">
        <f ca="1">(BC988*DCF!K$10-DCF!K$5*MAX(BC988*DCF!K$10,0)-MAX(BC988-BB988,0)/Inputs!$B$10)*DCF!K$6</f>
        <v>1682.6224360214853</v>
      </c>
      <c r="CK988" s="15">
        <f ca="1">(BD988*DCF!L$10-DCF!L$5*MAX(BD988*DCF!L$10,0)-MAX(BD988-BC988,0)/Inputs!$B$10)*DCF!L$6</f>
        <v>1974.8290380505764</v>
      </c>
      <c r="CL988" s="15">
        <f ca="1">(BE988*DCF!M$10-DCF!M$5*MAX(BE988*DCF!M$10,0)-MAX(BE988-BD988,0)/Inputs!$B$10)*DCF!M$6</f>
        <v>2392.6368823274306</v>
      </c>
      <c r="CM988" s="15">
        <f ca="1">(BF988*DCF!C$28-DCF!C$5*MAX(BF988*DCF!C$28,0)-MAX(BF988-Inputs!$B$13,0)/Inputs!$B$17)*DCF!C$6</f>
        <v>3794.2123802426208</v>
      </c>
      <c r="CN988" s="15">
        <f ca="1">(BG988*DCF!D$28-DCF!D$5*MAX(BG988*DCF!D$28,0)-MAX(BG988-BF988,0)/Inputs!$B$17)*DCF!D$6</f>
        <v>4421.2748880267191</v>
      </c>
      <c r="CO988" s="15">
        <f ca="1">(BH988*DCF!E$28-DCF!E$5*MAX(BH988*DCF!E$28,0)-MAX(BH988-BG988,0)/Inputs!$B$17)*DCF!E$6</f>
        <v>4263.9945276202188</v>
      </c>
      <c r="CP988" s="15">
        <f ca="1">(BI988*DCF!F$28-DCF!F$5*MAX(BI988*DCF!F$28,0)-MAX(BI988-BH988,0)/Inputs!$B$17)*DCF!F$6</f>
        <v>4230.2419179481967</v>
      </c>
      <c r="CQ988" s="15">
        <f ca="1">(BJ988*DCF!G$28-DCF!G$5*MAX(BJ988*DCF!G$28,0)-MAX(BJ988-BI988,0)/Inputs!$B$17)*DCF!G$6</f>
        <v>4644.9793424980808</v>
      </c>
      <c r="CR988" s="15">
        <f ca="1">(BK988*DCF!H$28-DCF!H$5*MAX(BK988*DCF!H$28,0)-MAX(BK988-BJ988,0)/Inputs!$B$17)*DCF!H$6</f>
        <v>5704.455622389949</v>
      </c>
      <c r="CS988" s="15">
        <f ca="1">(BL988*DCF!I$28-DCF!I$5*MAX(BL988*DCF!I$28,0)-MAX(BL988-BK988,0)/Inputs!$B$17)*DCF!I$6</f>
        <v>6609.9024706811497</v>
      </c>
      <c r="CT988" s="15">
        <f ca="1">(BM988*DCF!J$28-DCF!J$5*MAX(BM988*DCF!J$28,0)-MAX(BM988-BL988,0)/Inputs!$B$17)*DCF!J$6</f>
        <v>7733.7287327874574</v>
      </c>
      <c r="CU988" s="15">
        <f ca="1">(BN988*DCF!K$28-DCF!K$5*MAX(BN988*DCF!K$28,0)-MAX(BN988-BM988,0)/Inputs!$B$17)*DCF!K$6</f>
        <v>9091.1182637577476</v>
      </c>
      <c r="CV988" s="15">
        <f ca="1">(BO988*DCF!L$28-DCF!L$5*MAX(BO988*DCF!L$28,0)-MAX(BO988-BN988,0)/Inputs!$B$17)*DCF!L$6</f>
        <v>9042.1194386094812</v>
      </c>
      <c r="CW988" s="15">
        <f ca="1">(BP988*DCF!M$28-DCF!M$5*MAX(BP988*DCF!M$28,0)-MAX(BP988-BO988,0)/Inputs!$B$17)*DCF!M$6</f>
        <v>9630.1653923613812</v>
      </c>
      <c r="CX988" s="15">
        <f ca="1">(BQ988*DCF!C$46-DCF!C$5*MAX(BQ988*DCF!C$46,0)-MAX(BQ988-Inputs!$B$20,0)/Inputs!$B$24)*DCF!C$6</f>
        <v>-2538.2365692587318</v>
      </c>
      <c r="CY988" s="15">
        <f ca="1">(BR988*DCF!D$46-DCF!D$5*MAX(BR988*DCF!D$46,0)-MAX(BR988-BQ988,0)/Inputs!$B$24)*DCF!D$6</f>
        <v>-2201.6064176420741</v>
      </c>
      <c r="CZ988" s="15">
        <f ca="1">(BS988*DCF!E$46-DCF!E$5*MAX(BS988*DCF!E$46,0)-MAX(BS988-BR988,0)/Inputs!$B$24)*DCF!E$6</f>
        <v>-1476.6669204113373</v>
      </c>
      <c r="DA988" s="15">
        <f ca="1">(BT988*DCF!F$46-DCF!F$5*MAX(BT988*DCF!F$46,0)-MAX(BT988-BS988,0)/Inputs!$B$24)*DCF!F$6</f>
        <v>-1474.777426230781</v>
      </c>
      <c r="DB988" s="15">
        <f ca="1">(BU988*DCF!G$46-DCF!G$5*MAX(BU988*DCF!G$46,0)-MAX(BU988-BT988,0)/Inputs!$B$24)*DCF!G$6</f>
        <v>-2514.4710142205795</v>
      </c>
      <c r="DC988" s="15">
        <f ca="1">(BV988*DCF!H$46-DCF!H$5*MAX(BV988*DCF!H$46,0)-MAX(BV988-BU988,0)/Inputs!$B$24)*DCF!H$6</f>
        <v>-4127.4553404453754</v>
      </c>
      <c r="DD988" s="15">
        <f ca="1">(BW988*DCF!I$46-DCF!I$5*MAX(BW988*DCF!I$46,0)-MAX(BW988-BV988,0)/Inputs!$B$24)*DCF!I$6</f>
        <v>-140.90029300992742</v>
      </c>
      <c r="DE988" s="15">
        <f ca="1">(BX988*DCF!J$46-DCF!J$5*MAX(BX988*DCF!J$46,0)-MAX(BX988-BW988,0)/Inputs!$B$24)*DCF!J$6</f>
        <v>-4063.7792958047589</v>
      </c>
      <c r="DF988" s="15">
        <f ca="1">(BY988*DCF!K$46-DCF!K$5*MAX(BY988*DCF!K$46,0)-MAX(BY988-BX988,0)/Inputs!$B$24)*DCF!K$6</f>
        <v>-1192.6512676374366</v>
      </c>
      <c r="DG988" s="15">
        <f ca="1">(BZ988*DCF!L$46-DCF!L$5*MAX(BZ988*DCF!L$46,0)-MAX(BZ988-BY988,0)/Inputs!$B$24)*DCF!L$6</f>
        <v>-4985.4859196062025</v>
      </c>
      <c r="DH988" s="15">
        <f ca="1">(CA988*DCF!M$46-DCF!M$5*MAX(CA988*DCF!M$46,0)-MAX(CA988-BZ988,0)/Inputs!$B$24)*DCF!M$6</f>
        <v>-11118.588035985444</v>
      </c>
      <c r="DI988" s="15">
        <f ca="1">SUM(CB988:CL988)+BE988*DCF!M$10*(1+Inputs!$B$30)*(1-Inputs!$B$33)*(1-Inputs!$B$30/Inputs!$B$31)/(Inputs!$B$29-Inputs!$B$30)*DCF!M$6</f>
        <v>67537.218700678539</v>
      </c>
      <c r="DJ988" s="15">
        <f ca="1">SUM(CM988:CW988)+BP988*DCF!M$28*(1+Inputs!$B$30)*(1-Inputs!$B$33)*(1-Inputs!$B$30/Inputs!$B$31)/(Inputs!$B$29-Inputs!$B$30)*DCF!M$6</f>
        <v>278319.17736689106</v>
      </c>
      <c r="DK988" s="15">
        <f ca="1">SUM(CX988:DH988)+CA988*DCF!M$46*(1+Inputs!$B$30)*(1-Inputs!$B$33)*(1-Inputs!$B$30/Inputs!$B$31)/(Inputs!$B$29-Inputs!$B$30)*DCF!M$6</f>
        <v>463664.63670551527</v>
      </c>
      <c r="DM988" s="15">
        <f ca="1">DI988+DJ988+DK988+Inputs!$B$34+Inputs!$B$36-Inputs!$B$35</f>
        <v>886372.03277308494</v>
      </c>
    </row>
    <row r="989" spans="1:117" x14ac:dyDescent="0.75">
      <c r="A989" s="11">
        <v>976</v>
      </c>
      <c r="C989" s="23">
        <f t="shared" ca="1" si="577"/>
        <v>1.5905615271877349</v>
      </c>
      <c r="D989" s="23">
        <f t="shared" ca="1" si="577"/>
        <v>1.7009356861120737</v>
      </c>
      <c r="E989" s="23">
        <f t="shared" ca="1" si="577"/>
        <v>-0.36246821345849861</v>
      </c>
      <c r="F989" s="23">
        <f t="shared" ca="1" si="577"/>
        <v>-0.83822733007273575</v>
      </c>
      <c r="G989" s="23">
        <f t="shared" ca="1" si="577"/>
        <v>0.10027395796340241</v>
      </c>
      <c r="H989" s="23">
        <f t="shared" ca="1" si="577"/>
        <v>-0.72601403702136191</v>
      </c>
      <c r="I989" s="23">
        <f t="shared" ca="1" si="577"/>
        <v>1.5594267124915226</v>
      </c>
      <c r="J989" s="23">
        <f t="shared" ca="1" si="577"/>
        <v>0.49513901628237855</v>
      </c>
      <c r="K989" s="23">
        <f t="shared" ca="1" si="577"/>
        <v>-1.2577328700463655</v>
      </c>
      <c r="L989" s="23">
        <f t="shared" ca="1" si="577"/>
        <v>-8.4714922027319728E-2</v>
      </c>
      <c r="M989" s="23">
        <f t="shared" ca="1" si="577"/>
        <v>-0.20331763561264138</v>
      </c>
      <c r="N989" s="23">
        <f ca="1">SQRT(Inputs!$B$38)*C989+SQRT(1-Inputs!$B$38)*_xlfn.NORM.S.INV(RAND())</f>
        <v>1.841888026668465</v>
      </c>
      <c r="O989" s="23">
        <f ca="1">SQRT(Inputs!$B$38)*D989+SQRT(1-Inputs!$B$38)*_xlfn.NORM.S.INV(RAND())</f>
        <v>1.1697787495660903</v>
      </c>
      <c r="P989" s="23">
        <f ca="1">SQRT(Inputs!$B$38)*E989+SQRT(1-Inputs!$B$38)*_xlfn.NORM.S.INV(RAND())</f>
        <v>-1.2886037322224571</v>
      </c>
      <c r="Q989" s="23">
        <f ca="1">SQRT(Inputs!$B$38)*F989+SQRT(1-Inputs!$B$38)*_xlfn.NORM.S.INV(RAND())</f>
        <v>0.82155657457357489</v>
      </c>
      <c r="R989" s="23">
        <f ca="1">SQRT(Inputs!$B$38)*G989+SQRT(1-Inputs!$B$38)*_xlfn.NORM.S.INV(RAND())</f>
        <v>0.92442767990891628</v>
      </c>
      <c r="S989" s="23">
        <f ca="1">SQRT(Inputs!$B$38)*H989+SQRT(1-Inputs!$B$38)*_xlfn.NORM.S.INV(RAND())</f>
        <v>-0.4453699480449218</v>
      </c>
      <c r="T989" s="23">
        <f ca="1">SQRT(Inputs!$B$38)*I989+SQRT(1-Inputs!$B$38)*_xlfn.NORM.S.INV(RAND())</f>
        <v>0.95498341324196589</v>
      </c>
      <c r="U989" s="23">
        <f ca="1">SQRT(Inputs!$B$38)*J989+SQRT(1-Inputs!$B$38)*_xlfn.NORM.S.INV(RAND())</f>
        <v>0.23793885928844963</v>
      </c>
      <c r="V989" s="23">
        <f ca="1">SQRT(Inputs!$B$38)*K989+SQRT(1-Inputs!$B$38)*_xlfn.NORM.S.INV(RAND())</f>
        <v>-1.251408419220605</v>
      </c>
      <c r="W989" s="23">
        <f ca="1">SQRT(Inputs!$B$38)*L989+SQRT(1-Inputs!$B$38)*_xlfn.NORM.S.INV(RAND())</f>
        <v>-0.15614713405356254</v>
      </c>
      <c r="X989" s="23">
        <f ca="1">SQRT(Inputs!$B$38)*M989+SQRT(1-Inputs!$B$38)*_xlfn.NORM.S.INV(RAND())</f>
        <v>-0.18878362360382922</v>
      </c>
      <c r="Y989" s="23">
        <f ca="1">SQRT(Inputs!$B$38)*C989+SQRT(1-Inputs!$B$38)*_xlfn.NORM.S.INV(RAND())</f>
        <v>2.1903390492821968</v>
      </c>
      <c r="Z989" s="23">
        <f ca="1">SQRT(Inputs!$B$38)*D989+SQRT(1-Inputs!$B$38)*_xlfn.NORM.S.INV(RAND())</f>
        <v>1.3849348968459041</v>
      </c>
      <c r="AA989" s="23">
        <f ca="1">SQRT(Inputs!$B$38)*E989+SQRT(1-Inputs!$B$38)*_xlfn.NORM.S.INV(RAND())</f>
        <v>0.69726848825744314</v>
      </c>
      <c r="AB989" s="23">
        <f ca="1">SQRT(Inputs!$B$38)*F989+SQRT(1-Inputs!$B$38)*_xlfn.NORM.S.INV(RAND())</f>
        <v>-0.40972590154060778</v>
      </c>
      <c r="AC989" s="23">
        <f ca="1">SQRT(Inputs!$B$38)*G989+SQRT(1-Inputs!$B$38)*_xlfn.NORM.S.INV(RAND())</f>
        <v>-0.41142605583569836</v>
      </c>
      <c r="AD989" s="23">
        <f ca="1">SQRT(Inputs!$B$38)*H989+SQRT(1-Inputs!$B$38)*_xlfn.NORM.S.INV(RAND())</f>
        <v>-1.2330486378064753</v>
      </c>
      <c r="AE989" s="23">
        <f ca="1">SQRT(Inputs!$B$38)*I989+SQRT(1-Inputs!$B$38)*_xlfn.NORM.S.INV(RAND())</f>
        <v>-0.8495471058711358</v>
      </c>
      <c r="AF989" s="23">
        <f ca="1">SQRT(Inputs!$B$38)*J989+SQRT(1-Inputs!$B$38)*_xlfn.NORM.S.INV(RAND())</f>
        <v>1.6275661902498153</v>
      </c>
      <c r="AG989" s="23">
        <f ca="1">SQRT(Inputs!$B$38)*K989+SQRT(1-Inputs!$B$38)*_xlfn.NORM.S.INV(RAND())</f>
        <v>-1.8318850321097206</v>
      </c>
      <c r="AH989" s="23">
        <f ca="1">SQRT(Inputs!$B$38)*L989+SQRT(1-Inputs!$B$38)*_xlfn.NORM.S.INV(RAND())</f>
        <v>-0.81229027742144577</v>
      </c>
      <c r="AI989" s="23">
        <f ca="1">SQRT(Inputs!$B$38)*M989+SQRT(1-Inputs!$B$38)*_xlfn.NORM.S.INV(RAND())</f>
        <v>1.1749687761864658</v>
      </c>
      <c r="AJ989" s="23">
        <f ca="1">SQRT(Inputs!$B$38)*C989+SQRT(1-Inputs!$B$38)*_xlfn.NORM.S.INV(RAND())</f>
        <v>2.2058189064494798</v>
      </c>
      <c r="AK989" s="23">
        <f ca="1">SQRT(Inputs!$B$38)*D989+SQRT(1-Inputs!$B$38)*_xlfn.NORM.S.INV(RAND())</f>
        <v>0.9758928990718293</v>
      </c>
      <c r="AL989" s="23">
        <f ca="1">SQRT(Inputs!$B$38)*E989+SQRT(1-Inputs!$B$38)*_xlfn.NORM.S.INV(RAND())</f>
        <v>-1.9117607879864515</v>
      </c>
      <c r="AM989" s="23">
        <f ca="1">SQRT(Inputs!$B$38)*F989+SQRT(1-Inputs!$B$38)*_xlfn.NORM.S.INV(RAND())</f>
        <v>0.25400387337791885</v>
      </c>
      <c r="AN989" s="23">
        <f ca="1">SQRT(Inputs!$B$38)*G989+SQRT(1-Inputs!$B$38)*_xlfn.NORM.S.INV(RAND())</f>
        <v>0.53780456088216044</v>
      </c>
      <c r="AO989" s="23">
        <f ca="1">SQRT(Inputs!$B$38)*H989+SQRT(1-Inputs!$B$38)*_xlfn.NORM.S.INV(RAND())</f>
        <v>-1.2811237988479223</v>
      </c>
      <c r="AP989" s="23">
        <f ca="1">SQRT(Inputs!$B$38)*I989+SQRT(1-Inputs!$B$38)*_xlfn.NORM.S.INV(RAND())</f>
        <v>-5.9484153256274541E-2</v>
      </c>
      <c r="AQ989" s="23">
        <f ca="1">SQRT(Inputs!$B$38)*J989+SQRT(1-Inputs!$B$38)*_xlfn.NORM.S.INV(RAND())</f>
        <v>-0.46585348008470223</v>
      </c>
      <c r="AR989" s="23">
        <f ca="1">SQRT(Inputs!$B$38)*K989+SQRT(1-Inputs!$B$38)*_xlfn.NORM.S.INV(RAND())</f>
        <v>-3.1985710756279957</v>
      </c>
      <c r="AS989" s="23">
        <f ca="1">SQRT(Inputs!$B$38)*L989+SQRT(1-Inputs!$B$38)*_xlfn.NORM.S.INV(RAND())</f>
        <v>-0.22895296717091396</v>
      </c>
      <c r="AT989" s="23">
        <f ca="1">SQRT(Inputs!$B$38)*M989+SQRT(1-Inputs!$B$38)*_xlfn.NORM.S.INV(RAND())</f>
        <v>-1.1413284795175596</v>
      </c>
      <c r="AU989" s="15">
        <f ca="1">Inputs!$B$6*EXP($B$8-0.5*C$5^2+C$5*N989)</f>
        <v>6685.9560628110539</v>
      </c>
      <c r="AV989" s="15">
        <f t="shared" ca="1" si="547"/>
        <v>9665.7336029142607</v>
      </c>
      <c r="AW989" s="15">
        <f t="shared" ca="1" si="548"/>
        <v>9905.3425679328539</v>
      </c>
      <c r="AX989" s="15">
        <f t="shared" ca="1" si="549"/>
        <v>13400.629454855816</v>
      </c>
      <c r="AY989" s="15">
        <f t="shared" ca="1" si="550"/>
        <v>18243.996434911769</v>
      </c>
      <c r="AZ989" s="15">
        <f t="shared" ca="1" si="551"/>
        <v>21244.990494564612</v>
      </c>
      <c r="BA989" s="15">
        <f t="shared" ca="1" si="552"/>
        <v>28731.229333803625</v>
      </c>
      <c r="BB989" s="15">
        <f t="shared" ca="1" si="553"/>
        <v>36024.410446922397</v>
      </c>
      <c r="BC989" s="15">
        <f t="shared" ca="1" si="554"/>
        <v>39100.354694110014</v>
      </c>
      <c r="BD989" s="15">
        <f t="shared" ca="1" si="555"/>
        <v>47207.103192253016</v>
      </c>
      <c r="BE989" s="15">
        <f t="shared" ca="1" si="556"/>
        <v>56860.117668685925</v>
      </c>
      <c r="BF989" s="15">
        <f ca="1">Inputs!$B$13*EXP($B$9-0.5*C$6^2+C$6*Y989)</f>
        <v>21351.961517899781</v>
      </c>
      <c r="BG989" s="15">
        <f t="shared" ca="1" si="557"/>
        <v>33409.915159798053</v>
      </c>
      <c r="BH989" s="15">
        <f t="shared" ca="1" si="558"/>
        <v>45825.384612880094</v>
      </c>
      <c r="BI989" s="15">
        <f t="shared" ca="1" si="559"/>
        <v>52668.653063910977</v>
      </c>
      <c r="BJ989" s="15">
        <f t="shared" ca="1" si="560"/>
        <v>60850.433066309568</v>
      </c>
      <c r="BK989" s="15">
        <f t="shared" ca="1" si="561"/>
        <v>63141.155967403865</v>
      </c>
      <c r="BL989" s="15">
        <f t="shared" ca="1" si="562"/>
        <v>69475.506614376558</v>
      </c>
      <c r="BM989" s="15">
        <f t="shared" ca="1" si="563"/>
        <v>104536.81498790953</v>
      </c>
      <c r="BN989" s="15">
        <f t="shared" ca="1" si="564"/>
        <v>103226.5543818849</v>
      </c>
      <c r="BO989" s="15">
        <f t="shared" ca="1" si="565"/>
        <v>115566.03447693019</v>
      </c>
      <c r="BP989" s="15">
        <f t="shared" ca="1" si="566"/>
        <v>162493.24609612449</v>
      </c>
      <c r="BQ989" s="15">
        <f ca="1">Inputs!$B$20*EXP($B$10-0.5*C$7^2+C$7*AJ989)</f>
        <v>9379.6193978232113</v>
      </c>
      <c r="BR989" s="15">
        <f t="shared" ca="1" si="567"/>
        <v>17350.907021446241</v>
      </c>
      <c r="BS989" s="15">
        <f t="shared" ca="1" si="568"/>
        <v>13721.292428141509</v>
      </c>
      <c r="BT989" s="15">
        <f t="shared" ca="1" si="569"/>
        <v>20222.243694190922</v>
      </c>
      <c r="BU989" s="15">
        <f t="shared" ca="1" si="570"/>
        <v>31920.582135503624</v>
      </c>
      <c r="BV989" s="15">
        <f t="shared" ca="1" si="571"/>
        <v>33276.319007037724</v>
      </c>
      <c r="BW989" s="15">
        <f t="shared" ca="1" si="572"/>
        <v>45854.281593455686</v>
      </c>
      <c r="BX989" s="15">
        <f t="shared" ca="1" si="573"/>
        <v>58416.133962613902</v>
      </c>
      <c r="BY989" s="15">
        <f t="shared" ca="1" si="574"/>
        <v>44386.433542126651</v>
      </c>
      <c r="BZ989" s="15">
        <f t="shared" ca="1" si="575"/>
        <v>59713.443941924284</v>
      </c>
      <c r="CA989" s="15">
        <f t="shared" ca="1" si="576"/>
        <v>68481.489316031104</v>
      </c>
      <c r="CB989" s="15">
        <f ca="1">(AU989*DCF!C$10-DCF!C$5*MAX(AU989*DCF!C$10,0)-MAX(AU989-Inputs!$B$6,0)/Inputs!$B$10)*DCF!C$6</f>
        <v>1030.783896692167</v>
      </c>
      <c r="CC989" s="15">
        <f ca="1">(AV989*DCF!D$10-DCF!D$5*MAX(AV989*DCF!D$10,0)-MAX(AV989-AU989,0)/Inputs!$B$10)*DCF!D$6</f>
        <v>1629.4163156788027</v>
      </c>
      <c r="CD989" s="15">
        <f ca="1">(AW989*DCF!E$10-DCF!E$5*MAX(AW989*DCF!E$10,0)-MAX(AW989-AV989,0)/Inputs!$B$10)*DCF!E$6</f>
        <v>2233.0160576214762</v>
      </c>
      <c r="CE989" s="15">
        <f ca="1">(AX989*DCF!F$10-DCF!F$5*MAX(AX989*DCF!F$10,0)-MAX(AX989-AW989,0)/Inputs!$B$10)*DCF!F$6</f>
        <v>2198.0535107931701</v>
      </c>
      <c r="CF989" s="15">
        <f ca="1">(AY989*DCF!G$10-DCF!G$5*MAX(AY989*DCF!G$10,0)-MAX(AY989-AX989,0)/Inputs!$B$10)*DCF!G$6</f>
        <v>2828.0114275420419</v>
      </c>
      <c r="CG989" s="15">
        <f ca="1">(AZ989*DCF!H$10-DCF!H$5*MAX(AZ989*DCF!H$10,0)-MAX(AZ989-AY989,0)/Inputs!$B$10)*DCF!H$6</f>
        <v>3591.8498479440441</v>
      </c>
      <c r="CH989" s="15">
        <f ca="1">(BA989*DCF!I$10-DCF!I$5*MAX(BA989*DCF!I$10,0)-MAX(BA989-AZ989,0)/Inputs!$B$10)*DCF!I$6</f>
        <v>4020.1420171124155</v>
      </c>
      <c r="CI989" s="15">
        <f ca="1">(BB989*DCF!J$10-DCF!J$5*MAX(BB989*DCF!J$10,0)-MAX(BB989-BA989,0)/Inputs!$B$10)*DCF!J$6</f>
        <v>5076.7110052935122</v>
      </c>
      <c r="CJ989" s="15">
        <f ca="1">(BC989*DCF!K$10-DCF!K$5*MAX(BC989*DCF!K$10,0)-MAX(BC989-BB989,0)/Inputs!$B$10)*DCF!K$6</f>
        <v>5863.9437803133178</v>
      </c>
      <c r="CK989" s="15">
        <f ca="1">(BD989*DCF!L$10-DCF!L$5*MAX(BD989*DCF!L$10,0)-MAX(BD989-BC989,0)/Inputs!$B$10)*DCF!L$6</f>
        <v>6071.3950096127073</v>
      </c>
      <c r="CL989" s="15">
        <f ca="1">(BE989*DCF!M$10-DCF!M$5*MAX(BE989*DCF!M$10,0)-MAX(BE989-BD989,0)/Inputs!$B$10)*DCF!M$6</f>
        <v>6870.5423136865593</v>
      </c>
      <c r="CM989" s="15">
        <f ca="1">(BF989*DCF!C$28-DCF!C$5*MAX(BF989*DCF!C$28,0)-MAX(BF989-Inputs!$B$13,0)/Inputs!$B$17)*DCF!C$6</f>
        <v>4215.1018323942144</v>
      </c>
      <c r="CN989" s="15">
        <f ca="1">(BG989*DCF!D$28-DCF!D$5*MAX(BG989*DCF!D$28,0)-MAX(BG989-BF989,0)/Inputs!$B$17)*DCF!D$6</f>
        <v>7267.4762100608104</v>
      </c>
      <c r="CO989" s="15">
        <f ca="1">(BH989*DCF!E$28-DCF!E$5*MAX(BH989*DCF!E$28,0)-MAX(BH989-BG989,0)/Inputs!$B$17)*DCF!E$6</f>
        <v>10531.64677651847</v>
      </c>
      <c r="CP989" s="15">
        <f ca="1">(BI989*DCF!F$28-DCF!F$5*MAX(BI989*DCF!F$28,0)-MAX(BI989-BH989,0)/Inputs!$B$17)*DCF!F$6</f>
        <v>13052.226781485275</v>
      </c>
      <c r="CQ989" s="15">
        <f ca="1">(BJ989*DCF!G$28-DCF!G$5*MAX(BJ989*DCF!G$28,0)-MAX(BJ989-BI989,0)/Inputs!$B$17)*DCF!G$6</f>
        <v>14412.011959673237</v>
      </c>
      <c r="CR989" s="15">
        <f ca="1">(BK989*DCF!H$28-DCF!H$5*MAX(BK989*DCF!H$28,0)-MAX(BK989-BJ989,0)/Inputs!$B$17)*DCF!H$6</f>
        <v>15259.590436938639</v>
      </c>
      <c r="CS989" s="15">
        <f ca="1">(BL989*DCF!I$28-DCF!I$5*MAX(BL989*DCF!I$28,0)-MAX(BL989-BK989,0)/Inputs!$B$17)*DCF!I$6</f>
        <v>15428.202872818432</v>
      </c>
      <c r="CT989" s="15">
        <f ca="1">(BM989*DCF!J$28-DCF!J$5*MAX(BM989*DCF!J$28,0)-MAX(BM989-BL989,0)/Inputs!$B$17)*DCF!J$6</f>
        <v>18671.544934595422</v>
      </c>
      <c r="CU989" s="15">
        <f ca="1">(BN989*DCF!K$28-DCF!K$5*MAX(BN989*DCF!K$28,0)-MAX(BN989-BM989,0)/Inputs!$B$17)*DCF!K$6</f>
        <v>21799.717485526588</v>
      </c>
      <c r="CV989" s="15">
        <f ca="1">(BO989*DCF!L$28-DCF!L$5*MAX(BO989*DCF!L$28,0)-MAX(BO989-BN989,0)/Inputs!$B$17)*DCF!L$6</f>
        <v>21661.616845938865</v>
      </c>
      <c r="CW989" s="15">
        <f ca="1">(BP989*DCF!M$28-DCF!M$5*MAX(BP989*DCF!M$28,0)-MAX(BP989-BO989,0)/Inputs!$B$17)*DCF!M$6</f>
        <v>25667.98605678435</v>
      </c>
      <c r="CX989" s="15">
        <f ca="1">(BQ989*DCF!C$46-DCF!C$5*MAX(BQ989*DCF!C$46,0)-MAX(BQ989-Inputs!$B$20,0)/Inputs!$B$24)*DCF!C$6</f>
        <v>-5020.0596289768209</v>
      </c>
      <c r="CY989" s="15">
        <f ca="1">(BR989*DCF!D$46-DCF!D$5*MAX(BR989*DCF!D$46,0)-MAX(BR989-BQ989,0)/Inputs!$B$24)*DCF!D$6</f>
        <v>-6362.6774614837241</v>
      </c>
      <c r="CZ989" s="15">
        <f ca="1">(BS989*DCF!E$46-DCF!E$5*MAX(BS989*DCF!E$46,0)-MAX(BS989-BR989,0)/Inputs!$B$24)*DCF!E$6</f>
        <v>-1622.5667201902597</v>
      </c>
      <c r="DA989" s="15">
        <f ca="1">(BT989*DCF!F$46-DCF!F$5*MAX(BT989*DCF!F$46,0)-MAX(BT989-BS989,0)/Inputs!$B$24)*DCF!F$6</f>
        <v>-3839.9135073038037</v>
      </c>
      <c r="DB989" s="15">
        <f ca="1">(BU989*DCF!G$46-DCF!G$5*MAX(BU989*DCF!G$46,0)-MAX(BU989-BT989,0)/Inputs!$B$24)*DCF!G$6</f>
        <v>-5008.8352363804815</v>
      </c>
      <c r="DC989" s="15">
        <f ca="1">(BV989*DCF!H$46-DCF!H$5*MAX(BV989*DCF!H$46,0)-MAX(BV989-BU989,0)/Inputs!$B$24)*DCF!H$6</f>
        <v>-421.28692609159094</v>
      </c>
      <c r="DD989" s="15">
        <f ca="1">(BW989*DCF!I$46-DCF!I$5*MAX(BW989*DCF!I$46,0)-MAX(BW989-BV989,0)/Inputs!$B$24)*DCF!I$6</f>
        <v>-2551.6240679902749</v>
      </c>
      <c r="DE989" s="15">
        <f ca="1">(BX989*DCF!J$46-DCF!J$5*MAX(BX989*DCF!J$46,0)-MAX(BX989-BW989,0)/Inputs!$B$24)*DCF!J$6</f>
        <v>-880.80278435554328</v>
      </c>
      <c r="DF989" s="15">
        <f ca="1">(BY989*DCF!K$46-DCF!K$5*MAX(BY989*DCF!K$46,0)-MAX(BY989-BX989,0)/Inputs!$B$24)*DCF!K$6</f>
        <v>2535.501046796383</v>
      </c>
      <c r="DG989" s="15">
        <f ca="1">(BZ989*DCF!L$46-DCF!L$5*MAX(BZ989*DCF!L$46,0)-MAX(BZ989-BY989,0)/Inputs!$B$24)*DCF!L$6</f>
        <v>659.16107342511509</v>
      </c>
      <c r="DH989" s="15">
        <f ca="1">(CA989*DCF!M$46-DCF!M$5*MAX(CA989*DCF!M$46,0)-MAX(CA989-BZ989,0)/Inputs!$B$24)*DCF!M$6</f>
        <v>3535.6657013033509</v>
      </c>
      <c r="DI989" s="15">
        <f ca="1">SUM(CB989:CL989)+BE989*DCF!M$10*(1+Inputs!$B$30)*(1-Inputs!$B$33)*(1-Inputs!$B$30/Inputs!$B$31)/(Inputs!$B$29-Inputs!$B$30)*DCF!M$6</f>
        <v>199656.32455145926</v>
      </c>
      <c r="DJ989" s="15">
        <f ca="1">SUM(CM989:CW989)+BP989*DCF!M$28*(1+Inputs!$B$30)*(1-Inputs!$B$33)*(1-Inputs!$B$30/Inputs!$B$31)/(Inputs!$B$29-Inputs!$B$30)*DCF!M$6</f>
        <v>770928.25904106081</v>
      </c>
      <c r="DK989" s="15">
        <f ca="1">SUM(CX989:DH989)+CA989*DCF!M$46*(1+Inputs!$B$30)*(1-Inputs!$B$33)*(1-Inputs!$B$30/Inputs!$B$31)/(Inputs!$B$29-Inputs!$B$30)*DCF!M$6</f>
        <v>86903.056122342008</v>
      </c>
      <c r="DM989" s="15">
        <f ca="1">DI989+DJ989+DK989+Inputs!$B$34+Inputs!$B$36-Inputs!$B$35</f>
        <v>1134338.6397148622</v>
      </c>
    </row>
    <row r="990" spans="1:117" x14ac:dyDescent="0.75">
      <c r="A990" s="11">
        <v>977</v>
      </c>
      <c r="C990" s="23">
        <f t="shared" ca="1" si="577"/>
        <v>-0.43046314863870017</v>
      </c>
      <c r="D990" s="23">
        <f t="shared" ca="1" si="577"/>
        <v>0.88784207917269031</v>
      </c>
      <c r="E990" s="23">
        <f t="shared" ca="1" si="577"/>
        <v>0.68895834128671607</v>
      </c>
      <c r="F990" s="23">
        <f t="shared" ca="1" si="577"/>
        <v>0.51729007729571352</v>
      </c>
      <c r="G990" s="23">
        <f t="shared" ca="1" si="577"/>
        <v>-1.1213137655116656</v>
      </c>
      <c r="H990" s="23">
        <f t="shared" ca="1" si="577"/>
        <v>0.24934145190729703</v>
      </c>
      <c r="I990" s="23">
        <f t="shared" ca="1" si="577"/>
        <v>1.0655414965566361</v>
      </c>
      <c r="J990" s="23">
        <f t="shared" ca="1" si="577"/>
        <v>1.2359876340702105</v>
      </c>
      <c r="K990" s="23">
        <f t="shared" ca="1" si="577"/>
        <v>0.40158991870840632</v>
      </c>
      <c r="L990" s="23">
        <f t="shared" ca="1" si="577"/>
        <v>-2.481092776684636</v>
      </c>
      <c r="M990" s="23">
        <f t="shared" ca="1" si="577"/>
        <v>1.0352352029332277</v>
      </c>
      <c r="N990" s="23">
        <f ca="1">SQRT(Inputs!$B$38)*C990+SQRT(1-Inputs!$B$38)*_xlfn.NORM.S.INV(RAND())</f>
        <v>-1.0878151572094863</v>
      </c>
      <c r="O990" s="23">
        <f ca="1">SQRT(Inputs!$B$38)*D990+SQRT(1-Inputs!$B$38)*_xlfn.NORM.S.INV(RAND())</f>
        <v>0.41909555740689663</v>
      </c>
      <c r="P990" s="23">
        <f ca="1">SQRT(Inputs!$B$38)*E990+SQRT(1-Inputs!$B$38)*_xlfn.NORM.S.INV(RAND())</f>
        <v>1.0305972328350199</v>
      </c>
      <c r="Q990" s="23">
        <f ca="1">SQRT(Inputs!$B$38)*F990+SQRT(1-Inputs!$B$38)*_xlfn.NORM.S.INV(RAND())</f>
        <v>4.6198267517597813E-2</v>
      </c>
      <c r="R990" s="23">
        <f ca="1">SQRT(Inputs!$B$38)*G990+SQRT(1-Inputs!$B$38)*_xlfn.NORM.S.INV(RAND())</f>
        <v>-1.2964155578386138</v>
      </c>
      <c r="S990" s="23">
        <f ca="1">SQRT(Inputs!$B$38)*H990+SQRT(1-Inputs!$B$38)*_xlfn.NORM.S.INV(RAND())</f>
        <v>-1.0185354863375715</v>
      </c>
      <c r="T990" s="23">
        <f ca="1">SQRT(Inputs!$B$38)*I990+SQRT(1-Inputs!$B$38)*_xlfn.NORM.S.INV(RAND())</f>
        <v>0.13158284959457156</v>
      </c>
      <c r="U990" s="23">
        <f ca="1">SQRT(Inputs!$B$38)*J990+SQRT(1-Inputs!$B$38)*_xlfn.NORM.S.INV(RAND())</f>
        <v>1.1181290181379868</v>
      </c>
      <c r="V990" s="23">
        <f ca="1">SQRT(Inputs!$B$38)*K990+SQRT(1-Inputs!$B$38)*_xlfn.NORM.S.INV(RAND())</f>
        <v>0.66214135656390694</v>
      </c>
      <c r="W990" s="23">
        <f ca="1">SQRT(Inputs!$B$38)*L990+SQRT(1-Inputs!$B$38)*_xlfn.NORM.S.INV(RAND())</f>
        <v>-0.43127160663833031</v>
      </c>
      <c r="X990" s="23">
        <f ca="1">SQRT(Inputs!$B$38)*M990+SQRT(1-Inputs!$B$38)*_xlfn.NORM.S.INV(RAND())</f>
        <v>-0.25348811012958694</v>
      </c>
      <c r="Y990" s="23">
        <f ca="1">SQRT(Inputs!$B$38)*C990+SQRT(1-Inputs!$B$38)*_xlfn.NORM.S.INV(RAND())</f>
        <v>0.48490964316411378</v>
      </c>
      <c r="Z990" s="23">
        <f ca="1">SQRT(Inputs!$B$38)*D990+SQRT(1-Inputs!$B$38)*_xlfn.NORM.S.INV(RAND())</f>
        <v>-0.27541112583309107</v>
      </c>
      <c r="AA990" s="23">
        <f ca="1">SQRT(Inputs!$B$38)*E990+SQRT(1-Inputs!$B$38)*_xlfn.NORM.S.INV(RAND())</f>
        <v>-0.16899802801092878</v>
      </c>
      <c r="AB990" s="23">
        <f ca="1">SQRT(Inputs!$B$38)*F990+SQRT(1-Inputs!$B$38)*_xlfn.NORM.S.INV(RAND())</f>
        <v>-6.5797607369321665E-2</v>
      </c>
      <c r="AC990" s="23">
        <f ca="1">SQRT(Inputs!$B$38)*G990+SQRT(1-Inputs!$B$38)*_xlfn.NORM.S.INV(RAND())</f>
        <v>-0.9960539173977967</v>
      </c>
      <c r="AD990" s="23">
        <f ca="1">SQRT(Inputs!$B$38)*H990+SQRT(1-Inputs!$B$38)*_xlfn.NORM.S.INV(RAND())</f>
        <v>-0.19311313404623678</v>
      </c>
      <c r="AE990" s="23">
        <f ca="1">SQRT(Inputs!$B$38)*I990+SQRT(1-Inputs!$B$38)*_xlfn.NORM.S.INV(RAND())</f>
        <v>-0.32162077889617502</v>
      </c>
      <c r="AF990" s="23">
        <f ca="1">SQRT(Inputs!$B$38)*J990+SQRT(1-Inputs!$B$38)*_xlfn.NORM.S.INV(RAND())</f>
        <v>2.0908508348479566</v>
      </c>
      <c r="AG990" s="23">
        <f ca="1">SQRT(Inputs!$B$38)*K990+SQRT(1-Inputs!$B$38)*_xlfn.NORM.S.INV(RAND())</f>
        <v>1.9909161827913804</v>
      </c>
      <c r="AH990" s="23">
        <f ca="1">SQRT(Inputs!$B$38)*L990+SQRT(1-Inputs!$B$38)*_xlfn.NORM.S.INV(RAND())</f>
        <v>-1.3571998411661985</v>
      </c>
      <c r="AI990" s="23">
        <f ca="1">SQRT(Inputs!$B$38)*M990+SQRT(1-Inputs!$B$38)*_xlfn.NORM.S.INV(RAND())</f>
        <v>1.8730466252232398</v>
      </c>
      <c r="AJ990" s="23">
        <f ca="1">SQRT(Inputs!$B$38)*C990+SQRT(1-Inputs!$B$38)*_xlfn.NORM.S.INV(RAND())</f>
        <v>0.66848972673606566</v>
      </c>
      <c r="AK990" s="23">
        <f ca="1">SQRT(Inputs!$B$38)*D990+SQRT(1-Inputs!$B$38)*_xlfn.NORM.S.INV(RAND())</f>
        <v>1.2025328471959298</v>
      </c>
      <c r="AL990" s="23">
        <f ca="1">SQRT(Inputs!$B$38)*E990+SQRT(1-Inputs!$B$38)*_xlfn.NORM.S.INV(RAND())</f>
        <v>0.1138053294131407</v>
      </c>
      <c r="AM990" s="23">
        <f ca="1">SQRT(Inputs!$B$38)*F990+SQRT(1-Inputs!$B$38)*_xlfn.NORM.S.INV(RAND())</f>
        <v>1.3486569637984243</v>
      </c>
      <c r="AN990" s="23">
        <f ca="1">SQRT(Inputs!$B$38)*G990+SQRT(1-Inputs!$B$38)*_xlfn.NORM.S.INV(RAND())</f>
        <v>-0.11898279103966108</v>
      </c>
      <c r="AO990" s="23">
        <f ca="1">SQRT(Inputs!$B$38)*H990+SQRT(1-Inputs!$B$38)*_xlfn.NORM.S.INV(RAND())</f>
        <v>0.56150969637988679</v>
      </c>
      <c r="AP990" s="23">
        <f ca="1">SQRT(Inputs!$B$38)*I990+SQRT(1-Inputs!$B$38)*_xlfn.NORM.S.INV(RAND())</f>
        <v>0.52271020450863348</v>
      </c>
      <c r="AQ990" s="23">
        <f ca="1">SQRT(Inputs!$B$38)*J990+SQRT(1-Inputs!$B$38)*_xlfn.NORM.S.INV(RAND())</f>
        <v>1.9878536240159921</v>
      </c>
      <c r="AR990" s="23">
        <f ca="1">SQRT(Inputs!$B$38)*K990+SQRT(1-Inputs!$B$38)*_xlfn.NORM.S.INV(RAND())</f>
        <v>0.29812845127585402</v>
      </c>
      <c r="AS990" s="23">
        <f ca="1">SQRT(Inputs!$B$38)*L990+SQRT(1-Inputs!$B$38)*_xlfn.NORM.S.INV(RAND())</f>
        <v>-0.32162396531353732</v>
      </c>
      <c r="AT990" s="23">
        <f ca="1">SQRT(Inputs!$B$38)*M990+SQRT(1-Inputs!$B$38)*_xlfn.NORM.S.INV(RAND())</f>
        <v>1.2067333074255755</v>
      </c>
      <c r="AU990" s="15">
        <f ca="1">Inputs!$B$6*EXP($B$8-0.5*C$5^2+C$5*N990)</f>
        <v>4161.057099053528</v>
      </c>
      <c r="AV990" s="15">
        <f t="shared" ca="1" si="547"/>
        <v>5386.9130030553324</v>
      </c>
      <c r="AW990" s="15">
        <f t="shared" ca="1" si="548"/>
        <v>7547.9520215362663</v>
      </c>
      <c r="AX990" s="15">
        <f t="shared" ca="1" si="549"/>
        <v>9268.6332169636789</v>
      </c>
      <c r="AY990" s="15">
        <f t="shared" ca="1" si="550"/>
        <v>9735.7297215314793</v>
      </c>
      <c r="AZ990" s="15">
        <f t="shared" ca="1" si="551"/>
        <v>10643.730144382438</v>
      </c>
      <c r="BA990" s="15">
        <f t="shared" ca="1" si="552"/>
        <v>13205.820535808309</v>
      </c>
      <c r="BB990" s="15">
        <f t="shared" ca="1" si="553"/>
        <v>18084.509497623971</v>
      </c>
      <c r="BC990" s="15">
        <f t="shared" ca="1" si="554"/>
        <v>23610.824021421671</v>
      </c>
      <c r="BD990" s="15">
        <f t="shared" ca="1" si="555"/>
        <v>27781.899830976286</v>
      </c>
      <c r="BE990" s="15">
        <f t="shared" ca="1" si="556"/>
        <v>33266.178540136156</v>
      </c>
      <c r="BF990" s="15">
        <f ca="1">Inputs!$B$13*EXP($B$9-0.5*C$6^2+C$6*Y990)</f>
        <v>15226.634573433808</v>
      </c>
      <c r="BG990" s="15">
        <f t="shared" ca="1" si="557"/>
        <v>17657.578839100341</v>
      </c>
      <c r="BH990" s="15">
        <f t="shared" ca="1" si="558"/>
        <v>20977.991158026292</v>
      </c>
      <c r="BI990" s="15">
        <f t="shared" ca="1" si="559"/>
        <v>25421.451988296347</v>
      </c>
      <c r="BJ990" s="15">
        <f t="shared" ca="1" si="560"/>
        <v>26996.854674357448</v>
      </c>
      <c r="BK990" s="15">
        <f t="shared" ca="1" si="561"/>
        <v>32273.758742503993</v>
      </c>
      <c r="BL990" s="15">
        <f t="shared" ca="1" si="562"/>
        <v>38026.024861996993</v>
      </c>
      <c r="BM990" s="15">
        <f t="shared" ca="1" si="563"/>
        <v>60605.676457873233</v>
      </c>
      <c r="BN990" s="15">
        <f t="shared" ca="1" si="564"/>
        <v>94621.439156189968</v>
      </c>
      <c r="BO990" s="15">
        <f t="shared" ca="1" si="565"/>
        <v>99430.5716809242</v>
      </c>
      <c r="BP990" s="15">
        <f t="shared" ca="1" si="566"/>
        <v>151311.9599934211</v>
      </c>
      <c r="BQ990" s="15">
        <f ca="1">Inputs!$B$20*EXP($B$10-0.5*C$7^2+C$7*AJ990)</f>
        <v>5437.2593613629915</v>
      </c>
      <c r="BR990" s="15">
        <f t="shared" ca="1" si="567"/>
        <v>10808.76148694915</v>
      </c>
      <c r="BS990" s="15">
        <f t="shared" ca="1" si="568"/>
        <v>15293.219658781063</v>
      </c>
      <c r="BT990" s="15">
        <f t="shared" ca="1" si="569"/>
        <v>30036.302167195394</v>
      </c>
      <c r="BU990" s="15">
        <f t="shared" ca="1" si="570"/>
        <v>40445.355525269464</v>
      </c>
      <c r="BV990" s="15">
        <f t="shared" ca="1" si="571"/>
        <v>63859.7626302922</v>
      </c>
      <c r="BW990" s="15">
        <f t="shared" ca="1" si="572"/>
        <v>99537.358705047183</v>
      </c>
      <c r="BX990" s="15">
        <f t="shared" ca="1" si="573"/>
        <v>207381.76602861856</v>
      </c>
      <c r="BY990" s="15">
        <f t="shared" ca="1" si="574"/>
        <v>307633.20911870518</v>
      </c>
      <c r="BZ990" s="15">
        <f t="shared" ca="1" si="575"/>
        <v>406870.70017079613</v>
      </c>
      <c r="CA990" s="15">
        <f t="shared" ca="1" si="576"/>
        <v>708219.56919810839</v>
      </c>
      <c r="CB990" s="15">
        <f ca="1">(AU990*DCF!C$10-DCF!C$5*MAX(AU990*DCF!C$10,0)-MAX(AU990-Inputs!$B$6,0)/Inputs!$B$10)*DCF!C$6</f>
        <v>1048.7868763438271</v>
      </c>
      <c r="CC990" s="15">
        <f ca="1">(AV990*DCF!D$10-DCF!D$5*MAX(AV990*DCF!D$10,0)-MAX(AV990-AU990,0)/Inputs!$B$10)*DCF!D$6</f>
        <v>1014.1306700943992</v>
      </c>
      <c r="CD990" s="15">
        <f ca="1">(AW990*DCF!E$10-DCF!E$5*MAX(AW990*DCF!E$10,0)-MAX(AW990-AV990,0)/Inputs!$B$10)*DCF!E$6</f>
        <v>1255.9464892764381</v>
      </c>
      <c r="CE990" s="15">
        <f ca="1">(AX990*DCF!F$10-DCF!F$5*MAX(AX990*DCF!F$10,0)-MAX(AX990-AW990,0)/Inputs!$B$10)*DCF!F$6</f>
        <v>1665.2967639194992</v>
      </c>
      <c r="CF990" s="15">
        <f ca="1">(AY990*DCF!G$10-DCF!G$5*MAX(AY990*DCF!G$10,0)-MAX(AY990-AX990,0)/Inputs!$B$10)*DCF!G$6</f>
        <v>1916.164256442823</v>
      </c>
      <c r="CG990" s="15">
        <f ca="1">(AZ990*DCF!H$10-DCF!H$5*MAX(AZ990*DCF!H$10,0)-MAX(AZ990-AY990,0)/Inputs!$B$10)*DCF!H$6</f>
        <v>1905.2560889500969</v>
      </c>
      <c r="CH990" s="15">
        <f ca="1">(BA990*DCF!I$10-DCF!I$5*MAX(BA990*DCF!I$10,0)-MAX(BA990-AZ990,0)/Inputs!$B$10)*DCF!I$6</f>
        <v>1991.9490703637655</v>
      </c>
      <c r="CI990" s="15">
        <f ca="1">(BB990*DCF!J$10-DCF!J$5*MAX(BB990*DCF!J$10,0)-MAX(BB990-BA990,0)/Inputs!$B$10)*DCF!J$6</f>
        <v>2364.0588738978536</v>
      </c>
      <c r="CJ990" s="15">
        <f ca="1">(BC990*DCF!K$10-DCF!K$5*MAX(BC990*DCF!K$10,0)-MAX(BC990-BB990,0)/Inputs!$B$10)*DCF!K$6</f>
        <v>3027.3635680656812</v>
      </c>
      <c r="CK990" s="15">
        <f ca="1">(BD990*DCF!L$10-DCF!L$5*MAX(BD990*DCF!L$10,0)-MAX(BD990-BC990,0)/Inputs!$B$10)*DCF!L$6</f>
        <v>3650.6511564306056</v>
      </c>
      <c r="CL990" s="15">
        <f ca="1">(BE990*DCF!M$10-DCF!M$5*MAX(BE990*DCF!M$10,0)-MAX(BE990-BD990,0)/Inputs!$B$10)*DCF!M$6</f>
        <v>4039.1323674967662</v>
      </c>
      <c r="CM990" s="15">
        <f ca="1">(BF990*DCF!C$28-DCF!C$5*MAX(BF990*DCF!C$28,0)-MAX(BF990-Inputs!$B$13,0)/Inputs!$B$17)*DCF!C$6</f>
        <v>3760.3173800060599</v>
      </c>
      <c r="CN990" s="15">
        <f ca="1">(BG990*DCF!D$28-DCF!D$5*MAX(BG990*DCF!D$28,0)-MAX(BG990-BF990,0)/Inputs!$B$17)*DCF!D$6</f>
        <v>4681.932349419897</v>
      </c>
      <c r="CO990" s="15">
        <f ca="1">(BH990*DCF!E$28-DCF!E$5*MAX(BH990*DCF!E$28,0)-MAX(BH990-BG990,0)/Inputs!$B$17)*DCF!E$6</f>
        <v>5286.933076058489</v>
      </c>
      <c r="CP990" s="15">
        <f ca="1">(BI990*DCF!F$28-DCF!F$5*MAX(BI990*DCF!F$28,0)-MAX(BI990-BH990,0)/Inputs!$B$17)*DCF!F$6</f>
        <v>6092.2523134448693</v>
      </c>
      <c r="CQ990" s="15">
        <f ca="1">(BJ990*DCF!G$28-DCF!G$5*MAX(BJ990*DCF!G$28,0)-MAX(BJ990-BI990,0)/Inputs!$B$17)*DCF!G$6</f>
        <v>6739.5716010910046</v>
      </c>
      <c r="CR990" s="15">
        <f ca="1">(BK990*DCF!H$28-DCF!H$5*MAX(BK990*DCF!H$28,0)-MAX(BK990-BJ990,0)/Inputs!$B$17)*DCF!H$6</f>
        <v>7161.7738011045476</v>
      </c>
      <c r="CS990" s="15">
        <f ca="1">(BL990*DCF!I$28-DCF!I$5*MAX(BL990*DCF!I$28,0)-MAX(BL990-BK990,0)/Inputs!$B$17)*DCF!I$6</f>
        <v>8116.3086983807634</v>
      </c>
      <c r="CT990" s="15">
        <f ca="1">(BM990*DCF!J$28-DCF!J$5*MAX(BM990*DCF!J$28,0)-MAX(BM990-BL990,0)/Inputs!$B$17)*DCF!J$6</f>
        <v>10526.219764504574</v>
      </c>
      <c r="CU990" s="15">
        <f ca="1">(BN990*DCF!K$28-DCF!K$5*MAX(BN990*DCF!K$28,0)-MAX(BN990-BM990,0)/Inputs!$B$17)*DCF!K$6</f>
        <v>15815.983589463011</v>
      </c>
      <c r="CV990" s="15">
        <f ca="1">(BO990*DCF!L$28-DCF!L$5*MAX(BO990*DCF!L$28,0)-MAX(BO990-BN990,0)/Inputs!$B$17)*DCF!L$6</f>
        <v>19294.324721137855</v>
      </c>
      <c r="CW990" s="15">
        <f ca="1">(BP990*DCF!M$28-DCF!M$5*MAX(BP990*DCF!M$28,0)-MAX(BP990-BO990,0)/Inputs!$B$17)*DCF!M$6</f>
        <v>23046.369932313137</v>
      </c>
      <c r="CX990" s="15">
        <f ca="1">(BQ990*DCF!C$46-DCF!C$5*MAX(BQ990*DCF!C$46,0)-MAX(BQ990-Inputs!$B$20,0)/Inputs!$B$24)*DCF!C$6</f>
        <v>-2288.6323519835969</v>
      </c>
      <c r="CY990" s="15">
        <f ca="1">(BR990*DCF!D$46-DCF!D$5*MAX(BR990*DCF!D$46,0)-MAX(BR990-BQ990,0)/Inputs!$B$24)*DCF!D$6</f>
        <v>-4136.7788917177304</v>
      </c>
      <c r="CZ990" s="15">
        <f ca="1">(BS990*DCF!E$46-DCF!E$5*MAX(BS990*DCF!E$46,0)-MAX(BS990-BR990,0)/Inputs!$B$24)*DCF!E$6</f>
        <v>-3576.0998082993851</v>
      </c>
      <c r="DA990" s="15">
        <f ca="1">(BT990*DCF!F$46-DCF!F$5*MAX(BT990*DCF!F$46,0)-MAX(BT990-BS990,0)/Inputs!$B$24)*DCF!F$6</f>
        <v>-7555.8558335083608</v>
      </c>
      <c r="DB990" s="15">
        <f ca="1">(BU990*DCF!G$46-DCF!G$5*MAX(BU990*DCF!G$46,0)-MAX(BU990-BT990,0)/Inputs!$B$24)*DCF!G$6</f>
        <v>-4861.9017414779755</v>
      </c>
      <c r="DC990" s="15">
        <f ca="1">(BV990*DCF!H$46-DCF!H$5*MAX(BV990*DCF!H$46,0)-MAX(BV990-BU990,0)/Inputs!$B$24)*DCF!H$6</f>
        <v>-7275.8835454332684</v>
      </c>
      <c r="DD990" s="15">
        <f ca="1">(BW990*DCF!I$46-DCF!I$5*MAX(BW990*DCF!I$46,0)-MAX(BW990-BV990,0)/Inputs!$B$24)*DCF!I$6</f>
        <v>-7942.8037486419671</v>
      </c>
      <c r="DE990" s="15">
        <f ca="1">(BX990*DCF!J$46-DCF!J$5*MAX(BX990*DCF!J$46,0)-MAX(BX990-BW990,0)/Inputs!$B$24)*DCF!J$6</f>
        <v>-19899.4834569376</v>
      </c>
      <c r="DF990" s="15">
        <f ca="1">(BY990*DCF!K$46-DCF!K$5*MAX(BY990*DCF!K$46,0)-MAX(BY990-BX990,0)/Inputs!$B$24)*DCF!K$6</f>
        <v>-6985.8984642845471</v>
      </c>
      <c r="DG990" s="15">
        <f ca="1">(BZ990*DCF!L$46-DCF!L$5*MAX(BZ990*DCF!L$46,0)-MAX(BZ990-BY990,0)/Inputs!$B$24)*DCF!L$6</f>
        <v>5667.3175242225252</v>
      </c>
      <c r="DH990" s="15">
        <f ca="1">(CA990*DCF!M$46-DCF!M$5*MAX(CA990*DCF!M$46,0)-MAX(CA990-BZ990,0)/Inputs!$B$24)*DCF!M$6</f>
        <v>-7477.2149193033902</v>
      </c>
      <c r="DI990" s="15">
        <f ca="1">SUM(CB990:CL990)+BE990*DCF!M$10*(1+Inputs!$B$30)*(1-Inputs!$B$33)*(1-Inputs!$B$30/Inputs!$B$31)/(Inputs!$B$29-Inputs!$B$30)*DCF!M$6</f>
        <v>116458.95095815133</v>
      </c>
      <c r="DJ990" s="15">
        <f ca="1">SUM(CM990:CW990)+BP990*DCF!M$28*(1+Inputs!$B$30)*(1-Inputs!$B$33)*(1-Inputs!$B$30/Inputs!$B$31)/(Inputs!$B$29-Inputs!$B$30)*DCF!M$6</f>
        <v>671992.90130055021</v>
      </c>
      <c r="DK990" s="15">
        <f ca="1">SUM(CX990:DH990)+CA990*DCF!M$46*(1+Inputs!$B$30)*(1-Inputs!$B$33)*(1-Inputs!$B$30/Inputs!$B$31)/(Inputs!$B$29-Inputs!$B$30)*DCF!M$6</f>
        <v>1028658.1127140814</v>
      </c>
      <c r="DM990" s="15">
        <f ca="1">DI990+DJ990+DK990+Inputs!$B$34+Inputs!$B$36-Inputs!$B$35</f>
        <v>1893960.9649727829</v>
      </c>
    </row>
    <row r="991" spans="1:117" x14ac:dyDescent="0.75">
      <c r="A991" s="11">
        <v>978</v>
      </c>
      <c r="C991" s="23">
        <f t="shared" ca="1" si="577"/>
        <v>-1.0190677361921365</v>
      </c>
      <c r="D991" s="23">
        <f t="shared" ca="1" si="577"/>
        <v>-0.74181614709961941</v>
      </c>
      <c r="E991" s="23">
        <f t="shared" ca="1" si="577"/>
        <v>-0.6935830307286287</v>
      </c>
      <c r="F991" s="23">
        <f t="shared" ca="1" si="577"/>
        <v>-0.27953545017962977</v>
      </c>
      <c r="G991" s="23">
        <f t="shared" ca="1" si="577"/>
        <v>-0.10192538361639973</v>
      </c>
      <c r="H991" s="23">
        <f t="shared" ca="1" si="577"/>
        <v>-4.692242640476716E-2</v>
      </c>
      <c r="I991" s="23">
        <f t="shared" ca="1" si="577"/>
        <v>0.23588050915906172</v>
      </c>
      <c r="J991" s="23">
        <f t="shared" ca="1" si="577"/>
        <v>0.27924337443222325</v>
      </c>
      <c r="K991" s="23">
        <f t="shared" ca="1" si="577"/>
        <v>0.95741055474343073</v>
      </c>
      <c r="L991" s="23">
        <f t="shared" ca="1" si="577"/>
        <v>2.4968786139765435</v>
      </c>
      <c r="M991" s="23">
        <f t="shared" ca="1" si="577"/>
        <v>-0.22855816671210957</v>
      </c>
      <c r="N991" s="23">
        <f ca="1">SQRT(Inputs!$B$38)*C991+SQRT(1-Inputs!$B$38)*_xlfn.NORM.S.INV(RAND())</f>
        <v>-0.10033876991881197</v>
      </c>
      <c r="O991" s="23">
        <f ca="1">SQRT(Inputs!$B$38)*D991+SQRT(1-Inputs!$B$38)*_xlfn.NORM.S.INV(RAND())</f>
        <v>-0.32678381967223785</v>
      </c>
      <c r="P991" s="23">
        <f ca="1">SQRT(Inputs!$B$38)*E991+SQRT(1-Inputs!$B$38)*_xlfn.NORM.S.INV(RAND())</f>
        <v>-0.38746344824233619</v>
      </c>
      <c r="Q991" s="23">
        <f ca="1">SQRT(Inputs!$B$38)*F991+SQRT(1-Inputs!$B$38)*_xlfn.NORM.S.INV(RAND())</f>
        <v>-0.57348954551211029</v>
      </c>
      <c r="R991" s="23">
        <f ca="1">SQRT(Inputs!$B$38)*G991+SQRT(1-Inputs!$B$38)*_xlfn.NORM.S.INV(RAND())</f>
        <v>-0.55752803696584763</v>
      </c>
      <c r="S991" s="23">
        <f ca="1">SQRT(Inputs!$B$38)*H991+SQRT(1-Inputs!$B$38)*_xlfn.NORM.S.INV(RAND())</f>
        <v>7.2384983776936723E-2</v>
      </c>
      <c r="T991" s="23">
        <f ca="1">SQRT(Inputs!$B$38)*I991+SQRT(1-Inputs!$B$38)*_xlfn.NORM.S.INV(RAND())</f>
        <v>0.2667491811162489</v>
      </c>
      <c r="U991" s="23">
        <f ca="1">SQRT(Inputs!$B$38)*J991+SQRT(1-Inputs!$B$38)*_xlfn.NORM.S.INV(RAND())</f>
        <v>1.4491689977360116</v>
      </c>
      <c r="V991" s="23">
        <f ca="1">SQRT(Inputs!$B$38)*K991+SQRT(1-Inputs!$B$38)*_xlfn.NORM.S.INV(RAND())</f>
        <v>1.1793622325941224</v>
      </c>
      <c r="W991" s="23">
        <f ca="1">SQRT(Inputs!$B$38)*L991+SQRT(1-Inputs!$B$38)*_xlfn.NORM.S.INV(RAND())</f>
        <v>1.0583905274612677</v>
      </c>
      <c r="X991" s="23">
        <f ca="1">SQRT(Inputs!$B$38)*M991+SQRT(1-Inputs!$B$38)*_xlfn.NORM.S.INV(RAND())</f>
        <v>0.60405016491080021</v>
      </c>
      <c r="Y991" s="23">
        <f ca="1">SQRT(Inputs!$B$38)*C991+SQRT(1-Inputs!$B$38)*_xlfn.NORM.S.INV(RAND())</f>
        <v>-1.03870987154035</v>
      </c>
      <c r="Z991" s="23">
        <f ca="1">SQRT(Inputs!$B$38)*D991+SQRT(1-Inputs!$B$38)*_xlfn.NORM.S.INV(RAND())</f>
        <v>-0.31812125570581812</v>
      </c>
      <c r="AA991" s="23">
        <f ca="1">SQRT(Inputs!$B$38)*E991+SQRT(1-Inputs!$B$38)*_xlfn.NORM.S.INV(RAND())</f>
        <v>-0.34395639703935993</v>
      </c>
      <c r="AB991" s="23">
        <f ca="1">SQRT(Inputs!$B$38)*F991+SQRT(1-Inputs!$B$38)*_xlfn.NORM.S.INV(RAND())</f>
        <v>0.70987330390610448</v>
      </c>
      <c r="AC991" s="23">
        <f ca="1">SQRT(Inputs!$B$38)*G991+SQRT(1-Inputs!$B$38)*_xlfn.NORM.S.INV(RAND())</f>
        <v>-0.84770585613082017</v>
      </c>
      <c r="AD991" s="23">
        <f ca="1">SQRT(Inputs!$B$38)*H991+SQRT(1-Inputs!$B$38)*_xlfn.NORM.S.INV(RAND())</f>
        <v>0.2867869948278694</v>
      </c>
      <c r="AE991" s="23">
        <f ca="1">SQRT(Inputs!$B$38)*I991+SQRT(1-Inputs!$B$38)*_xlfn.NORM.S.INV(RAND())</f>
        <v>0.89160388423849546</v>
      </c>
      <c r="AF991" s="23">
        <f ca="1">SQRT(Inputs!$B$38)*J991+SQRT(1-Inputs!$B$38)*_xlfn.NORM.S.INV(RAND())</f>
        <v>0.24929504618683151</v>
      </c>
      <c r="AG991" s="23">
        <f ca="1">SQRT(Inputs!$B$38)*K991+SQRT(1-Inputs!$B$38)*_xlfn.NORM.S.INV(RAND())</f>
        <v>-1.7554096345802526</v>
      </c>
      <c r="AH991" s="23">
        <f ca="1">SQRT(Inputs!$B$38)*L991+SQRT(1-Inputs!$B$38)*_xlfn.NORM.S.INV(RAND())</f>
        <v>1.2631799407386459</v>
      </c>
      <c r="AI991" s="23">
        <f ca="1">SQRT(Inputs!$B$38)*M991+SQRT(1-Inputs!$B$38)*_xlfn.NORM.S.INV(RAND())</f>
        <v>-0.47629271838371751</v>
      </c>
      <c r="AJ991" s="23">
        <f ca="1">SQRT(Inputs!$B$38)*C991+SQRT(1-Inputs!$B$38)*_xlfn.NORM.S.INV(RAND())</f>
        <v>-0.74271754432388648</v>
      </c>
      <c r="AK991" s="23">
        <f ca="1">SQRT(Inputs!$B$38)*D991+SQRT(1-Inputs!$B$38)*_xlfn.NORM.S.INV(RAND())</f>
        <v>-0.12047088075686813</v>
      </c>
      <c r="AL991" s="23">
        <f ca="1">SQRT(Inputs!$B$38)*E991+SQRT(1-Inputs!$B$38)*_xlfn.NORM.S.INV(RAND())</f>
        <v>-1.7303727166314713</v>
      </c>
      <c r="AM991" s="23">
        <f ca="1">SQRT(Inputs!$B$38)*F991+SQRT(1-Inputs!$B$38)*_xlfn.NORM.S.INV(RAND())</f>
        <v>1.4988574988934598</v>
      </c>
      <c r="AN991" s="23">
        <f ca="1">SQRT(Inputs!$B$38)*G991+SQRT(1-Inputs!$B$38)*_xlfn.NORM.S.INV(RAND())</f>
        <v>-0.60964239026614619</v>
      </c>
      <c r="AO991" s="23">
        <f ca="1">SQRT(Inputs!$B$38)*H991+SQRT(1-Inputs!$B$38)*_xlfn.NORM.S.INV(RAND())</f>
        <v>-0.48540650325476481</v>
      </c>
      <c r="AP991" s="23">
        <f ca="1">SQRT(Inputs!$B$38)*I991+SQRT(1-Inputs!$B$38)*_xlfn.NORM.S.INV(RAND())</f>
        <v>-1.5287952650959911</v>
      </c>
      <c r="AQ991" s="23">
        <f ca="1">SQRT(Inputs!$B$38)*J991+SQRT(1-Inputs!$B$38)*_xlfn.NORM.S.INV(RAND())</f>
        <v>0.79948539594640444</v>
      </c>
      <c r="AR991" s="23">
        <f ca="1">SQRT(Inputs!$B$38)*K991+SQRT(1-Inputs!$B$38)*_xlfn.NORM.S.INV(RAND())</f>
        <v>0.2791293492074145</v>
      </c>
      <c r="AS991" s="23">
        <f ca="1">SQRT(Inputs!$B$38)*L991+SQRT(1-Inputs!$B$38)*_xlfn.NORM.S.INV(RAND())</f>
        <v>1.248461895274708</v>
      </c>
      <c r="AT991" s="23">
        <f ca="1">SQRT(Inputs!$B$38)*M991+SQRT(1-Inputs!$B$38)*_xlfn.NORM.S.INV(RAND())</f>
        <v>-0.48751367099630977</v>
      </c>
      <c r="AU991" s="15">
        <f ca="1">Inputs!$B$6*EXP($B$8-0.5*C$5^2+C$5*N991)</f>
        <v>4882.2930263155768</v>
      </c>
      <c r="AV991" s="15">
        <f t="shared" ca="1" si="547"/>
        <v>5664.1123598829681</v>
      </c>
      <c r="AW991" s="15">
        <f t="shared" ca="1" si="548"/>
        <v>6554.7127576126986</v>
      </c>
      <c r="AX991" s="15">
        <f t="shared" ca="1" si="549"/>
        <v>7449.3334507164163</v>
      </c>
      <c r="AY991" s="15">
        <f t="shared" ca="1" si="550"/>
        <v>8529.9575128376455</v>
      </c>
      <c r="AZ991" s="15">
        <f t="shared" ca="1" si="551"/>
        <v>10515.857086780909</v>
      </c>
      <c r="BA991" s="15">
        <f t="shared" ca="1" si="552"/>
        <v>13233.049706681504</v>
      </c>
      <c r="BB991" s="15">
        <f t="shared" ca="1" si="553"/>
        <v>18732.918188581414</v>
      </c>
      <c r="BC991" s="15">
        <f t="shared" ca="1" si="554"/>
        <v>25709.461856689337</v>
      </c>
      <c r="BD991" s="15">
        <f t="shared" ca="1" si="555"/>
        <v>34774.067310426086</v>
      </c>
      <c r="BE991" s="15">
        <f t="shared" ca="1" si="556"/>
        <v>45021.190172504554</v>
      </c>
      <c r="BF991" s="15">
        <f ca="1">Inputs!$B$13*EXP($B$9-0.5*C$6^2+C$6*Y991)</f>
        <v>11257.022084158871</v>
      </c>
      <c r="BG991" s="15">
        <f t="shared" ca="1" si="557"/>
        <v>12953.998301882511</v>
      </c>
      <c r="BH991" s="15">
        <f t="shared" ca="1" si="558"/>
        <v>14949.757978434271</v>
      </c>
      <c r="BI991" s="15">
        <f t="shared" ca="1" si="559"/>
        <v>20413.68495238075</v>
      </c>
      <c r="BJ991" s="15">
        <f t="shared" ca="1" si="560"/>
        <v>22147.313421818981</v>
      </c>
      <c r="BK991" s="15">
        <f t="shared" ca="1" si="561"/>
        <v>28263.903625949813</v>
      </c>
      <c r="BL991" s="15">
        <f t="shared" ca="1" si="562"/>
        <v>38971.304049797385</v>
      </c>
      <c r="BM991" s="15">
        <f t="shared" ca="1" si="563"/>
        <v>49410.91386214568</v>
      </c>
      <c r="BN991" s="15">
        <f t="shared" ca="1" si="564"/>
        <v>49240.804900776595</v>
      </c>
      <c r="BO991" s="15">
        <f t="shared" ca="1" si="565"/>
        <v>70167.957100753818</v>
      </c>
      <c r="BP991" s="15">
        <f t="shared" ca="1" si="566"/>
        <v>81826.745470190624</v>
      </c>
      <c r="BQ991" s="15">
        <f ca="1">Inputs!$B$20*EXP($B$10-0.5*C$7^2+C$7*AJ991)</f>
        <v>3296.1145030570656</v>
      </c>
      <c r="BR991" s="15">
        <f t="shared" ca="1" si="567"/>
        <v>4304.5247043146628</v>
      </c>
      <c r="BS991" s="15">
        <f t="shared" ca="1" si="568"/>
        <v>3586.1024466647709</v>
      </c>
      <c r="BT991" s="15">
        <f t="shared" ca="1" si="569"/>
        <v>7326.2628149820439</v>
      </c>
      <c r="BU991" s="15">
        <f t="shared" ca="1" si="570"/>
        <v>8760.7874961947746</v>
      </c>
      <c r="BV991" s="15">
        <f t="shared" ca="1" si="571"/>
        <v>10926.103539306561</v>
      </c>
      <c r="BW991" s="15">
        <f t="shared" ca="1" si="572"/>
        <v>11031.984534843577</v>
      </c>
      <c r="BX991" s="15">
        <f t="shared" ca="1" si="573"/>
        <v>18112.276889500587</v>
      </c>
      <c r="BY991" s="15">
        <f t="shared" ca="1" si="574"/>
        <v>26770.534144582605</v>
      </c>
      <c r="BZ991" s="15">
        <f t="shared" ca="1" si="575"/>
        <v>47253.368590970378</v>
      </c>
      <c r="CA991" s="15">
        <f t="shared" ca="1" si="576"/>
        <v>60868.368865729673</v>
      </c>
      <c r="CB991" s="15">
        <f ca="1">(AU991*DCF!C$10-DCF!C$5*MAX(AU991*DCF!C$10,0)-MAX(AU991-Inputs!$B$6,0)/Inputs!$B$10)*DCF!C$6</f>
        <v>1043.6443356287639</v>
      </c>
      <c r="CC991" s="15">
        <f ca="1">(AV991*DCF!D$10-DCF!D$5*MAX(AV991*DCF!D$10,0)-MAX(AV991-AU991,0)/Inputs!$B$10)*DCF!D$6</f>
        <v>1189.9628317949562</v>
      </c>
      <c r="CD991" s="15">
        <f ca="1">(AW991*DCF!E$10-DCF!E$5*MAX(AW991*DCF!E$10,0)-MAX(AW991-AV991,0)/Inputs!$B$10)*DCF!E$6</f>
        <v>1312.7787426623411</v>
      </c>
      <c r="CE991" s="15">
        <f ca="1">(AX991*DCF!F$10-DCF!F$5*MAX(AX991*DCF!F$10,0)-MAX(AX991-AW991,0)/Inputs!$B$10)*DCF!F$6</f>
        <v>1440.0292344270033</v>
      </c>
      <c r="CF991" s="15">
        <f ca="1">(AY991*DCF!G$10-DCF!G$5*MAX(AY991*DCF!G$10,0)-MAX(AY991-AX991,0)/Inputs!$B$10)*DCF!G$6</f>
        <v>1549.7965340952292</v>
      </c>
      <c r="CG991" s="15">
        <f ca="1">(AZ991*DCF!H$10-DCF!H$5*MAX(AZ991*DCF!H$10,0)-MAX(AZ991-AY991,0)/Inputs!$B$10)*DCF!H$6</f>
        <v>1689.0291249218624</v>
      </c>
      <c r="CH991" s="15">
        <f ca="1">(BA991*DCF!I$10-DCF!I$5*MAX(BA991*DCF!I$10,0)-MAX(BA991-AZ991,0)/Inputs!$B$10)*DCF!I$6</f>
        <v>1971.4806467985572</v>
      </c>
      <c r="CI991" s="15">
        <f ca="1">(BB991*DCF!J$10-DCF!J$5*MAX(BB991*DCF!J$10,0)-MAX(BB991-BA991,0)/Inputs!$B$10)*DCF!J$6</f>
        <v>2381.1977897327001</v>
      </c>
      <c r="CJ991" s="15">
        <f ca="1">(BC991*DCF!K$10-DCF!K$5*MAX(BC991*DCF!K$10,0)-MAX(BC991-BB991,0)/Inputs!$B$10)*DCF!K$6</f>
        <v>3162.2005515662136</v>
      </c>
      <c r="CK991" s="15">
        <f ca="1">(BD991*DCF!L$10-DCF!L$5*MAX(BD991*DCF!L$10,0)-MAX(BD991-BC991,0)/Inputs!$B$10)*DCF!L$6</f>
        <v>4072.3903590133391</v>
      </c>
      <c r="CL991" s="15">
        <f ca="1">(BE991*DCF!M$10-DCF!M$5*MAX(BE991*DCF!M$10,0)-MAX(BE991-BD991,0)/Inputs!$B$10)*DCF!M$6</f>
        <v>5128.9439240779056</v>
      </c>
      <c r="CM991" s="15">
        <f ca="1">(BF991*DCF!C$28-DCF!C$5*MAX(BF991*DCF!C$28,0)-MAX(BF991-Inputs!$B$13,0)/Inputs!$B$17)*DCF!C$6</f>
        <v>3435.5693150936254</v>
      </c>
      <c r="CN991" s="15">
        <f ca="1">(BG991*DCF!D$28-DCF!D$5*MAX(BG991*DCF!D$28,0)-MAX(BG991-BF991,0)/Inputs!$B$17)*DCF!D$6</f>
        <v>3453.208435504283</v>
      </c>
      <c r="CO991" s="15">
        <f ca="1">(BH991*DCF!E$28-DCF!E$5*MAX(BH991*DCF!E$28,0)-MAX(BH991-BG991,0)/Inputs!$B$17)*DCF!E$6</f>
        <v>3840.7009004615893</v>
      </c>
      <c r="CP991" s="15">
        <f ca="1">(BI991*DCF!F$28-DCF!F$5*MAX(BI991*DCF!F$28,0)-MAX(BI991-BH991,0)/Inputs!$B$17)*DCF!F$6</f>
        <v>4546.9834809424892</v>
      </c>
      <c r="CQ991" s="15">
        <f ca="1">(BJ991*DCF!G$28-DCF!G$5*MAX(BJ991*DCF!G$28,0)-MAX(BJ991-BI991,0)/Inputs!$B$17)*DCF!G$6</f>
        <v>5454.709316072287</v>
      </c>
      <c r="CR991" s="15">
        <f ca="1">(BK991*DCF!H$28-DCF!H$5*MAX(BK991*DCF!H$28,0)-MAX(BK991-BJ991,0)/Inputs!$B$17)*DCF!H$6</f>
        <v>6039.6287301817301</v>
      </c>
      <c r="CS991" s="15">
        <f ca="1">(BL991*DCF!I$28-DCF!I$5*MAX(BL991*DCF!I$28,0)-MAX(BL991-BK991,0)/Inputs!$B$17)*DCF!I$6</f>
        <v>7627.3802869411329</v>
      </c>
      <c r="CT991" s="15">
        <f ca="1">(BM991*DCF!J$28-DCF!J$5*MAX(BM991*DCF!J$28,0)-MAX(BM991-BL991,0)/Inputs!$B$17)*DCF!J$6</f>
        <v>9638.5287269304536</v>
      </c>
      <c r="CU991" s="15">
        <f ca="1">(BN991*DCF!K$28-DCF!K$5*MAX(BN991*DCF!K$28,0)-MAX(BN991-BM991,0)/Inputs!$B$17)*DCF!K$6</f>
        <v>10398.832374329824</v>
      </c>
      <c r="CV991" s="15">
        <f ca="1">(BO991*DCF!L$28-DCF!L$5*MAX(BO991*DCF!L$28,0)-MAX(BO991-BN991,0)/Inputs!$B$17)*DCF!L$6</f>
        <v>11632.038090997079</v>
      </c>
      <c r="CW991" s="15">
        <f ca="1">(BP991*DCF!M$28-DCF!M$5*MAX(BP991*DCF!M$28,0)-MAX(BP991-BO991,0)/Inputs!$B$17)*DCF!M$6</f>
        <v>14177.078527378579</v>
      </c>
      <c r="CX991" s="15">
        <f ca="1">(BQ991*DCF!C$46-DCF!C$5*MAX(BQ991*DCF!C$46,0)-MAX(BQ991-Inputs!$B$20,0)/Inputs!$B$24)*DCF!C$6</f>
        <v>-805.16016378087681</v>
      </c>
      <c r="CY991" s="15">
        <f ca="1">(BR991*DCF!D$46-DCF!D$5*MAX(BR991*DCF!D$46,0)-MAX(BR991-BQ991,0)/Inputs!$B$24)*DCF!D$6</f>
        <v>-1164.9622465247398</v>
      </c>
      <c r="CZ991" s="15">
        <f ca="1">(BS991*DCF!E$46-DCF!E$5*MAX(BS991*DCF!E$46,0)-MAX(BS991-BR991,0)/Inputs!$B$24)*DCF!E$6</f>
        <v>-424.06285819092045</v>
      </c>
      <c r="DA991" s="15">
        <f ca="1">(BT991*DCF!F$46-DCF!F$5*MAX(BT991*DCF!F$46,0)-MAX(BT991-BS991,0)/Inputs!$B$24)*DCF!F$6</f>
        <v>-1895.4554039468462</v>
      </c>
      <c r="DB991" s="15">
        <f ca="1">(BU991*DCF!G$46-DCF!G$5*MAX(BU991*DCF!G$46,0)-MAX(BU991-BT991,0)/Inputs!$B$24)*DCF!G$6</f>
        <v>-777.24134218239374</v>
      </c>
      <c r="DC991" s="15">
        <f ca="1">(BV991*DCF!H$46-DCF!H$5*MAX(BV991*DCF!H$46,0)-MAX(BV991-BU991,0)/Inputs!$B$24)*DCF!H$6</f>
        <v>-672.85869328547426</v>
      </c>
      <c r="DD991" s="15">
        <f ca="1">(BW991*DCF!I$46-DCF!I$5*MAX(BW991*DCF!I$46,0)-MAX(BW991-BV991,0)/Inputs!$B$24)*DCF!I$6</f>
        <v>224.39362076712229</v>
      </c>
      <c r="DE991" s="15">
        <f ca="1">(BX991*DCF!J$46-DCF!J$5*MAX(BX991*DCF!J$46,0)-MAX(BX991-BW991,0)/Inputs!$B$24)*DCF!J$6</f>
        <v>-1117.8179424994673</v>
      </c>
      <c r="DF991" s="15">
        <f ca="1">(BY991*DCF!K$46-DCF!K$5*MAX(BY991*DCF!K$46,0)-MAX(BY991-BX991,0)/Inputs!$B$24)*DCF!K$6</f>
        <v>-591.82022210720788</v>
      </c>
      <c r="DG991" s="15">
        <f ca="1">(BZ991*DCF!L$46-DCF!L$5*MAX(BZ991*DCF!L$46,0)-MAX(BZ991-BY991,0)/Inputs!$B$24)*DCF!L$6</f>
        <v>-1368.9265751922003</v>
      </c>
      <c r="DH991" s="15">
        <f ca="1">(CA991*DCF!M$46-DCF!M$5*MAX(CA991*DCF!M$46,0)-MAX(CA991-BZ991,0)/Inputs!$B$24)*DCF!M$6</f>
        <v>1925.5409772748958</v>
      </c>
      <c r="DI991" s="15">
        <f ca="1">SUM(CB991:CL991)+BE991*DCF!M$10*(1+Inputs!$B$30)*(1-Inputs!$B$33)*(1-Inputs!$B$30/Inputs!$B$31)/(Inputs!$B$29-Inputs!$B$30)*DCF!M$6</f>
        <v>150236.0216684062</v>
      </c>
      <c r="DJ991" s="15">
        <f ca="1">SUM(CM991:CW991)+BP991*DCF!M$28*(1+Inputs!$B$30)*(1-Inputs!$B$33)*(1-Inputs!$B$30/Inputs!$B$31)/(Inputs!$B$29-Inputs!$B$30)*DCF!M$6</f>
        <v>383877.87777180714</v>
      </c>
      <c r="DK991" s="15">
        <f ca="1">SUM(CX991:DH991)+CA991*DCF!M$46*(1+Inputs!$B$30)*(1-Inputs!$B$33)*(1-Inputs!$B$30/Inputs!$B$31)/(Inputs!$B$29-Inputs!$B$30)*DCF!M$6</f>
        <v>87441.337735985609</v>
      </c>
      <c r="DM991" s="15">
        <f ca="1">DI991+DJ991+DK991+Inputs!$B$34+Inputs!$B$36-Inputs!$B$35</f>
        <v>698406.23717619898</v>
      </c>
    </row>
    <row r="992" spans="1:117" x14ac:dyDescent="0.75">
      <c r="A992" s="11">
        <v>979</v>
      </c>
      <c r="C992" s="23">
        <f t="shared" ca="1" si="577"/>
        <v>-1.8324036988427164</v>
      </c>
      <c r="D992" s="23">
        <f t="shared" ca="1" si="577"/>
        <v>4.4161978543849352E-2</v>
      </c>
      <c r="E992" s="23">
        <f t="shared" ca="1" si="577"/>
        <v>0.49510669650821987</v>
      </c>
      <c r="F992" s="23">
        <f t="shared" ca="1" si="577"/>
        <v>0.50542752671374747</v>
      </c>
      <c r="G992" s="23">
        <f t="shared" ca="1" si="577"/>
        <v>-0.40367374252008725</v>
      </c>
      <c r="H992" s="23">
        <f t="shared" ca="1" si="577"/>
        <v>1.3034777055725897</v>
      </c>
      <c r="I992" s="23">
        <f t="shared" ca="1" si="577"/>
        <v>-2.0922268782478755</v>
      </c>
      <c r="J992" s="23">
        <f t="shared" ca="1" si="577"/>
        <v>-0.25073936657206281</v>
      </c>
      <c r="K992" s="23">
        <f t="shared" ca="1" si="577"/>
        <v>-0.54916612337676218</v>
      </c>
      <c r="L992" s="23">
        <f t="shared" ca="1" si="577"/>
        <v>0.22985772122006956</v>
      </c>
      <c r="M992" s="23">
        <f t="shared" ca="1" si="577"/>
        <v>-0.12048558952702403</v>
      </c>
      <c r="N992" s="23">
        <f ca="1">SQRT(Inputs!$B$38)*C992+SQRT(1-Inputs!$B$38)*_xlfn.NORM.S.INV(RAND())</f>
        <v>-1.4160699832737398</v>
      </c>
      <c r="O992" s="23">
        <f ca="1">SQRT(Inputs!$B$38)*D992+SQRT(1-Inputs!$B$38)*_xlfn.NORM.S.INV(RAND())</f>
        <v>-1.6891242736642296</v>
      </c>
      <c r="P992" s="23">
        <f ca="1">SQRT(Inputs!$B$38)*E992+SQRT(1-Inputs!$B$38)*_xlfn.NORM.S.INV(RAND())</f>
        <v>-0.58577621452024109</v>
      </c>
      <c r="Q992" s="23">
        <f ca="1">SQRT(Inputs!$B$38)*F992+SQRT(1-Inputs!$B$38)*_xlfn.NORM.S.INV(RAND())</f>
        <v>-1.2980868006566979</v>
      </c>
      <c r="R992" s="23">
        <f ca="1">SQRT(Inputs!$B$38)*G992+SQRT(1-Inputs!$B$38)*_xlfn.NORM.S.INV(RAND())</f>
        <v>-0.7572124099773565</v>
      </c>
      <c r="S992" s="23">
        <f ca="1">SQRT(Inputs!$B$38)*H992+SQRT(1-Inputs!$B$38)*_xlfn.NORM.S.INV(RAND())</f>
        <v>0.33017530577326354</v>
      </c>
      <c r="T992" s="23">
        <f ca="1">SQRT(Inputs!$B$38)*I992+SQRT(1-Inputs!$B$38)*_xlfn.NORM.S.INV(RAND())</f>
        <v>-2.6184725741968196</v>
      </c>
      <c r="U992" s="23">
        <f ca="1">SQRT(Inputs!$B$38)*J992+SQRT(1-Inputs!$B$38)*_xlfn.NORM.S.INV(RAND())</f>
        <v>-1.087609419126637</v>
      </c>
      <c r="V992" s="23">
        <f ca="1">SQRT(Inputs!$B$38)*K992+SQRT(1-Inputs!$B$38)*_xlfn.NORM.S.INV(RAND())</f>
        <v>0.8091384098192399</v>
      </c>
      <c r="W992" s="23">
        <f ca="1">SQRT(Inputs!$B$38)*L992+SQRT(1-Inputs!$B$38)*_xlfn.NORM.S.INV(RAND())</f>
        <v>-1.4262715622214124</v>
      </c>
      <c r="X992" s="23">
        <f ca="1">SQRT(Inputs!$B$38)*M992+SQRT(1-Inputs!$B$38)*_xlfn.NORM.S.INV(RAND())</f>
        <v>0.45812125370904455</v>
      </c>
      <c r="Y992" s="23">
        <f ca="1">SQRT(Inputs!$B$38)*C992+SQRT(1-Inputs!$B$38)*_xlfn.NORM.S.INV(RAND())</f>
        <v>-1.047971611936231</v>
      </c>
      <c r="Z992" s="23">
        <f ca="1">SQRT(Inputs!$B$38)*D992+SQRT(1-Inputs!$B$38)*_xlfn.NORM.S.INV(RAND())</f>
        <v>1.2323218934856879</v>
      </c>
      <c r="AA992" s="23">
        <f ca="1">SQRT(Inputs!$B$38)*E992+SQRT(1-Inputs!$B$38)*_xlfn.NORM.S.INV(RAND())</f>
        <v>0.25016851656804784</v>
      </c>
      <c r="AB992" s="23">
        <f ca="1">SQRT(Inputs!$B$38)*F992+SQRT(1-Inputs!$B$38)*_xlfn.NORM.S.INV(RAND())</f>
        <v>-8.5420755736219101E-2</v>
      </c>
      <c r="AC992" s="23">
        <f ca="1">SQRT(Inputs!$B$38)*G992+SQRT(1-Inputs!$B$38)*_xlfn.NORM.S.INV(RAND())</f>
        <v>0.21135556145377499</v>
      </c>
      <c r="AD992" s="23">
        <f ca="1">SQRT(Inputs!$B$38)*H992+SQRT(1-Inputs!$B$38)*_xlfn.NORM.S.INV(RAND())</f>
        <v>1.0762851939654789</v>
      </c>
      <c r="AE992" s="23">
        <f ca="1">SQRT(Inputs!$B$38)*I992+SQRT(1-Inputs!$B$38)*_xlfn.NORM.S.INV(RAND())</f>
        <v>-1.714994164111977</v>
      </c>
      <c r="AF992" s="23">
        <f ca="1">SQRT(Inputs!$B$38)*J992+SQRT(1-Inputs!$B$38)*_xlfn.NORM.S.INV(RAND())</f>
        <v>-1.2362120875753906</v>
      </c>
      <c r="AG992" s="23">
        <f ca="1">SQRT(Inputs!$B$38)*K992+SQRT(1-Inputs!$B$38)*_xlfn.NORM.S.INV(RAND())</f>
        <v>0.92492094522681956</v>
      </c>
      <c r="AH992" s="23">
        <f ca="1">SQRT(Inputs!$B$38)*L992+SQRT(1-Inputs!$B$38)*_xlfn.NORM.S.INV(RAND())</f>
        <v>1.3180393307747693</v>
      </c>
      <c r="AI992" s="23">
        <f ca="1">SQRT(Inputs!$B$38)*M992+SQRT(1-Inputs!$B$38)*_xlfn.NORM.S.INV(RAND())</f>
        <v>-0.16488151764075215</v>
      </c>
      <c r="AJ992" s="23">
        <f ca="1">SQRT(Inputs!$B$38)*C992+SQRT(1-Inputs!$B$38)*_xlfn.NORM.S.INV(RAND())</f>
        <v>-0.43755315142534434</v>
      </c>
      <c r="AK992" s="23">
        <f ca="1">SQRT(Inputs!$B$38)*D992+SQRT(1-Inputs!$B$38)*_xlfn.NORM.S.INV(RAND())</f>
        <v>-0.12969250111751401</v>
      </c>
      <c r="AL992" s="23">
        <f ca="1">SQRT(Inputs!$B$38)*E992+SQRT(1-Inputs!$B$38)*_xlfn.NORM.S.INV(RAND())</f>
        <v>5.6096119250013843E-2</v>
      </c>
      <c r="AM992" s="23">
        <f ca="1">SQRT(Inputs!$B$38)*F992+SQRT(1-Inputs!$B$38)*_xlfn.NORM.S.INV(RAND())</f>
        <v>1.1315235488765052</v>
      </c>
      <c r="AN992" s="23">
        <f ca="1">SQRT(Inputs!$B$38)*G992+SQRT(1-Inputs!$B$38)*_xlfn.NORM.S.INV(RAND())</f>
        <v>-0.77408747314683057</v>
      </c>
      <c r="AO992" s="23">
        <f ca="1">SQRT(Inputs!$B$38)*H992+SQRT(1-Inputs!$B$38)*_xlfn.NORM.S.INV(RAND())</f>
        <v>0.87787979781761383</v>
      </c>
      <c r="AP992" s="23">
        <f ca="1">SQRT(Inputs!$B$38)*I992+SQRT(1-Inputs!$B$38)*_xlfn.NORM.S.INV(RAND())</f>
        <v>-0.55854292931439631</v>
      </c>
      <c r="AQ992" s="23">
        <f ca="1">SQRT(Inputs!$B$38)*J992+SQRT(1-Inputs!$B$38)*_xlfn.NORM.S.INV(RAND())</f>
        <v>-0.63360542227397421</v>
      </c>
      <c r="AR992" s="23">
        <f ca="1">SQRT(Inputs!$B$38)*K992+SQRT(1-Inputs!$B$38)*_xlfn.NORM.S.INV(RAND())</f>
        <v>-6.565746112587445E-2</v>
      </c>
      <c r="AS992" s="23">
        <f ca="1">SQRT(Inputs!$B$38)*L992+SQRT(1-Inputs!$B$38)*_xlfn.NORM.S.INV(RAND())</f>
        <v>0.48796208482811454</v>
      </c>
      <c r="AT992" s="23">
        <f ca="1">SQRT(Inputs!$B$38)*M992+SQRT(1-Inputs!$B$38)*_xlfn.NORM.S.INV(RAND())</f>
        <v>-0.31426431480011657</v>
      </c>
      <c r="AU992" s="15">
        <f ca="1">Inputs!$B$6*EXP($B$8-0.5*C$5^2+C$5*N992)</f>
        <v>3945.7282347722285</v>
      </c>
      <c r="AV992" s="15">
        <f t="shared" ca="1" si="547"/>
        <v>3746.6461809234193</v>
      </c>
      <c r="AW992" s="15">
        <f t="shared" ca="1" si="548"/>
        <v>4221.3143358337084</v>
      </c>
      <c r="AX992" s="15">
        <f t="shared" ca="1" si="549"/>
        <v>4382.2433012418833</v>
      </c>
      <c r="AY992" s="15">
        <f t="shared" ca="1" si="550"/>
        <v>4902.2773232998716</v>
      </c>
      <c r="AZ992" s="15">
        <f t="shared" ca="1" si="551"/>
        <v>6217.6219728647648</v>
      </c>
      <c r="BA992" s="15">
        <f t="shared" ca="1" si="552"/>
        <v>5784.9182581595305</v>
      </c>
      <c r="BB992" s="15">
        <f t="shared" ca="1" si="553"/>
        <v>6351.3038687464232</v>
      </c>
      <c r="BC992" s="15">
        <f t="shared" ca="1" si="554"/>
        <v>8410.6540676968507</v>
      </c>
      <c r="BD992" s="15">
        <f t="shared" ca="1" si="555"/>
        <v>9017.0105868769697</v>
      </c>
      <c r="BE992" s="15">
        <f t="shared" ca="1" si="556"/>
        <v>11519.980495841655</v>
      </c>
      <c r="BF992" s="15">
        <f ca="1">Inputs!$B$13*EXP($B$9-0.5*C$6^2+C$6*Y992)</f>
        <v>11236.371820022592</v>
      </c>
      <c r="BG992" s="15">
        <f t="shared" ca="1" si="557"/>
        <v>17104.265224268082</v>
      </c>
      <c r="BH992" s="15">
        <f t="shared" ca="1" si="558"/>
        <v>21783.623966117666</v>
      </c>
      <c r="BI992" s="15">
        <f t="shared" ca="1" si="559"/>
        <v>26318.119190605557</v>
      </c>
      <c r="BJ992" s="15">
        <f t="shared" ca="1" si="560"/>
        <v>33262.389326262797</v>
      </c>
      <c r="BK992" s="15">
        <f t="shared" ca="1" si="561"/>
        <v>47265.540759406453</v>
      </c>
      <c r="BL992" s="15">
        <f t="shared" ca="1" si="562"/>
        <v>46489.58372709385</v>
      </c>
      <c r="BM992" s="15">
        <f t="shared" ca="1" si="563"/>
        <v>49010.426862915556</v>
      </c>
      <c r="BN992" s="15">
        <f t="shared" ca="1" si="564"/>
        <v>67342.000843837915</v>
      </c>
      <c r="BO992" s="15">
        <f t="shared" ca="1" si="565"/>
        <v>96575.984417098603</v>
      </c>
      <c r="BP992" s="15">
        <f t="shared" ca="1" si="566"/>
        <v>116667.06263848075</v>
      </c>
      <c r="BQ992" s="15">
        <f ca="1">Inputs!$B$20*EXP($B$10-0.5*C$7^2+C$7*AJ992)</f>
        <v>3672.8975682490977</v>
      </c>
      <c r="BR992" s="15">
        <f t="shared" ca="1" si="567"/>
        <v>4782.5537024563873</v>
      </c>
      <c r="BS992" s="15">
        <f t="shared" ca="1" si="568"/>
        <v>6655.5621244485883</v>
      </c>
      <c r="BT992" s="15">
        <f t="shared" ca="1" si="569"/>
        <v>12347.93658728284</v>
      </c>
      <c r="BU992" s="15">
        <f t="shared" ca="1" si="570"/>
        <v>14189.730193895068</v>
      </c>
      <c r="BV992" s="15">
        <f t="shared" ca="1" si="571"/>
        <v>24059.594500043426</v>
      </c>
      <c r="BW992" s="15">
        <f t="shared" ca="1" si="572"/>
        <v>29830.489839903596</v>
      </c>
      <c r="BX992" s="15">
        <f t="shared" ca="1" si="573"/>
        <v>36745.825819028752</v>
      </c>
      <c r="BY992" s="15">
        <f t="shared" ca="1" si="574"/>
        <v>50844.411577243169</v>
      </c>
      <c r="BZ992" s="15">
        <f t="shared" ca="1" si="575"/>
        <v>78037.288044820278</v>
      </c>
      <c r="CA992" s="15">
        <f t="shared" ca="1" si="576"/>
        <v>103664.84100908406</v>
      </c>
      <c r="CB992" s="15">
        <f ca="1">(AU992*DCF!C$10-DCF!C$5*MAX(AU992*DCF!C$10,0)-MAX(AU992-Inputs!$B$6,0)/Inputs!$B$10)*DCF!C$6</f>
        <v>1013.2989788494707</v>
      </c>
      <c r="CC992" s="15">
        <f ca="1">(AV992*DCF!D$10-DCF!D$5*MAX(AV992*DCF!D$10,0)-MAX(AV992-AU992,0)/Inputs!$B$10)*DCF!D$6</f>
        <v>913.2196239053909</v>
      </c>
      <c r="CD992" s="15">
        <f ca="1">(AW992*DCF!E$10-DCF!E$5*MAX(AW992*DCF!E$10,0)-MAX(AW992-AV992,0)/Inputs!$B$10)*DCF!E$6</f>
        <v>867.71935718504074</v>
      </c>
      <c r="CE992" s="15">
        <f ca="1">(AX992*DCF!F$10-DCF!F$5*MAX(AX992*DCF!F$10,0)-MAX(AX992-AW992,0)/Inputs!$B$10)*DCF!F$6</f>
        <v>923.15140094899073</v>
      </c>
      <c r="CF992" s="15">
        <f ca="1">(AY992*DCF!G$10-DCF!G$5*MAX(AY992*DCF!G$10,0)-MAX(AY992-AX992,0)/Inputs!$B$10)*DCF!G$6</f>
        <v>910.10495096824297</v>
      </c>
      <c r="CG992" s="15">
        <f ca="1">(AZ992*DCF!H$10-DCF!H$5*MAX(AZ992*DCF!H$10,0)-MAX(AZ992-AY992,0)/Inputs!$B$10)*DCF!H$6</f>
        <v>973.59274261855717</v>
      </c>
      <c r="CH992" s="15">
        <f ca="1">(BA992*DCF!I$10-DCF!I$5*MAX(BA992*DCF!I$10,0)-MAX(BA992-AZ992,0)/Inputs!$B$10)*DCF!I$6</f>
        <v>1056.6935313032243</v>
      </c>
      <c r="CI992" s="15">
        <f ca="1">(BB992*DCF!J$10-DCF!J$5*MAX(BB992*DCF!J$10,0)-MAX(BB992-BA992,0)/Inputs!$B$10)*DCF!J$6</f>
        <v>1004.0720749631836</v>
      </c>
      <c r="CJ992" s="15">
        <f ca="1">(BC992*DCF!K$10-DCF!K$5*MAX(BC992*DCF!K$10,0)-MAX(BC992-BB992,0)/Inputs!$B$10)*DCF!K$6</f>
        <v>1065.7025502345591</v>
      </c>
      <c r="CK992" s="15">
        <f ca="1">(BD992*DCF!L$10-DCF!L$5*MAX(BD992*DCF!L$10,0)-MAX(BD992-BC992,0)/Inputs!$B$10)*DCF!L$6</f>
        <v>1281.5249479822401</v>
      </c>
      <c r="CL992" s="15">
        <f ca="1">(BE992*DCF!M$10-DCF!M$5*MAX(BE992*DCF!M$10,0)-MAX(BE992-BD992,0)/Inputs!$B$10)*DCF!M$6</f>
        <v>1326.6117483002563</v>
      </c>
      <c r="CM992" s="15">
        <f ca="1">(BF992*DCF!C$28-DCF!C$5*MAX(BF992*DCF!C$28,0)-MAX(BF992-Inputs!$B$13,0)/Inputs!$B$17)*DCF!C$6</f>
        <v>3429.2669899063085</v>
      </c>
      <c r="CN992" s="15">
        <f ca="1">(BG992*DCF!D$28-DCF!D$5*MAX(BG992*DCF!D$28,0)-MAX(BG992-BF992,0)/Inputs!$B$17)*DCF!D$6</f>
        <v>3785.7098942497273</v>
      </c>
      <c r="CO992" s="15">
        <f ca="1">(BH992*DCF!E$28-DCF!E$5*MAX(BH992*DCF!E$28,0)-MAX(BH992-BG992,0)/Inputs!$B$17)*DCF!E$6</f>
        <v>5247.2729984083981</v>
      </c>
      <c r="CP992" s="15">
        <f ca="1">(BI992*DCF!F$28-DCF!F$5*MAX(BI992*DCF!F$28,0)-MAX(BI992-BH992,0)/Inputs!$B$17)*DCF!F$6</f>
        <v>6319.0995895086335</v>
      </c>
      <c r="CQ992" s="15">
        <f ca="1">(BJ992*DCF!G$28-DCF!G$5*MAX(BJ992*DCF!G$28,0)-MAX(BJ992-BI992,0)/Inputs!$B$17)*DCF!G$6</f>
        <v>7462.2216359145204</v>
      </c>
      <c r="CR992" s="15">
        <f ca="1">(BK992*DCF!H$28-DCF!H$5*MAX(BK992*DCF!H$28,0)-MAX(BK992-BJ992,0)/Inputs!$B$17)*DCF!H$6</f>
        <v>9513.5929431064615</v>
      </c>
      <c r="CS992" s="15">
        <f ca="1">(BL992*DCF!I$28-DCF!I$5*MAX(BL992*DCF!I$28,0)-MAX(BL992-BK992,0)/Inputs!$B$17)*DCF!I$6</f>
        <v>10932.166806846129</v>
      </c>
      <c r="CT992" s="15">
        <f ca="1">(BM992*DCF!J$28-DCF!J$5*MAX(BM992*DCF!J$28,0)-MAX(BM992-BL992,0)/Inputs!$B$17)*DCF!J$6</f>
        <v>10599.150653253304</v>
      </c>
      <c r="CU992" s="15">
        <f ca="1">(BN992*DCF!K$28-DCF!K$5*MAX(BN992*DCF!K$28,0)-MAX(BN992-BM992,0)/Inputs!$B$17)*DCF!K$6</f>
        <v>11976.127817631712</v>
      </c>
      <c r="CV992" s="15">
        <f ca="1">(BO992*DCF!L$28-DCF!L$5*MAX(BO992*DCF!L$28,0)-MAX(BO992-BN992,0)/Inputs!$B$17)*DCF!L$6</f>
        <v>15961.062020354128</v>
      </c>
      <c r="CW992" s="15">
        <f ca="1">(BP992*DCF!M$28-DCF!M$5*MAX(BP992*DCF!M$28,0)-MAX(BP992-BO992,0)/Inputs!$B$17)*DCF!M$6</f>
        <v>19850.893134766706</v>
      </c>
      <c r="CX992" s="15">
        <f ca="1">(BQ992*DCF!C$46-DCF!C$5*MAX(BQ992*DCF!C$46,0)-MAX(BQ992-Inputs!$B$20,0)/Inputs!$B$24)*DCF!C$6</f>
        <v>-1066.2107863157719</v>
      </c>
      <c r="CY992" s="15">
        <f ca="1">(BR992*DCF!D$46-DCF!D$5*MAX(BR992*DCF!D$46,0)-MAX(BR992-BQ992,0)/Inputs!$B$24)*DCF!D$6</f>
        <v>-1289.7514478992771</v>
      </c>
      <c r="CZ992" s="15">
        <f ca="1">(BS992*DCF!E$46-DCF!E$5*MAX(BS992*DCF!E$46,0)-MAX(BS992-BR992,0)/Inputs!$B$24)*DCF!E$6</f>
        <v>-1525.3201662621557</v>
      </c>
      <c r="DA992" s="15">
        <f ca="1">(BT992*DCF!F$46-DCF!F$5*MAX(BT992*DCF!F$46,0)-MAX(BT992-BS992,0)/Inputs!$B$24)*DCF!F$6</f>
        <v>-2972.0283034982117</v>
      </c>
      <c r="DB992" s="15">
        <f ca="1">(BU992*DCF!G$46-DCF!G$5*MAX(BU992*DCF!G$46,0)-MAX(BU992-BT992,0)/Inputs!$B$24)*DCF!G$6</f>
        <v>-1096.857468104914</v>
      </c>
      <c r="DC992" s="15">
        <f ca="1">(BV992*DCF!H$46-DCF!H$5*MAX(BV992*DCF!H$46,0)-MAX(BV992-BU992,0)/Inputs!$B$24)*DCF!H$6</f>
        <v>-3066.999859473668</v>
      </c>
      <c r="DD992" s="15">
        <f ca="1">(BW992*DCF!I$46-DCF!I$5*MAX(BW992*DCF!I$46,0)-MAX(BW992-BV992,0)/Inputs!$B$24)*DCF!I$6</f>
        <v>-967.65407752799297</v>
      </c>
      <c r="DE992" s="15">
        <f ca="1">(BX992*DCF!J$46-DCF!J$5*MAX(BX992*DCF!J$46,0)-MAX(BX992-BW992,0)/Inputs!$B$24)*DCF!J$6</f>
        <v>-292.44837217978591</v>
      </c>
      <c r="DF992" s="15">
        <f ca="1">(BY992*DCF!K$46-DCF!K$5*MAX(BY992*DCF!K$46,0)-MAX(BY992-BX992,0)/Inputs!$B$24)*DCF!K$6</f>
        <v>-549.37564599981135</v>
      </c>
      <c r="DG992" s="15">
        <f ca="1">(BZ992*DCF!L$46-DCF!L$5*MAX(BZ992*DCF!L$46,0)-MAX(BZ992-BY992,0)/Inputs!$B$24)*DCF!L$6</f>
        <v>-759.4812608764388</v>
      </c>
      <c r="DH992" s="15">
        <f ca="1">(CA992*DCF!M$46-DCF!M$5*MAX(CA992*DCF!M$46,0)-MAX(CA992-BZ992,0)/Inputs!$B$24)*DCF!M$6</f>
        <v>2769.3177938919498</v>
      </c>
      <c r="DI992" s="15">
        <f ca="1">SUM(CB992:CL992)+BE992*DCF!M$10*(1+Inputs!$B$30)*(1-Inputs!$B$33)*(1-Inputs!$B$30/Inputs!$B$31)/(Inputs!$B$29-Inputs!$B$30)*DCF!M$6</f>
        <v>43395.949963157982</v>
      </c>
      <c r="DJ992" s="15">
        <f ca="1">SUM(CM992:CW992)+BP992*DCF!M$28*(1+Inputs!$B$30)*(1-Inputs!$B$33)*(1-Inputs!$B$30/Inputs!$B$31)/(Inputs!$B$29-Inputs!$B$30)*DCF!M$6</f>
        <v>537991.20193072082</v>
      </c>
      <c r="DK992" s="15">
        <f ca="1">SUM(CX992:DH992)+CA992*DCF!M$46*(1+Inputs!$B$30)*(1-Inputs!$B$33)*(1-Inputs!$B$30/Inputs!$B$31)/(Inputs!$B$29-Inputs!$B$30)*DCF!M$6</f>
        <v>149461.3144912477</v>
      </c>
      <c r="DM992" s="15">
        <f ca="1">DI992+DJ992+DK992+Inputs!$B$34+Inputs!$B$36-Inputs!$B$35</f>
        <v>807699.46638512658</v>
      </c>
    </row>
    <row r="993" spans="1:117" x14ac:dyDescent="0.75">
      <c r="A993" s="11">
        <v>980</v>
      </c>
      <c r="C993" s="23">
        <f t="shared" ca="1" si="577"/>
        <v>3.322320677983838E-2</v>
      </c>
      <c r="D993" s="23">
        <f t="shared" ca="1" si="577"/>
        <v>-8.0426203998255494E-2</v>
      </c>
      <c r="E993" s="23">
        <f t="shared" ca="1" si="577"/>
        <v>-0.80759553515745475</v>
      </c>
      <c r="F993" s="23">
        <f t="shared" ca="1" si="577"/>
        <v>-1.7767659215245644</v>
      </c>
      <c r="G993" s="23">
        <f t="shared" ca="1" si="577"/>
        <v>-0.84496343989691203</v>
      </c>
      <c r="H993" s="23">
        <f t="shared" ca="1" si="577"/>
        <v>-1.175002902171256</v>
      </c>
      <c r="I993" s="23">
        <f t="shared" ca="1" si="577"/>
        <v>-0.38904892875718328</v>
      </c>
      <c r="J993" s="23">
        <f t="shared" ca="1" si="577"/>
        <v>-0.70367139719375094</v>
      </c>
      <c r="K993" s="23">
        <f t="shared" ca="1" si="577"/>
        <v>0.58351846930210061</v>
      </c>
      <c r="L993" s="23">
        <f t="shared" ca="1" si="577"/>
        <v>7.7313721448593539E-2</v>
      </c>
      <c r="M993" s="23">
        <f t="shared" ca="1" si="577"/>
        <v>-1.0653079468045639</v>
      </c>
      <c r="N993" s="23">
        <f ca="1">SQRT(Inputs!$B$38)*C993+SQRT(1-Inputs!$B$38)*_xlfn.NORM.S.INV(RAND())</f>
        <v>-2.5545018017158352</v>
      </c>
      <c r="O993" s="23">
        <f ca="1">SQRT(Inputs!$B$38)*D993+SQRT(1-Inputs!$B$38)*_xlfn.NORM.S.INV(RAND())</f>
        <v>0.15904171923320115</v>
      </c>
      <c r="P993" s="23">
        <f ca="1">SQRT(Inputs!$B$38)*E993+SQRT(1-Inputs!$B$38)*_xlfn.NORM.S.INV(RAND())</f>
        <v>-0.72072225223427178</v>
      </c>
      <c r="Q993" s="23">
        <f ca="1">SQRT(Inputs!$B$38)*F993+SQRT(1-Inputs!$B$38)*_xlfn.NORM.S.INV(RAND())</f>
        <v>-2.4607092752715651</v>
      </c>
      <c r="R993" s="23">
        <f ca="1">SQRT(Inputs!$B$38)*G993+SQRT(1-Inputs!$B$38)*_xlfn.NORM.S.INV(RAND())</f>
        <v>0.61915539403739017</v>
      </c>
      <c r="S993" s="23">
        <f ca="1">SQRT(Inputs!$B$38)*H993+SQRT(1-Inputs!$B$38)*_xlfn.NORM.S.INV(RAND())</f>
        <v>-1.0457005065753524</v>
      </c>
      <c r="T993" s="23">
        <f ca="1">SQRT(Inputs!$B$38)*I993+SQRT(1-Inputs!$B$38)*_xlfn.NORM.S.INV(RAND())</f>
        <v>0.39529913669497341</v>
      </c>
      <c r="U993" s="23">
        <f ca="1">SQRT(Inputs!$B$38)*J993+SQRT(1-Inputs!$B$38)*_xlfn.NORM.S.INV(RAND())</f>
        <v>-0.9190237620468702</v>
      </c>
      <c r="V993" s="23">
        <f ca="1">SQRT(Inputs!$B$38)*K993+SQRT(1-Inputs!$B$38)*_xlfn.NORM.S.INV(RAND())</f>
        <v>1.0891229604584576</v>
      </c>
      <c r="W993" s="23">
        <f ca="1">SQRT(Inputs!$B$38)*L993+SQRT(1-Inputs!$B$38)*_xlfn.NORM.S.INV(RAND())</f>
        <v>-0.96174075825571936</v>
      </c>
      <c r="X993" s="23">
        <f ca="1">SQRT(Inputs!$B$38)*M993+SQRT(1-Inputs!$B$38)*_xlfn.NORM.S.INV(RAND())</f>
        <v>-0.62370220416711075</v>
      </c>
      <c r="Y993" s="23">
        <f ca="1">SQRT(Inputs!$B$38)*C993+SQRT(1-Inputs!$B$38)*_xlfn.NORM.S.INV(RAND())</f>
        <v>0.72599640412401045</v>
      </c>
      <c r="Z993" s="23">
        <f ca="1">SQRT(Inputs!$B$38)*D993+SQRT(1-Inputs!$B$38)*_xlfn.NORM.S.INV(RAND())</f>
        <v>0.16945972431228615</v>
      </c>
      <c r="AA993" s="23">
        <f ca="1">SQRT(Inputs!$B$38)*E993+SQRT(1-Inputs!$B$38)*_xlfn.NORM.S.INV(RAND())</f>
        <v>1.0854506756741669</v>
      </c>
      <c r="AB993" s="23">
        <f ca="1">SQRT(Inputs!$B$38)*F993+SQRT(1-Inputs!$B$38)*_xlfn.NORM.S.INV(RAND())</f>
        <v>-1.067830843054522</v>
      </c>
      <c r="AC993" s="23">
        <f ca="1">SQRT(Inputs!$B$38)*G993+SQRT(1-Inputs!$B$38)*_xlfn.NORM.S.INV(RAND())</f>
        <v>1.0615263098295964</v>
      </c>
      <c r="AD993" s="23">
        <f ca="1">SQRT(Inputs!$B$38)*H993+SQRT(1-Inputs!$B$38)*_xlfn.NORM.S.INV(RAND())</f>
        <v>-1.6045826694285199</v>
      </c>
      <c r="AE993" s="23">
        <f ca="1">SQRT(Inputs!$B$38)*I993+SQRT(1-Inputs!$B$38)*_xlfn.NORM.S.INV(RAND())</f>
        <v>-0.78241826161295858</v>
      </c>
      <c r="AF993" s="23">
        <f ca="1">SQRT(Inputs!$B$38)*J993+SQRT(1-Inputs!$B$38)*_xlfn.NORM.S.INV(RAND())</f>
        <v>-1.0900025054503191</v>
      </c>
      <c r="AG993" s="23">
        <f ca="1">SQRT(Inputs!$B$38)*K993+SQRT(1-Inputs!$B$38)*_xlfn.NORM.S.INV(RAND())</f>
        <v>1.1436100533915265</v>
      </c>
      <c r="AH993" s="23">
        <f ca="1">SQRT(Inputs!$B$38)*L993+SQRT(1-Inputs!$B$38)*_xlfn.NORM.S.INV(RAND())</f>
        <v>0.17117444816415056</v>
      </c>
      <c r="AI993" s="23">
        <f ca="1">SQRT(Inputs!$B$38)*M993+SQRT(1-Inputs!$B$38)*_xlfn.NORM.S.INV(RAND())</f>
        <v>-0.75649028765491799</v>
      </c>
      <c r="AJ993" s="23">
        <f ca="1">SQRT(Inputs!$B$38)*C993+SQRT(1-Inputs!$B$38)*_xlfn.NORM.S.INV(RAND())</f>
        <v>-0.45963691233579212</v>
      </c>
      <c r="AK993" s="23">
        <f ca="1">SQRT(Inputs!$B$38)*D993+SQRT(1-Inputs!$B$38)*_xlfn.NORM.S.INV(RAND())</f>
        <v>0.24057419171604669</v>
      </c>
      <c r="AL993" s="23">
        <f ca="1">SQRT(Inputs!$B$38)*E993+SQRT(1-Inputs!$B$38)*_xlfn.NORM.S.INV(RAND())</f>
        <v>-0.73502722549405763</v>
      </c>
      <c r="AM993" s="23">
        <f ca="1">SQRT(Inputs!$B$38)*F993+SQRT(1-Inputs!$B$38)*_xlfn.NORM.S.INV(RAND())</f>
        <v>-0.84647561407352012</v>
      </c>
      <c r="AN993" s="23">
        <f ca="1">SQRT(Inputs!$B$38)*G993+SQRT(1-Inputs!$B$38)*_xlfn.NORM.S.INV(RAND())</f>
        <v>0.16945975755930953</v>
      </c>
      <c r="AO993" s="23">
        <f ca="1">SQRT(Inputs!$B$38)*H993+SQRT(1-Inputs!$B$38)*_xlfn.NORM.S.INV(RAND())</f>
        <v>-0.43903605014752567</v>
      </c>
      <c r="AP993" s="23">
        <f ca="1">SQRT(Inputs!$B$38)*I993+SQRT(1-Inputs!$B$38)*_xlfn.NORM.S.INV(RAND())</f>
        <v>0.82116953139419735</v>
      </c>
      <c r="AQ993" s="23">
        <f ca="1">SQRT(Inputs!$B$38)*J993+SQRT(1-Inputs!$B$38)*_xlfn.NORM.S.INV(RAND())</f>
        <v>-0.42722217630868786</v>
      </c>
      <c r="AR993" s="23">
        <f ca="1">SQRT(Inputs!$B$38)*K993+SQRT(1-Inputs!$B$38)*_xlfn.NORM.S.INV(RAND())</f>
        <v>1.2603362976749564</v>
      </c>
      <c r="AS993" s="23">
        <f ca="1">SQRT(Inputs!$B$38)*L993+SQRT(1-Inputs!$B$38)*_xlfn.NORM.S.INV(RAND())</f>
        <v>0.45775524058335648</v>
      </c>
      <c r="AT993" s="23">
        <f ca="1">SQRT(Inputs!$B$38)*M993+SQRT(1-Inputs!$B$38)*_xlfn.NORM.S.INV(RAND())</f>
        <v>-0.78285263942074512</v>
      </c>
      <c r="AU993" s="15">
        <f ca="1">Inputs!$B$6*EXP($B$8-0.5*C$5^2+C$5*N993)</f>
        <v>3281.6688038853144</v>
      </c>
      <c r="AV993" s="15">
        <f t="shared" ca="1" si="547"/>
        <v>4089.0766202824584</v>
      </c>
      <c r="AW993" s="15">
        <f t="shared" ca="1" si="548"/>
        <v>4524.028899387923</v>
      </c>
      <c r="AX993" s="15">
        <f t="shared" ca="1" si="549"/>
        <v>4061.5609981645316</v>
      </c>
      <c r="AY993" s="15">
        <f t="shared" ca="1" si="550"/>
        <v>5335.8577126061773</v>
      </c>
      <c r="AZ993" s="15">
        <f t="shared" ca="1" si="551"/>
        <v>5816.0809101558398</v>
      </c>
      <c r="BA993" s="15">
        <f t="shared" ca="1" si="552"/>
        <v>7418.0320561327626</v>
      </c>
      <c r="BB993" s="15">
        <f t="shared" ca="1" si="553"/>
        <v>8283.0415147221611</v>
      </c>
      <c r="BC993" s="15">
        <f t="shared" ca="1" si="554"/>
        <v>11269.232552940348</v>
      </c>
      <c r="BD993" s="15">
        <f t="shared" ca="1" si="555"/>
        <v>12618.185277523544</v>
      </c>
      <c r="BE993" s="15">
        <f t="shared" ca="1" si="556"/>
        <v>14608.10235763027</v>
      </c>
      <c r="BF993" s="15">
        <f ca="1">Inputs!$B$13*EXP($B$9-0.5*C$6^2+C$6*Y993)</f>
        <v>15972.061864726113</v>
      </c>
      <c r="BG993" s="15">
        <f t="shared" ca="1" si="557"/>
        <v>20070.112488518749</v>
      </c>
      <c r="BH993" s="15">
        <f t="shared" ca="1" si="558"/>
        <v>29359.028802907509</v>
      </c>
      <c r="BI993" s="15">
        <f t="shared" ca="1" si="559"/>
        <v>30492.697539442564</v>
      </c>
      <c r="BJ993" s="15">
        <f t="shared" ca="1" si="560"/>
        <v>43562.871221172587</v>
      </c>
      <c r="BK993" s="15">
        <f t="shared" ca="1" si="561"/>
        <v>42973.222687770278</v>
      </c>
      <c r="BL993" s="15">
        <f t="shared" ca="1" si="562"/>
        <v>47697.453318914588</v>
      </c>
      <c r="BM993" s="15">
        <f t="shared" ca="1" si="563"/>
        <v>51205.454356258939</v>
      </c>
      <c r="BN993" s="15">
        <f t="shared" ca="1" si="564"/>
        <v>72226.275971558891</v>
      </c>
      <c r="BO993" s="15">
        <f t="shared" ca="1" si="565"/>
        <v>90652.910749885879</v>
      </c>
      <c r="BP993" s="15">
        <f t="shared" ca="1" si="566"/>
        <v>102412.12082986876</v>
      </c>
      <c r="BQ993" s="15">
        <f ca="1">Inputs!$B$20*EXP($B$10-0.5*C$7^2+C$7*AJ993)</f>
        <v>3644.2411372952229</v>
      </c>
      <c r="BR993" s="15">
        <f t="shared" ca="1" si="567"/>
        <v>5337.3604024473107</v>
      </c>
      <c r="BS993" s="15">
        <f t="shared" ca="1" si="568"/>
        <v>5917.9882093633005</v>
      </c>
      <c r="BT993" s="15">
        <f t="shared" ca="1" si="569"/>
        <v>6534.7864252664958</v>
      </c>
      <c r="BU993" s="15">
        <f t="shared" ca="1" si="570"/>
        <v>9435.4999139941883</v>
      </c>
      <c r="BV993" s="15">
        <f t="shared" ca="1" si="571"/>
        <v>11891.160477405307</v>
      </c>
      <c r="BW993" s="15">
        <f t="shared" ca="1" si="572"/>
        <v>19743.16913399949</v>
      </c>
      <c r="BX993" s="15">
        <f t="shared" ca="1" si="573"/>
        <v>25347.387894156662</v>
      </c>
      <c r="BY993" s="15">
        <f t="shared" ca="1" si="574"/>
        <v>45200.884294192605</v>
      </c>
      <c r="BZ993" s="15">
        <f t="shared" ca="1" si="575"/>
        <v>68991.282711315551</v>
      </c>
      <c r="CA993" s="15">
        <f t="shared" ca="1" si="576"/>
        <v>84325.802024659846</v>
      </c>
      <c r="CB993" s="15">
        <f ca="1">(AU993*DCF!C$10-DCF!C$5*MAX(AU993*DCF!C$10,0)-MAX(AU993-Inputs!$B$6,0)/Inputs!$B$10)*DCF!C$6</f>
        <v>842.76246361683604</v>
      </c>
      <c r="CC993" s="15">
        <f ca="1">(AV993*DCF!D$10-DCF!D$5*MAX(AV993*DCF!D$10,0)-MAX(AV993-AU993,0)/Inputs!$B$10)*DCF!D$6</f>
        <v>799.81945894434466</v>
      </c>
      <c r="CD993" s="15">
        <f ca="1">(AW993*DCF!E$10-DCF!E$5*MAX(AW993*DCF!E$10,0)-MAX(AW993-AV993,0)/Inputs!$B$10)*DCF!E$6</f>
        <v>946.55699103170502</v>
      </c>
      <c r="CE993" s="15">
        <f ca="1">(AX993*DCF!F$10-DCF!F$5*MAX(AX993*DCF!F$10,0)-MAX(AX993-AW993,0)/Inputs!$B$10)*DCF!F$6</f>
        <v>886.63229305766561</v>
      </c>
      <c r="CF993" s="15">
        <f ca="1">(AY993*DCF!G$10-DCF!G$5*MAX(AY993*DCF!G$10,0)-MAX(AY993-AX993,0)/Inputs!$B$10)*DCF!G$6</f>
        <v>854.45746451070784</v>
      </c>
      <c r="CG993" s="15">
        <f ca="1">(AZ993*DCF!H$10-DCF!H$5*MAX(AZ993*DCF!H$10,0)-MAX(AZ993-AY993,0)/Inputs!$B$10)*DCF!H$6</f>
        <v>1043.9240426124388</v>
      </c>
      <c r="CH993" s="15">
        <f ca="1">(BA993*DCF!I$10-DCF!I$5*MAX(BA993*DCF!I$10,0)-MAX(BA993-AZ993,0)/Inputs!$B$10)*DCF!I$6</f>
        <v>1092.2277307864922</v>
      </c>
      <c r="CI993" s="15">
        <f ca="1">(BB993*DCF!J$10-DCF!J$5*MAX(BB993*DCF!J$10,0)-MAX(BB993-BA993,0)/Inputs!$B$10)*DCF!J$6</f>
        <v>1290.3112140317648</v>
      </c>
      <c r="CJ993" s="15">
        <f ca="1">(BC993*DCF!K$10-DCF!K$5*MAX(BC993*DCF!K$10,0)-MAX(BC993-BB993,0)/Inputs!$B$10)*DCF!K$6</f>
        <v>1396.1441689364717</v>
      </c>
      <c r="CK993" s="15">
        <f ca="1">(BD993*DCF!L$10-DCF!L$5*MAX(BD993*DCF!L$10,0)-MAX(BD993-BC993,0)/Inputs!$B$10)*DCF!L$6</f>
        <v>1728.6208581125691</v>
      </c>
      <c r="CL993" s="15">
        <f ca="1">(BE993*DCF!M$10-DCF!M$5*MAX(BE993*DCF!M$10,0)-MAX(BE993-BD993,0)/Inputs!$B$10)*DCF!M$6</f>
        <v>1823.6753272394085</v>
      </c>
      <c r="CM993" s="15">
        <f ca="1">(BF993*DCF!C$28-DCF!C$5*MAX(BF993*DCF!C$28,0)-MAX(BF993-Inputs!$B$13,0)/Inputs!$B$17)*DCF!C$6</f>
        <v>3815.6627918573959</v>
      </c>
      <c r="CN993" s="15">
        <f ca="1">(BG993*DCF!D$28-DCF!D$5*MAX(BG993*DCF!D$28,0)-MAX(BG993-BF993,0)/Inputs!$B$17)*DCF!D$6</f>
        <v>5036.8089290056214</v>
      </c>
      <c r="CO993" s="15">
        <f ca="1">(BH993*DCF!E$28-DCF!E$5*MAX(BH993*DCF!E$28,0)-MAX(BH993-BG993,0)/Inputs!$B$17)*DCF!E$6</f>
        <v>6484.2821912139989</v>
      </c>
      <c r="CP993" s="15">
        <f ca="1">(BI993*DCF!F$28-DCF!F$5*MAX(BI993*DCF!F$28,0)-MAX(BI993-BH993,0)/Inputs!$B$17)*DCF!F$6</f>
        <v>8071.5618655186645</v>
      </c>
      <c r="CQ993" s="15">
        <f ca="1">(BJ993*DCF!G$28-DCF!G$5*MAX(BJ993*DCF!G$28,0)-MAX(BJ993-BI993,0)/Inputs!$B$17)*DCF!G$6</f>
        <v>9104.4433531681589</v>
      </c>
      <c r="CR993" s="15">
        <f ca="1">(BK993*DCF!H$28-DCF!H$5*MAX(BK993*DCF!H$28,0)-MAX(BK993-BJ993,0)/Inputs!$B$17)*DCF!H$6</f>
        <v>10627.752082570789</v>
      </c>
      <c r="CS993" s="15">
        <f ca="1">(BL993*DCF!I$28-DCF!I$5*MAX(BL993*DCF!I$28,0)-MAX(BL993-BK993,0)/Inputs!$B$17)*DCF!I$6</f>
        <v>10538.129082396861</v>
      </c>
      <c r="CT993" s="15">
        <f ca="1">(BM993*DCF!J$28-DCF!J$5*MAX(BM993*DCF!J$28,0)-MAX(BM993-BL993,0)/Inputs!$B$17)*DCF!J$6</f>
        <v>10957.93493379245</v>
      </c>
      <c r="CU993" s="15">
        <f ca="1">(BN993*DCF!K$28-DCF!K$5*MAX(BN993*DCF!K$28,0)-MAX(BN993-BM993,0)/Inputs!$B$17)*DCF!K$6</f>
        <v>12678.20781537625</v>
      </c>
      <c r="CV993" s="15">
        <f ca="1">(BO993*DCF!L$28-DCF!L$5*MAX(BO993*DCF!L$28,0)-MAX(BO993-BN993,0)/Inputs!$B$17)*DCF!L$6</f>
        <v>16002.154036421703</v>
      </c>
      <c r="CW993" s="15">
        <f ca="1">(BP993*DCF!M$28-DCF!M$5*MAX(BP993*DCF!M$28,0)-MAX(BP993-BO993,0)/Inputs!$B$17)*DCF!M$6</f>
        <v>18039.731924118652</v>
      </c>
      <c r="CX993" s="15">
        <f ca="1">(BQ993*DCF!C$46-DCF!C$5*MAX(BQ993*DCF!C$46,0)-MAX(BQ993-Inputs!$B$20,0)/Inputs!$B$24)*DCF!C$6</f>
        <v>-1046.3564461629719</v>
      </c>
      <c r="CY993" s="15">
        <f ca="1">(BR993*DCF!D$46-DCF!D$5*MAX(BR993*DCF!D$46,0)-MAX(BR993-BQ993,0)/Inputs!$B$24)*DCF!D$6</f>
        <v>-1633.4028881186682</v>
      </c>
      <c r="CZ993" s="15">
        <f ca="1">(BS993*DCF!E$46-DCF!E$5*MAX(BS993*DCF!E$46,0)-MAX(BS993-BR993,0)/Inputs!$B$24)*DCF!E$6</f>
        <v>-928.67990680333116</v>
      </c>
      <c r="DA993" s="15">
        <f ca="1">(BT993*DCF!F$46-DCF!F$5*MAX(BT993*DCF!F$46,0)-MAX(BT993-BS993,0)/Inputs!$B$24)*DCF!F$6</f>
        <v>-700.5001924487525</v>
      </c>
      <c r="DB993" s="15">
        <f ca="1">(BU993*DCF!G$46-DCF!G$5*MAX(BU993*DCF!G$46,0)-MAX(BU993-BT993,0)/Inputs!$B$24)*DCF!G$6</f>
        <v>-1293.1342813425147</v>
      </c>
      <c r="DC993" s="15">
        <f ca="1">(BV993*DCF!H$46-DCF!H$5*MAX(BV993*DCF!H$46,0)-MAX(BV993-BU993,0)/Inputs!$B$24)*DCF!H$6</f>
        <v>-763.08147399810048</v>
      </c>
      <c r="DD993" s="15">
        <f ca="1">(BW993*DCF!I$46-DCF!I$5*MAX(BW993*DCF!I$46,0)-MAX(BW993-BV993,0)/Inputs!$B$24)*DCF!I$6</f>
        <v>-1798.031783028154</v>
      </c>
      <c r="DE993" s="15">
        <f ca="1">(BX993*DCF!J$46-DCF!J$5*MAX(BX993*DCF!J$46,0)-MAX(BX993-BW993,0)/Inputs!$B$24)*DCF!J$6</f>
        <v>-422.89444756973495</v>
      </c>
      <c r="DF993" s="15">
        <f ca="1">(BY993*DCF!K$46-DCF!K$5*MAX(BY993*DCF!K$46,0)-MAX(BY993-BX993,0)/Inputs!$B$24)*DCF!K$6</f>
        <v>-2281.5525342310448</v>
      </c>
      <c r="DG993" s="15">
        <f ca="1">(BZ993*DCF!L$46-DCF!L$5*MAX(BZ993*DCF!L$46,0)-MAX(BZ993-BY993,0)/Inputs!$B$24)*DCF!L$6</f>
        <v>-614.79770802601342</v>
      </c>
      <c r="DH993" s="15">
        <f ca="1">(CA993*DCF!M$46-DCF!M$5*MAX(CA993*DCF!M$46,0)-MAX(CA993-BZ993,0)/Inputs!$B$24)*DCF!M$6</f>
        <v>3405.0355404790785</v>
      </c>
      <c r="DI993" s="15">
        <f ca="1">SUM(CB993:CL993)+BE993*DCF!M$10*(1+Inputs!$B$30)*(1-Inputs!$B$33)*(1-Inputs!$B$30/Inputs!$B$31)/(Inputs!$B$29-Inputs!$B$30)*DCF!M$6</f>
        <v>53359.674046321015</v>
      </c>
      <c r="DJ993" s="15">
        <f ca="1">SUM(CM993:CW993)+BP993*DCF!M$28*(1+Inputs!$B$30)*(1-Inputs!$B$33)*(1-Inputs!$B$30/Inputs!$B$31)/(Inputs!$B$29-Inputs!$B$30)*DCF!M$6</f>
        <v>491375.71771160461</v>
      </c>
      <c r="DK993" s="15">
        <f ca="1">SUM(CX993:DH993)+CA993*DCF!M$46*(1+Inputs!$B$30)*(1-Inputs!$B$33)*(1-Inputs!$B$30/Inputs!$B$31)/(Inputs!$B$29-Inputs!$B$30)*DCF!M$6</f>
        <v>122300.28283870549</v>
      </c>
      <c r="DM993" s="15">
        <f ca="1">DI993+DJ993+DK993+Inputs!$B$34+Inputs!$B$36-Inputs!$B$35</f>
        <v>743886.67459663108</v>
      </c>
    </row>
    <row r="994" spans="1:117" x14ac:dyDescent="0.75">
      <c r="A994" s="11">
        <v>981</v>
      </c>
      <c r="C994" s="23">
        <f t="shared" ref="C994:M1003" ca="1" si="578">_xlfn.NORM.S.INV(RAND())</f>
        <v>-0.96803446856741493</v>
      </c>
      <c r="D994" s="23">
        <f t="shared" ca="1" si="578"/>
        <v>-0.53090746764261021</v>
      </c>
      <c r="E994" s="23">
        <f t="shared" ca="1" si="578"/>
        <v>0.28277394716454723</v>
      </c>
      <c r="F994" s="23">
        <f t="shared" ca="1" si="578"/>
        <v>0.14939372669265294</v>
      </c>
      <c r="G994" s="23">
        <f t="shared" ca="1" si="578"/>
        <v>1.641840911582418</v>
      </c>
      <c r="H994" s="23">
        <f t="shared" ca="1" si="578"/>
        <v>-0.29133493846594799</v>
      </c>
      <c r="I994" s="23">
        <f t="shared" ca="1" si="578"/>
        <v>1.3657681400670545</v>
      </c>
      <c r="J994" s="23">
        <f t="shared" ca="1" si="578"/>
        <v>-0.89042099928600194</v>
      </c>
      <c r="K994" s="23">
        <f t="shared" ca="1" si="578"/>
        <v>0.60611510749367525</v>
      </c>
      <c r="L994" s="23">
        <f t="shared" ca="1" si="578"/>
        <v>-0.44228488328823773</v>
      </c>
      <c r="M994" s="23">
        <f t="shared" ca="1" si="578"/>
        <v>0.44814366980803433</v>
      </c>
      <c r="N994" s="23">
        <f ca="1">SQRT(Inputs!$B$38)*C994+SQRT(1-Inputs!$B$38)*_xlfn.NORM.S.INV(RAND())</f>
        <v>-2.3476856295425508E-2</v>
      </c>
      <c r="O994" s="23">
        <f ca="1">SQRT(Inputs!$B$38)*D994+SQRT(1-Inputs!$B$38)*_xlfn.NORM.S.INV(RAND())</f>
        <v>-0.95728831181376228</v>
      </c>
      <c r="P994" s="23">
        <f ca="1">SQRT(Inputs!$B$38)*E994+SQRT(1-Inputs!$B$38)*_xlfn.NORM.S.INV(RAND())</f>
        <v>0.62651570205035512</v>
      </c>
      <c r="Q994" s="23">
        <f ca="1">SQRT(Inputs!$B$38)*F994+SQRT(1-Inputs!$B$38)*_xlfn.NORM.S.INV(RAND())</f>
        <v>-0.49926380717978641</v>
      </c>
      <c r="R994" s="23">
        <f ca="1">SQRT(Inputs!$B$38)*G994+SQRT(1-Inputs!$B$38)*_xlfn.NORM.S.INV(RAND())</f>
        <v>1.1568978022896252</v>
      </c>
      <c r="S994" s="23">
        <f ca="1">SQRT(Inputs!$B$38)*H994+SQRT(1-Inputs!$B$38)*_xlfn.NORM.S.INV(RAND())</f>
        <v>0.53602653767547437</v>
      </c>
      <c r="T994" s="23">
        <f ca="1">SQRT(Inputs!$B$38)*I994+SQRT(1-Inputs!$B$38)*_xlfn.NORM.S.INV(RAND())</f>
        <v>-1.1351752376534545</v>
      </c>
      <c r="U994" s="23">
        <f ca="1">SQRT(Inputs!$B$38)*J994+SQRT(1-Inputs!$B$38)*_xlfn.NORM.S.INV(RAND())</f>
        <v>0.17902594610414074</v>
      </c>
      <c r="V994" s="23">
        <f ca="1">SQRT(Inputs!$B$38)*K994+SQRT(1-Inputs!$B$38)*_xlfn.NORM.S.INV(RAND())</f>
        <v>0.47117862109658715</v>
      </c>
      <c r="W994" s="23">
        <f ca="1">SQRT(Inputs!$B$38)*L994+SQRT(1-Inputs!$B$38)*_xlfn.NORM.S.INV(RAND())</f>
        <v>7.570298797450456E-2</v>
      </c>
      <c r="X994" s="23">
        <f ca="1">SQRT(Inputs!$B$38)*M994+SQRT(1-Inputs!$B$38)*_xlfn.NORM.S.INV(RAND())</f>
        <v>0.19850159522521205</v>
      </c>
      <c r="Y994" s="23">
        <f ca="1">SQRT(Inputs!$B$38)*C994+SQRT(1-Inputs!$B$38)*_xlfn.NORM.S.INV(RAND())</f>
        <v>-0.35723917771590513</v>
      </c>
      <c r="Z994" s="23">
        <f ca="1">SQRT(Inputs!$B$38)*D994+SQRT(1-Inputs!$B$38)*_xlfn.NORM.S.INV(RAND())</f>
        <v>-0.12770780334172968</v>
      </c>
      <c r="AA994" s="23">
        <f ca="1">SQRT(Inputs!$B$38)*E994+SQRT(1-Inputs!$B$38)*_xlfn.NORM.S.INV(RAND())</f>
        <v>-5.1438504629997966E-2</v>
      </c>
      <c r="AB994" s="23">
        <f ca="1">SQRT(Inputs!$B$38)*F994+SQRT(1-Inputs!$B$38)*_xlfn.NORM.S.INV(RAND())</f>
        <v>0.28275872482165765</v>
      </c>
      <c r="AC994" s="23">
        <f ca="1">SQRT(Inputs!$B$38)*G994+SQRT(1-Inputs!$B$38)*_xlfn.NORM.S.INV(RAND())</f>
        <v>0.57043266300401307</v>
      </c>
      <c r="AD994" s="23">
        <f ca="1">SQRT(Inputs!$B$38)*H994+SQRT(1-Inputs!$B$38)*_xlfn.NORM.S.INV(RAND())</f>
        <v>-0.43982470288938036</v>
      </c>
      <c r="AE994" s="23">
        <f ca="1">SQRT(Inputs!$B$38)*I994+SQRT(1-Inputs!$B$38)*_xlfn.NORM.S.INV(RAND())</f>
        <v>-0.18285132273793459</v>
      </c>
      <c r="AF994" s="23">
        <f ca="1">SQRT(Inputs!$B$38)*J994+SQRT(1-Inputs!$B$38)*_xlfn.NORM.S.INV(RAND())</f>
        <v>-1.667716308643949</v>
      </c>
      <c r="AG994" s="23">
        <f ca="1">SQRT(Inputs!$B$38)*K994+SQRT(1-Inputs!$B$38)*_xlfn.NORM.S.INV(RAND())</f>
        <v>-0.39113941663354262</v>
      </c>
      <c r="AH994" s="23">
        <f ca="1">SQRT(Inputs!$B$38)*L994+SQRT(1-Inputs!$B$38)*_xlfn.NORM.S.INV(RAND())</f>
        <v>-3.1567880615025454</v>
      </c>
      <c r="AI994" s="23">
        <f ca="1">SQRT(Inputs!$B$38)*M994+SQRT(1-Inputs!$B$38)*_xlfn.NORM.S.INV(RAND())</f>
        <v>-6.7830330532185068E-3</v>
      </c>
      <c r="AJ994" s="23">
        <f ca="1">SQRT(Inputs!$B$38)*C994+SQRT(1-Inputs!$B$38)*_xlfn.NORM.S.INV(RAND())</f>
        <v>-1.6073130835900811</v>
      </c>
      <c r="AK994" s="23">
        <f ca="1">SQRT(Inputs!$B$38)*D994+SQRT(1-Inputs!$B$38)*_xlfn.NORM.S.INV(RAND())</f>
        <v>-0.50688711347471993</v>
      </c>
      <c r="AL994" s="23">
        <f ca="1">SQRT(Inputs!$B$38)*E994+SQRT(1-Inputs!$B$38)*_xlfn.NORM.S.INV(RAND())</f>
        <v>0.84995376046617344</v>
      </c>
      <c r="AM994" s="23">
        <f ca="1">SQRT(Inputs!$B$38)*F994+SQRT(1-Inputs!$B$38)*_xlfn.NORM.S.INV(RAND())</f>
        <v>-1.0526592591189501</v>
      </c>
      <c r="AN994" s="23">
        <f ca="1">SQRT(Inputs!$B$38)*G994+SQRT(1-Inputs!$B$38)*_xlfn.NORM.S.INV(RAND())</f>
        <v>0.17933693084988678</v>
      </c>
      <c r="AO994" s="23">
        <f ca="1">SQRT(Inputs!$B$38)*H994+SQRT(1-Inputs!$B$38)*_xlfn.NORM.S.INV(RAND())</f>
        <v>-0.96375453769006114</v>
      </c>
      <c r="AP994" s="23">
        <f ca="1">SQRT(Inputs!$B$38)*I994+SQRT(1-Inputs!$B$38)*_xlfn.NORM.S.INV(RAND())</f>
        <v>1.0341035840362234</v>
      </c>
      <c r="AQ994" s="23">
        <f ca="1">SQRT(Inputs!$B$38)*J994+SQRT(1-Inputs!$B$38)*_xlfn.NORM.S.INV(RAND())</f>
        <v>-0.18241552711230546</v>
      </c>
      <c r="AR994" s="23">
        <f ca="1">SQRT(Inputs!$B$38)*K994+SQRT(1-Inputs!$B$38)*_xlfn.NORM.S.INV(RAND())</f>
        <v>0.45731299119390789</v>
      </c>
      <c r="AS994" s="23">
        <f ca="1">SQRT(Inputs!$B$38)*L994+SQRT(1-Inputs!$B$38)*_xlfn.NORM.S.INV(RAND())</f>
        <v>-0.22539891828070305</v>
      </c>
      <c r="AT994" s="23">
        <f ca="1">SQRT(Inputs!$B$38)*M994+SQRT(1-Inputs!$B$38)*_xlfn.NORM.S.INV(RAND())</f>
        <v>-0.9004929078703936</v>
      </c>
      <c r="AU994" s="15">
        <f ca="1">Inputs!$B$6*EXP($B$8-0.5*C$5^2+C$5*N994)</f>
        <v>4943.417364767959</v>
      </c>
      <c r="AV994" s="15">
        <f t="shared" ca="1" si="547"/>
        <v>5227.2625533414675</v>
      </c>
      <c r="AW994" s="15">
        <f t="shared" ca="1" si="548"/>
        <v>6935.7453080743899</v>
      </c>
      <c r="AX994" s="15">
        <f t="shared" ca="1" si="549"/>
        <v>7955.8063277072861</v>
      </c>
      <c r="AY994" s="15">
        <f t="shared" ca="1" si="550"/>
        <v>11129.353849779642</v>
      </c>
      <c r="AZ994" s="15">
        <f t="shared" ca="1" si="551"/>
        <v>14439.1314743648</v>
      </c>
      <c r="BA994" s="15">
        <f t="shared" ca="1" si="552"/>
        <v>15690.417093125214</v>
      </c>
      <c r="BB994" s="15">
        <f t="shared" ca="1" si="553"/>
        <v>19557.518702697664</v>
      </c>
      <c r="BC994" s="15">
        <f t="shared" ca="1" si="554"/>
        <v>25067.588029962586</v>
      </c>
      <c r="BD994" s="15">
        <f t="shared" ca="1" si="555"/>
        <v>30928.382576640128</v>
      </c>
      <c r="BE994" s="15">
        <f t="shared" ca="1" si="556"/>
        <v>38590.192172427378</v>
      </c>
      <c r="BF994" s="15">
        <f ca="1">Inputs!$B$13*EXP($B$9-0.5*C$6^2+C$6*Y994)</f>
        <v>12885.364214969186</v>
      </c>
      <c r="BG994" s="15">
        <f t="shared" ca="1" si="557"/>
        <v>15346.11550604791</v>
      </c>
      <c r="BH994" s="15">
        <f t="shared" ca="1" si="558"/>
        <v>18590.845047997143</v>
      </c>
      <c r="BI994" s="15">
        <f t="shared" ca="1" si="559"/>
        <v>23770.33564313667</v>
      </c>
      <c r="BJ994" s="15">
        <f t="shared" ca="1" si="560"/>
        <v>31638.268815080359</v>
      </c>
      <c r="BK994" s="15">
        <f t="shared" ca="1" si="561"/>
        <v>36573.115063726131</v>
      </c>
      <c r="BL994" s="15">
        <f t="shared" ca="1" si="562"/>
        <v>43873.613629160231</v>
      </c>
      <c r="BM994" s="15">
        <f t="shared" ca="1" si="563"/>
        <v>43838.531443306339</v>
      </c>
      <c r="BN994" s="15">
        <f t="shared" ca="1" si="564"/>
        <v>51447.041967965059</v>
      </c>
      <c r="BO994" s="15">
        <f t="shared" ca="1" si="565"/>
        <v>43857.421858084264</v>
      </c>
      <c r="BP994" s="15">
        <f t="shared" ca="1" si="566"/>
        <v>53938.801805082076</v>
      </c>
      <c r="BQ994" s="15">
        <f ca="1">Inputs!$B$20*EXP($B$10-0.5*C$7^2+C$7*AJ994)</f>
        <v>2425.6202898657953</v>
      </c>
      <c r="BR994" s="15">
        <f t="shared" ca="1" si="567"/>
        <v>2801.8827012124293</v>
      </c>
      <c r="BS994" s="15">
        <f t="shared" ca="1" si="568"/>
        <v>4897.7115821105399</v>
      </c>
      <c r="BT994" s="15">
        <f t="shared" ca="1" si="569"/>
        <v>5123.421909589043</v>
      </c>
      <c r="BU994" s="15">
        <f t="shared" ca="1" si="570"/>
        <v>7415.3489416584944</v>
      </c>
      <c r="BV994" s="15">
        <f t="shared" ca="1" si="571"/>
        <v>8303.2737272105787</v>
      </c>
      <c r="BW994" s="15">
        <f t="shared" ca="1" si="572"/>
        <v>14421.634146634178</v>
      </c>
      <c r="BX994" s="15">
        <f t="shared" ca="1" si="573"/>
        <v>19446.652913130387</v>
      </c>
      <c r="BY994" s="15">
        <f t="shared" ca="1" si="574"/>
        <v>29739.547484927047</v>
      </c>
      <c r="BZ994" s="15">
        <f t="shared" ca="1" si="575"/>
        <v>40035.012926583484</v>
      </c>
      <c r="CA994" s="15">
        <f t="shared" ca="1" si="576"/>
        <v>47921.169498304385</v>
      </c>
      <c r="CB994" s="15">
        <f ca="1">(AU994*DCF!C$10-DCF!C$5*MAX(AU994*DCF!C$10,0)-MAX(AU994-Inputs!$B$6,0)/Inputs!$B$10)*DCF!C$6</f>
        <v>1043.2085082007457</v>
      </c>
      <c r="CC994" s="15">
        <f ca="1">(AV994*DCF!D$10-DCF!D$5*MAX(AV994*DCF!D$10,0)-MAX(AV994-AU994,0)/Inputs!$B$10)*DCF!D$6</f>
        <v>1204.9016133582952</v>
      </c>
      <c r="CD994" s="15">
        <f ca="1">(AW994*DCF!E$10-DCF!E$5*MAX(AW994*DCF!E$10,0)-MAX(AW994-AV994,0)/Inputs!$B$10)*DCF!E$6</f>
        <v>1216.5321163588051</v>
      </c>
      <c r="CE994" s="15">
        <f ca="1">(AX994*DCF!F$10-DCF!F$5*MAX(AX994*DCF!F$10,0)-MAX(AX994-AW994,0)/Inputs!$B$10)*DCF!F$6</f>
        <v>1524.4904343964981</v>
      </c>
      <c r="CF994" s="15">
        <f ca="1">(AY994*DCF!G$10-DCF!G$5*MAX(AY994*DCF!G$10,0)-MAX(AY994-AX994,0)/Inputs!$B$10)*DCF!G$6</f>
        <v>1683.079703899896</v>
      </c>
      <c r="CG994" s="15">
        <f ca="1">(AZ994*DCF!H$10-DCF!H$5*MAX(AZ994*DCF!H$10,0)-MAX(AZ994-AY994,0)/Inputs!$B$10)*DCF!H$6</f>
        <v>2215.6573798213858</v>
      </c>
      <c r="CH994" s="15">
        <f ca="1">(BA994*DCF!I$10-DCF!I$5*MAX(BA994*DCF!I$10,0)-MAX(BA994-AZ994,0)/Inputs!$B$10)*DCF!I$6</f>
        <v>2660.8121321899066</v>
      </c>
      <c r="CI994" s="15">
        <f ca="1">(BB994*DCF!J$10-DCF!J$5*MAX(BB994*DCF!J$10,0)-MAX(BB994-BA994,0)/Inputs!$B$10)*DCF!J$6</f>
        <v>2770.1200649585826</v>
      </c>
      <c r="CJ994" s="15">
        <f ca="1">(BC994*DCF!K$10-DCF!K$5*MAX(BC994*DCF!K$10,0)-MAX(BC994-BB994,0)/Inputs!$B$10)*DCF!K$6</f>
        <v>3264.1532578935885</v>
      </c>
      <c r="CK994" s="15">
        <f ca="1">(BD994*DCF!L$10-DCF!L$5*MAX(BD994*DCF!L$10,0)-MAX(BD994-BC994,0)/Inputs!$B$10)*DCF!L$6</f>
        <v>3906.6925962478722</v>
      </c>
      <c r="CL994" s="15">
        <f ca="1">(BE994*DCF!M$10-DCF!M$5*MAX(BE994*DCF!M$10,0)-MAX(BE994-BD994,0)/Inputs!$B$10)*DCF!M$6</f>
        <v>4530.2902209302219</v>
      </c>
      <c r="CM994" s="15">
        <f ca="1">(BF994*DCF!C$28-DCF!C$5*MAX(BF994*DCF!C$28,0)-MAX(BF994-Inputs!$B$13,0)/Inputs!$B$17)*DCF!C$6</f>
        <v>3586.4861106680301</v>
      </c>
      <c r="CN994" s="15">
        <f ca="1">(BG994*DCF!D$28-DCF!D$5*MAX(BG994*DCF!D$28,0)-MAX(BG994-BF994,0)/Inputs!$B$17)*DCF!D$6</f>
        <v>3994.7938815226448</v>
      </c>
      <c r="CO994" s="15">
        <f ca="1">(BH994*DCF!E$28-DCF!E$5*MAX(BH994*DCF!E$28,0)-MAX(BH994-BG994,0)/Inputs!$B$17)*DCF!E$6</f>
        <v>4625.7668247012016</v>
      </c>
      <c r="CP994" s="15">
        <f ca="1">(BI994*DCF!F$28-DCF!F$5*MAX(BI994*DCF!F$28,0)-MAX(BI994-BH994,0)/Inputs!$B$17)*DCF!F$6</f>
        <v>5510.0118650302175</v>
      </c>
      <c r="CQ994" s="15">
        <f ca="1">(BJ994*DCF!G$28-DCF!G$5*MAX(BJ994*DCF!G$28,0)-MAX(BJ994-BI994,0)/Inputs!$B$17)*DCF!G$6</f>
        <v>6885.480249094694</v>
      </c>
      <c r="CR994" s="15">
        <f ca="1">(BK994*DCF!H$28-DCF!H$5*MAX(BK994*DCF!H$28,0)-MAX(BK994-BJ994,0)/Inputs!$B$17)*DCF!H$6</f>
        <v>8278.1982387658663</v>
      </c>
      <c r="CS994" s="15">
        <f ca="1">(BL994*DCF!I$28-DCF!I$5*MAX(BL994*DCF!I$28,0)-MAX(BL994-BK994,0)/Inputs!$B$17)*DCF!I$6</f>
        <v>9269.1681361716874</v>
      </c>
      <c r="CT994" s="15">
        <f ca="1">(BM994*DCF!J$28-DCF!J$5*MAX(BM994*DCF!J$28,0)-MAX(BM994-BL994,0)/Inputs!$B$17)*DCF!J$6</f>
        <v>9779.6318298686383</v>
      </c>
      <c r="CU994" s="15">
        <f ca="1">(BN994*DCF!K$28-DCF!K$5*MAX(BN994*DCF!K$28,0)-MAX(BN994-BM994,0)/Inputs!$B$17)*DCF!K$6</f>
        <v>9932.8114566230543</v>
      </c>
      <c r="CV994" s="15">
        <f ca="1">(BO994*DCF!L$28-DCF!L$5*MAX(BO994*DCF!L$28,0)-MAX(BO994-BN994,0)/Inputs!$B$17)*DCF!L$6</f>
        <v>8750.476222426465</v>
      </c>
      <c r="CW994" s="15">
        <f ca="1">(BP994*DCF!M$28-DCF!M$5*MAX(BP994*DCF!M$28,0)-MAX(BP994-BO994,0)/Inputs!$B$17)*DCF!M$6</f>
        <v>9094.8292914420599</v>
      </c>
      <c r="CX994" s="15">
        <f ca="1">(BQ994*DCF!C$46-DCF!C$5*MAX(BQ994*DCF!C$46,0)-MAX(BQ994-Inputs!$B$20,0)/Inputs!$B$24)*DCF!C$6</f>
        <v>-560.18944338701965</v>
      </c>
      <c r="CY994" s="15">
        <f ca="1">(BR994*DCF!D$46-DCF!D$5*MAX(BR994*DCF!D$46,0)-MAX(BR994-BQ994,0)/Inputs!$B$24)*DCF!D$6</f>
        <v>-638.76408400774687</v>
      </c>
      <c r="CZ994" s="15">
        <f ca="1">(BS994*DCF!E$46-DCF!E$5*MAX(BS994*DCF!E$46,0)-MAX(BS994-BR994,0)/Inputs!$B$24)*DCF!E$6</f>
        <v>-1405.2809697337589</v>
      </c>
      <c r="DA994" s="15">
        <f ca="1">(BT994*DCF!F$46-DCF!F$5*MAX(BT994*DCF!F$46,0)-MAX(BT994-BS994,0)/Inputs!$B$24)*DCF!F$6</f>
        <v>-455.30824168326927</v>
      </c>
      <c r="DB994" s="15">
        <f ca="1">(BU994*DCF!G$46-DCF!G$5*MAX(BU994*DCF!G$46,0)-MAX(BU994-BT994,0)/Inputs!$B$24)*DCF!G$6</f>
        <v>-1020.3966580959905</v>
      </c>
      <c r="DC994" s="15">
        <f ca="1">(BV994*DCF!H$46-DCF!H$5*MAX(BV994*DCF!H$46,0)-MAX(BV994-BU994,0)/Inputs!$B$24)*DCF!H$6</f>
        <v>-275.91718670488632</v>
      </c>
      <c r="DD994" s="15">
        <f ca="1">(BW994*DCF!I$46-DCF!I$5*MAX(BW994*DCF!I$46,0)-MAX(BW994-BV994,0)/Inputs!$B$24)*DCF!I$6</f>
        <v>-1423.2713542738868</v>
      </c>
      <c r="DE994" s="15">
        <f ca="1">(BX994*DCF!J$46-DCF!J$5*MAX(BX994*DCF!J$46,0)-MAX(BX994-BW994,0)/Inputs!$B$24)*DCF!J$6</f>
        <v>-516.81958221569653</v>
      </c>
      <c r="DF994" s="15">
        <f ca="1">(BY994*DCF!K$46-DCF!K$5*MAX(BY994*DCF!K$46,0)-MAX(BY994-BX994,0)/Inputs!$B$24)*DCF!K$6</f>
        <v>-822.66287888463717</v>
      </c>
      <c r="DG994" s="15">
        <f ca="1">(BZ994*DCF!L$46-DCF!L$5*MAX(BZ994*DCF!L$46,0)-MAX(BZ994-BY994,0)/Inputs!$B$24)*DCF!L$6</f>
        <v>437.53741014707987</v>
      </c>
      <c r="DH994" s="15">
        <f ca="1">(CA994*DCF!M$46-DCF!M$5*MAX(CA994*DCF!M$46,0)-MAX(CA994-BZ994,0)/Inputs!$B$24)*DCF!M$6</f>
        <v>2108.1816583433492</v>
      </c>
      <c r="DI994" s="15">
        <f ca="1">SUM(CB994:CL994)+BE994*DCF!M$10*(1+Inputs!$B$30)*(1-Inputs!$B$33)*(1-Inputs!$B$30/Inputs!$B$31)/(Inputs!$B$29-Inputs!$B$30)*DCF!M$6</f>
        <v>133416.95314658369</v>
      </c>
      <c r="DJ994" s="15">
        <f ca="1">SUM(CM994:CW994)+BP994*DCF!M$28*(1+Inputs!$B$30)*(1-Inputs!$B$33)*(1-Inputs!$B$30/Inputs!$B$31)/(Inputs!$B$29-Inputs!$B$30)*DCF!M$6</f>
        <v>279857.51902678981</v>
      </c>
      <c r="DK994" s="15">
        <f ca="1">SUM(CX994:DH994)+CA994*DCF!M$46*(1+Inputs!$B$30)*(1-Inputs!$B$33)*(1-Inputs!$B$30/Inputs!$B$31)/(Inputs!$B$29-Inputs!$B$30)*DCF!M$6</f>
        <v>69518.913339306237</v>
      </c>
      <c r="DM994" s="15">
        <f ca="1">DI994+DJ994+DK994+Inputs!$B$34+Inputs!$B$36-Inputs!$B$35</f>
        <v>559644.38551267982</v>
      </c>
    </row>
    <row r="995" spans="1:117" x14ac:dyDescent="0.75">
      <c r="A995" s="11">
        <v>982</v>
      </c>
      <c r="C995" s="23">
        <f t="shared" ca="1" si="578"/>
        <v>5.1097653156980283E-2</v>
      </c>
      <c r="D995" s="23">
        <f t="shared" ca="1" si="578"/>
        <v>0.94207779992591612</v>
      </c>
      <c r="E995" s="23">
        <f t="shared" ca="1" si="578"/>
        <v>1.4469360040352861</v>
      </c>
      <c r="F995" s="23">
        <f t="shared" ca="1" si="578"/>
        <v>0.43821145825381702</v>
      </c>
      <c r="G995" s="23">
        <f t="shared" ca="1" si="578"/>
        <v>0.75945955033806722</v>
      </c>
      <c r="H995" s="23">
        <f t="shared" ca="1" si="578"/>
        <v>-1.7286987721127582</v>
      </c>
      <c r="I995" s="23">
        <f t="shared" ca="1" si="578"/>
        <v>-2.2252575327013591</v>
      </c>
      <c r="J995" s="23">
        <f t="shared" ca="1" si="578"/>
        <v>1.4946812621914376</v>
      </c>
      <c r="K995" s="23">
        <f t="shared" ca="1" si="578"/>
        <v>0.80926134347048106</v>
      </c>
      <c r="L995" s="23">
        <f t="shared" ca="1" si="578"/>
        <v>-0.30921154203139528</v>
      </c>
      <c r="M995" s="23">
        <f t="shared" ca="1" si="578"/>
        <v>-0.27592574475785886</v>
      </c>
      <c r="N995" s="23">
        <f ca="1">SQRT(Inputs!$B$38)*C995+SQRT(1-Inputs!$B$38)*_xlfn.NORM.S.INV(RAND())</f>
        <v>0.61931683731027776</v>
      </c>
      <c r="O995" s="23">
        <f ca="1">SQRT(Inputs!$B$38)*D995+SQRT(1-Inputs!$B$38)*_xlfn.NORM.S.INV(RAND())</f>
        <v>2.2267245578635246</v>
      </c>
      <c r="P995" s="23">
        <f ca="1">SQRT(Inputs!$B$38)*E995+SQRT(1-Inputs!$B$38)*_xlfn.NORM.S.INV(RAND())</f>
        <v>0.57898984230673134</v>
      </c>
      <c r="Q995" s="23">
        <f ca="1">SQRT(Inputs!$B$38)*F995+SQRT(1-Inputs!$B$38)*_xlfn.NORM.S.INV(RAND())</f>
        <v>1.4341434958415014</v>
      </c>
      <c r="R995" s="23">
        <f ca="1">SQRT(Inputs!$B$38)*G995+SQRT(1-Inputs!$B$38)*_xlfn.NORM.S.INV(RAND())</f>
        <v>0.19807300713076303</v>
      </c>
      <c r="S995" s="23">
        <f ca="1">SQRT(Inputs!$B$38)*H995+SQRT(1-Inputs!$B$38)*_xlfn.NORM.S.INV(RAND())</f>
        <v>-1.1151066470438578</v>
      </c>
      <c r="T995" s="23">
        <f ca="1">SQRT(Inputs!$B$38)*I995+SQRT(1-Inputs!$B$38)*_xlfn.NORM.S.INV(RAND())</f>
        <v>-1.8652706252792219</v>
      </c>
      <c r="U995" s="23">
        <f ca="1">SQRT(Inputs!$B$38)*J995+SQRT(1-Inputs!$B$38)*_xlfn.NORM.S.INV(RAND())</f>
        <v>-0.29716045577507755</v>
      </c>
      <c r="V995" s="23">
        <f ca="1">SQRT(Inputs!$B$38)*K995+SQRT(1-Inputs!$B$38)*_xlfn.NORM.S.INV(RAND())</f>
        <v>0.29163933199062342</v>
      </c>
      <c r="W995" s="23">
        <f ca="1">SQRT(Inputs!$B$38)*L995+SQRT(1-Inputs!$B$38)*_xlfn.NORM.S.INV(RAND())</f>
        <v>0.71774423606068272</v>
      </c>
      <c r="X995" s="23">
        <f ca="1">SQRT(Inputs!$B$38)*M995+SQRT(1-Inputs!$B$38)*_xlfn.NORM.S.INV(RAND())</f>
        <v>-0.88895109367206016</v>
      </c>
      <c r="Y995" s="23">
        <f ca="1">SQRT(Inputs!$B$38)*C995+SQRT(1-Inputs!$B$38)*_xlfn.NORM.S.INV(RAND())</f>
        <v>0.70362069180153286</v>
      </c>
      <c r="Z995" s="23">
        <f ca="1">SQRT(Inputs!$B$38)*D995+SQRT(1-Inputs!$B$38)*_xlfn.NORM.S.INV(RAND())</f>
        <v>3.0468713077920428E-2</v>
      </c>
      <c r="AA995" s="23">
        <f ca="1">SQRT(Inputs!$B$38)*E995+SQRT(1-Inputs!$B$38)*_xlfn.NORM.S.INV(RAND())</f>
        <v>0.20364832134616973</v>
      </c>
      <c r="AB995" s="23">
        <f ca="1">SQRT(Inputs!$B$38)*F995+SQRT(1-Inputs!$B$38)*_xlfn.NORM.S.INV(RAND())</f>
        <v>-0.13259555150677502</v>
      </c>
      <c r="AC995" s="23">
        <f ca="1">SQRT(Inputs!$B$38)*G995+SQRT(1-Inputs!$B$38)*_xlfn.NORM.S.INV(RAND())</f>
        <v>0.71028395893102436</v>
      </c>
      <c r="AD995" s="23">
        <f ca="1">SQRT(Inputs!$B$38)*H995+SQRT(1-Inputs!$B$38)*_xlfn.NORM.S.INV(RAND())</f>
        <v>-1.0097471360971215</v>
      </c>
      <c r="AE995" s="23">
        <f ca="1">SQRT(Inputs!$B$38)*I995+SQRT(1-Inputs!$B$38)*_xlfn.NORM.S.INV(RAND())</f>
        <v>-2.0131524787873043</v>
      </c>
      <c r="AF995" s="23">
        <f ca="1">SQRT(Inputs!$B$38)*J995+SQRT(1-Inputs!$B$38)*_xlfn.NORM.S.INV(RAND())</f>
        <v>0.14634424051724326</v>
      </c>
      <c r="AG995" s="23">
        <f ca="1">SQRT(Inputs!$B$38)*K995+SQRT(1-Inputs!$B$38)*_xlfn.NORM.S.INV(RAND())</f>
        <v>-0.2603584544165965</v>
      </c>
      <c r="AH995" s="23">
        <f ca="1">SQRT(Inputs!$B$38)*L995+SQRT(1-Inputs!$B$38)*_xlfn.NORM.S.INV(RAND())</f>
        <v>-1.5346728581173754</v>
      </c>
      <c r="AI995" s="23">
        <f ca="1">SQRT(Inputs!$B$38)*M995+SQRT(1-Inputs!$B$38)*_xlfn.NORM.S.INV(RAND())</f>
        <v>-1.0504390159195465</v>
      </c>
      <c r="AJ995" s="23">
        <f ca="1">SQRT(Inputs!$B$38)*C995+SQRT(1-Inputs!$B$38)*_xlfn.NORM.S.INV(RAND())</f>
        <v>0.44940841981516488</v>
      </c>
      <c r="AK995" s="23">
        <f ca="1">SQRT(Inputs!$B$38)*D995+SQRT(1-Inputs!$B$38)*_xlfn.NORM.S.INV(RAND())</f>
        <v>0.70856319582313354</v>
      </c>
      <c r="AL995" s="23">
        <f ca="1">SQRT(Inputs!$B$38)*E995+SQRT(1-Inputs!$B$38)*_xlfn.NORM.S.INV(RAND())</f>
        <v>0.62031583917104882</v>
      </c>
      <c r="AM995" s="23">
        <f ca="1">SQRT(Inputs!$B$38)*F995+SQRT(1-Inputs!$B$38)*_xlfn.NORM.S.INV(RAND())</f>
        <v>-0.50828026462237463</v>
      </c>
      <c r="AN995" s="23">
        <f ca="1">SQRT(Inputs!$B$38)*G995+SQRT(1-Inputs!$B$38)*_xlfn.NORM.S.INV(RAND())</f>
        <v>0.83457538756511185</v>
      </c>
      <c r="AO995" s="23">
        <f ca="1">SQRT(Inputs!$B$38)*H995+SQRT(1-Inputs!$B$38)*_xlfn.NORM.S.INV(RAND())</f>
        <v>-0.18199404022972265</v>
      </c>
      <c r="AP995" s="23">
        <f ca="1">SQRT(Inputs!$B$38)*I995+SQRT(1-Inputs!$B$38)*_xlfn.NORM.S.INV(RAND())</f>
        <v>-2.2932028443538233</v>
      </c>
      <c r="AQ995" s="23">
        <f ca="1">SQRT(Inputs!$B$38)*J995+SQRT(1-Inputs!$B$38)*_xlfn.NORM.S.INV(RAND())</f>
        <v>-9.4482072557495744E-2</v>
      </c>
      <c r="AR995" s="23">
        <f ca="1">SQRT(Inputs!$B$38)*K995+SQRT(1-Inputs!$B$38)*_xlfn.NORM.S.INV(RAND())</f>
        <v>0.92141976922997482</v>
      </c>
      <c r="AS995" s="23">
        <f ca="1">SQRT(Inputs!$B$38)*L995+SQRT(1-Inputs!$B$38)*_xlfn.NORM.S.INV(RAND())</f>
        <v>2.0101912829516158</v>
      </c>
      <c r="AT995" s="23">
        <f ca="1">SQRT(Inputs!$B$38)*M995+SQRT(1-Inputs!$B$38)*_xlfn.NORM.S.INV(RAND())</f>
        <v>-0.98901345177258626</v>
      </c>
      <c r="AU995" s="15">
        <f ca="1">Inputs!$B$6*EXP($B$8-0.5*C$5^2+C$5*N995)</f>
        <v>5485.4978660084535</v>
      </c>
      <c r="AV995" s="15">
        <f t="shared" ca="1" si="547"/>
        <v>9263.5793752181962</v>
      </c>
      <c r="AW995" s="15">
        <f t="shared" ca="1" si="548"/>
        <v>12212.755790643612</v>
      </c>
      <c r="AX995" s="15">
        <f t="shared" ca="1" si="549"/>
        <v>17836.387918284006</v>
      </c>
      <c r="AY995" s="15">
        <f t="shared" ca="1" si="550"/>
        <v>22308.004273856433</v>
      </c>
      <c r="AZ995" s="15">
        <f t="shared" ca="1" si="551"/>
        <v>24130.572262741698</v>
      </c>
      <c r="BA995" s="15">
        <f t="shared" ca="1" si="552"/>
        <v>24292.707413905737</v>
      </c>
      <c r="BB995" s="15">
        <f t="shared" ca="1" si="553"/>
        <v>28869.246690941625</v>
      </c>
      <c r="BC995" s="15">
        <f t="shared" ca="1" si="554"/>
        <v>36367.004356748781</v>
      </c>
      <c r="BD995" s="15">
        <f t="shared" ca="1" si="555"/>
        <v>47646.67591704103</v>
      </c>
      <c r="BE995" s="15">
        <f t="shared" ca="1" si="556"/>
        <v>53844.011803220099</v>
      </c>
      <c r="BF995" s="15">
        <f ca="1">Inputs!$B$13*EXP($B$9-0.5*C$6^2+C$6*Y995)</f>
        <v>15901.367776869949</v>
      </c>
      <c r="BG995" s="15">
        <f t="shared" ca="1" si="557"/>
        <v>19486.394768161481</v>
      </c>
      <c r="BH995" s="15">
        <f t="shared" ca="1" si="558"/>
        <v>24626.705215087797</v>
      </c>
      <c r="BI995" s="15">
        <f t="shared" ca="1" si="559"/>
        <v>29537.760549004161</v>
      </c>
      <c r="BJ995" s="15">
        <f t="shared" ca="1" si="560"/>
        <v>40115.28475388822</v>
      </c>
      <c r="BK995" s="15">
        <f t="shared" ca="1" si="561"/>
        <v>42910.317010656763</v>
      </c>
      <c r="BL995" s="15">
        <f t="shared" ca="1" si="562"/>
        <v>40606.178705753038</v>
      </c>
      <c r="BM995" s="15">
        <f t="shared" ca="1" si="563"/>
        <v>50829.487902608882</v>
      </c>
      <c r="BN995" s="15">
        <f t="shared" ca="1" si="564"/>
        <v>60593.566856399106</v>
      </c>
      <c r="BO995" s="15">
        <f t="shared" ca="1" si="565"/>
        <v>62373.14246799449</v>
      </c>
      <c r="BP995" s="15">
        <f t="shared" ca="1" si="566"/>
        <v>68155.950812565992</v>
      </c>
      <c r="BQ995" s="15">
        <f ca="1">Inputs!$B$20*EXP($B$10-0.5*C$7^2+C$7*AJ995)</f>
        <v>5030.7586267442648</v>
      </c>
      <c r="BR995" s="15">
        <f t="shared" ca="1" si="567"/>
        <v>8548.6879888817966</v>
      </c>
      <c r="BS995" s="15">
        <f t="shared" ca="1" si="568"/>
        <v>13989.424174177024</v>
      </c>
      <c r="BT995" s="15">
        <f t="shared" ca="1" si="569"/>
        <v>16880.587197920413</v>
      </c>
      <c r="BU995" s="15">
        <f t="shared" ca="1" si="570"/>
        <v>28629.61606663965</v>
      </c>
      <c r="BV995" s="15">
        <f t="shared" ca="1" si="571"/>
        <v>38231.854147190912</v>
      </c>
      <c r="BW995" s="15">
        <f t="shared" ca="1" si="572"/>
        <v>32836.042036348008</v>
      </c>
      <c r="BX995" s="15">
        <f t="shared" ca="1" si="573"/>
        <v>45064.764017989051</v>
      </c>
      <c r="BY995" s="15">
        <f t="shared" ca="1" si="574"/>
        <v>75316.445636682896</v>
      </c>
      <c r="BZ995" s="15">
        <f t="shared" ca="1" si="575"/>
        <v>152925.7134017222</v>
      </c>
      <c r="CA995" s="15">
        <f t="shared" ca="1" si="576"/>
        <v>180192.38108277568</v>
      </c>
      <c r="CB995" s="15">
        <f ca="1">(AU995*DCF!C$10-DCF!C$5*MAX(AU995*DCF!C$10,0)-MAX(AU995-Inputs!$B$6,0)/Inputs!$B$10)*DCF!C$6</f>
        <v>1039.3433776060265</v>
      </c>
      <c r="CC995" s="15">
        <f ca="1">(AV995*DCF!D$10-DCF!D$5*MAX(AV995*DCF!D$10,0)-MAX(AV995-AU995,0)/Inputs!$B$10)*DCF!D$6</f>
        <v>1336.7484174158178</v>
      </c>
      <c r="CD995" s="15">
        <f ca="1">(AW995*DCF!E$10-DCF!E$5*MAX(AW995*DCF!E$10,0)-MAX(AW995-AV995,0)/Inputs!$B$10)*DCF!E$6</f>
        <v>2155.4542422535319</v>
      </c>
      <c r="CE995" s="15">
        <f ca="1">(AX995*DCF!F$10-DCF!F$5*MAX(AX995*DCF!F$10,0)-MAX(AX995-AW995,0)/Inputs!$B$10)*DCF!F$6</f>
        <v>2723.5166374395244</v>
      </c>
      <c r="CF995" s="15">
        <f ca="1">(AY995*DCF!G$10-DCF!G$5*MAX(AY995*DCF!G$10,0)-MAX(AY995-AX995,0)/Inputs!$B$10)*DCF!G$6</f>
        <v>3736.815881299457</v>
      </c>
      <c r="CG995" s="15">
        <f ca="1">(AZ995*DCF!H$10-DCF!H$5*MAX(AZ995*DCF!H$10,0)-MAX(AZ995-AY995,0)/Inputs!$B$10)*DCF!H$6</f>
        <v>4361.3382929568561</v>
      </c>
      <c r="CH995" s="15">
        <f ca="1">(BA995*DCF!I$10-DCF!I$5*MAX(BA995*DCF!I$10,0)-MAX(BA995-AZ995,0)/Inputs!$B$10)*DCF!I$6</f>
        <v>4410.7955983548782</v>
      </c>
      <c r="CI995" s="15">
        <f ca="1">(BB995*DCF!J$10-DCF!J$5*MAX(BB995*DCF!J$10,0)-MAX(BB995-BA995,0)/Inputs!$B$10)*DCF!J$6</f>
        <v>4260.5306060607682</v>
      </c>
      <c r="CJ995" s="15">
        <f ca="1">(BC995*DCF!K$10-DCF!K$5*MAX(BC995*DCF!K$10,0)-MAX(BC995-BB995,0)/Inputs!$B$10)*DCF!K$6</f>
        <v>4804.9317076162242</v>
      </c>
      <c r="CK995" s="15">
        <f ca="1">(BD995*DCF!L$10-DCF!L$5*MAX(BD995*DCF!L$10,0)-MAX(BD995-BC995,0)/Inputs!$B$10)*DCF!L$6</f>
        <v>5727.3806093710364</v>
      </c>
      <c r="CL995" s="15">
        <f ca="1">(BE995*DCF!M$10-DCF!M$5*MAX(BE995*DCF!M$10,0)-MAX(BE995-BD995,0)/Inputs!$B$10)*DCF!M$6</f>
        <v>6857.7484968263061</v>
      </c>
      <c r="CM995" s="15">
        <f ca="1">(BF995*DCF!C$28-DCF!C$5*MAX(BF995*DCF!C$28,0)-MAX(BF995-Inputs!$B$13,0)/Inputs!$B$17)*DCF!C$6</f>
        <v>3810.4139990461335</v>
      </c>
      <c r="CN995" s="15">
        <f ca="1">(BG995*DCF!D$28-DCF!D$5*MAX(BG995*DCF!D$28,0)-MAX(BG995-BF995,0)/Inputs!$B$17)*DCF!D$6</f>
        <v>4974.3420603583063</v>
      </c>
      <c r="CO995" s="15">
        <f ca="1">(BH995*DCF!E$28-DCF!E$5*MAX(BH995*DCF!E$28,0)-MAX(BH995-BG995,0)/Inputs!$B$17)*DCF!E$6</f>
        <v>5961.63699711144</v>
      </c>
      <c r="CP995" s="15">
        <f ca="1">(BI995*DCF!F$28-DCF!F$5*MAX(BI995*DCF!F$28,0)-MAX(BI995-BH995,0)/Inputs!$B$17)*DCF!F$6</f>
        <v>7124.5886902755847</v>
      </c>
      <c r="CQ995" s="15">
        <f ca="1">(BJ995*DCF!G$28-DCF!G$5*MAX(BJ995*DCF!G$28,0)-MAX(BJ995-BI995,0)/Inputs!$B$17)*DCF!G$6</f>
        <v>8629.1799051034413</v>
      </c>
      <c r="CR995" s="15">
        <f ca="1">(BK995*DCF!H$28-DCF!H$5*MAX(BK995*DCF!H$28,0)-MAX(BK995-BJ995,0)/Inputs!$B$17)*DCF!H$6</f>
        <v>10177.925240427352</v>
      </c>
      <c r="CS995" s="15">
        <f ca="1">(BL995*DCF!I$28-DCF!I$5*MAX(BL995*DCF!I$28,0)-MAX(BL995-BK995,0)/Inputs!$B$17)*DCF!I$6</f>
        <v>9548.6662476004349</v>
      </c>
      <c r="CT995" s="15">
        <f ca="1">(BM995*DCF!J$28-DCF!J$5*MAX(BM995*DCF!J$28,0)-MAX(BM995-BL995,0)/Inputs!$B$17)*DCF!J$6</f>
        <v>9983.6681975830652</v>
      </c>
      <c r="CU995" s="15">
        <f ca="1">(BN995*DCF!K$28-DCF!K$5*MAX(BN995*DCF!K$28,0)-MAX(BN995-BM995,0)/Inputs!$B$17)*DCF!K$6</f>
        <v>11600.375732740398</v>
      </c>
      <c r="CV995" s="15">
        <f ca="1">(BO995*DCF!L$28-DCF!L$5*MAX(BO995*DCF!L$28,0)-MAX(BO995-BN995,0)/Inputs!$B$17)*DCF!L$6</f>
        <v>12243.389178869205</v>
      </c>
      <c r="CW995" s="15">
        <f ca="1">(BP995*DCF!M$28-DCF!M$5*MAX(BP995*DCF!M$28,0)-MAX(BP995-BO995,0)/Inputs!$B$17)*DCF!M$6</f>
        <v>12219.115624352171</v>
      </c>
      <c r="CX995" s="15">
        <f ca="1">(BQ995*DCF!C$46-DCF!C$5*MAX(BQ995*DCF!C$46,0)-MAX(BQ995-Inputs!$B$20,0)/Inputs!$B$24)*DCF!C$6</f>
        <v>-2006.992120146142</v>
      </c>
      <c r="CY995" s="15">
        <f ca="1">(BR995*DCF!D$46-DCF!D$5*MAX(BR995*DCF!D$46,0)-MAX(BR995-BQ995,0)/Inputs!$B$24)*DCF!D$6</f>
        <v>-2960.1329390802662</v>
      </c>
      <c r="CZ995" s="15">
        <f ca="1">(BS995*DCF!E$46-DCF!E$5*MAX(BS995*DCF!E$46,0)-MAX(BS995-BR995,0)/Inputs!$B$24)*DCF!E$6</f>
        <v>-3798.8621891566263</v>
      </c>
      <c r="DA995" s="15">
        <f ca="1">(BT995*DCF!F$46-DCF!F$5*MAX(BT995*DCF!F$46,0)-MAX(BT995-BS995,0)/Inputs!$B$24)*DCF!F$6</f>
        <v>-2282.1149405464316</v>
      </c>
      <c r="DB995" s="15">
        <f ca="1">(BU995*DCF!G$46-DCF!G$5*MAX(BU995*DCF!G$46,0)-MAX(BU995-BT995,0)/Inputs!$B$24)*DCF!G$6</f>
        <v>-4915.1848982379197</v>
      </c>
      <c r="DC995" s="15">
        <f ca="1">(BV995*DCF!H$46-DCF!H$5*MAX(BV995*DCF!H$46,0)-MAX(BV995-BU995,0)/Inputs!$B$24)*DCF!H$6</f>
        <v>-2983.8366496424605</v>
      </c>
      <c r="DD995" s="15">
        <f ca="1">(BW995*DCF!I$46-DCF!I$5*MAX(BW995*DCF!I$46,0)-MAX(BW995-BV995,0)/Inputs!$B$24)*DCF!I$6</f>
        <v>758.3611171639252</v>
      </c>
      <c r="DE995" s="15">
        <f ca="1">(BX995*DCF!J$46-DCF!J$5*MAX(BX995*DCF!J$46,0)-MAX(BX995-BW995,0)/Inputs!$B$24)*DCF!J$6</f>
        <v>-1352.5150855447614</v>
      </c>
      <c r="DF995" s="15">
        <f ca="1">(BY995*DCF!K$46-DCF!K$5*MAX(BY995*DCF!K$46,0)-MAX(BY995-BX995,0)/Inputs!$B$24)*DCF!K$6</f>
        <v>-3108.5296516729327</v>
      </c>
      <c r="DG995" s="15">
        <f ca="1">(BZ995*DCF!L$46-DCF!L$5*MAX(BZ995*DCF!L$46,0)-MAX(BZ995-BY995,0)/Inputs!$B$24)*DCF!L$6</f>
        <v>-6992.1877146731322</v>
      </c>
      <c r="DH995" s="15">
        <f ca="1">(CA995*DCF!M$46-DCF!M$5*MAX(CA995*DCF!M$46,0)-MAX(CA995-BZ995,0)/Inputs!$B$24)*DCF!M$6</f>
        <v>8426.1094327969804</v>
      </c>
      <c r="DI995" s="15">
        <f ca="1">SUM(CB995:CL995)+BE995*DCF!M$10*(1+Inputs!$B$30)*(1-Inputs!$B$33)*(1-Inputs!$B$30/Inputs!$B$31)/(Inputs!$B$29-Inputs!$B$30)*DCF!M$6</f>
        <v>191263.20072890699</v>
      </c>
      <c r="DJ995" s="15">
        <f ca="1">SUM(CM995:CW995)+BP995*DCF!M$28*(1+Inputs!$B$30)*(1-Inputs!$B$33)*(1-Inputs!$B$30/Inputs!$B$31)/(Inputs!$B$29-Inputs!$B$30)*DCF!M$6</f>
        <v>349178.51838082343</v>
      </c>
      <c r="DK995" s="15">
        <f ca="1">SUM(CX995:DH995)+CA995*DCF!M$46*(1+Inputs!$B$30)*(1-Inputs!$B$33)*(1-Inputs!$B$30/Inputs!$B$31)/(Inputs!$B$29-Inputs!$B$30)*DCF!M$6</f>
        <v>257382.88066733009</v>
      </c>
      <c r="DM995" s="15">
        <f ca="1">DI995+DJ995+DK995+Inputs!$B$34+Inputs!$B$36-Inputs!$B$35</f>
        <v>874675.59977706056</v>
      </c>
    </row>
    <row r="996" spans="1:117" x14ac:dyDescent="0.75">
      <c r="A996" s="11">
        <v>983</v>
      </c>
      <c r="C996" s="23">
        <f t="shared" ca="1" si="578"/>
        <v>-1.3360020877999856</v>
      </c>
      <c r="D996" s="23">
        <f t="shared" ca="1" si="578"/>
        <v>0.56856218939886094</v>
      </c>
      <c r="E996" s="23">
        <f t="shared" ca="1" si="578"/>
        <v>-0.80245031902400576</v>
      </c>
      <c r="F996" s="23">
        <f t="shared" ca="1" si="578"/>
        <v>-1.1729283047396823E-2</v>
      </c>
      <c r="G996" s="23">
        <f t="shared" ca="1" si="578"/>
        <v>0.17872308236068318</v>
      </c>
      <c r="H996" s="23">
        <f t="shared" ca="1" si="578"/>
        <v>-0.24445654342404669</v>
      </c>
      <c r="I996" s="23">
        <f t="shared" ca="1" si="578"/>
        <v>7.4964542010168847E-2</v>
      </c>
      <c r="J996" s="23">
        <f t="shared" ca="1" si="578"/>
        <v>-0.23538681546285981</v>
      </c>
      <c r="K996" s="23">
        <f t="shared" ca="1" si="578"/>
        <v>1.2304449735420526</v>
      </c>
      <c r="L996" s="23">
        <f t="shared" ca="1" si="578"/>
        <v>-0.48434942846065282</v>
      </c>
      <c r="M996" s="23">
        <f t="shared" ca="1" si="578"/>
        <v>-0.28264610248014532</v>
      </c>
      <c r="N996" s="23">
        <f ca="1">SQRT(Inputs!$B$38)*C996+SQRT(1-Inputs!$B$38)*_xlfn.NORM.S.INV(RAND())</f>
        <v>0.12749692912634869</v>
      </c>
      <c r="O996" s="23">
        <f ca="1">SQRT(Inputs!$B$38)*D996+SQRT(1-Inputs!$B$38)*_xlfn.NORM.S.INV(RAND())</f>
        <v>-6.4401557631978357E-2</v>
      </c>
      <c r="P996" s="23">
        <f ca="1">SQRT(Inputs!$B$38)*E996+SQRT(1-Inputs!$B$38)*_xlfn.NORM.S.INV(RAND())</f>
        <v>-0.23146125023366321</v>
      </c>
      <c r="Q996" s="23">
        <f ca="1">SQRT(Inputs!$B$38)*F996+SQRT(1-Inputs!$B$38)*_xlfn.NORM.S.INV(RAND())</f>
        <v>-0.5810860519819927</v>
      </c>
      <c r="R996" s="23">
        <f ca="1">SQRT(Inputs!$B$38)*G996+SQRT(1-Inputs!$B$38)*_xlfn.NORM.S.INV(RAND())</f>
        <v>0.23999662249864701</v>
      </c>
      <c r="S996" s="23">
        <f ca="1">SQRT(Inputs!$B$38)*H996+SQRT(1-Inputs!$B$38)*_xlfn.NORM.S.INV(RAND())</f>
        <v>0.33928004485624197</v>
      </c>
      <c r="T996" s="23">
        <f ca="1">SQRT(Inputs!$B$38)*I996+SQRT(1-Inputs!$B$38)*_xlfn.NORM.S.INV(RAND())</f>
        <v>-0.49733308250332975</v>
      </c>
      <c r="U996" s="23">
        <f ca="1">SQRT(Inputs!$B$38)*J996+SQRT(1-Inputs!$B$38)*_xlfn.NORM.S.INV(RAND())</f>
        <v>-1.3453063847863134</v>
      </c>
      <c r="V996" s="23">
        <f ca="1">SQRT(Inputs!$B$38)*K996+SQRT(1-Inputs!$B$38)*_xlfn.NORM.S.INV(RAND())</f>
        <v>-0.56962484067507535</v>
      </c>
      <c r="W996" s="23">
        <f ca="1">SQRT(Inputs!$B$38)*L996+SQRT(1-Inputs!$B$38)*_xlfn.NORM.S.INV(RAND())</f>
        <v>0.1175353702061912</v>
      </c>
      <c r="X996" s="23">
        <f ca="1">SQRT(Inputs!$B$38)*M996+SQRT(1-Inputs!$B$38)*_xlfn.NORM.S.INV(RAND())</f>
        <v>-0.7963603910187087</v>
      </c>
      <c r="Y996" s="23">
        <f ca="1">SQRT(Inputs!$B$38)*C996+SQRT(1-Inputs!$B$38)*_xlfn.NORM.S.INV(RAND())</f>
        <v>-0.44757630672484472</v>
      </c>
      <c r="Z996" s="23">
        <f ca="1">SQRT(Inputs!$B$38)*D996+SQRT(1-Inputs!$B$38)*_xlfn.NORM.S.INV(RAND())</f>
        <v>0.3539016817781247</v>
      </c>
      <c r="AA996" s="23">
        <f ca="1">SQRT(Inputs!$B$38)*E996+SQRT(1-Inputs!$B$38)*_xlfn.NORM.S.INV(RAND())</f>
        <v>0.64911525209799059</v>
      </c>
      <c r="AB996" s="23">
        <f ca="1">SQRT(Inputs!$B$38)*F996+SQRT(1-Inputs!$B$38)*_xlfn.NORM.S.INV(RAND())</f>
        <v>2.5450962055473873E-2</v>
      </c>
      <c r="AC996" s="23">
        <f ca="1">SQRT(Inputs!$B$38)*G996+SQRT(1-Inputs!$B$38)*_xlfn.NORM.S.INV(RAND())</f>
        <v>0.44998284186635928</v>
      </c>
      <c r="AD996" s="23">
        <f ca="1">SQRT(Inputs!$B$38)*H996+SQRT(1-Inputs!$B$38)*_xlfn.NORM.S.INV(RAND())</f>
        <v>3.2159139888605609E-2</v>
      </c>
      <c r="AE996" s="23">
        <f ca="1">SQRT(Inputs!$B$38)*I996+SQRT(1-Inputs!$B$38)*_xlfn.NORM.S.INV(RAND())</f>
        <v>0.85836819138253184</v>
      </c>
      <c r="AF996" s="23">
        <f ca="1">SQRT(Inputs!$B$38)*J996+SQRT(1-Inputs!$B$38)*_xlfn.NORM.S.INV(RAND())</f>
        <v>-0.3526105297558646</v>
      </c>
      <c r="AG996" s="23">
        <f ca="1">SQRT(Inputs!$B$38)*K996+SQRT(1-Inputs!$B$38)*_xlfn.NORM.S.INV(RAND())</f>
        <v>0.82910012670631583</v>
      </c>
      <c r="AH996" s="23">
        <f ca="1">SQRT(Inputs!$B$38)*L996+SQRT(1-Inputs!$B$38)*_xlfn.NORM.S.INV(RAND())</f>
        <v>-1.277688056323127</v>
      </c>
      <c r="AI996" s="23">
        <f ca="1">SQRT(Inputs!$B$38)*M996+SQRT(1-Inputs!$B$38)*_xlfn.NORM.S.INV(RAND())</f>
        <v>1.2525186645126638</v>
      </c>
      <c r="AJ996" s="23">
        <f ca="1">SQRT(Inputs!$B$38)*C996+SQRT(1-Inputs!$B$38)*_xlfn.NORM.S.INV(RAND())</f>
        <v>-0.33477234439102171</v>
      </c>
      <c r="AK996" s="23">
        <f ca="1">SQRT(Inputs!$B$38)*D996+SQRT(1-Inputs!$B$38)*_xlfn.NORM.S.INV(RAND())</f>
        <v>8.9595928194750651E-2</v>
      </c>
      <c r="AL996" s="23">
        <f ca="1">SQRT(Inputs!$B$38)*E996+SQRT(1-Inputs!$B$38)*_xlfn.NORM.S.INV(RAND())</f>
        <v>1.8244521148317228</v>
      </c>
      <c r="AM996" s="23">
        <f ca="1">SQRT(Inputs!$B$38)*F996+SQRT(1-Inputs!$B$38)*_xlfn.NORM.S.INV(RAND())</f>
        <v>-0.14764498251538072</v>
      </c>
      <c r="AN996" s="23">
        <f ca="1">SQRT(Inputs!$B$38)*G996+SQRT(1-Inputs!$B$38)*_xlfn.NORM.S.INV(RAND())</f>
        <v>-0.99030631330174235</v>
      </c>
      <c r="AO996" s="23">
        <f ca="1">SQRT(Inputs!$B$38)*H996+SQRT(1-Inputs!$B$38)*_xlfn.NORM.S.INV(RAND())</f>
        <v>-0.7523300474599639</v>
      </c>
      <c r="AP996" s="23">
        <f ca="1">SQRT(Inputs!$B$38)*I996+SQRT(1-Inputs!$B$38)*_xlfn.NORM.S.INV(RAND())</f>
        <v>-0.27071075845771042</v>
      </c>
      <c r="AQ996" s="23">
        <f ca="1">SQRT(Inputs!$B$38)*J996+SQRT(1-Inputs!$B$38)*_xlfn.NORM.S.INV(RAND())</f>
        <v>-0.39032458235435646</v>
      </c>
      <c r="AR996" s="23">
        <f ca="1">SQRT(Inputs!$B$38)*K996+SQRT(1-Inputs!$B$38)*_xlfn.NORM.S.INV(RAND())</f>
        <v>-0.19278425579205727</v>
      </c>
      <c r="AS996" s="23">
        <f ca="1">SQRT(Inputs!$B$38)*L996+SQRT(1-Inputs!$B$38)*_xlfn.NORM.S.INV(RAND())</f>
        <v>-0.19520770965333581</v>
      </c>
      <c r="AT996" s="23">
        <f ca="1">SQRT(Inputs!$B$38)*M996+SQRT(1-Inputs!$B$38)*_xlfn.NORM.S.INV(RAND())</f>
        <v>-0.8228362699589914</v>
      </c>
      <c r="AU996" s="15">
        <f ca="1">Inputs!$B$6*EXP($B$8-0.5*C$5^2+C$5*N996)</f>
        <v>5065.715833924367</v>
      </c>
      <c r="AV996" s="15">
        <f t="shared" ca="1" si="547"/>
        <v>6108.0602350583404</v>
      </c>
      <c r="AW996" s="15">
        <f t="shared" ca="1" si="548"/>
        <v>7218.7738320717699</v>
      </c>
      <c r="AX996" s="15">
        <f t="shared" ca="1" si="549"/>
        <v>8196.2466047640519</v>
      </c>
      <c r="AY996" s="15">
        <f t="shared" ca="1" si="550"/>
        <v>10301.375248653603</v>
      </c>
      <c r="AZ996" s="15">
        <f t="shared" ca="1" si="551"/>
        <v>13078.473984541433</v>
      </c>
      <c r="BA996" s="15">
        <f t="shared" ca="1" si="552"/>
        <v>15192.960612681318</v>
      </c>
      <c r="BB996" s="15">
        <f t="shared" ca="1" si="553"/>
        <v>16255.308439660301</v>
      </c>
      <c r="BC996" s="15">
        <f t="shared" ca="1" si="554"/>
        <v>18843.476570101455</v>
      </c>
      <c r="BD996" s="15">
        <f t="shared" ca="1" si="555"/>
        <v>23340.221289244419</v>
      </c>
      <c r="BE996" s="15">
        <f t="shared" ca="1" si="556"/>
        <v>26599.425746968525</v>
      </c>
      <c r="BF996" s="15">
        <f ca="1">Inputs!$B$13*EXP($B$9-0.5*C$6^2+C$6*Y996)</f>
        <v>12656.652713145875</v>
      </c>
      <c r="BG996" s="15">
        <f t="shared" ca="1" si="557"/>
        <v>16442.247687151375</v>
      </c>
      <c r="BH996" s="15">
        <f t="shared" ca="1" si="558"/>
        <v>22372.958064476959</v>
      </c>
      <c r="BI996" s="15">
        <f t="shared" ca="1" si="559"/>
        <v>27495.365639412787</v>
      </c>
      <c r="BJ996" s="15">
        <f t="shared" ca="1" si="560"/>
        <v>35966.364749942259</v>
      </c>
      <c r="BK996" s="15">
        <f t="shared" ca="1" si="561"/>
        <v>44335.584334769512</v>
      </c>
      <c r="BL996" s="15">
        <f t="shared" ca="1" si="562"/>
        <v>60868.793803697961</v>
      </c>
      <c r="BM996" s="15">
        <f t="shared" ca="1" si="563"/>
        <v>71614.179957090717</v>
      </c>
      <c r="BN996" s="15">
        <f t="shared" ca="1" si="564"/>
        <v>97276.883847346675</v>
      </c>
      <c r="BO996" s="15">
        <f t="shared" ca="1" si="565"/>
        <v>103170.13297242526</v>
      </c>
      <c r="BP996" s="15">
        <f t="shared" ca="1" si="566"/>
        <v>146343.97857356907</v>
      </c>
      <c r="BQ996" s="15">
        <f ca="1">Inputs!$B$20*EXP($B$10-0.5*C$7^2+C$7*AJ996)</f>
        <v>3809.2619315819247</v>
      </c>
      <c r="BR996" s="15">
        <f t="shared" ca="1" si="567"/>
        <v>5317.859358017904</v>
      </c>
      <c r="BS996" s="15">
        <f t="shared" ca="1" si="568"/>
        <v>12297.870234633061</v>
      </c>
      <c r="BT996" s="15">
        <f t="shared" ca="1" si="569"/>
        <v>16311.90166115628</v>
      </c>
      <c r="BU996" s="15">
        <f t="shared" ca="1" si="570"/>
        <v>17789.458594863885</v>
      </c>
      <c r="BV996" s="15">
        <f t="shared" ca="1" si="571"/>
        <v>20891.398692368995</v>
      </c>
      <c r="BW996" s="15">
        <f t="shared" ca="1" si="572"/>
        <v>27529.389735912053</v>
      </c>
      <c r="BX996" s="15">
        <f t="shared" ca="1" si="573"/>
        <v>35606.182299792621</v>
      </c>
      <c r="BY996" s="15">
        <f t="shared" ca="1" si="574"/>
        <v>48083.657789336692</v>
      </c>
      <c r="BZ996" s="15">
        <f t="shared" ca="1" si="575"/>
        <v>65089.887481005295</v>
      </c>
      <c r="CA996" s="15">
        <f t="shared" ca="1" si="576"/>
        <v>78993.992803585221</v>
      </c>
      <c r="CB996" s="15">
        <f ca="1">(AU996*DCF!C$10-DCF!C$5*MAX(AU996*DCF!C$10,0)-MAX(AU996-Inputs!$B$6,0)/Inputs!$B$10)*DCF!C$6</f>
        <v>1042.3364983170809</v>
      </c>
      <c r="CC996" s="15">
        <f ca="1">(AV996*DCF!D$10-DCF!D$5*MAX(AV996*DCF!D$10,0)-MAX(AV996-AU996,0)/Inputs!$B$10)*DCF!D$6</f>
        <v>1234.6498994201063</v>
      </c>
      <c r="CD996" s="15">
        <f ca="1">(AW996*DCF!E$10-DCF!E$5*MAX(AW996*DCF!E$10,0)-MAX(AW996-AV996,0)/Inputs!$B$10)*DCF!E$6</f>
        <v>1416.5212660568322</v>
      </c>
      <c r="CE996" s="15">
        <f ca="1">(AX996*DCF!F$10-DCF!F$5*MAX(AX996*DCF!F$10,0)-MAX(AX996-AW996,0)/Inputs!$B$10)*DCF!F$6</f>
        <v>1585.8397219942181</v>
      </c>
      <c r="CF996" s="15">
        <f ca="1">(AY996*DCF!G$10-DCF!G$5*MAX(AY996*DCF!G$10,0)-MAX(AY996-AX996,0)/Inputs!$B$10)*DCF!G$6</f>
        <v>1717.8516905148356</v>
      </c>
      <c r="CG996" s="15">
        <f ca="1">(AZ996*DCF!H$10-DCF!H$5*MAX(AZ996*DCF!H$10,0)-MAX(AZ996-AY996,0)/Inputs!$B$10)*DCF!H$6</f>
        <v>2046.0714384171304</v>
      </c>
      <c r="CH996" s="15">
        <f ca="1">(BA996*DCF!I$10-DCF!I$5*MAX(BA996*DCF!I$10,0)-MAX(BA996-AZ996,0)/Inputs!$B$10)*DCF!I$6</f>
        <v>2428.349771113777</v>
      </c>
      <c r="CI996" s="15">
        <f ca="1">(BB996*DCF!J$10-DCF!J$5*MAX(BB996*DCF!J$10,0)-MAX(BB996-BA996,0)/Inputs!$B$10)*DCF!J$6</f>
        <v>2628.4673387421053</v>
      </c>
      <c r="CJ996" s="15">
        <f ca="1">(BC996*DCF!K$10-DCF!K$5*MAX(BC996*DCF!K$10,0)-MAX(BC996-BB996,0)/Inputs!$B$10)*DCF!K$6</f>
        <v>2671.1929607083748</v>
      </c>
      <c r="CK996" s="15">
        <f ca="1">(BD996*DCF!L$10-DCF!L$5*MAX(BD996*DCF!L$10,0)-MAX(BD996-BC996,0)/Inputs!$B$10)*DCF!L$6</f>
        <v>2938.6473064738316</v>
      </c>
      <c r="CL996" s="15">
        <f ca="1">(BE996*DCF!M$10-DCF!M$5*MAX(BE996*DCF!M$10,0)-MAX(BE996-BD996,0)/Inputs!$B$10)*DCF!M$6</f>
        <v>3364.1762143356536</v>
      </c>
      <c r="CM996" s="15">
        <f ca="1">(BF996*DCF!C$28-DCF!C$5*MAX(BF996*DCF!C$28,0)-MAX(BF996-Inputs!$B$13,0)/Inputs!$B$17)*DCF!C$6</f>
        <v>3569.5050685041406</v>
      </c>
      <c r="CN996" s="15">
        <f ca="1">(BG996*DCF!D$28-DCF!D$5*MAX(BG996*DCF!D$28,0)-MAX(BG996-BF996,0)/Inputs!$B$17)*DCF!D$6</f>
        <v>4034.9801886904752</v>
      </c>
      <c r="CO996" s="15">
        <f ca="1">(BH996*DCF!E$28-DCF!E$5*MAX(BH996*DCF!E$28,0)-MAX(BH996-BG996,0)/Inputs!$B$17)*DCF!E$6</f>
        <v>5167.5587262385434</v>
      </c>
      <c r="CP996" s="15">
        <f ca="1">(BI996*DCF!F$28-DCF!F$5*MAX(BI996*DCF!F$28,0)-MAX(BI996-BH996,0)/Inputs!$B$17)*DCF!F$6</f>
        <v>6531.652254610367</v>
      </c>
      <c r="CQ996" s="15">
        <f ca="1">(BJ996*DCF!G$28-DCF!G$5*MAX(BJ996*DCF!G$28,0)-MAX(BJ996-BI996,0)/Inputs!$B$17)*DCF!G$6</f>
        <v>7907.0078432577566</v>
      </c>
      <c r="CR996" s="15">
        <f ca="1">(BK996*DCF!H$28-DCF!H$5*MAX(BK996*DCF!H$28,0)-MAX(BK996-BJ996,0)/Inputs!$B$17)*DCF!H$6</f>
        <v>9664.3372949764962</v>
      </c>
      <c r="CS996" s="15">
        <f ca="1">(BL996*DCF!I$28-DCF!I$5*MAX(BL996*DCF!I$28,0)-MAX(BL996-BK996,0)/Inputs!$B$17)*DCF!I$6</f>
        <v>11940.459306267823</v>
      </c>
      <c r="CT996" s="15">
        <f ca="1">(BM996*DCF!J$28-DCF!J$5*MAX(BM996*DCF!J$28,0)-MAX(BM996-BL996,0)/Inputs!$B$17)*DCF!J$6</f>
        <v>14551.156856819909</v>
      </c>
      <c r="CU996" s="15">
        <f ca="1">(BN996*DCF!K$28-DCF!K$5*MAX(BN996*DCF!K$28,0)-MAX(BN996-BM996,0)/Inputs!$B$17)*DCF!K$6</f>
        <v>17399.907426073667</v>
      </c>
      <c r="CV996" s="15">
        <f ca="1">(BO996*DCF!L$28-DCF!L$5*MAX(BO996*DCF!L$28,0)-MAX(BO996-BN996,0)/Inputs!$B$17)*DCF!L$6</f>
        <v>19917.776090633291</v>
      </c>
      <c r="CW996" s="15">
        <f ca="1">(BP996*DCF!M$28-DCF!M$5*MAX(BP996*DCF!M$28,0)-MAX(BP996-BO996,0)/Inputs!$B$17)*DCF!M$6</f>
        <v>23021.824242191193</v>
      </c>
      <c r="CX996" s="15">
        <f ca="1">(BQ996*DCF!C$46-DCF!C$5*MAX(BQ996*DCF!C$46,0)-MAX(BQ996-Inputs!$B$20,0)/Inputs!$B$24)*DCF!C$6</f>
        <v>-1160.6895599874767</v>
      </c>
      <c r="CY996" s="15">
        <f ca="1">(BR996*DCF!D$46-DCF!D$5*MAX(BR996*DCF!D$46,0)-MAX(BR996-BQ996,0)/Inputs!$B$24)*DCF!D$6</f>
        <v>-1551.3405776949648</v>
      </c>
      <c r="CZ996" s="15">
        <f ca="1">(BS996*DCF!E$46-DCF!E$5*MAX(BS996*DCF!E$46,0)-MAX(BS996-BR996,0)/Inputs!$B$24)*DCF!E$6</f>
        <v>-4205.5726983454915</v>
      </c>
      <c r="DA996" s="15">
        <f ca="1">(BT996*DCF!F$46-DCF!F$5*MAX(BT996*DCF!F$46,0)-MAX(BT996-BS996,0)/Inputs!$B$24)*DCF!F$6</f>
        <v>-2649.5715462851572</v>
      </c>
      <c r="DB996" s="15">
        <f ca="1">(BU996*DCF!G$46-DCF!G$5*MAX(BU996*DCF!G$46,0)-MAX(BU996-BT996,0)/Inputs!$B$24)*DCF!G$6</f>
        <v>-1095.4231989914399</v>
      </c>
      <c r="DC996" s="15">
        <f ca="1">(BV996*DCF!H$46-DCF!H$5*MAX(BV996*DCF!H$46,0)-MAX(BV996-BU996,0)/Inputs!$B$24)*DCF!H$6</f>
        <v>-963.90887939740492</v>
      </c>
      <c r="DD996" s="15">
        <f ca="1">(BW996*DCF!I$46-DCF!I$5*MAX(BW996*DCF!I$46,0)-MAX(BW996-BV996,0)/Inputs!$B$24)*DCF!I$6</f>
        <v>-1269.7085087300654</v>
      </c>
      <c r="DE996" s="15">
        <f ca="1">(BX996*DCF!J$46-DCF!J$5*MAX(BX996*DCF!J$46,0)-MAX(BX996-BW996,0)/Inputs!$B$24)*DCF!J$6</f>
        <v>-648.25257615992416</v>
      </c>
      <c r="DF996" s="15">
        <f ca="1">(BY996*DCF!K$46-DCF!K$5*MAX(BY996*DCF!K$46,0)-MAX(BY996-BX996,0)/Inputs!$B$24)*DCF!K$6</f>
        <v>-309.95027576237874</v>
      </c>
      <c r="DG996" s="15">
        <f ca="1">(BZ996*DCF!L$46-DCF!L$5*MAX(BZ996*DCF!L$46,0)-MAX(BZ996-BY996,0)/Inputs!$B$24)*DCF!L$6</f>
        <v>650.79686267942122</v>
      </c>
      <c r="DH996" s="15">
        <f ca="1">(CA996*DCF!M$46-DCF!M$5*MAX(CA996*DCF!M$46,0)-MAX(CA996-BZ996,0)/Inputs!$B$24)*DCF!M$6</f>
        <v>3286.0795390378098</v>
      </c>
      <c r="DI996" s="15">
        <f ca="1">SUM(CB996:CL996)+BE996*DCF!M$10*(1+Inputs!$B$30)*(1-Inputs!$B$33)*(1-Inputs!$B$30/Inputs!$B$31)/(Inputs!$B$29-Inputs!$B$30)*DCF!M$6</f>
        <v>97100.657700898897</v>
      </c>
      <c r="DJ996" s="15">
        <f ca="1">SUM(CM996:CW996)+BP996*DCF!M$28*(1+Inputs!$B$30)*(1-Inputs!$B$33)*(1-Inputs!$B$30/Inputs!$B$31)/(Inputs!$B$29-Inputs!$B$30)*DCF!M$6</f>
        <v>666742.46872362122</v>
      </c>
      <c r="DK996" s="15">
        <f ca="1">SUM(CX996:DH996)+CA996*DCF!M$46*(1+Inputs!$B$30)*(1-Inputs!$B$33)*(1-Inputs!$B$30/Inputs!$B$31)/(Inputs!$B$29-Inputs!$B$30)*DCF!M$6</f>
        <v>112216.52889135835</v>
      </c>
      <c r="DM996" s="15">
        <f ca="1">DI996+DJ996+DK996+Inputs!$B$34+Inputs!$B$36-Inputs!$B$35</f>
        <v>952910.65531587857</v>
      </c>
    </row>
    <row r="997" spans="1:117" x14ac:dyDescent="0.75">
      <c r="A997" s="11">
        <v>984</v>
      </c>
      <c r="C997" s="23">
        <f t="shared" ca="1" si="578"/>
        <v>1.0048346235417795</v>
      </c>
      <c r="D997" s="23">
        <f t="shared" ca="1" si="578"/>
        <v>-0.12526620787469356</v>
      </c>
      <c r="E997" s="23">
        <f t="shared" ca="1" si="578"/>
        <v>1.1876625008687236</v>
      </c>
      <c r="F997" s="23">
        <f t="shared" ca="1" si="578"/>
        <v>0.53291193243853929</v>
      </c>
      <c r="G997" s="23">
        <f t="shared" ca="1" si="578"/>
        <v>-0.9414706273051997</v>
      </c>
      <c r="H997" s="23">
        <f t="shared" ca="1" si="578"/>
        <v>0.70518749301320949</v>
      </c>
      <c r="I997" s="23">
        <f t="shared" ca="1" si="578"/>
        <v>-1.0576849986421915</v>
      </c>
      <c r="J997" s="23">
        <f t="shared" ca="1" si="578"/>
        <v>0.92742383748469692</v>
      </c>
      <c r="K997" s="23">
        <f t="shared" ca="1" si="578"/>
        <v>-0.59587703855061136</v>
      </c>
      <c r="L997" s="23">
        <f t="shared" ca="1" si="578"/>
        <v>-0.17936870755397019</v>
      </c>
      <c r="M997" s="23">
        <f t="shared" ca="1" si="578"/>
        <v>0.77540205652132843</v>
      </c>
      <c r="N997" s="23">
        <f ca="1">SQRT(Inputs!$B$38)*C997+SQRT(1-Inputs!$B$38)*_xlfn.NORM.S.INV(RAND())</f>
        <v>0.14600072465317621</v>
      </c>
      <c r="O997" s="23">
        <f ca="1">SQRT(Inputs!$B$38)*D997+SQRT(1-Inputs!$B$38)*_xlfn.NORM.S.INV(RAND())</f>
        <v>-0.42909241161707157</v>
      </c>
      <c r="P997" s="23">
        <f ca="1">SQRT(Inputs!$B$38)*E997+SQRT(1-Inputs!$B$38)*_xlfn.NORM.S.INV(RAND())</f>
        <v>0.15887395891420447</v>
      </c>
      <c r="Q997" s="23">
        <f ca="1">SQRT(Inputs!$B$38)*F997+SQRT(1-Inputs!$B$38)*_xlfn.NORM.S.INV(RAND())</f>
        <v>0.49749837441211187</v>
      </c>
      <c r="R997" s="23">
        <f ca="1">SQRT(Inputs!$B$38)*G997+SQRT(1-Inputs!$B$38)*_xlfn.NORM.S.INV(RAND())</f>
        <v>-2.8730048119781137E-2</v>
      </c>
      <c r="S997" s="23">
        <f ca="1">SQRT(Inputs!$B$38)*H997+SQRT(1-Inputs!$B$38)*_xlfn.NORM.S.INV(RAND())</f>
        <v>0.54608048612035365</v>
      </c>
      <c r="T997" s="23">
        <f ca="1">SQRT(Inputs!$B$38)*I997+SQRT(1-Inputs!$B$38)*_xlfn.NORM.S.INV(RAND())</f>
        <v>-0.30968448478886768</v>
      </c>
      <c r="U997" s="23">
        <f ca="1">SQRT(Inputs!$B$38)*J997+SQRT(1-Inputs!$B$38)*_xlfn.NORM.S.INV(RAND())</f>
        <v>-0.86036032912728932</v>
      </c>
      <c r="V997" s="23">
        <f ca="1">SQRT(Inputs!$B$38)*K997+SQRT(1-Inputs!$B$38)*_xlfn.NORM.S.INV(RAND())</f>
        <v>-1.1044244587467682</v>
      </c>
      <c r="W997" s="23">
        <f ca="1">SQRT(Inputs!$B$38)*L997+SQRT(1-Inputs!$B$38)*_xlfn.NORM.S.INV(RAND())</f>
        <v>1.1365506259982956</v>
      </c>
      <c r="X997" s="23">
        <f ca="1">SQRT(Inputs!$B$38)*M997+SQRT(1-Inputs!$B$38)*_xlfn.NORM.S.INV(RAND())</f>
        <v>-0.16182319307883875</v>
      </c>
      <c r="Y997" s="23">
        <f ca="1">SQRT(Inputs!$B$38)*C997+SQRT(1-Inputs!$B$38)*_xlfn.NORM.S.INV(RAND())</f>
        <v>0.82486732090616088</v>
      </c>
      <c r="Z997" s="23">
        <f ca="1">SQRT(Inputs!$B$38)*D997+SQRT(1-Inputs!$B$38)*_xlfn.NORM.S.INV(RAND())</f>
        <v>-1.928791983408378</v>
      </c>
      <c r="AA997" s="23">
        <f ca="1">SQRT(Inputs!$B$38)*E997+SQRT(1-Inputs!$B$38)*_xlfn.NORM.S.INV(RAND())</f>
        <v>0.22821899223718722</v>
      </c>
      <c r="AB997" s="23">
        <f ca="1">SQRT(Inputs!$B$38)*F997+SQRT(1-Inputs!$B$38)*_xlfn.NORM.S.INV(RAND())</f>
        <v>0.22367663274270894</v>
      </c>
      <c r="AC997" s="23">
        <f ca="1">SQRT(Inputs!$B$38)*G997+SQRT(1-Inputs!$B$38)*_xlfn.NORM.S.INV(RAND())</f>
        <v>0.77588561992657135</v>
      </c>
      <c r="AD997" s="23">
        <f ca="1">SQRT(Inputs!$B$38)*H997+SQRT(1-Inputs!$B$38)*_xlfn.NORM.S.INV(RAND())</f>
        <v>1.2360443179709635</v>
      </c>
      <c r="AE997" s="23">
        <f ca="1">SQRT(Inputs!$B$38)*I997+SQRT(1-Inputs!$B$38)*_xlfn.NORM.S.INV(RAND())</f>
        <v>-0.16960008707939167</v>
      </c>
      <c r="AF997" s="23">
        <f ca="1">SQRT(Inputs!$B$38)*J997+SQRT(1-Inputs!$B$38)*_xlfn.NORM.S.INV(RAND())</f>
        <v>0.85789977972324316</v>
      </c>
      <c r="AG997" s="23">
        <f ca="1">SQRT(Inputs!$B$38)*K997+SQRT(1-Inputs!$B$38)*_xlfn.NORM.S.INV(RAND())</f>
        <v>-1.8482639727926815</v>
      </c>
      <c r="AH997" s="23">
        <f ca="1">SQRT(Inputs!$B$38)*L997+SQRT(1-Inputs!$B$38)*_xlfn.NORM.S.INV(RAND())</f>
        <v>-1.2478337535785635</v>
      </c>
      <c r="AI997" s="23">
        <f ca="1">SQRT(Inputs!$B$38)*M997+SQRT(1-Inputs!$B$38)*_xlfn.NORM.S.INV(RAND())</f>
        <v>-0.67112662874267281</v>
      </c>
      <c r="AJ997" s="23">
        <f ca="1">SQRT(Inputs!$B$38)*C997+SQRT(1-Inputs!$B$38)*_xlfn.NORM.S.INV(RAND())</f>
        <v>1.459825538595144</v>
      </c>
      <c r="AK997" s="23">
        <f ca="1">SQRT(Inputs!$B$38)*D997+SQRT(1-Inputs!$B$38)*_xlfn.NORM.S.INV(RAND())</f>
        <v>-0.82766208966792454</v>
      </c>
      <c r="AL997" s="23">
        <f ca="1">SQRT(Inputs!$B$38)*E997+SQRT(1-Inputs!$B$38)*_xlfn.NORM.S.INV(RAND())</f>
        <v>0.65554085030084464</v>
      </c>
      <c r="AM997" s="23">
        <f ca="1">SQRT(Inputs!$B$38)*F997+SQRT(1-Inputs!$B$38)*_xlfn.NORM.S.INV(RAND())</f>
        <v>-0.13653150782191448</v>
      </c>
      <c r="AN997" s="23">
        <f ca="1">SQRT(Inputs!$B$38)*G997+SQRT(1-Inputs!$B$38)*_xlfn.NORM.S.INV(RAND())</f>
        <v>1.4029187079923553</v>
      </c>
      <c r="AO997" s="23">
        <f ca="1">SQRT(Inputs!$B$38)*H997+SQRT(1-Inputs!$B$38)*_xlfn.NORM.S.INV(RAND())</f>
        <v>-0.26440902722976434</v>
      </c>
      <c r="AP997" s="23">
        <f ca="1">SQRT(Inputs!$B$38)*I997+SQRT(1-Inputs!$B$38)*_xlfn.NORM.S.INV(RAND())</f>
        <v>1.0321529195461712</v>
      </c>
      <c r="AQ997" s="23">
        <f ca="1">SQRT(Inputs!$B$38)*J997+SQRT(1-Inputs!$B$38)*_xlfn.NORM.S.INV(RAND())</f>
        <v>-0.86776933637463294</v>
      </c>
      <c r="AR997" s="23">
        <f ca="1">SQRT(Inputs!$B$38)*K997+SQRT(1-Inputs!$B$38)*_xlfn.NORM.S.INV(RAND())</f>
        <v>-0.37262813103482401</v>
      </c>
      <c r="AS997" s="23">
        <f ca="1">SQRT(Inputs!$B$38)*L997+SQRT(1-Inputs!$B$38)*_xlfn.NORM.S.INV(RAND())</f>
        <v>1.0622944638176504</v>
      </c>
      <c r="AT997" s="23">
        <f ca="1">SQRT(Inputs!$B$38)*M997+SQRT(1-Inputs!$B$38)*_xlfn.NORM.S.INV(RAND())</f>
        <v>0.64563988913597781</v>
      </c>
      <c r="AU997" s="15">
        <f ca="1">Inputs!$B$6*EXP($B$8-0.5*C$5^2+C$5*N997)</f>
        <v>5080.9117483242544</v>
      </c>
      <c r="AV997" s="15">
        <f t="shared" ca="1" si="547"/>
        <v>5806.5308223498441</v>
      </c>
      <c r="AW997" s="15">
        <f t="shared" ca="1" si="548"/>
        <v>7233.3915143285913</v>
      </c>
      <c r="AX997" s="15">
        <f t="shared" ca="1" si="549"/>
        <v>9397.558306811392</v>
      </c>
      <c r="AY997" s="15">
        <f t="shared" ca="1" si="550"/>
        <v>11446.304797508037</v>
      </c>
      <c r="AZ997" s="15">
        <f t="shared" ca="1" si="551"/>
        <v>14866.791444697785</v>
      </c>
      <c r="BA997" s="15">
        <f t="shared" ca="1" si="552"/>
        <v>17612.937907209474</v>
      </c>
      <c r="BB997" s="15">
        <f t="shared" ca="1" si="553"/>
        <v>19782.696519369467</v>
      </c>
      <c r="BC997" s="15">
        <f t="shared" ca="1" si="554"/>
        <v>21778.663447709128</v>
      </c>
      <c r="BD997" s="15">
        <f t="shared" ca="1" si="555"/>
        <v>29673.493315703956</v>
      </c>
      <c r="BE997" s="15">
        <f t="shared" ca="1" si="556"/>
        <v>35829.06852542633</v>
      </c>
      <c r="BF997" s="15">
        <f ca="1">Inputs!$B$13*EXP($B$9-0.5*C$6^2+C$6*Y997)</f>
        <v>16288.217495862466</v>
      </c>
      <c r="BG997" s="15">
        <f t="shared" ca="1" si="557"/>
        <v>14016.392057876954</v>
      </c>
      <c r="BH997" s="15">
        <f t="shared" ca="1" si="558"/>
        <v>17786.107011591179</v>
      </c>
      <c r="BI997" s="15">
        <f t="shared" ca="1" si="559"/>
        <v>22535.523960546085</v>
      </c>
      <c r="BJ997" s="15">
        <f t="shared" ca="1" si="560"/>
        <v>30896.319210726491</v>
      </c>
      <c r="BK997" s="15">
        <f t="shared" ca="1" si="561"/>
        <v>44868.742241928965</v>
      </c>
      <c r="BL997" s="15">
        <f t="shared" ca="1" si="562"/>
        <v>53917.673124124587</v>
      </c>
      <c r="BM997" s="15">
        <f t="shared" ca="1" si="563"/>
        <v>73729.983812851846</v>
      </c>
      <c r="BN997" s="15">
        <f t="shared" ca="1" si="564"/>
        <v>72663.092843415041</v>
      </c>
      <c r="BO997" s="15">
        <f t="shared" ca="1" si="565"/>
        <v>77333.085641950383</v>
      </c>
      <c r="BP997" s="15">
        <f t="shared" ca="1" si="566"/>
        <v>88213.525374505814</v>
      </c>
      <c r="BQ997" s="15">
        <f ca="1">Inputs!$B$20*EXP($B$10-0.5*C$7^2+C$7*AJ997)</f>
        <v>7199.0440986240574</v>
      </c>
      <c r="BR997" s="15">
        <f t="shared" ca="1" si="567"/>
        <v>7510.3407358349177</v>
      </c>
      <c r="BS997" s="15">
        <f t="shared" ca="1" si="568"/>
        <v>12415.198031222111</v>
      </c>
      <c r="BT997" s="15">
        <f t="shared" ca="1" si="569"/>
        <v>16515.605163308152</v>
      </c>
      <c r="BU997" s="15">
        <f t="shared" ca="1" si="570"/>
        <v>32140.119838398317</v>
      </c>
      <c r="BV997" s="15">
        <f t="shared" ca="1" si="571"/>
        <v>42130.184239883471</v>
      </c>
      <c r="BW997" s="15">
        <f t="shared" ca="1" si="572"/>
        <v>73144.078997847071</v>
      </c>
      <c r="BX997" s="15">
        <f t="shared" ca="1" si="573"/>
        <v>85968.503488406466</v>
      </c>
      <c r="BY997" s="15">
        <f t="shared" ca="1" si="574"/>
        <v>112167.74710597993</v>
      </c>
      <c r="BZ997" s="15">
        <f t="shared" ca="1" si="575"/>
        <v>191328.86552673235</v>
      </c>
      <c r="CA997" s="15">
        <f t="shared" ca="1" si="576"/>
        <v>301432.3882089876</v>
      </c>
      <c r="CB997" s="15">
        <f ca="1">(AU997*DCF!C$10-DCF!C$5*MAX(AU997*DCF!C$10,0)-MAX(AU997-Inputs!$B$6,0)/Inputs!$B$10)*DCF!C$6</f>
        <v>1042.2281487388773</v>
      </c>
      <c r="CC997" s="15">
        <f ca="1">(AV997*DCF!D$10-DCF!D$5*MAX(AV997*DCF!D$10,0)-MAX(AV997-AU997,0)/Inputs!$B$10)*DCF!D$6</f>
        <v>1238.3793295918322</v>
      </c>
      <c r="CD997" s="15">
        <f ca="1">(AW997*DCF!E$10-DCF!E$5*MAX(AW997*DCF!E$10,0)-MAX(AW997-AV997,0)/Inputs!$B$10)*DCF!E$6</f>
        <v>1348.686838228321</v>
      </c>
      <c r="CE997" s="15">
        <f ca="1">(AX997*DCF!F$10-DCF!F$5*MAX(AX997*DCF!F$10,0)-MAX(AX997-AW997,0)/Inputs!$B$10)*DCF!F$6</f>
        <v>1601.1625481177593</v>
      </c>
      <c r="CF997" s="15">
        <f ca="1">(AY997*DCF!G$10-DCF!G$5*MAX(AY997*DCF!G$10,0)-MAX(AY997-AX997,0)/Inputs!$B$10)*DCF!G$6</f>
        <v>1964.5904254891084</v>
      </c>
      <c r="CG997" s="15">
        <f ca="1">(AZ997*DCF!H$10-DCF!H$5*MAX(AZ997*DCF!H$10,0)-MAX(AZ997-AY997,0)/Inputs!$B$10)*DCF!H$6</f>
        <v>2279.0294981291986</v>
      </c>
      <c r="CH997" s="15">
        <f ca="1">(BA997*DCF!I$10-DCF!I$5*MAX(BA997*DCF!I$10,0)-MAX(BA997-AZ997,0)/Inputs!$B$10)*DCF!I$6</f>
        <v>2766.7769975863889</v>
      </c>
      <c r="CI997" s="15">
        <f ca="1">(BB997*DCF!J$10-DCF!J$5*MAX(BB997*DCF!J$10,0)-MAX(BB997-BA997,0)/Inputs!$B$10)*DCF!J$6</f>
        <v>3065.9654620754227</v>
      </c>
      <c r="CJ997" s="15">
        <f ca="1">(BC997*DCF!K$10-DCF!K$5*MAX(BC997*DCF!K$10,0)-MAX(BC997-BB997,0)/Inputs!$B$10)*DCF!K$6</f>
        <v>3226.6100619668077</v>
      </c>
      <c r="CK997" s="15">
        <f ca="1">(BD997*DCF!L$10-DCF!L$5*MAX(BD997*DCF!L$10,0)-MAX(BD997-BC997,0)/Inputs!$B$10)*DCF!L$6</f>
        <v>3454.3977318152688</v>
      </c>
      <c r="CL997" s="15">
        <f ca="1">(BE997*DCF!M$10-DCF!M$5*MAX(BE997*DCF!M$10,0)-MAX(BE997-BD997,0)/Inputs!$B$10)*DCF!M$6</f>
        <v>4320.5957532265966</v>
      </c>
      <c r="CM997" s="15">
        <f ca="1">(BF997*DCF!C$28-DCF!C$5*MAX(BF997*DCF!C$28,0)-MAX(BF997-Inputs!$B$13,0)/Inputs!$B$17)*DCF!C$6</f>
        <v>3839.1362597847979</v>
      </c>
      <c r="CN997" s="15">
        <f ca="1">(BG997*DCF!D$28-DCF!D$5*MAX(BG997*DCF!D$28,0)-MAX(BG997-BF997,0)/Inputs!$B$17)*DCF!D$6</f>
        <v>4128.1507324533586</v>
      </c>
      <c r="CO997" s="15">
        <f ca="1">(BH997*DCF!E$28-DCF!E$5*MAX(BH997*DCF!E$28,0)-MAX(BH997-BG997,0)/Inputs!$B$17)*DCF!E$6</f>
        <v>4294.3832849197161</v>
      </c>
      <c r="CP997" s="15">
        <f ca="1">(BI997*DCF!F$28-DCF!F$5*MAX(BI997*DCF!F$28,0)-MAX(BI997-BH997,0)/Inputs!$B$17)*DCF!F$6</f>
        <v>5253.0947243320379</v>
      </c>
      <c r="CQ997" s="15">
        <f ca="1">(BJ997*DCF!G$28-DCF!G$5*MAX(BJ997*DCF!G$28,0)-MAX(BJ997-BI997,0)/Inputs!$B$17)*DCF!G$6</f>
        <v>6610.0812624130676</v>
      </c>
      <c r="CR997" s="15">
        <f ca="1">(BK997*DCF!H$28-DCF!H$5*MAX(BK997*DCF!H$28,0)-MAX(BK997-BJ997,0)/Inputs!$B$17)*DCF!H$6</f>
        <v>8925.6125578213068</v>
      </c>
      <c r="CS997" s="15">
        <f ca="1">(BL997*DCF!I$28-DCF!I$5*MAX(BL997*DCF!I$28,0)-MAX(BL997-BK997,0)/Inputs!$B$17)*DCF!I$6</f>
        <v>11380.10559166195</v>
      </c>
      <c r="CT997" s="15">
        <f ca="1">(BM997*DCF!J$28-DCF!J$5*MAX(BM997*DCF!J$28,0)-MAX(BM997-BL997,0)/Inputs!$B$17)*DCF!J$6</f>
        <v>13820.956636013832</v>
      </c>
      <c r="CU997" s="15">
        <f ca="1">(BN997*DCF!K$28-DCF!K$5*MAX(BN997*DCF!K$28,0)-MAX(BN997-BM997,0)/Inputs!$B$17)*DCF!K$6</f>
        <v>15345.226866247285</v>
      </c>
      <c r="CV997" s="15">
        <f ca="1">(BO997*DCF!L$28-DCF!L$5*MAX(BO997*DCF!L$28,0)-MAX(BO997-BN997,0)/Inputs!$B$17)*DCF!L$6</f>
        <v>14901.156324957918</v>
      </c>
      <c r="CW997" s="15">
        <f ca="1">(BP997*DCF!M$28-DCF!M$5*MAX(BP997*DCF!M$28,0)-MAX(BP997-BO997,0)/Inputs!$B$17)*DCF!M$6</f>
        <v>15460.114166189489</v>
      </c>
      <c r="CX997" s="15">
        <f ca="1">(BQ997*DCF!C$46-DCF!C$5*MAX(BQ997*DCF!C$46,0)-MAX(BQ997-Inputs!$B$20,0)/Inputs!$B$24)*DCF!C$6</f>
        <v>-3509.268428607892</v>
      </c>
      <c r="CY997" s="15">
        <f ca="1">(BR997*DCF!D$46-DCF!D$5*MAX(BR997*DCF!D$46,0)-MAX(BR997-BQ997,0)/Inputs!$B$24)*DCF!D$6</f>
        <v>-1414.6677112981893</v>
      </c>
      <c r="CZ997" s="15">
        <f ca="1">(BS997*DCF!E$46-DCF!E$5*MAX(BS997*DCF!E$46,0)-MAX(BS997-BR997,0)/Inputs!$B$24)*DCF!E$6</f>
        <v>-3401.4785009296056</v>
      </c>
      <c r="DA997" s="15">
        <f ca="1">(BT997*DCF!F$46-DCF!F$5*MAX(BT997*DCF!F$46,0)-MAX(BT997-BS997,0)/Inputs!$B$24)*DCF!F$6</f>
        <v>-2695.858648163412</v>
      </c>
      <c r="DB997" s="15">
        <f ca="1">(BU997*DCF!G$46-DCF!G$5*MAX(BU997*DCF!G$46,0)-MAX(BU997-BT997,0)/Inputs!$B$24)*DCF!G$6</f>
        <v>-6336.9081642244137</v>
      </c>
      <c r="DC997" s="15">
        <f ca="1">(BV997*DCF!H$46-DCF!H$5*MAX(BV997*DCF!H$46,0)-MAX(BV997-BU997,0)/Inputs!$B$24)*DCF!H$6</f>
        <v>-3104.3513026213741</v>
      </c>
      <c r="DD997" s="15">
        <f ca="1">(BW997*DCF!I$46-DCF!I$5*MAX(BW997*DCF!I$46,0)-MAX(BW997-BV997,0)/Inputs!$B$24)*DCF!I$6</f>
        <v>-7213.5985425520357</v>
      </c>
      <c r="DE997" s="15">
        <f ca="1">(BX997*DCF!J$46-DCF!J$5*MAX(BX997*DCF!J$46,0)-MAX(BX997-BW997,0)/Inputs!$B$24)*DCF!J$6</f>
        <v>205.31306668421237</v>
      </c>
      <c r="DF997" s="15">
        <f ca="1">(BY997*DCF!K$46-DCF!K$5*MAX(BY997*DCF!K$46,0)-MAX(BY997-BX997,0)/Inputs!$B$24)*DCF!K$6</f>
        <v>-10.721113601320598</v>
      </c>
      <c r="DG997" s="15">
        <f ca="1">(BZ997*DCF!L$46-DCF!L$5*MAX(BZ997*DCF!L$46,0)-MAX(BZ997-BY997,0)/Inputs!$B$24)*DCF!L$6</f>
        <v>-4688.7441205651257</v>
      </c>
      <c r="DH997" s="15">
        <f ca="1">(CA997*DCF!M$46-DCF!M$5*MAX(CA997*DCF!M$46,0)-MAX(CA997-BZ997,0)/Inputs!$B$24)*DCF!M$6</f>
        <v>613.29205075096706</v>
      </c>
      <c r="DI997" s="15">
        <f ca="1">SUM(CB997:CL997)+BE997*DCF!M$10*(1+Inputs!$B$30)*(1-Inputs!$B$33)*(1-Inputs!$B$30/Inputs!$B$31)/(Inputs!$B$29-Inputs!$B$30)*DCF!M$6</f>
        <v>126021.19429160921</v>
      </c>
      <c r="DJ997" s="15">
        <f ca="1">SUM(CM997:CW997)+BP997*DCF!M$28*(1+Inputs!$B$30)*(1-Inputs!$B$33)*(1-Inputs!$B$30/Inputs!$B$31)/(Inputs!$B$29-Inputs!$B$30)*DCF!M$6</f>
        <v>431290.56190060894</v>
      </c>
      <c r="DK997" s="15">
        <f ca="1">SUM(CX997:DH997)+CA997*DCF!M$46*(1+Inputs!$B$30)*(1-Inputs!$B$33)*(1-Inputs!$B$30/Inputs!$B$31)/(Inputs!$B$29-Inputs!$B$30)*DCF!M$6</f>
        <v>434493.1877050348</v>
      </c>
      <c r="DM997" s="15">
        <f ca="1">DI997+DJ997+DK997+Inputs!$B$34+Inputs!$B$36-Inputs!$B$35</f>
        <v>1068655.9438972529</v>
      </c>
    </row>
    <row r="998" spans="1:117" x14ac:dyDescent="0.75">
      <c r="A998" s="11">
        <v>985</v>
      </c>
      <c r="C998" s="23">
        <f t="shared" ca="1" si="578"/>
        <v>-0.20873282350870251</v>
      </c>
      <c r="D998" s="23">
        <f t="shared" ca="1" si="578"/>
        <v>1.5140029448382484</v>
      </c>
      <c r="E998" s="23">
        <f t="shared" ca="1" si="578"/>
        <v>-1.3467567766417825</v>
      </c>
      <c r="F998" s="23">
        <f t="shared" ca="1" si="578"/>
        <v>0.50021034410330023</v>
      </c>
      <c r="G998" s="23">
        <f t="shared" ca="1" si="578"/>
        <v>0.70476321680036624</v>
      </c>
      <c r="H998" s="23">
        <f t="shared" ca="1" si="578"/>
        <v>3.8287856441111941E-2</v>
      </c>
      <c r="I998" s="23">
        <f t="shared" ca="1" si="578"/>
        <v>2.4022298925735188</v>
      </c>
      <c r="J998" s="23">
        <f t="shared" ca="1" si="578"/>
        <v>0.3032532436873196</v>
      </c>
      <c r="K998" s="23">
        <f t="shared" ca="1" si="578"/>
        <v>0.95383360928939354</v>
      </c>
      <c r="L998" s="23">
        <f t="shared" ca="1" si="578"/>
        <v>1.1415784926821773</v>
      </c>
      <c r="M998" s="23">
        <f t="shared" ca="1" si="578"/>
        <v>0.7098373119458592</v>
      </c>
      <c r="N998" s="23">
        <f ca="1">SQRT(Inputs!$B$38)*C998+SQRT(1-Inputs!$B$38)*_xlfn.NORM.S.INV(RAND())</f>
        <v>-0.24597714462994116</v>
      </c>
      <c r="O998" s="23">
        <f ca="1">SQRT(Inputs!$B$38)*D998+SQRT(1-Inputs!$B$38)*_xlfn.NORM.S.INV(RAND())</f>
        <v>1.3103096466267066</v>
      </c>
      <c r="P998" s="23">
        <f ca="1">SQRT(Inputs!$B$38)*E998+SQRT(1-Inputs!$B$38)*_xlfn.NORM.S.INV(RAND())</f>
        <v>-1.142934529803344</v>
      </c>
      <c r="Q998" s="23">
        <f ca="1">SQRT(Inputs!$B$38)*F998+SQRT(1-Inputs!$B$38)*_xlfn.NORM.S.INV(RAND())</f>
        <v>0.21755110772610009</v>
      </c>
      <c r="R998" s="23">
        <f ca="1">SQRT(Inputs!$B$38)*G998+SQRT(1-Inputs!$B$38)*_xlfn.NORM.S.INV(RAND())</f>
        <v>-0.82205322383464585</v>
      </c>
      <c r="S998" s="23">
        <f ca="1">SQRT(Inputs!$B$38)*H998+SQRT(1-Inputs!$B$38)*_xlfn.NORM.S.INV(RAND())</f>
        <v>-1.0502948974597222</v>
      </c>
      <c r="T998" s="23">
        <f ca="1">SQRT(Inputs!$B$38)*I998+SQRT(1-Inputs!$B$38)*_xlfn.NORM.S.INV(RAND())</f>
        <v>0.58160593009121153</v>
      </c>
      <c r="U998" s="23">
        <f ca="1">SQRT(Inputs!$B$38)*J998+SQRT(1-Inputs!$B$38)*_xlfn.NORM.S.INV(RAND())</f>
        <v>-1.2950508517306027</v>
      </c>
      <c r="V998" s="23">
        <f ca="1">SQRT(Inputs!$B$38)*K998+SQRT(1-Inputs!$B$38)*_xlfn.NORM.S.INV(RAND())</f>
        <v>-0.41322487703140587</v>
      </c>
      <c r="W998" s="23">
        <f ca="1">SQRT(Inputs!$B$38)*L998+SQRT(1-Inputs!$B$38)*_xlfn.NORM.S.INV(RAND())</f>
        <v>1.4648089432778155</v>
      </c>
      <c r="X998" s="23">
        <f ca="1">SQRT(Inputs!$B$38)*M998+SQRT(1-Inputs!$B$38)*_xlfn.NORM.S.INV(RAND())</f>
        <v>6.3296663833304678E-2</v>
      </c>
      <c r="Y998" s="23">
        <f ca="1">SQRT(Inputs!$B$38)*C998+SQRT(1-Inputs!$B$38)*_xlfn.NORM.S.INV(RAND())</f>
        <v>9.3735606614701844E-2</v>
      </c>
      <c r="Z998" s="23">
        <f ca="1">SQRT(Inputs!$B$38)*D998+SQRT(1-Inputs!$B$38)*_xlfn.NORM.S.INV(RAND())</f>
        <v>0.40405898382004135</v>
      </c>
      <c r="AA998" s="23">
        <f ca="1">SQRT(Inputs!$B$38)*E998+SQRT(1-Inputs!$B$38)*_xlfn.NORM.S.INV(RAND())</f>
        <v>-0.5394444348725429</v>
      </c>
      <c r="AB998" s="23">
        <f ca="1">SQRT(Inputs!$B$38)*F998+SQRT(1-Inputs!$B$38)*_xlfn.NORM.S.INV(RAND())</f>
        <v>0.75752567402337401</v>
      </c>
      <c r="AC998" s="23">
        <f ca="1">SQRT(Inputs!$B$38)*G998+SQRT(1-Inputs!$B$38)*_xlfn.NORM.S.INV(RAND())</f>
        <v>0.12212122677880316</v>
      </c>
      <c r="AD998" s="23">
        <f ca="1">SQRT(Inputs!$B$38)*H998+SQRT(1-Inputs!$B$38)*_xlfn.NORM.S.INV(RAND())</f>
        <v>-0.92251900948078513</v>
      </c>
      <c r="AE998" s="23">
        <f ca="1">SQRT(Inputs!$B$38)*I998+SQRT(1-Inputs!$B$38)*_xlfn.NORM.S.INV(RAND())</f>
        <v>0.9857557206982922</v>
      </c>
      <c r="AF998" s="23">
        <f ca="1">SQRT(Inputs!$B$38)*J998+SQRT(1-Inputs!$B$38)*_xlfn.NORM.S.INV(RAND())</f>
        <v>0.67112716639824643</v>
      </c>
      <c r="AG998" s="23">
        <f ca="1">SQRT(Inputs!$B$38)*K998+SQRT(1-Inputs!$B$38)*_xlfn.NORM.S.INV(RAND())</f>
        <v>0.26756795535716066</v>
      </c>
      <c r="AH998" s="23">
        <f ca="1">SQRT(Inputs!$B$38)*L998+SQRT(1-Inputs!$B$38)*_xlfn.NORM.S.INV(RAND())</f>
        <v>-0.88389816790118558</v>
      </c>
      <c r="AI998" s="23">
        <f ca="1">SQRT(Inputs!$B$38)*M998+SQRT(1-Inputs!$B$38)*_xlfn.NORM.S.INV(RAND())</f>
        <v>-0.2106865687136325</v>
      </c>
      <c r="AJ998" s="23">
        <f ca="1">SQRT(Inputs!$B$38)*C998+SQRT(1-Inputs!$B$38)*_xlfn.NORM.S.INV(RAND())</f>
        <v>0.26662886679378117</v>
      </c>
      <c r="AK998" s="23">
        <f ca="1">SQRT(Inputs!$B$38)*D998+SQRT(1-Inputs!$B$38)*_xlfn.NORM.S.INV(RAND())</f>
        <v>1.3505128197518856</v>
      </c>
      <c r="AL998" s="23">
        <f ca="1">SQRT(Inputs!$B$38)*E998+SQRT(1-Inputs!$B$38)*_xlfn.NORM.S.INV(RAND())</f>
        <v>-1.6830100226611249</v>
      </c>
      <c r="AM998" s="23">
        <f ca="1">SQRT(Inputs!$B$38)*F998+SQRT(1-Inputs!$B$38)*_xlfn.NORM.S.INV(RAND())</f>
        <v>-0.21278524351665656</v>
      </c>
      <c r="AN998" s="23">
        <f ca="1">SQRT(Inputs!$B$38)*G998+SQRT(1-Inputs!$B$38)*_xlfn.NORM.S.INV(RAND())</f>
        <v>1.742940079482338</v>
      </c>
      <c r="AO998" s="23">
        <f ca="1">SQRT(Inputs!$B$38)*H998+SQRT(1-Inputs!$B$38)*_xlfn.NORM.S.INV(RAND())</f>
        <v>1.6446574440406054</v>
      </c>
      <c r="AP998" s="23">
        <f ca="1">SQRT(Inputs!$B$38)*I998+SQRT(1-Inputs!$B$38)*_xlfn.NORM.S.INV(RAND())</f>
        <v>0.24185018654250801</v>
      </c>
      <c r="AQ998" s="23">
        <f ca="1">SQRT(Inputs!$B$38)*J998+SQRT(1-Inputs!$B$38)*_xlfn.NORM.S.INV(RAND())</f>
        <v>-1.5370552453963096</v>
      </c>
      <c r="AR998" s="23">
        <f ca="1">SQRT(Inputs!$B$38)*K998+SQRT(1-Inputs!$B$38)*_xlfn.NORM.S.INV(RAND())</f>
        <v>-0.57426805195269937</v>
      </c>
      <c r="AS998" s="23">
        <f ca="1">SQRT(Inputs!$B$38)*L998+SQRT(1-Inputs!$B$38)*_xlfn.NORM.S.INV(RAND())</f>
        <v>0.69151785644555208</v>
      </c>
      <c r="AT998" s="23">
        <f ca="1">SQRT(Inputs!$B$38)*M998+SQRT(1-Inputs!$B$38)*_xlfn.NORM.S.INV(RAND())</f>
        <v>0.32804753892557414</v>
      </c>
      <c r="AU998" s="15">
        <f ca="1">Inputs!$B$6*EXP($B$8-0.5*C$5^2+C$5*N998)</f>
        <v>4768.539437147936</v>
      </c>
      <c r="AV998" s="15">
        <f t="shared" ca="1" si="547"/>
        <v>7037.692849529325</v>
      </c>
      <c r="AW998" s="15">
        <f t="shared" ca="1" si="548"/>
        <v>7355.2598256643032</v>
      </c>
      <c r="AX998" s="15">
        <f t="shared" ca="1" si="549"/>
        <v>9227.4518941651113</v>
      </c>
      <c r="AY998" s="15">
        <f t="shared" ca="1" si="550"/>
        <v>10244.586418302459</v>
      </c>
      <c r="AZ998" s="15">
        <f t="shared" ca="1" si="551"/>
        <v>11160.943419358875</v>
      </c>
      <c r="BA998" s="15">
        <f t="shared" ca="1" si="552"/>
        <v>14515.346227427148</v>
      </c>
      <c r="BB998" s="15">
        <f t="shared" ca="1" si="553"/>
        <v>15608.706386511136</v>
      </c>
      <c r="BC998" s="15">
        <f t="shared" ca="1" si="554"/>
        <v>18369.163944407108</v>
      </c>
      <c r="BD998" s="15">
        <f t="shared" ca="1" si="555"/>
        <v>25808.39848349895</v>
      </c>
      <c r="BE998" s="15">
        <f t="shared" ca="1" si="556"/>
        <v>31807.72919836529</v>
      </c>
      <c r="BF998" s="15">
        <f ca="1">Inputs!$B$13*EXP($B$9-0.5*C$6^2+C$6*Y998)</f>
        <v>14090.443754478598</v>
      </c>
      <c r="BG998" s="15">
        <f t="shared" ca="1" si="557"/>
        <v>18471.301200000289</v>
      </c>
      <c r="BH998" s="15">
        <f t="shared" ca="1" si="558"/>
        <v>20637.00297639014</v>
      </c>
      <c r="BI998" s="15">
        <f t="shared" ca="1" si="559"/>
        <v>28386.984538799232</v>
      </c>
      <c r="BJ998" s="15">
        <f t="shared" ca="1" si="560"/>
        <v>35418.620438581616</v>
      </c>
      <c r="BK998" s="15">
        <f t="shared" ca="1" si="561"/>
        <v>38339.015823536778</v>
      </c>
      <c r="BL998" s="15">
        <f t="shared" ca="1" si="562"/>
        <v>53512.187917979572</v>
      </c>
      <c r="BM998" s="15">
        <f t="shared" ca="1" si="563"/>
        <v>71497.205881035508</v>
      </c>
      <c r="BN998" s="15">
        <f t="shared" ca="1" si="564"/>
        <v>90797.79148084503</v>
      </c>
      <c r="BO998" s="15">
        <f t="shared" ca="1" si="565"/>
        <v>100808.95674416832</v>
      </c>
      <c r="BP998" s="15">
        <f t="shared" ca="1" si="566"/>
        <v>121150.28744709109</v>
      </c>
      <c r="BQ998" s="15">
        <f ca="1">Inputs!$B$20*EXP($B$10-0.5*C$7^2+C$7*AJ998)</f>
        <v>4714.9676262324865</v>
      </c>
      <c r="BR998" s="15">
        <f t="shared" ca="1" si="567"/>
        <v>9823.9123104372429</v>
      </c>
      <c r="BS998" s="15">
        <f t="shared" ca="1" si="568"/>
        <v>8296.3973453495128</v>
      </c>
      <c r="BT998" s="15">
        <f t="shared" ca="1" si="569"/>
        <v>10817.896911460339</v>
      </c>
      <c r="BU998" s="15">
        <f t="shared" ca="1" si="570"/>
        <v>22857.429239383146</v>
      </c>
      <c r="BV998" s="15">
        <f t="shared" ca="1" si="571"/>
        <v>46064.632699794958</v>
      </c>
      <c r="BW998" s="15">
        <f t="shared" ca="1" si="572"/>
        <v>67656.621404548132</v>
      </c>
      <c r="BX998" s="15">
        <f t="shared" ca="1" si="573"/>
        <v>69534.325795257537</v>
      </c>
      <c r="BY998" s="15">
        <f t="shared" ca="1" si="574"/>
        <v>87291.782354085561</v>
      </c>
      <c r="BZ998" s="15">
        <f t="shared" ca="1" si="575"/>
        <v>139086.1201306757</v>
      </c>
      <c r="CA998" s="15">
        <f t="shared" ca="1" si="576"/>
        <v>207101.47329942975</v>
      </c>
      <c r="CB998" s="15">
        <f ca="1">(AU998*DCF!C$10-DCF!C$5*MAX(AU998*DCF!C$10,0)-MAX(AU998-Inputs!$B$6,0)/Inputs!$B$10)*DCF!C$6</f>
        <v>1044.4554189950622</v>
      </c>
      <c r="CC998" s="15">
        <f ca="1">(AV998*DCF!D$10-DCF!D$5*MAX(AV998*DCF!D$10,0)-MAX(AV998-AU998,0)/Inputs!$B$10)*DCF!D$6</f>
        <v>1162.116281623235</v>
      </c>
      <c r="CD998" s="15">
        <f ca="1">(AW998*DCF!E$10-DCF!E$5*MAX(AW998*DCF!E$10,0)-MAX(AW998-AV998,0)/Inputs!$B$10)*DCF!E$6</f>
        <v>1626.6831738570029</v>
      </c>
      <c r="CE998" s="15">
        <f ca="1">(AX998*DCF!F$10-DCF!F$5*MAX(AX998*DCF!F$10,0)-MAX(AX998-AW998,0)/Inputs!$B$10)*DCF!F$6</f>
        <v>1624.781290491077</v>
      </c>
      <c r="CF998" s="15">
        <f ca="1">(AY998*DCF!G$10-DCF!G$5*MAX(AY998*DCF!G$10,0)-MAX(AY998-AX998,0)/Inputs!$B$10)*DCF!G$6</f>
        <v>1915.2822003683937</v>
      </c>
      <c r="CG998" s="15">
        <f ca="1">(AZ998*DCF!H$10-DCF!H$5*MAX(AZ998*DCF!H$10,0)-MAX(AZ998-AY998,0)/Inputs!$B$10)*DCF!H$6</f>
        <v>2004.1895570026616</v>
      </c>
      <c r="CH998" s="15">
        <f ca="1">(BA998*DCF!I$10-DCF!I$5*MAX(BA998*DCF!I$10,0)-MAX(BA998-AZ998,0)/Inputs!$B$10)*DCF!I$6</f>
        <v>2101.1846461331379</v>
      </c>
      <c r="CI998" s="15">
        <f ca="1">(BB998*DCF!J$10-DCF!J$5*MAX(BB998*DCF!J$10,0)-MAX(BB998-BA998,0)/Inputs!$B$10)*DCF!J$6</f>
        <v>2512.8095182069151</v>
      </c>
      <c r="CJ998" s="15">
        <f ca="1">(BC998*DCF!K$10-DCF!K$5*MAX(BC998*DCF!K$10,0)-MAX(BC998-BB998,0)/Inputs!$B$10)*DCF!K$6</f>
        <v>2570.718348359364</v>
      </c>
      <c r="CK998" s="15">
        <f ca="1">(BD998*DCF!L$10-DCF!L$5*MAX(BD998*DCF!L$10,0)-MAX(BD998-BC998,0)/Inputs!$B$10)*DCF!L$6</f>
        <v>2930.383785360234</v>
      </c>
      <c r="CL998" s="15">
        <f ca="1">(BE998*DCF!M$10-DCF!M$5*MAX(BE998*DCF!M$10,0)-MAX(BE998-BD998,0)/Inputs!$B$10)*DCF!M$6</f>
        <v>3771.7978363567581</v>
      </c>
      <c r="CM998" s="15">
        <f ca="1">(BF998*DCF!C$28-DCF!C$5*MAX(BF998*DCF!C$28,0)-MAX(BF998-Inputs!$B$13,0)/Inputs!$B$17)*DCF!C$6</f>
        <v>3675.9591205871343</v>
      </c>
      <c r="CN998" s="15">
        <f ca="1">(BG998*DCF!D$28-DCF!D$5*MAX(BG998*DCF!D$28,0)-MAX(BG998-BF998,0)/Inputs!$B$17)*DCF!D$6</f>
        <v>4505.5864681955318</v>
      </c>
      <c r="CO998" s="15">
        <f ca="1">(BH998*DCF!E$28-DCF!E$5*MAX(BH998*DCF!E$28,0)-MAX(BH998-BG998,0)/Inputs!$B$17)*DCF!E$6</f>
        <v>5417.9367048270069</v>
      </c>
      <c r="CP998" s="15">
        <f ca="1">(BI998*DCF!F$28-DCF!F$5*MAX(BI998*DCF!F$28,0)-MAX(BI998-BH998,0)/Inputs!$B$17)*DCF!F$6</f>
        <v>6295.3119233884172</v>
      </c>
      <c r="CQ998" s="15">
        <f ca="1">(BJ998*DCF!G$28-DCF!G$5*MAX(BJ998*DCF!G$28,0)-MAX(BJ998-BI998,0)/Inputs!$B$17)*DCF!G$6</f>
        <v>8006.9780988264629</v>
      </c>
      <c r="CR998" s="15">
        <f ca="1">(BK998*DCF!H$28-DCF!H$5*MAX(BK998*DCF!H$28,0)-MAX(BK998-BJ998,0)/Inputs!$B$17)*DCF!H$6</f>
        <v>9027.914110943444</v>
      </c>
      <c r="CS998" s="15">
        <f ca="1">(BL998*DCF!I$28-DCF!I$5*MAX(BL998*DCF!I$28,0)-MAX(BL998-BK998,0)/Inputs!$B$17)*DCF!I$6</f>
        <v>10405.738147722797</v>
      </c>
      <c r="CT998" s="15">
        <f ca="1">(BM998*DCF!J$28-DCF!J$5*MAX(BM998*DCF!J$28,0)-MAX(BM998-BL998,0)/Inputs!$B$17)*DCF!J$6</f>
        <v>13565.14588854186</v>
      </c>
      <c r="CU998" s="15">
        <f ca="1">(BN998*DCF!K$28-DCF!K$5*MAX(BN998*DCF!K$28,0)-MAX(BN998-BM998,0)/Inputs!$B$17)*DCF!K$6</f>
        <v>16810.906500729783</v>
      </c>
      <c r="CV998" s="15">
        <f ca="1">(BO998*DCF!L$28-DCF!L$5*MAX(BO998*DCF!L$28,0)-MAX(BO998-BN998,0)/Inputs!$B$17)*DCF!L$6</f>
        <v>18980.7227946979</v>
      </c>
      <c r="CW998" s="15">
        <f ca="1">(BP998*DCF!M$28-DCF!M$5*MAX(BP998*DCF!M$28,0)-MAX(BP998-BO998,0)/Inputs!$B$17)*DCF!M$6</f>
        <v>20668.256060838696</v>
      </c>
      <c r="CX998" s="15">
        <f ca="1">(BQ998*DCF!C$46-DCF!C$5*MAX(BQ998*DCF!C$46,0)-MAX(BQ998-Inputs!$B$20,0)/Inputs!$B$24)*DCF!C$6</f>
        <v>-1788.1992791449097</v>
      </c>
      <c r="CY998" s="15">
        <f ca="1">(BR998*DCF!D$46-DCF!D$5*MAX(BR998*DCF!D$46,0)-MAX(BR998-BQ998,0)/Inputs!$B$24)*DCF!D$6</f>
        <v>-3856.6570234540277</v>
      </c>
      <c r="CZ998" s="15">
        <f ca="1">(BS998*DCF!E$46-DCF!E$5*MAX(BS998*DCF!E$46,0)-MAX(BS998-BR998,0)/Inputs!$B$24)*DCF!E$6</f>
        <v>-981.06343119911446</v>
      </c>
      <c r="DA998" s="15">
        <f ca="1">(BT998*DCF!F$46-DCF!F$5*MAX(BT998*DCF!F$46,0)-MAX(BT998-BS998,0)/Inputs!$B$24)*DCF!F$6</f>
        <v>-1705.9853517570507</v>
      </c>
      <c r="DB998" s="15">
        <f ca="1">(BU998*DCF!G$46-DCF!G$5*MAX(BU998*DCF!G$46,0)-MAX(BU998-BT998,0)/Inputs!$B$24)*DCF!G$6</f>
        <v>-4818.7395618462206</v>
      </c>
      <c r="DC998" s="15">
        <f ca="1">(BV998*DCF!H$46-DCF!H$5*MAX(BV998*DCF!H$46,0)-MAX(BV998-BU998,0)/Inputs!$B$24)*DCF!H$6</f>
        <v>-7211.4962824282184</v>
      </c>
      <c r="DD998" s="15">
        <f ca="1">(BW998*DCF!I$46-DCF!I$5*MAX(BW998*DCF!I$46,0)-MAX(BW998-BV998,0)/Inputs!$B$24)*DCF!I$6</f>
        <v>-4635.6687661417272</v>
      </c>
      <c r="DE998" s="15">
        <f ca="1">(BX998*DCF!J$46-DCF!J$5*MAX(BX998*DCF!J$46,0)-MAX(BX998-BW998,0)/Inputs!$B$24)*DCF!J$6</f>
        <v>2418.8360981541318</v>
      </c>
      <c r="DF998" s="15">
        <f ca="1">(BY998*DCF!K$46-DCF!K$5*MAX(BY998*DCF!K$46,0)-MAX(BY998-BX998,0)/Inputs!$B$24)*DCF!K$6</f>
        <v>636.29379643354412</v>
      </c>
      <c r="DG998" s="15">
        <f ca="1">(BZ998*DCF!L$46-DCF!L$5*MAX(BZ998*DCF!L$46,0)-MAX(BZ998-BY998,0)/Inputs!$B$24)*DCF!L$6</f>
        <v>-2106.8501422382274</v>
      </c>
      <c r="DH998" s="15">
        <f ca="1">(CA998*DCF!M$46-DCF!M$5*MAX(CA998*DCF!M$46,0)-MAX(CA998-BZ998,0)/Inputs!$B$24)*DCF!M$6</f>
        <v>2016.911344647172</v>
      </c>
      <c r="DI998" s="15">
        <f ca="1">SUM(CB998:CL998)+BE998*DCF!M$10*(1+Inputs!$B$30)*(1-Inputs!$B$33)*(1-Inputs!$B$30/Inputs!$B$31)/(Inputs!$B$29-Inputs!$B$30)*DCF!M$6</f>
        <v>111785.73302947913</v>
      </c>
      <c r="DJ998" s="15">
        <f ca="1">SUM(CM998:CW998)+BP998*DCF!M$28*(1+Inputs!$B$30)*(1-Inputs!$B$33)*(1-Inputs!$B$30/Inputs!$B$31)/(Inputs!$B$29-Inputs!$B$30)*DCF!M$6</f>
        <v>566910.92516857141</v>
      </c>
      <c r="DK998" s="15">
        <f ca="1">SUM(CX998:DH998)+CA998*DCF!M$46*(1+Inputs!$B$30)*(1-Inputs!$B$33)*(1-Inputs!$B$30/Inputs!$B$31)/(Inputs!$B$29-Inputs!$B$30)*DCF!M$6</f>
        <v>298170.79185979255</v>
      </c>
      <c r="DM998" s="15">
        <f ca="1">DI998+DJ998+DK998+Inputs!$B$34+Inputs!$B$36-Inputs!$B$35</f>
        <v>1053718.4500578432</v>
      </c>
    </row>
    <row r="999" spans="1:117" x14ac:dyDescent="0.75">
      <c r="A999" s="11">
        <v>986</v>
      </c>
      <c r="C999" s="23">
        <f t="shared" ca="1" si="578"/>
        <v>0.8657985371456709</v>
      </c>
      <c r="D999" s="23">
        <f t="shared" ca="1" si="578"/>
        <v>-2.5032092235215</v>
      </c>
      <c r="E999" s="23">
        <f t="shared" ca="1" si="578"/>
        <v>0.96587762852033598</v>
      </c>
      <c r="F999" s="23">
        <f t="shared" ca="1" si="578"/>
        <v>8.5318856319859887E-2</v>
      </c>
      <c r="G999" s="23">
        <f t="shared" ca="1" si="578"/>
        <v>-0.88727726630132264</v>
      </c>
      <c r="H999" s="23">
        <f t="shared" ca="1" si="578"/>
        <v>1.4703119364718806</v>
      </c>
      <c r="I999" s="23">
        <f t="shared" ca="1" si="578"/>
        <v>2.0393606974663574</v>
      </c>
      <c r="J999" s="23">
        <f t="shared" ca="1" si="578"/>
        <v>0.90070813704054309</v>
      </c>
      <c r="K999" s="23">
        <f t="shared" ca="1" si="578"/>
        <v>-1.2892557487272183</v>
      </c>
      <c r="L999" s="23">
        <f t="shared" ca="1" si="578"/>
        <v>1.2897582723342664</v>
      </c>
      <c r="M999" s="23">
        <f t="shared" ca="1" si="578"/>
        <v>4.9264585037655746E-2</v>
      </c>
      <c r="N999" s="23">
        <f ca="1">SQRT(Inputs!$B$38)*C999+SQRT(1-Inputs!$B$38)*_xlfn.NORM.S.INV(RAND())</f>
        <v>8.2097241425653833E-2</v>
      </c>
      <c r="O999" s="23">
        <f ca="1">SQRT(Inputs!$B$38)*D999+SQRT(1-Inputs!$B$38)*_xlfn.NORM.S.INV(RAND())</f>
        <v>-1.8935070413276318</v>
      </c>
      <c r="P999" s="23">
        <f ca="1">SQRT(Inputs!$B$38)*E999+SQRT(1-Inputs!$B$38)*_xlfn.NORM.S.INV(RAND())</f>
        <v>1.063315786914043</v>
      </c>
      <c r="Q999" s="23">
        <f ca="1">SQRT(Inputs!$B$38)*F999+SQRT(1-Inputs!$B$38)*_xlfn.NORM.S.INV(RAND())</f>
        <v>1.1749379475252146</v>
      </c>
      <c r="R999" s="23">
        <f ca="1">SQRT(Inputs!$B$38)*G999+SQRT(1-Inputs!$B$38)*_xlfn.NORM.S.INV(RAND())</f>
        <v>-0.34269488638627044</v>
      </c>
      <c r="S999" s="23">
        <f ca="1">SQRT(Inputs!$B$38)*H999+SQRT(1-Inputs!$B$38)*_xlfn.NORM.S.INV(RAND())</f>
        <v>1.5204791465493117</v>
      </c>
      <c r="T999" s="23">
        <f ca="1">SQRT(Inputs!$B$38)*I999+SQRT(1-Inputs!$B$38)*_xlfn.NORM.S.INV(RAND())</f>
        <v>3.3500213069352673</v>
      </c>
      <c r="U999" s="23">
        <f ca="1">SQRT(Inputs!$B$38)*J999+SQRT(1-Inputs!$B$38)*_xlfn.NORM.S.INV(RAND())</f>
        <v>0.81003125117886476</v>
      </c>
      <c r="V999" s="23">
        <f ca="1">SQRT(Inputs!$B$38)*K999+SQRT(1-Inputs!$B$38)*_xlfn.NORM.S.INV(RAND())</f>
        <v>-2.2727691172129525</v>
      </c>
      <c r="W999" s="23">
        <f ca="1">SQRT(Inputs!$B$38)*L999+SQRT(1-Inputs!$B$38)*_xlfn.NORM.S.INV(RAND())</f>
        <v>3.1664095435574424</v>
      </c>
      <c r="X999" s="23">
        <f ca="1">SQRT(Inputs!$B$38)*M999+SQRT(1-Inputs!$B$38)*_xlfn.NORM.S.INV(RAND())</f>
        <v>-4.7167812982444018E-2</v>
      </c>
      <c r="Y999" s="23">
        <f ca="1">SQRT(Inputs!$B$38)*C999+SQRT(1-Inputs!$B$38)*_xlfn.NORM.S.INV(RAND())</f>
        <v>0.62413681595762227</v>
      </c>
      <c r="Z999" s="23">
        <f ca="1">SQRT(Inputs!$B$38)*D999+SQRT(1-Inputs!$B$38)*_xlfn.NORM.S.INV(RAND())</f>
        <v>-2.5995079530341227</v>
      </c>
      <c r="AA999" s="23">
        <f ca="1">SQRT(Inputs!$B$38)*E999+SQRT(1-Inputs!$B$38)*_xlfn.NORM.S.INV(RAND())</f>
        <v>1.4819203756713111</v>
      </c>
      <c r="AB999" s="23">
        <f ca="1">SQRT(Inputs!$B$38)*F999+SQRT(1-Inputs!$B$38)*_xlfn.NORM.S.INV(RAND())</f>
        <v>-0.75820745338603246</v>
      </c>
      <c r="AC999" s="23">
        <f ca="1">SQRT(Inputs!$B$38)*G999+SQRT(1-Inputs!$B$38)*_xlfn.NORM.S.INV(RAND())</f>
        <v>0.20666398062635954</v>
      </c>
      <c r="AD999" s="23">
        <f ca="1">SQRT(Inputs!$B$38)*H999+SQRT(1-Inputs!$B$38)*_xlfn.NORM.S.INV(RAND())</f>
        <v>1.3739481381324676</v>
      </c>
      <c r="AE999" s="23">
        <f ca="1">SQRT(Inputs!$B$38)*I999+SQRT(1-Inputs!$B$38)*_xlfn.NORM.S.INV(RAND())</f>
        <v>0.70981535064281043</v>
      </c>
      <c r="AF999" s="23">
        <f ca="1">SQRT(Inputs!$B$38)*J999+SQRT(1-Inputs!$B$38)*_xlfn.NORM.S.INV(RAND())</f>
        <v>-0.50053548491782518</v>
      </c>
      <c r="AG999" s="23">
        <f ca="1">SQRT(Inputs!$B$38)*K999+SQRT(1-Inputs!$B$38)*_xlfn.NORM.S.INV(RAND())</f>
        <v>-0.21385246931152752</v>
      </c>
      <c r="AH999" s="23">
        <f ca="1">SQRT(Inputs!$B$38)*L999+SQRT(1-Inputs!$B$38)*_xlfn.NORM.S.INV(RAND())</f>
        <v>8.4308307394660664E-2</v>
      </c>
      <c r="AI999" s="23">
        <f ca="1">SQRT(Inputs!$B$38)*M999+SQRT(1-Inputs!$B$38)*_xlfn.NORM.S.INV(RAND())</f>
        <v>0.89428664755649911</v>
      </c>
      <c r="AJ999" s="23">
        <f ca="1">SQRT(Inputs!$B$38)*C999+SQRT(1-Inputs!$B$38)*_xlfn.NORM.S.INV(RAND())</f>
        <v>1.3278009457494011</v>
      </c>
      <c r="AK999" s="23">
        <f ca="1">SQRT(Inputs!$B$38)*D999+SQRT(1-Inputs!$B$38)*_xlfn.NORM.S.INV(RAND())</f>
        <v>-0.24001078483129223</v>
      </c>
      <c r="AL999" s="23">
        <f ca="1">SQRT(Inputs!$B$38)*E999+SQRT(1-Inputs!$B$38)*_xlfn.NORM.S.INV(RAND())</f>
        <v>0.10966560442772005</v>
      </c>
      <c r="AM999" s="23">
        <f ca="1">SQRT(Inputs!$B$38)*F999+SQRT(1-Inputs!$B$38)*_xlfn.NORM.S.INV(RAND())</f>
        <v>1.316696133238384</v>
      </c>
      <c r="AN999" s="23">
        <f ca="1">SQRT(Inputs!$B$38)*G999+SQRT(1-Inputs!$B$38)*_xlfn.NORM.S.INV(RAND())</f>
        <v>0.18262481070874165</v>
      </c>
      <c r="AO999" s="23">
        <f ca="1">SQRT(Inputs!$B$38)*H999+SQRT(1-Inputs!$B$38)*_xlfn.NORM.S.INV(RAND())</f>
        <v>-5.449607229819986E-2</v>
      </c>
      <c r="AP999" s="23">
        <f ca="1">SQRT(Inputs!$B$38)*I999+SQRT(1-Inputs!$B$38)*_xlfn.NORM.S.INV(RAND())</f>
        <v>2.1255454907774958</v>
      </c>
      <c r="AQ999" s="23">
        <f ca="1">SQRT(Inputs!$B$38)*J999+SQRT(1-Inputs!$B$38)*_xlfn.NORM.S.INV(RAND())</f>
        <v>1.081412322245707</v>
      </c>
      <c r="AR999" s="23">
        <f ca="1">SQRT(Inputs!$B$38)*K999+SQRT(1-Inputs!$B$38)*_xlfn.NORM.S.INV(RAND())</f>
        <v>-0.27464152006827769</v>
      </c>
      <c r="AS999" s="23">
        <f ca="1">SQRT(Inputs!$B$38)*L999+SQRT(1-Inputs!$B$38)*_xlfn.NORM.S.INV(RAND())</f>
        <v>0.12319601209443176</v>
      </c>
      <c r="AT999" s="23">
        <f ca="1">SQRT(Inputs!$B$38)*M999+SQRT(1-Inputs!$B$38)*_xlfn.NORM.S.INV(RAND())</f>
        <v>-3.350407731736052E-2</v>
      </c>
      <c r="AU999" s="15">
        <f ca="1">Inputs!$B$6*EXP($B$8-0.5*C$5^2+C$5*N999)</f>
        <v>5028.6244129016413</v>
      </c>
      <c r="AV999" s="15">
        <f t="shared" ca="1" si="547"/>
        <v>4633.5495507484275</v>
      </c>
      <c r="AW999" s="15">
        <f t="shared" ca="1" si="548"/>
        <v>6521.0806726901683</v>
      </c>
      <c r="AX999" s="15">
        <f t="shared" ca="1" si="549"/>
        <v>9220.3821366402171</v>
      </c>
      <c r="AY999" s="15">
        <f t="shared" ca="1" si="550"/>
        <v>10826.16865636701</v>
      </c>
      <c r="AZ999" s="15">
        <f t="shared" ca="1" si="551"/>
        <v>15654.046631009176</v>
      </c>
      <c r="BA999" s="15">
        <f t="shared" ca="1" si="552"/>
        <v>27201.086794190524</v>
      </c>
      <c r="BB999" s="15">
        <f t="shared" ca="1" si="553"/>
        <v>36117.834762194041</v>
      </c>
      <c r="BC999" s="15">
        <f t="shared" ca="1" si="554"/>
        <v>35521.20024450995</v>
      </c>
      <c r="BD999" s="15">
        <f t="shared" ca="1" si="555"/>
        <v>58516.74727962623</v>
      </c>
      <c r="BE999" s="15">
        <f t="shared" ca="1" si="556"/>
        <v>71397.382381314615</v>
      </c>
      <c r="BF999" s="15">
        <f ca="1">Inputs!$B$13*EXP($B$9-0.5*C$6^2+C$6*Y999)</f>
        <v>15652.765872240252</v>
      </c>
      <c r="BG999" s="15">
        <f t="shared" ca="1" si="557"/>
        <v>11934.22385717334</v>
      </c>
      <c r="BH999" s="15">
        <f t="shared" ca="1" si="558"/>
        <v>18644.216965029467</v>
      </c>
      <c r="BI999" s="15">
        <f t="shared" ca="1" si="559"/>
        <v>20309.326036822775</v>
      </c>
      <c r="BJ999" s="15">
        <f t="shared" ca="1" si="560"/>
        <v>25650.769861209017</v>
      </c>
      <c r="BK999" s="15">
        <f t="shared" ca="1" si="561"/>
        <v>37956.949066251633</v>
      </c>
      <c r="BL999" s="15">
        <f t="shared" ca="1" si="562"/>
        <v>51117.883477992</v>
      </c>
      <c r="BM999" s="15">
        <f t="shared" ca="1" si="563"/>
        <v>59046.809975953511</v>
      </c>
      <c r="BN999" s="15">
        <f t="shared" ca="1" si="564"/>
        <v>70782.774780829102</v>
      </c>
      <c r="BO999" s="15">
        <f t="shared" ca="1" si="565"/>
        <v>87948.592719980603</v>
      </c>
      <c r="BP999" s="15">
        <f t="shared" ca="1" si="566"/>
        <v>119790.75903223777</v>
      </c>
      <c r="BQ999" s="15">
        <f ca="1">Inputs!$B$20*EXP($B$10-0.5*C$7^2+C$7*AJ999)</f>
        <v>6869.706721739336</v>
      </c>
      <c r="BR999" s="15">
        <f t="shared" ca="1" si="567"/>
        <v>8637.2159799002584</v>
      </c>
      <c r="BS999" s="15">
        <f t="shared" ca="1" si="568"/>
        <v>12206.198321541253</v>
      </c>
      <c r="BT999" s="15">
        <f t="shared" ca="1" si="569"/>
        <v>23773.147259422796</v>
      </c>
      <c r="BU999" s="15">
        <f t="shared" ca="1" si="570"/>
        <v>34435.283469136106</v>
      </c>
      <c r="BV999" s="15">
        <f t="shared" ca="1" si="571"/>
        <v>47324.785572846558</v>
      </c>
      <c r="BW999" s="15">
        <f t="shared" ca="1" si="572"/>
        <v>103556.42215049778</v>
      </c>
      <c r="BX999" s="15">
        <f t="shared" ca="1" si="573"/>
        <v>179904.63622345461</v>
      </c>
      <c r="BY999" s="15">
        <f t="shared" ca="1" si="574"/>
        <v>239173.36726158528</v>
      </c>
      <c r="BZ999" s="15">
        <f t="shared" ca="1" si="575"/>
        <v>343280.8381108442</v>
      </c>
      <c r="CA999" s="15">
        <f t="shared" ca="1" si="576"/>
        <v>479343.01434805081</v>
      </c>
      <c r="CB999" s="15">
        <f ca="1">(AU999*DCF!C$10-DCF!C$5*MAX(AU999*DCF!C$10,0)-MAX(AU999-Inputs!$B$6,0)/Inputs!$B$10)*DCF!C$6</f>
        <v>1042.6009667601779</v>
      </c>
      <c r="CC999" s="15">
        <f ca="1">(AV999*DCF!D$10-DCF!D$5*MAX(AV999*DCF!D$10,0)-MAX(AV999-AU999,0)/Inputs!$B$10)*DCF!D$6</f>
        <v>1129.3963117271367</v>
      </c>
      <c r="CD999" s="15">
        <f ca="1">(AW999*DCF!E$10-DCF!E$5*MAX(AW999*DCF!E$10,0)-MAX(AW999-AV999,0)/Inputs!$B$10)*DCF!E$6</f>
        <v>1080.463545965385</v>
      </c>
      <c r="CE999" s="15">
        <f ca="1">(AX999*DCF!F$10-DCF!F$5*MAX(AX999*DCF!F$10,0)-MAX(AX999-AW999,0)/Inputs!$B$10)*DCF!F$6</f>
        <v>1451.1370149442778</v>
      </c>
      <c r="CF999" s="15">
        <f ca="1">(AY999*DCF!G$10-DCF!G$5*MAX(AY999*DCF!G$10,0)-MAX(AY999-AX999,0)/Inputs!$B$10)*DCF!G$6</f>
        <v>1921.9622303091478</v>
      </c>
      <c r="CG999" s="15">
        <f ca="1">(AZ999*DCF!H$10-DCF!H$5*MAX(AZ999*DCF!H$10,0)-MAX(AZ999-AY999,0)/Inputs!$B$10)*DCF!H$6</f>
        <v>2181.9680962205653</v>
      </c>
      <c r="CH999" s="15">
        <f ca="1">(BA999*DCF!I$10-DCF!I$5*MAX(BA999*DCF!I$10,0)-MAX(BA999-AZ999,0)/Inputs!$B$10)*DCF!I$6</f>
        <v>3074.527100155688</v>
      </c>
      <c r="CI999" s="15">
        <f ca="1">(BB999*DCF!J$10-DCF!J$5*MAX(BB999*DCF!J$10,0)-MAX(BB999-BA999,0)/Inputs!$B$10)*DCF!J$6</f>
        <v>4846.7180319452864</v>
      </c>
      <c r="CJ999" s="15">
        <f ca="1">(BC999*DCF!K$10-DCF!K$5*MAX(BC999*DCF!K$10,0)-MAX(BC999-BB999,0)/Inputs!$B$10)*DCF!K$6</f>
        <v>5718.3427656113254</v>
      </c>
      <c r="CK999" s="15">
        <f ca="1">(BD999*DCF!L$10-DCF!L$5*MAX(BD999*DCF!L$10,0)-MAX(BD999-BC999,0)/Inputs!$B$10)*DCF!L$6</f>
        <v>5851.7416803105516</v>
      </c>
      <c r="CL999" s="15">
        <f ca="1">(BE999*DCF!M$10-DCF!M$5*MAX(BE999*DCF!M$10,0)-MAX(BE999-BD999,0)/Inputs!$B$10)*DCF!M$6</f>
        <v>8536.3646197834059</v>
      </c>
      <c r="CM999" s="15">
        <f ca="1">(BF999*DCF!C$28-DCF!C$5*MAX(BF999*DCF!C$28,0)-MAX(BF999-Inputs!$B$13,0)/Inputs!$B$17)*DCF!C$6</f>
        <v>3791.9561629037189</v>
      </c>
      <c r="CN999" s="15">
        <f ca="1">(BG999*DCF!D$28-DCF!D$5*MAX(BG999*DCF!D$28,0)-MAX(BG999-BF999,0)/Inputs!$B$17)*DCF!D$6</f>
        <v>3514.904174613589</v>
      </c>
      <c r="CO999" s="15">
        <f ca="1">(BH999*DCF!E$28-DCF!E$5*MAX(BH999*DCF!E$28,0)-MAX(BH999-BG999,0)/Inputs!$B$17)*DCF!E$6</f>
        <v>3957.9269517270686</v>
      </c>
      <c r="CP999" s="15">
        <f ca="1">(BI999*DCF!F$28-DCF!F$5*MAX(BI999*DCF!F$28,0)-MAX(BI999-BH999,0)/Inputs!$B$17)*DCF!F$6</f>
        <v>5210.2876282566676</v>
      </c>
      <c r="CQ999" s="15">
        <f ca="1">(BJ999*DCF!G$28-DCF!G$5*MAX(BJ999*DCF!G$28,0)-MAX(BJ999-BI999,0)/Inputs!$B$17)*DCF!G$6</f>
        <v>5756.9087680810453</v>
      </c>
      <c r="CR999" s="15">
        <f ca="1">(BK999*DCF!H$28-DCF!H$5*MAX(BK999*DCF!H$28,0)-MAX(BK999-BJ999,0)/Inputs!$B$17)*DCF!H$6</f>
        <v>7475.1373794078499</v>
      </c>
      <c r="CS999" s="15">
        <f ca="1">(BL999*DCF!I$28-DCF!I$5*MAX(BL999*DCF!I$28,0)-MAX(BL999-BK999,0)/Inputs!$B$17)*DCF!I$6</f>
        <v>10131.527984019553</v>
      </c>
      <c r="CT999" s="15">
        <f ca="1">(BM999*DCF!J$28-DCF!J$5*MAX(BM999*DCF!J$28,0)-MAX(BM999-BL999,0)/Inputs!$B$17)*DCF!J$6</f>
        <v>12121.029596035318</v>
      </c>
      <c r="CU999" s="15">
        <f ca="1">(BN999*DCF!K$28-DCF!K$5*MAX(BN999*DCF!K$28,0)-MAX(BN999-BM999,0)/Inputs!$B$17)*DCF!K$6</f>
        <v>13510.635852559144</v>
      </c>
      <c r="CV999" s="15">
        <f ca="1">(BO999*DCF!L$28-DCF!L$5*MAX(BO999*DCF!L$28,0)-MAX(BO999-BN999,0)/Inputs!$B$17)*DCF!L$6</f>
        <v>15605.24935390859</v>
      </c>
      <c r="CW999" s="15">
        <f ca="1">(BP999*DCF!M$28-DCF!M$5*MAX(BP999*DCF!M$28,0)-MAX(BP999-BO999,0)/Inputs!$B$17)*DCF!M$6</f>
        <v>19210.299516252526</v>
      </c>
      <c r="CX999" s="15">
        <f ca="1">(BQ999*DCF!C$46-DCF!C$5*MAX(BQ999*DCF!C$46,0)-MAX(BQ999-Inputs!$B$20,0)/Inputs!$B$24)*DCF!C$6</f>
        <v>-3281.0901074406484</v>
      </c>
      <c r="CY999" s="15">
        <f ca="1">(BR999*DCF!D$46-DCF!D$5*MAX(BR999*DCF!D$46,0)-MAX(BR999-BQ999,0)/Inputs!$B$24)*DCF!D$6</f>
        <v>-2228.3528740869174</v>
      </c>
      <c r="CZ999" s="15">
        <f ca="1">(BS999*DCF!E$46-DCF!E$5*MAX(BS999*DCF!E$46,0)-MAX(BS999-BR999,0)/Inputs!$B$24)*DCF!E$6</f>
        <v>-2850.1987906530894</v>
      </c>
      <c r="DA999" s="15">
        <f ca="1">(BT999*DCF!F$46-DCF!F$5*MAX(BT999*DCF!F$46,0)-MAX(BT999-BS999,0)/Inputs!$B$24)*DCF!F$6</f>
        <v>-5943.2026561659814</v>
      </c>
      <c r="DB999" s="15">
        <f ca="1">(BU999*DCF!G$46-DCF!G$5*MAX(BU999*DCF!G$46,0)-MAX(BU999-BT999,0)/Inputs!$B$24)*DCF!G$6</f>
        <v>-4744.8668629469721</v>
      </c>
      <c r="DC999" s="15">
        <f ca="1">(BV999*DCF!H$46-DCF!H$5*MAX(BV999*DCF!H$46,0)-MAX(BV999-BU999,0)/Inputs!$B$24)*DCF!H$6</f>
        <v>-4005.3338034383391</v>
      </c>
      <c r="DD999" s="15">
        <f ca="1">(BW999*DCF!I$46-DCF!I$5*MAX(BW999*DCF!I$46,0)-MAX(BW999-BV999,0)/Inputs!$B$24)*DCF!I$6</f>
        <v>-13750.251804830355</v>
      </c>
      <c r="DE999" s="15">
        <f ca="1">(BX999*DCF!J$46-DCF!J$5*MAX(BX999*DCF!J$46,0)-MAX(BX999-BW999,0)/Inputs!$B$24)*DCF!J$6</f>
        <v>-12699.797171423836</v>
      </c>
      <c r="DF999" s="15">
        <f ca="1">(BY999*DCF!K$46-DCF!K$5*MAX(BY999*DCF!K$46,0)-MAX(BY999-BX999,0)/Inputs!$B$24)*DCF!K$6</f>
        <v>-856.88016549081487</v>
      </c>
      <c r="DG999" s="15">
        <f ca="1">(BZ999*DCF!L$46-DCF!L$5*MAX(BZ999*DCF!L$46,0)-MAX(BZ999-BY999,0)/Inputs!$B$24)*DCF!L$6</f>
        <v>169.55132841436151</v>
      </c>
      <c r="DH999" s="15">
        <f ca="1">(CA999*DCF!M$46-DCF!M$5*MAX(CA999*DCF!M$46,0)-MAX(CA999-BZ999,0)/Inputs!$B$24)*DCF!M$6</f>
        <v>9133.9693139593055</v>
      </c>
      <c r="DI999" s="15">
        <f ca="1">SUM(CB999:CL999)+BE999*DCF!M$10*(1+Inputs!$B$30)*(1-Inputs!$B$33)*(1-Inputs!$B$30/Inputs!$B$31)/(Inputs!$B$29-Inputs!$B$30)*DCF!M$6</f>
        <v>235535.08166357229</v>
      </c>
      <c r="DJ999" s="15">
        <f ca="1">SUM(CM999:CW999)+BP999*DCF!M$28*(1+Inputs!$B$30)*(1-Inputs!$B$33)*(1-Inputs!$B$30/Inputs!$B$31)/(Inputs!$B$29-Inputs!$B$30)*DCF!M$6</f>
        <v>544791.55197511881</v>
      </c>
      <c r="DK999" s="15">
        <f ca="1">SUM(CX999:DH999)+CA999*DCF!M$46*(1+Inputs!$B$30)*(1-Inputs!$B$33)*(1-Inputs!$B$30/Inputs!$B$31)/(Inputs!$B$29-Inputs!$B$30)*DCF!M$6</f>
        <v>700064.62839799793</v>
      </c>
      <c r="DM999" s="15">
        <f ca="1">DI999+DJ999+DK999+Inputs!$B$34+Inputs!$B$36-Inputs!$B$35</f>
        <v>1557242.2620366891</v>
      </c>
    </row>
    <row r="1000" spans="1:117" x14ac:dyDescent="0.75">
      <c r="A1000" s="11">
        <v>987</v>
      </c>
      <c r="C1000" s="23">
        <f t="shared" ca="1" si="578"/>
        <v>0.76864677824570615</v>
      </c>
      <c r="D1000" s="23">
        <f t="shared" ca="1" si="578"/>
        <v>-0.10149751711034034</v>
      </c>
      <c r="E1000" s="23">
        <f t="shared" ca="1" si="578"/>
        <v>-0.36348595227334329</v>
      </c>
      <c r="F1000" s="23">
        <f t="shared" ca="1" si="578"/>
        <v>-6.3315217688380956E-2</v>
      </c>
      <c r="G1000" s="23">
        <f t="shared" ca="1" si="578"/>
        <v>-2.2025032043948332</v>
      </c>
      <c r="H1000" s="23">
        <f t="shared" ca="1" si="578"/>
        <v>-0.56622279359318717</v>
      </c>
      <c r="I1000" s="23">
        <f t="shared" ca="1" si="578"/>
        <v>-0.60340033923852243</v>
      </c>
      <c r="J1000" s="23">
        <f t="shared" ca="1" si="578"/>
        <v>-0.98683337116263314</v>
      </c>
      <c r="K1000" s="23">
        <f t="shared" ca="1" si="578"/>
        <v>-0.39055335620384657</v>
      </c>
      <c r="L1000" s="23">
        <f t="shared" ca="1" si="578"/>
        <v>-1.1898558283807099</v>
      </c>
      <c r="M1000" s="23">
        <f t="shared" ca="1" si="578"/>
        <v>-0.87767135624695747</v>
      </c>
      <c r="N1000" s="23">
        <f ca="1">SQRT(Inputs!$B$38)*C1000+SQRT(1-Inputs!$B$38)*_xlfn.NORM.S.INV(RAND())</f>
        <v>0.42400150251187074</v>
      </c>
      <c r="O1000" s="23">
        <f ca="1">SQRT(Inputs!$B$38)*D1000+SQRT(1-Inputs!$B$38)*_xlfn.NORM.S.INV(RAND())</f>
        <v>-0.58733522307720343</v>
      </c>
      <c r="P1000" s="23">
        <f ca="1">SQRT(Inputs!$B$38)*E1000+SQRT(1-Inputs!$B$38)*_xlfn.NORM.S.INV(RAND())</f>
        <v>-0.22679870257929319</v>
      </c>
      <c r="Q1000" s="23">
        <f ca="1">SQRT(Inputs!$B$38)*F1000+SQRT(1-Inputs!$B$38)*_xlfn.NORM.S.INV(RAND())</f>
        <v>-7.3375725250311552E-2</v>
      </c>
      <c r="R1000" s="23">
        <f ca="1">SQRT(Inputs!$B$38)*G1000+SQRT(1-Inputs!$B$38)*_xlfn.NORM.S.INV(RAND())</f>
        <v>-2.0158828726071532</v>
      </c>
      <c r="S1000" s="23">
        <f ca="1">SQRT(Inputs!$B$38)*H1000+SQRT(1-Inputs!$B$38)*_xlfn.NORM.S.INV(RAND())</f>
        <v>-0.76857146522026321</v>
      </c>
      <c r="T1000" s="23">
        <f ca="1">SQRT(Inputs!$B$38)*I1000+SQRT(1-Inputs!$B$38)*_xlfn.NORM.S.INV(RAND())</f>
        <v>0.19465757706279718</v>
      </c>
      <c r="U1000" s="23">
        <f ca="1">SQRT(Inputs!$B$38)*J1000+SQRT(1-Inputs!$B$38)*_xlfn.NORM.S.INV(RAND())</f>
        <v>-0.13417455418568885</v>
      </c>
      <c r="V1000" s="23">
        <f ca="1">SQRT(Inputs!$B$38)*K1000+SQRT(1-Inputs!$B$38)*_xlfn.NORM.S.INV(RAND())</f>
        <v>-0.17574163590034375</v>
      </c>
      <c r="W1000" s="23">
        <f ca="1">SQRT(Inputs!$B$38)*L1000+SQRT(1-Inputs!$B$38)*_xlfn.NORM.S.INV(RAND())</f>
        <v>-1.3082876442173639</v>
      </c>
      <c r="X1000" s="23">
        <f ca="1">SQRT(Inputs!$B$38)*M1000+SQRT(1-Inputs!$B$38)*_xlfn.NORM.S.INV(RAND())</f>
        <v>0.20638503024759169</v>
      </c>
      <c r="Y1000" s="23">
        <f ca="1">SQRT(Inputs!$B$38)*C1000+SQRT(1-Inputs!$B$38)*_xlfn.NORM.S.INV(RAND())</f>
        <v>0.49569076857898636</v>
      </c>
      <c r="Z1000" s="23">
        <f ca="1">SQRT(Inputs!$B$38)*D1000+SQRT(1-Inputs!$B$38)*_xlfn.NORM.S.INV(RAND())</f>
        <v>-0.10573833795213344</v>
      </c>
      <c r="AA1000" s="23">
        <f ca="1">SQRT(Inputs!$B$38)*E1000+SQRT(1-Inputs!$B$38)*_xlfn.NORM.S.INV(RAND())</f>
        <v>0.3673674594889409</v>
      </c>
      <c r="AB1000" s="23">
        <f ca="1">SQRT(Inputs!$B$38)*F1000+SQRT(1-Inputs!$B$38)*_xlfn.NORM.S.INV(RAND())</f>
        <v>-1.2838580697039172</v>
      </c>
      <c r="AC1000" s="23">
        <f ca="1">SQRT(Inputs!$B$38)*G1000+SQRT(1-Inputs!$B$38)*_xlfn.NORM.S.INV(RAND())</f>
        <v>-0.32620832425892166</v>
      </c>
      <c r="AD1000" s="23">
        <f ca="1">SQRT(Inputs!$B$38)*H1000+SQRT(1-Inputs!$B$38)*_xlfn.NORM.S.INV(RAND())</f>
        <v>-1.2667037038534508</v>
      </c>
      <c r="AE1000" s="23">
        <f ca="1">SQRT(Inputs!$B$38)*I1000+SQRT(1-Inputs!$B$38)*_xlfn.NORM.S.INV(RAND())</f>
        <v>0.5118081282053063</v>
      </c>
      <c r="AF1000" s="23">
        <f ca="1">SQRT(Inputs!$B$38)*J1000+SQRT(1-Inputs!$B$38)*_xlfn.NORM.S.INV(RAND())</f>
        <v>-1.1760152688493863</v>
      </c>
      <c r="AG1000" s="23">
        <f ca="1">SQRT(Inputs!$B$38)*K1000+SQRT(1-Inputs!$B$38)*_xlfn.NORM.S.INV(RAND())</f>
        <v>-0.40614815947114236</v>
      </c>
      <c r="AH1000" s="23">
        <f ca="1">SQRT(Inputs!$B$38)*L1000+SQRT(1-Inputs!$B$38)*_xlfn.NORM.S.INV(RAND())</f>
        <v>0.11176991247506296</v>
      </c>
      <c r="AI1000" s="23">
        <f ca="1">SQRT(Inputs!$B$38)*M1000+SQRT(1-Inputs!$B$38)*_xlfn.NORM.S.INV(RAND())</f>
        <v>0.94426458379177425</v>
      </c>
      <c r="AJ1000" s="23">
        <f ca="1">SQRT(Inputs!$B$38)*C1000+SQRT(1-Inputs!$B$38)*_xlfn.NORM.S.INV(RAND())</f>
        <v>0.74867132919369583</v>
      </c>
      <c r="AK1000" s="23">
        <f ca="1">SQRT(Inputs!$B$38)*D1000+SQRT(1-Inputs!$B$38)*_xlfn.NORM.S.INV(RAND())</f>
        <v>0.64488879952889877</v>
      </c>
      <c r="AL1000" s="23">
        <f ca="1">SQRT(Inputs!$B$38)*E1000+SQRT(1-Inputs!$B$38)*_xlfn.NORM.S.INV(RAND())</f>
        <v>3.626146352623999E-2</v>
      </c>
      <c r="AM1000" s="23">
        <f ca="1">SQRT(Inputs!$B$38)*F1000+SQRT(1-Inputs!$B$38)*_xlfn.NORM.S.INV(RAND())</f>
        <v>2.5163594234445544E-2</v>
      </c>
      <c r="AN1000" s="23">
        <f ca="1">SQRT(Inputs!$B$38)*G1000+SQRT(1-Inputs!$B$38)*_xlfn.NORM.S.INV(RAND())</f>
        <v>-1.8297264476535391</v>
      </c>
      <c r="AO1000" s="23">
        <f ca="1">SQRT(Inputs!$B$38)*H1000+SQRT(1-Inputs!$B$38)*_xlfn.NORM.S.INV(RAND())</f>
        <v>-1.2057436272038542</v>
      </c>
      <c r="AP1000" s="23">
        <f ca="1">SQRT(Inputs!$B$38)*I1000+SQRT(1-Inputs!$B$38)*_xlfn.NORM.S.INV(RAND())</f>
        <v>-0.87424352400262406</v>
      </c>
      <c r="AQ1000" s="23">
        <f ca="1">SQRT(Inputs!$B$38)*J1000+SQRT(1-Inputs!$B$38)*_xlfn.NORM.S.INV(RAND())</f>
        <v>-0.24612870407912091</v>
      </c>
      <c r="AR1000" s="23">
        <f ca="1">SQRT(Inputs!$B$38)*K1000+SQRT(1-Inputs!$B$38)*_xlfn.NORM.S.INV(RAND())</f>
        <v>-1.0683762705823163</v>
      </c>
      <c r="AS1000" s="23">
        <f ca="1">SQRT(Inputs!$B$38)*L1000+SQRT(1-Inputs!$B$38)*_xlfn.NORM.S.INV(RAND())</f>
        <v>0.48866602868758102</v>
      </c>
      <c r="AT1000" s="23">
        <f ca="1">SQRT(Inputs!$B$38)*M1000+SQRT(1-Inputs!$B$38)*_xlfn.NORM.S.INV(RAND())</f>
        <v>-1.2388493331017916</v>
      </c>
      <c r="AU1000" s="15">
        <f ca="1">Inputs!$B$6*EXP($B$8-0.5*C$5^2+C$5*N1000)</f>
        <v>5314.7797114150362</v>
      </c>
      <c r="AV1000" s="15">
        <f t="shared" ca="1" si="547"/>
        <v>5934.1118518340909</v>
      </c>
      <c r="AW1000" s="15">
        <f t="shared" ca="1" si="548"/>
        <v>7017.605907224277</v>
      </c>
      <c r="AX1000" s="15">
        <f t="shared" ca="1" si="549"/>
        <v>8489.6099068009826</v>
      </c>
      <c r="AY1000" s="15">
        <f t="shared" ca="1" si="550"/>
        <v>8198.773834748521</v>
      </c>
      <c r="AZ1000" s="15">
        <f t="shared" ca="1" si="551"/>
        <v>9213.5839322166648</v>
      </c>
      <c r="BA1000" s="15">
        <f t="shared" ca="1" si="552"/>
        <v>11507.131497757611</v>
      </c>
      <c r="BB1000" s="15">
        <f t="shared" ca="1" si="553"/>
        <v>13900.115861268323</v>
      </c>
      <c r="BC1000" s="15">
        <f t="shared" ca="1" si="554"/>
        <v>16737.738029028966</v>
      </c>
      <c r="BD1000" s="15">
        <f t="shared" ca="1" si="555"/>
        <v>18143.547709304068</v>
      </c>
      <c r="BE1000" s="15">
        <f t="shared" ca="1" si="556"/>
        <v>22654.463312014257</v>
      </c>
      <c r="BF1000" s="15">
        <f ca="1">Inputs!$B$13*EXP($B$9-0.5*C$6^2+C$6*Y1000)</f>
        <v>15259.213769127222</v>
      </c>
      <c r="BG1000" s="15">
        <f t="shared" ca="1" si="557"/>
        <v>18245.489662761254</v>
      </c>
      <c r="BH1000" s="15">
        <f t="shared" ca="1" si="558"/>
        <v>23693.170731068254</v>
      </c>
      <c r="BI1000" s="15">
        <f t="shared" ca="1" si="559"/>
        <v>23803.274615010254</v>
      </c>
      <c r="BJ1000" s="15">
        <f t="shared" ca="1" si="560"/>
        <v>27840.878539929719</v>
      </c>
      <c r="BK1000" s="15">
        <f t="shared" ca="1" si="561"/>
        <v>28756.888380626388</v>
      </c>
      <c r="BL1000" s="15">
        <f t="shared" ca="1" si="562"/>
        <v>37746.738045939528</v>
      </c>
      <c r="BM1000" s="15">
        <f t="shared" ca="1" si="563"/>
        <v>40092.20613862553</v>
      </c>
      <c r="BN1000" s="15">
        <f t="shared" ca="1" si="564"/>
        <v>46965.965091483529</v>
      </c>
      <c r="BO1000" s="15">
        <f t="shared" ca="1" si="565"/>
        <v>58542.449812028928</v>
      </c>
      <c r="BP1000" s="15">
        <f t="shared" ca="1" si="566"/>
        <v>80190.778265668923</v>
      </c>
      <c r="BQ1000" s="15">
        <f ca="1">Inputs!$B$20*EXP($B$10-0.5*C$7^2+C$7*AJ1000)</f>
        <v>5594.1094845103034</v>
      </c>
      <c r="BR1000" s="15">
        <f t="shared" ca="1" si="567"/>
        <v>9315.6844281617232</v>
      </c>
      <c r="BS1000" s="15">
        <f t="shared" ca="1" si="568"/>
        <v>12890.378366239893</v>
      </c>
      <c r="BT1000" s="15">
        <f t="shared" ca="1" si="569"/>
        <v>17890.741423167958</v>
      </c>
      <c r="BU1000" s="15">
        <f t="shared" ca="1" si="570"/>
        <v>15924.838035183953</v>
      </c>
      <c r="BV1000" s="15">
        <f t="shared" ca="1" si="571"/>
        <v>16885.547319620768</v>
      </c>
      <c r="BW1000" s="15">
        <f t="shared" ca="1" si="572"/>
        <v>19582.522110402166</v>
      </c>
      <c r="BX1000" s="15">
        <f t="shared" ca="1" si="573"/>
        <v>26070.648780749827</v>
      </c>
      <c r="BY1000" s="15">
        <f t="shared" ca="1" si="574"/>
        <v>29776.241084505393</v>
      </c>
      <c r="BZ1000" s="15">
        <f t="shared" ca="1" si="575"/>
        <v>45707.241979790982</v>
      </c>
      <c r="CA1000" s="15">
        <f t="shared" ca="1" si="576"/>
        <v>51518.116039648274</v>
      </c>
      <c r="CB1000" s="15">
        <f ca="1">(AU1000*DCF!C$10-DCF!C$5*MAX(AU1000*DCF!C$10,0)-MAX(AU1000-Inputs!$B$6,0)/Inputs!$B$10)*DCF!C$6</f>
        <v>1040.5606284772221</v>
      </c>
      <c r="CC1000" s="15">
        <f ca="1">(AV1000*DCF!D$10-DCF!D$5*MAX(AV1000*DCF!D$10,0)-MAX(AV1000-AU1000,0)/Inputs!$B$10)*DCF!D$6</f>
        <v>1295.3916282288039</v>
      </c>
      <c r="CD1000" s="15">
        <f ca="1">(AW1000*DCF!E$10-DCF!E$5*MAX(AW1000*DCF!E$10,0)-MAX(AW1000-AV1000,0)/Inputs!$B$10)*DCF!E$6</f>
        <v>1376.2057625138232</v>
      </c>
      <c r="CE1000" s="15">
        <f ca="1">(AX1000*DCF!F$10-DCF!F$5*MAX(AX1000*DCF!F$10,0)-MAX(AX1000-AW1000,0)/Inputs!$B$10)*DCF!F$6</f>
        <v>1546.9807758531304</v>
      </c>
      <c r="CF1000" s="15">
        <f ca="1">(AY1000*DCF!G$10-DCF!G$5*MAX(AY1000*DCF!G$10,0)-MAX(AY1000-AX1000,0)/Inputs!$B$10)*DCF!G$6</f>
        <v>1689.2741186550077</v>
      </c>
      <c r="CG1000" s="15">
        <f ca="1">(AZ1000*DCF!H$10-DCF!H$5*MAX(AZ1000*DCF!H$10,0)-MAX(AZ1000-AY1000,0)/Inputs!$B$10)*DCF!H$6</f>
        <v>1608.6262034951726</v>
      </c>
      <c r="CH1000" s="15">
        <f ca="1">(BA1000*DCF!I$10-DCF!I$5*MAX(BA1000*DCF!I$10,0)-MAX(BA1000-AZ1000,0)/Inputs!$B$10)*DCF!I$6</f>
        <v>1725.7109838122155</v>
      </c>
      <c r="CI1000" s="15">
        <f ca="1">(BB1000*DCF!J$10-DCF!J$5*MAX(BB1000*DCF!J$10,0)-MAX(BB1000-BA1000,0)/Inputs!$B$10)*DCF!J$6</f>
        <v>2022.6747874980076</v>
      </c>
      <c r="CJ1000" s="15">
        <f ca="1">(BC1000*DCF!K$10-DCF!K$5*MAX(BC1000*DCF!K$10,0)-MAX(BC1000-BB1000,0)/Inputs!$B$10)*DCF!K$6</f>
        <v>2297.2831061143793</v>
      </c>
      <c r="CK1000" s="15">
        <f ca="1">(BD1000*DCF!L$10-DCF!L$5*MAX(BD1000*DCF!L$10,0)-MAX(BD1000-BC1000,0)/Inputs!$B$10)*DCF!L$6</f>
        <v>2554.5980579716006</v>
      </c>
      <c r="CL1000" s="15">
        <f ca="1">(BE1000*DCF!M$10-DCF!M$5*MAX(BE1000*DCF!M$10,0)-MAX(BE1000-BD1000,0)/Inputs!$B$10)*DCF!M$6</f>
        <v>2657.9607197499736</v>
      </c>
      <c r="CM1000" s="15">
        <f ca="1">(BF1000*DCF!C$28-DCF!C$5*MAX(BF1000*DCF!C$28,0)-MAX(BF1000-Inputs!$B$13,0)/Inputs!$B$17)*DCF!C$6</f>
        <v>3762.7362732026195</v>
      </c>
      <c r="CN1000" s="15">
        <f ca="1">(BG1000*DCF!D$28-DCF!D$5*MAX(BG1000*DCF!D$28,0)-MAX(BG1000-BF1000,0)/Inputs!$B$17)*DCF!D$6</f>
        <v>4736.6079484604425</v>
      </c>
      <c r="CO1000" s="15">
        <f ca="1">(BH1000*DCF!E$28-DCF!E$5*MAX(BH1000*DCF!E$28,0)-MAX(BH1000-BG1000,0)/Inputs!$B$17)*DCF!E$6</f>
        <v>5636.6648897236646</v>
      </c>
      <c r="CP1000" s="15">
        <f ca="1">(BI1000*DCF!F$28-DCF!F$5*MAX(BI1000*DCF!F$28,0)-MAX(BI1000-BH1000,0)/Inputs!$B$17)*DCF!F$6</f>
        <v>6441.9159067958226</v>
      </c>
      <c r="CQ1000" s="15">
        <f ca="1">(BJ1000*DCF!G$28-DCF!G$5*MAX(BJ1000*DCF!G$28,0)-MAX(BJ1000-BI1000,0)/Inputs!$B$17)*DCF!G$6</f>
        <v>6544.4420718066294</v>
      </c>
      <c r="CR1000" s="15">
        <f ca="1">(BK1000*DCF!H$28-DCF!H$5*MAX(BK1000*DCF!H$28,0)-MAX(BK1000-BJ1000,0)/Inputs!$B$17)*DCF!H$6</f>
        <v>6969.5735407063494</v>
      </c>
      <c r="CS1000" s="15">
        <f ca="1">(BL1000*DCF!I$28-DCF!I$5*MAX(BL1000*DCF!I$28,0)-MAX(BL1000-BK1000,0)/Inputs!$B$17)*DCF!I$6</f>
        <v>7585.9410612017209</v>
      </c>
      <c r="CT1000" s="15">
        <f ca="1">(BM1000*DCF!J$28-DCF!J$5*MAX(BM1000*DCF!J$28,0)-MAX(BM1000-BL1000,0)/Inputs!$B$17)*DCF!J$6</f>
        <v>8632.9003710731777</v>
      </c>
      <c r="CU1000" s="15">
        <f ca="1">(BN1000*DCF!K$28-DCF!K$5*MAX(BN1000*DCF!K$28,0)-MAX(BN1000-BM1000,0)/Inputs!$B$17)*DCF!K$6</f>
        <v>9076.4804352323445</v>
      </c>
      <c r="CV1000" s="15">
        <f ca="1">(BO1000*DCF!L$28-DCF!L$5*MAX(BO1000*DCF!L$28,0)-MAX(BO1000-BN1000,0)/Inputs!$B$17)*DCF!L$6</f>
        <v>10370.548986368429</v>
      </c>
      <c r="CW1000" s="15">
        <f ca="1">(BP1000*DCF!M$28-DCF!M$5*MAX(BP1000*DCF!M$28,0)-MAX(BP1000-BO1000,0)/Inputs!$B$17)*DCF!M$6</f>
        <v>12825.082713246327</v>
      </c>
      <c r="CX1000" s="15">
        <f ca="1">(BQ1000*DCF!C$46-DCF!C$5*MAX(BQ1000*DCF!C$46,0)-MAX(BQ1000-Inputs!$B$20,0)/Inputs!$B$24)*DCF!C$6</f>
        <v>-2397.3044927323117</v>
      </c>
      <c r="CY1000" s="15">
        <f ca="1">(BR1000*DCF!D$46-DCF!D$5*MAX(BR1000*DCF!D$46,0)-MAX(BR1000-BQ1000,0)/Inputs!$B$24)*DCF!D$6</f>
        <v>-3177.9352238973415</v>
      </c>
      <c r="CZ1000" s="15">
        <f ca="1">(BS1000*DCF!E$46-DCF!E$5*MAX(BS1000*DCF!E$46,0)-MAX(BS1000-BR1000,0)/Inputs!$B$24)*DCF!E$6</f>
        <v>-2933.3556262633069</v>
      </c>
      <c r="DA1000" s="15">
        <f ca="1">(BT1000*DCF!F$46-DCF!F$5*MAX(BT1000*DCF!F$46,0)-MAX(BT1000-BS1000,0)/Inputs!$B$24)*DCF!F$6</f>
        <v>-3123.707166893058</v>
      </c>
      <c r="DB1000" s="15">
        <f ca="1">(BU1000*DCF!G$46-DCF!G$5*MAX(BU1000*DCF!G$46,0)-MAX(BU1000-BT1000,0)/Inputs!$B$24)*DCF!G$6</f>
        <v>-535.68008786542987</v>
      </c>
      <c r="DC1000" s="15">
        <f ca="1">(BV1000*DCF!H$46-DCF!H$5*MAX(BV1000*DCF!H$46,0)-MAX(BV1000-BU1000,0)/Inputs!$B$24)*DCF!H$6</f>
        <v>-298.53452377529248</v>
      </c>
      <c r="DD1000" s="15">
        <f ca="1">(BW1000*DCF!I$46-DCF!I$5*MAX(BW1000*DCF!I$46,0)-MAX(BW1000-BV1000,0)/Inputs!$B$24)*DCF!I$6</f>
        <v>-321.93119071634288</v>
      </c>
      <c r="DE1000" s="15">
        <f ca="1">(BX1000*DCF!J$46-DCF!J$5*MAX(BX1000*DCF!J$46,0)-MAX(BX1000-BW1000,0)/Inputs!$B$24)*DCF!J$6</f>
        <v>-626.95359079345781</v>
      </c>
      <c r="DF1000" s="15">
        <f ca="1">(BY1000*DCF!K$46-DCF!K$5*MAX(BY1000*DCF!K$46,0)-MAX(BY1000-BX1000,0)/Inputs!$B$24)*DCF!K$6</f>
        <v>793.14675247805656</v>
      </c>
      <c r="DG1000" s="15">
        <f ca="1">(BZ1000*DCF!L$46-DCF!L$5*MAX(BZ1000*DCF!L$46,0)-MAX(BZ1000-BY1000,0)/Inputs!$B$24)*DCF!L$6</f>
        <v>-445.70805545563354</v>
      </c>
      <c r="DH1000" s="15">
        <f ca="1">(CA1000*DCF!M$46-DCF!M$5*MAX(CA1000*DCF!M$46,0)-MAX(CA1000-BZ1000,0)/Inputs!$B$24)*DCF!M$6</f>
        <v>2824.0188201894712</v>
      </c>
      <c r="DI1000" s="15">
        <f ca="1">SUM(CB1000:CL1000)+BE1000*DCF!M$10*(1+Inputs!$B$30)*(1-Inputs!$B$33)*(1-Inputs!$B$30/Inputs!$B$31)/(Inputs!$B$29-Inputs!$B$30)*DCF!M$6</f>
        <v>82862.937743968912</v>
      </c>
      <c r="DJ1000" s="15">
        <f ca="1">SUM(CM1000:CW1000)+BP1000*DCF!M$28*(1+Inputs!$B$30)*(1-Inputs!$B$33)*(1-Inputs!$B$30/Inputs!$B$31)/(Inputs!$B$29-Inputs!$B$30)*DCF!M$6</f>
        <v>380145.55596664426</v>
      </c>
      <c r="DK1000" s="15">
        <f ca="1">SUM(CX1000:DH1000)+CA1000*DCF!M$46*(1+Inputs!$B$30)*(1-Inputs!$B$33)*(1-Inputs!$B$30/Inputs!$B$31)/(Inputs!$B$29-Inputs!$B$30)*DCF!M$6</f>
        <v>69409.165722552469</v>
      </c>
      <c r="DM1000" s="15">
        <f ca="1">DI1000+DJ1000+DK1000+Inputs!$B$34+Inputs!$B$36-Inputs!$B$35</f>
        <v>609268.65943316568</v>
      </c>
    </row>
    <row r="1001" spans="1:117" x14ac:dyDescent="0.75">
      <c r="A1001" s="11">
        <v>988</v>
      </c>
      <c r="C1001" s="23">
        <f t="shared" ca="1" si="578"/>
        <v>0.41735002904748941</v>
      </c>
      <c r="D1001" s="23">
        <f t="shared" ca="1" si="578"/>
        <v>0.73576600905997935</v>
      </c>
      <c r="E1001" s="23">
        <f t="shared" ca="1" si="578"/>
        <v>0.69973605818605988</v>
      </c>
      <c r="F1001" s="23">
        <f t="shared" ca="1" si="578"/>
        <v>-6.5226796709981549E-2</v>
      </c>
      <c r="G1001" s="23">
        <f t="shared" ca="1" si="578"/>
        <v>-0.27202078891430403</v>
      </c>
      <c r="H1001" s="23">
        <f t="shared" ca="1" si="578"/>
        <v>-1.3891944083248327</v>
      </c>
      <c r="I1001" s="23">
        <f t="shared" ca="1" si="578"/>
        <v>-1.6363043715248102</v>
      </c>
      <c r="J1001" s="23">
        <f t="shared" ca="1" si="578"/>
        <v>0.37519586388451098</v>
      </c>
      <c r="K1001" s="23">
        <f t="shared" ca="1" si="578"/>
        <v>2.0810678525343427</v>
      </c>
      <c r="L1001" s="23">
        <f t="shared" ca="1" si="578"/>
        <v>-1.5426518054949687</v>
      </c>
      <c r="M1001" s="23">
        <f t="shared" ca="1" si="578"/>
        <v>-1.7681569295720949</v>
      </c>
      <c r="N1001" s="23">
        <f ca="1">SQRT(Inputs!$B$38)*C1001+SQRT(1-Inputs!$B$38)*_xlfn.NORM.S.INV(RAND())</f>
        <v>9.4985826775418364E-2</v>
      </c>
      <c r="O1001" s="23">
        <f ca="1">SQRT(Inputs!$B$38)*D1001+SQRT(1-Inputs!$B$38)*_xlfn.NORM.S.INV(RAND())</f>
        <v>0.46127413577044352</v>
      </c>
      <c r="P1001" s="23">
        <f ca="1">SQRT(Inputs!$B$38)*E1001+SQRT(1-Inputs!$B$38)*_xlfn.NORM.S.INV(RAND())</f>
        <v>0.13646948574099185</v>
      </c>
      <c r="Q1001" s="23">
        <f ca="1">SQRT(Inputs!$B$38)*F1001+SQRT(1-Inputs!$B$38)*_xlfn.NORM.S.INV(RAND())</f>
        <v>-1.2909526619699994</v>
      </c>
      <c r="R1001" s="23">
        <f ca="1">SQRT(Inputs!$B$38)*G1001+SQRT(1-Inputs!$B$38)*_xlfn.NORM.S.INV(RAND())</f>
        <v>1.1761908673127486</v>
      </c>
      <c r="S1001" s="23">
        <f ca="1">SQRT(Inputs!$B$38)*H1001+SQRT(1-Inputs!$B$38)*_xlfn.NORM.S.INV(RAND())</f>
        <v>-1.4310534963067756</v>
      </c>
      <c r="T1001" s="23">
        <f ca="1">SQRT(Inputs!$B$38)*I1001+SQRT(1-Inputs!$B$38)*_xlfn.NORM.S.INV(RAND())</f>
        <v>-0.24142699189953853</v>
      </c>
      <c r="U1001" s="23">
        <f ca="1">SQRT(Inputs!$B$38)*J1001+SQRT(1-Inputs!$B$38)*_xlfn.NORM.S.INV(RAND())</f>
        <v>1.2234498404002898</v>
      </c>
      <c r="V1001" s="23">
        <f ca="1">SQRT(Inputs!$B$38)*K1001+SQRT(1-Inputs!$B$38)*_xlfn.NORM.S.INV(RAND())</f>
        <v>0.41389222903580347</v>
      </c>
      <c r="W1001" s="23">
        <f ca="1">SQRT(Inputs!$B$38)*L1001+SQRT(1-Inputs!$B$38)*_xlfn.NORM.S.INV(RAND())</f>
        <v>-1.4397058045375215</v>
      </c>
      <c r="X1001" s="23">
        <f ca="1">SQRT(Inputs!$B$38)*M1001+SQRT(1-Inputs!$B$38)*_xlfn.NORM.S.INV(RAND())</f>
        <v>-0.80462261149177206</v>
      </c>
      <c r="Y1001" s="23">
        <f ca="1">SQRT(Inputs!$B$38)*C1001+SQRT(1-Inputs!$B$38)*_xlfn.NORM.S.INV(RAND())</f>
        <v>-5.2326186753877679E-2</v>
      </c>
      <c r="Z1001" s="23">
        <f ca="1">SQRT(Inputs!$B$38)*D1001+SQRT(1-Inputs!$B$38)*_xlfn.NORM.S.INV(RAND())</f>
        <v>1.3233360062113126</v>
      </c>
      <c r="AA1001" s="23">
        <f ca="1">SQRT(Inputs!$B$38)*E1001+SQRT(1-Inputs!$B$38)*_xlfn.NORM.S.INV(RAND())</f>
        <v>0.21612680655011329</v>
      </c>
      <c r="AB1001" s="23">
        <f ca="1">SQRT(Inputs!$B$38)*F1001+SQRT(1-Inputs!$B$38)*_xlfn.NORM.S.INV(RAND())</f>
        <v>0.42185573763191808</v>
      </c>
      <c r="AC1001" s="23">
        <f ca="1">SQRT(Inputs!$B$38)*G1001+SQRT(1-Inputs!$B$38)*_xlfn.NORM.S.INV(RAND())</f>
        <v>-0.67968585870799481</v>
      </c>
      <c r="AD1001" s="23">
        <f ca="1">SQRT(Inputs!$B$38)*H1001+SQRT(1-Inputs!$B$38)*_xlfn.NORM.S.INV(RAND())</f>
        <v>-0.84910508062628842</v>
      </c>
      <c r="AE1001" s="23">
        <f ca="1">SQRT(Inputs!$B$38)*I1001+SQRT(1-Inputs!$B$38)*_xlfn.NORM.S.INV(RAND())</f>
        <v>-1.710696513504304</v>
      </c>
      <c r="AF1001" s="23">
        <f ca="1">SQRT(Inputs!$B$38)*J1001+SQRT(1-Inputs!$B$38)*_xlfn.NORM.S.INV(RAND())</f>
        <v>1.7451984467662043</v>
      </c>
      <c r="AG1001" s="23">
        <f ca="1">SQRT(Inputs!$B$38)*K1001+SQRT(1-Inputs!$B$38)*_xlfn.NORM.S.INV(RAND())</f>
        <v>1.4178947854203099</v>
      </c>
      <c r="AH1001" s="23">
        <f ca="1">SQRT(Inputs!$B$38)*L1001+SQRT(1-Inputs!$B$38)*_xlfn.NORM.S.INV(RAND())</f>
        <v>-2.4759073829955764</v>
      </c>
      <c r="AI1001" s="23">
        <f ca="1">SQRT(Inputs!$B$38)*M1001+SQRT(1-Inputs!$B$38)*_xlfn.NORM.S.INV(RAND())</f>
        <v>-0.93297425320627048</v>
      </c>
      <c r="AJ1001" s="23">
        <f ca="1">SQRT(Inputs!$B$38)*C1001+SQRT(1-Inputs!$B$38)*_xlfn.NORM.S.INV(RAND())</f>
        <v>1.4185777167276368</v>
      </c>
      <c r="AK1001" s="23">
        <f ca="1">SQRT(Inputs!$B$38)*D1001+SQRT(1-Inputs!$B$38)*_xlfn.NORM.S.INV(RAND())</f>
        <v>0.23819593853921001</v>
      </c>
      <c r="AL1001" s="23">
        <f ca="1">SQRT(Inputs!$B$38)*E1001+SQRT(1-Inputs!$B$38)*_xlfn.NORM.S.INV(RAND())</f>
        <v>0.28473402487223559</v>
      </c>
      <c r="AM1001" s="23">
        <f ca="1">SQRT(Inputs!$B$38)*F1001+SQRT(1-Inputs!$B$38)*_xlfn.NORM.S.INV(RAND())</f>
        <v>0.16749642160854727</v>
      </c>
      <c r="AN1001" s="23">
        <f ca="1">SQRT(Inputs!$B$38)*G1001+SQRT(1-Inputs!$B$38)*_xlfn.NORM.S.INV(RAND())</f>
        <v>1.4659757631359995</v>
      </c>
      <c r="AO1001" s="23">
        <f ca="1">SQRT(Inputs!$B$38)*H1001+SQRT(1-Inputs!$B$38)*_xlfn.NORM.S.INV(RAND())</f>
        <v>-0.4395355380370512</v>
      </c>
      <c r="AP1001" s="23">
        <f ca="1">SQRT(Inputs!$B$38)*I1001+SQRT(1-Inputs!$B$38)*_xlfn.NORM.S.INV(RAND())</f>
        <v>-1.2695976718561788</v>
      </c>
      <c r="AQ1001" s="23">
        <f ca="1">SQRT(Inputs!$B$38)*J1001+SQRT(1-Inputs!$B$38)*_xlfn.NORM.S.INV(RAND())</f>
        <v>0.32975938772113189</v>
      </c>
      <c r="AR1001" s="23">
        <f ca="1">SQRT(Inputs!$B$38)*K1001+SQRT(1-Inputs!$B$38)*_xlfn.NORM.S.INV(RAND())</f>
        <v>0.23921827727807254</v>
      </c>
      <c r="AS1001" s="23">
        <f ca="1">SQRT(Inputs!$B$38)*L1001+SQRT(1-Inputs!$B$38)*_xlfn.NORM.S.INV(RAND())</f>
        <v>-0.33529507555875626</v>
      </c>
      <c r="AT1001" s="23">
        <f ca="1">SQRT(Inputs!$B$38)*M1001+SQRT(1-Inputs!$B$38)*_xlfn.NORM.S.INV(RAND())</f>
        <v>-1.0768213680196392</v>
      </c>
      <c r="AU1001" s="15">
        <f ca="1">Inputs!$B$6*EXP($B$8-0.5*C$5^2+C$5*N1001)</f>
        <v>5039.12665886372</v>
      </c>
      <c r="AV1001" s="15">
        <f t="shared" ca="1" si="547"/>
        <v>6564.2465130195797</v>
      </c>
      <c r="AW1001" s="15">
        <f t="shared" ca="1" si="548"/>
        <v>8152.6295042809043</v>
      </c>
      <c r="AX1001" s="15">
        <f t="shared" ca="1" si="549"/>
        <v>8470.9785336735185</v>
      </c>
      <c r="AY1001" s="15">
        <f t="shared" ca="1" si="550"/>
        <v>11876.757271765364</v>
      </c>
      <c r="AZ1001" s="15">
        <f t="shared" ca="1" si="551"/>
        <v>12407.802153228446</v>
      </c>
      <c r="BA1001" s="15">
        <f t="shared" ca="1" si="552"/>
        <v>14805.11998706114</v>
      </c>
      <c r="BB1001" s="15">
        <f t="shared" ca="1" si="553"/>
        <v>20489.717673739815</v>
      </c>
      <c r="BC1001" s="15">
        <f t="shared" ca="1" si="554"/>
        <v>26117.595169544125</v>
      </c>
      <c r="BD1001" s="15">
        <f t="shared" ca="1" si="555"/>
        <v>27965.351418992417</v>
      </c>
      <c r="BE1001" s="15">
        <f t="shared" ca="1" si="556"/>
        <v>31846.430008674095</v>
      </c>
      <c r="BF1001" s="15">
        <f ca="1">Inputs!$B$13*EXP($B$9-0.5*C$6^2+C$6*Y1001)</f>
        <v>13688.285670493051</v>
      </c>
      <c r="BG1001" s="15">
        <f t="shared" ca="1" si="557"/>
        <v>21181.63871557016</v>
      </c>
      <c r="BH1001" s="15">
        <f t="shared" ca="1" si="558"/>
        <v>26824.597164894927</v>
      </c>
      <c r="BI1001" s="15">
        <f t="shared" ca="1" si="559"/>
        <v>35040.276409316983</v>
      </c>
      <c r="BJ1001" s="15">
        <f t="shared" ca="1" si="560"/>
        <v>38948.029420098537</v>
      </c>
      <c r="BK1001" s="15">
        <f t="shared" ca="1" si="561"/>
        <v>42582.926138635841</v>
      </c>
      <c r="BL1001" s="15">
        <f t="shared" ca="1" si="562"/>
        <v>41907.176723621102</v>
      </c>
      <c r="BM1001" s="15">
        <f t="shared" ca="1" si="563"/>
        <v>63984.144054486962</v>
      </c>
      <c r="BN1001" s="15">
        <f t="shared" ca="1" si="564"/>
        <v>93266.623256181774</v>
      </c>
      <c r="BO1001" s="15">
        <f t="shared" ca="1" si="565"/>
        <v>86056.067397353909</v>
      </c>
      <c r="BP1001" s="15">
        <f t="shared" ca="1" si="566"/>
        <v>95294.401483204987</v>
      </c>
      <c r="BQ1001" s="15">
        <f ca="1">Inputs!$B$20*EXP($B$10-0.5*C$7^2+C$7*AJ1001)</f>
        <v>7094.4895627043352</v>
      </c>
      <c r="BR1001" s="15">
        <f t="shared" ca="1" si="567"/>
        <v>10382.753914345216</v>
      </c>
      <c r="BS1001" s="15">
        <f t="shared" ca="1" si="568"/>
        <v>15429.633094283727</v>
      </c>
      <c r="BT1001" s="15">
        <f t="shared" ca="1" si="569"/>
        <v>22229.729219823472</v>
      </c>
      <c r="BU1001" s="15">
        <f t="shared" ca="1" si="570"/>
        <v>43925.18480708592</v>
      </c>
      <c r="BV1001" s="15">
        <f t="shared" ca="1" si="571"/>
        <v>55350.818795236941</v>
      </c>
      <c r="BW1001" s="15">
        <f t="shared" ca="1" si="572"/>
        <v>59038.77422291792</v>
      </c>
      <c r="BX1001" s="15">
        <f t="shared" ca="1" si="573"/>
        <v>88218.593950015071</v>
      </c>
      <c r="BY1001" s="15">
        <f t="shared" ca="1" si="574"/>
        <v>129398.08756614571</v>
      </c>
      <c r="BZ1001" s="15">
        <f t="shared" ca="1" si="575"/>
        <v>170710.24429203942</v>
      </c>
      <c r="CA1001" s="15">
        <f t="shared" ca="1" si="576"/>
        <v>198033.63681246454</v>
      </c>
      <c r="CB1001" s="15">
        <f ca="1">(AU1001*DCF!C$10-DCF!C$5*MAX(AU1001*DCF!C$10,0)-MAX(AU1001-Inputs!$B$6,0)/Inputs!$B$10)*DCF!C$6</f>
        <v>1042.5260838745396</v>
      </c>
      <c r="CC1001" s="15">
        <f ca="1">(AV1001*DCF!D$10-DCF!D$5*MAX(AV1001*DCF!D$10,0)-MAX(AV1001-AU1001,0)/Inputs!$B$10)*DCF!D$6</f>
        <v>1228.1300550243793</v>
      </c>
      <c r="CD1001" s="15">
        <f ca="1">(AW1001*DCF!E$10-DCF!E$5*MAX(AW1001*DCF!E$10,0)-MAX(AW1001-AV1001,0)/Inputs!$B$10)*DCF!E$6</f>
        <v>1524.542746363285</v>
      </c>
      <c r="CE1001" s="15">
        <f ca="1">(AX1001*DCF!F$10-DCF!F$5*MAX(AX1001*DCF!F$10,0)-MAX(AX1001-AW1001,0)/Inputs!$B$10)*DCF!F$6</f>
        <v>1782.9605736260019</v>
      </c>
      <c r="CF1001" s="15">
        <f ca="1">(AY1001*DCF!G$10-DCF!G$5*MAX(AY1001*DCF!G$10,0)-MAX(AY1001-AX1001,0)/Inputs!$B$10)*DCF!G$6</f>
        <v>1792.4357387267391</v>
      </c>
      <c r="CG1001" s="15">
        <f ca="1">(AZ1001*DCF!H$10-DCF!H$5*MAX(AZ1001*DCF!H$10,0)-MAX(AZ1001-AY1001,0)/Inputs!$B$10)*DCF!H$6</f>
        <v>2314.6871489996065</v>
      </c>
      <c r="CH1001" s="15">
        <f ca="1">(BA1001*DCF!I$10-DCF!I$5*MAX(BA1001*DCF!I$10,0)-MAX(BA1001-AZ1001,0)/Inputs!$B$10)*DCF!I$6</f>
        <v>2311.1112100391824</v>
      </c>
      <c r="CI1001" s="15">
        <f ca="1">(BB1001*DCF!J$10-DCF!J$5*MAX(BB1001*DCF!J$10,0)-MAX(BB1001-BA1001,0)/Inputs!$B$10)*DCF!J$6</f>
        <v>2654.6759908392401</v>
      </c>
      <c r="CJ1001" s="15">
        <f ca="1">(BC1001*DCF!K$10-DCF!K$5*MAX(BC1001*DCF!K$10,0)-MAX(BC1001-BB1001,0)/Inputs!$B$10)*DCF!K$6</f>
        <v>3416.6961939289004</v>
      </c>
      <c r="CK1001" s="15">
        <f ca="1">(BD1001*DCF!L$10-DCF!L$5*MAX(BD1001*DCF!L$10,0)-MAX(BD1001-BC1001,0)/Inputs!$B$10)*DCF!L$6</f>
        <v>3978.7619813587112</v>
      </c>
      <c r="CL1001" s="15">
        <f ca="1">(BE1001*DCF!M$10-DCF!M$5*MAX(BE1001*DCF!M$10,0)-MAX(BE1001-BD1001,0)/Inputs!$B$10)*DCF!M$6</f>
        <v>4030.3068709299359</v>
      </c>
      <c r="CM1001" s="15">
        <f ca="1">(BF1001*DCF!C$28-DCF!C$5*MAX(BF1001*DCF!C$28,0)-MAX(BF1001-Inputs!$B$13,0)/Inputs!$B$17)*DCF!C$6</f>
        <v>3646.1002664137945</v>
      </c>
      <c r="CN1001" s="15">
        <f ca="1">(BG1001*DCF!D$28-DCF!D$5*MAX(BG1001*DCF!D$28,0)-MAX(BG1001-BF1001,0)/Inputs!$B$17)*DCF!D$6</f>
        <v>4639.8053591058224</v>
      </c>
      <c r="CO1001" s="15">
        <f ca="1">(BH1001*DCF!E$28-DCF!E$5*MAX(BH1001*DCF!E$28,0)-MAX(BH1001-BG1001,0)/Inputs!$B$17)*DCF!E$6</f>
        <v>6485.0541315030996</v>
      </c>
      <c r="CP1001" s="15">
        <f ca="1">(BI1001*DCF!F$28-DCF!F$5*MAX(BI1001*DCF!F$28,0)-MAX(BI1001-BH1001,0)/Inputs!$B$17)*DCF!F$6</f>
        <v>8016.7177888639599</v>
      </c>
      <c r="CQ1001" s="15">
        <f ca="1">(BJ1001*DCF!G$28-DCF!G$5*MAX(BJ1001*DCF!G$28,0)-MAX(BJ1001-BI1001,0)/Inputs!$B$17)*DCF!G$6</f>
        <v>9448.1162783649233</v>
      </c>
      <c r="CR1001" s="15">
        <f ca="1">(BK1001*DCF!H$28-DCF!H$5*MAX(BK1001*DCF!H$28,0)-MAX(BK1001-BJ1001,0)/Inputs!$B$17)*DCF!H$6</f>
        <v>9966.466497982221</v>
      </c>
      <c r="CS1001" s="15">
        <f ca="1">(BL1001*DCF!I$28-DCF!I$5*MAX(BL1001*DCF!I$28,0)-MAX(BL1001-BK1001,0)/Inputs!$B$17)*DCF!I$6</f>
        <v>9854.5998827605399</v>
      </c>
      <c r="CT1001" s="15">
        <f ca="1">(BM1001*DCF!J$28-DCF!J$5*MAX(BM1001*DCF!J$28,0)-MAX(BM1001-BL1001,0)/Inputs!$B$17)*DCF!J$6</f>
        <v>11346.550334031739</v>
      </c>
      <c r="CU1001" s="15">
        <f ca="1">(BN1001*DCF!K$28-DCF!K$5*MAX(BN1001*DCF!K$28,0)-MAX(BN1001-BM1001,0)/Inputs!$B$17)*DCF!K$6</f>
        <v>16109.633368834231</v>
      </c>
      <c r="CV1001" s="15">
        <f ca="1">(BO1001*DCF!L$28-DCF!L$5*MAX(BO1001*DCF!L$28,0)-MAX(BO1001-BN1001,0)/Inputs!$B$17)*DCF!L$6</f>
        <v>17169.991751744248</v>
      </c>
      <c r="CW1001" s="15">
        <f ca="1">(BP1001*DCF!M$28-DCF!M$5*MAX(BP1001*DCF!M$28,0)-MAX(BP1001-BO1001,0)/Inputs!$B$17)*DCF!M$6</f>
        <v>16964.03128603708</v>
      </c>
      <c r="CX1001" s="15">
        <f ca="1">(BQ1001*DCF!C$46-DCF!C$5*MAX(BQ1001*DCF!C$46,0)-MAX(BQ1001-Inputs!$B$20,0)/Inputs!$B$24)*DCF!C$6</f>
        <v>-3436.8287963309481</v>
      </c>
      <c r="CY1001" s="15">
        <f ca="1">(BR1001*DCF!D$46-DCF!D$5*MAX(BR1001*DCF!D$46,0)-MAX(BR1001-BQ1001,0)/Inputs!$B$24)*DCF!D$6</f>
        <v>-3175.1690680003485</v>
      </c>
      <c r="CZ1001" s="15">
        <f ca="1">(BS1001*DCF!E$46-DCF!E$5*MAX(BS1001*DCF!E$46,0)-MAX(BS1001-BR1001,0)/Inputs!$B$24)*DCF!E$6</f>
        <v>-3813.9218127513495</v>
      </c>
      <c r="DA1001" s="15">
        <f ca="1">(BT1001*DCF!F$46-DCF!F$5*MAX(BT1001*DCF!F$46,0)-MAX(BT1001-BS1001,0)/Inputs!$B$24)*DCF!F$6</f>
        <v>-4095.0393956028847</v>
      </c>
      <c r="DB1001" s="15">
        <f ca="1">(BU1001*DCF!G$46-DCF!G$5*MAX(BU1001*DCF!G$46,0)-MAX(BU1001-BT1001,0)/Inputs!$B$24)*DCF!G$6</f>
        <v>-8775.4790410339992</v>
      </c>
      <c r="DC1001" s="15">
        <f ca="1">(BV1001*DCF!H$46-DCF!H$5*MAX(BV1001*DCF!H$46,0)-MAX(BV1001-BU1001,0)/Inputs!$B$24)*DCF!H$6</f>
        <v>-3550.4457557970009</v>
      </c>
      <c r="DD1001" s="15">
        <f ca="1">(BW1001*DCF!I$46-DCF!I$5*MAX(BW1001*DCF!I$46,0)-MAX(BW1001-BV1001,0)/Inputs!$B$24)*DCF!I$6</f>
        <v>304.85403973695412</v>
      </c>
      <c r="DE1001" s="15">
        <f ca="1">(BX1001*DCF!J$46-DCF!J$5*MAX(BX1001*DCF!J$46,0)-MAX(BX1001-BW1001,0)/Inputs!$B$24)*DCF!J$6</f>
        <v>-4037.4854699538669</v>
      </c>
      <c r="DF1001" s="15">
        <f ca="1">(BY1001*DCF!K$46-DCF!K$5*MAX(BY1001*DCF!K$46,0)-MAX(BY1001-BX1001,0)/Inputs!$B$24)*DCF!K$6</f>
        <v>-2696.2288062822486</v>
      </c>
      <c r="DG1001" s="15">
        <f ca="1">(BZ1001*DCF!L$46-DCF!L$5*MAX(BZ1001*DCF!L$46,0)-MAX(BZ1001-BY1001,0)/Inputs!$B$24)*DCF!L$6</f>
        <v>2451.3320604420051</v>
      </c>
      <c r="DH1001" s="15">
        <f ca="1">(CA1001*DCF!M$46-DCF!M$5*MAX(CA1001*DCF!M$46,0)-MAX(CA1001-BZ1001,0)/Inputs!$B$24)*DCF!M$6</f>
        <v>9812.9351663407888</v>
      </c>
      <c r="DI1001" s="15">
        <f ca="1">SUM(CB1001:CL1001)+BE1001*DCF!M$10*(1+Inputs!$B$30)*(1-Inputs!$B$33)*(1-Inputs!$B$30/Inputs!$B$31)/(Inputs!$B$29-Inputs!$B$30)*DCF!M$6</f>
        <v>114705.87043329043</v>
      </c>
      <c r="DJ1001" s="15">
        <f ca="1">SUM(CM1001:CW1001)+BP1001*DCF!M$28*(1+Inputs!$B$30)*(1-Inputs!$B$33)*(1-Inputs!$B$30/Inputs!$B$31)/(Inputs!$B$29-Inputs!$B$30)*DCF!M$6</f>
        <v>467254.50623332633</v>
      </c>
      <c r="DK1001" s="15">
        <f ca="1">SUM(CX1001:DH1001)+CA1001*DCF!M$46*(1+Inputs!$B$30)*(1-Inputs!$B$33)*(1-Inputs!$B$30/Inputs!$B$31)/(Inputs!$B$29-Inputs!$B$30)*DCF!M$6</f>
        <v>285171.98421678529</v>
      </c>
      <c r="DM1001" s="15">
        <f ca="1">DI1001+DJ1001+DK1001+Inputs!$B$34+Inputs!$B$36-Inputs!$B$35</f>
        <v>943983.36088340206</v>
      </c>
    </row>
    <row r="1002" spans="1:117" x14ac:dyDescent="0.75">
      <c r="A1002" s="11">
        <v>989</v>
      </c>
      <c r="C1002" s="23">
        <f t="shared" ca="1" si="578"/>
        <v>-0.27847518684300732</v>
      </c>
      <c r="D1002" s="23">
        <f t="shared" ca="1" si="578"/>
        <v>0.19080475826681481</v>
      </c>
      <c r="E1002" s="23">
        <f t="shared" ca="1" si="578"/>
        <v>-0.58556903014285222</v>
      </c>
      <c r="F1002" s="23">
        <f t="shared" ca="1" si="578"/>
        <v>-0.2035846092663442</v>
      </c>
      <c r="G1002" s="23">
        <f t="shared" ca="1" si="578"/>
        <v>0.40529360713251045</v>
      </c>
      <c r="H1002" s="23">
        <f t="shared" ca="1" si="578"/>
        <v>0.57466179813813567</v>
      </c>
      <c r="I1002" s="23">
        <f t="shared" ca="1" si="578"/>
        <v>0.28354341206989198</v>
      </c>
      <c r="J1002" s="23">
        <f t="shared" ca="1" si="578"/>
        <v>-1.2374856283726359</v>
      </c>
      <c r="K1002" s="23">
        <f t="shared" ca="1" si="578"/>
        <v>-0.87147441604232101</v>
      </c>
      <c r="L1002" s="23">
        <f t="shared" ca="1" si="578"/>
        <v>-1.0825124205198013</v>
      </c>
      <c r="M1002" s="23">
        <f t="shared" ca="1" si="578"/>
        <v>-0.89104772422850664</v>
      </c>
      <c r="N1002" s="23">
        <f ca="1">SQRT(Inputs!$B$38)*C1002+SQRT(1-Inputs!$B$38)*_xlfn.NORM.S.INV(RAND())</f>
        <v>1.708525016366566</v>
      </c>
      <c r="O1002" s="23">
        <f ca="1">SQRT(Inputs!$B$38)*D1002+SQRT(1-Inputs!$B$38)*_xlfn.NORM.S.INV(RAND())</f>
        <v>1.7967678404017029</v>
      </c>
      <c r="P1002" s="23">
        <f ca="1">SQRT(Inputs!$B$38)*E1002+SQRT(1-Inputs!$B$38)*_xlfn.NORM.S.INV(RAND())</f>
        <v>-2.122041362219043</v>
      </c>
      <c r="Q1002" s="23">
        <f ca="1">SQRT(Inputs!$B$38)*F1002+SQRT(1-Inputs!$B$38)*_xlfn.NORM.S.INV(RAND())</f>
        <v>-0.15751041855534054</v>
      </c>
      <c r="R1002" s="23">
        <f ca="1">SQRT(Inputs!$B$38)*G1002+SQRT(1-Inputs!$B$38)*_xlfn.NORM.S.INV(RAND())</f>
        <v>-0.81046834303045134</v>
      </c>
      <c r="S1002" s="23">
        <f ca="1">SQRT(Inputs!$B$38)*H1002+SQRT(1-Inputs!$B$38)*_xlfn.NORM.S.INV(RAND())</f>
        <v>2.6546990039305598</v>
      </c>
      <c r="T1002" s="23">
        <f ca="1">SQRT(Inputs!$B$38)*I1002+SQRT(1-Inputs!$B$38)*_xlfn.NORM.S.INV(RAND())</f>
        <v>-0.50061997423219684</v>
      </c>
      <c r="U1002" s="23">
        <f ca="1">SQRT(Inputs!$B$38)*J1002+SQRT(1-Inputs!$B$38)*_xlfn.NORM.S.INV(RAND())</f>
        <v>-0.30586203050578692</v>
      </c>
      <c r="V1002" s="23">
        <f ca="1">SQRT(Inputs!$B$38)*K1002+SQRT(1-Inputs!$B$38)*_xlfn.NORM.S.INV(RAND())</f>
        <v>-1.7141974754919944</v>
      </c>
      <c r="W1002" s="23">
        <f ca="1">SQRT(Inputs!$B$38)*L1002+SQRT(1-Inputs!$B$38)*_xlfn.NORM.S.INV(RAND())</f>
        <v>-0.41814091711131612</v>
      </c>
      <c r="X1002" s="23">
        <f ca="1">SQRT(Inputs!$B$38)*M1002+SQRT(1-Inputs!$B$38)*_xlfn.NORM.S.INV(RAND())</f>
        <v>-0.10997603168316011</v>
      </c>
      <c r="Y1002" s="23">
        <f ca="1">SQRT(Inputs!$B$38)*C1002+SQRT(1-Inputs!$B$38)*_xlfn.NORM.S.INV(RAND())</f>
        <v>-0.74797534743119953</v>
      </c>
      <c r="Z1002" s="23">
        <f ca="1">SQRT(Inputs!$B$38)*D1002+SQRT(1-Inputs!$B$38)*_xlfn.NORM.S.INV(RAND())</f>
        <v>-1.2591404341191799</v>
      </c>
      <c r="AA1002" s="23">
        <f ca="1">SQRT(Inputs!$B$38)*E1002+SQRT(1-Inputs!$B$38)*_xlfn.NORM.S.INV(RAND())</f>
        <v>-0.18391859161149671</v>
      </c>
      <c r="AB1002" s="23">
        <f ca="1">SQRT(Inputs!$B$38)*F1002+SQRT(1-Inputs!$B$38)*_xlfn.NORM.S.INV(RAND())</f>
        <v>-0.32733860898855305</v>
      </c>
      <c r="AC1002" s="23">
        <f ca="1">SQRT(Inputs!$B$38)*G1002+SQRT(1-Inputs!$B$38)*_xlfn.NORM.S.INV(RAND())</f>
        <v>-0.92475739735899731</v>
      </c>
      <c r="AD1002" s="23">
        <f ca="1">SQRT(Inputs!$B$38)*H1002+SQRT(1-Inputs!$B$38)*_xlfn.NORM.S.INV(RAND())</f>
        <v>6.5795905282627437E-2</v>
      </c>
      <c r="AE1002" s="23">
        <f ca="1">SQRT(Inputs!$B$38)*I1002+SQRT(1-Inputs!$B$38)*_xlfn.NORM.S.INV(RAND())</f>
        <v>0.64431355688590208</v>
      </c>
      <c r="AF1002" s="23">
        <f ca="1">SQRT(Inputs!$B$38)*J1002+SQRT(1-Inputs!$B$38)*_xlfn.NORM.S.INV(RAND())</f>
        <v>-1.0866336168284505</v>
      </c>
      <c r="AG1002" s="23">
        <f ca="1">SQRT(Inputs!$B$38)*K1002+SQRT(1-Inputs!$B$38)*_xlfn.NORM.S.INV(RAND())</f>
        <v>-0.34980714475167751</v>
      </c>
      <c r="AH1002" s="23">
        <f ca="1">SQRT(Inputs!$B$38)*L1002+SQRT(1-Inputs!$B$38)*_xlfn.NORM.S.INV(RAND())</f>
        <v>-0.57002291655868143</v>
      </c>
      <c r="AI1002" s="23">
        <f ca="1">SQRT(Inputs!$B$38)*M1002+SQRT(1-Inputs!$B$38)*_xlfn.NORM.S.INV(RAND())</f>
        <v>-0.7484145876372752</v>
      </c>
      <c r="AJ1002" s="23">
        <f ca="1">SQRT(Inputs!$B$38)*C1002+SQRT(1-Inputs!$B$38)*_xlfn.NORM.S.INV(RAND())</f>
        <v>0.58396761514584716</v>
      </c>
      <c r="AK1002" s="23">
        <f ca="1">SQRT(Inputs!$B$38)*D1002+SQRT(1-Inputs!$B$38)*_xlfn.NORM.S.INV(RAND())</f>
        <v>0.39826051131659485</v>
      </c>
      <c r="AL1002" s="23">
        <f ca="1">SQRT(Inputs!$B$38)*E1002+SQRT(1-Inputs!$B$38)*_xlfn.NORM.S.INV(RAND())</f>
        <v>0.4096210008904338</v>
      </c>
      <c r="AM1002" s="23">
        <f ca="1">SQRT(Inputs!$B$38)*F1002+SQRT(1-Inputs!$B$38)*_xlfn.NORM.S.INV(RAND())</f>
        <v>0.41922479414979197</v>
      </c>
      <c r="AN1002" s="23">
        <f ca="1">SQRT(Inputs!$B$38)*G1002+SQRT(1-Inputs!$B$38)*_xlfn.NORM.S.INV(RAND())</f>
        <v>0.56544887184425807</v>
      </c>
      <c r="AO1002" s="23">
        <f ca="1">SQRT(Inputs!$B$38)*H1002+SQRT(1-Inputs!$B$38)*_xlfn.NORM.S.INV(RAND())</f>
        <v>0.10532758333431919</v>
      </c>
      <c r="AP1002" s="23">
        <f ca="1">SQRT(Inputs!$B$38)*I1002+SQRT(1-Inputs!$B$38)*_xlfn.NORM.S.INV(RAND())</f>
        <v>1.1346754640572867</v>
      </c>
      <c r="AQ1002" s="23">
        <f ca="1">SQRT(Inputs!$B$38)*J1002+SQRT(1-Inputs!$B$38)*_xlfn.NORM.S.INV(RAND())</f>
        <v>-0.18585989274350578</v>
      </c>
      <c r="AR1002" s="23">
        <f ca="1">SQRT(Inputs!$B$38)*K1002+SQRT(1-Inputs!$B$38)*_xlfn.NORM.S.INV(RAND())</f>
        <v>0.29069665196833444</v>
      </c>
      <c r="AS1002" s="23">
        <f ca="1">SQRT(Inputs!$B$38)*L1002+SQRT(1-Inputs!$B$38)*_xlfn.NORM.S.INV(RAND())</f>
        <v>0.60555355549707301</v>
      </c>
      <c r="AT1002" s="23">
        <f ca="1">SQRT(Inputs!$B$38)*M1002+SQRT(1-Inputs!$B$38)*_xlfn.NORM.S.INV(RAND())</f>
        <v>0.11407818485951526</v>
      </c>
      <c r="AU1002" s="15">
        <f ca="1">Inputs!$B$6*EXP($B$8-0.5*C$5^2+C$5*N1002)</f>
        <v>6543.1672409419152</v>
      </c>
      <c r="AV1002" s="15">
        <f t="shared" ca="1" si="547"/>
        <v>10372.795847404295</v>
      </c>
      <c r="AW1002" s="15">
        <f t="shared" ca="1" si="548"/>
        <v>9499.6866120494778</v>
      </c>
      <c r="AX1002" s="15">
        <f t="shared" ca="1" si="549"/>
        <v>11372.163257894614</v>
      </c>
      <c r="AY1002" s="15">
        <f t="shared" ca="1" si="550"/>
        <v>12642.801393302185</v>
      </c>
      <c r="AZ1002" s="15">
        <f t="shared" ca="1" si="551"/>
        <v>20712.779040268764</v>
      </c>
      <c r="BA1002" s="15">
        <f t="shared" ca="1" si="552"/>
        <v>24053.280275953926</v>
      </c>
      <c r="BB1002" s="15">
        <f t="shared" ca="1" si="553"/>
        <v>28559.804003575446</v>
      </c>
      <c r="BC1002" s="15">
        <f t="shared" ca="1" si="554"/>
        <v>29644.068666185944</v>
      </c>
      <c r="BD1002" s="15">
        <f t="shared" ca="1" si="555"/>
        <v>34923.840041087082</v>
      </c>
      <c r="BE1002" s="15">
        <f t="shared" ca="1" si="556"/>
        <v>42368.167558233363</v>
      </c>
      <c r="BF1002" s="15">
        <f ca="1">Inputs!$B$13*EXP($B$9-0.5*C$6^2+C$6*Y1002)</f>
        <v>11924.910924485377</v>
      </c>
      <c r="BG1002" s="15">
        <f t="shared" ca="1" si="557"/>
        <v>11579.611674942245</v>
      </c>
      <c r="BH1002" s="15">
        <f t="shared" ca="1" si="558"/>
        <v>13723.092701951613</v>
      </c>
      <c r="BI1002" s="15">
        <f t="shared" ca="1" si="559"/>
        <v>15973.694806044385</v>
      </c>
      <c r="BJ1002" s="15">
        <f t="shared" ca="1" si="560"/>
        <v>17138.84202610805</v>
      </c>
      <c r="BK1002" s="15">
        <f t="shared" ca="1" si="561"/>
        <v>21223.948601058208</v>
      </c>
      <c r="BL1002" s="15">
        <f t="shared" ca="1" si="562"/>
        <v>28341.396750379721</v>
      </c>
      <c r="BM1002" s="15">
        <f t="shared" ca="1" si="563"/>
        <v>30438.555481458643</v>
      </c>
      <c r="BN1002" s="15">
        <f t="shared" ca="1" si="564"/>
        <v>35898.768424579474</v>
      </c>
      <c r="BO1002" s="15">
        <f t="shared" ca="1" si="565"/>
        <v>41337.917072698569</v>
      </c>
      <c r="BP1002" s="15">
        <f t="shared" ca="1" si="566"/>
        <v>46742.889219587472</v>
      </c>
      <c r="BQ1002" s="15">
        <f ca="1">Inputs!$B$20*EXP($B$10-0.5*C$7^2+C$7*AJ1002)</f>
        <v>5276.677352308152</v>
      </c>
      <c r="BR1002" s="15">
        <f t="shared" ca="1" si="567"/>
        <v>8125.097324917384</v>
      </c>
      <c r="BS1002" s="15">
        <f t="shared" ca="1" si="568"/>
        <v>12515.518377965231</v>
      </c>
      <c r="BT1002" s="15">
        <f t="shared" ca="1" si="569"/>
        <v>19262.235560454144</v>
      </c>
      <c r="BU1002" s="15">
        <f t="shared" ca="1" si="570"/>
        <v>30609.285193025404</v>
      </c>
      <c r="BV1002" s="15">
        <f t="shared" ca="1" si="571"/>
        <v>43609.014524095968</v>
      </c>
      <c r="BW1002" s="15">
        <f t="shared" ca="1" si="572"/>
        <v>77372.346364092416</v>
      </c>
      <c r="BX1002" s="15">
        <f t="shared" ca="1" si="573"/>
        <v>104259.65252055801</v>
      </c>
      <c r="BY1002" s="15">
        <f t="shared" ca="1" si="574"/>
        <v>154440.57251221509</v>
      </c>
      <c r="BZ1002" s="15">
        <f t="shared" ca="1" si="575"/>
        <v>242219.22772575947</v>
      </c>
      <c r="CA1002" s="15">
        <f t="shared" ca="1" si="576"/>
        <v>347212.24998215813</v>
      </c>
      <c r="CB1002" s="15">
        <f ca="1">(AU1002*DCF!C$10-DCF!C$5*MAX(AU1002*DCF!C$10,0)-MAX(AU1002-Inputs!$B$6,0)/Inputs!$B$10)*DCF!C$6</f>
        <v>1031.8020064428913</v>
      </c>
      <c r="CC1002" s="15">
        <f ca="1">(AV1002*DCF!D$10-DCF!D$5*MAX(AV1002*DCF!D$10,0)-MAX(AV1002-AU1002,0)/Inputs!$B$10)*DCF!D$6</f>
        <v>1594.5440072345666</v>
      </c>
      <c r="CD1002" s="15">
        <f ca="1">(AW1002*DCF!E$10-DCF!E$5*MAX(AW1002*DCF!E$10,0)-MAX(AW1002-AV1002,0)/Inputs!$B$10)*DCF!E$6</f>
        <v>2193.326416438686</v>
      </c>
      <c r="CE1002" s="15">
        <f ca="1">(AX1002*DCF!F$10-DCF!F$5*MAX(AX1002*DCF!F$10,0)-MAX(AX1002-AW1002,0)/Inputs!$B$10)*DCF!F$6</f>
        <v>2092.9091497128384</v>
      </c>
      <c r="CF1002" s="15">
        <f ca="1">(AY1002*DCF!G$10-DCF!G$5*MAX(AY1002*DCF!G$10,0)-MAX(AY1002-AX1002,0)/Inputs!$B$10)*DCF!G$6</f>
        <v>2360.6822754681261</v>
      </c>
      <c r="CG1002" s="15">
        <f ca="1">(AZ1002*DCF!H$10-DCF!H$5*MAX(AZ1002*DCF!H$10,0)-MAX(AZ1002-AY1002,0)/Inputs!$B$10)*DCF!H$6</f>
        <v>2588.4317028725482</v>
      </c>
      <c r="CH1002" s="15">
        <f ca="1">(BA1002*DCF!I$10-DCF!I$5*MAX(BA1002*DCF!I$10,0)-MAX(BA1002-AZ1002,0)/Inputs!$B$10)*DCF!I$6</f>
        <v>3845.6975968402089</v>
      </c>
      <c r="CI1002" s="15">
        <f ca="1">(BB1002*DCF!J$10-DCF!J$5*MAX(BB1002*DCF!J$10,0)-MAX(BB1002-BA1002,0)/Inputs!$B$10)*DCF!J$6</f>
        <v>4218.0392256514324</v>
      </c>
      <c r="CJ1002" s="15">
        <f ca="1">(BC1002*DCF!K$10-DCF!K$5*MAX(BC1002*DCF!K$10,0)-MAX(BC1002-BB1002,0)/Inputs!$B$10)*DCF!K$6</f>
        <v>4620.4384215517084</v>
      </c>
      <c r="CK1002" s="15">
        <f ca="1">(BD1002*DCF!L$10-DCF!L$5*MAX(BD1002*DCF!L$10,0)-MAX(BD1002-BC1002,0)/Inputs!$B$10)*DCF!L$6</f>
        <v>4584.4192630715906</v>
      </c>
      <c r="CL1002" s="15">
        <f ca="1">(BE1002*DCF!M$10-DCF!M$5*MAX(BE1002*DCF!M$10,0)-MAX(BE1002-BD1002,0)/Inputs!$B$10)*DCF!M$6</f>
        <v>5089.3919704463751</v>
      </c>
      <c r="CM1002" s="15">
        <f ca="1">(BF1002*DCF!C$28-DCF!C$5*MAX(BF1002*DCF!C$28,0)-MAX(BF1002-Inputs!$B$13,0)/Inputs!$B$17)*DCF!C$6</f>
        <v>3515.175758140364</v>
      </c>
      <c r="CN1002" s="15">
        <f ca="1">(BG1002*DCF!D$28-DCF!D$5*MAX(BG1002*DCF!D$28,0)-MAX(BG1002-BF1002,0)/Inputs!$B$17)*DCF!D$6</f>
        <v>3410.4627082384031</v>
      </c>
      <c r="CO1002" s="15">
        <f ca="1">(BH1002*DCF!E$28-DCF!E$5*MAX(BH1002*DCF!E$28,0)-MAX(BH1002-BG1002,0)/Inputs!$B$17)*DCF!E$6</f>
        <v>3464.1736067928664</v>
      </c>
      <c r="CP1002" s="15">
        <f ca="1">(BI1002*DCF!F$28-DCF!F$5*MAX(BI1002*DCF!F$28,0)-MAX(BI1002-BH1002,0)/Inputs!$B$17)*DCF!F$6</f>
        <v>3926.6796924128962</v>
      </c>
      <c r="CQ1002" s="15">
        <f ca="1">(BJ1002*DCF!G$28-DCF!G$5*MAX(BJ1002*DCF!G$28,0)-MAX(BJ1002-BI1002,0)/Inputs!$B$17)*DCF!G$6</f>
        <v>4250.8363435278816</v>
      </c>
      <c r="CR1002" s="15">
        <f ca="1">(BK1002*DCF!H$28-DCF!H$5*MAX(BK1002*DCF!H$28,0)-MAX(BK1002-BJ1002,0)/Inputs!$B$17)*DCF!H$6</f>
        <v>4614.2057279463979</v>
      </c>
      <c r="CS1002" s="15">
        <f ca="1">(BL1002*DCF!I$28-DCF!I$5*MAX(BL1002*DCF!I$28,0)-MAX(BL1002-BK1002,0)/Inputs!$B$17)*DCF!I$6</f>
        <v>5642.9935107926904</v>
      </c>
      <c r="CT1002" s="15">
        <f ca="1">(BM1002*DCF!J$28-DCF!J$5*MAX(BM1002*DCF!J$28,0)-MAX(BM1002-BL1002,0)/Inputs!$B$17)*DCF!J$6</f>
        <v>6512.2586559404381</v>
      </c>
      <c r="CU1002" s="15">
        <f ca="1">(BN1002*DCF!K$28-DCF!K$5*MAX(BN1002*DCF!K$28,0)-MAX(BN1002-BM1002,0)/Inputs!$B$17)*DCF!K$6</f>
        <v>6912.4146207347248</v>
      </c>
      <c r="CV1002" s="15">
        <f ca="1">(BO1002*DCF!L$28-DCF!L$5*MAX(BO1002*DCF!L$28,0)-MAX(BO1002-BN1002,0)/Inputs!$B$17)*DCF!L$6</f>
        <v>7632.3333944192054</v>
      </c>
      <c r="CW1002" s="15">
        <f ca="1">(BP1002*DCF!M$28-DCF!M$5*MAX(BP1002*DCF!M$28,0)-MAX(BP1002-BO1002,0)/Inputs!$B$17)*DCF!M$6</f>
        <v>8229.7301928677643</v>
      </c>
      <c r="CX1002" s="15">
        <f ca="1">(BQ1002*DCF!C$46-DCF!C$5*MAX(BQ1002*DCF!C$46,0)-MAX(BQ1002-Inputs!$B$20,0)/Inputs!$B$24)*DCF!C$6</f>
        <v>-2177.3746089894817</v>
      </c>
      <c r="CY1002" s="15">
        <f ca="1">(BR1002*DCF!D$46-DCF!D$5*MAX(BR1002*DCF!D$46,0)-MAX(BR1002-BQ1002,0)/Inputs!$B$24)*DCF!D$6</f>
        <v>-2602.1617919242985</v>
      </c>
      <c r="CZ1002" s="15">
        <f ca="1">(BS1002*DCF!E$46-DCF!E$5*MAX(BS1002*DCF!E$46,0)-MAX(BS1002-BR1002,0)/Inputs!$B$24)*DCF!E$6</f>
        <v>-3210.5649520783868</v>
      </c>
      <c r="DA1002" s="15">
        <f ca="1">(BT1002*DCF!F$46-DCF!F$5*MAX(BT1002*DCF!F$46,0)-MAX(BT1002-BS1002,0)/Inputs!$B$24)*DCF!F$6</f>
        <v>-3859.4907847995623</v>
      </c>
      <c r="DB1002" s="15">
        <f ca="1">(BU1002*DCF!G$46-DCF!G$5*MAX(BU1002*DCF!G$46,0)-MAX(BU1002-BT1002,0)/Inputs!$B$24)*DCF!G$6</f>
        <v>-4846.5591834006982</v>
      </c>
      <c r="DC1002" s="15">
        <f ca="1">(BV1002*DCF!H$46-DCF!H$5*MAX(BV1002*DCF!H$46,0)-MAX(BV1002-BU1002,0)/Inputs!$B$24)*DCF!H$6</f>
        <v>-4039.5862389670665</v>
      </c>
      <c r="DD1002" s="15">
        <f ca="1">(BW1002*DCF!I$46-DCF!I$5*MAX(BW1002*DCF!I$46,0)-MAX(BW1002-BV1002,0)/Inputs!$B$24)*DCF!I$6</f>
        <v>-7905.202091751763</v>
      </c>
      <c r="DE1002" s="15">
        <f ca="1">(BX1002*DCF!J$46-DCF!J$5*MAX(BX1002*DCF!J$46,0)-MAX(BX1002-BW1002,0)/Inputs!$B$24)*DCF!J$6</f>
        <v>-2756.670290214031</v>
      </c>
      <c r="DF1002" s="15">
        <f ca="1">(BY1002*DCF!K$46-DCF!K$5*MAX(BY1002*DCF!K$46,0)-MAX(BY1002-BX1002,0)/Inputs!$B$24)*DCF!K$6</f>
        <v>-3470.8282516074478</v>
      </c>
      <c r="DG1002" s="15">
        <f ca="1">(BZ1002*DCF!L$46-DCF!L$5*MAX(BZ1002*DCF!L$46,0)-MAX(BZ1002-BY1002,0)/Inputs!$B$24)*DCF!L$6</f>
        <v>-3121.1056926794035</v>
      </c>
      <c r="DH1002" s="15">
        <f ca="1">(CA1002*DCF!M$46-DCF!M$5*MAX(CA1002*DCF!M$46,0)-MAX(CA1002-BZ1002,0)/Inputs!$B$24)*DCF!M$6</f>
        <v>5270.6352954695803</v>
      </c>
      <c r="DI1002" s="15">
        <f ca="1">SUM(CB1002:CL1002)+BE1002*DCF!M$10*(1+Inputs!$B$30)*(1-Inputs!$B$33)*(1-Inputs!$B$30/Inputs!$B$31)/(Inputs!$B$29-Inputs!$B$30)*DCF!M$6</f>
        <v>152130.85261130944</v>
      </c>
      <c r="DJ1002" s="15">
        <f ca="1">SUM(CM1002:CW1002)+BP1002*DCF!M$28*(1+Inputs!$B$30)*(1-Inputs!$B$33)*(1-Inputs!$B$30/Inputs!$B$31)/(Inputs!$B$29-Inputs!$B$30)*DCF!M$6</f>
        <v>231559.36929025635</v>
      </c>
      <c r="DK1002" s="15">
        <f ca="1">SUM(CX1002:DH1002)+CA1002*DCF!M$46*(1+Inputs!$B$30)*(1-Inputs!$B$33)*(1-Inputs!$B$30/Inputs!$B$31)/(Inputs!$B$29-Inputs!$B$30)*DCF!M$6</f>
        <v>504112.35980185046</v>
      </c>
      <c r="DM1002" s="15">
        <f ca="1">DI1002+DJ1002+DK1002+Inputs!$B$34+Inputs!$B$36-Inputs!$B$35</f>
        <v>964653.5817034163</v>
      </c>
    </row>
    <row r="1003" spans="1:117" x14ac:dyDescent="0.75">
      <c r="A1003" s="11">
        <v>990</v>
      </c>
      <c r="C1003" s="23">
        <f t="shared" ca="1" si="578"/>
        <v>0.31253537157834155</v>
      </c>
      <c r="D1003" s="23">
        <f t="shared" ca="1" si="578"/>
        <v>0.38678348125445988</v>
      </c>
      <c r="E1003" s="23">
        <f t="shared" ca="1" si="578"/>
        <v>1.8372712127267827</v>
      </c>
      <c r="F1003" s="23">
        <f t="shared" ca="1" si="578"/>
        <v>-0.60521149484279246</v>
      </c>
      <c r="G1003" s="23">
        <f t="shared" ca="1" si="578"/>
        <v>-2.0738451330152503</v>
      </c>
      <c r="H1003" s="23">
        <f t="shared" ca="1" si="578"/>
        <v>-0.99438081121080835</v>
      </c>
      <c r="I1003" s="23">
        <f t="shared" ca="1" si="578"/>
        <v>5.2240932316225978E-3</v>
      </c>
      <c r="J1003" s="23">
        <f t="shared" ca="1" si="578"/>
        <v>2.441686389951867</v>
      </c>
      <c r="K1003" s="23">
        <f t="shared" ca="1" si="578"/>
        <v>0.51237779791414828</v>
      </c>
      <c r="L1003" s="23">
        <f t="shared" ca="1" si="578"/>
        <v>-0.15239106544051004</v>
      </c>
      <c r="M1003" s="23">
        <f t="shared" ca="1" si="578"/>
        <v>-0.56960368261846739</v>
      </c>
      <c r="N1003" s="23">
        <f ca="1">SQRT(Inputs!$B$38)*C1003+SQRT(1-Inputs!$B$38)*_xlfn.NORM.S.INV(RAND())</f>
        <v>-0.44699222082166523</v>
      </c>
      <c r="O1003" s="23">
        <f ca="1">SQRT(Inputs!$B$38)*D1003+SQRT(1-Inputs!$B$38)*_xlfn.NORM.S.INV(RAND())</f>
        <v>3.3816848931580573E-2</v>
      </c>
      <c r="P1003" s="23">
        <f ca="1">SQRT(Inputs!$B$38)*E1003+SQRT(1-Inputs!$B$38)*_xlfn.NORM.S.INV(RAND())</f>
        <v>1.7621668942522706</v>
      </c>
      <c r="Q1003" s="23">
        <f ca="1">SQRT(Inputs!$B$38)*F1003+SQRT(1-Inputs!$B$38)*_xlfn.NORM.S.INV(RAND())</f>
        <v>-0.60718558143875545</v>
      </c>
      <c r="R1003" s="23">
        <f ca="1">SQRT(Inputs!$B$38)*G1003+SQRT(1-Inputs!$B$38)*_xlfn.NORM.S.INV(RAND())</f>
        <v>-1.2286261463718189</v>
      </c>
      <c r="S1003" s="23">
        <f ca="1">SQRT(Inputs!$B$38)*H1003+SQRT(1-Inputs!$B$38)*_xlfn.NORM.S.INV(RAND())</f>
        <v>-2.3338318134435125</v>
      </c>
      <c r="T1003" s="23">
        <f ca="1">SQRT(Inputs!$B$38)*I1003+SQRT(1-Inputs!$B$38)*_xlfn.NORM.S.INV(RAND())</f>
        <v>-1.3693489893731856</v>
      </c>
      <c r="U1003" s="23">
        <f ca="1">SQRT(Inputs!$B$38)*J1003+SQRT(1-Inputs!$B$38)*_xlfn.NORM.S.INV(RAND())</f>
        <v>1.27137474006889</v>
      </c>
      <c r="V1003" s="23">
        <f ca="1">SQRT(Inputs!$B$38)*K1003+SQRT(1-Inputs!$B$38)*_xlfn.NORM.S.INV(RAND())</f>
        <v>1.3813720459104868</v>
      </c>
      <c r="W1003" s="23">
        <f ca="1">SQRT(Inputs!$B$38)*L1003+SQRT(1-Inputs!$B$38)*_xlfn.NORM.S.INV(RAND())</f>
        <v>-0.9104404440174213</v>
      </c>
      <c r="X1003" s="23">
        <f ca="1">SQRT(Inputs!$B$38)*M1003+SQRT(1-Inputs!$B$38)*_xlfn.NORM.S.INV(RAND())</f>
        <v>0.80575370830640303</v>
      </c>
      <c r="Y1003" s="23">
        <f ca="1">SQRT(Inputs!$B$38)*C1003+SQRT(1-Inputs!$B$38)*_xlfn.NORM.S.INV(RAND())</f>
        <v>0.91028308499925059</v>
      </c>
      <c r="Z1003" s="23">
        <f ca="1">SQRT(Inputs!$B$38)*D1003+SQRT(1-Inputs!$B$38)*_xlfn.NORM.S.INV(RAND())</f>
        <v>0.54477604612163999</v>
      </c>
      <c r="AA1003" s="23">
        <f ca="1">SQRT(Inputs!$B$38)*E1003+SQRT(1-Inputs!$B$38)*_xlfn.NORM.S.INV(RAND())</f>
        <v>1.8892213572999239</v>
      </c>
      <c r="AB1003" s="23">
        <f ca="1">SQRT(Inputs!$B$38)*F1003+SQRT(1-Inputs!$B$38)*_xlfn.NORM.S.INV(RAND())</f>
        <v>0.26786843504751107</v>
      </c>
      <c r="AC1003" s="23">
        <f ca="1">SQRT(Inputs!$B$38)*G1003+SQRT(1-Inputs!$B$38)*_xlfn.NORM.S.INV(RAND())</f>
        <v>-1.5431344385470394</v>
      </c>
      <c r="AD1003" s="23">
        <f ca="1">SQRT(Inputs!$B$38)*H1003+SQRT(1-Inputs!$B$38)*_xlfn.NORM.S.INV(RAND())</f>
        <v>-2.3103325025659762</v>
      </c>
      <c r="AE1003" s="23">
        <f ca="1">SQRT(Inputs!$B$38)*I1003+SQRT(1-Inputs!$B$38)*_xlfn.NORM.S.INV(RAND())</f>
        <v>0.84306057561355208</v>
      </c>
      <c r="AF1003" s="23">
        <f ca="1">SQRT(Inputs!$B$38)*J1003+SQRT(1-Inputs!$B$38)*_xlfn.NORM.S.INV(RAND())</f>
        <v>1.484863070644767</v>
      </c>
      <c r="AG1003" s="23">
        <f ca="1">SQRT(Inputs!$B$38)*K1003+SQRT(1-Inputs!$B$38)*_xlfn.NORM.S.INV(RAND())</f>
        <v>-1.0120043912693144</v>
      </c>
      <c r="AH1003" s="23">
        <f ca="1">SQRT(Inputs!$B$38)*L1003+SQRT(1-Inputs!$B$38)*_xlfn.NORM.S.INV(RAND())</f>
        <v>0.47695783427365085</v>
      </c>
      <c r="AI1003" s="23">
        <f ca="1">SQRT(Inputs!$B$38)*M1003+SQRT(1-Inputs!$B$38)*_xlfn.NORM.S.INV(RAND())</f>
        <v>-0.61969086656679429</v>
      </c>
      <c r="AJ1003" s="23">
        <f ca="1">SQRT(Inputs!$B$38)*C1003+SQRT(1-Inputs!$B$38)*_xlfn.NORM.S.INV(RAND())</f>
        <v>1.5841771264407796</v>
      </c>
      <c r="AK1003" s="23">
        <f ca="1">SQRT(Inputs!$B$38)*D1003+SQRT(1-Inputs!$B$38)*_xlfn.NORM.S.INV(RAND())</f>
        <v>-0.85149348102489464</v>
      </c>
      <c r="AL1003" s="23">
        <f ca="1">SQRT(Inputs!$B$38)*E1003+SQRT(1-Inputs!$B$38)*_xlfn.NORM.S.INV(RAND())</f>
        <v>2.0497403026417955</v>
      </c>
      <c r="AM1003" s="23">
        <f ca="1">SQRT(Inputs!$B$38)*F1003+SQRT(1-Inputs!$B$38)*_xlfn.NORM.S.INV(RAND())</f>
        <v>-0.45553817973304717</v>
      </c>
      <c r="AN1003" s="23">
        <f ca="1">SQRT(Inputs!$B$38)*G1003+SQRT(1-Inputs!$B$38)*_xlfn.NORM.S.INV(RAND())</f>
        <v>-5.2334508732172713E-2</v>
      </c>
      <c r="AO1003" s="23">
        <f ca="1">SQRT(Inputs!$B$38)*H1003+SQRT(1-Inputs!$B$38)*_xlfn.NORM.S.INV(RAND())</f>
        <v>-1.0623387988620427</v>
      </c>
      <c r="AP1003" s="23">
        <f ca="1">SQRT(Inputs!$B$38)*I1003+SQRT(1-Inputs!$B$38)*_xlfn.NORM.S.INV(RAND())</f>
        <v>-0.26758985182408945</v>
      </c>
      <c r="AQ1003" s="23">
        <f ca="1">SQRT(Inputs!$B$38)*J1003+SQRT(1-Inputs!$B$38)*_xlfn.NORM.S.INV(RAND())</f>
        <v>-0.99634060277430603</v>
      </c>
      <c r="AR1003" s="23">
        <f ca="1">SQRT(Inputs!$B$38)*K1003+SQRT(1-Inputs!$B$38)*_xlfn.NORM.S.INV(RAND())</f>
        <v>0.63766354614927745</v>
      </c>
      <c r="AS1003" s="23">
        <f ca="1">SQRT(Inputs!$B$38)*L1003+SQRT(1-Inputs!$B$38)*_xlfn.NORM.S.INV(RAND())</f>
        <v>0.63575184371125759</v>
      </c>
      <c r="AT1003" s="23">
        <f ca="1">SQRT(Inputs!$B$38)*M1003+SQRT(1-Inputs!$B$38)*_xlfn.NORM.S.INV(RAND())</f>
        <v>-0.52160339771305297</v>
      </c>
      <c r="AU1003" s="15">
        <f ca="1">Inputs!$B$6*EXP($B$8-0.5*C$5^2+C$5*N1003)</f>
        <v>4615.8735352282283</v>
      </c>
      <c r="AV1003" s="15">
        <f t="shared" ca="1" si="547"/>
        <v>5646.6145605473803</v>
      </c>
      <c r="AW1003" s="15">
        <f t="shared" ca="1" si="548"/>
        <v>8732.3534623344985</v>
      </c>
      <c r="AX1003" s="15">
        <f t="shared" ca="1" si="549"/>
        <v>9882.499209992573</v>
      </c>
      <c r="AY1003" s="15">
        <f t="shared" ca="1" si="550"/>
        <v>10463.040442148958</v>
      </c>
      <c r="AZ1003" s="15">
        <f t="shared" ca="1" si="551"/>
        <v>9896.4670003336942</v>
      </c>
      <c r="BA1003" s="15">
        <f t="shared" ca="1" si="552"/>
        <v>10493.724757378832</v>
      </c>
      <c r="BB1003" s="15">
        <f t="shared" ca="1" si="553"/>
        <v>14592.812788768688</v>
      </c>
      <c r="BC1003" s="15">
        <f t="shared" ca="1" si="554"/>
        <v>20421.860089217782</v>
      </c>
      <c r="BD1003" s="15">
        <f t="shared" ca="1" si="555"/>
        <v>22976.386615997359</v>
      </c>
      <c r="BE1003" s="15">
        <f t="shared" ca="1" si="556"/>
        <v>30298.542135312102</v>
      </c>
      <c r="BF1003" s="15">
        <f ca="1">Inputs!$B$13*EXP($B$9-0.5*C$6^2+C$6*Y1003)</f>
        <v>16566.382168617158</v>
      </c>
      <c r="BG1003" s="15">
        <f t="shared" ca="1" si="557"/>
        <v>22275.505242126332</v>
      </c>
      <c r="BH1003" s="15">
        <f t="shared" ca="1" si="558"/>
        <v>37231.952259110651</v>
      </c>
      <c r="BI1003" s="15">
        <f t="shared" ca="1" si="559"/>
        <v>47495.955621567962</v>
      </c>
      <c r="BJ1003" s="15">
        <f t="shared" ca="1" si="560"/>
        <v>46614.531670966142</v>
      </c>
      <c r="BK1003" s="15">
        <f t="shared" ca="1" si="561"/>
        <v>41770.95323651698</v>
      </c>
      <c r="BL1003" s="15">
        <f t="shared" ca="1" si="562"/>
        <v>57234.13430590363</v>
      </c>
      <c r="BM1003" s="15">
        <f t="shared" ca="1" si="563"/>
        <v>84604.53316956565</v>
      </c>
      <c r="BN1003" s="15">
        <f t="shared" ca="1" si="564"/>
        <v>92169.178011442462</v>
      </c>
      <c r="BO1003" s="15">
        <f t="shared" ca="1" si="565"/>
        <v>119869.5712917756</v>
      </c>
      <c r="BP1003" s="15">
        <f t="shared" ca="1" si="566"/>
        <v>137533.86139253661</v>
      </c>
      <c r="BQ1003" s="15">
        <f ca="1">Inputs!$B$20*EXP($B$10-0.5*C$7^2+C$7*AJ1003)</f>
        <v>7523.6666727927932</v>
      </c>
      <c r="BR1003" s="15">
        <f t="shared" ca="1" si="567"/>
        <v>7789.8205028662178</v>
      </c>
      <c r="BS1003" s="15">
        <f t="shared" ca="1" si="568"/>
        <v>19218.560219393919</v>
      </c>
      <c r="BT1003" s="15">
        <f t="shared" ca="1" si="569"/>
        <v>23513.508520910575</v>
      </c>
      <c r="BU1003" s="15">
        <f t="shared" ca="1" si="570"/>
        <v>32176.843782244887</v>
      </c>
      <c r="BV1003" s="15">
        <f t="shared" ca="1" si="571"/>
        <v>35238.315315415522</v>
      </c>
      <c r="BW1003" s="15">
        <f t="shared" ca="1" si="572"/>
        <v>46465.548923590577</v>
      </c>
      <c r="BX1003" s="15">
        <f t="shared" ca="1" si="573"/>
        <v>53222.740163546041</v>
      </c>
      <c r="BY1003" s="15">
        <f t="shared" ca="1" si="574"/>
        <v>84250.459917970264</v>
      </c>
      <c r="BZ1003" s="15">
        <f t="shared" ca="1" si="575"/>
        <v>132871.07965905391</v>
      </c>
      <c r="CA1003" s="15">
        <f t="shared" ca="1" si="576"/>
        <v>170121.22339058717</v>
      </c>
      <c r="CB1003" s="15">
        <f ca="1">(AU1003*DCF!C$10-DCF!C$5*MAX(AU1003*DCF!C$10,0)-MAX(AU1003-Inputs!$B$6,0)/Inputs!$B$10)*DCF!C$6</f>
        <v>1045.5439540870459</v>
      </c>
      <c r="CC1003" s="15">
        <f ca="1">(AV1003*DCF!D$10-DCF!D$5*MAX(AV1003*DCF!D$10,0)-MAX(AV1003-AU1003,0)/Inputs!$B$10)*DCF!D$6</f>
        <v>1125.0048219604137</v>
      </c>
      <c r="CD1003" s="15">
        <f ca="1">(AW1003*DCF!E$10-DCF!E$5*MAX(AW1003*DCF!E$10,0)-MAX(AW1003-AV1003,0)/Inputs!$B$10)*DCF!E$6</f>
        <v>1321.1252207788268</v>
      </c>
      <c r="CE1003" s="15">
        <f ca="1">(AX1003*DCF!F$10-DCF!F$5*MAX(AX1003*DCF!F$10,0)-MAX(AX1003-AW1003,0)/Inputs!$B$10)*DCF!F$6</f>
        <v>1918.0170133378581</v>
      </c>
      <c r="CF1003" s="15">
        <f ca="1">(AY1003*DCF!G$10-DCF!G$5*MAX(AY1003*DCF!G$10,0)-MAX(AY1003-AX1003,0)/Inputs!$B$10)*DCF!G$6</f>
        <v>2044.2132099948399</v>
      </c>
      <c r="CG1003" s="15">
        <f ca="1">(AZ1003*DCF!H$10-DCF!H$5*MAX(AZ1003*DCF!H$10,0)-MAX(AZ1003-AY1003,0)/Inputs!$B$10)*DCF!H$6</f>
        <v>1921.4061666718417</v>
      </c>
      <c r="CH1003" s="15">
        <f ca="1">(BA1003*DCF!I$10-DCF!I$5*MAX(BA1003*DCF!I$10,0)-MAX(BA1003-AZ1003,0)/Inputs!$B$10)*DCF!I$6</f>
        <v>1818.8495027499084</v>
      </c>
      <c r="CI1003" s="15">
        <f ca="1">(BB1003*DCF!J$10-DCF!J$5*MAX(BB1003*DCF!J$10,0)-MAX(BB1003-BA1003,0)/Inputs!$B$10)*DCF!J$6</f>
        <v>1883.0112910032713</v>
      </c>
      <c r="CJ1003" s="15">
        <f ca="1">(BC1003*DCF!K$10-DCF!K$5*MAX(BC1003*DCF!K$10,0)-MAX(BC1003-BB1003,0)/Inputs!$B$10)*DCF!K$6</f>
        <v>2471.6136097442441</v>
      </c>
      <c r="CK1003" s="15">
        <f ca="1">(BD1003*DCF!L$10-DCF!L$5*MAX(BD1003*DCF!L$10,0)-MAX(BD1003-BC1003,0)/Inputs!$B$10)*DCF!L$6</f>
        <v>3134.9343786073409</v>
      </c>
      <c r="CL1003" s="15">
        <f ca="1">(BE1003*DCF!M$10-DCF!M$5*MAX(BE1003*DCF!M$10,0)-MAX(BE1003-BD1003,0)/Inputs!$B$10)*DCF!M$6</f>
        <v>3400.8064647127121</v>
      </c>
      <c r="CM1003" s="15">
        <f ca="1">(BF1003*DCF!C$28-DCF!C$5*MAX(BF1003*DCF!C$28,0)-MAX(BF1003-Inputs!$B$13,0)/Inputs!$B$17)*DCF!C$6</f>
        <v>3859.7890297543699</v>
      </c>
      <c r="CN1003" s="15">
        <f ca="1">(BG1003*DCF!D$28-DCF!D$5*MAX(BG1003*DCF!D$28,0)-MAX(BG1003-BF1003,0)/Inputs!$B$17)*DCF!D$6</f>
        <v>5342.6323391140613</v>
      </c>
      <c r="CO1003" s="15">
        <f ca="1">(BH1003*DCF!E$28-DCF!E$5*MAX(BH1003*DCF!E$28,0)-MAX(BH1003-BG1003,0)/Inputs!$B$17)*DCF!E$6</f>
        <v>7597.042013621598</v>
      </c>
      <c r="CP1003" s="15">
        <f ca="1">(BI1003*DCF!F$28-DCF!F$5*MAX(BI1003*DCF!F$28,0)-MAX(BI1003-BH1003,0)/Inputs!$B$17)*DCF!F$6</f>
        <v>11025.176819736136</v>
      </c>
      <c r="CQ1003" s="15">
        <f ca="1">(BJ1003*DCF!G$28-DCF!G$5*MAX(BJ1003*DCF!G$28,0)-MAX(BJ1003-BI1003,0)/Inputs!$B$17)*DCF!G$6</f>
        <v>12094.493905464846</v>
      </c>
      <c r="CR1003" s="15">
        <f ca="1">(BK1003*DCF!H$28-DCF!H$5*MAX(BK1003*DCF!H$28,0)-MAX(BK1003-BJ1003,0)/Inputs!$B$17)*DCF!H$6</f>
        <v>10330.417582963786</v>
      </c>
      <c r="CS1003" s="15">
        <f ca="1">(BL1003*DCF!I$28-DCF!I$5*MAX(BL1003*DCF!I$28,0)-MAX(BL1003-BK1003,0)/Inputs!$B$17)*DCF!I$6</f>
        <v>11239.339965983256</v>
      </c>
      <c r="CT1003" s="15">
        <f ca="1">(BM1003*DCF!J$28-DCF!J$5*MAX(BM1003*DCF!J$28,0)-MAX(BM1003-BL1003,0)/Inputs!$B$17)*DCF!J$6</f>
        <v>15244.743157572189</v>
      </c>
      <c r="CU1003" s="15">
        <f ca="1">(BN1003*DCF!K$28-DCF!K$5*MAX(BN1003*DCF!K$28,0)-MAX(BN1003-BM1003,0)/Inputs!$B$17)*DCF!K$6</f>
        <v>18538.016762688181</v>
      </c>
      <c r="CV1003" s="15">
        <f ca="1">(BO1003*DCF!L$28-DCF!L$5*MAX(BO1003*DCF!L$28,0)-MAX(BO1003-BN1003,0)/Inputs!$B$17)*DCF!L$6</f>
        <v>20782.149830179285</v>
      </c>
      <c r="CW1003" s="15">
        <f ca="1">(BP1003*DCF!M$28-DCF!M$5*MAX(BP1003*DCF!M$28,0)-MAX(BP1003-BO1003,0)/Inputs!$B$17)*DCF!M$6</f>
        <v>24030.66094619509</v>
      </c>
      <c r="CX1003" s="15">
        <f ca="1">(BQ1003*DCF!C$46-DCF!C$5*MAX(BQ1003*DCF!C$46,0)-MAX(BQ1003-Inputs!$B$20,0)/Inputs!$B$24)*DCF!C$6</f>
        <v>-3734.1801428125586</v>
      </c>
      <c r="CY1003" s="15">
        <f ca="1">(BR1003*DCF!D$46-DCF!D$5*MAX(BR1003*DCF!D$46,0)-MAX(BR1003-BQ1003,0)/Inputs!$B$24)*DCF!D$6</f>
        <v>-1443.1063288917908</v>
      </c>
      <c r="CZ1003" s="15">
        <f ca="1">(BS1003*DCF!E$46-DCF!E$5*MAX(BS1003*DCF!E$46,0)-MAX(BS1003-BR1003,0)/Inputs!$B$24)*DCF!E$6</f>
        <v>-6777.5227759944582</v>
      </c>
      <c r="DA1003" s="15">
        <f ca="1">(BT1003*DCF!F$46-DCF!F$5*MAX(BT1003*DCF!F$46,0)-MAX(BT1003-BS1003,0)/Inputs!$B$24)*DCF!F$6</f>
        <v>-3276.3288044893006</v>
      </c>
      <c r="DB1003" s="15">
        <f ca="1">(BU1003*DCF!G$46-DCF!G$5*MAX(BU1003*DCF!G$46,0)-MAX(BU1003-BT1003,0)/Inputs!$B$24)*DCF!G$6</f>
        <v>-3996.540266461956</v>
      </c>
      <c r="DC1003" s="15">
        <f ca="1">(BV1003*DCF!H$46-DCF!H$5*MAX(BV1003*DCF!H$46,0)-MAX(BV1003-BU1003,0)/Inputs!$B$24)*DCF!H$6</f>
        <v>-951.33352098547448</v>
      </c>
      <c r="DD1003" s="15">
        <f ca="1">(BW1003*DCF!I$46-DCF!I$5*MAX(BW1003*DCF!I$46,0)-MAX(BW1003-BV1003,0)/Inputs!$B$24)*DCF!I$6</f>
        <v>-2149.7645761227591</v>
      </c>
      <c r="DE1003" s="15">
        <f ca="1">(BX1003*DCF!J$46-DCF!J$5*MAX(BX1003*DCF!J$46,0)-MAX(BX1003-BW1003,0)/Inputs!$B$24)*DCF!J$6</f>
        <v>440.65000818133745</v>
      </c>
      <c r="DF1003" s="15">
        <f ca="1">(BY1003*DCF!K$46-DCF!K$5*MAX(BY1003*DCF!K$46,0)-MAX(BY1003-BX1003,0)/Inputs!$B$24)*DCF!K$6</f>
        <v>-2788.2976439298141</v>
      </c>
      <c r="DG1003" s="15">
        <f ca="1">(BZ1003*DCF!L$46-DCF!L$5*MAX(BZ1003*DCF!L$46,0)-MAX(BZ1003-BY1003,0)/Inputs!$B$24)*DCF!L$6</f>
        <v>-1818.2442152708661</v>
      </c>
      <c r="DH1003" s="15">
        <f ca="1">(CA1003*DCF!M$46-DCF!M$5*MAX(CA1003*DCF!M$46,0)-MAX(CA1003-BZ1003,0)/Inputs!$B$24)*DCF!M$6</f>
        <v>5549.4626525557887</v>
      </c>
      <c r="DI1003" s="15">
        <f ca="1">SUM(CB1003:CL1003)+BE1003*DCF!M$10*(1+Inputs!$B$30)*(1-Inputs!$B$33)*(1-Inputs!$B$30/Inputs!$B$31)/(Inputs!$B$29-Inputs!$B$30)*DCF!M$6</f>
        <v>106405.76905296367</v>
      </c>
      <c r="DJ1003" s="15">
        <f ca="1">SUM(CM1003:CW1003)+BP1003*DCF!M$28*(1+Inputs!$B$30)*(1-Inputs!$B$33)*(1-Inputs!$B$30/Inputs!$B$31)/(Inputs!$B$29-Inputs!$B$30)*DCF!M$6</f>
        <v>650429.20228989399</v>
      </c>
      <c r="DK1003" s="15">
        <f ca="1">SUM(CX1003:DH1003)+CA1003*DCF!M$46*(1+Inputs!$B$30)*(1-Inputs!$B$33)*(1-Inputs!$B$30/Inputs!$B$31)/(Inputs!$B$29-Inputs!$B$30)*DCF!M$6</f>
        <v>242082.35789482915</v>
      </c>
      <c r="DM1003" s="15">
        <f ca="1">DI1003+DJ1003+DK1003+Inputs!$B$34+Inputs!$B$36-Inputs!$B$35</f>
        <v>1075768.3292376869</v>
      </c>
    </row>
    <row r="1004" spans="1:117" x14ac:dyDescent="0.75">
      <c r="A1004" s="11">
        <v>991</v>
      </c>
      <c r="C1004" s="23">
        <f t="shared" ref="C1004:M1013" ca="1" si="579">_xlfn.NORM.S.INV(RAND())</f>
        <v>1.2551788587279942</v>
      </c>
      <c r="D1004" s="23">
        <f t="shared" ca="1" si="579"/>
        <v>-0.75468290362447832</v>
      </c>
      <c r="E1004" s="23">
        <f t="shared" ca="1" si="579"/>
        <v>-2.2159823067061924E-2</v>
      </c>
      <c r="F1004" s="23">
        <f t="shared" ca="1" si="579"/>
        <v>0.40606591064030928</v>
      </c>
      <c r="G1004" s="23">
        <f t="shared" ca="1" si="579"/>
        <v>-0.41947739251852784</v>
      </c>
      <c r="H1004" s="23">
        <f t="shared" ca="1" si="579"/>
        <v>-0.65196885798065141</v>
      </c>
      <c r="I1004" s="23">
        <f t="shared" ca="1" si="579"/>
        <v>2.6181933453268482</v>
      </c>
      <c r="J1004" s="23">
        <f t="shared" ca="1" si="579"/>
        <v>-5.467456151173429E-2</v>
      </c>
      <c r="K1004" s="23">
        <f t="shared" ca="1" si="579"/>
        <v>0.31529047985459274</v>
      </c>
      <c r="L1004" s="23">
        <f t="shared" ca="1" si="579"/>
        <v>-1.4151394338577361</v>
      </c>
      <c r="M1004" s="23">
        <f t="shared" ca="1" si="579"/>
        <v>-0.42396360457640753</v>
      </c>
      <c r="N1004" s="23">
        <f ca="1">SQRT(Inputs!$B$38)*C1004+SQRT(1-Inputs!$B$38)*_xlfn.NORM.S.INV(RAND())</f>
        <v>0.43016531320562618</v>
      </c>
      <c r="O1004" s="23">
        <f ca="1">SQRT(Inputs!$B$38)*D1004+SQRT(1-Inputs!$B$38)*_xlfn.NORM.S.INV(RAND())</f>
        <v>-1.1950668399722004</v>
      </c>
      <c r="P1004" s="23">
        <f ca="1">SQRT(Inputs!$B$38)*E1004+SQRT(1-Inputs!$B$38)*_xlfn.NORM.S.INV(RAND())</f>
        <v>0.60302995888197941</v>
      </c>
      <c r="Q1004" s="23">
        <f ca="1">SQRT(Inputs!$B$38)*F1004+SQRT(1-Inputs!$B$38)*_xlfn.NORM.S.INV(RAND())</f>
        <v>1.6690194867716532</v>
      </c>
      <c r="R1004" s="23">
        <f ca="1">SQRT(Inputs!$B$38)*G1004+SQRT(1-Inputs!$B$38)*_xlfn.NORM.S.INV(RAND())</f>
        <v>0.72601624449175184</v>
      </c>
      <c r="S1004" s="23">
        <f ca="1">SQRT(Inputs!$B$38)*H1004+SQRT(1-Inputs!$B$38)*_xlfn.NORM.S.INV(RAND())</f>
        <v>-0.57989064365291587</v>
      </c>
      <c r="T1004" s="23">
        <f ca="1">SQRT(Inputs!$B$38)*I1004+SQRT(1-Inputs!$B$38)*_xlfn.NORM.S.INV(RAND())</f>
        <v>0.97103862510493444</v>
      </c>
      <c r="U1004" s="23">
        <f ca="1">SQRT(Inputs!$B$38)*J1004+SQRT(1-Inputs!$B$38)*_xlfn.NORM.S.INV(RAND())</f>
        <v>-1.5595934587148936</v>
      </c>
      <c r="V1004" s="23">
        <f ca="1">SQRT(Inputs!$B$38)*K1004+SQRT(1-Inputs!$B$38)*_xlfn.NORM.S.INV(RAND())</f>
        <v>0.20487720150147062</v>
      </c>
      <c r="W1004" s="23">
        <f ca="1">SQRT(Inputs!$B$38)*L1004+SQRT(1-Inputs!$B$38)*_xlfn.NORM.S.INV(RAND())</f>
        <v>1.4109723883918974</v>
      </c>
      <c r="X1004" s="23">
        <f ca="1">SQRT(Inputs!$B$38)*M1004+SQRT(1-Inputs!$B$38)*_xlfn.NORM.S.INV(RAND())</f>
        <v>-0.60166275410902492</v>
      </c>
      <c r="Y1004" s="23">
        <f ca="1">SQRT(Inputs!$B$38)*C1004+SQRT(1-Inputs!$B$38)*_xlfn.NORM.S.INV(RAND())</f>
        <v>1.1193059797850833</v>
      </c>
      <c r="Z1004" s="23">
        <f ca="1">SQRT(Inputs!$B$38)*D1004+SQRT(1-Inputs!$B$38)*_xlfn.NORM.S.INV(RAND())</f>
        <v>-0.54418515612867979</v>
      </c>
      <c r="AA1004" s="23">
        <f ca="1">SQRT(Inputs!$B$38)*E1004+SQRT(1-Inputs!$B$38)*_xlfn.NORM.S.INV(RAND())</f>
        <v>0.59057707863251807</v>
      </c>
      <c r="AB1004" s="23">
        <f ca="1">SQRT(Inputs!$B$38)*F1004+SQRT(1-Inputs!$B$38)*_xlfn.NORM.S.INV(RAND())</f>
        <v>1.371735253740056</v>
      </c>
      <c r="AC1004" s="23">
        <f ca="1">SQRT(Inputs!$B$38)*G1004+SQRT(1-Inputs!$B$38)*_xlfn.NORM.S.INV(RAND())</f>
        <v>-2.4278910142091585</v>
      </c>
      <c r="AD1004" s="23">
        <f ca="1">SQRT(Inputs!$B$38)*H1004+SQRT(1-Inputs!$B$38)*_xlfn.NORM.S.INV(RAND())</f>
        <v>0.70637578507862497</v>
      </c>
      <c r="AE1004" s="23">
        <f ca="1">SQRT(Inputs!$B$38)*I1004+SQRT(1-Inputs!$B$38)*_xlfn.NORM.S.INV(RAND())</f>
        <v>1.2592151338893081</v>
      </c>
      <c r="AF1004" s="23">
        <f ca="1">SQRT(Inputs!$B$38)*J1004+SQRT(1-Inputs!$B$38)*_xlfn.NORM.S.INV(RAND())</f>
        <v>0.86466637270186308</v>
      </c>
      <c r="AG1004" s="23">
        <f ca="1">SQRT(Inputs!$B$38)*K1004+SQRT(1-Inputs!$B$38)*_xlfn.NORM.S.INV(RAND())</f>
        <v>-1.0062645998109505</v>
      </c>
      <c r="AH1004" s="23">
        <f ca="1">SQRT(Inputs!$B$38)*L1004+SQRT(1-Inputs!$B$38)*_xlfn.NORM.S.INV(RAND())</f>
        <v>-0.72999996183100568</v>
      </c>
      <c r="AI1004" s="23">
        <f ca="1">SQRT(Inputs!$B$38)*M1004+SQRT(1-Inputs!$B$38)*_xlfn.NORM.S.INV(RAND())</f>
        <v>-0.54265782747760571</v>
      </c>
      <c r="AJ1004" s="23">
        <f ca="1">SQRT(Inputs!$B$38)*C1004+SQRT(1-Inputs!$B$38)*_xlfn.NORM.S.INV(RAND())</f>
        <v>1.0108666554327201</v>
      </c>
      <c r="AK1004" s="23">
        <f ca="1">SQRT(Inputs!$B$38)*D1004+SQRT(1-Inputs!$B$38)*_xlfn.NORM.S.INV(RAND())</f>
        <v>-0.18247751059954442</v>
      </c>
      <c r="AL1004" s="23">
        <f ca="1">SQRT(Inputs!$B$38)*E1004+SQRT(1-Inputs!$B$38)*_xlfn.NORM.S.INV(RAND())</f>
        <v>-0.90609185144081794</v>
      </c>
      <c r="AM1004" s="23">
        <f ca="1">SQRT(Inputs!$B$38)*F1004+SQRT(1-Inputs!$B$38)*_xlfn.NORM.S.INV(RAND())</f>
        <v>0.74863834970528786</v>
      </c>
      <c r="AN1004" s="23">
        <f ca="1">SQRT(Inputs!$B$38)*G1004+SQRT(1-Inputs!$B$38)*_xlfn.NORM.S.INV(RAND())</f>
        <v>6.9924409256749032E-2</v>
      </c>
      <c r="AO1004" s="23">
        <f ca="1">SQRT(Inputs!$B$38)*H1004+SQRT(1-Inputs!$B$38)*_xlfn.NORM.S.INV(RAND())</f>
        <v>0.37010170634862261</v>
      </c>
      <c r="AP1004" s="23">
        <f ca="1">SQRT(Inputs!$B$38)*I1004+SQRT(1-Inputs!$B$38)*_xlfn.NORM.S.INV(RAND())</f>
        <v>1.4498718769293717</v>
      </c>
      <c r="AQ1004" s="23">
        <f ca="1">SQRT(Inputs!$B$38)*J1004+SQRT(1-Inputs!$B$38)*_xlfn.NORM.S.INV(RAND())</f>
        <v>9.8298812016596709E-2</v>
      </c>
      <c r="AR1004" s="23">
        <f ca="1">SQRT(Inputs!$B$38)*K1004+SQRT(1-Inputs!$B$38)*_xlfn.NORM.S.INV(RAND())</f>
        <v>6.8293301070516982E-2</v>
      </c>
      <c r="AS1004" s="23">
        <f ca="1">SQRT(Inputs!$B$38)*L1004+SQRT(1-Inputs!$B$38)*_xlfn.NORM.S.INV(RAND())</f>
        <v>0.23552175764433592</v>
      </c>
      <c r="AT1004" s="23">
        <f ca="1">SQRT(Inputs!$B$38)*M1004+SQRT(1-Inputs!$B$38)*_xlfn.NORM.S.INV(RAND())</f>
        <v>-1.2269666576208027</v>
      </c>
      <c r="AU1004" s="15">
        <f ca="1">Inputs!$B$6*EXP($B$8-0.5*C$5^2+C$5*N1004)</f>
        <v>5320.0852057583334</v>
      </c>
      <c r="AV1004" s="15">
        <f t="shared" ca="1" si="547"/>
        <v>5432.2810472659721</v>
      </c>
      <c r="AW1004" s="15">
        <f t="shared" ca="1" si="548"/>
        <v>7184.9756718950275</v>
      </c>
      <c r="AX1004" s="15">
        <f t="shared" ca="1" si="549"/>
        <v>10805.935267480138</v>
      </c>
      <c r="AY1004" s="15">
        <f t="shared" ca="1" si="550"/>
        <v>14374.5296290363</v>
      </c>
      <c r="AZ1004" s="15">
        <f t="shared" ca="1" si="551"/>
        <v>16492.893419180928</v>
      </c>
      <c r="BA1004" s="15">
        <f t="shared" ca="1" si="552"/>
        <v>22342.114834656491</v>
      </c>
      <c r="BB1004" s="15">
        <f t="shared" ca="1" si="553"/>
        <v>23396.616860856044</v>
      </c>
      <c r="BC1004" s="15">
        <f t="shared" ca="1" si="554"/>
        <v>29227.243887755078</v>
      </c>
      <c r="BD1004" s="15">
        <f t="shared" ca="1" si="555"/>
        <v>40857.579002921724</v>
      </c>
      <c r="BE1004" s="15">
        <f t="shared" ca="1" si="556"/>
        <v>47395.959290527229</v>
      </c>
      <c r="BF1004" s="15">
        <f ca="1">Inputs!$B$13*EXP($B$9-0.5*C$6^2+C$6*Y1004)</f>
        <v>17267.28684285429</v>
      </c>
      <c r="BG1004" s="15">
        <f t="shared" ca="1" si="557"/>
        <v>19076.086563332086</v>
      </c>
      <c r="BH1004" s="15">
        <f t="shared" ca="1" si="558"/>
        <v>25706.02624353654</v>
      </c>
      <c r="BI1004" s="15">
        <f t="shared" ca="1" si="559"/>
        <v>38865.590215639073</v>
      </c>
      <c r="BJ1004" s="15">
        <f t="shared" ca="1" si="560"/>
        <v>33577.068508157121</v>
      </c>
      <c r="BK1004" s="15">
        <f t="shared" ca="1" si="561"/>
        <v>45369.354007962109</v>
      </c>
      <c r="BL1004" s="15">
        <f t="shared" ca="1" si="562"/>
        <v>65609.222951214135</v>
      </c>
      <c r="BM1004" s="15">
        <f t="shared" ca="1" si="563"/>
        <v>89793.098508570241</v>
      </c>
      <c r="BN1004" s="15">
        <f t="shared" ca="1" si="564"/>
        <v>97888.970494872294</v>
      </c>
      <c r="BO1004" s="15">
        <f t="shared" ca="1" si="565"/>
        <v>110643.71803689837</v>
      </c>
      <c r="BP1004" s="15">
        <f t="shared" ca="1" si="566"/>
        <v>128061.26237073657</v>
      </c>
      <c r="BQ1004" s="15">
        <f ca="1">Inputs!$B$20*EXP($B$10-0.5*C$7^2+C$7*AJ1004)</f>
        <v>6139.2974238300021</v>
      </c>
      <c r="BR1004" s="15">
        <f t="shared" ca="1" si="567"/>
        <v>7861.2106251780824</v>
      </c>
      <c r="BS1004" s="15">
        <f t="shared" ca="1" si="568"/>
        <v>8298.5076503537457</v>
      </c>
      <c r="BT1004" s="15">
        <f t="shared" ca="1" si="569"/>
        <v>13924.760989226477</v>
      </c>
      <c r="BU1004" s="15">
        <f t="shared" ca="1" si="570"/>
        <v>19627.341424311624</v>
      </c>
      <c r="BV1004" s="15">
        <f t="shared" ca="1" si="571"/>
        <v>29681.895330096835</v>
      </c>
      <c r="BW1004" s="15">
        <f t="shared" ca="1" si="572"/>
        <v>56295.460826861803</v>
      </c>
      <c r="BX1004" s="15">
        <f t="shared" ca="1" si="573"/>
        <v>80305.281268128252</v>
      </c>
      <c r="BY1004" s="15">
        <f t="shared" ca="1" si="574"/>
        <v>114001.20979828447</v>
      </c>
      <c r="BZ1004" s="15">
        <f t="shared" ca="1" si="575"/>
        <v>167037.53351398453</v>
      </c>
      <c r="CA1004" s="15">
        <f t="shared" ca="1" si="576"/>
        <v>188671.39667937852</v>
      </c>
      <c r="CB1004" s="15">
        <f ca="1">(AU1004*DCF!C$10-DCF!C$5*MAX(AU1004*DCF!C$10,0)-MAX(AU1004-Inputs!$B$6,0)/Inputs!$B$10)*DCF!C$6</f>
        <v>1040.5227993568983</v>
      </c>
      <c r="CC1004" s="15">
        <f ca="1">(AV1004*DCF!D$10-DCF!D$5*MAX(AV1004*DCF!D$10,0)-MAX(AV1004-AU1004,0)/Inputs!$B$10)*DCF!D$6</f>
        <v>1296.725683197154</v>
      </c>
      <c r="CD1004" s="15">
        <f ca="1">(AW1004*DCF!E$10-DCF!E$5*MAX(AW1004*DCF!E$10,0)-MAX(AW1004-AV1004,0)/Inputs!$B$10)*DCF!E$6</f>
        <v>1264.1170959632057</v>
      </c>
      <c r="CE1004" s="15">
        <f ca="1">(AX1004*DCF!F$10-DCF!F$5*MAX(AX1004*DCF!F$10,0)-MAX(AX1004-AW1004,0)/Inputs!$B$10)*DCF!F$6</f>
        <v>1605.4865299289499</v>
      </c>
      <c r="CF1004" s="15">
        <f ca="1">(AY1004*DCF!G$10-DCF!G$5*MAX(AY1004*DCF!G$10,0)-MAX(AY1004-AX1004,0)/Inputs!$B$10)*DCF!G$6</f>
        <v>2275.7804002547023</v>
      </c>
      <c r="CG1004" s="15">
        <f ca="1">(AZ1004*DCF!H$10-DCF!H$5*MAX(AZ1004*DCF!H$10,0)-MAX(AZ1004-AY1004,0)/Inputs!$B$10)*DCF!H$6</f>
        <v>2825.9536197559141</v>
      </c>
      <c r="CH1004" s="15">
        <f ca="1">(BA1004*DCF!I$10-DCF!I$5*MAX(BA1004*DCF!I$10,0)-MAX(BA1004-AZ1004,0)/Inputs!$B$10)*DCF!I$6</f>
        <v>3121.612087128362</v>
      </c>
      <c r="CI1004" s="15">
        <f ca="1">(BB1004*DCF!J$10-DCF!J$5*MAX(BB1004*DCF!J$10,0)-MAX(BB1004-BA1004,0)/Inputs!$B$10)*DCF!J$6</f>
        <v>3855.121335790855</v>
      </c>
      <c r="CJ1004" s="15">
        <f ca="1">(BC1004*DCF!K$10-DCF!K$5*MAX(BC1004*DCF!K$10,0)-MAX(BC1004-BB1004,0)/Inputs!$B$10)*DCF!K$6</f>
        <v>3888.9178483770092</v>
      </c>
      <c r="CK1004" s="15">
        <f ca="1">(BD1004*DCF!L$10-DCF!L$5*MAX(BD1004*DCF!L$10,0)-MAX(BD1004-BC1004,0)/Inputs!$B$10)*DCF!L$6</f>
        <v>4658.1092180929045</v>
      </c>
      <c r="CL1004" s="15">
        <f ca="1">(BE1004*DCF!M$10-DCF!M$5*MAX(BE1004*DCF!M$10,0)-MAX(BE1004-BD1004,0)/Inputs!$B$10)*DCF!M$6</f>
        <v>5907.1034900959303</v>
      </c>
      <c r="CM1004" s="15">
        <f ca="1">(BF1004*DCF!C$28-DCF!C$5*MAX(BF1004*DCF!C$28,0)-MAX(BF1004-Inputs!$B$13,0)/Inputs!$B$17)*DCF!C$6</f>
        <v>3911.8287904625263</v>
      </c>
      <c r="CN1004" s="15">
        <f ca="1">(BG1004*DCF!D$28-DCF!D$5*MAX(BG1004*DCF!D$28,0)-MAX(BG1004-BF1004,0)/Inputs!$B$17)*DCF!D$6</f>
        <v>5232.4475469810322</v>
      </c>
      <c r="CO1004" s="15">
        <f ca="1">(BH1004*DCF!E$28-DCF!E$5*MAX(BH1004*DCF!E$28,0)-MAX(BH1004-BG1004,0)/Inputs!$B$17)*DCF!E$6</f>
        <v>5973.7345137799311</v>
      </c>
      <c r="CP1004" s="15">
        <f ca="1">(BI1004*DCF!F$28-DCF!F$5*MAX(BI1004*DCF!F$28,0)-MAX(BI1004-BH1004,0)/Inputs!$B$17)*DCF!F$6</f>
        <v>8155.0773664820899</v>
      </c>
      <c r="CQ1004" s="15">
        <f ca="1">(BJ1004*DCF!G$28-DCF!G$5*MAX(BJ1004*DCF!G$28,0)-MAX(BJ1004-BI1004,0)/Inputs!$B$17)*DCF!G$6</f>
        <v>8711.825172926061</v>
      </c>
      <c r="CR1004" s="15">
        <f ca="1">(BK1004*DCF!H$28-DCF!H$5*MAX(BK1004*DCF!H$28,0)-MAX(BK1004-BJ1004,0)/Inputs!$B$17)*DCF!H$6</f>
        <v>9388.1515606535904</v>
      </c>
      <c r="CS1004" s="15">
        <f ca="1">(BL1004*DCF!I$28-DCF!I$5*MAX(BL1004*DCF!I$28,0)-MAX(BL1004-BK1004,0)/Inputs!$B$17)*DCF!I$6</f>
        <v>12523.166346984373</v>
      </c>
      <c r="CT1004" s="15">
        <f ca="1">(BM1004*DCF!J$28-DCF!J$5*MAX(BM1004*DCF!J$28,0)-MAX(BM1004-BL1004,0)/Inputs!$B$17)*DCF!J$6</f>
        <v>16824.730924507006</v>
      </c>
      <c r="CU1004" s="15">
        <f ca="1">(BN1004*DCF!K$28-DCF!K$5*MAX(BN1004*DCF!K$28,0)-MAX(BN1004-BM1004,0)/Inputs!$B$17)*DCF!K$6</f>
        <v>19680.872782137223</v>
      </c>
      <c r="CV1004" s="15">
        <f ca="1">(BO1004*DCF!L$28-DCF!L$5*MAX(BO1004*DCF!L$28,0)-MAX(BO1004-BN1004,0)/Inputs!$B$17)*DCF!L$6</f>
        <v>20632.523193274603</v>
      </c>
      <c r="CW1004" s="15">
        <f ca="1">(BP1004*DCF!M$28-DCF!M$5*MAX(BP1004*DCF!M$28,0)-MAX(BP1004-BO1004,0)/Inputs!$B$17)*DCF!M$6</f>
        <v>22274.177824203562</v>
      </c>
      <c r="CX1004" s="15">
        <f ca="1">(BQ1004*DCF!C$46-DCF!C$5*MAX(BQ1004*DCF!C$46,0)-MAX(BQ1004-Inputs!$B$20,0)/Inputs!$B$24)*DCF!C$6</f>
        <v>-2775.0328571570453</v>
      </c>
      <c r="CY1004" s="15">
        <f ca="1">(BR1004*DCF!D$46-DCF!D$5*MAX(BR1004*DCF!D$46,0)-MAX(BR1004-BQ1004,0)/Inputs!$B$24)*DCF!D$6</f>
        <v>-2076.4513977542415</v>
      </c>
      <c r="CZ1004" s="15">
        <f ca="1">(BS1004*DCF!E$46-DCF!E$5*MAX(BS1004*DCF!E$46,0)-MAX(BS1004-BR1004,0)/Inputs!$B$24)*DCF!E$6</f>
        <v>-1153.6834271677383</v>
      </c>
      <c r="DA1004" s="15">
        <f ca="1">(BT1004*DCF!F$46-DCF!F$5*MAX(BT1004*DCF!F$46,0)-MAX(BT1004-BS1004,0)/Inputs!$B$24)*DCF!F$6</f>
        <v>-3062.7858344095457</v>
      </c>
      <c r="DB1004" s="15">
        <f ca="1">(BU1004*DCF!G$46-DCF!G$5*MAX(BU1004*DCF!G$46,0)-MAX(BU1004-BT1004,0)/Inputs!$B$24)*DCF!G$6</f>
        <v>-2578.4603757526793</v>
      </c>
      <c r="DC1004" s="15">
        <f ca="1">(BV1004*DCF!H$46-DCF!H$5*MAX(BV1004*DCF!H$46,0)-MAX(BV1004-BU1004,0)/Inputs!$B$24)*DCF!H$6</f>
        <v>-3124.3910209488681</v>
      </c>
      <c r="DD1004" s="15">
        <f ca="1">(BW1004*DCF!I$46-DCF!I$5*MAX(BW1004*DCF!I$46,0)-MAX(BW1004-BV1004,0)/Inputs!$B$24)*DCF!I$6</f>
        <v>-6339.5596075078683</v>
      </c>
      <c r="DE1004" s="15">
        <f ca="1">(BX1004*DCF!J$46-DCF!J$5*MAX(BX1004*DCF!J$46,0)-MAX(BX1004-BW1004,0)/Inputs!$B$24)*DCF!J$6</f>
        <v>-2998.4277028236856</v>
      </c>
      <c r="DF1004" s="15">
        <f ca="1">(BY1004*DCF!K$46-DCF!K$5*MAX(BY1004*DCF!K$46,0)-MAX(BY1004-BX1004,0)/Inputs!$B$24)*DCF!K$6</f>
        <v>-1742.4757054319052</v>
      </c>
      <c r="DG1004" s="15">
        <f ca="1">(BZ1004*DCF!L$46-DCF!L$5*MAX(BZ1004*DCF!L$46,0)-MAX(BZ1004-BY1004,0)/Inputs!$B$24)*DCF!L$6</f>
        <v>-455.76356578515026</v>
      </c>
      <c r="DH1004" s="15">
        <f ca="1">(CA1004*DCF!M$46-DCF!M$5*MAX(CA1004*DCF!M$46,0)-MAX(CA1004-BZ1004,0)/Inputs!$B$24)*DCF!M$6</f>
        <v>10268.403670373138</v>
      </c>
      <c r="DI1004" s="15">
        <f ca="1">SUM(CB1004:CL1004)+BE1004*DCF!M$10*(1+Inputs!$B$30)*(1-Inputs!$B$33)*(1-Inputs!$B$30/Inputs!$B$31)/(Inputs!$B$29-Inputs!$B$30)*DCF!M$6</f>
        <v>163643.0315601569</v>
      </c>
      <c r="DJ1004" s="15">
        <f ca="1">SUM(CM1004:CW1004)+BP1004*DCF!M$28*(1+Inputs!$B$30)*(1-Inputs!$B$33)*(1-Inputs!$B$30/Inputs!$B$31)/(Inputs!$B$29-Inputs!$B$30)*DCF!M$6</f>
        <v>608503.45150591468</v>
      </c>
      <c r="DK1004" s="15">
        <f ca="1">SUM(CX1004:DH1004)+CA1004*DCF!M$46*(1+Inputs!$B$30)*(1-Inputs!$B$33)*(1-Inputs!$B$30/Inputs!$B$31)/(Inputs!$B$29-Inputs!$B$30)*DCF!M$6</f>
        <v>275669.70099765953</v>
      </c>
      <c r="DM1004" s="15">
        <f ca="1">DI1004+DJ1004+DK1004+Inputs!$B$34+Inputs!$B$36-Inputs!$B$35</f>
        <v>1124667.184063731</v>
      </c>
    </row>
    <row r="1005" spans="1:117" x14ac:dyDescent="0.75">
      <c r="A1005" s="11">
        <v>992</v>
      </c>
      <c r="C1005" s="23">
        <f t="shared" ca="1" si="579"/>
        <v>-0.23338130049480926</v>
      </c>
      <c r="D1005" s="23">
        <f t="shared" ca="1" si="579"/>
        <v>-1.0381744300637641</v>
      </c>
      <c r="E1005" s="23">
        <f t="shared" ca="1" si="579"/>
        <v>-0.42800169157283396</v>
      </c>
      <c r="F1005" s="23">
        <f t="shared" ca="1" si="579"/>
        <v>0.93526998348875401</v>
      </c>
      <c r="G1005" s="23">
        <f t="shared" ca="1" si="579"/>
        <v>6.0730936764014254E-2</v>
      </c>
      <c r="H1005" s="23">
        <f t="shared" ca="1" si="579"/>
        <v>0.90364088094543027</v>
      </c>
      <c r="I1005" s="23">
        <f t="shared" ca="1" si="579"/>
        <v>-9.7258829548229703E-2</v>
      </c>
      <c r="J1005" s="23">
        <f t="shared" ca="1" si="579"/>
        <v>1.8464347968238992</v>
      </c>
      <c r="K1005" s="23">
        <f t="shared" ca="1" si="579"/>
        <v>0.3116980253483192</v>
      </c>
      <c r="L1005" s="23">
        <f t="shared" ca="1" si="579"/>
        <v>-0.6288966651357436</v>
      </c>
      <c r="M1005" s="23">
        <f t="shared" ca="1" si="579"/>
        <v>-1.4762158449829081</v>
      </c>
      <c r="N1005" s="23">
        <f ca="1">SQRT(Inputs!$B$38)*C1005+SQRT(1-Inputs!$B$38)*_xlfn.NORM.S.INV(RAND())</f>
        <v>-1.669005256235998</v>
      </c>
      <c r="O1005" s="23">
        <f ca="1">SQRT(Inputs!$B$38)*D1005+SQRT(1-Inputs!$B$38)*_xlfn.NORM.S.INV(RAND())</f>
        <v>-0.32801087114792138</v>
      </c>
      <c r="P1005" s="23">
        <f ca="1">SQRT(Inputs!$B$38)*E1005+SQRT(1-Inputs!$B$38)*_xlfn.NORM.S.INV(RAND())</f>
        <v>-0.72579204827103383</v>
      </c>
      <c r="Q1005" s="23">
        <f ca="1">SQRT(Inputs!$B$38)*F1005+SQRT(1-Inputs!$B$38)*_xlfn.NORM.S.INV(RAND())</f>
        <v>0.19687526778528802</v>
      </c>
      <c r="R1005" s="23">
        <f ca="1">SQRT(Inputs!$B$38)*G1005+SQRT(1-Inputs!$B$38)*_xlfn.NORM.S.INV(RAND())</f>
        <v>-1.057205124927608</v>
      </c>
      <c r="S1005" s="23">
        <f ca="1">SQRT(Inputs!$B$38)*H1005+SQRT(1-Inputs!$B$38)*_xlfn.NORM.S.INV(RAND())</f>
        <v>8.6721069285336516E-3</v>
      </c>
      <c r="T1005" s="23">
        <f ca="1">SQRT(Inputs!$B$38)*I1005+SQRT(1-Inputs!$B$38)*_xlfn.NORM.S.INV(RAND())</f>
        <v>1.3423944076176391</v>
      </c>
      <c r="U1005" s="23">
        <f ca="1">SQRT(Inputs!$B$38)*J1005+SQRT(1-Inputs!$B$38)*_xlfn.NORM.S.INV(RAND())</f>
        <v>-0.85347757393008128</v>
      </c>
      <c r="V1005" s="23">
        <f ca="1">SQRT(Inputs!$B$38)*K1005+SQRT(1-Inputs!$B$38)*_xlfn.NORM.S.INV(RAND())</f>
        <v>-1.1911106577759973</v>
      </c>
      <c r="W1005" s="23">
        <f ca="1">SQRT(Inputs!$B$38)*L1005+SQRT(1-Inputs!$B$38)*_xlfn.NORM.S.INV(RAND())</f>
        <v>0.29682613291880272</v>
      </c>
      <c r="X1005" s="23">
        <f ca="1">SQRT(Inputs!$B$38)*M1005+SQRT(1-Inputs!$B$38)*_xlfn.NORM.S.INV(RAND())</f>
        <v>3.2940393128819689E-2</v>
      </c>
      <c r="Y1005" s="23">
        <f ca="1">SQRT(Inputs!$B$38)*C1005+SQRT(1-Inputs!$B$38)*_xlfn.NORM.S.INV(RAND())</f>
        <v>-1.1882092021202213</v>
      </c>
      <c r="Z1005" s="23">
        <f ca="1">SQRT(Inputs!$B$38)*D1005+SQRT(1-Inputs!$B$38)*_xlfn.NORM.S.INV(RAND())</f>
        <v>0.21502892574164734</v>
      </c>
      <c r="AA1005" s="23">
        <f ca="1">SQRT(Inputs!$B$38)*E1005+SQRT(1-Inputs!$B$38)*_xlfn.NORM.S.INV(RAND())</f>
        <v>0.72413085414579514</v>
      </c>
      <c r="AB1005" s="23">
        <f ca="1">SQRT(Inputs!$B$38)*F1005+SQRT(1-Inputs!$B$38)*_xlfn.NORM.S.INV(RAND())</f>
        <v>0.52384740659759776</v>
      </c>
      <c r="AC1005" s="23">
        <f ca="1">SQRT(Inputs!$B$38)*G1005+SQRT(1-Inputs!$B$38)*_xlfn.NORM.S.INV(RAND())</f>
        <v>-0.23531504731819763</v>
      </c>
      <c r="AD1005" s="23">
        <f ca="1">SQRT(Inputs!$B$38)*H1005+SQRT(1-Inputs!$B$38)*_xlfn.NORM.S.INV(RAND())</f>
        <v>0.66897638363494905</v>
      </c>
      <c r="AE1005" s="23">
        <f ca="1">SQRT(Inputs!$B$38)*I1005+SQRT(1-Inputs!$B$38)*_xlfn.NORM.S.INV(RAND())</f>
        <v>-0.70589760726681461</v>
      </c>
      <c r="AF1005" s="23">
        <f ca="1">SQRT(Inputs!$B$38)*J1005+SQRT(1-Inputs!$B$38)*_xlfn.NORM.S.INV(RAND())</f>
        <v>-0.27296144052355897</v>
      </c>
      <c r="AG1005" s="23">
        <f ca="1">SQRT(Inputs!$B$38)*K1005+SQRT(1-Inputs!$B$38)*_xlfn.NORM.S.INV(RAND())</f>
        <v>-0.98353218432849376</v>
      </c>
      <c r="AH1005" s="23">
        <f ca="1">SQRT(Inputs!$B$38)*L1005+SQRT(1-Inputs!$B$38)*_xlfn.NORM.S.INV(RAND())</f>
        <v>-1.3789724914276671</v>
      </c>
      <c r="AI1005" s="23">
        <f ca="1">SQRT(Inputs!$B$38)*M1005+SQRT(1-Inputs!$B$38)*_xlfn.NORM.S.INV(RAND())</f>
        <v>-1.0638866456885316</v>
      </c>
      <c r="AJ1005" s="23">
        <f ca="1">SQRT(Inputs!$B$38)*C1005+SQRT(1-Inputs!$B$38)*_xlfn.NORM.S.INV(RAND())</f>
        <v>0.36188918900126732</v>
      </c>
      <c r="AK1005" s="23">
        <f ca="1">SQRT(Inputs!$B$38)*D1005+SQRT(1-Inputs!$B$38)*_xlfn.NORM.S.INV(RAND())</f>
        <v>-5.6967029501126976E-2</v>
      </c>
      <c r="AL1005" s="23">
        <f ca="1">SQRT(Inputs!$B$38)*E1005+SQRT(1-Inputs!$B$38)*_xlfn.NORM.S.INV(RAND())</f>
        <v>0.55434111392568197</v>
      </c>
      <c r="AM1005" s="23">
        <f ca="1">SQRT(Inputs!$B$38)*F1005+SQRT(1-Inputs!$B$38)*_xlfn.NORM.S.INV(RAND())</f>
        <v>1.3990358910369216</v>
      </c>
      <c r="AN1005" s="23">
        <f ca="1">SQRT(Inputs!$B$38)*G1005+SQRT(1-Inputs!$B$38)*_xlfn.NORM.S.INV(RAND())</f>
        <v>-1.5897618266281155</v>
      </c>
      <c r="AO1005" s="23">
        <f ca="1">SQRT(Inputs!$B$38)*H1005+SQRT(1-Inputs!$B$38)*_xlfn.NORM.S.INV(RAND())</f>
        <v>-0.336319617181219</v>
      </c>
      <c r="AP1005" s="23">
        <f ca="1">SQRT(Inputs!$B$38)*I1005+SQRT(1-Inputs!$B$38)*_xlfn.NORM.S.INV(RAND())</f>
        <v>-0.60404525910669704</v>
      </c>
      <c r="AQ1005" s="23">
        <f ca="1">SQRT(Inputs!$B$38)*J1005+SQRT(1-Inputs!$B$38)*_xlfn.NORM.S.INV(RAND())</f>
        <v>1.0001323027867672</v>
      </c>
      <c r="AR1005" s="23">
        <f ca="1">SQRT(Inputs!$B$38)*K1005+SQRT(1-Inputs!$B$38)*_xlfn.NORM.S.INV(RAND())</f>
        <v>-0.68209405223637765</v>
      </c>
      <c r="AS1005" s="23">
        <f ca="1">SQRT(Inputs!$B$38)*L1005+SQRT(1-Inputs!$B$38)*_xlfn.NORM.S.INV(RAND())</f>
        <v>-1.1745716811202771</v>
      </c>
      <c r="AT1005" s="23">
        <f ca="1">SQRT(Inputs!$B$38)*M1005+SQRT(1-Inputs!$B$38)*_xlfn.NORM.S.INV(RAND())</f>
        <v>-2.2156091293214555</v>
      </c>
      <c r="AU1005" s="15">
        <f ca="1">Inputs!$B$6*EXP($B$8-0.5*C$5^2+C$5*N1005)</f>
        <v>3787.4392218640792</v>
      </c>
      <c r="AV1005" s="15">
        <f t="shared" ca="1" si="547"/>
        <v>4393.1429709313425</v>
      </c>
      <c r="AW1005" s="15">
        <f t="shared" ca="1" si="548"/>
        <v>4857.1160505524467</v>
      </c>
      <c r="AX1005" s="15">
        <f t="shared" ca="1" si="549"/>
        <v>6077.7163600082386</v>
      </c>
      <c r="AY1005" s="15">
        <f t="shared" ca="1" si="550"/>
        <v>6564.8692334282359</v>
      </c>
      <c r="AZ1005" s="15">
        <f t="shared" ca="1" si="551"/>
        <v>8036.6835138185452</v>
      </c>
      <c r="BA1005" s="15">
        <f t="shared" ca="1" si="552"/>
        <v>11318.361879273043</v>
      </c>
      <c r="BB1005" s="15">
        <f t="shared" ca="1" si="553"/>
        <v>12721.453686890522</v>
      </c>
      <c r="BC1005" s="15">
        <f t="shared" ca="1" si="554"/>
        <v>13888.277415598357</v>
      </c>
      <c r="BD1005" s="15">
        <f t="shared" ca="1" si="555"/>
        <v>17493.443525373259</v>
      </c>
      <c r="BE1005" s="15">
        <f t="shared" ca="1" si="556"/>
        <v>21500.380906205541</v>
      </c>
      <c r="BF1005" s="15">
        <f ca="1">Inputs!$B$13*EXP($B$9-0.5*C$6^2+C$6*Y1005)</f>
        <v>10928.283250423157</v>
      </c>
      <c r="BG1005" s="15">
        <f t="shared" ca="1" si="557"/>
        <v>13845.598181933363</v>
      </c>
      <c r="BH1005" s="15">
        <f t="shared" ca="1" si="558"/>
        <v>19075.564170237401</v>
      </c>
      <c r="BI1005" s="15">
        <f t="shared" ca="1" si="559"/>
        <v>25312.175892700441</v>
      </c>
      <c r="BJ1005" s="15">
        <f t="shared" ca="1" si="560"/>
        <v>29996.167755850296</v>
      </c>
      <c r="BK1005" s="15">
        <f t="shared" ca="1" si="561"/>
        <v>40324.993389052419</v>
      </c>
      <c r="BL1005" s="15">
        <f t="shared" ca="1" si="562"/>
        <v>45204.141567088554</v>
      </c>
      <c r="BM1005" s="15">
        <f t="shared" ca="1" si="563"/>
        <v>53713.039651632876</v>
      </c>
      <c r="BN1005" s="15">
        <f t="shared" ca="1" si="564"/>
        <v>58715.615800953281</v>
      </c>
      <c r="BO1005" s="15">
        <f t="shared" ca="1" si="565"/>
        <v>61543.879572604688</v>
      </c>
      <c r="BP1005" s="15">
        <f t="shared" ca="1" si="566"/>
        <v>67147.422749538586</v>
      </c>
      <c r="BQ1005" s="15">
        <f ca="1">Inputs!$B$20*EXP($B$10-0.5*C$7^2+C$7*AJ1005)</f>
        <v>4876.9949297633066</v>
      </c>
      <c r="BR1005" s="15">
        <f t="shared" ca="1" si="567"/>
        <v>6498.8105363718869</v>
      </c>
      <c r="BS1005" s="15">
        <f t="shared" ca="1" si="568"/>
        <v>10435.305756695348</v>
      </c>
      <c r="BT1005" s="15">
        <f t="shared" ca="1" si="569"/>
        <v>20767.889291725776</v>
      </c>
      <c r="BU1005" s="15">
        <f t="shared" ca="1" si="570"/>
        <v>19590.973147420325</v>
      </c>
      <c r="BV1005" s="15">
        <f t="shared" ca="1" si="571"/>
        <v>25267.700366744626</v>
      </c>
      <c r="BW1005" s="15">
        <f t="shared" ca="1" si="572"/>
        <v>31028.109259017911</v>
      </c>
      <c r="BX1005" s="15">
        <f t="shared" ca="1" si="573"/>
        <v>53032.732051292864</v>
      </c>
      <c r="BY1005" s="15">
        <f t="shared" ca="1" si="574"/>
        <v>65216.684249150472</v>
      </c>
      <c r="BZ1005" s="15">
        <f t="shared" ca="1" si="575"/>
        <v>73736.796094489531</v>
      </c>
      <c r="CA1005" s="15">
        <f t="shared" ca="1" si="576"/>
        <v>69867.997833318252</v>
      </c>
      <c r="CB1005" s="15">
        <f ca="1">(AU1005*DCF!C$10-DCF!C$5*MAX(AU1005*DCF!C$10,0)-MAX(AU1005-Inputs!$B$6,0)/Inputs!$B$10)*DCF!C$6</f>
        <v>972.64891741608938</v>
      </c>
      <c r="CC1005" s="15">
        <f ca="1">(AV1005*DCF!D$10-DCF!D$5*MAX(AV1005*DCF!D$10,0)-MAX(AV1005-AU1005,0)/Inputs!$B$10)*DCF!D$6</f>
        <v>923.11382978103927</v>
      </c>
      <c r="CD1005" s="15">
        <f ca="1">(AW1005*DCF!E$10-DCF!E$5*MAX(AW1005*DCF!E$10,0)-MAX(AW1005-AV1005,0)/Inputs!$B$10)*DCF!E$6</f>
        <v>1016.9248258582543</v>
      </c>
      <c r="CE1005" s="15">
        <f ca="1">(AX1005*DCF!F$10-DCF!F$5*MAX(AX1005*DCF!F$10,0)-MAX(AX1005-AW1005,0)/Inputs!$B$10)*DCF!F$6</f>
        <v>1072.7791332682452</v>
      </c>
      <c r="CF1005" s="15">
        <f ca="1">(AY1005*DCF!G$10-DCF!G$5*MAX(AY1005*DCF!G$10,0)-MAX(AY1005-AX1005,0)/Inputs!$B$10)*DCF!G$6</f>
        <v>1258.9854612193508</v>
      </c>
      <c r="CG1005" s="15">
        <f ca="1">(AZ1005*DCF!H$10-DCF!H$5*MAX(AZ1005*DCF!H$10,0)-MAX(AZ1005-AY1005,0)/Inputs!$B$10)*DCF!H$6</f>
        <v>1298.9808575326324</v>
      </c>
      <c r="CH1005" s="15">
        <f ca="1">(BA1005*DCF!I$10-DCF!I$5*MAX(BA1005*DCF!I$10,0)-MAX(BA1005-AZ1005,0)/Inputs!$B$10)*DCF!I$6</f>
        <v>1529.1415886932878</v>
      </c>
      <c r="CI1005" s="15">
        <f ca="1">(BB1005*DCF!J$10-DCF!J$5*MAX(BB1005*DCF!J$10,0)-MAX(BB1005-BA1005,0)/Inputs!$B$10)*DCF!J$6</f>
        <v>1970.4155282218858</v>
      </c>
      <c r="CJ1005" s="15">
        <f ca="1">(BC1005*DCF!K$10-DCF!K$5*MAX(BC1005*DCF!K$10,0)-MAX(BC1005-BB1005,0)/Inputs!$B$10)*DCF!K$6</f>
        <v>2072.4520571951989</v>
      </c>
      <c r="CK1005" s="15">
        <f ca="1">(BD1005*DCF!L$10-DCF!L$5*MAX(BD1005*DCF!L$10,0)-MAX(BD1005-BC1005,0)/Inputs!$B$10)*DCF!L$6</f>
        <v>2172.137587654548</v>
      </c>
      <c r="CL1005" s="15">
        <f ca="1">(BE1005*DCF!M$10-DCF!M$5*MAX(BE1005*DCF!M$10,0)-MAX(BE1005-BD1005,0)/Inputs!$B$10)*DCF!M$6</f>
        <v>2555.310348898628</v>
      </c>
      <c r="CM1005" s="15">
        <f ca="1">(BF1005*DCF!C$28-DCF!C$5*MAX(BF1005*DCF!C$28,0)-MAX(BF1005-Inputs!$B$13,0)/Inputs!$B$17)*DCF!C$6</f>
        <v>3335.2403789488339</v>
      </c>
      <c r="CN1005" s="15">
        <f ca="1">(BG1005*DCF!D$28-DCF!D$5*MAX(BG1005*DCF!D$28,0)-MAX(BG1005-BF1005,0)/Inputs!$B$17)*DCF!D$6</f>
        <v>3455.4509641489735</v>
      </c>
      <c r="CO1005" s="15">
        <f ca="1">(BH1005*DCF!E$28-DCF!E$5*MAX(BH1005*DCF!E$28,0)-MAX(BH1005-BG1005,0)/Inputs!$B$17)*DCF!E$6</f>
        <v>4371.7851340142124</v>
      </c>
      <c r="CP1005" s="15">
        <f ca="1">(BI1005*DCF!F$28-DCF!F$5*MAX(BI1005*DCF!F$28,0)-MAX(BI1005-BH1005,0)/Inputs!$B$17)*DCF!F$6</f>
        <v>5736.1152690815243</v>
      </c>
      <c r="CQ1005" s="15">
        <f ca="1">(BJ1005*DCF!G$28-DCF!G$5*MAX(BJ1005*DCF!G$28,0)-MAX(BJ1005-BI1005,0)/Inputs!$B$17)*DCF!G$6</f>
        <v>6994.93214533217</v>
      </c>
      <c r="CR1005" s="15">
        <f ca="1">(BK1005*DCF!H$28-DCF!H$5*MAX(BK1005*DCF!H$28,0)-MAX(BK1005-BJ1005,0)/Inputs!$B$17)*DCF!H$6</f>
        <v>8368.0061199273769</v>
      </c>
      <c r="CS1005" s="15">
        <f ca="1">(BL1005*DCF!I$28-DCF!I$5*MAX(BL1005*DCF!I$28,0)-MAX(BL1005-BK1005,0)/Inputs!$B$17)*DCF!I$6</f>
        <v>9929.583834201414</v>
      </c>
      <c r="CT1005" s="15">
        <f ca="1">(BM1005*DCF!J$28-DCF!J$5*MAX(BM1005*DCF!J$28,0)-MAX(BM1005-BL1005,0)/Inputs!$B$17)*DCF!J$6</f>
        <v>10854.256528501253</v>
      </c>
      <c r="CU1005" s="15">
        <f ca="1">(BN1005*DCF!K$28-DCF!K$5*MAX(BN1005*DCF!K$28,0)-MAX(BN1005-BM1005,0)/Inputs!$B$17)*DCF!K$6</f>
        <v>11787.004628023493</v>
      </c>
      <c r="CV1005" s="15">
        <f ca="1">(BO1005*DCF!L$28-DCF!L$5*MAX(BO1005*DCF!L$28,0)-MAX(BO1005-BN1005,0)/Inputs!$B$17)*DCF!L$6</f>
        <v>11959.273011133029</v>
      </c>
      <c r="CW1005" s="15">
        <f ca="1">(BP1005*DCF!M$28-DCF!M$5*MAX(BP1005*DCF!M$28,0)-MAX(BP1005-BO1005,0)/Inputs!$B$17)*DCF!M$6</f>
        <v>12048.098732872148</v>
      </c>
      <c r="CX1005" s="15">
        <f ca="1">(BQ1005*DCF!C$46-DCF!C$5*MAX(BQ1005*DCF!C$46,0)-MAX(BQ1005-Inputs!$B$20,0)/Inputs!$B$24)*DCF!C$6</f>
        <v>-1900.4583808983648</v>
      </c>
      <c r="CY1005" s="15">
        <f ca="1">(BR1005*DCF!D$46-DCF!D$5*MAX(BR1005*DCF!D$46,0)-MAX(BR1005-BQ1005,0)/Inputs!$B$24)*DCF!D$6</f>
        <v>-1801.210661385931</v>
      </c>
      <c r="CZ1005" s="15">
        <f ca="1">(BS1005*DCF!E$46-DCF!E$5*MAX(BS1005*DCF!E$46,0)-MAX(BS1005-BR1005,0)/Inputs!$B$24)*DCF!E$6</f>
        <v>-2785.65112081188</v>
      </c>
      <c r="DA1005" s="15">
        <f ca="1">(BT1005*DCF!F$46-DCF!F$5*MAX(BT1005*DCF!F$46,0)-MAX(BT1005-BS1005,0)/Inputs!$B$24)*DCF!F$6</f>
        <v>-5274.8693058228573</v>
      </c>
      <c r="DB1005" s="15">
        <f ca="1">(BU1005*DCF!G$46-DCF!G$5*MAX(BU1005*DCF!G$46,0)-MAX(BU1005-BT1005,0)/Inputs!$B$24)*DCF!G$6</f>
        <v>-659.00162964251911</v>
      </c>
      <c r="DC1005" s="15">
        <f ca="1">(BV1005*DCF!H$46-DCF!H$5*MAX(BV1005*DCF!H$46,0)-MAX(BV1005-BU1005,0)/Inputs!$B$24)*DCF!H$6</f>
        <v>-1764.0082015202804</v>
      </c>
      <c r="DD1005" s="15">
        <f ca="1">(BW1005*DCF!I$46-DCF!I$5*MAX(BW1005*DCF!I$46,0)-MAX(BW1005-BV1005,0)/Inputs!$B$24)*DCF!I$6</f>
        <v>-936.98433945138652</v>
      </c>
      <c r="DE1005" s="15">
        <f ca="1">(BX1005*DCF!J$46-DCF!J$5*MAX(BX1005*DCF!J$46,0)-MAX(BX1005-BW1005,0)/Inputs!$B$24)*DCF!J$6</f>
        <v>-3610.6900464760397</v>
      </c>
      <c r="DF1005" s="15">
        <f ca="1">(BY1005*DCF!K$46-DCF!K$5*MAX(BY1005*DCF!K$46,0)-MAX(BY1005-BX1005,0)/Inputs!$B$24)*DCF!K$6</f>
        <v>740.65069586754453</v>
      </c>
      <c r="DG1005" s="15">
        <f ca="1">(BZ1005*DCF!L$46-DCF!L$5*MAX(BZ1005*DCF!L$46,0)-MAX(BZ1005-BY1005,0)/Inputs!$B$24)*DCF!L$6</f>
        <v>3168.954496039396</v>
      </c>
      <c r="DH1005" s="15">
        <f ca="1">(CA1005*DCF!M$46-DCF!M$5*MAX(CA1005*DCF!M$46,0)-MAX(CA1005-BZ1005,0)/Inputs!$B$24)*DCF!M$6</f>
        <v>5477.3767612314459</v>
      </c>
      <c r="DI1005" s="15">
        <f ca="1">SUM(CB1005:CL1005)+BE1005*DCF!M$10*(1+Inputs!$B$30)*(1-Inputs!$B$33)*(1-Inputs!$B$30/Inputs!$B$31)/(Inputs!$B$29-Inputs!$B$30)*DCF!M$6</f>
        <v>76678.734510813199</v>
      </c>
      <c r="DJ1005" s="15">
        <f ca="1">SUM(CM1005:CW1005)+BP1005*DCF!M$28*(1+Inputs!$B$30)*(1-Inputs!$B$33)*(1-Inputs!$B$30/Inputs!$B$31)/(Inputs!$B$29-Inputs!$B$30)*DCF!M$6</f>
        <v>338002.63400579593</v>
      </c>
      <c r="DK1005" s="15">
        <f ca="1">SUM(CX1005:DH1005)+CA1005*DCF!M$46*(1+Inputs!$B$30)*(1-Inputs!$B$33)*(1-Inputs!$B$30/Inputs!$B$31)/(Inputs!$B$29-Inputs!$B$30)*DCF!M$6</f>
        <v>98678.309310878336</v>
      </c>
      <c r="DM1005" s="15">
        <f ca="1">DI1005+DJ1005+DK1005+Inputs!$B$34+Inputs!$B$36-Inputs!$B$35</f>
        <v>590210.67782748747</v>
      </c>
    </row>
    <row r="1006" spans="1:117" x14ac:dyDescent="0.75">
      <c r="A1006" s="11">
        <v>993</v>
      </c>
      <c r="C1006" s="23">
        <f t="shared" ca="1" si="579"/>
        <v>1.9950418266997398</v>
      </c>
      <c r="D1006" s="23">
        <f t="shared" ca="1" si="579"/>
        <v>1.0697191797776431</v>
      </c>
      <c r="E1006" s="23">
        <f t="shared" ca="1" si="579"/>
        <v>-1.0160978598650809</v>
      </c>
      <c r="F1006" s="23">
        <f t="shared" ca="1" si="579"/>
        <v>1.0879224720941956</v>
      </c>
      <c r="G1006" s="23">
        <f t="shared" ca="1" si="579"/>
        <v>-2.0629685342147321</v>
      </c>
      <c r="H1006" s="23">
        <f t="shared" ca="1" si="579"/>
        <v>0.63706384749958389</v>
      </c>
      <c r="I1006" s="23">
        <f t="shared" ca="1" si="579"/>
        <v>0.74713313306285434</v>
      </c>
      <c r="J1006" s="23">
        <f t="shared" ca="1" si="579"/>
        <v>-1.6582186893453628</v>
      </c>
      <c r="K1006" s="23">
        <f t="shared" ca="1" si="579"/>
        <v>-0.81593013935926562</v>
      </c>
      <c r="L1006" s="23">
        <f t="shared" ca="1" si="579"/>
        <v>-0.95791185239004306</v>
      </c>
      <c r="M1006" s="23">
        <f t="shared" ca="1" si="579"/>
        <v>0.28410247875947636</v>
      </c>
      <c r="N1006" s="23">
        <f ca="1">SQRT(Inputs!$B$38)*C1006+SQRT(1-Inputs!$B$38)*_xlfn.NORM.S.INV(RAND())</f>
        <v>2.3844055501026178</v>
      </c>
      <c r="O1006" s="23">
        <f ca="1">SQRT(Inputs!$B$38)*D1006+SQRT(1-Inputs!$B$38)*_xlfn.NORM.S.INV(RAND())</f>
        <v>-0.45914445647549507</v>
      </c>
      <c r="P1006" s="23">
        <f ca="1">SQRT(Inputs!$B$38)*E1006+SQRT(1-Inputs!$B$38)*_xlfn.NORM.S.INV(RAND())</f>
        <v>-1.7250026444666471</v>
      </c>
      <c r="Q1006" s="23">
        <f ca="1">SQRT(Inputs!$B$38)*F1006+SQRT(1-Inputs!$B$38)*_xlfn.NORM.S.INV(RAND())</f>
        <v>1.1575559152265886</v>
      </c>
      <c r="R1006" s="23">
        <f ca="1">SQRT(Inputs!$B$38)*G1006+SQRT(1-Inputs!$B$38)*_xlfn.NORM.S.INV(RAND())</f>
        <v>-1.3031769274910121</v>
      </c>
      <c r="S1006" s="23">
        <f ca="1">SQRT(Inputs!$B$38)*H1006+SQRT(1-Inputs!$B$38)*_xlfn.NORM.S.INV(RAND())</f>
        <v>0.45452997004682583</v>
      </c>
      <c r="T1006" s="23">
        <f ca="1">SQRT(Inputs!$B$38)*I1006+SQRT(1-Inputs!$B$38)*_xlfn.NORM.S.INV(RAND())</f>
        <v>-0.65040571819854509</v>
      </c>
      <c r="U1006" s="23">
        <f ca="1">SQRT(Inputs!$B$38)*J1006+SQRT(1-Inputs!$B$38)*_xlfn.NORM.S.INV(RAND())</f>
        <v>-1.2562500700845127</v>
      </c>
      <c r="V1006" s="23">
        <f ca="1">SQRT(Inputs!$B$38)*K1006+SQRT(1-Inputs!$B$38)*_xlfn.NORM.S.INV(RAND())</f>
        <v>0.24476788958979723</v>
      </c>
      <c r="W1006" s="23">
        <f ca="1">SQRT(Inputs!$B$38)*L1006+SQRT(1-Inputs!$B$38)*_xlfn.NORM.S.INV(RAND())</f>
        <v>-1.0770447616659857</v>
      </c>
      <c r="X1006" s="23">
        <f ca="1">SQRT(Inputs!$B$38)*M1006+SQRT(1-Inputs!$B$38)*_xlfn.NORM.S.INV(RAND())</f>
        <v>1.0198916720524682</v>
      </c>
      <c r="Y1006" s="23">
        <f ca="1">SQRT(Inputs!$B$38)*C1006+SQRT(1-Inputs!$B$38)*_xlfn.NORM.S.INV(RAND())</f>
        <v>0.55913004922018739</v>
      </c>
      <c r="Z1006" s="23">
        <f ca="1">SQRT(Inputs!$B$38)*D1006+SQRT(1-Inputs!$B$38)*_xlfn.NORM.S.INV(RAND())</f>
        <v>0.96550981167994698</v>
      </c>
      <c r="AA1006" s="23">
        <f ca="1">SQRT(Inputs!$B$38)*E1006+SQRT(1-Inputs!$B$38)*_xlfn.NORM.S.INV(RAND())</f>
        <v>-0.43977433678954547</v>
      </c>
      <c r="AB1006" s="23">
        <f ca="1">SQRT(Inputs!$B$38)*F1006+SQRT(1-Inputs!$B$38)*_xlfn.NORM.S.INV(RAND())</f>
        <v>0.68749874797849786</v>
      </c>
      <c r="AC1006" s="23">
        <f ca="1">SQRT(Inputs!$B$38)*G1006+SQRT(1-Inputs!$B$38)*_xlfn.NORM.S.INV(RAND())</f>
        <v>-2.6039321146231447</v>
      </c>
      <c r="AD1006" s="23">
        <f ca="1">SQRT(Inputs!$B$38)*H1006+SQRT(1-Inputs!$B$38)*_xlfn.NORM.S.INV(RAND())</f>
        <v>0.4910160801447534</v>
      </c>
      <c r="AE1006" s="23">
        <f ca="1">SQRT(Inputs!$B$38)*I1006+SQRT(1-Inputs!$B$38)*_xlfn.NORM.S.INV(RAND())</f>
        <v>0.91459430080759796</v>
      </c>
      <c r="AF1006" s="23">
        <f ca="1">SQRT(Inputs!$B$38)*J1006+SQRT(1-Inputs!$B$38)*_xlfn.NORM.S.INV(RAND())</f>
        <v>-1.3903943663704164</v>
      </c>
      <c r="AG1006" s="23">
        <f ca="1">SQRT(Inputs!$B$38)*K1006+SQRT(1-Inputs!$B$38)*_xlfn.NORM.S.INV(RAND())</f>
        <v>-1.1216731708058005</v>
      </c>
      <c r="AH1006" s="23">
        <f ca="1">SQRT(Inputs!$B$38)*L1006+SQRT(1-Inputs!$B$38)*_xlfn.NORM.S.INV(RAND())</f>
        <v>0.32289836209925693</v>
      </c>
      <c r="AI1006" s="23">
        <f ca="1">SQRT(Inputs!$B$38)*M1006+SQRT(1-Inputs!$B$38)*_xlfn.NORM.S.INV(RAND())</f>
        <v>-0.448921235632191</v>
      </c>
      <c r="AJ1006" s="23">
        <f ca="1">SQRT(Inputs!$B$38)*C1006+SQRT(1-Inputs!$B$38)*_xlfn.NORM.S.INV(RAND())</f>
        <v>0.8222219924736639</v>
      </c>
      <c r="AK1006" s="23">
        <f ca="1">SQRT(Inputs!$B$38)*D1006+SQRT(1-Inputs!$B$38)*_xlfn.NORM.S.INV(RAND())</f>
        <v>3.7391626232263775E-3</v>
      </c>
      <c r="AL1006" s="23">
        <f ca="1">SQRT(Inputs!$B$38)*E1006+SQRT(1-Inputs!$B$38)*_xlfn.NORM.S.INV(RAND())</f>
        <v>-1.4275601490199896</v>
      </c>
      <c r="AM1006" s="23">
        <f ca="1">SQRT(Inputs!$B$38)*F1006+SQRT(1-Inputs!$B$38)*_xlfn.NORM.S.INV(RAND())</f>
        <v>1.1712024115979967</v>
      </c>
      <c r="AN1006" s="23">
        <f ca="1">SQRT(Inputs!$B$38)*G1006+SQRT(1-Inputs!$B$38)*_xlfn.NORM.S.INV(RAND())</f>
        <v>-0.96662483380609276</v>
      </c>
      <c r="AO1006" s="23">
        <f ca="1">SQRT(Inputs!$B$38)*H1006+SQRT(1-Inputs!$B$38)*_xlfn.NORM.S.INV(RAND())</f>
        <v>0.19740472693690919</v>
      </c>
      <c r="AP1006" s="23">
        <f ca="1">SQRT(Inputs!$B$38)*I1006+SQRT(1-Inputs!$B$38)*_xlfn.NORM.S.INV(RAND())</f>
        <v>-0.31173208902493599</v>
      </c>
      <c r="AQ1006" s="23">
        <f ca="1">SQRT(Inputs!$B$38)*J1006+SQRT(1-Inputs!$B$38)*_xlfn.NORM.S.INV(RAND())</f>
        <v>-0.72273243657126085</v>
      </c>
      <c r="AR1006" s="23">
        <f ca="1">SQRT(Inputs!$B$38)*K1006+SQRT(1-Inputs!$B$38)*_xlfn.NORM.S.INV(RAND())</f>
        <v>-1.3126476672041771</v>
      </c>
      <c r="AS1006" s="23">
        <f ca="1">SQRT(Inputs!$B$38)*L1006+SQRT(1-Inputs!$B$38)*_xlfn.NORM.S.INV(RAND())</f>
        <v>-1.2137446753726628</v>
      </c>
      <c r="AT1006" s="23">
        <f ca="1">SQRT(Inputs!$B$38)*M1006+SQRT(1-Inputs!$B$38)*_xlfn.NORM.S.INV(RAND())</f>
        <v>-0.69592654047366309</v>
      </c>
      <c r="AU1006" s="15">
        <f ca="1">Inputs!$B$6*EXP($B$8-0.5*C$5^2+C$5*N1006)</f>
        <v>7299.6630998364999</v>
      </c>
      <c r="AV1006" s="15">
        <f t="shared" ca="1" si="547"/>
        <v>8305.3687946616374</v>
      </c>
      <c r="AW1006" s="15">
        <f t="shared" ca="1" si="548"/>
        <v>8024.7250554201983</v>
      </c>
      <c r="AX1006" s="15">
        <f t="shared" ca="1" si="549"/>
        <v>11321.824032783401</v>
      </c>
      <c r="AY1006" s="15">
        <f t="shared" ca="1" si="550"/>
        <v>11883.004837116578</v>
      </c>
      <c r="AZ1006" s="15">
        <f t="shared" ca="1" si="551"/>
        <v>15279.174160481964</v>
      </c>
      <c r="BA1006" s="15">
        <f t="shared" ca="1" si="552"/>
        <v>17467.372833314486</v>
      </c>
      <c r="BB1006" s="15">
        <f t="shared" ca="1" si="553"/>
        <v>18856.252905961217</v>
      </c>
      <c r="BC1006" s="15">
        <f t="shared" ca="1" si="554"/>
        <v>23646.26259294229</v>
      </c>
      <c r="BD1006" s="15">
        <f t="shared" ca="1" si="555"/>
        <v>26192.761721797408</v>
      </c>
      <c r="BE1006" s="15">
        <f t="shared" ca="1" si="556"/>
        <v>35220.187725817283</v>
      </c>
      <c r="BF1006" s="15">
        <f ca="1">Inputs!$B$13*EXP($B$9-0.5*C$6^2+C$6*Y1006)</f>
        <v>15452.336057661234</v>
      </c>
      <c r="BG1006" s="15">
        <f t="shared" ca="1" si="557"/>
        <v>22416.311966293772</v>
      </c>
      <c r="BH1006" s="15">
        <f t="shared" ca="1" si="558"/>
        <v>25462.006856285119</v>
      </c>
      <c r="BI1006" s="15">
        <f t="shared" ca="1" si="559"/>
        <v>34648.48251333255</v>
      </c>
      <c r="BJ1006" s="15">
        <f t="shared" ca="1" si="560"/>
        <v>29183.761802979989</v>
      </c>
      <c r="BK1006" s="15">
        <f t="shared" ca="1" si="561"/>
        <v>38293.730031678111</v>
      </c>
      <c r="BL1006" s="15">
        <f t="shared" ca="1" si="562"/>
        <v>52958.342988839941</v>
      </c>
      <c r="BM1006" s="15">
        <f t="shared" ca="1" si="563"/>
        <v>54770.773337312603</v>
      </c>
      <c r="BN1006" s="15">
        <f t="shared" ca="1" si="564"/>
        <v>58888.886946901934</v>
      </c>
      <c r="BO1006" s="15">
        <f t="shared" ca="1" si="565"/>
        <v>75227.958703004915</v>
      </c>
      <c r="BP1006" s="15">
        <f t="shared" ca="1" si="566"/>
        <v>87999.967014456866</v>
      </c>
      <c r="BQ1006" s="15">
        <f ca="1">Inputs!$B$20*EXP($B$10-0.5*C$7^2+C$7*AJ1006)</f>
        <v>5741.9640071936201</v>
      </c>
      <c r="BR1006" s="15">
        <f t="shared" ca="1" si="567"/>
        <v>7800.3633440372059</v>
      </c>
      <c r="BS1006" s="15">
        <f t="shared" ca="1" si="568"/>
        <v>7088.956726127386</v>
      </c>
      <c r="BT1006" s="15">
        <f t="shared" ca="1" si="569"/>
        <v>13289.620059451034</v>
      </c>
      <c r="BU1006" s="15">
        <f t="shared" ca="1" si="570"/>
        <v>14576.702741853462</v>
      </c>
      <c r="BV1006" s="15">
        <f t="shared" ca="1" si="571"/>
        <v>21202.728629641519</v>
      </c>
      <c r="BW1006" s="15">
        <f t="shared" ca="1" si="572"/>
        <v>27698.115325537106</v>
      </c>
      <c r="BX1006" s="15">
        <f t="shared" ca="1" si="573"/>
        <v>33514.907106072635</v>
      </c>
      <c r="BY1006" s="15">
        <f t="shared" ca="1" si="574"/>
        <v>36530.804142046327</v>
      </c>
      <c r="BZ1006" s="15">
        <f t="shared" ca="1" si="575"/>
        <v>41006.9328433431</v>
      </c>
      <c r="CA1006" s="15">
        <f t="shared" ca="1" si="576"/>
        <v>50901.669136573873</v>
      </c>
      <c r="CB1006" s="15">
        <f ca="1">(AU1006*DCF!C$10-DCF!C$5*MAX(AU1006*DCF!C$10,0)-MAX(AU1006-Inputs!$B$6,0)/Inputs!$B$10)*DCF!C$6</f>
        <v>1026.4080561305284</v>
      </c>
      <c r="CC1006" s="15">
        <f ca="1">(AV1006*DCF!D$10-DCF!D$5*MAX(AV1006*DCF!D$10,0)-MAX(AV1006-AU1006,0)/Inputs!$B$10)*DCF!D$6</f>
        <v>1779.1623641769047</v>
      </c>
      <c r="CD1006" s="15">
        <f ca="1">(AW1006*DCF!E$10-DCF!E$5*MAX(AW1006*DCF!E$10,0)-MAX(AW1006-AV1006,0)/Inputs!$B$10)*DCF!E$6</f>
        <v>1852.7812724248683</v>
      </c>
      <c r="CE1006" s="15">
        <f ca="1">(AX1006*DCF!F$10-DCF!F$5*MAX(AX1006*DCF!F$10,0)-MAX(AX1006-AW1006,0)/Inputs!$B$10)*DCF!F$6</f>
        <v>1785.4915904369348</v>
      </c>
      <c r="CF1006" s="15">
        <f ca="1">(AY1006*DCF!G$10-DCF!G$5*MAX(AY1006*DCF!G$10,0)-MAX(AY1006-AX1006,0)/Inputs!$B$10)*DCF!G$6</f>
        <v>2340.5038675872124</v>
      </c>
      <c r="CG1006" s="15">
        <f ca="1">(AZ1006*DCF!H$10-DCF!H$5*MAX(AZ1006*DCF!H$10,0)-MAX(AZ1006-AY1006,0)/Inputs!$B$10)*DCF!H$6</f>
        <v>2363.4118749840604</v>
      </c>
      <c r="CH1006" s="15">
        <f ca="1">(BA1006*DCF!I$10-DCF!I$5*MAX(BA1006*DCF!I$10,0)-MAX(BA1006-AZ1006,0)/Inputs!$B$10)*DCF!I$6</f>
        <v>2831.7105550461611</v>
      </c>
      <c r="CI1006" s="15">
        <f ca="1">(BB1006*DCF!J$10-DCF!J$5*MAX(BB1006*DCF!J$10,0)-MAX(BB1006-BA1006,0)/Inputs!$B$10)*DCF!J$6</f>
        <v>3025.3148631826816</v>
      </c>
      <c r="CJ1006" s="15">
        <f ca="1">(BC1006*DCF!K$10-DCF!K$5*MAX(BC1006*DCF!K$10,0)-MAX(BC1006-BB1006,0)/Inputs!$B$10)*DCF!K$6</f>
        <v>3136.1400774693652</v>
      </c>
      <c r="CK1006" s="15">
        <f ca="1">(BD1006*DCF!L$10-DCF!L$5*MAX(BD1006*DCF!L$10,0)-MAX(BD1006-BC1006,0)/Inputs!$B$10)*DCF!L$6</f>
        <v>3621.06297957269</v>
      </c>
      <c r="CL1006" s="15">
        <f ca="1">(BE1006*DCF!M$10-DCF!M$5*MAX(BE1006*DCF!M$10,0)-MAX(BE1006-BD1006,0)/Inputs!$B$10)*DCF!M$6</f>
        <v>3891.6015342713245</v>
      </c>
      <c r="CM1006" s="15">
        <f ca="1">(BF1006*DCF!C$28-DCF!C$5*MAX(BF1006*DCF!C$28,0)-MAX(BF1006-Inputs!$B$13,0)/Inputs!$B$17)*DCF!C$6</f>
        <v>3777.0749387189539</v>
      </c>
      <c r="CN1006" s="15">
        <f ca="1">(BG1006*DCF!D$28-DCF!D$5*MAX(BG1006*DCF!D$28,0)-MAX(BG1006-BF1006,0)/Inputs!$B$17)*DCF!D$6</f>
        <v>5116.3855226595097</v>
      </c>
      <c r="CO1006" s="15">
        <f ca="1">(BH1006*DCF!E$28-DCF!E$5*MAX(BH1006*DCF!E$28,0)-MAX(BH1006-BG1006,0)/Inputs!$B$17)*DCF!E$6</f>
        <v>6611.0291899947251</v>
      </c>
      <c r="CP1006" s="15">
        <f ca="1">(BI1006*DCF!F$28-DCF!F$5*MAX(BI1006*DCF!F$28,0)-MAX(BI1006-BH1006,0)/Inputs!$B$17)*DCF!F$6</f>
        <v>7733.6072347670388</v>
      </c>
      <c r="CQ1006" s="15">
        <f ca="1">(BJ1006*DCF!G$28-DCF!G$5*MAX(BJ1006*DCF!G$28,0)-MAX(BJ1006-BI1006,0)/Inputs!$B$17)*DCF!G$6</f>
        <v>7571.9484163459292</v>
      </c>
      <c r="CR1006" s="15">
        <f ca="1">(BK1006*DCF!H$28-DCF!H$5*MAX(BK1006*DCF!H$28,0)-MAX(BK1006-BJ1006,0)/Inputs!$B$17)*DCF!H$6</f>
        <v>8055.0285164654106</v>
      </c>
      <c r="CS1006" s="15">
        <f ca="1">(BL1006*DCF!I$28-DCF!I$5*MAX(BL1006*DCF!I$28,0)-MAX(BL1006-BK1006,0)/Inputs!$B$17)*DCF!I$6</f>
        <v>10348.493657767483</v>
      </c>
      <c r="CT1006" s="15">
        <f ca="1">(BM1006*DCF!J$28-DCF!J$5*MAX(BM1006*DCF!J$28,0)-MAX(BM1006-BL1006,0)/Inputs!$B$17)*DCF!J$6</f>
        <v>11978.115869085597</v>
      </c>
      <c r="CU1006" s="15">
        <f ca="1">(BN1006*DCF!K$28-DCF!K$5*MAX(BN1006*DCF!K$28,0)-MAX(BN1006-BM1006,0)/Inputs!$B$17)*DCF!K$6</f>
        <v>11931.931468932973</v>
      </c>
      <c r="CV1006" s="15">
        <f ca="1">(BO1006*DCF!L$28-DCF!L$5*MAX(BO1006*DCF!L$28,0)-MAX(BO1006-BN1006,0)/Inputs!$B$17)*DCF!L$6</f>
        <v>13160.763572221742</v>
      </c>
      <c r="CW1006" s="15">
        <f ca="1">(BP1006*DCF!M$28-DCF!M$5*MAX(BP1006*DCF!M$28,0)-MAX(BP1006-BO1006,0)/Inputs!$B$17)*DCF!M$6</f>
        <v>15222.210968918127</v>
      </c>
      <c r="CX1006" s="15">
        <f ca="1">(BQ1006*DCF!C$46-DCF!C$5*MAX(BQ1006*DCF!C$46,0)-MAX(BQ1006-Inputs!$B$20,0)/Inputs!$B$24)*DCF!C$6</f>
        <v>-2499.7441158385359</v>
      </c>
      <c r="CY1006" s="15">
        <f ca="1">(BR1006*DCF!D$46-DCF!D$5*MAX(BR1006*DCF!D$46,0)-MAX(BR1006-BQ1006,0)/Inputs!$B$24)*DCF!D$6</f>
        <v>-2209.64202676785</v>
      </c>
      <c r="CZ1006" s="15">
        <f ca="1">(BS1006*DCF!E$46-DCF!E$5*MAX(BS1006*DCF!E$46,0)-MAX(BS1006-BR1006,0)/Inputs!$B$24)*DCF!E$6</f>
        <v>-838.2814756642523</v>
      </c>
      <c r="DA1006" s="15">
        <f ca="1">(BT1006*DCF!F$46-DCF!F$5*MAX(BT1006*DCF!F$46,0)-MAX(BT1006-BS1006,0)/Inputs!$B$24)*DCF!F$6</f>
        <v>-3225.6916937006981</v>
      </c>
      <c r="DB1006" s="15">
        <f ca="1">(BU1006*DCF!G$46-DCF!G$5*MAX(BU1006*DCF!G$46,0)-MAX(BU1006-BT1006,0)/Inputs!$B$24)*DCF!G$6</f>
        <v>-923.28066489930461</v>
      </c>
      <c r="DC1006" s="15">
        <f ca="1">(BV1006*DCF!H$46-DCF!H$5*MAX(BV1006*DCF!H$46,0)-MAX(BV1006-BU1006,0)/Inputs!$B$24)*DCF!H$6</f>
        <v>-2058.9969462959493</v>
      </c>
      <c r="DD1006" s="15">
        <f ca="1">(BW1006*DCF!I$46-DCF!I$5*MAX(BW1006*DCF!I$46,0)-MAX(BW1006-BV1006,0)/Inputs!$B$24)*DCF!I$6</f>
        <v>-1224.8755343615533</v>
      </c>
      <c r="DE1006" s="15">
        <f ca="1">(BX1006*DCF!J$46-DCF!J$5*MAX(BX1006*DCF!J$46,0)-MAX(BX1006-BW1006,0)/Inputs!$B$24)*DCF!J$6</f>
        <v>-136.66050120867371</v>
      </c>
      <c r="DF1006" s="15">
        <f ca="1">(BY1006*DCF!K$46-DCF!K$5*MAX(BY1006*DCF!K$46,0)-MAX(BY1006-BX1006,0)/Inputs!$B$24)*DCF!K$6</f>
        <v>1347.946877964094</v>
      </c>
      <c r="DG1006" s="15">
        <f ca="1">(BZ1006*DCF!L$46-DCF!L$5*MAX(BZ1006*DCF!L$46,0)-MAX(BZ1006-BY1006,0)/Inputs!$B$24)*DCF!L$6</f>
        <v>1821.6570576381848</v>
      </c>
      <c r="DH1006" s="15">
        <f ca="1">(CA1006*DCF!M$46-DCF!M$5*MAX(CA1006*DCF!M$46,0)-MAX(CA1006-BZ1006,0)/Inputs!$B$24)*DCF!M$6</f>
        <v>1921.9350888051051</v>
      </c>
      <c r="DI1006" s="15">
        <f ca="1">SUM(CB1006:CL1006)+BE1006*DCF!M$10*(1+Inputs!$B$30)*(1-Inputs!$B$33)*(1-Inputs!$B$30/Inputs!$B$31)/(Inputs!$B$29-Inputs!$B$30)*DCF!M$6</f>
        <v>125671.83721499935</v>
      </c>
      <c r="DJ1006" s="15">
        <f ca="1">SUM(CM1006:CW1006)+BP1006*DCF!M$28*(1+Inputs!$B$30)*(1-Inputs!$B$33)*(1-Inputs!$B$30/Inputs!$B$31)/(Inputs!$B$29-Inputs!$B$30)*DCF!M$6</f>
        <v>428046.68519631418</v>
      </c>
      <c r="DK1006" s="15">
        <f ca="1">SUM(CX1006:DH1006)+CA1006*DCF!M$46*(1+Inputs!$B$30)*(1-Inputs!$B$33)*(1-Inputs!$B$30/Inputs!$B$31)/(Inputs!$B$29-Inputs!$B$30)*DCF!M$6</f>
        <v>70674.37623899075</v>
      </c>
      <c r="DM1006" s="15">
        <f ca="1">DI1006+DJ1006+DK1006+Inputs!$B$34+Inputs!$B$36-Inputs!$B$35</f>
        <v>701243.89865030418</v>
      </c>
    </row>
    <row r="1007" spans="1:117" x14ac:dyDescent="0.75">
      <c r="A1007" s="11">
        <v>994</v>
      </c>
      <c r="C1007" s="23">
        <f t="shared" ca="1" si="579"/>
        <v>0.86610409566675606</v>
      </c>
      <c r="D1007" s="23">
        <f t="shared" ca="1" si="579"/>
        <v>1.2672830289631709</v>
      </c>
      <c r="E1007" s="23">
        <f t="shared" ca="1" si="579"/>
        <v>0.38280418114176384</v>
      </c>
      <c r="F1007" s="23">
        <f t="shared" ca="1" si="579"/>
        <v>-0.90745010405541271</v>
      </c>
      <c r="G1007" s="23">
        <f t="shared" ca="1" si="579"/>
        <v>-0.23750468687623608</v>
      </c>
      <c r="H1007" s="23">
        <f t="shared" ca="1" si="579"/>
        <v>0.58688735270321957</v>
      </c>
      <c r="I1007" s="23">
        <f t="shared" ca="1" si="579"/>
        <v>0.53749287181859551</v>
      </c>
      <c r="J1007" s="23">
        <f t="shared" ca="1" si="579"/>
        <v>-0.51919001879729143</v>
      </c>
      <c r="K1007" s="23">
        <f t="shared" ca="1" si="579"/>
        <v>-0.62022202775788915</v>
      </c>
      <c r="L1007" s="23">
        <f t="shared" ca="1" si="579"/>
        <v>2.9177646930826544</v>
      </c>
      <c r="M1007" s="23">
        <f t="shared" ca="1" si="579"/>
        <v>-2.5791234706468624</v>
      </c>
      <c r="N1007" s="23">
        <f ca="1">SQRT(Inputs!$B$38)*C1007+SQRT(1-Inputs!$B$38)*_xlfn.NORM.S.INV(RAND())</f>
        <v>-0.45204592795565229</v>
      </c>
      <c r="O1007" s="23">
        <f ca="1">SQRT(Inputs!$B$38)*D1007+SQRT(1-Inputs!$B$38)*_xlfn.NORM.S.INV(RAND())</f>
        <v>1.5661119146577702</v>
      </c>
      <c r="P1007" s="23">
        <f ca="1">SQRT(Inputs!$B$38)*E1007+SQRT(1-Inputs!$B$38)*_xlfn.NORM.S.INV(RAND())</f>
        <v>1.4058973385502997</v>
      </c>
      <c r="Q1007" s="23">
        <f ca="1">SQRT(Inputs!$B$38)*F1007+SQRT(1-Inputs!$B$38)*_xlfn.NORM.S.INV(RAND())</f>
        <v>-0.51497971763960626</v>
      </c>
      <c r="R1007" s="23">
        <f ca="1">SQRT(Inputs!$B$38)*G1007+SQRT(1-Inputs!$B$38)*_xlfn.NORM.S.INV(RAND())</f>
        <v>0.21186028469512388</v>
      </c>
      <c r="S1007" s="23">
        <f ca="1">SQRT(Inputs!$B$38)*H1007+SQRT(1-Inputs!$B$38)*_xlfn.NORM.S.INV(RAND())</f>
        <v>1.5105286561453612</v>
      </c>
      <c r="T1007" s="23">
        <f ca="1">SQRT(Inputs!$B$38)*I1007+SQRT(1-Inputs!$B$38)*_xlfn.NORM.S.INV(RAND())</f>
        <v>-1.2192817976297974</v>
      </c>
      <c r="U1007" s="23">
        <f ca="1">SQRT(Inputs!$B$38)*J1007+SQRT(1-Inputs!$B$38)*_xlfn.NORM.S.INV(RAND())</f>
        <v>0.76487529296710743</v>
      </c>
      <c r="V1007" s="23">
        <f ca="1">SQRT(Inputs!$B$38)*K1007+SQRT(1-Inputs!$B$38)*_xlfn.NORM.S.INV(RAND())</f>
        <v>-0.49058777407107751</v>
      </c>
      <c r="W1007" s="23">
        <f ca="1">SQRT(Inputs!$B$38)*L1007+SQRT(1-Inputs!$B$38)*_xlfn.NORM.S.INV(RAND())</f>
        <v>1.368605579429798</v>
      </c>
      <c r="X1007" s="23">
        <f ca="1">SQRT(Inputs!$B$38)*M1007+SQRT(1-Inputs!$B$38)*_xlfn.NORM.S.INV(RAND())</f>
        <v>-1.3828617473391644</v>
      </c>
      <c r="Y1007" s="23">
        <f ca="1">SQRT(Inputs!$B$38)*C1007+SQRT(1-Inputs!$B$38)*_xlfn.NORM.S.INV(RAND())</f>
        <v>0.89931341957155853</v>
      </c>
      <c r="Z1007" s="23">
        <f ca="1">SQRT(Inputs!$B$38)*D1007+SQRT(1-Inputs!$B$38)*_xlfn.NORM.S.INV(RAND())</f>
        <v>1.2361861729449122</v>
      </c>
      <c r="AA1007" s="23">
        <f ca="1">SQRT(Inputs!$B$38)*E1007+SQRT(1-Inputs!$B$38)*_xlfn.NORM.S.INV(RAND())</f>
        <v>1.1004082319011628</v>
      </c>
      <c r="AB1007" s="23">
        <f ca="1">SQRT(Inputs!$B$38)*F1007+SQRT(1-Inputs!$B$38)*_xlfn.NORM.S.INV(RAND())</f>
        <v>1.5155496003155724</v>
      </c>
      <c r="AC1007" s="23">
        <f ca="1">SQRT(Inputs!$B$38)*G1007+SQRT(1-Inputs!$B$38)*_xlfn.NORM.S.INV(RAND())</f>
        <v>-0.25311676960243823</v>
      </c>
      <c r="AD1007" s="23">
        <f ca="1">SQRT(Inputs!$B$38)*H1007+SQRT(1-Inputs!$B$38)*_xlfn.NORM.S.INV(RAND())</f>
        <v>1.1530791660051938</v>
      </c>
      <c r="AE1007" s="23">
        <f ca="1">SQRT(Inputs!$B$38)*I1007+SQRT(1-Inputs!$B$38)*_xlfn.NORM.S.INV(RAND())</f>
        <v>-0.27217090074363121</v>
      </c>
      <c r="AF1007" s="23">
        <f ca="1">SQRT(Inputs!$B$38)*J1007+SQRT(1-Inputs!$B$38)*_xlfn.NORM.S.INV(RAND())</f>
        <v>0.62534360326349803</v>
      </c>
      <c r="AG1007" s="23">
        <f ca="1">SQRT(Inputs!$B$38)*K1007+SQRT(1-Inputs!$B$38)*_xlfn.NORM.S.INV(RAND())</f>
        <v>0.79199599378503716</v>
      </c>
      <c r="AH1007" s="23">
        <f ca="1">SQRT(Inputs!$B$38)*L1007+SQRT(1-Inputs!$B$38)*_xlfn.NORM.S.INV(RAND())</f>
        <v>2.0931659621332273</v>
      </c>
      <c r="AI1007" s="23">
        <f ca="1">SQRT(Inputs!$B$38)*M1007+SQRT(1-Inputs!$B$38)*_xlfn.NORM.S.INV(RAND())</f>
        <v>-1.7374231144765286</v>
      </c>
      <c r="AJ1007" s="23">
        <f ca="1">SQRT(Inputs!$B$38)*C1007+SQRT(1-Inputs!$B$38)*_xlfn.NORM.S.INV(RAND())</f>
        <v>-0.55891616024283386</v>
      </c>
      <c r="AK1007" s="23">
        <f ca="1">SQRT(Inputs!$B$38)*D1007+SQRT(1-Inputs!$B$38)*_xlfn.NORM.S.INV(RAND())</f>
        <v>-0.63209111655014338</v>
      </c>
      <c r="AL1007" s="23">
        <f ca="1">SQRT(Inputs!$B$38)*E1007+SQRT(1-Inputs!$B$38)*_xlfn.NORM.S.INV(RAND())</f>
        <v>1.1225525166768637</v>
      </c>
      <c r="AM1007" s="23">
        <f ca="1">SQRT(Inputs!$B$38)*F1007+SQRT(1-Inputs!$B$38)*_xlfn.NORM.S.INV(RAND())</f>
        <v>0.32989613934856549</v>
      </c>
      <c r="AN1007" s="23">
        <f ca="1">SQRT(Inputs!$B$38)*G1007+SQRT(1-Inputs!$B$38)*_xlfn.NORM.S.INV(RAND())</f>
        <v>0.35543430717377877</v>
      </c>
      <c r="AO1007" s="23">
        <f ca="1">SQRT(Inputs!$B$38)*H1007+SQRT(1-Inputs!$B$38)*_xlfn.NORM.S.INV(RAND())</f>
        <v>0.95254129994589665</v>
      </c>
      <c r="AP1007" s="23">
        <f ca="1">SQRT(Inputs!$B$38)*I1007+SQRT(1-Inputs!$B$38)*_xlfn.NORM.S.INV(RAND())</f>
        <v>-0.57658385436356929</v>
      </c>
      <c r="AQ1007" s="23">
        <f ca="1">SQRT(Inputs!$B$38)*J1007+SQRT(1-Inputs!$B$38)*_xlfn.NORM.S.INV(RAND())</f>
        <v>-0.31226304385870129</v>
      </c>
      <c r="AR1007" s="23">
        <f ca="1">SQRT(Inputs!$B$38)*K1007+SQRT(1-Inputs!$B$38)*_xlfn.NORM.S.INV(RAND())</f>
        <v>-0.82608221466745202</v>
      </c>
      <c r="AS1007" s="23">
        <f ca="1">SQRT(Inputs!$B$38)*L1007+SQRT(1-Inputs!$B$38)*_xlfn.NORM.S.INV(RAND())</f>
        <v>1.1080896077847</v>
      </c>
      <c r="AT1007" s="23">
        <f ca="1">SQRT(Inputs!$B$38)*M1007+SQRT(1-Inputs!$B$38)*_xlfn.NORM.S.INV(RAND())</f>
        <v>-2.3282023080391436</v>
      </c>
      <c r="AU1007" s="15">
        <f ca="1">Inputs!$B$6*EXP($B$8-0.5*C$5^2+C$5*N1007)</f>
        <v>4612.0990219048299</v>
      </c>
      <c r="AV1007" s="15">
        <f t="shared" ca="1" si="547"/>
        <v>7067.6959011210274</v>
      </c>
      <c r="AW1007" s="15">
        <f t="shared" ca="1" si="548"/>
        <v>10417.20973427281</v>
      </c>
      <c r="AX1007" s="15">
        <f t="shared" ca="1" si="549"/>
        <v>11925.861599442147</v>
      </c>
      <c r="AY1007" s="15">
        <f t="shared" ca="1" si="550"/>
        <v>14939.734192792603</v>
      </c>
      <c r="AZ1007" s="15">
        <f t="shared" ca="1" si="551"/>
        <v>21578.37968294977</v>
      </c>
      <c r="BA1007" s="15">
        <f t="shared" ca="1" si="552"/>
        <v>23242.847983371666</v>
      </c>
      <c r="BB1007" s="15">
        <f t="shared" ca="1" si="553"/>
        <v>30722.742066278064</v>
      </c>
      <c r="BC1007" s="15">
        <f t="shared" ca="1" si="554"/>
        <v>35887.17029865802</v>
      </c>
      <c r="BD1007" s="15">
        <f t="shared" ca="1" si="555"/>
        <v>49969.268859356431</v>
      </c>
      <c r="BE1007" s="15">
        <f t="shared" ca="1" si="556"/>
        <v>53984.716787418743</v>
      </c>
      <c r="BF1007" s="15">
        <f ca="1">Inputs!$B$13*EXP($B$9-0.5*C$6^2+C$6*Y1007)</f>
        <v>16530.394223685827</v>
      </c>
      <c r="BG1007" s="15">
        <f t="shared" ca="1" si="557"/>
        <v>25180.499992174813</v>
      </c>
      <c r="BH1007" s="15">
        <f t="shared" ca="1" si="558"/>
        <v>36926.116434246826</v>
      </c>
      <c r="BI1007" s="15">
        <f t="shared" ca="1" si="559"/>
        <v>57079.140360601923</v>
      </c>
      <c r="BJ1007" s="15">
        <f t="shared" ca="1" si="560"/>
        <v>67468.227609272668</v>
      </c>
      <c r="BK1007" s="15">
        <f t="shared" ca="1" si="561"/>
        <v>96879.308931462481</v>
      </c>
      <c r="BL1007" s="15">
        <f t="shared" ca="1" si="562"/>
        <v>114880.28308440877</v>
      </c>
      <c r="BM1007" s="15">
        <f t="shared" ca="1" si="563"/>
        <v>152620.11402259363</v>
      </c>
      <c r="BN1007" s="15">
        <f t="shared" ca="1" si="564"/>
        <v>206391.28305885434</v>
      </c>
      <c r="BO1007" s="15">
        <f t="shared" ca="1" si="565"/>
        <v>323895.41692367487</v>
      </c>
      <c r="BP1007" s="15">
        <f t="shared" ca="1" si="566"/>
        <v>327422.55889381067</v>
      </c>
      <c r="BQ1007" s="15">
        <f ca="1">Inputs!$B$20*EXP($B$10-0.5*C$7^2+C$7*AJ1007)</f>
        <v>3518.150834483059</v>
      </c>
      <c r="BR1007" s="15">
        <f t="shared" ca="1" si="567"/>
        <v>3905.4676581284625</v>
      </c>
      <c r="BS1007" s="15">
        <f t="shared" ca="1" si="568"/>
        <v>7382.7424712709853</v>
      </c>
      <c r="BT1007" s="15">
        <f t="shared" ca="1" si="569"/>
        <v>11099.371884584612</v>
      </c>
      <c r="BU1007" s="15">
        <f t="shared" ca="1" si="570"/>
        <v>16763.908185014778</v>
      </c>
      <c r="BV1007" s="15">
        <f t="shared" ca="1" si="571"/>
        <v>28906.450215493482</v>
      </c>
      <c r="BW1007" s="15">
        <f t="shared" ca="1" si="572"/>
        <v>35703.31621697326</v>
      </c>
      <c r="BX1007" s="15">
        <f t="shared" ca="1" si="573"/>
        <v>46906.58289784837</v>
      </c>
      <c r="BY1007" s="15">
        <f t="shared" ca="1" si="574"/>
        <v>56115.695553370235</v>
      </c>
      <c r="BZ1007" s="15">
        <f t="shared" ca="1" si="575"/>
        <v>96527.941096887458</v>
      </c>
      <c r="CA1007" s="15">
        <f t="shared" ca="1" si="576"/>
        <v>89651.540920980566</v>
      </c>
      <c r="CB1007" s="15">
        <f ca="1">(AU1007*DCF!C$10-DCF!C$5*MAX(AU1007*DCF!C$10,0)-MAX(AU1007-Inputs!$B$6,0)/Inputs!$B$10)*DCF!C$6</f>
        <v>1045.5708670398142</v>
      </c>
      <c r="CC1007" s="15">
        <f ca="1">(AV1007*DCF!D$10-DCF!D$5*MAX(AV1007*DCF!D$10,0)-MAX(AV1007-AU1007,0)/Inputs!$B$10)*DCF!D$6</f>
        <v>1123.9699623692095</v>
      </c>
      <c r="CD1007" s="15">
        <f ca="1">(AW1007*DCF!E$10-DCF!E$5*MAX(AW1007*DCF!E$10,0)-MAX(AW1007-AV1007,0)/Inputs!$B$10)*DCF!E$6</f>
        <v>1650.7186754091576</v>
      </c>
      <c r="CE1007" s="15">
        <f ca="1">(AX1007*DCF!F$10-DCF!F$5*MAX(AX1007*DCF!F$10,0)-MAX(AX1007-AW1007,0)/Inputs!$B$10)*DCF!F$6</f>
        <v>2289.4835318373225</v>
      </c>
      <c r="CF1007" s="15">
        <f ca="1">(AY1007*DCF!G$10-DCF!G$5*MAX(AY1007*DCF!G$10,0)-MAX(AY1007-AX1007,0)/Inputs!$B$10)*DCF!G$6</f>
        <v>2498.8621731387479</v>
      </c>
      <c r="CG1007" s="15">
        <f ca="1">(AZ1007*DCF!H$10-DCF!H$5*MAX(AZ1007*DCF!H$10,0)-MAX(AZ1007-AY1007,0)/Inputs!$B$10)*DCF!H$6</f>
        <v>3010.6473729921436</v>
      </c>
      <c r="CH1007" s="15">
        <f ca="1">(BA1007*DCF!I$10-DCF!I$5*MAX(BA1007*DCF!I$10,0)-MAX(BA1007-AZ1007,0)/Inputs!$B$10)*DCF!I$6</f>
        <v>3972.5893059130594</v>
      </c>
      <c r="CI1007" s="15">
        <f ca="1">(BB1007*DCF!J$10-DCF!J$5*MAX(BB1007*DCF!J$10,0)-MAX(BB1007-BA1007,0)/Inputs!$B$10)*DCF!J$6</f>
        <v>4138.6391357961347</v>
      </c>
      <c r="CJ1007" s="15">
        <f ca="1">(BC1007*DCF!K$10-DCF!K$5*MAX(BC1007*DCF!K$10,0)-MAX(BC1007-BB1007,0)/Inputs!$B$10)*DCF!K$6</f>
        <v>5054.3167313234244</v>
      </c>
      <c r="CK1007" s="15">
        <f ca="1">(BD1007*DCF!L$10-DCF!L$5*MAX(BD1007*DCF!L$10,0)-MAX(BD1007-BC1007,0)/Inputs!$B$10)*DCF!L$6</f>
        <v>5715.2726050213105</v>
      </c>
      <c r="CL1007" s="15">
        <f ca="1">(BE1007*DCF!M$10-DCF!M$5*MAX(BE1007*DCF!M$10,0)-MAX(BE1007-BD1007,0)/Inputs!$B$10)*DCF!M$6</f>
        <v>7138.2536198487751</v>
      </c>
      <c r="CM1007" s="15">
        <f ca="1">(BF1007*DCF!C$28-DCF!C$5*MAX(BF1007*DCF!C$28,0)-MAX(BF1007-Inputs!$B$13,0)/Inputs!$B$17)*DCF!C$6</f>
        <v>3857.1170486541673</v>
      </c>
      <c r="CN1007" s="15">
        <f ca="1">(BG1007*DCF!D$28-DCF!D$5*MAX(BG1007*DCF!D$28,0)-MAX(BG1007-BF1007,0)/Inputs!$B$17)*DCF!D$6</f>
        <v>5570.7738414638698</v>
      </c>
      <c r="CO1007" s="15">
        <f ca="1">(BH1007*DCF!E$28-DCF!E$5*MAX(BH1007*DCF!E$28,0)-MAX(BH1007-BG1007,0)/Inputs!$B$17)*DCF!E$6</f>
        <v>8143.2343721032476</v>
      </c>
      <c r="CP1007" s="15">
        <f ca="1">(BI1007*DCF!F$28-DCF!F$5*MAX(BI1007*DCF!F$28,0)-MAX(BI1007-BH1007,0)/Inputs!$B$17)*DCF!F$6</f>
        <v>11826.306545481319</v>
      </c>
      <c r="CQ1007" s="15">
        <f ca="1">(BJ1007*DCF!G$28-DCF!G$5*MAX(BJ1007*DCF!G$28,0)-MAX(BJ1007-BI1007,0)/Inputs!$B$17)*DCF!G$6</f>
        <v>15757.801689617629</v>
      </c>
      <c r="CR1007" s="15">
        <f ca="1">(BK1007*DCF!H$28-DCF!H$5*MAX(BK1007*DCF!H$28,0)-MAX(BK1007-BJ1007,0)/Inputs!$B$17)*DCF!H$6</f>
        <v>19389.665283740273</v>
      </c>
      <c r="CS1007" s="15">
        <f ca="1">(BL1007*DCF!I$28-DCF!I$5*MAX(BL1007*DCF!I$28,0)-MAX(BL1007-BK1007,0)/Inputs!$B$17)*DCF!I$6</f>
        <v>24430.755819058068</v>
      </c>
      <c r="CT1007" s="15">
        <f ca="1">(BM1007*DCF!J$28-DCF!J$5*MAX(BM1007*DCF!J$28,0)-MAX(BM1007-BL1007,0)/Inputs!$B$17)*DCF!J$6</f>
        <v>29042.962111113942</v>
      </c>
      <c r="CU1007" s="15">
        <f ca="1">(BN1007*DCF!K$28-DCF!K$5*MAX(BN1007*DCF!K$28,0)-MAX(BN1007-BM1007,0)/Inputs!$B$17)*DCF!K$6</f>
        <v>37000.126440985776</v>
      </c>
      <c r="CV1007" s="15">
        <f ca="1">(BO1007*DCF!L$28-DCF!L$5*MAX(BO1007*DCF!L$28,0)-MAX(BO1007-BN1007,0)/Inputs!$B$17)*DCF!L$6</f>
        <v>51328.14551687544</v>
      </c>
      <c r="CW1007" s="15">
        <f ca="1">(BP1007*DCF!M$28-DCF!M$5*MAX(BP1007*DCF!M$28,0)-MAX(BP1007-BO1007,0)/Inputs!$B$17)*DCF!M$6</f>
        <v>61236.058498629958</v>
      </c>
      <c r="CX1007" s="15">
        <f ca="1">(BQ1007*DCF!C$46-DCF!C$5*MAX(BQ1007*DCF!C$46,0)-MAX(BQ1007-Inputs!$B$20,0)/Inputs!$B$24)*DCF!C$6</f>
        <v>-958.99595922613787</v>
      </c>
      <c r="CY1007" s="15">
        <f ca="1">(BR1007*DCF!D$46-DCF!D$5*MAX(BR1007*DCF!D$46,0)-MAX(BR1007-BQ1007,0)/Inputs!$B$24)*DCF!D$6</f>
        <v>-831.83712618736604</v>
      </c>
      <c r="CZ1007" s="15">
        <f ca="1">(BS1007*DCF!E$46-DCF!E$5*MAX(BS1007*DCF!E$46,0)-MAX(BS1007-BR1007,0)/Inputs!$B$24)*DCF!E$6</f>
        <v>-2243.6681550261378</v>
      </c>
      <c r="DA1007" s="15">
        <f ca="1">(BT1007*DCF!F$46-DCF!F$5*MAX(BT1007*DCF!F$46,0)-MAX(BT1007-BS1007,0)/Inputs!$B$24)*DCF!F$6</f>
        <v>-2161.6686972235425</v>
      </c>
      <c r="DB1007" s="15">
        <f ca="1">(BU1007*DCF!G$46-DCF!G$5*MAX(BU1007*DCF!G$46,0)-MAX(BU1007-BT1007,0)/Inputs!$B$24)*DCF!G$6</f>
        <v>-2469.3428437984085</v>
      </c>
      <c r="DC1007" s="15">
        <f ca="1">(BV1007*DCF!H$46-DCF!H$5*MAX(BV1007*DCF!H$46,0)-MAX(BV1007-BU1007,0)/Inputs!$B$24)*DCF!H$6</f>
        <v>-3773.2205373818747</v>
      </c>
      <c r="DD1007" s="15">
        <f ca="1">(BW1007*DCF!I$46-DCF!I$5*MAX(BW1007*DCF!I$46,0)-MAX(BW1007-BV1007,0)/Inputs!$B$24)*DCF!I$6</f>
        <v>-1126.5353629233473</v>
      </c>
      <c r="DE1007" s="15">
        <f ca="1">(BX1007*DCF!J$46-DCF!J$5*MAX(BX1007*DCF!J$46,0)-MAX(BX1007-BW1007,0)/Inputs!$B$24)*DCF!J$6</f>
        <v>-1003.3218860717351</v>
      </c>
      <c r="DF1007" s="15">
        <f ca="1">(BY1007*DCF!K$46-DCF!K$5*MAX(BY1007*DCF!K$46,0)-MAX(BY1007-BX1007,0)/Inputs!$B$24)*DCF!K$6</f>
        <v>949.52832173875106</v>
      </c>
      <c r="DG1007" s="15">
        <f ca="1">(BZ1007*DCF!L$46-DCF!L$5*MAX(BZ1007*DCF!L$46,0)-MAX(BZ1007-BY1007,0)/Inputs!$B$24)*DCF!L$6</f>
        <v>-2472.895107432339</v>
      </c>
      <c r="DH1007" s="15">
        <f ca="1">(CA1007*DCF!M$46-DCF!M$5*MAX(CA1007*DCF!M$46,0)-MAX(CA1007-BZ1007,0)/Inputs!$B$24)*DCF!M$6</f>
        <v>7028.3288784181723</v>
      </c>
      <c r="DI1007" s="15">
        <f ca="1">SUM(CB1007:CL1007)+BE1007*DCF!M$10*(1+Inputs!$B$30)*(1-Inputs!$B$33)*(1-Inputs!$B$30/Inputs!$B$31)/(Inputs!$B$29-Inputs!$B$30)*DCF!M$6</f>
        <v>187878.50467405125</v>
      </c>
      <c r="DJ1007" s="15">
        <f ca="1">SUM(CM1007:CW1007)+BP1007*DCF!M$28*(1+Inputs!$B$30)*(1-Inputs!$B$33)*(1-Inputs!$B$30/Inputs!$B$31)/(Inputs!$B$29-Inputs!$B$30)*DCF!M$6</f>
        <v>1482544.6953231681</v>
      </c>
      <c r="DK1007" s="15">
        <f ca="1">SUM(CX1007:DH1007)+CA1007*DCF!M$46*(1+Inputs!$B$30)*(1-Inputs!$B$33)*(1-Inputs!$B$30/Inputs!$B$31)/(Inputs!$B$29-Inputs!$B$30)*DCF!M$6</f>
        <v>129548.27369265658</v>
      </c>
      <c r="DM1007" s="15">
        <f ca="1">DI1007+DJ1007+DK1007+Inputs!$B$34+Inputs!$B$36-Inputs!$B$35</f>
        <v>1876822.4736898758</v>
      </c>
    </row>
    <row r="1008" spans="1:117" x14ac:dyDescent="0.75">
      <c r="A1008" s="11">
        <v>995</v>
      </c>
      <c r="C1008" s="23">
        <f t="shared" ca="1" si="579"/>
        <v>-0.22408050219026004</v>
      </c>
      <c r="D1008" s="23">
        <f t="shared" ca="1" si="579"/>
        <v>0.13559765435356538</v>
      </c>
      <c r="E1008" s="23">
        <f t="shared" ca="1" si="579"/>
        <v>-1.2613682139972469</v>
      </c>
      <c r="F1008" s="23">
        <f t="shared" ca="1" si="579"/>
        <v>9.5168583228703918E-2</v>
      </c>
      <c r="G1008" s="23">
        <f t="shared" ca="1" si="579"/>
        <v>-1.5474177805502423</v>
      </c>
      <c r="H1008" s="23">
        <f t="shared" ca="1" si="579"/>
        <v>1.0360601625623509</v>
      </c>
      <c r="I1008" s="23">
        <f t="shared" ca="1" si="579"/>
        <v>0.95389951055252742</v>
      </c>
      <c r="J1008" s="23">
        <f t="shared" ca="1" si="579"/>
        <v>0.35552583233676488</v>
      </c>
      <c r="K1008" s="23">
        <f t="shared" ca="1" si="579"/>
        <v>-0.66398262263568275</v>
      </c>
      <c r="L1008" s="23">
        <f t="shared" ca="1" si="579"/>
        <v>0.87099497917860402</v>
      </c>
      <c r="M1008" s="23">
        <f t="shared" ca="1" si="579"/>
        <v>-6.2519429825227332E-2</v>
      </c>
      <c r="N1008" s="23">
        <f ca="1">SQRT(Inputs!$B$38)*C1008+SQRT(1-Inputs!$B$38)*_xlfn.NORM.S.INV(RAND())</f>
        <v>-1.0580679606171628</v>
      </c>
      <c r="O1008" s="23">
        <f ca="1">SQRT(Inputs!$B$38)*D1008+SQRT(1-Inputs!$B$38)*_xlfn.NORM.S.INV(RAND())</f>
        <v>0.32001447757230084</v>
      </c>
      <c r="P1008" s="23">
        <f ca="1">SQRT(Inputs!$B$38)*E1008+SQRT(1-Inputs!$B$38)*_xlfn.NORM.S.INV(RAND())</f>
        <v>-0.72527795489351565</v>
      </c>
      <c r="Q1008" s="23">
        <f ca="1">SQRT(Inputs!$B$38)*F1008+SQRT(1-Inputs!$B$38)*_xlfn.NORM.S.INV(RAND())</f>
        <v>0.50309625469056807</v>
      </c>
      <c r="R1008" s="23">
        <f ca="1">SQRT(Inputs!$B$38)*G1008+SQRT(1-Inputs!$B$38)*_xlfn.NORM.S.INV(RAND())</f>
        <v>-0.78901573389888913</v>
      </c>
      <c r="S1008" s="23">
        <f ca="1">SQRT(Inputs!$B$38)*H1008+SQRT(1-Inputs!$B$38)*_xlfn.NORM.S.INV(RAND())</f>
        <v>-1.0193781885993229</v>
      </c>
      <c r="T1008" s="23">
        <f ca="1">SQRT(Inputs!$B$38)*I1008+SQRT(1-Inputs!$B$38)*_xlfn.NORM.S.INV(RAND())</f>
        <v>0.35857990577773868</v>
      </c>
      <c r="U1008" s="23">
        <f ca="1">SQRT(Inputs!$B$38)*J1008+SQRT(1-Inputs!$B$38)*_xlfn.NORM.S.INV(RAND())</f>
        <v>0.53594572537153695</v>
      </c>
      <c r="V1008" s="23">
        <f ca="1">SQRT(Inputs!$B$38)*K1008+SQRT(1-Inputs!$B$38)*_xlfn.NORM.S.INV(RAND())</f>
        <v>-0.90551105277590793</v>
      </c>
      <c r="W1008" s="23">
        <f ca="1">SQRT(Inputs!$B$38)*L1008+SQRT(1-Inputs!$B$38)*_xlfn.NORM.S.INV(RAND())</f>
        <v>0.69763873353553407</v>
      </c>
      <c r="X1008" s="23">
        <f ca="1">SQRT(Inputs!$B$38)*M1008+SQRT(1-Inputs!$B$38)*_xlfn.NORM.S.INV(RAND())</f>
        <v>0.19977287897009716</v>
      </c>
      <c r="Y1008" s="23">
        <f ca="1">SQRT(Inputs!$B$38)*C1008+SQRT(1-Inputs!$B$38)*_xlfn.NORM.S.INV(RAND())</f>
        <v>-1.3180371461808666</v>
      </c>
      <c r="Z1008" s="23">
        <f ca="1">SQRT(Inputs!$B$38)*D1008+SQRT(1-Inputs!$B$38)*_xlfn.NORM.S.INV(RAND())</f>
        <v>2.5272675595031653</v>
      </c>
      <c r="AA1008" s="23">
        <f ca="1">SQRT(Inputs!$B$38)*E1008+SQRT(1-Inputs!$B$38)*_xlfn.NORM.S.INV(RAND())</f>
        <v>-0.21138624440252579</v>
      </c>
      <c r="AB1008" s="23">
        <f ca="1">SQRT(Inputs!$B$38)*F1008+SQRT(1-Inputs!$B$38)*_xlfn.NORM.S.INV(RAND())</f>
        <v>0.5639832134301892</v>
      </c>
      <c r="AC1008" s="23">
        <f ca="1">SQRT(Inputs!$B$38)*G1008+SQRT(1-Inputs!$B$38)*_xlfn.NORM.S.INV(RAND())</f>
        <v>-2.5358959100003675</v>
      </c>
      <c r="AD1008" s="23">
        <f ca="1">SQRT(Inputs!$B$38)*H1008+SQRT(1-Inputs!$B$38)*_xlfn.NORM.S.INV(RAND())</f>
        <v>0.29639140039577355</v>
      </c>
      <c r="AE1008" s="23">
        <f ca="1">SQRT(Inputs!$B$38)*I1008+SQRT(1-Inputs!$B$38)*_xlfn.NORM.S.INV(RAND())</f>
        <v>0.39219957850627729</v>
      </c>
      <c r="AF1008" s="23">
        <f ca="1">SQRT(Inputs!$B$38)*J1008+SQRT(1-Inputs!$B$38)*_xlfn.NORM.S.INV(RAND())</f>
        <v>1.4600520676530109</v>
      </c>
      <c r="AG1008" s="23">
        <f ca="1">SQRT(Inputs!$B$38)*K1008+SQRT(1-Inputs!$B$38)*_xlfn.NORM.S.INV(RAND())</f>
        <v>0.28819757934229562</v>
      </c>
      <c r="AH1008" s="23">
        <f ca="1">SQRT(Inputs!$B$38)*L1008+SQRT(1-Inputs!$B$38)*_xlfn.NORM.S.INV(RAND())</f>
        <v>0.21739499166545012</v>
      </c>
      <c r="AI1008" s="23">
        <f ca="1">SQRT(Inputs!$B$38)*M1008+SQRT(1-Inputs!$B$38)*_xlfn.NORM.S.INV(RAND())</f>
        <v>2.437505321644759E-3</v>
      </c>
      <c r="AJ1008" s="23">
        <f ca="1">SQRT(Inputs!$B$38)*C1008+SQRT(1-Inputs!$B$38)*_xlfn.NORM.S.INV(RAND())</f>
        <v>-0.56603183446840455</v>
      </c>
      <c r="AK1008" s="23">
        <f ca="1">SQRT(Inputs!$B$38)*D1008+SQRT(1-Inputs!$B$38)*_xlfn.NORM.S.INV(RAND())</f>
        <v>0.15113610675797132</v>
      </c>
      <c r="AL1008" s="23">
        <f ca="1">SQRT(Inputs!$B$38)*E1008+SQRT(1-Inputs!$B$38)*_xlfn.NORM.S.INV(RAND())</f>
        <v>-0.37543324948813239</v>
      </c>
      <c r="AM1008" s="23">
        <f ca="1">SQRT(Inputs!$B$38)*F1008+SQRT(1-Inputs!$B$38)*_xlfn.NORM.S.INV(RAND())</f>
        <v>0.62176227945210993</v>
      </c>
      <c r="AN1008" s="23">
        <f ca="1">SQRT(Inputs!$B$38)*G1008+SQRT(1-Inputs!$B$38)*_xlfn.NORM.S.INV(RAND())</f>
        <v>0.18274231802308327</v>
      </c>
      <c r="AO1008" s="23">
        <f ca="1">SQRT(Inputs!$B$38)*H1008+SQRT(1-Inputs!$B$38)*_xlfn.NORM.S.INV(RAND())</f>
        <v>1.0792487858897222</v>
      </c>
      <c r="AP1008" s="23">
        <f ca="1">SQRT(Inputs!$B$38)*I1008+SQRT(1-Inputs!$B$38)*_xlfn.NORM.S.INV(RAND())</f>
        <v>0.82388467477537275</v>
      </c>
      <c r="AQ1008" s="23">
        <f ca="1">SQRT(Inputs!$B$38)*J1008+SQRT(1-Inputs!$B$38)*_xlfn.NORM.S.INV(RAND())</f>
        <v>-0.71298153150935872</v>
      </c>
      <c r="AR1008" s="23">
        <f ca="1">SQRT(Inputs!$B$38)*K1008+SQRT(1-Inputs!$B$38)*_xlfn.NORM.S.INV(RAND())</f>
        <v>0.63274093392677522</v>
      </c>
      <c r="AS1008" s="23">
        <f ca="1">SQRT(Inputs!$B$38)*L1008+SQRT(1-Inputs!$B$38)*_xlfn.NORM.S.INV(RAND())</f>
        <v>1.6349749087980086</v>
      </c>
      <c r="AT1008" s="23">
        <f ca="1">SQRT(Inputs!$B$38)*M1008+SQRT(1-Inputs!$B$38)*_xlfn.NORM.S.INV(RAND())</f>
        <v>0.14163027182560384</v>
      </c>
      <c r="AU1008" s="15">
        <f ca="1">Inputs!$B$6*EXP($B$8-0.5*C$5^2+C$5*N1008)</f>
        <v>4181.1420316587592</v>
      </c>
      <c r="AV1008" s="15">
        <f t="shared" ca="1" si="547"/>
        <v>5334.6307763524055</v>
      </c>
      <c r="AW1008" s="15">
        <f t="shared" ca="1" si="548"/>
        <v>5898.4462157947082</v>
      </c>
      <c r="AX1008" s="15">
        <f t="shared" ca="1" si="549"/>
        <v>7668.5703887105919</v>
      </c>
      <c r="AY1008" s="15">
        <f t="shared" ca="1" si="550"/>
        <v>8546.783879064189</v>
      </c>
      <c r="AZ1008" s="15">
        <f t="shared" ca="1" si="551"/>
        <v>9343.0305084825141</v>
      </c>
      <c r="BA1008" s="15">
        <f t="shared" ca="1" si="552"/>
        <v>11870.719126327809</v>
      </c>
      <c r="BB1008" s="15">
        <f t="shared" ca="1" si="553"/>
        <v>15335.096798590428</v>
      </c>
      <c r="BC1008" s="15">
        <f t="shared" ca="1" si="554"/>
        <v>17209.616147000615</v>
      </c>
      <c r="BD1008" s="15">
        <f t="shared" ca="1" si="555"/>
        <v>22505.027861438077</v>
      </c>
      <c r="BE1008" s="15">
        <f t="shared" ca="1" si="556"/>
        <v>28083.39276339694</v>
      </c>
      <c r="BF1008" s="15">
        <f ca="1">Inputs!$B$13*EXP($B$9-0.5*C$6^2+C$6*Y1008)</f>
        <v>10650.598972590726</v>
      </c>
      <c r="BG1008" s="15">
        <f t="shared" ca="1" si="557"/>
        <v>20479.941086485389</v>
      </c>
      <c r="BH1008" s="15">
        <f t="shared" ca="1" si="558"/>
        <v>24160.62604472258</v>
      </c>
      <c r="BI1008" s="15">
        <f t="shared" ca="1" si="559"/>
        <v>32258.428402586018</v>
      </c>
      <c r="BJ1008" s="15">
        <f t="shared" ca="1" si="560"/>
        <v>27438.441150899034</v>
      </c>
      <c r="BK1008" s="15">
        <f t="shared" ca="1" si="561"/>
        <v>35062.138348259345</v>
      </c>
      <c r="BL1008" s="15">
        <f t="shared" ca="1" si="562"/>
        <v>45315.236809040267</v>
      </c>
      <c r="BM1008" s="15">
        <f t="shared" ca="1" si="563"/>
        <v>66779.656661501678</v>
      </c>
      <c r="BN1008" s="15">
        <f t="shared" ca="1" si="564"/>
        <v>85016.661429272805</v>
      </c>
      <c r="BO1008" s="15">
        <f t="shared" ca="1" si="565"/>
        <v>107281.26972493096</v>
      </c>
      <c r="BP1008" s="15">
        <f t="shared" ca="1" si="566"/>
        <v>132079.6133244907</v>
      </c>
      <c r="BQ1008" s="15">
        <f ca="1">Inputs!$B$20*EXP($B$10-0.5*C$7^2+C$7*AJ1008)</f>
        <v>3509.2828978535549</v>
      </c>
      <c r="BR1008" s="15">
        <f t="shared" ca="1" si="567"/>
        <v>4995.7674255795027</v>
      </c>
      <c r="BS1008" s="15">
        <f t="shared" ca="1" si="568"/>
        <v>6141.8918437005868</v>
      </c>
      <c r="BT1008" s="15">
        <f t="shared" ca="1" si="569"/>
        <v>9968.618939535676</v>
      </c>
      <c r="BU1008" s="15">
        <f t="shared" ca="1" si="570"/>
        <v>14439.904641520421</v>
      </c>
      <c r="BV1008" s="15">
        <f t="shared" ca="1" si="571"/>
        <v>25620.147427248881</v>
      </c>
      <c r="BW1008" s="15">
        <f t="shared" ca="1" si="572"/>
        <v>42562.17579332865</v>
      </c>
      <c r="BX1008" s="15">
        <f t="shared" ca="1" si="573"/>
        <v>51601.292823834461</v>
      </c>
      <c r="BY1008" s="15">
        <f t="shared" ca="1" si="574"/>
        <v>81606.84848551912</v>
      </c>
      <c r="BZ1008" s="15">
        <f t="shared" ca="1" si="575"/>
        <v>154653.86394707634</v>
      </c>
      <c r="CA1008" s="15">
        <f t="shared" ca="1" si="576"/>
        <v>222778.62382970171</v>
      </c>
      <c r="CB1008" s="15">
        <f ca="1">(AU1008*DCF!C$10-DCF!C$5*MAX(AU1008*DCF!C$10,0)-MAX(AU1008-Inputs!$B$6,0)/Inputs!$B$10)*DCF!C$6</f>
        <v>1048.643667194397</v>
      </c>
      <c r="CC1008" s="15">
        <f ca="1">(AV1008*DCF!D$10-DCF!D$5*MAX(AV1008*DCF!D$10,0)-MAX(AV1008-AU1008,0)/Inputs!$B$10)*DCF!D$6</f>
        <v>1019.0320693502084</v>
      </c>
      <c r="CD1008" s="15">
        <f ca="1">(AW1008*DCF!E$10-DCF!E$5*MAX(AW1008*DCF!E$10,0)-MAX(AW1008-AV1008,0)/Inputs!$B$10)*DCF!E$6</f>
        <v>1234.8627503602684</v>
      </c>
      <c r="CE1008" s="15">
        <f ca="1">(AX1008*DCF!F$10-DCF!F$5*MAX(AX1008*DCF!F$10,0)-MAX(AX1008-AW1008,0)/Inputs!$B$10)*DCF!F$6</f>
        <v>1305.7177407249746</v>
      </c>
      <c r="CF1008" s="15">
        <f ca="1">(AY1008*DCF!G$10-DCF!G$5*MAX(AY1008*DCF!G$10,0)-MAX(AY1008-AX1008,0)/Inputs!$B$10)*DCF!G$6</f>
        <v>1592.1702458705111</v>
      </c>
      <c r="CG1008" s="15">
        <f ca="1">(AZ1008*DCF!H$10-DCF!H$5*MAX(AZ1008*DCF!H$10,0)-MAX(AZ1008-AY1008,0)/Inputs!$B$10)*DCF!H$6</f>
        <v>1672.5682111473898</v>
      </c>
      <c r="CH1008" s="15">
        <f ca="1">(BA1008*DCF!I$10-DCF!I$5*MAX(BA1008*DCF!I$10,0)-MAX(BA1008-AZ1008,0)/Inputs!$B$10)*DCF!I$6</f>
        <v>1753.717843696202</v>
      </c>
      <c r="CI1008" s="15">
        <f ca="1">(BB1008*DCF!J$10-DCF!J$5*MAX(BB1008*DCF!J$10,0)-MAX(BB1008-BA1008,0)/Inputs!$B$10)*DCF!J$6</f>
        <v>2106.5688451669125</v>
      </c>
      <c r="CJ1008" s="15">
        <f ca="1">(BC1008*DCF!K$10-DCF!K$5*MAX(BC1008*DCF!K$10,0)-MAX(BC1008-BB1008,0)/Inputs!$B$10)*DCF!K$6</f>
        <v>2508.0676382924657</v>
      </c>
      <c r="CK1008" s="15">
        <f ca="1">(BD1008*DCF!L$10-DCF!L$5*MAX(BD1008*DCF!L$10,0)-MAX(BD1008-BC1008,0)/Inputs!$B$10)*DCF!L$6</f>
        <v>2709.4036815117211</v>
      </c>
      <c r="CL1008" s="15">
        <f ca="1">(BE1008*DCF!M$10-DCF!M$5*MAX(BE1008*DCF!M$10,0)-MAX(BE1008-BD1008,0)/Inputs!$B$10)*DCF!M$6</f>
        <v>3296.5346589743654</v>
      </c>
      <c r="CM1008" s="15">
        <f ca="1">(BF1008*DCF!C$28-DCF!C$5*MAX(BF1008*DCF!C$28,0)-MAX(BF1008-Inputs!$B$13,0)/Inputs!$B$17)*DCF!C$6</f>
        <v>3250.4929584434112</v>
      </c>
      <c r="CN1008" s="15">
        <f ca="1">(BG1008*DCF!D$28-DCF!D$5*MAX(BG1008*DCF!D$28,0)-MAX(BG1008-BF1008,0)/Inputs!$B$17)*DCF!D$6</f>
        <v>3934.7656509219601</v>
      </c>
      <c r="CO1008" s="15">
        <f ca="1">(BH1008*DCF!E$28-DCF!E$5*MAX(BH1008*DCF!E$28,0)-MAX(BH1008-BG1008,0)/Inputs!$B$17)*DCF!E$6</f>
        <v>6117.3071692451822</v>
      </c>
      <c r="CP1008" s="15">
        <f ca="1">(BI1008*DCF!F$28-DCF!F$5*MAX(BI1008*DCF!F$28,0)-MAX(BI1008-BH1008,0)/Inputs!$B$17)*DCF!F$6</f>
        <v>7282.9806816966011</v>
      </c>
      <c r="CQ1008" s="15">
        <f ca="1">(BJ1008*DCF!G$28-DCF!G$5*MAX(BJ1008*DCF!G$28,0)-MAX(BJ1008-BI1008,0)/Inputs!$B$17)*DCF!G$6</f>
        <v>7119.1117314538951</v>
      </c>
      <c r="CR1008" s="15">
        <f ca="1">(BK1008*DCF!H$28-DCF!H$5*MAX(BK1008*DCF!H$28,0)-MAX(BK1008-BJ1008,0)/Inputs!$B$17)*DCF!H$6</f>
        <v>7486.7450481105616</v>
      </c>
      <c r="CS1008" s="15">
        <f ca="1">(BL1008*DCF!I$28-DCF!I$5*MAX(BL1008*DCF!I$28,0)-MAX(BL1008-BK1008,0)/Inputs!$B$17)*DCF!I$6</f>
        <v>9184.3816017612207</v>
      </c>
      <c r="CT1008" s="15">
        <f ca="1">(BM1008*DCF!J$28-DCF!J$5*MAX(BM1008*DCF!J$28,0)-MAX(BM1008-BL1008,0)/Inputs!$B$17)*DCF!J$6</f>
        <v>12051.400510681851</v>
      </c>
      <c r="CU1008" s="15">
        <f ca="1">(BN1008*DCF!K$28-DCF!K$5*MAX(BN1008*DCF!K$28,0)-MAX(BN1008-BM1008,0)/Inputs!$B$17)*DCF!K$6</f>
        <v>15720.303251145959</v>
      </c>
      <c r="CV1008" s="15">
        <f ca="1">(BO1008*DCF!L$28-DCF!L$5*MAX(BO1008*DCF!L$28,0)-MAX(BO1008-BN1008,0)/Inputs!$B$17)*DCF!L$6</f>
        <v>18885.587575844213</v>
      </c>
      <c r="CW1008" s="15">
        <f ca="1">(BP1008*DCF!M$28-DCF!M$5*MAX(BP1008*DCF!M$28,0)-MAX(BP1008-BO1008,0)/Inputs!$B$17)*DCF!M$6</f>
        <v>22258.731963173046</v>
      </c>
      <c r="CX1008" s="15">
        <f ca="1">(BQ1008*DCF!C$46-DCF!C$5*MAX(BQ1008*DCF!C$46,0)-MAX(BQ1008-Inputs!$B$20,0)/Inputs!$B$24)*DCF!C$6</f>
        <v>-952.85189227728983</v>
      </c>
      <c r="CY1008" s="15">
        <f ca="1">(BR1008*DCF!D$46-DCF!D$5*MAX(BR1008*DCF!D$46,0)-MAX(BR1008-BQ1008,0)/Inputs!$B$24)*DCF!D$6</f>
        <v>-1486.9316057828455</v>
      </c>
      <c r="CZ1008" s="15">
        <f ca="1">(BS1008*DCF!E$46-DCF!E$5*MAX(BS1008*DCF!E$46,0)-MAX(BS1008-BR1008,0)/Inputs!$B$24)*DCF!E$6</f>
        <v>-1178.0600976707685</v>
      </c>
      <c r="DA1008" s="15">
        <f ca="1">(BT1008*DCF!F$46-DCF!F$5*MAX(BT1008*DCF!F$46,0)-MAX(BT1008-BS1008,0)/Inputs!$B$24)*DCF!F$6</f>
        <v>-2119.4101652589093</v>
      </c>
      <c r="DB1008" s="15">
        <f ca="1">(BU1008*DCF!G$46-DCF!G$5*MAX(BU1008*DCF!G$46,0)-MAX(BU1008-BT1008,0)/Inputs!$B$24)*DCF!G$6</f>
        <v>-1989.7820307017239</v>
      </c>
      <c r="DC1008" s="15">
        <f ca="1">(BV1008*DCF!H$46-DCF!H$5*MAX(BV1008*DCF!H$46,0)-MAX(BV1008-BU1008,0)/Inputs!$B$24)*DCF!H$6</f>
        <v>-3474.1919431810325</v>
      </c>
      <c r="DD1008" s="15">
        <f ca="1">(BW1008*DCF!I$46-DCF!I$5*MAX(BW1008*DCF!I$46,0)-MAX(BW1008-BV1008,0)/Inputs!$B$24)*DCF!I$6</f>
        <v>-3880.4109864536917</v>
      </c>
      <c r="DE1008" s="15">
        <f ca="1">(BX1008*DCF!J$46-DCF!J$5*MAX(BX1008*DCF!J$46,0)-MAX(BX1008-BW1008,0)/Inputs!$B$24)*DCF!J$6</f>
        <v>-232.49466083314175</v>
      </c>
      <c r="DF1008" s="15">
        <f ca="1">(BY1008*DCF!K$46-DCF!K$5*MAX(BY1008*DCF!K$46,0)-MAX(BY1008-BX1008,0)/Inputs!$B$24)*DCF!K$6</f>
        <v>-2688.9065690933203</v>
      </c>
      <c r="DG1008" s="15">
        <f ca="1">(BZ1008*DCF!L$46-DCF!L$5*MAX(BZ1008*DCF!L$46,0)-MAX(BZ1008-BY1008,0)/Inputs!$B$24)*DCF!L$6</f>
        <v>-5840.2757362650009</v>
      </c>
      <c r="DH1008" s="15">
        <f ca="1">(CA1008*DCF!M$46-DCF!M$5*MAX(CA1008*DCF!M$46,0)-MAX(CA1008-BZ1008,0)/Inputs!$B$24)*DCF!M$6</f>
        <v>3223.0662533985605</v>
      </c>
      <c r="DI1008" s="15">
        <f ca="1">SUM(CB1008:CL1008)+BE1008*DCF!M$10*(1+Inputs!$B$30)*(1-Inputs!$B$33)*(1-Inputs!$B$30/Inputs!$B$31)/(Inputs!$B$29-Inputs!$B$30)*DCF!M$6</f>
        <v>98403.740777246916</v>
      </c>
      <c r="DJ1008" s="15">
        <f ca="1">SUM(CM1008:CW1008)+BP1008*DCF!M$28*(1+Inputs!$B$30)*(1-Inputs!$B$33)*(1-Inputs!$B$30/Inputs!$B$31)/(Inputs!$B$29-Inputs!$B$30)*DCF!M$6</f>
        <v>603397.5554146514</v>
      </c>
      <c r="DK1008" s="15">
        <f ca="1">SUM(CX1008:DH1008)+CA1008*DCF!M$46*(1+Inputs!$B$30)*(1-Inputs!$B$33)*(1-Inputs!$B$30/Inputs!$B$31)/(Inputs!$B$29-Inputs!$B$30)*DCF!M$6</f>
        <v>323821.89282164857</v>
      </c>
      <c r="DM1008" s="15">
        <f ca="1">DI1008+DJ1008+DK1008+Inputs!$B$34+Inputs!$B$36-Inputs!$B$35</f>
        <v>1102474.1890135468</v>
      </c>
    </row>
    <row r="1009" spans="1:117" x14ac:dyDescent="0.75">
      <c r="A1009" s="11">
        <v>996</v>
      </c>
      <c r="C1009" s="23">
        <f t="shared" ca="1" si="579"/>
        <v>-0.95356856577186633</v>
      </c>
      <c r="D1009" s="23">
        <f t="shared" ca="1" si="579"/>
        <v>-0.15627195695839094</v>
      </c>
      <c r="E1009" s="23">
        <f t="shared" ca="1" si="579"/>
        <v>1.5431241446152555</v>
      </c>
      <c r="F1009" s="23">
        <f t="shared" ca="1" si="579"/>
        <v>4.776667928872922E-2</v>
      </c>
      <c r="G1009" s="23">
        <f t="shared" ca="1" si="579"/>
        <v>0.80005916377684261</v>
      </c>
      <c r="H1009" s="23">
        <f t="shared" ca="1" si="579"/>
        <v>0.34458797696373716</v>
      </c>
      <c r="I1009" s="23">
        <f t="shared" ca="1" si="579"/>
        <v>-0.52008512030539145</v>
      </c>
      <c r="J1009" s="23">
        <f t="shared" ca="1" si="579"/>
        <v>1.9026221124544309</v>
      </c>
      <c r="K1009" s="23">
        <f t="shared" ca="1" si="579"/>
        <v>1.8541441207211715</v>
      </c>
      <c r="L1009" s="23">
        <f t="shared" ca="1" si="579"/>
        <v>-0.37366666699270756</v>
      </c>
      <c r="M1009" s="23">
        <f t="shared" ca="1" si="579"/>
        <v>-0.5546831367273124</v>
      </c>
      <c r="N1009" s="23">
        <f ca="1">SQRT(Inputs!$B$38)*C1009+SQRT(1-Inputs!$B$38)*_xlfn.NORM.S.INV(RAND())</f>
        <v>-0.99543995678389874</v>
      </c>
      <c r="O1009" s="23">
        <f ca="1">SQRT(Inputs!$B$38)*D1009+SQRT(1-Inputs!$B$38)*_xlfn.NORM.S.INV(RAND())</f>
        <v>0.20127749989594257</v>
      </c>
      <c r="P1009" s="23">
        <f ca="1">SQRT(Inputs!$B$38)*E1009+SQRT(1-Inputs!$B$38)*_xlfn.NORM.S.INV(RAND())</f>
        <v>-0.36091734940953513</v>
      </c>
      <c r="Q1009" s="23">
        <f ca="1">SQRT(Inputs!$B$38)*F1009+SQRT(1-Inputs!$B$38)*_xlfn.NORM.S.INV(RAND())</f>
        <v>0.48033468661883277</v>
      </c>
      <c r="R1009" s="23">
        <f ca="1">SQRT(Inputs!$B$38)*G1009+SQRT(1-Inputs!$B$38)*_xlfn.NORM.S.INV(RAND())</f>
        <v>1.3606012946005384</v>
      </c>
      <c r="S1009" s="23">
        <f ca="1">SQRT(Inputs!$B$38)*H1009+SQRT(1-Inputs!$B$38)*_xlfn.NORM.S.INV(RAND())</f>
        <v>0.48403791886568542</v>
      </c>
      <c r="T1009" s="23">
        <f ca="1">SQRT(Inputs!$B$38)*I1009+SQRT(1-Inputs!$B$38)*_xlfn.NORM.S.INV(RAND())</f>
        <v>-1.3847380749811344</v>
      </c>
      <c r="U1009" s="23">
        <f ca="1">SQRT(Inputs!$B$38)*J1009+SQRT(1-Inputs!$B$38)*_xlfn.NORM.S.INV(RAND())</f>
        <v>2.0621341923109462</v>
      </c>
      <c r="V1009" s="23">
        <f ca="1">SQRT(Inputs!$B$38)*K1009+SQRT(1-Inputs!$B$38)*_xlfn.NORM.S.INV(RAND())</f>
        <v>-0.78666903627852447</v>
      </c>
      <c r="W1009" s="23">
        <f ca="1">SQRT(Inputs!$B$38)*L1009+SQRT(1-Inputs!$B$38)*_xlfn.NORM.S.INV(RAND())</f>
        <v>0.20130846297843477</v>
      </c>
      <c r="X1009" s="23">
        <f ca="1">SQRT(Inputs!$B$38)*M1009+SQRT(1-Inputs!$B$38)*_xlfn.NORM.S.INV(RAND())</f>
        <v>-1.1207416131302212</v>
      </c>
      <c r="Y1009" s="23">
        <f ca="1">SQRT(Inputs!$B$38)*C1009+SQRT(1-Inputs!$B$38)*_xlfn.NORM.S.INV(RAND())</f>
        <v>-0.91574685821966328</v>
      </c>
      <c r="Z1009" s="23">
        <f ca="1">SQRT(Inputs!$B$38)*D1009+SQRT(1-Inputs!$B$38)*_xlfn.NORM.S.INV(RAND())</f>
        <v>0.48460547168589713</v>
      </c>
      <c r="AA1009" s="23">
        <f ca="1">SQRT(Inputs!$B$38)*E1009+SQRT(1-Inputs!$B$38)*_xlfn.NORM.S.INV(RAND())</f>
        <v>0.35941924223183291</v>
      </c>
      <c r="AB1009" s="23">
        <f ca="1">SQRT(Inputs!$B$38)*F1009+SQRT(1-Inputs!$B$38)*_xlfn.NORM.S.INV(RAND())</f>
        <v>-0.63761212121455291</v>
      </c>
      <c r="AC1009" s="23">
        <f ca="1">SQRT(Inputs!$B$38)*G1009+SQRT(1-Inputs!$B$38)*_xlfn.NORM.S.INV(RAND())</f>
        <v>0.2602790188083442</v>
      </c>
      <c r="AD1009" s="23">
        <f ca="1">SQRT(Inputs!$B$38)*H1009+SQRT(1-Inputs!$B$38)*_xlfn.NORM.S.INV(RAND())</f>
        <v>0.3435378907829113</v>
      </c>
      <c r="AE1009" s="23">
        <f ca="1">SQRT(Inputs!$B$38)*I1009+SQRT(1-Inputs!$B$38)*_xlfn.NORM.S.INV(RAND())</f>
        <v>0.25840290918186892</v>
      </c>
      <c r="AF1009" s="23">
        <f ca="1">SQRT(Inputs!$B$38)*J1009+SQRT(1-Inputs!$B$38)*_xlfn.NORM.S.INV(RAND())</f>
        <v>0.57685911866958051</v>
      </c>
      <c r="AG1009" s="23">
        <f ca="1">SQRT(Inputs!$B$38)*K1009+SQRT(1-Inputs!$B$38)*_xlfn.NORM.S.INV(RAND())</f>
        <v>-0.7895275739262626</v>
      </c>
      <c r="AH1009" s="23">
        <f ca="1">SQRT(Inputs!$B$38)*L1009+SQRT(1-Inputs!$B$38)*_xlfn.NORM.S.INV(RAND())</f>
        <v>-5.4010556108460284E-2</v>
      </c>
      <c r="AI1009" s="23">
        <f ca="1">SQRT(Inputs!$B$38)*M1009+SQRT(1-Inputs!$B$38)*_xlfn.NORM.S.INV(RAND())</f>
        <v>-1.7905037726849966</v>
      </c>
      <c r="AJ1009" s="23">
        <f ca="1">SQRT(Inputs!$B$38)*C1009+SQRT(1-Inputs!$B$38)*_xlfn.NORM.S.INV(RAND())</f>
        <v>2.0962205389763899E-2</v>
      </c>
      <c r="AK1009" s="23">
        <f ca="1">SQRT(Inputs!$B$38)*D1009+SQRT(1-Inputs!$B$38)*_xlfn.NORM.S.INV(RAND())</f>
        <v>-0.16236169732580596</v>
      </c>
      <c r="AL1009" s="23">
        <f ca="1">SQRT(Inputs!$B$38)*E1009+SQRT(1-Inputs!$B$38)*_xlfn.NORM.S.INV(RAND())</f>
        <v>0.65525442714265525</v>
      </c>
      <c r="AM1009" s="23">
        <f ca="1">SQRT(Inputs!$B$38)*F1009+SQRT(1-Inputs!$B$38)*_xlfn.NORM.S.INV(RAND())</f>
        <v>0.23056114775424227</v>
      </c>
      <c r="AN1009" s="23">
        <f ca="1">SQRT(Inputs!$B$38)*G1009+SQRT(1-Inputs!$B$38)*_xlfn.NORM.S.INV(RAND())</f>
        <v>-2.0369776615701274E-2</v>
      </c>
      <c r="AO1009" s="23">
        <f ca="1">SQRT(Inputs!$B$38)*H1009+SQRT(1-Inputs!$B$38)*_xlfn.NORM.S.INV(RAND())</f>
        <v>0.82548058765936527</v>
      </c>
      <c r="AP1009" s="23">
        <f ca="1">SQRT(Inputs!$B$38)*I1009+SQRT(1-Inputs!$B$38)*_xlfn.NORM.S.INV(RAND())</f>
        <v>-0.7851939528760532</v>
      </c>
      <c r="AQ1009" s="23">
        <f ca="1">SQRT(Inputs!$B$38)*J1009+SQRT(1-Inputs!$B$38)*_xlfn.NORM.S.INV(RAND())</f>
        <v>1.4971722016514288</v>
      </c>
      <c r="AR1009" s="23">
        <f ca="1">SQRT(Inputs!$B$38)*K1009+SQRT(1-Inputs!$B$38)*_xlfn.NORM.S.INV(RAND())</f>
        <v>0.30803562776688809</v>
      </c>
      <c r="AS1009" s="23">
        <f ca="1">SQRT(Inputs!$B$38)*L1009+SQRT(1-Inputs!$B$38)*_xlfn.NORM.S.INV(RAND())</f>
        <v>-0.78451100848068234</v>
      </c>
      <c r="AT1009" s="23">
        <f ca="1">SQRT(Inputs!$B$38)*M1009+SQRT(1-Inputs!$B$38)*_xlfn.NORM.S.INV(RAND())</f>
        <v>0.3730534349753904</v>
      </c>
      <c r="AU1009" s="15">
        <f ca="1">Inputs!$B$6*EXP($B$8-0.5*C$5^2+C$5*N1009)</f>
        <v>4223.7451472127113</v>
      </c>
      <c r="AV1009" s="15">
        <f t="shared" ca="1" si="547"/>
        <v>5295.7220078112778</v>
      </c>
      <c r="AW1009" s="15">
        <f t="shared" ca="1" si="548"/>
        <v>6150.3807910568112</v>
      </c>
      <c r="AX1009" s="15">
        <f t="shared" ca="1" si="549"/>
        <v>7973.4045605626752</v>
      </c>
      <c r="AY1009" s="15">
        <f t="shared" ca="1" si="550"/>
        <v>11422.507792196335</v>
      </c>
      <c r="AZ1009" s="15">
        <f t="shared" ca="1" si="551"/>
        <v>14734.868557146256</v>
      </c>
      <c r="BA1009" s="15">
        <f t="shared" ca="1" si="552"/>
        <v>15598.982538321923</v>
      </c>
      <c r="BB1009" s="15">
        <f t="shared" ca="1" si="553"/>
        <v>23480.805515385942</v>
      </c>
      <c r="BC1009" s="15">
        <f t="shared" ca="1" si="554"/>
        <v>26655.068057756482</v>
      </c>
      <c r="BD1009" s="15">
        <f t="shared" ca="1" si="555"/>
        <v>33275.660738318635</v>
      </c>
      <c r="BE1009" s="15">
        <f t="shared" ca="1" si="556"/>
        <v>36818.226061851237</v>
      </c>
      <c r="BF1009" s="15">
        <f ca="1">Inputs!$B$13*EXP($B$9-0.5*C$6^2+C$6*Y1009)</f>
        <v>11534.808070182326</v>
      </c>
      <c r="BG1009" s="15">
        <f t="shared" ca="1" si="557"/>
        <v>15342.463155725405</v>
      </c>
      <c r="BH1009" s="15">
        <f t="shared" ca="1" si="558"/>
        <v>19897.120590140959</v>
      </c>
      <c r="BI1009" s="15">
        <f t="shared" ca="1" si="559"/>
        <v>22080.197654865889</v>
      </c>
      <c r="BJ1009" s="15">
        <f t="shared" ca="1" si="560"/>
        <v>28103.747639427107</v>
      </c>
      <c r="BK1009" s="15">
        <f t="shared" ca="1" si="561"/>
        <v>36143.549344249834</v>
      </c>
      <c r="BL1009" s="15">
        <f t="shared" ca="1" si="562"/>
        <v>45909.911137298841</v>
      </c>
      <c r="BM1009" s="15">
        <f t="shared" ca="1" si="563"/>
        <v>60625.722206532577</v>
      </c>
      <c r="BN1009" s="15">
        <f t="shared" ca="1" si="564"/>
        <v>67830.903512544057</v>
      </c>
      <c r="BO1009" s="15">
        <f t="shared" ca="1" si="565"/>
        <v>82936.600885322492</v>
      </c>
      <c r="BP1009" s="15">
        <f t="shared" ca="1" si="566"/>
        <v>83337.073826227308</v>
      </c>
      <c r="BQ1009" s="15">
        <f ca="1">Inputs!$B$20*EXP($B$10-0.5*C$7^2+C$7*AJ1009)</f>
        <v>4321.524951738189</v>
      </c>
      <c r="BR1009" s="15">
        <f t="shared" ca="1" si="567"/>
        <v>5569.0641679054452</v>
      </c>
      <c r="BS1009" s="15">
        <f t="shared" ca="1" si="568"/>
        <v>9205.3542587670381</v>
      </c>
      <c r="BT1009" s="15">
        <f t="shared" ca="1" si="569"/>
        <v>13483.542531687483</v>
      </c>
      <c r="BU1009" s="15">
        <f t="shared" ca="1" si="570"/>
        <v>18594.695312397071</v>
      </c>
      <c r="BV1009" s="15">
        <f t="shared" ca="1" si="571"/>
        <v>31158.474259654238</v>
      </c>
      <c r="BW1009" s="15">
        <f t="shared" ca="1" si="572"/>
        <v>36822.641006192411</v>
      </c>
      <c r="BX1009" s="15">
        <f t="shared" ca="1" si="573"/>
        <v>69530.972907734234</v>
      </c>
      <c r="BY1009" s="15">
        <f t="shared" ca="1" si="574"/>
        <v>103338.97594735338</v>
      </c>
      <c r="BZ1009" s="15">
        <f t="shared" ca="1" si="575"/>
        <v>125525.32997240836</v>
      </c>
      <c r="CA1009" s="15">
        <f t="shared" ca="1" si="576"/>
        <v>188410.05395988314</v>
      </c>
      <c r="CB1009" s="15">
        <f ca="1">(AU1009*DCF!C$10-DCF!C$5*MAX(AU1009*DCF!C$10,0)-MAX(AU1009-Inputs!$B$6,0)/Inputs!$B$10)*DCF!C$6</f>
        <v>1048.3398993868827</v>
      </c>
      <c r="CC1009" s="15">
        <f ca="1">(AV1009*DCF!D$10-DCF!D$5*MAX(AV1009*DCF!D$10,0)-MAX(AV1009-AU1009,0)/Inputs!$B$10)*DCF!D$6</f>
        <v>1029.4228602355922</v>
      </c>
      <c r="CD1009" s="15">
        <f ca="1">(AW1009*DCF!E$10-DCF!E$5*MAX(AW1009*DCF!E$10,0)-MAX(AW1009-AV1009,0)/Inputs!$B$10)*DCF!E$6</f>
        <v>1227.5204679921703</v>
      </c>
      <c r="CE1009" s="15">
        <f ca="1">(AX1009*DCF!F$10-DCF!F$5*MAX(AX1009*DCF!F$10,0)-MAX(AX1009-AW1009,0)/Inputs!$B$10)*DCF!F$6</f>
        <v>1361.2554601156185</v>
      </c>
      <c r="CF1009" s="15">
        <f ca="1">(AY1009*DCF!G$10-DCF!G$5*MAX(AY1009*DCF!G$10,0)-MAX(AY1009-AX1009,0)/Inputs!$B$10)*DCF!G$6</f>
        <v>1690.5145284173093</v>
      </c>
      <c r="CG1009" s="15">
        <f ca="1">(AZ1009*DCF!H$10-DCF!H$5*MAX(AZ1009*DCF!H$10,0)-MAX(AZ1009-AY1009,0)/Inputs!$B$10)*DCF!H$6</f>
        <v>2272.6162636895956</v>
      </c>
      <c r="CH1009" s="15">
        <f ca="1">(BA1009*DCF!I$10-DCF!I$5*MAX(BA1009*DCF!I$10,0)-MAX(BA1009-AZ1009,0)/Inputs!$B$10)*DCF!I$6</f>
        <v>2707.6200884015543</v>
      </c>
      <c r="CI1009" s="15">
        <f ca="1">(BB1009*DCF!J$10-DCF!J$5*MAX(BB1009*DCF!J$10,0)-MAX(BB1009-BA1009,0)/Inputs!$B$10)*DCF!J$6</f>
        <v>2835.0003193682355</v>
      </c>
      <c r="CJ1009" s="15">
        <f ca="1">(BC1009*DCF!K$10-DCF!K$5*MAX(BC1009*DCF!K$10,0)-MAX(BC1009-BB1009,0)/Inputs!$B$10)*DCF!K$6</f>
        <v>3846.6894396663597</v>
      </c>
      <c r="CK1009" s="15">
        <f ca="1">(BD1009*DCF!L$10-DCF!L$5*MAX(BD1009*DCF!L$10,0)-MAX(BD1009-BC1009,0)/Inputs!$B$10)*DCF!L$6</f>
        <v>4162.4525778781244</v>
      </c>
      <c r="CL1009" s="15">
        <f ca="1">(BE1009*DCF!M$10-DCF!M$5*MAX(BE1009*DCF!M$10,0)-MAX(BE1009-BD1009,0)/Inputs!$B$10)*DCF!M$6</f>
        <v>4772.3306260990676</v>
      </c>
      <c r="CM1009" s="15">
        <f ca="1">(BF1009*DCF!C$28-DCF!C$5*MAX(BF1009*DCF!C$28,0)-MAX(BF1009-Inputs!$B$13,0)/Inputs!$B$17)*DCF!C$6</f>
        <v>3486.2119632967997</v>
      </c>
      <c r="CN1009" s="15">
        <f ca="1">(BG1009*DCF!D$28-DCF!D$5*MAX(BG1009*DCF!D$28,0)-MAX(BG1009-BF1009,0)/Inputs!$B$17)*DCF!D$6</f>
        <v>3706.3618457248713</v>
      </c>
      <c r="CO1009" s="15">
        <f ca="1">(BH1009*DCF!E$28-DCF!E$5*MAX(BH1009*DCF!E$28,0)-MAX(BH1009-BG1009,0)/Inputs!$B$17)*DCF!E$6</f>
        <v>4737.5585616250264</v>
      </c>
      <c r="CP1009" s="15">
        <f ca="1">(BI1009*DCF!F$28-DCF!F$5*MAX(BI1009*DCF!F$28,0)-MAX(BI1009-BH1009,0)/Inputs!$B$17)*DCF!F$6</f>
        <v>5596.7283660477488</v>
      </c>
      <c r="CQ1009" s="15">
        <f ca="1">(BJ1009*DCF!G$28-DCF!G$5*MAX(BJ1009*DCF!G$28,0)-MAX(BJ1009-BI1009,0)/Inputs!$B$17)*DCF!G$6</f>
        <v>6278.6289455731594</v>
      </c>
      <c r="CR1009" s="15">
        <f ca="1">(BK1009*DCF!H$28-DCF!H$5*MAX(BK1009*DCF!H$28,0)-MAX(BK1009-BJ1009,0)/Inputs!$B$17)*DCF!H$6</f>
        <v>7689.5389552429206</v>
      </c>
      <c r="CS1009" s="15">
        <f ca="1">(BL1009*DCF!I$28-DCF!I$5*MAX(BL1009*DCF!I$28,0)-MAX(BL1009-BK1009,0)/Inputs!$B$17)*DCF!I$6</f>
        <v>9394.0827099518829</v>
      </c>
      <c r="CT1009" s="15">
        <f ca="1">(BM1009*DCF!J$28-DCF!J$5*MAX(BM1009*DCF!J$28,0)-MAX(BM1009-BL1009,0)/Inputs!$B$17)*DCF!J$6</f>
        <v>11573.372645939138</v>
      </c>
      <c r="CU1009" s="15">
        <f ca="1">(BN1009*DCF!K$28-DCF!K$5*MAX(BN1009*DCF!K$28,0)-MAX(BN1009-BM1009,0)/Inputs!$B$17)*DCF!K$6</f>
        <v>13442.210763546042</v>
      </c>
      <c r="CV1009" s="15">
        <f ca="1">(BO1009*DCF!L$28-DCF!L$5*MAX(BO1009*DCF!L$28,0)-MAX(BO1009-BN1009,0)/Inputs!$B$17)*DCF!L$6</f>
        <v>14838.35785912571</v>
      </c>
      <c r="CW1009" s="15">
        <f ca="1">(BP1009*DCF!M$28-DCF!M$5*MAX(BP1009*DCF!M$28,0)-MAX(BP1009-BO1009,0)/Inputs!$B$17)*DCF!M$6</f>
        <v>15638.057994631004</v>
      </c>
      <c r="CX1009" s="15">
        <f ca="1">(BQ1009*DCF!C$46-DCF!C$5*MAX(BQ1009*DCF!C$46,0)-MAX(BQ1009-Inputs!$B$20,0)/Inputs!$B$24)*DCF!C$6</f>
        <v>-1515.6062021280754</v>
      </c>
      <c r="CY1009" s="15">
        <f ca="1">(BR1009*DCF!D$46-DCF!D$5*MAX(BR1009*DCF!D$46,0)-MAX(BR1009-BQ1009,0)/Inputs!$B$24)*DCF!D$6</f>
        <v>-1482.8240092291001</v>
      </c>
      <c r="CZ1009" s="15">
        <f ca="1">(BS1009*DCF!E$46-DCF!E$5*MAX(BS1009*DCF!E$46,0)-MAX(BS1009-BR1009,0)/Inputs!$B$24)*DCF!E$6</f>
        <v>-2521.8746171582575</v>
      </c>
      <c r="DA1009" s="15">
        <f ca="1">(BT1009*DCF!F$46-DCF!F$5*MAX(BT1009*DCF!F$46,0)-MAX(BT1009-BS1009,0)/Inputs!$B$24)*DCF!F$6</f>
        <v>-2539.7804106348681</v>
      </c>
      <c r="DB1009" s="15">
        <f ca="1">(BU1009*DCF!G$46-DCF!G$5*MAX(BU1009*DCF!G$46,0)-MAX(BU1009-BT1009,0)/Inputs!$B$24)*DCF!G$6</f>
        <v>-2344.779623059188</v>
      </c>
      <c r="DC1009" s="15">
        <f ca="1">(BV1009*DCF!H$46-DCF!H$5*MAX(BV1009*DCF!H$46,0)-MAX(BV1009-BU1009,0)/Inputs!$B$24)*DCF!H$6</f>
        <v>-3904.1173283093722</v>
      </c>
      <c r="DD1009" s="15">
        <f ca="1">(BW1009*DCF!I$46-DCF!I$5*MAX(BW1009*DCF!I$46,0)-MAX(BW1009-BV1009,0)/Inputs!$B$24)*DCF!I$6</f>
        <v>-775.52998609066742</v>
      </c>
      <c r="DE1009" s="15">
        <f ca="1">(BX1009*DCF!J$46-DCF!J$5*MAX(BX1009*DCF!J$46,0)-MAX(BX1009-BW1009,0)/Inputs!$B$24)*DCF!J$6</f>
        <v>-5757.0832609881345</v>
      </c>
      <c r="DF1009" s="15">
        <f ca="1">(BY1009*DCF!K$46-DCF!K$5*MAX(BY1009*DCF!K$46,0)-MAX(BY1009-BX1009,0)/Inputs!$B$24)*DCF!K$6</f>
        <v>-2378.993314885683</v>
      </c>
      <c r="DG1009" s="15">
        <f ca="1">(BZ1009*DCF!L$46-DCF!L$5*MAX(BZ1009*DCF!L$46,0)-MAX(BZ1009-BY1009,0)/Inputs!$B$24)*DCF!L$6</f>
        <v>3656.1405182694798</v>
      </c>
      <c r="DH1009" s="15">
        <f ca="1">(CA1009*DCF!M$46-DCF!M$5*MAX(CA1009*DCF!M$46,0)-MAX(CA1009-BZ1009,0)/Inputs!$B$24)*DCF!M$6</f>
        <v>1624.1672751486476</v>
      </c>
      <c r="DI1009" s="15">
        <f ca="1">SUM(CB1009:CL1009)+BE1009*DCF!M$10*(1+Inputs!$B$30)*(1-Inputs!$B$33)*(1-Inputs!$B$30/Inputs!$B$31)/(Inputs!$B$29-Inputs!$B$30)*DCF!M$6</f>
        <v>129419.37253201894</v>
      </c>
      <c r="DJ1009" s="15">
        <f ca="1">SUM(CM1009:CW1009)+BP1009*DCF!M$28*(1+Inputs!$B$30)*(1-Inputs!$B$33)*(1-Inputs!$B$30/Inputs!$B$31)/(Inputs!$B$29-Inputs!$B$30)*DCF!M$6</f>
        <v>405618.68191351171</v>
      </c>
      <c r="DK1009" s="15">
        <f ca="1">SUM(CX1009:DH1009)+CA1009*DCF!M$46*(1+Inputs!$B$30)*(1-Inputs!$B$33)*(1-Inputs!$B$30/Inputs!$B$31)/(Inputs!$B$29-Inputs!$B$30)*DCF!M$6</f>
        <v>273363.98106059578</v>
      </c>
      <c r="DM1009" s="15">
        <f ca="1">DI1009+DJ1009+DK1009+Inputs!$B$34+Inputs!$B$36-Inputs!$B$35</f>
        <v>885253.03550612647</v>
      </c>
    </row>
    <row r="1010" spans="1:117" x14ac:dyDescent="0.75">
      <c r="A1010" s="11">
        <v>997</v>
      </c>
      <c r="C1010" s="23">
        <f t="shared" ca="1" si="579"/>
        <v>-0.14200939499163337</v>
      </c>
      <c r="D1010" s="23">
        <f t="shared" ca="1" si="579"/>
        <v>0.41611805296916388</v>
      </c>
      <c r="E1010" s="23">
        <f t="shared" ca="1" si="579"/>
        <v>1.9021977482610337</v>
      </c>
      <c r="F1010" s="23">
        <f t="shared" ca="1" si="579"/>
        <v>0.50273768001097618</v>
      </c>
      <c r="G1010" s="23">
        <f t="shared" ca="1" si="579"/>
        <v>0.38914651533514211</v>
      </c>
      <c r="H1010" s="23">
        <f t="shared" ca="1" si="579"/>
        <v>4.3041541829592148E-2</v>
      </c>
      <c r="I1010" s="23">
        <f t="shared" ca="1" si="579"/>
        <v>0.98713961618015078</v>
      </c>
      <c r="J1010" s="23">
        <f t="shared" ca="1" si="579"/>
        <v>0.33430924434697212</v>
      </c>
      <c r="K1010" s="23">
        <f t="shared" ca="1" si="579"/>
        <v>0.6322733671122952</v>
      </c>
      <c r="L1010" s="23">
        <f t="shared" ca="1" si="579"/>
        <v>-0.25733979404480117</v>
      </c>
      <c r="M1010" s="23">
        <f t="shared" ca="1" si="579"/>
        <v>1.0090907276115091</v>
      </c>
      <c r="N1010" s="23">
        <f ca="1">SQRT(Inputs!$B$38)*C1010+SQRT(1-Inputs!$B$38)*_xlfn.NORM.S.INV(RAND())</f>
        <v>-1.1314113774813432</v>
      </c>
      <c r="O1010" s="23">
        <f ca="1">SQRT(Inputs!$B$38)*D1010+SQRT(1-Inputs!$B$38)*_xlfn.NORM.S.INV(RAND())</f>
        <v>0.45633114911736555</v>
      </c>
      <c r="P1010" s="23">
        <f ca="1">SQRT(Inputs!$B$38)*E1010+SQRT(1-Inputs!$B$38)*_xlfn.NORM.S.INV(RAND())</f>
        <v>1.05116792747895</v>
      </c>
      <c r="Q1010" s="23">
        <f ca="1">SQRT(Inputs!$B$38)*F1010+SQRT(1-Inputs!$B$38)*_xlfn.NORM.S.INV(RAND())</f>
        <v>8.0968129779627057E-2</v>
      </c>
      <c r="R1010" s="23">
        <f ca="1">SQRT(Inputs!$B$38)*G1010+SQRT(1-Inputs!$B$38)*_xlfn.NORM.S.INV(RAND())</f>
        <v>-1.0288081336365484</v>
      </c>
      <c r="S1010" s="23">
        <f ca="1">SQRT(Inputs!$B$38)*H1010+SQRT(1-Inputs!$B$38)*_xlfn.NORM.S.INV(RAND())</f>
        <v>0.45884094481680737</v>
      </c>
      <c r="T1010" s="23">
        <f ca="1">SQRT(Inputs!$B$38)*I1010+SQRT(1-Inputs!$B$38)*_xlfn.NORM.S.INV(RAND())</f>
        <v>-0.1529420379916947</v>
      </c>
      <c r="U1010" s="23">
        <f ca="1">SQRT(Inputs!$B$38)*J1010+SQRT(1-Inputs!$B$38)*_xlfn.NORM.S.INV(RAND())</f>
        <v>0.99426125424766298</v>
      </c>
      <c r="V1010" s="23">
        <f ca="1">SQRT(Inputs!$B$38)*K1010+SQRT(1-Inputs!$B$38)*_xlfn.NORM.S.INV(RAND())</f>
        <v>0.43967872582437278</v>
      </c>
      <c r="W1010" s="23">
        <f ca="1">SQRT(Inputs!$B$38)*L1010+SQRT(1-Inputs!$B$38)*_xlfn.NORM.S.INV(RAND())</f>
        <v>0.57532181858550924</v>
      </c>
      <c r="X1010" s="23">
        <f ca="1">SQRT(Inputs!$B$38)*M1010+SQRT(1-Inputs!$B$38)*_xlfn.NORM.S.INV(RAND())</f>
        <v>1.5152777300653442</v>
      </c>
      <c r="Y1010" s="23">
        <f ca="1">SQRT(Inputs!$B$38)*C1010+SQRT(1-Inputs!$B$38)*_xlfn.NORM.S.INV(RAND())</f>
        <v>-1.3632564494717327</v>
      </c>
      <c r="Z1010" s="23">
        <f ca="1">SQRT(Inputs!$B$38)*D1010+SQRT(1-Inputs!$B$38)*_xlfn.NORM.S.INV(RAND())</f>
        <v>1.0138894710497841</v>
      </c>
      <c r="AA1010" s="23">
        <f ca="1">SQRT(Inputs!$B$38)*E1010+SQRT(1-Inputs!$B$38)*_xlfn.NORM.S.INV(RAND())</f>
        <v>1.0253196451648585</v>
      </c>
      <c r="AB1010" s="23">
        <f ca="1">SQRT(Inputs!$B$38)*F1010+SQRT(1-Inputs!$B$38)*_xlfn.NORM.S.INV(RAND())</f>
        <v>0.45482477725928977</v>
      </c>
      <c r="AC1010" s="23">
        <f ca="1">SQRT(Inputs!$B$38)*G1010+SQRT(1-Inputs!$B$38)*_xlfn.NORM.S.INV(RAND())</f>
        <v>-9.6317254350306442E-2</v>
      </c>
      <c r="AD1010" s="23">
        <f ca="1">SQRT(Inputs!$B$38)*H1010+SQRT(1-Inputs!$B$38)*_xlfn.NORM.S.INV(RAND())</f>
        <v>-8.8443498556605354E-2</v>
      </c>
      <c r="AE1010" s="23">
        <f ca="1">SQRT(Inputs!$B$38)*I1010+SQRT(1-Inputs!$B$38)*_xlfn.NORM.S.INV(RAND())</f>
        <v>-0.24315390158775607</v>
      </c>
      <c r="AF1010" s="23">
        <f ca="1">SQRT(Inputs!$B$38)*J1010+SQRT(1-Inputs!$B$38)*_xlfn.NORM.S.INV(RAND())</f>
        <v>-0.14794896935726809</v>
      </c>
      <c r="AG1010" s="23">
        <f ca="1">SQRT(Inputs!$B$38)*K1010+SQRT(1-Inputs!$B$38)*_xlfn.NORM.S.INV(RAND())</f>
        <v>0.84319783689094185</v>
      </c>
      <c r="AH1010" s="23">
        <f ca="1">SQRT(Inputs!$B$38)*L1010+SQRT(1-Inputs!$B$38)*_xlfn.NORM.S.INV(RAND())</f>
        <v>-1.1228069834964503</v>
      </c>
      <c r="AI1010" s="23">
        <f ca="1">SQRT(Inputs!$B$38)*M1010+SQRT(1-Inputs!$B$38)*_xlfn.NORM.S.INV(RAND())</f>
        <v>-0.40953022889185753</v>
      </c>
      <c r="AJ1010" s="23">
        <f ca="1">SQRT(Inputs!$B$38)*C1010+SQRT(1-Inputs!$B$38)*_xlfn.NORM.S.INV(RAND())</f>
        <v>0.60169123952885673</v>
      </c>
      <c r="AK1010" s="23">
        <f ca="1">SQRT(Inputs!$B$38)*D1010+SQRT(1-Inputs!$B$38)*_xlfn.NORM.S.INV(RAND())</f>
        <v>1.1045033652133118</v>
      </c>
      <c r="AL1010" s="23">
        <f ca="1">SQRT(Inputs!$B$38)*E1010+SQRT(1-Inputs!$B$38)*_xlfn.NORM.S.INV(RAND())</f>
        <v>2.1695127211108352</v>
      </c>
      <c r="AM1010" s="23">
        <f ca="1">SQRT(Inputs!$B$38)*F1010+SQRT(1-Inputs!$B$38)*_xlfn.NORM.S.INV(RAND())</f>
        <v>-1.279181070651676</v>
      </c>
      <c r="AN1010" s="23">
        <f ca="1">SQRT(Inputs!$B$38)*G1010+SQRT(1-Inputs!$B$38)*_xlfn.NORM.S.INV(RAND())</f>
        <v>1.5670237648632557</v>
      </c>
      <c r="AO1010" s="23">
        <f ca="1">SQRT(Inputs!$B$38)*H1010+SQRT(1-Inputs!$B$38)*_xlfn.NORM.S.INV(RAND())</f>
        <v>0.20081385848838873</v>
      </c>
      <c r="AP1010" s="23">
        <f ca="1">SQRT(Inputs!$B$38)*I1010+SQRT(1-Inputs!$B$38)*_xlfn.NORM.S.INV(RAND())</f>
        <v>0.77566310297167407</v>
      </c>
      <c r="AQ1010" s="23">
        <f ca="1">SQRT(Inputs!$B$38)*J1010+SQRT(1-Inputs!$B$38)*_xlfn.NORM.S.INV(RAND())</f>
        <v>0.7805856022348725</v>
      </c>
      <c r="AR1010" s="23">
        <f ca="1">SQRT(Inputs!$B$38)*K1010+SQRT(1-Inputs!$B$38)*_xlfn.NORM.S.INV(RAND())</f>
        <v>1.0471407163405804</v>
      </c>
      <c r="AS1010" s="23">
        <f ca="1">SQRT(Inputs!$B$38)*L1010+SQRT(1-Inputs!$B$38)*_xlfn.NORM.S.INV(RAND())</f>
        <v>9.424885827101509E-2</v>
      </c>
      <c r="AT1010" s="23">
        <f ca="1">SQRT(Inputs!$B$38)*M1010+SQRT(1-Inputs!$B$38)*_xlfn.NORM.S.INV(RAND())</f>
        <v>1.0346287436819623</v>
      </c>
      <c r="AU1010" s="15">
        <f ca="1">Inputs!$B$6*EXP($B$8-0.5*C$5^2+C$5*N1010)</f>
        <v>4131.7956645847671</v>
      </c>
      <c r="AV1010" s="15">
        <f t="shared" ca="1" si="547"/>
        <v>5378.3964040908522</v>
      </c>
      <c r="AW1010" s="15">
        <f t="shared" ca="1" si="548"/>
        <v>7556.9573308401605</v>
      </c>
      <c r="AX1010" s="15">
        <f t="shared" ca="1" si="549"/>
        <v>9320.0891625234344</v>
      </c>
      <c r="AY1010" s="15">
        <f t="shared" ca="1" si="550"/>
        <v>10100.573291262246</v>
      </c>
      <c r="AZ1010" s="15">
        <f t="shared" ca="1" si="551"/>
        <v>12993.489529753986</v>
      </c>
      <c r="BA1010" s="15">
        <f t="shared" ca="1" si="552"/>
        <v>15648.214490157832</v>
      </c>
      <c r="BB1010" s="15">
        <f t="shared" ca="1" si="553"/>
        <v>21164.909819957724</v>
      </c>
      <c r="BC1010" s="15">
        <f t="shared" ca="1" si="554"/>
        <v>27045.47825987055</v>
      </c>
      <c r="BD1010" s="15">
        <f t="shared" ca="1" si="555"/>
        <v>34965.069023968303</v>
      </c>
      <c r="BE1010" s="15">
        <f t="shared" ca="1" si="556"/>
        <v>49185.840362882045</v>
      </c>
      <c r="BF1010" s="15">
        <f ca="1">Inputs!$B$13*EXP($B$9-0.5*C$6^2+C$6*Y1010)</f>
        <v>10555.547062874632</v>
      </c>
      <c r="BG1010" s="15">
        <f t="shared" ca="1" si="557"/>
        <v>15446.9221801435</v>
      </c>
      <c r="BH1010" s="15">
        <f t="shared" ca="1" si="558"/>
        <v>22371.883115922286</v>
      </c>
      <c r="BI1010" s="15">
        <f t="shared" ca="1" si="559"/>
        <v>29372.486793795408</v>
      </c>
      <c r="BJ1010" s="15">
        <f t="shared" ca="1" si="560"/>
        <v>35512.275139041776</v>
      </c>
      <c r="BK1010" s="15">
        <f t="shared" ca="1" si="561"/>
        <v>43062.932702080179</v>
      </c>
      <c r="BL1010" s="15">
        <f t="shared" ca="1" si="562"/>
        <v>51256.762515483017</v>
      </c>
      <c r="BM1010" s="15">
        <f t="shared" ca="1" si="563"/>
        <v>61858.19844470697</v>
      </c>
      <c r="BN1010" s="15">
        <f t="shared" ca="1" si="564"/>
        <v>84166.951270905483</v>
      </c>
      <c r="BO1010" s="15">
        <f t="shared" ca="1" si="565"/>
        <v>90887.61749404615</v>
      </c>
      <c r="BP1010" s="15">
        <f t="shared" ca="1" si="566"/>
        <v>106793.82597864505</v>
      </c>
      <c r="BQ1010" s="15">
        <f ca="1">Inputs!$B$20*EXP($B$10-0.5*C$7^2+C$7*AJ1010)</f>
        <v>5309.9524108523965</v>
      </c>
      <c r="BR1010" s="15">
        <f t="shared" ca="1" si="567"/>
        <v>10232.128092442412</v>
      </c>
      <c r="BS1010" s="15">
        <f t="shared" ca="1" si="568"/>
        <v>26127.548155543493</v>
      </c>
      <c r="BT1010" s="15">
        <f t="shared" ca="1" si="569"/>
        <v>25754.793205262311</v>
      </c>
      <c r="BU1010" s="15">
        <f t="shared" ca="1" si="570"/>
        <v>52150.231412723188</v>
      </c>
      <c r="BV1010" s="15">
        <f t="shared" ca="1" si="571"/>
        <v>75914.068428573548</v>
      </c>
      <c r="BW1010" s="15">
        <f t="shared" ca="1" si="572"/>
        <v>124833.75333728857</v>
      </c>
      <c r="BX1010" s="15">
        <f t="shared" ca="1" si="573"/>
        <v>204176.5804739407</v>
      </c>
      <c r="BY1010" s="15">
        <f t="shared" ca="1" si="574"/>
        <v>349546.49728020804</v>
      </c>
      <c r="BZ1010" s="15">
        <f t="shared" ca="1" si="575"/>
        <v>499034.55084530398</v>
      </c>
      <c r="CA1010" s="15">
        <f t="shared" ca="1" si="576"/>
        <v>842480.85951031721</v>
      </c>
      <c r="CB1010" s="15">
        <f ca="1">(AU1010*DCF!C$10-DCF!C$5*MAX(AU1010*DCF!C$10,0)-MAX(AU1010-Inputs!$B$6,0)/Inputs!$B$10)*DCF!C$6</f>
        <v>1048.9955155871717</v>
      </c>
      <c r="CC1010" s="15">
        <f ca="1">(AV1010*DCF!D$10-DCF!D$5*MAX(AV1010*DCF!D$10,0)-MAX(AV1010-AU1010,0)/Inputs!$B$10)*DCF!D$6</f>
        <v>1006.9967215880667</v>
      </c>
      <c r="CD1010" s="15">
        <f ca="1">(AW1010*DCF!E$10-DCF!E$5*MAX(AW1010*DCF!E$10,0)-MAX(AW1010-AV1010,0)/Inputs!$B$10)*DCF!E$6</f>
        <v>1254.0790124885982</v>
      </c>
      <c r="CE1010" s="15">
        <f ca="1">(AX1010*DCF!F$10-DCF!F$5*MAX(AX1010*DCF!F$10,0)-MAX(AX1010-AW1010,0)/Inputs!$B$10)*DCF!F$6</f>
        <v>1667.6965899005791</v>
      </c>
      <c r="CF1010" s="15">
        <f ca="1">(AY1010*DCF!G$10-DCF!G$5*MAX(AY1010*DCF!G$10,0)-MAX(AY1010-AX1010,0)/Inputs!$B$10)*DCF!G$6</f>
        <v>1931.0980531341816</v>
      </c>
      <c r="CG1010" s="15">
        <f ca="1">(AZ1010*DCF!H$10-DCF!H$5*MAX(AZ1010*DCF!H$10,0)-MAX(AZ1010-AY1010,0)/Inputs!$B$10)*DCF!H$6</f>
        <v>2009.006171671731</v>
      </c>
      <c r="CH1010" s="15">
        <f ca="1">(BA1010*DCF!I$10-DCF!I$5*MAX(BA1010*DCF!I$10,0)-MAX(BA1010-AZ1010,0)/Inputs!$B$10)*DCF!I$6</f>
        <v>2422.8900320856701</v>
      </c>
      <c r="CI1010" s="15">
        <f ca="1">(BB1010*DCF!J$10-DCF!J$5*MAX(BB1010*DCF!J$10,0)-MAX(BB1010-BA1010,0)/Inputs!$B$10)*DCF!J$6</f>
        <v>2795.9833651712415</v>
      </c>
      <c r="CJ1010" s="15">
        <f ca="1">(BC1010*DCF!K$10-DCF!K$5*MAX(BC1010*DCF!K$10,0)-MAX(BC1010-BB1010,0)/Inputs!$B$10)*DCF!K$6</f>
        <v>3530.6975840710156</v>
      </c>
      <c r="CK1010" s="15">
        <f ca="1">(BD1010*DCF!L$10-DCF!L$5*MAX(BD1010*DCF!L$10,0)-MAX(BD1010-BC1010,0)/Inputs!$B$10)*DCF!L$6</f>
        <v>4249.2659882727248</v>
      </c>
      <c r="CL1010" s="15">
        <f ca="1">(BE1010*DCF!M$10-DCF!M$5*MAX(BE1010*DCF!M$10,0)-MAX(BE1010-BD1010,0)/Inputs!$B$10)*DCF!M$6</f>
        <v>5241.9351630966621</v>
      </c>
      <c r="CM1010" s="15">
        <f ca="1">(BF1010*DCF!C$28-DCF!C$5*MAX(BF1010*DCF!C$28,0)-MAX(BF1010-Inputs!$B$13,0)/Inputs!$B$17)*DCF!C$6</f>
        <v>3221.48373896065</v>
      </c>
      <c r="CN1010" s="15">
        <f ca="1">(BG1010*DCF!D$28-DCF!D$5*MAX(BG1010*DCF!D$28,0)-MAX(BG1010-BF1010,0)/Inputs!$B$17)*DCF!D$6</f>
        <v>3505.9202667169357</v>
      </c>
      <c r="CO1010" s="15">
        <f ca="1">(BH1010*DCF!E$28-DCF!E$5*MAX(BH1010*DCF!E$28,0)-MAX(BH1010-BG1010,0)/Inputs!$B$17)*DCF!E$6</f>
        <v>4971.3011822381959</v>
      </c>
      <c r="CP1010" s="15">
        <f ca="1">(BI1010*DCF!F$28-DCF!F$5*MAX(BI1010*DCF!F$28,0)-MAX(BI1010-BH1010,0)/Inputs!$B$17)*DCF!F$6</f>
        <v>6699.2859153413028</v>
      </c>
      <c r="CQ1010" s="15">
        <f ca="1">(BJ1010*DCF!G$28-DCF!G$5*MAX(BJ1010*DCF!G$28,0)-MAX(BJ1010-BI1010,0)/Inputs!$B$17)*DCF!G$6</f>
        <v>8181.2774697119075</v>
      </c>
      <c r="CR1010" s="15">
        <f ca="1">(BK1010*DCF!H$28-DCF!H$5*MAX(BK1010*DCF!H$28,0)-MAX(BK1010-BJ1010,0)/Inputs!$B$17)*DCF!H$6</f>
        <v>9476.7780718219674</v>
      </c>
      <c r="CS1010" s="15">
        <f ca="1">(BL1010*DCF!I$28-DCF!I$5*MAX(BL1010*DCF!I$28,0)-MAX(BL1010-BK1010,0)/Inputs!$B$17)*DCF!I$6</f>
        <v>10877.117598993778</v>
      </c>
      <c r="CT1010" s="15">
        <f ca="1">(BM1010*DCF!J$28-DCF!J$5*MAX(BM1010*DCF!J$28,0)-MAX(BM1010-BL1010,0)/Inputs!$B$17)*DCF!J$6</f>
        <v>12393.849696701436</v>
      </c>
      <c r="CU1010" s="15">
        <f ca="1">(BN1010*DCF!K$28-DCF!K$5*MAX(BN1010*DCF!K$28,0)-MAX(BN1010-BM1010,0)/Inputs!$B$17)*DCF!K$6</f>
        <v>15042.123811102316</v>
      </c>
      <c r="CV1010" s="15">
        <f ca="1">(BO1010*DCF!L$28-DCF!L$5*MAX(BO1010*DCF!L$28,0)-MAX(BO1010-BN1010,0)/Inputs!$B$17)*DCF!L$6</f>
        <v>17373.532819898293</v>
      </c>
      <c r="CW1010" s="15">
        <f ca="1">(BP1010*DCF!M$28-DCF!M$5*MAX(BP1010*DCF!M$28,0)-MAX(BP1010-BO1010,0)/Inputs!$B$17)*DCF!M$6</f>
        <v>18430.674422670858</v>
      </c>
      <c r="CX1010" s="15">
        <f ca="1">(BQ1010*DCF!C$46-DCF!C$5*MAX(BQ1010*DCF!C$46,0)-MAX(BQ1010-Inputs!$B$20,0)/Inputs!$B$24)*DCF!C$6</f>
        <v>-2200.4289220686351</v>
      </c>
      <c r="CY1010" s="15">
        <f ca="1">(BR1010*DCF!D$46-DCF!D$5*MAX(BR1010*DCF!D$46,0)-MAX(BR1010-BQ1010,0)/Inputs!$B$24)*DCF!D$6</f>
        <v>-3846.6371546349828</v>
      </c>
      <c r="CZ1010" s="15">
        <f ca="1">(BS1010*DCF!E$46-DCF!E$5*MAX(BS1010*DCF!E$46,0)-MAX(BS1010-BR1010,0)/Inputs!$B$24)*DCF!E$6</f>
        <v>-9355.1650557488847</v>
      </c>
      <c r="DA1010" s="15">
        <f ca="1">(BT1010*DCF!F$46-DCF!F$5*MAX(BT1010*DCF!F$46,0)-MAX(BT1010-BS1010,0)/Inputs!$B$24)*DCF!F$6</f>
        <v>-1875.6268754313048</v>
      </c>
      <c r="DB1010" s="15">
        <f ca="1">(BU1010*DCF!G$46-DCF!G$5*MAX(BU1010*DCF!G$46,0)-MAX(BU1010-BT1010,0)/Inputs!$B$24)*DCF!G$6</f>
        <v>-10633.134651256487</v>
      </c>
      <c r="DC1010" s="15">
        <f ca="1">(BV1010*DCF!H$46-DCF!H$5*MAX(BV1010*DCF!H$46,0)-MAX(BV1010-BU1010,0)/Inputs!$B$24)*DCF!H$6</f>
        <v>-7384.4667492303679</v>
      </c>
      <c r="DD1010" s="15">
        <f ca="1">(BW1010*DCF!I$46-DCF!I$5*MAX(BW1010*DCF!I$46,0)-MAX(BW1010-BV1010,0)/Inputs!$B$24)*DCF!I$6</f>
        <v>-11159.865137249335</v>
      </c>
      <c r="DE1010" s="15">
        <f ca="1">(BX1010*DCF!J$46-DCF!J$5*MAX(BX1010*DCF!J$46,0)-MAX(BX1010-BW1010,0)/Inputs!$B$24)*DCF!J$6</f>
        <v>-12475.778709229453</v>
      </c>
      <c r="DF1010" s="15">
        <f ca="1">(BY1010*DCF!K$46-DCF!K$5*MAX(BY1010*DCF!K$46,0)-MAX(BY1010-BX1010,0)/Inputs!$B$24)*DCF!K$6</f>
        <v>-15644.495835006512</v>
      </c>
      <c r="DG1010" s="15">
        <f ca="1">(BZ1010*DCF!L$46-DCF!L$5*MAX(BZ1010*DCF!L$46,0)-MAX(BZ1010-BY1010,0)/Inputs!$B$24)*DCF!L$6</f>
        <v>666.30905717501105</v>
      </c>
      <c r="DH1010" s="15">
        <f ca="1">(CA1010*DCF!M$46-DCF!M$5*MAX(CA1010*DCF!M$46,0)-MAX(CA1010-BZ1010,0)/Inputs!$B$24)*DCF!M$6</f>
        <v>-5752.3875064320428</v>
      </c>
      <c r="DI1010" s="15">
        <f ca="1">SUM(CB1010:CL1010)+BE1010*DCF!M$10*(1+Inputs!$B$30)*(1-Inputs!$B$33)*(1-Inputs!$B$30/Inputs!$B$31)/(Inputs!$B$29-Inputs!$B$30)*DCF!M$6</f>
        <v>164043.48834237299</v>
      </c>
      <c r="DJ1010" s="15">
        <f ca="1">SUM(CM1010:CW1010)+BP1010*DCF!M$28*(1+Inputs!$B$30)*(1-Inputs!$B$33)*(1-Inputs!$B$30/Inputs!$B$31)/(Inputs!$B$29-Inputs!$B$30)*DCF!M$6</f>
        <v>506451.51819511724</v>
      </c>
      <c r="DK1010" s="15">
        <f ca="1">SUM(CX1010:DH1010)+CA1010*DCF!M$46*(1+Inputs!$B$30)*(1-Inputs!$B$33)*(1-Inputs!$B$30/Inputs!$B$31)/(Inputs!$B$29-Inputs!$B$30)*DCF!M$6</f>
        <v>1222913.529501579</v>
      </c>
      <c r="DM1010" s="15">
        <f ca="1">DI1010+DJ1010+DK1010+Inputs!$B$34+Inputs!$B$36-Inputs!$B$35</f>
        <v>1970259.5360390693</v>
      </c>
    </row>
    <row r="1011" spans="1:117" x14ac:dyDescent="0.75">
      <c r="A1011" s="11">
        <v>998</v>
      </c>
      <c r="C1011" s="23">
        <f t="shared" ca="1" si="579"/>
        <v>2.0119295382434503E-2</v>
      </c>
      <c r="D1011" s="23">
        <f t="shared" ca="1" si="579"/>
        <v>0.62380314086686472</v>
      </c>
      <c r="E1011" s="23">
        <f t="shared" ca="1" si="579"/>
        <v>-0.25345533552815019</v>
      </c>
      <c r="F1011" s="23">
        <f t="shared" ca="1" si="579"/>
        <v>4.3777071525128261E-2</v>
      </c>
      <c r="G1011" s="23">
        <f t="shared" ca="1" si="579"/>
        <v>1.0327943856834805</v>
      </c>
      <c r="H1011" s="23">
        <f t="shared" ca="1" si="579"/>
        <v>0.8203482684542297</v>
      </c>
      <c r="I1011" s="23">
        <f t="shared" ca="1" si="579"/>
        <v>-0.78146395817290615</v>
      </c>
      <c r="J1011" s="23">
        <f t="shared" ca="1" si="579"/>
        <v>0.87856605230874874</v>
      </c>
      <c r="K1011" s="23">
        <f t="shared" ca="1" si="579"/>
        <v>7.0074126739038803E-2</v>
      </c>
      <c r="L1011" s="23">
        <f t="shared" ca="1" si="579"/>
        <v>-6.750070169831624E-3</v>
      </c>
      <c r="M1011" s="23">
        <f t="shared" ca="1" si="579"/>
        <v>0.30227665028853079</v>
      </c>
      <c r="N1011" s="23">
        <f ca="1">SQRT(Inputs!$B$38)*C1011+SQRT(1-Inputs!$B$38)*_xlfn.NORM.S.INV(RAND())</f>
        <v>0.34510154805544768</v>
      </c>
      <c r="O1011" s="23">
        <f ca="1">SQRT(Inputs!$B$38)*D1011+SQRT(1-Inputs!$B$38)*_xlfn.NORM.S.INV(RAND())</f>
        <v>2.0792465602475612</v>
      </c>
      <c r="P1011" s="23">
        <f ca="1">SQRT(Inputs!$B$38)*E1011+SQRT(1-Inputs!$B$38)*_xlfn.NORM.S.INV(RAND())</f>
        <v>-0.84555459655115706</v>
      </c>
      <c r="Q1011" s="23">
        <f ca="1">SQRT(Inputs!$B$38)*F1011+SQRT(1-Inputs!$B$38)*_xlfn.NORM.S.INV(RAND())</f>
        <v>0.89092240560134883</v>
      </c>
      <c r="R1011" s="23">
        <f ca="1">SQRT(Inputs!$B$38)*G1011+SQRT(1-Inputs!$B$38)*_xlfn.NORM.S.INV(RAND())</f>
        <v>0.30900181304649665</v>
      </c>
      <c r="S1011" s="23">
        <f ca="1">SQRT(Inputs!$B$38)*H1011+SQRT(1-Inputs!$B$38)*_xlfn.NORM.S.INV(RAND())</f>
        <v>1.1634287492846431</v>
      </c>
      <c r="T1011" s="23">
        <f ca="1">SQRT(Inputs!$B$38)*I1011+SQRT(1-Inputs!$B$38)*_xlfn.NORM.S.INV(RAND())</f>
        <v>0.55427136722489134</v>
      </c>
      <c r="U1011" s="23">
        <f ca="1">SQRT(Inputs!$B$38)*J1011+SQRT(1-Inputs!$B$38)*_xlfn.NORM.S.INV(RAND())</f>
        <v>1.3153777053599705</v>
      </c>
      <c r="V1011" s="23">
        <f ca="1">SQRT(Inputs!$B$38)*K1011+SQRT(1-Inputs!$B$38)*_xlfn.NORM.S.INV(RAND())</f>
        <v>0.75661270548049242</v>
      </c>
      <c r="W1011" s="23">
        <f ca="1">SQRT(Inputs!$B$38)*L1011+SQRT(1-Inputs!$B$38)*_xlfn.NORM.S.INV(RAND())</f>
        <v>-0.61205438068464701</v>
      </c>
      <c r="X1011" s="23">
        <f ca="1">SQRT(Inputs!$B$38)*M1011+SQRT(1-Inputs!$B$38)*_xlfn.NORM.S.INV(RAND())</f>
        <v>1.8002390506556174</v>
      </c>
      <c r="Y1011" s="23">
        <f ca="1">SQRT(Inputs!$B$38)*C1011+SQRT(1-Inputs!$B$38)*_xlfn.NORM.S.INV(RAND())</f>
        <v>2.0358210195028699</v>
      </c>
      <c r="Z1011" s="23">
        <f ca="1">SQRT(Inputs!$B$38)*D1011+SQRT(1-Inputs!$B$38)*_xlfn.NORM.S.INV(RAND())</f>
        <v>1.0009006438391923</v>
      </c>
      <c r="AA1011" s="23">
        <f ca="1">SQRT(Inputs!$B$38)*E1011+SQRT(1-Inputs!$B$38)*_xlfn.NORM.S.INV(RAND())</f>
        <v>-0.15814454181335863</v>
      </c>
      <c r="AB1011" s="23">
        <f ca="1">SQRT(Inputs!$B$38)*F1011+SQRT(1-Inputs!$B$38)*_xlfn.NORM.S.INV(RAND())</f>
        <v>0.2882555850774649</v>
      </c>
      <c r="AC1011" s="23">
        <f ca="1">SQRT(Inputs!$B$38)*G1011+SQRT(1-Inputs!$B$38)*_xlfn.NORM.S.INV(RAND())</f>
        <v>-0.17139163815793912</v>
      </c>
      <c r="AD1011" s="23">
        <f ca="1">SQRT(Inputs!$B$38)*H1011+SQRT(1-Inputs!$B$38)*_xlfn.NORM.S.INV(RAND())</f>
        <v>0.57284851322591501</v>
      </c>
      <c r="AE1011" s="23">
        <f ca="1">SQRT(Inputs!$B$38)*I1011+SQRT(1-Inputs!$B$38)*_xlfn.NORM.S.INV(RAND())</f>
        <v>0.23728590014564443</v>
      </c>
      <c r="AF1011" s="23">
        <f ca="1">SQRT(Inputs!$B$38)*J1011+SQRT(1-Inputs!$B$38)*_xlfn.NORM.S.INV(RAND())</f>
        <v>2.0778380804506447</v>
      </c>
      <c r="AG1011" s="23">
        <f ca="1">SQRT(Inputs!$B$38)*K1011+SQRT(1-Inputs!$B$38)*_xlfn.NORM.S.INV(RAND())</f>
        <v>0.26383214075882383</v>
      </c>
      <c r="AH1011" s="23">
        <f ca="1">SQRT(Inputs!$B$38)*L1011+SQRT(1-Inputs!$B$38)*_xlfn.NORM.S.INV(RAND())</f>
        <v>-3.3703115641081312E-2</v>
      </c>
      <c r="AI1011" s="23">
        <f ca="1">SQRT(Inputs!$B$38)*M1011+SQRT(1-Inputs!$B$38)*_xlfn.NORM.S.INV(RAND())</f>
        <v>0.3346477624298233</v>
      </c>
      <c r="AJ1011" s="23">
        <f ca="1">SQRT(Inputs!$B$38)*C1011+SQRT(1-Inputs!$B$38)*_xlfn.NORM.S.INV(RAND())</f>
        <v>9.4788577877190028E-2</v>
      </c>
      <c r="AK1011" s="23">
        <f ca="1">SQRT(Inputs!$B$38)*D1011+SQRT(1-Inputs!$B$38)*_xlfn.NORM.S.INV(RAND())</f>
        <v>1.0466541399462721</v>
      </c>
      <c r="AL1011" s="23">
        <f ca="1">SQRT(Inputs!$B$38)*E1011+SQRT(1-Inputs!$B$38)*_xlfn.NORM.S.INV(RAND())</f>
        <v>4.2309599284525545E-2</v>
      </c>
      <c r="AM1011" s="23">
        <f ca="1">SQRT(Inputs!$B$38)*F1011+SQRT(1-Inputs!$B$38)*_xlfn.NORM.S.INV(RAND())</f>
        <v>-0.78382461973619844</v>
      </c>
      <c r="AN1011" s="23">
        <f ca="1">SQRT(Inputs!$B$38)*G1011+SQRT(1-Inputs!$B$38)*_xlfn.NORM.S.INV(RAND())</f>
        <v>1.660223673898702</v>
      </c>
      <c r="AO1011" s="23">
        <f ca="1">SQRT(Inputs!$B$38)*H1011+SQRT(1-Inputs!$B$38)*_xlfn.NORM.S.INV(RAND())</f>
        <v>-0.15104416918451796</v>
      </c>
      <c r="AP1011" s="23">
        <f ca="1">SQRT(Inputs!$B$38)*I1011+SQRT(1-Inputs!$B$38)*_xlfn.NORM.S.INV(RAND())</f>
        <v>0.98192433098650145</v>
      </c>
      <c r="AQ1011" s="23">
        <f ca="1">SQRT(Inputs!$B$38)*J1011+SQRT(1-Inputs!$B$38)*_xlfn.NORM.S.INV(RAND())</f>
        <v>0.42288493264413018</v>
      </c>
      <c r="AR1011" s="23">
        <f ca="1">SQRT(Inputs!$B$38)*K1011+SQRT(1-Inputs!$B$38)*_xlfn.NORM.S.INV(RAND())</f>
        <v>-0.32729709664439921</v>
      </c>
      <c r="AS1011" s="23">
        <f ca="1">SQRT(Inputs!$B$38)*L1011+SQRT(1-Inputs!$B$38)*_xlfn.NORM.S.INV(RAND())</f>
        <v>-1.2957054415029112</v>
      </c>
      <c r="AT1011" s="23">
        <f ca="1">SQRT(Inputs!$B$38)*M1011+SQRT(1-Inputs!$B$38)*_xlfn.NORM.S.INV(RAND())</f>
        <v>-0.18290122752209506</v>
      </c>
      <c r="AU1011" s="15">
        <f ca="1">Inputs!$B$6*EXP($B$8-0.5*C$5^2+C$5*N1011)</f>
        <v>5247.3321528462147</v>
      </c>
      <c r="AV1011" s="15">
        <f t="shared" ca="1" si="547"/>
        <v>8671.2977098733754</v>
      </c>
      <c r="AW1011" s="15">
        <f t="shared" ca="1" si="548"/>
        <v>9433.4765025698598</v>
      </c>
      <c r="AX1011" s="15">
        <f t="shared" ca="1" si="549"/>
        <v>12873.335828916865</v>
      </c>
      <c r="AY1011" s="15">
        <f t="shared" ca="1" si="550"/>
        <v>16310.649593753409</v>
      </c>
      <c r="AZ1011" s="15">
        <f t="shared" ca="1" si="551"/>
        <v>22675.006617786417</v>
      </c>
      <c r="BA1011" s="15">
        <f t="shared" ca="1" si="552"/>
        <v>29405.696730250555</v>
      </c>
      <c r="BB1011" s="15">
        <f t="shared" ca="1" si="553"/>
        <v>41072.909178495152</v>
      </c>
      <c r="BC1011" s="15">
        <f t="shared" ca="1" si="554"/>
        <v>54115.33367613973</v>
      </c>
      <c r="BD1011" s="15">
        <f t="shared" ca="1" si="555"/>
        <v>62607.670255175282</v>
      </c>
      <c r="BE1011" s="15">
        <f t="shared" ca="1" si="556"/>
        <v>90386.81590934319</v>
      </c>
      <c r="BF1011" s="15">
        <f ca="1">Inputs!$B$13*EXP($B$9-0.5*C$6^2+C$6*Y1011)</f>
        <v>20707.806759339648</v>
      </c>
      <c r="BG1011" s="15">
        <f t="shared" ca="1" si="557"/>
        <v>30232.737069659215</v>
      </c>
      <c r="BH1011" s="15">
        <f t="shared" ca="1" si="558"/>
        <v>35982.555012132245</v>
      </c>
      <c r="BI1011" s="15">
        <f t="shared" ca="1" si="559"/>
        <v>46046.394106380649</v>
      </c>
      <c r="BJ1011" s="15">
        <f t="shared" ca="1" si="560"/>
        <v>55072.352522139729</v>
      </c>
      <c r="BK1011" s="15">
        <f t="shared" ca="1" si="561"/>
        <v>73073.258800057403</v>
      </c>
      <c r="BL1011" s="15">
        <f t="shared" ca="1" si="562"/>
        <v>92564.752511653409</v>
      </c>
      <c r="BM1011" s="15">
        <f t="shared" ca="1" si="563"/>
        <v>147290.91625810659</v>
      </c>
      <c r="BN1011" s="15">
        <f t="shared" ca="1" si="564"/>
        <v>186968.20221075884</v>
      </c>
      <c r="BO1011" s="15">
        <f t="shared" ca="1" si="565"/>
        <v>229145.61582108538</v>
      </c>
      <c r="BP1011" s="15">
        <f t="shared" ca="1" si="566"/>
        <v>292933.81470407429</v>
      </c>
      <c r="BQ1011" s="15">
        <f ca="1">Inputs!$B$20*EXP($B$10-0.5*C$7^2+C$7*AJ1011)</f>
        <v>4436.1783521903189</v>
      </c>
      <c r="BR1011" s="15">
        <f t="shared" ca="1" si="567"/>
        <v>8392.7750836541363</v>
      </c>
      <c r="BS1011" s="15">
        <f t="shared" ca="1" si="568"/>
        <v>11633.512732565205</v>
      </c>
      <c r="BT1011" s="15">
        <f t="shared" ca="1" si="569"/>
        <v>13058.881023851229</v>
      </c>
      <c r="BU1011" s="15">
        <f t="shared" ca="1" si="570"/>
        <v>27045.695860018728</v>
      </c>
      <c r="BV1011" s="15">
        <f t="shared" ca="1" si="571"/>
        <v>36369.414969610756</v>
      </c>
      <c r="BW1011" s="15">
        <f t="shared" ca="1" si="572"/>
        <v>62474.849170995527</v>
      </c>
      <c r="BX1011" s="15">
        <f t="shared" ca="1" si="573"/>
        <v>95112.144453258603</v>
      </c>
      <c r="BY1011" s="15">
        <f t="shared" ca="1" si="574"/>
        <v>125178.92490054244</v>
      </c>
      <c r="BZ1011" s="15">
        <f t="shared" ca="1" si="575"/>
        <v>138415.80638217431</v>
      </c>
      <c r="CA1011" s="15">
        <f t="shared" ca="1" si="576"/>
        <v>188214.414790465</v>
      </c>
      <c r="CB1011" s="15">
        <f ca="1">(AU1011*DCF!C$10-DCF!C$5*MAX(AU1011*DCF!C$10,0)-MAX(AU1011-Inputs!$B$6,0)/Inputs!$B$10)*DCF!C$6</f>
        <v>1041.0415415917257</v>
      </c>
      <c r="CC1011" s="15">
        <f ca="1">(AV1011*DCF!D$10-DCF!D$5*MAX(AV1011*DCF!D$10,0)-MAX(AV1011-AU1011,0)/Inputs!$B$10)*DCF!D$6</f>
        <v>1278.7256811314612</v>
      </c>
      <c r="CD1011" s="15">
        <f ca="1">(AW1011*DCF!E$10-DCF!E$5*MAX(AW1011*DCF!E$10,0)-MAX(AW1011-AV1011,0)/Inputs!$B$10)*DCF!E$6</f>
        <v>2006.3653289185543</v>
      </c>
      <c r="CE1011" s="15">
        <f ca="1">(AX1011*DCF!F$10-DCF!F$5*MAX(AX1011*DCF!F$10,0)-MAX(AX1011-AW1011,0)/Inputs!$B$10)*DCF!F$6</f>
        <v>2094.4792537351686</v>
      </c>
      <c r="CF1011" s="15">
        <f ca="1">(AY1011*DCF!G$10-DCF!G$5*MAX(AY1011*DCF!G$10,0)-MAX(AY1011-AX1011,0)/Inputs!$B$10)*DCF!G$6</f>
        <v>2699.9326638284247</v>
      </c>
      <c r="CG1011" s="15">
        <f ca="1">(AZ1011*DCF!H$10-DCF!H$5*MAX(AZ1011*DCF!H$10,0)-MAX(AZ1011-AY1011,0)/Inputs!$B$10)*DCF!H$6</f>
        <v>3272.2631134126705</v>
      </c>
      <c r="CH1011" s="15">
        <f ca="1">(BA1011*DCF!I$10-DCF!I$5*MAX(BA1011*DCF!I$10,0)-MAX(BA1011-AZ1011,0)/Inputs!$B$10)*DCF!I$6</f>
        <v>4267.2790690222864</v>
      </c>
      <c r="CI1011" s="15">
        <f ca="1">(BB1011*DCF!J$10-DCF!J$5*MAX(BB1011*DCF!J$10,0)-MAX(BB1011-BA1011,0)/Inputs!$B$10)*DCF!J$6</f>
        <v>5280.2327311983863</v>
      </c>
      <c r="CJ1011" s="15">
        <f ca="1">(BC1011*DCF!K$10-DCF!K$5*MAX(BC1011*DCF!K$10,0)-MAX(BC1011-BB1011,0)/Inputs!$B$10)*DCF!K$6</f>
        <v>6885.9587371089119</v>
      </c>
      <c r="CK1011" s="15">
        <f ca="1">(BD1011*DCF!L$10-DCF!L$5*MAX(BD1011*DCF!L$10,0)-MAX(BD1011-BC1011,0)/Inputs!$B$10)*DCF!L$6</f>
        <v>8344.2305973077473</v>
      </c>
      <c r="CL1011" s="15">
        <f ca="1">(BE1011*DCF!M$10-DCF!M$5*MAX(BE1011*DCF!M$10,0)-MAX(BE1011-BD1011,0)/Inputs!$B$10)*DCF!M$6</f>
        <v>9436.2330261100215</v>
      </c>
      <c r="CM1011" s="15">
        <f ca="1">(BF1011*DCF!C$28-DCF!C$5*MAX(BF1011*DCF!C$28,0)-MAX(BF1011-Inputs!$B$13,0)/Inputs!$B$17)*DCF!C$6</f>
        <v>4167.2755576857817</v>
      </c>
      <c r="CN1011" s="15">
        <f ca="1">(BG1011*DCF!D$28-DCF!D$5*MAX(BG1011*DCF!D$28,0)-MAX(BG1011-BF1011,0)/Inputs!$B$17)*DCF!D$6</f>
        <v>6872.1339994729087</v>
      </c>
      <c r="CO1011" s="15">
        <f ca="1">(BH1011*DCF!E$28-DCF!E$5*MAX(BH1011*DCF!E$28,0)-MAX(BH1011-BG1011,0)/Inputs!$B$17)*DCF!E$6</f>
        <v>9057.6903292972966</v>
      </c>
      <c r="CP1011" s="15">
        <f ca="1">(BI1011*DCF!F$28-DCF!F$5*MAX(BI1011*DCF!F$28,0)-MAX(BI1011-BH1011,0)/Inputs!$B$17)*DCF!F$6</f>
        <v>10668.102119928344</v>
      </c>
      <c r="CQ1011" s="15">
        <f ca="1">(BJ1011*DCF!G$28-DCF!G$5*MAX(BJ1011*DCF!G$28,0)-MAX(BJ1011-BI1011,0)/Inputs!$B$17)*DCF!G$6</f>
        <v>12770.862654654824</v>
      </c>
      <c r="CR1011" s="15">
        <f ca="1">(BK1011*DCF!H$28-DCF!H$5*MAX(BK1011*DCF!H$28,0)-MAX(BK1011-BJ1011,0)/Inputs!$B$17)*DCF!H$6</f>
        <v>15274.987432416088</v>
      </c>
      <c r="CS1011" s="15">
        <f ca="1">(BL1011*DCF!I$28-DCF!I$5*MAX(BL1011*DCF!I$28,0)-MAX(BL1011-BK1011,0)/Inputs!$B$17)*DCF!I$6</f>
        <v>18969.255778558218</v>
      </c>
      <c r="CT1011" s="15">
        <f ca="1">(BM1011*DCF!J$28-DCF!J$5*MAX(BM1011*DCF!J$28,0)-MAX(BM1011-BL1011,0)/Inputs!$B$17)*DCF!J$6</f>
        <v>25601.859627007481</v>
      </c>
      <c r="CU1011" s="15">
        <f ca="1">(BN1011*DCF!K$28-DCF!K$5*MAX(BN1011*DCF!K$28,0)-MAX(BN1011-BM1011,0)/Inputs!$B$17)*DCF!K$6</f>
        <v>34624.610380685735</v>
      </c>
      <c r="CV1011" s="15">
        <f ca="1">(BO1011*DCF!L$28-DCF!L$5*MAX(BO1011*DCF!L$28,0)-MAX(BO1011-BN1011,0)/Inputs!$B$17)*DCF!L$6</f>
        <v>40946.915413572657</v>
      </c>
      <c r="CW1011" s="15">
        <f ca="1">(BP1011*DCF!M$28-DCF!M$5*MAX(BP1011*DCF!M$28,0)-MAX(BP1011-BO1011,0)/Inputs!$B$17)*DCF!M$6</f>
        <v>48448.007579172561</v>
      </c>
      <c r="CX1011" s="15">
        <f ca="1">(BQ1011*DCF!C$46-DCF!C$5*MAX(BQ1011*DCF!C$46,0)-MAX(BQ1011-Inputs!$B$20,0)/Inputs!$B$24)*DCF!C$6</f>
        <v>-1595.0427382380963</v>
      </c>
      <c r="CY1011" s="15">
        <f ca="1">(BR1011*DCF!D$46-DCF!D$5*MAX(BR1011*DCF!D$46,0)-MAX(BR1011-BQ1011,0)/Inputs!$B$24)*DCF!D$6</f>
        <v>-3120.697967315617</v>
      </c>
      <c r="CZ1011" s="15">
        <f ca="1">(BS1011*DCF!E$46-DCF!E$5*MAX(BS1011*DCF!E$46,0)-MAX(BS1011-BR1011,0)/Inputs!$B$24)*DCF!E$6</f>
        <v>-2653.0927011955769</v>
      </c>
      <c r="DA1011" s="15">
        <f ca="1">(BT1011*DCF!F$46-DCF!F$5*MAX(BT1011*DCF!F$46,0)-MAX(BT1011-BS1011,0)/Inputs!$B$24)*DCF!F$6</f>
        <v>-1470.0519348871219</v>
      </c>
      <c r="DB1011" s="15">
        <f ca="1">(BU1011*DCF!G$46-DCF!G$5*MAX(BU1011*DCF!G$46,0)-MAX(BU1011-BT1011,0)/Inputs!$B$24)*DCF!G$6</f>
        <v>-5614.651938128849</v>
      </c>
      <c r="DC1011" s="15">
        <f ca="1">(BV1011*DCF!H$46-DCF!H$5*MAX(BV1011*DCF!H$46,0)-MAX(BV1011-BU1011,0)/Inputs!$B$24)*DCF!H$6</f>
        <v>-2897.2885859309267</v>
      </c>
      <c r="DD1011" s="15">
        <f ca="1">(BW1011*DCF!I$46-DCF!I$5*MAX(BW1011*DCF!I$46,0)-MAX(BW1011-BV1011,0)/Inputs!$B$24)*DCF!I$6</f>
        <v>-6050.9794011735103</v>
      </c>
      <c r="DE1011" s="15">
        <f ca="1">(BX1011*DCF!J$46-DCF!J$5*MAX(BX1011*DCF!J$46,0)-MAX(BX1011-BW1011,0)/Inputs!$B$24)*DCF!J$6</f>
        <v>-4665.1861249715375</v>
      </c>
      <c r="DF1011" s="15">
        <f ca="1">(BY1011*DCF!K$46-DCF!K$5*MAX(BY1011*DCF!K$46,0)-MAX(BY1011-BX1011,0)/Inputs!$B$24)*DCF!K$6</f>
        <v>-214.92275751929492</v>
      </c>
      <c r="DG1011" s="15">
        <f ca="1">(BZ1011*DCF!L$46-DCF!L$5*MAX(BZ1011*DCF!L$46,0)-MAX(BZ1011-BY1011,0)/Inputs!$B$24)*DCF!L$6</f>
        <v>6572.4951111681639</v>
      </c>
      <c r="DH1011" s="15">
        <f ca="1">(CA1011*DCF!M$46-DCF!M$5*MAX(CA1011*DCF!M$46,0)-MAX(CA1011-BZ1011,0)/Inputs!$B$24)*DCF!M$6</f>
        <v>4344.5635095140206</v>
      </c>
      <c r="DI1011" s="15">
        <f ca="1">SUM(CB1011:CL1011)+BE1011*DCF!M$10*(1+Inputs!$B$30)*(1-Inputs!$B$33)*(1-Inputs!$B$30/Inputs!$B$31)/(Inputs!$B$29-Inputs!$B$30)*DCF!M$6</f>
        <v>298154.44566097064</v>
      </c>
      <c r="DJ1011" s="15">
        <f ca="1">SUM(CM1011:CW1011)+BP1011*DCF!M$28*(1+Inputs!$B$30)*(1-Inputs!$B$33)*(1-Inputs!$B$30/Inputs!$B$31)/(Inputs!$B$29-Inputs!$B$30)*DCF!M$6</f>
        <v>1314386.6074992772</v>
      </c>
      <c r="DK1011" s="15">
        <f ca="1">SUM(CX1011:DH1011)+CA1011*DCF!M$46*(1+Inputs!$B$30)*(1-Inputs!$B$33)*(1-Inputs!$B$30/Inputs!$B$31)/(Inputs!$B$29-Inputs!$B$30)*DCF!M$6</f>
        <v>273636.92516012106</v>
      </c>
      <c r="DM1011" s="15">
        <f ca="1">DI1011+DJ1011+DK1011+Inputs!$B$34+Inputs!$B$36-Inputs!$B$35</f>
        <v>1963028.978320369</v>
      </c>
    </row>
    <row r="1012" spans="1:117" x14ac:dyDescent="0.75">
      <c r="A1012" s="11">
        <v>999</v>
      </c>
      <c r="C1012" s="23">
        <f t="shared" ca="1" si="579"/>
        <v>0.5198655269075193</v>
      </c>
      <c r="D1012" s="23">
        <f t="shared" ca="1" si="579"/>
        <v>0.89649322048511604</v>
      </c>
      <c r="E1012" s="23">
        <f t="shared" ca="1" si="579"/>
        <v>-0.53195818461888633</v>
      </c>
      <c r="F1012" s="23">
        <f t="shared" ca="1" si="579"/>
        <v>-0.4821277477882428</v>
      </c>
      <c r="G1012" s="23">
        <f t="shared" ca="1" si="579"/>
        <v>1.8754484880393645</v>
      </c>
      <c r="H1012" s="23">
        <f t="shared" ca="1" si="579"/>
        <v>-0.32142189642098884</v>
      </c>
      <c r="I1012" s="23">
        <f t="shared" ca="1" si="579"/>
        <v>1.0394871500051492</v>
      </c>
      <c r="J1012" s="23">
        <f t="shared" ca="1" si="579"/>
        <v>-1.6640962477317423</v>
      </c>
      <c r="K1012" s="23">
        <f t="shared" ca="1" si="579"/>
        <v>-0.76990049190254284</v>
      </c>
      <c r="L1012" s="23">
        <f t="shared" ca="1" si="579"/>
        <v>0.31886421437864682</v>
      </c>
      <c r="M1012" s="23">
        <f t="shared" ca="1" si="579"/>
        <v>1.0176347178423213</v>
      </c>
      <c r="N1012" s="23">
        <f ca="1">SQRT(Inputs!$B$38)*C1012+SQRT(1-Inputs!$B$38)*_xlfn.NORM.S.INV(RAND())</f>
        <v>3.3070221364826171</v>
      </c>
      <c r="O1012" s="23">
        <f ca="1">SQRT(Inputs!$B$38)*D1012+SQRT(1-Inputs!$B$38)*_xlfn.NORM.S.INV(RAND())</f>
        <v>0.81495836871232863</v>
      </c>
      <c r="P1012" s="23">
        <f ca="1">SQRT(Inputs!$B$38)*E1012+SQRT(1-Inputs!$B$38)*_xlfn.NORM.S.INV(RAND())</f>
        <v>-0.42272477246636614</v>
      </c>
      <c r="Q1012" s="23">
        <f ca="1">SQRT(Inputs!$B$38)*F1012+SQRT(1-Inputs!$B$38)*_xlfn.NORM.S.INV(RAND())</f>
        <v>-1.4665887500579864</v>
      </c>
      <c r="R1012" s="23">
        <f ca="1">SQRT(Inputs!$B$38)*G1012+SQRT(1-Inputs!$B$38)*_xlfn.NORM.S.INV(RAND())</f>
        <v>0.38714130682365644</v>
      </c>
      <c r="S1012" s="23">
        <f ca="1">SQRT(Inputs!$B$38)*H1012+SQRT(1-Inputs!$B$38)*_xlfn.NORM.S.INV(RAND())</f>
        <v>-0.23026384832924141</v>
      </c>
      <c r="T1012" s="23">
        <f ca="1">SQRT(Inputs!$B$38)*I1012+SQRT(1-Inputs!$B$38)*_xlfn.NORM.S.INV(RAND())</f>
        <v>0.94204503230658954</v>
      </c>
      <c r="U1012" s="23">
        <f ca="1">SQRT(Inputs!$B$38)*J1012+SQRT(1-Inputs!$B$38)*_xlfn.NORM.S.INV(RAND())</f>
        <v>-1.8726261398820556</v>
      </c>
      <c r="V1012" s="23">
        <f ca="1">SQRT(Inputs!$B$38)*K1012+SQRT(1-Inputs!$B$38)*_xlfn.NORM.S.INV(RAND())</f>
        <v>-1.4558830781531811</v>
      </c>
      <c r="W1012" s="23">
        <f ca="1">SQRT(Inputs!$B$38)*L1012+SQRT(1-Inputs!$B$38)*_xlfn.NORM.S.INV(RAND())</f>
        <v>-1.0281884537731947</v>
      </c>
      <c r="X1012" s="23">
        <f ca="1">SQRT(Inputs!$B$38)*M1012+SQRT(1-Inputs!$B$38)*_xlfn.NORM.S.INV(RAND())</f>
        <v>1.342251623404541</v>
      </c>
      <c r="Y1012" s="23">
        <f ca="1">SQRT(Inputs!$B$38)*C1012+SQRT(1-Inputs!$B$38)*_xlfn.NORM.S.INV(RAND())</f>
        <v>0.69749695512431764</v>
      </c>
      <c r="Z1012" s="23">
        <f ca="1">SQRT(Inputs!$B$38)*D1012+SQRT(1-Inputs!$B$38)*_xlfn.NORM.S.INV(RAND())</f>
        <v>3.1614616028764198E-2</v>
      </c>
      <c r="AA1012" s="23">
        <f ca="1">SQRT(Inputs!$B$38)*E1012+SQRT(1-Inputs!$B$38)*_xlfn.NORM.S.INV(RAND())</f>
        <v>0.66585999980542399</v>
      </c>
      <c r="AB1012" s="23">
        <f ca="1">SQRT(Inputs!$B$38)*F1012+SQRT(1-Inputs!$B$38)*_xlfn.NORM.S.INV(RAND())</f>
        <v>-0.76992828408459935</v>
      </c>
      <c r="AC1012" s="23">
        <f ca="1">SQRT(Inputs!$B$38)*G1012+SQRT(1-Inputs!$B$38)*_xlfn.NORM.S.INV(RAND())</f>
        <v>0.62738279959468124</v>
      </c>
      <c r="AD1012" s="23">
        <f ca="1">SQRT(Inputs!$B$38)*H1012+SQRT(1-Inputs!$B$38)*_xlfn.NORM.S.INV(RAND())</f>
        <v>1.2128453038453575</v>
      </c>
      <c r="AE1012" s="23">
        <f ca="1">SQRT(Inputs!$B$38)*I1012+SQRT(1-Inputs!$B$38)*_xlfn.NORM.S.INV(RAND())</f>
        <v>0.67193112957784173</v>
      </c>
      <c r="AF1012" s="23">
        <f ca="1">SQRT(Inputs!$B$38)*J1012+SQRT(1-Inputs!$B$38)*_xlfn.NORM.S.INV(RAND())</f>
        <v>-0.33152248124826977</v>
      </c>
      <c r="AG1012" s="23">
        <f ca="1">SQRT(Inputs!$B$38)*K1012+SQRT(1-Inputs!$B$38)*_xlfn.NORM.S.INV(RAND())</f>
        <v>-0.34324327005373406</v>
      </c>
      <c r="AH1012" s="23">
        <f ca="1">SQRT(Inputs!$B$38)*L1012+SQRT(1-Inputs!$B$38)*_xlfn.NORM.S.INV(RAND())</f>
        <v>0.7159409754828765</v>
      </c>
      <c r="AI1012" s="23">
        <f ca="1">SQRT(Inputs!$B$38)*M1012+SQRT(1-Inputs!$B$38)*_xlfn.NORM.S.INV(RAND())</f>
        <v>0.18663078921471626</v>
      </c>
      <c r="AJ1012" s="23">
        <f ca="1">SQRT(Inputs!$B$38)*C1012+SQRT(1-Inputs!$B$38)*_xlfn.NORM.S.INV(RAND())</f>
        <v>4.6033858949980827E-2</v>
      </c>
      <c r="AK1012" s="23">
        <f ca="1">SQRT(Inputs!$B$38)*D1012+SQRT(1-Inputs!$B$38)*_xlfn.NORM.S.INV(RAND())</f>
        <v>0.9550971918295692</v>
      </c>
      <c r="AL1012" s="23">
        <f ca="1">SQRT(Inputs!$B$38)*E1012+SQRT(1-Inputs!$B$38)*_xlfn.NORM.S.INV(RAND())</f>
        <v>0.26195619203693099</v>
      </c>
      <c r="AM1012" s="23">
        <f ca="1">SQRT(Inputs!$B$38)*F1012+SQRT(1-Inputs!$B$38)*_xlfn.NORM.S.INV(RAND())</f>
        <v>-0.2807421807559613</v>
      </c>
      <c r="AN1012" s="23">
        <f ca="1">SQRT(Inputs!$B$38)*G1012+SQRT(1-Inputs!$B$38)*_xlfn.NORM.S.INV(RAND())</f>
        <v>2.1870306565931168</v>
      </c>
      <c r="AO1012" s="23">
        <f ca="1">SQRT(Inputs!$B$38)*H1012+SQRT(1-Inputs!$B$38)*_xlfn.NORM.S.INV(RAND())</f>
        <v>-0.50070705952667938</v>
      </c>
      <c r="AP1012" s="23">
        <f ca="1">SQRT(Inputs!$B$38)*I1012+SQRT(1-Inputs!$B$38)*_xlfn.NORM.S.INV(RAND())</f>
        <v>-0.74782431329488608</v>
      </c>
      <c r="AQ1012" s="23">
        <f ca="1">SQRT(Inputs!$B$38)*J1012+SQRT(1-Inputs!$B$38)*_xlfn.NORM.S.INV(RAND())</f>
        <v>-0.26191379973194129</v>
      </c>
      <c r="AR1012" s="23">
        <f ca="1">SQRT(Inputs!$B$38)*K1012+SQRT(1-Inputs!$B$38)*_xlfn.NORM.S.INV(RAND())</f>
        <v>5.2671380826577074E-2</v>
      </c>
      <c r="AS1012" s="23">
        <f ca="1">SQRT(Inputs!$B$38)*L1012+SQRT(1-Inputs!$B$38)*_xlfn.NORM.S.INV(RAND())</f>
        <v>0.10769095115666333</v>
      </c>
      <c r="AT1012" s="23">
        <f ca="1">SQRT(Inputs!$B$38)*M1012+SQRT(1-Inputs!$B$38)*_xlfn.NORM.S.INV(RAND())</f>
        <v>-0.37476128581913759</v>
      </c>
      <c r="AU1012" s="15">
        <f ca="1">Inputs!$B$6*EXP($B$8-0.5*C$5^2+C$5*N1012)</f>
        <v>8475.4604362290738</v>
      </c>
      <c r="AV1012" s="15">
        <f t="shared" ca="1" si="547"/>
        <v>11629.940204688421</v>
      </c>
      <c r="AW1012" s="15">
        <f t="shared" ca="1" si="548"/>
        <v>13394.723205494674</v>
      </c>
      <c r="AX1012" s="15">
        <f t="shared" ca="1" si="549"/>
        <v>13615.701258815639</v>
      </c>
      <c r="AY1012" s="15">
        <f t="shared" ca="1" si="550"/>
        <v>17409.38526001872</v>
      </c>
      <c r="AZ1012" s="15">
        <f t="shared" ca="1" si="551"/>
        <v>20759.041059043</v>
      </c>
      <c r="BA1012" s="15">
        <f t="shared" ca="1" si="552"/>
        <v>28036.052565959566</v>
      </c>
      <c r="BB1012" s="15">
        <f t="shared" ca="1" si="553"/>
        <v>28452.801211242146</v>
      </c>
      <c r="BC1012" s="15">
        <f t="shared" ca="1" si="554"/>
        <v>30278.668729197823</v>
      </c>
      <c r="BD1012" s="15">
        <f t="shared" ca="1" si="555"/>
        <v>33693.036871803866</v>
      </c>
      <c r="BE1012" s="15">
        <f t="shared" ca="1" si="556"/>
        <v>46655.376469990464</v>
      </c>
      <c r="BF1012" s="15">
        <f ca="1">Inputs!$B$13*EXP($B$9-0.5*C$6^2+C$6*Y1012)</f>
        <v>15882.074964855381</v>
      </c>
      <c r="BG1012" s="15">
        <f t="shared" ca="1" si="557"/>
        <v>19466.776944605892</v>
      </c>
      <c r="BH1012" s="15">
        <f t="shared" ca="1" si="558"/>
        <v>26562.100478595097</v>
      </c>
      <c r="BI1012" s="15">
        <f t="shared" ca="1" si="559"/>
        <v>28882.200831022888</v>
      </c>
      <c r="BJ1012" s="15">
        <f t="shared" ca="1" si="560"/>
        <v>38759.025684834756</v>
      </c>
      <c r="BK1012" s="15">
        <f t="shared" ca="1" si="561"/>
        <v>56109.749770724724</v>
      </c>
      <c r="BL1012" s="15">
        <f t="shared" ca="1" si="562"/>
        <v>75194.787995204417</v>
      </c>
      <c r="BM1012" s="15">
        <f t="shared" ca="1" si="563"/>
        <v>88701.261325223604</v>
      </c>
      <c r="BN1012" s="15">
        <f t="shared" ca="1" si="564"/>
        <v>104695.23531720144</v>
      </c>
      <c r="BO1012" s="15">
        <f t="shared" ca="1" si="565"/>
        <v>139995.67525872422</v>
      </c>
      <c r="BP1012" s="15">
        <f t="shared" ca="1" si="566"/>
        <v>175990.63101062347</v>
      </c>
      <c r="BQ1012" s="15">
        <f ca="1">Inputs!$B$20*EXP($B$10-0.5*C$7^2+C$7*AJ1012)</f>
        <v>4360.1254048975779</v>
      </c>
      <c r="BR1012" s="15">
        <f t="shared" ca="1" si="567"/>
        <v>8012.4943351330803</v>
      </c>
      <c r="BS1012" s="15">
        <f t="shared" ca="1" si="568"/>
        <v>11829.589654613332</v>
      </c>
      <c r="BT1012" s="15">
        <f t="shared" ca="1" si="569"/>
        <v>15152.373906187124</v>
      </c>
      <c r="BU1012" s="15">
        <f t="shared" ca="1" si="570"/>
        <v>35647.822296093058</v>
      </c>
      <c r="BV1012" s="15">
        <f t="shared" ca="1" si="571"/>
        <v>44305.54394705085</v>
      </c>
      <c r="BW1012" s="15">
        <f t="shared" ca="1" si="572"/>
        <v>52775.428666686217</v>
      </c>
      <c r="BX1012" s="15">
        <f t="shared" ca="1" si="573"/>
        <v>70039.11609369074</v>
      </c>
      <c r="BY1012" s="15">
        <f t="shared" ca="1" si="574"/>
        <v>99130.652309248355</v>
      </c>
      <c r="BZ1012" s="15">
        <f t="shared" ca="1" si="575"/>
        <v>141875.30711657845</v>
      </c>
      <c r="CA1012" s="15">
        <f t="shared" ca="1" si="576"/>
        <v>186452.11341979163</v>
      </c>
      <c r="CB1012" s="15">
        <f ca="1">(AU1012*DCF!C$10-DCF!C$5*MAX(AU1012*DCF!C$10,0)-MAX(AU1012-Inputs!$B$6,0)/Inputs!$B$10)*DCF!C$6</f>
        <v>1018.0244115469646</v>
      </c>
      <c r="CC1012" s="15">
        <f ca="1">(AV1012*DCF!D$10-DCF!D$5*MAX(AV1012*DCF!D$10,0)-MAX(AV1012-AU1012,0)/Inputs!$B$10)*DCF!D$6</f>
        <v>2065.5818016958119</v>
      </c>
      <c r="CD1012" s="15">
        <f ca="1">(AW1012*DCF!E$10-DCF!E$5*MAX(AW1012*DCF!E$10,0)-MAX(AW1012-AV1012,0)/Inputs!$B$10)*DCF!E$6</f>
        <v>2695.1261476951772</v>
      </c>
      <c r="CE1012" s="15">
        <f ca="1">(AX1012*DCF!F$10-DCF!F$5*MAX(AX1012*DCF!F$10,0)-MAX(AX1012-AW1012,0)/Inputs!$B$10)*DCF!F$6</f>
        <v>2926.305831477081</v>
      </c>
      <c r="CF1012" s="15">
        <f ca="1">(AY1012*DCF!G$10-DCF!G$5*MAX(AY1012*DCF!G$10,0)-MAX(AY1012-AX1012,0)/Inputs!$B$10)*DCF!G$6</f>
        <v>2857.8154760295956</v>
      </c>
      <c r="CG1012" s="15">
        <f ca="1">(AZ1012*DCF!H$10-DCF!H$5*MAX(AZ1012*DCF!H$10,0)-MAX(AZ1012-AY1012,0)/Inputs!$B$10)*DCF!H$6</f>
        <v>3435.5912740611957</v>
      </c>
      <c r="CH1012" s="15">
        <f ca="1">(BA1012*DCF!I$10-DCF!I$5*MAX(BA1012*DCF!I$10,0)-MAX(BA1012-AZ1012,0)/Inputs!$B$10)*DCF!I$6</f>
        <v>3927.4791949169853</v>
      </c>
      <c r="CI1012" s="15">
        <f ca="1">(BB1012*DCF!J$10-DCF!J$5*MAX(BB1012*DCF!J$10,0)-MAX(BB1012-BA1012,0)/Inputs!$B$10)*DCF!J$6</f>
        <v>4819.4153178506276</v>
      </c>
      <c r="CJ1012" s="15">
        <f ca="1">(BC1012*DCF!K$10-DCF!K$5*MAX(BC1012*DCF!K$10,0)-MAX(BC1012-BB1012,0)/Inputs!$B$10)*DCF!K$6</f>
        <v>4618.7857294820969</v>
      </c>
      <c r="CK1012" s="15">
        <f ca="1">(BD1012*DCF!L$10-DCF!L$5*MAX(BD1012*DCF!L$10,0)-MAX(BD1012-BC1012,0)/Inputs!$B$10)*DCF!L$6</f>
        <v>4640.0175816786959</v>
      </c>
      <c r="CL1012" s="15">
        <f ca="1">(BE1012*DCF!M$10-DCF!M$5*MAX(BE1012*DCF!M$10,0)-MAX(BE1012-BD1012,0)/Inputs!$B$10)*DCF!M$6</f>
        <v>5035.1870963280353</v>
      </c>
      <c r="CM1012" s="15">
        <f ca="1">(BF1012*DCF!C$28-DCF!C$5*MAX(BF1012*DCF!C$28,0)-MAX(BF1012-Inputs!$B$13,0)/Inputs!$B$17)*DCF!C$6</f>
        <v>3808.9815741279822</v>
      </c>
      <c r="CN1012" s="15">
        <f ca="1">(BG1012*DCF!D$28-DCF!D$5*MAX(BG1012*DCF!D$28,0)-MAX(BG1012-BF1012,0)/Inputs!$B$17)*DCF!D$6</f>
        <v>4968.6334987227792</v>
      </c>
      <c r="CO1012" s="15">
        <f ca="1">(BH1012*DCF!E$28-DCF!E$5*MAX(BH1012*DCF!E$28,0)-MAX(BH1012-BG1012,0)/Inputs!$B$17)*DCF!E$6</f>
        <v>6124.4692291124156</v>
      </c>
      <c r="CP1012" s="15">
        <f ca="1">(BI1012*DCF!F$28-DCF!F$5*MAX(BI1012*DCF!F$28,0)-MAX(BI1012-BH1012,0)/Inputs!$B$17)*DCF!F$6</f>
        <v>7418.3458023995481</v>
      </c>
      <c r="CQ1012" s="15">
        <f ca="1">(BJ1012*DCF!G$28-DCF!G$5*MAX(BJ1012*DCF!G$28,0)-MAX(BJ1012-BI1012,0)/Inputs!$B$17)*DCF!G$6</f>
        <v>8395.1389085155733</v>
      </c>
      <c r="CR1012" s="15">
        <f ca="1">(BK1012*DCF!H$28-DCF!H$5*MAX(BK1012*DCF!H$28,0)-MAX(BK1012-BJ1012,0)/Inputs!$B$17)*DCF!H$6</f>
        <v>11180.744561898027</v>
      </c>
      <c r="CS1012" s="15">
        <f ca="1">(BL1012*DCF!I$28-DCF!I$5*MAX(BL1012*DCF!I$28,0)-MAX(BL1012-BK1012,0)/Inputs!$B$17)*DCF!I$6</f>
        <v>14942.994691431082</v>
      </c>
      <c r="CT1012" s="15">
        <f ca="1">(BM1012*DCF!J$28-DCF!J$5*MAX(BM1012*DCF!J$28,0)-MAX(BM1012-BL1012,0)/Inputs!$B$17)*DCF!J$6</f>
        <v>17996.896905531285</v>
      </c>
      <c r="CU1012" s="15">
        <f ca="1">(BN1012*DCF!K$28-DCF!K$5*MAX(BN1012*DCF!K$28,0)-MAX(BN1012-BM1012,0)/Inputs!$B$17)*DCF!K$6</f>
        <v>20150.82949855645</v>
      </c>
      <c r="CV1012" s="15">
        <f ca="1">(BO1012*DCF!L$28-DCF!L$5*MAX(BO1012*DCF!L$28,0)-MAX(BO1012-BN1012,0)/Inputs!$B$17)*DCF!L$6</f>
        <v>23937.772063281744</v>
      </c>
      <c r="CW1012" s="15">
        <f ca="1">(BP1012*DCF!M$28-DCF!M$5*MAX(BP1012*DCF!M$28,0)-MAX(BP1012-BO1012,0)/Inputs!$B$17)*DCF!M$6</f>
        <v>29350.254766572656</v>
      </c>
      <c r="CX1012" s="15">
        <f ca="1">(BQ1012*DCF!C$46-DCF!C$5*MAX(BQ1012*DCF!C$46,0)-MAX(BQ1012-Inputs!$B$20,0)/Inputs!$B$24)*DCF!C$6</f>
        <v>-1542.3501650560586</v>
      </c>
      <c r="CY1012" s="15">
        <f ca="1">(BR1012*DCF!D$46-DCF!D$5*MAX(BR1012*DCF!D$46,0)-MAX(BR1012-BQ1012,0)/Inputs!$B$24)*DCF!D$6</f>
        <v>-2925.9814343406747</v>
      </c>
      <c r="CZ1012" s="15">
        <f ca="1">(BS1012*DCF!E$46-DCF!E$5*MAX(BS1012*DCF!E$46,0)-MAX(BS1012-BR1012,0)/Inputs!$B$24)*DCF!E$6</f>
        <v>-2903.4634654859692</v>
      </c>
      <c r="DA1012" s="15">
        <f ca="1">(BT1012*DCF!F$46-DCF!F$5*MAX(BT1012*DCF!F$46,0)-MAX(BT1012-BS1012,0)/Inputs!$B$24)*DCF!F$6</f>
        <v>-2313.4224556853806</v>
      </c>
      <c r="DB1012" s="15">
        <f ca="1">(BU1012*DCF!G$46-DCF!G$5*MAX(BU1012*DCF!G$46,0)-MAX(BU1012-BT1012,0)/Inputs!$B$24)*DCF!G$6</f>
        <v>-8093.386208292166</v>
      </c>
      <c r="DC1012" s="15">
        <f ca="1">(BV1012*DCF!H$46-DCF!H$5*MAX(BV1012*DCF!H$46,0)-MAX(BV1012-BU1012,0)/Inputs!$B$24)*DCF!H$6</f>
        <v>-2690.3339562944693</v>
      </c>
      <c r="DD1012" s="15">
        <f ca="1">(BW1012*DCF!I$46-DCF!I$5*MAX(BW1012*DCF!I$46,0)-MAX(BW1012-BV1012,0)/Inputs!$B$24)*DCF!I$6</f>
        <v>-1212.5072615651977</v>
      </c>
      <c r="DE1012" s="15">
        <f ca="1">(BX1012*DCF!J$46-DCF!J$5*MAX(BX1012*DCF!J$46,0)-MAX(BX1012-BW1012,0)/Inputs!$B$24)*DCF!J$6</f>
        <v>-1640.100675026471</v>
      </c>
      <c r="DF1012" s="15">
        <f ca="1">(BY1012*DCF!K$46-DCF!K$5*MAX(BY1012*DCF!K$46,0)-MAX(BY1012-BX1012,0)/Inputs!$B$24)*DCF!K$6</f>
        <v>-1463.9780638879154</v>
      </c>
      <c r="DG1012" s="15">
        <f ca="1">(BZ1012*DCF!L$46-DCF!L$5*MAX(BZ1012*DCF!L$46,0)-MAX(BZ1012-BY1012,0)/Inputs!$B$24)*DCF!L$6</f>
        <v>133.92691089293567</v>
      </c>
      <c r="DH1012" s="15">
        <f ca="1">(CA1012*DCF!M$46-DCF!M$5*MAX(CA1012*DCF!M$46,0)-MAX(CA1012-BZ1012,0)/Inputs!$B$24)*DCF!M$6</f>
        <v>5298.0560978831109</v>
      </c>
      <c r="DI1012" s="15">
        <f ca="1">SUM(CB1012:CL1012)+BE1012*DCF!M$10*(1+Inputs!$B$30)*(1-Inputs!$B$33)*(1-Inputs!$B$30/Inputs!$B$31)/(Inputs!$B$29-Inputs!$B$30)*DCF!M$6</f>
        <v>167881.85953222954</v>
      </c>
      <c r="DJ1012" s="15">
        <f ca="1">SUM(CM1012:CW1012)+BP1012*DCF!M$28*(1+Inputs!$B$30)*(1-Inputs!$B$33)*(1-Inputs!$B$30/Inputs!$B$31)/(Inputs!$B$29-Inputs!$B$30)*DCF!M$6</f>
        <v>801320.73261712759</v>
      </c>
      <c r="DK1012" s="15">
        <f ca="1">SUM(CX1012:DH1012)+CA1012*DCF!M$46*(1+Inputs!$B$30)*(1-Inputs!$B$33)*(1-Inputs!$B$30/Inputs!$B$31)/(Inputs!$B$29-Inputs!$B$30)*DCF!M$6</f>
        <v>268923.51333493716</v>
      </c>
      <c r="DM1012" s="15">
        <f ca="1">DI1012+DJ1012+DK1012+Inputs!$B$34+Inputs!$B$36-Inputs!$B$35</f>
        <v>1314977.1054842942</v>
      </c>
    </row>
    <row r="1013" spans="1:117" x14ac:dyDescent="0.75">
      <c r="A1013" s="11">
        <v>1000</v>
      </c>
      <c r="C1013" s="23">
        <f t="shared" ca="1" si="579"/>
        <v>1.99280561748545</v>
      </c>
      <c r="D1013" s="23">
        <f t="shared" ca="1" si="579"/>
        <v>-0.24450079470781291</v>
      </c>
      <c r="E1013" s="23">
        <f t="shared" ca="1" si="579"/>
        <v>1.8255372899060232</v>
      </c>
      <c r="F1013" s="23">
        <f t="shared" ca="1" si="579"/>
        <v>-7.004776022246649E-2</v>
      </c>
      <c r="G1013" s="23">
        <f t="shared" ca="1" si="579"/>
        <v>-0.54212205461243956</v>
      </c>
      <c r="H1013" s="23">
        <f t="shared" ca="1" si="579"/>
        <v>-0.99500061204377488</v>
      </c>
      <c r="I1013" s="23">
        <f t="shared" ca="1" si="579"/>
        <v>0.43428794454416486</v>
      </c>
      <c r="J1013" s="23">
        <f t="shared" ca="1" si="579"/>
        <v>-1.5232385208207098</v>
      </c>
      <c r="K1013" s="23">
        <f t="shared" ca="1" si="579"/>
        <v>-2.0715208032180321</v>
      </c>
      <c r="L1013" s="23">
        <f t="shared" ca="1" si="579"/>
        <v>5.1607958099939219E-3</v>
      </c>
      <c r="M1013" s="23">
        <f t="shared" ca="1" si="579"/>
        <v>9.8951403719198583E-2</v>
      </c>
      <c r="N1013" s="23">
        <f ca="1">SQRT(Inputs!$B$38)*C1013+SQRT(1-Inputs!$B$38)*_xlfn.NORM.S.INV(RAND())</f>
        <v>0.64228227710687025</v>
      </c>
      <c r="O1013" s="23">
        <f ca="1">SQRT(Inputs!$B$38)*D1013+SQRT(1-Inputs!$B$38)*_xlfn.NORM.S.INV(RAND())</f>
        <v>-0.51881849882646858</v>
      </c>
      <c r="P1013" s="23">
        <f ca="1">SQRT(Inputs!$B$38)*E1013+SQRT(1-Inputs!$B$38)*_xlfn.NORM.S.INV(RAND())</f>
        <v>0.80110981354030875</v>
      </c>
      <c r="Q1013" s="23">
        <f ca="1">SQRT(Inputs!$B$38)*F1013+SQRT(1-Inputs!$B$38)*_xlfn.NORM.S.INV(RAND())</f>
        <v>-1.7171829179691975</v>
      </c>
      <c r="R1013" s="23">
        <f ca="1">SQRT(Inputs!$B$38)*G1013+SQRT(1-Inputs!$B$38)*_xlfn.NORM.S.INV(RAND())</f>
        <v>0.20269430256330323</v>
      </c>
      <c r="S1013" s="23">
        <f ca="1">SQRT(Inputs!$B$38)*H1013+SQRT(1-Inputs!$B$38)*_xlfn.NORM.S.INV(RAND())</f>
        <v>-0.94952715534740517</v>
      </c>
      <c r="T1013" s="23">
        <f ca="1">SQRT(Inputs!$B$38)*I1013+SQRT(1-Inputs!$B$38)*_xlfn.NORM.S.INV(RAND())</f>
        <v>-0.50532756790593125</v>
      </c>
      <c r="U1013" s="23">
        <f ca="1">SQRT(Inputs!$B$38)*J1013+SQRT(1-Inputs!$B$38)*_xlfn.NORM.S.INV(RAND())</f>
        <v>-2.0569960869091091</v>
      </c>
      <c r="V1013" s="23">
        <f ca="1">SQRT(Inputs!$B$38)*K1013+SQRT(1-Inputs!$B$38)*_xlfn.NORM.S.INV(RAND())</f>
        <v>0.7128098716288751</v>
      </c>
      <c r="W1013" s="23">
        <f ca="1">SQRT(Inputs!$B$38)*L1013+SQRT(1-Inputs!$B$38)*_xlfn.NORM.S.INV(RAND())</f>
        <v>-1.7810279138601531E-2</v>
      </c>
      <c r="X1013" s="23">
        <f ca="1">SQRT(Inputs!$B$38)*M1013+SQRT(1-Inputs!$B$38)*_xlfn.NORM.S.INV(RAND())</f>
        <v>0.23091092181111783</v>
      </c>
      <c r="Y1013" s="23">
        <f ca="1">SQRT(Inputs!$B$38)*C1013+SQRT(1-Inputs!$B$38)*_xlfn.NORM.S.INV(RAND())</f>
        <v>1.6343000084791242</v>
      </c>
      <c r="Z1013" s="23">
        <f ca="1">SQRT(Inputs!$B$38)*D1013+SQRT(1-Inputs!$B$38)*_xlfn.NORM.S.INV(RAND())</f>
        <v>-0.93037531083165081</v>
      </c>
      <c r="AA1013" s="23">
        <f ca="1">SQRT(Inputs!$B$38)*E1013+SQRT(1-Inputs!$B$38)*_xlfn.NORM.S.INV(RAND())</f>
        <v>0.61165830478562699</v>
      </c>
      <c r="AB1013" s="23">
        <f ca="1">SQRT(Inputs!$B$38)*F1013+SQRT(1-Inputs!$B$38)*_xlfn.NORM.S.INV(RAND())</f>
        <v>6.0040656689065698E-2</v>
      </c>
      <c r="AC1013" s="23">
        <f ca="1">SQRT(Inputs!$B$38)*G1013+SQRT(1-Inputs!$B$38)*_xlfn.NORM.S.INV(RAND())</f>
        <v>-0.76293362186380165</v>
      </c>
      <c r="AD1013" s="23">
        <f ca="1">SQRT(Inputs!$B$38)*H1013+SQRT(1-Inputs!$B$38)*_xlfn.NORM.S.INV(RAND())</f>
        <v>-0.60967963321524543</v>
      </c>
      <c r="AE1013" s="23">
        <f ca="1">SQRT(Inputs!$B$38)*I1013+SQRT(1-Inputs!$B$38)*_xlfn.NORM.S.INV(RAND())</f>
        <v>0.61705921247828366</v>
      </c>
      <c r="AF1013" s="23">
        <f ca="1">SQRT(Inputs!$B$38)*J1013+SQRT(1-Inputs!$B$38)*_xlfn.NORM.S.INV(RAND())</f>
        <v>-1.4993561445406749</v>
      </c>
      <c r="AG1013" s="23">
        <f ca="1">SQRT(Inputs!$B$38)*K1013+SQRT(1-Inputs!$B$38)*_xlfn.NORM.S.INV(RAND())</f>
        <v>0.25137487278483617</v>
      </c>
      <c r="AH1013" s="23">
        <f ca="1">SQRT(Inputs!$B$38)*L1013+SQRT(1-Inputs!$B$38)*_xlfn.NORM.S.INV(RAND())</f>
        <v>0.37626081464560035</v>
      </c>
      <c r="AI1013" s="23">
        <f ca="1">SQRT(Inputs!$B$38)*M1013+SQRT(1-Inputs!$B$38)*_xlfn.NORM.S.INV(RAND())</f>
        <v>1.2041283141177925</v>
      </c>
      <c r="AJ1013" s="23">
        <f ca="1">SQRT(Inputs!$B$38)*C1013+SQRT(1-Inputs!$B$38)*_xlfn.NORM.S.INV(RAND())</f>
        <v>1.7575717234058537</v>
      </c>
      <c r="AK1013" s="23">
        <f ca="1">SQRT(Inputs!$B$38)*D1013+SQRT(1-Inputs!$B$38)*_xlfn.NORM.S.INV(RAND())</f>
        <v>0.18864221963237815</v>
      </c>
      <c r="AL1013" s="23">
        <f ca="1">SQRT(Inputs!$B$38)*E1013+SQRT(1-Inputs!$B$38)*_xlfn.NORM.S.INV(RAND())</f>
        <v>1.0310786676162083</v>
      </c>
      <c r="AM1013" s="23">
        <f ca="1">SQRT(Inputs!$B$38)*F1013+SQRT(1-Inputs!$B$38)*_xlfn.NORM.S.INV(RAND())</f>
        <v>0.22983918642217513</v>
      </c>
      <c r="AN1013" s="23">
        <f ca="1">SQRT(Inputs!$B$38)*G1013+SQRT(1-Inputs!$B$38)*_xlfn.NORM.S.INV(RAND())</f>
        <v>0.10714037672302001</v>
      </c>
      <c r="AO1013" s="23">
        <f ca="1">SQRT(Inputs!$B$38)*H1013+SQRT(1-Inputs!$B$38)*_xlfn.NORM.S.INV(RAND())</f>
        <v>-0.29617698526702002</v>
      </c>
      <c r="AP1013" s="23">
        <f ca="1">SQRT(Inputs!$B$38)*I1013+SQRT(1-Inputs!$B$38)*_xlfn.NORM.S.INV(RAND())</f>
        <v>8.0799872994532868E-2</v>
      </c>
      <c r="AQ1013" s="23">
        <f ca="1">SQRT(Inputs!$B$38)*J1013+SQRT(1-Inputs!$B$38)*_xlfn.NORM.S.INV(RAND())</f>
        <v>0.54095072788534559</v>
      </c>
      <c r="AR1013" s="23">
        <f ca="1">SQRT(Inputs!$B$38)*K1013+SQRT(1-Inputs!$B$38)*_xlfn.NORM.S.INV(RAND())</f>
        <v>-0.75066715290317287</v>
      </c>
      <c r="AS1013" s="23">
        <f ca="1">SQRT(Inputs!$B$38)*L1013+SQRT(1-Inputs!$B$38)*_xlfn.NORM.S.INV(RAND())</f>
        <v>0.23995702853845241</v>
      </c>
      <c r="AT1013" s="23">
        <f ca="1">SQRT(Inputs!$B$38)*M1013+SQRT(1-Inputs!$B$38)*_xlfn.NORM.S.INV(RAND())</f>
        <v>0.38439089965216955</v>
      </c>
      <c r="AU1013" s="15">
        <f ca="1">Inputs!$B$6*EXP($B$8-0.5*C$5^2+C$5*N1013)</f>
        <v>5505.9280805279268</v>
      </c>
      <c r="AV1013" s="15">
        <f t="shared" ca="1" si="547"/>
        <v>6209.7789691688076</v>
      </c>
      <c r="AW1013" s="15">
        <f t="shared" ca="1" si="548"/>
        <v>8435.724035243451</v>
      </c>
      <c r="AX1013" s="15">
        <f t="shared" ca="1" si="549"/>
        <v>8310.5923381003558</v>
      </c>
      <c r="AY1013" s="15">
        <f t="shared" ca="1" si="550"/>
        <v>10399.684950672576</v>
      </c>
      <c r="AZ1013" s="15">
        <f t="shared" ca="1" si="551"/>
        <v>11456.337557353418</v>
      </c>
      <c r="BA1013" s="15">
        <f t="shared" ca="1" si="552"/>
        <v>13297.431636464706</v>
      </c>
      <c r="BB1013" s="15">
        <f t="shared" ca="1" si="553"/>
        <v>13248.101892052764</v>
      </c>
      <c r="BC1013" s="15">
        <f t="shared" ca="1" si="554"/>
        <v>17381.298402457141</v>
      </c>
      <c r="BD1013" s="15">
        <f t="shared" ca="1" si="555"/>
        <v>21258.286921009436</v>
      </c>
      <c r="BE1013" s="15">
        <f t="shared" ca="1" si="556"/>
        <v>26602.960508103613</v>
      </c>
      <c r="BF1013" s="15">
        <f ca="1">Inputs!$B$13*EXP($B$9-0.5*C$6^2+C$6*Y1013)</f>
        <v>19123.351008829417</v>
      </c>
      <c r="BG1013" s="15">
        <f t="shared" ca="1" si="557"/>
        <v>19704.526466778156</v>
      </c>
      <c r="BH1013" s="15">
        <f t="shared" ca="1" si="558"/>
        <v>26645.885991079878</v>
      </c>
      <c r="BI1013" s="15">
        <f t="shared" ca="1" si="559"/>
        <v>32921.41186016002</v>
      </c>
      <c r="BJ1013" s="15">
        <f t="shared" ca="1" si="560"/>
        <v>36156.38265659551</v>
      </c>
      <c r="BK1013" s="15">
        <f t="shared" ca="1" si="561"/>
        <v>40840.52567418784</v>
      </c>
      <c r="BL1013" s="15">
        <f t="shared" ca="1" si="562"/>
        <v>54344.110928919006</v>
      </c>
      <c r="BM1013" s="15">
        <f t="shared" ca="1" si="563"/>
        <v>55448.31303331357</v>
      </c>
      <c r="BN1013" s="15">
        <f t="shared" ca="1" si="564"/>
        <v>70280.007505291433</v>
      </c>
      <c r="BO1013" s="15">
        <f t="shared" ca="1" si="565"/>
        <v>90338.234840767545</v>
      </c>
      <c r="BP1013" s="15">
        <f t="shared" ca="1" si="566"/>
        <v>127441.67459658357</v>
      </c>
      <c r="BQ1013" s="15">
        <f ca="1">Inputs!$B$20*EXP($B$10-0.5*C$7^2+C$7*AJ1013)</f>
        <v>8000.8970798844557</v>
      </c>
      <c r="BR1013" s="15">
        <f t="shared" ca="1" si="567"/>
        <v>11526.447611417514</v>
      </c>
      <c r="BS1013" s="15">
        <f t="shared" ca="1" si="568"/>
        <v>21224.162534818875</v>
      </c>
      <c r="BT1013" s="15">
        <f t="shared" ca="1" si="569"/>
        <v>31082.20446660633</v>
      </c>
      <c r="BU1013" s="15">
        <f t="shared" ca="1" si="570"/>
        <v>44207.547724207674</v>
      </c>
      <c r="BV1013" s="15">
        <f t="shared" ca="1" si="571"/>
        <v>57535.239600056135</v>
      </c>
      <c r="BW1013" s="15">
        <f t="shared" ca="1" si="572"/>
        <v>81671.99823546331</v>
      </c>
      <c r="BX1013" s="15">
        <f t="shared" ca="1" si="573"/>
        <v>127316.09645525494</v>
      </c>
      <c r="BY1013" s="15">
        <f t="shared" ca="1" si="574"/>
        <v>154525.51587384162</v>
      </c>
      <c r="BZ1013" s="15">
        <f t="shared" ca="1" si="575"/>
        <v>226599.48252108681</v>
      </c>
      <c r="CA1013" s="15">
        <f t="shared" ca="1" si="576"/>
        <v>340805.48740959313</v>
      </c>
      <c r="CB1013" s="15">
        <f ca="1">(AU1013*DCF!C$10-DCF!C$5*MAX(AU1013*DCF!C$10,0)-MAX(AU1013-Inputs!$B$6,0)/Inputs!$B$10)*DCF!C$6</f>
        <v>1039.1977065350043</v>
      </c>
      <c r="CC1013" s="15">
        <f ca="1">(AV1013*DCF!D$10-DCF!D$5*MAX(AV1013*DCF!D$10,0)-MAX(AV1013-AU1013,0)/Inputs!$B$10)*DCF!D$6</f>
        <v>1341.9759357546125</v>
      </c>
      <c r="CD1013" s="15">
        <f ca="1">(AW1013*DCF!E$10-DCF!E$5*MAX(AW1013*DCF!E$10,0)-MAX(AW1013-AV1013,0)/Inputs!$B$10)*DCF!E$6</f>
        <v>1446.2993853139656</v>
      </c>
      <c r="CE1013" s="15">
        <f ca="1">(AX1013*DCF!F$10-DCF!F$5*MAX(AX1013*DCF!F$10,0)-MAX(AX1013-AW1013,0)/Inputs!$B$10)*DCF!F$6</f>
        <v>1814.1890629556644</v>
      </c>
      <c r="CF1013" s="15">
        <f ca="1">(AY1013*DCF!G$10-DCF!G$5*MAX(AY1013*DCF!G$10,0)-MAX(AY1013-AX1013,0)/Inputs!$B$10)*DCF!G$6</f>
        <v>1741.1898089671167</v>
      </c>
      <c r="CG1013" s="15">
        <f ca="1">(AZ1013*DCF!H$10-DCF!H$5*MAX(AZ1013*DCF!H$10,0)-MAX(AZ1013-AY1013,0)/Inputs!$B$10)*DCF!H$6</f>
        <v>2036.6285408652668</v>
      </c>
      <c r="CH1013" s="15">
        <f ca="1">(BA1013*DCF!I$10-DCF!I$5*MAX(BA1013*DCF!I$10,0)-MAX(BA1013-AZ1013,0)/Inputs!$B$10)*DCF!I$6</f>
        <v>2126.9517331166849</v>
      </c>
      <c r="CI1013" s="15">
        <f ca="1">(BB1013*DCF!J$10-DCF!J$5*MAX(BB1013*DCF!J$10,0)-MAX(BB1013-BA1013,0)/Inputs!$B$10)*DCF!J$6</f>
        <v>2273.4050245697331</v>
      </c>
      <c r="CJ1013" s="15">
        <f ca="1">(BC1013*DCF!K$10-DCF!K$5*MAX(BC1013*DCF!K$10,0)-MAX(BC1013-BB1013,0)/Inputs!$B$10)*DCF!K$6</f>
        <v>2219.5253048918307</v>
      </c>
      <c r="CK1013" s="15">
        <f ca="1">(BD1013*DCF!L$10-DCF!L$5*MAX(BD1013*DCF!L$10,0)-MAX(BD1013-BC1013,0)/Inputs!$B$10)*DCF!L$6</f>
        <v>2704.796525212249</v>
      </c>
      <c r="CL1013" s="15">
        <f ca="1">(BE1013*DCF!M$10-DCF!M$5*MAX(BE1013*DCF!M$10,0)-MAX(BE1013-BD1013,0)/Inputs!$B$10)*DCF!M$6</f>
        <v>3115.5434443033737</v>
      </c>
      <c r="CM1013" s="15">
        <f ca="1">(BF1013*DCF!C$28-DCF!C$5*MAX(BF1013*DCF!C$28,0)-MAX(BF1013-Inputs!$B$13,0)/Inputs!$B$17)*DCF!C$6</f>
        <v>4049.6351692849498</v>
      </c>
      <c r="CN1013" s="15">
        <f ca="1">(BG1013*DCF!D$28-DCF!D$5*MAX(BG1013*DCF!D$28,0)-MAX(BG1013-BF1013,0)/Inputs!$B$17)*DCF!D$6</f>
        <v>5679.4461340719554</v>
      </c>
      <c r="CO1013" s="15">
        <f ca="1">(BH1013*DCF!E$28-DCF!E$5*MAX(BH1013*DCF!E$28,0)-MAX(BH1013-BG1013,0)/Inputs!$B$17)*DCF!E$6</f>
        <v>6178.5429651984241</v>
      </c>
      <c r="CP1013" s="15">
        <f ca="1">(BI1013*DCF!F$28-DCF!F$5*MAX(BI1013*DCF!F$28,0)-MAX(BI1013-BH1013,0)/Inputs!$B$17)*DCF!F$6</f>
        <v>7794.7374649319609</v>
      </c>
      <c r="CQ1013" s="15">
        <f ca="1">(BJ1013*DCF!G$28-DCF!G$5*MAX(BJ1013*DCF!G$28,0)-MAX(BJ1013-BI1013,0)/Inputs!$B$17)*DCF!G$6</f>
        <v>8836.9576675873595</v>
      </c>
      <c r="CR1013" s="15">
        <f ca="1">(BK1013*DCF!H$28-DCF!H$5*MAX(BK1013*DCF!H$28,0)-MAX(BK1013-BJ1013,0)/Inputs!$B$17)*DCF!H$6</f>
        <v>9372.5282103972077</v>
      </c>
      <c r="CS1013" s="15">
        <f ca="1">(BL1013*DCF!I$28-DCF!I$5*MAX(BL1013*DCF!I$28,0)-MAX(BL1013-BK1013,0)/Inputs!$B$17)*DCF!I$6</f>
        <v>10841.004266779702</v>
      </c>
      <c r="CT1013" s="15">
        <f ca="1">(BM1013*DCF!J$28-DCF!J$5*MAX(BM1013*DCF!J$28,0)-MAX(BM1013-BL1013,0)/Inputs!$B$17)*DCF!J$6</f>
        <v>12223.168747974607</v>
      </c>
      <c r="CU1013" s="15">
        <f ca="1">(BN1013*DCF!K$28-DCF!K$5*MAX(BN1013*DCF!K$28,0)-MAX(BN1013-BM1013,0)/Inputs!$B$17)*DCF!K$6</f>
        <v>13025.274184600928</v>
      </c>
      <c r="CV1013" s="15">
        <f ca="1">(BO1013*DCF!L$28-DCF!L$5*MAX(BO1013*DCF!L$28,0)-MAX(BO1013-BN1013,0)/Inputs!$B$17)*DCF!L$6</f>
        <v>15754.752169046762</v>
      </c>
      <c r="CW1013" s="15">
        <f ca="1">(BP1013*DCF!M$28-DCF!M$5*MAX(BP1013*DCF!M$28,0)-MAX(BP1013-BO1013,0)/Inputs!$B$17)*DCF!M$6</f>
        <v>20099.872794568939</v>
      </c>
      <c r="CX1013" s="15">
        <f ca="1">(BQ1013*DCF!C$46-DCF!C$5*MAX(BQ1013*DCF!C$46,0)-MAX(BQ1013-Inputs!$B$20,0)/Inputs!$B$24)*DCF!C$6</f>
        <v>-4064.8247666635948</v>
      </c>
      <c r="CY1013" s="15">
        <f ca="1">(BR1013*DCF!D$46-DCF!D$5*MAX(BR1013*DCF!D$46,0)-MAX(BR1013-BQ1013,0)/Inputs!$B$24)*DCF!D$6</f>
        <v>-3471.6189541146687</v>
      </c>
      <c r="CZ1013" s="15">
        <f ca="1">(BS1013*DCF!E$46-DCF!E$5*MAX(BS1013*DCF!E$46,0)-MAX(BS1013-BR1013,0)/Inputs!$B$24)*DCF!E$6</f>
        <v>-6332.3664227174877</v>
      </c>
      <c r="DA1013" s="15">
        <f ca="1">(BT1013*DCF!F$46-DCF!F$5*MAX(BT1013*DCF!F$46,0)-MAX(BT1013-BS1013,0)/Inputs!$B$24)*DCF!F$6</f>
        <v>-5853.2273497875631</v>
      </c>
      <c r="DB1013" s="15">
        <f ca="1">(BU1013*DCF!G$46-DCF!G$5*MAX(BU1013*DCF!G$46,0)-MAX(BU1013-BT1013,0)/Inputs!$B$24)*DCF!G$6</f>
        <v>-5902.1607087315779</v>
      </c>
      <c r="DC1013" s="15">
        <f ca="1">(BV1013*DCF!H$46-DCF!H$5*MAX(BV1013*DCF!H$46,0)-MAX(BV1013-BU1013,0)/Inputs!$B$24)*DCF!H$6</f>
        <v>-4141.4985902969465</v>
      </c>
      <c r="DD1013" s="15">
        <f ca="1">(BW1013*DCF!I$46-DCF!I$5*MAX(BW1013*DCF!I$46,0)-MAX(BW1013-BV1013,0)/Inputs!$B$24)*DCF!I$6</f>
        <v>-5042.4832075434051</v>
      </c>
      <c r="DE1013" s="15">
        <f ca="1">(BX1013*DCF!J$46-DCF!J$5*MAX(BX1013*DCF!J$46,0)-MAX(BX1013-BW1013,0)/Inputs!$B$24)*DCF!J$6</f>
        <v>-6763.5110572025233</v>
      </c>
      <c r="DF1013" s="15">
        <f ca="1">(BY1013*DCF!K$46-DCF!K$5*MAX(BY1013*DCF!K$46,0)-MAX(BY1013-BX1013,0)/Inputs!$B$24)*DCF!K$6</f>
        <v>2161.429678431301</v>
      </c>
      <c r="DG1013" s="15">
        <f ca="1">(BZ1013*DCF!L$46-DCF!L$5*MAX(BZ1013*DCF!L$46,0)-MAX(BZ1013-BY1013,0)/Inputs!$B$24)*DCF!L$6</f>
        <v>-646.80315443498273</v>
      </c>
      <c r="DH1013" s="15">
        <f ca="1">(CA1013*DCF!M$46-DCF!M$5*MAX(CA1013*DCF!M$46,0)-MAX(CA1013-BZ1013,0)/Inputs!$B$24)*DCF!M$6</f>
        <v>2842.3391329965229</v>
      </c>
      <c r="DI1013" s="15">
        <f ca="1">SUM(CB1013:CL1013)+BE1013*DCF!M$10*(1+Inputs!$B$30)*(1-Inputs!$B$33)*(1-Inputs!$B$30/Inputs!$B$31)/(Inputs!$B$29-Inputs!$B$30)*DCF!M$6</f>
        <v>95896.093354271812</v>
      </c>
      <c r="DJ1013" s="15">
        <f ca="1">SUM(CM1013:CW1013)+BP1013*DCF!M$28*(1+Inputs!$B$30)*(1-Inputs!$B$33)*(1-Inputs!$B$30/Inputs!$B$31)/(Inputs!$B$29-Inputs!$B$30)*DCF!M$6</f>
        <v>586751.74063307501</v>
      </c>
      <c r="DK1013" s="15">
        <f ca="1">SUM(CX1013:DH1013)+CA1013*DCF!M$46*(1+Inputs!$B$30)*(1-Inputs!$B$33)*(1-Inputs!$B$30/Inputs!$B$31)/(Inputs!$B$29-Inputs!$B$30)*DCF!M$6</f>
        <v>489710.92912599875</v>
      </c>
      <c r="DM1013" s="15">
        <f ca="1">DI1013+DJ1013+DK1013+Inputs!$B$34+Inputs!$B$36-Inputs!$B$35</f>
        <v>1249209.7631133455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workbookViewId="0"/>
  </sheetViews>
  <sheetFormatPr defaultRowHeight="14.75" x14ac:dyDescent="0.75"/>
  <cols>
    <col min="1" max="1" width="11" customWidth="1"/>
    <col min="2" max="5" width="14" customWidth="1"/>
    <col min="6" max="6" width="11" customWidth="1"/>
    <col min="8" max="8" width="40" customWidth="1"/>
    <col min="9" max="9" width="16" customWidth="1"/>
  </cols>
  <sheetData>
    <row r="1" spans="1:9" ht="16.75" x14ac:dyDescent="0.75">
      <c r="A1" s="1" t="s">
        <v>333</v>
      </c>
    </row>
    <row r="2" spans="1:9" x14ac:dyDescent="0.75">
      <c r="A2" s="4" t="s">
        <v>334</v>
      </c>
    </row>
    <row r="4" spans="1:9" x14ac:dyDescent="0.75">
      <c r="A4" s="2" t="s">
        <v>335</v>
      </c>
      <c r="B4" s="24">
        <f>Inputs!$B$74</f>
        <v>135</v>
      </c>
    </row>
    <row r="5" spans="1:9" x14ac:dyDescent="0.75">
      <c r="A5" s="2" t="s">
        <v>336</v>
      </c>
      <c r="B5" s="15">
        <f>B4*Inputs!$B$37</f>
        <v>1767285</v>
      </c>
    </row>
    <row r="6" spans="1:9" x14ac:dyDescent="0.75">
      <c r="A6" s="2" t="s">
        <v>337</v>
      </c>
      <c r="B6" s="19">
        <f>Options!$B$27</f>
        <v>65669.749826476953</v>
      </c>
      <c r="C6" s="4" t="s">
        <v>338</v>
      </c>
    </row>
    <row r="8" spans="1:9" x14ac:dyDescent="0.75">
      <c r="A8" s="16" t="s">
        <v>339</v>
      </c>
      <c r="B8" s="16" t="s">
        <v>340</v>
      </c>
      <c r="C8" s="16" t="s">
        <v>341</v>
      </c>
      <c r="D8" s="16" t="s">
        <v>332</v>
      </c>
      <c r="E8" s="16" t="s">
        <v>342</v>
      </c>
      <c r="F8" s="16" t="s">
        <v>343</v>
      </c>
      <c r="H8" s="16" t="s">
        <v>344</v>
      </c>
    </row>
    <row r="9" spans="1:9" x14ac:dyDescent="0.75">
      <c r="A9" s="14">
        <v>0.05</v>
      </c>
      <c r="B9" s="15">
        <f>SUMPRODUCT(DCF!$C$14:$M$14,1/(1+$A9)^DCF!$C$4:$M$4)+SUMPRODUCT(DCF!$C$32:$M$32,1/(1+$A9)^DCF!$C$4:$M$4)+SUMPRODUCT(DCF!$C$50:$M$50,1/(1+$A9)^DCF!$C$4:$M$4)</f>
        <v>157358.51761025868</v>
      </c>
      <c r="C9" s="15">
        <f>(DCF!$B$21+DCF!$B$39+DCF!$B$57)/($A9-Inputs!$B$30)/(1+$A9)^11</f>
        <v>9428540.3419143986</v>
      </c>
      <c r="D9" s="15">
        <f>B9+C9+Inputs!$B$34+Inputs!$B$36-Inputs!$B$35</f>
        <v>9662749.8595246579</v>
      </c>
      <c r="E9" s="15">
        <f t="shared" ref="E9:E37" si="0">D9+$B$6</f>
        <v>9728419.6093511358</v>
      </c>
      <c r="F9" s="23">
        <f>E9/Inputs!$B$37</f>
        <v>743.13800392262897</v>
      </c>
      <c r="H9" s="4" t="s">
        <v>345</v>
      </c>
      <c r="I9" s="4" t="s">
        <v>346</v>
      </c>
    </row>
    <row r="10" spans="1:9" x14ac:dyDescent="0.75">
      <c r="A10" s="14">
        <v>5.2499999999999998E-2</v>
      </c>
      <c r="B10" s="15">
        <f>SUMPRODUCT(DCF!$C$14:$M$14,1/(1+$A10)^DCF!$C$4:$M$4)+SUMPRODUCT(DCF!$C$32:$M$32,1/(1+$A10)^DCF!$C$4:$M$4)+SUMPRODUCT(DCF!$C$50:$M$50,1/(1+$A10)^DCF!$C$4:$M$4)</f>
        <v>154299.70019948453</v>
      </c>
      <c r="C10" s="15">
        <f>(DCF!$B$21+DCF!$B$39+DCF!$B$57)/($A10-Inputs!$B$30)/(1+$A10)^11</f>
        <v>5857161.3722646497</v>
      </c>
      <c r="D10" s="15">
        <f>B10+C10+Inputs!$B$34+Inputs!$B$36-Inputs!$B$35</f>
        <v>6088312.0724641345</v>
      </c>
      <c r="E10" s="15">
        <f t="shared" si="0"/>
        <v>6153981.8222906115</v>
      </c>
      <c r="F10" s="23">
        <f>E10/Inputs!$B$37</f>
        <v>470.09256911546953</v>
      </c>
      <c r="H10" s="4" t="s">
        <v>347</v>
      </c>
      <c r="I10" s="4" t="s">
        <v>348</v>
      </c>
    </row>
    <row r="11" spans="1:9" x14ac:dyDescent="0.75">
      <c r="A11" s="14">
        <v>5.5E-2</v>
      </c>
      <c r="B11" s="15">
        <f>SUMPRODUCT(DCF!$C$14:$M$14,1/(1+$A11)^DCF!$C$4:$M$4)+SUMPRODUCT(DCF!$C$32:$M$32,1/(1+$A11)^DCF!$C$4:$M$4)+SUMPRODUCT(DCF!$C$50:$M$50,1/(1+$A11)^DCF!$C$4:$M$4)</f>
        <v>151313.50764342066</v>
      </c>
      <c r="C11" s="15">
        <f>(DCF!$B$21+DCF!$B$39+DCF!$B$57)/($A11-Inputs!$B$30)/(1+$A11)^11</f>
        <v>4188654.3180223363</v>
      </c>
      <c r="D11" s="15">
        <f>B11+C11+Inputs!$B$34+Inputs!$B$36-Inputs!$B$35</f>
        <v>4416818.8256657571</v>
      </c>
      <c r="E11" s="15">
        <f t="shared" si="0"/>
        <v>4482488.575492234</v>
      </c>
      <c r="F11" s="23">
        <f>E11/Inputs!$B$37</f>
        <v>342.40994389215751</v>
      </c>
      <c r="H11" s="4" t="s">
        <v>349</v>
      </c>
      <c r="I11" s="4" t="s">
        <v>350</v>
      </c>
    </row>
    <row r="12" spans="1:9" x14ac:dyDescent="0.75">
      <c r="A12" s="14">
        <v>5.7500000000000002E-2</v>
      </c>
      <c r="B12" s="15">
        <f>SUMPRODUCT(DCF!$C$14:$M$14,1/(1+$A12)^DCF!$C$4:$M$4)+SUMPRODUCT(DCF!$C$32:$M$32,1/(1+$A12)^DCF!$C$4:$M$4)+SUMPRODUCT(DCF!$C$50:$M$50,1/(1+$A12)^DCF!$C$4:$M$4)</f>
        <v>148397.98037348737</v>
      </c>
      <c r="C12" s="15">
        <f>(DCF!$B$21+DCF!$B$39+DCF!$B$57)/($A12-Inputs!$B$30)/(1+$A12)^11</f>
        <v>3223653.3309606826</v>
      </c>
      <c r="D12" s="15">
        <f>B12+C12+Inputs!$B$34+Inputs!$B$36-Inputs!$B$35</f>
        <v>3448902.3113341699</v>
      </c>
      <c r="E12" s="15">
        <f t="shared" si="0"/>
        <v>3514572.0611606468</v>
      </c>
      <c r="F12" s="23">
        <f>E12/Inputs!$B$37</f>
        <v>268.47239028039468</v>
      </c>
      <c r="H12" s="4" t="s">
        <v>351</v>
      </c>
      <c r="I12" s="4" t="s">
        <v>352</v>
      </c>
    </row>
    <row r="13" spans="1:9" x14ac:dyDescent="0.75">
      <c r="A13" s="14">
        <v>0.06</v>
      </c>
      <c r="B13" s="15">
        <f>SUMPRODUCT(DCF!$C$14:$M$14,1/(1+$A13)^DCF!$C$4:$M$4)+SUMPRODUCT(DCF!$C$32:$M$32,1/(1+$A13)^DCF!$C$4:$M$4)+SUMPRODUCT(DCF!$C$50:$M$50,1/(1+$A13)^DCF!$C$4:$M$4)</f>
        <v>145551.2172897929</v>
      </c>
      <c r="C13" s="15">
        <f>(DCF!$B$21+DCF!$B$39+DCF!$B$57)/($A13-Inputs!$B$30)/(1+$A13)^11</f>
        <v>2595687.5847394192</v>
      </c>
      <c r="D13" s="15">
        <f>B13+C13+Inputs!$B$34+Inputs!$B$36-Inputs!$B$35</f>
        <v>2818089.802029212</v>
      </c>
      <c r="E13" s="15">
        <f t="shared" si="0"/>
        <v>2883759.5518556889</v>
      </c>
      <c r="F13" s="23">
        <f>E13/Inputs!$B$37</f>
        <v>220.28565822746077</v>
      </c>
      <c r="H13" s="4" t="s">
        <v>353</v>
      </c>
      <c r="I13" s="4" t="s">
        <v>354</v>
      </c>
    </row>
    <row r="14" spans="1:9" x14ac:dyDescent="0.75">
      <c r="A14" s="14">
        <v>6.25E-2</v>
      </c>
      <c r="B14" s="15">
        <f>SUMPRODUCT(DCF!$C$14:$M$14,1/(1+$A14)^DCF!$C$4:$M$4)+SUMPRODUCT(DCF!$C$32:$M$32,1/(1+$A14)^DCF!$C$4:$M$4)+SUMPRODUCT(DCF!$C$50:$M$50,1/(1+$A14)^DCF!$C$4:$M$4)</f>
        <v>142771.37386106246</v>
      </c>
      <c r="C14" s="15">
        <f>(DCF!$B$21+DCF!$B$39+DCF!$B$57)/($A14-Inputs!$B$30)/(1+$A14)^11</f>
        <v>2155134.599509045</v>
      </c>
      <c r="D14" s="15">
        <f>B14+C14+Inputs!$B$34+Inputs!$B$36-Inputs!$B$35</f>
        <v>2374756.9733701074</v>
      </c>
      <c r="E14" s="15">
        <f t="shared" si="0"/>
        <v>2440426.7231965843</v>
      </c>
      <c r="F14" s="23">
        <f>E14/Inputs!$B$37</f>
        <v>186.42019121507786</v>
      </c>
      <c r="H14" s="4" t="s">
        <v>355</v>
      </c>
      <c r="I14" s="4" t="s">
        <v>356</v>
      </c>
    </row>
    <row r="15" spans="1:9" x14ac:dyDescent="0.75">
      <c r="A15" s="14">
        <v>6.5000000000000002E-2</v>
      </c>
      <c r="B15" s="15">
        <f>SUMPRODUCT(DCF!$C$14:$M$14,1/(1+$A15)^DCF!$C$4:$M$4)+SUMPRODUCT(DCF!$C$32:$M$32,1/(1+$A15)^DCF!$C$4:$M$4)+SUMPRODUCT(DCF!$C$50:$M$50,1/(1+$A15)^DCF!$C$4:$M$4)</f>
        <v>140056.66029114532</v>
      </c>
      <c r="C15" s="15">
        <f>(DCF!$B$21+DCF!$B$39+DCF!$B$57)/($A15-Inputs!$B$30)/(1+$A15)^11</f>
        <v>1829498.3175235665</v>
      </c>
      <c r="D15" s="15">
        <f>B15+C15+Inputs!$B$34+Inputs!$B$36-Inputs!$B$35</f>
        <v>2046405.9778147119</v>
      </c>
      <c r="E15" s="15">
        <f t="shared" si="0"/>
        <v>2112075.727641189</v>
      </c>
      <c r="F15" s="23">
        <f>E15/Inputs!$B$37</f>
        <v>161.33799768094028</v>
      </c>
    </row>
    <row r="16" spans="1:9" x14ac:dyDescent="0.75">
      <c r="A16" s="14">
        <v>6.7500000000000004E-2</v>
      </c>
      <c r="B16" s="15">
        <f>SUMPRODUCT(DCF!$C$14:$M$14,1/(1+$A16)^DCF!$C$4:$M$4)+SUMPRODUCT(DCF!$C$32:$M$32,1/(1+$A16)^DCF!$C$4:$M$4)+SUMPRODUCT(DCF!$C$50:$M$50,1/(1+$A16)^DCF!$C$4:$M$4)</f>
        <v>137405.33974959955</v>
      </c>
      <c r="C16" s="15">
        <f>(DCF!$B$21+DCF!$B$39+DCF!$B$57)/($A16-Inputs!$B$30)/(1+$A16)^11</f>
        <v>1579387.1286580644</v>
      </c>
      <c r="D16" s="15">
        <f>B16+C16+Inputs!$B$34+Inputs!$B$36-Inputs!$B$35</f>
        <v>1793643.468407664</v>
      </c>
      <c r="E16" s="15">
        <f t="shared" si="0"/>
        <v>1859313.2182341409</v>
      </c>
      <c r="F16" s="23">
        <f>E16/Inputs!$B$37</f>
        <v>142.02988451868771</v>
      </c>
    </row>
    <row r="17" spans="1:6" x14ac:dyDescent="0.75">
      <c r="A17" s="14">
        <v>7.0000000000000007E-2</v>
      </c>
      <c r="B17" s="15">
        <f>SUMPRODUCT(DCF!$C$14:$M$14,1/(1+$A17)^DCF!$C$4:$M$4)+SUMPRODUCT(DCF!$C$32:$M$32,1/(1+$A17)^DCF!$C$4:$M$4)+SUMPRODUCT(DCF!$C$50:$M$50,1/(1+$A17)^DCF!$C$4:$M$4)</f>
        <v>134815.7266639591</v>
      </c>
      <c r="C17" s="15">
        <f>(DCF!$B$21+DCF!$B$39+DCF!$B$57)/($A17-Inputs!$B$30)/(1+$A17)^11</f>
        <v>1381554.5866183662</v>
      </c>
      <c r="D17" s="15">
        <f>B17+C17+Inputs!$B$34+Inputs!$B$36-Inputs!$B$35</f>
        <v>1593221.3132823254</v>
      </c>
      <c r="E17" s="15">
        <f t="shared" si="0"/>
        <v>1658891.0631088023</v>
      </c>
      <c r="F17" s="23">
        <f>E17/Inputs!$B$37</f>
        <v>126.71996509883144</v>
      </c>
    </row>
    <row r="18" spans="1:6" x14ac:dyDescent="0.75">
      <c r="A18" s="14">
        <v>7.2500000000000009E-2</v>
      </c>
      <c r="B18" s="15">
        <f>SUMPRODUCT(DCF!$C$14:$M$14,1/(1+$A18)^DCF!$C$4:$M$4)+SUMPRODUCT(DCF!$C$32:$M$32,1/(1+$A18)^DCF!$C$4:$M$4)+SUMPRODUCT(DCF!$C$50:$M$50,1/(1+$A18)^DCF!$C$4:$M$4)</f>
        <v>132286.18507138171</v>
      </c>
      <c r="C18" s="15">
        <f>(DCF!$B$21+DCF!$B$39+DCF!$B$57)/($A18-Inputs!$B$30)/(1+$A18)^11</f>
        <v>1221396.9761213302</v>
      </c>
      <c r="D18" s="15">
        <f>B18+C18+Inputs!$B$34+Inputs!$B$36-Inputs!$B$35</f>
        <v>1430534.1611927119</v>
      </c>
      <c r="E18" s="15">
        <f t="shared" si="0"/>
        <v>1496203.9110191888</v>
      </c>
      <c r="F18" s="23">
        <f>E18/Inputs!$B$37</f>
        <v>114.2925606156282</v>
      </c>
    </row>
    <row r="19" spans="1:6" x14ac:dyDescent="0.75">
      <c r="A19" s="14">
        <v>7.5000000000000011E-2</v>
      </c>
      <c r="B19" s="15">
        <f>SUMPRODUCT(DCF!$C$14:$M$14,1/(1+$A19)^DCF!$C$4:$M$4)+SUMPRODUCT(DCF!$C$32:$M$32,1/(1+$A19)^DCF!$C$4:$M$4)+SUMPRODUCT(DCF!$C$50:$M$50,1/(1+$A19)^DCF!$C$4:$M$4)</f>
        <v>129815.12702746593</v>
      </c>
      <c r="C19" s="15">
        <f>(DCF!$B$21+DCF!$B$39+DCF!$B$57)/($A19-Inputs!$B$30)/(1+$A19)^11</f>
        <v>1089278.6530414899</v>
      </c>
      <c r="D19" s="15">
        <f>B19+C19+Inputs!$B$34+Inputs!$B$36-Inputs!$B$35</f>
        <v>1295944.7800689558</v>
      </c>
      <c r="E19" s="15">
        <f t="shared" si="0"/>
        <v>1361614.5298954328</v>
      </c>
      <c r="F19" s="23">
        <f>E19/Inputs!$B$37</f>
        <v>104.01149873160436</v>
      </c>
    </row>
    <row r="20" spans="1:6" x14ac:dyDescent="0.75">
      <c r="A20" s="14">
        <v>7.7499999999999999E-2</v>
      </c>
      <c r="B20" s="15">
        <f>SUMPRODUCT(DCF!$C$14:$M$14,1/(1+$A20)^DCF!$C$4:$M$4)+SUMPRODUCT(DCF!$C$32:$M$32,1/(1+$A20)^DCF!$C$4:$M$4)+SUMPRODUCT(DCF!$C$50:$M$50,1/(1+$A20)^DCF!$C$4:$M$4)</f>
        <v>127401.01107011705</v>
      </c>
      <c r="C20" s="15">
        <f>(DCF!$B$21+DCF!$B$39+DCF!$B$57)/($A20-Inputs!$B$30)/(1+$A20)^11</f>
        <v>978585.28203210025</v>
      </c>
      <c r="D20" s="15">
        <f>B20+C20+Inputs!$B$34+Inputs!$B$36-Inputs!$B$35</f>
        <v>1182837.2931022174</v>
      </c>
      <c r="E20" s="15">
        <f t="shared" si="0"/>
        <v>1248507.0429286943</v>
      </c>
      <c r="F20" s="23">
        <f>E20/Inputs!$B$37</f>
        <v>95.371403477862216</v>
      </c>
    </row>
    <row r="21" spans="1:6" x14ac:dyDescent="0.75">
      <c r="A21" s="14">
        <v>0.08</v>
      </c>
      <c r="B21" s="15">
        <f>SUMPRODUCT(DCF!$C$14:$M$14,1/(1+$A21)^DCF!$C$4:$M$4)+SUMPRODUCT(DCF!$C$32:$M$32,1/(1+$A21)^DCF!$C$4:$M$4)+SUMPRODUCT(DCF!$C$50:$M$50,1/(1+$A21)^DCF!$C$4:$M$4)</f>
        <v>125042.34073642119</v>
      </c>
      <c r="C21" s="15">
        <f>(DCF!$B$21+DCF!$B$39+DCF!$B$57)/($A21-Inputs!$B$30)/(1+$A21)^11</f>
        <v>884625.95397426107</v>
      </c>
      <c r="D21" s="15">
        <f>B21+C21+Inputs!$B$34+Inputs!$B$36-Inputs!$B$35</f>
        <v>1086519.2947106822</v>
      </c>
      <c r="E21" s="15">
        <f t="shared" si="0"/>
        <v>1152189.0445371591</v>
      </c>
      <c r="F21" s="23">
        <f>E21/Inputs!$B$37</f>
        <v>88.013829694993447</v>
      </c>
    </row>
    <row r="22" spans="1:6" x14ac:dyDescent="0.75">
      <c r="A22" s="14">
        <v>8.2500000000000004E-2</v>
      </c>
      <c r="B22" s="15">
        <f>SUMPRODUCT(DCF!$C$14:$M$14,1/(1+$A22)^DCF!$C$4:$M$4)+SUMPRODUCT(DCF!$C$32:$M$32,1/(1+$A22)^DCF!$C$4:$M$4)+SUMPRODUCT(DCF!$C$50:$M$50,1/(1+$A22)^DCF!$C$4:$M$4)</f>
        <v>122737.66313057113</v>
      </c>
      <c r="C22" s="15">
        <f>(DCF!$B$21+DCF!$B$39+DCF!$B$57)/($A22-Inputs!$B$30)/(1+$A22)^11</f>
        <v>803981.59793785214</v>
      </c>
      <c r="D22" s="15">
        <f>B22+C22+Inputs!$B$34+Inputs!$B$36-Inputs!$B$35</f>
        <v>1003570.2610684233</v>
      </c>
      <c r="E22" s="15">
        <f t="shared" si="0"/>
        <v>1069240.0108949002</v>
      </c>
      <c r="F22" s="23">
        <f>E22/Inputs!$B$37</f>
        <v>81.677489183018878</v>
      </c>
    </row>
    <row r="23" spans="1:6" x14ac:dyDescent="0.75">
      <c r="A23" s="14">
        <v>8.5000000000000006E-2</v>
      </c>
      <c r="B23" s="15">
        <f>SUMPRODUCT(DCF!$C$14:$M$14,1/(1+$A23)^DCF!$C$4:$M$4)+SUMPRODUCT(DCF!$C$32:$M$32,1/(1+$A23)^DCF!$C$4:$M$4)+SUMPRODUCT(DCF!$C$50:$M$50,1/(1+$A23)^DCF!$C$4:$M$4)</f>
        <v>120485.5675409589</v>
      </c>
      <c r="C23" s="15">
        <f>(DCF!$B$21+DCF!$B$39+DCF!$B$57)/($A23-Inputs!$B$30)/(1+$A23)^11</f>
        <v>734101.46036774048</v>
      </c>
      <c r="D23" s="15">
        <f>B23+C23+Inputs!$B$34+Inputs!$B$36-Inputs!$B$35</f>
        <v>931438.02790869935</v>
      </c>
      <c r="E23" s="15">
        <f t="shared" si="0"/>
        <v>997107.77773517626</v>
      </c>
      <c r="F23" s="23">
        <f>E23/Inputs!$B$37</f>
        <v>76.167426303198866</v>
      </c>
    </row>
    <row r="24" spans="1:6" x14ac:dyDescent="0.75">
      <c r="A24" s="14">
        <v>8.7499999999999994E-2</v>
      </c>
      <c r="B24" s="15">
        <f>SUMPRODUCT(DCF!$C$14:$M$14,1/(1+$A24)^DCF!$C$4:$M$4)+SUMPRODUCT(DCF!$C$32:$M$32,1/(1+$A24)^DCF!$C$4:$M$4)+SUMPRODUCT(DCF!$C$50:$M$50,1/(1+$A24)^DCF!$C$4:$M$4)</f>
        <v>118284.68410463298</v>
      </c>
      <c r="C24" s="15">
        <f>(DCF!$B$21+DCF!$B$39+DCF!$B$57)/($A24-Inputs!$B$30)/(1+$A24)^11</f>
        <v>673044.04343975312</v>
      </c>
      <c r="D24" s="15">
        <f>B24+C24+Inputs!$B$34+Inputs!$B$36-Inputs!$B$35</f>
        <v>868179.72754438606</v>
      </c>
      <c r="E24" s="15">
        <f t="shared" si="0"/>
        <v>933849.47737086297</v>
      </c>
      <c r="F24" s="23">
        <f>E24/Inputs!$B$37</f>
        <v>71.335228582297987</v>
      </c>
    </row>
    <row r="25" spans="1:6" x14ac:dyDescent="0.75">
      <c r="A25" s="14">
        <v>0.09</v>
      </c>
      <c r="B25" s="15">
        <f>SUMPRODUCT(DCF!$C$14:$M$14,1/(1+$A25)^DCF!$C$4:$M$4)+SUMPRODUCT(DCF!$C$32:$M$32,1/(1+$A25)^DCF!$C$4:$M$4)+SUMPRODUCT(DCF!$C$50:$M$50,1/(1+$A25)^DCF!$C$4:$M$4)</f>
        <v>116133.68251737743</v>
      </c>
      <c r="C25" s="15">
        <f>(DCF!$B$21+DCF!$B$39+DCF!$B$57)/($A25-Inputs!$B$30)/(1+$A25)^11</f>
        <v>619305.56482710142</v>
      </c>
      <c r="D25" s="15">
        <f>B25+C25+Inputs!$B$34+Inputs!$B$36-Inputs!$B$35</f>
        <v>812290.24734447885</v>
      </c>
      <c r="E25" s="15">
        <f t="shared" si="0"/>
        <v>877959.99717095576</v>
      </c>
      <c r="F25" s="23">
        <f>E25/Inputs!$B$37</f>
        <v>67.065922937205386</v>
      </c>
    </row>
    <row r="26" spans="1:6" x14ac:dyDescent="0.75">
      <c r="A26" s="14">
        <v>9.2499999999999999E-2</v>
      </c>
      <c r="B26" s="15">
        <f>SUMPRODUCT(DCF!$C$14:$M$14,1/(1+$A26)^DCF!$C$4:$M$4)+SUMPRODUCT(DCF!$C$32:$M$32,1/(1+$A26)^DCF!$C$4:$M$4)+SUMPRODUCT(DCF!$C$50:$M$50,1/(1+$A26)^DCF!$C$4:$M$4)</f>
        <v>114031.27078774964</v>
      </c>
      <c r="C26" s="15">
        <f>(DCF!$B$21+DCF!$B$39+DCF!$B$57)/($A26-Inputs!$B$30)/(1+$A26)^11</f>
        <v>571703.28161329578</v>
      </c>
      <c r="D26" s="15">
        <f>B26+C26+Inputs!$B$34+Inputs!$B$36-Inputs!$B$35</f>
        <v>762585.55240104545</v>
      </c>
      <c r="E26" s="15">
        <f t="shared" si="0"/>
        <v>828255.30222752236</v>
      </c>
      <c r="F26" s="23">
        <f>E26/Inputs!$B$37</f>
        <v>63.269062884999038</v>
      </c>
    </row>
    <row r="27" spans="1:6" x14ac:dyDescent="0.75">
      <c r="A27" s="14">
        <v>9.5000000000000001E-2</v>
      </c>
      <c r="B27" s="15">
        <f>SUMPRODUCT(DCF!$C$14:$M$14,1/(1+$A27)^DCF!$C$4:$M$4)+SUMPRODUCT(DCF!$C$32:$M$32,1/(1+$A27)^DCF!$C$4:$M$4)+SUMPRODUCT(DCF!$C$50:$M$50,1/(1+$A27)^DCF!$C$4:$M$4)</f>
        <v>111976.19403346679</v>
      </c>
      <c r="C27" s="15">
        <f>(DCF!$B$21+DCF!$B$39+DCF!$B$57)/($A27-Inputs!$B$30)/(1+$A27)^11</f>
        <v>529294.24265269528</v>
      </c>
      <c r="D27" s="15">
        <f>B27+C27+Inputs!$B$34+Inputs!$B$36-Inputs!$B$35</f>
        <v>718121.43668616202</v>
      </c>
      <c r="E27" s="15">
        <f t="shared" si="0"/>
        <v>783791.18651263893</v>
      </c>
      <c r="F27" s="23">
        <f>E27/Inputs!$B$37</f>
        <v>59.872522077201047</v>
      </c>
    </row>
    <row r="28" spans="1:6" x14ac:dyDescent="0.75">
      <c r="A28" s="14">
        <v>9.7500000000000003E-2</v>
      </c>
      <c r="B28" s="15">
        <f>SUMPRODUCT(DCF!$C$14:$M$14,1/(1+$A28)^DCF!$C$4:$M$4)+SUMPRODUCT(DCF!$C$32:$M$32,1/(1+$A28)^DCF!$C$4:$M$4)+SUMPRODUCT(DCF!$C$50:$M$50,1/(1+$A28)^DCF!$C$4:$M$4)</f>
        <v>109967.2333186044</v>
      </c>
      <c r="C28" s="15">
        <f>(DCF!$B$21+DCF!$B$39+DCF!$B$57)/($A28-Inputs!$B$30)/(1+$A28)^11</f>
        <v>491317.52335266164</v>
      </c>
      <c r="D28" s="15">
        <f>B28+C28+Inputs!$B$34+Inputs!$B$36-Inputs!$B$35</f>
        <v>678135.75667126605</v>
      </c>
      <c r="E28" s="15">
        <f t="shared" si="0"/>
        <v>743805.50649774296</v>
      </c>
      <c r="F28" s="23">
        <f>E28/Inputs!$B$37</f>
        <v>56.818081620788554</v>
      </c>
    </row>
    <row r="29" spans="1:6" x14ac:dyDescent="0.75">
      <c r="A29" s="14">
        <v>0.1</v>
      </c>
      <c r="B29" s="15">
        <f>SUMPRODUCT(DCF!$C$14:$M$14,1/(1+$A29)^DCF!$C$4:$M$4)+SUMPRODUCT(DCF!$C$32:$M$32,1/(1+$A29)^DCF!$C$4:$M$4)+SUMPRODUCT(DCF!$C$50:$M$50,1/(1+$A29)^DCF!$C$4:$M$4)</f>
        <v>108003.20453012187</v>
      </c>
      <c r="C29" s="15">
        <f>(DCF!$B$21+DCF!$B$39+DCF!$B$57)/($A29-Inputs!$B$30)/(1+$A29)^11</f>
        <v>457152.38877325179</v>
      </c>
      <c r="D29" s="15">
        <f>B29+C29+Inputs!$B$34+Inputs!$B$36-Inputs!$B$35</f>
        <v>642006.59330337367</v>
      </c>
      <c r="E29" s="15">
        <f t="shared" si="0"/>
        <v>707676.34312985057</v>
      </c>
      <c r="F29" s="23">
        <f>E29/Inputs!$B$37</f>
        <v>54.058234140237609</v>
      </c>
    </row>
    <row r="30" spans="1:6" x14ac:dyDescent="0.75">
      <c r="A30" s="14">
        <v>0.10249999999999999</v>
      </c>
      <c r="B30" s="15">
        <f>SUMPRODUCT(DCF!$C$14:$M$14,1/(1+$A30)^DCF!$C$4:$M$4)+SUMPRODUCT(DCF!$C$32:$M$32,1/(1+$A30)^DCF!$C$4:$M$4)+SUMPRODUCT(DCF!$C$50:$M$50,1/(1+$A30)^DCF!$C$4:$M$4)</f>
        <v>106082.95729229234</v>
      </c>
      <c r="C30" s="15">
        <f>(DCF!$B$21+DCF!$B$39+DCF!$B$57)/($A30-Inputs!$B$30)/(1+$A30)^11</f>
        <v>426287.48616215389</v>
      </c>
      <c r="D30" s="15">
        <f>B30+C30+Inputs!$B$34+Inputs!$B$36-Inputs!$B$35</f>
        <v>609221.44345444627</v>
      </c>
      <c r="E30" s="15">
        <f t="shared" si="0"/>
        <v>674891.19328092318</v>
      </c>
      <c r="F30" s="23">
        <f>E30/Inputs!$B$37</f>
        <v>51.553830362915221</v>
      </c>
    </row>
    <row r="31" spans="1:6" x14ac:dyDescent="0.75">
      <c r="A31" s="14">
        <v>0.105</v>
      </c>
      <c r="B31" s="15">
        <f>SUMPRODUCT(DCF!$C$14:$M$14,1/(1+$A31)^DCF!$C$4:$M$4)+SUMPRODUCT(DCF!$C$32:$M$32,1/(1+$A31)^DCF!$C$4:$M$4)+SUMPRODUCT(DCF!$C$50:$M$50,1/(1+$A31)^DCF!$C$4:$M$4)</f>
        <v>104205.3739176642</v>
      </c>
      <c r="C31" s="15">
        <f>(DCF!$B$21+DCF!$B$39+DCF!$B$57)/($A31-Inputs!$B$30)/(1+$A31)^11</f>
        <v>398297.81749843509</v>
      </c>
      <c r="D31" s="15">
        <f>B31+C31+Inputs!$B$34+Inputs!$B$36-Inputs!$B$35</f>
        <v>579354.19141609932</v>
      </c>
      <c r="E31" s="15">
        <f t="shared" si="0"/>
        <v>645023.94124257623</v>
      </c>
      <c r="F31" s="23">
        <f>E31/Inputs!$B$37</f>
        <v>49.272320009363398</v>
      </c>
    </row>
    <row r="32" spans="1:6" x14ac:dyDescent="0.75">
      <c r="A32" s="14">
        <v>0.1075</v>
      </c>
      <c r="B32" s="15">
        <f>SUMPRODUCT(DCF!$C$14:$M$14,1/(1+$A32)^DCF!$C$4:$M$4)+SUMPRODUCT(DCF!$C$32:$M$32,1/(1+$A32)^DCF!$C$4:$M$4)+SUMPRODUCT(DCF!$C$50:$M$50,1/(1+$A32)^DCF!$C$4:$M$4)</f>
        <v>102369.36839324149</v>
      </c>
      <c r="C32" s="15">
        <f>(DCF!$B$21+DCF!$B$39+DCF!$B$57)/($A32-Inputs!$B$30)/(1+$A32)^11</f>
        <v>372827.29251468834</v>
      </c>
      <c r="D32" s="15">
        <f>B32+C32+Inputs!$B$34+Inputs!$B$36-Inputs!$B$35</f>
        <v>552047.66090792976</v>
      </c>
      <c r="E32" s="15">
        <f t="shared" si="0"/>
        <v>617717.41073440667</v>
      </c>
      <c r="F32" s="23">
        <f>E32/Inputs!$B$37</f>
        <v>47.186418969857662</v>
      </c>
    </row>
    <row r="33" spans="1:6" x14ac:dyDescent="0.75">
      <c r="A33" s="14">
        <v>0.11</v>
      </c>
      <c r="B33" s="15">
        <f>SUMPRODUCT(DCF!$C$14:$M$14,1/(1+$A33)^DCF!$C$4:$M$4)+SUMPRODUCT(DCF!$C$32:$M$32,1/(1+$A33)^DCF!$C$4:$M$4)+SUMPRODUCT(DCF!$C$50:$M$50,1/(1+$A33)^DCF!$C$4:$M$4)</f>
        <v>100573.88540061218</v>
      </c>
      <c r="C33" s="15">
        <f>(DCF!$B$21+DCF!$B$39+DCF!$B$57)/($A33-Inputs!$B$30)/(1+$A33)^11</f>
        <v>349575.34575159068</v>
      </c>
      <c r="D33" s="15">
        <f>B33+C33+Inputs!$B$34+Inputs!$B$36-Inputs!$B$35</f>
        <v>527000.23115220293</v>
      </c>
      <c r="E33" s="15">
        <f t="shared" si="0"/>
        <v>592669.98097867984</v>
      </c>
      <c r="F33" s="23">
        <f>E33/Inputs!$B$37</f>
        <v>45.273086928323266</v>
      </c>
    </row>
    <row r="34" spans="1:6" x14ac:dyDescent="0.75">
      <c r="A34" s="14">
        <v>0.1125</v>
      </c>
      <c r="B34" s="15">
        <f>SUMPRODUCT(DCF!$C$14:$M$14,1/(1+$A34)^DCF!$C$4:$M$4)+SUMPRODUCT(DCF!$C$32:$M$32,1/(1+$A34)^DCF!$C$4:$M$4)+SUMPRODUCT(DCF!$C$50:$M$50,1/(1+$A34)^DCF!$C$4:$M$4)</f>
        <v>98817.899368810991</v>
      </c>
      <c r="C34" s="15">
        <f>(DCF!$B$21+DCF!$B$39+DCF!$B$57)/($A34-Inputs!$B$30)/(1+$A34)^11</f>
        <v>328286.55454644689</v>
      </c>
      <c r="D34" s="15">
        <f>B34+C34+Inputs!$B$34+Inputs!$B$36-Inputs!$B$35</f>
        <v>503955.45391525794</v>
      </c>
      <c r="E34" s="15">
        <f t="shared" si="0"/>
        <v>569625.20374173485</v>
      </c>
      <c r="F34" s="23">
        <f>E34/Inputs!$B$37</f>
        <v>43.512734225172629</v>
      </c>
    </row>
    <row r="35" spans="1:6" x14ac:dyDescent="0.75">
      <c r="A35" s="14">
        <v>0.115</v>
      </c>
      <c r="B35" s="15">
        <f>SUMPRODUCT(DCF!$C$14:$M$14,1/(1+$A35)^DCF!$C$4:$M$4)+SUMPRODUCT(DCF!$C$32:$M$32,1/(1+$A35)^DCF!$C$4:$M$4)+SUMPRODUCT(DCF!$C$50:$M$50,1/(1+$A35)^DCF!$C$4:$M$4)</f>
        <v>97100.413558740081</v>
      </c>
      <c r="C35" s="15">
        <f>(DCF!$B$21+DCF!$B$39+DCF!$B$57)/($A35-Inputs!$B$30)/(1+$A35)^11</f>
        <v>308742.50122609886</v>
      </c>
      <c r="D35" s="15">
        <f>B35+C35+Inputs!$B$34+Inputs!$B$36-Inputs!$B$35</f>
        <v>482693.91478483891</v>
      </c>
      <c r="E35" s="15">
        <f t="shared" si="0"/>
        <v>548363.66461131582</v>
      </c>
      <c r="F35" s="23">
        <f>E35/Inputs!$B$37</f>
        <v>41.888600153641114</v>
      </c>
    </row>
    <row r="36" spans="1:6" x14ac:dyDescent="0.75">
      <c r="A36" s="14">
        <v>0.11749999999999999</v>
      </c>
      <c r="B36" s="15">
        <f>SUMPRODUCT(DCF!$C$14:$M$14,1/(1+$A36)^DCF!$C$4:$M$4)+SUMPRODUCT(DCF!$C$32:$M$32,1/(1+$A36)^DCF!$C$4:$M$4)+SUMPRODUCT(DCF!$C$50:$M$50,1/(1+$A36)^DCF!$C$4:$M$4)</f>
        <v>95420.45917802582</v>
      </c>
      <c r="C36" s="15">
        <f>(DCF!$B$21+DCF!$B$39+DCF!$B$57)/($A36-Inputs!$B$30)/(1+$A36)^11</f>
        <v>290755.33327001956</v>
      </c>
      <c r="D36" s="15">
        <f>B36+C36+Inputs!$B$34+Inputs!$B$36-Inputs!$B$35</f>
        <v>463026.79244804539</v>
      </c>
      <c r="E36" s="15">
        <f t="shared" si="0"/>
        <v>528696.54227452236</v>
      </c>
      <c r="F36" s="23">
        <f>E36/Inputs!$B$37</f>
        <v>40.386260963602652</v>
      </c>
    </row>
    <row r="37" spans="1:6" x14ac:dyDescent="0.75">
      <c r="A37" s="14">
        <v>0.12</v>
      </c>
      <c r="B37" s="15">
        <f>SUMPRODUCT(DCF!$C$14:$M$14,1/(1+$A37)^DCF!$C$4:$M$4)+SUMPRODUCT(DCF!$C$32:$M$32,1/(1+$A37)^DCF!$C$4:$M$4)+SUMPRODUCT(DCF!$C$50:$M$50,1/(1+$A37)^DCF!$C$4:$M$4)</f>
        <v>93777.094525224282</v>
      </c>
      <c r="C37" s="15">
        <f>(DCF!$B$21+DCF!$B$39+DCF!$B$57)/($A37-Inputs!$B$30)/(1+$A37)^11</f>
        <v>274162.62204688316</v>
      </c>
      <c r="D37" s="15">
        <f>B37+C37+Inputs!$B$34+Inputs!$B$36-Inputs!$B$35</f>
        <v>444790.71657210746</v>
      </c>
      <c r="E37" s="15">
        <f t="shared" si="0"/>
        <v>510460.46639858442</v>
      </c>
      <c r="F37" s="23">
        <f>E37/Inputs!$B$37</f>
        <v>38.993237063523367</v>
      </c>
    </row>
    <row r="39" spans="1:6" x14ac:dyDescent="0.75">
      <c r="A39" s="16" t="s">
        <v>357</v>
      </c>
      <c r="B39" s="25">
        <f>INDEX(A9:A37,MATCH($B$5,E9:E37,-1))+(INDEX(E9:E37,MATCH($B$5,E9:E37,-1))-$B$5)/(INDEX(E9:E37,MATCH($B$5,E9:E37,-1))-INDEX(E9:E37,MATCH($B$5,E9:E37,-1)+1))*0.0025</f>
        <v>6.8647929705882432E-2</v>
      </c>
      <c r="C39" s="4" t="s">
        <v>358</v>
      </c>
    </row>
    <row r="40" spans="1:6" x14ac:dyDescent="0.75">
      <c r="A40" s="16" t="s">
        <v>359</v>
      </c>
      <c r="B40" s="25">
        <f>B39-Inputs!$B$30</f>
        <v>2.3047929705882431E-2</v>
      </c>
      <c r="C40" s="4" t="s">
        <v>360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/>
  </sheetViews>
  <sheetFormatPr defaultRowHeight="14.75" x14ac:dyDescent="0.75"/>
  <cols>
    <col min="1" max="1" width="38" customWidth="1"/>
    <col min="2" max="2" width="14" customWidth="1"/>
    <col min="3" max="3" width="85" customWidth="1"/>
  </cols>
  <sheetData>
    <row r="1" spans="1:3" ht="16.75" x14ac:dyDescent="0.75">
      <c r="A1" s="1" t="s">
        <v>361</v>
      </c>
    </row>
    <row r="3" spans="1:3" x14ac:dyDescent="0.75">
      <c r="A3" s="2" t="s">
        <v>362</v>
      </c>
      <c r="B3" s="19">
        <f>DCF!$B$24+DCF!$B$42</f>
        <v>695704.19320851995</v>
      </c>
      <c r="C3" s="4" t="s">
        <v>363</v>
      </c>
    </row>
    <row r="4" spans="1:3" x14ac:dyDescent="0.75">
      <c r="A4" s="2" t="s">
        <v>364</v>
      </c>
      <c r="B4" s="19">
        <f>Inputs!$B$70</f>
        <v>22555</v>
      </c>
      <c r="C4" s="4" t="s">
        <v>365</v>
      </c>
    </row>
    <row r="5" spans="1:3" x14ac:dyDescent="0.75">
      <c r="A5" s="2" t="s">
        <v>366</v>
      </c>
      <c r="B5" s="19">
        <f>Inputs!$B$71</f>
        <v>288402</v>
      </c>
      <c r="C5" s="4" t="s">
        <v>367</v>
      </c>
    </row>
    <row r="6" spans="1:3" x14ac:dyDescent="0.75">
      <c r="A6" s="2" t="s">
        <v>368</v>
      </c>
      <c r="B6" s="15">
        <f>Inputs!$B$34+Inputs!$B$36-Inputs!$B$35</f>
        <v>76851</v>
      </c>
      <c r="C6" s="4"/>
    </row>
    <row r="7" spans="1:3" x14ac:dyDescent="0.75">
      <c r="A7" s="2" t="s">
        <v>193</v>
      </c>
      <c r="B7" s="19">
        <f>Options!$B$27</f>
        <v>65669.749826476953</v>
      </c>
      <c r="C7" s="4" t="s">
        <v>369</v>
      </c>
    </row>
    <row r="8" spans="1:3" x14ac:dyDescent="0.75">
      <c r="A8" s="2" t="s">
        <v>115</v>
      </c>
      <c r="B8" s="19">
        <f>Inputs!$B$69</f>
        <v>1492</v>
      </c>
      <c r="C8" s="4" t="s">
        <v>370</v>
      </c>
    </row>
    <row r="10" spans="1:3" x14ac:dyDescent="0.75">
      <c r="A10" s="16" t="s">
        <v>371</v>
      </c>
      <c r="B10" s="17">
        <f>B3+B4+B6+B7</f>
        <v>860779.94303499686</v>
      </c>
      <c r="C10" s="4" t="s">
        <v>372</v>
      </c>
    </row>
    <row r="11" spans="1:3" x14ac:dyDescent="0.75">
      <c r="A11" s="16" t="s">
        <v>373</v>
      </c>
      <c r="B11" s="17">
        <f>B3+B5+B6+B7+B8</f>
        <v>1128118.9430349967</v>
      </c>
      <c r="C11" s="4" t="s">
        <v>374</v>
      </c>
    </row>
    <row r="12" spans="1:3" x14ac:dyDescent="0.75">
      <c r="A12" s="16" t="s">
        <v>375</v>
      </c>
      <c r="B12" s="17">
        <f>Inputs!$B$74*Inputs!$B$37</f>
        <v>1767285</v>
      </c>
    </row>
    <row r="13" spans="1:3" x14ac:dyDescent="0.75">
      <c r="A13" s="16" t="s">
        <v>376</v>
      </c>
      <c r="B13" s="17">
        <f>B12-B11</f>
        <v>639166.05696500326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Inputs</vt:lpstr>
      <vt:lpstr>DCF</vt:lpstr>
      <vt:lpstr>Options</vt:lpstr>
      <vt:lpstr>MonteCarlo</vt:lpstr>
      <vt:lpstr>Inversion</vt:lpstr>
      <vt:lpstr>SumOfParts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Wagner</cp:lastModifiedBy>
  <dcterms:created xsi:type="dcterms:W3CDTF">2026-06-12T06:19:17Z</dcterms:created>
  <dcterms:modified xsi:type="dcterms:W3CDTF">2026-06-12T06:19:31Z</dcterms:modified>
</cp:coreProperties>
</file>